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0"/>
  <workbookPr defaultThemeVersion="166925"/>
  <mc:AlternateContent xmlns:mc="http://schemas.openxmlformats.org/markup-compatibility/2006">
    <mc:Choice Requires="x15">
      <x15ac:absPath xmlns:x15ac="http://schemas.microsoft.com/office/spreadsheetml/2010/11/ac" url="N:\J22118-0100D\Tender Evaluation\Rev 1\"/>
    </mc:Choice>
  </mc:AlternateContent>
  <xr:revisionPtr revIDLastSave="0" documentId="8_{E149EE03-4D97-4DE1-819D-41304CF88982}" xr6:coauthVersionLast="36" xr6:coauthVersionMax="36" xr10:uidLastSave="{00000000-0000-0000-0000-000000000000}"/>
  <bookViews>
    <workbookView xWindow="0" yWindow="0" windowWidth="19200" windowHeight="11385" tabRatio="601" activeTab="4" xr2:uid="{03D25336-C4BD-4C31-9561-3CBDC3CF71E7}"/>
  </bookViews>
  <sheets>
    <sheet name="Arth." sheetId="27" r:id="rId1"/>
    <sheet name="Trade" sheetId="29" r:id="rId2"/>
    <sheet name="Discount" sheetId="32" r:id="rId3"/>
    <sheet name="Sheet1" sheetId="38" r:id="rId4"/>
    <sheet name="Master BOQ" sheetId="30" r:id="rId5"/>
    <sheet name="Pivot" sheetId="33" r:id="rId6"/>
    <sheet name="OverUnder Pivot" sheetId="35" r:id="rId7"/>
    <sheet name="Item Analysis" sheetId="36" r:id="rId8"/>
    <sheet name="Under" sheetId="37" r:id="rId9"/>
    <sheet name="Over" sheetId="39" r:id="rId10"/>
    <sheet name="Sheet2" sheetId="40" r:id="rId11"/>
    <sheet name="Arth. Table" sheetId="31" r:id="rId12"/>
  </sheets>
  <definedNames>
    <definedName name="_xlnm._FilterDatabase" localSheetId="0" hidden="1">Arth.!$A$1:$AE$4117</definedName>
    <definedName name="_xlnm._FilterDatabase" localSheetId="7" hidden="1">'Item Analysis'!$A$6:$W$820</definedName>
    <definedName name="_xlnm._FilterDatabase" localSheetId="4" hidden="1">'Master BOQ'!$A$1:$R$5489</definedName>
    <definedName name="_xlnm._FilterDatabase" localSheetId="9" hidden="1">Over!$A$1:$Y$22</definedName>
    <definedName name="_xlnm._FilterDatabase" localSheetId="1" hidden="1">Trade!$A$1:$C$743</definedName>
    <definedName name="_xlnm._FilterDatabase" localSheetId="8" hidden="1">Under!$A$1:$Y$16</definedName>
    <definedName name="CompareRange1">'Master BOQ'!$S:$X</definedName>
    <definedName name="CompareRange2">'Master BOQ'!$K:$P</definedName>
    <definedName name="Footer" localSheetId="9">IF([0]!_xlnm.Print_Area=Over!GE,"GE","ST")</definedName>
    <definedName name="Footer">IF([0]!_xlnm.Print_Area=GE,"GE","ST")</definedName>
    <definedName name="GE" localSheetId="9">#REF!</definedName>
    <definedName name="GE">#REF!</definedName>
    <definedName name="MasterBOQ">'Master BOQ'!$A$1:$R$5489</definedName>
    <definedName name="_xlnm.Print_Area" localSheetId="9">Over!$B$1:$N$22</definedName>
    <definedName name="_xlnm.Print_Area" localSheetId="8">Under!$B$1:$N$16</definedName>
    <definedName name="_xlnm.Print_Area">#REF!</definedName>
    <definedName name="trade">Trade!$A$1:$C$743</definedName>
    <definedName name="trade1">Trade!$A$2:$C$743</definedName>
  </definedNames>
  <calcPr calcId="191029"/>
  <pivotCaches>
    <pivotCache cacheId="8" r:id="rId13"/>
    <pivotCache cacheId="9" r:id="rId14"/>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Q22" i="39" l="1"/>
  <c r="A22" i="39" s="1"/>
  <c r="L22" i="39"/>
  <c r="M22" i="39" s="1"/>
  <c r="I22" i="39"/>
  <c r="Q21" i="39"/>
  <c r="A21" i="39" s="1"/>
  <c r="L21" i="39"/>
  <c r="M21" i="39" s="1"/>
  <c r="I21" i="39"/>
  <c r="Q20" i="39"/>
  <c r="A20" i="39" s="1"/>
  <c r="L20" i="39"/>
  <c r="M20" i="39" s="1"/>
  <c r="I20" i="39"/>
  <c r="Q19" i="39"/>
  <c r="A19" i="39" s="1"/>
  <c r="L19" i="39"/>
  <c r="M19" i="39" s="1"/>
  <c r="I19" i="39"/>
  <c r="Q18" i="39"/>
  <c r="A18" i="39" s="1"/>
  <c r="L18" i="39"/>
  <c r="M18" i="39" s="1"/>
  <c r="I18" i="39"/>
  <c r="Q17" i="39"/>
  <c r="A17" i="39" s="1"/>
  <c r="L17" i="39"/>
  <c r="M17" i="39" s="1"/>
  <c r="I17" i="39"/>
  <c r="Q16" i="39"/>
  <c r="A16" i="39" s="1"/>
  <c r="L16" i="39"/>
  <c r="M16" i="39" s="1"/>
  <c r="I16" i="39"/>
  <c r="Q15" i="39"/>
  <c r="A15" i="39" s="1"/>
  <c r="L15" i="39"/>
  <c r="M15" i="39" s="1"/>
  <c r="I15" i="39"/>
  <c r="Q14" i="39"/>
  <c r="A14" i="39" s="1"/>
  <c r="L14" i="39"/>
  <c r="M14" i="39" s="1"/>
  <c r="I14" i="39"/>
  <c r="Q13" i="39"/>
  <c r="A13" i="39" s="1"/>
  <c r="L13" i="39"/>
  <c r="M13" i="39" s="1"/>
  <c r="I13" i="39"/>
  <c r="Q12" i="39"/>
  <c r="A12" i="39" s="1"/>
  <c r="L12" i="39"/>
  <c r="M12" i="39" s="1"/>
  <c r="I12" i="39"/>
  <c r="Q11" i="39"/>
  <c r="A11" i="39" s="1"/>
  <c r="L11" i="39"/>
  <c r="M11" i="39" s="1"/>
  <c r="I11" i="39"/>
  <c r="Q10" i="39"/>
  <c r="A10" i="39" s="1"/>
  <c r="L10" i="39"/>
  <c r="M10" i="39" s="1"/>
  <c r="I10" i="39"/>
  <c r="Q9" i="39"/>
  <c r="A9" i="39" s="1"/>
  <c r="L9" i="39"/>
  <c r="M9" i="39" s="1"/>
  <c r="I9" i="39"/>
  <c r="Q8" i="39"/>
  <c r="A8" i="39" s="1"/>
  <c r="L8" i="39"/>
  <c r="M8" i="39" s="1"/>
  <c r="I8" i="39"/>
  <c r="Q7" i="39"/>
  <c r="A7" i="39" s="1"/>
  <c r="L7" i="39"/>
  <c r="M7" i="39" s="1"/>
  <c r="I7" i="39"/>
  <c r="Q6" i="39"/>
  <c r="A6" i="39" s="1"/>
  <c r="L6" i="39"/>
  <c r="M6" i="39" s="1"/>
  <c r="I6" i="39"/>
  <c r="Q5" i="39"/>
  <c r="A5" i="39" s="1"/>
  <c r="L5" i="39"/>
  <c r="M5" i="39" s="1"/>
  <c r="I5" i="39"/>
  <c r="Q4" i="39"/>
  <c r="A4" i="39" s="1"/>
  <c r="L4" i="39"/>
  <c r="M4" i="39" s="1"/>
  <c r="I4" i="39"/>
  <c r="Q3" i="39"/>
  <c r="A3" i="39" s="1"/>
  <c r="L3" i="39"/>
  <c r="M3" i="39" s="1"/>
  <c r="I3" i="39"/>
  <c r="Q2" i="39"/>
  <c r="A2" i="39" s="1"/>
  <c r="L2" i="39"/>
  <c r="M2" i="39" s="1"/>
  <c r="I2" i="39"/>
  <c r="O15" i="39" l="1"/>
  <c r="N15" i="39"/>
  <c r="O4" i="39"/>
  <c r="N4" i="39"/>
  <c r="O10" i="39"/>
  <c r="N10" i="39"/>
  <c r="O18" i="39"/>
  <c r="N18" i="39"/>
  <c r="O6" i="39"/>
  <c r="N6" i="39"/>
  <c r="O12" i="39"/>
  <c r="N12" i="39"/>
  <c r="O7" i="39"/>
  <c r="N7" i="39"/>
  <c r="O13" i="39"/>
  <c r="N13" i="39"/>
  <c r="O21" i="39"/>
  <c r="N21" i="39"/>
  <c r="O3" i="39"/>
  <c r="N3" i="39"/>
  <c r="O2" i="39"/>
  <c r="N2" i="39"/>
  <c r="O16" i="39"/>
  <c r="N16" i="39"/>
  <c r="O5" i="39"/>
  <c r="N5" i="39"/>
  <c r="O11" i="39"/>
  <c r="N11" i="39"/>
  <c r="O19" i="39"/>
  <c r="N19" i="39"/>
  <c r="O9" i="39"/>
  <c r="N9" i="39"/>
  <c r="O17" i="39"/>
  <c r="N17" i="39"/>
  <c r="O20" i="39"/>
  <c r="N20" i="39"/>
  <c r="O8" i="39"/>
  <c r="N8" i="39"/>
  <c r="O14" i="39"/>
  <c r="N14" i="39"/>
  <c r="O22" i="39"/>
  <c r="N22" i="39"/>
  <c r="K2" i="39"/>
  <c r="K3" i="39"/>
  <c r="K4" i="39"/>
  <c r="K5" i="39"/>
  <c r="K6" i="39"/>
  <c r="K7" i="39"/>
  <c r="K8" i="39"/>
  <c r="K9" i="39"/>
  <c r="K10" i="39"/>
  <c r="K11" i="39"/>
  <c r="K12" i="39"/>
  <c r="K13" i="39"/>
  <c r="K14" i="39"/>
  <c r="K15" i="39"/>
  <c r="K16" i="39"/>
  <c r="K17" i="39"/>
  <c r="K18" i="39"/>
  <c r="K19" i="39"/>
  <c r="K20" i="39"/>
  <c r="K21" i="39"/>
  <c r="K22" i="39"/>
  <c r="J3" i="31" l="1"/>
  <c r="J4" i="31"/>
  <c r="J5" i="31"/>
  <c r="J6" i="31"/>
  <c r="J7" i="31"/>
  <c r="J2" i="31"/>
  <c r="P2026" i="27"/>
  <c r="P2015" i="27"/>
  <c r="U2015" i="30"/>
  <c r="U2026" i="30" l="1"/>
  <c r="T2055" i="30"/>
  <c r="F22" i="33" l="1"/>
  <c r="F21" i="33"/>
  <c r="B15" i="33"/>
  <c r="L7" i="37"/>
  <c r="K7" i="37" s="1"/>
  <c r="L4" i="37"/>
  <c r="K4" i="37" s="1"/>
  <c r="L6" i="37"/>
  <c r="K6" i="37" s="1"/>
  <c r="L3" i="37"/>
  <c r="K3" i="37" s="1"/>
  <c r="L11" i="37"/>
  <c r="K11" i="37" s="1"/>
  <c r="L5" i="37"/>
  <c r="K5" i="37" s="1"/>
  <c r="L10" i="37"/>
  <c r="K10" i="37" s="1"/>
  <c r="L2" i="37"/>
  <c r="K2" i="37" s="1"/>
  <c r="L8" i="37"/>
  <c r="K8" i="37" s="1"/>
  <c r="L16" i="37"/>
  <c r="K16" i="37" s="1"/>
  <c r="L13" i="37"/>
  <c r="K13" i="37" s="1"/>
  <c r="L12" i="37"/>
  <c r="K12" i="37" s="1"/>
  <c r="L15" i="37"/>
  <c r="K15" i="37" s="1"/>
  <c r="L14" i="37"/>
  <c r="K14" i="37" s="1"/>
  <c r="L9" i="37"/>
  <c r="K9" i="37" s="1"/>
  <c r="I7" i="37"/>
  <c r="I4" i="37"/>
  <c r="I6" i="37"/>
  <c r="I3" i="37"/>
  <c r="I11" i="37"/>
  <c r="I5" i="37"/>
  <c r="I10" i="37"/>
  <c r="I2" i="37"/>
  <c r="I8" i="37"/>
  <c r="I16" i="37"/>
  <c r="I13" i="37"/>
  <c r="I12" i="37"/>
  <c r="I15" i="37"/>
  <c r="I14" i="37"/>
  <c r="I9" i="37"/>
  <c r="Q7" i="37"/>
  <c r="A7" i="37" s="1"/>
  <c r="Q4" i="37"/>
  <c r="A4" i="37" s="1"/>
  <c r="Q6" i="37"/>
  <c r="A6" i="37" s="1"/>
  <c r="Q3" i="37"/>
  <c r="A3" i="37" s="1"/>
  <c r="Q11" i="37"/>
  <c r="A11" i="37" s="1"/>
  <c r="Q5" i="37"/>
  <c r="A5" i="37" s="1"/>
  <c r="Q10" i="37"/>
  <c r="A10" i="37" s="1"/>
  <c r="Q2" i="37"/>
  <c r="A2" i="37" s="1"/>
  <c r="Q8" i="37"/>
  <c r="A8" i="37" s="1"/>
  <c r="Q16" i="37"/>
  <c r="A16" i="37" s="1"/>
  <c r="Q13" i="37"/>
  <c r="A13" i="37" s="1"/>
  <c r="Q12" i="37"/>
  <c r="A12" i="37" s="1"/>
  <c r="Q15" i="37"/>
  <c r="A15" i="37" s="1"/>
  <c r="Q14" i="37"/>
  <c r="A14" i="37" s="1"/>
  <c r="Q9" i="37"/>
  <c r="A9" i="37" s="1"/>
  <c r="T8" i="36"/>
  <c r="T9" i="36"/>
  <c r="T10" i="36"/>
  <c r="T11" i="36"/>
  <c r="T12" i="36"/>
  <c r="T13" i="36"/>
  <c r="T14" i="36"/>
  <c r="T15" i="36"/>
  <c r="T16" i="36"/>
  <c r="T17" i="36"/>
  <c r="T18" i="36"/>
  <c r="T19" i="36"/>
  <c r="T20" i="36"/>
  <c r="T21" i="36"/>
  <c r="T22" i="36"/>
  <c r="T23" i="36"/>
  <c r="T24" i="36"/>
  <c r="T25" i="36"/>
  <c r="T26" i="36"/>
  <c r="T27" i="36"/>
  <c r="T28" i="36"/>
  <c r="T29" i="36"/>
  <c r="T30" i="36"/>
  <c r="T31" i="36"/>
  <c r="T32" i="36"/>
  <c r="T33" i="36"/>
  <c r="T34" i="36"/>
  <c r="T35" i="36"/>
  <c r="T36" i="36"/>
  <c r="T37" i="36"/>
  <c r="T38" i="36"/>
  <c r="T39" i="36"/>
  <c r="T40" i="36"/>
  <c r="T41" i="36"/>
  <c r="T42" i="36"/>
  <c r="T43" i="36"/>
  <c r="T44" i="36"/>
  <c r="T45" i="36"/>
  <c r="T46" i="36"/>
  <c r="T47" i="36"/>
  <c r="T48" i="36"/>
  <c r="T49" i="36"/>
  <c r="T50" i="36"/>
  <c r="T51" i="36"/>
  <c r="T52" i="36"/>
  <c r="T53" i="36"/>
  <c r="T54" i="36"/>
  <c r="T55" i="36"/>
  <c r="T56" i="36"/>
  <c r="T57" i="36"/>
  <c r="T58" i="36"/>
  <c r="T59" i="36"/>
  <c r="T60" i="36"/>
  <c r="T61" i="36"/>
  <c r="T62" i="36"/>
  <c r="T63" i="36"/>
  <c r="T64" i="36"/>
  <c r="T65" i="36"/>
  <c r="T66" i="36"/>
  <c r="T67" i="36"/>
  <c r="T68" i="36"/>
  <c r="T69" i="36"/>
  <c r="T70" i="36"/>
  <c r="T71" i="36"/>
  <c r="T72" i="36"/>
  <c r="T73" i="36"/>
  <c r="T74" i="36"/>
  <c r="T75" i="36"/>
  <c r="T76" i="36"/>
  <c r="T77" i="36"/>
  <c r="T78" i="36"/>
  <c r="T79" i="36"/>
  <c r="T80" i="36"/>
  <c r="T81" i="36"/>
  <c r="T82" i="36"/>
  <c r="T83" i="36"/>
  <c r="T84" i="36"/>
  <c r="T85" i="36"/>
  <c r="T86" i="36"/>
  <c r="T87" i="36"/>
  <c r="T88" i="36"/>
  <c r="T89" i="36"/>
  <c r="T90" i="36"/>
  <c r="T91" i="36"/>
  <c r="T92" i="36"/>
  <c r="T93" i="36"/>
  <c r="T94" i="36"/>
  <c r="T95" i="36"/>
  <c r="T96" i="36"/>
  <c r="T97" i="36"/>
  <c r="T98" i="36"/>
  <c r="T99" i="36"/>
  <c r="T100" i="36"/>
  <c r="T101" i="36"/>
  <c r="T102" i="36"/>
  <c r="T103" i="36"/>
  <c r="T104" i="36"/>
  <c r="T105" i="36"/>
  <c r="T106" i="36"/>
  <c r="T107" i="36"/>
  <c r="T108" i="36"/>
  <c r="T109" i="36"/>
  <c r="T110" i="36"/>
  <c r="T111" i="36"/>
  <c r="T112" i="36"/>
  <c r="T113" i="36"/>
  <c r="T114" i="36"/>
  <c r="T115" i="36"/>
  <c r="T116" i="36"/>
  <c r="T117" i="36"/>
  <c r="T118" i="36"/>
  <c r="T119" i="36"/>
  <c r="T120" i="36"/>
  <c r="T121" i="36"/>
  <c r="T122" i="36"/>
  <c r="T123" i="36"/>
  <c r="T124" i="36"/>
  <c r="T125" i="36"/>
  <c r="T126" i="36"/>
  <c r="T127" i="36"/>
  <c r="T128" i="36"/>
  <c r="T129" i="36"/>
  <c r="T130" i="36"/>
  <c r="T131" i="36"/>
  <c r="T132" i="36"/>
  <c r="T133" i="36"/>
  <c r="T134" i="36"/>
  <c r="T135" i="36"/>
  <c r="T136" i="36"/>
  <c r="T137" i="36"/>
  <c r="T138" i="36"/>
  <c r="T139" i="36"/>
  <c r="T140" i="36"/>
  <c r="T141" i="36"/>
  <c r="T142" i="36"/>
  <c r="T143" i="36"/>
  <c r="T144" i="36"/>
  <c r="T145" i="36"/>
  <c r="T146" i="36"/>
  <c r="T147" i="36"/>
  <c r="T148" i="36"/>
  <c r="T149" i="36"/>
  <c r="T150" i="36"/>
  <c r="T151" i="36"/>
  <c r="T152" i="36"/>
  <c r="T153" i="36"/>
  <c r="T154" i="36"/>
  <c r="T155" i="36"/>
  <c r="T156" i="36"/>
  <c r="T157" i="36"/>
  <c r="T158" i="36"/>
  <c r="T159" i="36"/>
  <c r="T160" i="36"/>
  <c r="T161" i="36"/>
  <c r="T162" i="36"/>
  <c r="T163" i="36"/>
  <c r="T164" i="36"/>
  <c r="T165" i="36"/>
  <c r="T166" i="36"/>
  <c r="T167" i="36"/>
  <c r="T168" i="36"/>
  <c r="T169" i="36"/>
  <c r="T170" i="36"/>
  <c r="T171" i="36"/>
  <c r="T172" i="36"/>
  <c r="T173" i="36"/>
  <c r="T174" i="36"/>
  <c r="T175" i="36"/>
  <c r="T176" i="36"/>
  <c r="T177" i="36"/>
  <c r="T178" i="36"/>
  <c r="T179" i="36"/>
  <c r="T180" i="36"/>
  <c r="T181" i="36"/>
  <c r="T182" i="36"/>
  <c r="T183" i="36"/>
  <c r="T184" i="36"/>
  <c r="T185" i="36"/>
  <c r="T186" i="36"/>
  <c r="T187" i="36"/>
  <c r="T188" i="36"/>
  <c r="T189" i="36"/>
  <c r="T190" i="36"/>
  <c r="T191" i="36"/>
  <c r="T192" i="36"/>
  <c r="T193" i="36"/>
  <c r="T194" i="36"/>
  <c r="T195" i="36"/>
  <c r="T196" i="36"/>
  <c r="T197" i="36"/>
  <c r="T198" i="36"/>
  <c r="T199" i="36"/>
  <c r="T200" i="36"/>
  <c r="T201" i="36"/>
  <c r="T202" i="36"/>
  <c r="T203" i="36"/>
  <c r="T204" i="36"/>
  <c r="T205" i="36"/>
  <c r="T206" i="36"/>
  <c r="T207" i="36"/>
  <c r="T208" i="36"/>
  <c r="T209" i="36"/>
  <c r="T210" i="36"/>
  <c r="T211" i="36"/>
  <c r="T212" i="36"/>
  <c r="T213" i="36"/>
  <c r="T214" i="36"/>
  <c r="T215" i="36"/>
  <c r="T216" i="36"/>
  <c r="T217" i="36"/>
  <c r="T218" i="36"/>
  <c r="T219" i="36"/>
  <c r="T220" i="36"/>
  <c r="T221" i="36"/>
  <c r="T222" i="36"/>
  <c r="T223" i="36"/>
  <c r="T224" i="36"/>
  <c r="T225" i="36"/>
  <c r="T226" i="36"/>
  <c r="T227" i="36"/>
  <c r="T228" i="36"/>
  <c r="T229" i="36"/>
  <c r="T230" i="36"/>
  <c r="T231" i="36"/>
  <c r="T232" i="36"/>
  <c r="T233" i="36"/>
  <c r="T234" i="36"/>
  <c r="T235" i="36"/>
  <c r="T236" i="36"/>
  <c r="T237" i="36"/>
  <c r="T238" i="36"/>
  <c r="T239" i="36"/>
  <c r="T240" i="36"/>
  <c r="T241" i="36"/>
  <c r="T242" i="36"/>
  <c r="T243" i="36"/>
  <c r="T244" i="36"/>
  <c r="T245" i="36"/>
  <c r="T246" i="36"/>
  <c r="T247" i="36"/>
  <c r="T248" i="36"/>
  <c r="T249" i="36"/>
  <c r="T250" i="36"/>
  <c r="T251" i="36"/>
  <c r="T252" i="36"/>
  <c r="T253" i="36"/>
  <c r="T254" i="36"/>
  <c r="T255" i="36"/>
  <c r="T256" i="36"/>
  <c r="T257" i="36"/>
  <c r="T258" i="36"/>
  <c r="T259" i="36"/>
  <c r="T260" i="36"/>
  <c r="T261" i="36"/>
  <c r="T262" i="36"/>
  <c r="T263" i="36"/>
  <c r="T264" i="36"/>
  <c r="T265" i="36"/>
  <c r="T266" i="36"/>
  <c r="T267" i="36"/>
  <c r="T268" i="36"/>
  <c r="T269" i="36"/>
  <c r="T270" i="36"/>
  <c r="T271" i="36"/>
  <c r="T272" i="36"/>
  <c r="T273" i="36"/>
  <c r="T274" i="36"/>
  <c r="T275" i="36"/>
  <c r="T276" i="36"/>
  <c r="T277" i="36"/>
  <c r="T278" i="36"/>
  <c r="T279" i="36"/>
  <c r="T280" i="36"/>
  <c r="T281" i="36"/>
  <c r="T282" i="36"/>
  <c r="T283" i="36"/>
  <c r="T284" i="36"/>
  <c r="T285" i="36"/>
  <c r="T286" i="36"/>
  <c r="T287" i="36"/>
  <c r="T288" i="36"/>
  <c r="T289" i="36"/>
  <c r="T290" i="36"/>
  <c r="T291" i="36"/>
  <c r="T292" i="36"/>
  <c r="T293" i="36"/>
  <c r="T294" i="36"/>
  <c r="T295" i="36"/>
  <c r="T296" i="36"/>
  <c r="T297" i="36"/>
  <c r="T298" i="36"/>
  <c r="T299" i="36"/>
  <c r="T300" i="36"/>
  <c r="T301" i="36"/>
  <c r="T302" i="36"/>
  <c r="T303" i="36"/>
  <c r="T304" i="36"/>
  <c r="T305" i="36"/>
  <c r="T306" i="36"/>
  <c r="T307" i="36"/>
  <c r="T308" i="36"/>
  <c r="T309" i="36"/>
  <c r="T310" i="36"/>
  <c r="T311" i="36"/>
  <c r="T312" i="36"/>
  <c r="T313" i="36"/>
  <c r="T314" i="36"/>
  <c r="T315" i="36"/>
  <c r="T316" i="36"/>
  <c r="T317" i="36"/>
  <c r="T318" i="36"/>
  <c r="T319" i="36"/>
  <c r="T320" i="36"/>
  <c r="T321" i="36"/>
  <c r="T322" i="36"/>
  <c r="T323" i="36"/>
  <c r="T324" i="36"/>
  <c r="T325" i="36"/>
  <c r="T326" i="36"/>
  <c r="T327" i="36"/>
  <c r="T328" i="36"/>
  <c r="T329" i="36"/>
  <c r="T330" i="36"/>
  <c r="T331" i="36"/>
  <c r="T332" i="36"/>
  <c r="T333" i="36"/>
  <c r="T334" i="36"/>
  <c r="T335" i="36"/>
  <c r="T336" i="36"/>
  <c r="T337" i="36"/>
  <c r="T338" i="36"/>
  <c r="T339" i="36"/>
  <c r="T340" i="36"/>
  <c r="T341" i="36"/>
  <c r="T342" i="36"/>
  <c r="T343" i="36"/>
  <c r="T344" i="36"/>
  <c r="T345" i="36"/>
  <c r="T346" i="36"/>
  <c r="T347" i="36"/>
  <c r="T348" i="36"/>
  <c r="T349" i="36"/>
  <c r="T350" i="36"/>
  <c r="T351" i="36"/>
  <c r="T352" i="36"/>
  <c r="T353" i="36"/>
  <c r="T354" i="36"/>
  <c r="T355" i="36"/>
  <c r="T356" i="36"/>
  <c r="T357" i="36"/>
  <c r="T358" i="36"/>
  <c r="T359" i="36"/>
  <c r="T360" i="36"/>
  <c r="T361" i="36"/>
  <c r="T362" i="36"/>
  <c r="T363" i="36"/>
  <c r="T364" i="36"/>
  <c r="T365" i="36"/>
  <c r="T366" i="36"/>
  <c r="T367" i="36"/>
  <c r="T368" i="36"/>
  <c r="T369" i="36"/>
  <c r="T370" i="36"/>
  <c r="T371" i="36"/>
  <c r="T372" i="36"/>
  <c r="T373" i="36"/>
  <c r="T374" i="36"/>
  <c r="T375" i="36"/>
  <c r="T376" i="36"/>
  <c r="T377" i="36"/>
  <c r="T378" i="36"/>
  <c r="T379" i="36"/>
  <c r="T380" i="36"/>
  <c r="T381" i="36"/>
  <c r="T382" i="36"/>
  <c r="T383" i="36"/>
  <c r="T384" i="36"/>
  <c r="T385" i="36"/>
  <c r="T386" i="36"/>
  <c r="T387" i="36"/>
  <c r="T388" i="36"/>
  <c r="T389" i="36"/>
  <c r="T390" i="36"/>
  <c r="T391" i="36"/>
  <c r="T392" i="36"/>
  <c r="T393" i="36"/>
  <c r="T394" i="36"/>
  <c r="T395" i="36"/>
  <c r="T396" i="36"/>
  <c r="T397" i="36"/>
  <c r="T398" i="36"/>
  <c r="T399" i="36"/>
  <c r="T400" i="36"/>
  <c r="T401" i="36"/>
  <c r="T402" i="36"/>
  <c r="T403" i="36"/>
  <c r="T404" i="36"/>
  <c r="T405" i="36"/>
  <c r="T406" i="36"/>
  <c r="T407" i="36"/>
  <c r="T408" i="36"/>
  <c r="T409" i="36"/>
  <c r="T410" i="36"/>
  <c r="T411" i="36"/>
  <c r="T412" i="36"/>
  <c r="T413" i="36"/>
  <c r="T414" i="36"/>
  <c r="T415" i="36"/>
  <c r="T416" i="36"/>
  <c r="T417" i="36"/>
  <c r="T418" i="36"/>
  <c r="T419" i="36"/>
  <c r="T420" i="36"/>
  <c r="T421" i="36"/>
  <c r="T422" i="36"/>
  <c r="T423" i="36"/>
  <c r="T424" i="36"/>
  <c r="T425" i="36"/>
  <c r="T426" i="36"/>
  <c r="T427" i="36"/>
  <c r="T428" i="36"/>
  <c r="T429" i="36"/>
  <c r="T430" i="36"/>
  <c r="T431" i="36"/>
  <c r="T432" i="36"/>
  <c r="T433" i="36"/>
  <c r="T434" i="36"/>
  <c r="T435" i="36"/>
  <c r="T436" i="36"/>
  <c r="T437" i="36"/>
  <c r="T438" i="36"/>
  <c r="T439" i="36"/>
  <c r="T440" i="36"/>
  <c r="T441" i="36"/>
  <c r="T442" i="36"/>
  <c r="T443" i="36"/>
  <c r="T444" i="36"/>
  <c r="T445" i="36"/>
  <c r="T446" i="36"/>
  <c r="T447" i="36"/>
  <c r="T448" i="36"/>
  <c r="T449" i="36"/>
  <c r="T450" i="36"/>
  <c r="T451" i="36"/>
  <c r="T452" i="36"/>
  <c r="T453" i="36"/>
  <c r="T454" i="36"/>
  <c r="T455" i="36"/>
  <c r="T456" i="36"/>
  <c r="T457" i="36"/>
  <c r="T458" i="36"/>
  <c r="T459" i="36"/>
  <c r="T460" i="36"/>
  <c r="T461" i="36"/>
  <c r="T462" i="36"/>
  <c r="T463" i="36"/>
  <c r="T464" i="36"/>
  <c r="T465" i="36"/>
  <c r="T466" i="36"/>
  <c r="T467" i="36"/>
  <c r="T468" i="36"/>
  <c r="T469" i="36"/>
  <c r="T470" i="36"/>
  <c r="T471" i="36"/>
  <c r="T472" i="36"/>
  <c r="T473" i="36"/>
  <c r="T474" i="36"/>
  <c r="T475" i="36"/>
  <c r="T476" i="36"/>
  <c r="T477" i="36"/>
  <c r="T478" i="36"/>
  <c r="T479" i="36"/>
  <c r="T480" i="36"/>
  <c r="T481" i="36"/>
  <c r="T482" i="36"/>
  <c r="T483" i="36"/>
  <c r="T484" i="36"/>
  <c r="T485" i="36"/>
  <c r="T486" i="36"/>
  <c r="T487" i="36"/>
  <c r="T488" i="36"/>
  <c r="T489" i="36"/>
  <c r="T490" i="36"/>
  <c r="T491" i="36"/>
  <c r="T492" i="36"/>
  <c r="T493" i="36"/>
  <c r="T494" i="36"/>
  <c r="T495" i="36"/>
  <c r="T496" i="36"/>
  <c r="T497" i="36"/>
  <c r="T498" i="36"/>
  <c r="T499" i="36"/>
  <c r="T500" i="36"/>
  <c r="T501" i="36"/>
  <c r="T502" i="36"/>
  <c r="T503" i="36"/>
  <c r="T504" i="36"/>
  <c r="T505" i="36"/>
  <c r="T506" i="36"/>
  <c r="T507" i="36"/>
  <c r="T508" i="36"/>
  <c r="T509" i="36"/>
  <c r="T510" i="36"/>
  <c r="T511" i="36"/>
  <c r="T512" i="36"/>
  <c r="T513" i="36"/>
  <c r="T514" i="36"/>
  <c r="T515" i="36"/>
  <c r="T516" i="36"/>
  <c r="T517" i="36"/>
  <c r="T518" i="36"/>
  <c r="T519" i="36"/>
  <c r="T520" i="36"/>
  <c r="T521" i="36"/>
  <c r="T522" i="36"/>
  <c r="T523" i="36"/>
  <c r="T524" i="36"/>
  <c r="T525" i="36"/>
  <c r="T526" i="36"/>
  <c r="T527" i="36"/>
  <c r="T528" i="36"/>
  <c r="T529" i="36"/>
  <c r="T530" i="36"/>
  <c r="T531" i="36"/>
  <c r="T532" i="36"/>
  <c r="T533" i="36"/>
  <c r="T534" i="36"/>
  <c r="T535" i="36"/>
  <c r="T536" i="36"/>
  <c r="T537" i="36"/>
  <c r="T538" i="36"/>
  <c r="T539" i="36"/>
  <c r="T540" i="36"/>
  <c r="T541" i="36"/>
  <c r="T542" i="36"/>
  <c r="T543" i="36"/>
  <c r="T544" i="36"/>
  <c r="T545" i="36"/>
  <c r="T546" i="36"/>
  <c r="T547" i="36"/>
  <c r="T548" i="36"/>
  <c r="T549" i="36"/>
  <c r="T550" i="36"/>
  <c r="T551" i="36"/>
  <c r="T552" i="36"/>
  <c r="T553" i="36"/>
  <c r="T554" i="36"/>
  <c r="T555" i="36"/>
  <c r="T556" i="36"/>
  <c r="T557" i="36"/>
  <c r="T558" i="36"/>
  <c r="T559" i="36"/>
  <c r="T560" i="36"/>
  <c r="T561" i="36"/>
  <c r="T562" i="36"/>
  <c r="T563" i="36"/>
  <c r="T564" i="36"/>
  <c r="T565" i="36"/>
  <c r="T566" i="36"/>
  <c r="T567" i="36"/>
  <c r="T568" i="36"/>
  <c r="T569" i="36"/>
  <c r="T570" i="36"/>
  <c r="T571" i="36"/>
  <c r="T572" i="36"/>
  <c r="T573" i="36"/>
  <c r="T574" i="36"/>
  <c r="T575" i="36"/>
  <c r="T576" i="36"/>
  <c r="T577" i="36"/>
  <c r="T578" i="36"/>
  <c r="T579" i="36"/>
  <c r="T580" i="36"/>
  <c r="T581" i="36"/>
  <c r="T582" i="36"/>
  <c r="T583" i="36"/>
  <c r="T584" i="36"/>
  <c r="T585" i="36"/>
  <c r="T586" i="36"/>
  <c r="T587" i="36"/>
  <c r="T588" i="36"/>
  <c r="T589" i="36"/>
  <c r="T590" i="36"/>
  <c r="T591" i="36"/>
  <c r="T592" i="36"/>
  <c r="T593" i="36"/>
  <c r="T594" i="36"/>
  <c r="T595" i="36"/>
  <c r="T596" i="36"/>
  <c r="T597" i="36"/>
  <c r="T598" i="36"/>
  <c r="T599" i="36"/>
  <c r="T600" i="36"/>
  <c r="T601" i="36"/>
  <c r="T602" i="36"/>
  <c r="T603" i="36"/>
  <c r="T604" i="36"/>
  <c r="T605" i="36"/>
  <c r="T606" i="36"/>
  <c r="T607" i="36"/>
  <c r="T608" i="36"/>
  <c r="T609" i="36"/>
  <c r="T610" i="36"/>
  <c r="T611" i="36"/>
  <c r="T612" i="36"/>
  <c r="T613" i="36"/>
  <c r="T614" i="36"/>
  <c r="T615" i="36"/>
  <c r="T616" i="36"/>
  <c r="T617" i="36"/>
  <c r="T618" i="36"/>
  <c r="T619" i="36"/>
  <c r="T620" i="36"/>
  <c r="T621" i="36"/>
  <c r="T622" i="36"/>
  <c r="T623" i="36"/>
  <c r="T624" i="36"/>
  <c r="T625" i="36"/>
  <c r="T626" i="36"/>
  <c r="T627" i="36"/>
  <c r="T628" i="36"/>
  <c r="T629" i="36"/>
  <c r="T630" i="36"/>
  <c r="T631" i="36"/>
  <c r="T632" i="36"/>
  <c r="T633" i="36"/>
  <c r="T634" i="36"/>
  <c r="T635" i="36"/>
  <c r="T636" i="36"/>
  <c r="T637" i="36"/>
  <c r="T638" i="36"/>
  <c r="T639" i="36"/>
  <c r="T640" i="36"/>
  <c r="T641" i="36"/>
  <c r="T642" i="36"/>
  <c r="T643" i="36"/>
  <c r="T644" i="36"/>
  <c r="T645" i="36"/>
  <c r="T646" i="36"/>
  <c r="T647" i="36"/>
  <c r="T648" i="36"/>
  <c r="T649" i="36"/>
  <c r="T650" i="36"/>
  <c r="T651" i="36"/>
  <c r="T652" i="36"/>
  <c r="T653" i="36"/>
  <c r="T654" i="36"/>
  <c r="T655" i="36"/>
  <c r="T656" i="36"/>
  <c r="T657" i="36"/>
  <c r="T658" i="36"/>
  <c r="T659" i="36"/>
  <c r="T660" i="36"/>
  <c r="T661" i="36"/>
  <c r="T662" i="36"/>
  <c r="T663" i="36"/>
  <c r="T664" i="36"/>
  <c r="T665" i="36"/>
  <c r="T666" i="36"/>
  <c r="T667" i="36"/>
  <c r="T668" i="36"/>
  <c r="T669" i="36"/>
  <c r="T670" i="36"/>
  <c r="T671" i="36"/>
  <c r="T672" i="36"/>
  <c r="T673" i="36"/>
  <c r="T674" i="36"/>
  <c r="T675" i="36"/>
  <c r="T676" i="36"/>
  <c r="T677" i="36"/>
  <c r="T678" i="36"/>
  <c r="T679" i="36"/>
  <c r="T680" i="36"/>
  <c r="T681" i="36"/>
  <c r="T682" i="36"/>
  <c r="T683" i="36"/>
  <c r="T684" i="36"/>
  <c r="T685" i="36"/>
  <c r="T686" i="36"/>
  <c r="T687" i="36"/>
  <c r="T688" i="36"/>
  <c r="T689" i="36"/>
  <c r="T690" i="36"/>
  <c r="T691" i="36"/>
  <c r="T692" i="36"/>
  <c r="T693" i="36"/>
  <c r="T694" i="36"/>
  <c r="T695" i="36"/>
  <c r="T696" i="36"/>
  <c r="T697" i="36"/>
  <c r="T698" i="36"/>
  <c r="T699" i="36"/>
  <c r="T700" i="36"/>
  <c r="T701" i="36"/>
  <c r="T702" i="36"/>
  <c r="T703" i="36"/>
  <c r="T704" i="36"/>
  <c r="T705" i="36"/>
  <c r="T706" i="36"/>
  <c r="T707" i="36"/>
  <c r="T708" i="36"/>
  <c r="T709" i="36"/>
  <c r="T710" i="36"/>
  <c r="T711" i="36"/>
  <c r="T712" i="36"/>
  <c r="T713" i="36"/>
  <c r="T714" i="36"/>
  <c r="T715" i="36"/>
  <c r="T716" i="36"/>
  <c r="T717" i="36"/>
  <c r="T718" i="36"/>
  <c r="T719" i="36"/>
  <c r="T720" i="36"/>
  <c r="T721" i="36"/>
  <c r="T722" i="36"/>
  <c r="T723" i="36"/>
  <c r="T724" i="36"/>
  <c r="T725" i="36"/>
  <c r="T726" i="36"/>
  <c r="T727" i="36"/>
  <c r="T728" i="36"/>
  <c r="T729" i="36"/>
  <c r="T730" i="36"/>
  <c r="T731" i="36"/>
  <c r="T732" i="36"/>
  <c r="T733" i="36"/>
  <c r="T734" i="36"/>
  <c r="T735" i="36"/>
  <c r="T736" i="36"/>
  <c r="T737" i="36"/>
  <c r="T738" i="36"/>
  <c r="T739" i="36"/>
  <c r="T740" i="36"/>
  <c r="T741" i="36"/>
  <c r="T742" i="36"/>
  <c r="T743" i="36"/>
  <c r="T744" i="36"/>
  <c r="T745" i="36"/>
  <c r="T746" i="36"/>
  <c r="T747" i="36"/>
  <c r="T748" i="36"/>
  <c r="T749" i="36"/>
  <c r="T750" i="36"/>
  <c r="T751" i="36"/>
  <c r="T752" i="36"/>
  <c r="T753" i="36"/>
  <c r="T754" i="36"/>
  <c r="T755" i="36"/>
  <c r="T756" i="36"/>
  <c r="T757" i="36"/>
  <c r="T758" i="36"/>
  <c r="T759" i="36"/>
  <c r="T760" i="36"/>
  <c r="T761" i="36"/>
  <c r="T762" i="36"/>
  <c r="T763" i="36"/>
  <c r="T764" i="36"/>
  <c r="T765" i="36"/>
  <c r="T766" i="36"/>
  <c r="T767" i="36"/>
  <c r="T768" i="36"/>
  <c r="T769" i="36"/>
  <c r="T770" i="36"/>
  <c r="T771" i="36"/>
  <c r="T772" i="36"/>
  <c r="T773" i="36"/>
  <c r="T776" i="36"/>
  <c r="T777" i="36"/>
  <c r="T778" i="36"/>
  <c r="T779" i="36"/>
  <c r="T780" i="36"/>
  <c r="T781" i="36"/>
  <c r="T782" i="36"/>
  <c r="T783" i="36"/>
  <c r="T784" i="36"/>
  <c r="T785" i="36"/>
  <c r="T786" i="36"/>
  <c r="T787" i="36"/>
  <c r="T788" i="36"/>
  <c r="T789" i="36"/>
  <c r="T790" i="36"/>
  <c r="T791" i="36"/>
  <c r="T792" i="36"/>
  <c r="T793" i="36"/>
  <c r="T794" i="36"/>
  <c r="T795" i="36"/>
  <c r="T796" i="36"/>
  <c r="T797" i="36"/>
  <c r="T798" i="36"/>
  <c r="T799" i="36"/>
  <c r="T800" i="36"/>
  <c r="T801" i="36"/>
  <c r="T802" i="36"/>
  <c r="T803" i="36"/>
  <c r="T804" i="36"/>
  <c r="T805" i="36"/>
  <c r="T806" i="36"/>
  <c r="T807" i="36"/>
  <c r="T808" i="36"/>
  <c r="T809" i="36"/>
  <c r="T810" i="36"/>
  <c r="T811" i="36"/>
  <c r="T812" i="36"/>
  <c r="T813" i="36"/>
  <c r="T814" i="36"/>
  <c r="T815" i="36"/>
  <c r="T816" i="36"/>
  <c r="T817" i="36"/>
  <c r="T818" i="36"/>
  <c r="T819" i="36"/>
  <c r="T820" i="36"/>
  <c r="T7" i="36"/>
  <c r="B28" i="33"/>
  <c r="B27" i="33"/>
  <c r="B26" i="33"/>
  <c r="C26" i="33"/>
  <c r="C27" i="33" s="1"/>
  <c r="C28" i="33" s="1"/>
  <c r="D26" i="33"/>
  <c r="P820" i="36"/>
  <c r="P819" i="36"/>
  <c r="P818" i="36"/>
  <c r="P817" i="36"/>
  <c r="P816" i="36"/>
  <c r="P815" i="36"/>
  <c r="P814" i="36"/>
  <c r="P813" i="36"/>
  <c r="P812" i="36"/>
  <c r="P811" i="36"/>
  <c r="P810" i="36"/>
  <c r="P809" i="36"/>
  <c r="P808" i="36"/>
  <c r="P807" i="36"/>
  <c r="P806" i="36"/>
  <c r="P805" i="36"/>
  <c r="P804" i="36"/>
  <c r="P803" i="36"/>
  <c r="P802" i="36"/>
  <c r="P801" i="36"/>
  <c r="P800" i="36"/>
  <c r="P799" i="36"/>
  <c r="P798" i="36"/>
  <c r="P797" i="36"/>
  <c r="P796" i="36"/>
  <c r="P795" i="36"/>
  <c r="P794" i="36"/>
  <c r="P793" i="36"/>
  <c r="P792" i="36"/>
  <c r="P791" i="36"/>
  <c r="P790" i="36"/>
  <c r="P789" i="36"/>
  <c r="P788" i="36"/>
  <c r="P787" i="36"/>
  <c r="P786" i="36"/>
  <c r="P785" i="36"/>
  <c r="P784" i="36"/>
  <c r="P783" i="36"/>
  <c r="P782" i="36"/>
  <c r="P781" i="36"/>
  <c r="P780" i="36"/>
  <c r="P779" i="36"/>
  <c r="P778" i="36"/>
  <c r="P777" i="36"/>
  <c r="P776" i="36"/>
  <c r="P775" i="36"/>
  <c r="P774" i="36"/>
  <c r="P773" i="36"/>
  <c r="P772" i="36"/>
  <c r="P771" i="36"/>
  <c r="P770" i="36"/>
  <c r="P769" i="36"/>
  <c r="P768" i="36"/>
  <c r="P767" i="36"/>
  <c r="P766" i="36"/>
  <c r="P765" i="36"/>
  <c r="P764" i="36"/>
  <c r="P763" i="36"/>
  <c r="P762" i="36"/>
  <c r="P761" i="36"/>
  <c r="P760" i="36"/>
  <c r="P759" i="36"/>
  <c r="P758" i="36"/>
  <c r="P757" i="36"/>
  <c r="P756" i="36"/>
  <c r="P755" i="36"/>
  <c r="P754" i="36"/>
  <c r="P753" i="36"/>
  <c r="P752" i="36"/>
  <c r="P751" i="36"/>
  <c r="P750" i="36"/>
  <c r="P749" i="36"/>
  <c r="P748" i="36"/>
  <c r="P747" i="36"/>
  <c r="P746" i="36"/>
  <c r="P745" i="36"/>
  <c r="P744" i="36"/>
  <c r="P743" i="36"/>
  <c r="P742" i="36"/>
  <c r="P741" i="36"/>
  <c r="P740" i="36"/>
  <c r="P739" i="36"/>
  <c r="P738" i="36"/>
  <c r="P737" i="36"/>
  <c r="P736" i="36"/>
  <c r="P735" i="36"/>
  <c r="P734" i="36"/>
  <c r="P733" i="36"/>
  <c r="P732" i="36"/>
  <c r="P731" i="36"/>
  <c r="P730" i="36"/>
  <c r="P729" i="36"/>
  <c r="P728" i="36"/>
  <c r="P727" i="36"/>
  <c r="P726" i="36"/>
  <c r="P725" i="36"/>
  <c r="P724" i="36"/>
  <c r="P723" i="36"/>
  <c r="P722" i="36"/>
  <c r="P721" i="36"/>
  <c r="P720" i="36"/>
  <c r="P719" i="36"/>
  <c r="P718" i="36"/>
  <c r="P717" i="36"/>
  <c r="P716" i="36"/>
  <c r="P715" i="36"/>
  <c r="P714" i="36"/>
  <c r="P713" i="36"/>
  <c r="P712" i="36"/>
  <c r="P711" i="36"/>
  <c r="P710" i="36"/>
  <c r="P709" i="36"/>
  <c r="P708" i="36"/>
  <c r="P707" i="36"/>
  <c r="P706" i="36"/>
  <c r="P705" i="36"/>
  <c r="P704" i="36"/>
  <c r="P703" i="36"/>
  <c r="P702" i="36"/>
  <c r="P701" i="36"/>
  <c r="P700" i="36"/>
  <c r="P699" i="36"/>
  <c r="P698" i="36"/>
  <c r="P697" i="36"/>
  <c r="P696" i="36"/>
  <c r="P695" i="36"/>
  <c r="P694" i="36"/>
  <c r="P693" i="36"/>
  <c r="P692" i="36"/>
  <c r="P691" i="36"/>
  <c r="P690" i="36"/>
  <c r="P689" i="36"/>
  <c r="P688" i="36"/>
  <c r="P687" i="36"/>
  <c r="P686" i="36"/>
  <c r="P685" i="36"/>
  <c r="P684" i="36"/>
  <c r="P683" i="36"/>
  <c r="P682" i="36"/>
  <c r="P681" i="36"/>
  <c r="P680" i="36"/>
  <c r="P679" i="36"/>
  <c r="P678" i="36"/>
  <c r="P677" i="36"/>
  <c r="P676" i="36"/>
  <c r="P675" i="36"/>
  <c r="P674" i="36"/>
  <c r="P673" i="36"/>
  <c r="P672" i="36"/>
  <c r="P671" i="36"/>
  <c r="P670" i="36"/>
  <c r="P669" i="36"/>
  <c r="P668" i="36"/>
  <c r="P667" i="36"/>
  <c r="P666" i="36"/>
  <c r="P665" i="36"/>
  <c r="P664" i="36"/>
  <c r="P663" i="36"/>
  <c r="P662" i="36"/>
  <c r="P661" i="36"/>
  <c r="P660" i="36"/>
  <c r="P659" i="36"/>
  <c r="P658" i="36"/>
  <c r="P657" i="36"/>
  <c r="P656" i="36"/>
  <c r="P655" i="36"/>
  <c r="P654" i="36"/>
  <c r="P653" i="36"/>
  <c r="P652" i="36"/>
  <c r="P651" i="36"/>
  <c r="P650" i="36"/>
  <c r="P649" i="36"/>
  <c r="P648" i="36"/>
  <c r="P647" i="36"/>
  <c r="P646" i="36"/>
  <c r="P645" i="36"/>
  <c r="P644" i="36"/>
  <c r="P643" i="36"/>
  <c r="P642" i="36"/>
  <c r="P641" i="36"/>
  <c r="P640" i="36"/>
  <c r="P639" i="36"/>
  <c r="P638" i="36"/>
  <c r="P637" i="36"/>
  <c r="P636" i="36"/>
  <c r="P635" i="36"/>
  <c r="P634" i="36"/>
  <c r="P633" i="36"/>
  <c r="P632" i="36"/>
  <c r="P631" i="36"/>
  <c r="P630" i="36"/>
  <c r="P629" i="36"/>
  <c r="P628" i="36"/>
  <c r="P627" i="36"/>
  <c r="P626" i="36"/>
  <c r="P625" i="36"/>
  <c r="P624" i="36"/>
  <c r="P623" i="36"/>
  <c r="P622" i="36"/>
  <c r="P621" i="36"/>
  <c r="P620" i="36"/>
  <c r="P619" i="36"/>
  <c r="P618" i="36"/>
  <c r="P617" i="36"/>
  <c r="P616" i="36"/>
  <c r="P615" i="36"/>
  <c r="P614" i="36"/>
  <c r="P613" i="36"/>
  <c r="P612" i="36"/>
  <c r="P611" i="36"/>
  <c r="P610" i="36"/>
  <c r="P609" i="36"/>
  <c r="P608" i="36"/>
  <c r="P607" i="36"/>
  <c r="P606" i="36"/>
  <c r="P605" i="36"/>
  <c r="P604" i="36"/>
  <c r="P603" i="36"/>
  <c r="P602" i="36"/>
  <c r="P601" i="36"/>
  <c r="P600" i="36"/>
  <c r="P599" i="36"/>
  <c r="P598" i="36"/>
  <c r="P597" i="36"/>
  <c r="P596" i="36"/>
  <c r="P595" i="36"/>
  <c r="P594" i="36"/>
  <c r="P593" i="36"/>
  <c r="P592" i="36"/>
  <c r="P591" i="36"/>
  <c r="P590" i="36"/>
  <c r="P589" i="36"/>
  <c r="P588" i="36"/>
  <c r="P587" i="36"/>
  <c r="P586" i="36"/>
  <c r="P585" i="36"/>
  <c r="P584" i="36"/>
  <c r="P583" i="36"/>
  <c r="P582" i="36"/>
  <c r="P581" i="36"/>
  <c r="P580" i="36"/>
  <c r="P579" i="36"/>
  <c r="P578" i="36"/>
  <c r="P577" i="36"/>
  <c r="P576" i="36"/>
  <c r="P575" i="36"/>
  <c r="P574" i="36"/>
  <c r="P573" i="36"/>
  <c r="P572" i="36"/>
  <c r="P571" i="36"/>
  <c r="P570" i="36"/>
  <c r="P569" i="36"/>
  <c r="P568" i="36"/>
  <c r="P567" i="36"/>
  <c r="P566" i="36"/>
  <c r="P565" i="36"/>
  <c r="P564" i="36"/>
  <c r="P563" i="36"/>
  <c r="P562" i="36"/>
  <c r="P561" i="36"/>
  <c r="P560" i="36"/>
  <c r="P559" i="36"/>
  <c r="P558" i="36"/>
  <c r="P557" i="36"/>
  <c r="P556" i="36"/>
  <c r="P555" i="36"/>
  <c r="P554" i="36"/>
  <c r="P553" i="36"/>
  <c r="P552" i="36"/>
  <c r="P551" i="36"/>
  <c r="P550" i="36"/>
  <c r="P549" i="36"/>
  <c r="P548" i="36"/>
  <c r="P547" i="36"/>
  <c r="P546" i="36"/>
  <c r="P545" i="36"/>
  <c r="P544" i="36"/>
  <c r="P543" i="36"/>
  <c r="P542" i="36"/>
  <c r="P541" i="36"/>
  <c r="P540" i="36"/>
  <c r="P539" i="36"/>
  <c r="P538" i="36"/>
  <c r="P537" i="36"/>
  <c r="P536" i="36"/>
  <c r="P535" i="36"/>
  <c r="P534" i="36"/>
  <c r="P533" i="36"/>
  <c r="P532" i="36"/>
  <c r="P531" i="36"/>
  <c r="P530" i="36"/>
  <c r="P529" i="36"/>
  <c r="P528" i="36"/>
  <c r="P527" i="36"/>
  <c r="P526" i="36"/>
  <c r="P525" i="36"/>
  <c r="P524" i="36"/>
  <c r="P523" i="36"/>
  <c r="P522" i="36"/>
  <c r="P521" i="36"/>
  <c r="P520" i="36"/>
  <c r="P519" i="36"/>
  <c r="P518" i="36"/>
  <c r="P517" i="36"/>
  <c r="P516" i="36"/>
  <c r="P515" i="36"/>
  <c r="P514" i="36"/>
  <c r="P513" i="36"/>
  <c r="P512" i="36"/>
  <c r="P511" i="36"/>
  <c r="P510" i="36"/>
  <c r="P509" i="36"/>
  <c r="P508" i="36"/>
  <c r="P507" i="36"/>
  <c r="P506" i="36"/>
  <c r="P505" i="36"/>
  <c r="P504" i="36"/>
  <c r="P503" i="36"/>
  <c r="P502" i="36"/>
  <c r="P501" i="36"/>
  <c r="P500" i="36"/>
  <c r="P499" i="36"/>
  <c r="P498" i="36"/>
  <c r="P497" i="36"/>
  <c r="P496" i="36"/>
  <c r="P495" i="36"/>
  <c r="P494" i="36"/>
  <c r="P493" i="36"/>
  <c r="P492" i="36"/>
  <c r="P491" i="36"/>
  <c r="P490" i="36"/>
  <c r="P489" i="36"/>
  <c r="P488" i="36"/>
  <c r="P487" i="36"/>
  <c r="P486" i="36"/>
  <c r="P485" i="36"/>
  <c r="P484" i="36"/>
  <c r="P483" i="36"/>
  <c r="P482" i="36"/>
  <c r="P481" i="36"/>
  <c r="P480" i="36"/>
  <c r="P479" i="36"/>
  <c r="P478" i="36"/>
  <c r="P477" i="36"/>
  <c r="P476" i="36"/>
  <c r="P475" i="36"/>
  <c r="P474" i="36"/>
  <c r="P473" i="36"/>
  <c r="P472" i="36"/>
  <c r="P471" i="36"/>
  <c r="P470" i="36"/>
  <c r="P469" i="36"/>
  <c r="P468" i="36"/>
  <c r="P467" i="36"/>
  <c r="P466" i="36"/>
  <c r="P465" i="36"/>
  <c r="P464" i="36"/>
  <c r="P463" i="36"/>
  <c r="P462" i="36"/>
  <c r="P461" i="36"/>
  <c r="P460" i="36"/>
  <c r="P459" i="36"/>
  <c r="P458" i="36"/>
  <c r="P457" i="36"/>
  <c r="P456" i="36"/>
  <c r="P455" i="36"/>
  <c r="P454" i="36"/>
  <c r="P453" i="36"/>
  <c r="P452" i="36"/>
  <c r="P451" i="36"/>
  <c r="P450" i="36"/>
  <c r="P449" i="36"/>
  <c r="P448" i="36"/>
  <c r="P447" i="36"/>
  <c r="P446" i="36"/>
  <c r="P445" i="36"/>
  <c r="P444" i="36"/>
  <c r="P443" i="36"/>
  <c r="P442" i="36"/>
  <c r="P441" i="36"/>
  <c r="P440" i="36"/>
  <c r="P439" i="36"/>
  <c r="P438" i="36"/>
  <c r="P437" i="36"/>
  <c r="P436" i="36"/>
  <c r="P435" i="36"/>
  <c r="P434" i="36"/>
  <c r="P433" i="36"/>
  <c r="P432" i="36"/>
  <c r="P431" i="36"/>
  <c r="P430" i="36"/>
  <c r="P429" i="36"/>
  <c r="P428" i="36"/>
  <c r="P427" i="36"/>
  <c r="P426" i="36"/>
  <c r="P425" i="36"/>
  <c r="P424" i="36"/>
  <c r="P423" i="36"/>
  <c r="P422" i="36"/>
  <c r="P421" i="36"/>
  <c r="P420" i="36"/>
  <c r="P419" i="36"/>
  <c r="P418" i="36"/>
  <c r="P417" i="36"/>
  <c r="P416" i="36"/>
  <c r="P415" i="36"/>
  <c r="P414" i="36"/>
  <c r="P413" i="36"/>
  <c r="P412" i="36"/>
  <c r="P411" i="36"/>
  <c r="P410" i="36"/>
  <c r="P409" i="36"/>
  <c r="P408" i="36"/>
  <c r="P407" i="36"/>
  <c r="P406" i="36"/>
  <c r="P405" i="36"/>
  <c r="P404" i="36"/>
  <c r="P403" i="36"/>
  <c r="P402" i="36"/>
  <c r="P401" i="36"/>
  <c r="P400" i="36"/>
  <c r="P399" i="36"/>
  <c r="P398" i="36"/>
  <c r="P397" i="36"/>
  <c r="P396" i="36"/>
  <c r="P395" i="36"/>
  <c r="P394" i="36"/>
  <c r="P393" i="36"/>
  <c r="P392" i="36"/>
  <c r="P391" i="36"/>
  <c r="P390" i="36"/>
  <c r="P389" i="36"/>
  <c r="P388" i="36"/>
  <c r="P387" i="36"/>
  <c r="P386" i="36"/>
  <c r="P385" i="36"/>
  <c r="P384" i="36"/>
  <c r="P383" i="36"/>
  <c r="P382" i="36"/>
  <c r="P381" i="36"/>
  <c r="P380" i="36"/>
  <c r="P379" i="36"/>
  <c r="P378" i="36"/>
  <c r="P377" i="36"/>
  <c r="P376" i="36"/>
  <c r="P375" i="36"/>
  <c r="P374" i="36"/>
  <c r="P373" i="36"/>
  <c r="P372" i="36"/>
  <c r="P371" i="36"/>
  <c r="P370" i="36"/>
  <c r="P369" i="36"/>
  <c r="P368" i="36"/>
  <c r="P367" i="36"/>
  <c r="P366" i="36"/>
  <c r="P365" i="36"/>
  <c r="P364" i="36"/>
  <c r="P363" i="36"/>
  <c r="P362" i="36"/>
  <c r="P361" i="36"/>
  <c r="P360" i="36"/>
  <c r="P359" i="36"/>
  <c r="P358" i="36"/>
  <c r="P357" i="36"/>
  <c r="P356" i="36"/>
  <c r="P355" i="36"/>
  <c r="P354" i="36"/>
  <c r="P353" i="36"/>
  <c r="P352" i="36"/>
  <c r="P351" i="36"/>
  <c r="P350" i="36"/>
  <c r="P349" i="36"/>
  <c r="P348" i="36"/>
  <c r="P347" i="36"/>
  <c r="P346" i="36"/>
  <c r="P345" i="36"/>
  <c r="P344" i="36"/>
  <c r="P343" i="36"/>
  <c r="P342" i="36"/>
  <c r="P341" i="36"/>
  <c r="P340" i="36"/>
  <c r="P339" i="36"/>
  <c r="P338" i="36"/>
  <c r="P337" i="36"/>
  <c r="P336" i="36"/>
  <c r="P335" i="36"/>
  <c r="P334" i="36"/>
  <c r="P333" i="36"/>
  <c r="P332" i="36"/>
  <c r="P331" i="36"/>
  <c r="P330" i="36"/>
  <c r="P329" i="36"/>
  <c r="P328" i="36"/>
  <c r="P327" i="36"/>
  <c r="P326" i="36"/>
  <c r="P325" i="36"/>
  <c r="P324" i="36"/>
  <c r="P323" i="36"/>
  <c r="P322" i="36"/>
  <c r="P321" i="36"/>
  <c r="P320" i="36"/>
  <c r="P319" i="36"/>
  <c r="P318" i="36"/>
  <c r="P317" i="36"/>
  <c r="P316" i="36"/>
  <c r="P315" i="36"/>
  <c r="P314" i="36"/>
  <c r="P313" i="36"/>
  <c r="P312" i="36"/>
  <c r="P311" i="36"/>
  <c r="P310" i="36"/>
  <c r="P309" i="36"/>
  <c r="P308" i="36"/>
  <c r="P307" i="36"/>
  <c r="P306" i="36"/>
  <c r="P305" i="36"/>
  <c r="P304" i="36"/>
  <c r="P303" i="36"/>
  <c r="P302" i="36"/>
  <c r="P301" i="36"/>
  <c r="P300" i="36"/>
  <c r="P299" i="36"/>
  <c r="P298" i="36"/>
  <c r="P297" i="36"/>
  <c r="P296" i="36"/>
  <c r="P295" i="36"/>
  <c r="P294" i="36"/>
  <c r="P293" i="36"/>
  <c r="P292" i="36"/>
  <c r="P291" i="36"/>
  <c r="P290" i="36"/>
  <c r="P289" i="36"/>
  <c r="P288" i="36"/>
  <c r="P287" i="36"/>
  <c r="P286" i="36"/>
  <c r="P285" i="36"/>
  <c r="P284" i="36"/>
  <c r="P283" i="36"/>
  <c r="P282" i="36"/>
  <c r="P281" i="36"/>
  <c r="P280" i="36"/>
  <c r="P279" i="36"/>
  <c r="P278" i="36"/>
  <c r="P277" i="36"/>
  <c r="P276" i="36"/>
  <c r="P275" i="36"/>
  <c r="P274" i="36"/>
  <c r="P273" i="36"/>
  <c r="P272" i="36"/>
  <c r="P271" i="36"/>
  <c r="P270" i="36"/>
  <c r="P269" i="36"/>
  <c r="P268" i="36"/>
  <c r="P267" i="36"/>
  <c r="P266" i="36"/>
  <c r="P265" i="36"/>
  <c r="P264" i="36"/>
  <c r="P263" i="36"/>
  <c r="P262" i="36"/>
  <c r="P261" i="36"/>
  <c r="P260" i="36"/>
  <c r="P259" i="36"/>
  <c r="P258" i="36"/>
  <c r="P257" i="36"/>
  <c r="P256" i="36"/>
  <c r="P255" i="36"/>
  <c r="P254" i="36"/>
  <c r="P253" i="36"/>
  <c r="P252" i="36"/>
  <c r="P251" i="36"/>
  <c r="P250" i="36"/>
  <c r="P249" i="36"/>
  <c r="P248" i="36"/>
  <c r="P247" i="36"/>
  <c r="P246" i="36"/>
  <c r="P245" i="36"/>
  <c r="P244" i="36"/>
  <c r="P243" i="36"/>
  <c r="P242" i="36"/>
  <c r="P241" i="36"/>
  <c r="P240" i="36"/>
  <c r="P239" i="36"/>
  <c r="P238" i="36"/>
  <c r="P237" i="36"/>
  <c r="P236" i="36"/>
  <c r="P235" i="36"/>
  <c r="P234" i="36"/>
  <c r="P233" i="36"/>
  <c r="P232" i="36"/>
  <c r="P231" i="36"/>
  <c r="P230" i="36"/>
  <c r="P229" i="36"/>
  <c r="P228" i="36"/>
  <c r="P227" i="36"/>
  <c r="P226" i="36"/>
  <c r="P225" i="36"/>
  <c r="P224" i="36"/>
  <c r="P223" i="36"/>
  <c r="P222" i="36"/>
  <c r="P221" i="36"/>
  <c r="P220" i="36"/>
  <c r="P219" i="36"/>
  <c r="P218" i="36"/>
  <c r="P217" i="36"/>
  <c r="P216" i="36"/>
  <c r="P215" i="36"/>
  <c r="P214" i="36"/>
  <c r="P213" i="36"/>
  <c r="P212" i="36"/>
  <c r="P211" i="36"/>
  <c r="P210" i="36"/>
  <c r="P209" i="36"/>
  <c r="P208" i="36"/>
  <c r="P207" i="36"/>
  <c r="P206" i="36"/>
  <c r="P205" i="36"/>
  <c r="P204" i="36"/>
  <c r="P203" i="36"/>
  <c r="P202" i="36"/>
  <c r="P201" i="36"/>
  <c r="P200" i="36"/>
  <c r="P199" i="36"/>
  <c r="P198" i="36"/>
  <c r="P197" i="36"/>
  <c r="P196" i="36"/>
  <c r="P195" i="36"/>
  <c r="P194" i="36"/>
  <c r="P193" i="36"/>
  <c r="P192" i="36"/>
  <c r="P191" i="36"/>
  <c r="P190" i="36"/>
  <c r="P189" i="36"/>
  <c r="P188" i="36"/>
  <c r="P187" i="36"/>
  <c r="P186" i="36"/>
  <c r="P185" i="36"/>
  <c r="P184" i="36"/>
  <c r="P183" i="36"/>
  <c r="P182" i="36"/>
  <c r="P181" i="36"/>
  <c r="P180" i="36"/>
  <c r="P179" i="36"/>
  <c r="P178" i="36"/>
  <c r="P177" i="36"/>
  <c r="P176" i="36"/>
  <c r="P175" i="36"/>
  <c r="P174" i="36"/>
  <c r="P173" i="36"/>
  <c r="P172" i="36"/>
  <c r="P171" i="36"/>
  <c r="P170" i="36"/>
  <c r="P169" i="36"/>
  <c r="P168" i="36"/>
  <c r="P167" i="36"/>
  <c r="P166" i="36"/>
  <c r="P165" i="36"/>
  <c r="P164" i="36"/>
  <c r="P163" i="36"/>
  <c r="P162" i="36"/>
  <c r="P161" i="36"/>
  <c r="P160" i="36"/>
  <c r="P159" i="36"/>
  <c r="P158" i="36"/>
  <c r="P157" i="36"/>
  <c r="P156" i="36"/>
  <c r="P155" i="36"/>
  <c r="P154" i="36"/>
  <c r="P153" i="36"/>
  <c r="P152" i="36"/>
  <c r="P151" i="36"/>
  <c r="P150" i="36"/>
  <c r="P149" i="36"/>
  <c r="P148" i="36"/>
  <c r="P147" i="36"/>
  <c r="P146" i="36"/>
  <c r="P145" i="36"/>
  <c r="P144" i="36"/>
  <c r="P143" i="36"/>
  <c r="P142" i="36"/>
  <c r="P141" i="36"/>
  <c r="P140" i="36"/>
  <c r="P139" i="36"/>
  <c r="P138" i="36"/>
  <c r="P137" i="36"/>
  <c r="P136" i="36"/>
  <c r="P135" i="36"/>
  <c r="P134" i="36"/>
  <c r="P133" i="36"/>
  <c r="P132" i="36"/>
  <c r="P131" i="36"/>
  <c r="P130" i="36"/>
  <c r="P129" i="36"/>
  <c r="P128" i="36"/>
  <c r="P127" i="36"/>
  <c r="P126" i="36"/>
  <c r="P125" i="36"/>
  <c r="P124" i="36"/>
  <c r="P123" i="36"/>
  <c r="P122" i="36"/>
  <c r="P121" i="36"/>
  <c r="P120" i="36"/>
  <c r="P119" i="36"/>
  <c r="P118" i="36"/>
  <c r="P117" i="36"/>
  <c r="P116" i="36"/>
  <c r="P115" i="36"/>
  <c r="P114" i="36"/>
  <c r="P113" i="36"/>
  <c r="P112" i="36"/>
  <c r="P111" i="36"/>
  <c r="P110" i="36"/>
  <c r="P109" i="36"/>
  <c r="P108" i="36"/>
  <c r="P107" i="36"/>
  <c r="P106" i="36"/>
  <c r="P105" i="36"/>
  <c r="P104" i="36"/>
  <c r="P103" i="36"/>
  <c r="P102" i="36"/>
  <c r="P101" i="36"/>
  <c r="P100" i="36"/>
  <c r="P99" i="36"/>
  <c r="P98" i="36"/>
  <c r="P97" i="36"/>
  <c r="P96" i="36"/>
  <c r="P95" i="36"/>
  <c r="P94" i="36"/>
  <c r="P93" i="36"/>
  <c r="P92" i="36"/>
  <c r="P91" i="36"/>
  <c r="P90" i="36"/>
  <c r="P89" i="36"/>
  <c r="P88" i="36"/>
  <c r="P87" i="36"/>
  <c r="P86" i="36"/>
  <c r="P85" i="36"/>
  <c r="P84" i="36"/>
  <c r="P83" i="36"/>
  <c r="P82" i="36"/>
  <c r="P81" i="36"/>
  <c r="P80" i="36"/>
  <c r="P79" i="36"/>
  <c r="P78" i="36"/>
  <c r="P77" i="36"/>
  <c r="P76" i="36"/>
  <c r="P75" i="36"/>
  <c r="P74" i="36"/>
  <c r="P73" i="36"/>
  <c r="P72" i="36"/>
  <c r="P71" i="36"/>
  <c r="P70" i="36"/>
  <c r="P69" i="36"/>
  <c r="P68" i="36"/>
  <c r="P67" i="36"/>
  <c r="P66" i="36"/>
  <c r="P65" i="36"/>
  <c r="P64" i="36"/>
  <c r="P63" i="36"/>
  <c r="P62" i="36"/>
  <c r="P61" i="36"/>
  <c r="P60" i="36"/>
  <c r="P59" i="36"/>
  <c r="P58" i="36"/>
  <c r="P57" i="36"/>
  <c r="P56" i="36"/>
  <c r="P55" i="36"/>
  <c r="P54" i="36"/>
  <c r="P53" i="36"/>
  <c r="P52" i="36"/>
  <c r="P51" i="36"/>
  <c r="P50" i="36"/>
  <c r="P49" i="36"/>
  <c r="P48" i="36"/>
  <c r="P47" i="36"/>
  <c r="P46" i="36"/>
  <c r="P45" i="36"/>
  <c r="P44" i="36"/>
  <c r="P43" i="36"/>
  <c r="P42" i="36"/>
  <c r="P41" i="36"/>
  <c r="P40" i="36"/>
  <c r="P39" i="36"/>
  <c r="P38" i="36"/>
  <c r="P37" i="36"/>
  <c r="P36" i="36"/>
  <c r="P35" i="36"/>
  <c r="P34" i="36"/>
  <c r="P33" i="36"/>
  <c r="P32" i="36"/>
  <c r="P31" i="36"/>
  <c r="P30" i="36"/>
  <c r="P29" i="36"/>
  <c r="P28" i="36"/>
  <c r="P27" i="36"/>
  <c r="P26" i="36"/>
  <c r="P25" i="36"/>
  <c r="P24" i="36"/>
  <c r="P23" i="36"/>
  <c r="P22" i="36"/>
  <c r="P21" i="36"/>
  <c r="P20" i="36"/>
  <c r="P19" i="36"/>
  <c r="P18" i="36"/>
  <c r="P17" i="36"/>
  <c r="P16" i="36"/>
  <c r="P15" i="36"/>
  <c r="P14" i="36"/>
  <c r="P13" i="36"/>
  <c r="P12" i="36"/>
  <c r="P11" i="36"/>
  <c r="P10" i="36"/>
  <c r="P9" i="36"/>
  <c r="P8" i="36"/>
  <c r="P7" i="36"/>
  <c r="P6" i="36"/>
  <c r="B11" i="33"/>
  <c r="N1373" i="30"/>
  <c r="M5" i="37" l="1"/>
  <c r="N5" i="37" s="1"/>
  <c r="M7" i="37"/>
  <c r="N7" i="37" s="1"/>
  <c r="M11" i="37"/>
  <c r="M16" i="37"/>
  <c r="M3" i="37"/>
  <c r="M15" i="37"/>
  <c r="M12" i="37"/>
  <c r="M10" i="37"/>
  <c r="M6" i="37"/>
  <c r="M13" i="37"/>
  <c r="M2" i="37"/>
  <c r="M4" i="37"/>
  <c r="M14" i="37"/>
  <c r="M8" i="37"/>
  <c r="M9" i="37"/>
  <c r="R340" i="30"/>
  <c r="P1312" i="30"/>
  <c r="P1311" i="30"/>
  <c r="P1310" i="30"/>
  <c r="P1309" i="30"/>
  <c r="P1307" i="30"/>
  <c r="P1305" i="30"/>
  <c r="P1304" i="30"/>
  <c r="P1302" i="30"/>
  <c r="P1301" i="30"/>
  <c r="P1300" i="30"/>
  <c r="P1299" i="30"/>
  <c r="P1298" i="30"/>
  <c r="P1297" i="30"/>
  <c r="P1295" i="30"/>
  <c r="P1285" i="30"/>
  <c r="R1285" i="30" s="1"/>
  <c r="P1284" i="30"/>
  <c r="P1283" i="30"/>
  <c r="P1282" i="30"/>
  <c r="P1279" i="30"/>
  <c r="P1277" i="30"/>
  <c r="P1276" i="30"/>
  <c r="P1275" i="30"/>
  <c r="P1273" i="30"/>
  <c r="P1250" i="30"/>
  <c r="P1249" i="30"/>
  <c r="P1248" i="30"/>
  <c r="P1247" i="30"/>
  <c r="P1244" i="30"/>
  <c r="P1243" i="30"/>
  <c r="P1242" i="30"/>
  <c r="P1241" i="30"/>
  <c r="P1237" i="30"/>
  <c r="P1233" i="30"/>
  <c r="P1230" i="30"/>
  <c r="P1229" i="30"/>
  <c r="P1228" i="30"/>
  <c r="P1224" i="30"/>
  <c r="P1223" i="30"/>
  <c r="P1221" i="30"/>
  <c r="P1217" i="30"/>
  <c r="P1213" i="30"/>
  <c r="P1212" i="30"/>
  <c r="P1200" i="30"/>
  <c r="P1199" i="30"/>
  <c r="P1198" i="30"/>
  <c r="P1196" i="30"/>
  <c r="P1195" i="30"/>
  <c r="P1191" i="30"/>
  <c r="P1190" i="30"/>
  <c r="P1189" i="30"/>
  <c r="P1188" i="30"/>
  <c r="P1185" i="30"/>
  <c r="P1184" i="30"/>
  <c r="P1183" i="30"/>
  <c r="P1180" i="30"/>
  <c r="P1178" i="30"/>
  <c r="P1175" i="30"/>
  <c r="P1170" i="30"/>
  <c r="P1169" i="30"/>
  <c r="P1166" i="30"/>
  <c r="P1165" i="30"/>
  <c r="P1164" i="30"/>
  <c r="P1163" i="30"/>
  <c r="P1158" i="30"/>
  <c r="P1152" i="30"/>
  <c r="P1149" i="30"/>
  <c r="P1145" i="30"/>
  <c r="P1141" i="30"/>
  <c r="P1140" i="30"/>
  <c r="P1139" i="30"/>
  <c r="P1138" i="30"/>
  <c r="P1135" i="30"/>
  <c r="P1134" i="30"/>
  <c r="P1133" i="30"/>
  <c r="P1132" i="30"/>
  <c r="P1131" i="30"/>
  <c r="P1128" i="30"/>
  <c r="P1122" i="30"/>
  <c r="P1121" i="30"/>
  <c r="P1114" i="30"/>
  <c r="P1113" i="30"/>
  <c r="P1107" i="30"/>
  <c r="P1106" i="30"/>
  <c r="P1105" i="30"/>
  <c r="P1103" i="30"/>
  <c r="P1101" i="30"/>
  <c r="P1098" i="30"/>
  <c r="P1095" i="30"/>
  <c r="P1093" i="30"/>
  <c r="P1091" i="30"/>
  <c r="P1090" i="30"/>
  <c r="P1087" i="30"/>
  <c r="P1086" i="30"/>
  <c r="P1085" i="30"/>
  <c r="P1083" i="30"/>
  <c r="P1082" i="30"/>
  <c r="P1081" i="30"/>
  <c r="P1080" i="30"/>
  <c r="P1077" i="30"/>
  <c r="P1075" i="30"/>
  <c r="P1074" i="30"/>
  <c r="P1073" i="30"/>
  <c r="P1072" i="30"/>
  <c r="P1071" i="30"/>
  <c r="P1070" i="30"/>
  <c r="P1069" i="30"/>
  <c r="P1068" i="30"/>
  <c r="P1066" i="30"/>
  <c r="P1065" i="30"/>
  <c r="P1064" i="30"/>
  <c r="P1063" i="30"/>
  <c r="P1062" i="30"/>
  <c r="P1061" i="30"/>
  <c r="P1060" i="30"/>
  <c r="P1059" i="30"/>
  <c r="P1058" i="30"/>
  <c r="P1055" i="30"/>
  <c r="P1043" i="30"/>
  <c r="P1042" i="30"/>
  <c r="P1041" i="30"/>
  <c r="P1040" i="30"/>
  <c r="P1039" i="30"/>
  <c r="P1038" i="30"/>
  <c r="P1037" i="30"/>
  <c r="P1016" i="30"/>
  <c r="P1008" i="30"/>
  <c r="P1006" i="30"/>
  <c r="P1003" i="30"/>
  <c r="P1000" i="30"/>
  <c r="P998" i="30"/>
  <c r="P997" i="30"/>
  <c r="P996" i="30"/>
  <c r="P984" i="30"/>
  <c r="P981" i="30"/>
  <c r="P979" i="30"/>
  <c r="P975" i="30"/>
  <c r="P971" i="30"/>
  <c r="P967" i="30"/>
  <c r="P964" i="30"/>
  <c r="P956" i="30"/>
  <c r="P953" i="30"/>
  <c r="P952" i="30"/>
  <c r="P950" i="30"/>
  <c r="P947" i="30"/>
  <c r="P946" i="30"/>
  <c r="P945" i="30"/>
  <c r="P941" i="30"/>
  <c r="P940" i="30"/>
  <c r="P937" i="30"/>
  <c r="P930" i="30"/>
  <c r="P921" i="30"/>
  <c r="P919" i="30"/>
  <c r="P918" i="30"/>
  <c r="P917" i="30"/>
  <c r="P914" i="30"/>
  <c r="P897" i="30"/>
  <c r="P894" i="30"/>
  <c r="P888" i="30"/>
  <c r="P887" i="30"/>
  <c r="P886" i="30"/>
  <c r="P867" i="30"/>
  <c r="P865" i="30"/>
  <c r="P857" i="30"/>
  <c r="P842" i="30"/>
  <c r="P841" i="30"/>
  <c r="P840" i="30"/>
  <c r="P837" i="30"/>
  <c r="P824" i="30"/>
  <c r="P822" i="30"/>
  <c r="P811" i="30"/>
  <c r="P810" i="30"/>
  <c r="P808" i="30"/>
  <c r="P803" i="30"/>
  <c r="P801" i="30"/>
  <c r="P800" i="30"/>
  <c r="P797" i="30"/>
  <c r="P792" i="30"/>
  <c r="P790" i="30"/>
  <c r="P789" i="30"/>
  <c r="P786" i="30"/>
  <c r="P784" i="30"/>
  <c r="P782" i="30"/>
  <c r="P781" i="30"/>
  <c r="P779" i="30"/>
  <c r="P778" i="30"/>
  <c r="P774" i="30"/>
  <c r="P771" i="30"/>
  <c r="P770" i="30"/>
  <c r="P769" i="30"/>
  <c r="P766" i="30"/>
  <c r="P763" i="30"/>
  <c r="P761" i="30"/>
  <c r="P758" i="30"/>
  <c r="P757" i="30"/>
  <c r="P756" i="30"/>
  <c r="P755" i="30"/>
  <c r="P754" i="30"/>
  <c r="P750" i="30"/>
  <c r="P749" i="30"/>
  <c r="P748" i="30"/>
  <c r="P746" i="30"/>
  <c r="P745" i="30"/>
  <c r="P744" i="30"/>
  <c r="P742" i="30"/>
  <c r="P741" i="30"/>
  <c r="P738" i="30"/>
  <c r="P737" i="30"/>
  <c r="P735" i="30"/>
  <c r="P733" i="30"/>
  <c r="P724" i="30"/>
  <c r="P723" i="30"/>
  <c r="P722" i="30"/>
  <c r="P721" i="30"/>
  <c r="P720" i="30"/>
  <c r="P719" i="30"/>
  <c r="P718" i="30"/>
  <c r="P716" i="30"/>
  <c r="P715" i="30"/>
  <c r="P714" i="30"/>
  <c r="P713" i="30"/>
  <c r="P712" i="30"/>
  <c r="P711" i="30"/>
  <c r="P710" i="30"/>
  <c r="P709" i="30"/>
  <c r="P705" i="30"/>
  <c r="P704" i="30"/>
  <c r="P703" i="30"/>
  <c r="P702" i="30"/>
  <c r="P701" i="30"/>
  <c r="P698" i="30"/>
  <c r="P697" i="30"/>
  <c r="P696" i="30"/>
  <c r="P695" i="30"/>
  <c r="P694" i="30"/>
  <c r="P693" i="30"/>
  <c r="P692" i="30"/>
  <c r="P680" i="30"/>
  <c r="P675" i="30"/>
  <c r="P674" i="30"/>
  <c r="P672" i="30"/>
  <c r="P671" i="30"/>
  <c r="P665" i="30"/>
  <c r="P663" i="30"/>
  <c r="P662" i="30"/>
  <c r="P660" i="30"/>
  <c r="P654" i="30"/>
  <c r="P653" i="30"/>
  <c r="P652" i="30"/>
  <c r="P651" i="30"/>
  <c r="P650" i="30"/>
  <c r="P647" i="30"/>
  <c r="P646" i="30"/>
  <c r="P644" i="30"/>
  <c r="P643" i="30"/>
  <c r="P642" i="30"/>
  <c r="P641" i="30"/>
  <c r="P640" i="30"/>
  <c r="P619" i="30"/>
  <c r="P618" i="30"/>
  <c r="P617" i="30"/>
  <c r="P613" i="30"/>
  <c r="P612" i="30"/>
  <c r="P610" i="30"/>
  <c r="P481" i="30"/>
  <c r="P480" i="30"/>
  <c r="P477" i="30"/>
  <c r="P475" i="30"/>
  <c r="P474" i="30"/>
  <c r="P471" i="30"/>
  <c r="P470" i="30"/>
  <c r="P469" i="30"/>
  <c r="P466" i="30"/>
  <c r="P465" i="30"/>
  <c r="P454" i="30"/>
  <c r="P452" i="30"/>
  <c r="P449" i="30"/>
  <c r="P445" i="30"/>
  <c r="P442" i="30"/>
  <c r="P439" i="30"/>
  <c r="P423" i="30"/>
  <c r="P422" i="30"/>
  <c r="P421" i="30"/>
  <c r="P418" i="30"/>
  <c r="P415" i="30"/>
  <c r="P413" i="30"/>
  <c r="P410" i="30"/>
  <c r="P406" i="30"/>
  <c r="P405" i="30"/>
  <c r="P404" i="30"/>
  <c r="P403" i="30"/>
  <c r="P402" i="30"/>
  <c r="P398" i="30"/>
  <c r="P395" i="30"/>
  <c r="P392" i="30"/>
  <c r="P391" i="30"/>
  <c r="P390" i="30"/>
  <c r="P388" i="30"/>
  <c r="P335" i="30"/>
  <c r="P333" i="30"/>
  <c r="P331" i="30"/>
  <c r="P323" i="30"/>
  <c r="P319" i="30"/>
  <c r="P310" i="30"/>
  <c r="P309" i="30"/>
  <c r="P308" i="30"/>
  <c r="P305" i="30"/>
  <c r="P302" i="30"/>
  <c r="P300" i="30"/>
  <c r="P297" i="30"/>
  <c r="P293" i="30"/>
  <c r="P291" i="30"/>
  <c r="P290" i="30"/>
  <c r="P287" i="30"/>
  <c r="P286" i="30"/>
  <c r="P279" i="30"/>
  <c r="P277" i="30"/>
  <c r="P276" i="30"/>
  <c r="P274" i="30"/>
  <c r="P271" i="30"/>
  <c r="P266" i="30"/>
  <c r="P260" i="30"/>
  <c r="P251" i="30"/>
  <c r="P249" i="30"/>
  <c r="P247" i="30"/>
  <c r="P243" i="30"/>
  <c r="P240" i="30"/>
  <c r="P222" i="30"/>
  <c r="P219" i="30"/>
  <c r="P215" i="30"/>
  <c r="P214" i="30"/>
  <c r="P212" i="30"/>
  <c r="P210" i="30"/>
  <c r="P207" i="30"/>
  <c r="P205" i="30"/>
  <c r="P203" i="30"/>
  <c r="P201" i="30"/>
  <c r="P200" i="30"/>
  <c r="P199" i="30"/>
  <c r="P196" i="30"/>
  <c r="P195" i="30"/>
  <c r="P192" i="30"/>
  <c r="P189" i="30"/>
  <c r="P177" i="30"/>
  <c r="P176" i="30"/>
  <c r="P167" i="30"/>
  <c r="P164" i="30"/>
  <c r="P163" i="30"/>
  <c r="P152" i="30"/>
  <c r="P151" i="30"/>
  <c r="P150" i="30"/>
  <c r="P149" i="30"/>
  <c r="P140" i="30"/>
  <c r="P139" i="30"/>
  <c r="P136" i="30"/>
  <c r="P135" i="30"/>
  <c r="P129" i="30"/>
  <c r="P113" i="30"/>
  <c r="P112" i="30"/>
  <c r="P111" i="30"/>
  <c r="P109" i="30"/>
  <c r="P108" i="30"/>
  <c r="P107" i="30"/>
  <c r="P104" i="30"/>
  <c r="P103" i="30"/>
  <c r="P101" i="30"/>
  <c r="P100" i="30"/>
  <c r="P99" i="30"/>
  <c r="P97" i="30"/>
  <c r="P93" i="30"/>
  <c r="P92" i="30"/>
  <c r="P91" i="30"/>
  <c r="P89" i="30"/>
  <c r="P88" i="30"/>
  <c r="P70" i="30"/>
  <c r="P60" i="30"/>
  <c r="P57" i="30"/>
  <c r="P56" i="30"/>
  <c r="P55" i="30"/>
  <c r="P54" i="30"/>
  <c r="P53" i="30"/>
  <c r="P51" i="30"/>
  <c r="P50" i="30"/>
  <c r="P49" i="30"/>
  <c r="P38" i="30"/>
  <c r="N5489" i="30"/>
  <c r="F5462" i="30"/>
  <c r="R5461" i="30"/>
  <c r="Q5461" i="30"/>
  <c r="F5461" i="30"/>
  <c r="R5460" i="30"/>
  <c r="Q5460" i="30"/>
  <c r="F5460" i="30"/>
  <c r="R5459" i="30"/>
  <c r="Q5459" i="30"/>
  <c r="F5459" i="30"/>
  <c r="R5458" i="30"/>
  <c r="Q5458" i="30"/>
  <c r="F5458" i="30"/>
  <c r="J5457" i="30"/>
  <c r="J5459" i="30" s="1"/>
  <c r="J5461" i="30" s="1"/>
  <c r="J5463" i="30" s="1"/>
  <c r="I5457" i="30"/>
  <c r="I5459" i="30" s="1"/>
  <c r="I5461" i="30" s="1"/>
  <c r="I5463" i="30" s="1"/>
  <c r="F5457" i="30"/>
  <c r="E5457" i="30"/>
  <c r="E5458" i="30" s="1"/>
  <c r="E5459" i="30" s="1"/>
  <c r="E5460" i="30" s="1"/>
  <c r="E5461" i="30" s="1"/>
  <c r="E5462" i="30" s="1"/>
  <c r="J5456" i="30"/>
  <c r="J5458" i="30" s="1"/>
  <c r="J5460" i="30" s="1"/>
  <c r="J5462" i="30" s="1"/>
  <c r="I5456" i="30"/>
  <c r="I5458" i="30" s="1"/>
  <c r="I5460" i="30" s="1"/>
  <c r="I5462" i="30" s="1"/>
  <c r="F5456" i="30"/>
  <c r="R5455" i="30"/>
  <c r="Q5455" i="30"/>
  <c r="F5455" i="30"/>
  <c r="R5454" i="30"/>
  <c r="Q5454" i="30"/>
  <c r="F5454" i="30"/>
  <c r="E5454" i="30"/>
  <c r="E5455" i="30" s="1"/>
  <c r="J5453" i="30"/>
  <c r="J5455" i="30" s="1"/>
  <c r="I5453" i="30"/>
  <c r="I5455" i="30" s="1"/>
  <c r="F5453" i="30"/>
  <c r="R5452" i="30"/>
  <c r="Q5452" i="30"/>
  <c r="F5452" i="30"/>
  <c r="J5451" i="30"/>
  <c r="I5451" i="30"/>
  <c r="F5451" i="30"/>
  <c r="R5450" i="30"/>
  <c r="Q5450" i="30"/>
  <c r="F5450" i="30"/>
  <c r="J5449" i="30"/>
  <c r="I5449" i="30"/>
  <c r="F5449" i="30"/>
  <c r="E5449" i="30"/>
  <c r="E5450" i="30" s="1"/>
  <c r="E5451" i="30" s="1"/>
  <c r="E5452" i="30" s="1"/>
  <c r="J5448" i="30"/>
  <c r="J5450" i="30" s="1"/>
  <c r="J5452" i="30" s="1"/>
  <c r="J5454" i="30" s="1"/>
  <c r="I5448" i="30"/>
  <c r="I5450" i="30" s="1"/>
  <c r="I5452" i="30" s="1"/>
  <c r="I5454" i="30" s="1"/>
  <c r="F5448" i="30"/>
  <c r="F5447" i="30"/>
  <c r="F5446" i="30"/>
  <c r="F5445" i="30"/>
  <c r="E5445" i="30"/>
  <c r="E5446" i="30" s="1"/>
  <c r="E5447" i="30" s="1"/>
  <c r="F5444" i="30"/>
  <c r="F5442" i="30"/>
  <c r="R5441" i="30"/>
  <c r="Q5441" i="30"/>
  <c r="F5441" i="30"/>
  <c r="J5440" i="30"/>
  <c r="J5441" i="30" s="1"/>
  <c r="J5442" i="30" s="1"/>
  <c r="J5443" i="30" s="1"/>
  <c r="J5444" i="30" s="1"/>
  <c r="J5445" i="30" s="1"/>
  <c r="J5446" i="30" s="1"/>
  <c r="J5447" i="30" s="1"/>
  <c r="I5440" i="30"/>
  <c r="I5441" i="30" s="1"/>
  <c r="I5442" i="30" s="1"/>
  <c r="I5443" i="30" s="1"/>
  <c r="I5444" i="30" s="1"/>
  <c r="I5445" i="30" s="1"/>
  <c r="I5446" i="30" s="1"/>
  <c r="I5447" i="30" s="1"/>
  <c r="F5440" i="30"/>
  <c r="R5439" i="30"/>
  <c r="Q5439" i="30"/>
  <c r="F5439" i="30"/>
  <c r="J5438" i="30"/>
  <c r="I5438" i="30"/>
  <c r="F5438" i="30"/>
  <c r="R5437" i="30"/>
  <c r="Q5437" i="30"/>
  <c r="F5437" i="30"/>
  <c r="J5436" i="30"/>
  <c r="I5436" i="30"/>
  <c r="F5436" i="30"/>
  <c r="E5436" i="30"/>
  <c r="E5437" i="30" s="1"/>
  <c r="E5438" i="30" s="1"/>
  <c r="E5439" i="30" s="1"/>
  <c r="E5440" i="30" s="1"/>
  <c r="E5441" i="30" s="1"/>
  <c r="E5442" i="30" s="1"/>
  <c r="J5435" i="30"/>
  <c r="J5437" i="30" s="1"/>
  <c r="J5439" i="30" s="1"/>
  <c r="I5435" i="30"/>
  <c r="I5437" i="30" s="1"/>
  <c r="I5439" i="30" s="1"/>
  <c r="F5435" i="30"/>
  <c r="F5434" i="30"/>
  <c r="F5433" i="30"/>
  <c r="F5432" i="30"/>
  <c r="E5432" i="30"/>
  <c r="E5433" i="30" s="1"/>
  <c r="E5434" i="30" s="1"/>
  <c r="F5431" i="30"/>
  <c r="P5429" i="30"/>
  <c r="F5429" i="30"/>
  <c r="R5428" i="30"/>
  <c r="Q5428" i="30"/>
  <c r="F5428" i="30"/>
  <c r="R5427" i="30"/>
  <c r="Q5427" i="30"/>
  <c r="F5427" i="30"/>
  <c r="R5426" i="30"/>
  <c r="Q5426" i="30"/>
  <c r="F5426" i="30"/>
  <c r="R5425" i="30"/>
  <c r="Q5425" i="30"/>
  <c r="F5425" i="30"/>
  <c r="J5424" i="30"/>
  <c r="J5426" i="30" s="1"/>
  <c r="J5428" i="30" s="1"/>
  <c r="J5430" i="30" s="1"/>
  <c r="J5432" i="30" s="1"/>
  <c r="J5434" i="30" s="1"/>
  <c r="I5424" i="30"/>
  <c r="I5426" i="30" s="1"/>
  <c r="I5428" i="30" s="1"/>
  <c r="I5430" i="30" s="1"/>
  <c r="I5432" i="30" s="1"/>
  <c r="I5434" i="30" s="1"/>
  <c r="F5424" i="30"/>
  <c r="R5423" i="30"/>
  <c r="Q5423" i="30"/>
  <c r="F5423" i="30"/>
  <c r="R5422" i="30"/>
  <c r="Q5422" i="30"/>
  <c r="F5422" i="30"/>
  <c r="R5421" i="30"/>
  <c r="Q5421" i="30"/>
  <c r="F5421" i="30"/>
  <c r="R5420" i="30"/>
  <c r="Q5420" i="30"/>
  <c r="F5420" i="30"/>
  <c r="J5419" i="30"/>
  <c r="J5421" i="30" s="1"/>
  <c r="J5423" i="30" s="1"/>
  <c r="J5425" i="30" s="1"/>
  <c r="J5427" i="30" s="1"/>
  <c r="J5429" i="30" s="1"/>
  <c r="J5431" i="30" s="1"/>
  <c r="J5433" i="30" s="1"/>
  <c r="I5419" i="30"/>
  <c r="I5421" i="30" s="1"/>
  <c r="I5423" i="30" s="1"/>
  <c r="I5425" i="30" s="1"/>
  <c r="I5427" i="30" s="1"/>
  <c r="I5429" i="30" s="1"/>
  <c r="I5431" i="30" s="1"/>
  <c r="I5433" i="30" s="1"/>
  <c r="F5419" i="30"/>
  <c r="R5418" i="30"/>
  <c r="Q5418" i="30"/>
  <c r="F5418" i="30"/>
  <c r="R5417" i="30"/>
  <c r="Q5417" i="30"/>
  <c r="F5417" i="30"/>
  <c r="R5416" i="30"/>
  <c r="Q5416" i="30"/>
  <c r="F5416" i="30"/>
  <c r="R5415" i="30"/>
  <c r="Q5415" i="30"/>
  <c r="F5415" i="30"/>
  <c r="R5414" i="30"/>
  <c r="Q5414" i="30"/>
  <c r="F5414" i="30"/>
  <c r="R5413" i="30"/>
  <c r="Q5413" i="30"/>
  <c r="F5413" i="30"/>
  <c r="J5412" i="30"/>
  <c r="J5414" i="30" s="1"/>
  <c r="J5416" i="30" s="1"/>
  <c r="J5418" i="30" s="1"/>
  <c r="J5420" i="30" s="1"/>
  <c r="J5422" i="30" s="1"/>
  <c r="I5412" i="30"/>
  <c r="I5414" i="30" s="1"/>
  <c r="I5416" i="30" s="1"/>
  <c r="I5418" i="30" s="1"/>
  <c r="I5420" i="30" s="1"/>
  <c r="I5422" i="30" s="1"/>
  <c r="F5412" i="30"/>
  <c r="R5411" i="30"/>
  <c r="Q5411" i="30"/>
  <c r="J5411" i="30"/>
  <c r="J5413" i="30" s="1"/>
  <c r="J5415" i="30" s="1"/>
  <c r="J5417" i="30" s="1"/>
  <c r="F5411" i="30"/>
  <c r="J5410" i="30"/>
  <c r="F5410" i="30"/>
  <c r="I5409" i="30"/>
  <c r="I5411" i="30" s="1"/>
  <c r="I5413" i="30" s="1"/>
  <c r="I5415" i="30" s="1"/>
  <c r="I5417" i="30" s="1"/>
  <c r="F5409" i="30"/>
  <c r="E5409" i="30"/>
  <c r="E5410" i="30" s="1"/>
  <c r="E5411" i="30" s="1"/>
  <c r="E5412" i="30" s="1"/>
  <c r="E5413" i="30" s="1"/>
  <c r="E5414" i="30" s="1"/>
  <c r="E5415" i="30" s="1"/>
  <c r="E5416" i="30" s="1"/>
  <c r="E5417" i="30" s="1"/>
  <c r="E5418" i="30" s="1"/>
  <c r="E5419" i="30" s="1"/>
  <c r="E5420" i="30" s="1"/>
  <c r="E5421" i="30" s="1"/>
  <c r="E5422" i="30" s="1"/>
  <c r="E5423" i="30" s="1"/>
  <c r="E5424" i="30" s="1"/>
  <c r="E5425" i="30" s="1"/>
  <c r="E5426" i="30" s="1"/>
  <c r="E5427" i="30" s="1"/>
  <c r="E5428" i="30" s="1"/>
  <c r="E5429" i="30" s="1"/>
  <c r="J5408" i="30"/>
  <c r="I5408" i="30"/>
  <c r="F5408" i="30"/>
  <c r="F5407" i="30"/>
  <c r="F5406" i="30"/>
  <c r="F5405" i="30"/>
  <c r="F5404" i="30"/>
  <c r="P5402" i="30"/>
  <c r="F5402" i="30"/>
  <c r="R5401" i="30"/>
  <c r="Q5401" i="30"/>
  <c r="F5401" i="30"/>
  <c r="R5400" i="30"/>
  <c r="Q5400" i="30"/>
  <c r="F5400" i="30"/>
  <c r="R5399" i="30"/>
  <c r="Q5399" i="30"/>
  <c r="F5399" i="30"/>
  <c r="R5398" i="30"/>
  <c r="Q5398" i="30"/>
  <c r="F5398" i="30"/>
  <c r="J5397" i="30"/>
  <c r="J5399" i="30" s="1"/>
  <c r="J5401" i="30" s="1"/>
  <c r="J5403" i="30" s="1"/>
  <c r="J5405" i="30" s="1"/>
  <c r="J5407" i="30" s="1"/>
  <c r="I5397" i="30"/>
  <c r="I5399" i="30" s="1"/>
  <c r="I5401" i="30" s="1"/>
  <c r="I5403" i="30" s="1"/>
  <c r="I5405" i="30" s="1"/>
  <c r="I5407" i="30" s="1"/>
  <c r="F5397" i="30"/>
  <c r="E5397" i="30"/>
  <c r="E5398" i="30" s="1"/>
  <c r="E5399" i="30" s="1"/>
  <c r="E5400" i="30" s="1"/>
  <c r="E5401" i="30" s="1"/>
  <c r="E5402" i="30" s="1"/>
  <c r="J5396" i="30"/>
  <c r="J5398" i="30" s="1"/>
  <c r="J5400" i="30" s="1"/>
  <c r="J5402" i="30" s="1"/>
  <c r="J5404" i="30" s="1"/>
  <c r="J5406" i="30" s="1"/>
  <c r="I5396" i="30"/>
  <c r="I5398" i="30" s="1"/>
  <c r="I5400" i="30" s="1"/>
  <c r="I5402" i="30" s="1"/>
  <c r="I5404" i="30" s="1"/>
  <c r="I5406" i="30" s="1"/>
  <c r="F5396" i="30"/>
  <c r="R5395" i="30"/>
  <c r="Q5395" i="30"/>
  <c r="J5394" i="30"/>
  <c r="I5394" i="30"/>
  <c r="R5393" i="30"/>
  <c r="Q5393" i="30"/>
  <c r="R5392" i="30"/>
  <c r="Q5392" i="30"/>
  <c r="R5391" i="30"/>
  <c r="Q5391" i="30"/>
  <c r="J5390" i="30"/>
  <c r="J5392" i="30" s="1"/>
  <c r="I5390" i="30"/>
  <c r="I5392" i="30" s="1"/>
  <c r="R5389" i="30"/>
  <c r="Q5389" i="30"/>
  <c r="J5388" i="30"/>
  <c r="I5388" i="30"/>
  <c r="J5387" i="30"/>
  <c r="J5389" i="30" s="1"/>
  <c r="J5391" i="30" s="1"/>
  <c r="J5393" i="30" s="1"/>
  <c r="J5395" i="30" s="1"/>
  <c r="I5387" i="30"/>
  <c r="I5389" i="30" s="1"/>
  <c r="I5391" i="30" s="1"/>
  <c r="I5393" i="30" s="1"/>
  <c r="I5395" i="30" s="1"/>
  <c r="E5387" i="30"/>
  <c r="E5388" i="30" s="1"/>
  <c r="E5389" i="30" s="1"/>
  <c r="E5390" i="30" s="1"/>
  <c r="E5391" i="30" s="1"/>
  <c r="E5392" i="30" s="1"/>
  <c r="E5393" i="30" s="1"/>
  <c r="E5394" i="30" s="1"/>
  <c r="E5395" i="30" s="1"/>
  <c r="J5386" i="30"/>
  <c r="I5386" i="30"/>
  <c r="R5385" i="30"/>
  <c r="Q5385" i="30"/>
  <c r="J5384" i="30"/>
  <c r="I5384" i="30"/>
  <c r="R5383" i="30"/>
  <c r="Q5383" i="30"/>
  <c r="R5382" i="30"/>
  <c r="Q5382" i="30"/>
  <c r="R5381" i="30"/>
  <c r="Q5381" i="30"/>
  <c r="J5380" i="30"/>
  <c r="J5382" i="30" s="1"/>
  <c r="I5380" i="30"/>
  <c r="I5382" i="30" s="1"/>
  <c r="R5379" i="30"/>
  <c r="Q5379" i="30"/>
  <c r="R5378" i="30"/>
  <c r="Q5378" i="30"/>
  <c r="R5377" i="30"/>
  <c r="Q5377" i="30"/>
  <c r="J5376" i="30"/>
  <c r="J5378" i="30" s="1"/>
  <c r="I5376" i="30"/>
  <c r="I5378" i="30" s="1"/>
  <c r="R5375" i="30"/>
  <c r="Q5375" i="30"/>
  <c r="R5374" i="30"/>
  <c r="Q5374" i="30"/>
  <c r="R5373" i="30"/>
  <c r="Q5373" i="30"/>
  <c r="J5372" i="30"/>
  <c r="J5374" i="30" s="1"/>
  <c r="I5372" i="30"/>
  <c r="I5374" i="30" s="1"/>
  <c r="R5371" i="30"/>
  <c r="Q5371" i="30"/>
  <c r="R5370" i="30"/>
  <c r="Q5370" i="30"/>
  <c r="J5369" i="30"/>
  <c r="J5371" i="30" s="1"/>
  <c r="J5373" i="30" s="1"/>
  <c r="J5375" i="30" s="1"/>
  <c r="J5377" i="30" s="1"/>
  <c r="J5379" i="30" s="1"/>
  <c r="J5381" i="30" s="1"/>
  <c r="J5383" i="30" s="1"/>
  <c r="J5385" i="30" s="1"/>
  <c r="I5369" i="30"/>
  <c r="I5371" i="30" s="1"/>
  <c r="I5373" i="30" s="1"/>
  <c r="I5375" i="30" s="1"/>
  <c r="I5377" i="30" s="1"/>
  <c r="I5379" i="30" s="1"/>
  <c r="I5381" i="30" s="1"/>
  <c r="I5383" i="30" s="1"/>
  <c r="I5385" i="30" s="1"/>
  <c r="J5368" i="30"/>
  <c r="J5370" i="30" s="1"/>
  <c r="I5368" i="30"/>
  <c r="I5370" i="30" s="1"/>
  <c r="E5368" i="30"/>
  <c r="E5369" i="30" s="1"/>
  <c r="E5370" i="30" s="1"/>
  <c r="E5371" i="30" s="1"/>
  <c r="E5372" i="30" s="1"/>
  <c r="E5373" i="30" s="1"/>
  <c r="E5374" i="30" s="1"/>
  <c r="E5375" i="30" s="1"/>
  <c r="E5376" i="30" s="1"/>
  <c r="E5377" i="30" s="1"/>
  <c r="E5378" i="30" s="1"/>
  <c r="E5379" i="30" s="1"/>
  <c r="E5380" i="30" s="1"/>
  <c r="E5381" i="30" s="1"/>
  <c r="E5382" i="30" s="1"/>
  <c r="E5383" i="30" s="1"/>
  <c r="E5384" i="30" s="1"/>
  <c r="E5385" i="30" s="1"/>
  <c r="J5367" i="30"/>
  <c r="I5367" i="30"/>
  <c r="R5366" i="30"/>
  <c r="Q5366" i="30"/>
  <c r="F5366" i="30"/>
  <c r="R5365" i="30"/>
  <c r="Q5365" i="30"/>
  <c r="F5365" i="30"/>
  <c r="R5364" i="30"/>
  <c r="Q5364" i="30"/>
  <c r="F5364" i="30"/>
  <c r="R5363" i="30"/>
  <c r="Q5363" i="30"/>
  <c r="F5363" i="30"/>
  <c r="J5362" i="30"/>
  <c r="J5364" i="30" s="1"/>
  <c r="J5366" i="30" s="1"/>
  <c r="I5362" i="30"/>
  <c r="I5364" i="30" s="1"/>
  <c r="I5366" i="30" s="1"/>
  <c r="F5362" i="30"/>
  <c r="E5362" i="30"/>
  <c r="E5363" i="30" s="1"/>
  <c r="E5364" i="30" s="1"/>
  <c r="E5365" i="30" s="1"/>
  <c r="E5366" i="30" s="1"/>
  <c r="J5361" i="30"/>
  <c r="J5363" i="30" s="1"/>
  <c r="J5365" i="30" s="1"/>
  <c r="I5361" i="30"/>
  <c r="I5363" i="30" s="1"/>
  <c r="I5365" i="30" s="1"/>
  <c r="F5361" i="30"/>
  <c r="R5360" i="30"/>
  <c r="Q5360" i="30"/>
  <c r="F5360" i="30"/>
  <c r="R5359" i="30"/>
  <c r="Q5359" i="30"/>
  <c r="F5359" i="30"/>
  <c r="R5358" i="30"/>
  <c r="Q5358" i="30"/>
  <c r="F5358" i="30"/>
  <c r="R5357" i="30"/>
  <c r="Q5357" i="30"/>
  <c r="F5357" i="30"/>
  <c r="J5356" i="30"/>
  <c r="J5358" i="30" s="1"/>
  <c r="J5360" i="30" s="1"/>
  <c r="I5356" i="30"/>
  <c r="I5358" i="30" s="1"/>
  <c r="I5360" i="30" s="1"/>
  <c r="F5356" i="30"/>
  <c r="J5355" i="30"/>
  <c r="J5357" i="30" s="1"/>
  <c r="J5359" i="30" s="1"/>
  <c r="I5355" i="30"/>
  <c r="I5357" i="30" s="1"/>
  <c r="I5359" i="30" s="1"/>
  <c r="F5355" i="30"/>
  <c r="E5355" i="30"/>
  <c r="E5356" i="30" s="1"/>
  <c r="E5357" i="30" s="1"/>
  <c r="E5358" i="30" s="1"/>
  <c r="E5359" i="30" s="1"/>
  <c r="E5360" i="30" s="1"/>
  <c r="J5354" i="30"/>
  <c r="I5354" i="30"/>
  <c r="F5354" i="30"/>
  <c r="R5353" i="30"/>
  <c r="Q5353" i="30"/>
  <c r="J5352" i="30"/>
  <c r="I5352" i="30"/>
  <c r="J5351" i="30"/>
  <c r="J5353" i="30" s="1"/>
  <c r="I5351" i="30"/>
  <c r="I5353" i="30" s="1"/>
  <c r="E5351" i="30"/>
  <c r="E5352" i="30" s="1"/>
  <c r="E5353" i="30" s="1"/>
  <c r="J5350" i="30"/>
  <c r="I5350" i="30"/>
  <c r="R5349" i="30"/>
  <c r="Q5349" i="30"/>
  <c r="F5349" i="30"/>
  <c r="J5348" i="30"/>
  <c r="I5348" i="30"/>
  <c r="F5348" i="30"/>
  <c r="R5347" i="30"/>
  <c r="Q5347" i="30"/>
  <c r="F5347" i="30"/>
  <c r="R5346" i="30"/>
  <c r="Q5346" i="30"/>
  <c r="F5346" i="30"/>
  <c r="R5345" i="30"/>
  <c r="Q5345" i="30"/>
  <c r="F5345" i="30"/>
  <c r="R5344" i="30"/>
  <c r="Q5344" i="30"/>
  <c r="F5344" i="30"/>
  <c r="J5343" i="30"/>
  <c r="J5345" i="30" s="1"/>
  <c r="J5347" i="30" s="1"/>
  <c r="J5349" i="30" s="1"/>
  <c r="I5343" i="30"/>
  <c r="I5345" i="30" s="1"/>
  <c r="I5347" i="30" s="1"/>
  <c r="I5349" i="30" s="1"/>
  <c r="F5343" i="30"/>
  <c r="J5342" i="30"/>
  <c r="J5344" i="30" s="1"/>
  <c r="J5346" i="30" s="1"/>
  <c r="I5342" i="30"/>
  <c r="I5344" i="30" s="1"/>
  <c r="I5346" i="30" s="1"/>
  <c r="F5342" i="30"/>
  <c r="E5342" i="30"/>
  <c r="E5343" i="30" s="1"/>
  <c r="E5344" i="30" s="1"/>
  <c r="E5345" i="30" s="1"/>
  <c r="E5346" i="30" s="1"/>
  <c r="E5347" i="30" s="1"/>
  <c r="E5348" i="30" s="1"/>
  <c r="E5349" i="30" s="1"/>
  <c r="J5341" i="30"/>
  <c r="I5341" i="30"/>
  <c r="F5341" i="30"/>
  <c r="R5340" i="30"/>
  <c r="Q5340" i="30"/>
  <c r="F5340" i="30"/>
  <c r="R5339" i="30"/>
  <c r="Q5339" i="30"/>
  <c r="F5339" i="30"/>
  <c r="J5338" i="30"/>
  <c r="J5340" i="30" s="1"/>
  <c r="I5338" i="30"/>
  <c r="I5340" i="30" s="1"/>
  <c r="F5338" i="30"/>
  <c r="R5337" i="30"/>
  <c r="Q5337" i="30"/>
  <c r="F5337" i="30"/>
  <c r="J5336" i="30"/>
  <c r="I5336" i="30"/>
  <c r="F5336" i="30"/>
  <c r="J5335" i="30"/>
  <c r="J5337" i="30" s="1"/>
  <c r="J5339" i="30" s="1"/>
  <c r="I5335" i="30"/>
  <c r="I5337" i="30" s="1"/>
  <c r="I5339" i="30" s="1"/>
  <c r="F5335" i="30"/>
  <c r="E5335" i="30"/>
  <c r="E5336" i="30" s="1"/>
  <c r="E5337" i="30" s="1"/>
  <c r="E5338" i="30" s="1"/>
  <c r="E5339" i="30" s="1"/>
  <c r="E5340" i="30" s="1"/>
  <c r="J5334" i="30"/>
  <c r="I5334" i="30"/>
  <c r="F5334" i="30"/>
  <c r="R5333" i="30"/>
  <c r="Q5333" i="30"/>
  <c r="F5333" i="30"/>
  <c r="J5332" i="30"/>
  <c r="I5332" i="30"/>
  <c r="F5332" i="30"/>
  <c r="J5331" i="30"/>
  <c r="J5333" i="30" s="1"/>
  <c r="I5331" i="30"/>
  <c r="I5333" i="30" s="1"/>
  <c r="F5331" i="30"/>
  <c r="E5331" i="30"/>
  <c r="E5332" i="30" s="1"/>
  <c r="E5333" i="30" s="1"/>
  <c r="J5330" i="30"/>
  <c r="I5330" i="30"/>
  <c r="F5330" i="30"/>
  <c r="R5329" i="30"/>
  <c r="Q5329" i="30"/>
  <c r="R5328" i="30"/>
  <c r="Q5328" i="30"/>
  <c r="J5327" i="30"/>
  <c r="J5329" i="30" s="1"/>
  <c r="I5327" i="30"/>
  <c r="I5329" i="30" s="1"/>
  <c r="J5326" i="30"/>
  <c r="J5328" i="30" s="1"/>
  <c r="I5326" i="30"/>
  <c r="I5328" i="30" s="1"/>
  <c r="E5326" i="30"/>
  <c r="E5327" i="30" s="1"/>
  <c r="E5328" i="30" s="1"/>
  <c r="E5329" i="30" s="1"/>
  <c r="J5325" i="30"/>
  <c r="I5325" i="30"/>
  <c r="F5319" i="30"/>
  <c r="R5318" i="30"/>
  <c r="Q5318" i="30"/>
  <c r="F5318" i="30"/>
  <c r="R5317" i="30"/>
  <c r="Q5317" i="30"/>
  <c r="F5317" i="30"/>
  <c r="R5316" i="30"/>
  <c r="Q5316" i="30"/>
  <c r="F5316" i="30"/>
  <c r="R5315" i="30"/>
  <c r="Q5315" i="30"/>
  <c r="F5315" i="30"/>
  <c r="R5314" i="30"/>
  <c r="Q5314" i="30"/>
  <c r="F5314" i="30"/>
  <c r="R5313" i="30"/>
  <c r="Q5313" i="30"/>
  <c r="F5313" i="30"/>
  <c r="R5312" i="30"/>
  <c r="Q5312" i="30"/>
  <c r="F5312" i="30"/>
  <c r="R5311" i="30"/>
  <c r="Q5311" i="30"/>
  <c r="F5311" i="30"/>
  <c r="R5310" i="30"/>
  <c r="Q5310" i="30"/>
  <c r="F5310" i="30"/>
  <c r="R5309" i="30"/>
  <c r="Q5309" i="30"/>
  <c r="F5309" i="30"/>
  <c r="R5308" i="30"/>
  <c r="Q5308" i="30"/>
  <c r="F5308" i="30"/>
  <c r="R5307" i="30"/>
  <c r="Q5307" i="30"/>
  <c r="F5307" i="30"/>
  <c r="R5306" i="30"/>
  <c r="Q5306" i="30"/>
  <c r="F5306" i="30"/>
  <c r="R5305" i="30"/>
  <c r="Q5305" i="30"/>
  <c r="F5305" i="30"/>
  <c r="R5304" i="30"/>
  <c r="Q5304" i="30"/>
  <c r="F5304" i="30"/>
  <c r="R5303" i="30"/>
  <c r="Q5303" i="30"/>
  <c r="F5303" i="30"/>
  <c r="R5302" i="30"/>
  <c r="Q5302" i="30"/>
  <c r="F5302" i="30"/>
  <c r="R5301" i="30"/>
  <c r="Q5301" i="30"/>
  <c r="F5301" i="30"/>
  <c r="R5300" i="30"/>
  <c r="Q5300" i="30"/>
  <c r="F5300" i="30"/>
  <c r="R5299" i="30"/>
  <c r="Q5299" i="30"/>
  <c r="F5299" i="30"/>
  <c r="J5298" i="30"/>
  <c r="J5300" i="30" s="1"/>
  <c r="J5302" i="30" s="1"/>
  <c r="J5304" i="30" s="1"/>
  <c r="J5306" i="30" s="1"/>
  <c r="J5308" i="30" s="1"/>
  <c r="J5310" i="30" s="1"/>
  <c r="J5312" i="30" s="1"/>
  <c r="J5314" i="30" s="1"/>
  <c r="J5316" i="30" s="1"/>
  <c r="J5318" i="30" s="1"/>
  <c r="J5320" i="30" s="1"/>
  <c r="J5322" i="30" s="1"/>
  <c r="J5324" i="30" s="1"/>
  <c r="I5298" i="30"/>
  <c r="I5300" i="30" s="1"/>
  <c r="I5302" i="30" s="1"/>
  <c r="I5304" i="30" s="1"/>
  <c r="I5306" i="30" s="1"/>
  <c r="I5308" i="30" s="1"/>
  <c r="I5310" i="30" s="1"/>
  <c r="I5312" i="30" s="1"/>
  <c r="I5314" i="30" s="1"/>
  <c r="I5316" i="30" s="1"/>
  <c r="I5318" i="30" s="1"/>
  <c r="I5320" i="30" s="1"/>
  <c r="I5322" i="30" s="1"/>
  <c r="I5324" i="30" s="1"/>
  <c r="F5298" i="30"/>
  <c r="E5298" i="30"/>
  <c r="E5299" i="30" s="1"/>
  <c r="E5300" i="30" s="1"/>
  <c r="E5301" i="30" s="1"/>
  <c r="E5302" i="30" s="1"/>
  <c r="E5303" i="30" s="1"/>
  <c r="E5304" i="30" s="1"/>
  <c r="E5305" i="30" s="1"/>
  <c r="E5306" i="30" s="1"/>
  <c r="E5307" i="30" s="1"/>
  <c r="E5308" i="30" s="1"/>
  <c r="E5309" i="30" s="1"/>
  <c r="E5310" i="30" s="1"/>
  <c r="E5311" i="30" s="1"/>
  <c r="E5312" i="30" s="1"/>
  <c r="E5313" i="30" s="1"/>
  <c r="E5314" i="30" s="1"/>
  <c r="E5315" i="30" s="1"/>
  <c r="E5316" i="30" s="1"/>
  <c r="E5317" i="30" s="1"/>
  <c r="E5318" i="30" s="1"/>
  <c r="E5319" i="30" s="1"/>
  <c r="J5297" i="30"/>
  <c r="J5299" i="30" s="1"/>
  <c r="J5301" i="30" s="1"/>
  <c r="J5303" i="30" s="1"/>
  <c r="J5305" i="30" s="1"/>
  <c r="J5307" i="30" s="1"/>
  <c r="J5309" i="30" s="1"/>
  <c r="J5311" i="30" s="1"/>
  <c r="J5313" i="30" s="1"/>
  <c r="J5315" i="30" s="1"/>
  <c r="J5317" i="30" s="1"/>
  <c r="J5319" i="30" s="1"/>
  <c r="J5321" i="30" s="1"/>
  <c r="J5323" i="30" s="1"/>
  <c r="I5297" i="30"/>
  <c r="I5299" i="30" s="1"/>
  <c r="I5301" i="30" s="1"/>
  <c r="I5303" i="30" s="1"/>
  <c r="I5305" i="30" s="1"/>
  <c r="I5307" i="30" s="1"/>
  <c r="I5309" i="30" s="1"/>
  <c r="I5311" i="30" s="1"/>
  <c r="I5313" i="30" s="1"/>
  <c r="I5315" i="30" s="1"/>
  <c r="I5317" i="30" s="1"/>
  <c r="I5319" i="30" s="1"/>
  <c r="I5321" i="30" s="1"/>
  <c r="I5323" i="30" s="1"/>
  <c r="F5297" i="30"/>
  <c r="R5296" i="30"/>
  <c r="Q5296" i="30"/>
  <c r="F5296" i="30"/>
  <c r="E5296" i="30"/>
  <c r="J5295" i="30"/>
  <c r="I5295" i="30"/>
  <c r="F5295" i="30"/>
  <c r="R5294" i="30"/>
  <c r="Q5294" i="30"/>
  <c r="F5294" i="30"/>
  <c r="J5293" i="30"/>
  <c r="I5293" i="30"/>
  <c r="F5293" i="30"/>
  <c r="E5293" i="30"/>
  <c r="E5294" i="30" s="1"/>
  <c r="J5292" i="30"/>
  <c r="J5294" i="30" s="1"/>
  <c r="J5296" i="30" s="1"/>
  <c r="I5292" i="30"/>
  <c r="I5294" i="30" s="1"/>
  <c r="I5296" i="30" s="1"/>
  <c r="F5292" i="30"/>
  <c r="R5291" i="30"/>
  <c r="Q5291" i="30"/>
  <c r="F5291" i="30"/>
  <c r="J5290" i="30"/>
  <c r="I5290" i="30"/>
  <c r="F5290" i="30"/>
  <c r="J5289" i="30"/>
  <c r="J5291" i="30" s="1"/>
  <c r="I5289" i="30"/>
  <c r="I5291" i="30" s="1"/>
  <c r="F5289" i="30"/>
  <c r="J5288" i="30"/>
  <c r="I5288" i="30"/>
  <c r="F5288" i="30"/>
  <c r="E5288" i="30"/>
  <c r="E5289" i="30" s="1"/>
  <c r="E5290" i="30" s="1"/>
  <c r="E5291" i="30" s="1"/>
  <c r="J5287" i="30"/>
  <c r="I5287" i="30"/>
  <c r="F5287" i="30"/>
  <c r="R5286" i="30"/>
  <c r="Q5286" i="30"/>
  <c r="F5286" i="30"/>
  <c r="R5285" i="30"/>
  <c r="Q5285" i="30"/>
  <c r="F5285" i="30"/>
  <c r="J5284" i="30"/>
  <c r="J5286" i="30" s="1"/>
  <c r="I5284" i="30"/>
  <c r="I5286" i="30" s="1"/>
  <c r="F5284" i="30"/>
  <c r="E5284" i="30"/>
  <c r="E5285" i="30" s="1"/>
  <c r="E5286" i="30" s="1"/>
  <c r="J5283" i="30"/>
  <c r="J5285" i="30" s="1"/>
  <c r="I5283" i="30"/>
  <c r="I5285" i="30" s="1"/>
  <c r="F5283" i="30"/>
  <c r="R5282" i="30"/>
  <c r="Q5282" i="30"/>
  <c r="F5282" i="30"/>
  <c r="R5281" i="30"/>
  <c r="Q5281" i="30"/>
  <c r="F5281" i="30"/>
  <c r="R5280" i="30"/>
  <c r="Q5280" i="30"/>
  <c r="F5280" i="30"/>
  <c r="R5279" i="30"/>
  <c r="Q5279" i="30"/>
  <c r="F5279" i="30"/>
  <c r="J5278" i="30"/>
  <c r="J5280" i="30" s="1"/>
  <c r="J5282" i="30" s="1"/>
  <c r="I5278" i="30"/>
  <c r="I5280" i="30" s="1"/>
  <c r="I5282" i="30" s="1"/>
  <c r="F5278" i="30"/>
  <c r="R5277" i="30"/>
  <c r="Q5277" i="30"/>
  <c r="F5277" i="30"/>
  <c r="R5276" i="30"/>
  <c r="Q5276" i="30"/>
  <c r="F5276" i="30"/>
  <c r="R5275" i="30"/>
  <c r="Q5275" i="30"/>
  <c r="F5275" i="30"/>
  <c r="R5274" i="30"/>
  <c r="Q5274" i="30"/>
  <c r="F5274" i="30"/>
  <c r="R5273" i="30"/>
  <c r="Q5273" i="30"/>
  <c r="F5273" i="30"/>
  <c r="R5272" i="30"/>
  <c r="Q5272" i="30"/>
  <c r="F5272" i="30"/>
  <c r="R5271" i="30"/>
  <c r="Q5271" i="30"/>
  <c r="F5271" i="30"/>
  <c r="R5270" i="30"/>
  <c r="Q5270" i="30"/>
  <c r="F5270" i="30"/>
  <c r="R5269" i="30"/>
  <c r="Q5269" i="30"/>
  <c r="F5269" i="30"/>
  <c r="R5268" i="30"/>
  <c r="Q5268" i="30"/>
  <c r="F5268" i="30"/>
  <c r="R5267" i="30"/>
  <c r="Q5267" i="30"/>
  <c r="F5267" i="30"/>
  <c r="R5266" i="30"/>
  <c r="Q5266" i="30"/>
  <c r="F5266" i="30"/>
  <c r="R5265" i="30"/>
  <c r="Q5265" i="30"/>
  <c r="F5265" i="30"/>
  <c r="J5264" i="30"/>
  <c r="J5266" i="30" s="1"/>
  <c r="J5268" i="30" s="1"/>
  <c r="J5270" i="30" s="1"/>
  <c r="J5272" i="30" s="1"/>
  <c r="J5274" i="30" s="1"/>
  <c r="J5276" i="30" s="1"/>
  <c r="I5264" i="30"/>
  <c r="I5266" i="30" s="1"/>
  <c r="I5268" i="30" s="1"/>
  <c r="I5270" i="30" s="1"/>
  <c r="I5272" i="30" s="1"/>
  <c r="I5274" i="30" s="1"/>
  <c r="I5276" i="30" s="1"/>
  <c r="F5264" i="30"/>
  <c r="E5264" i="30"/>
  <c r="E5265" i="30" s="1"/>
  <c r="E5266" i="30" s="1"/>
  <c r="E5267" i="30" s="1"/>
  <c r="E5268" i="30" s="1"/>
  <c r="E5269" i="30" s="1"/>
  <c r="E5270" i="30" s="1"/>
  <c r="E5271" i="30" s="1"/>
  <c r="E5272" i="30" s="1"/>
  <c r="E5273" i="30" s="1"/>
  <c r="E5274" i="30" s="1"/>
  <c r="E5275" i="30" s="1"/>
  <c r="E5276" i="30" s="1"/>
  <c r="E5277" i="30" s="1"/>
  <c r="E5278" i="30" s="1"/>
  <c r="E5279" i="30" s="1"/>
  <c r="E5280" i="30" s="1"/>
  <c r="E5281" i="30" s="1"/>
  <c r="E5282" i="30" s="1"/>
  <c r="J5263" i="30"/>
  <c r="J5265" i="30" s="1"/>
  <c r="J5267" i="30" s="1"/>
  <c r="J5269" i="30" s="1"/>
  <c r="J5271" i="30" s="1"/>
  <c r="J5273" i="30" s="1"/>
  <c r="J5275" i="30" s="1"/>
  <c r="J5277" i="30" s="1"/>
  <c r="J5279" i="30" s="1"/>
  <c r="J5281" i="30" s="1"/>
  <c r="I5263" i="30"/>
  <c r="I5265" i="30" s="1"/>
  <c r="I5267" i="30" s="1"/>
  <c r="I5269" i="30" s="1"/>
  <c r="I5271" i="30" s="1"/>
  <c r="I5273" i="30" s="1"/>
  <c r="I5275" i="30" s="1"/>
  <c r="I5277" i="30" s="1"/>
  <c r="I5279" i="30" s="1"/>
  <c r="I5281" i="30" s="1"/>
  <c r="F5263" i="30"/>
  <c r="R5262" i="30"/>
  <c r="Q5262" i="30"/>
  <c r="F5262" i="30"/>
  <c r="R5261" i="30"/>
  <c r="Q5261" i="30"/>
  <c r="F5261" i="30"/>
  <c r="J5260" i="30"/>
  <c r="J5262" i="30" s="1"/>
  <c r="I5260" i="30"/>
  <c r="I5262" i="30" s="1"/>
  <c r="F5260" i="30"/>
  <c r="R5259" i="30"/>
  <c r="Q5259" i="30"/>
  <c r="F5259" i="30"/>
  <c r="R5258" i="30"/>
  <c r="Q5258" i="30"/>
  <c r="F5258" i="30"/>
  <c r="R5257" i="30"/>
  <c r="Q5257" i="30"/>
  <c r="F5257" i="30"/>
  <c r="R5256" i="30"/>
  <c r="Q5256" i="30"/>
  <c r="F5256" i="30"/>
  <c r="R5255" i="30"/>
  <c r="Q5255" i="30"/>
  <c r="F5255" i="30"/>
  <c r="R5254" i="30"/>
  <c r="Q5254" i="30"/>
  <c r="F5254" i="30"/>
  <c r="J5253" i="30"/>
  <c r="J5255" i="30" s="1"/>
  <c r="J5257" i="30" s="1"/>
  <c r="J5259" i="30" s="1"/>
  <c r="J5261" i="30" s="1"/>
  <c r="I5253" i="30"/>
  <c r="I5255" i="30" s="1"/>
  <c r="I5257" i="30" s="1"/>
  <c r="I5259" i="30" s="1"/>
  <c r="I5261" i="30" s="1"/>
  <c r="F5253" i="30"/>
  <c r="R5252" i="30"/>
  <c r="Q5252" i="30"/>
  <c r="F5252" i="30"/>
  <c r="R5251" i="30"/>
  <c r="Q5251" i="30"/>
  <c r="F5251" i="30"/>
  <c r="R5250" i="30"/>
  <c r="Q5250" i="30"/>
  <c r="F5250" i="30"/>
  <c r="R5249" i="30"/>
  <c r="Q5249" i="30"/>
  <c r="F5249" i="30"/>
  <c r="R5248" i="30"/>
  <c r="Q5248" i="30"/>
  <c r="F5248" i="30"/>
  <c r="R5247" i="30"/>
  <c r="Q5247" i="30"/>
  <c r="F5247" i="30"/>
  <c r="J5246" i="30"/>
  <c r="J5248" i="30" s="1"/>
  <c r="J5250" i="30" s="1"/>
  <c r="J5252" i="30" s="1"/>
  <c r="J5254" i="30" s="1"/>
  <c r="J5256" i="30" s="1"/>
  <c r="J5258" i="30" s="1"/>
  <c r="I5246" i="30"/>
  <c r="I5248" i="30" s="1"/>
  <c r="I5250" i="30" s="1"/>
  <c r="I5252" i="30" s="1"/>
  <c r="I5254" i="30" s="1"/>
  <c r="I5256" i="30" s="1"/>
  <c r="I5258" i="30" s="1"/>
  <c r="F5246" i="30"/>
  <c r="E5246" i="30"/>
  <c r="E5247" i="30" s="1"/>
  <c r="E5248" i="30" s="1"/>
  <c r="E5249" i="30" s="1"/>
  <c r="E5250" i="30" s="1"/>
  <c r="E5251" i="30" s="1"/>
  <c r="E5252" i="30" s="1"/>
  <c r="E5253" i="30" s="1"/>
  <c r="E5254" i="30" s="1"/>
  <c r="E5255" i="30" s="1"/>
  <c r="E5256" i="30" s="1"/>
  <c r="E5257" i="30" s="1"/>
  <c r="E5258" i="30" s="1"/>
  <c r="E5259" i="30" s="1"/>
  <c r="E5260" i="30" s="1"/>
  <c r="E5261" i="30" s="1"/>
  <c r="E5262" i="30" s="1"/>
  <c r="J5245" i="30"/>
  <c r="J5247" i="30" s="1"/>
  <c r="J5249" i="30" s="1"/>
  <c r="J5251" i="30" s="1"/>
  <c r="I5245" i="30"/>
  <c r="I5247" i="30" s="1"/>
  <c r="I5249" i="30" s="1"/>
  <c r="I5251" i="30" s="1"/>
  <c r="F5245" i="30"/>
  <c r="R5244" i="30"/>
  <c r="Q5244" i="30"/>
  <c r="F5244" i="30"/>
  <c r="E5244" i="30"/>
  <c r="J5243" i="30"/>
  <c r="I5243" i="30"/>
  <c r="F5243" i="30"/>
  <c r="R5242" i="30"/>
  <c r="Q5242" i="30"/>
  <c r="F5242" i="30"/>
  <c r="R5241" i="30"/>
  <c r="Q5241" i="30"/>
  <c r="F5241" i="30"/>
  <c r="R5240" i="30"/>
  <c r="Q5240" i="30"/>
  <c r="F5240" i="30"/>
  <c r="R5239" i="30"/>
  <c r="Q5239" i="30"/>
  <c r="F5239" i="30"/>
  <c r="R5238" i="30"/>
  <c r="Q5238" i="30"/>
  <c r="F5238" i="30"/>
  <c r="R5237" i="30"/>
  <c r="Q5237" i="30"/>
  <c r="F5237" i="30"/>
  <c r="R5236" i="30"/>
  <c r="Q5236" i="30"/>
  <c r="F5236" i="30"/>
  <c r="R5235" i="30"/>
  <c r="Q5235" i="30"/>
  <c r="F5235" i="30"/>
  <c r="R5234" i="30"/>
  <c r="Q5234" i="30"/>
  <c r="F5234" i="30"/>
  <c r="R5233" i="30"/>
  <c r="Q5233" i="30"/>
  <c r="F5233" i="30"/>
  <c r="R5232" i="30"/>
  <c r="Q5232" i="30"/>
  <c r="F5232" i="30"/>
  <c r="R5231" i="30"/>
  <c r="Q5231" i="30"/>
  <c r="F5231" i="30"/>
  <c r="R5230" i="30"/>
  <c r="Q5230" i="30"/>
  <c r="F5230" i="30"/>
  <c r="R5229" i="30"/>
  <c r="Q5229" i="30"/>
  <c r="F5229" i="30"/>
  <c r="R5228" i="30"/>
  <c r="Q5228" i="30"/>
  <c r="F5228" i="30"/>
  <c r="R5227" i="30"/>
  <c r="Q5227" i="30"/>
  <c r="F5227" i="30"/>
  <c r="R5226" i="30"/>
  <c r="Q5226" i="30"/>
  <c r="F5226" i="30"/>
  <c r="R5225" i="30"/>
  <c r="Q5225" i="30"/>
  <c r="F5225" i="30"/>
  <c r="J5224" i="30"/>
  <c r="J5226" i="30" s="1"/>
  <c r="J5228" i="30" s="1"/>
  <c r="J5230" i="30" s="1"/>
  <c r="J5232" i="30" s="1"/>
  <c r="J5234" i="30" s="1"/>
  <c r="J5236" i="30" s="1"/>
  <c r="J5238" i="30" s="1"/>
  <c r="J5240" i="30" s="1"/>
  <c r="J5242" i="30" s="1"/>
  <c r="J5244" i="30" s="1"/>
  <c r="I5224" i="30"/>
  <c r="I5226" i="30" s="1"/>
  <c r="I5228" i="30" s="1"/>
  <c r="I5230" i="30" s="1"/>
  <c r="I5232" i="30" s="1"/>
  <c r="I5234" i="30" s="1"/>
  <c r="I5236" i="30" s="1"/>
  <c r="I5238" i="30" s="1"/>
  <c r="I5240" i="30" s="1"/>
  <c r="I5242" i="30" s="1"/>
  <c r="I5244" i="30" s="1"/>
  <c r="F5224" i="30"/>
  <c r="R5223" i="30"/>
  <c r="Q5223" i="30"/>
  <c r="F5223" i="30"/>
  <c r="R5222" i="30"/>
  <c r="Q5222" i="30"/>
  <c r="F5222" i="30"/>
  <c r="R5221" i="30"/>
  <c r="Q5221" i="30"/>
  <c r="F5221" i="30"/>
  <c r="R5220" i="30"/>
  <c r="Q5220" i="30"/>
  <c r="F5220" i="30"/>
  <c r="R5219" i="30"/>
  <c r="Q5219" i="30"/>
  <c r="F5219" i="30"/>
  <c r="J5218" i="30"/>
  <c r="J5220" i="30" s="1"/>
  <c r="J5222" i="30" s="1"/>
  <c r="I5218" i="30"/>
  <c r="I5220" i="30" s="1"/>
  <c r="I5222" i="30" s="1"/>
  <c r="F5218" i="30"/>
  <c r="R5217" i="30"/>
  <c r="Q5217" i="30"/>
  <c r="F5217" i="30"/>
  <c r="J5216" i="30"/>
  <c r="I5216" i="30"/>
  <c r="F5216" i="30"/>
  <c r="E5216" i="30"/>
  <c r="E5217" i="30" s="1"/>
  <c r="E5218" i="30" s="1"/>
  <c r="E5219" i="30" s="1"/>
  <c r="E5220" i="30" s="1"/>
  <c r="E5221" i="30" s="1"/>
  <c r="E5222" i="30" s="1"/>
  <c r="E5223" i="30" s="1"/>
  <c r="E5224" i="30" s="1"/>
  <c r="E5225" i="30" s="1"/>
  <c r="E5226" i="30" s="1"/>
  <c r="E5227" i="30" s="1"/>
  <c r="E5228" i="30" s="1"/>
  <c r="E5229" i="30" s="1"/>
  <c r="E5230" i="30" s="1"/>
  <c r="E5231" i="30" s="1"/>
  <c r="E5232" i="30" s="1"/>
  <c r="E5233" i="30" s="1"/>
  <c r="E5234" i="30" s="1"/>
  <c r="E5235" i="30" s="1"/>
  <c r="E5236" i="30" s="1"/>
  <c r="E5237" i="30" s="1"/>
  <c r="E5238" i="30" s="1"/>
  <c r="E5239" i="30" s="1"/>
  <c r="E5240" i="30" s="1"/>
  <c r="E5241" i="30" s="1"/>
  <c r="E5242" i="30" s="1"/>
  <c r="J5215" i="30"/>
  <c r="J5217" i="30" s="1"/>
  <c r="J5219" i="30" s="1"/>
  <c r="J5221" i="30" s="1"/>
  <c r="J5223" i="30" s="1"/>
  <c r="J5225" i="30" s="1"/>
  <c r="J5227" i="30" s="1"/>
  <c r="J5229" i="30" s="1"/>
  <c r="J5231" i="30" s="1"/>
  <c r="J5233" i="30" s="1"/>
  <c r="J5235" i="30" s="1"/>
  <c r="J5237" i="30" s="1"/>
  <c r="J5239" i="30" s="1"/>
  <c r="J5241" i="30" s="1"/>
  <c r="I5215" i="30"/>
  <c r="I5217" i="30" s="1"/>
  <c r="I5219" i="30" s="1"/>
  <c r="I5221" i="30" s="1"/>
  <c r="I5223" i="30" s="1"/>
  <c r="I5225" i="30" s="1"/>
  <c r="I5227" i="30" s="1"/>
  <c r="I5229" i="30" s="1"/>
  <c r="I5231" i="30" s="1"/>
  <c r="I5233" i="30" s="1"/>
  <c r="I5235" i="30" s="1"/>
  <c r="I5237" i="30" s="1"/>
  <c r="I5239" i="30" s="1"/>
  <c r="I5241" i="30" s="1"/>
  <c r="F5215" i="30"/>
  <c r="R5214" i="30"/>
  <c r="Q5214" i="30"/>
  <c r="F5214" i="30"/>
  <c r="J5213" i="30"/>
  <c r="I5213" i="30"/>
  <c r="F5213" i="30"/>
  <c r="E5213" i="30"/>
  <c r="E5214" i="30" s="1"/>
  <c r="J5212" i="30"/>
  <c r="J5214" i="30" s="1"/>
  <c r="I5212" i="30"/>
  <c r="I5214" i="30" s="1"/>
  <c r="F5212" i="30"/>
  <c r="R5211" i="30"/>
  <c r="Q5211" i="30"/>
  <c r="F5211" i="30"/>
  <c r="J5210" i="30"/>
  <c r="I5210" i="30"/>
  <c r="F5210" i="30"/>
  <c r="R5209" i="30"/>
  <c r="Q5209" i="30"/>
  <c r="F5209" i="30"/>
  <c r="J5208" i="30"/>
  <c r="I5208" i="30"/>
  <c r="F5208" i="30"/>
  <c r="R5207" i="30"/>
  <c r="Q5207" i="30"/>
  <c r="F5207" i="30"/>
  <c r="R5206" i="30"/>
  <c r="Q5206" i="30"/>
  <c r="F5206" i="30"/>
  <c r="J5205" i="30"/>
  <c r="J5207" i="30" s="1"/>
  <c r="J5209" i="30" s="1"/>
  <c r="J5211" i="30" s="1"/>
  <c r="I5205" i="30"/>
  <c r="I5207" i="30" s="1"/>
  <c r="I5209" i="30" s="1"/>
  <c r="I5211" i="30" s="1"/>
  <c r="F5205" i="30"/>
  <c r="E5205" i="30"/>
  <c r="E5206" i="30" s="1"/>
  <c r="E5207" i="30" s="1"/>
  <c r="E5208" i="30" s="1"/>
  <c r="E5209" i="30" s="1"/>
  <c r="E5210" i="30" s="1"/>
  <c r="E5211" i="30" s="1"/>
  <c r="J5204" i="30"/>
  <c r="J5206" i="30" s="1"/>
  <c r="I5204" i="30"/>
  <c r="I5206" i="30" s="1"/>
  <c r="F5204" i="30"/>
  <c r="R5203" i="30"/>
  <c r="Q5203" i="30"/>
  <c r="F5203" i="30"/>
  <c r="R5202" i="30"/>
  <c r="Q5202" i="30"/>
  <c r="F5202" i="30"/>
  <c r="R5201" i="30"/>
  <c r="Q5201" i="30"/>
  <c r="F5201" i="30"/>
  <c r="E5201" i="30"/>
  <c r="E5202" i="30" s="1"/>
  <c r="E5203" i="30" s="1"/>
  <c r="J5200" i="30"/>
  <c r="J5202" i="30" s="1"/>
  <c r="I5200" i="30"/>
  <c r="I5202" i="30" s="1"/>
  <c r="F5200" i="30"/>
  <c r="R5199" i="30"/>
  <c r="Q5199" i="30"/>
  <c r="F5199" i="30"/>
  <c r="R5198" i="30"/>
  <c r="Q5198" i="30"/>
  <c r="F5198" i="30"/>
  <c r="R5197" i="30"/>
  <c r="Q5197" i="30"/>
  <c r="F5197" i="30"/>
  <c r="R5196" i="30"/>
  <c r="Q5196" i="30"/>
  <c r="F5196" i="30"/>
  <c r="J5195" i="30"/>
  <c r="J5197" i="30" s="1"/>
  <c r="J5199" i="30" s="1"/>
  <c r="J5201" i="30" s="1"/>
  <c r="J5203" i="30" s="1"/>
  <c r="I5195" i="30"/>
  <c r="I5197" i="30" s="1"/>
  <c r="I5199" i="30" s="1"/>
  <c r="I5201" i="30" s="1"/>
  <c r="I5203" i="30" s="1"/>
  <c r="F5195" i="30"/>
  <c r="E5195" i="30"/>
  <c r="E5196" i="30" s="1"/>
  <c r="E5197" i="30" s="1"/>
  <c r="E5198" i="30" s="1"/>
  <c r="E5199" i="30" s="1"/>
  <c r="J5194" i="30"/>
  <c r="J5196" i="30" s="1"/>
  <c r="J5198" i="30" s="1"/>
  <c r="I5194" i="30"/>
  <c r="I5196" i="30" s="1"/>
  <c r="I5198" i="30" s="1"/>
  <c r="F5194" i="30"/>
  <c r="R5193" i="30"/>
  <c r="Q5193" i="30"/>
  <c r="F5193" i="30"/>
  <c r="J5192" i="30"/>
  <c r="I5192" i="30"/>
  <c r="F5192" i="30"/>
  <c r="R5191" i="30"/>
  <c r="Q5191" i="30"/>
  <c r="F5191" i="30"/>
  <c r="R5190" i="30"/>
  <c r="Q5190" i="30"/>
  <c r="F5190" i="30"/>
  <c r="R5189" i="30"/>
  <c r="Q5189" i="30"/>
  <c r="F5189" i="30"/>
  <c r="R5188" i="30"/>
  <c r="Q5188" i="30"/>
  <c r="F5188" i="30"/>
  <c r="R5187" i="30"/>
  <c r="Q5187" i="30"/>
  <c r="F5187" i="30"/>
  <c r="R5186" i="30"/>
  <c r="Q5186" i="30"/>
  <c r="F5186" i="30"/>
  <c r="R5185" i="30"/>
  <c r="Q5185" i="30"/>
  <c r="F5185" i="30"/>
  <c r="R5184" i="30"/>
  <c r="Q5184" i="30"/>
  <c r="F5184" i="30"/>
  <c r="J5183" i="30"/>
  <c r="J5185" i="30" s="1"/>
  <c r="J5187" i="30" s="1"/>
  <c r="J5189" i="30" s="1"/>
  <c r="J5191" i="30" s="1"/>
  <c r="J5193" i="30" s="1"/>
  <c r="I5183" i="30"/>
  <c r="I5185" i="30" s="1"/>
  <c r="I5187" i="30" s="1"/>
  <c r="I5189" i="30" s="1"/>
  <c r="I5191" i="30" s="1"/>
  <c r="I5193" i="30" s="1"/>
  <c r="F5183" i="30"/>
  <c r="R5182" i="30"/>
  <c r="Q5182" i="30"/>
  <c r="F5182" i="30"/>
  <c r="R5181" i="30"/>
  <c r="Q5181" i="30"/>
  <c r="F5181" i="30"/>
  <c r="R5180" i="30"/>
  <c r="Q5180" i="30"/>
  <c r="F5180" i="30"/>
  <c r="R5179" i="30"/>
  <c r="Q5179" i="30"/>
  <c r="F5179" i="30"/>
  <c r="R5178" i="30"/>
  <c r="Q5178" i="30"/>
  <c r="F5178" i="30"/>
  <c r="R5177" i="30"/>
  <c r="Q5177" i="30"/>
  <c r="F5177" i="30"/>
  <c r="R5176" i="30"/>
  <c r="Q5176" i="30"/>
  <c r="F5176" i="30"/>
  <c r="R5175" i="30"/>
  <c r="Q5175" i="30"/>
  <c r="F5175" i="30"/>
  <c r="R5174" i="30"/>
  <c r="Q5174" i="30"/>
  <c r="F5174" i="30"/>
  <c r="J5173" i="30"/>
  <c r="J5175" i="30" s="1"/>
  <c r="J5177" i="30" s="1"/>
  <c r="J5179" i="30" s="1"/>
  <c r="J5181" i="30" s="1"/>
  <c r="I5173" i="30"/>
  <c r="I5175" i="30" s="1"/>
  <c r="I5177" i="30" s="1"/>
  <c r="I5179" i="30" s="1"/>
  <c r="I5181" i="30" s="1"/>
  <c r="F5173" i="30"/>
  <c r="E5173" i="30"/>
  <c r="E5174" i="30" s="1"/>
  <c r="E5175" i="30" s="1"/>
  <c r="E5176" i="30" s="1"/>
  <c r="E5177" i="30" s="1"/>
  <c r="E5178" i="30" s="1"/>
  <c r="E5179" i="30" s="1"/>
  <c r="E5180" i="30" s="1"/>
  <c r="E5181" i="30" s="1"/>
  <c r="E5182" i="30" s="1"/>
  <c r="E5183" i="30" s="1"/>
  <c r="E5184" i="30" s="1"/>
  <c r="E5185" i="30" s="1"/>
  <c r="E5186" i="30" s="1"/>
  <c r="E5187" i="30" s="1"/>
  <c r="E5188" i="30" s="1"/>
  <c r="E5189" i="30" s="1"/>
  <c r="E5190" i="30" s="1"/>
  <c r="E5191" i="30" s="1"/>
  <c r="E5192" i="30" s="1"/>
  <c r="E5193" i="30" s="1"/>
  <c r="J5172" i="30"/>
  <c r="J5174" i="30" s="1"/>
  <c r="J5176" i="30" s="1"/>
  <c r="J5178" i="30" s="1"/>
  <c r="J5180" i="30" s="1"/>
  <c r="J5182" i="30" s="1"/>
  <c r="J5184" i="30" s="1"/>
  <c r="J5186" i="30" s="1"/>
  <c r="J5188" i="30" s="1"/>
  <c r="J5190" i="30" s="1"/>
  <c r="I5172" i="30"/>
  <c r="I5174" i="30" s="1"/>
  <c r="I5176" i="30" s="1"/>
  <c r="I5178" i="30" s="1"/>
  <c r="I5180" i="30" s="1"/>
  <c r="I5182" i="30" s="1"/>
  <c r="I5184" i="30" s="1"/>
  <c r="I5186" i="30" s="1"/>
  <c r="I5188" i="30" s="1"/>
  <c r="I5190" i="30" s="1"/>
  <c r="F5172" i="30"/>
  <c r="R5171" i="30"/>
  <c r="Q5171" i="30"/>
  <c r="F5171" i="30"/>
  <c r="J5170" i="30"/>
  <c r="I5170" i="30"/>
  <c r="F5170" i="30"/>
  <c r="F5169" i="30"/>
  <c r="F5168" i="30"/>
  <c r="F5167" i="30"/>
  <c r="F5166" i="30"/>
  <c r="P5165" i="30"/>
  <c r="R5163" i="30"/>
  <c r="Q5163" i="30"/>
  <c r="J5162" i="30"/>
  <c r="J5164" i="30" s="1"/>
  <c r="J5166" i="30" s="1"/>
  <c r="J5168" i="30" s="1"/>
  <c r="I5162" i="30"/>
  <c r="I5164" i="30" s="1"/>
  <c r="I5166" i="30" s="1"/>
  <c r="I5168" i="30" s="1"/>
  <c r="J5161" i="30"/>
  <c r="J5163" i="30" s="1"/>
  <c r="J5165" i="30" s="1"/>
  <c r="J5167" i="30" s="1"/>
  <c r="J5169" i="30" s="1"/>
  <c r="J5171" i="30" s="1"/>
  <c r="I5161" i="30"/>
  <c r="I5163" i="30" s="1"/>
  <c r="I5165" i="30" s="1"/>
  <c r="I5167" i="30" s="1"/>
  <c r="I5169" i="30" s="1"/>
  <c r="I5171" i="30" s="1"/>
  <c r="E5161" i="30"/>
  <c r="E5162" i="30" s="1"/>
  <c r="E5163" i="30" s="1"/>
  <c r="E5164" i="30" s="1"/>
  <c r="J5160" i="30"/>
  <c r="I5160" i="30"/>
  <c r="R5159" i="30"/>
  <c r="Q5159" i="30"/>
  <c r="F5159" i="30"/>
  <c r="R5158" i="30"/>
  <c r="Q5158" i="30"/>
  <c r="F5158" i="30"/>
  <c r="R5157" i="30"/>
  <c r="Q5157" i="30"/>
  <c r="F5157" i="30"/>
  <c r="R5156" i="30"/>
  <c r="Q5156" i="30"/>
  <c r="F5156" i="30"/>
  <c r="R5155" i="30"/>
  <c r="Q5155" i="30"/>
  <c r="F5155" i="30"/>
  <c r="R5154" i="30"/>
  <c r="Q5154" i="30"/>
  <c r="F5154" i="30"/>
  <c r="R5153" i="30"/>
  <c r="Q5153" i="30"/>
  <c r="F5153" i="30"/>
  <c r="J5152" i="30"/>
  <c r="I5152" i="30"/>
  <c r="F5152" i="30"/>
  <c r="J5151" i="30"/>
  <c r="I5151" i="30"/>
  <c r="F5151" i="30"/>
  <c r="J5150" i="30"/>
  <c r="F5150" i="30"/>
  <c r="I5149" i="30"/>
  <c r="F5149" i="30"/>
  <c r="R5148" i="30"/>
  <c r="Q5148" i="30"/>
  <c r="F5148" i="30"/>
  <c r="R5147" i="30"/>
  <c r="Q5147" i="30"/>
  <c r="F5147" i="30"/>
  <c r="R5146" i="30"/>
  <c r="Q5146" i="30"/>
  <c r="F5146" i="30"/>
  <c r="R5145" i="30"/>
  <c r="Q5145" i="30"/>
  <c r="F5145" i="30"/>
  <c r="R5144" i="30"/>
  <c r="Q5144" i="30"/>
  <c r="F5144" i="30"/>
  <c r="R5143" i="30"/>
  <c r="Q5143" i="30"/>
  <c r="F5143" i="30"/>
  <c r="R5142" i="30"/>
  <c r="Q5142" i="30"/>
  <c r="F5142" i="30"/>
  <c r="R5141" i="30"/>
  <c r="Q5141" i="30"/>
  <c r="F5141" i="30"/>
  <c r="R5140" i="30"/>
  <c r="Q5140" i="30"/>
  <c r="F5140" i="30"/>
  <c r="R5139" i="30"/>
  <c r="Q5139" i="30"/>
  <c r="I5139" i="30"/>
  <c r="I5141" i="30" s="1"/>
  <c r="I5143" i="30" s="1"/>
  <c r="I5145" i="30" s="1"/>
  <c r="I5147" i="30" s="1"/>
  <c r="F5139" i="30"/>
  <c r="R5138" i="30"/>
  <c r="Q5138" i="30"/>
  <c r="J5138" i="30"/>
  <c r="J5140" i="30" s="1"/>
  <c r="J5142" i="30" s="1"/>
  <c r="J5144" i="30" s="1"/>
  <c r="J5146" i="30" s="1"/>
  <c r="J5148" i="30" s="1"/>
  <c r="F5138" i="30"/>
  <c r="J5137" i="30"/>
  <c r="J5139" i="30" s="1"/>
  <c r="J5141" i="30" s="1"/>
  <c r="J5143" i="30" s="1"/>
  <c r="J5145" i="30" s="1"/>
  <c r="J5147" i="30" s="1"/>
  <c r="F5137" i="30"/>
  <c r="I5136" i="30"/>
  <c r="I5138" i="30" s="1"/>
  <c r="I5140" i="30" s="1"/>
  <c r="I5142" i="30" s="1"/>
  <c r="I5144" i="30" s="1"/>
  <c r="I5146" i="30" s="1"/>
  <c r="I5148" i="30" s="1"/>
  <c r="F5136" i="30"/>
  <c r="E5136" i="30"/>
  <c r="E5137" i="30" s="1"/>
  <c r="E5138" i="30" s="1"/>
  <c r="E5139" i="30" s="1"/>
  <c r="E5140" i="30" s="1"/>
  <c r="E5141" i="30" s="1"/>
  <c r="E5142" i="30" s="1"/>
  <c r="E5143" i="30" s="1"/>
  <c r="E5144" i="30" s="1"/>
  <c r="E5145" i="30" s="1"/>
  <c r="E5146" i="30" s="1"/>
  <c r="E5147" i="30" s="1"/>
  <c r="E5148" i="30" s="1"/>
  <c r="E5149" i="30" s="1"/>
  <c r="E5150" i="30" s="1"/>
  <c r="E5151" i="30" s="1"/>
  <c r="E5152" i="30" s="1"/>
  <c r="E5153" i="30" s="1"/>
  <c r="E5154" i="30" s="1"/>
  <c r="E5155" i="30" s="1"/>
  <c r="E5156" i="30" s="1"/>
  <c r="E5157" i="30" s="1"/>
  <c r="E5158" i="30" s="1"/>
  <c r="E5159" i="30" s="1"/>
  <c r="J5135" i="30"/>
  <c r="I5135" i="30"/>
  <c r="F5135" i="30"/>
  <c r="R5134" i="30"/>
  <c r="Q5134" i="30"/>
  <c r="F5134" i="30"/>
  <c r="R5133" i="30"/>
  <c r="Q5133" i="30"/>
  <c r="F5133" i="30"/>
  <c r="R5132" i="30"/>
  <c r="Q5132" i="30"/>
  <c r="F5132" i="30"/>
  <c r="E5132" i="30"/>
  <c r="E5133" i="30" s="1"/>
  <c r="E5134" i="30" s="1"/>
  <c r="J5131" i="30"/>
  <c r="J5133" i="30" s="1"/>
  <c r="I5131" i="30"/>
  <c r="I5133" i="30" s="1"/>
  <c r="F5131" i="30"/>
  <c r="R5130" i="30"/>
  <c r="Q5130" i="30"/>
  <c r="F5130" i="30"/>
  <c r="R5129" i="30"/>
  <c r="Q5129" i="30"/>
  <c r="F5129" i="30"/>
  <c r="R5128" i="30"/>
  <c r="Q5128" i="30"/>
  <c r="F5128" i="30"/>
  <c r="R5127" i="30"/>
  <c r="Q5127" i="30"/>
  <c r="F5127" i="30"/>
  <c r="R5126" i="30"/>
  <c r="Q5126" i="30"/>
  <c r="F5126" i="30"/>
  <c r="E5126" i="30"/>
  <c r="E5127" i="30" s="1"/>
  <c r="E5128" i="30" s="1"/>
  <c r="E5129" i="30" s="1"/>
  <c r="E5130" i="30" s="1"/>
  <c r="J5125" i="30"/>
  <c r="J5127" i="30" s="1"/>
  <c r="J5129" i="30" s="1"/>
  <c r="I5125" i="30"/>
  <c r="I5127" i="30" s="1"/>
  <c r="I5129" i="30" s="1"/>
  <c r="F5125" i="30"/>
  <c r="R5124" i="30"/>
  <c r="Q5124" i="30"/>
  <c r="F5124" i="30"/>
  <c r="R5123" i="30"/>
  <c r="Q5123" i="30"/>
  <c r="F5123" i="30"/>
  <c r="R5122" i="30"/>
  <c r="Q5122" i="30"/>
  <c r="F5122" i="30"/>
  <c r="R5121" i="30"/>
  <c r="Q5121" i="30"/>
  <c r="F5121" i="30"/>
  <c r="J5120" i="30"/>
  <c r="J5122" i="30" s="1"/>
  <c r="J5124" i="30" s="1"/>
  <c r="J5126" i="30" s="1"/>
  <c r="J5128" i="30" s="1"/>
  <c r="J5130" i="30" s="1"/>
  <c r="J5132" i="30" s="1"/>
  <c r="J5134" i="30" s="1"/>
  <c r="I5120" i="30"/>
  <c r="I5122" i="30" s="1"/>
  <c r="I5124" i="30" s="1"/>
  <c r="I5126" i="30" s="1"/>
  <c r="I5128" i="30" s="1"/>
  <c r="I5130" i="30" s="1"/>
  <c r="I5132" i="30" s="1"/>
  <c r="I5134" i="30" s="1"/>
  <c r="F5120" i="30"/>
  <c r="R5119" i="30"/>
  <c r="Q5119" i="30"/>
  <c r="F5119" i="30"/>
  <c r="R5118" i="30"/>
  <c r="Q5118" i="30"/>
  <c r="F5118" i="30"/>
  <c r="R5117" i="30"/>
  <c r="Q5117" i="30"/>
  <c r="F5117" i="30"/>
  <c r="R5116" i="30"/>
  <c r="Q5116" i="30"/>
  <c r="F5116" i="30"/>
  <c r="R5115" i="30"/>
  <c r="Q5115" i="30"/>
  <c r="F5115" i="30"/>
  <c r="R5114" i="30"/>
  <c r="Q5114" i="30"/>
  <c r="F5114" i="30"/>
  <c r="R5113" i="30"/>
  <c r="Q5113" i="30"/>
  <c r="F5113" i="30"/>
  <c r="R5112" i="30"/>
  <c r="Q5112" i="30"/>
  <c r="F5112" i="30"/>
  <c r="J5111" i="30"/>
  <c r="J5113" i="30" s="1"/>
  <c r="J5115" i="30" s="1"/>
  <c r="J5117" i="30" s="1"/>
  <c r="J5119" i="30" s="1"/>
  <c r="J5121" i="30" s="1"/>
  <c r="J5123" i="30" s="1"/>
  <c r="I5111" i="30"/>
  <c r="I5113" i="30" s="1"/>
  <c r="I5115" i="30" s="1"/>
  <c r="I5117" i="30" s="1"/>
  <c r="I5119" i="30" s="1"/>
  <c r="I5121" i="30" s="1"/>
  <c r="I5123" i="30" s="1"/>
  <c r="F5111" i="30"/>
  <c r="E5111" i="30"/>
  <c r="E5112" i="30" s="1"/>
  <c r="E5113" i="30" s="1"/>
  <c r="E5114" i="30" s="1"/>
  <c r="E5115" i="30" s="1"/>
  <c r="E5116" i="30" s="1"/>
  <c r="E5117" i="30" s="1"/>
  <c r="E5118" i="30" s="1"/>
  <c r="E5119" i="30" s="1"/>
  <c r="E5120" i="30" s="1"/>
  <c r="E5121" i="30" s="1"/>
  <c r="E5122" i="30" s="1"/>
  <c r="E5123" i="30" s="1"/>
  <c r="E5124" i="30" s="1"/>
  <c r="J5110" i="30"/>
  <c r="J5112" i="30" s="1"/>
  <c r="J5114" i="30" s="1"/>
  <c r="J5116" i="30" s="1"/>
  <c r="J5118" i="30" s="1"/>
  <c r="I5110" i="30"/>
  <c r="I5112" i="30" s="1"/>
  <c r="I5114" i="30" s="1"/>
  <c r="I5116" i="30" s="1"/>
  <c r="I5118" i="30" s="1"/>
  <c r="F5110" i="30"/>
  <c r="R5109" i="30"/>
  <c r="Q5109" i="30"/>
  <c r="F5109" i="30"/>
  <c r="R5108" i="30"/>
  <c r="Q5108" i="30"/>
  <c r="F5108" i="30"/>
  <c r="J5107" i="30"/>
  <c r="J5109" i="30" s="1"/>
  <c r="I5107" i="30"/>
  <c r="I5109" i="30" s="1"/>
  <c r="F5107" i="30"/>
  <c r="E5107" i="30"/>
  <c r="E5108" i="30" s="1"/>
  <c r="E5109" i="30" s="1"/>
  <c r="J5106" i="30"/>
  <c r="J5108" i="30" s="1"/>
  <c r="I5106" i="30"/>
  <c r="I5108" i="30" s="1"/>
  <c r="F5106" i="30"/>
  <c r="R5105" i="30"/>
  <c r="Q5105" i="30"/>
  <c r="F5105" i="30"/>
  <c r="J5104" i="30"/>
  <c r="I5104" i="30"/>
  <c r="F5104" i="30"/>
  <c r="E5104" i="30"/>
  <c r="E5105" i="30" s="1"/>
  <c r="J5103" i="30"/>
  <c r="J5105" i="30" s="1"/>
  <c r="I5103" i="30"/>
  <c r="I5105" i="30" s="1"/>
  <c r="F5103" i="30"/>
  <c r="R5102" i="30"/>
  <c r="Q5102" i="30"/>
  <c r="F5102" i="30"/>
  <c r="R5101" i="30"/>
  <c r="Q5101" i="30"/>
  <c r="F5101" i="30"/>
  <c r="R5100" i="30"/>
  <c r="Q5100" i="30"/>
  <c r="F5100" i="30"/>
  <c r="J5099" i="30"/>
  <c r="J5100" i="30" s="1"/>
  <c r="J5101" i="30" s="1"/>
  <c r="J5102" i="30" s="1"/>
  <c r="F5099" i="30"/>
  <c r="J5098" i="30"/>
  <c r="I5098" i="30"/>
  <c r="F5098" i="30"/>
  <c r="R5097" i="30"/>
  <c r="Q5097" i="30"/>
  <c r="F5097" i="30"/>
  <c r="R5096" i="30"/>
  <c r="Q5096" i="30"/>
  <c r="F5096" i="30"/>
  <c r="R5095" i="30"/>
  <c r="Q5095" i="30"/>
  <c r="F5095" i="30"/>
  <c r="J5094" i="30"/>
  <c r="J5095" i="30" s="1"/>
  <c r="J5096" i="30" s="1"/>
  <c r="J5097" i="30" s="1"/>
  <c r="F5094" i="30"/>
  <c r="R5093" i="30"/>
  <c r="Q5093" i="30"/>
  <c r="F5093" i="30"/>
  <c r="R5092" i="30"/>
  <c r="Q5092" i="30"/>
  <c r="F5092" i="30"/>
  <c r="R5091" i="30"/>
  <c r="Q5091" i="30"/>
  <c r="F5091" i="30"/>
  <c r="R5090" i="30"/>
  <c r="Q5090" i="30"/>
  <c r="F5090" i="30"/>
  <c r="R5089" i="30"/>
  <c r="Q5089" i="30"/>
  <c r="F5089" i="30"/>
  <c r="R5088" i="30"/>
  <c r="Q5088" i="30"/>
  <c r="F5088" i="30"/>
  <c r="R5087" i="30"/>
  <c r="Q5087" i="30"/>
  <c r="F5087" i="30"/>
  <c r="J5086" i="30"/>
  <c r="J5087" i="30" s="1"/>
  <c r="J5088" i="30" s="1"/>
  <c r="J5089" i="30" s="1"/>
  <c r="J5090" i="30" s="1"/>
  <c r="J5091" i="30" s="1"/>
  <c r="J5092" i="30" s="1"/>
  <c r="J5093" i="30" s="1"/>
  <c r="F5086" i="30"/>
  <c r="R5085" i="30"/>
  <c r="Q5085" i="30"/>
  <c r="F5085" i="30"/>
  <c r="R5084" i="30"/>
  <c r="Q5084" i="30"/>
  <c r="F5084" i="30"/>
  <c r="R5083" i="30"/>
  <c r="Q5083" i="30"/>
  <c r="F5083" i="30"/>
  <c r="R5082" i="30"/>
  <c r="Q5082" i="30"/>
  <c r="F5082" i="30"/>
  <c r="R5081" i="30"/>
  <c r="Q5081" i="30"/>
  <c r="F5081" i="30"/>
  <c r="R5080" i="30"/>
  <c r="Q5080" i="30"/>
  <c r="F5080" i="30"/>
  <c r="J5079" i="30"/>
  <c r="J5080" i="30" s="1"/>
  <c r="J5081" i="30" s="1"/>
  <c r="J5082" i="30" s="1"/>
  <c r="J5083" i="30" s="1"/>
  <c r="J5084" i="30" s="1"/>
  <c r="J5085" i="30" s="1"/>
  <c r="F5079" i="30"/>
  <c r="J5078" i="30"/>
  <c r="I5078" i="30"/>
  <c r="F5078" i="30"/>
  <c r="R5077" i="30"/>
  <c r="Q5077" i="30"/>
  <c r="F5077" i="30"/>
  <c r="R5076" i="30"/>
  <c r="Q5076" i="30"/>
  <c r="F5076" i="30"/>
  <c r="R5075" i="30"/>
  <c r="Q5075" i="30"/>
  <c r="F5075" i="30"/>
  <c r="R5074" i="30"/>
  <c r="Q5074" i="30"/>
  <c r="F5074" i="30"/>
  <c r="J5073" i="30"/>
  <c r="J5074" i="30" s="1"/>
  <c r="J5075" i="30" s="1"/>
  <c r="J5076" i="30" s="1"/>
  <c r="J5077" i="30" s="1"/>
  <c r="F5073" i="30"/>
  <c r="R5072" i="30"/>
  <c r="Q5072" i="30"/>
  <c r="F5072" i="30"/>
  <c r="R5071" i="30"/>
  <c r="Q5071" i="30"/>
  <c r="F5071" i="30"/>
  <c r="R5070" i="30"/>
  <c r="Q5070" i="30"/>
  <c r="F5070" i="30"/>
  <c r="R5069" i="30"/>
  <c r="Q5069" i="30"/>
  <c r="F5069" i="30"/>
  <c r="R5068" i="30"/>
  <c r="Q5068" i="30"/>
  <c r="F5068" i="30"/>
  <c r="J5067" i="30"/>
  <c r="J5068" i="30" s="1"/>
  <c r="J5069" i="30" s="1"/>
  <c r="J5070" i="30" s="1"/>
  <c r="J5071" i="30" s="1"/>
  <c r="J5072" i="30" s="1"/>
  <c r="F5067" i="30"/>
  <c r="R5066" i="30"/>
  <c r="Q5066" i="30"/>
  <c r="F5066" i="30"/>
  <c r="R5065" i="30"/>
  <c r="Q5065" i="30"/>
  <c r="F5065" i="30"/>
  <c r="R5064" i="30"/>
  <c r="Q5064" i="30"/>
  <c r="F5064" i="30"/>
  <c r="R5063" i="30"/>
  <c r="Q5063" i="30"/>
  <c r="F5063" i="30"/>
  <c r="R5062" i="30"/>
  <c r="Q5062" i="30"/>
  <c r="F5062" i="30"/>
  <c r="R5061" i="30"/>
  <c r="Q5061" i="30"/>
  <c r="F5061" i="30"/>
  <c r="J5060" i="30"/>
  <c r="J5061" i="30" s="1"/>
  <c r="J5062" i="30" s="1"/>
  <c r="J5063" i="30" s="1"/>
  <c r="J5064" i="30" s="1"/>
  <c r="J5065" i="30" s="1"/>
  <c r="J5066" i="30" s="1"/>
  <c r="F5060" i="30"/>
  <c r="J5059" i="30"/>
  <c r="I5059" i="30"/>
  <c r="F5059" i="30"/>
  <c r="E5059" i="30"/>
  <c r="E5060" i="30" s="1"/>
  <c r="E5061" i="30" s="1"/>
  <c r="E5062" i="30" s="1"/>
  <c r="E5063" i="30" s="1"/>
  <c r="E5064" i="30" s="1"/>
  <c r="E5065" i="30" s="1"/>
  <c r="E5066" i="30" s="1"/>
  <c r="E5067" i="30" s="1"/>
  <c r="E5068" i="30" s="1"/>
  <c r="E5069" i="30" s="1"/>
  <c r="E5070" i="30" s="1"/>
  <c r="E5071" i="30" s="1"/>
  <c r="E5072" i="30" s="1"/>
  <c r="E5073" i="30" s="1"/>
  <c r="E5074" i="30" s="1"/>
  <c r="E5075" i="30" s="1"/>
  <c r="E5076" i="30" s="1"/>
  <c r="E5077" i="30" s="1"/>
  <c r="E5078" i="30" s="1"/>
  <c r="E5079" i="30" s="1"/>
  <c r="E5080" i="30" s="1"/>
  <c r="E5081" i="30" s="1"/>
  <c r="E5082" i="30" s="1"/>
  <c r="E5083" i="30" s="1"/>
  <c r="E5084" i="30" s="1"/>
  <c r="E5085" i="30" s="1"/>
  <c r="E5086" i="30" s="1"/>
  <c r="E5087" i="30" s="1"/>
  <c r="E5088" i="30" s="1"/>
  <c r="E5089" i="30" s="1"/>
  <c r="E5090" i="30" s="1"/>
  <c r="E5091" i="30" s="1"/>
  <c r="E5092" i="30" s="1"/>
  <c r="E5093" i="30" s="1"/>
  <c r="E5094" i="30" s="1"/>
  <c r="E5095" i="30" s="1"/>
  <c r="E5096" i="30" s="1"/>
  <c r="E5097" i="30" s="1"/>
  <c r="E5098" i="30" s="1"/>
  <c r="E5099" i="30" s="1"/>
  <c r="E5100" i="30" s="1"/>
  <c r="E5101" i="30" s="1"/>
  <c r="E5102" i="30" s="1"/>
  <c r="J5058" i="30"/>
  <c r="I5058" i="30"/>
  <c r="F5058" i="30"/>
  <c r="R5057" i="30"/>
  <c r="Q5057" i="30"/>
  <c r="F5057" i="30"/>
  <c r="R5056" i="30"/>
  <c r="Q5056" i="30"/>
  <c r="F5056" i="30"/>
  <c r="R5055" i="30"/>
  <c r="Q5055" i="30"/>
  <c r="F5055" i="30"/>
  <c r="R5054" i="30"/>
  <c r="Q5054" i="30"/>
  <c r="F5054" i="30"/>
  <c r="R5053" i="30"/>
  <c r="Q5053" i="30"/>
  <c r="F5053" i="30"/>
  <c r="J5052" i="30"/>
  <c r="J5054" i="30" s="1"/>
  <c r="J5056" i="30" s="1"/>
  <c r="I5052" i="30"/>
  <c r="I5054" i="30" s="1"/>
  <c r="I5056" i="30" s="1"/>
  <c r="F5052" i="30"/>
  <c r="R5051" i="30"/>
  <c r="Q5051" i="30"/>
  <c r="F5051" i="30"/>
  <c r="R5050" i="30"/>
  <c r="Q5050" i="30"/>
  <c r="F5050" i="30"/>
  <c r="R5049" i="30"/>
  <c r="Q5049" i="30"/>
  <c r="F5049" i="30"/>
  <c r="R5048" i="30"/>
  <c r="Q5048" i="30"/>
  <c r="F5048" i="30"/>
  <c r="R5047" i="30"/>
  <c r="Q5047" i="30"/>
  <c r="F5047" i="30"/>
  <c r="R5046" i="30"/>
  <c r="Q5046" i="30"/>
  <c r="F5046" i="30"/>
  <c r="R5045" i="30"/>
  <c r="Q5045" i="30"/>
  <c r="F5045" i="30"/>
  <c r="R5044" i="30"/>
  <c r="Q5044" i="30"/>
  <c r="F5044" i="30"/>
  <c r="R5043" i="30"/>
  <c r="Q5043" i="30"/>
  <c r="F5043" i="30"/>
  <c r="R5042" i="30"/>
  <c r="Q5042" i="30"/>
  <c r="F5042" i="30"/>
  <c r="R5041" i="30"/>
  <c r="Q5041" i="30"/>
  <c r="F5041" i="30"/>
  <c r="R5040" i="30"/>
  <c r="Q5040" i="30"/>
  <c r="F5040" i="30"/>
  <c r="J5039" i="30"/>
  <c r="J5041" i="30" s="1"/>
  <c r="J5043" i="30" s="1"/>
  <c r="J5045" i="30" s="1"/>
  <c r="J5047" i="30" s="1"/>
  <c r="J5049" i="30" s="1"/>
  <c r="J5051" i="30" s="1"/>
  <c r="J5053" i="30" s="1"/>
  <c r="J5055" i="30" s="1"/>
  <c r="J5057" i="30" s="1"/>
  <c r="I5039" i="30"/>
  <c r="I5041" i="30" s="1"/>
  <c r="I5043" i="30" s="1"/>
  <c r="I5045" i="30" s="1"/>
  <c r="I5047" i="30" s="1"/>
  <c r="I5049" i="30" s="1"/>
  <c r="I5051" i="30" s="1"/>
  <c r="I5053" i="30" s="1"/>
  <c r="I5055" i="30" s="1"/>
  <c r="I5057" i="30" s="1"/>
  <c r="F5039" i="30"/>
  <c r="E5039" i="30"/>
  <c r="E5040" i="30" s="1"/>
  <c r="E5041" i="30" s="1"/>
  <c r="E5042" i="30" s="1"/>
  <c r="E5043" i="30" s="1"/>
  <c r="E5044" i="30" s="1"/>
  <c r="E5045" i="30" s="1"/>
  <c r="E5046" i="30" s="1"/>
  <c r="E5047" i="30" s="1"/>
  <c r="E5048" i="30" s="1"/>
  <c r="E5049" i="30" s="1"/>
  <c r="E5050" i="30" s="1"/>
  <c r="E5051" i="30" s="1"/>
  <c r="E5052" i="30" s="1"/>
  <c r="E5053" i="30" s="1"/>
  <c r="E5054" i="30" s="1"/>
  <c r="E5055" i="30" s="1"/>
  <c r="E5056" i="30" s="1"/>
  <c r="E5057" i="30" s="1"/>
  <c r="J5038" i="30"/>
  <c r="J5040" i="30" s="1"/>
  <c r="J5042" i="30" s="1"/>
  <c r="J5044" i="30" s="1"/>
  <c r="J5046" i="30" s="1"/>
  <c r="J5048" i="30" s="1"/>
  <c r="J5050" i="30" s="1"/>
  <c r="I5038" i="30"/>
  <c r="I5040" i="30" s="1"/>
  <c r="I5042" i="30" s="1"/>
  <c r="I5044" i="30" s="1"/>
  <c r="I5046" i="30" s="1"/>
  <c r="I5048" i="30" s="1"/>
  <c r="I5050" i="30" s="1"/>
  <c r="F5038" i="30"/>
  <c r="R5037" i="30"/>
  <c r="Q5037" i="30"/>
  <c r="F5037" i="30"/>
  <c r="J5036" i="30"/>
  <c r="I5036" i="30"/>
  <c r="F5036" i="30"/>
  <c r="R5035" i="30"/>
  <c r="Q5035" i="30"/>
  <c r="F5035" i="30"/>
  <c r="R5034" i="30"/>
  <c r="Q5034" i="30"/>
  <c r="F5034" i="30"/>
  <c r="R5033" i="30"/>
  <c r="Q5033" i="30"/>
  <c r="F5033" i="30"/>
  <c r="E5033" i="30"/>
  <c r="E5034" i="30" s="1"/>
  <c r="E5035" i="30" s="1"/>
  <c r="E5036" i="30" s="1"/>
  <c r="E5037" i="30" s="1"/>
  <c r="J5032" i="30"/>
  <c r="J5034" i="30" s="1"/>
  <c r="I5032" i="30"/>
  <c r="I5034" i="30" s="1"/>
  <c r="F5032" i="30"/>
  <c r="R5031" i="30"/>
  <c r="Q5031" i="30"/>
  <c r="F5031" i="30"/>
  <c r="R5030" i="30"/>
  <c r="Q5030" i="30"/>
  <c r="F5030" i="30"/>
  <c r="E5030" i="30"/>
  <c r="E5031" i="30" s="1"/>
  <c r="J5029" i="30"/>
  <c r="J5031" i="30" s="1"/>
  <c r="J5033" i="30" s="1"/>
  <c r="J5035" i="30" s="1"/>
  <c r="J5037" i="30" s="1"/>
  <c r="I5029" i="30"/>
  <c r="I5031" i="30" s="1"/>
  <c r="I5033" i="30" s="1"/>
  <c r="I5035" i="30" s="1"/>
  <c r="I5037" i="30" s="1"/>
  <c r="F5029" i="30"/>
  <c r="R5028" i="30"/>
  <c r="Q5028" i="30"/>
  <c r="F5028" i="30"/>
  <c r="R5027" i="30"/>
  <c r="Q5027" i="30"/>
  <c r="F5027" i="30"/>
  <c r="E5027" i="30"/>
  <c r="E5028" i="30" s="1"/>
  <c r="J5026" i="30"/>
  <c r="J5028" i="30" s="1"/>
  <c r="J5030" i="30" s="1"/>
  <c r="I5026" i="30"/>
  <c r="I5028" i="30" s="1"/>
  <c r="I5030" i="30" s="1"/>
  <c r="F5026" i="30"/>
  <c r="R5025" i="30"/>
  <c r="Q5025" i="30"/>
  <c r="F5025" i="30"/>
  <c r="R5024" i="30"/>
  <c r="Q5024" i="30"/>
  <c r="F5024" i="30"/>
  <c r="R5023" i="30"/>
  <c r="Q5023" i="30"/>
  <c r="F5023" i="30"/>
  <c r="R5022" i="30"/>
  <c r="Q5022" i="30"/>
  <c r="F5022" i="30"/>
  <c r="R5021" i="30"/>
  <c r="Q5021" i="30"/>
  <c r="F5021" i="30"/>
  <c r="J5020" i="30"/>
  <c r="J5022" i="30" s="1"/>
  <c r="J5024" i="30" s="1"/>
  <c r="I5020" i="30"/>
  <c r="I5022" i="30" s="1"/>
  <c r="I5024" i="30" s="1"/>
  <c r="F5020" i="30"/>
  <c r="E5020" i="30"/>
  <c r="E5021" i="30" s="1"/>
  <c r="E5022" i="30" s="1"/>
  <c r="E5023" i="30" s="1"/>
  <c r="E5024" i="30" s="1"/>
  <c r="E5025" i="30" s="1"/>
  <c r="J5019" i="30"/>
  <c r="J5021" i="30" s="1"/>
  <c r="J5023" i="30" s="1"/>
  <c r="J5025" i="30" s="1"/>
  <c r="J5027" i="30" s="1"/>
  <c r="I5019" i="30"/>
  <c r="I5021" i="30" s="1"/>
  <c r="I5023" i="30" s="1"/>
  <c r="I5025" i="30" s="1"/>
  <c r="I5027" i="30" s="1"/>
  <c r="F5019" i="30"/>
  <c r="R5018" i="30"/>
  <c r="Q5018" i="30"/>
  <c r="J5018" i="30"/>
  <c r="F5018" i="30"/>
  <c r="J5017" i="30"/>
  <c r="F5017" i="30"/>
  <c r="I5016" i="30"/>
  <c r="I5018" i="30" s="1"/>
  <c r="F5016" i="30"/>
  <c r="R5015" i="30"/>
  <c r="Q5015" i="30"/>
  <c r="F5015" i="30"/>
  <c r="J5014" i="30"/>
  <c r="I5014" i="30"/>
  <c r="F5014" i="30"/>
  <c r="R5013" i="30"/>
  <c r="Q5013" i="30"/>
  <c r="J5013" i="30"/>
  <c r="J5015" i="30" s="1"/>
  <c r="F5013" i="30"/>
  <c r="J5012" i="30"/>
  <c r="F5012" i="30"/>
  <c r="I5011" i="30"/>
  <c r="I5013" i="30" s="1"/>
  <c r="I5015" i="30" s="1"/>
  <c r="F5011" i="30"/>
  <c r="R5010" i="30"/>
  <c r="Q5010" i="30"/>
  <c r="F5010" i="30"/>
  <c r="J5009" i="30"/>
  <c r="I5009" i="30"/>
  <c r="F5009" i="30"/>
  <c r="R5008" i="30"/>
  <c r="Q5008" i="30"/>
  <c r="F5008" i="30"/>
  <c r="R5007" i="30"/>
  <c r="Q5007" i="30"/>
  <c r="F5007" i="30"/>
  <c r="R5006" i="30"/>
  <c r="Q5006" i="30"/>
  <c r="F5006" i="30"/>
  <c r="R5005" i="30"/>
  <c r="Q5005" i="30"/>
  <c r="F5005" i="30"/>
  <c r="R5004" i="30"/>
  <c r="Q5004" i="30"/>
  <c r="F5004" i="30"/>
  <c r="R5003" i="30"/>
  <c r="Q5003" i="30"/>
  <c r="I5003" i="30"/>
  <c r="I5005" i="30" s="1"/>
  <c r="I5007" i="30" s="1"/>
  <c r="F5003" i="30"/>
  <c r="R5002" i="30"/>
  <c r="Q5002" i="30"/>
  <c r="J5002" i="30"/>
  <c r="J5004" i="30" s="1"/>
  <c r="J5006" i="30" s="1"/>
  <c r="J5008" i="30" s="1"/>
  <c r="J5010" i="30" s="1"/>
  <c r="F5002" i="30"/>
  <c r="J5001" i="30"/>
  <c r="J5003" i="30" s="1"/>
  <c r="J5005" i="30" s="1"/>
  <c r="J5007" i="30" s="1"/>
  <c r="F5001" i="30"/>
  <c r="I5000" i="30"/>
  <c r="I5002" i="30" s="1"/>
  <c r="I5004" i="30" s="1"/>
  <c r="I5006" i="30" s="1"/>
  <c r="I5008" i="30" s="1"/>
  <c r="I5010" i="30" s="1"/>
  <c r="F5000" i="30"/>
  <c r="E5000" i="30"/>
  <c r="E5001" i="30" s="1"/>
  <c r="E5002" i="30" s="1"/>
  <c r="E5003" i="30" s="1"/>
  <c r="E5004" i="30" s="1"/>
  <c r="E5005" i="30" s="1"/>
  <c r="E5006" i="30" s="1"/>
  <c r="E5007" i="30" s="1"/>
  <c r="E5008" i="30" s="1"/>
  <c r="E5009" i="30" s="1"/>
  <c r="E5010" i="30" s="1"/>
  <c r="E5011" i="30" s="1"/>
  <c r="E5012" i="30" s="1"/>
  <c r="E5013" i="30" s="1"/>
  <c r="E5014" i="30" s="1"/>
  <c r="E5015" i="30" s="1"/>
  <c r="E5016" i="30" s="1"/>
  <c r="E5017" i="30" s="1"/>
  <c r="E5018" i="30" s="1"/>
  <c r="J4999" i="30"/>
  <c r="I4999" i="30"/>
  <c r="F4999" i="30"/>
  <c r="R4998" i="30"/>
  <c r="Q4998" i="30"/>
  <c r="F4998" i="30"/>
  <c r="R4997" i="30"/>
  <c r="Q4997" i="30"/>
  <c r="F4997" i="30"/>
  <c r="J4996" i="30"/>
  <c r="J4998" i="30" s="1"/>
  <c r="I4996" i="30"/>
  <c r="I4998" i="30" s="1"/>
  <c r="F4996" i="30"/>
  <c r="R4995" i="30"/>
  <c r="Q4995" i="30"/>
  <c r="F4995" i="30"/>
  <c r="J4994" i="30"/>
  <c r="I4994" i="30"/>
  <c r="F4994" i="30"/>
  <c r="R4993" i="30"/>
  <c r="Q4993" i="30"/>
  <c r="F4993" i="30"/>
  <c r="J4992" i="30"/>
  <c r="I4992" i="30"/>
  <c r="F4992" i="30"/>
  <c r="R4991" i="30"/>
  <c r="Q4991" i="30"/>
  <c r="F4991" i="30"/>
  <c r="R4990" i="30"/>
  <c r="Q4990" i="30"/>
  <c r="F4990" i="30"/>
  <c r="R4989" i="30"/>
  <c r="Q4989" i="30"/>
  <c r="F4989" i="30"/>
  <c r="J4988" i="30"/>
  <c r="J4990" i="30" s="1"/>
  <c r="I4988" i="30"/>
  <c r="I4990" i="30" s="1"/>
  <c r="F4988" i="30"/>
  <c r="R4987" i="30"/>
  <c r="Q4987" i="30"/>
  <c r="J4987" i="30"/>
  <c r="J4989" i="30" s="1"/>
  <c r="J4991" i="30" s="1"/>
  <c r="J4993" i="30" s="1"/>
  <c r="J4995" i="30" s="1"/>
  <c r="J4997" i="30" s="1"/>
  <c r="F4987" i="30"/>
  <c r="J4986" i="30"/>
  <c r="F4986" i="30"/>
  <c r="I4985" i="30"/>
  <c r="I4987" i="30" s="1"/>
  <c r="I4989" i="30" s="1"/>
  <c r="I4991" i="30" s="1"/>
  <c r="I4993" i="30" s="1"/>
  <c r="I4995" i="30" s="1"/>
  <c r="I4997" i="30" s="1"/>
  <c r="F4985" i="30"/>
  <c r="E4985" i="30"/>
  <c r="E4986" i="30" s="1"/>
  <c r="E4987" i="30" s="1"/>
  <c r="E4988" i="30" s="1"/>
  <c r="E4989" i="30" s="1"/>
  <c r="E4990" i="30" s="1"/>
  <c r="E4991" i="30" s="1"/>
  <c r="E4992" i="30" s="1"/>
  <c r="E4993" i="30" s="1"/>
  <c r="E4994" i="30" s="1"/>
  <c r="E4995" i="30" s="1"/>
  <c r="E4996" i="30" s="1"/>
  <c r="E4997" i="30" s="1"/>
  <c r="E4998" i="30" s="1"/>
  <c r="J4984" i="30"/>
  <c r="I4984" i="30"/>
  <c r="F4984" i="30"/>
  <c r="R4983" i="30"/>
  <c r="Q4983" i="30"/>
  <c r="F4983" i="30"/>
  <c r="J4982" i="30"/>
  <c r="I4982" i="30"/>
  <c r="F4982" i="30"/>
  <c r="R4981" i="30"/>
  <c r="Q4981" i="30"/>
  <c r="F4981" i="30"/>
  <c r="R4980" i="30"/>
  <c r="Q4980" i="30"/>
  <c r="F4980" i="30"/>
  <c r="J4979" i="30"/>
  <c r="J4981" i="30" s="1"/>
  <c r="J4983" i="30" s="1"/>
  <c r="I4979" i="30"/>
  <c r="I4981" i="30" s="1"/>
  <c r="I4983" i="30" s="1"/>
  <c r="F4979" i="30"/>
  <c r="R4978" i="30"/>
  <c r="Q4978" i="30"/>
  <c r="F4978" i="30"/>
  <c r="J4977" i="30"/>
  <c r="I4977" i="30"/>
  <c r="F4977" i="30"/>
  <c r="R4976" i="30"/>
  <c r="Q4976" i="30"/>
  <c r="F4976" i="30"/>
  <c r="J4975" i="30"/>
  <c r="I4975" i="30"/>
  <c r="F4975" i="30"/>
  <c r="J4974" i="30"/>
  <c r="J4976" i="30" s="1"/>
  <c r="J4978" i="30" s="1"/>
  <c r="J4980" i="30" s="1"/>
  <c r="I4974" i="30"/>
  <c r="I4976" i="30" s="1"/>
  <c r="I4978" i="30" s="1"/>
  <c r="I4980" i="30" s="1"/>
  <c r="F4974" i="30"/>
  <c r="R4973" i="30"/>
  <c r="Q4973" i="30"/>
  <c r="F4973" i="30"/>
  <c r="R4972" i="30"/>
  <c r="Q4972" i="30"/>
  <c r="F4972" i="30"/>
  <c r="J4971" i="30"/>
  <c r="J4973" i="30" s="1"/>
  <c r="I4971" i="30"/>
  <c r="I4973" i="30" s="1"/>
  <c r="F4971" i="30"/>
  <c r="E4971" i="30"/>
  <c r="E4972" i="30" s="1"/>
  <c r="E4973" i="30" s="1"/>
  <c r="E4974" i="30" s="1"/>
  <c r="E4975" i="30" s="1"/>
  <c r="E4976" i="30" s="1"/>
  <c r="E4977" i="30" s="1"/>
  <c r="E4978" i="30" s="1"/>
  <c r="E4979" i="30" s="1"/>
  <c r="E4980" i="30" s="1"/>
  <c r="E4981" i="30" s="1"/>
  <c r="E4982" i="30" s="1"/>
  <c r="E4983" i="30" s="1"/>
  <c r="J4970" i="30"/>
  <c r="J4972" i="30" s="1"/>
  <c r="I4970" i="30"/>
  <c r="I4972" i="30" s="1"/>
  <c r="F4970" i="30"/>
  <c r="R4969" i="30"/>
  <c r="Q4969" i="30"/>
  <c r="F4969" i="30"/>
  <c r="J4968" i="30"/>
  <c r="I4968" i="30"/>
  <c r="F4968" i="30"/>
  <c r="E4968" i="30"/>
  <c r="E4969" i="30" s="1"/>
  <c r="J4967" i="30"/>
  <c r="J4969" i="30" s="1"/>
  <c r="I4967" i="30"/>
  <c r="I4969" i="30" s="1"/>
  <c r="F4967" i="30"/>
  <c r="R4966" i="30"/>
  <c r="Q4966" i="30"/>
  <c r="F4966" i="30"/>
  <c r="R4965" i="30"/>
  <c r="Q4965" i="30"/>
  <c r="I4965" i="30"/>
  <c r="F4965" i="30"/>
  <c r="R4964" i="30"/>
  <c r="Q4964" i="30"/>
  <c r="I4964" i="30"/>
  <c r="I4966" i="30" s="1"/>
  <c r="F4964" i="30"/>
  <c r="J4963" i="30"/>
  <c r="J4965" i="30" s="1"/>
  <c r="F4963" i="30"/>
  <c r="J4962" i="30"/>
  <c r="J4964" i="30" s="1"/>
  <c r="J4966" i="30" s="1"/>
  <c r="F4962" i="30"/>
  <c r="R4961" i="30"/>
  <c r="Q4961" i="30"/>
  <c r="F4961" i="30"/>
  <c r="J4960" i="30"/>
  <c r="J4961" i="30" s="1"/>
  <c r="F4960" i="30"/>
  <c r="R4959" i="30"/>
  <c r="Q4959" i="30"/>
  <c r="F4959" i="30"/>
  <c r="R4958" i="30"/>
  <c r="Q4958" i="30"/>
  <c r="F4958" i="30"/>
  <c r="R4957" i="30"/>
  <c r="Q4957" i="30"/>
  <c r="F4957" i="30"/>
  <c r="R4956" i="30"/>
  <c r="Q4956" i="30"/>
  <c r="F4956" i="30"/>
  <c r="J4955" i="30"/>
  <c r="F4955" i="30"/>
  <c r="J4954" i="30"/>
  <c r="I4954" i="30"/>
  <c r="F4954" i="30"/>
  <c r="R4953" i="30"/>
  <c r="Q4953" i="30"/>
  <c r="I4953" i="30"/>
  <c r="F4953" i="30"/>
  <c r="J4952" i="30"/>
  <c r="F4952" i="30"/>
  <c r="J4951" i="30"/>
  <c r="J4953" i="30" s="1"/>
  <c r="F4951" i="30"/>
  <c r="I4950" i="30"/>
  <c r="F4950" i="30"/>
  <c r="E4950" i="30"/>
  <c r="E4951" i="30" s="1"/>
  <c r="E4952" i="30" s="1"/>
  <c r="E4953" i="30" s="1"/>
  <c r="E4954" i="30" s="1"/>
  <c r="E4955" i="30" s="1"/>
  <c r="E4956" i="30" s="1"/>
  <c r="E4957" i="30" s="1"/>
  <c r="E4958" i="30" s="1"/>
  <c r="E4959" i="30" s="1"/>
  <c r="E4960" i="30" s="1"/>
  <c r="E4961" i="30" s="1"/>
  <c r="E4962" i="30" s="1"/>
  <c r="E4963" i="30" s="1"/>
  <c r="E4964" i="30" s="1"/>
  <c r="E4965" i="30" s="1"/>
  <c r="E4966" i="30" s="1"/>
  <c r="J4949" i="30"/>
  <c r="I4949" i="30"/>
  <c r="F4949" i="30"/>
  <c r="R4948" i="30"/>
  <c r="Q4948" i="30"/>
  <c r="J4948" i="30"/>
  <c r="F4948" i="30"/>
  <c r="J4947" i="30"/>
  <c r="F4947" i="30"/>
  <c r="I4946" i="30"/>
  <c r="I4948" i="30" s="1"/>
  <c r="F4946" i="30"/>
  <c r="R4945" i="30"/>
  <c r="Q4945" i="30"/>
  <c r="J4945" i="30"/>
  <c r="F4945" i="30"/>
  <c r="J4944" i="30"/>
  <c r="F4944" i="30"/>
  <c r="I4943" i="30"/>
  <c r="I4945" i="30" s="1"/>
  <c r="F4943" i="30"/>
  <c r="R4942" i="30"/>
  <c r="Q4942" i="30"/>
  <c r="F4942" i="30"/>
  <c r="J4941" i="30"/>
  <c r="I4941" i="30"/>
  <c r="F4941" i="30"/>
  <c r="R4940" i="30"/>
  <c r="Q4940" i="30"/>
  <c r="F4940" i="30"/>
  <c r="J4939" i="30"/>
  <c r="I4939" i="30"/>
  <c r="F4939" i="30"/>
  <c r="R4938" i="30"/>
  <c r="Q4938" i="30"/>
  <c r="F4938" i="30"/>
  <c r="J4937" i="30"/>
  <c r="I4937" i="30"/>
  <c r="F4937" i="30"/>
  <c r="J4936" i="30"/>
  <c r="J4938" i="30" s="1"/>
  <c r="J4940" i="30" s="1"/>
  <c r="J4942" i="30" s="1"/>
  <c r="I4936" i="30"/>
  <c r="I4938" i="30" s="1"/>
  <c r="I4940" i="30" s="1"/>
  <c r="I4942" i="30" s="1"/>
  <c r="F4936" i="30"/>
  <c r="E4936" i="30"/>
  <c r="E4937" i="30" s="1"/>
  <c r="E4938" i="30" s="1"/>
  <c r="E4939" i="30" s="1"/>
  <c r="E4940" i="30" s="1"/>
  <c r="E4941" i="30" s="1"/>
  <c r="E4942" i="30" s="1"/>
  <c r="E4943" i="30" s="1"/>
  <c r="E4944" i="30" s="1"/>
  <c r="E4945" i="30" s="1"/>
  <c r="E4946" i="30" s="1"/>
  <c r="E4947" i="30" s="1"/>
  <c r="E4948" i="30" s="1"/>
  <c r="J4935" i="30"/>
  <c r="I4935" i="30"/>
  <c r="F4935" i="30"/>
  <c r="F4934" i="30"/>
  <c r="F4933" i="30"/>
  <c r="F4932" i="30"/>
  <c r="F4931" i="30"/>
  <c r="R4928" i="30"/>
  <c r="Q4928" i="30"/>
  <c r="R4927" i="30"/>
  <c r="Q4927" i="30"/>
  <c r="R4926" i="30"/>
  <c r="Q4926" i="30"/>
  <c r="J4925" i="30"/>
  <c r="J4927" i="30" s="1"/>
  <c r="J4929" i="30" s="1"/>
  <c r="J4931" i="30" s="1"/>
  <c r="J4933" i="30" s="1"/>
  <c r="I4925" i="30"/>
  <c r="I4927" i="30" s="1"/>
  <c r="I4929" i="30" s="1"/>
  <c r="I4931" i="30" s="1"/>
  <c r="I4933" i="30" s="1"/>
  <c r="R4924" i="30"/>
  <c r="Q4924" i="30"/>
  <c r="J4923" i="30"/>
  <c r="I4923" i="30"/>
  <c r="R4922" i="30"/>
  <c r="Q4922" i="30"/>
  <c r="J4921" i="30"/>
  <c r="I4921" i="30"/>
  <c r="R4920" i="30"/>
  <c r="Q4920" i="30"/>
  <c r="R4919" i="30"/>
  <c r="Q4919" i="30"/>
  <c r="J4918" i="30"/>
  <c r="J4920" i="30" s="1"/>
  <c r="J4922" i="30" s="1"/>
  <c r="J4924" i="30" s="1"/>
  <c r="J4926" i="30" s="1"/>
  <c r="J4928" i="30" s="1"/>
  <c r="J4930" i="30" s="1"/>
  <c r="J4932" i="30" s="1"/>
  <c r="J4934" i="30" s="1"/>
  <c r="I4918" i="30"/>
  <c r="I4920" i="30" s="1"/>
  <c r="I4922" i="30" s="1"/>
  <c r="I4924" i="30" s="1"/>
  <c r="I4926" i="30" s="1"/>
  <c r="I4928" i="30" s="1"/>
  <c r="I4930" i="30" s="1"/>
  <c r="I4932" i="30" s="1"/>
  <c r="I4934" i="30" s="1"/>
  <c r="R4917" i="30"/>
  <c r="Q4917" i="30"/>
  <c r="R4916" i="30"/>
  <c r="Q4916" i="30"/>
  <c r="J4915" i="30"/>
  <c r="J4917" i="30" s="1"/>
  <c r="J4919" i="30" s="1"/>
  <c r="I4915" i="30"/>
  <c r="I4917" i="30" s="1"/>
  <c r="I4919" i="30" s="1"/>
  <c r="E4915" i="30"/>
  <c r="E4916" i="30" s="1"/>
  <c r="E4917" i="30" s="1"/>
  <c r="E4918" i="30" s="1"/>
  <c r="E4919" i="30" s="1"/>
  <c r="E4920" i="30" s="1"/>
  <c r="E4921" i="30" s="1"/>
  <c r="E4922" i="30" s="1"/>
  <c r="E4923" i="30" s="1"/>
  <c r="E4924" i="30" s="1"/>
  <c r="E4925" i="30" s="1"/>
  <c r="E4926" i="30" s="1"/>
  <c r="E4927" i="30" s="1"/>
  <c r="E4928" i="30" s="1"/>
  <c r="E4929" i="30" s="1"/>
  <c r="J4914" i="30"/>
  <c r="J4916" i="30" s="1"/>
  <c r="I4914" i="30"/>
  <c r="I4916" i="30" s="1"/>
  <c r="R4913" i="30"/>
  <c r="Q4913" i="30"/>
  <c r="F4913" i="30"/>
  <c r="R4912" i="30"/>
  <c r="Q4912" i="30"/>
  <c r="F4912" i="30"/>
  <c r="R4911" i="30"/>
  <c r="Q4911" i="30"/>
  <c r="F4911" i="30"/>
  <c r="J4910" i="30"/>
  <c r="J4912" i="30" s="1"/>
  <c r="I4910" i="30"/>
  <c r="I4912" i="30" s="1"/>
  <c r="F4910" i="30"/>
  <c r="E4910" i="30"/>
  <c r="E4911" i="30" s="1"/>
  <c r="E4912" i="30" s="1"/>
  <c r="E4913" i="30" s="1"/>
  <c r="J4909" i="30"/>
  <c r="J4911" i="30" s="1"/>
  <c r="J4913" i="30" s="1"/>
  <c r="I4909" i="30"/>
  <c r="I4911" i="30" s="1"/>
  <c r="I4913" i="30" s="1"/>
  <c r="F4909" i="30"/>
  <c r="R4908" i="30"/>
  <c r="Q4908" i="30"/>
  <c r="F4908" i="30"/>
  <c r="E4908" i="30"/>
  <c r="J4907" i="30"/>
  <c r="I4907" i="30"/>
  <c r="F4907" i="30"/>
  <c r="R4906" i="30"/>
  <c r="Q4906" i="30"/>
  <c r="F4906" i="30"/>
  <c r="R4905" i="30"/>
  <c r="Q4905" i="30"/>
  <c r="F4905" i="30"/>
  <c r="J4904" i="30"/>
  <c r="J4906" i="30" s="1"/>
  <c r="J4908" i="30" s="1"/>
  <c r="I4904" i="30"/>
  <c r="I4906" i="30" s="1"/>
  <c r="I4908" i="30" s="1"/>
  <c r="F4904" i="30"/>
  <c r="E4904" i="30"/>
  <c r="E4905" i="30" s="1"/>
  <c r="E4906" i="30" s="1"/>
  <c r="J4903" i="30"/>
  <c r="J4905" i="30" s="1"/>
  <c r="I4903" i="30"/>
  <c r="I4905" i="30" s="1"/>
  <c r="F4903" i="30"/>
  <c r="R4902" i="30"/>
  <c r="Q4902" i="30"/>
  <c r="J4901" i="30"/>
  <c r="I4901" i="30"/>
  <c r="R4900" i="30"/>
  <c r="Q4900" i="30"/>
  <c r="J4899" i="30"/>
  <c r="I4899" i="30"/>
  <c r="R4898" i="30"/>
  <c r="Q4898" i="30"/>
  <c r="R4897" i="30"/>
  <c r="Q4897" i="30"/>
  <c r="J4896" i="30"/>
  <c r="J4898" i="30" s="1"/>
  <c r="J4900" i="30" s="1"/>
  <c r="J4902" i="30" s="1"/>
  <c r="I4896" i="30"/>
  <c r="I4898" i="30" s="1"/>
  <c r="I4900" i="30" s="1"/>
  <c r="I4902" i="30" s="1"/>
  <c r="R4895" i="30"/>
  <c r="Q4895" i="30"/>
  <c r="R4894" i="30"/>
  <c r="Q4894" i="30"/>
  <c r="R4893" i="30"/>
  <c r="Q4893" i="30"/>
  <c r="J4892" i="30"/>
  <c r="J4894" i="30" s="1"/>
  <c r="I4892" i="30"/>
  <c r="I4894" i="30" s="1"/>
  <c r="R4891" i="30"/>
  <c r="Q4891" i="30"/>
  <c r="R4890" i="30"/>
  <c r="Q4890" i="30"/>
  <c r="J4889" i="30"/>
  <c r="J4891" i="30" s="1"/>
  <c r="J4893" i="30" s="1"/>
  <c r="J4895" i="30" s="1"/>
  <c r="J4897" i="30" s="1"/>
  <c r="I4889" i="30"/>
  <c r="I4891" i="30" s="1"/>
  <c r="I4893" i="30" s="1"/>
  <c r="I4895" i="30" s="1"/>
  <c r="I4897" i="30" s="1"/>
  <c r="E4889" i="30"/>
  <c r="E4890" i="30" s="1"/>
  <c r="E4891" i="30" s="1"/>
  <c r="E4892" i="30" s="1"/>
  <c r="E4893" i="30" s="1"/>
  <c r="E4894" i="30" s="1"/>
  <c r="E4895" i="30" s="1"/>
  <c r="E4896" i="30" s="1"/>
  <c r="E4897" i="30" s="1"/>
  <c r="E4898" i="30" s="1"/>
  <c r="E4899" i="30" s="1"/>
  <c r="E4900" i="30" s="1"/>
  <c r="E4901" i="30" s="1"/>
  <c r="E4902" i="30" s="1"/>
  <c r="J4888" i="30"/>
  <c r="J4890" i="30" s="1"/>
  <c r="I4888" i="30"/>
  <c r="I4890" i="30" s="1"/>
  <c r="R4887" i="30"/>
  <c r="Q4887" i="30"/>
  <c r="F4887" i="30"/>
  <c r="R4886" i="30"/>
  <c r="Q4886" i="30"/>
  <c r="F4886" i="30"/>
  <c r="R4885" i="30"/>
  <c r="Q4885" i="30"/>
  <c r="F4885" i="30"/>
  <c r="J4884" i="30"/>
  <c r="J4886" i="30" s="1"/>
  <c r="I4884" i="30"/>
  <c r="I4886" i="30" s="1"/>
  <c r="F4884" i="30"/>
  <c r="J4883" i="30"/>
  <c r="J4885" i="30" s="1"/>
  <c r="J4887" i="30" s="1"/>
  <c r="I4883" i="30"/>
  <c r="I4885" i="30" s="1"/>
  <c r="I4887" i="30" s="1"/>
  <c r="F4883" i="30"/>
  <c r="R4882" i="30"/>
  <c r="Q4882" i="30"/>
  <c r="F4882" i="30"/>
  <c r="J4881" i="30"/>
  <c r="I4881" i="30"/>
  <c r="F4881" i="30"/>
  <c r="J4880" i="30"/>
  <c r="J4882" i="30" s="1"/>
  <c r="I4880" i="30"/>
  <c r="I4882" i="30" s="1"/>
  <c r="F4880" i="30"/>
  <c r="R4879" i="30"/>
  <c r="Q4879" i="30"/>
  <c r="F4879" i="30"/>
  <c r="J4878" i="30"/>
  <c r="I4878" i="30"/>
  <c r="F4878" i="30"/>
  <c r="R4877" i="30"/>
  <c r="Q4877" i="30"/>
  <c r="F4877" i="30"/>
  <c r="J4876" i="30"/>
  <c r="I4876" i="30"/>
  <c r="F4876" i="30"/>
  <c r="J4875" i="30"/>
  <c r="J4877" i="30" s="1"/>
  <c r="J4879" i="30" s="1"/>
  <c r="I4875" i="30"/>
  <c r="I4877" i="30" s="1"/>
  <c r="I4879" i="30" s="1"/>
  <c r="F4875" i="30"/>
  <c r="R4874" i="30"/>
  <c r="Q4874" i="30"/>
  <c r="F4874" i="30"/>
  <c r="R4873" i="30"/>
  <c r="Q4873" i="30"/>
  <c r="F4873" i="30"/>
  <c r="R4872" i="30"/>
  <c r="Q4872" i="30"/>
  <c r="F4872" i="30"/>
  <c r="R4871" i="30"/>
  <c r="Q4871" i="30"/>
  <c r="F4871" i="30"/>
  <c r="R4870" i="30"/>
  <c r="Q4870" i="30"/>
  <c r="F4870" i="30"/>
  <c r="J4869" i="30"/>
  <c r="J4871" i="30" s="1"/>
  <c r="J4873" i="30" s="1"/>
  <c r="I4869" i="30"/>
  <c r="I4871" i="30" s="1"/>
  <c r="I4873" i="30" s="1"/>
  <c r="F4869" i="30"/>
  <c r="J4868" i="30"/>
  <c r="J4870" i="30" s="1"/>
  <c r="J4872" i="30" s="1"/>
  <c r="J4874" i="30" s="1"/>
  <c r="I4868" i="30"/>
  <c r="I4870" i="30" s="1"/>
  <c r="I4872" i="30" s="1"/>
  <c r="I4874" i="30" s="1"/>
  <c r="F4868" i="30"/>
  <c r="E4868" i="30"/>
  <c r="E4869" i="30" s="1"/>
  <c r="E4870" i="30" s="1"/>
  <c r="E4871" i="30" s="1"/>
  <c r="E4872" i="30" s="1"/>
  <c r="E4873" i="30" s="1"/>
  <c r="E4874" i="30" s="1"/>
  <c r="E4875" i="30" s="1"/>
  <c r="E4876" i="30" s="1"/>
  <c r="E4877" i="30" s="1"/>
  <c r="E4878" i="30" s="1"/>
  <c r="E4879" i="30" s="1"/>
  <c r="E4880" i="30" s="1"/>
  <c r="E4881" i="30" s="1"/>
  <c r="E4882" i="30" s="1"/>
  <c r="E4883" i="30" s="1"/>
  <c r="E4884" i="30" s="1"/>
  <c r="E4885" i="30" s="1"/>
  <c r="E4886" i="30" s="1"/>
  <c r="E4887" i="30" s="1"/>
  <c r="J4867" i="30"/>
  <c r="I4867" i="30"/>
  <c r="F4867" i="30"/>
  <c r="R4866" i="30"/>
  <c r="Q4866" i="30"/>
  <c r="F4866" i="30"/>
  <c r="R4865" i="30"/>
  <c r="Q4865" i="30"/>
  <c r="F4865" i="30"/>
  <c r="R4864" i="30"/>
  <c r="Q4864" i="30"/>
  <c r="F4864" i="30"/>
  <c r="E4864" i="30"/>
  <c r="E4865" i="30" s="1"/>
  <c r="E4866" i="30" s="1"/>
  <c r="J4863" i="30"/>
  <c r="J4865" i="30" s="1"/>
  <c r="I4863" i="30"/>
  <c r="I4865" i="30" s="1"/>
  <c r="F4863" i="30"/>
  <c r="R4862" i="30"/>
  <c r="Q4862" i="30"/>
  <c r="F4862" i="30"/>
  <c r="R4861" i="30"/>
  <c r="Q4861" i="30"/>
  <c r="F4861" i="30"/>
  <c r="R4860" i="30"/>
  <c r="Q4860" i="30"/>
  <c r="F4860" i="30"/>
  <c r="J4859" i="30"/>
  <c r="J4861" i="30" s="1"/>
  <c r="I4859" i="30"/>
  <c r="I4861" i="30" s="1"/>
  <c r="F4859" i="30"/>
  <c r="R4858" i="30"/>
  <c r="Q4858" i="30"/>
  <c r="F4858" i="30"/>
  <c r="R4857" i="30"/>
  <c r="Q4857" i="30"/>
  <c r="F4857" i="30"/>
  <c r="J4856" i="30"/>
  <c r="J4858" i="30" s="1"/>
  <c r="J4860" i="30" s="1"/>
  <c r="J4862" i="30" s="1"/>
  <c r="J4864" i="30" s="1"/>
  <c r="J4866" i="30" s="1"/>
  <c r="I4856" i="30"/>
  <c r="I4858" i="30" s="1"/>
  <c r="I4860" i="30" s="1"/>
  <c r="I4862" i="30" s="1"/>
  <c r="I4864" i="30" s="1"/>
  <c r="I4866" i="30" s="1"/>
  <c r="F4856" i="30"/>
  <c r="E4856" i="30"/>
  <c r="E4857" i="30" s="1"/>
  <c r="E4858" i="30" s="1"/>
  <c r="E4859" i="30" s="1"/>
  <c r="E4860" i="30" s="1"/>
  <c r="E4861" i="30" s="1"/>
  <c r="E4862" i="30" s="1"/>
  <c r="J4855" i="30"/>
  <c r="J4857" i="30" s="1"/>
  <c r="I4855" i="30"/>
  <c r="I4857" i="30" s="1"/>
  <c r="F4855" i="30"/>
  <c r="R4854" i="30"/>
  <c r="Q4854" i="30"/>
  <c r="F4854" i="30"/>
  <c r="R4853" i="30"/>
  <c r="Q4853" i="30"/>
  <c r="F4853" i="30"/>
  <c r="J4852" i="30"/>
  <c r="J4854" i="30" s="1"/>
  <c r="I4852" i="30"/>
  <c r="I4854" i="30" s="1"/>
  <c r="F4852" i="30"/>
  <c r="R4851" i="30"/>
  <c r="Q4851" i="30"/>
  <c r="F4851" i="30"/>
  <c r="J4850" i="30"/>
  <c r="I4850" i="30"/>
  <c r="F4850" i="30"/>
  <c r="R4849" i="30"/>
  <c r="Q4849" i="30"/>
  <c r="F4849" i="30"/>
  <c r="J4848" i="30"/>
  <c r="I4848" i="30"/>
  <c r="F4848" i="30"/>
  <c r="E4848" i="30"/>
  <c r="E4849" i="30" s="1"/>
  <c r="E4850" i="30" s="1"/>
  <c r="E4851" i="30" s="1"/>
  <c r="E4852" i="30" s="1"/>
  <c r="E4853" i="30" s="1"/>
  <c r="E4854" i="30" s="1"/>
  <c r="J4847" i="30"/>
  <c r="J4849" i="30" s="1"/>
  <c r="J4851" i="30" s="1"/>
  <c r="J4853" i="30" s="1"/>
  <c r="I4847" i="30"/>
  <c r="I4849" i="30" s="1"/>
  <c r="I4851" i="30" s="1"/>
  <c r="I4853" i="30" s="1"/>
  <c r="F4847" i="30"/>
  <c r="R4846" i="30"/>
  <c r="Q4846" i="30"/>
  <c r="F4846" i="30"/>
  <c r="R4845" i="30"/>
  <c r="Q4845" i="30"/>
  <c r="F4845" i="30"/>
  <c r="R4844" i="30"/>
  <c r="Q4844" i="30"/>
  <c r="F4844" i="30"/>
  <c r="R4843" i="30"/>
  <c r="Q4843" i="30"/>
  <c r="I4843" i="30"/>
  <c r="I4845" i="30" s="1"/>
  <c r="F4843" i="30"/>
  <c r="R4842" i="30"/>
  <c r="Q4842" i="30"/>
  <c r="F4842" i="30"/>
  <c r="J4841" i="30"/>
  <c r="J4843" i="30" s="1"/>
  <c r="J4845" i="30" s="1"/>
  <c r="F4841" i="30"/>
  <c r="R4840" i="30"/>
  <c r="Q4840" i="30"/>
  <c r="F4840" i="30"/>
  <c r="R4839" i="30"/>
  <c r="Q4839" i="30"/>
  <c r="F4839" i="30"/>
  <c r="R4838" i="30"/>
  <c r="Q4838" i="30"/>
  <c r="F4838" i="30"/>
  <c r="R4837" i="30"/>
  <c r="Q4837" i="30"/>
  <c r="F4837" i="30"/>
  <c r="R4836" i="30"/>
  <c r="Q4836" i="30"/>
  <c r="F4836" i="30"/>
  <c r="R4835" i="30"/>
  <c r="Q4835" i="30"/>
  <c r="I4835" i="30"/>
  <c r="I4837" i="30" s="1"/>
  <c r="I4839" i="30" s="1"/>
  <c r="F4835" i="30"/>
  <c r="R4834" i="30"/>
  <c r="Q4834" i="30"/>
  <c r="F4834" i="30"/>
  <c r="J4833" i="30"/>
  <c r="J4835" i="30" s="1"/>
  <c r="J4837" i="30" s="1"/>
  <c r="J4839" i="30" s="1"/>
  <c r="F4833" i="30"/>
  <c r="R4832" i="30"/>
  <c r="Q4832" i="30"/>
  <c r="F4832" i="30"/>
  <c r="R4831" i="30"/>
  <c r="Q4831" i="30"/>
  <c r="F4831" i="30"/>
  <c r="R4830" i="30"/>
  <c r="Q4830" i="30"/>
  <c r="F4830" i="30"/>
  <c r="R4829" i="30"/>
  <c r="Q4829" i="30"/>
  <c r="F4829" i="30"/>
  <c r="R4828" i="30"/>
  <c r="Q4828" i="30"/>
  <c r="F4828" i="30"/>
  <c r="R4827" i="30"/>
  <c r="Q4827" i="30"/>
  <c r="F4827" i="30"/>
  <c r="R4826" i="30"/>
  <c r="Q4826" i="30"/>
  <c r="I4826" i="30"/>
  <c r="I4828" i="30" s="1"/>
  <c r="I4830" i="30" s="1"/>
  <c r="I4832" i="30" s="1"/>
  <c r="I4834" i="30" s="1"/>
  <c r="I4836" i="30" s="1"/>
  <c r="I4838" i="30" s="1"/>
  <c r="I4840" i="30" s="1"/>
  <c r="I4842" i="30" s="1"/>
  <c r="I4844" i="30" s="1"/>
  <c r="I4846" i="30" s="1"/>
  <c r="F4826" i="30"/>
  <c r="R4825" i="30"/>
  <c r="Q4825" i="30"/>
  <c r="J4825" i="30"/>
  <c r="J4827" i="30" s="1"/>
  <c r="J4829" i="30" s="1"/>
  <c r="J4831" i="30" s="1"/>
  <c r="F4825" i="30"/>
  <c r="J4824" i="30"/>
  <c r="J4826" i="30" s="1"/>
  <c r="J4828" i="30" s="1"/>
  <c r="J4830" i="30" s="1"/>
  <c r="J4832" i="30" s="1"/>
  <c r="J4834" i="30" s="1"/>
  <c r="J4836" i="30" s="1"/>
  <c r="J4838" i="30" s="1"/>
  <c r="J4840" i="30" s="1"/>
  <c r="J4842" i="30" s="1"/>
  <c r="J4844" i="30" s="1"/>
  <c r="J4846" i="30" s="1"/>
  <c r="F4824" i="30"/>
  <c r="I4823" i="30"/>
  <c r="I4825" i="30" s="1"/>
  <c r="I4827" i="30" s="1"/>
  <c r="I4829" i="30" s="1"/>
  <c r="I4831" i="30" s="1"/>
  <c r="F4823" i="30"/>
  <c r="E4823" i="30"/>
  <c r="E4824" i="30" s="1"/>
  <c r="E4825" i="30" s="1"/>
  <c r="E4826" i="30" s="1"/>
  <c r="E4827" i="30" s="1"/>
  <c r="E4828" i="30" s="1"/>
  <c r="E4829" i="30" s="1"/>
  <c r="E4830" i="30" s="1"/>
  <c r="E4831" i="30" s="1"/>
  <c r="E4832" i="30" s="1"/>
  <c r="E4833" i="30" s="1"/>
  <c r="E4834" i="30" s="1"/>
  <c r="E4835" i="30" s="1"/>
  <c r="E4836" i="30" s="1"/>
  <c r="E4837" i="30" s="1"/>
  <c r="E4838" i="30" s="1"/>
  <c r="E4839" i="30" s="1"/>
  <c r="E4840" i="30" s="1"/>
  <c r="E4841" i="30" s="1"/>
  <c r="E4842" i="30" s="1"/>
  <c r="E4843" i="30" s="1"/>
  <c r="E4844" i="30" s="1"/>
  <c r="E4845" i="30" s="1"/>
  <c r="E4846" i="30" s="1"/>
  <c r="J4822" i="30"/>
  <c r="I4822" i="30"/>
  <c r="F4822" i="30"/>
  <c r="R4821" i="30"/>
  <c r="Q4821" i="30"/>
  <c r="F4821" i="30"/>
  <c r="R4820" i="30"/>
  <c r="Q4820" i="30"/>
  <c r="F4820" i="30"/>
  <c r="R4819" i="30"/>
  <c r="Q4819" i="30"/>
  <c r="F4819" i="30"/>
  <c r="R4818" i="30"/>
  <c r="Q4818" i="30"/>
  <c r="I4818" i="30"/>
  <c r="I4820" i="30" s="1"/>
  <c r="F4818" i="30"/>
  <c r="R4817" i="30"/>
  <c r="Q4817" i="30"/>
  <c r="J4817" i="30"/>
  <c r="J4819" i="30" s="1"/>
  <c r="J4821" i="30" s="1"/>
  <c r="F4817" i="30"/>
  <c r="J4816" i="30"/>
  <c r="J4818" i="30" s="1"/>
  <c r="J4820" i="30" s="1"/>
  <c r="F4816" i="30"/>
  <c r="I4815" i="30"/>
  <c r="I4817" i="30" s="1"/>
  <c r="I4819" i="30" s="1"/>
  <c r="I4821" i="30" s="1"/>
  <c r="F4815" i="30"/>
  <c r="R4814" i="30"/>
  <c r="Q4814" i="30"/>
  <c r="F4814" i="30"/>
  <c r="R4813" i="30"/>
  <c r="Q4813" i="30"/>
  <c r="F4813" i="30"/>
  <c r="R4812" i="30"/>
  <c r="Q4812" i="30"/>
  <c r="F4812" i="30"/>
  <c r="R4811" i="30"/>
  <c r="Q4811" i="30"/>
  <c r="F4811" i="30"/>
  <c r="R4810" i="30"/>
  <c r="Q4810" i="30"/>
  <c r="F4810" i="30"/>
  <c r="R4809" i="30"/>
  <c r="Q4809" i="30"/>
  <c r="I4809" i="30"/>
  <c r="I4811" i="30" s="1"/>
  <c r="I4813" i="30" s="1"/>
  <c r="F4809" i="30"/>
  <c r="R4808" i="30"/>
  <c r="Q4808" i="30"/>
  <c r="J4808" i="30"/>
  <c r="J4810" i="30" s="1"/>
  <c r="J4812" i="30" s="1"/>
  <c r="J4814" i="30" s="1"/>
  <c r="F4808" i="30"/>
  <c r="J4807" i="30"/>
  <c r="J4809" i="30" s="1"/>
  <c r="J4811" i="30" s="1"/>
  <c r="J4813" i="30" s="1"/>
  <c r="F4807" i="30"/>
  <c r="I4806" i="30"/>
  <c r="I4808" i="30" s="1"/>
  <c r="I4810" i="30" s="1"/>
  <c r="I4812" i="30" s="1"/>
  <c r="I4814" i="30" s="1"/>
  <c r="F4806" i="30"/>
  <c r="J4805" i="30"/>
  <c r="I4805" i="30"/>
  <c r="F4805" i="30"/>
  <c r="E4805" i="30"/>
  <c r="E4806" i="30" s="1"/>
  <c r="E4807" i="30" s="1"/>
  <c r="E4808" i="30" s="1"/>
  <c r="E4809" i="30" s="1"/>
  <c r="E4810" i="30" s="1"/>
  <c r="E4811" i="30" s="1"/>
  <c r="E4812" i="30" s="1"/>
  <c r="E4813" i="30" s="1"/>
  <c r="E4814" i="30" s="1"/>
  <c r="E4815" i="30" s="1"/>
  <c r="E4816" i="30" s="1"/>
  <c r="E4817" i="30" s="1"/>
  <c r="E4818" i="30" s="1"/>
  <c r="E4819" i="30" s="1"/>
  <c r="E4820" i="30" s="1"/>
  <c r="E4821" i="30" s="1"/>
  <c r="J4804" i="30"/>
  <c r="I4804" i="30"/>
  <c r="F4804" i="30"/>
  <c r="F4803" i="30"/>
  <c r="F4802" i="30"/>
  <c r="F4801" i="30"/>
  <c r="F4800" i="30"/>
  <c r="F4798" i="30"/>
  <c r="R4797" i="30"/>
  <c r="Q4797" i="30"/>
  <c r="F4797" i="30"/>
  <c r="R4796" i="30"/>
  <c r="Q4796" i="30"/>
  <c r="F4796" i="30"/>
  <c r="J4795" i="30"/>
  <c r="J4797" i="30" s="1"/>
  <c r="J4798" i="30" s="1"/>
  <c r="J4799" i="30" s="1"/>
  <c r="J4800" i="30" s="1"/>
  <c r="J4801" i="30" s="1"/>
  <c r="J4802" i="30" s="1"/>
  <c r="J4803" i="30" s="1"/>
  <c r="I4795" i="30"/>
  <c r="I4797" i="30" s="1"/>
  <c r="I4798" i="30" s="1"/>
  <c r="I4799" i="30" s="1"/>
  <c r="I4800" i="30" s="1"/>
  <c r="I4801" i="30" s="1"/>
  <c r="I4802" i="30" s="1"/>
  <c r="I4803" i="30" s="1"/>
  <c r="F4795" i="30"/>
  <c r="R4794" i="30"/>
  <c r="Q4794" i="30"/>
  <c r="F4794" i="30"/>
  <c r="J4793" i="30"/>
  <c r="I4793" i="30"/>
  <c r="F4793" i="30"/>
  <c r="E4793" i="30"/>
  <c r="E4794" i="30" s="1"/>
  <c r="E4795" i="30" s="1"/>
  <c r="E4796" i="30" s="1"/>
  <c r="E4797" i="30" s="1"/>
  <c r="E4798" i="30" s="1"/>
  <c r="J4792" i="30"/>
  <c r="J4794" i="30" s="1"/>
  <c r="J4796" i="30" s="1"/>
  <c r="I4792" i="30"/>
  <c r="I4794" i="30" s="1"/>
  <c r="I4796" i="30" s="1"/>
  <c r="F4792" i="30"/>
  <c r="R4791" i="30"/>
  <c r="Q4791" i="30"/>
  <c r="R4790" i="30"/>
  <c r="Q4790" i="30"/>
  <c r="J4789" i="30"/>
  <c r="J4790" i="30" s="1"/>
  <c r="J4791" i="30" s="1"/>
  <c r="R4788" i="30"/>
  <c r="Q4788" i="30"/>
  <c r="R4787" i="30"/>
  <c r="Q4787" i="30"/>
  <c r="J4786" i="30"/>
  <c r="J4787" i="30" s="1"/>
  <c r="J4788" i="30" s="1"/>
  <c r="R4785" i="30"/>
  <c r="Q4785" i="30"/>
  <c r="R4784" i="30"/>
  <c r="Q4784" i="30"/>
  <c r="R4783" i="30"/>
  <c r="Q4783" i="30"/>
  <c r="J4782" i="30"/>
  <c r="J4783" i="30" s="1"/>
  <c r="J4784" i="30" s="1"/>
  <c r="J4785" i="30" s="1"/>
  <c r="R4781" i="30"/>
  <c r="Q4781" i="30"/>
  <c r="J4780" i="30"/>
  <c r="J4781" i="30" s="1"/>
  <c r="R4779" i="30"/>
  <c r="Q4779" i="30"/>
  <c r="R4778" i="30"/>
  <c r="Q4778" i="30"/>
  <c r="J4777" i="30"/>
  <c r="J4778" i="30" s="1"/>
  <c r="R4776" i="30"/>
  <c r="Q4776" i="30"/>
  <c r="J4775" i="30"/>
  <c r="J4776" i="30" s="1"/>
  <c r="J4774" i="30"/>
  <c r="J4773" i="30"/>
  <c r="I4773" i="30"/>
  <c r="R4772" i="30"/>
  <c r="Q4772" i="30"/>
  <c r="J4771" i="30"/>
  <c r="I4771" i="30"/>
  <c r="R4770" i="30"/>
  <c r="Q4770" i="30"/>
  <c r="R4769" i="30"/>
  <c r="Q4769" i="30"/>
  <c r="R4768" i="30"/>
  <c r="Q4768" i="30"/>
  <c r="R4767" i="30"/>
  <c r="Q4767" i="30"/>
  <c r="I4767" i="30"/>
  <c r="I4769" i="30" s="1"/>
  <c r="R4766" i="30"/>
  <c r="Q4766" i="30"/>
  <c r="J4766" i="30"/>
  <c r="J4768" i="30" s="1"/>
  <c r="J4770" i="30" s="1"/>
  <c r="J4772" i="30" s="1"/>
  <c r="J4765" i="30"/>
  <c r="J4767" i="30" s="1"/>
  <c r="J4769" i="30" s="1"/>
  <c r="I4764" i="30"/>
  <c r="I4766" i="30" s="1"/>
  <c r="I4768" i="30" s="1"/>
  <c r="I4770" i="30" s="1"/>
  <c r="I4772" i="30" s="1"/>
  <c r="R4763" i="30"/>
  <c r="Q4763" i="30"/>
  <c r="R4762" i="30"/>
  <c r="Q4762" i="30"/>
  <c r="R4761" i="30"/>
  <c r="Q4761" i="30"/>
  <c r="R4760" i="30"/>
  <c r="Q4760" i="30"/>
  <c r="R4759" i="30"/>
  <c r="Q4759" i="30"/>
  <c r="R4758" i="30"/>
  <c r="Q4758" i="30"/>
  <c r="R4757" i="30"/>
  <c r="Q4757" i="30"/>
  <c r="I4757" i="30"/>
  <c r="I4759" i="30" s="1"/>
  <c r="I4761" i="30" s="1"/>
  <c r="I4763" i="30" s="1"/>
  <c r="R4756" i="30"/>
  <c r="Q4756" i="30"/>
  <c r="J4756" i="30"/>
  <c r="J4758" i="30" s="1"/>
  <c r="J4760" i="30" s="1"/>
  <c r="J4762" i="30" s="1"/>
  <c r="J4755" i="30"/>
  <c r="J4757" i="30" s="1"/>
  <c r="J4759" i="30" s="1"/>
  <c r="J4761" i="30" s="1"/>
  <c r="J4763" i="30" s="1"/>
  <c r="I4754" i="30"/>
  <c r="I4756" i="30" s="1"/>
  <c r="I4758" i="30" s="1"/>
  <c r="I4760" i="30" s="1"/>
  <c r="I4762" i="30" s="1"/>
  <c r="E4754" i="30"/>
  <c r="E4755" i="30" s="1"/>
  <c r="E4756" i="30" s="1"/>
  <c r="E4757" i="30" s="1"/>
  <c r="E4758" i="30" s="1"/>
  <c r="E4759" i="30" s="1"/>
  <c r="E4760" i="30" s="1"/>
  <c r="E4761" i="30" s="1"/>
  <c r="E4762" i="30" s="1"/>
  <c r="E4763" i="30" s="1"/>
  <c r="E4764" i="30" s="1"/>
  <c r="E4765" i="30" s="1"/>
  <c r="E4766" i="30" s="1"/>
  <c r="E4767" i="30" s="1"/>
  <c r="E4768" i="30" s="1"/>
  <c r="E4769" i="30" s="1"/>
  <c r="E4770" i="30" s="1"/>
  <c r="E4771" i="30" s="1"/>
  <c r="E4772" i="30" s="1"/>
  <c r="E4773" i="30" s="1"/>
  <c r="E4774" i="30" s="1"/>
  <c r="E4775" i="30" s="1"/>
  <c r="E4776" i="30" s="1"/>
  <c r="E4777" i="30" s="1"/>
  <c r="E4778" i="30" s="1"/>
  <c r="E4779" i="30" s="1"/>
  <c r="E4780" i="30" s="1"/>
  <c r="E4781" i="30" s="1"/>
  <c r="E4782" i="30" s="1"/>
  <c r="E4783" i="30" s="1"/>
  <c r="E4784" i="30" s="1"/>
  <c r="E4785" i="30" s="1"/>
  <c r="E4786" i="30" s="1"/>
  <c r="E4787" i="30" s="1"/>
  <c r="E4788" i="30" s="1"/>
  <c r="E4789" i="30" s="1"/>
  <c r="E4790" i="30" s="1"/>
  <c r="E4791" i="30" s="1"/>
  <c r="J4753" i="30"/>
  <c r="I4753" i="30"/>
  <c r="F4747" i="30"/>
  <c r="R4746" i="30"/>
  <c r="Q4746" i="30"/>
  <c r="F4746" i="30"/>
  <c r="R4745" i="30"/>
  <c r="Q4745" i="30"/>
  <c r="F4745" i="30"/>
  <c r="R4744" i="30"/>
  <c r="Q4744" i="30"/>
  <c r="F4744" i="30"/>
  <c r="J4743" i="30"/>
  <c r="J4745" i="30" s="1"/>
  <c r="J4747" i="30" s="1"/>
  <c r="J4749" i="30" s="1"/>
  <c r="J4751" i="30" s="1"/>
  <c r="I4743" i="30"/>
  <c r="I4745" i="30" s="1"/>
  <c r="I4747" i="30" s="1"/>
  <c r="I4749" i="30" s="1"/>
  <c r="I4751" i="30" s="1"/>
  <c r="F4743" i="30"/>
  <c r="E4743" i="30"/>
  <c r="E4744" i="30" s="1"/>
  <c r="E4745" i="30" s="1"/>
  <c r="E4746" i="30" s="1"/>
  <c r="E4747" i="30" s="1"/>
  <c r="J4742" i="30"/>
  <c r="J4744" i="30" s="1"/>
  <c r="J4746" i="30" s="1"/>
  <c r="J4748" i="30" s="1"/>
  <c r="J4750" i="30" s="1"/>
  <c r="J4752" i="30" s="1"/>
  <c r="I4742" i="30"/>
  <c r="I4744" i="30" s="1"/>
  <c r="I4746" i="30" s="1"/>
  <c r="I4748" i="30" s="1"/>
  <c r="I4750" i="30" s="1"/>
  <c r="I4752" i="30" s="1"/>
  <c r="F4742" i="30"/>
  <c r="F4741" i="30"/>
  <c r="F4740" i="30"/>
  <c r="F4739" i="30"/>
  <c r="F4738" i="30"/>
  <c r="F4736" i="30"/>
  <c r="R4735" i="30"/>
  <c r="Q4735" i="30"/>
  <c r="F4735" i="30"/>
  <c r="R4734" i="30"/>
  <c r="Q4734" i="30"/>
  <c r="F4734" i="30"/>
  <c r="R4733" i="30"/>
  <c r="Q4733" i="30"/>
  <c r="F4733" i="30"/>
  <c r="J4732" i="30"/>
  <c r="J4734" i="30" s="1"/>
  <c r="J4736" i="30" s="1"/>
  <c r="J4738" i="30" s="1"/>
  <c r="J4740" i="30" s="1"/>
  <c r="I4732" i="30"/>
  <c r="I4734" i="30" s="1"/>
  <c r="I4736" i="30" s="1"/>
  <c r="I4738" i="30" s="1"/>
  <c r="I4740" i="30" s="1"/>
  <c r="F4732" i="30"/>
  <c r="E4732" i="30"/>
  <c r="E4733" i="30" s="1"/>
  <c r="E4734" i="30" s="1"/>
  <c r="E4735" i="30" s="1"/>
  <c r="E4736" i="30" s="1"/>
  <c r="J4731" i="30"/>
  <c r="J4733" i="30" s="1"/>
  <c r="J4735" i="30" s="1"/>
  <c r="J4737" i="30" s="1"/>
  <c r="J4739" i="30" s="1"/>
  <c r="J4741" i="30" s="1"/>
  <c r="I4731" i="30"/>
  <c r="I4733" i="30" s="1"/>
  <c r="I4735" i="30" s="1"/>
  <c r="I4737" i="30" s="1"/>
  <c r="I4739" i="30" s="1"/>
  <c r="I4741" i="30" s="1"/>
  <c r="F4731" i="30"/>
  <c r="R4730" i="30"/>
  <c r="Q4730" i="30"/>
  <c r="F4730" i="30"/>
  <c r="R4729" i="30"/>
  <c r="Q4729" i="30"/>
  <c r="F4729" i="30"/>
  <c r="R4728" i="30"/>
  <c r="Q4728" i="30"/>
  <c r="F4728" i="30"/>
  <c r="J4727" i="30"/>
  <c r="J4729" i="30" s="1"/>
  <c r="I4727" i="30"/>
  <c r="I4729" i="30" s="1"/>
  <c r="F4727" i="30"/>
  <c r="R4726" i="30"/>
  <c r="Q4726" i="30"/>
  <c r="F4726" i="30"/>
  <c r="J4725" i="30"/>
  <c r="I4725" i="30"/>
  <c r="F4725" i="30"/>
  <c r="E4725" i="30"/>
  <c r="E4726" i="30" s="1"/>
  <c r="E4727" i="30" s="1"/>
  <c r="E4728" i="30" s="1"/>
  <c r="E4729" i="30" s="1"/>
  <c r="E4730" i="30" s="1"/>
  <c r="J4724" i="30"/>
  <c r="J4726" i="30" s="1"/>
  <c r="J4728" i="30" s="1"/>
  <c r="J4730" i="30" s="1"/>
  <c r="I4724" i="30"/>
  <c r="I4726" i="30" s="1"/>
  <c r="I4728" i="30" s="1"/>
  <c r="I4730" i="30" s="1"/>
  <c r="F4724" i="30"/>
  <c r="F4723" i="30"/>
  <c r="F4722" i="30"/>
  <c r="F4721" i="30"/>
  <c r="F4720" i="30"/>
  <c r="F4718" i="30"/>
  <c r="R4717" i="30"/>
  <c r="Q4717" i="30"/>
  <c r="F4717" i="30"/>
  <c r="R4716" i="30"/>
  <c r="Q4716" i="30"/>
  <c r="F4716" i="30"/>
  <c r="R4715" i="30"/>
  <c r="Q4715" i="30"/>
  <c r="F4715" i="30"/>
  <c r="R4714" i="30"/>
  <c r="Q4714" i="30"/>
  <c r="F4714" i="30"/>
  <c r="R4713" i="30"/>
  <c r="Q4713" i="30"/>
  <c r="F4713" i="30"/>
  <c r="R4712" i="30"/>
  <c r="Q4712" i="30"/>
  <c r="F4712" i="30"/>
  <c r="R4711" i="30"/>
  <c r="Q4711" i="30"/>
  <c r="F4711" i="30"/>
  <c r="R4710" i="30"/>
  <c r="Q4710" i="30"/>
  <c r="F4710" i="30"/>
  <c r="R4709" i="30"/>
  <c r="Q4709" i="30"/>
  <c r="F4709" i="30"/>
  <c r="R4708" i="30"/>
  <c r="Q4708" i="30"/>
  <c r="F4708" i="30"/>
  <c r="R4707" i="30"/>
  <c r="Q4707" i="30"/>
  <c r="F4707" i="30"/>
  <c r="R4706" i="30"/>
  <c r="Q4706" i="30"/>
  <c r="F4706" i="30"/>
  <c r="R4705" i="30"/>
  <c r="Q4705" i="30"/>
  <c r="F4705" i="30"/>
  <c r="R4704" i="30"/>
  <c r="Q4704" i="30"/>
  <c r="F4704" i="30"/>
  <c r="R4703" i="30"/>
  <c r="Q4703" i="30"/>
  <c r="F4703" i="30"/>
  <c r="R4702" i="30"/>
  <c r="Q4702" i="30"/>
  <c r="F4702" i="30"/>
  <c r="R4701" i="30"/>
  <c r="Q4701" i="30"/>
  <c r="F4701" i="30"/>
  <c r="R4700" i="30"/>
  <c r="Q4700" i="30"/>
  <c r="F4700" i="30"/>
  <c r="J4699" i="30"/>
  <c r="J4701" i="30" s="1"/>
  <c r="J4703" i="30" s="1"/>
  <c r="J4705" i="30" s="1"/>
  <c r="J4707" i="30" s="1"/>
  <c r="J4709" i="30" s="1"/>
  <c r="J4711" i="30" s="1"/>
  <c r="J4713" i="30" s="1"/>
  <c r="J4715" i="30" s="1"/>
  <c r="J4717" i="30" s="1"/>
  <c r="J4719" i="30" s="1"/>
  <c r="J4721" i="30" s="1"/>
  <c r="J4723" i="30" s="1"/>
  <c r="I4699" i="30"/>
  <c r="I4701" i="30" s="1"/>
  <c r="I4703" i="30" s="1"/>
  <c r="I4705" i="30" s="1"/>
  <c r="I4707" i="30" s="1"/>
  <c r="I4709" i="30" s="1"/>
  <c r="I4711" i="30" s="1"/>
  <c r="I4713" i="30" s="1"/>
  <c r="I4715" i="30" s="1"/>
  <c r="I4717" i="30" s="1"/>
  <c r="I4719" i="30" s="1"/>
  <c r="I4721" i="30" s="1"/>
  <c r="I4723" i="30" s="1"/>
  <c r="F4699" i="30"/>
  <c r="E4699" i="30"/>
  <c r="E4700" i="30" s="1"/>
  <c r="E4701" i="30" s="1"/>
  <c r="E4702" i="30" s="1"/>
  <c r="E4703" i="30" s="1"/>
  <c r="E4704" i="30" s="1"/>
  <c r="E4705" i="30" s="1"/>
  <c r="E4706" i="30" s="1"/>
  <c r="E4707" i="30" s="1"/>
  <c r="E4708" i="30" s="1"/>
  <c r="E4709" i="30" s="1"/>
  <c r="E4710" i="30" s="1"/>
  <c r="E4711" i="30" s="1"/>
  <c r="E4712" i="30" s="1"/>
  <c r="E4713" i="30" s="1"/>
  <c r="E4714" i="30" s="1"/>
  <c r="E4715" i="30" s="1"/>
  <c r="E4716" i="30" s="1"/>
  <c r="E4717" i="30" s="1"/>
  <c r="E4718" i="30" s="1"/>
  <c r="J4698" i="30"/>
  <c r="J4700" i="30" s="1"/>
  <c r="J4702" i="30" s="1"/>
  <c r="J4704" i="30" s="1"/>
  <c r="J4706" i="30" s="1"/>
  <c r="J4708" i="30" s="1"/>
  <c r="J4710" i="30" s="1"/>
  <c r="J4712" i="30" s="1"/>
  <c r="J4714" i="30" s="1"/>
  <c r="J4716" i="30" s="1"/>
  <c r="J4718" i="30" s="1"/>
  <c r="J4720" i="30" s="1"/>
  <c r="J4722" i="30" s="1"/>
  <c r="I4698" i="30"/>
  <c r="I4700" i="30" s="1"/>
  <c r="I4702" i="30" s="1"/>
  <c r="I4704" i="30" s="1"/>
  <c r="I4706" i="30" s="1"/>
  <c r="I4708" i="30" s="1"/>
  <c r="I4710" i="30" s="1"/>
  <c r="I4712" i="30" s="1"/>
  <c r="I4714" i="30" s="1"/>
  <c r="I4716" i="30" s="1"/>
  <c r="I4718" i="30" s="1"/>
  <c r="I4720" i="30" s="1"/>
  <c r="I4722" i="30" s="1"/>
  <c r="F4698" i="30"/>
  <c r="R4697" i="30"/>
  <c r="Q4697" i="30"/>
  <c r="F4697" i="30"/>
  <c r="R4696" i="30"/>
  <c r="Q4696" i="30"/>
  <c r="F4696" i="30"/>
  <c r="R4695" i="30"/>
  <c r="Q4695" i="30"/>
  <c r="F4695" i="30"/>
  <c r="R4694" i="30"/>
  <c r="Q4694" i="30"/>
  <c r="F4694" i="30"/>
  <c r="R4693" i="30"/>
  <c r="Q4693" i="30"/>
  <c r="F4693" i="30"/>
  <c r="R4692" i="30"/>
  <c r="Q4692" i="30"/>
  <c r="F4692" i="30"/>
  <c r="J4691" i="30"/>
  <c r="J4693" i="30" s="1"/>
  <c r="J4695" i="30" s="1"/>
  <c r="J4697" i="30" s="1"/>
  <c r="I4691" i="30"/>
  <c r="I4693" i="30" s="1"/>
  <c r="I4695" i="30" s="1"/>
  <c r="I4697" i="30" s="1"/>
  <c r="F4691" i="30"/>
  <c r="R4690" i="30"/>
  <c r="Q4690" i="30"/>
  <c r="F4690" i="30"/>
  <c r="R4689" i="30"/>
  <c r="Q4689" i="30"/>
  <c r="F4689" i="30"/>
  <c r="R4688" i="30"/>
  <c r="Q4688" i="30"/>
  <c r="F4688" i="30"/>
  <c r="J4687" i="30"/>
  <c r="J4689" i="30" s="1"/>
  <c r="I4687" i="30"/>
  <c r="I4689" i="30" s="1"/>
  <c r="F4687" i="30"/>
  <c r="R4686" i="30"/>
  <c r="Q4686" i="30"/>
  <c r="F4686" i="30"/>
  <c r="R4685" i="30"/>
  <c r="Q4685" i="30"/>
  <c r="F4685" i="30"/>
  <c r="R4684" i="30"/>
  <c r="Q4684" i="30"/>
  <c r="F4684" i="30"/>
  <c r="R4683" i="30"/>
  <c r="Q4683" i="30"/>
  <c r="F4683" i="30"/>
  <c r="R4682" i="30"/>
  <c r="Q4682" i="30"/>
  <c r="F4682" i="30"/>
  <c r="J4681" i="30"/>
  <c r="J4683" i="30" s="1"/>
  <c r="J4685" i="30" s="1"/>
  <c r="I4681" i="30"/>
  <c r="I4683" i="30" s="1"/>
  <c r="I4685" i="30" s="1"/>
  <c r="F4681" i="30"/>
  <c r="R4680" i="30"/>
  <c r="Q4680" i="30"/>
  <c r="F4680" i="30"/>
  <c r="R4679" i="30"/>
  <c r="Q4679" i="30"/>
  <c r="F4679" i="30"/>
  <c r="R4678" i="30"/>
  <c r="Q4678" i="30"/>
  <c r="F4678" i="30"/>
  <c r="R4677" i="30"/>
  <c r="Q4677" i="30"/>
  <c r="F4677" i="30"/>
  <c r="R4676" i="30"/>
  <c r="Q4676" i="30"/>
  <c r="F4676" i="30"/>
  <c r="J4675" i="30"/>
  <c r="J4677" i="30" s="1"/>
  <c r="J4679" i="30" s="1"/>
  <c r="I4675" i="30"/>
  <c r="I4677" i="30" s="1"/>
  <c r="I4679" i="30" s="1"/>
  <c r="F4675" i="30"/>
  <c r="R4674" i="30"/>
  <c r="Q4674" i="30"/>
  <c r="F4674" i="30"/>
  <c r="R4673" i="30"/>
  <c r="Q4673" i="30"/>
  <c r="F4673" i="30"/>
  <c r="R4672" i="30"/>
  <c r="Q4672" i="30"/>
  <c r="F4672" i="30"/>
  <c r="R4671" i="30"/>
  <c r="Q4671" i="30"/>
  <c r="F4671" i="30"/>
  <c r="R4670" i="30"/>
  <c r="Q4670" i="30"/>
  <c r="F4670" i="30"/>
  <c r="R4669" i="30"/>
  <c r="Q4669" i="30"/>
  <c r="F4669" i="30"/>
  <c r="R4668" i="30"/>
  <c r="Q4668" i="30"/>
  <c r="F4668" i="30"/>
  <c r="R4667" i="30"/>
  <c r="Q4667" i="30"/>
  <c r="F4667" i="30"/>
  <c r="J4666" i="30"/>
  <c r="J4668" i="30" s="1"/>
  <c r="J4670" i="30" s="1"/>
  <c r="J4672" i="30" s="1"/>
  <c r="J4674" i="30" s="1"/>
  <c r="J4676" i="30" s="1"/>
  <c r="J4678" i="30" s="1"/>
  <c r="J4680" i="30" s="1"/>
  <c r="J4682" i="30" s="1"/>
  <c r="J4684" i="30" s="1"/>
  <c r="J4686" i="30" s="1"/>
  <c r="J4688" i="30" s="1"/>
  <c r="J4690" i="30" s="1"/>
  <c r="J4692" i="30" s="1"/>
  <c r="J4694" i="30" s="1"/>
  <c r="J4696" i="30" s="1"/>
  <c r="I4666" i="30"/>
  <c r="I4668" i="30" s="1"/>
  <c r="I4670" i="30" s="1"/>
  <c r="I4672" i="30" s="1"/>
  <c r="I4674" i="30" s="1"/>
  <c r="I4676" i="30" s="1"/>
  <c r="I4678" i="30" s="1"/>
  <c r="I4680" i="30" s="1"/>
  <c r="I4682" i="30" s="1"/>
  <c r="I4684" i="30" s="1"/>
  <c r="I4686" i="30" s="1"/>
  <c r="I4688" i="30" s="1"/>
  <c r="I4690" i="30" s="1"/>
  <c r="I4692" i="30" s="1"/>
  <c r="I4694" i="30" s="1"/>
  <c r="I4696" i="30" s="1"/>
  <c r="F4666" i="30"/>
  <c r="R4665" i="30"/>
  <c r="Q4665" i="30"/>
  <c r="F4665" i="30"/>
  <c r="R4664" i="30"/>
  <c r="Q4664" i="30"/>
  <c r="F4664" i="30"/>
  <c r="R4663" i="30"/>
  <c r="Q4663" i="30"/>
  <c r="F4663" i="30"/>
  <c r="R4662" i="30"/>
  <c r="Q4662" i="30"/>
  <c r="F4662" i="30"/>
  <c r="R4661" i="30"/>
  <c r="Q4661" i="30"/>
  <c r="F4661" i="30"/>
  <c r="R4660" i="30"/>
  <c r="Q4660" i="30"/>
  <c r="F4660" i="30"/>
  <c r="R4659" i="30"/>
  <c r="Q4659" i="30"/>
  <c r="F4659" i="30"/>
  <c r="R4658" i="30"/>
  <c r="Q4658" i="30"/>
  <c r="F4658" i="30"/>
  <c r="R4657" i="30"/>
  <c r="Q4657" i="30"/>
  <c r="F4657" i="30"/>
  <c r="R4656" i="30"/>
  <c r="Q4656" i="30"/>
  <c r="F4656" i="30"/>
  <c r="R4655" i="30"/>
  <c r="Q4655" i="30"/>
  <c r="F4655" i="30"/>
  <c r="R4654" i="30"/>
  <c r="Q4654" i="30"/>
  <c r="F4654" i="30"/>
  <c r="R4653" i="30"/>
  <c r="Q4653" i="30"/>
  <c r="F4653" i="30"/>
  <c r="R4652" i="30"/>
  <c r="Q4652" i="30"/>
  <c r="F4652" i="30"/>
  <c r="J4651" i="30"/>
  <c r="J4653" i="30" s="1"/>
  <c r="J4655" i="30" s="1"/>
  <c r="J4657" i="30" s="1"/>
  <c r="J4659" i="30" s="1"/>
  <c r="J4661" i="30" s="1"/>
  <c r="J4663" i="30" s="1"/>
  <c r="J4665" i="30" s="1"/>
  <c r="J4667" i="30" s="1"/>
  <c r="J4669" i="30" s="1"/>
  <c r="J4671" i="30" s="1"/>
  <c r="J4673" i="30" s="1"/>
  <c r="I4651" i="30"/>
  <c r="I4653" i="30" s="1"/>
  <c r="I4655" i="30" s="1"/>
  <c r="I4657" i="30" s="1"/>
  <c r="I4659" i="30" s="1"/>
  <c r="I4661" i="30" s="1"/>
  <c r="I4663" i="30" s="1"/>
  <c r="I4665" i="30" s="1"/>
  <c r="I4667" i="30" s="1"/>
  <c r="I4669" i="30" s="1"/>
  <c r="I4671" i="30" s="1"/>
  <c r="I4673" i="30" s="1"/>
  <c r="F4651" i="30"/>
  <c r="R4650" i="30"/>
  <c r="Q4650" i="30"/>
  <c r="F4650" i="30"/>
  <c r="R4649" i="30"/>
  <c r="Q4649" i="30"/>
  <c r="F4649" i="30"/>
  <c r="R4648" i="30"/>
  <c r="Q4648" i="30"/>
  <c r="F4648" i="30"/>
  <c r="R4647" i="30"/>
  <c r="Q4647" i="30"/>
  <c r="F4647" i="30"/>
  <c r="R4646" i="30"/>
  <c r="Q4646" i="30"/>
  <c r="F4646" i="30"/>
  <c r="R4645" i="30"/>
  <c r="Q4645" i="30"/>
  <c r="F4645" i="30"/>
  <c r="R4644" i="30"/>
  <c r="Q4644" i="30"/>
  <c r="F4644" i="30"/>
  <c r="R4643" i="30"/>
  <c r="Q4643" i="30"/>
  <c r="F4643" i="30"/>
  <c r="R4642" i="30"/>
  <c r="Q4642" i="30"/>
  <c r="F4642" i="30"/>
  <c r="R4641" i="30"/>
  <c r="Q4641" i="30"/>
  <c r="F4641" i="30"/>
  <c r="R4640" i="30"/>
  <c r="Q4640" i="30"/>
  <c r="F4640" i="30"/>
  <c r="R4639" i="30"/>
  <c r="Q4639" i="30"/>
  <c r="F4639" i="30"/>
  <c r="R4638" i="30"/>
  <c r="Q4638" i="30"/>
  <c r="F4638" i="30"/>
  <c r="R4637" i="30"/>
  <c r="Q4637" i="30"/>
  <c r="F4637" i="30"/>
  <c r="J4636" i="30"/>
  <c r="J4638" i="30" s="1"/>
  <c r="J4640" i="30" s="1"/>
  <c r="J4642" i="30" s="1"/>
  <c r="J4644" i="30" s="1"/>
  <c r="J4646" i="30" s="1"/>
  <c r="J4648" i="30" s="1"/>
  <c r="J4650" i="30" s="1"/>
  <c r="J4652" i="30" s="1"/>
  <c r="J4654" i="30" s="1"/>
  <c r="J4656" i="30" s="1"/>
  <c r="J4658" i="30" s="1"/>
  <c r="J4660" i="30" s="1"/>
  <c r="J4662" i="30" s="1"/>
  <c r="J4664" i="30" s="1"/>
  <c r="I4636" i="30"/>
  <c r="I4638" i="30" s="1"/>
  <c r="I4640" i="30" s="1"/>
  <c r="I4642" i="30" s="1"/>
  <c r="I4644" i="30" s="1"/>
  <c r="I4646" i="30" s="1"/>
  <c r="I4648" i="30" s="1"/>
  <c r="I4650" i="30" s="1"/>
  <c r="I4652" i="30" s="1"/>
  <c r="I4654" i="30" s="1"/>
  <c r="I4656" i="30" s="1"/>
  <c r="I4658" i="30" s="1"/>
  <c r="I4660" i="30" s="1"/>
  <c r="I4662" i="30" s="1"/>
  <c r="I4664" i="30" s="1"/>
  <c r="F4636" i="30"/>
  <c r="R4635" i="30"/>
  <c r="Q4635" i="30"/>
  <c r="F4635" i="30"/>
  <c r="R4634" i="30"/>
  <c r="Q4634" i="30"/>
  <c r="F4634" i="30"/>
  <c r="R4633" i="30"/>
  <c r="Q4633" i="30"/>
  <c r="F4633" i="30"/>
  <c r="R4632" i="30"/>
  <c r="Q4632" i="30"/>
  <c r="F4632" i="30"/>
  <c r="R4631" i="30"/>
  <c r="Q4631" i="30"/>
  <c r="F4631" i="30"/>
  <c r="R4630" i="30"/>
  <c r="Q4630" i="30"/>
  <c r="F4630" i="30"/>
  <c r="R4629" i="30"/>
  <c r="Q4629" i="30"/>
  <c r="F4629" i="30"/>
  <c r="J4628" i="30"/>
  <c r="J4630" i="30" s="1"/>
  <c r="J4632" i="30" s="1"/>
  <c r="J4634" i="30" s="1"/>
  <c r="I4628" i="30"/>
  <c r="I4630" i="30" s="1"/>
  <c r="I4632" i="30" s="1"/>
  <c r="I4634" i="30" s="1"/>
  <c r="F4628" i="30"/>
  <c r="R4627" i="30"/>
  <c r="Q4627" i="30"/>
  <c r="F4627" i="30"/>
  <c r="R4626" i="30"/>
  <c r="Q4626" i="30"/>
  <c r="F4626" i="30"/>
  <c r="R4625" i="30"/>
  <c r="Q4625" i="30"/>
  <c r="F4625" i="30"/>
  <c r="R4624" i="30"/>
  <c r="Q4624" i="30"/>
  <c r="F4624" i="30"/>
  <c r="R4623" i="30"/>
  <c r="Q4623" i="30"/>
  <c r="F4623" i="30"/>
  <c r="R4622" i="30"/>
  <c r="Q4622" i="30"/>
  <c r="F4622" i="30"/>
  <c r="R4621" i="30"/>
  <c r="Q4621" i="30"/>
  <c r="F4621" i="30"/>
  <c r="J4620" i="30"/>
  <c r="J4622" i="30" s="1"/>
  <c r="J4624" i="30" s="1"/>
  <c r="J4626" i="30" s="1"/>
  <c r="I4620" i="30"/>
  <c r="I4622" i="30" s="1"/>
  <c r="I4624" i="30" s="1"/>
  <c r="I4626" i="30" s="1"/>
  <c r="F4620" i="30"/>
  <c r="R4619" i="30"/>
  <c r="Q4619" i="30"/>
  <c r="F4619" i="30"/>
  <c r="R4618" i="30"/>
  <c r="Q4618" i="30"/>
  <c r="F4618" i="30"/>
  <c r="R4617" i="30"/>
  <c r="Q4617" i="30"/>
  <c r="F4617" i="30"/>
  <c r="R4616" i="30"/>
  <c r="Q4616" i="30"/>
  <c r="F4616" i="30"/>
  <c r="R4615" i="30"/>
  <c r="Q4615" i="30"/>
  <c r="F4615" i="30"/>
  <c r="R4614" i="30"/>
  <c r="Q4614" i="30"/>
  <c r="F4614" i="30"/>
  <c r="R4613" i="30"/>
  <c r="Q4613" i="30"/>
  <c r="F4613" i="30"/>
  <c r="J4612" i="30"/>
  <c r="J4614" i="30" s="1"/>
  <c r="J4616" i="30" s="1"/>
  <c r="J4618" i="30" s="1"/>
  <c r="I4612" i="30"/>
  <c r="I4614" i="30" s="1"/>
  <c r="I4616" i="30" s="1"/>
  <c r="I4618" i="30" s="1"/>
  <c r="F4612" i="30"/>
  <c r="R4611" i="30"/>
  <c r="Q4611" i="30"/>
  <c r="F4611" i="30"/>
  <c r="R4610" i="30"/>
  <c r="Q4610" i="30"/>
  <c r="F4610" i="30"/>
  <c r="R4609" i="30"/>
  <c r="Q4609" i="30"/>
  <c r="F4609" i="30"/>
  <c r="R4608" i="30"/>
  <c r="Q4608" i="30"/>
  <c r="F4608" i="30"/>
  <c r="R4607" i="30"/>
  <c r="Q4607" i="30"/>
  <c r="F4607" i="30"/>
  <c r="J4606" i="30"/>
  <c r="J4608" i="30" s="1"/>
  <c r="J4610" i="30" s="1"/>
  <c r="I4606" i="30"/>
  <c r="I4608" i="30" s="1"/>
  <c r="I4610" i="30" s="1"/>
  <c r="F4606" i="30"/>
  <c r="J4605" i="30"/>
  <c r="J4607" i="30" s="1"/>
  <c r="J4609" i="30" s="1"/>
  <c r="J4611" i="30" s="1"/>
  <c r="J4613" i="30" s="1"/>
  <c r="J4615" i="30" s="1"/>
  <c r="J4617" i="30" s="1"/>
  <c r="J4619" i="30" s="1"/>
  <c r="J4621" i="30" s="1"/>
  <c r="J4623" i="30" s="1"/>
  <c r="J4625" i="30" s="1"/>
  <c r="J4627" i="30" s="1"/>
  <c r="J4629" i="30" s="1"/>
  <c r="J4631" i="30" s="1"/>
  <c r="J4633" i="30" s="1"/>
  <c r="J4635" i="30" s="1"/>
  <c r="J4637" i="30" s="1"/>
  <c r="J4639" i="30" s="1"/>
  <c r="J4641" i="30" s="1"/>
  <c r="J4643" i="30" s="1"/>
  <c r="J4645" i="30" s="1"/>
  <c r="J4647" i="30" s="1"/>
  <c r="J4649" i="30" s="1"/>
  <c r="I4605" i="30"/>
  <c r="I4607" i="30" s="1"/>
  <c r="I4609" i="30" s="1"/>
  <c r="I4611" i="30" s="1"/>
  <c r="I4613" i="30" s="1"/>
  <c r="I4615" i="30" s="1"/>
  <c r="I4617" i="30" s="1"/>
  <c r="I4619" i="30" s="1"/>
  <c r="I4621" i="30" s="1"/>
  <c r="I4623" i="30" s="1"/>
  <c r="I4625" i="30" s="1"/>
  <c r="I4627" i="30" s="1"/>
  <c r="I4629" i="30" s="1"/>
  <c r="I4631" i="30" s="1"/>
  <c r="I4633" i="30" s="1"/>
  <c r="I4635" i="30" s="1"/>
  <c r="I4637" i="30" s="1"/>
  <c r="I4639" i="30" s="1"/>
  <c r="I4641" i="30" s="1"/>
  <c r="I4643" i="30" s="1"/>
  <c r="I4645" i="30" s="1"/>
  <c r="I4647" i="30" s="1"/>
  <c r="I4649" i="30" s="1"/>
  <c r="F4605" i="30"/>
  <c r="E4605" i="30"/>
  <c r="E4606" i="30" s="1"/>
  <c r="E4607" i="30" s="1"/>
  <c r="E4608" i="30" s="1"/>
  <c r="E4609" i="30" s="1"/>
  <c r="E4610" i="30" s="1"/>
  <c r="E4611" i="30" s="1"/>
  <c r="E4612" i="30" s="1"/>
  <c r="E4613" i="30" s="1"/>
  <c r="E4614" i="30" s="1"/>
  <c r="E4615" i="30" s="1"/>
  <c r="E4616" i="30" s="1"/>
  <c r="E4617" i="30" s="1"/>
  <c r="E4618" i="30" s="1"/>
  <c r="E4619" i="30" s="1"/>
  <c r="E4620" i="30" s="1"/>
  <c r="E4621" i="30" s="1"/>
  <c r="E4622" i="30" s="1"/>
  <c r="E4623" i="30" s="1"/>
  <c r="E4624" i="30" s="1"/>
  <c r="E4625" i="30" s="1"/>
  <c r="E4626" i="30" s="1"/>
  <c r="E4627" i="30" s="1"/>
  <c r="E4628" i="30" s="1"/>
  <c r="E4629" i="30" s="1"/>
  <c r="E4630" i="30" s="1"/>
  <c r="E4631" i="30" s="1"/>
  <c r="E4632" i="30" s="1"/>
  <c r="E4633" i="30" s="1"/>
  <c r="E4634" i="30" s="1"/>
  <c r="E4635" i="30" s="1"/>
  <c r="E4636" i="30" s="1"/>
  <c r="E4637" i="30" s="1"/>
  <c r="E4638" i="30" s="1"/>
  <c r="E4639" i="30" s="1"/>
  <c r="E4640" i="30" s="1"/>
  <c r="E4641" i="30" s="1"/>
  <c r="E4642" i="30" s="1"/>
  <c r="E4643" i="30" s="1"/>
  <c r="E4644" i="30" s="1"/>
  <c r="E4645" i="30" s="1"/>
  <c r="E4646" i="30" s="1"/>
  <c r="E4647" i="30" s="1"/>
  <c r="E4648" i="30" s="1"/>
  <c r="E4649" i="30" s="1"/>
  <c r="E4650" i="30" s="1"/>
  <c r="E4651" i="30" s="1"/>
  <c r="E4652" i="30" s="1"/>
  <c r="E4653" i="30" s="1"/>
  <c r="E4654" i="30" s="1"/>
  <c r="E4655" i="30" s="1"/>
  <c r="E4656" i="30" s="1"/>
  <c r="E4657" i="30" s="1"/>
  <c r="E4658" i="30" s="1"/>
  <c r="E4659" i="30" s="1"/>
  <c r="E4660" i="30" s="1"/>
  <c r="E4661" i="30" s="1"/>
  <c r="E4662" i="30" s="1"/>
  <c r="E4663" i="30" s="1"/>
  <c r="E4664" i="30" s="1"/>
  <c r="E4665" i="30" s="1"/>
  <c r="E4666" i="30" s="1"/>
  <c r="E4667" i="30" s="1"/>
  <c r="E4668" i="30" s="1"/>
  <c r="E4669" i="30" s="1"/>
  <c r="E4670" i="30" s="1"/>
  <c r="E4671" i="30" s="1"/>
  <c r="E4672" i="30" s="1"/>
  <c r="E4673" i="30" s="1"/>
  <c r="E4674" i="30" s="1"/>
  <c r="E4675" i="30" s="1"/>
  <c r="E4676" i="30" s="1"/>
  <c r="E4677" i="30" s="1"/>
  <c r="E4678" i="30" s="1"/>
  <c r="E4679" i="30" s="1"/>
  <c r="E4680" i="30" s="1"/>
  <c r="E4681" i="30" s="1"/>
  <c r="E4682" i="30" s="1"/>
  <c r="E4683" i="30" s="1"/>
  <c r="E4684" i="30" s="1"/>
  <c r="E4685" i="30" s="1"/>
  <c r="E4686" i="30" s="1"/>
  <c r="E4687" i="30" s="1"/>
  <c r="E4688" i="30" s="1"/>
  <c r="E4689" i="30" s="1"/>
  <c r="E4690" i="30" s="1"/>
  <c r="E4691" i="30" s="1"/>
  <c r="E4692" i="30" s="1"/>
  <c r="E4693" i="30" s="1"/>
  <c r="E4694" i="30" s="1"/>
  <c r="E4695" i="30" s="1"/>
  <c r="E4696" i="30" s="1"/>
  <c r="E4697" i="30" s="1"/>
  <c r="J4604" i="30"/>
  <c r="I4604" i="30"/>
  <c r="F4604" i="30"/>
  <c r="F4603" i="30"/>
  <c r="F4602" i="30"/>
  <c r="F4601" i="30"/>
  <c r="F4600" i="30"/>
  <c r="R4597" i="30"/>
  <c r="Q4597" i="30"/>
  <c r="R4596" i="30"/>
  <c r="Q4596" i="30"/>
  <c r="J4595" i="30"/>
  <c r="J4597" i="30" s="1"/>
  <c r="J4599" i="30" s="1"/>
  <c r="J4601" i="30" s="1"/>
  <c r="J4603" i="30" s="1"/>
  <c r="I4595" i="30"/>
  <c r="I4597" i="30" s="1"/>
  <c r="I4599" i="30" s="1"/>
  <c r="I4601" i="30" s="1"/>
  <c r="I4603" i="30" s="1"/>
  <c r="E4595" i="30"/>
  <c r="E4596" i="30" s="1"/>
  <c r="E4597" i="30" s="1"/>
  <c r="E4598" i="30" s="1"/>
  <c r="J4594" i="30"/>
  <c r="J4596" i="30" s="1"/>
  <c r="J4598" i="30" s="1"/>
  <c r="J4600" i="30" s="1"/>
  <c r="J4602" i="30" s="1"/>
  <c r="I4594" i="30"/>
  <c r="I4596" i="30" s="1"/>
  <c r="I4598" i="30" s="1"/>
  <c r="I4600" i="30" s="1"/>
  <c r="I4602" i="30" s="1"/>
  <c r="R4593" i="30"/>
  <c r="Q4593" i="30"/>
  <c r="F4593" i="30"/>
  <c r="J4592" i="30"/>
  <c r="I4592" i="30"/>
  <c r="F4592" i="30"/>
  <c r="R4591" i="30"/>
  <c r="Q4591" i="30"/>
  <c r="F4591" i="30"/>
  <c r="R4590" i="30"/>
  <c r="Q4590" i="30"/>
  <c r="F4590" i="30"/>
  <c r="R4589" i="30"/>
  <c r="Q4589" i="30"/>
  <c r="F4589" i="30"/>
  <c r="R4588" i="30"/>
  <c r="Q4588" i="30"/>
  <c r="F4588" i="30"/>
  <c r="R4587" i="30"/>
  <c r="Q4587" i="30"/>
  <c r="F4587" i="30"/>
  <c r="R4586" i="30"/>
  <c r="Q4586" i="30"/>
  <c r="F4586" i="30"/>
  <c r="R4585" i="30"/>
  <c r="Q4585" i="30"/>
  <c r="F4585" i="30"/>
  <c r="J4584" i="30"/>
  <c r="J4586" i="30" s="1"/>
  <c r="J4588" i="30" s="1"/>
  <c r="J4590" i="30" s="1"/>
  <c r="I4584" i="30"/>
  <c r="I4586" i="30" s="1"/>
  <c r="I4588" i="30" s="1"/>
  <c r="I4590" i="30" s="1"/>
  <c r="F4584" i="30"/>
  <c r="E4584" i="30"/>
  <c r="E4585" i="30" s="1"/>
  <c r="E4586" i="30" s="1"/>
  <c r="E4587" i="30" s="1"/>
  <c r="E4588" i="30" s="1"/>
  <c r="E4589" i="30" s="1"/>
  <c r="E4590" i="30" s="1"/>
  <c r="E4591" i="30" s="1"/>
  <c r="E4592" i="30" s="1"/>
  <c r="E4593" i="30" s="1"/>
  <c r="J4583" i="30"/>
  <c r="J4585" i="30" s="1"/>
  <c r="J4587" i="30" s="1"/>
  <c r="J4589" i="30" s="1"/>
  <c r="J4591" i="30" s="1"/>
  <c r="J4593" i="30" s="1"/>
  <c r="I4583" i="30"/>
  <c r="I4585" i="30" s="1"/>
  <c r="I4587" i="30" s="1"/>
  <c r="I4589" i="30" s="1"/>
  <c r="I4591" i="30" s="1"/>
  <c r="I4593" i="30" s="1"/>
  <c r="F4583" i="30"/>
  <c r="R4582" i="30"/>
  <c r="Q4582" i="30"/>
  <c r="F4582" i="30"/>
  <c r="R4581" i="30"/>
  <c r="Q4581" i="30"/>
  <c r="F4581" i="30"/>
  <c r="J4580" i="30"/>
  <c r="J4582" i="30" s="1"/>
  <c r="I4580" i="30"/>
  <c r="I4582" i="30" s="1"/>
  <c r="F4580" i="30"/>
  <c r="E4580" i="30"/>
  <c r="E4581" i="30" s="1"/>
  <c r="E4582" i="30" s="1"/>
  <c r="J4579" i="30"/>
  <c r="J4581" i="30" s="1"/>
  <c r="I4579" i="30"/>
  <c r="I4581" i="30" s="1"/>
  <c r="F4579" i="30"/>
  <c r="E4576" i="30"/>
  <c r="E4577" i="30" s="1"/>
  <c r="E4578" i="30" s="1"/>
  <c r="R4572" i="30"/>
  <c r="Q4572" i="30"/>
  <c r="J4571" i="30"/>
  <c r="J4573" i="30" s="1"/>
  <c r="J4575" i="30" s="1"/>
  <c r="J4577" i="30" s="1"/>
  <c r="I4571" i="30"/>
  <c r="I4573" i="30" s="1"/>
  <c r="I4575" i="30" s="1"/>
  <c r="I4577" i="30" s="1"/>
  <c r="R4570" i="30"/>
  <c r="Q4570" i="30"/>
  <c r="J4569" i="30"/>
  <c r="I4569" i="30"/>
  <c r="R4568" i="30"/>
  <c r="Q4568" i="30"/>
  <c r="J4567" i="30"/>
  <c r="I4567" i="30"/>
  <c r="E4567" i="30"/>
  <c r="E4568" i="30" s="1"/>
  <c r="E4569" i="30" s="1"/>
  <c r="E4570" i="30" s="1"/>
  <c r="E4571" i="30" s="1"/>
  <c r="E4572" i="30" s="1"/>
  <c r="E4573" i="30" s="1"/>
  <c r="J4566" i="30"/>
  <c r="J4568" i="30" s="1"/>
  <c r="J4570" i="30" s="1"/>
  <c r="J4572" i="30" s="1"/>
  <c r="J4574" i="30" s="1"/>
  <c r="J4576" i="30" s="1"/>
  <c r="J4578" i="30" s="1"/>
  <c r="I4566" i="30"/>
  <c r="I4568" i="30" s="1"/>
  <c r="I4570" i="30" s="1"/>
  <c r="I4572" i="30" s="1"/>
  <c r="I4574" i="30" s="1"/>
  <c r="I4576" i="30" s="1"/>
  <c r="I4578" i="30" s="1"/>
  <c r="R4565" i="30"/>
  <c r="Q4565" i="30"/>
  <c r="F4565" i="30"/>
  <c r="J4564" i="30"/>
  <c r="I4564" i="30"/>
  <c r="F4564" i="30"/>
  <c r="R4563" i="30"/>
  <c r="Q4563" i="30"/>
  <c r="F4563" i="30"/>
  <c r="J4562" i="30"/>
  <c r="I4562" i="30"/>
  <c r="F4562" i="30"/>
  <c r="R4561" i="30"/>
  <c r="Q4561" i="30"/>
  <c r="F4561" i="30"/>
  <c r="J4560" i="30"/>
  <c r="I4560" i="30"/>
  <c r="F4560" i="30"/>
  <c r="R4559" i="30"/>
  <c r="Q4559" i="30"/>
  <c r="F4559" i="30"/>
  <c r="R4558" i="30"/>
  <c r="Q4558" i="30"/>
  <c r="F4558" i="30"/>
  <c r="J4557" i="30"/>
  <c r="J4559" i="30" s="1"/>
  <c r="J4561" i="30" s="1"/>
  <c r="J4563" i="30" s="1"/>
  <c r="J4565" i="30" s="1"/>
  <c r="I4557" i="30"/>
  <c r="I4559" i="30" s="1"/>
  <c r="I4561" i="30" s="1"/>
  <c r="I4563" i="30" s="1"/>
  <c r="I4565" i="30" s="1"/>
  <c r="F4557" i="30"/>
  <c r="E4557" i="30"/>
  <c r="E4558" i="30" s="1"/>
  <c r="E4559" i="30" s="1"/>
  <c r="E4560" i="30" s="1"/>
  <c r="E4561" i="30" s="1"/>
  <c r="E4562" i="30" s="1"/>
  <c r="E4563" i="30" s="1"/>
  <c r="E4564" i="30" s="1"/>
  <c r="E4565" i="30" s="1"/>
  <c r="J4556" i="30"/>
  <c r="J4558" i="30" s="1"/>
  <c r="I4556" i="30"/>
  <c r="I4558" i="30" s="1"/>
  <c r="F4556" i="30"/>
  <c r="R4555" i="30"/>
  <c r="Q4555" i="30"/>
  <c r="F4555" i="30"/>
  <c r="J4554" i="30"/>
  <c r="I4554" i="30"/>
  <c r="F4554" i="30"/>
  <c r="E4554" i="30"/>
  <c r="E4555" i="30" s="1"/>
  <c r="J4553" i="30"/>
  <c r="J4555" i="30" s="1"/>
  <c r="I4553" i="30"/>
  <c r="I4555" i="30" s="1"/>
  <c r="F4553" i="30"/>
  <c r="R4552" i="30"/>
  <c r="Q4552" i="30"/>
  <c r="F4552" i="30"/>
  <c r="R4551" i="30"/>
  <c r="Q4551" i="30"/>
  <c r="F4551" i="30"/>
  <c r="R4550" i="30"/>
  <c r="Q4550" i="30"/>
  <c r="F4550" i="30"/>
  <c r="R4549" i="30"/>
  <c r="Q4549" i="30"/>
  <c r="F4549" i="30"/>
  <c r="R4548" i="30"/>
  <c r="Q4548" i="30"/>
  <c r="F4548" i="30"/>
  <c r="R4547" i="30"/>
  <c r="Q4547" i="30"/>
  <c r="F4547" i="30"/>
  <c r="R4546" i="30"/>
  <c r="Q4546" i="30"/>
  <c r="F4546" i="30"/>
  <c r="R4545" i="30"/>
  <c r="Q4545" i="30"/>
  <c r="F4545" i="30"/>
  <c r="J4544" i="30"/>
  <c r="J4546" i="30" s="1"/>
  <c r="J4548" i="30" s="1"/>
  <c r="J4550" i="30" s="1"/>
  <c r="J4552" i="30" s="1"/>
  <c r="I4544" i="30"/>
  <c r="I4546" i="30" s="1"/>
  <c r="I4548" i="30" s="1"/>
  <c r="I4550" i="30" s="1"/>
  <c r="I4552" i="30" s="1"/>
  <c r="F4544" i="30"/>
  <c r="R4543" i="30"/>
  <c r="Q4543" i="30"/>
  <c r="F4543" i="30"/>
  <c r="R4542" i="30"/>
  <c r="Q4542" i="30"/>
  <c r="F4542" i="30"/>
  <c r="R4541" i="30"/>
  <c r="Q4541" i="30"/>
  <c r="F4541" i="30"/>
  <c r="R4540" i="30"/>
  <c r="Q4540" i="30"/>
  <c r="F4540" i="30"/>
  <c r="R4539" i="30"/>
  <c r="Q4539" i="30"/>
  <c r="F4539" i="30"/>
  <c r="R4538" i="30"/>
  <c r="Q4538" i="30"/>
  <c r="F4538" i="30"/>
  <c r="R4537" i="30"/>
  <c r="Q4537" i="30"/>
  <c r="F4537" i="30"/>
  <c r="J4536" i="30"/>
  <c r="J4538" i="30" s="1"/>
  <c r="J4540" i="30" s="1"/>
  <c r="J4542" i="30" s="1"/>
  <c r="I4536" i="30"/>
  <c r="I4538" i="30" s="1"/>
  <c r="I4540" i="30" s="1"/>
  <c r="I4542" i="30" s="1"/>
  <c r="F4536" i="30"/>
  <c r="E4536" i="30"/>
  <c r="E4537" i="30" s="1"/>
  <c r="E4538" i="30" s="1"/>
  <c r="E4539" i="30" s="1"/>
  <c r="E4540" i="30" s="1"/>
  <c r="E4541" i="30" s="1"/>
  <c r="E4542" i="30" s="1"/>
  <c r="E4543" i="30" s="1"/>
  <c r="E4544" i="30" s="1"/>
  <c r="E4545" i="30" s="1"/>
  <c r="E4546" i="30" s="1"/>
  <c r="E4547" i="30" s="1"/>
  <c r="E4548" i="30" s="1"/>
  <c r="E4549" i="30" s="1"/>
  <c r="E4550" i="30" s="1"/>
  <c r="E4551" i="30" s="1"/>
  <c r="E4552" i="30" s="1"/>
  <c r="J4535" i="30"/>
  <c r="J4537" i="30" s="1"/>
  <c r="J4539" i="30" s="1"/>
  <c r="J4541" i="30" s="1"/>
  <c r="J4543" i="30" s="1"/>
  <c r="J4545" i="30" s="1"/>
  <c r="J4547" i="30" s="1"/>
  <c r="J4549" i="30" s="1"/>
  <c r="J4551" i="30" s="1"/>
  <c r="I4535" i="30"/>
  <c r="I4537" i="30" s="1"/>
  <c r="I4539" i="30" s="1"/>
  <c r="I4541" i="30" s="1"/>
  <c r="I4543" i="30" s="1"/>
  <c r="I4545" i="30" s="1"/>
  <c r="I4547" i="30" s="1"/>
  <c r="I4549" i="30" s="1"/>
  <c r="I4551" i="30" s="1"/>
  <c r="F4535" i="30"/>
  <c r="R4534" i="30"/>
  <c r="Q4534" i="30"/>
  <c r="F4534" i="30"/>
  <c r="J4533" i="30"/>
  <c r="I4533" i="30"/>
  <c r="F4533" i="30"/>
  <c r="E4533" i="30"/>
  <c r="E4534" i="30" s="1"/>
  <c r="J4532" i="30"/>
  <c r="J4534" i="30" s="1"/>
  <c r="I4532" i="30"/>
  <c r="I4534" i="30" s="1"/>
  <c r="F4532" i="30"/>
  <c r="R4531" i="30"/>
  <c r="Q4531" i="30"/>
  <c r="F4531" i="30"/>
  <c r="J4530" i="30"/>
  <c r="I4530" i="30"/>
  <c r="F4530" i="30"/>
  <c r="R4529" i="30"/>
  <c r="Q4529" i="30"/>
  <c r="F4529" i="30"/>
  <c r="J4528" i="30"/>
  <c r="I4528" i="30"/>
  <c r="F4528" i="30"/>
  <c r="E4528" i="30"/>
  <c r="E4529" i="30" s="1"/>
  <c r="E4530" i="30" s="1"/>
  <c r="E4531" i="30" s="1"/>
  <c r="J4527" i="30"/>
  <c r="J4529" i="30" s="1"/>
  <c r="J4531" i="30" s="1"/>
  <c r="I4527" i="30"/>
  <c r="I4529" i="30" s="1"/>
  <c r="I4531" i="30" s="1"/>
  <c r="F4527" i="30"/>
  <c r="R4526" i="30"/>
  <c r="Q4526" i="30"/>
  <c r="R4525" i="30"/>
  <c r="Q4525" i="30"/>
  <c r="J4524" i="30"/>
  <c r="J4526" i="30" s="1"/>
  <c r="I4524" i="30"/>
  <c r="I4526" i="30" s="1"/>
  <c r="R4523" i="30"/>
  <c r="Q4523" i="30"/>
  <c r="R4522" i="30"/>
  <c r="Q4522" i="30"/>
  <c r="R4521" i="30"/>
  <c r="Q4521" i="30"/>
  <c r="R4520" i="30"/>
  <c r="Q4520" i="30"/>
  <c r="R4519" i="30"/>
  <c r="Q4519" i="30"/>
  <c r="R4518" i="30"/>
  <c r="Q4518" i="30"/>
  <c r="R4517" i="30"/>
  <c r="Q4517" i="30"/>
  <c r="J4516" i="30"/>
  <c r="J4518" i="30" s="1"/>
  <c r="J4520" i="30" s="1"/>
  <c r="J4522" i="30" s="1"/>
  <c r="I4516" i="30"/>
  <c r="I4518" i="30" s="1"/>
  <c r="I4520" i="30" s="1"/>
  <c r="I4522" i="30" s="1"/>
  <c r="E4516" i="30"/>
  <c r="E4517" i="30" s="1"/>
  <c r="E4518" i="30" s="1"/>
  <c r="E4519" i="30" s="1"/>
  <c r="E4520" i="30" s="1"/>
  <c r="E4521" i="30" s="1"/>
  <c r="E4522" i="30" s="1"/>
  <c r="E4523" i="30" s="1"/>
  <c r="E4524" i="30" s="1"/>
  <c r="E4525" i="30" s="1"/>
  <c r="E4526" i="30" s="1"/>
  <c r="J4515" i="30"/>
  <c r="J4517" i="30" s="1"/>
  <c r="J4519" i="30" s="1"/>
  <c r="J4521" i="30" s="1"/>
  <c r="J4523" i="30" s="1"/>
  <c r="J4525" i="30" s="1"/>
  <c r="I4515" i="30"/>
  <c r="I4517" i="30" s="1"/>
  <c r="I4519" i="30" s="1"/>
  <c r="I4521" i="30" s="1"/>
  <c r="I4523" i="30" s="1"/>
  <c r="I4525" i="30" s="1"/>
  <c r="R4514" i="30"/>
  <c r="Q4514" i="30"/>
  <c r="F4514" i="30"/>
  <c r="J4513" i="30"/>
  <c r="I4513" i="30"/>
  <c r="F4513" i="30"/>
  <c r="E4513" i="30"/>
  <c r="E4514" i="30" s="1"/>
  <c r="J4512" i="30"/>
  <c r="J4514" i="30" s="1"/>
  <c r="I4512" i="30"/>
  <c r="I4514" i="30" s="1"/>
  <c r="F4512" i="30"/>
  <c r="R4511" i="30"/>
  <c r="Q4511" i="30"/>
  <c r="F4511" i="30"/>
  <c r="J4510" i="30"/>
  <c r="I4510" i="30"/>
  <c r="F4510" i="30"/>
  <c r="R4509" i="30"/>
  <c r="Q4509" i="30"/>
  <c r="F4509" i="30"/>
  <c r="R4508" i="30"/>
  <c r="Q4508" i="30"/>
  <c r="F4508" i="30"/>
  <c r="R4507" i="30"/>
  <c r="Q4507" i="30"/>
  <c r="F4507" i="30"/>
  <c r="R4506" i="30"/>
  <c r="Q4506" i="30"/>
  <c r="F4506" i="30"/>
  <c r="R4505" i="30"/>
  <c r="Q4505" i="30"/>
  <c r="F4505" i="30"/>
  <c r="R4504" i="30"/>
  <c r="Q4504" i="30"/>
  <c r="F4504" i="30"/>
  <c r="J4503" i="30"/>
  <c r="J4505" i="30" s="1"/>
  <c r="J4507" i="30" s="1"/>
  <c r="J4509" i="30" s="1"/>
  <c r="J4511" i="30" s="1"/>
  <c r="I4503" i="30"/>
  <c r="I4505" i="30" s="1"/>
  <c r="I4507" i="30" s="1"/>
  <c r="I4509" i="30" s="1"/>
  <c r="I4511" i="30" s="1"/>
  <c r="F4503" i="30"/>
  <c r="E4503" i="30"/>
  <c r="E4504" i="30" s="1"/>
  <c r="E4505" i="30" s="1"/>
  <c r="E4506" i="30" s="1"/>
  <c r="E4507" i="30" s="1"/>
  <c r="E4508" i="30" s="1"/>
  <c r="E4509" i="30" s="1"/>
  <c r="E4510" i="30" s="1"/>
  <c r="E4511" i="30" s="1"/>
  <c r="J4502" i="30"/>
  <c r="J4504" i="30" s="1"/>
  <c r="J4506" i="30" s="1"/>
  <c r="J4508" i="30" s="1"/>
  <c r="I4502" i="30"/>
  <c r="I4504" i="30" s="1"/>
  <c r="I4506" i="30" s="1"/>
  <c r="I4508" i="30" s="1"/>
  <c r="F4502" i="30"/>
  <c r="F4501" i="30"/>
  <c r="F4500" i="30"/>
  <c r="F4499" i="30"/>
  <c r="F4498" i="30"/>
  <c r="R4495" i="30"/>
  <c r="Q4495" i="30"/>
  <c r="R4494" i="30"/>
  <c r="Q4494" i="30"/>
  <c r="R4493" i="30"/>
  <c r="Q4493" i="30"/>
  <c r="R4492" i="30"/>
  <c r="Q4492" i="30"/>
  <c r="R4491" i="30"/>
  <c r="Q4491" i="30"/>
  <c r="R4490" i="30"/>
  <c r="Q4490" i="30"/>
  <c r="R4489" i="30"/>
  <c r="Q4489" i="30"/>
  <c r="R4488" i="30"/>
  <c r="Q4488" i="30"/>
  <c r="R4487" i="30"/>
  <c r="Q4487" i="30"/>
  <c r="R4486" i="30"/>
  <c r="Q4486" i="30"/>
  <c r="R4485" i="30"/>
  <c r="Q4485" i="30"/>
  <c r="R4484" i="30"/>
  <c r="Q4484" i="30"/>
  <c r="R4483" i="30"/>
  <c r="Q4483" i="30"/>
  <c r="R4482" i="30"/>
  <c r="Q4482" i="30"/>
  <c r="R4481" i="30"/>
  <c r="Q4481" i="30"/>
  <c r="I4481" i="30"/>
  <c r="I4483" i="30" s="1"/>
  <c r="I4485" i="30" s="1"/>
  <c r="I4487" i="30" s="1"/>
  <c r="I4489" i="30" s="1"/>
  <c r="I4491" i="30" s="1"/>
  <c r="I4493" i="30" s="1"/>
  <c r="I4495" i="30" s="1"/>
  <c r="I4497" i="30" s="1"/>
  <c r="I4499" i="30" s="1"/>
  <c r="I4501" i="30" s="1"/>
  <c r="R4480" i="30"/>
  <c r="Q4480" i="30"/>
  <c r="J4479" i="30"/>
  <c r="J4481" i="30" s="1"/>
  <c r="J4483" i="30" s="1"/>
  <c r="J4485" i="30" s="1"/>
  <c r="J4487" i="30" s="1"/>
  <c r="J4489" i="30" s="1"/>
  <c r="J4491" i="30" s="1"/>
  <c r="J4493" i="30" s="1"/>
  <c r="J4495" i="30" s="1"/>
  <c r="J4497" i="30" s="1"/>
  <c r="J4499" i="30" s="1"/>
  <c r="J4501" i="30" s="1"/>
  <c r="R4478" i="30"/>
  <c r="Q4478" i="30"/>
  <c r="R4477" i="30"/>
  <c r="Q4477" i="30"/>
  <c r="R4476" i="30"/>
  <c r="Q4476" i="30"/>
  <c r="R4475" i="30"/>
  <c r="Q4475" i="30"/>
  <c r="R4474" i="30"/>
  <c r="Q4474" i="30"/>
  <c r="R4473" i="30"/>
  <c r="Q4473" i="30"/>
  <c r="R4472" i="30"/>
  <c r="Q4472" i="30"/>
  <c r="R4471" i="30"/>
  <c r="Q4471" i="30"/>
  <c r="R4470" i="30"/>
  <c r="Q4470" i="30"/>
  <c r="R4469" i="30"/>
  <c r="Q4469" i="30"/>
  <c r="R4468" i="30"/>
  <c r="Q4468" i="30"/>
  <c r="R4467" i="30"/>
  <c r="Q4467" i="30"/>
  <c r="R4466" i="30"/>
  <c r="Q4466" i="30"/>
  <c r="R4465" i="30"/>
  <c r="Q4465" i="30"/>
  <c r="R4464" i="30"/>
  <c r="Q4464" i="30"/>
  <c r="R4463" i="30"/>
  <c r="Q4463" i="30"/>
  <c r="R4462" i="30"/>
  <c r="Q4462" i="30"/>
  <c r="R4461" i="30"/>
  <c r="Q4461" i="30"/>
  <c r="R4460" i="30"/>
  <c r="Q4460" i="30"/>
  <c r="R4459" i="30"/>
  <c r="Q4459" i="30"/>
  <c r="R4458" i="30"/>
  <c r="Q4458" i="30"/>
  <c r="R4457" i="30"/>
  <c r="Q4457" i="30"/>
  <c r="I4457" i="30"/>
  <c r="I4459" i="30" s="1"/>
  <c r="I4461" i="30" s="1"/>
  <c r="I4463" i="30" s="1"/>
  <c r="I4465" i="30" s="1"/>
  <c r="I4467" i="30" s="1"/>
  <c r="I4469" i="30" s="1"/>
  <c r="I4471" i="30" s="1"/>
  <c r="I4473" i="30" s="1"/>
  <c r="I4475" i="30" s="1"/>
  <c r="I4477" i="30" s="1"/>
  <c r="Q4456" i="30"/>
  <c r="R4456" i="30" s="1"/>
  <c r="P4456" i="30"/>
  <c r="P4497" i="30" s="1"/>
  <c r="J4456" i="30"/>
  <c r="J4458" i="30" s="1"/>
  <c r="J4460" i="30" s="1"/>
  <c r="J4462" i="30" s="1"/>
  <c r="J4464" i="30" s="1"/>
  <c r="J4466" i="30" s="1"/>
  <c r="J4468" i="30" s="1"/>
  <c r="J4470" i="30" s="1"/>
  <c r="J4472" i="30" s="1"/>
  <c r="J4474" i="30" s="1"/>
  <c r="J4476" i="30" s="1"/>
  <c r="J4478" i="30" s="1"/>
  <c r="J4480" i="30" s="1"/>
  <c r="J4482" i="30" s="1"/>
  <c r="J4484" i="30" s="1"/>
  <c r="J4486" i="30" s="1"/>
  <c r="J4488" i="30" s="1"/>
  <c r="J4490" i="30" s="1"/>
  <c r="J4492" i="30" s="1"/>
  <c r="J4494" i="30" s="1"/>
  <c r="J4496" i="30" s="1"/>
  <c r="J4498" i="30" s="1"/>
  <c r="J4500" i="30" s="1"/>
  <c r="J4455" i="30"/>
  <c r="J4457" i="30" s="1"/>
  <c r="J4459" i="30" s="1"/>
  <c r="J4461" i="30" s="1"/>
  <c r="J4463" i="30" s="1"/>
  <c r="J4465" i="30" s="1"/>
  <c r="J4467" i="30" s="1"/>
  <c r="J4469" i="30" s="1"/>
  <c r="J4471" i="30" s="1"/>
  <c r="J4473" i="30" s="1"/>
  <c r="J4475" i="30" s="1"/>
  <c r="J4477" i="30" s="1"/>
  <c r="I4454" i="30"/>
  <c r="I4456" i="30" s="1"/>
  <c r="I4458" i="30" s="1"/>
  <c r="I4460" i="30" s="1"/>
  <c r="I4462" i="30" s="1"/>
  <c r="I4464" i="30" s="1"/>
  <c r="I4466" i="30" s="1"/>
  <c r="I4468" i="30" s="1"/>
  <c r="I4470" i="30" s="1"/>
  <c r="I4472" i="30" s="1"/>
  <c r="I4474" i="30" s="1"/>
  <c r="I4476" i="30" s="1"/>
  <c r="I4478" i="30" s="1"/>
  <c r="I4480" i="30" s="1"/>
  <c r="I4482" i="30" s="1"/>
  <c r="I4484" i="30" s="1"/>
  <c r="I4486" i="30" s="1"/>
  <c r="I4488" i="30" s="1"/>
  <c r="I4490" i="30" s="1"/>
  <c r="I4492" i="30" s="1"/>
  <c r="I4494" i="30" s="1"/>
  <c r="I4496" i="30" s="1"/>
  <c r="I4498" i="30" s="1"/>
  <c r="I4500" i="30" s="1"/>
  <c r="E4454" i="30"/>
  <c r="E4455" i="30" s="1"/>
  <c r="E4456" i="30" s="1"/>
  <c r="E4457" i="30" s="1"/>
  <c r="E4458" i="30" s="1"/>
  <c r="E4459" i="30" s="1"/>
  <c r="E4460" i="30" s="1"/>
  <c r="E4461" i="30" s="1"/>
  <c r="E4462" i="30" s="1"/>
  <c r="E4463" i="30" s="1"/>
  <c r="E4464" i="30" s="1"/>
  <c r="E4465" i="30" s="1"/>
  <c r="E4466" i="30" s="1"/>
  <c r="E4467" i="30" s="1"/>
  <c r="E4468" i="30" s="1"/>
  <c r="E4469" i="30" s="1"/>
  <c r="E4470" i="30" s="1"/>
  <c r="E4471" i="30" s="1"/>
  <c r="E4472" i="30" s="1"/>
  <c r="E4473" i="30" s="1"/>
  <c r="E4474" i="30" s="1"/>
  <c r="E4475" i="30" s="1"/>
  <c r="E4476" i="30" s="1"/>
  <c r="E4477" i="30" s="1"/>
  <c r="E4478" i="30" s="1"/>
  <c r="E4479" i="30" s="1"/>
  <c r="E4480" i="30" s="1"/>
  <c r="E4481" i="30" s="1"/>
  <c r="E4482" i="30" s="1"/>
  <c r="E4483" i="30" s="1"/>
  <c r="E4484" i="30" s="1"/>
  <c r="E4485" i="30" s="1"/>
  <c r="E4486" i="30" s="1"/>
  <c r="E4487" i="30" s="1"/>
  <c r="E4488" i="30" s="1"/>
  <c r="E4489" i="30" s="1"/>
  <c r="E4490" i="30" s="1"/>
  <c r="E4491" i="30" s="1"/>
  <c r="E4492" i="30" s="1"/>
  <c r="E4493" i="30" s="1"/>
  <c r="E4494" i="30" s="1"/>
  <c r="E4495" i="30" s="1"/>
  <c r="E4496" i="30" s="1"/>
  <c r="J4453" i="30"/>
  <c r="I4453" i="30"/>
  <c r="R4452" i="30"/>
  <c r="Q4452" i="30"/>
  <c r="F4452" i="30"/>
  <c r="R4451" i="30"/>
  <c r="Q4451" i="30"/>
  <c r="F4451" i="30"/>
  <c r="R4450" i="30"/>
  <c r="Q4450" i="30"/>
  <c r="F4450" i="30"/>
  <c r="R4449" i="30"/>
  <c r="Q4449" i="30"/>
  <c r="F4449" i="30"/>
  <c r="R4448" i="30"/>
  <c r="Q4448" i="30"/>
  <c r="F4448" i="30"/>
  <c r="R4447" i="30"/>
  <c r="Q4447" i="30"/>
  <c r="F4447" i="30"/>
  <c r="R4446" i="30"/>
  <c r="Q4446" i="30"/>
  <c r="F4446" i="30"/>
  <c r="R4445" i="30"/>
  <c r="Q4445" i="30"/>
  <c r="F4445" i="30"/>
  <c r="R4444" i="30"/>
  <c r="Q4444" i="30"/>
  <c r="F4444" i="30"/>
  <c r="R4443" i="30"/>
  <c r="Q4443" i="30"/>
  <c r="F4443" i="30"/>
  <c r="R4442" i="30"/>
  <c r="Q4442" i="30"/>
  <c r="F4442" i="30"/>
  <c r="R4441" i="30"/>
  <c r="Q4441" i="30"/>
  <c r="F4441" i="30"/>
  <c r="R4440" i="30"/>
  <c r="Q4440" i="30"/>
  <c r="F4440" i="30"/>
  <c r="R4439" i="30"/>
  <c r="Q4439" i="30"/>
  <c r="F4439" i="30"/>
  <c r="R4438" i="30"/>
  <c r="Q4438" i="30"/>
  <c r="F4438" i="30"/>
  <c r="R4437" i="30"/>
  <c r="Q4437" i="30"/>
  <c r="F4437" i="30"/>
  <c r="R4436" i="30"/>
  <c r="Q4436" i="30"/>
  <c r="F4436" i="30"/>
  <c r="R4435" i="30"/>
  <c r="Q4435" i="30"/>
  <c r="F4435" i="30"/>
  <c r="J4434" i="30"/>
  <c r="J4436" i="30" s="1"/>
  <c r="J4438" i="30" s="1"/>
  <c r="J4440" i="30" s="1"/>
  <c r="J4442" i="30" s="1"/>
  <c r="J4444" i="30" s="1"/>
  <c r="J4446" i="30" s="1"/>
  <c r="J4448" i="30" s="1"/>
  <c r="J4450" i="30" s="1"/>
  <c r="J4452" i="30" s="1"/>
  <c r="I4434" i="30"/>
  <c r="I4436" i="30" s="1"/>
  <c r="I4438" i="30" s="1"/>
  <c r="I4440" i="30" s="1"/>
  <c r="I4442" i="30" s="1"/>
  <c r="I4444" i="30" s="1"/>
  <c r="I4446" i="30" s="1"/>
  <c r="I4448" i="30" s="1"/>
  <c r="I4450" i="30" s="1"/>
  <c r="I4452" i="30" s="1"/>
  <c r="F4434" i="30"/>
  <c r="E4434" i="30"/>
  <c r="E4435" i="30" s="1"/>
  <c r="E4436" i="30" s="1"/>
  <c r="E4437" i="30" s="1"/>
  <c r="E4438" i="30" s="1"/>
  <c r="E4439" i="30" s="1"/>
  <c r="E4440" i="30" s="1"/>
  <c r="E4441" i="30" s="1"/>
  <c r="E4442" i="30" s="1"/>
  <c r="E4443" i="30" s="1"/>
  <c r="E4444" i="30" s="1"/>
  <c r="E4445" i="30" s="1"/>
  <c r="E4446" i="30" s="1"/>
  <c r="E4447" i="30" s="1"/>
  <c r="E4448" i="30" s="1"/>
  <c r="E4449" i="30" s="1"/>
  <c r="E4450" i="30" s="1"/>
  <c r="E4451" i="30" s="1"/>
  <c r="E4452" i="30" s="1"/>
  <c r="J4433" i="30"/>
  <c r="J4435" i="30" s="1"/>
  <c r="J4437" i="30" s="1"/>
  <c r="J4439" i="30" s="1"/>
  <c r="J4441" i="30" s="1"/>
  <c r="J4443" i="30" s="1"/>
  <c r="J4445" i="30" s="1"/>
  <c r="J4447" i="30" s="1"/>
  <c r="J4449" i="30" s="1"/>
  <c r="J4451" i="30" s="1"/>
  <c r="I4433" i="30"/>
  <c r="I4435" i="30" s="1"/>
  <c r="I4437" i="30" s="1"/>
  <c r="I4439" i="30" s="1"/>
  <c r="I4441" i="30" s="1"/>
  <c r="I4443" i="30" s="1"/>
  <c r="I4445" i="30" s="1"/>
  <c r="I4447" i="30" s="1"/>
  <c r="I4449" i="30" s="1"/>
  <c r="I4451" i="30" s="1"/>
  <c r="F4433" i="30"/>
  <c r="R4432" i="30"/>
  <c r="Q4432" i="30"/>
  <c r="F4432" i="30"/>
  <c r="R4431" i="30"/>
  <c r="Q4431" i="30"/>
  <c r="F4431" i="30"/>
  <c r="R4430" i="30"/>
  <c r="Q4430" i="30"/>
  <c r="F4430" i="30"/>
  <c r="R4429" i="30"/>
  <c r="Q4429" i="30"/>
  <c r="F4429" i="30"/>
  <c r="J4428" i="30"/>
  <c r="J4430" i="30" s="1"/>
  <c r="J4432" i="30" s="1"/>
  <c r="I4428" i="30"/>
  <c r="I4430" i="30" s="1"/>
  <c r="I4432" i="30" s="1"/>
  <c r="F4428" i="30"/>
  <c r="E4428" i="30"/>
  <c r="E4429" i="30" s="1"/>
  <c r="E4430" i="30" s="1"/>
  <c r="E4431" i="30" s="1"/>
  <c r="E4432" i="30" s="1"/>
  <c r="J4427" i="30"/>
  <c r="J4429" i="30" s="1"/>
  <c r="J4431" i="30" s="1"/>
  <c r="I4427" i="30"/>
  <c r="I4429" i="30" s="1"/>
  <c r="I4431" i="30" s="1"/>
  <c r="F4427" i="30"/>
  <c r="R4426" i="30"/>
  <c r="Q4426" i="30"/>
  <c r="R4425" i="30"/>
  <c r="Q4425" i="30"/>
  <c r="R4424" i="30"/>
  <c r="Q4424" i="30"/>
  <c r="J4423" i="30"/>
  <c r="J4425" i="30" s="1"/>
  <c r="I4423" i="30"/>
  <c r="I4425" i="30" s="1"/>
  <c r="E4423" i="30"/>
  <c r="E4424" i="30" s="1"/>
  <c r="E4425" i="30" s="1"/>
  <c r="E4426" i="30" s="1"/>
  <c r="J4422" i="30"/>
  <c r="J4424" i="30" s="1"/>
  <c r="J4426" i="30" s="1"/>
  <c r="I4422" i="30"/>
  <c r="I4424" i="30" s="1"/>
  <c r="I4426" i="30" s="1"/>
  <c r="R4421" i="30"/>
  <c r="Q4421" i="30"/>
  <c r="F4421" i="30"/>
  <c r="R4420" i="30"/>
  <c r="Q4420" i="30"/>
  <c r="F4420" i="30"/>
  <c r="J4419" i="30"/>
  <c r="J4421" i="30" s="1"/>
  <c r="I4419" i="30"/>
  <c r="I4421" i="30" s="1"/>
  <c r="F4419" i="30"/>
  <c r="R4418" i="30"/>
  <c r="Q4418" i="30"/>
  <c r="F4418" i="30"/>
  <c r="J4417" i="30"/>
  <c r="I4417" i="30"/>
  <c r="F4417" i="30"/>
  <c r="R4416" i="30"/>
  <c r="Q4416" i="30"/>
  <c r="F4416" i="30"/>
  <c r="J4415" i="30"/>
  <c r="I4415" i="30"/>
  <c r="F4415" i="30"/>
  <c r="E4415" i="30"/>
  <c r="E4416" i="30" s="1"/>
  <c r="E4417" i="30" s="1"/>
  <c r="E4418" i="30" s="1"/>
  <c r="E4419" i="30" s="1"/>
  <c r="E4420" i="30" s="1"/>
  <c r="E4421" i="30" s="1"/>
  <c r="J4414" i="30"/>
  <c r="J4416" i="30" s="1"/>
  <c r="J4418" i="30" s="1"/>
  <c r="J4420" i="30" s="1"/>
  <c r="I4414" i="30"/>
  <c r="I4416" i="30" s="1"/>
  <c r="I4418" i="30" s="1"/>
  <c r="I4420" i="30" s="1"/>
  <c r="F4414" i="30"/>
  <c r="R4413" i="30"/>
  <c r="Q4413" i="30"/>
  <c r="F4413" i="30"/>
  <c r="J4412" i="30"/>
  <c r="I4412" i="30"/>
  <c r="F4412" i="30"/>
  <c r="R4411" i="30"/>
  <c r="Q4411" i="30"/>
  <c r="F4411" i="30"/>
  <c r="J4410" i="30"/>
  <c r="I4410" i="30"/>
  <c r="F4410" i="30"/>
  <c r="R4409" i="30"/>
  <c r="Q4409" i="30"/>
  <c r="F4409" i="30"/>
  <c r="J4408" i="30"/>
  <c r="I4408" i="30"/>
  <c r="F4408" i="30"/>
  <c r="R4407" i="30"/>
  <c r="Q4407" i="30"/>
  <c r="F4407" i="30"/>
  <c r="R4406" i="30"/>
  <c r="Q4406" i="30"/>
  <c r="F4406" i="30"/>
  <c r="R4405" i="30"/>
  <c r="Q4405" i="30"/>
  <c r="F4405" i="30"/>
  <c r="R4404" i="30"/>
  <c r="Q4404" i="30"/>
  <c r="F4404" i="30"/>
  <c r="R4403" i="30"/>
  <c r="Q4403" i="30"/>
  <c r="F4403" i="30"/>
  <c r="R4402" i="30"/>
  <c r="Q4402" i="30"/>
  <c r="F4402" i="30"/>
  <c r="R4401" i="30"/>
  <c r="Q4401" i="30"/>
  <c r="F4401" i="30"/>
  <c r="R4400" i="30"/>
  <c r="Q4400" i="30"/>
  <c r="F4400" i="30"/>
  <c r="R4399" i="30"/>
  <c r="Q4399" i="30"/>
  <c r="F4399" i="30"/>
  <c r="J4398" i="30"/>
  <c r="J4400" i="30" s="1"/>
  <c r="J4402" i="30" s="1"/>
  <c r="J4404" i="30" s="1"/>
  <c r="J4406" i="30" s="1"/>
  <c r="I4398" i="30"/>
  <c r="I4400" i="30" s="1"/>
  <c r="I4402" i="30" s="1"/>
  <c r="I4404" i="30" s="1"/>
  <c r="I4406" i="30" s="1"/>
  <c r="F4398" i="30"/>
  <c r="R4397" i="30"/>
  <c r="Q4397" i="30"/>
  <c r="F4397" i="30"/>
  <c r="J4396" i="30"/>
  <c r="I4396" i="30"/>
  <c r="F4396" i="30"/>
  <c r="R4395" i="30"/>
  <c r="Q4395" i="30"/>
  <c r="F4395" i="30"/>
  <c r="R4394" i="30"/>
  <c r="Q4394" i="30"/>
  <c r="F4394" i="30"/>
  <c r="R4393" i="30"/>
  <c r="Q4393" i="30"/>
  <c r="F4393" i="30"/>
  <c r="R4392" i="30"/>
  <c r="Q4392" i="30"/>
  <c r="F4392" i="30"/>
  <c r="R4391" i="30"/>
  <c r="Q4391" i="30"/>
  <c r="F4391" i="30"/>
  <c r="R4390" i="30"/>
  <c r="Q4390" i="30"/>
  <c r="F4390" i="30"/>
  <c r="R4389" i="30"/>
  <c r="Q4389" i="30"/>
  <c r="F4389" i="30"/>
  <c r="R4388" i="30"/>
  <c r="Q4388" i="30"/>
  <c r="F4388" i="30"/>
  <c r="R4387" i="30"/>
  <c r="Q4387" i="30"/>
  <c r="F4387" i="30"/>
  <c r="J4386" i="30"/>
  <c r="J4388" i="30" s="1"/>
  <c r="J4390" i="30" s="1"/>
  <c r="J4392" i="30" s="1"/>
  <c r="J4394" i="30" s="1"/>
  <c r="I4386" i="30"/>
  <c r="I4388" i="30" s="1"/>
  <c r="I4390" i="30" s="1"/>
  <c r="I4392" i="30" s="1"/>
  <c r="I4394" i="30" s="1"/>
  <c r="F4386" i="30"/>
  <c r="R4385" i="30"/>
  <c r="Q4385" i="30"/>
  <c r="F4385" i="30"/>
  <c r="J4384" i="30"/>
  <c r="I4384" i="30"/>
  <c r="F4384" i="30"/>
  <c r="E4384" i="30"/>
  <c r="E4385" i="30" s="1"/>
  <c r="E4386" i="30" s="1"/>
  <c r="E4387" i="30" s="1"/>
  <c r="E4388" i="30" s="1"/>
  <c r="E4389" i="30" s="1"/>
  <c r="E4390" i="30" s="1"/>
  <c r="E4391" i="30" s="1"/>
  <c r="E4392" i="30" s="1"/>
  <c r="E4393" i="30" s="1"/>
  <c r="E4394" i="30" s="1"/>
  <c r="E4395" i="30" s="1"/>
  <c r="E4396" i="30" s="1"/>
  <c r="E4397" i="30" s="1"/>
  <c r="E4398" i="30" s="1"/>
  <c r="E4399" i="30" s="1"/>
  <c r="E4400" i="30" s="1"/>
  <c r="E4401" i="30" s="1"/>
  <c r="E4402" i="30" s="1"/>
  <c r="E4403" i="30" s="1"/>
  <c r="E4404" i="30" s="1"/>
  <c r="E4405" i="30" s="1"/>
  <c r="E4406" i="30" s="1"/>
  <c r="E4407" i="30" s="1"/>
  <c r="E4408" i="30" s="1"/>
  <c r="E4409" i="30" s="1"/>
  <c r="E4410" i="30" s="1"/>
  <c r="E4411" i="30" s="1"/>
  <c r="E4412" i="30" s="1"/>
  <c r="E4413" i="30" s="1"/>
  <c r="J4383" i="30"/>
  <c r="J4385" i="30" s="1"/>
  <c r="J4387" i="30" s="1"/>
  <c r="J4389" i="30" s="1"/>
  <c r="J4391" i="30" s="1"/>
  <c r="J4393" i="30" s="1"/>
  <c r="J4395" i="30" s="1"/>
  <c r="J4397" i="30" s="1"/>
  <c r="J4399" i="30" s="1"/>
  <c r="J4401" i="30" s="1"/>
  <c r="J4403" i="30" s="1"/>
  <c r="J4405" i="30" s="1"/>
  <c r="J4407" i="30" s="1"/>
  <c r="J4409" i="30" s="1"/>
  <c r="J4411" i="30" s="1"/>
  <c r="J4413" i="30" s="1"/>
  <c r="I4383" i="30"/>
  <c r="I4385" i="30" s="1"/>
  <c r="I4387" i="30" s="1"/>
  <c r="I4389" i="30" s="1"/>
  <c r="I4391" i="30" s="1"/>
  <c r="I4393" i="30" s="1"/>
  <c r="I4395" i="30" s="1"/>
  <c r="I4397" i="30" s="1"/>
  <c r="I4399" i="30" s="1"/>
  <c r="I4401" i="30" s="1"/>
  <c r="I4403" i="30" s="1"/>
  <c r="I4405" i="30" s="1"/>
  <c r="I4407" i="30" s="1"/>
  <c r="I4409" i="30" s="1"/>
  <c r="I4411" i="30" s="1"/>
  <c r="I4413" i="30" s="1"/>
  <c r="F4383" i="30"/>
  <c r="R4382" i="30"/>
  <c r="Q4382" i="30"/>
  <c r="F4382" i="30"/>
  <c r="R4381" i="30"/>
  <c r="Q4381" i="30"/>
  <c r="F4381" i="30"/>
  <c r="R4380" i="30"/>
  <c r="Q4380" i="30"/>
  <c r="F4380" i="30"/>
  <c r="R4379" i="30"/>
  <c r="Q4379" i="30"/>
  <c r="F4379" i="30"/>
  <c r="J4378" i="30"/>
  <c r="J4380" i="30" s="1"/>
  <c r="J4382" i="30" s="1"/>
  <c r="I4378" i="30"/>
  <c r="I4380" i="30" s="1"/>
  <c r="I4382" i="30" s="1"/>
  <c r="F4378" i="30"/>
  <c r="R4377" i="30"/>
  <c r="Q4377" i="30"/>
  <c r="F4377" i="30"/>
  <c r="R4376" i="30"/>
  <c r="Q4376" i="30"/>
  <c r="F4376" i="30"/>
  <c r="J4375" i="30"/>
  <c r="J4377" i="30" s="1"/>
  <c r="J4379" i="30" s="1"/>
  <c r="J4381" i="30" s="1"/>
  <c r="I4375" i="30"/>
  <c r="I4377" i="30" s="1"/>
  <c r="I4379" i="30" s="1"/>
  <c r="I4381" i="30" s="1"/>
  <c r="F4375" i="30"/>
  <c r="R4374" i="30"/>
  <c r="Q4374" i="30"/>
  <c r="F4374" i="30"/>
  <c r="R4373" i="30"/>
  <c r="Q4373" i="30"/>
  <c r="F4373" i="30"/>
  <c r="R4372" i="30"/>
  <c r="Q4372" i="30"/>
  <c r="F4372" i="30"/>
  <c r="R4371" i="30"/>
  <c r="Q4371" i="30"/>
  <c r="F4371" i="30"/>
  <c r="J4370" i="30"/>
  <c r="J4372" i="30" s="1"/>
  <c r="J4374" i="30" s="1"/>
  <c r="J4376" i="30" s="1"/>
  <c r="I4370" i="30"/>
  <c r="I4372" i="30" s="1"/>
  <c r="I4374" i="30" s="1"/>
  <c r="I4376" i="30" s="1"/>
  <c r="F4370" i="30"/>
  <c r="R4369" i="30"/>
  <c r="Q4369" i="30"/>
  <c r="F4369" i="30"/>
  <c r="R4368" i="30"/>
  <c r="Q4368" i="30"/>
  <c r="F4368" i="30"/>
  <c r="R4367" i="30"/>
  <c r="Q4367" i="30"/>
  <c r="F4367" i="30"/>
  <c r="J4366" i="30"/>
  <c r="J4368" i="30" s="1"/>
  <c r="I4366" i="30"/>
  <c r="I4368" i="30" s="1"/>
  <c r="F4366" i="30"/>
  <c r="R4365" i="30"/>
  <c r="Q4365" i="30"/>
  <c r="F4365" i="30"/>
  <c r="R4364" i="30"/>
  <c r="Q4364" i="30"/>
  <c r="F4364" i="30"/>
  <c r="R4363" i="30"/>
  <c r="Q4363" i="30"/>
  <c r="F4363" i="30"/>
  <c r="R4362" i="30"/>
  <c r="Q4362" i="30"/>
  <c r="F4362" i="30"/>
  <c r="R4361" i="30"/>
  <c r="Q4361" i="30"/>
  <c r="F4361" i="30"/>
  <c r="R4360" i="30"/>
  <c r="Q4360" i="30"/>
  <c r="F4360" i="30"/>
  <c r="R4359" i="30"/>
  <c r="Q4359" i="30"/>
  <c r="F4359" i="30"/>
  <c r="J4358" i="30"/>
  <c r="J4360" i="30" s="1"/>
  <c r="J4362" i="30" s="1"/>
  <c r="J4364" i="30" s="1"/>
  <c r="I4358" i="30"/>
  <c r="I4360" i="30" s="1"/>
  <c r="I4362" i="30" s="1"/>
  <c r="I4364" i="30" s="1"/>
  <c r="F4358" i="30"/>
  <c r="R4357" i="30"/>
  <c r="Q4357" i="30"/>
  <c r="F4357" i="30"/>
  <c r="R4356" i="30"/>
  <c r="Q4356" i="30"/>
  <c r="F4356" i="30"/>
  <c r="R4355" i="30"/>
  <c r="Q4355" i="30"/>
  <c r="F4355" i="30"/>
  <c r="R4354" i="30"/>
  <c r="Q4354" i="30"/>
  <c r="F4354" i="30"/>
  <c r="R4353" i="30"/>
  <c r="Q4353" i="30"/>
  <c r="F4353" i="30"/>
  <c r="R4352" i="30"/>
  <c r="Q4352" i="30"/>
  <c r="F4352" i="30"/>
  <c r="R4351" i="30"/>
  <c r="Q4351" i="30"/>
  <c r="F4351" i="30"/>
  <c r="R4350" i="30"/>
  <c r="Q4350" i="30"/>
  <c r="F4350" i="30"/>
  <c r="R4349" i="30"/>
  <c r="Q4349" i="30"/>
  <c r="F4349" i="30"/>
  <c r="R4348" i="30"/>
  <c r="Q4348" i="30"/>
  <c r="F4348" i="30"/>
  <c r="J4347" i="30"/>
  <c r="J4349" i="30" s="1"/>
  <c r="J4351" i="30" s="1"/>
  <c r="J4353" i="30" s="1"/>
  <c r="J4355" i="30" s="1"/>
  <c r="J4357" i="30" s="1"/>
  <c r="J4359" i="30" s="1"/>
  <c r="J4361" i="30" s="1"/>
  <c r="J4363" i="30" s="1"/>
  <c r="J4365" i="30" s="1"/>
  <c r="J4367" i="30" s="1"/>
  <c r="J4369" i="30" s="1"/>
  <c r="J4371" i="30" s="1"/>
  <c r="J4373" i="30" s="1"/>
  <c r="I4347" i="30"/>
  <c r="I4349" i="30" s="1"/>
  <c r="I4351" i="30" s="1"/>
  <c r="I4353" i="30" s="1"/>
  <c r="I4355" i="30" s="1"/>
  <c r="I4357" i="30" s="1"/>
  <c r="I4359" i="30" s="1"/>
  <c r="I4361" i="30" s="1"/>
  <c r="I4363" i="30" s="1"/>
  <c r="I4365" i="30" s="1"/>
  <c r="I4367" i="30" s="1"/>
  <c r="I4369" i="30" s="1"/>
  <c r="I4371" i="30" s="1"/>
  <c r="I4373" i="30" s="1"/>
  <c r="F4347" i="30"/>
  <c r="E4347" i="30"/>
  <c r="E4348" i="30" s="1"/>
  <c r="E4349" i="30" s="1"/>
  <c r="E4350" i="30" s="1"/>
  <c r="E4351" i="30" s="1"/>
  <c r="E4352" i="30" s="1"/>
  <c r="E4353" i="30" s="1"/>
  <c r="E4354" i="30" s="1"/>
  <c r="E4355" i="30" s="1"/>
  <c r="E4356" i="30" s="1"/>
  <c r="E4357" i="30" s="1"/>
  <c r="E4358" i="30" s="1"/>
  <c r="E4359" i="30" s="1"/>
  <c r="E4360" i="30" s="1"/>
  <c r="E4361" i="30" s="1"/>
  <c r="E4362" i="30" s="1"/>
  <c r="E4363" i="30" s="1"/>
  <c r="E4364" i="30" s="1"/>
  <c r="E4365" i="30" s="1"/>
  <c r="E4366" i="30" s="1"/>
  <c r="E4367" i="30" s="1"/>
  <c r="E4368" i="30" s="1"/>
  <c r="E4369" i="30" s="1"/>
  <c r="E4370" i="30" s="1"/>
  <c r="E4371" i="30" s="1"/>
  <c r="E4372" i="30" s="1"/>
  <c r="E4373" i="30" s="1"/>
  <c r="E4374" i="30" s="1"/>
  <c r="E4375" i="30" s="1"/>
  <c r="E4376" i="30" s="1"/>
  <c r="E4377" i="30" s="1"/>
  <c r="E4378" i="30" s="1"/>
  <c r="E4379" i="30" s="1"/>
  <c r="E4380" i="30" s="1"/>
  <c r="E4381" i="30" s="1"/>
  <c r="E4382" i="30" s="1"/>
  <c r="J4346" i="30"/>
  <c r="J4348" i="30" s="1"/>
  <c r="J4350" i="30" s="1"/>
  <c r="J4352" i="30" s="1"/>
  <c r="J4354" i="30" s="1"/>
  <c r="J4356" i="30" s="1"/>
  <c r="I4346" i="30"/>
  <c r="I4348" i="30" s="1"/>
  <c r="I4350" i="30" s="1"/>
  <c r="I4352" i="30" s="1"/>
  <c r="I4354" i="30" s="1"/>
  <c r="I4356" i="30" s="1"/>
  <c r="F4346" i="30"/>
  <c r="F4345" i="30"/>
  <c r="F4344" i="30"/>
  <c r="F4343" i="30"/>
  <c r="F4342" i="30"/>
  <c r="F4340" i="30"/>
  <c r="R4339" i="30"/>
  <c r="Q4339" i="30"/>
  <c r="F4339" i="30"/>
  <c r="R4338" i="30"/>
  <c r="Q4338" i="30"/>
  <c r="F4338" i="30"/>
  <c r="R4337" i="30"/>
  <c r="Q4337" i="30"/>
  <c r="F4337" i="30"/>
  <c r="R4336" i="30"/>
  <c r="Q4336" i="30"/>
  <c r="F4336" i="30"/>
  <c r="R4335" i="30"/>
  <c r="Q4335" i="30"/>
  <c r="F4335" i="30"/>
  <c r="R4334" i="30"/>
  <c r="Q4334" i="30"/>
  <c r="F4334" i="30"/>
  <c r="J4333" i="30"/>
  <c r="J4335" i="30" s="1"/>
  <c r="J4337" i="30" s="1"/>
  <c r="J4339" i="30" s="1"/>
  <c r="J4341" i="30" s="1"/>
  <c r="J4343" i="30" s="1"/>
  <c r="J4345" i="30" s="1"/>
  <c r="I4333" i="30"/>
  <c r="I4335" i="30" s="1"/>
  <c r="I4337" i="30" s="1"/>
  <c r="I4339" i="30" s="1"/>
  <c r="I4341" i="30" s="1"/>
  <c r="I4343" i="30" s="1"/>
  <c r="I4345" i="30" s="1"/>
  <c r="F4333" i="30"/>
  <c r="E4333" i="30"/>
  <c r="E4334" i="30" s="1"/>
  <c r="E4335" i="30" s="1"/>
  <c r="E4336" i="30" s="1"/>
  <c r="E4337" i="30" s="1"/>
  <c r="E4338" i="30" s="1"/>
  <c r="E4339" i="30" s="1"/>
  <c r="E4340" i="30" s="1"/>
  <c r="J4332" i="30"/>
  <c r="J4334" i="30" s="1"/>
  <c r="J4336" i="30" s="1"/>
  <c r="J4338" i="30" s="1"/>
  <c r="J4340" i="30" s="1"/>
  <c r="J4342" i="30" s="1"/>
  <c r="J4344" i="30" s="1"/>
  <c r="I4332" i="30"/>
  <c r="I4334" i="30" s="1"/>
  <c r="I4336" i="30" s="1"/>
  <c r="I4338" i="30" s="1"/>
  <c r="I4340" i="30" s="1"/>
  <c r="I4342" i="30" s="1"/>
  <c r="I4344" i="30" s="1"/>
  <c r="F4332" i="30"/>
  <c r="R4331" i="30"/>
  <c r="Q4331" i="30"/>
  <c r="F4331" i="30"/>
  <c r="R4330" i="30"/>
  <c r="Q4330" i="30"/>
  <c r="F4330" i="30"/>
  <c r="J4329" i="30"/>
  <c r="J4331" i="30" s="1"/>
  <c r="I4329" i="30"/>
  <c r="I4331" i="30" s="1"/>
  <c r="F4329" i="30"/>
  <c r="R4328" i="30"/>
  <c r="Q4328" i="30"/>
  <c r="F4328" i="30"/>
  <c r="J4327" i="30"/>
  <c r="I4327" i="30"/>
  <c r="F4327" i="30"/>
  <c r="R4326" i="30"/>
  <c r="Q4326" i="30"/>
  <c r="F4326" i="30"/>
  <c r="J4325" i="30"/>
  <c r="I4325" i="30"/>
  <c r="F4325" i="30"/>
  <c r="E4325" i="30"/>
  <c r="E4326" i="30" s="1"/>
  <c r="E4327" i="30" s="1"/>
  <c r="E4328" i="30" s="1"/>
  <c r="E4329" i="30" s="1"/>
  <c r="E4330" i="30" s="1"/>
  <c r="E4331" i="30" s="1"/>
  <c r="J4324" i="30"/>
  <c r="J4326" i="30" s="1"/>
  <c r="J4328" i="30" s="1"/>
  <c r="J4330" i="30" s="1"/>
  <c r="I4324" i="30"/>
  <c r="I4326" i="30" s="1"/>
  <c r="I4328" i="30" s="1"/>
  <c r="I4330" i="30" s="1"/>
  <c r="F4324" i="30"/>
  <c r="R4323" i="30"/>
  <c r="Q4323" i="30"/>
  <c r="F4323" i="30"/>
  <c r="J4322" i="30"/>
  <c r="I4322" i="30"/>
  <c r="F4322" i="30"/>
  <c r="R4321" i="30"/>
  <c r="Q4321" i="30"/>
  <c r="F4321" i="30"/>
  <c r="J4320" i="30"/>
  <c r="I4320" i="30"/>
  <c r="F4320" i="30"/>
  <c r="R4319" i="30"/>
  <c r="Q4319" i="30"/>
  <c r="F4319" i="30"/>
  <c r="J4318" i="30"/>
  <c r="I4318" i="30"/>
  <c r="F4318" i="30"/>
  <c r="R4317" i="30"/>
  <c r="Q4317" i="30"/>
  <c r="F4317" i="30"/>
  <c r="R4316" i="30"/>
  <c r="Q4316" i="30"/>
  <c r="F4316" i="30"/>
  <c r="R4315" i="30"/>
  <c r="Q4315" i="30"/>
  <c r="F4315" i="30"/>
  <c r="J4314" i="30"/>
  <c r="J4316" i="30" s="1"/>
  <c r="I4314" i="30"/>
  <c r="I4316" i="30" s="1"/>
  <c r="F4314" i="30"/>
  <c r="E4314" i="30"/>
  <c r="E4315" i="30" s="1"/>
  <c r="E4316" i="30" s="1"/>
  <c r="E4317" i="30" s="1"/>
  <c r="E4318" i="30" s="1"/>
  <c r="E4319" i="30" s="1"/>
  <c r="E4320" i="30" s="1"/>
  <c r="E4321" i="30" s="1"/>
  <c r="E4322" i="30" s="1"/>
  <c r="E4323" i="30" s="1"/>
  <c r="J4313" i="30"/>
  <c r="J4315" i="30" s="1"/>
  <c r="J4317" i="30" s="1"/>
  <c r="J4319" i="30" s="1"/>
  <c r="J4321" i="30" s="1"/>
  <c r="J4323" i="30" s="1"/>
  <c r="I4313" i="30"/>
  <c r="I4315" i="30" s="1"/>
  <c r="I4317" i="30" s="1"/>
  <c r="I4319" i="30" s="1"/>
  <c r="I4321" i="30" s="1"/>
  <c r="I4323" i="30" s="1"/>
  <c r="F4313" i="30"/>
  <c r="R4312" i="30"/>
  <c r="Q4312" i="30"/>
  <c r="F4312" i="30"/>
  <c r="R4311" i="30"/>
  <c r="Q4311" i="30"/>
  <c r="F4311" i="30"/>
  <c r="J4310" i="30"/>
  <c r="J4312" i="30" s="1"/>
  <c r="I4310" i="30"/>
  <c r="I4312" i="30" s="1"/>
  <c r="F4310" i="30"/>
  <c r="E4310" i="30"/>
  <c r="E4311" i="30" s="1"/>
  <c r="E4312" i="30" s="1"/>
  <c r="J4309" i="30"/>
  <c r="J4311" i="30" s="1"/>
  <c r="I4309" i="30"/>
  <c r="I4311" i="30" s="1"/>
  <c r="F4309" i="30"/>
  <c r="R4308" i="30"/>
  <c r="Q4308" i="30"/>
  <c r="F4308" i="30"/>
  <c r="J4307" i="30"/>
  <c r="I4307" i="30"/>
  <c r="F4307" i="30"/>
  <c r="E4307" i="30"/>
  <c r="E4308" i="30" s="1"/>
  <c r="J4306" i="30"/>
  <c r="J4308" i="30" s="1"/>
  <c r="I4306" i="30"/>
  <c r="I4308" i="30" s="1"/>
  <c r="F4306" i="30"/>
  <c r="R4305" i="30"/>
  <c r="Q4305" i="30"/>
  <c r="F4305" i="30"/>
  <c r="J4304" i="30"/>
  <c r="I4304" i="30"/>
  <c r="F4304" i="30"/>
  <c r="E4304" i="30"/>
  <c r="E4305" i="30" s="1"/>
  <c r="J4303" i="30"/>
  <c r="J4305" i="30" s="1"/>
  <c r="I4303" i="30"/>
  <c r="I4305" i="30" s="1"/>
  <c r="F4303" i="30"/>
  <c r="R4302" i="30"/>
  <c r="Q4302" i="30"/>
  <c r="F4302" i="30"/>
  <c r="R4301" i="30"/>
  <c r="Q4301" i="30"/>
  <c r="F4301" i="30"/>
  <c r="E4301" i="30"/>
  <c r="E4302" i="30" s="1"/>
  <c r="J4300" i="30"/>
  <c r="J4302" i="30" s="1"/>
  <c r="I4300" i="30"/>
  <c r="I4302" i="30" s="1"/>
  <c r="F4300" i="30"/>
  <c r="F4299" i="30"/>
  <c r="F4298" i="30"/>
  <c r="F4297" i="30"/>
  <c r="E4297" i="30"/>
  <c r="E4298" i="30" s="1"/>
  <c r="E4299" i="30" s="1"/>
  <c r="F4296" i="30"/>
  <c r="R4293" i="30"/>
  <c r="Q4293" i="30"/>
  <c r="R4292" i="30"/>
  <c r="Q4292" i="30"/>
  <c r="J4291" i="30"/>
  <c r="J4293" i="30" s="1"/>
  <c r="J4295" i="30" s="1"/>
  <c r="J4297" i="30" s="1"/>
  <c r="J4299" i="30" s="1"/>
  <c r="J4301" i="30" s="1"/>
  <c r="I4291" i="30"/>
  <c r="I4293" i="30" s="1"/>
  <c r="I4295" i="30" s="1"/>
  <c r="I4297" i="30" s="1"/>
  <c r="I4299" i="30" s="1"/>
  <c r="I4301" i="30" s="1"/>
  <c r="E4291" i="30"/>
  <c r="E4292" i="30" s="1"/>
  <c r="E4293" i="30" s="1"/>
  <c r="E4294" i="30" s="1"/>
  <c r="J4290" i="30"/>
  <c r="J4292" i="30" s="1"/>
  <c r="J4294" i="30" s="1"/>
  <c r="J4296" i="30" s="1"/>
  <c r="J4298" i="30" s="1"/>
  <c r="I4290" i="30"/>
  <c r="I4292" i="30" s="1"/>
  <c r="I4294" i="30" s="1"/>
  <c r="I4296" i="30" s="1"/>
  <c r="I4298" i="30" s="1"/>
  <c r="F4284" i="30"/>
  <c r="R4283" i="30"/>
  <c r="Q4283" i="30"/>
  <c r="F4283" i="30"/>
  <c r="J4282" i="30"/>
  <c r="J4284" i="30" s="1"/>
  <c r="J4286" i="30" s="1"/>
  <c r="J4288" i="30" s="1"/>
  <c r="I4282" i="30"/>
  <c r="I4284" i="30" s="1"/>
  <c r="I4286" i="30" s="1"/>
  <c r="I4288" i="30" s="1"/>
  <c r="F4282" i="30"/>
  <c r="E4282" i="30"/>
  <c r="E4283" i="30" s="1"/>
  <c r="E4284" i="30" s="1"/>
  <c r="J4281" i="30"/>
  <c r="J4283" i="30" s="1"/>
  <c r="J4285" i="30" s="1"/>
  <c r="J4287" i="30" s="1"/>
  <c r="J4289" i="30" s="1"/>
  <c r="I4281" i="30"/>
  <c r="I4283" i="30" s="1"/>
  <c r="I4285" i="30" s="1"/>
  <c r="I4287" i="30" s="1"/>
  <c r="I4289" i="30" s="1"/>
  <c r="F4281" i="30"/>
  <c r="R4280" i="30"/>
  <c r="Q4280" i="30"/>
  <c r="R4279" i="30"/>
  <c r="Q4279" i="30"/>
  <c r="J4278" i="30"/>
  <c r="J4280" i="30" s="1"/>
  <c r="I4278" i="30"/>
  <c r="I4280" i="30" s="1"/>
  <c r="E4278" i="30"/>
  <c r="E4279" i="30" s="1"/>
  <c r="E4280" i="30" s="1"/>
  <c r="J4277" i="30"/>
  <c r="J4279" i="30" s="1"/>
  <c r="I4277" i="30"/>
  <c r="I4279" i="30" s="1"/>
  <c r="R4276" i="30"/>
  <c r="Q4276" i="30"/>
  <c r="F4276" i="30"/>
  <c r="R4275" i="30"/>
  <c r="Q4275" i="30"/>
  <c r="F4275" i="30"/>
  <c r="J4274" i="30"/>
  <c r="J4276" i="30" s="1"/>
  <c r="I4274" i="30"/>
  <c r="I4276" i="30" s="1"/>
  <c r="F4274" i="30"/>
  <c r="R4273" i="30"/>
  <c r="Q4273" i="30"/>
  <c r="F4273" i="30"/>
  <c r="J4272" i="30"/>
  <c r="I4272" i="30"/>
  <c r="F4272" i="30"/>
  <c r="E4272" i="30"/>
  <c r="E4273" i="30" s="1"/>
  <c r="E4274" i="30" s="1"/>
  <c r="E4275" i="30" s="1"/>
  <c r="E4276" i="30" s="1"/>
  <c r="J4271" i="30"/>
  <c r="J4273" i="30" s="1"/>
  <c r="J4275" i="30" s="1"/>
  <c r="I4271" i="30"/>
  <c r="I4273" i="30" s="1"/>
  <c r="I4275" i="30" s="1"/>
  <c r="F4271" i="30"/>
  <c r="R4270" i="30"/>
  <c r="Q4270" i="30"/>
  <c r="F4270" i="30"/>
  <c r="J4269" i="30"/>
  <c r="I4269" i="30"/>
  <c r="F4269" i="30"/>
  <c r="R4268" i="30"/>
  <c r="Q4268" i="30"/>
  <c r="F4268" i="30"/>
  <c r="R4267" i="30"/>
  <c r="Q4267" i="30"/>
  <c r="F4267" i="30"/>
  <c r="R4266" i="30"/>
  <c r="Q4266" i="30"/>
  <c r="F4266" i="30"/>
  <c r="R4265" i="30"/>
  <c r="Q4265" i="30"/>
  <c r="F4265" i="30"/>
  <c r="J4264" i="30"/>
  <c r="J4266" i="30" s="1"/>
  <c r="J4268" i="30" s="1"/>
  <c r="J4270" i="30" s="1"/>
  <c r="I4264" i="30"/>
  <c r="I4266" i="30" s="1"/>
  <c r="I4268" i="30" s="1"/>
  <c r="I4270" i="30" s="1"/>
  <c r="F4264" i="30"/>
  <c r="E4264" i="30"/>
  <c r="E4265" i="30" s="1"/>
  <c r="E4266" i="30" s="1"/>
  <c r="E4267" i="30" s="1"/>
  <c r="E4268" i="30" s="1"/>
  <c r="E4269" i="30" s="1"/>
  <c r="E4270" i="30" s="1"/>
  <c r="J4263" i="30"/>
  <c r="J4265" i="30" s="1"/>
  <c r="J4267" i="30" s="1"/>
  <c r="I4263" i="30"/>
  <c r="I4265" i="30" s="1"/>
  <c r="I4267" i="30" s="1"/>
  <c r="F4263" i="30"/>
  <c r="F4262" i="30"/>
  <c r="F4261" i="30"/>
  <c r="F4260" i="30"/>
  <c r="E4260" i="30"/>
  <c r="E4261" i="30" s="1"/>
  <c r="E4262" i="30" s="1"/>
  <c r="F4259" i="30"/>
  <c r="F4257" i="30"/>
  <c r="R4256" i="30"/>
  <c r="Q4256" i="30"/>
  <c r="F4256" i="30"/>
  <c r="R4255" i="30"/>
  <c r="Q4255" i="30"/>
  <c r="F4255" i="30"/>
  <c r="J4254" i="30"/>
  <c r="J4256" i="30" s="1"/>
  <c r="J4258" i="30" s="1"/>
  <c r="J4260" i="30" s="1"/>
  <c r="J4262" i="30" s="1"/>
  <c r="I4254" i="30"/>
  <c r="I4256" i="30" s="1"/>
  <c r="I4258" i="30" s="1"/>
  <c r="I4260" i="30" s="1"/>
  <c r="I4262" i="30" s="1"/>
  <c r="F4254" i="30"/>
  <c r="E4254" i="30"/>
  <c r="E4255" i="30" s="1"/>
  <c r="E4256" i="30" s="1"/>
  <c r="E4257" i="30" s="1"/>
  <c r="J4253" i="30"/>
  <c r="J4255" i="30" s="1"/>
  <c r="J4257" i="30" s="1"/>
  <c r="J4259" i="30" s="1"/>
  <c r="J4261" i="30" s="1"/>
  <c r="I4253" i="30"/>
  <c r="I4255" i="30" s="1"/>
  <c r="I4257" i="30" s="1"/>
  <c r="I4259" i="30" s="1"/>
  <c r="I4261" i="30" s="1"/>
  <c r="F4253" i="30"/>
  <c r="R4252" i="30"/>
  <c r="Q4252" i="30"/>
  <c r="R4251" i="30"/>
  <c r="Q4251" i="30"/>
  <c r="J4250" i="30"/>
  <c r="J4252" i="30" s="1"/>
  <c r="I4250" i="30"/>
  <c r="I4252" i="30" s="1"/>
  <c r="E4250" i="30"/>
  <c r="E4251" i="30" s="1"/>
  <c r="E4252" i="30" s="1"/>
  <c r="J4249" i="30"/>
  <c r="J4251" i="30" s="1"/>
  <c r="I4249" i="30"/>
  <c r="I4251" i="30" s="1"/>
  <c r="J4248" i="30"/>
  <c r="I4248" i="30"/>
  <c r="F4248" i="30"/>
  <c r="R4247" i="30"/>
  <c r="Q4247" i="30"/>
  <c r="F4247" i="30"/>
  <c r="R4246" i="30"/>
  <c r="Q4246" i="30"/>
  <c r="F4246" i="30"/>
  <c r="R4245" i="30"/>
  <c r="Q4245" i="30"/>
  <c r="F4245" i="30"/>
  <c r="R4244" i="30"/>
  <c r="Q4244" i="30"/>
  <c r="F4244" i="30"/>
  <c r="J4243" i="30"/>
  <c r="J4245" i="30" s="1"/>
  <c r="J4247" i="30" s="1"/>
  <c r="I4243" i="30"/>
  <c r="I4245" i="30" s="1"/>
  <c r="I4247" i="30" s="1"/>
  <c r="F4243" i="30"/>
  <c r="R4242" i="30"/>
  <c r="Q4242" i="30"/>
  <c r="F4242" i="30"/>
  <c r="R4241" i="30"/>
  <c r="Q4241" i="30"/>
  <c r="F4241" i="30"/>
  <c r="R4240" i="30"/>
  <c r="Q4240" i="30"/>
  <c r="F4240" i="30"/>
  <c r="J4239" i="30"/>
  <c r="J4241" i="30" s="1"/>
  <c r="I4239" i="30"/>
  <c r="I4241" i="30" s="1"/>
  <c r="F4239" i="30"/>
  <c r="E4239" i="30"/>
  <c r="E4240" i="30" s="1"/>
  <c r="E4241" i="30" s="1"/>
  <c r="E4242" i="30" s="1"/>
  <c r="E4243" i="30" s="1"/>
  <c r="E4244" i="30" s="1"/>
  <c r="E4245" i="30" s="1"/>
  <c r="E4246" i="30" s="1"/>
  <c r="E4247" i="30" s="1"/>
  <c r="J4238" i="30"/>
  <c r="J4240" i="30" s="1"/>
  <c r="J4242" i="30" s="1"/>
  <c r="J4244" i="30" s="1"/>
  <c r="J4246" i="30" s="1"/>
  <c r="I4238" i="30"/>
  <c r="I4240" i="30" s="1"/>
  <c r="I4242" i="30" s="1"/>
  <c r="I4244" i="30" s="1"/>
  <c r="I4246" i="30" s="1"/>
  <c r="F4238" i="30"/>
  <c r="F4237" i="30"/>
  <c r="F4236" i="30"/>
  <c r="F4235" i="30"/>
  <c r="E4235" i="30"/>
  <c r="E4236" i="30" s="1"/>
  <c r="E4237" i="30" s="1"/>
  <c r="F4234" i="30"/>
  <c r="R4231" i="30"/>
  <c r="Q4231" i="30"/>
  <c r="J4230" i="30"/>
  <c r="J4232" i="30" s="1"/>
  <c r="J4234" i="30" s="1"/>
  <c r="J4236" i="30" s="1"/>
  <c r="I4230" i="30"/>
  <c r="I4232" i="30" s="1"/>
  <c r="I4234" i="30" s="1"/>
  <c r="I4236" i="30" s="1"/>
  <c r="R4229" i="30"/>
  <c r="Q4229" i="30"/>
  <c r="R4228" i="30"/>
  <c r="Q4228" i="30"/>
  <c r="R4227" i="30"/>
  <c r="Q4227" i="30"/>
  <c r="J4226" i="30"/>
  <c r="J4228" i="30" s="1"/>
  <c r="I4226" i="30"/>
  <c r="I4228" i="30" s="1"/>
  <c r="R4225" i="30"/>
  <c r="Q4225" i="30"/>
  <c r="R4224" i="30"/>
  <c r="Q4224" i="30"/>
  <c r="R4223" i="30"/>
  <c r="Q4223" i="30"/>
  <c r="J4222" i="30"/>
  <c r="J4224" i="30" s="1"/>
  <c r="I4222" i="30"/>
  <c r="I4224" i="30" s="1"/>
  <c r="E4222" i="30"/>
  <c r="E4223" i="30" s="1"/>
  <c r="E4224" i="30" s="1"/>
  <c r="E4225" i="30" s="1"/>
  <c r="E4226" i="30" s="1"/>
  <c r="E4227" i="30" s="1"/>
  <c r="E4228" i="30" s="1"/>
  <c r="E4229" i="30" s="1"/>
  <c r="E4230" i="30" s="1"/>
  <c r="E4231" i="30" s="1"/>
  <c r="E4232" i="30" s="1"/>
  <c r="J4221" i="30"/>
  <c r="J4223" i="30" s="1"/>
  <c r="J4225" i="30" s="1"/>
  <c r="J4227" i="30" s="1"/>
  <c r="J4229" i="30" s="1"/>
  <c r="J4231" i="30" s="1"/>
  <c r="J4233" i="30" s="1"/>
  <c r="J4235" i="30" s="1"/>
  <c r="J4237" i="30" s="1"/>
  <c r="I4221" i="30"/>
  <c r="I4223" i="30" s="1"/>
  <c r="I4225" i="30" s="1"/>
  <c r="I4227" i="30" s="1"/>
  <c r="I4229" i="30" s="1"/>
  <c r="I4231" i="30" s="1"/>
  <c r="I4233" i="30" s="1"/>
  <c r="I4235" i="30" s="1"/>
  <c r="I4237" i="30" s="1"/>
  <c r="R4220" i="30"/>
  <c r="Q4220" i="30"/>
  <c r="F4220" i="30"/>
  <c r="R4219" i="30"/>
  <c r="Q4219" i="30"/>
  <c r="F4219" i="30"/>
  <c r="R4218" i="30"/>
  <c r="Q4218" i="30"/>
  <c r="F4218" i="30"/>
  <c r="R4217" i="30"/>
  <c r="Q4217" i="30"/>
  <c r="F4217" i="30"/>
  <c r="R4216" i="30"/>
  <c r="Q4216" i="30"/>
  <c r="F4216" i="30"/>
  <c r="R4215" i="30"/>
  <c r="Q4215" i="30"/>
  <c r="F4215" i="30"/>
  <c r="J4214" i="30"/>
  <c r="J4216" i="30" s="1"/>
  <c r="J4218" i="30" s="1"/>
  <c r="J4220" i="30" s="1"/>
  <c r="I4214" i="30"/>
  <c r="I4216" i="30" s="1"/>
  <c r="I4218" i="30" s="1"/>
  <c r="I4220" i="30" s="1"/>
  <c r="F4214" i="30"/>
  <c r="R4213" i="30"/>
  <c r="Q4213" i="30"/>
  <c r="F4213" i="30"/>
  <c r="J4212" i="30"/>
  <c r="I4212" i="30"/>
  <c r="F4212" i="30"/>
  <c r="R4211" i="30"/>
  <c r="Q4211" i="30"/>
  <c r="F4211" i="30"/>
  <c r="J4210" i="30"/>
  <c r="I4210" i="30"/>
  <c r="F4210" i="30"/>
  <c r="R4209" i="30"/>
  <c r="Q4209" i="30"/>
  <c r="F4209" i="30"/>
  <c r="R4208" i="30"/>
  <c r="Q4208" i="30"/>
  <c r="F4208" i="30"/>
  <c r="R4207" i="30"/>
  <c r="Q4207" i="30"/>
  <c r="F4207" i="30"/>
  <c r="R4206" i="30"/>
  <c r="Q4206" i="30"/>
  <c r="F4206" i="30"/>
  <c r="R4205" i="30"/>
  <c r="Q4205" i="30"/>
  <c r="F4205" i="30"/>
  <c r="R4204" i="30"/>
  <c r="Q4204" i="30"/>
  <c r="F4204" i="30"/>
  <c r="R4203" i="30"/>
  <c r="Q4203" i="30"/>
  <c r="F4203" i="30"/>
  <c r="R4202" i="30"/>
  <c r="Q4202" i="30"/>
  <c r="F4202" i="30"/>
  <c r="R4201" i="30"/>
  <c r="Q4201" i="30"/>
  <c r="F4201" i="30"/>
  <c r="R4200" i="30"/>
  <c r="Q4200" i="30"/>
  <c r="F4200" i="30"/>
  <c r="J4199" i="30"/>
  <c r="J4201" i="30" s="1"/>
  <c r="J4203" i="30" s="1"/>
  <c r="J4205" i="30" s="1"/>
  <c r="J4207" i="30" s="1"/>
  <c r="J4209" i="30" s="1"/>
  <c r="J4211" i="30" s="1"/>
  <c r="J4213" i="30" s="1"/>
  <c r="J4215" i="30" s="1"/>
  <c r="J4217" i="30" s="1"/>
  <c r="J4219" i="30" s="1"/>
  <c r="I4199" i="30"/>
  <c r="I4201" i="30" s="1"/>
  <c r="I4203" i="30" s="1"/>
  <c r="I4205" i="30" s="1"/>
  <c r="I4207" i="30" s="1"/>
  <c r="I4209" i="30" s="1"/>
  <c r="I4211" i="30" s="1"/>
  <c r="I4213" i="30" s="1"/>
  <c r="I4215" i="30" s="1"/>
  <c r="I4217" i="30" s="1"/>
  <c r="I4219" i="30" s="1"/>
  <c r="F4199" i="30"/>
  <c r="R4198" i="30"/>
  <c r="Q4198" i="30"/>
  <c r="F4198" i="30"/>
  <c r="R4197" i="30"/>
  <c r="Q4197" i="30"/>
  <c r="F4197" i="30"/>
  <c r="R4196" i="30"/>
  <c r="Q4196" i="30"/>
  <c r="F4196" i="30"/>
  <c r="J4195" i="30"/>
  <c r="J4197" i="30" s="1"/>
  <c r="I4195" i="30"/>
  <c r="I4197" i="30" s="1"/>
  <c r="F4195" i="30"/>
  <c r="E4195" i="30"/>
  <c r="E4196" i="30" s="1"/>
  <c r="E4197" i="30" s="1"/>
  <c r="E4198" i="30" s="1"/>
  <c r="E4199" i="30" s="1"/>
  <c r="E4200" i="30" s="1"/>
  <c r="E4201" i="30" s="1"/>
  <c r="E4202" i="30" s="1"/>
  <c r="E4203" i="30" s="1"/>
  <c r="E4204" i="30" s="1"/>
  <c r="E4205" i="30" s="1"/>
  <c r="E4206" i="30" s="1"/>
  <c r="E4207" i="30" s="1"/>
  <c r="E4208" i="30" s="1"/>
  <c r="E4209" i="30" s="1"/>
  <c r="E4210" i="30" s="1"/>
  <c r="E4211" i="30" s="1"/>
  <c r="E4212" i="30" s="1"/>
  <c r="E4213" i="30" s="1"/>
  <c r="E4214" i="30" s="1"/>
  <c r="E4215" i="30" s="1"/>
  <c r="E4216" i="30" s="1"/>
  <c r="E4217" i="30" s="1"/>
  <c r="E4218" i="30" s="1"/>
  <c r="E4219" i="30" s="1"/>
  <c r="E4220" i="30" s="1"/>
  <c r="F4194" i="30"/>
  <c r="F4193" i="30"/>
  <c r="F4192" i="30"/>
  <c r="E4192" i="30"/>
  <c r="E4193" i="30" s="1"/>
  <c r="F4191" i="30"/>
  <c r="F4190" i="30"/>
  <c r="F4188" i="30"/>
  <c r="R4187" i="30"/>
  <c r="Q4187" i="30"/>
  <c r="F4187" i="30"/>
  <c r="R4186" i="30"/>
  <c r="Q4186" i="30"/>
  <c r="F4186" i="30"/>
  <c r="R4185" i="30"/>
  <c r="Q4185" i="30"/>
  <c r="F4185" i="30"/>
  <c r="R4184" i="30"/>
  <c r="Q4184" i="30"/>
  <c r="F4184" i="30"/>
  <c r="R4183" i="30"/>
  <c r="Q4183" i="30"/>
  <c r="F4183" i="30"/>
  <c r="J4182" i="30"/>
  <c r="J4184" i="30" s="1"/>
  <c r="J4186" i="30" s="1"/>
  <c r="J4188" i="30" s="1"/>
  <c r="J4190" i="30" s="1"/>
  <c r="J4192" i="30" s="1"/>
  <c r="J4194" i="30" s="1"/>
  <c r="J4196" i="30" s="1"/>
  <c r="J4198" i="30" s="1"/>
  <c r="J4200" i="30" s="1"/>
  <c r="J4202" i="30" s="1"/>
  <c r="J4204" i="30" s="1"/>
  <c r="J4206" i="30" s="1"/>
  <c r="J4208" i="30" s="1"/>
  <c r="F4182" i="30"/>
  <c r="J4181" i="30"/>
  <c r="J4183" i="30" s="1"/>
  <c r="J4185" i="30" s="1"/>
  <c r="J4187" i="30" s="1"/>
  <c r="J4189" i="30" s="1"/>
  <c r="J4191" i="30" s="1"/>
  <c r="J4193" i="30" s="1"/>
  <c r="F4181" i="30"/>
  <c r="R4180" i="30"/>
  <c r="Q4180" i="30"/>
  <c r="F4180" i="30"/>
  <c r="R4179" i="30"/>
  <c r="Q4179" i="30"/>
  <c r="F4179" i="30"/>
  <c r="R4178" i="30"/>
  <c r="Q4178" i="30"/>
  <c r="F4178" i="30"/>
  <c r="J4177" i="30"/>
  <c r="J4178" i="30" s="1"/>
  <c r="J4179" i="30" s="1"/>
  <c r="J4180" i="30" s="1"/>
  <c r="F4177" i="30"/>
  <c r="R4176" i="30"/>
  <c r="Q4176" i="30"/>
  <c r="F4176" i="30"/>
  <c r="J4175" i="30"/>
  <c r="J4176" i="30" s="1"/>
  <c r="I4175" i="30"/>
  <c r="I4176" i="30" s="1"/>
  <c r="I4177" i="30" s="1"/>
  <c r="I4178" i="30" s="1"/>
  <c r="I4179" i="30" s="1"/>
  <c r="I4180" i="30" s="1"/>
  <c r="I4181" i="30" s="1"/>
  <c r="F4175" i="30"/>
  <c r="J4174" i="30"/>
  <c r="I4174" i="30"/>
  <c r="F4174" i="30"/>
  <c r="R4173" i="30"/>
  <c r="Q4173" i="30"/>
  <c r="F4173" i="30"/>
  <c r="R4172" i="30"/>
  <c r="Q4172" i="30"/>
  <c r="F4172" i="30"/>
  <c r="R4171" i="30"/>
  <c r="Q4171" i="30"/>
  <c r="F4171" i="30"/>
  <c r="R4170" i="30"/>
  <c r="Q4170" i="30"/>
  <c r="F4170" i="30"/>
  <c r="R4169" i="30"/>
  <c r="Q4169" i="30"/>
  <c r="F4169" i="30"/>
  <c r="J4168" i="30"/>
  <c r="J4170" i="30" s="1"/>
  <c r="J4172" i="30" s="1"/>
  <c r="I4168" i="30"/>
  <c r="I4170" i="30" s="1"/>
  <c r="I4172" i="30" s="1"/>
  <c r="F4168" i="30"/>
  <c r="R4167" i="30"/>
  <c r="Q4167" i="30"/>
  <c r="F4167" i="30"/>
  <c r="R4166" i="30"/>
  <c r="Q4166" i="30"/>
  <c r="F4166" i="30"/>
  <c r="R4165" i="30"/>
  <c r="Q4165" i="30"/>
  <c r="F4165" i="30"/>
  <c r="J4164" i="30"/>
  <c r="J4166" i="30" s="1"/>
  <c r="I4164" i="30"/>
  <c r="I4166" i="30" s="1"/>
  <c r="F4164" i="30"/>
  <c r="F4163" i="30"/>
  <c r="F4162" i="30"/>
  <c r="F4161" i="30"/>
  <c r="F4160" i="30"/>
  <c r="E4160" i="30"/>
  <c r="E4161" i="30" s="1"/>
  <c r="E4162" i="30" s="1"/>
  <c r="E4163" i="30" s="1"/>
  <c r="E4164" i="30" s="1"/>
  <c r="E4165" i="30" s="1"/>
  <c r="E4166" i="30" s="1"/>
  <c r="E4167" i="30" s="1"/>
  <c r="E4168" i="30" s="1"/>
  <c r="E4169" i="30" s="1"/>
  <c r="E4170" i="30" s="1"/>
  <c r="E4171" i="30" s="1"/>
  <c r="E4172" i="30" s="1"/>
  <c r="E4173" i="30" s="1"/>
  <c r="E4174" i="30" s="1"/>
  <c r="E4175" i="30" s="1"/>
  <c r="E4176" i="30" s="1"/>
  <c r="E4177" i="30" s="1"/>
  <c r="E4178" i="30" s="1"/>
  <c r="E4179" i="30" s="1"/>
  <c r="E4180" i="30" s="1"/>
  <c r="E4181" i="30" s="1"/>
  <c r="E4182" i="30" s="1"/>
  <c r="E4183" i="30" s="1"/>
  <c r="E4184" i="30" s="1"/>
  <c r="E4185" i="30" s="1"/>
  <c r="E4186" i="30" s="1"/>
  <c r="E4187" i="30" s="1"/>
  <c r="E4188" i="30" s="1"/>
  <c r="F4159" i="30"/>
  <c r="F4158" i="30"/>
  <c r="F4157" i="30"/>
  <c r="F4156" i="30"/>
  <c r="E4156" i="30"/>
  <c r="E4157" i="30" s="1"/>
  <c r="E4158" i="30" s="1"/>
  <c r="F4155" i="30"/>
  <c r="F4153" i="30"/>
  <c r="F4152" i="30"/>
  <c r="F4151" i="30"/>
  <c r="F4150" i="30"/>
  <c r="F4149" i="30"/>
  <c r="J4148" i="30"/>
  <c r="J4150" i="30" s="1"/>
  <c r="J4152" i="30" s="1"/>
  <c r="J4154" i="30" s="1"/>
  <c r="J4156" i="30" s="1"/>
  <c r="J4158" i="30" s="1"/>
  <c r="J4160" i="30" s="1"/>
  <c r="J4162" i="30" s="1"/>
  <c r="I4148" i="30"/>
  <c r="I4150" i="30" s="1"/>
  <c r="I4152" i="30" s="1"/>
  <c r="I4154" i="30" s="1"/>
  <c r="I4156" i="30" s="1"/>
  <c r="I4158" i="30" s="1"/>
  <c r="I4160" i="30" s="1"/>
  <c r="I4162" i="30" s="1"/>
  <c r="F4148" i="30"/>
  <c r="J4147" i="30"/>
  <c r="J4149" i="30" s="1"/>
  <c r="J4151" i="30" s="1"/>
  <c r="J4153" i="30" s="1"/>
  <c r="J4155" i="30" s="1"/>
  <c r="J4157" i="30" s="1"/>
  <c r="J4159" i="30" s="1"/>
  <c r="J4161" i="30" s="1"/>
  <c r="J4163" i="30" s="1"/>
  <c r="J4165" i="30" s="1"/>
  <c r="J4167" i="30" s="1"/>
  <c r="J4169" i="30" s="1"/>
  <c r="J4171" i="30" s="1"/>
  <c r="J4173" i="30" s="1"/>
  <c r="I4147" i="30"/>
  <c r="I4149" i="30" s="1"/>
  <c r="I4151" i="30" s="1"/>
  <c r="I4153" i="30" s="1"/>
  <c r="I4155" i="30" s="1"/>
  <c r="I4157" i="30" s="1"/>
  <c r="I4159" i="30" s="1"/>
  <c r="I4161" i="30" s="1"/>
  <c r="I4163" i="30" s="1"/>
  <c r="I4165" i="30" s="1"/>
  <c r="I4167" i="30" s="1"/>
  <c r="I4169" i="30" s="1"/>
  <c r="I4171" i="30" s="1"/>
  <c r="I4173" i="30" s="1"/>
  <c r="F4147" i="30"/>
  <c r="F4146" i="30"/>
  <c r="E4146" i="30"/>
  <c r="E4147" i="30" s="1"/>
  <c r="E4148" i="30" s="1"/>
  <c r="E4149" i="30" s="1"/>
  <c r="E4150" i="30" s="1"/>
  <c r="E4151" i="30" s="1"/>
  <c r="E4152" i="30" s="1"/>
  <c r="E4153" i="30" s="1"/>
  <c r="F4145" i="30"/>
  <c r="F4144" i="30"/>
  <c r="F4143" i="30"/>
  <c r="F4142" i="30"/>
  <c r="F4141" i="30"/>
  <c r="O7" i="37" l="1"/>
  <c r="O5" i="37"/>
  <c r="P1286" i="30"/>
  <c r="N3" i="37"/>
  <c r="O3" i="37"/>
  <c r="N14" i="37"/>
  <c r="O14" i="37"/>
  <c r="N13" i="37"/>
  <c r="O13" i="37"/>
  <c r="N10" i="37"/>
  <c r="O10" i="37"/>
  <c r="N12" i="37"/>
  <c r="O12" i="37"/>
  <c r="N9" i="37"/>
  <c r="O9" i="37"/>
  <c r="N15" i="37"/>
  <c r="O15" i="37"/>
  <c r="N16" i="37"/>
  <c r="O16" i="37"/>
  <c r="N2" i="37"/>
  <c r="O2" i="37"/>
  <c r="N6" i="37"/>
  <c r="O6" i="37"/>
  <c r="N4" i="37"/>
  <c r="O4" i="37"/>
  <c r="N11" i="37"/>
  <c r="O11" i="37"/>
  <c r="N8" i="37"/>
  <c r="O8" i="37"/>
  <c r="P142" i="30"/>
  <c r="P117" i="30"/>
  <c r="P1203" i="30"/>
  <c r="P73" i="30"/>
  <c r="P381" i="30"/>
  <c r="P179" i="30"/>
  <c r="P814" i="30"/>
  <c r="P1313" i="30"/>
  <c r="P169" i="30"/>
  <c r="P458" i="30"/>
  <c r="P483" i="30"/>
  <c r="P683" i="30"/>
  <c r="P621" i="30"/>
  <c r="P225" i="30"/>
  <c r="P1049" i="30"/>
  <c r="J4779" i="30"/>
  <c r="I4183" i="30"/>
  <c r="I4185" i="30" s="1"/>
  <c r="I4187" i="30" s="1"/>
  <c r="I4189" i="30" s="1"/>
  <c r="I4191" i="30" s="1"/>
  <c r="I4193" i="30" s="1"/>
  <c r="I4182" i="30"/>
  <c r="I4184" i="30" s="1"/>
  <c r="I4186" i="30" s="1"/>
  <c r="I4188" i="30" s="1"/>
  <c r="I4190" i="30" s="1"/>
  <c r="I4192" i="30" s="1"/>
  <c r="I4194" i="30" s="1"/>
  <c r="I4196" i="30" s="1"/>
  <c r="I4198" i="30" s="1"/>
  <c r="I4200" i="30" s="1"/>
  <c r="I4202" i="30" s="1"/>
  <c r="I4204" i="30" s="1"/>
  <c r="I4206" i="30" s="1"/>
  <c r="I4208" i="30" s="1"/>
  <c r="Q36" i="32"/>
  <c r="A6" i="36" l="1"/>
  <c r="B6" i="36"/>
  <c r="C6" i="36"/>
  <c r="D6" i="36"/>
  <c r="E6" i="36"/>
  <c r="F6" i="36"/>
  <c r="G6" i="36"/>
  <c r="H6" i="36"/>
  <c r="I6" i="36"/>
  <c r="J6" i="36"/>
  <c r="K6" i="36"/>
  <c r="L6" i="36"/>
  <c r="N6" i="36"/>
  <c r="O6" i="36"/>
  <c r="A7" i="36"/>
  <c r="B7" i="36"/>
  <c r="C7" i="36"/>
  <c r="D7" i="36"/>
  <c r="E7" i="36"/>
  <c r="F7" i="36"/>
  <c r="G7" i="36"/>
  <c r="H7" i="36"/>
  <c r="I7" i="36"/>
  <c r="J7" i="36"/>
  <c r="K7" i="36"/>
  <c r="L7" i="36"/>
  <c r="N7" i="36"/>
  <c r="O7" i="36"/>
  <c r="A8" i="36"/>
  <c r="B8" i="36"/>
  <c r="C8" i="36"/>
  <c r="D8" i="36"/>
  <c r="E8" i="36"/>
  <c r="F8" i="36"/>
  <c r="G8" i="36"/>
  <c r="H8" i="36"/>
  <c r="I8" i="36"/>
  <c r="J8" i="36"/>
  <c r="K8" i="36"/>
  <c r="L8" i="36"/>
  <c r="N8" i="36"/>
  <c r="O8" i="36"/>
  <c r="A9" i="36"/>
  <c r="B9" i="36"/>
  <c r="C9" i="36"/>
  <c r="D9" i="36"/>
  <c r="E9" i="36"/>
  <c r="F9" i="36"/>
  <c r="G9" i="36"/>
  <c r="H9" i="36"/>
  <c r="I9" i="36"/>
  <c r="J9" i="36"/>
  <c r="K9" i="36"/>
  <c r="L9" i="36"/>
  <c r="N9" i="36"/>
  <c r="O9" i="36"/>
  <c r="A10" i="36"/>
  <c r="B10" i="36"/>
  <c r="C10" i="36"/>
  <c r="D10" i="36"/>
  <c r="E10" i="36"/>
  <c r="F10" i="36"/>
  <c r="G10" i="36"/>
  <c r="H10" i="36"/>
  <c r="I10" i="36"/>
  <c r="J10" i="36"/>
  <c r="K10" i="36"/>
  <c r="L10" i="36"/>
  <c r="N10" i="36"/>
  <c r="O10" i="36"/>
  <c r="A11" i="36"/>
  <c r="B11" i="36"/>
  <c r="C11" i="36"/>
  <c r="D11" i="36"/>
  <c r="E11" i="36"/>
  <c r="F11" i="36"/>
  <c r="G11" i="36"/>
  <c r="H11" i="36"/>
  <c r="I11" i="36"/>
  <c r="J11" i="36"/>
  <c r="K11" i="36"/>
  <c r="L11" i="36"/>
  <c r="N11" i="36"/>
  <c r="O11" i="36"/>
  <c r="A12" i="36"/>
  <c r="B12" i="36"/>
  <c r="C12" i="36"/>
  <c r="D12" i="36"/>
  <c r="E12" i="36"/>
  <c r="F12" i="36"/>
  <c r="G12" i="36"/>
  <c r="H12" i="36"/>
  <c r="I12" i="36"/>
  <c r="J12" i="36"/>
  <c r="K12" i="36"/>
  <c r="L12" i="36"/>
  <c r="N12" i="36"/>
  <c r="O12" i="36"/>
  <c r="A13" i="36"/>
  <c r="B13" i="36"/>
  <c r="C13" i="36"/>
  <c r="D13" i="36"/>
  <c r="E13" i="36"/>
  <c r="F13" i="36"/>
  <c r="G13" i="36"/>
  <c r="H13" i="36"/>
  <c r="I13" i="36"/>
  <c r="J13" i="36"/>
  <c r="K13" i="36"/>
  <c r="L13" i="36"/>
  <c r="N13" i="36"/>
  <c r="O13" i="36"/>
  <c r="A14" i="36"/>
  <c r="B14" i="36"/>
  <c r="C14" i="36"/>
  <c r="D14" i="36"/>
  <c r="E14" i="36"/>
  <c r="F14" i="36"/>
  <c r="G14" i="36"/>
  <c r="H14" i="36"/>
  <c r="I14" i="36"/>
  <c r="J14" i="36"/>
  <c r="K14" i="36"/>
  <c r="L14" i="36"/>
  <c r="N14" i="36"/>
  <c r="O14" i="36"/>
  <c r="A15" i="36"/>
  <c r="B15" i="36"/>
  <c r="C15" i="36"/>
  <c r="D15" i="36"/>
  <c r="E15" i="36"/>
  <c r="F15" i="36"/>
  <c r="G15" i="36"/>
  <c r="H15" i="36"/>
  <c r="I15" i="36"/>
  <c r="J15" i="36"/>
  <c r="K15" i="36"/>
  <c r="L15" i="36"/>
  <c r="N15" i="36"/>
  <c r="O15" i="36"/>
  <c r="A16" i="36"/>
  <c r="B16" i="36"/>
  <c r="C16" i="36"/>
  <c r="D16" i="36"/>
  <c r="E16" i="36"/>
  <c r="F16" i="36"/>
  <c r="G16" i="36"/>
  <c r="H16" i="36"/>
  <c r="I16" i="36"/>
  <c r="J16" i="36"/>
  <c r="K16" i="36"/>
  <c r="L16" i="36"/>
  <c r="N16" i="36"/>
  <c r="O16" i="36"/>
  <c r="A17" i="36"/>
  <c r="B17" i="36"/>
  <c r="C17" i="36"/>
  <c r="D17" i="36"/>
  <c r="E17" i="36"/>
  <c r="F17" i="36"/>
  <c r="G17" i="36"/>
  <c r="H17" i="36"/>
  <c r="I17" i="36"/>
  <c r="J17" i="36"/>
  <c r="K17" i="36"/>
  <c r="L17" i="36"/>
  <c r="N17" i="36"/>
  <c r="O17" i="36"/>
  <c r="A18" i="36"/>
  <c r="B18" i="36"/>
  <c r="C18" i="36"/>
  <c r="D18" i="36"/>
  <c r="E18" i="36"/>
  <c r="F18" i="36"/>
  <c r="G18" i="36"/>
  <c r="H18" i="36"/>
  <c r="I18" i="36"/>
  <c r="J18" i="36"/>
  <c r="K18" i="36"/>
  <c r="L18" i="36"/>
  <c r="N18" i="36"/>
  <c r="O18" i="36"/>
  <c r="A19" i="36"/>
  <c r="B19" i="36"/>
  <c r="C19" i="36"/>
  <c r="D19" i="36"/>
  <c r="E19" i="36"/>
  <c r="F19" i="36"/>
  <c r="G19" i="36"/>
  <c r="H19" i="36"/>
  <c r="I19" i="36"/>
  <c r="J19" i="36"/>
  <c r="K19" i="36"/>
  <c r="L19" i="36"/>
  <c r="N19" i="36"/>
  <c r="O19" i="36"/>
  <c r="A20" i="36"/>
  <c r="B20" i="36"/>
  <c r="C20" i="36"/>
  <c r="D20" i="36"/>
  <c r="E20" i="36"/>
  <c r="F20" i="36"/>
  <c r="G20" i="36"/>
  <c r="H20" i="36"/>
  <c r="I20" i="36"/>
  <c r="J20" i="36"/>
  <c r="K20" i="36"/>
  <c r="L20" i="36"/>
  <c r="N20" i="36"/>
  <c r="O20" i="36"/>
  <c r="A21" i="36"/>
  <c r="B21" i="36"/>
  <c r="C21" i="36"/>
  <c r="D21" i="36"/>
  <c r="E21" i="36"/>
  <c r="F21" i="36"/>
  <c r="G21" i="36"/>
  <c r="H21" i="36"/>
  <c r="I21" i="36"/>
  <c r="J21" i="36"/>
  <c r="K21" i="36"/>
  <c r="L21" i="36"/>
  <c r="N21" i="36"/>
  <c r="O21" i="36"/>
  <c r="A22" i="36"/>
  <c r="B22" i="36"/>
  <c r="C22" i="36"/>
  <c r="D22" i="36"/>
  <c r="E22" i="36"/>
  <c r="F22" i="36"/>
  <c r="G22" i="36"/>
  <c r="H22" i="36"/>
  <c r="I22" i="36"/>
  <c r="J22" i="36"/>
  <c r="K22" i="36"/>
  <c r="L22" i="36"/>
  <c r="N22" i="36"/>
  <c r="O22" i="36"/>
  <c r="A23" i="36"/>
  <c r="B23" i="36"/>
  <c r="C23" i="36"/>
  <c r="D23" i="36"/>
  <c r="E23" i="36"/>
  <c r="F23" i="36"/>
  <c r="G23" i="36"/>
  <c r="H23" i="36"/>
  <c r="I23" i="36"/>
  <c r="J23" i="36"/>
  <c r="K23" i="36"/>
  <c r="L23" i="36"/>
  <c r="N23" i="36"/>
  <c r="O23" i="36"/>
  <c r="A24" i="36"/>
  <c r="B24" i="36"/>
  <c r="C24" i="36"/>
  <c r="D24" i="36"/>
  <c r="E24" i="36"/>
  <c r="F24" i="36"/>
  <c r="G24" i="36"/>
  <c r="H24" i="36"/>
  <c r="I24" i="36"/>
  <c r="J24" i="36"/>
  <c r="K24" i="36"/>
  <c r="L24" i="36"/>
  <c r="N24" i="36"/>
  <c r="O24" i="36"/>
  <c r="A25" i="36"/>
  <c r="B25" i="36"/>
  <c r="C25" i="36"/>
  <c r="D25" i="36"/>
  <c r="E25" i="36"/>
  <c r="F25" i="36"/>
  <c r="G25" i="36"/>
  <c r="H25" i="36"/>
  <c r="I25" i="36"/>
  <c r="J25" i="36"/>
  <c r="K25" i="36"/>
  <c r="L25" i="36"/>
  <c r="N25" i="36"/>
  <c r="O25" i="36"/>
  <c r="A26" i="36"/>
  <c r="B26" i="36"/>
  <c r="C26" i="36"/>
  <c r="D26" i="36"/>
  <c r="E26" i="36"/>
  <c r="F26" i="36"/>
  <c r="G26" i="36"/>
  <c r="H26" i="36"/>
  <c r="I26" i="36"/>
  <c r="J26" i="36"/>
  <c r="K26" i="36"/>
  <c r="L26" i="36"/>
  <c r="N26" i="36"/>
  <c r="O26" i="36"/>
  <c r="A27" i="36"/>
  <c r="B27" i="36"/>
  <c r="C27" i="36"/>
  <c r="D27" i="36"/>
  <c r="E27" i="36"/>
  <c r="F27" i="36"/>
  <c r="G27" i="36"/>
  <c r="H27" i="36"/>
  <c r="I27" i="36"/>
  <c r="J27" i="36"/>
  <c r="K27" i="36"/>
  <c r="L27" i="36"/>
  <c r="N27" i="36"/>
  <c r="O27" i="36"/>
  <c r="A28" i="36"/>
  <c r="B28" i="36"/>
  <c r="C28" i="36"/>
  <c r="D28" i="36"/>
  <c r="E28" i="36"/>
  <c r="F28" i="36"/>
  <c r="G28" i="36"/>
  <c r="H28" i="36"/>
  <c r="I28" i="36"/>
  <c r="J28" i="36"/>
  <c r="K28" i="36"/>
  <c r="L28" i="36"/>
  <c r="N28" i="36"/>
  <c r="O28" i="36"/>
  <c r="A29" i="36"/>
  <c r="B29" i="36"/>
  <c r="C29" i="36"/>
  <c r="D29" i="36"/>
  <c r="E29" i="36"/>
  <c r="F29" i="36"/>
  <c r="G29" i="36"/>
  <c r="H29" i="36"/>
  <c r="I29" i="36"/>
  <c r="J29" i="36"/>
  <c r="K29" i="36"/>
  <c r="L29" i="36"/>
  <c r="N29" i="36"/>
  <c r="O29" i="36"/>
  <c r="A30" i="36"/>
  <c r="B30" i="36"/>
  <c r="C30" i="36"/>
  <c r="D30" i="36"/>
  <c r="E30" i="36"/>
  <c r="F30" i="36"/>
  <c r="G30" i="36"/>
  <c r="H30" i="36"/>
  <c r="I30" i="36"/>
  <c r="J30" i="36"/>
  <c r="K30" i="36"/>
  <c r="L30" i="36"/>
  <c r="N30" i="36"/>
  <c r="O30" i="36"/>
  <c r="A31" i="36"/>
  <c r="B31" i="36"/>
  <c r="C31" i="36"/>
  <c r="D31" i="36"/>
  <c r="E31" i="36"/>
  <c r="F31" i="36"/>
  <c r="G31" i="36"/>
  <c r="H31" i="36"/>
  <c r="I31" i="36"/>
  <c r="J31" i="36"/>
  <c r="K31" i="36"/>
  <c r="L31" i="36"/>
  <c r="N31" i="36"/>
  <c r="O31" i="36"/>
  <c r="A32" i="36"/>
  <c r="B32" i="36"/>
  <c r="C32" i="36"/>
  <c r="D32" i="36"/>
  <c r="E32" i="36"/>
  <c r="F32" i="36"/>
  <c r="G32" i="36"/>
  <c r="H32" i="36"/>
  <c r="I32" i="36"/>
  <c r="J32" i="36"/>
  <c r="K32" i="36"/>
  <c r="L32" i="36"/>
  <c r="N32" i="36"/>
  <c r="O32" i="36"/>
  <c r="A33" i="36"/>
  <c r="B33" i="36"/>
  <c r="C33" i="36"/>
  <c r="D33" i="36"/>
  <c r="E33" i="36"/>
  <c r="F33" i="36"/>
  <c r="G33" i="36"/>
  <c r="H33" i="36"/>
  <c r="I33" i="36"/>
  <c r="J33" i="36"/>
  <c r="K33" i="36"/>
  <c r="L33" i="36"/>
  <c r="N33" i="36"/>
  <c r="O33" i="36"/>
  <c r="A34" i="36"/>
  <c r="B34" i="36"/>
  <c r="C34" i="36"/>
  <c r="D34" i="36"/>
  <c r="E34" i="36"/>
  <c r="F34" i="36"/>
  <c r="G34" i="36"/>
  <c r="H34" i="36"/>
  <c r="I34" i="36"/>
  <c r="J34" i="36"/>
  <c r="K34" i="36"/>
  <c r="L34" i="36"/>
  <c r="N34" i="36"/>
  <c r="O34" i="36"/>
  <c r="A35" i="36"/>
  <c r="B35" i="36"/>
  <c r="C35" i="36"/>
  <c r="D35" i="36"/>
  <c r="E35" i="36"/>
  <c r="F35" i="36"/>
  <c r="G35" i="36"/>
  <c r="H35" i="36"/>
  <c r="I35" i="36"/>
  <c r="J35" i="36"/>
  <c r="K35" i="36"/>
  <c r="L35" i="36"/>
  <c r="N35" i="36"/>
  <c r="O35" i="36"/>
  <c r="A36" i="36"/>
  <c r="B36" i="36"/>
  <c r="C36" i="36"/>
  <c r="D36" i="36"/>
  <c r="E36" i="36"/>
  <c r="F36" i="36"/>
  <c r="G36" i="36"/>
  <c r="H36" i="36"/>
  <c r="I36" i="36"/>
  <c r="J36" i="36"/>
  <c r="K36" i="36"/>
  <c r="L36" i="36"/>
  <c r="N36" i="36"/>
  <c r="M36" i="36" s="1"/>
  <c r="O36" i="36"/>
  <c r="A37" i="36"/>
  <c r="B37" i="36"/>
  <c r="C37" i="36"/>
  <c r="D37" i="36"/>
  <c r="E37" i="36"/>
  <c r="F37" i="36"/>
  <c r="G37" i="36"/>
  <c r="H37" i="36"/>
  <c r="I37" i="36"/>
  <c r="J37" i="36"/>
  <c r="K37" i="36"/>
  <c r="L37" i="36"/>
  <c r="N37" i="36"/>
  <c r="O37" i="36"/>
  <c r="A38" i="36"/>
  <c r="B38" i="36"/>
  <c r="C38" i="36"/>
  <c r="D38" i="36"/>
  <c r="E38" i="36"/>
  <c r="F38" i="36"/>
  <c r="G38" i="36"/>
  <c r="H38" i="36"/>
  <c r="I38" i="36"/>
  <c r="J38" i="36"/>
  <c r="K38" i="36"/>
  <c r="L38" i="36"/>
  <c r="N38" i="36"/>
  <c r="O38" i="36"/>
  <c r="A39" i="36"/>
  <c r="B39" i="36"/>
  <c r="C39" i="36"/>
  <c r="D39" i="36"/>
  <c r="E39" i="36"/>
  <c r="F39" i="36"/>
  <c r="G39" i="36"/>
  <c r="H39" i="36"/>
  <c r="I39" i="36"/>
  <c r="J39" i="36"/>
  <c r="K39" i="36"/>
  <c r="L39" i="36"/>
  <c r="N39" i="36"/>
  <c r="O39" i="36"/>
  <c r="A40" i="36"/>
  <c r="B40" i="36"/>
  <c r="C40" i="36"/>
  <c r="D40" i="36"/>
  <c r="E40" i="36"/>
  <c r="F40" i="36"/>
  <c r="G40" i="36"/>
  <c r="H40" i="36"/>
  <c r="I40" i="36"/>
  <c r="J40" i="36"/>
  <c r="K40" i="36"/>
  <c r="L40" i="36"/>
  <c r="N40" i="36"/>
  <c r="M40" i="36" s="1"/>
  <c r="O40" i="36"/>
  <c r="A41" i="36"/>
  <c r="B41" i="36"/>
  <c r="C41" i="36"/>
  <c r="D41" i="36"/>
  <c r="E41" i="36"/>
  <c r="F41" i="36"/>
  <c r="G41" i="36"/>
  <c r="H41" i="36"/>
  <c r="I41" i="36"/>
  <c r="J41" i="36"/>
  <c r="K41" i="36"/>
  <c r="L41" i="36"/>
  <c r="N41" i="36"/>
  <c r="O41" i="36"/>
  <c r="A42" i="36"/>
  <c r="B42" i="36"/>
  <c r="C42" i="36"/>
  <c r="D42" i="36"/>
  <c r="E42" i="36"/>
  <c r="F42" i="36"/>
  <c r="G42" i="36"/>
  <c r="H42" i="36"/>
  <c r="I42" i="36"/>
  <c r="J42" i="36"/>
  <c r="K42" i="36"/>
  <c r="L42" i="36"/>
  <c r="N42" i="36"/>
  <c r="O42" i="36"/>
  <c r="A43" i="36"/>
  <c r="B43" i="36"/>
  <c r="C43" i="36"/>
  <c r="D43" i="36"/>
  <c r="E43" i="36"/>
  <c r="F43" i="36"/>
  <c r="G43" i="36"/>
  <c r="H43" i="36"/>
  <c r="I43" i="36"/>
  <c r="J43" i="36"/>
  <c r="K43" i="36"/>
  <c r="L43" i="36"/>
  <c r="N43" i="36"/>
  <c r="M43" i="36" s="1"/>
  <c r="O43" i="36"/>
  <c r="A44" i="36"/>
  <c r="B44" i="36"/>
  <c r="C44" i="36"/>
  <c r="D44" i="36"/>
  <c r="E44" i="36"/>
  <c r="F44" i="36"/>
  <c r="G44" i="36"/>
  <c r="H44" i="36"/>
  <c r="I44" i="36"/>
  <c r="J44" i="36"/>
  <c r="K44" i="36"/>
  <c r="L44" i="36"/>
  <c r="N44" i="36"/>
  <c r="M44" i="36" s="1"/>
  <c r="O44" i="36"/>
  <c r="A45" i="36"/>
  <c r="B45" i="36"/>
  <c r="C45" i="36"/>
  <c r="D45" i="36"/>
  <c r="E45" i="36"/>
  <c r="F45" i="36"/>
  <c r="G45" i="36"/>
  <c r="H45" i="36"/>
  <c r="I45" i="36"/>
  <c r="J45" i="36"/>
  <c r="K45" i="36"/>
  <c r="L45" i="36"/>
  <c r="N45" i="36"/>
  <c r="O45" i="36"/>
  <c r="A46" i="36"/>
  <c r="B46" i="36"/>
  <c r="C46" i="36"/>
  <c r="D46" i="36"/>
  <c r="E46" i="36"/>
  <c r="F46" i="36"/>
  <c r="G46" i="36"/>
  <c r="H46" i="36"/>
  <c r="I46" i="36"/>
  <c r="J46" i="36"/>
  <c r="K46" i="36"/>
  <c r="L46" i="36"/>
  <c r="N46" i="36"/>
  <c r="O46" i="36"/>
  <c r="A47" i="36"/>
  <c r="B47" i="36"/>
  <c r="C47" i="36"/>
  <c r="D47" i="36"/>
  <c r="E47" i="36"/>
  <c r="F47" i="36"/>
  <c r="G47" i="36"/>
  <c r="H47" i="36"/>
  <c r="I47" i="36"/>
  <c r="J47" i="36"/>
  <c r="K47" i="36"/>
  <c r="L47" i="36"/>
  <c r="N47" i="36"/>
  <c r="M47" i="36" s="1"/>
  <c r="O47" i="36"/>
  <c r="A48" i="36"/>
  <c r="B48" i="36"/>
  <c r="C48" i="36"/>
  <c r="D48" i="36"/>
  <c r="E48" i="36"/>
  <c r="F48" i="36"/>
  <c r="G48" i="36"/>
  <c r="H48" i="36"/>
  <c r="I48" i="36"/>
  <c r="J48" i="36"/>
  <c r="K48" i="36"/>
  <c r="L48" i="36"/>
  <c r="N48" i="36"/>
  <c r="M48" i="36" s="1"/>
  <c r="O48" i="36"/>
  <c r="A49" i="36"/>
  <c r="B49" i="36"/>
  <c r="C49" i="36"/>
  <c r="D49" i="36"/>
  <c r="E49" i="36"/>
  <c r="F49" i="36"/>
  <c r="G49" i="36"/>
  <c r="H49" i="36"/>
  <c r="I49" i="36"/>
  <c r="J49" i="36"/>
  <c r="K49" i="36"/>
  <c r="L49" i="36"/>
  <c r="N49" i="36"/>
  <c r="O49" i="36"/>
  <c r="A50" i="36"/>
  <c r="B50" i="36"/>
  <c r="C50" i="36"/>
  <c r="D50" i="36"/>
  <c r="E50" i="36"/>
  <c r="F50" i="36"/>
  <c r="G50" i="36"/>
  <c r="H50" i="36"/>
  <c r="I50" i="36"/>
  <c r="J50" i="36"/>
  <c r="K50" i="36"/>
  <c r="L50" i="36"/>
  <c r="N50" i="36"/>
  <c r="O50" i="36"/>
  <c r="A51" i="36"/>
  <c r="B51" i="36"/>
  <c r="C51" i="36"/>
  <c r="D51" i="36"/>
  <c r="E51" i="36"/>
  <c r="F51" i="36"/>
  <c r="G51" i="36"/>
  <c r="H51" i="36"/>
  <c r="I51" i="36"/>
  <c r="J51" i="36"/>
  <c r="K51" i="36"/>
  <c r="L51" i="36"/>
  <c r="N51" i="36"/>
  <c r="M51" i="36" s="1"/>
  <c r="O51" i="36"/>
  <c r="A52" i="36"/>
  <c r="B52" i="36"/>
  <c r="C52" i="36"/>
  <c r="D52" i="36"/>
  <c r="E52" i="36"/>
  <c r="F52" i="36"/>
  <c r="G52" i="36"/>
  <c r="H52" i="36"/>
  <c r="I52" i="36"/>
  <c r="J52" i="36"/>
  <c r="K52" i="36"/>
  <c r="L52" i="36"/>
  <c r="N52" i="36"/>
  <c r="M52" i="36" s="1"/>
  <c r="O52" i="36"/>
  <c r="A53" i="36"/>
  <c r="B53" i="36"/>
  <c r="C53" i="36"/>
  <c r="D53" i="36"/>
  <c r="E53" i="36"/>
  <c r="F53" i="36"/>
  <c r="G53" i="36"/>
  <c r="H53" i="36"/>
  <c r="I53" i="36"/>
  <c r="J53" i="36"/>
  <c r="K53" i="36"/>
  <c r="L53" i="36"/>
  <c r="N53" i="36"/>
  <c r="O53" i="36"/>
  <c r="A54" i="36"/>
  <c r="B54" i="36"/>
  <c r="C54" i="36"/>
  <c r="D54" i="36"/>
  <c r="E54" i="36"/>
  <c r="F54" i="36"/>
  <c r="G54" i="36"/>
  <c r="H54" i="36"/>
  <c r="I54" i="36"/>
  <c r="J54" i="36"/>
  <c r="K54" i="36"/>
  <c r="L54" i="36"/>
  <c r="N54" i="36"/>
  <c r="O54" i="36"/>
  <c r="A55" i="36"/>
  <c r="B55" i="36"/>
  <c r="C55" i="36"/>
  <c r="D55" i="36"/>
  <c r="E55" i="36"/>
  <c r="F55" i="36"/>
  <c r="G55" i="36"/>
  <c r="H55" i="36"/>
  <c r="I55" i="36"/>
  <c r="J55" i="36"/>
  <c r="K55" i="36"/>
  <c r="L55" i="36"/>
  <c r="N55" i="36"/>
  <c r="O55" i="36"/>
  <c r="A56" i="36"/>
  <c r="B56" i="36"/>
  <c r="C56" i="36"/>
  <c r="D56" i="36"/>
  <c r="E56" i="36"/>
  <c r="F56" i="36"/>
  <c r="G56" i="36"/>
  <c r="H56" i="36"/>
  <c r="I56" i="36"/>
  <c r="J56" i="36"/>
  <c r="K56" i="36"/>
  <c r="L56" i="36"/>
  <c r="N56" i="36"/>
  <c r="O56" i="36"/>
  <c r="A57" i="36"/>
  <c r="B57" i="36"/>
  <c r="C57" i="36"/>
  <c r="D57" i="36"/>
  <c r="E57" i="36"/>
  <c r="F57" i="36"/>
  <c r="G57" i="36"/>
  <c r="H57" i="36"/>
  <c r="I57" i="36"/>
  <c r="J57" i="36"/>
  <c r="K57" i="36"/>
  <c r="L57" i="36"/>
  <c r="N57" i="36"/>
  <c r="O57" i="36"/>
  <c r="A58" i="36"/>
  <c r="B58" i="36"/>
  <c r="C58" i="36"/>
  <c r="D58" i="36"/>
  <c r="E58" i="36"/>
  <c r="F58" i="36"/>
  <c r="G58" i="36"/>
  <c r="H58" i="36"/>
  <c r="I58" i="36"/>
  <c r="J58" i="36"/>
  <c r="K58" i="36"/>
  <c r="L58" i="36"/>
  <c r="N58" i="36"/>
  <c r="O58" i="36"/>
  <c r="A59" i="36"/>
  <c r="B59" i="36"/>
  <c r="C59" i="36"/>
  <c r="D59" i="36"/>
  <c r="E59" i="36"/>
  <c r="F59" i="36"/>
  <c r="G59" i="36"/>
  <c r="H59" i="36"/>
  <c r="I59" i="36"/>
  <c r="J59" i="36"/>
  <c r="K59" i="36"/>
  <c r="L59" i="36"/>
  <c r="N59" i="36"/>
  <c r="O59" i="36"/>
  <c r="A60" i="36"/>
  <c r="B60" i="36"/>
  <c r="C60" i="36"/>
  <c r="D60" i="36"/>
  <c r="E60" i="36"/>
  <c r="F60" i="36"/>
  <c r="G60" i="36"/>
  <c r="H60" i="36"/>
  <c r="I60" i="36"/>
  <c r="J60" i="36"/>
  <c r="K60" i="36"/>
  <c r="L60" i="36"/>
  <c r="N60" i="36"/>
  <c r="M60" i="36" s="1"/>
  <c r="O60" i="36"/>
  <c r="A61" i="36"/>
  <c r="B61" i="36"/>
  <c r="C61" i="36"/>
  <c r="D61" i="36"/>
  <c r="E61" i="36"/>
  <c r="F61" i="36"/>
  <c r="G61" i="36"/>
  <c r="H61" i="36"/>
  <c r="I61" i="36"/>
  <c r="J61" i="36"/>
  <c r="K61" i="36"/>
  <c r="L61" i="36"/>
  <c r="N61" i="36"/>
  <c r="O61" i="36"/>
  <c r="A62" i="36"/>
  <c r="B62" i="36"/>
  <c r="C62" i="36"/>
  <c r="D62" i="36"/>
  <c r="E62" i="36"/>
  <c r="F62" i="36"/>
  <c r="G62" i="36"/>
  <c r="H62" i="36"/>
  <c r="I62" i="36"/>
  <c r="J62" i="36"/>
  <c r="K62" i="36"/>
  <c r="L62" i="36"/>
  <c r="N62" i="36"/>
  <c r="O62" i="36"/>
  <c r="A63" i="36"/>
  <c r="B63" i="36"/>
  <c r="C63" i="36"/>
  <c r="D63" i="36"/>
  <c r="E63" i="36"/>
  <c r="F63" i="36"/>
  <c r="G63" i="36"/>
  <c r="H63" i="36"/>
  <c r="I63" i="36"/>
  <c r="J63" i="36"/>
  <c r="K63" i="36"/>
  <c r="L63" i="36"/>
  <c r="N63" i="36"/>
  <c r="M63" i="36" s="1"/>
  <c r="O63" i="36"/>
  <c r="A64" i="36"/>
  <c r="B64" i="36"/>
  <c r="C64" i="36"/>
  <c r="D64" i="36"/>
  <c r="E64" i="36"/>
  <c r="F64" i="36"/>
  <c r="G64" i="36"/>
  <c r="H64" i="36"/>
  <c r="I64" i="36"/>
  <c r="J64" i="36"/>
  <c r="K64" i="36"/>
  <c r="L64" i="36"/>
  <c r="N64" i="36"/>
  <c r="M64" i="36" s="1"/>
  <c r="O64" i="36"/>
  <c r="A65" i="36"/>
  <c r="B65" i="36"/>
  <c r="C65" i="36"/>
  <c r="D65" i="36"/>
  <c r="E65" i="36"/>
  <c r="F65" i="36"/>
  <c r="G65" i="36"/>
  <c r="H65" i="36"/>
  <c r="I65" i="36"/>
  <c r="J65" i="36"/>
  <c r="K65" i="36"/>
  <c r="L65" i="36"/>
  <c r="N65" i="36"/>
  <c r="O65" i="36"/>
  <c r="A66" i="36"/>
  <c r="B66" i="36"/>
  <c r="C66" i="36"/>
  <c r="D66" i="36"/>
  <c r="E66" i="36"/>
  <c r="F66" i="36"/>
  <c r="G66" i="36"/>
  <c r="H66" i="36"/>
  <c r="I66" i="36"/>
  <c r="J66" i="36"/>
  <c r="K66" i="36"/>
  <c r="L66" i="36"/>
  <c r="N66" i="36"/>
  <c r="O66" i="36"/>
  <c r="A67" i="36"/>
  <c r="B67" i="36"/>
  <c r="C67" i="36"/>
  <c r="D67" i="36"/>
  <c r="E67" i="36"/>
  <c r="F67" i="36"/>
  <c r="G67" i="36"/>
  <c r="H67" i="36"/>
  <c r="I67" i="36"/>
  <c r="J67" i="36"/>
  <c r="K67" i="36"/>
  <c r="L67" i="36"/>
  <c r="N67" i="36"/>
  <c r="M67" i="36" s="1"/>
  <c r="O67" i="36"/>
  <c r="A68" i="36"/>
  <c r="B68" i="36"/>
  <c r="C68" i="36"/>
  <c r="D68" i="36"/>
  <c r="E68" i="36"/>
  <c r="F68" i="36"/>
  <c r="G68" i="36"/>
  <c r="H68" i="36"/>
  <c r="I68" i="36"/>
  <c r="J68" i="36"/>
  <c r="K68" i="36"/>
  <c r="L68" i="36"/>
  <c r="N68" i="36"/>
  <c r="M68" i="36" s="1"/>
  <c r="O68" i="36"/>
  <c r="A69" i="36"/>
  <c r="B69" i="36"/>
  <c r="C69" i="36"/>
  <c r="D69" i="36"/>
  <c r="E69" i="36"/>
  <c r="F69" i="36"/>
  <c r="G69" i="36"/>
  <c r="H69" i="36"/>
  <c r="I69" i="36"/>
  <c r="J69" i="36"/>
  <c r="K69" i="36"/>
  <c r="L69" i="36"/>
  <c r="N69" i="36"/>
  <c r="O69" i="36"/>
  <c r="A70" i="36"/>
  <c r="B70" i="36"/>
  <c r="C70" i="36"/>
  <c r="D70" i="36"/>
  <c r="E70" i="36"/>
  <c r="F70" i="36"/>
  <c r="G70" i="36"/>
  <c r="H70" i="36"/>
  <c r="I70" i="36"/>
  <c r="J70" i="36"/>
  <c r="K70" i="36"/>
  <c r="L70" i="36"/>
  <c r="N70" i="36"/>
  <c r="O70" i="36"/>
  <c r="A71" i="36"/>
  <c r="B71" i="36"/>
  <c r="C71" i="36"/>
  <c r="D71" i="36"/>
  <c r="E71" i="36"/>
  <c r="F71" i="36"/>
  <c r="G71" i="36"/>
  <c r="H71" i="36"/>
  <c r="I71" i="36"/>
  <c r="J71" i="36"/>
  <c r="K71" i="36"/>
  <c r="L71" i="36"/>
  <c r="N71" i="36"/>
  <c r="O71" i="36"/>
  <c r="A72" i="36"/>
  <c r="B72" i="36"/>
  <c r="C72" i="36"/>
  <c r="D72" i="36"/>
  <c r="E72" i="36"/>
  <c r="F72" i="36"/>
  <c r="G72" i="36"/>
  <c r="H72" i="36"/>
  <c r="I72" i="36"/>
  <c r="J72" i="36"/>
  <c r="K72" i="36"/>
  <c r="L72" i="36"/>
  <c r="N72" i="36"/>
  <c r="O72" i="36"/>
  <c r="A73" i="36"/>
  <c r="B73" i="36"/>
  <c r="C73" i="36"/>
  <c r="D73" i="36"/>
  <c r="E73" i="36"/>
  <c r="F73" i="36"/>
  <c r="G73" i="36"/>
  <c r="H73" i="36"/>
  <c r="I73" i="36"/>
  <c r="J73" i="36"/>
  <c r="K73" i="36"/>
  <c r="L73" i="36"/>
  <c r="N73" i="36"/>
  <c r="O73" i="36"/>
  <c r="A74" i="36"/>
  <c r="B74" i="36"/>
  <c r="C74" i="36"/>
  <c r="D74" i="36"/>
  <c r="E74" i="36"/>
  <c r="F74" i="36"/>
  <c r="G74" i="36"/>
  <c r="H74" i="36"/>
  <c r="I74" i="36"/>
  <c r="J74" i="36"/>
  <c r="K74" i="36"/>
  <c r="L74" i="36"/>
  <c r="N74" i="36"/>
  <c r="O74" i="36"/>
  <c r="A75" i="36"/>
  <c r="B75" i="36"/>
  <c r="C75" i="36"/>
  <c r="D75" i="36"/>
  <c r="E75" i="36"/>
  <c r="F75" i="36"/>
  <c r="G75" i="36"/>
  <c r="H75" i="36"/>
  <c r="I75" i="36"/>
  <c r="J75" i="36"/>
  <c r="K75" i="36"/>
  <c r="L75" i="36"/>
  <c r="N75" i="36"/>
  <c r="M75" i="36" s="1"/>
  <c r="O75" i="36"/>
  <c r="A76" i="36"/>
  <c r="B76" i="36"/>
  <c r="C76" i="36"/>
  <c r="D76" i="36"/>
  <c r="E76" i="36"/>
  <c r="F76" i="36"/>
  <c r="G76" i="36"/>
  <c r="H76" i="36"/>
  <c r="I76" i="36"/>
  <c r="J76" i="36"/>
  <c r="K76" i="36"/>
  <c r="L76" i="36"/>
  <c r="N76" i="36"/>
  <c r="O76" i="36"/>
  <c r="A77" i="36"/>
  <c r="B77" i="36"/>
  <c r="C77" i="36"/>
  <c r="D77" i="36"/>
  <c r="E77" i="36"/>
  <c r="F77" i="36"/>
  <c r="G77" i="36"/>
  <c r="H77" i="36"/>
  <c r="I77" i="36"/>
  <c r="J77" i="36"/>
  <c r="K77" i="36"/>
  <c r="L77" i="36"/>
  <c r="N77" i="36"/>
  <c r="O77" i="36"/>
  <c r="A78" i="36"/>
  <c r="B78" i="36"/>
  <c r="C78" i="36"/>
  <c r="D78" i="36"/>
  <c r="E78" i="36"/>
  <c r="F78" i="36"/>
  <c r="G78" i="36"/>
  <c r="H78" i="36"/>
  <c r="I78" i="36"/>
  <c r="J78" i="36"/>
  <c r="K78" i="36"/>
  <c r="L78" i="36"/>
  <c r="N78" i="36"/>
  <c r="O78" i="36"/>
  <c r="A79" i="36"/>
  <c r="B79" i="36"/>
  <c r="C79" i="36"/>
  <c r="D79" i="36"/>
  <c r="E79" i="36"/>
  <c r="F79" i="36"/>
  <c r="G79" i="36"/>
  <c r="H79" i="36"/>
  <c r="I79" i="36"/>
  <c r="J79" i="36"/>
  <c r="K79" i="36"/>
  <c r="L79" i="36"/>
  <c r="N79" i="36"/>
  <c r="M79" i="36" s="1"/>
  <c r="O79" i="36"/>
  <c r="A80" i="36"/>
  <c r="B80" i="36"/>
  <c r="C80" i="36"/>
  <c r="D80" i="36"/>
  <c r="E80" i="36"/>
  <c r="F80" i="36"/>
  <c r="G80" i="36"/>
  <c r="H80" i="36"/>
  <c r="I80" i="36"/>
  <c r="J80" i="36"/>
  <c r="K80" i="36"/>
  <c r="L80" i="36"/>
  <c r="N80" i="36"/>
  <c r="O80" i="36"/>
  <c r="A81" i="36"/>
  <c r="B81" i="36"/>
  <c r="C81" i="36"/>
  <c r="D81" i="36"/>
  <c r="E81" i="36"/>
  <c r="F81" i="36"/>
  <c r="G81" i="36"/>
  <c r="H81" i="36"/>
  <c r="I81" i="36"/>
  <c r="J81" i="36"/>
  <c r="K81" i="36"/>
  <c r="L81" i="36"/>
  <c r="N81" i="36"/>
  <c r="O81" i="36"/>
  <c r="A82" i="36"/>
  <c r="B82" i="36"/>
  <c r="C82" i="36"/>
  <c r="D82" i="36"/>
  <c r="E82" i="36"/>
  <c r="F82" i="36"/>
  <c r="G82" i="36"/>
  <c r="H82" i="36"/>
  <c r="I82" i="36"/>
  <c r="J82" i="36"/>
  <c r="K82" i="36"/>
  <c r="L82" i="36"/>
  <c r="N82" i="36"/>
  <c r="O82" i="36"/>
  <c r="A83" i="36"/>
  <c r="B83" i="36"/>
  <c r="C83" i="36"/>
  <c r="D83" i="36"/>
  <c r="E83" i="36"/>
  <c r="F83" i="36"/>
  <c r="G83" i="36"/>
  <c r="H83" i="36"/>
  <c r="I83" i="36"/>
  <c r="J83" i="36"/>
  <c r="K83" i="36"/>
  <c r="L83" i="36"/>
  <c r="N83" i="36"/>
  <c r="M83" i="36" s="1"/>
  <c r="O83" i="36"/>
  <c r="A84" i="36"/>
  <c r="B84" i="36"/>
  <c r="C84" i="36"/>
  <c r="D84" i="36"/>
  <c r="E84" i="36"/>
  <c r="F84" i="36"/>
  <c r="G84" i="36"/>
  <c r="H84" i="36"/>
  <c r="I84" i="36"/>
  <c r="J84" i="36"/>
  <c r="K84" i="36"/>
  <c r="L84" i="36"/>
  <c r="N84" i="36"/>
  <c r="O84" i="36"/>
  <c r="A85" i="36"/>
  <c r="B85" i="36"/>
  <c r="C85" i="36"/>
  <c r="D85" i="36"/>
  <c r="E85" i="36"/>
  <c r="F85" i="36"/>
  <c r="G85" i="36"/>
  <c r="H85" i="36"/>
  <c r="I85" i="36"/>
  <c r="J85" i="36"/>
  <c r="K85" i="36"/>
  <c r="L85" i="36"/>
  <c r="N85" i="36"/>
  <c r="O85" i="36"/>
  <c r="A86" i="36"/>
  <c r="B86" i="36"/>
  <c r="C86" i="36"/>
  <c r="D86" i="36"/>
  <c r="E86" i="36"/>
  <c r="F86" i="36"/>
  <c r="G86" i="36"/>
  <c r="H86" i="36"/>
  <c r="I86" i="36"/>
  <c r="J86" i="36"/>
  <c r="K86" i="36"/>
  <c r="L86" i="36"/>
  <c r="N86" i="36"/>
  <c r="O86" i="36"/>
  <c r="A87" i="36"/>
  <c r="B87" i="36"/>
  <c r="C87" i="36"/>
  <c r="D87" i="36"/>
  <c r="E87" i="36"/>
  <c r="F87" i="36"/>
  <c r="G87" i="36"/>
  <c r="H87" i="36"/>
  <c r="I87" i="36"/>
  <c r="J87" i="36"/>
  <c r="K87" i="36"/>
  <c r="L87" i="36"/>
  <c r="N87" i="36"/>
  <c r="M87" i="36" s="1"/>
  <c r="O87" i="36"/>
  <c r="A88" i="36"/>
  <c r="B88" i="36"/>
  <c r="C88" i="36"/>
  <c r="D88" i="36"/>
  <c r="E88" i="36"/>
  <c r="F88" i="36"/>
  <c r="G88" i="36"/>
  <c r="H88" i="36"/>
  <c r="I88" i="36"/>
  <c r="J88" i="36"/>
  <c r="K88" i="36"/>
  <c r="L88" i="36"/>
  <c r="N88" i="36"/>
  <c r="O88" i="36"/>
  <c r="A89" i="36"/>
  <c r="B89" i="36"/>
  <c r="C89" i="36"/>
  <c r="D89" i="36"/>
  <c r="E89" i="36"/>
  <c r="F89" i="36"/>
  <c r="G89" i="36"/>
  <c r="H89" i="36"/>
  <c r="I89" i="36"/>
  <c r="J89" i="36"/>
  <c r="K89" i="36"/>
  <c r="L89" i="36"/>
  <c r="N89" i="36"/>
  <c r="O89" i="36"/>
  <c r="A90" i="36"/>
  <c r="B90" i="36"/>
  <c r="C90" i="36"/>
  <c r="D90" i="36"/>
  <c r="E90" i="36"/>
  <c r="F90" i="36"/>
  <c r="G90" i="36"/>
  <c r="H90" i="36"/>
  <c r="I90" i="36"/>
  <c r="J90" i="36"/>
  <c r="K90" i="36"/>
  <c r="L90" i="36"/>
  <c r="N90" i="36"/>
  <c r="O90" i="36"/>
  <c r="A91" i="36"/>
  <c r="B91" i="36"/>
  <c r="C91" i="36"/>
  <c r="D91" i="36"/>
  <c r="E91" i="36"/>
  <c r="F91" i="36"/>
  <c r="G91" i="36"/>
  <c r="H91" i="36"/>
  <c r="I91" i="36"/>
  <c r="J91" i="36"/>
  <c r="K91" i="36"/>
  <c r="L91" i="36"/>
  <c r="N91" i="36"/>
  <c r="M91" i="36" s="1"/>
  <c r="O91" i="36"/>
  <c r="A92" i="36"/>
  <c r="B92" i="36"/>
  <c r="C92" i="36"/>
  <c r="D92" i="36"/>
  <c r="E92" i="36"/>
  <c r="F92" i="36"/>
  <c r="G92" i="36"/>
  <c r="H92" i="36"/>
  <c r="I92" i="36"/>
  <c r="J92" i="36"/>
  <c r="K92" i="36"/>
  <c r="L92" i="36"/>
  <c r="N92" i="36"/>
  <c r="O92" i="36"/>
  <c r="A93" i="36"/>
  <c r="B93" i="36"/>
  <c r="C93" i="36"/>
  <c r="D93" i="36"/>
  <c r="E93" i="36"/>
  <c r="F93" i="36"/>
  <c r="G93" i="36"/>
  <c r="H93" i="36"/>
  <c r="I93" i="36"/>
  <c r="J93" i="36"/>
  <c r="K93" i="36"/>
  <c r="L93" i="36"/>
  <c r="N93" i="36"/>
  <c r="O93" i="36"/>
  <c r="A94" i="36"/>
  <c r="B94" i="36"/>
  <c r="C94" i="36"/>
  <c r="D94" i="36"/>
  <c r="E94" i="36"/>
  <c r="F94" i="36"/>
  <c r="G94" i="36"/>
  <c r="H94" i="36"/>
  <c r="I94" i="36"/>
  <c r="J94" i="36"/>
  <c r="K94" i="36"/>
  <c r="L94" i="36"/>
  <c r="N94" i="36"/>
  <c r="O94" i="36"/>
  <c r="A95" i="36"/>
  <c r="B95" i="36"/>
  <c r="C95" i="36"/>
  <c r="D95" i="36"/>
  <c r="E95" i="36"/>
  <c r="F95" i="36"/>
  <c r="G95" i="36"/>
  <c r="H95" i="36"/>
  <c r="I95" i="36"/>
  <c r="J95" i="36"/>
  <c r="K95" i="36"/>
  <c r="L95" i="36"/>
  <c r="N95" i="36"/>
  <c r="M95" i="36" s="1"/>
  <c r="O95" i="36"/>
  <c r="A96" i="36"/>
  <c r="B96" i="36"/>
  <c r="C96" i="36"/>
  <c r="D96" i="36"/>
  <c r="E96" i="36"/>
  <c r="F96" i="36"/>
  <c r="G96" i="36"/>
  <c r="H96" i="36"/>
  <c r="I96" i="36"/>
  <c r="J96" i="36"/>
  <c r="K96" i="36"/>
  <c r="L96" i="36"/>
  <c r="N96" i="36"/>
  <c r="O96" i="36"/>
  <c r="A97" i="36"/>
  <c r="B97" i="36"/>
  <c r="C97" i="36"/>
  <c r="D97" i="36"/>
  <c r="E97" i="36"/>
  <c r="F97" i="36"/>
  <c r="G97" i="36"/>
  <c r="H97" i="36"/>
  <c r="I97" i="36"/>
  <c r="J97" i="36"/>
  <c r="K97" i="36"/>
  <c r="L97" i="36"/>
  <c r="N97" i="36"/>
  <c r="O97" i="36"/>
  <c r="A98" i="36"/>
  <c r="B98" i="36"/>
  <c r="C98" i="36"/>
  <c r="D98" i="36"/>
  <c r="E98" i="36"/>
  <c r="F98" i="36"/>
  <c r="G98" i="36"/>
  <c r="H98" i="36"/>
  <c r="I98" i="36"/>
  <c r="J98" i="36"/>
  <c r="K98" i="36"/>
  <c r="L98" i="36"/>
  <c r="N98" i="36"/>
  <c r="O98" i="36"/>
  <c r="A99" i="36"/>
  <c r="B99" i="36"/>
  <c r="C99" i="36"/>
  <c r="D99" i="36"/>
  <c r="E99" i="36"/>
  <c r="F99" i="36"/>
  <c r="G99" i="36"/>
  <c r="H99" i="36"/>
  <c r="I99" i="36"/>
  <c r="J99" i="36"/>
  <c r="K99" i="36"/>
  <c r="L99" i="36"/>
  <c r="N99" i="36"/>
  <c r="O99" i="36"/>
  <c r="A100" i="36"/>
  <c r="B100" i="36"/>
  <c r="C100" i="36"/>
  <c r="D100" i="36"/>
  <c r="E100" i="36"/>
  <c r="F100" i="36"/>
  <c r="G100" i="36"/>
  <c r="H100" i="36"/>
  <c r="I100" i="36"/>
  <c r="J100" i="36"/>
  <c r="K100" i="36"/>
  <c r="L100" i="36"/>
  <c r="N100" i="36"/>
  <c r="O100" i="36"/>
  <c r="A101" i="36"/>
  <c r="B101" i="36"/>
  <c r="C101" i="36"/>
  <c r="D101" i="36"/>
  <c r="E101" i="36"/>
  <c r="F101" i="36"/>
  <c r="G101" i="36"/>
  <c r="H101" i="36"/>
  <c r="I101" i="36"/>
  <c r="J101" i="36"/>
  <c r="K101" i="36"/>
  <c r="L101" i="36"/>
  <c r="N101" i="36"/>
  <c r="O101" i="36"/>
  <c r="A102" i="36"/>
  <c r="B102" i="36"/>
  <c r="C102" i="36"/>
  <c r="D102" i="36"/>
  <c r="E102" i="36"/>
  <c r="F102" i="36"/>
  <c r="G102" i="36"/>
  <c r="H102" i="36"/>
  <c r="I102" i="36"/>
  <c r="J102" i="36"/>
  <c r="K102" i="36"/>
  <c r="L102" i="36"/>
  <c r="N102" i="36"/>
  <c r="O102" i="36"/>
  <c r="A103" i="36"/>
  <c r="B103" i="36"/>
  <c r="C103" i="36"/>
  <c r="D103" i="36"/>
  <c r="E103" i="36"/>
  <c r="F103" i="36"/>
  <c r="G103" i="36"/>
  <c r="H103" i="36"/>
  <c r="I103" i="36"/>
  <c r="J103" i="36"/>
  <c r="K103" i="36"/>
  <c r="L103" i="36"/>
  <c r="N103" i="36"/>
  <c r="O103" i="36"/>
  <c r="A104" i="36"/>
  <c r="B104" i="36"/>
  <c r="C104" i="36"/>
  <c r="D104" i="36"/>
  <c r="E104" i="36"/>
  <c r="F104" i="36"/>
  <c r="G104" i="36"/>
  <c r="H104" i="36"/>
  <c r="I104" i="36"/>
  <c r="J104" i="36"/>
  <c r="K104" i="36"/>
  <c r="L104" i="36"/>
  <c r="N104" i="36"/>
  <c r="O104" i="36"/>
  <c r="A105" i="36"/>
  <c r="B105" i="36"/>
  <c r="C105" i="36"/>
  <c r="D105" i="36"/>
  <c r="E105" i="36"/>
  <c r="F105" i="36"/>
  <c r="G105" i="36"/>
  <c r="H105" i="36"/>
  <c r="I105" i="36"/>
  <c r="J105" i="36"/>
  <c r="K105" i="36"/>
  <c r="L105" i="36"/>
  <c r="N105" i="36"/>
  <c r="O105" i="36"/>
  <c r="A106" i="36"/>
  <c r="B106" i="36"/>
  <c r="C106" i="36"/>
  <c r="D106" i="36"/>
  <c r="E106" i="36"/>
  <c r="F106" i="36"/>
  <c r="G106" i="36"/>
  <c r="H106" i="36"/>
  <c r="I106" i="36"/>
  <c r="J106" i="36"/>
  <c r="K106" i="36"/>
  <c r="L106" i="36"/>
  <c r="N106" i="36"/>
  <c r="O106" i="36"/>
  <c r="A107" i="36"/>
  <c r="B107" i="36"/>
  <c r="C107" i="36"/>
  <c r="D107" i="36"/>
  <c r="E107" i="36"/>
  <c r="F107" i="36"/>
  <c r="G107" i="36"/>
  <c r="H107" i="36"/>
  <c r="I107" i="36"/>
  <c r="J107" i="36"/>
  <c r="K107" i="36"/>
  <c r="L107" i="36"/>
  <c r="N107" i="36"/>
  <c r="O107" i="36"/>
  <c r="A108" i="36"/>
  <c r="B108" i="36"/>
  <c r="C108" i="36"/>
  <c r="D108" i="36"/>
  <c r="E108" i="36"/>
  <c r="F108" i="36"/>
  <c r="G108" i="36"/>
  <c r="H108" i="36"/>
  <c r="I108" i="36"/>
  <c r="J108" i="36"/>
  <c r="K108" i="36"/>
  <c r="L108" i="36"/>
  <c r="N108" i="36"/>
  <c r="O108" i="36"/>
  <c r="A109" i="36"/>
  <c r="B109" i="36"/>
  <c r="C109" i="36"/>
  <c r="D109" i="36"/>
  <c r="E109" i="36"/>
  <c r="F109" i="36"/>
  <c r="G109" i="36"/>
  <c r="H109" i="36"/>
  <c r="I109" i="36"/>
  <c r="J109" i="36"/>
  <c r="K109" i="36"/>
  <c r="L109" i="36"/>
  <c r="N109" i="36"/>
  <c r="O109" i="36"/>
  <c r="A110" i="36"/>
  <c r="B110" i="36"/>
  <c r="C110" i="36"/>
  <c r="D110" i="36"/>
  <c r="E110" i="36"/>
  <c r="F110" i="36"/>
  <c r="G110" i="36"/>
  <c r="H110" i="36"/>
  <c r="I110" i="36"/>
  <c r="J110" i="36"/>
  <c r="K110" i="36"/>
  <c r="L110" i="36"/>
  <c r="N110" i="36"/>
  <c r="O110" i="36"/>
  <c r="A111" i="36"/>
  <c r="B111" i="36"/>
  <c r="C111" i="36"/>
  <c r="D111" i="36"/>
  <c r="E111" i="36"/>
  <c r="F111" i="36"/>
  <c r="G111" i="36"/>
  <c r="H111" i="36"/>
  <c r="I111" i="36"/>
  <c r="J111" i="36"/>
  <c r="K111" i="36"/>
  <c r="L111" i="36"/>
  <c r="N111" i="36"/>
  <c r="O111" i="36"/>
  <c r="A112" i="36"/>
  <c r="B112" i="36"/>
  <c r="C112" i="36"/>
  <c r="D112" i="36"/>
  <c r="E112" i="36"/>
  <c r="F112" i="36"/>
  <c r="G112" i="36"/>
  <c r="H112" i="36"/>
  <c r="I112" i="36"/>
  <c r="J112" i="36"/>
  <c r="K112" i="36"/>
  <c r="L112" i="36"/>
  <c r="N112" i="36"/>
  <c r="O112" i="36"/>
  <c r="A113" i="36"/>
  <c r="B113" i="36"/>
  <c r="C113" i="36"/>
  <c r="D113" i="36"/>
  <c r="E113" i="36"/>
  <c r="F113" i="36"/>
  <c r="G113" i="36"/>
  <c r="H113" i="36"/>
  <c r="I113" i="36"/>
  <c r="J113" i="36"/>
  <c r="K113" i="36"/>
  <c r="L113" i="36"/>
  <c r="N113" i="36"/>
  <c r="O113" i="36"/>
  <c r="A114" i="36"/>
  <c r="B114" i="36"/>
  <c r="C114" i="36"/>
  <c r="D114" i="36"/>
  <c r="E114" i="36"/>
  <c r="F114" i="36"/>
  <c r="G114" i="36"/>
  <c r="H114" i="36"/>
  <c r="I114" i="36"/>
  <c r="J114" i="36"/>
  <c r="K114" i="36"/>
  <c r="L114" i="36"/>
  <c r="N114" i="36"/>
  <c r="O114" i="36"/>
  <c r="A115" i="36"/>
  <c r="B115" i="36"/>
  <c r="C115" i="36"/>
  <c r="D115" i="36"/>
  <c r="E115" i="36"/>
  <c r="F115" i="36"/>
  <c r="G115" i="36"/>
  <c r="H115" i="36"/>
  <c r="I115" i="36"/>
  <c r="J115" i="36"/>
  <c r="K115" i="36"/>
  <c r="L115" i="36"/>
  <c r="N115" i="36"/>
  <c r="O115" i="36"/>
  <c r="A116" i="36"/>
  <c r="B116" i="36"/>
  <c r="C116" i="36"/>
  <c r="D116" i="36"/>
  <c r="E116" i="36"/>
  <c r="F116" i="36"/>
  <c r="G116" i="36"/>
  <c r="H116" i="36"/>
  <c r="I116" i="36"/>
  <c r="J116" i="36"/>
  <c r="K116" i="36"/>
  <c r="L116" i="36"/>
  <c r="N116" i="36"/>
  <c r="O116" i="36"/>
  <c r="A117" i="36"/>
  <c r="B117" i="36"/>
  <c r="C117" i="36"/>
  <c r="D117" i="36"/>
  <c r="E117" i="36"/>
  <c r="F117" i="36"/>
  <c r="G117" i="36"/>
  <c r="H117" i="36"/>
  <c r="I117" i="36"/>
  <c r="J117" i="36"/>
  <c r="K117" i="36"/>
  <c r="L117" i="36"/>
  <c r="N117" i="36"/>
  <c r="O117" i="36"/>
  <c r="A118" i="36"/>
  <c r="B118" i="36"/>
  <c r="C118" i="36"/>
  <c r="D118" i="36"/>
  <c r="E118" i="36"/>
  <c r="F118" i="36"/>
  <c r="G118" i="36"/>
  <c r="H118" i="36"/>
  <c r="I118" i="36"/>
  <c r="J118" i="36"/>
  <c r="K118" i="36"/>
  <c r="L118" i="36"/>
  <c r="N118" i="36"/>
  <c r="O118" i="36"/>
  <c r="A119" i="36"/>
  <c r="B119" i="36"/>
  <c r="C119" i="36"/>
  <c r="D119" i="36"/>
  <c r="E119" i="36"/>
  <c r="F119" i="36"/>
  <c r="G119" i="36"/>
  <c r="H119" i="36"/>
  <c r="I119" i="36"/>
  <c r="J119" i="36"/>
  <c r="K119" i="36"/>
  <c r="L119" i="36"/>
  <c r="N119" i="36"/>
  <c r="M119" i="36" s="1"/>
  <c r="O119" i="36"/>
  <c r="A120" i="36"/>
  <c r="B120" i="36"/>
  <c r="C120" i="36"/>
  <c r="D120" i="36"/>
  <c r="E120" i="36"/>
  <c r="F120" i="36"/>
  <c r="G120" i="36"/>
  <c r="H120" i="36"/>
  <c r="I120" i="36"/>
  <c r="J120" i="36"/>
  <c r="K120" i="36"/>
  <c r="L120" i="36"/>
  <c r="N120" i="36"/>
  <c r="O120" i="36"/>
  <c r="A121" i="36"/>
  <c r="B121" i="36"/>
  <c r="C121" i="36"/>
  <c r="D121" i="36"/>
  <c r="E121" i="36"/>
  <c r="F121" i="36"/>
  <c r="G121" i="36"/>
  <c r="H121" i="36"/>
  <c r="I121" i="36"/>
  <c r="J121" i="36"/>
  <c r="K121" i="36"/>
  <c r="L121" i="36"/>
  <c r="N121" i="36"/>
  <c r="O121" i="36"/>
  <c r="A122" i="36"/>
  <c r="B122" i="36"/>
  <c r="C122" i="36"/>
  <c r="D122" i="36"/>
  <c r="E122" i="36"/>
  <c r="F122" i="36"/>
  <c r="G122" i="36"/>
  <c r="H122" i="36"/>
  <c r="I122" i="36"/>
  <c r="J122" i="36"/>
  <c r="K122" i="36"/>
  <c r="L122" i="36"/>
  <c r="N122" i="36"/>
  <c r="O122" i="36"/>
  <c r="A123" i="36"/>
  <c r="B123" i="36"/>
  <c r="C123" i="36"/>
  <c r="D123" i="36"/>
  <c r="E123" i="36"/>
  <c r="F123" i="36"/>
  <c r="G123" i="36"/>
  <c r="H123" i="36"/>
  <c r="I123" i="36"/>
  <c r="J123" i="36"/>
  <c r="K123" i="36"/>
  <c r="L123" i="36"/>
  <c r="N123" i="36"/>
  <c r="O123" i="36"/>
  <c r="A124" i="36"/>
  <c r="B124" i="36"/>
  <c r="C124" i="36"/>
  <c r="D124" i="36"/>
  <c r="E124" i="36"/>
  <c r="F124" i="36"/>
  <c r="G124" i="36"/>
  <c r="H124" i="36"/>
  <c r="I124" i="36"/>
  <c r="J124" i="36"/>
  <c r="K124" i="36"/>
  <c r="L124" i="36"/>
  <c r="N124" i="36"/>
  <c r="O124" i="36"/>
  <c r="A125" i="36"/>
  <c r="B125" i="36"/>
  <c r="C125" i="36"/>
  <c r="D125" i="36"/>
  <c r="E125" i="36"/>
  <c r="F125" i="36"/>
  <c r="G125" i="36"/>
  <c r="H125" i="36"/>
  <c r="I125" i="36"/>
  <c r="J125" i="36"/>
  <c r="K125" i="36"/>
  <c r="L125" i="36"/>
  <c r="N125" i="36"/>
  <c r="O125" i="36"/>
  <c r="A126" i="36"/>
  <c r="B126" i="36"/>
  <c r="C126" i="36"/>
  <c r="D126" i="36"/>
  <c r="E126" i="36"/>
  <c r="F126" i="36"/>
  <c r="G126" i="36"/>
  <c r="H126" i="36"/>
  <c r="I126" i="36"/>
  <c r="J126" i="36"/>
  <c r="K126" i="36"/>
  <c r="L126" i="36"/>
  <c r="N126" i="36"/>
  <c r="O126" i="36"/>
  <c r="A127" i="36"/>
  <c r="B127" i="36"/>
  <c r="C127" i="36"/>
  <c r="D127" i="36"/>
  <c r="E127" i="36"/>
  <c r="F127" i="36"/>
  <c r="G127" i="36"/>
  <c r="H127" i="36"/>
  <c r="I127" i="36"/>
  <c r="J127" i="36"/>
  <c r="K127" i="36"/>
  <c r="L127" i="36"/>
  <c r="N127" i="36"/>
  <c r="O127" i="36"/>
  <c r="A128" i="36"/>
  <c r="B128" i="36"/>
  <c r="C128" i="36"/>
  <c r="D128" i="36"/>
  <c r="E128" i="36"/>
  <c r="F128" i="36"/>
  <c r="G128" i="36"/>
  <c r="H128" i="36"/>
  <c r="I128" i="36"/>
  <c r="J128" i="36"/>
  <c r="K128" i="36"/>
  <c r="L128" i="36"/>
  <c r="N128" i="36"/>
  <c r="O128" i="36"/>
  <c r="A129" i="36"/>
  <c r="B129" i="36"/>
  <c r="C129" i="36"/>
  <c r="D129" i="36"/>
  <c r="E129" i="36"/>
  <c r="F129" i="36"/>
  <c r="G129" i="36"/>
  <c r="H129" i="36"/>
  <c r="I129" i="36"/>
  <c r="J129" i="36"/>
  <c r="K129" i="36"/>
  <c r="L129" i="36"/>
  <c r="N129" i="36"/>
  <c r="O129" i="36"/>
  <c r="A130" i="36"/>
  <c r="B130" i="36"/>
  <c r="C130" i="36"/>
  <c r="D130" i="36"/>
  <c r="E130" i="36"/>
  <c r="F130" i="36"/>
  <c r="G130" i="36"/>
  <c r="H130" i="36"/>
  <c r="I130" i="36"/>
  <c r="J130" i="36"/>
  <c r="K130" i="36"/>
  <c r="L130" i="36"/>
  <c r="N130" i="36"/>
  <c r="O130" i="36"/>
  <c r="A131" i="36"/>
  <c r="B131" i="36"/>
  <c r="C131" i="36"/>
  <c r="D131" i="36"/>
  <c r="E131" i="36"/>
  <c r="F131" i="36"/>
  <c r="G131" i="36"/>
  <c r="H131" i="36"/>
  <c r="I131" i="36"/>
  <c r="J131" i="36"/>
  <c r="K131" i="36"/>
  <c r="L131" i="36"/>
  <c r="N131" i="36"/>
  <c r="M131" i="36" s="1"/>
  <c r="O131" i="36"/>
  <c r="A132" i="36"/>
  <c r="B132" i="36"/>
  <c r="C132" i="36"/>
  <c r="D132" i="36"/>
  <c r="E132" i="36"/>
  <c r="F132" i="36"/>
  <c r="G132" i="36"/>
  <c r="H132" i="36"/>
  <c r="I132" i="36"/>
  <c r="J132" i="36"/>
  <c r="K132" i="36"/>
  <c r="L132" i="36"/>
  <c r="N132" i="36"/>
  <c r="O132" i="36"/>
  <c r="A133" i="36"/>
  <c r="B133" i="36"/>
  <c r="C133" i="36"/>
  <c r="D133" i="36"/>
  <c r="E133" i="36"/>
  <c r="F133" i="36"/>
  <c r="G133" i="36"/>
  <c r="H133" i="36"/>
  <c r="I133" i="36"/>
  <c r="J133" i="36"/>
  <c r="K133" i="36"/>
  <c r="L133" i="36"/>
  <c r="N133" i="36"/>
  <c r="O133" i="36"/>
  <c r="A134" i="36"/>
  <c r="B134" i="36"/>
  <c r="C134" i="36"/>
  <c r="D134" i="36"/>
  <c r="E134" i="36"/>
  <c r="F134" i="36"/>
  <c r="G134" i="36"/>
  <c r="H134" i="36"/>
  <c r="I134" i="36"/>
  <c r="J134" i="36"/>
  <c r="K134" i="36"/>
  <c r="L134" i="36"/>
  <c r="N134" i="36"/>
  <c r="O134" i="36"/>
  <c r="A135" i="36"/>
  <c r="B135" i="36"/>
  <c r="C135" i="36"/>
  <c r="D135" i="36"/>
  <c r="E135" i="36"/>
  <c r="F135" i="36"/>
  <c r="G135" i="36"/>
  <c r="H135" i="36"/>
  <c r="I135" i="36"/>
  <c r="J135" i="36"/>
  <c r="K135" i="36"/>
  <c r="L135" i="36"/>
  <c r="N135" i="36"/>
  <c r="O135" i="36"/>
  <c r="A136" i="36"/>
  <c r="B136" i="36"/>
  <c r="C136" i="36"/>
  <c r="D136" i="36"/>
  <c r="E136" i="36"/>
  <c r="F136" i="36"/>
  <c r="G136" i="36"/>
  <c r="H136" i="36"/>
  <c r="I136" i="36"/>
  <c r="J136" i="36"/>
  <c r="K136" i="36"/>
  <c r="L136" i="36"/>
  <c r="N136" i="36"/>
  <c r="O136" i="36"/>
  <c r="A137" i="36"/>
  <c r="B137" i="36"/>
  <c r="C137" i="36"/>
  <c r="D137" i="36"/>
  <c r="E137" i="36"/>
  <c r="F137" i="36"/>
  <c r="G137" i="36"/>
  <c r="H137" i="36"/>
  <c r="I137" i="36"/>
  <c r="J137" i="36"/>
  <c r="K137" i="36"/>
  <c r="L137" i="36"/>
  <c r="N137" i="36"/>
  <c r="O137" i="36"/>
  <c r="A138" i="36"/>
  <c r="B138" i="36"/>
  <c r="C138" i="36"/>
  <c r="D138" i="36"/>
  <c r="E138" i="36"/>
  <c r="F138" i="36"/>
  <c r="G138" i="36"/>
  <c r="H138" i="36"/>
  <c r="I138" i="36"/>
  <c r="J138" i="36"/>
  <c r="K138" i="36"/>
  <c r="L138" i="36"/>
  <c r="N138" i="36"/>
  <c r="O138" i="36"/>
  <c r="A139" i="36"/>
  <c r="B139" i="36"/>
  <c r="C139" i="36"/>
  <c r="D139" i="36"/>
  <c r="E139" i="36"/>
  <c r="F139" i="36"/>
  <c r="G139" i="36"/>
  <c r="H139" i="36"/>
  <c r="I139" i="36"/>
  <c r="J139" i="36"/>
  <c r="K139" i="36"/>
  <c r="L139" i="36"/>
  <c r="N139" i="36"/>
  <c r="M139" i="36" s="1"/>
  <c r="O139" i="36"/>
  <c r="A140" i="36"/>
  <c r="B140" i="36"/>
  <c r="C140" i="36"/>
  <c r="D140" i="36"/>
  <c r="E140" i="36"/>
  <c r="F140" i="36"/>
  <c r="G140" i="36"/>
  <c r="H140" i="36"/>
  <c r="I140" i="36"/>
  <c r="J140" i="36"/>
  <c r="K140" i="36"/>
  <c r="L140" i="36"/>
  <c r="N140" i="36"/>
  <c r="O140" i="36"/>
  <c r="A141" i="36"/>
  <c r="B141" i="36"/>
  <c r="C141" i="36"/>
  <c r="D141" i="36"/>
  <c r="E141" i="36"/>
  <c r="F141" i="36"/>
  <c r="G141" i="36"/>
  <c r="H141" i="36"/>
  <c r="I141" i="36"/>
  <c r="J141" i="36"/>
  <c r="K141" i="36"/>
  <c r="L141" i="36"/>
  <c r="N141" i="36"/>
  <c r="O141" i="36"/>
  <c r="A142" i="36"/>
  <c r="B142" i="36"/>
  <c r="C142" i="36"/>
  <c r="D142" i="36"/>
  <c r="E142" i="36"/>
  <c r="F142" i="36"/>
  <c r="G142" i="36"/>
  <c r="H142" i="36"/>
  <c r="I142" i="36"/>
  <c r="J142" i="36"/>
  <c r="K142" i="36"/>
  <c r="L142" i="36"/>
  <c r="N142" i="36"/>
  <c r="O142" i="36"/>
  <c r="A143" i="36"/>
  <c r="B143" i="36"/>
  <c r="C143" i="36"/>
  <c r="D143" i="36"/>
  <c r="E143" i="36"/>
  <c r="F143" i="36"/>
  <c r="G143" i="36"/>
  <c r="H143" i="36"/>
  <c r="I143" i="36"/>
  <c r="J143" i="36"/>
  <c r="K143" i="36"/>
  <c r="L143" i="36"/>
  <c r="N143" i="36"/>
  <c r="O143" i="36"/>
  <c r="A144" i="36"/>
  <c r="B144" i="36"/>
  <c r="C144" i="36"/>
  <c r="D144" i="36"/>
  <c r="E144" i="36"/>
  <c r="F144" i="36"/>
  <c r="G144" i="36"/>
  <c r="H144" i="36"/>
  <c r="I144" i="36"/>
  <c r="J144" i="36"/>
  <c r="K144" i="36"/>
  <c r="L144" i="36"/>
  <c r="N144" i="36"/>
  <c r="O144" i="36"/>
  <c r="A145" i="36"/>
  <c r="B145" i="36"/>
  <c r="C145" i="36"/>
  <c r="D145" i="36"/>
  <c r="E145" i="36"/>
  <c r="F145" i="36"/>
  <c r="G145" i="36"/>
  <c r="H145" i="36"/>
  <c r="I145" i="36"/>
  <c r="J145" i="36"/>
  <c r="K145" i="36"/>
  <c r="L145" i="36"/>
  <c r="N145" i="36"/>
  <c r="O145" i="36"/>
  <c r="A146" i="36"/>
  <c r="B146" i="36"/>
  <c r="C146" i="36"/>
  <c r="D146" i="36"/>
  <c r="E146" i="36"/>
  <c r="F146" i="36"/>
  <c r="G146" i="36"/>
  <c r="H146" i="36"/>
  <c r="I146" i="36"/>
  <c r="J146" i="36"/>
  <c r="K146" i="36"/>
  <c r="L146" i="36"/>
  <c r="N146" i="36"/>
  <c r="O146" i="36"/>
  <c r="A147" i="36"/>
  <c r="B147" i="36"/>
  <c r="C147" i="36"/>
  <c r="D147" i="36"/>
  <c r="E147" i="36"/>
  <c r="F147" i="36"/>
  <c r="G147" i="36"/>
  <c r="H147" i="36"/>
  <c r="I147" i="36"/>
  <c r="J147" i="36"/>
  <c r="K147" i="36"/>
  <c r="L147" i="36"/>
  <c r="N147" i="36"/>
  <c r="M147" i="36" s="1"/>
  <c r="O147" i="36"/>
  <c r="A148" i="36"/>
  <c r="B148" i="36"/>
  <c r="C148" i="36"/>
  <c r="D148" i="36"/>
  <c r="E148" i="36"/>
  <c r="F148" i="36"/>
  <c r="G148" i="36"/>
  <c r="H148" i="36"/>
  <c r="I148" i="36"/>
  <c r="J148" i="36"/>
  <c r="K148" i="36"/>
  <c r="L148" i="36"/>
  <c r="N148" i="36"/>
  <c r="O148" i="36"/>
  <c r="A149" i="36"/>
  <c r="B149" i="36"/>
  <c r="C149" i="36"/>
  <c r="D149" i="36"/>
  <c r="E149" i="36"/>
  <c r="F149" i="36"/>
  <c r="G149" i="36"/>
  <c r="H149" i="36"/>
  <c r="I149" i="36"/>
  <c r="J149" i="36"/>
  <c r="K149" i="36"/>
  <c r="L149" i="36"/>
  <c r="N149" i="36"/>
  <c r="O149" i="36"/>
  <c r="A150" i="36"/>
  <c r="B150" i="36"/>
  <c r="C150" i="36"/>
  <c r="D150" i="36"/>
  <c r="E150" i="36"/>
  <c r="F150" i="36"/>
  <c r="G150" i="36"/>
  <c r="H150" i="36"/>
  <c r="I150" i="36"/>
  <c r="J150" i="36"/>
  <c r="K150" i="36"/>
  <c r="L150" i="36"/>
  <c r="N150" i="36"/>
  <c r="O150" i="36"/>
  <c r="A151" i="36"/>
  <c r="B151" i="36"/>
  <c r="C151" i="36"/>
  <c r="D151" i="36"/>
  <c r="E151" i="36"/>
  <c r="F151" i="36"/>
  <c r="G151" i="36"/>
  <c r="H151" i="36"/>
  <c r="I151" i="36"/>
  <c r="J151" i="36"/>
  <c r="K151" i="36"/>
  <c r="L151" i="36"/>
  <c r="N151" i="36"/>
  <c r="M151" i="36" s="1"/>
  <c r="O151" i="36"/>
  <c r="A152" i="36"/>
  <c r="B152" i="36"/>
  <c r="C152" i="36"/>
  <c r="D152" i="36"/>
  <c r="E152" i="36"/>
  <c r="F152" i="36"/>
  <c r="G152" i="36"/>
  <c r="H152" i="36"/>
  <c r="I152" i="36"/>
  <c r="J152" i="36"/>
  <c r="K152" i="36"/>
  <c r="L152" i="36"/>
  <c r="N152" i="36"/>
  <c r="O152" i="36"/>
  <c r="A153" i="36"/>
  <c r="B153" i="36"/>
  <c r="C153" i="36"/>
  <c r="D153" i="36"/>
  <c r="E153" i="36"/>
  <c r="F153" i="36"/>
  <c r="G153" i="36"/>
  <c r="H153" i="36"/>
  <c r="I153" i="36"/>
  <c r="J153" i="36"/>
  <c r="K153" i="36"/>
  <c r="L153" i="36"/>
  <c r="N153" i="36"/>
  <c r="O153" i="36"/>
  <c r="A154" i="36"/>
  <c r="B154" i="36"/>
  <c r="C154" i="36"/>
  <c r="D154" i="36"/>
  <c r="E154" i="36"/>
  <c r="F154" i="36"/>
  <c r="G154" i="36"/>
  <c r="H154" i="36"/>
  <c r="I154" i="36"/>
  <c r="J154" i="36"/>
  <c r="K154" i="36"/>
  <c r="L154" i="36"/>
  <c r="N154" i="36"/>
  <c r="O154" i="36"/>
  <c r="A155" i="36"/>
  <c r="B155" i="36"/>
  <c r="C155" i="36"/>
  <c r="D155" i="36"/>
  <c r="E155" i="36"/>
  <c r="F155" i="36"/>
  <c r="G155" i="36"/>
  <c r="H155" i="36"/>
  <c r="I155" i="36"/>
  <c r="J155" i="36"/>
  <c r="K155" i="36"/>
  <c r="L155" i="36"/>
  <c r="N155" i="36"/>
  <c r="M155" i="36" s="1"/>
  <c r="O155" i="36"/>
  <c r="A156" i="36"/>
  <c r="B156" i="36"/>
  <c r="C156" i="36"/>
  <c r="D156" i="36"/>
  <c r="E156" i="36"/>
  <c r="F156" i="36"/>
  <c r="G156" i="36"/>
  <c r="H156" i="36"/>
  <c r="I156" i="36"/>
  <c r="J156" i="36"/>
  <c r="K156" i="36"/>
  <c r="L156" i="36"/>
  <c r="N156" i="36"/>
  <c r="O156" i="36"/>
  <c r="A157" i="36"/>
  <c r="B157" i="36"/>
  <c r="C157" i="36"/>
  <c r="D157" i="36"/>
  <c r="E157" i="36"/>
  <c r="F157" i="36"/>
  <c r="G157" i="36"/>
  <c r="H157" i="36"/>
  <c r="I157" i="36"/>
  <c r="J157" i="36"/>
  <c r="K157" i="36"/>
  <c r="L157" i="36"/>
  <c r="N157" i="36"/>
  <c r="O157" i="36"/>
  <c r="A158" i="36"/>
  <c r="B158" i="36"/>
  <c r="C158" i="36"/>
  <c r="D158" i="36"/>
  <c r="E158" i="36"/>
  <c r="F158" i="36"/>
  <c r="G158" i="36"/>
  <c r="H158" i="36"/>
  <c r="I158" i="36"/>
  <c r="J158" i="36"/>
  <c r="K158" i="36"/>
  <c r="L158" i="36"/>
  <c r="N158" i="36"/>
  <c r="O158" i="36"/>
  <c r="A159" i="36"/>
  <c r="B159" i="36"/>
  <c r="C159" i="36"/>
  <c r="D159" i="36"/>
  <c r="E159" i="36"/>
  <c r="F159" i="36"/>
  <c r="G159" i="36"/>
  <c r="H159" i="36"/>
  <c r="I159" i="36"/>
  <c r="J159" i="36"/>
  <c r="K159" i="36"/>
  <c r="L159" i="36"/>
  <c r="N159" i="36"/>
  <c r="M159" i="36" s="1"/>
  <c r="O159" i="36"/>
  <c r="A160" i="36"/>
  <c r="B160" i="36"/>
  <c r="C160" i="36"/>
  <c r="D160" i="36"/>
  <c r="E160" i="36"/>
  <c r="F160" i="36"/>
  <c r="G160" i="36"/>
  <c r="H160" i="36"/>
  <c r="I160" i="36"/>
  <c r="J160" i="36"/>
  <c r="K160" i="36"/>
  <c r="L160" i="36"/>
  <c r="N160" i="36"/>
  <c r="O160" i="36"/>
  <c r="A161" i="36"/>
  <c r="B161" i="36"/>
  <c r="C161" i="36"/>
  <c r="D161" i="36"/>
  <c r="E161" i="36"/>
  <c r="F161" i="36"/>
  <c r="G161" i="36"/>
  <c r="H161" i="36"/>
  <c r="I161" i="36"/>
  <c r="J161" i="36"/>
  <c r="K161" i="36"/>
  <c r="L161" i="36"/>
  <c r="N161" i="36"/>
  <c r="O161" i="36"/>
  <c r="A162" i="36"/>
  <c r="B162" i="36"/>
  <c r="C162" i="36"/>
  <c r="D162" i="36"/>
  <c r="E162" i="36"/>
  <c r="F162" i="36"/>
  <c r="G162" i="36"/>
  <c r="H162" i="36"/>
  <c r="I162" i="36"/>
  <c r="J162" i="36"/>
  <c r="K162" i="36"/>
  <c r="L162" i="36"/>
  <c r="N162" i="36"/>
  <c r="O162" i="36"/>
  <c r="A163" i="36"/>
  <c r="B163" i="36"/>
  <c r="C163" i="36"/>
  <c r="D163" i="36"/>
  <c r="E163" i="36"/>
  <c r="F163" i="36"/>
  <c r="G163" i="36"/>
  <c r="H163" i="36"/>
  <c r="I163" i="36"/>
  <c r="J163" i="36"/>
  <c r="K163" i="36"/>
  <c r="L163" i="36"/>
  <c r="N163" i="36"/>
  <c r="O163" i="36"/>
  <c r="A164" i="36"/>
  <c r="B164" i="36"/>
  <c r="C164" i="36"/>
  <c r="D164" i="36"/>
  <c r="E164" i="36"/>
  <c r="F164" i="36"/>
  <c r="G164" i="36"/>
  <c r="H164" i="36"/>
  <c r="I164" i="36"/>
  <c r="J164" i="36"/>
  <c r="K164" i="36"/>
  <c r="L164" i="36"/>
  <c r="N164" i="36"/>
  <c r="O164" i="36"/>
  <c r="A165" i="36"/>
  <c r="B165" i="36"/>
  <c r="C165" i="36"/>
  <c r="D165" i="36"/>
  <c r="E165" i="36"/>
  <c r="F165" i="36"/>
  <c r="G165" i="36"/>
  <c r="H165" i="36"/>
  <c r="I165" i="36"/>
  <c r="J165" i="36"/>
  <c r="K165" i="36"/>
  <c r="L165" i="36"/>
  <c r="N165" i="36"/>
  <c r="O165" i="36"/>
  <c r="A166" i="36"/>
  <c r="B166" i="36"/>
  <c r="C166" i="36"/>
  <c r="D166" i="36"/>
  <c r="E166" i="36"/>
  <c r="F166" i="36"/>
  <c r="G166" i="36"/>
  <c r="H166" i="36"/>
  <c r="I166" i="36"/>
  <c r="J166" i="36"/>
  <c r="K166" i="36"/>
  <c r="L166" i="36"/>
  <c r="N166" i="36"/>
  <c r="O166" i="36"/>
  <c r="A167" i="36"/>
  <c r="B167" i="36"/>
  <c r="C167" i="36"/>
  <c r="D167" i="36"/>
  <c r="E167" i="36"/>
  <c r="F167" i="36"/>
  <c r="G167" i="36"/>
  <c r="H167" i="36"/>
  <c r="I167" i="36"/>
  <c r="J167" i="36"/>
  <c r="K167" i="36"/>
  <c r="L167" i="36"/>
  <c r="N167" i="36"/>
  <c r="O167" i="36"/>
  <c r="A168" i="36"/>
  <c r="B168" i="36"/>
  <c r="C168" i="36"/>
  <c r="D168" i="36"/>
  <c r="E168" i="36"/>
  <c r="F168" i="36"/>
  <c r="G168" i="36"/>
  <c r="H168" i="36"/>
  <c r="I168" i="36"/>
  <c r="J168" i="36"/>
  <c r="K168" i="36"/>
  <c r="L168" i="36"/>
  <c r="N168" i="36"/>
  <c r="O168" i="36"/>
  <c r="A169" i="36"/>
  <c r="B169" i="36"/>
  <c r="C169" i="36"/>
  <c r="D169" i="36"/>
  <c r="E169" i="36"/>
  <c r="F169" i="36"/>
  <c r="G169" i="36"/>
  <c r="H169" i="36"/>
  <c r="I169" i="36"/>
  <c r="J169" i="36"/>
  <c r="K169" i="36"/>
  <c r="L169" i="36"/>
  <c r="N169" i="36"/>
  <c r="O169" i="36"/>
  <c r="A170" i="36"/>
  <c r="B170" i="36"/>
  <c r="C170" i="36"/>
  <c r="D170" i="36"/>
  <c r="E170" i="36"/>
  <c r="F170" i="36"/>
  <c r="G170" i="36"/>
  <c r="H170" i="36"/>
  <c r="I170" i="36"/>
  <c r="J170" i="36"/>
  <c r="K170" i="36"/>
  <c r="L170" i="36"/>
  <c r="N170" i="36"/>
  <c r="O170" i="36"/>
  <c r="A171" i="36"/>
  <c r="B171" i="36"/>
  <c r="C171" i="36"/>
  <c r="D171" i="36"/>
  <c r="E171" i="36"/>
  <c r="F171" i="36"/>
  <c r="G171" i="36"/>
  <c r="H171" i="36"/>
  <c r="I171" i="36"/>
  <c r="J171" i="36"/>
  <c r="K171" i="36"/>
  <c r="L171" i="36"/>
  <c r="N171" i="36"/>
  <c r="O171" i="36"/>
  <c r="A172" i="36"/>
  <c r="B172" i="36"/>
  <c r="C172" i="36"/>
  <c r="D172" i="36"/>
  <c r="E172" i="36"/>
  <c r="F172" i="36"/>
  <c r="G172" i="36"/>
  <c r="H172" i="36"/>
  <c r="I172" i="36"/>
  <c r="J172" i="36"/>
  <c r="K172" i="36"/>
  <c r="L172" i="36"/>
  <c r="N172" i="36"/>
  <c r="O172" i="36"/>
  <c r="A173" i="36"/>
  <c r="B173" i="36"/>
  <c r="C173" i="36"/>
  <c r="D173" i="36"/>
  <c r="E173" i="36"/>
  <c r="F173" i="36"/>
  <c r="G173" i="36"/>
  <c r="H173" i="36"/>
  <c r="I173" i="36"/>
  <c r="J173" i="36"/>
  <c r="K173" i="36"/>
  <c r="L173" i="36"/>
  <c r="N173" i="36"/>
  <c r="O173" i="36"/>
  <c r="A174" i="36"/>
  <c r="B174" i="36"/>
  <c r="C174" i="36"/>
  <c r="D174" i="36"/>
  <c r="E174" i="36"/>
  <c r="F174" i="36"/>
  <c r="G174" i="36"/>
  <c r="H174" i="36"/>
  <c r="I174" i="36"/>
  <c r="J174" i="36"/>
  <c r="K174" i="36"/>
  <c r="L174" i="36"/>
  <c r="N174" i="36"/>
  <c r="O174" i="36"/>
  <c r="A175" i="36"/>
  <c r="B175" i="36"/>
  <c r="C175" i="36"/>
  <c r="D175" i="36"/>
  <c r="E175" i="36"/>
  <c r="F175" i="36"/>
  <c r="G175" i="36"/>
  <c r="H175" i="36"/>
  <c r="I175" i="36"/>
  <c r="J175" i="36"/>
  <c r="K175" i="36"/>
  <c r="L175" i="36"/>
  <c r="N175" i="36"/>
  <c r="O175" i="36"/>
  <c r="A176" i="36"/>
  <c r="B176" i="36"/>
  <c r="C176" i="36"/>
  <c r="D176" i="36"/>
  <c r="E176" i="36"/>
  <c r="F176" i="36"/>
  <c r="G176" i="36"/>
  <c r="H176" i="36"/>
  <c r="I176" i="36"/>
  <c r="J176" i="36"/>
  <c r="K176" i="36"/>
  <c r="L176" i="36"/>
  <c r="N176" i="36"/>
  <c r="O176" i="36"/>
  <c r="A177" i="36"/>
  <c r="B177" i="36"/>
  <c r="C177" i="36"/>
  <c r="D177" i="36"/>
  <c r="E177" i="36"/>
  <c r="F177" i="36"/>
  <c r="G177" i="36"/>
  <c r="H177" i="36"/>
  <c r="I177" i="36"/>
  <c r="J177" i="36"/>
  <c r="K177" i="36"/>
  <c r="L177" i="36"/>
  <c r="N177" i="36"/>
  <c r="O177" i="36"/>
  <c r="A178" i="36"/>
  <c r="B178" i="36"/>
  <c r="C178" i="36"/>
  <c r="D178" i="36"/>
  <c r="E178" i="36"/>
  <c r="F178" i="36"/>
  <c r="G178" i="36"/>
  <c r="H178" i="36"/>
  <c r="I178" i="36"/>
  <c r="J178" i="36"/>
  <c r="K178" i="36"/>
  <c r="L178" i="36"/>
  <c r="N178" i="36"/>
  <c r="O178" i="36"/>
  <c r="A179" i="36"/>
  <c r="B179" i="36"/>
  <c r="C179" i="36"/>
  <c r="D179" i="36"/>
  <c r="E179" i="36"/>
  <c r="F179" i="36"/>
  <c r="G179" i="36"/>
  <c r="H179" i="36"/>
  <c r="I179" i="36"/>
  <c r="J179" i="36"/>
  <c r="K179" i="36"/>
  <c r="L179" i="36"/>
  <c r="N179" i="36"/>
  <c r="O179" i="36"/>
  <c r="A180" i="36"/>
  <c r="B180" i="36"/>
  <c r="C180" i="36"/>
  <c r="D180" i="36"/>
  <c r="E180" i="36"/>
  <c r="F180" i="36"/>
  <c r="G180" i="36"/>
  <c r="H180" i="36"/>
  <c r="I180" i="36"/>
  <c r="J180" i="36"/>
  <c r="K180" i="36"/>
  <c r="L180" i="36"/>
  <c r="N180" i="36"/>
  <c r="O180" i="36"/>
  <c r="A181" i="36"/>
  <c r="B181" i="36"/>
  <c r="C181" i="36"/>
  <c r="D181" i="36"/>
  <c r="E181" i="36"/>
  <c r="F181" i="36"/>
  <c r="G181" i="36"/>
  <c r="H181" i="36"/>
  <c r="I181" i="36"/>
  <c r="J181" i="36"/>
  <c r="K181" i="36"/>
  <c r="L181" i="36"/>
  <c r="N181" i="36"/>
  <c r="O181" i="36"/>
  <c r="A182" i="36"/>
  <c r="B182" i="36"/>
  <c r="C182" i="36"/>
  <c r="D182" i="36"/>
  <c r="E182" i="36"/>
  <c r="F182" i="36"/>
  <c r="G182" i="36"/>
  <c r="H182" i="36"/>
  <c r="I182" i="36"/>
  <c r="J182" i="36"/>
  <c r="K182" i="36"/>
  <c r="L182" i="36"/>
  <c r="N182" i="36"/>
  <c r="O182" i="36"/>
  <c r="A183" i="36"/>
  <c r="B183" i="36"/>
  <c r="C183" i="36"/>
  <c r="D183" i="36"/>
  <c r="E183" i="36"/>
  <c r="F183" i="36"/>
  <c r="G183" i="36"/>
  <c r="H183" i="36"/>
  <c r="I183" i="36"/>
  <c r="J183" i="36"/>
  <c r="K183" i="36"/>
  <c r="L183" i="36"/>
  <c r="N183" i="36"/>
  <c r="O183" i="36"/>
  <c r="A184" i="36"/>
  <c r="B184" i="36"/>
  <c r="C184" i="36"/>
  <c r="D184" i="36"/>
  <c r="E184" i="36"/>
  <c r="F184" i="36"/>
  <c r="G184" i="36"/>
  <c r="H184" i="36"/>
  <c r="I184" i="36"/>
  <c r="J184" i="36"/>
  <c r="K184" i="36"/>
  <c r="L184" i="36"/>
  <c r="N184" i="36"/>
  <c r="O184" i="36"/>
  <c r="A185" i="36"/>
  <c r="B185" i="36"/>
  <c r="C185" i="36"/>
  <c r="D185" i="36"/>
  <c r="E185" i="36"/>
  <c r="F185" i="36"/>
  <c r="G185" i="36"/>
  <c r="H185" i="36"/>
  <c r="I185" i="36"/>
  <c r="J185" i="36"/>
  <c r="K185" i="36"/>
  <c r="L185" i="36"/>
  <c r="N185" i="36"/>
  <c r="O185" i="36"/>
  <c r="A186" i="36"/>
  <c r="B186" i="36"/>
  <c r="C186" i="36"/>
  <c r="D186" i="36"/>
  <c r="E186" i="36"/>
  <c r="F186" i="36"/>
  <c r="G186" i="36"/>
  <c r="H186" i="36"/>
  <c r="I186" i="36"/>
  <c r="J186" i="36"/>
  <c r="K186" i="36"/>
  <c r="L186" i="36"/>
  <c r="N186" i="36"/>
  <c r="O186" i="36"/>
  <c r="A187" i="36"/>
  <c r="B187" i="36"/>
  <c r="C187" i="36"/>
  <c r="D187" i="36"/>
  <c r="E187" i="36"/>
  <c r="F187" i="36"/>
  <c r="G187" i="36"/>
  <c r="H187" i="36"/>
  <c r="I187" i="36"/>
  <c r="J187" i="36"/>
  <c r="K187" i="36"/>
  <c r="L187" i="36"/>
  <c r="N187" i="36"/>
  <c r="O187" i="36"/>
  <c r="A188" i="36"/>
  <c r="B188" i="36"/>
  <c r="C188" i="36"/>
  <c r="D188" i="36"/>
  <c r="E188" i="36"/>
  <c r="F188" i="36"/>
  <c r="G188" i="36"/>
  <c r="H188" i="36"/>
  <c r="I188" i="36"/>
  <c r="J188" i="36"/>
  <c r="K188" i="36"/>
  <c r="L188" i="36"/>
  <c r="N188" i="36"/>
  <c r="O188" i="36"/>
  <c r="A189" i="36"/>
  <c r="B189" i="36"/>
  <c r="C189" i="36"/>
  <c r="D189" i="36"/>
  <c r="E189" i="36"/>
  <c r="F189" i="36"/>
  <c r="G189" i="36"/>
  <c r="H189" i="36"/>
  <c r="I189" i="36"/>
  <c r="J189" i="36"/>
  <c r="K189" i="36"/>
  <c r="L189" i="36"/>
  <c r="N189" i="36"/>
  <c r="O189" i="36"/>
  <c r="A190" i="36"/>
  <c r="B190" i="36"/>
  <c r="C190" i="36"/>
  <c r="D190" i="36"/>
  <c r="E190" i="36"/>
  <c r="F190" i="36"/>
  <c r="G190" i="36"/>
  <c r="H190" i="36"/>
  <c r="I190" i="36"/>
  <c r="J190" i="36"/>
  <c r="K190" i="36"/>
  <c r="L190" i="36"/>
  <c r="N190" i="36"/>
  <c r="O190" i="36"/>
  <c r="A191" i="36"/>
  <c r="B191" i="36"/>
  <c r="C191" i="36"/>
  <c r="D191" i="36"/>
  <c r="E191" i="36"/>
  <c r="F191" i="36"/>
  <c r="G191" i="36"/>
  <c r="H191" i="36"/>
  <c r="I191" i="36"/>
  <c r="J191" i="36"/>
  <c r="K191" i="36"/>
  <c r="L191" i="36"/>
  <c r="N191" i="36"/>
  <c r="M191" i="36" s="1"/>
  <c r="O191" i="36"/>
  <c r="A192" i="36"/>
  <c r="B192" i="36"/>
  <c r="C192" i="36"/>
  <c r="D192" i="36"/>
  <c r="E192" i="36"/>
  <c r="F192" i="36"/>
  <c r="G192" i="36"/>
  <c r="H192" i="36"/>
  <c r="I192" i="36"/>
  <c r="J192" i="36"/>
  <c r="K192" i="36"/>
  <c r="L192" i="36"/>
  <c r="N192" i="36"/>
  <c r="O192" i="36"/>
  <c r="A193" i="36"/>
  <c r="B193" i="36"/>
  <c r="C193" i="36"/>
  <c r="D193" i="36"/>
  <c r="E193" i="36"/>
  <c r="F193" i="36"/>
  <c r="G193" i="36"/>
  <c r="H193" i="36"/>
  <c r="I193" i="36"/>
  <c r="J193" i="36"/>
  <c r="K193" i="36"/>
  <c r="L193" i="36"/>
  <c r="N193" i="36"/>
  <c r="O193" i="36"/>
  <c r="A194" i="36"/>
  <c r="B194" i="36"/>
  <c r="C194" i="36"/>
  <c r="D194" i="36"/>
  <c r="E194" i="36"/>
  <c r="F194" i="36"/>
  <c r="G194" i="36"/>
  <c r="H194" i="36"/>
  <c r="I194" i="36"/>
  <c r="J194" i="36"/>
  <c r="K194" i="36"/>
  <c r="L194" i="36"/>
  <c r="N194" i="36"/>
  <c r="O194" i="36"/>
  <c r="A195" i="36"/>
  <c r="B195" i="36"/>
  <c r="C195" i="36"/>
  <c r="D195" i="36"/>
  <c r="E195" i="36"/>
  <c r="F195" i="36"/>
  <c r="G195" i="36"/>
  <c r="H195" i="36"/>
  <c r="I195" i="36"/>
  <c r="J195" i="36"/>
  <c r="K195" i="36"/>
  <c r="L195" i="36"/>
  <c r="N195" i="36"/>
  <c r="O195" i="36"/>
  <c r="A196" i="36"/>
  <c r="B196" i="36"/>
  <c r="C196" i="36"/>
  <c r="D196" i="36"/>
  <c r="E196" i="36"/>
  <c r="F196" i="36"/>
  <c r="G196" i="36"/>
  <c r="H196" i="36"/>
  <c r="I196" i="36"/>
  <c r="J196" i="36"/>
  <c r="K196" i="36"/>
  <c r="L196" i="36"/>
  <c r="N196" i="36"/>
  <c r="O196" i="36"/>
  <c r="A197" i="36"/>
  <c r="B197" i="36"/>
  <c r="C197" i="36"/>
  <c r="D197" i="36"/>
  <c r="E197" i="36"/>
  <c r="F197" i="36"/>
  <c r="G197" i="36"/>
  <c r="H197" i="36"/>
  <c r="I197" i="36"/>
  <c r="J197" i="36"/>
  <c r="K197" i="36"/>
  <c r="L197" i="36"/>
  <c r="N197" i="36"/>
  <c r="O197" i="36"/>
  <c r="A198" i="36"/>
  <c r="B198" i="36"/>
  <c r="C198" i="36"/>
  <c r="D198" i="36"/>
  <c r="E198" i="36"/>
  <c r="F198" i="36"/>
  <c r="G198" i="36"/>
  <c r="H198" i="36"/>
  <c r="I198" i="36"/>
  <c r="J198" i="36"/>
  <c r="K198" i="36"/>
  <c r="L198" i="36"/>
  <c r="N198" i="36"/>
  <c r="O198" i="36"/>
  <c r="A199" i="36"/>
  <c r="B199" i="36"/>
  <c r="C199" i="36"/>
  <c r="D199" i="36"/>
  <c r="E199" i="36"/>
  <c r="F199" i="36"/>
  <c r="G199" i="36"/>
  <c r="H199" i="36"/>
  <c r="I199" i="36"/>
  <c r="J199" i="36"/>
  <c r="K199" i="36"/>
  <c r="L199" i="36"/>
  <c r="N199" i="36"/>
  <c r="M199" i="36" s="1"/>
  <c r="O199" i="36"/>
  <c r="A200" i="36"/>
  <c r="B200" i="36"/>
  <c r="C200" i="36"/>
  <c r="D200" i="36"/>
  <c r="E200" i="36"/>
  <c r="F200" i="36"/>
  <c r="G200" i="36"/>
  <c r="H200" i="36"/>
  <c r="I200" i="36"/>
  <c r="J200" i="36"/>
  <c r="K200" i="36"/>
  <c r="L200" i="36"/>
  <c r="N200" i="36"/>
  <c r="O200" i="36"/>
  <c r="A201" i="36"/>
  <c r="B201" i="36"/>
  <c r="C201" i="36"/>
  <c r="D201" i="36"/>
  <c r="E201" i="36"/>
  <c r="F201" i="36"/>
  <c r="G201" i="36"/>
  <c r="H201" i="36"/>
  <c r="I201" i="36"/>
  <c r="J201" i="36"/>
  <c r="K201" i="36"/>
  <c r="L201" i="36"/>
  <c r="N201" i="36"/>
  <c r="O201" i="36"/>
  <c r="A202" i="36"/>
  <c r="B202" i="36"/>
  <c r="C202" i="36"/>
  <c r="D202" i="36"/>
  <c r="E202" i="36"/>
  <c r="F202" i="36"/>
  <c r="G202" i="36"/>
  <c r="H202" i="36"/>
  <c r="I202" i="36"/>
  <c r="J202" i="36"/>
  <c r="K202" i="36"/>
  <c r="L202" i="36"/>
  <c r="N202" i="36"/>
  <c r="O202" i="36"/>
  <c r="A203" i="36"/>
  <c r="B203" i="36"/>
  <c r="C203" i="36"/>
  <c r="D203" i="36"/>
  <c r="E203" i="36"/>
  <c r="F203" i="36"/>
  <c r="G203" i="36"/>
  <c r="H203" i="36"/>
  <c r="I203" i="36"/>
  <c r="J203" i="36"/>
  <c r="K203" i="36"/>
  <c r="L203" i="36"/>
  <c r="N203" i="36"/>
  <c r="M203" i="36" s="1"/>
  <c r="O203" i="36"/>
  <c r="A204" i="36"/>
  <c r="B204" i="36"/>
  <c r="C204" i="36"/>
  <c r="D204" i="36"/>
  <c r="E204" i="36"/>
  <c r="F204" i="36"/>
  <c r="G204" i="36"/>
  <c r="H204" i="36"/>
  <c r="I204" i="36"/>
  <c r="J204" i="36"/>
  <c r="K204" i="36"/>
  <c r="L204" i="36"/>
  <c r="N204" i="36"/>
  <c r="O204" i="36"/>
  <c r="A205" i="36"/>
  <c r="B205" i="36"/>
  <c r="C205" i="36"/>
  <c r="D205" i="36"/>
  <c r="E205" i="36"/>
  <c r="F205" i="36"/>
  <c r="G205" i="36"/>
  <c r="H205" i="36"/>
  <c r="I205" i="36"/>
  <c r="J205" i="36"/>
  <c r="K205" i="36"/>
  <c r="L205" i="36"/>
  <c r="N205" i="36"/>
  <c r="O205" i="36"/>
  <c r="A206" i="36"/>
  <c r="B206" i="36"/>
  <c r="C206" i="36"/>
  <c r="D206" i="36"/>
  <c r="E206" i="36"/>
  <c r="F206" i="36"/>
  <c r="G206" i="36"/>
  <c r="H206" i="36"/>
  <c r="I206" i="36"/>
  <c r="J206" i="36"/>
  <c r="K206" i="36"/>
  <c r="L206" i="36"/>
  <c r="N206" i="36"/>
  <c r="O206" i="36"/>
  <c r="A207" i="36"/>
  <c r="B207" i="36"/>
  <c r="C207" i="36"/>
  <c r="D207" i="36"/>
  <c r="E207" i="36"/>
  <c r="F207" i="36"/>
  <c r="G207" i="36"/>
  <c r="H207" i="36"/>
  <c r="I207" i="36"/>
  <c r="J207" i="36"/>
  <c r="K207" i="36"/>
  <c r="L207" i="36"/>
  <c r="N207" i="36"/>
  <c r="M207" i="36" s="1"/>
  <c r="O207" i="36"/>
  <c r="A208" i="36"/>
  <c r="B208" i="36"/>
  <c r="C208" i="36"/>
  <c r="D208" i="36"/>
  <c r="E208" i="36"/>
  <c r="F208" i="36"/>
  <c r="G208" i="36"/>
  <c r="H208" i="36"/>
  <c r="I208" i="36"/>
  <c r="J208" i="36"/>
  <c r="K208" i="36"/>
  <c r="L208" i="36"/>
  <c r="N208" i="36"/>
  <c r="O208" i="36"/>
  <c r="A209" i="36"/>
  <c r="B209" i="36"/>
  <c r="C209" i="36"/>
  <c r="D209" i="36"/>
  <c r="E209" i="36"/>
  <c r="F209" i="36"/>
  <c r="G209" i="36"/>
  <c r="H209" i="36"/>
  <c r="I209" i="36"/>
  <c r="J209" i="36"/>
  <c r="K209" i="36"/>
  <c r="L209" i="36"/>
  <c r="N209" i="36"/>
  <c r="O209" i="36"/>
  <c r="A210" i="36"/>
  <c r="B210" i="36"/>
  <c r="C210" i="36"/>
  <c r="D210" i="36"/>
  <c r="E210" i="36"/>
  <c r="F210" i="36"/>
  <c r="G210" i="36"/>
  <c r="H210" i="36"/>
  <c r="I210" i="36"/>
  <c r="J210" i="36"/>
  <c r="K210" i="36"/>
  <c r="L210" i="36"/>
  <c r="N210" i="36"/>
  <c r="O210" i="36"/>
  <c r="A211" i="36"/>
  <c r="B211" i="36"/>
  <c r="C211" i="36"/>
  <c r="D211" i="36"/>
  <c r="E211" i="36"/>
  <c r="F211" i="36"/>
  <c r="G211" i="36"/>
  <c r="H211" i="36"/>
  <c r="I211" i="36"/>
  <c r="J211" i="36"/>
  <c r="K211" i="36"/>
  <c r="L211" i="36"/>
  <c r="N211" i="36"/>
  <c r="M211" i="36" s="1"/>
  <c r="O211" i="36"/>
  <c r="A212" i="36"/>
  <c r="B212" i="36"/>
  <c r="C212" i="36"/>
  <c r="D212" i="36"/>
  <c r="E212" i="36"/>
  <c r="F212" i="36"/>
  <c r="G212" i="36"/>
  <c r="H212" i="36"/>
  <c r="I212" i="36"/>
  <c r="J212" i="36"/>
  <c r="K212" i="36"/>
  <c r="L212" i="36"/>
  <c r="N212" i="36"/>
  <c r="O212" i="36"/>
  <c r="A213" i="36"/>
  <c r="B213" i="36"/>
  <c r="C213" i="36"/>
  <c r="D213" i="36"/>
  <c r="E213" i="36"/>
  <c r="F213" i="36"/>
  <c r="G213" i="36"/>
  <c r="H213" i="36"/>
  <c r="I213" i="36"/>
  <c r="J213" i="36"/>
  <c r="K213" i="36"/>
  <c r="L213" i="36"/>
  <c r="N213" i="36"/>
  <c r="O213" i="36"/>
  <c r="A214" i="36"/>
  <c r="B214" i="36"/>
  <c r="C214" i="36"/>
  <c r="D214" i="36"/>
  <c r="E214" i="36"/>
  <c r="F214" i="36"/>
  <c r="G214" i="36"/>
  <c r="H214" i="36"/>
  <c r="I214" i="36"/>
  <c r="J214" i="36"/>
  <c r="K214" i="36"/>
  <c r="L214" i="36"/>
  <c r="N214" i="36"/>
  <c r="O214" i="36"/>
  <c r="A215" i="36"/>
  <c r="B215" i="36"/>
  <c r="C215" i="36"/>
  <c r="D215" i="36"/>
  <c r="E215" i="36"/>
  <c r="F215" i="36"/>
  <c r="G215" i="36"/>
  <c r="H215" i="36"/>
  <c r="I215" i="36"/>
  <c r="J215" i="36"/>
  <c r="K215" i="36"/>
  <c r="L215" i="36"/>
  <c r="N215" i="36"/>
  <c r="O215" i="36"/>
  <c r="A216" i="36"/>
  <c r="B216" i="36"/>
  <c r="C216" i="36"/>
  <c r="D216" i="36"/>
  <c r="E216" i="36"/>
  <c r="F216" i="36"/>
  <c r="G216" i="36"/>
  <c r="H216" i="36"/>
  <c r="I216" i="36"/>
  <c r="J216" i="36"/>
  <c r="K216" i="36"/>
  <c r="L216" i="36"/>
  <c r="N216" i="36"/>
  <c r="O216" i="36"/>
  <c r="A217" i="36"/>
  <c r="B217" i="36"/>
  <c r="C217" i="36"/>
  <c r="D217" i="36"/>
  <c r="E217" i="36"/>
  <c r="F217" i="36"/>
  <c r="G217" i="36"/>
  <c r="H217" i="36"/>
  <c r="I217" i="36"/>
  <c r="J217" i="36"/>
  <c r="K217" i="36"/>
  <c r="L217" i="36"/>
  <c r="N217" i="36"/>
  <c r="O217" i="36"/>
  <c r="A218" i="36"/>
  <c r="B218" i="36"/>
  <c r="C218" i="36"/>
  <c r="D218" i="36"/>
  <c r="E218" i="36"/>
  <c r="F218" i="36"/>
  <c r="G218" i="36"/>
  <c r="H218" i="36"/>
  <c r="I218" i="36"/>
  <c r="J218" i="36"/>
  <c r="K218" i="36"/>
  <c r="L218" i="36"/>
  <c r="N218" i="36"/>
  <c r="O218" i="36"/>
  <c r="A219" i="36"/>
  <c r="B219" i="36"/>
  <c r="C219" i="36"/>
  <c r="D219" i="36"/>
  <c r="E219" i="36"/>
  <c r="F219" i="36"/>
  <c r="G219" i="36"/>
  <c r="H219" i="36"/>
  <c r="I219" i="36"/>
  <c r="J219" i="36"/>
  <c r="K219" i="36"/>
  <c r="L219" i="36"/>
  <c r="N219" i="36"/>
  <c r="M219" i="36" s="1"/>
  <c r="O219" i="36"/>
  <c r="A220" i="36"/>
  <c r="B220" i="36"/>
  <c r="C220" i="36"/>
  <c r="D220" i="36"/>
  <c r="E220" i="36"/>
  <c r="F220" i="36"/>
  <c r="G220" i="36"/>
  <c r="H220" i="36"/>
  <c r="I220" i="36"/>
  <c r="J220" i="36"/>
  <c r="K220" i="36"/>
  <c r="L220" i="36"/>
  <c r="N220" i="36"/>
  <c r="O220" i="36"/>
  <c r="A221" i="36"/>
  <c r="B221" i="36"/>
  <c r="C221" i="36"/>
  <c r="D221" i="36"/>
  <c r="E221" i="36"/>
  <c r="F221" i="36"/>
  <c r="G221" i="36"/>
  <c r="H221" i="36"/>
  <c r="I221" i="36"/>
  <c r="J221" i="36"/>
  <c r="K221" i="36"/>
  <c r="L221" i="36"/>
  <c r="N221" i="36"/>
  <c r="O221" i="36"/>
  <c r="A222" i="36"/>
  <c r="B222" i="36"/>
  <c r="C222" i="36"/>
  <c r="D222" i="36"/>
  <c r="E222" i="36"/>
  <c r="F222" i="36"/>
  <c r="G222" i="36"/>
  <c r="H222" i="36"/>
  <c r="I222" i="36"/>
  <c r="J222" i="36"/>
  <c r="K222" i="36"/>
  <c r="L222" i="36"/>
  <c r="N222" i="36"/>
  <c r="O222" i="36"/>
  <c r="A223" i="36"/>
  <c r="B223" i="36"/>
  <c r="C223" i="36"/>
  <c r="D223" i="36"/>
  <c r="E223" i="36"/>
  <c r="F223" i="36"/>
  <c r="G223" i="36"/>
  <c r="H223" i="36"/>
  <c r="I223" i="36"/>
  <c r="J223" i="36"/>
  <c r="K223" i="36"/>
  <c r="L223" i="36"/>
  <c r="N223" i="36"/>
  <c r="M223" i="36" s="1"/>
  <c r="O223" i="36"/>
  <c r="A224" i="36"/>
  <c r="B224" i="36"/>
  <c r="C224" i="36"/>
  <c r="D224" i="36"/>
  <c r="E224" i="36"/>
  <c r="F224" i="36"/>
  <c r="G224" i="36"/>
  <c r="H224" i="36"/>
  <c r="I224" i="36"/>
  <c r="J224" i="36"/>
  <c r="K224" i="36"/>
  <c r="L224" i="36"/>
  <c r="N224" i="36"/>
  <c r="O224" i="36"/>
  <c r="A225" i="36"/>
  <c r="B225" i="36"/>
  <c r="C225" i="36"/>
  <c r="D225" i="36"/>
  <c r="E225" i="36"/>
  <c r="F225" i="36"/>
  <c r="G225" i="36"/>
  <c r="H225" i="36"/>
  <c r="I225" i="36"/>
  <c r="J225" i="36"/>
  <c r="K225" i="36"/>
  <c r="L225" i="36"/>
  <c r="N225" i="36"/>
  <c r="O225" i="36"/>
  <c r="A226" i="36"/>
  <c r="B226" i="36"/>
  <c r="C226" i="36"/>
  <c r="D226" i="36"/>
  <c r="E226" i="36"/>
  <c r="F226" i="36"/>
  <c r="G226" i="36"/>
  <c r="H226" i="36"/>
  <c r="I226" i="36"/>
  <c r="J226" i="36"/>
  <c r="K226" i="36"/>
  <c r="L226" i="36"/>
  <c r="N226" i="36"/>
  <c r="O226" i="36"/>
  <c r="A227" i="36"/>
  <c r="B227" i="36"/>
  <c r="C227" i="36"/>
  <c r="D227" i="36"/>
  <c r="E227" i="36"/>
  <c r="F227" i="36"/>
  <c r="G227" i="36"/>
  <c r="H227" i="36"/>
  <c r="I227" i="36"/>
  <c r="J227" i="36"/>
  <c r="K227" i="36"/>
  <c r="L227" i="36"/>
  <c r="N227" i="36"/>
  <c r="M227" i="36" s="1"/>
  <c r="O227" i="36"/>
  <c r="A228" i="36"/>
  <c r="B228" i="36"/>
  <c r="C228" i="36"/>
  <c r="D228" i="36"/>
  <c r="E228" i="36"/>
  <c r="F228" i="36"/>
  <c r="G228" i="36"/>
  <c r="H228" i="36"/>
  <c r="I228" i="36"/>
  <c r="J228" i="36"/>
  <c r="K228" i="36"/>
  <c r="L228" i="36"/>
  <c r="N228" i="36"/>
  <c r="O228" i="36"/>
  <c r="A229" i="36"/>
  <c r="B229" i="36"/>
  <c r="C229" i="36"/>
  <c r="D229" i="36"/>
  <c r="E229" i="36"/>
  <c r="F229" i="36"/>
  <c r="G229" i="36"/>
  <c r="H229" i="36"/>
  <c r="I229" i="36"/>
  <c r="J229" i="36"/>
  <c r="K229" i="36"/>
  <c r="L229" i="36"/>
  <c r="N229" i="36"/>
  <c r="O229" i="36"/>
  <c r="A230" i="36"/>
  <c r="B230" i="36"/>
  <c r="C230" i="36"/>
  <c r="D230" i="36"/>
  <c r="E230" i="36"/>
  <c r="F230" i="36"/>
  <c r="G230" i="36"/>
  <c r="H230" i="36"/>
  <c r="I230" i="36"/>
  <c r="J230" i="36"/>
  <c r="K230" i="36"/>
  <c r="L230" i="36"/>
  <c r="N230" i="36"/>
  <c r="O230" i="36"/>
  <c r="A231" i="36"/>
  <c r="B231" i="36"/>
  <c r="C231" i="36"/>
  <c r="D231" i="36"/>
  <c r="E231" i="36"/>
  <c r="F231" i="36"/>
  <c r="G231" i="36"/>
  <c r="H231" i="36"/>
  <c r="I231" i="36"/>
  <c r="J231" i="36"/>
  <c r="K231" i="36"/>
  <c r="L231" i="36"/>
  <c r="N231" i="36"/>
  <c r="O231" i="36"/>
  <c r="A232" i="36"/>
  <c r="B232" i="36"/>
  <c r="C232" i="36"/>
  <c r="D232" i="36"/>
  <c r="E232" i="36"/>
  <c r="F232" i="36"/>
  <c r="G232" i="36"/>
  <c r="H232" i="36"/>
  <c r="I232" i="36"/>
  <c r="J232" i="36"/>
  <c r="K232" i="36"/>
  <c r="L232" i="36"/>
  <c r="N232" i="36"/>
  <c r="O232" i="36"/>
  <c r="A233" i="36"/>
  <c r="B233" i="36"/>
  <c r="C233" i="36"/>
  <c r="D233" i="36"/>
  <c r="E233" i="36"/>
  <c r="F233" i="36"/>
  <c r="G233" i="36"/>
  <c r="H233" i="36"/>
  <c r="I233" i="36"/>
  <c r="J233" i="36"/>
  <c r="K233" i="36"/>
  <c r="L233" i="36"/>
  <c r="N233" i="36"/>
  <c r="O233" i="36"/>
  <c r="A234" i="36"/>
  <c r="B234" i="36"/>
  <c r="C234" i="36"/>
  <c r="D234" i="36"/>
  <c r="E234" i="36"/>
  <c r="F234" i="36"/>
  <c r="G234" i="36"/>
  <c r="H234" i="36"/>
  <c r="I234" i="36"/>
  <c r="J234" i="36"/>
  <c r="K234" i="36"/>
  <c r="L234" i="36"/>
  <c r="N234" i="36"/>
  <c r="O234" i="36"/>
  <c r="A235" i="36"/>
  <c r="B235" i="36"/>
  <c r="C235" i="36"/>
  <c r="D235" i="36"/>
  <c r="E235" i="36"/>
  <c r="F235" i="36"/>
  <c r="G235" i="36"/>
  <c r="H235" i="36"/>
  <c r="I235" i="36"/>
  <c r="J235" i="36"/>
  <c r="K235" i="36"/>
  <c r="L235" i="36"/>
  <c r="N235" i="36"/>
  <c r="M235" i="36" s="1"/>
  <c r="O235" i="36"/>
  <c r="A236" i="36"/>
  <c r="B236" i="36"/>
  <c r="C236" i="36"/>
  <c r="D236" i="36"/>
  <c r="E236" i="36"/>
  <c r="F236" i="36"/>
  <c r="G236" i="36"/>
  <c r="H236" i="36"/>
  <c r="I236" i="36"/>
  <c r="J236" i="36"/>
  <c r="K236" i="36"/>
  <c r="L236" i="36"/>
  <c r="N236" i="36"/>
  <c r="O236" i="36"/>
  <c r="A237" i="36"/>
  <c r="B237" i="36"/>
  <c r="C237" i="36"/>
  <c r="D237" i="36"/>
  <c r="E237" i="36"/>
  <c r="F237" i="36"/>
  <c r="G237" i="36"/>
  <c r="H237" i="36"/>
  <c r="I237" i="36"/>
  <c r="J237" i="36"/>
  <c r="K237" i="36"/>
  <c r="L237" i="36"/>
  <c r="N237" i="36"/>
  <c r="O237" i="36"/>
  <c r="A238" i="36"/>
  <c r="B238" i="36"/>
  <c r="C238" i="36"/>
  <c r="D238" i="36"/>
  <c r="E238" i="36"/>
  <c r="F238" i="36"/>
  <c r="G238" i="36"/>
  <c r="H238" i="36"/>
  <c r="I238" i="36"/>
  <c r="J238" i="36"/>
  <c r="K238" i="36"/>
  <c r="L238" i="36"/>
  <c r="N238" i="36"/>
  <c r="O238" i="36"/>
  <c r="A239" i="36"/>
  <c r="B239" i="36"/>
  <c r="C239" i="36"/>
  <c r="D239" i="36"/>
  <c r="E239" i="36"/>
  <c r="F239" i="36"/>
  <c r="G239" i="36"/>
  <c r="H239" i="36"/>
  <c r="I239" i="36"/>
  <c r="J239" i="36"/>
  <c r="K239" i="36"/>
  <c r="L239" i="36"/>
  <c r="N239" i="36"/>
  <c r="M239" i="36" s="1"/>
  <c r="O239" i="36"/>
  <c r="A240" i="36"/>
  <c r="B240" i="36"/>
  <c r="C240" i="36"/>
  <c r="D240" i="36"/>
  <c r="E240" i="36"/>
  <c r="F240" i="36"/>
  <c r="G240" i="36"/>
  <c r="H240" i="36"/>
  <c r="I240" i="36"/>
  <c r="J240" i="36"/>
  <c r="K240" i="36"/>
  <c r="L240" i="36"/>
  <c r="N240" i="36"/>
  <c r="O240" i="36"/>
  <c r="A241" i="36"/>
  <c r="B241" i="36"/>
  <c r="C241" i="36"/>
  <c r="D241" i="36"/>
  <c r="E241" i="36"/>
  <c r="F241" i="36"/>
  <c r="G241" i="36"/>
  <c r="H241" i="36"/>
  <c r="I241" i="36"/>
  <c r="J241" i="36"/>
  <c r="K241" i="36"/>
  <c r="L241" i="36"/>
  <c r="N241" i="36"/>
  <c r="O241" i="36"/>
  <c r="A242" i="36"/>
  <c r="B242" i="36"/>
  <c r="C242" i="36"/>
  <c r="D242" i="36"/>
  <c r="E242" i="36"/>
  <c r="F242" i="36"/>
  <c r="G242" i="36"/>
  <c r="H242" i="36"/>
  <c r="I242" i="36"/>
  <c r="J242" i="36"/>
  <c r="K242" i="36"/>
  <c r="L242" i="36"/>
  <c r="N242" i="36"/>
  <c r="O242" i="36"/>
  <c r="A243" i="36"/>
  <c r="B243" i="36"/>
  <c r="C243" i="36"/>
  <c r="D243" i="36"/>
  <c r="E243" i="36"/>
  <c r="F243" i="36"/>
  <c r="G243" i="36"/>
  <c r="H243" i="36"/>
  <c r="I243" i="36"/>
  <c r="J243" i="36"/>
  <c r="K243" i="36"/>
  <c r="L243" i="36"/>
  <c r="N243" i="36"/>
  <c r="M243" i="36" s="1"/>
  <c r="O243" i="36"/>
  <c r="A244" i="36"/>
  <c r="B244" i="36"/>
  <c r="C244" i="36"/>
  <c r="D244" i="36"/>
  <c r="E244" i="36"/>
  <c r="F244" i="36"/>
  <c r="G244" i="36"/>
  <c r="H244" i="36"/>
  <c r="I244" i="36"/>
  <c r="J244" i="36"/>
  <c r="K244" i="36"/>
  <c r="L244" i="36"/>
  <c r="N244" i="36"/>
  <c r="O244" i="36"/>
  <c r="A245" i="36"/>
  <c r="B245" i="36"/>
  <c r="C245" i="36"/>
  <c r="D245" i="36"/>
  <c r="E245" i="36"/>
  <c r="F245" i="36"/>
  <c r="G245" i="36"/>
  <c r="H245" i="36"/>
  <c r="I245" i="36"/>
  <c r="J245" i="36"/>
  <c r="K245" i="36"/>
  <c r="L245" i="36"/>
  <c r="N245" i="36"/>
  <c r="O245" i="36"/>
  <c r="A246" i="36"/>
  <c r="B246" i="36"/>
  <c r="C246" i="36"/>
  <c r="D246" i="36"/>
  <c r="E246" i="36"/>
  <c r="F246" i="36"/>
  <c r="G246" i="36"/>
  <c r="H246" i="36"/>
  <c r="I246" i="36"/>
  <c r="J246" i="36"/>
  <c r="K246" i="36"/>
  <c r="L246" i="36"/>
  <c r="N246" i="36"/>
  <c r="O246" i="36"/>
  <c r="A247" i="36"/>
  <c r="B247" i="36"/>
  <c r="C247" i="36"/>
  <c r="D247" i="36"/>
  <c r="E247" i="36"/>
  <c r="F247" i="36"/>
  <c r="G247" i="36"/>
  <c r="H247" i="36"/>
  <c r="I247" i="36"/>
  <c r="J247" i="36"/>
  <c r="K247" i="36"/>
  <c r="L247" i="36"/>
  <c r="N247" i="36"/>
  <c r="O247" i="36"/>
  <c r="A248" i="36"/>
  <c r="B248" i="36"/>
  <c r="C248" i="36"/>
  <c r="D248" i="36"/>
  <c r="E248" i="36"/>
  <c r="F248" i="36"/>
  <c r="G248" i="36"/>
  <c r="H248" i="36"/>
  <c r="I248" i="36"/>
  <c r="J248" i="36"/>
  <c r="K248" i="36"/>
  <c r="L248" i="36"/>
  <c r="N248" i="36"/>
  <c r="O248" i="36"/>
  <c r="A249" i="36"/>
  <c r="B249" i="36"/>
  <c r="C249" i="36"/>
  <c r="D249" i="36"/>
  <c r="E249" i="36"/>
  <c r="F249" i="36"/>
  <c r="G249" i="36"/>
  <c r="H249" i="36"/>
  <c r="I249" i="36"/>
  <c r="J249" i="36"/>
  <c r="K249" i="36"/>
  <c r="L249" i="36"/>
  <c r="N249" i="36"/>
  <c r="O249" i="36"/>
  <c r="A250" i="36"/>
  <c r="B250" i="36"/>
  <c r="C250" i="36"/>
  <c r="D250" i="36"/>
  <c r="E250" i="36"/>
  <c r="F250" i="36"/>
  <c r="G250" i="36"/>
  <c r="H250" i="36"/>
  <c r="I250" i="36"/>
  <c r="J250" i="36"/>
  <c r="K250" i="36"/>
  <c r="L250" i="36"/>
  <c r="N250" i="36"/>
  <c r="O250" i="36"/>
  <c r="A251" i="36"/>
  <c r="B251" i="36"/>
  <c r="C251" i="36"/>
  <c r="D251" i="36"/>
  <c r="E251" i="36"/>
  <c r="F251" i="36"/>
  <c r="G251" i="36"/>
  <c r="H251" i="36"/>
  <c r="I251" i="36"/>
  <c r="J251" i="36"/>
  <c r="K251" i="36"/>
  <c r="L251" i="36"/>
  <c r="N251" i="36"/>
  <c r="O251" i="36"/>
  <c r="A252" i="36"/>
  <c r="B252" i="36"/>
  <c r="C252" i="36"/>
  <c r="D252" i="36"/>
  <c r="E252" i="36"/>
  <c r="F252" i="36"/>
  <c r="G252" i="36"/>
  <c r="H252" i="36"/>
  <c r="I252" i="36"/>
  <c r="J252" i="36"/>
  <c r="K252" i="36"/>
  <c r="L252" i="36"/>
  <c r="N252" i="36"/>
  <c r="O252" i="36"/>
  <c r="A253" i="36"/>
  <c r="B253" i="36"/>
  <c r="C253" i="36"/>
  <c r="D253" i="36"/>
  <c r="E253" i="36"/>
  <c r="F253" i="36"/>
  <c r="G253" i="36"/>
  <c r="H253" i="36"/>
  <c r="I253" i="36"/>
  <c r="J253" i="36"/>
  <c r="K253" i="36"/>
  <c r="L253" i="36"/>
  <c r="N253" i="36"/>
  <c r="O253" i="36"/>
  <c r="A254" i="36"/>
  <c r="B254" i="36"/>
  <c r="C254" i="36"/>
  <c r="D254" i="36"/>
  <c r="E254" i="36"/>
  <c r="F254" i="36"/>
  <c r="G254" i="36"/>
  <c r="H254" i="36"/>
  <c r="I254" i="36"/>
  <c r="J254" i="36"/>
  <c r="K254" i="36"/>
  <c r="L254" i="36"/>
  <c r="N254" i="36"/>
  <c r="O254" i="36"/>
  <c r="A255" i="36"/>
  <c r="B255" i="36"/>
  <c r="C255" i="36"/>
  <c r="D255" i="36"/>
  <c r="E255" i="36"/>
  <c r="F255" i="36"/>
  <c r="G255" i="36"/>
  <c r="H255" i="36"/>
  <c r="I255" i="36"/>
  <c r="J255" i="36"/>
  <c r="K255" i="36"/>
  <c r="L255" i="36"/>
  <c r="N255" i="36"/>
  <c r="O255" i="36"/>
  <c r="A256" i="36"/>
  <c r="B256" i="36"/>
  <c r="C256" i="36"/>
  <c r="D256" i="36"/>
  <c r="E256" i="36"/>
  <c r="F256" i="36"/>
  <c r="G256" i="36"/>
  <c r="H256" i="36"/>
  <c r="I256" i="36"/>
  <c r="J256" i="36"/>
  <c r="K256" i="36"/>
  <c r="L256" i="36"/>
  <c r="N256" i="36"/>
  <c r="O256" i="36"/>
  <c r="A257" i="36"/>
  <c r="B257" i="36"/>
  <c r="C257" i="36"/>
  <c r="D257" i="36"/>
  <c r="E257" i="36"/>
  <c r="F257" i="36"/>
  <c r="G257" i="36"/>
  <c r="H257" i="36"/>
  <c r="I257" i="36"/>
  <c r="J257" i="36"/>
  <c r="K257" i="36"/>
  <c r="L257" i="36"/>
  <c r="N257" i="36"/>
  <c r="O257" i="36"/>
  <c r="A258" i="36"/>
  <c r="B258" i="36"/>
  <c r="C258" i="36"/>
  <c r="D258" i="36"/>
  <c r="E258" i="36"/>
  <c r="F258" i="36"/>
  <c r="G258" i="36"/>
  <c r="H258" i="36"/>
  <c r="I258" i="36"/>
  <c r="J258" i="36"/>
  <c r="K258" i="36"/>
  <c r="L258" i="36"/>
  <c r="N258" i="36"/>
  <c r="O258" i="36"/>
  <c r="A259" i="36"/>
  <c r="B259" i="36"/>
  <c r="C259" i="36"/>
  <c r="D259" i="36"/>
  <c r="E259" i="36"/>
  <c r="F259" i="36"/>
  <c r="G259" i="36"/>
  <c r="H259" i="36"/>
  <c r="I259" i="36"/>
  <c r="J259" i="36"/>
  <c r="K259" i="36"/>
  <c r="L259" i="36"/>
  <c r="N259" i="36"/>
  <c r="O259" i="36"/>
  <c r="A260" i="36"/>
  <c r="B260" i="36"/>
  <c r="C260" i="36"/>
  <c r="D260" i="36"/>
  <c r="E260" i="36"/>
  <c r="F260" i="36"/>
  <c r="G260" i="36"/>
  <c r="H260" i="36"/>
  <c r="I260" i="36"/>
  <c r="J260" i="36"/>
  <c r="K260" i="36"/>
  <c r="L260" i="36"/>
  <c r="N260" i="36"/>
  <c r="O260" i="36"/>
  <c r="A261" i="36"/>
  <c r="B261" i="36"/>
  <c r="C261" i="36"/>
  <c r="D261" i="36"/>
  <c r="E261" i="36"/>
  <c r="F261" i="36"/>
  <c r="G261" i="36"/>
  <c r="H261" i="36"/>
  <c r="I261" i="36"/>
  <c r="J261" i="36"/>
  <c r="K261" i="36"/>
  <c r="L261" i="36"/>
  <c r="N261" i="36"/>
  <c r="O261" i="36"/>
  <c r="A262" i="36"/>
  <c r="B262" i="36"/>
  <c r="C262" i="36"/>
  <c r="D262" i="36"/>
  <c r="E262" i="36"/>
  <c r="F262" i="36"/>
  <c r="G262" i="36"/>
  <c r="H262" i="36"/>
  <c r="I262" i="36"/>
  <c r="J262" i="36"/>
  <c r="K262" i="36"/>
  <c r="L262" i="36"/>
  <c r="N262" i="36"/>
  <c r="O262" i="36"/>
  <c r="A263" i="36"/>
  <c r="B263" i="36"/>
  <c r="C263" i="36"/>
  <c r="D263" i="36"/>
  <c r="E263" i="36"/>
  <c r="F263" i="36"/>
  <c r="G263" i="36"/>
  <c r="H263" i="36"/>
  <c r="I263" i="36"/>
  <c r="J263" i="36"/>
  <c r="K263" i="36"/>
  <c r="L263" i="36"/>
  <c r="N263" i="36"/>
  <c r="O263" i="36"/>
  <c r="A264" i="36"/>
  <c r="B264" i="36"/>
  <c r="C264" i="36"/>
  <c r="D264" i="36"/>
  <c r="E264" i="36"/>
  <c r="F264" i="36"/>
  <c r="G264" i="36"/>
  <c r="H264" i="36"/>
  <c r="I264" i="36"/>
  <c r="J264" i="36"/>
  <c r="K264" i="36"/>
  <c r="L264" i="36"/>
  <c r="N264" i="36"/>
  <c r="O264" i="36"/>
  <c r="A265" i="36"/>
  <c r="B265" i="36"/>
  <c r="C265" i="36"/>
  <c r="D265" i="36"/>
  <c r="E265" i="36"/>
  <c r="F265" i="36"/>
  <c r="G265" i="36"/>
  <c r="H265" i="36"/>
  <c r="I265" i="36"/>
  <c r="J265" i="36"/>
  <c r="K265" i="36"/>
  <c r="L265" i="36"/>
  <c r="N265" i="36"/>
  <c r="O265" i="36"/>
  <c r="A266" i="36"/>
  <c r="B266" i="36"/>
  <c r="C266" i="36"/>
  <c r="D266" i="36"/>
  <c r="E266" i="36"/>
  <c r="F266" i="36"/>
  <c r="G266" i="36"/>
  <c r="H266" i="36"/>
  <c r="I266" i="36"/>
  <c r="J266" i="36"/>
  <c r="K266" i="36"/>
  <c r="L266" i="36"/>
  <c r="N266" i="36"/>
  <c r="O266" i="36"/>
  <c r="A267" i="36"/>
  <c r="B267" i="36"/>
  <c r="C267" i="36"/>
  <c r="D267" i="36"/>
  <c r="E267" i="36"/>
  <c r="F267" i="36"/>
  <c r="G267" i="36"/>
  <c r="H267" i="36"/>
  <c r="I267" i="36"/>
  <c r="J267" i="36"/>
  <c r="K267" i="36"/>
  <c r="L267" i="36"/>
  <c r="N267" i="36"/>
  <c r="O267" i="36"/>
  <c r="A268" i="36"/>
  <c r="B268" i="36"/>
  <c r="C268" i="36"/>
  <c r="D268" i="36"/>
  <c r="E268" i="36"/>
  <c r="F268" i="36"/>
  <c r="G268" i="36"/>
  <c r="H268" i="36"/>
  <c r="I268" i="36"/>
  <c r="J268" i="36"/>
  <c r="K268" i="36"/>
  <c r="L268" i="36"/>
  <c r="N268" i="36"/>
  <c r="O268" i="36"/>
  <c r="A269" i="36"/>
  <c r="B269" i="36"/>
  <c r="C269" i="36"/>
  <c r="D269" i="36"/>
  <c r="E269" i="36"/>
  <c r="F269" i="36"/>
  <c r="G269" i="36"/>
  <c r="H269" i="36"/>
  <c r="I269" i="36"/>
  <c r="J269" i="36"/>
  <c r="K269" i="36"/>
  <c r="L269" i="36"/>
  <c r="N269" i="36"/>
  <c r="O269" i="36"/>
  <c r="A270" i="36"/>
  <c r="B270" i="36"/>
  <c r="C270" i="36"/>
  <c r="D270" i="36"/>
  <c r="E270" i="36"/>
  <c r="F270" i="36"/>
  <c r="G270" i="36"/>
  <c r="H270" i="36"/>
  <c r="I270" i="36"/>
  <c r="J270" i="36"/>
  <c r="K270" i="36"/>
  <c r="L270" i="36"/>
  <c r="N270" i="36"/>
  <c r="O270" i="36"/>
  <c r="A271" i="36"/>
  <c r="B271" i="36"/>
  <c r="C271" i="36"/>
  <c r="D271" i="36"/>
  <c r="E271" i="36"/>
  <c r="F271" i="36"/>
  <c r="G271" i="36"/>
  <c r="H271" i="36"/>
  <c r="I271" i="36"/>
  <c r="J271" i="36"/>
  <c r="K271" i="36"/>
  <c r="L271" i="36"/>
  <c r="N271" i="36"/>
  <c r="O271" i="36"/>
  <c r="A272" i="36"/>
  <c r="B272" i="36"/>
  <c r="C272" i="36"/>
  <c r="D272" i="36"/>
  <c r="E272" i="36"/>
  <c r="F272" i="36"/>
  <c r="G272" i="36"/>
  <c r="H272" i="36"/>
  <c r="I272" i="36"/>
  <c r="J272" i="36"/>
  <c r="K272" i="36"/>
  <c r="L272" i="36"/>
  <c r="N272" i="36"/>
  <c r="O272" i="36"/>
  <c r="A273" i="36"/>
  <c r="B273" i="36"/>
  <c r="C273" i="36"/>
  <c r="D273" i="36"/>
  <c r="E273" i="36"/>
  <c r="F273" i="36"/>
  <c r="G273" i="36"/>
  <c r="H273" i="36"/>
  <c r="I273" i="36"/>
  <c r="J273" i="36"/>
  <c r="K273" i="36"/>
  <c r="L273" i="36"/>
  <c r="N273" i="36"/>
  <c r="O273" i="36"/>
  <c r="A274" i="36"/>
  <c r="B274" i="36"/>
  <c r="C274" i="36"/>
  <c r="D274" i="36"/>
  <c r="E274" i="36"/>
  <c r="F274" i="36"/>
  <c r="G274" i="36"/>
  <c r="H274" i="36"/>
  <c r="I274" i="36"/>
  <c r="J274" i="36"/>
  <c r="K274" i="36"/>
  <c r="L274" i="36"/>
  <c r="N274" i="36"/>
  <c r="O274" i="36"/>
  <c r="A275" i="36"/>
  <c r="B275" i="36"/>
  <c r="C275" i="36"/>
  <c r="D275" i="36"/>
  <c r="E275" i="36"/>
  <c r="F275" i="36"/>
  <c r="G275" i="36"/>
  <c r="H275" i="36"/>
  <c r="I275" i="36"/>
  <c r="J275" i="36"/>
  <c r="K275" i="36"/>
  <c r="L275" i="36"/>
  <c r="N275" i="36"/>
  <c r="O275" i="36"/>
  <c r="A276" i="36"/>
  <c r="B276" i="36"/>
  <c r="C276" i="36"/>
  <c r="D276" i="36"/>
  <c r="E276" i="36"/>
  <c r="F276" i="36"/>
  <c r="G276" i="36"/>
  <c r="H276" i="36"/>
  <c r="I276" i="36"/>
  <c r="J276" i="36"/>
  <c r="K276" i="36"/>
  <c r="L276" i="36"/>
  <c r="N276" i="36"/>
  <c r="O276" i="36"/>
  <c r="A277" i="36"/>
  <c r="B277" i="36"/>
  <c r="C277" i="36"/>
  <c r="D277" i="36"/>
  <c r="E277" i="36"/>
  <c r="F277" i="36"/>
  <c r="G277" i="36"/>
  <c r="H277" i="36"/>
  <c r="I277" i="36"/>
  <c r="J277" i="36"/>
  <c r="K277" i="36"/>
  <c r="L277" i="36"/>
  <c r="N277" i="36"/>
  <c r="O277" i="36"/>
  <c r="A278" i="36"/>
  <c r="B278" i="36"/>
  <c r="C278" i="36"/>
  <c r="D278" i="36"/>
  <c r="E278" i="36"/>
  <c r="F278" i="36"/>
  <c r="G278" i="36"/>
  <c r="H278" i="36"/>
  <c r="I278" i="36"/>
  <c r="J278" i="36"/>
  <c r="K278" i="36"/>
  <c r="L278" i="36"/>
  <c r="N278" i="36"/>
  <c r="O278" i="36"/>
  <c r="A279" i="36"/>
  <c r="B279" i="36"/>
  <c r="C279" i="36"/>
  <c r="D279" i="36"/>
  <c r="E279" i="36"/>
  <c r="F279" i="36"/>
  <c r="G279" i="36"/>
  <c r="H279" i="36"/>
  <c r="I279" i="36"/>
  <c r="J279" i="36"/>
  <c r="K279" i="36"/>
  <c r="L279" i="36"/>
  <c r="N279" i="36"/>
  <c r="O279" i="36"/>
  <c r="A280" i="36"/>
  <c r="B280" i="36"/>
  <c r="C280" i="36"/>
  <c r="D280" i="36"/>
  <c r="E280" i="36"/>
  <c r="F280" i="36"/>
  <c r="G280" i="36"/>
  <c r="H280" i="36"/>
  <c r="I280" i="36"/>
  <c r="J280" i="36"/>
  <c r="K280" i="36"/>
  <c r="L280" i="36"/>
  <c r="N280" i="36"/>
  <c r="O280" i="36"/>
  <c r="A281" i="36"/>
  <c r="B281" i="36"/>
  <c r="C281" i="36"/>
  <c r="D281" i="36"/>
  <c r="E281" i="36"/>
  <c r="F281" i="36"/>
  <c r="G281" i="36"/>
  <c r="H281" i="36"/>
  <c r="I281" i="36"/>
  <c r="J281" i="36"/>
  <c r="K281" i="36"/>
  <c r="L281" i="36"/>
  <c r="N281" i="36"/>
  <c r="O281" i="36"/>
  <c r="A282" i="36"/>
  <c r="B282" i="36"/>
  <c r="C282" i="36"/>
  <c r="D282" i="36"/>
  <c r="E282" i="36"/>
  <c r="F282" i="36"/>
  <c r="G282" i="36"/>
  <c r="H282" i="36"/>
  <c r="I282" i="36"/>
  <c r="J282" i="36"/>
  <c r="K282" i="36"/>
  <c r="L282" i="36"/>
  <c r="N282" i="36"/>
  <c r="O282" i="36"/>
  <c r="A283" i="36"/>
  <c r="B283" i="36"/>
  <c r="C283" i="36"/>
  <c r="D283" i="36"/>
  <c r="E283" i="36"/>
  <c r="F283" i="36"/>
  <c r="G283" i="36"/>
  <c r="H283" i="36"/>
  <c r="I283" i="36"/>
  <c r="J283" i="36"/>
  <c r="K283" i="36"/>
  <c r="L283" i="36"/>
  <c r="N283" i="36"/>
  <c r="O283" i="36"/>
  <c r="A284" i="36"/>
  <c r="B284" i="36"/>
  <c r="C284" i="36"/>
  <c r="D284" i="36"/>
  <c r="E284" i="36"/>
  <c r="F284" i="36"/>
  <c r="G284" i="36"/>
  <c r="H284" i="36"/>
  <c r="I284" i="36"/>
  <c r="J284" i="36"/>
  <c r="K284" i="36"/>
  <c r="L284" i="36"/>
  <c r="N284" i="36"/>
  <c r="O284" i="36"/>
  <c r="A285" i="36"/>
  <c r="B285" i="36"/>
  <c r="C285" i="36"/>
  <c r="D285" i="36"/>
  <c r="E285" i="36"/>
  <c r="F285" i="36"/>
  <c r="G285" i="36"/>
  <c r="H285" i="36"/>
  <c r="I285" i="36"/>
  <c r="J285" i="36"/>
  <c r="K285" i="36"/>
  <c r="L285" i="36"/>
  <c r="N285" i="36"/>
  <c r="O285" i="36"/>
  <c r="A286" i="36"/>
  <c r="B286" i="36"/>
  <c r="C286" i="36"/>
  <c r="D286" i="36"/>
  <c r="E286" i="36"/>
  <c r="F286" i="36"/>
  <c r="G286" i="36"/>
  <c r="H286" i="36"/>
  <c r="I286" i="36"/>
  <c r="J286" i="36"/>
  <c r="K286" i="36"/>
  <c r="L286" i="36"/>
  <c r="N286" i="36"/>
  <c r="O286" i="36"/>
  <c r="A287" i="36"/>
  <c r="B287" i="36"/>
  <c r="C287" i="36"/>
  <c r="D287" i="36"/>
  <c r="E287" i="36"/>
  <c r="F287" i="36"/>
  <c r="G287" i="36"/>
  <c r="H287" i="36"/>
  <c r="I287" i="36"/>
  <c r="J287" i="36"/>
  <c r="K287" i="36"/>
  <c r="L287" i="36"/>
  <c r="N287" i="36"/>
  <c r="O287" i="36"/>
  <c r="A288" i="36"/>
  <c r="B288" i="36"/>
  <c r="C288" i="36"/>
  <c r="D288" i="36"/>
  <c r="E288" i="36"/>
  <c r="F288" i="36"/>
  <c r="G288" i="36"/>
  <c r="H288" i="36"/>
  <c r="I288" i="36"/>
  <c r="J288" i="36"/>
  <c r="K288" i="36"/>
  <c r="L288" i="36"/>
  <c r="N288" i="36"/>
  <c r="O288" i="36"/>
  <c r="A289" i="36"/>
  <c r="B289" i="36"/>
  <c r="C289" i="36"/>
  <c r="D289" i="36"/>
  <c r="E289" i="36"/>
  <c r="F289" i="36"/>
  <c r="G289" i="36"/>
  <c r="H289" i="36"/>
  <c r="I289" i="36"/>
  <c r="J289" i="36"/>
  <c r="K289" i="36"/>
  <c r="L289" i="36"/>
  <c r="N289" i="36"/>
  <c r="O289" i="36"/>
  <c r="A290" i="36"/>
  <c r="B290" i="36"/>
  <c r="C290" i="36"/>
  <c r="D290" i="36"/>
  <c r="E290" i="36"/>
  <c r="F290" i="36"/>
  <c r="G290" i="36"/>
  <c r="H290" i="36"/>
  <c r="I290" i="36"/>
  <c r="J290" i="36"/>
  <c r="K290" i="36"/>
  <c r="L290" i="36"/>
  <c r="N290" i="36"/>
  <c r="O290" i="36"/>
  <c r="A291" i="36"/>
  <c r="B291" i="36"/>
  <c r="C291" i="36"/>
  <c r="D291" i="36"/>
  <c r="E291" i="36"/>
  <c r="F291" i="36"/>
  <c r="G291" i="36"/>
  <c r="H291" i="36"/>
  <c r="I291" i="36"/>
  <c r="J291" i="36"/>
  <c r="K291" i="36"/>
  <c r="L291" i="36"/>
  <c r="N291" i="36"/>
  <c r="O291" i="36"/>
  <c r="A292" i="36"/>
  <c r="B292" i="36"/>
  <c r="C292" i="36"/>
  <c r="D292" i="36"/>
  <c r="E292" i="36"/>
  <c r="F292" i="36"/>
  <c r="G292" i="36"/>
  <c r="H292" i="36"/>
  <c r="I292" i="36"/>
  <c r="J292" i="36"/>
  <c r="K292" i="36"/>
  <c r="L292" i="36"/>
  <c r="N292" i="36"/>
  <c r="O292" i="36"/>
  <c r="A293" i="36"/>
  <c r="B293" i="36"/>
  <c r="C293" i="36"/>
  <c r="D293" i="36"/>
  <c r="E293" i="36"/>
  <c r="F293" i="36"/>
  <c r="G293" i="36"/>
  <c r="H293" i="36"/>
  <c r="I293" i="36"/>
  <c r="J293" i="36"/>
  <c r="K293" i="36"/>
  <c r="L293" i="36"/>
  <c r="N293" i="36"/>
  <c r="O293" i="36"/>
  <c r="A294" i="36"/>
  <c r="B294" i="36"/>
  <c r="C294" i="36"/>
  <c r="D294" i="36"/>
  <c r="E294" i="36"/>
  <c r="F294" i="36"/>
  <c r="G294" i="36"/>
  <c r="H294" i="36"/>
  <c r="I294" i="36"/>
  <c r="J294" i="36"/>
  <c r="K294" i="36"/>
  <c r="L294" i="36"/>
  <c r="N294" i="36"/>
  <c r="O294" i="36"/>
  <c r="A295" i="36"/>
  <c r="B295" i="36"/>
  <c r="C295" i="36"/>
  <c r="D295" i="36"/>
  <c r="E295" i="36"/>
  <c r="F295" i="36"/>
  <c r="G295" i="36"/>
  <c r="H295" i="36"/>
  <c r="I295" i="36"/>
  <c r="J295" i="36"/>
  <c r="K295" i="36"/>
  <c r="L295" i="36"/>
  <c r="N295" i="36"/>
  <c r="O295" i="36"/>
  <c r="A296" i="36"/>
  <c r="B296" i="36"/>
  <c r="C296" i="36"/>
  <c r="D296" i="36"/>
  <c r="E296" i="36"/>
  <c r="F296" i="36"/>
  <c r="G296" i="36"/>
  <c r="H296" i="36"/>
  <c r="I296" i="36"/>
  <c r="J296" i="36"/>
  <c r="K296" i="36"/>
  <c r="L296" i="36"/>
  <c r="N296" i="36"/>
  <c r="O296" i="36"/>
  <c r="A297" i="36"/>
  <c r="B297" i="36"/>
  <c r="C297" i="36"/>
  <c r="D297" i="36"/>
  <c r="E297" i="36"/>
  <c r="F297" i="36"/>
  <c r="G297" i="36"/>
  <c r="H297" i="36"/>
  <c r="I297" i="36"/>
  <c r="J297" i="36"/>
  <c r="K297" i="36"/>
  <c r="L297" i="36"/>
  <c r="N297" i="36"/>
  <c r="O297" i="36"/>
  <c r="A298" i="36"/>
  <c r="B298" i="36"/>
  <c r="C298" i="36"/>
  <c r="D298" i="36"/>
  <c r="E298" i="36"/>
  <c r="F298" i="36"/>
  <c r="G298" i="36"/>
  <c r="H298" i="36"/>
  <c r="I298" i="36"/>
  <c r="J298" i="36"/>
  <c r="K298" i="36"/>
  <c r="L298" i="36"/>
  <c r="N298" i="36"/>
  <c r="O298" i="36"/>
  <c r="A299" i="36"/>
  <c r="B299" i="36"/>
  <c r="C299" i="36"/>
  <c r="D299" i="36"/>
  <c r="E299" i="36"/>
  <c r="F299" i="36"/>
  <c r="G299" i="36"/>
  <c r="H299" i="36"/>
  <c r="I299" i="36"/>
  <c r="J299" i="36"/>
  <c r="K299" i="36"/>
  <c r="L299" i="36"/>
  <c r="N299" i="36"/>
  <c r="O299" i="36"/>
  <c r="A300" i="36"/>
  <c r="B300" i="36"/>
  <c r="C300" i="36"/>
  <c r="D300" i="36"/>
  <c r="E300" i="36"/>
  <c r="F300" i="36"/>
  <c r="G300" i="36"/>
  <c r="H300" i="36"/>
  <c r="I300" i="36"/>
  <c r="J300" i="36"/>
  <c r="K300" i="36"/>
  <c r="L300" i="36"/>
  <c r="N300" i="36"/>
  <c r="O300" i="36"/>
  <c r="A301" i="36"/>
  <c r="B301" i="36"/>
  <c r="C301" i="36"/>
  <c r="D301" i="36"/>
  <c r="E301" i="36"/>
  <c r="F301" i="36"/>
  <c r="G301" i="36"/>
  <c r="H301" i="36"/>
  <c r="I301" i="36"/>
  <c r="J301" i="36"/>
  <c r="K301" i="36"/>
  <c r="L301" i="36"/>
  <c r="N301" i="36"/>
  <c r="O301" i="36"/>
  <c r="A302" i="36"/>
  <c r="B302" i="36"/>
  <c r="C302" i="36"/>
  <c r="D302" i="36"/>
  <c r="E302" i="36"/>
  <c r="F302" i="36"/>
  <c r="G302" i="36"/>
  <c r="H302" i="36"/>
  <c r="I302" i="36"/>
  <c r="J302" i="36"/>
  <c r="K302" i="36"/>
  <c r="L302" i="36"/>
  <c r="N302" i="36"/>
  <c r="O302" i="36"/>
  <c r="A303" i="36"/>
  <c r="B303" i="36"/>
  <c r="C303" i="36"/>
  <c r="D303" i="36"/>
  <c r="E303" i="36"/>
  <c r="F303" i="36"/>
  <c r="G303" i="36"/>
  <c r="H303" i="36"/>
  <c r="I303" i="36"/>
  <c r="J303" i="36"/>
  <c r="K303" i="36"/>
  <c r="L303" i="36"/>
  <c r="N303" i="36"/>
  <c r="O303" i="36"/>
  <c r="A304" i="36"/>
  <c r="B304" i="36"/>
  <c r="C304" i="36"/>
  <c r="D304" i="36"/>
  <c r="E304" i="36"/>
  <c r="F304" i="36"/>
  <c r="G304" i="36"/>
  <c r="H304" i="36"/>
  <c r="I304" i="36"/>
  <c r="J304" i="36"/>
  <c r="K304" i="36"/>
  <c r="L304" i="36"/>
  <c r="N304" i="36"/>
  <c r="O304" i="36"/>
  <c r="A305" i="36"/>
  <c r="B305" i="36"/>
  <c r="C305" i="36"/>
  <c r="D305" i="36"/>
  <c r="E305" i="36"/>
  <c r="F305" i="36"/>
  <c r="G305" i="36"/>
  <c r="H305" i="36"/>
  <c r="I305" i="36"/>
  <c r="J305" i="36"/>
  <c r="K305" i="36"/>
  <c r="L305" i="36"/>
  <c r="N305" i="36"/>
  <c r="O305" i="36"/>
  <c r="A306" i="36"/>
  <c r="B306" i="36"/>
  <c r="C306" i="36"/>
  <c r="D306" i="36"/>
  <c r="E306" i="36"/>
  <c r="F306" i="36"/>
  <c r="G306" i="36"/>
  <c r="H306" i="36"/>
  <c r="I306" i="36"/>
  <c r="J306" i="36"/>
  <c r="K306" i="36"/>
  <c r="L306" i="36"/>
  <c r="N306" i="36"/>
  <c r="O306" i="36"/>
  <c r="A307" i="36"/>
  <c r="B307" i="36"/>
  <c r="C307" i="36"/>
  <c r="D307" i="36"/>
  <c r="E307" i="36"/>
  <c r="F307" i="36"/>
  <c r="G307" i="36"/>
  <c r="H307" i="36"/>
  <c r="I307" i="36"/>
  <c r="J307" i="36"/>
  <c r="K307" i="36"/>
  <c r="L307" i="36"/>
  <c r="N307" i="36"/>
  <c r="O307" i="36"/>
  <c r="A308" i="36"/>
  <c r="B308" i="36"/>
  <c r="C308" i="36"/>
  <c r="D308" i="36"/>
  <c r="E308" i="36"/>
  <c r="F308" i="36"/>
  <c r="G308" i="36"/>
  <c r="H308" i="36"/>
  <c r="I308" i="36"/>
  <c r="J308" i="36"/>
  <c r="K308" i="36"/>
  <c r="L308" i="36"/>
  <c r="N308" i="36"/>
  <c r="O308" i="36"/>
  <c r="A309" i="36"/>
  <c r="B309" i="36"/>
  <c r="C309" i="36"/>
  <c r="D309" i="36"/>
  <c r="E309" i="36"/>
  <c r="F309" i="36"/>
  <c r="G309" i="36"/>
  <c r="H309" i="36"/>
  <c r="I309" i="36"/>
  <c r="J309" i="36"/>
  <c r="K309" i="36"/>
  <c r="L309" i="36"/>
  <c r="N309" i="36"/>
  <c r="O309" i="36"/>
  <c r="A310" i="36"/>
  <c r="B310" i="36"/>
  <c r="C310" i="36"/>
  <c r="D310" i="36"/>
  <c r="E310" i="36"/>
  <c r="F310" i="36"/>
  <c r="G310" i="36"/>
  <c r="H310" i="36"/>
  <c r="I310" i="36"/>
  <c r="J310" i="36"/>
  <c r="K310" i="36"/>
  <c r="L310" i="36"/>
  <c r="N310" i="36"/>
  <c r="O310" i="36"/>
  <c r="A311" i="36"/>
  <c r="B311" i="36"/>
  <c r="C311" i="36"/>
  <c r="D311" i="36"/>
  <c r="E311" i="36"/>
  <c r="F311" i="36"/>
  <c r="G311" i="36"/>
  <c r="H311" i="36"/>
  <c r="I311" i="36"/>
  <c r="J311" i="36"/>
  <c r="K311" i="36"/>
  <c r="L311" i="36"/>
  <c r="N311" i="36"/>
  <c r="O311" i="36"/>
  <c r="A312" i="36"/>
  <c r="B312" i="36"/>
  <c r="C312" i="36"/>
  <c r="D312" i="36"/>
  <c r="E312" i="36"/>
  <c r="F312" i="36"/>
  <c r="G312" i="36"/>
  <c r="H312" i="36"/>
  <c r="I312" i="36"/>
  <c r="J312" i="36"/>
  <c r="K312" i="36"/>
  <c r="L312" i="36"/>
  <c r="N312" i="36"/>
  <c r="O312" i="36"/>
  <c r="A313" i="36"/>
  <c r="B313" i="36"/>
  <c r="C313" i="36"/>
  <c r="D313" i="36"/>
  <c r="E313" i="36"/>
  <c r="F313" i="36"/>
  <c r="G313" i="36"/>
  <c r="H313" i="36"/>
  <c r="I313" i="36"/>
  <c r="J313" i="36"/>
  <c r="K313" i="36"/>
  <c r="L313" i="36"/>
  <c r="N313" i="36"/>
  <c r="O313" i="36"/>
  <c r="A314" i="36"/>
  <c r="B314" i="36"/>
  <c r="C314" i="36"/>
  <c r="D314" i="36"/>
  <c r="E314" i="36"/>
  <c r="F314" i="36"/>
  <c r="G314" i="36"/>
  <c r="H314" i="36"/>
  <c r="I314" i="36"/>
  <c r="J314" i="36"/>
  <c r="K314" i="36"/>
  <c r="L314" i="36"/>
  <c r="N314" i="36"/>
  <c r="O314" i="36"/>
  <c r="A315" i="36"/>
  <c r="B315" i="36"/>
  <c r="C315" i="36"/>
  <c r="D315" i="36"/>
  <c r="E315" i="36"/>
  <c r="F315" i="36"/>
  <c r="G315" i="36"/>
  <c r="H315" i="36"/>
  <c r="I315" i="36"/>
  <c r="J315" i="36"/>
  <c r="K315" i="36"/>
  <c r="L315" i="36"/>
  <c r="N315" i="36"/>
  <c r="O315" i="36"/>
  <c r="A316" i="36"/>
  <c r="B316" i="36"/>
  <c r="C316" i="36"/>
  <c r="D316" i="36"/>
  <c r="E316" i="36"/>
  <c r="F316" i="36"/>
  <c r="G316" i="36"/>
  <c r="H316" i="36"/>
  <c r="I316" i="36"/>
  <c r="J316" i="36"/>
  <c r="K316" i="36"/>
  <c r="L316" i="36"/>
  <c r="N316" i="36"/>
  <c r="O316" i="36"/>
  <c r="A317" i="36"/>
  <c r="B317" i="36"/>
  <c r="C317" i="36"/>
  <c r="D317" i="36"/>
  <c r="E317" i="36"/>
  <c r="F317" i="36"/>
  <c r="G317" i="36"/>
  <c r="H317" i="36"/>
  <c r="I317" i="36"/>
  <c r="J317" i="36"/>
  <c r="K317" i="36"/>
  <c r="L317" i="36"/>
  <c r="N317" i="36"/>
  <c r="O317" i="36"/>
  <c r="A318" i="36"/>
  <c r="B318" i="36"/>
  <c r="C318" i="36"/>
  <c r="D318" i="36"/>
  <c r="E318" i="36"/>
  <c r="F318" i="36"/>
  <c r="G318" i="36"/>
  <c r="H318" i="36"/>
  <c r="I318" i="36"/>
  <c r="J318" i="36"/>
  <c r="K318" i="36"/>
  <c r="L318" i="36"/>
  <c r="N318" i="36"/>
  <c r="O318" i="36"/>
  <c r="A319" i="36"/>
  <c r="B319" i="36"/>
  <c r="C319" i="36"/>
  <c r="D319" i="36"/>
  <c r="E319" i="36"/>
  <c r="F319" i="36"/>
  <c r="G319" i="36"/>
  <c r="H319" i="36"/>
  <c r="I319" i="36"/>
  <c r="J319" i="36"/>
  <c r="K319" i="36"/>
  <c r="L319" i="36"/>
  <c r="N319" i="36"/>
  <c r="O319" i="36"/>
  <c r="A320" i="36"/>
  <c r="B320" i="36"/>
  <c r="C320" i="36"/>
  <c r="D320" i="36"/>
  <c r="E320" i="36"/>
  <c r="F320" i="36"/>
  <c r="G320" i="36"/>
  <c r="H320" i="36"/>
  <c r="I320" i="36"/>
  <c r="J320" i="36"/>
  <c r="K320" i="36"/>
  <c r="L320" i="36"/>
  <c r="N320" i="36"/>
  <c r="O320" i="36"/>
  <c r="A321" i="36"/>
  <c r="B321" i="36"/>
  <c r="C321" i="36"/>
  <c r="D321" i="36"/>
  <c r="E321" i="36"/>
  <c r="F321" i="36"/>
  <c r="G321" i="36"/>
  <c r="H321" i="36"/>
  <c r="I321" i="36"/>
  <c r="J321" i="36"/>
  <c r="K321" i="36"/>
  <c r="L321" i="36"/>
  <c r="N321" i="36"/>
  <c r="O321" i="36"/>
  <c r="A322" i="36"/>
  <c r="B322" i="36"/>
  <c r="C322" i="36"/>
  <c r="D322" i="36"/>
  <c r="E322" i="36"/>
  <c r="F322" i="36"/>
  <c r="G322" i="36"/>
  <c r="H322" i="36"/>
  <c r="I322" i="36"/>
  <c r="J322" i="36"/>
  <c r="K322" i="36"/>
  <c r="L322" i="36"/>
  <c r="N322" i="36"/>
  <c r="O322" i="36"/>
  <c r="A323" i="36"/>
  <c r="B323" i="36"/>
  <c r="C323" i="36"/>
  <c r="D323" i="36"/>
  <c r="E323" i="36"/>
  <c r="F323" i="36"/>
  <c r="G323" i="36"/>
  <c r="H323" i="36"/>
  <c r="I323" i="36"/>
  <c r="J323" i="36"/>
  <c r="K323" i="36"/>
  <c r="L323" i="36"/>
  <c r="N323" i="36"/>
  <c r="O323" i="36"/>
  <c r="A324" i="36"/>
  <c r="B324" i="36"/>
  <c r="C324" i="36"/>
  <c r="D324" i="36"/>
  <c r="E324" i="36"/>
  <c r="F324" i="36"/>
  <c r="G324" i="36"/>
  <c r="H324" i="36"/>
  <c r="I324" i="36"/>
  <c r="J324" i="36"/>
  <c r="K324" i="36"/>
  <c r="L324" i="36"/>
  <c r="N324" i="36"/>
  <c r="O324" i="36"/>
  <c r="A325" i="36"/>
  <c r="B325" i="36"/>
  <c r="C325" i="36"/>
  <c r="D325" i="36"/>
  <c r="E325" i="36"/>
  <c r="F325" i="36"/>
  <c r="G325" i="36"/>
  <c r="H325" i="36"/>
  <c r="I325" i="36"/>
  <c r="J325" i="36"/>
  <c r="K325" i="36"/>
  <c r="L325" i="36"/>
  <c r="N325" i="36"/>
  <c r="O325" i="36"/>
  <c r="A326" i="36"/>
  <c r="B326" i="36"/>
  <c r="C326" i="36"/>
  <c r="D326" i="36"/>
  <c r="E326" i="36"/>
  <c r="F326" i="36"/>
  <c r="G326" i="36"/>
  <c r="H326" i="36"/>
  <c r="I326" i="36"/>
  <c r="J326" i="36"/>
  <c r="K326" i="36"/>
  <c r="L326" i="36"/>
  <c r="N326" i="36"/>
  <c r="O326" i="36"/>
  <c r="A327" i="36"/>
  <c r="B327" i="36"/>
  <c r="C327" i="36"/>
  <c r="D327" i="36"/>
  <c r="E327" i="36"/>
  <c r="F327" i="36"/>
  <c r="G327" i="36"/>
  <c r="H327" i="36"/>
  <c r="I327" i="36"/>
  <c r="J327" i="36"/>
  <c r="K327" i="36"/>
  <c r="L327" i="36"/>
  <c r="N327" i="36"/>
  <c r="O327" i="36"/>
  <c r="A328" i="36"/>
  <c r="B328" i="36"/>
  <c r="C328" i="36"/>
  <c r="D328" i="36"/>
  <c r="E328" i="36"/>
  <c r="F328" i="36"/>
  <c r="G328" i="36"/>
  <c r="H328" i="36"/>
  <c r="I328" i="36"/>
  <c r="J328" i="36"/>
  <c r="K328" i="36"/>
  <c r="L328" i="36"/>
  <c r="N328" i="36"/>
  <c r="O328" i="36"/>
  <c r="A329" i="36"/>
  <c r="B329" i="36"/>
  <c r="C329" i="36"/>
  <c r="D329" i="36"/>
  <c r="E329" i="36"/>
  <c r="F329" i="36"/>
  <c r="G329" i="36"/>
  <c r="H329" i="36"/>
  <c r="I329" i="36"/>
  <c r="J329" i="36"/>
  <c r="K329" i="36"/>
  <c r="L329" i="36"/>
  <c r="N329" i="36"/>
  <c r="O329" i="36"/>
  <c r="A330" i="36"/>
  <c r="B330" i="36"/>
  <c r="C330" i="36"/>
  <c r="D330" i="36"/>
  <c r="E330" i="36"/>
  <c r="F330" i="36"/>
  <c r="G330" i="36"/>
  <c r="H330" i="36"/>
  <c r="I330" i="36"/>
  <c r="J330" i="36"/>
  <c r="K330" i="36"/>
  <c r="L330" i="36"/>
  <c r="N330" i="36"/>
  <c r="O330" i="36"/>
  <c r="A331" i="36"/>
  <c r="B331" i="36"/>
  <c r="C331" i="36"/>
  <c r="D331" i="36"/>
  <c r="E331" i="36"/>
  <c r="F331" i="36"/>
  <c r="G331" i="36"/>
  <c r="H331" i="36"/>
  <c r="I331" i="36"/>
  <c r="J331" i="36"/>
  <c r="K331" i="36"/>
  <c r="L331" i="36"/>
  <c r="N331" i="36"/>
  <c r="O331" i="36"/>
  <c r="A332" i="36"/>
  <c r="B332" i="36"/>
  <c r="C332" i="36"/>
  <c r="D332" i="36"/>
  <c r="E332" i="36"/>
  <c r="F332" i="36"/>
  <c r="G332" i="36"/>
  <c r="H332" i="36"/>
  <c r="I332" i="36"/>
  <c r="J332" i="36"/>
  <c r="K332" i="36"/>
  <c r="L332" i="36"/>
  <c r="N332" i="36"/>
  <c r="O332" i="36"/>
  <c r="A333" i="36"/>
  <c r="B333" i="36"/>
  <c r="C333" i="36"/>
  <c r="D333" i="36"/>
  <c r="E333" i="36"/>
  <c r="F333" i="36"/>
  <c r="G333" i="36"/>
  <c r="H333" i="36"/>
  <c r="I333" i="36"/>
  <c r="J333" i="36"/>
  <c r="K333" i="36"/>
  <c r="L333" i="36"/>
  <c r="N333" i="36"/>
  <c r="O333" i="36"/>
  <c r="A334" i="36"/>
  <c r="B334" i="36"/>
  <c r="C334" i="36"/>
  <c r="D334" i="36"/>
  <c r="E334" i="36"/>
  <c r="F334" i="36"/>
  <c r="G334" i="36"/>
  <c r="H334" i="36"/>
  <c r="I334" i="36"/>
  <c r="J334" i="36"/>
  <c r="K334" i="36"/>
  <c r="L334" i="36"/>
  <c r="N334" i="36"/>
  <c r="O334" i="36"/>
  <c r="A335" i="36"/>
  <c r="B335" i="36"/>
  <c r="C335" i="36"/>
  <c r="D335" i="36"/>
  <c r="E335" i="36"/>
  <c r="F335" i="36"/>
  <c r="G335" i="36"/>
  <c r="H335" i="36"/>
  <c r="I335" i="36"/>
  <c r="J335" i="36"/>
  <c r="K335" i="36"/>
  <c r="L335" i="36"/>
  <c r="N335" i="36"/>
  <c r="O335" i="36"/>
  <c r="A336" i="36"/>
  <c r="B336" i="36"/>
  <c r="C336" i="36"/>
  <c r="D336" i="36"/>
  <c r="E336" i="36"/>
  <c r="F336" i="36"/>
  <c r="G336" i="36"/>
  <c r="H336" i="36"/>
  <c r="I336" i="36"/>
  <c r="J336" i="36"/>
  <c r="K336" i="36"/>
  <c r="L336" i="36"/>
  <c r="N336" i="36"/>
  <c r="O336" i="36"/>
  <c r="A337" i="36"/>
  <c r="B337" i="36"/>
  <c r="C337" i="36"/>
  <c r="D337" i="36"/>
  <c r="E337" i="36"/>
  <c r="F337" i="36"/>
  <c r="G337" i="36"/>
  <c r="H337" i="36"/>
  <c r="I337" i="36"/>
  <c r="J337" i="36"/>
  <c r="K337" i="36"/>
  <c r="L337" i="36"/>
  <c r="N337" i="36"/>
  <c r="O337" i="36"/>
  <c r="A338" i="36"/>
  <c r="B338" i="36"/>
  <c r="C338" i="36"/>
  <c r="D338" i="36"/>
  <c r="E338" i="36"/>
  <c r="F338" i="36"/>
  <c r="G338" i="36"/>
  <c r="H338" i="36"/>
  <c r="I338" i="36"/>
  <c r="J338" i="36"/>
  <c r="K338" i="36"/>
  <c r="L338" i="36"/>
  <c r="N338" i="36"/>
  <c r="O338" i="36"/>
  <c r="A339" i="36"/>
  <c r="B339" i="36"/>
  <c r="C339" i="36"/>
  <c r="D339" i="36"/>
  <c r="E339" i="36"/>
  <c r="F339" i="36"/>
  <c r="G339" i="36"/>
  <c r="H339" i="36"/>
  <c r="I339" i="36"/>
  <c r="J339" i="36"/>
  <c r="K339" i="36"/>
  <c r="L339" i="36"/>
  <c r="N339" i="36"/>
  <c r="O339" i="36"/>
  <c r="A340" i="36"/>
  <c r="B340" i="36"/>
  <c r="C340" i="36"/>
  <c r="D340" i="36"/>
  <c r="E340" i="36"/>
  <c r="F340" i="36"/>
  <c r="G340" i="36"/>
  <c r="H340" i="36"/>
  <c r="I340" i="36"/>
  <c r="J340" i="36"/>
  <c r="K340" i="36"/>
  <c r="L340" i="36"/>
  <c r="N340" i="36"/>
  <c r="O340" i="36"/>
  <c r="A341" i="36"/>
  <c r="B341" i="36"/>
  <c r="C341" i="36"/>
  <c r="D341" i="36"/>
  <c r="E341" i="36"/>
  <c r="F341" i="36"/>
  <c r="G341" i="36"/>
  <c r="H341" i="36"/>
  <c r="I341" i="36"/>
  <c r="J341" i="36"/>
  <c r="K341" i="36"/>
  <c r="L341" i="36"/>
  <c r="N341" i="36"/>
  <c r="O341" i="36"/>
  <c r="A342" i="36"/>
  <c r="B342" i="36"/>
  <c r="C342" i="36"/>
  <c r="D342" i="36"/>
  <c r="E342" i="36"/>
  <c r="F342" i="36"/>
  <c r="G342" i="36"/>
  <c r="H342" i="36"/>
  <c r="I342" i="36"/>
  <c r="J342" i="36"/>
  <c r="K342" i="36"/>
  <c r="L342" i="36"/>
  <c r="N342" i="36"/>
  <c r="O342" i="36"/>
  <c r="A343" i="36"/>
  <c r="B343" i="36"/>
  <c r="C343" i="36"/>
  <c r="D343" i="36"/>
  <c r="E343" i="36"/>
  <c r="F343" i="36"/>
  <c r="G343" i="36"/>
  <c r="H343" i="36"/>
  <c r="I343" i="36"/>
  <c r="J343" i="36"/>
  <c r="K343" i="36"/>
  <c r="L343" i="36"/>
  <c r="N343" i="36"/>
  <c r="O343" i="36"/>
  <c r="A344" i="36"/>
  <c r="B344" i="36"/>
  <c r="C344" i="36"/>
  <c r="D344" i="36"/>
  <c r="E344" i="36"/>
  <c r="F344" i="36"/>
  <c r="G344" i="36"/>
  <c r="H344" i="36"/>
  <c r="I344" i="36"/>
  <c r="J344" i="36"/>
  <c r="K344" i="36"/>
  <c r="L344" i="36"/>
  <c r="N344" i="36"/>
  <c r="O344" i="36"/>
  <c r="A345" i="36"/>
  <c r="B345" i="36"/>
  <c r="C345" i="36"/>
  <c r="D345" i="36"/>
  <c r="E345" i="36"/>
  <c r="F345" i="36"/>
  <c r="G345" i="36"/>
  <c r="H345" i="36"/>
  <c r="I345" i="36"/>
  <c r="J345" i="36"/>
  <c r="K345" i="36"/>
  <c r="L345" i="36"/>
  <c r="N345" i="36"/>
  <c r="O345" i="36"/>
  <c r="A346" i="36"/>
  <c r="B346" i="36"/>
  <c r="C346" i="36"/>
  <c r="D346" i="36"/>
  <c r="E346" i="36"/>
  <c r="F346" i="36"/>
  <c r="G346" i="36"/>
  <c r="H346" i="36"/>
  <c r="I346" i="36"/>
  <c r="J346" i="36"/>
  <c r="K346" i="36"/>
  <c r="L346" i="36"/>
  <c r="N346" i="36"/>
  <c r="O346" i="36"/>
  <c r="A347" i="36"/>
  <c r="B347" i="36"/>
  <c r="C347" i="36"/>
  <c r="D347" i="36"/>
  <c r="E347" i="36"/>
  <c r="F347" i="36"/>
  <c r="G347" i="36"/>
  <c r="H347" i="36"/>
  <c r="I347" i="36"/>
  <c r="J347" i="36"/>
  <c r="K347" i="36"/>
  <c r="L347" i="36"/>
  <c r="N347" i="36"/>
  <c r="O347" i="36"/>
  <c r="A348" i="36"/>
  <c r="B348" i="36"/>
  <c r="C348" i="36"/>
  <c r="D348" i="36"/>
  <c r="E348" i="36"/>
  <c r="F348" i="36"/>
  <c r="G348" i="36"/>
  <c r="H348" i="36"/>
  <c r="I348" i="36"/>
  <c r="J348" i="36"/>
  <c r="K348" i="36"/>
  <c r="L348" i="36"/>
  <c r="N348" i="36"/>
  <c r="O348" i="36"/>
  <c r="A349" i="36"/>
  <c r="B349" i="36"/>
  <c r="C349" i="36"/>
  <c r="D349" i="36"/>
  <c r="E349" i="36"/>
  <c r="F349" i="36"/>
  <c r="G349" i="36"/>
  <c r="H349" i="36"/>
  <c r="I349" i="36"/>
  <c r="J349" i="36"/>
  <c r="K349" i="36"/>
  <c r="L349" i="36"/>
  <c r="N349" i="36"/>
  <c r="O349" i="36"/>
  <c r="A350" i="36"/>
  <c r="B350" i="36"/>
  <c r="C350" i="36"/>
  <c r="D350" i="36"/>
  <c r="E350" i="36"/>
  <c r="F350" i="36"/>
  <c r="G350" i="36"/>
  <c r="H350" i="36"/>
  <c r="I350" i="36"/>
  <c r="J350" i="36"/>
  <c r="K350" i="36"/>
  <c r="L350" i="36"/>
  <c r="N350" i="36"/>
  <c r="O350" i="36"/>
  <c r="A351" i="36"/>
  <c r="B351" i="36"/>
  <c r="C351" i="36"/>
  <c r="D351" i="36"/>
  <c r="E351" i="36"/>
  <c r="F351" i="36"/>
  <c r="G351" i="36"/>
  <c r="H351" i="36"/>
  <c r="I351" i="36"/>
  <c r="J351" i="36"/>
  <c r="K351" i="36"/>
  <c r="L351" i="36"/>
  <c r="N351" i="36"/>
  <c r="O351" i="36"/>
  <c r="A352" i="36"/>
  <c r="B352" i="36"/>
  <c r="C352" i="36"/>
  <c r="D352" i="36"/>
  <c r="E352" i="36"/>
  <c r="F352" i="36"/>
  <c r="G352" i="36"/>
  <c r="H352" i="36"/>
  <c r="I352" i="36"/>
  <c r="J352" i="36"/>
  <c r="K352" i="36"/>
  <c r="L352" i="36"/>
  <c r="N352" i="36"/>
  <c r="O352" i="36"/>
  <c r="A353" i="36"/>
  <c r="B353" i="36"/>
  <c r="C353" i="36"/>
  <c r="D353" i="36"/>
  <c r="E353" i="36"/>
  <c r="F353" i="36"/>
  <c r="G353" i="36"/>
  <c r="H353" i="36"/>
  <c r="I353" i="36"/>
  <c r="J353" i="36"/>
  <c r="K353" i="36"/>
  <c r="L353" i="36"/>
  <c r="N353" i="36"/>
  <c r="O353" i="36"/>
  <c r="A354" i="36"/>
  <c r="B354" i="36"/>
  <c r="C354" i="36"/>
  <c r="D354" i="36"/>
  <c r="E354" i="36"/>
  <c r="F354" i="36"/>
  <c r="G354" i="36"/>
  <c r="H354" i="36"/>
  <c r="I354" i="36"/>
  <c r="J354" i="36"/>
  <c r="K354" i="36"/>
  <c r="L354" i="36"/>
  <c r="N354" i="36"/>
  <c r="O354" i="36"/>
  <c r="A355" i="36"/>
  <c r="B355" i="36"/>
  <c r="C355" i="36"/>
  <c r="D355" i="36"/>
  <c r="E355" i="36"/>
  <c r="F355" i="36"/>
  <c r="G355" i="36"/>
  <c r="H355" i="36"/>
  <c r="I355" i="36"/>
  <c r="J355" i="36"/>
  <c r="K355" i="36"/>
  <c r="L355" i="36"/>
  <c r="N355" i="36"/>
  <c r="O355" i="36"/>
  <c r="A356" i="36"/>
  <c r="B356" i="36"/>
  <c r="C356" i="36"/>
  <c r="D356" i="36"/>
  <c r="E356" i="36"/>
  <c r="F356" i="36"/>
  <c r="G356" i="36"/>
  <c r="H356" i="36"/>
  <c r="I356" i="36"/>
  <c r="J356" i="36"/>
  <c r="K356" i="36"/>
  <c r="L356" i="36"/>
  <c r="N356" i="36"/>
  <c r="O356" i="36"/>
  <c r="A357" i="36"/>
  <c r="B357" i="36"/>
  <c r="C357" i="36"/>
  <c r="D357" i="36"/>
  <c r="E357" i="36"/>
  <c r="F357" i="36"/>
  <c r="G357" i="36"/>
  <c r="H357" i="36"/>
  <c r="I357" i="36"/>
  <c r="J357" i="36"/>
  <c r="K357" i="36"/>
  <c r="L357" i="36"/>
  <c r="N357" i="36"/>
  <c r="O357" i="36"/>
  <c r="A358" i="36"/>
  <c r="B358" i="36"/>
  <c r="C358" i="36"/>
  <c r="D358" i="36"/>
  <c r="E358" i="36"/>
  <c r="F358" i="36"/>
  <c r="G358" i="36"/>
  <c r="H358" i="36"/>
  <c r="I358" i="36"/>
  <c r="J358" i="36"/>
  <c r="K358" i="36"/>
  <c r="L358" i="36"/>
  <c r="N358" i="36"/>
  <c r="O358" i="36"/>
  <c r="A359" i="36"/>
  <c r="B359" i="36"/>
  <c r="C359" i="36"/>
  <c r="D359" i="36"/>
  <c r="E359" i="36"/>
  <c r="F359" i="36"/>
  <c r="G359" i="36"/>
  <c r="H359" i="36"/>
  <c r="I359" i="36"/>
  <c r="J359" i="36"/>
  <c r="K359" i="36"/>
  <c r="L359" i="36"/>
  <c r="N359" i="36"/>
  <c r="O359" i="36"/>
  <c r="A360" i="36"/>
  <c r="B360" i="36"/>
  <c r="C360" i="36"/>
  <c r="D360" i="36"/>
  <c r="E360" i="36"/>
  <c r="F360" i="36"/>
  <c r="G360" i="36"/>
  <c r="H360" i="36"/>
  <c r="I360" i="36"/>
  <c r="J360" i="36"/>
  <c r="K360" i="36"/>
  <c r="L360" i="36"/>
  <c r="N360" i="36"/>
  <c r="O360" i="36"/>
  <c r="A361" i="36"/>
  <c r="B361" i="36"/>
  <c r="C361" i="36"/>
  <c r="D361" i="36"/>
  <c r="E361" i="36"/>
  <c r="F361" i="36"/>
  <c r="G361" i="36"/>
  <c r="H361" i="36"/>
  <c r="I361" i="36"/>
  <c r="J361" i="36"/>
  <c r="K361" i="36"/>
  <c r="L361" i="36"/>
  <c r="N361" i="36"/>
  <c r="O361" i="36"/>
  <c r="A362" i="36"/>
  <c r="B362" i="36"/>
  <c r="C362" i="36"/>
  <c r="D362" i="36"/>
  <c r="E362" i="36"/>
  <c r="F362" i="36"/>
  <c r="G362" i="36"/>
  <c r="H362" i="36"/>
  <c r="I362" i="36"/>
  <c r="J362" i="36"/>
  <c r="K362" i="36"/>
  <c r="L362" i="36"/>
  <c r="N362" i="36"/>
  <c r="O362" i="36"/>
  <c r="A363" i="36"/>
  <c r="B363" i="36"/>
  <c r="C363" i="36"/>
  <c r="D363" i="36"/>
  <c r="E363" i="36"/>
  <c r="F363" i="36"/>
  <c r="G363" i="36"/>
  <c r="H363" i="36"/>
  <c r="I363" i="36"/>
  <c r="J363" i="36"/>
  <c r="K363" i="36"/>
  <c r="L363" i="36"/>
  <c r="N363" i="36"/>
  <c r="O363" i="36"/>
  <c r="A364" i="36"/>
  <c r="B364" i="36"/>
  <c r="C364" i="36"/>
  <c r="D364" i="36"/>
  <c r="E364" i="36"/>
  <c r="F364" i="36"/>
  <c r="G364" i="36"/>
  <c r="H364" i="36"/>
  <c r="I364" i="36"/>
  <c r="J364" i="36"/>
  <c r="K364" i="36"/>
  <c r="L364" i="36"/>
  <c r="N364" i="36"/>
  <c r="O364" i="36"/>
  <c r="A365" i="36"/>
  <c r="B365" i="36"/>
  <c r="C365" i="36"/>
  <c r="D365" i="36"/>
  <c r="E365" i="36"/>
  <c r="F365" i="36"/>
  <c r="G365" i="36"/>
  <c r="H365" i="36"/>
  <c r="I365" i="36"/>
  <c r="J365" i="36"/>
  <c r="K365" i="36"/>
  <c r="L365" i="36"/>
  <c r="N365" i="36"/>
  <c r="O365" i="36"/>
  <c r="A366" i="36"/>
  <c r="B366" i="36"/>
  <c r="C366" i="36"/>
  <c r="D366" i="36"/>
  <c r="E366" i="36"/>
  <c r="F366" i="36"/>
  <c r="G366" i="36"/>
  <c r="H366" i="36"/>
  <c r="I366" i="36"/>
  <c r="J366" i="36"/>
  <c r="K366" i="36"/>
  <c r="L366" i="36"/>
  <c r="N366" i="36"/>
  <c r="O366" i="36"/>
  <c r="A367" i="36"/>
  <c r="B367" i="36"/>
  <c r="C367" i="36"/>
  <c r="D367" i="36"/>
  <c r="E367" i="36"/>
  <c r="F367" i="36"/>
  <c r="G367" i="36"/>
  <c r="H367" i="36"/>
  <c r="I367" i="36"/>
  <c r="J367" i="36"/>
  <c r="K367" i="36"/>
  <c r="L367" i="36"/>
  <c r="N367" i="36"/>
  <c r="O367" i="36"/>
  <c r="A368" i="36"/>
  <c r="B368" i="36"/>
  <c r="C368" i="36"/>
  <c r="D368" i="36"/>
  <c r="E368" i="36"/>
  <c r="F368" i="36"/>
  <c r="G368" i="36"/>
  <c r="H368" i="36"/>
  <c r="I368" i="36"/>
  <c r="J368" i="36"/>
  <c r="K368" i="36"/>
  <c r="L368" i="36"/>
  <c r="N368" i="36"/>
  <c r="O368" i="36"/>
  <c r="A369" i="36"/>
  <c r="B369" i="36"/>
  <c r="C369" i="36"/>
  <c r="D369" i="36"/>
  <c r="E369" i="36"/>
  <c r="F369" i="36"/>
  <c r="G369" i="36"/>
  <c r="H369" i="36"/>
  <c r="I369" i="36"/>
  <c r="J369" i="36"/>
  <c r="K369" i="36"/>
  <c r="L369" i="36"/>
  <c r="N369" i="36"/>
  <c r="O369" i="36"/>
  <c r="A370" i="36"/>
  <c r="B370" i="36"/>
  <c r="C370" i="36"/>
  <c r="D370" i="36"/>
  <c r="E370" i="36"/>
  <c r="F370" i="36"/>
  <c r="G370" i="36"/>
  <c r="H370" i="36"/>
  <c r="I370" i="36"/>
  <c r="J370" i="36"/>
  <c r="K370" i="36"/>
  <c r="L370" i="36"/>
  <c r="N370" i="36"/>
  <c r="O370" i="36"/>
  <c r="A371" i="36"/>
  <c r="B371" i="36"/>
  <c r="C371" i="36"/>
  <c r="D371" i="36"/>
  <c r="E371" i="36"/>
  <c r="F371" i="36"/>
  <c r="G371" i="36"/>
  <c r="H371" i="36"/>
  <c r="I371" i="36"/>
  <c r="J371" i="36"/>
  <c r="K371" i="36"/>
  <c r="L371" i="36"/>
  <c r="N371" i="36"/>
  <c r="O371" i="36"/>
  <c r="A372" i="36"/>
  <c r="B372" i="36"/>
  <c r="C372" i="36"/>
  <c r="D372" i="36"/>
  <c r="E372" i="36"/>
  <c r="F372" i="36"/>
  <c r="G372" i="36"/>
  <c r="H372" i="36"/>
  <c r="I372" i="36"/>
  <c r="J372" i="36"/>
  <c r="K372" i="36"/>
  <c r="L372" i="36"/>
  <c r="N372" i="36"/>
  <c r="O372" i="36"/>
  <c r="A373" i="36"/>
  <c r="B373" i="36"/>
  <c r="C373" i="36"/>
  <c r="D373" i="36"/>
  <c r="E373" i="36"/>
  <c r="F373" i="36"/>
  <c r="G373" i="36"/>
  <c r="H373" i="36"/>
  <c r="I373" i="36"/>
  <c r="J373" i="36"/>
  <c r="K373" i="36"/>
  <c r="L373" i="36"/>
  <c r="N373" i="36"/>
  <c r="O373" i="36"/>
  <c r="A374" i="36"/>
  <c r="B374" i="36"/>
  <c r="C374" i="36"/>
  <c r="D374" i="36"/>
  <c r="E374" i="36"/>
  <c r="F374" i="36"/>
  <c r="G374" i="36"/>
  <c r="H374" i="36"/>
  <c r="I374" i="36"/>
  <c r="J374" i="36"/>
  <c r="K374" i="36"/>
  <c r="L374" i="36"/>
  <c r="N374" i="36"/>
  <c r="O374" i="36"/>
  <c r="A375" i="36"/>
  <c r="B375" i="36"/>
  <c r="C375" i="36"/>
  <c r="D375" i="36"/>
  <c r="E375" i="36"/>
  <c r="F375" i="36"/>
  <c r="G375" i="36"/>
  <c r="H375" i="36"/>
  <c r="I375" i="36"/>
  <c r="J375" i="36"/>
  <c r="K375" i="36"/>
  <c r="L375" i="36"/>
  <c r="N375" i="36"/>
  <c r="O375" i="36"/>
  <c r="A376" i="36"/>
  <c r="B376" i="36"/>
  <c r="C376" i="36"/>
  <c r="D376" i="36"/>
  <c r="E376" i="36"/>
  <c r="F376" i="36"/>
  <c r="G376" i="36"/>
  <c r="H376" i="36"/>
  <c r="I376" i="36"/>
  <c r="J376" i="36"/>
  <c r="K376" i="36"/>
  <c r="L376" i="36"/>
  <c r="N376" i="36"/>
  <c r="O376" i="36"/>
  <c r="A377" i="36"/>
  <c r="B377" i="36"/>
  <c r="C377" i="36"/>
  <c r="D377" i="36"/>
  <c r="E377" i="36"/>
  <c r="F377" i="36"/>
  <c r="G377" i="36"/>
  <c r="H377" i="36"/>
  <c r="I377" i="36"/>
  <c r="J377" i="36"/>
  <c r="K377" i="36"/>
  <c r="L377" i="36"/>
  <c r="N377" i="36"/>
  <c r="O377" i="36"/>
  <c r="A378" i="36"/>
  <c r="B378" i="36"/>
  <c r="C378" i="36"/>
  <c r="D378" i="36"/>
  <c r="E378" i="36"/>
  <c r="F378" i="36"/>
  <c r="G378" i="36"/>
  <c r="H378" i="36"/>
  <c r="I378" i="36"/>
  <c r="J378" i="36"/>
  <c r="K378" i="36"/>
  <c r="L378" i="36"/>
  <c r="N378" i="36"/>
  <c r="O378" i="36"/>
  <c r="A379" i="36"/>
  <c r="B379" i="36"/>
  <c r="C379" i="36"/>
  <c r="D379" i="36"/>
  <c r="E379" i="36"/>
  <c r="F379" i="36"/>
  <c r="G379" i="36"/>
  <c r="H379" i="36"/>
  <c r="I379" i="36"/>
  <c r="J379" i="36"/>
  <c r="K379" i="36"/>
  <c r="L379" i="36"/>
  <c r="N379" i="36"/>
  <c r="O379" i="36"/>
  <c r="A380" i="36"/>
  <c r="B380" i="36"/>
  <c r="C380" i="36"/>
  <c r="D380" i="36"/>
  <c r="E380" i="36"/>
  <c r="F380" i="36"/>
  <c r="G380" i="36"/>
  <c r="H380" i="36"/>
  <c r="I380" i="36"/>
  <c r="J380" i="36"/>
  <c r="K380" i="36"/>
  <c r="L380" i="36"/>
  <c r="N380" i="36"/>
  <c r="O380" i="36"/>
  <c r="A381" i="36"/>
  <c r="B381" i="36"/>
  <c r="C381" i="36"/>
  <c r="D381" i="36"/>
  <c r="E381" i="36"/>
  <c r="F381" i="36"/>
  <c r="G381" i="36"/>
  <c r="H381" i="36"/>
  <c r="I381" i="36"/>
  <c r="J381" i="36"/>
  <c r="K381" i="36"/>
  <c r="L381" i="36"/>
  <c r="N381" i="36"/>
  <c r="O381" i="36"/>
  <c r="A382" i="36"/>
  <c r="B382" i="36"/>
  <c r="C382" i="36"/>
  <c r="D382" i="36"/>
  <c r="E382" i="36"/>
  <c r="F382" i="36"/>
  <c r="G382" i="36"/>
  <c r="H382" i="36"/>
  <c r="I382" i="36"/>
  <c r="J382" i="36"/>
  <c r="K382" i="36"/>
  <c r="L382" i="36"/>
  <c r="N382" i="36"/>
  <c r="O382" i="36"/>
  <c r="A383" i="36"/>
  <c r="B383" i="36"/>
  <c r="C383" i="36"/>
  <c r="D383" i="36"/>
  <c r="E383" i="36"/>
  <c r="F383" i="36"/>
  <c r="G383" i="36"/>
  <c r="H383" i="36"/>
  <c r="I383" i="36"/>
  <c r="J383" i="36"/>
  <c r="K383" i="36"/>
  <c r="L383" i="36"/>
  <c r="N383" i="36"/>
  <c r="O383" i="36"/>
  <c r="A384" i="36"/>
  <c r="B384" i="36"/>
  <c r="C384" i="36"/>
  <c r="D384" i="36"/>
  <c r="E384" i="36"/>
  <c r="F384" i="36"/>
  <c r="G384" i="36"/>
  <c r="H384" i="36"/>
  <c r="I384" i="36"/>
  <c r="J384" i="36"/>
  <c r="K384" i="36"/>
  <c r="L384" i="36"/>
  <c r="N384" i="36"/>
  <c r="O384" i="36"/>
  <c r="A385" i="36"/>
  <c r="B385" i="36"/>
  <c r="C385" i="36"/>
  <c r="D385" i="36"/>
  <c r="E385" i="36"/>
  <c r="F385" i="36"/>
  <c r="G385" i="36"/>
  <c r="H385" i="36"/>
  <c r="I385" i="36"/>
  <c r="J385" i="36"/>
  <c r="K385" i="36"/>
  <c r="L385" i="36"/>
  <c r="N385" i="36"/>
  <c r="O385" i="36"/>
  <c r="A386" i="36"/>
  <c r="B386" i="36"/>
  <c r="C386" i="36"/>
  <c r="D386" i="36"/>
  <c r="E386" i="36"/>
  <c r="F386" i="36"/>
  <c r="G386" i="36"/>
  <c r="H386" i="36"/>
  <c r="I386" i="36"/>
  <c r="J386" i="36"/>
  <c r="K386" i="36"/>
  <c r="L386" i="36"/>
  <c r="N386" i="36"/>
  <c r="O386" i="36"/>
  <c r="A387" i="36"/>
  <c r="B387" i="36"/>
  <c r="C387" i="36"/>
  <c r="D387" i="36"/>
  <c r="E387" i="36"/>
  <c r="F387" i="36"/>
  <c r="G387" i="36"/>
  <c r="H387" i="36"/>
  <c r="I387" i="36"/>
  <c r="J387" i="36"/>
  <c r="K387" i="36"/>
  <c r="L387" i="36"/>
  <c r="N387" i="36"/>
  <c r="O387" i="36"/>
  <c r="A388" i="36"/>
  <c r="B388" i="36"/>
  <c r="C388" i="36"/>
  <c r="D388" i="36"/>
  <c r="E388" i="36"/>
  <c r="F388" i="36"/>
  <c r="G388" i="36"/>
  <c r="H388" i="36"/>
  <c r="I388" i="36"/>
  <c r="J388" i="36"/>
  <c r="K388" i="36"/>
  <c r="L388" i="36"/>
  <c r="N388" i="36"/>
  <c r="O388" i="36"/>
  <c r="A389" i="36"/>
  <c r="B389" i="36"/>
  <c r="C389" i="36"/>
  <c r="D389" i="36"/>
  <c r="E389" i="36"/>
  <c r="F389" i="36"/>
  <c r="G389" i="36"/>
  <c r="H389" i="36"/>
  <c r="I389" i="36"/>
  <c r="J389" i="36"/>
  <c r="K389" i="36"/>
  <c r="L389" i="36"/>
  <c r="N389" i="36"/>
  <c r="O389" i="36"/>
  <c r="A390" i="36"/>
  <c r="B390" i="36"/>
  <c r="C390" i="36"/>
  <c r="D390" i="36"/>
  <c r="E390" i="36"/>
  <c r="F390" i="36"/>
  <c r="G390" i="36"/>
  <c r="H390" i="36"/>
  <c r="I390" i="36"/>
  <c r="J390" i="36"/>
  <c r="K390" i="36"/>
  <c r="L390" i="36"/>
  <c r="N390" i="36"/>
  <c r="O390" i="36"/>
  <c r="A391" i="36"/>
  <c r="B391" i="36"/>
  <c r="C391" i="36"/>
  <c r="D391" i="36"/>
  <c r="E391" i="36"/>
  <c r="F391" i="36"/>
  <c r="G391" i="36"/>
  <c r="H391" i="36"/>
  <c r="I391" i="36"/>
  <c r="J391" i="36"/>
  <c r="K391" i="36"/>
  <c r="L391" i="36"/>
  <c r="N391" i="36"/>
  <c r="O391" i="36"/>
  <c r="A392" i="36"/>
  <c r="B392" i="36"/>
  <c r="C392" i="36"/>
  <c r="D392" i="36"/>
  <c r="E392" i="36"/>
  <c r="F392" i="36"/>
  <c r="G392" i="36"/>
  <c r="H392" i="36"/>
  <c r="I392" i="36"/>
  <c r="J392" i="36"/>
  <c r="K392" i="36"/>
  <c r="L392" i="36"/>
  <c r="N392" i="36"/>
  <c r="O392" i="36"/>
  <c r="A393" i="36"/>
  <c r="B393" i="36"/>
  <c r="C393" i="36"/>
  <c r="D393" i="36"/>
  <c r="E393" i="36"/>
  <c r="F393" i="36"/>
  <c r="G393" i="36"/>
  <c r="H393" i="36"/>
  <c r="I393" i="36"/>
  <c r="J393" i="36"/>
  <c r="K393" i="36"/>
  <c r="L393" i="36"/>
  <c r="N393" i="36"/>
  <c r="O393" i="36"/>
  <c r="A394" i="36"/>
  <c r="B394" i="36"/>
  <c r="C394" i="36"/>
  <c r="D394" i="36"/>
  <c r="E394" i="36"/>
  <c r="F394" i="36"/>
  <c r="G394" i="36"/>
  <c r="H394" i="36"/>
  <c r="I394" i="36"/>
  <c r="J394" i="36"/>
  <c r="K394" i="36"/>
  <c r="L394" i="36"/>
  <c r="N394" i="36"/>
  <c r="O394" i="36"/>
  <c r="A395" i="36"/>
  <c r="B395" i="36"/>
  <c r="C395" i="36"/>
  <c r="D395" i="36"/>
  <c r="E395" i="36"/>
  <c r="F395" i="36"/>
  <c r="G395" i="36"/>
  <c r="H395" i="36"/>
  <c r="I395" i="36"/>
  <c r="J395" i="36"/>
  <c r="K395" i="36"/>
  <c r="L395" i="36"/>
  <c r="N395" i="36"/>
  <c r="O395" i="36"/>
  <c r="A396" i="36"/>
  <c r="B396" i="36"/>
  <c r="C396" i="36"/>
  <c r="D396" i="36"/>
  <c r="E396" i="36"/>
  <c r="F396" i="36"/>
  <c r="G396" i="36"/>
  <c r="H396" i="36"/>
  <c r="I396" i="36"/>
  <c r="J396" i="36"/>
  <c r="K396" i="36"/>
  <c r="L396" i="36"/>
  <c r="N396" i="36"/>
  <c r="O396" i="36"/>
  <c r="A397" i="36"/>
  <c r="B397" i="36"/>
  <c r="C397" i="36"/>
  <c r="D397" i="36"/>
  <c r="E397" i="36"/>
  <c r="F397" i="36"/>
  <c r="G397" i="36"/>
  <c r="H397" i="36"/>
  <c r="I397" i="36"/>
  <c r="J397" i="36"/>
  <c r="K397" i="36"/>
  <c r="L397" i="36"/>
  <c r="N397" i="36"/>
  <c r="O397" i="36"/>
  <c r="A398" i="36"/>
  <c r="B398" i="36"/>
  <c r="C398" i="36"/>
  <c r="D398" i="36"/>
  <c r="E398" i="36"/>
  <c r="F398" i="36"/>
  <c r="G398" i="36"/>
  <c r="H398" i="36"/>
  <c r="I398" i="36"/>
  <c r="J398" i="36"/>
  <c r="K398" i="36"/>
  <c r="L398" i="36"/>
  <c r="N398" i="36"/>
  <c r="O398" i="36"/>
  <c r="A399" i="36"/>
  <c r="B399" i="36"/>
  <c r="C399" i="36"/>
  <c r="D399" i="36"/>
  <c r="E399" i="36"/>
  <c r="F399" i="36"/>
  <c r="G399" i="36"/>
  <c r="H399" i="36"/>
  <c r="I399" i="36"/>
  <c r="J399" i="36"/>
  <c r="K399" i="36"/>
  <c r="L399" i="36"/>
  <c r="N399" i="36"/>
  <c r="O399" i="36"/>
  <c r="A400" i="36"/>
  <c r="B400" i="36"/>
  <c r="C400" i="36"/>
  <c r="D400" i="36"/>
  <c r="E400" i="36"/>
  <c r="F400" i="36"/>
  <c r="G400" i="36"/>
  <c r="H400" i="36"/>
  <c r="I400" i="36"/>
  <c r="J400" i="36"/>
  <c r="K400" i="36"/>
  <c r="L400" i="36"/>
  <c r="N400" i="36"/>
  <c r="O400" i="36"/>
  <c r="A401" i="36"/>
  <c r="B401" i="36"/>
  <c r="C401" i="36"/>
  <c r="D401" i="36"/>
  <c r="E401" i="36"/>
  <c r="F401" i="36"/>
  <c r="G401" i="36"/>
  <c r="H401" i="36"/>
  <c r="I401" i="36"/>
  <c r="J401" i="36"/>
  <c r="K401" i="36"/>
  <c r="L401" i="36"/>
  <c r="N401" i="36"/>
  <c r="O401" i="36"/>
  <c r="A402" i="36"/>
  <c r="B402" i="36"/>
  <c r="C402" i="36"/>
  <c r="D402" i="36"/>
  <c r="E402" i="36"/>
  <c r="F402" i="36"/>
  <c r="G402" i="36"/>
  <c r="H402" i="36"/>
  <c r="I402" i="36"/>
  <c r="J402" i="36"/>
  <c r="K402" i="36"/>
  <c r="L402" i="36"/>
  <c r="N402" i="36"/>
  <c r="O402" i="36"/>
  <c r="A403" i="36"/>
  <c r="B403" i="36"/>
  <c r="C403" i="36"/>
  <c r="D403" i="36"/>
  <c r="E403" i="36"/>
  <c r="F403" i="36"/>
  <c r="G403" i="36"/>
  <c r="H403" i="36"/>
  <c r="I403" i="36"/>
  <c r="J403" i="36"/>
  <c r="K403" i="36"/>
  <c r="L403" i="36"/>
  <c r="N403" i="36"/>
  <c r="O403" i="36"/>
  <c r="A404" i="36"/>
  <c r="B404" i="36"/>
  <c r="C404" i="36"/>
  <c r="D404" i="36"/>
  <c r="E404" i="36"/>
  <c r="F404" i="36"/>
  <c r="G404" i="36"/>
  <c r="H404" i="36"/>
  <c r="I404" i="36"/>
  <c r="J404" i="36"/>
  <c r="K404" i="36"/>
  <c r="L404" i="36"/>
  <c r="N404" i="36"/>
  <c r="O404" i="36"/>
  <c r="A405" i="36"/>
  <c r="B405" i="36"/>
  <c r="C405" i="36"/>
  <c r="D405" i="36"/>
  <c r="E405" i="36"/>
  <c r="F405" i="36"/>
  <c r="G405" i="36"/>
  <c r="H405" i="36"/>
  <c r="I405" i="36"/>
  <c r="J405" i="36"/>
  <c r="K405" i="36"/>
  <c r="L405" i="36"/>
  <c r="N405" i="36"/>
  <c r="O405" i="36"/>
  <c r="A406" i="36"/>
  <c r="B406" i="36"/>
  <c r="C406" i="36"/>
  <c r="D406" i="36"/>
  <c r="E406" i="36"/>
  <c r="F406" i="36"/>
  <c r="G406" i="36"/>
  <c r="H406" i="36"/>
  <c r="I406" i="36"/>
  <c r="J406" i="36"/>
  <c r="K406" i="36"/>
  <c r="L406" i="36"/>
  <c r="N406" i="36"/>
  <c r="O406" i="36"/>
  <c r="A407" i="36"/>
  <c r="B407" i="36"/>
  <c r="C407" i="36"/>
  <c r="D407" i="36"/>
  <c r="E407" i="36"/>
  <c r="F407" i="36"/>
  <c r="G407" i="36"/>
  <c r="H407" i="36"/>
  <c r="I407" i="36"/>
  <c r="J407" i="36"/>
  <c r="K407" i="36"/>
  <c r="L407" i="36"/>
  <c r="N407" i="36"/>
  <c r="O407" i="36"/>
  <c r="A408" i="36"/>
  <c r="B408" i="36"/>
  <c r="C408" i="36"/>
  <c r="D408" i="36"/>
  <c r="E408" i="36"/>
  <c r="F408" i="36"/>
  <c r="G408" i="36"/>
  <c r="H408" i="36"/>
  <c r="I408" i="36"/>
  <c r="J408" i="36"/>
  <c r="K408" i="36"/>
  <c r="L408" i="36"/>
  <c r="N408" i="36"/>
  <c r="O408" i="36"/>
  <c r="A409" i="36"/>
  <c r="B409" i="36"/>
  <c r="C409" i="36"/>
  <c r="D409" i="36"/>
  <c r="E409" i="36"/>
  <c r="F409" i="36"/>
  <c r="G409" i="36"/>
  <c r="H409" i="36"/>
  <c r="I409" i="36"/>
  <c r="J409" i="36"/>
  <c r="K409" i="36"/>
  <c r="L409" i="36"/>
  <c r="N409" i="36"/>
  <c r="O409" i="36"/>
  <c r="A410" i="36"/>
  <c r="B410" i="36"/>
  <c r="C410" i="36"/>
  <c r="D410" i="36"/>
  <c r="E410" i="36"/>
  <c r="F410" i="36"/>
  <c r="G410" i="36"/>
  <c r="H410" i="36"/>
  <c r="I410" i="36"/>
  <c r="J410" i="36"/>
  <c r="K410" i="36"/>
  <c r="L410" i="36"/>
  <c r="N410" i="36"/>
  <c r="O410" i="36"/>
  <c r="A411" i="36"/>
  <c r="B411" i="36"/>
  <c r="C411" i="36"/>
  <c r="D411" i="36"/>
  <c r="E411" i="36"/>
  <c r="F411" i="36"/>
  <c r="G411" i="36"/>
  <c r="H411" i="36"/>
  <c r="I411" i="36"/>
  <c r="J411" i="36"/>
  <c r="K411" i="36"/>
  <c r="L411" i="36"/>
  <c r="N411" i="36"/>
  <c r="O411" i="36"/>
  <c r="A412" i="36"/>
  <c r="B412" i="36"/>
  <c r="C412" i="36"/>
  <c r="D412" i="36"/>
  <c r="E412" i="36"/>
  <c r="F412" i="36"/>
  <c r="G412" i="36"/>
  <c r="H412" i="36"/>
  <c r="I412" i="36"/>
  <c r="J412" i="36"/>
  <c r="K412" i="36"/>
  <c r="L412" i="36"/>
  <c r="N412" i="36"/>
  <c r="O412" i="36"/>
  <c r="A413" i="36"/>
  <c r="B413" i="36"/>
  <c r="C413" i="36"/>
  <c r="D413" i="36"/>
  <c r="E413" i="36"/>
  <c r="F413" i="36"/>
  <c r="G413" i="36"/>
  <c r="H413" i="36"/>
  <c r="I413" i="36"/>
  <c r="J413" i="36"/>
  <c r="K413" i="36"/>
  <c r="L413" i="36"/>
  <c r="N413" i="36"/>
  <c r="O413" i="36"/>
  <c r="A414" i="36"/>
  <c r="B414" i="36"/>
  <c r="C414" i="36"/>
  <c r="D414" i="36"/>
  <c r="E414" i="36"/>
  <c r="F414" i="36"/>
  <c r="G414" i="36"/>
  <c r="H414" i="36"/>
  <c r="I414" i="36"/>
  <c r="J414" i="36"/>
  <c r="K414" i="36"/>
  <c r="L414" i="36"/>
  <c r="N414" i="36"/>
  <c r="O414" i="36"/>
  <c r="A415" i="36"/>
  <c r="B415" i="36"/>
  <c r="C415" i="36"/>
  <c r="D415" i="36"/>
  <c r="E415" i="36"/>
  <c r="F415" i="36"/>
  <c r="G415" i="36"/>
  <c r="H415" i="36"/>
  <c r="I415" i="36"/>
  <c r="J415" i="36"/>
  <c r="K415" i="36"/>
  <c r="L415" i="36"/>
  <c r="N415" i="36"/>
  <c r="O415" i="36"/>
  <c r="A416" i="36"/>
  <c r="B416" i="36"/>
  <c r="C416" i="36"/>
  <c r="D416" i="36"/>
  <c r="E416" i="36"/>
  <c r="F416" i="36"/>
  <c r="G416" i="36"/>
  <c r="H416" i="36"/>
  <c r="I416" i="36"/>
  <c r="J416" i="36"/>
  <c r="K416" i="36"/>
  <c r="L416" i="36"/>
  <c r="N416" i="36"/>
  <c r="O416" i="36"/>
  <c r="A417" i="36"/>
  <c r="B417" i="36"/>
  <c r="C417" i="36"/>
  <c r="D417" i="36"/>
  <c r="E417" i="36"/>
  <c r="F417" i="36"/>
  <c r="G417" i="36"/>
  <c r="H417" i="36"/>
  <c r="I417" i="36"/>
  <c r="J417" i="36"/>
  <c r="K417" i="36"/>
  <c r="L417" i="36"/>
  <c r="N417" i="36"/>
  <c r="O417" i="36"/>
  <c r="A418" i="36"/>
  <c r="B418" i="36"/>
  <c r="C418" i="36"/>
  <c r="D418" i="36"/>
  <c r="E418" i="36"/>
  <c r="F418" i="36"/>
  <c r="G418" i="36"/>
  <c r="H418" i="36"/>
  <c r="I418" i="36"/>
  <c r="J418" i="36"/>
  <c r="K418" i="36"/>
  <c r="L418" i="36"/>
  <c r="N418" i="36"/>
  <c r="O418" i="36"/>
  <c r="A419" i="36"/>
  <c r="B419" i="36"/>
  <c r="C419" i="36"/>
  <c r="D419" i="36"/>
  <c r="E419" i="36"/>
  <c r="F419" i="36"/>
  <c r="G419" i="36"/>
  <c r="H419" i="36"/>
  <c r="I419" i="36"/>
  <c r="J419" i="36"/>
  <c r="K419" i="36"/>
  <c r="L419" i="36"/>
  <c r="N419" i="36"/>
  <c r="O419" i="36"/>
  <c r="A420" i="36"/>
  <c r="B420" i="36"/>
  <c r="C420" i="36"/>
  <c r="D420" i="36"/>
  <c r="E420" i="36"/>
  <c r="F420" i="36"/>
  <c r="G420" i="36"/>
  <c r="H420" i="36"/>
  <c r="I420" i="36"/>
  <c r="J420" i="36"/>
  <c r="K420" i="36"/>
  <c r="L420" i="36"/>
  <c r="N420" i="36"/>
  <c r="O420" i="36"/>
  <c r="A421" i="36"/>
  <c r="B421" i="36"/>
  <c r="C421" i="36"/>
  <c r="D421" i="36"/>
  <c r="E421" i="36"/>
  <c r="F421" i="36"/>
  <c r="G421" i="36"/>
  <c r="H421" i="36"/>
  <c r="I421" i="36"/>
  <c r="J421" i="36"/>
  <c r="K421" i="36"/>
  <c r="L421" i="36"/>
  <c r="N421" i="36"/>
  <c r="O421" i="36"/>
  <c r="A422" i="36"/>
  <c r="B422" i="36"/>
  <c r="C422" i="36"/>
  <c r="D422" i="36"/>
  <c r="E422" i="36"/>
  <c r="F422" i="36"/>
  <c r="G422" i="36"/>
  <c r="H422" i="36"/>
  <c r="I422" i="36"/>
  <c r="J422" i="36"/>
  <c r="K422" i="36"/>
  <c r="L422" i="36"/>
  <c r="N422" i="36"/>
  <c r="O422" i="36"/>
  <c r="A423" i="36"/>
  <c r="B423" i="36"/>
  <c r="C423" i="36"/>
  <c r="D423" i="36"/>
  <c r="E423" i="36"/>
  <c r="F423" i="36"/>
  <c r="G423" i="36"/>
  <c r="H423" i="36"/>
  <c r="I423" i="36"/>
  <c r="J423" i="36"/>
  <c r="K423" i="36"/>
  <c r="L423" i="36"/>
  <c r="N423" i="36"/>
  <c r="O423" i="36"/>
  <c r="A424" i="36"/>
  <c r="B424" i="36"/>
  <c r="C424" i="36"/>
  <c r="D424" i="36"/>
  <c r="E424" i="36"/>
  <c r="F424" i="36"/>
  <c r="G424" i="36"/>
  <c r="H424" i="36"/>
  <c r="I424" i="36"/>
  <c r="J424" i="36"/>
  <c r="K424" i="36"/>
  <c r="L424" i="36"/>
  <c r="N424" i="36"/>
  <c r="O424" i="36"/>
  <c r="A425" i="36"/>
  <c r="B425" i="36"/>
  <c r="C425" i="36"/>
  <c r="D425" i="36"/>
  <c r="E425" i="36"/>
  <c r="F425" i="36"/>
  <c r="G425" i="36"/>
  <c r="H425" i="36"/>
  <c r="I425" i="36"/>
  <c r="J425" i="36"/>
  <c r="K425" i="36"/>
  <c r="L425" i="36"/>
  <c r="N425" i="36"/>
  <c r="O425" i="36"/>
  <c r="A426" i="36"/>
  <c r="B426" i="36"/>
  <c r="C426" i="36"/>
  <c r="D426" i="36"/>
  <c r="E426" i="36"/>
  <c r="F426" i="36"/>
  <c r="G426" i="36"/>
  <c r="H426" i="36"/>
  <c r="I426" i="36"/>
  <c r="J426" i="36"/>
  <c r="K426" i="36"/>
  <c r="L426" i="36"/>
  <c r="N426" i="36"/>
  <c r="O426" i="36"/>
  <c r="A427" i="36"/>
  <c r="B427" i="36"/>
  <c r="C427" i="36"/>
  <c r="D427" i="36"/>
  <c r="E427" i="36"/>
  <c r="F427" i="36"/>
  <c r="G427" i="36"/>
  <c r="H427" i="36"/>
  <c r="I427" i="36"/>
  <c r="J427" i="36"/>
  <c r="K427" i="36"/>
  <c r="L427" i="36"/>
  <c r="N427" i="36"/>
  <c r="O427" i="36"/>
  <c r="A428" i="36"/>
  <c r="B428" i="36"/>
  <c r="C428" i="36"/>
  <c r="D428" i="36"/>
  <c r="E428" i="36"/>
  <c r="F428" i="36"/>
  <c r="G428" i="36"/>
  <c r="H428" i="36"/>
  <c r="I428" i="36"/>
  <c r="J428" i="36"/>
  <c r="K428" i="36"/>
  <c r="L428" i="36"/>
  <c r="N428" i="36"/>
  <c r="O428" i="36"/>
  <c r="A429" i="36"/>
  <c r="B429" i="36"/>
  <c r="C429" i="36"/>
  <c r="D429" i="36"/>
  <c r="E429" i="36"/>
  <c r="F429" i="36"/>
  <c r="G429" i="36"/>
  <c r="H429" i="36"/>
  <c r="I429" i="36"/>
  <c r="J429" i="36"/>
  <c r="K429" i="36"/>
  <c r="L429" i="36"/>
  <c r="N429" i="36"/>
  <c r="O429" i="36"/>
  <c r="A430" i="36"/>
  <c r="B430" i="36"/>
  <c r="C430" i="36"/>
  <c r="D430" i="36"/>
  <c r="E430" i="36"/>
  <c r="F430" i="36"/>
  <c r="G430" i="36"/>
  <c r="H430" i="36"/>
  <c r="I430" i="36"/>
  <c r="J430" i="36"/>
  <c r="K430" i="36"/>
  <c r="L430" i="36"/>
  <c r="N430" i="36"/>
  <c r="O430" i="36"/>
  <c r="A431" i="36"/>
  <c r="B431" i="36"/>
  <c r="C431" i="36"/>
  <c r="D431" i="36"/>
  <c r="E431" i="36"/>
  <c r="F431" i="36"/>
  <c r="G431" i="36"/>
  <c r="H431" i="36"/>
  <c r="I431" i="36"/>
  <c r="J431" i="36"/>
  <c r="K431" i="36"/>
  <c r="L431" i="36"/>
  <c r="N431" i="36"/>
  <c r="O431" i="36"/>
  <c r="A432" i="36"/>
  <c r="B432" i="36"/>
  <c r="C432" i="36"/>
  <c r="D432" i="36"/>
  <c r="E432" i="36"/>
  <c r="F432" i="36"/>
  <c r="G432" i="36"/>
  <c r="H432" i="36"/>
  <c r="I432" i="36"/>
  <c r="J432" i="36"/>
  <c r="K432" i="36"/>
  <c r="L432" i="36"/>
  <c r="N432" i="36"/>
  <c r="O432" i="36"/>
  <c r="A433" i="36"/>
  <c r="B433" i="36"/>
  <c r="C433" i="36"/>
  <c r="D433" i="36"/>
  <c r="E433" i="36"/>
  <c r="F433" i="36"/>
  <c r="G433" i="36"/>
  <c r="H433" i="36"/>
  <c r="I433" i="36"/>
  <c r="J433" i="36"/>
  <c r="K433" i="36"/>
  <c r="L433" i="36"/>
  <c r="N433" i="36"/>
  <c r="O433" i="36"/>
  <c r="A434" i="36"/>
  <c r="B434" i="36"/>
  <c r="C434" i="36"/>
  <c r="D434" i="36"/>
  <c r="E434" i="36"/>
  <c r="F434" i="36"/>
  <c r="G434" i="36"/>
  <c r="H434" i="36"/>
  <c r="I434" i="36"/>
  <c r="J434" i="36"/>
  <c r="K434" i="36"/>
  <c r="L434" i="36"/>
  <c r="N434" i="36"/>
  <c r="O434" i="36"/>
  <c r="A435" i="36"/>
  <c r="B435" i="36"/>
  <c r="C435" i="36"/>
  <c r="D435" i="36"/>
  <c r="E435" i="36"/>
  <c r="F435" i="36"/>
  <c r="G435" i="36"/>
  <c r="H435" i="36"/>
  <c r="I435" i="36"/>
  <c r="J435" i="36"/>
  <c r="K435" i="36"/>
  <c r="L435" i="36"/>
  <c r="N435" i="36"/>
  <c r="O435" i="36"/>
  <c r="A436" i="36"/>
  <c r="B436" i="36"/>
  <c r="C436" i="36"/>
  <c r="D436" i="36"/>
  <c r="E436" i="36"/>
  <c r="F436" i="36"/>
  <c r="G436" i="36"/>
  <c r="H436" i="36"/>
  <c r="I436" i="36"/>
  <c r="J436" i="36"/>
  <c r="K436" i="36"/>
  <c r="L436" i="36"/>
  <c r="N436" i="36"/>
  <c r="O436" i="36"/>
  <c r="A437" i="36"/>
  <c r="B437" i="36"/>
  <c r="C437" i="36"/>
  <c r="D437" i="36"/>
  <c r="E437" i="36"/>
  <c r="F437" i="36"/>
  <c r="G437" i="36"/>
  <c r="H437" i="36"/>
  <c r="I437" i="36"/>
  <c r="J437" i="36"/>
  <c r="K437" i="36"/>
  <c r="L437" i="36"/>
  <c r="N437" i="36"/>
  <c r="O437" i="36"/>
  <c r="A438" i="36"/>
  <c r="B438" i="36"/>
  <c r="C438" i="36"/>
  <c r="D438" i="36"/>
  <c r="E438" i="36"/>
  <c r="F438" i="36"/>
  <c r="G438" i="36"/>
  <c r="H438" i="36"/>
  <c r="I438" i="36"/>
  <c r="J438" i="36"/>
  <c r="K438" i="36"/>
  <c r="L438" i="36"/>
  <c r="N438" i="36"/>
  <c r="O438" i="36"/>
  <c r="A439" i="36"/>
  <c r="B439" i="36"/>
  <c r="C439" i="36"/>
  <c r="D439" i="36"/>
  <c r="E439" i="36"/>
  <c r="F439" i="36"/>
  <c r="G439" i="36"/>
  <c r="H439" i="36"/>
  <c r="I439" i="36"/>
  <c r="J439" i="36"/>
  <c r="K439" i="36"/>
  <c r="L439" i="36"/>
  <c r="N439" i="36"/>
  <c r="O439" i="36"/>
  <c r="A440" i="36"/>
  <c r="B440" i="36"/>
  <c r="C440" i="36"/>
  <c r="D440" i="36"/>
  <c r="E440" i="36"/>
  <c r="F440" i="36"/>
  <c r="G440" i="36"/>
  <c r="H440" i="36"/>
  <c r="I440" i="36"/>
  <c r="J440" i="36"/>
  <c r="K440" i="36"/>
  <c r="L440" i="36"/>
  <c r="N440" i="36"/>
  <c r="O440" i="36"/>
  <c r="A441" i="36"/>
  <c r="B441" i="36"/>
  <c r="C441" i="36"/>
  <c r="D441" i="36"/>
  <c r="E441" i="36"/>
  <c r="F441" i="36"/>
  <c r="G441" i="36"/>
  <c r="H441" i="36"/>
  <c r="I441" i="36"/>
  <c r="J441" i="36"/>
  <c r="K441" i="36"/>
  <c r="L441" i="36"/>
  <c r="N441" i="36"/>
  <c r="O441" i="36"/>
  <c r="A442" i="36"/>
  <c r="B442" i="36"/>
  <c r="C442" i="36"/>
  <c r="D442" i="36"/>
  <c r="E442" i="36"/>
  <c r="F442" i="36"/>
  <c r="G442" i="36"/>
  <c r="H442" i="36"/>
  <c r="I442" i="36"/>
  <c r="J442" i="36"/>
  <c r="K442" i="36"/>
  <c r="L442" i="36"/>
  <c r="N442" i="36"/>
  <c r="O442" i="36"/>
  <c r="A443" i="36"/>
  <c r="B443" i="36"/>
  <c r="C443" i="36"/>
  <c r="D443" i="36"/>
  <c r="E443" i="36"/>
  <c r="F443" i="36"/>
  <c r="G443" i="36"/>
  <c r="H443" i="36"/>
  <c r="I443" i="36"/>
  <c r="J443" i="36"/>
  <c r="K443" i="36"/>
  <c r="L443" i="36"/>
  <c r="N443" i="36"/>
  <c r="O443" i="36"/>
  <c r="A444" i="36"/>
  <c r="B444" i="36"/>
  <c r="C444" i="36"/>
  <c r="D444" i="36"/>
  <c r="E444" i="36"/>
  <c r="F444" i="36"/>
  <c r="G444" i="36"/>
  <c r="H444" i="36"/>
  <c r="I444" i="36"/>
  <c r="J444" i="36"/>
  <c r="K444" i="36"/>
  <c r="L444" i="36"/>
  <c r="N444" i="36"/>
  <c r="O444" i="36"/>
  <c r="A445" i="36"/>
  <c r="B445" i="36"/>
  <c r="C445" i="36"/>
  <c r="D445" i="36"/>
  <c r="E445" i="36"/>
  <c r="F445" i="36"/>
  <c r="G445" i="36"/>
  <c r="H445" i="36"/>
  <c r="I445" i="36"/>
  <c r="J445" i="36"/>
  <c r="K445" i="36"/>
  <c r="L445" i="36"/>
  <c r="N445" i="36"/>
  <c r="O445" i="36"/>
  <c r="A446" i="36"/>
  <c r="B446" i="36"/>
  <c r="C446" i="36"/>
  <c r="D446" i="36"/>
  <c r="E446" i="36"/>
  <c r="F446" i="36"/>
  <c r="G446" i="36"/>
  <c r="H446" i="36"/>
  <c r="I446" i="36"/>
  <c r="J446" i="36"/>
  <c r="K446" i="36"/>
  <c r="L446" i="36"/>
  <c r="N446" i="36"/>
  <c r="O446" i="36"/>
  <c r="A447" i="36"/>
  <c r="B447" i="36"/>
  <c r="C447" i="36"/>
  <c r="D447" i="36"/>
  <c r="E447" i="36"/>
  <c r="F447" i="36"/>
  <c r="G447" i="36"/>
  <c r="H447" i="36"/>
  <c r="I447" i="36"/>
  <c r="J447" i="36"/>
  <c r="K447" i="36"/>
  <c r="L447" i="36"/>
  <c r="N447" i="36"/>
  <c r="O447" i="36"/>
  <c r="A448" i="36"/>
  <c r="B448" i="36"/>
  <c r="C448" i="36"/>
  <c r="D448" i="36"/>
  <c r="E448" i="36"/>
  <c r="F448" i="36"/>
  <c r="G448" i="36"/>
  <c r="H448" i="36"/>
  <c r="I448" i="36"/>
  <c r="J448" i="36"/>
  <c r="K448" i="36"/>
  <c r="L448" i="36"/>
  <c r="N448" i="36"/>
  <c r="O448" i="36"/>
  <c r="A449" i="36"/>
  <c r="B449" i="36"/>
  <c r="C449" i="36"/>
  <c r="D449" i="36"/>
  <c r="E449" i="36"/>
  <c r="F449" i="36"/>
  <c r="G449" i="36"/>
  <c r="H449" i="36"/>
  <c r="I449" i="36"/>
  <c r="J449" i="36"/>
  <c r="K449" i="36"/>
  <c r="L449" i="36"/>
  <c r="N449" i="36"/>
  <c r="O449" i="36"/>
  <c r="A450" i="36"/>
  <c r="B450" i="36"/>
  <c r="C450" i="36"/>
  <c r="D450" i="36"/>
  <c r="E450" i="36"/>
  <c r="F450" i="36"/>
  <c r="G450" i="36"/>
  <c r="H450" i="36"/>
  <c r="I450" i="36"/>
  <c r="J450" i="36"/>
  <c r="K450" i="36"/>
  <c r="L450" i="36"/>
  <c r="N450" i="36"/>
  <c r="O450" i="36"/>
  <c r="A451" i="36"/>
  <c r="B451" i="36"/>
  <c r="C451" i="36"/>
  <c r="D451" i="36"/>
  <c r="E451" i="36"/>
  <c r="F451" i="36"/>
  <c r="G451" i="36"/>
  <c r="H451" i="36"/>
  <c r="I451" i="36"/>
  <c r="J451" i="36"/>
  <c r="K451" i="36"/>
  <c r="L451" i="36"/>
  <c r="N451" i="36"/>
  <c r="O451" i="36"/>
  <c r="A452" i="36"/>
  <c r="B452" i="36"/>
  <c r="C452" i="36"/>
  <c r="D452" i="36"/>
  <c r="E452" i="36"/>
  <c r="F452" i="36"/>
  <c r="G452" i="36"/>
  <c r="H452" i="36"/>
  <c r="I452" i="36"/>
  <c r="J452" i="36"/>
  <c r="K452" i="36"/>
  <c r="L452" i="36"/>
  <c r="N452" i="36"/>
  <c r="O452" i="36"/>
  <c r="A453" i="36"/>
  <c r="B453" i="36"/>
  <c r="C453" i="36"/>
  <c r="D453" i="36"/>
  <c r="E453" i="36"/>
  <c r="F453" i="36"/>
  <c r="G453" i="36"/>
  <c r="H453" i="36"/>
  <c r="I453" i="36"/>
  <c r="J453" i="36"/>
  <c r="K453" i="36"/>
  <c r="L453" i="36"/>
  <c r="N453" i="36"/>
  <c r="O453" i="36"/>
  <c r="A454" i="36"/>
  <c r="B454" i="36"/>
  <c r="C454" i="36"/>
  <c r="D454" i="36"/>
  <c r="E454" i="36"/>
  <c r="F454" i="36"/>
  <c r="G454" i="36"/>
  <c r="H454" i="36"/>
  <c r="I454" i="36"/>
  <c r="J454" i="36"/>
  <c r="K454" i="36"/>
  <c r="L454" i="36"/>
  <c r="N454" i="36"/>
  <c r="O454" i="36"/>
  <c r="A455" i="36"/>
  <c r="B455" i="36"/>
  <c r="C455" i="36"/>
  <c r="D455" i="36"/>
  <c r="E455" i="36"/>
  <c r="F455" i="36"/>
  <c r="G455" i="36"/>
  <c r="H455" i="36"/>
  <c r="I455" i="36"/>
  <c r="J455" i="36"/>
  <c r="K455" i="36"/>
  <c r="L455" i="36"/>
  <c r="N455" i="36"/>
  <c r="O455" i="36"/>
  <c r="A456" i="36"/>
  <c r="B456" i="36"/>
  <c r="C456" i="36"/>
  <c r="D456" i="36"/>
  <c r="E456" i="36"/>
  <c r="F456" i="36"/>
  <c r="G456" i="36"/>
  <c r="H456" i="36"/>
  <c r="I456" i="36"/>
  <c r="J456" i="36"/>
  <c r="K456" i="36"/>
  <c r="L456" i="36"/>
  <c r="N456" i="36"/>
  <c r="O456" i="36"/>
  <c r="A457" i="36"/>
  <c r="B457" i="36"/>
  <c r="C457" i="36"/>
  <c r="D457" i="36"/>
  <c r="E457" i="36"/>
  <c r="F457" i="36"/>
  <c r="G457" i="36"/>
  <c r="H457" i="36"/>
  <c r="I457" i="36"/>
  <c r="J457" i="36"/>
  <c r="K457" i="36"/>
  <c r="L457" i="36"/>
  <c r="N457" i="36"/>
  <c r="O457" i="36"/>
  <c r="A458" i="36"/>
  <c r="B458" i="36"/>
  <c r="C458" i="36"/>
  <c r="D458" i="36"/>
  <c r="E458" i="36"/>
  <c r="F458" i="36"/>
  <c r="G458" i="36"/>
  <c r="H458" i="36"/>
  <c r="I458" i="36"/>
  <c r="J458" i="36"/>
  <c r="K458" i="36"/>
  <c r="L458" i="36"/>
  <c r="N458" i="36"/>
  <c r="O458" i="36"/>
  <c r="A459" i="36"/>
  <c r="B459" i="36"/>
  <c r="C459" i="36"/>
  <c r="D459" i="36"/>
  <c r="E459" i="36"/>
  <c r="F459" i="36"/>
  <c r="G459" i="36"/>
  <c r="H459" i="36"/>
  <c r="I459" i="36"/>
  <c r="J459" i="36"/>
  <c r="K459" i="36"/>
  <c r="L459" i="36"/>
  <c r="N459" i="36"/>
  <c r="O459" i="36"/>
  <c r="A460" i="36"/>
  <c r="B460" i="36"/>
  <c r="C460" i="36"/>
  <c r="D460" i="36"/>
  <c r="E460" i="36"/>
  <c r="F460" i="36"/>
  <c r="G460" i="36"/>
  <c r="H460" i="36"/>
  <c r="I460" i="36"/>
  <c r="J460" i="36"/>
  <c r="K460" i="36"/>
  <c r="L460" i="36"/>
  <c r="N460" i="36"/>
  <c r="O460" i="36"/>
  <c r="A461" i="36"/>
  <c r="B461" i="36"/>
  <c r="C461" i="36"/>
  <c r="D461" i="36"/>
  <c r="E461" i="36"/>
  <c r="F461" i="36"/>
  <c r="G461" i="36"/>
  <c r="H461" i="36"/>
  <c r="I461" i="36"/>
  <c r="J461" i="36"/>
  <c r="K461" i="36"/>
  <c r="L461" i="36"/>
  <c r="N461" i="36"/>
  <c r="O461" i="36"/>
  <c r="A462" i="36"/>
  <c r="B462" i="36"/>
  <c r="C462" i="36"/>
  <c r="D462" i="36"/>
  <c r="E462" i="36"/>
  <c r="F462" i="36"/>
  <c r="G462" i="36"/>
  <c r="H462" i="36"/>
  <c r="I462" i="36"/>
  <c r="J462" i="36"/>
  <c r="K462" i="36"/>
  <c r="L462" i="36"/>
  <c r="N462" i="36"/>
  <c r="O462" i="36"/>
  <c r="A463" i="36"/>
  <c r="B463" i="36"/>
  <c r="C463" i="36"/>
  <c r="D463" i="36"/>
  <c r="E463" i="36"/>
  <c r="F463" i="36"/>
  <c r="G463" i="36"/>
  <c r="H463" i="36"/>
  <c r="I463" i="36"/>
  <c r="J463" i="36"/>
  <c r="K463" i="36"/>
  <c r="L463" i="36"/>
  <c r="N463" i="36"/>
  <c r="O463" i="36"/>
  <c r="A464" i="36"/>
  <c r="B464" i="36"/>
  <c r="C464" i="36"/>
  <c r="D464" i="36"/>
  <c r="E464" i="36"/>
  <c r="F464" i="36"/>
  <c r="G464" i="36"/>
  <c r="H464" i="36"/>
  <c r="I464" i="36"/>
  <c r="J464" i="36"/>
  <c r="K464" i="36"/>
  <c r="L464" i="36"/>
  <c r="N464" i="36"/>
  <c r="O464" i="36"/>
  <c r="A465" i="36"/>
  <c r="B465" i="36"/>
  <c r="C465" i="36"/>
  <c r="D465" i="36"/>
  <c r="E465" i="36"/>
  <c r="F465" i="36"/>
  <c r="G465" i="36"/>
  <c r="H465" i="36"/>
  <c r="I465" i="36"/>
  <c r="J465" i="36"/>
  <c r="K465" i="36"/>
  <c r="L465" i="36"/>
  <c r="N465" i="36"/>
  <c r="O465" i="36"/>
  <c r="A466" i="36"/>
  <c r="B466" i="36"/>
  <c r="C466" i="36"/>
  <c r="D466" i="36"/>
  <c r="E466" i="36"/>
  <c r="F466" i="36"/>
  <c r="G466" i="36"/>
  <c r="H466" i="36"/>
  <c r="I466" i="36"/>
  <c r="J466" i="36"/>
  <c r="K466" i="36"/>
  <c r="L466" i="36"/>
  <c r="N466" i="36"/>
  <c r="O466" i="36"/>
  <c r="A467" i="36"/>
  <c r="B467" i="36"/>
  <c r="C467" i="36"/>
  <c r="D467" i="36"/>
  <c r="E467" i="36"/>
  <c r="F467" i="36"/>
  <c r="G467" i="36"/>
  <c r="H467" i="36"/>
  <c r="I467" i="36"/>
  <c r="J467" i="36"/>
  <c r="K467" i="36"/>
  <c r="L467" i="36"/>
  <c r="N467" i="36"/>
  <c r="O467" i="36"/>
  <c r="A468" i="36"/>
  <c r="B468" i="36"/>
  <c r="C468" i="36"/>
  <c r="D468" i="36"/>
  <c r="E468" i="36"/>
  <c r="F468" i="36"/>
  <c r="G468" i="36"/>
  <c r="H468" i="36"/>
  <c r="I468" i="36"/>
  <c r="J468" i="36"/>
  <c r="K468" i="36"/>
  <c r="L468" i="36"/>
  <c r="N468" i="36"/>
  <c r="O468" i="36"/>
  <c r="A469" i="36"/>
  <c r="B469" i="36"/>
  <c r="C469" i="36"/>
  <c r="D469" i="36"/>
  <c r="E469" i="36"/>
  <c r="F469" i="36"/>
  <c r="G469" i="36"/>
  <c r="H469" i="36"/>
  <c r="I469" i="36"/>
  <c r="J469" i="36"/>
  <c r="K469" i="36"/>
  <c r="L469" i="36"/>
  <c r="N469" i="36"/>
  <c r="O469" i="36"/>
  <c r="A470" i="36"/>
  <c r="B470" i="36"/>
  <c r="C470" i="36"/>
  <c r="D470" i="36"/>
  <c r="E470" i="36"/>
  <c r="F470" i="36"/>
  <c r="G470" i="36"/>
  <c r="H470" i="36"/>
  <c r="I470" i="36"/>
  <c r="J470" i="36"/>
  <c r="K470" i="36"/>
  <c r="L470" i="36"/>
  <c r="N470" i="36"/>
  <c r="O470" i="36"/>
  <c r="A471" i="36"/>
  <c r="B471" i="36"/>
  <c r="C471" i="36"/>
  <c r="D471" i="36"/>
  <c r="E471" i="36"/>
  <c r="F471" i="36"/>
  <c r="G471" i="36"/>
  <c r="H471" i="36"/>
  <c r="I471" i="36"/>
  <c r="J471" i="36"/>
  <c r="K471" i="36"/>
  <c r="L471" i="36"/>
  <c r="N471" i="36"/>
  <c r="O471" i="36"/>
  <c r="A472" i="36"/>
  <c r="B472" i="36"/>
  <c r="C472" i="36"/>
  <c r="D472" i="36"/>
  <c r="E472" i="36"/>
  <c r="F472" i="36"/>
  <c r="G472" i="36"/>
  <c r="H472" i="36"/>
  <c r="I472" i="36"/>
  <c r="J472" i="36"/>
  <c r="K472" i="36"/>
  <c r="L472" i="36"/>
  <c r="N472" i="36"/>
  <c r="O472" i="36"/>
  <c r="A473" i="36"/>
  <c r="B473" i="36"/>
  <c r="C473" i="36"/>
  <c r="D473" i="36"/>
  <c r="E473" i="36"/>
  <c r="F473" i="36"/>
  <c r="G473" i="36"/>
  <c r="H473" i="36"/>
  <c r="I473" i="36"/>
  <c r="J473" i="36"/>
  <c r="K473" i="36"/>
  <c r="L473" i="36"/>
  <c r="N473" i="36"/>
  <c r="O473" i="36"/>
  <c r="A474" i="36"/>
  <c r="B474" i="36"/>
  <c r="C474" i="36"/>
  <c r="D474" i="36"/>
  <c r="E474" i="36"/>
  <c r="F474" i="36"/>
  <c r="G474" i="36"/>
  <c r="H474" i="36"/>
  <c r="I474" i="36"/>
  <c r="J474" i="36"/>
  <c r="K474" i="36"/>
  <c r="L474" i="36"/>
  <c r="N474" i="36"/>
  <c r="O474" i="36"/>
  <c r="A475" i="36"/>
  <c r="B475" i="36"/>
  <c r="C475" i="36"/>
  <c r="D475" i="36"/>
  <c r="E475" i="36"/>
  <c r="F475" i="36"/>
  <c r="G475" i="36"/>
  <c r="H475" i="36"/>
  <c r="I475" i="36"/>
  <c r="J475" i="36"/>
  <c r="K475" i="36"/>
  <c r="L475" i="36"/>
  <c r="N475" i="36"/>
  <c r="O475" i="36"/>
  <c r="A476" i="36"/>
  <c r="B476" i="36"/>
  <c r="C476" i="36"/>
  <c r="D476" i="36"/>
  <c r="E476" i="36"/>
  <c r="F476" i="36"/>
  <c r="G476" i="36"/>
  <c r="H476" i="36"/>
  <c r="I476" i="36"/>
  <c r="J476" i="36"/>
  <c r="K476" i="36"/>
  <c r="L476" i="36"/>
  <c r="N476" i="36"/>
  <c r="O476" i="36"/>
  <c r="A477" i="36"/>
  <c r="B477" i="36"/>
  <c r="C477" i="36"/>
  <c r="D477" i="36"/>
  <c r="E477" i="36"/>
  <c r="F477" i="36"/>
  <c r="G477" i="36"/>
  <c r="H477" i="36"/>
  <c r="I477" i="36"/>
  <c r="J477" i="36"/>
  <c r="K477" i="36"/>
  <c r="L477" i="36"/>
  <c r="N477" i="36"/>
  <c r="O477" i="36"/>
  <c r="A478" i="36"/>
  <c r="B478" i="36"/>
  <c r="C478" i="36"/>
  <c r="D478" i="36"/>
  <c r="E478" i="36"/>
  <c r="F478" i="36"/>
  <c r="G478" i="36"/>
  <c r="H478" i="36"/>
  <c r="I478" i="36"/>
  <c r="J478" i="36"/>
  <c r="K478" i="36"/>
  <c r="L478" i="36"/>
  <c r="N478" i="36"/>
  <c r="O478" i="36"/>
  <c r="A479" i="36"/>
  <c r="B479" i="36"/>
  <c r="C479" i="36"/>
  <c r="D479" i="36"/>
  <c r="E479" i="36"/>
  <c r="F479" i="36"/>
  <c r="G479" i="36"/>
  <c r="H479" i="36"/>
  <c r="I479" i="36"/>
  <c r="J479" i="36"/>
  <c r="K479" i="36"/>
  <c r="L479" i="36"/>
  <c r="N479" i="36"/>
  <c r="O479" i="36"/>
  <c r="A480" i="36"/>
  <c r="B480" i="36"/>
  <c r="C480" i="36"/>
  <c r="D480" i="36"/>
  <c r="E480" i="36"/>
  <c r="F480" i="36"/>
  <c r="G480" i="36"/>
  <c r="H480" i="36"/>
  <c r="I480" i="36"/>
  <c r="J480" i="36"/>
  <c r="K480" i="36"/>
  <c r="L480" i="36"/>
  <c r="N480" i="36"/>
  <c r="O480" i="36"/>
  <c r="A481" i="36"/>
  <c r="B481" i="36"/>
  <c r="C481" i="36"/>
  <c r="D481" i="36"/>
  <c r="E481" i="36"/>
  <c r="F481" i="36"/>
  <c r="G481" i="36"/>
  <c r="H481" i="36"/>
  <c r="I481" i="36"/>
  <c r="J481" i="36"/>
  <c r="K481" i="36"/>
  <c r="L481" i="36"/>
  <c r="N481" i="36"/>
  <c r="O481" i="36"/>
  <c r="A482" i="36"/>
  <c r="B482" i="36"/>
  <c r="C482" i="36"/>
  <c r="D482" i="36"/>
  <c r="E482" i="36"/>
  <c r="F482" i="36"/>
  <c r="G482" i="36"/>
  <c r="H482" i="36"/>
  <c r="I482" i="36"/>
  <c r="J482" i="36"/>
  <c r="K482" i="36"/>
  <c r="L482" i="36"/>
  <c r="N482" i="36"/>
  <c r="O482" i="36"/>
  <c r="A483" i="36"/>
  <c r="B483" i="36"/>
  <c r="C483" i="36"/>
  <c r="D483" i="36"/>
  <c r="E483" i="36"/>
  <c r="F483" i="36"/>
  <c r="G483" i="36"/>
  <c r="H483" i="36"/>
  <c r="I483" i="36"/>
  <c r="J483" i="36"/>
  <c r="K483" i="36"/>
  <c r="L483" i="36"/>
  <c r="N483" i="36"/>
  <c r="O483" i="36"/>
  <c r="A484" i="36"/>
  <c r="B484" i="36"/>
  <c r="C484" i="36"/>
  <c r="D484" i="36"/>
  <c r="E484" i="36"/>
  <c r="F484" i="36"/>
  <c r="G484" i="36"/>
  <c r="H484" i="36"/>
  <c r="I484" i="36"/>
  <c r="J484" i="36"/>
  <c r="K484" i="36"/>
  <c r="L484" i="36"/>
  <c r="N484" i="36"/>
  <c r="O484" i="36"/>
  <c r="A485" i="36"/>
  <c r="B485" i="36"/>
  <c r="C485" i="36"/>
  <c r="D485" i="36"/>
  <c r="E485" i="36"/>
  <c r="F485" i="36"/>
  <c r="G485" i="36"/>
  <c r="H485" i="36"/>
  <c r="I485" i="36"/>
  <c r="J485" i="36"/>
  <c r="K485" i="36"/>
  <c r="L485" i="36"/>
  <c r="N485" i="36"/>
  <c r="O485" i="36"/>
  <c r="A486" i="36"/>
  <c r="B486" i="36"/>
  <c r="C486" i="36"/>
  <c r="D486" i="36"/>
  <c r="E486" i="36"/>
  <c r="F486" i="36"/>
  <c r="G486" i="36"/>
  <c r="H486" i="36"/>
  <c r="I486" i="36"/>
  <c r="J486" i="36"/>
  <c r="K486" i="36"/>
  <c r="L486" i="36"/>
  <c r="N486" i="36"/>
  <c r="O486" i="36"/>
  <c r="A487" i="36"/>
  <c r="B487" i="36"/>
  <c r="C487" i="36"/>
  <c r="D487" i="36"/>
  <c r="E487" i="36"/>
  <c r="F487" i="36"/>
  <c r="G487" i="36"/>
  <c r="H487" i="36"/>
  <c r="I487" i="36"/>
  <c r="J487" i="36"/>
  <c r="K487" i="36"/>
  <c r="L487" i="36"/>
  <c r="N487" i="36"/>
  <c r="O487" i="36"/>
  <c r="A488" i="36"/>
  <c r="B488" i="36"/>
  <c r="C488" i="36"/>
  <c r="D488" i="36"/>
  <c r="E488" i="36"/>
  <c r="F488" i="36"/>
  <c r="G488" i="36"/>
  <c r="H488" i="36"/>
  <c r="I488" i="36"/>
  <c r="J488" i="36"/>
  <c r="K488" i="36"/>
  <c r="L488" i="36"/>
  <c r="N488" i="36"/>
  <c r="O488" i="36"/>
  <c r="A489" i="36"/>
  <c r="B489" i="36"/>
  <c r="C489" i="36"/>
  <c r="D489" i="36"/>
  <c r="E489" i="36"/>
  <c r="F489" i="36"/>
  <c r="G489" i="36"/>
  <c r="H489" i="36"/>
  <c r="I489" i="36"/>
  <c r="J489" i="36"/>
  <c r="K489" i="36"/>
  <c r="L489" i="36"/>
  <c r="N489" i="36"/>
  <c r="O489" i="36"/>
  <c r="A490" i="36"/>
  <c r="B490" i="36"/>
  <c r="C490" i="36"/>
  <c r="D490" i="36"/>
  <c r="E490" i="36"/>
  <c r="F490" i="36"/>
  <c r="G490" i="36"/>
  <c r="H490" i="36"/>
  <c r="I490" i="36"/>
  <c r="J490" i="36"/>
  <c r="K490" i="36"/>
  <c r="L490" i="36"/>
  <c r="N490" i="36"/>
  <c r="O490" i="36"/>
  <c r="A491" i="36"/>
  <c r="B491" i="36"/>
  <c r="C491" i="36"/>
  <c r="D491" i="36"/>
  <c r="E491" i="36"/>
  <c r="F491" i="36"/>
  <c r="G491" i="36"/>
  <c r="H491" i="36"/>
  <c r="I491" i="36"/>
  <c r="J491" i="36"/>
  <c r="K491" i="36"/>
  <c r="L491" i="36"/>
  <c r="N491" i="36"/>
  <c r="O491" i="36"/>
  <c r="A492" i="36"/>
  <c r="B492" i="36"/>
  <c r="C492" i="36"/>
  <c r="D492" i="36"/>
  <c r="E492" i="36"/>
  <c r="F492" i="36"/>
  <c r="G492" i="36"/>
  <c r="H492" i="36"/>
  <c r="I492" i="36"/>
  <c r="J492" i="36"/>
  <c r="K492" i="36"/>
  <c r="L492" i="36"/>
  <c r="N492" i="36"/>
  <c r="O492" i="36"/>
  <c r="A493" i="36"/>
  <c r="B493" i="36"/>
  <c r="C493" i="36"/>
  <c r="D493" i="36"/>
  <c r="E493" i="36"/>
  <c r="F493" i="36"/>
  <c r="G493" i="36"/>
  <c r="H493" i="36"/>
  <c r="I493" i="36"/>
  <c r="J493" i="36"/>
  <c r="K493" i="36"/>
  <c r="L493" i="36"/>
  <c r="N493" i="36"/>
  <c r="O493" i="36"/>
  <c r="A494" i="36"/>
  <c r="B494" i="36"/>
  <c r="C494" i="36"/>
  <c r="D494" i="36"/>
  <c r="E494" i="36"/>
  <c r="F494" i="36"/>
  <c r="G494" i="36"/>
  <c r="H494" i="36"/>
  <c r="I494" i="36"/>
  <c r="J494" i="36"/>
  <c r="K494" i="36"/>
  <c r="L494" i="36"/>
  <c r="N494" i="36"/>
  <c r="O494" i="36"/>
  <c r="A495" i="36"/>
  <c r="B495" i="36"/>
  <c r="C495" i="36"/>
  <c r="D495" i="36"/>
  <c r="E495" i="36"/>
  <c r="F495" i="36"/>
  <c r="G495" i="36"/>
  <c r="H495" i="36"/>
  <c r="I495" i="36"/>
  <c r="J495" i="36"/>
  <c r="K495" i="36"/>
  <c r="L495" i="36"/>
  <c r="N495" i="36"/>
  <c r="O495" i="36"/>
  <c r="A496" i="36"/>
  <c r="B496" i="36"/>
  <c r="C496" i="36"/>
  <c r="D496" i="36"/>
  <c r="E496" i="36"/>
  <c r="F496" i="36"/>
  <c r="G496" i="36"/>
  <c r="H496" i="36"/>
  <c r="I496" i="36"/>
  <c r="J496" i="36"/>
  <c r="K496" i="36"/>
  <c r="L496" i="36"/>
  <c r="N496" i="36"/>
  <c r="O496" i="36"/>
  <c r="A497" i="36"/>
  <c r="B497" i="36"/>
  <c r="C497" i="36"/>
  <c r="D497" i="36"/>
  <c r="E497" i="36"/>
  <c r="F497" i="36"/>
  <c r="G497" i="36"/>
  <c r="H497" i="36"/>
  <c r="I497" i="36"/>
  <c r="J497" i="36"/>
  <c r="K497" i="36"/>
  <c r="L497" i="36"/>
  <c r="N497" i="36"/>
  <c r="O497" i="36"/>
  <c r="A498" i="36"/>
  <c r="B498" i="36"/>
  <c r="C498" i="36"/>
  <c r="D498" i="36"/>
  <c r="E498" i="36"/>
  <c r="F498" i="36"/>
  <c r="G498" i="36"/>
  <c r="H498" i="36"/>
  <c r="I498" i="36"/>
  <c r="J498" i="36"/>
  <c r="K498" i="36"/>
  <c r="L498" i="36"/>
  <c r="N498" i="36"/>
  <c r="O498" i="36"/>
  <c r="A499" i="36"/>
  <c r="B499" i="36"/>
  <c r="C499" i="36"/>
  <c r="D499" i="36"/>
  <c r="E499" i="36"/>
  <c r="F499" i="36"/>
  <c r="G499" i="36"/>
  <c r="H499" i="36"/>
  <c r="I499" i="36"/>
  <c r="J499" i="36"/>
  <c r="K499" i="36"/>
  <c r="L499" i="36"/>
  <c r="N499" i="36"/>
  <c r="O499" i="36"/>
  <c r="A500" i="36"/>
  <c r="B500" i="36"/>
  <c r="C500" i="36"/>
  <c r="D500" i="36"/>
  <c r="E500" i="36"/>
  <c r="F500" i="36"/>
  <c r="G500" i="36"/>
  <c r="H500" i="36"/>
  <c r="I500" i="36"/>
  <c r="J500" i="36"/>
  <c r="K500" i="36"/>
  <c r="L500" i="36"/>
  <c r="N500" i="36"/>
  <c r="O500" i="36"/>
  <c r="A501" i="36"/>
  <c r="B501" i="36"/>
  <c r="C501" i="36"/>
  <c r="D501" i="36"/>
  <c r="E501" i="36"/>
  <c r="F501" i="36"/>
  <c r="G501" i="36"/>
  <c r="H501" i="36"/>
  <c r="I501" i="36"/>
  <c r="J501" i="36"/>
  <c r="K501" i="36"/>
  <c r="L501" i="36"/>
  <c r="N501" i="36"/>
  <c r="O501" i="36"/>
  <c r="A502" i="36"/>
  <c r="B502" i="36"/>
  <c r="C502" i="36"/>
  <c r="D502" i="36"/>
  <c r="E502" i="36"/>
  <c r="F502" i="36"/>
  <c r="G502" i="36"/>
  <c r="H502" i="36"/>
  <c r="I502" i="36"/>
  <c r="J502" i="36"/>
  <c r="K502" i="36"/>
  <c r="L502" i="36"/>
  <c r="N502" i="36"/>
  <c r="O502" i="36"/>
  <c r="A503" i="36"/>
  <c r="B503" i="36"/>
  <c r="C503" i="36"/>
  <c r="D503" i="36"/>
  <c r="E503" i="36"/>
  <c r="F503" i="36"/>
  <c r="G503" i="36"/>
  <c r="H503" i="36"/>
  <c r="I503" i="36"/>
  <c r="J503" i="36"/>
  <c r="K503" i="36"/>
  <c r="L503" i="36"/>
  <c r="N503" i="36"/>
  <c r="O503" i="36"/>
  <c r="A504" i="36"/>
  <c r="B504" i="36"/>
  <c r="C504" i="36"/>
  <c r="D504" i="36"/>
  <c r="E504" i="36"/>
  <c r="F504" i="36"/>
  <c r="G504" i="36"/>
  <c r="H504" i="36"/>
  <c r="I504" i="36"/>
  <c r="J504" i="36"/>
  <c r="K504" i="36"/>
  <c r="L504" i="36"/>
  <c r="N504" i="36"/>
  <c r="O504" i="36"/>
  <c r="A505" i="36"/>
  <c r="B505" i="36"/>
  <c r="C505" i="36"/>
  <c r="D505" i="36"/>
  <c r="E505" i="36"/>
  <c r="F505" i="36"/>
  <c r="G505" i="36"/>
  <c r="H505" i="36"/>
  <c r="I505" i="36"/>
  <c r="J505" i="36"/>
  <c r="K505" i="36"/>
  <c r="L505" i="36"/>
  <c r="N505" i="36"/>
  <c r="O505" i="36"/>
  <c r="A506" i="36"/>
  <c r="B506" i="36"/>
  <c r="C506" i="36"/>
  <c r="D506" i="36"/>
  <c r="E506" i="36"/>
  <c r="F506" i="36"/>
  <c r="G506" i="36"/>
  <c r="H506" i="36"/>
  <c r="I506" i="36"/>
  <c r="J506" i="36"/>
  <c r="K506" i="36"/>
  <c r="L506" i="36"/>
  <c r="N506" i="36"/>
  <c r="O506" i="36"/>
  <c r="A507" i="36"/>
  <c r="B507" i="36"/>
  <c r="C507" i="36"/>
  <c r="D507" i="36"/>
  <c r="E507" i="36"/>
  <c r="F507" i="36"/>
  <c r="G507" i="36"/>
  <c r="H507" i="36"/>
  <c r="I507" i="36"/>
  <c r="J507" i="36"/>
  <c r="K507" i="36"/>
  <c r="L507" i="36"/>
  <c r="N507" i="36"/>
  <c r="O507" i="36"/>
  <c r="A508" i="36"/>
  <c r="B508" i="36"/>
  <c r="C508" i="36"/>
  <c r="D508" i="36"/>
  <c r="E508" i="36"/>
  <c r="F508" i="36"/>
  <c r="G508" i="36"/>
  <c r="H508" i="36"/>
  <c r="I508" i="36"/>
  <c r="J508" i="36"/>
  <c r="K508" i="36"/>
  <c r="L508" i="36"/>
  <c r="N508" i="36"/>
  <c r="O508" i="36"/>
  <c r="A509" i="36"/>
  <c r="B509" i="36"/>
  <c r="C509" i="36"/>
  <c r="D509" i="36"/>
  <c r="E509" i="36"/>
  <c r="F509" i="36"/>
  <c r="G509" i="36"/>
  <c r="H509" i="36"/>
  <c r="I509" i="36"/>
  <c r="J509" i="36"/>
  <c r="K509" i="36"/>
  <c r="L509" i="36"/>
  <c r="N509" i="36"/>
  <c r="O509" i="36"/>
  <c r="A510" i="36"/>
  <c r="B510" i="36"/>
  <c r="C510" i="36"/>
  <c r="D510" i="36"/>
  <c r="E510" i="36"/>
  <c r="F510" i="36"/>
  <c r="G510" i="36"/>
  <c r="H510" i="36"/>
  <c r="I510" i="36"/>
  <c r="J510" i="36"/>
  <c r="K510" i="36"/>
  <c r="L510" i="36"/>
  <c r="N510" i="36"/>
  <c r="O510" i="36"/>
  <c r="A511" i="36"/>
  <c r="B511" i="36"/>
  <c r="C511" i="36"/>
  <c r="D511" i="36"/>
  <c r="E511" i="36"/>
  <c r="F511" i="36"/>
  <c r="G511" i="36"/>
  <c r="H511" i="36"/>
  <c r="I511" i="36"/>
  <c r="J511" i="36"/>
  <c r="K511" i="36"/>
  <c r="L511" i="36"/>
  <c r="N511" i="36"/>
  <c r="O511" i="36"/>
  <c r="A512" i="36"/>
  <c r="B512" i="36"/>
  <c r="C512" i="36"/>
  <c r="D512" i="36"/>
  <c r="E512" i="36"/>
  <c r="F512" i="36"/>
  <c r="G512" i="36"/>
  <c r="H512" i="36"/>
  <c r="I512" i="36"/>
  <c r="J512" i="36"/>
  <c r="K512" i="36"/>
  <c r="L512" i="36"/>
  <c r="N512" i="36"/>
  <c r="M512" i="36" s="1"/>
  <c r="O512" i="36"/>
  <c r="A513" i="36"/>
  <c r="B513" i="36"/>
  <c r="C513" i="36"/>
  <c r="D513" i="36"/>
  <c r="E513" i="36"/>
  <c r="F513" i="36"/>
  <c r="G513" i="36"/>
  <c r="H513" i="36"/>
  <c r="I513" i="36"/>
  <c r="J513" i="36"/>
  <c r="K513" i="36"/>
  <c r="L513" i="36"/>
  <c r="N513" i="36"/>
  <c r="O513" i="36"/>
  <c r="A514" i="36"/>
  <c r="B514" i="36"/>
  <c r="C514" i="36"/>
  <c r="D514" i="36"/>
  <c r="E514" i="36"/>
  <c r="F514" i="36"/>
  <c r="G514" i="36"/>
  <c r="H514" i="36"/>
  <c r="I514" i="36"/>
  <c r="J514" i="36"/>
  <c r="K514" i="36"/>
  <c r="L514" i="36"/>
  <c r="N514" i="36"/>
  <c r="O514" i="36"/>
  <c r="A515" i="36"/>
  <c r="B515" i="36"/>
  <c r="C515" i="36"/>
  <c r="D515" i="36"/>
  <c r="E515" i="36"/>
  <c r="F515" i="36"/>
  <c r="G515" i="36"/>
  <c r="H515" i="36"/>
  <c r="I515" i="36"/>
  <c r="J515" i="36"/>
  <c r="K515" i="36"/>
  <c r="L515" i="36"/>
  <c r="N515" i="36"/>
  <c r="O515" i="36"/>
  <c r="A516" i="36"/>
  <c r="B516" i="36"/>
  <c r="C516" i="36"/>
  <c r="D516" i="36"/>
  <c r="E516" i="36"/>
  <c r="F516" i="36"/>
  <c r="G516" i="36"/>
  <c r="H516" i="36"/>
  <c r="I516" i="36"/>
  <c r="J516" i="36"/>
  <c r="K516" i="36"/>
  <c r="L516" i="36"/>
  <c r="N516" i="36"/>
  <c r="O516" i="36"/>
  <c r="A517" i="36"/>
  <c r="B517" i="36"/>
  <c r="C517" i="36"/>
  <c r="D517" i="36"/>
  <c r="E517" i="36"/>
  <c r="F517" i="36"/>
  <c r="G517" i="36"/>
  <c r="H517" i="36"/>
  <c r="I517" i="36"/>
  <c r="J517" i="36"/>
  <c r="K517" i="36"/>
  <c r="L517" i="36"/>
  <c r="N517" i="36"/>
  <c r="O517" i="36"/>
  <c r="A518" i="36"/>
  <c r="B518" i="36"/>
  <c r="C518" i="36"/>
  <c r="D518" i="36"/>
  <c r="E518" i="36"/>
  <c r="F518" i="36"/>
  <c r="G518" i="36"/>
  <c r="H518" i="36"/>
  <c r="I518" i="36"/>
  <c r="J518" i="36"/>
  <c r="K518" i="36"/>
  <c r="L518" i="36"/>
  <c r="N518" i="36"/>
  <c r="O518" i="36"/>
  <c r="A519" i="36"/>
  <c r="B519" i="36"/>
  <c r="C519" i="36"/>
  <c r="D519" i="36"/>
  <c r="E519" i="36"/>
  <c r="F519" i="36"/>
  <c r="G519" i="36"/>
  <c r="H519" i="36"/>
  <c r="I519" i="36"/>
  <c r="J519" i="36"/>
  <c r="K519" i="36"/>
  <c r="L519" i="36"/>
  <c r="N519" i="36"/>
  <c r="O519" i="36"/>
  <c r="A520" i="36"/>
  <c r="B520" i="36"/>
  <c r="C520" i="36"/>
  <c r="D520" i="36"/>
  <c r="E520" i="36"/>
  <c r="F520" i="36"/>
  <c r="G520" i="36"/>
  <c r="H520" i="36"/>
  <c r="I520" i="36"/>
  <c r="J520" i="36"/>
  <c r="K520" i="36"/>
  <c r="L520" i="36"/>
  <c r="N520" i="36"/>
  <c r="O520" i="36"/>
  <c r="A521" i="36"/>
  <c r="B521" i="36"/>
  <c r="C521" i="36"/>
  <c r="D521" i="36"/>
  <c r="E521" i="36"/>
  <c r="F521" i="36"/>
  <c r="G521" i="36"/>
  <c r="H521" i="36"/>
  <c r="I521" i="36"/>
  <c r="J521" i="36"/>
  <c r="K521" i="36"/>
  <c r="L521" i="36"/>
  <c r="N521" i="36"/>
  <c r="O521" i="36"/>
  <c r="A522" i="36"/>
  <c r="B522" i="36"/>
  <c r="C522" i="36"/>
  <c r="D522" i="36"/>
  <c r="E522" i="36"/>
  <c r="F522" i="36"/>
  <c r="G522" i="36"/>
  <c r="H522" i="36"/>
  <c r="I522" i="36"/>
  <c r="J522" i="36"/>
  <c r="K522" i="36"/>
  <c r="L522" i="36"/>
  <c r="N522" i="36"/>
  <c r="O522" i="36"/>
  <c r="A523" i="36"/>
  <c r="B523" i="36"/>
  <c r="C523" i="36"/>
  <c r="D523" i="36"/>
  <c r="E523" i="36"/>
  <c r="F523" i="36"/>
  <c r="G523" i="36"/>
  <c r="H523" i="36"/>
  <c r="I523" i="36"/>
  <c r="J523" i="36"/>
  <c r="K523" i="36"/>
  <c r="L523" i="36"/>
  <c r="N523" i="36"/>
  <c r="O523" i="36"/>
  <c r="A524" i="36"/>
  <c r="B524" i="36"/>
  <c r="C524" i="36"/>
  <c r="D524" i="36"/>
  <c r="E524" i="36"/>
  <c r="F524" i="36"/>
  <c r="G524" i="36"/>
  <c r="H524" i="36"/>
  <c r="I524" i="36"/>
  <c r="J524" i="36"/>
  <c r="K524" i="36"/>
  <c r="L524" i="36"/>
  <c r="N524" i="36"/>
  <c r="O524" i="36"/>
  <c r="A525" i="36"/>
  <c r="B525" i="36"/>
  <c r="C525" i="36"/>
  <c r="D525" i="36"/>
  <c r="E525" i="36"/>
  <c r="F525" i="36"/>
  <c r="G525" i="36"/>
  <c r="H525" i="36"/>
  <c r="I525" i="36"/>
  <c r="J525" i="36"/>
  <c r="K525" i="36"/>
  <c r="L525" i="36"/>
  <c r="N525" i="36"/>
  <c r="O525" i="36"/>
  <c r="A526" i="36"/>
  <c r="B526" i="36"/>
  <c r="C526" i="36"/>
  <c r="D526" i="36"/>
  <c r="E526" i="36"/>
  <c r="F526" i="36"/>
  <c r="G526" i="36"/>
  <c r="H526" i="36"/>
  <c r="I526" i="36"/>
  <c r="J526" i="36"/>
  <c r="K526" i="36"/>
  <c r="L526" i="36"/>
  <c r="N526" i="36"/>
  <c r="O526" i="36"/>
  <c r="A527" i="36"/>
  <c r="B527" i="36"/>
  <c r="C527" i="36"/>
  <c r="D527" i="36"/>
  <c r="E527" i="36"/>
  <c r="F527" i="36"/>
  <c r="G527" i="36"/>
  <c r="H527" i="36"/>
  <c r="I527" i="36"/>
  <c r="J527" i="36"/>
  <c r="K527" i="36"/>
  <c r="L527" i="36"/>
  <c r="N527" i="36"/>
  <c r="O527" i="36"/>
  <c r="A528" i="36"/>
  <c r="B528" i="36"/>
  <c r="C528" i="36"/>
  <c r="D528" i="36"/>
  <c r="E528" i="36"/>
  <c r="F528" i="36"/>
  <c r="G528" i="36"/>
  <c r="H528" i="36"/>
  <c r="I528" i="36"/>
  <c r="J528" i="36"/>
  <c r="K528" i="36"/>
  <c r="L528" i="36"/>
  <c r="N528" i="36"/>
  <c r="O528" i="36"/>
  <c r="A529" i="36"/>
  <c r="B529" i="36"/>
  <c r="C529" i="36"/>
  <c r="D529" i="36"/>
  <c r="E529" i="36"/>
  <c r="F529" i="36"/>
  <c r="G529" i="36"/>
  <c r="H529" i="36"/>
  <c r="I529" i="36"/>
  <c r="J529" i="36"/>
  <c r="K529" i="36"/>
  <c r="L529" i="36"/>
  <c r="N529" i="36"/>
  <c r="O529" i="36"/>
  <c r="A530" i="36"/>
  <c r="B530" i="36"/>
  <c r="C530" i="36"/>
  <c r="D530" i="36"/>
  <c r="E530" i="36"/>
  <c r="F530" i="36"/>
  <c r="G530" i="36"/>
  <c r="H530" i="36"/>
  <c r="I530" i="36"/>
  <c r="J530" i="36"/>
  <c r="K530" i="36"/>
  <c r="L530" i="36"/>
  <c r="N530" i="36"/>
  <c r="O530" i="36"/>
  <c r="A531" i="36"/>
  <c r="B531" i="36"/>
  <c r="C531" i="36"/>
  <c r="D531" i="36"/>
  <c r="E531" i="36"/>
  <c r="F531" i="36"/>
  <c r="G531" i="36"/>
  <c r="H531" i="36"/>
  <c r="I531" i="36"/>
  <c r="J531" i="36"/>
  <c r="K531" i="36"/>
  <c r="L531" i="36"/>
  <c r="N531" i="36"/>
  <c r="O531" i="36"/>
  <c r="A532" i="36"/>
  <c r="B532" i="36"/>
  <c r="C532" i="36"/>
  <c r="D532" i="36"/>
  <c r="E532" i="36"/>
  <c r="F532" i="36"/>
  <c r="G532" i="36"/>
  <c r="H532" i="36"/>
  <c r="I532" i="36"/>
  <c r="J532" i="36"/>
  <c r="K532" i="36"/>
  <c r="L532" i="36"/>
  <c r="N532" i="36"/>
  <c r="O532" i="36"/>
  <c r="A533" i="36"/>
  <c r="B533" i="36"/>
  <c r="C533" i="36"/>
  <c r="D533" i="36"/>
  <c r="E533" i="36"/>
  <c r="F533" i="36"/>
  <c r="G533" i="36"/>
  <c r="H533" i="36"/>
  <c r="I533" i="36"/>
  <c r="J533" i="36"/>
  <c r="K533" i="36"/>
  <c r="L533" i="36"/>
  <c r="N533" i="36"/>
  <c r="O533" i="36"/>
  <c r="A534" i="36"/>
  <c r="B534" i="36"/>
  <c r="C534" i="36"/>
  <c r="D534" i="36"/>
  <c r="E534" i="36"/>
  <c r="F534" i="36"/>
  <c r="G534" i="36"/>
  <c r="H534" i="36"/>
  <c r="I534" i="36"/>
  <c r="J534" i="36"/>
  <c r="K534" i="36"/>
  <c r="L534" i="36"/>
  <c r="N534" i="36"/>
  <c r="O534" i="36"/>
  <c r="A535" i="36"/>
  <c r="B535" i="36"/>
  <c r="C535" i="36"/>
  <c r="D535" i="36"/>
  <c r="E535" i="36"/>
  <c r="F535" i="36"/>
  <c r="G535" i="36"/>
  <c r="H535" i="36"/>
  <c r="I535" i="36"/>
  <c r="J535" i="36"/>
  <c r="K535" i="36"/>
  <c r="L535" i="36"/>
  <c r="N535" i="36"/>
  <c r="O535" i="36"/>
  <c r="A536" i="36"/>
  <c r="B536" i="36"/>
  <c r="C536" i="36"/>
  <c r="D536" i="36"/>
  <c r="E536" i="36"/>
  <c r="F536" i="36"/>
  <c r="G536" i="36"/>
  <c r="H536" i="36"/>
  <c r="I536" i="36"/>
  <c r="J536" i="36"/>
  <c r="K536" i="36"/>
  <c r="L536" i="36"/>
  <c r="N536" i="36"/>
  <c r="O536" i="36"/>
  <c r="A537" i="36"/>
  <c r="B537" i="36"/>
  <c r="C537" i="36"/>
  <c r="D537" i="36"/>
  <c r="E537" i="36"/>
  <c r="F537" i="36"/>
  <c r="G537" i="36"/>
  <c r="H537" i="36"/>
  <c r="I537" i="36"/>
  <c r="J537" i="36"/>
  <c r="K537" i="36"/>
  <c r="L537" i="36"/>
  <c r="N537" i="36"/>
  <c r="O537" i="36"/>
  <c r="A538" i="36"/>
  <c r="B538" i="36"/>
  <c r="C538" i="36"/>
  <c r="D538" i="36"/>
  <c r="E538" i="36"/>
  <c r="F538" i="36"/>
  <c r="G538" i="36"/>
  <c r="H538" i="36"/>
  <c r="I538" i="36"/>
  <c r="J538" i="36"/>
  <c r="K538" i="36"/>
  <c r="L538" i="36"/>
  <c r="N538" i="36"/>
  <c r="O538" i="36"/>
  <c r="A539" i="36"/>
  <c r="B539" i="36"/>
  <c r="C539" i="36"/>
  <c r="D539" i="36"/>
  <c r="E539" i="36"/>
  <c r="F539" i="36"/>
  <c r="G539" i="36"/>
  <c r="H539" i="36"/>
  <c r="I539" i="36"/>
  <c r="J539" i="36"/>
  <c r="K539" i="36"/>
  <c r="L539" i="36"/>
  <c r="N539" i="36"/>
  <c r="O539" i="36"/>
  <c r="A540" i="36"/>
  <c r="B540" i="36"/>
  <c r="C540" i="36"/>
  <c r="D540" i="36"/>
  <c r="E540" i="36"/>
  <c r="F540" i="36"/>
  <c r="G540" i="36"/>
  <c r="H540" i="36"/>
  <c r="I540" i="36"/>
  <c r="J540" i="36"/>
  <c r="K540" i="36"/>
  <c r="L540" i="36"/>
  <c r="N540" i="36"/>
  <c r="O540" i="36"/>
  <c r="A541" i="36"/>
  <c r="B541" i="36"/>
  <c r="C541" i="36"/>
  <c r="D541" i="36"/>
  <c r="E541" i="36"/>
  <c r="F541" i="36"/>
  <c r="G541" i="36"/>
  <c r="H541" i="36"/>
  <c r="I541" i="36"/>
  <c r="J541" i="36"/>
  <c r="K541" i="36"/>
  <c r="L541" i="36"/>
  <c r="N541" i="36"/>
  <c r="O541" i="36"/>
  <c r="A542" i="36"/>
  <c r="B542" i="36"/>
  <c r="C542" i="36"/>
  <c r="D542" i="36"/>
  <c r="E542" i="36"/>
  <c r="F542" i="36"/>
  <c r="G542" i="36"/>
  <c r="H542" i="36"/>
  <c r="I542" i="36"/>
  <c r="J542" i="36"/>
  <c r="K542" i="36"/>
  <c r="L542" i="36"/>
  <c r="N542" i="36"/>
  <c r="O542" i="36"/>
  <c r="A543" i="36"/>
  <c r="B543" i="36"/>
  <c r="C543" i="36"/>
  <c r="D543" i="36"/>
  <c r="E543" i="36"/>
  <c r="F543" i="36"/>
  <c r="G543" i="36"/>
  <c r="H543" i="36"/>
  <c r="I543" i="36"/>
  <c r="J543" i="36"/>
  <c r="K543" i="36"/>
  <c r="L543" i="36"/>
  <c r="N543" i="36"/>
  <c r="O543" i="36"/>
  <c r="A544" i="36"/>
  <c r="B544" i="36"/>
  <c r="C544" i="36"/>
  <c r="D544" i="36"/>
  <c r="E544" i="36"/>
  <c r="F544" i="36"/>
  <c r="G544" i="36"/>
  <c r="H544" i="36"/>
  <c r="I544" i="36"/>
  <c r="J544" i="36"/>
  <c r="K544" i="36"/>
  <c r="L544" i="36"/>
  <c r="N544" i="36"/>
  <c r="O544" i="36"/>
  <c r="A545" i="36"/>
  <c r="B545" i="36"/>
  <c r="C545" i="36"/>
  <c r="D545" i="36"/>
  <c r="E545" i="36"/>
  <c r="F545" i="36"/>
  <c r="G545" i="36"/>
  <c r="H545" i="36"/>
  <c r="I545" i="36"/>
  <c r="J545" i="36"/>
  <c r="K545" i="36"/>
  <c r="L545" i="36"/>
  <c r="N545" i="36"/>
  <c r="O545" i="36"/>
  <c r="A546" i="36"/>
  <c r="B546" i="36"/>
  <c r="C546" i="36"/>
  <c r="D546" i="36"/>
  <c r="E546" i="36"/>
  <c r="F546" i="36"/>
  <c r="G546" i="36"/>
  <c r="H546" i="36"/>
  <c r="I546" i="36"/>
  <c r="J546" i="36"/>
  <c r="K546" i="36"/>
  <c r="L546" i="36"/>
  <c r="N546" i="36"/>
  <c r="O546" i="36"/>
  <c r="A547" i="36"/>
  <c r="B547" i="36"/>
  <c r="C547" i="36"/>
  <c r="D547" i="36"/>
  <c r="E547" i="36"/>
  <c r="F547" i="36"/>
  <c r="G547" i="36"/>
  <c r="H547" i="36"/>
  <c r="I547" i="36"/>
  <c r="J547" i="36"/>
  <c r="K547" i="36"/>
  <c r="L547" i="36"/>
  <c r="N547" i="36"/>
  <c r="O547" i="36"/>
  <c r="A548" i="36"/>
  <c r="B548" i="36"/>
  <c r="C548" i="36"/>
  <c r="D548" i="36"/>
  <c r="E548" i="36"/>
  <c r="F548" i="36"/>
  <c r="G548" i="36"/>
  <c r="H548" i="36"/>
  <c r="I548" i="36"/>
  <c r="J548" i="36"/>
  <c r="K548" i="36"/>
  <c r="L548" i="36"/>
  <c r="N548" i="36"/>
  <c r="O548" i="36"/>
  <c r="A549" i="36"/>
  <c r="B549" i="36"/>
  <c r="C549" i="36"/>
  <c r="D549" i="36"/>
  <c r="E549" i="36"/>
  <c r="F549" i="36"/>
  <c r="G549" i="36"/>
  <c r="H549" i="36"/>
  <c r="I549" i="36"/>
  <c r="J549" i="36"/>
  <c r="K549" i="36"/>
  <c r="L549" i="36"/>
  <c r="N549" i="36"/>
  <c r="O549" i="36"/>
  <c r="A550" i="36"/>
  <c r="B550" i="36"/>
  <c r="C550" i="36"/>
  <c r="D550" i="36"/>
  <c r="E550" i="36"/>
  <c r="F550" i="36"/>
  <c r="G550" i="36"/>
  <c r="H550" i="36"/>
  <c r="I550" i="36"/>
  <c r="J550" i="36"/>
  <c r="K550" i="36"/>
  <c r="L550" i="36"/>
  <c r="N550" i="36"/>
  <c r="O550" i="36"/>
  <c r="A551" i="36"/>
  <c r="B551" i="36"/>
  <c r="C551" i="36"/>
  <c r="D551" i="36"/>
  <c r="E551" i="36"/>
  <c r="F551" i="36"/>
  <c r="G551" i="36"/>
  <c r="H551" i="36"/>
  <c r="I551" i="36"/>
  <c r="J551" i="36"/>
  <c r="K551" i="36"/>
  <c r="L551" i="36"/>
  <c r="N551" i="36"/>
  <c r="O551" i="36"/>
  <c r="A552" i="36"/>
  <c r="B552" i="36"/>
  <c r="C552" i="36"/>
  <c r="D552" i="36"/>
  <c r="E552" i="36"/>
  <c r="F552" i="36"/>
  <c r="G552" i="36"/>
  <c r="H552" i="36"/>
  <c r="I552" i="36"/>
  <c r="J552" i="36"/>
  <c r="K552" i="36"/>
  <c r="L552" i="36"/>
  <c r="N552" i="36"/>
  <c r="O552" i="36"/>
  <c r="A553" i="36"/>
  <c r="B553" i="36"/>
  <c r="C553" i="36"/>
  <c r="D553" i="36"/>
  <c r="E553" i="36"/>
  <c r="F553" i="36"/>
  <c r="G553" i="36"/>
  <c r="H553" i="36"/>
  <c r="I553" i="36"/>
  <c r="J553" i="36"/>
  <c r="K553" i="36"/>
  <c r="L553" i="36"/>
  <c r="N553" i="36"/>
  <c r="O553" i="36"/>
  <c r="A554" i="36"/>
  <c r="B554" i="36"/>
  <c r="C554" i="36"/>
  <c r="D554" i="36"/>
  <c r="E554" i="36"/>
  <c r="F554" i="36"/>
  <c r="G554" i="36"/>
  <c r="H554" i="36"/>
  <c r="I554" i="36"/>
  <c r="J554" i="36"/>
  <c r="K554" i="36"/>
  <c r="L554" i="36"/>
  <c r="N554" i="36"/>
  <c r="O554" i="36"/>
  <c r="A555" i="36"/>
  <c r="B555" i="36"/>
  <c r="C555" i="36"/>
  <c r="D555" i="36"/>
  <c r="E555" i="36"/>
  <c r="F555" i="36"/>
  <c r="G555" i="36"/>
  <c r="H555" i="36"/>
  <c r="I555" i="36"/>
  <c r="J555" i="36"/>
  <c r="K555" i="36"/>
  <c r="L555" i="36"/>
  <c r="N555" i="36"/>
  <c r="O555" i="36"/>
  <c r="A556" i="36"/>
  <c r="B556" i="36"/>
  <c r="C556" i="36"/>
  <c r="D556" i="36"/>
  <c r="E556" i="36"/>
  <c r="F556" i="36"/>
  <c r="G556" i="36"/>
  <c r="H556" i="36"/>
  <c r="I556" i="36"/>
  <c r="J556" i="36"/>
  <c r="K556" i="36"/>
  <c r="L556" i="36"/>
  <c r="N556" i="36"/>
  <c r="O556" i="36"/>
  <c r="A557" i="36"/>
  <c r="B557" i="36"/>
  <c r="C557" i="36"/>
  <c r="D557" i="36"/>
  <c r="E557" i="36"/>
  <c r="F557" i="36"/>
  <c r="G557" i="36"/>
  <c r="H557" i="36"/>
  <c r="I557" i="36"/>
  <c r="J557" i="36"/>
  <c r="K557" i="36"/>
  <c r="L557" i="36"/>
  <c r="N557" i="36"/>
  <c r="O557" i="36"/>
  <c r="A558" i="36"/>
  <c r="B558" i="36"/>
  <c r="C558" i="36"/>
  <c r="D558" i="36"/>
  <c r="E558" i="36"/>
  <c r="F558" i="36"/>
  <c r="G558" i="36"/>
  <c r="H558" i="36"/>
  <c r="I558" i="36"/>
  <c r="J558" i="36"/>
  <c r="K558" i="36"/>
  <c r="L558" i="36"/>
  <c r="N558" i="36"/>
  <c r="O558" i="36"/>
  <c r="A559" i="36"/>
  <c r="B559" i="36"/>
  <c r="C559" i="36"/>
  <c r="D559" i="36"/>
  <c r="E559" i="36"/>
  <c r="F559" i="36"/>
  <c r="G559" i="36"/>
  <c r="H559" i="36"/>
  <c r="I559" i="36"/>
  <c r="J559" i="36"/>
  <c r="K559" i="36"/>
  <c r="L559" i="36"/>
  <c r="N559" i="36"/>
  <c r="O559" i="36"/>
  <c r="A560" i="36"/>
  <c r="B560" i="36"/>
  <c r="C560" i="36"/>
  <c r="D560" i="36"/>
  <c r="E560" i="36"/>
  <c r="F560" i="36"/>
  <c r="G560" i="36"/>
  <c r="H560" i="36"/>
  <c r="I560" i="36"/>
  <c r="J560" i="36"/>
  <c r="K560" i="36"/>
  <c r="L560" i="36"/>
  <c r="N560" i="36"/>
  <c r="O560" i="36"/>
  <c r="A561" i="36"/>
  <c r="B561" i="36"/>
  <c r="C561" i="36"/>
  <c r="D561" i="36"/>
  <c r="E561" i="36"/>
  <c r="F561" i="36"/>
  <c r="G561" i="36"/>
  <c r="H561" i="36"/>
  <c r="I561" i="36"/>
  <c r="J561" i="36"/>
  <c r="K561" i="36"/>
  <c r="L561" i="36"/>
  <c r="N561" i="36"/>
  <c r="O561" i="36"/>
  <c r="A562" i="36"/>
  <c r="B562" i="36"/>
  <c r="C562" i="36"/>
  <c r="D562" i="36"/>
  <c r="E562" i="36"/>
  <c r="F562" i="36"/>
  <c r="G562" i="36"/>
  <c r="H562" i="36"/>
  <c r="I562" i="36"/>
  <c r="J562" i="36"/>
  <c r="K562" i="36"/>
  <c r="L562" i="36"/>
  <c r="N562" i="36"/>
  <c r="O562" i="36"/>
  <c r="A563" i="36"/>
  <c r="B563" i="36"/>
  <c r="C563" i="36"/>
  <c r="D563" i="36"/>
  <c r="E563" i="36"/>
  <c r="F563" i="36"/>
  <c r="G563" i="36"/>
  <c r="H563" i="36"/>
  <c r="I563" i="36"/>
  <c r="J563" i="36"/>
  <c r="K563" i="36"/>
  <c r="L563" i="36"/>
  <c r="N563" i="36"/>
  <c r="O563" i="36"/>
  <c r="A564" i="36"/>
  <c r="B564" i="36"/>
  <c r="C564" i="36"/>
  <c r="D564" i="36"/>
  <c r="E564" i="36"/>
  <c r="F564" i="36"/>
  <c r="G564" i="36"/>
  <c r="H564" i="36"/>
  <c r="I564" i="36"/>
  <c r="J564" i="36"/>
  <c r="K564" i="36"/>
  <c r="L564" i="36"/>
  <c r="N564" i="36"/>
  <c r="O564" i="36"/>
  <c r="A565" i="36"/>
  <c r="B565" i="36"/>
  <c r="C565" i="36"/>
  <c r="D565" i="36"/>
  <c r="E565" i="36"/>
  <c r="F565" i="36"/>
  <c r="G565" i="36"/>
  <c r="H565" i="36"/>
  <c r="I565" i="36"/>
  <c r="J565" i="36"/>
  <c r="K565" i="36"/>
  <c r="L565" i="36"/>
  <c r="N565" i="36"/>
  <c r="O565" i="36"/>
  <c r="A566" i="36"/>
  <c r="B566" i="36"/>
  <c r="C566" i="36"/>
  <c r="D566" i="36"/>
  <c r="E566" i="36"/>
  <c r="F566" i="36"/>
  <c r="G566" i="36"/>
  <c r="H566" i="36"/>
  <c r="I566" i="36"/>
  <c r="J566" i="36"/>
  <c r="K566" i="36"/>
  <c r="L566" i="36"/>
  <c r="N566" i="36"/>
  <c r="O566" i="36"/>
  <c r="A567" i="36"/>
  <c r="B567" i="36"/>
  <c r="C567" i="36"/>
  <c r="D567" i="36"/>
  <c r="E567" i="36"/>
  <c r="F567" i="36"/>
  <c r="G567" i="36"/>
  <c r="H567" i="36"/>
  <c r="I567" i="36"/>
  <c r="J567" i="36"/>
  <c r="K567" i="36"/>
  <c r="L567" i="36"/>
  <c r="N567" i="36"/>
  <c r="O567" i="36"/>
  <c r="A568" i="36"/>
  <c r="B568" i="36"/>
  <c r="C568" i="36"/>
  <c r="D568" i="36"/>
  <c r="E568" i="36"/>
  <c r="F568" i="36"/>
  <c r="G568" i="36"/>
  <c r="H568" i="36"/>
  <c r="I568" i="36"/>
  <c r="J568" i="36"/>
  <c r="K568" i="36"/>
  <c r="L568" i="36"/>
  <c r="N568" i="36"/>
  <c r="O568" i="36"/>
  <c r="A569" i="36"/>
  <c r="B569" i="36"/>
  <c r="C569" i="36"/>
  <c r="D569" i="36"/>
  <c r="E569" i="36"/>
  <c r="F569" i="36"/>
  <c r="G569" i="36"/>
  <c r="H569" i="36"/>
  <c r="I569" i="36"/>
  <c r="J569" i="36"/>
  <c r="K569" i="36"/>
  <c r="L569" i="36"/>
  <c r="N569" i="36"/>
  <c r="O569" i="36"/>
  <c r="A570" i="36"/>
  <c r="B570" i="36"/>
  <c r="C570" i="36"/>
  <c r="D570" i="36"/>
  <c r="E570" i="36"/>
  <c r="F570" i="36"/>
  <c r="G570" i="36"/>
  <c r="H570" i="36"/>
  <c r="I570" i="36"/>
  <c r="J570" i="36"/>
  <c r="K570" i="36"/>
  <c r="L570" i="36"/>
  <c r="N570" i="36"/>
  <c r="O570" i="36"/>
  <c r="A571" i="36"/>
  <c r="B571" i="36"/>
  <c r="C571" i="36"/>
  <c r="D571" i="36"/>
  <c r="E571" i="36"/>
  <c r="F571" i="36"/>
  <c r="G571" i="36"/>
  <c r="H571" i="36"/>
  <c r="I571" i="36"/>
  <c r="J571" i="36"/>
  <c r="K571" i="36"/>
  <c r="L571" i="36"/>
  <c r="N571" i="36"/>
  <c r="O571" i="36"/>
  <c r="A572" i="36"/>
  <c r="B572" i="36"/>
  <c r="C572" i="36"/>
  <c r="D572" i="36"/>
  <c r="E572" i="36"/>
  <c r="F572" i="36"/>
  <c r="G572" i="36"/>
  <c r="H572" i="36"/>
  <c r="I572" i="36"/>
  <c r="J572" i="36"/>
  <c r="K572" i="36"/>
  <c r="L572" i="36"/>
  <c r="N572" i="36"/>
  <c r="O572" i="36"/>
  <c r="A573" i="36"/>
  <c r="B573" i="36"/>
  <c r="C573" i="36"/>
  <c r="D573" i="36"/>
  <c r="E573" i="36"/>
  <c r="F573" i="36"/>
  <c r="G573" i="36"/>
  <c r="H573" i="36"/>
  <c r="I573" i="36"/>
  <c r="J573" i="36"/>
  <c r="K573" i="36"/>
  <c r="L573" i="36"/>
  <c r="N573" i="36"/>
  <c r="O573" i="36"/>
  <c r="A574" i="36"/>
  <c r="B574" i="36"/>
  <c r="C574" i="36"/>
  <c r="D574" i="36"/>
  <c r="E574" i="36"/>
  <c r="F574" i="36"/>
  <c r="G574" i="36"/>
  <c r="H574" i="36"/>
  <c r="I574" i="36"/>
  <c r="J574" i="36"/>
  <c r="K574" i="36"/>
  <c r="L574" i="36"/>
  <c r="N574" i="36"/>
  <c r="O574" i="36"/>
  <c r="A575" i="36"/>
  <c r="B575" i="36"/>
  <c r="C575" i="36"/>
  <c r="D575" i="36"/>
  <c r="E575" i="36"/>
  <c r="F575" i="36"/>
  <c r="G575" i="36"/>
  <c r="H575" i="36"/>
  <c r="I575" i="36"/>
  <c r="J575" i="36"/>
  <c r="K575" i="36"/>
  <c r="L575" i="36"/>
  <c r="N575" i="36"/>
  <c r="O575" i="36"/>
  <c r="A576" i="36"/>
  <c r="B576" i="36"/>
  <c r="C576" i="36"/>
  <c r="D576" i="36"/>
  <c r="E576" i="36"/>
  <c r="F576" i="36"/>
  <c r="G576" i="36"/>
  <c r="H576" i="36"/>
  <c r="I576" i="36"/>
  <c r="J576" i="36"/>
  <c r="K576" i="36"/>
  <c r="L576" i="36"/>
  <c r="N576" i="36"/>
  <c r="O576" i="36"/>
  <c r="A577" i="36"/>
  <c r="B577" i="36"/>
  <c r="C577" i="36"/>
  <c r="D577" i="36"/>
  <c r="E577" i="36"/>
  <c r="F577" i="36"/>
  <c r="G577" i="36"/>
  <c r="H577" i="36"/>
  <c r="I577" i="36"/>
  <c r="J577" i="36"/>
  <c r="K577" i="36"/>
  <c r="L577" i="36"/>
  <c r="N577" i="36"/>
  <c r="O577" i="36"/>
  <c r="A578" i="36"/>
  <c r="B578" i="36"/>
  <c r="C578" i="36"/>
  <c r="D578" i="36"/>
  <c r="E578" i="36"/>
  <c r="F578" i="36"/>
  <c r="G578" i="36"/>
  <c r="H578" i="36"/>
  <c r="I578" i="36"/>
  <c r="J578" i="36"/>
  <c r="K578" i="36"/>
  <c r="L578" i="36"/>
  <c r="N578" i="36"/>
  <c r="O578" i="36"/>
  <c r="A579" i="36"/>
  <c r="B579" i="36"/>
  <c r="C579" i="36"/>
  <c r="D579" i="36"/>
  <c r="E579" i="36"/>
  <c r="F579" i="36"/>
  <c r="G579" i="36"/>
  <c r="H579" i="36"/>
  <c r="I579" i="36"/>
  <c r="J579" i="36"/>
  <c r="K579" i="36"/>
  <c r="L579" i="36"/>
  <c r="N579" i="36"/>
  <c r="O579" i="36"/>
  <c r="A580" i="36"/>
  <c r="B580" i="36"/>
  <c r="C580" i="36"/>
  <c r="D580" i="36"/>
  <c r="E580" i="36"/>
  <c r="F580" i="36"/>
  <c r="G580" i="36"/>
  <c r="H580" i="36"/>
  <c r="I580" i="36"/>
  <c r="J580" i="36"/>
  <c r="K580" i="36"/>
  <c r="L580" i="36"/>
  <c r="N580" i="36"/>
  <c r="O580" i="36"/>
  <c r="A581" i="36"/>
  <c r="B581" i="36"/>
  <c r="C581" i="36"/>
  <c r="D581" i="36"/>
  <c r="E581" i="36"/>
  <c r="F581" i="36"/>
  <c r="G581" i="36"/>
  <c r="H581" i="36"/>
  <c r="I581" i="36"/>
  <c r="J581" i="36"/>
  <c r="K581" i="36"/>
  <c r="L581" i="36"/>
  <c r="N581" i="36"/>
  <c r="O581" i="36"/>
  <c r="A582" i="36"/>
  <c r="B582" i="36"/>
  <c r="C582" i="36"/>
  <c r="D582" i="36"/>
  <c r="E582" i="36"/>
  <c r="F582" i="36"/>
  <c r="G582" i="36"/>
  <c r="H582" i="36"/>
  <c r="I582" i="36"/>
  <c r="J582" i="36"/>
  <c r="K582" i="36"/>
  <c r="L582" i="36"/>
  <c r="N582" i="36"/>
  <c r="O582" i="36"/>
  <c r="A583" i="36"/>
  <c r="B583" i="36"/>
  <c r="C583" i="36"/>
  <c r="D583" i="36"/>
  <c r="E583" i="36"/>
  <c r="F583" i="36"/>
  <c r="G583" i="36"/>
  <c r="H583" i="36"/>
  <c r="I583" i="36"/>
  <c r="J583" i="36"/>
  <c r="K583" i="36"/>
  <c r="L583" i="36"/>
  <c r="N583" i="36"/>
  <c r="O583" i="36"/>
  <c r="A584" i="36"/>
  <c r="B584" i="36"/>
  <c r="C584" i="36"/>
  <c r="D584" i="36"/>
  <c r="E584" i="36"/>
  <c r="F584" i="36"/>
  <c r="G584" i="36"/>
  <c r="H584" i="36"/>
  <c r="I584" i="36"/>
  <c r="J584" i="36"/>
  <c r="K584" i="36"/>
  <c r="L584" i="36"/>
  <c r="N584" i="36"/>
  <c r="O584" i="36"/>
  <c r="A585" i="36"/>
  <c r="B585" i="36"/>
  <c r="C585" i="36"/>
  <c r="D585" i="36"/>
  <c r="E585" i="36"/>
  <c r="F585" i="36"/>
  <c r="G585" i="36"/>
  <c r="H585" i="36"/>
  <c r="I585" i="36"/>
  <c r="J585" i="36"/>
  <c r="K585" i="36"/>
  <c r="L585" i="36"/>
  <c r="N585" i="36"/>
  <c r="O585" i="36"/>
  <c r="A586" i="36"/>
  <c r="B586" i="36"/>
  <c r="C586" i="36"/>
  <c r="D586" i="36"/>
  <c r="E586" i="36"/>
  <c r="F586" i="36"/>
  <c r="G586" i="36"/>
  <c r="H586" i="36"/>
  <c r="I586" i="36"/>
  <c r="J586" i="36"/>
  <c r="K586" i="36"/>
  <c r="L586" i="36"/>
  <c r="N586" i="36"/>
  <c r="O586" i="36"/>
  <c r="A587" i="36"/>
  <c r="B587" i="36"/>
  <c r="C587" i="36"/>
  <c r="D587" i="36"/>
  <c r="E587" i="36"/>
  <c r="F587" i="36"/>
  <c r="G587" i="36"/>
  <c r="H587" i="36"/>
  <c r="I587" i="36"/>
  <c r="J587" i="36"/>
  <c r="K587" i="36"/>
  <c r="L587" i="36"/>
  <c r="N587" i="36"/>
  <c r="O587" i="36"/>
  <c r="A588" i="36"/>
  <c r="B588" i="36"/>
  <c r="C588" i="36"/>
  <c r="D588" i="36"/>
  <c r="E588" i="36"/>
  <c r="F588" i="36"/>
  <c r="G588" i="36"/>
  <c r="H588" i="36"/>
  <c r="I588" i="36"/>
  <c r="J588" i="36"/>
  <c r="K588" i="36"/>
  <c r="L588" i="36"/>
  <c r="N588" i="36"/>
  <c r="O588" i="36"/>
  <c r="A589" i="36"/>
  <c r="B589" i="36"/>
  <c r="C589" i="36"/>
  <c r="D589" i="36"/>
  <c r="E589" i="36"/>
  <c r="F589" i="36"/>
  <c r="G589" i="36"/>
  <c r="H589" i="36"/>
  <c r="I589" i="36"/>
  <c r="J589" i="36"/>
  <c r="K589" i="36"/>
  <c r="L589" i="36"/>
  <c r="N589" i="36"/>
  <c r="O589" i="36"/>
  <c r="A590" i="36"/>
  <c r="B590" i="36"/>
  <c r="C590" i="36"/>
  <c r="D590" i="36"/>
  <c r="E590" i="36"/>
  <c r="F590" i="36"/>
  <c r="G590" i="36"/>
  <c r="H590" i="36"/>
  <c r="I590" i="36"/>
  <c r="J590" i="36"/>
  <c r="K590" i="36"/>
  <c r="L590" i="36"/>
  <c r="N590" i="36"/>
  <c r="O590" i="36"/>
  <c r="A591" i="36"/>
  <c r="B591" i="36"/>
  <c r="C591" i="36"/>
  <c r="D591" i="36"/>
  <c r="E591" i="36"/>
  <c r="F591" i="36"/>
  <c r="G591" i="36"/>
  <c r="H591" i="36"/>
  <c r="I591" i="36"/>
  <c r="J591" i="36"/>
  <c r="K591" i="36"/>
  <c r="L591" i="36"/>
  <c r="N591" i="36"/>
  <c r="O591" i="36"/>
  <c r="A592" i="36"/>
  <c r="B592" i="36"/>
  <c r="C592" i="36"/>
  <c r="D592" i="36"/>
  <c r="E592" i="36"/>
  <c r="F592" i="36"/>
  <c r="G592" i="36"/>
  <c r="H592" i="36"/>
  <c r="I592" i="36"/>
  <c r="J592" i="36"/>
  <c r="K592" i="36"/>
  <c r="L592" i="36"/>
  <c r="N592" i="36"/>
  <c r="O592" i="36"/>
  <c r="A593" i="36"/>
  <c r="B593" i="36"/>
  <c r="C593" i="36"/>
  <c r="D593" i="36"/>
  <c r="E593" i="36"/>
  <c r="F593" i="36"/>
  <c r="G593" i="36"/>
  <c r="H593" i="36"/>
  <c r="I593" i="36"/>
  <c r="J593" i="36"/>
  <c r="K593" i="36"/>
  <c r="L593" i="36"/>
  <c r="N593" i="36"/>
  <c r="O593" i="36"/>
  <c r="A594" i="36"/>
  <c r="B594" i="36"/>
  <c r="C594" i="36"/>
  <c r="D594" i="36"/>
  <c r="E594" i="36"/>
  <c r="F594" i="36"/>
  <c r="G594" i="36"/>
  <c r="H594" i="36"/>
  <c r="I594" i="36"/>
  <c r="J594" i="36"/>
  <c r="K594" i="36"/>
  <c r="L594" i="36"/>
  <c r="N594" i="36"/>
  <c r="O594" i="36"/>
  <c r="A595" i="36"/>
  <c r="B595" i="36"/>
  <c r="C595" i="36"/>
  <c r="D595" i="36"/>
  <c r="E595" i="36"/>
  <c r="F595" i="36"/>
  <c r="G595" i="36"/>
  <c r="H595" i="36"/>
  <c r="I595" i="36"/>
  <c r="J595" i="36"/>
  <c r="K595" i="36"/>
  <c r="L595" i="36"/>
  <c r="N595" i="36"/>
  <c r="O595" i="36"/>
  <c r="A596" i="36"/>
  <c r="B596" i="36"/>
  <c r="C596" i="36"/>
  <c r="D596" i="36"/>
  <c r="E596" i="36"/>
  <c r="F596" i="36"/>
  <c r="G596" i="36"/>
  <c r="H596" i="36"/>
  <c r="I596" i="36"/>
  <c r="J596" i="36"/>
  <c r="K596" i="36"/>
  <c r="L596" i="36"/>
  <c r="N596" i="36"/>
  <c r="O596" i="36"/>
  <c r="A597" i="36"/>
  <c r="B597" i="36"/>
  <c r="C597" i="36"/>
  <c r="D597" i="36"/>
  <c r="E597" i="36"/>
  <c r="F597" i="36"/>
  <c r="G597" i="36"/>
  <c r="H597" i="36"/>
  <c r="I597" i="36"/>
  <c r="J597" i="36"/>
  <c r="K597" i="36"/>
  <c r="L597" i="36"/>
  <c r="N597" i="36"/>
  <c r="O597" i="36"/>
  <c r="A598" i="36"/>
  <c r="B598" i="36"/>
  <c r="C598" i="36"/>
  <c r="D598" i="36"/>
  <c r="E598" i="36"/>
  <c r="F598" i="36"/>
  <c r="G598" i="36"/>
  <c r="H598" i="36"/>
  <c r="I598" i="36"/>
  <c r="J598" i="36"/>
  <c r="K598" i="36"/>
  <c r="L598" i="36"/>
  <c r="N598" i="36"/>
  <c r="O598" i="36"/>
  <c r="A599" i="36"/>
  <c r="B599" i="36"/>
  <c r="C599" i="36"/>
  <c r="D599" i="36"/>
  <c r="E599" i="36"/>
  <c r="F599" i="36"/>
  <c r="G599" i="36"/>
  <c r="H599" i="36"/>
  <c r="I599" i="36"/>
  <c r="J599" i="36"/>
  <c r="K599" i="36"/>
  <c r="L599" i="36"/>
  <c r="N599" i="36"/>
  <c r="O599" i="36"/>
  <c r="A600" i="36"/>
  <c r="B600" i="36"/>
  <c r="C600" i="36"/>
  <c r="D600" i="36"/>
  <c r="E600" i="36"/>
  <c r="F600" i="36"/>
  <c r="G600" i="36"/>
  <c r="H600" i="36"/>
  <c r="I600" i="36"/>
  <c r="J600" i="36"/>
  <c r="K600" i="36"/>
  <c r="L600" i="36"/>
  <c r="N600" i="36"/>
  <c r="O600" i="36"/>
  <c r="A601" i="36"/>
  <c r="B601" i="36"/>
  <c r="C601" i="36"/>
  <c r="D601" i="36"/>
  <c r="E601" i="36"/>
  <c r="F601" i="36"/>
  <c r="G601" i="36"/>
  <c r="H601" i="36"/>
  <c r="I601" i="36"/>
  <c r="J601" i="36"/>
  <c r="K601" i="36"/>
  <c r="L601" i="36"/>
  <c r="N601" i="36"/>
  <c r="O601" i="36"/>
  <c r="A602" i="36"/>
  <c r="B602" i="36"/>
  <c r="C602" i="36"/>
  <c r="D602" i="36"/>
  <c r="E602" i="36"/>
  <c r="F602" i="36"/>
  <c r="G602" i="36"/>
  <c r="H602" i="36"/>
  <c r="I602" i="36"/>
  <c r="J602" i="36"/>
  <c r="K602" i="36"/>
  <c r="L602" i="36"/>
  <c r="N602" i="36"/>
  <c r="O602" i="36"/>
  <c r="A603" i="36"/>
  <c r="B603" i="36"/>
  <c r="C603" i="36"/>
  <c r="D603" i="36"/>
  <c r="E603" i="36"/>
  <c r="F603" i="36"/>
  <c r="G603" i="36"/>
  <c r="H603" i="36"/>
  <c r="I603" i="36"/>
  <c r="J603" i="36"/>
  <c r="K603" i="36"/>
  <c r="L603" i="36"/>
  <c r="N603" i="36"/>
  <c r="O603" i="36"/>
  <c r="A604" i="36"/>
  <c r="B604" i="36"/>
  <c r="C604" i="36"/>
  <c r="D604" i="36"/>
  <c r="E604" i="36"/>
  <c r="F604" i="36"/>
  <c r="G604" i="36"/>
  <c r="H604" i="36"/>
  <c r="I604" i="36"/>
  <c r="J604" i="36"/>
  <c r="K604" i="36"/>
  <c r="L604" i="36"/>
  <c r="N604" i="36"/>
  <c r="O604" i="36"/>
  <c r="A605" i="36"/>
  <c r="B605" i="36"/>
  <c r="C605" i="36"/>
  <c r="D605" i="36"/>
  <c r="E605" i="36"/>
  <c r="F605" i="36"/>
  <c r="G605" i="36"/>
  <c r="H605" i="36"/>
  <c r="I605" i="36"/>
  <c r="J605" i="36"/>
  <c r="K605" i="36"/>
  <c r="L605" i="36"/>
  <c r="N605" i="36"/>
  <c r="O605" i="36"/>
  <c r="A606" i="36"/>
  <c r="B606" i="36"/>
  <c r="C606" i="36"/>
  <c r="D606" i="36"/>
  <c r="E606" i="36"/>
  <c r="F606" i="36"/>
  <c r="G606" i="36"/>
  <c r="H606" i="36"/>
  <c r="I606" i="36"/>
  <c r="J606" i="36"/>
  <c r="K606" i="36"/>
  <c r="L606" i="36"/>
  <c r="N606" i="36"/>
  <c r="O606" i="36"/>
  <c r="A607" i="36"/>
  <c r="B607" i="36"/>
  <c r="C607" i="36"/>
  <c r="D607" i="36"/>
  <c r="E607" i="36"/>
  <c r="F607" i="36"/>
  <c r="G607" i="36"/>
  <c r="H607" i="36"/>
  <c r="I607" i="36"/>
  <c r="J607" i="36"/>
  <c r="K607" i="36"/>
  <c r="L607" i="36"/>
  <c r="N607" i="36"/>
  <c r="O607" i="36"/>
  <c r="A608" i="36"/>
  <c r="B608" i="36"/>
  <c r="C608" i="36"/>
  <c r="D608" i="36"/>
  <c r="E608" i="36"/>
  <c r="F608" i="36"/>
  <c r="G608" i="36"/>
  <c r="H608" i="36"/>
  <c r="I608" i="36"/>
  <c r="J608" i="36"/>
  <c r="K608" i="36"/>
  <c r="L608" i="36"/>
  <c r="N608" i="36"/>
  <c r="O608" i="36"/>
  <c r="A609" i="36"/>
  <c r="B609" i="36"/>
  <c r="C609" i="36"/>
  <c r="D609" i="36"/>
  <c r="E609" i="36"/>
  <c r="F609" i="36"/>
  <c r="G609" i="36"/>
  <c r="H609" i="36"/>
  <c r="I609" i="36"/>
  <c r="J609" i="36"/>
  <c r="K609" i="36"/>
  <c r="L609" i="36"/>
  <c r="N609" i="36"/>
  <c r="O609" i="36"/>
  <c r="A610" i="36"/>
  <c r="B610" i="36"/>
  <c r="C610" i="36"/>
  <c r="D610" i="36"/>
  <c r="E610" i="36"/>
  <c r="F610" i="36"/>
  <c r="G610" i="36"/>
  <c r="H610" i="36"/>
  <c r="I610" i="36"/>
  <c r="J610" i="36"/>
  <c r="K610" i="36"/>
  <c r="L610" i="36"/>
  <c r="N610" i="36"/>
  <c r="O610" i="36"/>
  <c r="A611" i="36"/>
  <c r="B611" i="36"/>
  <c r="C611" i="36"/>
  <c r="D611" i="36"/>
  <c r="E611" i="36"/>
  <c r="F611" i="36"/>
  <c r="G611" i="36"/>
  <c r="H611" i="36"/>
  <c r="I611" i="36"/>
  <c r="J611" i="36"/>
  <c r="K611" i="36"/>
  <c r="L611" i="36"/>
  <c r="N611" i="36"/>
  <c r="O611" i="36"/>
  <c r="A612" i="36"/>
  <c r="B612" i="36"/>
  <c r="C612" i="36"/>
  <c r="D612" i="36"/>
  <c r="E612" i="36"/>
  <c r="F612" i="36"/>
  <c r="G612" i="36"/>
  <c r="H612" i="36"/>
  <c r="I612" i="36"/>
  <c r="J612" i="36"/>
  <c r="K612" i="36"/>
  <c r="L612" i="36"/>
  <c r="N612" i="36"/>
  <c r="O612" i="36"/>
  <c r="A613" i="36"/>
  <c r="B613" i="36"/>
  <c r="C613" i="36"/>
  <c r="D613" i="36"/>
  <c r="E613" i="36"/>
  <c r="F613" i="36"/>
  <c r="G613" i="36"/>
  <c r="H613" i="36"/>
  <c r="I613" i="36"/>
  <c r="J613" i="36"/>
  <c r="K613" i="36"/>
  <c r="L613" i="36"/>
  <c r="N613" i="36"/>
  <c r="O613" i="36"/>
  <c r="A614" i="36"/>
  <c r="B614" i="36"/>
  <c r="C614" i="36"/>
  <c r="D614" i="36"/>
  <c r="E614" i="36"/>
  <c r="F614" i="36"/>
  <c r="G614" i="36"/>
  <c r="H614" i="36"/>
  <c r="I614" i="36"/>
  <c r="J614" i="36"/>
  <c r="K614" i="36"/>
  <c r="L614" i="36"/>
  <c r="N614" i="36"/>
  <c r="O614" i="36"/>
  <c r="A615" i="36"/>
  <c r="B615" i="36"/>
  <c r="C615" i="36"/>
  <c r="D615" i="36"/>
  <c r="E615" i="36"/>
  <c r="F615" i="36"/>
  <c r="G615" i="36"/>
  <c r="H615" i="36"/>
  <c r="I615" i="36"/>
  <c r="J615" i="36"/>
  <c r="K615" i="36"/>
  <c r="L615" i="36"/>
  <c r="N615" i="36"/>
  <c r="O615" i="36"/>
  <c r="A616" i="36"/>
  <c r="B616" i="36"/>
  <c r="C616" i="36"/>
  <c r="D616" i="36"/>
  <c r="E616" i="36"/>
  <c r="F616" i="36"/>
  <c r="G616" i="36"/>
  <c r="H616" i="36"/>
  <c r="I616" i="36"/>
  <c r="J616" i="36"/>
  <c r="K616" i="36"/>
  <c r="L616" i="36"/>
  <c r="N616" i="36"/>
  <c r="O616" i="36"/>
  <c r="A617" i="36"/>
  <c r="B617" i="36"/>
  <c r="C617" i="36"/>
  <c r="D617" i="36"/>
  <c r="E617" i="36"/>
  <c r="F617" i="36"/>
  <c r="G617" i="36"/>
  <c r="H617" i="36"/>
  <c r="I617" i="36"/>
  <c r="J617" i="36"/>
  <c r="K617" i="36"/>
  <c r="L617" i="36"/>
  <c r="N617" i="36"/>
  <c r="O617" i="36"/>
  <c r="A618" i="36"/>
  <c r="B618" i="36"/>
  <c r="C618" i="36"/>
  <c r="D618" i="36"/>
  <c r="E618" i="36"/>
  <c r="F618" i="36"/>
  <c r="G618" i="36"/>
  <c r="H618" i="36"/>
  <c r="I618" i="36"/>
  <c r="J618" i="36"/>
  <c r="K618" i="36"/>
  <c r="L618" i="36"/>
  <c r="N618" i="36"/>
  <c r="O618" i="36"/>
  <c r="A619" i="36"/>
  <c r="B619" i="36"/>
  <c r="C619" i="36"/>
  <c r="D619" i="36"/>
  <c r="E619" i="36"/>
  <c r="F619" i="36"/>
  <c r="G619" i="36"/>
  <c r="H619" i="36"/>
  <c r="I619" i="36"/>
  <c r="J619" i="36"/>
  <c r="K619" i="36"/>
  <c r="L619" i="36"/>
  <c r="N619" i="36"/>
  <c r="O619" i="36"/>
  <c r="A620" i="36"/>
  <c r="B620" i="36"/>
  <c r="C620" i="36"/>
  <c r="D620" i="36"/>
  <c r="E620" i="36"/>
  <c r="F620" i="36"/>
  <c r="G620" i="36"/>
  <c r="H620" i="36"/>
  <c r="I620" i="36"/>
  <c r="J620" i="36"/>
  <c r="K620" i="36"/>
  <c r="L620" i="36"/>
  <c r="N620" i="36"/>
  <c r="O620" i="36"/>
  <c r="A621" i="36"/>
  <c r="B621" i="36"/>
  <c r="C621" i="36"/>
  <c r="D621" i="36"/>
  <c r="E621" i="36"/>
  <c r="F621" i="36"/>
  <c r="G621" i="36"/>
  <c r="H621" i="36"/>
  <c r="I621" i="36"/>
  <c r="J621" i="36"/>
  <c r="K621" i="36"/>
  <c r="L621" i="36"/>
  <c r="N621" i="36"/>
  <c r="O621" i="36"/>
  <c r="A622" i="36"/>
  <c r="B622" i="36"/>
  <c r="C622" i="36"/>
  <c r="D622" i="36"/>
  <c r="E622" i="36"/>
  <c r="F622" i="36"/>
  <c r="G622" i="36"/>
  <c r="H622" i="36"/>
  <c r="I622" i="36"/>
  <c r="J622" i="36"/>
  <c r="K622" i="36"/>
  <c r="L622" i="36"/>
  <c r="N622" i="36"/>
  <c r="O622" i="36"/>
  <c r="A623" i="36"/>
  <c r="B623" i="36"/>
  <c r="C623" i="36"/>
  <c r="D623" i="36"/>
  <c r="E623" i="36"/>
  <c r="F623" i="36"/>
  <c r="G623" i="36"/>
  <c r="H623" i="36"/>
  <c r="I623" i="36"/>
  <c r="J623" i="36"/>
  <c r="K623" i="36"/>
  <c r="L623" i="36"/>
  <c r="N623" i="36"/>
  <c r="O623" i="36"/>
  <c r="A624" i="36"/>
  <c r="B624" i="36"/>
  <c r="C624" i="36"/>
  <c r="D624" i="36"/>
  <c r="E624" i="36"/>
  <c r="F624" i="36"/>
  <c r="G624" i="36"/>
  <c r="H624" i="36"/>
  <c r="I624" i="36"/>
  <c r="J624" i="36"/>
  <c r="K624" i="36"/>
  <c r="L624" i="36"/>
  <c r="N624" i="36"/>
  <c r="O624" i="36"/>
  <c r="A625" i="36"/>
  <c r="B625" i="36"/>
  <c r="C625" i="36"/>
  <c r="D625" i="36"/>
  <c r="E625" i="36"/>
  <c r="F625" i="36"/>
  <c r="G625" i="36"/>
  <c r="H625" i="36"/>
  <c r="I625" i="36"/>
  <c r="J625" i="36"/>
  <c r="K625" i="36"/>
  <c r="L625" i="36"/>
  <c r="N625" i="36"/>
  <c r="O625" i="36"/>
  <c r="A626" i="36"/>
  <c r="B626" i="36"/>
  <c r="C626" i="36"/>
  <c r="D626" i="36"/>
  <c r="E626" i="36"/>
  <c r="F626" i="36"/>
  <c r="G626" i="36"/>
  <c r="H626" i="36"/>
  <c r="I626" i="36"/>
  <c r="J626" i="36"/>
  <c r="K626" i="36"/>
  <c r="L626" i="36"/>
  <c r="N626" i="36"/>
  <c r="O626" i="36"/>
  <c r="A627" i="36"/>
  <c r="B627" i="36"/>
  <c r="C627" i="36"/>
  <c r="D627" i="36"/>
  <c r="E627" i="36"/>
  <c r="F627" i="36"/>
  <c r="G627" i="36"/>
  <c r="H627" i="36"/>
  <c r="I627" i="36"/>
  <c r="J627" i="36"/>
  <c r="K627" i="36"/>
  <c r="L627" i="36"/>
  <c r="N627" i="36"/>
  <c r="O627" i="36"/>
  <c r="A628" i="36"/>
  <c r="B628" i="36"/>
  <c r="C628" i="36"/>
  <c r="D628" i="36"/>
  <c r="E628" i="36"/>
  <c r="F628" i="36"/>
  <c r="G628" i="36"/>
  <c r="H628" i="36"/>
  <c r="I628" i="36"/>
  <c r="J628" i="36"/>
  <c r="K628" i="36"/>
  <c r="L628" i="36"/>
  <c r="N628" i="36"/>
  <c r="O628" i="36"/>
  <c r="A629" i="36"/>
  <c r="B629" i="36"/>
  <c r="C629" i="36"/>
  <c r="D629" i="36"/>
  <c r="E629" i="36"/>
  <c r="F629" i="36"/>
  <c r="G629" i="36"/>
  <c r="H629" i="36"/>
  <c r="I629" i="36"/>
  <c r="J629" i="36"/>
  <c r="K629" i="36"/>
  <c r="L629" i="36"/>
  <c r="N629" i="36"/>
  <c r="O629" i="36"/>
  <c r="A630" i="36"/>
  <c r="B630" i="36"/>
  <c r="C630" i="36"/>
  <c r="D630" i="36"/>
  <c r="E630" i="36"/>
  <c r="F630" i="36"/>
  <c r="G630" i="36"/>
  <c r="H630" i="36"/>
  <c r="I630" i="36"/>
  <c r="J630" i="36"/>
  <c r="K630" i="36"/>
  <c r="L630" i="36"/>
  <c r="N630" i="36"/>
  <c r="O630" i="36"/>
  <c r="A631" i="36"/>
  <c r="B631" i="36"/>
  <c r="C631" i="36"/>
  <c r="D631" i="36"/>
  <c r="E631" i="36"/>
  <c r="F631" i="36"/>
  <c r="G631" i="36"/>
  <c r="H631" i="36"/>
  <c r="I631" i="36"/>
  <c r="J631" i="36"/>
  <c r="K631" i="36"/>
  <c r="L631" i="36"/>
  <c r="N631" i="36"/>
  <c r="O631" i="36"/>
  <c r="A632" i="36"/>
  <c r="B632" i="36"/>
  <c r="C632" i="36"/>
  <c r="D632" i="36"/>
  <c r="E632" i="36"/>
  <c r="F632" i="36"/>
  <c r="G632" i="36"/>
  <c r="H632" i="36"/>
  <c r="I632" i="36"/>
  <c r="J632" i="36"/>
  <c r="K632" i="36"/>
  <c r="L632" i="36"/>
  <c r="N632" i="36"/>
  <c r="O632" i="36"/>
  <c r="A633" i="36"/>
  <c r="B633" i="36"/>
  <c r="C633" i="36"/>
  <c r="D633" i="36"/>
  <c r="E633" i="36"/>
  <c r="F633" i="36"/>
  <c r="G633" i="36"/>
  <c r="H633" i="36"/>
  <c r="I633" i="36"/>
  <c r="J633" i="36"/>
  <c r="K633" i="36"/>
  <c r="L633" i="36"/>
  <c r="N633" i="36"/>
  <c r="O633" i="36"/>
  <c r="A634" i="36"/>
  <c r="B634" i="36"/>
  <c r="C634" i="36"/>
  <c r="D634" i="36"/>
  <c r="E634" i="36"/>
  <c r="F634" i="36"/>
  <c r="G634" i="36"/>
  <c r="H634" i="36"/>
  <c r="I634" i="36"/>
  <c r="J634" i="36"/>
  <c r="K634" i="36"/>
  <c r="L634" i="36"/>
  <c r="N634" i="36"/>
  <c r="O634" i="36"/>
  <c r="A635" i="36"/>
  <c r="B635" i="36"/>
  <c r="C635" i="36"/>
  <c r="D635" i="36"/>
  <c r="E635" i="36"/>
  <c r="F635" i="36"/>
  <c r="G635" i="36"/>
  <c r="H635" i="36"/>
  <c r="I635" i="36"/>
  <c r="J635" i="36"/>
  <c r="K635" i="36"/>
  <c r="L635" i="36"/>
  <c r="N635" i="36"/>
  <c r="O635" i="36"/>
  <c r="A636" i="36"/>
  <c r="B636" i="36"/>
  <c r="C636" i="36"/>
  <c r="D636" i="36"/>
  <c r="E636" i="36"/>
  <c r="F636" i="36"/>
  <c r="G636" i="36"/>
  <c r="H636" i="36"/>
  <c r="I636" i="36"/>
  <c r="J636" i="36"/>
  <c r="K636" i="36"/>
  <c r="L636" i="36"/>
  <c r="N636" i="36"/>
  <c r="O636" i="36"/>
  <c r="A637" i="36"/>
  <c r="B637" i="36"/>
  <c r="C637" i="36"/>
  <c r="D637" i="36"/>
  <c r="E637" i="36"/>
  <c r="F637" i="36"/>
  <c r="G637" i="36"/>
  <c r="H637" i="36"/>
  <c r="I637" i="36"/>
  <c r="J637" i="36"/>
  <c r="K637" i="36"/>
  <c r="L637" i="36"/>
  <c r="N637" i="36"/>
  <c r="O637" i="36"/>
  <c r="A638" i="36"/>
  <c r="B638" i="36"/>
  <c r="C638" i="36"/>
  <c r="D638" i="36"/>
  <c r="E638" i="36"/>
  <c r="F638" i="36"/>
  <c r="G638" i="36"/>
  <c r="H638" i="36"/>
  <c r="I638" i="36"/>
  <c r="J638" i="36"/>
  <c r="K638" i="36"/>
  <c r="L638" i="36"/>
  <c r="N638" i="36"/>
  <c r="O638" i="36"/>
  <c r="A639" i="36"/>
  <c r="B639" i="36"/>
  <c r="C639" i="36"/>
  <c r="D639" i="36"/>
  <c r="E639" i="36"/>
  <c r="F639" i="36"/>
  <c r="G639" i="36"/>
  <c r="H639" i="36"/>
  <c r="I639" i="36"/>
  <c r="J639" i="36"/>
  <c r="K639" i="36"/>
  <c r="L639" i="36"/>
  <c r="N639" i="36"/>
  <c r="O639" i="36"/>
  <c r="A640" i="36"/>
  <c r="B640" i="36"/>
  <c r="C640" i="36"/>
  <c r="D640" i="36"/>
  <c r="E640" i="36"/>
  <c r="F640" i="36"/>
  <c r="G640" i="36"/>
  <c r="H640" i="36"/>
  <c r="I640" i="36"/>
  <c r="J640" i="36"/>
  <c r="K640" i="36"/>
  <c r="L640" i="36"/>
  <c r="N640" i="36"/>
  <c r="O640" i="36"/>
  <c r="A641" i="36"/>
  <c r="B641" i="36"/>
  <c r="C641" i="36"/>
  <c r="D641" i="36"/>
  <c r="E641" i="36"/>
  <c r="F641" i="36"/>
  <c r="G641" i="36"/>
  <c r="H641" i="36"/>
  <c r="I641" i="36"/>
  <c r="J641" i="36"/>
  <c r="K641" i="36"/>
  <c r="L641" i="36"/>
  <c r="N641" i="36"/>
  <c r="O641" i="36"/>
  <c r="A642" i="36"/>
  <c r="B642" i="36"/>
  <c r="C642" i="36"/>
  <c r="D642" i="36"/>
  <c r="E642" i="36"/>
  <c r="F642" i="36"/>
  <c r="G642" i="36"/>
  <c r="H642" i="36"/>
  <c r="I642" i="36"/>
  <c r="J642" i="36"/>
  <c r="K642" i="36"/>
  <c r="L642" i="36"/>
  <c r="N642" i="36"/>
  <c r="O642" i="36"/>
  <c r="A643" i="36"/>
  <c r="B643" i="36"/>
  <c r="C643" i="36"/>
  <c r="D643" i="36"/>
  <c r="E643" i="36"/>
  <c r="F643" i="36"/>
  <c r="G643" i="36"/>
  <c r="H643" i="36"/>
  <c r="I643" i="36"/>
  <c r="J643" i="36"/>
  <c r="K643" i="36"/>
  <c r="L643" i="36"/>
  <c r="N643" i="36"/>
  <c r="O643" i="36"/>
  <c r="A644" i="36"/>
  <c r="B644" i="36"/>
  <c r="C644" i="36"/>
  <c r="D644" i="36"/>
  <c r="E644" i="36"/>
  <c r="F644" i="36"/>
  <c r="G644" i="36"/>
  <c r="H644" i="36"/>
  <c r="I644" i="36"/>
  <c r="J644" i="36"/>
  <c r="K644" i="36"/>
  <c r="L644" i="36"/>
  <c r="N644" i="36"/>
  <c r="O644" i="36"/>
  <c r="A645" i="36"/>
  <c r="B645" i="36"/>
  <c r="C645" i="36"/>
  <c r="D645" i="36"/>
  <c r="E645" i="36"/>
  <c r="F645" i="36"/>
  <c r="G645" i="36"/>
  <c r="H645" i="36"/>
  <c r="I645" i="36"/>
  <c r="J645" i="36"/>
  <c r="K645" i="36"/>
  <c r="L645" i="36"/>
  <c r="N645" i="36"/>
  <c r="O645" i="36"/>
  <c r="A646" i="36"/>
  <c r="B646" i="36"/>
  <c r="C646" i="36"/>
  <c r="D646" i="36"/>
  <c r="E646" i="36"/>
  <c r="F646" i="36"/>
  <c r="G646" i="36"/>
  <c r="H646" i="36"/>
  <c r="I646" i="36"/>
  <c r="J646" i="36"/>
  <c r="K646" i="36"/>
  <c r="L646" i="36"/>
  <c r="N646" i="36"/>
  <c r="O646" i="36"/>
  <c r="A647" i="36"/>
  <c r="B647" i="36"/>
  <c r="C647" i="36"/>
  <c r="D647" i="36"/>
  <c r="E647" i="36"/>
  <c r="F647" i="36"/>
  <c r="G647" i="36"/>
  <c r="H647" i="36"/>
  <c r="I647" i="36"/>
  <c r="J647" i="36"/>
  <c r="K647" i="36"/>
  <c r="L647" i="36"/>
  <c r="N647" i="36"/>
  <c r="O647" i="36"/>
  <c r="A648" i="36"/>
  <c r="B648" i="36"/>
  <c r="C648" i="36"/>
  <c r="D648" i="36"/>
  <c r="E648" i="36"/>
  <c r="F648" i="36"/>
  <c r="G648" i="36"/>
  <c r="H648" i="36"/>
  <c r="I648" i="36"/>
  <c r="J648" i="36"/>
  <c r="K648" i="36"/>
  <c r="L648" i="36"/>
  <c r="N648" i="36"/>
  <c r="O648" i="36"/>
  <c r="A649" i="36"/>
  <c r="B649" i="36"/>
  <c r="C649" i="36"/>
  <c r="D649" i="36"/>
  <c r="E649" i="36"/>
  <c r="F649" i="36"/>
  <c r="G649" i="36"/>
  <c r="H649" i="36"/>
  <c r="I649" i="36"/>
  <c r="J649" i="36"/>
  <c r="K649" i="36"/>
  <c r="L649" i="36"/>
  <c r="N649" i="36"/>
  <c r="O649" i="36"/>
  <c r="A650" i="36"/>
  <c r="B650" i="36"/>
  <c r="C650" i="36"/>
  <c r="D650" i="36"/>
  <c r="E650" i="36"/>
  <c r="F650" i="36"/>
  <c r="G650" i="36"/>
  <c r="H650" i="36"/>
  <c r="I650" i="36"/>
  <c r="J650" i="36"/>
  <c r="K650" i="36"/>
  <c r="L650" i="36"/>
  <c r="N650" i="36"/>
  <c r="O650" i="36"/>
  <c r="A651" i="36"/>
  <c r="B651" i="36"/>
  <c r="C651" i="36"/>
  <c r="D651" i="36"/>
  <c r="E651" i="36"/>
  <c r="F651" i="36"/>
  <c r="G651" i="36"/>
  <c r="H651" i="36"/>
  <c r="I651" i="36"/>
  <c r="J651" i="36"/>
  <c r="K651" i="36"/>
  <c r="L651" i="36"/>
  <c r="N651" i="36"/>
  <c r="O651" i="36"/>
  <c r="A652" i="36"/>
  <c r="B652" i="36"/>
  <c r="C652" i="36"/>
  <c r="D652" i="36"/>
  <c r="E652" i="36"/>
  <c r="F652" i="36"/>
  <c r="G652" i="36"/>
  <c r="H652" i="36"/>
  <c r="I652" i="36"/>
  <c r="J652" i="36"/>
  <c r="K652" i="36"/>
  <c r="L652" i="36"/>
  <c r="N652" i="36"/>
  <c r="O652" i="36"/>
  <c r="A653" i="36"/>
  <c r="B653" i="36"/>
  <c r="C653" i="36"/>
  <c r="D653" i="36"/>
  <c r="E653" i="36"/>
  <c r="F653" i="36"/>
  <c r="G653" i="36"/>
  <c r="H653" i="36"/>
  <c r="I653" i="36"/>
  <c r="J653" i="36"/>
  <c r="K653" i="36"/>
  <c r="L653" i="36"/>
  <c r="N653" i="36"/>
  <c r="O653" i="36"/>
  <c r="A654" i="36"/>
  <c r="B654" i="36"/>
  <c r="C654" i="36"/>
  <c r="D654" i="36"/>
  <c r="E654" i="36"/>
  <c r="F654" i="36"/>
  <c r="G654" i="36"/>
  <c r="H654" i="36"/>
  <c r="I654" i="36"/>
  <c r="J654" i="36"/>
  <c r="K654" i="36"/>
  <c r="L654" i="36"/>
  <c r="N654" i="36"/>
  <c r="O654" i="36"/>
  <c r="A655" i="36"/>
  <c r="B655" i="36"/>
  <c r="C655" i="36"/>
  <c r="D655" i="36"/>
  <c r="E655" i="36"/>
  <c r="F655" i="36"/>
  <c r="G655" i="36"/>
  <c r="H655" i="36"/>
  <c r="I655" i="36"/>
  <c r="J655" i="36"/>
  <c r="K655" i="36"/>
  <c r="L655" i="36"/>
  <c r="N655" i="36"/>
  <c r="O655" i="36"/>
  <c r="A656" i="36"/>
  <c r="B656" i="36"/>
  <c r="C656" i="36"/>
  <c r="D656" i="36"/>
  <c r="E656" i="36"/>
  <c r="F656" i="36"/>
  <c r="G656" i="36"/>
  <c r="H656" i="36"/>
  <c r="I656" i="36"/>
  <c r="J656" i="36"/>
  <c r="K656" i="36"/>
  <c r="L656" i="36"/>
  <c r="N656" i="36"/>
  <c r="M656" i="36" s="1"/>
  <c r="O656" i="36"/>
  <c r="A657" i="36"/>
  <c r="B657" i="36"/>
  <c r="C657" i="36"/>
  <c r="D657" i="36"/>
  <c r="E657" i="36"/>
  <c r="F657" i="36"/>
  <c r="G657" i="36"/>
  <c r="H657" i="36"/>
  <c r="I657" i="36"/>
  <c r="J657" i="36"/>
  <c r="K657" i="36"/>
  <c r="L657" i="36"/>
  <c r="N657" i="36"/>
  <c r="O657" i="36"/>
  <c r="A658" i="36"/>
  <c r="B658" i="36"/>
  <c r="C658" i="36"/>
  <c r="D658" i="36"/>
  <c r="E658" i="36"/>
  <c r="F658" i="36"/>
  <c r="G658" i="36"/>
  <c r="H658" i="36"/>
  <c r="I658" i="36"/>
  <c r="J658" i="36"/>
  <c r="K658" i="36"/>
  <c r="L658" i="36"/>
  <c r="N658" i="36"/>
  <c r="O658" i="36"/>
  <c r="A659" i="36"/>
  <c r="B659" i="36"/>
  <c r="C659" i="36"/>
  <c r="D659" i="36"/>
  <c r="E659" i="36"/>
  <c r="F659" i="36"/>
  <c r="G659" i="36"/>
  <c r="H659" i="36"/>
  <c r="I659" i="36"/>
  <c r="J659" i="36"/>
  <c r="K659" i="36"/>
  <c r="L659" i="36"/>
  <c r="N659" i="36"/>
  <c r="O659" i="36"/>
  <c r="A660" i="36"/>
  <c r="B660" i="36"/>
  <c r="C660" i="36"/>
  <c r="D660" i="36"/>
  <c r="E660" i="36"/>
  <c r="F660" i="36"/>
  <c r="G660" i="36"/>
  <c r="H660" i="36"/>
  <c r="I660" i="36"/>
  <c r="J660" i="36"/>
  <c r="K660" i="36"/>
  <c r="L660" i="36"/>
  <c r="N660" i="36"/>
  <c r="O660" i="36"/>
  <c r="A661" i="36"/>
  <c r="B661" i="36"/>
  <c r="C661" i="36"/>
  <c r="D661" i="36"/>
  <c r="E661" i="36"/>
  <c r="F661" i="36"/>
  <c r="G661" i="36"/>
  <c r="H661" i="36"/>
  <c r="I661" i="36"/>
  <c r="J661" i="36"/>
  <c r="K661" i="36"/>
  <c r="L661" i="36"/>
  <c r="N661" i="36"/>
  <c r="O661" i="36"/>
  <c r="A662" i="36"/>
  <c r="B662" i="36"/>
  <c r="C662" i="36"/>
  <c r="D662" i="36"/>
  <c r="E662" i="36"/>
  <c r="F662" i="36"/>
  <c r="G662" i="36"/>
  <c r="H662" i="36"/>
  <c r="I662" i="36"/>
  <c r="J662" i="36"/>
  <c r="K662" i="36"/>
  <c r="L662" i="36"/>
  <c r="N662" i="36"/>
  <c r="O662" i="36"/>
  <c r="A663" i="36"/>
  <c r="B663" i="36"/>
  <c r="C663" i="36"/>
  <c r="D663" i="36"/>
  <c r="E663" i="36"/>
  <c r="F663" i="36"/>
  <c r="G663" i="36"/>
  <c r="H663" i="36"/>
  <c r="I663" i="36"/>
  <c r="J663" i="36"/>
  <c r="K663" i="36"/>
  <c r="L663" i="36"/>
  <c r="N663" i="36"/>
  <c r="O663" i="36"/>
  <c r="A664" i="36"/>
  <c r="B664" i="36"/>
  <c r="C664" i="36"/>
  <c r="D664" i="36"/>
  <c r="E664" i="36"/>
  <c r="F664" i="36"/>
  <c r="G664" i="36"/>
  <c r="H664" i="36"/>
  <c r="I664" i="36"/>
  <c r="J664" i="36"/>
  <c r="K664" i="36"/>
  <c r="L664" i="36"/>
  <c r="N664" i="36"/>
  <c r="O664" i="36"/>
  <c r="A665" i="36"/>
  <c r="B665" i="36"/>
  <c r="C665" i="36"/>
  <c r="D665" i="36"/>
  <c r="E665" i="36"/>
  <c r="F665" i="36"/>
  <c r="G665" i="36"/>
  <c r="H665" i="36"/>
  <c r="I665" i="36"/>
  <c r="J665" i="36"/>
  <c r="K665" i="36"/>
  <c r="L665" i="36"/>
  <c r="N665" i="36"/>
  <c r="O665" i="36"/>
  <c r="A666" i="36"/>
  <c r="B666" i="36"/>
  <c r="C666" i="36"/>
  <c r="D666" i="36"/>
  <c r="E666" i="36"/>
  <c r="F666" i="36"/>
  <c r="G666" i="36"/>
  <c r="H666" i="36"/>
  <c r="I666" i="36"/>
  <c r="J666" i="36"/>
  <c r="K666" i="36"/>
  <c r="L666" i="36"/>
  <c r="N666" i="36"/>
  <c r="O666" i="36"/>
  <c r="A667" i="36"/>
  <c r="B667" i="36"/>
  <c r="C667" i="36"/>
  <c r="D667" i="36"/>
  <c r="E667" i="36"/>
  <c r="F667" i="36"/>
  <c r="G667" i="36"/>
  <c r="H667" i="36"/>
  <c r="I667" i="36"/>
  <c r="J667" i="36"/>
  <c r="K667" i="36"/>
  <c r="L667" i="36"/>
  <c r="N667" i="36"/>
  <c r="O667" i="36"/>
  <c r="A668" i="36"/>
  <c r="B668" i="36"/>
  <c r="C668" i="36"/>
  <c r="D668" i="36"/>
  <c r="E668" i="36"/>
  <c r="F668" i="36"/>
  <c r="G668" i="36"/>
  <c r="H668" i="36"/>
  <c r="I668" i="36"/>
  <c r="J668" i="36"/>
  <c r="K668" i="36"/>
  <c r="L668" i="36"/>
  <c r="N668" i="36"/>
  <c r="O668" i="36"/>
  <c r="A669" i="36"/>
  <c r="B669" i="36"/>
  <c r="C669" i="36"/>
  <c r="D669" i="36"/>
  <c r="E669" i="36"/>
  <c r="F669" i="36"/>
  <c r="G669" i="36"/>
  <c r="H669" i="36"/>
  <c r="I669" i="36"/>
  <c r="J669" i="36"/>
  <c r="K669" i="36"/>
  <c r="L669" i="36"/>
  <c r="N669" i="36"/>
  <c r="O669" i="36"/>
  <c r="A670" i="36"/>
  <c r="B670" i="36"/>
  <c r="C670" i="36"/>
  <c r="D670" i="36"/>
  <c r="E670" i="36"/>
  <c r="F670" i="36"/>
  <c r="G670" i="36"/>
  <c r="H670" i="36"/>
  <c r="I670" i="36"/>
  <c r="J670" i="36"/>
  <c r="K670" i="36"/>
  <c r="L670" i="36"/>
  <c r="N670" i="36"/>
  <c r="O670" i="36"/>
  <c r="A671" i="36"/>
  <c r="B671" i="36"/>
  <c r="C671" i="36"/>
  <c r="D671" i="36"/>
  <c r="E671" i="36"/>
  <c r="F671" i="36"/>
  <c r="G671" i="36"/>
  <c r="H671" i="36"/>
  <c r="I671" i="36"/>
  <c r="J671" i="36"/>
  <c r="K671" i="36"/>
  <c r="L671" i="36"/>
  <c r="N671" i="36"/>
  <c r="O671" i="36"/>
  <c r="A672" i="36"/>
  <c r="B672" i="36"/>
  <c r="C672" i="36"/>
  <c r="D672" i="36"/>
  <c r="E672" i="36"/>
  <c r="F672" i="36"/>
  <c r="G672" i="36"/>
  <c r="H672" i="36"/>
  <c r="I672" i="36"/>
  <c r="J672" i="36"/>
  <c r="K672" i="36"/>
  <c r="L672" i="36"/>
  <c r="N672" i="36"/>
  <c r="O672" i="36"/>
  <c r="A673" i="36"/>
  <c r="B673" i="36"/>
  <c r="C673" i="36"/>
  <c r="D673" i="36"/>
  <c r="E673" i="36"/>
  <c r="F673" i="36"/>
  <c r="G673" i="36"/>
  <c r="H673" i="36"/>
  <c r="I673" i="36"/>
  <c r="J673" i="36"/>
  <c r="K673" i="36"/>
  <c r="L673" i="36"/>
  <c r="N673" i="36"/>
  <c r="O673" i="36"/>
  <c r="A674" i="36"/>
  <c r="B674" i="36"/>
  <c r="C674" i="36"/>
  <c r="D674" i="36"/>
  <c r="E674" i="36"/>
  <c r="F674" i="36"/>
  <c r="G674" i="36"/>
  <c r="H674" i="36"/>
  <c r="I674" i="36"/>
  <c r="J674" i="36"/>
  <c r="K674" i="36"/>
  <c r="L674" i="36"/>
  <c r="N674" i="36"/>
  <c r="O674" i="36"/>
  <c r="A675" i="36"/>
  <c r="B675" i="36"/>
  <c r="C675" i="36"/>
  <c r="D675" i="36"/>
  <c r="E675" i="36"/>
  <c r="F675" i="36"/>
  <c r="G675" i="36"/>
  <c r="H675" i="36"/>
  <c r="I675" i="36"/>
  <c r="J675" i="36"/>
  <c r="K675" i="36"/>
  <c r="L675" i="36"/>
  <c r="N675" i="36"/>
  <c r="O675" i="36"/>
  <c r="A676" i="36"/>
  <c r="B676" i="36"/>
  <c r="C676" i="36"/>
  <c r="D676" i="36"/>
  <c r="E676" i="36"/>
  <c r="F676" i="36"/>
  <c r="G676" i="36"/>
  <c r="H676" i="36"/>
  <c r="I676" i="36"/>
  <c r="J676" i="36"/>
  <c r="K676" i="36"/>
  <c r="L676" i="36"/>
  <c r="N676" i="36"/>
  <c r="M676" i="36" s="1"/>
  <c r="O676" i="36"/>
  <c r="A677" i="36"/>
  <c r="B677" i="36"/>
  <c r="C677" i="36"/>
  <c r="D677" i="36"/>
  <c r="E677" i="36"/>
  <c r="F677" i="36"/>
  <c r="G677" i="36"/>
  <c r="H677" i="36"/>
  <c r="I677" i="36"/>
  <c r="J677" i="36"/>
  <c r="K677" i="36"/>
  <c r="L677" i="36"/>
  <c r="N677" i="36"/>
  <c r="O677" i="36"/>
  <c r="A678" i="36"/>
  <c r="B678" i="36"/>
  <c r="C678" i="36"/>
  <c r="D678" i="36"/>
  <c r="E678" i="36"/>
  <c r="F678" i="36"/>
  <c r="G678" i="36"/>
  <c r="H678" i="36"/>
  <c r="I678" i="36"/>
  <c r="J678" i="36"/>
  <c r="K678" i="36"/>
  <c r="L678" i="36"/>
  <c r="N678" i="36"/>
  <c r="O678" i="36"/>
  <c r="A679" i="36"/>
  <c r="B679" i="36"/>
  <c r="C679" i="36"/>
  <c r="D679" i="36"/>
  <c r="E679" i="36"/>
  <c r="F679" i="36"/>
  <c r="G679" i="36"/>
  <c r="H679" i="36"/>
  <c r="I679" i="36"/>
  <c r="J679" i="36"/>
  <c r="K679" i="36"/>
  <c r="L679" i="36"/>
  <c r="N679" i="36"/>
  <c r="O679" i="36"/>
  <c r="A680" i="36"/>
  <c r="B680" i="36"/>
  <c r="C680" i="36"/>
  <c r="D680" i="36"/>
  <c r="E680" i="36"/>
  <c r="F680" i="36"/>
  <c r="G680" i="36"/>
  <c r="H680" i="36"/>
  <c r="I680" i="36"/>
  <c r="J680" i="36"/>
  <c r="K680" i="36"/>
  <c r="L680" i="36"/>
  <c r="N680" i="36"/>
  <c r="O680" i="36"/>
  <c r="A681" i="36"/>
  <c r="B681" i="36"/>
  <c r="C681" i="36"/>
  <c r="D681" i="36"/>
  <c r="E681" i="36"/>
  <c r="F681" i="36"/>
  <c r="G681" i="36"/>
  <c r="H681" i="36"/>
  <c r="I681" i="36"/>
  <c r="J681" i="36"/>
  <c r="K681" i="36"/>
  <c r="L681" i="36"/>
  <c r="N681" i="36"/>
  <c r="O681" i="36"/>
  <c r="A682" i="36"/>
  <c r="B682" i="36"/>
  <c r="C682" i="36"/>
  <c r="D682" i="36"/>
  <c r="E682" i="36"/>
  <c r="F682" i="36"/>
  <c r="G682" i="36"/>
  <c r="H682" i="36"/>
  <c r="I682" i="36"/>
  <c r="J682" i="36"/>
  <c r="K682" i="36"/>
  <c r="L682" i="36"/>
  <c r="N682" i="36"/>
  <c r="O682" i="36"/>
  <c r="A683" i="36"/>
  <c r="B683" i="36"/>
  <c r="C683" i="36"/>
  <c r="D683" i="36"/>
  <c r="E683" i="36"/>
  <c r="F683" i="36"/>
  <c r="G683" i="36"/>
  <c r="H683" i="36"/>
  <c r="I683" i="36"/>
  <c r="J683" i="36"/>
  <c r="K683" i="36"/>
  <c r="L683" i="36"/>
  <c r="N683" i="36"/>
  <c r="O683" i="36"/>
  <c r="A684" i="36"/>
  <c r="B684" i="36"/>
  <c r="C684" i="36"/>
  <c r="D684" i="36"/>
  <c r="E684" i="36"/>
  <c r="F684" i="36"/>
  <c r="G684" i="36"/>
  <c r="H684" i="36"/>
  <c r="I684" i="36"/>
  <c r="J684" i="36"/>
  <c r="K684" i="36"/>
  <c r="L684" i="36"/>
  <c r="N684" i="36"/>
  <c r="M684" i="36" s="1"/>
  <c r="O684" i="36"/>
  <c r="A685" i="36"/>
  <c r="B685" i="36"/>
  <c r="C685" i="36"/>
  <c r="D685" i="36"/>
  <c r="E685" i="36"/>
  <c r="F685" i="36"/>
  <c r="G685" i="36"/>
  <c r="H685" i="36"/>
  <c r="I685" i="36"/>
  <c r="J685" i="36"/>
  <c r="K685" i="36"/>
  <c r="L685" i="36"/>
  <c r="N685" i="36"/>
  <c r="O685" i="36"/>
  <c r="A686" i="36"/>
  <c r="B686" i="36"/>
  <c r="C686" i="36"/>
  <c r="D686" i="36"/>
  <c r="E686" i="36"/>
  <c r="F686" i="36"/>
  <c r="G686" i="36"/>
  <c r="H686" i="36"/>
  <c r="I686" i="36"/>
  <c r="J686" i="36"/>
  <c r="K686" i="36"/>
  <c r="L686" i="36"/>
  <c r="N686" i="36"/>
  <c r="O686" i="36"/>
  <c r="A687" i="36"/>
  <c r="B687" i="36"/>
  <c r="C687" i="36"/>
  <c r="D687" i="36"/>
  <c r="E687" i="36"/>
  <c r="F687" i="36"/>
  <c r="G687" i="36"/>
  <c r="H687" i="36"/>
  <c r="I687" i="36"/>
  <c r="J687" i="36"/>
  <c r="K687" i="36"/>
  <c r="L687" i="36"/>
  <c r="N687" i="36"/>
  <c r="O687" i="36"/>
  <c r="A688" i="36"/>
  <c r="B688" i="36"/>
  <c r="C688" i="36"/>
  <c r="D688" i="36"/>
  <c r="E688" i="36"/>
  <c r="F688" i="36"/>
  <c r="G688" i="36"/>
  <c r="H688" i="36"/>
  <c r="I688" i="36"/>
  <c r="J688" i="36"/>
  <c r="K688" i="36"/>
  <c r="L688" i="36"/>
  <c r="N688" i="36"/>
  <c r="O688" i="36"/>
  <c r="A689" i="36"/>
  <c r="B689" i="36"/>
  <c r="C689" i="36"/>
  <c r="D689" i="36"/>
  <c r="E689" i="36"/>
  <c r="F689" i="36"/>
  <c r="G689" i="36"/>
  <c r="H689" i="36"/>
  <c r="I689" i="36"/>
  <c r="J689" i="36"/>
  <c r="K689" i="36"/>
  <c r="L689" i="36"/>
  <c r="N689" i="36"/>
  <c r="O689" i="36"/>
  <c r="A690" i="36"/>
  <c r="B690" i="36"/>
  <c r="C690" i="36"/>
  <c r="D690" i="36"/>
  <c r="E690" i="36"/>
  <c r="F690" i="36"/>
  <c r="G690" i="36"/>
  <c r="H690" i="36"/>
  <c r="I690" i="36"/>
  <c r="J690" i="36"/>
  <c r="K690" i="36"/>
  <c r="L690" i="36"/>
  <c r="N690" i="36"/>
  <c r="O690" i="36"/>
  <c r="A691" i="36"/>
  <c r="B691" i="36"/>
  <c r="C691" i="36"/>
  <c r="D691" i="36"/>
  <c r="E691" i="36"/>
  <c r="F691" i="36"/>
  <c r="G691" i="36"/>
  <c r="H691" i="36"/>
  <c r="I691" i="36"/>
  <c r="J691" i="36"/>
  <c r="K691" i="36"/>
  <c r="L691" i="36"/>
  <c r="N691" i="36"/>
  <c r="O691" i="36"/>
  <c r="A692" i="36"/>
  <c r="B692" i="36"/>
  <c r="C692" i="36"/>
  <c r="D692" i="36"/>
  <c r="E692" i="36"/>
  <c r="F692" i="36"/>
  <c r="G692" i="36"/>
  <c r="H692" i="36"/>
  <c r="I692" i="36"/>
  <c r="J692" i="36"/>
  <c r="K692" i="36"/>
  <c r="L692" i="36"/>
  <c r="N692" i="36"/>
  <c r="M692" i="36" s="1"/>
  <c r="O692" i="36"/>
  <c r="A693" i="36"/>
  <c r="B693" i="36"/>
  <c r="C693" i="36"/>
  <c r="D693" i="36"/>
  <c r="E693" i="36"/>
  <c r="F693" i="36"/>
  <c r="G693" i="36"/>
  <c r="H693" i="36"/>
  <c r="I693" i="36"/>
  <c r="J693" i="36"/>
  <c r="K693" i="36"/>
  <c r="L693" i="36"/>
  <c r="N693" i="36"/>
  <c r="O693" i="36"/>
  <c r="A694" i="36"/>
  <c r="B694" i="36"/>
  <c r="C694" i="36"/>
  <c r="D694" i="36"/>
  <c r="E694" i="36"/>
  <c r="F694" i="36"/>
  <c r="G694" i="36"/>
  <c r="H694" i="36"/>
  <c r="I694" i="36"/>
  <c r="J694" i="36"/>
  <c r="K694" i="36"/>
  <c r="L694" i="36"/>
  <c r="N694" i="36"/>
  <c r="O694" i="36"/>
  <c r="A695" i="36"/>
  <c r="B695" i="36"/>
  <c r="C695" i="36"/>
  <c r="D695" i="36"/>
  <c r="E695" i="36"/>
  <c r="F695" i="36"/>
  <c r="G695" i="36"/>
  <c r="H695" i="36"/>
  <c r="I695" i="36"/>
  <c r="J695" i="36"/>
  <c r="K695" i="36"/>
  <c r="L695" i="36"/>
  <c r="N695" i="36"/>
  <c r="O695" i="36"/>
  <c r="A696" i="36"/>
  <c r="B696" i="36"/>
  <c r="C696" i="36"/>
  <c r="D696" i="36"/>
  <c r="E696" i="36"/>
  <c r="F696" i="36"/>
  <c r="G696" i="36"/>
  <c r="H696" i="36"/>
  <c r="I696" i="36"/>
  <c r="J696" i="36"/>
  <c r="K696" i="36"/>
  <c r="L696" i="36"/>
  <c r="N696" i="36"/>
  <c r="O696" i="36"/>
  <c r="A697" i="36"/>
  <c r="B697" i="36"/>
  <c r="C697" i="36"/>
  <c r="D697" i="36"/>
  <c r="E697" i="36"/>
  <c r="F697" i="36"/>
  <c r="G697" i="36"/>
  <c r="H697" i="36"/>
  <c r="I697" i="36"/>
  <c r="J697" i="36"/>
  <c r="K697" i="36"/>
  <c r="L697" i="36"/>
  <c r="N697" i="36"/>
  <c r="O697" i="36"/>
  <c r="A698" i="36"/>
  <c r="B698" i="36"/>
  <c r="C698" i="36"/>
  <c r="D698" i="36"/>
  <c r="E698" i="36"/>
  <c r="F698" i="36"/>
  <c r="G698" i="36"/>
  <c r="H698" i="36"/>
  <c r="I698" i="36"/>
  <c r="J698" i="36"/>
  <c r="K698" i="36"/>
  <c r="L698" i="36"/>
  <c r="N698" i="36"/>
  <c r="O698" i="36"/>
  <c r="A699" i="36"/>
  <c r="B699" i="36"/>
  <c r="C699" i="36"/>
  <c r="D699" i="36"/>
  <c r="E699" i="36"/>
  <c r="F699" i="36"/>
  <c r="G699" i="36"/>
  <c r="H699" i="36"/>
  <c r="I699" i="36"/>
  <c r="J699" i="36"/>
  <c r="K699" i="36"/>
  <c r="L699" i="36"/>
  <c r="N699" i="36"/>
  <c r="O699" i="36"/>
  <c r="A700" i="36"/>
  <c r="B700" i="36"/>
  <c r="C700" i="36"/>
  <c r="D700" i="36"/>
  <c r="E700" i="36"/>
  <c r="F700" i="36"/>
  <c r="G700" i="36"/>
  <c r="H700" i="36"/>
  <c r="I700" i="36"/>
  <c r="J700" i="36"/>
  <c r="K700" i="36"/>
  <c r="L700" i="36"/>
  <c r="N700" i="36"/>
  <c r="M700" i="36" s="1"/>
  <c r="O700" i="36"/>
  <c r="A701" i="36"/>
  <c r="B701" i="36"/>
  <c r="C701" i="36"/>
  <c r="D701" i="36"/>
  <c r="E701" i="36"/>
  <c r="F701" i="36"/>
  <c r="G701" i="36"/>
  <c r="H701" i="36"/>
  <c r="I701" i="36"/>
  <c r="J701" i="36"/>
  <c r="K701" i="36"/>
  <c r="L701" i="36"/>
  <c r="N701" i="36"/>
  <c r="O701" i="36"/>
  <c r="A702" i="36"/>
  <c r="B702" i="36"/>
  <c r="C702" i="36"/>
  <c r="D702" i="36"/>
  <c r="E702" i="36"/>
  <c r="F702" i="36"/>
  <c r="G702" i="36"/>
  <c r="H702" i="36"/>
  <c r="I702" i="36"/>
  <c r="J702" i="36"/>
  <c r="K702" i="36"/>
  <c r="L702" i="36"/>
  <c r="N702" i="36"/>
  <c r="O702" i="36"/>
  <c r="A703" i="36"/>
  <c r="B703" i="36"/>
  <c r="C703" i="36"/>
  <c r="D703" i="36"/>
  <c r="E703" i="36"/>
  <c r="F703" i="36"/>
  <c r="G703" i="36"/>
  <c r="H703" i="36"/>
  <c r="I703" i="36"/>
  <c r="J703" i="36"/>
  <c r="K703" i="36"/>
  <c r="L703" i="36"/>
  <c r="N703" i="36"/>
  <c r="O703" i="36"/>
  <c r="A704" i="36"/>
  <c r="B704" i="36"/>
  <c r="C704" i="36"/>
  <c r="D704" i="36"/>
  <c r="E704" i="36"/>
  <c r="F704" i="36"/>
  <c r="G704" i="36"/>
  <c r="H704" i="36"/>
  <c r="I704" i="36"/>
  <c r="J704" i="36"/>
  <c r="K704" i="36"/>
  <c r="L704" i="36"/>
  <c r="N704" i="36"/>
  <c r="M704" i="36" s="1"/>
  <c r="O704" i="36"/>
  <c r="A705" i="36"/>
  <c r="B705" i="36"/>
  <c r="C705" i="36"/>
  <c r="D705" i="36"/>
  <c r="E705" i="36"/>
  <c r="F705" i="36"/>
  <c r="G705" i="36"/>
  <c r="H705" i="36"/>
  <c r="I705" i="36"/>
  <c r="J705" i="36"/>
  <c r="K705" i="36"/>
  <c r="L705" i="36"/>
  <c r="N705" i="36"/>
  <c r="O705" i="36"/>
  <c r="A706" i="36"/>
  <c r="B706" i="36"/>
  <c r="C706" i="36"/>
  <c r="D706" i="36"/>
  <c r="E706" i="36"/>
  <c r="F706" i="36"/>
  <c r="G706" i="36"/>
  <c r="H706" i="36"/>
  <c r="I706" i="36"/>
  <c r="J706" i="36"/>
  <c r="K706" i="36"/>
  <c r="L706" i="36"/>
  <c r="N706" i="36"/>
  <c r="O706" i="36"/>
  <c r="A707" i="36"/>
  <c r="B707" i="36"/>
  <c r="C707" i="36"/>
  <c r="D707" i="36"/>
  <c r="E707" i="36"/>
  <c r="F707" i="36"/>
  <c r="G707" i="36"/>
  <c r="H707" i="36"/>
  <c r="I707" i="36"/>
  <c r="J707" i="36"/>
  <c r="K707" i="36"/>
  <c r="L707" i="36"/>
  <c r="N707" i="36"/>
  <c r="O707" i="36"/>
  <c r="A708" i="36"/>
  <c r="B708" i="36"/>
  <c r="C708" i="36"/>
  <c r="D708" i="36"/>
  <c r="E708" i="36"/>
  <c r="F708" i="36"/>
  <c r="G708" i="36"/>
  <c r="H708" i="36"/>
  <c r="I708" i="36"/>
  <c r="J708" i="36"/>
  <c r="K708" i="36"/>
  <c r="L708" i="36"/>
  <c r="N708" i="36"/>
  <c r="O708" i="36"/>
  <c r="A709" i="36"/>
  <c r="B709" i="36"/>
  <c r="C709" i="36"/>
  <c r="D709" i="36"/>
  <c r="E709" i="36"/>
  <c r="F709" i="36"/>
  <c r="G709" i="36"/>
  <c r="H709" i="36"/>
  <c r="I709" i="36"/>
  <c r="J709" i="36"/>
  <c r="K709" i="36"/>
  <c r="L709" i="36"/>
  <c r="N709" i="36"/>
  <c r="O709" i="36"/>
  <c r="A710" i="36"/>
  <c r="B710" i="36"/>
  <c r="C710" i="36"/>
  <c r="D710" i="36"/>
  <c r="E710" i="36"/>
  <c r="F710" i="36"/>
  <c r="G710" i="36"/>
  <c r="H710" i="36"/>
  <c r="I710" i="36"/>
  <c r="J710" i="36"/>
  <c r="K710" i="36"/>
  <c r="L710" i="36"/>
  <c r="N710" i="36"/>
  <c r="O710" i="36"/>
  <c r="A711" i="36"/>
  <c r="B711" i="36"/>
  <c r="C711" i="36"/>
  <c r="D711" i="36"/>
  <c r="E711" i="36"/>
  <c r="F711" i="36"/>
  <c r="G711" i="36"/>
  <c r="H711" i="36"/>
  <c r="I711" i="36"/>
  <c r="J711" i="36"/>
  <c r="K711" i="36"/>
  <c r="L711" i="36"/>
  <c r="N711" i="36"/>
  <c r="O711" i="36"/>
  <c r="A712" i="36"/>
  <c r="B712" i="36"/>
  <c r="C712" i="36"/>
  <c r="D712" i="36"/>
  <c r="E712" i="36"/>
  <c r="F712" i="36"/>
  <c r="G712" i="36"/>
  <c r="H712" i="36"/>
  <c r="I712" i="36"/>
  <c r="J712" i="36"/>
  <c r="K712" i="36"/>
  <c r="L712" i="36"/>
  <c r="N712" i="36"/>
  <c r="M712" i="36" s="1"/>
  <c r="O712" i="36"/>
  <c r="A713" i="36"/>
  <c r="B713" i="36"/>
  <c r="C713" i="36"/>
  <c r="D713" i="36"/>
  <c r="E713" i="36"/>
  <c r="F713" i="36"/>
  <c r="G713" i="36"/>
  <c r="H713" i="36"/>
  <c r="I713" i="36"/>
  <c r="J713" i="36"/>
  <c r="K713" i="36"/>
  <c r="L713" i="36"/>
  <c r="N713" i="36"/>
  <c r="O713" i="36"/>
  <c r="A714" i="36"/>
  <c r="B714" i="36"/>
  <c r="C714" i="36"/>
  <c r="D714" i="36"/>
  <c r="E714" i="36"/>
  <c r="F714" i="36"/>
  <c r="G714" i="36"/>
  <c r="H714" i="36"/>
  <c r="I714" i="36"/>
  <c r="J714" i="36"/>
  <c r="K714" i="36"/>
  <c r="L714" i="36"/>
  <c r="N714" i="36"/>
  <c r="O714" i="36"/>
  <c r="A715" i="36"/>
  <c r="B715" i="36"/>
  <c r="C715" i="36"/>
  <c r="D715" i="36"/>
  <c r="E715" i="36"/>
  <c r="F715" i="36"/>
  <c r="G715" i="36"/>
  <c r="H715" i="36"/>
  <c r="I715" i="36"/>
  <c r="J715" i="36"/>
  <c r="K715" i="36"/>
  <c r="L715" i="36"/>
  <c r="N715" i="36"/>
  <c r="O715" i="36"/>
  <c r="A716" i="36"/>
  <c r="B716" i="36"/>
  <c r="C716" i="36"/>
  <c r="D716" i="36"/>
  <c r="E716" i="36"/>
  <c r="F716" i="36"/>
  <c r="G716" i="36"/>
  <c r="H716" i="36"/>
  <c r="I716" i="36"/>
  <c r="J716" i="36"/>
  <c r="K716" i="36"/>
  <c r="L716" i="36"/>
  <c r="N716" i="36"/>
  <c r="O716" i="36"/>
  <c r="A717" i="36"/>
  <c r="B717" i="36"/>
  <c r="C717" i="36"/>
  <c r="D717" i="36"/>
  <c r="E717" i="36"/>
  <c r="F717" i="36"/>
  <c r="G717" i="36"/>
  <c r="H717" i="36"/>
  <c r="I717" i="36"/>
  <c r="J717" i="36"/>
  <c r="K717" i="36"/>
  <c r="L717" i="36"/>
  <c r="N717" i="36"/>
  <c r="O717" i="36"/>
  <c r="A718" i="36"/>
  <c r="B718" i="36"/>
  <c r="C718" i="36"/>
  <c r="D718" i="36"/>
  <c r="E718" i="36"/>
  <c r="F718" i="36"/>
  <c r="G718" i="36"/>
  <c r="H718" i="36"/>
  <c r="I718" i="36"/>
  <c r="J718" i="36"/>
  <c r="K718" i="36"/>
  <c r="L718" i="36"/>
  <c r="N718" i="36"/>
  <c r="O718" i="36"/>
  <c r="A719" i="36"/>
  <c r="B719" i="36"/>
  <c r="C719" i="36"/>
  <c r="D719" i="36"/>
  <c r="E719" i="36"/>
  <c r="F719" i="36"/>
  <c r="G719" i="36"/>
  <c r="H719" i="36"/>
  <c r="I719" i="36"/>
  <c r="J719" i="36"/>
  <c r="K719" i="36"/>
  <c r="L719" i="36"/>
  <c r="N719" i="36"/>
  <c r="O719" i="36"/>
  <c r="A720" i="36"/>
  <c r="B720" i="36"/>
  <c r="C720" i="36"/>
  <c r="D720" i="36"/>
  <c r="E720" i="36"/>
  <c r="F720" i="36"/>
  <c r="G720" i="36"/>
  <c r="H720" i="36"/>
  <c r="I720" i="36"/>
  <c r="J720" i="36"/>
  <c r="K720" i="36"/>
  <c r="L720" i="36"/>
  <c r="N720" i="36"/>
  <c r="O720" i="36"/>
  <c r="A721" i="36"/>
  <c r="B721" i="36"/>
  <c r="C721" i="36"/>
  <c r="D721" i="36"/>
  <c r="E721" i="36"/>
  <c r="F721" i="36"/>
  <c r="G721" i="36"/>
  <c r="H721" i="36"/>
  <c r="I721" i="36"/>
  <c r="J721" i="36"/>
  <c r="K721" i="36"/>
  <c r="L721" i="36"/>
  <c r="N721" i="36"/>
  <c r="O721" i="36"/>
  <c r="A722" i="36"/>
  <c r="B722" i="36"/>
  <c r="C722" i="36"/>
  <c r="D722" i="36"/>
  <c r="E722" i="36"/>
  <c r="F722" i="36"/>
  <c r="G722" i="36"/>
  <c r="H722" i="36"/>
  <c r="I722" i="36"/>
  <c r="J722" i="36"/>
  <c r="K722" i="36"/>
  <c r="L722" i="36"/>
  <c r="N722" i="36"/>
  <c r="O722" i="36"/>
  <c r="A723" i="36"/>
  <c r="B723" i="36"/>
  <c r="C723" i="36"/>
  <c r="D723" i="36"/>
  <c r="E723" i="36"/>
  <c r="F723" i="36"/>
  <c r="G723" i="36"/>
  <c r="H723" i="36"/>
  <c r="I723" i="36"/>
  <c r="J723" i="36"/>
  <c r="K723" i="36"/>
  <c r="L723" i="36"/>
  <c r="N723" i="36"/>
  <c r="O723" i="36"/>
  <c r="A724" i="36"/>
  <c r="B724" i="36"/>
  <c r="C724" i="36"/>
  <c r="D724" i="36"/>
  <c r="E724" i="36"/>
  <c r="F724" i="36"/>
  <c r="G724" i="36"/>
  <c r="H724" i="36"/>
  <c r="I724" i="36"/>
  <c r="J724" i="36"/>
  <c r="K724" i="36"/>
  <c r="L724" i="36"/>
  <c r="N724" i="36"/>
  <c r="O724" i="36"/>
  <c r="A725" i="36"/>
  <c r="B725" i="36"/>
  <c r="C725" i="36"/>
  <c r="D725" i="36"/>
  <c r="E725" i="36"/>
  <c r="F725" i="36"/>
  <c r="G725" i="36"/>
  <c r="H725" i="36"/>
  <c r="I725" i="36"/>
  <c r="J725" i="36"/>
  <c r="K725" i="36"/>
  <c r="L725" i="36"/>
  <c r="N725" i="36"/>
  <c r="O725" i="36"/>
  <c r="A726" i="36"/>
  <c r="B726" i="36"/>
  <c r="C726" i="36"/>
  <c r="D726" i="36"/>
  <c r="E726" i="36"/>
  <c r="F726" i="36"/>
  <c r="G726" i="36"/>
  <c r="H726" i="36"/>
  <c r="I726" i="36"/>
  <c r="J726" i="36"/>
  <c r="K726" i="36"/>
  <c r="L726" i="36"/>
  <c r="N726" i="36"/>
  <c r="O726" i="36"/>
  <c r="A727" i="36"/>
  <c r="B727" i="36"/>
  <c r="C727" i="36"/>
  <c r="D727" i="36"/>
  <c r="E727" i="36"/>
  <c r="F727" i="36"/>
  <c r="G727" i="36"/>
  <c r="H727" i="36"/>
  <c r="I727" i="36"/>
  <c r="J727" i="36"/>
  <c r="K727" i="36"/>
  <c r="L727" i="36"/>
  <c r="N727" i="36"/>
  <c r="O727" i="36"/>
  <c r="A728" i="36"/>
  <c r="B728" i="36"/>
  <c r="C728" i="36"/>
  <c r="D728" i="36"/>
  <c r="E728" i="36"/>
  <c r="F728" i="36"/>
  <c r="G728" i="36"/>
  <c r="H728" i="36"/>
  <c r="I728" i="36"/>
  <c r="J728" i="36"/>
  <c r="K728" i="36"/>
  <c r="L728" i="36"/>
  <c r="N728" i="36"/>
  <c r="M728" i="36" s="1"/>
  <c r="O728" i="36"/>
  <c r="A729" i="36"/>
  <c r="B729" i="36"/>
  <c r="C729" i="36"/>
  <c r="D729" i="36"/>
  <c r="E729" i="36"/>
  <c r="F729" i="36"/>
  <c r="G729" i="36"/>
  <c r="H729" i="36"/>
  <c r="I729" i="36"/>
  <c r="J729" i="36"/>
  <c r="K729" i="36"/>
  <c r="L729" i="36"/>
  <c r="N729" i="36"/>
  <c r="O729" i="36"/>
  <c r="A730" i="36"/>
  <c r="B730" i="36"/>
  <c r="C730" i="36"/>
  <c r="D730" i="36"/>
  <c r="E730" i="36"/>
  <c r="F730" i="36"/>
  <c r="G730" i="36"/>
  <c r="H730" i="36"/>
  <c r="I730" i="36"/>
  <c r="J730" i="36"/>
  <c r="K730" i="36"/>
  <c r="L730" i="36"/>
  <c r="N730" i="36"/>
  <c r="O730" i="36"/>
  <c r="A731" i="36"/>
  <c r="B731" i="36"/>
  <c r="C731" i="36"/>
  <c r="D731" i="36"/>
  <c r="E731" i="36"/>
  <c r="F731" i="36"/>
  <c r="G731" i="36"/>
  <c r="H731" i="36"/>
  <c r="I731" i="36"/>
  <c r="J731" i="36"/>
  <c r="K731" i="36"/>
  <c r="L731" i="36"/>
  <c r="N731" i="36"/>
  <c r="O731" i="36"/>
  <c r="A732" i="36"/>
  <c r="B732" i="36"/>
  <c r="C732" i="36"/>
  <c r="D732" i="36"/>
  <c r="E732" i="36"/>
  <c r="F732" i="36"/>
  <c r="G732" i="36"/>
  <c r="H732" i="36"/>
  <c r="I732" i="36"/>
  <c r="J732" i="36"/>
  <c r="K732" i="36"/>
  <c r="L732" i="36"/>
  <c r="N732" i="36"/>
  <c r="M732" i="36" s="1"/>
  <c r="O732" i="36"/>
  <c r="A733" i="36"/>
  <c r="B733" i="36"/>
  <c r="C733" i="36"/>
  <c r="D733" i="36"/>
  <c r="E733" i="36"/>
  <c r="F733" i="36"/>
  <c r="G733" i="36"/>
  <c r="H733" i="36"/>
  <c r="I733" i="36"/>
  <c r="J733" i="36"/>
  <c r="K733" i="36"/>
  <c r="L733" i="36"/>
  <c r="N733" i="36"/>
  <c r="O733" i="36"/>
  <c r="A734" i="36"/>
  <c r="B734" i="36"/>
  <c r="C734" i="36"/>
  <c r="D734" i="36"/>
  <c r="E734" i="36"/>
  <c r="F734" i="36"/>
  <c r="G734" i="36"/>
  <c r="H734" i="36"/>
  <c r="I734" i="36"/>
  <c r="J734" i="36"/>
  <c r="K734" i="36"/>
  <c r="L734" i="36"/>
  <c r="N734" i="36"/>
  <c r="O734" i="36"/>
  <c r="A735" i="36"/>
  <c r="B735" i="36"/>
  <c r="C735" i="36"/>
  <c r="D735" i="36"/>
  <c r="E735" i="36"/>
  <c r="F735" i="36"/>
  <c r="G735" i="36"/>
  <c r="H735" i="36"/>
  <c r="I735" i="36"/>
  <c r="J735" i="36"/>
  <c r="K735" i="36"/>
  <c r="L735" i="36"/>
  <c r="N735" i="36"/>
  <c r="O735" i="36"/>
  <c r="A736" i="36"/>
  <c r="B736" i="36"/>
  <c r="C736" i="36"/>
  <c r="D736" i="36"/>
  <c r="E736" i="36"/>
  <c r="F736" i="36"/>
  <c r="G736" i="36"/>
  <c r="H736" i="36"/>
  <c r="I736" i="36"/>
  <c r="J736" i="36"/>
  <c r="K736" i="36"/>
  <c r="L736" i="36"/>
  <c r="N736" i="36"/>
  <c r="O736" i="36"/>
  <c r="A737" i="36"/>
  <c r="B737" i="36"/>
  <c r="C737" i="36"/>
  <c r="D737" i="36"/>
  <c r="E737" i="36"/>
  <c r="F737" i="36"/>
  <c r="G737" i="36"/>
  <c r="H737" i="36"/>
  <c r="I737" i="36"/>
  <c r="J737" i="36"/>
  <c r="K737" i="36"/>
  <c r="L737" i="36"/>
  <c r="N737" i="36"/>
  <c r="O737" i="36"/>
  <c r="A738" i="36"/>
  <c r="B738" i="36"/>
  <c r="C738" i="36"/>
  <c r="D738" i="36"/>
  <c r="E738" i="36"/>
  <c r="F738" i="36"/>
  <c r="G738" i="36"/>
  <c r="H738" i="36"/>
  <c r="I738" i="36"/>
  <c r="J738" i="36"/>
  <c r="K738" i="36"/>
  <c r="L738" i="36"/>
  <c r="N738" i="36"/>
  <c r="O738" i="36"/>
  <c r="A739" i="36"/>
  <c r="B739" i="36"/>
  <c r="C739" i="36"/>
  <c r="D739" i="36"/>
  <c r="E739" i="36"/>
  <c r="F739" i="36"/>
  <c r="G739" i="36"/>
  <c r="H739" i="36"/>
  <c r="I739" i="36"/>
  <c r="J739" i="36"/>
  <c r="K739" i="36"/>
  <c r="L739" i="36"/>
  <c r="N739" i="36"/>
  <c r="O739" i="36"/>
  <c r="A740" i="36"/>
  <c r="B740" i="36"/>
  <c r="C740" i="36"/>
  <c r="D740" i="36"/>
  <c r="E740" i="36"/>
  <c r="F740" i="36"/>
  <c r="G740" i="36"/>
  <c r="H740" i="36"/>
  <c r="I740" i="36"/>
  <c r="J740" i="36"/>
  <c r="K740" i="36"/>
  <c r="L740" i="36"/>
  <c r="N740" i="36"/>
  <c r="O740" i="36"/>
  <c r="A741" i="36"/>
  <c r="B741" i="36"/>
  <c r="C741" i="36"/>
  <c r="D741" i="36"/>
  <c r="E741" i="36"/>
  <c r="F741" i="36"/>
  <c r="G741" i="36"/>
  <c r="H741" i="36"/>
  <c r="I741" i="36"/>
  <c r="J741" i="36"/>
  <c r="K741" i="36"/>
  <c r="L741" i="36"/>
  <c r="N741" i="36"/>
  <c r="O741" i="36"/>
  <c r="A742" i="36"/>
  <c r="B742" i="36"/>
  <c r="C742" i="36"/>
  <c r="D742" i="36"/>
  <c r="E742" i="36"/>
  <c r="F742" i="36"/>
  <c r="G742" i="36"/>
  <c r="H742" i="36"/>
  <c r="I742" i="36"/>
  <c r="J742" i="36"/>
  <c r="K742" i="36"/>
  <c r="L742" i="36"/>
  <c r="N742" i="36"/>
  <c r="O742" i="36"/>
  <c r="A743" i="36"/>
  <c r="B743" i="36"/>
  <c r="C743" i="36"/>
  <c r="D743" i="36"/>
  <c r="E743" i="36"/>
  <c r="F743" i="36"/>
  <c r="G743" i="36"/>
  <c r="H743" i="36"/>
  <c r="I743" i="36"/>
  <c r="J743" i="36"/>
  <c r="K743" i="36"/>
  <c r="L743" i="36"/>
  <c r="N743" i="36"/>
  <c r="O743" i="36"/>
  <c r="A744" i="36"/>
  <c r="B744" i="36"/>
  <c r="C744" i="36"/>
  <c r="D744" i="36"/>
  <c r="E744" i="36"/>
  <c r="F744" i="36"/>
  <c r="G744" i="36"/>
  <c r="H744" i="36"/>
  <c r="I744" i="36"/>
  <c r="J744" i="36"/>
  <c r="K744" i="36"/>
  <c r="L744" i="36"/>
  <c r="N744" i="36"/>
  <c r="O744" i="36"/>
  <c r="A745" i="36"/>
  <c r="B745" i="36"/>
  <c r="C745" i="36"/>
  <c r="D745" i="36"/>
  <c r="E745" i="36"/>
  <c r="F745" i="36"/>
  <c r="G745" i="36"/>
  <c r="H745" i="36"/>
  <c r="I745" i="36"/>
  <c r="J745" i="36"/>
  <c r="K745" i="36"/>
  <c r="L745" i="36"/>
  <c r="N745" i="36"/>
  <c r="O745" i="36"/>
  <c r="A746" i="36"/>
  <c r="B746" i="36"/>
  <c r="C746" i="36"/>
  <c r="D746" i="36"/>
  <c r="E746" i="36"/>
  <c r="F746" i="36"/>
  <c r="G746" i="36"/>
  <c r="H746" i="36"/>
  <c r="I746" i="36"/>
  <c r="J746" i="36"/>
  <c r="K746" i="36"/>
  <c r="L746" i="36"/>
  <c r="N746" i="36"/>
  <c r="O746" i="36"/>
  <c r="A747" i="36"/>
  <c r="B747" i="36"/>
  <c r="C747" i="36"/>
  <c r="D747" i="36"/>
  <c r="E747" i="36"/>
  <c r="F747" i="36"/>
  <c r="G747" i="36"/>
  <c r="H747" i="36"/>
  <c r="I747" i="36"/>
  <c r="J747" i="36"/>
  <c r="K747" i="36"/>
  <c r="L747" i="36"/>
  <c r="N747" i="36"/>
  <c r="O747" i="36"/>
  <c r="A748" i="36"/>
  <c r="B748" i="36"/>
  <c r="C748" i="36"/>
  <c r="D748" i="36"/>
  <c r="E748" i="36"/>
  <c r="F748" i="36"/>
  <c r="G748" i="36"/>
  <c r="H748" i="36"/>
  <c r="I748" i="36"/>
  <c r="J748" i="36"/>
  <c r="K748" i="36"/>
  <c r="L748" i="36"/>
  <c r="N748" i="36"/>
  <c r="O748" i="36"/>
  <c r="A749" i="36"/>
  <c r="B749" i="36"/>
  <c r="C749" i="36"/>
  <c r="D749" i="36"/>
  <c r="E749" i="36"/>
  <c r="F749" i="36"/>
  <c r="G749" i="36"/>
  <c r="H749" i="36"/>
  <c r="I749" i="36"/>
  <c r="J749" i="36"/>
  <c r="K749" i="36"/>
  <c r="L749" i="36"/>
  <c r="N749" i="36"/>
  <c r="O749" i="36"/>
  <c r="A750" i="36"/>
  <c r="B750" i="36"/>
  <c r="C750" i="36"/>
  <c r="D750" i="36"/>
  <c r="E750" i="36"/>
  <c r="F750" i="36"/>
  <c r="G750" i="36"/>
  <c r="H750" i="36"/>
  <c r="I750" i="36"/>
  <c r="J750" i="36"/>
  <c r="K750" i="36"/>
  <c r="L750" i="36"/>
  <c r="N750" i="36"/>
  <c r="O750" i="36"/>
  <c r="A751" i="36"/>
  <c r="B751" i="36"/>
  <c r="C751" i="36"/>
  <c r="D751" i="36"/>
  <c r="E751" i="36"/>
  <c r="F751" i="36"/>
  <c r="G751" i="36"/>
  <c r="H751" i="36"/>
  <c r="I751" i="36"/>
  <c r="J751" i="36"/>
  <c r="K751" i="36"/>
  <c r="L751" i="36"/>
  <c r="N751" i="36"/>
  <c r="O751" i="36"/>
  <c r="A752" i="36"/>
  <c r="B752" i="36"/>
  <c r="C752" i="36"/>
  <c r="D752" i="36"/>
  <c r="E752" i="36"/>
  <c r="F752" i="36"/>
  <c r="G752" i="36"/>
  <c r="H752" i="36"/>
  <c r="I752" i="36"/>
  <c r="J752" i="36"/>
  <c r="K752" i="36"/>
  <c r="L752" i="36"/>
  <c r="N752" i="36"/>
  <c r="O752" i="36"/>
  <c r="A753" i="36"/>
  <c r="B753" i="36"/>
  <c r="C753" i="36"/>
  <c r="D753" i="36"/>
  <c r="E753" i="36"/>
  <c r="F753" i="36"/>
  <c r="G753" i="36"/>
  <c r="H753" i="36"/>
  <c r="I753" i="36"/>
  <c r="J753" i="36"/>
  <c r="K753" i="36"/>
  <c r="L753" i="36"/>
  <c r="N753" i="36"/>
  <c r="O753" i="36"/>
  <c r="A754" i="36"/>
  <c r="B754" i="36"/>
  <c r="C754" i="36"/>
  <c r="D754" i="36"/>
  <c r="E754" i="36"/>
  <c r="F754" i="36"/>
  <c r="G754" i="36"/>
  <c r="H754" i="36"/>
  <c r="I754" i="36"/>
  <c r="J754" i="36"/>
  <c r="K754" i="36"/>
  <c r="L754" i="36"/>
  <c r="N754" i="36"/>
  <c r="O754" i="36"/>
  <c r="A755" i="36"/>
  <c r="B755" i="36"/>
  <c r="C755" i="36"/>
  <c r="D755" i="36"/>
  <c r="E755" i="36"/>
  <c r="F755" i="36"/>
  <c r="G755" i="36"/>
  <c r="H755" i="36"/>
  <c r="I755" i="36"/>
  <c r="J755" i="36"/>
  <c r="K755" i="36"/>
  <c r="L755" i="36"/>
  <c r="N755" i="36"/>
  <c r="O755" i="36"/>
  <c r="A756" i="36"/>
  <c r="B756" i="36"/>
  <c r="C756" i="36"/>
  <c r="D756" i="36"/>
  <c r="E756" i="36"/>
  <c r="F756" i="36"/>
  <c r="G756" i="36"/>
  <c r="H756" i="36"/>
  <c r="I756" i="36"/>
  <c r="J756" i="36"/>
  <c r="K756" i="36"/>
  <c r="L756" i="36"/>
  <c r="N756" i="36"/>
  <c r="O756" i="36"/>
  <c r="A757" i="36"/>
  <c r="B757" i="36"/>
  <c r="C757" i="36"/>
  <c r="D757" i="36"/>
  <c r="E757" i="36"/>
  <c r="F757" i="36"/>
  <c r="G757" i="36"/>
  <c r="H757" i="36"/>
  <c r="I757" i="36"/>
  <c r="J757" i="36"/>
  <c r="K757" i="36"/>
  <c r="L757" i="36"/>
  <c r="N757" i="36"/>
  <c r="O757" i="36"/>
  <c r="A758" i="36"/>
  <c r="B758" i="36"/>
  <c r="C758" i="36"/>
  <c r="D758" i="36"/>
  <c r="E758" i="36"/>
  <c r="F758" i="36"/>
  <c r="G758" i="36"/>
  <c r="H758" i="36"/>
  <c r="I758" i="36"/>
  <c r="J758" i="36"/>
  <c r="K758" i="36"/>
  <c r="L758" i="36"/>
  <c r="N758" i="36"/>
  <c r="O758" i="36"/>
  <c r="A759" i="36"/>
  <c r="B759" i="36"/>
  <c r="C759" i="36"/>
  <c r="D759" i="36"/>
  <c r="E759" i="36"/>
  <c r="F759" i="36"/>
  <c r="G759" i="36"/>
  <c r="H759" i="36"/>
  <c r="I759" i="36"/>
  <c r="J759" i="36"/>
  <c r="K759" i="36"/>
  <c r="L759" i="36"/>
  <c r="N759" i="36"/>
  <c r="O759" i="36"/>
  <c r="A760" i="36"/>
  <c r="B760" i="36"/>
  <c r="C760" i="36"/>
  <c r="D760" i="36"/>
  <c r="E760" i="36"/>
  <c r="F760" i="36"/>
  <c r="G760" i="36"/>
  <c r="H760" i="36"/>
  <c r="I760" i="36"/>
  <c r="J760" i="36"/>
  <c r="K760" i="36"/>
  <c r="L760" i="36"/>
  <c r="N760" i="36"/>
  <c r="O760" i="36"/>
  <c r="A761" i="36"/>
  <c r="B761" i="36"/>
  <c r="C761" i="36"/>
  <c r="D761" i="36"/>
  <c r="E761" i="36"/>
  <c r="F761" i="36"/>
  <c r="G761" i="36"/>
  <c r="H761" i="36"/>
  <c r="I761" i="36"/>
  <c r="J761" i="36"/>
  <c r="K761" i="36"/>
  <c r="L761" i="36"/>
  <c r="N761" i="36"/>
  <c r="O761" i="36"/>
  <c r="A762" i="36"/>
  <c r="B762" i="36"/>
  <c r="C762" i="36"/>
  <c r="D762" i="36"/>
  <c r="E762" i="36"/>
  <c r="F762" i="36"/>
  <c r="G762" i="36"/>
  <c r="H762" i="36"/>
  <c r="I762" i="36"/>
  <c r="J762" i="36"/>
  <c r="K762" i="36"/>
  <c r="L762" i="36"/>
  <c r="N762" i="36"/>
  <c r="O762" i="36"/>
  <c r="A763" i="36"/>
  <c r="B763" i="36"/>
  <c r="C763" i="36"/>
  <c r="D763" i="36"/>
  <c r="E763" i="36"/>
  <c r="F763" i="36"/>
  <c r="G763" i="36"/>
  <c r="H763" i="36"/>
  <c r="I763" i="36"/>
  <c r="J763" i="36"/>
  <c r="K763" i="36"/>
  <c r="L763" i="36"/>
  <c r="N763" i="36"/>
  <c r="O763" i="36"/>
  <c r="A764" i="36"/>
  <c r="B764" i="36"/>
  <c r="C764" i="36"/>
  <c r="D764" i="36"/>
  <c r="E764" i="36"/>
  <c r="F764" i="36"/>
  <c r="G764" i="36"/>
  <c r="H764" i="36"/>
  <c r="I764" i="36"/>
  <c r="J764" i="36"/>
  <c r="K764" i="36"/>
  <c r="L764" i="36"/>
  <c r="N764" i="36"/>
  <c r="O764" i="36"/>
  <c r="A765" i="36"/>
  <c r="B765" i="36"/>
  <c r="C765" i="36"/>
  <c r="D765" i="36"/>
  <c r="E765" i="36"/>
  <c r="F765" i="36"/>
  <c r="G765" i="36"/>
  <c r="H765" i="36"/>
  <c r="I765" i="36"/>
  <c r="J765" i="36"/>
  <c r="K765" i="36"/>
  <c r="L765" i="36"/>
  <c r="N765" i="36"/>
  <c r="O765" i="36"/>
  <c r="A766" i="36"/>
  <c r="B766" i="36"/>
  <c r="C766" i="36"/>
  <c r="D766" i="36"/>
  <c r="E766" i="36"/>
  <c r="F766" i="36"/>
  <c r="G766" i="36"/>
  <c r="H766" i="36"/>
  <c r="I766" i="36"/>
  <c r="J766" i="36"/>
  <c r="K766" i="36"/>
  <c r="L766" i="36"/>
  <c r="N766" i="36"/>
  <c r="O766" i="36"/>
  <c r="A767" i="36"/>
  <c r="B767" i="36"/>
  <c r="C767" i="36"/>
  <c r="D767" i="36"/>
  <c r="E767" i="36"/>
  <c r="F767" i="36"/>
  <c r="G767" i="36"/>
  <c r="H767" i="36"/>
  <c r="I767" i="36"/>
  <c r="J767" i="36"/>
  <c r="K767" i="36"/>
  <c r="L767" i="36"/>
  <c r="N767" i="36"/>
  <c r="O767" i="36"/>
  <c r="A768" i="36"/>
  <c r="B768" i="36"/>
  <c r="C768" i="36"/>
  <c r="D768" i="36"/>
  <c r="E768" i="36"/>
  <c r="F768" i="36"/>
  <c r="G768" i="36"/>
  <c r="H768" i="36"/>
  <c r="I768" i="36"/>
  <c r="J768" i="36"/>
  <c r="K768" i="36"/>
  <c r="L768" i="36"/>
  <c r="N768" i="36"/>
  <c r="O768" i="36"/>
  <c r="A769" i="36"/>
  <c r="B769" i="36"/>
  <c r="C769" i="36"/>
  <c r="D769" i="36"/>
  <c r="E769" i="36"/>
  <c r="F769" i="36"/>
  <c r="G769" i="36"/>
  <c r="H769" i="36"/>
  <c r="I769" i="36"/>
  <c r="J769" i="36"/>
  <c r="K769" i="36"/>
  <c r="L769" i="36"/>
  <c r="N769" i="36"/>
  <c r="O769" i="36"/>
  <c r="A770" i="36"/>
  <c r="B770" i="36"/>
  <c r="C770" i="36"/>
  <c r="D770" i="36"/>
  <c r="E770" i="36"/>
  <c r="F770" i="36"/>
  <c r="G770" i="36"/>
  <c r="H770" i="36"/>
  <c r="I770" i="36"/>
  <c r="J770" i="36"/>
  <c r="K770" i="36"/>
  <c r="L770" i="36"/>
  <c r="N770" i="36"/>
  <c r="O770" i="36"/>
  <c r="A771" i="36"/>
  <c r="B771" i="36"/>
  <c r="C771" i="36"/>
  <c r="D771" i="36"/>
  <c r="E771" i="36"/>
  <c r="F771" i="36"/>
  <c r="G771" i="36"/>
  <c r="H771" i="36"/>
  <c r="I771" i="36"/>
  <c r="J771" i="36"/>
  <c r="K771" i="36"/>
  <c r="L771" i="36"/>
  <c r="N771" i="36"/>
  <c r="O771" i="36"/>
  <c r="A772" i="36"/>
  <c r="B772" i="36"/>
  <c r="C772" i="36"/>
  <c r="D772" i="36"/>
  <c r="E772" i="36"/>
  <c r="F772" i="36"/>
  <c r="G772" i="36"/>
  <c r="H772" i="36"/>
  <c r="I772" i="36"/>
  <c r="J772" i="36"/>
  <c r="K772" i="36"/>
  <c r="L772" i="36"/>
  <c r="N772" i="36"/>
  <c r="O772" i="36"/>
  <c r="A773" i="36"/>
  <c r="B773" i="36"/>
  <c r="C773" i="36"/>
  <c r="D773" i="36"/>
  <c r="E773" i="36"/>
  <c r="F773" i="36"/>
  <c r="G773" i="36"/>
  <c r="H773" i="36"/>
  <c r="I773" i="36"/>
  <c r="J773" i="36"/>
  <c r="K773" i="36"/>
  <c r="L773" i="36"/>
  <c r="N773" i="36"/>
  <c r="O773" i="36"/>
  <c r="A774" i="36"/>
  <c r="B774" i="36"/>
  <c r="C774" i="36"/>
  <c r="D774" i="36"/>
  <c r="E774" i="36"/>
  <c r="F774" i="36"/>
  <c r="G774" i="36"/>
  <c r="H774" i="36"/>
  <c r="I774" i="36"/>
  <c r="J774" i="36"/>
  <c r="K774" i="36"/>
  <c r="L774" i="36"/>
  <c r="N774" i="36"/>
  <c r="O774" i="36"/>
  <c r="A775" i="36"/>
  <c r="B775" i="36"/>
  <c r="C775" i="36"/>
  <c r="D775" i="36"/>
  <c r="E775" i="36"/>
  <c r="F775" i="36"/>
  <c r="G775" i="36"/>
  <c r="H775" i="36"/>
  <c r="I775" i="36"/>
  <c r="J775" i="36"/>
  <c r="K775" i="36"/>
  <c r="L775" i="36"/>
  <c r="N775" i="36"/>
  <c r="O775" i="36"/>
  <c r="A776" i="36"/>
  <c r="B776" i="36"/>
  <c r="C776" i="36"/>
  <c r="D776" i="36"/>
  <c r="E776" i="36"/>
  <c r="F776" i="36"/>
  <c r="G776" i="36"/>
  <c r="H776" i="36"/>
  <c r="I776" i="36"/>
  <c r="J776" i="36"/>
  <c r="K776" i="36"/>
  <c r="L776" i="36"/>
  <c r="N776" i="36"/>
  <c r="O776" i="36"/>
  <c r="A777" i="36"/>
  <c r="B777" i="36"/>
  <c r="C777" i="36"/>
  <c r="D777" i="36"/>
  <c r="E777" i="36"/>
  <c r="F777" i="36"/>
  <c r="G777" i="36"/>
  <c r="H777" i="36"/>
  <c r="I777" i="36"/>
  <c r="J777" i="36"/>
  <c r="K777" i="36"/>
  <c r="L777" i="36"/>
  <c r="N777" i="36"/>
  <c r="O777" i="36"/>
  <c r="A778" i="36"/>
  <c r="B778" i="36"/>
  <c r="C778" i="36"/>
  <c r="D778" i="36"/>
  <c r="E778" i="36"/>
  <c r="F778" i="36"/>
  <c r="G778" i="36"/>
  <c r="H778" i="36"/>
  <c r="I778" i="36"/>
  <c r="J778" i="36"/>
  <c r="K778" i="36"/>
  <c r="L778" i="36"/>
  <c r="N778" i="36"/>
  <c r="O778" i="36"/>
  <c r="A779" i="36"/>
  <c r="B779" i="36"/>
  <c r="C779" i="36"/>
  <c r="D779" i="36"/>
  <c r="E779" i="36"/>
  <c r="F779" i="36"/>
  <c r="G779" i="36"/>
  <c r="H779" i="36"/>
  <c r="I779" i="36"/>
  <c r="J779" i="36"/>
  <c r="K779" i="36"/>
  <c r="L779" i="36"/>
  <c r="N779" i="36"/>
  <c r="O779" i="36"/>
  <c r="A780" i="36"/>
  <c r="B780" i="36"/>
  <c r="C780" i="36"/>
  <c r="D780" i="36"/>
  <c r="E780" i="36"/>
  <c r="F780" i="36"/>
  <c r="G780" i="36"/>
  <c r="H780" i="36"/>
  <c r="I780" i="36"/>
  <c r="J780" i="36"/>
  <c r="K780" i="36"/>
  <c r="L780" i="36"/>
  <c r="N780" i="36"/>
  <c r="O780" i="36"/>
  <c r="A781" i="36"/>
  <c r="B781" i="36"/>
  <c r="C781" i="36"/>
  <c r="D781" i="36"/>
  <c r="E781" i="36"/>
  <c r="F781" i="36"/>
  <c r="G781" i="36"/>
  <c r="H781" i="36"/>
  <c r="I781" i="36"/>
  <c r="J781" i="36"/>
  <c r="K781" i="36"/>
  <c r="L781" i="36"/>
  <c r="N781" i="36"/>
  <c r="O781" i="36"/>
  <c r="A782" i="36"/>
  <c r="B782" i="36"/>
  <c r="C782" i="36"/>
  <c r="D782" i="36"/>
  <c r="E782" i="36"/>
  <c r="F782" i="36"/>
  <c r="G782" i="36"/>
  <c r="H782" i="36"/>
  <c r="I782" i="36"/>
  <c r="J782" i="36"/>
  <c r="K782" i="36"/>
  <c r="L782" i="36"/>
  <c r="N782" i="36"/>
  <c r="O782" i="36"/>
  <c r="A783" i="36"/>
  <c r="B783" i="36"/>
  <c r="C783" i="36"/>
  <c r="D783" i="36"/>
  <c r="E783" i="36"/>
  <c r="F783" i="36"/>
  <c r="G783" i="36"/>
  <c r="H783" i="36"/>
  <c r="I783" i="36"/>
  <c r="J783" i="36"/>
  <c r="K783" i="36"/>
  <c r="L783" i="36"/>
  <c r="N783" i="36"/>
  <c r="O783" i="36"/>
  <c r="A784" i="36"/>
  <c r="B784" i="36"/>
  <c r="C784" i="36"/>
  <c r="D784" i="36"/>
  <c r="E784" i="36"/>
  <c r="F784" i="36"/>
  <c r="G784" i="36"/>
  <c r="H784" i="36"/>
  <c r="I784" i="36"/>
  <c r="J784" i="36"/>
  <c r="K784" i="36"/>
  <c r="L784" i="36"/>
  <c r="N784" i="36"/>
  <c r="O784" i="36"/>
  <c r="A785" i="36"/>
  <c r="B785" i="36"/>
  <c r="C785" i="36"/>
  <c r="D785" i="36"/>
  <c r="E785" i="36"/>
  <c r="F785" i="36"/>
  <c r="G785" i="36"/>
  <c r="H785" i="36"/>
  <c r="I785" i="36"/>
  <c r="J785" i="36"/>
  <c r="K785" i="36"/>
  <c r="L785" i="36"/>
  <c r="N785" i="36"/>
  <c r="O785" i="36"/>
  <c r="A786" i="36"/>
  <c r="B786" i="36"/>
  <c r="C786" i="36"/>
  <c r="D786" i="36"/>
  <c r="E786" i="36"/>
  <c r="F786" i="36"/>
  <c r="G786" i="36"/>
  <c r="H786" i="36"/>
  <c r="I786" i="36"/>
  <c r="J786" i="36"/>
  <c r="K786" i="36"/>
  <c r="L786" i="36"/>
  <c r="N786" i="36"/>
  <c r="O786" i="36"/>
  <c r="A787" i="36"/>
  <c r="B787" i="36"/>
  <c r="C787" i="36"/>
  <c r="D787" i="36"/>
  <c r="E787" i="36"/>
  <c r="F787" i="36"/>
  <c r="G787" i="36"/>
  <c r="H787" i="36"/>
  <c r="I787" i="36"/>
  <c r="J787" i="36"/>
  <c r="K787" i="36"/>
  <c r="L787" i="36"/>
  <c r="N787" i="36"/>
  <c r="O787" i="36"/>
  <c r="A788" i="36"/>
  <c r="B788" i="36"/>
  <c r="C788" i="36"/>
  <c r="D788" i="36"/>
  <c r="E788" i="36"/>
  <c r="F788" i="36"/>
  <c r="G788" i="36"/>
  <c r="H788" i="36"/>
  <c r="I788" i="36"/>
  <c r="J788" i="36"/>
  <c r="K788" i="36"/>
  <c r="L788" i="36"/>
  <c r="N788" i="36"/>
  <c r="O788" i="36"/>
  <c r="A789" i="36"/>
  <c r="B789" i="36"/>
  <c r="C789" i="36"/>
  <c r="D789" i="36"/>
  <c r="E789" i="36"/>
  <c r="F789" i="36"/>
  <c r="G789" i="36"/>
  <c r="H789" i="36"/>
  <c r="I789" i="36"/>
  <c r="J789" i="36"/>
  <c r="K789" i="36"/>
  <c r="L789" i="36"/>
  <c r="N789" i="36"/>
  <c r="O789" i="36"/>
  <c r="A790" i="36"/>
  <c r="B790" i="36"/>
  <c r="C790" i="36"/>
  <c r="D790" i="36"/>
  <c r="E790" i="36"/>
  <c r="F790" i="36"/>
  <c r="G790" i="36"/>
  <c r="H790" i="36"/>
  <c r="I790" i="36"/>
  <c r="J790" i="36"/>
  <c r="K790" i="36"/>
  <c r="L790" i="36"/>
  <c r="N790" i="36"/>
  <c r="O790" i="36"/>
  <c r="A791" i="36"/>
  <c r="B791" i="36"/>
  <c r="C791" i="36"/>
  <c r="D791" i="36"/>
  <c r="E791" i="36"/>
  <c r="F791" i="36"/>
  <c r="G791" i="36"/>
  <c r="H791" i="36"/>
  <c r="I791" i="36"/>
  <c r="J791" i="36"/>
  <c r="K791" i="36"/>
  <c r="L791" i="36"/>
  <c r="N791" i="36"/>
  <c r="O791" i="36"/>
  <c r="A792" i="36"/>
  <c r="B792" i="36"/>
  <c r="C792" i="36"/>
  <c r="D792" i="36"/>
  <c r="E792" i="36"/>
  <c r="F792" i="36"/>
  <c r="G792" i="36"/>
  <c r="H792" i="36"/>
  <c r="I792" i="36"/>
  <c r="J792" i="36"/>
  <c r="K792" i="36"/>
  <c r="L792" i="36"/>
  <c r="N792" i="36"/>
  <c r="O792" i="36"/>
  <c r="A793" i="36"/>
  <c r="B793" i="36"/>
  <c r="C793" i="36"/>
  <c r="D793" i="36"/>
  <c r="E793" i="36"/>
  <c r="F793" i="36"/>
  <c r="G793" i="36"/>
  <c r="H793" i="36"/>
  <c r="I793" i="36"/>
  <c r="J793" i="36"/>
  <c r="K793" i="36"/>
  <c r="L793" i="36"/>
  <c r="N793" i="36"/>
  <c r="O793" i="36"/>
  <c r="A794" i="36"/>
  <c r="B794" i="36"/>
  <c r="C794" i="36"/>
  <c r="D794" i="36"/>
  <c r="E794" i="36"/>
  <c r="F794" i="36"/>
  <c r="G794" i="36"/>
  <c r="H794" i="36"/>
  <c r="I794" i="36"/>
  <c r="J794" i="36"/>
  <c r="K794" i="36"/>
  <c r="L794" i="36"/>
  <c r="N794" i="36"/>
  <c r="O794" i="36"/>
  <c r="A795" i="36"/>
  <c r="B795" i="36"/>
  <c r="C795" i="36"/>
  <c r="D795" i="36"/>
  <c r="E795" i="36"/>
  <c r="F795" i="36"/>
  <c r="G795" i="36"/>
  <c r="H795" i="36"/>
  <c r="I795" i="36"/>
  <c r="J795" i="36"/>
  <c r="K795" i="36"/>
  <c r="L795" i="36"/>
  <c r="N795" i="36"/>
  <c r="O795" i="36"/>
  <c r="A796" i="36"/>
  <c r="B796" i="36"/>
  <c r="C796" i="36"/>
  <c r="D796" i="36"/>
  <c r="E796" i="36"/>
  <c r="F796" i="36"/>
  <c r="G796" i="36"/>
  <c r="H796" i="36"/>
  <c r="I796" i="36"/>
  <c r="J796" i="36"/>
  <c r="K796" i="36"/>
  <c r="L796" i="36"/>
  <c r="N796" i="36"/>
  <c r="O796" i="36"/>
  <c r="A797" i="36"/>
  <c r="B797" i="36"/>
  <c r="C797" i="36"/>
  <c r="D797" i="36"/>
  <c r="E797" i="36"/>
  <c r="F797" i="36"/>
  <c r="G797" i="36"/>
  <c r="H797" i="36"/>
  <c r="I797" i="36"/>
  <c r="J797" i="36"/>
  <c r="K797" i="36"/>
  <c r="L797" i="36"/>
  <c r="N797" i="36"/>
  <c r="O797" i="36"/>
  <c r="A798" i="36"/>
  <c r="B798" i="36"/>
  <c r="C798" i="36"/>
  <c r="D798" i="36"/>
  <c r="E798" i="36"/>
  <c r="F798" i="36"/>
  <c r="G798" i="36"/>
  <c r="H798" i="36"/>
  <c r="I798" i="36"/>
  <c r="J798" i="36"/>
  <c r="K798" i="36"/>
  <c r="L798" i="36"/>
  <c r="N798" i="36"/>
  <c r="O798" i="36"/>
  <c r="A799" i="36"/>
  <c r="B799" i="36"/>
  <c r="C799" i="36"/>
  <c r="D799" i="36"/>
  <c r="E799" i="36"/>
  <c r="F799" i="36"/>
  <c r="G799" i="36"/>
  <c r="H799" i="36"/>
  <c r="I799" i="36"/>
  <c r="J799" i="36"/>
  <c r="K799" i="36"/>
  <c r="L799" i="36"/>
  <c r="N799" i="36"/>
  <c r="O799" i="36"/>
  <c r="A800" i="36"/>
  <c r="B800" i="36"/>
  <c r="C800" i="36"/>
  <c r="D800" i="36"/>
  <c r="E800" i="36"/>
  <c r="F800" i="36"/>
  <c r="G800" i="36"/>
  <c r="H800" i="36"/>
  <c r="I800" i="36"/>
  <c r="J800" i="36"/>
  <c r="K800" i="36"/>
  <c r="L800" i="36"/>
  <c r="N800" i="36"/>
  <c r="O800" i="36"/>
  <c r="A801" i="36"/>
  <c r="B801" i="36"/>
  <c r="C801" i="36"/>
  <c r="D801" i="36"/>
  <c r="E801" i="36"/>
  <c r="F801" i="36"/>
  <c r="G801" i="36"/>
  <c r="H801" i="36"/>
  <c r="I801" i="36"/>
  <c r="J801" i="36"/>
  <c r="K801" i="36"/>
  <c r="L801" i="36"/>
  <c r="N801" i="36"/>
  <c r="O801" i="36"/>
  <c r="A802" i="36"/>
  <c r="B802" i="36"/>
  <c r="C802" i="36"/>
  <c r="D802" i="36"/>
  <c r="E802" i="36"/>
  <c r="F802" i="36"/>
  <c r="G802" i="36"/>
  <c r="H802" i="36"/>
  <c r="I802" i="36"/>
  <c r="J802" i="36"/>
  <c r="K802" i="36"/>
  <c r="L802" i="36"/>
  <c r="N802" i="36"/>
  <c r="O802" i="36"/>
  <c r="A803" i="36"/>
  <c r="B803" i="36"/>
  <c r="C803" i="36"/>
  <c r="D803" i="36"/>
  <c r="E803" i="36"/>
  <c r="F803" i="36"/>
  <c r="G803" i="36"/>
  <c r="H803" i="36"/>
  <c r="I803" i="36"/>
  <c r="J803" i="36"/>
  <c r="K803" i="36"/>
  <c r="L803" i="36"/>
  <c r="N803" i="36"/>
  <c r="O803" i="36"/>
  <c r="A804" i="36"/>
  <c r="B804" i="36"/>
  <c r="C804" i="36"/>
  <c r="D804" i="36"/>
  <c r="E804" i="36"/>
  <c r="F804" i="36"/>
  <c r="G804" i="36"/>
  <c r="H804" i="36"/>
  <c r="I804" i="36"/>
  <c r="J804" i="36"/>
  <c r="K804" i="36"/>
  <c r="L804" i="36"/>
  <c r="N804" i="36"/>
  <c r="O804" i="36"/>
  <c r="A805" i="36"/>
  <c r="B805" i="36"/>
  <c r="C805" i="36"/>
  <c r="D805" i="36"/>
  <c r="E805" i="36"/>
  <c r="F805" i="36"/>
  <c r="G805" i="36"/>
  <c r="H805" i="36"/>
  <c r="I805" i="36"/>
  <c r="J805" i="36"/>
  <c r="K805" i="36"/>
  <c r="L805" i="36"/>
  <c r="N805" i="36"/>
  <c r="O805" i="36"/>
  <c r="A806" i="36"/>
  <c r="B806" i="36"/>
  <c r="C806" i="36"/>
  <c r="D806" i="36"/>
  <c r="E806" i="36"/>
  <c r="F806" i="36"/>
  <c r="G806" i="36"/>
  <c r="H806" i="36"/>
  <c r="I806" i="36"/>
  <c r="J806" i="36"/>
  <c r="K806" i="36"/>
  <c r="L806" i="36"/>
  <c r="N806" i="36"/>
  <c r="O806" i="36"/>
  <c r="A807" i="36"/>
  <c r="B807" i="36"/>
  <c r="C807" i="36"/>
  <c r="D807" i="36"/>
  <c r="E807" i="36"/>
  <c r="F807" i="36"/>
  <c r="G807" i="36"/>
  <c r="H807" i="36"/>
  <c r="I807" i="36"/>
  <c r="J807" i="36"/>
  <c r="K807" i="36"/>
  <c r="L807" i="36"/>
  <c r="N807" i="36"/>
  <c r="O807" i="36"/>
  <c r="A808" i="36"/>
  <c r="B808" i="36"/>
  <c r="C808" i="36"/>
  <c r="D808" i="36"/>
  <c r="E808" i="36"/>
  <c r="F808" i="36"/>
  <c r="G808" i="36"/>
  <c r="H808" i="36"/>
  <c r="I808" i="36"/>
  <c r="J808" i="36"/>
  <c r="K808" i="36"/>
  <c r="L808" i="36"/>
  <c r="N808" i="36"/>
  <c r="O808" i="36"/>
  <c r="A809" i="36"/>
  <c r="B809" i="36"/>
  <c r="C809" i="36"/>
  <c r="D809" i="36"/>
  <c r="E809" i="36"/>
  <c r="F809" i="36"/>
  <c r="G809" i="36"/>
  <c r="H809" i="36"/>
  <c r="I809" i="36"/>
  <c r="J809" i="36"/>
  <c r="K809" i="36"/>
  <c r="L809" i="36"/>
  <c r="N809" i="36"/>
  <c r="O809" i="36"/>
  <c r="A810" i="36"/>
  <c r="B810" i="36"/>
  <c r="C810" i="36"/>
  <c r="D810" i="36"/>
  <c r="E810" i="36"/>
  <c r="F810" i="36"/>
  <c r="G810" i="36"/>
  <c r="H810" i="36"/>
  <c r="I810" i="36"/>
  <c r="J810" i="36"/>
  <c r="K810" i="36"/>
  <c r="L810" i="36"/>
  <c r="N810" i="36"/>
  <c r="O810" i="36"/>
  <c r="A811" i="36"/>
  <c r="B811" i="36"/>
  <c r="C811" i="36"/>
  <c r="D811" i="36"/>
  <c r="E811" i="36"/>
  <c r="F811" i="36"/>
  <c r="G811" i="36"/>
  <c r="H811" i="36"/>
  <c r="I811" i="36"/>
  <c r="J811" i="36"/>
  <c r="K811" i="36"/>
  <c r="L811" i="36"/>
  <c r="N811" i="36"/>
  <c r="O811" i="36"/>
  <c r="A812" i="36"/>
  <c r="B812" i="36"/>
  <c r="C812" i="36"/>
  <c r="D812" i="36"/>
  <c r="E812" i="36"/>
  <c r="F812" i="36"/>
  <c r="G812" i="36"/>
  <c r="H812" i="36"/>
  <c r="I812" i="36"/>
  <c r="J812" i="36"/>
  <c r="K812" i="36"/>
  <c r="L812" i="36"/>
  <c r="N812" i="36"/>
  <c r="O812" i="36"/>
  <c r="A813" i="36"/>
  <c r="B813" i="36"/>
  <c r="C813" i="36"/>
  <c r="D813" i="36"/>
  <c r="E813" i="36"/>
  <c r="F813" i="36"/>
  <c r="G813" i="36"/>
  <c r="H813" i="36"/>
  <c r="I813" i="36"/>
  <c r="J813" i="36"/>
  <c r="K813" i="36"/>
  <c r="L813" i="36"/>
  <c r="N813" i="36"/>
  <c r="O813" i="36"/>
  <c r="A814" i="36"/>
  <c r="B814" i="36"/>
  <c r="C814" i="36"/>
  <c r="D814" i="36"/>
  <c r="E814" i="36"/>
  <c r="F814" i="36"/>
  <c r="G814" i="36"/>
  <c r="H814" i="36"/>
  <c r="I814" i="36"/>
  <c r="J814" i="36"/>
  <c r="K814" i="36"/>
  <c r="L814" i="36"/>
  <c r="N814" i="36"/>
  <c r="O814" i="36"/>
  <c r="A815" i="36"/>
  <c r="B815" i="36"/>
  <c r="C815" i="36"/>
  <c r="D815" i="36"/>
  <c r="E815" i="36"/>
  <c r="F815" i="36"/>
  <c r="G815" i="36"/>
  <c r="H815" i="36"/>
  <c r="I815" i="36"/>
  <c r="J815" i="36"/>
  <c r="K815" i="36"/>
  <c r="L815" i="36"/>
  <c r="N815" i="36"/>
  <c r="O815" i="36"/>
  <c r="A816" i="36"/>
  <c r="B816" i="36"/>
  <c r="C816" i="36"/>
  <c r="D816" i="36"/>
  <c r="E816" i="36"/>
  <c r="F816" i="36"/>
  <c r="G816" i="36"/>
  <c r="H816" i="36"/>
  <c r="I816" i="36"/>
  <c r="J816" i="36"/>
  <c r="K816" i="36"/>
  <c r="L816" i="36"/>
  <c r="N816" i="36"/>
  <c r="O816" i="36"/>
  <c r="A817" i="36"/>
  <c r="B817" i="36"/>
  <c r="C817" i="36"/>
  <c r="D817" i="36"/>
  <c r="E817" i="36"/>
  <c r="F817" i="36"/>
  <c r="G817" i="36"/>
  <c r="H817" i="36"/>
  <c r="I817" i="36"/>
  <c r="J817" i="36"/>
  <c r="K817" i="36"/>
  <c r="L817" i="36"/>
  <c r="N817" i="36"/>
  <c r="O817" i="36"/>
  <c r="A818" i="36"/>
  <c r="B818" i="36"/>
  <c r="C818" i="36"/>
  <c r="D818" i="36"/>
  <c r="E818" i="36"/>
  <c r="F818" i="36"/>
  <c r="G818" i="36"/>
  <c r="H818" i="36"/>
  <c r="I818" i="36"/>
  <c r="J818" i="36"/>
  <c r="K818" i="36"/>
  <c r="L818" i="36"/>
  <c r="N818" i="36"/>
  <c r="O818" i="36"/>
  <c r="A819" i="36"/>
  <c r="B819" i="36"/>
  <c r="C819" i="36"/>
  <c r="D819" i="36"/>
  <c r="E819" i="36"/>
  <c r="F819" i="36"/>
  <c r="G819" i="36"/>
  <c r="H819" i="36"/>
  <c r="I819" i="36"/>
  <c r="J819" i="36"/>
  <c r="K819" i="36"/>
  <c r="L819" i="36"/>
  <c r="N819" i="36"/>
  <c r="O819" i="36"/>
  <c r="A820" i="36"/>
  <c r="B820" i="36"/>
  <c r="C820" i="36"/>
  <c r="D820" i="36"/>
  <c r="E820" i="36"/>
  <c r="F820" i="36"/>
  <c r="G820" i="36"/>
  <c r="H820" i="36"/>
  <c r="I820" i="36"/>
  <c r="J820" i="36"/>
  <c r="K820" i="36"/>
  <c r="L820" i="36"/>
  <c r="N820" i="36"/>
  <c r="O820" i="36"/>
  <c r="M136" i="36" l="1"/>
  <c r="M116" i="36"/>
  <c r="M112" i="36"/>
  <c r="M100" i="36"/>
  <c r="M92" i="36"/>
  <c r="M88" i="36"/>
  <c r="M84" i="36"/>
  <c r="M76" i="36"/>
  <c r="M652" i="36"/>
  <c r="M644" i="36"/>
  <c r="M636" i="36"/>
  <c r="M612" i="36"/>
  <c r="M604" i="36"/>
  <c r="M584" i="36"/>
  <c r="M576" i="36"/>
  <c r="M568" i="36"/>
  <c r="M548" i="36"/>
  <c r="M532" i="36"/>
  <c r="M516" i="36"/>
  <c r="M796" i="36"/>
  <c r="M768" i="36"/>
  <c r="M764" i="36"/>
  <c r="M756" i="36"/>
  <c r="M278" i="36"/>
  <c r="M274" i="36"/>
  <c r="M258" i="36"/>
  <c r="M242" i="36"/>
  <c r="M234" i="36"/>
  <c r="M230" i="36"/>
  <c r="M226" i="36"/>
  <c r="M210" i="36"/>
  <c r="M70" i="36"/>
  <c r="M66" i="36"/>
  <c r="M800" i="36"/>
  <c r="M808" i="36"/>
  <c r="M788" i="36"/>
  <c r="M772" i="36"/>
  <c r="M792" i="36"/>
  <c r="M760" i="36"/>
  <c r="M740" i="36"/>
  <c r="M736" i="36"/>
  <c r="M672" i="36"/>
  <c r="M668" i="36"/>
  <c r="M664" i="36"/>
  <c r="M660" i="36"/>
  <c r="M648" i="36"/>
  <c r="M640" i="36"/>
  <c r="M620" i="36"/>
  <c r="M596" i="36"/>
  <c r="M572" i="36"/>
  <c r="M564" i="36"/>
  <c r="M500" i="36"/>
  <c r="M496" i="36"/>
  <c r="M492" i="36"/>
  <c r="M488" i="36"/>
  <c r="M480" i="36"/>
  <c r="M476" i="36"/>
  <c r="M468" i="36"/>
  <c r="M464" i="36"/>
  <c r="M460" i="36"/>
  <c r="M456" i="36"/>
  <c r="M452" i="36"/>
  <c r="M448" i="36"/>
  <c r="M444" i="36"/>
  <c r="M440" i="36"/>
  <c r="M436" i="36"/>
  <c r="M432" i="36"/>
  <c r="M428" i="36"/>
  <c r="M424" i="36"/>
  <c r="M420" i="36"/>
  <c r="M416" i="36"/>
  <c r="M412" i="36"/>
  <c r="M404" i="36"/>
  <c r="M400" i="36"/>
  <c r="M396" i="36"/>
  <c r="M392" i="36"/>
  <c r="M388" i="36"/>
  <c r="M380" i="36"/>
  <c r="M276" i="36"/>
  <c r="M268" i="36"/>
  <c r="M264" i="36"/>
  <c r="M244" i="36"/>
  <c r="M240" i="36"/>
  <c r="M236" i="36"/>
  <c r="M232" i="36"/>
  <c r="M208" i="36"/>
  <c r="M204" i="36"/>
  <c r="M196" i="36"/>
  <c r="M192" i="36"/>
  <c r="M188" i="36"/>
  <c r="M184" i="36"/>
  <c r="M180" i="36"/>
  <c r="M160" i="36"/>
  <c r="M156" i="36"/>
  <c r="M152" i="36"/>
  <c r="M8" i="36"/>
  <c r="M794" i="36"/>
  <c r="M746" i="36"/>
  <c r="M790" i="36"/>
  <c r="M770" i="36"/>
  <c r="M754" i="36"/>
  <c r="M734" i="36"/>
  <c r="M786" i="36"/>
  <c r="M758" i="36"/>
  <c r="M742" i="36"/>
  <c r="M766" i="36"/>
  <c r="M762" i="36"/>
  <c r="M750" i="36"/>
  <c r="M53" i="36"/>
  <c r="M39" i="36"/>
  <c r="M35" i="36"/>
  <c r="M198" i="36"/>
  <c r="M182" i="36"/>
  <c r="M178" i="36"/>
  <c r="M170" i="36"/>
  <c r="M166" i="36"/>
  <c r="M158" i="36"/>
  <c r="M154" i="36"/>
  <c r="M150" i="36"/>
  <c r="M146" i="36"/>
  <c r="M138" i="36"/>
  <c r="M126" i="36"/>
  <c r="M118" i="36"/>
  <c r="M110" i="36"/>
  <c r="M94" i="36"/>
  <c r="M90" i="36"/>
  <c r="M86" i="36"/>
  <c r="M82" i="36"/>
  <c r="M78" i="36"/>
  <c r="M54" i="36"/>
  <c r="M50" i="36"/>
  <c r="M42" i="36"/>
  <c r="M38" i="36"/>
  <c r="M26" i="36"/>
  <c r="M14" i="36"/>
  <c r="M803" i="36"/>
  <c r="M799" i="36"/>
  <c r="M795" i="36"/>
  <c r="M771" i="36"/>
  <c r="M767" i="36"/>
  <c r="M759" i="36"/>
  <c r="M751" i="36"/>
  <c r="M747" i="36"/>
  <c r="M735" i="36"/>
  <c r="M727" i="36"/>
  <c r="M715" i="36"/>
  <c r="M699" i="36"/>
  <c r="M515" i="36"/>
  <c r="M511" i="36"/>
  <c r="M503" i="36"/>
  <c r="M495" i="36"/>
  <c r="M491" i="36"/>
  <c r="M487" i="36"/>
  <c r="M479" i="36"/>
  <c r="M475" i="36"/>
  <c r="M471" i="36"/>
  <c r="M467" i="36"/>
  <c r="M463" i="36"/>
  <c r="M459" i="36"/>
  <c r="M455" i="36"/>
  <c r="M451" i="36"/>
  <c r="M447" i="36"/>
  <c r="M443" i="36"/>
  <c r="M439" i="36"/>
  <c r="M435" i="36"/>
  <c r="M431" i="36"/>
  <c r="M427" i="36"/>
  <c r="M423" i="36"/>
  <c r="M419" i="36"/>
  <c r="M411" i="36"/>
  <c r="M403" i="36"/>
  <c r="M399" i="36"/>
  <c r="M395" i="36"/>
  <c r="M391" i="36"/>
  <c r="M379" i="36"/>
  <c r="M275" i="36"/>
  <c r="M271" i="36"/>
  <c r="M267" i="36"/>
  <c r="M263" i="36"/>
  <c r="M259" i="36"/>
  <c r="M19" i="36"/>
  <c r="M11" i="36"/>
  <c r="M807" i="36"/>
  <c r="M791" i="36"/>
  <c r="M787" i="36"/>
  <c r="M755" i="36"/>
  <c r="M739" i="36"/>
  <c r="M731" i="36"/>
  <c r="M707" i="36"/>
  <c r="M691" i="36"/>
  <c r="M683" i="36"/>
  <c r="M671" i="36"/>
  <c r="M667" i="36"/>
  <c r="M527" i="36"/>
  <c r="M726" i="36"/>
  <c r="M710" i="36"/>
  <c r="M702" i="36"/>
  <c r="M674" i="36"/>
  <c r="M666" i="36"/>
  <c r="M662" i="36"/>
  <c r="M650" i="36"/>
  <c r="M642" i="36"/>
  <c r="M634" i="36"/>
  <c r="M566" i="36"/>
  <c r="M546" i="36"/>
  <c r="M526" i="36"/>
  <c r="M502" i="36"/>
  <c r="M486" i="36"/>
  <c r="M482" i="36"/>
  <c r="M478" i="36"/>
  <c r="M474" i="36"/>
  <c r="M470" i="36"/>
  <c r="M466" i="36"/>
  <c r="M462" i="36"/>
  <c r="M458" i="36"/>
  <c r="M454" i="36"/>
  <c r="M450" i="36"/>
  <c r="M446" i="36"/>
  <c r="M442" i="36"/>
  <c r="M438" i="36"/>
  <c r="M434" i="36"/>
  <c r="M430" i="36"/>
  <c r="M426" i="36"/>
  <c r="M422" i="36"/>
  <c r="M418" i="36"/>
  <c r="M414" i="36"/>
  <c r="M410" i="36"/>
  <c r="M402" i="36"/>
  <c r="M398" i="36"/>
  <c r="M394" i="36"/>
  <c r="M390" i="36"/>
  <c r="M378" i="36"/>
  <c r="M270" i="36"/>
  <c r="M222" i="36"/>
  <c r="M10" i="36"/>
  <c r="M730" i="36"/>
  <c r="M706" i="36"/>
  <c r="M698" i="36"/>
  <c r="M678" i="36"/>
  <c r="M670" i="36"/>
  <c r="M658" i="36"/>
  <c r="M654" i="36"/>
  <c r="M646" i="36"/>
  <c r="M638" i="36"/>
  <c r="M614" i="36"/>
  <c r="M610" i="36"/>
  <c r="M594" i="36"/>
  <c r="F3" i="36"/>
  <c r="H3" i="36"/>
  <c r="H4" i="36"/>
  <c r="F4" i="36"/>
  <c r="M797" i="36"/>
  <c r="M789" i="36"/>
  <c r="M741" i="36"/>
  <c r="M729" i="36"/>
  <c r="M705" i="36"/>
  <c r="M697" i="36"/>
  <c r="M673" i="36"/>
  <c r="M661" i="36"/>
  <c r="M649" i="36"/>
  <c r="M597" i="36"/>
  <c r="M533" i="36"/>
  <c r="M525" i="36"/>
  <c r="M513" i="36"/>
  <c r="M485" i="36"/>
  <c r="M469" i="36"/>
  <c r="M457" i="36"/>
  <c r="M453" i="36"/>
  <c r="M441" i="36"/>
  <c r="M437" i="36"/>
  <c r="M429" i="36"/>
  <c r="M277" i="36"/>
  <c r="M265" i="36"/>
  <c r="M245" i="36"/>
  <c r="M233" i="36"/>
  <c r="M225" i="36"/>
  <c r="M205" i="36"/>
  <c r="M197" i="36"/>
  <c r="M161" i="36"/>
  <c r="M97" i="36"/>
  <c r="M85" i="36"/>
  <c r="M65" i="36"/>
  <c r="M9" i="36"/>
  <c r="M798" i="36"/>
  <c r="M801" i="36"/>
  <c r="M793" i="36"/>
  <c r="M773" i="36"/>
  <c r="M761" i="36"/>
  <c r="M749" i="36"/>
  <c r="M725" i="36"/>
  <c r="M677" i="36"/>
  <c r="M653" i="36"/>
  <c r="M573" i="36"/>
  <c r="M561" i="36"/>
  <c r="M493" i="36"/>
  <c r="M477" i="36"/>
  <c r="M449" i="36"/>
  <c r="M425" i="36"/>
  <c r="M397" i="36"/>
  <c r="M221" i="36"/>
  <c r="M133" i="36"/>
  <c r="M49" i="36"/>
  <c r="M809" i="36"/>
  <c r="M769" i="36"/>
  <c r="M765" i="36"/>
  <c r="M757" i="36"/>
  <c r="M733" i="36"/>
  <c r="M701" i="36"/>
  <c r="M665" i="36"/>
  <c r="M657" i="36"/>
  <c r="M645" i="36"/>
  <c r="M605" i="36"/>
  <c r="M581" i="36"/>
  <c r="M565" i="36"/>
  <c r="M545" i="36"/>
  <c r="M481" i="36"/>
  <c r="M465" i="36"/>
  <c r="M461" i="36"/>
  <c r="M445" i="36"/>
  <c r="M433" i="36"/>
  <c r="M417" i="36"/>
  <c r="M409" i="36"/>
  <c r="M389" i="36"/>
  <c r="M269" i="36"/>
  <c r="M217" i="36"/>
  <c r="M89" i="36"/>
  <c r="M77" i="36"/>
  <c r="M17" i="36"/>
  <c r="M802" i="36"/>
  <c r="M663" i="36"/>
  <c r="M659" i="36"/>
  <c r="M655" i="36"/>
  <c r="M651" i="36"/>
  <c r="M647" i="36"/>
  <c r="M643" i="36"/>
  <c r="M639" i="36"/>
  <c r="M635" i="36"/>
  <c r="M607" i="36"/>
  <c r="M603" i="36"/>
  <c r="M591" i="36"/>
  <c r="M587" i="36"/>
  <c r="M571" i="36"/>
  <c r="M567" i="36"/>
  <c r="M555" i="36"/>
  <c r="M547" i="36"/>
  <c r="M543" i="36"/>
  <c r="M7" i="36"/>
  <c r="M805" i="36"/>
  <c r="M721" i="36"/>
  <c r="M669" i="36"/>
  <c r="M637" i="36"/>
  <c r="M501" i="36"/>
  <c r="M421" i="36"/>
  <c r="M405" i="36"/>
  <c r="M261" i="36"/>
  <c r="M241" i="36"/>
  <c r="M229" i="36"/>
  <c r="M201" i="36"/>
  <c r="M141" i="36"/>
  <c r="M93" i="36"/>
  <c r="M69" i="36"/>
  <c r="M45" i="36"/>
  <c r="M806" i="36"/>
  <c r="AB381" i="27"/>
  <c r="AB340" i="27"/>
  <c r="Q340" i="30"/>
  <c r="AC2717" i="27"/>
  <c r="AD2717" i="27" s="1"/>
  <c r="AC2716" i="27"/>
  <c r="AD2716" i="27" s="1"/>
  <c r="AC2715" i="27"/>
  <c r="AD2715" i="27" s="1"/>
  <c r="AC2714" i="27"/>
  <c r="AD2714" i="27" s="1"/>
  <c r="AC2711" i="27"/>
  <c r="AD2711" i="27" s="1"/>
  <c r="AC2710" i="27"/>
  <c r="AD2710" i="27" s="1"/>
  <c r="AC2708" i="27"/>
  <c r="AD2708" i="27" s="1"/>
  <c r="AC2706" i="27"/>
  <c r="AD2706" i="27" s="1"/>
  <c r="AC2697" i="27"/>
  <c r="AD2697" i="27" s="1"/>
  <c r="AC2695" i="27"/>
  <c r="AD2695" i="27" s="1"/>
  <c r="AC2693" i="27"/>
  <c r="AD2693" i="27" s="1"/>
  <c r="AC2684" i="27"/>
  <c r="AD2684" i="27" s="1"/>
  <c r="AC2683" i="27"/>
  <c r="AD2683" i="27" s="1"/>
  <c r="AC2682" i="27"/>
  <c r="AD2682" i="27" s="1"/>
  <c r="AC2681" i="27"/>
  <c r="AD2681" i="27" s="1"/>
  <c r="AC2679" i="27"/>
  <c r="AD2679" i="27" s="1"/>
  <c r="AC2678" i="27"/>
  <c r="AD2678" i="27" s="1"/>
  <c r="AC2677" i="27"/>
  <c r="AD2677" i="27" s="1"/>
  <c r="AC2676" i="27"/>
  <c r="AD2676" i="27" s="1"/>
  <c r="AC2674" i="27"/>
  <c r="AD2674" i="27" s="1"/>
  <c r="AC2673" i="27"/>
  <c r="AD2673" i="27" s="1"/>
  <c r="AC2672" i="27"/>
  <c r="AD2672" i="27" s="1"/>
  <c r="AC2671" i="27"/>
  <c r="AD2671" i="27" s="1"/>
  <c r="AC2670" i="27"/>
  <c r="AD2670" i="27" s="1"/>
  <c r="AC2669" i="27"/>
  <c r="AD2669" i="27" s="1"/>
  <c r="AC2667" i="27"/>
  <c r="AD2667" i="27" s="1"/>
  <c r="AC2657" i="27"/>
  <c r="AD2657" i="27" s="1"/>
  <c r="AC2656" i="27"/>
  <c r="AD2656" i="27" s="1"/>
  <c r="AC2655" i="27"/>
  <c r="AD2655" i="27" s="1"/>
  <c r="AC2654" i="27"/>
  <c r="AD2654" i="27" s="1"/>
  <c r="AC2651" i="27"/>
  <c r="AD2651" i="27" s="1"/>
  <c r="AC2649" i="27"/>
  <c r="AD2649" i="27" s="1"/>
  <c r="AC2648" i="27"/>
  <c r="AD2648" i="27" s="1"/>
  <c r="AC2647" i="27"/>
  <c r="AD2647" i="27" s="1"/>
  <c r="AC2645" i="27"/>
  <c r="AD2645" i="27" s="1"/>
  <c r="AC2641" i="27"/>
  <c r="AD2641" i="27" s="1"/>
  <c r="AC2639" i="27"/>
  <c r="AD2639" i="27" s="1"/>
  <c r="AC2638" i="27"/>
  <c r="AD2638" i="27" s="1"/>
  <c r="AC2637" i="27"/>
  <c r="AD2637" i="27" s="1"/>
  <c r="AC2635" i="27"/>
  <c r="AD2635" i="27" s="1"/>
  <c r="AC2634" i="27"/>
  <c r="AD2634" i="27" s="1"/>
  <c r="AC2633" i="27"/>
  <c r="AD2633" i="27" s="1"/>
  <c r="AC2631" i="27"/>
  <c r="AD2631" i="27" s="1"/>
  <c r="AC2630" i="27"/>
  <c r="AD2630" i="27" s="1"/>
  <c r="AC2629" i="27"/>
  <c r="AD2629" i="27" s="1"/>
  <c r="AC2627" i="27"/>
  <c r="AD2627" i="27" s="1"/>
  <c r="AC2626" i="27"/>
  <c r="AD2626" i="27" s="1"/>
  <c r="AC2622" i="27"/>
  <c r="AD2622" i="27" s="1"/>
  <c r="AC2621" i="27"/>
  <c r="AD2621" i="27" s="1"/>
  <c r="AC2620" i="27"/>
  <c r="AD2620" i="27" s="1"/>
  <c r="AC2619" i="27"/>
  <c r="AD2619" i="27" s="1"/>
  <c r="AC2616" i="27"/>
  <c r="AD2616" i="27" s="1"/>
  <c r="AC2615" i="27"/>
  <c r="AD2615" i="27" s="1"/>
  <c r="AC2614" i="27"/>
  <c r="AD2614" i="27" s="1"/>
  <c r="AC2613" i="27"/>
  <c r="AD2613" i="27" s="1"/>
  <c r="AC2609" i="27"/>
  <c r="AD2609" i="27" s="1"/>
  <c r="AC2605" i="27"/>
  <c r="AD2605" i="27" s="1"/>
  <c r="AC2603" i="27"/>
  <c r="AD2603" i="27" s="1"/>
  <c r="AC2602" i="27"/>
  <c r="AD2602" i="27" s="1"/>
  <c r="AC2601" i="27"/>
  <c r="AD2601" i="27" s="1"/>
  <c r="AC2600" i="27"/>
  <c r="AD2600" i="27" s="1"/>
  <c r="AC2596" i="27"/>
  <c r="AD2596" i="27" s="1"/>
  <c r="AC2595" i="27"/>
  <c r="AD2595" i="27" s="1"/>
  <c r="AC2593" i="27"/>
  <c r="AD2593" i="27" s="1"/>
  <c r="AC2589" i="27"/>
  <c r="AD2589" i="27" s="1"/>
  <c r="AC2585" i="27"/>
  <c r="AD2585" i="27" s="1"/>
  <c r="AC2584" i="27"/>
  <c r="AD2584" i="27" s="1"/>
  <c r="AC2574" i="27"/>
  <c r="AD2574" i="27" s="1"/>
  <c r="AC2573" i="27"/>
  <c r="AD2573" i="27" s="1"/>
  <c r="AC2572" i="27"/>
  <c r="AD2572" i="27" s="1"/>
  <c r="AC2571" i="27"/>
  <c r="AD2571" i="27" s="1"/>
  <c r="AC2570" i="27"/>
  <c r="AD2570" i="27" s="1"/>
  <c r="AC2569" i="27"/>
  <c r="AD2569" i="27" s="1"/>
  <c r="AC2568" i="27"/>
  <c r="AD2568" i="27" s="1"/>
  <c r="AC2567" i="27"/>
  <c r="AD2567" i="27" s="1"/>
  <c r="AC2566" i="27"/>
  <c r="AD2566" i="27" s="1"/>
  <c r="AC2565" i="27"/>
  <c r="AD2565" i="27" s="1"/>
  <c r="AC2564" i="27"/>
  <c r="AD2564" i="27" s="1"/>
  <c r="AC2563" i="27"/>
  <c r="AD2563" i="27" s="1"/>
  <c r="AC2562" i="27"/>
  <c r="AD2562" i="27" s="1"/>
  <c r="AC2561" i="27"/>
  <c r="AD2561" i="27" s="1"/>
  <c r="AC2560" i="27"/>
  <c r="AD2560" i="27" s="1"/>
  <c r="AC2559" i="27"/>
  <c r="AD2559" i="27" s="1"/>
  <c r="AC2558" i="27"/>
  <c r="AD2558" i="27" s="1"/>
  <c r="AC2557" i="27"/>
  <c r="AD2557" i="27" s="1"/>
  <c r="AC2556" i="27"/>
  <c r="AD2556" i="27" s="1"/>
  <c r="AC2555" i="27"/>
  <c r="AD2555" i="27" s="1"/>
  <c r="AC2552" i="27"/>
  <c r="AD2552" i="27" s="1"/>
  <c r="AC2550" i="27"/>
  <c r="AD2550" i="27" s="1"/>
  <c r="AC2547" i="27"/>
  <c r="AD2547" i="27" s="1"/>
  <c r="AC2542" i="27"/>
  <c r="AD2542" i="27" s="1"/>
  <c r="AC2541" i="27"/>
  <c r="AD2541" i="27" s="1"/>
  <c r="AC2538" i="27"/>
  <c r="AD2538" i="27" s="1"/>
  <c r="AC2537" i="27"/>
  <c r="AD2537" i="27" s="1"/>
  <c r="AC2536" i="27"/>
  <c r="AD2536" i="27" s="1"/>
  <c r="AC2535" i="27"/>
  <c r="AD2535" i="27" s="1"/>
  <c r="AC2533" i="27"/>
  <c r="AD2533" i="27" s="1"/>
  <c r="AC2532" i="27"/>
  <c r="AD2532" i="27" s="1"/>
  <c r="AC2531" i="27"/>
  <c r="AD2531" i="27" s="1"/>
  <c r="AC2530" i="27"/>
  <c r="AD2530" i="27" s="1"/>
  <c r="AC2529" i="27"/>
  <c r="AD2529" i="27" s="1"/>
  <c r="AC2528" i="27"/>
  <c r="AD2528" i="27" s="1"/>
  <c r="AC2527" i="27"/>
  <c r="AD2527" i="27" s="1"/>
  <c r="AC2526" i="27"/>
  <c r="AD2526" i="27" s="1"/>
  <c r="AC2525" i="27"/>
  <c r="AD2525" i="27" s="1"/>
  <c r="AC2524" i="27"/>
  <c r="AD2524" i="27" s="1"/>
  <c r="AC2523" i="27"/>
  <c r="AD2523" i="27" s="1"/>
  <c r="AC2522" i="27"/>
  <c r="AD2522" i="27" s="1"/>
  <c r="AC2521" i="27"/>
  <c r="AD2521" i="27" s="1"/>
  <c r="AC2518" i="27"/>
  <c r="AD2518" i="27" s="1"/>
  <c r="AC2517" i="27"/>
  <c r="AD2517" i="27" s="1"/>
  <c r="AC2515" i="27"/>
  <c r="AD2515" i="27" s="1"/>
  <c r="AC2514" i="27"/>
  <c r="AD2514" i="27" s="1"/>
  <c r="AC2513" i="27"/>
  <c r="AD2513" i="27" s="1"/>
  <c r="AC2512" i="27"/>
  <c r="AD2512" i="27" s="1"/>
  <c r="AC2511" i="27"/>
  <c r="AD2511" i="27" s="1"/>
  <c r="AC2510" i="27"/>
  <c r="AD2510" i="27" s="1"/>
  <c r="AC2508" i="27"/>
  <c r="AD2508" i="27" s="1"/>
  <c r="AC2507" i="27"/>
  <c r="AD2507" i="27" s="1"/>
  <c r="AC2506" i="27"/>
  <c r="AD2506" i="27" s="1"/>
  <c r="AC2505" i="27"/>
  <c r="AD2505" i="27" s="1"/>
  <c r="AC2504" i="27"/>
  <c r="AD2504" i="27" s="1"/>
  <c r="AC2503" i="27"/>
  <c r="AD2503" i="27" s="1"/>
  <c r="AC2500" i="27"/>
  <c r="AD2500" i="27" s="1"/>
  <c r="AC2498" i="27"/>
  <c r="AD2498" i="27" s="1"/>
  <c r="AC2497" i="27"/>
  <c r="AD2497" i="27" s="1"/>
  <c r="AC2496" i="27"/>
  <c r="AD2496" i="27" s="1"/>
  <c r="AC2495" i="27"/>
  <c r="AD2495" i="27" s="1"/>
  <c r="AC2494" i="27"/>
  <c r="AD2494" i="27" s="1"/>
  <c r="AC2493" i="27"/>
  <c r="AD2493" i="27" s="1"/>
  <c r="AC2492" i="27"/>
  <c r="AD2492" i="27" s="1"/>
  <c r="AC2491" i="27"/>
  <c r="AD2491" i="27" s="1"/>
  <c r="AC2490" i="27"/>
  <c r="AD2490" i="27" s="1"/>
  <c r="AC2489" i="27"/>
  <c r="AD2489" i="27" s="1"/>
  <c r="AC2488" i="27"/>
  <c r="AD2488" i="27" s="1"/>
  <c r="AC2487" i="27"/>
  <c r="AD2487" i="27" s="1"/>
  <c r="AC2486" i="27"/>
  <c r="AD2486" i="27" s="1"/>
  <c r="AC2485" i="27"/>
  <c r="AD2485" i="27" s="1"/>
  <c r="AC2484" i="27"/>
  <c r="AD2484" i="27" s="1"/>
  <c r="AC2483" i="27"/>
  <c r="AD2483" i="27" s="1"/>
  <c r="AC2482" i="27"/>
  <c r="AD2482" i="27" s="1"/>
  <c r="AC2481" i="27"/>
  <c r="AD2481" i="27" s="1"/>
  <c r="AC2479" i="27"/>
  <c r="AD2479" i="27" s="1"/>
  <c r="AC2478" i="27"/>
  <c r="AD2478" i="27" s="1"/>
  <c r="AC2477" i="27"/>
  <c r="AD2477" i="27" s="1"/>
  <c r="AC2476" i="27"/>
  <c r="AD2476" i="27" s="1"/>
  <c r="AC2475" i="27"/>
  <c r="AD2475" i="27" s="1"/>
  <c r="AC2473" i="27"/>
  <c r="AD2473" i="27" s="1"/>
  <c r="AC2470" i="27"/>
  <c r="AD2470" i="27" s="1"/>
  <c r="AC2467" i="27"/>
  <c r="AD2467" i="27" s="1"/>
  <c r="AC2465" i="27"/>
  <c r="AD2465" i="27" s="1"/>
  <c r="AC2463" i="27"/>
  <c r="AD2463" i="27" s="1"/>
  <c r="AC2462" i="27"/>
  <c r="AD2462" i="27" s="1"/>
  <c r="AC2459" i="27"/>
  <c r="AD2459" i="27" s="1"/>
  <c r="AC2458" i="27"/>
  <c r="AD2458" i="27" s="1"/>
  <c r="AC2457" i="27"/>
  <c r="AD2457" i="27" s="1"/>
  <c r="AC2455" i="27"/>
  <c r="AD2455" i="27" s="1"/>
  <c r="AC2454" i="27"/>
  <c r="AD2454" i="27" s="1"/>
  <c r="AC2453" i="27"/>
  <c r="AD2453" i="27" s="1"/>
  <c r="AC2452" i="27"/>
  <c r="AD2452" i="27" s="1"/>
  <c r="AC2449" i="27"/>
  <c r="AD2449" i="27" s="1"/>
  <c r="AC2447" i="27"/>
  <c r="AD2447" i="27" s="1"/>
  <c r="AC2446" i="27"/>
  <c r="AD2446" i="27" s="1"/>
  <c r="AC2445" i="27"/>
  <c r="AD2445" i="27" s="1"/>
  <c r="AC2444" i="27"/>
  <c r="AD2444" i="27" s="1"/>
  <c r="AC2443" i="27"/>
  <c r="AD2443" i="27" s="1"/>
  <c r="AC2442" i="27"/>
  <c r="AD2442" i="27" s="1"/>
  <c r="AC2441" i="27"/>
  <c r="AD2441" i="27" s="1"/>
  <c r="AC2440" i="27"/>
  <c r="AD2440" i="27" s="1"/>
  <c r="AC2438" i="27"/>
  <c r="AD2438" i="27" s="1"/>
  <c r="AC2437" i="27"/>
  <c r="AD2437" i="27" s="1"/>
  <c r="AC2436" i="27"/>
  <c r="AD2436" i="27" s="1"/>
  <c r="AC2435" i="27"/>
  <c r="AD2435" i="27" s="1"/>
  <c r="AC2434" i="27"/>
  <c r="AD2434" i="27" s="1"/>
  <c r="AC2433" i="27"/>
  <c r="AD2433" i="27" s="1"/>
  <c r="AC2432" i="27"/>
  <c r="AD2432" i="27" s="1"/>
  <c r="AC2431" i="27"/>
  <c r="AD2431" i="27" s="1"/>
  <c r="AC2430" i="27"/>
  <c r="AD2430" i="27" s="1"/>
  <c r="AC2427" i="27"/>
  <c r="AD2427" i="27" s="1"/>
  <c r="AC2419" i="27"/>
  <c r="AD2419" i="27" s="1"/>
  <c r="AC2415" i="27"/>
  <c r="AD2415" i="27" s="1"/>
  <c r="AC2414" i="27"/>
  <c r="AD2414" i="27" s="1"/>
  <c r="AC2413" i="27"/>
  <c r="AD2413" i="27" s="1"/>
  <c r="AC2412" i="27"/>
  <c r="AD2412" i="27" s="1"/>
  <c r="AC2411" i="27"/>
  <c r="AD2411" i="27" s="1"/>
  <c r="AC2410" i="27"/>
  <c r="AD2410" i="27" s="1"/>
  <c r="AC2409" i="27"/>
  <c r="AD2409" i="27" s="1"/>
  <c r="AC2404" i="27"/>
  <c r="AD2404" i="27" s="1"/>
  <c r="AC2403" i="27"/>
  <c r="AD2403" i="27" s="1"/>
  <c r="AC2402" i="27"/>
  <c r="AD2402" i="27" s="1"/>
  <c r="AC2401" i="27"/>
  <c r="AD2401" i="27" s="1"/>
  <c r="AC2400" i="27"/>
  <c r="AD2400" i="27" s="1"/>
  <c r="AC2399" i="27"/>
  <c r="AD2399" i="27" s="1"/>
  <c r="AC2398" i="27"/>
  <c r="AD2398" i="27" s="1"/>
  <c r="AC2397" i="27"/>
  <c r="AD2397" i="27" s="1"/>
  <c r="AC2396" i="27"/>
  <c r="AD2396" i="27" s="1"/>
  <c r="AC2395" i="27"/>
  <c r="AD2395" i="27" s="1"/>
  <c r="AC2394" i="27"/>
  <c r="AD2394" i="27" s="1"/>
  <c r="AC2390" i="27"/>
  <c r="AD2390" i="27" s="1"/>
  <c r="AC2389" i="27"/>
  <c r="AD2389" i="27" s="1"/>
  <c r="AC2388" i="27"/>
  <c r="AD2388" i="27" s="1"/>
  <c r="AC2386" i="27"/>
  <c r="AD2386" i="27" s="1"/>
  <c r="AC2385" i="27"/>
  <c r="AD2385" i="27" s="1"/>
  <c r="AC2384" i="27"/>
  <c r="AD2384" i="27" s="1"/>
  <c r="AC2383" i="27"/>
  <c r="AD2383" i="27" s="1"/>
  <c r="AC2382" i="27"/>
  <c r="AD2382" i="27" s="1"/>
  <c r="AC2380" i="27"/>
  <c r="AD2380" i="27" s="1"/>
  <c r="AC2379" i="27"/>
  <c r="AD2379" i="27" s="1"/>
  <c r="AC2378" i="27"/>
  <c r="AD2378" i="27" s="1"/>
  <c r="AC2377" i="27"/>
  <c r="AD2377" i="27" s="1"/>
  <c r="AC2375" i="27"/>
  <c r="AD2375" i="27" s="1"/>
  <c r="AC2374" i="27"/>
  <c r="AD2374" i="27" s="1"/>
  <c r="AC2373" i="27"/>
  <c r="AD2373" i="27" s="1"/>
  <c r="AC2372" i="27"/>
  <c r="AD2372" i="27" s="1"/>
  <c r="AC2371" i="27"/>
  <c r="AD2371" i="27" s="1"/>
  <c r="AC2370" i="27"/>
  <c r="AD2370" i="27" s="1"/>
  <c r="AC2369" i="27"/>
  <c r="AD2369" i="27" s="1"/>
  <c r="AC2368" i="27"/>
  <c r="AD2368" i="27" s="1"/>
  <c r="AC2365" i="27"/>
  <c r="AD2365" i="27" s="1"/>
  <c r="AC2364" i="27"/>
  <c r="AD2364" i="27" s="1"/>
  <c r="AC2361" i="27"/>
  <c r="AD2361" i="27" s="1"/>
  <c r="AC2358" i="27"/>
  <c r="AD2358" i="27" s="1"/>
  <c r="AC2357" i="27"/>
  <c r="AD2357" i="27" s="1"/>
  <c r="AC2356" i="27"/>
  <c r="AD2356" i="27" s="1"/>
  <c r="AC2353" i="27"/>
  <c r="AD2353" i="27" s="1"/>
  <c r="AC2352" i="27"/>
  <c r="AD2352" i="27" s="1"/>
  <c r="AC2351" i="27"/>
  <c r="AD2351" i="27" s="1"/>
  <c r="AC2349" i="27"/>
  <c r="AD2349" i="27" s="1"/>
  <c r="AC2348" i="27"/>
  <c r="AD2348" i="27" s="1"/>
  <c r="AC2347" i="27"/>
  <c r="AD2347" i="27" s="1"/>
  <c r="AC2346" i="27"/>
  <c r="AD2346" i="27" s="1"/>
  <c r="AC2345" i="27"/>
  <c r="AD2345" i="27" s="1"/>
  <c r="AC2344" i="27"/>
  <c r="AD2344" i="27" s="1"/>
  <c r="AC2343" i="27"/>
  <c r="AD2343" i="27" s="1"/>
  <c r="AC2341" i="27"/>
  <c r="AD2341" i="27" s="1"/>
  <c r="AC2340" i="27"/>
  <c r="AD2340" i="27" s="1"/>
  <c r="AC2339" i="27"/>
  <c r="AD2339" i="27" s="1"/>
  <c r="AC2338" i="27"/>
  <c r="AD2338" i="27" s="1"/>
  <c r="AC2337" i="27"/>
  <c r="AD2337" i="27" s="1"/>
  <c r="AC2336" i="27"/>
  <c r="AD2336" i="27" s="1"/>
  <c r="AC2333" i="27"/>
  <c r="AD2333" i="27" s="1"/>
  <c r="AC2332" i="27"/>
  <c r="AD2332" i="27" s="1"/>
  <c r="AC2331" i="27"/>
  <c r="AD2331" i="27" s="1"/>
  <c r="AC2330" i="27"/>
  <c r="AD2330" i="27" s="1"/>
  <c r="AC2328" i="27"/>
  <c r="AD2328" i="27" s="1"/>
  <c r="AC2327" i="27"/>
  <c r="AD2327" i="27" s="1"/>
  <c r="AC2326" i="27"/>
  <c r="AD2326" i="27" s="1"/>
  <c r="AC2325" i="27"/>
  <c r="AD2325" i="27" s="1"/>
  <c r="AC2324" i="27"/>
  <c r="AD2324" i="27" s="1"/>
  <c r="AC2322" i="27"/>
  <c r="AD2322" i="27" s="1"/>
  <c r="AC2321" i="27"/>
  <c r="AD2321" i="27" s="1"/>
  <c r="AC2320" i="27"/>
  <c r="AD2320" i="27" s="1"/>
  <c r="AC2319" i="27"/>
  <c r="AD2319" i="27" s="1"/>
  <c r="AC2318" i="27"/>
  <c r="AD2318" i="27" s="1"/>
  <c r="AC2317" i="27"/>
  <c r="AD2317" i="27" s="1"/>
  <c r="AC2313" i="27"/>
  <c r="AD2313" i="27" s="1"/>
  <c r="AC2312" i="27"/>
  <c r="AD2312" i="27" s="1"/>
  <c r="AC2311" i="27"/>
  <c r="AD2311" i="27" s="1"/>
  <c r="AC2310" i="27"/>
  <c r="AD2310" i="27" s="1"/>
  <c r="AC2309" i="27"/>
  <c r="AD2309" i="27" s="1"/>
  <c r="AC2307" i="27"/>
  <c r="AD2307" i="27" s="1"/>
  <c r="AC2306" i="27"/>
  <c r="AD2306" i="27" s="1"/>
  <c r="AC2305" i="27"/>
  <c r="AD2305" i="27" s="1"/>
  <c r="AC2304" i="27"/>
  <c r="AD2304" i="27" s="1"/>
  <c r="AC2303" i="27"/>
  <c r="AD2303" i="27" s="1"/>
  <c r="AC2302" i="27"/>
  <c r="AD2302" i="27" s="1"/>
  <c r="AC2301" i="27"/>
  <c r="AD2301" i="27" s="1"/>
  <c r="AC2300" i="27"/>
  <c r="AD2300" i="27" s="1"/>
  <c r="AC2299" i="27"/>
  <c r="AD2299" i="27" s="1"/>
  <c r="AC2298" i="27"/>
  <c r="AD2298" i="27" s="1"/>
  <c r="AC2297" i="27"/>
  <c r="AD2297" i="27" s="1"/>
  <c r="AC2296" i="27"/>
  <c r="AD2296" i="27" s="1"/>
  <c r="AC2293" i="27"/>
  <c r="AD2293" i="27" s="1"/>
  <c r="AC2291" i="27"/>
  <c r="AD2291" i="27" s="1"/>
  <c r="AC2290" i="27"/>
  <c r="AD2290" i="27" s="1"/>
  <c r="AC2289" i="27"/>
  <c r="AD2289" i="27" s="1"/>
  <c r="AC2287" i="27"/>
  <c r="AD2287" i="27" s="1"/>
  <c r="AC2286" i="27"/>
  <c r="AD2286" i="27" s="1"/>
  <c r="AC2284" i="27"/>
  <c r="AD2284" i="27" s="1"/>
  <c r="AC2283" i="27"/>
  <c r="AD2283" i="27" s="1"/>
  <c r="AC2281" i="27"/>
  <c r="AD2281" i="27" s="1"/>
  <c r="AC2280" i="27"/>
  <c r="AD2280" i="27" s="1"/>
  <c r="AC2279" i="27"/>
  <c r="AD2279" i="27" s="1"/>
  <c r="AC2278" i="27"/>
  <c r="AD2278" i="27" s="1"/>
  <c r="AC2277" i="27"/>
  <c r="AD2277" i="27" s="1"/>
  <c r="AC2274" i="27"/>
  <c r="AD2274" i="27" s="1"/>
  <c r="AC2271" i="27"/>
  <c r="AD2271" i="27" s="1"/>
  <c r="AC2269" i="27"/>
  <c r="AD2269" i="27" s="1"/>
  <c r="AC2266" i="27"/>
  <c r="AD2266" i="27" s="1"/>
  <c r="AC2264" i="27"/>
  <c r="AD2264" i="27" s="1"/>
  <c r="AC2263" i="27"/>
  <c r="AD2263" i="27" s="1"/>
  <c r="AC2262" i="27"/>
  <c r="AD2262" i="27" s="1"/>
  <c r="AC2261" i="27"/>
  <c r="AD2261" i="27" s="1"/>
  <c r="AC2260" i="27"/>
  <c r="AD2260" i="27" s="1"/>
  <c r="AC2259" i="27"/>
  <c r="AD2259" i="27" s="1"/>
  <c r="AC2258" i="27"/>
  <c r="AD2258" i="27" s="1"/>
  <c r="AC2254" i="27"/>
  <c r="AD2254" i="27" s="1"/>
  <c r="AC2253" i="27"/>
  <c r="AD2253" i="27" s="1"/>
  <c r="AC2251" i="27"/>
  <c r="AD2251" i="27" s="1"/>
  <c r="AC2249" i="27"/>
  <c r="AD2249" i="27" s="1"/>
  <c r="AC2247" i="27"/>
  <c r="AD2247" i="27" s="1"/>
  <c r="AC2246" i="27"/>
  <c r="AD2246" i="27" s="1"/>
  <c r="AC2245" i="27"/>
  <c r="AD2245" i="27" s="1"/>
  <c r="AC2243" i="27"/>
  <c r="AD2243" i="27" s="1"/>
  <c r="AC2239" i="27"/>
  <c r="AD2239" i="27" s="1"/>
  <c r="AC2237" i="27"/>
  <c r="AD2237" i="27" s="1"/>
  <c r="AC2236" i="27"/>
  <c r="AD2236" i="27" s="1"/>
  <c r="AC2234" i="27"/>
  <c r="AD2234" i="27" s="1"/>
  <c r="AC2232" i="27"/>
  <c r="AD2232" i="27" s="1"/>
  <c r="AC2229" i="27"/>
  <c r="AD2229" i="27" s="1"/>
  <c r="AC2228" i="27"/>
  <c r="AD2228" i="27" s="1"/>
  <c r="AC2225" i="27"/>
  <c r="AD2225" i="27" s="1"/>
  <c r="AC2222" i="27"/>
  <c r="AD2222" i="27" s="1"/>
  <c r="AC2221" i="27"/>
  <c r="AD2221" i="27" s="1"/>
  <c r="AC2220" i="27"/>
  <c r="AD2220" i="27" s="1"/>
  <c r="AC2217" i="27"/>
  <c r="AD2217" i="27" s="1"/>
  <c r="AC2215" i="27"/>
  <c r="AD2215" i="27" s="1"/>
  <c r="AC2214" i="27"/>
  <c r="AD2214" i="27" s="1"/>
  <c r="AC2213" i="27"/>
  <c r="AD2213" i="27" s="1"/>
  <c r="AC2212" i="27"/>
  <c r="AD2212" i="27" s="1"/>
  <c r="AC2209" i="27"/>
  <c r="AD2209" i="27" s="1"/>
  <c r="AC2204" i="27"/>
  <c r="AD2204" i="27" s="1"/>
  <c r="AC2201" i="27"/>
  <c r="AD2201" i="27" s="1"/>
  <c r="AC2198" i="27"/>
  <c r="AD2198" i="27" s="1"/>
  <c r="AC2196" i="27"/>
  <c r="AD2196" i="27" s="1"/>
  <c r="AC2194" i="27"/>
  <c r="AD2194" i="27" s="1"/>
  <c r="AC2184" i="27"/>
  <c r="AD2184" i="27" s="1"/>
  <c r="AC2183" i="27"/>
  <c r="AD2183" i="27" s="1"/>
  <c r="AC2182" i="27"/>
  <c r="AD2182" i="27" s="1"/>
  <c r="AC2180" i="27"/>
  <c r="AD2180" i="27" s="1"/>
  <c r="AC2178" i="27"/>
  <c r="AD2178" i="27" s="1"/>
  <c r="AC2176" i="27"/>
  <c r="AD2176" i="27" s="1"/>
  <c r="AC2175" i="27"/>
  <c r="AD2175" i="27" s="1"/>
  <c r="AC2173" i="27"/>
  <c r="AD2173" i="27" s="1"/>
  <c r="AC2172" i="27"/>
  <c r="AD2172" i="27" s="1"/>
  <c r="AC2169" i="27"/>
  <c r="AD2169" i="27" s="1"/>
  <c r="AC2168" i="27"/>
  <c r="AD2168" i="27" s="1"/>
  <c r="AC2167" i="27"/>
  <c r="AD2167" i="27" s="1"/>
  <c r="AC2164" i="27"/>
  <c r="AD2164" i="27" s="1"/>
  <c r="AC2162" i="27"/>
  <c r="AD2162" i="27" s="1"/>
  <c r="AC2161" i="27"/>
  <c r="AD2161" i="27" s="1"/>
  <c r="AC2158" i="27"/>
  <c r="AD2158" i="27" s="1"/>
  <c r="AC2156" i="27"/>
  <c r="AD2156" i="27" s="1"/>
  <c r="AC2154" i="27"/>
  <c r="AD2154" i="27" s="1"/>
  <c r="AC2153" i="27"/>
  <c r="AD2153" i="27" s="1"/>
  <c r="AC2151" i="27"/>
  <c r="AD2151" i="27" s="1"/>
  <c r="AC2150" i="27"/>
  <c r="AD2150" i="27" s="1"/>
  <c r="AC2149" i="27"/>
  <c r="AD2149" i="27" s="1"/>
  <c r="AC2147" i="27"/>
  <c r="AD2147" i="27" s="1"/>
  <c r="AC2146" i="27"/>
  <c r="AD2146" i="27" s="1"/>
  <c r="AC2143" i="27"/>
  <c r="AD2143" i="27" s="1"/>
  <c r="AC2142" i="27"/>
  <c r="AD2142" i="27" s="1"/>
  <c r="AC2141" i="27"/>
  <c r="AD2141" i="27" s="1"/>
  <c r="AC2138" i="27"/>
  <c r="AD2138" i="27" s="1"/>
  <c r="AC2135" i="27"/>
  <c r="AD2135" i="27" s="1"/>
  <c r="AC2133" i="27"/>
  <c r="AD2133" i="27" s="1"/>
  <c r="AC2130" i="27"/>
  <c r="AD2130" i="27" s="1"/>
  <c r="AC2129" i="27"/>
  <c r="AD2129" i="27" s="1"/>
  <c r="AC2128" i="27"/>
  <c r="AD2128" i="27" s="1"/>
  <c r="AC2127" i="27"/>
  <c r="AD2127" i="27" s="1"/>
  <c r="AC2126" i="27"/>
  <c r="AD2126" i="27" s="1"/>
  <c r="AC2122" i="27"/>
  <c r="AD2122" i="27" s="1"/>
  <c r="AC2121" i="27"/>
  <c r="AD2121" i="27" s="1"/>
  <c r="AC2120" i="27"/>
  <c r="AD2120" i="27" s="1"/>
  <c r="AC2118" i="27"/>
  <c r="AD2118" i="27" s="1"/>
  <c r="AC2117" i="27"/>
  <c r="AD2117" i="27" s="1"/>
  <c r="AC2116" i="27"/>
  <c r="AD2116" i="27" s="1"/>
  <c r="AC2114" i="27"/>
  <c r="AD2114" i="27" s="1"/>
  <c r="AC2113" i="27"/>
  <c r="AD2113" i="27" s="1"/>
  <c r="AC2110" i="27"/>
  <c r="AD2110" i="27" s="1"/>
  <c r="AC2109" i="27"/>
  <c r="AD2109" i="27" s="1"/>
  <c r="AC2107" i="27"/>
  <c r="AD2107" i="27" s="1"/>
  <c r="AC2105" i="27"/>
  <c r="AD2105" i="27" s="1"/>
  <c r="AC2102" i="27"/>
  <c r="AD2102" i="27" s="1"/>
  <c r="AC2101" i="27"/>
  <c r="AD2101" i="27" s="1"/>
  <c r="AC2100" i="27"/>
  <c r="AD2100" i="27" s="1"/>
  <c r="AC2099" i="27"/>
  <c r="AD2099" i="27" s="1"/>
  <c r="AC2098" i="27"/>
  <c r="AD2098" i="27" s="1"/>
  <c r="AC2096" i="27"/>
  <c r="AD2096" i="27" s="1"/>
  <c r="AC2095" i="27"/>
  <c r="AD2095" i="27" s="1"/>
  <c r="AC2094" i="27"/>
  <c r="AD2094" i="27" s="1"/>
  <c r="AC2093" i="27"/>
  <c r="AD2093" i="27" s="1"/>
  <c r="AC2092" i="27"/>
  <c r="AD2092" i="27" s="1"/>
  <c r="AC2091" i="27"/>
  <c r="AD2091" i="27" s="1"/>
  <c r="AC2090" i="27"/>
  <c r="AD2090" i="27" s="1"/>
  <c r="AC2088" i="27"/>
  <c r="AD2088" i="27" s="1"/>
  <c r="AC2087" i="27"/>
  <c r="AD2087" i="27" s="1"/>
  <c r="AC2086" i="27"/>
  <c r="AD2086" i="27" s="1"/>
  <c r="AC2085" i="27"/>
  <c r="AD2085" i="27" s="1"/>
  <c r="AC2084" i="27"/>
  <c r="AD2084" i="27" s="1"/>
  <c r="AC2083" i="27"/>
  <c r="AD2083" i="27" s="1"/>
  <c r="AC2082" i="27"/>
  <c r="AD2082" i="27" s="1"/>
  <c r="AC2081" i="27"/>
  <c r="AD2081" i="27" s="1"/>
  <c r="AC2077" i="27"/>
  <c r="AD2077" i="27" s="1"/>
  <c r="AC2076" i="27"/>
  <c r="AD2076" i="27" s="1"/>
  <c r="AC2075" i="27"/>
  <c r="AD2075" i="27" s="1"/>
  <c r="AC2074" i="27"/>
  <c r="AD2074" i="27" s="1"/>
  <c r="AC2073" i="27"/>
  <c r="AD2073" i="27" s="1"/>
  <c r="AC2070" i="27"/>
  <c r="AD2070" i="27" s="1"/>
  <c r="AC2069" i="27"/>
  <c r="AD2069" i="27" s="1"/>
  <c r="AC2068" i="27"/>
  <c r="AD2068" i="27" s="1"/>
  <c r="AC2067" i="27"/>
  <c r="AD2067" i="27" s="1"/>
  <c r="AC2066" i="27"/>
  <c r="AD2066" i="27" s="1"/>
  <c r="AC2065" i="27"/>
  <c r="AD2065" i="27" s="1"/>
  <c r="AC2064" i="27"/>
  <c r="AD2064" i="27" s="1"/>
  <c r="AC2053" i="27"/>
  <c r="AD2053" i="27" s="1"/>
  <c r="AC2052" i="27"/>
  <c r="AD2052" i="27" s="1"/>
  <c r="AC2050" i="27"/>
  <c r="AD2050" i="27" s="1"/>
  <c r="AC2047" i="27"/>
  <c r="AD2047" i="27" s="1"/>
  <c r="AC2046" i="27"/>
  <c r="AD2046" i="27" s="1"/>
  <c r="AC2044" i="27"/>
  <c r="AD2044" i="27" s="1"/>
  <c r="AC2043" i="27"/>
  <c r="AD2043" i="27" s="1"/>
  <c r="AC2041" i="27"/>
  <c r="AD2041" i="27" s="1"/>
  <c r="AC2040" i="27"/>
  <c r="AD2040" i="27" s="1"/>
  <c r="AC2039" i="27"/>
  <c r="AD2039" i="27" s="1"/>
  <c r="AC2037" i="27"/>
  <c r="AD2037" i="27" s="1"/>
  <c r="AC2035" i="27"/>
  <c r="AD2035" i="27" s="1"/>
  <c r="AC2034" i="27"/>
  <c r="AD2034" i="27" s="1"/>
  <c r="AC2032" i="27"/>
  <c r="AD2032" i="27" s="1"/>
  <c r="AC2028" i="27"/>
  <c r="AD2028" i="27" s="1"/>
  <c r="AC2026" i="27"/>
  <c r="AD2026" i="27" s="1"/>
  <c r="AC2025" i="27"/>
  <c r="AD2025" i="27" s="1"/>
  <c r="AC2024" i="27"/>
  <c r="AD2024" i="27" s="1"/>
  <c r="AC2023" i="27"/>
  <c r="AD2023" i="27" s="1"/>
  <c r="AC2022" i="27"/>
  <c r="AD2022" i="27" s="1"/>
  <c r="AC2019" i="27"/>
  <c r="AD2019" i="27" s="1"/>
  <c r="AC2018" i="27"/>
  <c r="AD2018" i="27" s="1"/>
  <c r="AC2017" i="27"/>
  <c r="AD2017" i="27" s="1"/>
  <c r="AC2016" i="27"/>
  <c r="AD2016" i="27" s="1"/>
  <c r="AC2015" i="27"/>
  <c r="AD2015" i="27" s="1"/>
  <c r="AC2014" i="27"/>
  <c r="AD2014" i="27" s="1"/>
  <c r="AC2013" i="27"/>
  <c r="AD2013" i="27" s="1"/>
  <c r="AC2012" i="27"/>
  <c r="AD2012" i="27" s="1"/>
  <c r="AC2002" i="27"/>
  <c r="AD2002" i="27" s="1"/>
  <c r="AC2001" i="27"/>
  <c r="AD2001" i="27" s="1"/>
  <c r="AC2000" i="27"/>
  <c r="AD2000" i="27" s="1"/>
  <c r="AC1991" i="27"/>
  <c r="AD1991" i="27" s="1"/>
  <c r="AC1990" i="27"/>
  <c r="AD1990" i="27" s="1"/>
  <c r="AC1989" i="27"/>
  <c r="AD1989" i="27" s="1"/>
  <c r="AC1986" i="27"/>
  <c r="AD1986" i="27" s="1"/>
  <c r="AC1985" i="27"/>
  <c r="AD1985" i="27" s="1"/>
  <c r="AC1984" i="27"/>
  <c r="AD1984" i="27" s="1"/>
  <c r="AC1982" i="27"/>
  <c r="AD1982" i="27" s="1"/>
  <c r="AC1973" i="27"/>
  <c r="AD1973" i="27" s="1"/>
  <c r="AC1972" i="27"/>
  <c r="AD1972" i="27" s="1"/>
  <c r="AC1971" i="27"/>
  <c r="AD1971" i="27" s="1"/>
  <c r="AC1970" i="27"/>
  <c r="AD1970" i="27" s="1"/>
  <c r="AC1969" i="27"/>
  <c r="AD1969" i="27" s="1"/>
  <c r="AC1968" i="27"/>
  <c r="AD1968" i="27" s="1"/>
  <c r="AC1967" i="27"/>
  <c r="AD1967" i="27" s="1"/>
  <c r="AC1966" i="27"/>
  <c r="AD1966" i="27" s="1"/>
  <c r="AC1965" i="27"/>
  <c r="AD1965" i="27" s="1"/>
  <c r="AC1964" i="27"/>
  <c r="AD1964" i="27" s="1"/>
  <c r="AC1963" i="27"/>
  <c r="AD1963" i="27" s="1"/>
  <c r="AC1962" i="27"/>
  <c r="AD1962" i="27" s="1"/>
  <c r="AC1961" i="27"/>
  <c r="AD1961" i="27" s="1"/>
  <c r="AC1960" i="27"/>
  <c r="AD1960" i="27" s="1"/>
  <c r="AC1959" i="27"/>
  <c r="AD1959" i="27" s="1"/>
  <c r="AC1958" i="27"/>
  <c r="AD1958" i="27" s="1"/>
  <c r="AC1957" i="27"/>
  <c r="AD1957" i="27" s="1"/>
  <c r="AC1956" i="27"/>
  <c r="AD1956" i="27" s="1"/>
  <c r="AC1953" i="27"/>
  <c r="AD1953" i="27" s="1"/>
  <c r="AC1952" i="27"/>
  <c r="AD1952" i="27" s="1"/>
  <c r="AC1951" i="27"/>
  <c r="AD1951" i="27" s="1"/>
  <c r="AC1950" i="27"/>
  <c r="AD1950" i="27" s="1"/>
  <c r="AC1949" i="27"/>
  <c r="AD1949" i="27" s="1"/>
  <c r="AC1948" i="27"/>
  <c r="AD1948" i="27" s="1"/>
  <c r="AC1946" i="27"/>
  <c r="AD1946" i="27" s="1"/>
  <c r="AC1945" i="27"/>
  <c r="AD1945" i="27" s="1"/>
  <c r="AC1944" i="27"/>
  <c r="AD1944" i="27" s="1"/>
  <c r="AC1942" i="27"/>
  <c r="AD1942" i="27" s="1"/>
  <c r="AC1941" i="27"/>
  <c r="AD1941" i="27" s="1"/>
  <c r="AC1940" i="27"/>
  <c r="AD1940" i="27" s="1"/>
  <c r="AC1939" i="27"/>
  <c r="AD1939" i="27" s="1"/>
  <c r="AC1938" i="27"/>
  <c r="AD1938" i="27" s="1"/>
  <c r="AC1936" i="27"/>
  <c r="AD1936" i="27" s="1"/>
  <c r="AC1935" i="27"/>
  <c r="AD1935" i="27" s="1"/>
  <c r="AC1934" i="27"/>
  <c r="AD1934" i="27" s="1"/>
  <c r="AC1933" i="27"/>
  <c r="AD1933" i="27" s="1"/>
  <c r="AC1932" i="27"/>
  <c r="AD1932" i="27" s="1"/>
  <c r="AC1930" i="27"/>
  <c r="AD1930" i="27" s="1"/>
  <c r="AC1929" i="27"/>
  <c r="AD1929" i="27" s="1"/>
  <c r="AC1928" i="27"/>
  <c r="AD1928" i="27" s="1"/>
  <c r="AC1927" i="27"/>
  <c r="AD1927" i="27" s="1"/>
  <c r="AC1926" i="27"/>
  <c r="AD1926" i="27" s="1"/>
  <c r="AC1925" i="27"/>
  <c r="AD1925" i="27" s="1"/>
  <c r="AC1924" i="27"/>
  <c r="AD1924" i="27" s="1"/>
  <c r="AC1923" i="27"/>
  <c r="AD1923" i="27" s="1"/>
  <c r="AC1921" i="27"/>
  <c r="AD1921" i="27" s="1"/>
  <c r="AC1920" i="27"/>
  <c r="AD1920" i="27" s="1"/>
  <c r="AC1919" i="27"/>
  <c r="AD1919" i="27" s="1"/>
  <c r="AC1918" i="27"/>
  <c r="AD1918" i="27" s="1"/>
  <c r="AC1917" i="27"/>
  <c r="AD1917" i="27" s="1"/>
  <c r="AC1916" i="27"/>
  <c r="AD1916" i="27" s="1"/>
  <c r="AC1915" i="27"/>
  <c r="AD1915" i="27" s="1"/>
  <c r="AC1914" i="27"/>
  <c r="AD1914" i="27" s="1"/>
  <c r="AC1913" i="27"/>
  <c r="AD1913" i="27" s="1"/>
  <c r="AC1912" i="27"/>
  <c r="AD1912" i="27" s="1"/>
  <c r="AC1911" i="27"/>
  <c r="AD1911" i="27" s="1"/>
  <c r="AC1910" i="27"/>
  <c r="AD1910" i="27" s="1"/>
  <c r="AC1909" i="27"/>
  <c r="AD1909" i="27" s="1"/>
  <c r="AC1908" i="27"/>
  <c r="AD1908" i="27" s="1"/>
  <c r="AC1906" i="27"/>
  <c r="AD1906" i="27" s="1"/>
  <c r="AC1905" i="27"/>
  <c r="AD1905" i="27" s="1"/>
  <c r="AC1904" i="27"/>
  <c r="AD1904" i="27" s="1"/>
  <c r="AC1903" i="27"/>
  <c r="AD1903" i="27" s="1"/>
  <c r="AC1902" i="27"/>
  <c r="AD1902" i="27" s="1"/>
  <c r="AC1901" i="27"/>
  <c r="AD1901" i="27" s="1"/>
  <c r="AC1900" i="27"/>
  <c r="AD1900" i="27" s="1"/>
  <c r="AC1899" i="27"/>
  <c r="AD1899" i="27" s="1"/>
  <c r="AC1898" i="27"/>
  <c r="AD1898" i="27" s="1"/>
  <c r="AC1897" i="27"/>
  <c r="AD1897" i="27" s="1"/>
  <c r="AC1896" i="27"/>
  <c r="AD1896" i="27" s="1"/>
  <c r="AC1895" i="27"/>
  <c r="AD1895" i="27" s="1"/>
  <c r="AC1894" i="27"/>
  <c r="AD1894" i="27" s="1"/>
  <c r="AC1893" i="27"/>
  <c r="AD1893" i="27" s="1"/>
  <c r="AC1891" i="27"/>
  <c r="AD1891" i="27" s="1"/>
  <c r="AC1890" i="27"/>
  <c r="AD1890" i="27" s="1"/>
  <c r="AC1889" i="27"/>
  <c r="AD1889" i="27" s="1"/>
  <c r="AC1888" i="27"/>
  <c r="AD1888" i="27" s="1"/>
  <c r="AC1887" i="27"/>
  <c r="AD1887" i="27" s="1"/>
  <c r="AC1886" i="27"/>
  <c r="AD1886" i="27" s="1"/>
  <c r="AC1885" i="27"/>
  <c r="AD1885" i="27" s="1"/>
  <c r="AC1883" i="27"/>
  <c r="AD1883" i="27" s="1"/>
  <c r="AC1882" i="27"/>
  <c r="AD1882" i="27" s="1"/>
  <c r="AC1881" i="27"/>
  <c r="AD1881" i="27" s="1"/>
  <c r="AC1880" i="27"/>
  <c r="AD1880" i="27" s="1"/>
  <c r="AC1879" i="27"/>
  <c r="AD1879" i="27" s="1"/>
  <c r="AC1878" i="27"/>
  <c r="AD1878" i="27" s="1"/>
  <c r="AC1877" i="27"/>
  <c r="AD1877" i="27" s="1"/>
  <c r="AC1875" i="27"/>
  <c r="AD1875" i="27" s="1"/>
  <c r="AC1874" i="27"/>
  <c r="AD1874" i="27" s="1"/>
  <c r="AC1873" i="27"/>
  <c r="AD1873" i="27" s="1"/>
  <c r="AC1872" i="27"/>
  <c r="AD1872" i="27" s="1"/>
  <c r="AC1871" i="27"/>
  <c r="AD1871" i="27" s="1"/>
  <c r="AC1870" i="27"/>
  <c r="AD1870" i="27" s="1"/>
  <c r="AC1869" i="27"/>
  <c r="AD1869" i="27" s="1"/>
  <c r="AC1867" i="27"/>
  <c r="AD1867" i="27" s="1"/>
  <c r="AC1866" i="27"/>
  <c r="AD1866" i="27" s="1"/>
  <c r="AC1865" i="27"/>
  <c r="AD1865" i="27" s="1"/>
  <c r="AC1864" i="27"/>
  <c r="AD1864" i="27" s="1"/>
  <c r="AC1863" i="27"/>
  <c r="AD1863" i="27" s="1"/>
  <c r="AC1853" i="27"/>
  <c r="AD1853" i="27" s="1"/>
  <c r="AC1852" i="27"/>
  <c r="AD1852" i="27" s="1"/>
  <c r="AC1849" i="27"/>
  <c r="AD1849" i="27" s="1"/>
  <c r="AC1847" i="27"/>
  <c r="AD1847" i="27" s="1"/>
  <c r="AC1846" i="27"/>
  <c r="AD1846" i="27" s="1"/>
  <c r="AC1845" i="27"/>
  <c r="AD1845" i="27" s="1"/>
  <c r="AC1844" i="27"/>
  <c r="AD1844" i="27" s="1"/>
  <c r="AC1843" i="27"/>
  <c r="AD1843" i="27" s="1"/>
  <c r="AC1842" i="27"/>
  <c r="AD1842" i="27" s="1"/>
  <c r="AC1841" i="27"/>
  <c r="AD1841" i="27" s="1"/>
  <c r="AC1838" i="27"/>
  <c r="AD1838" i="27" s="1"/>
  <c r="AC1837" i="27"/>
  <c r="AD1837" i="27" s="1"/>
  <c r="AC1828" i="27"/>
  <c r="AD1828" i="27" s="1"/>
  <c r="AC1826" i="27"/>
  <c r="AD1826" i="27" s="1"/>
  <c r="AC1824" i="27"/>
  <c r="AD1824" i="27" s="1"/>
  <c r="AC1821" i="27"/>
  <c r="AD1821" i="27" s="1"/>
  <c r="AC1819" i="27"/>
  <c r="AD1819" i="27" s="1"/>
  <c r="AC1817" i="27"/>
  <c r="AD1817" i="27" s="1"/>
  <c r="AC1815" i="27"/>
  <c r="AD1815" i="27" s="1"/>
  <c r="AC1814" i="27"/>
  <c r="AD1814" i="27" s="1"/>
  <c r="AC1811" i="27"/>
  <c r="AD1811" i="27" s="1"/>
  <c r="AC1808" i="27"/>
  <c r="AD1808" i="27" s="1"/>
  <c r="AC1807" i="27"/>
  <c r="AD1807" i="27" s="1"/>
  <c r="AC1806" i="27"/>
  <c r="AD1806" i="27" s="1"/>
  <c r="AC1805" i="27"/>
  <c r="AD1805" i="27" s="1"/>
  <c r="AC1804" i="27"/>
  <c r="AD1804" i="27" s="1"/>
  <c r="AC1803" i="27"/>
  <c r="AD1803" i="27" s="1"/>
  <c r="AC1802" i="27"/>
  <c r="AD1802" i="27" s="1"/>
  <c r="AC1801" i="27"/>
  <c r="AD1801" i="27" s="1"/>
  <c r="AC1799" i="27"/>
  <c r="AD1799" i="27" s="1"/>
  <c r="AC1798" i="27"/>
  <c r="AD1798" i="27" s="1"/>
  <c r="AC1797" i="27"/>
  <c r="AD1797" i="27" s="1"/>
  <c r="AC1796" i="27"/>
  <c r="AD1796" i="27" s="1"/>
  <c r="AC1795" i="27"/>
  <c r="AD1795" i="27" s="1"/>
  <c r="AC1794" i="27"/>
  <c r="AD1794" i="27" s="1"/>
  <c r="AC1793" i="27"/>
  <c r="AD1793" i="27" s="1"/>
  <c r="AC1790" i="27"/>
  <c r="AD1790" i="27" s="1"/>
  <c r="AC1787" i="27"/>
  <c r="AD1787" i="27" s="1"/>
  <c r="AC1785" i="27"/>
  <c r="AD1785" i="27" s="1"/>
  <c r="AC1782" i="27"/>
  <c r="AD1782" i="27" s="1"/>
  <c r="AC1781" i="27"/>
  <c r="AD1781" i="27" s="1"/>
  <c r="AC1779" i="27"/>
  <c r="AD1779" i="27" s="1"/>
  <c r="AC1778" i="27"/>
  <c r="AD1778" i="27" s="1"/>
  <c r="AC1777" i="27"/>
  <c r="AD1777" i="27" s="1"/>
  <c r="AC1776" i="27"/>
  <c r="AD1776" i="27" s="1"/>
  <c r="AC1775" i="27"/>
  <c r="AD1775" i="27" s="1"/>
  <c r="AC1774" i="27"/>
  <c r="AD1774" i="27" s="1"/>
  <c r="AC1773" i="27"/>
  <c r="AD1773" i="27" s="1"/>
  <c r="AC1770" i="27"/>
  <c r="AD1770" i="27" s="1"/>
  <c r="AC1767" i="27"/>
  <c r="AD1767" i="27" s="1"/>
  <c r="AC1765" i="27"/>
  <c r="AD1765" i="27" s="1"/>
  <c r="AC1764" i="27"/>
  <c r="AD1764" i="27" s="1"/>
  <c r="AC1763" i="27"/>
  <c r="AD1763" i="27" s="1"/>
  <c r="AC1762" i="27"/>
  <c r="AD1762" i="27" s="1"/>
  <c r="AC1761" i="27"/>
  <c r="AD1761" i="27" s="1"/>
  <c r="AC1760" i="27"/>
  <c r="AD1760" i="27" s="1"/>
  <c r="AC1751" i="27"/>
  <c r="AD1751" i="27" s="1"/>
  <c r="AC1750" i="27"/>
  <c r="AD1750" i="27" s="1"/>
  <c r="AC1749" i="27"/>
  <c r="AD1749" i="27" s="1"/>
  <c r="AC1748" i="27"/>
  <c r="AD1748" i="27" s="1"/>
  <c r="AC1747" i="27"/>
  <c r="AD1747" i="27" s="1"/>
  <c r="AC1746" i="27"/>
  <c r="AD1746" i="27" s="1"/>
  <c r="AC1745" i="27"/>
  <c r="AD1745" i="27" s="1"/>
  <c r="AC1744" i="27"/>
  <c r="AD1744" i="27" s="1"/>
  <c r="AC1743" i="27"/>
  <c r="AD1743" i="27" s="1"/>
  <c r="AC1742" i="27"/>
  <c r="AD1742" i="27" s="1"/>
  <c r="AC1741" i="27"/>
  <c r="AD1741" i="27" s="1"/>
  <c r="AC1740" i="27"/>
  <c r="AD1740" i="27" s="1"/>
  <c r="AC1739" i="27"/>
  <c r="AD1739" i="27" s="1"/>
  <c r="AC1738" i="27"/>
  <c r="AD1738" i="27" s="1"/>
  <c r="AC1737" i="27"/>
  <c r="AD1737" i="27" s="1"/>
  <c r="AC1736" i="27"/>
  <c r="AD1736" i="27" s="1"/>
  <c r="AC1734" i="27"/>
  <c r="AD1734" i="27" s="1"/>
  <c r="AC1733" i="27"/>
  <c r="AD1733" i="27" s="1"/>
  <c r="AC1732" i="27"/>
  <c r="AD1732" i="27" s="1"/>
  <c r="AC1731" i="27"/>
  <c r="AD1731" i="27" s="1"/>
  <c r="AC1730" i="27"/>
  <c r="AD1730" i="27" s="1"/>
  <c r="AC1729" i="27"/>
  <c r="AD1729" i="27" s="1"/>
  <c r="AC1728" i="27"/>
  <c r="AD1728" i="27" s="1"/>
  <c r="AC1727" i="27"/>
  <c r="AD1727" i="27" s="1"/>
  <c r="AC1726" i="27"/>
  <c r="AD1726" i="27" s="1"/>
  <c r="AC1725" i="27"/>
  <c r="AD1725" i="27" s="1"/>
  <c r="AC1724" i="27"/>
  <c r="AD1724" i="27" s="1"/>
  <c r="AC1723" i="27"/>
  <c r="AD1723" i="27" s="1"/>
  <c r="AC1722" i="27"/>
  <c r="AD1722" i="27" s="1"/>
  <c r="AC1721" i="27"/>
  <c r="AD1721" i="27" s="1"/>
  <c r="AC1720" i="27"/>
  <c r="AD1720" i="27" s="1"/>
  <c r="AC1719" i="27"/>
  <c r="AD1719" i="27" s="1"/>
  <c r="AC1718" i="27"/>
  <c r="AD1718" i="27" s="1"/>
  <c r="AC1717" i="27"/>
  <c r="AD1717" i="27" s="1"/>
  <c r="AC1716" i="27"/>
  <c r="AD1716" i="27" s="1"/>
  <c r="AC1715" i="27"/>
  <c r="AD1715" i="27" s="1"/>
  <c r="AC1714" i="27"/>
  <c r="AD1714" i="27" s="1"/>
  <c r="AC1713" i="27"/>
  <c r="AD1713" i="27" s="1"/>
  <c r="AC1712" i="27"/>
  <c r="AD1712" i="27" s="1"/>
  <c r="AC1708" i="27"/>
  <c r="AD1708" i="27" s="1"/>
  <c r="AC1707" i="27"/>
  <c r="AD1707" i="27" s="1"/>
  <c r="AC1706" i="27"/>
  <c r="AD1706" i="27" s="1"/>
  <c r="AC1705" i="27"/>
  <c r="AD1705" i="27" s="1"/>
  <c r="AC1704" i="27"/>
  <c r="AD1704" i="27" s="1"/>
  <c r="AC1703" i="27"/>
  <c r="AD1703" i="27" s="1"/>
  <c r="AC1702" i="27"/>
  <c r="AD1702" i="27" s="1"/>
  <c r="AC1701" i="27"/>
  <c r="AD1701" i="27" s="1"/>
  <c r="AC1700" i="27"/>
  <c r="AD1700" i="27" s="1"/>
  <c r="AC1699" i="27"/>
  <c r="AD1699" i="27" s="1"/>
  <c r="AC1698" i="27"/>
  <c r="AD1698" i="27" s="1"/>
  <c r="AC1697" i="27"/>
  <c r="AD1697" i="27" s="1"/>
  <c r="AC1696" i="27"/>
  <c r="AD1696" i="27" s="1"/>
  <c r="AC1695" i="27"/>
  <c r="AD1695" i="27" s="1"/>
  <c r="AC1694" i="27"/>
  <c r="AD1694" i="27" s="1"/>
  <c r="AC1693" i="27"/>
  <c r="AD1693" i="27" s="1"/>
  <c r="AC1692" i="27"/>
  <c r="AD1692" i="27" s="1"/>
  <c r="AC1691" i="27"/>
  <c r="AD1691" i="27" s="1"/>
  <c r="AC1688" i="27"/>
  <c r="AD1688" i="27" s="1"/>
  <c r="AC1687" i="27"/>
  <c r="AD1687" i="27" s="1"/>
  <c r="AC1686" i="27"/>
  <c r="AD1686" i="27" s="1"/>
  <c r="AC1685" i="27"/>
  <c r="AD1685" i="27" s="1"/>
  <c r="AC1682" i="27"/>
  <c r="AD1682" i="27" s="1"/>
  <c r="AC1681" i="27"/>
  <c r="AD1681" i="27" s="1"/>
  <c r="AC1680" i="27"/>
  <c r="AD1680" i="27" s="1"/>
  <c r="AC1677" i="27"/>
  <c r="AD1677" i="27" s="1"/>
  <c r="AC1676" i="27"/>
  <c r="AD1676" i="27" s="1"/>
  <c r="AC1674" i="27"/>
  <c r="AD1674" i="27" s="1"/>
  <c r="AC1672" i="27"/>
  <c r="AD1672" i="27" s="1"/>
  <c r="AC1669" i="27"/>
  <c r="AD1669" i="27" s="1"/>
  <c r="AC1667" i="27"/>
  <c r="AD1667" i="27" s="1"/>
  <c r="AC1665" i="27"/>
  <c r="AD1665" i="27" s="1"/>
  <c r="AC1663" i="27"/>
  <c r="AD1663" i="27" s="1"/>
  <c r="AC1662" i="27"/>
  <c r="AD1662" i="27" s="1"/>
  <c r="AC1661" i="27"/>
  <c r="AD1661" i="27" s="1"/>
  <c r="AC1660" i="27"/>
  <c r="AD1660" i="27" s="1"/>
  <c r="AC1659" i="27"/>
  <c r="AD1659" i="27" s="1"/>
  <c r="AC1658" i="27"/>
  <c r="AD1658" i="27" s="1"/>
  <c r="AC1657" i="27"/>
  <c r="AD1657" i="27" s="1"/>
  <c r="AC1656" i="27"/>
  <c r="AD1656" i="27" s="1"/>
  <c r="AC1655" i="27"/>
  <c r="AD1655" i="27" s="1"/>
  <c r="AC1653" i="27"/>
  <c r="AD1653" i="27" s="1"/>
  <c r="AC1651" i="27"/>
  <c r="AD1651" i="27" s="1"/>
  <c r="AC1650" i="27"/>
  <c r="AD1650" i="27" s="1"/>
  <c r="AC1649" i="27"/>
  <c r="AD1649" i="27" s="1"/>
  <c r="AC1648" i="27"/>
  <c r="AD1648" i="27" s="1"/>
  <c r="AC1647" i="27"/>
  <c r="AD1647" i="27" s="1"/>
  <c r="AC1646" i="27"/>
  <c r="AD1646" i="27" s="1"/>
  <c r="AC1645" i="27"/>
  <c r="AD1645" i="27" s="1"/>
  <c r="AC1644" i="27"/>
  <c r="AD1644" i="27" s="1"/>
  <c r="AC1643" i="27"/>
  <c r="AD1643" i="27" s="1"/>
  <c r="AC1641" i="27"/>
  <c r="AD1641" i="27" s="1"/>
  <c r="AC1638" i="27"/>
  <c r="AD1638" i="27" s="1"/>
  <c r="AC1637" i="27"/>
  <c r="AD1637" i="27" s="1"/>
  <c r="AC1636" i="27"/>
  <c r="AD1636" i="27" s="1"/>
  <c r="AC1635" i="27"/>
  <c r="AD1635" i="27" s="1"/>
  <c r="AC1633" i="27"/>
  <c r="AD1633" i="27" s="1"/>
  <c r="AC1632" i="27"/>
  <c r="AD1632" i="27" s="1"/>
  <c r="AC1630" i="27"/>
  <c r="AD1630" i="27" s="1"/>
  <c r="AD1629" i="27"/>
  <c r="AC1629" i="27"/>
  <c r="AC1628" i="27"/>
  <c r="AD1628" i="27" s="1"/>
  <c r="AC1627" i="27"/>
  <c r="AD1627" i="27" s="1"/>
  <c r="AC1625" i="27"/>
  <c r="AD1625" i="27" s="1"/>
  <c r="AC1624" i="27"/>
  <c r="AD1624" i="27" s="1"/>
  <c r="AC1623" i="27"/>
  <c r="AD1623" i="27" s="1"/>
  <c r="AC1621" i="27"/>
  <c r="AD1621" i="27" s="1"/>
  <c r="AC1620" i="27"/>
  <c r="AD1620" i="27" s="1"/>
  <c r="AC1619" i="27"/>
  <c r="AD1619" i="27" s="1"/>
  <c r="AC1618" i="27"/>
  <c r="AD1618" i="27" s="1"/>
  <c r="AC1617" i="27"/>
  <c r="AD1617" i="27" s="1"/>
  <c r="AC1616" i="27"/>
  <c r="AD1616" i="27" s="1"/>
  <c r="AC1615" i="27"/>
  <c r="AD1615" i="27" s="1"/>
  <c r="AC1613" i="27"/>
  <c r="AD1613" i="27" s="1"/>
  <c r="AC1612" i="27"/>
  <c r="AD1612" i="27" s="1"/>
  <c r="AC1611" i="27"/>
  <c r="AD1611" i="27" s="1"/>
  <c r="AC1610" i="27"/>
  <c r="AD1610" i="27" s="1"/>
  <c r="AC1609" i="27"/>
  <c r="AD1609" i="27" s="1"/>
  <c r="AC1608" i="27"/>
  <c r="AD1608" i="27" s="1"/>
  <c r="AC1607" i="27"/>
  <c r="AD1607" i="27" s="1"/>
  <c r="AC1606" i="27"/>
  <c r="AD1606" i="27" s="1"/>
  <c r="AC1605" i="27"/>
  <c r="AD1605" i="27" s="1"/>
  <c r="AC1604" i="27"/>
  <c r="AD1604" i="27" s="1"/>
  <c r="AC1595" i="27"/>
  <c r="AD1595" i="27" s="1"/>
  <c r="AC1594" i="27"/>
  <c r="AD1594" i="27" s="1"/>
  <c r="AC1593" i="27"/>
  <c r="AD1593" i="27" s="1"/>
  <c r="AC1592" i="27"/>
  <c r="AD1592" i="27" s="1"/>
  <c r="AC1591" i="27"/>
  <c r="AD1591" i="27" s="1"/>
  <c r="AC1590" i="27"/>
  <c r="AD1590" i="27" s="1"/>
  <c r="AC1587" i="27"/>
  <c r="AD1587" i="27" s="1"/>
  <c r="AC1586" i="27"/>
  <c r="AD1586" i="27" s="1"/>
  <c r="AC1584" i="27"/>
  <c r="AD1584" i="27" s="1"/>
  <c r="AC1582" i="27"/>
  <c r="AD1582" i="27" s="1"/>
  <c r="AC1579" i="27"/>
  <c r="AD1579" i="27" s="1"/>
  <c r="AC1577" i="27"/>
  <c r="AD1577" i="27" s="1"/>
  <c r="AC1575" i="27"/>
  <c r="AD1575" i="27" s="1"/>
  <c r="AC1573" i="27"/>
  <c r="AD1573" i="27" s="1"/>
  <c r="AC1572" i="27"/>
  <c r="AD1572" i="27" s="1"/>
  <c r="AC1571" i="27"/>
  <c r="AD1571" i="27" s="1"/>
  <c r="AC1568" i="27"/>
  <c r="AD1568" i="27" s="1"/>
  <c r="AC1567" i="27"/>
  <c r="AD1567" i="27" s="1"/>
  <c r="AC1564" i="27"/>
  <c r="AD1564" i="27" s="1"/>
  <c r="AC1561" i="27"/>
  <c r="AD1561" i="27" s="1"/>
  <c r="AC1558" i="27"/>
  <c r="AD1558" i="27" s="1"/>
  <c r="AC1557" i="27"/>
  <c r="AD1557" i="27" s="1"/>
  <c r="AC1549" i="27"/>
  <c r="AD1549" i="27" s="1"/>
  <c r="AC1548" i="27"/>
  <c r="AD1548" i="27" s="1"/>
  <c r="AC1539" i="27"/>
  <c r="AD1539" i="27" s="1"/>
  <c r="AC1536" i="27"/>
  <c r="AD1536" i="27" s="1"/>
  <c r="AC1535" i="27"/>
  <c r="AD1535" i="27" s="1"/>
  <c r="AC1532" i="27"/>
  <c r="AD1532" i="27" s="1"/>
  <c r="AC1531" i="27"/>
  <c r="AD1531" i="27" s="1"/>
  <c r="AC1529" i="27"/>
  <c r="AD1529" i="27" s="1"/>
  <c r="AC1526" i="27"/>
  <c r="AD1526" i="27" s="1"/>
  <c r="AC1524" i="27"/>
  <c r="AD1524" i="27" s="1"/>
  <c r="AC1523" i="27"/>
  <c r="AD1523" i="27" s="1"/>
  <c r="AC1522" i="27"/>
  <c r="AD1522" i="27" s="1"/>
  <c r="AC1521" i="27"/>
  <c r="AD1521" i="27" s="1"/>
  <c r="AC1512" i="27"/>
  <c r="AD1512" i="27" s="1"/>
  <c r="AC1511" i="27"/>
  <c r="AD1511" i="27" s="1"/>
  <c r="AC1508" i="27"/>
  <c r="AD1508" i="27" s="1"/>
  <c r="AC1507" i="27"/>
  <c r="AD1507" i="27" s="1"/>
  <c r="AC1503" i="27"/>
  <c r="AD1503" i="27" s="1"/>
  <c r="AC1502" i="27"/>
  <c r="AD1502" i="27" s="1"/>
  <c r="AC1501" i="27"/>
  <c r="AD1501" i="27" s="1"/>
  <c r="AC1500" i="27"/>
  <c r="AD1500" i="27" s="1"/>
  <c r="AC1498" i="27"/>
  <c r="AD1498" i="27" s="1"/>
  <c r="AC1497" i="27"/>
  <c r="AD1497" i="27" s="1"/>
  <c r="AC1496" i="27"/>
  <c r="AD1496" i="27" s="1"/>
  <c r="AC1487" i="27"/>
  <c r="AD1487" i="27" s="1"/>
  <c r="AC1485" i="27"/>
  <c r="AD1485" i="27" s="1"/>
  <c r="AC1484" i="27"/>
  <c r="AD1484" i="27" s="1"/>
  <c r="AC1483" i="27"/>
  <c r="AD1483" i="27" s="1"/>
  <c r="AC1481" i="27"/>
  <c r="AD1481" i="27" s="1"/>
  <c r="AC1480" i="27"/>
  <c r="AD1480" i="27" s="1"/>
  <c r="AC1479" i="27"/>
  <c r="AD1479" i="27" s="1"/>
  <c r="AC1476" i="27"/>
  <c r="AD1476" i="27" s="1"/>
  <c r="AC1475" i="27"/>
  <c r="AD1475" i="27" s="1"/>
  <c r="AC1474" i="27"/>
  <c r="AD1474" i="27" s="1"/>
  <c r="AC1473" i="27"/>
  <c r="AD1473" i="27" s="1"/>
  <c r="AC1472" i="27"/>
  <c r="AD1472" i="27" s="1"/>
  <c r="AC1471" i="27"/>
  <c r="AD1471" i="27" s="1"/>
  <c r="AC1469" i="27"/>
  <c r="AD1469" i="27" s="1"/>
  <c r="AC1467" i="27"/>
  <c r="AD1467" i="27" s="1"/>
  <c r="AC1465" i="27"/>
  <c r="AD1465" i="27" s="1"/>
  <c r="AC1464" i="27"/>
  <c r="AD1464" i="27" s="1"/>
  <c r="AC1463" i="27"/>
  <c r="AD1463" i="27" s="1"/>
  <c r="AC1462" i="27"/>
  <c r="AD1462" i="27" s="1"/>
  <c r="AC1461" i="27"/>
  <c r="AD1461" i="27" s="1"/>
  <c r="AC1460" i="27"/>
  <c r="AD1460" i="27" s="1"/>
  <c r="AC1459" i="27"/>
  <c r="AD1459" i="27" s="1"/>
  <c r="AC1458" i="27"/>
  <c r="AD1458" i="27" s="1"/>
  <c r="AC1457" i="27"/>
  <c r="AD1457" i="27" s="1"/>
  <c r="AC1456" i="27"/>
  <c r="AD1456" i="27" s="1"/>
  <c r="AC1454" i="27"/>
  <c r="AD1454" i="27" s="1"/>
  <c r="AC1453" i="27"/>
  <c r="AD1453" i="27" s="1"/>
  <c r="AC1452" i="27"/>
  <c r="AD1452" i="27" s="1"/>
  <c r="AC1443" i="27"/>
  <c r="AD1443" i="27" s="1"/>
  <c r="AC1442" i="27"/>
  <c r="AD1442" i="27" s="1"/>
  <c r="AC1441" i="27"/>
  <c r="AD1441" i="27" s="1"/>
  <c r="AC1440" i="27"/>
  <c r="AD1440" i="27" s="1"/>
  <c r="AC1439" i="27"/>
  <c r="AD1439" i="27" s="1"/>
  <c r="AC1436" i="27"/>
  <c r="AD1436" i="27" s="1"/>
  <c r="AC1435" i="27"/>
  <c r="AD1435" i="27" s="1"/>
  <c r="AC1434" i="27"/>
  <c r="AD1434" i="27" s="1"/>
  <c r="AC1432" i="27"/>
  <c r="AD1432" i="27" s="1"/>
  <c r="AC1429" i="27"/>
  <c r="AD1429" i="27" s="1"/>
  <c r="AC1428" i="27"/>
  <c r="AD1428" i="27" s="1"/>
  <c r="AC1427" i="27"/>
  <c r="AD1427" i="27" s="1"/>
  <c r="AC1426" i="27"/>
  <c r="AD1426" i="27" s="1"/>
  <c r="AC1425" i="27"/>
  <c r="AD1425" i="27" s="1"/>
  <c r="AC1423" i="27"/>
  <c r="AD1423" i="27" s="1"/>
  <c r="AC1422" i="27"/>
  <c r="AD1422" i="27" s="1"/>
  <c r="AC1421" i="27"/>
  <c r="AD1421" i="27" s="1"/>
  <c r="AC1408" i="27"/>
  <c r="AD1408" i="27" s="1"/>
  <c r="AC1407" i="27"/>
  <c r="AD1407" i="27" s="1"/>
  <c r="AC1406" i="27"/>
  <c r="AD1406" i="27" s="1"/>
  <c r="AC1405" i="27"/>
  <c r="AD1405" i="27" s="1"/>
  <c r="F4090" i="30"/>
  <c r="F4089" i="30"/>
  <c r="F4088" i="30"/>
  <c r="F4087" i="30"/>
  <c r="F4086" i="30"/>
  <c r="J4085" i="30"/>
  <c r="J4087" i="30" s="1"/>
  <c r="J4089" i="30" s="1"/>
  <c r="J4091" i="30" s="1"/>
  <c r="I4085" i="30"/>
  <c r="I4087" i="30" s="1"/>
  <c r="I4089" i="30" s="1"/>
  <c r="I4091" i="30" s="1"/>
  <c r="F4085" i="30"/>
  <c r="E4085" i="30"/>
  <c r="E4086" i="30" s="1"/>
  <c r="E4087" i="30" s="1"/>
  <c r="E4088" i="30" s="1"/>
  <c r="E4089" i="30" s="1"/>
  <c r="E4090" i="30" s="1"/>
  <c r="J4084" i="30"/>
  <c r="J4086" i="30" s="1"/>
  <c r="J4088" i="30" s="1"/>
  <c r="J4090" i="30" s="1"/>
  <c r="I4084" i="30"/>
  <c r="I4086" i="30" s="1"/>
  <c r="I4088" i="30" s="1"/>
  <c r="I4090" i="30" s="1"/>
  <c r="F4084" i="30"/>
  <c r="F4083" i="30"/>
  <c r="F4082" i="30"/>
  <c r="E4082" i="30"/>
  <c r="E4083" i="30" s="1"/>
  <c r="J4081" i="30"/>
  <c r="J4083" i="30" s="1"/>
  <c r="I4081" i="30"/>
  <c r="I4083" i="30" s="1"/>
  <c r="F4081" i="30"/>
  <c r="F4080" i="30"/>
  <c r="J4079" i="30"/>
  <c r="I4079" i="30"/>
  <c r="F4079" i="30"/>
  <c r="F4078" i="30"/>
  <c r="J4077" i="30"/>
  <c r="I4077" i="30"/>
  <c r="F4077" i="30"/>
  <c r="E4077" i="30"/>
  <c r="E4078" i="30" s="1"/>
  <c r="E4079" i="30" s="1"/>
  <c r="E4080" i="30" s="1"/>
  <c r="J4076" i="30"/>
  <c r="J4078" i="30" s="1"/>
  <c r="J4080" i="30" s="1"/>
  <c r="J4082" i="30" s="1"/>
  <c r="I4076" i="30"/>
  <c r="I4078" i="30" s="1"/>
  <c r="I4080" i="30" s="1"/>
  <c r="I4082" i="30" s="1"/>
  <c r="F4076" i="30"/>
  <c r="F4075" i="30"/>
  <c r="F4074" i="30"/>
  <c r="F4073" i="30"/>
  <c r="E4073" i="30"/>
  <c r="E4074" i="30" s="1"/>
  <c r="E4075" i="30" s="1"/>
  <c r="F4072" i="30"/>
  <c r="F4070" i="30"/>
  <c r="F4069" i="30"/>
  <c r="J4068" i="30"/>
  <c r="J4069" i="30" s="1"/>
  <c r="J4070" i="30" s="1"/>
  <c r="J4071" i="30" s="1"/>
  <c r="J4072" i="30" s="1"/>
  <c r="J4073" i="30" s="1"/>
  <c r="J4074" i="30" s="1"/>
  <c r="J4075" i="30" s="1"/>
  <c r="I4068" i="30"/>
  <c r="I4069" i="30" s="1"/>
  <c r="I4070" i="30" s="1"/>
  <c r="I4071" i="30" s="1"/>
  <c r="I4072" i="30" s="1"/>
  <c r="I4073" i="30" s="1"/>
  <c r="I4074" i="30" s="1"/>
  <c r="I4075" i="30" s="1"/>
  <c r="F4068" i="30"/>
  <c r="F4067" i="30"/>
  <c r="J4066" i="30"/>
  <c r="I4066" i="30"/>
  <c r="F4066" i="30"/>
  <c r="F4065" i="30"/>
  <c r="J4064" i="30"/>
  <c r="I4064" i="30"/>
  <c r="F4064" i="30"/>
  <c r="E4064" i="30"/>
  <c r="E4065" i="30" s="1"/>
  <c r="E4066" i="30" s="1"/>
  <c r="E4067" i="30" s="1"/>
  <c r="E4068" i="30" s="1"/>
  <c r="E4069" i="30" s="1"/>
  <c r="E4070" i="30" s="1"/>
  <c r="J4063" i="30"/>
  <c r="J4065" i="30" s="1"/>
  <c r="J4067" i="30" s="1"/>
  <c r="I4063" i="30"/>
  <c r="I4065" i="30" s="1"/>
  <c r="I4067" i="30" s="1"/>
  <c r="F4063" i="30"/>
  <c r="F4062" i="30"/>
  <c r="F4061" i="30"/>
  <c r="F4060" i="30"/>
  <c r="E4060" i="30"/>
  <c r="E4061" i="30" s="1"/>
  <c r="E4062" i="30" s="1"/>
  <c r="F4059" i="30"/>
  <c r="F4057" i="30"/>
  <c r="F4056" i="30"/>
  <c r="F4055" i="30"/>
  <c r="F4054" i="30"/>
  <c r="F4053" i="30"/>
  <c r="J4052" i="30"/>
  <c r="J4054" i="30" s="1"/>
  <c r="J4056" i="30" s="1"/>
  <c r="J4058" i="30" s="1"/>
  <c r="J4060" i="30" s="1"/>
  <c r="J4062" i="30" s="1"/>
  <c r="I4052" i="30"/>
  <c r="I4054" i="30" s="1"/>
  <c r="I4056" i="30" s="1"/>
  <c r="I4058" i="30" s="1"/>
  <c r="I4060" i="30" s="1"/>
  <c r="I4062" i="30" s="1"/>
  <c r="F4052" i="30"/>
  <c r="F4051" i="30"/>
  <c r="F4050" i="30"/>
  <c r="F4049" i="30"/>
  <c r="F4048" i="30"/>
  <c r="J4047" i="30"/>
  <c r="J4049" i="30" s="1"/>
  <c r="J4051" i="30" s="1"/>
  <c r="J4053" i="30" s="1"/>
  <c r="J4055" i="30" s="1"/>
  <c r="J4057" i="30" s="1"/>
  <c r="J4059" i="30" s="1"/>
  <c r="J4061" i="30" s="1"/>
  <c r="I4047" i="30"/>
  <c r="I4049" i="30" s="1"/>
  <c r="I4051" i="30" s="1"/>
  <c r="I4053" i="30" s="1"/>
  <c r="I4055" i="30" s="1"/>
  <c r="I4057" i="30" s="1"/>
  <c r="I4059" i="30" s="1"/>
  <c r="I4061" i="30" s="1"/>
  <c r="F4047" i="30"/>
  <c r="F4046" i="30"/>
  <c r="F4045" i="30"/>
  <c r="F4044" i="30"/>
  <c r="F4043" i="30"/>
  <c r="F4042" i="30"/>
  <c r="F4041" i="30"/>
  <c r="J4040" i="30"/>
  <c r="J4042" i="30" s="1"/>
  <c r="J4044" i="30" s="1"/>
  <c r="J4046" i="30" s="1"/>
  <c r="J4048" i="30" s="1"/>
  <c r="J4050" i="30" s="1"/>
  <c r="I4040" i="30"/>
  <c r="I4042" i="30" s="1"/>
  <c r="I4044" i="30" s="1"/>
  <c r="I4046" i="30" s="1"/>
  <c r="I4048" i="30" s="1"/>
  <c r="I4050" i="30" s="1"/>
  <c r="F4040" i="30"/>
  <c r="J4039" i="30"/>
  <c r="J4041" i="30" s="1"/>
  <c r="J4043" i="30" s="1"/>
  <c r="J4045" i="30" s="1"/>
  <c r="F4039" i="30"/>
  <c r="J4038" i="30"/>
  <c r="F4038" i="30"/>
  <c r="I4037" i="30"/>
  <c r="I4039" i="30" s="1"/>
  <c r="I4041" i="30" s="1"/>
  <c r="I4043" i="30" s="1"/>
  <c r="I4045" i="30" s="1"/>
  <c r="F4037" i="30"/>
  <c r="E4037" i="30"/>
  <c r="E4038" i="30" s="1"/>
  <c r="E4039" i="30" s="1"/>
  <c r="E4040" i="30" s="1"/>
  <c r="E4041" i="30" s="1"/>
  <c r="E4042" i="30" s="1"/>
  <c r="E4043" i="30" s="1"/>
  <c r="E4044" i="30" s="1"/>
  <c r="E4045" i="30" s="1"/>
  <c r="E4046" i="30" s="1"/>
  <c r="E4047" i="30" s="1"/>
  <c r="E4048" i="30" s="1"/>
  <c r="E4049" i="30" s="1"/>
  <c r="E4050" i="30" s="1"/>
  <c r="E4051" i="30" s="1"/>
  <c r="E4052" i="30" s="1"/>
  <c r="E4053" i="30" s="1"/>
  <c r="E4054" i="30" s="1"/>
  <c r="E4055" i="30" s="1"/>
  <c r="E4056" i="30" s="1"/>
  <c r="E4057" i="30" s="1"/>
  <c r="J4036" i="30"/>
  <c r="I4036" i="30"/>
  <c r="F4036" i="30"/>
  <c r="F4035" i="30"/>
  <c r="F4034" i="30"/>
  <c r="F4033" i="30"/>
  <c r="F4032" i="30"/>
  <c r="F4030" i="30"/>
  <c r="F4029" i="30"/>
  <c r="F4028" i="30"/>
  <c r="F4027" i="30"/>
  <c r="F4026" i="30"/>
  <c r="J4025" i="30"/>
  <c r="J4027" i="30" s="1"/>
  <c r="J4029" i="30" s="1"/>
  <c r="J4031" i="30" s="1"/>
  <c r="J4033" i="30" s="1"/>
  <c r="J4035" i="30" s="1"/>
  <c r="I4025" i="30"/>
  <c r="I4027" i="30" s="1"/>
  <c r="I4029" i="30" s="1"/>
  <c r="I4031" i="30" s="1"/>
  <c r="I4033" i="30" s="1"/>
  <c r="I4035" i="30" s="1"/>
  <c r="F4025" i="30"/>
  <c r="E4025" i="30"/>
  <c r="E4026" i="30" s="1"/>
  <c r="E4027" i="30" s="1"/>
  <c r="E4028" i="30" s="1"/>
  <c r="E4029" i="30" s="1"/>
  <c r="E4030" i="30" s="1"/>
  <c r="J4024" i="30"/>
  <c r="J4026" i="30" s="1"/>
  <c r="J4028" i="30" s="1"/>
  <c r="J4030" i="30" s="1"/>
  <c r="J4032" i="30" s="1"/>
  <c r="J4034" i="30" s="1"/>
  <c r="I4024" i="30"/>
  <c r="I4026" i="30" s="1"/>
  <c r="I4028" i="30" s="1"/>
  <c r="I4030" i="30" s="1"/>
  <c r="I4032" i="30" s="1"/>
  <c r="I4034" i="30" s="1"/>
  <c r="F4024" i="30"/>
  <c r="J4022" i="30"/>
  <c r="I4022" i="30"/>
  <c r="J4018" i="30"/>
  <c r="J4020" i="30" s="1"/>
  <c r="I4018" i="30"/>
  <c r="I4020" i="30" s="1"/>
  <c r="J4016" i="30"/>
  <c r="I4016" i="30"/>
  <c r="J4015" i="30"/>
  <c r="J4017" i="30" s="1"/>
  <c r="J4019" i="30" s="1"/>
  <c r="J4021" i="30" s="1"/>
  <c r="J4023" i="30" s="1"/>
  <c r="I4015" i="30"/>
  <c r="I4017" i="30" s="1"/>
  <c r="I4019" i="30" s="1"/>
  <c r="I4021" i="30" s="1"/>
  <c r="I4023" i="30" s="1"/>
  <c r="E4015" i="30"/>
  <c r="E4016" i="30" s="1"/>
  <c r="E4017" i="30" s="1"/>
  <c r="E4018" i="30" s="1"/>
  <c r="E4019" i="30" s="1"/>
  <c r="E4020" i="30" s="1"/>
  <c r="E4021" i="30" s="1"/>
  <c r="E4022" i="30" s="1"/>
  <c r="E4023" i="30" s="1"/>
  <c r="J4014" i="30"/>
  <c r="I4014" i="30"/>
  <c r="J4012" i="30"/>
  <c r="I4012" i="30"/>
  <c r="J4008" i="30"/>
  <c r="J4010" i="30" s="1"/>
  <c r="I4008" i="30"/>
  <c r="I4010" i="30" s="1"/>
  <c r="J4004" i="30"/>
  <c r="J4006" i="30" s="1"/>
  <c r="I4004" i="30"/>
  <c r="I4006" i="30" s="1"/>
  <c r="J4000" i="30"/>
  <c r="J4002" i="30" s="1"/>
  <c r="I4000" i="30"/>
  <c r="I4002" i="30" s="1"/>
  <c r="J3997" i="30"/>
  <c r="J3999" i="30" s="1"/>
  <c r="J4001" i="30" s="1"/>
  <c r="J4003" i="30" s="1"/>
  <c r="J4005" i="30" s="1"/>
  <c r="J4007" i="30" s="1"/>
  <c r="J4009" i="30" s="1"/>
  <c r="J4011" i="30" s="1"/>
  <c r="J4013" i="30" s="1"/>
  <c r="I3997" i="30"/>
  <c r="I3999" i="30" s="1"/>
  <c r="I4001" i="30" s="1"/>
  <c r="I4003" i="30" s="1"/>
  <c r="I4005" i="30" s="1"/>
  <c r="I4007" i="30" s="1"/>
  <c r="I4009" i="30" s="1"/>
  <c r="I4011" i="30" s="1"/>
  <c r="I4013" i="30" s="1"/>
  <c r="J3996" i="30"/>
  <c r="J3998" i="30" s="1"/>
  <c r="I3996" i="30"/>
  <c r="I3998" i="30" s="1"/>
  <c r="E3996" i="30"/>
  <c r="E3997" i="30" s="1"/>
  <c r="E3998" i="30" s="1"/>
  <c r="E3999" i="30" s="1"/>
  <c r="E4000" i="30" s="1"/>
  <c r="E4001" i="30" s="1"/>
  <c r="E4002" i="30" s="1"/>
  <c r="E4003" i="30" s="1"/>
  <c r="E4004" i="30" s="1"/>
  <c r="E4005" i="30" s="1"/>
  <c r="E4006" i="30" s="1"/>
  <c r="E4007" i="30" s="1"/>
  <c r="E4008" i="30" s="1"/>
  <c r="E4009" i="30" s="1"/>
  <c r="E4010" i="30" s="1"/>
  <c r="E4011" i="30" s="1"/>
  <c r="E4012" i="30" s="1"/>
  <c r="E4013" i="30" s="1"/>
  <c r="J3995" i="30"/>
  <c r="I3995" i="30"/>
  <c r="F3994" i="30"/>
  <c r="F3993" i="30"/>
  <c r="F3992" i="30"/>
  <c r="F3991" i="30"/>
  <c r="J3990" i="30"/>
  <c r="J3992" i="30" s="1"/>
  <c r="J3994" i="30" s="1"/>
  <c r="I3990" i="30"/>
  <c r="I3992" i="30" s="1"/>
  <c r="I3994" i="30" s="1"/>
  <c r="F3990" i="30"/>
  <c r="E3990" i="30"/>
  <c r="E3991" i="30" s="1"/>
  <c r="E3992" i="30" s="1"/>
  <c r="E3993" i="30" s="1"/>
  <c r="E3994" i="30" s="1"/>
  <c r="J3989" i="30"/>
  <c r="J3991" i="30" s="1"/>
  <c r="J3993" i="30" s="1"/>
  <c r="I3989" i="30"/>
  <c r="I3991" i="30" s="1"/>
  <c r="I3993" i="30" s="1"/>
  <c r="F3989" i="30"/>
  <c r="F3988" i="30"/>
  <c r="F3987" i="30"/>
  <c r="F3986" i="30"/>
  <c r="F3985" i="30"/>
  <c r="J3984" i="30"/>
  <c r="J3986" i="30" s="1"/>
  <c r="J3988" i="30" s="1"/>
  <c r="I3984" i="30"/>
  <c r="I3986" i="30" s="1"/>
  <c r="I3988" i="30" s="1"/>
  <c r="F3984" i="30"/>
  <c r="J3983" i="30"/>
  <c r="J3985" i="30" s="1"/>
  <c r="J3987" i="30" s="1"/>
  <c r="I3983" i="30"/>
  <c r="I3985" i="30" s="1"/>
  <c r="I3987" i="30" s="1"/>
  <c r="F3983" i="30"/>
  <c r="E3983" i="30"/>
  <c r="E3984" i="30" s="1"/>
  <c r="E3985" i="30" s="1"/>
  <c r="E3986" i="30" s="1"/>
  <c r="E3987" i="30" s="1"/>
  <c r="E3988" i="30" s="1"/>
  <c r="J3982" i="30"/>
  <c r="I3982" i="30"/>
  <c r="F3982" i="30"/>
  <c r="J3980" i="30"/>
  <c r="I3980" i="30"/>
  <c r="J3979" i="30"/>
  <c r="J3981" i="30" s="1"/>
  <c r="I3979" i="30"/>
  <c r="I3981" i="30" s="1"/>
  <c r="E3979" i="30"/>
  <c r="E3980" i="30" s="1"/>
  <c r="E3981" i="30" s="1"/>
  <c r="J3978" i="30"/>
  <c r="I3978" i="30"/>
  <c r="F3977" i="30"/>
  <c r="J3976" i="30"/>
  <c r="I3976" i="30"/>
  <c r="F3976" i="30"/>
  <c r="F3975" i="30"/>
  <c r="F3974" i="30"/>
  <c r="F3973" i="30"/>
  <c r="F3972" i="30"/>
  <c r="J3971" i="30"/>
  <c r="J3973" i="30" s="1"/>
  <c r="J3975" i="30" s="1"/>
  <c r="J3977" i="30" s="1"/>
  <c r="I3971" i="30"/>
  <c r="I3973" i="30" s="1"/>
  <c r="I3975" i="30" s="1"/>
  <c r="I3977" i="30" s="1"/>
  <c r="F3971" i="30"/>
  <c r="J3970" i="30"/>
  <c r="J3972" i="30" s="1"/>
  <c r="J3974" i="30" s="1"/>
  <c r="I3970" i="30"/>
  <c r="I3972" i="30" s="1"/>
  <c r="I3974" i="30" s="1"/>
  <c r="F3970" i="30"/>
  <c r="E3970" i="30"/>
  <c r="E3971" i="30" s="1"/>
  <c r="E3972" i="30" s="1"/>
  <c r="E3973" i="30" s="1"/>
  <c r="E3974" i="30" s="1"/>
  <c r="E3975" i="30" s="1"/>
  <c r="E3976" i="30" s="1"/>
  <c r="E3977" i="30" s="1"/>
  <c r="J3969" i="30"/>
  <c r="I3969" i="30"/>
  <c r="F3969" i="30"/>
  <c r="F3968" i="30"/>
  <c r="F3967" i="30"/>
  <c r="J3966" i="30"/>
  <c r="J3968" i="30" s="1"/>
  <c r="I3966" i="30"/>
  <c r="I3968" i="30" s="1"/>
  <c r="F3966" i="30"/>
  <c r="F3965" i="30"/>
  <c r="J3964" i="30"/>
  <c r="I3964" i="30"/>
  <c r="F3964" i="30"/>
  <c r="J3963" i="30"/>
  <c r="J3965" i="30" s="1"/>
  <c r="J3967" i="30" s="1"/>
  <c r="I3963" i="30"/>
  <c r="I3965" i="30" s="1"/>
  <c r="I3967" i="30" s="1"/>
  <c r="F3963" i="30"/>
  <c r="E3963" i="30"/>
  <c r="E3964" i="30" s="1"/>
  <c r="E3965" i="30" s="1"/>
  <c r="E3966" i="30" s="1"/>
  <c r="E3967" i="30" s="1"/>
  <c r="E3968" i="30" s="1"/>
  <c r="J3962" i="30"/>
  <c r="I3962" i="30"/>
  <c r="F3962" i="30"/>
  <c r="F3961" i="30"/>
  <c r="J3960" i="30"/>
  <c r="I3960" i="30"/>
  <c r="F3960" i="30"/>
  <c r="J3959" i="30"/>
  <c r="J3961" i="30" s="1"/>
  <c r="I3959" i="30"/>
  <c r="I3961" i="30" s="1"/>
  <c r="F3959" i="30"/>
  <c r="E3959" i="30"/>
  <c r="E3960" i="30" s="1"/>
  <c r="E3961" i="30" s="1"/>
  <c r="J3958" i="30"/>
  <c r="I3958" i="30"/>
  <c r="F3958" i="30"/>
  <c r="J3955" i="30"/>
  <c r="J3957" i="30" s="1"/>
  <c r="I3955" i="30"/>
  <c r="I3957" i="30" s="1"/>
  <c r="J3954" i="30"/>
  <c r="J3956" i="30" s="1"/>
  <c r="I3954" i="30"/>
  <c r="I3956" i="30" s="1"/>
  <c r="E3954" i="30"/>
  <c r="E3955" i="30" s="1"/>
  <c r="E3956" i="30" s="1"/>
  <c r="E3957" i="30" s="1"/>
  <c r="J3953" i="30"/>
  <c r="I3953" i="30"/>
  <c r="F3947" i="30"/>
  <c r="F3946" i="30"/>
  <c r="F3945" i="30"/>
  <c r="F3944" i="30"/>
  <c r="F3943" i="30"/>
  <c r="F3942" i="30"/>
  <c r="F3941" i="30"/>
  <c r="F3940" i="30"/>
  <c r="F3939" i="30"/>
  <c r="F3938" i="30"/>
  <c r="F3937" i="30"/>
  <c r="F3936" i="30"/>
  <c r="F3935" i="30"/>
  <c r="F3934" i="30"/>
  <c r="F3933" i="30"/>
  <c r="F3932" i="30"/>
  <c r="F3931" i="30"/>
  <c r="F3930" i="30"/>
  <c r="F3929" i="30"/>
  <c r="F3928" i="30"/>
  <c r="F3927" i="30"/>
  <c r="J3926" i="30"/>
  <c r="J3928" i="30" s="1"/>
  <c r="J3930" i="30" s="1"/>
  <c r="J3932" i="30" s="1"/>
  <c r="J3934" i="30" s="1"/>
  <c r="J3936" i="30" s="1"/>
  <c r="J3938" i="30" s="1"/>
  <c r="J3940" i="30" s="1"/>
  <c r="J3942" i="30" s="1"/>
  <c r="J3944" i="30" s="1"/>
  <c r="J3946" i="30" s="1"/>
  <c r="J3948" i="30" s="1"/>
  <c r="J3950" i="30" s="1"/>
  <c r="J3952" i="30" s="1"/>
  <c r="I3926" i="30"/>
  <c r="I3928" i="30" s="1"/>
  <c r="I3930" i="30" s="1"/>
  <c r="I3932" i="30" s="1"/>
  <c r="I3934" i="30" s="1"/>
  <c r="I3936" i="30" s="1"/>
  <c r="I3938" i="30" s="1"/>
  <c r="I3940" i="30" s="1"/>
  <c r="I3942" i="30" s="1"/>
  <c r="I3944" i="30" s="1"/>
  <c r="I3946" i="30" s="1"/>
  <c r="I3948" i="30" s="1"/>
  <c r="I3950" i="30" s="1"/>
  <c r="I3952" i="30" s="1"/>
  <c r="F3926" i="30"/>
  <c r="E3926" i="30"/>
  <c r="E3927" i="30" s="1"/>
  <c r="E3928" i="30" s="1"/>
  <c r="E3929" i="30" s="1"/>
  <c r="E3930" i="30" s="1"/>
  <c r="E3931" i="30" s="1"/>
  <c r="E3932" i="30" s="1"/>
  <c r="E3933" i="30" s="1"/>
  <c r="E3934" i="30" s="1"/>
  <c r="E3935" i="30" s="1"/>
  <c r="E3936" i="30" s="1"/>
  <c r="E3937" i="30" s="1"/>
  <c r="E3938" i="30" s="1"/>
  <c r="E3939" i="30" s="1"/>
  <c r="E3940" i="30" s="1"/>
  <c r="E3941" i="30" s="1"/>
  <c r="E3942" i="30" s="1"/>
  <c r="E3943" i="30" s="1"/>
  <c r="E3944" i="30" s="1"/>
  <c r="E3945" i="30" s="1"/>
  <c r="E3946" i="30" s="1"/>
  <c r="E3947" i="30" s="1"/>
  <c r="J3925" i="30"/>
  <c r="J3927" i="30" s="1"/>
  <c r="J3929" i="30" s="1"/>
  <c r="J3931" i="30" s="1"/>
  <c r="J3933" i="30" s="1"/>
  <c r="J3935" i="30" s="1"/>
  <c r="J3937" i="30" s="1"/>
  <c r="J3939" i="30" s="1"/>
  <c r="J3941" i="30" s="1"/>
  <c r="J3943" i="30" s="1"/>
  <c r="J3945" i="30" s="1"/>
  <c r="J3947" i="30" s="1"/>
  <c r="J3949" i="30" s="1"/>
  <c r="J3951" i="30" s="1"/>
  <c r="I3925" i="30"/>
  <c r="I3927" i="30" s="1"/>
  <c r="I3929" i="30" s="1"/>
  <c r="I3931" i="30" s="1"/>
  <c r="I3933" i="30" s="1"/>
  <c r="I3935" i="30" s="1"/>
  <c r="I3937" i="30" s="1"/>
  <c r="I3939" i="30" s="1"/>
  <c r="I3941" i="30" s="1"/>
  <c r="I3943" i="30" s="1"/>
  <c r="I3945" i="30" s="1"/>
  <c r="I3947" i="30" s="1"/>
  <c r="I3949" i="30" s="1"/>
  <c r="I3951" i="30" s="1"/>
  <c r="F3925" i="30"/>
  <c r="F3924" i="30"/>
  <c r="E3924" i="30"/>
  <c r="J3923" i="30"/>
  <c r="I3923" i="30"/>
  <c r="F3923" i="30"/>
  <c r="F3922" i="30"/>
  <c r="J3921" i="30"/>
  <c r="I3921" i="30"/>
  <c r="F3921" i="30"/>
  <c r="E3921" i="30"/>
  <c r="E3922" i="30" s="1"/>
  <c r="J3920" i="30"/>
  <c r="J3922" i="30" s="1"/>
  <c r="J3924" i="30" s="1"/>
  <c r="I3920" i="30"/>
  <c r="I3922" i="30" s="1"/>
  <c r="I3924" i="30" s="1"/>
  <c r="F3920" i="30"/>
  <c r="F3919" i="30"/>
  <c r="J3918" i="30"/>
  <c r="I3918" i="30"/>
  <c r="F3918" i="30"/>
  <c r="J3917" i="30"/>
  <c r="J3919" i="30" s="1"/>
  <c r="I3917" i="30"/>
  <c r="I3919" i="30" s="1"/>
  <c r="F3917" i="30"/>
  <c r="J3916" i="30"/>
  <c r="I3916" i="30"/>
  <c r="F3916" i="30"/>
  <c r="E3916" i="30"/>
  <c r="E3917" i="30" s="1"/>
  <c r="E3918" i="30" s="1"/>
  <c r="E3919" i="30" s="1"/>
  <c r="J3915" i="30"/>
  <c r="I3915" i="30"/>
  <c r="F3915" i="30"/>
  <c r="F3914" i="30"/>
  <c r="F3913" i="30"/>
  <c r="J3912" i="30"/>
  <c r="J3914" i="30" s="1"/>
  <c r="I3912" i="30"/>
  <c r="I3914" i="30" s="1"/>
  <c r="F3912" i="30"/>
  <c r="E3912" i="30"/>
  <c r="E3913" i="30" s="1"/>
  <c r="E3914" i="30" s="1"/>
  <c r="J3911" i="30"/>
  <c r="J3913" i="30" s="1"/>
  <c r="I3911" i="30"/>
  <c r="I3913" i="30" s="1"/>
  <c r="F3911" i="30"/>
  <c r="F3910" i="30"/>
  <c r="F3909" i="30"/>
  <c r="F3908" i="30"/>
  <c r="F3907" i="30"/>
  <c r="J3906" i="30"/>
  <c r="J3908" i="30" s="1"/>
  <c r="J3910" i="30" s="1"/>
  <c r="I3906" i="30"/>
  <c r="I3908" i="30" s="1"/>
  <c r="I3910" i="30" s="1"/>
  <c r="F3906" i="30"/>
  <c r="F3905" i="30"/>
  <c r="F3904" i="30"/>
  <c r="F3903" i="30"/>
  <c r="F3902" i="30"/>
  <c r="F3901" i="30"/>
  <c r="F3900" i="30"/>
  <c r="F3899" i="30"/>
  <c r="F3898" i="30"/>
  <c r="F3897" i="30"/>
  <c r="F3896" i="30"/>
  <c r="F3895" i="30"/>
  <c r="F3894" i="30"/>
  <c r="F3893" i="30"/>
  <c r="J3892" i="30"/>
  <c r="J3894" i="30" s="1"/>
  <c r="J3896" i="30" s="1"/>
  <c r="J3898" i="30" s="1"/>
  <c r="J3900" i="30" s="1"/>
  <c r="J3902" i="30" s="1"/>
  <c r="J3904" i="30" s="1"/>
  <c r="I3892" i="30"/>
  <c r="I3894" i="30" s="1"/>
  <c r="I3896" i="30" s="1"/>
  <c r="I3898" i="30" s="1"/>
  <c r="I3900" i="30" s="1"/>
  <c r="I3902" i="30" s="1"/>
  <c r="I3904" i="30" s="1"/>
  <c r="F3892" i="30"/>
  <c r="E3892" i="30"/>
  <c r="E3893" i="30" s="1"/>
  <c r="E3894" i="30" s="1"/>
  <c r="E3895" i="30" s="1"/>
  <c r="E3896" i="30" s="1"/>
  <c r="E3897" i="30" s="1"/>
  <c r="E3898" i="30" s="1"/>
  <c r="E3899" i="30" s="1"/>
  <c r="E3900" i="30" s="1"/>
  <c r="E3901" i="30" s="1"/>
  <c r="E3902" i="30" s="1"/>
  <c r="E3903" i="30" s="1"/>
  <c r="E3904" i="30" s="1"/>
  <c r="E3905" i="30" s="1"/>
  <c r="E3906" i="30" s="1"/>
  <c r="E3907" i="30" s="1"/>
  <c r="E3908" i="30" s="1"/>
  <c r="E3909" i="30" s="1"/>
  <c r="E3910" i="30" s="1"/>
  <c r="J3891" i="30"/>
  <c r="J3893" i="30" s="1"/>
  <c r="J3895" i="30" s="1"/>
  <c r="J3897" i="30" s="1"/>
  <c r="J3899" i="30" s="1"/>
  <c r="J3901" i="30" s="1"/>
  <c r="J3903" i="30" s="1"/>
  <c r="J3905" i="30" s="1"/>
  <c r="J3907" i="30" s="1"/>
  <c r="J3909" i="30" s="1"/>
  <c r="I3891" i="30"/>
  <c r="I3893" i="30" s="1"/>
  <c r="I3895" i="30" s="1"/>
  <c r="I3897" i="30" s="1"/>
  <c r="I3899" i="30" s="1"/>
  <c r="I3901" i="30" s="1"/>
  <c r="I3903" i="30" s="1"/>
  <c r="I3905" i="30" s="1"/>
  <c r="I3907" i="30" s="1"/>
  <c r="I3909" i="30" s="1"/>
  <c r="F3891" i="30"/>
  <c r="F3890" i="30"/>
  <c r="F3889" i="30"/>
  <c r="J3888" i="30"/>
  <c r="J3890" i="30" s="1"/>
  <c r="I3888" i="30"/>
  <c r="I3890" i="30" s="1"/>
  <c r="F3888" i="30"/>
  <c r="F3887" i="30"/>
  <c r="F3886" i="30"/>
  <c r="F3885" i="30"/>
  <c r="F3884" i="30"/>
  <c r="F3883" i="30"/>
  <c r="F3882" i="30"/>
  <c r="J3881" i="30"/>
  <c r="J3883" i="30" s="1"/>
  <c r="J3885" i="30" s="1"/>
  <c r="J3887" i="30" s="1"/>
  <c r="J3889" i="30" s="1"/>
  <c r="I3881" i="30"/>
  <c r="I3883" i="30" s="1"/>
  <c r="I3885" i="30" s="1"/>
  <c r="I3887" i="30" s="1"/>
  <c r="I3889" i="30" s="1"/>
  <c r="F3881" i="30"/>
  <c r="F3880" i="30"/>
  <c r="F3879" i="30"/>
  <c r="F3878" i="30"/>
  <c r="F3877" i="30"/>
  <c r="F3876" i="30"/>
  <c r="F3875" i="30"/>
  <c r="J3874" i="30"/>
  <c r="J3876" i="30" s="1"/>
  <c r="J3878" i="30" s="1"/>
  <c r="J3880" i="30" s="1"/>
  <c r="J3882" i="30" s="1"/>
  <c r="J3884" i="30" s="1"/>
  <c r="J3886" i="30" s="1"/>
  <c r="I3874" i="30"/>
  <c r="I3876" i="30" s="1"/>
  <c r="I3878" i="30" s="1"/>
  <c r="I3880" i="30" s="1"/>
  <c r="I3882" i="30" s="1"/>
  <c r="I3884" i="30" s="1"/>
  <c r="I3886" i="30" s="1"/>
  <c r="F3874" i="30"/>
  <c r="E3874" i="30"/>
  <c r="E3875" i="30" s="1"/>
  <c r="E3876" i="30" s="1"/>
  <c r="E3877" i="30" s="1"/>
  <c r="E3878" i="30" s="1"/>
  <c r="E3879" i="30" s="1"/>
  <c r="E3880" i="30" s="1"/>
  <c r="E3881" i="30" s="1"/>
  <c r="E3882" i="30" s="1"/>
  <c r="E3883" i="30" s="1"/>
  <c r="E3884" i="30" s="1"/>
  <c r="E3885" i="30" s="1"/>
  <c r="E3886" i="30" s="1"/>
  <c r="E3887" i="30" s="1"/>
  <c r="E3888" i="30" s="1"/>
  <c r="E3889" i="30" s="1"/>
  <c r="E3890" i="30" s="1"/>
  <c r="J3873" i="30"/>
  <c r="J3875" i="30" s="1"/>
  <c r="J3877" i="30" s="1"/>
  <c r="J3879" i="30" s="1"/>
  <c r="I3873" i="30"/>
  <c r="I3875" i="30" s="1"/>
  <c r="I3877" i="30" s="1"/>
  <c r="I3879" i="30" s="1"/>
  <c r="F3873" i="30"/>
  <c r="F3872" i="30"/>
  <c r="E3872" i="30"/>
  <c r="J3871" i="30"/>
  <c r="I3871" i="30"/>
  <c r="F3871" i="30"/>
  <c r="F3870" i="30"/>
  <c r="F3869" i="30"/>
  <c r="F3868" i="30"/>
  <c r="F3867" i="30"/>
  <c r="F3866" i="30"/>
  <c r="F3865" i="30"/>
  <c r="F3864" i="30"/>
  <c r="F3863" i="30"/>
  <c r="F3862" i="30"/>
  <c r="F3861" i="30"/>
  <c r="F3860" i="30"/>
  <c r="F3859" i="30"/>
  <c r="F3858" i="30"/>
  <c r="F3857" i="30"/>
  <c r="F3856" i="30"/>
  <c r="F3855" i="30"/>
  <c r="F3854" i="30"/>
  <c r="F3853" i="30"/>
  <c r="J3852" i="30"/>
  <c r="J3854" i="30" s="1"/>
  <c r="J3856" i="30" s="1"/>
  <c r="J3858" i="30" s="1"/>
  <c r="J3860" i="30" s="1"/>
  <c r="J3862" i="30" s="1"/>
  <c r="J3864" i="30" s="1"/>
  <c r="J3866" i="30" s="1"/>
  <c r="J3868" i="30" s="1"/>
  <c r="J3870" i="30" s="1"/>
  <c r="J3872" i="30" s="1"/>
  <c r="I3852" i="30"/>
  <c r="I3854" i="30" s="1"/>
  <c r="I3856" i="30" s="1"/>
  <c r="I3858" i="30" s="1"/>
  <c r="I3860" i="30" s="1"/>
  <c r="I3862" i="30" s="1"/>
  <c r="I3864" i="30" s="1"/>
  <c r="I3866" i="30" s="1"/>
  <c r="I3868" i="30" s="1"/>
  <c r="I3870" i="30" s="1"/>
  <c r="I3872" i="30" s="1"/>
  <c r="F3852" i="30"/>
  <c r="F3851" i="30"/>
  <c r="F3850" i="30"/>
  <c r="F3849" i="30"/>
  <c r="F3848" i="30"/>
  <c r="F3847" i="30"/>
  <c r="J3846" i="30"/>
  <c r="J3848" i="30" s="1"/>
  <c r="J3850" i="30" s="1"/>
  <c r="I3846" i="30"/>
  <c r="I3848" i="30" s="1"/>
  <c r="I3850" i="30" s="1"/>
  <c r="F3846" i="30"/>
  <c r="F3845" i="30"/>
  <c r="J3844" i="30"/>
  <c r="I3844" i="30"/>
  <c r="F3844" i="30"/>
  <c r="E3844" i="30"/>
  <c r="E3845" i="30" s="1"/>
  <c r="E3846" i="30" s="1"/>
  <c r="E3847" i="30" s="1"/>
  <c r="E3848" i="30" s="1"/>
  <c r="E3849" i="30" s="1"/>
  <c r="E3850" i="30" s="1"/>
  <c r="E3851" i="30" s="1"/>
  <c r="E3852" i="30" s="1"/>
  <c r="E3853" i="30" s="1"/>
  <c r="E3854" i="30" s="1"/>
  <c r="E3855" i="30" s="1"/>
  <c r="E3856" i="30" s="1"/>
  <c r="E3857" i="30" s="1"/>
  <c r="E3858" i="30" s="1"/>
  <c r="E3859" i="30" s="1"/>
  <c r="E3860" i="30" s="1"/>
  <c r="E3861" i="30" s="1"/>
  <c r="E3862" i="30" s="1"/>
  <c r="E3863" i="30" s="1"/>
  <c r="E3864" i="30" s="1"/>
  <c r="E3865" i="30" s="1"/>
  <c r="E3866" i="30" s="1"/>
  <c r="E3867" i="30" s="1"/>
  <c r="E3868" i="30" s="1"/>
  <c r="E3869" i="30" s="1"/>
  <c r="E3870" i="30" s="1"/>
  <c r="J3843" i="30"/>
  <c r="J3845" i="30" s="1"/>
  <c r="J3847" i="30" s="1"/>
  <c r="J3849" i="30" s="1"/>
  <c r="J3851" i="30" s="1"/>
  <c r="J3853" i="30" s="1"/>
  <c r="J3855" i="30" s="1"/>
  <c r="J3857" i="30" s="1"/>
  <c r="J3859" i="30" s="1"/>
  <c r="J3861" i="30" s="1"/>
  <c r="J3863" i="30" s="1"/>
  <c r="J3865" i="30" s="1"/>
  <c r="J3867" i="30" s="1"/>
  <c r="J3869" i="30" s="1"/>
  <c r="I3843" i="30"/>
  <c r="I3845" i="30" s="1"/>
  <c r="I3847" i="30" s="1"/>
  <c r="I3849" i="30" s="1"/>
  <c r="I3851" i="30" s="1"/>
  <c r="I3853" i="30" s="1"/>
  <c r="I3855" i="30" s="1"/>
  <c r="I3857" i="30" s="1"/>
  <c r="I3859" i="30" s="1"/>
  <c r="I3861" i="30" s="1"/>
  <c r="I3863" i="30" s="1"/>
  <c r="I3865" i="30" s="1"/>
  <c r="I3867" i="30" s="1"/>
  <c r="I3869" i="30" s="1"/>
  <c r="F3843" i="30"/>
  <c r="F3842" i="30"/>
  <c r="J3841" i="30"/>
  <c r="I3841" i="30"/>
  <c r="F3841" i="30"/>
  <c r="E3841" i="30"/>
  <c r="E3842" i="30" s="1"/>
  <c r="J3840" i="30"/>
  <c r="J3842" i="30" s="1"/>
  <c r="I3840" i="30"/>
  <c r="I3842" i="30" s="1"/>
  <c r="F3840" i="30"/>
  <c r="F3839" i="30"/>
  <c r="J3838" i="30"/>
  <c r="I3838" i="30"/>
  <c r="F3838" i="30"/>
  <c r="F3837" i="30"/>
  <c r="J3836" i="30"/>
  <c r="I3836" i="30"/>
  <c r="F3836" i="30"/>
  <c r="F3835" i="30"/>
  <c r="F3834" i="30"/>
  <c r="J3833" i="30"/>
  <c r="J3835" i="30" s="1"/>
  <c r="J3837" i="30" s="1"/>
  <c r="J3839" i="30" s="1"/>
  <c r="I3833" i="30"/>
  <c r="I3835" i="30" s="1"/>
  <c r="I3837" i="30" s="1"/>
  <c r="I3839" i="30" s="1"/>
  <c r="F3833" i="30"/>
  <c r="E3833" i="30"/>
  <c r="E3834" i="30" s="1"/>
  <c r="E3835" i="30" s="1"/>
  <c r="E3836" i="30" s="1"/>
  <c r="E3837" i="30" s="1"/>
  <c r="E3838" i="30" s="1"/>
  <c r="E3839" i="30" s="1"/>
  <c r="J3832" i="30"/>
  <c r="J3834" i="30" s="1"/>
  <c r="I3832" i="30"/>
  <c r="I3834" i="30" s="1"/>
  <c r="F3832" i="30"/>
  <c r="F3831" i="30"/>
  <c r="F3830" i="30"/>
  <c r="F3829" i="30"/>
  <c r="E3829" i="30"/>
  <c r="E3830" i="30" s="1"/>
  <c r="E3831" i="30" s="1"/>
  <c r="J3828" i="30"/>
  <c r="J3830" i="30" s="1"/>
  <c r="I3828" i="30"/>
  <c r="I3830" i="30" s="1"/>
  <c r="F3828" i="30"/>
  <c r="F3827" i="30"/>
  <c r="F3826" i="30"/>
  <c r="F3825" i="30"/>
  <c r="F3824" i="30"/>
  <c r="J3823" i="30"/>
  <c r="J3825" i="30" s="1"/>
  <c r="J3827" i="30" s="1"/>
  <c r="J3829" i="30" s="1"/>
  <c r="J3831" i="30" s="1"/>
  <c r="I3823" i="30"/>
  <c r="I3825" i="30" s="1"/>
  <c r="I3827" i="30" s="1"/>
  <c r="I3829" i="30" s="1"/>
  <c r="I3831" i="30" s="1"/>
  <c r="F3823" i="30"/>
  <c r="E3823" i="30"/>
  <c r="E3824" i="30" s="1"/>
  <c r="E3825" i="30" s="1"/>
  <c r="E3826" i="30" s="1"/>
  <c r="E3827" i="30" s="1"/>
  <c r="J3822" i="30"/>
  <c r="J3824" i="30" s="1"/>
  <c r="J3826" i="30" s="1"/>
  <c r="I3822" i="30"/>
  <c r="I3824" i="30" s="1"/>
  <c r="I3826" i="30" s="1"/>
  <c r="F3822" i="30"/>
  <c r="F3821" i="30"/>
  <c r="J3820" i="30"/>
  <c r="I3820" i="30"/>
  <c r="F3820" i="30"/>
  <c r="F3819" i="30"/>
  <c r="F3818" i="30"/>
  <c r="F3817" i="30"/>
  <c r="F3816" i="30"/>
  <c r="F3815" i="30"/>
  <c r="F3814" i="30"/>
  <c r="F3813" i="30"/>
  <c r="F3812" i="30"/>
  <c r="J3811" i="30"/>
  <c r="J3813" i="30" s="1"/>
  <c r="J3815" i="30" s="1"/>
  <c r="J3817" i="30" s="1"/>
  <c r="J3819" i="30" s="1"/>
  <c r="J3821" i="30" s="1"/>
  <c r="I3811" i="30"/>
  <c r="I3813" i="30" s="1"/>
  <c r="I3815" i="30" s="1"/>
  <c r="I3817" i="30" s="1"/>
  <c r="I3819" i="30" s="1"/>
  <c r="I3821" i="30" s="1"/>
  <c r="F3811" i="30"/>
  <c r="F3810" i="30"/>
  <c r="F3809" i="30"/>
  <c r="F3808" i="30"/>
  <c r="F3807" i="30"/>
  <c r="F3806" i="30"/>
  <c r="F3805" i="30"/>
  <c r="F3804" i="30"/>
  <c r="F3803" i="30"/>
  <c r="F3802" i="30"/>
  <c r="J3801" i="30"/>
  <c r="J3803" i="30" s="1"/>
  <c r="J3805" i="30" s="1"/>
  <c r="J3807" i="30" s="1"/>
  <c r="J3809" i="30" s="1"/>
  <c r="I3801" i="30"/>
  <c r="I3803" i="30" s="1"/>
  <c r="I3805" i="30" s="1"/>
  <c r="I3807" i="30" s="1"/>
  <c r="I3809" i="30" s="1"/>
  <c r="F3801" i="30"/>
  <c r="E3801" i="30"/>
  <c r="E3802" i="30" s="1"/>
  <c r="E3803" i="30" s="1"/>
  <c r="E3804" i="30" s="1"/>
  <c r="E3805" i="30" s="1"/>
  <c r="E3806" i="30" s="1"/>
  <c r="E3807" i="30" s="1"/>
  <c r="E3808" i="30" s="1"/>
  <c r="E3809" i="30" s="1"/>
  <c r="E3810" i="30" s="1"/>
  <c r="E3811" i="30" s="1"/>
  <c r="E3812" i="30" s="1"/>
  <c r="E3813" i="30" s="1"/>
  <c r="E3814" i="30" s="1"/>
  <c r="E3815" i="30" s="1"/>
  <c r="E3816" i="30" s="1"/>
  <c r="E3817" i="30" s="1"/>
  <c r="E3818" i="30" s="1"/>
  <c r="E3819" i="30" s="1"/>
  <c r="E3820" i="30" s="1"/>
  <c r="E3821" i="30" s="1"/>
  <c r="J3800" i="30"/>
  <c r="J3802" i="30" s="1"/>
  <c r="J3804" i="30" s="1"/>
  <c r="J3806" i="30" s="1"/>
  <c r="J3808" i="30" s="1"/>
  <c r="J3810" i="30" s="1"/>
  <c r="J3812" i="30" s="1"/>
  <c r="J3814" i="30" s="1"/>
  <c r="J3816" i="30" s="1"/>
  <c r="J3818" i="30" s="1"/>
  <c r="I3800" i="30"/>
  <c r="I3802" i="30" s="1"/>
  <c r="I3804" i="30" s="1"/>
  <c r="I3806" i="30" s="1"/>
  <c r="I3808" i="30" s="1"/>
  <c r="I3810" i="30" s="1"/>
  <c r="I3812" i="30" s="1"/>
  <c r="I3814" i="30" s="1"/>
  <c r="I3816" i="30" s="1"/>
  <c r="I3818" i="30" s="1"/>
  <c r="F3800" i="30"/>
  <c r="F3799" i="30"/>
  <c r="J3798" i="30"/>
  <c r="I3798" i="30"/>
  <c r="F3798" i="30"/>
  <c r="F3797" i="30"/>
  <c r="F3796" i="30"/>
  <c r="F3795" i="30"/>
  <c r="F3794" i="30"/>
  <c r="J3790" i="30"/>
  <c r="J3792" i="30" s="1"/>
  <c r="J3794" i="30" s="1"/>
  <c r="J3796" i="30" s="1"/>
  <c r="I3790" i="30"/>
  <c r="I3792" i="30" s="1"/>
  <c r="I3794" i="30" s="1"/>
  <c r="I3796" i="30" s="1"/>
  <c r="J3789" i="30"/>
  <c r="J3791" i="30" s="1"/>
  <c r="J3793" i="30" s="1"/>
  <c r="J3795" i="30" s="1"/>
  <c r="J3797" i="30" s="1"/>
  <c r="J3799" i="30" s="1"/>
  <c r="I3789" i="30"/>
  <c r="I3791" i="30" s="1"/>
  <c r="I3793" i="30" s="1"/>
  <c r="I3795" i="30" s="1"/>
  <c r="I3797" i="30" s="1"/>
  <c r="I3799" i="30" s="1"/>
  <c r="E3789" i="30"/>
  <c r="E3790" i="30" s="1"/>
  <c r="E3791" i="30" s="1"/>
  <c r="E3792" i="30" s="1"/>
  <c r="J3788" i="30"/>
  <c r="I3788" i="30"/>
  <c r="F3787" i="30"/>
  <c r="F3786" i="30"/>
  <c r="F3785" i="30"/>
  <c r="F3784" i="30"/>
  <c r="F3783" i="30"/>
  <c r="F3782" i="30"/>
  <c r="F3781" i="30"/>
  <c r="J3780" i="30"/>
  <c r="I3780" i="30"/>
  <c r="F3780" i="30"/>
  <c r="J3779" i="30"/>
  <c r="I3779" i="30"/>
  <c r="F3779" i="30"/>
  <c r="J3778" i="30"/>
  <c r="F3778" i="30"/>
  <c r="I3777" i="30"/>
  <c r="F3777" i="30"/>
  <c r="F3776" i="30"/>
  <c r="F3775" i="30"/>
  <c r="F3774" i="30"/>
  <c r="F3773" i="30"/>
  <c r="F3772" i="30"/>
  <c r="F3771" i="30"/>
  <c r="F3770" i="30"/>
  <c r="F3769" i="30"/>
  <c r="F3768" i="30"/>
  <c r="I3767" i="30"/>
  <c r="I3769" i="30" s="1"/>
  <c r="I3771" i="30" s="1"/>
  <c r="I3773" i="30" s="1"/>
  <c r="I3775" i="30" s="1"/>
  <c r="F3767" i="30"/>
  <c r="J3766" i="30"/>
  <c r="J3768" i="30" s="1"/>
  <c r="J3770" i="30" s="1"/>
  <c r="J3772" i="30" s="1"/>
  <c r="J3774" i="30" s="1"/>
  <c r="J3776" i="30" s="1"/>
  <c r="F3766" i="30"/>
  <c r="J3765" i="30"/>
  <c r="J3767" i="30" s="1"/>
  <c r="J3769" i="30" s="1"/>
  <c r="J3771" i="30" s="1"/>
  <c r="J3773" i="30" s="1"/>
  <c r="J3775" i="30" s="1"/>
  <c r="F3765" i="30"/>
  <c r="I3764" i="30"/>
  <c r="I3766" i="30" s="1"/>
  <c r="I3768" i="30" s="1"/>
  <c r="I3770" i="30" s="1"/>
  <c r="I3772" i="30" s="1"/>
  <c r="I3774" i="30" s="1"/>
  <c r="I3776" i="30" s="1"/>
  <c r="F3764" i="30"/>
  <c r="E3764" i="30"/>
  <c r="E3765" i="30" s="1"/>
  <c r="E3766" i="30" s="1"/>
  <c r="E3767" i="30" s="1"/>
  <c r="E3768" i="30" s="1"/>
  <c r="E3769" i="30" s="1"/>
  <c r="E3770" i="30" s="1"/>
  <c r="E3771" i="30" s="1"/>
  <c r="E3772" i="30" s="1"/>
  <c r="E3773" i="30" s="1"/>
  <c r="E3774" i="30" s="1"/>
  <c r="E3775" i="30" s="1"/>
  <c r="E3776" i="30" s="1"/>
  <c r="E3777" i="30" s="1"/>
  <c r="E3778" i="30" s="1"/>
  <c r="E3779" i="30" s="1"/>
  <c r="E3780" i="30" s="1"/>
  <c r="E3781" i="30" s="1"/>
  <c r="E3782" i="30" s="1"/>
  <c r="E3783" i="30" s="1"/>
  <c r="E3784" i="30" s="1"/>
  <c r="E3785" i="30" s="1"/>
  <c r="E3786" i="30" s="1"/>
  <c r="E3787" i="30" s="1"/>
  <c r="J3763" i="30"/>
  <c r="I3763" i="30"/>
  <c r="F3763" i="30"/>
  <c r="F3762" i="30"/>
  <c r="F3761" i="30"/>
  <c r="F3760" i="30"/>
  <c r="E3760" i="30"/>
  <c r="E3761" i="30" s="1"/>
  <c r="E3762" i="30" s="1"/>
  <c r="J3759" i="30"/>
  <c r="J3761" i="30" s="1"/>
  <c r="I3759" i="30"/>
  <c r="I3761" i="30" s="1"/>
  <c r="F3759" i="30"/>
  <c r="F3758" i="30"/>
  <c r="F3757" i="30"/>
  <c r="F3756" i="30"/>
  <c r="F3755" i="30"/>
  <c r="F3754" i="30"/>
  <c r="E3754" i="30"/>
  <c r="E3755" i="30" s="1"/>
  <c r="E3756" i="30" s="1"/>
  <c r="E3757" i="30" s="1"/>
  <c r="E3758" i="30" s="1"/>
  <c r="J3753" i="30"/>
  <c r="J3755" i="30" s="1"/>
  <c r="J3757" i="30" s="1"/>
  <c r="I3753" i="30"/>
  <c r="I3755" i="30" s="1"/>
  <c r="I3757" i="30" s="1"/>
  <c r="F3753" i="30"/>
  <c r="F3752" i="30"/>
  <c r="F3751" i="30"/>
  <c r="F3750" i="30"/>
  <c r="F3749" i="30"/>
  <c r="J3748" i="30"/>
  <c r="J3750" i="30" s="1"/>
  <c r="J3752" i="30" s="1"/>
  <c r="J3754" i="30" s="1"/>
  <c r="J3756" i="30" s="1"/>
  <c r="J3758" i="30" s="1"/>
  <c r="J3760" i="30" s="1"/>
  <c r="J3762" i="30" s="1"/>
  <c r="I3748" i="30"/>
  <c r="I3750" i="30" s="1"/>
  <c r="I3752" i="30" s="1"/>
  <c r="I3754" i="30" s="1"/>
  <c r="I3756" i="30" s="1"/>
  <c r="I3758" i="30" s="1"/>
  <c r="I3760" i="30" s="1"/>
  <c r="I3762" i="30" s="1"/>
  <c r="F3748" i="30"/>
  <c r="F3747" i="30"/>
  <c r="F3746" i="30"/>
  <c r="F3745" i="30"/>
  <c r="F3744" i="30"/>
  <c r="F3743" i="30"/>
  <c r="F3742" i="30"/>
  <c r="F3741" i="30"/>
  <c r="F3740" i="30"/>
  <c r="J3739" i="30"/>
  <c r="J3741" i="30" s="1"/>
  <c r="J3743" i="30" s="1"/>
  <c r="J3745" i="30" s="1"/>
  <c r="J3747" i="30" s="1"/>
  <c r="J3749" i="30" s="1"/>
  <c r="J3751" i="30" s="1"/>
  <c r="I3739" i="30"/>
  <c r="I3741" i="30" s="1"/>
  <c r="I3743" i="30" s="1"/>
  <c r="I3745" i="30" s="1"/>
  <c r="I3747" i="30" s="1"/>
  <c r="I3749" i="30" s="1"/>
  <c r="I3751" i="30" s="1"/>
  <c r="F3739" i="30"/>
  <c r="E3739" i="30"/>
  <c r="E3740" i="30" s="1"/>
  <c r="E3741" i="30" s="1"/>
  <c r="E3742" i="30" s="1"/>
  <c r="E3743" i="30" s="1"/>
  <c r="E3744" i="30" s="1"/>
  <c r="E3745" i="30" s="1"/>
  <c r="E3746" i="30" s="1"/>
  <c r="E3747" i="30" s="1"/>
  <c r="E3748" i="30" s="1"/>
  <c r="E3749" i="30" s="1"/>
  <c r="E3750" i="30" s="1"/>
  <c r="E3751" i="30" s="1"/>
  <c r="E3752" i="30" s="1"/>
  <c r="J3738" i="30"/>
  <c r="J3740" i="30" s="1"/>
  <c r="J3742" i="30" s="1"/>
  <c r="J3744" i="30" s="1"/>
  <c r="J3746" i="30" s="1"/>
  <c r="I3738" i="30"/>
  <c r="I3740" i="30" s="1"/>
  <c r="I3742" i="30" s="1"/>
  <c r="I3744" i="30" s="1"/>
  <c r="I3746" i="30" s="1"/>
  <c r="F3738" i="30"/>
  <c r="F3737" i="30"/>
  <c r="F3736" i="30"/>
  <c r="J3735" i="30"/>
  <c r="J3737" i="30" s="1"/>
  <c r="I3735" i="30"/>
  <c r="I3737" i="30" s="1"/>
  <c r="F3735" i="30"/>
  <c r="E3735" i="30"/>
  <c r="E3736" i="30" s="1"/>
  <c r="E3737" i="30" s="1"/>
  <c r="J3734" i="30"/>
  <c r="J3736" i="30" s="1"/>
  <c r="I3734" i="30"/>
  <c r="I3736" i="30" s="1"/>
  <c r="F3734" i="30"/>
  <c r="F3733" i="30"/>
  <c r="J3732" i="30"/>
  <c r="I3732" i="30"/>
  <c r="F3732" i="30"/>
  <c r="E3732" i="30"/>
  <c r="E3733" i="30" s="1"/>
  <c r="J3731" i="30"/>
  <c r="J3733" i="30" s="1"/>
  <c r="I3731" i="30"/>
  <c r="I3733" i="30" s="1"/>
  <c r="F3731" i="30"/>
  <c r="F3730" i="30"/>
  <c r="F3729" i="30"/>
  <c r="F3728" i="30"/>
  <c r="J3727" i="30"/>
  <c r="J3728" i="30" s="1"/>
  <c r="J3729" i="30" s="1"/>
  <c r="J3730" i="30" s="1"/>
  <c r="F3727" i="30"/>
  <c r="J3726" i="30"/>
  <c r="I3726" i="30"/>
  <c r="F3726" i="30"/>
  <c r="F3725" i="30"/>
  <c r="F3724" i="30"/>
  <c r="F3723" i="30"/>
  <c r="J3722" i="30"/>
  <c r="J3723" i="30" s="1"/>
  <c r="J3724" i="30" s="1"/>
  <c r="J3725" i="30" s="1"/>
  <c r="F3722" i="30"/>
  <c r="F3721" i="30"/>
  <c r="F3720" i="30"/>
  <c r="F3719" i="30"/>
  <c r="F3718" i="30"/>
  <c r="F3717" i="30"/>
  <c r="F3716" i="30"/>
  <c r="F3715" i="30"/>
  <c r="J3714" i="30"/>
  <c r="J3715" i="30" s="1"/>
  <c r="J3716" i="30" s="1"/>
  <c r="J3717" i="30" s="1"/>
  <c r="J3718" i="30" s="1"/>
  <c r="J3719" i="30" s="1"/>
  <c r="J3720" i="30" s="1"/>
  <c r="J3721" i="30" s="1"/>
  <c r="F3714" i="30"/>
  <c r="F3713" i="30"/>
  <c r="F3712" i="30"/>
  <c r="F3711" i="30"/>
  <c r="F3710" i="30"/>
  <c r="F3709" i="30"/>
  <c r="F3708" i="30"/>
  <c r="J3707" i="30"/>
  <c r="J3708" i="30" s="1"/>
  <c r="J3709" i="30" s="1"/>
  <c r="J3710" i="30" s="1"/>
  <c r="J3711" i="30" s="1"/>
  <c r="J3712" i="30" s="1"/>
  <c r="J3713" i="30" s="1"/>
  <c r="F3707" i="30"/>
  <c r="J3706" i="30"/>
  <c r="I3706" i="30"/>
  <c r="F3706" i="30"/>
  <c r="F3705" i="30"/>
  <c r="F3704" i="30"/>
  <c r="F3703" i="30"/>
  <c r="F3702" i="30"/>
  <c r="J3701" i="30"/>
  <c r="J3702" i="30" s="1"/>
  <c r="J3703" i="30" s="1"/>
  <c r="J3704" i="30" s="1"/>
  <c r="J3705" i="30" s="1"/>
  <c r="F3701" i="30"/>
  <c r="F3700" i="30"/>
  <c r="F3699" i="30"/>
  <c r="F3698" i="30"/>
  <c r="F3697" i="30"/>
  <c r="F3696" i="30"/>
  <c r="J3695" i="30"/>
  <c r="J3696" i="30" s="1"/>
  <c r="J3697" i="30" s="1"/>
  <c r="J3698" i="30" s="1"/>
  <c r="J3699" i="30" s="1"/>
  <c r="J3700" i="30" s="1"/>
  <c r="F3695" i="30"/>
  <c r="F3694" i="30"/>
  <c r="F3693" i="30"/>
  <c r="F3692" i="30"/>
  <c r="F3691" i="30"/>
  <c r="F3690" i="30"/>
  <c r="F3689" i="30"/>
  <c r="J3688" i="30"/>
  <c r="J3689" i="30" s="1"/>
  <c r="J3690" i="30" s="1"/>
  <c r="J3691" i="30" s="1"/>
  <c r="J3692" i="30" s="1"/>
  <c r="J3693" i="30" s="1"/>
  <c r="J3694" i="30" s="1"/>
  <c r="F3688" i="30"/>
  <c r="J3687" i="30"/>
  <c r="I3687" i="30"/>
  <c r="F3687" i="30"/>
  <c r="E3687" i="30"/>
  <c r="E3688" i="30" s="1"/>
  <c r="E3689" i="30" s="1"/>
  <c r="E3690" i="30" s="1"/>
  <c r="E3691" i="30" s="1"/>
  <c r="E3692" i="30" s="1"/>
  <c r="E3693" i="30" s="1"/>
  <c r="E3694" i="30" s="1"/>
  <c r="E3695" i="30" s="1"/>
  <c r="E3696" i="30" s="1"/>
  <c r="E3697" i="30" s="1"/>
  <c r="E3698" i="30" s="1"/>
  <c r="E3699" i="30" s="1"/>
  <c r="E3700" i="30" s="1"/>
  <c r="E3701" i="30" s="1"/>
  <c r="E3702" i="30" s="1"/>
  <c r="E3703" i="30" s="1"/>
  <c r="E3704" i="30" s="1"/>
  <c r="E3705" i="30" s="1"/>
  <c r="E3706" i="30" s="1"/>
  <c r="E3707" i="30" s="1"/>
  <c r="E3708" i="30" s="1"/>
  <c r="E3709" i="30" s="1"/>
  <c r="E3710" i="30" s="1"/>
  <c r="E3711" i="30" s="1"/>
  <c r="E3712" i="30" s="1"/>
  <c r="E3713" i="30" s="1"/>
  <c r="E3714" i="30" s="1"/>
  <c r="E3715" i="30" s="1"/>
  <c r="E3716" i="30" s="1"/>
  <c r="E3717" i="30" s="1"/>
  <c r="E3718" i="30" s="1"/>
  <c r="E3719" i="30" s="1"/>
  <c r="E3720" i="30" s="1"/>
  <c r="E3721" i="30" s="1"/>
  <c r="E3722" i="30" s="1"/>
  <c r="E3723" i="30" s="1"/>
  <c r="E3724" i="30" s="1"/>
  <c r="E3725" i="30" s="1"/>
  <c r="E3726" i="30" s="1"/>
  <c r="E3727" i="30" s="1"/>
  <c r="E3728" i="30" s="1"/>
  <c r="E3729" i="30" s="1"/>
  <c r="E3730" i="30" s="1"/>
  <c r="J3686" i="30"/>
  <c r="I3686" i="30"/>
  <c r="F3686" i="30"/>
  <c r="F3685" i="30"/>
  <c r="F3684" i="30"/>
  <c r="F3683" i="30"/>
  <c r="F3682" i="30"/>
  <c r="F3681" i="30"/>
  <c r="J3680" i="30"/>
  <c r="J3682" i="30" s="1"/>
  <c r="J3684" i="30" s="1"/>
  <c r="I3680" i="30"/>
  <c r="I3682" i="30" s="1"/>
  <c r="I3684" i="30" s="1"/>
  <c r="F3680" i="30"/>
  <c r="F3679" i="30"/>
  <c r="F3678" i="30"/>
  <c r="F3677" i="30"/>
  <c r="F3676" i="30"/>
  <c r="F3675" i="30"/>
  <c r="F3674" i="30"/>
  <c r="F3673" i="30"/>
  <c r="F3672" i="30"/>
  <c r="F3671" i="30"/>
  <c r="F3670" i="30"/>
  <c r="F3669" i="30"/>
  <c r="F3668" i="30"/>
  <c r="J3667" i="30"/>
  <c r="J3669" i="30" s="1"/>
  <c r="J3671" i="30" s="1"/>
  <c r="J3673" i="30" s="1"/>
  <c r="J3675" i="30" s="1"/>
  <c r="J3677" i="30" s="1"/>
  <c r="J3679" i="30" s="1"/>
  <c r="J3681" i="30" s="1"/>
  <c r="J3683" i="30" s="1"/>
  <c r="J3685" i="30" s="1"/>
  <c r="I3667" i="30"/>
  <c r="I3669" i="30" s="1"/>
  <c r="I3671" i="30" s="1"/>
  <c r="I3673" i="30" s="1"/>
  <c r="I3675" i="30" s="1"/>
  <c r="I3677" i="30" s="1"/>
  <c r="I3679" i="30" s="1"/>
  <c r="I3681" i="30" s="1"/>
  <c r="I3683" i="30" s="1"/>
  <c r="I3685" i="30" s="1"/>
  <c r="F3667" i="30"/>
  <c r="E3667" i="30"/>
  <c r="E3668" i="30" s="1"/>
  <c r="E3669" i="30" s="1"/>
  <c r="E3670" i="30" s="1"/>
  <c r="E3671" i="30" s="1"/>
  <c r="E3672" i="30" s="1"/>
  <c r="E3673" i="30" s="1"/>
  <c r="E3674" i="30" s="1"/>
  <c r="E3675" i="30" s="1"/>
  <c r="E3676" i="30" s="1"/>
  <c r="E3677" i="30" s="1"/>
  <c r="E3678" i="30" s="1"/>
  <c r="E3679" i="30" s="1"/>
  <c r="E3680" i="30" s="1"/>
  <c r="E3681" i="30" s="1"/>
  <c r="E3682" i="30" s="1"/>
  <c r="E3683" i="30" s="1"/>
  <c r="E3684" i="30" s="1"/>
  <c r="E3685" i="30" s="1"/>
  <c r="J3666" i="30"/>
  <c r="J3668" i="30" s="1"/>
  <c r="J3670" i="30" s="1"/>
  <c r="J3672" i="30" s="1"/>
  <c r="J3674" i="30" s="1"/>
  <c r="J3676" i="30" s="1"/>
  <c r="J3678" i="30" s="1"/>
  <c r="I3666" i="30"/>
  <c r="I3668" i="30" s="1"/>
  <c r="I3670" i="30" s="1"/>
  <c r="I3672" i="30" s="1"/>
  <c r="I3674" i="30" s="1"/>
  <c r="I3676" i="30" s="1"/>
  <c r="I3678" i="30" s="1"/>
  <c r="F3666" i="30"/>
  <c r="F3665" i="30"/>
  <c r="J3664" i="30"/>
  <c r="I3664" i="30"/>
  <c r="F3664" i="30"/>
  <c r="F3663" i="30"/>
  <c r="F3662" i="30"/>
  <c r="F3661" i="30"/>
  <c r="E3661" i="30"/>
  <c r="E3662" i="30" s="1"/>
  <c r="E3663" i="30" s="1"/>
  <c r="E3664" i="30" s="1"/>
  <c r="E3665" i="30" s="1"/>
  <c r="J3660" i="30"/>
  <c r="J3662" i="30" s="1"/>
  <c r="I3660" i="30"/>
  <c r="I3662" i="30" s="1"/>
  <c r="F3660" i="30"/>
  <c r="F3659" i="30"/>
  <c r="F3658" i="30"/>
  <c r="E3658" i="30"/>
  <c r="E3659" i="30" s="1"/>
  <c r="J3657" i="30"/>
  <c r="J3659" i="30" s="1"/>
  <c r="J3661" i="30" s="1"/>
  <c r="J3663" i="30" s="1"/>
  <c r="J3665" i="30" s="1"/>
  <c r="I3657" i="30"/>
  <c r="I3659" i="30" s="1"/>
  <c r="I3661" i="30" s="1"/>
  <c r="I3663" i="30" s="1"/>
  <c r="I3665" i="30" s="1"/>
  <c r="F3657" i="30"/>
  <c r="F3656" i="30"/>
  <c r="F3655" i="30"/>
  <c r="E3655" i="30"/>
  <c r="E3656" i="30" s="1"/>
  <c r="J3654" i="30"/>
  <c r="J3656" i="30" s="1"/>
  <c r="J3658" i="30" s="1"/>
  <c r="I3654" i="30"/>
  <c r="I3656" i="30" s="1"/>
  <c r="I3658" i="30" s="1"/>
  <c r="F3654" i="30"/>
  <c r="F3653" i="30"/>
  <c r="F3652" i="30"/>
  <c r="F3651" i="30"/>
  <c r="F3650" i="30"/>
  <c r="F3649" i="30"/>
  <c r="J3648" i="30"/>
  <c r="J3650" i="30" s="1"/>
  <c r="J3652" i="30" s="1"/>
  <c r="I3648" i="30"/>
  <c r="I3650" i="30" s="1"/>
  <c r="I3652" i="30" s="1"/>
  <c r="F3648" i="30"/>
  <c r="E3648" i="30"/>
  <c r="E3649" i="30" s="1"/>
  <c r="E3650" i="30" s="1"/>
  <c r="E3651" i="30" s="1"/>
  <c r="E3652" i="30" s="1"/>
  <c r="E3653" i="30" s="1"/>
  <c r="J3647" i="30"/>
  <c r="J3649" i="30" s="1"/>
  <c r="J3651" i="30" s="1"/>
  <c r="J3653" i="30" s="1"/>
  <c r="J3655" i="30" s="1"/>
  <c r="I3647" i="30"/>
  <c r="I3649" i="30" s="1"/>
  <c r="I3651" i="30" s="1"/>
  <c r="I3653" i="30" s="1"/>
  <c r="I3655" i="30" s="1"/>
  <c r="F3647" i="30"/>
  <c r="J3646" i="30"/>
  <c r="F3646" i="30"/>
  <c r="J3645" i="30"/>
  <c r="F3645" i="30"/>
  <c r="I3644" i="30"/>
  <c r="I3646" i="30" s="1"/>
  <c r="F3644" i="30"/>
  <c r="F3643" i="30"/>
  <c r="J3642" i="30"/>
  <c r="I3642" i="30"/>
  <c r="F3642" i="30"/>
  <c r="J3641" i="30"/>
  <c r="J3643" i="30" s="1"/>
  <c r="F3641" i="30"/>
  <c r="J3640" i="30"/>
  <c r="F3640" i="30"/>
  <c r="I3639" i="30"/>
  <c r="I3641" i="30" s="1"/>
  <c r="I3643" i="30" s="1"/>
  <c r="F3639" i="30"/>
  <c r="F3638" i="30"/>
  <c r="J3637" i="30"/>
  <c r="I3637" i="30"/>
  <c r="F3637" i="30"/>
  <c r="F3636" i="30"/>
  <c r="F3635" i="30"/>
  <c r="F3634" i="30"/>
  <c r="F3633" i="30"/>
  <c r="F3632" i="30"/>
  <c r="I3631" i="30"/>
  <c r="I3633" i="30" s="1"/>
  <c r="I3635" i="30" s="1"/>
  <c r="F3631" i="30"/>
  <c r="J3630" i="30"/>
  <c r="J3632" i="30" s="1"/>
  <c r="J3634" i="30" s="1"/>
  <c r="J3636" i="30" s="1"/>
  <c r="J3638" i="30" s="1"/>
  <c r="F3630" i="30"/>
  <c r="J3629" i="30"/>
  <c r="J3631" i="30" s="1"/>
  <c r="J3633" i="30" s="1"/>
  <c r="J3635" i="30" s="1"/>
  <c r="F3629" i="30"/>
  <c r="I3628" i="30"/>
  <c r="I3630" i="30" s="1"/>
  <c r="I3632" i="30" s="1"/>
  <c r="I3634" i="30" s="1"/>
  <c r="I3636" i="30" s="1"/>
  <c r="I3638" i="30" s="1"/>
  <c r="F3628" i="30"/>
  <c r="E3628" i="30"/>
  <c r="E3629" i="30" s="1"/>
  <c r="E3630" i="30" s="1"/>
  <c r="E3631" i="30" s="1"/>
  <c r="E3632" i="30" s="1"/>
  <c r="E3633" i="30" s="1"/>
  <c r="E3634" i="30" s="1"/>
  <c r="E3635" i="30" s="1"/>
  <c r="E3636" i="30" s="1"/>
  <c r="E3637" i="30" s="1"/>
  <c r="E3638" i="30" s="1"/>
  <c r="E3639" i="30" s="1"/>
  <c r="E3640" i="30" s="1"/>
  <c r="E3641" i="30" s="1"/>
  <c r="E3642" i="30" s="1"/>
  <c r="E3643" i="30" s="1"/>
  <c r="E3644" i="30" s="1"/>
  <c r="E3645" i="30" s="1"/>
  <c r="E3646" i="30" s="1"/>
  <c r="J3627" i="30"/>
  <c r="I3627" i="30"/>
  <c r="F3627" i="30"/>
  <c r="F3626" i="30"/>
  <c r="F3625" i="30"/>
  <c r="J3624" i="30"/>
  <c r="J3626" i="30" s="1"/>
  <c r="I3624" i="30"/>
  <c r="I3626" i="30" s="1"/>
  <c r="F3624" i="30"/>
  <c r="F3623" i="30"/>
  <c r="J3622" i="30"/>
  <c r="I3622" i="30"/>
  <c r="F3622" i="30"/>
  <c r="F3621" i="30"/>
  <c r="J3620" i="30"/>
  <c r="I3620" i="30"/>
  <c r="F3620" i="30"/>
  <c r="F3619" i="30"/>
  <c r="F3618" i="30"/>
  <c r="F3617" i="30"/>
  <c r="J3616" i="30"/>
  <c r="J3618" i="30" s="1"/>
  <c r="I3616" i="30"/>
  <c r="I3618" i="30" s="1"/>
  <c r="F3616" i="30"/>
  <c r="J3615" i="30"/>
  <c r="J3617" i="30" s="1"/>
  <c r="J3619" i="30" s="1"/>
  <c r="J3621" i="30" s="1"/>
  <c r="J3623" i="30" s="1"/>
  <c r="J3625" i="30" s="1"/>
  <c r="F3615" i="30"/>
  <c r="J3614" i="30"/>
  <c r="F3614" i="30"/>
  <c r="I3613" i="30"/>
  <c r="I3615" i="30" s="1"/>
  <c r="I3617" i="30" s="1"/>
  <c r="I3619" i="30" s="1"/>
  <c r="I3621" i="30" s="1"/>
  <c r="I3623" i="30" s="1"/>
  <c r="I3625" i="30" s="1"/>
  <c r="F3613" i="30"/>
  <c r="E3613" i="30"/>
  <c r="E3614" i="30" s="1"/>
  <c r="E3615" i="30" s="1"/>
  <c r="E3616" i="30" s="1"/>
  <c r="E3617" i="30" s="1"/>
  <c r="E3618" i="30" s="1"/>
  <c r="E3619" i="30" s="1"/>
  <c r="E3620" i="30" s="1"/>
  <c r="E3621" i="30" s="1"/>
  <c r="E3622" i="30" s="1"/>
  <c r="E3623" i="30" s="1"/>
  <c r="E3624" i="30" s="1"/>
  <c r="E3625" i="30" s="1"/>
  <c r="E3626" i="30" s="1"/>
  <c r="J3612" i="30"/>
  <c r="I3612" i="30"/>
  <c r="F3612" i="30"/>
  <c r="F3611" i="30"/>
  <c r="J3610" i="30"/>
  <c r="I3610" i="30"/>
  <c r="F3610" i="30"/>
  <c r="F3609" i="30"/>
  <c r="F3608" i="30"/>
  <c r="J3607" i="30"/>
  <c r="J3609" i="30" s="1"/>
  <c r="J3611" i="30" s="1"/>
  <c r="I3607" i="30"/>
  <c r="I3609" i="30" s="1"/>
  <c r="I3611" i="30" s="1"/>
  <c r="F3607" i="30"/>
  <c r="F3606" i="30"/>
  <c r="J3605" i="30"/>
  <c r="I3605" i="30"/>
  <c r="F3605" i="30"/>
  <c r="F3604" i="30"/>
  <c r="J3603" i="30"/>
  <c r="I3603" i="30"/>
  <c r="F3603" i="30"/>
  <c r="J3602" i="30"/>
  <c r="J3604" i="30" s="1"/>
  <c r="J3606" i="30" s="1"/>
  <c r="J3608" i="30" s="1"/>
  <c r="I3602" i="30"/>
  <c r="I3604" i="30" s="1"/>
  <c r="I3606" i="30" s="1"/>
  <c r="I3608" i="30" s="1"/>
  <c r="F3602" i="30"/>
  <c r="F3601" i="30"/>
  <c r="F3600" i="30"/>
  <c r="J3599" i="30"/>
  <c r="J3601" i="30" s="1"/>
  <c r="I3599" i="30"/>
  <c r="I3601" i="30" s="1"/>
  <c r="F3599" i="30"/>
  <c r="E3599" i="30"/>
  <c r="E3600" i="30" s="1"/>
  <c r="E3601" i="30" s="1"/>
  <c r="E3602" i="30" s="1"/>
  <c r="E3603" i="30" s="1"/>
  <c r="E3604" i="30" s="1"/>
  <c r="E3605" i="30" s="1"/>
  <c r="E3606" i="30" s="1"/>
  <c r="E3607" i="30" s="1"/>
  <c r="E3608" i="30" s="1"/>
  <c r="E3609" i="30" s="1"/>
  <c r="E3610" i="30" s="1"/>
  <c r="E3611" i="30" s="1"/>
  <c r="J3598" i="30"/>
  <c r="J3600" i="30" s="1"/>
  <c r="I3598" i="30"/>
  <c r="I3600" i="30" s="1"/>
  <c r="F3598" i="30"/>
  <c r="F3597" i="30"/>
  <c r="J3596" i="30"/>
  <c r="I3596" i="30"/>
  <c r="F3596" i="30"/>
  <c r="E3596" i="30"/>
  <c r="E3597" i="30" s="1"/>
  <c r="J3595" i="30"/>
  <c r="J3597" i="30" s="1"/>
  <c r="I3595" i="30"/>
  <c r="I3597" i="30" s="1"/>
  <c r="F3595" i="30"/>
  <c r="F3594" i="30"/>
  <c r="I3593" i="30"/>
  <c r="F3593" i="30"/>
  <c r="I3592" i="30"/>
  <c r="I3594" i="30" s="1"/>
  <c r="F3592" i="30"/>
  <c r="J3591" i="30"/>
  <c r="J3593" i="30" s="1"/>
  <c r="F3591" i="30"/>
  <c r="J3590" i="30"/>
  <c r="J3592" i="30" s="1"/>
  <c r="J3594" i="30" s="1"/>
  <c r="F3590" i="30"/>
  <c r="F3589" i="30"/>
  <c r="J3588" i="30"/>
  <c r="J3589" i="30" s="1"/>
  <c r="F3588" i="30"/>
  <c r="F3587" i="30"/>
  <c r="F3586" i="30"/>
  <c r="F3585" i="30"/>
  <c r="F3584" i="30"/>
  <c r="J3583" i="30"/>
  <c r="F3583" i="30"/>
  <c r="J3582" i="30"/>
  <c r="I3582" i="30"/>
  <c r="F3582" i="30"/>
  <c r="I3581" i="30"/>
  <c r="F3581" i="30"/>
  <c r="J3580" i="30"/>
  <c r="F3580" i="30"/>
  <c r="J3579" i="30"/>
  <c r="J3581" i="30" s="1"/>
  <c r="F3579" i="30"/>
  <c r="I3578" i="30"/>
  <c r="F3578" i="30"/>
  <c r="E3578" i="30"/>
  <c r="E3579" i="30" s="1"/>
  <c r="E3580" i="30" s="1"/>
  <c r="E3581" i="30" s="1"/>
  <c r="E3582" i="30" s="1"/>
  <c r="E3583" i="30" s="1"/>
  <c r="E3584" i="30" s="1"/>
  <c r="E3585" i="30" s="1"/>
  <c r="E3586" i="30" s="1"/>
  <c r="E3587" i="30" s="1"/>
  <c r="E3588" i="30" s="1"/>
  <c r="E3589" i="30" s="1"/>
  <c r="E3590" i="30" s="1"/>
  <c r="E3591" i="30" s="1"/>
  <c r="E3592" i="30" s="1"/>
  <c r="E3593" i="30" s="1"/>
  <c r="E3594" i="30" s="1"/>
  <c r="J3577" i="30"/>
  <c r="I3577" i="30"/>
  <c r="F3577" i="30"/>
  <c r="J3576" i="30"/>
  <c r="F3576" i="30"/>
  <c r="J3575" i="30"/>
  <c r="F3575" i="30"/>
  <c r="I3574" i="30"/>
  <c r="I3576" i="30" s="1"/>
  <c r="F3574" i="30"/>
  <c r="J3573" i="30"/>
  <c r="F3573" i="30"/>
  <c r="J3572" i="30"/>
  <c r="F3572" i="30"/>
  <c r="I3571" i="30"/>
  <c r="I3573" i="30" s="1"/>
  <c r="F3571" i="30"/>
  <c r="F3570" i="30"/>
  <c r="J3569" i="30"/>
  <c r="I3569" i="30"/>
  <c r="F3569" i="30"/>
  <c r="F3568" i="30"/>
  <c r="J3567" i="30"/>
  <c r="I3567" i="30"/>
  <c r="F3567" i="30"/>
  <c r="F3566" i="30"/>
  <c r="J3565" i="30"/>
  <c r="I3565" i="30"/>
  <c r="F3565" i="30"/>
  <c r="J3564" i="30"/>
  <c r="J3566" i="30" s="1"/>
  <c r="J3568" i="30" s="1"/>
  <c r="J3570" i="30" s="1"/>
  <c r="I3564" i="30"/>
  <c r="I3566" i="30" s="1"/>
  <c r="I3568" i="30" s="1"/>
  <c r="I3570" i="30" s="1"/>
  <c r="F3564" i="30"/>
  <c r="E3564" i="30"/>
  <c r="E3565" i="30" s="1"/>
  <c r="E3566" i="30" s="1"/>
  <c r="E3567" i="30" s="1"/>
  <c r="E3568" i="30" s="1"/>
  <c r="E3569" i="30" s="1"/>
  <c r="E3570" i="30" s="1"/>
  <c r="E3571" i="30" s="1"/>
  <c r="E3572" i="30" s="1"/>
  <c r="E3573" i="30" s="1"/>
  <c r="E3574" i="30" s="1"/>
  <c r="E3575" i="30" s="1"/>
  <c r="E3576" i="30" s="1"/>
  <c r="J3563" i="30"/>
  <c r="I3563" i="30"/>
  <c r="F3563" i="30"/>
  <c r="F3562" i="30"/>
  <c r="F3561" i="30"/>
  <c r="F3560" i="30"/>
  <c r="F3559" i="30"/>
  <c r="J3553" i="30"/>
  <c r="J3555" i="30" s="1"/>
  <c r="J3557" i="30" s="1"/>
  <c r="J3559" i="30" s="1"/>
  <c r="J3561" i="30" s="1"/>
  <c r="I3553" i="30"/>
  <c r="I3555" i="30" s="1"/>
  <c r="I3557" i="30" s="1"/>
  <c r="I3559" i="30" s="1"/>
  <c r="I3561" i="30" s="1"/>
  <c r="J3551" i="30"/>
  <c r="I3551" i="30"/>
  <c r="J3549" i="30"/>
  <c r="I3549" i="30"/>
  <c r="J3546" i="30"/>
  <c r="J3548" i="30" s="1"/>
  <c r="J3550" i="30" s="1"/>
  <c r="J3552" i="30" s="1"/>
  <c r="J3554" i="30" s="1"/>
  <c r="J3556" i="30" s="1"/>
  <c r="J3558" i="30" s="1"/>
  <c r="J3560" i="30" s="1"/>
  <c r="J3562" i="30" s="1"/>
  <c r="I3546" i="30"/>
  <c r="I3548" i="30" s="1"/>
  <c r="I3550" i="30" s="1"/>
  <c r="I3552" i="30" s="1"/>
  <c r="I3554" i="30" s="1"/>
  <c r="I3556" i="30" s="1"/>
  <c r="I3558" i="30" s="1"/>
  <c r="I3560" i="30" s="1"/>
  <c r="I3562" i="30" s="1"/>
  <c r="J3543" i="30"/>
  <c r="J3545" i="30" s="1"/>
  <c r="J3547" i="30" s="1"/>
  <c r="I3543" i="30"/>
  <c r="I3545" i="30" s="1"/>
  <c r="I3547" i="30" s="1"/>
  <c r="E3543" i="30"/>
  <c r="E3544" i="30" s="1"/>
  <c r="E3545" i="30" s="1"/>
  <c r="E3546" i="30" s="1"/>
  <c r="E3547" i="30" s="1"/>
  <c r="E3548" i="30" s="1"/>
  <c r="E3549" i="30" s="1"/>
  <c r="E3550" i="30" s="1"/>
  <c r="E3551" i="30" s="1"/>
  <c r="E3552" i="30" s="1"/>
  <c r="E3553" i="30" s="1"/>
  <c r="E3554" i="30" s="1"/>
  <c r="E3555" i="30" s="1"/>
  <c r="E3556" i="30" s="1"/>
  <c r="E3557" i="30" s="1"/>
  <c r="J3542" i="30"/>
  <c r="J3544" i="30" s="1"/>
  <c r="I3542" i="30"/>
  <c r="I3544" i="30" s="1"/>
  <c r="F3541" i="30"/>
  <c r="F3540" i="30"/>
  <c r="F3539" i="30"/>
  <c r="J3538" i="30"/>
  <c r="J3540" i="30" s="1"/>
  <c r="I3538" i="30"/>
  <c r="I3540" i="30" s="1"/>
  <c r="F3538" i="30"/>
  <c r="E3538" i="30"/>
  <c r="E3539" i="30" s="1"/>
  <c r="E3540" i="30" s="1"/>
  <c r="E3541" i="30" s="1"/>
  <c r="J3537" i="30"/>
  <c r="J3539" i="30" s="1"/>
  <c r="J3541" i="30" s="1"/>
  <c r="I3537" i="30"/>
  <c r="I3539" i="30" s="1"/>
  <c r="I3541" i="30" s="1"/>
  <c r="F3537" i="30"/>
  <c r="F3536" i="30"/>
  <c r="E3536" i="30"/>
  <c r="J3535" i="30"/>
  <c r="I3535" i="30"/>
  <c r="F3535" i="30"/>
  <c r="F3534" i="30"/>
  <c r="F3533" i="30"/>
  <c r="J3532" i="30"/>
  <c r="J3534" i="30" s="1"/>
  <c r="J3536" i="30" s="1"/>
  <c r="I3532" i="30"/>
  <c r="I3534" i="30" s="1"/>
  <c r="I3536" i="30" s="1"/>
  <c r="F3532" i="30"/>
  <c r="E3532" i="30"/>
  <c r="E3533" i="30" s="1"/>
  <c r="E3534" i="30" s="1"/>
  <c r="J3531" i="30"/>
  <c r="J3533" i="30" s="1"/>
  <c r="I3531" i="30"/>
  <c r="I3533" i="30" s="1"/>
  <c r="F3531" i="30"/>
  <c r="J3529" i="30"/>
  <c r="I3529" i="30"/>
  <c r="J3527" i="30"/>
  <c r="I3527" i="30"/>
  <c r="J3524" i="30"/>
  <c r="J3526" i="30" s="1"/>
  <c r="J3528" i="30" s="1"/>
  <c r="J3530" i="30" s="1"/>
  <c r="I3524" i="30"/>
  <c r="I3526" i="30" s="1"/>
  <c r="I3528" i="30" s="1"/>
  <c r="I3530" i="30" s="1"/>
  <c r="J3520" i="30"/>
  <c r="J3522" i="30" s="1"/>
  <c r="I3520" i="30"/>
  <c r="I3522" i="30" s="1"/>
  <c r="J3517" i="30"/>
  <c r="J3519" i="30" s="1"/>
  <c r="J3521" i="30" s="1"/>
  <c r="J3523" i="30" s="1"/>
  <c r="J3525" i="30" s="1"/>
  <c r="I3517" i="30"/>
  <c r="I3519" i="30" s="1"/>
  <c r="I3521" i="30" s="1"/>
  <c r="I3523" i="30" s="1"/>
  <c r="I3525" i="30" s="1"/>
  <c r="E3517" i="30"/>
  <c r="E3518" i="30" s="1"/>
  <c r="E3519" i="30" s="1"/>
  <c r="E3520" i="30" s="1"/>
  <c r="E3521" i="30" s="1"/>
  <c r="E3522" i="30" s="1"/>
  <c r="E3523" i="30" s="1"/>
  <c r="E3524" i="30" s="1"/>
  <c r="E3525" i="30" s="1"/>
  <c r="E3526" i="30" s="1"/>
  <c r="E3527" i="30" s="1"/>
  <c r="E3528" i="30" s="1"/>
  <c r="E3529" i="30" s="1"/>
  <c r="E3530" i="30" s="1"/>
  <c r="J3516" i="30"/>
  <c r="J3518" i="30" s="1"/>
  <c r="I3516" i="30"/>
  <c r="I3518" i="30" s="1"/>
  <c r="F3515" i="30"/>
  <c r="F3514" i="30"/>
  <c r="F3513" i="30"/>
  <c r="J3512" i="30"/>
  <c r="J3514" i="30" s="1"/>
  <c r="I3512" i="30"/>
  <c r="I3514" i="30" s="1"/>
  <c r="F3512" i="30"/>
  <c r="J3511" i="30"/>
  <c r="J3513" i="30" s="1"/>
  <c r="J3515" i="30" s="1"/>
  <c r="I3511" i="30"/>
  <c r="I3513" i="30" s="1"/>
  <c r="I3515" i="30" s="1"/>
  <c r="F3511" i="30"/>
  <c r="F3510" i="30"/>
  <c r="J3509" i="30"/>
  <c r="I3509" i="30"/>
  <c r="F3509" i="30"/>
  <c r="J3508" i="30"/>
  <c r="J3510" i="30" s="1"/>
  <c r="I3508" i="30"/>
  <c r="I3510" i="30" s="1"/>
  <c r="F3508" i="30"/>
  <c r="F3507" i="30"/>
  <c r="J3506" i="30"/>
  <c r="I3506" i="30"/>
  <c r="F3506" i="30"/>
  <c r="F3505" i="30"/>
  <c r="J3504" i="30"/>
  <c r="I3504" i="30"/>
  <c r="F3504" i="30"/>
  <c r="J3503" i="30"/>
  <c r="J3505" i="30" s="1"/>
  <c r="J3507" i="30" s="1"/>
  <c r="I3503" i="30"/>
  <c r="I3505" i="30" s="1"/>
  <c r="I3507" i="30" s="1"/>
  <c r="F3503" i="30"/>
  <c r="F3502" i="30"/>
  <c r="F3501" i="30"/>
  <c r="F3500" i="30"/>
  <c r="F3499" i="30"/>
  <c r="F3498" i="30"/>
  <c r="J3497" i="30"/>
  <c r="J3499" i="30" s="1"/>
  <c r="J3501" i="30" s="1"/>
  <c r="I3497" i="30"/>
  <c r="I3499" i="30" s="1"/>
  <c r="I3501" i="30" s="1"/>
  <c r="F3497" i="30"/>
  <c r="J3496" i="30"/>
  <c r="J3498" i="30" s="1"/>
  <c r="J3500" i="30" s="1"/>
  <c r="J3502" i="30" s="1"/>
  <c r="I3496" i="30"/>
  <c r="I3498" i="30" s="1"/>
  <c r="I3500" i="30" s="1"/>
  <c r="I3502" i="30" s="1"/>
  <c r="F3496" i="30"/>
  <c r="E3496" i="30"/>
  <c r="E3497" i="30" s="1"/>
  <c r="E3498" i="30" s="1"/>
  <c r="E3499" i="30" s="1"/>
  <c r="E3500" i="30" s="1"/>
  <c r="E3501" i="30" s="1"/>
  <c r="E3502" i="30" s="1"/>
  <c r="E3503" i="30" s="1"/>
  <c r="E3504" i="30" s="1"/>
  <c r="E3505" i="30" s="1"/>
  <c r="E3506" i="30" s="1"/>
  <c r="E3507" i="30" s="1"/>
  <c r="E3508" i="30" s="1"/>
  <c r="E3509" i="30" s="1"/>
  <c r="E3510" i="30" s="1"/>
  <c r="E3511" i="30" s="1"/>
  <c r="E3512" i="30" s="1"/>
  <c r="E3513" i="30" s="1"/>
  <c r="E3514" i="30" s="1"/>
  <c r="E3515" i="30" s="1"/>
  <c r="J3495" i="30"/>
  <c r="I3495" i="30"/>
  <c r="F3495" i="30"/>
  <c r="F3494" i="30"/>
  <c r="F3493" i="30"/>
  <c r="F3492" i="30"/>
  <c r="E3492" i="30"/>
  <c r="E3493" i="30" s="1"/>
  <c r="E3494" i="30" s="1"/>
  <c r="J3491" i="30"/>
  <c r="J3493" i="30" s="1"/>
  <c r="I3491" i="30"/>
  <c r="I3493" i="30" s="1"/>
  <c r="F3491" i="30"/>
  <c r="F3490" i="30"/>
  <c r="F3489" i="30"/>
  <c r="F3488" i="30"/>
  <c r="J3487" i="30"/>
  <c r="J3489" i="30" s="1"/>
  <c r="I3487" i="30"/>
  <c r="I3489" i="30" s="1"/>
  <c r="F3487" i="30"/>
  <c r="F3486" i="30"/>
  <c r="F3485" i="30"/>
  <c r="J3484" i="30"/>
  <c r="J3486" i="30" s="1"/>
  <c r="J3488" i="30" s="1"/>
  <c r="J3490" i="30" s="1"/>
  <c r="J3492" i="30" s="1"/>
  <c r="J3494" i="30" s="1"/>
  <c r="I3484" i="30"/>
  <c r="I3486" i="30" s="1"/>
  <c r="I3488" i="30" s="1"/>
  <c r="I3490" i="30" s="1"/>
  <c r="I3492" i="30" s="1"/>
  <c r="I3494" i="30" s="1"/>
  <c r="F3484" i="30"/>
  <c r="E3484" i="30"/>
  <c r="E3485" i="30" s="1"/>
  <c r="E3486" i="30" s="1"/>
  <c r="E3487" i="30" s="1"/>
  <c r="E3488" i="30" s="1"/>
  <c r="E3489" i="30" s="1"/>
  <c r="E3490" i="30" s="1"/>
  <c r="J3483" i="30"/>
  <c r="J3485" i="30" s="1"/>
  <c r="I3483" i="30"/>
  <c r="I3485" i="30" s="1"/>
  <c r="F3483" i="30"/>
  <c r="F3482" i="30"/>
  <c r="F3481" i="30"/>
  <c r="J3480" i="30"/>
  <c r="J3482" i="30" s="1"/>
  <c r="I3480" i="30"/>
  <c r="I3482" i="30" s="1"/>
  <c r="F3480" i="30"/>
  <c r="F3479" i="30"/>
  <c r="J3478" i="30"/>
  <c r="I3478" i="30"/>
  <c r="F3478" i="30"/>
  <c r="F3477" i="30"/>
  <c r="J3476" i="30"/>
  <c r="I3476" i="30"/>
  <c r="F3476" i="30"/>
  <c r="E3476" i="30"/>
  <c r="E3477" i="30" s="1"/>
  <c r="E3478" i="30" s="1"/>
  <c r="E3479" i="30" s="1"/>
  <c r="E3480" i="30" s="1"/>
  <c r="E3481" i="30" s="1"/>
  <c r="E3482" i="30" s="1"/>
  <c r="J3475" i="30"/>
  <c r="J3477" i="30" s="1"/>
  <c r="J3479" i="30" s="1"/>
  <c r="J3481" i="30" s="1"/>
  <c r="I3475" i="30"/>
  <c r="I3477" i="30" s="1"/>
  <c r="I3479" i="30" s="1"/>
  <c r="I3481" i="30" s="1"/>
  <c r="F3475" i="30"/>
  <c r="F3474" i="30"/>
  <c r="F3473" i="30"/>
  <c r="F3472" i="30"/>
  <c r="I3471" i="30"/>
  <c r="I3473" i="30" s="1"/>
  <c r="F3471" i="30"/>
  <c r="F3470" i="30"/>
  <c r="J3469" i="30"/>
  <c r="J3471" i="30" s="1"/>
  <c r="J3473" i="30" s="1"/>
  <c r="F3469" i="30"/>
  <c r="F3468" i="30"/>
  <c r="F3467" i="30"/>
  <c r="F3466" i="30"/>
  <c r="F3465" i="30"/>
  <c r="F3464" i="30"/>
  <c r="I3463" i="30"/>
  <c r="I3465" i="30" s="1"/>
  <c r="I3467" i="30" s="1"/>
  <c r="F3463" i="30"/>
  <c r="F3462" i="30"/>
  <c r="J3461" i="30"/>
  <c r="J3463" i="30" s="1"/>
  <c r="J3465" i="30" s="1"/>
  <c r="J3467" i="30" s="1"/>
  <c r="F3461" i="30"/>
  <c r="F3460" i="30"/>
  <c r="F3459" i="30"/>
  <c r="F3458" i="30"/>
  <c r="F3457" i="30"/>
  <c r="F3456" i="30"/>
  <c r="F3455" i="30"/>
  <c r="I3454" i="30"/>
  <c r="I3456" i="30" s="1"/>
  <c r="I3458" i="30" s="1"/>
  <c r="I3460" i="30" s="1"/>
  <c r="I3462" i="30" s="1"/>
  <c r="I3464" i="30" s="1"/>
  <c r="I3466" i="30" s="1"/>
  <c r="I3468" i="30" s="1"/>
  <c r="I3470" i="30" s="1"/>
  <c r="I3472" i="30" s="1"/>
  <c r="I3474" i="30" s="1"/>
  <c r="F3454" i="30"/>
  <c r="J3453" i="30"/>
  <c r="J3455" i="30" s="1"/>
  <c r="J3457" i="30" s="1"/>
  <c r="J3459" i="30" s="1"/>
  <c r="F3453" i="30"/>
  <c r="J3452" i="30"/>
  <c r="J3454" i="30" s="1"/>
  <c r="J3456" i="30" s="1"/>
  <c r="J3458" i="30" s="1"/>
  <c r="J3460" i="30" s="1"/>
  <c r="J3462" i="30" s="1"/>
  <c r="J3464" i="30" s="1"/>
  <c r="J3466" i="30" s="1"/>
  <c r="J3468" i="30" s="1"/>
  <c r="J3470" i="30" s="1"/>
  <c r="J3472" i="30" s="1"/>
  <c r="J3474" i="30" s="1"/>
  <c r="F3452" i="30"/>
  <c r="I3451" i="30"/>
  <c r="I3453" i="30" s="1"/>
  <c r="I3455" i="30" s="1"/>
  <c r="I3457" i="30" s="1"/>
  <c r="I3459" i="30" s="1"/>
  <c r="F3451" i="30"/>
  <c r="E3451" i="30"/>
  <c r="E3452" i="30" s="1"/>
  <c r="E3453" i="30" s="1"/>
  <c r="E3454" i="30" s="1"/>
  <c r="E3455" i="30" s="1"/>
  <c r="E3456" i="30" s="1"/>
  <c r="E3457" i="30" s="1"/>
  <c r="E3458" i="30" s="1"/>
  <c r="E3459" i="30" s="1"/>
  <c r="E3460" i="30" s="1"/>
  <c r="E3461" i="30" s="1"/>
  <c r="E3462" i="30" s="1"/>
  <c r="E3463" i="30" s="1"/>
  <c r="E3464" i="30" s="1"/>
  <c r="E3465" i="30" s="1"/>
  <c r="E3466" i="30" s="1"/>
  <c r="E3467" i="30" s="1"/>
  <c r="E3468" i="30" s="1"/>
  <c r="E3469" i="30" s="1"/>
  <c r="E3470" i="30" s="1"/>
  <c r="E3471" i="30" s="1"/>
  <c r="E3472" i="30" s="1"/>
  <c r="E3473" i="30" s="1"/>
  <c r="E3474" i="30" s="1"/>
  <c r="J3450" i="30"/>
  <c r="I3450" i="30"/>
  <c r="F3450" i="30"/>
  <c r="F3449" i="30"/>
  <c r="F3448" i="30"/>
  <c r="F3447" i="30"/>
  <c r="I3446" i="30"/>
  <c r="I3448" i="30" s="1"/>
  <c r="F3446" i="30"/>
  <c r="J3445" i="30"/>
  <c r="J3447" i="30" s="1"/>
  <c r="J3449" i="30" s="1"/>
  <c r="F3445" i="30"/>
  <c r="J3444" i="30"/>
  <c r="J3446" i="30" s="1"/>
  <c r="J3448" i="30" s="1"/>
  <c r="F3444" i="30"/>
  <c r="I3443" i="30"/>
  <c r="I3445" i="30" s="1"/>
  <c r="I3447" i="30" s="1"/>
  <c r="I3449" i="30" s="1"/>
  <c r="F3443" i="30"/>
  <c r="F3442" i="30"/>
  <c r="F3441" i="30"/>
  <c r="F3440" i="30"/>
  <c r="F3439" i="30"/>
  <c r="F3438" i="30"/>
  <c r="I3437" i="30"/>
  <c r="I3439" i="30" s="1"/>
  <c r="I3441" i="30" s="1"/>
  <c r="F3437" i="30"/>
  <c r="J3436" i="30"/>
  <c r="J3438" i="30" s="1"/>
  <c r="J3440" i="30" s="1"/>
  <c r="J3442" i="30" s="1"/>
  <c r="F3436" i="30"/>
  <c r="J3435" i="30"/>
  <c r="J3437" i="30" s="1"/>
  <c r="J3439" i="30" s="1"/>
  <c r="J3441" i="30" s="1"/>
  <c r="F3435" i="30"/>
  <c r="I3434" i="30"/>
  <c r="I3436" i="30" s="1"/>
  <c r="I3438" i="30" s="1"/>
  <c r="I3440" i="30" s="1"/>
  <c r="I3442" i="30" s="1"/>
  <c r="F3434" i="30"/>
  <c r="J3433" i="30"/>
  <c r="I3433" i="30"/>
  <c r="F3433" i="30"/>
  <c r="E3433" i="30"/>
  <c r="E3434" i="30" s="1"/>
  <c r="E3435" i="30" s="1"/>
  <c r="E3436" i="30" s="1"/>
  <c r="E3437" i="30" s="1"/>
  <c r="E3438" i="30" s="1"/>
  <c r="E3439" i="30" s="1"/>
  <c r="E3440" i="30" s="1"/>
  <c r="E3441" i="30" s="1"/>
  <c r="E3442" i="30" s="1"/>
  <c r="E3443" i="30" s="1"/>
  <c r="E3444" i="30" s="1"/>
  <c r="E3445" i="30" s="1"/>
  <c r="E3446" i="30" s="1"/>
  <c r="E3447" i="30" s="1"/>
  <c r="E3448" i="30" s="1"/>
  <c r="E3449" i="30" s="1"/>
  <c r="J3432" i="30"/>
  <c r="I3432" i="30"/>
  <c r="F3432" i="30"/>
  <c r="F3431" i="30"/>
  <c r="F3430" i="30"/>
  <c r="F3429" i="30"/>
  <c r="F3428" i="30"/>
  <c r="F3426" i="30"/>
  <c r="F3425" i="30"/>
  <c r="F3424" i="30"/>
  <c r="J3423" i="30"/>
  <c r="J3425" i="30" s="1"/>
  <c r="J3426" i="30" s="1"/>
  <c r="J3427" i="30" s="1"/>
  <c r="J3428" i="30" s="1"/>
  <c r="J3429" i="30" s="1"/>
  <c r="J3430" i="30" s="1"/>
  <c r="J3431" i="30" s="1"/>
  <c r="I3423" i="30"/>
  <c r="I3425" i="30" s="1"/>
  <c r="I3426" i="30" s="1"/>
  <c r="I3427" i="30" s="1"/>
  <c r="I3428" i="30" s="1"/>
  <c r="I3429" i="30" s="1"/>
  <c r="I3430" i="30" s="1"/>
  <c r="I3431" i="30" s="1"/>
  <c r="F3423" i="30"/>
  <c r="F3422" i="30"/>
  <c r="J3421" i="30"/>
  <c r="I3421" i="30"/>
  <c r="F3421" i="30"/>
  <c r="E3421" i="30"/>
  <c r="E3422" i="30" s="1"/>
  <c r="E3423" i="30" s="1"/>
  <c r="E3424" i="30" s="1"/>
  <c r="E3425" i="30" s="1"/>
  <c r="E3426" i="30" s="1"/>
  <c r="J3420" i="30"/>
  <c r="J3422" i="30" s="1"/>
  <c r="J3424" i="30" s="1"/>
  <c r="I3420" i="30"/>
  <c r="I3422" i="30" s="1"/>
  <c r="I3424" i="30" s="1"/>
  <c r="F3420" i="30"/>
  <c r="J3417" i="30"/>
  <c r="J3418" i="30" s="1"/>
  <c r="J3419" i="30" s="1"/>
  <c r="J3414" i="30"/>
  <c r="J3415" i="30" s="1"/>
  <c r="J3416" i="30" s="1"/>
  <c r="J3410" i="30"/>
  <c r="J3411" i="30" s="1"/>
  <c r="J3412" i="30" s="1"/>
  <c r="J3413" i="30" s="1"/>
  <c r="J3408" i="30"/>
  <c r="J3409" i="30" s="1"/>
  <c r="J3405" i="30"/>
  <c r="J3403" i="30"/>
  <c r="J3404" i="30" s="1"/>
  <c r="J3402" i="30"/>
  <c r="J3401" i="30"/>
  <c r="I3401" i="30"/>
  <c r="J3399" i="30"/>
  <c r="I3399" i="30"/>
  <c r="I3395" i="30"/>
  <c r="I3397" i="30" s="1"/>
  <c r="J3394" i="30"/>
  <c r="J3396" i="30" s="1"/>
  <c r="J3398" i="30" s="1"/>
  <c r="J3400" i="30" s="1"/>
  <c r="J3393" i="30"/>
  <c r="J3395" i="30" s="1"/>
  <c r="J3397" i="30" s="1"/>
  <c r="I3392" i="30"/>
  <c r="I3394" i="30" s="1"/>
  <c r="I3396" i="30" s="1"/>
  <c r="I3398" i="30" s="1"/>
  <c r="I3400" i="30" s="1"/>
  <c r="I3385" i="30"/>
  <c r="I3387" i="30" s="1"/>
  <c r="I3389" i="30" s="1"/>
  <c r="I3391" i="30" s="1"/>
  <c r="J3384" i="30"/>
  <c r="J3386" i="30" s="1"/>
  <c r="J3388" i="30" s="1"/>
  <c r="J3390" i="30" s="1"/>
  <c r="J3383" i="30"/>
  <c r="J3385" i="30" s="1"/>
  <c r="J3387" i="30" s="1"/>
  <c r="J3389" i="30" s="1"/>
  <c r="J3391" i="30" s="1"/>
  <c r="I3382" i="30"/>
  <c r="I3384" i="30" s="1"/>
  <c r="I3386" i="30" s="1"/>
  <c r="I3388" i="30" s="1"/>
  <c r="I3390" i="30" s="1"/>
  <c r="E3382" i="30"/>
  <c r="E3383" i="30" s="1"/>
  <c r="E3384" i="30" s="1"/>
  <c r="E3385" i="30" s="1"/>
  <c r="E3386" i="30" s="1"/>
  <c r="E3387" i="30" s="1"/>
  <c r="E3388" i="30" s="1"/>
  <c r="E3389" i="30" s="1"/>
  <c r="E3390" i="30" s="1"/>
  <c r="E3391" i="30" s="1"/>
  <c r="E3392" i="30" s="1"/>
  <c r="E3393" i="30" s="1"/>
  <c r="E3394" i="30" s="1"/>
  <c r="E3395" i="30" s="1"/>
  <c r="E3396" i="30" s="1"/>
  <c r="E3397" i="30" s="1"/>
  <c r="E3398" i="30" s="1"/>
  <c r="E3399" i="30" s="1"/>
  <c r="E3400" i="30" s="1"/>
  <c r="E3401" i="30" s="1"/>
  <c r="E3402" i="30" s="1"/>
  <c r="E3403" i="30" s="1"/>
  <c r="E3404" i="30" s="1"/>
  <c r="E3405" i="30" s="1"/>
  <c r="E3406" i="30" s="1"/>
  <c r="E3407" i="30" s="1"/>
  <c r="E3408" i="30" s="1"/>
  <c r="E3409" i="30" s="1"/>
  <c r="E3410" i="30" s="1"/>
  <c r="E3411" i="30" s="1"/>
  <c r="E3412" i="30" s="1"/>
  <c r="E3413" i="30" s="1"/>
  <c r="E3414" i="30" s="1"/>
  <c r="E3415" i="30" s="1"/>
  <c r="E3416" i="30" s="1"/>
  <c r="E3417" i="30" s="1"/>
  <c r="E3418" i="30" s="1"/>
  <c r="E3419" i="30" s="1"/>
  <c r="J3381" i="30"/>
  <c r="I3381" i="30"/>
  <c r="F3375" i="30"/>
  <c r="F3374" i="30"/>
  <c r="F3373" i="30"/>
  <c r="F3372" i="30"/>
  <c r="J3371" i="30"/>
  <c r="J3373" i="30" s="1"/>
  <c r="J3375" i="30" s="1"/>
  <c r="J3377" i="30" s="1"/>
  <c r="J3379" i="30" s="1"/>
  <c r="I3371" i="30"/>
  <c r="I3373" i="30" s="1"/>
  <c r="I3375" i="30" s="1"/>
  <c r="I3377" i="30" s="1"/>
  <c r="I3379" i="30" s="1"/>
  <c r="F3371" i="30"/>
  <c r="E3371" i="30"/>
  <c r="E3372" i="30" s="1"/>
  <c r="E3373" i="30" s="1"/>
  <c r="E3374" i="30" s="1"/>
  <c r="E3375" i="30" s="1"/>
  <c r="J3370" i="30"/>
  <c r="J3372" i="30" s="1"/>
  <c r="J3374" i="30" s="1"/>
  <c r="J3376" i="30" s="1"/>
  <c r="J3378" i="30" s="1"/>
  <c r="J3380" i="30" s="1"/>
  <c r="I3370" i="30"/>
  <c r="I3372" i="30" s="1"/>
  <c r="I3374" i="30" s="1"/>
  <c r="I3376" i="30" s="1"/>
  <c r="I3378" i="30" s="1"/>
  <c r="I3380" i="30" s="1"/>
  <c r="F3370" i="30"/>
  <c r="F3369" i="30"/>
  <c r="F3368" i="30"/>
  <c r="F3367" i="30"/>
  <c r="F3366" i="30"/>
  <c r="F3364" i="30"/>
  <c r="F3363" i="30"/>
  <c r="F3362" i="30"/>
  <c r="F3361" i="30"/>
  <c r="J3360" i="30"/>
  <c r="J3362" i="30" s="1"/>
  <c r="J3364" i="30" s="1"/>
  <c r="J3366" i="30" s="1"/>
  <c r="J3368" i="30" s="1"/>
  <c r="I3360" i="30"/>
  <c r="I3362" i="30" s="1"/>
  <c r="I3364" i="30" s="1"/>
  <c r="I3366" i="30" s="1"/>
  <c r="I3368" i="30" s="1"/>
  <c r="F3360" i="30"/>
  <c r="E3360" i="30"/>
  <c r="E3361" i="30" s="1"/>
  <c r="E3362" i="30" s="1"/>
  <c r="E3363" i="30" s="1"/>
  <c r="E3364" i="30" s="1"/>
  <c r="J3359" i="30"/>
  <c r="J3361" i="30" s="1"/>
  <c r="J3363" i="30" s="1"/>
  <c r="J3365" i="30" s="1"/>
  <c r="J3367" i="30" s="1"/>
  <c r="J3369" i="30" s="1"/>
  <c r="I3359" i="30"/>
  <c r="I3361" i="30" s="1"/>
  <c r="I3363" i="30" s="1"/>
  <c r="I3365" i="30" s="1"/>
  <c r="I3367" i="30" s="1"/>
  <c r="I3369" i="30" s="1"/>
  <c r="F3359" i="30"/>
  <c r="F3358" i="30"/>
  <c r="F3357" i="30"/>
  <c r="F3356" i="30"/>
  <c r="J3355" i="30"/>
  <c r="J3357" i="30" s="1"/>
  <c r="I3355" i="30"/>
  <c r="I3357" i="30" s="1"/>
  <c r="F3355" i="30"/>
  <c r="F3354" i="30"/>
  <c r="J3353" i="30"/>
  <c r="I3353" i="30"/>
  <c r="F3353" i="30"/>
  <c r="E3353" i="30"/>
  <c r="E3354" i="30" s="1"/>
  <c r="E3355" i="30" s="1"/>
  <c r="E3356" i="30" s="1"/>
  <c r="E3357" i="30" s="1"/>
  <c r="E3358" i="30" s="1"/>
  <c r="J3352" i="30"/>
  <c r="J3354" i="30" s="1"/>
  <c r="J3356" i="30" s="1"/>
  <c r="J3358" i="30" s="1"/>
  <c r="I3352" i="30"/>
  <c r="I3354" i="30" s="1"/>
  <c r="I3356" i="30" s="1"/>
  <c r="I3358" i="30" s="1"/>
  <c r="F3352" i="30"/>
  <c r="F3351" i="30"/>
  <c r="F3350" i="30"/>
  <c r="F3349" i="30"/>
  <c r="F3348" i="30"/>
  <c r="F3346" i="30"/>
  <c r="F3345" i="30"/>
  <c r="F3344" i="30"/>
  <c r="F3343" i="30"/>
  <c r="F3342" i="30"/>
  <c r="F3341" i="30"/>
  <c r="F3340" i="30"/>
  <c r="F3339" i="30"/>
  <c r="F3338" i="30"/>
  <c r="F3337" i="30"/>
  <c r="F3336" i="30"/>
  <c r="F3335" i="30"/>
  <c r="F3334" i="30"/>
  <c r="F3333" i="30"/>
  <c r="F3332" i="30"/>
  <c r="F3331" i="30"/>
  <c r="F3330" i="30"/>
  <c r="F3329" i="30"/>
  <c r="F3328" i="30"/>
  <c r="J3327" i="30"/>
  <c r="J3329" i="30" s="1"/>
  <c r="J3331" i="30" s="1"/>
  <c r="J3333" i="30" s="1"/>
  <c r="J3335" i="30" s="1"/>
  <c r="J3337" i="30" s="1"/>
  <c r="J3339" i="30" s="1"/>
  <c r="J3341" i="30" s="1"/>
  <c r="J3343" i="30" s="1"/>
  <c r="J3345" i="30" s="1"/>
  <c r="J3347" i="30" s="1"/>
  <c r="J3349" i="30" s="1"/>
  <c r="J3351" i="30" s="1"/>
  <c r="I3327" i="30"/>
  <c r="I3329" i="30" s="1"/>
  <c r="I3331" i="30" s="1"/>
  <c r="I3333" i="30" s="1"/>
  <c r="I3335" i="30" s="1"/>
  <c r="I3337" i="30" s="1"/>
  <c r="I3339" i="30" s="1"/>
  <c r="I3341" i="30" s="1"/>
  <c r="I3343" i="30" s="1"/>
  <c r="I3345" i="30" s="1"/>
  <c r="I3347" i="30" s="1"/>
  <c r="I3349" i="30" s="1"/>
  <c r="I3351" i="30" s="1"/>
  <c r="F3327" i="30"/>
  <c r="E3327" i="30"/>
  <c r="E3328" i="30" s="1"/>
  <c r="E3329" i="30" s="1"/>
  <c r="E3330" i="30" s="1"/>
  <c r="E3331" i="30" s="1"/>
  <c r="E3332" i="30" s="1"/>
  <c r="E3333" i="30" s="1"/>
  <c r="E3334" i="30" s="1"/>
  <c r="E3335" i="30" s="1"/>
  <c r="E3336" i="30" s="1"/>
  <c r="E3337" i="30" s="1"/>
  <c r="E3338" i="30" s="1"/>
  <c r="E3339" i="30" s="1"/>
  <c r="E3340" i="30" s="1"/>
  <c r="E3341" i="30" s="1"/>
  <c r="E3342" i="30" s="1"/>
  <c r="E3343" i="30" s="1"/>
  <c r="E3344" i="30" s="1"/>
  <c r="E3345" i="30" s="1"/>
  <c r="E3346" i="30" s="1"/>
  <c r="J3326" i="30"/>
  <c r="J3328" i="30" s="1"/>
  <c r="J3330" i="30" s="1"/>
  <c r="J3332" i="30" s="1"/>
  <c r="J3334" i="30" s="1"/>
  <c r="J3336" i="30" s="1"/>
  <c r="J3338" i="30" s="1"/>
  <c r="J3340" i="30" s="1"/>
  <c r="J3342" i="30" s="1"/>
  <c r="J3344" i="30" s="1"/>
  <c r="J3346" i="30" s="1"/>
  <c r="J3348" i="30" s="1"/>
  <c r="J3350" i="30" s="1"/>
  <c r="I3326" i="30"/>
  <c r="I3328" i="30" s="1"/>
  <c r="I3330" i="30" s="1"/>
  <c r="I3332" i="30" s="1"/>
  <c r="I3334" i="30" s="1"/>
  <c r="I3336" i="30" s="1"/>
  <c r="I3338" i="30" s="1"/>
  <c r="I3340" i="30" s="1"/>
  <c r="I3342" i="30" s="1"/>
  <c r="I3344" i="30" s="1"/>
  <c r="I3346" i="30" s="1"/>
  <c r="I3348" i="30" s="1"/>
  <c r="I3350" i="30" s="1"/>
  <c r="F3326" i="30"/>
  <c r="F3325" i="30"/>
  <c r="F3324" i="30"/>
  <c r="F3323" i="30"/>
  <c r="F3322" i="30"/>
  <c r="F3321" i="30"/>
  <c r="F3320" i="30"/>
  <c r="J3319" i="30"/>
  <c r="J3321" i="30" s="1"/>
  <c r="J3323" i="30" s="1"/>
  <c r="J3325" i="30" s="1"/>
  <c r="I3319" i="30"/>
  <c r="I3321" i="30" s="1"/>
  <c r="I3323" i="30" s="1"/>
  <c r="I3325" i="30" s="1"/>
  <c r="F3319" i="30"/>
  <c r="F3318" i="30"/>
  <c r="F3317" i="30"/>
  <c r="F3316" i="30"/>
  <c r="J3315" i="30"/>
  <c r="J3317" i="30" s="1"/>
  <c r="I3315" i="30"/>
  <c r="I3317" i="30" s="1"/>
  <c r="F3315" i="30"/>
  <c r="F3314" i="30"/>
  <c r="F3313" i="30"/>
  <c r="F3312" i="30"/>
  <c r="F3311" i="30"/>
  <c r="F3310" i="30"/>
  <c r="J3309" i="30"/>
  <c r="J3311" i="30" s="1"/>
  <c r="J3313" i="30" s="1"/>
  <c r="I3309" i="30"/>
  <c r="I3311" i="30" s="1"/>
  <c r="I3313" i="30" s="1"/>
  <c r="F3309" i="30"/>
  <c r="F3308" i="30"/>
  <c r="F3307" i="30"/>
  <c r="F3306" i="30"/>
  <c r="F3305" i="30"/>
  <c r="F3304" i="30"/>
  <c r="J3303" i="30"/>
  <c r="J3305" i="30" s="1"/>
  <c r="J3307" i="30" s="1"/>
  <c r="I3303" i="30"/>
  <c r="I3305" i="30" s="1"/>
  <c r="I3307" i="30" s="1"/>
  <c r="F3303" i="30"/>
  <c r="F3302" i="30"/>
  <c r="F3301" i="30"/>
  <c r="F3300" i="30"/>
  <c r="F3299" i="30"/>
  <c r="F3298" i="30"/>
  <c r="F3297" i="30"/>
  <c r="F3296" i="30"/>
  <c r="F3295" i="30"/>
  <c r="J3294" i="30"/>
  <c r="J3296" i="30" s="1"/>
  <c r="J3298" i="30" s="1"/>
  <c r="J3300" i="30" s="1"/>
  <c r="J3302" i="30" s="1"/>
  <c r="J3304" i="30" s="1"/>
  <c r="J3306" i="30" s="1"/>
  <c r="J3308" i="30" s="1"/>
  <c r="J3310" i="30" s="1"/>
  <c r="J3312" i="30" s="1"/>
  <c r="J3314" i="30" s="1"/>
  <c r="J3316" i="30" s="1"/>
  <c r="J3318" i="30" s="1"/>
  <c r="J3320" i="30" s="1"/>
  <c r="J3322" i="30" s="1"/>
  <c r="J3324" i="30" s="1"/>
  <c r="I3294" i="30"/>
  <c r="I3296" i="30" s="1"/>
  <c r="I3298" i="30" s="1"/>
  <c r="I3300" i="30" s="1"/>
  <c r="I3302" i="30" s="1"/>
  <c r="I3304" i="30" s="1"/>
  <c r="I3306" i="30" s="1"/>
  <c r="I3308" i="30" s="1"/>
  <c r="I3310" i="30" s="1"/>
  <c r="I3312" i="30" s="1"/>
  <c r="I3314" i="30" s="1"/>
  <c r="I3316" i="30" s="1"/>
  <c r="I3318" i="30" s="1"/>
  <c r="I3320" i="30" s="1"/>
  <c r="I3322" i="30" s="1"/>
  <c r="I3324" i="30" s="1"/>
  <c r="F3294" i="30"/>
  <c r="F3293" i="30"/>
  <c r="F3292" i="30"/>
  <c r="F3291" i="30"/>
  <c r="F3290" i="30"/>
  <c r="F3289" i="30"/>
  <c r="F3288" i="30"/>
  <c r="F3287" i="30"/>
  <c r="F3286" i="30"/>
  <c r="F3285" i="30"/>
  <c r="F3284" i="30"/>
  <c r="F3283" i="30"/>
  <c r="F3282" i="30"/>
  <c r="F3281" i="30"/>
  <c r="F3280" i="30"/>
  <c r="J3279" i="30"/>
  <c r="J3281" i="30" s="1"/>
  <c r="J3283" i="30" s="1"/>
  <c r="J3285" i="30" s="1"/>
  <c r="J3287" i="30" s="1"/>
  <c r="J3289" i="30" s="1"/>
  <c r="J3291" i="30" s="1"/>
  <c r="J3293" i="30" s="1"/>
  <c r="J3295" i="30" s="1"/>
  <c r="J3297" i="30" s="1"/>
  <c r="J3299" i="30" s="1"/>
  <c r="J3301" i="30" s="1"/>
  <c r="I3279" i="30"/>
  <c r="I3281" i="30" s="1"/>
  <c r="I3283" i="30" s="1"/>
  <c r="I3285" i="30" s="1"/>
  <c r="I3287" i="30" s="1"/>
  <c r="I3289" i="30" s="1"/>
  <c r="I3291" i="30" s="1"/>
  <c r="I3293" i="30" s="1"/>
  <c r="I3295" i="30" s="1"/>
  <c r="I3297" i="30" s="1"/>
  <c r="I3299" i="30" s="1"/>
  <c r="I3301" i="30" s="1"/>
  <c r="F3279" i="30"/>
  <c r="F3278" i="30"/>
  <c r="F3277" i="30"/>
  <c r="F3276" i="30"/>
  <c r="F3275" i="30"/>
  <c r="F3274" i="30"/>
  <c r="F3273" i="30"/>
  <c r="F3272" i="30"/>
  <c r="F3271" i="30"/>
  <c r="F3270" i="30"/>
  <c r="F3269" i="30"/>
  <c r="F3268" i="30"/>
  <c r="F3267" i="30"/>
  <c r="F3266" i="30"/>
  <c r="F3265" i="30"/>
  <c r="J3264" i="30"/>
  <c r="J3266" i="30" s="1"/>
  <c r="J3268" i="30" s="1"/>
  <c r="J3270" i="30" s="1"/>
  <c r="J3272" i="30" s="1"/>
  <c r="J3274" i="30" s="1"/>
  <c r="J3276" i="30" s="1"/>
  <c r="J3278" i="30" s="1"/>
  <c r="J3280" i="30" s="1"/>
  <c r="J3282" i="30" s="1"/>
  <c r="J3284" i="30" s="1"/>
  <c r="J3286" i="30" s="1"/>
  <c r="J3288" i="30" s="1"/>
  <c r="J3290" i="30" s="1"/>
  <c r="J3292" i="30" s="1"/>
  <c r="I3264" i="30"/>
  <c r="I3266" i="30" s="1"/>
  <c r="I3268" i="30" s="1"/>
  <c r="I3270" i="30" s="1"/>
  <c r="I3272" i="30" s="1"/>
  <c r="I3274" i="30" s="1"/>
  <c r="I3276" i="30" s="1"/>
  <c r="I3278" i="30" s="1"/>
  <c r="I3280" i="30" s="1"/>
  <c r="I3282" i="30" s="1"/>
  <c r="I3284" i="30" s="1"/>
  <c r="I3286" i="30" s="1"/>
  <c r="I3288" i="30" s="1"/>
  <c r="I3290" i="30" s="1"/>
  <c r="I3292" i="30" s="1"/>
  <c r="F3264" i="30"/>
  <c r="F3263" i="30"/>
  <c r="F3262" i="30"/>
  <c r="F3261" i="30"/>
  <c r="F3260" i="30"/>
  <c r="F3259" i="30"/>
  <c r="F3258" i="30"/>
  <c r="F3257" i="30"/>
  <c r="J3256" i="30"/>
  <c r="J3258" i="30" s="1"/>
  <c r="J3260" i="30" s="1"/>
  <c r="J3262" i="30" s="1"/>
  <c r="I3256" i="30"/>
  <c r="I3258" i="30" s="1"/>
  <c r="I3260" i="30" s="1"/>
  <c r="I3262" i="30" s="1"/>
  <c r="F3256" i="30"/>
  <c r="F3255" i="30"/>
  <c r="F3254" i="30"/>
  <c r="F3253" i="30"/>
  <c r="F3252" i="30"/>
  <c r="F3251" i="30"/>
  <c r="F3250" i="30"/>
  <c r="F3249" i="30"/>
  <c r="J3248" i="30"/>
  <c r="J3250" i="30" s="1"/>
  <c r="J3252" i="30" s="1"/>
  <c r="J3254" i="30" s="1"/>
  <c r="I3248" i="30"/>
  <c r="I3250" i="30" s="1"/>
  <c r="I3252" i="30" s="1"/>
  <c r="I3254" i="30" s="1"/>
  <c r="F3248" i="30"/>
  <c r="F3247" i="30"/>
  <c r="F3246" i="30"/>
  <c r="F3245" i="30"/>
  <c r="F3244" i="30"/>
  <c r="F3243" i="30"/>
  <c r="F3242" i="30"/>
  <c r="F3241" i="30"/>
  <c r="J3240" i="30"/>
  <c r="J3242" i="30" s="1"/>
  <c r="J3244" i="30" s="1"/>
  <c r="J3246" i="30" s="1"/>
  <c r="I3240" i="30"/>
  <c r="I3242" i="30" s="1"/>
  <c r="I3244" i="30" s="1"/>
  <c r="I3246" i="30" s="1"/>
  <c r="F3240" i="30"/>
  <c r="F3239" i="30"/>
  <c r="F3238" i="30"/>
  <c r="F3237" i="30"/>
  <c r="F3236" i="30"/>
  <c r="F3235" i="30"/>
  <c r="J3234" i="30"/>
  <c r="J3236" i="30" s="1"/>
  <c r="J3238" i="30" s="1"/>
  <c r="I3234" i="30"/>
  <c r="I3236" i="30" s="1"/>
  <c r="I3238" i="30" s="1"/>
  <c r="F3234" i="30"/>
  <c r="J3233" i="30"/>
  <c r="J3235" i="30" s="1"/>
  <c r="J3237" i="30" s="1"/>
  <c r="J3239" i="30" s="1"/>
  <c r="J3241" i="30" s="1"/>
  <c r="J3243" i="30" s="1"/>
  <c r="J3245" i="30" s="1"/>
  <c r="J3247" i="30" s="1"/>
  <c r="J3249" i="30" s="1"/>
  <c r="J3251" i="30" s="1"/>
  <c r="J3253" i="30" s="1"/>
  <c r="J3255" i="30" s="1"/>
  <c r="J3257" i="30" s="1"/>
  <c r="J3259" i="30" s="1"/>
  <c r="J3261" i="30" s="1"/>
  <c r="J3263" i="30" s="1"/>
  <c r="J3265" i="30" s="1"/>
  <c r="J3267" i="30" s="1"/>
  <c r="J3269" i="30" s="1"/>
  <c r="J3271" i="30" s="1"/>
  <c r="J3273" i="30" s="1"/>
  <c r="J3275" i="30" s="1"/>
  <c r="J3277" i="30" s="1"/>
  <c r="I3233" i="30"/>
  <c r="I3235" i="30" s="1"/>
  <c r="I3237" i="30" s="1"/>
  <c r="I3239" i="30" s="1"/>
  <c r="I3241" i="30" s="1"/>
  <c r="I3243" i="30" s="1"/>
  <c r="I3245" i="30" s="1"/>
  <c r="I3247" i="30" s="1"/>
  <c r="I3249" i="30" s="1"/>
  <c r="I3251" i="30" s="1"/>
  <c r="I3253" i="30" s="1"/>
  <c r="I3255" i="30" s="1"/>
  <c r="I3257" i="30" s="1"/>
  <c r="I3259" i="30" s="1"/>
  <c r="I3261" i="30" s="1"/>
  <c r="I3263" i="30" s="1"/>
  <c r="I3265" i="30" s="1"/>
  <c r="I3267" i="30" s="1"/>
  <c r="I3269" i="30" s="1"/>
  <c r="I3271" i="30" s="1"/>
  <c r="I3273" i="30" s="1"/>
  <c r="I3275" i="30" s="1"/>
  <c r="I3277" i="30" s="1"/>
  <c r="F3233" i="30"/>
  <c r="E3233" i="30"/>
  <c r="E3234" i="30" s="1"/>
  <c r="E3235" i="30" s="1"/>
  <c r="E3236" i="30" s="1"/>
  <c r="E3237" i="30" s="1"/>
  <c r="E3238" i="30" s="1"/>
  <c r="E3239" i="30" s="1"/>
  <c r="E3240" i="30" s="1"/>
  <c r="E3241" i="30" s="1"/>
  <c r="E3242" i="30" s="1"/>
  <c r="E3243" i="30" s="1"/>
  <c r="E3244" i="30" s="1"/>
  <c r="E3245" i="30" s="1"/>
  <c r="E3246" i="30" s="1"/>
  <c r="E3247" i="30" s="1"/>
  <c r="E3248" i="30" s="1"/>
  <c r="E3249" i="30" s="1"/>
  <c r="E3250" i="30" s="1"/>
  <c r="E3251" i="30" s="1"/>
  <c r="E3252" i="30" s="1"/>
  <c r="E3253" i="30" s="1"/>
  <c r="E3254" i="30" s="1"/>
  <c r="E3255" i="30" s="1"/>
  <c r="E3256" i="30" s="1"/>
  <c r="E3257" i="30" s="1"/>
  <c r="E3258" i="30" s="1"/>
  <c r="E3259" i="30" s="1"/>
  <c r="E3260" i="30" s="1"/>
  <c r="E3261" i="30" s="1"/>
  <c r="E3262" i="30" s="1"/>
  <c r="E3263" i="30" s="1"/>
  <c r="E3264" i="30" s="1"/>
  <c r="E3265" i="30" s="1"/>
  <c r="E3266" i="30" s="1"/>
  <c r="E3267" i="30" s="1"/>
  <c r="E3268" i="30" s="1"/>
  <c r="E3269" i="30" s="1"/>
  <c r="E3270" i="30" s="1"/>
  <c r="E3271" i="30" s="1"/>
  <c r="E3272" i="30" s="1"/>
  <c r="E3273" i="30" s="1"/>
  <c r="E3274" i="30" s="1"/>
  <c r="E3275" i="30" s="1"/>
  <c r="E3276" i="30" s="1"/>
  <c r="E3277" i="30" s="1"/>
  <c r="E3278" i="30" s="1"/>
  <c r="E3279" i="30" s="1"/>
  <c r="E3280" i="30" s="1"/>
  <c r="E3281" i="30" s="1"/>
  <c r="E3282" i="30" s="1"/>
  <c r="E3283" i="30" s="1"/>
  <c r="E3284" i="30" s="1"/>
  <c r="E3285" i="30" s="1"/>
  <c r="E3286" i="30" s="1"/>
  <c r="E3287" i="30" s="1"/>
  <c r="E3288" i="30" s="1"/>
  <c r="E3289" i="30" s="1"/>
  <c r="E3290" i="30" s="1"/>
  <c r="E3291" i="30" s="1"/>
  <c r="E3292" i="30" s="1"/>
  <c r="E3293" i="30" s="1"/>
  <c r="E3294" i="30" s="1"/>
  <c r="E3295" i="30" s="1"/>
  <c r="E3296" i="30" s="1"/>
  <c r="E3297" i="30" s="1"/>
  <c r="E3298" i="30" s="1"/>
  <c r="E3299" i="30" s="1"/>
  <c r="E3300" i="30" s="1"/>
  <c r="E3301" i="30" s="1"/>
  <c r="E3302" i="30" s="1"/>
  <c r="E3303" i="30" s="1"/>
  <c r="E3304" i="30" s="1"/>
  <c r="E3305" i="30" s="1"/>
  <c r="E3306" i="30" s="1"/>
  <c r="E3307" i="30" s="1"/>
  <c r="E3308" i="30" s="1"/>
  <c r="E3309" i="30" s="1"/>
  <c r="E3310" i="30" s="1"/>
  <c r="E3311" i="30" s="1"/>
  <c r="E3312" i="30" s="1"/>
  <c r="E3313" i="30" s="1"/>
  <c r="E3314" i="30" s="1"/>
  <c r="E3315" i="30" s="1"/>
  <c r="E3316" i="30" s="1"/>
  <c r="E3317" i="30" s="1"/>
  <c r="E3318" i="30" s="1"/>
  <c r="E3319" i="30" s="1"/>
  <c r="E3320" i="30" s="1"/>
  <c r="E3321" i="30" s="1"/>
  <c r="E3322" i="30" s="1"/>
  <c r="E3323" i="30" s="1"/>
  <c r="E3324" i="30" s="1"/>
  <c r="E3325" i="30" s="1"/>
  <c r="J3232" i="30"/>
  <c r="I3232" i="30"/>
  <c r="F3232" i="30"/>
  <c r="F3231" i="30"/>
  <c r="F3230" i="30"/>
  <c r="F3229" i="30"/>
  <c r="F3228" i="30"/>
  <c r="J3223" i="30"/>
  <c r="J3225" i="30" s="1"/>
  <c r="J3227" i="30" s="1"/>
  <c r="J3229" i="30" s="1"/>
  <c r="J3231" i="30" s="1"/>
  <c r="I3223" i="30"/>
  <c r="I3225" i="30" s="1"/>
  <c r="I3227" i="30" s="1"/>
  <c r="I3229" i="30" s="1"/>
  <c r="I3231" i="30" s="1"/>
  <c r="E3223" i="30"/>
  <c r="E3224" i="30" s="1"/>
  <c r="E3225" i="30" s="1"/>
  <c r="E3226" i="30" s="1"/>
  <c r="J3222" i="30"/>
  <c r="J3224" i="30" s="1"/>
  <c r="J3226" i="30" s="1"/>
  <c r="J3228" i="30" s="1"/>
  <c r="J3230" i="30" s="1"/>
  <c r="I3222" i="30"/>
  <c r="I3224" i="30" s="1"/>
  <c r="I3226" i="30" s="1"/>
  <c r="I3228" i="30" s="1"/>
  <c r="I3230" i="30" s="1"/>
  <c r="F3221" i="30"/>
  <c r="J3220" i="30"/>
  <c r="I3220" i="30"/>
  <c r="F3220" i="30"/>
  <c r="F3219" i="30"/>
  <c r="F3218" i="30"/>
  <c r="F3217" i="30"/>
  <c r="F3216" i="30"/>
  <c r="F3215" i="30"/>
  <c r="F3214" i="30"/>
  <c r="F3213" i="30"/>
  <c r="J3212" i="30"/>
  <c r="J3214" i="30" s="1"/>
  <c r="J3216" i="30" s="1"/>
  <c r="J3218" i="30" s="1"/>
  <c r="I3212" i="30"/>
  <c r="I3214" i="30" s="1"/>
  <c r="I3216" i="30" s="1"/>
  <c r="I3218" i="30" s="1"/>
  <c r="F3212" i="30"/>
  <c r="E3212" i="30"/>
  <c r="E3213" i="30" s="1"/>
  <c r="E3214" i="30" s="1"/>
  <c r="E3215" i="30" s="1"/>
  <c r="E3216" i="30" s="1"/>
  <c r="E3217" i="30" s="1"/>
  <c r="E3218" i="30" s="1"/>
  <c r="E3219" i="30" s="1"/>
  <c r="E3220" i="30" s="1"/>
  <c r="E3221" i="30" s="1"/>
  <c r="J3211" i="30"/>
  <c r="J3213" i="30" s="1"/>
  <c r="J3215" i="30" s="1"/>
  <c r="J3217" i="30" s="1"/>
  <c r="J3219" i="30" s="1"/>
  <c r="J3221" i="30" s="1"/>
  <c r="I3211" i="30"/>
  <c r="I3213" i="30" s="1"/>
  <c r="I3215" i="30" s="1"/>
  <c r="I3217" i="30" s="1"/>
  <c r="I3219" i="30" s="1"/>
  <c r="I3221" i="30" s="1"/>
  <c r="F3211" i="30"/>
  <c r="F3210" i="30"/>
  <c r="F3209" i="30"/>
  <c r="J3208" i="30"/>
  <c r="J3210" i="30" s="1"/>
  <c r="I3208" i="30"/>
  <c r="I3210" i="30" s="1"/>
  <c r="F3208" i="30"/>
  <c r="E3208" i="30"/>
  <c r="E3209" i="30" s="1"/>
  <c r="E3210" i="30" s="1"/>
  <c r="J3207" i="30"/>
  <c r="J3209" i="30" s="1"/>
  <c r="I3207" i="30"/>
  <c r="I3209" i="30" s="1"/>
  <c r="F3207" i="30"/>
  <c r="E3204" i="30"/>
  <c r="E3205" i="30" s="1"/>
  <c r="E3206" i="30" s="1"/>
  <c r="J3199" i="30"/>
  <c r="J3201" i="30" s="1"/>
  <c r="J3203" i="30" s="1"/>
  <c r="J3205" i="30" s="1"/>
  <c r="I3199" i="30"/>
  <c r="I3201" i="30" s="1"/>
  <c r="I3203" i="30" s="1"/>
  <c r="I3205" i="30" s="1"/>
  <c r="J3197" i="30"/>
  <c r="I3197" i="30"/>
  <c r="J3195" i="30"/>
  <c r="I3195" i="30"/>
  <c r="E3195" i="30"/>
  <c r="E3196" i="30" s="1"/>
  <c r="E3197" i="30" s="1"/>
  <c r="E3198" i="30" s="1"/>
  <c r="E3199" i="30" s="1"/>
  <c r="E3200" i="30" s="1"/>
  <c r="E3201" i="30" s="1"/>
  <c r="J3194" i="30"/>
  <c r="J3196" i="30" s="1"/>
  <c r="J3198" i="30" s="1"/>
  <c r="J3200" i="30" s="1"/>
  <c r="J3202" i="30" s="1"/>
  <c r="J3204" i="30" s="1"/>
  <c r="J3206" i="30" s="1"/>
  <c r="I3194" i="30"/>
  <c r="I3196" i="30" s="1"/>
  <c r="I3198" i="30" s="1"/>
  <c r="I3200" i="30" s="1"/>
  <c r="I3202" i="30" s="1"/>
  <c r="I3204" i="30" s="1"/>
  <c r="I3206" i="30" s="1"/>
  <c r="F3193" i="30"/>
  <c r="J3192" i="30"/>
  <c r="I3192" i="30"/>
  <c r="F3192" i="30"/>
  <c r="F3191" i="30"/>
  <c r="J3190" i="30"/>
  <c r="I3190" i="30"/>
  <c r="F3190" i="30"/>
  <c r="F3189" i="30"/>
  <c r="J3188" i="30"/>
  <c r="I3188" i="30"/>
  <c r="F3188" i="30"/>
  <c r="F3187" i="30"/>
  <c r="F3186" i="30"/>
  <c r="J3185" i="30"/>
  <c r="J3187" i="30" s="1"/>
  <c r="J3189" i="30" s="1"/>
  <c r="J3191" i="30" s="1"/>
  <c r="J3193" i="30" s="1"/>
  <c r="I3185" i="30"/>
  <c r="I3187" i="30" s="1"/>
  <c r="I3189" i="30" s="1"/>
  <c r="I3191" i="30" s="1"/>
  <c r="I3193" i="30" s="1"/>
  <c r="F3185" i="30"/>
  <c r="E3185" i="30"/>
  <c r="E3186" i="30" s="1"/>
  <c r="E3187" i="30" s="1"/>
  <c r="E3188" i="30" s="1"/>
  <c r="E3189" i="30" s="1"/>
  <c r="E3190" i="30" s="1"/>
  <c r="E3191" i="30" s="1"/>
  <c r="E3192" i="30" s="1"/>
  <c r="E3193" i="30" s="1"/>
  <c r="J3184" i="30"/>
  <c r="J3186" i="30" s="1"/>
  <c r="I3184" i="30"/>
  <c r="I3186" i="30" s="1"/>
  <c r="F3184" i="30"/>
  <c r="F3183" i="30"/>
  <c r="J3182" i="30"/>
  <c r="I3182" i="30"/>
  <c r="F3182" i="30"/>
  <c r="E3182" i="30"/>
  <c r="E3183" i="30" s="1"/>
  <c r="J3181" i="30"/>
  <c r="J3183" i="30" s="1"/>
  <c r="I3181" i="30"/>
  <c r="I3183" i="30" s="1"/>
  <c r="F3181" i="30"/>
  <c r="F3180" i="30"/>
  <c r="F3179" i="30"/>
  <c r="F3178" i="30"/>
  <c r="F3177" i="30"/>
  <c r="F3176" i="30"/>
  <c r="F3175" i="30"/>
  <c r="F3174" i="30"/>
  <c r="F3173" i="30"/>
  <c r="J3172" i="30"/>
  <c r="J3174" i="30" s="1"/>
  <c r="J3176" i="30" s="1"/>
  <c r="J3178" i="30" s="1"/>
  <c r="J3180" i="30" s="1"/>
  <c r="I3172" i="30"/>
  <c r="I3174" i="30" s="1"/>
  <c r="I3176" i="30" s="1"/>
  <c r="I3178" i="30" s="1"/>
  <c r="I3180" i="30" s="1"/>
  <c r="F3172" i="30"/>
  <c r="F3171" i="30"/>
  <c r="F3170" i="30"/>
  <c r="F3169" i="30"/>
  <c r="F3168" i="30"/>
  <c r="F3167" i="30"/>
  <c r="F3166" i="30"/>
  <c r="F3165" i="30"/>
  <c r="J3164" i="30"/>
  <c r="J3166" i="30" s="1"/>
  <c r="J3168" i="30" s="1"/>
  <c r="J3170" i="30" s="1"/>
  <c r="I3164" i="30"/>
  <c r="I3166" i="30" s="1"/>
  <c r="I3168" i="30" s="1"/>
  <c r="I3170" i="30" s="1"/>
  <c r="F3164" i="30"/>
  <c r="E3164" i="30"/>
  <c r="E3165" i="30" s="1"/>
  <c r="E3166" i="30" s="1"/>
  <c r="E3167" i="30" s="1"/>
  <c r="E3168" i="30" s="1"/>
  <c r="E3169" i="30" s="1"/>
  <c r="E3170" i="30" s="1"/>
  <c r="E3171" i="30" s="1"/>
  <c r="E3172" i="30" s="1"/>
  <c r="E3173" i="30" s="1"/>
  <c r="E3174" i="30" s="1"/>
  <c r="E3175" i="30" s="1"/>
  <c r="E3176" i="30" s="1"/>
  <c r="E3177" i="30" s="1"/>
  <c r="E3178" i="30" s="1"/>
  <c r="E3179" i="30" s="1"/>
  <c r="E3180" i="30" s="1"/>
  <c r="J3163" i="30"/>
  <c r="J3165" i="30" s="1"/>
  <c r="J3167" i="30" s="1"/>
  <c r="J3169" i="30" s="1"/>
  <c r="J3171" i="30" s="1"/>
  <c r="J3173" i="30" s="1"/>
  <c r="J3175" i="30" s="1"/>
  <c r="J3177" i="30" s="1"/>
  <c r="J3179" i="30" s="1"/>
  <c r="I3163" i="30"/>
  <c r="I3165" i="30" s="1"/>
  <c r="I3167" i="30" s="1"/>
  <c r="I3169" i="30" s="1"/>
  <c r="I3171" i="30" s="1"/>
  <c r="I3173" i="30" s="1"/>
  <c r="I3175" i="30" s="1"/>
  <c r="I3177" i="30" s="1"/>
  <c r="I3179" i="30" s="1"/>
  <c r="F3163" i="30"/>
  <c r="F3162" i="30"/>
  <c r="J3161" i="30"/>
  <c r="I3161" i="30"/>
  <c r="F3161" i="30"/>
  <c r="E3161" i="30"/>
  <c r="E3162" i="30" s="1"/>
  <c r="J3160" i="30"/>
  <c r="J3162" i="30" s="1"/>
  <c r="I3160" i="30"/>
  <c r="I3162" i="30" s="1"/>
  <c r="F3160" i="30"/>
  <c r="F3159" i="30"/>
  <c r="J3158" i="30"/>
  <c r="I3158" i="30"/>
  <c r="F3158" i="30"/>
  <c r="F3157" i="30"/>
  <c r="J3156" i="30"/>
  <c r="I3156" i="30"/>
  <c r="F3156" i="30"/>
  <c r="E3156" i="30"/>
  <c r="E3157" i="30" s="1"/>
  <c r="E3158" i="30" s="1"/>
  <c r="E3159" i="30" s="1"/>
  <c r="J3155" i="30"/>
  <c r="J3157" i="30" s="1"/>
  <c r="J3159" i="30" s="1"/>
  <c r="I3155" i="30"/>
  <c r="I3157" i="30" s="1"/>
  <c r="I3159" i="30" s="1"/>
  <c r="F3155" i="30"/>
  <c r="J3152" i="30"/>
  <c r="J3154" i="30" s="1"/>
  <c r="I3152" i="30"/>
  <c r="I3154" i="30" s="1"/>
  <c r="J3144" i="30"/>
  <c r="J3146" i="30" s="1"/>
  <c r="J3148" i="30" s="1"/>
  <c r="J3150" i="30" s="1"/>
  <c r="I3144" i="30"/>
  <c r="I3146" i="30" s="1"/>
  <c r="I3148" i="30" s="1"/>
  <c r="I3150" i="30" s="1"/>
  <c r="E3144" i="30"/>
  <c r="E3145" i="30" s="1"/>
  <c r="E3146" i="30" s="1"/>
  <c r="E3147" i="30" s="1"/>
  <c r="E3148" i="30" s="1"/>
  <c r="E3149" i="30" s="1"/>
  <c r="E3150" i="30" s="1"/>
  <c r="E3151" i="30" s="1"/>
  <c r="E3152" i="30" s="1"/>
  <c r="E3153" i="30" s="1"/>
  <c r="E3154" i="30" s="1"/>
  <c r="J3143" i="30"/>
  <c r="J3145" i="30" s="1"/>
  <c r="J3147" i="30" s="1"/>
  <c r="J3149" i="30" s="1"/>
  <c r="J3151" i="30" s="1"/>
  <c r="J3153" i="30" s="1"/>
  <c r="I3143" i="30"/>
  <c r="I3145" i="30" s="1"/>
  <c r="I3147" i="30" s="1"/>
  <c r="I3149" i="30" s="1"/>
  <c r="I3151" i="30" s="1"/>
  <c r="I3153" i="30" s="1"/>
  <c r="F3142" i="30"/>
  <c r="J3141" i="30"/>
  <c r="I3141" i="30"/>
  <c r="F3141" i="30"/>
  <c r="E3141" i="30"/>
  <c r="E3142" i="30" s="1"/>
  <c r="J3140" i="30"/>
  <c r="J3142" i="30" s="1"/>
  <c r="I3140" i="30"/>
  <c r="I3142" i="30" s="1"/>
  <c r="F3140" i="30"/>
  <c r="F3139" i="30"/>
  <c r="J3138" i="30"/>
  <c r="I3138" i="30"/>
  <c r="F3138" i="30"/>
  <c r="F3137" i="30"/>
  <c r="F3136" i="30"/>
  <c r="F3135" i="30"/>
  <c r="F3134" i="30"/>
  <c r="F3133" i="30"/>
  <c r="F3132" i="30"/>
  <c r="J3131" i="30"/>
  <c r="J3133" i="30" s="1"/>
  <c r="J3135" i="30" s="1"/>
  <c r="J3137" i="30" s="1"/>
  <c r="J3139" i="30" s="1"/>
  <c r="I3131" i="30"/>
  <c r="I3133" i="30" s="1"/>
  <c r="I3135" i="30" s="1"/>
  <c r="I3137" i="30" s="1"/>
  <c r="I3139" i="30" s="1"/>
  <c r="F3131" i="30"/>
  <c r="E3131" i="30"/>
  <c r="E3132" i="30" s="1"/>
  <c r="E3133" i="30" s="1"/>
  <c r="E3134" i="30" s="1"/>
  <c r="E3135" i="30" s="1"/>
  <c r="E3136" i="30" s="1"/>
  <c r="E3137" i="30" s="1"/>
  <c r="E3138" i="30" s="1"/>
  <c r="E3139" i="30" s="1"/>
  <c r="J3130" i="30"/>
  <c r="J3132" i="30" s="1"/>
  <c r="J3134" i="30" s="1"/>
  <c r="J3136" i="30" s="1"/>
  <c r="I3130" i="30"/>
  <c r="I3132" i="30" s="1"/>
  <c r="I3134" i="30" s="1"/>
  <c r="I3136" i="30" s="1"/>
  <c r="F3130" i="30"/>
  <c r="F3129" i="30"/>
  <c r="F3128" i="30"/>
  <c r="F3127" i="30"/>
  <c r="F3126" i="30"/>
  <c r="I3109" i="30"/>
  <c r="I3111" i="30" s="1"/>
  <c r="I3113" i="30" s="1"/>
  <c r="I3115" i="30" s="1"/>
  <c r="I3117" i="30" s="1"/>
  <c r="I3119" i="30" s="1"/>
  <c r="I3121" i="30" s="1"/>
  <c r="I3123" i="30" s="1"/>
  <c r="I3125" i="30" s="1"/>
  <c r="I3127" i="30" s="1"/>
  <c r="I3129" i="30" s="1"/>
  <c r="J3107" i="30"/>
  <c r="J3109" i="30" s="1"/>
  <c r="J3111" i="30" s="1"/>
  <c r="J3113" i="30" s="1"/>
  <c r="J3115" i="30" s="1"/>
  <c r="J3117" i="30" s="1"/>
  <c r="J3119" i="30" s="1"/>
  <c r="J3121" i="30" s="1"/>
  <c r="J3123" i="30" s="1"/>
  <c r="J3125" i="30" s="1"/>
  <c r="J3127" i="30" s="1"/>
  <c r="J3129" i="30" s="1"/>
  <c r="I3085" i="30"/>
  <c r="I3087" i="30" s="1"/>
  <c r="I3089" i="30" s="1"/>
  <c r="I3091" i="30" s="1"/>
  <c r="I3093" i="30" s="1"/>
  <c r="I3095" i="30" s="1"/>
  <c r="I3097" i="30" s="1"/>
  <c r="I3099" i="30" s="1"/>
  <c r="I3101" i="30" s="1"/>
  <c r="I3103" i="30" s="1"/>
  <c r="I3105" i="30" s="1"/>
  <c r="J3084" i="30"/>
  <c r="J3086" i="30" s="1"/>
  <c r="J3088" i="30" s="1"/>
  <c r="J3090" i="30" s="1"/>
  <c r="J3092" i="30" s="1"/>
  <c r="J3094" i="30" s="1"/>
  <c r="J3096" i="30" s="1"/>
  <c r="J3098" i="30" s="1"/>
  <c r="J3100" i="30" s="1"/>
  <c r="J3102" i="30" s="1"/>
  <c r="J3104" i="30" s="1"/>
  <c r="J3106" i="30" s="1"/>
  <c r="J3108" i="30" s="1"/>
  <c r="J3110" i="30" s="1"/>
  <c r="J3112" i="30" s="1"/>
  <c r="J3114" i="30" s="1"/>
  <c r="J3116" i="30" s="1"/>
  <c r="J3118" i="30" s="1"/>
  <c r="J3120" i="30" s="1"/>
  <c r="J3122" i="30" s="1"/>
  <c r="J3124" i="30" s="1"/>
  <c r="J3126" i="30" s="1"/>
  <c r="J3128" i="30" s="1"/>
  <c r="J3083" i="30"/>
  <c r="J3085" i="30" s="1"/>
  <c r="J3087" i="30" s="1"/>
  <c r="J3089" i="30" s="1"/>
  <c r="J3091" i="30" s="1"/>
  <c r="J3093" i="30" s="1"/>
  <c r="J3095" i="30" s="1"/>
  <c r="J3097" i="30" s="1"/>
  <c r="J3099" i="30" s="1"/>
  <c r="J3101" i="30" s="1"/>
  <c r="J3103" i="30" s="1"/>
  <c r="J3105" i="30" s="1"/>
  <c r="I3082" i="30"/>
  <c r="I3084" i="30" s="1"/>
  <c r="I3086" i="30" s="1"/>
  <c r="I3088" i="30" s="1"/>
  <c r="I3090" i="30" s="1"/>
  <c r="I3092" i="30" s="1"/>
  <c r="I3094" i="30" s="1"/>
  <c r="I3096" i="30" s="1"/>
  <c r="I3098" i="30" s="1"/>
  <c r="I3100" i="30" s="1"/>
  <c r="I3102" i="30" s="1"/>
  <c r="I3104" i="30" s="1"/>
  <c r="I3106" i="30" s="1"/>
  <c r="I3108" i="30" s="1"/>
  <c r="I3110" i="30" s="1"/>
  <c r="I3112" i="30" s="1"/>
  <c r="I3114" i="30" s="1"/>
  <c r="I3116" i="30" s="1"/>
  <c r="I3118" i="30" s="1"/>
  <c r="I3120" i="30" s="1"/>
  <c r="I3122" i="30" s="1"/>
  <c r="I3124" i="30" s="1"/>
  <c r="I3126" i="30" s="1"/>
  <c r="I3128" i="30" s="1"/>
  <c r="E3082" i="30"/>
  <c r="E3083" i="30" s="1"/>
  <c r="E3084" i="30" s="1"/>
  <c r="E3085" i="30" s="1"/>
  <c r="E3086" i="30" s="1"/>
  <c r="E3087" i="30" s="1"/>
  <c r="E3088" i="30" s="1"/>
  <c r="E3089" i="30" s="1"/>
  <c r="E3090" i="30" s="1"/>
  <c r="E3091" i="30" s="1"/>
  <c r="E3092" i="30" s="1"/>
  <c r="E3093" i="30" s="1"/>
  <c r="E3094" i="30" s="1"/>
  <c r="E3095" i="30" s="1"/>
  <c r="E3096" i="30" s="1"/>
  <c r="E3097" i="30" s="1"/>
  <c r="E3098" i="30" s="1"/>
  <c r="E3099" i="30" s="1"/>
  <c r="E3100" i="30" s="1"/>
  <c r="E3101" i="30" s="1"/>
  <c r="E3102" i="30" s="1"/>
  <c r="E3103" i="30" s="1"/>
  <c r="E3104" i="30" s="1"/>
  <c r="E3105" i="30" s="1"/>
  <c r="E3106" i="30" s="1"/>
  <c r="E3107" i="30" s="1"/>
  <c r="E3108" i="30" s="1"/>
  <c r="E3109" i="30" s="1"/>
  <c r="E3110" i="30" s="1"/>
  <c r="E3111" i="30" s="1"/>
  <c r="E3112" i="30" s="1"/>
  <c r="E3113" i="30" s="1"/>
  <c r="E3114" i="30" s="1"/>
  <c r="E3115" i="30" s="1"/>
  <c r="E3116" i="30" s="1"/>
  <c r="E3117" i="30" s="1"/>
  <c r="E3118" i="30" s="1"/>
  <c r="E3119" i="30" s="1"/>
  <c r="E3120" i="30" s="1"/>
  <c r="E3121" i="30" s="1"/>
  <c r="E3122" i="30" s="1"/>
  <c r="E3123" i="30" s="1"/>
  <c r="E3124" i="30" s="1"/>
  <c r="J3081" i="30"/>
  <c r="I3081" i="30"/>
  <c r="F3080" i="30"/>
  <c r="F3079" i="30"/>
  <c r="F3078" i="30"/>
  <c r="F3077" i="30"/>
  <c r="F3076" i="30"/>
  <c r="F3075" i="30"/>
  <c r="F3074" i="30"/>
  <c r="F3073" i="30"/>
  <c r="F3072" i="30"/>
  <c r="F3071" i="30"/>
  <c r="F3070" i="30"/>
  <c r="F3069" i="30"/>
  <c r="F3068" i="30"/>
  <c r="F3067" i="30"/>
  <c r="F3066" i="30"/>
  <c r="F3065" i="30"/>
  <c r="F3064" i="30"/>
  <c r="F3063" i="30"/>
  <c r="J3062" i="30"/>
  <c r="J3064" i="30" s="1"/>
  <c r="J3066" i="30" s="1"/>
  <c r="J3068" i="30" s="1"/>
  <c r="J3070" i="30" s="1"/>
  <c r="J3072" i="30" s="1"/>
  <c r="J3074" i="30" s="1"/>
  <c r="J3076" i="30" s="1"/>
  <c r="J3078" i="30" s="1"/>
  <c r="J3080" i="30" s="1"/>
  <c r="I3062" i="30"/>
  <c r="I3064" i="30" s="1"/>
  <c r="I3066" i="30" s="1"/>
  <c r="I3068" i="30" s="1"/>
  <c r="I3070" i="30" s="1"/>
  <c r="I3072" i="30" s="1"/>
  <c r="I3074" i="30" s="1"/>
  <c r="I3076" i="30" s="1"/>
  <c r="I3078" i="30" s="1"/>
  <c r="I3080" i="30" s="1"/>
  <c r="F3062" i="30"/>
  <c r="E3062" i="30"/>
  <c r="E3063" i="30" s="1"/>
  <c r="E3064" i="30" s="1"/>
  <c r="E3065" i="30" s="1"/>
  <c r="E3066" i="30" s="1"/>
  <c r="E3067" i="30" s="1"/>
  <c r="E3068" i="30" s="1"/>
  <c r="E3069" i="30" s="1"/>
  <c r="E3070" i="30" s="1"/>
  <c r="E3071" i="30" s="1"/>
  <c r="E3072" i="30" s="1"/>
  <c r="E3073" i="30" s="1"/>
  <c r="E3074" i="30" s="1"/>
  <c r="E3075" i="30" s="1"/>
  <c r="E3076" i="30" s="1"/>
  <c r="E3077" i="30" s="1"/>
  <c r="E3078" i="30" s="1"/>
  <c r="E3079" i="30" s="1"/>
  <c r="E3080" i="30" s="1"/>
  <c r="J3061" i="30"/>
  <c r="J3063" i="30" s="1"/>
  <c r="J3065" i="30" s="1"/>
  <c r="J3067" i="30" s="1"/>
  <c r="J3069" i="30" s="1"/>
  <c r="J3071" i="30" s="1"/>
  <c r="J3073" i="30" s="1"/>
  <c r="J3075" i="30" s="1"/>
  <c r="J3077" i="30" s="1"/>
  <c r="J3079" i="30" s="1"/>
  <c r="I3061" i="30"/>
  <c r="I3063" i="30" s="1"/>
  <c r="I3065" i="30" s="1"/>
  <c r="I3067" i="30" s="1"/>
  <c r="I3069" i="30" s="1"/>
  <c r="I3071" i="30" s="1"/>
  <c r="I3073" i="30" s="1"/>
  <c r="I3075" i="30" s="1"/>
  <c r="I3077" i="30" s="1"/>
  <c r="I3079" i="30" s="1"/>
  <c r="F3061" i="30"/>
  <c r="F3060" i="30"/>
  <c r="F3059" i="30"/>
  <c r="F3058" i="30"/>
  <c r="F3057" i="30"/>
  <c r="J3056" i="30"/>
  <c r="J3058" i="30" s="1"/>
  <c r="J3060" i="30" s="1"/>
  <c r="I3056" i="30"/>
  <c r="I3058" i="30" s="1"/>
  <c r="I3060" i="30" s="1"/>
  <c r="F3056" i="30"/>
  <c r="E3056" i="30"/>
  <c r="E3057" i="30" s="1"/>
  <c r="E3058" i="30" s="1"/>
  <c r="E3059" i="30" s="1"/>
  <c r="E3060" i="30" s="1"/>
  <c r="J3055" i="30"/>
  <c r="J3057" i="30" s="1"/>
  <c r="J3059" i="30" s="1"/>
  <c r="I3055" i="30"/>
  <c r="I3057" i="30" s="1"/>
  <c r="I3059" i="30" s="1"/>
  <c r="F3055" i="30"/>
  <c r="J3051" i="30"/>
  <c r="J3053" i="30" s="1"/>
  <c r="I3051" i="30"/>
  <c r="I3053" i="30" s="1"/>
  <c r="E3051" i="30"/>
  <c r="E3052" i="30" s="1"/>
  <c r="E3053" i="30" s="1"/>
  <c r="E3054" i="30" s="1"/>
  <c r="J3050" i="30"/>
  <c r="J3052" i="30" s="1"/>
  <c r="J3054" i="30" s="1"/>
  <c r="I3050" i="30"/>
  <c r="I3052" i="30" s="1"/>
  <c r="I3054" i="30" s="1"/>
  <c r="F3049" i="30"/>
  <c r="F3048" i="30"/>
  <c r="J3047" i="30"/>
  <c r="J3049" i="30" s="1"/>
  <c r="I3047" i="30"/>
  <c r="I3049" i="30" s="1"/>
  <c r="F3047" i="30"/>
  <c r="F3046" i="30"/>
  <c r="J3045" i="30"/>
  <c r="I3045" i="30"/>
  <c r="F3045" i="30"/>
  <c r="F3044" i="30"/>
  <c r="J3043" i="30"/>
  <c r="I3043" i="30"/>
  <c r="F3043" i="30"/>
  <c r="E3043" i="30"/>
  <c r="E3044" i="30" s="1"/>
  <c r="E3045" i="30" s="1"/>
  <c r="E3046" i="30" s="1"/>
  <c r="E3047" i="30" s="1"/>
  <c r="E3048" i="30" s="1"/>
  <c r="E3049" i="30" s="1"/>
  <c r="J3042" i="30"/>
  <c r="J3044" i="30" s="1"/>
  <c r="J3046" i="30" s="1"/>
  <c r="J3048" i="30" s="1"/>
  <c r="I3042" i="30"/>
  <c r="I3044" i="30" s="1"/>
  <c r="I3046" i="30" s="1"/>
  <c r="I3048" i="30" s="1"/>
  <c r="F3042" i="30"/>
  <c r="F3041" i="30"/>
  <c r="J3040" i="30"/>
  <c r="I3040" i="30"/>
  <c r="F3040" i="30"/>
  <c r="F3039" i="30"/>
  <c r="J3038" i="30"/>
  <c r="I3038" i="30"/>
  <c r="F3038" i="30"/>
  <c r="F3037" i="30"/>
  <c r="J3036" i="30"/>
  <c r="I3036" i="30"/>
  <c r="F3036" i="30"/>
  <c r="F3035" i="30"/>
  <c r="F3034" i="30"/>
  <c r="F3033" i="30"/>
  <c r="F3032" i="30"/>
  <c r="F3031" i="30"/>
  <c r="F3030" i="30"/>
  <c r="F3029" i="30"/>
  <c r="F3028" i="30"/>
  <c r="F3027" i="30"/>
  <c r="J3026" i="30"/>
  <c r="J3028" i="30" s="1"/>
  <c r="J3030" i="30" s="1"/>
  <c r="J3032" i="30" s="1"/>
  <c r="J3034" i="30" s="1"/>
  <c r="I3026" i="30"/>
  <c r="I3028" i="30" s="1"/>
  <c r="I3030" i="30" s="1"/>
  <c r="I3032" i="30" s="1"/>
  <c r="I3034" i="30" s="1"/>
  <c r="F3026" i="30"/>
  <c r="F3025" i="30"/>
  <c r="J3024" i="30"/>
  <c r="I3024" i="30"/>
  <c r="F3024" i="30"/>
  <c r="F3023" i="30"/>
  <c r="F3022" i="30"/>
  <c r="F3021" i="30"/>
  <c r="F3020" i="30"/>
  <c r="F3019" i="30"/>
  <c r="F3018" i="30"/>
  <c r="F3017" i="30"/>
  <c r="F3016" i="30"/>
  <c r="F3015" i="30"/>
  <c r="J3014" i="30"/>
  <c r="J3016" i="30" s="1"/>
  <c r="J3018" i="30" s="1"/>
  <c r="J3020" i="30" s="1"/>
  <c r="J3022" i="30" s="1"/>
  <c r="I3014" i="30"/>
  <c r="I3016" i="30" s="1"/>
  <c r="I3018" i="30" s="1"/>
  <c r="I3020" i="30" s="1"/>
  <c r="I3022" i="30" s="1"/>
  <c r="F3014" i="30"/>
  <c r="F3013" i="30"/>
  <c r="J3012" i="30"/>
  <c r="I3012" i="30"/>
  <c r="F3012" i="30"/>
  <c r="E3012" i="30"/>
  <c r="E3013" i="30" s="1"/>
  <c r="E3014" i="30" s="1"/>
  <c r="E3015" i="30" s="1"/>
  <c r="E3016" i="30" s="1"/>
  <c r="E3017" i="30" s="1"/>
  <c r="E3018" i="30" s="1"/>
  <c r="E3019" i="30" s="1"/>
  <c r="E3020" i="30" s="1"/>
  <c r="E3021" i="30" s="1"/>
  <c r="E3022" i="30" s="1"/>
  <c r="E3023" i="30" s="1"/>
  <c r="E3024" i="30" s="1"/>
  <c r="E3025" i="30" s="1"/>
  <c r="E3026" i="30" s="1"/>
  <c r="E3027" i="30" s="1"/>
  <c r="E3028" i="30" s="1"/>
  <c r="E3029" i="30" s="1"/>
  <c r="E3030" i="30" s="1"/>
  <c r="E3031" i="30" s="1"/>
  <c r="E3032" i="30" s="1"/>
  <c r="E3033" i="30" s="1"/>
  <c r="E3034" i="30" s="1"/>
  <c r="E3035" i="30" s="1"/>
  <c r="E3036" i="30" s="1"/>
  <c r="E3037" i="30" s="1"/>
  <c r="E3038" i="30" s="1"/>
  <c r="E3039" i="30" s="1"/>
  <c r="E3040" i="30" s="1"/>
  <c r="E3041" i="30" s="1"/>
  <c r="J3011" i="30"/>
  <c r="J3013" i="30" s="1"/>
  <c r="J3015" i="30" s="1"/>
  <c r="J3017" i="30" s="1"/>
  <c r="J3019" i="30" s="1"/>
  <c r="J3021" i="30" s="1"/>
  <c r="J3023" i="30" s="1"/>
  <c r="J3025" i="30" s="1"/>
  <c r="J3027" i="30" s="1"/>
  <c r="J3029" i="30" s="1"/>
  <c r="J3031" i="30" s="1"/>
  <c r="J3033" i="30" s="1"/>
  <c r="J3035" i="30" s="1"/>
  <c r="J3037" i="30" s="1"/>
  <c r="J3039" i="30" s="1"/>
  <c r="J3041" i="30" s="1"/>
  <c r="I3011" i="30"/>
  <c r="I3013" i="30" s="1"/>
  <c r="I3015" i="30" s="1"/>
  <c r="I3017" i="30" s="1"/>
  <c r="I3019" i="30" s="1"/>
  <c r="I3021" i="30" s="1"/>
  <c r="I3023" i="30" s="1"/>
  <c r="I3025" i="30" s="1"/>
  <c r="I3027" i="30" s="1"/>
  <c r="I3029" i="30" s="1"/>
  <c r="I3031" i="30" s="1"/>
  <c r="I3033" i="30" s="1"/>
  <c r="I3035" i="30" s="1"/>
  <c r="I3037" i="30" s="1"/>
  <c r="I3039" i="30" s="1"/>
  <c r="I3041" i="30" s="1"/>
  <c r="F3011" i="30"/>
  <c r="F3010" i="30"/>
  <c r="F3009" i="30"/>
  <c r="F3008" i="30"/>
  <c r="F3007" i="30"/>
  <c r="J3006" i="30"/>
  <c r="J3008" i="30" s="1"/>
  <c r="J3010" i="30" s="1"/>
  <c r="I3006" i="30"/>
  <c r="I3008" i="30" s="1"/>
  <c r="I3010" i="30" s="1"/>
  <c r="F3006" i="30"/>
  <c r="F3005" i="30"/>
  <c r="F3004" i="30"/>
  <c r="J3003" i="30"/>
  <c r="J3005" i="30" s="1"/>
  <c r="J3007" i="30" s="1"/>
  <c r="J3009" i="30" s="1"/>
  <c r="I3003" i="30"/>
  <c r="I3005" i="30" s="1"/>
  <c r="I3007" i="30" s="1"/>
  <c r="I3009" i="30" s="1"/>
  <c r="F3003" i="30"/>
  <c r="F3002" i="30"/>
  <c r="F3001" i="30"/>
  <c r="F3000" i="30"/>
  <c r="F2999" i="30"/>
  <c r="J2998" i="30"/>
  <c r="J3000" i="30" s="1"/>
  <c r="J3002" i="30" s="1"/>
  <c r="J3004" i="30" s="1"/>
  <c r="I2998" i="30"/>
  <c r="I3000" i="30" s="1"/>
  <c r="I3002" i="30" s="1"/>
  <c r="I3004" i="30" s="1"/>
  <c r="F2998" i="30"/>
  <c r="F2997" i="30"/>
  <c r="F2996" i="30"/>
  <c r="F2995" i="30"/>
  <c r="J2994" i="30"/>
  <c r="J2996" i="30" s="1"/>
  <c r="I2994" i="30"/>
  <c r="I2996" i="30" s="1"/>
  <c r="F2994" i="30"/>
  <c r="F2993" i="30"/>
  <c r="F2992" i="30"/>
  <c r="F2991" i="30"/>
  <c r="F2990" i="30"/>
  <c r="F2989" i="30"/>
  <c r="F2988" i="30"/>
  <c r="F2987" i="30"/>
  <c r="J2986" i="30"/>
  <c r="J2988" i="30" s="1"/>
  <c r="J2990" i="30" s="1"/>
  <c r="J2992" i="30" s="1"/>
  <c r="I2986" i="30"/>
  <c r="I2988" i="30" s="1"/>
  <c r="I2990" i="30" s="1"/>
  <c r="I2992" i="30" s="1"/>
  <c r="F2986" i="30"/>
  <c r="F2985" i="30"/>
  <c r="F2984" i="30"/>
  <c r="F2983" i="30"/>
  <c r="F2982" i="30"/>
  <c r="F2981" i="30"/>
  <c r="F2980" i="30"/>
  <c r="F2979" i="30"/>
  <c r="F2978" i="30"/>
  <c r="F2977" i="30"/>
  <c r="F2976" i="30"/>
  <c r="J2975" i="30"/>
  <c r="J2977" i="30" s="1"/>
  <c r="J2979" i="30" s="1"/>
  <c r="J2981" i="30" s="1"/>
  <c r="J2983" i="30" s="1"/>
  <c r="J2985" i="30" s="1"/>
  <c r="J2987" i="30" s="1"/>
  <c r="J2989" i="30" s="1"/>
  <c r="J2991" i="30" s="1"/>
  <c r="J2993" i="30" s="1"/>
  <c r="J2995" i="30" s="1"/>
  <c r="J2997" i="30" s="1"/>
  <c r="J2999" i="30" s="1"/>
  <c r="J3001" i="30" s="1"/>
  <c r="I2975" i="30"/>
  <c r="I2977" i="30" s="1"/>
  <c r="I2979" i="30" s="1"/>
  <c r="I2981" i="30" s="1"/>
  <c r="I2983" i="30" s="1"/>
  <c r="I2985" i="30" s="1"/>
  <c r="I2987" i="30" s="1"/>
  <c r="I2989" i="30" s="1"/>
  <c r="I2991" i="30" s="1"/>
  <c r="I2993" i="30" s="1"/>
  <c r="I2995" i="30" s="1"/>
  <c r="I2997" i="30" s="1"/>
  <c r="I2999" i="30" s="1"/>
  <c r="I3001" i="30" s="1"/>
  <c r="F2975" i="30"/>
  <c r="E2975" i="30"/>
  <c r="E2976" i="30" s="1"/>
  <c r="E2977" i="30" s="1"/>
  <c r="E2978" i="30" s="1"/>
  <c r="E2979" i="30" s="1"/>
  <c r="E2980" i="30" s="1"/>
  <c r="E2981" i="30" s="1"/>
  <c r="E2982" i="30" s="1"/>
  <c r="E2983" i="30" s="1"/>
  <c r="E2984" i="30" s="1"/>
  <c r="E2985" i="30" s="1"/>
  <c r="E2986" i="30" s="1"/>
  <c r="E2987" i="30" s="1"/>
  <c r="E2988" i="30" s="1"/>
  <c r="E2989" i="30" s="1"/>
  <c r="E2990" i="30" s="1"/>
  <c r="E2991" i="30" s="1"/>
  <c r="E2992" i="30" s="1"/>
  <c r="E2993" i="30" s="1"/>
  <c r="E2994" i="30" s="1"/>
  <c r="E2995" i="30" s="1"/>
  <c r="E2996" i="30" s="1"/>
  <c r="E2997" i="30" s="1"/>
  <c r="E2998" i="30" s="1"/>
  <c r="E2999" i="30" s="1"/>
  <c r="E3000" i="30" s="1"/>
  <c r="E3001" i="30" s="1"/>
  <c r="E3002" i="30" s="1"/>
  <c r="E3003" i="30" s="1"/>
  <c r="E3004" i="30" s="1"/>
  <c r="E3005" i="30" s="1"/>
  <c r="E3006" i="30" s="1"/>
  <c r="E3007" i="30" s="1"/>
  <c r="E3008" i="30" s="1"/>
  <c r="E3009" i="30" s="1"/>
  <c r="E3010" i="30" s="1"/>
  <c r="J2974" i="30"/>
  <c r="J2976" i="30" s="1"/>
  <c r="J2978" i="30" s="1"/>
  <c r="J2980" i="30" s="1"/>
  <c r="J2982" i="30" s="1"/>
  <c r="J2984" i="30" s="1"/>
  <c r="I2974" i="30"/>
  <c r="I2976" i="30" s="1"/>
  <c r="I2978" i="30" s="1"/>
  <c r="I2980" i="30" s="1"/>
  <c r="I2982" i="30" s="1"/>
  <c r="I2984" i="30" s="1"/>
  <c r="F2974" i="30"/>
  <c r="F2973" i="30"/>
  <c r="F2972" i="30"/>
  <c r="F2971" i="30"/>
  <c r="F2970" i="30"/>
  <c r="F2968" i="30"/>
  <c r="F2967" i="30"/>
  <c r="F2966" i="30"/>
  <c r="F2965" i="30"/>
  <c r="F2964" i="30"/>
  <c r="F2963" i="30"/>
  <c r="F2962" i="30"/>
  <c r="J2961" i="30"/>
  <c r="J2963" i="30" s="1"/>
  <c r="J2965" i="30" s="1"/>
  <c r="J2967" i="30" s="1"/>
  <c r="J2969" i="30" s="1"/>
  <c r="J2971" i="30" s="1"/>
  <c r="J2973" i="30" s="1"/>
  <c r="I2961" i="30"/>
  <c r="I2963" i="30" s="1"/>
  <c r="I2965" i="30" s="1"/>
  <c r="I2967" i="30" s="1"/>
  <c r="I2969" i="30" s="1"/>
  <c r="I2971" i="30" s="1"/>
  <c r="I2973" i="30" s="1"/>
  <c r="F2961" i="30"/>
  <c r="E2961" i="30"/>
  <c r="E2962" i="30" s="1"/>
  <c r="E2963" i="30" s="1"/>
  <c r="E2964" i="30" s="1"/>
  <c r="E2965" i="30" s="1"/>
  <c r="E2966" i="30" s="1"/>
  <c r="E2967" i="30" s="1"/>
  <c r="E2968" i="30" s="1"/>
  <c r="J2960" i="30"/>
  <c r="J2962" i="30" s="1"/>
  <c r="J2964" i="30" s="1"/>
  <c r="J2966" i="30" s="1"/>
  <c r="J2968" i="30" s="1"/>
  <c r="J2970" i="30" s="1"/>
  <c r="J2972" i="30" s="1"/>
  <c r="I2960" i="30"/>
  <c r="I2962" i="30" s="1"/>
  <c r="I2964" i="30" s="1"/>
  <c r="I2966" i="30" s="1"/>
  <c r="I2968" i="30" s="1"/>
  <c r="I2970" i="30" s="1"/>
  <c r="I2972" i="30" s="1"/>
  <c r="F2960" i="30"/>
  <c r="F2959" i="30"/>
  <c r="F2958" i="30"/>
  <c r="J2957" i="30"/>
  <c r="J2959" i="30" s="1"/>
  <c r="I2957" i="30"/>
  <c r="I2959" i="30" s="1"/>
  <c r="F2957" i="30"/>
  <c r="F2956" i="30"/>
  <c r="J2955" i="30"/>
  <c r="I2955" i="30"/>
  <c r="F2955" i="30"/>
  <c r="F2954" i="30"/>
  <c r="J2953" i="30"/>
  <c r="I2953" i="30"/>
  <c r="F2953" i="30"/>
  <c r="E2953" i="30"/>
  <c r="E2954" i="30" s="1"/>
  <c r="E2955" i="30" s="1"/>
  <c r="E2956" i="30" s="1"/>
  <c r="E2957" i="30" s="1"/>
  <c r="E2958" i="30" s="1"/>
  <c r="E2959" i="30" s="1"/>
  <c r="J2952" i="30"/>
  <c r="J2954" i="30" s="1"/>
  <c r="J2956" i="30" s="1"/>
  <c r="J2958" i="30" s="1"/>
  <c r="I2952" i="30"/>
  <c r="I2954" i="30" s="1"/>
  <c r="I2956" i="30" s="1"/>
  <c r="I2958" i="30" s="1"/>
  <c r="F2952" i="30"/>
  <c r="F2951" i="30"/>
  <c r="J2950" i="30"/>
  <c r="I2950" i="30"/>
  <c r="F2950" i="30"/>
  <c r="F2949" i="30"/>
  <c r="J2948" i="30"/>
  <c r="I2948" i="30"/>
  <c r="F2948" i="30"/>
  <c r="F2947" i="30"/>
  <c r="J2946" i="30"/>
  <c r="I2946" i="30"/>
  <c r="F2946" i="30"/>
  <c r="F2945" i="30"/>
  <c r="F2944" i="30"/>
  <c r="F2943" i="30"/>
  <c r="J2942" i="30"/>
  <c r="J2944" i="30" s="1"/>
  <c r="I2942" i="30"/>
  <c r="I2944" i="30" s="1"/>
  <c r="F2942" i="30"/>
  <c r="E2942" i="30"/>
  <c r="E2943" i="30" s="1"/>
  <c r="E2944" i="30" s="1"/>
  <c r="E2945" i="30" s="1"/>
  <c r="E2946" i="30" s="1"/>
  <c r="E2947" i="30" s="1"/>
  <c r="E2948" i="30" s="1"/>
  <c r="E2949" i="30" s="1"/>
  <c r="E2950" i="30" s="1"/>
  <c r="E2951" i="30" s="1"/>
  <c r="J2941" i="30"/>
  <c r="J2943" i="30" s="1"/>
  <c r="J2945" i="30" s="1"/>
  <c r="J2947" i="30" s="1"/>
  <c r="J2949" i="30" s="1"/>
  <c r="J2951" i="30" s="1"/>
  <c r="I2941" i="30"/>
  <c r="I2943" i="30" s="1"/>
  <c r="I2945" i="30" s="1"/>
  <c r="I2947" i="30" s="1"/>
  <c r="I2949" i="30" s="1"/>
  <c r="I2951" i="30" s="1"/>
  <c r="F2941" i="30"/>
  <c r="F2940" i="30"/>
  <c r="F2939" i="30"/>
  <c r="J2938" i="30"/>
  <c r="J2940" i="30" s="1"/>
  <c r="I2938" i="30"/>
  <c r="I2940" i="30" s="1"/>
  <c r="F2938" i="30"/>
  <c r="E2938" i="30"/>
  <c r="E2939" i="30" s="1"/>
  <c r="E2940" i="30" s="1"/>
  <c r="J2937" i="30"/>
  <c r="J2939" i="30" s="1"/>
  <c r="I2937" i="30"/>
  <c r="I2939" i="30" s="1"/>
  <c r="F2937" i="30"/>
  <c r="F2936" i="30"/>
  <c r="J2935" i="30"/>
  <c r="I2935" i="30"/>
  <c r="F2935" i="30"/>
  <c r="E2935" i="30"/>
  <c r="E2936" i="30" s="1"/>
  <c r="J2934" i="30"/>
  <c r="J2936" i="30" s="1"/>
  <c r="I2934" i="30"/>
  <c r="I2936" i="30" s="1"/>
  <c r="F2934" i="30"/>
  <c r="F2933" i="30"/>
  <c r="J2932" i="30"/>
  <c r="I2932" i="30"/>
  <c r="F2932" i="30"/>
  <c r="E2932" i="30"/>
  <c r="E2933" i="30" s="1"/>
  <c r="J2931" i="30"/>
  <c r="J2933" i="30" s="1"/>
  <c r="I2931" i="30"/>
  <c r="I2933" i="30" s="1"/>
  <c r="F2931" i="30"/>
  <c r="F2930" i="30"/>
  <c r="F2929" i="30"/>
  <c r="E2929" i="30"/>
  <c r="E2930" i="30" s="1"/>
  <c r="J2928" i="30"/>
  <c r="J2930" i="30" s="1"/>
  <c r="I2928" i="30"/>
  <c r="I2930" i="30" s="1"/>
  <c r="F2928" i="30"/>
  <c r="F2927" i="30"/>
  <c r="F2926" i="30"/>
  <c r="F2925" i="30"/>
  <c r="E2925" i="30"/>
  <c r="E2926" i="30" s="1"/>
  <c r="E2927" i="30" s="1"/>
  <c r="F2924" i="30"/>
  <c r="J2919" i="30"/>
  <c r="J2921" i="30" s="1"/>
  <c r="J2923" i="30" s="1"/>
  <c r="J2925" i="30" s="1"/>
  <c r="J2927" i="30" s="1"/>
  <c r="J2929" i="30" s="1"/>
  <c r="I2919" i="30"/>
  <c r="I2921" i="30" s="1"/>
  <c r="I2923" i="30" s="1"/>
  <c r="I2925" i="30" s="1"/>
  <c r="I2927" i="30" s="1"/>
  <c r="I2929" i="30" s="1"/>
  <c r="E2919" i="30"/>
  <c r="E2920" i="30" s="1"/>
  <c r="E2921" i="30" s="1"/>
  <c r="E2922" i="30" s="1"/>
  <c r="J2918" i="30"/>
  <c r="J2920" i="30" s="1"/>
  <c r="J2922" i="30" s="1"/>
  <c r="J2924" i="30" s="1"/>
  <c r="J2926" i="30" s="1"/>
  <c r="I2918" i="30"/>
  <c r="I2920" i="30" s="1"/>
  <c r="I2922" i="30" s="1"/>
  <c r="I2924" i="30" s="1"/>
  <c r="I2926" i="30" s="1"/>
  <c r="F2912" i="30"/>
  <c r="F2911" i="30"/>
  <c r="J2910" i="30"/>
  <c r="J2912" i="30" s="1"/>
  <c r="J2914" i="30" s="1"/>
  <c r="J2916" i="30" s="1"/>
  <c r="I2910" i="30"/>
  <c r="I2912" i="30" s="1"/>
  <c r="I2914" i="30" s="1"/>
  <c r="I2916" i="30" s="1"/>
  <c r="F2910" i="30"/>
  <c r="E2910" i="30"/>
  <c r="E2911" i="30" s="1"/>
  <c r="E2912" i="30" s="1"/>
  <c r="J2909" i="30"/>
  <c r="J2911" i="30" s="1"/>
  <c r="J2913" i="30" s="1"/>
  <c r="J2915" i="30" s="1"/>
  <c r="J2917" i="30" s="1"/>
  <c r="I2909" i="30"/>
  <c r="I2911" i="30" s="1"/>
  <c r="I2913" i="30" s="1"/>
  <c r="I2915" i="30" s="1"/>
  <c r="I2917" i="30" s="1"/>
  <c r="F2909" i="30"/>
  <c r="J2906" i="30"/>
  <c r="J2908" i="30" s="1"/>
  <c r="I2906" i="30"/>
  <c r="I2908" i="30" s="1"/>
  <c r="E2906" i="30"/>
  <c r="E2907" i="30" s="1"/>
  <c r="E2908" i="30" s="1"/>
  <c r="J2905" i="30"/>
  <c r="J2907" i="30" s="1"/>
  <c r="I2905" i="30"/>
  <c r="I2907" i="30" s="1"/>
  <c r="F2904" i="30"/>
  <c r="F2903" i="30"/>
  <c r="J2902" i="30"/>
  <c r="J2904" i="30" s="1"/>
  <c r="I2902" i="30"/>
  <c r="I2904" i="30" s="1"/>
  <c r="F2902" i="30"/>
  <c r="F2901" i="30"/>
  <c r="J2900" i="30"/>
  <c r="I2900" i="30"/>
  <c r="F2900" i="30"/>
  <c r="E2900" i="30"/>
  <c r="E2901" i="30" s="1"/>
  <c r="E2902" i="30" s="1"/>
  <c r="E2903" i="30" s="1"/>
  <c r="E2904" i="30" s="1"/>
  <c r="J2899" i="30"/>
  <c r="J2901" i="30" s="1"/>
  <c r="J2903" i="30" s="1"/>
  <c r="I2899" i="30"/>
  <c r="I2901" i="30" s="1"/>
  <c r="I2903" i="30" s="1"/>
  <c r="F2899" i="30"/>
  <c r="F2898" i="30"/>
  <c r="J2897" i="30"/>
  <c r="I2897" i="30"/>
  <c r="F2897" i="30"/>
  <c r="F2896" i="30"/>
  <c r="F2895" i="30"/>
  <c r="F2894" i="30"/>
  <c r="F2893" i="30"/>
  <c r="J2892" i="30"/>
  <c r="J2894" i="30" s="1"/>
  <c r="J2896" i="30" s="1"/>
  <c r="J2898" i="30" s="1"/>
  <c r="I2892" i="30"/>
  <c r="I2894" i="30" s="1"/>
  <c r="I2896" i="30" s="1"/>
  <c r="I2898" i="30" s="1"/>
  <c r="F2892" i="30"/>
  <c r="E2892" i="30"/>
  <c r="E2893" i="30" s="1"/>
  <c r="E2894" i="30" s="1"/>
  <c r="E2895" i="30" s="1"/>
  <c r="E2896" i="30" s="1"/>
  <c r="E2897" i="30" s="1"/>
  <c r="E2898" i="30" s="1"/>
  <c r="J2891" i="30"/>
  <c r="J2893" i="30" s="1"/>
  <c r="J2895" i="30" s="1"/>
  <c r="I2891" i="30"/>
  <c r="I2893" i="30" s="1"/>
  <c r="I2895" i="30" s="1"/>
  <c r="F2891" i="30"/>
  <c r="F2890" i="30"/>
  <c r="F2889" i="30"/>
  <c r="F2888" i="30"/>
  <c r="E2888" i="30"/>
  <c r="E2889" i="30" s="1"/>
  <c r="E2890" i="30" s="1"/>
  <c r="F2887" i="30"/>
  <c r="F2885" i="30"/>
  <c r="F2884" i="30"/>
  <c r="F2883" i="30"/>
  <c r="J2882" i="30"/>
  <c r="J2884" i="30" s="1"/>
  <c r="J2886" i="30" s="1"/>
  <c r="J2888" i="30" s="1"/>
  <c r="J2890" i="30" s="1"/>
  <c r="I2882" i="30"/>
  <c r="I2884" i="30" s="1"/>
  <c r="I2886" i="30" s="1"/>
  <c r="I2888" i="30" s="1"/>
  <c r="I2890" i="30" s="1"/>
  <c r="F2882" i="30"/>
  <c r="E2882" i="30"/>
  <c r="E2883" i="30" s="1"/>
  <c r="E2884" i="30" s="1"/>
  <c r="E2885" i="30" s="1"/>
  <c r="J2881" i="30"/>
  <c r="J2883" i="30" s="1"/>
  <c r="J2885" i="30" s="1"/>
  <c r="J2887" i="30" s="1"/>
  <c r="J2889" i="30" s="1"/>
  <c r="I2881" i="30"/>
  <c r="I2883" i="30" s="1"/>
  <c r="I2885" i="30" s="1"/>
  <c r="I2887" i="30" s="1"/>
  <c r="I2889" i="30" s="1"/>
  <c r="F2881" i="30"/>
  <c r="J2878" i="30"/>
  <c r="J2880" i="30" s="1"/>
  <c r="I2878" i="30"/>
  <c r="I2880" i="30" s="1"/>
  <c r="E2878" i="30"/>
  <c r="E2879" i="30" s="1"/>
  <c r="E2880" i="30" s="1"/>
  <c r="J2877" i="30"/>
  <c r="J2879" i="30" s="1"/>
  <c r="I2877" i="30"/>
  <c r="I2879" i="30" s="1"/>
  <c r="J2876" i="30"/>
  <c r="I2876" i="30"/>
  <c r="F2876" i="30"/>
  <c r="F2875" i="30"/>
  <c r="F2874" i="30"/>
  <c r="F2873" i="30"/>
  <c r="F2872" i="30"/>
  <c r="J2871" i="30"/>
  <c r="J2873" i="30" s="1"/>
  <c r="J2875" i="30" s="1"/>
  <c r="I2871" i="30"/>
  <c r="I2873" i="30" s="1"/>
  <c r="I2875" i="30" s="1"/>
  <c r="F2871" i="30"/>
  <c r="F2870" i="30"/>
  <c r="F2869" i="30"/>
  <c r="F2868" i="30"/>
  <c r="J2867" i="30"/>
  <c r="J2869" i="30" s="1"/>
  <c r="I2867" i="30"/>
  <c r="I2869" i="30" s="1"/>
  <c r="F2867" i="30"/>
  <c r="E2867" i="30"/>
  <c r="E2868" i="30" s="1"/>
  <c r="E2869" i="30" s="1"/>
  <c r="E2870" i="30" s="1"/>
  <c r="E2871" i="30" s="1"/>
  <c r="E2872" i="30" s="1"/>
  <c r="E2873" i="30" s="1"/>
  <c r="E2874" i="30" s="1"/>
  <c r="E2875" i="30" s="1"/>
  <c r="J2866" i="30"/>
  <c r="J2868" i="30" s="1"/>
  <c r="J2870" i="30" s="1"/>
  <c r="J2872" i="30" s="1"/>
  <c r="J2874" i="30" s="1"/>
  <c r="I2866" i="30"/>
  <c r="I2868" i="30" s="1"/>
  <c r="I2870" i="30" s="1"/>
  <c r="I2872" i="30" s="1"/>
  <c r="I2874" i="30" s="1"/>
  <c r="F2866" i="30"/>
  <c r="F2865" i="30"/>
  <c r="F2864" i="30"/>
  <c r="F2863" i="30"/>
  <c r="E2863" i="30"/>
  <c r="E2864" i="30" s="1"/>
  <c r="E2865" i="30" s="1"/>
  <c r="F2862" i="30"/>
  <c r="J2858" i="30"/>
  <c r="J2860" i="30" s="1"/>
  <c r="J2862" i="30" s="1"/>
  <c r="J2864" i="30" s="1"/>
  <c r="I2858" i="30"/>
  <c r="I2860" i="30" s="1"/>
  <c r="I2862" i="30" s="1"/>
  <c r="I2864" i="30" s="1"/>
  <c r="J2854" i="30"/>
  <c r="J2856" i="30" s="1"/>
  <c r="I2854" i="30"/>
  <c r="I2856" i="30" s="1"/>
  <c r="J2850" i="30"/>
  <c r="J2852" i="30" s="1"/>
  <c r="I2850" i="30"/>
  <c r="I2852" i="30" s="1"/>
  <c r="E2850" i="30"/>
  <c r="E2851" i="30" s="1"/>
  <c r="E2852" i="30" s="1"/>
  <c r="E2853" i="30" s="1"/>
  <c r="E2854" i="30" s="1"/>
  <c r="E2855" i="30" s="1"/>
  <c r="E2856" i="30" s="1"/>
  <c r="E2857" i="30" s="1"/>
  <c r="E2858" i="30" s="1"/>
  <c r="E2859" i="30" s="1"/>
  <c r="E2860" i="30" s="1"/>
  <c r="J2849" i="30"/>
  <c r="J2851" i="30" s="1"/>
  <c r="J2853" i="30" s="1"/>
  <c r="J2855" i="30" s="1"/>
  <c r="J2857" i="30" s="1"/>
  <c r="J2859" i="30" s="1"/>
  <c r="J2861" i="30" s="1"/>
  <c r="J2863" i="30" s="1"/>
  <c r="J2865" i="30" s="1"/>
  <c r="I2849" i="30"/>
  <c r="I2851" i="30" s="1"/>
  <c r="I2853" i="30" s="1"/>
  <c r="I2855" i="30" s="1"/>
  <c r="I2857" i="30" s="1"/>
  <c r="I2859" i="30" s="1"/>
  <c r="I2861" i="30" s="1"/>
  <c r="I2863" i="30" s="1"/>
  <c r="I2865" i="30" s="1"/>
  <c r="F2848" i="30"/>
  <c r="F2847" i="30"/>
  <c r="F2846" i="30"/>
  <c r="F2845" i="30"/>
  <c r="F2844" i="30"/>
  <c r="F2843" i="30"/>
  <c r="J2842" i="30"/>
  <c r="J2844" i="30" s="1"/>
  <c r="J2846" i="30" s="1"/>
  <c r="J2848" i="30" s="1"/>
  <c r="I2842" i="30"/>
  <c r="I2844" i="30" s="1"/>
  <c r="I2846" i="30" s="1"/>
  <c r="I2848" i="30" s="1"/>
  <c r="F2842" i="30"/>
  <c r="F2841" i="30"/>
  <c r="J2840" i="30"/>
  <c r="I2840" i="30"/>
  <c r="F2840" i="30"/>
  <c r="F2839" i="30"/>
  <c r="J2838" i="30"/>
  <c r="I2838" i="30"/>
  <c r="F2838" i="30"/>
  <c r="F2837" i="30"/>
  <c r="F2836" i="30"/>
  <c r="F2835" i="30"/>
  <c r="F2834" i="30"/>
  <c r="F2833" i="30"/>
  <c r="F2832" i="30"/>
  <c r="F2831" i="30"/>
  <c r="F2830" i="30"/>
  <c r="F2829" i="30"/>
  <c r="F2828" i="30"/>
  <c r="J2827" i="30"/>
  <c r="J2829" i="30" s="1"/>
  <c r="J2831" i="30" s="1"/>
  <c r="J2833" i="30" s="1"/>
  <c r="J2835" i="30" s="1"/>
  <c r="J2837" i="30" s="1"/>
  <c r="J2839" i="30" s="1"/>
  <c r="J2841" i="30" s="1"/>
  <c r="J2843" i="30" s="1"/>
  <c r="J2845" i="30" s="1"/>
  <c r="J2847" i="30" s="1"/>
  <c r="I2827" i="30"/>
  <c r="I2829" i="30" s="1"/>
  <c r="I2831" i="30" s="1"/>
  <c r="I2833" i="30" s="1"/>
  <c r="I2835" i="30" s="1"/>
  <c r="I2837" i="30" s="1"/>
  <c r="I2839" i="30" s="1"/>
  <c r="I2841" i="30" s="1"/>
  <c r="I2843" i="30" s="1"/>
  <c r="I2845" i="30" s="1"/>
  <c r="I2847" i="30" s="1"/>
  <c r="F2827" i="30"/>
  <c r="F2826" i="30"/>
  <c r="F2825" i="30"/>
  <c r="F2824" i="30"/>
  <c r="J2823" i="30"/>
  <c r="J2825" i="30" s="1"/>
  <c r="I2823" i="30"/>
  <c r="I2825" i="30" s="1"/>
  <c r="F2823" i="30"/>
  <c r="E2823" i="30"/>
  <c r="E2824" i="30" s="1"/>
  <c r="E2825" i="30" s="1"/>
  <c r="E2826" i="30" s="1"/>
  <c r="E2827" i="30" s="1"/>
  <c r="E2828" i="30" s="1"/>
  <c r="E2829" i="30" s="1"/>
  <c r="E2830" i="30" s="1"/>
  <c r="E2831" i="30" s="1"/>
  <c r="E2832" i="30" s="1"/>
  <c r="E2833" i="30" s="1"/>
  <c r="E2834" i="30" s="1"/>
  <c r="E2835" i="30" s="1"/>
  <c r="E2836" i="30" s="1"/>
  <c r="E2837" i="30" s="1"/>
  <c r="E2838" i="30" s="1"/>
  <c r="E2839" i="30" s="1"/>
  <c r="E2840" i="30" s="1"/>
  <c r="E2841" i="30" s="1"/>
  <c r="E2842" i="30" s="1"/>
  <c r="E2843" i="30" s="1"/>
  <c r="E2844" i="30" s="1"/>
  <c r="E2845" i="30" s="1"/>
  <c r="E2846" i="30" s="1"/>
  <c r="E2847" i="30" s="1"/>
  <c r="E2848" i="30" s="1"/>
  <c r="F2822" i="30"/>
  <c r="F2821" i="30"/>
  <c r="F2820" i="30"/>
  <c r="E2820" i="30"/>
  <c r="E2821" i="30" s="1"/>
  <c r="F2819" i="30"/>
  <c r="F2818" i="30"/>
  <c r="F2816" i="30"/>
  <c r="F2815" i="30"/>
  <c r="F2814" i="30"/>
  <c r="F2813" i="30"/>
  <c r="F2812" i="30"/>
  <c r="F2811" i="30"/>
  <c r="J2810" i="30"/>
  <c r="J2812" i="30" s="1"/>
  <c r="J2814" i="30" s="1"/>
  <c r="J2816" i="30" s="1"/>
  <c r="J2818" i="30" s="1"/>
  <c r="J2820" i="30" s="1"/>
  <c r="J2822" i="30" s="1"/>
  <c r="J2824" i="30" s="1"/>
  <c r="J2826" i="30" s="1"/>
  <c r="J2828" i="30" s="1"/>
  <c r="J2830" i="30" s="1"/>
  <c r="J2832" i="30" s="1"/>
  <c r="J2834" i="30" s="1"/>
  <c r="J2836" i="30" s="1"/>
  <c r="F2810" i="30"/>
  <c r="J2809" i="30"/>
  <c r="J2811" i="30" s="1"/>
  <c r="J2813" i="30" s="1"/>
  <c r="J2815" i="30" s="1"/>
  <c r="J2817" i="30" s="1"/>
  <c r="J2819" i="30" s="1"/>
  <c r="J2821" i="30" s="1"/>
  <c r="F2809" i="30"/>
  <c r="F2808" i="30"/>
  <c r="F2807" i="30"/>
  <c r="F2806" i="30"/>
  <c r="J2805" i="30"/>
  <c r="J2806" i="30" s="1"/>
  <c r="J2807" i="30" s="1"/>
  <c r="J2808" i="30" s="1"/>
  <c r="F2805" i="30"/>
  <c r="F2804" i="30"/>
  <c r="J2803" i="30"/>
  <c r="J2804" i="30" s="1"/>
  <c r="I2803" i="30"/>
  <c r="I2804" i="30" s="1"/>
  <c r="I2805" i="30" s="1"/>
  <c r="I2806" i="30" s="1"/>
  <c r="I2807" i="30" s="1"/>
  <c r="I2808" i="30" s="1"/>
  <c r="I2809" i="30" s="1"/>
  <c r="F2803" i="30"/>
  <c r="J2802" i="30"/>
  <c r="I2802" i="30"/>
  <c r="F2802" i="30"/>
  <c r="F2801" i="30"/>
  <c r="F2800" i="30"/>
  <c r="F2799" i="30"/>
  <c r="F2798" i="30"/>
  <c r="F2797" i="30"/>
  <c r="J2796" i="30"/>
  <c r="J2798" i="30" s="1"/>
  <c r="J2800" i="30" s="1"/>
  <c r="I2796" i="30"/>
  <c r="I2798" i="30" s="1"/>
  <c r="I2800" i="30" s="1"/>
  <c r="F2796" i="30"/>
  <c r="F2795" i="30"/>
  <c r="F2794" i="30"/>
  <c r="F2793" i="30"/>
  <c r="J2792" i="30"/>
  <c r="J2794" i="30" s="1"/>
  <c r="I2792" i="30"/>
  <c r="I2794" i="30" s="1"/>
  <c r="F2792" i="30"/>
  <c r="F2791" i="30"/>
  <c r="F2790" i="30"/>
  <c r="F2789" i="30"/>
  <c r="F2788" i="30"/>
  <c r="E2788" i="30"/>
  <c r="E2789" i="30" s="1"/>
  <c r="E2790" i="30" s="1"/>
  <c r="E2791" i="30" s="1"/>
  <c r="E2792" i="30" s="1"/>
  <c r="E2793" i="30" s="1"/>
  <c r="E2794" i="30" s="1"/>
  <c r="E2795" i="30" s="1"/>
  <c r="E2796" i="30" s="1"/>
  <c r="E2797" i="30" s="1"/>
  <c r="E2798" i="30" s="1"/>
  <c r="E2799" i="30" s="1"/>
  <c r="E2800" i="30" s="1"/>
  <c r="E2801" i="30" s="1"/>
  <c r="E2802" i="30" s="1"/>
  <c r="E2803" i="30" s="1"/>
  <c r="E2804" i="30" s="1"/>
  <c r="E2805" i="30" s="1"/>
  <c r="E2806" i="30" s="1"/>
  <c r="E2807" i="30" s="1"/>
  <c r="E2808" i="30" s="1"/>
  <c r="E2809" i="30" s="1"/>
  <c r="E2810" i="30" s="1"/>
  <c r="E2811" i="30" s="1"/>
  <c r="E2812" i="30" s="1"/>
  <c r="E2813" i="30" s="1"/>
  <c r="E2814" i="30" s="1"/>
  <c r="E2815" i="30" s="1"/>
  <c r="E2816" i="30" s="1"/>
  <c r="F2787" i="30"/>
  <c r="F2786" i="30"/>
  <c r="F2785" i="30"/>
  <c r="F2784" i="30"/>
  <c r="E2784" i="30"/>
  <c r="E2785" i="30" s="1"/>
  <c r="E2786" i="30" s="1"/>
  <c r="F2783" i="30"/>
  <c r="F2781" i="30"/>
  <c r="F2780" i="30"/>
  <c r="F2779" i="30"/>
  <c r="F2778" i="30"/>
  <c r="F2777" i="30"/>
  <c r="J2776" i="30"/>
  <c r="J2778" i="30" s="1"/>
  <c r="J2780" i="30" s="1"/>
  <c r="J2782" i="30" s="1"/>
  <c r="J2784" i="30" s="1"/>
  <c r="J2786" i="30" s="1"/>
  <c r="J2788" i="30" s="1"/>
  <c r="J2790" i="30" s="1"/>
  <c r="I2776" i="30"/>
  <c r="I2778" i="30" s="1"/>
  <c r="I2780" i="30" s="1"/>
  <c r="I2782" i="30" s="1"/>
  <c r="I2784" i="30" s="1"/>
  <c r="I2786" i="30" s="1"/>
  <c r="I2788" i="30" s="1"/>
  <c r="I2790" i="30" s="1"/>
  <c r="F2776" i="30"/>
  <c r="J2775" i="30"/>
  <c r="J2777" i="30" s="1"/>
  <c r="J2779" i="30" s="1"/>
  <c r="J2781" i="30" s="1"/>
  <c r="J2783" i="30" s="1"/>
  <c r="J2785" i="30" s="1"/>
  <c r="J2787" i="30" s="1"/>
  <c r="J2789" i="30" s="1"/>
  <c r="J2791" i="30" s="1"/>
  <c r="J2793" i="30" s="1"/>
  <c r="J2795" i="30" s="1"/>
  <c r="J2797" i="30" s="1"/>
  <c r="J2799" i="30" s="1"/>
  <c r="J2801" i="30" s="1"/>
  <c r="I2775" i="30"/>
  <c r="I2777" i="30" s="1"/>
  <c r="I2779" i="30" s="1"/>
  <c r="I2781" i="30" s="1"/>
  <c r="I2783" i="30" s="1"/>
  <c r="I2785" i="30" s="1"/>
  <c r="I2787" i="30" s="1"/>
  <c r="I2789" i="30" s="1"/>
  <c r="I2791" i="30" s="1"/>
  <c r="I2793" i="30" s="1"/>
  <c r="I2795" i="30" s="1"/>
  <c r="I2797" i="30" s="1"/>
  <c r="I2799" i="30" s="1"/>
  <c r="I2801" i="30" s="1"/>
  <c r="F2775" i="30"/>
  <c r="F2774" i="30"/>
  <c r="E2774" i="30"/>
  <c r="E2775" i="30" s="1"/>
  <c r="E2776" i="30" s="1"/>
  <c r="E2777" i="30" s="1"/>
  <c r="E2778" i="30" s="1"/>
  <c r="E2779" i="30" s="1"/>
  <c r="E2780" i="30" s="1"/>
  <c r="E2781" i="30" s="1"/>
  <c r="F2773" i="30"/>
  <c r="F2772" i="30"/>
  <c r="F2771" i="30"/>
  <c r="F2770" i="30"/>
  <c r="F2769" i="30"/>
  <c r="F2718" i="30"/>
  <c r="F2717" i="30"/>
  <c r="F2716" i="30"/>
  <c r="F2715" i="30"/>
  <c r="F2714" i="30"/>
  <c r="J2713" i="30"/>
  <c r="J2715" i="30" s="1"/>
  <c r="J2717" i="30" s="1"/>
  <c r="J2719" i="30" s="1"/>
  <c r="I2713" i="30"/>
  <c r="I2715" i="30" s="1"/>
  <c r="I2717" i="30" s="1"/>
  <c r="I2719" i="30" s="1"/>
  <c r="F2713" i="30"/>
  <c r="E2713" i="30"/>
  <c r="E2714" i="30" s="1"/>
  <c r="E2715" i="30" s="1"/>
  <c r="E2716" i="30" s="1"/>
  <c r="E2717" i="30" s="1"/>
  <c r="E2718" i="30" s="1"/>
  <c r="J2712" i="30"/>
  <c r="J2714" i="30" s="1"/>
  <c r="J2716" i="30" s="1"/>
  <c r="J2718" i="30" s="1"/>
  <c r="I2712" i="30"/>
  <c r="I2714" i="30" s="1"/>
  <c r="I2716" i="30" s="1"/>
  <c r="I2718" i="30" s="1"/>
  <c r="F2712" i="30"/>
  <c r="F2711" i="30"/>
  <c r="F2710" i="30"/>
  <c r="E2710" i="30"/>
  <c r="E2711" i="30" s="1"/>
  <c r="J2709" i="30"/>
  <c r="J2711" i="30" s="1"/>
  <c r="I2709" i="30"/>
  <c r="I2711" i="30" s="1"/>
  <c r="F2709" i="30"/>
  <c r="F2708" i="30"/>
  <c r="J2707" i="30"/>
  <c r="I2707" i="30"/>
  <c r="F2707" i="30"/>
  <c r="F2706" i="30"/>
  <c r="J2705" i="30"/>
  <c r="I2705" i="30"/>
  <c r="F2705" i="30"/>
  <c r="E2705" i="30"/>
  <c r="E2706" i="30" s="1"/>
  <c r="E2707" i="30" s="1"/>
  <c r="E2708" i="30" s="1"/>
  <c r="J2704" i="30"/>
  <c r="J2706" i="30" s="1"/>
  <c r="J2708" i="30" s="1"/>
  <c r="J2710" i="30" s="1"/>
  <c r="I2704" i="30"/>
  <c r="I2706" i="30" s="1"/>
  <c r="I2708" i="30" s="1"/>
  <c r="I2710" i="30" s="1"/>
  <c r="F2704" i="30"/>
  <c r="F2703" i="30"/>
  <c r="F2702" i="30"/>
  <c r="F2701" i="30"/>
  <c r="E2701" i="30"/>
  <c r="E2702" i="30" s="1"/>
  <c r="E2703" i="30" s="1"/>
  <c r="F2700" i="30"/>
  <c r="F2698" i="30"/>
  <c r="F2697" i="30"/>
  <c r="J2696" i="30"/>
  <c r="J2697" i="30" s="1"/>
  <c r="J2698" i="30" s="1"/>
  <c r="J2699" i="30" s="1"/>
  <c r="J2700" i="30" s="1"/>
  <c r="J2701" i="30" s="1"/>
  <c r="J2702" i="30" s="1"/>
  <c r="J2703" i="30" s="1"/>
  <c r="I2696" i="30"/>
  <c r="I2697" i="30" s="1"/>
  <c r="I2698" i="30" s="1"/>
  <c r="I2699" i="30" s="1"/>
  <c r="I2700" i="30" s="1"/>
  <c r="I2701" i="30" s="1"/>
  <c r="I2702" i="30" s="1"/>
  <c r="I2703" i="30" s="1"/>
  <c r="F2696" i="30"/>
  <c r="F2695" i="30"/>
  <c r="J2694" i="30"/>
  <c r="I2694" i="30"/>
  <c r="F2694" i="30"/>
  <c r="F2693" i="30"/>
  <c r="J2692" i="30"/>
  <c r="I2692" i="30"/>
  <c r="F2692" i="30"/>
  <c r="E2692" i="30"/>
  <c r="E2693" i="30" s="1"/>
  <c r="E2694" i="30" s="1"/>
  <c r="E2695" i="30" s="1"/>
  <c r="E2696" i="30" s="1"/>
  <c r="E2697" i="30" s="1"/>
  <c r="E2698" i="30" s="1"/>
  <c r="J2691" i="30"/>
  <c r="J2693" i="30" s="1"/>
  <c r="J2695" i="30" s="1"/>
  <c r="I2691" i="30"/>
  <c r="I2693" i="30" s="1"/>
  <c r="I2695" i="30" s="1"/>
  <c r="F2691" i="30"/>
  <c r="F2690" i="30"/>
  <c r="F2689" i="30"/>
  <c r="F2688" i="30"/>
  <c r="E2688" i="30"/>
  <c r="E2689" i="30" s="1"/>
  <c r="E2690" i="30" s="1"/>
  <c r="F2687" i="30"/>
  <c r="F2685" i="30"/>
  <c r="F2684" i="30"/>
  <c r="F2683" i="30"/>
  <c r="F2682" i="30"/>
  <c r="F2681" i="30"/>
  <c r="J2680" i="30"/>
  <c r="J2682" i="30" s="1"/>
  <c r="J2684" i="30" s="1"/>
  <c r="J2686" i="30" s="1"/>
  <c r="J2688" i="30" s="1"/>
  <c r="J2690" i="30" s="1"/>
  <c r="I2680" i="30"/>
  <c r="I2682" i="30" s="1"/>
  <c r="I2684" i="30" s="1"/>
  <c r="I2686" i="30" s="1"/>
  <c r="I2688" i="30" s="1"/>
  <c r="I2690" i="30" s="1"/>
  <c r="F2680" i="30"/>
  <c r="F2679" i="30"/>
  <c r="F2678" i="30"/>
  <c r="F2677" i="30"/>
  <c r="F2676" i="30"/>
  <c r="J2675" i="30"/>
  <c r="J2677" i="30" s="1"/>
  <c r="J2679" i="30" s="1"/>
  <c r="J2681" i="30" s="1"/>
  <c r="J2683" i="30" s="1"/>
  <c r="J2685" i="30" s="1"/>
  <c r="J2687" i="30" s="1"/>
  <c r="J2689" i="30" s="1"/>
  <c r="I2675" i="30"/>
  <c r="I2677" i="30" s="1"/>
  <c r="I2679" i="30" s="1"/>
  <c r="I2681" i="30" s="1"/>
  <c r="I2683" i="30" s="1"/>
  <c r="I2685" i="30" s="1"/>
  <c r="I2687" i="30" s="1"/>
  <c r="I2689" i="30" s="1"/>
  <c r="F2675" i="30"/>
  <c r="F2674" i="30"/>
  <c r="F2673" i="30"/>
  <c r="F2672" i="30"/>
  <c r="F2671" i="30"/>
  <c r="F2670" i="30"/>
  <c r="F2669" i="30"/>
  <c r="J2668" i="30"/>
  <c r="J2670" i="30" s="1"/>
  <c r="J2672" i="30" s="1"/>
  <c r="J2674" i="30" s="1"/>
  <c r="J2676" i="30" s="1"/>
  <c r="J2678" i="30" s="1"/>
  <c r="I2668" i="30"/>
  <c r="I2670" i="30" s="1"/>
  <c r="I2672" i="30" s="1"/>
  <c r="I2674" i="30" s="1"/>
  <c r="I2676" i="30" s="1"/>
  <c r="I2678" i="30" s="1"/>
  <c r="F2668" i="30"/>
  <c r="J2667" i="30"/>
  <c r="J2669" i="30" s="1"/>
  <c r="J2671" i="30" s="1"/>
  <c r="J2673" i="30" s="1"/>
  <c r="F2667" i="30"/>
  <c r="J2666" i="30"/>
  <c r="F2666" i="30"/>
  <c r="I2665" i="30"/>
  <c r="I2667" i="30" s="1"/>
  <c r="I2669" i="30" s="1"/>
  <c r="I2671" i="30" s="1"/>
  <c r="I2673" i="30" s="1"/>
  <c r="F2665" i="30"/>
  <c r="E2665" i="30"/>
  <c r="E2666" i="30" s="1"/>
  <c r="E2667" i="30" s="1"/>
  <c r="E2668" i="30" s="1"/>
  <c r="E2669" i="30" s="1"/>
  <c r="E2670" i="30" s="1"/>
  <c r="E2671" i="30" s="1"/>
  <c r="E2672" i="30" s="1"/>
  <c r="E2673" i="30" s="1"/>
  <c r="E2674" i="30" s="1"/>
  <c r="E2675" i="30" s="1"/>
  <c r="E2676" i="30" s="1"/>
  <c r="E2677" i="30" s="1"/>
  <c r="E2678" i="30" s="1"/>
  <c r="E2679" i="30" s="1"/>
  <c r="E2680" i="30" s="1"/>
  <c r="E2681" i="30" s="1"/>
  <c r="E2682" i="30" s="1"/>
  <c r="E2683" i="30" s="1"/>
  <c r="E2684" i="30" s="1"/>
  <c r="E2685" i="30" s="1"/>
  <c r="J2664" i="30"/>
  <c r="I2664" i="30"/>
  <c r="F2664" i="30"/>
  <c r="F2663" i="30"/>
  <c r="F2662" i="30"/>
  <c r="F2661" i="30"/>
  <c r="F2660" i="30"/>
  <c r="F2658" i="30"/>
  <c r="F2657" i="30"/>
  <c r="F2656" i="30"/>
  <c r="F2655" i="30"/>
  <c r="F2654" i="30"/>
  <c r="J2653" i="30"/>
  <c r="J2655" i="30" s="1"/>
  <c r="J2657" i="30" s="1"/>
  <c r="J2659" i="30" s="1"/>
  <c r="J2661" i="30" s="1"/>
  <c r="J2663" i="30" s="1"/>
  <c r="I2653" i="30"/>
  <c r="I2655" i="30" s="1"/>
  <c r="I2657" i="30" s="1"/>
  <c r="I2659" i="30" s="1"/>
  <c r="I2661" i="30" s="1"/>
  <c r="I2663" i="30" s="1"/>
  <c r="F2653" i="30"/>
  <c r="E2653" i="30"/>
  <c r="E2654" i="30" s="1"/>
  <c r="E2655" i="30" s="1"/>
  <c r="E2656" i="30" s="1"/>
  <c r="E2657" i="30" s="1"/>
  <c r="E2658" i="30" s="1"/>
  <c r="J2652" i="30"/>
  <c r="J2654" i="30" s="1"/>
  <c r="J2656" i="30" s="1"/>
  <c r="J2658" i="30" s="1"/>
  <c r="J2660" i="30" s="1"/>
  <c r="J2662" i="30" s="1"/>
  <c r="I2652" i="30"/>
  <c r="I2654" i="30" s="1"/>
  <c r="I2656" i="30" s="1"/>
  <c r="I2658" i="30" s="1"/>
  <c r="I2660" i="30" s="1"/>
  <c r="I2662" i="30" s="1"/>
  <c r="F2652" i="30"/>
  <c r="J2650" i="30"/>
  <c r="I2650" i="30"/>
  <c r="J2646" i="30"/>
  <c r="J2648" i="30" s="1"/>
  <c r="I2646" i="30"/>
  <c r="I2648" i="30" s="1"/>
  <c r="J2644" i="30"/>
  <c r="I2644" i="30"/>
  <c r="J2643" i="30"/>
  <c r="J2645" i="30" s="1"/>
  <c r="J2647" i="30" s="1"/>
  <c r="J2649" i="30" s="1"/>
  <c r="J2651" i="30" s="1"/>
  <c r="I2643" i="30"/>
  <c r="I2645" i="30" s="1"/>
  <c r="I2647" i="30" s="1"/>
  <c r="I2649" i="30" s="1"/>
  <c r="I2651" i="30" s="1"/>
  <c r="E2643" i="30"/>
  <c r="E2644" i="30" s="1"/>
  <c r="E2645" i="30" s="1"/>
  <c r="E2646" i="30" s="1"/>
  <c r="E2647" i="30" s="1"/>
  <c r="E2648" i="30" s="1"/>
  <c r="E2649" i="30" s="1"/>
  <c r="E2650" i="30" s="1"/>
  <c r="E2651" i="30" s="1"/>
  <c r="J2642" i="30"/>
  <c r="I2642" i="30"/>
  <c r="J2640" i="30"/>
  <c r="I2640" i="30"/>
  <c r="J2636" i="30"/>
  <c r="J2638" i="30" s="1"/>
  <c r="I2636" i="30"/>
  <c r="I2638" i="30" s="1"/>
  <c r="J2632" i="30"/>
  <c r="J2634" i="30" s="1"/>
  <c r="I2632" i="30"/>
  <c r="I2634" i="30" s="1"/>
  <c r="J2628" i="30"/>
  <c r="J2630" i="30" s="1"/>
  <c r="I2628" i="30"/>
  <c r="I2630" i="30" s="1"/>
  <c r="J2625" i="30"/>
  <c r="J2627" i="30" s="1"/>
  <c r="J2629" i="30" s="1"/>
  <c r="J2631" i="30" s="1"/>
  <c r="J2633" i="30" s="1"/>
  <c r="J2635" i="30" s="1"/>
  <c r="J2637" i="30" s="1"/>
  <c r="J2639" i="30" s="1"/>
  <c r="J2641" i="30" s="1"/>
  <c r="I2625" i="30"/>
  <c r="I2627" i="30" s="1"/>
  <c r="I2629" i="30" s="1"/>
  <c r="I2631" i="30" s="1"/>
  <c r="I2633" i="30" s="1"/>
  <c r="I2635" i="30" s="1"/>
  <c r="I2637" i="30" s="1"/>
  <c r="I2639" i="30" s="1"/>
  <c r="I2641" i="30" s="1"/>
  <c r="J2624" i="30"/>
  <c r="J2626" i="30" s="1"/>
  <c r="I2624" i="30"/>
  <c r="I2626" i="30" s="1"/>
  <c r="E2624" i="30"/>
  <c r="E2625" i="30" s="1"/>
  <c r="E2626" i="30" s="1"/>
  <c r="E2627" i="30" s="1"/>
  <c r="E2628" i="30" s="1"/>
  <c r="E2629" i="30" s="1"/>
  <c r="E2630" i="30" s="1"/>
  <c r="E2631" i="30" s="1"/>
  <c r="E2632" i="30" s="1"/>
  <c r="E2633" i="30" s="1"/>
  <c r="E2634" i="30" s="1"/>
  <c r="E2635" i="30" s="1"/>
  <c r="E2636" i="30" s="1"/>
  <c r="E2637" i="30" s="1"/>
  <c r="E2638" i="30" s="1"/>
  <c r="E2639" i="30" s="1"/>
  <c r="E2640" i="30" s="1"/>
  <c r="E2641" i="30" s="1"/>
  <c r="J2623" i="30"/>
  <c r="I2623" i="30"/>
  <c r="F2622" i="30"/>
  <c r="F2621" i="30"/>
  <c r="F2620" i="30"/>
  <c r="F2619" i="30"/>
  <c r="J2618" i="30"/>
  <c r="J2620" i="30" s="1"/>
  <c r="J2622" i="30" s="1"/>
  <c r="I2618" i="30"/>
  <c r="I2620" i="30" s="1"/>
  <c r="I2622" i="30" s="1"/>
  <c r="F2618" i="30"/>
  <c r="E2618" i="30"/>
  <c r="E2619" i="30" s="1"/>
  <c r="E2620" i="30" s="1"/>
  <c r="E2621" i="30" s="1"/>
  <c r="E2622" i="30" s="1"/>
  <c r="J2617" i="30"/>
  <c r="J2619" i="30" s="1"/>
  <c r="J2621" i="30" s="1"/>
  <c r="I2617" i="30"/>
  <c r="I2619" i="30" s="1"/>
  <c r="I2621" i="30" s="1"/>
  <c r="F2617" i="30"/>
  <c r="F2616" i="30"/>
  <c r="F2615" i="30"/>
  <c r="F2614" i="30"/>
  <c r="F2613" i="30"/>
  <c r="J2612" i="30"/>
  <c r="J2614" i="30" s="1"/>
  <c r="J2616" i="30" s="1"/>
  <c r="I2612" i="30"/>
  <c r="I2614" i="30" s="1"/>
  <c r="I2616" i="30" s="1"/>
  <c r="F2612" i="30"/>
  <c r="J2611" i="30"/>
  <c r="J2613" i="30" s="1"/>
  <c r="J2615" i="30" s="1"/>
  <c r="I2611" i="30"/>
  <c r="I2613" i="30" s="1"/>
  <c r="I2615" i="30" s="1"/>
  <c r="F2611" i="30"/>
  <c r="E2611" i="30"/>
  <c r="E2612" i="30" s="1"/>
  <c r="E2613" i="30" s="1"/>
  <c r="E2614" i="30" s="1"/>
  <c r="E2615" i="30" s="1"/>
  <c r="E2616" i="30" s="1"/>
  <c r="J2610" i="30"/>
  <c r="I2610" i="30"/>
  <c r="F2610" i="30"/>
  <c r="J2608" i="30"/>
  <c r="I2608" i="30"/>
  <c r="J2607" i="30"/>
  <c r="J2609" i="30" s="1"/>
  <c r="I2607" i="30"/>
  <c r="I2609" i="30" s="1"/>
  <c r="E2607" i="30"/>
  <c r="E2608" i="30" s="1"/>
  <c r="E2609" i="30" s="1"/>
  <c r="J2606" i="30"/>
  <c r="I2606" i="30"/>
  <c r="F2605" i="30"/>
  <c r="J2604" i="30"/>
  <c r="I2604" i="30"/>
  <c r="F2604" i="30"/>
  <c r="F2603" i="30"/>
  <c r="F2602" i="30"/>
  <c r="F2601" i="30"/>
  <c r="F2600" i="30"/>
  <c r="J2599" i="30"/>
  <c r="J2601" i="30" s="1"/>
  <c r="J2603" i="30" s="1"/>
  <c r="J2605" i="30" s="1"/>
  <c r="I2599" i="30"/>
  <c r="I2601" i="30" s="1"/>
  <c r="I2603" i="30" s="1"/>
  <c r="I2605" i="30" s="1"/>
  <c r="F2599" i="30"/>
  <c r="J2598" i="30"/>
  <c r="J2600" i="30" s="1"/>
  <c r="J2602" i="30" s="1"/>
  <c r="I2598" i="30"/>
  <c r="I2600" i="30" s="1"/>
  <c r="I2602" i="30" s="1"/>
  <c r="F2598" i="30"/>
  <c r="E2598" i="30"/>
  <c r="E2599" i="30" s="1"/>
  <c r="E2600" i="30" s="1"/>
  <c r="E2601" i="30" s="1"/>
  <c r="E2602" i="30" s="1"/>
  <c r="E2603" i="30" s="1"/>
  <c r="E2604" i="30" s="1"/>
  <c r="E2605" i="30" s="1"/>
  <c r="J2597" i="30"/>
  <c r="I2597" i="30"/>
  <c r="F2597" i="30"/>
  <c r="F2596" i="30"/>
  <c r="F2595" i="30"/>
  <c r="J2594" i="30"/>
  <c r="J2596" i="30" s="1"/>
  <c r="I2594" i="30"/>
  <c r="I2596" i="30" s="1"/>
  <c r="F2594" i="30"/>
  <c r="F2593" i="30"/>
  <c r="J2592" i="30"/>
  <c r="I2592" i="30"/>
  <c r="F2592" i="30"/>
  <c r="J2591" i="30"/>
  <c r="J2593" i="30" s="1"/>
  <c r="J2595" i="30" s="1"/>
  <c r="I2591" i="30"/>
  <c r="I2593" i="30" s="1"/>
  <c r="I2595" i="30" s="1"/>
  <c r="F2591" i="30"/>
  <c r="E2591" i="30"/>
  <c r="E2592" i="30" s="1"/>
  <c r="E2593" i="30" s="1"/>
  <c r="E2594" i="30" s="1"/>
  <c r="E2595" i="30" s="1"/>
  <c r="E2596" i="30" s="1"/>
  <c r="J2590" i="30"/>
  <c r="I2590" i="30"/>
  <c r="F2590" i="30"/>
  <c r="F2589" i="30"/>
  <c r="J2588" i="30"/>
  <c r="I2588" i="30"/>
  <c r="F2588" i="30"/>
  <c r="J2587" i="30"/>
  <c r="J2589" i="30" s="1"/>
  <c r="I2587" i="30"/>
  <c r="I2589" i="30" s="1"/>
  <c r="F2587" i="30"/>
  <c r="E2587" i="30"/>
  <c r="E2588" i="30" s="1"/>
  <c r="E2589" i="30" s="1"/>
  <c r="J2586" i="30"/>
  <c r="I2586" i="30"/>
  <c r="F2586" i="30"/>
  <c r="J2583" i="30"/>
  <c r="J2585" i="30" s="1"/>
  <c r="I2583" i="30"/>
  <c r="I2585" i="30" s="1"/>
  <c r="J2582" i="30"/>
  <c r="J2584" i="30" s="1"/>
  <c r="I2582" i="30"/>
  <c r="I2584" i="30" s="1"/>
  <c r="E2582" i="30"/>
  <c r="E2583" i="30" s="1"/>
  <c r="E2584" i="30" s="1"/>
  <c r="E2585" i="30" s="1"/>
  <c r="J2581" i="30"/>
  <c r="I2581" i="30"/>
  <c r="F2575" i="30"/>
  <c r="F2574" i="30"/>
  <c r="F2573" i="30"/>
  <c r="F2572" i="30"/>
  <c r="F2571" i="30"/>
  <c r="F2570" i="30"/>
  <c r="F2569" i="30"/>
  <c r="F2568" i="30"/>
  <c r="F2567" i="30"/>
  <c r="F2566" i="30"/>
  <c r="F2565" i="30"/>
  <c r="F2564" i="30"/>
  <c r="F2563" i="30"/>
  <c r="F2562" i="30"/>
  <c r="F2561" i="30"/>
  <c r="F2560" i="30"/>
  <c r="F2559" i="30"/>
  <c r="F2558" i="30"/>
  <c r="F2557" i="30"/>
  <c r="F2556" i="30"/>
  <c r="F2555" i="30"/>
  <c r="J2554" i="30"/>
  <c r="J2556" i="30" s="1"/>
  <c r="J2558" i="30" s="1"/>
  <c r="J2560" i="30" s="1"/>
  <c r="J2562" i="30" s="1"/>
  <c r="J2564" i="30" s="1"/>
  <c r="J2566" i="30" s="1"/>
  <c r="J2568" i="30" s="1"/>
  <c r="J2570" i="30" s="1"/>
  <c r="J2572" i="30" s="1"/>
  <c r="J2574" i="30" s="1"/>
  <c r="J2576" i="30" s="1"/>
  <c r="J2578" i="30" s="1"/>
  <c r="J2580" i="30" s="1"/>
  <c r="I2554" i="30"/>
  <c r="I2556" i="30" s="1"/>
  <c r="I2558" i="30" s="1"/>
  <c r="I2560" i="30" s="1"/>
  <c r="I2562" i="30" s="1"/>
  <c r="I2564" i="30" s="1"/>
  <c r="I2566" i="30" s="1"/>
  <c r="I2568" i="30" s="1"/>
  <c r="I2570" i="30" s="1"/>
  <c r="I2572" i="30" s="1"/>
  <c r="I2574" i="30" s="1"/>
  <c r="I2576" i="30" s="1"/>
  <c r="I2578" i="30" s="1"/>
  <c r="I2580" i="30" s="1"/>
  <c r="F2554" i="30"/>
  <c r="E2554" i="30"/>
  <c r="E2555" i="30" s="1"/>
  <c r="E2556" i="30" s="1"/>
  <c r="E2557" i="30" s="1"/>
  <c r="E2558" i="30" s="1"/>
  <c r="E2559" i="30" s="1"/>
  <c r="E2560" i="30" s="1"/>
  <c r="E2561" i="30" s="1"/>
  <c r="E2562" i="30" s="1"/>
  <c r="E2563" i="30" s="1"/>
  <c r="E2564" i="30" s="1"/>
  <c r="E2565" i="30" s="1"/>
  <c r="E2566" i="30" s="1"/>
  <c r="E2567" i="30" s="1"/>
  <c r="E2568" i="30" s="1"/>
  <c r="E2569" i="30" s="1"/>
  <c r="E2570" i="30" s="1"/>
  <c r="E2571" i="30" s="1"/>
  <c r="E2572" i="30" s="1"/>
  <c r="E2573" i="30" s="1"/>
  <c r="E2574" i="30" s="1"/>
  <c r="E2575" i="30" s="1"/>
  <c r="J2553" i="30"/>
  <c r="J2555" i="30" s="1"/>
  <c r="J2557" i="30" s="1"/>
  <c r="J2559" i="30" s="1"/>
  <c r="J2561" i="30" s="1"/>
  <c r="J2563" i="30" s="1"/>
  <c r="J2565" i="30" s="1"/>
  <c r="J2567" i="30" s="1"/>
  <c r="J2569" i="30" s="1"/>
  <c r="J2571" i="30" s="1"/>
  <c r="J2573" i="30" s="1"/>
  <c r="J2575" i="30" s="1"/>
  <c r="J2577" i="30" s="1"/>
  <c r="J2579" i="30" s="1"/>
  <c r="I2553" i="30"/>
  <c r="I2555" i="30" s="1"/>
  <c r="I2557" i="30" s="1"/>
  <c r="I2559" i="30" s="1"/>
  <c r="I2561" i="30" s="1"/>
  <c r="I2563" i="30" s="1"/>
  <c r="I2565" i="30" s="1"/>
  <c r="I2567" i="30" s="1"/>
  <c r="I2569" i="30" s="1"/>
  <c r="I2571" i="30" s="1"/>
  <c r="I2573" i="30" s="1"/>
  <c r="I2575" i="30" s="1"/>
  <c r="I2577" i="30" s="1"/>
  <c r="I2579" i="30" s="1"/>
  <c r="F2553" i="30"/>
  <c r="F2552" i="30"/>
  <c r="E2552" i="30"/>
  <c r="J2551" i="30"/>
  <c r="I2551" i="30"/>
  <c r="F2551" i="30"/>
  <c r="F2550" i="30"/>
  <c r="J2549" i="30"/>
  <c r="I2549" i="30"/>
  <c r="F2549" i="30"/>
  <c r="E2549" i="30"/>
  <c r="E2550" i="30" s="1"/>
  <c r="J2548" i="30"/>
  <c r="J2550" i="30" s="1"/>
  <c r="J2552" i="30" s="1"/>
  <c r="I2548" i="30"/>
  <c r="I2550" i="30" s="1"/>
  <c r="I2552" i="30" s="1"/>
  <c r="F2548" i="30"/>
  <c r="F2547" i="30"/>
  <c r="J2546" i="30"/>
  <c r="I2546" i="30"/>
  <c r="F2546" i="30"/>
  <c r="J2545" i="30"/>
  <c r="J2547" i="30" s="1"/>
  <c r="I2545" i="30"/>
  <c r="I2547" i="30" s="1"/>
  <c r="F2545" i="30"/>
  <c r="J2544" i="30"/>
  <c r="I2544" i="30"/>
  <c r="F2544" i="30"/>
  <c r="E2544" i="30"/>
  <c r="E2545" i="30" s="1"/>
  <c r="E2546" i="30" s="1"/>
  <c r="E2547" i="30" s="1"/>
  <c r="J2543" i="30"/>
  <c r="I2543" i="30"/>
  <c r="F2543" i="30"/>
  <c r="F2542" i="30"/>
  <c r="F2541" i="30"/>
  <c r="J2540" i="30"/>
  <c r="J2542" i="30" s="1"/>
  <c r="I2540" i="30"/>
  <c r="I2542" i="30" s="1"/>
  <c r="F2540" i="30"/>
  <c r="E2540" i="30"/>
  <c r="E2541" i="30" s="1"/>
  <c r="E2542" i="30" s="1"/>
  <c r="J2539" i="30"/>
  <c r="J2541" i="30" s="1"/>
  <c r="I2539" i="30"/>
  <c r="I2541" i="30" s="1"/>
  <c r="F2539" i="30"/>
  <c r="F2538" i="30"/>
  <c r="F2537" i="30"/>
  <c r="F2536" i="30"/>
  <c r="F2535" i="30"/>
  <c r="J2534" i="30"/>
  <c r="J2536" i="30" s="1"/>
  <c r="J2538" i="30" s="1"/>
  <c r="I2534" i="30"/>
  <c r="I2536" i="30" s="1"/>
  <c r="I2538" i="30" s="1"/>
  <c r="F2534" i="30"/>
  <c r="F2533" i="30"/>
  <c r="F2532" i="30"/>
  <c r="F2531" i="30"/>
  <c r="F2530" i="30"/>
  <c r="F2529" i="30"/>
  <c r="F2528" i="30"/>
  <c r="F2527" i="30"/>
  <c r="F2526" i="30"/>
  <c r="F2525" i="30"/>
  <c r="F2524" i="30"/>
  <c r="F2523" i="30"/>
  <c r="F2522" i="30"/>
  <c r="F2521" i="30"/>
  <c r="J2520" i="30"/>
  <c r="J2522" i="30" s="1"/>
  <c r="J2524" i="30" s="1"/>
  <c r="J2526" i="30" s="1"/>
  <c r="J2528" i="30" s="1"/>
  <c r="J2530" i="30" s="1"/>
  <c r="J2532" i="30" s="1"/>
  <c r="I2520" i="30"/>
  <c r="I2522" i="30" s="1"/>
  <c r="I2524" i="30" s="1"/>
  <c r="I2526" i="30" s="1"/>
  <c r="I2528" i="30" s="1"/>
  <c r="I2530" i="30" s="1"/>
  <c r="I2532" i="30" s="1"/>
  <c r="F2520" i="30"/>
  <c r="E2520" i="30"/>
  <c r="E2521" i="30" s="1"/>
  <c r="E2522" i="30" s="1"/>
  <c r="E2523" i="30" s="1"/>
  <c r="E2524" i="30" s="1"/>
  <c r="E2525" i="30" s="1"/>
  <c r="E2526" i="30" s="1"/>
  <c r="E2527" i="30" s="1"/>
  <c r="E2528" i="30" s="1"/>
  <c r="E2529" i="30" s="1"/>
  <c r="E2530" i="30" s="1"/>
  <c r="E2531" i="30" s="1"/>
  <c r="E2532" i="30" s="1"/>
  <c r="E2533" i="30" s="1"/>
  <c r="E2534" i="30" s="1"/>
  <c r="E2535" i="30" s="1"/>
  <c r="E2536" i="30" s="1"/>
  <c r="E2537" i="30" s="1"/>
  <c r="E2538" i="30" s="1"/>
  <c r="J2519" i="30"/>
  <c r="J2521" i="30" s="1"/>
  <c r="J2523" i="30" s="1"/>
  <c r="J2525" i="30" s="1"/>
  <c r="J2527" i="30" s="1"/>
  <c r="J2529" i="30" s="1"/>
  <c r="J2531" i="30" s="1"/>
  <c r="J2533" i="30" s="1"/>
  <c r="J2535" i="30" s="1"/>
  <c r="J2537" i="30" s="1"/>
  <c r="I2519" i="30"/>
  <c r="I2521" i="30" s="1"/>
  <c r="I2523" i="30" s="1"/>
  <c r="I2525" i="30" s="1"/>
  <c r="I2527" i="30" s="1"/>
  <c r="I2529" i="30" s="1"/>
  <c r="I2531" i="30" s="1"/>
  <c r="I2533" i="30" s="1"/>
  <c r="I2535" i="30" s="1"/>
  <c r="I2537" i="30" s="1"/>
  <c r="F2519" i="30"/>
  <c r="F2518" i="30"/>
  <c r="F2517" i="30"/>
  <c r="J2516" i="30"/>
  <c r="J2518" i="30" s="1"/>
  <c r="I2516" i="30"/>
  <c r="I2518" i="30" s="1"/>
  <c r="F2516" i="30"/>
  <c r="F2515" i="30"/>
  <c r="F2514" i="30"/>
  <c r="F2513" i="30"/>
  <c r="F2512" i="30"/>
  <c r="F2511" i="30"/>
  <c r="F2510" i="30"/>
  <c r="J2509" i="30"/>
  <c r="J2511" i="30" s="1"/>
  <c r="J2513" i="30" s="1"/>
  <c r="J2515" i="30" s="1"/>
  <c r="J2517" i="30" s="1"/>
  <c r="I2509" i="30"/>
  <c r="I2511" i="30" s="1"/>
  <c r="I2513" i="30" s="1"/>
  <c r="I2515" i="30" s="1"/>
  <c r="I2517" i="30" s="1"/>
  <c r="F2509" i="30"/>
  <c r="F2508" i="30"/>
  <c r="F2507" i="30"/>
  <c r="F2506" i="30"/>
  <c r="F2505" i="30"/>
  <c r="F2504" i="30"/>
  <c r="F2503" i="30"/>
  <c r="J2502" i="30"/>
  <c r="J2504" i="30" s="1"/>
  <c r="J2506" i="30" s="1"/>
  <c r="J2508" i="30" s="1"/>
  <c r="J2510" i="30" s="1"/>
  <c r="J2512" i="30" s="1"/>
  <c r="J2514" i="30" s="1"/>
  <c r="I2502" i="30"/>
  <c r="I2504" i="30" s="1"/>
  <c r="I2506" i="30" s="1"/>
  <c r="I2508" i="30" s="1"/>
  <c r="I2510" i="30" s="1"/>
  <c r="I2512" i="30" s="1"/>
  <c r="I2514" i="30" s="1"/>
  <c r="F2502" i="30"/>
  <c r="E2502" i="30"/>
  <c r="E2503" i="30" s="1"/>
  <c r="E2504" i="30" s="1"/>
  <c r="E2505" i="30" s="1"/>
  <c r="E2506" i="30" s="1"/>
  <c r="E2507" i="30" s="1"/>
  <c r="E2508" i="30" s="1"/>
  <c r="E2509" i="30" s="1"/>
  <c r="E2510" i="30" s="1"/>
  <c r="E2511" i="30" s="1"/>
  <c r="E2512" i="30" s="1"/>
  <c r="E2513" i="30" s="1"/>
  <c r="E2514" i="30" s="1"/>
  <c r="E2515" i="30" s="1"/>
  <c r="E2516" i="30" s="1"/>
  <c r="E2517" i="30" s="1"/>
  <c r="E2518" i="30" s="1"/>
  <c r="J2501" i="30"/>
  <c r="J2503" i="30" s="1"/>
  <c r="J2505" i="30" s="1"/>
  <c r="J2507" i="30" s="1"/>
  <c r="I2501" i="30"/>
  <c r="I2503" i="30" s="1"/>
  <c r="I2505" i="30" s="1"/>
  <c r="I2507" i="30" s="1"/>
  <c r="F2501" i="30"/>
  <c r="F2500" i="30"/>
  <c r="E2500" i="30"/>
  <c r="J2499" i="30"/>
  <c r="I2499" i="30"/>
  <c r="F2499" i="30"/>
  <c r="F2498" i="30"/>
  <c r="F2497" i="30"/>
  <c r="F2496" i="30"/>
  <c r="F2495" i="30"/>
  <c r="F2494" i="30"/>
  <c r="F2493" i="30"/>
  <c r="F2492" i="30"/>
  <c r="F2491" i="30"/>
  <c r="F2490" i="30"/>
  <c r="F2489" i="30"/>
  <c r="F2488" i="30"/>
  <c r="F2487" i="30"/>
  <c r="F2486" i="30"/>
  <c r="F2485" i="30"/>
  <c r="F2484" i="30"/>
  <c r="F2483" i="30"/>
  <c r="F2482" i="30"/>
  <c r="F2481" i="30"/>
  <c r="J2480" i="30"/>
  <c r="J2482" i="30" s="1"/>
  <c r="J2484" i="30" s="1"/>
  <c r="J2486" i="30" s="1"/>
  <c r="J2488" i="30" s="1"/>
  <c r="J2490" i="30" s="1"/>
  <c r="J2492" i="30" s="1"/>
  <c r="J2494" i="30" s="1"/>
  <c r="J2496" i="30" s="1"/>
  <c r="J2498" i="30" s="1"/>
  <c r="J2500" i="30" s="1"/>
  <c r="I2480" i="30"/>
  <c r="I2482" i="30" s="1"/>
  <c r="I2484" i="30" s="1"/>
  <c r="I2486" i="30" s="1"/>
  <c r="I2488" i="30" s="1"/>
  <c r="I2490" i="30" s="1"/>
  <c r="I2492" i="30" s="1"/>
  <c r="I2494" i="30" s="1"/>
  <c r="I2496" i="30" s="1"/>
  <c r="I2498" i="30" s="1"/>
  <c r="I2500" i="30" s="1"/>
  <c r="F2480" i="30"/>
  <c r="F2479" i="30"/>
  <c r="F2478" i="30"/>
  <c r="F2477" i="30"/>
  <c r="F2476" i="30"/>
  <c r="F2475" i="30"/>
  <c r="J2474" i="30"/>
  <c r="J2476" i="30" s="1"/>
  <c r="J2478" i="30" s="1"/>
  <c r="I2474" i="30"/>
  <c r="I2476" i="30" s="1"/>
  <c r="I2478" i="30" s="1"/>
  <c r="F2474" i="30"/>
  <c r="F2473" i="30"/>
  <c r="J2472" i="30"/>
  <c r="I2472" i="30"/>
  <c r="F2472" i="30"/>
  <c r="E2472" i="30"/>
  <c r="E2473" i="30" s="1"/>
  <c r="E2474" i="30" s="1"/>
  <c r="E2475" i="30" s="1"/>
  <c r="E2476" i="30" s="1"/>
  <c r="E2477" i="30" s="1"/>
  <c r="E2478" i="30" s="1"/>
  <c r="E2479" i="30" s="1"/>
  <c r="E2480" i="30" s="1"/>
  <c r="E2481" i="30" s="1"/>
  <c r="E2482" i="30" s="1"/>
  <c r="E2483" i="30" s="1"/>
  <c r="E2484" i="30" s="1"/>
  <c r="E2485" i="30" s="1"/>
  <c r="E2486" i="30" s="1"/>
  <c r="E2487" i="30" s="1"/>
  <c r="E2488" i="30" s="1"/>
  <c r="E2489" i="30" s="1"/>
  <c r="E2490" i="30" s="1"/>
  <c r="E2491" i="30" s="1"/>
  <c r="E2492" i="30" s="1"/>
  <c r="E2493" i="30" s="1"/>
  <c r="E2494" i="30" s="1"/>
  <c r="E2495" i="30" s="1"/>
  <c r="E2496" i="30" s="1"/>
  <c r="E2497" i="30" s="1"/>
  <c r="E2498" i="30" s="1"/>
  <c r="J2471" i="30"/>
  <c r="J2473" i="30" s="1"/>
  <c r="J2475" i="30" s="1"/>
  <c r="J2477" i="30" s="1"/>
  <c r="J2479" i="30" s="1"/>
  <c r="J2481" i="30" s="1"/>
  <c r="J2483" i="30" s="1"/>
  <c r="J2485" i="30" s="1"/>
  <c r="J2487" i="30" s="1"/>
  <c r="J2489" i="30" s="1"/>
  <c r="J2491" i="30" s="1"/>
  <c r="J2493" i="30" s="1"/>
  <c r="J2495" i="30" s="1"/>
  <c r="J2497" i="30" s="1"/>
  <c r="I2471" i="30"/>
  <c r="I2473" i="30" s="1"/>
  <c r="I2475" i="30" s="1"/>
  <c r="I2477" i="30" s="1"/>
  <c r="I2479" i="30" s="1"/>
  <c r="I2481" i="30" s="1"/>
  <c r="I2483" i="30" s="1"/>
  <c r="I2485" i="30" s="1"/>
  <c r="I2487" i="30" s="1"/>
  <c r="I2489" i="30" s="1"/>
  <c r="I2491" i="30" s="1"/>
  <c r="I2493" i="30" s="1"/>
  <c r="I2495" i="30" s="1"/>
  <c r="I2497" i="30" s="1"/>
  <c r="F2471" i="30"/>
  <c r="F2470" i="30"/>
  <c r="J2469" i="30"/>
  <c r="I2469" i="30"/>
  <c r="F2469" i="30"/>
  <c r="E2469" i="30"/>
  <c r="E2470" i="30" s="1"/>
  <c r="J2468" i="30"/>
  <c r="J2470" i="30" s="1"/>
  <c r="I2468" i="30"/>
  <c r="I2470" i="30" s="1"/>
  <c r="F2468" i="30"/>
  <c r="F2467" i="30"/>
  <c r="J2466" i="30"/>
  <c r="I2466" i="30"/>
  <c r="F2466" i="30"/>
  <c r="F2465" i="30"/>
  <c r="J2464" i="30"/>
  <c r="I2464" i="30"/>
  <c r="F2464" i="30"/>
  <c r="F2463" i="30"/>
  <c r="F2462" i="30"/>
  <c r="J2461" i="30"/>
  <c r="J2463" i="30" s="1"/>
  <c r="J2465" i="30" s="1"/>
  <c r="J2467" i="30" s="1"/>
  <c r="I2461" i="30"/>
  <c r="I2463" i="30" s="1"/>
  <c r="I2465" i="30" s="1"/>
  <c r="I2467" i="30" s="1"/>
  <c r="F2461" i="30"/>
  <c r="E2461" i="30"/>
  <c r="E2462" i="30" s="1"/>
  <c r="E2463" i="30" s="1"/>
  <c r="E2464" i="30" s="1"/>
  <c r="E2465" i="30" s="1"/>
  <c r="E2466" i="30" s="1"/>
  <c r="E2467" i="30" s="1"/>
  <c r="J2460" i="30"/>
  <c r="J2462" i="30" s="1"/>
  <c r="I2460" i="30"/>
  <c r="I2462" i="30" s="1"/>
  <c r="F2460" i="30"/>
  <c r="F2459" i="30"/>
  <c r="F2458" i="30"/>
  <c r="F2457" i="30"/>
  <c r="E2457" i="30"/>
  <c r="E2458" i="30" s="1"/>
  <c r="E2459" i="30" s="1"/>
  <c r="J2456" i="30"/>
  <c r="J2458" i="30" s="1"/>
  <c r="I2456" i="30"/>
  <c r="I2458" i="30" s="1"/>
  <c r="F2456" i="30"/>
  <c r="F2455" i="30"/>
  <c r="F2454" i="30"/>
  <c r="F2453" i="30"/>
  <c r="F2452" i="30"/>
  <c r="J2451" i="30"/>
  <c r="J2453" i="30" s="1"/>
  <c r="J2455" i="30" s="1"/>
  <c r="J2457" i="30" s="1"/>
  <c r="J2459" i="30" s="1"/>
  <c r="I2451" i="30"/>
  <c r="I2453" i="30" s="1"/>
  <c r="I2455" i="30" s="1"/>
  <c r="I2457" i="30" s="1"/>
  <c r="I2459" i="30" s="1"/>
  <c r="F2451" i="30"/>
  <c r="E2451" i="30"/>
  <c r="E2452" i="30" s="1"/>
  <c r="E2453" i="30" s="1"/>
  <c r="E2454" i="30" s="1"/>
  <c r="E2455" i="30" s="1"/>
  <c r="J2450" i="30"/>
  <c r="J2452" i="30" s="1"/>
  <c r="J2454" i="30" s="1"/>
  <c r="I2450" i="30"/>
  <c r="I2452" i="30" s="1"/>
  <c r="I2454" i="30" s="1"/>
  <c r="F2450" i="30"/>
  <c r="F2449" i="30"/>
  <c r="J2448" i="30"/>
  <c r="I2448" i="30"/>
  <c r="F2448" i="30"/>
  <c r="F2447" i="30"/>
  <c r="F2446" i="30"/>
  <c r="F2445" i="30"/>
  <c r="F2444" i="30"/>
  <c r="F2443" i="30"/>
  <c r="F2442" i="30"/>
  <c r="F2441" i="30"/>
  <c r="F2440" i="30"/>
  <c r="J2439" i="30"/>
  <c r="J2441" i="30" s="1"/>
  <c r="J2443" i="30" s="1"/>
  <c r="J2445" i="30" s="1"/>
  <c r="J2447" i="30" s="1"/>
  <c r="J2449" i="30" s="1"/>
  <c r="I2439" i="30"/>
  <c r="I2441" i="30" s="1"/>
  <c r="I2443" i="30" s="1"/>
  <c r="I2445" i="30" s="1"/>
  <c r="I2447" i="30" s="1"/>
  <c r="I2449" i="30" s="1"/>
  <c r="F2439" i="30"/>
  <c r="F2438" i="30"/>
  <c r="F2437" i="30"/>
  <c r="F2436" i="30"/>
  <c r="F2435" i="30"/>
  <c r="F2434" i="30"/>
  <c r="F2433" i="30"/>
  <c r="F2432" i="30"/>
  <c r="F2431" i="30"/>
  <c r="F2430" i="30"/>
  <c r="J2429" i="30"/>
  <c r="J2431" i="30" s="1"/>
  <c r="J2433" i="30" s="1"/>
  <c r="J2435" i="30" s="1"/>
  <c r="J2437" i="30" s="1"/>
  <c r="I2429" i="30"/>
  <c r="I2431" i="30" s="1"/>
  <c r="I2433" i="30" s="1"/>
  <c r="I2435" i="30" s="1"/>
  <c r="I2437" i="30" s="1"/>
  <c r="F2429" i="30"/>
  <c r="E2429" i="30"/>
  <c r="E2430" i="30" s="1"/>
  <c r="E2431" i="30" s="1"/>
  <c r="E2432" i="30" s="1"/>
  <c r="E2433" i="30" s="1"/>
  <c r="E2434" i="30" s="1"/>
  <c r="E2435" i="30" s="1"/>
  <c r="E2436" i="30" s="1"/>
  <c r="E2437" i="30" s="1"/>
  <c r="E2438" i="30" s="1"/>
  <c r="E2439" i="30" s="1"/>
  <c r="E2440" i="30" s="1"/>
  <c r="E2441" i="30" s="1"/>
  <c r="E2442" i="30" s="1"/>
  <c r="E2443" i="30" s="1"/>
  <c r="E2444" i="30" s="1"/>
  <c r="E2445" i="30" s="1"/>
  <c r="E2446" i="30" s="1"/>
  <c r="E2447" i="30" s="1"/>
  <c r="E2448" i="30" s="1"/>
  <c r="E2449" i="30" s="1"/>
  <c r="J2428" i="30"/>
  <c r="J2430" i="30" s="1"/>
  <c r="J2432" i="30" s="1"/>
  <c r="J2434" i="30" s="1"/>
  <c r="J2436" i="30" s="1"/>
  <c r="J2438" i="30" s="1"/>
  <c r="J2440" i="30" s="1"/>
  <c r="J2442" i="30" s="1"/>
  <c r="J2444" i="30" s="1"/>
  <c r="J2446" i="30" s="1"/>
  <c r="I2428" i="30"/>
  <c r="I2430" i="30" s="1"/>
  <c r="I2432" i="30" s="1"/>
  <c r="I2434" i="30" s="1"/>
  <c r="I2436" i="30" s="1"/>
  <c r="I2438" i="30" s="1"/>
  <c r="I2440" i="30" s="1"/>
  <c r="I2442" i="30" s="1"/>
  <c r="I2444" i="30" s="1"/>
  <c r="I2446" i="30" s="1"/>
  <c r="F2428" i="30"/>
  <c r="F2427" i="30"/>
  <c r="J2426" i="30"/>
  <c r="I2426" i="30"/>
  <c r="F2426" i="30"/>
  <c r="F2425" i="30"/>
  <c r="F2424" i="30"/>
  <c r="F2423" i="30"/>
  <c r="F2422" i="30"/>
  <c r="J2418" i="30"/>
  <c r="J2420" i="30" s="1"/>
  <c r="J2422" i="30" s="1"/>
  <c r="J2424" i="30" s="1"/>
  <c r="I2418" i="30"/>
  <c r="I2420" i="30" s="1"/>
  <c r="I2422" i="30" s="1"/>
  <c r="I2424" i="30" s="1"/>
  <c r="J2417" i="30"/>
  <c r="J2419" i="30" s="1"/>
  <c r="J2421" i="30" s="1"/>
  <c r="J2423" i="30" s="1"/>
  <c r="J2425" i="30" s="1"/>
  <c r="J2427" i="30" s="1"/>
  <c r="I2417" i="30"/>
  <c r="I2419" i="30" s="1"/>
  <c r="I2421" i="30" s="1"/>
  <c r="I2423" i="30" s="1"/>
  <c r="I2425" i="30" s="1"/>
  <c r="I2427" i="30" s="1"/>
  <c r="E2417" i="30"/>
  <c r="E2418" i="30" s="1"/>
  <c r="E2419" i="30" s="1"/>
  <c r="E2420" i="30" s="1"/>
  <c r="J2416" i="30"/>
  <c r="I2416" i="30"/>
  <c r="F2415" i="30"/>
  <c r="F2414" i="30"/>
  <c r="F2413" i="30"/>
  <c r="F2412" i="30"/>
  <c r="F2411" i="30"/>
  <c r="F2410" i="30"/>
  <c r="F2409" i="30"/>
  <c r="J2408" i="30"/>
  <c r="I2408" i="30"/>
  <c r="F2408" i="30"/>
  <c r="J2407" i="30"/>
  <c r="I2407" i="30"/>
  <c r="F2407" i="30"/>
  <c r="J2406" i="30"/>
  <c r="F2406" i="30"/>
  <c r="I2405" i="30"/>
  <c r="F2405" i="30"/>
  <c r="F2404" i="30"/>
  <c r="F2403" i="30"/>
  <c r="F2402" i="30"/>
  <c r="F2401" i="30"/>
  <c r="F2400" i="30"/>
  <c r="F2399" i="30"/>
  <c r="F2398" i="30"/>
  <c r="F2397" i="30"/>
  <c r="F2396" i="30"/>
  <c r="I2395" i="30"/>
  <c r="I2397" i="30" s="1"/>
  <c r="I2399" i="30" s="1"/>
  <c r="I2401" i="30" s="1"/>
  <c r="I2403" i="30" s="1"/>
  <c r="F2395" i="30"/>
  <c r="J2394" i="30"/>
  <c r="J2396" i="30" s="1"/>
  <c r="J2398" i="30" s="1"/>
  <c r="J2400" i="30" s="1"/>
  <c r="J2402" i="30" s="1"/>
  <c r="J2404" i="30" s="1"/>
  <c r="F2394" i="30"/>
  <c r="J2393" i="30"/>
  <c r="J2395" i="30" s="1"/>
  <c r="J2397" i="30" s="1"/>
  <c r="J2399" i="30" s="1"/>
  <c r="J2401" i="30" s="1"/>
  <c r="J2403" i="30" s="1"/>
  <c r="F2393" i="30"/>
  <c r="I2392" i="30"/>
  <c r="I2394" i="30" s="1"/>
  <c r="I2396" i="30" s="1"/>
  <c r="I2398" i="30" s="1"/>
  <c r="I2400" i="30" s="1"/>
  <c r="I2402" i="30" s="1"/>
  <c r="I2404" i="30" s="1"/>
  <c r="F2392" i="30"/>
  <c r="E2392" i="30"/>
  <c r="E2393" i="30" s="1"/>
  <c r="E2394" i="30" s="1"/>
  <c r="E2395" i="30" s="1"/>
  <c r="E2396" i="30" s="1"/>
  <c r="E2397" i="30" s="1"/>
  <c r="E2398" i="30" s="1"/>
  <c r="E2399" i="30" s="1"/>
  <c r="E2400" i="30" s="1"/>
  <c r="E2401" i="30" s="1"/>
  <c r="E2402" i="30" s="1"/>
  <c r="E2403" i="30" s="1"/>
  <c r="E2404" i="30" s="1"/>
  <c r="E2405" i="30" s="1"/>
  <c r="E2406" i="30" s="1"/>
  <c r="E2407" i="30" s="1"/>
  <c r="E2408" i="30" s="1"/>
  <c r="E2409" i="30" s="1"/>
  <c r="E2410" i="30" s="1"/>
  <c r="E2411" i="30" s="1"/>
  <c r="E2412" i="30" s="1"/>
  <c r="E2413" i="30" s="1"/>
  <c r="E2414" i="30" s="1"/>
  <c r="E2415" i="30" s="1"/>
  <c r="J2391" i="30"/>
  <c r="I2391" i="30"/>
  <c r="F2391" i="30"/>
  <c r="F2390" i="30"/>
  <c r="F2389" i="30"/>
  <c r="F2388" i="30"/>
  <c r="E2388" i="30"/>
  <c r="E2389" i="30" s="1"/>
  <c r="E2390" i="30" s="1"/>
  <c r="J2387" i="30"/>
  <c r="J2389" i="30" s="1"/>
  <c r="I2387" i="30"/>
  <c r="I2389" i="30" s="1"/>
  <c r="F2387" i="30"/>
  <c r="F2386" i="30"/>
  <c r="F2385" i="30"/>
  <c r="F2384" i="30"/>
  <c r="F2383" i="30"/>
  <c r="F2382" i="30"/>
  <c r="E2382" i="30"/>
  <c r="E2383" i="30" s="1"/>
  <c r="E2384" i="30" s="1"/>
  <c r="E2385" i="30" s="1"/>
  <c r="E2386" i="30" s="1"/>
  <c r="J2381" i="30"/>
  <c r="J2383" i="30" s="1"/>
  <c r="J2385" i="30" s="1"/>
  <c r="I2381" i="30"/>
  <c r="I2383" i="30" s="1"/>
  <c r="I2385" i="30" s="1"/>
  <c r="F2381" i="30"/>
  <c r="F2380" i="30"/>
  <c r="F2379" i="30"/>
  <c r="F2378" i="30"/>
  <c r="F2377" i="30"/>
  <c r="J2376" i="30"/>
  <c r="J2378" i="30" s="1"/>
  <c r="J2380" i="30" s="1"/>
  <c r="J2382" i="30" s="1"/>
  <c r="J2384" i="30" s="1"/>
  <c r="J2386" i="30" s="1"/>
  <c r="J2388" i="30" s="1"/>
  <c r="J2390" i="30" s="1"/>
  <c r="I2376" i="30"/>
  <c r="I2378" i="30" s="1"/>
  <c r="I2380" i="30" s="1"/>
  <c r="I2382" i="30" s="1"/>
  <c r="I2384" i="30" s="1"/>
  <c r="I2386" i="30" s="1"/>
  <c r="I2388" i="30" s="1"/>
  <c r="I2390" i="30" s="1"/>
  <c r="F2376" i="30"/>
  <c r="F2375" i="30"/>
  <c r="F2374" i="30"/>
  <c r="F2373" i="30"/>
  <c r="F2372" i="30"/>
  <c r="F2371" i="30"/>
  <c r="F2370" i="30"/>
  <c r="F2369" i="30"/>
  <c r="F2368" i="30"/>
  <c r="J2367" i="30"/>
  <c r="J2369" i="30" s="1"/>
  <c r="J2371" i="30" s="1"/>
  <c r="J2373" i="30" s="1"/>
  <c r="J2375" i="30" s="1"/>
  <c r="J2377" i="30" s="1"/>
  <c r="J2379" i="30" s="1"/>
  <c r="I2367" i="30"/>
  <c r="I2369" i="30" s="1"/>
  <c r="I2371" i="30" s="1"/>
  <c r="I2373" i="30" s="1"/>
  <c r="I2375" i="30" s="1"/>
  <c r="I2377" i="30" s="1"/>
  <c r="I2379" i="30" s="1"/>
  <c r="F2367" i="30"/>
  <c r="E2367" i="30"/>
  <c r="E2368" i="30" s="1"/>
  <c r="E2369" i="30" s="1"/>
  <c r="E2370" i="30" s="1"/>
  <c r="E2371" i="30" s="1"/>
  <c r="E2372" i="30" s="1"/>
  <c r="E2373" i="30" s="1"/>
  <c r="E2374" i="30" s="1"/>
  <c r="E2375" i="30" s="1"/>
  <c r="E2376" i="30" s="1"/>
  <c r="E2377" i="30" s="1"/>
  <c r="E2378" i="30" s="1"/>
  <c r="E2379" i="30" s="1"/>
  <c r="E2380" i="30" s="1"/>
  <c r="J2366" i="30"/>
  <c r="J2368" i="30" s="1"/>
  <c r="J2370" i="30" s="1"/>
  <c r="J2372" i="30" s="1"/>
  <c r="J2374" i="30" s="1"/>
  <c r="I2366" i="30"/>
  <c r="I2368" i="30" s="1"/>
  <c r="I2370" i="30" s="1"/>
  <c r="I2372" i="30" s="1"/>
  <c r="I2374" i="30" s="1"/>
  <c r="F2366" i="30"/>
  <c r="F2365" i="30"/>
  <c r="F2364" i="30"/>
  <c r="J2363" i="30"/>
  <c r="J2365" i="30" s="1"/>
  <c r="I2363" i="30"/>
  <c r="I2365" i="30" s="1"/>
  <c r="F2363" i="30"/>
  <c r="E2363" i="30"/>
  <c r="E2364" i="30" s="1"/>
  <c r="E2365" i="30" s="1"/>
  <c r="J2362" i="30"/>
  <c r="J2364" i="30" s="1"/>
  <c r="I2362" i="30"/>
  <c r="I2364" i="30" s="1"/>
  <c r="F2362" i="30"/>
  <c r="F2361" i="30"/>
  <c r="J2360" i="30"/>
  <c r="I2360" i="30"/>
  <c r="F2360" i="30"/>
  <c r="E2360" i="30"/>
  <c r="E2361" i="30" s="1"/>
  <c r="J2359" i="30"/>
  <c r="J2361" i="30" s="1"/>
  <c r="I2359" i="30"/>
  <c r="I2361" i="30" s="1"/>
  <c r="F2359" i="30"/>
  <c r="F2358" i="30"/>
  <c r="F2357" i="30"/>
  <c r="F2356" i="30"/>
  <c r="J2355" i="30"/>
  <c r="J2356" i="30" s="1"/>
  <c r="J2357" i="30" s="1"/>
  <c r="J2358" i="30" s="1"/>
  <c r="F2355" i="30"/>
  <c r="J2354" i="30"/>
  <c r="I2354" i="30"/>
  <c r="F2354" i="30"/>
  <c r="F2353" i="30"/>
  <c r="F2352" i="30"/>
  <c r="F2351" i="30"/>
  <c r="J2350" i="30"/>
  <c r="J2351" i="30" s="1"/>
  <c r="J2352" i="30" s="1"/>
  <c r="J2353" i="30" s="1"/>
  <c r="F2350" i="30"/>
  <c r="F2349" i="30"/>
  <c r="F2348" i="30"/>
  <c r="F2347" i="30"/>
  <c r="F2346" i="30"/>
  <c r="F2345" i="30"/>
  <c r="F2344" i="30"/>
  <c r="F2343" i="30"/>
  <c r="J2342" i="30"/>
  <c r="J2343" i="30" s="1"/>
  <c r="J2344" i="30" s="1"/>
  <c r="J2345" i="30" s="1"/>
  <c r="J2346" i="30" s="1"/>
  <c r="J2347" i="30" s="1"/>
  <c r="J2348" i="30" s="1"/>
  <c r="J2349" i="30" s="1"/>
  <c r="F2342" i="30"/>
  <c r="F2341" i="30"/>
  <c r="F2340" i="30"/>
  <c r="F2339" i="30"/>
  <c r="F2338" i="30"/>
  <c r="F2337" i="30"/>
  <c r="F2336" i="30"/>
  <c r="J2335" i="30"/>
  <c r="J2336" i="30" s="1"/>
  <c r="J2337" i="30" s="1"/>
  <c r="J2338" i="30" s="1"/>
  <c r="J2339" i="30" s="1"/>
  <c r="J2340" i="30" s="1"/>
  <c r="J2341" i="30" s="1"/>
  <c r="F2335" i="30"/>
  <c r="J2334" i="30"/>
  <c r="I2334" i="30"/>
  <c r="F2334" i="30"/>
  <c r="F2333" i="30"/>
  <c r="F2332" i="30"/>
  <c r="F2331" i="30"/>
  <c r="F2330" i="30"/>
  <c r="J2329" i="30"/>
  <c r="J2330" i="30" s="1"/>
  <c r="J2331" i="30" s="1"/>
  <c r="J2332" i="30" s="1"/>
  <c r="J2333" i="30" s="1"/>
  <c r="F2329" i="30"/>
  <c r="F2328" i="30"/>
  <c r="F2327" i="30"/>
  <c r="F2326" i="30"/>
  <c r="F2325" i="30"/>
  <c r="F2324" i="30"/>
  <c r="J2323" i="30"/>
  <c r="J2324" i="30" s="1"/>
  <c r="J2325" i="30" s="1"/>
  <c r="J2326" i="30" s="1"/>
  <c r="J2327" i="30" s="1"/>
  <c r="J2328" i="30" s="1"/>
  <c r="F2323" i="30"/>
  <c r="F2322" i="30"/>
  <c r="F2321" i="30"/>
  <c r="F2320" i="30"/>
  <c r="F2319" i="30"/>
  <c r="F2318" i="30"/>
  <c r="F2317" i="30"/>
  <c r="J2316" i="30"/>
  <c r="J2317" i="30" s="1"/>
  <c r="J2318" i="30" s="1"/>
  <c r="J2319" i="30" s="1"/>
  <c r="J2320" i="30" s="1"/>
  <c r="J2321" i="30" s="1"/>
  <c r="J2322" i="30" s="1"/>
  <c r="F2316" i="30"/>
  <c r="J2315" i="30"/>
  <c r="I2315" i="30"/>
  <c r="F2315" i="30"/>
  <c r="E2315" i="30"/>
  <c r="E2316" i="30" s="1"/>
  <c r="E2317" i="30" s="1"/>
  <c r="E2318" i="30" s="1"/>
  <c r="E2319" i="30" s="1"/>
  <c r="E2320" i="30" s="1"/>
  <c r="E2321" i="30" s="1"/>
  <c r="E2322" i="30" s="1"/>
  <c r="E2323" i="30" s="1"/>
  <c r="E2324" i="30" s="1"/>
  <c r="E2325" i="30" s="1"/>
  <c r="E2326" i="30" s="1"/>
  <c r="E2327" i="30" s="1"/>
  <c r="E2328" i="30" s="1"/>
  <c r="E2329" i="30" s="1"/>
  <c r="E2330" i="30" s="1"/>
  <c r="E2331" i="30" s="1"/>
  <c r="E2332" i="30" s="1"/>
  <c r="E2333" i="30" s="1"/>
  <c r="E2334" i="30" s="1"/>
  <c r="E2335" i="30" s="1"/>
  <c r="E2336" i="30" s="1"/>
  <c r="E2337" i="30" s="1"/>
  <c r="E2338" i="30" s="1"/>
  <c r="E2339" i="30" s="1"/>
  <c r="E2340" i="30" s="1"/>
  <c r="E2341" i="30" s="1"/>
  <c r="E2342" i="30" s="1"/>
  <c r="E2343" i="30" s="1"/>
  <c r="E2344" i="30" s="1"/>
  <c r="E2345" i="30" s="1"/>
  <c r="E2346" i="30" s="1"/>
  <c r="E2347" i="30" s="1"/>
  <c r="E2348" i="30" s="1"/>
  <c r="E2349" i="30" s="1"/>
  <c r="E2350" i="30" s="1"/>
  <c r="E2351" i="30" s="1"/>
  <c r="E2352" i="30" s="1"/>
  <c r="E2353" i="30" s="1"/>
  <c r="E2354" i="30" s="1"/>
  <c r="E2355" i="30" s="1"/>
  <c r="E2356" i="30" s="1"/>
  <c r="E2357" i="30" s="1"/>
  <c r="E2358" i="30" s="1"/>
  <c r="J2314" i="30"/>
  <c r="I2314" i="30"/>
  <c r="F2314" i="30"/>
  <c r="F2313" i="30"/>
  <c r="F2312" i="30"/>
  <c r="F2311" i="30"/>
  <c r="F2310" i="30"/>
  <c r="F2309" i="30"/>
  <c r="J2308" i="30"/>
  <c r="J2310" i="30" s="1"/>
  <c r="J2312" i="30" s="1"/>
  <c r="I2308" i="30"/>
  <c r="I2310" i="30" s="1"/>
  <c r="I2312" i="30" s="1"/>
  <c r="F2308" i="30"/>
  <c r="F2307" i="30"/>
  <c r="F2306" i="30"/>
  <c r="F2305" i="30"/>
  <c r="F2304" i="30"/>
  <c r="F2303" i="30"/>
  <c r="F2302" i="30"/>
  <c r="F2301" i="30"/>
  <c r="F2300" i="30"/>
  <c r="F2299" i="30"/>
  <c r="F2298" i="30"/>
  <c r="F2297" i="30"/>
  <c r="F2296" i="30"/>
  <c r="J2295" i="30"/>
  <c r="J2297" i="30" s="1"/>
  <c r="J2299" i="30" s="1"/>
  <c r="J2301" i="30" s="1"/>
  <c r="J2303" i="30" s="1"/>
  <c r="J2305" i="30" s="1"/>
  <c r="J2307" i="30" s="1"/>
  <c r="J2309" i="30" s="1"/>
  <c r="J2311" i="30" s="1"/>
  <c r="J2313" i="30" s="1"/>
  <c r="I2295" i="30"/>
  <c r="I2297" i="30" s="1"/>
  <c r="I2299" i="30" s="1"/>
  <c r="I2301" i="30" s="1"/>
  <c r="I2303" i="30" s="1"/>
  <c r="I2305" i="30" s="1"/>
  <c r="I2307" i="30" s="1"/>
  <c r="I2309" i="30" s="1"/>
  <c r="I2311" i="30" s="1"/>
  <c r="I2313" i="30" s="1"/>
  <c r="F2295" i="30"/>
  <c r="E2295" i="30"/>
  <c r="E2296" i="30" s="1"/>
  <c r="E2297" i="30" s="1"/>
  <c r="E2298" i="30" s="1"/>
  <c r="E2299" i="30" s="1"/>
  <c r="E2300" i="30" s="1"/>
  <c r="E2301" i="30" s="1"/>
  <c r="E2302" i="30" s="1"/>
  <c r="E2303" i="30" s="1"/>
  <c r="E2304" i="30" s="1"/>
  <c r="E2305" i="30" s="1"/>
  <c r="E2306" i="30" s="1"/>
  <c r="E2307" i="30" s="1"/>
  <c r="E2308" i="30" s="1"/>
  <c r="E2309" i="30" s="1"/>
  <c r="E2310" i="30" s="1"/>
  <c r="E2311" i="30" s="1"/>
  <c r="E2312" i="30" s="1"/>
  <c r="E2313" i="30" s="1"/>
  <c r="J2294" i="30"/>
  <c r="J2296" i="30" s="1"/>
  <c r="J2298" i="30" s="1"/>
  <c r="J2300" i="30" s="1"/>
  <c r="J2302" i="30" s="1"/>
  <c r="J2304" i="30" s="1"/>
  <c r="J2306" i="30" s="1"/>
  <c r="I2294" i="30"/>
  <c r="I2296" i="30" s="1"/>
  <c r="I2298" i="30" s="1"/>
  <c r="I2300" i="30" s="1"/>
  <c r="I2302" i="30" s="1"/>
  <c r="I2304" i="30" s="1"/>
  <c r="I2306" i="30" s="1"/>
  <c r="F2294" i="30"/>
  <c r="F2293" i="30"/>
  <c r="J2292" i="30"/>
  <c r="I2292" i="30"/>
  <c r="F2292" i="30"/>
  <c r="F2291" i="30"/>
  <c r="F2290" i="30"/>
  <c r="F2289" i="30"/>
  <c r="E2289" i="30"/>
  <c r="E2290" i="30" s="1"/>
  <c r="E2291" i="30" s="1"/>
  <c r="E2292" i="30" s="1"/>
  <c r="E2293" i="30" s="1"/>
  <c r="J2288" i="30"/>
  <c r="J2290" i="30" s="1"/>
  <c r="I2288" i="30"/>
  <c r="I2290" i="30" s="1"/>
  <c r="F2288" i="30"/>
  <c r="F2287" i="30"/>
  <c r="F2286" i="30"/>
  <c r="E2286" i="30"/>
  <c r="E2287" i="30" s="1"/>
  <c r="J2285" i="30"/>
  <c r="J2287" i="30" s="1"/>
  <c r="J2289" i="30" s="1"/>
  <c r="J2291" i="30" s="1"/>
  <c r="J2293" i="30" s="1"/>
  <c r="I2285" i="30"/>
  <c r="I2287" i="30" s="1"/>
  <c r="I2289" i="30" s="1"/>
  <c r="I2291" i="30" s="1"/>
  <c r="I2293" i="30" s="1"/>
  <c r="F2285" i="30"/>
  <c r="F2284" i="30"/>
  <c r="F2283" i="30"/>
  <c r="E2283" i="30"/>
  <c r="E2284" i="30" s="1"/>
  <c r="J2282" i="30"/>
  <c r="J2284" i="30" s="1"/>
  <c r="J2286" i="30" s="1"/>
  <c r="I2282" i="30"/>
  <c r="I2284" i="30" s="1"/>
  <c r="I2286" i="30" s="1"/>
  <c r="F2282" i="30"/>
  <c r="F2281" i="30"/>
  <c r="F2280" i="30"/>
  <c r="F2279" i="30"/>
  <c r="F2278" i="30"/>
  <c r="F2277" i="30"/>
  <c r="J2276" i="30"/>
  <c r="J2278" i="30" s="1"/>
  <c r="J2280" i="30" s="1"/>
  <c r="I2276" i="30"/>
  <c r="I2278" i="30" s="1"/>
  <c r="I2280" i="30" s="1"/>
  <c r="F2276" i="30"/>
  <c r="E2276" i="30"/>
  <c r="E2277" i="30" s="1"/>
  <c r="E2278" i="30" s="1"/>
  <c r="E2279" i="30" s="1"/>
  <c r="E2280" i="30" s="1"/>
  <c r="E2281" i="30" s="1"/>
  <c r="J2275" i="30"/>
  <c r="J2277" i="30" s="1"/>
  <c r="J2279" i="30" s="1"/>
  <c r="J2281" i="30" s="1"/>
  <c r="J2283" i="30" s="1"/>
  <c r="I2275" i="30"/>
  <c r="I2277" i="30" s="1"/>
  <c r="I2279" i="30" s="1"/>
  <c r="I2281" i="30" s="1"/>
  <c r="I2283" i="30" s="1"/>
  <c r="F2275" i="30"/>
  <c r="J2274" i="30"/>
  <c r="F2274" i="30"/>
  <c r="J2273" i="30"/>
  <c r="F2273" i="30"/>
  <c r="I2272" i="30"/>
  <c r="I2274" i="30" s="1"/>
  <c r="F2272" i="30"/>
  <c r="F2271" i="30"/>
  <c r="J2270" i="30"/>
  <c r="I2270" i="30"/>
  <c r="F2270" i="30"/>
  <c r="J2269" i="30"/>
  <c r="J2271" i="30" s="1"/>
  <c r="F2269" i="30"/>
  <c r="J2268" i="30"/>
  <c r="F2268" i="30"/>
  <c r="I2267" i="30"/>
  <c r="I2269" i="30" s="1"/>
  <c r="I2271" i="30" s="1"/>
  <c r="F2267" i="30"/>
  <c r="F2266" i="30"/>
  <c r="J2265" i="30"/>
  <c r="I2265" i="30"/>
  <c r="F2265" i="30"/>
  <c r="F2264" i="30"/>
  <c r="F2263" i="30"/>
  <c r="F2262" i="30"/>
  <c r="F2261" i="30"/>
  <c r="F2260" i="30"/>
  <c r="I2259" i="30"/>
  <c r="I2261" i="30" s="1"/>
  <c r="I2263" i="30" s="1"/>
  <c r="F2259" i="30"/>
  <c r="J2258" i="30"/>
  <c r="J2260" i="30" s="1"/>
  <c r="J2262" i="30" s="1"/>
  <c r="J2264" i="30" s="1"/>
  <c r="J2266" i="30" s="1"/>
  <c r="F2258" i="30"/>
  <c r="J2257" i="30"/>
  <c r="J2259" i="30" s="1"/>
  <c r="J2261" i="30" s="1"/>
  <c r="J2263" i="30" s="1"/>
  <c r="F2257" i="30"/>
  <c r="I2256" i="30"/>
  <c r="I2258" i="30" s="1"/>
  <c r="I2260" i="30" s="1"/>
  <c r="I2262" i="30" s="1"/>
  <c r="I2264" i="30" s="1"/>
  <c r="I2266" i="30" s="1"/>
  <c r="F2256" i="30"/>
  <c r="E2256" i="30"/>
  <c r="E2257" i="30" s="1"/>
  <c r="E2258" i="30" s="1"/>
  <c r="E2259" i="30" s="1"/>
  <c r="E2260" i="30" s="1"/>
  <c r="E2261" i="30" s="1"/>
  <c r="E2262" i="30" s="1"/>
  <c r="E2263" i="30" s="1"/>
  <c r="E2264" i="30" s="1"/>
  <c r="E2265" i="30" s="1"/>
  <c r="E2266" i="30" s="1"/>
  <c r="E2267" i="30" s="1"/>
  <c r="E2268" i="30" s="1"/>
  <c r="E2269" i="30" s="1"/>
  <c r="E2270" i="30" s="1"/>
  <c r="E2271" i="30" s="1"/>
  <c r="E2272" i="30" s="1"/>
  <c r="E2273" i="30" s="1"/>
  <c r="E2274" i="30" s="1"/>
  <c r="J2255" i="30"/>
  <c r="I2255" i="30"/>
  <c r="F2255" i="30"/>
  <c r="F2254" i="30"/>
  <c r="F2253" i="30"/>
  <c r="J2252" i="30"/>
  <c r="J2254" i="30" s="1"/>
  <c r="I2252" i="30"/>
  <c r="I2254" i="30" s="1"/>
  <c r="F2252" i="30"/>
  <c r="F2251" i="30"/>
  <c r="J2250" i="30"/>
  <c r="I2250" i="30"/>
  <c r="F2250" i="30"/>
  <c r="F2249" i="30"/>
  <c r="J2248" i="30"/>
  <c r="I2248" i="30"/>
  <c r="F2248" i="30"/>
  <c r="F2247" i="30"/>
  <c r="F2246" i="30"/>
  <c r="F2245" i="30"/>
  <c r="J2244" i="30"/>
  <c r="J2246" i="30" s="1"/>
  <c r="I2244" i="30"/>
  <c r="I2246" i="30" s="1"/>
  <c r="F2244" i="30"/>
  <c r="J2243" i="30"/>
  <c r="J2245" i="30" s="1"/>
  <c r="J2247" i="30" s="1"/>
  <c r="J2249" i="30" s="1"/>
  <c r="J2251" i="30" s="1"/>
  <c r="J2253" i="30" s="1"/>
  <c r="F2243" i="30"/>
  <c r="J2242" i="30"/>
  <c r="F2242" i="30"/>
  <c r="I2241" i="30"/>
  <c r="I2243" i="30" s="1"/>
  <c r="I2245" i="30" s="1"/>
  <c r="I2247" i="30" s="1"/>
  <c r="I2249" i="30" s="1"/>
  <c r="I2251" i="30" s="1"/>
  <c r="I2253" i="30" s="1"/>
  <c r="F2241" i="30"/>
  <c r="E2241" i="30"/>
  <c r="E2242" i="30" s="1"/>
  <c r="E2243" i="30" s="1"/>
  <c r="E2244" i="30" s="1"/>
  <c r="E2245" i="30" s="1"/>
  <c r="E2246" i="30" s="1"/>
  <c r="E2247" i="30" s="1"/>
  <c r="E2248" i="30" s="1"/>
  <c r="E2249" i="30" s="1"/>
  <c r="E2250" i="30" s="1"/>
  <c r="E2251" i="30" s="1"/>
  <c r="E2252" i="30" s="1"/>
  <c r="E2253" i="30" s="1"/>
  <c r="E2254" i="30" s="1"/>
  <c r="J2240" i="30"/>
  <c r="I2240" i="30"/>
  <c r="F2240" i="30"/>
  <c r="F2239" i="30"/>
  <c r="J2238" i="30"/>
  <c r="I2238" i="30"/>
  <c r="F2238" i="30"/>
  <c r="F2237" i="30"/>
  <c r="F2236" i="30"/>
  <c r="J2235" i="30"/>
  <c r="J2237" i="30" s="1"/>
  <c r="J2239" i="30" s="1"/>
  <c r="I2235" i="30"/>
  <c r="I2237" i="30" s="1"/>
  <c r="I2239" i="30" s="1"/>
  <c r="F2235" i="30"/>
  <c r="F2234" i="30"/>
  <c r="J2233" i="30"/>
  <c r="I2233" i="30"/>
  <c r="F2233" i="30"/>
  <c r="F2232" i="30"/>
  <c r="J2231" i="30"/>
  <c r="I2231" i="30"/>
  <c r="F2231" i="30"/>
  <c r="J2230" i="30"/>
  <c r="J2232" i="30" s="1"/>
  <c r="J2234" i="30" s="1"/>
  <c r="J2236" i="30" s="1"/>
  <c r="I2230" i="30"/>
  <c r="I2232" i="30" s="1"/>
  <c r="I2234" i="30" s="1"/>
  <c r="I2236" i="30" s="1"/>
  <c r="F2230" i="30"/>
  <c r="F2229" i="30"/>
  <c r="F2228" i="30"/>
  <c r="J2227" i="30"/>
  <c r="J2229" i="30" s="1"/>
  <c r="I2227" i="30"/>
  <c r="I2229" i="30" s="1"/>
  <c r="F2227" i="30"/>
  <c r="E2227" i="30"/>
  <c r="E2228" i="30" s="1"/>
  <c r="E2229" i="30" s="1"/>
  <c r="E2230" i="30" s="1"/>
  <c r="E2231" i="30" s="1"/>
  <c r="E2232" i="30" s="1"/>
  <c r="E2233" i="30" s="1"/>
  <c r="E2234" i="30" s="1"/>
  <c r="E2235" i="30" s="1"/>
  <c r="E2236" i="30" s="1"/>
  <c r="E2237" i="30" s="1"/>
  <c r="E2238" i="30" s="1"/>
  <c r="E2239" i="30" s="1"/>
  <c r="J2226" i="30"/>
  <c r="J2228" i="30" s="1"/>
  <c r="I2226" i="30"/>
  <c r="I2228" i="30" s="1"/>
  <c r="F2226" i="30"/>
  <c r="F2225" i="30"/>
  <c r="J2224" i="30"/>
  <c r="I2224" i="30"/>
  <c r="F2224" i="30"/>
  <c r="E2224" i="30"/>
  <c r="E2225" i="30" s="1"/>
  <c r="J2223" i="30"/>
  <c r="J2225" i="30" s="1"/>
  <c r="I2223" i="30"/>
  <c r="I2225" i="30" s="1"/>
  <c r="F2223" i="30"/>
  <c r="F2222" i="30"/>
  <c r="I2221" i="30"/>
  <c r="F2221" i="30"/>
  <c r="I2220" i="30"/>
  <c r="I2222" i="30" s="1"/>
  <c r="F2220" i="30"/>
  <c r="J2219" i="30"/>
  <c r="J2221" i="30" s="1"/>
  <c r="F2219" i="30"/>
  <c r="J2218" i="30"/>
  <c r="J2220" i="30" s="1"/>
  <c r="J2222" i="30" s="1"/>
  <c r="F2218" i="30"/>
  <c r="F2217" i="30"/>
  <c r="J2216" i="30"/>
  <c r="J2217" i="30" s="1"/>
  <c r="F2216" i="30"/>
  <c r="F2215" i="30"/>
  <c r="F2214" i="30"/>
  <c r="F2213" i="30"/>
  <c r="F2212" i="30"/>
  <c r="J2211" i="30"/>
  <c r="F2211" i="30"/>
  <c r="J2210" i="30"/>
  <c r="I2210" i="30"/>
  <c r="F2210" i="30"/>
  <c r="I2209" i="30"/>
  <c r="F2209" i="30"/>
  <c r="J2208" i="30"/>
  <c r="F2208" i="30"/>
  <c r="J2207" i="30"/>
  <c r="J2209" i="30" s="1"/>
  <c r="F2207" i="30"/>
  <c r="I2206" i="30"/>
  <c r="F2206" i="30"/>
  <c r="E2206" i="30"/>
  <c r="E2207" i="30" s="1"/>
  <c r="E2208" i="30" s="1"/>
  <c r="E2209" i="30" s="1"/>
  <c r="E2210" i="30" s="1"/>
  <c r="E2211" i="30" s="1"/>
  <c r="E2212" i="30" s="1"/>
  <c r="E2213" i="30" s="1"/>
  <c r="E2214" i="30" s="1"/>
  <c r="E2215" i="30" s="1"/>
  <c r="E2216" i="30" s="1"/>
  <c r="E2217" i="30" s="1"/>
  <c r="E2218" i="30" s="1"/>
  <c r="E2219" i="30" s="1"/>
  <c r="E2220" i="30" s="1"/>
  <c r="E2221" i="30" s="1"/>
  <c r="E2222" i="30" s="1"/>
  <c r="J2205" i="30"/>
  <c r="I2205" i="30"/>
  <c r="F2205" i="30"/>
  <c r="J2204" i="30"/>
  <c r="F2204" i="30"/>
  <c r="J2203" i="30"/>
  <c r="F2203" i="30"/>
  <c r="I2202" i="30"/>
  <c r="I2204" i="30" s="1"/>
  <c r="F2202" i="30"/>
  <c r="J2201" i="30"/>
  <c r="F2201" i="30"/>
  <c r="J2200" i="30"/>
  <c r="F2200" i="30"/>
  <c r="I2199" i="30"/>
  <c r="I2201" i="30" s="1"/>
  <c r="F2199" i="30"/>
  <c r="F2198" i="30"/>
  <c r="J2197" i="30"/>
  <c r="I2197" i="30"/>
  <c r="F2197" i="30"/>
  <c r="F2196" i="30"/>
  <c r="J2195" i="30"/>
  <c r="I2195" i="30"/>
  <c r="F2195" i="30"/>
  <c r="F2194" i="30"/>
  <c r="J2193" i="30"/>
  <c r="I2193" i="30"/>
  <c r="F2193" i="30"/>
  <c r="J2192" i="30"/>
  <c r="J2194" i="30" s="1"/>
  <c r="J2196" i="30" s="1"/>
  <c r="J2198" i="30" s="1"/>
  <c r="I2192" i="30"/>
  <c r="I2194" i="30" s="1"/>
  <c r="I2196" i="30" s="1"/>
  <c r="I2198" i="30" s="1"/>
  <c r="F2192" i="30"/>
  <c r="E2192" i="30"/>
  <c r="E2193" i="30" s="1"/>
  <c r="E2194" i="30" s="1"/>
  <c r="E2195" i="30" s="1"/>
  <c r="E2196" i="30" s="1"/>
  <c r="E2197" i="30" s="1"/>
  <c r="E2198" i="30" s="1"/>
  <c r="E2199" i="30" s="1"/>
  <c r="E2200" i="30" s="1"/>
  <c r="E2201" i="30" s="1"/>
  <c r="E2202" i="30" s="1"/>
  <c r="E2203" i="30" s="1"/>
  <c r="E2204" i="30" s="1"/>
  <c r="J2191" i="30"/>
  <c r="I2191" i="30"/>
  <c r="F2191" i="30"/>
  <c r="F2190" i="30"/>
  <c r="F2189" i="30"/>
  <c r="F2188" i="30"/>
  <c r="F2187" i="30"/>
  <c r="J2181" i="30"/>
  <c r="J2183" i="30" s="1"/>
  <c r="J2185" i="30" s="1"/>
  <c r="J2187" i="30" s="1"/>
  <c r="J2189" i="30" s="1"/>
  <c r="I2181" i="30"/>
  <c r="I2183" i="30" s="1"/>
  <c r="I2185" i="30" s="1"/>
  <c r="I2187" i="30" s="1"/>
  <c r="I2189" i="30" s="1"/>
  <c r="J2179" i="30"/>
  <c r="I2179" i="30"/>
  <c r="J2177" i="30"/>
  <c r="I2177" i="30"/>
  <c r="J2174" i="30"/>
  <c r="J2176" i="30" s="1"/>
  <c r="J2178" i="30" s="1"/>
  <c r="J2180" i="30" s="1"/>
  <c r="J2182" i="30" s="1"/>
  <c r="J2184" i="30" s="1"/>
  <c r="J2186" i="30" s="1"/>
  <c r="J2188" i="30" s="1"/>
  <c r="J2190" i="30" s="1"/>
  <c r="I2174" i="30"/>
  <c r="I2176" i="30" s="1"/>
  <c r="I2178" i="30" s="1"/>
  <c r="I2180" i="30" s="1"/>
  <c r="I2182" i="30" s="1"/>
  <c r="I2184" i="30" s="1"/>
  <c r="I2186" i="30" s="1"/>
  <c r="I2188" i="30" s="1"/>
  <c r="I2190" i="30" s="1"/>
  <c r="J2171" i="30"/>
  <c r="J2173" i="30" s="1"/>
  <c r="J2175" i="30" s="1"/>
  <c r="I2171" i="30"/>
  <c r="I2173" i="30" s="1"/>
  <c r="I2175" i="30" s="1"/>
  <c r="E2171" i="30"/>
  <c r="E2172" i="30" s="1"/>
  <c r="E2173" i="30" s="1"/>
  <c r="E2174" i="30" s="1"/>
  <c r="E2175" i="30" s="1"/>
  <c r="E2176" i="30" s="1"/>
  <c r="E2177" i="30" s="1"/>
  <c r="E2178" i="30" s="1"/>
  <c r="E2179" i="30" s="1"/>
  <c r="E2180" i="30" s="1"/>
  <c r="E2181" i="30" s="1"/>
  <c r="E2182" i="30" s="1"/>
  <c r="E2183" i="30" s="1"/>
  <c r="E2184" i="30" s="1"/>
  <c r="E2185" i="30" s="1"/>
  <c r="J2170" i="30"/>
  <c r="J2172" i="30" s="1"/>
  <c r="I2170" i="30"/>
  <c r="I2172" i="30" s="1"/>
  <c r="F2169" i="30"/>
  <c r="F2168" i="30"/>
  <c r="F2167" i="30"/>
  <c r="J2166" i="30"/>
  <c r="J2168" i="30" s="1"/>
  <c r="I2166" i="30"/>
  <c r="I2168" i="30" s="1"/>
  <c r="F2166" i="30"/>
  <c r="E2166" i="30"/>
  <c r="E2167" i="30" s="1"/>
  <c r="E2168" i="30" s="1"/>
  <c r="E2169" i="30" s="1"/>
  <c r="J2165" i="30"/>
  <c r="J2167" i="30" s="1"/>
  <c r="J2169" i="30" s="1"/>
  <c r="I2165" i="30"/>
  <c r="I2167" i="30" s="1"/>
  <c r="I2169" i="30" s="1"/>
  <c r="F2165" i="30"/>
  <c r="F2164" i="30"/>
  <c r="E2164" i="30"/>
  <c r="J2163" i="30"/>
  <c r="I2163" i="30"/>
  <c r="F2163" i="30"/>
  <c r="F2162" i="30"/>
  <c r="F2161" i="30"/>
  <c r="J2160" i="30"/>
  <c r="J2162" i="30" s="1"/>
  <c r="J2164" i="30" s="1"/>
  <c r="I2160" i="30"/>
  <c r="I2162" i="30" s="1"/>
  <c r="I2164" i="30" s="1"/>
  <c r="F2160" i="30"/>
  <c r="E2160" i="30"/>
  <c r="E2161" i="30" s="1"/>
  <c r="E2162" i="30" s="1"/>
  <c r="J2159" i="30"/>
  <c r="J2161" i="30" s="1"/>
  <c r="I2159" i="30"/>
  <c r="I2161" i="30" s="1"/>
  <c r="F2159" i="30"/>
  <c r="J2157" i="30"/>
  <c r="I2157" i="30"/>
  <c r="J2155" i="30"/>
  <c r="I2155" i="30"/>
  <c r="J2152" i="30"/>
  <c r="J2154" i="30" s="1"/>
  <c r="J2156" i="30" s="1"/>
  <c r="J2158" i="30" s="1"/>
  <c r="I2152" i="30"/>
  <c r="I2154" i="30" s="1"/>
  <c r="I2156" i="30" s="1"/>
  <c r="I2158" i="30" s="1"/>
  <c r="J2148" i="30"/>
  <c r="J2150" i="30" s="1"/>
  <c r="I2148" i="30"/>
  <c r="I2150" i="30" s="1"/>
  <c r="J2145" i="30"/>
  <c r="J2147" i="30" s="1"/>
  <c r="J2149" i="30" s="1"/>
  <c r="J2151" i="30" s="1"/>
  <c r="J2153" i="30" s="1"/>
  <c r="I2145" i="30"/>
  <c r="I2147" i="30" s="1"/>
  <c r="I2149" i="30" s="1"/>
  <c r="I2151" i="30" s="1"/>
  <c r="I2153" i="30" s="1"/>
  <c r="E2145" i="30"/>
  <c r="E2146" i="30" s="1"/>
  <c r="E2147" i="30" s="1"/>
  <c r="E2148" i="30" s="1"/>
  <c r="E2149" i="30" s="1"/>
  <c r="E2150" i="30" s="1"/>
  <c r="E2151" i="30" s="1"/>
  <c r="E2152" i="30" s="1"/>
  <c r="E2153" i="30" s="1"/>
  <c r="E2154" i="30" s="1"/>
  <c r="E2155" i="30" s="1"/>
  <c r="E2156" i="30" s="1"/>
  <c r="E2157" i="30" s="1"/>
  <c r="E2158" i="30" s="1"/>
  <c r="J2144" i="30"/>
  <c r="J2146" i="30" s="1"/>
  <c r="I2144" i="30"/>
  <c r="I2146" i="30" s="1"/>
  <c r="F2143" i="30"/>
  <c r="F2142" i="30"/>
  <c r="F2141" i="30"/>
  <c r="J2140" i="30"/>
  <c r="J2142" i="30" s="1"/>
  <c r="I2140" i="30"/>
  <c r="I2142" i="30" s="1"/>
  <c r="F2140" i="30"/>
  <c r="J2139" i="30"/>
  <c r="J2141" i="30" s="1"/>
  <c r="J2143" i="30" s="1"/>
  <c r="I2139" i="30"/>
  <c r="I2141" i="30" s="1"/>
  <c r="I2143" i="30" s="1"/>
  <c r="F2139" i="30"/>
  <c r="F2138" i="30"/>
  <c r="J2137" i="30"/>
  <c r="I2137" i="30"/>
  <c r="F2137" i="30"/>
  <c r="J2136" i="30"/>
  <c r="J2138" i="30" s="1"/>
  <c r="I2136" i="30"/>
  <c r="I2138" i="30" s="1"/>
  <c r="F2136" i="30"/>
  <c r="F2135" i="30"/>
  <c r="J2134" i="30"/>
  <c r="I2134" i="30"/>
  <c r="F2134" i="30"/>
  <c r="F2133" i="30"/>
  <c r="J2132" i="30"/>
  <c r="I2132" i="30"/>
  <c r="F2132" i="30"/>
  <c r="J2131" i="30"/>
  <c r="J2133" i="30" s="1"/>
  <c r="J2135" i="30" s="1"/>
  <c r="I2131" i="30"/>
  <c r="I2133" i="30" s="1"/>
  <c r="I2135" i="30" s="1"/>
  <c r="F2131" i="30"/>
  <c r="F2130" i="30"/>
  <c r="F2129" i="30"/>
  <c r="F2128" i="30"/>
  <c r="F2127" i="30"/>
  <c r="F2126" i="30"/>
  <c r="J2125" i="30"/>
  <c r="J2127" i="30" s="1"/>
  <c r="J2129" i="30" s="1"/>
  <c r="I2125" i="30"/>
  <c r="I2127" i="30" s="1"/>
  <c r="I2129" i="30" s="1"/>
  <c r="F2125" i="30"/>
  <c r="J2124" i="30"/>
  <c r="J2126" i="30" s="1"/>
  <c r="J2128" i="30" s="1"/>
  <c r="J2130" i="30" s="1"/>
  <c r="I2124" i="30"/>
  <c r="I2126" i="30" s="1"/>
  <c r="I2128" i="30" s="1"/>
  <c r="I2130" i="30" s="1"/>
  <c r="F2124" i="30"/>
  <c r="E2124" i="30"/>
  <c r="E2125" i="30" s="1"/>
  <c r="E2126" i="30" s="1"/>
  <c r="E2127" i="30" s="1"/>
  <c r="E2128" i="30" s="1"/>
  <c r="E2129" i="30" s="1"/>
  <c r="E2130" i="30" s="1"/>
  <c r="E2131" i="30" s="1"/>
  <c r="E2132" i="30" s="1"/>
  <c r="E2133" i="30" s="1"/>
  <c r="E2134" i="30" s="1"/>
  <c r="E2135" i="30" s="1"/>
  <c r="E2136" i="30" s="1"/>
  <c r="E2137" i="30" s="1"/>
  <c r="E2138" i="30" s="1"/>
  <c r="E2139" i="30" s="1"/>
  <c r="E2140" i="30" s="1"/>
  <c r="E2141" i="30" s="1"/>
  <c r="E2142" i="30" s="1"/>
  <c r="E2143" i="30" s="1"/>
  <c r="J2123" i="30"/>
  <c r="I2123" i="30"/>
  <c r="F2123" i="30"/>
  <c r="F2122" i="30"/>
  <c r="F2121" i="30"/>
  <c r="F2120" i="30"/>
  <c r="E2120" i="30"/>
  <c r="E2121" i="30" s="1"/>
  <c r="E2122" i="30" s="1"/>
  <c r="J2119" i="30"/>
  <c r="J2121" i="30" s="1"/>
  <c r="I2119" i="30"/>
  <c r="I2121" i="30" s="1"/>
  <c r="F2119" i="30"/>
  <c r="F2118" i="30"/>
  <c r="F2117" i="30"/>
  <c r="F2116" i="30"/>
  <c r="J2115" i="30"/>
  <c r="J2117" i="30" s="1"/>
  <c r="I2115" i="30"/>
  <c r="I2117" i="30" s="1"/>
  <c r="F2115" i="30"/>
  <c r="F2114" i="30"/>
  <c r="F2113" i="30"/>
  <c r="J2112" i="30"/>
  <c r="J2114" i="30" s="1"/>
  <c r="J2116" i="30" s="1"/>
  <c r="J2118" i="30" s="1"/>
  <c r="J2120" i="30" s="1"/>
  <c r="J2122" i="30" s="1"/>
  <c r="I2112" i="30"/>
  <c r="I2114" i="30" s="1"/>
  <c r="I2116" i="30" s="1"/>
  <c r="I2118" i="30" s="1"/>
  <c r="I2120" i="30" s="1"/>
  <c r="I2122" i="30" s="1"/>
  <c r="F2112" i="30"/>
  <c r="E2112" i="30"/>
  <c r="E2113" i="30" s="1"/>
  <c r="E2114" i="30" s="1"/>
  <c r="E2115" i="30" s="1"/>
  <c r="E2116" i="30" s="1"/>
  <c r="E2117" i="30" s="1"/>
  <c r="E2118" i="30" s="1"/>
  <c r="J2111" i="30"/>
  <c r="J2113" i="30" s="1"/>
  <c r="I2111" i="30"/>
  <c r="I2113" i="30" s="1"/>
  <c r="F2111" i="30"/>
  <c r="F2110" i="30"/>
  <c r="F2109" i="30"/>
  <c r="J2108" i="30"/>
  <c r="J2110" i="30" s="1"/>
  <c r="I2108" i="30"/>
  <c r="I2110" i="30" s="1"/>
  <c r="F2108" i="30"/>
  <c r="F2107" i="30"/>
  <c r="J2106" i="30"/>
  <c r="I2106" i="30"/>
  <c r="F2106" i="30"/>
  <c r="F2105" i="30"/>
  <c r="J2104" i="30"/>
  <c r="I2104" i="30"/>
  <c r="F2104" i="30"/>
  <c r="E2104" i="30"/>
  <c r="E2105" i="30" s="1"/>
  <c r="E2106" i="30" s="1"/>
  <c r="E2107" i="30" s="1"/>
  <c r="E2108" i="30" s="1"/>
  <c r="E2109" i="30" s="1"/>
  <c r="E2110" i="30" s="1"/>
  <c r="J2103" i="30"/>
  <c r="J2105" i="30" s="1"/>
  <c r="J2107" i="30" s="1"/>
  <c r="J2109" i="30" s="1"/>
  <c r="I2103" i="30"/>
  <c r="I2105" i="30" s="1"/>
  <c r="I2107" i="30" s="1"/>
  <c r="I2109" i="30" s="1"/>
  <c r="F2103" i="30"/>
  <c r="F2102" i="30"/>
  <c r="F2101" i="30"/>
  <c r="F2100" i="30"/>
  <c r="I2099" i="30"/>
  <c r="I2101" i="30" s="1"/>
  <c r="F2099" i="30"/>
  <c r="F2098" i="30"/>
  <c r="J2097" i="30"/>
  <c r="J2099" i="30" s="1"/>
  <c r="J2101" i="30" s="1"/>
  <c r="F2097" i="30"/>
  <c r="F2096" i="30"/>
  <c r="F2095" i="30"/>
  <c r="F2094" i="30"/>
  <c r="F2093" i="30"/>
  <c r="F2092" i="30"/>
  <c r="I2091" i="30"/>
  <c r="I2093" i="30" s="1"/>
  <c r="I2095" i="30" s="1"/>
  <c r="F2091" i="30"/>
  <c r="F2090" i="30"/>
  <c r="J2089" i="30"/>
  <c r="J2091" i="30" s="1"/>
  <c r="J2093" i="30" s="1"/>
  <c r="J2095" i="30" s="1"/>
  <c r="F2089" i="30"/>
  <c r="F2088" i="30"/>
  <c r="F2087" i="30"/>
  <c r="F2086" i="30"/>
  <c r="F2085" i="30"/>
  <c r="F2084" i="30"/>
  <c r="F2083" i="30"/>
  <c r="I2082" i="30"/>
  <c r="I2084" i="30" s="1"/>
  <c r="I2086" i="30" s="1"/>
  <c r="I2088" i="30" s="1"/>
  <c r="I2090" i="30" s="1"/>
  <c r="I2092" i="30" s="1"/>
  <c r="I2094" i="30" s="1"/>
  <c r="I2096" i="30" s="1"/>
  <c r="I2098" i="30" s="1"/>
  <c r="I2100" i="30" s="1"/>
  <c r="I2102" i="30" s="1"/>
  <c r="F2082" i="30"/>
  <c r="J2081" i="30"/>
  <c r="J2083" i="30" s="1"/>
  <c r="J2085" i="30" s="1"/>
  <c r="J2087" i="30" s="1"/>
  <c r="F2081" i="30"/>
  <c r="J2080" i="30"/>
  <c r="J2082" i="30" s="1"/>
  <c r="J2084" i="30" s="1"/>
  <c r="J2086" i="30" s="1"/>
  <c r="J2088" i="30" s="1"/>
  <c r="J2090" i="30" s="1"/>
  <c r="J2092" i="30" s="1"/>
  <c r="J2094" i="30" s="1"/>
  <c r="J2096" i="30" s="1"/>
  <c r="J2098" i="30" s="1"/>
  <c r="J2100" i="30" s="1"/>
  <c r="J2102" i="30" s="1"/>
  <c r="F2080" i="30"/>
  <c r="I2079" i="30"/>
  <c r="I2081" i="30" s="1"/>
  <c r="I2083" i="30" s="1"/>
  <c r="I2085" i="30" s="1"/>
  <c r="I2087" i="30" s="1"/>
  <c r="F2079" i="30"/>
  <c r="E2079" i="30"/>
  <c r="E2080" i="30" s="1"/>
  <c r="E2081" i="30" s="1"/>
  <c r="E2082" i="30" s="1"/>
  <c r="E2083" i="30" s="1"/>
  <c r="E2084" i="30" s="1"/>
  <c r="E2085" i="30" s="1"/>
  <c r="E2086" i="30" s="1"/>
  <c r="E2087" i="30" s="1"/>
  <c r="E2088" i="30" s="1"/>
  <c r="E2089" i="30" s="1"/>
  <c r="E2090" i="30" s="1"/>
  <c r="E2091" i="30" s="1"/>
  <c r="E2092" i="30" s="1"/>
  <c r="E2093" i="30" s="1"/>
  <c r="E2094" i="30" s="1"/>
  <c r="E2095" i="30" s="1"/>
  <c r="E2096" i="30" s="1"/>
  <c r="E2097" i="30" s="1"/>
  <c r="E2098" i="30" s="1"/>
  <c r="E2099" i="30" s="1"/>
  <c r="E2100" i="30" s="1"/>
  <c r="E2101" i="30" s="1"/>
  <c r="E2102" i="30" s="1"/>
  <c r="J2078" i="30"/>
  <c r="I2078" i="30"/>
  <c r="F2078" i="30"/>
  <c r="F2077" i="30"/>
  <c r="F2076" i="30"/>
  <c r="F2075" i="30"/>
  <c r="I2074" i="30"/>
  <c r="I2076" i="30" s="1"/>
  <c r="F2074" i="30"/>
  <c r="J2073" i="30"/>
  <c r="J2075" i="30" s="1"/>
  <c r="J2077" i="30" s="1"/>
  <c r="F2073" i="30"/>
  <c r="J2072" i="30"/>
  <c r="J2074" i="30" s="1"/>
  <c r="J2076" i="30" s="1"/>
  <c r="F2072" i="30"/>
  <c r="I2071" i="30"/>
  <c r="I2073" i="30" s="1"/>
  <c r="I2075" i="30" s="1"/>
  <c r="I2077" i="30" s="1"/>
  <c r="F2071" i="30"/>
  <c r="F2070" i="30"/>
  <c r="F2069" i="30"/>
  <c r="F2068" i="30"/>
  <c r="F2067" i="30"/>
  <c r="F2066" i="30"/>
  <c r="I2065" i="30"/>
  <c r="I2067" i="30" s="1"/>
  <c r="I2069" i="30" s="1"/>
  <c r="F2065" i="30"/>
  <c r="J2064" i="30"/>
  <c r="J2066" i="30" s="1"/>
  <c r="J2068" i="30" s="1"/>
  <c r="J2070" i="30" s="1"/>
  <c r="F2064" i="30"/>
  <c r="J2063" i="30"/>
  <c r="J2065" i="30" s="1"/>
  <c r="J2067" i="30" s="1"/>
  <c r="J2069" i="30" s="1"/>
  <c r="F2063" i="30"/>
  <c r="I2062" i="30"/>
  <c r="I2064" i="30" s="1"/>
  <c r="I2066" i="30" s="1"/>
  <c r="I2068" i="30" s="1"/>
  <c r="I2070" i="30" s="1"/>
  <c r="F2062" i="30"/>
  <c r="J2061" i="30"/>
  <c r="I2061" i="30"/>
  <c r="F2061" i="30"/>
  <c r="E2061" i="30"/>
  <c r="E2062" i="30" s="1"/>
  <c r="E2063" i="30" s="1"/>
  <c r="E2064" i="30" s="1"/>
  <c r="E2065" i="30" s="1"/>
  <c r="E2066" i="30" s="1"/>
  <c r="E2067" i="30" s="1"/>
  <c r="E2068" i="30" s="1"/>
  <c r="E2069" i="30" s="1"/>
  <c r="E2070" i="30" s="1"/>
  <c r="E2071" i="30" s="1"/>
  <c r="E2072" i="30" s="1"/>
  <c r="E2073" i="30" s="1"/>
  <c r="E2074" i="30" s="1"/>
  <c r="E2075" i="30" s="1"/>
  <c r="E2076" i="30" s="1"/>
  <c r="E2077" i="30" s="1"/>
  <c r="J2060" i="30"/>
  <c r="I2060" i="30"/>
  <c r="F2060" i="30"/>
  <c r="F2059" i="30"/>
  <c r="F2058" i="30"/>
  <c r="F2057" i="30"/>
  <c r="F2056" i="30"/>
  <c r="F2054" i="30"/>
  <c r="F2053" i="30"/>
  <c r="F2052" i="30"/>
  <c r="J2051" i="30"/>
  <c r="J2053" i="30" s="1"/>
  <c r="J2054" i="30" s="1"/>
  <c r="J2055" i="30" s="1"/>
  <c r="J2056" i="30" s="1"/>
  <c r="J2057" i="30" s="1"/>
  <c r="J2058" i="30" s="1"/>
  <c r="J2059" i="30" s="1"/>
  <c r="I2051" i="30"/>
  <c r="I2053" i="30" s="1"/>
  <c r="I2054" i="30" s="1"/>
  <c r="I2055" i="30" s="1"/>
  <c r="I2056" i="30" s="1"/>
  <c r="I2057" i="30" s="1"/>
  <c r="I2058" i="30" s="1"/>
  <c r="I2059" i="30" s="1"/>
  <c r="F2051" i="30"/>
  <c r="F2050" i="30"/>
  <c r="J2049" i="30"/>
  <c r="I2049" i="30"/>
  <c r="F2049" i="30"/>
  <c r="E2049" i="30"/>
  <c r="E2050" i="30" s="1"/>
  <c r="E2051" i="30" s="1"/>
  <c r="E2052" i="30" s="1"/>
  <c r="E2053" i="30" s="1"/>
  <c r="E2054" i="30" s="1"/>
  <c r="J2048" i="30"/>
  <c r="J2050" i="30" s="1"/>
  <c r="J2052" i="30" s="1"/>
  <c r="I2048" i="30"/>
  <c r="I2050" i="30" s="1"/>
  <c r="I2052" i="30" s="1"/>
  <c r="F2048" i="30"/>
  <c r="J2045" i="30"/>
  <c r="J2046" i="30" s="1"/>
  <c r="J2047" i="30" s="1"/>
  <c r="J2042" i="30"/>
  <c r="J2043" i="30" s="1"/>
  <c r="J2044" i="30" s="1"/>
  <c r="J2038" i="30"/>
  <c r="J2039" i="30" s="1"/>
  <c r="J2040" i="30" s="1"/>
  <c r="J2041" i="30" s="1"/>
  <c r="J2036" i="30"/>
  <c r="J2037" i="30" s="1"/>
  <c r="J2033" i="30"/>
  <c r="J2031" i="30"/>
  <c r="J2032" i="30" s="1"/>
  <c r="J2030" i="30"/>
  <c r="J2029" i="30"/>
  <c r="I2029" i="30"/>
  <c r="J2027" i="30"/>
  <c r="I2027" i="30"/>
  <c r="I2023" i="30"/>
  <c r="I2025" i="30" s="1"/>
  <c r="J2022" i="30"/>
  <c r="J2024" i="30" s="1"/>
  <c r="J2026" i="30" s="1"/>
  <c r="J2028" i="30" s="1"/>
  <c r="J2021" i="30"/>
  <c r="J2023" i="30" s="1"/>
  <c r="J2025" i="30" s="1"/>
  <c r="I2020" i="30"/>
  <c r="I2022" i="30" s="1"/>
  <c r="I2024" i="30" s="1"/>
  <c r="I2026" i="30" s="1"/>
  <c r="I2028" i="30" s="1"/>
  <c r="I2013" i="30"/>
  <c r="I2015" i="30" s="1"/>
  <c r="I2017" i="30" s="1"/>
  <c r="I2019" i="30" s="1"/>
  <c r="J2012" i="30"/>
  <c r="J2014" i="30" s="1"/>
  <c r="J2016" i="30" s="1"/>
  <c r="J2018" i="30" s="1"/>
  <c r="J2011" i="30"/>
  <c r="J2013" i="30" s="1"/>
  <c r="J2015" i="30" s="1"/>
  <c r="J2017" i="30" s="1"/>
  <c r="J2019" i="30" s="1"/>
  <c r="I2010" i="30"/>
  <c r="I2012" i="30" s="1"/>
  <c r="I2014" i="30" s="1"/>
  <c r="I2016" i="30" s="1"/>
  <c r="I2018" i="30" s="1"/>
  <c r="E2010" i="30"/>
  <c r="E2011" i="30" s="1"/>
  <c r="E2012" i="30" s="1"/>
  <c r="E2013" i="30" s="1"/>
  <c r="E2014" i="30" s="1"/>
  <c r="E2015" i="30" s="1"/>
  <c r="E2016" i="30" s="1"/>
  <c r="E2017" i="30" s="1"/>
  <c r="E2018" i="30" s="1"/>
  <c r="E2019" i="30" s="1"/>
  <c r="E2020" i="30" s="1"/>
  <c r="E2021" i="30" s="1"/>
  <c r="E2022" i="30" s="1"/>
  <c r="E2023" i="30" s="1"/>
  <c r="E2024" i="30" s="1"/>
  <c r="E2025" i="30" s="1"/>
  <c r="E2026" i="30" s="1"/>
  <c r="E2027" i="30" s="1"/>
  <c r="E2028" i="30" s="1"/>
  <c r="E2029" i="30" s="1"/>
  <c r="E2030" i="30" s="1"/>
  <c r="E2031" i="30" s="1"/>
  <c r="E2032" i="30" s="1"/>
  <c r="E2033" i="30" s="1"/>
  <c r="E2034" i="30" s="1"/>
  <c r="E2035" i="30" s="1"/>
  <c r="E2036" i="30" s="1"/>
  <c r="E2037" i="30" s="1"/>
  <c r="E2038" i="30" s="1"/>
  <c r="E2039" i="30" s="1"/>
  <c r="E2040" i="30" s="1"/>
  <c r="E2041" i="30" s="1"/>
  <c r="E2042" i="30" s="1"/>
  <c r="E2043" i="30" s="1"/>
  <c r="E2044" i="30" s="1"/>
  <c r="E2045" i="30" s="1"/>
  <c r="E2046" i="30" s="1"/>
  <c r="E2047" i="30" s="1"/>
  <c r="J2009" i="30"/>
  <c r="I2009" i="30"/>
  <c r="F2003" i="30"/>
  <c r="F2002" i="30"/>
  <c r="F2001" i="30"/>
  <c r="F2000" i="30"/>
  <c r="J1999" i="30"/>
  <c r="J2001" i="30" s="1"/>
  <c r="J2003" i="30" s="1"/>
  <c r="J2005" i="30" s="1"/>
  <c r="J2007" i="30" s="1"/>
  <c r="I1999" i="30"/>
  <c r="I2001" i="30" s="1"/>
  <c r="I2003" i="30" s="1"/>
  <c r="I2005" i="30" s="1"/>
  <c r="I2007" i="30" s="1"/>
  <c r="F1999" i="30"/>
  <c r="E1999" i="30"/>
  <c r="E2000" i="30" s="1"/>
  <c r="E2001" i="30" s="1"/>
  <c r="E2002" i="30" s="1"/>
  <c r="E2003" i="30" s="1"/>
  <c r="J1998" i="30"/>
  <c r="J2000" i="30" s="1"/>
  <c r="J2002" i="30" s="1"/>
  <c r="J2004" i="30" s="1"/>
  <c r="J2006" i="30" s="1"/>
  <c r="J2008" i="30" s="1"/>
  <c r="I1998" i="30"/>
  <c r="I2000" i="30" s="1"/>
  <c r="I2002" i="30" s="1"/>
  <c r="I2004" i="30" s="1"/>
  <c r="I2006" i="30" s="1"/>
  <c r="I2008" i="30" s="1"/>
  <c r="F1998" i="30"/>
  <c r="F1997" i="30"/>
  <c r="F1996" i="30"/>
  <c r="F1995" i="30"/>
  <c r="F1994" i="30"/>
  <c r="F1992" i="30"/>
  <c r="F1991" i="30"/>
  <c r="F1990" i="30"/>
  <c r="F1989" i="30"/>
  <c r="J1988" i="30"/>
  <c r="J1990" i="30" s="1"/>
  <c r="J1992" i="30" s="1"/>
  <c r="J1994" i="30" s="1"/>
  <c r="J1996" i="30" s="1"/>
  <c r="I1988" i="30"/>
  <c r="I1990" i="30" s="1"/>
  <c r="I1992" i="30" s="1"/>
  <c r="I1994" i="30" s="1"/>
  <c r="I1996" i="30" s="1"/>
  <c r="F1988" i="30"/>
  <c r="E1988" i="30"/>
  <c r="E1989" i="30" s="1"/>
  <c r="E1990" i="30" s="1"/>
  <c r="E1991" i="30" s="1"/>
  <c r="E1992" i="30" s="1"/>
  <c r="J1987" i="30"/>
  <c r="J1989" i="30" s="1"/>
  <c r="J1991" i="30" s="1"/>
  <c r="J1993" i="30" s="1"/>
  <c r="J1995" i="30" s="1"/>
  <c r="J1997" i="30" s="1"/>
  <c r="I1987" i="30"/>
  <c r="I1989" i="30" s="1"/>
  <c r="I1991" i="30" s="1"/>
  <c r="I1993" i="30" s="1"/>
  <c r="I1995" i="30" s="1"/>
  <c r="I1997" i="30" s="1"/>
  <c r="F1987" i="30"/>
  <c r="F1986" i="30"/>
  <c r="F1985" i="30"/>
  <c r="F1984" i="30"/>
  <c r="J1983" i="30"/>
  <c r="J1985" i="30" s="1"/>
  <c r="I1983" i="30"/>
  <c r="I1985" i="30" s="1"/>
  <c r="F1983" i="30"/>
  <c r="F1982" i="30"/>
  <c r="J1981" i="30"/>
  <c r="I1981" i="30"/>
  <c r="F1981" i="30"/>
  <c r="E1981" i="30"/>
  <c r="E1982" i="30" s="1"/>
  <c r="E1983" i="30" s="1"/>
  <c r="E1984" i="30" s="1"/>
  <c r="E1985" i="30" s="1"/>
  <c r="E1986" i="30" s="1"/>
  <c r="J1980" i="30"/>
  <c r="J1982" i="30" s="1"/>
  <c r="J1984" i="30" s="1"/>
  <c r="J1986" i="30" s="1"/>
  <c r="I1980" i="30"/>
  <c r="I1982" i="30" s="1"/>
  <c r="I1984" i="30" s="1"/>
  <c r="I1986" i="30" s="1"/>
  <c r="F1980" i="30"/>
  <c r="F1979" i="30"/>
  <c r="F1978" i="30"/>
  <c r="F1977" i="30"/>
  <c r="F1976" i="30"/>
  <c r="F1974" i="30"/>
  <c r="F1973" i="30"/>
  <c r="F1972" i="30"/>
  <c r="F1971" i="30"/>
  <c r="F1970" i="30"/>
  <c r="F1969" i="30"/>
  <c r="F1968" i="30"/>
  <c r="F1967" i="30"/>
  <c r="F1966" i="30"/>
  <c r="F1965" i="30"/>
  <c r="F1964" i="30"/>
  <c r="F1963" i="30"/>
  <c r="F1962" i="30"/>
  <c r="F1961" i="30"/>
  <c r="F1960" i="30"/>
  <c r="F1959" i="30"/>
  <c r="F1958" i="30"/>
  <c r="F1957" i="30"/>
  <c r="F1956" i="30"/>
  <c r="J1955" i="30"/>
  <c r="J1957" i="30" s="1"/>
  <c r="J1959" i="30" s="1"/>
  <c r="J1961" i="30" s="1"/>
  <c r="J1963" i="30" s="1"/>
  <c r="J1965" i="30" s="1"/>
  <c r="J1967" i="30" s="1"/>
  <c r="J1969" i="30" s="1"/>
  <c r="J1971" i="30" s="1"/>
  <c r="J1973" i="30" s="1"/>
  <c r="J1975" i="30" s="1"/>
  <c r="J1977" i="30" s="1"/>
  <c r="J1979" i="30" s="1"/>
  <c r="I1955" i="30"/>
  <c r="I1957" i="30" s="1"/>
  <c r="I1959" i="30" s="1"/>
  <c r="I1961" i="30" s="1"/>
  <c r="I1963" i="30" s="1"/>
  <c r="I1965" i="30" s="1"/>
  <c r="I1967" i="30" s="1"/>
  <c r="I1969" i="30" s="1"/>
  <c r="I1971" i="30" s="1"/>
  <c r="I1973" i="30" s="1"/>
  <c r="I1975" i="30" s="1"/>
  <c r="I1977" i="30" s="1"/>
  <c r="I1979" i="30" s="1"/>
  <c r="F1955" i="30"/>
  <c r="E1955" i="30"/>
  <c r="E1956" i="30" s="1"/>
  <c r="E1957" i="30" s="1"/>
  <c r="E1958" i="30" s="1"/>
  <c r="E1959" i="30" s="1"/>
  <c r="E1960" i="30" s="1"/>
  <c r="E1961" i="30" s="1"/>
  <c r="E1962" i="30" s="1"/>
  <c r="E1963" i="30" s="1"/>
  <c r="E1964" i="30" s="1"/>
  <c r="E1965" i="30" s="1"/>
  <c r="E1966" i="30" s="1"/>
  <c r="E1967" i="30" s="1"/>
  <c r="E1968" i="30" s="1"/>
  <c r="E1969" i="30" s="1"/>
  <c r="E1970" i="30" s="1"/>
  <c r="E1971" i="30" s="1"/>
  <c r="E1972" i="30" s="1"/>
  <c r="E1973" i="30" s="1"/>
  <c r="E1974" i="30" s="1"/>
  <c r="J1954" i="30"/>
  <c r="J1956" i="30" s="1"/>
  <c r="J1958" i="30" s="1"/>
  <c r="J1960" i="30" s="1"/>
  <c r="J1962" i="30" s="1"/>
  <c r="J1964" i="30" s="1"/>
  <c r="J1966" i="30" s="1"/>
  <c r="J1968" i="30" s="1"/>
  <c r="J1970" i="30" s="1"/>
  <c r="J1972" i="30" s="1"/>
  <c r="J1974" i="30" s="1"/>
  <c r="J1976" i="30" s="1"/>
  <c r="J1978" i="30" s="1"/>
  <c r="I1954" i="30"/>
  <c r="I1956" i="30" s="1"/>
  <c r="I1958" i="30" s="1"/>
  <c r="I1960" i="30" s="1"/>
  <c r="I1962" i="30" s="1"/>
  <c r="I1964" i="30" s="1"/>
  <c r="I1966" i="30" s="1"/>
  <c r="I1968" i="30" s="1"/>
  <c r="I1970" i="30" s="1"/>
  <c r="I1972" i="30" s="1"/>
  <c r="I1974" i="30" s="1"/>
  <c r="I1976" i="30" s="1"/>
  <c r="I1978" i="30" s="1"/>
  <c r="F1954" i="30"/>
  <c r="F1953" i="30"/>
  <c r="F1952" i="30"/>
  <c r="F1951" i="30"/>
  <c r="F1950" i="30"/>
  <c r="F1949" i="30"/>
  <c r="F1948" i="30"/>
  <c r="J1947" i="30"/>
  <c r="J1949" i="30" s="1"/>
  <c r="J1951" i="30" s="1"/>
  <c r="J1953" i="30" s="1"/>
  <c r="I1947" i="30"/>
  <c r="I1949" i="30" s="1"/>
  <c r="I1951" i="30" s="1"/>
  <c r="I1953" i="30" s="1"/>
  <c r="F1947" i="30"/>
  <c r="F1946" i="30"/>
  <c r="F1945" i="30"/>
  <c r="F1944" i="30"/>
  <c r="J1943" i="30"/>
  <c r="J1945" i="30" s="1"/>
  <c r="I1943" i="30"/>
  <c r="I1945" i="30" s="1"/>
  <c r="F1943" i="30"/>
  <c r="F1942" i="30"/>
  <c r="F1941" i="30"/>
  <c r="F1940" i="30"/>
  <c r="F1939" i="30"/>
  <c r="F1938" i="30"/>
  <c r="J1937" i="30"/>
  <c r="J1939" i="30" s="1"/>
  <c r="J1941" i="30" s="1"/>
  <c r="I1937" i="30"/>
  <c r="I1939" i="30" s="1"/>
  <c r="I1941" i="30" s="1"/>
  <c r="F1937" i="30"/>
  <c r="F1936" i="30"/>
  <c r="F1935" i="30"/>
  <c r="F1934" i="30"/>
  <c r="F1933" i="30"/>
  <c r="F1932" i="30"/>
  <c r="J1931" i="30"/>
  <c r="J1933" i="30" s="1"/>
  <c r="J1935" i="30" s="1"/>
  <c r="I1931" i="30"/>
  <c r="I1933" i="30" s="1"/>
  <c r="I1935" i="30" s="1"/>
  <c r="F1931" i="30"/>
  <c r="F1930" i="30"/>
  <c r="F1929" i="30"/>
  <c r="F1928" i="30"/>
  <c r="F1927" i="30"/>
  <c r="F1926" i="30"/>
  <c r="F1925" i="30"/>
  <c r="F1924" i="30"/>
  <c r="F1923" i="30"/>
  <c r="J1922" i="30"/>
  <c r="J1924" i="30" s="1"/>
  <c r="J1926" i="30" s="1"/>
  <c r="J1928" i="30" s="1"/>
  <c r="J1930" i="30" s="1"/>
  <c r="J1932" i="30" s="1"/>
  <c r="J1934" i="30" s="1"/>
  <c r="J1936" i="30" s="1"/>
  <c r="J1938" i="30" s="1"/>
  <c r="J1940" i="30" s="1"/>
  <c r="J1942" i="30" s="1"/>
  <c r="J1944" i="30" s="1"/>
  <c r="J1946" i="30" s="1"/>
  <c r="J1948" i="30" s="1"/>
  <c r="J1950" i="30" s="1"/>
  <c r="J1952" i="30" s="1"/>
  <c r="I1922" i="30"/>
  <c r="I1924" i="30" s="1"/>
  <c r="I1926" i="30" s="1"/>
  <c r="I1928" i="30" s="1"/>
  <c r="I1930" i="30" s="1"/>
  <c r="I1932" i="30" s="1"/>
  <c r="I1934" i="30" s="1"/>
  <c r="I1936" i="30" s="1"/>
  <c r="I1938" i="30" s="1"/>
  <c r="I1940" i="30" s="1"/>
  <c r="I1942" i="30" s="1"/>
  <c r="I1944" i="30" s="1"/>
  <c r="I1946" i="30" s="1"/>
  <c r="I1948" i="30" s="1"/>
  <c r="I1950" i="30" s="1"/>
  <c r="I1952" i="30" s="1"/>
  <c r="F1922" i="30"/>
  <c r="F1921" i="30"/>
  <c r="F1920" i="30"/>
  <c r="F1919" i="30"/>
  <c r="F1918" i="30"/>
  <c r="F1917" i="30"/>
  <c r="F1916" i="30"/>
  <c r="F1915" i="30"/>
  <c r="F1914" i="30"/>
  <c r="F1913" i="30"/>
  <c r="F1912" i="30"/>
  <c r="F1911" i="30"/>
  <c r="F1910" i="30"/>
  <c r="F1909" i="30"/>
  <c r="F1908" i="30"/>
  <c r="J1907" i="30"/>
  <c r="J1909" i="30" s="1"/>
  <c r="J1911" i="30" s="1"/>
  <c r="J1913" i="30" s="1"/>
  <c r="J1915" i="30" s="1"/>
  <c r="J1917" i="30" s="1"/>
  <c r="J1919" i="30" s="1"/>
  <c r="J1921" i="30" s="1"/>
  <c r="J1923" i="30" s="1"/>
  <c r="J1925" i="30" s="1"/>
  <c r="J1927" i="30" s="1"/>
  <c r="J1929" i="30" s="1"/>
  <c r="I1907" i="30"/>
  <c r="I1909" i="30" s="1"/>
  <c r="I1911" i="30" s="1"/>
  <c r="I1913" i="30" s="1"/>
  <c r="I1915" i="30" s="1"/>
  <c r="I1917" i="30" s="1"/>
  <c r="I1919" i="30" s="1"/>
  <c r="I1921" i="30" s="1"/>
  <c r="I1923" i="30" s="1"/>
  <c r="I1925" i="30" s="1"/>
  <c r="I1927" i="30" s="1"/>
  <c r="I1929" i="30" s="1"/>
  <c r="F1907" i="30"/>
  <c r="F1906" i="30"/>
  <c r="F1905" i="30"/>
  <c r="F1904" i="30"/>
  <c r="F1903" i="30"/>
  <c r="F1902" i="30"/>
  <c r="F1901" i="30"/>
  <c r="F1900" i="30"/>
  <c r="F1899" i="30"/>
  <c r="F1898" i="30"/>
  <c r="F1897" i="30"/>
  <c r="F1896" i="30"/>
  <c r="F1895" i="30"/>
  <c r="F1894" i="30"/>
  <c r="F1893" i="30"/>
  <c r="J1892" i="30"/>
  <c r="J1894" i="30" s="1"/>
  <c r="J1896" i="30" s="1"/>
  <c r="J1898" i="30" s="1"/>
  <c r="J1900" i="30" s="1"/>
  <c r="J1902" i="30" s="1"/>
  <c r="J1904" i="30" s="1"/>
  <c r="J1906" i="30" s="1"/>
  <c r="J1908" i="30" s="1"/>
  <c r="J1910" i="30" s="1"/>
  <c r="J1912" i="30" s="1"/>
  <c r="J1914" i="30" s="1"/>
  <c r="J1916" i="30" s="1"/>
  <c r="J1918" i="30" s="1"/>
  <c r="J1920" i="30" s="1"/>
  <c r="I1892" i="30"/>
  <c r="I1894" i="30" s="1"/>
  <c r="I1896" i="30" s="1"/>
  <c r="I1898" i="30" s="1"/>
  <c r="I1900" i="30" s="1"/>
  <c r="I1902" i="30" s="1"/>
  <c r="I1904" i="30" s="1"/>
  <c r="I1906" i="30" s="1"/>
  <c r="I1908" i="30" s="1"/>
  <c r="I1910" i="30" s="1"/>
  <c r="I1912" i="30" s="1"/>
  <c r="I1914" i="30" s="1"/>
  <c r="I1916" i="30" s="1"/>
  <c r="I1918" i="30" s="1"/>
  <c r="I1920" i="30" s="1"/>
  <c r="F1892" i="30"/>
  <c r="F1891" i="30"/>
  <c r="F1890" i="30"/>
  <c r="F1889" i="30"/>
  <c r="F1888" i="30"/>
  <c r="F1887" i="30"/>
  <c r="F1886" i="30"/>
  <c r="F1885" i="30"/>
  <c r="J1884" i="30"/>
  <c r="J1886" i="30" s="1"/>
  <c r="J1888" i="30" s="1"/>
  <c r="J1890" i="30" s="1"/>
  <c r="I1884" i="30"/>
  <c r="I1886" i="30" s="1"/>
  <c r="I1888" i="30" s="1"/>
  <c r="I1890" i="30" s="1"/>
  <c r="F1884" i="30"/>
  <c r="F1883" i="30"/>
  <c r="F1882" i="30"/>
  <c r="F1881" i="30"/>
  <c r="F1880" i="30"/>
  <c r="F1879" i="30"/>
  <c r="F1878" i="30"/>
  <c r="F1877" i="30"/>
  <c r="J1876" i="30"/>
  <c r="J1878" i="30" s="1"/>
  <c r="J1880" i="30" s="1"/>
  <c r="J1882" i="30" s="1"/>
  <c r="I1876" i="30"/>
  <c r="I1878" i="30" s="1"/>
  <c r="I1880" i="30" s="1"/>
  <c r="I1882" i="30" s="1"/>
  <c r="F1876" i="30"/>
  <c r="F1875" i="30"/>
  <c r="F1874" i="30"/>
  <c r="F1873" i="30"/>
  <c r="F1872" i="30"/>
  <c r="F1871" i="30"/>
  <c r="F1870" i="30"/>
  <c r="F1869" i="30"/>
  <c r="J1868" i="30"/>
  <c r="J1870" i="30" s="1"/>
  <c r="J1872" i="30" s="1"/>
  <c r="J1874" i="30" s="1"/>
  <c r="I1868" i="30"/>
  <c r="I1870" i="30" s="1"/>
  <c r="I1872" i="30" s="1"/>
  <c r="I1874" i="30" s="1"/>
  <c r="F1868" i="30"/>
  <c r="F1867" i="30"/>
  <c r="F1866" i="30"/>
  <c r="F1865" i="30"/>
  <c r="F1864" i="30"/>
  <c r="F1863" i="30"/>
  <c r="J1862" i="30"/>
  <c r="J1864" i="30" s="1"/>
  <c r="J1866" i="30" s="1"/>
  <c r="I1862" i="30"/>
  <c r="I1864" i="30" s="1"/>
  <c r="I1866" i="30" s="1"/>
  <c r="F1862" i="30"/>
  <c r="J1861" i="30"/>
  <c r="J1863" i="30" s="1"/>
  <c r="J1865" i="30" s="1"/>
  <c r="J1867" i="30" s="1"/>
  <c r="J1869" i="30" s="1"/>
  <c r="J1871" i="30" s="1"/>
  <c r="J1873" i="30" s="1"/>
  <c r="J1875" i="30" s="1"/>
  <c r="J1877" i="30" s="1"/>
  <c r="J1879" i="30" s="1"/>
  <c r="J1881" i="30" s="1"/>
  <c r="J1883" i="30" s="1"/>
  <c r="J1885" i="30" s="1"/>
  <c r="J1887" i="30" s="1"/>
  <c r="J1889" i="30" s="1"/>
  <c r="J1891" i="30" s="1"/>
  <c r="J1893" i="30" s="1"/>
  <c r="J1895" i="30" s="1"/>
  <c r="J1897" i="30" s="1"/>
  <c r="J1899" i="30" s="1"/>
  <c r="J1901" i="30" s="1"/>
  <c r="J1903" i="30" s="1"/>
  <c r="J1905" i="30" s="1"/>
  <c r="I1861" i="30"/>
  <c r="I1863" i="30" s="1"/>
  <c r="I1865" i="30" s="1"/>
  <c r="I1867" i="30" s="1"/>
  <c r="I1869" i="30" s="1"/>
  <c r="I1871" i="30" s="1"/>
  <c r="I1873" i="30" s="1"/>
  <c r="I1875" i="30" s="1"/>
  <c r="I1877" i="30" s="1"/>
  <c r="I1879" i="30" s="1"/>
  <c r="I1881" i="30" s="1"/>
  <c r="I1883" i="30" s="1"/>
  <c r="I1885" i="30" s="1"/>
  <c r="I1887" i="30" s="1"/>
  <c r="I1889" i="30" s="1"/>
  <c r="I1891" i="30" s="1"/>
  <c r="I1893" i="30" s="1"/>
  <c r="I1895" i="30" s="1"/>
  <c r="I1897" i="30" s="1"/>
  <c r="I1899" i="30" s="1"/>
  <c r="I1901" i="30" s="1"/>
  <c r="I1903" i="30" s="1"/>
  <c r="I1905" i="30" s="1"/>
  <c r="F1861" i="30"/>
  <c r="E1861" i="30"/>
  <c r="E1862" i="30" s="1"/>
  <c r="E1863" i="30" s="1"/>
  <c r="E1864" i="30" s="1"/>
  <c r="E1865" i="30" s="1"/>
  <c r="E1866" i="30" s="1"/>
  <c r="E1867" i="30" s="1"/>
  <c r="E1868" i="30" s="1"/>
  <c r="E1869" i="30" s="1"/>
  <c r="E1870" i="30" s="1"/>
  <c r="E1871" i="30" s="1"/>
  <c r="E1872" i="30" s="1"/>
  <c r="E1873" i="30" s="1"/>
  <c r="E1874" i="30" s="1"/>
  <c r="E1875" i="30" s="1"/>
  <c r="E1876" i="30" s="1"/>
  <c r="E1877" i="30" s="1"/>
  <c r="E1878" i="30" s="1"/>
  <c r="E1879" i="30" s="1"/>
  <c r="E1880" i="30" s="1"/>
  <c r="E1881" i="30" s="1"/>
  <c r="E1882" i="30" s="1"/>
  <c r="E1883" i="30" s="1"/>
  <c r="E1884" i="30" s="1"/>
  <c r="E1885" i="30" s="1"/>
  <c r="E1886" i="30" s="1"/>
  <c r="E1887" i="30" s="1"/>
  <c r="E1888" i="30" s="1"/>
  <c r="E1889" i="30" s="1"/>
  <c r="E1890" i="30" s="1"/>
  <c r="E1891" i="30" s="1"/>
  <c r="E1892" i="30" s="1"/>
  <c r="E1893" i="30" s="1"/>
  <c r="E1894" i="30" s="1"/>
  <c r="E1895" i="30" s="1"/>
  <c r="E1896" i="30" s="1"/>
  <c r="E1897" i="30" s="1"/>
  <c r="E1898" i="30" s="1"/>
  <c r="E1899" i="30" s="1"/>
  <c r="E1900" i="30" s="1"/>
  <c r="E1901" i="30" s="1"/>
  <c r="E1902" i="30" s="1"/>
  <c r="E1903" i="30" s="1"/>
  <c r="E1904" i="30" s="1"/>
  <c r="E1905" i="30" s="1"/>
  <c r="E1906" i="30" s="1"/>
  <c r="E1907" i="30" s="1"/>
  <c r="E1908" i="30" s="1"/>
  <c r="E1909" i="30" s="1"/>
  <c r="E1910" i="30" s="1"/>
  <c r="E1911" i="30" s="1"/>
  <c r="E1912" i="30" s="1"/>
  <c r="E1913" i="30" s="1"/>
  <c r="E1914" i="30" s="1"/>
  <c r="E1915" i="30" s="1"/>
  <c r="E1916" i="30" s="1"/>
  <c r="E1917" i="30" s="1"/>
  <c r="E1918" i="30" s="1"/>
  <c r="E1919" i="30" s="1"/>
  <c r="E1920" i="30" s="1"/>
  <c r="E1921" i="30" s="1"/>
  <c r="E1922" i="30" s="1"/>
  <c r="E1923" i="30" s="1"/>
  <c r="E1924" i="30" s="1"/>
  <c r="E1925" i="30" s="1"/>
  <c r="E1926" i="30" s="1"/>
  <c r="E1927" i="30" s="1"/>
  <c r="E1928" i="30" s="1"/>
  <c r="E1929" i="30" s="1"/>
  <c r="E1930" i="30" s="1"/>
  <c r="E1931" i="30" s="1"/>
  <c r="E1932" i="30" s="1"/>
  <c r="E1933" i="30" s="1"/>
  <c r="E1934" i="30" s="1"/>
  <c r="E1935" i="30" s="1"/>
  <c r="E1936" i="30" s="1"/>
  <c r="E1937" i="30" s="1"/>
  <c r="E1938" i="30" s="1"/>
  <c r="E1939" i="30" s="1"/>
  <c r="E1940" i="30" s="1"/>
  <c r="E1941" i="30" s="1"/>
  <c r="E1942" i="30" s="1"/>
  <c r="E1943" i="30" s="1"/>
  <c r="E1944" i="30" s="1"/>
  <c r="E1945" i="30" s="1"/>
  <c r="E1946" i="30" s="1"/>
  <c r="E1947" i="30" s="1"/>
  <c r="E1948" i="30" s="1"/>
  <c r="E1949" i="30" s="1"/>
  <c r="E1950" i="30" s="1"/>
  <c r="E1951" i="30" s="1"/>
  <c r="E1952" i="30" s="1"/>
  <c r="E1953" i="30" s="1"/>
  <c r="J1860" i="30"/>
  <c r="I1860" i="30"/>
  <c r="F1860" i="30"/>
  <c r="F1859" i="30"/>
  <c r="F1858" i="30"/>
  <c r="F1857" i="30"/>
  <c r="F1856" i="30"/>
  <c r="J1851" i="30"/>
  <c r="J1853" i="30" s="1"/>
  <c r="J1855" i="30" s="1"/>
  <c r="J1857" i="30" s="1"/>
  <c r="J1859" i="30" s="1"/>
  <c r="I1851" i="30"/>
  <c r="I1853" i="30" s="1"/>
  <c r="I1855" i="30" s="1"/>
  <c r="I1857" i="30" s="1"/>
  <c r="I1859" i="30" s="1"/>
  <c r="E1851" i="30"/>
  <c r="E1852" i="30" s="1"/>
  <c r="E1853" i="30" s="1"/>
  <c r="E1854" i="30" s="1"/>
  <c r="J1850" i="30"/>
  <c r="J1852" i="30" s="1"/>
  <c r="J1854" i="30" s="1"/>
  <c r="J1856" i="30" s="1"/>
  <c r="J1858" i="30" s="1"/>
  <c r="I1850" i="30"/>
  <c r="I1852" i="30" s="1"/>
  <c r="I1854" i="30" s="1"/>
  <c r="I1856" i="30" s="1"/>
  <c r="I1858" i="30" s="1"/>
  <c r="F1849" i="30"/>
  <c r="J1848" i="30"/>
  <c r="I1848" i="30"/>
  <c r="F1848" i="30"/>
  <c r="F1847" i="30"/>
  <c r="F1846" i="30"/>
  <c r="F1845" i="30"/>
  <c r="F1844" i="30"/>
  <c r="F1843" i="30"/>
  <c r="F1842" i="30"/>
  <c r="F1841" i="30"/>
  <c r="J1840" i="30"/>
  <c r="J1842" i="30" s="1"/>
  <c r="J1844" i="30" s="1"/>
  <c r="J1846" i="30" s="1"/>
  <c r="I1840" i="30"/>
  <c r="I1842" i="30" s="1"/>
  <c r="I1844" i="30" s="1"/>
  <c r="I1846" i="30" s="1"/>
  <c r="F1840" i="30"/>
  <c r="E1840" i="30"/>
  <c r="E1841" i="30" s="1"/>
  <c r="E1842" i="30" s="1"/>
  <c r="E1843" i="30" s="1"/>
  <c r="E1844" i="30" s="1"/>
  <c r="E1845" i="30" s="1"/>
  <c r="E1846" i="30" s="1"/>
  <c r="E1847" i="30" s="1"/>
  <c r="E1848" i="30" s="1"/>
  <c r="E1849" i="30" s="1"/>
  <c r="J1839" i="30"/>
  <c r="J1841" i="30" s="1"/>
  <c r="J1843" i="30" s="1"/>
  <c r="J1845" i="30" s="1"/>
  <c r="J1847" i="30" s="1"/>
  <c r="J1849" i="30" s="1"/>
  <c r="I1839" i="30"/>
  <c r="I1841" i="30" s="1"/>
  <c r="I1843" i="30" s="1"/>
  <c r="I1845" i="30" s="1"/>
  <c r="I1847" i="30" s="1"/>
  <c r="I1849" i="30" s="1"/>
  <c r="F1839" i="30"/>
  <c r="F1838" i="30"/>
  <c r="F1837" i="30"/>
  <c r="J1836" i="30"/>
  <c r="J1838" i="30" s="1"/>
  <c r="I1836" i="30"/>
  <c r="I1838" i="30" s="1"/>
  <c r="F1836" i="30"/>
  <c r="E1836" i="30"/>
  <c r="E1837" i="30" s="1"/>
  <c r="E1838" i="30" s="1"/>
  <c r="J1835" i="30"/>
  <c r="J1837" i="30" s="1"/>
  <c r="I1835" i="30"/>
  <c r="I1837" i="30" s="1"/>
  <c r="F1835" i="30"/>
  <c r="E1832" i="30"/>
  <c r="E1833" i="30" s="1"/>
  <c r="E1834" i="30" s="1"/>
  <c r="J1827" i="30"/>
  <c r="J1829" i="30" s="1"/>
  <c r="J1831" i="30" s="1"/>
  <c r="J1833" i="30" s="1"/>
  <c r="I1827" i="30"/>
  <c r="I1829" i="30" s="1"/>
  <c r="I1831" i="30" s="1"/>
  <c r="I1833" i="30" s="1"/>
  <c r="J1825" i="30"/>
  <c r="I1825" i="30"/>
  <c r="J1823" i="30"/>
  <c r="I1823" i="30"/>
  <c r="E1823" i="30"/>
  <c r="E1824" i="30" s="1"/>
  <c r="E1825" i="30" s="1"/>
  <c r="E1826" i="30" s="1"/>
  <c r="E1827" i="30" s="1"/>
  <c r="E1828" i="30" s="1"/>
  <c r="E1829" i="30" s="1"/>
  <c r="J1822" i="30"/>
  <c r="J1824" i="30" s="1"/>
  <c r="J1826" i="30" s="1"/>
  <c r="J1828" i="30" s="1"/>
  <c r="J1830" i="30" s="1"/>
  <c r="J1832" i="30" s="1"/>
  <c r="J1834" i="30" s="1"/>
  <c r="I1822" i="30"/>
  <c r="I1824" i="30" s="1"/>
  <c r="I1826" i="30" s="1"/>
  <c r="I1828" i="30" s="1"/>
  <c r="I1830" i="30" s="1"/>
  <c r="I1832" i="30" s="1"/>
  <c r="I1834" i="30" s="1"/>
  <c r="F1821" i="30"/>
  <c r="J1820" i="30"/>
  <c r="I1820" i="30"/>
  <c r="F1820" i="30"/>
  <c r="F1819" i="30"/>
  <c r="J1818" i="30"/>
  <c r="I1818" i="30"/>
  <c r="F1818" i="30"/>
  <c r="F1817" i="30"/>
  <c r="J1816" i="30"/>
  <c r="I1816" i="30"/>
  <c r="F1816" i="30"/>
  <c r="F1815" i="30"/>
  <c r="F1814" i="30"/>
  <c r="J1813" i="30"/>
  <c r="J1815" i="30" s="1"/>
  <c r="J1817" i="30" s="1"/>
  <c r="J1819" i="30" s="1"/>
  <c r="J1821" i="30" s="1"/>
  <c r="I1813" i="30"/>
  <c r="I1815" i="30" s="1"/>
  <c r="I1817" i="30" s="1"/>
  <c r="I1819" i="30" s="1"/>
  <c r="I1821" i="30" s="1"/>
  <c r="F1813" i="30"/>
  <c r="E1813" i="30"/>
  <c r="E1814" i="30" s="1"/>
  <c r="E1815" i="30" s="1"/>
  <c r="E1816" i="30" s="1"/>
  <c r="E1817" i="30" s="1"/>
  <c r="E1818" i="30" s="1"/>
  <c r="E1819" i="30" s="1"/>
  <c r="E1820" i="30" s="1"/>
  <c r="E1821" i="30" s="1"/>
  <c r="J1812" i="30"/>
  <c r="J1814" i="30" s="1"/>
  <c r="I1812" i="30"/>
  <c r="I1814" i="30" s="1"/>
  <c r="F1812" i="30"/>
  <c r="F1811" i="30"/>
  <c r="J1810" i="30"/>
  <c r="I1810" i="30"/>
  <c r="F1810" i="30"/>
  <c r="E1810" i="30"/>
  <c r="E1811" i="30" s="1"/>
  <c r="J1809" i="30"/>
  <c r="J1811" i="30" s="1"/>
  <c r="I1809" i="30"/>
  <c r="I1811" i="30" s="1"/>
  <c r="F1809" i="30"/>
  <c r="F1808" i="30"/>
  <c r="F1807" i="30"/>
  <c r="F1806" i="30"/>
  <c r="F1805" i="30"/>
  <c r="F1804" i="30"/>
  <c r="F1803" i="30"/>
  <c r="F1802" i="30"/>
  <c r="F1801" i="30"/>
  <c r="J1800" i="30"/>
  <c r="J1802" i="30" s="1"/>
  <c r="J1804" i="30" s="1"/>
  <c r="J1806" i="30" s="1"/>
  <c r="J1808" i="30" s="1"/>
  <c r="I1800" i="30"/>
  <c r="I1802" i="30" s="1"/>
  <c r="I1804" i="30" s="1"/>
  <c r="I1806" i="30" s="1"/>
  <c r="I1808" i="30" s="1"/>
  <c r="F1800" i="30"/>
  <c r="F1799" i="30"/>
  <c r="F1798" i="30"/>
  <c r="F1797" i="30"/>
  <c r="F1796" i="30"/>
  <c r="F1795" i="30"/>
  <c r="F1794" i="30"/>
  <c r="F1793" i="30"/>
  <c r="J1792" i="30"/>
  <c r="J1794" i="30" s="1"/>
  <c r="J1796" i="30" s="1"/>
  <c r="J1798" i="30" s="1"/>
  <c r="I1792" i="30"/>
  <c r="I1794" i="30" s="1"/>
  <c r="I1796" i="30" s="1"/>
  <c r="I1798" i="30" s="1"/>
  <c r="F1792" i="30"/>
  <c r="E1792" i="30"/>
  <c r="E1793" i="30" s="1"/>
  <c r="E1794" i="30" s="1"/>
  <c r="E1795" i="30" s="1"/>
  <c r="E1796" i="30" s="1"/>
  <c r="E1797" i="30" s="1"/>
  <c r="E1798" i="30" s="1"/>
  <c r="E1799" i="30" s="1"/>
  <c r="E1800" i="30" s="1"/>
  <c r="E1801" i="30" s="1"/>
  <c r="E1802" i="30" s="1"/>
  <c r="E1803" i="30" s="1"/>
  <c r="E1804" i="30" s="1"/>
  <c r="E1805" i="30" s="1"/>
  <c r="E1806" i="30" s="1"/>
  <c r="E1807" i="30" s="1"/>
  <c r="E1808" i="30" s="1"/>
  <c r="J1791" i="30"/>
  <c r="J1793" i="30" s="1"/>
  <c r="J1795" i="30" s="1"/>
  <c r="J1797" i="30" s="1"/>
  <c r="J1799" i="30" s="1"/>
  <c r="J1801" i="30" s="1"/>
  <c r="J1803" i="30" s="1"/>
  <c r="J1805" i="30" s="1"/>
  <c r="J1807" i="30" s="1"/>
  <c r="I1791" i="30"/>
  <c r="I1793" i="30" s="1"/>
  <c r="I1795" i="30" s="1"/>
  <c r="I1797" i="30" s="1"/>
  <c r="I1799" i="30" s="1"/>
  <c r="I1801" i="30" s="1"/>
  <c r="I1803" i="30" s="1"/>
  <c r="I1805" i="30" s="1"/>
  <c r="I1807" i="30" s="1"/>
  <c r="F1791" i="30"/>
  <c r="F1790" i="30"/>
  <c r="J1789" i="30"/>
  <c r="I1789" i="30"/>
  <c r="F1789" i="30"/>
  <c r="E1789" i="30"/>
  <c r="E1790" i="30" s="1"/>
  <c r="J1788" i="30"/>
  <c r="J1790" i="30" s="1"/>
  <c r="I1788" i="30"/>
  <c r="I1790" i="30" s="1"/>
  <c r="F1788" i="30"/>
  <c r="F1787" i="30"/>
  <c r="J1786" i="30"/>
  <c r="I1786" i="30"/>
  <c r="F1786" i="30"/>
  <c r="F1785" i="30"/>
  <c r="J1784" i="30"/>
  <c r="I1784" i="30"/>
  <c r="F1784" i="30"/>
  <c r="E1784" i="30"/>
  <c r="E1785" i="30" s="1"/>
  <c r="E1786" i="30" s="1"/>
  <c r="E1787" i="30" s="1"/>
  <c r="J1783" i="30"/>
  <c r="J1785" i="30" s="1"/>
  <c r="J1787" i="30" s="1"/>
  <c r="I1783" i="30"/>
  <c r="I1785" i="30" s="1"/>
  <c r="I1787" i="30" s="1"/>
  <c r="F1783" i="30"/>
  <c r="J1780" i="30"/>
  <c r="J1782" i="30" s="1"/>
  <c r="I1780" i="30"/>
  <c r="I1782" i="30" s="1"/>
  <c r="J1772" i="30"/>
  <c r="J1774" i="30" s="1"/>
  <c r="J1776" i="30" s="1"/>
  <c r="J1778" i="30" s="1"/>
  <c r="I1772" i="30"/>
  <c r="I1774" i="30" s="1"/>
  <c r="I1776" i="30" s="1"/>
  <c r="I1778" i="30" s="1"/>
  <c r="E1772" i="30"/>
  <c r="E1773" i="30" s="1"/>
  <c r="E1774" i="30" s="1"/>
  <c r="E1775" i="30" s="1"/>
  <c r="E1776" i="30" s="1"/>
  <c r="E1777" i="30" s="1"/>
  <c r="E1778" i="30" s="1"/>
  <c r="E1779" i="30" s="1"/>
  <c r="E1780" i="30" s="1"/>
  <c r="E1781" i="30" s="1"/>
  <c r="E1782" i="30" s="1"/>
  <c r="J1771" i="30"/>
  <c r="J1773" i="30" s="1"/>
  <c r="J1775" i="30" s="1"/>
  <c r="J1777" i="30" s="1"/>
  <c r="J1779" i="30" s="1"/>
  <c r="J1781" i="30" s="1"/>
  <c r="I1771" i="30"/>
  <c r="I1773" i="30" s="1"/>
  <c r="I1775" i="30" s="1"/>
  <c r="I1777" i="30" s="1"/>
  <c r="I1779" i="30" s="1"/>
  <c r="I1781" i="30" s="1"/>
  <c r="F1770" i="30"/>
  <c r="J1769" i="30"/>
  <c r="I1769" i="30"/>
  <c r="F1769" i="30"/>
  <c r="E1769" i="30"/>
  <c r="E1770" i="30" s="1"/>
  <c r="J1768" i="30"/>
  <c r="J1770" i="30" s="1"/>
  <c r="I1768" i="30"/>
  <c r="I1770" i="30" s="1"/>
  <c r="F1768" i="30"/>
  <c r="F1767" i="30"/>
  <c r="J1766" i="30"/>
  <c r="I1766" i="30"/>
  <c r="F1766" i="30"/>
  <c r="F1765" i="30"/>
  <c r="F1764" i="30"/>
  <c r="F1763" i="30"/>
  <c r="F1762" i="30"/>
  <c r="F1761" i="30"/>
  <c r="F1760" i="30"/>
  <c r="J1759" i="30"/>
  <c r="J1761" i="30" s="1"/>
  <c r="J1763" i="30" s="1"/>
  <c r="J1765" i="30" s="1"/>
  <c r="J1767" i="30" s="1"/>
  <c r="I1759" i="30"/>
  <c r="I1761" i="30" s="1"/>
  <c r="I1763" i="30" s="1"/>
  <c r="I1765" i="30" s="1"/>
  <c r="I1767" i="30" s="1"/>
  <c r="F1759" i="30"/>
  <c r="E1759" i="30"/>
  <c r="E1760" i="30" s="1"/>
  <c r="E1761" i="30" s="1"/>
  <c r="E1762" i="30" s="1"/>
  <c r="E1763" i="30" s="1"/>
  <c r="E1764" i="30" s="1"/>
  <c r="E1765" i="30" s="1"/>
  <c r="E1766" i="30" s="1"/>
  <c r="E1767" i="30" s="1"/>
  <c r="J1758" i="30"/>
  <c r="J1760" i="30" s="1"/>
  <c r="J1762" i="30" s="1"/>
  <c r="J1764" i="30" s="1"/>
  <c r="I1758" i="30"/>
  <c r="I1760" i="30" s="1"/>
  <c r="I1762" i="30" s="1"/>
  <c r="I1764" i="30" s="1"/>
  <c r="F1758" i="30"/>
  <c r="F1757" i="30"/>
  <c r="F1756" i="30"/>
  <c r="F1755" i="30"/>
  <c r="F1754" i="30"/>
  <c r="I1737" i="30"/>
  <c r="I1739" i="30" s="1"/>
  <c r="I1741" i="30" s="1"/>
  <c r="I1743" i="30" s="1"/>
  <c r="I1745" i="30" s="1"/>
  <c r="I1747" i="30" s="1"/>
  <c r="I1749" i="30" s="1"/>
  <c r="I1751" i="30" s="1"/>
  <c r="I1753" i="30" s="1"/>
  <c r="I1755" i="30" s="1"/>
  <c r="I1757" i="30" s="1"/>
  <c r="J1735" i="30"/>
  <c r="J1737" i="30" s="1"/>
  <c r="J1739" i="30" s="1"/>
  <c r="J1741" i="30" s="1"/>
  <c r="J1743" i="30" s="1"/>
  <c r="J1745" i="30" s="1"/>
  <c r="J1747" i="30" s="1"/>
  <c r="J1749" i="30" s="1"/>
  <c r="J1751" i="30" s="1"/>
  <c r="J1753" i="30" s="1"/>
  <c r="J1755" i="30" s="1"/>
  <c r="J1757" i="30" s="1"/>
  <c r="I1713" i="30"/>
  <c r="I1715" i="30" s="1"/>
  <c r="I1717" i="30" s="1"/>
  <c r="I1719" i="30" s="1"/>
  <c r="I1721" i="30" s="1"/>
  <c r="I1723" i="30" s="1"/>
  <c r="I1725" i="30" s="1"/>
  <c r="I1727" i="30" s="1"/>
  <c r="I1729" i="30" s="1"/>
  <c r="I1731" i="30" s="1"/>
  <c r="I1733" i="30" s="1"/>
  <c r="J1712" i="30"/>
  <c r="J1714" i="30" s="1"/>
  <c r="J1716" i="30" s="1"/>
  <c r="J1718" i="30" s="1"/>
  <c r="J1720" i="30" s="1"/>
  <c r="J1722" i="30" s="1"/>
  <c r="J1724" i="30" s="1"/>
  <c r="J1726" i="30" s="1"/>
  <c r="J1728" i="30" s="1"/>
  <c r="J1730" i="30" s="1"/>
  <c r="J1732" i="30" s="1"/>
  <c r="J1734" i="30" s="1"/>
  <c r="J1736" i="30" s="1"/>
  <c r="J1738" i="30" s="1"/>
  <c r="J1740" i="30" s="1"/>
  <c r="J1742" i="30" s="1"/>
  <c r="J1744" i="30" s="1"/>
  <c r="J1746" i="30" s="1"/>
  <c r="J1748" i="30" s="1"/>
  <c r="J1750" i="30" s="1"/>
  <c r="J1752" i="30" s="1"/>
  <c r="J1754" i="30" s="1"/>
  <c r="J1756" i="30" s="1"/>
  <c r="J1711" i="30"/>
  <c r="J1713" i="30" s="1"/>
  <c r="J1715" i="30" s="1"/>
  <c r="J1717" i="30" s="1"/>
  <c r="J1719" i="30" s="1"/>
  <c r="J1721" i="30" s="1"/>
  <c r="J1723" i="30" s="1"/>
  <c r="J1725" i="30" s="1"/>
  <c r="J1727" i="30" s="1"/>
  <c r="J1729" i="30" s="1"/>
  <c r="J1731" i="30" s="1"/>
  <c r="J1733" i="30" s="1"/>
  <c r="I1710" i="30"/>
  <c r="I1712" i="30" s="1"/>
  <c r="I1714" i="30" s="1"/>
  <c r="I1716" i="30" s="1"/>
  <c r="I1718" i="30" s="1"/>
  <c r="I1720" i="30" s="1"/>
  <c r="I1722" i="30" s="1"/>
  <c r="I1724" i="30" s="1"/>
  <c r="I1726" i="30" s="1"/>
  <c r="I1728" i="30" s="1"/>
  <c r="I1730" i="30" s="1"/>
  <c r="I1732" i="30" s="1"/>
  <c r="I1734" i="30" s="1"/>
  <c r="I1736" i="30" s="1"/>
  <c r="I1738" i="30" s="1"/>
  <c r="I1740" i="30" s="1"/>
  <c r="I1742" i="30" s="1"/>
  <c r="I1744" i="30" s="1"/>
  <c r="I1746" i="30" s="1"/>
  <c r="I1748" i="30" s="1"/>
  <c r="I1750" i="30" s="1"/>
  <c r="I1752" i="30" s="1"/>
  <c r="I1754" i="30" s="1"/>
  <c r="I1756" i="30" s="1"/>
  <c r="E1710" i="30"/>
  <c r="E1711" i="30" s="1"/>
  <c r="E1712" i="30" s="1"/>
  <c r="E1713" i="30" s="1"/>
  <c r="E1714" i="30" s="1"/>
  <c r="E1715" i="30" s="1"/>
  <c r="E1716" i="30" s="1"/>
  <c r="E1717" i="30" s="1"/>
  <c r="E1718" i="30" s="1"/>
  <c r="E1719" i="30" s="1"/>
  <c r="E1720" i="30" s="1"/>
  <c r="E1721" i="30" s="1"/>
  <c r="E1722" i="30" s="1"/>
  <c r="E1723" i="30" s="1"/>
  <c r="E1724" i="30" s="1"/>
  <c r="E1725" i="30" s="1"/>
  <c r="E1726" i="30" s="1"/>
  <c r="E1727" i="30" s="1"/>
  <c r="E1728" i="30" s="1"/>
  <c r="E1729" i="30" s="1"/>
  <c r="E1730" i="30" s="1"/>
  <c r="E1731" i="30" s="1"/>
  <c r="E1732" i="30" s="1"/>
  <c r="E1733" i="30" s="1"/>
  <c r="E1734" i="30" s="1"/>
  <c r="E1735" i="30" s="1"/>
  <c r="E1736" i="30" s="1"/>
  <c r="E1737" i="30" s="1"/>
  <c r="E1738" i="30" s="1"/>
  <c r="E1739" i="30" s="1"/>
  <c r="E1740" i="30" s="1"/>
  <c r="E1741" i="30" s="1"/>
  <c r="E1742" i="30" s="1"/>
  <c r="E1743" i="30" s="1"/>
  <c r="E1744" i="30" s="1"/>
  <c r="E1745" i="30" s="1"/>
  <c r="E1746" i="30" s="1"/>
  <c r="E1747" i="30" s="1"/>
  <c r="E1748" i="30" s="1"/>
  <c r="E1749" i="30" s="1"/>
  <c r="E1750" i="30" s="1"/>
  <c r="E1751" i="30" s="1"/>
  <c r="E1752" i="30" s="1"/>
  <c r="J1709" i="30"/>
  <c r="I1709" i="30"/>
  <c r="F1708" i="30"/>
  <c r="F1707" i="30"/>
  <c r="F1706" i="30"/>
  <c r="F1705" i="30"/>
  <c r="F1704" i="30"/>
  <c r="F1703" i="30"/>
  <c r="F1702" i="30"/>
  <c r="F1701" i="30"/>
  <c r="F1700" i="30"/>
  <c r="F1699" i="30"/>
  <c r="F1698" i="30"/>
  <c r="F1697" i="30"/>
  <c r="F1696" i="30"/>
  <c r="F1695" i="30"/>
  <c r="F1694" i="30"/>
  <c r="F1693" i="30"/>
  <c r="F1692" i="30"/>
  <c r="F1691" i="30"/>
  <c r="J1690" i="30"/>
  <c r="J1692" i="30" s="1"/>
  <c r="J1694" i="30" s="1"/>
  <c r="J1696" i="30" s="1"/>
  <c r="J1698" i="30" s="1"/>
  <c r="J1700" i="30" s="1"/>
  <c r="J1702" i="30" s="1"/>
  <c r="J1704" i="30" s="1"/>
  <c r="J1706" i="30" s="1"/>
  <c r="J1708" i="30" s="1"/>
  <c r="I1690" i="30"/>
  <c r="I1692" i="30" s="1"/>
  <c r="I1694" i="30" s="1"/>
  <c r="I1696" i="30" s="1"/>
  <c r="I1698" i="30" s="1"/>
  <c r="I1700" i="30" s="1"/>
  <c r="I1702" i="30" s="1"/>
  <c r="I1704" i="30" s="1"/>
  <c r="I1706" i="30" s="1"/>
  <c r="I1708" i="30" s="1"/>
  <c r="F1690" i="30"/>
  <c r="E1690" i="30"/>
  <c r="E1691" i="30" s="1"/>
  <c r="E1692" i="30" s="1"/>
  <c r="E1693" i="30" s="1"/>
  <c r="E1694" i="30" s="1"/>
  <c r="E1695" i="30" s="1"/>
  <c r="E1696" i="30" s="1"/>
  <c r="E1697" i="30" s="1"/>
  <c r="E1698" i="30" s="1"/>
  <c r="E1699" i="30" s="1"/>
  <c r="E1700" i="30" s="1"/>
  <c r="E1701" i="30" s="1"/>
  <c r="E1702" i="30" s="1"/>
  <c r="E1703" i="30" s="1"/>
  <c r="E1704" i="30" s="1"/>
  <c r="E1705" i="30" s="1"/>
  <c r="E1706" i="30" s="1"/>
  <c r="E1707" i="30" s="1"/>
  <c r="E1708" i="30" s="1"/>
  <c r="J1689" i="30"/>
  <c r="J1691" i="30" s="1"/>
  <c r="J1693" i="30" s="1"/>
  <c r="J1695" i="30" s="1"/>
  <c r="J1697" i="30" s="1"/>
  <c r="J1699" i="30" s="1"/>
  <c r="J1701" i="30" s="1"/>
  <c r="J1703" i="30" s="1"/>
  <c r="J1705" i="30" s="1"/>
  <c r="J1707" i="30" s="1"/>
  <c r="I1689" i="30"/>
  <c r="I1691" i="30" s="1"/>
  <c r="I1693" i="30" s="1"/>
  <c r="I1695" i="30" s="1"/>
  <c r="I1697" i="30" s="1"/>
  <c r="I1699" i="30" s="1"/>
  <c r="I1701" i="30" s="1"/>
  <c r="I1703" i="30" s="1"/>
  <c r="I1705" i="30" s="1"/>
  <c r="I1707" i="30" s="1"/>
  <c r="F1689" i="30"/>
  <c r="F1688" i="30"/>
  <c r="F1687" i="30"/>
  <c r="F1686" i="30"/>
  <c r="F1685" i="30"/>
  <c r="J1684" i="30"/>
  <c r="J1686" i="30" s="1"/>
  <c r="J1688" i="30" s="1"/>
  <c r="I1684" i="30"/>
  <c r="I1686" i="30" s="1"/>
  <c r="I1688" i="30" s="1"/>
  <c r="F1684" i="30"/>
  <c r="E1684" i="30"/>
  <c r="E1685" i="30" s="1"/>
  <c r="E1686" i="30" s="1"/>
  <c r="E1687" i="30" s="1"/>
  <c r="E1688" i="30" s="1"/>
  <c r="J1683" i="30"/>
  <c r="J1685" i="30" s="1"/>
  <c r="J1687" i="30" s="1"/>
  <c r="I1683" i="30"/>
  <c r="I1685" i="30" s="1"/>
  <c r="I1687" i="30" s="1"/>
  <c r="F1683" i="30"/>
  <c r="J1679" i="30"/>
  <c r="J1681" i="30" s="1"/>
  <c r="I1679" i="30"/>
  <c r="I1681" i="30" s="1"/>
  <c r="E1679" i="30"/>
  <c r="E1680" i="30" s="1"/>
  <c r="E1681" i="30" s="1"/>
  <c r="E1682" i="30" s="1"/>
  <c r="J1678" i="30"/>
  <c r="J1680" i="30" s="1"/>
  <c r="J1682" i="30" s="1"/>
  <c r="I1678" i="30"/>
  <c r="I1680" i="30" s="1"/>
  <c r="I1682" i="30" s="1"/>
  <c r="F1677" i="30"/>
  <c r="F1676" i="30"/>
  <c r="J1675" i="30"/>
  <c r="J1677" i="30" s="1"/>
  <c r="I1675" i="30"/>
  <c r="I1677" i="30" s="1"/>
  <c r="F1675" i="30"/>
  <c r="F1674" i="30"/>
  <c r="J1673" i="30"/>
  <c r="I1673" i="30"/>
  <c r="F1673" i="30"/>
  <c r="F1672" i="30"/>
  <c r="J1671" i="30"/>
  <c r="I1671" i="30"/>
  <c r="F1671" i="30"/>
  <c r="E1671" i="30"/>
  <c r="E1672" i="30" s="1"/>
  <c r="E1673" i="30" s="1"/>
  <c r="E1674" i="30" s="1"/>
  <c r="E1675" i="30" s="1"/>
  <c r="E1676" i="30" s="1"/>
  <c r="E1677" i="30" s="1"/>
  <c r="J1670" i="30"/>
  <c r="J1672" i="30" s="1"/>
  <c r="J1674" i="30" s="1"/>
  <c r="J1676" i="30" s="1"/>
  <c r="I1670" i="30"/>
  <c r="I1672" i="30" s="1"/>
  <c r="I1674" i="30" s="1"/>
  <c r="I1676" i="30" s="1"/>
  <c r="F1670" i="30"/>
  <c r="F1669" i="30"/>
  <c r="J1668" i="30"/>
  <c r="I1668" i="30"/>
  <c r="F1668" i="30"/>
  <c r="F1667" i="30"/>
  <c r="J1666" i="30"/>
  <c r="I1666" i="30"/>
  <c r="F1666" i="30"/>
  <c r="F1665" i="30"/>
  <c r="J1664" i="30"/>
  <c r="I1664" i="30"/>
  <c r="F1664" i="30"/>
  <c r="F1663" i="30"/>
  <c r="F1662" i="30"/>
  <c r="F1661" i="30"/>
  <c r="F1660" i="30"/>
  <c r="F1659" i="30"/>
  <c r="F1658" i="30"/>
  <c r="F1657" i="30"/>
  <c r="F1656" i="30"/>
  <c r="F1655" i="30"/>
  <c r="J1654" i="30"/>
  <c r="J1656" i="30" s="1"/>
  <c r="J1658" i="30" s="1"/>
  <c r="J1660" i="30" s="1"/>
  <c r="J1662" i="30" s="1"/>
  <c r="I1654" i="30"/>
  <c r="I1656" i="30" s="1"/>
  <c r="I1658" i="30" s="1"/>
  <c r="I1660" i="30" s="1"/>
  <c r="I1662" i="30" s="1"/>
  <c r="F1654" i="30"/>
  <c r="F1653" i="30"/>
  <c r="J1652" i="30"/>
  <c r="I1652" i="30"/>
  <c r="F1652" i="30"/>
  <c r="F1651" i="30"/>
  <c r="F1650" i="30"/>
  <c r="F1649" i="30"/>
  <c r="F1648" i="30"/>
  <c r="F1647" i="30"/>
  <c r="F1646" i="30"/>
  <c r="F1645" i="30"/>
  <c r="F1644" i="30"/>
  <c r="F1643" i="30"/>
  <c r="J1642" i="30"/>
  <c r="J1644" i="30" s="1"/>
  <c r="J1646" i="30" s="1"/>
  <c r="J1648" i="30" s="1"/>
  <c r="J1650" i="30" s="1"/>
  <c r="I1642" i="30"/>
  <c r="I1644" i="30" s="1"/>
  <c r="I1646" i="30" s="1"/>
  <c r="I1648" i="30" s="1"/>
  <c r="I1650" i="30" s="1"/>
  <c r="F1642" i="30"/>
  <c r="F1641" i="30"/>
  <c r="J1640" i="30"/>
  <c r="I1640" i="30"/>
  <c r="F1640" i="30"/>
  <c r="E1640" i="30"/>
  <c r="E1641" i="30" s="1"/>
  <c r="E1642" i="30" s="1"/>
  <c r="E1643" i="30" s="1"/>
  <c r="E1644" i="30" s="1"/>
  <c r="E1645" i="30" s="1"/>
  <c r="E1646" i="30" s="1"/>
  <c r="E1647" i="30" s="1"/>
  <c r="E1648" i="30" s="1"/>
  <c r="E1649" i="30" s="1"/>
  <c r="E1650" i="30" s="1"/>
  <c r="E1651" i="30" s="1"/>
  <c r="E1652" i="30" s="1"/>
  <c r="E1653" i="30" s="1"/>
  <c r="E1654" i="30" s="1"/>
  <c r="E1655" i="30" s="1"/>
  <c r="E1656" i="30" s="1"/>
  <c r="E1657" i="30" s="1"/>
  <c r="E1658" i="30" s="1"/>
  <c r="E1659" i="30" s="1"/>
  <c r="E1660" i="30" s="1"/>
  <c r="E1661" i="30" s="1"/>
  <c r="E1662" i="30" s="1"/>
  <c r="E1663" i="30" s="1"/>
  <c r="E1664" i="30" s="1"/>
  <c r="E1665" i="30" s="1"/>
  <c r="E1666" i="30" s="1"/>
  <c r="E1667" i="30" s="1"/>
  <c r="E1668" i="30" s="1"/>
  <c r="E1669" i="30" s="1"/>
  <c r="J1639" i="30"/>
  <c r="J1641" i="30" s="1"/>
  <c r="J1643" i="30" s="1"/>
  <c r="J1645" i="30" s="1"/>
  <c r="J1647" i="30" s="1"/>
  <c r="J1649" i="30" s="1"/>
  <c r="J1651" i="30" s="1"/>
  <c r="J1653" i="30" s="1"/>
  <c r="J1655" i="30" s="1"/>
  <c r="J1657" i="30" s="1"/>
  <c r="J1659" i="30" s="1"/>
  <c r="J1661" i="30" s="1"/>
  <c r="J1663" i="30" s="1"/>
  <c r="J1665" i="30" s="1"/>
  <c r="J1667" i="30" s="1"/>
  <c r="J1669" i="30" s="1"/>
  <c r="I1639" i="30"/>
  <c r="I1641" i="30" s="1"/>
  <c r="I1643" i="30" s="1"/>
  <c r="I1645" i="30" s="1"/>
  <c r="I1647" i="30" s="1"/>
  <c r="I1649" i="30" s="1"/>
  <c r="I1651" i="30" s="1"/>
  <c r="I1653" i="30" s="1"/>
  <c r="I1655" i="30" s="1"/>
  <c r="I1657" i="30" s="1"/>
  <c r="I1659" i="30" s="1"/>
  <c r="I1661" i="30" s="1"/>
  <c r="I1663" i="30" s="1"/>
  <c r="I1665" i="30" s="1"/>
  <c r="I1667" i="30" s="1"/>
  <c r="I1669" i="30" s="1"/>
  <c r="F1639" i="30"/>
  <c r="F1638" i="30"/>
  <c r="F1637" i="30"/>
  <c r="F1636" i="30"/>
  <c r="F1635" i="30"/>
  <c r="J1634" i="30"/>
  <c r="J1636" i="30" s="1"/>
  <c r="J1638" i="30" s="1"/>
  <c r="I1634" i="30"/>
  <c r="I1636" i="30" s="1"/>
  <c r="I1638" i="30" s="1"/>
  <c r="F1634" i="30"/>
  <c r="F1633" i="30"/>
  <c r="F1632" i="30"/>
  <c r="J1631" i="30"/>
  <c r="J1633" i="30" s="1"/>
  <c r="J1635" i="30" s="1"/>
  <c r="J1637" i="30" s="1"/>
  <c r="I1631" i="30"/>
  <c r="I1633" i="30" s="1"/>
  <c r="I1635" i="30" s="1"/>
  <c r="I1637" i="30" s="1"/>
  <c r="F1631" i="30"/>
  <c r="F1630" i="30"/>
  <c r="F1629" i="30"/>
  <c r="F1628" i="30"/>
  <c r="F1627" i="30"/>
  <c r="J1626" i="30"/>
  <c r="J1628" i="30" s="1"/>
  <c r="J1630" i="30" s="1"/>
  <c r="J1632" i="30" s="1"/>
  <c r="I1626" i="30"/>
  <c r="I1628" i="30" s="1"/>
  <c r="I1630" i="30" s="1"/>
  <c r="I1632" i="30" s="1"/>
  <c r="F1626" i="30"/>
  <c r="F1625" i="30"/>
  <c r="F1624" i="30"/>
  <c r="F1623" i="30"/>
  <c r="J1622" i="30"/>
  <c r="J1624" i="30" s="1"/>
  <c r="I1622" i="30"/>
  <c r="I1624" i="30" s="1"/>
  <c r="F1622" i="30"/>
  <c r="F1621" i="30"/>
  <c r="F1620" i="30"/>
  <c r="F1619" i="30"/>
  <c r="F1618" i="30"/>
  <c r="F1617" i="30"/>
  <c r="F1616" i="30"/>
  <c r="F1615" i="30"/>
  <c r="J1614" i="30"/>
  <c r="J1616" i="30" s="1"/>
  <c r="J1618" i="30" s="1"/>
  <c r="J1620" i="30" s="1"/>
  <c r="I1614" i="30"/>
  <c r="I1616" i="30" s="1"/>
  <c r="I1618" i="30" s="1"/>
  <c r="I1620" i="30" s="1"/>
  <c r="F1614" i="30"/>
  <c r="F1613" i="30"/>
  <c r="F1612" i="30"/>
  <c r="F1611" i="30"/>
  <c r="F1610" i="30"/>
  <c r="F1609" i="30"/>
  <c r="F1608" i="30"/>
  <c r="F1607" i="30"/>
  <c r="F1606" i="30"/>
  <c r="F1605" i="30"/>
  <c r="F1604" i="30"/>
  <c r="J1603" i="30"/>
  <c r="J1605" i="30" s="1"/>
  <c r="J1607" i="30" s="1"/>
  <c r="J1609" i="30" s="1"/>
  <c r="J1611" i="30" s="1"/>
  <c r="J1613" i="30" s="1"/>
  <c r="J1615" i="30" s="1"/>
  <c r="J1617" i="30" s="1"/>
  <c r="J1619" i="30" s="1"/>
  <c r="J1621" i="30" s="1"/>
  <c r="J1623" i="30" s="1"/>
  <c r="J1625" i="30" s="1"/>
  <c r="J1627" i="30" s="1"/>
  <c r="J1629" i="30" s="1"/>
  <c r="I1603" i="30"/>
  <c r="I1605" i="30" s="1"/>
  <c r="I1607" i="30" s="1"/>
  <c r="I1609" i="30" s="1"/>
  <c r="I1611" i="30" s="1"/>
  <c r="I1613" i="30" s="1"/>
  <c r="I1615" i="30" s="1"/>
  <c r="I1617" i="30" s="1"/>
  <c r="I1619" i="30" s="1"/>
  <c r="I1621" i="30" s="1"/>
  <c r="I1623" i="30" s="1"/>
  <c r="I1625" i="30" s="1"/>
  <c r="I1627" i="30" s="1"/>
  <c r="I1629" i="30" s="1"/>
  <c r="F1603" i="30"/>
  <c r="E1603" i="30"/>
  <c r="E1604" i="30" s="1"/>
  <c r="E1605" i="30" s="1"/>
  <c r="E1606" i="30" s="1"/>
  <c r="E1607" i="30" s="1"/>
  <c r="E1608" i="30" s="1"/>
  <c r="E1609" i="30" s="1"/>
  <c r="E1610" i="30" s="1"/>
  <c r="E1611" i="30" s="1"/>
  <c r="E1612" i="30" s="1"/>
  <c r="E1613" i="30" s="1"/>
  <c r="E1614" i="30" s="1"/>
  <c r="E1615" i="30" s="1"/>
  <c r="E1616" i="30" s="1"/>
  <c r="E1617" i="30" s="1"/>
  <c r="E1618" i="30" s="1"/>
  <c r="E1619" i="30" s="1"/>
  <c r="E1620" i="30" s="1"/>
  <c r="E1621" i="30" s="1"/>
  <c r="E1622" i="30" s="1"/>
  <c r="E1623" i="30" s="1"/>
  <c r="E1624" i="30" s="1"/>
  <c r="E1625" i="30" s="1"/>
  <c r="E1626" i="30" s="1"/>
  <c r="E1627" i="30" s="1"/>
  <c r="E1628" i="30" s="1"/>
  <c r="E1629" i="30" s="1"/>
  <c r="E1630" i="30" s="1"/>
  <c r="E1631" i="30" s="1"/>
  <c r="E1632" i="30" s="1"/>
  <c r="E1633" i="30" s="1"/>
  <c r="E1634" i="30" s="1"/>
  <c r="E1635" i="30" s="1"/>
  <c r="E1636" i="30" s="1"/>
  <c r="E1637" i="30" s="1"/>
  <c r="E1638" i="30" s="1"/>
  <c r="J1602" i="30"/>
  <c r="J1604" i="30" s="1"/>
  <c r="J1606" i="30" s="1"/>
  <c r="J1608" i="30" s="1"/>
  <c r="J1610" i="30" s="1"/>
  <c r="J1612" i="30" s="1"/>
  <c r="I1602" i="30"/>
  <c r="I1604" i="30" s="1"/>
  <c r="I1606" i="30" s="1"/>
  <c r="I1608" i="30" s="1"/>
  <c r="I1610" i="30" s="1"/>
  <c r="I1612" i="30" s="1"/>
  <c r="F1602" i="30"/>
  <c r="F1601" i="30"/>
  <c r="F1600" i="30"/>
  <c r="F1599" i="30"/>
  <c r="F1598" i="30"/>
  <c r="F1596" i="30"/>
  <c r="F1595" i="30"/>
  <c r="F1594" i="30"/>
  <c r="F1593" i="30"/>
  <c r="F1592" i="30"/>
  <c r="F1591" i="30"/>
  <c r="F1590" i="30"/>
  <c r="J1589" i="30"/>
  <c r="J1591" i="30" s="1"/>
  <c r="J1593" i="30" s="1"/>
  <c r="J1595" i="30" s="1"/>
  <c r="J1597" i="30" s="1"/>
  <c r="J1599" i="30" s="1"/>
  <c r="J1601" i="30" s="1"/>
  <c r="I1589" i="30"/>
  <c r="I1591" i="30" s="1"/>
  <c r="I1593" i="30" s="1"/>
  <c r="I1595" i="30" s="1"/>
  <c r="I1597" i="30" s="1"/>
  <c r="I1599" i="30" s="1"/>
  <c r="I1601" i="30" s="1"/>
  <c r="F1589" i="30"/>
  <c r="E1589" i="30"/>
  <c r="E1590" i="30" s="1"/>
  <c r="E1591" i="30" s="1"/>
  <c r="E1592" i="30" s="1"/>
  <c r="E1593" i="30" s="1"/>
  <c r="E1594" i="30" s="1"/>
  <c r="E1595" i="30" s="1"/>
  <c r="E1596" i="30" s="1"/>
  <c r="J1588" i="30"/>
  <c r="J1590" i="30" s="1"/>
  <c r="J1592" i="30" s="1"/>
  <c r="J1594" i="30" s="1"/>
  <c r="J1596" i="30" s="1"/>
  <c r="J1598" i="30" s="1"/>
  <c r="J1600" i="30" s="1"/>
  <c r="I1588" i="30"/>
  <c r="I1590" i="30" s="1"/>
  <c r="I1592" i="30" s="1"/>
  <c r="I1594" i="30" s="1"/>
  <c r="I1596" i="30" s="1"/>
  <c r="I1598" i="30" s="1"/>
  <c r="I1600" i="30" s="1"/>
  <c r="F1588" i="30"/>
  <c r="F1587" i="30"/>
  <c r="F1586" i="30"/>
  <c r="J1585" i="30"/>
  <c r="J1587" i="30" s="1"/>
  <c r="I1585" i="30"/>
  <c r="I1587" i="30" s="1"/>
  <c r="F1585" i="30"/>
  <c r="F1584" i="30"/>
  <c r="J1583" i="30"/>
  <c r="I1583" i="30"/>
  <c r="F1583" i="30"/>
  <c r="F1582" i="30"/>
  <c r="J1581" i="30"/>
  <c r="I1581" i="30"/>
  <c r="F1581" i="30"/>
  <c r="E1581" i="30"/>
  <c r="E1582" i="30" s="1"/>
  <c r="E1583" i="30" s="1"/>
  <c r="E1584" i="30" s="1"/>
  <c r="E1585" i="30" s="1"/>
  <c r="E1586" i="30" s="1"/>
  <c r="E1587" i="30" s="1"/>
  <c r="J1580" i="30"/>
  <c r="J1582" i="30" s="1"/>
  <c r="J1584" i="30" s="1"/>
  <c r="J1586" i="30" s="1"/>
  <c r="I1580" i="30"/>
  <c r="I1582" i="30" s="1"/>
  <c r="I1584" i="30" s="1"/>
  <c r="I1586" i="30" s="1"/>
  <c r="F1580" i="30"/>
  <c r="F1579" i="30"/>
  <c r="J1578" i="30"/>
  <c r="I1578" i="30"/>
  <c r="F1578" i="30"/>
  <c r="F1577" i="30"/>
  <c r="J1576" i="30"/>
  <c r="I1576" i="30"/>
  <c r="F1576" i="30"/>
  <c r="F1575" i="30"/>
  <c r="J1574" i="30"/>
  <c r="I1574" i="30"/>
  <c r="F1574" i="30"/>
  <c r="F1573" i="30"/>
  <c r="F1572" i="30"/>
  <c r="F1571" i="30"/>
  <c r="J1570" i="30"/>
  <c r="J1572" i="30" s="1"/>
  <c r="I1570" i="30"/>
  <c r="I1572" i="30" s="1"/>
  <c r="F1570" i="30"/>
  <c r="E1570" i="30"/>
  <c r="E1571" i="30" s="1"/>
  <c r="E1572" i="30" s="1"/>
  <c r="E1573" i="30" s="1"/>
  <c r="E1574" i="30" s="1"/>
  <c r="E1575" i="30" s="1"/>
  <c r="E1576" i="30" s="1"/>
  <c r="E1577" i="30" s="1"/>
  <c r="E1578" i="30" s="1"/>
  <c r="E1579" i="30" s="1"/>
  <c r="J1569" i="30"/>
  <c r="J1571" i="30" s="1"/>
  <c r="J1573" i="30" s="1"/>
  <c r="J1575" i="30" s="1"/>
  <c r="J1577" i="30" s="1"/>
  <c r="J1579" i="30" s="1"/>
  <c r="I1569" i="30"/>
  <c r="I1571" i="30" s="1"/>
  <c r="I1573" i="30" s="1"/>
  <c r="I1575" i="30" s="1"/>
  <c r="I1577" i="30" s="1"/>
  <c r="I1579" i="30" s="1"/>
  <c r="F1569" i="30"/>
  <c r="F1568" i="30"/>
  <c r="F1567" i="30"/>
  <c r="J1566" i="30"/>
  <c r="J1568" i="30" s="1"/>
  <c r="I1566" i="30"/>
  <c r="I1568" i="30" s="1"/>
  <c r="F1566" i="30"/>
  <c r="E1566" i="30"/>
  <c r="E1567" i="30" s="1"/>
  <c r="E1568" i="30" s="1"/>
  <c r="J1565" i="30"/>
  <c r="J1567" i="30" s="1"/>
  <c r="I1565" i="30"/>
  <c r="I1567" i="30" s="1"/>
  <c r="F1565" i="30"/>
  <c r="F1564" i="30"/>
  <c r="J1563" i="30"/>
  <c r="I1563" i="30"/>
  <c r="F1563" i="30"/>
  <c r="E1563" i="30"/>
  <c r="E1564" i="30" s="1"/>
  <c r="J1562" i="30"/>
  <c r="J1564" i="30" s="1"/>
  <c r="I1562" i="30"/>
  <c r="I1564" i="30" s="1"/>
  <c r="F1562" i="30"/>
  <c r="F1561" i="30"/>
  <c r="J1560" i="30"/>
  <c r="I1560" i="30"/>
  <c r="F1560" i="30"/>
  <c r="E1560" i="30"/>
  <c r="E1561" i="30" s="1"/>
  <c r="J1559" i="30"/>
  <c r="J1561" i="30" s="1"/>
  <c r="I1559" i="30"/>
  <c r="I1561" i="30" s="1"/>
  <c r="F1559" i="30"/>
  <c r="F1558" i="30"/>
  <c r="F1557" i="30"/>
  <c r="E1557" i="30"/>
  <c r="E1558" i="30" s="1"/>
  <c r="J1556" i="30"/>
  <c r="J1558" i="30" s="1"/>
  <c r="I1556" i="30"/>
  <c r="I1558" i="30" s="1"/>
  <c r="F1556" i="30"/>
  <c r="F1555" i="30"/>
  <c r="F1554" i="30"/>
  <c r="F1553" i="30"/>
  <c r="E1553" i="30"/>
  <c r="E1554" i="30" s="1"/>
  <c r="E1555" i="30" s="1"/>
  <c r="F1552" i="30"/>
  <c r="J1547" i="30"/>
  <c r="J1549" i="30" s="1"/>
  <c r="J1551" i="30" s="1"/>
  <c r="J1553" i="30" s="1"/>
  <c r="J1555" i="30" s="1"/>
  <c r="J1557" i="30" s="1"/>
  <c r="I1547" i="30"/>
  <c r="I1549" i="30" s="1"/>
  <c r="I1551" i="30" s="1"/>
  <c r="I1553" i="30" s="1"/>
  <c r="I1555" i="30" s="1"/>
  <c r="I1557" i="30" s="1"/>
  <c r="E1547" i="30"/>
  <c r="E1548" i="30" s="1"/>
  <c r="E1549" i="30" s="1"/>
  <c r="E1550" i="30" s="1"/>
  <c r="J1546" i="30"/>
  <c r="J1548" i="30" s="1"/>
  <c r="J1550" i="30" s="1"/>
  <c r="J1552" i="30" s="1"/>
  <c r="J1554" i="30" s="1"/>
  <c r="I1546" i="30"/>
  <c r="I1548" i="30" s="1"/>
  <c r="I1550" i="30" s="1"/>
  <c r="I1552" i="30" s="1"/>
  <c r="I1554" i="30" s="1"/>
  <c r="F1540" i="30"/>
  <c r="F1539" i="30"/>
  <c r="J1538" i="30"/>
  <c r="J1540" i="30" s="1"/>
  <c r="J1542" i="30" s="1"/>
  <c r="J1544" i="30" s="1"/>
  <c r="I1538" i="30"/>
  <c r="I1540" i="30" s="1"/>
  <c r="I1542" i="30" s="1"/>
  <c r="I1544" i="30" s="1"/>
  <c r="F1538" i="30"/>
  <c r="E1538" i="30"/>
  <c r="E1539" i="30" s="1"/>
  <c r="E1540" i="30" s="1"/>
  <c r="J1537" i="30"/>
  <c r="J1539" i="30" s="1"/>
  <c r="J1541" i="30" s="1"/>
  <c r="J1543" i="30" s="1"/>
  <c r="J1545" i="30" s="1"/>
  <c r="I1537" i="30"/>
  <c r="I1539" i="30" s="1"/>
  <c r="I1541" i="30" s="1"/>
  <c r="I1543" i="30" s="1"/>
  <c r="I1545" i="30" s="1"/>
  <c r="F1537" i="30"/>
  <c r="J1534" i="30"/>
  <c r="J1536" i="30" s="1"/>
  <c r="I1534" i="30"/>
  <c r="I1536" i="30" s="1"/>
  <c r="E1534" i="30"/>
  <c r="E1535" i="30" s="1"/>
  <c r="E1536" i="30" s="1"/>
  <c r="J1533" i="30"/>
  <c r="J1535" i="30" s="1"/>
  <c r="I1533" i="30"/>
  <c r="I1535" i="30" s="1"/>
  <c r="F1532" i="30"/>
  <c r="F1531" i="30"/>
  <c r="J1530" i="30"/>
  <c r="J1532" i="30" s="1"/>
  <c r="I1530" i="30"/>
  <c r="I1532" i="30" s="1"/>
  <c r="F1530" i="30"/>
  <c r="F1529" i="30"/>
  <c r="J1528" i="30"/>
  <c r="I1528" i="30"/>
  <c r="F1528" i="30"/>
  <c r="E1528" i="30"/>
  <c r="E1529" i="30" s="1"/>
  <c r="E1530" i="30" s="1"/>
  <c r="E1531" i="30" s="1"/>
  <c r="E1532" i="30" s="1"/>
  <c r="J1527" i="30"/>
  <c r="J1529" i="30" s="1"/>
  <c r="J1531" i="30" s="1"/>
  <c r="I1527" i="30"/>
  <c r="I1529" i="30" s="1"/>
  <c r="I1531" i="30" s="1"/>
  <c r="F1527" i="30"/>
  <c r="F1526" i="30"/>
  <c r="J1525" i="30"/>
  <c r="I1525" i="30"/>
  <c r="F1525" i="30"/>
  <c r="F1524" i="30"/>
  <c r="F1523" i="30"/>
  <c r="F1522" i="30"/>
  <c r="F1521" i="30"/>
  <c r="J1520" i="30"/>
  <c r="J1522" i="30" s="1"/>
  <c r="J1524" i="30" s="1"/>
  <c r="J1526" i="30" s="1"/>
  <c r="I1520" i="30"/>
  <c r="I1522" i="30" s="1"/>
  <c r="I1524" i="30" s="1"/>
  <c r="I1526" i="30" s="1"/>
  <c r="F1520" i="30"/>
  <c r="E1520" i="30"/>
  <c r="E1521" i="30" s="1"/>
  <c r="E1522" i="30" s="1"/>
  <c r="E1523" i="30" s="1"/>
  <c r="E1524" i="30" s="1"/>
  <c r="E1525" i="30" s="1"/>
  <c r="E1526" i="30" s="1"/>
  <c r="J1519" i="30"/>
  <c r="J1521" i="30" s="1"/>
  <c r="J1523" i="30" s="1"/>
  <c r="I1519" i="30"/>
  <c r="I1521" i="30" s="1"/>
  <c r="I1523" i="30" s="1"/>
  <c r="F1519" i="30"/>
  <c r="F1518" i="30"/>
  <c r="F1517" i="30"/>
  <c r="F1516" i="30"/>
  <c r="E1516" i="30"/>
  <c r="E1517" i="30" s="1"/>
  <c r="E1518" i="30" s="1"/>
  <c r="F1515" i="30"/>
  <c r="F1513" i="30"/>
  <c r="F1512" i="30"/>
  <c r="F1511" i="30"/>
  <c r="J1510" i="30"/>
  <c r="J1512" i="30" s="1"/>
  <c r="J1514" i="30" s="1"/>
  <c r="J1516" i="30" s="1"/>
  <c r="J1518" i="30" s="1"/>
  <c r="I1510" i="30"/>
  <c r="I1512" i="30" s="1"/>
  <c r="I1514" i="30" s="1"/>
  <c r="I1516" i="30" s="1"/>
  <c r="I1518" i="30" s="1"/>
  <c r="F1510" i="30"/>
  <c r="E1510" i="30"/>
  <c r="E1511" i="30" s="1"/>
  <c r="E1512" i="30" s="1"/>
  <c r="E1513" i="30" s="1"/>
  <c r="J1509" i="30"/>
  <c r="J1511" i="30" s="1"/>
  <c r="J1513" i="30" s="1"/>
  <c r="J1515" i="30" s="1"/>
  <c r="J1517" i="30" s="1"/>
  <c r="I1509" i="30"/>
  <c r="I1511" i="30" s="1"/>
  <c r="I1513" i="30" s="1"/>
  <c r="I1515" i="30" s="1"/>
  <c r="I1517" i="30" s="1"/>
  <c r="F1509" i="30"/>
  <c r="J1506" i="30"/>
  <c r="J1508" i="30" s="1"/>
  <c r="I1506" i="30"/>
  <c r="I1508" i="30" s="1"/>
  <c r="E1506" i="30"/>
  <c r="E1507" i="30" s="1"/>
  <c r="E1508" i="30" s="1"/>
  <c r="J1505" i="30"/>
  <c r="J1507" i="30" s="1"/>
  <c r="I1505" i="30"/>
  <c r="I1507" i="30" s="1"/>
  <c r="J1504" i="30"/>
  <c r="I1504" i="30"/>
  <c r="F1504" i="30"/>
  <c r="F1503" i="30"/>
  <c r="F1502" i="30"/>
  <c r="F1501" i="30"/>
  <c r="F1500" i="30"/>
  <c r="J1499" i="30"/>
  <c r="J1501" i="30" s="1"/>
  <c r="J1503" i="30" s="1"/>
  <c r="I1499" i="30"/>
  <c r="I1501" i="30" s="1"/>
  <c r="I1503" i="30" s="1"/>
  <c r="F1499" i="30"/>
  <c r="F1498" i="30"/>
  <c r="F1497" i="30"/>
  <c r="F1496" i="30"/>
  <c r="J1495" i="30"/>
  <c r="J1497" i="30" s="1"/>
  <c r="I1495" i="30"/>
  <c r="I1497" i="30" s="1"/>
  <c r="F1495" i="30"/>
  <c r="E1495" i="30"/>
  <c r="E1496" i="30" s="1"/>
  <c r="E1497" i="30" s="1"/>
  <c r="E1498" i="30" s="1"/>
  <c r="E1499" i="30" s="1"/>
  <c r="E1500" i="30" s="1"/>
  <c r="E1501" i="30" s="1"/>
  <c r="E1502" i="30" s="1"/>
  <c r="E1503" i="30" s="1"/>
  <c r="J1494" i="30"/>
  <c r="J1496" i="30" s="1"/>
  <c r="J1498" i="30" s="1"/>
  <c r="J1500" i="30" s="1"/>
  <c r="J1502" i="30" s="1"/>
  <c r="I1494" i="30"/>
  <c r="I1496" i="30" s="1"/>
  <c r="I1498" i="30" s="1"/>
  <c r="I1500" i="30" s="1"/>
  <c r="I1502" i="30" s="1"/>
  <c r="F1494" i="30"/>
  <c r="F1493" i="30"/>
  <c r="F1492" i="30"/>
  <c r="F1491" i="30"/>
  <c r="E1491" i="30"/>
  <c r="E1492" i="30" s="1"/>
  <c r="E1493" i="30" s="1"/>
  <c r="F1490" i="30"/>
  <c r="J1486" i="30"/>
  <c r="J1488" i="30" s="1"/>
  <c r="J1490" i="30" s="1"/>
  <c r="J1492" i="30" s="1"/>
  <c r="I1486" i="30"/>
  <c r="I1488" i="30" s="1"/>
  <c r="I1490" i="30" s="1"/>
  <c r="I1492" i="30" s="1"/>
  <c r="J1482" i="30"/>
  <c r="J1484" i="30" s="1"/>
  <c r="I1482" i="30"/>
  <c r="I1484" i="30" s="1"/>
  <c r="J1478" i="30"/>
  <c r="J1480" i="30" s="1"/>
  <c r="I1478" i="30"/>
  <c r="I1480" i="30" s="1"/>
  <c r="E1478" i="30"/>
  <c r="E1479" i="30" s="1"/>
  <c r="E1480" i="30" s="1"/>
  <c r="E1481" i="30" s="1"/>
  <c r="E1482" i="30" s="1"/>
  <c r="E1483" i="30" s="1"/>
  <c r="E1484" i="30" s="1"/>
  <c r="E1485" i="30" s="1"/>
  <c r="E1486" i="30" s="1"/>
  <c r="E1487" i="30" s="1"/>
  <c r="E1488" i="30" s="1"/>
  <c r="J1477" i="30"/>
  <c r="J1479" i="30" s="1"/>
  <c r="J1481" i="30" s="1"/>
  <c r="J1483" i="30" s="1"/>
  <c r="J1485" i="30" s="1"/>
  <c r="J1487" i="30" s="1"/>
  <c r="J1489" i="30" s="1"/>
  <c r="J1491" i="30" s="1"/>
  <c r="J1493" i="30" s="1"/>
  <c r="I1477" i="30"/>
  <c r="I1479" i="30" s="1"/>
  <c r="I1481" i="30" s="1"/>
  <c r="I1483" i="30" s="1"/>
  <c r="I1485" i="30" s="1"/>
  <c r="I1487" i="30" s="1"/>
  <c r="I1489" i="30" s="1"/>
  <c r="I1491" i="30" s="1"/>
  <c r="I1493" i="30" s="1"/>
  <c r="F1476" i="30"/>
  <c r="F1475" i="30"/>
  <c r="F1474" i="30"/>
  <c r="F1473" i="30"/>
  <c r="F1472" i="30"/>
  <c r="F1471" i="30"/>
  <c r="J1470" i="30"/>
  <c r="J1472" i="30" s="1"/>
  <c r="J1474" i="30" s="1"/>
  <c r="J1476" i="30" s="1"/>
  <c r="I1470" i="30"/>
  <c r="I1472" i="30" s="1"/>
  <c r="I1474" i="30" s="1"/>
  <c r="I1476" i="30" s="1"/>
  <c r="F1470" i="30"/>
  <c r="F1469" i="30"/>
  <c r="J1468" i="30"/>
  <c r="I1468" i="30"/>
  <c r="F1468" i="30"/>
  <c r="F1467" i="30"/>
  <c r="J1466" i="30"/>
  <c r="I1466" i="30"/>
  <c r="F1466" i="30"/>
  <c r="F1465" i="30"/>
  <c r="F1464" i="30"/>
  <c r="F1463" i="30"/>
  <c r="F1462" i="30"/>
  <c r="F1461" i="30"/>
  <c r="F1460" i="30"/>
  <c r="F1459" i="30"/>
  <c r="F1458" i="30"/>
  <c r="F1457" i="30"/>
  <c r="F1456" i="30"/>
  <c r="J1455" i="30"/>
  <c r="J1457" i="30" s="1"/>
  <c r="J1459" i="30" s="1"/>
  <c r="J1461" i="30" s="1"/>
  <c r="J1463" i="30" s="1"/>
  <c r="J1465" i="30" s="1"/>
  <c r="J1467" i="30" s="1"/>
  <c r="J1469" i="30" s="1"/>
  <c r="J1471" i="30" s="1"/>
  <c r="J1473" i="30" s="1"/>
  <c r="J1475" i="30" s="1"/>
  <c r="I1455" i="30"/>
  <c r="I1457" i="30" s="1"/>
  <c r="I1459" i="30" s="1"/>
  <c r="I1461" i="30" s="1"/>
  <c r="I1463" i="30" s="1"/>
  <c r="I1465" i="30" s="1"/>
  <c r="I1467" i="30" s="1"/>
  <c r="I1469" i="30" s="1"/>
  <c r="I1471" i="30" s="1"/>
  <c r="I1473" i="30" s="1"/>
  <c r="I1475" i="30" s="1"/>
  <c r="F1455" i="30"/>
  <c r="F1454" i="30"/>
  <c r="F1453" i="30"/>
  <c r="F1452" i="30"/>
  <c r="J1451" i="30"/>
  <c r="J1453" i="30" s="1"/>
  <c r="I1451" i="30"/>
  <c r="I1453" i="30" s="1"/>
  <c r="F1451" i="30"/>
  <c r="E1451" i="30"/>
  <c r="E1452" i="30" s="1"/>
  <c r="E1453" i="30" s="1"/>
  <c r="E1454" i="30" s="1"/>
  <c r="E1455" i="30" s="1"/>
  <c r="E1456" i="30" s="1"/>
  <c r="E1457" i="30" s="1"/>
  <c r="E1458" i="30" s="1"/>
  <c r="E1459" i="30" s="1"/>
  <c r="E1460" i="30" s="1"/>
  <c r="E1461" i="30" s="1"/>
  <c r="E1462" i="30" s="1"/>
  <c r="E1463" i="30" s="1"/>
  <c r="E1464" i="30" s="1"/>
  <c r="E1465" i="30" s="1"/>
  <c r="E1466" i="30" s="1"/>
  <c r="E1467" i="30" s="1"/>
  <c r="E1468" i="30" s="1"/>
  <c r="E1469" i="30" s="1"/>
  <c r="E1470" i="30" s="1"/>
  <c r="E1471" i="30" s="1"/>
  <c r="E1472" i="30" s="1"/>
  <c r="E1473" i="30" s="1"/>
  <c r="E1474" i="30" s="1"/>
  <c r="E1475" i="30" s="1"/>
  <c r="E1476" i="30" s="1"/>
  <c r="F1450" i="30"/>
  <c r="F1449" i="30"/>
  <c r="F1448" i="30"/>
  <c r="E1448" i="30"/>
  <c r="E1449" i="30" s="1"/>
  <c r="F1447" i="30"/>
  <c r="F1446" i="30"/>
  <c r="F1444" i="30"/>
  <c r="F1443" i="30"/>
  <c r="F1442" i="30"/>
  <c r="F1441" i="30"/>
  <c r="F1440" i="30"/>
  <c r="F1439" i="30"/>
  <c r="J1438" i="30"/>
  <c r="J1440" i="30" s="1"/>
  <c r="J1442" i="30" s="1"/>
  <c r="J1444" i="30" s="1"/>
  <c r="J1446" i="30" s="1"/>
  <c r="J1448" i="30" s="1"/>
  <c r="J1450" i="30" s="1"/>
  <c r="J1452" i="30" s="1"/>
  <c r="J1454" i="30" s="1"/>
  <c r="J1456" i="30" s="1"/>
  <c r="J1458" i="30" s="1"/>
  <c r="J1460" i="30" s="1"/>
  <c r="J1462" i="30" s="1"/>
  <c r="J1464" i="30" s="1"/>
  <c r="F1438" i="30"/>
  <c r="J1437" i="30"/>
  <c r="J1439" i="30" s="1"/>
  <c r="J1441" i="30" s="1"/>
  <c r="J1443" i="30" s="1"/>
  <c r="J1445" i="30" s="1"/>
  <c r="J1447" i="30" s="1"/>
  <c r="J1449" i="30" s="1"/>
  <c r="F1437" i="30"/>
  <c r="F1436" i="30"/>
  <c r="F1435" i="30"/>
  <c r="F1434" i="30"/>
  <c r="J1433" i="30"/>
  <c r="J1434" i="30" s="1"/>
  <c r="J1435" i="30" s="1"/>
  <c r="J1436" i="30" s="1"/>
  <c r="F1433" i="30"/>
  <c r="F1432" i="30"/>
  <c r="J1431" i="30"/>
  <c r="J1432" i="30" s="1"/>
  <c r="I1431" i="30"/>
  <c r="I1432" i="30" s="1"/>
  <c r="I1433" i="30" s="1"/>
  <c r="I1434" i="30" s="1"/>
  <c r="I1435" i="30" s="1"/>
  <c r="I1436" i="30" s="1"/>
  <c r="I1437" i="30" s="1"/>
  <c r="F1431" i="30"/>
  <c r="J1430" i="30"/>
  <c r="I1430" i="30"/>
  <c r="F1430" i="30"/>
  <c r="F1429" i="30"/>
  <c r="F1428" i="30"/>
  <c r="F1427" i="30"/>
  <c r="F1426" i="30"/>
  <c r="F1425" i="30"/>
  <c r="J1424" i="30"/>
  <c r="J1426" i="30" s="1"/>
  <c r="J1428" i="30" s="1"/>
  <c r="I1424" i="30"/>
  <c r="I1426" i="30" s="1"/>
  <c r="I1428" i="30" s="1"/>
  <c r="F1424" i="30"/>
  <c r="F1423" i="30"/>
  <c r="F1422" i="30"/>
  <c r="F1421" i="30"/>
  <c r="J1420" i="30"/>
  <c r="J1422" i="30" s="1"/>
  <c r="I1420" i="30"/>
  <c r="I1422" i="30" s="1"/>
  <c r="F1420" i="30"/>
  <c r="F1419" i="30"/>
  <c r="F1418" i="30"/>
  <c r="F1417" i="30"/>
  <c r="F1416" i="30"/>
  <c r="E1416" i="30"/>
  <c r="E1417" i="30" s="1"/>
  <c r="E1418" i="30" s="1"/>
  <c r="E1419" i="30" s="1"/>
  <c r="E1420" i="30" s="1"/>
  <c r="E1421" i="30" s="1"/>
  <c r="E1422" i="30" s="1"/>
  <c r="E1423" i="30" s="1"/>
  <c r="E1424" i="30" s="1"/>
  <c r="E1425" i="30" s="1"/>
  <c r="E1426" i="30" s="1"/>
  <c r="E1427" i="30" s="1"/>
  <c r="E1428" i="30" s="1"/>
  <c r="E1429" i="30" s="1"/>
  <c r="E1430" i="30" s="1"/>
  <c r="E1431" i="30" s="1"/>
  <c r="E1432" i="30" s="1"/>
  <c r="E1433" i="30" s="1"/>
  <c r="E1434" i="30" s="1"/>
  <c r="E1435" i="30" s="1"/>
  <c r="E1436" i="30" s="1"/>
  <c r="E1437" i="30" s="1"/>
  <c r="E1438" i="30" s="1"/>
  <c r="E1439" i="30" s="1"/>
  <c r="E1440" i="30" s="1"/>
  <c r="E1441" i="30" s="1"/>
  <c r="E1442" i="30" s="1"/>
  <c r="E1443" i="30" s="1"/>
  <c r="E1444" i="30" s="1"/>
  <c r="F1415" i="30"/>
  <c r="F1414" i="30"/>
  <c r="F1413" i="30"/>
  <c r="F1412" i="30"/>
  <c r="E1412" i="30"/>
  <c r="E1413" i="30" s="1"/>
  <c r="E1414" i="30" s="1"/>
  <c r="F1411" i="30"/>
  <c r="F1409" i="30"/>
  <c r="F1408" i="30"/>
  <c r="F1407" i="30"/>
  <c r="F1406" i="30"/>
  <c r="F1405" i="30"/>
  <c r="J1404" i="30"/>
  <c r="J1406" i="30" s="1"/>
  <c r="J1408" i="30" s="1"/>
  <c r="J1410" i="30" s="1"/>
  <c r="J1412" i="30" s="1"/>
  <c r="J1414" i="30" s="1"/>
  <c r="J1416" i="30" s="1"/>
  <c r="J1418" i="30" s="1"/>
  <c r="I1404" i="30"/>
  <c r="I1406" i="30" s="1"/>
  <c r="I1408" i="30" s="1"/>
  <c r="I1410" i="30" s="1"/>
  <c r="I1412" i="30" s="1"/>
  <c r="I1414" i="30" s="1"/>
  <c r="I1416" i="30" s="1"/>
  <c r="I1418" i="30" s="1"/>
  <c r="F1404" i="30"/>
  <c r="J1403" i="30"/>
  <c r="J1405" i="30" s="1"/>
  <c r="J1407" i="30" s="1"/>
  <c r="J1409" i="30" s="1"/>
  <c r="J1411" i="30" s="1"/>
  <c r="J1413" i="30" s="1"/>
  <c r="J1415" i="30" s="1"/>
  <c r="J1417" i="30" s="1"/>
  <c r="J1419" i="30" s="1"/>
  <c r="J1421" i="30" s="1"/>
  <c r="J1423" i="30" s="1"/>
  <c r="J1425" i="30" s="1"/>
  <c r="J1427" i="30" s="1"/>
  <c r="J1429" i="30" s="1"/>
  <c r="I1403" i="30"/>
  <c r="I1405" i="30" s="1"/>
  <c r="I1407" i="30" s="1"/>
  <c r="I1409" i="30" s="1"/>
  <c r="I1411" i="30" s="1"/>
  <c r="I1413" i="30" s="1"/>
  <c r="I1415" i="30" s="1"/>
  <c r="I1417" i="30" s="1"/>
  <c r="I1419" i="30" s="1"/>
  <c r="I1421" i="30" s="1"/>
  <c r="I1423" i="30" s="1"/>
  <c r="I1425" i="30" s="1"/>
  <c r="I1427" i="30" s="1"/>
  <c r="I1429" i="30" s="1"/>
  <c r="F1403" i="30"/>
  <c r="F1402" i="30"/>
  <c r="E1402" i="30"/>
  <c r="E1403" i="30" s="1"/>
  <c r="E1404" i="30" s="1"/>
  <c r="E1405" i="30" s="1"/>
  <c r="E1406" i="30" s="1"/>
  <c r="E1407" i="30" s="1"/>
  <c r="E1408" i="30" s="1"/>
  <c r="E1409" i="30" s="1"/>
  <c r="F1401" i="30"/>
  <c r="F1400" i="30"/>
  <c r="F1399" i="30"/>
  <c r="F1398" i="30"/>
  <c r="F1397" i="30"/>
  <c r="H16" i="33"/>
  <c r="C36" i="33"/>
  <c r="B36" i="33"/>
  <c r="C35" i="33"/>
  <c r="B35" i="33"/>
  <c r="A26" i="33"/>
  <c r="B9" i="33"/>
  <c r="C9" i="33"/>
  <c r="D9" i="33"/>
  <c r="E9" i="33"/>
  <c r="A10" i="33"/>
  <c r="A15" i="33" s="1"/>
  <c r="B10" i="33"/>
  <c r="C10" i="33"/>
  <c r="C15" i="33" s="1"/>
  <c r="D10" i="33"/>
  <c r="D15" i="33" s="1"/>
  <c r="E10" i="33"/>
  <c r="A11" i="33"/>
  <c r="A16" i="33" s="1"/>
  <c r="C11" i="33"/>
  <c r="C16" i="33" s="1"/>
  <c r="D11" i="33"/>
  <c r="D16" i="33" s="1"/>
  <c r="E11" i="33"/>
  <c r="B16" i="33" s="1"/>
  <c r="A12" i="33"/>
  <c r="A17" i="33" s="1"/>
  <c r="B12" i="33"/>
  <c r="C12" i="33"/>
  <c r="C17" i="33" s="1"/>
  <c r="D12" i="33"/>
  <c r="D17" i="33" s="1"/>
  <c r="E12" i="33"/>
  <c r="Q2717" i="30"/>
  <c r="R2717" i="30" s="1"/>
  <c r="Q2716" i="30"/>
  <c r="R2716" i="30" s="1"/>
  <c r="Q2715" i="30"/>
  <c r="R2715" i="30" s="1"/>
  <c r="Q2714" i="30"/>
  <c r="R2714" i="30" s="1"/>
  <c r="Q2711" i="30"/>
  <c r="R2711" i="30" s="1"/>
  <c r="Q2710" i="30"/>
  <c r="R2710" i="30" s="1"/>
  <c r="Q2708" i="30"/>
  <c r="R2708" i="30" s="1"/>
  <c r="Q2706" i="30"/>
  <c r="R2706" i="30" s="1"/>
  <c r="Q2697" i="30"/>
  <c r="R2697" i="30" s="1"/>
  <c r="Q2695" i="30"/>
  <c r="R2695" i="30" s="1"/>
  <c r="Q2693" i="30"/>
  <c r="R2693" i="30" s="1"/>
  <c r="Q2684" i="30"/>
  <c r="R2684" i="30" s="1"/>
  <c r="Q2683" i="30"/>
  <c r="R2683" i="30" s="1"/>
  <c r="Q2682" i="30"/>
  <c r="R2682" i="30" s="1"/>
  <c r="Q2681" i="30"/>
  <c r="R2681" i="30" s="1"/>
  <c r="Q2679" i="30"/>
  <c r="R2679" i="30" s="1"/>
  <c r="Q2678" i="30"/>
  <c r="R2678" i="30" s="1"/>
  <c r="Q2677" i="30"/>
  <c r="R2677" i="30" s="1"/>
  <c r="Q2676" i="30"/>
  <c r="R2676" i="30" s="1"/>
  <c r="Q2674" i="30"/>
  <c r="R2674" i="30" s="1"/>
  <c r="Q2673" i="30"/>
  <c r="R2673" i="30" s="1"/>
  <c r="Q2672" i="30"/>
  <c r="R2672" i="30" s="1"/>
  <c r="Q2671" i="30"/>
  <c r="R2671" i="30" s="1"/>
  <c r="Q2670" i="30"/>
  <c r="R2670" i="30" s="1"/>
  <c r="Q2669" i="30"/>
  <c r="R2669" i="30" s="1"/>
  <c r="Q2667" i="30"/>
  <c r="R2667" i="30" s="1"/>
  <c r="Q2657" i="30"/>
  <c r="R2657" i="30" s="1"/>
  <c r="Q2656" i="30"/>
  <c r="R2656" i="30" s="1"/>
  <c r="Q2655" i="30"/>
  <c r="R2655" i="30" s="1"/>
  <c r="Q2654" i="30"/>
  <c r="R2654" i="30" s="1"/>
  <c r="Q2651" i="30"/>
  <c r="R2651" i="30" s="1"/>
  <c r="Q2649" i="30"/>
  <c r="R2649" i="30" s="1"/>
  <c r="Q2648" i="30"/>
  <c r="R2648" i="30" s="1"/>
  <c r="Q2647" i="30"/>
  <c r="R2647" i="30" s="1"/>
  <c r="Q2645" i="30"/>
  <c r="R2645" i="30" s="1"/>
  <c r="Q2641" i="30"/>
  <c r="R2641" i="30" s="1"/>
  <c r="Q2639" i="30"/>
  <c r="R2639" i="30" s="1"/>
  <c r="Q2638" i="30"/>
  <c r="R2638" i="30" s="1"/>
  <c r="Q2637" i="30"/>
  <c r="R2637" i="30" s="1"/>
  <c r="Q2635" i="30"/>
  <c r="R2635" i="30" s="1"/>
  <c r="Q2634" i="30"/>
  <c r="R2634" i="30" s="1"/>
  <c r="Q2633" i="30"/>
  <c r="R2633" i="30" s="1"/>
  <c r="Q2631" i="30"/>
  <c r="R2631" i="30" s="1"/>
  <c r="Q2630" i="30"/>
  <c r="R2630" i="30" s="1"/>
  <c r="Q2629" i="30"/>
  <c r="R2629" i="30" s="1"/>
  <c r="Q2627" i="30"/>
  <c r="R2627" i="30" s="1"/>
  <c r="Q2626" i="30"/>
  <c r="R2626" i="30" s="1"/>
  <c r="Q2622" i="30"/>
  <c r="R2622" i="30" s="1"/>
  <c r="Q2621" i="30"/>
  <c r="R2621" i="30" s="1"/>
  <c r="Q2620" i="30"/>
  <c r="R2620" i="30" s="1"/>
  <c r="Q2619" i="30"/>
  <c r="R2619" i="30" s="1"/>
  <c r="Q2616" i="30"/>
  <c r="R2616" i="30" s="1"/>
  <c r="Q2615" i="30"/>
  <c r="R2615" i="30" s="1"/>
  <c r="Q2614" i="30"/>
  <c r="R2614" i="30" s="1"/>
  <c r="Q2613" i="30"/>
  <c r="R2613" i="30" s="1"/>
  <c r="Q2609" i="30"/>
  <c r="R2609" i="30" s="1"/>
  <c r="Q2605" i="30"/>
  <c r="R2605" i="30" s="1"/>
  <c r="Q2603" i="30"/>
  <c r="R2603" i="30" s="1"/>
  <c r="Q2602" i="30"/>
  <c r="R2602" i="30" s="1"/>
  <c r="Q2601" i="30"/>
  <c r="R2601" i="30" s="1"/>
  <c r="Q2600" i="30"/>
  <c r="R2600" i="30" s="1"/>
  <c r="Q2596" i="30"/>
  <c r="R2596" i="30" s="1"/>
  <c r="Q2595" i="30"/>
  <c r="R2595" i="30" s="1"/>
  <c r="Q2593" i="30"/>
  <c r="R2593" i="30" s="1"/>
  <c r="Q2589" i="30"/>
  <c r="R2589" i="30" s="1"/>
  <c r="Q2585" i="30"/>
  <c r="R2585" i="30" s="1"/>
  <c r="Q2584" i="30"/>
  <c r="R2584" i="30" s="1"/>
  <c r="Q2574" i="30"/>
  <c r="R2574" i="30" s="1"/>
  <c r="Q2573" i="30"/>
  <c r="R2573" i="30" s="1"/>
  <c r="Q2572" i="30"/>
  <c r="R2572" i="30" s="1"/>
  <c r="Q2571" i="30"/>
  <c r="R2571" i="30" s="1"/>
  <c r="Q2570" i="30"/>
  <c r="R2570" i="30" s="1"/>
  <c r="Q2569" i="30"/>
  <c r="R2569" i="30" s="1"/>
  <c r="Q2568" i="30"/>
  <c r="R2568" i="30" s="1"/>
  <c r="Q2567" i="30"/>
  <c r="R2567" i="30" s="1"/>
  <c r="Q2566" i="30"/>
  <c r="R2566" i="30" s="1"/>
  <c r="Q2565" i="30"/>
  <c r="R2565" i="30" s="1"/>
  <c r="Q2564" i="30"/>
  <c r="R2564" i="30" s="1"/>
  <c r="Q2563" i="30"/>
  <c r="R2563" i="30" s="1"/>
  <c r="Q2562" i="30"/>
  <c r="R2562" i="30" s="1"/>
  <c r="Q2561" i="30"/>
  <c r="R2561" i="30" s="1"/>
  <c r="Q2560" i="30"/>
  <c r="R2560" i="30" s="1"/>
  <c r="Q2559" i="30"/>
  <c r="R2559" i="30" s="1"/>
  <c r="Q2558" i="30"/>
  <c r="R2558" i="30" s="1"/>
  <c r="Q2557" i="30"/>
  <c r="R2557" i="30" s="1"/>
  <c r="Q2556" i="30"/>
  <c r="R2556" i="30" s="1"/>
  <c r="Q2555" i="30"/>
  <c r="R2555" i="30" s="1"/>
  <c r="Q2552" i="30"/>
  <c r="R2552" i="30" s="1"/>
  <c r="Q2550" i="30"/>
  <c r="R2550" i="30" s="1"/>
  <c r="Q2547" i="30"/>
  <c r="R2547" i="30" s="1"/>
  <c r="Q2542" i="30"/>
  <c r="R2542" i="30" s="1"/>
  <c r="Q2541" i="30"/>
  <c r="R2541" i="30" s="1"/>
  <c r="Q2538" i="30"/>
  <c r="R2538" i="30" s="1"/>
  <c r="Q2537" i="30"/>
  <c r="R2537" i="30" s="1"/>
  <c r="Q2536" i="30"/>
  <c r="R2536" i="30" s="1"/>
  <c r="Q2535" i="30"/>
  <c r="R2535" i="30" s="1"/>
  <c r="Q2533" i="30"/>
  <c r="R2533" i="30" s="1"/>
  <c r="Q2532" i="30"/>
  <c r="R2532" i="30" s="1"/>
  <c r="Q2531" i="30"/>
  <c r="R2531" i="30" s="1"/>
  <c r="Q2530" i="30"/>
  <c r="R2530" i="30" s="1"/>
  <c r="Q2529" i="30"/>
  <c r="R2529" i="30" s="1"/>
  <c r="Q2528" i="30"/>
  <c r="R2528" i="30" s="1"/>
  <c r="Q2527" i="30"/>
  <c r="R2527" i="30" s="1"/>
  <c r="Q2526" i="30"/>
  <c r="R2526" i="30" s="1"/>
  <c r="Q2525" i="30"/>
  <c r="R2525" i="30" s="1"/>
  <c r="Q2524" i="30"/>
  <c r="R2524" i="30" s="1"/>
  <c r="Q2523" i="30"/>
  <c r="R2523" i="30" s="1"/>
  <c r="Q2522" i="30"/>
  <c r="R2522" i="30" s="1"/>
  <c r="Q2521" i="30"/>
  <c r="R2521" i="30" s="1"/>
  <c r="Q2518" i="30"/>
  <c r="R2518" i="30" s="1"/>
  <c r="Q2517" i="30"/>
  <c r="R2517" i="30" s="1"/>
  <c r="Q2515" i="30"/>
  <c r="R2515" i="30" s="1"/>
  <c r="Q2514" i="30"/>
  <c r="R2514" i="30" s="1"/>
  <c r="Q2513" i="30"/>
  <c r="R2513" i="30" s="1"/>
  <c r="Q2512" i="30"/>
  <c r="R2512" i="30" s="1"/>
  <c r="Q2511" i="30"/>
  <c r="R2511" i="30" s="1"/>
  <c r="Q2510" i="30"/>
  <c r="R2510" i="30" s="1"/>
  <c r="Q2508" i="30"/>
  <c r="R2508" i="30" s="1"/>
  <c r="Q2507" i="30"/>
  <c r="R2507" i="30" s="1"/>
  <c r="Q2506" i="30"/>
  <c r="R2506" i="30" s="1"/>
  <c r="Q2505" i="30"/>
  <c r="R2505" i="30" s="1"/>
  <c r="Q2504" i="30"/>
  <c r="R2504" i="30" s="1"/>
  <c r="Q2503" i="30"/>
  <c r="R2503" i="30" s="1"/>
  <c r="Q2500" i="30"/>
  <c r="R2500" i="30" s="1"/>
  <c r="Q2498" i="30"/>
  <c r="R2498" i="30" s="1"/>
  <c r="Q2497" i="30"/>
  <c r="R2497" i="30" s="1"/>
  <c r="Q2496" i="30"/>
  <c r="R2496" i="30" s="1"/>
  <c r="Q2495" i="30"/>
  <c r="R2495" i="30" s="1"/>
  <c r="Q2494" i="30"/>
  <c r="R2494" i="30" s="1"/>
  <c r="Q2493" i="30"/>
  <c r="R2493" i="30" s="1"/>
  <c r="Q2492" i="30"/>
  <c r="R2492" i="30" s="1"/>
  <c r="Q2491" i="30"/>
  <c r="R2491" i="30" s="1"/>
  <c r="Q2490" i="30"/>
  <c r="R2490" i="30" s="1"/>
  <c r="Q2489" i="30"/>
  <c r="R2489" i="30" s="1"/>
  <c r="Q2488" i="30"/>
  <c r="R2488" i="30" s="1"/>
  <c r="Q2487" i="30"/>
  <c r="R2487" i="30" s="1"/>
  <c r="Q2486" i="30"/>
  <c r="R2486" i="30" s="1"/>
  <c r="Q2485" i="30"/>
  <c r="R2485" i="30" s="1"/>
  <c r="Q2484" i="30"/>
  <c r="R2484" i="30" s="1"/>
  <c r="Q2483" i="30"/>
  <c r="R2483" i="30" s="1"/>
  <c r="Q2482" i="30"/>
  <c r="R2482" i="30" s="1"/>
  <c r="Q2481" i="30"/>
  <c r="R2481" i="30" s="1"/>
  <c r="Q2479" i="30"/>
  <c r="R2479" i="30" s="1"/>
  <c r="Q2478" i="30"/>
  <c r="R2478" i="30" s="1"/>
  <c r="Q2477" i="30"/>
  <c r="R2477" i="30" s="1"/>
  <c r="Q2476" i="30"/>
  <c r="R2476" i="30" s="1"/>
  <c r="Q2475" i="30"/>
  <c r="R2475" i="30" s="1"/>
  <c r="Q2473" i="30"/>
  <c r="R2473" i="30" s="1"/>
  <c r="Q2470" i="30"/>
  <c r="R2470" i="30" s="1"/>
  <c r="Q2467" i="30"/>
  <c r="R2467" i="30" s="1"/>
  <c r="Q2465" i="30"/>
  <c r="R2465" i="30" s="1"/>
  <c r="Q2463" i="30"/>
  <c r="R2463" i="30" s="1"/>
  <c r="Q2462" i="30"/>
  <c r="R2462" i="30" s="1"/>
  <c r="Q2459" i="30"/>
  <c r="R2459" i="30" s="1"/>
  <c r="Q2458" i="30"/>
  <c r="R2458" i="30" s="1"/>
  <c r="Q2457" i="30"/>
  <c r="R2457" i="30" s="1"/>
  <c r="Q2455" i="30"/>
  <c r="R2455" i="30" s="1"/>
  <c r="Q2454" i="30"/>
  <c r="R2454" i="30" s="1"/>
  <c r="Q2453" i="30"/>
  <c r="R2453" i="30" s="1"/>
  <c r="Q2452" i="30"/>
  <c r="R2452" i="30" s="1"/>
  <c r="Q2449" i="30"/>
  <c r="R2449" i="30" s="1"/>
  <c r="Q2447" i="30"/>
  <c r="R2447" i="30" s="1"/>
  <c r="Q2446" i="30"/>
  <c r="R2446" i="30" s="1"/>
  <c r="Q2445" i="30"/>
  <c r="R2445" i="30" s="1"/>
  <c r="Q2444" i="30"/>
  <c r="R2444" i="30" s="1"/>
  <c r="Q2443" i="30"/>
  <c r="R2443" i="30" s="1"/>
  <c r="Q2442" i="30"/>
  <c r="R2442" i="30" s="1"/>
  <c r="Q2441" i="30"/>
  <c r="R2441" i="30" s="1"/>
  <c r="Q2440" i="30"/>
  <c r="R2440" i="30" s="1"/>
  <c r="Q2438" i="30"/>
  <c r="R2438" i="30" s="1"/>
  <c r="Q2437" i="30"/>
  <c r="R2437" i="30" s="1"/>
  <c r="Q2436" i="30"/>
  <c r="R2436" i="30" s="1"/>
  <c r="Q2435" i="30"/>
  <c r="R2435" i="30" s="1"/>
  <c r="Q2434" i="30"/>
  <c r="R2434" i="30" s="1"/>
  <c r="Q2433" i="30"/>
  <c r="R2433" i="30" s="1"/>
  <c r="Q2432" i="30"/>
  <c r="R2432" i="30" s="1"/>
  <c r="Q2431" i="30"/>
  <c r="R2431" i="30" s="1"/>
  <c r="Q2430" i="30"/>
  <c r="R2430" i="30" s="1"/>
  <c r="Q2427" i="30"/>
  <c r="R2427" i="30" s="1"/>
  <c r="Q2419" i="30"/>
  <c r="R2419" i="30" s="1"/>
  <c r="Q2415" i="30"/>
  <c r="R2415" i="30" s="1"/>
  <c r="Q2414" i="30"/>
  <c r="R2414" i="30" s="1"/>
  <c r="Q2413" i="30"/>
  <c r="R2413" i="30" s="1"/>
  <c r="Q2412" i="30"/>
  <c r="R2412" i="30" s="1"/>
  <c r="Q2411" i="30"/>
  <c r="R2411" i="30" s="1"/>
  <c r="Q2410" i="30"/>
  <c r="R2410" i="30" s="1"/>
  <c r="Q2409" i="30"/>
  <c r="R2409" i="30" s="1"/>
  <c r="Q2404" i="30"/>
  <c r="R2404" i="30" s="1"/>
  <c r="Q2403" i="30"/>
  <c r="R2403" i="30" s="1"/>
  <c r="Q2402" i="30"/>
  <c r="R2402" i="30" s="1"/>
  <c r="Q2401" i="30"/>
  <c r="R2401" i="30" s="1"/>
  <c r="Q2400" i="30"/>
  <c r="R2400" i="30" s="1"/>
  <c r="Q2399" i="30"/>
  <c r="R2399" i="30" s="1"/>
  <c r="Q2398" i="30"/>
  <c r="R2398" i="30" s="1"/>
  <c r="Q2397" i="30"/>
  <c r="R2397" i="30" s="1"/>
  <c r="Q2396" i="30"/>
  <c r="R2396" i="30" s="1"/>
  <c r="Q2395" i="30"/>
  <c r="R2395" i="30" s="1"/>
  <c r="Q2394" i="30"/>
  <c r="R2394" i="30" s="1"/>
  <c r="Q2390" i="30"/>
  <c r="R2390" i="30" s="1"/>
  <c r="Q2389" i="30"/>
  <c r="R2389" i="30" s="1"/>
  <c r="Q2388" i="30"/>
  <c r="R2388" i="30" s="1"/>
  <c r="Q2386" i="30"/>
  <c r="R2386" i="30" s="1"/>
  <c r="Q2385" i="30"/>
  <c r="R2385" i="30" s="1"/>
  <c r="Q2384" i="30"/>
  <c r="R2384" i="30" s="1"/>
  <c r="Q2383" i="30"/>
  <c r="R2383" i="30" s="1"/>
  <c r="Q2382" i="30"/>
  <c r="R2382" i="30" s="1"/>
  <c r="Q2380" i="30"/>
  <c r="R2380" i="30" s="1"/>
  <c r="Q2379" i="30"/>
  <c r="R2379" i="30" s="1"/>
  <c r="Q2378" i="30"/>
  <c r="R2378" i="30" s="1"/>
  <c r="Q2377" i="30"/>
  <c r="R2377" i="30" s="1"/>
  <c r="Q2375" i="30"/>
  <c r="R2375" i="30" s="1"/>
  <c r="Q2374" i="30"/>
  <c r="R2374" i="30" s="1"/>
  <c r="Q2373" i="30"/>
  <c r="R2373" i="30" s="1"/>
  <c r="Q2372" i="30"/>
  <c r="R2372" i="30" s="1"/>
  <c r="Q2371" i="30"/>
  <c r="R2371" i="30" s="1"/>
  <c r="Q2370" i="30"/>
  <c r="R2370" i="30" s="1"/>
  <c r="Q2369" i="30"/>
  <c r="R2369" i="30" s="1"/>
  <c r="Q2368" i="30"/>
  <c r="R2368" i="30" s="1"/>
  <c r="Q2365" i="30"/>
  <c r="R2365" i="30" s="1"/>
  <c r="Q2364" i="30"/>
  <c r="R2364" i="30" s="1"/>
  <c r="Q2361" i="30"/>
  <c r="R2361" i="30" s="1"/>
  <c r="Q2358" i="30"/>
  <c r="R2358" i="30" s="1"/>
  <c r="Q2357" i="30"/>
  <c r="R2357" i="30" s="1"/>
  <c r="Q2356" i="30"/>
  <c r="R2356" i="30" s="1"/>
  <c r="Q2353" i="30"/>
  <c r="R2353" i="30" s="1"/>
  <c r="Q2352" i="30"/>
  <c r="R2352" i="30" s="1"/>
  <c r="Q2351" i="30"/>
  <c r="R2351" i="30" s="1"/>
  <c r="Q2349" i="30"/>
  <c r="R2349" i="30" s="1"/>
  <c r="Q2348" i="30"/>
  <c r="R2348" i="30" s="1"/>
  <c r="Q2347" i="30"/>
  <c r="R2347" i="30" s="1"/>
  <c r="Q2346" i="30"/>
  <c r="R2346" i="30" s="1"/>
  <c r="Q2345" i="30"/>
  <c r="R2345" i="30" s="1"/>
  <c r="Q2344" i="30"/>
  <c r="R2344" i="30" s="1"/>
  <c r="Q2343" i="30"/>
  <c r="R2343" i="30" s="1"/>
  <c r="Q2341" i="30"/>
  <c r="R2341" i="30" s="1"/>
  <c r="Q2340" i="30"/>
  <c r="R2340" i="30" s="1"/>
  <c r="Q2339" i="30"/>
  <c r="R2339" i="30" s="1"/>
  <c r="Q2338" i="30"/>
  <c r="R2338" i="30" s="1"/>
  <c r="Q2337" i="30"/>
  <c r="R2337" i="30" s="1"/>
  <c r="Q2336" i="30"/>
  <c r="R2336" i="30" s="1"/>
  <c r="Q2333" i="30"/>
  <c r="R2333" i="30" s="1"/>
  <c r="Q2332" i="30"/>
  <c r="R2332" i="30" s="1"/>
  <c r="Q2331" i="30"/>
  <c r="R2331" i="30" s="1"/>
  <c r="Q2330" i="30"/>
  <c r="R2330" i="30" s="1"/>
  <c r="Q2328" i="30"/>
  <c r="R2328" i="30" s="1"/>
  <c r="Q2327" i="30"/>
  <c r="R2327" i="30" s="1"/>
  <c r="Q2326" i="30"/>
  <c r="R2326" i="30" s="1"/>
  <c r="Q2325" i="30"/>
  <c r="R2325" i="30" s="1"/>
  <c r="Q2324" i="30"/>
  <c r="R2324" i="30" s="1"/>
  <c r="Q2322" i="30"/>
  <c r="R2322" i="30" s="1"/>
  <c r="Q2321" i="30"/>
  <c r="R2321" i="30" s="1"/>
  <c r="Q2320" i="30"/>
  <c r="R2320" i="30" s="1"/>
  <c r="Q2319" i="30"/>
  <c r="R2319" i="30" s="1"/>
  <c r="Q2318" i="30"/>
  <c r="R2318" i="30" s="1"/>
  <c r="Q2317" i="30"/>
  <c r="R2317" i="30" s="1"/>
  <c r="Q2313" i="30"/>
  <c r="R2313" i="30" s="1"/>
  <c r="Q2312" i="30"/>
  <c r="R2312" i="30" s="1"/>
  <c r="Q2311" i="30"/>
  <c r="R2311" i="30" s="1"/>
  <c r="Q2310" i="30"/>
  <c r="R2310" i="30" s="1"/>
  <c r="Q2309" i="30"/>
  <c r="R2309" i="30" s="1"/>
  <c r="Q2307" i="30"/>
  <c r="R2307" i="30" s="1"/>
  <c r="Q2306" i="30"/>
  <c r="R2306" i="30" s="1"/>
  <c r="Q2305" i="30"/>
  <c r="R2305" i="30" s="1"/>
  <c r="Q2304" i="30"/>
  <c r="R2304" i="30" s="1"/>
  <c r="Q2303" i="30"/>
  <c r="R2303" i="30" s="1"/>
  <c r="Q2302" i="30"/>
  <c r="R2302" i="30" s="1"/>
  <c r="Q2301" i="30"/>
  <c r="R2301" i="30" s="1"/>
  <c r="Q2300" i="30"/>
  <c r="R2300" i="30" s="1"/>
  <c r="Q2299" i="30"/>
  <c r="R2299" i="30" s="1"/>
  <c r="Q2298" i="30"/>
  <c r="R2298" i="30" s="1"/>
  <c r="Q2297" i="30"/>
  <c r="R2297" i="30" s="1"/>
  <c r="Q2296" i="30"/>
  <c r="R2296" i="30" s="1"/>
  <c r="Q2293" i="30"/>
  <c r="R2293" i="30" s="1"/>
  <c r="Q2291" i="30"/>
  <c r="R2291" i="30" s="1"/>
  <c r="Q2290" i="30"/>
  <c r="R2290" i="30" s="1"/>
  <c r="Q2289" i="30"/>
  <c r="R2289" i="30" s="1"/>
  <c r="Q2287" i="30"/>
  <c r="R2287" i="30" s="1"/>
  <c r="Q2286" i="30"/>
  <c r="R2286" i="30" s="1"/>
  <c r="Q2284" i="30"/>
  <c r="R2284" i="30" s="1"/>
  <c r="Q2283" i="30"/>
  <c r="R2283" i="30" s="1"/>
  <c r="Q2281" i="30"/>
  <c r="R2281" i="30" s="1"/>
  <c r="Q2280" i="30"/>
  <c r="R2280" i="30" s="1"/>
  <c r="Q2279" i="30"/>
  <c r="R2279" i="30" s="1"/>
  <c r="Q2278" i="30"/>
  <c r="R2278" i="30" s="1"/>
  <c r="Q2277" i="30"/>
  <c r="R2277" i="30" s="1"/>
  <c r="Q2274" i="30"/>
  <c r="R2274" i="30" s="1"/>
  <c r="Q2271" i="30"/>
  <c r="R2271" i="30" s="1"/>
  <c r="Q2269" i="30"/>
  <c r="R2269" i="30" s="1"/>
  <c r="Q2266" i="30"/>
  <c r="R2266" i="30" s="1"/>
  <c r="Q2264" i="30"/>
  <c r="R2264" i="30" s="1"/>
  <c r="Q2263" i="30"/>
  <c r="R2263" i="30" s="1"/>
  <c r="Q2262" i="30"/>
  <c r="R2262" i="30" s="1"/>
  <c r="Q2261" i="30"/>
  <c r="R2261" i="30" s="1"/>
  <c r="Q2260" i="30"/>
  <c r="R2260" i="30" s="1"/>
  <c r="Q2259" i="30"/>
  <c r="R2259" i="30" s="1"/>
  <c r="Q2258" i="30"/>
  <c r="R2258" i="30" s="1"/>
  <c r="Q2254" i="30"/>
  <c r="R2254" i="30" s="1"/>
  <c r="Q2253" i="30"/>
  <c r="R2253" i="30" s="1"/>
  <c r="Q2251" i="30"/>
  <c r="R2251" i="30" s="1"/>
  <c r="Q2249" i="30"/>
  <c r="R2249" i="30" s="1"/>
  <c r="Q2247" i="30"/>
  <c r="R2247" i="30" s="1"/>
  <c r="Q2246" i="30"/>
  <c r="R2246" i="30" s="1"/>
  <c r="Q2245" i="30"/>
  <c r="R2245" i="30" s="1"/>
  <c r="Q2243" i="30"/>
  <c r="R2243" i="30" s="1"/>
  <c r="Q2239" i="30"/>
  <c r="R2239" i="30" s="1"/>
  <c r="Q2237" i="30"/>
  <c r="R2237" i="30" s="1"/>
  <c r="Q2236" i="30"/>
  <c r="R2236" i="30" s="1"/>
  <c r="Q2234" i="30"/>
  <c r="R2234" i="30" s="1"/>
  <c r="Q2232" i="30"/>
  <c r="R2232" i="30" s="1"/>
  <c r="Q2229" i="30"/>
  <c r="R2229" i="30" s="1"/>
  <c r="Q2228" i="30"/>
  <c r="R2228" i="30" s="1"/>
  <c r="Q2225" i="30"/>
  <c r="R2225" i="30" s="1"/>
  <c r="Q2222" i="30"/>
  <c r="R2222" i="30" s="1"/>
  <c r="Q2221" i="30"/>
  <c r="R2221" i="30" s="1"/>
  <c r="Q2220" i="30"/>
  <c r="R2220" i="30" s="1"/>
  <c r="Q2217" i="30"/>
  <c r="R2217" i="30" s="1"/>
  <c r="Q2215" i="30"/>
  <c r="R2215" i="30" s="1"/>
  <c r="Q2214" i="30"/>
  <c r="R2214" i="30" s="1"/>
  <c r="Q2213" i="30"/>
  <c r="R2213" i="30" s="1"/>
  <c r="Q2212" i="30"/>
  <c r="R2212" i="30" s="1"/>
  <c r="Q2209" i="30"/>
  <c r="R2209" i="30" s="1"/>
  <c r="Q2204" i="30"/>
  <c r="R2204" i="30" s="1"/>
  <c r="Q2201" i="30"/>
  <c r="R2201" i="30" s="1"/>
  <c r="Q2198" i="30"/>
  <c r="R2198" i="30" s="1"/>
  <c r="Q2196" i="30"/>
  <c r="R2196" i="30" s="1"/>
  <c r="Q2194" i="30"/>
  <c r="R2194" i="30" s="1"/>
  <c r="Q2184" i="30"/>
  <c r="R2184" i="30" s="1"/>
  <c r="Q2183" i="30"/>
  <c r="R2183" i="30" s="1"/>
  <c r="Q2182" i="30"/>
  <c r="R2182" i="30" s="1"/>
  <c r="Q2180" i="30"/>
  <c r="R2180" i="30" s="1"/>
  <c r="Q2178" i="30"/>
  <c r="R2178" i="30" s="1"/>
  <c r="Q2176" i="30"/>
  <c r="R2176" i="30" s="1"/>
  <c r="Q2175" i="30"/>
  <c r="R2175" i="30" s="1"/>
  <c r="Q2173" i="30"/>
  <c r="R2173" i="30" s="1"/>
  <c r="Q2172" i="30"/>
  <c r="R2172" i="30" s="1"/>
  <c r="Q2169" i="30"/>
  <c r="R2169" i="30" s="1"/>
  <c r="Q2168" i="30"/>
  <c r="R2168" i="30" s="1"/>
  <c r="Q2167" i="30"/>
  <c r="R2167" i="30" s="1"/>
  <c r="Q2164" i="30"/>
  <c r="R2164" i="30" s="1"/>
  <c r="Q2162" i="30"/>
  <c r="R2162" i="30" s="1"/>
  <c r="Q2161" i="30"/>
  <c r="R2161" i="30" s="1"/>
  <c r="Q2158" i="30"/>
  <c r="R2158" i="30" s="1"/>
  <c r="Q2156" i="30"/>
  <c r="R2156" i="30" s="1"/>
  <c r="Q2154" i="30"/>
  <c r="R2154" i="30" s="1"/>
  <c r="Q2153" i="30"/>
  <c r="R2153" i="30" s="1"/>
  <c r="Q2151" i="30"/>
  <c r="R2151" i="30" s="1"/>
  <c r="Q2150" i="30"/>
  <c r="R2150" i="30" s="1"/>
  <c r="Q2149" i="30"/>
  <c r="R2149" i="30" s="1"/>
  <c r="Q2147" i="30"/>
  <c r="R2147" i="30" s="1"/>
  <c r="Q2146" i="30"/>
  <c r="R2146" i="30" s="1"/>
  <c r="Q2143" i="30"/>
  <c r="R2143" i="30" s="1"/>
  <c r="Q2142" i="30"/>
  <c r="R2142" i="30" s="1"/>
  <c r="Q2141" i="30"/>
  <c r="R2141" i="30" s="1"/>
  <c r="Q2138" i="30"/>
  <c r="R2138" i="30" s="1"/>
  <c r="Q2135" i="30"/>
  <c r="R2135" i="30" s="1"/>
  <c r="Q2133" i="30"/>
  <c r="R2133" i="30" s="1"/>
  <c r="Q2130" i="30"/>
  <c r="R2130" i="30" s="1"/>
  <c r="Q2129" i="30"/>
  <c r="R2129" i="30" s="1"/>
  <c r="Q2128" i="30"/>
  <c r="R2128" i="30" s="1"/>
  <c r="Q2127" i="30"/>
  <c r="R2127" i="30" s="1"/>
  <c r="Q2126" i="30"/>
  <c r="R2126" i="30" s="1"/>
  <c r="Q2122" i="30"/>
  <c r="R2122" i="30" s="1"/>
  <c r="Q2121" i="30"/>
  <c r="R2121" i="30" s="1"/>
  <c r="Q2120" i="30"/>
  <c r="R2120" i="30" s="1"/>
  <c r="Q2118" i="30"/>
  <c r="R2118" i="30" s="1"/>
  <c r="Q2117" i="30"/>
  <c r="R2117" i="30" s="1"/>
  <c r="Q2116" i="30"/>
  <c r="R2116" i="30" s="1"/>
  <c r="Q2114" i="30"/>
  <c r="R2114" i="30" s="1"/>
  <c r="Q2113" i="30"/>
  <c r="R2113" i="30" s="1"/>
  <c r="Q2110" i="30"/>
  <c r="R2110" i="30" s="1"/>
  <c r="Q2109" i="30"/>
  <c r="R2109" i="30" s="1"/>
  <c r="Q2107" i="30"/>
  <c r="R2107" i="30" s="1"/>
  <c r="Q2105" i="30"/>
  <c r="R2105" i="30" s="1"/>
  <c r="Q2102" i="30"/>
  <c r="R2102" i="30" s="1"/>
  <c r="Q2101" i="30"/>
  <c r="R2101" i="30" s="1"/>
  <c r="Q2100" i="30"/>
  <c r="R2100" i="30" s="1"/>
  <c r="Q2099" i="30"/>
  <c r="R2099" i="30" s="1"/>
  <c r="Q2098" i="30"/>
  <c r="R2098" i="30" s="1"/>
  <c r="Q2096" i="30"/>
  <c r="R2096" i="30" s="1"/>
  <c r="Q2095" i="30"/>
  <c r="R2095" i="30" s="1"/>
  <c r="Q2094" i="30"/>
  <c r="R2094" i="30" s="1"/>
  <c r="Q2093" i="30"/>
  <c r="R2093" i="30" s="1"/>
  <c r="Q2092" i="30"/>
  <c r="R2092" i="30" s="1"/>
  <c r="Q2091" i="30"/>
  <c r="R2091" i="30" s="1"/>
  <c r="Q2090" i="30"/>
  <c r="R2090" i="30" s="1"/>
  <c r="Q2088" i="30"/>
  <c r="R2088" i="30" s="1"/>
  <c r="Q2087" i="30"/>
  <c r="R2087" i="30" s="1"/>
  <c r="Q2086" i="30"/>
  <c r="R2086" i="30" s="1"/>
  <c r="Q2085" i="30"/>
  <c r="R2085" i="30" s="1"/>
  <c r="Q2084" i="30"/>
  <c r="R2084" i="30" s="1"/>
  <c r="Q2083" i="30"/>
  <c r="R2083" i="30" s="1"/>
  <c r="Q2082" i="30"/>
  <c r="R2082" i="30" s="1"/>
  <c r="Q2081" i="30"/>
  <c r="R2081" i="30" s="1"/>
  <c r="Q2077" i="30"/>
  <c r="R2077" i="30" s="1"/>
  <c r="Q2076" i="30"/>
  <c r="R2076" i="30" s="1"/>
  <c r="Q2075" i="30"/>
  <c r="R2075" i="30" s="1"/>
  <c r="Q2074" i="30"/>
  <c r="R2074" i="30" s="1"/>
  <c r="Q2073" i="30"/>
  <c r="R2073" i="30" s="1"/>
  <c r="Q2070" i="30"/>
  <c r="R2070" i="30" s="1"/>
  <c r="Q2069" i="30"/>
  <c r="R2069" i="30" s="1"/>
  <c r="Q2068" i="30"/>
  <c r="R2068" i="30" s="1"/>
  <c r="Q2067" i="30"/>
  <c r="R2067" i="30" s="1"/>
  <c r="Q2066" i="30"/>
  <c r="R2066" i="30" s="1"/>
  <c r="Q2065" i="30"/>
  <c r="R2065" i="30" s="1"/>
  <c r="Q2064" i="30"/>
  <c r="R2064" i="30" s="1"/>
  <c r="Q2053" i="30"/>
  <c r="R2053" i="30" s="1"/>
  <c r="Q2052" i="30"/>
  <c r="R2052" i="30" s="1"/>
  <c r="Q2050" i="30"/>
  <c r="R2050" i="30" s="1"/>
  <c r="Q2047" i="30"/>
  <c r="R2047" i="30" s="1"/>
  <c r="Q2046" i="30"/>
  <c r="R2046" i="30" s="1"/>
  <c r="Q2044" i="30"/>
  <c r="R2044" i="30" s="1"/>
  <c r="Q2043" i="30"/>
  <c r="R2043" i="30" s="1"/>
  <c r="Q2041" i="30"/>
  <c r="R2041" i="30" s="1"/>
  <c r="Q2040" i="30"/>
  <c r="R2040" i="30" s="1"/>
  <c r="Q2039" i="30"/>
  <c r="R2039" i="30" s="1"/>
  <c r="Q2037" i="30"/>
  <c r="R2037" i="30" s="1"/>
  <c r="Q2035" i="30"/>
  <c r="R2035" i="30" s="1"/>
  <c r="Q2034" i="30"/>
  <c r="R2034" i="30" s="1"/>
  <c r="Q2032" i="30"/>
  <c r="R2032" i="30" s="1"/>
  <c r="Q2028" i="30"/>
  <c r="R2028" i="30" s="1"/>
  <c r="Q2026" i="30"/>
  <c r="R2026" i="30" s="1"/>
  <c r="Q2025" i="30"/>
  <c r="R2025" i="30" s="1"/>
  <c r="Q2024" i="30"/>
  <c r="R2024" i="30" s="1"/>
  <c r="Q2023" i="30"/>
  <c r="R2023" i="30" s="1"/>
  <c r="Q2022" i="30"/>
  <c r="R2022" i="30" s="1"/>
  <c r="Q2019" i="30"/>
  <c r="R2019" i="30" s="1"/>
  <c r="Q2018" i="30"/>
  <c r="R2018" i="30" s="1"/>
  <c r="Q2017" i="30"/>
  <c r="R2017" i="30" s="1"/>
  <c r="Q2016" i="30"/>
  <c r="R2016" i="30" s="1"/>
  <c r="Q2015" i="30"/>
  <c r="R2015" i="30" s="1"/>
  <c r="Q2014" i="30"/>
  <c r="R2014" i="30" s="1"/>
  <c r="Q2013" i="30"/>
  <c r="R2013" i="30" s="1"/>
  <c r="Q2012" i="30"/>
  <c r="R2012" i="30" s="1"/>
  <c r="Q2002" i="30"/>
  <c r="R2002" i="30" s="1"/>
  <c r="Q2001" i="30"/>
  <c r="R2001" i="30" s="1"/>
  <c r="Q2000" i="30"/>
  <c r="R2000" i="30" s="1"/>
  <c r="Q1991" i="30"/>
  <c r="R1991" i="30" s="1"/>
  <c r="Q1990" i="30"/>
  <c r="R1990" i="30" s="1"/>
  <c r="Q1989" i="30"/>
  <c r="R1989" i="30" s="1"/>
  <c r="Q1986" i="30"/>
  <c r="R1986" i="30" s="1"/>
  <c r="Q1985" i="30"/>
  <c r="R1985" i="30" s="1"/>
  <c r="Q1984" i="30"/>
  <c r="R1984" i="30" s="1"/>
  <c r="Q1982" i="30"/>
  <c r="R1982" i="30" s="1"/>
  <c r="Q1973" i="30"/>
  <c r="R1973" i="30" s="1"/>
  <c r="Q1972" i="30"/>
  <c r="R1972" i="30" s="1"/>
  <c r="Q1971" i="30"/>
  <c r="R1971" i="30" s="1"/>
  <c r="Q1970" i="30"/>
  <c r="R1970" i="30" s="1"/>
  <c r="Q1969" i="30"/>
  <c r="R1969" i="30" s="1"/>
  <c r="Q1968" i="30"/>
  <c r="R1968" i="30" s="1"/>
  <c r="Q1967" i="30"/>
  <c r="R1967" i="30" s="1"/>
  <c r="Q1966" i="30"/>
  <c r="R1966" i="30" s="1"/>
  <c r="Q1965" i="30"/>
  <c r="R1965" i="30" s="1"/>
  <c r="Q1964" i="30"/>
  <c r="R1964" i="30" s="1"/>
  <c r="Q1963" i="30"/>
  <c r="R1963" i="30" s="1"/>
  <c r="Q1962" i="30"/>
  <c r="R1962" i="30" s="1"/>
  <c r="Q1961" i="30"/>
  <c r="R1961" i="30" s="1"/>
  <c r="Q1960" i="30"/>
  <c r="R1960" i="30" s="1"/>
  <c r="Q1959" i="30"/>
  <c r="R1959" i="30" s="1"/>
  <c r="Q1958" i="30"/>
  <c r="R1958" i="30" s="1"/>
  <c r="Q1957" i="30"/>
  <c r="R1957" i="30" s="1"/>
  <c r="Q1956" i="30"/>
  <c r="R1956" i="30" s="1"/>
  <c r="Q1953" i="30"/>
  <c r="R1953" i="30" s="1"/>
  <c r="Q1952" i="30"/>
  <c r="R1952" i="30" s="1"/>
  <c r="Q1951" i="30"/>
  <c r="R1951" i="30" s="1"/>
  <c r="Q1950" i="30"/>
  <c r="R1950" i="30" s="1"/>
  <c r="Q1949" i="30"/>
  <c r="R1949" i="30" s="1"/>
  <c r="Q1948" i="30"/>
  <c r="R1948" i="30" s="1"/>
  <c r="Q1946" i="30"/>
  <c r="R1946" i="30" s="1"/>
  <c r="Q1945" i="30"/>
  <c r="R1945" i="30" s="1"/>
  <c r="Q1944" i="30"/>
  <c r="R1944" i="30" s="1"/>
  <c r="Q1942" i="30"/>
  <c r="R1942" i="30" s="1"/>
  <c r="Q1941" i="30"/>
  <c r="R1941" i="30" s="1"/>
  <c r="Q1940" i="30"/>
  <c r="R1940" i="30" s="1"/>
  <c r="Q1939" i="30"/>
  <c r="R1939" i="30" s="1"/>
  <c r="Q1938" i="30"/>
  <c r="R1938" i="30" s="1"/>
  <c r="Q1936" i="30"/>
  <c r="R1936" i="30" s="1"/>
  <c r="Q1935" i="30"/>
  <c r="R1935" i="30" s="1"/>
  <c r="Q1934" i="30"/>
  <c r="R1934" i="30" s="1"/>
  <c r="Q1933" i="30"/>
  <c r="R1933" i="30" s="1"/>
  <c r="Q1932" i="30"/>
  <c r="R1932" i="30" s="1"/>
  <c r="Q1930" i="30"/>
  <c r="R1930" i="30" s="1"/>
  <c r="Q1929" i="30"/>
  <c r="R1929" i="30" s="1"/>
  <c r="Q1928" i="30"/>
  <c r="R1928" i="30" s="1"/>
  <c r="Q1927" i="30"/>
  <c r="R1927" i="30" s="1"/>
  <c r="Q1926" i="30"/>
  <c r="R1926" i="30" s="1"/>
  <c r="Q1925" i="30"/>
  <c r="R1925" i="30" s="1"/>
  <c r="Q1924" i="30"/>
  <c r="R1924" i="30" s="1"/>
  <c r="Q1923" i="30"/>
  <c r="R1923" i="30" s="1"/>
  <c r="Q1921" i="30"/>
  <c r="R1921" i="30" s="1"/>
  <c r="Q1920" i="30"/>
  <c r="R1920" i="30" s="1"/>
  <c r="Q1919" i="30"/>
  <c r="R1919" i="30" s="1"/>
  <c r="Q1918" i="30"/>
  <c r="R1918" i="30" s="1"/>
  <c r="Q1917" i="30"/>
  <c r="R1917" i="30" s="1"/>
  <c r="Q1916" i="30"/>
  <c r="R1916" i="30" s="1"/>
  <c r="Q1915" i="30"/>
  <c r="R1915" i="30" s="1"/>
  <c r="Q1914" i="30"/>
  <c r="R1914" i="30" s="1"/>
  <c r="Q1913" i="30"/>
  <c r="R1913" i="30" s="1"/>
  <c r="Q1912" i="30"/>
  <c r="R1912" i="30" s="1"/>
  <c r="Q1911" i="30"/>
  <c r="R1911" i="30" s="1"/>
  <c r="Q1910" i="30"/>
  <c r="R1910" i="30" s="1"/>
  <c r="Q1909" i="30"/>
  <c r="R1909" i="30" s="1"/>
  <c r="Q1908" i="30"/>
  <c r="R1908" i="30" s="1"/>
  <c r="Q1906" i="30"/>
  <c r="R1906" i="30" s="1"/>
  <c r="Q1905" i="30"/>
  <c r="R1905" i="30" s="1"/>
  <c r="Q1904" i="30"/>
  <c r="R1904" i="30" s="1"/>
  <c r="Q1903" i="30"/>
  <c r="R1903" i="30" s="1"/>
  <c r="Q1902" i="30"/>
  <c r="R1902" i="30" s="1"/>
  <c r="Q1901" i="30"/>
  <c r="R1901" i="30" s="1"/>
  <c r="Q1900" i="30"/>
  <c r="R1900" i="30" s="1"/>
  <c r="Q1899" i="30"/>
  <c r="R1899" i="30" s="1"/>
  <c r="Q1898" i="30"/>
  <c r="R1898" i="30" s="1"/>
  <c r="Q1897" i="30"/>
  <c r="R1897" i="30" s="1"/>
  <c r="Q1896" i="30"/>
  <c r="R1896" i="30" s="1"/>
  <c r="Q1895" i="30"/>
  <c r="R1895" i="30" s="1"/>
  <c r="Q1894" i="30"/>
  <c r="R1894" i="30" s="1"/>
  <c r="Q1893" i="30"/>
  <c r="R1893" i="30" s="1"/>
  <c r="Q1891" i="30"/>
  <c r="R1891" i="30" s="1"/>
  <c r="Q1890" i="30"/>
  <c r="R1890" i="30" s="1"/>
  <c r="Q1889" i="30"/>
  <c r="R1889" i="30" s="1"/>
  <c r="Q1888" i="30"/>
  <c r="R1888" i="30" s="1"/>
  <c r="Q1887" i="30"/>
  <c r="R1887" i="30" s="1"/>
  <c r="Q1886" i="30"/>
  <c r="R1886" i="30" s="1"/>
  <c r="Q1885" i="30"/>
  <c r="R1885" i="30" s="1"/>
  <c r="Q1883" i="30"/>
  <c r="R1883" i="30" s="1"/>
  <c r="Q1882" i="30"/>
  <c r="R1882" i="30" s="1"/>
  <c r="Q1881" i="30"/>
  <c r="R1881" i="30" s="1"/>
  <c r="Q1880" i="30"/>
  <c r="R1880" i="30" s="1"/>
  <c r="Q1879" i="30"/>
  <c r="R1879" i="30" s="1"/>
  <c r="Q1878" i="30"/>
  <c r="R1878" i="30" s="1"/>
  <c r="Q1877" i="30"/>
  <c r="R1877" i="30" s="1"/>
  <c r="Q1875" i="30"/>
  <c r="R1875" i="30" s="1"/>
  <c r="Q1874" i="30"/>
  <c r="R1874" i="30" s="1"/>
  <c r="Q1873" i="30"/>
  <c r="R1873" i="30" s="1"/>
  <c r="Q1872" i="30"/>
  <c r="R1872" i="30" s="1"/>
  <c r="Q1871" i="30"/>
  <c r="R1871" i="30" s="1"/>
  <c r="Q1870" i="30"/>
  <c r="R1870" i="30" s="1"/>
  <c r="Q1869" i="30"/>
  <c r="R1869" i="30" s="1"/>
  <c r="Q1867" i="30"/>
  <c r="R1867" i="30" s="1"/>
  <c r="Q1866" i="30"/>
  <c r="R1866" i="30" s="1"/>
  <c r="Q1865" i="30"/>
  <c r="R1865" i="30" s="1"/>
  <c r="Q1864" i="30"/>
  <c r="R1864" i="30" s="1"/>
  <c r="Q1863" i="30"/>
  <c r="R1863" i="30" s="1"/>
  <c r="Q1853" i="30"/>
  <c r="R1853" i="30" s="1"/>
  <c r="Q1852" i="30"/>
  <c r="R1852" i="30" s="1"/>
  <c r="Q1849" i="30"/>
  <c r="R1849" i="30" s="1"/>
  <c r="Q1847" i="30"/>
  <c r="R1847" i="30" s="1"/>
  <c r="Q1846" i="30"/>
  <c r="R1846" i="30" s="1"/>
  <c r="Q1845" i="30"/>
  <c r="R1845" i="30" s="1"/>
  <c r="Q1844" i="30"/>
  <c r="R1844" i="30" s="1"/>
  <c r="Q1843" i="30"/>
  <c r="R1843" i="30" s="1"/>
  <c r="Q1842" i="30"/>
  <c r="R1842" i="30" s="1"/>
  <c r="Q1841" i="30"/>
  <c r="R1841" i="30" s="1"/>
  <c r="Q1838" i="30"/>
  <c r="R1838" i="30" s="1"/>
  <c r="Q1837" i="30"/>
  <c r="R1837" i="30" s="1"/>
  <c r="Q1828" i="30"/>
  <c r="R1828" i="30" s="1"/>
  <c r="Q1826" i="30"/>
  <c r="R1826" i="30" s="1"/>
  <c r="Q1824" i="30"/>
  <c r="R1824" i="30" s="1"/>
  <c r="Q1821" i="30"/>
  <c r="R1821" i="30" s="1"/>
  <c r="Q1819" i="30"/>
  <c r="R1819" i="30" s="1"/>
  <c r="Q1817" i="30"/>
  <c r="R1817" i="30" s="1"/>
  <c r="Q1815" i="30"/>
  <c r="R1815" i="30" s="1"/>
  <c r="Q1814" i="30"/>
  <c r="R1814" i="30" s="1"/>
  <c r="Q1811" i="30"/>
  <c r="R1811" i="30" s="1"/>
  <c r="Q1808" i="30"/>
  <c r="R1808" i="30" s="1"/>
  <c r="Q1807" i="30"/>
  <c r="R1807" i="30" s="1"/>
  <c r="Q1806" i="30"/>
  <c r="R1806" i="30" s="1"/>
  <c r="Q1805" i="30"/>
  <c r="R1805" i="30" s="1"/>
  <c r="Q1804" i="30"/>
  <c r="R1804" i="30" s="1"/>
  <c r="Q1803" i="30"/>
  <c r="R1803" i="30" s="1"/>
  <c r="Q1802" i="30"/>
  <c r="R1802" i="30" s="1"/>
  <c r="Q1801" i="30"/>
  <c r="R1801" i="30" s="1"/>
  <c r="Q1799" i="30"/>
  <c r="R1799" i="30" s="1"/>
  <c r="Q1798" i="30"/>
  <c r="R1798" i="30" s="1"/>
  <c r="Q1797" i="30"/>
  <c r="R1797" i="30" s="1"/>
  <c r="Q1796" i="30"/>
  <c r="R1796" i="30" s="1"/>
  <c r="Q1795" i="30"/>
  <c r="R1795" i="30" s="1"/>
  <c r="Q1794" i="30"/>
  <c r="R1794" i="30" s="1"/>
  <c r="Q1793" i="30"/>
  <c r="R1793" i="30" s="1"/>
  <c r="Q1790" i="30"/>
  <c r="R1790" i="30" s="1"/>
  <c r="Q1787" i="30"/>
  <c r="R1787" i="30" s="1"/>
  <c r="Q1785" i="30"/>
  <c r="R1785" i="30" s="1"/>
  <c r="Q1782" i="30"/>
  <c r="R1782" i="30" s="1"/>
  <c r="Q1781" i="30"/>
  <c r="R1781" i="30" s="1"/>
  <c r="Q1779" i="30"/>
  <c r="R1779" i="30" s="1"/>
  <c r="Q1778" i="30"/>
  <c r="R1778" i="30" s="1"/>
  <c r="Q1777" i="30"/>
  <c r="R1777" i="30" s="1"/>
  <c r="Q1776" i="30"/>
  <c r="R1776" i="30" s="1"/>
  <c r="Q1775" i="30"/>
  <c r="R1775" i="30" s="1"/>
  <c r="Q1774" i="30"/>
  <c r="R1774" i="30" s="1"/>
  <c r="Q1773" i="30"/>
  <c r="R1773" i="30" s="1"/>
  <c r="Q1770" i="30"/>
  <c r="R1770" i="30" s="1"/>
  <c r="Q1767" i="30"/>
  <c r="R1767" i="30" s="1"/>
  <c r="Q1765" i="30"/>
  <c r="R1765" i="30" s="1"/>
  <c r="Q1764" i="30"/>
  <c r="R1764" i="30" s="1"/>
  <c r="Q1763" i="30"/>
  <c r="R1763" i="30" s="1"/>
  <c r="Q1762" i="30"/>
  <c r="R1762" i="30" s="1"/>
  <c r="Q1761" i="30"/>
  <c r="R1761" i="30" s="1"/>
  <c r="Q1760" i="30"/>
  <c r="R1760" i="30" s="1"/>
  <c r="Q1751" i="30"/>
  <c r="R1751" i="30" s="1"/>
  <c r="Q1750" i="30"/>
  <c r="R1750" i="30" s="1"/>
  <c r="Q1749" i="30"/>
  <c r="R1749" i="30" s="1"/>
  <c r="Q1748" i="30"/>
  <c r="R1748" i="30" s="1"/>
  <c r="Q1747" i="30"/>
  <c r="R1747" i="30" s="1"/>
  <c r="Q1746" i="30"/>
  <c r="R1746" i="30" s="1"/>
  <c r="Q1745" i="30"/>
  <c r="R1745" i="30" s="1"/>
  <c r="Q1744" i="30"/>
  <c r="R1744" i="30" s="1"/>
  <c r="Q1743" i="30"/>
  <c r="R1743" i="30" s="1"/>
  <c r="Q1742" i="30"/>
  <c r="R1742" i="30" s="1"/>
  <c r="Q1741" i="30"/>
  <c r="R1741" i="30" s="1"/>
  <c r="Q1740" i="30"/>
  <c r="R1740" i="30" s="1"/>
  <c r="Q1739" i="30"/>
  <c r="R1739" i="30" s="1"/>
  <c r="Q1738" i="30"/>
  <c r="R1738" i="30" s="1"/>
  <c r="Q1737" i="30"/>
  <c r="R1737" i="30" s="1"/>
  <c r="Q1736" i="30"/>
  <c r="R1736" i="30" s="1"/>
  <c r="Q1734" i="30"/>
  <c r="R1734" i="30" s="1"/>
  <c r="Q1733" i="30"/>
  <c r="R1733" i="30" s="1"/>
  <c r="Q1732" i="30"/>
  <c r="R1732" i="30" s="1"/>
  <c r="Q1731" i="30"/>
  <c r="R1731" i="30" s="1"/>
  <c r="Q1730" i="30"/>
  <c r="R1730" i="30" s="1"/>
  <c r="Q1729" i="30"/>
  <c r="R1729" i="30" s="1"/>
  <c r="Q1728" i="30"/>
  <c r="R1728" i="30" s="1"/>
  <c r="Q1727" i="30"/>
  <c r="R1727" i="30" s="1"/>
  <c r="Q1726" i="30"/>
  <c r="R1726" i="30" s="1"/>
  <c r="Q1725" i="30"/>
  <c r="R1725" i="30" s="1"/>
  <c r="Q1724" i="30"/>
  <c r="R1724" i="30" s="1"/>
  <c r="Q1723" i="30"/>
  <c r="R1723" i="30" s="1"/>
  <c r="Q1722" i="30"/>
  <c r="R1722" i="30" s="1"/>
  <c r="Q1721" i="30"/>
  <c r="R1721" i="30" s="1"/>
  <c r="Q1720" i="30"/>
  <c r="R1720" i="30" s="1"/>
  <c r="Q1719" i="30"/>
  <c r="R1719" i="30" s="1"/>
  <c r="Q1718" i="30"/>
  <c r="R1718" i="30" s="1"/>
  <c r="Q1717" i="30"/>
  <c r="R1717" i="30" s="1"/>
  <c r="Q1716" i="30"/>
  <c r="R1716" i="30" s="1"/>
  <c r="Q1715" i="30"/>
  <c r="R1715" i="30" s="1"/>
  <c r="Q1714" i="30"/>
  <c r="R1714" i="30" s="1"/>
  <c r="Q1713" i="30"/>
  <c r="R1713" i="30" s="1"/>
  <c r="Q1712" i="30"/>
  <c r="R1712" i="30" s="1"/>
  <c r="Q1708" i="30"/>
  <c r="R1708" i="30" s="1"/>
  <c r="Q1707" i="30"/>
  <c r="R1707" i="30" s="1"/>
  <c r="Q1706" i="30"/>
  <c r="R1706" i="30" s="1"/>
  <c r="Q1705" i="30"/>
  <c r="R1705" i="30" s="1"/>
  <c r="Q1704" i="30"/>
  <c r="R1704" i="30" s="1"/>
  <c r="Q1703" i="30"/>
  <c r="R1703" i="30" s="1"/>
  <c r="Q1702" i="30"/>
  <c r="R1702" i="30" s="1"/>
  <c r="Q1701" i="30"/>
  <c r="R1701" i="30" s="1"/>
  <c r="Q1700" i="30"/>
  <c r="R1700" i="30" s="1"/>
  <c r="Q1699" i="30"/>
  <c r="R1699" i="30" s="1"/>
  <c r="Q1698" i="30"/>
  <c r="R1698" i="30" s="1"/>
  <c r="Q1697" i="30"/>
  <c r="R1697" i="30" s="1"/>
  <c r="Q1696" i="30"/>
  <c r="R1696" i="30" s="1"/>
  <c r="Q1695" i="30"/>
  <c r="R1695" i="30" s="1"/>
  <c r="Q1694" i="30"/>
  <c r="R1694" i="30" s="1"/>
  <c r="Q1693" i="30"/>
  <c r="R1693" i="30" s="1"/>
  <c r="Q1692" i="30"/>
  <c r="R1692" i="30" s="1"/>
  <c r="Q1691" i="30"/>
  <c r="R1691" i="30" s="1"/>
  <c r="Q1688" i="30"/>
  <c r="R1688" i="30" s="1"/>
  <c r="Q1687" i="30"/>
  <c r="R1687" i="30" s="1"/>
  <c r="Q1686" i="30"/>
  <c r="R1686" i="30" s="1"/>
  <c r="Q1685" i="30"/>
  <c r="R1685" i="30" s="1"/>
  <c r="Q1682" i="30"/>
  <c r="R1682" i="30" s="1"/>
  <c r="Q1681" i="30"/>
  <c r="R1681" i="30" s="1"/>
  <c r="Q1680" i="30"/>
  <c r="R1680" i="30" s="1"/>
  <c r="Q1677" i="30"/>
  <c r="R1677" i="30" s="1"/>
  <c r="Q1676" i="30"/>
  <c r="R1676" i="30" s="1"/>
  <c r="Q1674" i="30"/>
  <c r="R1674" i="30" s="1"/>
  <c r="Q1672" i="30"/>
  <c r="R1672" i="30" s="1"/>
  <c r="Q1669" i="30"/>
  <c r="R1669" i="30" s="1"/>
  <c r="Q1667" i="30"/>
  <c r="R1667" i="30" s="1"/>
  <c r="Q1665" i="30"/>
  <c r="R1665" i="30" s="1"/>
  <c r="Q1663" i="30"/>
  <c r="R1663" i="30" s="1"/>
  <c r="Q1662" i="30"/>
  <c r="R1662" i="30" s="1"/>
  <c r="Q1661" i="30"/>
  <c r="R1661" i="30" s="1"/>
  <c r="Q1660" i="30"/>
  <c r="R1660" i="30" s="1"/>
  <c r="Q1659" i="30"/>
  <c r="R1659" i="30" s="1"/>
  <c r="Q1658" i="30"/>
  <c r="R1658" i="30" s="1"/>
  <c r="Q1657" i="30"/>
  <c r="R1657" i="30" s="1"/>
  <c r="Q1656" i="30"/>
  <c r="R1656" i="30" s="1"/>
  <c r="Q1655" i="30"/>
  <c r="R1655" i="30" s="1"/>
  <c r="Q1653" i="30"/>
  <c r="R1653" i="30" s="1"/>
  <c r="Q1651" i="30"/>
  <c r="R1651" i="30" s="1"/>
  <c r="Q1650" i="30"/>
  <c r="R1650" i="30" s="1"/>
  <c r="Q1649" i="30"/>
  <c r="R1649" i="30" s="1"/>
  <c r="Q1648" i="30"/>
  <c r="R1648" i="30" s="1"/>
  <c r="Q1647" i="30"/>
  <c r="R1647" i="30" s="1"/>
  <c r="Q1646" i="30"/>
  <c r="R1646" i="30" s="1"/>
  <c r="Q1645" i="30"/>
  <c r="R1645" i="30" s="1"/>
  <c r="Q1644" i="30"/>
  <c r="R1644" i="30" s="1"/>
  <c r="Q1643" i="30"/>
  <c r="R1643" i="30" s="1"/>
  <c r="Q1641" i="30"/>
  <c r="R1641" i="30" s="1"/>
  <c r="Q1638" i="30"/>
  <c r="R1638" i="30" s="1"/>
  <c r="Q1637" i="30"/>
  <c r="R1637" i="30" s="1"/>
  <c r="Q1636" i="30"/>
  <c r="R1636" i="30" s="1"/>
  <c r="Q1635" i="30"/>
  <c r="R1635" i="30" s="1"/>
  <c r="Q1633" i="30"/>
  <c r="R1633" i="30" s="1"/>
  <c r="Q1632" i="30"/>
  <c r="R1632" i="30" s="1"/>
  <c r="Q1630" i="30"/>
  <c r="R1630" i="30" s="1"/>
  <c r="Q1629" i="30"/>
  <c r="R1629" i="30" s="1"/>
  <c r="Q1628" i="30"/>
  <c r="R1628" i="30" s="1"/>
  <c r="Q1627" i="30"/>
  <c r="R1627" i="30" s="1"/>
  <c r="Q1625" i="30"/>
  <c r="R1625" i="30" s="1"/>
  <c r="Q1624" i="30"/>
  <c r="R1624" i="30" s="1"/>
  <c r="Q1623" i="30"/>
  <c r="R1623" i="30" s="1"/>
  <c r="Q1621" i="30"/>
  <c r="R1621" i="30" s="1"/>
  <c r="Q1620" i="30"/>
  <c r="R1620" i="30" s="1"/>
  <c r="Q1619" i="30"/>
  <c r="R1619" i="30" s="1"/>
  <c r="Q1618" i="30"/>
  <c r="R1618" i="30" s="1"/>
  <c r="Q1617" i="30"/>
  <c r="R1617" i="30" s="1"/>
  <c r="Q1616" i="30"/>
  <c r="R1616" i="30" s="1"/>
  <c r="Q1615" i="30"/>
  <c r="R1615" i="30" s="1"/>
  <c r="Q1613" i="30"/>
  <c r="R1613" i="30" s="1"/>
  <c r="Q1612" i="30"/>
  <c r="R1612" i="30" s="1"/>
  <c r="Q1611" i="30"/>
  <c r="R1611" i="30" s="1"/>
  <c r="Q1610" i="30"/>
  <c r="R1610" i="30" s="1"/>
  <c r="Q1609" i="30"/>
  <c r="R1609" i="30" s="1"/>
  <c r="Q1608" i="30"/>
  <c r="R1608" i="30" s="1"/>
  <c r="Q1607" i="30"/>
  <c r="R1607" i="30" s="1"/>
  <c r="Q1606" i="30"/>
  <c r="R1606" i="30" s="1"/>
  <c r="Q1605" i="30"/>
  <c r="R1605" i="30" s="1"/>
  <c r="Q1604" i="30"/>
  <c r="R1604" i="30" s="1"/>
  <c r="Q1595" i="30"/>
  <c r="R1595" i="30" s="1"/>
  <c r="Q1594" i="30"/>
  <c r="R1594" i="30" s="1"/>
  <c r="Q1593" i="30"/>
  <c r="R1593" i="30" s="1"/>
  <c r="Q1592" i="30"/>
  <c r="R1592" i="30" s="1"/>
  <c r="Q1591" i="30"/>
  <c r="R1591" i="30" s="1"/>
  <c r="Q1590" i="30"/>
  <c r="R1590" i="30" s="1"/>
  <c r="Q1587" i="30"/>
  <c r="R1587" i="30" s="1"/>
  <c r="Q1586" i="30"/>
  <c r="R1586" i="30" s="1"/>
  <c r="Q1584" i="30"/>
  <c r="R1584" i="30" s="1"/>
  <c r="Q1582" i="30"/>
  <c r="R1582" i="30" s="1"/>
  <c r="Q1579" i="30"/>
  <c r="R1579" i="30" s="1"/>
  <c r="Q1577" i="30"/>
  <c r="R1577" i="30" s="1"/>
  <c r="Q1575" i="30"/>
  <c r="R1575" i="30" s="1"/>
  <c r="Q1573" i="30"/>
  <c r="R1573" i="30" s="1"/>
  <c r="Q1572" i="30"/>
  <c r="R1572" i="30" s="1"/>
  <c r="Q1571" i="30"/>
  <c r="R1571" i="30" s="1"/>
  <c r="Q1568" i="30"/>
  <c r="R1568" i="30" s="1"/>
  <c r="Q1567" i="30"/>
  <c r="R1567" i="30" s="1"/>
  <c r="Q1564" i="30"/>
  <c r="R1564" i="30" s="1"/>
  <c r="Q1561" i="30"/>
  <c r="R1561" i="30" s="1"/>
  <c r="Q1558" i="30"/>
  <c r="R1558" i="30" s="1"/>
  <c r="Q1557" i="30"/>
  <c r="R1557" i="30" s="1"/>
  <c r="Q1549" i="30"/>
  <c r="R1549" i="30" s="1"/>
  <c r="Q1548" i="30"/>
  <c r="R1548" i="30" s="1"/>
  <c r="Q1539" i="30"/>
  <c r="R1539" i="30" s="1"/>
  <c r="Q1536" i="30"/>
  <c r="R1536" i="30" s="1"/>
  <c r="Q1535" i="30"/>
  <c r="R1535" i="30" s="1"/>
  <c r="Q1532" i="30"/>
  <c r="R1532" i="30" s="1"/>
  <c r="Q1531" i="30"/>
  <c r="R1531" i="30" s="1"/>
  <c r="Q1529" i="30"/>
  <c r="R1529" i="30" s="1"/>
  <c r="Q1526" i="30"/>
  <c r="R1526" i="30" s="1"/>
  <c r="Q1524" i="30"/>
  <c r="R1524" i="30" s="1"/>
  <c r="Q1523" i="30"/>
  <c r="R1523" i="30" s="1"/>
  <c r="Q1522" i="30"/>
  <c r="R1522" i="30" s="1"/>
  <c r="Q1521" i="30"/>
  <c r="R1521" i="30" s="1"/>
  <c r="Q1512" i="30"/>
  <c r="R1512" i="30" s="1"/>
  <c r="Q1511" i="30"/>
  <c r="R1511" i="30" s="1"/>
  <c r="Q1508" i="30"/>
  <c r="R1508" i="30" s="1"/>
  <c r="Q1507" i="30"/>
  <c r="R1507" i="30" s="1"/>
  <c r="Q1503" i="30"/>
  <c r="R1503" i="30" s="1"/>
  <c r="Q1502" i="30"/>
  <c r="R1502" i="30" s="1"/>
  <c r="Q1501" i="30"/>
  <c r="R1501" i="30" s="1"/>
  <c r="Q1500" i="30"/>
  <c r="R1500" i="30" s="1"/>
  <c r="Q1498" i="30"/>
  <c r="R1498" i="30" s="1"/>
  <c r="Q1497" i="30"/>
  <c r="R1497" i="30" s="1"/>
  <c r="Q1496" i="30"/>
  <c r="R1496" i="30" s="1"/>
  <c r="Q1487" i="30"/>
  <c r="R1487" i="30" s="1"/>
  <c r="Q1485" i="30"/>
  <c r="R1485" i="30" s="1"/>
  <c r="Q1484" i="30"/>
  <c r="R1484" i="30" s="1"/>
  <c r="Q1483" i="30"/>
  <c r="R1483" i="30" s="1"/>
  <c r="Q1481" i="30"/>
  <c r="R1481" i="30" s="1"/>
  <c r="Q1480" i="30"/>
  <c r="R1480" i="30" s="1"/>
  <c r="Q1479" i="30"/>
  <c r="R1479" i="30" s="1"/>
  <c r="Q1476" i="30"/>
  <c r="R1476" i="30" s="1"/>
  <c r="Q1475" i="30"/>
  <c r="R1475" i="30" s="1"/>
  <c r="Q1474" i="30"/>
  <c r="R1474" i="30" s="1"/>
  <c r="Q1473" i="30"/>
  <c r="R1473" i="30" s="1"/>
  <c r="Q1472" i="30"/>
  <c r="R1472" i="30" s="1"/>
  <c r="Q1471" i="30"/>
  <c r="R1471" i="30" s="1"/>
  <c r="Q1469" i="30"/>
  <c r="R1469" i="30" s="1"/>
  <c r="Q1467" i="30"/>
  <c r="R1467" i="30" s="1"/>
  <c r="Q1465" i="30"/>
  <c r="R1465" i="30" s="1"/>
  <c r="Q1464" i="30"/>
  <c r="R1464" i="30" s="1"/>
  <c r="Q1463" i="30"/>
  <c r="R1463" i="30" s="1"/>
  <c r="Q1462" i="30"/>
  <c r="R1462" i="30" s="1"/>
  <c r="Q1461" i="30"/>
  <c r="R1461" i="30" s="1"/>
  <c r="Q1460" i="30"/>
  <c r="R1460" i="30" s="1"/>
  <c r="Q1459" i="30"/>
  <c r="R1459" i="30" s="1"/>
  <c r="Q1458" i="30"/>
  <c r="R1458" i="30" s="1"/>
  <c r="Q1457" i="30"/>
  <c r="R1457" i="30" s="1"/>
  <c r="Q1456" i="30"/>
  <c r="R1456" i="30" s="1"/>
  <c r="Q1454" i="30"/>
  <c r="R1454" i="30" s="1"/>
  <c r="Q1453" i="30"/>
  <c r="R1453" i="30" s="1"/>
  <c r="Q1452" i="30"/>
  <c r="R1452" i="30" s="1"/>
  <c r="Q1443" i="30"/>
  <c r="R1443" i="30" s="1"/>
  <c r="Q1442" i="30"/>
  <c r="R1442" i="30" s="1"/>
  <c r="Q1441" i="30"/>
  <c r="R1441" i="30" s="1"/>
  <c r="Q1440" i="30"/>
  <c r="R1440" i="30" s="1"/>
  <c r="Q1439" i="30"/>
  <c r="R1439" i="30" s="1"/>
  <c r="Q1436" i="30"/>
  <c r="R1436" i="30" s="1"/>
  <c r="Q1435" i="30"/>
  <c r="R1435" i="30" s="1"/>
  <c r="Q1434" i="30"/>
  <c r="R1434" i="30" s="1"/>
  <c r="Q1432" i="30"/>
  <c r="R1432" i="30" s="1"/>
  <c r="Q1429" i="30"/>
  <c r="R1429" i="30" s="1"/>
  <c r="Q1428" i="30"/>
  <c r="R1428" i="30" s="1"/>
  <c r="Q1427" i="30"/>
  <c r="R1427" i="30" s="1"/>
  <c r="Q1426" i="30"/>
  <c r="R1426" i="30" s="1"/>
  <c r="Q1425" i="30"/>
  <c r="R1425" i="30" s="1"/>
  <c r="Q1423" i="30"/>
  <c r="R1423" i="30" s="1"/>
  <c r="Q1422" i="30"/>
  <c r="R1422" i="30" s="1"/>
  <c r="Q1421" i="30"/>
  <c r="R1421" i="30" s="1"/>
  <c r="Q1408" i="30"/>
  <c r="R1408" i="30" s="1"/>
  <c r="Q1407" i="30"/>
  <c r="R1407" i="30" s="1"/>
  <c r="Q1406" i="30"/>
  <c r="R1406" i="30" s="1"/>
  <c r="Q1405" i="30"/>
  <c r="R1405" i="30" s="1"/>
  <c r="Q4089" i="30"/>
  <c r="R4089" i="30" s="1"/>
  <c r="Q4088" i="30"/>
  <c r="R4088" i="30" s="1"/>
  <c r="Q4087" i="30"/>
  <c r="R4087" i="30" s="1"/>
  <c r="Q4086" i="30"/>
  <c r="R4086" i="30" s="1"/>
  <c r="Q4083" i="30"/>
  <c r="R4083" i="30" s="1"/>
  <c r="Q4082" i="30"/>
  <c r="R4082" i="30" s="1"/>
  <c r="Q4080" i="30"/>
  <c r="R4080" i="30" s="1"/>
  <c r="Q4078" i="30"/>
  <c r="R4078" i="30" s="1"/>
  <c r="Q4069" i="30"/>
  <c r="R4069" i="30" s="1"/>
  <c r="Q4067" i="30"/>
  <c r="R4067" i="30" s="1"/>
  <c r="Q4065" i="30"/>
  <c r="R4065" i="30" s="1"/>
  <c r="Q4056" i="30"/>
  <c r="R4056" i="30" s="1"/>
  <c r="Q4055" i="30"/>
  <c r="R4055" i="30" s="1"/>
  <c r="Q4054" i="30"/>
  <c r="R4054" i="30" s="1"/>
  <c r="Q4053" i="30"/>
  <c r="R4053" i="30" s="1"/>
  <c r="Q4051" i="30"/>
  <c r="R4051" i="30" s="1"/>
  <c r="Q4050" i="30"/>
  <c r="R4050" i="30" s="1"/>
  <c r="Q4049" i="30"/>
  <c r="R4049" i="30" s="1"/>
  <c r="Q4048" i="30"/>
  <c r="R4048" i="30" s="1"/>
  <c r="Q4046" i="30"/>
  <c r="R4046" i="30" s="1"/>
  <c r="Q4045" i="30"/>
  <c r="R4045" i="30" s="1"/>
  <c r="Q4044" i="30"/>
  <c r="R4044" i="30" s="1"/>
  <c r="Q4043" i="30"/>
  <c r="R4043" i="30" s="1"/>
  <c r="Q4042" i="30"/>
  <c r="R4042" i="30" s="1"/>
  <c r="Q4041" i="30"/>
  <c r="R4041" i="30" s="1"/>
  <c r="Q4039" i="30"/>
  <c r="R4039" i="30" s="1"/>
  <c r="Q4029" i="30"/>
  <c r="R4029" i="30" s="1"/>
  <c r="Q4028" i="30"/>
  <c r="R4028" i="30" s="1"/>
  <c r="Q4027" i="30"/>
  <c r="R4027" i="30" s="1"/>
  <c r="Q4026" i="30"/>
  <c r="R4026" i="30" s="1"/>
  <c r="Q4023" i="30"/>
  <c r="R4023" i="30" s="1"/>
  <c r="Q4021" i="30"/>
  <c r="R4021" i="30" s="1"/>
  <c r="Q4020" i="30"/>
  <c r="R4020" i="30" s="1"/>
  <c r="Q4019" i="30"/>
  <c r="R4019" i="30" s="1"/>
  <c r="Q4017" i="30"/>
  <c r="R4017" i="30" s="1"/>
  <c r="Q4013" i="30"/>
  <c r="R4013" i="30" s="1"/>
  <c r="Q4011" i="30"/>
  <c r="R4011" i="30" s="1"/>
  <c r="Q4010" i="30"/>
  <c r="R4010" i="30" s="1"/>
  <c r="Q4009" i="30"/>
  <c r="R4009" i="30" s="1"/>
  <c r="Q4007" i="30"/>
  <c r="R4007" i="30" s="1"/>
  <c r="Q4006" i="30"/>
  <c r="R4006" i="30" s="1"/>
  <c r="Q4005" i="30"/>
  <c r="R4005" i="30" s="1"/>
  <c r="Q4003" i="30"/>
  <c r="R4003" i="30" s="1"/>
  <c r="Q4002" i="30"/>
  <c r="R4002" i="30" s="1"/>
  <c r="Q4001" i="30"/>
  <c r="R4001" i="30" s="1"/>
  <c r="Q3999" i="30"/>
  <c r="R3999" i="30" s="1"/>
  <c r="Q3998" i="30"/>
  <c r="R3998" i="30" s="1"/>
  <c r="Q3994" i="30"/>
  <c r="R3994" i="30" s="1"/>
  <c r="Q3993" i="30"/>
  <c r="R3993" i="30" s="1"/>
  <c r="Q3992" i="30"/>
  <c r="R3992" i="30" s="1"/>
  <c r="Q3991" i="30"/>
  <c r="R3991" i="30" s="1"/>
  <c r="Q3988" i="30"/>
  <c r="R3988" i="30" s="1"/>
  <c r="Q3987" i="30"/>
  <c r="R3987" i="30" s="1"/>
  <c r="Q3986" i="30"/>
  <c r="R3986" i="30" s="1"/>
  <c r="Q3985" i="30"/>
  <c r="R3985" i="30" s="1"/>
  <c r="Q3981" i="30"/>
  <c r="R3981" i="30" s="1"/>
  <c r="Q3977" i="30"/>
  <c r="R3977" i="30" s="1"/>
  <c r="Q3975" i="30"/>
  <c r="R3975" i="30" s="1"/>
  <c r="Q3974" i="30"/>
  <c r="R3974" i="30" s="1"/>
  <c r="Q3973" i="30"/>
  <c r="R3973" i="30" s="1"/>
  <c r="Q3972" i="30"/>
  <c r="R3972" i="30" s="1"/>
  <c r="Q3968" i="30"/>
  <c r="R3968" i="30" s="1"/>
  <c r="Q3967" i="30"/>
  <c r="R3967" i="30" s="1"/>
  <c r="Q3965" i="30"/>
  <c r="R3965" i="30" s="1"/>
  <c r="Q3961" i="30"/>
  <c r="R3961" i="30" s="1"/>
  <c r="Q3957" i="30"/>
  <c r="R3957" i="30" s="1"/>
  <c r="Q3956" i="30"/>
  <c r="R3956" i="30" s="1"/>
  <c r="Q3946" i="30"/>
  <c r="R3946" i="30" s="1"/>
  <c r="Q3945" i="30"/>
  <c r="R3945" i="30" s="1"/>
  <c r="Q3944" i="30"/>
  <c r="R3944" i="30" s="1"/>
  <c r="Q3943" i="30"/>
  <c r="R3943" i="30" s="1"/>
  <c r="Q3942" i="30"/>
  <c r="R3942" i="30" s="1"/>
  <c r="Q3941" i="30"/>
  <c r="R3941" i="30" s="1"/>
  <c r="Q3940" i="30"/>
  <c r="R3940" i="30" s="1"/>
  <c r="Q3939" i="30"/>
  <c r="R3939" i="30" s="1"/>
  <c r="Q3938" i="30"/>
  <c r="R3938" i="30" s="1"/>
  <c r="Q3937" i="30"/>
  <c r="R3937" i="30" s="1"/>
  <c r="Q3936" i="30"/>
  <c r="R3936" i="30" s="1"/>
  <c r="Q3935" i="30"/>
  <c r="R3935" i="30" s="1"/>
  <c r="Q3934" i="30"/>
  <c r="R3934" i="30" s="1"/>
  <c r="Q3933" i="30"/>
  <c r="R3933" i="30" s="1"/>
  <c r="Q3932" i="30"/>
  <c r="R3932" i="30" s="1"/>
  <c r="Q3931" i="30"/>
  <c r="R3931" i="30" s="1"/>
  <c r="Q3930" i="30"/>
  <c r="R3930" i="30" s="1"/>
  <c r="Q3929" i="30"/>
  <c r="R3929" i="30" s="1"/>
  <c r="Q3928" i="30"/>
  <c r="R3928" i="30" s="1"/>
  <c r="Q3927" i="30"/>
  <c r="R3927" i="30" s="1"/>
  <c r="Q3924" i="30"/>
  <c r="R3924" i="30" s="1"/>
  <c r="Q3922" i="30"/>
  <c r="R3922" i="30" s="1"/>
  <c r="Q3919" i="30"/>
  <c r="R3919" i="30" s="1"/>
  <c r="Q3914" i="30"/>
  <c r="R3914" i="30" s="1"/>
  <c r="Q3913" i="30"/>
  <c r="R3913" i="30" s="1"/>
  <c r="Q3910" i="30"/>
  <c r="R3910" i="30" s="1"/>
  <c r="Q3909" i="30"/>
  <c r="R3909" i="30" s="1"/>
  <c r="Q3908" i="30"/>
  <c r="R3908" i="30" s="1"/>
  <c r="Q3907" i="30"/>
  <c r="R3907" i="30" s="1"/>
  <c r="Q3905" i="30"/>
  <c r="R3905" i="30" s="1"/>
  <c r="Q3904" i="30"/>
  <c r="R3904" i="30" s="1"/>
  <c r="Q3903" i="30"/>
  <c r="R3903" i="30" s="1"/>
  <c r="Q3902" i="30"/>
  <c r="R3902" i="30" s="1"/>
  <c r="Q3901" i="30"/>
  <c r="R3901" i="30" s="1"/>
  <c r="Q3900" i="30"/>
  <c r="R3900" i="30" s="1"/>
  <c r="Q3899" i="30"/>
  <c r="R3899" i="30" s="1"/>
  <c r="Q3898" i="30"/>
  <c r="R3898" i="30" s="1"/>
  <c r="Q3897" i="30"/>
  <c r="R3897" i="30" s="1"/>
  <c r="Q3896" i="30"/>
  <c r="R3896" i="30" s="1"/>
  <c r="Q3895" i="30"/>
  <c r="R3895" i="30" s="1"/>
  <c r="Q3894" i="30"/>
  <c r="R3894" i="30" s="1"/>
  <c r="Q3893" i="30"/>
  <c r="R3893" i="30" s="1"/>
  <c r="Q3890" i="30"/>
  <c r="R3890" i="30" s="1"/>
  <c r="Q3889" i="30"/>
  <c r="R3889" i="30" s="1"/>
  <c r="Q3887" i="30"/>
  <c r="R3887" i="30" s="1"/>
  <c r="Q3886" i="30"/>
  <c r="R3886" i="30" s="1"/>
  <c r="Q3885" i="30"/>
  <c r="R3885" i="30" s="1"/>
  <c r="Q3884" i="30"/>
  <c r="R3884" i="30" s="1"/>
  <c r="Q3883" i="30"/>
  <c r="R3883" i="30" s="1"/>
  <c r="Q3882" i="30"/>
  <c r="R3882" i="30" s="1"/>
  <c r="Q3880" i="30"/>
  <c r="R3880" i="30" s="1"/>
  <c r="Q3879" i="30"/>
  <c r="R3879" i="30" s="1"/>
  <c r="Q3878" i="30"/>
  <c r="R3878" i="30" s="1"/>
  <c r="Q3877" i="30"/>
  <c r="R3877" i="30" s="1"/>
  <c r="Q3876" i="30"/>
  <c r="R3876" i="30" s="1"/>
  <c r="Q3875" i="30"/>
  <c r="R3875" i="30" s="1"/>
  <c r="Q3872" i="30"/>
  <c r="R3872" i="30" s="1"/>
  <c r="Q3870" i="30"/>
  <c r="R3870" i="30" s="1"/>
  <c r="Q3869" i="30"/>
  <c r="R3869" i="30" s="1"/>
  <c r="Q3868" i="30"/>
  <c r="R3868" i="30" s="1"/>
  <c r="Q3867" i="30"/>
  <c r="R3867" i="30" s="1"/>
  <c r="Q3866" i="30"/>
  <c r="R3866" i="30" s="1"/>
  <c r="Q3865" i="30"/>
  <c r="R3865" i="30" s="1"/>
  <c r="Q3864" i="30"/>
  <c r="R3864" i="30" s="1"/>
  <c r="Q3863" i="30"/>
  <c r="R3863" i="30" s="1"/>
  <c r="Q3862" i="30"/>
  <c r="R3862" i="30" s="1"/>
  <c r="Q3861" i="30"/>
  <c r="R3861" i="30" s="1"/>
  <c r="Q3860" i="30"/>
  <c r="R3860" i="30" s="1"/>
  <c r="Q3859" i="30"/>
  <c r="R3859" i="30" s="1"/>
  <c r="Q3858" i="30"/>
  <c r="R3858" i="30" s="1"/>
  <c r="Q3857" i="30"/>
  <c r="R3857" i="30" s="1"/>
  <c r="Q3856" i="30"/>
  <c r="R3856" i="30" s="1"/>
  <c r="Q3855" i="30"/>
  <c r="R3855" i="30" s="1"/>
  <c r="Q3854" i="30"/>
  <c r="R3854" i="30" s="1"/>
  <c r="Q3853" i="30"/>
  <c r="R3853" i="30" s="1"/>
  <c r="Q3851" i="30"/>
  <c r="R3851" i="30" s="1"/>
  <c r="Q3850" i="30"/>
  <c r="R3850" i="30" s="1"/>
  <c r="Q3849" i="30"/>
  <c r="R3849" i="30" s="1"/>
  <c r="Q3848" i="30"/>
  <c r="R3848" i="30" s="1"/>
  <c r="Q3847" i="30"/>
  <c r="R3847" i="30" s="1"/>
  <c r="Q3845" i="30"/>
  <c r="R3845" i="30" s="1"/>
  <c r="Q3842" i="30"/>
  <c r="R3842" i="30" s="1"/>
  <c r="Q3839" i="30"/>
  <c r="R3839" i="30" s="1"/>
  <c r="Q3837" i="30"/>
  <c r="R3837" i="30" s="1"/>
  <c r="Q3835" i="30"/>
  <c r="R3835" i="30" s="1"/>
  <c r="Q3834" i="30"/>
  <c r="R3834" i="30" s="1"/>
  <c r="Q3831" i="30"/>
  <c r="R3831" i="30" s="1"/>
  <c r="Q3830" i="30"/>
  <c r="R3830" i="30" s="1"/>
  <c r="Q3829" i="30"/>
  <c r="R3829" i="30" s="1"/>
  <c r="Q3827" i="30"/>
  <c r="R3827" i="30" s="1"/>
  <c r="Q3826" i="30"/>
  <c r="R3826" i="30" s="1"/>
  <c r="Q3825" i="30"/>
  <c r="R3825" i="30" s="1"/>
  <c r="Q3824" i="30"/>
  <c r="R3824" i="30" s="1"/>
  <c r="Q3821" i="30"/>
  <c r="R3821" i="30" s="1"/>
  <c r="Q3819" i="30"/>
  <c r="R3819" i="30" s="1"/>
  <c r="Q3818" i="30"/>
  <c r="R3818" i="30" s="1"/>
  <c r="Q3817" i="30"/>
  <c r="R3817" i="30" s="1"/>
  <c r="Q3816" i="30"/>
  <c r="R3816" i="30" s="1"/>
  <c r="Q3815" i="30"/>
  <c r="R3815" i="30" s="1"/>
  <c r="Q3814" i="30"/>
  <c r="R3814" i="30" s="1"/>
  <c r="Q3813" i="30"/>
  <c r="R3813" i="30" s="1"/>
  <c r="Q3812" i="30"/>
  <c r="R3812" i="30" s="1"/>
  <c r="Q3810" i="30"/>
  <c r="R3810" i="30" s="1"/>
  <c r="Q3809" i="30"/>
  <c r="R3809" i="30" s="1"/>
  <c r="Q3808" i="30"/>
  <c r="R3808" i="30" s="1"/>
  <c r="Q3807" i="30"/>
  <c r="R3807" i="30" s="1"/>
  <c r="Q3806" i="30"/>
  <c r="R3806" i="30" s="1"/>
  <c r="Q3805" i="30"/>
  <c r="R3805" i="30" s="1"/>
  <c r="Q3804" i="30"/>
  <c r="R3804" i="30" s="1"/>
  <c r="Q3803" i="30"/>
  <c r="R3803" i="30" s="1"/>
  <c r="Q3802" i="30"/>
  <c r="R3802" i="30" s="1"/>
  <c r="Q3799" i="30"/>
  <c r="R3799" i="30" s="1"/>
  <c r="Q3791" i="30"/>
  <c r="R3791" i="30" s="1"/>
  <c r="Q3787" i="30"/>
  <c r="R3787" i="30" s="1"/>
  <c r="Q3786" i="30"/>
  <c r="R3786" i="30" s="1"/>
  <c r="Q3785" i="30"/>
  <c r="R3785" i="30" s="1"/>
  <c r="Q3784" i="30"/>
  <c r="R3784" i="30" s="1"/>
  <c r="Q3783" i="30"/>
  <c r="R3783" i="30" s="1"/>
  <c r="Q3782" i="30"/>
  <c r="R3782" i="30" s="1"/>
  <c r="Q3781" i="30"/>
  <c r="R3781" i="30" s="1"/>
  <c r="Q3776" i="30"/>
  <c r="R3776" i="30" s="1"/>
  <c r="Q3775" i="30"/>
  <c r="R3775" i="30" s="1"/>
  <c r="Q3774" i="30"/>
  <c r="R3774" i="30" s="1"/>
  <c r="Q3773" i="30"/>
  <c r="R3773" i="30" s="1"/>
  <c r="Q3772" i="30"/>
  <c r="R3772" i="30" s="1"/>
  <c r="Q3771" i="30"/>
  <c r="R3771" i="30" s="1"/>
  <c r="Q3770" i="30"/>
  <c r="R3770" i="30" s="1"/>
  <c r="Q3769" i="30"/>
  <c r="R3769" i="30" s="1"/>
  <c r="Q3768" i="30"/>
  <c r="R3768" i="30" s="1"/>
  <c r="Q3767" i="30"/>
  <c r="R3767" i="30" s="1"/>
  <c r="Q3766" i="30"/>
  <c r="R3766" i="30" s="1"/>
  <c r="Q3762" i="30"/>
  <c r="R3762" i="30" s="1"/>
  <c r="Q3761" i="30"/>
  <c r="R3761" i="30" s="1"/>
  <c r="Q3760" i="30"/>
  <c r="R3760" i="30" s="1"/>
  <c r="Q3758" i="30"/>
  <c r="R3758" i="30" s="1"/>
  <c r="Q3757" i="30"/>
  <c r="R3757" i="30" s="1"/>
  <c r="Q3756" i="30"/>
  <c r="R3756" i="30" s="1"/>
  <c r="Q3755" i="30"/>
  <c r="R3755" i="30" s="1"/>
  <c r="Q3754" i="30"/>
  <c r="R3754" i="30" s="1"/>
  <c r="Q3752" i="30"/>
  <c r="R3752" i="30" s="1"/>
  <c r="Q3751" i="30"/>
  <c r="R3751" i="30" s="1"/>
  <c r="Q3750" i="30"/>
  <c r="R3750" i="30" s="1"/>
  <c r="Q3749" i="30"/>
  <c r="R3749" i="30" s="1"/>
  <c r="Q3747" i="30"/>
  <c r="R3747" i="30" s="1"/>
  <c r="Q3746" i="30"/>
  <c r="R3746" i="30" s="1"/>
  <c r="Q3745" i="30"/>
  <c r="R3745" i="30" s="1"/>
  <c r="Q3744" i="30"/>
  <c r="R3744" i="30" s="1"/>
  <c r="Q3743" i="30"/>
  <c r="R3743" i="30" s="1"/>
  <c r="Q3742" i="30"/>
  <c r="R3742" i="30" s="1"/>
  <c r="Q3741" i="30"/>
  <c r="R3741" i="30" s="1"/>
  <c r="Q3740" i="30"/>
  <c r="R3740" i="30" s="1"/>
  <c r="Q3737" i="30"/>
  <c r="R3737" i="30" s="1"/>
  <c r="Q3736" i="30"/>
  <c r="R3736" i="30" s="1"/>
  <c r="Q3733" i="30"/>
  <c r="R3733" i="30" s="1"/>
  <c r="Q3730" i="30"/>
  <c r="R3730" i="30" s="1"/>
  <c r="Q3729" i="30"/>
  <c r="R3729" i="30" s="1"/>
  <c r="Q3728" i="30"/>
  <c r="R3728" i="30" s="1"/>
  <c r="Q3725" i="30"/>
  <c r="R3725" i="30" s="1"/>
  <c r="Q3724" i="30"/>
  <c r="R3724" i="30" s="1"/>
  <c r="Q3723" i="30"/>
  <c r="R3723" i="30" s="1"/>
  <c r="Q3721" i="30"/>
  <c r="R3721" i="30" s="1"/>
  <c r="Q3720" i="30"/>
  <c r="R3720" i="30" s="1"/>
  <c r="Q3719" i="30"/>
  <c r="R3719" i="30" s="1"/>
  <c r="Q3718" i="30"/>
  <c r="R3718" i="30" s="1"/>
  <c r="Q3717" i="30"/>
  <c r="R3717" i="30" s="1"/>
  <c r="Q3716" i="30"/>
  <c r="R3716" i="30" s="1"/>
  <c r="Q3715" i="30"/>
  <c r="R3715" i="30" s="1"/>
  <c r="Q3713" i="30"/>
  <c r="R3713" i="30" s="1"/>
  <c r="Q3712" i="30"/>
  <c r="R3712" i="30" s="1"/>
  <c r="Q3711" i="30"/>
  <c r="R3711" i="30" s="1"/>
  <c r="Q3710" i="30"/>
  <c r="R3710" i="30" s="1"/>
  <c r="Q3709" i="30"/>
  <c r="R3709" i="30" s="1"/>
  <c r="Q3708" i="30"/>
  <c r="R3708" i="30" s="1"/>
  <c r="Q3705" i="30"/>
  <c r="R3705" i="30" s="1"/>
  <c r="Q3704" i="30"/>
  <c r="R3704" i="30" s="1"/>
  <c r="Q3703" i="30"/>
  <c r="R3703" i="30" s="1"/>
  <c r="Q3702" i="30"/>
  <c r="R3702" i="30" s="1"/>
  <c r="Q3700" i="30"/>
  <c r="R3700" i="30" s="1"/>
  <c r="Q3699" i="30"/>
  <c r="R3699" i="30" s="1"/>
  <c r="Q3698" i="30"/>
  <c r="R3698" i="30" s="1"/>
  <c r="Q3697" i="30"/>
  <c r="R3697" i="30" s="1"/>
  <c r="Q3696" i="30"/>
  <c r="R3696" i="30" s="1"/>
  <c r="Q3694" i="30"/>
  <c r="R3694" i="30" s="1"/>
  <c r="Q3693" i="30"/>
  <c r="R3693" i="30" s="1"/>
  <c r="Q3692" i="30"/>
  <c r="R3692" i="30" s="1"/>
  <c r="Q3691" i="30"/>
  <c r="R3691" i="30" s="1"/>
  <c r="Q3690" i="30"/>
  <c r="R3690" i="30" s="1"/>
  <c r="Q3689" i="30"/>
  <c r="R3689" i="30" s="1"/>
  <c r="Q3685" i="30"/>
  <c r="R3685" i="30" s="1"/>
  <c r="Q3684" i="30"/>
  <c r="R3684" i="30" s="1"/>
  <c r="Q3683" i="30"/>
  <c r="R3683" i="30" s="1"/>
  <c r="Q3682" i="30"/>
  <c r="R3682" i="30" s="1"/>
  <c r="Q3681" i="30"/>
  <c r="R3681" i="30" s="1"/>
  <c r="Q3679" i="30"/>
  <c r="R3679" i="30" s="1"/>
  <c r="Q3678" i="30"/>
  <c r="R3678" i="30" s="1"/>
  <c r="Q3677" i="30"/>
  <c r="R3677" i="30" s="1"/>
  <c r="Q3676" i="30"/>
  <c r="R3676" i="30" s="1"/>
  <c r="Q3675" i="30"/>
  <c r="R3675" i="30" s="1"/>
  <c r="Q3674" i="30"/>
  <c r="R3674" i="30" s="1"/>
  <c r="Q3673" i="30"/>
  <c r="R3673" i="30" s="1"/>
  <c r="Q3672" i="30"/>
  <c r="R3672" i="30" s="1"/>
  <c r="Q3671" i="30"/>
  <c r="R3671" i="30" s="1"/>
  <c r="Q3670" i="30"/>
  <c r="R3670" i="30" s="1"/>
  <c r="Q3669" i="30"/>
  <c r="R3669" i="30" s="1"/>
  <c r="Q3668" i="30"/>
  <c r="R3668" i="30" s="1"/>
  <c r="Q3665" i="30"/>
  <c r="R3665" i="30" s="1"/>
  <c r="Q3663" i="30"/>
  <c r="R3663" i="30" s="1"/>
  <c r="Q3662" i="30"/>
  <c r="R3662" i="30" s="1"/>
  <c r="Q3661" i="30"/>
  <c r="R3661" i="30" s="1"/>
  <c r="Q3659" i="30"/>
  <c r="R3659" i="30" s="1"/>
  <c r="Q3658" i="30"/>
  <c r="R3658" i="30" s="1"/>
  <c r="Q3656" i="30"/>
  <c r="R3656" i="30" s="1"/>
  <c r="Q3655" i="30"/>
  <c r="R3655" i="30" s="1"/>
  <c r="Q3653" i="30"/>
  <c r="R3653" i="30" s="1"/>
  <c r="Q3652" i="30"/>
  <c r="R3652" i="30" s="1"/>
  <c r="Q3651" i="30"/>
  <c r="R3651" i="30" s="1"/>
  <c r="Q3650" i="30"/>
  <c r="R3650" i="30" s="1"/>
  <c r="Q3649" i="30"/>
  <c r="R3649" i="30" s="1"/>
  <c r="Q3646" i="30"/>
  <c r="R3646" i="30" s="1"/>
  <c r="Q3643" i="30"/>
  <c r="R3643" i="30" s="1"/>
  <c r="Q3641" i="30"/>
  <c r="R3641" i="30" s="1"/>
  <c r="Q3638" i="30"/>
  <c r="R3638" i="30" s="1"/>
  <c r="Q3636" i="30"/>
  <c r="R3636" i="30" s="1"/>
  <c r="Q3635" i="30"/>
  <c r="R3635" i="30" s="1"/>
  <c r="Q3634" i="30"/>
  <c r="R3634" i="30" s="1"/>
  <c r="Q3633" i="30"/>
  <c r="R3633" i="30" s="1"/>
  <c r="Q3632" i="30"/>
  <c r="R3632" i="30" s="1"/>
  <c r="Q3631" i="30"/>
  <c r="R3631" i="30" s="1"/>
  <c r="Q3630" i="30"/>
  <c r="R3630" i="30" s="1"/>
  <c r="Q3626" i="30"/>
  <c r="R3626" i="30" s="1"/>
  <c r="Q3625" i="30"/>
  <c r="R3625" i="30" s="1"/>
  <c r="Q3623" i="30"/>
  <c r="R3623" i="30" s="1"/>
  <c r="Q3621" i="30"/>
  <c r="R3621" i="30" s="1"/>
  <c r="Q3619" i="30"/>
  <c r="R3619" i="30" s="1"/>
  <c r="Q3618" i="30"/>
  <c r="R3618" i="30" s="1"/>
  <c r="Q3617" i="30"/>
  <c r="R3617" i="30" s="1"/>
  <c r="Q3615" i="30"/>
  <c r="R3615" i="30" s="1"/>
  <c r="Q3611" i="30"/>
  <c r="R3611" i="30" s="1"/>
  <c r="Q3609" i="30"/>
  <c r="R3609" i="30" s="1"/>
  <c r="Q3608" i="30"/>
  <c r="R3608" i="30" s="1"/>
  <c r="Q3606" i="30"/>
  <c r="R3606" i="30" s="1"/>
  <c r="Q3604" i="30"/>
  <c r="R3604" i="30" s="1"/>
  <c r="Q3601" i="30"/>
  <c r="R3601" i="30" s="1"/>
  <c r="Q3600" i="30"/>
  <c r="R3600" i="30" s="1"/>
  <c r="Q3597" i="30"/>
  <c r="R3597" i="30" s="1"/>
  <c r="Q3594" i="30"/>
  <c r="R3594" i="30" s="1"/>
  <c r="Q3593" i="30"/>
  <c r="R3593" i="30" s="1"/>
  <c r="Q3592" i="30"/>
  <c r="R3592" i="30" s="1"/>
  <c r="Q3589" i="30"/>
  <c r="R3589" i="30" s="1"/>
  <c r="Q3587" i="30"/>
  <c r="R3587" i="30" s="1"/>
  <c r="Q3586" i="30"/>
  <c r="R3586" i="30" s="1"/>
  <c r="Q3585" i="30"/>
  <c r="R3585" i="30" s="1"/>
  <c r="Q3584" i="30"/>
  <c r="R3584" i="30" s="1"/>
  <c r="Q3581" i="30"/>
  <c r="R3581" i="30" s="1"/>
  <c r="Q3576" i="30"/>
  <c r="R3576" i="30" s="1"/>
  <c r="Q3573" i="30"/>
  <c r="R3573" i="30" s="1"/>
  <c r="Q3570" i="30"/>
  <c r="R3570" i="30" s="1"/>
  <c r="Q3568" i="30"/>
  <c r="R3568" i="30" s="1"/>
  <c r="Q3566" i="30"/>
  <c r="R3566" i="30" s="1"/>
  <c r="Q3556" i="30"/>
  <c r="R3556" i="30" s="1"/>
  <c r="Q3555" i="30"/>
  <c r="R3555" i="30" s="1"/>
  <c r="Q3554" i="30"/>
  <c r="R3554" i="30" s="1"/>
  <c r="Q3552" i="30"/>
  <c r="R3552" i="30" s="1"/>
  <c r="Q3550" i="30"/>
  <c r="R3550" i="30" s="1"/>
  <c r="Q3548" i="30"/>
  <c r="R3548" i="30" s="1"/>
  <c r="Q3547" i="30"/>
  <c r="R3547" i="30" s="1"/>
  <c r="Q3545" i="30"/>
  <c r="R3545" i="30" s="1"/>
  <c r="Q3544" i="30"/>
  <c r="R3544" i="30" s="1"/>
  <c r="Q3541" i="30"/>
  <c r="R3541" i="30" s="1"/>
  <c r="Q3540" i="30"/>
  <c r="R3540" i="30" s="1"/>
  <c r="Q3539" i="30"/>
  <c r="R3539" i="30" s="1"/>
  <c r="Q3536" i="30"/>
  <c r="R3536" i="30" s="1"/>
  <c r="Q3534" i="30"/>
  <c r="R3534" i="30" s="1"/>
  <c r="Q3533" i="30"/>
  <c r="R3533" i="30" s="1"/>
  <c r="Q3530" i="30"/>
  <c r="R3530" i="30" s="1"/>
  <c r="Q3528" i="30"/>
  <c r="R3528" i="30" s="1"/>
  <c r="Q3526" i="30"/>
  <c r="R3526" i="30" s="1"/>
  <c r="Q3525" i="30"/>
  <c r="R3525" i="30" s="1"/>
  <c r="Q3523" i="30"/>
  <c r="R3523" i="30" s="1"/>
  <c r="Q3522" i="30"/>
  <c r="R3522" i="30" s="1"/>
  <c r="Q3521" i="30"/>
  <c r="R3521" i="30" s="1"/>
  <c r="Q3519" i="30"/>
  <c r="R3519" i="30" s="1"/>
  <c r="Q3518" i="30"/>
  <c r="R3518" i="30" s="1"/>
  <c r="Q3515" i="30"/>
  <c r="R3515" i="30" s="1"/>
  <c r="Q3514" i="30"/>
  <c r="R3514" i="30" s="1"/>
  <c r="Q3513" i="30"/>
  <c r="R3513" i="30" s="1"/>
  <c r="Q3510" i="30"/>
  <c r="R3510" i="30" s="1"/>
  <c r="Q3507" i="30"/>
  <c r="R3507" i="30" s="1"/>
  <c r="Q3505" i="30"/>
  <c r="R3505" i="30" s="1"/>
  <c r="Q3502" i="30"/>
  <c r="R3502" i="30" s="1"/>
  <c r="Q3501" i="30"/>
  <c r="R3501" i="30" s="1"/>
  <c r="Q3500" i="30"/>
  <c r="R3500" i="30" s="1"/>
  <c r="Q3499" i="30"/>
  <c r="R3499" i="30" s="1"/>
  <c r="Q3498" i="30"/>
  <c r="R3498" i="30" s="1"/>
  <c r="Q3494" i="30"/>
  <c r="R3494" i="30" s="1"/>
  <c r="Q3493" i="30"/>
  <c r="R3493" i="30" s="1"/>
  <c r="Q3492" i="30"/>
  <c r="R3492" i="30" s="1"/>
  <c r="Q3490" i="30"/>
  <c r="R3490" i="30" s="1"/>
  <c r="Q3489" i="30"/>
  <c r="R3489" i="30" s="1"/>
  <c r="Q3488" i="30"/>
  <c r="R3488" i="30" s="1"/>
  <c r="Q3486" i="30"/>
  <c r="R3486" i="30" s="1"/>
  <c r="Q3485" i="30"/>
  <c r="R3485" i="30" s="1"/>
  <c r="Q3482" i="30"/>
  <c r="R3482" i="30" s="1"/>
  <c r="Q3481" i="30"/>
  <c r="R3481" i="30" s="1"/>
  <c r="Q3479" i="30"/>
  <c r="R3479" i="30" s="1"/>
  <c r="Q3477" i="30"/>
  <c r="R3477" i="30" s="1"/>
  <c r="Q3474" i="30"/>
  <c r="R3474" i="30" s="1"/>
  <c r="Q3473" i="30"/>
  <c r="R3473" i="30" s="1"/>
  <c r="Q3472" i="30"/>
  <c r="R3472" i="30" s="1"/>
  <c r="Q3471" i="30"/>
  <c r="R3471" i="30" s="1"/>
  <c r="Q3470" i="30"/>
  <c r="R3470" i="30" s="1"/>
  <c r="Q3468" i="30"/>
  <c r="R3468" i="30" s="1"/>
  <c r="Q3467" i="30"/>
  <c r="R3467" i="30" s="1"/>
  <c r="Q3466" i="30"/>
  <c r="R3466" i="30" s="1"/>
  <c r="Q3465" i="30"/>
  <c r="R3465" i="30" s="1"/>
  <c r="Q3464" i="30"/>
  <c r="R3464" i="30" s="1"/>
  <c r="Q3463" i="30"/>
  <c r="R3463" i="30" s="1"/>
  <c r="Q3462" i="30"/>
  <c r="R3462" i="30" s="1"/>
  <c r="Q3460" i="30"/>
  <c r="R3460" i="30" s="1"/>
  <c r="Q3459" i="30"/>
  <c r="R3459" i="30" s="1"/>
  <c r="Q3458" i="30"/>
  <c r="R3458" i="30" s="1"/>
  <c r="Q3457" i="30"/>
  <c r="R3457" i="30" s="1"/>
  <c r="Q3456" i="30"/>
  <c r="R3456" i="30" s="1"/>
  <c r="Q3455" i="30"/>
  <c r="R3455" i="30" s="1"/>
  <c r="Q3454" i="30"/>
  <c r="R3454" i="30" s="1"/>
  <c r="Q3453" i="30"/>
  <c r="R3453" i="30" s="1"/>
  <c r="Q3449" i="30"/>
  <c r="R3449" i="30" s="1"/>
  <c r="Q3448" i="30"/>
  <c r="R3448" i="30" s="1"/>
  <c r="Q3447" i="30"/>
  <c r="R3447" i="30" s="1"/>
  <c r="Q3446" i="30"/>
  <c r="R3446" i="30" s="1"/>
  <c r="Q3445" i="30"/>
  <c r="R3445" i="30" s="1"/>
  <c r="Q3442" i="30"/>
  <c r="R3442" i="30" s="1"/>
  <c r="Q3441" i="30"/>
  <c r="R3441" i="30" s="1"/>
  <c r="Q3440" i="30"/>
  <c r="R3440" i="30" s="1"/>
  <c r="Q3439" i="30"/>
  <c r="R3439" i="30" s="1"/>
  <c r="Q3438" i="30"/>
  <c r="R3438" i="30" s="1"/>
  <c r="Q3437" i="30"/>
  <c r="R3437" i="30" s="1"/>
  <c r="Q3436" i="30"/>
  <c r="R3436" i="30" s="1"/>
  <c r="Q3425" i="30"/>
  <c r="R3425" i="30" s="1"/>
  <c r="Q3424" i="30"/>
  <c r="R3424" i="30" s="1"/>
  <c r="Q3422" i="30"/>
  <c r="R3422" i="30" s="1"/>
  <c r="Q3419" i="30"/>
  <c r="R3419" i="30" s="1"/>
  <c r="Q3418" i="30"/>
  <c r="R3418" i="30" s="1"/>
  <c r="Q3416" i="30"/>
  <c r="R3416" i="30" s="1"/>
  <c r="Q3415" i="30"/>
  <c r="R3415" i="30" s="1"/>
  <c r="Q3413" i="30"/>
  <c r="R3413" i="30" s="1"/>
  <c r="Q3412" i="30"/>
  <c r="R3412" i="30" s="1"/>
  <c r="Q3411" i="30"/>
  <c r="R3411" i="30" s="1"/>
  <c r="Q3409" i="30"/>
  <c r="R3409" i="30" s="1"/>
  <c r="Q3407" i="30"/>
  <c r="R3407" i="30" s="1"/>
  <c r="Q3406" i="30"/>
  <c r="R3406" i="30" s="1"/>
  <c r="Q3404" i="30"/>
  <c r="R3404" i="30" s="1"/>
  <c r="Q3400" i="30"/>
  <c r="R3400" i="30" s="1"/>
  <c r="Q3398" i="30"/>
  <c r="R3398" i="30" s="1"/>
  <c r="Q3397" i="30"/>
  <c r="R3397" i="30" s="1"/>
  <c r="Q3396" i="30"/>
  <c r="R3396" i="30" s="1"/>
  <c r="Q3395" i="30"/>
  <c r="R3395" i="30" s="1"/>
  <c r="Q3394" i="30"/>
  <c r="R3394" i="30" s="1"/>
  <c r="Q3391" i="30"/>
  <c r="R3391" i="30" s="1"/>
  <c r="Q3390" i="30"/>
  <c r="R3390" i="30" s="1"/>
  <c r="Q3389" i="30"/>
  <c r="R3389" i="30" s="1"/>
  <c r="Q3388" i="30"/>
  <c r="R3388" i="30" s="1"/>
  <c r="Q3387" i="30"/>
  <c r="R3387" i="30" s="1"/>
  <c r="Q3386" i="30"/>
  <c r="R3386" i="30" s="1"/>
  <c r="Q3385" i="30"/>
  <c r="R3385" i="30" s="1"/>
  <c r="Q3384" i="30"/>
  <c r="R3384" i="30" s="1"/>
  <c r="Q3374" i="30"/>
  <c r="R3374" i="30" s="1"/>
  <c r="Q3373" i="30"/>
  <c r="R3373" i="30" s="1"/>
  <c r="Q3372" i="30"/>
  <c r="R3372" i="30" s="1"/>
  <c r="Q3363" i="30"/>
  <c r="R3363" i="30" s="1"/>
  <c r="Q3362" i="30"/>
  <c r="R3362" i="30" s="1"/>
  <c r="Q3361" i="30"/>
  <c r="R3361" i="30" s="1"/>
  <c r="Q3358" i="30"/>
  <c r="R3358" i="30" s="1"/>
  <c r="Q3357" i="30"/>
  <c r="R3357" i="30" s="1"/>
  <c r="Q3356" i="30"/>
  <c r="R3356" i="30" s="1"/>
  <c r="Q3354" i="30"/>
  <c r="R3354" i="30" s="1"/>
  <c r="Q3345" i="30"/>
  <c r="R3345" i="30" s="1"/>
  <c r="Q3344" i="30"/>
  <c r="R3344" i="30" s="1"/>
  <c r="Q3343" i="30"/>
  <c r="R3343" i="30" s="1"/>
  <c r="Q3342" i="30"/>
  <c r="R3342" i="30" s="1"/>
  <c r="Q3341" i="30"/>
  <c r="R3341" i="30" s="1"/>
  <c r="Q3340" i="30"/>
  <c r="R3340" i="30" s="1"/>
  <c r="Q3339" i="30"/>
  <c r="R3339" i="30" s="1"/>
  <c r="Q3338" i="30"/>
  <c r="R3338" i="30" s="1"/>
  <c r="Q3337" i="30"/>
  <c r="R3337" i="30" s="1"/>
  <c r="Q3336" i="30"/>
  <c r="R3336" i="30" s="1"/>
  <c r="Q3335" i="30"/>
  <c r="R3335" i="30" s="1"/>
  <c r="Q3334" i="30"/>
  <c r="R3334" i="30" s="1"/>
  <c r="Q3333" i="30"/>
  <c r="R3333" i="30" s="1"/>
  <c r="Q3332" i="30"/>
  <c r="R3332" i="30" s="1"/>
  <c r="Q3331" i="30"/>
  <c r="R3331" i="30" s="1"/>
  <c r="Q3330" i="30"/>
  <c r="R3330" i="30" s="1"/>
  <c r="Q3329" i="30"/>
  <c r="R3329" i="30" s="1"/>
  <c r="Q3328" i="30"/>
  <c r="R3328" i="30" s="1"/>
  <c r="Q3325" i="30"/>
  <c r="R3325" i="30" s="1"/>
  <c r="Q3324" i="30"/>
  <c r="R3324" i="30" s="1"/>
  <c r="Q3323" i="30"/>
  <c r="R3323" i="30" s="1"/>
  <c r="Q3322" i="30"/>
  <c r="R3322" i="30" s="1"/>
  <c r="Q3321" i="30"/>
  <c r="R3321" i="30" s="1"/>
  <c r="Q3320" i="30"/>
  <c r="R3320" i="30" s="1"/>
  <c r="Q3318" i="30"/>
  <c r="R3318" i="30" s="1"/>
  <c r="Q3317" i="30"/>
  <c r="R3317" i="30" s="1"/>
  <c r="Q3316" i="30"/>
  <c r="R3316" i="30" s="1"/>
  <c r="Q3314" i="30"/>
  <c r="R3314" i="30" s="1"/>
  <c r="Q3313" i="30"/>
  <c r="R3313" i="30" s="1"/>
  <c r="Q3312" i="30"/>
  <c r="R3312" i="30" s="1"/>
  <c r="Q3311" i="30"/>
  <c r="R3311" i="30" s="1"/>
  <c r="Q3310" i="30"/>
  <c r="R3310" i="30" s="1"/>
  <c r="Q3308" i="30"/>
  <c r="R3308" i="30" s="1"/>
  <c r="Q3307" i="30"/>
  <c r="R3307" i="30" s="1"/>
  <c r="Q3306" i="30"/>
  <c r="R3306" i="30" s="1"/>
  <c r="Q3305" i="30"/>
  <c r="R3305" i="30" s="1"/>
  <c r="Q3304" i="30"/>
  <c r="R3304" i="30" s="1"/>
  <c r="Q3302" i="30"/>
  <c r="R3302" i="30" s="1"/>
  <c r="Q3301" i="30"/>
  <c r="R3301" i="30" s="1"/>
  <c r="Q3300" i="30"/>
  <c r="R3300" i="30" s="1"/>
  <c r="Q3299" i="30"/>
  <c r="R3299" i="30" s="1"/>
  <c r="Q3298" i="30"/>
  <c r="R3298" i="30" s="1"/>
  <c r="Q3297" i="30"/>
  <c r="R3297" i="30" s="1"/>
  <c r="Q3296" i="30"/>
  <c r="R3296" i="30" s="1"/>
  <c r="Q3295" i="30"/>
  <c r="R3295" i="30" s="1"/>
  <c r="Q3293" i="30"/>
  <c r="R3293" i="30" s="1"/>
  <c r="Q3292" i="30"/>
  <c r="R3292" i="30" s="1"/>
  <c r="Q3291" i="30"/>
  <c r="R3291" i="30" s="1"/>
  <c r="Q3290" i="30"/>
  <c r="R3290" i="30" s="1"/>
  <c r="Q3289" i="30"/>
  <c r="R3289" i="30" s="1"/>
  <c r="Q3288" i="30"/>
  <c r="R3288" i="30" s="1"/>
  <c r="Q3287" i="30"/>
  <c r="R3287" i="30" s="1"/>
  <c r="Q3286" i="30"/>
  <c r="R3286" i="30" s="1"/>
  <c r="Q3285" i="30"/>
  <c r="R3285" i="30" s="1"/>
  <c r="Q3284" i="30"/>
  <c r="R3284" i="30" s="1"/>
  <c r="Q3283" i="30"/>
  <c r="R3283" i="30" s="1"/>
  <c r="Q3282" i="30"/>
  <c r="R3282" i="30" s="1"/>
  <c r="Q3281" i="30"/>
  <c r="R3281" i="30" s="1"/>
  <c r="Q3280" i="30"/>
  <c r="R3280" i="30" s="1"/>
  <c r="Q3278" i="30"/>
  <c r="R3278" i="30" s="1"/>
  <c r="Q3277" i="30"/>
  <c r="R3277" i="30" s="1"/>
  <c r="Q3276" i="30"/>
  <c r="R3276" i="30" s="1"/>
  <c r="Q3275" i="30"/>
  <c r="R3275" i="30" s="1"/>
  <c r="Q3274" i="30"/>
  <c r="R3274" i="30" s="1"/>
  <c r="Q3273" i="30"/>
  <c r="R3273" i="30" s="1"/>
  <c r="Q3272" i="30"/>
  <c r="R3272" i="30" s="1"/>
  <c r="Q3271" i="30"/>
  <c r="R3271" i="30" s="1"/>
  <c r="Q3270" i="30"/>
  <c r="R3270" i="30" s="1"/>
  <c r="Q3269" i="30"/>
  <c r="R3269" i="30" s="1"/>
  <c r="Q3268" i="30"/>
  <c r="R3268" i="30" s="1"/>
  <c r="Q3267" i="30"/>
  <c r="R3267" i="30" s="1"/>
  <c r="Q3266" i="30"/>
  <c r="R3266" i="30" s="1"/>
  <c r="Q3265" i="30"/>
  <c r="R3265" i="30" s="1"/>
  <c r="Q3263" i="30"/>
  <c r="R3263" i="30" s="1"/>
  <c r="Q3262" i="30"/>
  <c r="R3262" i="30" s="1"/>
  <c r="Q3261" i="30"/>
  <c r="R3261" i="30" s="1"/>
  <c r="Q3260" i="30"/>
  <c r="R3260" i="30" s="1"/>
  <c r="Q3259" i="30"/>
  <c r="R3259" i="30" s="1"/>
  <c r="Q3258" i="30"/>
  <c r="R3258" i="30" s="1"/>
  <c r="Q3257" i="30"/>
  <c r="R3257" i="30" s="1"/>
  <c r="Q3255" i="30"/>
  <c r="R3255" i="30" s="1"/>
  <c r="Q3254" i="30"/>
  <c r="R3254" i="30" s="1"/>
  <c r="Q3253" i="30"/>
  <c r="R3253" i="30" s="1"/>
  <c r="Q3252" i="30"/>
  <c r="R3252" i="30" s="1"/>
  <c r="Q3251" i="30"/>
  <c r="R3251" i="30" s="1"/>
  <c r="Q3250" i="30"/>
  <c r="R3250" i="30" s="1"/>
  <c r="Q3249" i="30"/>
  <c r="R3249" i="30" s="1"/>
  <c r="Q3247" i="30"/>
  <c r="R3247" i="30" s="1"/>
  <c r="Q3246" i="30"/>
  <c r="R3246" i="30" s="1"/>
  <c r="Q3245" i="30"/>
  <c r="R3245" i="30" s="1"/>
  <c r="Q3244" i="30"/>
  <c r="R3244" i="30" s="1"/>
  <c r="Q3243" i="30"/>
  <c r="R3243" i="30" s="1"/>
  <c r="Q3242" i="30"/>
  <c r="R3242" i="30" s="1"/>
  <c r="Q3241" i="30"/>
  <c r="R3241" i="30" s="1"/>
  <c r="Q3239" i="30"/>
  <c r="R3239" i="30" s="1"/>
  <c r="Q3238" i="30"/>
  <c r="R3238" i="30" s="1"/>
  <c r="Q3237" i="30"/>
  <c r="R3237" i="30" s="1"/>
  <c r="Q3236" i="30"/>
  <c r="R3236" i="30" s="1"/>
  <c r="Q3235" i="30"/>
  <c r="R3235" i="30" s="1"/>
  <c r="Q3225" i="30"/>
  <c r="R3225" i="30" s="1"/>
  <c r="Q3224" i="30"/>
  <c r="R3224" i="30" s="1"/>
  <c r="Q3221" i="30"/>
  <c r="R3221" i="30" s="1"/>
  <c r="Q3219" i="30"/>
  <c r="R3219" i="30" s="1"/>
  <c r="Q3218" i="30"/>
  <c r="R3218" i="30" s="1"/>
  <c r="Q3217" i="30"/>
  <c r="R3217" i="30" s="1"/>
  <c r="Q3216" i="30"/>
  <c r="R3216" i="30" s="1"/>
  <c r="Q3215" i="30"/>
  <c r="R3215" i="30" s="1"/>
  <c r="Q3214" i="30"/>
  <c r="R3214" i="30" s="1"/>
  <c r="Q3213" i="30"/>
  <c r="R3213" i="30" s="1"/>
  <c r="Q3210" i="30"/>
  <c r="R3210" i="30" s="1"/>
  <c r="Q3209" i="30"/>
  <c r="R3209" i="30" s="1"/>
  <c r="Q3200" i="30"/>
  <c r="R3200" i="30" s="1"/>
  <c r="Q3198" i="30"/>
  <c r="R3198" i="30" s="1"/>
  <c r="Q3196" i="30"/>
  <c r="R3196" i="30" s="1"/>
  <c r="Q3193" i="30"/>
  <c r="R3193" i="30" s="1"/>
  <c r="Q3191" i="30"/>
  <c r="R3191" i="30" s="1"/>
  <c r="Q3189" i="30"/>
  <c r="R3189" i="30" s="1"/>
  <c r="Q3187" i="30"/>
  <c r="R3187" i="30" s="1"/>
  <c r="Q3186" i="30"/>
  <c r="R3186" i="30" s="1"/>
  <c r="Q3183" i="30"/>
  <c r="R3183" i="30" s="1"/>
  <c r="Q3180" i="30"/>
  <c r="R3180" i="30" s="1"/>
  <c r="Q3179" i="30"/>
  <c r="R3179" i="30" s="1"/>
  <c r="Q3178" i="30"/>
  <c r="R3178" i="30" s="1"/>
  <c r="Q3177" i="30"/>
  <c r="R3177" i="30" s="1"/>
  <c r="Q3176" i="30"/>
  <c r="R3176" i="30" s="1"/>
  <c r="Q3175" i="30"/>
  <c r="R3175" i="30" s="1"/>
  <c r="Q3174" i="30"/>
  <c r="R3174" i="30" s="1"/>
  <c r="Q3173" i="30"/>
  <c r="R3173" i="30" s="1"/>
  <c r="Q3171" i="30"/>
  <c r="R3171" i="30" s="1"/>
  <c r="Q3170" i="30"/>
  <c r="R3170" i="30" s="1"/>
  <c r="Q3169" i="30"/>
  <c r="R3169" i="30" s="1"/>
  <c r="Q3168" i="30"/>
  <c r="R3168" i="30" s="1"/>
  <c r="Q3167" i="30"/>
  <c r="R3167" i="30" s="1"/>
  <c r="Q3166" i="30"/>
  <c r="R3166" i="30" s="1"/>
  <c r="Q3165" i="30"/>
  <c r="R3165" i="30" s="1"/>
  <c r="Q3162" i="30"/>
  <c r="R3162" i="30" s="1"/>
  <c r="Q3159" i="30"/>
  <c r="R3159" i="30" s="1"/>
  <c r="Q3157" i="30"/>
  <c r="R3157" i="30" s="1"/>
  <c r="Q3154" i="30"/>
  <c r="R3154" i="30" s="1"/>
  <c r="Q3153" i="30"/>
  <c r="R3153" i="30" s="1"/>
  <c r="Q3151" i="30"/>
  <c r="R3151" i="30" s="1"/>
  <c r="Q3150" i="30"/>
  <c r="R3150" i="30" s="1"/>
  <c r="Q3149" i="30"/>
  <c r="R3149" i="30" s="1"/>
  <c r="Q3148" i="30"/>
  <c r="R3148" i="30" s="1"/>
  <c r="Q3147" i="30"/>
  <c r="R3147" i="30" s="1"/>
  <c r="Q3146" i="30"/>
  <c r="R3146" i="30" s="1"/>
  <c r="Q3145" i="30"/>
  <c r="R3145" i="30" s="1"/>
  <c r="Q3142" i="30"/>
  <c r="R3142" i="30" s="1"/>
  <c r="Q3139" i="30"/>
  <c r="R3139" i="30" s="1"/>
  <c r="Q3137" i="30"/>
  <c r="R3137" i="30" s="1"/>
  <c r="Q3136" i="30"/>
  <c r="R3136" i="30" s="1"/>
  <c r="Q3135" i="30"/>
  <c r="R3135" i="30" s="1"/>
  <c r="Q3134" i="30"/>
  <c r="R3134" i="30" s="1"/>
  <c r="Q3133" i="30"/>
  <c r="R3133" i="30" s="1"/>
  <c r="Q3132" i="30"/>
  <c r="R3132" i="30" s="1"/>
  <c r="Q3123" i="30"/>
  <c r="R3123" i="30" s="1"/>
  <c r="Q3122" i="30"/>
  <c r="R3122" i="30" s="1"/>
  <c r="Q3121" i="30"/>
  <c r="R3121" i="30" s="1"/>
  <c r="Q3120" i="30"/>
  <c r="R3120" i="30" s="1"/>
  <c r="Q3119" i="30"/>
  <c r="R3119" i="30" s="1"/>
  <c r="Q3118" i="30"/>
  <c r="R3118" i="30" s="1"/>
  <c r="Q3117" i="30"/>
  <c r="R3117" i="30" s="1"/>
  <c r="Q3116" i="30"/>
  <c r="R3116" i="30" s="1"/>
  <c r="Q3115" i="30"/>
  <c r="R3115" i="30" s="1"/>
  <c r="Q3114" i="30"/>
  <c r="R3114" i="30" s="1"/>
  <c r="Q3113" i="30"/>
  <c r="R3113" i="30" s="1"/>
  <c r="Q3112" i="30"/>
  <c r="R3112" i="30" s="1"/>
  <c r="Q3111" i="30"/>
  <c r="R3111" i="30" s="1"/>
  <c r="Q3110" i="30"/>
  <c r="R3110" i="30" s="1"/>
  <c r="Q3109" i="30"/>
  <c r="R3109" i="30" s="1"/>
  <c r="Q3108" i="30"/>
  <c r="R3108" i="30" s="1"/>
  <c r="Q3106" i="30"/>
  <c r="R3106" i="30" s="1"/>
  <c r="Q3105" i="30"/>
  <c r="R3105" i="30" s="1"/>
  <c r="Q3104" i="30"/>
  <c r="R3104" i="30" s="1"/>
  <c r="Q3103" i="30"/>
  <c r="R3103" i="30" s="1"/>
  <c r="Q3102" i="30"/>
  <c r="R3102" i="30" s="1"/>
  <c r="Q3101" i="30"/>
  <c r="R3101" i="30" s="1"/>
  <c r="Q3100" i="30"/>
  <c r="R3100" i="30" s="1"/>
  <c r="Q3099" i="30"/>
  <c r="R3099" i="30" s="1"/>
  <c r="Q3098" i="30"/>
  <c r="R3098" i="30" s="1"/>
  <c r="Q3097" i="30"/>
  <c r="R3097" i="30" s="1"/>
  <c r="Q3096" i="30"/>
  <c r="R3096" i="30" s="1"/>
  <c r="Q3095" i="30"/>
  <c r="R3095" i="30" s="1"/>
  <c r="Q3094" i="30"/>
  <c r="R3094" i="30" s="1"/>
  <c r="Q3093" i="30"/>
  <c r="R3093" i="30" s="1"/>
  <c r="Q3092" i="30"/>
  <c r="R3092" i="30" s="1"/>
  <c r="Q3091" i="30"/>
  <c r="R3091" i="30" s="1"/>
  <c r="Q3090" i="30"/>
  <c r="R3090" i="30" s="1"/>
  <c r="Q3089" i="30"/>
  <c r="R3089" i="30" s="1"/>
  <c r="Q3088" i="30"/>
  <c r="R3088" i="30" s="1"/>
  <c r="Q3087" i="30"/>
  <c r="R3087" i="30" s="1"/>
  <c r="Q3086" i="30"/>
  <c r="R3086" i="30" s="1"/>
  <c r="Q3085" i="30"/>
  <c r="R3085" i="30" s="1"/>
  <c r="Q3084" i="30"/>
  <c r="R3084" i="30" s="1"/>
  <c r="Q3080" i="30"/>
  <c r="R3080" i="30" s="1"/>
  <c r="Q3079" i="30"/>
  <c r="R3079" i="30" s="1"/>
  <c r="Q3078" i="30"/>
  <c r="R3078" i="30" s="1"/>
  <c r="Q3077" i="30"/>
  <c r="R3077" i="30" s="1"/>
  <c r="Q3076" i="30"/>
  <c r="R3076" i="30" s="1"/>
  <c r="Q3075" i="30"/>
  <c r="R3075" i="30" s="1"/>
  <c r="Q3074" i="30"/>
  <c r="R3074" i="30" s="1"/>
  <c r="Q3073" i="30"/>
  <c r="R3073" i="30" s="1"/>
  <c r="Q3072" i="30"/>
  <c r="R3072" i="30" s="1"/>
  <c r="Q3071" i="30"/>
  <c r="R3071" i="30" s="1"/>
  <c r="Q3070" i="30"/>
  <c r="R3070" i="30" s="1"/>
  <c r="Q3069" i="30"/>
  <c r="R3069" i="30" s="1"/>
  <c r="Q3068" i="30"/>
  <c r="R3068" i="30" s="1"/>
  <c r="Q3067" i="30"/>
  <c r="R3067" i="30" s="1"/>
  <c r="Q3066" i="30"/>
  <c r="R3066" i="30" s="1"/>
  <c r="Q3065" i="30"/>
  <c r="R3065" i="30" s="1"/>
  <c r="Q3064" i="30"/>
  <c r="R3064" i="30" s="1"/>
  <c r="Q3063" i="30"/>
  <c r="R3063" i="30" s="1"/>
  <c r="Q3060" i="30"/>
  <c r="R3060" i="30" s="1"/>
  <c r="Q3059" i="30"/>
  <c r="R3059" i="30" s="1"/>
  <c r="Q3058" i="30"/>
  <c r="R3058" i="30" s="1"/>
  <c r="Q3057" i="30"/>
  <c r="R3057" i="30" s="1"/>
  <c r="Q3054" i="30"/>
  <c r="R3054" i="30" s="1"/>
  <c r="Q3053" i="30"/>
  <c r="R3053" i="30" s="1"/>
  <c r="Q3052" i="30"/>
  <c r="R3052" i="30" s="1"/>
  <c r="Q3049" i="30"/>
  <c r="R3049" i="30" s="1"/>
  <c r="Q3048" i="30"/>
  <c r="R3048" i="30" s="1"/>
  <c r="Q3046" i="30"/>
  <c r="R3046" i="30" s="1"/>
  <c r="Q3044" i="30"/>
  <c r="R3044" i="30" s="1"/>
  <c r="Q3041" i="30"/>
  <c r="R3041" i="30" s="1"/>
  <c r="Q3039" i="30"/>
  <c r="R3039" i="30" s="1"/>
  <c r="Q3037" i="30"/>
  <c r="R3037" i="30" s="1"/>
  <c r="Q3035" i="30"/>
  <c r="R3035" i="30" s="1"/>
  <c r="Q3034" i="30"/>
  <c r="R3034" i="30" s="1"/>
  <c r="Q3033" i="30"/>
  <c r="R3033" i="30" s="1"/>
  <c r="Q3032" i="30"/>
  <c r="R3032" i="30" s="1"/>
  <c r="Q3031" i="30"/>
  <c r="R3031" i="30" s="1"/>
  <c r="Q3030" i="30"/>
  <c r="R3030" i="30" s="1"/>
  <c r="Q3029" i="30"/>
  <c r="R3029" i="30" s="1"/>
  <c r="Q3028" i="30"/>
  <c r="R3028" i="30" s="1"/>
  <c r="Q3027" i="30"/>
  <c r="R3027" i="30" s="1"/>
  <c r="Q3025" i="30"/>
  <c r="R3025" i="30" s="1"/>
  <c r="Q3023" i="30"/>
  <c r="R3023" i="30" s="1"/>
  <c r="Q3022" i="30"/>
  <c r="R3022" i="30" s="1"/>
  <c r="Q3021" i="30"/>
  <c r="R3021" i="30" s="1"/>
  <c r="Q3020" i="30"/>
  <c r="R3020" i="30" s="1"/>
  <c r="Q3019" i="30"/>
  <c r="R3019" i="30" s="1"/>
  <c r="Q3018" i="30"/>
  <c r="R3018" i="30" s="1"/>
  <c r="Q3017" i="30"/>
  <c r="R3017" i="30" s="1"/>
  <c r="Q3016" i="30"/>
  <c r="R3016" i="30" s="1"/>
  <c r="Q3015" i="30"/>
  <c r="R3015" i="30" s="1"/>
  <c r="Q3013" i="30"/>
  <c r="R3013" i="30" s="1"/>
  <c r="Q3010" i="30"/>
  <c r="R3010" i="30" s="1"/>
  <c r="Q3009" i="30"/>
  <c r="R3009" i="30" s="1"/>
  <c r="Q3008" i="30"/>
  <c r="R3008" i="30" s="1"/>
  <c r="Q3007" i="30"/>
  <c r="R3007" i="30" s="1"/>
  <c r="Q3005" i="30"/>
  <c r="R3005" i="30" s="1"/>
  <c r="Q3004" i="30"/>
  <c r="R3004" i="30" s="1"/>
  <c r="Q3002" i="30"/>
  <c r="R3002" i="30" s="1"/>
  <c r="Q3001" i="30"/>
  <c r="R3001" i="30" s="1"/>
  <c r="Q3000" i="30"/>
  <c r="R3000" i="30" s="1"/>
  <c r="Q2999" i="30"/>
  <c r="R2999" i="30" s="1"/>
  <c r="Q2997" i="30"/>
  <c r="R2997" i="30" s="1"/>
  <c r="Q2996" i="30"/>
  <c r="R2996" i="30" s="1"/>
  <c r="Q2995" i="30"/>
  <c r="R2995" i="30" s="1"/>
  <c r="Q2993" i="30"/>
  <c r="R2993" i="30" s="1"/>
  <c r="Q2992" i="30"/>
  <c r="R2992" i="30" s="1"/>
  <c r="Q2991" i="30"/>
  <c r="R2991" i="30" s="1"/>
  <c r="Q2990" i="30"/>
  <c r="R2990" i="30" s="1"/>
  <c r="Q2989" i="30"/>
  <c r="R2989" i="30" s="1"/>
  <c r="Q2988" i="30"/>
  <c r="R2988" i="30" s="1"/>
  <c r="Q2987" i="30"/>
  <c r="R2987" i="30" s="1"/>
  <c r="Q2985" i="30"/>
  <c r="R2985" i="30" s="1"/>
  <c r="Q2984" i="30"/>
  <c r="R2984" i="30" s="1"/>
  <c r="Q2983" i="30"/>
  <c r="R2983" i="30" s="1"/>
  <c r="Q2982" i="30"/>
  <c r="R2982" i="30" s="1"/>
  <c r="Q2981" i="30"/>
  <c r="R2981" i="30" s="1"/>
  <c r="Q2980" i="30"/>
  <c r="R2980" i="30" s="1"/>
  <c r="Q2979" i="30"/>
  <c r="R2979" i="30" s="1"/>
  <c r="Q2978" i="30"/>
  <c r="R2978" i="30" s="1"/>
  <c r="Q2977" i="30"/>
  <c r="R2977" i="30" s="1"/>
  <c r="Q2976" i="30"/>
  <c r="R2976" i="30" s="1"/>
  <c r="Q2967" i="30"/>
  <c r="R2967" i="30" s="1"/>
  <c r="Q2966" i="30"/>
  <c r="R2966" i="30" s="1"/>
  <c r="Q2965" i="30"/>
  <c r="R2965" i="30" s="1"/>
  <c r="Q2964" i="30"/>
  <c r="R2964" i="30" s="1"/>
  <c r="Q2963" i="30"/>
  <c r="R2963" i="30" s="1"/>
  <c r="Q2962" i="30"/>
  <c r="R2962" i="30" s="1"/>
  <c r="Q2959" i="30"/>
  <c r="R2959" i="30" s="1"/>
  <c r="Q2958" i="30"/>
  <c r="R2958" i="30" s="1"/>
  <c r="Q2956" i="30"/>
  <c r="R2956" i="30" s="1"/>
  <c r="Q2954" i="30"/>
  <c r="R2954" i="30" s="1"/>
  <c r="Q2951" i="30"/>
  <c r="R2951" i="30" s="1"/>
  <c r="Q2949" i="30"/>
  <c r="R2949" i="30" s="1"/>
  <c r="Q2947" i="30"/>
  <c r="R2947" i="30" s="1"/>
  <c r="Q2945" i="30"/>
  <c r="R2945" i="30" s="1"/>
  <c r="Q2944" i="30"/>
  <c r="R2944" i="30" s="1"/>
  <c r="Q2943" i="30"/>
  <c r="R2943" i="30" s="1"/>
  <c r="Q2940" i="30"/>
  <c r="R2940" i="30" s="1"/>
  <c r="Q2939" i="30"/>
  <c r="R2939" i="30" s="1"/>
  <c r="Q2936" i="30"/>
  <c r="R2936" i="30" s="1"/>
  <c r="Q2933" i="30"/>
  <c r="R2933" i="30" s="1"/>
  <c r="Q2930" i="30"/>
  <c r="R2930" i="30" s="1"/>
  <c r="Q2929" i="30"/>
  <c r="R2929" i="30" s="1"/>
  <c r="Q2921" i="30"/>
  <c r="R2921" i="30" s="1"/>
  <c r="Q2920" i="30"/>
  <c r="R2920" i="30" s="1"/>
  <c r="Q2911" i="30"/>
  <c r="R2911" i="30" s="1"/>
  <c r="Q2908" i="30"/>
  <c r="R2908" i="30" s="1"/>
  <c r="Q2907" i="30"/>
  <c r="R2907" i="30" s="1"/>
  <c r="Q2904" i="30"/>
  <c r="R2904" i="30" s="1"/>
  <c r="Q2903" i="30"/>
  <c r="R2903" i="30" s="1"/>
  <c r="Q2901" i="30"/>
  <c r="R2901" i="30" s="1"/>
  <c r="Q2898" i="30"/>
  <c r="R2898" i="30" s="1"/>
  <c r="Q2896" i="30"/>
  <c r="R2896" i="30" s="1"/>
  <c r="Q2895" i="30"/>
  <c r="R2895" i="30" s="1"/>
  <c r="Q2894" i="30"/>
  <c r="R2894" i="30" s="1"/>
  <c r="Q2893" i="30"/>
  <c r="R2893" i="30" s="1"/>
  <c r="Q2884" i="30"/>
  <c r="R2884" i="30" s="1"/>
  <c r="Q2883" i="30"/>
  <c r="R2883" i="30" s="1"/>
  <c r="Q2880" i="30"/>
  <c r="R2880" i="30" s="1"/>
  <c r="Q2879" i="30"/>
  <c r="R2879" i="30" s="1"/>
  <c r="Q2875" i="30"/>
  <c r="R2875" i="30" s="1"/>
  <c r="Q2874" i="30"/>
  <c r="R2874" i="30" s="1"/>
  <c r="Q2873" i="30"/>
  <c r="R2873" i="30" s="1"/>
  <c r="Q2872" i="30"/>
  <c r="R2872" i="30" s="1"/>
  <c r="Q2870" i="30"/>
  <c r="R2870" i="30" s="1"/>
  <c r="Q2869" i="30"/>
  <c r="R2869" i="30" s="1"/>
  <c r="Q2868" i="30"/>
  <c r="R2868" i="30" s="1"/>
  <c r="Q2859" i="30"/>
  <c r="R2859" i="30" s="1"/>
  <c r="Q2857" i="30"/>
  <c r="R2857" i="30" s="1"/>
  <c r="Q2856" i="30"/>
  <c r="R2856" i="30" s="1"/>
  <c r="Q2855" i="30"/>
  <c r="R2855" i="30" s="1"/>
  <c r="Q2853" i="30"/>
  <c r="R2853" i="30" s="1"/>
  <c r="Q2852" i="30"/>
  <c r="R2852" i="30" s="1"/>
  <c r="Q2851" i="30"/>
  <c r="R2851" i="30" s="1"/>
  <c r="Q2848" i="30"/>
  <c r="R2848" i="30" s="1"/>
  <c r="Q2847" i="30"/>
  <c r="R2847" i="30" s="1"/>
  <c r="Q2846" i="30"/>
  <c r="R2846" i="30" s="1"/>
  <c r="Q2845" i="30"/>
  <c r="R2845" i="30" s="1"/>
  <c r="Q2844" i="30"/>
  <c r="R2844" i="30" s="1"/>
  <c r="Q2843" i="30"/>
  <c r="R2843" i="30" s="1"/>
  <c r="Q2841" i="30"/>
  <c r="R2841" i="30" s="1"/>
  <c r="Q2839" i="30"/>
  <c r="R2839" i="30" s="1"/>
  <c r="Q2837" i="30"/>
  <c r="R2837" i="30" s="1"/>
  <c r="Q2836" i="30"/>
  <c r="R2836" i="30" s="1"/>
  <c r="Q2835" i="30"/>
  <c r="R2835" i="30" s="1"/>
  <c r="Q2834" i="30"/>
  <c r="R2834" i="30" s="1"/>
  <c r="Q2833" i="30"/>
  <c r="R2833" i="30" s="1"/>
  <c r="Q2832" i="30"/>
  <c r="R2832" i="30" s="1"/>
  <c r="Q2831" i="30"/>
  <c r="R2831" i="30" s="1"/>
  <c r="Q2830" i="30"/>
  <c r="R2830" i="30" s="1"/>
  <c r="Q2829" i="30"/>
  <c r="R2829" i="30" s="1"/>
  <c r="Q2828" i="30"/>
  <c r="R2828" i="30" s="1"/>
  <c r="Q2826" i="30"/>
  <c r="R2826" i="30" s="1"/>
  <c r="Q2825" i="30"/>
  <c r="R2825" i="30" s="1"/>
  <c r="Q2824" i="30"/>
  <c r="R2824" i="30" s="1"/>
  <c r="Q2815" i="30"/>
  <c r="R2815" i="30" s="1"/>
  <c r="Q2814" i="30"/>
  <c r="R2814" i="30" s="1"/>
  <c r="Q2813" i="30"/>
  <c r="R2813" i="30" s="1"/>
  <c r="Q2812" i="30"/>
  <c r="R2812" i="30" s="1"/>
  <c r="Q2811" i="30"/>
  <c r="R2811" i="30" s="1"/>
  <c r="Q2808" i="30"/>
  <c r="R2808" i="30" s="1"/>
  <c r="Q2807" i="30"/>
  <c r="R2807" i="30" s="1"/>
  <c r="Q2806" i="30"/>
  <c r="R2806" i="30" s="1"/>
  <c r="Q2804" i="30"/>
  <c r="R2804" i="30" s="1"/>
  <c r="Q2801" i="30"/>
  <c r="R2801" i="30" s="1"/>
  <c r="Q2800" i="30"/>
  <c r="R2800" i="30" s="1"/>
  <c r="Q2799" i="30"/>
  <c r="R2799" i="30" s="1"/>
  <c r="Q2798" i="30"/>
  <c r="R2798" i="30" s="1"/>
  <c r="Q2797" i="30"/>
  <c r="R2797" i="30" s="1"/>
  <c r="Q2795" i="30"/>
  <c r="R2795" i="30" s="1"/>
  <c r="Q2794" i="30"/>
  <c r="R2794" i="30" s="1"/>
  <c r="Q2793" i="30"/>
  <c r="R2793" i="30" s="1"/>
  <c r="Q2780" i="30"/>
  <c r="R2780" i="30" s="1"/>
  <c r="Q2779" i="30"/>
  <c r="R2779" i="30" s="1"/>
  <c r="Q2778" i="30"/>
  <c r="R2778" i="30" s="1"/>
  <c r="Q2777" i="30"/>
  <c r="R2777" i="30" s="1"/>
  <c r="I8" i="31"/>
  <c r="H8" i="31"/>
  <c r="R1345" i="30"/>
  <c r="Q1345" i="30"/>
  <c r="R1344" i="30"/>
  <c r="Q1344" i="30"/>
  <c r="R1343" i="30"/>
  <c r="Q1343" i="30"/>
  <c r="R1342" i="30"/>
  <c r="Q1342" i="30"/>
  <c r="R1339" i="30"/>
  <c r="Q1339" i="30"/>
  <c r="R1338" i="30"/>
  <c r="Q1338" i="30"/>
  <c r="R1336" i="30"/>
  <c r="Q1336" i="30"/>
  <c r="R1334" i="30"/>
  <c r="Q1334" i="30"/>
  <c r="R1325" i="30"/>
  <c r="Q1325" i="30"/>
  <c r="R1323" i="30"/>
  <c r="Q1323" i="30"/>
  <c r="R1321" i="30"/>
  <c r="Q1321" i="30"/>
  <c r="R1312" i="30"/>
  <c r="Q1312" i="30"/>
  <c r="R1311" i="30"/>
  <c r="Q1311" i="30"/>
  <c r="R1310" i="30"/>
  <c r="Q1310" i="30"/>
  <c r="R1309" i="30"/>
  <c r="Q1309" i="30"/>
  <c r="R1307" i="30"/>
  <c r="Q1307" i="30"/>
  <c r="R1306" i="30"/>
  <c r="Q1306" i="30"/>
  <c r="R1305" i="30"/>
  <c r="Q1305" i="30"/>
  <c r="R1304" i="30"/>
  <c r="Q1304" i="30"/>
  <c r="R1302" i="30"/>
  <c r="Q1302" i="30"/>
  <c r="R1301" i="30"/>
  <c r="Q1301" i="30"/>
  <c r="R1300" i="30"/>
  <c r="Q1300" i="30"/>
  <c r="R1299" i="30"/>
  <c r="Q1299" i="30"/>
  <c r="R1298" i="30"/>
  <c r="Q1298" i="30"/>
  <c r="R1297" i="30"/>
  <c r="Q1297" i="30"/>
  <c r="R1295" i="30"/>
  <c r="Q1295" i="30"/>
  <c r="Q1285" i="30"/>
  <c r="R1284" i="30"/>
  <c r="Q1284" i="30"/>
  <c r="R1283" i="30"/>
  <c r="Q1283" i="30"/>
  <c r="R1282" i="30"/>
  <c r="Q1282" i="30"/>
  <c r="R1279" i="30"/>
  <c r="Q1279" i="30"/>
  <c r="R1277" i="30"/>
  <c r="Q1277" i="30"/>
  <c r="R1276" i="30"/>
  <c r="Q1276" i="30"/>
  <c r="R1275" i="30"/>
  <c r="Q1275" i="30"/>
  <c r="R1273" i="30"/>
  <c r="Q1273" i="30"/>
  <c r="R1269" i="30"/>
  <c r="Q1269" i="30"/>
  <c r="R1267" i="30"/>
  <c r="Q1267" i="30"/>
  <c r="R1266" i="30"/>
  <c r="Q1266" i="30"/>
  <c r="R1265" i="30"/>
  <c r="Q1265" i="30"/>
  <c r="R1263" i="30"/>
  <c r="Q1263" i="30"/>
  <c r="R1262" i="30"/>
  <c r="Q1262" i="30"/>
  <c r="R1261" i="30"/>
  <c r="Q1261" i="30"/>
  <c r="R1259" i="30"/>
  <c r="Q1259" i="30"/>
  <c r="R1258" i="30"/>
  <c r="Q1258" i="30"/>
  <c r="R1257" i="30"/>
  <c r="Q1257" i="30"/>
  <c r="R1250" i="30"/>
  <c r="Q1250" i="30"/>
  <c r="R1249" i="30"/>
  <c r="Q1249" i="30"/>
  <c r="R1248" i="30"/>
  <c r="Q1248" i="30"/>
  <c r="R1247" i="30"/>
  <c r="Q1247" i="30"/>
  <c r="R1244" i="30"/>
  <c r="Q1244" i="30"/>
  <c r="R1243" i="30"/>
  <c r="Q1243" i="30"/>
  <c r="R1242" i="30"/>
  <c r="Q1242" i="30"/>
  <c r="R1241" i="30"/>
  <c r="Q1241" i="30"/>
  <c r="R1237" i="30"/>
  <c r="Q1237" i="30"/>
  <c r="R1233" i="30"/>
  <c r="Q1233" i="30"/>
  <c r="R1231" i="30"/>
  <c r="Q1231" i="30"/>
  <c r="R1230" i="30"/>
  <c r="Q1230" i="30"/>
  <c r="R1229" i="30"/>
  <c r="Q1229" i="30"/>
  <c r="R1228" i="30"/>
  <c r="Q1228" i="30"/>
  <c r="R1224" i="30"/>
  <c r="Q1224" i="30"/>
  <c r="R1223" i="30"/>
  <c r="Q1223" i="30"/>
  <c r="R1221" i="30"/>
  <c r="Q1221" i="30"/>
  <c r="R1217" i="30"/>
  <c r="Q1217" i="30"/>
  <c r="R1213" i="30"/>
  <c r="Q1213" i="30"/>
  <c r="R1212" i="30"/>
  <c r="Q1212" i="30"/>
  <c r="R1202" i="30"/>
  <c r="Q1202" i="30"/>
  <c r="R1201" i="30"/>
  <c r="Q1201" i="30"/>
  <c r="R1200" i="30"/>
  <c r="Q1200" i="30"/>
  <c r="R1199" i="30"/>
  <c r="Q1199" i="30"/>
  <c r="R1198" i="30"/>
  <c r="Q1198" i="30"/>
  <c r="R1197" i="30"/>
  <c r="Q1197" i="30"/>
  <c r="R1196" i="30"/>
  <c r="Q1196" i="30"/>
  <c r="R1195" i="30"/>
  <c r="Q1195" i="30"/>
  <c r="R1194" i="30"/>
  <c r="Q1194" i="30"/>
  <c r="R1193" i="30"/>
  <c r="Q1193" i="30"/>
  <c r="R1192" i="30"/>
  <c r="Q1192" i="30"/>
  <c r="R1191" i="30"/>
  <c r="Q1191" i="30"/>
  <c r="R1190" i="30"/>
  <c r="Q1190" i="30"/>
  <c r="R1189" i="30"/>
  <c r="Q1189" i="30"/>
  <c r="R1188" i="30"/>
  <c r="Q1188" i="30"/>
  <c r="R1187" i="30"/>
  <c r="Q1187" i="30"/>
  <c r="R1186" i="30"/>
  <c r="Q1186" i="30"/>
  <c r="R1185" i="30"/>
  <c r="Q1185" i="30"/>
  <c r="R1184" i="30"/>
  <c r="Q1184" i="30"/>
  <c r="R1183" i="30"/>
  <c r="Q1183" i="30"/>
  <c r="R1180" i="30"/>
  <c r="Q1180" i="30"/>
  <c r="R1178" i="30"/>
  <c r="Q1178" i="30"/>
  <c r="R1175" i="30"/>
  <c r="Q1175" i="30"/>
  <c r="R1170" i="30"/>
  <c r="Q1170" i="30"/>
  <c r="R1169" i="30"/>
  <c r="Q1169" i="30"/>
  <c r="R1166" i="30"/>
  <c r="Q1166" i="30"/>
  <c r="R1165" i="30"/>
  <c r="Q1165" i="30"/>
  <c r="R1164" i="30"/>
  <c r="Q1164" i="30"/>
  <c r="R1163" i="30"/>
  <c r="Q1163" i="30"/>
  <c r="R1161" i="30"/>
  <c r="Q1161" i="30"/>
  <c r="R1160" i="30"/>
  <c r="Q1160" i="30"/>
  <c r="R1159" i="30"/>
  <c r="Q1159" i="30"/>
  <c r="R1158" i="30"/>
  <c r="Q1158" i="30"/>
  <c r="R1157" i="30"/>
  <c r="Q1157" i="30"/>
  <c r="R1156" i="30"/>
  <c r="Q1156" i="30"/>
  <c r="R1155" i="30"/>
  <c r="Q1155" i="30"/>
  <c r="R1154" i="30"/>
  <c r="Q1154" i="30"/>
  <c r="R1153" i="30"/>
  <c r="Q1153" i="30"/>
  <c r="R1152" i="30"/>
  <c r="Q1152" i="30"/>
  <c r="R1151" i="30"/>
  <c r="Q1151" i="30"/>
  <c r="R1150" i="30"/>
  <c r="Q1150" i="30"/>
  <c r="R1149" i="30"/>
  <c r="Q1149" i="30"/>
  <c r="R1146" i="30"/>
  <c r="Q1146" i="30"/>
  <c r="R1145" i="30"/>
  <c r="Q1145" i="30"/>
  <c r="R1143" i="30"/>
  <c r="Q1143" i="30"/>
  <c r="R1142" i="30"/>
  <c r="Q1142" i="30"/>
  <c r="R1141" i="30"/>
  <c r="Q1141" i="30"/>
  <c r="R1140" i="30"/>
  <c r="Q1140" i="30"/>
  <c r="R1139" i="30"/>
  <c r="Q1139" i="30"/>
  <c r="R1138" i="30"/>
  <c r="Q1138" i="30"/>
  <c r="R1136" i="30"/>
  <c r="Q1136" i="30"/>
  <c r="R1135" i="30"/>
  <c r="Q1135" i="30"/>
  <c r="R1134" i="30"/>
  <c r="Q1134" i="30"/>
  <c r="R1133" i="30"/>
  <c r="Q1133" i="30"/>
  <c r="R1132" i="30"/>
  <c r="Q1132" i="30"/>
  <c r="R1131" i="30"/>
  <c r="Q1131" i="30"/>
  <c r="R1128" i="30"/>
  <c r="Q1128" i="30"/>
  <c r="R1126" i="30"/>
  <c r="Q1126" i="30"/>
  <c r="R1125" i="30"/>
  <c r="Q1125" i="30"/>
  <c r="R1124" i="30"/>
  <c r="Q1124" i="30"/>
  <c r="R1123" i="30"/>
  <c r="Q1123" i="30"/>
  <c r="R1122" i="30"/>
  <c r="Q1122" i="30"/>
  <c r="R1121" i="30"/>
  <c r="Q1121" i="30"/>
  <c r="R1120" i="30"/>
  <c r="Q1120" i="30"/>
  <c r="R1119" i="30"/>
  <c r="Q1119" i="30"/>
  <c r="R1118" i="30"/>
  <c r="Q1118" i="30"/>
  <c r="R1117" i="30"/>
  <c r="Q1117" i="30"/>
  <c r="R1116" i="30"/>
  <c r="Q1116" i="30"/>
  <c r="R1115" i="30"/>
  <c r="Q1115" i="30"/>
  <c r="R1114" i="30"/>
  <c r="Q1114" i="30"/>
  <c r="R1113" i="30"/>
  <c r="Q1113" i="30"/>
  <c r="R1112" i="30"/>
  <c r="Q1112" i="30"/>
  <c r="R1111" i="30"/>
  <c r="Q1111" i="30"/>
  <c r="R1110" i="30"/>
  <c r="Q1110" i="30"/>
  <c r="R1109" i="30"/>
  <c r="Q1109" i="30"/>
  <c r="R1107" i="30"/>
  <c r="Q1107" i="30"/>
  <c r="R1106" i="30"/>
  <c r="Q1106" i="30"/>
  <c r="R1105" i="30"/>
  <c r="Q1105" i="30"/>
  <c r="R1104" i="30"/>
  <c r="Q1104" i="30"/>
  <c r="R1103" i="30"/>
  <c r="Q1103" i="30"/>
  <c r="R1101" i="30"/>
  <c r="Q1101" i="30"/>
  <c r="R1098" i="30"/>
  <c r="Q1098" i="30"/>
  <c r="R1095" i="30"/>
  <c r="Q1095" i="30"/>
  <c r="R1093" i="30"/>
  <c r="Q1093" i="30"/>
  <c r="R1091" i="30"/>
  <c r="Q1091" i="30"/>
  <c r="R1090" i="30"/>
  <c r="Q1090" i="30"/>
  <c r="R1087" i="30"/>
  <c r="Q1087" i="30"/>
  <c r="R1086" i="30"/>
  <c r="Q1086" i="30"/>
  <c r="R1085" i="30"/>
  <c r="Q1085" i="30"/>
  <c r="R1083" i="30"/>
  <c r="Q1083" i="30"/>
  <c r="R1082" i="30"/>
  <c r="Q1082" i="30"/>
  <c r="R1081" i="30"/>
  <c r="Q1081" i="30"/>
  <c r="R1080" i="30"/>
  <c r="Q1080" i="30"/>
  <c r="R1077" i="30"/>
  <c r="Q1077" i="30"/>
  <c r="R1075" i="30"/>
  <c r="Q1075" i="30"/>
  <c r="R1074" i="30"/>
  <c r="Q1074" i="30"/>
  <c r="R1073" i="30"/>
  <c r="Q1073" i="30"/>
  <c r="R1072" i="30"/>
  <c r="Q1072" i="30"/>
  <c r="R1071" i="30"/>
  <c r="Q1071" i="30"/>
  <c r="R1070" i="30"/>
  <c r="Q1070" i="30"/>
  <c r="R1069" i="30"/>
  <c r="Q1069" i="30"/>
  <c r="R1068" i="30"/>
  <c r="Q1068" i="30"/>
  <c r="R1066" i="30"/>
  <c r="Q1066" i="30"/>
  <c r="R1065" i="30"/>
  <c r="Q1065" i="30"/>
  <c r="R1064" i="30"/>
  <c r="Q1064" i="30"/>
  <c r="R1063" i="30"/>
  <c r="Q1063" i="30"/>
  <c r="R1062" i="30"/>
  <c r="Q1062" i="30"/>
  <c r="R1061" i="30"/>
  <c r="Q1061" i="30"/>
  <c r="R1060" i="30"/>
  <c r="Q1060" i="30"/>
  <c r="R1059" i="30"/>
  <c r="Q1059" i="30"/>
  <c r="R1058" i="30"/>
  <c r="Q1058" i="30"/>
  <c r="R1055" i="30"/>
  <c r="Q1055" i="30"/>
  <c r="R1047" i="30"/>
  <c r="Q1047" i="30"/>
  <c r="R1043" i="30"/>
  <c r="Q1043" i="30"/>
  <c r="R1042" i="30"/>
  <c r="Q1042" i="30"/>
  <c r="R1041" i="30"/>
  <c r="Q1041" i="30"/>
  <c r="R1040" i="30"/>
  <c r="Q1040" i="30"/>
  <c r="R1039" i="30"/>
  <c r="Q1039" i="30"/>
  <c r="R1038" i="30"/>
  <c r="Q1038" i="30"/>
  <c r="R1037" i="30"/>
  <c r="Q1037" i="30"/>
  <c r="R1032" i="30"/>
  <c r="Q1032" i="30"/>
  <c r="R1031" i="30"/>
  <c r="Q1031" i="30"/>
  <c r="R1030" i="30"/>
  <c r="Q1030" i="30"/>
  <c r="R1029" i="30"/>
  <c r="Q1029" i="30"/>
  <c r="R1028" i="30"/>
  <c r="Q1028" i="30"/>
  <c r="R1027" i="30"/>
  <c r="Q1027" i="30"/>
  <c r="R1026" i="30"/>
  <c r="Q1026" i="30"/>
  <c r="R1025" i="30"/>
  <c r="Q1025" i="30"/>
  <c r="R1024" i="30"/>
  <c r="Q1024" i="30"/>
  <c r="R1023" i="30"/>
  <c r="Q1023" i="30"/>
  <c r="R1022" i="30"/>
  <c r="Q1022" i="30"/>
  <c r="R1018" i="30"/>
  <c r="Q1018" i="30"/>
  <c r="R1017" i="30"/>
  <c r="Q1017" i="30"/>
  <c r="R1016" i="30"/>
  <c r="Q1016" i="30"/>
  <c r="R1014" i="30"/>
  <c r="Q1014" i="30"/>
  <c r="R1013" i="30"/>
  <c r="Q1013" i="30"/>
  <c r="R1012" i="30"/>
  <c r="Q1012" i="30"/>
  <c r="R1011" i="30"/>
  <c r="Q1011" i="30"/>
  <c r="R1010" i="30"/>
  <c r="Q1010" i="30"/>
  <c r="R1008" i="30"/>
  <c r="Q1008" i="30"/>
  <c r="R1007" i="30"/>
  <c r="Q1007" i="30"/>
  <c r="R1006" i="30"/>
  <c r="Q1006" i="30"/>
  <c r="R1005" i="30"/>
  <c r="Q1005" i="30"/>
  <c r="R1003" i="30"/>
  <c r="Q1003" i="30"/>
  <c r="R1002" i="30"/>
  <c r="Q1002" i="30"/>
  <c r="R1001" i="30"/>
  <c r="Q1001" i="30"/>
  <c r="R1000" i="30"/>
  <c r="Q1000" i="30"/>
  <c r="R999" i="30"/>
  <c r="Q999" i="30"/>
  <c r="R998" i="30"/>
  <c r="Q998" i="30"/>
  <c r="R997" i="30"/>
  <c r="Q997" i="30"/>
  <c r="R996" i="30"/>
  <c r="Q996" i="30"/>
  <c r="R993" i="30"/>
  <c r="Q993" i="30"/>
  <c r="R992" i="30"/>
  <c r="Q992" i="30"/>
  <c r="R989" i="30"/>
  <c r="Q989" i="30"/>
  <c r="R986" i="30"/>
  <c r="Q986" i="30"/>
  <c r="R985" i="30"/>
  <c r="Q985" i="30"/>
  <c r="R984" i="30"/>
  <c r="Q984" i="30"/>
  <c r="R981" i="30"/>
  <c r="Q981" i="30"/>
  <c r="R980" i="30"/>
  <c r="Q980" i="30"/>
  <c r="R979" i="30"/>
  <c r="Q979" i="30"/>
  <c r="R977" i="30"/>
  <c r="Q977" i="30"/>
  <c r="R976" i="30"/>
  <c r="Q976" i="30"/>
  <c r="R975" i="30"/>
  <c r="Q975" i="30"/>
  <c r="R974" i="30"/>
  <c r="Q974" i="30"/>
  <c r="R973" i="30"/>
  <c r="Q973" i="30"/>
  <c r="R972" i="30"/>
  <c r="Q972" i="30"/>
  <c r="R971" i="30"/>
  <c r="Q971" i="30"/>
  <c r="R969" i="30"/>
  <c r="Q969" i="30"/>
  <c r="R968" i="30"/>
  <c r="Q968" i="30"/>
  <c r="R967" i="30"/>
  <c r="Q967" i="30"/>
  <c r="R966" i="30"/>
  <c r="Q966" i="30"/>
  <c r="R965" i="30"/>
  <c r="Q965" i="30"/>
  <c r="R964" i="30"/>
  <c r="Q964" i="30"/>
  <c r="R961" i="30"/>
  <c r="Q961" i="30"/>
  <c r="R960" i="30"/>
  <c r="Q960" i="30"/>
  <c r="R959" i="30"/>
  <c r="Q959" i="30"/>
  <c r="R958" i="30"/>
  <c r="Q958" i="30"/>
  <c r="R956" i="30"/>
  <c r="Q956" i="30"/>
  <c r="R955" i="30"/>
  <c r="Q955" i="30"/>
  <c r="R954" i="30"/>
  <c r="Q954" i="30"/>
  <c r="R953" i="30"/>
  <c r="Q953" i="30"/>
  <c r="R952" i="30"/>
  <c r="Q952" i="30"/>
  <c r="R950" i="30"/>
  <c r="Q950" i="30"/>
  <c r="R949" i="30"/>
  <c r="Q949" i="30"/>
  <c r="R948" i="30"/>
  <c r="Q948" i="30"/>
  <c r="R947" i="30"/>
  <c r="Q947" i="30"/>
  <c r="R946" i="30"/>
  <c r="Q946" i="30"/>
  <c r="R945" i="30"/>
  <c r="Q945" i="30"/>
  <c r="R941" i="30"/>
  <c r="Q941" i="30"/>
  <c r="R940" i="30"/>
  <c r="Q940" i="30"/>
  <c r="R939" i="30"/>
  <c r="Q939" i="30"/>
  <c r="R938" i="30"/>
  <c r="Q938" i="30"/>
  <c r="R937" i="30"/>
  <c r="Q937" i="30"/>
  <c r="R935" i="30"/>
  <c r="Q935" i="30"/>
  <c r="R934" i="30"/>
  <c r="Q934" i="30"/>
  <c r="R933" i="30"/>
  <c r="Q933" i="30"/>
  <c r="R932" i="30"/>
  <c r="Q932" i="30"/>
  <c r="R931" i="30"/>
  <c r="Q931" i="30"/>
  <c r="R930" i="30"/>
  <c r="Q930" i="30"/>
  <c r="R929" i="30"/>
  <c r="Q929" i="30"/>
  <c r="R928" i="30"/>
  <c r="Q928" i="30"/>
  <c r="R927" i="30"/>
  <c r="Q927" i="30"/>
  <c r="R926" i="30"/>
  <c r="Q926" i="30"/>
  <c r="R925" i="30"/>
  <c r="Q925" i="30"/>
  <c r="R924" i="30"/>
  <c r="Q924" i="30"/>
  <c r="R921" i="30"/>
  <c r="Q921" i="30"/>
  <c r="R919" i="30"/>
  <c r="Q919" i="30"/>
  <c r="R918" i="30"/>
  <c r="Q918" i="30"/>
  <c r="R917" i="30"/>
  <c r="Q917" i="30"/>
  <c r="R915" i="30"/>
  <c r="Q915" i="30"/>
  <c r="R914" i="30"/>
  <c r="Q914" i="30"/>
  <c r="R912" i="30"/>
  <c r="Q912" i="30"/>
  <c r="R911" i="30"/>
  <c r="Q911" i="30"/>
  <c r="R909" i="30"/>
  <c r="Q909" i="30"/>
  <c r="R908" i="30"/>
  <c r="Q908" i="30"/>
  <c r="R907" i="30"/>
  <c r="Q907" i="30"/>
  <c r="R906" i="30"/>
  <c r="Q906" i="30"/>
  <c r="R905" i="30"/>
  <c r="Q905" i="30"/>
  <c r="R902" i="30"/>
  <c r="Q902" i="30"/>
  <c r="R899" i="30"/>
  <c r="Q899" i="30"/>
  <c r="R897" i="30"/>
  <c r="Q897" i="30"/>
  <c r="R894" i="30"/>
  <c r="Q894" i="30"/>
  <c r="R892" i="30"/>
  <c r="Q892" i="30"/>
  <c r="R891" i="30"/>
  <c r="Q891" i="30"/>
  <c r="R890" i="30"/>
  <c r="Q890" i="30"/>
  <c r="R889" i="30"/>
  <c r="Q889" i="30"/>
  <c r="R888" i="30"/>
  <c r="Q888" i="30"/>
  <c r="R887" i="30"/>
  <c r="Q887" i="30"/>
  <c r="R886" i="30"/>
  <c r="Q886" i="30"/>
  <c r="R882" i="30"/>
  <c r="Q882" i="30"/>
  <c r="R881" i="30"/>
  <c r="Q881" i="30"/>
  <c r="R879" i="30"/>
  <c r="Q879" i="30"/>
  <c r="R877" i="30"/>
  <c r="Q877" i="30"/>
  <c r="R875" i="30"/>
  <c r="Q875" i="30"/>
  <c r="R874" i="30"/>
  <c r="Q874" i="30"/>
  <c r="R873" i="30"/>
  <c r="Q873" i="30"/>
  <c r="R871" i="30"/>
  <c r="Q871" i="30"/>
  <c r="R867" i="30"/>
  <c r="Q867" i="30"/>
  <c r="R865" i="30"/>
  <c r="Q865" i="30"/>
  <c r="R864" i="30"/>
  <c r="Q864" i="30"/>
  <c r="R862" i="30"/>
  <c r="Q862" i="30"/>
  <c r="R860" i="30"/>
  <c r="Q860" i="30"/>
  <c r="R857" i="30"/>
  <c r="Q857" i="30"/>
  <c r="R856" i="30"/>
  <c r="Q856" i="30"/>
  <c r="R853" i="30"/>
  <c r="Q853" i="30"/>
  <c r="R850" i="30"/>
  <c r="Q850" i="30"/>
  <c r="R849" i="30"/>
  <c r="Q849" i="30"/>
  <c r="R848" i="30"/>
  <c r="Q848" i="30"/>
  <c r="R845" i="30"/>
  <c r="Q845" i="30"/>
  <c r="R843" i="30"/>
  <c r="Q843" i="30"/>
  <c r="R842" i="30"/>
  <c r="Q842" i="30"/>
  <c r="R841" i="30"/>
  <c r="Q841" i="30"/>
  <c r="R840" i="30"/>
  <c r="Q840" i="30"/>
  <c r="R837" i="30"/>
  <c r="Q837" i="30"/>
  <c r="R832" i="30"/>
  <c r="Q832" i="30"/>
  <c r="R829" i="30"/>
  <c r="Q829" i="30"/>
  <c r="R826" i="30"/>
  <c r="Q826" i="30"/>
  <c r="R824" i="30"/>
  <c r="Q824" i="30"/>
  <c r="R822" i="30"/>
  <c r="Q822" i="30"/>
  <c r="R812" i="30"/>
  <c r="Q812" i="30"/>
  <c r="R811" i="30"/>
  <c r="Q811" i="30"/>
  <c r="R810" i="30"/>
  <c r="Q810" i="30"/>
  <c r="R808" i="30"/>
  <c r="Q808" i="30"/>
  <c r="R806" i="30"/>
  <c r="Q806" i="30"/>
  <c r="R804" i="30"/>
  <c r="Q804" i="30"/>
  <c r="R803" i="30"/>
  <c r="Q803" i="30"/>
  <c r="R801" i="30"/>
  <c r="Q801" i="30"/>
  <c r="R800" i="30"/>
  <c r="Q800" i="30"/>
  <c r="R797" i="30"/>
  <c r="Q797" i="30"/>
  <c r="R796" i="30"/>
  <c r="Q796" i="30"/>
  <c r="R795" i="30"/>
  <c r="Q795" i="30"/>
  <c r="R792" i="30"/>
  <c r="Q792" i="30"/>
  <c r="R790" i="30"/>
  <c r="Q790" i="30"/>
  <c r="R789" i="30"/>
  <c r="Q789" i="30"/>
  <c r="R786" i="30"/>
  <c r="Q786" i="30"/>
  <c r="R784" i="30"/>
  <c r="Q784" i="30"/>
  <c r="R782" i="30"/>
  <c r="Q782" i="30"/>
  <c r="R781" i="30"/>
  <c r="Q781" i="30"/>
  <c r="R779" i="30"/>
  <c r="Q779" i="30"/>
  <c r="R778" i="30"/>
  <c r="Q778" i="30"/>
  <c r="R777" i="30"/>
  <c r="Q777" i="30"/>
  <c r="R775" i="30"/>
  <c r="Q775" i="30"/>
  <c r="R774" i="30"/>
  <c r="Q774" i="30"/>
  <c r="R771" i="30"/>
  <c r="Q771" i="30"/>
  <c r="R770" i="30"/>
  <c r="Q770" i="30"/>
  <c r="R769" i="30"/>
  <c r="Q769" i="30"/>
  <c r="R766" i="30"/>
  <c r="Q766" i="30"/>
  <c r="R763" i="30"/>
  <c r="Q763" i="30"/>
  <c r="R761" i="30"/>
  <c r="Q761" i="30"/>
  <c r="R758" i="30"/>
  <c r="Q758" i="30"/>
  <c r="R757" i="30"/>
  <c r="Q757" i="30"/>
  <c r="R756" i="30"/>
  <c r="Q756" i="30"/>
  <c r="R755" i="30"/>
  <c r="Q755" i="30"/>
  <c r="R754" i="30"/>
  <c r="Q754" i="30"/>
  <c r="R750" i="30"/>
  <c r="Q750" i="30"/>
  <c r="R749" i="30"/>
  <c r="Q749" i="30"/>
  <c r="R748" i="30"/>
  <c r="Q748" i="30"/>
  <c r="R746" i="30"/>
  <c r="Q746" i="30"/>
  <c r="R745" i="30"/>
  <c r="Q745" i="30"/>
  <c r="R744" i="30"/>
  <c r="Q744" i="30"/>
  <c r="R742" i="30"/>
  <c r="Q742" i="30"/>
  <c r="R741" i="30"/>
  <c r="Q741" i="30"/>
  <c r="R738" i="30"/>
  <c r="Q738" i="30"/>
  <c r="R737" i="30"/>
  <c r="Q737" i="30"/>
  <c r="R735" i="30"/>
  <c r="Q735" i="30"/>
  <c r="R733" i="30"/>
  <c r="Q733" i="30"/>
  <c r="R730" i="30"/>
  <c r="Q730" i="30"/>
  <c r="R729" i="30"/>
  <c r="Q729" i="30"/>
  <c r="R728" i="30"/>
  <c r="Q728" i="30"/>
  <c r="R727" i="30"/>
  <c r="Q727" i="30"/>
  <c r="R726" i="30"/>
  <c r="Q726" i="30"/>
  <c r="R724" i="30"/>
  <c r="Q724" i="30"/>
  <c r="R723" i="30"/>
  <c r="Q723" i="30"/>
  <c r="R722" i="30"/>
  <c r="Q722" i="30"/>
  <c r="R721" i="30"/>
  <c r="Q721" i="30"/>
  <c r="R720" i="30"/>
  <c r="Q720" i="30"/>
  <c r="R719" i="30"/>
  <c r="Q719" i="30"/>
  <c r="R718" i="30"/>
  <c r="Q718" i="30"/>
  <c r="R716" i="30"/>
  <c r="Q716" i="30"/>
  <c r="R715" i="30"/>
  <c r="Q715" i="30"/>
  <c r="R714" i="30"/>
  <c r="Q714" i="30"/>
  <c r="R713" i="30"/>
  <c r="Q713" i="30"/>
  <c r="R712" i="30"/>
  <c r="Q712" i="30"/>
  <c r="R711" i="30"/>
  <c r="Q711" i="30"/>
  <c r="R710" i="30"/>
  <c r="Q710" i="30"/>
  <c r="R709" i="30"/>
  <c r="Q709" i="30"/>
  <c r="R705" i="30"/>
  <c r="Q705" i="30"/>
  <c r="R704" i="30"/>
  <c r="Q704" i="30"/>
  <c r="R703" i="30"/>
  <c r="Q703" i="30"/>
  <c r="R702" i="30"/>
  <c r="Q702" i="30"/>
  <c r="R701" i="30"/>
  <c r="Q701" i="30"/>
  <c r="R698" i="30"/>
  <c r="Q698" i="30"/>
  <c r="R697" i="30"/>
  <c r="Q697" i="30"/>
  <c r="R696" i="30"/>
  <c r="Q696" i="30"/>
  <c r="R695" i="30"/>
  <c r="Q695" i="30"/>
  <c r="R694" i="30"/>
  <c r="Q694" i="30"/>
  <c r="R693" i="30"/>
  <c r="Q693" i="30"/>
  <c r="R692" i="30"/>
  <c r="Q692" i="30"/>
  <c r="R681" i="30"/>
  <c r="Q681" i="30"/>
  <c r="R680" i="30"/>
  <c r="Q680" i="30"/>
  <c r="R678" i="30"/>
  <c r="Q678" i="30"/>
  <c r="R675" i="30"/>
  <c r="Q675" i="30"/>
  <c r="R674" i="30"/>
  <c r="Q674" i="30"/>
  <c r="R672" i="30"/>
  <c r="Q672" i="30"/>
  <c r="R671" i="30"/>
  <c r="Q671" i="30"/>
  <c r="R669" i="30"/>
  <c r="Q669" i="30"/>
  <c r="R668" i="30"/>
  <c r="Q668" i="30"/>
  <c r="R667" i="30"/>
  <c r="Q667" i="30"/>
  <c r="R665" i="30"/>
  <c r="Q665" i="30"/>
  <c r="R663" i="30"/>
  <c r="Q663" i="30"/>
  <c r="R662" i="30"/>
  <c r="Q662" i="30"/>
  <c r="R660" i="30"/>
  <c r="Q660" i="30"/>
  <c r="R656" i="30"/>
  <c r="Q656" i="30"/>
  <c r="R654" i="30"/>
  <c r="Q654" i="30"/>
  <c r="R653" i="30"/>
  <c r="Q653" i="30"/>
  <c r="R652" i="30"/>
  <c r="Q652" i="30"/>
  <c r="R651" i="30"/>
  <c r="Q651" i="30"/>
  <c r="R650" i="30"/>
  <c r="Q650" i="30"/>
  <c r="R647" i="30"/>
  <c r="Q647" i="30"/>
  <c r="R646" i="30"/>
  <c r="Q646" i="30"/>
  <c r="R645" i="30"/>
  <c r="Q645" i="30"/>
  <c r="R644" i="30"/>
  <c r="Q644" i="30"/>
  <c r="R643" i="30"/>
  <c r="Q643" i="30"/>
  <c r="R642" i="30"/>
  <c r="Q642" i="30"/>
  <c r="R641" i="30"/>
  <c r="Q641" i="30"/>
  <c r="R640" i="30"/>
  <c r="Q640" i="30"/>
  <c r="R630" i="30"/>
  <c r="Q630" i="30"/>
  <c r="R629" i="30"/>
  <c r="Q629" i="30"/>
  <c r="R628" i="30"/>
  <c r="Q628" i="30"/>
  <c r="R619" i="30"/>
  <c r="Q619" i="30"/>
  <c r="R618" i="30"/>
  <c r="Q618" i="30"/>
  <c r="R617" i="30"/>
  <c r="Q617" i="30"/>
  <c r="R614" i="30"/>
  <c r="Q614" i="30"/>
  <c r="R613" i="30"/>
  <c r="Q613" i="30"/>
  <c r="R612" i="30"/>
  <c r="Q612" i="30"/>
  <c r="R610" i="30"/>
  <c r="Q610" i="30"/>
  <c r="R601" i="30"/>
  <c r="Q601" i="30"/>
  <c r="R600" i="30"/>
  <c r="Q600" i="30"/>
  <c r="R599" i="30"/>
  <c r="Q599" i="30"/>
  <c r="R598" i="30"/>
  <c r="Q598" i="30"/>
  <c r="R597" i="30"/>
  <c r="Q597" i="30"/>
  <c r="R596" i="30"/>
  <c r="Q596" i="30"/>
  <c r="R595" i="30"/>
  <c r="Q595" i="30"/>
  <c r="R594" i="30"/>
  <c r="Q594" i="30"/>
  <c r="R593" i="30"/>
  <c r="Q593" i="30"/>
  <c r="R592" i="30"/>
  <c r="Q592" i="30"/>
  <c r="R591" i="30"/>
  <c r="Q591" i="30"/>
  <c r="R590" i="30"/>
  <c r="Q590" i="30"/>
  <c r="R589" i="30"/>
  <c r="Q589" i="30"/>
  <c r="R588" i="30"/>
  <c r="Q588" i="30"/>
  <c r="R587" i="30"/>
  <c r="Q587" i="30"/>
  <c r="R586" i="30"/>
  <c r="Q586" i="30"/>
  <c r="R585" i="30"/>
  <c r="Q585" i="30"/>
  <c r="R584" i="30"/>
  <c r="Q584" i="30"/>
  <c r="R581" i="30"/>
  <c r="Q581" i="30"/>
  <c r="R580" i="30"/>
  <c r="Q580" i="30"/>
  <c r="R579" i="30"/>
  <c r="Q579" i="30"/>
  <c r="R578" i="30"/>
  <c r="Q578" i="30"/>
  <c r="R577" i="30"/>
  <c r="Q577" i="30"/>
  <c r="R576" i="30"/>
  <c r="Q576" i="30"/>
  <c r="R574" i="30"/>
  <c r="Q574" i="30"/>
  <c r="R573" i="30"/>
  <c r="Q573" i="30"/>
  <c r="R572" i="30"/>
  <c r="Q572" i="30"/>
  <c r="R570" i="30"/>
  <c r="Q570" i="30"/>
  <c r="R569" i="30"/>
  <c r="Q569" i="30"/>
  <c r="R568" i="30"/>
  <c r="Q568" i="30"/>
  <c r="R567" i="30"/>
  <c r="Q567" i="30"/>
  <c r="R566" i="30"/>
  <c r="Q566" i="30"/>
  <c r="R564" i="30"/>
  <c r="Q564" i="30"/>
  <c r="R563" i="30"/>
  <c r="Q563" i="30"/>
  <c r="R562" i="30"/>
  <c r="Q562" i="30"/>
  <c r="R561" i="30"/>
  <c r="Q561" i="30"/>
  <c r="R560" i="30"/>
  <c r="Q560" i="30"/>
  <c r="R558" i="30"/>
  <c r="Q558" i="30"/>
  <c r="R557" i="30"/>
  <c r="Q557" i="30"/>
  <c r="R556" i="30"/>
  <c r="Q556" i="30"/>
  <c r="R555" i="30"/>
  <c r="Q555" i="30"/>
  <c r="R554" i="30"/>
  <c r="Q554" i="30"/>
  <c r="R553" i="30"/>
  <c r="Q553" i="30"/>
  <c r="R552" i="30"/>
  <c r="Q552" i="30"/>
  <c r="R551" i="30"/>
  <c r="Q551" i="30"/>
  <c r="R549" i="30"/>
  <c r="Q549" i="30"/>
  <c r="R548" i="30"/>
  <c r="Q548" i="30"/>
  <c r="R547" i="30"/>
  <c r="Q547" i="30"/>
  <c r="R546" i="30"/>
  <c r="Q546" i="30"/>
  <c r="R545" i="30"/>
  <c r="Q545" i="30"/>
  <c r="R544" i="30"/>
  <c r="Q544" i="30"/>
  <c r="R543" i="30"/>
  <c r="Q543" i="30"/>
  <c r="R542" i="30"/>
  <c r="Q542" i="30"/>
  <c r="R541" i="30"/>
  <c r="Q541" i="30"/>
  <c r="R540" i="30"/>
  <c r="Q540" i="30"/>
  <c r="R539" i="30"/>
  <c r="Q539" i="30"/>
  <c r="R538" i="30"/>
  <c r="Q538" i="30"/>
  <c r="R537" i="30"/>
  <c r="Q537" i="30"/>
  <c r="R536" i="30"/>
  <c r="Q536" i="30"/>
  <c r="R534" i="30"/>
  <c r="Q534" i="30"/>
  <c r="R533" i="30"/>
  <c r="Q533" i="30"/>
  <c r="R532" i="30"/>
  <c r="Q532" i="30"/>
  <c r="R531" i="30"/>
  <c r="Q531" i="30"/>
  <c r="R530" i="30"/>
  <c r="Q530" i="30"/>
  <c r="R529" i="30"/>
  <c r="Q529" i="30"/>
  <c r="R528" i="30"/>
  <c r="Q528" i="30"/>
  <c r="R527" i="30"/>
  <c r="Q527" i="30"/>
  <c r="R526" i="30"/>
  <c r="Q526" i="30"/>
  <c r="R525" i="30"/>
  <c r="Q525" i="30"/>
  <c r="R524" i="30"/>
  <c r="Q524" i="30"/>
  <c r="R523" i="30"/>
  <c r="Q523" i="30"/>
  <c r="R522" i="30"/>
  <c r="Q522" i="30"/>
  <c r="R521" i="30"/>
  <c r="Q521" i="30"/>
  <c r="R519" i="30"/>
  <c r="Q519" i="30"/>
  <c r="R518" i="30"/>
  <c r="Q518" i="30"/>
  <c r="R517" i="30"/>
  <c r="Q517" i="30"/>
  <c r="R516" i="30"/>
  <c r="Q516" i="30"/>
  <c r="R515" i="30"/>
  <c r="Q515" i="30"/>
  <c r="R514" i="30"/>
  <c r="Q514" i="30"/>
  <c r="R513" i="30"/>
  <c r="Q513" i="30"/>
  <c r="R511" i="30"/>
  <c r="Q511" i="30"/>
  <c r="R510" i="30"/>
  <c r="Q510" i="30"/>
  <c r="R509" i="30"/>
  <c r="Q509" i="30"/>
  <c r="R508" i="30"/>
  <c r="Q508" i="30"/>
  <c r="R507" i="30"/>
  <c r="Q507" i="30"/>
  <c r="R506" i="30"/>
  <c r="Q506" i="30"/>
  <c r="R505" i="30"/>
  <c r="Q505" i="30"/>
  <c r="R503" i="30"/>
  <c r="Q503" i="30"/>
  <c r="R502" i="30"/>
  <c r="Q502" i="30"/>
  <c r="R501" i="30"/>
  <c r="Q501" i="30"/>
  <c r="R500" i="30"/>
  <c r="Q500" i="30"/>
  <c r="R499" i="30"/>
  <c r="Q499" i="30"/>
  <c r="R498" i="30"/>
  <c r="Q498" i="30"/>
  <c r="R497" i="30"/>
  <c r="Q497" i="30"/>
  <c r="R495" i="30"/>
  <c r="Q495" i="30"/>
  <c r="R494" i="30"/>
  <c r="Q494" i="30"/>
  <c r="R493" i="30"/>
  <c r="Q493" i="30"/>
  <c r="R492" i="30"/>
  <c r="Q492" i="30"/>
  <c r="R491" i="30"/>
  <c r="Q491" i="30"/>
  <c r="R481" i="30"/>
  <c r="Q481" i="30"/>
  <c r="R480" i="30"/>
  <c r="Q480" i="30"/>
  <c r="R477" i="30"/>
  <c r="Q477" i="30"/>
  <c r="R475" i="30"/>
  <c r="Q475" i="30"/>
  <c r="R474" i="30"/>
  <c r="Q474" i="30"/>
  <c r="R473" i="30"/>
  <c r="Q473" i="30"/>
  <c r="R472" i="30"/>
  <c r="Q472" i="30"/>
  <c r="R471" i="30"/>
  <c r="Q471" i="30"/>
  <c r="R470" i="30"/>
  <c r="Q470" i="30"/>
  <c r="R469" i="30"/>
  <c r="Q469" i="30"/>
  <c r="R466" i="30"/>
  <c r="Q466" i="30"/>
  <c r="R465" i="30"/>
  <c r="Q465" i="30"/>
  <c r="R456" i="30"/>
  <c r="Q456" i="30"/>
  <c r="R454" i="30"/>
  <c r="Q454" i="30"/>
  <c r="R452" i="30"/>
  <c r="Q452" i="30"/>
  <c r="R449" i="30"/>
  <c r="Q449" i="30"/>
  <c r="R447" i="30"/>
  <c r="Q447" i="30"/>
  <c r="R445" i="30"/>
  <c r="Q445" i="30"/>
  <c r="R443" i="30"/>
  <c r="Q443" i="30"/>
  <c r="R442" i="30"/>
  <c r="Q442" i="30"/>
  <c r="R439" i="30"/>
  <c r="Q439" i="30"/>
  <c r="R436" i="30"/>
  <c r="Q436" i="30"/>
  <c r="R435" i="30"/>
  <c r="Q435" i="30"/>
  <c r="R434" i="30"/>
  <c r="Q434" i="30"/>
  <c r="R433" i="30"/>
  <c r="Q433" i="30"/>
  <c r="R432" i="30"/>
  <c r="Q432" i="30"/>
  <c r="R431" i="30"/>
  <c r="Q431" i="30"/>
  <c r="R430" i="30"/>
  <c r="Q430" i="30"/>
  <c r="R429" i="30"/>
  <c r="Q429" i="30"/>
  <c r="R427" i="30"/>
  <c r="Q427" i="30"/>
  <c r="R426" i="30"/>
  <c r="Q426" i="30"/>
  <c r="R425" i="30"/>
  <c r="Q425" i="30"/>
  <c r="R424" i="30"/>
  <c r="Q424" i="30"/>
  <c r="R423" i="30"/>
  <c r="Q423" i="30"/>
  <c r="R422" i="30"/>
  <c r="Q422" i="30"/>
  <c r="R421" i="30"/>
  <c r="Q421" i="30"/>
  <c r="R418" i="30"/>
  <c r="Q418" i="30"/>
  <c r="R415" i="30"/>
  <c r="Q415" i="30"/>
  <c r="R413" i="30"/>
  <c r="Q413" i="30"/>
  <c r="R410" i="30"/>
  <c r="Q410" i="30"/>
  <c r="R409" i="30"/>
  <c r="Q409" i="30"/>
  <c r="R407" i="30"/>
  <c r="Q407" i="30"/>
  <c r="R406" i="30"/>
  <c r="Q406" i="30"/>
  <c r="R405" i="30"/>
  <c r="Q405" i="30"/>
  <c r="R404" i="30"/>
  <c r="Q404" i="30"/>
  <c r="R403" i="30"/>
  <c r="Q403" i="30"/>
  <c r="R402" i="30"/>
  <c r="Q402" i="30"/>
  <c r="R401" i="30"/>
  <c r="Q401" i="30"/>
  <c r="R398" i="30"/>
  <c r="Q398" i="30"/>
  <c r="R395" i="30"/>
  <c r="Q395" i="30"/>
  <c r="R393" i="30"/>
  <c r="Q393" i="30"/>
  <c r="R392" i="30"/>
  <c r="Q392" i="30"/>
  <c r="R391" i="30"/>
  <c r="Q391" i="30"/>
  <c r="R390" i="30"/>
  <c r="Q390" i="30"/>
  <c r="R389" i="30"/>
  <c r="Q389" i="30"/>
  <c r="R388" i="30"/>
  <c r="Q388" i="30"/>
  <c r="R379" i="30"/>
  <c r="Q379" i="30"/>
  <c r="R378" i="30"/>
  <c r="Q378" i="30"/>
  <c r="R377" i="30"/>
  <c r="Q377" i="30"/>
  <c r="R376" i="30"/>
  <c r="Q376" i="30"/>
  <c r="R375" i="30"/>
  <c r="Q375" i="30"/>
  <c r="R374" i="30"/>
  <c r="Q374" i="30"/>
  <c r="R373" i="30"/>
  <c r="Q373" i="30"/>
  <c r="R372" i="30"/>
  <c r="Q372" i="30"/>
  <c r="R371" i="30"/>
  <c r="Q371" i="30"/>
  <c r="R370" i="30"/>
  <c r="Q370" i="30"/>
  <c r="R369" i="30"/>
  <c r="Q369" i="30"/>
  <c r="R368" i="30"/>
  <c r="Q368" i="30"/>
  <c r="R367" i="30"/>
  <c r="Q367" i="30"/>
  <c r="R366" i="30"/>
  <c r="Q366" i="30"/>
  <c r="R365" i="30"/>
  <c r="Q365" i="30"/>
  <c r="R364" i="30"/>
  <c r="Q364" i="30"/>
  <c r="R362" i="30"/>
  <c r="Q362" i="30"/>
  <c r="R361" i="30"/>
  <c r="Q361" i="30"/>
  <c r="R360" i="30"/>
  <c r="Q360" i="30"/>
  <c r="R359" i="30"/>
  <c r="Q359" i="30"/>
  <c r="R358" i="30"/>
  <c r="Q358" i="30"/>
  <c r="R357" i="30"/>
  <c r="Q357" i="30"/>
  <c r="R356" i="30"/>
  <c r="Q356" i="30"/>
  <c r="R355" i="30"/>
  <c r="Q355" i="30"/>
  <c r="R354" i="30"/>
  <c r="Q354" i="30"/>
  <c r="R353" i="30"/>
  <c r="Q353" i="30"/>
  <c r="R352" i="30"/>
  <c r="Q352" i="30"/>
  <c r="R351" i="30"/>
  <c r="Q351" i="30"/>
  <c r="R350" i="30"/>
  <c r="Q350" i="30"/>
  <c r="R349" i="30"/>
  <c r="Q349" i="30"/>
  <c r="R348" i="30"/>
  <c r="Q348" i="30"/>
  <c r="R347" i="30"/>
  <c r="Q347" i="30"/>
  <c r="R346" i="30"/>
  <c r="Q346" i="30"/>
  <c r="R345" i="30"/>
  <c r="Q345" i="30"/>
  <c r="R344" i="30"/>
  <c r="Q344" i="30"/>
  <c r="R343" i="30"/>
  <c r="Q343" i="30"/>
  <c r="R342" i="30"/>
  <c r="Q342" i="30"/>
  <c r="R341" i="30"/>
  <c r="Q341" i="30"/>
  <c r="R336" i="30"/>
  <c r="Q336" i="30"/>
  <c r="R335" i="30"/>
  <c r="Q335" i="30"/>
  <c r="R334" i="30"/>
  <c r="Q334" i="30"/>
  <c r="R333" i="30"/>
  <c r="Q333" i="30"/>
  <c r="R332" i="30"/>
  <c r="Q332" i="30"/>
  <c r="R331" i="30"/>
  <c r="Q331" i="30"/>
  <c r="R330" i="30"/>
  <c r="Q330" i="30"/>
  <c r="R329" i="30"/>
  <c r="Q329" i="30"/>
  <c r="R328" i="30"/>
  <c r="Q328" i="30"/>
  <c r="R327" i="30"/>
  <c r="Q327" i="30"/>
  <c r="R326" i="30"/>
  <c r="Q326" i="30"/>
  <c r="R325" i="30"/>
  <c r="Q325" i="30"/>
  <c r="R324" i="30"/>
  <c r="Q324" i="30"/>
  <c r="R323" i="30"/>
  <c r="Q323" i="30"/>
  <c r="R322" i="30"/>
  <c r="Q322" i="30"/>
  <c r="R321" i="30"/>
  <c r="Q321" i="30"/>
  <c r="R320" i="30"/>
  <c r="Q320" i="30"/>
  <c r="R319" i="30"/>
  <c r="Q319" i="30"/>
  <c r="R316" i="30"/>
  <c r="Q316" i="30"/>
  <c r="R315" i="30"/>
  <c r="Q315" i="30"/>
  <c r="R314" i="30"/>
  <c r="Q314" i="30"/>
  <c r="R313" i="30"/>
  <c r="Q313" i="30"/>
  <c r="R310" i="30"/>
  <c r="Q310" i="30"/>
  <c r="R309" i="30"/>
  <c r="Q309" i="30"/>
  <c r="R308" i="30"/>
  <c r="Q308" i="30"/>
  <c r="R305" i="30"/>
  <c r="Q305" i="30"/>
  <c r="R304" i="30"/>
  <c r="Q304" i="30"/>
  <c r="R302" i="30"/>
  <c r="Q302" i="30"/>
  <c r="R300" i="30"/>
  <c r="Q300" i="30"/>
  <c r="R297" i="30"/>
  <c r="Q297" i="30"/>
  <c r="R295" i="30"/>
  <c r="Q295" i="30"/>
  <c r="R293" i="30"/>
  <c r="Q293" i="30"/>
  <c r="R291" i="30"/>
  <c r="Q291" i="30"/>
  <c r="R290" i="30"/>
  <c r="Q290" i="30"/>
  <c r="R289" i="30"/>
  <c r="Q289" i="30"/>
  <c r="R288" i="30"/>
  <c r="Q288" i="30"/>
  <c r="R287" i="30"/>
  <c r="Q287" i="30"/>
  <c r="R286" i="30"/>
  <c r="Q286" i="30"/>
  <c r="R285" i="30"/>
  <c r="Q285" i="30"/>
  <c r="R284" i="30"/>
  <c r="Q284" i="30"/>
  <c r="R283" i="30"/>
  <c r="Q283" i="30"/>
  <c r="R281" i="30"/>
  <c r="Q281" i="30"/>
  <c r="R279" i="30"/>
  <c r="Q279" i="30"/>
  <c r="R278" i="30"/>
  <c r="Q278" i="30"/>
  <c r="R277" i="30"/>
  <c r="Q277" i="30"/>
  <c r="R276" i="30"/>
  <c r="Q276" i="30"/>
  <c r="R275" i="30"/>
  <c r="Q275" i="30"/>
  <c r="R274" i="30"/>
  <c r="Q274" i="30"/>
  <c r="R273" i="30"/>
  <c r="Q273" i="30"/>
  <c r="R272" i="30"/>
  <c r="Q272" i="30"/>
  <c r="R271" i="30"/>
  <c r="Q271" i="30"/>
  <c r="R269" i="30"/>
  <c r="Q269" i="30"/>
  <c r="R266" i="30"/>
  <c r="Q266" i="30"/>
  <c r="R265" i="30"/>
  <c r="Q265" i="30"/>
  <c r="R264" i="30"/>
  <c r="Q264" i="30"/>
  <c r="R263" i="30"/>
  <c r="Q263" i="30"/>
  <c r="R261" i="30"/>
  <c r="Q261" i="30"/>
  <c r="R260" i="30"/>
  <c r="Q260" i="30"/>
  <c r="R258" i="30"/>
  <c r="Q258" i="30"/>
  <c r="R257" i="30"/>
  <c r="Q257" i="30"/>
  <c r="R256" i="30"/>
  <c r="Q256" i="30"/>
  <c r="R255" i="30"/>
  <c r="Q255" i="30"/>
  <c r="R253" i="30"/>
  <c r="Q253" i="30"/>
  <c r="R252" i="30"/>
  <c r="Q252" i="30"/>
  <c r="R251" i="30"/>
  <c r="Q251" i="30"/>
  <c r="R249" i="30"/>
  <c r="Q249" i="30"/>
  <c r="R248" i="30"/>
  <c r="Q248" i="30"/>
  <c r="R247" i="30"/>
  <c r="Q247" i="30"/>
  <c r="R246" i="30"/>
  <c r="Q246" i="30"/>
  <c r="R245" i="30"/>
  <c r="Q245" i="30"/>
  <c r="R244" i="30"/>
  <c r="Q244" i="30"/>
  <c r="R243" i="30"/>
  <c r="Q243" i="30"/>
  <c r="R241" i="30"/>
  <c r="Q241" i="30"/>
  <c r="R240" i="30"/>
  <c r="Q240" i="30"/>
  <c r="R239" i="30"/>
  <c r="Q239" i="30"/>
  <c r="R238" i="30"/>
  <c r="Q238" i="30"/>
  <c r="R237" i="30"/>
  <c r="Q237" i="30"/>
  <c r="R236" i="30"/>
  <c r="Q236" i="30"/>
  <c r="R235" i="30"/>
  <c r="Q235" i="30"/>
  <c r="R234" i="30"/>
  <c r="Q234" i="30"/>
  <c r="R233" i="30"/>
  <c r="Q233" i="30"/>
  <c r="R232" i="30"/>
  <c r="Q232" i="30"/>
  <c r="R223" i="30"/>
  <c r="Q223" i="30"/>
  <c r="R222" i="30"/>
  <c r="Q222" i="30"/>
  <c r="R221" i="30"/>
  <c r="Q221" i="30"/>
  <c r="R220" i="30"/>
  <c r="Q220" i="30"/>
  <c r="R219" i="30"/>
  <c r="Q219" i="30"/>
  <c r="R218" i="30"/>
  <c r="Q218" i="30"/>
  <c r="R215" i="30"/>
  <c r="Q215" i="30"/>
  <c r="R214" i="30"/>
  <c r="Q214" i="30"/>
  <c r="R212" i="30"/>
  <c r="Q212" i="30"/>
  <c r="R210" i="30"/>
  <c r="Q210" i="30"/>
  <c r="R207" i="30"/>
  <c r="Q207" i="30"/>
  <c r="R205" i="30"/>
  <c r="Q205" i="30"/>
  <c r="R203" i="30"/>
  <c r="Q203" i="30"/>
  <c r="R201" i="30"/>
  <c r="Q201" i="30"/>
  <c r="R200" i="30"/>
  <c r="Q200" i="30"/>
  <c r="R199" i="30"/>
  <c r="Q199" i="30"/>
  <c r="R196" i="30"/>
  <c r="Q196" i="30"/>
  <c r="R195" i="30"/>
  <c r="Q195" i="30"/>
  <c r="R192" i="30"/>
  <c r="Q192" i="30"/>
  <c r="R189" i="30"/>
  <c r="Q189" i="30"/>
  <c r="R186" i="30"/>
  <c r="Q186" i="30"/>
  <c r="R185" i="30"/>
  <c r="Q185" i="30"/>
  <c r="R177" i="30"/>
  <c r="Q177" i="30"/>
  <c r="R176" i="30"/>
  <c r="Q176" i="30"/>
  <c r="R167" i="30"/>
  <c r="Q167" i="30"/>
  <c r="R164" i="30"/>
  <c r="Q164" i="30"/>
  <c r="R163" i="30"/>
  <c r="Q163" i="30"/>
  <c r="R160" i="30"/>
  <c r="Q160" i="30"/>
  <c r="R159" i="30"/>
  <c r="Q159" i="30"/>
  <c r="R157" i="30"/>
  <c r="Q157" i="30"/>
  <c r="R154" i="30"/>
  <c r="Q154" i="30"/>
  <c r="R152" i="30"/>
  <c r="Q152" i="30"/>
  <c r="R151" i="30"/>
  <c r="Q151" i="30"/>
  <c r="R150" i="30"/>
  <c r="Q150" i="30"/>
  <c r="R149" i="30"/>
  <c r="Q149" i="30"/>
  <c r="R140" i="30"/>
  <c r="Q140" i="30"/>
  <c r="R139" i="30"/>
  <c r="Q139" i="30"/>
  <c r="R136" i="30"/>
  <c r="Q136" i="30"/>
  <c r="R135" i="30"/>
  <c r="Q135" i="30"/>
  <c r="R131" i="30"/>
  <c r="Q131" i="30"/>
  <c r="R130" i="30"/>
  <c r="Q130" i="30"/>
  <c r="R129" i="30"/>
  <c r="Q129" i="30"/>
  <c r="R128" i="30"/>
  <c r="Q128" i="30"/>
  <c r="R126" i="30"/>
  <c r="Q126" i="30"/>
  <c r="R125" i="30"/>
  <c r="Q125" i="30"/>
  <c r="R124" i="30"/>
  <c r="Q124" i="30"/>
  <c r="R115" i="30"/>
  <c r="Q115" i="30"/>
  <c r="R113" i="30"/>
  <c r="Q113" i="30"/>
  <c r="R112" i="30"/>
  <c r="Q112" i="30"/>
  <c r="R111" i="30"/>
  <c r="Q111" i="30"/>
  <c r="R109" i="30"/>
  <c r="Q109" i="30"/>
  <c r="R108" i="30"/>
  <c r="Q108" i="30"/>
  <c r="R107" i="30"/>
  <c r="Q107" i="30"/>
  <c r="R104" i="30"/>
  <c r="Q104" i="30"/>
  <c r="R103" i="30"/>
  <c r="Q103" i="30"/>
  <c r="R102" i="30"/>
  <c r="Q102" i="30"/>
  <c r="R101" i="30"/>
  <c r="Q101" i="30"/>
  <c r="R100" i="30"/>
  <c r="Q100" i="30"/>
  <c r="R99" i="30"/>
  <c r="Q99" i="30"/>
  <c r="R97" i="30"/>
  <c r="Q97" i="30"/>
  <c r="R95" i="30"/>
  <c r="Q95" i="30"/>
  <c r="R93" i="30"/>
  <c r="Q93" i="30"/>
  <c r="R92" i="30"/>
  <c r="Q92" i="30"/>
  <c r="R91" i="30"/>
  <c r="Q91" i="30"/>
  <c r="R90" i="30"/>
  <c r="Q90" i="30"/>
  <c r="R89" i="30"/>
  <c r="Q89" i="30"/>
  <c r="R88" i="30"/>
  <c r="Q88" i="30"/>
  <c r="R87" i="30"/>
  <c r="Q87" i="30"/>
  <c r="R86" i="30"/>
  <c r="Q86" i="30"/>
  <c r="R85" i="30"/>
  <c r="Q85" i="30"/>
  <c r="R84" i="30"/>
  <c r="Q84" i="30"/>
  <c r="R82" i="30"/>
  <c r="Q82" i="30"/>
  <c r="R81" i="30"/>
  <c r="Q81" i="30"/>
  <c r="R80" i="30"/>
  <c r="Q80" i="30"/>
  <c r="R71" i="30"/>
  <c r="Q71" i="30"/>
  <c r="R70" i="30"/>
  <c r="Q70" i="30"/>
  <c r="R69" i="30"/>
  <c r="Q69" i="30"/>
  <c r="R68" i="30"/>
  <c r="Q68" i="30"/>
  <c r="R67" i="30"/>
  <c r="Q67" i="30"/>
  <c r="R64" i="30"/>
  <c r="Q64" i="30"/>
  <c r="R63" i="30"/>
  <c r="Q63" i="30"/>
  <c r="R62" i="30"/>
  <c r="Q62" i="30"/>
  <c r="R60" i="30"/>
  <c r="Q60" i="30"/>
  <c r="R57" i="30"/>
  <c r="Q57" i="30"/>
  <c r="R56" i="30"/>
  <c r="Q56" i="30"/>
  <c r="R55" i="30"/>
  <c r="Q55" i="30"/>
  <c r="R54" i="30"/>
  <c r="Q54" i="30"/>
  <c r="R53" i="30"/>
  <c r="Q53" i="30"/>
  <c r="R51" i="30"/>
  <c r="Q51" i="30"/>
  <c r="R50" i="30"/>
  <c r="Q50" i="30"/>
  <c r="R49" i="30"/>
  <c r="Q49" i="30"/>
  <c r="O57" i="32"/>
  <c r="O36" i="32"/>
  <c r="O37" i="32"/>
  <c r="O38" i="32"/>
  <c r="O39" i="32"/>
  <c r="O40" i="32"/>
  <c r="O41" i="32"/>
  <c r="O42" i="32"/>
  <c r="O43" i="32"/>
  <c r="O44" i="32"/>
  <c r="O45" i="32"/>
  <c r="O46" i="32"/>
  <c r="O47" i="32"/>
  <c r="O48" i="32"/>
  <c r="O49" i="32"/>
  <c r="O50" i="32"/>
  <c r="O51" i="32"/>
  <c r="O52" i="32"/>
  <c r="O53" i="32"/>
  <c r="O35" i="32"/>
  <c r="O26" i="32"/>
  <c r="O5" i="32"/>
  <c r="O6" i="32"/>
  <c r="O7" i="32"/>
  <c r="O8" i="32"/>
  <c r="O9" i="32"/>
  <c r="O10" i="32"/>
  <c r="O11" i="32"/>
  <c r="O12" i="32"/>
  <c r="O13" i="32"/>
  <c r="O14" i="32"/>
  <c r="O15" i="32"/>
  <c r="O16" i="32"/>
  <c r="O17" i="32"/>
  <c r="O18" i="32"/>
  <c r="O19" i="32"/>
  <c r="O20" i="32"/>
  <c r="O21" i="32"/>
  <c r="O22" i="32"/>
  <c r="O4" i="32"/>
  <c r="J8" i="31" l="1"/>
  <c r="B17" i="33"/>
  <c r="H17" i="33" s="1"/>
  <c r="G17" i="33" s="1"/>
  <c r="G16" i="33"/>
  <c r="E16" i="33"/>
  <c r="H15" i="33"/>
  <c r="E15" i="33" s="1"/>
  <c r="G4" i="36"/>
  <c r="G3" i="36"/>
  <c r="F16" i="33"/>
  <c r="I2811" i="30"/>
  <c r="I2813" i="30" s="1"/>
  <c r="I2815" i="30" s="1"/>
  <c r="I2817" i="30" s="1"/>
  <c r="I2819" i="30" s="1"/>
  <c r="I2821" i="30" s="1"/>
  <c r="I2810" i="30"/>
  <c r="I2812" i="30" s="1"/>
  <c r="I2814" i="30" s="1"/>
  <c r="I2816" i="30" s="1"/>
  <c r="I2818" i="30" s="1"/>
  <c r="I2820" i="30" s="1"/>
  <c r="I2822" i="30" s="1"/>
  <c r="I2824" i="30" s="1"/>
  <c r="I2826" i="30" s="1"/>
  <c r="I2828" i="30" s="1"/>
  <c r="I2830" i="30" s="1"/>
  <c r="I2832" i="30" s="1"/>
  <c r="I2834" i="30" s="1"/>
  <c r="I2836" i="30" s="1"/>
  <c r="J3407" i="30"/>
  <c r="J3406" i="30"/>
  <c r="I1439" i="30"/>
  <c r="I1441" i="30" s="1"/>
  <c r="I1443" i="30" s="1"/>
  <c r="I1445" i="30" s="1"/>
  <c r="I1447" i="30" s="1"/>
  <c r="I1449" i="30" s="1"/>
  <c r="I1438" i="30"/>
  <c r="I1440" i="30" s="1"/>
  <c r="I1442" i="30" s="1"/>
  <c r="I1444" i="30" s="1"/>
  <c r="I1446" i="30" s="1"/>
  <c r="I1448" i="30" s="1"/>
  <c r="I1450" i="30" s="1"/>
  <c r="I1452" i="30" s="1"/>
  <c r="I1454" i="30" s="1"/>
  <c r="I1456" i="30" s="1"/>
  <c r="I1458" i="30" s="1"/>
  <c r="I1460" i="30" s="1"/>
  <c r="I1462" i="30" s="1"/>
  <c r="I1464" i="30" s="1"/>
  <c r="J2035" i="30"/>
  <c r="J2034" i="30"/>
  <c r="E17" i="33" l="1"/>
  <c r="F17" i="33"/>
  <c r="F15" i="33"/>
  <c r="G15" i="33"/>
  <c r="F1346" i="30" l="1"/>
  <c r="F1345" i="30"/>
  <c r="F1344" i="30"/>
  <c r="F1343" i="30"/>
  <c r="F1342" i="30"/>
  <c r="J1341" i="30"/>
  <c r="J1343" i="30" s="1"/>
  <c r="J1345" i="30" s="1"/>
  <c r="J1347" i="30" s="1"/>
  <c r="I1341" i="30"/>
  <c r="I1343" i="30" s="1"/>
  <c r="I1345" i="30" s="1"/>
  <c r="I1347" i="30" s="1"/>
  <c r="F1341" i="30"/>
  <c r="E1341" i="30"/>
  <c r="E1342" i="30" s="1"/>
  <c r="E1343" i="30" s="1"/>
  <c r="E1344" i="30" s="1"/>
  <c r="E1345" i="30" s="1"/>
  <c r="E1346" i="30" s="1"/>
  <c r="J1340" i="30"/>
  <c r="J1342" i="30" s="1"/>
  <c r="J1344" i="30" s="1"/>
  <c r="J1346" i="30" s="1"/>
  <c r="I1340" i="30"/>
  <c r="I1342" i="30" s="1"/>
  <c r="I1344" i="30" s="1"/>
  <c r="I1346" i="30" s="1"/>
  <c r="F1340" i="30"/>
  <c r="F1339" i="30"/>
  <c r="F1338" i="30"/>
  <c r="E1338" i="30"/>
  <c r="E1339" i="30" s="1"/>
  <c r="J1337" i="30"/>
  <c r="J1339" i="30" s="1"/>
  <c r="I1337" i="30"/>
  <c r="I1339" i="30" s="1"/>
  <c r="F1337" i="30"/>
  <c r="F1336" i="30"/>
  <c r="J1335" i="30"/>
  <c r="I1335" i="30"/>
  <c r="F1335" i="30"/>
  <c r="F1334" i="30"/>
  <c r="J1333" i="30"/>
  <c r="I1333" i="30"/>
  <c r="F1333" i="30"/>
  <c r="E1333" i="30"/>
  <c r="E1334" i="30" s="1"/>
  <c r="E1335" i="30" s="1"/>
  <c r="E1336" i="30" s="1"/>
  <c r="J1332" i="30"/>
  <c r="J1334" i="30" s="1"/>
  <c r="J1336" i="30" s="1"/>
  <c r="J1338" i="30" s="1"/>
  <c r="I1332" i="30"/>
  <c r="I1334" i="30" s="1"/>
  <c r="I1336" i="30" s="1"/>
  <c r="I1338" i="30" s="1"/>
  <c r="F1332" i="30"/>
  <c r="F1331" i="30"/>
  <c r="F1330" i="30"/>
  <c r="F1329" i="30"/>
  <c r="E1329" i="30"/>
  <c r="E1330" i="30" s="1"/>
  <c r="E1331" i="30" s="1"/>
  <c r="F1328" i="30"/>
  <c r="F1326" i="30"/>
  <c r="F1325" i="30"/>
  <c r="J1324" i="30"/>
  <c r="J1325" i="30" s="1"/>
  <c r="J1326" i="30" s="1"/>
  <c r="J1327" i="30" s="1"/>
  <c r="J1328" i="30" s="1"/>
  <c r="J1329" i="30" s="1"/>
  <c r="J1330" i="30" s="1"/>
  <c r="J1331" i="30" s="1"/>
  <c r="I1324" i="30"/>
  <c r="I1325" i="30" s="1"/>
  <c r="I1326" i="30" s="1"/>
  <c r="I1327" i="30" s="1"/>
  <c r="I1328" i="30" s="1"/>
  <c r="I1329" i="30" s="1"/>
  <c r="I1330" i="30" s="1"/>
  <c r="I1331" i="30" s="1"/>
  <c r="F1324" i="30"/>
  <c r="F1323" i="30"/>
  <c r="J1322" i="30"/>
  <c r="I1322" i="30"/>
  <c r="F1322" i="30"/>
  <c r="F1321" i="30"/>
  <c r="J1320" i="30"/>
  <c r="I1320" i="30"/>
  <c r="F1320" i="30"/>
  <c r="E1320" i="30"/>
  <c r="E1321" i="30" s="1"/>
  <c r="E1322" i="30" s="1"/>
  <c r="E1323" i="30" s="1"/>
  <c r="E1324" i="30" s="1"/>
  <c r="E1325" i="30" s="1"/>
  <c r="E1326" i="30" s="1"/>
  <c r="J1319" i="30"/>
  <c r="J1321" i="30" s="1"/>
  <c r="J1323" i="30" s="1"/>
  <c r="I1319" i="30"/>
  <c r="I1321" i="30" s="1"/>
  <c r="I1323" i="30" s="1"/>
  <c r="F1319" i="30"/>
  <c r="F1318" i="30"/>
  <c r="F1317" i="30"/>
  <c r="F1316" i="30"/>
  <c r="E1316" i="30"/>
  <c r="E1317" i="30" s="1"/>
  <c r="E1318" i="30" s="1"/>
  <c r="F1315" i="30"/>
  <c r="F1313" i="30"/>
  <c r="F1312" i="30"/>
  <c r="F1311" i="30"/>
  <c r="F1310" i="30"/>
  <c r="F1309" i="30"/>
  <c r="J1308" i="30"/>
  <c r="J1310" i="30" s="1"/>
  <c r="J1312" i="30" s="1"/>
  <c r="J1314" i="30" s="1"/>
  <c r="J1316" i="30" s="1"/>
  <c r="J1318" i="30" s="1"/>
  <c r="I1308" i="30"/>
  <c r="I1310" i="30" s="1"/>
  <c r="I1312" i="30" s="1"/>
  <c r="I1314" i="30" s="1"/>
  <c r="I1316" i="30" s="1"/>
  <c r="I1318" i="30" s="1"/>
  <c r="F1308" i="30"/>
  <c r="F1307" i="30"/>
  <c r="F1306" i="30"/>
  <c r="F1305" i="30"/>
  <c r="F1304" i="30"/>
  <c r="J1303" i="30"/>
  <c r="J1305" i="30" s="1"/>
  <c r="J1307" i="30" s="1"/>
  <c r="J1309" i="30" s="1"/>
  <c r="J1311" i="30" s="1"/>
  <c r="J1313" i="30" s="1"/>
  <c r="J1315" i="30" s="1"/>
  <c r="J1317" i="30" s="1"/>
  <c r="I1303" i="30"/>
  <c r="I1305" i="30" s="1"/>
  <c r="I1307" i="30" s="1"/>
  <c r="I1309" i="30" s="1"/>
  <c r="I1311" i="30" s="1"/>
  <c r="I1313" i="30" s="1"/>
  <c r="I1315" i="30" s="1"/>
  <c r="I1317" i="30" s="1"/>
  <c r="F1303" i="30"/>
  <c r="F1302" i="30"/>
  <c r="F1301" i="30"/>
  <c r="F1300" i="30"/>
  <c r="F1299" i="30"/>
  <c r="F1298" i="30"/>
  <c r="F1297" i="30"/>
  <c r="J1296" i="30"/>
  <c r="J1298" i="30" s="1"/>
  <c r="J1300" i="30" s="1"/>
  <c r="J1302" i="30" s="1"/>
  <c r="J1304" i="30" s="1"/>
  <c r="J1306" i="30" s="1"/>
  <c r="I1296" i="30"/>
  <c r="I1298" i="30" s="1"/>
  <c r="I1300" i="30" s="1"/>
  <c r="I1302" i="30" s="1"/>
  <c r="I1304" i="30" s="1"/>
  <c r="I1306" i="30" s="1"/>
  <c r="F1296" i="30"/>
  <c r="J1295" i="30"/>
  <c r="J1297" i="30" s="1"/>
  <c r="J1299" i="30" s="1"/>
  <c r="J1301" i="30" s="1"/>
  <c r="F1295" i="30"/>
  <c r="J1294" i="30"/>
  <c r="F1294" i="30"/>
  <c r="I1293" i="30"/>
  <c r="I1295" i="30" s="1"/>
  <c r="I1297" i="30" s="1"/>
  <c r="I1299" i="30" s="1"/>
  <c r="I1301" i="30" s="1"/>
  <c r="F1293" i="30"/>
  <c r="E1293" i="30"/>
  <c r="E1294" i="30" s="1"/>
  <c r="E1295" i="30" s="1"/>
  <c r="E1296" i="30" s="1"/>
  <c r="E1297" i="30" s="1"/>
  <c r="E1298" i="30" s="1"/>
  <c r="E1299" i="30" s="1"/>
  <c r="E1300" i="30" s="1"/>
  <c r="E1301" i="30" s="1"/>
  <c r="E1302" i="30" s="1"/>
  <c r="E1303" i="30" s="1"/>
  <c r="E1304" i="30" s="1"/>
  <c r="E1305" i="30" s="1"/>
  <c r="E1306" i="30" s="1"/>
  <c r="E1307" i="30" s="1"/>
  <c r="E1308" i="30" s="1"/>
  <c r="E1309" i="30" s="1"/>
  <c r="E1310" i="30" s="1"/>
  <c r="E1311" i="30" s="1"/>
  <c r="E1312" i="30" s="1"/>
  <c r="E1313" i="30" s="1"/>
  <c r="J1292" i="30"/>
  <c r="I1292" i="30"/>
  <c r="F1292" i="30"/>
  <c r="F1291" i="30"/>
  <c r="F1290" i="30"/>
  <c r="F1289" i="30"/>
  <c r="F1288" i="30"/>
  <c r="F1286" i="30"/>
  <c r="F1285" i="30"/>
  <c r="F1284" i="30"/>
  <c r="F1283" i="30"/>
  <c r="F1282" i="30"/>
  <c r="J1281" i="30"/>
  <c r="J1283" i="30" s="1"/>
  <c r="J1285" i="30" s="1"/>
  <c r="J1287" i="30" s="1"/>
  <c r="J1289" i="30" s="1"/>
  <c r="J1291" i="30" s="1"/>
  <c r="I1281" i="30"/>
  <c r="I1283" i="30" s="1"/>
  <c r="I1285" i="30" s="1"/>
  <c r="I1287" i="30" s="1"/>
  <c r="I1289" i="30" s="1"/>
  <c r="I1291" i="30" s="1"/>
  <c r="F1281" i="30"/>
  <c r="E1281" i="30"/>
  <c r="E1282" i="30" s="1"/>
  <c r="E1283" i="30" s="1"/>
  <c r="E1284" i="30" s="1"/>
  <c r="E1285" i="30" s="1"/>
  <c r="E1286" i="30" s="1"/>
  <c r="J1280" i="30"/>
  <c r="J1282" i="30" s="1"/>
  <c r="J1284" i="30" s="1"/>
  <c r="J1286" i="30" s="1"/>
  <c r="J1288" i="30" s="1"/>
  <c r="J1290" i="30" s="1"/>
  <c r="I1280" i="30"/>
  <c r="I1282" i="30" s="1"/>
  <c r="I1284" i="30" s="1"/>
  <c r="I1286" i="30" s="1"/>
  <c r="I1288" i="30" s="1"/>
  <c r="I1290" i="30" s="1"/>
  <c r="F1280" i="30"/>
  <c r="J1278" i="30"/>
  <c r="I1278" i="30"/>
  <c r="J1274" i="30"/>
  <c r="J1276" i="30" s="1"/>
  <c r="I1274" i="30"/>
  <c r="I1276" i="30" s="1"/>
  <c r="J1272" i="30"/>
  <c r="I1272" i="30"/>
  <c r="J1271" i="30"/>
  <c r="J1273" i="30" s="1"/>
  <c r="J1275" i="30" s="1"/>
  <c r="J1277" i="30" s="1"/>
  <c r="J1279" i="30" s="1"/>
  <c r="I1271" i="30"/>
  <c r="I1273" i="30" s="1"/>
  <c r="I1275" i="30" s="1"/>
  <c r="I1277" i="30" s="1"/>
  <c r="I1279" i="30" s="1"/>
  <c r="E1271" i="30"/>
  <c r="E1272" i="30" s="1"/>
  <c r="E1273" i="30" s="1"/>
  <c r="E1274" i="30" s="1"/>
  <c r="E1275" i="30" s="1"/>
  <c r="E1276" i="30" s="1"/>
  <c r="E1277" i="30" s="1"/>
  <c r="E1278" i="30" s="1"/>
  <c r="E1279" i="30" s="1"/>
  <c r="J1270" i="30"/>
  <c r="I1270" i="30"/>
  <c r="J1268" i="30"/>
  <c r="I1268" i="30"/>
  <c r="J1264" i="30"/>
  <c r="J1266" i="30" s="1"/>
  <c r="I1264" i="30"/>
  <c r="I1266" i="30" s="1"/>
  <c r="J1260" i="30"/>
  <c r="J1262" i="30" s="1"/>
  <c r="I1260" i="30"/>
  <c r="I1262" i="30" s="1"/>
  <c r="J1256" i="30"/>
  <c r="J1258" i="30" s="1"/>
  <c r="I1256" i="30"/>
  <c r="I1258" i="30" s="1"/>
  <c r="J1253" i="30"/>
  <c r="J1255" i="30" s="1"/>
  <c r="J1257" i="30" s="1"/>
  <c r="J1259" i="30" s="1"/>
  <c r="J1261" i="30" s="1"/>
  <c r="J1263" i="30" s="1"/>
  <c r="J1265" i="30" s="1"/>
  <c r="J1267" i="30" s="1"/>
  <c r="J1269" i="30" s="1"/>
  <c r="I1253" i="30"/>
  <c r="I1255" i="30" s="1"/>
  <c r="I1257" i="30" s="1"/>
  <c r="I1259" i="30" s="1"/>
  <c r="I1261" i="30" s="1"/>
  <c r="I1263" i="30" s="1"/>
  <c r="I1265" i="30" s="1"/>
  <c r="I1267" i="30" s="1"/>
  <c r="I1269" i="30" s="1"/>
  <c r="J1252" i="30"/>
  <c r="J1254" i="30" s="1"/>
  <c r="I1252" i="30"/>
  <c r="I1254" i="30" s="1"/>
  <c r="E1252" i="30"/>
  <c r="E1253" i="30" s="1"/>
  <c r="E1254" i="30" s="1"/>
  <c r="E1255" i="30" s="1"/>
  <c r="E1256" i="30" s="1"/>
  <c r="E1257" i="30" s="1"/>
  <c r="E1258" i="30" s="1"/>
  <c r="E1259" i="30" s="1"/>
  <c r="E1260" i="30" s="1"/>
  <c r="E1261" i="30" s="1"/>
  <c r="E1262" i="30" s="1"/>
  <c r="E1263" i="30" s="1"/>
  <c r="E1264" i="30" s="1"/>
  <c r="E1265" i="30" s="1"/>
  <c r="E1266" i="30" s="1"/>
  <c r="E1267" i="30" s="1"/>
  <c r="E1268" i="30" s="1"/>
  <c r="E1269" i="30" s="1"/>
  <c r="J1251" i="30"/>
  <c r="I1251" i="30"/>
  <c r="F1250" i="30"/>
  <c r="F1249" i="30"/>
  <c r="F1248" i="30"/>
  <c r="F1247" i="30"/>
  <c r="J1246" i="30"/>
  <c r="J1248" i="30" s="1"/>
  <c r="J1250" i="30" s="1"/>
  <c r="I1246" i="30"/>
  <c r="I1248" i="30" s="1"/>
  <c r="I1250" i="30" s="1"/>
  <c r="F1246" i="30"/>
  <c r="E1246" i="30"/>
  <c r="E1247" i="30" s="1"/>
  <c r="E1248" i="30" s="1"/>
  <c r="E1249" i="30" s="1"/>
  <c r="E1250" i="30" s="1"/>
  <c r="J1245" i="30"/>
  <c r="J1247" i="30" s="1"/>
  <c r="J1249" i="30" s="1"/>
  <c r="I1245" i="30"/>
  <c r="I1247" i="30" s="1"/>
  <c r="I1249" i="30" s="1"/>
  <c r="F1245" i="30"/>
  <c r="F1244" i="30"/>
  <c r="F1243" i="30"/>
  <c r="F1242" i="30"/>
  <c r="F1241" i="30"/>
  <c r="J1240" i="30"/>
  <c r="J1242" i="30" s="1"/>
  <c r="J1244" i="30" s="1"/>
  <c r="I1240" i="30"/>
  <c r="I1242" i="30" s="1"/>
  <c r="I1244" i="30" s="1"/>
  <c r="F1240" i="30"/>
  <c r="J1239" i="30"/>
  <c r="J1241" i="30" s="1"/>
  <c r="J1243" i="30" s="1"/>
  <c r="I1239" i="30"/>
  <c r="I1241" i="30" s="1"/>
  <c r="I1243" i="30" s="1"/>
  <c r="F1239" i="30"/>
  <c r="E1239" i="30"/>
  <c r="E1240" i="30" s="1"/>
  <c r="E1241" i="30" s="1"/>
  <c r="E1242" i="30" s="1"/>
  <c r="E1243" i="30" s="1"/>
  <c r="E1244" i="30" s="1"/>
  <c r="J1238" i="30"/>
  <c r="I1238" i="30"/>
  <c r="F1238" i="30"/>
  <c r="J1236" i="30"/>
  <c r="I1236" i="30"/>
  <c r="J1235" i="30"/>
  <c r="J1237" i="30" s="1"/>
  <c r="I1235" i="30"/>
  <c r="I1237" i="30" s="1"/>
  <c r="E1235" i="30"/>
  <c r="E1236" i="30" s="1"/>
  <c r="E1237" i="30" s="1"/>
  <c r="J1234" i="30"/>
  <c r="I1234" i="30"/>
  <c r="F1233" i="30"/>
  <c r="J1232" i="30"/>
  <c r="I1232" i="30"/>
  <c r="F1232" i="30"/>
  <c r="F1231" i="30"/>
  <c r="F1230" i="30"/>
  <c r="F1229" i="30"/>
  <c r="F1228" i="30"/>
  <c r="J1227" i="30"/>
  <c r="J1229" i="30" s="1"/>
  <c r="J1231" i="30" s="1"/>
  <c r="J1233" i="30" s="1"/>
  <c r="I1227" i="30"/>
  <c r="I1229" i="30" s="1"/>
  <c r="I1231" i="30" s="1"/>
  <c r="I1233" i="30" s="1"/>
  <c r="F1227" i="30"/>
  <c r="J1226" i="30"/>
  <c r="J1228" i="30" s="1"/>
  <c r="J1230" i="30" s="1"/>
  <c r="I1226" i="30"/>
  <c r="I1228" i="30" s="1"/>
  <c r="I1230" i="30" s="1"/>
  <c r="F1226" i="30"/>
  <c r="E1226" i="30"/>
  <c r="E1227" i="30" s="1"/>
  <c r="E1228" i="30" s="1"/>
  <c r="E1229" i="30" s="1"/>
  <c r="E1230" i="30" s="1"/>
  <c r="E1231" i="30" s="1"/>
  <c r="E1232" i="30" s="1"/>
  <c r="E1233" i="30" s="1"/>
  <c r="J1225" i="30"/>
  <c r="I1225" i="30"/>
  <c r="F1225" i="30"/>
  <c r="F1224" i="30"/>
  <c r="F1223" i="30"/>
  <c r="J1222" i="30"/>
  <c r="J1224" i="30" s="1"/>
  <c r="I1222" i="30"/>
  <c r="I1224" i="30" s="1"/>
  <c r="F1222" i="30"/>
  <c r="F1221" i="30"/>
  <c r="J1220" i="30"/>
  <c r="I1220" i="30"/>
  <c r="F1220" i="30"/>
  <c r="J1219" i="30"/>
  <c r="J1221" i="30" s="1"/>
  <c r="J1223" i="30" s="1"/>
  <c r="I1219" i="30"/>
  <c r="I1221" i="30" s="1"/>
  <c r="I1223" i="30" s="1"/>
  <c r="F1219" i="30"/>
  <c r="E1219" i="30"/>
  <c r="E1220" i="30" s="1"/>
  <c r="E1221" i="30" s="1"/>
  <c r="E1222" i="30" s="1"/>
  <c r="E1223" i="30" s="1"/>
  <c r="E1224" i="30" s="1"/>
  <c r="J1218" i="30"/>
  <c r="I1218" i="30"/>
  <c r="F1218" i="30"/>
  <c r="F1217" i="30"/>
  <c r="J1216" i="30"/>
  <c r="I1216" i="30"/>
  <c r="F1216" i="30"/>
  <c r="J1215" i="30"/>
  <c r="J1217" i="30" s="1"/>
  <c r="I1215" i="30"/>
  <c r="I1217" i="30" s="1"/>
  <c r="F1215" i="30"/>
  <c r="E1215" i="30"/>
  <c r="E1216" i="30" s="1"/>
  <c r="E1217" i="30" s="1"/>
  <c r="J1214" i="30"/>
  <c r="I1214" i="30"/>
  <c r="F1214" i="30"/>
  <c r="J1211" i="30"/>
  <c r="J1213" i="30" s="1"/>
  <c r="I1211" i="30"/>
  <c r="I1213" i="30" s="1"/>
  <c r="J1210" i="30"/>
  <c r="J1212" i="30" s="1"/>
  <c r="I1210" i="30"/>
  <c r="I1212" i="30" s="1"/>
  <c r="E1210" i="30"/>
  <c r="E1211" i="30" s="1"/>
  <c r="E1212" i="30" s="1"/>
  <c r="E1213" i="30" s="1"/>
  <c r="J1209" i="30"/>
  <c r="I1209" i="30"/>
  <c r="F1203" i="30"/>
  <c r="F1202" i="30"/>
  <c r="F1201" i="30"/>
  <c r="F1200" i="30"/>
  <c r="F1199" i="30"/>
  <c r="F1198" i="30"/>
  <c r="F1197" i="30"/>
  <c r="F1196" i="30"/>
  <c r="F1195" i="30"/>
  <c r="F1194" i="30"/>
  <c r="F1193" i="30"/>
  <c r="F1192" i="30"/>
  <c r="F1191" i="30"/>
  <c r="F1190" i="30"/>
  <c r="F1189" i="30"/>
  <c r="F1188" i="30"/>
  <c r="F1187" i="30"/>
  <c r="F1186" i="30"/>
  <c r="F1185" i="30"/>
  <c r="F1184" i="30"/>
  <c r="F1183" i="30"/>
  <c r="J1182" i="30"/>
  <c r="J1184" i="30" s="1"/>
  <c r="J1186" i="30" s="1"/>
  <c r="J1188" i="30" s="1"/>
  <c r="J1190" i="30" s="1"/>
  <c r="J1192" i="30" s="1"/>
  <c r="J1194" i="30" s="1"/>
  <c r="J1196" i="30" s="1"/>
  <c r="J1198" i="30" s="1"/>
  <c r="J1200" i="30" s="1"/>
  <c r="J1202" i="30" s="1"/>
  <c r="J1204" i="30" s="1"/>
  <c r="J1206" i="30" s="1"/>
  <c r="J1208" i="30" s="1"/>
  <c r="I1182" i="30"/>
  <c r="I1184" i="30" s="1"/>
  <c r="I1186" i="30" s="1"/>
  <c r="I1188" i="30" s="1"/>
  <c r="I1190" i="30" s="1"/>
  <c r="I1192" i="30" s="1"/>
  <c r="I1194" i="30" s="1"/>
  <c r="I1196" i="30" s="1"/>
  <c r="I1198" i="30" s="1"/>
  <c r="I1200" i="30" s="1"/>
  <c r="I1202" i="30" s="1"/>
  <c r="I1204" i="30" s="1"/>
  <c r="I1206" i="30" s="1"/>
  <c r="I1208" i="30" s="1"/>
  <c r="F1182" i="30"/>
  <c r="E1182" i="30"/>
  <c r="E1183" i="30" s="1"/>
  <c r="E1184" i="30" s="1"/>
  <c r="E1185" i="30" s="1"/>
  <c r="E1186" i="30" s="1"/>
  <c r="E1187" i="30" s="1"/>
  <c r="E1188" i="30" s="1"/>
  <c r="E1189" i="30" s="1"/>
  <c r="E1190" i="30" s="1"/>
  <c r="E1191" i="30" s="1"/>
  <c r="E1192" i="30" s="1"/>
  <c r="E1193" i="30" s="1"/>
  <c r="E1194" i="30" s="1"/>
  <c r="E1195" i="30" s="1"/>
  <c r="E1196" i="30" s="1"/>
  <c r="E1197" i="30" s="1"/>
  <c r="E1198" i="30" s="1"/>
  <c r="E1199" i="30" s="1"/>
  <c r="E1200" i="30" s="1"/>
  <c r="E1201" i="30" s="1"/>
  <c r="E1202" i="30" s="1"/>
  <c r="E1203" i="30" s="1"/>
  <c r="J1181" i="30"/>
  <c r="J1183" i="30" s="1"/>
  <c r="J1185" i="30" s="1"/>
  <c r="J1187" i="30" s="1"/>
  <c r="J1189" i="30" s="1"/>
  <c r="J1191" i="30" s="1"/>
  <c r="J1193" i="30" s="1"/>
  <c r="J1195" i="30" s="1"/>
  <c r="J1197" i="30" s="1"/>
  <c r="J1199" i="30" s="1"/>
  <c r="J1201" i="30" s="1"/>
  <c r="J1203" i="30" s="1"/>
  <c r="J1205" i="30" s="1"/>
  <c r="J1207" i="30" s="1"/>
  <c r="I1181" i="30"/>
  <c r="I1183" i="30" s="1"/>
  <c r="I1185" i="30" s="1"/>
  <c r="I1187" i="30" s="1"/>
  <c r="I1189" i="30" s="1"/>
  <c r="I1191" i="30" s="1"/>
  <c r="I1193" i="30" s="1"/>
  <c r="I1195" i="30" s="1"/>
  <c r="I1197" i="30" s="1"/>
  <c r="I1199" i="30" s="1"/>
  <c r="I1201" i="30" s="1"/>
  <c r="I1203" i="30" s="1"/>
  <c r="I1205" i="30" s="1"/>
  <c r="I1207" i="30" s="1"/>
  <c r="F1181" i="30"/>
  <c r="F1180" i="30"/>
  <c r="E1180" i="30"/>
  <c r="J1179" i="30"/>
  <c r="I1179" i="30"/>
  <c r="F1179" i="30"/>
  <c r="F1178" i="30"/>
  <c r="J1177" i="30"/>
  <c r="I1177" i="30"/>
  <c r="F1177" i="30"/>
  <c r="E1177" i="30"/>
  <c r="E1178" i="30" s="1"/>
  <c r="J1176" i="30"/>
  <c r="J1178" i="30" s="1"/>
  <c r="J1180" i="30" s="1"/>
  <c r="I1176" i="30"/>
  <c r="I1178" i="30" s="1"/>
  <c r="I1180" i="30" s="1"/>
  <c r="F1176" i="30"/>
  <c r="F1175" i="30"/>
  <c r="J1174" i="30"/>
  <c r="I1174" i="30"/>
  <c r="F1174" i="30"/>
  <c r="J1173" i="30"/>
  <c r="J1175" i="30" s="1"/>
  <c r="I1173" i="30"/>
  <c r="I1175" i="30" s="1"/>
  <c r="F1173" i="30"/>
  <c r="J1172" i="30"/>
  <c r="I1172" i="30"/>
  <c r="F1172" i="30"/>
  <c r="E1172" i="30"/>
  <c r="E1173" i="30" s="1"/>
  <c r="E1174" i="30" s="1"/>
  <c r="E1175" i="30" s="1"/>
  <c r="J1171" i="30"/>
  <c r="I1171" i="30"/>
  <c r="F1171" i="30"/>
  <c r="F1170" i="30"/>
  <c r="F1169" i="30"/>
  <c r="J1168" i="30"/>
  <c r="J1170" i="30" s="1"/>
  <c r="I1168" i="30"/>
  <c r="I1170" i="30" s="1"/>
  <c r="F1168" i="30"/>
  <c r="E1168" i="30"/>
  <c r="E1169" i="30" s="1"/>
  <c r="E1170" i="30" s="1"/>
  <c r="J1167" i="30"/>
  <c r="J1169" i="30" s="1"/>
  <c r="I1167" i="30"/>
  <c r="I1169" i="30" s="1"/>
  <c r="F1167" i="30"/>
  <c r="F1166" i="30"/>
  <c r="F1165" i="30"/>
  <c r="F1164" i="30"/>
  <c r="F1163" i="30"/>
  <c r="J1162" i="30"/>
  <c r="J1164" i="30" s="1"/>
  <c r="J1166" i="30" s="1"/>
  <c r="I1162" i="30"/>
  <c r="I1164" i="30" s="1"/>
  <c r="I1166" i="30" s="1"/>
  <c r="F1162" i="30"/>
  <c r="F1161" i="30"/>
  <c r="F1160" i="30"/>
  <c r="F1159" i="30"/>
  <c r="F1158" i="30"/>
  <c r="F1157" i="30"/>
  <c r="F1156" i="30"/>
  <c r="F1155" i="30"/>
  <c r="F1154" i="30"/>
  <c r="F1153" i="30"/>
  <c r="F1152" i="30"/>
  <c r="F1151" i="30"/>
  <c r="F1150" i="30"/>
  <c r="F1149" i="30"/>
  <c r="J1148" i="30"/>
  <c r="J1150" i="30" s="1"/>
  <c r="J1152" i="30" s="1"/>
  <c r="J1154" i="30" s="1"/>
  <c r="J1156" i="30" s="1"/>
  <c r="J1158" i="30" s="1"/>
  <c r="J1160" i="30" s="1"/>
  <c r="I1148" i="30"/>
  <c r="I1150" i="30" s="1"/>
  <c r="I1152" i="30" s="1"/>
  <c r="I1154" i="30" s="1"/>
  <c r="I1156" i="30" s="1"/>
  <c r="I1158" i="30" s="1"/>
  <c r="I1160" i="30" s="1"/>
  <c r="F1148" i="30"/>
  <c r="E1148" i="30"/>
  <c r="E1149" i="30" s="1"/>
  <c r="E1150" i="30" s="1"/>
  <c r="E1151" i="30" s="1"/>
  <c r="E1152" i="30" s="1"/>
  <c r="E1153" i="30" s="1"/>
  <c r="E1154" i="30" s="1"/>
  <c r="E1155" i="30" s="1"/>
  <c r="E1156" i="30" s="1"/>
  <c r="E1157" i="30" s="1"/>
  <c r="E1158" i="30" s="1"/>
  <c r="E1159" i="30" s="1"/>
  <c r="E1160" i="30" s="1"/>
  <c r="E1161" i="30" s="1"/>
  <c r="E1162" i="30" s="1"/>
  <c r="E1163" i="30" s="1"/>
  <c r="E1164" i="30" s="1"/>
  <c r="E1165" i="30" s="1"/>
  <c r="E1166" i="30" s="1"/>
  <c r="J1147" i="30"/>
  <c r="J1149" i="30" s="1"/>
  <c r="J1151" i="30" s="1"/>
  <c r="J1153" i="30" s="1"/>
  <c r="J1155" i="30" s="1"/>
  <c r="J1157" i="30" s="1"/>
  <c r="J1159" i="30" s="1"/>
  <c r="J1161" i="30" s="1"/>
  <c r="J1163" i="30" s="1"/>
  <c r="J1165" i="30" s="1"/>
  <c r="I1147" i="30"/>
  <c r="I1149" i="30" s="1"/>
  <c r="I1151" i="30" s="1"/>
  <c r="I1153" i="30" s="1"/>
  <c r="I1155" i="30" s="1"/>
  <c r="I1157" i="30" s="1"/>
  <c r="I1159" i="30" s="1"/>
  <c r="I1161" i="30" s="1"/>
  <c r="I1163" i="30" s="1"/>
  <c r="I1165" i="30" s="1"/>
  <c r="F1147" i="30"/>
  <c r="F1146" i="30"/>
  <c r="F1145" i="30"/>
  <c r="J1144" i="30"/>
  <c r="J1146" i="30" s="1"/>
  <c r="I1144" i="30"/>
  <c r="I1146" i="30" s="1"/>
  <c r="F1144" i="30"/>
  <c r="F1143" i="30"/>
  <c r="F1142" i="30"/>
  <c r="F1141" i="30"/>
  <c r="F1140" i="30"/>
  <c r="F1139" i="30"/>
  <c r="F1138" i="30"/>
  <c r="J1137" i="30"/>
  <c r="J1139" i="30" s="1"/>
  <c r="J1141" i="30" s="1"/>
  <c r="J1143" i="30" s="1"/>
  <c r="J1145" i="30" s="1"/>
  <c r="I1137" i="30"/>
  <c r="I1139" i="30" s="1"/>
  <c r="I1141" i="30" s="1"/>
  <c r="I1143" i="30" s="1"/>
  <c r="I1145" i="30" s="1"/>
  <c r="F1137" i="30"/>
  <c r="F1136" i="30"/>
  <c r="F1135" i="30"/>
  <c r="F1134" i="30"/>
  <c r="F1133" i="30"/>
  <c r="F1132" i="30"/>
  <c r="F1131" i="30"/>
  <c r="J1130" i="30"/>
  <c r="J1132" i="30" s="1"/>
  <c r="J1134" i="30" s="1"/>
  <c r="J1136" i="30" s="1"/>
  <c r="J1138" i="30" s="1"/>
  <c r="J1140" i="30" s="1"/>
  <c r="J1142" i="30" s="1"/>
  <c r="I1130" i="30"/>
  <c r="I1132" i="30" s="1"/>
  <c r="I1134" i="30" s="1"/>
  <c r="I1136" i="30" s="1"/>
  <c r="I1138" i="30" s="1"/>
  <c r="I1140" i="30" s="1"/>
  <c r="I1142" i="30" s="1"/>
  <c r="F1130" i="30"/>
  <c r="E1130" i="30"/>
  <c r="E1131" i="30" s="1"/>
  <c r="E1132" i="30" s="1"/>
  <c r="E1133" i="30" s="1"/>
  <c r="E1134" i="30" s="1"/>
  <c r="E1135" i="30" s="1"/>
  <c r="E1136" i="30" s="1"/>
  <c r="E1137" i="30" s="1"/>
  <c r="E1138" i="30" s="1"/>
  <c r="E1139" i="30" s="1"/>
  <c r="E1140" i="30" s="1"/>
  <c r="E1141" i="30" s="1"/>
  <c r="E1142" i="30" s="1"/>
  <c r="E1143" i="30" s="1"/>
  <c r="E1144" i="30" s="1"/>
  <c r="E1145" i="30" s="1"/>
  <c r="E1146" i="30" s="1"/>
  <c r="J1129" i="30"/>
  <c r="J1131" i="30" s="1"/>
  <c r="J1133" i="30" s="1"/>
  <c r="J1135" i="30" s="1"/>
  <c r="I1129" i="30"/>
  <c r="I1131" i="30" s="1"/>
  <c r="I1133" i="30" s="1"/>
  <c r="I1135" i="30" s="1"/>
  <c r="F1129" i="30"/>
  <c r="F1128" i="30"/>
  <c r="E1128" i="30"/>
  <c r="J1127" i="30"/>
  <c r="I1127" i="30"/>
  <c r="F1127" i="30"/>
  <c r="F1126" i="30"/>
  <c r="F1125" i="30"/>
  <c r="F1124" i="30"/>
  <c r="F1123" i="30"/>
  <c r="F1122" i="30"/>
  <c r="F1121" i="30"/>
  <c r="F1120" i="30"/>
  <c r="F1119" i="30"/>
  <c r="F1118" i="30"/>
  <c r="F1117" i="30"/>
  <c r="F1116" i="30"/>
  <c r="F1115" i="30"/>
  <c r="F1114" i="30"/>
  <c r="F1113" i="30"/>
  <c r="F1112" i="30"/>
  <c r="F1111" i="30"/>
  <c r="F1110" i="30"/>
  <c r="F1109" i="30"/>
  <c r="J1108" i="30"/>
  <c r="J1110" i="30" s="1"/>
  <c r="J1112" i="30" s="1"/>
  <c r="J1114" i="30" s="1"/>
  <c r="J1116" i="30" s="1"/>
  <c r="J1118" i="30" s="1"/>
  <c r="J1120" i="30" s="1"/>
  <c r="J1122" i="30" s="1"/>
  <c r="J1124" i="30" s="1"/>
  <c r="J1126" i="30" s="1"/>
  <c r="J1128" i="30" s="1"/>
  <c r="I1108" i="30"/>
  <c r="I1110" i="30" s="1"/>
  <c r="I1112" i="30" s="1"/>
  <c r="I1114" i="30" s="1"/>
  <c r="I1116" i="30" s="1"/>
  <c r="I1118" i="30" s="1"/>
  <c r="I1120" i="30" s="1"/>
  <c r="I1122" i="30" s="1"/>
  <c r="I1124" i="30" s="1"/>
  <c r="I1126" i="30" s="1"/>
  <c r="I1128" i="30" s="1"/>
  <c r="F1108" i="30"/>
  <c r="F1107" i="30"/>
  <c r="F1106" i="30"/>
  <c r="F1105" i="30"/>
  <c r="F1104" i="30"/>
  <c r="F1103" i="30"/>
  <c r="J1102" i="30"/>
  <c r="J1104" i="30" s="1"/>
  <c r="J1106" i="30" s="1"/>
  <c r="I1102" i="30"/>
  <c r="I1104" i="30" s="1"/>
  <c r="I1106" i="30" s="1"/>
  <c r="F1102" i="30"/>
  <c r="F1101" i="30"/>
  <c r="J1100" i="30"/>
  <c r="I1100" i="30"/>
  <c r="F1100" i="30"/>
  <c r="E1100" i="30"/>
  <c r="E1101" i="30" s="1"/>
  <c r="E1102" i="30" s="1"/>
  <c r="E1103" i="30" s="1"/>
  <c r="E1104" i="30" s="1"/>
  <c r="E1105" i="30" s="1"/>
  <c r="E1106" i="30" s="1"/>
  <c r="E1107" i="30" s="1"/>
  <c r="E1108" i="30" s="1"/>
  <c r="E1109" i="30" s="1"/>
  <c r="E1110" i="30" s="1"/>
  <c r="E1111" i="30" s="1"/>
  <c r="E1112" i="30" s="1"/>
  <c r="E1113" i="30" s="1"/>
  <c r="E1114" i="30" s="1"/>
  <c r="E1115" i="30" s="1"/>
  <c r="E1116" i="30" s="1"/>
  <c r="E1117" i="30" s="1"/>
  <c r="E1118" i="30" s="1"/>
  <c r="E1119" i="30" s="1"/>
  <c r="E1120" i="30" s="1"/>
  <c r="E1121" i="30" s="1"/>
  <c r="E1122" i="30" s="1"/>
  <c r="E1123" i="30" s="1"/>
  <c r="E1124" i="30" s="1"/>
  <c r="E1125" i="30" s="1"/>
  <c r="E1126" i="30" s="1"/>
  <c r="J1099" i="30"/>
  <c r="J1101" i="30" s="1"/>
  <c r="J1103" i="30" s="1"/>
  <c r="J1105" i="30" s="1"/>
  <c r="J1107" i="30" s="1"/>
  <c r="J1109" i="30" s="1"/>
  <c r="J1111" i="30" s="1"/>
  <c r="J1113" i="30" s="1"/>
  <c r="J1115" i="30" s="1"/>
  <c r="J1117" i="30" s="1"/>
  <c r="J1119" i="30" s="1"/>
  <c r="J1121" i="30" s="1"/>
  <c r="J1123" i="30" s="1"/>
  <c r="J1125" i="30" s="1"/>
  <c r="I1099" i="30"/>
  <c r="I1101" i="30" s="1"/>
  <c r="I1103" i="30" s="1"/>
  <c r="I1105" i="30" s="1"/>
  <c r="I1107" i="30" s="1"/>
  <c r="I1109" i="30" s="1"/>
  <c r="I1111" i="30" s="1"/>
  <c r="I1113" i="30" s="1"/>
  <c r="I1115" i="30" s="1"/>
  <c r="I1117" i="30" s="1"/>
  <c r="I1119" i="30" s="1"/>
  <c r="I1121" i="30" s="1"/>
  <c r="I1123" i="30" s="1"/>
  <c r="I1125" i="30" s="1"/>
  <c r="F1099" i="30"/>
  <c r="F1098" i="30"/>
  <c r="J1097" i="30"/>
  <c r="I1097" i="30"/>
  <c r="F1097" i="30"/>
  <c r="E1097" i="30"/>
  <c r="E1098" i="30" s="1"/>
  <c r="J1096" i="30"/>
  <c r="J1098" i="30" s="1"/>
  <c r="I1096" i="30"/>
  <c r="I1098" i="30" s="1"/>
  <c r="F1096" i="30"/>
  <c r="F1095" i="30"/>
  <c r="J1094" i="30"/>
  <c r="I1094" i="30"/>
  <c r="F1094" i="30"/>
  <c r="F1093" i="30"/>
  <c r="J1092" i="30"/>
  <c r="I1092" i="30"/>
  <c r="F1092" i="30"/>
  <c r="F1091" i="30"/>
  <c r="F1090" i="30"/>
  <c r="J1089" i="30"/>
  <c r="J1091" i="30" s="1"/>
  <c r="J1093" i="30" s="1"/>
  <c r="J1095" i="30" s="1"/>
  <c r="I1089" i="30"/>
  <c r="I1091" i="30" s="1"/>
  <c r="I1093" i="30" s="1"/>
  <c r="I1095" i="30" s="1"/>
  <c r="F1089" i="30"/>
  <c r="E1089" i="30"/>
  <c r="E1090" i="30" s="1"/>
  <c r="E1091" i="30" s="1"/>
  <c r="E1092" i="30" s="1"/>
  <c r="E1093" i="30" s="1"/>
  <c r="E1094" i="30" s="1"/>
  <c r="E1095" i="30" s="1"/>
  <c r="J1088" i="30"/>
  <c r="J1090" i="30" s="1"/>
  <c r="I1088" i="30"/>
  <c r="I1090" i="30" s="1"/>
  <c r="F1088" i="30"/>
  <c r="F1087" i="30"/>
  <c r="F1086" i="30"/>
  <c r="F1085" i="30"/>
  <c r="E1085" i="30"/>
  <c r="E1086" i="30" s="1"/>
  <c r="E1087" i="30" s="1"/>
  <c r="J1084" i="30"/>
  <c r="J1086" i="30" s="1"/>
  <c r="I1084" i="30"/>
  <c r="I1086" i="30" s="1"/>
  <c r="F1084" i="30"/>
  <c r="F1083" i="30"/>
  <c r="F1082" i="30"/>
  <c r="F1081" i="30"/>
  <c r="F1080" i="30"/>
  <c r="J1079" i="30"/>
  <c r="J1081" i="30" s="1"/>
  <c r="J1083" i="30" s="1"/>
  <c r="J1085" i="30" s="1"/>
  <c r="J1087" i="30" s="1"/>
  <c r="I1079" i="30"/>
  <c r="I1081" i="30" s="1"/>
  <c r="I1083" i="30" s="1"/>
  <c r="I1085" i="30" s="1"/>
  <c r="I1087" i="30" s="1"/>
  <c r="F1079" i="30"/>
  <c r="E1079" i="30"/>
  <c r="E1080" i="30" s="1"/>
  <c r="E1081" i="30" s="1"/>
  <c r="E1082" i="30" s="1"/>
  <c r="E1083" i="30" s="1"/>
  <c r="J1078" i="30"/>
  <c r="J1080" i="30" s="1"/>
  <c r="J1082" i="30" s="1"/>
  <c r="I1078" i="30"/>
  <c r="I1080" i="30" s="1"/>
  <c r="I1082" i="30" s="1"/>
  <c r="F1078" i="30"/>
  <c r="F1077" i="30"/>
  <c r="J1076" i="30"/>
  <c r="I1076" i="30"/>
  <c r="F1076" i="30"/>
  <c r="F1075" i="30"/>
  <c r="F1074" i="30"/>
  <c r="F1073" i="30"/>
  <c r="F1072" i="30"/>
  <c r="F1071" i="30"/>
  <c r="F1070" i="30"/>
  <c r="F1069" i="30"/>
  <c r="F1068" i="30"/>
  <c r="J1067" i="30"/>
  <c r="J1069" i="30" s="1"/>
  <c r="J1071" i="30" s="1"/>
  <c r="J1073" i="30" s="1"/>
  <c r="J1075" i="30" s="1"/>
  <c r="J1077" i="30" s="1"/>
  <c r="I1067" i="30"/>
  <c r="I1069" i="30" s="1"/>
  <c r="I1071" i="30" s="1"/>
  <c r="I1073" i="30" s="1"/>
  <c r="I1075" i="30" s="1"/>
  <c r="I1077" i="30" s="1"/>
  <c r="F1067" i="30"/>
  <c r="F1066" i="30"/>
  <c r="F1065" i="30"/>
  <c r="F1064" i="30"/>
  <c r="F1063" i="30"/>
  <c r="F1062" i="30"/>
  <c r="F1061" i="30"/>
  <c r="F1060" i="30"/>
  <c r="F1059" i="30"/>
  <c r="F1058" i="30"/>
  <c r="J1057" i="30"/>
  <c r="J1059" i="30" s="1"/>
  <c r="J1061" i="30" s="1"/>
  <c r="J1063" i="30" s="1"/>
  <c r="J1065" i="30" s="1"/>
  <c r="I1057" i="30"/>
  <c r="I1059" i="30" s="1"/>
  <c r="I1061" i="30" s="1"/>
  <c r="I1063" i="30" s="1"/>
  <c r="I1065" i="30" s="1"/>
  <c r="F1057" i="30"/>
  <c r="E1057" i="30"/>
  <c r="E1058" i="30" s="1"/>
  <c r="E1059" i="30" s="1"/>
  <c r="E1060" i="30" s="1"/>
  <c r="E1061" i="30" s="1"/>
  <c r="E1062" i="30" s="1"/>
  <c r="E1063" i="30" s="1"/>
  <c r="E1064" i="30" s="1"/>
  <c r="E1065" i="30" s="1"/>
  <c r="E1066" i="30" s="1"/>
  <c r="E1067" i="30" s="1"/>
  <c r="E1068" i="30" s="1"/>
  <c r="E1069" i="30" s="1"/>
  <c r="E1070" i="30" s="1"/>
  <c r="E1071" i="30" s="1"/>
  <c r="E1072" i="30" s="1"/>
  <c r="E1073" i="30" s="1"/>
  <c r="E1074" i="30" s="1"/>
  <c r="E1075" i="30" s="1"/>
  <c r="E1076" i="30" s="1"/>
  <c r="E1077" i="30" s="1"/>
  <c r="J1056" i="30"/>
  <c r="J1058" i="30" s="1"/>
  <c r="J1060" i="30" s="1"/>
  <c r="J1062" i="30" s="1"/>
  <c r="J1064" i="30" s="1"/>
  <c r="J1066" i="30" s="1"/>
  <c r="J1068" i="30" s="1"/>
  <c r="J1070" i="30" s="1"/>
  <c r="J1072" i="30" s="1"/>
  <c r="J1074" i="30" s="1"/>
  <c r="I1056" i="30"/>
  <c r="I1058" i="30" s="1"/>
  <c r="I1060" i="30" s="1"/>
  <c r="I1062" i="30" s="1"/>
  <c r="I1064" i="30" s="1"/>
  <c r="I1066" i="30" s="1"/>
  <c r="I1068" i="30" s="1"/>
  <c r="I1070" i="30" s="1"/>
  <c r="I1072" i="30" s="1"/>
  <c r="I1074" i="30" s="1"/>
  <c r="F1056" i="30"/>
  <c r="F1055" i="30"/>
  <c r="J1054" i="30"/>
  <c r="I1054" i="30"/>
  <c r="F1054" i="30"/>
  <c r="F1053" i="30"/>
  <c r="F1052" i="30"/>
  <c r="F1051" i="30"/>
  <c r="F1050" i="30"/>
  <c r="J1046" i="30"/>
  <c r="J1048" i="30" s="1"/>
  <c r="J1050" i="30" s="1"/>
  <c r="J1052" i="30" s="1"/>
  <c r="I1046" i="30"/>
  <c r="I1048" i="30" s="1"/>
  <c r="I1050" i="30" s="1"/>
  <c r="I1052" i="30" s="1"/>
  <c r="J1045" i="30"/>
  <c r="J1047" i="30" s="1"/>
  <c r="J1049" i="30" s="1"/>
  <c r="J1051" i="30" s="1"/>
  <c r="J1053" i="30" s="1"/>
  <c r="J1055" i="30" s="1"/>
  <c r="I1045" i="30"/>
  <c r="I1047" i="30" s="1"/>
  <c r="I1049" i="30" s="1"/>
  <c r="I1051" i="30" s="1"/>
  <c r="I1053" i="30" s="1"/>
  <c r="I1055" i="30" s="1"/>
  <c r="E1045" i="30"/>
  <c r="E1046" i="30" s="1"/>
  <c r="E1047" i="30" s="1"/>
  <c r="E1048" i="30" s="1"/>
  <c r="J1044" i="30"/>
  <c r="I1044" i="30"/>
  <c r="F1043" i="30"/>
  <c r="F1042" i="30"/>
  <c r="F1041" i="30"/>
  <c r="F1040" i="30"/>
  <c r="F1039" i="30"/>
  <c r="F1038" i="30"/>
  <c r="F1037" i="30"/>
  <c r="J1036" i="30"/>
  <c r="I1036" i="30"/>
  <c r="F1036" i="30"/>
  <c r="J1035" i="30"/>
  <c r="I1035" i="30"/>
  <c r="F1035" i="30"/>
  <c r="J1034" i="30"/>
  <c r="F1034" i="30"/>
  <c r="I1033" i="30"/>
  <c r="F1033" i="30"/>
  <c r="F1032" i="30"/>
  <c r="F1031" i="30"/>
  <c r="F1030" i="30"/>
  <c r="F1029" i="30"/>
  <c r="F1028" i="30"/>
  <c r="F1027" i="30"/>
  <c r="F1026" i="30"/>
  <c r="F1025" i="30"/>
  <c r="F1024" i="30"/>
  <c r="I1023" i="30"/>
  <c r="I1025" i="30" s="1"/>
  <c r="I1027" i="30" s="1"/>
  <c r="I1029" i="30" s="1"/>
  <c r="I1031" i="30" s="1"/>
  <c r="F1023" i="30"/>
  <c r="J1022" i="30"/>
  <c r="J1024" i="30" s="1"/>
  <c r="J1026" i="30" s="1"/>
  <c r="J1028" i="30" s="1"/>
  <c r="J1030" i="30" s="1"/>
  <c r="J1032" i="30" s="1"/>
  <c r="F1022" i="30"/>
  <c r="J1021" i="30"/>
  <c r="J1023" i="30" s="1"/>
  <c r="J1025" i="30" s="1"/>
  <c r="J1027" i="30" s="1"/>
  <c r="J1029" i="30" s="1"/>
  <c r="J1031" i="30" s="1"/>
  <c r="F1021" i="30"/>
  <c r="I1020" i="30"/>
  <c r="I1022" i="30" s="1"/>
  <c r="I1024" i="30" s="1"/>
  <c r="I1026" i="30" s="1"/>
  <c r="I1028" i="30" s="1"/>
  <c r="I1030" i="30" s="1"/>
  <c r="I1032" i="30" s="1"/>
  <c r="F1020" i="30"/>
  <c r="E1020" i="30"/>
  <c r="E1021" i="30" s="1"/>
  <c r="E1022" i="30" s="1"/>
  <c r="E1023" i="30" s="1"/>
  <c r="E1024" i="30" s="1"/>
  <c r="E1025" i="30" s="1"/>
  <c r="E1026" i="30" s="1"/>
  <c r="E1027" i="30" s="1"/>
  <c r="E1028" i="30" s="1"/>
  <c r="E1029" i="30" s="1"/>
  <c r="E1030" i="30" s="1"/>
  <c r="E1031" i="30" s="1"/>
  <c r="E1032" i="30" s="1"/>
  <c r="E1033" i="30" s="1"/>
  <c r="E1034" i="30" s="1"/>
  <c r="E1035" i="30" s="1"/>
  <c r="E1036" i="30" s="1"/>
  <c r="E1037" i="30" s="1"/>
  <c r="E1038" i="30" s="1"/>
  <c r="E1039" i="30" s="1"/>
  <c r="E1040" i="30" s="1"/>
  <c r="E1041" i="30" s="1"/>
  <c r="E1042" i="30" s="1"/>
  <c r="E1043" i="30" s="1"/>
  <c r="J1019" i="30"/>
  <c r="I1019" i="30"/>
  <c r="F1019" i="30"/>
  <c r="F1018" i="30"/>
  <c r="F1017" i="30"/>
  <c r="F1016" i="30"/>
  <c r="E1016" i="30"/>
  <c r="E1017" i="30" s="1"/>
  <c r="E1018" i="30" s="1"/>
  <c r="J1015" i="30"/>
  <c r="J1017" i="30" s="1"/>
  <c r="I1015" i="30"/>
  <c r="I1017" i="30" s="1"/>
  <c r="F1015" i="30"/>
  <c r="F1014" i="30"/>
  <c r="F1013" i="30"/>
  <c r="F1012" i="30"/>
  <c r="F1011" i="30"/>
  <c r="F1010" i="30"/>
  <c r="E1010" i="30"/>
  <c r="E1011" i="30" s="1"/>
  <c r="E1012" i="30" s="1"/>
  <c r="E1013" i="30" s="1"/>
  <c r="E1014" i="30" s="1"/>
  <c r="J1009" i="30"/>
  <c r="J1011" i="30" s="1"/>
  <c r="J1013" i="30" s="1"/>
  <c r="I1009" i="30"/>
  <c r="I1011" i="30" s="1"/>
  <c r="I1013" i="30" s="1"/>
  <c r="F1009" i="30"/>
  <c r="F1008" i="30"/>
  <c r="F1007" i="30"/>
  <c r="F1006" i="30"/>
  <c r="F1005" i="30"/>
  <c r="J1004" i="30"/>
  <c r="J1006" i="30" s="1"/>
  <c r="J1008" i="30" s="1"/>
  <c r="J1010" i="30" s="1"/>
  <c r="J1012" i="30" s="1"/>
  <c r="J1014" i="30" s="1"/>
  <c r="J1016" i="30" s="1"/>
  <c r="J1018" i="30" s="1"/>
  <c r="I1004" i="30"/>
  <c r="I1006" i="30" s="1"/>
  <c r="I1008" i="30" s="1"/>
  <c r="I1010" i="30" s="1"/>
  <c r="I1012" i="30" s="1"/>
  <c r="I1014" i="30" s="1"/>
  <c r="I1016" i="30" s="1"/>
  <c r="I1018" i="30" s="1"/>
  <c r="F1004" i="30"/>
  <c r="F1003" i="30"/>
  <c r="F1002" i="30"/>
  <c r="F1001" i="30"/>
  <c r="F1000" i="30"/>
  <c r="F999" i="30"/>
  <c r="F998" i="30"/>
  <c r="F997" i="30"/>
  <c r="F996" i="30"/>
  <c r="J995" i="30"/>
  <c r="J997" i="30" s="1"/>
  <c r="J999" i="30" s="1"/>
  <c r="J1001" i="30" s="1"/>
  <c r="J1003" i="30" s="1"/>
  <c r="J1005" i="30" s="1"/>
  <c r="J1007" i="30" s="1"/>
  <c r="I995" i="30"/>
  <c r="I997" i="30" s="1"/>
  <c r="I999" i="30" s="1"/>
  <c r="I1001" i="30" s="1"/>
  <c r="I1003" i="30" s="1"/>
  <c r="I1005" i="30" s="1"/>
  <c r="I1007" i="30" s="1"/>
  <c r="F995" i="30"/>
  <c r="E995" i="30"/>
  <c r="E996" i="30" s="1"/>
  <c r="E997" i="30" s="1"/>
  <c r="E998" i="30" s="1"/>
  <c r="E999" i="30" s="1"/>
  <c r="E1000" i="30" s="1"/>
  <c r="E1001" i="30" s="1"/>
  <c r="E1002" i="30" s="1"/>
  <c r="E1003" i="30" s="1"/>
  <c r="E1004" i="30" s="1"/>
  <c r="E1005" i="30" s="1"/>
  <c r="E1006" i="30" s="1"/>
  <c r="E1007" i="30" s="1"/>
  <c r="E1008" i="30" s="1"/>
  <c r="J994" i="30"/>
  <c r="J996" i="30" s="1"/>
  <c r="J998" i="30" s="1"/>
  <c r="J1000" i="30" s="1"/>
  <c r="J1002" i="30" s="1"/>
  <c r="I994" i="30"/>
  <c r="I996" i="30" s="1"/>
  <c r="I998" i="30" s="1"/>
  <c r="I1000" i="30" s="1"/>
  <c r="I1002" i="30" s="1"/>
  <c r="F994" i="30"/>
  <c r="F993" i="30"/>
  <c r="F992" i="30"/>
  <c r="J991" i="30"/>
  <c r="J993" i="30" s="1"/>
  <c r="I991" i="30"/>
  <c r="I993" i="30" s="1"/>
  <c r="F991" i="30"/>
  <c r="E991" i="30"/>
  <c r="E992" i="30" s="1"/>
  <c r="E993" i="30" s="1"/>
  <c r="J990" i="30"/>
  <c r="J992" i="30" s="1"/>
  <c r="I990" i="30"/>
  <c r="I992" i="30" s="1"/>
  <c r="F990" i="30"/>
  <c r="F989" i="30"/>
  <c r="J988" i="30"/>
  <c r="I988" i="30"/>
  <c r="F988" i="30"/>
  <c r="E988" i="30"/>
  <c r="E989" i="30" s="1"/>
  <c r="J987" i="30"/>
  <c r="J989" i="30" s="1"/>
  <c r="I987" i="30"/>
  <c r="I989" i="30" s="1"/>
  <c r="F987" i="30"/>
  <c r="F986" i="30"/>
  <c r="F985" i="30"/>
  <c r="F984" i="30"/>
  <c r="J983" i="30"/>
  <c r="J984" i="30" s="1"/>
  <c r="J985" i="30" s="1"/>
  <c r="J986" i="30" s="1"/>
  <c r="F983" i="30"/>
  <c r="J982" i="30"/>
  <c r="I982" i="30"/>
  <c r="F982" i="30"/>
  <c r="F981" i="30"/>
  <c r="F980" i="30"/>
  <c r="F979" i="30"/>
  <c r="J978" i="30"/>
  <c r="J979" i="30" s="1"/>
  <c r="J980" i="30" s="1"/>
  <c r="J981" i="30" s="1"/>
  <c r="F978" i="30"/>
  <c r="F977" i="30"/>
  <c r="F976" i="30"/>
  <c r="F975" i="30"/>
  <c r="F974" i="30"/>
  <c r="F973" i="30"/>
  <c r="F972" i="30"/>
  <c r="F971" i="30"/>
  <c r="J970" i="30"/>
  <c r="J971" i="30" s="1"/>
  <c r="J972" i="30" s="1"/>
  <c r="J973" i="30" s="1"/>
  <c r="J974" i="30" s="1"/>
  <c r="J975" i="30" s="1"/>
  <c r="J976" i="30" s="1"/>
  <c r="J977" i="30" s="1"/>
  <c r="F970" i="30"/>
  <c r="F969" i="30"/>
  <c r="F968" i="30"/>
  <c r="F967" i="30"/>
  <c r="F966" i="30"/>
  <c r="F965" i="30"/>
  <c r="F964" i="30"/>
  <c r="J963" i="30"/>
  <c r="J964" i="30" s="1"/>
  <c r="J965" i="30" s="1"/>
  <c r="J966" i="30" s="1"/>
  <c r="J967" i="30" s="1"/>
  <c r="J968" i="30" s="1"/>
  <c r="J969" i="30" s="1"/>
  <c r="F963" i="30"/>
  <c r="J962" i="30"/>
  <c r="I962" i="30"/>
  <c r="F962" i="30"/>
  <c r="F961" i="30"/>
  <c r="F960" i="30"/>
  <c r="F959" i="30"/>
  <c r="F958" i="30"/>
  <c r="J957" i="30"/>
  <c r="J958" i="30" s="1"/>
  <c r="J959" i="30" s="1"/>
  <c r="J960" i="30" s="1"/>
  <c r="J961" i="30" s="1"/>
  <c r="F957" i="30"/>
  <c r="F956" i="30"/>
  <c r="F955" i="30"/>
  <c r="F954" i="30"/>
  <c r="F953" i="30"/>
  <c r="F952" i="30"/>
  <c r="J951" i="30"/>
  <c r="J952" i="30" s="1"/>
  <c r="J953" i="30" s="1"/>
  <c r="J954" i="30" s="1"/>
  <c r="J955" i="30" s="1"/>
  <c r="J956" i="30" s="1"/>
  <c r="F951" i="30"/>
  <c r="F950" i="30"/>
  <c r="F949" i="30"/>
  <c r="F948" i="30"/>
  <c r="F947" i="30"/>
  <c r="F946" i="30"/>
  <c r="F945" i="30"/>
  <c r="J944" i="30"/>
  <c r="J945" i="30" s="1"/>
  <c r="J946" i="30" s="1"/>
  <c r="J947" i="30" s="1"/>
  <c r="J948" i="30" s="1"/>
  <c r="J949" i="30" s="1"/>
  <c r="J950" i="30" s="1"/>
  <c r="F944" i="30"/>
  <c r="J943" i="30"/>
  <c r="I943" i="30"/>
  <c r="F943" i="30"/>
  <c r="E943" i="30"/>
  <c r="E944" i="30" s="1"/>
  <c r="E945" i="30" s="1"/>
  <c r="E946" i="30" s="1"/>
  <c r="E947" i="30" s="1"/>
  <c r="E948" i="30" s="1"/>
  <c r="E949" i="30" s="1"/>
  <c r="E950" i="30" s="1"/>
  <c r="E951" i="30" s="1"/>
  <c r="E952" i="30" s="1"/>
  <c r="E953" i="30" s="1"/>
  <c r="E954" i="30" s="1"/>
  <c r="E955" i="30" s="1"/>
  <c r="E956" i="30" s="1"/>
  <c r="E957" i="30" s="1"/>
  <c r="E958" i="30" s="1"/>
  <c r="E959" i="30" s="1"/>
  <c r="E960" i="30" s="1"/>
  <c r="E961" i="30" s="1"/>
  <c r="E962" i="30" s="1"/>
  <c r="E963" i="30" s="1"/>
  <c r="E964" i="30" s="1"/>
  <c r="E965" i="30" s="1"/>
  <c r="E966" i="30" s="1"/>
  <c r="E967" i="30" s="1"/>
  <c r="E968" i="30" s="1"/>
  <c r="E969" i="30" s="1"/>
  <c r="E970" i="30" s="1"/>
  <c r="E971" i="30" s="1"/>
  <c r="E972" i="30" s="1"/>
  <c r="E973" i="30" s="1"/>
  <c r="E974" i="30" s="1"/>
  <c r="E975" i="30" s="1"/>
  <c r="E976" i="30" s="1"/>
  <c r="E977" i="30" s="1"/>
  <c r="E978" i="30" s="1"/>
  <c r="E979" i="30" s="1"/>
  <c r="E980" i="30" s="1"/>
  <c r="E981" i="30" s="1"/>
  <c r="E982" i="30" s="1"/>
  <c r="E983" i="30" s="1"/>
  <c r="E984" i="30" s="1"/>
  <c r="E985" i="30" s="1"/>
  <c r="E986" i="30" s="1"/>
  <c r="J942" i="30"/>
  <c r="I942" i="30"/>
  <c r="F942" i="30"/>
  <c r="F941" i="30"/>
  <c r="F940" i="30"/>
  <c r="F939" i="30"/>
  <c r="F938" i="30"/>
  <c r="F937" i="30"/>
  <c r="J936" i="30"/>
  <c r="J938" i="30" s="1"/>
  <c r="J940" i="30" s="1"/>
  <c r="I936" i="30"/>
  <c r="I938" i="30" s="1"/>
  <c r="I940" i="30" s="1"/>
  <c r="F936" i="30"/>
  <c r="F935" i="30"/>
  <c r="F934" i="30"/>
  <c r="F933" i="30"/>
  <c r="F932" i="30"/>
  <c r="F931" i="30"/>
  <c r="F930" i="30"/>
  <c r="F929" i="30"/>
  <c r="F928" i="30"/>
  <c r="F927" i="30"/>
  <c r="F926" i="30"/>
  <c r="F925" i="30"/>
  <c r="F924" i="30"/>
  <c r="J923" i="30"/>
  <c r="J925" i="30" s="1"/>
  <c r="J927" i="30" s="1"/>
  <c r="J929" i="30" s="1"/>
  <c r="J931" i="30" s="1"/>
  <c r="J933" i="30" s="1"/>
  <c r="J935" i="30" s="1"/>
  <c r="J937" i="30" s="1"/>
  <c r="J939" i="30" s="1"/>
  <c r="J941" i="30" s="1"/>
  <c r="I923" i="30"/>
  <c r="I925" i="30" s="1"/>
  <c r="I927" i="30" s="1"/>
  <c r="I929" i="30" s="1"/>
  <c r="I931" i="30" s="1"/>
  <c r="I933" i="30" s="1"/>
  <c r="I935" i="30" s="1"/>
  <c r="I937" i="30" s="1"/>
  <c r="I939" i="30" s="1"/>
  <c r="I941" i="30" s="1"/>
  <c r="F923" i="30"/>
  <c r="E923" i="30"/>
  <c r="E924" i="30" s="1"/>
  <c r="E925" i="30" s="1"/>
  <c r="E926" i="30" s="1"/>
  <c r="E927" i="30" s="1"/>
  <c r="E928" i="30" s="1"/>
  <c r="E929" i="30" s="1"/>
  <c r="E930" i="30" s="1"/>
  <c r="E931" i="30" s="1"/>
  <c r="E932" i="30" s="1"/>
  <c r="E933" i="30" s="1"/>
  <c r="E934" i="30" s="1"/>
  <c r="E935" i="30" s="1"/>
  <c r="E936" i="30" s="1"/>
  <c r="E937" i="30" s="1"/>
  <c r="E938" i="30" s="1"/>
  <c r="E939" i="30" s="1"/>
  <c r="E940" i="30" s="1"/>
  <c r="E941" i="30" s="1"/>
  <c r="J922" i="30"/>
  <c r="J924" i="30" s="1"/>
  <c r="J926" i="30" s="1"/>
  <c r="J928" i="30" s="1"/>
  <c r="J930" i="30" s="1"/>
  <c r="J932" i="30" s="1"/>
  <c r="J934" i="30" s="1"/>
  <c r="I922" i="30"/>
  <c r="I924" i="30" s="1"/>
  <c r="I926" i="30" s="1"/>
  <c r="I928" i="30" s="1"/>
  <c r="I930" i="30" s="1"/>
  <c r="I932" i="30" s="1"/>
  <c r="I934" i="30" s="1"/>
  <c r="F922" i="30"/>
  <c r="F921" i="30"/>
  <c r="J920" i="30"/>
  <c r="I920" i="30"/>
  <c r="F920" i="30"/>
  <c r="F919" i="30"/>
  <c r="F918" i="30"/>
  <c r="F917" i="30"/>
  <c r="E917" i="30"/>
  <c r="E918" i="30" s="1"/>
  <c r="E919" i="30" s="1"/>
  <c r="E920" i="30" s="1"/>
  <c r="E921" i="30" s="1"/>
  <c r="J916" i="30"/>
  <c r="J918" i="30" s="1"/>
  <c r="I916" i="30"/>
  <c r="I918" i="30" s="1"/>
  <c r="F916" i="30"/>
  <c r="F915" i="30"/>
  <c r="F914" i="30"/>
  <c r="E914" i="30"/>
  <c r="E915" i="30" s="1"/>
  <c r="J913" i="30"/>
  <c r="J915" i="30" s="1"/>
  <c r="J917" i="30" s="1"/>
  <c r="J919" i="30" s="1"/>
  <c r="J921" i="30" s="1"/>
  <c r="I913" i="30"/>
  <c r="I915" i="30" s="1"/>
  <c r="I917" i="30" s="1"/>
  <c r="I919" i="30" s="1"/>
  <c r="I921" i="30" s="1"/>
  <c r="F913" i="30"/>
  <c r="F912" i="30"/>
  <c r="F911" i="30"/>
  <c r="E911" i="30"/>
  <c r="E912" i="30" s="1"/>
  <c r="J910" i="30"/>
  <c r="J912" i="30" s="1"/>
  <c r="J914" i="30" s="1"/>
  <c r="I910" i="30"/>
  <c r="I912" i="30" s="1"/>
  <c r="I914" i="30" s="1"/>
  <c r="F910" i="30"/>
  <c r="F909" i="30"/>
  <c r="F908" i="30"/>
  <c r="F907" i="30"/>
  <c r="F906" i="30"/>
  <c r="F905" i="30"/>
  <c r="J904" i="30"/>
  <c r="J906" i="30" s="1"/>
  <c r="J908" i="30" s="1"/>
  <c r="I904" i="30"/>
  <c r="I906" i="30" s="1"/>
  <c r="I908" i="30" s="1"/>
  <c r="F904" i="30"/>
  <c r="E904" i="30"/>
  <c r="E905" i="30" s="1"/>
  <c r="E906" i="30" s="1"/>
  <c r="E907" i="30" s="1"/>
  <c r="E908" i="30" s="1"/>
  <c r="E909" i="30" s="1"/>
  <c r="J903" i="30"/>
  <c r="J905" i="30" s="1"/>
  <c r="J907" i="30" s="1"/>
  <c r="J909" i="30" s="1"/>
  <c r="J911" i="30" s="1"/>
  <c r="I903" i="30"/>
  <c r="I905" i="30" s="1"/>
  <c r="I907" i="30" s="1"/>
  <c r="I909" i="30" s="1"/>
  <c r="I911" i="30" s="1"/>
  <c r="F903" i="30"/>
  <c r="J902" i="30"/>
  <c r="F902" i="30"/>
  <c r="J901" i="30"/>
  <c r="F901" i="30"/>
  <c r="I900" i="30"/>
  <c r="I902" i="30" s="1"/>
  <c r="F900" i="30"/>
  <c r="F899" i="30"/>
  <c r="J898" i="30"/>
  <c r="I898" i="30"/>
  <c r="F898" i="30"/>
  <c r="J897" i="30"/>
  <c r="J899" i="30" s="1"/>
  <c r="F897" i="30"/>
  <c r="J896" i="30"/>
  <c r="F896" i="30"/>
  <c r="I895" i="30"/>
  <c r="I897" i="30" s="1"/>
  <c r="I899" i="30" s="1"/>
  <c r="F895" i="30"/>
  <c r="F894" i="30"/>
  <c r="J893" i="30"/>
  <c r="I893" i="30"/>
  <c r="F893" i="30"/>
  <c r="F892" i="30"/>
  <c r="F891" i="30"/>
  <c r="F890" i="30"/>
  <c r="F889" i="30"/>
  <c r="F888" i="30"/>
  <c r="I887" i="30"/>
  <c r="I889" i="30" s="1"/>
  <c r="I891" i="30" s="1"/>
  <c r="F887" i="30"/>
  <c r="J886" i="30"/>
  <c r="J888" i="30" s="1"/>
  <c r="J890" i="30" s="1"/>
  <c r="J892" i="30" s="1"/>
  <c r="J894" i="30" s="1"/>
  <c r="F886" i="30"/>
  <c r="J885" i="30"/>
  <c r="J887" i="30" s="1"/>
  <c r="J889" i="30" s="1"/>
  <c r="J891" i="30" s="1"/>
  <c r="F885" i="30"/>
  <c r="I884" i="30"/>
  <c r="I886" i="30" s="1"/>
  <c r="I888" i="30" s="1"/>
  <c r="I890" i="30" s="1"/>
  <c r="I892" i="30" s="1"/>
  <c r="I894" i="30" s="1"/>
  <c r="F884" i="30"/>
  <c r="E884" i="30"/>
  <c r="E885" i="30" s="1"/>
  <c r="E886" i="30" s="1"/>
  <c r="E887" i="30" s="1"/>
  <c r="E888" i="30" s="1"/>
  <c r="E889" i="30" s="1"/>
  <c r="E890" i="30" s="1"/>
  <c r="E891" i="30" s="1"/>
  <c r="E892" i="30" s="1"/>
  <c r="E893" i="30" s="1"/>
  <c r="E894" i="30" s="1"/>
  <c r="E895" i="30" s="1"/>
  <c r="E896" i="30" s="1"/>
  <c r="E897" i="30" s="1"/>
  <c r="E898" i="30" s="1"/>
  <c r="E899" i="30" s="1"/>
  <c r="E900" i="30" s="1"/>
  <c r="E901" i="30" s="1"/>
  <c r="E902" i="30" s="1"/>
  <c r="J883" i="30"/>
  <c r="I883" i="30"/>
  <c r="F883" i="30"/>
  <c r="F882" i="30"/>
  <c r="F881" i="30"/>
  <c r="J880" i="30"/>
  <c r="J882" i="30" s="1"/>
  <c r="I880" i="30"/>
  <c r="I882" i="30" s="1"/>
  <c r="F880" i="30"/>
  <c r="F879" i="30"/>
  <c r="J878" i="30"/>
  <c r="I878" i="30"/>
  <c r="F878" i="30"/>
  <c r="F877" i="30"/>
  <c r="J876" i="30"/>
  <c r="I876" i="30"/>
  <c r="F876" i="30"/>
  <c r="F875" i="30"/>
  <c r="F874" i="30"/>
  <c r="F873" i="30"/>
  <c r="J872" i="30"/>
  <c r="J874" i="30" s="1"/>
  <c r="I872" i="30"/>
  <c r="I874" i="30" s="1"/>
  <c r="F872" i="30"/>
  <c r="J871" i="30"/>
  <c r="J873" i="30" s="1"/>
  <c r="J875" i="30" s="1"/>
  <c r="J877" i="30" s="1"/>
  <c r="J879" i="30" s="1"/>
  <c r="J881" i="30" s="1"/>
  <c r="F871" i="30"/>
  <c r="J870" i="30"/>
  <c r="F870" i="30"/>
  <c r="I869" i="30"/>
  <c r="I871" i="30" s="1"/>
  <c r="I873" i="30" s="1"/>
  <c r="I875" i="30" s="1"/>
  <c r="I877" i="30" s="1"/>
  <c r="I879" i="30" s="1"/>
  <c r="I881" i="30" s="1"/>
  <c r="F869" i="30"/>
  <c r="E869" i="30"/>
  <c r="E870" i="30" s="1"/>
  <c r="E871" i="30" s="1"/>
  <c r="E872" i="30" s="1"/>
  <c r="E873" i="30" s="1"/>
  <c r="E874" i="30" s="1"/>
  <c r="E875" i="30" s="1"/>
  <c r="E876" i="30" s="1"/>
  <c r="E877" i="30" s="1"/>
  <c r="E878" i="30" s="1"/>
  <c r="E879" i="30" s="1"/>
  <c r="E880" i="30" s="1"/>
  <c r="E881" i="30" s="1"/>
  <c r="E882" i="30" s="1"/>
  <c r="J868" i="30"/>
  <c r="I868" i="30"/>
  <c r="F868" i="30"/>
  <c r="F867" i="30"/>
  <c r="J866" i="30"/>
  <c r="I866" i="30"/>
  <c r="F866" i="30"/>
  <c r="F865" i="30"/>
  <c r="F864" i="30"/>
  <c r="J863" i="30"/>
  <c r="J865" i="30" s="1"/>
  <c r="J867" i="30" s="1"/>
  <c r="I863" i="30"/>
  <c r="I865" i="30" s="1"/>
  <c r="I867" i="30" s="1"/>
  <c r="F863" i="30"/>
  <c r="F862" i="30"/>
  <c r="J861" i="30"/>
  <c r="I861" i="30"/>
  <c r="F861" i="30"/>
  <c r="F860" i="30"/>
  <c r="J859" i="30"/>
  <c r="I859" i="30"/>
  <c r="F859" i="30"/>
  <c r="J858" i="30"/>
  <c r="J860" i="30" s="1"/>
  <c r="J862" i="30" s="1"/>
  <c r="J864" i="30" s="1"/>
  <c r="I858" i="30"/>
  <c r="I860" i="30" s="1"/>
  <c r="I862" i="30" s="1"/>
  <c r="I864" i="30" s="1"/>
  <c r="F858" i="30"/>
  <c r="F857" i="30"/>
  <c r="F856" i="30"/>
  <c r="J855" i="30"/>
  <c r="J857" i="30" s="1"/>
  <c r="I855" i="30"/>
  <c r="I857" i="30" s="1"/>
  <c r="F855" i="30"/>
  <c r="E855" i="30"/>
  <c r="E856" i="30" s="1"/>
  <c r="E857" i="30" s="1"/>
  <c r="E858" i="30" s="1"/>
  <c r="E859" i="30" s="1"/>
  <c r="E860" i="30" s="1"/>
  <c r="E861" i="30" s="1"/>
  <c r="E862" i="30" s="1"/>
  <c r="E863" i="30" s="1"/>
  <c r="E864" i="30" s="1"/>
  <c r="E865" i="30" s="1"/>
  <c r="E866" i="30" s="1"/>
  <c r="E867" i="30" s="1"/>
  <c r="J854" i="30"/>
  <c r="J856" i="30" s="1"/>
  <c r="I854" i="30"/>
  <c r="I856" i="30" s="1"/>
  <c r="F854" i="30"/>
  <c r="F853" i="30"/>
  <c r="J852" i="30"/>
  <c r="I852" i="30"/>
  <c r="F852" i="30"/>
  <c r="E852" i="30"/>
  <c r="E853" i="30" s="1"/>
  <c r="J851" i="30"/>
  <c r="J853" i="30" s="1"/>
  <c r="I851" i="30"/>
  <c r="I853" i="30" s="1"/>
  <c r="F851" i="30"/>
  <c r="F850" i="30"/>
  <c r="I849" i="30"/>
  <c r="F849" i="30"/>
  <c r="I848" i="30"/>
  <c r="I850" i="30" s="1"/>
  <c r="F848" i="30"/>
  <c r="J847" i="30"/>
  <c r="J849" i="30" s="1"/>
  <c r="F847" i="30"/>
  <c r="J846" i="30"/>
  <c r="J848" i="30" s="1"/>
  <c r="J850" i="30" s="1"/>
  <c r="F846" i="30"/>
  <c r="F845" i="30"/>
  <c r="J844" i="30"/>
  <c r="J845" i="30" s="1"/>
  <c r="F844" i="30"/>
  <c r="F843" i="30"/>
  <c r="F842" i="30"/>
  <c r="F841" i="30"/>
  <c r="F840" i="30"/>
  <c r="J839" i="30"/>
  <c r="F839" i="30"/>
  <c r="J838" i="30"/>
  <c r="I838" i="30"/>
  <c r="F838" i="30"/>
  <c r="I837" i="30"/>
  <c r="F837" i="30"/>
  <c r="J836" i="30"/>
  <c r="F836" i="30"/>
  <c r="J835" i="30"/>
  <c r="J837" i="30" s="1"/>
  <c r="F835" i="30"/>
  <c r="I834" i="30"/>
  <c r="F834" i="30"/>
  <c r="E834" i="30"/>
  <c r="E835" i="30" s="1"/>
  <c r="E836" i="30" s="1"/>
  <c r="E837" i="30" s="1"/>
  <c r="E838" i="30" s="1"/>
  <c r="E839" i="30" s="1"/>
  <c r="E840" i="30" s="1"/>
  <c r="E841" i="30" s="1"/>
  <c r="E842" i="30" s="1"/>
  <c r="E843" i="30" s="1"/>
  <c r="E844" i="30" s="1"/>
  <c r="E845" i="30" s="1"/>
  <c r="E846" i="30" s="1"/>
  <c r="E847" i="30" s="1"/>
  <c r="E848" i="30" s="1"/>
  <c r="E849" i="30" s="1"/>
  <c r="E850" i="30" s="1"/>
  <c r="J833" i="30"/>
  <c r="I833" i="30"/>
  <c r="F833" i="30"/>
  <c r="J832" i="30"/>
  <c r="F832" i="30"/>
  <c r="J831" i="30"/>
  <c r="F831" i="30"/>
  <c r="I830" i="30"/>
  <c r="I832" i="30" s="1"/>
  <c r="F830" i="30"/>
  <c r="J829" i="30"/>
  <c r="F829" i="30"/>
  <c r="J828" i="30"/>
  <c r="F828" i="30"/>
  <c r="I827" i="30"/>
  <c r="I829" i="30" s="1"/>
  <c r="F827" i="30"/>
  <c r="F826" i="30"/>
  <c r="J825" i="30"/>
  <c r="I825" i="30"/>
  <c r="F825" i="30"/>
  <c r="F824" i="30"/>
  <c r="J823" i="30"/>
  <c r="I823" i="30"/>
  <c r="F823" i="30"/>
  <c r="F822" i="30"/>
  <c r="J821" i="30"/>
  <c r="I821" i="30"/>
  <c r="F821" i="30"/>
  <c r="J820" i="30"/>
  <c r="J822" i="30" s="1"/>
  <c r="J824" i="30" s="1"/>
  <c r="J826" i="30" s="1"/>
  <c r="I820" i="30"/>
  <c r="I822" i="30" s="1"/>
  <c r="I824" i="30" s="1"/>
  <c r="I826" i="30" s="1"/>
  <c r="F820" i="30"/>
  <c r="E820" i="30"/>
  <c r="E821" i="30" s="1"/>
  <c r="E822" i="30" s="1"/>
  <c r="E823" i="30" s="1"/>
  <c r="E824" i="30" s="1"/>
  <c r="E825" i="30" s="1"/>
  <c r="E826" i="30" s="1"/>
  <c r="E827" i="30" s="1"/>
  <c r="E828" i="30" s="1"/>
  <c r="E829" i="30" s="1"/>
  <c r="E830" i="30" s="1"/>
  <c r="E831" i="30" s="1"/>
  <c r="E832" i="30" s="1"/>
  <c r="J819" i="30"/>
  <c r="I819" i="30"/>
  <c r="F819" i="30"/>
  <c r="F818" i="30"/>
  <c r="F817" i="30"/>
  <c r="F816" i="30"/>
  <c r="F815" i="30"/>
  <c r="J809" i="30"/>
  <c r="J811" i="30" s="1"/>
  <c r="J813" i="30" s="1"/>
  <c r="J815" i="30" s="1"/>
  <c r="J817" i="30" s="1"/>
  <c r="I809" i="30"/>
  <c r="I811" i="30" s="1"/>
  <c r="I813" i="30" s="1"/>
  <c r="I815" i="30" s="1"/>
  <c r="I817" i="30" s="1"/>
  <c r="J807" i="30"/>
  <c r="I807" i="30"/>
  <c r="J805" i="30"/>
  <c r="I805" i="30"/>
  <c r="J802" i="30"/>
  <c r="J804" i="30" s="1"/>
  <c r="J806" i="30" s="1"/>
  <c r="J808" i="30" s="1"/>
  <c r="J810" i="30" s="1"/>
  <c r="J812" i="30" s="1"/>
  <c r="J814" i="30" s="1"/>
  <c r="J816" i="30" s="1"/>
  <c r="J818" i="30" s="1"/>
  <c r="I802" i="30"/>
  <c r="I804" i="30" s="1"/>
  <c r="I806" i="30" s="1"/>
  <c r="I808" i="30" s="1"/>
  <c r="I810" i="30" s="1"/>
  <c r="I812" i="30" s="1"/>
  <c r="I814" i="30" s="1"/>
  <c r="I816" i="30" s="1"/>
  <c r="I818" i="30" s="1"/>
  <c r="J799" i="30"/>
  <c r="J801" i="30" s="1"/>
  <c r="J803" i="30" s="1"/>
  <c r="I799" i="30"/>
  <c r="I801" i="30" s="1"/>
  <c r="I803" i="30" s="1"/>
  <c r="E799" i="30"/>
  <c r="E800" i="30" s="1"/>
  <c r="E801" i="30" s="1"/>
  <c r="E802" i="30" s="1"/>
  <c r="E803" i="30" s="1"/>
  <c r="E804" i="30" s="1"/>
  <c r="E805" i="30" s="1"/>
  <c r="E806" i="30" s="1"/>
  <c r="E807" i="30" s="1"/>
  <c r="E808" i="30" s="1"/>
  <c r="E809" i="30" s="1"/>
  <c r="E810" i="30" s="1"/>
  <c r="E811" i="30" s="1"/>
  <c r="E812" i="30" s="1"/>
  <c r="E813" i="30" s="1"/>
  <c r="J798" i="30"/>
  <c r="J800" i="30" s="1"/>
  <c r="I798" i="30"/>
  <c r="I800" i="30" s="1"/>
  <c r="F797" i="30"/>
  <c r="F796" i="30"/>
  <c r="F795" i="30"/>
  <c r="J794" i="30"/>
  <c r="J796" i="30" s="1"/>
  <c r="I794" i="30"/>
  <c r="I796" i="30" s="1"/>
  <c r="F794" i="30"/>
  <c r="E794" i="30"/>
  <c r="E795" i="30" s="1"/>
  <c r="E796" i="30" s="1"/>
  <c r="E797" i="30" s="1"/>
  <c r="J793" i="30"/>
  <c r="J795" i="30" s="1"/>
  <c r="J797" i="30" s="1"/>
  <c r="I793" i="30"/>
  <c r="I795" i="30" s="1"/>
  <c r="I797" i="30" s="1"/>
  <c r="F793" i="30"/>
  <c r="F792" i="30"/>
  <c r="E792" i="30"/>
  <c r="J791" i="30"/>
  <c r="I791" i="30"/>
  <c r="F791" i="30"/>
  <c r="F790" i="30"/>
  <c r="F789" i="30"/>
  <c r="J788" i="30"/>
  <c r="J790" i="30" s="1"/>
  <c r="J792" i="30" s="1"/>
  <c r="I788" i="30"/>
  <c r="I790" i="30" s="1"/>
  <c r="I792" i="30" s="1"/>
  <c r="F788" i="30"/>
  <c r="E788" i="30"/>
  <c r="E789" i="30" s="1"/>
  <c r="E790" i="30" s="1"/>
  <c r="J787" i="30"/>
  <c r="J789" i="30" s="1"/>
  <c r="I787" i="30"/>
  <c r="I789" i="30" s="1"/>
  <c r="F787" i="30"/>
  <c r="J785" i="30"/>
  <c r="I785" i="30"/>
  <c r="J783" i="30"/>
  <c r="I783" i="30"/>
  <c r="J780" i="30"/>
  <c r="J782" i="30" s="1"/>
  <c r="J784" i="30" s="1"/>
  <c r="J786" i="30" s="1"/>
  <c r="I780" i="30"/>
  <c r="I782" i="30" s="1"/>
  <c r="I784" i="30" s="1"/>
  <c r="I786" i="30" s="1"/>
  <c r="J776" i="30"/>
  <c r="J778" i="30" s="1"/>
  <c r="I776" i="30"/>
  <c r="I778" i="30" s="1"/>
  <c r="J773" i="30"/>
  <c r="J775" i="30" s="1"/>
  <c r="J777" i="30" s="1"/>
  <c r="J779" i="30" s="1"/>
  <c r="J781" i="30" s="1"/>
  <c r="I773" i="30"/>
  <c r="I775" i="30" s="1"/>
  <c r="I777" i="30" s="1"/>
  <c r="I779" i="30" s="1"/>
  <c r="I781" i="30" s="1"/>
  <c r="E773" i="30"/>
  <c r="E774" i="30" s="1"/>
  <c r="E775" i="30" s="1"/>
  <c r="E776" i="30" s="1"/>
  <c r="E777" i="30" s="1"/>
  <c r="E778" i="30" s="1"/>
  <c r="E779" i="30" s="1"/>
  <c r="E780" i="30" s="1"/>
  <c r="E781" i="30" s="1"/>
  <c r="E782" i="30" s="1"/>
  <c r="E783" i="30" s="1"/>
  <c r="E784" i="30" s="1"/>
  <c r="E785" i="30" s="1"/>
  <c r="E786" i="30" s="1"/>
  <c r="J772" i="30"/>
  <c r="J774" i="30" s="1"/>
  <c r="I772" i="30"/>
  <c r="I774" i="30" s="1"/>
  <c r="F771" i="30"/>
  <c r="F770" i="30"/>
  <c r="F769" i="30"/>
  <c r="J768" i="30"/>
  <c r="J770" i="30" s="1"/>
  <c r="I768" i="30"/>
  <c r="I770" i="30" s="1"/>
  <c r="F768" i="30"/>
  <c r="J767" i="30"/>
  <c r="J769" i="30" s="1"/>
  <c r="J771" i="30" s="1"/>
  <c r="I767" i="30"/>
  <c r="I769" i="30" s="1"/>
  <c r="I771" i="30" s="1"/>
  <c r="F767" i="30"/>
  <c r="F766" i="30"/>
  <c r="J765" i="30"/>
  <c r="I765" i="30"/>
  <c r="F765" i="30"/>
  <c r="J764" i="30"/>
  <c r="J766" i="30" s="1"/>
  <c r="I764" i="30"/>
  <c r="I766" i="30" s="1"/>
  <c r="F764" i="30"/>
  <c r="F763" i="30"/>
  <c r="J762" i="30"/>
  <c r="I762" i="30"/>
  <c r="F762" i="30"/>
  <c r="F761" i="30"/>
  <c r="J760" i="30"/>
  <c r="I760" i="30"/>
  <c r="F760" i="30"/>
  <c r="J759" i="30"/>
  <c r="J761" i="30" s="1"/>
  <c r="J763" i="30" s="1"/>
  <c r="I759" i="30"/>
  <c r="I761" i="30" s="1"/>
  <c r="I763" i="30" s="1"/>
  <c r="F759" i="30"/>
  <c r="F758" i="30"/>
  <c r="F757" i="30"/>
  <c r="F756" i="30"/>
  <c r="F755" i="30"/>
  <c r="F754" i="30"/>
  <c r="J753" i="30"/>
  <c r="J755" i="30" s="1"/>
  <c r="J757" i="30" s="1"/>
  <c r="I753" i="30"/>
  <c r="I755" i="30" s="1"/>
  <c r="I757" i="30" s="1"/>
  <c r="F753" i="30"/>
  <c r="J752" i="30"/>
  <c r="J754" i="30" s="1"/>
  <c r="J756" i="30" s="1"/>
  <c r="J758" i="30" s="1"/>
  <c r="I752" i="30"/>
  <c r="I754" i="30" s="1"/>
  <c r="I756" i="30" s="1"/>
  <c r="I758" i="30" s="1"/>
  <c r="F752" i="30"/>
  <c r="E752" i="30"/>
  <c r="E753" i="30" s="1"/>
  <c r="E754" i="30" s="1"/>
  <c r="E755" i="30" s="1"/>
  <c r="E756" i="30" s="1"/>
  <c r="E757" i="30" s="1"/>
  <c r="E758" i="30" s="1"/>
  <c r="E759" i="30" s="1"/>
  <c r="E760" i="30" s="1"/>
  <c r="E761" i="30" s="1"/>
  <c r="E762" i="30" s="1"/>
  <c r="E763" i="30" s="1"/>
  <c r="E764" i="30" s="1"/>
  <c r="E765" i="30" s="1"/>
  <c r="E766" i="30" s="1"/>
  <c r="E767" i="30" s="1"/>
  <c r="E768" i="30" s="1"/>
  <c r="E769" i="30" s="1"/>
  <c r="E770" i="30" s="1"/>
  <c r="E771" i="30" s="1"/>
  <c r="J751" i="30"/>
  <c r="I751" i="30"/>
  <c r="F751" i="30"/>
  <c r="F750" i="30"/>
  <c r="F749" i="30"/>
  <c r="F748" i="30"/>
  <c r="E748" i="30"/>
  <c r="E749" i="30" s="1"/>
  <c r="E750" i="30" s="1"/>
  <c r="J747" i="30"/>
  <c r="J749" i="30" s="1"/>
  <c r="I747" i="30"/>
  <c r="I749" i="30" s="1"/>
  <c r="F747" i="30"/>
  <c r="F746" i="30"/>
  <c r="F745" i="30"/>
  <c r="F744" i="30"/>
  <c r="J743" i="30"/>
  <c r="J745" i="30" s="1"/>
  <c r="I743" i="30"/>
  <c r="I745" i="30" s="1"/>
  <c r="F743" i="30"/>
  <c r="F742" i="30"/>
  <c r="F741" i="30"/>
  <c r="J740" i="30"/>
  <c r="J742" i="30" s="1"/>
  <c r="J744" i="30" s="1"/>
  <c r="J746" i="30" s="1"/>
  <c r="J748" i="30" s="1"/>
  <c r="J750" i="30" s="1"/>
  <c r="I740" i="30"/>
  <c r="I742" i="30" s="1"/>
  <c r="I744" i="30" s="1"/>
  <c r="I746" i="30" s="1"/>
  <c r="I748" i="30" s="1"/>
  <c r="I750" i="30" s="1"/>
  <c r="F740" i="30"/>
  <c r="E740" i="30"/>
  <c r="E741" i="30" s="1"/>
  <c r="E742" i="30" s="1"/>
  <c r="E743" i="30" s="1"/>
  <c r="E744" i="30" s="1"/>
  <c r="E745" i="30" s="1"/>
  <c r="E746" i="30" s="1"/>
  <c r="J739" i="30"/>
  <c r="J741" i="30" s="1"/>
  <c r="I739" i="30"/>
  <c r="I741" i="30" s="1"/>
  <c r="F739" i="30"/>
  <c r="F738" i="30"/>
  <c r="F737" i="30"/>
  <c r="J736" i="30"/>
  <c r="J738" i="30" s="1"/>
  <c r="I736" i="30"/>
  <c r="I738" i="30" s="1"/>
  <c r="F736" i="30"/>
  <c r="F735" i="30"/>
  <c r="J734" i="30"/>
  <c r="I734" i="30"/>
  <c r="F734" i="30"/>
  <c r="F733" i="30"/>
  <c r="J732" i="30"/>
  <c r="I732" i="30"/>
  <c r="F732" i="30"/>
  <c r="E732" i="30"/>
  <c r="E733" i="30" s="1"/>
  <c r="E734" i="30" s="1"/>
  <c r="E735" i="30" s="1"/>
  <c r="E736" i="30" s="1"/>
  <c r="E737" i="30" s="1"/>
  <c r="E738" i="30" s="1"/>
  <c r="J731" i="30"/>
  <c r="J733" i="30" s="1"/>
  <c r="J735" i="30" s="1"/>
  <c r="J737" i="30" s="1"/>
  <c r="I731" i="30"/>
  <c r="I733" i="30" s="1"/>
  <c r="I735" i="30" s="1"/>
  <c r="I737" i="30" s="1"/>
  <c r="F731" i="30"/>
  <c r="F730" i="30"/>
  <c r="F729" i="30"/>
  <c r="F728" i="30"/>
  <c r="I727" i="30"/>
  <c r="I729" i="30" s="1"/>
  <c r="F727" i="30"/>
  <c r="F726" i="30"/>
  <c r="J725" i="30"/>
  <c r="J727" i="30" s="1"/>
  <c r="J729" i="30" s="1"/>
  <c r="F725" i="30"/>
  <c r="F724" i="30"/>
  <c r="F723" i="30"/>
  <c r="F722" i="30"/>
  <c r="F721" i="30"/>
  <c r="F720" i="30"/>
  <c r="I719" i="30"/>
  <c r="I721" i="30" s="1"/>
  <c r="I723" i="30" s="1"/>
  <c r="F719" i="30"/>
  <c r="F718" i="30"/>
  <c r="J717" i="30"/>
  <c r="J719" i="30" s="1"/>
  <c r="J721" i="30" s="1"/>
  <c r="J723" i="30" s="1"/>
  <c r="F717" i="30"/>
  <c r="F716" i="30"/>
  <c r="F715" i="30"/>
  <c r="F714" i="30"/>
  <c r="F713" i="30"/>
  <c r="F712" i="30"/>
  <c r="F711" i="30"/>
  <c r="I710" i="30"/>
  <c r="I712" i="30" s="1"/>
  <c r="I714" i="30" s="1"/>
  <c r="I716" i="30" s="1"/>
  <c r="I718" i="30" s="1"/>
  <c r="I720" i="30" s="1"/>
  <c r="I722" i="30" s="1"/>
  <c r="I724" i="30" s="1"/>
  <c r="I726" i="30" s="1"/>
  <c r="I728" i="30" s="1"/>
  <c r="I730" i="30" s="1"/>
  <c r="F710" i="30"/>
  <c r="J709" i="30"/>
  <c r="J711" i="30" s="1"/>
  <c r="J713" i="30" s="1"/>
  <c r="J715" i="30" s="1"/>
  <c r="F709" i="30"/>
  <c r="J708" i="30"/>
  <c r="J710" i="30" s="1"/>
  <c r="J712" i="30" s="1"/>
  <c r="J714" i="30" s="1"/>
  <c r="J716" i="30" s="1"/>
  <c r="J718" i="30" s="1"/>
  <c r="J720" i="30" s="1"/>
  <c r="J722" i="30" s="1"/>
  <c r="J724" i="30" s="1"/>
  <c r="J726" i="30" s="1"/>
  <c r="J728" i="30" s="1"/>
  <c r="J730" i="30" s="1"/>
  <c r="F708" i="30"/>
  <c r="I707" i="30"/>
  <c r="I709" i="30" s="1"/>
  <c r="I711" i="30" s="1"/>
  <c r="I713" i="30" s="1"/>
  <c r="I715" i="30" s="1"/>
  <c r="F707" i="30"/>
  <c r="E707" i="30"/>
  <c r="E708" i="30" s="1"/>
  <c r="E709" i="30" s="1"/>
  <c r="E710" i="30" s="1"/>
  <c r="E711" i="30" s="1"/>
  <c r="E712" i="30" s="1"/>
  <c r="E713" i="30" s="1"/>
  <c r="E714" i="30" s="1"/>
  <c r="E715" i="30" s="1"/>
  <c r="E716" i="30" s="1"/>
  <c r="E717" i="30" s="1"/>
  <c r="E718" i="30" s="1"/>
  <c r="E719" i="30" s="1"/>
  <c r="E720" i="30" s="1"/>
  <c r="E721" i="30" s="1"/>
  <c r="E722" i="30" s="1"/>
  <c r="E723" i="30" s="1"/>
  <c r="E724" i="30" s="1"/>
  <c r="E725" i="30" s="1"/>
  <c r="E726" i="30" s="1"/>
  <c r="E727" i="30" s="1"/>
  <c r="E728" i="30" s="1"/>
  <c r="E729" i="30" s="1"/>
  <c r="E730" i="30" s="1"/>
  <c r="J706" i="30"/>
  <c r="I706" i="30"/>
  <c r="F706" i="30"/>
  <c r="F705" i="30"/>
  <c r="F704" i="30"/>
  <c r="F703" i="30"/>
  <c r="I702" i="30"/>
  <c r="I704" i="30" s="1"/>
  <c r="F702" i="30"/>
  <c r="J701" i="30"/>
  <c r="J703" i="30" s="1"/>
  <c r="J705" i="30" s="1"/>
  <c r="F701" i="30"/>
  <c r="J700" i="30"/>
  <c r="J702" i="30" s="1"/>
  <c r="J704" i="30" s="1"/>
  <c r="F700" i="30"/>
  <c r="I699" i="30"/>
  <c r="I701" i="30" s="1"/>
  <c r="I703" i="30" s="1"/>
  <c r="I705" i="30" s="1"/>
  <c r="F699" i="30"/>
  <c r="F698" i="30"/>
  <c r="F697" i="30"/>
  <c r="F696" i="30"/>
  <c r="F695" i="30"/>
  <c r="F694" i="30"/>
  <c r="I693" i="30"/>
  <c r="I695" i="30" s="1"/>
  <c r="I697" i="30" s="1"/>
  <c r="F693" i="30"/>
  <c r="J692" i="30"/>
  <c r="J694" i="30" s="1"/>
  <c r="J696" i="30" s="1"/>
  <c r="J698" i="30" s="1"/>
  <c r="F692" i="30"/>
  <c r="J691" i="30"/>
  <c r="J693" i="30" s="1"/>
  <c r="J695" i="30" s="1"/>
  <c r="J697" i="30" s="1"/>
  <c r="F691" i="30"/>
  <c r="I690" i="30"/>
  <c r="I692" i="30" s="1"/>
  <c r="I694" i="30" s="1"/>
  <c r="I696" i="30" s="1"/>
  <c r="I698" i="30" s="1"/>
  <c r="F690" i="30"/>
  <c r="J689" i="30"/>
  <c r="I689" i="30"/>
  <c r="F689" i="30"/>
  <c r="E689" i="30"/>
  <c r="E690" i="30" s="1"/>
  <c r="E691" i="30" s="1"/>
  <c r="E692" i="30" s="1"/>
  <c r="E693" i="30" s="1"/>
  <c r="E694" i="30" s="1"/>
  <c r="E695" i="30" s="1"/>
  <c r="E696" i="30" s="1"/>
  <c r="E697" i="30" s="1"/>
  <c r="E698" i="30" s="1"/>
  <c r="E699" i="30" s="1"/>
  <c r="E700" i="30" s="1"/>
  <c r="E701" i="30" s="1"/>
  <c r="E702" i="30" s="1"/>
  <c r="E703" i="30" s="1"/>
  <c r="E704" i="30" s="1"/>
  <c r="E705" i="30" s="1"/>
  <c r="J688" i="30"/>
  <c r="I688" i="30"/>
  <c r="F688" i="30"/>
  <c r="F687" i="30"/>
  <c r="F686" i="30"/>
  <c r="F685" i="30"/>
  <c r="F684" i="30"/>
  <c r="F682" i="30"/>
  <c r="F681" i="30"/>
  <c r="F680" i="30"/>
  <c r="J679" i="30"/>
  <c r="J681" i="30" s="1"/>
  <c r="J682" i="30" s="1"/>
  <c r="J683" i="30" s="1"/>
  <c r="J684" i="30" s="1"/>
  <c r="J685" i="30" s="1"/>
  <c r="J686" i="30" s="1"/>
  <c r="J687" i="30" s="1"/>
  <c r="I679" i="30"/>
  <c r="I681" i="30" s="1"/>
  <c r="I682" i="30" s="1"/>
  <c r="I683" i="30" s="1"/>
  <c r="I684" i="30" s="1"/>
  <c r="I685" i="30" s="1"/>
  <c r="I686" i="30" s="1"/>
  <c r="I687" i="30" s="1"/>
  <c r="F679" i="30"/>
  <c r="F678" i="30"/>
  <c r="J677" i="30"/>
  <c r="I677" i="30"/>
  <c r="F677" i="30"/>
  <c r="E677" i="30"/>
  <c r="E678" i="30" s="1"/>
  <c r="E679" i="30" s="1"/>
  <c r="E680" i="30" s="1"/>
  <c r="E681" i="30" s="1"/>
  <c r="E682" i="30" s="1"/>
  <c r="J676" i="30"/>
  <c r="J678" i="30" s="1"/>
  <c r="J680" i="30" s="1"/>
  <c r="I676" i="30"/>
  <c r="I678" i="30" s="1"/>
  <c r="I680" i="30" s="1"/>
  <c r="F676" i="30"/>
  <c r="J673" i="30"/>
  <c r="J674" i="30" s="1"/>
  <c r="J675" i="30" s="1"/>
  <c r="J670" i="30"/>
  <c r="J671" i="30" s="1"/>
  <c r="J672" i="30" s="1"/>
  <c r="J666" i="30"/>
  <c r="J667" i="30" s="1"/>
  <c r="J668" i="30" s="1"/>
  <c r="J669" i="30" s="1"/>
  <c r="J664" i="30"/>
  <c r="J665" i="30" s="1"/>
  <c r="J661" i="30"/>
  <c r="J663" i="30" s="1"/>
  <c r="J659" i="30"/>
  <c r="J660" i="30" s="1"/>
  <c r="J658" i="30"/>
  <c r="J657" i="30"/>
  <c r="I657" i="30"/>
  <c r="J655" i="30"/>
  <c r="I655" i="30"/>
  <c r="I651" i="30"/>
  <c r="I653" i="30" s="1"/>
  <c r="J650" i="30"/>
  <c r="J652" i="30" s="1"/>
  <c r="J654" i="30" s="1"/>
  <c r="J656" i="30" s="1"/>
  <c r="J649" i="30"/>
  <c r="J651" i="30" s="1"/>
  <c r="J653" i="30" s="1"/>
  <c r="I648" i="30"/>
  <c r="I650" i="30" s="1"/>
  <c r="I652" i="30" s="1"/>
  <c r="I654" i="30" s="1"/>
  <c r="I656" i="30" s="1"/>
  <c r="I641" i="30"/>
  <c r="I643" i="30" s="1"/>
  <c r="I645" i="30" s="1"/>
  <c r="I647" i="30" s="1"/>
  <c r="J640" i="30"/>
  <c r="J642" i="30" s="1"/>
  <c r="J644" i="30" s="1"/>
  <c r="J646" i="30" s="1"/>
  <c r="J639" i="30"/>
  <c r="J641" i="30" s="1"/>
  <c r="J643" i="30" s="1"/>
  <c r="J645" i="30" s="1"/>
  <c r="J647" i="30" s="1"/>
  <c r="I638" i="30"/>
  <c r="I640" i="30" s="1"/>
  <c r="I642" i="30" s="1"/>
  <c r="I644" i="30" s="1"/>
  <c r="I646" i="30" s="1"/>
  <c r="E638" i="30"/>
  <c r="E639" i="30" s="1"/>
  <c r="E640" i="30" s="1"/>
  <c r="E641" i="30" s="1"/>
  <c r="E642" i="30" s="1"/>
  <c r="E643" i="30" s="1"/>
  <c r="E644" i="30" s="1"/>
  <c r="E645" i="30" s="1"/>
  <c r="E646" i="30" s="1"/>
  <c r="E647" i="30" s="1"/>
  <c r="E648" i="30" s="1"/>
  <c r="E649" i="30" s="1"/>
  <c r="E650" i="30" s="1"/>
  <c r="E651" i="30" s="1"/>
  <c r="E652" i="30" s="1"/>
  <c r="E653" i="30" s="1"/>
  <c r="E654" i="30" s="1"/>
  <c r="E655" i="30" s="1"/>
  <c r="E656" i="30" s="1"/>
  <c r="E657" i="30" s="1"/>
  <c r="E658" i="30" s="1"/>
  <c r="E659" i="30" s="1"/>
  <c r="E660" i="30" s="1"/>
  <c r="E661" i="30" s="1"/>
  <c r="E662" i="30" s="1"/>
  <c r="E663" i="30" s="1"/>
  <c r="E664" i="30" s="1"/>
  <c r="E665" i="30" s="1"/>
  <c r="E666" i="30" s="1"/>
  <c r="E667" i="30" s="1"/>
  <c r="E668" i="30" s="1"/>
  <c r="E669" i="30" s="1"/>
  <c r="E670" i="30" s="1"/>
  <c r="E671" i="30" s="1"/>
  <c r="E672" i="30" s="1"/>
  <c r="E673" i="30" s="1"/>
  <c r="E674" i="30" s="1"/>
  <c r="E675" i="30" s="1"/>
  <c r="J637" i="30"/>
  <c r="I637" i="30"/>
  <c r="F631" i="30"/>
  <c r="F630" i="30"/>
  <c r="F629" i="30"/>
  <c r="F628" i="30"/>
  <c r="J627" i="30"/>
  <c r="J629" i="30" s="1"/>
  <c r="J631" i="30" s="1"/>
  <c r="J633" i="30" s="1"/>
  <c r="J635" i="30" s="1"/>
  <c r="I627" i="30"/>
  <c r="I629" i="30" s="1"/>
  <c r="I631" i="30" s="1"/>
  <c r="I633" i="30" s="1"/>
  <c r="I635" i="30" s="1"/>
  <c r="F627" i="30"/>
  <c r="E627" i="30"/>
  <c r="E628" i="30" s="1"/>
  <c r="E629" i="30" s="1"/>
  <c r="E630" i="30" s="1"/>
  <c r="E631" i="30" s="1"/>
  <c r="J626" i="30"/>
  <c r="J628" i="30" s="1"/>
  <c r="J630" i="30" s="1"/>
  <c r="J632" i="30" s="1"/>
  <c r="J634" i="30" s="1"/>
  <c r="J636" i="30" s="1"/>
  <c r="I626" i="30"/>
  <c r="I628" i="30" s="1"/>
  <c r="I630" i="30" s="1"/>
  <c r="I632" i="30" s="1"/>
  <c r="I634" i="30" s="1"/>
  <c r="I636" i="30" s="1"/>
  <c r="F626" i="30"/>
  <c r="F625" i="30"/>
  <c r="F624" i="30"/>
  <c r="F623" i="30"/>
  <c r="F622" i="30"/>
  <c r="F620" i="30"/>
  <c r="F619" i="30"/>
  <c r="F618" i="30"/>
  <c r="F617" i="30"/>
  <c r="J616" i="30"/>
  <c r="J618" i="30" s="1"/>
  <c r="J620" i="30" s="1"/>
  <c r="J622" i="30" s="1"/>
  <c r="J624" i="30" s="1"/>
  <c r="I616" i="30"/>
  <c r="I618" i="30" s="1"/>
  <c r="I620" i="30" s="1"/>
  <c r="I622" i="30" s="1"/>
  <c r="I624" i="30" s="1"/>
  <c r="F616" i="30"/>
  <c r="E616" i="30"/>
  <c r="E617" i="30" s="1"/>
  <c r="E618" i="30" s="1"/>
  <c r="E619" i="30" s="1"/>
  <c r="E620" i="30" s="1"/>
  <c r="J615" i="30"/>
  <c r="J617" i="30" s="1"/>
  <c r="J619" i="30" s="1"/>
  <c r="J621" i="30" s="1"/>
  <c r="J623" i="30" s="1"/>
  <c r="J625" i="30" s="1"/>
  <c r="I615" i="30"/>
  <c r="I617" i="30" s="1"/>
  <c r="I619" i="30" s="1"/>
  <c r="I621" i="30" s="1"/>
  <c r="I623" i="30" s="1"/>
  <c r="I625" i="30" s="1"/>
  <c r="F615" i="30"/>
  <c r="F614" i="30"/>
  <c r="F613" i="30"/>
  <c r="F612" i="30"/>
  <c r="J611" i="30"/>
  <c r="J613" i="30" s="1"/>
  <c r="I611" i="30"/>
  <c r="I613" i="30" s="1"/>
  <c r="F611" i="30"/>
  <c r="F610" i="30"/>
  <c r="J609" i="30"/>
  <c r="I609" i="30"/>
  <c r="F609" i="30"/>
  <c r="E609" i="30"/>
  <c r="E610" i="30" s="1"/>
  <c r="E611" i="30" s="1"/>
  <c r="E612" i="30" s="1"/>
  <c r="E613" i="30" s="1"/>
  <c r="E614" i="30" s="1"/>
  <c r="J608" i="30"/>
  <c r="J610" i="30" s="1"/>
  <c r="J612" i="30" s="1"/>
  <c r="J614" i="30" s="1"/>
  <c r="I608" i="30"/>
  <c r="I610" i="30" s="1"/>
  <c r="I612" i="30" s="1"/>
  <c r="I614" i="30" s="1"/>
  <c r="F608" i="30"/>
  <c r="F607" i="30"/>
  <c r="F606" i="30"/>
  <c r="F605" i="30"/>
  <c r="F604" i="30"/>
  <c r="F602" i="30"/>
  <c r="F601" i="30"/>
  <c r="F600" i="30"/>
  <c r="F599" i="30"/>
  <c r="F598" i="30"/>
  <c r="F597" i="30"/>
  <c r="F596" i="30"/>
  <c r="F595" i="30"/>
  <c r="F594" i="30"/>
  <c r="F593" i="30"/>
  <c r="F592" i="30"/>
  <c r="F591" i="30"/>
  <c r="F590" i="30"/>
  <c r="F589" i="30"/>
  <c r="F588" i="30"/>
  <c r="F587" i="30"/>
  <c r="F586" i="30"/>
  <c r="F585" i="30"/>
  <c r="F584" i="30"/>
  <c r="J583" i="30"/>
  <c r="J585" i="30" s="1"/>
  <c r="J587" i="30" s="1"/>
  <c r="J589" i="30" s="1"/>
  <c r="J591" i="30" s="1"/>
  <c r="J593" i="30" s="1"/>
  <c r="J595" i="30" s="1"/>
  <c r="J597" i="30" s="1"/>
  <c r="J599" i="30" s="1"/>
  <c r="J601" i="30" s="1"/>
  <c r="J603" i="30" s="1"/>
  <c r="J605" i="30" s="1"/>
  <c r="J607" i="30" s="1"/>
  <c r="I583" i="30"/>
  <c r="I585" i="30" s="1"/>
  <c r="I587" i="30" s="1"/>
  <c r="I589" i="30" s="1"/>
  <c r="I591" i="30" s="1"/>
  <c r="I593" i="30" s="1"/>
  <c r="I595" i="30" s="1"/>
  <c r="I597" i="30" s="1"/>
  <c r="I599" i="30" s="1"/>
  <c r="I601" i="30" s="1"/>
  <c r="I603" i="30" s="1"/>
  <c r="I605" i="30" s="1"/>
  <c r="I607" i="30" s="1"/>
  <c r="F583" i="30"/>
  <c r="E583" i="30"/>
  <c r="E584" i="30" s="1"/>
  <c r="E585" i="30" s="1"/>
  <c r="E586" i="30" s="1"/>
  <c r="E587" i="30" s="1"/>
  <c r="E588" i="30" s="1"/>
  <c r="E589" i="30" s="1"/>
  <c r="E590" i="30" s="1"/>
  <c r="E591" i="30" s="1"/>
  <c r="E592" i="30" s="1"/>
  <c r="E593" i="30" s="1"/>
  <c r="E594" i="30" s="1"/>
  <c r="E595" i="30" s="1"/>
  <c r="E596" i="30" s="1"/>
  <c r="E597" i="30" s="1"/>
  <c r="E598" i="30" s="1"/>
  <c r="E599" i="30" s="1"/>
  <c r="E600" i="30" s="1"/>
  <c r="E601" i="30" s="1"/>
  <c r="E602" i="30" s="1"/>
  <c r="J582" i="30"/>
  <c r="J584" i="30" s="1"/>
  <c r="J586" i="30" s="1"/>
  <c r="J588" i="30" s="1"/>
  <c r="J590" i="30" s="1"/>
  <c r="J592" i="30" s="1"/>
  <c r="J594" i="30" s="1"/>
  <c r="J596" i="30" s="1"/>
  <c r="J598" i="30" s="1"/>
  <c r="J600" i="30" s="1"/>
  <c r="J602" i="30" s="1"/>
  <c r="J604" i="30" s="1"/>
  <c r="J606" i="30" s="1"/>
  <c r="I582" i="30"/>
  <c r="I584" i="30" s="1"/>
  <c r="I586" i="30" s="1"/>
  <c r="I588" i="30" s="1"/>
  <c r="I590" i="30" s="1"/>
  <c r="I592" i="30" s="1"/>
  <c r="I594" i="30" s="1"/>
  <c r="I596" i="30" s="1"/>
  <c r="I598" i="30" s="1"/>
  <c r="I600" i="30" s="1"/>
  <c r="I602" i="30" s="1"/>
  <c r="I604" i="30" s="1"/>
  <c r="I606" i="30" s="1"/>
  <c r="F582" i="30"/>
  <c r="F581" i="30"/>
  <c r="F580" i="30"/>
  <c r="F579" i="30"/>
  <c r="F578" i="30"/>
  <c r="F577" i="30"/>
  <c r="F576" i="30"/>
  <c r="J575" i="30"/>
  <c r="J577" i="30" s="1"/>
  <c r="J579" i="30" s="1"/>
  <c r="J581" i="30" s="1"/>
  <c r="I575" i="30"/>
  <c r="I577" i="30" s="1"/>
  <c r="I579" i="30" s="1"/>
  <c r="I581" i="30" s="1"/>
  <c r="F575" i="30"/>
  <c r="F574" i="30"/>
  <c r="F573" i="30"/>
  <c r="F572" i="30"/>
  <c r="J571" i="30"/>
  <c r="J573" i="30" s="1"/>
  <c r="I571" i="30"/>
  <c r="I573" i="30" s="1"/>
  <c r="F571" i="30"/>
  <c r="F570" i="30"/>
  <c r="F569" i="30"/>
  <c r="F568" i="30"/>
  <c r="F567" i="30"/>
  <c r="F566" i="30"/>
  <c r="J565" i="30"/>
  <c r="J567" i="30" s="1"/>
  <c r="J569" i="30" s="1"/>
  <c r="I565" i="30"/>
  <c r="I567" i="30" s="1"/>
  <c r="I569" i="30" s="1"/>
  <c r="F565" i="30"/>
  <c r="F564" i="30"/>
  <c r="F563" i="30"/>
  <c r="F562" i="30"/>
  <c r="F561" i="30"/>
  <c r="F560" i="30"/>
  <c r="J559" i="30"/>
  <c r="J561" i="30" s="1"/>
  <c r="J563" i="30" s="1"/>
  <c r="I559" i="30"/>
  <c r="I561" i="30" s="1"/>
  <c r="I563" i="30" s="1"/>
  <c r="F559" i="30"/>
  <c r="F558" i="30"/>
  <c r="F557" i="30"/>
  <c r="F556" i="30"/>
  <c r="F555" i="30"/>
  <c r="F554" i="30"/>
  <c r="F553" i="30"/>
  <c r="F552" i="30"/>
  <c r="F551" i="30"/>
  <c r="J550" i="30"/>
  <c r="J552" i="30" s="1"/>
  <c r="J554" i="30" s="1"/>
  <c r="J556" i="30" s="1"/>
  <c r="J558" i="30" s="1"/>
  <c r="J560" i="30" s="1"/>
  <c r="J562" i="30" s="1"/>
  <c r="J564" i="30" s="1"/>
  <c r="J566" i="30" s="1"/>
  <c r="J568" i="30" s="1"/>
  <c r="J570" i="30" s="1"/>
  <c r="J572" i="30" s="1"/>
  <c r="J574" i="30" s="1"/>
  <c r="J576" i="30" s="1"/>
  <c r="J578" i="30" s="1"/>
  <c r="J580" i="30" s="1"/>
  <c r="I550" i="30"/>
  <c r="I552" i="30" s="1"/>
  <c r="I554" i="30" s="1"/>
  <c r="I556" i="30" s="1"/>
  <c r="I558" i="30" s="1"/>
  <c r="I560" i="30" s="1"/>
  <c r="I562" i="30" s="1"/>
  <c r="I564" i="30" s="1"/>
  <c r="I566" i="30" s="1"/>
  <c r="I568" i="30" s="1"/>
  <c r="I570" i="30" s="1"/>
  <c r="I572" i="30" s="1"/>
  <c r="I574" i="30" s="1"/>
  <c r="I576" i="30" s="1"/>
  <c r="I578" i="30" s="1"/>
  <c r="I580" i="30" s="1"/>
  <c r="F550" i="30"/>
  <c r="F549" i="30"/>
  <c r="F548" i="30"/>
  <c r="F547" i="30"/>
  <c r="F546" i="30"/>
  <c r="F545" i="30"/>
  <c r="F544" i="30"/>
  <c r="F543" i="30"/>
  <c r="F542" i="30"/>
  <c r="F541" i="30"/>
  <c r="F540" i="30"/>
  <c r="F539" i="30"/>
  <c r="F538" i="30"/>
  <c r="F537" i="30"/>
  <c r="F536" i="30"/>
  <c r="J535" i="30"/>
  <c r="J537" i="30" s="1"/>
  <c r="J539" i="30" s="1"/>
  <c r="J541" i="30" s="1"/>
  <c r="J543" i="30" s="1"/>
  <c r="J545" i="30" s="1"/>
  <c r="J547" i="30" s="1"/>
  <c r="J549" i="30" s="1"/>
  <c r="J551" i="30" s="1"/>
  <c r="J553" i="30" s="1"/>
  <c r="J555" i="30" s="1"/>
  <c r="J557" i="30" s="1"/>
  <c r="I535" i="30"/>
  <c r="I537" i="30" s="1"/>
  <c r="I539" i="30" s="1"/>
  <c r="I541" i="30" s="1"/>
  <c r="I543" i="30" s="1"/>
  <c r="I545" i="30" s="1"/>
  <c r="I547" i="30" s="1"/>
  <c r="I549" i="30" s="1"/>
  <c r="I551" i="30" s="1"/>
  <c r="I553" i="30" s="1"/>
  <c r="I555" i="30" s="1"/>
  <c r="I557" i="30" s="1"/>
  <c r="F535" i="30"/>
  <c r="F534" i="30"/>
  <c r="F533" i="30"/>
  <c r="F532" i="30"/>
  <c r="F531" i="30"/>
  <c r="F530" i="30"/>
  <c r="F529" i="30"/>
  <c r="F528" i="30"/>
  <c r="F527" i="30"/>
  <c r="F526" i="30"/>
  <c r="F525" i="30"/>
  <c r="F524" i="30"/>
  <c r="F523" i="30"/>
  <c r="F522" i="30"/>
  <c r="F521" i="30"/>
  <c r="J520" i="30"/>
  <c r="J522" i="30" s="1"/>
  <c r="J524" i="30" s="1"/>
  <c r="J526" i="30" s="1"/>
  <c r="J528" i="30" s="1"/>
  <c r="J530" i="30" s="1"/>
  <c r="J532" i="30" s="1"/>
  <c r="J534" i="30" s="1"/>
  <c r="J536" i="30" s="1"/>
  <c r="J538" i="30" s="1"/>
  <c r="J540" i="30" s="1"/>
  <c r="J542" i="30" s="1"/>
  <c r="J544" i="30" s="1"/>
  <c r="J546" i="30" s="1"/>
  <c r="J548" i="30" s="1"/>
  <c r="I520" i="30"/>
  <c r="I522" i="30" s="1"/>
  <c r="I524" i="30" s="1"/>
  <c r="I526" i="30" s="1"/>
  <c r="I528" i="30" s="1"/>
  <c r="I530" i="30" s="1"/>
  <c r="I532" i="30" s="1"/>
  <c r="I534" i="30" s="1"/>
  <c r="I536" i="30" s="1"/>
  <c r="I538" i="30" s="1"/>
  <c r="I540" i="30" s="1"/>
  <c r="I542" i="30" s="1"/>
  <c r="I544" i="30" s="1"/>
  <c r="I546" i="30" s="1"/>
  <c r="I548" i="30" s="1"/>
  <c r="F520" i="30"/>
  <c r="F519" i="30"/>
  <c r="F518" i="30"/>
  <c r="F517" i="30"/>
  <c r="F516" i="30"/>
  <c r="F515" i="30"/>
  <c r="F514" i="30"/>
  <c r="F513" i="30"/>
  <c r="J512" i="30"/>
  <c r="J514" i="30" s="1"/>
  <c r="J516" i="30" s="1"/>
  <c r="J518" i="30" s="1"/>
  <c r="I512" i="30"/>
  <c r="I514" i="30" s="1"/>
  <c r="I516" i="30" s="1"/>
  <c r="I518" i="30" s="1"/>
  <c r="F512" i="30"/>
  <c r="F511" i="30"/>
  <c r="F510" i="30"/>
  <c r="F509" i="30"/>
  <c r="F508" i="30"/>
  <c r="F507" i="30"/>
  <c r="F506" i="30"/>
  <c r="F505" i="30"/>
  <c r="J504" i="30"/>
  <c r="J506" i="30" s="1"/>
  <c r="J508" i="30" s="1"/>
  <c r="J510" i="30" s="1"/>
  <c r="I504" i="30"/>
  <c r="I506" i="30" s="1"/>
  <c r="I508" i="30" s="1"/>
  <c r="I510" i="30" s="1"/>
  <c r="F504" i="30"/>
  <c r="F503" i="30"/>
  <c r="F502" i="30"/>
  <c r="F501" i="30"/>
  <c r="F500" i="30"/>
  <c r="F499" i="30"/>
  <c r="F498" i="30"/>
  <c r="F497" i="30"/>
  <c r="J496" i="30"/>
  <c r="J498" i="30" s="1"/>
  <c r="J500" i="30" s="1"/>
  <c r="J502" i="30" s="1"/>
  <c r="I496" i="30"/>
  <c r="I498" i="30" s="1"/>
  <c r="I500" i="30" s="1"/>
  <c r="I502" i="30" s="1"/>
  <c r="F496" i="30"/>
  <c r="F495" i="30"/>
  <c r="F494" i="30"/>
  <c r="F493" i="30"/>
  <c r="F492" i="30"/>
  <c r="F491" i="30"/>
  <c r="J490" i="30"/>
  <c r="J492" i="30" s="1"/>
  <c r="J494" i="30" s="1"/>
  <c r="I490" i="30"/>
  <c r="I492" i="30" s="1"/>
  <c r="I494" i="30" s="1"/>
  <c r="F490" i="30"/>
  <c r="J489" i="30"/>
  <c r="J491" i="30" s="1"/>
  <c r="J493" i="30" s="1"/>
  <c r="J495" i="30" s="1"/>
  <c r="J497" i="30" s="1"/>
  <c r="J499" i="30" s="1"/>
  <c r="J501" i="30" s="1"/>
  <c r="J503" i="30" s="1"/>
  <c r="J505" i="30" s="1"/>
  <c r="J507" i="30" s="1"/>
  <c r="J509" i="30" s="1"/>
  <c r="J511" i="30" s="1"/>
  <c r="J513" i="30" s="1"/>
  <c r="J515" i="30" s="1"/>
  <c r="J517" i="30" s="1"/>
  <c r="J519" i="30" s="1"/>
  <c r="J521" i="30" s="1"/>
  <c r="J523" i="30" s="1"/>
  <c r="J525" i="30" s="1"/>
  <c r="J527" i="30" s="1"/>
  <c r="J529" i="30" s="1"/>
  <c r="J531" i="30" s="1"/>
  <c r="J533" i="30" s="1"/>
  <c r="I489" i="30"/>
  <c r="I491" i="30" s="1"/>
  <c r="I493" i="30" s="1"/>
  <c r="I495" i="30" s="1"/>
  <c r="I497" i="30" s="1"/>
  <c r="I499" i="30" s="1"/>
  <c r="I501" i="30" s="1"/>
  <c r="I503" i="30" s="1"/>
  <c r="I505" i="30" s="1"/>
  <c r="I507" i="30" s="1"/>
  <c r="I509" i="30" s="1"/>
  <c r="I511" i="30" s="1"/>
  <c r="I513" i="30" s="1"/>
  <c r="I515" i="30" s="1"/>
  <c r="I517" i="30" s="1"/>
  <c r="I519" i="30" s="1"/>
  <c r="I521" i="30" s="1"/>
  <c r="I523" i="30" s="1"/>
  <c r="I525" i="30" s="1"/>
  <c r="I527" i="30" s="1"/>
  <c r="I529" i="30" s="1"/>
  <c r="I531" i="30" s="1"/>
  <c r="I533" i="30" s="1"/>
  <c r="F489" i="30"/>
  <c r="E489" i="30"/>
  <c r="E490" i="30" s="1"/>
  <c r="E491" i="30" s="1"/>
  <c r="E492" i="30" s="1"/>
  <c r="E493" i="30" s="1"/>
  <c r="E494" i="30" s="1"/>
  <c r="E495" i="30" s="1"/>
  <c r="E496" i="30" s="1"/>
  <c r="E497" i="30" s="1"/>
  <c r="E498" i="30" s="1"/>
  <c r="E499" i="30" s="1"/>
  <c r="E500" i="30" s="1"/>
  <c r="E501" i="30" s="1"/>
  <c r="E502" i="30" s="1"/>
  <c r="E503" i="30" s="1"/>
  <c r="E504" i="30" s="1"/>
  <c r="E505" i="30" s="1"/>
  <c r="E506" i="30" s="1"/>
  <c r="E507" i="30" s="1"/>
  <c r="E508" i="30" s="1"/>
  <c r="E509" i="30" s="1"/>
  <c r="E510" i="30" s="1"/>
  <c r="E511" i="30" s="1"/>
  <c r="E512" i="30" s="1"/>
  <c r="E513" i="30" s="1"/>
  <c r="E514" i="30" s="1"/>
  <c r="E515" i="30" s="1"/>
  <c r="E516" i="30" s="1"/>
  <c r="E517" i="30" s="1"/>
  <c r="E518" i="30" s="1"/>
  <c r="E519" i="30" s="1"/>
  <c r="E520" i="30" s="1"/>
  <c r="E521" i="30" s="1"/>
  <c r="E522" i="30" s="1"/>
  <c r="E523" i="30" s="1"/>
  <c r="E524" i="30" s="1"/>
  <c r="E525" i="30" s="1"/>
  <c r="E526" i="30" s="1"/>
  <c r="E527" i="30" s="1"/>
  <c r="E528" i="30" s="1"/>
  <c r="E529" i="30" s="1"/>
  <c r="E530" i="30" s="1"/>
  <c r="E531" i="30" s="1"/>
  <c r="E532" i="30" s="1"/>
  <c r="E533" i="30" s="1"/>
  <c r="E534" i="30" s="1"/>
  <c r="E535" i="30" s="1"/>
  <c r="E536" i="30" s="1"/>
  <c r="E537" i="30" s="1"/>
  <c r="E538" i="30" s="1"/>
  <c r="E539" i="30" s="1"/>
  <c r="E540" i="30" s="1"/>
  <c r="E541" i="30" s="1"/>
  <c r="E542" i="30" s="1"/>
  <c r="E543" i="30" s="1"/>
  <c r="E544" i="30" s="1"/>
  <c r="E545" i="30" s="1"/>
  <c r="E546" i="30" s="1"/>
  <c r="E547" i="30" s="1"/>
  <c r="E548" i="30" s="1"/>
  <c r="E549" i="30" s="1"/>
  <c r="E550" i="30" s="1"/>
  <c r="E551" i="30" s="1"/>
  <c r="E552" i="30" s="1"/>
  <c r="E553" i="30" s="1"/>
  <c r="E554" i="30" s="1"/>
  <c r="E555" i="30" s="1"/>
  <c r="E556" i="30" s="1"/>
  <c r="E557" i="30" s="1"/>
  <c r="E558" i="30" s="1"/>
  <c r="E559" i="30" s="1"/>
  <c r="E560" i="30" s="1"/>
  <c r="E561" i="30" s="1"/>
  <c r="E562" i="30" s="1"/>
  <c r="E563" i="30" s="1"/>
  <c r="E564" i="30" s="1"/>
  <c r="E565" i="30" s="1"/>
  <c r="E566" i="30" s="1"/>
  <c r="E567" i="30" s="1"/>
  <c r="E568" i="30" s="1"/>
  <c r="E569" i="30" s="1"/>
  <c r="E570" i="30" s="1"/>
  <c r="E571" i="30" s="1"/>
  <c r="E572" i="30" s="1"/>
  <c r="E573" i="30" s="1"/>
  <c r="E574" i="30" s="1"/>
  <c r="E575" i="30" s="1"/>
  <c r="E576" i="30" s="1"/>
  <c r="E577" i="30" s="1"/>
  <c r="E578" i="30" s="1"/>
  <c r="E579" i="30" s="1"/>
  <c r="E580" i="30" s="1"/>
  <c r="E581" i="30" s="1"/>
  <c r="J488" i="30"/>
  <c r="I488" i="30"/>
  <c r="F488" i="30"/>
  <c r="F487" i="30"/>
  <c r="F486" i="30"/>
  <c r="F485" i="30"/>
  <c r="F484" i="30"/>
  <c r="J479" i="30"/>
  <c r="J481" i="30" s="1"/>
  <c r="J483" i="30" s="1"/>
  <c r="J485" i="30" s="1"/>
  <c r="J487" i="30" s="1"/>
  <c r="I479" i="30"/>
  <c r="I481" i="30" s="1"/>
  <c r="I483" i="30" s="1"/>
  <c r="I485" i="30" s="1"/>
  <c r="I487" i="30" s="1"/>
  <c r="E479" i="30"/>
  <c r="E480" i="30" s="1"/>
  <c r="E481" i="30" s="1"/>
  <c r="E482" i="30" s="1"/>
  <c r="J478" i="30"/>
  <c r="J480" i="30" s="1"/>
  <c r="J482" i="30" s="1"/>
  <c r="J484" i="30" s="1"/>
  <c r="J486" i="30" s="1"/>
  <c r="I478" i="30"/>
  <c r="I480" i="30" s="1"/>
  <c r="I482" i="30" s="1"/>
  <c r="I484" i="30" s="1"/>
  <c r="I486" i="30" s="1"/>
  <c r="F477" i="30"/>
  <c r="J476" i="30"/>
  <c r="I476" i="30"/>
  <c r="F476" i="30"/>
  <c r="F475" i="30"/>
  <c r="F474" i="30"/>
  <c r="F473" i="30"/>
  <c r="F472" i="30"/>
  <c r="F471" i="30"/>
  <c r="F470" i="30"/>
  <c r="F469" i="30"/>
  <c r="J468" i="30"/>
  <c r="J470" i="30" s="1"/>
  <c r="J472" i="30" s="1"/>
  <c r="J474" i="30" s="1"/>
  <c r="I468" i="30"/>
  <c r="I470" i="30" s="1"/>
  <c r="I472" i="30" s="1"/>
  <c r="I474" i="30" s="1"/>
  <c r="F468" i="30"/>
  <c r="E468" i="30"/>
  <c r="E469" i="30" s="1"/>
  <c r="E470" i="30" s="1"/>
  <c r="E471" i="30" s="1"/>
  <c r="E472" i="30" s="1"/>
  <c r="E473" i="30" s="1"/>
  <c r="E474" i="30" s="1"/>
  <c r="E475" i="30" s="1"/>
  <c r="E476" i="30" s="1"/>
  <c r="E477" i="30" s="1"/>
  <c r="J467" i="30"/>
  <c r="J469" i="30" s="1"/>
  <c r="J471" i="30" s="1"/>
  <c r="J473" i="30" s="1"/>
  <c r="J475" i="30" s="1"/>
  <c r="J477" i="30" s="1"/>
  <c r="I467" i="30"/>
  <c r="I469" i="30" s="1"/>
  <c r="I471" i="30" s="1"/>
  <c r="I473" i="30" s="1"/>
  <c r="I475" i="30" s="1"/>
  <c r="I477" i="30" s="1"/>
  <c r="F467" i="30"/>
  <c r="F466" i="30"/>
  <c r="F465" i="30"/>
  <c r="J464" i="30"/>
  <c r="J466" i="30" s="1"/>
  <c r="I464" i="30"/>
  <c r="I466" i="30" s="1"/>
  <c r="F464" i="30"/>
  <c r="E464" i="30"/>
  <c r="E465" i="30" s="1"/>
  <c r="E466" i="30" s="1"/>
  <c r="J463" i="30"/>
  <c r="J465" i="30" s="1"/>
  <c r="I463" i="30"/>
  <c r="I465" i="30" s="1"/>
  <c r="F463" i="30"/>
  <c r="E460" i="30"/>
  <c r="E461" i="30" s="1"/>
  <c r="E462" i="30" s="1"/>
  <c r="J455" i="30"/>
  <c r="J457" i="30" s="1"/>
  <c r="J459" i="30" s="1"/>
  <c r="J461" i="30" s="1"/>
  <c r="I455" i="30"/>
  <c r="I457" i="30" s="1"/>
  <c r="I459" i="30" s="1"/>
  <c r="I461" i="30" s="1"/>
  <c r="J453" i="30"/>
  <c r="I453" i="30"/>
  <c r="J451" i="30"/>
  <c r="I451" i="30"/>
  <c r="E451" i="30"/>
  <c r="E452" i="30" s="1"/>
  <c r="E453" i="30" s="1"/>
  <c r="E454" i="30" s="1"/>
  <c r="E455" i="30" s="1"/>
  <c r="E456" i="30" s="1"/>
  <c r="E457" i="30" s="1"/>
  <c r="J450" i="30"/>
  <c r="J452" i="30" s="1"/>
  <c r="J454" i="30" s="1"/>
  <c r="J456" i="30" s="1"/>
  <c r="J458" i="30" s="1"/>
  <c r="J460" i="30" s="1"/>
  <c r="J462" i="30" s="1"/>
  <c r="I450" i="30"/>
  <c r="I452" i="30" s="1"/>
  <c r="I454" i="30" s="1"/>
  <c r="I456" i="30" s="1"/>
  <c r="I458" i="30" s="1"/>
  <c r="I460" i="30" s="1"/>
  <c r="I462" i="30" s="1"/>
  <c r="F449" i="30"/>
  <c r="J448" i="30"/>
  <c r="I448" i="30"/>
  <c r="F448" i="30"/>
  <c r="F447" i="30"/>
  <c r="J446" i="30"/>
  <c r="I446" i="30"/>
  <c r="F446" i="30"/>
  <c r="F445" i="30"/>
  <c r="J444" i="30"/>
  <c r="I444" i="30"/>
  <c r="F444" i="30"/>
  <c r="F443" i="30"/>
  <c r="F442" i="30"/>
  <c r="J441" i="30"/>
  <c r="J443" i="30" s="1"/>
  <c r="J445" i="30" s="1"/>
  <c r="J447" i="30" s="1"/>
  <c r="J449" i="30" s="1"/>
  <c r="I441" i="30"/>
  <c r="I443" i="30" s="1"/>
  <c r="I445" i="30" s="1"/>
  <c r="I447" i="30" s="1"/>
  <c r="I449" i="30" s="1"/>
  <c r="F441" i="30"/>
  <c r="E441" i="30"/>
  <c r="E442" i="30" s="1"/>
  <c r="E443" i="30" s="1"/>
  <c r="E444" i="30" s="1"/>
  <c r="E445" i="30" s="1"/>
  <c r="E446" i="30" s="1"/>
  <c r="E447" i="30" s="1"/>
  <c r="E448" i="30" s="1"/>
  <c r="E449" i="30" s="1"/>
  <c r="J440" i="30"/>
  <c r="J442" i="30" s="1"/>
  <c r="I440" i="30"/>
  <c r="I442" i="30" s="1"/>
  <c r="F440" i="30"/>
  <c r="F439" i="30"/>
  <c r="J438" i="30"/>
  <c r="I438" i="30"/>
  <c r="F438" i="30"/>
  <c r="E438" i="30"/>
  <c r="E439" i="30" s="1"/>
  <c r="J437" i="30"/>
  <c r="J439" i="30" s="1"/>
  <c r="I437" i="30"/>
  <c r="I439" i="30" s="1"/>
  <c r="F437" i="30"/>
  <c r="F436" i="30"/>
  <c r="F435" i="30"/>
  <c r="F434" i="30"/>
  <c r="F433" i="30"/>
  <c r="F432" i="30"/>
  <c r="F431" i="30"/>
  <c r="F430" i="30"/>
  <c r="F429" i="30"/>
  <c r="J428" i="30"/>
  <c r="J430" i="30" s="1"/>
  <c r="J432" i="30" s="1"/>
  <c r="J434" i="30" s="1"/>
  <c r="J436" i="30" s="1"/>
  <c r="I428" i="30"/>
  <c r="I430" i="30" s="1"/>
  <c r="I432" i="30" s="1"/>
  <c r="I434" i="30" s="1"/>
  <c r="I436" i="30" s="1"/>
  <c r="F428" i="30"/>
  <c r="F427" i="30"/>
  <c r="F426" i="30"/>
  <c r="F425" i="30"/>
  <c r="F424" i="30"/>
  <c r="F423" i="30"/>
  <c r="F422" i="30"/>
  <c r="F421" i="30"/>
  <c r="J420" i="30"/>
  <c r="J422" i="30" s="1"/>
  <c r="J424" i="30" s="1"/>
  <c r="J426" i="30" s="1"/>
  <c r="I420" i="30"/>
  <c r="I422" i="30" s="1"/>
  <c r="I424" i="30" s="1"/>
  <c r="I426" i="30" s="1"/>
  <c r="F420" i="30"/>
  <c r="E420" i="30"/>
  <c r="E421" i="30" s="1"/>
  <c r="E422" i="30" s="1"/>
  <c r="E423" i="30" s="1"/>
  <c r="E424" i="30" s="1"/>
  <c r="E425" i="30" s="1"/>
  <c r="E426" i="30" s="1"/>
  <c r="E427" i="30" s="1"/>
  <c r="E428" i="30" s="1"/>
  <c r="E429" i="30" s="1"/>
  <c r="E430" i="30" s="1"/>
  <c r="E431" i="30" s="1"/>
  <c r="E432" i="30" s="1"/>
  <c r="E433" i="30" s="1"/>
  <c r="E434" i="30" s="1"/>
  <c r="E435" i="30" s="1"/>
  <c r="E436" i="30" s="1"/>
  <c r="J419" i="30"/>
  <c r="J421" i="30" s="1"/>
  <c r="J423" i="30" s="1"/>
  <c r="J425" i="30" s="1"/>
  <c r="J427" i="30" s="1"/>
  <c r="J429" i="30" s="1"/>
  <c r="J431" i="30" s="1"/>
  <c r="J433" i="30" s="1"/>
  <c r="J435" i="30" s="1"/>
  <c r="I419" i="30"/>
  <c r="I421" i="30" s="1"/>
  <c r="I423" i="30" s="1"/>
  <c r="I425" i="30" s="1"/>
  <c r="I427" i="30" s="1"/>
  <c r="I429" i="30" s="1"/>
  <c r="I431" i="30" s="1"/>
  <c r="I433" i="30" s="1"/>
  <c r="I435" i="30" s="1"/>
  <c r="F419" i="30"/>
  <c r="F418" i="30"/>
  <c r="J417" i="30"/>
  <c r="I417" i="30"/>
  <c r="F417" i="30"/>
  <c r="E417" i="30"/>
  <c r="E418" i="30" s="1"/>
  <c r="J416" i="30"/>
  <c r="J418" i="30" s="1"/>
  <c r="I416" i="30"/>
  <c r="I418" i="30" s="1"/>
  <c r="F416" i="30"/>
  <c r="F415" i="30"/>
  <c r="J414" i="30"/>
  <c r="I414" i="30"/>
  <c r="F414" i="30"/>
  <c r="F413" i="30"/>
  <c r="J412" i="30"/>
  <c r="I412" i="30"/>
  <c r="F412" i="30"/>
  <c r="E412" i="30"/>
  <c r="E413" i="30" s="1"/>
  <c r="E414" i="30" s="1"/>
  <c r="E415" i="30" s="1"/>
  <c r="J411" i="30"/>
  <c r="J413" i="30" s="1"/>
  <c r="J415" i="30" s="1"/>
  <c r="I411" i="30"/>
  <c r="I413" i="30" s="1"/>
  <c r="I415" i="30" s="1"/>
  <c r="F411" i="30"/>
  <c r="J408" i="30"/>
  <c r="J410" i="30" s="1"/>
  <c r="I408" i="30"/>
  <c r="I410" i="30" s="1"/>
  <c r="J400" i="30"/>
  <c r="J402" i="30" s="1"/>
  <c r="J404" i="30" s="1"/>
  <c r="J406" i="30" s="1"/>
  <c r="I400" i="30"/>
  <c r="I402" i="30" s="1"/>
  <c r="I404" i="30" s="1"/>
  <c r="I406" i="30" s="1"/>
  <c r="E400" i="30"/>
  <c r="E401" i="30" s="1"/>
  <c r="E402" i="30" s="1"/>
  <c r="E403" i="30" s="1"/>
  <c r="E404" i="30" s="1"/>
  <c r="E405" i="30" s="1"/>
  <c r="E406" i="30" s="1"/>
  <c r="E407" i="30" s="1"/>
  <c r="E408" i="30" s="1"/>
  <c r="E409" i="30" s="1"/>
  <c r="E410" i="30" s="1"/>
  <c r="J399" i="30"/>
  <c r="J401" i="30" s="1"/>
  <c r="J403" i="30" s="1"/>
  <c r="J405" i="30" s="1"/>
  <c r="J407" i="30" s="1"/>
  <c r="J409" i="30" s="1"/>
  <c r="I399" i="30"/>
  <c r="I401" i="30" s="1"/>
  <c r="I403" i="30" s="1"/>
  <c r="I405" i="30" s="1"/>
  <c r="I407" i="30" s="1"/>
  <c r="I409" i="30" s="1"/>
  <c r="F398" i="30"/>
  <c r="J397" i="30"/>
  <c r="I397" i="30"/>
  <c r="F397" i="30"/>
  <c r="E397" i="30"/>
  <c r="E398" i="30" s="1"/>
  <c r="J396" i="30"/>
  <c r="J398" i="30" s="1"/>
  <c r="I396" i="30"/>
  <c r="I398" i="30" s="1"/>
  <c r="F396" i="30"/>
  <c r="F395" i="30"/>
  <c r="J394" i="30"/>
  <c r="I394" i="30"/>
  <c r="F394" i="30"/>
  <c r="F393" i="30"/>
  <c r="F392" i="30"/>
  <c r="F391" i="30"/>
  <c r="F390" i="30"/>
  <c r="F389" i="30"/>
  <c r="F388" i="30"/>
  <c r="J387" i="30"/>
  <c r="J389" i="30" s="1"/>
  <c r="J391" i="30" s="1"/>
  <c r="J393" i="30" s="1"/>
  <c r="J395" i="30" s="1"/>
  <c r="I387" i="30"/>
  <c r="I389" i="30" s="1"/>
  <c r="I391" i="30" s="1"/>
  <c r="I393" i="30" s="1"/>
  <c r="I395" i="30" s="1"/>
  <c r="F387" i="30"/>
  <c r="E387" i="30"/>
  <c r="E388" i="30" s="1"/>
  <c r="E389" i="30" s="1"/>
  <c r="E390" i="30" s="1"/>
  <c r="E391" i="30" s="1"/>
  <c r="E392" i="30" s="1"/>
  <c r="E393" i="30" s="1"/>
  <c r="E394" i="30" s="1"/>
  <c r="E395" i="30" s="1"/>
  <c r="J386" i="30"/>
  <c r="J388" i="30" s="1"/>
  <c r="J390" i="30" s="1"/>
  <c r="J392" i="30" s="1"/>
  <c r="I386" i="30"/>
  <c r="I388" i="30" s="1"/>
  <c r="I390" i="30" s="1"/>
  <c r="I392" i="30" s="1"/>
  <c r="F386" i="30"/>
  <c r="F385" i="30"/>
  <c r="F384" i="30"/>
  <c r="F383" i="30"/>
  <c r="F382" i="30"/>
  <c r="I365" i="30"/>
  <c r="I367" i="30" s="1"/>
  <c r="I369" i="30" s="1"/>
  <c r="I371" i="30" s="1"/>
  <c r="I373" i="30" s="1"/>
  <c r="I375" i="30" s="1"/>
  <c r="I377" i="30" s="1"/>
  <c r="I379" i="30" s="1"/>
  <c r="I381" i="30" s="1"/>
  <c r="I383" i="30" s="1"/>
  <c r="I385" i="30" s="1"/>
  <c r="J363" i="30"/>
  <c r="J365" i="30" s="1"/>
  <c r="J367" i="30" s="1"/>
  <c r="J369" i="30" s="1"/>
  <c r="J371" i="30" s="1"/>
  <c r="J373" i="30" s="1"/>
  <c r="J375" i="30" s="1"/>
  <c r="J377" i="30" s="1"/>
  <c r="J379" i="30" s="1"/>
  <c r="J381" i="30" s="1"/>
  <c r="J383" i="30" s="1"/>
  <c r="J385" i="30" s="1"/>
  <c r="I341" i="30"/>
  <c r="I343" i="30" s="1"/>
  <c r="I345" i="30" s="1"/>
  <c r="I347" i="30" s="1"/>
  <c r="I349" i="30" s="1"/>
  <c r="I351" i="30" s="1"/>
  <c r="I353" i="30" s="1"/>
  <c r="I355" i="30" s="1"/>
  <c r="I357" i="30" s="1"/>
  <c r="I359" i="30" s="1"/>
  <c r="I361" i="30" s="1"/>
  <c r="J340" i="30"/>
  <c r="J342" i="30" s="1"/>
  <c r="J344" i="30" s="1"/>
  <c r="J346" i="30" s="1"/>
  <c r="J348" i="30" s="1"/>
  <c r="J350" i="30" s="1"/>
  <c r="J352" i="30" s="1"/>
  <c r="J354" i="30" s="1"/>
  <c r="J356" i="30" s="1"/>
  <c r="J358" i="30" s="1"/>
  <c r="J360" i="30" s="1"/>
  <c r="J362" i="30" s="1"/>
  <c r="J364" i="30" s="1"/>
  <c r="J366" i="30" s="1"/>
  <c r="J368" i="30" s="1"/>
  <c r="J370" i="30" s="1"/>
  <c r="J372" i="30" s="1"/>
  <c r="J374" i="30" s="1"/>
  <c r="J376" i="30" s="1"/>
  <c r="J378" i="30" s="1"/>
  <c r="J380" i="30" s="1"/>
  <c r="J382" i="30" s="1"/>
  <c r="J384" i="30" s="1"/>
  <c r="J339" i="30"/>
  <c r="J341" i="30" s="1"/>
  <c r="J343" i="30" s="1"/>
  <c r="J345" i="30" s="1"/>
  <c r="J347" i="30" s="1"/>
  <c r="J349" i="30" s="1"/>
  <c r="J351" i="30" s="1"/>
  <c r="J353" i="30" s="1"/>
  <c r="J355" i="30" s="1"/>
  <c r="J357" i="30" s="1"/>
  <c r="J359" i="30" s="1"/>
  <c r="J361" i="30" s="1"/>
  <c r="I338" i="30"/>
  <c r="I340" i="30" s="1"/>
  <c r="I342" i="30" s="1"/>
  <c r="I344" i="30" s="1"/>
  <c r="I346" i="30" s="1"/>
  <c r="I348" i="30" s="1"/>
  <c r="I350" i="30" s="1"/>
  <c r="I352" i="30" s="1"/>
  <c r="I354" i="30" s="1"/>
  <c r="I356" i="30" s="1"/>
  <c r="I358" i="30" s="1"/>
  <c r="I360" i="30" s="1"/>
  <c r="I362" i="30" s="1"/>
  <c r="I364" i="30" s="1"/>
  <c r="I366" i="30" s="1"/>
  <c r="I368" i="30" s="1"/>
  <c r="I370" i="30" s="1"/>
  <c r="I372" i="30" s="1"/>
  <c r="I374" i="30" s="1"/>
  <c r="I376" i="30" s="1"/>
  <c r="I378" i="30" s="1"/>
  <c r="I380" i="30" s="1"/>
  <c r="I382" i="30" s="1"/>
  <c r="I384" i="30" s="1"/>
  <c r="E338" i="30"/>
  <c r="E339" i="30" s="1"/>
  <c r="E340" i="30" s="1"/>
  <c r="E341" i="30" s="1"/>
  <c r="E342" i="30" s="1"/>
  <c r="E343" i="30" s="1"/>
  <c r="E344" i="30" s="1"/>
  <c r="E345" i="30" s="1"/>
  <c r="E346" i="30" s="1"/>
  <c r="E347" i="30" s="1"/>
  <c r="E348" i="30" s="1"/>
  <c r="E349" i="30" s="1"/>
  <c r="E350" i="30" s="1"/>
  <c r="E351" i="30" s="1"/>
  <c r="E352" i="30" s="1"/>
  <c r="E353" i="30" s="1"/>
  <c r="E354" i="30" s="1"/>
  <c r="E355" i="30" s="1"/>
  <c r="E356" i="30" s="1"/>
  <c r="E357" i="30" s="1"/>
  <c r="E358" i="30" s="1"/>
  <c r="E359" i="30" s="1"/>
  <c r="E360" i="30" s="1"/>
  <c r="E361" i="30" s="1"/>
  <c r="E362" i="30" s="1"/>
  <c r="E363" i="30" s="1"/>
  <c r="E364" i="30" s="1"/>
  <c r="E365" i="30" s="1"/>
  <c r="E366" i="30" s="1"/>
  <c r="E367" i="30" s="1"/>
  <c r="E368" i="30" s="1"/>
  <c r="E369" i="30" s="1"/>
  <c r="E370" i="30" s="1"/>
  <c r="E371" i="30" s="1"/>
  <c r="E372" i="30" s="1"/>
  <c r="E373" i="30" s="1"/>
  <c r="E374" i="30" s="1"/>
  <c r="E375" i="30" s="1"/>
  <c r="E376" i="30" s="1"/>
  <c r="E377" i="30" s="1"/>
  <c r="E378" i="30" s="1"/>
  <c r="E379" i="30" s="1"/>
  <c r="E380" i="30" s="1"/>
  <c r="J337" i="30"/>
  <c r="I337" i="30"/>
  <c r="F336" i="30"/>
  <c r="F335" i="30"/>
  <c r="F334" i="30"/>
  <c r="F333" i="30"/>
  <c r="F332" i="30"/>
  <c r="F331" i="30"/>
  <c r="F330" i="30"/>
  <c r="F329" i="30"/>
  <c r="F328" i="30"/>
  <c r="F327" i="30"/>
  <c r="F326" i="30"/>
  <c r="F325" i="30"/>
  <c r="F324" i="30"/>
  <c r="F323" i="30"/>
  <c r="F322" i="30"/>
  <c r="F321" i="30"/>
  <c r="F320" i="30"/>
  <c r="F319" i="30"/>
  <c r="J318" i="30"/>
  <c r="J320" i="30" s="1"/>
  <c r="J322" i="30" s="1"/>
  <c r="J324" i="30" s="1"/>
  <c r="J326" i="30" s="1"/>
  <c r="J328" i="30" s="1"/>
  <c r="J330" i="30" s="1"/>
  <c r="J332" i="30" s="1"/>
  <c r="J334" i="30" s="1"/>
  <c r="J336" i="30" s="1"/>
  <c r="I318" i="30"/>
  <c r="I320" i="30" s="1"/>
  <c r="I322" i="30" s="1"/>
  <c r="I324" i="30" s="1"/>
  <c r="I326" i="30" s="1"/>
  <c r="I328" i="30" s="1"/>
  <c r="I330" i="30" s="1"/>
  <c r="I332" i="30" s="1"/>
  <c r="I334" i="30" s="1"/>
  <c r="I336" i="30" s="1"/>
  <c r="F318" i="30"/>
  <c r="E318" i="30"/>
  <c r="E319" i="30" s="1"/>
  <c r="E320" i="30" s="1"/>
  <c r="E321" i="30" s="1"/>
  <c r="E322" i="30" s="1"/>
  <c r="E323" i="30" s="1"/>
  <c r="E324" i="30" s="1"/>
  <c r="E325" i="30" s="1"/>
  <c r="E326" i="30" s="1"/>
  <c r="E327" i="30" s="1"/>
  <c r="E328" i="30" s="1"/>
  <c r="E329" i="30" s="1"/>
  <c r="E330" i="30" s="1"/>
  <c r="E331" i="30" s="1"/>
  <c r="E332" i="30" s="1"/>
  <c r="E333" i="30" s="1"/>
  <c r="E334" i="30" s="1"/>
  <c r="E335" i="30" s="1"/>
  <c r="E336" i="30" s="1"/>
  <c r="J317" i="30"/>
  <c r="J319" i="30" s="1"/>
  <c r="J321" i="30" s="1"/>
  <c r="J323" i="30" s="1"/>
  <c r="J325" i="30" s="1"/>
  <c r="J327" i="30" s="1"/>
  <c r="J329" i="30" s="1"/>
  <c r="J331" i="30" s="1"/>
  <c r="J333" i="30" s="1"/>
  <c r="J335" i="30" s="1"/>
  <c r="I317" i="30"/>
  <c r="I319" i="30" s="1"/>
  <c r="I321" i="30" s="1"/>
  <c r="I323" i="30" s="1"/>
  <c r="I325" i="30" s="1"/>
  <c r="I327" i="30" s="1"/>
  <c r="I329" i="30" s="1"/>
  <c r="I331" i="30" s="1"/>
  <c r="I333" i="30" s="1"/>
  <c r="I335" i="30" s="1"/>
  <c r="F317" i="30"/>
  <c r="F316" i="30"/>
  <c r="F315" i="30"/>
  <c r="F314" i="30"/>
  <c r="F313" i="30"/>
  <c r="J312" i="30"/>
  <c r="J314" i="30" s="1"/>
  <c r="J316" i="30" s="1"/>
  <c r="I312" i="30"/>
  <c r="I314" i="30" s="1"/>
  <c r="I316" i="30" s="1"/>
  <c r="F312" i="30"/>
  <c r="E312" i="30"/>
  <c r="E313" i="30" s="1"/>
  <c r="E314" i="30" s="1"/>
  <c r="E315" i="30" s="1"/>
  <c r="E316" i="30" s="1"/>
  <c r="J311" i="30"/>
  <c r="J313" i="30" s="1"/>
  <c r="J315" i="30" s="1"/>
  <c r="I311" i="30"/>
  <c r="I313" i="30" s="1"/>
  <c r="I315" i="30" s="1"/>
  <c r="F311" i="30"/>
  <c r="J307" i="30"/>
  <c r="J309" i="30" s="1"/>
  <c r="I307" i="30"/>
  <c r="I309" i="30" s="1"/>
  <c r="E307" i="30"/>
  <c r="E308" i="30" s="1"/>
  <c r="E309" i="30" s="1"/>
  <c r="E310" i="30" s="1"/>
  <c r="J306" i="30"/>
  <c r="J308" i="30" s="1"/>
  <c r="J310" i="30" s="1"/>
  <c r="I306" i="30"/>
  <c r="I308" i="30" s="1"/>
  <c r="I310" i="30" s="1"/>
  <c r="F305" i="30"/>
  <c r="F304" i="30"/>
  <c r="J303" i="30"/>
  <c r="J305" i="30" s="1"/>
  <c r="I303" i="30"/>
  <c r="I305" i="30" s="1"/>
  <c r="F303" i="30"/>
  <c r="F302" i="30"/>
  <c r="J301" i="30"/>
  <c r="I301" i="30"/>
  <c r="F301" i="30"/>
  <c r="F300" i="30"/>
  <c r="J299" i="30"/>
  <c r="I299" i="30"/>
  <c r="F299" i="30"/>
  <c r="E299" i="30"/>
  <c r="E300" i="30" s="1"/>
  <c r="E301" i="30" s="1"/>
  <c r="E302" i="30" s="1"/>
  <c r="E303" i="30" s="1"/>
  <c r="E304" i="30" s="1"/>
  <c r="E305" i="30" s="1"/>
  <c r="J298" i="30"/>
  <c r="J300" i="30" s="1"/>
  <c r="J302" i="30" s="1"/>
  <c r="J304" i="30" s="1"/>
  <c r="I298" i="30"/>
  <c r="I300" i="30" s="1"/>
  <c r="I302" i="30" s="1"/>
  <c r="I304" i="30" s="1"/>
  <c r="F298" i="30"/>
  <c r="F297" i="30"/>
  <c r="J296" i="30"/>
  <c r="I296" i="30"/>
  <c r="F296" i="30"/>
  <c r="F295" i="30"/>
  <c r="J294" i="30"/>
  <c r="I294" i="30"/>
  <c r="F294" i="30"/>
  <c r="F293" i="30"/>
  <c r="J292" i="30"/>
  <c r="I292" i="30"/>
  <c r="F292" i="30"/>
  <c r="F291" i="30"/>
  <c r="F290" i="30"/>
  <c r="F289" i="30"/>
  <c r="F288" i="30"/>
  <c r="F287" i="30"/>
  <c r="F286" i="30"/>
  <c r="F285" i="30"/>
  <c r="F284" i="30"/>
  <c r="F283" i="30"/>
  <c r="J282" i="30"/>
  <c r="J284" i="30" s="1"/>
  <c r="J286" i="30" s="1"/>
  <c r="J288" i="30" s="1"/>
  <c r="J290" i="30" s="1"/>
  <c r="I282" i="30"/>
  <c r="I284" i="30" s="1"/>
  <c r="I286" i="30" s="1"/>
  <c r="I288" i="30" s="1"/>
  <c r="I290" i="30" s="1"/>
  <c r="F282" i="30"/>
  <c r="F281" i="30"/>
  <c r="J280" i="30"/>
  <c r="I280" i="30"/>
  <c r="F280" i="30"/>
  <c r="F279" i="30"/>
  <c r="F278" i="30"/>
  <c r="F277" i="30"/>
  <c r="F276" i="30"/>
  <c r="F275" i="30"/>
  <c r="F274" i="30"/>
  <c r="F273" i="30"/>
  <c r="F272" i="30"/>
  <c r="F271" i="30"/>
  <c r="J270" i="30"/>
  <c r="J272" i="30" s="1"/>
  <c r="J274" i="30" s="1"/>
  <c r="J276" i="30" s="1"/>
  <c r="J278" i="30" s="1"/>
  <c r="I270" i="30"/>
  <c r="I272" i="30" s="1"/>
  <c r="I274" i="30" s="1"/>
  <c r="I276" i="30" s="1"/>
  <c r="I278" i="30" s="1"/>
  <c r="F270" i="30"/>
  <c r="F269" i="30"/>
  <c r="J268" i="30"/>
  <c r="I268" i="30"/>
  <c r="F268" i="30"/>
  <c r="E268" i="30"/>
  <c r="E269" i="30" s="1"/>
  <c r="E270" i="30" s="1"/>
  <c r="E271" i="30" s="1"/>
  <c r="E272" i="30" s="1"/>
  <c r="E273" i="30" s="1"/>
  <c r="E274" i="30" s="1"/>
  <c r="E275" i="30" s="1"/>
  <c r="E276" i="30" s="1"/>
  <c r="E277" i="30" s="1"/>
  <c r="E278" i="30" s="1"/>
  <c r="E279" i="30" s="1"/>
  <c r="E280" i="30" s="1"/>
  <c r="E281" i="30" s="1"/>
  <c r="E282" i="30" s="1"/>
  <c r="E283" i="30" s="1"/>
  <c r="E284" i="30" s="1"/>
  <c r="E285" i="30" s="1"/>
  <c r="E286" i="30" s="1"/>
  <c r="E287" i="30" s="1"/>
  <c r="E288" i="30" s="1"/>
  <c r="E289" i="30" s="1"/>
  <c r="E290" i="30" s="1"/>
  <c r="E291" i="30" s="1"/>
  <c r="E292" i="30" s="1"/>
  <c r="E293" i="30" s="1"/>
  <c r="E294" i="30" s="1"/>
  <c r="E295" i="30" s="1"/>
  <c r="E296" i="30" s="1"/>
  <c r="E297" i="30" s="1"/>
  <c r="J267" i="30"/>
  <c r="J269" i="30" s="1"/>
  <c r="J271" i="30" s="1"/>
  <c r="J273" i="30" s="1"/>
  <c r="J275" i="30" s="1"/>
  <c r="J277" i="30" s="1"/>
  <c r="J279" i="30" s="1"/>
  <c r="J281" i="30" s="1"/>
  <c r="J283" i="30" s="1"/>
  <c r="J285" i="30" s="1"/>
  <c r="J287" i="30" s="1"/>
  <c r="J289" i="30" s="1"/>
  <c r="J291" i="30" s="1"/>
  <c r="J293" i="30" s="1"/>
  <c r="J295" i="30" s="1"/>
  <c r="J297" i="30" s="1"/>
  <c r="I267" i="30"/>
  <c r="I269" i="30" s="1"/>
  <c r="I271" i="30" s="1"/>
  <c r="I273" i="30" s="1"/>
  <c r="I275" i="30" s="1"/>
  <c r="I277" i="30" s="1"/>
  <c r="I279" i="30" s="1"/>
  <c r="I281" i="30" s="1"/>
  <c r="I283" i="30" s="1"/>
  <c r="I285" i="30" s="1"/>
  <c r="I287" i="30" s="1"/>
  <c r="I289" i="30" s="1"/>
  <c r="I291" i="30" s="1"/>
  <c r="I293" i="30" s="1"/>
  <c r="I295" i="30" s="1"/>
  <c r="I297" i="30" s="1"/>
  <c r="F267" i="30"/>
  <c r="F266" i="30"/>
  <c r="F265" i="30"/>
  <c r="F264" i="30"/>
  <c r="F263" i="30"/>
  <c r="J262" i="30"/>
  <c r="J264" i="30" s="1"/>
  <c r="J266" i="30" s="1"/>
  <c r="I262" i="30"/>
  <c r="I264" i="30" s="1"/>
  <c r="I266" i="30" s="1"/>
  <c r="F262" i="30"/>
  <c r="F261" i="30"/>
  <c r="F260" i="30"/>
  <c r="J259" i="30"/>
  <c r="J261" i="30" s="1"/>
  <c r="J263" i="30" s="1"/>
  <c r="J265" i="30" s="1"/>
  <c r="I259" i="30"/>
  <c r="I261" i="30" s="1"/>
  <c r="I263" i="30" s="1"/>
  <c r="I265" i="30" s="1"/>
  <c r="F259" i="30"/>
  <c r="F258" i="30"/>
  <c r="F257" i="30"/>
  <c r="F256" i="30"/>
  <c r="F255" i="30"/>
  <c r="J254" i="30"/>
  <c r="J256" i="30" s="1"/>
  <c r="J258" i="30" s="1"/>
  <c r="J260" i="30" s="1"/>
  <c r="I254" i="30"/>
  <c r="I256" i="30" s="1"/>
  <c r="I258" i="30" s="1"/>
  <c r="I260" i="30" s="1"/>
  <c r="F254" i="30"/>
  <c r="F253" i="30"/>
  <c r="F252" i="30"/>
  <c r="F251" i="30"/>
  <c r="J250" i="30"/>
  <c r="J252" i="30" s="1"/>
  <c r="I250" i="30"/>
  <c r="I252" i="30" s="1"/>
  <c r="F250" i="30"/>
  <c r="F249" i="30"/>
  <c r="F248" i="30"/>
  <c r="F247" i="30"/>
  <c r="F246" i="30"/>
  <c r="F245" i="30"/>
  <c r="F244" i="30"/>
  <c r="F243" i="30"/>
  <c r="J242" i="30"/>
  <c r="J244" i="30" s="1"/>
  <c r="J246" i="30" s="1"/>
  <c r="J248" i="30" s="1"/>
  <c r="I242" i="30"/>
  <c r="I244" i="30" s="1"/>
  <c r="I246" i="30" s="1"/>
  <c r="I248" i="30" s="1"/>
  <c r="F242" i="30"/>
  <c r="F241" i="30"/>
  <c r="F240" i="30"/>
  <c r="F239" i="30"/>
  <c r="F238" i="30"/>
  <c r="F237" i="30"/>
  <c r="F236" i="30"/>
  <c r="F235" i="30"/>
  <c r="F234" i="30"/>
  <c r="F233" i="30"/>
  <c r="F232" i="30"/>
  <c r="J231" i="30"/>
  <c r="J233" i="30" s="1"/>
  <c r="J235" i="30" s="1"/>
  <c r="J237" i="30" s="1"/>
  <c r="J239" i="30" s="1"/>
  <c r="J241" i="30" s="1"/>
  <c r="J243" i="30" s="1"/>
  <c r="J245" i="30" s="1"/>
  <c r="J247" i="30" s="1"/>
  <c r="J249" i="30" s="1"/>
  <c r="J251" i="30" s="1"/>
  <c r="J253" i="30" s="1"/>
  <c r="J255" i="30" s="1"/>
  <c r="J257" i="30" s="1"/>
  <c r="I231" i="30"/>
  <c r="I233" i="30" s="1"/>
  <c r="I235" i="30" s="1"/>
  <c r="I237" i="30" s="1"/>
  <c r="I239" i="30" s="1"/>
  <c r="I241" i="30" s="1"/>
  <c r="I243" i="30" s="1"/>
  <c r="I245" i="30" s="1"/>
  <c r="I247" i="30" s="1"/>
  <c r="I249" i="30" s="1"/>
  <c r="I251" i="30" s="1"/>
  <c r="I253" i="30" s="1"/>
  <c r="I255" i="30" s="1"/>
  <c r="I257" i="30" s="1"/>
  <c r="F231" i="30"/>
  <c r="E231" i="30"/>
  <c r="E232" i="30" s="1"/>
  <c r="E233" i="30" s="1"/>
  <c r="E234" i="30" s="1"/>
  <c r="E235" i="30" s="1"/>
  <c r="E236" i="30" s="1"/>
  <c r="E237" i="30" s="1"/>
  <c r="E238" i="30" s="1"/>
  <c r="E239" i="30" s="1"/>
  <c r="E240" i="30" s="1"/>
  <c r="E241" i="30" s="1"/>
  <c r="E242" i="30" s="1"/>
  <c r="E243" i="30" s="1"/>
  <c r="E244" i="30" s="1"/>
  <c r="E245" i="30" s="1"/>
  <c r="E246" i="30" s="1"/>
  <c r="E247" i="30" s="1"/>
  <c r="E248" i="30" s="1"/>
  <c r="E249" i="30" s="1"/>
  <c r="E250" i="30" s="1"/>
  <c r="E251" i="30" s="1"/>
  <c r="E252" i="30" s="1"/>
  <c r="E253" i="30" s="1"/>
  <c r="E254" i="30" s="1"/>
  <c r="E255" i="30" s="1"/>
  <c r="E256" i="30" s="1"/>
  <c r="E257" i="30" s="1"/>
  <c r="E258" i="30" s="1"/>
  <c r="E259" i="30" s="1"/>
  <c r="E260" i="30" s="1"/>
  <c r="E261" i="30" s="1"/>
  <c r="E262" i="30" s="1"/>
  <c r="E263" i="30" s="1"/>
  <c r="E264" i="30" s="1"/>
  <c r="E265" i="30" s="1"/>
  <c r="E266" i="30" s="1"/>
  <c r="J230" i="30"/>
  <c r="J232" i="30" s="1"/>
  <c r="J234" i="30" s="1"/>
  <c r="J236" i="30" s="1"/>
  <c r="J238" i="30" s="1"/>
  <c r="J240" i="30" s="1"/>
  <c r="I230" i="30"/>
  <c r="I232" i="30" s="1"/>
  <c r="I234" i="30" s="1"/>
  <c r="I236" i="30" s="1"/>
  <c r="I238" i="30" s="1"/>
  <c r="I240" i="30" s="1"/>
  <c r="F230" i="30"/>
  <c r="F229" i="30"/>
  <c r="F228" i="30"/>
  <c r="F227" i="30"/>
  <c r="F226" i="30"/>
  <c r="F224" i="30"/>
  <c r="F223" i="30"/>
  <c r="F222" i="30"/>
  <c r="F221" i="30"/>
  <c r="F220" i="30"/>
  <c r="F219" i="30"/>
  <c r="F218" i="30"/>
  <c r="J217" i="30"/>
  <c r="J219" i="30" s="1"/>
  <c r="J221" i="30" s="1"/>
  <c r="J223" i="30" s="1"/>
  <c r="J225" i="30" s="1"/>
  <c r="J227" i="30" s="1"/>
  <c r="J229" i="30" s="1"/>
  <c r="I217" i="30"/>
  <c r="I219" i="30" s="1"/>
  <c r="I221" i="30" s="1"/>
  <c r="I223" i="30" s="1"/>
  <c r="I225" i="30" s="1"/>
  <c r="I227" i="30" s="1"/>
  <c r="I229" i="30" s="1"/>
  <c r="F217" i="30"/>
  <c r="E217" i="30"/>
  <c r="E218" i="30" s="1"/>
  <c r="E219" i="30" s="1"/>
  <c r="E220" i="30" s="1"/>
  <c r="E221" i="30" s="1"/>
  <c r="E222" i="30" s="1"/>
  <c r="E223" i="30" s="1"/>
  <c r="E224" i="30" s="1"/>
  <c r="J216" i="30"/>
  <c r="J218" i="30" s="1"/>
  <c r="J220" i="30" s="1"/>
  <c r="J222" i="30" s="1"/>
  <c r="J224" i="30" s="1"/>
  <c r="J226" i="30" s="1"/>
  <c r="J228" i="30" s="1"/>
  <c r="I216" i="30"/>
  <c r="I218" i="30" s="1"/>
  <c r="I220" i="30" s="1"/>
  <c r="I222" i="30" s="1"/>
  <c r="I224" i="30" s="1"/>
  <c r="I226" i="30" s="1"/>
  <c r="I228" i="30" s="1"/>
  <c r="F216" i="30"/>
  <c r="F215" i="30"/>
  <c r="F214" i="30"/>
  <c r="J213" i="30"/>
  <c r="J215" i="30" s="1"/>
  <c r="I213" i="30"/>
  <c r="I215" i="30" s="1"/>
  <c r="F213" i="30"/>
  <c r="F212" i="30"/>
  <c r="J211" i="30"/>
  <c r="I211" i="30"/>
  <c r="F211" i="30"/>
  <c r="F210" i="30"/>
  <c r="J209" i="30"/>
  <c r="I209" i="30"/>
  <c r="F209" i="30"/>
  <c r="E209" i="30"/>
  <c r="E210" i="30" s="1"/>
  <c r="E211" i="30" s="1"/>
  <c r="E212" i="30" s="1"/>
  <c r="E213" i="30" s="1"/>
  <c r="E214" i="30" s="1"/>
  <c r="E215" i="30" s="1"/>
  <c r="J208" i="30"/>
  <c r="J210" i="30" s="1"/>
  <c r="J212" i="30" s="1"/>
  <c r="J214" i="30" s="1"/>
  <c r="I208" i="30"/>
  <c r="I210" i="30" s="1"/>
  <c r="I212" i="30" s="1"/>
  <c r="I214" i="30" s="1"/>
  <c r="F208" i="30"/>
  <c r="F207" i="30"/>
  <c r="J206" i="30"/>
  <c r="I206" i="30"/>
  <c r="F206" i="30"/>
  <c r="F205" i="30"/>
  <c r="J204" i="30"/>
  <c r="I204" i="30"/>
  <c r="F204" i="30"/>
  <c r="F203" i="30"/>
  <c r="J202" i="30"/>
  <c r="I202" i="30"/>
  <c r="F202" i="30"/>
  <c r="F201" i="30"/>
  <c r="F200" i="30"/>
  <c r="F199" i="30"/>
  <c r="J198" i="30"/>
  <c r="J200" i="30" s="1"/>
  <c r="I198" i="30"/>
  <c r="I200" i="30" s="1"/>
  <c r="F198" i="30"/>
  <c r="E198" i="30"/>
  <c r="E199" i="30" s="1"/>
  <c r="E200" i="30" s="1"/>
  <c r="E201" i="30" s="1"/>
  <c r="E202" i="30" s="1"/>
  <c r="E203" i="30" s="1"/>
  <c r="E204" i="30" s="1"/>
  <c r="E205" i="30" s="1"/>
  <c r="E206" i="30" s="1"/>
  <c r="E207" i="30" s="1"/>
  <c r="J197" i="30"/>
  <c r="J199" i="30" s="1"/>
  <c r="J201" i="30" s="1"/>
  <c r="J203" i="30" s="1"/>
  <c r="J205" i="30" s="1"/>
  <c r="J207" i="30" s="1"/>
  <c r="I197" i="30"/>
  <c r="I199" i="30" s="1"/>
  <c r="I201" i="30" s="1"/>
  <c r="I203" i="30" s="1"/>
  <c r="I205" i="30" s="1"/>
  <c r="I207" i="30" s="1"/>
  <c r="F197" i="30"/>
  <c r="F196" i="30"/>
  <c r="F195" i="30"/>
  <c r="J194" i="30"/>
  <c r="J196" i="30" s="1"/>
  <c r="I194" i="30"/>
  <c r="I196" i="30" s="1"/>
  <c r="F194" i="30"/>
  <c r="E194" i="30"/>
  <c r="E195" i="30" s="1"/>
  <c r="E196" i="30" s="1"/>
  <c r="J193" i="30"/>
  <c r="J195" i="30" s="1"/>
  <c r="I193" i="30"/>
  <c r="I195" i="30" s="1"/>
  <c r="F193" i="30"/>
  <c r="F192" i="30"/>
  <c r="J191" i="30"/>
  <c r="I191" i="30"/>
  <c r="F191" i="30"/>
  <c r="E191" i="30"/>
  <c r="E192" i="30" s="1"/>
  <c r="J190" i="30"/>
  <c r="J192" i="30" s="1"/>
  <c r="I190" i="30"/>
  <c r="I192" i="30" s="1"/>
  <c r="F190" i="30"/>
  <c r="F189" i="30"/>
  <c r="J188" i="30"/>
  <c r="I188" i="30"/>
  <c r="F188" i="30"/>
  <c r="E188" i="30"/>
  <c r="E189" i="30" s="1"/>
  <c r="J187" i="30"/>
  <c r="J189" i="30" s="1"/>
  <c r="I187" i="30"/>
  <c r="I189" i="30" s="1"/>
  <c r="F187" i="30"/>
  <c r="F186" i="30"/>
  <c r="F185" i="30"/>
  <c r="E185" i="30"/>
  <c r="E186" i="30" s="1"/>
  <c r="J184" i="30"/>
  <c r="J186" i="30" s="1"/>
  <c r="I184" i="30"/>
  <c r="I186" i="30" s="1"/>
  <c r="F184" i="30"/>
  <c r="F183" i="30"/>
  <c r="F182" i="30"/>
  <c r="F181" i="30"/>
  <c r="E181" i="30"/>
  <c r="E182" i="30" s="1"/>
  <c r="E183" i="30" s="1"/>
  <c r="F180" i="30"/>
  <c r="J175" i="30"/>
  <c r="J177" i="30" s="1"/>
  <c r="J179" i="30" s="1"/>
  <c r="J181" i="30" s="1"/>
  <c r="J183" i="30" s="1"/>
  <c r="J185" i="30" s="1"/>
  <c r="I175" i="30"/>
  <c r="I177" i="30" s="1"/>
  <c r="I179" i="30" s="1"/>
  <c r="I181" i="30" s="1"/>
  <c r="I183" i="30" s="1"/>
  <c r="I185" i="30" s="1"/>
  <c r="E175" i="30"/>
  <c r="E176" i="30" s="1"/>
  <c r="E177" i="30" s="1"/>
  <c r="E178" i="30" s="1"/>
  <c r="J174" i="30"/>
  <c r="J176" i="30" s="1"/>
  <c r="J178" i="30" s="1"/>
  <c r="J180" i="30" s="1"/>
  <c r="J182" i="30" s="1"/>
  <c r="I174" i="30"/>
  <c r="I176" i="30" s="1"/>
  <c r="I178" i="30" s="1"/>
  <c r="I180" i="30" s="1"/>
  <c r="I182" i="30" s="1"/>
  <c r="F168" i="30"/>
  <c r="F167" i="30"/>
  <c r="J166" i="30"/>
  <c r="J168" i="30" s="1"/>
  <c r="J170" i="30" s="1"/>
  <c r="J172" i="30" s="1"/>
  <c r="I166" i="30"/>
  <c r="I168" i="30" s="1"/>
  <c r="I170" i="30" s="1"/>
  <c r="I172" i="30" s="1"/>
  <c r="F166" i="30"/>
  <c r="E166" i="30"/>
  <c r="E167" i="30" s="1"/>
  <c r="E168" i="30" s="1"/>
  <c r="J165" i="30"/>
  <c r="J167" i="30" s="1"/>
  <c r="J169" i="30" s="1"/>
  <c r="J171" i="30" s="1"/>
  <c r="J173" i="30" s="1"/>
  <c r="I165" i="30"/>
  <c r="I167" i="30" s="1"/>
  <c r="I169" i="30" s="1"/>
  <c r="I171" i="30" s="1"/>
  <c r="I173" i="30" s="1"/>
  <c r="F165" i="30"/>
  <c r="J162" i="30"/>
  <c r="J164" i="30" s="1"/>
  <c r="I162" i="30"/>
  <c r="I164" i="30" s="1"/>
  <c r="E162" i="30"/>
  <c r="E163" i="30" s="1"/>
  <c r="E164" i="30" s="1"/>
  <c r="J161" i="30"/>
  <c r="J163" i="30" s="1"/>
  <c r="I161" i="30"/>
  <c r="I163" i="30" s="1"/>
  <c r="F160" i="30"/>
  <c r="F159" i="30"/>
  <c r="J158" i="30"/>
  <c r="J160" i="30" s="1"/>
  <c r="I158" i="30"/>
  <c r="I160" i="30" s="1"/>
  <c r="F158" i="30"/>
  <c r="F157" i="30"/>
  <c r="J156" i="30"/>
  <c r="I156" i="30"/>
  <c r="F156" i="30"/>
  <c r="E156" i="30"/>
  <c r="E157" i="30" s="1"/>
  <c r="E158" i="30" s="1"/>
  <c r="E159" i="30" s="1"/>
  <c r="E160" i="30" s="1"/>
  <c r="J155" i="30"/>
  <c r="J157" i="30" s="1"/>
  <c r="J159" i="30" s="1"/>
  <c r="I155" i="30"/>
  <c r="I157" i="30" s="1"/>
  <c r="I159" i="30" s="1"/>
  <c r="F155" i="30"/>
  <c r="F154" i="30"/>
  <c r="J153" i="30"/>
  <c r="I153" i="30"/>
  <c r="F153" i="30"/>
  <c r="F152" i="30"/>
  <c r="F151" i="30"/>
  <c r="F150" i="30"/>
  <c r="F149" i="30"/>
  <c r="J148" i="30"/>
  <c r="J150" i="30" s="1"/>
  <c r="J152" i="30" s="1"/>
  <c r="J154" i="30" s="1"/>
  <c r="I148" i="30"/>
  <c r="I150" i="30" s="1"/>
  <c r="I152" i="30" s="1"/>
  <c r="I154" i="30" s="1"/>
  <c r="F148" i="30"/>
  <c r="E148" i="30"/>
  <c r="E149" i="30" s="1"/>
  <c r="E150" i="30" s="1"/>
  <c r="E151" i="30" s="1"/>
  <c r="E152" i="30" s="1"/>
  <c r="E153" i="30" s="1"/>
  <c r="E154" i="30" s="1"/>
  <c r="J147" i="30"/>
  <c r="J149" i="30" s="1"/>
  <c r="J151" i="30" s="1"/>
  <c r="I147" i="30"/>
  <c r="I149" i="30" s="1"/>
  <c r="I151" i="30" s="1"/>
  <c r="F147" i="30"/>
  <c r="F146" i="30"/>
  <c r="F145" i="30"/>
  <c r="F144" i="30"/>
  <c r="E144" i="30"/>
  <c r="E145" i="30" s="1"/>
  <c r="E146" i="30" s="1"/>
  <c r="F143" i="30"/>
  <c r="F141" i="30"/>
  <c r="F140" i="30"/>
  <c r="F139" i="30"/>
  <c r="J138" i="30"/>
  <c r="J140" i="30" s="1"/>
  <c r="J142" i="30" s="1"/>
  <c r="J144" i="30" s="1"/>
  <c r="J146" i="30" s="1"/>
  <c r="I138" i="30"/>
  <c r="I140" i="30" s="1"/>
  <c r="I142" i="30" s="1"/>
  <c r="I144" i="30" s="1"/>
  <c r="I146" i="30" s="1"/>
  <c r="F138" i="30"/>
  <c r="E138" i="30"/>
  <c r="E139" i="30" s="1"/>
  <c r="E140" i="30" s="1"/>
  <c r="E141" i="30" s="1"/>
  <c r="J137" i="30"/>
  <c r="J139" i="30" s="1"/>
  <c r="J141" i="30" s="1"/>
  <c r="J143" i="30" s="1"/>
  <c r="J145" i="30" s="1"/>
  <c r="I137" i="30"/>
  <c r="I139" i="30" s="1"/>
  <c r="I141" i="30" s="1"/>
  <c r="I143" i="30" s="1"/>
  <c r="I145" i="30" s="1"/>
  <c r="F137" i="30"/>
  <c r="J134" i="30"/>
  <c r="J136" i="30" s="1"/>
  <c r="I134" i="30"/>
  <c r="I136" i="30" s="1"/>
  <c r="E134" i="30"/>
  <c r="E135" i="30" s="1"/>
  <c r="E136" i="30" s="1"/>
  <c r="J133" i="30"/>
  <c r="J135" i="30" s="1"/>
  <c r="I133" i="30"/>
  <c r="I135" i="30" s="1"/>
  <c r="J132" i="30"/>
  <c r="I132" i="30"/>
  <c r="F132" i="30"/>
  <c r="F131" i="30"/>
  <c r="F130" i="30"/>
  <c r="F129" i="30"/>
  <c r="F128" i="30"/>
  <c r="J127" i="30"/>
  <c r="J129" i="30" s="1"/>
  <c r="J131" i="30" s="1"/>
  <c r="I127" i="30"/>
  <c r="I129" i="30" s="1"/>
  <c r="I131" i="30" s="1"/>
  <c r="F127" i="30"/>
  <c r="F126" i="30"/>
  <c r="F125" i="30"/>
  <c r="F124" i="30"/>
  <c r="J123" i="30"/>
  <c r="J125" i="30" s="1"/>
  <c r="I123" i="30"/>
  <c r="I125" i="30" s="1"/>
  <c r="F123" i="30"/>
  <c r="E123" i="30"/>
  <c r="E124" i="30" s="1"/>
  <c r="E125" i="30" s="1"/>
  <c r="E126" i="30" s="1"/>
  <c r="E127" i="30" s="1"/>
  <c r="E128" i="30" s="1"/>
  <c r="E129" i="30" s="1"/>
  <c r="E130" i="30" s="1"/>
  <c r="E131" i="30" s="1"/>
  <c r="J122" i="30"/>
  <c r="J124" i="30" s="1"/>
  <c r="J126" i="30" s="1"/>
  <c r="J128" i="30" s="1"/>
  <c r="J130" i="30" s="1"/>
  <c r="I122" i="30"/>
  <c r="I124" i="30" s="1"/>
  <c r="I126" i="30" s="1"/>
  <c r="I128" i="30" s="1"/>
  <c r="I130" i="30" s="1"/>
  <c r="F122" i="30"/>
  <c r="F121" i="30"/>
  <c r="F120" i="30"/>
  <c r="F119" i="30"/>
  <c r="E119" i="30"/>
  <c r="E120" i="30" s="1"/>
  <c r="E121" i="30" s="1"/>
  <c r="F118" i="30"/>
  <c r="J114" i="30"/>
  <c r="J116" i="30" s="1"/>
  <c r="J118" i="30" s="1"/>
  <c r="J120" i="30" s="1"/>
  <c r="I114" i="30"/>
  <c r="I116" i="30" s="1"/>
  <c r="I118" i="30" s="1"/>
  <c r="I120" i="30" s="1"/>
  <c r="J110" i="30"/>
  <c r="J112" i="30" s="1"/>
  <c r="I110" i="30"/>
  <c r="I112" i="30" s="1"/>
  <c r="J106" i="30"/>
  <c r="J108" i="30" s="1"/>
  <c r="I106" i="30"/>
  <c r="I108" i="30" s="1"/>
  <c r="E106" i="30"/>
  <c r="E107" i="30" s="1"/>
  <c r="E108" i="30" s="1"/>
  <c r="E109" i="30" s="1"/>
  <c r="E110" i="30" s="1"/>
  <c r="E111" i="30" s="1"/>
  <c r="E112" i="30" s="1"/>
  <c r="E113" i="30" s="1"/>
  <c r="E114" i="30" s="1"/>
  <c r="E115" i="30" s="1"/>
  <c r="E116" i="30" s="1"/>
  <c r="J105" i="30"/>
  <c r="J107" i="30" s="1"/>
  <c r="J109" i="30" s="1"/>
  <c r="J111" i="30" s="1"/>
  <c r="J113" i="30" s="1"/>
  <c r="J115" i="30" s="1"/>
  <c r="J117" i="30" s="1"/>
  <c r="J119" i="30" s="1"/>
  <c r="J121" i="30" s="1"/>
  <c r="I105" i="30"/>
  <c r="I107" i="30" s="1"/>
  <c r="I109" i="30" s="1"/>
  <c r="I111" i="30" s="1"/>
  <c r="I113" i="30" s="1"/>
  <c r="I115" i="30" s="1"/>
  <c r="I117" i="30" s="1"/>
  <c r="I119" i="30" s="1"/>
  <c r="I121" i="30" s="1"/>
  <c r="F104" i="30"/>
  <c r="F103" i="30"/>
  <c r="F102" i="30"/>
  <c r="F101" i="30"/>
  <c r="F100" i="30"/>
  <c r="F99" i="30"/>
  <c r="J98" i="30"/>
  <c r="J100" i="30" s="1"/>
  <c r="J102" i="30" s="1"/>
  <c r="J104" i="30" s="1"/>
  <c r="I98" i="30"/>
  <c r="I100" i="30" s="1"/>
  <c r="I102" i="30" s="1"/>
  <c r="I104" i="30" s="1"/>
  <c r="F98" i="30"/>
  <c r="F97" i="30"/>
  <c r="J96" i="30"/>
  <c r="I96" i="30"/>
  <c r="F96" i="30"/>
  <c r="F95" i="30"/>
  <c r="J94" i="30"/>
  <c r="I94" i="30"/>
  <c r="F94" i="30"/>
  <c r="F93" i="30"/>
  <c r="F92" i="30"/>
  <c r="F91" i="30"/>
  <c r="F90" i="30"/>
  <c r="F89" i="30"/>
  <c r="F88" i="30"/>
  <c r="F87" i="30"/>
  <c r="F86" i="30"/>
  <c r="F85" i="30"/>
  <c r="F84" i="30"/>
  <c r="J83" i="30"/>
  <c r="J85" i="30" s="1"/>
  <c r="J87" i="30" s="1"/>
  <c r="J89" i="30" s="1"/>
  <c r="J91" i="30" s="1"/>
  <c r="J93" i="30" s="1"/>
  <c r="J95" i="30" s="1"/>
  <c r="J97" i="30" s="1"/>
  <c r="J99" i="30" s="1"/>
  <c r="J101" i="30" s="1"/>
  <c r="J103" i="30" s="1"/>
  <c r="I83" i="30"/>
  <c r="I85" i="30" s="1"/>
  <c r="I87" i="30" s="1"/>
  <c r="I89" i="30" s="1"/>
  <c r="I91" i="30" s="1"/>
  <c r="I93" i="30" s="1"/>
  <c r="I95" i="30" s="1"/>
  <c r="I97" i="30" s="1"/>
  <c r="I99" i="30" s="1"/>
  <c r="I101" i="30" s="1"/>
  <c r="I103" i="30" s="1"/>
  <c r="F83" i="30"/>
  <c r="F82" i="30"/>
  <c r="F81" i="30"/>
  <c r="F80" i="30"/>
  <c r="J79" i="30"/>
  <c r="J81" i="30" s="1"/>
  <c r="I79" i="30"/>
  <c r="I81" i="30" s="1"/>
  <c r="F79" i="30"/>
  <c r="E79" i="30"/>
  <c r="E80" i="30" s="1"/>
  <c r="E81" i="30" s="1"/>
  <c r="E82" i="30" s="1"/>
  <c r="E83" i="30" s="1"/>
  <c r="E84" i="30" s="1"/>
  <c r="E85" i="30" s="1"/>
  <c r="E86" i="30" s="1"/>
  <c r="E87" i="30" s="1"/>
  <c r="E88" i="30" s="1"/>
  <c r="E89" i="30" s="1"/>
  <c r="E90" i="30" s="1"/>
  <c r="E91" i="30" s="1"/>
  <c r="E92" i="30" s="1"/>
  <c r="E93" i="30" s="1"/>
  <c r="E94" i="30" s="1"/>
  <c r="E95" i="30" s="1"/>
  <c r="E96" i="30" s="1"/>
  <c r="E97" i="30" s="1"/>
  <c r="E98" i="30" s="1"/>
  <c r="E99" i="30" s="1"/>
  <c r="E100" i="30" s="1"/>
  <c r="E101" i="30" s="1"/>
  <c r="E102" i="30" s="1"/>
  <c r="E103" i="30" s="1"/>
  <c r="E104" i="30" s="1"/>
  <c r="F78" i="30"/>
  <c r="F77" i="30"/>
  <c r="F76" i="30"/>
  <c r="E76" i="30"/>
  <c r="E77" i="30" s="1"/>
  <c r="F75" i="30"/>
  <c r="F74" i="30"/>
  <c r="F72" i="30"/>
  <c r="F71" i="30"/>
  <c r="F70" i="30"/>
  <c r="F69" i="30"/>
  <c r="F68" i="30"/>
  <c r="F67" i="30"/>
  <c r="J66" i="30"/>
  <c r="J68" i="30" s="1"/>
  <c r="J70" i="30" s="1"/>
  <c r="J72" i="30" s="1"/>
  <c r="J74" i="30" s="1"/>
  <c r="J76" i="30" s="1"/>
  <c r="J78" i="30" s="1"/>
  <c r="J80" i="30" s="1"/>
  <c r="J82" i="30" s="1"/>
  <c r="J84" i="30" s="1"/>
  <c r="J86" i="30" s="1"/>
  <c r="J88" i="30" s="1"/>
  <c r="J90" i="30" s="1"/>
  <c r="J92" i="30" s="1"/>
  <c r="F66" i="30"/>
  <c r="J65" i="30"/>
  <c r="J67" i="30" s="1"/>
  <c r="J69" i="30" s="1"/>
  <c r="J71" i="30" s="1"/>
  <c r="J73" i="30" s="1"/>
  <c r="J75" i="30" s="1"/>
  <c r="J77" i="30" s="1"/>
  <c r="F65" i="30"/>
  <c r="F64" i="30"/>
  <c r="F63" i="30"/>
  <c r="F62" i="30"/>
  <c r="J61" i="30"/>
  <c r="J62" i="30" s="1"/>
  <c r="J63" i="30" s="1"/>
  <c r="J64" i="30" s="1"/>
  <c r="F61" i="30"/>
  <c r="F60" i="30"/>
  <c r="J59" i="30"/>
  <c r="J60" i="30" s="1"/>
  <c r="I59" i="30"/>
  <c r="I60" i="30" s="1"/>
  <c r="I61" i="30" s="1"/>
  <c r="I62" i="30" s="1"/>
  <c r="I63" i="30" s="1"/>
  <c r="I64" i="30" s="1"/>
  <c r="I65" i="30" s="1"/>
  <c r="F59" i="30"/>
  <c r="J58" i="30"/>
  <c r="I58" i="30"/>
  <c r="F58" i="30"/>
  <c r="F57" i="30"/>
  <c r="F56" i="30"/>
  <c r="F55" i="30"/>
  <c r="F54" i="30"/>
  <c r="F53" i="30"/>
  <c r="J52" i="30"/>
  <c r="J54" i="30" s="1"/>
  <c r="J56" i="30" s="1"/>
  <c r="I52" i="30"/>
  <c r="I54" i="30" s="1"/>
  <c r="I56" i="30" s="1"/>
  <c r="F52" i="30"/>
  <c r="F51" i="30"/>
  <c r="F50" i="30"/>
  <c r="F49" i="30"/>
  <c r="J48" i="30"/>
  <c r="J50" i="30" s="1"/>
  <c r="I48" i="30"/>
  <c r="I50" i="30" s="1"/>
  <c r="F48" i="30"/>
  <c r="F47" i="30"/>
  <c r="F46" i="30"/>
  <c r="F45" i="30"/>
  <c r="F44" i="30"/>
  <c r="E44" i="30"/>
  <c r="E45" i="30" s="1"/>
  <c r="E46" i="30" s="1"/>
  <c r="E47" i="30" s="1"/>
  <c r="E48" i="30" s="1"/>
  <c r="E49" i="30" s="1"/>
  <c r="E50" i="30" s="1"/>
  <c r="E51" i="30" s="1"/>
  <c r="E52" i="30" s="1"/>
  <c r="E53" i="30" s="1"/>
  <c r="E54" i="30" s="1"/>
  <c r="E55" i="30" s="1"/>
  <c r="E56" i="30" s="1"/>
  <c r="E57" i="30" s="1"/>
  <c r="E58" i="30" s="1"/>
  <c r="E59" i="30" s="1"/>
  <c r="E60" i="30" s="1"/>
  <c r="E61" i="30" s="1"/>
  <c r="E62" i="30" s="1"/>
  <c r="E63" i="30" s="1"/>
  <c r="E64" i="30" s="1"/>
  <c r="E65" i="30" s="1"/>
  <c r="E66" i="30" s="1"/>
  <c r="E67" i="30" s="1"/>
  <c r="E68" i="30" s="1"/>
  <c r="E69" i="30" s="1"/>
  <c r="E70" i="30" s="1"/>
  <c r="E71" i="30" s="1"/>
  <c r="E72" i="30" s="1"/>
  <c r="F43" i="30"/>
  <c r="F42" i="30"/>
  <c r="F41" i="30"/>
  <c r="F40" i="30"/>
  <c r="E40" i="30"/>
  <c r="E41" i="30" s="1"/>
  <c r="E42" i="30" s="1"/>
  <c r="F39" i="30"/>
  <c r="F37" i="30"/>
  <c r="F36" i="30"/>
  <c r="F35" i="30"/>
  <c r="F34" i="30"/>
  <c r="F33" i="30"/>
  <c r="J32" i="30"/>
  <c r="J34" i="30" s="1"/>
  <c r="J36" i="30" s="1"/>
  <c r="J38" i="30" s="1"/>
  <c r="J40" i="30" s="1"/>
  <c r="J42" i="30" s="1"/>
  <c r="J44" i="30" s="1"/>
  <c r="J46" i="30" s="1"/>
  <c r="I32" i="30"/>
  <c r="I34" i="30" s="1"/>
  <c r="I36" i="30" s="1"/>
  <c r="I38" i="30" s="1"/>
  <c r="I40" i="30" s="1"/>
  <c r="I42" i="30" s="1"/>
  <c r="I44" i="30" s="1"/>
  <c r="I46" i="30" s="1"/>
  <c r="F32" i="30"/>
  <c r="J31" i="30"/>
  <c r="J33" i="30" s="1"/>
  <c r="J35" i="30" s="1"/>
  <c r="J37" i="30" s="1"/>
  <c r="J39" i="30" s="1"/>
  <c r="J41" i="30" s="1"/>
  <c r="J43" i="30" s="1"/>
  <c r="J45" i="30" s="1"/>
  <c r="J47" i="30" s="1"/>
  <c r="J49" i="30" s="1"/>
  <c r="J51" i="30" s="1"/>
  <c r="J53" i="30" s="1"/>
  <c r="J55" i="30" s="1"/>
  <c r="J57" i="30" s="1"/>
  <c r="I31" i="30"/>
  <c r="I33" i="30" s="1"/>
  <c r="I35" i="30" s="1"/>
  <c r="I37" i="30" s="1"/>
  <c r="I39" i="30" s="1"/>
  <c r="I41" i="30" s="1"/>
  <c r="I43" i="30" s="1"/>
  <c r="I45" i="30" s="1"/>
  <c r="I47" i="30" s="1"/>
  <c r="I49" i="30" s="1"/>
  <c r="I51" i="30" s="1"/>
  <c r="I53" i="30" s="1"/>
  <c r="I55" i="30" s="1"/>
  <c r="I57" i="30" s="1"/>
  <c r="F31" i="30"/>
  <c r="F30" i="30"/>
  <c r="E30" i="30"/>
  <c r="E31" i="30" s="1"/>
  <c r="E32" i="30" s="1"/>
  <c r="E33" i="30" s="1"/>
  <c r="E34" i="30" s="1"/>
  <c r="E35" i="30" s="1"/>
  <c r="E36" i="30" s="1"/>
  <c r="E37" i="30" s="1"/>
  <c r="F29" i="30"/>
  <c r="F28" i="30"/>
  <c r="F27" i="30"/>
  <c r="F26" i="30"/>
  <c r="F25" i="30"/>
  <c r="J662" i="30" l="1"/>
  <c r="I66" i="30"/>
  <c r="I68" i="30" s="1"/>
  <c r="I70" i="30" s="1"/>
  <c r="I72" i="30" s="1"/>
  <c r="I74" i="30" s="1"/>
  <c r="I76" i="30" s="1"/>
  <c r="I78" i="30" s="1"/>
  <c r="I80" i="30" s="1"/>
  <c r="I82" i="30" s="1"/>
  <c r="I84" i="30" s="1"/>
  <c r="I86" i="30" s="1"/>
  <c r="I88" i="30" s="1"/>
  <c r="I90" i="30" s="1"/>
  <c r="I92" i="30" s="1"/>
  <c r="I67" i="30"/>
  <c r="I69" i="30" s="1"/>
  <c r="I71" i="30" s="1"/>
  <c r="I73" i="30" s="1"/>
  <c r="I75" i="30" s="1"/>
  <c r="I77" i="30" s="1"/>
  <c r="AB2745" i="27"/>
  <c r="AB1313" i="27" l="1"/>
  <c r="AB1049" i="27"/>
  <c r="AB1286" i="27"/>
  <c r="Z1373" i="27"/>
  <c r="J4085" i="27"/>
  <c r="J4087" i="27" s="1"/>
  <c r="J4089" i="27" s="1"/>
  <c r="J4091" i="27" s="1"/>
  <c r="I4085" i="27"/>
  <c r="I4087" i="27" s="1"/>
  <c r="I4089" i="27" s="1"/>
  <c r="I4091" i="27" s="1"/>
  <c r="J4084" i="27"/>
  <c r="J4086" i="27" s="1"/>
  <c r="J4088" i="27" s="1"/>
  <c r="J4090" i="27" s="1"/>
  <c r="I4084" i="27"/>
  <c r="I4086" i="27" s="1"/>
  <c r="I4088" i="27" s="1"/>
  <c r="I4090" i="27" s="1"/>
  <c r="J4081" i="27"/>
  <c r="J4083" i="27" s="1"/>
  <c r="I4081" i="27"/>
  <c r="I4083" i="27" s="1"/>
  <c r="J4079" i="27"/>
  <c r="I4079" i="27"/>
  <c r="J4077" i="27"/>
  <c r="I4077" i="27"/>
  <c r="J4076" i="27"/>
  <c r="J4078" i="27" s="1"/>
  <c r="J4080" i="27" s="1"/>
  <c r="J4082" i="27" s="1"/>
  <c r="I4076" i="27"/>
  <c r="I4078" i="27" s="1"/>
  <c r="I4080" i="27" s="1"/>
  <c r="I4082" i="27" s="1"/>
  <c r="J4068" i="27"/>
  <c r="J4069" i="27" s="1"/>
  <c r="J4070" i="27" s="1"/>
  <c r="J4071" i="27" s="1"/>
  <c r="J4072" i="27" s="1"/>
  <c r="J4073" i="27" s="1"/>
  <c r="J4074" i="27" s="1"/>
  <c r="J4075" i="27" s="1"/>
  <c r="I4068" i="27"/>
  <c r="I4069" i="27" s="1"/>
  <c r="I4070" i="27" s="1"/>
  <c r="I4071" i="27" s="1"/>
  <c r="I4072" i="27" s="1"/>
  <c r="I4073" i="27" s="1"/>
  <c r="I4074" i="27" s="1"/>
  <c r="I4075" i="27" s="1"/>
  <c r="J4066" i="27"/>
  <c r="I4066" i="27"/>
  <c r="J4064" i="27"/>
  <c r="I4064" i="27"/>
  <c r="J4063" i="27"/>
  <c r="J4065" i="27" s="1"/>
  <c r="J4067" i="27" s="1"/>
  <c r="I4063" i="27"/>
  <c r="I4065" i="27" s="1"/>
  <c r="I4067" i="27" s="1"/>
  <c r="J4052" i="27"/>
  <c r="J4054" i="27" s="1"/>
  <c r="J4056" i="27" s="1"/>
  <c r="J4058" i="27" s="1"/>
  <c r="J4060" i="27" s="1"/>
  <c r="J4062" i="27" s="1"/>
  <c r="I4052" i="27"/>
  <c r="I4054" i="27" s="1"/>
  <c r="I4056" i="27" s="1"/>
  <c r="I4058" i="27" s="1"/>
  <c r="I4060" i="27" s="1"/>
  <c r="I4062" i="27" s="1"/>
  <c r="J4047" i="27"/>
  <c r="J4049" i="27" s="1"/>
  <c r="J4051" i="27" s="1"/>
  <c r="J4053" i="27" s="1"/>
  <c r="J4055" i="27" s="1"/>
  <c r="J4057" i="27" s="1"/>
  <c r="J4059" i="27" s="1"/>
  <c r="J4061" i="27" s="1"/>
  <c r="I4047" i="27"/>
  <c r="I4049" i="27" s="1"/>
  <c r="I4051" i="27" s="1"/>
  <c r="I4053" i="27" s="1"/>
  <c r="I4055" i="27" s="1"/>
  <c r="I4057" i="27" s="1"/>
  <c r="I4059" i="27" s="1"/>
  <c r="I4061" i="27" s="1"/>
  <c r="J4040" i="27"/>
  <c r="J4042" i="27" s="1"/>
  <c r="J4044" i="27" s="1"/>
  <c r="J4046" i="27" s="1"/>
  <c r="J4048" i="27" s="1"/>
  <c r="J4050" i="27" s="1"/>
  <c r="I4040" i="27"/>
  <c r="I4042" i="27" s="1"/>
  <c r="I4044" i="27" s="1"/>
  <c r="I4046" i="27" s="1"/>
  <c r="I4048" i="27" s="1"/>
  <c r="I4050" i="27" s="1"/>
  <c r="J4039" i="27"/>
  <c r="J4041" i="27" s="1"/>
  <c r="J4043" i="27" s="1"/>
  <c r="J4045" i="27" s="1"/>
  <c r="J4038" i="27"/>
  <c r="I4037" i="27"/>
  <c r="I4039" i="27" s="1"/>
  <c r="I4041" i="27" s="1"/>
  <c r="I4043" i="27" s="1"/>
  <c r="I4045" i="27" s="1"/>
  <c r="J4036" i="27"/>
  <c r="I4036" i="27"/>
  <c r="J4025" i="27"/>
  <c r="J4027" i="27" s="1"/>
  <c r="J4029" i="27" s="1"/>
  <c r="J4031" i="27" s="1"/>
  <c r="J4033" i="27" s="1"/>
  <c r="J4035" i="27" s="1"/>
  <c r="I4025" i="27"/>
  <c r="I4027" i="27" s="1"/>
  <c r="I4029" i="27" s="1"/>
  <c r="I4031" i="27" s="1"/>
  <c r="I4033" i="27" s="1"/>
  <c r="I4035" i="27" s="1"/>
  <c r="J4024" i="27"/>
  <c r="J4026" i="27" s="1"/>
  <c r="J4028" i="27" s="1"/>
  <c r="J4030" i="27" s="1"/>
  <c r="J4032" i="27" s="1"/>
  <c r="J4034" i="27" s="1"/>
  <c r="I4024" i="27"/>
  <c r="I4026" i="27" s="1"/>
  <c r="I4028" i="27" s="1"/>
  <c r="I4030" i="27" s="1"/>
  <c r="I4032" i="27" s="1"/>
  <c r="I4034" i="27" s="1"/>
  <c r="J4022" i="27"/>
  <c r="I4022" i="27"/>
  <c r="J4018" i="27"/>
  <c r="J4020" i="27" s="1"/>
  <c r="I4018" i="27"/>
  <c r="I4020" i="27" s="1"/>
  <c r="J4016" i="27"/>
  <c r="I4016" i="27"/>
  <c r="J4015" i="27"/>
  <c r="J4017" i="27" s="1"/>
  <c r="J4019" i="27" s="1"/>
  <c r="J4021" i="27" s="1"/>
  <c r="J4023" i="27" s="1"/>
  <c r="I4015" i="27"/>
  <c r="I4017" i="27" s="1"/>
  <c r="I4019" i="27" s="1"/>
  <c r="I4021" i="27" s="1"/>
  <c r="I4023" i="27" s="1"/>
  <c r="J4014" i="27"/>
  <c r="I4014" i="27"/>
  <c r="J4012" i="27"/>
  <c r="I4012" i="27"/>
  <c r="J4008" i="27"/>
  <c r="J4010" i="27" s="1"/>
  <c r="I4008" i="27"/>
  <c r="I4010" i="27" s="1"/>
  <c r="J4004" i="27"/>
  <c r="J4006" i="27" s="1"/>
  <c r="I4004" i="27"/>
  <c r="I4006" i="27" s="1"/>
  <c r="J4000" i="27"/>
  <c r="J4002" i="27" s="1"/>
  <c r="I4000" i="27"/>
  <c r="I4002" i="27" s="1"/>
  <c r="J3997" i="27"/>
  <c r="J3999" i="27" s="1"/>
  <c r="J4001" i="27" s="1"/>
  <c r="J4003" i="27" s="1"/>
  <c r="J4005" i="27" s="1"/>
  <c r="J4007" i="27" s="1"/>
  <c r="J4009" i="27" s="1"/>
  <c r="J4011" i="27" s="1"/>
  <c r="J4013" i="27" s="1"/>
  <c r="I3997" i="27"/>
  <c r="I3999" i="27" s="1"/>
  <c r="I4001" i="27" s="1"/>
  <c r="I4003" i="27" s="1"/>
  <c r="I4005" i="27" s="1"/>
  <c r="I4007" i="27" s="1"/>
  <c r="I4009" i="27" s="1"/>
  <c r="I4011" i="27" s="1"/>
  <c r="I4013" i="27" s="1"/>
  <c r="J3996" i="27"/>
  <c r="J3998" i="27" s="1"/>
  <c r="I3996" i="27"/>
  <c r="I3998" i="27" s="1"/>
  <c r="J3995" i="27"/>
  <c r="I3995" i="27"/>
  <c r="J3990" i="27"/>
  <c r="J3992" i="27" s="1"/>
  <c r="J3994" i="27" s="1"/>
  <c r="I3990" i="27"/>
  <c r="I3992" i="27" s="1"/>
  <c r="I3994" i="27" s="1"/>
  <c r="J3989" i="27"/>
  <c r="J3991" i="27" s="1"/>
  <c r="J3993" i="27" s="1"/>
  <c r="I3989" i="27"/>
  <c r="I3991" i="27" s="1"/>
  <c r="I3993" i="27" s="1"/>
  <c r="J3984" i="27"/>
  <c r="J3986" i="27" s="1"/>
  <c r="J3988" i="27" s="1"/>
  <c r="I3984" i="27"/>
  <c r="I3986" i="27" s="1"/>
  <c r="I3988" i="27" s="1"/>
  <c r="J3983" i="27"/>
  <c r="J3985" i="27" s="1"/>
  <c r="J3987" i="27" s="1"/>
  <c r="I3983" i="27"/>
  <c r="I3985" i="27" s="1"/>
  <c r="I3987" i="27" s="1"/>
  <c r="J3982" i="27"/>
  <c r="I3982" i="27"/>
  <c r="J3980" i="27"/>
  <c r="I3980" i="27"/>
  <c r="J3979" i="27"/>
  <c r="J3981" i="27" s="1"/>
  <c r="I3979" i="27"/>
  <c r="I3981" i="27" s="1"/>
  <c r="J3978" i="27"/>
  <c r="I3978" i="27"/>
  <c r="J3976" i="27"/>
  <c r="I3976" i="27"/>
  <c r="J3971" i="27"/>
  <c r="J3973" i="27" s="1"/>
  <c r="J3975" i="27" s="1"/>
  <c r="J3977" i="27" s="1"/>
  <c r="I3971" i="27"/>
  <c r="I3973" i="27" s="1"/>
  <c r="I3975" i="27" s="1"/>
  <c r="I3977" i="27" s="1"/>
  <c r="J3970" i="27"/>
  <c r="J3972" i="27" s="1"/>
  <c r="J3974" i="27" s="1"/>
  <c r="I3970" i="27"/>
  <c r="I3972" i="27" s="1"/>
  <c r="I3974" i="27" s="1"/>
  <c r="J3969" i="27"/>
  <c r="I3969" i="27"/>
  <c r="J3966" i="27"/>
  <c r="J3968" i="27" s="1"/>
  <c r="I3966" i="27"/>
  <c r="I3968" i="27" s="1"/>
  <c r="J3964" i="27"/>
  <c r="I3964" i="27"/>
  <c r="J3963" i="27"/>
  <c r="J3965" i="27" s="1"/>
  <c r="J3967" i="27" s="1"/>
  <c r="I3963" i="27"/>
  <c r="I3965" i="27" s="1"/>
  <c r="I3967" i="27" s="1"/>
  <c r="J3962" i="27"/>
  <c r="I3962" i="27"/>
  <c r="J3960" i="27"/>
  <c r="I3960" i="27"/>
  <c r="J3959" i="27"/>
  <c r="J3961" i="27" s="1"/>
  <c r="I3959" i="27"/>
  <c r="I3961" i="27" s="1"/>
  <c r="J3958" i="27"/>
  <c r="I3958" i="27"/>
  <c r="J3955" i="27"/>
  <c r="J3957" i="27" s="1"/>
  <c r="I3955" i="27"/>
  <c r="I3957" i="27" s="1"/>
  <c r="J3954" i="27"/>
  <c r="J3956" i="27" s="1"/>
  <c r="I3954" i="27"/>
  <c r="I3956" i="27" s="1"/>
  <c r="J3953" i="27"/>
  <c r="I3953" i="27"/>
  <c r="J3926" i="27"/>
  <c r="J3928" i="27" s="1"/>
  <c r="J3930" i="27" s="1"/>
  <c r="J3932" i="27" s="1"/>
  <c r="J3934" i="27" s="1"/>
  <c r="J3936" i="27" s="1"/>
  <c r="J3938" i="27" s="1"/>
  <c r="J3940" i="27" s="1"/>
  <c r="J3942" i="27" s="1"/>
  <c r="J3944" i="27" s="1"/>
  <c r="J3946" i="27" s="1"/>
  <c r="J3948" i="27" s="1"/>
  <c r="J3950" i="27" s="1"/>
  <c r="J3952" i="27" s="1"/>
  <c r="I3926" i="27"/>
  <c r="I3928" i="27" s="1"/>
  <c r="I3930" i="27" s="1"/>
  <c r="I3932" i="27" s="1"/>
  <c r="I3934" i="27" s="1"/>
  <c r="I3936" i="27" s="1"/>
  <c r="I3938" i="27" s="1"/>
  <c r="I3940" i="27" s="1"/>
  <c r="I3942" i="27" s="1"/>
  <c r="I3944" i="27" s="1"/>
  <c r="I3946" i="27" s="1"/>
  <c r="I3948" i="27" s="1"/>
  <c r="I3950" i="27" s="1"/>
  <c r="I3952" i="27" s="1"/>
  <c r="J3925" i="27"/>
  <c r="J3927" i="27" s="1"/>
  <c r="J3929" i="27" s="1"/>
  <c r="J3931" i="27" s="1"/>
  <c r="J3933" i="27" s="1"/>
  <c r="J3935" i="27" s="1"/>
  <c r="J3937" i="27" s="1"/>
  <c r="J3939" i="27" s="1"/>
  <c r="J3941" i="27" s="1"/>
  <c r="J3943" i="27" s="1"/>
  <c r="J3945" i="27" s="1"/>
  <c r="J3947" i="27" s="1"/>
  <c r="J3949" i="27" s="1"/>
  <c r="J3951" i="27" s="1"/>
  <c r="I3925" i="27"/>
  <c r="I3927" i="27" s="1"/>
  <c r="I3929" i="27" s="1"/>
  <c r="I3931" i="27" s="1"/>
  <c r="I3933" i="27" s="1"/>
  <c r="I3935" i="27" s="1"/>
  <c r="I3937" i="27" s="1"/>
  <c r="I3939" i="27" s="1"/>
  <c r="I3941" i="27" s="1"/>
  <c r="I3943" i="27" s="1"/>
  <c r="I3945" i="27" s="1"/>
  <c r="I3947" i="27" s="1"/>
  <c r="I3949" i="27" s="1"/>
  <c r="I3951" i="27" s="1"/>
  <c r="J3923" i="27"/>
  <c r="I3923" i="27"/>
  <c r="J3921" i="27"/>
  <c r="I3921" i="27"/>
  <c r="J3920" i="27"/>
  <c r="J3922" i="27" s="1"/>
  <c r="J3924" i="27" s="1"/>
  <c r="I3920" i="27"/>
  <c r="I3922" i="27" s="1"/>
  <c r="I3924" i="27" s="1"/>
  <c r="J3918" i="27"/>
  <c r="I3918" i="27"/>
  <c r="J3917" i="27"/>
  <c r="J3919" i="27" s="1"/>
  <c r="I3917" i="27"/>
  <c r="I3919" i="27" s="1"/>
  <c r="J3916" i="27"/>
  <c r="I3916" i="27"/>
  <c r="J3915" i="27"/>
  <c r="I3915" i="27"/>
  <c r="J3912" i="27"/>
  <c r="J3914" i="27" s="1"/>
  <c r="I3912" i="27"/>
  <c r="I3914" i="27" s="1"/>
  <c r="J3911" i="27"/>
  <c r="J3913" i="27" s="1"/>
  <c r="I3911" i="27"/>
  <c r="I3913" i="27" s="1"/>
  <c r="J3906" i="27"/>
  <c r="J3908" i="27" s="1"/>
  <c r="J3910" i="27" s="1"/>
  <c r="I3906" i="27"/>
  <c r="I3908" i="27" s="1"/>
  <c r="I3910" i="27" s="1"/>
  <c r="J3892" i="27"/>
  <c r="J3894" i="27" s="1"/>
  <c r="J3896" i="27" s="1"/>
  <c r="J3898" i="27" s="1"/>
  <c r="J3900" i="27" s="1"/>
  <c r="J3902" i="27" s="1"/>
  <c r="J3904" i="27" s="1"/>
  <c r="I3892" i="27"/>
  <c r="I3894" i="27" s="1"/>
  <c r="I3896" i="27" s="1"/>
  <c r="I3898" i="27" s="1"/>
  <c r="I3900" i="27" s="1"/>
  <c r="I3902" i="27" s="1"/>
  <c r="I3904" i="27" s="1"/>
  <c r="J3891" i="27"/>
  <c r="J3893" i="27" s="1"/>
  <c r="J3895" i="27" s="1"/>
  <c r="J3897" i="27" s="1"/>
  <c r="J3899" i="27" s="1"/>
  <c r="J3901" i="27" s="1"/>
  <c r="J3903" i="27" s="1"/>
  <c r="J3905" i="27" s="1"/>
  <c r="J3907" i="27" s="1"/>
  <c r="J3909" i="27" s="1"/>
  <c r="I3891" i="27"/>
  <c r="I3893" i="27" s="1"/>
  <c r="I3895" i="27" s="1"/>
  <c r="I3897" i="27" s="1"/>
  <c r="I3899" i="27" s="1"/>
  <c r="I3901" i="27" s="1"/>
  <c r="I3903" i="27" s="1"/>
  <c r="I3905" i="27" s="1"/>
  <c r="I3907" i="27" s="1"/>
  <c r="I3909" i="27" s="1"/>
  <c r="J3888" i="27"/>
  <c r="J3890" i="27" s="1"/>
  <c r="I3888" i="27"/>
  <c r="I3890" i="27" s="1"/>
  <c r="J3881" i="27"/>
  <c r="J3883" i="27" s="1"/>
  <c r="J3885" i="27" s="1"/>
  <c r="J3887" i="27" s="1"/>
  <c r="J3889" i="27" s="1"/>
  <c r="I3881" i="27"/>
  <c r="I3883" i="27" s="1"/>
  <c r="I3885" i="27" s="1"/>
  <c r="I3887" i="27" s="1"/>
  <c r="I3889" i="27" s="1"/>
  <c r="J3874" i="27"/>
  <c r="J3876" i="27" s="1"/>
  <c r="J3878" i="27" s="1"/>
  <c r="J3880" i="27" s="1"/>
  <c r="J3882" i="27" s="1"/>
  <c r="J3884" i="27" s="1"/>
  <c r="J3886" i="27" s="1"/>
  <c r="I3874" i="27"/>
  <c r="I3876" i="27" s="1"/>
  <c r="I3878" i="27" s="1"/>
  <c r="I3880" i="27" s="1"/>
  <c r="I3882" i="27" s="1"/>
  <c r="I3884" i="27" s="1"/>
  <c r="I3886" i="27" s="1"/>
  <c r="J3873" i="27"/>
  <c r="J3875" i="27" s="1"/>
  <c r="J3877" i="27" s="1"/>
  <c r="J3879" i="27" s="1"/>
  <c r="I3873" i="27"/>
  <c r="I3875" i="27" s="1"/>
  <c r="I3877" i="27" s="1"/>
  <c r="I3879" i="27" s="1"/>
  <c r="J3871" i="27"/>
  <c r="I3871" i="27"/>
  <c r="J3852" i="27"/>
  <c r="J3854" i="27" s="1"/>
  <c r="J3856" i="27" s="1"/>
  <c r="J3858" i="27" s="1"/>
  <c r="J3860" i="27" s="1"/>
  <c r="J3862" i="27" s="1"/>
  <c r="J3864" i="27" s="1"/>
  <c r="J3866" i="27" s="1"/>
  <c r="J3868" i="27" s="1"/>
  <c r="J3870" i="27" s="1"/>
  <c r="J3872" i="27" s="1"/>
  <c r="I3852" i="27"/>
  <c r="I3854" i="27" s="1"/>
  <c r="I3856" i="27" s="1"/>
  <c r="I3858" i="27" s="1"/>
  <c r="I3860" i="27" s="1"/>
  <c r="I3862" i="27" s="1"/>
  <c r="I3864" i="27" s="1"/>
  <c r="I3866" i="27" s="1"/>
  <c r="I3868" i="27" s="1"/>
  <c r="I3870" i="27" s="1"/>
  <c r="I3872" i="27" s="1"/>
  <c r="J3846" i="27"/>
  <c r="J3848" i="27" s="1"/>
  <c r="J3850" i="27" s="1"/>
  <c r="I3846" i="27"/>
  <c r="I3848" i="27" s="1"/>
  <c r="I3850" i="27" s="1"/>
  <c r="J3844" i="27"/>
  <c r="I3844" i="27"/>
  <c r="J3843" i="27"/>
  <c r="J3845" i="27" s="1"/>
  <c r="J3847" i="27" s="1"/>
  <c r="J3849" i="27" s="1"/>
  <c r="J3851" i="27" s="1"/>
  <c r="J3853" i="27" s="1"/>
  <c r="J3855" i="27" s="1"/>
  <c r="J3857" i="27" s="1"/>
  <c r="J3859" i="27" s="1"/>
  <c r="J3861" i="27" s="1"/>
  <c r="J3863" i="27" s="1"/>
  <c r="J3865" i="27" s="1"/>
  <c r="J3867" i="27" s="1"/>
  <c r="J3869" i="27" s="1"/>
  <c r="I3843" i="27"/>
  <c r="I3845" i="27" s="1"/>
  <c r="I3847" i="27" s="1"/>
  <c r="I3849" i="27" s="1"/>
  <c r="I3851" i="27" s="1"/>
  <c r="I3853" i="27" s="1"/>
  <c r="I3855" i="27" s="1"/>
  <c r="I3857" i="27" s="1"/>
  <c r="I3859" i="27" s="1"/>
  <c r="I3861" i="27" s="1"/>
  <c r="I3863" i="27" s="1"/>
  <c r="I3865" i="27" s="1"/>
  <c r="I3867" i="27" s="1"/>
  <c r="I3869" i="27" s="1"/>
  <c r="J3841" i="27"/>
  <c r="I3841" i="27"/>
  <c r="J3840" i="27"/>
  <c r="J3842" i="27" s="1"/>
  <c r="I3840" i="27"/>
  <c r="I3842" i="27" s="1"/>
  <c r="J3838" i="27"/>
  <c r="I3838" i="27"/>
  <c r="J3836" i="27"/>
  <c r="I3836" i="27"/>
  <c r="J3833" i="27"/>
  <c r="J3835" i="27" s="1"/>
  <c r="J3837" i="27" s="1"/>
  <c r="J3839" i="27" s="1"/>
  <c r="I3833" i="27"/>
  <c r="I3835" i="27" s="1"/>
  <c r="I3837" i="27" s="1"/>
  <c r="I3839" i="27" s="1"/>
  <c r="J3832" i="27"/>
  <c r="J3834" i="27" s="1"/>
  <c r="I3832" i="27"/>
  <c r="I3834" i="27" s="1"/>
  <c r="J3828" i="27"/>
  <c r="J3830" i="27" s="1"/>
  <c r="I3828" i="27"/>
  <c r="I3830" i="27" s="1"/>
  <c r="J3823" i="27"/>
  <c r="J3825" i="27" s="1"/>
  <c r="J3827" i="27" s="1"/>
  <c r="J3829" i="27" s="1"/>
  <c r="J3831" i="27" s="1"/>
  <c r="I3823" i="27"/>
  <c r="I3825" i="27" s="1"/>
  <c r="I3827" i="27" s="1"/>
  <c r="I3829" i="27" s="1"/>
  <c r="I3831" i="27" s="1"/>
  <c r="J3822" i="27"/>
  <c r="J3824" i="27" s="1"/>
  <c r="J3826" i="27" s="1"/>
  <c r="I3822" i="27"/>
  <c r="I3824" i="27" s="1"/>
  <c r="I3826" i="27" s="1"/>
  <c r="J3820" i="27"/>
  <c r="I3820" i="27"/>
  <c r="J3811" i="27"/>
  <c r="J3813" i="27" s="1"/>
  <c r="J3815" i="27" s="1"/>
  <c r="J3817" i="27" s="1"/>
  <c r="J3819" i="27" s="1"/>
  <c r="J3821" i="27" s="1"/>
  <c r="I3811" i="27"/>
  <c r="I3813" i="27" s="1"/>
  <c r="I3815" i="27" s="1"/>
  <c r="I3817" i="27" s="1"/>
  <c r="I3819" i="27" s="1"/>
  <c r="I3821" i="27" s="1"/>
  <c r="J3801" i="27"/>
  <c r="J3803" i="27" s="1"/>
  <c r="J3805" i="27" s="1"/>
  <c r="J3807" i="27" s="1"/>
  <c r="J3809" i="27" s="1"/>
  <c r="I3801" i="27"/>
  <c r="I3803" i="27" s="1"/>
  <c r="I3805" i="27" s="1"/>
  <c r="I3807" i="27" s="1"/>
  <c r="I3809" i="27" s="1"/>
  <c r="J3800" i="27"/>
  <c r="J3802" i="27" s="1"/>
  <c r="J3804" i="27" s="1"/>
  <c r="J3806" i="27" s="1"/>
  <c r="J3808" i="27" s="1"/>
  <c r="J3810" i="27" s="1"/>
  <c r="J3812" i="27" s="1"/>
  <c r="J3814" i="27" s="1"/>
  <c r="J3816" i="27" s="1"/>
  <c r="J3818" i="27" s="1"/>
  <c r="I3800" i="27"/>
  <c r="I3802" i="27" s="1"/>
  <c r="I3804" i="27" s="1"/>
  <c r="I3806" i="27" s="1"/>
  <c r="I3808" i="27" s="1"/>
  <c r="I3810" i="27" s="1"/>
  <c r="I3812" i="27" s="1"/>
  <c r="I3814" i="27" s="1"/>
  <c r="I3816" i="27" s="1"/>
  <c r="I3818" i="27" s="1"/>
  <c r="J3798" i="27"/>
  <c r="I3798" i="27"/>
  <c r="J3790" i="27"/>
  <c r="J3792" i="27" s="1"/>
  <c r="J3794" i="27" s="1"/>
  <c r="J3796" i="27" s="1"/>
  <c r="I3790" i="27"/>
  <c r="I3792" i="27" s="1"/>
  <c r="I3794" i="27" s="1"/>
  <c r="I3796" i="27" s="1"/>
  <c r="J3789" i="27"/>
  <c r="J3791" i="27" s="1"/>
  <c r="J3793" i="27" s="1"/>
  <c r="J3795" i="27" s="1"/>
  <c r="J3797" i="27" s="1"/>
  <c r="J3799" i="27" s="1"/>
  <c r="I3789" i="27"/>
  <c r="I3791" i="27" s="1"/>
  <c r="I3793" i="27" s="1"/>
  <c r="I3795" i="27" s="1"/>
  <c r="I3797" i="27" s="1"/>
  <c r="I3799" i="27" s="1"/>
  <c r="J3788" i="27"/>
  <c r="I3788" i="27"/>
  <c r="J3780" i="27"/>
  <c r="I3780" i="27"/>
  <c r="J3779" i="27"/>
  <c r="I3779" i="27"/>
  <c r="J3778" i="27"/>
  <c r="I3777" i="27"/>
  <c r="I3767" i="27"/>
  <c r="I3769" i="27" s="1"/>
  <c r="I3771" i="27" s="1"/>
  <c r="I3773" i="27" s="1"/>
  <c r="I3775" i="27" s="1"/>
  <c r="J3766" i="27"/>
  <c r="J3768" i="27" s="1"/>
  <c r="J3770" i="27" s="1"/>
  <c r="J3772" i="27" s="1"/>
  <c r="J3774" i="27" s="1"/>
  <c r="J3776" i="27" s="1"/>
  <c r="J3765" i="27"/>
  <c r="J3767" i="27" s="1"/>
  <c r="J3769" i="27" s="1"/>
  <c r="J3771" i="27" s="1"/>
  <c r="J3773" i="27" s="1"/>
  <c r="J3775" i="27" s="1"/>
  <c r="I3764" i="27"/>
  <c r="I3766" i="27" s="1"/>
  <c r="I3768" i="27" s="1"/>
  <c r="I3770" i="27" s="1"/>
  <c r="I3772" i="27" s="1"/>
  <c r="I3774" i="27" s="1"/>
  <c r="I3776" i="27" s="1"/>
  <c r="J3763" i="27"/>
  <c r="I3763" i="27"/>
  <c r="J3759" i="27"/>
  <c r="J3761" i="27" s="1"/>
  <c r="I3759" i="27"/>
  <c r="I3761" i="27" s="1"/>
  <c r="J3753" i="27"/>
  <c r="J3755" i="27" s="1"/>
  <c r="J3757" i="27" s="1"/>
  <c r="I3753" i="27"/>
  <c r="I3755" i="27" s="1"/>
  <c r="I3757" i="27" s="1"/>
  <c r="J3748" i="27"/>
  <c r="J3750" i="27" s="1"/>
  <c r="J3752" i="27" s="1"/>
  <c r="J3754" i="27" s="1"/>
  <c r="J3756" i="27" s="1"/>
  <c r="J3758" i="27" s="1"/>
  <c r="J3760" i="27" s="1"/>
  <c r="J3762" i="27" s="1"/>
  <c r="I3748" i="27"/>
  <c r="I3750" i="27" s="1"/>
  <c r="I3752" i="27" s="1"/>
  <c r="I3754" i="27" s="1"/>
  <c r="I3756" i="27" s="1"/>
  <c r="I3758" i="27" s="1"/>
  <c r="I3760" i="27" s="1"/>
  <c r="I3762" i="27" s="1"/>
  <c r="J3739" i="27"/>
  <c r="J3741" i="27" s="1"/>
  <c r="J3743" i="27" s="1"/>
  <c r="J3745" i="27" s="1"/>
  <c r="J3747" i="27" s="1"/>
  <c r="J3749" i="27" s="1"/>
  <c r="J3751" i="27" s="1"/>
  <c r="I3739" i="27"/>
  <c r="I3741" i="27" s="1"/>
  <c r="I3743" i="27" s="1"/>
  <c r="I3745" i="27" s="1"/>
  <c r="I3747" i="27" s="1"/>
  <c r="I3749" i="27" s="1"/>
  <c r="I3751" i="27" s="1"/>
  <c r="J3738" i="27"/>
  <c r="J3740" i="27" s="1"/>
  <c r="J3742" i="27" s="1"/>
  <c r="J3744" i="27" s="1"/>
  <c r="J3746" i="27" s="1"/>
  <c r="I3738" i="27"/>
  <c r="I3740" i="27" s="1"/>
  <c r="I3742" i="27" s="1"/>
  <c r="I3744" i="27" s="1"/>
  <c r="I3746" i="27" s="1"/>
  <c r="J3735" i="27"/>
  <c r="J3737" i="27" s="1"/>
  <c r="I3735" i="27"/>
  <c r="I3737" i="27" s="1"/>
  <c r="J3734" i="27"/>
  <c r="J3736" i="27" s="1"/>
  <c r="I3734" i="27"/>
  <c r="I3736" i="27" s="1"/>
  <c r="J3732" i="27"/>
  <c r="I3732" i="27"/>
  <c r="J3731" i="27"/>
  <c r="J3733" i="27" s="1"/>
  <c r="I3731" i="27"/>
  <c r="I3733" i="27" s="1"/>
  <c r="J3727" i="27"/>
  <c r="J3728" i="27" s="1"/>
  <c r="J3729" i="27" s="1"/>
  <c r="J3730" i="27" s="1"/>
  <c r="J3726" i="27"/>
  <c r="I3726" i="27"/>
  <c r="J3722" i="27"/>
  <c r="J3723" i="27" s="1"/>
  <c r="J3724" i="27" s="1"/>
  <c r="J3725" i="27" s="1"/>
  <c r="J3714" i="27"/>
  <c r="J3715" i="27" s="1"/>
  <c r="J3716" i="27" s="1"/>
  <c r="J3717" i="27" s="1"/>
  <c r="J3718" i="27" s="1"/>
  <c r="J3719" i="27" s="1"/>
  <c r="J3720" i="27" s="1"/>
  <c r="J3721" i="27" s="1"/>
  <c r="J3707" i="27"/>
  <c r="J3708" i="27" s="1"/>
  <c r="J3709" i="27" s="1"/>
  <c r="J3710" i="27" s="1"/>
  <c r="J3711" i="27" s="1"/>
  <c r="J3712" i="27" s="1"/>
  <c r="J3713" i="27" s="1"/>
  <c r="J3706" i="27"/>
  <c r="I3706" i="27"/>
  <c r="J3701" i="27"/>
  <c r="J3702" i="27" s="1"/>
  <c r="J3703" i="27" s="1"/>
  <c r="J3704" i="27" s="1"/>
  <c r="J3705" i="27" s="1"/>
  <c r="J3695" i="27"/>
  <c r="J3696" i="27" s="1"/>
  <c r="J3697" i="27" s="1"/>
  <c r="J3698" i="27" s="1"/>
  <c r="J3699" i="27" s="1"/>
  <c r="J3700" i="27" s="1"/>
  <c r="J3688" i="27"/>
  <c r="J3689" i="27" s="1"/>
  <c r="J3690" i="27" s="1"/>
  <c r="J3691" i="27" s="1"/>
  <c r="J3692" i="27" s="1"/>
  <c r="J3693" i="27" s="1"/>
  <c r="J3694" i="27" s="1"/>
  <c r="J3687" i="27"/>
  <c r="I3687" i="27"/>
  <c r="J3686" i="27"/>
  <c r="I3686" i="27"/>
  <c r="J3680" i="27"/>
  <c r="J3682" i="27" s="1"/>
  <c r="J3684" i="27" s="1"/>
  <c r="I3680" i="27"/>
  <c r="I3682" i="27" s="1"/>
  <c r="I3684" i="27" s="1"/>
  <c r="J3667" i="27"/>
  <c r="J3669" i="27" s="1"/>
  <c r="J3671" i="27" s="1"/>
  <c r="J3673" i="27" s="1"/>
  <c r="J3675" i="27" s="1"/>
  <c r="J3677" i="27" s="1"/>
  <c r="J3679" i="27" s="1"/>
  <c r="J3681" i="27" s="1"/>
  <c r="J3683" i="27" s="1"/>
  <c r="J3685" i="27" s="1"/>
  <c r="I3667" i="27"/>
  <c r="I3669" i="27" s="1"/>
  <c r="I3671" i="27" s="1"/>
  <c r="I3673" i="27" s="1"/>
  <c r="I3675" i="27" s="1"/>
  <c r="I3677" i="27" s="1"/>
  <c r="I3679" i="27" s="1"/>
  <c r="I3681" i="27" s="1"/>
  <c r="I3683" i="27" s="1"/>
  <c r="I3685" i="27" s="1"/>
  <c r="J3666" i="27"/>
  <c r="J3668" i="27" s="1"/>
  <c r="J3670" i="27" s="1"/>
  <c r="J3672" i="27" s="1"/>
  <c r="J3674" i="27" s="1"/>
  <c r="J3676" i="27" s="1"/>
  <c r="J3678" i="27" s="1"/>
  <c r="I3666" i="27"/>
  <c r="I3668" i="27" s="1"/>
  <c r="I3670" i="27" s="1"/>
  <c r="I3672" i="27" s="1"/>
  <c r="I3674" i="27" s="1"/>
  <c r="I3676" i="27" s="1"/>
  <c r="I3678" i="27" s="1"/>
  <c r="J3664" i="27"/>
  <c r="I3664" i="27"/>
  <c r="J3660" i="27"/>
  <c r="J3662" i="27" s="1"/>
  <c r="I3660" i="27"/>
  <c r="I3662" i="27" s="1"/>
  <c r="J3657" i="27"/>
  <c r="J3659" i="27" s="1"/>
  <c r="J3661" i="27" s="1"/>
  <c r="J3663" i="27" s="1"/>
  <c r="J3665" i="27" s="1"/>
  <c r="I3657" i="27"/>
  <c r="I3659" i="27" s="1"/>
  <c r="I3661" i="27" s="1"/>
  <c r="I3663" i="27" s="1"/>
  <c r="I3665" i="27" s="1"/>
  <c r="J3654" i="27"/>
  <c r="J3656" i="27" s="1"/>
  <c r="J3658" i="27" s="1"/>
  <c r="I3654" i="27"/>
  <c r="I3656" i="27" s="1"/>
  <c r="I3658" i="27" s="1"/>
  <c r="J3648" i="27"/>
  <c r="J3650" i="27" s="1"/>
  <c r="J3652" i="27" s="1"/>
  <c r="I3648" i="27"/>
  <c r="I3650" i="27" s="1"/>
  <c r="I3652" i="27" s="1"/>
  <c r="J3647" i="27"/>
  <c r="J3649" i="27" s="1"/>
  <c r="J3651" i="27" s="1"/>
  <c r="J3653" i="27" s="1"/>
  <c r="J3655" i="27" s="1"/>
  <c r="I3647" i="27"/>
  <c r="I3649" i="27" s="1"/>
  <c r="I3651" i="27" s="1"/>
  <c r="I3653" i="27" s="1"/>
  <c r="I3655" i="27" s="1"/>
  <c r="J3646" i="27"/>
  <c r="J3645" i="27"/>
  <c r="I3644" i="27"/>
  <c r="I3646" i="27" s="1"/>
  <c r="J3642" i="27"/>
  <c r="I3642" i="27"/>
  <c r="J3641" i="27"/>
  <c r="J3643" i="27" s="1"/>
  <c r="J3640" i="27"/>
  <c r="I3639" i="27"/>
  <c r="I3641" i="27" s="1"/>
  <c r="I3643" i="27" s="1"/>
  <c r="J3637" i="27"/>
  <c r="I3637" i="27"/>
  <c r="I3631" i="27"/>
  <c r="I3633" i="27" s="1"/>
  <c r="I3635" i="27" s="1"/>
  <c r="J3630" i="27"/>
  <c r="J3632" i="27" s="1"/>
  <c r="J3634" i="27" s="1"/>
  <c r="J3636" i="27" s="1"/>
  <c r="J3638" i="27" s="1"/>
  <c r="J3629" i="27"/>
  <c r="J3631" i="27" s="1"/>
  <c r="J3633" i="27" s="1"/>
  <c r="J3635" i="27" s="1"/>
  <c r="I3628" i="27"/>
  <c r="I3630" i="27" s="1"/>
  <c r="I3632" i="27" s="1"/>
  <c r="I3634" i="27" s="1"/>
  <c r="I3636" i="27" s="1"/>
  <c r="I3638" i="27" s="1"/>
  <c r="J3627" i="27"/>
  <c r="I3627" i="27"/>
  <c r="J3624" i="27"/>
  <c r="J3626" i="27" s="1"/>
  <c r="I3624" i="27"/>
  <c r="I3626" i="27" s="1"/>
  <c r="J3622" i="27"/>
  <c r="I3622" i="27"/>
  <c r="J3620" i="27"/>
  <c r="I3620" i="27"/>
  <c r="J3616" i="27"/>
  <c r="J3618" i="27" s="1"/>
  <c r="I3616" i="27"/>
  <c r="I3618" i="27" s="1"/>
  <c r="J3615" i="27"/>
  <c r="J3617" i="27" s="1"/>
  <c r="J3619" i="27" s="1"/>
  <c r="J3621" i="27" s="1"/>
  <c r="J3623" i="27" s="1"/>
  <c r="J3625" i="27" s="1"/>
  <c r="J3614" i="27"/>
  <c r="I3613" i="27"/>
  <c r="I3615" i="27" s="1"/>
  <c r="I3617" i="27" s="1"/>
  <c r="I3619" i="27" s="1"/>
  <c r="I3621" i="27" s="1"/>
  <c r="I3623" i="27" s="1"/>
  <c r="I3625" i="27" s="1"/>
  <c r="J3612" i="27"/>
  <c r="I3612" i="27"/>
  <c r="J3610" i="27"/>
  <c r="I3610" i="27"/>
  <c r="J3607" i="27"/>
  <c r="J3609" i="27" s="1"/>
  <c r="J3611" i="27" s="1"/>
  <c r="I3607" i="27"/>
  <c r="I3609" i="27" s="1"/>
  <c r="I3611" i="27" s="1"/>
  <c r="J3605" i="27"/>
  <c r="I3605" i="27"/>
  <c r="J3603" i="27"/>
  <c r="I3603" i="27"/>
  <c r="J3602" i="27"/>
  <c r="J3604" i="27" s="1"/>
  <c r="J3606" i="27" s="1"/>
  <c r="J3608" i="27" s="1"/>
  <c r="I3602" i="27"/>
  <c r="I3604" i="27" s="1"/>
  <c r="I3606" i="27" s="1"/>
  <c r="I3608" i="27" s="1"/>
  <c r="J3599" i="27"/>
  <c r="J3601" i="27" s="1"/>
  <c r="I3599" i="27"/>
  <c r="I3601" i="27" s="1"/>
  <c r="J3598" i="27"/>
  <c r="J3600" i="27" s="1"/>
  <c r="I3598" i="27"/>
  <c r="I3600" i="27" s="1"/>
  <c r="J3596" i="27"/>
  <c r="I3596" i="27"/>
  <c r="J3595" i="27"/>
  <c r="J3597" i="27" s="1"/>
  <c r="I3595" i="27"/>
  <c r="I3597" i="27" s="1"/>
  <c r="I3593" i="27"/>
  <c r="I3592" i="27"/>
  <c r="I3594" i="27" s="1"/>
  <c r="J3591" i="27"/>
  <c r="J3593" i="27" s="1"/>
  <c r="J3590" i="27"/>
  <c r="J3592" i="27" s="1"/>
  <c r="J3594" i="27" s="1"/>
  <c r="J3588" i="27"/>
  <c r="J3589" i="27" s="1"/>
  <c r="J3583" i="27"/>
  <c r="J3582" i="27"/>
  <c r="I3582" i="27"/>
  <c r="I3581" i="27"/>
  <c r="J3580" i="27"/>
  <c r="J3579" i="27"/>
  <c r="J3581" i="27" s="1"/>
  <c r="I3578" i="27"/>
  <c r="J3577" i="27"/>
  <c r="I3577" i="27"/>
  <c r="J3576" i="27"/>
  <c r="J3575" i="27"/>
  <c r="I3574" i="27"/>
  <c r="I3576" i="27" s="1"/>
  <c r="J3573" i="27"/>
  <c r="J3572" i="27"/>
  <c r="I3571" i="27"/>
  <c r="I3573" i="27" s="1"/>
  <c r="J3569" i="27"/>
  <c r="I3569" i="27"/>
  <c r="J3567" i="27"/>
  <c r="I3567" i="27"/>
  <c r="J3565" i="27"/>
  <c r="I3565" i="27"/>
  <c r="J3564" i="27"/>
  <c r="J3566" i="27" s="1"/>
  <c r="J3568" i="27" s="1"/>
  <c r="J3570" i="27" s="1"/>
  <c r="I3564" i="27"/>
  <c r="I3566" i="27" s="1"/>
  <c r="I3568" i="27" s="1"/>
  <c r="I3570" i="27" s="1"/>
  <c r="J3563" i="27"/>
  <c r="I3563" i="27"/>
  <c r="J3553" i="27"/>
  <c r="J3555" i="27" s="1"/>
  <c r="J3557" i="27" s="1"/>
  <c r="J3559" i="27" s="1"/>
  <c r="J3561" i="27" s="1"/>
  <c r="I3553" i="27"/>
  <c r="I3555" i="27" s="1"/>
  <c r="I3557" i="27" s="1"/>
  <c r="I3559" i="27" s="1"/>
  <c r="I3561" i="27" s="1"/>
  <c r="J3551" i="27"/>
  <c r="I3551" i="27"/>
  <c r="J3549" i="27"/>
  <c r="I3549" i="27"/>
  <c r="J3546" i="27"/>
  <c r="J3548" i="27" s="1"/>
  <c r="J3550" i="27" s="1"/>
  <c r="J3552" i="27" s="1"/>
  <c r="J3554" i="27" s="1"/>
  <c r="J3556" i="27" s="1"/>
  <c r="J3558" i="27" s="1"/>
  <c r="J3560" i="27" s="1"/>
  <c r="J3562" i="27" s="1"/>
  <c r="I3546" i="27"/>
  <c r="I3548" i="27" s="1"/>
  <c r="I3550" i="27" s="1"/>
  <c r="I3552" i="27" s="1"/>
  <c r="I3554" i="27" s="1"/>
  <c r="I3556" i="27" s="1"/>
  <c r="I3558" i="27" s="1"/>
  <c r="I3560" i="27" s="1"/>
  <c r="I3562" i="27" s="1"/>
  <c r="J3543" i="27"/>
  <c r="J3545" i="27" s="1"/>
  <c r="J3547" i="27" s="1"/>
  <c r="I3543" i="27"/>
  <c r="I3545" i="27" s="1"/>
  <c r="I3547" i="27" s="1"/>
  <c r="J3542" i="27"/>
  <c r="J3544" i="27" s="1"/>
  <c r="I3542" i="27"/>
  <c r="I3544" i="27" s="1"/>
  <c r="J3538" i="27"/>
  <c r="J3540" i="27" s="1"/>
  <c r="I3538" i="27"/>
  <c r="I3540" i="27" s="1"/>
  <c r="J3537" i="27"/>
  <c r="J3539" i="27" s="1"/>
  <c r="J3541" i="27" s="1"/>
  <c r="I3537" i="27"/>
  <c r="I3539" i="27" s="1"/>
  <c r="I3541" i="27" s="1"/>
  <c r="J3535" i="27"/>
  <c r="I3535" i="27"/>
  <c r="J3532" i="27"/>
  <c r="J3534" i="27" s="1"/>
  <c r="J3536" i="27" s="1"/>
  <c r="I3532" i="27"/>
  <c r="I3534" i="27" s="1"/>
  <c r="I3536" i="27" s="1"/>
  <c r="J3531" i="27"/>
  <c r="J3533" i="27" s="1"/>
  <c r="I3531" i="27"/>
  <c r="I3533" i="27" s="1"/>
  <c r="J3529" i="27"/>
  <c r="I3529" i="27"/>
  <c r="J3527" i="27"/>
  <c r="I3527" i="27"/>
  <c r="J3524" i="27"/>
  <c r="J3526" i="27" s="1"/>
  <c r="J3528" i="27" s="1"/>
  <c r="J3530" i="27" s="1"/>
  <c r="I3524" i="27"/>
  <c r="I3526" i="27" s="1"/>
  <c r="I3528" i="27" s="1"/>
  <c r="I3530" i="27" s="1"/>
  <c r="J3520" i="27"/>
  <c r="J3522" i="27" s="1"/>
  <c r="I3520" i="27"/>
  <c r="I3522" i="27" s="1"/>
  <c r="J3517" i="27"/>
  <c r="J3519" i="27" s="1"/>
  <c r="J3521" i="27" s="1"/>
  <c r="J3523" i="27" s="1"/>
  <c r="J3525" i="27" s="1"/>
  <c r="I3517" i="27"/>
  <c r="I3519" i="27" s="1"/>
  <c r="I3521" i="27" s="1"/>
  <c r="I3523" i="27" s="1"/>
  <c r="I3525" i="27" s="1"/>
  <c r="J3516" i="27"/>
  <c r="J3518" i="27" s="1"/>
  <c r="I3516" i="27"/>
  <c r="I3518" i="27" s="1"/>
  <c r="J3512" i="27"/>
  <c r="J3514" i="27" s="1"/>
  <c r="I3512" i="27"/>
  <c r="I3514" i="27" s="1"/>
  <c r="J3511" i="27"/>
  <c r="J3513" i="27" s="1"/>
  <c r="J3515" i="27" s="1"/>
  <c r="I3511" i="27"/>
  <c r="I3513" i="27" s="1"/>
  <c r="I3515" i="27" s="1"/>
  <c r="J3509" i="27"/>
  <c r="I3509" i="27"/>
  <c r="J3508" i="27"/>
  <c r="J3510" i="27" s="1"/>
  <c r="I3508" i="27"/>
  <c r="I3510" i="27" s="1"/>
  <c r="J3506" i="27"/>
  <c r="I3506" i="27"/>
  <c r="J3504" i="27"/>
  <c r="I3504" i="27"/>
  <c r="J3503" i="27"/>
  <c r="J3505" i="27" s="1"/>
  <c r="J3507" i="27" s="1"/>
  <c r="I3503" i="27"/>
  <c r="I3505" i="27" s="1"/>
  <c r="I3507" i="27" s="1"/>
  <c r="J3497" i="27"/>
  <c r="J3499" i="27" s="1"/>
  <c r="J3501" i="27" s="1"/>
  <c r="I3497" i="27"/>
  <c r="I3499" i="27" s="1"/>
  <c r="I3501" i="27" s="1"/>
  <c r="J3496" i="27"/>
  <c r="J3498" i="27" s="1"/>
  <c r="J3500" i="27" s="1"/>
  <c r="J3502" i="27" s="1"/>
  <c r="I3496" i="27"/>
  <c r="I3498" i="27" s="1"/>
  <c r="I3500" i="27" s="1"/>
  <c r="I3502" i="27" s="1"/>
  <c r="J3495" i="27"/>
  <c r="I3495" i="27"/>
  <c r="J3491" i="27"/>
  <c r="J3493" i="27" s="1"/>
  <c r="I3491" i="27"/>
  <c r="I3493" i="27" s="1"/>
  <c r="J3487" i="27"/>
  <c r="J3489" i="27" s="1"/>
  <c r="I3487" i="27"/>
  <c r="I3489" i="27" s="1"/>
  <c r="J3484" i="27"/>
  <c r="J3486" i="27" s="1"/>
  <c r="J3488" i="27" s="1"/>
  <c r="J3490" i="27" s="1"/>
  <c r="J3492" i="27" s="1"/>
  <c r="J3494" i="27" s="1"/>
  <c r="I3484" i="27"/>
  <c r="I3486" i="27" s="1"/>
  <c r="I3488" i="27" s="1"/>
  <c r="I3490" i="27" s="1"/>
  <c r="I3492" i="27" s="1"/>
  <c r="I3494" i="27" s="1"/>
  <c r="J3483" i="27"/>
  <c r="J3485" i="27" s="1"/>
  <c r="I3483" i="27"/>
  <c r="I3485" i="27" s="1"/>
  <c r="J3480" i="27"/>
  <c r="J3482" i="27" s="1"/>
  <c r="I3480" i="27"/>
  <c r="I3482" i="27" s="1"/>
  <c r="J3478" i="27"/>
  <c r="I3478" i="27"/>
  <c r="J3476" i="27"/>
  <c r="I3476" i="27"/>
  <c r="J3475" i="27"/>
  <c r="J3477" i="27" s="1"/>
  <c r="J3479" i="27" s="1"/>
  <c r="J3481" i="27" s="1"/>
  <c r="I3475" i="27"/>
  <c r="I3477" i="27" s="1"/>
  <c r="I3479" i="27" s="1"/>
  <c r="I3481" i="27" s="1"/>
  <c r="I3471" i="27"/>
  <c r="I3473" i="27" s="1"/>
  <c r="J3469" i="27"/>
  <c r="J3471" i="27" s="1"/>
  <c r="J3473" i="27" s="1"/>
  <c r="I3463" i="27"/>
  <c r="I3465" i="27" s="1"/>
  <c r="I3467" i="27" s="1"/>
  <c r="J3461" i="27"/>
  <c r="J3463" i="27" s="1"/>
  <c r="J3465" i="27" s="1"/>
  <c r="J3467" i="27" s="1"/>
  <c r="I3454" i="27"/>
  <c r="I3456" i="27" s="1"/>
  <c r="I3458" i="27" s="1"/>
  <c r="I3460" i="27" s="1"/>
  <c r="I3462" i="27" s="1"/>
  <c r="I3464" i="27" s="1"/>
  <c r="I3466" i="27" s="1"/>
  <c r="I3468" i="27" s="1"/>
  <c r="I3470" i="27" s="1"/>
  <c r="I3472" i="27" s="1"/>
  <c r="I3474" i="27" s="1"/>
  <c r="J3453" i="27"/>
  <c r="J3455" i="27" s="1"/>
  <c r="J3457" i="27" s="1"/>
  <c r="J3459" i="27" s="1"/>
  <c r="J3452" i="27"/>
  <c r="J3454" i="27" s="1"/>
  <c r="J3456" i="27" s="1"/>
  <c r="J3458" i="27" s="1"/>
  <c r="J3460" i="27" s="1"/>
  <c r="J3462" i="27" s="1"/>
  <c r="J3464" i="27" s="1"/>
  <c r="J3466" i="27" s="1"/>
  <c r="J3468" i="27" s="1"/>
  <c r="J3470" i="27" s="1"/>
  <c r="J3472" i="27" s="1"/>
  <c r="J3474" i="27" s="1"/>
  <c r="I3451" i="27"/>
  <c r="I3453" i="27" s="1"/>
  <c r="I3455" i="27" s="1"/>
  <c r="I3457" i="27" s="1"/>
  <c r="I3459" i="27" s="1"/>
  <c r="J3450" i="27"/>
  <c r="I3450" i="27"/>
  <c r="I3446" i="27"/>
  <c r="I3448" i="27" s="1"/>
  <c r="J3445" i="27"/>
  <c r="J3447" i="27" s="1"/>
  <c r="J3449" i="27" s="1"/>
  <c r="J3444" i="27"/>
  <c r="J3446" i="27" s="1"/>
  <c r="J3448" i="27" s="1"/>
  <c r="I3443" i="27"/>
  <c r="I3445" i="27" s="1"/>
  <c r="I3447" i="27" s="1"/>
  <c r="I3449" i="27" s="1"/>
  <c r="I3437" i="27"/>
  <c r="I3439" i="27" s="1"/>
  <c r="I3441" i="27" s="1"/>
  <c r="J3436" i="27"/>
  <c r="J3438" i="27" s="1"/>
  <c r="J3440" i="27" s="1"/>
  <c r="J3442" i="27" s="1"/>
  <c r="J3435" i="27"/>
  <c r="J3437" i="27" s="1"/>
  <c r="J3439" i="27" s="1"/>
  <c r="J3441" i="27" s="1"/>
  <c r="I3434" i="27"/>
  <c r="I3436" i="27" s="1"/>
  <c r="I3438" i="27" s="1"/>
  <c r="I3440" i="27" s="1"/>
  <c r="I3442" i="27" s="1"/>
  <c r="J3433" i="27"/>
  <c r="I3433" i="27"/>
  <c r="J3432" i="27"/>
  <c r="I3432" i="27"/>
  <c r="J3423" i="27"/>
  <c r="J3425" i="27" s="1"/>
  <c r="J3426" i="27" s="1"/>
  <c r="J3427" i="27" s="1"/>
  <c r="J3428" i="27" s="1"/>
  <c r="J3429" i="27" s="1"/>
  <c r="J3430" i="27" s="1"/>
  <c r="J3431" i="27" s="1"/>
  <c r="I3423" i="27"/>
  <c r="I3425" i="27" s="1"/>
  <c r="I3426" i="27" s="1"/>
  <c r="I3427" i="27" s="1"/>
  <c r="I3428" i="27" s="1"/>
  <c r="I3429" i="27" s="1"/>
  <c r="I3430" i="27" s="1"/>
  <c r="I3431" i="27" s="1"/>
  <c r="J3421" i="27"/>
  <c r="I3421" i="27"/>
  <c r="J3420" i="27"/>
  <c r="J3422" i="27" s="1"/>
  <c r="J3424" i="27" s="1"/>
  <c r="I3420" i="27"/>
  <c r="I3422" i="27" s="1"/>
  <c r="I3424" i="27" s="1"/>
  <c r="J3417" i="27"/>
  <c r="J3418" i="27" s="1"/>
  <c r="J3419" i="27" s="1"/>
  <c r="J3414" i="27"/>
  <c r="J3415" i="27" s="1"/>
  <c r="J3416" i="27" s="1"/>
  <c r="J3410" i="27"/>
  <c r="J3411" i="27" s="1"/>
  <c r="J3412" i="27" s="1"/>
  <c r="J3413" i="27" s="1"/>
  <c r="J3408" i="27"/>
  <c r="J3409" i="27" s="1"/>
  <c r="J3405" i="27"/>
  <c r="J3406" i="27" s="1"/>
  <c r="J3403" i="27"/>
  <c r="J3404" i="27" s="1"/>
  <c r="J3402" i="27"/>
  <c r="J3401" i="27"/>
  <c r="I3401" i="27"/>
  <c r="J3399" i="27"/>
  <c r="I3399" i="27"/>
  <c r="I3395" i="27"/>
  <c r="I3397" i="27" s="1"/>
  <c r="J3394" i="27"/>
  <c r="J3396" i="27" s="1"/>
  <c r="J3398" i="27" s="1"/>
  <c r="J3400" i="27" s="1"/>
  <c r="J3393" i="27"/>
  <c r="J3395" i="27" s="1"/>
  <c r="J3397" i="27" s="1"/>
  <c r="I3392" i="27"/>
  <c r="I3394" i="27" s="1"/>
  <c r="I3396" i="27" s="1"/>
  <c r="I3398" i="27" s="1"/>
  <c r="I3400" i="27" s="1"/>
  <c r="I3385" i="27"/>
  <c r="I3387" i="27" s="1"/>
  <c r="I3389" i="27" s="1"/>
  <c r="I3391" i="27" s="1"/>
  <c r="J3384" i="27"/>
  <c r="J3386" i="27" s="1"/>
  <c r="J3388" i="27" s="1"/>
  <c r="J3390" i="27" s="1"/>
  <c r="J3383" i="27"/>
  <c r="J3385" i="27" s="1"/>
  <c r="J3387" i="27" s="1"/>
  <c r="J3389" i="27" s="1"/>
  <c r="J3391" i="27" s="1"/>
  <c r="I3382" i="27"/>
  <c r="I3384" i="27" s="1"/>
  <c r="I3386" i="27" s="1"/>
  <c r="I3388" i="27" s="1"/>
  <c r="I3390" i="27" s="1"/>
  <c r="J3381" i="27"/>
  <c r="I3381" i="27"/>
  <c r="J3371" i="27"/>
  <c r="J3373" i="27" s="1"/>
  <c r="J3375" i="27" s="1"/>
  <c r="J3377" i="27" s="1"/>
  <c r="J3379" i="27" s="1"/>
  <c r="I3371" i="27"/>
  <c r="I3373" i="27" s="1"/>
  <c r="I3375" i="27" s="1"/>
  <c r="I3377" i="27" s="1"/>
  <c r="I3379" i="27" s="1"/>
  <c r="J3370" i="27"/>
  <c r="J3372" i="27" s="1"/>
  <c r="J3374" i="27" s="1"/>
  <c r="J3376" i="27" s="1"/>
  <c r="J3378" i="27" s="1"/>
  <c r="J3380" i="27" s="1"/>
  <c r="I3370" i="27"/>
  <c r="I3372" i="27" s="1"/>
  <c r="I3374" i="27" s="1"/>
  <c r="I3376" i="27" s="1"/>
  <c r="I3378" i="27" s="1"/>
  <c r="I3380" i="27" s="1"/>
  <c r="J3360" i="27"/>
  <c r="J3362" i="27" s="1"/>
  <c r="J3364" i="27" s="1"/>
  <c r="J3366" i="27" s="1"/>
  <c r="J3368" i="27" s="1"/>
  <c r="I3360" i="27"/>
  <c r="I3362" i="27" s="1"/>
  <c r="I3364" i="27" s="1"/>
  <c r="I3366" i="27" s="1"/>
  <c r="I3368" i="27" s="1"/>
  <c r="J3359" i="27"/>
  <c r="J3361" i="27" s="1"/>
  <c r="J3363" i="27" s="1"/>
  <c r="J3365" i="27" s="1"/>
  <c r="J3367" i="27" s="1"/>
  <c r="J3369" i="27" s="1"/>
  <c r="I3359" i="27"/>
  <c r="I3361" i="27" s="1"/>
  <c r="I3363" i="27" s="1"/>
  <c r="I3365" i="27" s="1"/>
  <c r="I3367" i="27" s="1"/>
  <c r="I3369" i="27" s="1"/>
  <c r="J3355" i="27"/>
  <c r="J3357" i="27" s="1"/>
  <c r="I3355" i="27"/>
  <c r="I3357" i="27" s="1"/>
  <c r="J3353" i="27"/>
  <c r="I3353" i="27"/>
  <c r="J3352" i="27"/>
  <c r="J3354" i="27" s="1"/>
  <c r="J3356" i="27" s="1"/>
  <c r="J3358" i="27" s="1"/>
  <c r="I3352" i="27"/>
  <c r="I3354" i="27" s="1"/>
  <c r="I3356" i="27" s="1"/>
  <c r="I3358" i="27" s="1"/>
  <c r="J3327" i="27"/>
  <c r="J3329" i="27" s="1"/>
  <c r="J3331" i="27" s="1"/>
  <c r="J3333" i="27" s="1"/>
  <c r="J3335" i="27" s="1"/>
  <c r="J3337" i="27" s="1"/>
  <c r="J3339" i="27" s="1"/>
  <c r="J3341" i="27" s="1"/>
  <c r="J3343" i="27" s="1"/>
  <c r="J3345" i="27" s="1"/>
  <c r="J3347" i="27" s="1"/>
  <c r="J3349" i="27" s="1"/>
  <c r="J3351" i="27" s="1"/>
  <c r="I3327" i="27"/>
  <c r="I3329" i="27" s="1"/>
  <c r="I3331" i="27" s="1"/>
  <c r="I3333" i="27" s="1"/>
  <c r="I3335" i="27" s="1"/>
  <c r="I3337" i="27" s="1"/>
  <c r="I3339" i="27" s="1"/>
  <c r="I3341" i="27" s="1"/>
  <c r="I3343" i="27" s="1"/>
  <c r="I3345" i="27" s="1"/>
  <c r="I3347" i="27" s="1"/>
  <c r="I3349" i="27" s="1"/>
  <c r="I3351" i="27" s="1"/>
  <c r="J3326" i="27"/>
  <c r="J3328" i="27" s="1"/>
  <c r="J3330" i="27" s="1"/>
  <c r="J3332" i="27" s="1"/>
  <c r="J3334" i="27" s="1"/>
  <c r="J3336" i="27" s="1"/>
  <c r="J3338" i="27" s="1"/>
  <c r="J3340" i="27" s="1"/>
  <c r="J3342" i="27" s="1"/>
  <c r="J3344" i="27" s="1"/>
  <c r="J3346" i="27" s="1"/>
  <c r="J3348" i="27" s="1"/>
  <c r="J3350" i="27" s="1"/>
  <c r="I3326" i="27"/>
  <c r="I3328" i="27" s="1"/>
  <c r="I3330" i="27" s="1"/>
  <c r="I3332" i="27" s="1"/>
  <c r="I3334" i="27" s="1"/>
  <c r="I3336" i="27" s="1"/>
  <c r="I3338" i="27" s="1"/>
  <c r="I3340" i="27" s="1"/>
  <c r="I3342" i="27" s="1"/>
  <c r="I3344" i="27" s="1"/>
  <c r="I3346" i="27" s="1"/>
  <c r="I3348" i="27" s="1"/>
  <c r="I3350" i="27" s="1"/>
  <c r="J3319" i="27"/>
  <c r="J3321" i="27" s="1"/>
  <c r="J3323" i="27" s="1"/>
  <c r="J3325" i="27" s="1"/>
  <c r="I3319" i="27"/>
  <c r="I3321" i="27" s="1"/>
  <c r="I3323" i="27" s="1"/>
  <c r="I3325" i="27" s="1"/>
  <c r="J3315" i="27"/>
  <c r="J3317" i="27" s="1"/>
  <c r="I3315" i="27"/>
  <c r="I3317" i="27" s="1"/>
  <c r="J3309" i="27"/>
  <c r="J3311" i="27" s="1"/>
  <c r="J3313" i="27" s="1"/>
  <c r="I3309" i="27"/>
  <c r="I3311" i="27" s="1"/>
  <c r="I3313" i="27" s="1"/>
  <c r="J3303" i="27"/>
  <c r="J3305" i="27" s="1"/>
  <c r="J3307" i="27" s="1"/>
  <c r="I3303" i="27"/>
  <c r="I3305" i="27" s="1"/>
  <c r="I3307" i="27" s="1"/>
  <c r="J3294" i="27"/>
  <c r="J3296" i="27" s="1"/>
  <c r="J3298" i="27" s="1"/>
  <c r="J3300" i="27" s="1"/>
  <c r="J3302" i="27" s="1"/>
  <c r="J3304" i="27" s="1"/>
  <c r="J3306" i="27" s="1"/>
  <c r="J3308" i="27" s="1"/>
  <c r="J3310" i="27" s="1"/>
  <c r="J3312" i="27" s="1"/>
  <c r="J3314" i="27" s="1"/>
  <c r="J3316" i="27" s="1"/>
  <c r="J3318" i="27" s="1"/>
  <c r="J3320" i="27" s="1"/>
  <c r="J3322" i="27" s="1"/>
  <c r="J3324" i="27" s="1"/>
  <c r="I3294" i="27"/>
  <c r="I3296" i="27" s="1"/>
  <c r="I3298" i="27" s="1"/>
  <c r="I3300" i="27" s="1"/>
  <c r="I3302" i="27" s="1"/>
  <c r="I3304" i="27" s="1"/>
  <c r="I3306" i="27" s="1"/>
  <c r="I3308" i="27" s="1"/>
  <c r="I3310" i="27" s="1"/>
  <c r="I3312" i="27" s="1"/>
  <c r="I3314" i="27" s="1"/>
  <c r="I3316" i="27" s="1"/>
  <c r="I3318" i="27" s="1"/>
  <c r="I3320" i="27" s="1"/>
  <c r="I3322" i="27" s="1"/>
  <c r="I3324" i="27" s="1"/>
  <c r="J3279" i="27"/>
  <c r="J3281" i="27" s="1"/>
  <c r="J3283" i="27" s="1"/>
  <c r="J3285" i="27" s="1"/>
  <c r="J3287" i="27" s="1"/>
  <c r="J3289" i="27" s="1"/>
  <c r="J3291" i="27" s="1"/>
  <c r="J3293" i="27" s="1"/>
  <c r="J3295" i="27" s="1"/>
  <c r="J3297" i="27" s="1"/>
  <c r="J3299" i="27" s="1"/>
  <c r="J3301" i="27" s="1"/>
  <c r="I3279" i="27"/>
  <c r="I3281" i="27" s="1"/>
  <c r="I3283" i="27" s="1"/>
  <c r="I3285" i="27" s="1"/>
  <c r="I3287" i="27" s="1"/>
  <c r="I3289" i="27" s="1"/>
  <c r="I3291" i="27" s="1"/>
  <c r="I3293" i="27" s="1"/>
  <c r="I3295" i="27" s="1"/>
  <c r="I3297" i="27" s="1"/>
  <c r="I3299" i="27" s="1"/>
  <c r="I3301" i="27" s="1"/>
  <c r="J3264" i="27"/>
  <c r="J3266" i="27" s="1"/>
  <c r="J3268" i="27" s="1"/>
  <c r="J3270" i="27" s="1"/>
  <c r="J3272" i="27" s="1"/>
  <c r="J3274" i="27" s="1"/>
  <c r="J3276" i="27" s="1"/>
  <c r="J3278" i="27" s="1"/>
  <c r="J3280" i="27" s="1"/>
  <c r="J3282" i="27" s="1"/>
  <c r="J3284" i="27" s="1"/>
  <c r="J3286" i="27" s="1"/>
  <c r="J3288" i="27" s="1"/>
  <c r="J3290" i="27" s="1"/>
  <c r="J3292" i="27" s="1"/>
  <c r="I3264" i="27"/>
  <c r="I3266" i="27" s="1"/>
  <c r="I3268" i="27" s="1"/>
  <c r="I3270" i="27" s="1"/>
  <c r="I3272" i="27" s="1"/>
  <c r="I3274" i="27" s="1"/>
  <c r="I3276" i="27" s="1"/>
  <c r="I3278" i="27" s="1"/>
  <c r="I3280" i="27" s="1"/>
  <c r="I3282" i="27" s="1"/>
  <c r="I3284" i="27" s="1"/>
  <c r="I3286" i="27" s="1"/>
  <c r="I3288" i="27" s="1"/>
  <c r="I3290" i="27" s="1"/>
  <c r="I3292" i="27" s="1"/>
  <c r="J3256" i="27"/>
  <c r="J3258" i="27" s="1"/>
  <c r="J3260" i="27" s="1"/>
  <c r="J3262" i="27" s="1"/>
  <c r="I3256" i="27"/>
  <c r="I3258" i="27" s="1"/>
  <c r="I3260" i="27" s="1"/>
  <c r="I3262" i="27" s="1"/>
  <c r="J3248" i="27"/>
  <c r="J3250" i="27" s="1"/>
  <c r="J3252" i="27" s="1"/>
  <c r="J3254" i="27" s="1"/>
  <c r="I3248" i="27"/>
  <c r="I3250" i="27" s="1"/>
  <c r="I3252" i="27" s="1"/>
  <c r="I3254" i="27" s="1"/>
  <c r="J3240" i="27"/>
  <c r="J3242" i="27" s="1"/>
  <c r="J3244" i="27" s="1"/>
  <c r="J3246" i="27" s="1"/>
  <c r="I3240" i="27"/>
  <c r="I3242" i="27" s="1"/>
  <c r="I3244" i="27" s="1"/>
  <c r="I3246" i="27" s="1"/>
  <c r="J3234" i="27"/>
  <c r="J3236" i="27" s="1"/>
  <c r="J3238" i="27" s="1"/>
  <c r="I3234" i="27"/>
  <c r="I3236" i="27" s="1"/>
  <c r="I3238" i="27" s="1"/>
  <c r="J3233" i="27"/>
  <c r="J3235" i="27" s="1"/>
  <c r="J3237" i="27" s="1"/>
  <c r="J3239" i="27" s="1"/>
  <c r="J3241" i="27" s="1"/>
  <c r="J3243" i="27" s="1"/>
  <c r="J3245" i="27" s="1"/>
  <c r="J3247" i="27" s="1"/>
  <c r="J3249" i="27" s="1"/>
  <c r="J3251" i="27" s="1"/>
  <c r="J3253" i="27" s="1"/>
  <c r="J3255" i="27" s="1"/>
  <c r="J3257" i="27" s="1"/>
  <c r="J3259" i="27" s="1"/>
  <c r="J3261" i="27" s="1"/>
  <c r="J3263" i="27" s="1"/>
  <c r="J3265" i="27" s="1"/>
  <c r="J3267" i="27" s="1"/>
  <c r="J3269" i="27" s="1"/>
  <c r="J3271" i="27" s="1"/>
  <c r="J3273" i="27" s="1"/>
  <c r="J3275" i="27" s="1"/>
  <c r="J3277" i="27" s="1"/>
  <c r="I3233" i="27"/>
  <c r="I3235" i="27" s="1"/>
  <c r="I3237" i="27" s="1"/>
  <c r="I3239" i="27" s="1"/>
  <c r="I3241" i="27" s="1"/>
  <c r="I3243" i="27" s="1"/>
  <c r="I3245" i="27" s="1"/>
  <c r="I3247" i="27" s="1"/>
  <c r="I3249" i="27" s="1"/>
  <c r="I3251" i="27" s="1"/>
  <c r="I3253" i="27" s="1"/>
  <c r="I3255" i="27" s="1"/>
  <c r="I3257" i="27" s="1"/>
  <c r="I3259" i="27" s="1"/>
  <c r="I3261" i="27" s="1"/>
  <c r="I3263" i="27" s="1"/>
  <c r="I3265" i="27" s="1"/>
  <c r="I3267" i="27" s="1"/>
  <c r="I3269" i="27" s="1"/>
  <c r="I3271" i="27" s="1"/>
  <c r="I3273" i="27" s="1"/>
  <c r="I3275" i="27" s="1"/>
  <c r="I3277" i="27" s="1"/>
  <c r="J3232" i="27"/>
  <c r="I3232" i="27"/>
  <c r="J3223" i="27"/>
  <c r="J3225" i="27" s="1"/>
  <c r="J3227" i="27" s="1"/>
  <c r="J3229" i="27" s="1"/>
  <c r="J3231" i="27" s="1"/>
  <c r="I3223" i="27"/>
  <c r="I3225" i="27" s="1"/>
  <c r="I3227" i="27" s="1"/>
  <c r="I3229" i="27" s="1"/>
  <c r="I3231" i="27" s="1"/>
  <c r="J3222" i="27"/>
  <c r="J3224" i="27" s="1"/>
  <c r="J3226" i="27" s="1"/>
  <c r="J3228" i="27" s="1"/>
  <c r="J3230" i="27" s="1"/>
  <c r="I3222" i="27"/>
  <c r="I3224" i="27" s="1"/>
  <c r="I3226" i="27" s="1"/>
  <c r="I3228" i="27" s="1"/>
  <c r="I3230" i="27" s="1"/>
  <c r="J3220" i="27"/>
  <c r="I3220" i="27"/>
  <c r="J3212" i="27"/>
  <c r="J3214" i="27" s="1"/>
  <c r="J3216" i="27" s="1"/>
  <c r="J3218" i="27" s="1"/>
  <c r="I3212" i="27"/>
  <c r="I3214" i="27" s="1"/>
  <c r="I3216" i="27" s="1"/>
  <c r="I3218" i="27" s="1"/>
  <c r="J3211" i="27"/>
  <c r="J3213" i="27" s="1"/>
  <c r="J3215" i="27" s="1"/>
  <c r="J3217" i="27" s="1"/>
  <c r="J3219" i="27" s="1"/>
  <c r="J3221" i="27" s="1"/>
  <c r="I3211" i="27"/>
  <c r="I3213" i="27" s="1"/>
  <c r="I3215" i="27" s="1"/>
  <c r="I3217" i="27" s="1"/>
  <c r="I3219" i="27" s="1"/>
  <c r="I3221" i="27" s="1"/>
  <c r="J3208" i="27"/>
  <c r="J3210" i="27" s="1"/>
  <c r="I3208" i="27"/>
  <c r="I3210" i="27" s="1"/>
  <c r="J3207" i="27"/>
  <c r="J3209" i="27" s="1"/>
  <c r="I3207" i="27"/>
  <c r="I3209" i="27" s="1"/>
  <c r="J3199" i="27"/>
  <c r="J3201" i="27" s="1"/>
  <c r="J3203" i="27" s="1"/>
  <c r="J3205" i="27" s="1"/>
  <c r="I3199" i="27"/>
  <c r="I3201" i="27" s="1"/>
  <c r="I3203" i="27" s="1"/>
  <c r="I3205" i="27" s="1"/>
  <c r="J3197" i="27"/>
  <c r="I3197" i="27"/>
  <c r="J3195" i="27"/>
  <c r="I3195" i="27"/>
  <c r="J3194" i="27"/>
  <c r="J3196" i="27" s="1"/>
  <c r="J3198" i="27" s="1"/>
  <c r="J3200" i="27" s="1"/>
  <c r="J3202" i="27" s="1"/>
  <c r="J3204" i="27" s="1"/>
  <c r="J3206" i="27" s="1"/>
  <c r="I3194" i="27"/>
  <c r="I3196" i="27" s="1"/>
  <c r="I3198" i="27" s="1"/>
  <c r="I3200" i="27" s="1"/>
  <c r="I3202" i="27" s="1"/>
  <c r="I3204" i="27" s="1"/>
  <c r="I3206" i="27" s="1"/>
  <c r="J3192" i="27"/>
  <c r="I3192" i="27"/>
  <c r="J3190" i="27"/>
  <c r="I3190" i="27"/>
  <c r="J3188" i="27"/>
  <c r="I3188" i="27"/>
  <c r="J3185" i="27"/>
  <c r="J3187" i="27" s="1"/>
  <c r="J3189" i="27" s="1"/>
  <c r="J3191" i="27" s="1"/>
  <c r="J3193" i="27" s="1"/>
  <c r="I3185" i="27"/>
  <c r="I3187" i="27" s="1"/>
  <c r="I3189" i="27" s="1"/>
  <c r="I3191" i="27" s="1"/>
  <c r="I3193" i="27" s="1"/>
  <c r="J3184" i="27"/>
  <c r="J3186" i="27" s="1"/>
  <c r="I3184" i="27"/>
  <c r="I3186" i="27" s="1"/>
  <c r="J3182" i="27"/>
  <c r="I3182" i="27"/>
  <c r="J3181" i="27"/>
  <c r="J3183" i="27" s="1"/>
  <c r="I3181" i="27"/>
  <c r="I3183" i="27" s="1"/>
  <c r="J3172" i="27"/>
  <c r="J3174" i="27" s="1"/>
  <c r="J3176" i="27" s="1"/>
  <c r="J3178" i="27" s="1"/>
  <c r="J3180" i="27" s="1"/>
  <c r="I3172" i="27"/>
  <c r="I3174" i="27" s="1"/>
  <c r="I3176" i="27" s="1"/>
  <c r="I3178" i="27" s="1"/>
  <c r="I3180" i="27" s="1"/>
  <c r="J3164" i="27"/>
  <c r="J3166" i="27" s="1"/>
  <c r="J3168" i="27" s="1"/>
  <c r="J3170" i="27" s="1"/>
  <c r="I3164" i="27"/>
  <c r="I3166" i="27" s="1"/>
  <c r="I3168" i="27" s="1"/>
  <c r="I3170" i="27" s="1"/>
  <c r="J3163" i="27"/>
  <c r="J3165" i="27" s="1"/>
  <c r="J3167" i="27" s="1"/>
  <c r="J3169" i="27" s="1"/>
  <c r="J3171" i="27" s="1"/>
  <c r="J3173" i="27" s="1"/>
  <c r="J3175" i="27" s="1"/>
  <c r="J3177" i="27" s="1"/>
  <c r="J3179" i="27" s="1"/>
  <c r="I3163" i="27"/>
  <c r="I3165" i="27" s="1"/>
  <c r="I3167" i="27" s="1"/>
  <c r="I3169" i="27" s="1"/>
  <c r="I3171" i="27" s="1"/>
  <c r="I3173" i="27" s="1"/>
  <c r="I3175" i="27" s="1"/>
  <c r="I3177" i="27" s="1"/>
  <c r="I3179" i="27" s="1"/>
  <c r="J3161" i="27"/>
  <c r="I3161" i="27"/>
  <c r="J3160" i="27"/>
  <c r="J3162" i="27" s="1"/>
  <c r="I3160" i="27"/>
  <c r="I3162" i="27" s="1"/>
  <c r="J3158" i="27"/>
  <c r="I3158" i="27"/>
  <c r="J3156" i="27"/>
  <c r="I3156" i="27"/>
  <c r="J3155" i="27"/>
  <c r="J3157" i="27" s="1"/>
  <c r="J3159" i="27" s="1"/>
  <c r="I3155" i="27"/>
  <c r="I3157" i="27" s="1"/>
  <c r="I3159" i="27" s="1"/>
  <c r="J3152" i="27"/>
  <c r="J3154" i="27" s="1"/>
  <c r="I3152" i="27"/>
  <c r="I3154" i="27" s="1"/>
  <c r="J3144" i="27"/>
  <c r="J3146" i="27" s="1"/>
  <c r="J3148" i="27" s="1"/>
  <c r="J3150" i="27" s="1"/>
  <c r="I3144" i="27"/>
  <c r="I3146" i="27" s="1"/>
  <c r="I3148" i="27" s="1"/>
  <c r="I3150" i="27" s="1"/>
  <c r="J3143" i="27"/>
  <c r="J3145" i="27" s="1"/>
  <c r="J3147" i="27" s="1"/>
  <c r="J3149" i="27" s="1"/>
  <c r="J3151" i="27" s="1"/>
  <c r="J3153" i="27" s="1"/>
  <c r="I3143" i="27"/>
  <c r="I3145" i="27" s="1"/>
  <c r="I3147" i="27" s="1"/>
  <c r="I3149" i="27" s="1"/>
  <c r="I3151" i="27" s="1"/>
  <c r="I3153" i="27" s="1"/>
  <c r="J3141" i="27"/>
  <c r="I3141" i="27"/>
  <c r="J3140" i="27"/>
  <c r="J3142" i="27" s="1"/>
  <c r="I3140" i="27"/>
  <c r="I3142" i="27" s="1"/>
  <c r="J3138" i="27"/>
  <c r="I3138" i="27"/>
  <c r="J3131" i="27"/>
  <c r="J3133" i="27" s="1"/>
  <c r="J3135" i="27" s="1"/>
  <c r="J3137" i="27" s="1"/>
  <c r="J3139" i="27" s="1"/>
  <c r="I3131" i="27"/>
  <c r="I3133" i="27" s="1"/>
  <c r="I3135" i="27" s="1"/>
  <c r="I3137" i="27" s="1"/>
  <c r="I3139" i="27" s="1"/>
  <c r="J3130" i="27"/>
  <c r="J3132" i="27" s="1"/>
  <c r="J3134" i="27" s="1"/>
  <c r="J3136" i="27" s="1"/>
  <c r="I3130" i="27"/>
  <c r="I3132" i="27" s="1"/>
  <c r="I3134" i="27" s="1"/>
  <c r="I3136" i="27" s="1"/>
  <c r="I3109" i="27"/>
  <c r="I3111" i="27" s="1"/>
  <c r="I3113" i="27" s="1"/>
  <c r="I3115" i="27" s="1"/>
  <c r="I3117" i="27" s="1"/>
  <c r="I3119" i="27" s="1"/>
  <c r="I3121" i="27" s="1"/>
  <c r="I3123" i="27" s="1"/>
  <c r="I3125" i="27" s="1"/>
  <c r="I3127" i="27" s="1"/>
  <c r="I3129" i="27" s="1"/>
  <c r="J3107" i="27"/>
  <c r="J3109" i="27" s="1"/>
  <c r="J3111" i="27" s="1"/>
  <c r="J3113" i="27" s="1"/>
  <c r="J3115" i="27" s="1"/>
  <c r="J3117" i="27" s="1"/>
  <c r="J3119" i="27" s="1"/>
  <c r="J3121" i="27" s="1"/>
  <c r="J3123" i="27" s="1"/>
  <c r="J3125" i="27" s="1"/>
  <c r="J3127" i="27" s="1"/>
  <c r="J3129" i="27" s="1"/>
  <c r="I3085" i="27"/>
  <c r="I3087" i="27" s="1"/>
  <c r="I3089" i="27" s="1"/>
  <c r="I3091" i="27" s="1"/>
  <c r="I3093" i="27" s="1"/>
  <c r="I3095" i="27" s="1"/>
  <c r="I3097" i="27" s="1"/>
  <c r="I3099" i="27" s="1"/>
  <c r="I3101" i="27" s="1"/>
  <c r="I3103" i="27" s="1"/>
  <c r="I3105" i="27" s="1"/>
  <c r="J3084" i="27"/>
  <c r="J3086" i="27" s="1"/>
  <c r="J3088" i="27" s="1"/>
  <c r="J3090" i="27" s="1"/>
  <c r="J3092" i="27" s="1"/>
  <c r="J3094" i="27" s="1"/>
  <c r="J3096" i="27" s="1"/>
  <c r="J3098" i="27" s="1"/>
  <c r="J3100" i="27" s="1"/>
  <c r="J3102" i="27" s="1"/>
  <c r="J3104" i="27" s="1"/>
  <c r="J3106" i="27" s="1"/>
  <c r="J3108" i="27" s="1"/>
  <c r="J3110" i="27" s="1"/>
  <c r="J3112" i="27" s="1"/>
  <c r="J3114" i="27" s="1"/>
  <c r="J3116" i="27" s="1"/>
  <c r="J3118" i="27" s="1"/>
  <c r="J3120" i="27" s="1"/>
  <c r="J3122" i="27" s="1"/>
  <c r="J3124" i="27" s="1"/>
  <c r="J3126" i="27" s="1"/>
  <c r="J3128" i="27" s="1"/>
  <c r="J3083" i="27"/>
  <c r="J3085" i="27" s="1"/>
  <c r="J3087" i="27" s="1"/>
  <c r="J3089" i="27" s="1"/>
  <c r="J3091" i="27" s="1"/>
  <c r="J3093" i="27" s="1"/>
  <c r="J3095" i="27" s="1"/>
  <c r="J3097" i="27" s="1"/>
  <c r="J3099" i="27" s="1"/>
  <c r="J3101" i="27" s="1"/>
  <c r="J3103" i="27" s="1"/>
  <c r="J3105" i="27" s="1"/>
  <c r="I3082" i="27"/>
  <c r="I3084" i="27" s="1"/>
  <c r="I3086" i="27" s="1"/>
  <c r="I3088" i="27" s="1"/>
  <c r="I3090" i="27" s="1"/>
  <c r="I3092" i="27" s="1"/>
  <c r="I3094" i="27" s="1"/>
  <c r="I3096" i="27" s="1"/>
  <c r="I3098" i="27" s="1"/>
  <c r="I3100" i="27" s="1"/>
  <c r="I3102" i="27" s="1"/>
  <c r="I3104" i="27" s="1"/>
  <c r="I3106" i="27" s="1"/>
  <c r="I3108" i="27" s="1"/>
  <c r="I3110" i="27" s="1"/>
  <c r="I3112" i="27" s="1"/>
  <c r="I3114" i="27" s="1"/>
  <c r="I3116" i="27" s="1"/>
  <c r="I3118" i="27" s="1"/>
  <c r="I3120" i="27" s="1"/>
  <c r="I3122" i="27" s="1"/>
  <c r="I3124" i="27" s="1"/>
  <c r="I3126" i="27" s="1"/>
  <c r="I3128" i="27" s="1"/>
  <c r="J3081" i="27"/>
  <c r="I3081" i="27"/>
  <c r="J3062" i="27"/>
  <c r="J3064" i="27" s="1"/>
  <c r="J3066" i="27" s="1"/>
  <c r="J3068" i="27" s="1"/>
  <c r="J3070" i="27" s="1"/>
  <c r="J3072" i="27" s="1"/>
  <c r="J3074" i="27" s="1"/>
  <c r="J3076" i="27" s="1"/>
  <c r="J3078" i="27" s="1"/>
  <c r="J3080" i="27" s="1"/>
  <c r="I3062" i="27"/>
  <c r="I3064" i="27" s="1"/>
  <c r="I3066" i="27" s="1"/>
  <c r="I3068" i="27" s="1"/>
  <c r="I3070" i="27" s="1"/>
  <c r="I3072" i="27" s="1"/>
  <c r="I3074" i="27" s="1"/>
  <c r="I3076" i="27" s="1"/>
  <c r="I3078" i="27" s="1"/>
  <c r="I3080" i="27" s="1"/>
  <c r="J3061" i="27"/>
  <c r="J3063" i="27" s="1"/>
  <c r="J3065" i="27" s="1"/>
  <c r="J3067" i="27" s="1"/>
  <c r="J3069" i="27" s="1"/>
  <c r="J3071" i="27" s="1"/>
  <c r="J3073" i="27" s="1"/>
  <c r="J3075" i="27" s="1"/>
  <c r="J3077" i="27" s="1"/>
  <c r="J3079" i="27" s="1"/>
  <c r="I3061" i="27"/>
  <c r="I3063" i="27" s="1"/>
  <c r="I3065" i="27" s="1"/>
  <c r="I3067" i="27" s="1"/>
  <c r="I3069" i="27" s="1"/>
  <c r="I3071" i="27" s="1"/>
  <c r="I3073" i="27" s="1"/>
  <c r="I3075" i="27" s="1"/>
  <c r="I3077" i="27" s="1"/>
  <c r="I3079" i="27" s="1"/>
  <c r="J3056" i="27"/>
  <c r="J3058" i="27" s="1"/>
  <c r="J3060" i="27" s="1"/>
  <c r="I3056" i="27"/>
  <c r="I3058" i="27" s="1"/>
  <c r="I3060" i="27" s="1"/>
  <c r="J3055" i="27"/>
  <c r="J3057" i="27" s="1"/>
  <c r="J3059" i="27" s="1"/>
  <c r="I3055" i="27"/>
  <c r="I3057" i="27" s="1"/>
  <c r="I3059" i="27" s="1"/>
  <c r="J3051" i="27"/>
  <c r="J3053" i="27" s="1"/>
  <c r="I3051" i="27"/>
  <c r="I3053" i="27" s="1"/>
  <c r="J3050" i="27"/>
  <c r="J3052" i="27" s="1"/>
  <c r="J3054" i="27" s="1"/>
  <c r="I3050" i="27"/>
  <c r="I3052" i="27" s="1"/>
  <c r="I3054" i="27" s="1"/>
  <c r="J3047" i="27"/>
  <c r="J3049" i="27" s="1"/>
  <c r="I3047" i="27"/>
  <c r="I3049" i="27" s="1"/>
  <c r="J3045" i="27"/>
  <c r="I3045" i="27"/>
  <c r="J3043" i="27"/>
  <c r="I3043" i="27"/>
  <c r="J3042" i="27"/>
  <c r="J3044" i="27" s="1"/>
  <c r="J3046" i="27" s="1"/>
  <c r="J3048" i="27" s="1"/>
  <c r="I3042" i="27"/>
  <c r="I3044" i="27" s="1"/>
  <c r="I3046" i="27" s="1"/>
  <c r="I3048" i="27" s="1"/>
  <c r="J3040" i="27"/>
  <c r="I3040" i="27"/>
  <c r="J3038" i="27"/>
  <c r="I3038" i="27"/>
  <c r="J3036" i="27"/>
  <c r="I3036" i="27"/>
  <c r="J3026" i="27"/>
  <c r="J3028" i="27" s="1"/>
  <c r="J3030" i="27" s="1"/>
  <c r="J3032" i="27" s="1"/>
  <c r="J3034" i="27" s="1"/>
  <c r="I3026" i="27"/>
  <c r="I3028" i="27" s="1"/>
  <c r="I3030" i="27" s="1"/>
  <c r="I3032" i="27" s="1"/>
  <c r="I3034" i="27" s="1"/>
  <c r="J3024" i="27"/>
  <c r="I3024" i="27"/>
  <c r="J3014" i="27"/>
  <c r="J3016" i="27" s="1"/>
  <c r="J3018" i="27" s="1"/>
  <c r="J3020" i="27" s="1"/>
  <c r="J3022" i="27" s="1"/>
  <c r="I3014" i="27"/>
  <c r="I3016" i="27" s="1"/>
  <c r="I3018" i="27" s="1"/>
  <c r="I3020" i="27" s="1"/>
  <c r="I3022" i="27" s="1"/>
  <c r="J3012" i="27"/>
  <c r="I3012" i="27"/>
  <c r="J3011" i="27"/>
  <c r="J3013" i="27" s="1"/>
  <c r="J3015" i="27" s="1"/>
  <c r="J3017" i="27" s="1"/>
  <c r="J3019" i="27" s="1"/>
  <c r="J3021" i="27" s="1"/>
  <c r="J3023" i="27" s="1"/>
  <c r="J3025" i="27" s="1"/>
  <c r="J3027" i="27" s="1"/>
  <c r="J3029" i="27" s="1"/>
  <c r="J3031" i="27" s="1"/>
  <c r="J3033" i="27" s="1"/>
  <c r="J3035" i="27" s="1"/>
  <c r="J3037" i="27" s="1"/>
  <c r="J3039" i="27" s="1"/>
  <c r="J3041" i="27" s="1"/>
  <c r="I3011" i="27"/>
  <c r="I3013" i="27" s="1"/>
  <c r="I3015" i="27" s="1"/>
  <c r="I3017" i="27" s="1"/>
  <c r="I3019" i="27" s="1"/>
  <c r="I3021" i="27" s="1"/>
  <c r="I3023" i="27" s="1"/>
  <c r="I3025" i="27" s="1"/>
  <c r="I3027" i="27" s="1"/>
  <c r="I3029" i="27" s="1"/>
  <c r="I3031" i="27" s="1"/>
  <c r="I3033" i="27" s="1"/>
  <c r="I3035" i="27" s="1"/>
  <c r="I3037" i="27" s="1"/>
  <c r="I3039" i="27" s="1"/>
  <c r="I3041" i="27" s="1"/>
  <c r="J3006" i="27"/>
  <c r="J3008" i="27" s="1"/>
  <c r="J3010" i="27" s="1"/>
  <c r="I3006" i="27"/>
  <c r="I3008" i="27" s="1"/>
  <c r="I3010" i="27" s="1"/>
  <c r="J3003" i="27"/>
  <c r="J3005" i="27" s="1"/>
  <c r="J3007" i="27" s="1"/>
  <c r="J3009" i="27" s="1"/>
  <c r="I3003" i="27"/>
  <c r="I3005" i="27" s="1"/>
  <c r="I3007" i="27" s="1"/>
  <c r="I3009" i="27" s="1"/>
  <c r="J2998" i="27"/>
  <c r="J3000" i="27" s="1"/>
  <c r="J3002" i="27" s="1"/>
  <c r="J3004" i="27" s="1"/>
  <c r="I2998" i="27"/>
  <c r="I3000" i="27" s="1"/>
  <c r="I3002" i="27" s="1"/>
  <c r="I3004" i="27" s="1"/>
  <c r="J2994" i="27"/>
  <c r="J2996" i="27" s="1"/>
  <c r="I2994" i="27"/>
  <c r="I2996" i="27" s="1"/>
  <c r="J2986" i="27"/>
  <c r="J2988" i="27" s="1"/>
  <c r="J2990" i="27" s="1"/>
  <c r="J2992" i="27" s="1"/>
  <c r="I2986" i="27"/>
  <c r="I2988" i="27" s="1"/>
  <c r="I2990" i="27" s="1"/>
  <c r="I2992" i="27" s="1"/>
  <c r="J2975" i="27"/>
  <c r="J2977" i="27" s="1"/>
  <c r="J2979" i="27" s="1"/>
  <c r="J2981" i="27" s="1"/>
  <c r="J2983" i="27" s="1"/>
  <c r="J2985" i="27" s="1"/>
  <c r="J2987" i="27" s="1"/>
  <c r="J2989" i="27" s="1"/>
  <c r="J2991" i="27" s="1"/>
  <c r="J2993" i="27" s="1"/>
  <c r="J2995" i="27" s="1"/>
  <c r="J2997" i="27" s="1"/>
  <c r="J2999" i="27" s="1"/>
  <c r="J3001" i="27" s="1"/>
  <c r="I2975" i="27"/>
  <c r="I2977" i="27" s="1"/>
  <c r="I2979" i="27" s="1"/>
  <c r="I2981" i="27" s="1"/>
  <c r="I2983" i="27" s="1"/>
  <c r="I2985" i="27" s="1"/>
  <c r="I2987" i="27" s="1"/>
  <c r="I2989" i="27" s="1"/>
  <c r="I2991" i="27" s="1"/>
  <c r="I2993" i="27" s="1"/>
  <c r="I2995" i="27" s="1"/>
  <c r="I2997" i="27" s="1"/>
  <c r="I2999" i="27" s="1"/>
  <c r="I3001" i="27" s="1"/>
  <c r="J2974" i="27"/>
  <c r="J2976" i="27" s="1"/>
  <c r="J2978" i="27" s="1"/>
  <c r="J2980" i="27" s="1"/>
  <c r="J2982" i="27" s="1"/>
  <c r="J2984" i="27" s="1"/>
  <c r="I2974" i="27"/>
  <c r="I2976" i="27" s="1"/>
  <c r="I2978" i="27" s="1"/>
  <c r="I2980" i="27" s="1"/>
  <c r="I2982" i="27" s="1"/>
  <c r="I2984" i="27" s="1"/>
  <c r="J2961" i="27"/>
  <c r="J2963" i="27" s="1"/>
  <c r="J2965" i="27" s="1"/>
  <c r="J2967" i="27" s="1"/>
  <c r="J2969" i="27" s="1"/>
  <c r="J2971" i="27" s="1"/>
  <c r="J2973" i="27" s="1"/>
  <c r="I2961" i="27"/>
  <c r="I2963" i="27" s="1"/>
  <c r="I2965" i="27" s="1"/>
  <c r="I2967" i="27" s="1"/>
  <c r="I2969" i="27" s="1"/>
  <c r="I2971" i="27" s="1"/>
  <c r="I2973" i="27" s="1"/>
  <c r="J2960" i="27"/>
  <c r="J2962" i="27" s="1"/>
  <c r="J2964" i="27" s="1"/>
  <c r="J2966" i="27" s="1"/>
  <c r="J2968" i="27" s="1"/>
  <c r="J2970" i="27" s="1"/>
  <c r="J2972" i="27" s="1"/>
  <c r="I2960" i="27"/>
  <c r="I2962" i="27" s="1"/>
  <c r="I2964" i="27" s="1"/>
  <c r="I2966" i="27" s="1"/>
  <c r="I2968" i="27" s="1"/>
  <c r="I2970" i="27" s="1"/>
  <c r="I2972" i="27" s="1"/>
  <c r="J2957" i="27"/>
  <c r="J2959" i="27" s="1"/>
  <c r="I2957" i="27"/>
  <c r="I2959" i="27" s="1"/>
  <c r="J2955" i="27"/>
  <c r="I2955" i="27"/>
  <c r="J2953" i="27"/>
  <c r="I2953" i="27"/>
  <c r="J2952" i="27"/>
  <c r="J2954" i="27" s="1"/>
  <c r="J2956" i="27" s="1"/>
  <c r="J2958" i="27" s="1"/>
  <c r="I2952" i="27"/>
  <c r="I2954" i="27" s="1"/>
  <c r="I2956" i="27" s="1"/>
  <c r="I2958" i="27" s="1"/>
  <c r="J2950" i="27"/>
  <c r="I2950" i="27"/>
  <c r="J2948" i="27"/>
  <c r="I2948" i="27"/>
  <c r="J2946" i="27"/>
  <c r="I2946" i="27"/>
  <c r="J2942" i="27"/>
  <c r="J2944" i="27" s="1"/>
  <c r="I2942" i="27"/>
  <c r="I2944" i="27" s="1"/>
  <c r="J2941" i="27"/>
  <c r="J2943" i="27" s="1"/>
  <c r="J2945" i="27" s="1"/>
  <c r="J2947" i="27" s="1"/>
  <c r="J2949" i="27" s="1"/>
  <c r="J2951" i="27" s="1"/>
  <c r="I2941" i="27"/>
  <c r="I2943" i="27" s="1"/>
  <c r="I2945" i="27" s="1"/>
  <c r="I2947" i="27" s="1"/>
  <c r="I2949" i="27" s="1"/>
  <c r="I2951" i="27" s="1"/>
  <c r="J2938" i="27"/>
  <c r="J2940" i="27" s="1"/>
  <c r="I2938" i="27"/>
  <c r="I2940" i="27" s="1"/>
  <c r="J2937" i="27"/>
  <c r="J2939" i="27" s="1"/>
  <c r="I2937" i="27"/>
  <c r="I2939" i="27" s="1"/>
  <c r="J2935" i="27"/>
  <c r="I2935" i="27"/>
  <c r="J2934" i="27"/>
  <c r="J2936" i="27" s="1"/>
  <c r="I2934" i="27"/>
  <c r="I2936" i="27" s="1"/>
  <c r="J2932" i="27"/>
  <c r="I2932" i="27"/>
  <c r="J2931" i="27"/>
  <c r="J2933" i="27" s="1"/>
  <c r="I2931" i="27"/>
  <c r="I2933" i="27" s="1"/>
  <c r="J2928" i="27"/>
  <c r="J2930" i="27" s="1"/>
  <c r="I2928" i="27"/>
  <c r="I2930" i="27" s="1"/>
  <c r="J2919" i="27"/>
  <c r="J2921" i="27" s="1"/>
  <c r="J2923" i="27" s="1"/>
  <c r="J2925" i="27" s="1"/>
  <c r="J2927" i="27" s="1"/>
  <c r="J2929" i="27" s="1"/>
  <c r="I2919" i="27"/>
  <c r="I2921" i="27" s="1"/>
  <c r="I2923" i="27" s="1"/>
  <c r="I2925" i="27" s="1"/>
  <c r="I2927" i="27" s="1"/>
  <c r="I2929" i="27" s="1"/>
  <c r="J2918" i="27"/>
  <c r="J2920" i="27" s="1"/>
  <c r="J2922" i="27" s="1"/>
  <c r="J2924" i="27" s="1"/>
  <c r="J2926" i="27" s="1"/>
  <c r="I2918" i="27"/>
  <c r="I2920" i="27" s="1"/>
  <c r="I2922" i="27" s="1"/>
  <c r="I2924" i="27" s="1"/>
  <c r="I2926" i="27" s="1"/>
  <c r="J2910" i="27"/>
  <c r="J2912" i="27" s="1"/>
  <c r="J2914" i="27" s="1"/>
  <c r="J2916" i="27" s="1"/>
  <c r="I2910" i="27"/>
  <c r="I2912" i="27" s="1"/>
  <c r="I2914" i="27" s="1"/>
  <c r="I2916" i="27" s="1"/>
  <c r="J2909" i="27"/>
  <c r="J2911" i="27" s="1"/>
  <c r="J2913" i="27" s="1"/>
  <c r="J2915" i="27" s="1"/>
  <c r="J2917" i="27" s="1"/>
  <c r="I2909" i="27"/>
  <c r="I2911" i="27" s="1"/>
  <c r="I2913" i="27" s="1"/>
  <c r="I2915" i="27" s="1"/>
  <c r="I2917" i="27" s="1"/>
  <c r="J2906" i="27"/>
  <c r="J2908" i="27" s="1"/>
  <c r="I2906" i="27"/>
  <c r="I2908" i="27" s="1"/>
  <c r="J2905" i="27"/>
  <c r="J2907" i="27" s="1"/>
  <c r="I2905" i="27"/>
  <c r="I2907" i="27" s="1"/>
  <c r="J2902" i="27"/>
  <c r="J2904" i="27" s="1"/>
  <c r="I2902" i="27"/>
  <c r="I2904" i="27" s="1"/>
  <c r="J2900" i="27"/>
  <c r="I2900" i="27"/>
  <c r="J2899" i="27"/>
  <c r="J2901" i="27" s="1"/>
  <c r="J2903" i="27" s="1"/>
  <c r="I2899" i="27"/>
  <c r="I2901" i="27" s="1"/>
  <c r="I2903" i="27" s="1"/>
  <c r="J2897" i="27"/>
  <c r="I2897" i="27"/>
  <c r="J2892" i="27"/>
  <c r="J2894" i="27" s="1"/>
  <c r="J2896" i="27" s="1"/>
  <c r="J2898" i="27" s="1"/>
  <c r="I2892" i="27"/>
  <c r="I2894" i="27" s="1"/>
  <c r="I2896" i="27" s="1"/>
  <c r="I2898" i="27" s="1"/>
  <c r="J2891" i="27"/>
  <c r="J2893" i="27" s="1"/>
  <c r="J2895" i="27" s="1"/>
  <c r="I2891" i="27"/>
  <c r="I2893" i="27" s="1"/>
  <c r="I2895" i="27" s="1"/>
  <c r="J2882" i="27"/>
  <c r="J2884" i="27" s="1"/>
  <c r="J2886" i="27" s="1"/>
  <c r="J2888" i="27" s="1"/>
  <c r="J2890" i="27" s="1"/>
  <c r="I2882" i="27"/>
  <c r="I2884" i="27" s="1"/>
  <c r="I2886" i="27" s="1"/>
  <c r="I2888" i="27" s="1"/>
  <c r="I2890" i="27" s="1"/>
  <c r="J2881" i="27"/>
  <c r="J2883" i="27" s="1"/>
  <c r="J2885" i="27" s="1"/>
  <c r="J2887" i="27" s="1"/>
  <c r="J2889" i="27" s="1"/>
  <c r="I2881" i="27"/>
  <c r="I2883" i="27" s="1"/>
  <c r="I2885" i="27" s="1"/>
  <c r="I2887" i="27" s="1"/>
  <c r="I2889" i="27" s="1"/>
  <c r="J2878" i="27"/>
  <c r="J2880" i="27" s="1"/>
  <c r="I2878" i="27"/>
  <c r="I2880" i="27" s="1"/>
  <c r="J2877" i="27"/>
  <c r="J2879" i="27" s="1"/>
  <c r="I2877" i="27"/>
  <c r="I2879" i="27" s="1"/>
  <c r="J2876" i="27"/>
  <c r="I2876" i="27"/>
  <c r="J2871" i="27"/>
  <c r="J2873" i="27" s="1"/>
  <c r="J2875" i="27" s="1"/>
  <c r="I2871" i="27"/>
  <c r="I2873" i="27" s="1"/>
  <c r="I2875" i="27" s="1"/>
  <c r="J2867" i="27"/>
  <c r="J2869" i="27" s="1"/>
  <c r="I2867" i="27"/>
  <c r="I2869" i="27" s="1"/>
  <c r="J2866" i="27"/>
  <c r="J2868" i="27" s="1"/>
  <c r="J2870" i="27" s="1"/>
  <c r="J2872" i="27" s="1"/>
  <c r="J2874" i="27" s="1"/>
  <c r="I2866" i="27"/>
  <c r="I2868" i="27" s="1"/>
  <c r="I2870" i="27" s="1"/>
  <c r="I2872" i="27" s="1"/>
  <c r="I2874" i="27" s="1"/>
  <c r="J2858" i="27"/>
  <c r="J2860" i="27" s="1"/>
  <c r="J2862" i="27" s="1"/>
  <c r="J2864" i="27" s="1"/>
  <c r="I2858" i="27"/>
  <c r="I2860" i="27" s="1"/>
  <c r="I2862" i="27" s="1"/>
  <c r="I2864" i="27" s="1"/>
  <c r="J2854" i="27"/>
  <c r="J2856" i="27" s="1"/>
  <c r="I2854" i="27"/>
  <c r="I2856" i="27" s="1"/>
  <c r="J2850" i="27"/>
  <c r="J2852" i="27" s="1"/>
  <c r="I2850" i="27"/>
  <c r="I2852" i="27" s="1"/>
  <c r="J2849" i="27"/>
  <c r="J2851" i="27" s="1"/>
  <c r="J2853" i="27" s="1"/>
  <c r="J2855" i="27" s="1"/>
  <c r="J2857" i="27" s="1"/>
  <c r="J2859" i="27" s="1"/>
  <c r="J2861" i="27" s="1"/>
  <c r="J2863" i="27" s="1"/>
  <c r="J2865" i="27" s="1"/>
  <c r="I2849" i="27"/>
  <c r="I2851" i="27" s="1"/>
  <c r="I2853" i="27" s="1"/>
  <c r="I2855" i="27" s="1"/>
  <c r="I2857" i="27" s="1"/>
  <c r="I2859" i="27" s="1"/>
  <c r="I2861" i="27" s="1"/>
  <c r="I2863" i="27" s="1"/>
  <c r="I2865" i="27" s="1"/>
  <c r="J2842" i="27"/>
  <c r="J2844" i="27" s="1"/>
  <c r="J2846" i="27" s="1"/>
  <c r="J2848" i="27" s="1"/>
  <c r="I2842" i="27"/>
  <c r="I2844" i="27" s="1"/>
  <c r="I2846" i="27" s="1"/>
  <c r="I2848" i="27" s="1"/>
  <c r="J2840" i="27"/>
  <c r="I2840" i="27"/>
  <c r="J2838" i="27"/>
  <c r="I2838" i="27"/>
  <c r="J2827" i="27"/>
  <c r="J2829" i="27" s="1"/>
  <c r="J2831" i="27" s="1"/>
  <c r="J2833" i="27" s="1"/>
  <c r="J2835" i="27" s="1"/>
  <c r="J2837" i="27" s="1"/>
  <c r="J2839" i="27" s="1"/>
  <c r="J2841" i="27" s="1"/>
  <c r="J2843" i="27" s="1"/>
  <c r="J2845" i="27" s="1"/>
  <c r="J2847" i="27" s="1"/>
  <c r="I2827" i="27"/>
  <c r="I2829" i="27" s="1"/>
  <c r="I2831" i="27" s="1"/>
  <c r="I2833" i="27" s="1"/>
  <c r="I2835" i="27" s="1"/>
  <c r="I2837" i="27" s="1"/>
  <c r="I2839" i="27" s="1"/>
  <c r="I2841" i="27" s="1"/>
  <c r="I2843" i="27" s="1"/>
  <c r="I2845" i="27" s="1"/>
  <c r="I2847" i="27" s="1"/>
  <c r="J2823" i="27"/>
  <c r="J2825" i="27" s="1"/>
  <c r="I2823" i="27"/>
  <c r="I2825" i="27" s="1"/>
  <c r="J2810" i="27"/>
  <c r="J2812" i="27" s="1"/>
  <c r="J2814" i="27" s="1"/>
  <c r="J2816" i="27" s="1"/>
  <c r="J2818" i="27" s="1"/>
  <c r="J2820" i="27" s="1"/>
  <c r="J2822" i="27" s="1"/>
  <c r="J2824" i="27" s="1"/>
  <c r="J2826" i="27" s="1"/>
  <c r="J2828" i="27" s="1"/>
  <c r="J2830" i="27" s="1"/>
  <c r="J2832" i="27" s="1"/>
  <c r="J2834" i="27" s="1"/>
  <c r="J2836" i="27" s="1"/>
  <c r="J2809" i="27"/>
  <c r="J2811" i="27" s="1"/>
  <c r="J2813" i="27" s="1"/>
  <c r="J2815" i="27" s="1"/>
  <c r="J2817" i="27" s="1"/>
  <c r="J2819" i="27" s="1"/>
  <c r="J2821" i="27" s="1"/>
  <c r="J2805" i="27"/>
  <c r="J2806" i="27" s="1"/>
  <c r="J2807" i="27" s="1"/>
  <c r="J2808" i="27" s="1"/>
  <c r="J2803" i="27"/>
  <c r="J2804" i="27" s="1"/>
  <c r="I2803" i="27"/>
  <c r="I2804" i="27" s="1"/>
  <c r="I2805" i="27" s="1"/>
  <c r="I2806" i="27" s="1"/>
  <c r="I2807" i="27" s="1"/>
  <c r="I2808" i="27" s="1"/>
  <c r="I2809" i="27" s="1"/>
  <c r="J2802" i="27"/>
  <c r="I2802" i="27"/>
  <c r="J2796" i="27"/>
  <c r="J2798" i="27" s="1"/>
  <c r="J2800" i="27" s="1"/>
  <c r="I2796" i="27"/>
  <c r="I2798" i="27" s="1"/>
  <c r="I2800" i="27" s="1"/>
  <c r="J2792" i="27"/>
  <c r="J2794" i="27" s="1"/>
  <c r="I2792" i="27"/>
  <c r="I2794" i="27" s="1"/>
  <c r="J2776" i="27"/>
  <c r="J2778" i="27" s="1"/>
  <c r="J2780" i="27" s="1"/>
  <c r="J2782" i="27" s="1"/>
  <c r="J2784" i="27" s="1"/>
  <c r="J2786" i="27" s="1"/>
  <c r="J2788" i="27" s="1"/>
  <c r="J2790" i="27" s="1"/>
  <c r="I2776" i="27"/>
  <c r="I2778" i="27" s="1"/>
  <c r="I2780" i="27" s="1"/>
  <c r="I2782" i="27" s="1"/>
  <c r="I2784" i="27" s="1"/>
  <c r="I2786" i="27" s="1"/>
  <c r="I2788" i="27" s="1"/>
  <c r="I2790" i="27" s="1"/>
  <c r="J2775" i="27"/>
  <c r="J2777" i="27" s="1"/>
  <c r="J2779" i="27" s="1"/>
  <c r="J2781" i="27" s="1"/>
  <c r="J2783" i="27" s="1"/>
  <c r="J2785" i="27" s="1"/>
  <c r="J2787" i="27" s="1"/>
  <c r="J2789" i="27" s="1"/>
  <c r="J2791" i="27" s="1"/>
  <c r="J2793" i="27" s="1"/>
  <c r="J2795" i="27" s="1"/>
  <c r="J2797" i="27" s="1"/>
  <c r="J2799" i="27" s="1"/>
  <c r="J2801" i="27" s="1"/>
  <c r="I2775" i="27"/>
  <c r="I2777" i="27" s="1"/>
  <c r="I2779" i="27" s="1"/>
  <c r="I2781" i="27" s="1"/>
  <c r="I2783" i="27" s="1"/>
  <c r="I2785" i="27" s="1"/>
  <c r="I2787" i="27" s="1"/>
  <c r="I2789" i="27" s="1"/>
  <c r="I2791" i="27" s="1"/>
  <c r="I2793" i="27" s="1"/>
  <c r="I2795" i="27" s="1"/>
  <c r="I2797" i="27" s="1"/>
  <c r="I2799" i="27" s="1"/>
  <c r="I2801" i="27" s="1"/>
  <c r="J2713" i="27"/>
  <c r="J2715" i="27" s="1"/>
  <c r="J2717" i="27" s="1"/>
  <c r="J2719" i="27" s="1"/>
  <c r="I2713" i="27"/>
  <c r="I2715" i="27" s="1"/>
  <c r="I2717" i="27" s="1"/>
  <c r="I2719" i="27" s="1"/>
  <c r="J2712" i="27"/>
  <c r="J2714" i="27" s="1"/>
  <c r="J2716" i="27" s="1"/>
  <c r="J2718" i="27" s="1"/>
  <c r="I2712" i="27"/>
  <c r="I2714" i="27" s="1"/>
  <c r="I2716" i="27" s="1"/>
  <c r="I2718" i="27" s="1"/>
  <c r="J2709" i="27"/>
  <c r="J2711" i="27" s="1"/>
  <c r="I2709" i="27"/>
  <c r="I2711" i="27" s="1"/>
  <c r="J2707" i="27"/>
  <c r="I2707" i="27"/>
  <c r="J2705" i="27"/>
  <c r="I2705" i="27"/>
  <c r="J2704" i="27"/>
  <c r="J2706" i="27" s="1"/>
  <c r="J2708" i="27" s="1"/>
  <c r="J2710" i="27" s="1"/>
  <c r="I2704" i="27"/>
  <c r="I2706" i="27" s="1"/>
  <c r="I2708" i="27" s="1"/>
  <c r="I2710" i="27" s="1"/>
  <c r="J2696" i="27"/>
  <c r="J2697" i="27" s="1"/>
  <c r="J2698" i="27" s="1"/>
  <c r="J2699" i="27" s="1"/>
  <c r="J2700" i="27" s="1"/>
  <c r="J2701" i="27" s="1"/>
  <c r="J2702" i="27" s="1"/>
  <c r="J2703" i="27" s="1"/>
  <c r="I2696" i="27"/>
  <c r="I2697" i="27" s="1"/>
  <c r="I2698" i="27" s="1"/>
  <c r="I2699" i="27" s="1"/>
  <c r="I2700" i="27" s="1"/>
  <c r="I2701" i="27" s="1"/>
  <c r="I2702" i="27" s="1"/>
  <c r="I2703" i="27" s="1"/>
  <c r="J2694" i="27"/>
  <c r="I2694" i="27"/>
  <c r="J2692" i="27"/>
  <c r="I2692" i="27"/>
  <c r="J2691" i="27"/>
  <c r="J2693" i="27" s="1"/>
  <c r="J2695" i="27" s="1"/>
  <c r="I2691" i="27"/>
  <c r="I2693" i="27" s="1"/>
  <c r="I2695" i="27" s="1"/>
  <c r="J2680" i="27"/>
  <c r="J2682" i="27" s="1"/>
  <c r="J2684" i="27" s="1"/>
  <c r="J2686" i="27" s="1"/>
  <c r="J2688" i="27" s="1"/>
  <c r="J2690" i="27" s="1"/>
  <c r="I2680" i="27"/>
  <c r="I2682" i="27" s="1"/>
  <c r="I2684" i="27" s="1"/>
  <c r="I2686" i="27" s="1"/>
  <c r="I2688" i="27" s="1"/>
  <c r="I2690" i="27" s="1"/>
  <c r="J2675" i="27"/>
  <c r="J2677" i="27" s="1"/>
  <c r="J2679" i="27" s="1"/>
  <c r="J2681" i="27" s="1"/>
  <c r="J2683" i="27" s="1"/>
  <c r="J2685" i="27" s="1"/>
  <c r="J2687" i="27" s="1"/>
  <c r="J2689" i="27" s="1"/>
  <c r="I2675" i="27"/>
  <c r="I2677" i="27" s="1"/>
  <c r="I2679" i="27" s="1"/>
  <c r="I2681" i="27" s="1"/>
  <c r="I2683" i="27" s="1"/>
  <c r="I2685" i="27" s="1"/>
  <c r="I2687" i="27" s="1"/>
  <c r="I2689" i="27" s="1"/>
  <c r="J2668" i="27"/>
  <c r="J2670" i="27" s="1"/>
  <c r="J2672" i="27" s="1"/>
  <c r="J2674" i="27" s="1"/>
  <c r="J2676" i="27" s="1"/>
  <c r="J2678" i="27" s="1"/>
  <c r="I2668" i="27"/>
  <c r="I2670" i="27" s="1"/>
  <c r="I2672" i="27" s="1"/>
  <c r="I2674" i="27" s="1"/>
  <c r="I2676" i="27" s="1"/>
  <c r="I2678" i="27" s="1"/>
  <c r="J2667" i="27"/>
  <c r="J2669" i="27" s="1"/>
  <c r="J2671" i="27" s="1"/>
  <c r="J2673" i="27" s="1"/>
  <c r="J2666" i="27"/>
  <c r="I2665" i="27"/>
  <c r="I2667" i="27" s="1"/>
  <c r="I2669" i="27" s="1"/>
  <c r="I2671" i="27" s="1"/>
  <c r="I2673" i="27" s="1"/>
  <c r="J2664" i="27"/>
  <c r="I2664" i="27"/>
  <c r="J2653" i="27"/>
  <c r="J2655" i="27" s="1"/>
  <c r="J2657" i="27" s="1"/>
  <c r="J2659" i="27" s="1"/>
  <c r="J2661" i="27" s="1"/>
  <c r="J2663" i="27" s="1"/>
  <c r="I2653" i="27"/>
  <c r="I2655" i="27" s="1"/>
  <c r="I2657" i="27" s="1"/>
  <c r="I2659" i="27" s="1"/>
  <c r="I2661" i="27" s="1"/>
  <c r="I2663" i="27" s="1"/>
  <c r="J2652" i="27"/>
  <c r="J2654" i="27" s="1"/>
  <c r="J2656" i="27" s="1"/>
  <c r="J2658" i="27" s="1"/>
  <c r="J2660" i="27" s="1"/>
  <c r="J2662" i="27" s="1"/>
  <c r="I2652" i="27"/>
  <c r="I2654" i="27" s="1"/>
  <c r="I2656" i="27" s="1"/>
  <c r="I2658" i="27" s="1"/>
  <c r="I2660" i="27" s="1"/>
  <c r="I2662" i="27" s="1"/>
  <c r="J2650" i="27"/>
  <c r="I2650" i="27"/>
  <c r="J2646" i="27"/>
  <c r="J2648" i="27" s="1"/>
  <c r="I2646" i="27"/>
  <c r="I2648" i="27" s="1"/>
  <c r="J2644" i="27"/>
  <c r="I2644" i="27"/>
  <c r="J2643" i="27"/>
  <c r="J2645" i="27" s="1"/>
  <c r="J2647" i="27" s="1"/>
  <c r="J2649" i="27" s="1"/>
  <c r="J2651" i="27" s="1"/>
  <c r="I2643" i="27"/>
  <c r="I2645" i="27" s="1"/>
  <c r="I2647" i="27" s="1"/>
  <c r="I2649" i="27" s="1"/>
  <c r="I2651" i="27" s="1"/>
  <c r="J2642" i="27"/>
  <c r="I2642" i="27"/>
  <c r="J2640" i="27"/>
  <c r="I2640" i="27"/>
  <c r="J2636" i="27"/>
  <c r="J2638" i="27" s="1"/>
  <c r="I2636" i="27"/>
  <c r="I2638" i="27" s="1"/>
  <c r="J2632" i="27"/>
  <c r="J2634" i="27" s="1"/>
  <c r="I2632" i="27"/>
  <c r="I2634" i="27" s="1"/>
  <c r="J2628" i="27"/>
  <c r="J2630" i="27" s="1"/>
  <c r="I2628" i="27"/>
  <c r="I2630" i="27" s="1"/>
  <c r="J2625" i="27"/>
  <c r="J2627" i="27" s="1"/>
  <c r="J2629" i="27" s="1"/>
  <c r="J2631" i="27" s="1"/>
  <c r="J2633" i="27" s="1"/>
  <c r="J2635" i="27" s="1"/>
  <c r="J2637" i="27" s="1"/>
  <c r="J2639" i="27" s="1"/>
  <c r="J2641" i="27" s="1"/>
  <c r="I2625" i="27"/>
  <c r="I2627" i="27" s="1"/>
  <c r="I2629" i="27" s="1"/>
  <c r="I2631" i="27" s="1"/>
  <c r="I2633" i="27" s="1"/>
  <c r="I2635" i="27" s="1"/>
  <c r="I2637" i="27" s="1"/>
  <c r="I2639" i="27" s="1"/>
  <c r="I2641" i="27" s="1"/>
  <c r="J2624" i="27"/>
  <c r="J2626" i="27" s="1"/>
  <c r="I2624" i="27"/>
  <c r="I2626" i="27" s="1"/>
  <c r="J2623" i="27"/>
  <c r="I2623" i="27"/>
  <c r="J2618" i="27"/>
  <c r="J2620" i="27" s="1"/>
  <c r="J2622" i="27" s="1"/>
  <c r="I2618" i="27"/>
  <c r="I2620" i="27" s="1"/>
  <c r="I2622" i="27" s="1"/>
  <c r="J2617" i="27"/>
  <c r="J2619" i="27" s="1"/>
  <c r="J2621" i="27" s="1"/>
  <c r="I2617" i="27"/>
  <c r="I2619" i="27" s="1"/>
  <c r="I2621" i="27" s="1"/>
  <c r="J2612" i="27"/>
  <c r="J2614" i="27" s="1"/>
  <c r="J2616" i="27" s="1"/>
  <c r="I2612" i="27"/>
  <c r="I2614" i="27" s="1"/>
  <c r="I2616" i="27" s="1"/>
  <c r="J2611" i="27"/>
  <c r="J2613" i="27" s="1"/>
  <c r="J2615" i="27" s="1"/>
  <c r="I2611" i="27"/>
  <c r="I2613" i="27" s="1"/>
  <c r="I2615" i="27" s="1"/>
  <c r="J2610" i="27"/>
  <c r="I2610" i="27"/>
  <c r="J2608" i="27"/>
  <c r="I2608" i="27"/>
  <c r="J2607" i="27"/>
  <c r="J2609" i="27" s="1"/>
  <c r="I2607" i="27"/>
  <c r="I2609" i="27" s="1"/>
  <c r="J2606" i="27"/>
  <c r="I2606" i="27"/>
  <c r="J2604" i="27"/>
  <c r="I2604" i="27"/>
  <c r="J2599" i="27"/>
  <c r="J2601" i="27" s="1"/>
  <c r="J2603" i="27" s="1"/>
  <c r="J2605" i="27" s="1"/>
  <c r="I2599" i="27"/>
  <c r="I2601" i="27" s="1"/>
  <c r="I2603" i="27" s="1"/>
  <c r="I2605" i="27" s="1"/>
  <c r="J2598" i="27"/>
  <c r="J2600" i="27" s="1"/>
  <c r="J2602" i="27" s="1"/>
  <c r="I2598" i="27"/>
  <c r="I2600" i="27" s="1"/>
  <c r="I2602" i="27" s="1"/>
  <c r="J2597" i="27"/>
  <c r="I2597" i="27"/>
  <c r="J2594" i="27"/>
  <c r="J2596" i="27" s="1"/>
  <c r="I2594" i="27"/>
  <c r="I2596" i="27" s="1"/>
  <c r="J2592" i="27"/>
  <c r="I2592" i="27"/>
  <c r="J2591" i="27"/>
  <c r="J2593" i="27" s="1"/>
  <c r="J2595" i="27" s="1"/>
  <c r="I2591" i="27"/>
  <c r="I2593" i="27" s="1"/>
  <c r="I2595" i="27" s="1"/>
  <c r="J2590" i="27"/>
  <c r="I2590" i="27"/>
  <c r="J2588" i="27"/>
  <c r="I2588" i="27"/>
  <c r="J2587" i="27"/>
  <c r="J2589" i="27" s="1"/>
  <c r="I2587" i="27"/>
  <c r="I2589" i="27" s="1"/>
  <c r="J2586" i="27"/>
  <c r="I2586" i="27"/>
  <c r="J2583" i="27"/>
  <c r="J2585" i="27" s="1"/>
  <c r="I2583" i="27"/>
  <c r="I2585" i="27" s="1"/>
  <c r="J2582" i="27"/>
  <c r="J2584" i="27" s="1"/>
  <c r="I2582" i="27"/>
  <c r="I2584" i="27" s="1"/>
  <c r="J2581" i="27"/>
  <c r="I2581" i="27"/>
  <c r="J2554" i="27"/>
  <c r="J2556" i="27" s="1"/>
  <c r="J2558" i="27" s="1"/>
  <c r="J2560" i="27" s="1"/>
  <c r="J2562" i="27" s="1"/>
  <c r="J2564" i="27" s="1"/>
  <c r="J2566" i="27" s="1"/>
  <c r="J2568" i="27" s="1"/>
  <c r="J2570" i="27" s="1"/>
  <c r="J2572" i="27" s="1"/>
  <c r="J2574" i="27" s="1"/>
  <c r="J2576" i="27" s="1"/>
  <c r="J2578" i="27" s="1"/>
  <c r="J2580" i="27" s="1"/>
  <c r="I2554" i="27"/>
  <c r="I2556" i="27" s="1"/>
  <c r="I2558" i="27" s="1"/>
  <c r="I2560" i="27" s="1"/>
  <c r="I2562" i="27" s="1"/>
  <c r="I2564" i="27" s="1"/>
  <c r="I2566" i="27" s="1"/>
  <c r="I2568" i="27" s="1"/>
  <c r="I2570" i="27" s="1"/>
  <c r="I2572" i="27" s="1"/>
  <c r="I2574" i="27" s="1"/>
  <c r="I2576" i="27" s="1"/>
  <c r="I2578" i="27" s="1"/>
  <c r="I2580" i="27" s="1"/>
  <c r="J2553" i="27"/>
  <c r="J2555" i="27" s="1"/>
  <c r="J2557" i="27" s="1"/>
  <c r="J2559" i="27" s="1"/>
  <c r="J2561" i="27" s="1"/>
  <c r="J2563" i="27" s="1"/>
  <c r="J2565" i="27" s="1"/>
  <c r="J2567" i="27" s="1"/>
  <c r="J2569" i="27" s="1"/>
  <c r="J2571" i="27" s="1"/>
  <c r="J2573" i="27" s="1"/>
  <c r="J2575" i="27" s="1"/>
  <c r="J2577" i="27" s="1"/>
  <c r="J2579" i="27" s="1"/>
  <c r="I2553" i="27"/>
  <c r="I2555" i="27" s="1"/>
  <c r="I2557" i="27" s="1"/>
  <c r="I2559" i="27" s="1"/>
  <c r="I2561" i="27" s="1"/>
  <c r="I2563" i="27" s="1"/>
  <c r="I2565" i="27" s="1"/>
  <c r="I2567" i="27" s="1"/>
  <c r="I2569" i="27" s="1"/>
  <c r="I2571" i="27" s="1"/>
  <c r="I2573" i="27" s="1"/>
  <c r="I2575" i="27" s="1"/>
  <c r="I2577" i="27" s="1"/>
  <c r="I2579" i="27" s="1"/>
  <c r="J2551" i="27"/>
  <c r="I2551" i="27"/>
  <c r="J2549" i="27"/>
  <c r="I2549" i="27"/>
  <c r="J2548" i="27"/>
  <c r="J2550" i="27" s="1"/>
  <c r="J2552" i="27" s="1"/>
  <c r="I2548" i="27"/>
  <c r="I2550" i="27" s="1"/>
  <c r="I2552" i="27" s="1"/>
  <c r="J2546" i="27"/>
  <c r="I2546" i="27"/>
  <c r="J2545" i="27"/>
  <c r="J2547" i="27" s="1"/>
  <c r="I2545" i="27"/>
  <c r="I2547" i="27" s="1"/>
  <c r="J2544" i="27"/>
  <c r="I2544" i="27"/>
  <c r="J2543" i="27"/>
  <c r="I2543" i="27"/>
  <c r="J2540" i="27"/>
  <c r="J2542" i="27" s="1"/>
  <c r="I2540" i="27"/>
  <c r="I2542" i="27" s="1"/>
  <c r="J2539" i="27"/>
  <c r="J2541" i="27" s="1"/>
  <c r="I2539" i="27"/>
  <c r="I2541" i="27" s="1"/>
  <c r="J2534" i="27"/>
  <c r="J2536" i="27" s="1"/>
  <c r="J2538" i="27" s="1"/>
  <c r="I2534" i="27"/>
  <c r="I2536" i="27" s="1"/>
  <c r="I2538" i="27" s="1"/>
  <c r="J2520" i="27"/>
  <c r="J2522" i="27" s="1"/>
  <c r="J2524" i="27" s="1"/>
  <c r="J2526" i="27" s="1"/>
  <c r="J2528" i="27" s="1"/>
  <c r="J2530" i="27" s="1"/>
  <c r="J2532" i="27" s="1"/>
  <c r="I2520" i="27"/>
  <c r="I2522" i="27" s="1"/>
  <c r="I2524" i="27" s="1"/>
  <c r="I2526" i="27" s="1"/>
  <c r="I2528" i="27" s="1"/>
  <c r="I2530" i="27" s="1"/>
  <c r="I2532" i="27" s="1"/>
  <c r="J2519" i="27"/>
  <c r="J2521" i="27" s="1"/>
  <c r="J2523" i="27" s="1"/>
  <c r="J2525" i="27" s="1"/>
  <c r="J2527" i="27" s="1"/>
  <c r="J2529" i="27" s="1"/>
  <c r="J2531" i="27" s="1"/>
  <c r="J2533" i="27" s="1"/>
  <c r="J2535" i="27" s="1"/>
  <c r="J2537" i="27" s="1"/>
  <c r="I2519" i="27"/>
  <c r="I2521" i="27" s="1"/>
  <c r="I2523" i="27" s="1"/>
  <c r="I2525" i="27" s="1"/>
  <c r="I2527" i="27" s="1"/>
  <c r="I2529" i="27" s="1"/>
  <c r="I2531" i="27" s="1"/>
  <c r="I2533" i="27" s="1"/>
  <c r="I2535" i="27" s="1"/>
  <c r="I2537" i="27" s="1"/>
  <c r="J2516" i="27"/>
  <c r="J2518" i="27" s="1"/>
  <c r="I2516" i="27"/>
  <c r="I2518" i="27" s="1"/>
  <c r="J2509" i="27"/>
  <c r="J2511" i="27" s="1"/>
  <c r="J2513" i="27" s="1"/>
  <c r="J2515" i="27" s="1"/>
  <c r="J2517" i="27" s="1"/>
  <c r="I2509" i="27"/>
  <c r="I2511" i="27" s="1"/>
  <c r="I2513" i="27" s="1"/>
  <c r="I2515" i="27" s="1"/>
  <c r="I2517" i="27" s="1"/>
  <c r="J2502" i="27"/>
  <c r="J2504" i="27" s="1"/>
  <c r="J2506" i="27" s="1"/>
  <c r="J2508" i="27" s="1"/>
  <c r="J2510" i="27" s="1"/>
  <c r="J2512" i="27" s="1"/>
  <c r="J2514" i="27" s="1"/>
  <c r="I2502" i="27"/>
  <c r="I2504" i="27" s="1"/>
  <c r="I2506" i="27" s="1"/>
  <c r="I2508" i="27" s="1"/>
  <c r="I2510" i="27" s="1"/>
  <c r="I2512" i="27" s="1"/>
  <c r="I2514" i="27" s="1"/>
  <c r="J2501" i="27"/>
  <c r="J2503" i="27" s="1"/>
  <c r="J2505" i="27" s="1"/>
  <c r="J2507" i="27" s="1"/>
  <c r="I2501" i="27"/>
  <c r="I2503" i="27" s="1"/>
  <c r="I2505" i="27" s="1"/>
  <c r="I2507" i="27" s="1"/>
  <c r="J2499" i="27"/>
  <c r="I2499" i="27"/>
  <c r="J2480" i="27"/>
  <c r="J2482" i="27" s="1"/>
  <c r="J2484" i="27" s="1"/>
  <c r="J2486" i="27" s="1"/>
  <c r="J2488" i="27" s="1"/>
  <c r="J2490" i="27" s="1"/>
  <c r="J2492" i="27" s="1"/>
  <c r="J2494" i="27" s="1"/>
  <c r="J2496" i="27" s="1"/>
  <c r="J2498" i="27" s="1"/>
  <c r="J2500" i="27" s="1"/>
  <c r="I2480" i="27"/>
  <c r="I2482" i="27" s="1"/>
  <c r="I2484" i="27" s="1"/>
  <c r="I2486" i="27" s="1"/>
  <c r="I2488" i="27" s="1"/>
  <c r="I2490" i="27" s="1"/>
  <c r="I2492" i="27" s="1"/>
  <c r="I2494" i="27" s="1"/>
  <c r="I2496" i="27" s="1"/>
  <c r="I2498" i="27" s="1"/>
  <c r="I2500" i="27" s="1"/>
  <c r="J2474" i="27"/>
  <c r="J2476" i="27" s="1"/>
  <c r="J2478" i="27" s="1"/>
  <c r="I2474" i="27"/>
  <c r="I2476" i="27" s="1"/>
  <c r="I2478" i="27" s="1"/>
  <c r="J2472" i="27"/>
  <c r="I2472" i="27"/>
  <c r="J2471" i="27"/>
  <c r="J2473" i="27" s="1"/>
  <c r="J2475" i="27" s="1"/>
  <c r="J2477" i="27" s="1"/>
  <c r="J2479" i="27" s="1"/>
  <c r="J2481" i="27" s="1"/>
  <c r="J2483" i="27" s="1"/>
  <c r="J2485" i="27" s="1"/>
  <c r="J2487" i="27" s="1"/>
  <c r="J2489" i="27" s="1"/>
  <c r="J2491" i="27" s="1"/>
  <c r="J2493" i="27" s="1"/>
  <c r="J2495" i="27" s="1"/>
  <c r="J2497" i="27" s="1"/>
  <c r="I2471" i="27"/>
  <c r="I2473" i="27" s="1"/>
  <c r="I2475" i="27" s="1"/>
  <c r="I2477" i="27" s="1"/>
  <c r="I2479" i="27" s="1"/>
  <c r="I2481" i="27" s="1"/>
  <c r="I2483" i="27" s="1"/>
  <c r="I2485" i="27" s="1"/>
  <c r="I2487" i="27" s="1"/>
  <c r="I2489" i="27" s="1"/>
  <c r="I2491" i="27" s="1"/>
  <c r="I2493" i="27" s="1"/>
  <c r="I2495" i="27" s="1"/>
  <c r="I2497" i="27" s="1"/>
  <c r="J2469" i="27"/>
  <c r="I2469" i="27"/>
  <c r="J2468" i="27"/>
  <c r="J2470" i="27" s="1"/>
  <c r="I2468" i="27"/>
  <c r="I2470" i="27" s="1"/>
  <c r="J2466" i="27"/>
  <c r="I2466" i="27"/>
  <c r="J2464" i="27"/>
  <c r="I2464" i="27"/>
  <c r="J2461" i="27"/>
  <c r="J2463" i="27" s="1"/>
  <c r="J2465" i="27" s="1"/>
  <c r="J2467" i="27" s="1"/>
  <c r="I2461" i="27"/>
  <c r="I2463" i="27" s="1"/>
  <c r="I2465" i="27" s="1"/>
  <c r="I2467" i="27" s="1"/>
  <c r="J2460" i="27"/>
  <c r="J2462" i="27" s="1"/>
  <c r="I2460" i="27"/>
  <c r="I2462" i="27" s="1"/>
  <c r="J2456" i="27"/>
  <c r="J2458" i="27" s="1"/>
  <c r="I2456" i="27"/>
  <c r="I2458" i="27" s="1"/>
  <c r="J2451" i="27"/>
  <c r="J2453" i="27" s="1"/>
  <c r="J2455" i="27" s="1"/>
  <c r="J2457" i="27" s="1"/>
  <c r="J2459" i="27" s="1"/>
  <c r="I2451" i="27"/>
  <c r="I2453" i="27" s="1"/>
  <c r="I2455" i="27" s="1"/>
  <c r="I2457" i="27" s="1"/>
  <c r="I2459" i="27" s="1"/>
  <c r="J2450" i="27"/>
  <c r="J2452" i="27" s="1"/>
  <c r="J2454" i="27" s="1"/>
  <c r="I2450" i="27"/>
  <c r="I2452" i="27" s="1"/>
  <c r="I2454" i="27" s="1"/>
  <c r="J2448" i="27"/>
  <c r="I2448" i="27"/>
  <c r="J2439" i="27"/>
  <c r="J2441" i="27" s="1"/>
  <c r="J2443" i="27" s="1"/>
  <c r="J2445" i="27" s="1"/>
  <c r="J2447" i="27" s="1"/>
  <c r="J2449" i="27" s="1"/>
  <c r="I2439" i="27"/>
  <c r="I2441" i="27" s="1"/>
  <c r="I2443" i="27" s="1"/>
  <c r="I2445" i="27" s="1"/>
  <c r="I2447" i="27" s="1"/>
  <c r="I2449" i="27" s="1"/>
  <c r="J2429" i="27"/>
  <c r="J2431" i="27" s="1"/>
  <c r="J2433" i="27" s="1"/>
  <c r="J2435" i="27" s="1"/>
  <c r="J2437" i="27" s="1"/>
  <c r="I2429" i="27"/>
  <c r="I2431" i="27" s="1"/>
  <c r="I2433" i="27" s="1"/>
  <c r="I2435" i="27" s="1"/>
  <c r="I2437" i="27" s="1"/>
  <c r="J2428" i="27"/>
  <c r="J2430" i="27" s="1"/>
  <c r="J2432" i="27" s="1"/>
  <c r="J2434" i="27" s="1"/>
  <c r="J2436" i="27" s="1"/>
  <c r="J2438" i="27" s="1"/>
  <c r="J2440" i="27" s="1"/>
  <c r="J2442" i="27" s="1"/>
  <c r="J2444" i="27" s="1"/>
  <c r="J2446" i="27" s="1"/>
  <c r="I2428" i="27"/>
  <c r="I2430" i="27" s="1"/>
  <c r="I2432" i="27" s="1"/>
  <c r="I2434" i="27" s="1"/>
  <c r="I2436" i="27" s="1"/>
  <c r="I2438" i="27" s="1"/>
  <c r="I2440" i="27" s="1"/>
  <c r="I2442" i="27" s="1"/>
  <c r="I2444" i="27" s="1"/>
  <c r="I2446" i="27" s="1"/>
  <c r="J2426" i="27"/>
  <c r="I2426" i="27"/>
  <c r="J2418" i="27"/>
  <c r="J2420" i="27" s="1"/>
  <c r="J2422" i="27" s="1"/>
  <c r="J2424" i="27" s="1"/>
  <c r="I2418" i="27"/>
  <c r="I2420" i="27" s="1"/>
  <c r="I2422" i="27" s="1"/>
  <c r="I2424" i="27" s="1"/>
  <c r="J2417" i="27"/>
  <c r="J2419" i="27" s="1"/>
  <c r="J2421" i="27" s="1"/>
  <c r="J2423" i="27" s="1"/>
  <c r="J2425" i="27" s="1"/>
  <c r="J2427" i="27" s="1"/>
  <c r="I2417" i="27"/>
  <c r="I2419" i="27" s="1"/>
  <c r="I2421" i="27" s="1"/>
  <c r="I2423" i="27" s="1"/>
  <c r="I2425" i="27" s="1"/>
  <c r="I2427" i="27" s="1"/>
  <c r="J2416" i="27"/>
  <c r="I2416" i="27"/>
  <c r="J2408" i="27"/>
  <c r="I2408" i="27"/>
  <c r="J2407" i="27"/>
  <c r="I2407" i="27"/>
  <c r="J2406" i="27"/>
  <c r="I2405" i="27"/>
  <c r="I2395" i="27"/>
  <c r="I2397" i="27" s="1"/>
  <c r="I2399" i="27" s="1"/>
  <c r="I2401" i="27" s="1"/>
  <c r="I2403" i="27" s="1"/>
  <c r="J2394" i="27"/>
  <c r="J2396" i="27" s="1"/>
  <c r="J2398" i="27" s="1"/>
  <c r="J2400" i="27" s="1"/>
  <c r="J2402" i="27" s="1"/>
  <c r="J2404" i="27" s="1"/>
  <c r="J2393" i="27"/>
  <c r="J2395" i="27" s="1"/>
  <c r="J2397" i="27" s="1"/>
  <c r="J2399" i="27" s="1"/>
  <c r="J2401" i="27" s="1"/>
  <c r="J2403" i="27" s="1"/>
  <c r="I2392" i="27"/>
  <c r="I2394" i="27" s="1"/>
  <c r="I2396" i="27" s="1"/>
  <c r="I2398" i="27" s="1"/>
  <c r="I2400" i="27" s="1"/>
  <c r="I2402" i="27" s="1"/>
  <c r="I2404" i="27" s="1"/>
  <c r="J2391" i="27"/>
  <c r="I2391" i="27"/>
  <c r="J2387" i="27"/>
  <c r="J2389" i="27" s="1"/>
  <c r="I2387" i="27"/>
  <c r="I2389" i="27" s="1"/>
  <c r="J2381" i="27"/>
  <c r="J2383" i="27" s="1"/>
  <c r="J2385" i="27" s="1"/>
  <c r="I2381" i="27"/>
  <c r="I2383" i="27" s="1"/>
  <c r="I2385" i="27" s="1"/>
  <c r="J2376" i="27"/>
  <c r="J2378" i="27" s="1"/>
  <c r="J2380" i="27" s="1"/>
  <c r="J2382" i="27" s="1"/>
  <c r="J2384" i="27" s="1"/>
  <c r="J2386" i="27" s="1"/>
  <c r="J2388" i="27" s="1"/>
  <c r="J2390" i="27" s="1"/>
  <c r="I2376" i="27"/>
  <c r="I2378" i="27" s="1"/>
  <c r="I2380" i="27" s="1"/>
  <c r="I2382" i="27" s="1"/>
  <c r="I2384" i="27" s="1"/>
  <c r="I2386" i="27" s="1"/>
  <c r="I2388" i="27" s="1"/>
  <c r="I2390" i="27" s="1"/>
  <c r="J2367" i="27"/>
  <c r="J2369" i="27" s="1"/>
  <c r="J2371" i="27" s="1"/>
  <c r="J2373" i="27" s="1"/>
  <c r="J2375" i="27" s="1"/>
  <c r="J2377" i="27" s="1"/>
  <c r="J2379" i="27" s="1"/>
  <c r="I2367" i="27"/>
  <c r="I2369" i="27" s="1"/>
  <c r="I2371" i="27" s="1"/>
  <c r="I2373" i="27" s="1"/>
  <c r="I2375" i="27" s="1"/>
  <c r="I2377" i="27" s="1"/>
  <c r="I2379" i="27" s="1"/>
  <c r="J2366" i="27"/>
  <c r="J2368" i="27" s="1"/>
  <c r="J2370" i="27" s="1"/>
  <c r="J2372" i="27" s="1"/>
  <c r="J2374" i="27" s="1"/>
  <c r="I2366" i="27"/>
  <c r="I2368" i="27" s="1"/>
  <c r="I2370" i="27" s="1"/>
  <c r="I2372" i="27" s="1"/>
  <c r="I2374" i="27" s="1"/>
  <c r="J2363" i="27"/>
  <c r="J2365" i="27" s="1"/>
  <c r="I2363" i="27"/>
  <c r="I2365" i="27" s="1"/>
  <c r="J2362" i="27"/>
  <c r="J2364" i="27" s="1"/>
  <c r="I2362" i="27"/>
  <c r="I2364" i="27" s="1"/>
  <c r="J2360" i="27"/>
  <c r="I2360" i="27"/>
  <c r="J2359" i="27"/>
  <c r="J2361" i="27" s="1"/>
  <c r="I2359" i="27"/>
  <c r="I2361" i="27" s="1"/>
  <c r="J2355" i="27"/>
  <c r="J2356" i="27" s="1"/>
  <c r="J2357" i="27" s="1"/>
  <c r="J2358" i="27" s="1"/>
  <c r="J2354" i="27"/>
  <c r="I2354" i="27"/>
  <c r="J2350" i="27"/>
  <c r="J2351" i="27" s="1"/>
  <c r="J2352" i="27" s="1"/>
  <c r="J2353" i="27" s="1"/>
  <c r="J2342" i="27"/>
  <c r="J2343" i="27" s="1"/>
  <c r="J2344" i="27" s="1"/>
  <c r="J2345" i="27" s="1"/>
  <c r="J2346" i="27" s="1"/>
  <c r="J2347" i="27" s="1"/>
  <c r="J2348" i="27" s="1"/>
  <c r="J2349" i="27" s="1"/>
  <c r="J2335" i="27"/>
  <c r="J2336" i="27" s="1"/>
  <c r="J2337" i="27" s="1"/>
  <c r="J2338" i="27" s="1"/>
  <c r="J2339" i="27" s="1"/>
  <c r="J2340" i="27" s="1"/>
  <c r="J2341" i="27" s="1"/>
  <c r="J2334" i="27"/>
  <c r="I2334" i="27"/>
  <c r="J2329" i="27"/>
  <c r="J2330" i="27" s="1"/>
  <c r="J2331" i="27" s="1"/>
  <c r="J2332" i="27" s="1"/>
  <c r="J2333" i="27" s="1"/>
  <c r="J2323" i="27"/>
  <c r="J2324" i="27" s="1"/>
  <c r="J2325" i="27" s="1"/>
  <c r="J2326" i="27" s="1"/>
  <c r="J2327" i="27" s="1"/>
  <c r="J2328" i="27" s="1"/>
  <c r="J2316" i="27"/>
  <c r="J2317" i="27" s="1"/>
  <c r="J2318" i="27" s="1"/>
  <c r="J2319" i="27" s="1"/>
  <c r="J2320" i="27" s="1"/>
  <c r="J2321" i="27" s="1"/>
  <c r="J2322" i="27" s="1"/>
  <c r="J2315" i="27"/>
  <c r="I2315" i="27"/>
  <c r="J2314" i="27"/>
  <c r="I2314" i="27"/>
  <c r="J2308" i="27"/>
  <c r="J2310" i="27" s="1"/>
  <c r="J2312" i="27" s="1"/>
  <c r="I2308" i="27"/>
  <c r="I2310" i="27" s="1"/>
  <c r="I2312" i="27" s="1"/>
  <c r="J2295" i="27"/>
  <c r="J2297" i="27" s="1"/>
  <c r="J2299" i="27" s="1"/>
  <c r="J2301" i="27" s="1"/>
  <c r="J2303" i="27" s="1"/>
  <c r="J2305" i="27" s="1"/>
  <c r="J2307" i="27" s="1"/>
  <c r="J2309" i="27" s="1"/>
  <c r="J2311" i="27" s="1"/>
  <c r="J2313" i="27" s="1"/>
  <c r="I2295" i="27"/>
  <c r="I2297" i="27" s="1"/>
  <c r="I2299" i="27" s="1"/>
  <c r="I2301" i="27" s="1"/>
  <c r="I2303" i="27" s="1"/>
  <c r="I2305" i="27" s="1"/>
  <c r="I2307" i="27" s="1"/>
  <c r="I2309" i="27" s="1"/>
  <c r="I2311" i="27" s="1"/>
  <c r="I2313" i="27" s="1"/>
  <c r="J2294" i="27"/>
  <c r="J2296" i="27" s="1"/>
  <c r="J2298" i="27" s="1"/>
  <c r="J2300" i="27" s="1"/>
  <c r="J2302" i="27" s="1"/>
  <c r="J2304" i="27" s="1"/>
  <c r="J2306" i="27" s="1"/>
  <c r="I2294" i="27"/>
  <c r="I2296" i="27" s="1"/>
  <c r="I2298" i="27" s="1"/>
  <c r="I2300" i="27" s="1"/>
  <c r="I2302" i="27" s="1"/>
  <c r="I2304" i="27" s="1"/>
  <c r="I2306" i="27" s="1"/>
  <c r="J2292" i="27"/>
  <c r="I2292" i="27"/>
  <c r="J2288" i="27"/>
  <c r="J2290" i="27" s="1"/>
  <c r="I2288" i="27"/>
  <c r="I2290" i="27" s="1"/>
  <c r="J2285" i="27"/>
  <c r="J2287" i="27" s="1"/>
  <c r="J2289" i="27" s="1"/>
  <c r="J2291" i="27" s="1"/>
  <c r="J2293" i="27" s="1"/>
  <c r="I2285" i="27"/>
  <c r="I2287" i="27" s="1"/>
  <c r="I2289" i="27" s="1"/>
  <c r="I2291" i="27" s="1"/>
  <c r="I2293" i="27" s="1"/>
  <c r="J2282" i="27"/>
  <c r="J2284" i="27" s="1"/>
  <c r="J2286" i="27" s="1"/>
  <c r="I2282" i="27"/>
  <c r="I2284" i="27" s="1"/>
  <c r="I2286" i="27" s="1"/>
  <c r="J2276" i="27"/>
  <c r="J2278" i="27" s="1"/>
  <c r="J2280" i="27" s="1"/>
  <c r="I2276" i="27"/>
  <c r="I2278" i="27" s="1"/>
  <c r="I2280" i="27" s="1"/>
  <c r="J2275" i="27"/>
  <c r="J2277" i="27" s="1"/>
  <c r="J2279" i="27" s="1"/>
  <c r="J2281" i="27" s="1"/>
  <c r="J2283" i="27" s="1"/>
  <c r="I2275" i="27"/>
  <c r="I2277" i="27" s="1"/>
  <c r="I2279" i="27" s="1"/>
  <c r="I2281" i="27" s="1"/>
  <c r="I2283" i="27" s="1"/>
  <c r="J2274" i="27"/>
  <c r="J2273" i="27"/>
  <c r="I2272" i="27"/>
  <c r="I2274" i="27" s="1"/>
  <c r="J2270" i="27"/>
  <c r="I2270" i="27"/>
  <c r="J2269" i="27"/>
  <c r="J2271" i="27" s="1"/>
  <c r="J2268" i="27"/>
  <c r="I2267" i="27"/>
  <c r="I2269" i="27" s="1"/>
  <c r="I2271" i="27" s="1"/>
  <c r="J2265" i="27"/>
  <c r="I2265" i="27"/>
  <c r="I2259" i="27"/>
  <c r="I2261" i="27" s="1"/>
  <c r="I2263" i="27" s="1"/>
  <c r="J2258" i="27"/>
  <c r="J2260" i="27" s="1"/>
  <c r="J2262" i="27" s="1"/>
  <c r="J2264" i="27" s="1"/>
  <c r="J2266" i="27" s="1"/>
  <c r="J2257" i="27"/>
  <c r="J2259" i="27" s="1"/>
  <c r="J2261" i="27" s="1"/>
  <c r="J2263" i="27" s="1"/>
  <c r="I2256" i="27"/>
  <c r="I2258" i="27" s="1"/>
  <c r="I2260" i="27" s="1"/>
  <c r="I2262" i="27" s="1"/>
  <c r="I2264" i="27" s="1"/>
  <c r="I2266" i="27" s="1"/>
  <c r="J2255" i="27"/>
  <c r="I2255" i="27"/>
  <c r="J2252" i="27"/>
  <c r="J2254" i="27" s="1"/>
  <c r="I2252" i="27"/>
  <c r="I2254" i="27" s="1"/>
  <c r="J2250" i="27"/>
  <c r="I2250" i="27"/>
  <c r="J2248" i="27"/>
  <c r="I2248" i="27"/>
  <c r="J2244" i="27"/>
  <c r="J2246" i="27" s="1"/>
  <c r="I2244" i="27"/>
  <c r="I2246" i="27" s="1"/>
  <c r="J2243" i="27"/>
  <c r="J2245" i="27" s="1"/>
  <c r="J2247" i="27" s="1"/>
  <c r="J2249" i="27" s="1"/>
  <c r="J2251" i="27" s="1"/>
  <c r="J2253" i="27" s="1"/>
  <c r="J2242" i="27"/>
  <c r="I2241" i="27"/>
  <c r="I2243" i="27" s="1"/>
  <c r="I2245" i="27" s="1"/>
  <c r="I2247" i="27" s="1"/>
  <c r="I2249" i="27" s="1"/>
  <c r="I2251" i="27" s="1"/>
  <c r="I2253" i="27" s="1"/>
  <c r="J2240" i="27"/>
  <c r="I2240" i="27"/>
  <c r="J2238" i="27"/>
  <c r="I2238" i="27"/>
  <c r="J2235" i="27"/>
  <c r="J2237" i="27" s="1"/>
  <c r="J2239" i="27" s="1"/>
  <c r="I2235" i="27"/>
  <c r="I2237" i="27" s="1"/>
  <c r="I2239" i="27" s="1"/>
  <c r="J2233" i="27"/>
  <c r="I2233" i="27"/>
  <c r="J2231" i="27"/>
  <c r="I2231" i="27"/>
  <c r="J2230" i="27"/>
  <c r="J2232" i="27" s="1"/>
  <c r="J2234" i="27" s="1"/>
  <c r="J2236" i="27" s="1"/>
  <c r="I2230" i="27"/>
  <c r="I2232" i="27" s="1"/>
  <c r="I2234" i="27" s="1"/>
  <c r="I2236" i="27" s="1"/>
  <c r="J2227" i="27"/>
  <c r="J2229" i="27" s="1"/>
  <c r="I2227" i="27"/>
  <c r="I2229" i="27" s="1"/>
  <c r="J2226" i="27"/>
  <c r="J2228" i="27" s="1"/>
  <c r="I2226" i="27"/>
  <c r="I2228" i="27" s="1"/>
  <c r="J2224" i="27"/>
  <c r="I2224" i="27"/>
  <c r="J2223" i="27"/>
  <c r="J2225" i="27" s="1"/>
  <c r="I2223" i="27"/>
  <c r="I2225" i="27" s="1"/>
  <c r="I2221" i="27"/>
  <c r="I2220" i="27"/>
  <c r="I2222" i="27" s="1"/>
  <c r="J2219" i="27"/>
  <c r="J2221" i="27" s="1"/>
  <c r="J2218" i="27"/>
  <c r="J2220" i="27" s="1"/>
  <c r="J2222" i="27" s="1"/>
  <c r="J2216" i="27"/>
  <c r="J2217" i="27" s="1"/>
  <c r="J2211" i="27"/>
  <c r="J2210" i="27"/>
  <c r="I2210" i="27"/>
  <c r="I2209" i="27"/>
  <c r="J2208" i="27"/>
  <c r="J2207" i="27"/>
  <c r="J2209" i="27" s="1"/>
  <c r="I2206" i="27"/>
  <c r="J2205" i="27"/>
  <c r="I2205" i="27"/>
  <c r="J2204" i="27"/>
  <c r="J2203" i="27"/>
  <c r="I2202" i="27"/>
  <c r="I2204" i="27" s="1"/>
  <c r="J2201" i="27"/>
  <c r="J2200" i="27"/>
  <c r="I2199" i="27"/>
  <c r="I2201" i="27" s="1"/>
  <c r="J2197" i="27"/>
  <c r="I2197" i="27"/>
  <c r="J2195" i="27"/>
  <c r="I2195" i="27"/>
  <c r="J2193" i="27"/>
  <c r="I2193" i="27"/>
  <c r="J2192" i="27"/>
  <c r="J2194" i="27" s="1"/>
  <c r="J2196" i="27" s="1"/>
  <c r="J2198" i="27" s="1"/>
  <c r="I2192" i="27"/>
  <c r="I2194" i="27" s="1"/>
  <c r="I2196" i="27" s="1"/>
  <c r="I2198" i="27" s="1"/>
  <c r="J2191" i="27"/>
  <c r="I2191" i="27"/>
  <c r="J2181" i="27"/>
  <c r="J2183" i="27" s="1"/>
  <c r="J2185" i="27" s="1"/>
  <c r="J2187" i="27" s="1"/>
  <c r="J2189" i="27" s="1"/>
  <c r="I2181" i="27"/>
  <c r="I2183" i="27" s="1"/>
  <c r="I2185" i="27" s="1"/>
  <c r="I2187" i="27" s="1"/>
  <c r="I2189" i="27" s="1"/>
  <c r="J2179" i="27"/>
  <c r="I2179" i="27"/>
  <c r="J2177" i="27"/>
  <c r="I2177" i="27"/>
  <c r="J2174" i="27"/>
  <c r="J2176" i="27" s="1"/>
  <c r="J2178" i="27" s="1"/>
  <c r="J2180" i="27" s="1"/>
  <c r="J2182" i="27" s="1"/>
  <c r="J2184" i="27" s="1"/>
  <c r="J2186" i="27" s="1"/>
  <c r="J2188" i="27" s="1"/>
  <c r="J2190" i="27" s="1"/>
  <c r="I2174" i="27"/>
  <c r="I2176" i="27" s="1"/>
  <c r="I2178" i="27" s="1"/>
  <c r="I2180" i="27" s="1"/>
  <c r="I2182" i="27" s="1"/>
  <c r="I2184" i="27" s="1"/>
  <c r="I2186" i="27" s="1"/>
  <c r="I2188" i="27" s="1"/>
  <c r="I2190" i="27" s="1"/>
  <c r="J2171" i="27"/>
  <c r="J2173" i="27" s="1"/>
  <c r="J2175" i="27" s="1"/>
  <c r="I2171" i="27"/>
  <c r="I2173" i="27" s="1"/>
  <c r="I2175" i="27" s="1"/>
  <c r="J2170" i="27"/>
  <c r="J2172" i="27" s="1"/>
  <c r="I2170" i="27"/>
  <c r="I2172" i="27" s="1"/>
  <c r="J2166" i="27"/>
  <c r="J2168" i="27" s="1"/>
  <c r="I2166" i="27"/>
  <c r="I2168" i="27" s="1"/>
  <c r="J2165" i="27"/>
  <c r="J2167" i="27" s="1"/>
  <c r="J2169" i="27" s="1"/>
  <c r="I2165" i="27"/>
  <c r="I2167" i="27" s="1"/>
  <c r="I2169" i="27" s="1"/>
  <c r="J2163" i="27"/>
  <c r="I2163" i="27"/>
  <c r="J2160" i="27"/>
  <c r="J2162" i="27" s="1"/>
  <c r="J2164" i="27" s="1"/>
  <c r="I2160" i="27"/>
  <c r="I2162" i="27" s="1"/>
  <c r="I2164" i="27" s="1"/>
  <c r="J2159" i="27"/>
  <c r="J2161" i="27" s="1"/>
  <c r="I2159" i="27"/>
  <c r="I2161" i="27" s="1"/>
  <c r="J2157" i="27"/>
  <c r="I2157" i="27"/>
  <c r="J2155" i="27"/>
  <c r="I2155" i="27"/>
  <c r="J2152" i="27"/>
  <c r="J2154" i="27" s="1"/>
  <c r="J2156" i="27" s="1"/>
  <c r="J2158" i="27" s="1"/>
  <c r="I2152" i="27"/>
  <c r="I2154" i="27" s="1"/>
  <c r="I2156" i="27" s="1"/>
  <c r="I2158" i="27" s="1"/>
  <c r="J2148" i="27"/>
  <c r="J2150" i="27" s="1"/>
  <c r="I2148" i="27"/>
  <c r="I2150" i="27" s="1"/>
  <c r="J2145" i="27"/>
  <c r="J2147" i="27" s="1"/>
  <c r="J2149" i="27" s="1"/>
  <c r="J2151" i="27" s="1"/>
  <c r="J2153" i="27" s="1"/>
  <c r="I2145" i="27"/>
  <c r="I2147" i="27" s="1"/>
  <c r="I2149" i="27" s="1"/>
  <c r="I2151" i="27" s="1"/>
  <c r="I2153" i="27" s="1"/>
  <c r="J2144" i="27"/>
  <c r="J2146" i="27" s="1"/>
  <c r="I2144" i="27"/>
  <c r="I2146" i="27" s="1"/>
  <c r="J2140" i="27"/>
  <c r="J2142" i="27" s="1"/>
  <c r="I2140" i="27"/>
  <c r="I2142" i="27" s="1"/>
  <c r="J2139" i="27"/>
  <c r="J2141" i="27" s="1"/>
  <c r="J2143" i="27" s="1"/>
  <c r="I2139" i="27"/>
  <c r="I2141" i="27" s="1"/>
  <c r="I2143" i="27" s="1"/>
  <c r="J2137" i="27"/>
  <c r="I2137" i="27"/>
  <c r="J2136" i="27"/>
  <c r="J2138" i="27" s="1"/>
  <c r="I2136" i="27"/>
  <c r="I2138" i="27" s="1"/>
  <c r="J2134" i="27"/>
  <c r="I2134" i="27"/>
  <c r="J2132" i="27"/>
  <c r="I2132" i="27"/>
  <c r="J2131" i="27"/>
  <c r="J2133" i="27" s="1"/>
  <c r="J2135" i="27" s="1"/>
  <c r="I2131" i="27"/>
  <c r="I2133" i="27" s="1"/>
  <c r="I2135" i="27" s="1"/>
  <c r="J2125" i="27"/>
  <c r="J2127" i="27" s="1"/>
  <c r="J2129" i="27" s="1"/>
  <c r="I2125" i="27"/>
  <c r="I2127" i="27" s="1"/>
  <c r="I2129" i="27" s="1"/>
  <c r="J2124" i="27"/>
  <c r="J2126" i="27" s="1"/>
  <c r="J2128" i="27" s="1"/>
  <c r="J2130" i="27" s="1"/>
  <c r="I2124" i="27"/>
  <c r="I2126" i="27" s="1"/>
  <c r="I2128" i="27" s="1"/>
  <c r="I2130" i="27" s="1"/>
  <c r="J2123" i="27"/>
  <c r="I2123" i="27"/>
  <c r="J2119" i="27"/>
  <c r="J2121" i="27" s="1"/>
  <c r="I2119" i="27"/>
  <c r="I2121" i="27" s="1"/>
  <c r="J2115" i="27"/>
  <c r="J2117" i="27" s="1"/>
  <c r="I2115" i="27"/>
  <c r="I2117" i="27" s="1"/>
  <c r="J2112" i="27"/>
  <c r="J2114" i="27" s="1"/>
  <c r="J2116" i="27" s="1"/>
  <c r="J2118" i="27" s="1"/>
  <c r="J2120" i="27" s="1"/>
  <c r="J2122" i="27" s="1"/>
  <c r="I2112" i="27"/>
  <c r="I2114" i="27" s="1"/>
  <c r="I2116" i="27" s="1"/>
  <c r="I2118" i="27" s="1"/>
  <c r="I2120" i="27" s="1"/>
  <c r="I2122" i="27" s="1"/>
  <c r="J2111" i="27"/>
  <c r="J2113" i="27" s="1"/>
  <c r="I2111" i="27"/>
  <c r="I2113" i="27" s="1"/>
  <c r="J2108" i="27"/>
  <c r="J2110" i="27" s="1"/>
  <c r="I2108" i="27"/>
  <c r="I2110" i="27" s="1"/>
  <c r="J2106" i="27"/>
  <c r="I2106" i="27"/>
  <c r="J2104" i="27"/>
  <c r="I2104" i="27"/>
  <c r="J2103" i="27"/>
  <c r="J2105" i="27" s="1"/>
  <c r="J2107" i="27" s="1"/>
  <c r="J2109" i="27" s="1"/>
  <c r="I2103" i="27"/>
  <c r="I2105" i="27" s="1"/>
  <c r="I2107" i="27" s="1"/>
  <c r="I2109" i="27" s="1"/>
  <c r="I2099" i="27"/>
  <c r="I2101" i="27" s="1"/>
  <c r="J2097" i="27"/>
  <c r="J2099" i="27" s="1"/>
  <c r="J2101" i="27" s="1"/>
  <c r="I2091" i="27"/>
  <c r="I2093" i="27" s="1"/>
  <c r="I2095" i="27" s="1"/>
  <c r="J2089" i="27"/>
  <c r="J2091" i="27" s="1"/>
  <c r="J2093" i="27" s="1"/>
  <c r="J2095" i="27" s="1"/>
  <c r="I2082" i="27"/>
  <c r="I2084" i="27" s="1"/>
  <c r="I2086" i="27" s="1"/>
  <c r="I2088" i="27" s="1"/>
  <c r="I2090" i="27" s="1"/>
  <c r="I2092" i="27" s="1"/>
  <c r="I2094" i="27" s="1"/>
  <c r="I2096" i="27" s="1"/>
  <c r="I2098" i="27" s="1"/>
  <c r="I2100" i="27" s="1"/>
  <c r="I2102" i="27" s="1"/>
  <c r="J2081" i="27"/>
  <c r="J2083" i="27" s="1"/>
  <c r="J2085" i="27" s="1"/>
  <c r="J2087" i="27" s="1"/>
  <c r="J2080" i="27"/>
  <c r="J2082" i="27" s="1"/>
  <c r="J2084" i="27" s="1"/>
  <c r="J2086" i="27" s="1"/>
  <c r="J2088" i="27" s="1"/>
  <c r="J2090" i="27" s="1"/>
  <c r="J2092" i="27" s="1"/>
  <c r="J2094" i="27" s="1"/>
  <c r="J2096" i="27" s="1"/>
  <c r="J2098" i="27" s="1"/>
  <c r="J2100" i="27" s="1"/>
  <c r="J2102" i="27" s="1"/>
  <c r="I2079" i="27"/>
  <c r="I2081" i="27" s="1"/>
  <c r="I2083" i="27" s="1"/>
  <c r="I2085" i="27" s="1"/>
  <c r="I2087" i="27" s="1"/>
  <c r="J2078" i="27"/>
  <c r="I2078" i="27"/>
  <c r="I2074" i="27"/>
  <c r="I2076" i="27" s="1"/>
  <c r="J2073" i="27"/>
  <c r="J2075" i="27" s="1"/>
  <c r="J2077" i="27" s="1"/>
  <c r="J2072" i="27"/>
  <c r="J2074" i="27" s="1"/>
  <c r="J2076" i="27" s="1"/>
  <c r="I2071" i="27"/>
  <c r="I2073" i="27" s="1"/>
  <c r="I2075" i="27" s="1"/>
  <c r="I2077" i="27" s="1"/>
  <c r="I2065" i="27"/>
  <c r="I2067" i="27" s="1"/>
  <c r="I2069" i="27" s="1"/>
  <c r="J2064" i="27"/>
  <c r="J2066" i="27" s="1"/>
  <c r="J2068" i="27" s="1"/>
  <c r="J2070" i="27" s="1"/>
  <c r="J2063" i="27"/>
  <c r="J2065" i="27" s="1"/>
  <c r="J2067" i="27" s="1"/>
  <c r="J2069" i="27" s="1"/>
  <c r="I2062" i="27"/>
  <c r="I2064" i="27" s="1"/>
  <c r="I2066" i="27" s="1"/>
  <c r="I2068" i="27" s="1"/>
  <c r="I2070" i="27" s="1"/>
  <c r="J2061" i="27"/>
  <c r="I2061" i="27"/>
  <c r="J2060" i="27"/>
  <c r="I2060" i="27"/>
  <c r="J2051" i="27"/>
  <c r="J2053" i="27" s="1"/>
  <c r="J2054" i="27" s="1"/>
  <c r="J2055" i="27" s="1"/>
  <c r="J2056" i="27" s="1"/>
  <c r="J2057" i="27" s="1"/>
  <c r="J2058" i="27" s="1"/>
  <c r="J2059" i="27" s="1"/>
  <c r="I2051" i="27"/>
  <c r="I2053" i="27" s="1"/>
  <c r="I2054" i="27" s="1"/>
  <c r="I2055" i="27" s="1"/>
  <c r="I2056" i="27" s="1"/>
  <c r="I2057" i="27" s="1"/>
  <c r="I2058" i="27" s="1"/>
  <c r="I2059" i="27" s="1"/>
  <c r="J2049" i="27"/>
  <c r="I2049" i="27"/>
  <c r="J2048" i="27"/>
  <c r="J2050" i="27" s="1"/>
  <c r="J2052" i="27" s="1"/>
  <c r="I2048" i="27"/>
  <c r="I2050" i="27" s="1"/>
  <c r="I2052" i="27" s="1"/>
  <c r="J2045" i="27"/>
  <c r="J2046" i="27" s="1"/>
  <c r="J2047" i="27" s="1"/>
  <c r="J2042" i="27"/>
  <c r="J2043" i="27" s="1"/>
  <c r="J2044" i="27" s="1"/>
  <c r="J2038" i="27"/>
  <c r="J2039" i="27" s="1"/>
  <c r="J2040" i="27" s="1"/>
  <c r="J2041" i="27" s="1"/>
  <c r="J2036" i="27"/>
  <c r="J2037" i="27" s="1"/>
  <c r="J2033" i="27"/>
  <c r="J2035" i="27" s="1"/>
  <c r="J2031" i="27"/>
  <c r="J2032" i="27" s="1"/>
  <c r="J2030" i="27"/>
  <c r="J2029" i="27"/>
  <c r="I2029" i="27"/>
  <c r="J2027" i="27"/>
  <c r="I2027" i="27"/>
  <c r="I2023" i="27"/>
  <c r="I2025" i="27" s="1"/>
  <c r="J2022" i="27"/>
  <c r="J2024" i="27" s="1"/>
  <c r="J2026" i="27" s="1"/>
  <c r="J2028" i="27" s="1"/>
  <c r="J2021" i="27"/>
  <c r="J2023" i="27" s="1"/>
  <c r="J2025" i="27" s="1"/>
  <c r="I2020" i="27"/>
  <c r="I2022" i="27" s="1"/>
  <c r="I2024" i="27" s="1"/>
  <c r="I2026" i="27" s="1"/>
  <c r="I2028" i="27" s="1"/>
  <c r="I2013" i="27"/>
  <c r="I2015" i="27" s="1"/>
  <c r="I2017" i="27" s="1"/>
  <c r="I2019" i="27" s="1"/>
  <c r="J2012" i="27"/>
  <c r="J2014" i="27" s="1"/>
  <c r="J2016" i="27" s="1"/>
  <c r="J2018" i="27" s="1"/>
  <c r="J2011" i="27"/>
  <c r="J2013" i="27" s="1"/>
  <c r="J2015" i="27" s="1"/>
  <c r="J2017" i="27" s="1"/>
  <c r="J2019" i="27" s="1"/>
  <c r="I2010" i="27"/>
  <c r="I2012" i="27" s="1"/>
  <c r="I2014" i="27" s="1"/>
  <c r="I2016" i="27" s="1"/>
  <c r="I2018" i="27" s="1"/>
  <c r="J2009" i="27"/>
  <c r="I2009" i="27"/>
  <c r="J1999" i="27"/>
  <c r="J2001" i="27" s="1"/>
  <c r="J2003" i="27" s="1"/>
  <c r="J2005" i="27" s="1"/>
  <c r="J2007" i="27" s="1"/>
  <c r="I1999" i="27"/>
  <c r="I2001" i="27" s="1"/>
  <c r="I2003" i="27" s="1"/>
  <c r="I2005" i="27" s="1"/>
  <c r="I2007" i="27" s="1"/>
  <c r="J1998" i="27"/>
  <c r="J2000" i="27" s="1"/>
  <c r="J2002" i="27" s="1"/>
  <c r="J2004" i="27" s="1"/>
  <c r="J2006" i="27" s="1"/>
  <c r="J2008" i="27" s="1"/>
  <c r="I1998" i="27"/>
  <c r="I2000" i="27" s="1"/>
  <c r="I2002" i="27" s="1"/>
  <c r="I2004" i="27" s="1"/>
  <c r="I2006" i="27" s="1"/>
  <c r="I2008" i="27" s="1"/>
  <c r="J1988" i="27"/>
  <c r="J1990" i="27" s="1"/>
  <c r="J1992" i="27" s="1"/>
  <c r="J1994" i="27" s="1"/>
  <c r="J1996" i="27" s="1"/>
  <c r="I1988" i="27"/>
  <c r="I1990" i="27" s="1"/>
  <c r="I1992" i="27" s="1"/>
  <c r="I1994" i="27" s="1"/>
  <c r="I1996" i="27" s="1"/>
  <c r="J1987" i="27"/>
  <c r="J1989" i="27" s="1"/>
  <c r="J1991" i="27" s="1"/>
  <c r="J1993" i="27" s="1"/>
  <c r="J1995" i="27" s="1"/>
  <c r="J1997" i="27" s="1"/>
  <c r="I1987" i="27"/>
  <c r="I1989" i="27" s="1"/>
  <c r="I1991" i="27" s="1"/>
  <c r="I1993" i="27" s="1"/>
  <c r="I1995" i="27" s="1"/>
  <c r="I1997" i="27" s="1"/>
  <c r="J1983" i="27"/>
  <c r="J1985" i="27" s="1"/>
  <c r="I1983" i="27"/>
  <c r="I1985" i="27" s="1"/>
  <c r="J1981" i="27"/>
  <c r="I1981" i="27"/>
  <c r="J1980" i="27"/>
  <c r="J1982" i="27" s="1"/>
  <c r="J1984" i="27" s="1"/>
  <c r="J1986" i="27" s="1"/>
  <c r="I1980" i="27"/>
  <c r="I1982" i="27" s="1"/>
  <c r="I1984" i="27" s="1"/>
  <c r="I1986" i="27" s="1"/>
  <c r="J1955" i="27"/>
  <c r="J1957" i="27" s="1"/>
  <c r="J1959" i="27" s="1"/>
  <c r="J1961" i="27" s="1"/>
  <c r="J1963" i="27" s="1"/>
  <c r="J1965" i="27" s="1"/>
  <c r="J1967" i="27" s="1"/>
  <c r="J1969" i="27" s="1"/>
  <c r="J1971" i="27" s="1"/>
  <c r="J1973" i="27" s="1"/>
  <c r="J1975" i="27" s="1"/>
  <c r="J1977" i="27" s="1"/>
  <c r="J1979" i="27" s="1"/>
  <c r="I1955" i="27"/>
  <c r="I1957" i="27" s="1"/>
  <c r="I1959" i="27" s="1"/>
  <c r="I1961" i="27" s="1"/>
  <c r="I1963" i="27" s="1"/>
  <c r="I1965" i="27" s="1"/>
  <c r="I1967" i="27" s="1"/>
  <c r="I1969" i="27" s="1"/>
  <c r="I1971" i="27" s="1"/>
  <c r="I1973" i="27" s="1"/>
  <c r="I1975" i="27" s="1"/>
  <c r="I1977" i="27" s="1"/>
  <c r="I1979" i="27" s="1"/>
  <c r="J1954" i="27"/>
  <c r="J1956" i="27" s="1"/>
  <c r="J1958" i="27" s="1"/>
  <c r="J1960" i="27" s="1"/>
  <c r="J1962" i="27" s="1"/>
  <c r="J1964" i="27" s="1"/>
  <c r="J1966" i="27" s="1"/>
  <c r="J1968" i="27" s="1"/>
  <c r="J1970" i="27" s="1"/>
  <c r="J1972" i="27" s="1"/>
  <c r="J1974" i="27" s="1"/>
  <c r="J1976" i="27" s="1"/>
  <c r="J1978" i="27" s="1"/>
  <c r="I1954" i="27"/>
  <c r="I1956" i="27" s="1"/>
  <c r="I1958" i="27" s="1"/>
  <c r="I1960" i="27" s="1"/>
  <c r="I1962" i="27" s="1"/>
  <c r="I1964" i="27" s="1"/>
  <c r="I1966" i="27" s="1"/>
  <c r="I1968" i="27" s="1"/>
  <c r="I1970" i="27" s="1"/>
  <c r="I1972" i="27" s="1"/>
  <c r="I1974" i="27" s="1"/>
  <c r="I1976" i="27" s="1"/>
  <c r="I1978" i="27" s="1"/>
  <c r="J1947" i="27"/>
  <c r="J1949" i="27" s="1"/>
  <c r="J1951" i="27" s="1"/>
  <c r="J1953" i="27" s="1"/>
  <c r="I1947" i="27"/>
  <c r="I1949" i="27" s="1"/>
  <c r="I1951" i="27" s="1"/>
  <c r="I1953" i="27" s="1"/>
  <c r="J1943" i="27"/>
  <c r="J1945" i="27" s="1"/>
  <c r="I1943" i="27"/>
  <c r="I1945" i="27" s="1"/>
  <c r="J1937" i="27"/>
  <c r="J1939" i="27" s="1"/>
  <c r="J1941" i="27" s="1"/>
  <c r="I1937" i="27"/>
  <c r="I1939" i="27" s="1"/>
  <c r="I1941" i="27" s="1"/>
  <c r="J1931" i="27"/>
  <c r="J1933" i="27" s="1"/>
  <c r="J1935" i="27" s="1"/>
  <c r="I1931" i="27"/>
  <c r="I1933" i="27" s="1"/>
  <c r="I1935" i="27" s="1"/>
  <c r="J1922" i="27"/>
  <c r="J1924" i="27" s="1"/>
  <c r="J1926" i="27" s="1"/>
  <c r="J1928" i="27" s="1"/>
  <c r="J1930" i="27" s="1"/>
  <c r="J1932" i="27" s="1"/>
  <c r="J1934" i="27" s="1"/>
  <c r="J1936" i="27" s="1"/>
  <c r="J1938" i="27" s="1"/>
  <c r="J1940" i="27" s="1"/>
  <c r="J1942" i="27" s="1"/>
  <c r="J1944" i="27" s="1"/>
  <c r="J1946" i="27" s="1"/>
  <c r="J1948" i="27" s="1"/>
  <c r="J1950" i="27" s="1"/>
  <c r="J1952" i="27" s="1"/>
  <c r="I1922" i="27"/>
  <c r="I1924" i="27" s="1"/>
  <c r="I1926" i="27" s="1"/>
  <c r="I1928" i="27" s="1"/>
  <c r="I1930" i="27" s="1"/>
  <c r="I1932" i="27" s="1"/>
  <c r="I1934" i="27" s="1"/>
  <c r="I1936" i="27" s="1"/>
  <c r="I1938" i="27" s="1"/>
  <c r="I1940" i="27" s="1"/>
  <c r="I1942" i="27" s="1"/>
  <c r="I1944" i="27" s="1"/>
  <c r="I1946" i="27" s="1"/>
  <c r="I1948" i="27" s="1"/>
  <c r="I1950" i="27" s="1"/>
  <c r="I1952" i="27" s="1"/>
  <c r="J1907" i="27"/>
  <c r="J1909" i="27" s="1"/>
  <c r="J1911" i="27" s="1"/>
  <c r="J1913" i="27" s="1"/>
  <c r="J1915" i="27" s="1"/>
  <c r="J1917" i="27" s="1"/>
  <c r="J1919" i="27" s="1"/>
  <c r="J1921" i="27" s="1"/>
  <c r="J1923" i="27" s="1"/>
  <c r="J1925" i="27" s="1"/>
  <c r="J1927" i="27" s="1"/>
  <c r="J1929" i="27" s="1"/>
  <c r="I1907" i="27"/>
  <c r="I1909" i="27" s="1"/>
  <c r="I1911" i="27" s="1"/>
  <c r="I1913" i="27" s="1"/>
  <c r="I1915" i="27" s="1"/>
  <c r="I1917" i="27" s="1"/>
  <c r="I1919" i="27" s="1"/>
  <c r="I1921" i="27" s="1"/>
  <c r="I1923" i="27" s="1"/>
  <c r="I1925" i="27" s="1"/>
  <c r="I1927" i="27" s="1"/>
  <c r="I1929" i="27" s="1"/>
  <c r="J1892" i="27"/>
  <c r="J1894" i="27" s="1"/>
  <c r="J1896" i="27" s="1"/>
  <c r="J1898" i="27" s="1"/>
  <c r="J1900" i="27" s="1"/>
  <c r="J1902" i="27" s="1"/>
  <c r="J1904" i="27" s="1"/>
  <c r="J1906" i="27" s="1"/>
  <c r="J1908" i="27" s="1"/>
  <c r="J1910" i="27" s="1"/>
  <c r="J1912" i="27" s="1"/>
  <c r="J1914" i="27" s="1"/>
  <c r="J1916" i="27" s="1"/>
  <c r="J1918" i="27" s="1"/>
  <c r="J1920" i="27" s="1"/>
  <c r="I1892" i="27"/>
  <c r="I1894" i="27" s="1"/>
  <c r="I1896" i="27" s="1"/>
  <c r="I1898" i="27" s="1"/>
  <c r="I1900" i="27" s="1"/>
  <c r="I1902" i="27" s="1"/>
  <c r="I1904" i="27" s="1"/>
  <c r="I1906" i="27" s="1"/>
  <c r="I1908" i="27" s="1"/>
  <c r="I1910" i="27" s="1"/>
  <c r="I1912" i="27" s="1"/>
  <c r="I1914" i="27" s="1"/>
  <c r="I1916" i="27" s="1"/>
  <c r="I1918" i="27" s="1"/>
  <c r="I1920" i="27" s="1"/>
  <c r="J1884" i="27"/>
  <c r="J1886" i="27" s="1"/>
  <c r="J1888" i="27" s="1"/>
  <c r="J1890" i="27" s="1"/>
  <c r="I1884" i="27"/>
  <c r="I1886" i="27" s="1"/>
  <c r="I1888" i="27" s="1"/>
  <c r="I1890" i="27" s="1"/>
  <c r="J1876" i="27"/>
  <c r="J1878" i="27" s="1"/>
  <c r="J1880" i="27" s="1"/>
  <c r="J1882" i="27" s="1"/>
  <c r="I1876" i="27"/>
  <c r="I1878" i="27" s="1"/>
  <c r="I1880" i="27" s="1"/>
  <c r="I1882" i="27" s="1"/>
  <c r="J1868" i="27"/>
  <c r="J1870" i="27" s="1"/>
  <c r="J1872" i="27" s="1"/>
  <c r="J1874" i="27" s="1"/>
  <c r="I1868" i="27"/>
  <c r="I1870" i="27" s="1"/>
  <c r="I1872" i="27" s="1"/>
  <c r="I1874" i="27" s="1"/>
  <c r="J1862" i="27"/>
  <c r="J1864" i="27" s="1"/>
  <c r="J1866" i="27" s="1"/>
  <c r="I1862" i="27"/>
  <c r="I1864" i="27" s="1"/>
  <c r="I1866" i="27" s="1"/>
  <c r="J1861" i="27"/>
  <c r="J1863" i="27" s="1"/>
  <c r="J1865" i="27" s="1"/>
  <c r="J1867" i="27" s="1"/>
  <c r="J1869" i="27" s="1"/>
  <c r="J1871" i="27" s="1"/>
  <c r="J1873" i="27" s="1"/>
  <c r="J1875" i="27" s="1"/>
  <c r="J1877" i="27" s="1"/>
  <c r="J1879" i="27" s="1"/>
  <c r="J1881" i="27" s="1"/>
  <c r="J1883" i="27" s="1"/>
  <c r="J1885" i="27" s="1"/>
  <c r="J1887" i="27" s="1"/>
  <c r="J1889" i="27" s="1"/>
  <c r="J1891" i="27" s="1"/>
  <c r="J1893" i="27" s="1"/>
  <c r="J1895" i="27" s="1"/>
  <c r="J1897" i="27" s="1"/>
  <c r="J1899" i="27" s="1"/>
  <c r="J1901" i="27" s="1"/>
  <c r="J1903" i="27" s="1"/>
  <c r="J1905" i="27" s="1"/>
  <c r="I1861" i="27"/>
  <c r="I1863" i="27" s="1"/>
  <c r="I1865" i="27" s="1"/>
  <c r="I1867" i="27" s="1"/>
  <c r="I1869" i="27" s="1"/>
  <c r="I1871" i="27" s="1"/>
  <c r="I1873" i="27" s="1"/>
  <c r="I1875" i="27" s="1"/>
  <c r="I1877" i="27" s="1"/>
  <c r="I1879" i="27" s="1"/>
  <c r="I1881" i="27" s="1"/>
  <c r="I1883" i="27" s="1"/>
  <c r="I1885" i="27" s="1"/>
  <c r="I1887" i="27" s="1"/>
  <c r="I1889" i="27" s="1"/>
  <c r="I1891" i="27" s="1"/>
  <c r="I1893" i="27" s="1"/>
  <c r="I1895" i="27" s="1"/>
  <c r="I1897" i="27" s="1"/>
  <c r="I1899" i="27" s="1"/>
  <c r="I1901" i="27" s="1"/>
  <c r="I1903" i="27" s="1"/>
  <c r="I1905" i="27" s="1"/>
  <c r="J1860" i="27"/>
  <c r="I1860" i="27"/>
  <c r="J1851" i="27"/>
  <c r="J1853" i="27" s="1"/>
  <c r="J1855" i="27" s="1"/>
  <c r="J1857" i="27" s="1"/>
  <c r="J1859" i="27" s="1"/>
  <c r="I1851" i="27"/>
  <c r="I1853" i="27" s="1"/>
  <c r="I1855" i="27" s="1"/>
  <c r="I1857" i="27" s="1"/>
  <c r="I1859" i="27" s="1"/>
  <c r="J1850" i="27"/>
  <c r="J1852" i="27" s="1"/>
  <c r="J1854" i="27" s="1"/>
  <c r="J1856" i="27" s="1"/>
  <c r="J1858" i="27" s="1"/>
  <c r="I1850" i="27"/>
  <c r="I1852" i="27" s="1"/>
  <c r="I1854" i="27" s="1"/>
  <c r="I1856" i="27" s="1"/>
  <c r="I1858" i="27" s="1"/>
  <c r="J1848" i="27"/>
  <c r="I1848" i="27"/>
  <c r="J1840" i="27"/>
  <c r="J1842" i="27" s="1"/>
  <c r="J1844" i="27" s="1"/>
  <c r="J1846" i="27" s="1"/>
  <c r="I1840" i="27"/>
  <c r="I1842" i="27" s="1"/>
  <c r="I1844" i="27" s="1"/>
  <c r="I1846" i="27" s="1"/>
  <c r="J1839" i="27"/>
  <c r="J1841" i="27" s="1"/>
  <c r="J1843" i="27" s="1"/>
  <c r="J1845" i="27" s="1"/>
  <c r="J1847" i="27" s="1"/>
  <c r="J1849" i="27" s="1"/>
  <c r="I1839" i="27"/>
  <c r="I1841" i="27" s="1"/>
  <c r="I1843" i="27" s="1"/>
  <c r="I1845" i="27" s="1"/>
  <c r="I1847" i="27" s="1"/>
  <c r="I1849" i="27" s="1"/>
  <c r="J1836" i="27"/>
  <c r="J1838" i="27" s="1"/>
  <c r="I1836" i="27"/>
  <c r="I1838" i="27" s="1"/>
  <c r="J1835" i="27"/>
  <c r="J1837" i="27" s="1"/>
  <c r="I1835" i="27"/>
  <c r="I1837" i="27" s="1"/>
  <c r="J1827" i="27"/>
  <c r="J1829" i="27" s="1"/>
  <c r="J1831" i="27" s="1"/>
  <c r="J1833" i="27" s="1"/>
  <c r="I1827" i="27"/>
  <c r="I1829" i="27" s="1"/>
  <c r="I1831" i="27" s="1"/>
  <c r="I1833" i="27" s="1"/>
  <c r="J1825" i="27"/>
  <c r="I1825" i="27"/>
  <c r="J1823" i="27"/>
  <c r="I1823" i="27"/>
  <c r="J1822" i="27"/>
  <c r="J1824" i="27" s="1"/>
  <c r="J1826" i="27" s="1"/>
  <c r="J1828" i="27" s="1"/>
  <c r="J1830" i="27" s="1"/>
  <c r="J1832" i="27" s="1"/>
  <c r="J1834" i="27" s="1"/>
  <c r="I1822" i="27"/>
  <c r="I1824" i="27" s="1"/>
  <c r="I1826" i="27" s="1"/>
  <c r="I1828" i="27" s="1"/>
  <c r="I1830" i="27" s="1"/>
  <c r="I1832" i="27" s="1"/>
  <c r="I1834" i="27" s="1"/>
  <c r="J1820" i="27"/>
  <c r="I1820" i="27"/>
  <c r="J1818" i="27"/>
  <c r="I1818" i="27"/>
  <c r="J1816" i="27"/>
  <c r="I1816" i="27"/>
  <c r="J1813" i="27"/>
  <c r="J1815" i="27" s="1"/>
  <c r="J1817" i="27" s="1"/>
  <c r="J1819" i="27" s="1"/>
  <c r="J1821" i="27" s="1"/>
  <c r="I1813" i="27"/>
  <c r="I1815" i="27" s="1"/>
  <c r="I1817" i="27" s="1"/>
  <c r="I1819" i="27" s="1"/>
  <c r="I1821" i="27" s="1"/>
  <c r="J1812" i="27"/>
  <c r="J1814" i="27" s="1"/>
  <c r="I1812" i="27"/>
  <c r="I1814" i="27" s="1"/>
  <c r="J1810" i="27"/>
  <c r="I1810" i="27"/>
  <c r="J1809" i="27"/>
  <c r="J1811" i="27" s="1"/>
  <c r="I1809" i="27"/>
  <c r="I1811" i="27" s="1"/>
  <c r="J1800" i="27"/>
  <c r="J1802" i="27" s="1"/>
  <c r="J1804" i="27" s="1"/>
  <c r="J1806" i="27" s="1"/>
  <c r="J1808" i="27" s="1"/>
  <c r="I1800" i="27"/>
  <c r="I1802" i="27" s="1"/>
  <c r="I1804" i="27" s="1"/>
  <c r="I1806" i="27" s="1"/>
  <c r="I1808" i="27" s="1"/>
  <c r="J1792" i="27"/>
  <c r="J1794" i="27" s="1"/>
  <c r="J1796" i="27" s="1"/>
  <c r="J1798" i="27" s="1"/>
  <c r="I1792" i="27"/>
  <c r="I1794" i="27" s="1"/>
  <c r="I1796" i="27" s="1"/>
  <c r="I1798" i="27" s="1"/>
  <c r="J1791" i="27"/>
  <c r="J1793" i="27" s="1"/>
  <c r="J1795" i="27" s="1"/>
  <c r="J1797" i="27" s="1"/>
  <c r="J1799" i="27" s="1"/>
  <c r="J1801" i="27" s="1"/>
  <c r="J1803" i="27" s="1"/>
  <c r="J1805" i="27" s="1"/>
  <c r="J1807" i="27" s="1"/>
  <c r="I1791" i="27"/>
  <c r="I1793" i="27" s="1"/>
  <c r="I1795" i="27" s="1"/>
  <c r="I1797" i="27" s="1"/>
  <c r="I1799" i="27" s="1"/>
  <c r="I1801" i="27" s="1"/>
  <c r="I1803" i="27" s="1"/>
  <c r="I1805" i="27" s="1"/>
  <c r="I1807" i="27" s="1"/>
  <c r="J1789" i="27"/>
  <c r="I1789" i="27"/>
  <c r="J1788" i="27"/>
  <c r="J1790" i="27" s="1"/>
  <c r="I1788" i="27"/>
  <c r="I1790" i="27" s="1"/>
  <c r="J1786" i="27"/>
  <c r="I1786" i="27"/>
  <c r="J1784" i="27"/>
  <c r="I1784" i="27"/>
  <c r="J1783" i="27"/>
  <c r="J1785" i="27" s="1"/>
  <c r="J1787" i="27" s="1"/>
  <c r="I1783" i="27"/>
  <c r="I1785" i="27" s="1"/>
  <c r="I1787" i="27" s="1"/>
  <c r="J1780" i="27"/>
  <c r="J1782" i="27" s="1"/>
  <c r="I1780" i="27"/>
  <c r="I1782" i="27" s="1"/>
  <c r="J1772" i="27"/>
  <c r="J1774" i="27" s="1"/>
  <c r="J1776" i="27" s="1"/>
  <c r="J1778" i="27" s="1"/>
  <c r="I1772" i="27"/>
  <c r="I1774" i="27" s="1"/>
  <c r="I1776" i="27" s="1"/>
  <c r="I1778" i="27" s="1"/>
  <c r="J1771" i="27"/>
  <c r="J1773" i="27" s="1"/>
  <c r="J1775" i="27" s="1"/>
  <c r="J1777" i="27" s="1"/>
  <c r="J1779" i="27" s="1"/>
  <c r="J1781" i="27" s="1"/>
  <c r="I1771" i="27"/>
  <c r="I1773" i="27" s="1"/>
  <c r="I1775" i="27" s="1"/>
  <c r="I1777" i="27" s="1"/>
  <c r="I1779" i="27" s="1"/>
  <c r="I1781" i="27" s="1"/>
  <c r="J1769" i="27"/>
  <c r="I1769" i="27"/>
  <c r="J1768" i="27"/>
  <c r="J1770" i="27" s="1"/>
  <c r="I1768" i="27"/>
  <c r="I1770" i="27" s="1"/>
  <c r="J1766" i="27"/>
  <c r="I1766" i="27"/>
  <c r="J1759" i="27"/>
  <c r="J1761" i="27" s="1"/>
  <c r="J1763" i="27" s="1"/>
  <c r="J1765" i="27" s="1"/>
  <c r="J1767" i="27" s="1"/>
  <c r="I1759" i="27"/>
  <c r="I1761" i="27" s="1"/>
  <c r="I1763" i="27" s="1"/>
  <c r="I1765" i="27" s="1"/>
  <c r="I1767" i="27" s="1"/>
  <c r="J1758" i="27"/>
  <c r="J1760" i="27" s="1"/>
  <c r="J1762" i="27" s="1"/>
  <c r="J1764" i="27" s="1"/>
  <c r="I1758" i="27"/>
  <c r="I1760" i="27" s="1"/>
  <c r="I1762" i="27" s="1"/>
  <c r="I1764" i="27" s="1"/>
  <c r="I1737" i="27"/>
  <c r="I1739" i="27" s="1"/>
  <c r="I1741" i="27" s="1"/>
  <c r="I1743" i="27" s="1"/>
  <c r="I1745" i="27" s="1"/>
  <c r="I1747" i="27" s="1"/>
  <c r="I1749" i="27" s="1"/>
  <c r="I1751" i="27" s="1"/>
  <c r="I1753" i="27" s="1"/>
  <c r="I1755" i="27" s="1"/>
  <c r="I1757" i="27" s="1"/>
  <c r="J1735" i="27"/>
  <c r="J1737" i="27" s="1"/>
  <c r="J1739" i="27" s="1"/>
  <c r="J1741" i="27" s="1"/>
  <c r="J1743" i="27" s="1"/>
  <c r="J1745" i="27" s="1"/>
  <c r="J1747" i="27" s="1"/>
  <c r="J1749" i="27" s="1"/>
  <c r="J1751" i="27" s="1"/>
  <c r="J1753" i="27" s="1"/>
  <c r="J1755" i="27" s="1"/>
  <c r="J1757" i="27" s="1"/>
  <c r="I1713" i="27"/>
  <c r="I1715" i="27" s="1"/>
  <c r="I1717" i="27" s="1"/>
  <c r="I1719" i="27" s="1"/>
  <c r="I1721" i="27" s="1"/>
  <c r="I1723" i="27" s="1"/>
  <c r="I1725" i="27" s="1"/>
  <c r="I1727" i="27" s="1"/>
  <c r="I1729" i="27" s="1"/>
  <c r="I1731" i="27" s="1"/>
  <c r="I1733" i="27" s="1"/>
  <c r="J1712" i="27"/>
  <c r="J1714" i="27" s="1"/>
  <c r="J1716" i="27" s="1"/>
  <c r="J1718" i="27" s="1"/>
  <c r="J1720" i="27" s="1"/>
  <c r="J1722" i="27" s="1"/>
  <c r="J1724" i="27" s="1"/>
  <c r="J1726" i="27" s="1"/>
  <c r="J1728" i="27" s="1"/>
  <c r="J1730" i="27" s="1"/>
  <c r="J1732" i="27" s="1"/>
  <c r="J1734" i="27" s="1"/>
  <c r="J1736" i="27" s="1"/>
  <c r="J1738" i="27" s="1"/>
  <c r="J1740" i="27" s="1"/>
  <c r="J1742" i="27" s="1"/>
  <c r="J1744" i="27" s="1"/>
  <c r="J1746" i="27" s="1"/>
  <c r="J1748" i="27" s="1"/>
  <c r="J1750" i="27" s="1"/>
  <c r="J1752" i="27" s="1"/>
  <c r="J1754" i="27" s="1"/>
  <c r="J1756" i="27" s="1"/>
  <c r="J1711" i="27"/>
  <c r="J1713" i="27" s="1"/>
  <c r="J1715" i="27" s="1"/>
  <c r="J1717" i="27" s="1"/>
  <c r="J1719" i="27" s="1"/>
  <c r="J1721" i="27" s="1"/>
  <c r="J1723" i="27" s="1"/>
  <c r="J1725" i="27" s="1"/>
  <c r="J1727" i="27" s="1"/>
  <c r="J1729" i="27" s="1"/>
  <c r="J1731" i="27" s="1"/>
  <c r="J1733" i="27" s="1"/>
  <c r="I1710" i="27"/>
  <c r="I1712" i="27" s="1"/>
  <c r="I1714" i="27" s="1"/>
  <c r="I1716" i="27" s="1"/>
  <c r="I1718" i="27" s="1"/>
  <c r="I1720" i="27" s="1"/>
  <c r="I1722" i="27" s="1"/>
  <c r="I1724" i="27" s="1"/>
  <c r="I1726" i="27" s="1"/>
  <c r="I1728" i="27" s="1"/>
  <c r="I1730" i="27" s="1"/>
  <c r="I1732" i="27" s="1"/>
  <c r="I1734" i="27" s="1"/>
  <c r="I1736" i="27" s="1"/>
  <c r="I1738" i="27" s="1"/>
  <c r="I1740" i="27" s="1"/>
  <c r="I1742" i="27" s="1"/>
  <c r="I1744" i="27" s="1"/>
  <c r="I1746" i="27" s="1"/>
  <c r="I1748" i="27" s="1"/>
  <c r="I1750" i="27" s="1"/>
  <c r="I1752" i="27" s="1"/>
  <c r="I1754" i="27" s="1"/>
  <c r="I1756" i="27" s="1"/>
  <c r="J1709" i="27"/>
  <c r="I1709" i="27"/>
  <c r="J1690" i="27"/>
  <c r="J1692" i="27" s="1"/>
  <c r="J1694" i="27" s="1"/>
  <c r="J1696" i="27" s="1"/>
  <c r="J1698" i="27" s="1"/>
  <c r="J1700" i="27" s="1"/>
  <c r="J1702" i="27" s="1"/>
  <c r="J1704" i="27" s="1"/>
  <c r="J1706" i="27" s="1"/>
  <c r="J1708" i="27" s="1"/>
  <c r="I1690" i="27"/>
  <c r="I1692" i="27" s="1"/>
  <c r="I1694" i="27" s="1"/>
  <c r="I1696" i="27" s="1"/>
  <c r="I1698" i="27" s="1"/>
  <c r="I1700" i="27" s="1"/>
  <c r="I1702" i="27" s="1"/>
  <c r="I1704" i="27" s="1"/>
  <c r="I1706" i="27" s="1"/>
  <c r="I1708" i="27" s="1"/>
  <c r="J1689" i="27"/>
  <c r="J1691" i="27" s="1"/>
  <c r="J1693" i="27" s="1"/>
  <c r="J1695" i="27" s="1"/>
  <c r="J1697" i="27" s="1"/>
  <c r="J1699" i="27" s="1"/>
  <c r="J1701" i="27" s="1"/>
  <c r="J1703" i="27" s="1"/>
  <c r="J1705" i="27" s="1"/>
  <c r="J1707" i="27" s="1"/>
  <c r="I1689" i="27"/>
  <c r="I1691" i="27" s="1"/>
  <c r="I1693" i="27" s="1"/>
  <c r="I1695" i="27" s="1"/>
  <c r="I1697" i="27" s="1"/>
  <c r="I1699" i="27" s="1"/>
  <c r="I1701" i="27" s="1"/>
  <c r="I1703" i="27" s="1"/>
  <c r="I1705" i="27" s="1"/>
  <c r="I1707" i="27" s="1"/>
  <c r="J1684" i="27"/>
  <c r="J1686" i="27" s="1"/>
  <c r="J1688" i="27" s="1"/>
  <c r="I1684" i="27"/>
  <c r="I1686" i="27" s="1"/>
  <c r="I1688" i="27" s="1"/>
  <c r="J1683" i="27"/>
  <c r="J1685" i="27" s="1"/>
  <c r="J1687" i="27" s="1"/>
  <c r="I1683" i="27"/>
  <c r="I1685" i="27" s="1"/>
  <c r="I1687" i="27" s="1"/>
  <c r="J1679" i="27"/>
  <c r="J1681" i="27" s="1"/>
  <c r="I1679" i="27"/>
  <c r="I1681" i="27" s="1"/>
  <c r="J1678" i="27"/>
  <c r="J1680" i="27" s="1"/>
  <c r="J1682" i="27" s="1"/>
  <c r="I1678" i="27"/>
  <c r="I1680" i="27" s="1"/>
  <c r="I1682" i="27" s="1"/>
  <c r="J1675" i="27"/>
  <c r="J1677" i="27" s="1"/>
  <c r="I1675" i="27"/>
  <c r="I1677" i="27" s="1"/>
  <c r="J1673" i="27"/>
  <c r="I1673" i="27"/>
  <c r="J1671" i="27"/>
  <c r="I1671" i="27"/>
  <c r="J1670" i="27"/>
  <c r="J1672" i="27" s="1"/>
  <c r="J1674" i="27" s="1"/>
  <c r="J1676" i="27" s="1"/>
  <c r="I1670" i="27"/>
  <c r="I1672" i="27" s="1"/>
  <c r="I1674" i="27" s="1"/>
  <c r="I1676" i="27" s="1"/>
  <c r="J1668" i="27"/>
  <c r="I1668" i="27"/>
  <c r="J1666" i="27"/>
  <c r="I1666" i="27"/>
  <c r="J1664" i="27"/>
  <c r="I1664" i="27"/>
  <c r="J1654" i="27"/>
  <c r="J1656" i="27" s="1"/>
  <c r="J1658" i="27" s="1"/>
  <c r="J1660" i="27" s="1"/>
  <c r="J1662" i="27" s="1"/>
  <c r="I1654" i="27"/>
  <c r="I1656" i="27" s="1"/>
  <c r="I1658" i="27" s="1"/>
  <c r="I1660" i="27" s="1"/>
  <c r="I1662" i="27" s="1"/>
  <c r="J1652" i="27"/>
  <c r="I1652" i="27"/>
  <c r="J1642" i="27"/>
  <c r="J1644" i="27" s="1"/>
  <c r="J1646" i="27" s="1"/>
  <c r="J1648" i="27" s="1"/>
  <c r="J1650" i="27" s="1"/>
  <c r="I1642" i="27"/>
  <c r="I1644" i="27" s="1"/>
  <c r="I1646" i="27" s="1"/>
  <c r="I1648" i="27" s="1"/>
  <c r="I1650" i="27" s="1"/>
  <c r="J1640" i="27"/>
  <c r="I1640" i="27"/>
  <c r="J1639" i="27"/>
  <c r="J1641" i="27" s="1"/>
  <c r="J1643" i="27" s="1"/>
  <c r="J1645" i="27" s="1"/>
  <c r="J1647" i="27" s="1"/>
  <c r="J1649" i="27" s="1"/>
  <c r="J1651" i="27" s="1"/>
  <c r="J1653" i="27" s="1"/>
  <c r="J1655" i="27" s="1"/>
  <c r="J1657" i="27" s="1"/>
  <c r="J1659" i="27" s="1"/>
  <c r="J1661" i="27" s="1"/>
  <c r="J1663" i="27" s="1"/>
  <c r="J1665" i="27" s="1"/>
  <c r="J1667" i="27" s="1"/>
  <c r="J1669" i="27" s="1"/>
  <c r="I1639" i="27"/>
  <c r="I1641" i="27" s="1"/>
  <c r="I1643" i="27" s="1"/>
  <c r="I1645" i="27" s="1"/>
  <c r="I1647" i="27" s="1"/>
  <c r="I1649" i="27" s="1"/>
  <c r="I1651" i="27" s="1"/>
  <c r="I1653" i="27" s="1"/>
  <c r="I1655" i="27" s="1"/>
  <c r="I1657" i="27" s="1"/>
  <c r="I1659" i="27" s="1"/>
  <c r="I1661" i="27" s="1"/>
  <c r="I1663" i="27" s="1"/>
  <c r="I1665" i="27" s="1"/>
  <c r="I1667" i="27" s="1"/>
  <c r="I1669" i="27" s="1"/>
  <c r="J1634" i="27"/>
  <c r="J1636" i="27" s="1"/>
  <c r="J1638" i="27" s="1"/>
  <c r="I1634" i="27"/>
  <c r="I1636" i="27" s="1"/>
  <c r="I1638" i="27" s="1"/>
  <c r="J1631" i="27"/>
  <c r="J1633" i="27" s="1"/>
  <c r="J1635" i="27" s="1"/>
  <c r="J1637" i="27" s="1"/>
  <c r="I1631" i="27"/>
  <c r="I1633" i="27" s="1"/>
  <c r="I1635" i="27" s="1"/>
  <c r="I1637" i="27" s="1"/>
  <c r="J1626" i="27"/>
  <c r="J1628" i="27" s="1"/>
  <c r="J1630" i="27" s="1"/>
  <c r="J1632" i="27" s="1"/>
  <c r="I1626" i="27"/>
  <c r="I1628" i="27" s="1"/>
  <c r="I1630" i="27" s="1"/>
  <c r="I1632" i="27" s="1"/>
  <c r="J1622" i="27"/>
  <c r="J1624" i="27" s="1"/>
  <c r="I1622" i="27"/>
  <c r="I1624" i="27" s="1"/>
  <c r="J1614" i="27"/>
  <c r="J1616" i="27" s="1"/>
  <c r="J1618" i="27" s="1"/>
  <c r="J1620" i="27" s="1"/>
  <c r="I1614" i="27"/>
  <c r="I1616" i="27" s="1"/>
  <c r="I1618" i="27" s="1"/>
  <c r="I1620" i="27" s="1"/>
  <c r="J1603" i="27"/>
  <c r="J1605" i="27" s="1"/>
  <c r="J1607" i="27" s="1"/>
  <c r="J1609" i="27" s="1"/>
  <c r="J1611" i="27" s="1"/>
  <c r="J1613" i="27" s="1"/>
  <c r="J1615" i="27" s="1"/>
  <c r="J1617" i="27" s="1"/>
  <c r="J1619" i="27" s="1"/>
  <c r="J1621" i="27" s="1"/>
  <c r="J1623" i="27" s="1"/>
  <c r="J1625" i="27" s="1"/>
  <c r="J1627" i="27" s="1"/>
  <c r="J1629" i="27" s="1"/>
  <c r="I1603" i="27"/>
  <c r="I1605" i="27" s="1"/>
  <c r="I1607" i="27" s="1"/>
  <c r="I1609" i="27" s="1"/>
  <c r="I1611" i="27" s="1"/>
  <c r="I1613" i="27" s="1"/>
  <c r="I1615" i="27" s="1"/>
  <c r="I1617" i="27" s="1"/>
  <c r="I1619" i="27" s="1"/>
  <c r="I1621" i="27" s="1"/>
  <c r="I1623" i="27" s="1"/>
  <c r="I1625" i="27" s="1"/>
  <c r="I1627" i="27" s="1"/>
  <c r="I1629" i="27" s="1"/>
  <c r="J1602" i="27"/>
  <c r="J1604" i="27" s="1"/>
  <c r="J1606" i="27" s="1"/>
  <c r="J1608" i="27" s="1"/>
  <c r="J1610" i="27" s="1"/>
  <c r="J1612" i="27" s="1"/>
  <c r="I1602" i="27"/>
  <c r="I1604" i="27" s="1"/>
  <c r="I1606" i="27" s="1"/>
  <c r="I1608" i="27" s="1"/>
  <c r="I1610" i="27" s="1"/>
  <c r="I1612" i="27" s="1"/>
  <c r="J1589" i="27"/>
  <c r="J1591" i="27" s="1"/>
  <c r="J1593" i="27" s="1"/>
  <c r="J1595" i="27" s="1"/>
  <c r="J1597" i="27" s="1"/>
  <c r="J1599" i="27" s="1"/>
  <c r="J1601" i="27" s="1"/>
  <c r="I1589" i="27"/>
  <c r="I1591" i="27" s="1"/>
  <c r="I1593" i="27" s="1"/>
  <c r="I1595" i="27" s="1"/>
  <c r="I1597" i="27" s="1"/>
  <c r="I1599" i="27" s="1"/>
  <c r="I1601" i="27" s="1"/>
  <c r="J1588" i="27"/>
  <c r="J1590" i="27" s="1"/>
  <c r="J1592" i="27" s="1"/>
  <c r="J1594" i="27" s="1"/>
  <c r="J1596" i="27" s="1"/>
  <c r="J1598" i="27" s="1"/>
  <c r="J1600" i="27" s="1"/>
  <c r="I1588" i="27"/>
  <c r="I1590" i="27" s="1"/>
  <c r="I1592" i="27" s="1"/>
  <c r="I1594" i="27" s="1"/>
  <c r="I1596" i="27" s="1"/>
  <c r="I1598" i="27" s="1"/>
  <c r="I1600" i="27" s="1"/>
  <c r="J1585" i="27"/>
  <c r="J1587" i="27" s="1"/>
  <c r="I1585" i="27"/>
  <c r="I1587" i="27" s="1"/>
  <c r="J1583" i="27"/>
  <c r="I1583" i="27"/>
  <c r="J1581" i="27"/>
  <c r="I1581" i="27"/>
  <c r="J1580" i="27"/>
  <c r="J1582" i="27" s="1"/>
  <c r="J1584" i="27" s="1"/>
  <c r="J1586" i="27" s="1"/>
  <c r="I1580" i="27"/>
  <c r="I1582" i="27" s="1"/>
  <c r="I1584" i="27" s="1"/>
  <c r="I1586" i="27" s="1"/>
  <c r="J1578" i="27"/>
  <c r="I1578" i="27"/>
  <c r="J1576" i="27"/>
  <c r="I1576" i="27"/>
  <c r="J1574" i="27"/>
  <c r="I1574" i="27"/>
  <c r="J1570" i="27"/>
  <c r="J1572" i="27" s="1"/>
  <c r="I1570" i="27"/>
  <c r="I1572" i="27" s="1"/>
  <c r="J1569" i="27"/>
  <c r="J1571" i="27" s="1"/>
  <c r="J1573" i="27" s="1"/>
  <c r="J1575" i="27" s="1"/>
  <c r="J1577" i="27" s="1"/>
  <c r="J1579" i="27" s="1"/>
  <c r="I1569" i="27"/>
  <c r="I1571" i="27" s="1"/>
  <c r="I1573" i="27" s="1"/>
  <c r="I1575" i="27" s="1"/>
  <c r="I1577" i="27" s="1"/>
  <c r="I1579" i="27" s="1"/>
  <c r="J1566" i="27"/>
  <c r="J1568" i="27" s="1"/>
  <c r="I1566" i="27"/>
  <c r="I1568" i="27" s="1"/>
  <c r="J1565" i="27"/>
  <c r="J1567" i="27" s="1"/>
  <c r="I1565" i="27"/>
  <c r="I1567" i="27" s="1"/>
  <c r="J1563" i="27"/>
  <c r="I1563" i="27"/>
  <c r="J1562" i="27"/>
  <c r="J1564" i="27" s="1"/>
  <c r="I1562" i="27"/>
  <c r="I1564" i="27" s="1"/>
  <c r="J1560" i="27"/>
  <c r="I1560" i="27"/>
  <c r="J1559" i="27"/>
  <c r="J1561" i="27" s="1"/>
  <c r="I1559" i="27"/>
  <c r="I1561" i="27" s="1"/>
  <c r="J1556" i="27"/>
  <c r="J1558" i="27" s="1"/>
  <c r="I1556" i="27"/>
  <c r="I1558" i="27" s="1"/>
  <c r="J1547" i="27"/>
  <c r="J1549" i="27" s="1"/>
  <c r="J1551" i="27" s="1"/>
  <c r="J1553" i="27" s="1"/>
  <c r="J1555" i="27" s="1"/>
  <c r="J1557" i="27" s="1"/>
  <c r="I1547" i="27"/>
  <c r="I1549" i="27" s="1"/>
  <c r="I1551" i="27" s="1"/>
  <c r="I1553" i="27" s="1"/>
  <c r="I1555" i="27" s="1"/>
  <c r="I1557" i="27" s="1"/>
  <c r="J1546" i="27"/>
  <c r="J1548" i="27" s="1"/>
  <c r="J1550" i="27" s="1"/>
  <c r="J1552" i="27" s="1"/>
  <c r="J1554" i="27" s="1"/>
  <c r="I1546" i="27"/>
  <c r="I1548" i="27" s="1"/>
  <c r="I1550" i="27" s="1"/>
  <c r="I1552" i="27" s="1"/>
  <c r="I1554" i="27" s="1"/>
  <c r="J1538" i="27"/>
  <c r="J1540" i="27" s="1"/>
  <c r="J1542" i="27" s="1"/>
  <c r="J1544" i="27" s="1"/>
  <c r="I1538" i="27"/>
  <c r="I1540" i="27" s="1"/>
  <c r="I1542" i="27" s="1"/>
  <c r="I1544" i="27" s="1"/>
  <c r="J1537" i="27"/>
  <c r="J1539" i="27" s="1"/>
  <c r="J1541" i="27" s="1"/>
  <c r="J1543" i="27" s="1"/>
  <c r="J1545" i="27" s="1"/>
  <c r="I1537" i="27"/>
  <c r="I1539" i="27" s="1"/>
  <c r="I1541" i="27" s="1"/>
  <c r="I1543" i="27" s="1"/>
  <c r="I1545" i="27" s="1"/>
  <c r="J1534" i="27"/>
  <c r="J1536" i="27" s="1"/>
  <c r="I1534" i="27"/>
  <c r="I1536" i="27" s="1"/>
  <c r="J1533" i="27"/>
  <c r="J1535" i="27" s="1"/>
  <c r="I1533" i="27"/>
  <c r="I1535" i="27" s="1"/>
  <c r="J1530" i="27"/>
  <c r="J1532" i="27" s="1"/>
  <c r="I1530" i="27"/>
  <c r="I1532" i="27" s="1"/>
  <c r="J1528" i="27"/>
  <c r="I1528" i="27"/>
  <c r="J1527" i="27"/>
  <c r="J1529" i="27" s="1"/>
  <c r="J1531" i="27" s="1"/>
  <c r="I1527" i="27"/>
  <c r="I1529" i="27" s="1"/>
  <c r="I1531" i="27" s="1"/>
  <c r="J1525" i="27"/>
  <c r="I1525" i="27"/>
  <c r="J1520" i="27"/>
  <c r="J1522" i="27" s="1"/>
  <c r="J1524" i="27" s="1"/>
  <c r="J1526" i="27" s="1"/>
  <c r="I1520" i="27"/>
  <c r="I1522" i="27" s="1"/>
  <c r="I1524" i="27" s="1"/>
  <c r="I1526" i="27" s="1"/>
  <c r="J1519" i="27"/>
  <c r="J1521" i="27" s="1"/>
  <c r="J1523" i="27" s="1"/>
  <c r="I1519" i="27"/>
  <c r="I1521" i="27" s="1"/>
  <c r="I1523" i="27" s="1"/>
  <c r="J1510" i="27"/>
  <c r="J1512" i="27" s="1"/>
  <c r="J1514" i="27" s="1"/>
  <c r="J1516" i="27" s="1"/>
  <c r="J1518" i="27" s="1"/>
  <c r="I1510" i="27"/>
  <c r="I1512" i="27" s="1"/>
  <c r="I1514" i="27" s="1"/>
  <c r="I1516" i="27" s="1"/>
  <c r="I1518" i="27" s="1"/>
  <c r="J1509" i="27"/>
  <c r="J1511" i="27" s="1"/>
  <c r="J1513" i="27" s="1"/>
  <c r="J1515" i="27" s="1"/>
  <c r="J1517" i="27" s="1"/>
  <c r="I1509" i="27"/>
  <c r="I1511" i="27" s="1"/>
  <c r="I1513" i="27" s="1"/>
  <c r="I1515" i="27" s="1"/>
  <c r="I1517" i="27" s="1"/>
  <c r="J1506" i="27"/>
  <c r="J1508" i="27" s="1"/>
  <c r="I1506" i="27"/>
  <c r="I1508" i="27" s="1"/>
  <c r="J1505" i="27"/>
  <c r="J1507" i="27" s="1"/>
  <c r="I1505" i="27"/>
  <c r="I1507" i="27" s="1"/>
  <c r="J1504" i="27"/>
  <c r="I1504" i="27"/>
  <c r="J1499" i="27"/>
  <c r="J1501" i="27" s="1"/>
  <c r="J1503" i="27" s="1"/>
  <c r="I1499" i="27"/>
  <c r="I1501" i="27" s="1"/>
  <c r="I1503" i="27" s="1"/>
  <c r="J1495" i="27"/>
  <c r="J1497" i="27" s="1"/>
  <c r="I1495" i="27"/>
  <c r="I1497" i="27" s="1"/>
  <c r="J1494" i="27"/>
  <c r="J1496" i="27" s="1"/>
  <c r="J1498" i="27" s="1"/>
  <c r="J1500" i="27" s="1"/>
  <c r="J1502" i="27" s="1"/>
  <c r="I1494" i="27"/>
  <c r="I1496" i="27" s="1"/>
  <c r="I1498" i="27" s="1"/>
  <c r="I1500" i="27" s="1"/>
  <c r="I1502" i="27" s="1"/>
  <c r="J1486" i="27"/>
  <c r="J1488" i="27" s="1"/>
  <c r="J1490" i="27" s="1"/>
  <c r="J1492" i="27" s="1"/>
  <c r="I1486" i="27"/>
  <c r="I1488" i="27" s="1"/>
  <c r="I1490" i="27" s="1"/>
  <c r="I1492" i="27" s="1"/>
  <c r="J1482" i="27"/>
  <c r="J1484" i="27" s="1"/>
  <c r="I1482" i="27"/>
  <c r="I1484" i="27" s="1"/>
  <c r="J1478" i="27"/>
  <c r="J1480" i="27" s="1"/>
  <c r="I1478" i="27"/>
  <c r="I1480" i="27" s="1"/>
  <c r="J1477" i="27"/>
  <c r="J1479" i="27" s="1"/>
  <c r="J1481" i="27" s="1"/>
  <c r="J1483" i="27" s="1"/>
  <c r="J1485" i="27" s="1"/>
  <c r="J1487" i="27" s="1"/>
  <c r="J1489" i="27" s="1"/>
  <c r="J1491" i="27" s="1"/>
  <c r="J1493" i="27" s="1"/>
  <c r="I1477" i="27"/>
  <c r="I1479" i="27" s="1"/>
  <c r="I1481" i="27" s="1"/>
  <c r="I1483" i="27" s="1"/>
  <c r="I1485" i="27" s="1"/>
  <c r="I1487" i="27" s="1"/>
  <c r="I1489" i="27" s="1"/>
  <c r="I1491" i="27" s="1"/>
  <c r="I1493" i="27" s="1"/>
  <c r="J1470" i="27"/>
  <c r="J1472" i="27" s="1"/>
  <c r="J1474" i="27" s="1"/>
  <c r="J1476" i="27" s="1"/>
  <c r="I1470" i="27"/>
  <c r="I1472" i="27" s="1"/>
  <c r="I1474" i="27" s="1"/>
  <c r="I1476" i="27" s="1"/>
  <c r="J1468" i="27"/>
  <c r="I1468" i="27"/>
  <c r="J1466" i="27"/>
  <c r="I1466" i="27"/>
  <c r="J1455" i="27"/>
  <c r="J1457" i="27" s="1"/>
  <c r="J1459" i="27" s="1"/>
  <c r="J1461" i="27" s="1"/>
  <c r="J1463" i="27" s="1"/>
  <c r="J1465" i="27" s="1"/>
  <c r="J1467" i="27" s="1"/>
  <c r="J1469" i="27" s="1"/>
  <c r="J1471" i="27" s="1"/>
  <c r="J1473" i="27" s="1"/>
  <c r="J1475" i="27" s="1"/>
  <c r="I1455" i="27"/>
  <c r="I1457" i="27" s="1"/>
  <c r="I1459" i="27" s="1"/>
  <c r="I1461" i="27" s="1"/>
  <c r="I1463" i="27" s="1"/>
  <c r="I1465" i="27" s="1"/>
  <c r="I1467" i="27" s="1"/>
  <c r="I1469" i="27" s="1"/>
  <c r="I1471" i="27" s="1"/>
  <c r="I1473" i="27" s="1"/>
  <c r="I1475" i="27" s="1"/>
  <c r="J1451" i="27"/>
  <c r="J1453" i="27" s="1"/>
  <c r="I1451" i="27"/>
  <c r="I1453" i="27" s="1"/>
  <c r="J1438" i="27"/>
  <c r="J1440" i="27" s="1"/>
  <c r="J1442" i="27" s="1"/>
  <c r="J1444" i="27" s="1"/>
  <c r="J1446" i="27" s="1"/>
  <c r="J1448" i="27" s="1"/>
  <c r="J1450" i="27" s="1"/>
  <c r="J1452" i="27" s="1"/>
  <c r="J1454" i="27" s="1"/>
  <c r="J1456" i="27" s="1"/>
  <c r="J1458" i="27" s="1"/>
  <c r="J1460" i="27" s="1"/>
  <c r="J1462" i="27" s="1"/>
  <c r="J1464" i="27" s="1"/>
  <c r="J1437" i="27"/>
  <c r="J1439" i="27" s="1"/>
  <c r="J1441" i="27" s="1"/>
  <c r="J1443" i="27" s="1"/>
  <c r="J1445" i="27" s="1"/>
  <c r="J1447" i="27" s="1"/>
  <c r="J1449" i="27" s="1"/>
  <c r="J1433" i="27"/>
  <c r="J1434" i="27" s="1"/>
  <c r="J1435" i="27" s="1"/>
  <c r="J1436" i="27" s="1"/>
  <c r="J1431" i="27"/>
  <c r="J1432" i="27" s="1"/>
  <c r="I1431" i="27"/>
  <c r="I1432" i="27" s="1"/>
  <c r="I1433" i="27" s="1"/>
  <c r="I1434" i="27" s="1"/>
  <c r="I1435" i="27" s="1"/>
  <c r="I1436" i="27" s="1"/>
  <c r="I1437" i="27" s="1"/>
  <c r="J1430" i="27"/>
  <c r="I1430" i="27"/>
  <c r="J1424" i="27"/>
  <c r="J1426" i="27" s="1"/>
  <c r="J1428" i="27" s="1"/>
  <c r="I1424" i="27"/>
  <c r="I1426" i="27" s="1"/>
  <c r="I1428" i="27" s="1"/>
  <c r="J1420" i="27"/>
  <c r="J1422" i="27" s="1"/>
  <c r="I1420" i="27"/>
  <c r="I1422" i="27" s="1"/>
  <c r="J1404" i="27"/>
  <c r="J1406" i="27" s="1"/>
  <c r="J1408" i="27" s="1"/>
  <c r="J1410" i="27" s="1"/>
  <c r="J1412" i="27" s="1"/>
  <c r="J1414" i="27" s="1"/>
  <c r="J1416" i="27" s="1"/>
  <c r="J1418" i="27" s="1"/>
  <c r="I1404" i="27"/>
  <c r="I1406" i="27" s="1"/>
  <c r="I1408" i="27" s="1"/>
  <c r="I1410" i="27" s="1"/>
  <c r="I1412" i="27" s="1"/>
  <c r="I1414" i="27" s="1"/>
  <c r="I1416" i="27" s="1"/>
  <c r="I1418" i="27" s="1"/>
  <c r="J1403" i="27"/>
  <c r="J1405" i="27" s="1"/>
  <c r="J1407" i="27" s="1"/>
  <c r="J1409" i="27" s="1"/>
  <c r="J1411" i="27" s="1"/>
  <c r="J1413" i="27" s="1"/>
  <c r="J1415" i="27" s="1"/>
  <c r="J1417" i="27" s="1"/>
  <c r="J1419" i="27" s="1"/>
  <c r="J1421" i="27" s="1"/>
  <c r="J1423" i="27" s="1"/>
  <c r="J1425" i="27" s="1"/>
  <c r="J1427" i="27" s="1"/>
  <c r="J1429" i="27" s="1"/>
  <c r="I1403" i="27"/>
  <c r="I1405" i="27" s="1"/>
  <c r="I1407" i="27" s="1"/>
  <c r="I1409" i="27" s="1"/>
  <c r="I1411" i="27" s="1"/>
  <c r="I1413" i="27" s="1"/>
  <c r="I1415" i="27" s="1"/>
  <c r="I1417" i="27" s="1"/>
  <c r="I1419" i="27" s="1"/>
  <c r="I1421" i="27" s="1"/>
  <c r="I1423" i="27" s="1"/>
  <c r="I1425" i="27" s="1"/>
  <c r="I1427" i="27" s="1"/>
  <c r="I1429" i="27" s="1"/>
  <c r="J1295" i="27"/>
  <c r="J1297" i="27" s="1"/>
  <c r="J1299" i="27" s="1"/>
  <c r="J1301" i="27" s="1"/>
  <c r="I1023" i="27"/>
  <c r="I1025" i="27" s="1"/>
  <c r="I1027" i="27" s="1"/>
  <c r="I1029" i="27" s="1"/>
  <c r="I1031" i="27" s="1"/>
  <c r="J1022" i="27"/>
  <c r="J1024" i="27" s="1"/>
  <c r="J1026" i="27" s="1"/>
  <c r="J1028" i="27" s="1"/>
  <c r="J1030" i="27" s="1"/>
  <c r="J1032" i="27" s="1"/>
  <c r="J902" i="27"/>
  <c r="J897" i="27"/>
  <c r="J899" i="27" s="1"/>
  <c r="I887" i="27"/>
  <c r="I889" i="27" s="1"/>
  <c r="I891" i="27" s="1"/>
  <c r="J886" i="27"/>
  <c r="J888" i="27" s="1"/>
  <c r="J890" i="27" s="1"/>
  <c r="J892" i="27" s="1"/>
  <c r="J894" i="27" s="1"/>
  <c r="J871" i="27"/>
  <c r="J873" i="27" s="1"/>
  <c r="J875" i="27" s="1"/>
  <c r="J877" i="27" s="1"/>
  <c r="J879" i="27" s="1"/>
  <c r="J881" i="27" s="1"/>
  <c r="I849" i="27"/>
  <c r="I848" i="27"/>
  <c r="I850" i="27" s="1"/>
  <c r="I837" i="27"/>
  <c r="J832" i="27"/>
  <c r="J829" i="27"/>
  <c r="I727" i="27"/>
  <c r="I729" i="27" s="1"/>
  <c r="I719" i="27"/>
  <c r="I721" i="27" s="1"/>
  <c r="I723" i="27" s="1"/>
  <c r="I710" i="27"/>
  <c r="I712" i="27" s="1"/>
  <c r="I714" i="27" s="1"/>
  <c r="I716" i="27" s="1"/>
  <c r="I718" i="27" s="1"/>
  <c r="I720" i="27" s="1"/>
  <c r="I722" i="27" s="1"/>
  <c r="I724" i="27" s="1"/>
  <c r="I726" i="27" s="1"/>
  <c r="I728" i="27" s="1"/>
  <c r="I730" i="27" s="1"/>
  <c r="J709" i="27"/>
  <c r="J711" i="27" s="1"/>
  <c r="J713" i="27" s="1"/>
  <c r="J715" i="27" s="1"/>
  <c r="I702" i="27"/>
  <c r="I704" i="27" s="1"/>
  <c r="J701" i="27"/>
  <c r="J703" i="27" s="1"/>
  <c r="J705" i="27" s="1"/>
  <c r="I693" i="27"/>
  <c r="I695" i="27" s="1"/>
  <c r="I697" i="27" s="1"/>
  <c r="J692" i="27"/>
  <c r="J694" i="27" s="1"/>
  <c r="J696" i="27" s="1"/>
  <c r="J698" i="27" s="1"/>
  <c r="I651" i="27"/>
  <c r="I653" i="27" s="1"/>
  <c r="J650" i="27"/>
  <c r="J652" i="27" s="1"/>
  <c r="J654" i="27" s="1"/>
  <c r="J656" i="27" s="1"/>
  <c r="I641" i="27"/>
  <c r="I643" i="27" s="1"/>
  <c r="I645" i="27" s="1"/>
  <c r="I647" i="27" s="1"/>
  <c r="J640" i="27"/>
  <c r="J642" i="27" s="1"/>
  <c r="J644" i="27" s="1"/>
  <c r="J646" i="27" s="1"/>
  <c r="I365" i="27"/>
  <c r="I367" i="27" s="1"/>
  <c r="I369" i="27" s="1"/>
  <c r="I371" i="27" s="1"/>
  <c r="I373" i="27" s="1"/>
  <c r="I375" i="27" s="1"/>
  <c r="I377" i="27" s="1"/>
  <c r="I379" i="27" s="1"/>
  <c r="I381" i="27" s="1"/>
  <c r="I383" i="27" s="1"/>
  <c r="I385" i="27" s="1"/>
  <c r="I341" i="27"/>
  <c r="I343" i="27" s="1"/>
  <c r="I345" i="27" s="1"/>
  <c r="I347" i="27" s="1"/>
  <c r="I349" i="27" s="1"/>
  <c r="I351" i="27" s="1"/>
  <c r="I353" i="27" s="1"/>
  <c r="I355" i="27" s="1"/>
  <c r="I357" i="27" s="1"/>
  <c r="I359" i="27" s="1"/>
  <c r="I361" i="27" s="1"/>
  <c r="J340" i="27"/>
  <c r="J342" i="27" s="1"/>
  <c r="J344" i="27" s="1"/>
  <c r="J346" i="27" s="1"/>
  <c r="J348" i="27" s="1"/>
  <c r="J350" i="27" s="1"/>
  <c r="J352" i="27" s="1"/>
  <c r="J354" i="27" s="1"/>
  <c r="J356" i="27" s="1"/>
  <c r="J358" i="27" s="1"/>
  <c r="J360" i="27" s="1"/>
  <c r="J362" i="27" s="1"/>
  <c r="J364" i="27" s="1"/>
  <c r="J366" i="27" s="1"/>
  <c r="J368" i="27" s="1"/>
  <c r="J370" i="27" s="1"/>
  <c r="J372" i="27" s="1"/>
  <c r="J374" i="27" s="1"/>
  <c r="J376" i="27" s="1"/>
  <c r="J378" i="27" s="1"/>
  <c r="J380" i="27" s="1"/>
  <c r="J382" i="27" s="1"/>
  <c r="J384" i="27" s="1"/>
  <c r="J32" i="27"/>
  <c r="J34" i="27" s="1"/>
  <c r="J36" i="27" s="1"/>
  <c r="J38" i="27" s="1"/>
  <c r="J40" i="27" s="1"/>
  <c r="J42" i="27" s="1"/>
  <c r="J44" i="27" s="1"/>
  <c r="J46" i="27" s="1"/>
  <c r="I32" i="27"/>
  <c r="I34" i="27" s="1"/>
  <c r="I36" i="27" s="1"/>
  <c r="I38" i="27" s="1"/>
  <c r="I40" i="27" s="1"/>
  <c r="I42" i="27" s="1"/>
  <c r="I44" i="27" s="1"/>
  <c r="I46" i="27" s="1"/>
  <c r="J3407" i="27" l="1"/>
  <c r="I2810" i="27"/>
  <c r="I2812" i="27" s="1"/>
  <c r="I2814" i="27" s="1"/>
  <c r="I2816" i="27" s="1"/>
  <c r="I2818" i="27" s="1"/>
  <c r="I2820" i="27" s="1"/>
  <c r="I2822" i="27" s="1"/>
  <c r="I2824" i="27" s="1"/>
  <c r="I2826" i="27" s="1"/>
  <c r="I2828" i="27" s="1"/>
  <c r="I2830" i="27" s="1"/>
  <c r="I2832" i="27" s="1"/>
  <c r="I2834" i="27" s="1"/>
  <c r="I2836" i="27" s="1"/>
  <c r="I2811" i="27"/>
  <c r="I2813" i="27" s="1"/>
  <c r="I2815" i="27" s="1"/>
  <c r="I2817" i="27" s="1"/>
  <c r="I2819" i="27" s="1"/>
  <c r="I2821" i="27" s="1"/>
  <c r="I1438" i="27"/>
  <c r="I1440" i="27" s="1"/>
  <c r="I1442" i="27" s="1"/>
  <c r="I1444" i="27" s="1"/>
  <c r="I1446" i="27" s="1"/>
  <c r="I1448" i="27" s="1"/>
  <c r="I1450" i="27" s="1"/>
  <c r="I1452" i="27" s="1"/>
  <c r="I1454" i="27" s="1"/>
  <c r="I1456" i="27" s="1"/>
  <c r="I1458" i="27" s="1"/>
  <c r="I1460" i="27" s="1"/>
  <c r="I1462" i="27" s="1"/>
  <c r="I1464" i="27" s="1"/>
  <c r="I1439" i="27"/>
  <c r="I1441" i="27" s="1"/>
  <c r="I1443" i="27" s="1"/>
  <c r="I1445" i="27" s="1"/>
  <c r="I1447" i="27" s="1"/>
  <c r="I1449" i="27" s="1"/>
  <c r="J2034" i="27"/>
  <c r="F2773" i="27"/>
  <c r="F2772" i="27"/>
  <c r="F2771" i="27"/>
  <c r="F2770" i="27"/>
  <c r="F2769" i="27"/>
  <c r="F1401" i="27"/>
  <c r="F1400" i="27"/>
  <c r="F1399" i="27"/>
  <c r="F1398" i="27"/>
  <c r="F1397" i="27"/>
  <c r="F28" i="27"/>
  <c r="F27" i="27"/>
  <c r="F26" i="27"/>
  <c r="F25" i="27"/>
  <c r="F4090" i="27"/>
  <c r="F4089" i="27"/>
  <c r="F4088" i="27"/>
  <c r="F4087" i="27"/>
  <c r="F4086" i="27"/>
  <c r="F4085" i="27"/>
  <c r="E4085" i="27"/>
  <c r="E4086" i="27" s="1"/>
  <c r="E4087" i="27" s="1"/>
  <c r="E4088" i="27" s="1"/>
  <c r="E4089" i="27" s="1"/>
  <c r="E4090" i="27" s="1"/>
  <c r="F4084" i="27"/>
  <c r="F4083" i="27"/>
  <c r="F4082" i="27"/>
  <c r="E4082" i="27"/>
  <c r="E4083" i="27" s="1"/>
  <c r="F4081" i="27"/>
  <c r="F4080" i="27"/>
  <c r="F4079" i="27"/>
  <c r="F4078" i="27"/>
  <c r="F4077" i="27"/>
  <c r="E4077" i="27"/>
  <c r="E4078" i="27" s="1"/>
  <c r="E4079" i="27" s="1"/>
  <c r="E4080" i="27" s="1"/>
  <c r="F4076" i="27"/>
  <c r="F4075" i="27"/>
  <c r="F4074" i="27"/>
  <c r="F4073" i="27"/>
  <c r="E4073" i="27"/>
  <c r="E4074" i="27" s="1"/>
  <c r="E4075" i="27" s="1"/>
  <c r="F4072" i="27"/>
  <c r="F4070" i="27"/>
  <c r="F4069" i="27"/>
  <c r="F4068" i="27"/>
  <c r="F4067" i="27"/>
  <c r="F4066" i="27"/>
  <c r="F4065" i="27"/>
  <c r="F4064" i="27"/>
  <c r="E4064" i="27"/>
  <c r="E4065" i="27" s="1"/>
  <c r="E4066" i="27" s="1"/>
  <c r="E4067" i="27" s="1"/>
  <c r="E4068" i="27" s="1"/>
  <c r="E4069" i="27" s="1"/>
  <c r="E4070" i="27" s="1"/>
  <c r="F4063" i="27"/>
  <c r="F4062" i="27"/>
  <c r="F4061" i="27"/>
  <c r="F4060" i="27"/>
  <c r="E4060" i="27"/>
  <c r="E4061" i="27" s="1"/>
  <c r="E4062" i="27" s="1"/>
  <c r="F4059" i="27"/>
  <c r="F4057" i="27"/>
  <c r="F4056" i="27"/>
  <c r="F4055" i="27"/>
  <c r="F4054" i="27"/>
  <c r="F4053" i="27"/>
  <c r="F4052" i="27"/>
  <c r="F4051" i="27"/>
  <c r="F4050" i="27"/>
  <c r="F4049" i="27"/>
  <c r="F4048" i="27"/>
  <c r="F4047" i="27"/>
  <c r="F4046" i="27"/>
  <c r="F4045" i="27"/>
  <c r="F4044" i="27"/>
  <c r="F4043" i="27"/>
  <c r="F4042" i="27"/>
  <c r="F4041" i="27"/>
  <c r="F4040" i="27"/>
  <c r="F4039" i="27"/>
  <c r="F4038" i="27"/>
  <c r="F4037" i="27"/>
  <c r="E4037" i="27"/>
  <c r="E4038" i="27" s="1"/>
  <c r="E4039" i="27" s="1"/>
  <c r="E4040" i="27" s="1"/>
  <c r="E4041" i="27" s="1"/>
  <c r="E4042" i="27" s="1"/>
  <c r="E4043" i="27" s="1"/>
  <c r="E4044" i="27" s="1"/>
  <c r="E4045" i="27" s="1"/>
  <c r="E4046" i="27" s="1"/>
  <c r="E4047" i="27" s="1"/>
  <c r="E4048" i="27" s="1"/>
  <c r="E4049" i="27" s="1"/>
  <c r="E4050" i="27" s="1"/>
  <c r="E4051" i="27" s="1"/>
  <c r="E4052" i="27" s="1"/>
  <c r="E4053" i="27" s="1"/>
  <c r="E4054" i="27" s="1"/>
  <c r="E4055" i="27" s="1"/>
  <c r="E4056" i="27" s="1"/>
  <c r="E4057" i="27" s="1"/>
  <c r="F4036" i="27"/>
  <c r="F4035" i="27"/>
  <c r="F4034" i="27"/>
  <c r="F4033" i="27"/>
  <c r="F4032" i="27"/>
  <c r="F4030" i="27"/>
  <c r="F4029" i="27"/>
  <c r="F4028" i="27"/>
  <c r="F4027" i="27"/>
  <c r="F4026" i="27"/>
  <c r="F4025" i="27"/>
  <c r="E4025" i="27"/>
  <c r="E4026" i="27" s="1"/>
  <c r="E4027" i="27" s="1"/>
  <c r="E4028" i="27" s="1"/>
  <c r="E4029" i="27" s="1"/>
  <c r="E4030" i="27" s="1"/>
  <c r="F4024" i="27"/>
  <c r="E4015" i="27"/>
  <c r="E4016" i="27" s="1"/>
  <c r="E4017" i="27" s="1"/>
  <c r="E4018" i="27" s="1"/>
  <c r="E4019" i="27" s="1"/>
  <c r="E4020" i="27" s="1"/>
  <c r="E4021" i="27" s="1"/>
  <c r="E4022" i="27" s="1"/>
  <c r="E4023" i="27" s="1"/>
  <c r="E3996" i="27"/>
  <c r="E3997" i="27" s="1"/>
  <c r="E3998" i="27" s="1"/>
  <c r="E3999" i="27" s="1"/>
  <c r="E4000" i="27" s="1"/>
  <c r="E4001" i="27" s="1"/>
  <c r="E4002" i="27" s="1"/>
  <c r="E4003" i="27" s="1"/>
  <c r="E4004" i="27" s="1"/>
  <c r="E4005" i="27" s="1"/>
  <c r="E4006" i="27" s="1"/>
  <c r="E4007" i="27" s="1"/>
  <c r="E4008" i="27" s="1"/>
  <c r="E4009" i="27" s="1"/>
  <c r="E4010" i="27" s="1"/>
  <c r="E4011" i="27" s="1"/>
  <c r="E4012" i="27" s="1"/>
  <c r="E4013" i="27" s="1"/>
  <c r="F3994" i="27"/>
  <c r="F3993" i="27"/>
  <c r="F3992" i="27"/>
  <c r="F3991" i="27"/>
  <c r="F3990" i="27"/>
  <c r="E3990" i="27"/>
  <c r="E3991" i="27" s="1"/>
  <c r="E3992" i="27" s="1"/>
  <c r="E3993" i="27" s="1"/>
  <c r="E3994" i="27" s="1"/>
  <c r="F3989" i="27"/>
  <c r="F3988" i="27"/>
  <c r="F3987" i="27"/>
  <c r="F3986" i="27"/>
  <c r="F3985" i="27"/>
  <c r="F3984" i="27"/>
  <c r="F3983" i="27"/>
  <c r="E3983" i="27"/>
  <c r="E3984" i="27" s="1"/>
  <c r="E3985" i="27" s="1"/>
  <c r="E3986" i="27" s="1"/>
  <c r="E3987" i="27" s="1"/>
  <c r="E3988" i="27" s="1"/>
  <c r="F3982" i="27"/>
  <c r="E3979" i="27"/>
  <c r="E3980" i="27" s="1"/>
  <c r="E3981" i="27" s="1"/>
  <c r="F3977" i="27"/>
  <c r="F3976" i="27"/>
  <c r="F3975" i="27"/>
  <c r="F3974" i="27"/>
  <c r="F3973" i="27"/>
  <c r="F3972" i="27"/>
  <c r="F3971" i="27"/>
  <c r="F3970" i="27"/>
  <c r="E3970" i="27"/>
  <c r="E3971" i="27" s="1"/>
  <c r="E3972" i="27" s="1"/>
  <c r="E3973" i="27" s="1"/>
  <c r="E3974" i="27" s="1"/>
  <c r="E3975" i="27" s="1"/>
  <c r="E3976" i="27" s="1"/>
  <c r="E3977" i="27" s="1"/>
  <c r="F3969" i="27"/>
  <c r="F3968" i="27"/>
  <c r="F3967" i="27"/>
  <c r="F3966" i="27"/>
  <c r="F3965" i="27"/>
  <c r="F3964" i="27"/>
  <c r="F3963" i="27"/>
  <c r="E3963" i="27"/>
  <c r="E3964" i="27" s="1"/>
  <c r="E3965" i="27" s="1"/>
  <c r="E3966" i="27" s="1"/>
  <c r="E3967" i="27" s="1"/>
  <c r="E3968" i="27" s="1"/>
  <c r="F3962" i="27"/>
  <c r="F3961" i="27"/>
  <c r="F3960" i="27"/>
  <c r="F3959" i="27"/>
  <c r="E3959" i="27"/>
  <c r="E3960" i="27" s="1"/>
  <c r="E3961" i="27" s="1"/>
  <c r="F3958" i="27"/>
  <c r="E3954" i="27"/>
  <c r="E3955" i="27" s="1"/>
  <c r="E3956" i="27" s="1"/>
  <c r="E3957" i="27" s="1"/>
  <c r="F3947" i="27"/>
  <c r="F3946" i="27"/>
  <c r="F3945" i="27"/>
  <c r="F3944" i="27"/>
  <c r="F3943" i="27"/>
  <c r="F3942" i="27"/>
  <c r="F3941" i="27"/>
  <c r="F3940" i="27"/>
  <c r="F3939" i="27"/>
  <c r="F3938" i="27"/>
  <c r="F3937" i="27"/>
  <c r="F3936" i="27"/>
  <c r="F3935" i="27"/>
  <c r="F3934" i="27"/>
  <c r="F3933" i="27"/>
  <c r="F3932" i="27"/>
  <c r="F3931" i="27"/>
  <c r="F3930" i="27"/>
  <c r="F3929" i="27"/>
  <c r="F3928" i="27"/>
  <c r="F3927" i="27"/>
  <c r="F3926" i="27"/>
  <c r="E3926" i="27"/>
  <c r="E3927" i="27" s="1"/>
  <c r="E3928" i="27" s="1"/>
  <c r="E3929" i="27" s="1"/>
  <c r="E3930" i="27" s="1"/>
  <c r="E3931" i="27" s="1"/>
  <c r="E3932" i="27" s="1"/>
  <c r="E3933" i="27" s="1"/>
  <c r="E3934" i="27" s="1"/>
  <c r="E3935" i="27" s="1"/>
  <c r="E3936" i="27" s="1"/>
  <c r="E3937" i="27" s="1"/>
  <c r="E3938" i="27" s="1"/>
  <c r="E3939" i="27" s="1"/>
  <c r="E3940" i="27" s="1"/>
  <c r="E3941" i="27" s="1"/>
  <c r="E3942" i="27" s="1"/>
  <c r="E3943" i="27" s="1"/>
  <c r="E3944" i="27" s="1"/>
  <c r="E3945" i="27" s="1"/>
  <c r="E3946" i="27" s="1"/>
  <c r="E3947" i="27" s="1"/>
  <c r="F3925" i="27"/>
  <c r="F3924" i="27"/>
  <c r="E3924" i="27"/>
  <c r="F3923" i="27"/>
  <c r="F3922" i="27"/>
  <c r="F3921" i="27"/>
  <c r="E3921" i="27"/>
  <c r="E3922" i="27" s="1"/>
  <c r="F3920" i="27"/>
  <c r="F3919" i="27"/>
  <c r="F3918" i="27"/>
  <c r="F3917" i="27"/>
  <c r="F3916" i="27"/>
  <c r="E3916" i="27"/>
  <c r="E3917" i="27" s="1"/>
  <c r="E3918" i="27" s="1"/>
  <c r="E3919" i="27" s="1"/>
  <c r="F3915" i="27"/>
  <c r="F3914" i="27"/>
  <c r="F3913" i="27"/>
  <c r="F3912" i="27"/>
  <c r="E3912" i="27"/>
  <c r="E3913" i="27" s="1"/>
  <c r="E3914" i="27" s="1"/>
  <c r="F3911" i="27"/>
  <c r="F3910" i="27"/>
  <c r="F3909" i="27"/>
  <c r="F3908" i="27"/>
  <c r="F3907" i="27"/>
  <c r="F3906" i="27"/>
  <c r="F3905" i="27"/>
  <c r="F3904" i="27"/>
  <c r="F3903" i="27"/>
  <c r="F3902" i="27"/>
  <c r="F3901" i="27"/>
  <c r="F3900" i="27"/>
  <c r="F3899" i="27"/>
  <c r="F3898" i="27"/>
  <c r="F3897" i="27"/>
  <c r="F3896" i="27"/>
  <c r="F3895" i="27"/>
  <c r="F3894" i="27"/>
  <c r="F3893" i="27"/>
  <c r="F3892" i="27"/>
  <c r="E3892" i="27"/>
  <c r="E3893" i="27" s="1"/>
  <c r="E3894" i="27" s="1"/>
  <c r="E3895" i="27" s="1"/>
  <c r="E3896" i="27" s="1"/>
  <c r="E3897" i="27" s="1"/>
  <c r="E3898" i="27" s="1"/>
  <c r="E3899" i="27" s="1"/>
  <c r="E3900" i="27" s="1"/>
  <c r="E3901" i="27" s="1"/>
  <c r="E3902" i="27" s="1"/>
  <c r="E3903" i="27" s="1"/>
  <c r="E3904" i="27" s="1"/>
  <c r="E3905" i="27" s="1"/>
  <c r="E3906" i="27" s="1"/>
  <c r="E3907" i="27" s="1"/>
  <c r="E3908" i="27" s="1"/>
  <c r="E3909" i="27" s="1"/>
  <c r="E3910" i="27" s="1"/>
  <c r="F3891" i="27"/>
  <c r="F3890" i="27"/>
  <c r="F3889" i="27"/>
  <c r="F3888" i="27"/>
  <c r="F3887" i="27"/>
  <c r="F3886" i="27"/>
  <c r="F3885" i="27"/>
  <c r="F3884" i="27"/>
  <c r="F3883" i="27"/>
  <c r="F3882" i="27"/>
  <c r="F3881" i="27"/>
  <c r="F3880" i="27"/>
  <c r="F3879" i="27"/>
  <c r="F3878" i="27"/>
  <c r="F3877" i="27"/>
  <c r="F3876" i="27"/>
  <c r="F3875" i="27"/>
  <c r="F3874" i="27"/>
  <c r="E3874" i="27"/>
  <c r="E3875" i="27" s="1"/>
  <c r="E3876" i="27" s="1"/>
  <c r="E3877" i="27" s="1"/>
  <c r="E3878" i="27" s="1"/>
  <c r="E3879" i="27" s="1"/>
  <c r="E3880" i="27" s="1"/>
  <c r="E3881" i="27" s="1"/>
  <c r="E3882" i="27" s="1"/>
  <c r="E3883" i="27" s="1"/>
  <c r="E3884" i="27" s="1"/>
  <c r="E3885" i="27" s="1"/>
  <c r="E3886" i="27" s="1"/>
  <c r="E3887" i="27" s="1"/>
  <c r="E3888" i="27" s="1"/>
  <c r="E3889" i="27" s="1"/>
  <c r="E3890" i="27" s="1"/>
  <c r="F3873" i="27"/>
  <c r="F3872" i="27"/>
  <c r="E3872" i="27"/>
  <c r="F3871" i="27"/>
  <c r="F3870" i="27"/>
  <c r="F3869" i="27"/>
  <c r="F3868" i="27"/>
  <c r="F3867" i="27"/>
  <c r="F3866" i="27"/>
  <c r="F3865" i="27"/>
  <c r="F3864" i="27"/>
  <c r="F3863" i="27"/>
  <c r="F3862" i="27"/>
  <c r="F3861" i="27"/>
  <c r="F3860" i="27"/>
  <c r="F3859" i="27"/>
  <c r="F3858" i="27"/>
  <c r="F3857" i="27"/>
  <c r="F3856" i="27"/>
  <c r="F3855" i="27"/>
  <c r="F3854" i="27"/>
  <c r="F3853" i="27"/>
  <c r="F3852" i="27"/>
  <c r="F3851" i="27"/>
  <c r="F3850" i="27"/>
  <c r="F3849" i="27"/>
  <c r="F3848" i="27"/>
  <c r="F3847" i="27"/>
  <c r="F3846" i="27"/>
  <c r="F3845" i="27"/>
  <c r="F3844" i="27"/>
  <c r="E3844" i="27"/>
  <c r="E3845" i="27" s="1"/>
  <c r="E3846" i="27" s="1"/>
  <c r="E3847" i="27" s="1"/>
  <c r="E3848" i="27" s="1"/>
  <c r="E3849" i="27" s="1"/>
  <c r="E3850" i="27" s="1"/>
  <c r="E3851" i="27" s="1"/>
  <c r="E3852" i="27" s="1"/>
  <c r="E3853" i="27" s="1"/>
  <c r="E3854" i="27" s="1"/>
  <c r="E3855" i="27" s="1"/>
  <c r="E3856" i="27" s="1"/>
  <c r="E3857" i="27" s="1"/>
  <c r="E3858" i="27" s="1"/>
  <c r="E3859" i="27" s="1"/>
  <c r="E3860" i="27" s="1"/>
  <c r="E3861" i="27" s="1"/>
  <c r="E3862" i="27" s="1"/>
  <c r="E3863" i="27" s="1"/>
  <c r="E3864" i="27" s="1"/>
  <c r="E3865" i="27" s="1"/>
  <c r="E3866" i="27" s="1"/>
  <c r="E3867" i="27" s="1"/>
  <c r="E3868" i="27" s="1"/>
  <c r="E3869" i="27" s="1"/>
  <c r="E3870" i="27" s="1"/>
  <c r="F3843" i="27"/>
  <c r="F3842" i="27"/>
  <c r="F3841" i="27"/>
  <c r="E3841" i="27"/>
  <c r="E3842" i="27" s="1"/>
  <c r="F3840" i="27"/>
  <c r="F3839" i="27"/>
  <c r="F3838" i="27"/>
  <c r="F3837" i="27"/>
  <c r="F3836" i="27"/>
  <c r="F3835" i="27"/>
  <c r="F3834" i="27"/>
  <c r="F3833" i="27"/>
  <c r="E3833" i="27"/>
  <c r="E3834" i="27" s="1"/>
  <c r="E3835" i="27" s="1"/>
  <c r="E3836" i="27" s="1"/>
  <c r="E3837" i="27" s="1"/>
  <c r="E3838" i="27" s="1"/>
  <c r="E3839" i="27" s="1"/>
  <c r="F3832" i="27"/>
  <c r="F3831" i="27"/>
  <c r="F3830" i="27"/>
  <c r="F3829" i="27"/>
  <c r="E3829" i="27"/>
  <c r="E3830" i="27" s="1"/>
  <c r="E3831" i="27" s="1"/>
  <c r="F3828" i="27"/>
  <c r="F3827" i="27"/>
  <c r="F3826" i="27"/>
  <c r="F3825" i="27"/>
  <c r="F3824" i="27"/>
  <c r="F3823" i="27"/>
  <c r="E3823" i="27"/>
  <c r="E3824" i="27" s="1"/>
  <c r="E3825" i="27" s="1"/>
  <c r="E3826" i="27" s="1"/>
  <c r="E3827" i="27" s="1"/>
  <c r="F3822" i="27"/>
  <c r="F3821" i="27"/>
  <c r="F3820" i="27"/>
  <c r="F3819" i="27"/>
  <c r="F3818" i="27"/>
  <c r="F3817" i="27"/>
  <c r="F3816" i="27"/>
  <c r="F3815" i="27"/>
  <c r="F3814" i="27"/>
  <c r="F3813" i="27"/>
  <c r="F3812" i="27"/>
  <c r="F3811" i="27"/>
  <c r="F3810" i="27"/>
  <c r="F3809" i="27"/>
  <c r="F3808" i="27"/>
  <c r="F3807" i="27"/>
  <c r="F3806" i="27"/>
  <c r="F3805" i="27"/>
  <c r="F3804" i="27"/>
  <c r="F3803" i="27"/>
  <c r="F3802" i="27"/>
  <c r="F3801" i="27"/>
  <c r="E3801" i="27"/>
  <c r="E3802" i="27" s="1"/>
  <c r="E3803" i="27" s="1"/>
  <c r="E3804" i="27" s="1"/>
  <c r="E3805" i="27" s="1"/>
  <c r="E3806" i="27" s="1"/>
  <c r="E3807" i="27" s="1"/>
  <c r="E3808" i="27" s="1"/>
  <c r="E3809" i="27" s="1"/>
  <c r="E3810" i="27" s="1"/>
  <c r="E3811" i="27" s="1"/>
  <c r="E3812" i="27" s="1"/>
  <c r="E3813" i="27" s="1"/>
  <c r="E3814" i="27" s="1"/>
  <c r="E3815" i="27" s="1"/>
  <c r="E3816" i="27" s="1"/>
  <c r="E3817" i="27" s="1"/>
  <c r="E3818" i="27" s="1"/>
  <c r="E3819" i="27" s="1"/>
  <c r="E3820" i="27" s="1"/>
  <c r="E3821" i="27" s="1"/>
  <c r="F3800" i="27"/>
  <c r="F3799" i="27"/>
  <c r="F3798" i="27"/>
  <c r="F3797" i="27"/>
  <c r="F3796" i="27"/>
  <c r="F3795" i="27"/>
  <c r="F3794" i="27"/>
  <c r="E3789" i="27"/>
  <c r="E3790" i="27" s="1"/>
  <c r="E3791" i="27" s="1"/>
  <c r="E3792" i="27" s="1"/>
  <c r="F3787" i="27"/>
  <c r="F3786" i="27"/>
  <c r="F3785" i="27"/>
  <c r="F3784" i="27"/>
  <c r="F3783" i="27"/>
  <c r="F3782" i="27"/>
  <c r="F3781" i="27"/>
  <c r="F3780" i="27"/>
  <c r="F3779" i="27"/>
  <c r="F3778" i="27"/>
  <c r="F3777" i="27"/>
  <c r="F3776" i="27"/>
  <c r="F3775" i="27"/>
  <c r="F3774" i="27"/>
  <c r="F3773" i="27"/>
  <c r="F3772" i="27"/>
  <c r="F3771" i="27"/>
  <c r="F3770" i="27"/>
  <c r="F3769" i="27"/>
  <c r="F3768" i="27"/>
  <c r="F3767" i="27"/>
  <c r="F3766" i="27"/>
  <c r="F3765" i="27"/>
  <c r="F3764" i="27"/>
  <c r="E3764" i="27"/>
  <c r="E3765" i="27" s="1"/>
  <c r="E3766" i="27" s="1"/>
  <c r="E3767" i="27" s="1"/>
  <c r="E3768" i="27" s="1"/>
  <c r="E3769" i="27" s="1"/>
  <c r="E3770" i="27" s="1"/>
  <c r="E3771" i="27" s="1"/>
  <c r="E3772" i="27" s="1"/>
  <c r="E3773" i="27" s="1"/>
  <c r="E3774" i="27" s="1"/>
  <c r="E3775" i="27" s="1"/>
  <c r="E3776" i="27" s="1"/>
  <c r="E3777" i="27" s="1"/>
  <c r="E3778" i="27" s="1"/>
  <c r="E3779" i="27" s="1"/>
  <c r="E3780" i="27" s="1"/>
  <c r="E3781" i="27" s="1"/>
  <c r="E3782" i="27" s="1"/>
  <c r="E3783" i="27" s="1"/>
  <c r="E3784" i="27" s="1"/>
  <c r="E3785" i="27" s="1"/>
  <c r="E3786" i="27" s="1"/>
  <c r="E3787" i="27" s="1"/>
  <c r="F3763" i="27"/>
  <c r="F3762" i="27"/>
  <c r="F3761" i="27"/>
  <c r="F3760" i="27"/>
  <c r="E3760" i="27"/>
  <c r="E3761" i="27" s="1"/>
  <c r="E3762" i="27" s="1"/>
  <c r="F3759" i="27"/>
  <c r="F3758" i="27"/>
  <c r="F3757" i="27"/>
  <c r="F3756" i="27"/>
  <c r="F3755" i="27"/>
  <c r="F3754" i="27"/>
  <c r="E3754" i="27"/>
  <c r="E3755" i="27" s="1"/>
  <c r="E3756" i="27" s="1"/>
  <c r="E3757" i="27" s="1"/>
  <c r="E3758" i="27" s="1"/>
  <c r="F3753" i="27"/>
  <c r="F3752" i="27"/>
  <c r="F3751" i="27"/>
  <c r="F3750" i="27"/>
  <c r="F3749" i="27"/>
  <c r="F3748" i="27"/>
  <c r="F3747" i="27"/>
  <c r="F3746" i="27"/>
  <c r="F3745" i="27"/>
  <c r="F3744" i="27"/>
  <c r="F3743" i="27"/>
  <c r="F3742" i="27"/>
  <c r="F3741" i="27"/>
  <c r="F3740" i="27"/>
  <c r="F3739" i="27"/>
  <c r="E3739" i="27"/>
  <c r="E3740" i="27" s="1"/>
  <c r="E3741" i="27" s="1"/>
  <c r="E3742" i="27" s="1"/>
  <c r="E3743" i="27" s="1"/>
  <c r="E3744" i="27" s="1"/>
  <c r="E3745" i="27" s="1"/>
  <c r="E3746" i="27" s="1"/>
  <c r="E3747" i="27" s="1"/>
  <c r="E3748" i="27" s="1"/>
  <c r="E3749" i="27" s="1"/>
  <c r="E3750" i="27" s="1"/>
  <c r="E3751" i="27" s="1"/>
  <c r="E3752" i="27" s="1"/>
  <c r="F3738" i="27"/>
  <c r="F3737" i="27"/>
  <c r="F3736" i="27"/>
  <c r="F3735" i="27"/>
  <c r="E3735" i="27"/>
  <c r="E3736" i="27" s="1"/>
  <c r="E3737" i="27" s="1"/>
  <c r="F3734" i="27"/>
  <c r="F3733" i="27"/>
  <c r="F3732" i="27"/>
  <c r="E3732" i="27"/>
  <c r="E3733" i="27" s="1"/>
  <c r="F3731" i="27"/>
  <c r="F3730" i="27"/>
  <c r="F3729" i="27"/>
  <c r="F3728" i="27"/>
  <c r="F3727" i="27"/>
  <c r="F3726" i="27"/>
  <c r="F3725" i="27"/>
  <c r="F3724" i="27"/>
  <c r="F3723" i="27"/>
  <c r="F3722" i="27"/>
  <c r="F3721" i="27"/>
  <c r="F3720" i="27"/>
  <c r="F3719" i="27"/>
  <c r="F3718" i="27"/>
  <c r="F3717" i="27"/>
  <c r="F3716" i="27"/>
  <c r="F3715" i="27"/>
  <c r="F3714" i="27"/>
  <c r="F3713" i="27"/>
  <c r="F3712" i="27"/>
  <c r="F3711" i="27"/>
  <c r="F3710" i="27"/>
  <c r="F3709" i="27"/>
  <c r="F3708" i="27"/>
  <c r="F3707" i="27"/>
  <c r="F3706" i="27"/>
  <c r="F3705" i="27"/>
  <c r="F3704" i="27"/>
  <c r="F3703" i="27"/>
  <c r="F3702" i="27"/>
  <c r="F3701" i="27"/>
  <c r="F3700" i="27"/>
  <c r="F3699" i="27"/>
  <c r="F3698" i="27"/>
  <c r="F3697" i="27"/>
  <c r="F3696" i="27"/>
  <c r="F3695" i="27"/>
  <c r="F3694" i="27"/>
  <c r="F3693" i="27"/>
  <c r="F3692" i="27"/>
  <c r="F3691" i="27"/>
  <c r="F3690" i="27"/>
  <c r="F3689" i="27"/>
  <c r="F3688" i="27"/>
  <c r="F3687" i="27"/>
  <c r="E3687" i="27"/>
  <c r="E3688" i="27" s="1"/>
  <c r="E3689" i="27" s="1"/>
  <c r="E3690" i="27" s="1"/>
  <c r="E3691" i="27" s="1"/>
  <c r="E3692" i="27" s="1"/>
  <c r="E3693" i="27" s="1"/>
  <c r="E3694" i="27" s="1"/>
  <c r="E3695" i="27" s="1"/>
  <c r="E3696" i="27" s="1"/>
  <c r="E3697" i="27" s="1"/>
  <c r="E3698" i="27" s="1"/>
  <c r="E3699" i="27" s="1"/>
  <c r="E3700" i="27" s="1"/>
  <c r="E3701" i="27" s="1"/>
  <c r="E3702" i="27" s="1"/>
  <c r="E3703" i="27" s="1"/>
  <c r="E3704" i="27" s="1"/>
  <c r="E3705" i="27" s="1"/>
  <c r="E3706" i="27" s="1"/>
  <c r="E3707" i="27" s="1"/>
  <c r="E3708" i="27" s="1"/>
  <c r="E3709" i="27" s="1"/>
  <c r="E3710" i="27" s="1"/>
  <c r="E3711" i="27" s="1"/>
  <c r="E3712" i="27" s="1"/>
  <c r="E3713" i="27" s="1"/>
  <c r="E3714" i="27" s="1"/>
  <c r="E3715" i="27" s="1"/>
  <c r="E3716" i="27" s="1"/>
  <c r="E3717" i="27" s="1"/>
  <c r="E3718" i="27" s="1"/>
  <c r="E3719" i="27" s="1"/>
  <c r="E3720" i="27" s="1"/>
  <c r="E3721" i="27" s="1"/>
  <c r="E3722" i="27" s="1"/>
  <c r="E3723" i="27" s="1"/>
  <c r="E3724" i="27" s="1"/>
  <c r="E3725" i="27" s="1"/>
  <c r="E3726" i="27" s="1"/>
  <c r="E3727" i="27" s="1"/>
  <c r="E3728" i="27" s="1"/>
  <c r="E3729" i="27" s="1"/>
  <c r="E3730" i="27" s="1"/>
  <c r="F3686" i="27"/>
  <c r="F3685" i="27"/>
  <c r="F3684" i="27"/>
  <c r="F3683" i="27"/>
  <c r="F3682" i="27"/>
  <c r="F3681" i="27"/>
  <c r="F3680" i="27"/>
  <c r="F3679" i="27"/>
  <c r="F3678" i="27"/>
  <c r="F3677" i="27"/>
  <c r="F3676" i="27"/>
  <c r="F3675" i="27"/>
  <c r="F3674" i="27"/>
  <c r="F3673" i="27"/>
  <c r="F3672" i="27"/>
  <c r="F3671" i="27"/>
  <c r="F3670" i="27"/>
  <c r="F3669" i="27"/>
  <c r="F3668" i="27"/>
  <c r="F3667" i="27"/>
  <c r="E3667" i="27"/>
  <c r="E3668" i="27" s="1"/>
  <c r="E3669" i="27" s="1"/>
  <c r="E3670" i="27" s="1"/>
  <c r="E3671" i="27" s="1"/>
  <c r="E3672" i="27" s="1"/>
  <c r="E3673" i="27" s="1"/>
  <c r="E3674" i="27" s="1"/>
  <c r="E3675" i="27" s="1"/>
  <c r="E3676" i="27" s="1"/>
  <c r="E3677" i="27" s="1"/>
  <c r="E3678" i="27" s="1"/>
  <c r="E3679" i="27" s="1"/>
  <c r="E3680" i="27" s="1"/>
  <c r="E3681" i="27" s="1"/>
  <c r="E3682" i="27" s="1"/>
  <c r="E3683" i="27" s="1"/>
  <c r="E3684" i="27" s="1"/>
  <c r="E3685" i="27" s="1"/>
  <c r="F3666" i="27"/>
  <c r="F3665" i="27"/>
  <c r="F3664" i="27"/>
  <c r="F3663" i="27"/>
  <c r="F3662" i="27"/>
  <c r="F3661" i="27"/>
  <c r="E3661" i="27"/>
  <c r="E3662" i="27" s="1"/>
  <c r="E3663" i="27" s="1"/>
  <c r="E3664" i="27" s="1"/>
  <c r="E3665" i="27" s="1"/>
  <c r="F3660" i="27"/>
  <c r="F3659" i="27"/>
  <c r="F3658" i="27"/>
  <c r="E3658" i="27"/>
  <c r="E3659" i="27" s="1"/>
  <c r="F3657" i="27"/>
  <c r="F3656" i="27"/>
  <c r="F3655" i="27"/>
  <c r="E3655" i="27"/>
  <c r="E3656" i="27" s="1"/>
  <c r="F3654" i="27"/>
  <c r="F3653" i="27"/>
  <c r="F3652" i="27"/>
  <c r="F3651" i="27"/>
  <c r="F3650" i="27"/>
  <c r="F3649" i="27"/>
  <c r="F3648" i="27"/>
  <c r="E3648" i="27"/>
  <c r="E3649" i="27" s="1"/>
  <c r="E3650" i="27" s="1"/>
  <c r="E3651" i="27" s="1"/>
  <c r="E3652" i="27" s="1"/>
  <c r="E3653" i="27" s="1"/>
  <c r="F3647" i="27"/>
  <c r="F3646" i="27"/>
  <c r="F3645" i="27"/>
  <c r="F3644" i="27"/>
  <c r="F3643" i="27"/>
  <c r="F3642" i="27"/>
  <c r="F3641" i="27"/>
  <c r="F3640" i="27"/>
  <c r="F3639" i="27"/>
  <c r="F3638" i="27"/>
  <c r="F3637" i="27"/>
  <c r="F3636" i="27"/>
  <c r="F3635" i="27"/>
  <c r="F3634" i="27"/>
  <c r="F3633" i="27"/>
  <c r="F3632" i="27"/>
  <c r="F3631" i="27"/>
  <c r="F3630" i="27"/>
  <c r="F3629" i="27"/>
  <c r="F3628" i="27"/>
  <c r="E3628" i="27"/>
  <c r="E3629" i="27" s="1"/>
  <c r="E3630" i="27" s="1"/>
  <c r="E3631" i="27" s="1"/>
  <c r="E3632" i="27" s="1"/>
  <c r="E3633" i="27" s="1"/>
  <c r="E3634" i="27" s="1"/>
  <c r="E3635" i="27" s="1"/>
  <c r="E3636" i="27" s="1"/>
  <c r="E3637" i="27" s="1"/>
  <c r="E3638" i="27" s="1"/>
  <c r="E3639" i="27" s="1"/>
  <c r="E3640" i="27" s="1"/>
  <c r="E3641" i="27" s="1"/>
  <c r="E3642" i="27" s="1"/>
  <c r="E3643" i="27" s="1"/>
  <c r="E3644" i="27" s="1"/>
  <c r="E3645" i="27" s="1"/>
  <c r="E3646" i="27" s="1"/>
  <c r="F3627" i="27"/>
  <c r="F3626" i="27"/>
  <c r="F3625" i="27"/>
  <c r="F3624" i="27"/>
  <c r="F3623" i="27"/>
  <c r="F3622" i="27"/>
  <c r="F3621" i="27"/>
  <c r="F3620" i="27"/>
  <c r="F3619" i="27"/>
  <c r="F3618" i="27"/>
  <c r="F3617" i="27"/>
  <c r="F3616" i="27"/>
  <c r="F3615" i="27"/>
  <c r="F3614" i="27"/>
  <c r="F3613" i="27"/>
  <c r="E3613" i="27"/>
  <c r="E3614" i="27" s="1"/>
  <c r="E3615" i="27" s="1"/>
  <c r="E3616" i="27" s="1"/>
  <c r="E3617" i="27" s="1"/>
  <c r="E3618" i="27" s="1"/>
  <c r="E3619" i="27" s="1"/>
  <c r="E3620" i="27" s="1"/>
  <c r="E3621" i="27" s="1"/>
  <c r="E3622" i="27" s="1"/>
  <c r="E3623" i="27" s="1"/>
  <c r="E3624" i="27" s="1"/>
  <c r="E3625" i="27" s="1"/>
  <c r="E3626" i="27" s="1"/>
  <c r="F3612" i="27"/>
  <c r="F3611" i="27"/>
  <c r="F3610" i="27"/>
  <c r="F3609" i="27"/>
  <c r="F3608" i="27"/>
  <c r="F3607" i="27"/>
  <c r="F3606" i="27"/>
  <c r="F3605" i="27"/>
  <c r="F3604" i="27"/>
  <c r="F3603" i="27"/>
  <c r="F3602" i="27"/>
  <c r="F3601" i="27"/>
  <c r="F3600" i="27"/>
  <c r="F3599" i="27"/>
  <c r="E3599" i="27"/>
  <c r="E3600" i="27" s="1"/>
  <c r="E3601" i="27" s="1"/>
  <c r="E3602" i="27" s="1"/>
  <c r="E3603" i="27" s="1"/>
  <c r="E3604" i="27" s="1"/>
  <c r="E3605" i="27" s="1"/>
  <c r="E3606" i="27" s="1"/>
  <c r="E3607" i="27" s="1"/>
  <c r="E3608" i="27" s="1"/>
  <c r="E3609" i="27" s="1"/>
  <c r="E3610" i="27" s="1"/>
  <c r="E3611" i="27" s="1"/>
  <c r="F3598" i="27"/>
  <c r="F3597" i="27"/>
  <c r="F3596" i="27"/>
  <c r="E3596" i="27"/>
  <c r="E3597" i="27" s="1"/>
  <c r="F3595" i="27"/>
  <c r="F3594" i="27"/>
  <c r="F3593" i="27"/>
  <c r="F3592" i="27"/>
  <c r="F3591" i="27"/>
  <c r="F3590" i="27"/>
  <c r="F3589" i="27"/>
  <c r="F3588" i="27"/>
  <c r="F3587" i="27"/>
  <c r="F3586" i="27"/>
  <c r="F3585" i="27"/>
  <c r="F3584" i="27"/>
  <c r="F3583" i="27"/>
  <c r="F3582" i="27"/>
  <c r="F3581" i="27"/>
  <c r="F3580" i="27"/>
  <c r="F3579" i="27"/>
  <c r="F3578" i="27"/>
  <c r="E3578" i="27"/>
  <c r="E3579" i="27" s="1"/>
  <c r="E3580" i="27" s="1"/>
  <c r="E3581" i="27" s="1"/>
  <c r="E3582" i="27" s="1"/>
  <c r="E3583" i="27" s="1"/>
  <c r="E3584" i="27" s="1"/>
  <c r="E3585" i="27" s="1"/>
  <c r="E3586" i="27" s="1"/>
  <c r="E3587" i="27" s="1"/>
  <c r="E3588" i="27" s="1"/>
  <c r="E3589" i="27" s="1"/>
  <c r="E3590" i="27" s="1"/>
  <c r="E3591" i="27" s="1"/>
  <c r="E3592" i="27" s="1"/>
  <c r="E3593" i="27" s="1"/>
  <c r="E3594" i="27" s="1"/>
  <c r="F3577" i="27"/>
  <c r="F3576" i="27"/>
  <c r="F3575" i="27"/>
  <c r="F3574" i="27"/>
  <c r="F3573" i="27"/>
  <c r="F3572" i="27"/>
  <c r="F3571" i="27"/>
  <c r="F3570" i="27"/>
  <c r="F3569" i="27"/>
  <c r="F3568" i="27"/>
  <c r="F3567" i="27"/>
  <c r="F3566" i="27"/>
  <c r="F3565" i="27"/>
  <c r="F3564" i="27"/>
  <c r="E3564" i="27"/>
  <c r="E3565" i="27" s="1"/>
  <c r="E3566" i="27" s="1"/>
  <c r="E3567" i="27" s="1"/>
  <c r="E3568" i="27" s="1"/>
  <c r="E3569" i="27" s="1"/>
  <c r="E3570" i="27" s="1"/>
  <c r="E3571" i="27" s="1"/>
  <c r="E3572" i="27" s="1"/>
  <c r="E3573" i="27" s="1"/>
  <c r="E3574" i="27" s="1"/>
  <c r="E3575" i="27" s="1"/>
  <c r="E3576" i="27" s="1"/>
  <c r="F3563" i="27"/>
  <c r="F3562" i="27"/>
  <c r="F3561" i="27"/>
  <c r="F3560" i="27"/>
  <c r="F3559" i="27"/>
  <c r="E3543" i="27"/>
  <c r="E3544" i="27" s="1"/>
  <c r="E3545" i="27" s="1"/>
  <c r="E3546" i="27" s="1"/>
  <c r="E3547" i="27" s="1"/>
  <c r="E3548" i="27" s="1"/>
  <c r="E3549" i="27" s="1"/>
  <c r="E3550" i="27" s="1"/>
  <c r="E3551" i="27" s="1"/>
  <c r="E3552" i="27" s="1"/>
  <c r="E3553" i="27" s="1"/>
  <c r="E3554" i="27" s="1"/>
  <c r="E3555" i="27" s="1"/>
  <c r="E3556" i="27" s="1"/>
  <c r="E3557" i="27" s="1"/>
  <c r="F3541" i="27"/>
  <c r="F3540" i="27"/>
  <c r="F3539" i="27"/>
  <c r="F3538" i="27"/>
  <c r="E3538" i="27"/>
  <c r="E3539" i="27" s="1"/>
  <c r="E3540" i="27" s="1"/>
  <c r="E3541" i="27" s="1"/>
  <c r="F3537" i="27"/>
  <c r="F3536" i="27"/>
  <c r="E3536" i="27"/>
  <c r="F3535" i="27"/>
  <c r="F3534" i="27"/>
  <c r="F3533" i="27"/>
  <c r="F3532" i="27"/>
  <c r="E3532" i="27"/>
  <c r="E3533" i="27" s="1"/>
  <c r="E3534" i="27" s="1"/>
  <c r="F3531" i="27"/>
  <c r="E3517" i="27"/>
  <c r="E3518" i="27" s="1"/>
  <c r="E3519" i="27" s="1"/>
  <c r="E3520" i="27" s="1"/>
  <c r="E3521" i="27" s="1"/>
  <c r="E3522" i="27" s="1"/>
  <c r="E3523" i="27" s="1"/>
  <c r="E3524" i="27" s="1"/>
  <c r="E3525" i="27" s="1"/>
  <c r="E3526" i="27" s="1"/>
  <c r="E3527" i="27" s="1"/>
  <c r="E3528" i="27" s="1"/>
  <c r="E3529" i="27" s="1"/>
  <c r="E3530" i="27" s="1"/>
  <c r="F3515" i="27"/>
  <c r="F3514" i="27"/>
  <c r="F3513" i="27"/>
  <c r="F3512" i="27"/>
  <c r="F3511" i="27"/>
  <c r="F3510" i="27"/>
  <c r="F3509" i="27"/>
  <c r="F3508" i="27"/>
  <c r="F3507" i="27"/>
  <c r="F3506" i="27"/>
  <c r="F3505" i="27"/>
  <c r="F3504" i="27"/>
  <c r="F3503" i="27"/>
  <c r="F3502" i="27"/>
  <c r="F3501" i="27"/>
  <c r="F3500" i="27"/>
  <c r="F3499" i="27"/>
  <c r="F3498" i="27"/>
  <c r="F3497" i="27"/>
  <c r="F3496" i="27"/>
  <c r="E3496" i="27"/>
  <c r="E3497" i="27" s="1"/>
  <c r="E3498" i="27" s="1"/>
  <c r="E3499" i="27" s="1"/>
  <c r="E3500" i="27" s="1"/>
  <c r="E3501" i="27" s="1"/>
  <c r="E3502" i="27" s="1"/>
  <c r="E3503" i="27" s="1"/>
  <c r="E3504" i="27" s="1"/>
  <c r="E3505" i="27" s="1"/>
  <c r="E3506" i="27" s="1"/>
  <c r="E3507" i="27" s="1"/>
  <c r="E3508" i="27" s="1"/>
  <c r="E3509" i="27" s="1"/>
  <c r="E3510" i="27" s="1"/>
  <c r="E3511" i="27" s="1"/>
  <c r="E3512" i="27" s="1"/>
  <c r="E3513" i="27" s="1"/>
  <c r="E3514" i="27" s="1"/>
  <c r="E3515" i="27" s="1"/>
  <c r="F3495" i="27"/>
  <c r="F3494" i="27"/>
  <c r="F3493" i="27"/>
  <c r="F3492" i="27"/>
  <c r="E3492" i="27"/>
  <c r="E3493" i="27" s="1"/>
  <c r="E3494" i="27" s="1"/>
  <c r="F3491" i="27"/>
  <c r="F3490" i="27"/>
  <c r="F3489" i="27"/>
  <c r="F3488" i="27"/>
  <c r="F3487" i="27"/>
  <c r="F3486" i="27"/>
  <c r="F3485" i="27"/>
  <c r="F3484" i="27"/>
  <c r="E3484" i="27"/>
  <c r="E3485" i="27" s="1"/>
  <c r="E3486" i="27" s="1"/>
  <c r="E3487" i="27" s="1"/>
  <c r="E3488" i="27" s="1"/>
  <c r="E3489" i="27" s="1"/>
  <c r="E3490" i="27" s="1"/>
  <c r="F3483" i="27"/>
  <c r="F3482" i="27"/>
  <c r="F3481" i="27"/>
  <c r="F3480" i="27"/>
  <c r="F3479" i="27"/>
  <c r="F3478" i="27"/>
  <c r="F3477" i="27"/>
  <c r="F3476" i="27"/>
  <c r="E3476" i="27"/>
  <c r="E3477" i="27" s="1"/>
  <c r="E3478" i="27" s="1"/>
  <c r="E3479" i="27" s="1"/>
  <c r="E3480" i="27" s="1"/>
  <c r="E3481" i="27" s="1"/>
  <c r="E3482" i="27" s="1"/>
  <c r="F3475" i="27"/>
  <c r="F3474" i="27"/>
  <c r="F3473" i="27"/>
  <c r="F3472" i="27"/>
  <c r="F3471" i="27"/>
  <c r="F3470" i="27"/>
  <c r="F3469" i="27"/>
  <c r="F3468" i="27"/>
  <c r="F3467" i="27"/>
  <c r="F3466" i="27"/>
  <c r="F3465" i="27"/>
  <c r="F3464" i="27"/>
  <c r="F3463" i="27"/>
  <c r="F3462" i="27"/>
  <c r="F3461" i="27"/>
  <c r="F3460" i="27"/>
  <c r="F3459" i="27"/>
  <c r="F3458" i="27"/>
  <c r="F3457" i="27"/>
  <c r="F3456" i="27"/>
  <c r="F3455" i="27"/>
  <c r="F3454" i="27"/>
  <c r="F3453" i="27"/>
  <c r="F3452" i="27"/>
  <c r="F3451" i="27"/>
  <c r="E3451" i="27"/>
  <c r="E3452" i="27" s="1"/>
  <c r="E3453" i="27" s="1"/>
  <c r="E3454" i="27" s="1"/>
  <c r="E3455" i="27" s="1"/>
  <c r="E3456" i="27" s="1"/>
  <c r="E3457" i="27" s="1"/>
  <c r="E3458" i="27" s="1"/>
  <c r="E3459" i="27" s="1"/>
  <c r="E3460" i="27" s="1"/>
  <c r="E3461" i="27" s="1"/>
  <c r="E3462" i="27" s="1"/>
  <c r="E3463" i="27" s="1"/>
  <c r="E3464" i="27" s="1"/>
  <c r="E3465" i="27" s="1"/>
  <c r="E3466" i="27" s="1"/>
  <c r="E3467" i="27" s="1"/>
  <c r="E3468" i="27" s="1"/>
  <c r="E3469" i="27" s="1"/>
  <c r="E3470" i="27" s="1"/>
  <c r="E3471" i="27" s="1"/>
  <c r="E3472" i="27" s="1"/>
  <c r="E3473" i="27" s="1"/>
  <c r="E3474" i="27" s="1"/>
  <c r="F3450" i="27"/>
  <c r="F3449" i="27"/>
  <c r="F3448" i="27"/>
  <c r="F3447" i="27"/>
  <c r="F3446" i="27"/>
  <c r="F3445" i="27"/>
  <c r="F3444" i="27"/>
  <c r="F3443" i="27"/>
  <c r="F3442" i="27"/>
  <c r="F3441" i="27"/>
  <c r="F3440" i="27"/>
  <c r="F3439" i="27"/>
  <c r="F3438" i="27"/>
  <c r="F3437" i="27"/>
  <c r="F3436" i="27"/>
  <c r="F3435" i="27"/>
  <c r="F3434" i="27"/>
  <c r="F3433" i="27"/>
  <c r="E3433" i="27"/>
  <c r="E3434" i="27" s="1"/>
  <c r="E3435" i="27" s="1"/>
  <c r="E3436" i="27" s="1"/>
  <c r="E3437" i="27" s="1"/>
  <c r="E3438" i="27" s="1"/>
  <c r="E3439" i="27" s="1"/>
  <c r="E3440" i="27" s="1"/>
  <c r="E3441" i="27" s="1"/>
  <c r="E3442" i="27" s="1"/>
  <c r="E3443" i="27" s="1"/>
  <c r="E3444" i="27" s="1"/>
  <c r="E3445" i="27" s="1"/>
  <c r="E3446" i="27" s="1"/>
  <c r="E3447" i="27" s="1"/>
  <c r="E3448" i="27" s="1"/>
  <c r="E3449" i="27" s="1"/>
  <c r="F3432" i="27"/>
  <c r="F3431" i="27"/>
  <c r="F3430" i="27"/>
  <c r="F3429" i="27"/>
  <c r="F3428" i="27"/>
  <c r="F3426" i="27"/>
  <c r="F3425" i="27"/>
  <c r="F3424" i="27"/>
  <c r="F3423" i="27"/>
  <c r="F3422" i="27"/>
  <c r="F3421" i="27"/>
  <c r="E3421" i="27"/>
  <c r="E3422" i="27" s="1"/>
  <c r="E3423" i="27" s="1"/>
  <c r="E3424" i="27" s="1"/>
  <c r="E3425" i="27" s="1"/>
  <c r="E3426" i="27" s="1"/>
  <c r="F3420" i="27"/>
  <c r="E3382" i="27"/>
  <c r="E3383" i="27" s="1"/>
  <c r="E3384" i="27" s="1"/>
  <c r="E3385" i="27" s="1"/>
  <c r="E3386" i="27" s="1"/>
  <c r="E3387" i="27" s="1"/>
  <c r="E3388" i="27" s="1"/>
  <c r="E3389" i="27" s="1"/>
  <c r="E3390" i="27" s="1"/>
  <c r="E3391" i="27" s="1"/>
  <c r="E3392" i="27" s="1"/>
  <c r="E3393" i="27" s="1"/>
  <c r="E3394" i="27" s="1"/>
  <c r="E3395" i="27" s="1"/>
  <c r="E3396" i="27" s="1"/>
  <c r="E3397" i="27" s="1"/>
  <c r="E3398" i="27" s="1"/>
  <c r="E3399" i="27" s="1"/>
  <c r="E3400" i="27" s="1"/>
  <c r="E3401" i="27" s="1"/>
  <c r="E3402" i="27" s="1"/>
  <c r="E3403" i="27" s="1"/>
  <c r="E3404" i="27" s="1"/>
  <c r="E3405" i="27" s="1"/>
  <c r="E3406" i="27" s="1"/>
  <c r="E3407" i="27" s="1"/>
  <c r="E3408" i="27" s="1"/>
  <c r="E3409" i="27" s="1"/>
  <c r="E3410" i="27" s="1"/>
  <c r="E3411" i="27" s="1"/>
  <c r="E3412" i="27" s="1"/>
  <c r="E3413" i="27" s="1"/>
  <c r="E3414" i="27" s="1"/>
  <c r="E3415" i="27" s="1"/>
  <c r="E3416" i="27" s="1"/>
  <c r="E3417" i="27" s="1"/>
  <c r="E3418" i="27" s="1"/>
  <c r="E3419" i="27" s="1"/>
  <c r="F3375" i="27"/>
  <c r="F3374" i="27"/>
  <c r="F3373" i="27"/>
  <c r="F3372" i="27"/>
  <c r="F3371" i="27"/>
  <c r="E3371" i="27"/>
  <c r="E3372" i="27" s="1"/>
  <c r="E3373" i="27" s="1"/>
  <c r="E3374" i="27" s="1"/>
  <c r="E3375" i="27" s="1"/>
  <c r="F3370" i="27"/>
  <c r="F3369" i="27"/>
  <c r="F3368" i="27"/>
  <c r="F3367" i="27"/>
  <c r="F3366" i="27"/>
  <c r="F3364" i="27"/>
  <c r="F3363" i="27"/>
  <c r="F3362" i="27"/>
  <c r="F3361" i="27"/>
  <c r="F3360" i="27"/>
  <c r="E3360" i="27"/>
  <c r="E3361" i="27" s="1"/>
  <c r="E3362" i="27" s="1"/>
  <c r="E3363" i="27" s="1"/>
  <c r="E3364" i="27" s="1"/>
  <c r="F3359" i="27"/>
  <c r="F3358" i="27"/>
  <c r="F3357" i="27"/>
  <c r="F3356" i="27"/>
  <c r="F3355" i="27"/>
  <c r="F3354" i="27"/>
  <c r="F3353" i="27"/>
  <c r="E3353" i="27"/>
  <c r="E3354" i="27" s="1"/>
  <c r="E3355" i="27" s="1"/>
  <c r="E3356" i="27" s="1"/>
  <c r="E3357" i="27" s="1"/>
  <c r="E3358" i="27" s="1"/>
  <c r="F3352" i="27"/>
  <c r="F3351" i="27"/>
  <c r="F3350" i="27"/>
  <c r="F3349" i="27"/>
  <c r="F3348" i="27"/>
  <c r="F3346" i="27"/>
  <c r="F3345" i="27"/>
  <c r="F3344" i="27"/>
  <c r="F3343" i="27"/>
  <c r="F3342" i="27"/>
  <c r="F3341" i="27"/>
  <c r="F3340" i="27"/>
  <c r="F3339" i="27"/>
  <c r="F3338" i="27"/>
  <c r="F3337" i="27"/>
  <c r="F3336" i="27"/>
  <c r="F3335" i="27"/>
  <c r="F3334" i="27"/>
  <c r="F3333" i="27"/>
  <c r="F3332" i="27"/>
  <c r="F3331" i="27"/>
  <c r="F3330" i="27"/>
  <c r="F3329" i="27"/>
  <c r="F3328" i="27"/>
  <c r="F3327" i="27"/>
  <c r="E3327" i="27"/>
  <c r="E3328" i="27" s="1"/>
  <c r="E3329" i="27" s="1"/>
  <c r="E3330" i="27" s="1"/>
  <c r="E3331" i="27" s="1"/>
  <c r="E3332" i="27" s="1"/>
  <c r="E3333" i="27" s="1"/>
  <c r="E3334" i="27" s="1"/>
  <c r="E3335" i="27" s="1"/>
  <c r="E3336" i="27" s="1"/>
  <c r="E3337" i="27" s="1"/>
  <c r="E3338" i="27" s="1"/>
  <c r="E3339" i="27" s="1"/>
  <c r="E3340" i="27" s="1"/>
  <c r="E3341" i="27" s="1"/>
  <c r="E3342" i="27" s="1"/>
  <c r="E3343" i="27" s="1"/>
  <c r="E3344" i="27" s="1"/>
  <c r="E3345" i="27" s="1"/>
  <c r="E3346" i="27" s="1"/>
  <c r="F3326" i="27"/>
  <c r="F3325" i="27"/>
  <c r="F3324" i="27"/>
  <c r="F3323" i="27"/>
  <c r="F3322" i="27"/>
  <c r="F3321" i="27"/>
  <c r="F3320" i="27"/>
  <c r="F3319" i="27"/>
  <c r="F3318" i="27"/>
  <c r="F3317" i="27"/>
  <c r="F3316" i="27"/>
  <c r="F3315" i="27"/>
  <c r="F3314" i="27"/>
  <c r="F3313" i="27"/>
  <c r="F3312" i="27"/>
  <c r="F3311" i="27"/>
  <c r="F3310" i="27"/>
  <c r="F3309" i="27"/>
  <c r="F3308" i="27"/>
  <c r="F3307" i="27"/>
  <c r="F3306" i="27"/>
  <c r="F3305" i="27"/>
  <c r="F3304" i="27"/>
  <c r="F3303" i="27"/>
  <c r="F3302" i="27"/>
  <c r="F3301" i="27"/>
  <c r="F3300" i="27"/>
  <c r="F3299" i="27"/>
  <c r="F3298" i="27"/>
  <c r="F3297" i="27"/>
  <c r="F3296" i="27"/>
  <c r="F3295" i="27"/>
  <c r="F3294" i="27"/>
  <c r="F3293" i="27"/>
  <c r="F3292" i="27"/>
  <c r="F3291" i="27"/>
  <c r="F3290" i="27"/>
  <c r="F3289" i="27"/>
  <c r="F3288" i="27"/>
  <c r="F3287" i="27"/>
  <c r="F3286" i="27"/>
  <c r="F3285" i="27"/>
  <c r="F3284" i="27"/>
  <c r="F3283" i="27"/>
  <c r="F3282" i="27"/>
  <c r="F3281" i="27"/>
  <c r="F3280" i="27"/>
  <c r="F3279" i="27"/>
  <c r="F3278" i="27"/>
  <c r="F3277" i="27"/>
  <c r="F3276" i="27"/>
  <c r="F3275" i="27"/>
  <c r="F3274" i="27"/>
  <c r="F3273" i="27"/>
  <c r="F3272" i="27"/>
  <c r="F3271" i="27"/>
  <c r="F3270" i="27"/>
  <c r="F3269" i="27"/>
  <c r="F3268" i="27"/>
  <c r="F3267" i="27"/>
  <c r="F3266" i="27"/>
  <c r="F3265" i="27"/>
  <c r="F3264" i="27"/>
  <c r="F3263" i="27"/>
  <c r="F3262" i="27"/>
  <c r="F3261" i="27"/>
  <c r="F3260" i="27"/>
  <c r="F3259" i="27"/>
  <c r="F3258" i="27"/>
  <c r="F3257" i="27"/>
  <c r="F3256" i="27"/>
  <c r="F3255" i="27"/>
  <c r="F3254" i="27"/>
  <c r="F3253" i="27"/>
  <c r="F3252" i="27"/>
  <c r="F3251" i="27"/>
  <c r="F3250" i="27"/>
  <c r="F3249" i="27"/>
  <c r="F3248" i="27"/>
  <c r="F3247" i="27"/>
  <c r="F3246" i="27"/>
  <c r="F3245" i="27"/>
  <c r="F3244" i="27"/>
  <c r="F3243" i="27"/>
  <c r="F3242" i="27"/>
  <c r="F3241" i="27"/>
  <c r="F3240" i="27"/>
  <c r="F3239" i="27"/>
  <c r="F3238" i="27"/>
  <c r="F3237" i="27"/>
  <c r="F3236" i="27"/>
  <c r="F3235" i="27"/>
  <c r="F3234" i="27"/>
  <c r="F3233" i="27"/>
  <c r="E3233" i="27"/>
  <c r="E3234" i="27" s="1"/>
  <c r="E3235" i="27" s="1"/>
  <c r="E3236" i="27" s="1"/>
  <c r="E3237" i="27" s="1"/>
  <c r="E3238" i="27" s="1"/>
  <c r="E3239" i="27" s="1"/>
  <c r="E3240" i="27" s="1"/>
  <c r="E3241" i="27" s="1"/>
  <c r="E3242" i="27" s="1"/>
  <c r="E3243" i="27" s="1"/>
  <c r="E3244" i="27" s="1"/>
  <c r="E3245" i="27" s="1"/>
  <c r="E3246" i="27" s="1"/>
  <c r="E3247" i="27" s="1"/>
  <c r="E3248" i="27" s="1"/>
  <c r="E3249" i="27" s="1"/>
  <c r="E3250" i="27" s="1"/>
  <c r="E3251" i="27" s="1"/>
  <c r="E3252" i="27" s="1"/>
  <c r="E3253" i="27" s="1"/>
  <c r="E3254" i="27" s="1"/>
  <c r="E3255" i="27" s="1"/>
  <c r="E3256" i="27" s="1"/>
  <c r="E3257" i="27" s="1"/>
  <c r="E3258" i="27" s="1"/>
  <c r="E3259" i="27" s="1"/>
  <c r="E3260" i="27" s="1"/>
  <c r="E3261" i="27" s="1"/>
  <c r="E3262" i="27" s="1"/>
  <c r="E3263" i="27" s="1"/>
  <c r="E3264" i="27" s="1"/>
  <c r="E3265" i="27" s="1"/>
  <c r="E3266" i="27" s="1"/>
  <c r="E3267" i="27" s="1"/>
  <c r="E3268" i="27" s="1"/>
  <c r="E3269" i="27" s="1"/>
  <c r="E3270" i="27" s="1"/>
  <c r="E3271" i="27" s="1"/>
  <c r="E3272" i="27" s="1"/>
  <c r="E3273" i="27" s="1"/>
  <c r="E3274" i="27" s="1"/>
  <c r="E3275" i="27" s="1"/>
  <c r="E3276" i="27" s="1"/>
  <c r="E3277" i="27" s="1"/>
  <c r="E3278" i="27" s="1"/>
  <c r="E3279" i="27" s="1"/>
  <c r="E3280" i="27" s="1"/>
  <c r="E3281" i="27" s="1"/>
  <c r="E3282" i="27" s="1"/>
  <c r="E3283" i="27" s="1"/>
  <c r="E3284" i="27" s="1"/>
  <c r="E3285" i="27" s="1"/>
  <c r="E3286" i="27" s="1"/>
  <c r="E3287" i="27" s="1"/>
  <c r="E3288" i="27" s="1"/>
  <c r="E3289" i="27" s="1"/>
  <c r="E3290" i="27" s="1"/>
  <c r="E3291" i="27" s="1"/>
  <c r="E3292" i="27" s="1"/>
  <c r="E3293" i="27" s="1"/>
  <c r="E3294" i="27" s="1"/>
  <c r="E3295" i="27" s="1"/>
  <c r="E3296" i="27" s="1"/>
  <c r="E3297" i="27" s="1"/>
  <c r="E3298" i="27" s="1"/>
  <c r="E3299" i="27" s="1"/>
  <c r="E3300" i="27" s="1"/>
  <c r="E3301" i="27" s="1"/>
  <c r="E3302" i="27" s="1"/>
  <c r="E3303" i="27" s="1"/>
  <c r="E3304" i="27" s="1"/>
  <c r="E3305" i="27" s="1"/>
  <c r="E3306" i="27" s="1"/>
  <c r="E3307" i="27" s="1"/>
  <c r="E3308" i="27" s="1"/>
  <c r="E3309" i="27" s="1"/>
  <c r="E3310" i="27" s="1"/>
  <c r="E3311" i="27" s="1"/>
  <c r="E3312" i="27" s="1"/>
  <c r="E3313" i="27" s="1"/>
  <c r="E3314" i="27" s="1"/>
  <c r="E3315" i="27" s="1"/>
  <c r="E3316" i="27" s="1"/>
  <c r="E3317" i="27" s="1"/>
  <c r="E3318" i="27" s="1"/>
  <c r="E3319" i="27" s="1"/>
  <c r="E3320" i="27" s="1"/>
  <c r="E3321" i="27" s="1"/>
  <c r="E3322" i="27" s="1"/>
  <c r="E3323" i="27" s="1"/>
  <c r="E3324" i="27" s="1"/>
  <c r="E3325" i="27" s="1"/>
  <c r="F3232" i="27"/>
  <c r="F3231" i="27"/>
  <c r="F3230" i="27"/>
  <c r="F3229" i="27"/>
  <c r="F3228" i="27"/>
  <c r="E3223" i="27"/>
  <c r="E3224" i="27" s="1"/>
  <c r="E3225" i="27" s="1"/>
  <c r="E3226" i="27" s="1"/>
  <c r="F3221" i="27"/>
  <c r="F3220" i="27"/>
  <c r="F3219" i="27"/>
  <c r="F3218" i="27"/>
  <c r="F3217" i="27"/>
  <c r="F3216" i="27"/>
  <c r="F3215" i="27"/>
  <c r="F3214" i="27"/>
  <c r="F3213" i="27"/>
  <c r="F3212" i="27"/>
  <c r="E3212" i="27"/>
  <c r="E3213" i="27" s="1"/>
  <c r="E3214" i="27" s="1"/>
  <c r="E3215" i="27" s="1"/>
  <c r="E3216" i="27" s="1"/>
  <c r="E3217" i="27" s="1"/>
  <c r="E3218" i="27" s="1"/>
  <c r="E3219" i="27" s="1"/>
  <c r="E3220" i="27" s="1"/>
  <c r="E3221" i="27" s="1"/>
  <c r="F3211" i="27"/>
  <c r="F3210" i="27"/>
  <c r="F3209" i="27"/>
  <c r="F3208" i="27"/>
  <c r="E3208" i="27"/>
  <c r="E3209" i="27" s="1"/>
  <c r="E3210" i="27" s="1"/>
  <c r="F3207" i="27"/>
  <c r="E3204" i="27"/>
  <c r="E3205" i="27" s="1"/>
  <c r="E3206" i="27" s="1"/>
  <c r="E3195" i="27"/>
  <c r="E3196" i="27" s="1"/>
  <c r="E3197" i="27" s="1"/>
  <c r="E3198" i="27" s="1"/>
  <c r="E3199" i="27" s="1"/>
  <c r="E3200" i="27" s="1"/>
  <c r="E3201" i="27" s="1"/>
  <c r="F3193" i="27"/>
  <c r="F3192" i="27"/>
  <c r="F3191" i="27"/>
  <c r="F3190" i="27"/>
  <c r="F3189" i="27"/>
  <c r="F3188" i="27"/>
  <c r="F3187" i="27"/>
  <c r="F3186" i="27"/>
  <c r="F3185" i="27"/>
  <c r="E3185" i="27"/>
  <c r="E3186" i="27" s="1"/>
  <c r="E3187" i="27" s="1"/>
  <c r="E3188" i="27" s="1"/>
  <c r="E3189" i="27" s="1"/>
  <c r="E3190" i="27" s="1"/>
  <c r="E3191" i="27" s="1"/>
  <c r="E3192" i="27" s="1"/>
  <c r="E3193" i="27" s="1"/>
  <c r="F3184" i="27"/>
  <c r="F3183" i="27"/>
  <c r="F3182" i="27"/>
  <c r="E3182" i="27"/>
  <c r="E3183" i="27" s="1"/>
  <c r="F3181" i="27"/>
  <c r="F3180" i="27"/>
  <c r="F3179" i="27"/>
  <c r="F3178" i="27"/>
  <c r="F3177" i="27"/>
  <c r="F3176" i="27"/>
  <c r="F3175" i="27"/>
  <c r="F3174" i="27"/>
  <c r="F3173" i="27"/>
  <c r="F3172" i="27"/>
  <c r="F3171" i="27"/>
  <c r="F3170" i="27"/>
  <c r="F3169" i="27"/>
  <c r="F3168" i="27"/>
  <c r="F3167" i="27"/>
  <c r="F3166" i="27"/>
  <c r="F3165" i="27"/>
  <c r="F3164" i="27"/>
  <c r="E3164" i="27"/>
  <c r="E3165" i="27" s="1"/>
  <c r="E3166" i="27" s="1"/>
  <c r="E3167" i="27" s="1"/>
  <c r="E3168" i="27" s="1"/>
  <c r="E3169" i="27" s="1"/>
  <c r="E3170" i="27" s="1"/>
  <c r="E3171" i="27" s="1"/>
  <c r="E3172" i="27" s="1"/>
  <c r="E3173" i="27" s="1"/>
  <c r="E3174" i="27" s="1"/>
  <c r="E3175" i="27" s="1"/>
  <c r="E3176" i="27" s="1"/>
  <c r="E3177" i="27" s="1"/>
  <c r="E3178" i="27" s="1"/>
  <c r="E3179" i="27" s="1"/>
  <c r="E3180" i="27" s="1"/>
  <c r="F3163" i="27"/>
  <c r="F3162" i="27"/>
  <c r="F3161" i="27"/>
  <c r="E3161" i="27"/>
  <c r="E3162" i="27" s="1"/>
  <c r="F3160" i="27"/>
  <c r="F3159" i="27"/>
  <c r="F3158" i="27"/>
  <c r="F3157" i="27"/>
  <c r="F3156" i="27"/>
  <c r="E3156" i="27"/>
  <c r="E3157" i="27" s="1"/>
  <c r="E3158" i="27" s="1"/>
  <c r="E3159" i="27" s="1"/>
  <c r="F3155" i="27"/>
  <c r="E3144" i="27"/>
  <c r="E3145" i="27" s="1"/>
  <c r="E3146" i="27" s="1"/>
  <c r="E3147" i="27" s="1"/>
  <c r="E3148" i="27" s="1"/>
  <c r="E3149" i="27" s="1"/>
  <c r="E3150" i="27" s="1"/>
  <c r="E3151" i="27" s="1"/>
  <c r="E3152" i="27" s="1"/>
  <c r="E3153" i="27" s="1"/>
  <c r="E3154" i="27" s="1"/>
  <c r="F3142" i="27"/>
  <c r="F3141" i="27"/>
  <c r="E3141" i="27"/>
  <c r="E3142" i="27" s="1"/>
  <c r="F3140" i="27"/>
  <c r="F3139" i="27"/>
  <c r="F3138" i="27"/>
  <c r="F3137" i="27"/>
  <c r="F3136" i="27"/>
  <c r="F3135" i="27"/>
  <c r="F3134" i="27"/>
  <c r="F3133" i="27"/>
  <c r="F3132" i="27"/>
  <c r="F3131" i="27"/>
  <c r="E3131" i="27"/>
  <c r="E3132" i="27" s="1"/>
  <c r="E3133" i="27" s="1"/>
  <c r="E3134" i="27" s="1"/>
  <c r="E3135" i="27" s="1"/>
  <c r="E3136" i="27" s="1"/>
  <c r="E3137" i="27" s="1"/>
  <c r="E3138" i="27" s="1"/>
  <c r="E3139" i="27" s="1"/>
  <c r="F3130" i="27"/>
  <c r="F3129" i="27"/>
  <c r="F3128" i="27"/>
  <c r="F3127" i="27"/>
  <c r="F3126" i="27"/>
  <c r="E3082" i="27"/>
  <c r="E3083" i="27" s="1"/>
  <c r="E3084" i="27" s="1"/>
  <c r="E3085" i="27" s="1"/>
  <c r="E3086" i="27" s="1"/>
  <c r="E3087" i="27" s="1"/>
  <c r="E3088" i="27" s="1"/>
  <c r="E3089" i="27" s="1"/>
  <c r="E3090" i="27" s="1"/>
  <c r="E3091" i="27" s="1"/>
  <c r="E3092" i="27" s="1"/>
  <c r="E3093" i="27" s="1"/>
  <c r="E3094" i="27" s="1"/>
  <c r="E3095" i="27" s="1"/>
  <c r="E3096" i="27" s="1"/>
  <c r="E3097" i="27" s="1"/>
  <c r="E3098" i="27" s="1"/>
  <c r="E3099" i="27" s="1"/>
  <c r="E3100" i="27" s="1"/>
  <c r="E3101" i="27" s="1"/>
  <c r="E3102" i="27" s="1"/>
  <c r="E3103" i="27" s="1"/>
  <c r="E3104" i="27" s="1"/>
  <c r="E3105" i="27" s="1"/>
  <c r="E3106" i="27" s="1"/>
  <c r="E3107" i="27" s="1"/>
  <c r="E3108" i="27" s="1"/>
  <c r="E3109" i="27" s="1"/>
  <c r="E3110" i="27" s="1"/>
  <c r="E3111" i="27" s="1"/>
  <c r="E3112" i="27" s="1"/>
  <c r="E3113" i="27" s="1"/>
  <c r="E3114" i="27" s="1"/>
  <c r="E3115" i="27" s="1"/>
  <c r="E3116" i="27" s="1"/>
  <c r="E3117" i="27" s="1"/>
  <c r="E3118" i="27" s="1"/>
  <c r="E3119" i="27" s="1"/>
  <c r="E3120" i="27" s="1"/>
  <c r="E3121" i="27" s="1"/>
  <c r="E3122" i="27" s="1"/>
  <c r="E3123" i="27" s="1"/>
  <c r="E3124" i="27" s="1"/>
  <c r="F3080" i="27"/>
  <c r="F3079" i="27"/>
  <c r="F3078" i="27"/>
  <c r="F3077" i="27"/>
  <c r="F3076" i="27"/>
  <c r="F3075" i="27"/>
  <c r="F3074" i="27"/>
  <c r="F3073" i="27"/>
  <c r="F3072" i="27"/>
  <c r="F3071" i="27"/>
  <c r="F3070" i="27"/>
  <c r="F3069" i="27"/>
  <c r="F3068" i="27"/>
  <c r="F3067" i="27"/>
  <c r="F3066" i="27"/>
  <c r="F3065" i="27"/>
  <c r="F3064" i="27"/>
  <c r="F3063" i="27"/>
  <c r="F3062" i="27"/>
  <c r="E3062" i="27"/>
  <c r="E3063" i="27" s="1"/>
  <c r="E3064" i="27" s="1"/>
  <c r="E3065" i="27" s="1"/>
  <c r="E3066" i="27" s="1"/>
  <c r="E3067" i="27" s="1"/>
  <c r="E3068" i="27" s="1"/>
  <c r="E3069" i="27" s="1"/>
  <c r="E3070" i="27" s="1"/>
  <c r="E3071" i="27" s="1"/>
  <c r="E3072" i="27" s="1"/>
  <c r="E3073" i="27" s="1"/>
  <c r="E3074" i="27" s="1"/>
  <c r="E3075" i="27" s="1"/>
  <c r="E3076" i="27" s="1"/>
  <c r="E3077" i="27" s="1"/>
  <c r="E3078" i="27" s="1"/>
  <c r="E3079" i="27" s="1"/>
  <c r="E3080" i="27" s="1"/>
  <c r="F3061" i="27"/>
  <c r="F3060" i="27"/>
  <c r="F3059" i="27"/>
  <c r="F3058" i="27"/>
  <c r="F3057" i="27"/>
  <c r="F3056" i="27"/>
  <c r="E3056" i="27"/>
  <c r="E3057" i="27" s="1"/>
  <c r="E3058" i="27" s="1"/>
  <c r="E3059" i="27" s="1"/>
  <c r="E3060" i="27" s="1"/>
  <c r="F3055" i="27"/>
  <c r="E3051" i="27"/>
  <c r="E3052" i="27" s="1"/>
  <c r="E3053" i="27" s="1"/>
  <c r="E3054" i="27" s="1"/>
  <c r="F3049" i="27"/>
  <c r="F3048" i="27"/>
  <c r="F3047" i="27"/>
  <c r="F3046" i="27"/>
  <c r="F3045" i="27"/>
  <c r="F3044" i="27"/>
  <c r="F3043" i="27"/>
  <c r="E3043" i="27"/>
  <c r="E3044" i="27" s="1"/>
  <c r="E3045" i="27" s="1"/>
  <c r="E3046" i="27" s="1"/>
  <c r="E3047" i="27" s="1"/>
  <c r="E3048" i="27" s="1"/>
  <c r="E3049" i="27" s="1"/>
  <c r="F3042" i="27"/>
  <c r="F3041" i="27"/>
  <c r="F3040" i="27"/>
  <c r="F3039" i="27"/>
  <c r="F3038" i="27"/>
  <c r="F3037" i="27"/>
  <c r="F3036" i="27"/>
  <c r="F3035" i="27"/>
  <c r="F3034" i="27"/>
  <c r="F3033" i="27"/>
  <c r="F3032" i="27"/>
  <c r="F3031" i="27"/>
  <c r="F3030" i="27"/>
  <c r="F3029" i="27"/>
  <c r="F3028" i="27"/>
  <c r="F3027" i="27"/>
  <c r="F3026" i="27"/>
  <c r="F3025" i="27"/>
  <c r="F3024" i="27"/>
  <c r="F3023" i="27"/>
  <c r="F3022" i="27"/>
  <c r="F3021" i="27"/>
  <c r="F3020" i="27"/>
  <c r="F3019" i="27"/>
  <c r="F3018" i="27"/>
  <c r="F3017" i="27"/>
  <c r="F3016" i="27"/>
  <c r="F3015" i="27"/>
  <c r="F3014" i="27"/>
  <c r="F3013" i="27"/>
  <c r="F3012" i="27"/>
  <c r="E3012" i="27"/>
  <c r="E3013" i="27" s="1"/>
  <c r="E3014" i="27" s="1"/>
  <c r="E3015" i="27" s="1"/>
  <c r="E3016" i="27" s="1"/>
  <c r="E3017" i="27" s="1"/>
  <c r="E3018" i="27" s="1"/>
  <c r="E3019" i="27" s="1"/>
  <c r="E3020" i="27" s="1"/>
  <c r="E3021" i="27" s="1"/>
  <c r="E3022" i="27" s="1"/>
  <c r="E3023" i="27" s="1"/>
  <c r="E3024" i="27" s="1"/>
  <c r="E3025" i="27" s="1"/>
  <c r="E3026" i="27" s="1"/>
  <c r="E3027" i="27" s="1"/>
  <c r="E3028" i="27" s="1"/>
  <c r="E3029" i="27" s="1"/>
  <c r="E3030" i="27" s="1"/>
  <c r="E3031" i="27" s="1"/>
  <c r="E3032" i="27" s="1"/>
  <c r="E3033" i="27" s="1"/>
  <c r="E3034" i="27" s="1"/>
  <c r="E3035" i="27" s="1"/>
  <c r="E3036" i="27" s="1"/>
  <c r="E3037" i="27" s="1"/>
  <c r="E3038" i="27" s="1"/>
  <c r="E3039" i="27" s="1"/>
  <c r="E3040" i="27" s="1"/>
  <c r="E3041" i="27" s="1"/>
  <c r="F3011" i="27"/>
  <c r="F3010" i="27"/>
  <c r="F3009" i="27"/>
  <c r="F3008" i="27"/>
  <c r="F3007" i="27"/>
  <c r="F3006" i="27"/>
  <c r="F3005" i="27"/>
  <c r="F3004" i="27"/>
  <c r="F3003" i="27"/>
  <c r="F3002" i="27"/>
  <c r="F3001" i="27"/>
  <c r="F3000" i="27"/>
  <c r="F2999" i="27"/>
  <c r="F2998" i="27"/>
  <c r="F2997" i="27"/>
  <c r="F2996" i="27"/>
  <c r="F2995" i="27"/>
  <c r="F2994" i="27"/>
  <c r="F2993" i="27"/>
  <c r="F2992" i="27"/>
  <c r="F2991" i="27"/>
  <c r="F2990" i="27"/>
  <c r="F2989" i="27"/>
  <c r="F2988" i="27"/>
  <c r="F2987" i="27"/>
  <c r="F2986" i="27"/>
  <c r="F2985" i="27"/>
  <c r="F2984" i="27"/>
  <c r="F2983" i="27"/>
  <c r="F2982" i="27"/>
  <c r="F2981" i="27"/>
  <c r="F2980" i="27"/>
  <c r="F2979" i="27"/>
  <c r="F2978" i="27"/>
  <c r="F2977" i="27"/>
  <c r="F2976" i="27"/>
  <c r="F2975" i="27"/>
  <c r="E2975" i="27"/>
  <c r="E2976" i="27" s="1"/>
  <c r="E2977" i="27" s="1"/>
  <c r="E2978" i="27" s="1"/>
  <c r="E2979" i="27" s="1"/>
  <c r="E2980" i="27" s="1"/>
  <c r="E2981" i="27" s="1"/>
  <c r="E2982" i="27" s="1"/>
  <c r="E2983" i="27" s="1"/>
  <c r="E2984" i="27" s="1"/>
  <c r="E2985" i="27" s="1"/>
  <c r="E2986" i="27" s="1"/>
  <c r="E2987" i="27" s="1"/>
  <c r="E2988" i="27" s="1"/>
  <c r="E2989" i="27" s="1"/>
  <c r="E2990" i="27" s="1"/>
  <c r="E2991" i="27" s="1"/>
  <c r="E2992" i="27" s="1"/>
  <c r="E2993" i="27" s="1"/>
  <c r="E2994" i="27" s="1"/>
  <c r="E2995" i="27" s="1"/>
  <c r="E2996" i="27" s="1"/>
  <c r="E2997" i="27" s="1"/>
  <c r="E2998" i="27" s="1"/>
  <c r="E2999" i="27" s="1"/>
  <c r="E3000" i="27" s="1"/>
  <c r="E3001" i="27" s="1"/>
  <c r="E3002" i="27" s="1"/>
  <c r="E3003" i="27" s="1"/>
  <c r="E3004" i="27" s="1"/>
  <c r="E3005" i="27" s="1"/>
  <c r="E3006" i="27" s="1"/>
  <c r="E3007" i="27" s="1"/>
  <c r="E3008" i="27" s="1"/>
  <c r="E3009" i="27" s="1"/>
  <c r="E3010" i="27" s="1"/>
  <c r="F2974" i="27"/>
  <c r="F2973" i="27"/>
  <c r="F2972" i="27"/>
  <c r="F2971" i="27"/>
  <c r="F2970" i="27"/>
  <c r="F2968" i="27"/>
  <c r="F2967" i="27"/>
  <c r="F2966" i="27"/>
  <c r="F2965" i="27"/>
  <c r="F2964" i="27"/>
  <c r="F2963" i="27"/>
  <c r="F2962" i="27"/>
  <c r="F2961" i="27"/>
  <c r="E2961" i="27"/>
  <c r="E2962" i="27" s="1"/>
  <c r="E2963" i="27" s="1"/>
  <c r="E2964" i="27" s="1"/>
  <c r="E2965" i="27" s="1"/>
  <c r="E2966" i="27" s="1"/>
  <c r="E2967" i="27" s="1"/>
  <c r="E2968" i="27" s="1"/>
  <c r="F2960" i="27"/>
  <c r="F2959" i="27"/>
  <c r="F2958" i="27"/>
  <c r="F2957" i="27"/>
  <c r="F2956" i="27"/>
  <c r="F2955" i="27"/>
  <c r="F2954" i="27"/>
  <c r="F2953" i="27"/>
  <c r="E2953" i="27"/>
  <c r="E2954" i="27" s="1"/>
  <c r="E2955" i="27" s="1"/>
  <c r="E2956" i="27" s="1"/>
  <c r="E2957" i="27" s="1"/>
  <c r="E2958" i="27" s="1"/>
  <c r="E2959" i="27" s="1"/>
  <c r="F2952" i="27"/>
  <c r="F2951" i="27"/>
  <c r="F2950" i="27"/>
  <c r="F2949" i="27"/>
  <c r="F2948" i="27"/>
  <c r="F2947" i="27"/>
  <c r="F2946" i="27"/>
  <c r="F2945" i="27"/>
  <c r="F2944" i="27"/>
  <c r="F2943" i="27"/>
  <c r="F2942" i="27"/>
  <c r="E2942" i="27"/>
  <c r="E2943" i="27" s="1"/>
  <c r="E2944" i="27" s="1"/>
  <c r="E2945" i="27" s="1"/>
  <c r="E2946" i="27" s="1"/>
  <c r="E2947" i="27" s="1"/>
  <c r="E2948" i="27" s="1"/>
  <c r="E2949" i="27" s="1"/>
  <c r="E2950" i="27" s="1"/>
  <c r="E2951" i="27" s="1"/>
  <c r="F2941" i="27"/>
  <c r="F2940" i="27"/>
  <c r="F2939" i="27"/>
  <c r="F2938" i="27"/>
  <c r="E2938" i="27"/>
  <c r="E2939" i="27" s="1"/>
  <c r="E2940" i="27" s="1"/>
  <c r="F2937" i="27"/>
  <c r="F2936" i="27"/>
  <c r="F2935" i="27"/>
  <c r="E2935" i="27"/>
  <c r="E2936" i="27" s="1"/>
  <c r="F2934" i="27"/>
  <c r="F2933" i="27"/>
  <c r="F2932" i="27"/>
  <c r="E2932" i="27"/>
  <c r="E2933" i="27" s="1"/>
  <c r="F2931" i="27"/>
  <c r="F2930" i="27"/>
  <c r="F2929" i="27"/>
  <c r="E2929" i="27"/>
  <c r="E2930" i="27" s="1"/>
  <c r="F2928" i="27"/>
  <c r="F2927" i="27"/>
  <c r="F2926" i="27"/>
  <c r="F2925" i="27"/>
  <c r="E2925" i="27"/>
  <c r="E2926" i="27" s="1"/>
  <c r="E2927" i="27" s="1"/>
  <c r="F2924" i="27"/>
  <c r="E2919" i="27"/>
  <c r="E2920" i="27" s="1"/>
  <c r="E2921" i="27" s="1"/>
  <c r="E2922" i="27" s="1"/>
  <c r="F2912" i="27"/>
  <c r="F2911" i="27"/>
  <c r="F2910" i="27"/>
  <c r="E2910" i="27"/>
  <c r="E2911" i="27" s="1"/>
  <c r="E2912" i="27" s="1"/>
  <c r="F2909" i="27"/>
  <c r="E2906" i="27"/>
  <c r="E2907" i="27" s="1"/>
  <c r="E2908" i="27" s="1"/>
  <c r="F2904" i="27"/>
  <c r="F2903" i="27"/>
  <c r="F2902" i="27"/>
  <c r="F2901" i="27"/>
  <c r="F2900" i="27"/>
  <c r="E2900" i="27"/>
  <c r="E2901" i="27" s="1"/>
  <c r="E2902" i="27" s="1"/>
  <c r="E2903" i="27" s="1"/>
  <c r="E2904" i="27" s="1"/>
  <c r="F2899" i="27"/>
  <c r="F2898" i="27"/>
  <c r="F2897" i="27"/>
  <c r="F2896" i="27"/>
  <c r="F2895" i="27"/>
  <c r="F2894" i="27"/>
  <c r="F2893" i="27"/>
  <c r="F2892" i="27"/>
  <c r="E2892" i="27"/>
  <c r="E2893" i="27" s="1"/>
  <c r="E2894" i="27" s="1"/>
  <c r="E2895" i="27" s="1"/>
  <c r="E2896" i="27" s="1"/>
  <c r="E2897" i="27" s="1"/>
  <c r="E2898" i="27" s="1"/>
  <c r="F2891" i="27"/>
  <c r="F2890" i="27"/>
  <c r="F2889" i="27"/>
  <c r="F2888" i="27"/>
  <c r="E2888" i="27"/>
  <c r="E2889" i="27" s="1"/>
  <c r="E2890" i="27" s="1"/>
  <c r="F2887" i="27"/>
  <c r="F2885" i="27"/>
  <c r="F2884" i="27"/>
  <c r="F2883" i="27"/>
  <c r="F2882" i="27"/>
  <c r="E2882" i="27"/>
  <c r="E2883" i="27" s="1"/>
  <c r="E2884" i="27" s="1"/>
  <c r="E2885" i="27" s="1"/>
  <c r="F2881" i="27"/>
  <c r="E2878" i="27"/>
  <c r="E2879" i="27" s="1"/>
  <c r="E2880" i="27" s="1"/>
  <c r="F2876" i="27"/>
  <c r="F2875" i="27"/>
  <c r="F2874" i="27"/>
  <c r="F2873" i="27"/>
  <c r="F2872" i="27"/>
  <c r="F2871" i="27"/>
  <c r="F2870" i="27"/>
  <c r="F2869" i="27"/>
  <c r="F2868" i="27"/>
  <c r="F2867" i="27"/>
  <c r="E2867" i="27"/>
  <c r="E2868" i="27" s="1"/>
  <c r="E2869" i="27" s="1"/>
  <c r="E2870" i="27" s="1"/>
  <c r="E2871" i="27" s="1"/>
  <c r="E2872" i="27" s="1"/>
  <c r="E2873" i="27" s="1"/>
  <c r="E2874" i="27" s="1"/>
  <c r="E2875" i="27" s="1"/>
  <c r="F2866" i="27"/>
  <c r="F2865" i="27"/>
  <c r="F2864" i="27"/>
  <c r="F2863" i="27"/>
  <c r="E2863" i="27"/>
  <c r="E2864" i="27" s="1"/>
  <c r="E2865" i="27" s="1"/>
  <c r="F2862" i="27"/>
  <c r="E2850" i="27"/>
  <c r="E2851" i="27" s="1"/>
  <c r="E2852" i="27" s="1"/>
  <c r="E2853" i="27" s="1"/>
  <c r="E2854" i="27" s="1"/>
  <c r="E2855" i="27" s="1"/>
  <c r="E2856" i="27" s="1"/>
  <c r="E2857" i="27" s="1"/>
  <c r="E2858" i="27" s="1"/>
  <c r="E2859" i="27" s="1"/>
  <c r="E2860" i="27" s="1"/>
  <c r="F2848" i="27"/>
  <c r="F2847" i="27"/>
  <c r="F2846" i="27"/>
  <c r="F2845" i="27"/>
  <c r="F2844" i="27"/>
  <c r="F2843" i="27"/>
  <c r="F2842" i="27"/>
  <c r="F2841" i="27"/>
  <c r="F2840" i="27"/>
  <c r="F2839" i="27"/>
  <c r="F2838" i="27"/>
  <c r="F2837" i="27"/>
  <c r="F2836" i="27"/>
  <c r="F2835" i="27"/>
  <c r="F2834" i="27"/>
  <c r="F2833" i="27"/>
  <c r="F2832" i="27"/>
  <c r="F2831" i="27"/>
  <c r="F2830" i="27"/>
  <c r="F2829" i="27"/>
  <c r="F2828" i="27"/>
  <c r="F2827" i="27"/>
  <c r="F2826" i="27"/>
  <c r="F2825" i="27"/>
  <c r="F2824" i="27"/>
  <c r="F2823" i="27"/>
  <c r="E2823" i="27"/>
  <c r="E2824" i="27" s="1"/>
  <c r="E2825" i="27" s="1"/>
  <c r="E2826" i="27" s="1"/>
  <c r="E2827" i="27" s="1"/>
  <c r="E2828" i="27" s="1"/>
  <c r="E2829" i="27" s="1"/>
  <c r="E2830" i="27" s="1"/>
  <c r="E2831" i="27" s="1"/>
  <c r="E2832" i="27" s="1"/>
  <c r="E2833" i="27" s="1"/>
  <c r="E2834" i="27" s="1"/>
  <c r="E2835" i="27" s="1"/>
  <c r="E2836" i="27" s="1"/>
  <c r="E2837" i="27" s="1"/>
  <c r="E2838" i="27" s="1"/>
  <c r="E2839" i="27" s="1"/>
  <c r="E2840" i="27" s="1"/>
  <c r="E2841" i="27" s="1"/>
  <c r="E2842" i="27" s="1"/>
  <c r="E2843" i="27" s="1"/>
  <c r="E2844" i="27" s="1"/>
  <c r="E2845" i="27" s="1"/>
  <c r="E2846" i="27" s="1"/>
  <c r="E2847" i="27" s="1"/>
  <c r="E2848" i="27" s="1"/>
  <c r="F2822" i="27"/>
  <c r="F2821" i="27"/>
  <c r="F2820" i="27"/>
  <c r="E2820" i="27"/>
  <c r="E2821" i="27" s="1"/>
  <c r="F2819" i="27"/>
  <c r="F2818" i="27"/>
  <c r="F2816" i="27"/>
  <c r="F2815" i="27"/>
  <c r="F2814" i="27"/>
  <c r="F2813" i="27"/>
  <c r="F2812" i="27"/>
  <c r="F2811" i="27"/>
  <c r="F2810" i="27"/>
  <c r="F2809" i="27"/>
  <c r="F2808" i="27"/>
  <c r="F2807" i="27"/>
  <c r="F2806" i="27"/>
  <c r="F2805" i="27"/>
  <c r="F2804" i="27"/>
  <c r="F2803" i="27"/>
  <c r="F2802" i="27"/>
  <c r="F2801" i="27"/>
  <c r="F2800" i="27"/>
  <c r="F2799" i="27"/>
  <c r="F2798" i="27"/>
  <c r="F2797" i="27"/>
  <c r="F2796" i="27"/>
  <c r="F2795" i="27"/>
  <c r="F2794" i="27"/>
  <c r="F2793" i="27"/>
  <c r="F2792" i="27"/>
  <c r="F2791" i="27"/>
  <c r="F2790" i="27"/>
  <c r="F2789" i="27"/>
  <c r="F2788" i="27"/>
  <c r="E2788" i="27"/>
  <c r="E2789" i="27" s="1"/>
  <c r="E2790" i="27" s="1"/>
  <c r="E2791" i="27" s="1"/>
  <c r="E2792" i="27" s="1"/>
  <c r="E2793" i="27" s="1"/>
  <c r="E2794" i="27" s="1"/>
  <c r="E2795" i="27" s="1"/>
  <c r="E2796" i="27" s="1"/>
  <c r="E2797" i="27" s="1"/>
  <c r="E2798" i="27" s="1"/>
  <c r="E2799" i="27" s="1"/>
  <c r="E2800" i="27" s="1"/>
  <c r="E2801" i="27" s="1"/>
  <c r="E2802" i="27" s="1"/>
  <c r="E2803" i="27" s="1"/>
  <c r="E2804" i="27" s="1"/>
  <c r="E2805" i="27" s="1"/>
  <c r="E2806" i="27" s="1"/>
  <c r="E2807" i="27" s="1"/>
  <c r="E2808" i="27" s="1"/>
  <c r="E2809" i="27" s="1"/>
  <c r="E2810" i="27" s="1"/>
  <c r="E2811" i="27" s="1"/>
  <c r="E2812" i="27" s="1"/>
  <c r="E2813" i="27" s="1"/>
  <c r="E2814" i="27" s="1"/>
  <c r="E2815" i="27" s="1"/>
  <c r="E2816" i="27" s="1"/>
  <c r="F2787" i="27"/>
  <c r="F2786" i="27"/>
  <c r="F2785" i="27"/>
  <c r="F2784" i="27"/>
  <c r="E2784" i="27"/>
  <c r="E2785" i="27" s="1"/>
  <c r="E2786" i="27" s="1"/>
  <c r="F2783" i="27"/>
  <c r="F2781" i="27"/>
  <c r="F2780" i="27"/>
  <c r="F2779" i="27"/>
  <c r="F2778" i="27"/>
  <c r="F2777" i="27"/>
  <c r="F2776" i="27"/>
  <c r="F2775" i="27"/>
  <c r="F2774" i="27"/>
  <c r="E2774" i="27"/>
  <c r="E2775" i="27" s="1"/>
  <c r="E2776" i="27" s="1"/>
  <c r="E2777" i="27" s="1"/>
  <c r="E2778" i="27" s="1"/>
  <c r="E2779" i="27" s="1"/>
  <c r="E2780" i="27" s="1"/>
  <c r="E2781" i="27" s="1"/>
  <c r="F2718" i="27"/>
  <c r="F2717" i="27"/>
  <c r="F2716" i="27"/>
  <c r="F2715" i="27"/>
  <c r="F2714" i="27"/>
  <c r="F2713" i="27"/>
  <c r="E2713" i="27"/>
  <c r="E2714" i="27" s="1"/>
  <c r="E2715" i="27" s="1"/>
  <c r="E2716" i="27" s="1"/>
  <c r="E2717" i="27" s="1"/>
  <c r="E2718" i="27" s="1"/>
  <c r="F2712" i="27"/>
  <c r="F2711" i="27"/>
  <c r="F2710" i="27"/>
  <c r="E2710" i="27"/>
  <c r="E2711" i="27" s="1"/>
  <c r="F2709" i="27"/>
  <c r="F2708" i="27"/>
  <c r="F2707" i="27"/>
  <c r="F2706" i="27"/>
  <c r="F2705" i="27"/>
  <c r="E2705" i="27"/>
  <c r="E2706" i="27" s="1"/>
  <c r="E2707" i="27" s="1"/>
  <c r="E2708" i="27" s="1"/>
  <c r="F2704" i="27"/>
  <c r="F2703" i="27"/>
  <c r="F2702" i="27"/>
  <c r="F2701" i="27"/>
  <c r="E2701" i="27"/>
  <c r="E2702" i="27" s="1"/>
  <c r="E2703" i="27" s="1"/>
  <c r="F2700" i="27"/>
  <c r="F2698" i="27"/>
  <c r="F2697" i="27"/>
  <c r="F2696" i="27"/>
  <c r="F2695" i="27"/>
  <c r="F2694" i="27"/>
  <c r="F2693" i="27"/>
  <c r="F2692" i="27"/>
  <c r="E2692" i="27"/>
  <c r="E2693" i="27" s="1"/>
  <c r="E2694" i="27" s="1"/>
  <c r="E2695" i="27" s="1"/>
  <c r="E2696" i="27" s="1"/>
  <c r="E2697" i="27" s="1"/>
  <c r="E2698" i="27" s="1"/>
  <c r="F2691" i="27"/>
  <c r="F2690" i="27"/>
  <c r="F2689" i="27"/>
  <c r="F2688" i="27"/>
  <c r="E2688" i="27"/>
  <c r="E2689" i="27" s="1"/>
  <c r="E2690" i="27" s="1"/>
  <c r="F2687" i="27"/>
  <c r="F2685" i="27"/>
  <c r="F2684" i="27"/>
  <c r="F2683" i="27"/>
  <c r="F2682" i="27"/>
  <c r="F2681" i="27"/>
  <c r="F2680" i="27"/>
  <c r="F2679" i="27"/>
  <c r="F2678" i="27"/>
  <c r="F2677" i="27"/>
  <c r="F2676" i="27"/>
  <c r="F2675" i="27"/>
  <c r="F2674" i="27"/>
  <c r="F2673" i="27"/>
  <c r="F2672" i="27"/>
  <c r="F2671" i="27"/>
  <c r="F2670" i="27"/>
  <c r="F2669" i="27"/>
  <c r="F2668" i="27"/>
  <c r="F2667" i="27"/>
  <c r="F2666" i="27"/>
  <c r="F2665" i="27"/>
  <c r="E2665" i="27"/>
  <c r="E2666" i="27" s="1"/>
  <c r="E2667" i="27" s="1"/>
  <c r="E2668" i="27" s="1"/>
  <c r="E2669" i="27" s="1"/>
  <c r="E2670" i="27" s="1"/>
  <c r="E2671" i="27" s="1"/>
  <c r="E2672" i="27" s="1"/>
  <c r="E2673" i="27" s="1"/>
  <c r="E2674" i="27" s="1"/>
  <c r="E2675" i="27" s="1"/>
  <c r="E2676" i="27" s="1"/>
  <c r="E2677" i="27" s="1"/>
  <c r="E2678" i="27" s="1"/>
  <c r="E2679" i="27" s="1"/>
  <c r="E2680" i="27" s="1"/>
  <c r="E2681" i="27" s="1"/>
  <c r="E2682" i="27" s="1"/>
  <c r="E2683" i="27" s="1"/>
  <c r="E2684" i="27" s="1"/>
  <c r="E2685" i="27" s="1"/>
  <c r="F2664" i="27"/>
  <c r="F2663" i="27"/>
  <c r="F2662" i="27"/>
  <c r="F2661" i="27"/>
  <c r="F2660" i="27"/>
  <c r="F2658" i="27"/>
  <c r="F2657" i="27"/>
  <c r="F2656" i="27"/>
  <c r="F2655" i="27"/>
  <c r="F2654" i="27"/>
  <c r="F2653" i="27"/>
  <c r="E2653" i="27"/>
  <c r="E2654" i="27" s="1"/>
  <c r="E2655" i="27" s="1"/>
  <c r="E2656" i="27" s="1"/>
  <c r="E2657" i="27" s="1"/>
  <c r="E2658" i="27" s="1"/>
  <c r="F2652" i="27"/>
  <c r="E2643" i="27"/>
  <c r="E2644" i="27" s="1"/>
  <c r="E2645" i="27" s="1"/>
  <c r="E2646" i="27" s="1"/>
  <c r="E2647" i="27" s="1"/>
  <c r="E2648" i="27" s="1"/>
  <c r="E2649" i="27" s="1"/>
  <c r="E2650" i="27" s="1"/>
  <c r="E2651" i="27" s="1"/>
  <c r="E2624" i="27"/>
  <c r="E2625" i="27" s="1"/>
  <c r="E2626" i="27" s="1"/>
  <c r="E2627" i="27" s="1"/>
  <c r="E2628" i="27" s="1"/>
  <c r="E2629" i="27" s="1"/>
  <c r="E2630" i="27" s="1"/>
  <c r="E2631" i="27" s="1"/>
  <c r="E2632" i="27" s="1"/>
  <c r="E2633" i="27" s="1"/>
  <c r="E2634" i="27" s="1"/>
  <c r="E2635" i="27" s="1"/>
  <c r="E2636" i="27" s="1"/>
  <c r="E2637" i="27" s="1"/>
  <c r="E2638" i="27" s="1"/>
  <c r="E2639" i="27" s="1"/>
  <c r="E2640" i="27" s="1"/>
  <c r="E2641" i="27" s="1"/>
  <c r="F2622" i="27"/>
  <c r="F2621" i="27"/>
  <c r="F2620" i="27"/>
  <c r="F2619" i="27"/>
  <c r="F2618" i="27"/>
  <c r="E2618" i="27"/>
  <c r="E2619" i="27" s="1"/>
  <c r="E2620" i="27" s="1"/>
  <c r="E2621" i="27" s="1"/>
  <c r="E2622" i="27" s="1"/>
  <c r="F2617" i="27"/>
  <c r="F2616" i="27"/>
  <c r="F2615" i="27"/>
  <c r="F2614" i="27"/>
  <c r="F2613" i="27"/>
  <c r="F2612" i="27"/>
  <c r="F2611" i="27"/>
  <c r="E2611" i="27"/>
  <c r="E2612" i="27" s="1"/>
  <c r="E2613" i="27" s="1"/>
  <c r="E2614" i="27" s="1"/>
  <c r="E2615" i="27" s="1"/>
  <c r="E2616" i="27" s="1"/>
  <c r="F2610" i="27"/>
  <c r="E2607" i="27"/>
  <c r="E2608" i="27" s="1"/>
  <c r="E2609" i="27" s="1"/>
  <c r="F2605" i="27"/>
  <c r="F2604" i="27"/>
  <c r="F2603" i="27"/>
  <c r="F2602" i="27"/>
  <c r="F2601" i="27"/>
  <c r="F2600" i="27"/>
  <c r="F2599" i="27"/>
  <c r="F2598" i="27"/>
  <c r="E2598" i="27"/>
  <c r="E2599" i="27" s="1"/>
  <c r="E2600" i="27" s="1"/>
  <c r="E2601" i="27" s="1"/>
  <c r="E2602" i="27" s="1"/>
  <c r="E2603" i="27" s="1"/>
  <c r="E2604" i="27" s="1"/>
  <c r="E2605" i="27" s="1"/>
  <c r="F2597" i="27"/>
  <c r="F2596" i="27"/>
  <c r="F2595" i="27"/>
  <c r="F2594" i="27"/>
  <c r="F2593" i="27"/>
  <c r="F2592" i="27"/>
  <c r="F2591" i="27"/>
  <c r="E2591" i="27"/>
  <c r="E2592" i="27" s="1"/>
  <c r="E2593" i="27" s="1"/>
  <c r="E2594" i="27" s="1"/>
  <c r="E2595" i="27" s="1"/>
  <c r="E2596" i="27" s="1"/>
  <c r="F2590" i="27"/>
  <c r="F2589" i="27"/>
  <c r="F2588" i="27"/>
  <c r="F2587" i="27"/>
  <c r="E2587" i="27"/>
  <c r="E2588" i="27" s="1"/>
  <c r="E2589" i="27" s="1"/>
  <c r="F2586" i="27"/>
  <c r="E2582" i="27"/>
  <c r="E2583" i="27" s="1"/>
  <c r="E2584" i="27" s="1"/>
  <c r="E2585" i="27" s="1"/>
  <c r="F2575" i="27"/>
  <c r="F2574" i="27"/>
  <c r="F2573" i="27"/>
  <c r="F2572" i="27"/>
  <c r="F2571" i="27"/>
  <c r="F2570" i="27"/>
  <c r="F2569" i="27"/>
  <c r="F2568" i="27"/>
  <c r="F2567" i="27"/>
  <c r="F2566" i="27"/>
  <c r="F2565" i="27"/>
  <c r="F2564" i="27"/>
  <c r="F2563" i="27"/>
  <c r="F2562" i="27"/>
  <c r="F2561" i="27"/>
  <c r="F2560" i="27"/>
  <c r="F2559" i="27"/>
  <c r="F2558" i="27"/>
  <c r="F2557" i="27"/>
  <c r="F2556" i="27"/>
  <c r="F2555" i="27"/>
  <c r="F2554" i="27"/>
  <c r="E2554" i="27"/>
  <c r="E2555" i="27" s="1"/>
  <c r="E2556" i="27" s="1"/>
  <c r="E2557" i="27" s="1"/>
  <c r="E2558" i="27" s="1"/>
  <c r="E2559" i="27" s="1"/>
  <c r="E2560" i="27" s="1"/>
  <c r="E2561" i="27" s="1"/>
  <c r="E2562" i="27" s="1"/>
  <c r="E2563" i="27" s="1"/>
  <c r="E2564" i="27" s="1"/>
  <c r="E2565" i="27" s="1"/>
  <c r="E2566" i="27" s="1"/>
  <c r="E2567" i="27" s="1"/>
  <c r="E2568" i="27" s="1"/>
  <c r="E2569" i="27" s="1"/>
  <c r="E2570" i="27" s="1"/>
  <c r="E2571" i="27" s="1"/>
  <c r="E2572" i="27" s="1"/>
  <c r="E2573" i="27" s="1"/>
  <c r="E2574" i="27" s="1"/>
  <c r="E2575" i="27" s="1"/>
  <c r="F2553" i="27"/>
  <c r="F2552" i="27"/>
  <c r="E2552" i="27"/>
  <c r="F2551" i="27"/>
  <c r="F2550" i="27"/>
  <c r="F2549" i="27"/>
  <c r="E2549" i="27"/>
  <c r="E2550" i="27" s="1"/>
  <c r="F2548" i="27"/>
  <c r="F2547" i="27"/>
  <c r="F2546" i="27"/>
  <c r="F2545" i="27"/>
  <c r="F2544" i="27"/>
  <c r="E2544" i="27"/>
  <c r="E2545" i="27" s="1"/>
  <c r="E2546" i="27" s="1"/>
  <c r="E2547" i="27" s="1"/>
  <c r="F2543" i="27"/>
  <c r="F2542" i="27"/>
  <c r="F2541" i="27"/>
  <c r="F2540" i="27"/>
  <c r="E2540" i="27"/>
  <c r="E2541" i="27" s="1"/>
  <c r="E2542" i="27" s="1"/>
  <c r="F2539" i="27"/>
  <c r="F2538" i="27"/>
  <c r="F2537" i="27"/>
  <c r="F2536" i="27"/>
  <c r="F2535" i="27"/>
  <c r="F2534" i="27"/>
  <c r="F2533" i="27"/>
  <c r="F2532" i="27"/>
  <c r="F2531" i="27"/>
  <c r="F2530" i="27"/>
  <c r="F2529" i="27"/>
  <c r="F2528" i="27"/>
  <c r="F2527" i="27"/>
  <c r="F2526" i="27"/>
  <c r="F2525" i="27"/>
  <c r="F2524" i="27"/>
  <c r="F2523" i="27"/>
  <c r="F2522" i="27"/>
  <c r="F2521" i="27"/>
  <c r="F2520" i="27"/>
  <c r="E2520" i="27"/>
  <c r="E2521" i="27" s="1"/>
  <c r="E2522" i="27" s="1"/>
  <c r="E2523" i="27" s="1"/>
  <c r="E2524" i="27" s="1"/>
  <c r="E2525" i="27" s="1"/>
  <c r="E2526" i="27" s="1"/>
  <c r="E2527" i="27" s="1"/>
  <c r="E2528" i="27" s="1"/>
  <c r="E2529" i="27" s="1"/>
  <c r="E2530" i="27" s="1"/>
  <c r="E2531" i="27" s="1"/>
  <c r="E2532" i="27" s="1"/>
  <c r="E2533" i="27" s="1"/>
  <c r="E2534" i="27" s="1"/>
  <c r="E2535" i="27" s="1"/>
  <c r="E2536" i="27" s="1"/>
  <c r="E2537" i="27" s="1"/>
  <c r="E2538" i="27" s="1"/>
  <c r="F2519" i="27"/>
  <c r="F2518" i="27"/>
  <c r="F2517" i="27"/>
  <c r="F2516" i="27"/>
  <c r="F2515" i="27"/>
  <c r="F2514" i="27"/>
  <c r="F2513" i="27"/>
  <c r="F2512" i="27"/>
  <c r="F2511" i="27"/>
  <c r="F2510" i="27"/>
  <c r="F2509" i="27"/>
  <c r="F2508" i="27"/>
  <c r="F2507" i="27"/>
  <c r="F2506" i="27"/>
  <c r="F2505" i="27"/>
  <c r="F2504" i="27"/>
  <c r="F2503" i="27"/>
  <c r="F2502" i="27"/>
  <c r="E2502" i="27"/>
  <c r="E2503" i="27" s="1"/>
  <c r="E2504" i="27" s="1"/>
  <c r="E2505" i="27" s="1"/>
  <c r="E2506" i="27" s="1"/>
  <c r="E2507" i="27" s="1"/>
  <c r="E2508" i="27" s="1"/>
  <c r="E2509" i="27" s="1"/>
  <c r="E2510" i="27" s="1"/>
  <c r="E2511" i="27" s="1"/>
  <c r="E2512" i="27" s="1"/>
  <c r="E2513" i="27" s="1"/>
  <c r="E2514" i="27" s="1"/>
  <c r="E2515" i="27" s="1"/>
  <c r="E2516" i="27" s="1"/>
  <c r="E2517" i="27" s="1"/>
  <c r="E2518" i="27" s="1"/>
  <c r="F2501" i="27"/>
  <c r="F2500" i="27"/>
  <c r="E2500" i="27"/>
  <c r="F2499" i="27"/>
  <c r="F2498" i="27"/>
  <c r="F2497" i="27"/>
  <c r="F2496" i="27"/>
  <c r="F2495" i="27"/>
  <c r="F2494" i="27"/>
  <c r="F2493" i="27"/>
  <c r="F2492" i="27"/>
  <c r="F2491" i="27"/>
  <c r="F2490" i="27"/>
  <c r="F2489" i="27"/>
  <c r="F2488" i="27"/>
  <c r="F2487" i="27"/>
  <c r="F2486" i="27"/>
  <c r="F2485" i="27"/>
  <c r="F2484" i="27"/>
  <c r="F2483" i="27"/>
  <c r="F2482" i="27"/>
  <c r="F2481" i="27"/>
  <c r="F2480" i="27"/>
  <c r="F2479" i="27"/>
  <c r="F2478" i="27"/>
  <c r="F2477" i="27"/>
  <c r="F2476" i="27"/>
  <c r="F2475" i="27"/>
  <c r="F2474" i="27"/>
  <c r="F2473" i="27"/>
  <c r="F2472" i="27"/>
  <c r="E2472" i="27"/>
  <c r="E2473" i="27" s="1"/>
  <c r="E2474" i="27" s="1"/>
  <c r="E2475" i="27" s="1"/>
  <c r="E2476" i="27" s="1"/>
  <c r="E2477" i="27" s="1"/>
  <c r="E2478" i="27" s="1"/>
  <c r="E2479" i="27" s="1"/>
  <c r="E2480" i="27" s="1"/>
  <c r="E2481" i="27" s="1"/>
  <c r="E2482" i="27" s="1"/>
  <c r="E2483" i="27" s="1"/>
  <c r="E2484" i="27" s="1"/>
  <c r="E2485" i="27" s="1"/>
  <c r="E2486" i="27" s="1"/>
  <c r="E2487" i="27" s="1"/>
  <c r="E2488" i="27" s="1"/>
  <c r="E2489" i="27" s="1"/>
  <c r="E2490" i="27" s="1"/>
  <c r="E2491" i="27" s="1"/>
  <c r="E2492" i="27" s="1"/>
  <c r="E2493" i="27" s="1"/>
  <c r="E2494" i="27" s="1"/>
  <c r="E2495" i="27" s="1"/>
  <c r="E2496" i="27" s="1"/>
  <c r="E2497" i="27" s="1"/>
  <c r="E2498" i="27" s="1"/>
  <c r="F2471" i="27"/>
  <c r="F2470" i="27"/>
  <c r="F2469" i="27"/>
  <c r="E2469" i="27"/>
  <c r="E2470" i="27" s="1"/>
  <c r="F2468" i="27"/>
  <c r="F2467" i="27"/>
  <c r="F2466" i="27"/>
  <c r="F2465" i="27"/>
  <c r="F2464" i="27"/>
  <c r="F2463" i="27"/>
  <c r="F2462" i="27"/>
  <c r="F2461" i="27"/>
  <c r="E2461" i="27"/>
  <c r="E2462" i="27" s="1"/>
  <c r="E2463" i="27" s="1"/>
  <c r="E2464" i="27" s="1"/>
  <c r="E2465" i="27" s="1"/>
  <c r="E2466" i="27" s="1"/>
  <c r="E2467" i="27" s="1"/>
  <c r="F2460" i="27"/>
  <c r="F2459" i="27"/>
  <c r="F2458" i="27"/>
  <c r="F2457" i="27"/>
  <c r="E2457" i="27"/>
  <c r="E2458" i="27" s="1"/>
  <c r="E2459" i="27" s="1"/>
  <c r="F2456" i="27"/>
  <c r="F2455" i="27"/>
  <c r="F2454" i="27"/>
  <c r="F2453" i="27"/>
  <c r="F2452" i="27"/>
  <c r="F2451" i="27"/>
  <c r="E2451" i="27"/>
  <c r="E2452" i="27" s="1"/>
  <c r="E2453" i="27" s="1"/>
  <c r="E2454" i="27" s="1"/>
  <c r="E2455" i="27" s="1"/>
  <c r="F2450" i="27"/>
  <c r="F2449" i="27"/>
  <c r="F2448" i="27"/>
  <c r="F2447" i="27"/>
  <c r="F2446" i="27"/>
  <c r="F2445" i="27"/>
  <c r="F2444" i="27"/>
  <c r="F2443" i="27"/>
  <c r="F2442" i="27"/>
  <c r="F2441" i="27"/>
  <c r="F2440" i="27"/>
  <c r="F2439" i="27"/>
  <c r="F2438" i="27"/>
  <c r="F2437" i="27"/>
  <c r="F2436" i="27"/>
  <c r="F2435" i="27"/>
  <c r="F2434" i="27"/>
  <c r="F2433" i="27"/>
  <c r="F2432" i="27"/>
  <c r="F2431" i="27"/>
  <c r="F2430" i="27"/>
  <c r="F2429" i="27"/>
  <c r="E2429" i="27"/>
  <c r="E2430" i="27" s="1"/>
  <c r="E2431" i="27" s="1"/>
  <c r="E2432" i="27" s="1"/>
  <c r="E2433" i="27" s="1"/>
  <c r="E2434" i="27" s="1"/>
  <c r="E2435" i="27" s="1"/>
  <c r="E2436" i="27" s="1"/>
  <c r="E2437" i="27" s="1"/>
  <c r="E2438" i="27" s="1"/>
  <c r="E2439" i="27" s="1"/>
  <c r="E2440" i="27" s="1"/>
  <c r="E2441" i="27" s="1"/>
  <c r="E2442" i="27" s="1"/>
  <c r="E2443" i="27" s="1"/>
  <c r="E2444" i="27" s="1"/>
  <c r="E2445" i="27" s="1"/>
  <c r="E2446" i="27" s="1"/>
  <c r="E2447" i="27" s="1"/>
  <c r="E2448" i="27" s="1"/>
  <c r="E2449" i="27" s="1"/>
  <c r="F2428" i="27"/>
  <c r="F2427" i="27"/>
  <c r="F2426" i="27"/>
  <c r="F2425" i="27"/>
  <c r="F2424" i="27"/>
  <c r="F2423" i="27"/>
  <c r="F2422" i="27"/>
  <c r="E2417" i="27"/>
  <c r="E2418" i="27" s="1"/>
  <c r="E2419" i="27" s="1"/>
  <c r="E2420" i="27" s="1"/>
  <c r="F2415" i="27"/>
  <c r="F2414" i="27"/>
  <c r="F2413" i="27"/>
  <c r="F2412" i="27"/>
  <c r="F2411" i="27"/>
  <c r="F2410" i="27"/>
  <c r="F2409" i="27"/>
  <c r="F2408" i="27"/>
  <c r="F2407" i="27"/>
  <c r="F2406" i="27"/>
  <c r="F2405" i="27"/>
  <c r="F2404" i="27"/>
  <c r="F2403" i="27"/>
  <c r="F2402" i="27"/>
  <c r="F2401" i="27"/>
  <c r="F2400" i="27"/>
  <c r="F2399" i="27"/>
  <c r="F2398" i="27"/>
  <c r="F2397" i="27"/>
  <c r="F2396" i="27"/>
  <c r="F2395" i="27"/>
  <c r="F2394" i="27"/>
  <c r="F2393" i="27"/>
  <c r="F2392" i="27"/>
  <c r="E2392" i="27"/>
  <c r="E2393" i="27" s="1"/>
  <c r="E2394" i="27" s="1"/>
  <c r="E2395" i="27" s="1"/>
  <c r="E2396" i="27" s="1"/>
  <c r="E2397" i="27" s="1"/>
  <c r="E2398" i="27" s="1"/>
  <c r="E2399" i="27" s="1"/>
  <c r="E2400" i="27" s="1"/>
  <c r="E2401" i="27" s="1"/>
  <c r="E2402" i="27" s="1"/>
  <c r="E2403" i="27" s="1"/>
  <c r="E2404" i="27" s="1"/>
  <c r="E2405" i="27" s="1"/>
  <c r="E2406" i="27" s="1"/>
  <c r="E2407" i="27" s="1"/>
  <c r="E2408" i="27" s="1"/>
  <c r="E2409" i="27" s="1"/>
  <c r="E2410" i="27" s="1"/>
  <c r="E2411" i="27" s="1"/>
  <c r="E2412" i="27" s="1"/>
  <c r="E2413" i="27" s="1"/>
  <c r="E2414" i="27" s="1"/>
  <c r="E2415" i="27" s="1"/>
  <c r="F2391" i="27"/>
  <c r="F2390" i="27"/>
  <c r="F2389" i="27"/>
  <c r="F2388" i="27"/>
  <c r="E2388" i="27"/>
  <c r="E2389" i="27" s="1"/>
  <c r="E2390" i="27" s="1"/>
  <c r="F2387" i="27"/>
  <c r="F2386" i="27"/>
  <c r="F2385" i="27"/>
  <c r="F2384" i="27"/>
  <c r="F2383" i="27"/>
  <c r="F2382" i="27"/>
  <c r="E2382" i="27"/>
  <c r="E2383" i="27" s="1"/>
  <c r="E2384" i="27" s="1"/>
  <c r="E2385" i="27" s="1"/>
  <c r="E2386" i="27" s="1"/>
  <c r="F2381" i="27"/>
  <c r="F2380" i="27"/>
  <c r="F2379" i="27"/>
  <c r="F2378" i="27"/>
  <c r="F2377" i="27"/>
  <c r="F2376" i="27"/>
  <c r="F2375" i="27"/>
  <c r="F2374" i="27"/>
  <c r="F2373" i="27"/>
  <c r="F2372" i="27"/>
  <c r="F2371" i="27"/>
  <c r="F2370" i="27"/>
  <c r="F2369" i="27"/>
  <c r="F2368" i="27"/>
  <c r="F2367" i="27"/>
  <c r="E2367" i="27"/>
  <c r="E2368" i="27" s="1"/>
  <c r="E2369" i="27" s="1"/>
  <c r="E2370" i="27" s="1"/>
  <c r="E2371" i="27" s="1"/>
  <c r="E2372" i="27" s="1"/>
  <c r="E2373" i="27" s="1"/>
  <c r="E2374" i="27" s="1"/>
  <c r="E2375" i="27" s="1"/>
  <c r="E2376" i="27" s="1"/>
  <c r="E2377" i="27" s="1"/>
  <c r="E2378" i="27" s="1"/>
  <c r="E2379" i="27" s="1"/>
  <c r="E2380" i="27" s="1"/>
  <c r="F2366" i="27"/>
  <c r="F2365" i="27"/>
  <c r="F2364" i="27"/>
  <c r="F2363" i="27"/>
  <c r="E2363" i="27"/>
  <c r="E2364" i="27" s="1"/>
  <c r="E2365" i="27" s="1"/>
  <c r="F2362" i="27"/>
  <c r="F2361" i="27"/>
  <c r="F2360" i="27"/>
  <c r="E2360" i="27"/>
  <c r="E2361" i="27" s="1"/>
  <c r="F2359" i="27"/>
  <c r="F2358" i="27"/>
  <c r="F2357" i="27"/>
  <c r="F2356" i="27"/>
  <c r="F2355" i="27"/>
  <c r="F2354" i="27"/>
  <c r="F2353" i="27"/>
  <c r="F2352" i="27"/>
  <c r="F2351" i="27"/>
  <c r="F2350" i="27"/>
  <c r="F2349" i="27"/>
  <c r="F2348" i="27"/>
  <c r="F2347" i="27"/>
  <c r="F2346" i="27"/>
  <c r="F2345" i="27"/>
  <c r="F2344" i="27"/>
  <c r="F2343" i="27"/>
  <c r="F2342" i="27"/>
  <c r="F2341" i="27"/>
  <c r="F2340" i="27"/>
  <c r="F2339" i="27"/>
  <c r="F2338" i="27"/>
  <c r="F2337" i="27"/>
  <c r="F2336" i="27"/>
  <c r="F2335" i="27"/>
  <c r="F2334" i="27"/>
  <c r="F2333" i="27"/>
  <c r="F2332" i="27"/>
  <c r="F2331" i="27"/>
  <c r="F2330" i="27"/>
  <c r="F2329" i="27"/>
  <c r="F2328" i="27"/>
  <c r="F2327" i="27"/>
  <c r="F2326" i="27"/>
  <c r="F2325" i="27"/>
  <c r="F2324" i="27"/>
  <c r="F2323" i="27"/>
  <c r="F2322" i="27"/>
  <c r="F2321" i="27"/>
  <c r="F2320" i="27"/>
  <c r="F2319" i="27"/>
  <c r="F2318" i="27"/>
  <c r="F2317" i="27"/>
  <c r="F2316" i="27"/>
  <c r="F2315" i="27"/>
  <c r="E2315" i="27"/>
  <c r="E2316" i="27" s="1"/>
  <c r="E2317" i="27" s="1"/>
  <c r="E2318" i="27" s="1"/>
  <c r="E2319" i="27" s="1"/>
  <c r="E2320" i="27" s="1"/>
  <c r="E2321" i="27" s="1"/>
  <c r="E2322" i="27" s="1"/>
  <c r="E2323" i="27" s="1"/>
  <c r="E2324" i="27" s="1"/>
  <c r="E2325" i="27" s="1"/>
  <c r="E2326" i="27" s="1"/>
  <c r="E2327" i="27" s="1"/>
  <c r="E2328" i="27" s="1"/>
  <c r="E2329" i="27" s="1"/>
  <c r="E2330" i="27" s="1"/>
  <c r="E2331" i="27" s="1"/>
  <c r="E2332" i="27" s="1"/>
  <c r="E2333" i="27" s="1"/>
  <c r="E2334" i="27" s="1"/>
  <c r="E2335" i="27" s="1"/>
  <c r="E2336" i="27" s="1"/>
  <c r="E2337" i="27" s="1"/>
  <c r="E2338" i="27" s="1"/>
  <c r="E2339" i="27" s="1"/>
  <c r="E2340" i="27" s="1"/>
  <c r="E2341" i="27" s="1"/>
  <c r="E2342" i="27" s="1"/>
  <c r="E2343" i="27" s="1"/>
  <c r="E2344" i="27" s="1"/>
  <c r="E2345" i="27" s="1"/>
  <c r="E2346" i="27" s="1"/>
  <c r="E2347" i="27" s="1"/>
  <c r="E2348" i="27" s="1"/>
  <c r="E2349" i="27" s="1"/>
  <c r="E2350" i="27" s="1"/>
  <c r="E2351" i="27" s="1"/>
  <c r="E2352" i="27" s="1"/>
  <c r="E2353" i="27" s="1"/>
  <c r="E2354" i="27" s="1"/>
  <c r="E2355" i="27" s="1"/>
  <c r="E2356" i="27" s="1"/>
  <c r="E2357" i="27" s="1"/>
  <c r="E2358" i="27" s="1"/>
  <c r="F2314" i="27"/>
  <c r="F2313" i="27"/>
  <c r="F2312" i="27"/>
  <c r="F2311" i="27"/>
  <c r="F2310" i="27"/>
  <c r="F2309" i="27"/>
  <c r="F2308" i="27"/>
  <c r="F2307" i="27"/>
  <c r="F2306" i="27"/>
  <c r="F2305" i="27"/>
  <c r="F2304" i="27"/>
  <c r="F2303" i="27"/>
  <c r="F2302" i="27"/>
  <c r="F2301" i="27"/>
  <c r="F2300" i="27"/>
  <c r="F2299" i="27"/>
  <c r="F2298" i="27"/>
  <c r="F2297" i="27"/>
  <c r="F2296" i="27"/>
  <c r="F2295" i="27"/>
  <c r="E2295" i="27"/>
  <c r="E2296" i="27" s="1"/>
  <c r="E2297" i="27" s="1"/>
  <c r="E2298" i="27" s="1"/>
  <c r="E2299" i="27" s="1"/>
  <c r="E2300" i="27" s="1"/>
  <c r="E2301" i="27" s="1"/>
  <c r="E2302" i="27" s="1"/>
  <c r="E2303" i="27" s="1"/>
  <c r="E2304" i="27" s="1"/>
  <c r="E2305" i="27" s="1"/>
  <c r="E2306" i="27" s="1"/>
  <c r="E2307" i="27" s="1"/>
  <c r="E2308" i="27" s="1"/>
  <c r="E2309" i="27" s="1"/>
  <c r="E2310" i="27" s="1"/>
  <c r="E2311" i="27" s="1"/>
  <c r="E2312" i="27" s="1"/>
  <c r="E2313" i="27" s="1"/>
  <c r="F2294" i="27"/>
  <c r="F2293" i="27"/>
  <c r="F2292" i="27"/>
  <c r="F2291" i="27"/>
  <c r="F2290" i="27"/>
  <c r="F2289" i="27"/>
  <c r="E2289" i="27"/>
  <c r="E2290" i="27" s="1"/>
  <c r="E2291" i="27" s="1"/>
  <c r="E2292" i="27" s="1"/>
  <c r="E2293" i="27" s="1"/>
  <c r="F2288" i="27"/>
  <c r="F2287" i="27"/>
  <c r="F2286" i="27"/>
  <c r="E2286" i="27"/>
  <c r="E2287" i="27" s="1"/>
  <c r="F2285" i="27"/>
  <c r="F2284" i="27"/>
  <c r="F2283" i="27"/>
  <c r="E2283" i="27"/>
  <c r="E2284" i="27" s="1"/>
  <c r="F2282" i="27"/>
  <c r="F2281" i="27"/>
  <c r="F2280" i="27"/>
  <c r="F2279" i="27"/>
  <c r="F2278" i="27"/>
  <c r="F2277" i="27"/>
  <c r="F2276" i="27"/>
  <c r="E2276" i="27"/>
  <c r="E2277" i="27" s="1"/>
  <c r="E2278" i="27" s="1"/>
  <c r="E2279" i="27" s="1"/>
  <c r="E2280" i="27" s="1"/>
  <c r="E2281" i="27" s="1"/>
  <c r="F2275" i="27"/>
  <c r="F2274" i="27"/>
  <c r="F2273" i="27"/>
  <c r="F2272" i="27"/>
  <c r="F2271" i="27"/>
  <c r="F2270" i="27"/>
  <c r="F2269" i="27"/>
  <c r="F2268" i="27"/>
  <c r="F2267" i="27"/>
  <c r="F2266" i="27"/>
  <c r="F2265" i="27"/>
  <c r="F2264" i="27"/>
  <c r="F2263" i="27"/>
  <c r="F2262" i="27"/>
  <c r="F2261" i="27"/>
  <c r="F2260" i="27"/>
  <c r="F2259" i="27"/>
  <c r="F2258" i="27"/>
  <c r="F2257" i="27"/>
  <c r="F2256" i="27"/>
  <c r="E2256" i="27"/>
  <c r="E2257" i="27" s="1"/>
  <c r="E2258" i="27" s="1"/>
  <c r="E2259" i="27" s="1"/>
  <c r="E2260" i="27" s="1"/>
  <c r="E2261" i="27" s="1"/>
  <c r="E2262" i="27" s="1"/>
  <c r="E2263" i="27" s="1"/>
  <c r="E2264" i="27" s="1"/>
  <c r="E2265" i="27" s="1"/>
  <c r="E2266" i="27" s="1"/>
  <c r="E2267" i="27" s="1"/>
  <c r="E2268" i="27" s="1"/>
  <c r="E2269" i="27" s="1"/>
  <c r="E2270" i="27" s="1"/>
  <c r="E2271" i="27" s="1"/>
  <c r="E2272" i="27" s="1"/>
  <c r="E2273" i="27" s="1"/>
  <c r="E2274" i="27" s="1"/>
  <c r="F2255" i="27"/>
  <c r="F2254" i="27"/>
  <c r="F2253" i="27"/>
  <c r="F2252" i="27"/>
  <c r="F2251" i="27"/>
  <c r="F2250" i="27"/>
  <c r="F2249" i="27"/>
  <c r="F2248" i="27"/>
  <c r="F2247" i="27"/>
  <c r="F2246" i="27"/>
  <c r="F2245" i="27"/>
  <c r="F2244" i="27"/>
  <c r="F2243" i="27"/>
  <c r="F2242" i="27"/>
  <c r="F2241" i="27"/>
  <c r="E2241" i="27"/>
  <c r="E2242" i="27" s="1"/>
  <c r="E2243" i="27" s="1"/>
  <c r="E2244" i="27" s="1"/>
  <c r="E2245" i="27" s="1"/>
  <c r="E2246" i="27" s="1"/>
  <c r="E2247" i="27" s="1"/>
  <c r="E2248" i="27" s="1"/>
  <c r="E2249" i="27" s="1"/>
  <c r="E2250" i="27" s="1"/>
  <c r="E2251" i="27" s="1"/>
  <c r="E2252" i="27" s="1"/>
  <c r="E2253" i="27" s="1"/>
  <c r="E2254" i="27" s="1"/>
  <c r="F2240" i="27"/>
  <c r="F2239" i="27"/>
  <c r="F2238" i="27"/>
  <c r="F2237" i="27"/>
  <c r="F2236" i="27"/>
  <c r="F2235" i="27"/>
  <c r="F2234" i="27"/>
  <c r="F2233" i="27"/>
  <c r="F2232" i="27"/>
  <c r="F2231" i="27"/>
  <c r="F2230" i="27"/>
  <c r="F2229" i="27"/>
  <c r="F2228" i="27"/>
  <c r="F2227" i="27"/>
  <c r="E2227" i="27"/>
  <c r="E2228" i="27" s="1"/>
  <c r="E2229" i="27" s="1"/>
  <c r="E2230" i="27" s="1"/>
  <c r="E2231" i="27" s="1"/>
  <c r="E2232" i="27" s="1"/>
  <c r="E2233" i="27" s="1"/>
  <c r="E2234" i="27" s="1"/>
  <c r="E2235" i="27" s="1"/>
  <c r="E2236" i="27" s="1"/>
  <c r="E2237" i="27" s="1"/>
  <c r="E2238" i="27" s="1"/>
  <c r="E2239" i="27" s="1"/>
  <c r="F2226" i="27"/>
  <c r="F2225" i="27"/>
  <c r="F2224" i="27"/>
  <c r="E2224" i="27"/>
  <c r="E2225" i="27" s="1"/>
  <c r="F2223" i="27"/>
  <c r="F2222" i="27"/>
  <c r="F2221" i="27"/>
  <c r="F2220" i="27"/>
  <c r="F2219" i="27"/>
  <c r="F2218" i="27"/>
  <c r="F2217" i="27"/>
  <c r="F2216" i="27"/>
  <c r="F2215" i="27"/>
  <c r="F2214" i="27"/>
  <c r="F2213" i="27"/>
  <c r="F2212" i="27"/>
  <c r="F2211" i="27"/>
  <c r="F2210" i="27"/>
  <c r="F2209" i="27"/>
  <c r="F2208" i="27"/>
  <c r="F2207" i="27"/>
  <c r="F2206" i="27"/>
  <c r="E2206" i="27"/>
  <c r="E2207" i="27" s="1"/>
  <c r="E2208" i="27" s="1"/>
  <c r="E2209" i="27" s="1"/>
  <c r="E2210" i="27" s="1"/>
  <c r="E2211" i="27" s="1"/>
  <c r="E2212" i="27" s="1"/>
  <c r="E2213" i="27" s="1"/>
  <c r="E2214" i="27" s="1"/>
  <c r="E2215" i="27" s="1"/>
  <c r="E2216" i="27" s="1"/>
  <c r="E2217" i="27" s="1"/>
  <c r="E2218" i="27" s="1"/>
  <c r="E2219" i="27" s="1"/>
  <c r="E2220" i="27" s="1"/>
  <c r="E2221" i="27" s="1"/>
  <c r="E2222" i="27" s="1"/>
  <c r="F2205" i="27"/>
  <c r="F2204" i="27"/>
  <c r="F2203" i="27"/>
  <c r="F2202" i="27"/>
  <c r="F2201" i="27"/>
  <c r="F2200" i="27"/>
  <c r="F2199" i="27"/>
  <c r="F2198" i="27"/>
  <c r="F2197" i="27"/>
  <c r="F2196" i="27"/>
  <c r="F2195" i="27"/>
  <c r="F2194" i="27"/>
  <c r="F2193" i="27"/>
  <c r="F2192" i="27"/>
  <c r="E2192" i="27"/>
  <c r="E2193" i="27" s="1"/>
  <c r="E2194" i="27" s="1"/>
  <c r="E2195" i="27" s="1"/>
  <c r="E2196" i="27" s="1"/>
  <c r="E2197" i="27" s="1"/>
  <c r="E2198" i="27" s="1"/>
  <c r="E2199" i="27" s="1"/>
  <c r="E2200" i="27" s="1"/>
  <c r="E2201" i="27" s="1"/>
  <c r="E2202" i="27" s="1"/>
  <c r="E2203" i="27" s="1"/>
  <c r="E2204" i="27" s="1"/>
  <c r="F2191" i="27"/>
  <c r="F2190" i="27"/>
  <c r="F2189" i="27"/>
  <c r="F2188" i="27"/>
  <c r="F2187" i="27"/>
  <c r="E2171" i="27"/>
  <c r="E2172" i="27" s="1"/>
  <c r="E2173" i="27" s="1"/>
  <c r="E2174" i="27" s="1"/>
  <c r="E2175" i="27" s="1"/>
  <c r="E2176" i="27" s="1"/>
  <c r="E2177" i="27" s="1"/>
  <c r="E2178" i="27" s="1"/>
  <c r="E2179" i="27" s="1"/>
  <c r="E2180" i="27" s="1"/>
  <c r="E2181" i="27" s="1"/>
  <c r="E2182" i="27" s="1"/>
  <c r="E2183" i="27" s="1"/>
  <c r="E2184" i="27" s="1"/>
  <c r="E2185" i="27" s="1"/>
  <c r="F2169" i="27"/>
  <c r="F2168" i="27"/>
  <c r="F2167" i="27"/>
  <c r="F2166" i="27"/>
  <c r="E2166" i="27"/>
  <c r="E2167" i="27" s="1"/>
  <c r="E2168" i="27" s="1"/>
  <c r="E2169" i="27" s="1"/>
  <c r="F2165" i="27"/>
  <c r="F2164" i="27"/>
  <c r="E2164" i="27"/>
  <c r="F2163" i="27"/>
  <c r="F2162" i="27"/>
  <c r="F2161" i="27"/>
  <c r="F2160" i="27"/>
  <c r="E2160" i="27"/>
  <c r="E2161" i="27" s="1"/>
  <c r="E2162" i="27" s="1"/>
  <c r="F2159" i="27"/>
  <c r="E2145" i="27"/>
  <c r="E2146" i="27" s="1"/>
  <c r="E2147" i="27" s="1"/>
  <c r="E2148" i="27" s="1"/>
  <c r="E2149" i="27" s="1"/>
  <c r="E2150" i="27" s="1"/>
  <c r="E2151" i="27" s="1"/>
  <c r="E2152" i="27" s="1"/>
  <c r="E2153" i="27" s="1"/>
  <c r="E2154" i="27" s="1"/>
  <c r="E2155" i="27" s="1"/>
  <c r="E2156" i="27" s="1"/>
  <c r="E2157" i="27" s="1"/>
  <c r="E2158" i="27" s="1"/>
  <c r="F2143" i="27"/>
  <c r="F2142" i="27"/>
  <c r="F2141" i="27"/>
  <c r="F2140" i="27"/>
  <c r="F2139" i="27"/>
  <c r="F2138" i="27"/>
  <c r="F2137" i="27"/>
  <c r="F2136" i="27"/>
  <c r="F2135" i="27"/>
  <c r="F2134" i="27"/>
  <c r="F2133" i="27"/>
  <c r="F2132" i="27"/>
  <c r="F2131" i="27"/>
  <c r="F2130" i="27"/>
  <c r="F2129" i="27"/>
  <c r="F2128" i="27"/>
  <c r="F2127" i="27"/>
  <c r="F2126" i="27"/>
  <c r="F2125" i="27"/>
  <c r="F2124" i="27"/>
  <c r="E2124" i="27"/>
  <c r="E2125" i="27" s="1"/>
  <c r="E2126" i="27" s="1"/>
  <c r="E2127" i="27" s="1"/>
  <c r="E2128" i="27" s="1"/>
  <c r="E2129" i="27" s="1"/>
  <c r="E2130" i="27" s="1"/>
  <c r="E2131" i="27" s="1"/>
  <c r="E2132" i="27" s="1"/>
  <c r="E2133" i="27" s="1"/>
  <c r="E2134" i="27" s="1"/>
  <c r="E2135" i="27" s="1"/>
  <c r="E2136" i="27" s="1"/>
  <c r="E2137" i="27" s="1"/>
  <c r="E2138" i="27" s="1"/>
  <c r="E2139" i="27" s="1"/>
  <c r="E2140" i="27" s="1"/>
  <c r="E2141" i="27" s="1"/>
  <c r="E2142" i="27" s="1"/>
  <c r="E2143" i="27" s="1"/>
  <c r="F2123" i="27"/>
  <c r="F2122" i="27"/>
  <c r="F2121" i="27"/>
  <c r="F2120" i="27"/>
  <c r="E2120" i="27"/>
  <c r="E2121" i="27" s="1"/>
  <c r="E2122" i="27" s="1"/>
  <c r="F2119" i="27"/>
  <c r="F2118" i="27"/>
  <c r="F2117" i="27"/>
  <c r="F2116" i="27"/>
  <c r="F2115" i="27"/>
  <c r="F2114" i="27"/>
  <c r="F2113" i="27"/>
  <c r="F2112" i="27"/>
  <c r="E2112" i="27"/>
  <c r="E2113" i="27" s="1"/>
  <c r="E2114" i="27" s="1"/>
  <c r="E2115" i="27" s="1"/>
  <c r="E2116" i="27" s="1"/>
  <c r="E2117" i="27" s="1"/>
  <c r="E2118" i="27" s="1"/>
  <c r="F2111" i="27"/>
  <c r="F2110" i="27"/>
  <c r="F2109" i="27"/>
  <c r="F2108" i="27"/>
  <c r="F2107" i="27"/>
  <c r="F2106" i="27"/>
  <c r="F2105" i="27"/>
  <c r="F2104" i="27"/>
  <c r="E2104" i="27"/>
  <c r="E2105" i="27" s="1"/>
  <c r="E2106" i="27" s="1"/>
  <c r="E2107" i="27" s="1"/>
  <c r="E2108" i="27" s="1"/>
  <c r="E2109" i="27" s="1"/>
  <c r="E2110" i="27" s="1"/>
  <c r="F2103" i="27"/>
  <c r="F2102" i="27"/>
  <c r="F2101" i="27"/>
  <c r="F2100" i="27"/>
  <c r="F2099" i="27"/>
  <c r="F2098" i="27"/>
  <c r="F2097" i="27"/>
  <c r="F2096" i="27"/>
  <c r="F2095" i="27"/>
  <c r="F2094" i="27"/>
  <c r="F2093" i="27"/>
  <c r="F2092" i="27"/>
  <c r="F2091" i="27"/>
  <c r="F2090" i="27"/>
  <c r="F2089" i="27"/>
  <c r="F2088" i="27"/>
  <c r="F2087" i="27"/>
  <c r="F2086" i="27"/>
  <c r="F2085" i="27"/>
  <c r="F2084" i="27"/>
  <c r="F2083" i="27"/>
  <c r="F2082" i="27"/>
  <c r="F2081" i="27"/>
  <c r="F2080" i="27"/>
  <c r="F2079" i="27"/>
  <c r="E2079" i="27"/>
  <c r="E2080" i="27" s="1"/>
  <c r="E2081" i="27" s="1"/>
  <c r="E2082" i="27" s="1"/>
  <c r="E2083" i="27" s="1"/>
  <c r="E2084" i="27" s="1"/>
  <c r="E2085" i="27" s="1"/>
  <c r="E2086" i="27" s="1"/>
  <c r="E2087" i="27" s="1"/>
  <c r="E2088" i="27" s="1"/>
  <c r="E2089" i="27" s="1"/>
  <c r="E2090" i="27" s="1"/>
  <c r="E2091" i="27" s="1"/>
  <c r="E2092" i="27" s="1"/>
  <c r="E2093" i="27" s="1"/>
  <c r="E2094" i="27" s="1"/>
  <c r="E2095" i="27" s="1"/>
  <c r="E2096" i="27" s="1"/>
  <c r="E2097" i="27" s="1"/>
  <c r="E2098" i="27" s="1"/>
  <c r="E2099" i="27" s="1"/>
  <c r="E2100" i="27" s="1"/>
  <c r="E2101" i="27" s="1"/>
  <c r="E2102" i="27" s="1"/>
  <c r="F2078" i="27"/>
  <c r="F2077" i="27"/>
  <c r="F2076" i="27"/>
  <c r="F2075" i="27"/>
  <c r="F2074" i="27"/>
  <c r="F2073" i="27"/>
  <c r="F2072" i="27"/>
  <c r="F2071" i="27"/>
  <c r="F2070" i="27"/>
  <c r="F2069" i="27"/>
  <c r="F2068" i="27"/>
  <c r="F2067" i="27"/>
  <c r="F2066" i="27"/>
  <c r="F2065" i="27"/>
  <c r="F2064" i="27"/>
  <c r="F2063" i="27"/>
  <c r="F2062" i="27"/>
  <c r="F2061" i="27"/>
  <c r="E2061" i="27"/>
  <c r="E2062" i="27" s="1"/>
  <c r="E2063" i="27" s="1"/>
  <c r="E2064" i="27" s="1"/>
  <c r="E2065" i="27" s="1"/>
  <c r="E2066" i="27" s="1"/>
  <c r="E2067" i="27" s="1"/>
  <c r="E2068" i="27" s="1"/>
  <c r="E2069" i="27" s="1"/>
  <c r="E2070" i="27" s="1"/>
  <c r="E2071" i="27" s="1"/>
  <c r="E2072" i="27" s="1"/>
  <c r="E2073" i="27" s="1"/>
  <c r="E2074" i="27" s="1"/>
  <c r="E2075" i="27" s="1"/>
  <c r="E2076" i="27" s="1"/>
  <c r="E2077" i="27" s="1"/>
  <c r="F2060" i="27"/>
  <c r="F2059" i="27"/>
  <c r="F2058" i="27"/>
  <c r="F2057" i="27"/>
  <c r="F2056" i="27"/>
  <c r="F2054" i="27"/>
  <c r="F2053" i="27"/>
  <c r="F2052" i="27"/>
  <c r="F2051" i="27"/>
  <c r="F2050" i="27"/>
  <c r="F2049" i="27"/>
  <c r="E2049" i="27"/>
  <c r="E2050" i="27" s="1"/>
  <c r="E2051" i="27" s="1"/>
  <c r="E2052" i="27" s="1"/>
  <c r="E2053" i="27" s="1"/>
  <c r="E2054" i="27" s="1"/>
  <c r="F2048" i="27"/>
  <c r="E2010" i="27"/>
  <c r="E2011" i="27" s="1"/>
  <c r="E2012" i="27" s="1"/>
  <c r="E2013" i="27" s="1"/>
  <c r="E2014" i="27" s="1"/>
  <c r="E2015" i="27" s="1"/>
  <c r="E2016" i="27" s="1"/>
  <c r="E2017" i="27" s="1"/>
  <c r="E2018" i="27" s="1"/>
  <c r="E2019" i="27" s="1"/>
  <c r="E2020" i="27" s="1"/>
  <c r="E2021" i="27" s="1"/>
  <c r="E2022" i="27" s="1"/>
  <c r="E2023" i="27" s="1"/>
  <c r="E2024" i="27" s="1"/>
  <c r="E2025" i="27" s="1"/>
  <c r="E2026" i="27" s="1"/>
  <c r="E2027" i="27" s="1"/>
  <c r="E2028" i="27" s="1"/>
  <c r="E2029" i="27" s="1"/>
  <c r="E2030" i="27" s="1"/>
  <c r="E2031" i="27" s="1"/>
  <c r="E2032" i="27" s="1"/>
  <c r="E2033" i="27" s="1"/>
  <c r="E2034" i="27" s="1"/>
  <c r="E2035" i="27" s="1"/>
  <c r="E2036" i="27" s="1"/>
  <c r="E2037" i="27" s="1"/>
  <c r="E2038" i="27" s="1"/>
  <c r="E2039" i="27" s="1"/>
  <c r="E2040" i="27" s="1"/>
  <c r="E2041" i="27" s="1"/>
  <c r="E2042" i="27" s="1"/>
  <c r="E2043" i="27" s="1"/>
  <c r="E2044" i="27" s="1"/>
  <c r="E2045" i="27" s="1"/>
  <c r="E2046" i="27" s="1"/>
  <c r="E2047" i="27" s="1"/>
  <c r="F2003" i="27"/>
  <c r="F2002" i="27"/>
  <c r="F2001" i="27"/>
  <c r="F2000" i="27"/>
  <c r="F1999" i="27"/>
  <c r="E1999" i="27"/>
  <c r="E2000" i="27" s="1"/>
  <c r="E2001" i="27" s="1"/>
  <c r="E2002" i="27" s="1"/>
  <c r="E2003" i="27" s="1"/>
  <c r="F1998" i="27"/>
  <c r="F1997" i="27"/>
  <c r="F1996" i="27"/>
  <c r="F1995" i="27"/>
  <c r="F1994" i="27"/>
  <c r="F1992" i="27"/>
  <c r="F1991" i="27"/>
  <c r="F1990" i="27"/>
  <c r="F1989" i="27"/>
  <c r="F1988" i="27"/>
  <c r="E1988" i="27"/>
  <c r="E1989" i="27" s="1"/>
  <c r="E1990" i="27" s="1"/>
  <c r="E1991" i="27" s="1"/>
  <c r="E1992" i="27" s="1"/>
  <c r="F1987" i="27"/>
  <c r="F1986" i="27"/>
  <c r="F1985" i="27"/>
  <c r="F1984" i="27"/>
  <c r="F1983" i="27"/>
  <c r="F1982" i="27"/>
  <c r="F1981" i="27"/>
  <c r="E1981" i="27"/>
  <c r="E1982" i="27" s="1"/>
  <c r="E1983" i="27" s="1"/>
  <c r="E1984" i="27" s="1"/>
  <c r="E1985" i="27" s="1"/>
  <c r="E1986" i="27" s="1"/>
  <c r="F1980" i="27"/>
  <c r="F1979" i="27"/>
  <c r="F1978" i="27"/>
  <c r="F1977" i="27"/>
  <c r="F1976" i="27"/>
  <c r="F1974" i="27"/>
  <c r="F1973" i="27"/>
  <c r="F1972" i="27"/>
  <c r="F1971" i="27"/>
  <c r="F1970" i="27"/>
  <c r="F1969" i="27"/>
  <c r="F1968" i="27"/>
  <c r="F1967" i="27"/>
  <c r="F1966" i="27"/>
  <c r="F1965" i="27"/>
  <c r="F1964" i="27"/>
  <c r="F1963" i="27"/>
  <c r="F1962" i="27"/>
  <c r="F1961" i="27"/>
  <c r="F1960" i="27"/>
  <c r="F1959" i="27"/>
  <c r="F1958" i="27"/>
  <c r="F1957" i="27"/>
  <c r="F1956" i="27"/>
  <c r="F1955" i="27"/>
  <c r="E1955" i="27"/>
  <c r="E1956" i="27" s="1"/>
  <c r="E1957" i="27" s="1"/>
  <c r="E1958" i="27" s="1"/>
  <c r="E1959" i="27" s="1"/>
  <c r="E1960" i="27" s="1"/>
  <c r="E1961" i="27" s="1"/>
  <c r="E1962" i="27" s="1"/>
  <c r="E1963" i="27" s="1"/>
  <c r="E1964" i="27" s="1"/>
  <c r="E1965" i="27" s="1"/>
  <c r="E1966" i="27" s="1"/>
  <c r="E1967" i="27" s="1"/>
  <c r="E1968" i="27" s="1"/>
  <c r="E1969" i="27" s="1"/>
  <c r="E1970" i="27" s="1"/>
  <c r="E1971" i="27" s="1"/>
  <c r="E1972" i="27" s="1"/>
  <c r="E1973" i="27" s="1"/>
  <c r="E1974" i="27" s="1"/>
  <c r="F1954" i="27"/>
  <c r="F1953" i="27"/>
  <c r="F1952" i="27"/>
  <c r="F1951" i="27"/>
  <c r="F1950" i="27"/>
  <c r="F1949" i="27"/>
  <c r="F1948" i="27"/>
  <c r="F1947" i="27"/>
  <c r="F1946" i="27"/>
  <c r="F1945" i="27"/>
  <c r="F1944" i="27"/>
  <c r="F1943" i="27"/>
  <c r="F1942" i="27"/>
  <c r="F1941" i="27"/>
  <c r="F1940" i="27"/>
  <c r="F1939" i="27"/>
  <c r="F1938" i="27"/>
  <c r="F1937" i="27"/>
  <c r="F1936" i="27"/>
  <c r="F1935" i="27"/>
  <c r="F1934" i="27"/>
  <c r="F1933" i="27"/>
  <c r="F1932" i="27"/>
  <c r="F1931" i="27"/>
  <c r="F1930" i="27"/>
  <c r="F1929" i="27"/>
  <c r="F1928" i="27"/>
  <c r="F1927" i="27"/>
  <c r="F1926" i="27"/>
  <c r="F1925" i="27"/>
  <c r="F1924" i="27"/>
  <c r="F1923" i="27"/>
  <c r="F1922" i="27"/>
  <c r="F1921" i="27"/>
  <c r="F1920" i="27"/>
  <c r="F1919" i="27"/>
  <c r="F1918" i="27"/>
  <c r="F1917" i="27"/>
  <c r="F1916" i="27"/>
  <c r="F1915" i="27"/>
  <c r="F1914" i="27"/>
  <c r="F1913" i="27"/>
  <c r="F1912" i="27"/>
  <c r="F1911" i="27"/>
  <c r="F1910" i="27"/>
  <c r="F1909" i="27"/>
  <c r="F1908" i="27"/>
  <c r="F1907" i="27"/>
  <c r="F1906" i="27"/>
  <c r="F1905" i="27"/>
  <c r="F1904" i="27"/>
  <c r="F1903" i="27"/>
  <c r="F1902" i="27"/>
  <c r="F1901" i="27"/>
  <c r="F1900" i="27"/>
  <c r="F1899" i="27"/>
  <c r="F1898" i="27"/>
  <c r="F1897" i="27"/>
  <c r="F1896" i="27"/>
  <c r="F1895" i="27"/>
  <c r="F1894" i="27"/>
  <c r="F1893" i="27"/>
  <c r="F1892" i="27"/>
  <c r="F1891" i="27"/>
  <c r="F1890" i="27"/>
  <c r="F1889" i="27"/>
  <c r="F1888" i="27"/>
  <c r="F1887" i="27"/>
  <c r="F1886" i="27"/>
  <c r="F1885" i="27"/>
  <c r="F1884" i="27"/>
  <c r="F1883" i="27"/>
  <c r="F1882" i="27"/>
  <c r="F1881" i="27"/>
  <c r="F1880" i="27"/>
  <c r="F1879" i="27"/>
  <c r="F1878" i="27"/>
  <c r="F1877" i="27"/>
  <c r="F1876" i="27"/>
  <c r="F1875" i="27"/>
  <c r="F1874" i="27"/>
  <c r="F1873" i="27"/>
  <c r="F1872" i="27"/>
  <c r="F1871" i="27"/>
  <c r="F1870" i="27"/>
  <c r="F1869" i="27"/>
  <c r="F1868" i="27"/>
  <c r="F1867" i="27"/>
  <c r="F1866" i="27"/>
  <c r="F1865" i="27"/>
  <c r="F1864" i="27"/>
  <c r="F1863" i="27"/>
  <c r="F1862" i="27"/>
  <c r="F1861" i="27"/>
  <c r="E1861" i="27"/>
  <c r="E1862" i="27" s="1"/>
  <c r="E1863" i="27" s="1"/>
  <c r="E1864" i="27" s="1"/>
  <c r="E1865" i="27" s="1"/>
  <c r="E1866" i="27" s="1"/>
  <c r="E1867" i="27" s="1"/>
  <c r="E1868" i="27" s="1"/>
  <c r="E1869" i="27" s="1"/>
  <c r="E1870" i="27" s="1"/>
  <c r="E1871" i="27" s="1"/>
  <c r="E1872" i="27" s="1"/>
  <c r="E1873" i="27" s="1"/>
  <c r="E1874" i="27" s="1"/>
  <c r="E1875" i="27" s="1"/>
  <c r="E1876" i="27" s="1"/>
  <c r="E1877" i="27" s="1"/>
  <c r="E1878" i="27" s="1"/>
  <c r="E1879" i="27" s="1"/>
  <c r="E1880" i="27" s="1"/>
  <c r="E1881" i="27" s="1"/>
  <c r="E1882" i="27" s="1"/>
  <c r="E1883" i="27" s="1"/>
  <c r="E1884" i="27" s="1"/>
  <c r="E1885" i="27" s="1"/>
  <c r="E1886" i="27" s="1"/>
  <c r="E1887" i="27" s="1"/>
  <c r="E1888" i="27" s="1"/>
  <c r="E1889" i="27" s="1"/>
  <c r="E1890" i="27" s="1"/>
  <c r="E1891" i="27" s="1"/>
  <c r="E1892" i="27" s="1"/>
  <c r="E1893" i="27" s="1"/>
  <c r="E1894" i="27" s="1"/>
  <c r="E1895" i="27" s="1"/>
  <c r="E1896" i="27" s="1"/>
  <c r="E1897" i="27" s="1"/>
  <c r="E1898" i="27" s="1"/>
  <c r="E1899" i="27" s="1"/>
  <c r="E1900" i="27" s="1"/>
  <c r="E1901" i="27" s="1"/>
  <c r="E1902" i="27" s="1"/>
  <c r="E1903" i="27" s="1"/>
  <c r="E1904" i="27" s="1"/>
  <c r="E1905" i="27" s="1"/>
  <c r="E1906" i="27" s="1"/>
  <c r="E1907" i="27" s="1"/>
  <c r="E1908" i="27" s="1"/>
  <c r="E1909" i="27" s="1"/>
  <c r="E1910" i="27" s="1"/>
  <c r="E1911" i="27" s="1"/>
  <c r="E1912" i="27" s="1"/>
  <c r="E1913" i="27" s="1"/>
  <c r="E1914" i="27" s="1"/>
  <c r="E1915" i="27" s="1"/>
  <c r="E1916" i="27" s="1"/>
  <c r="E1917" i="27" s="1"/>
  <c r="E1918" i="27" s="1"/>
  <c r="E1919" i="27" s="1"/>
  <c r="E1920" i="27" s="1"/>
  <c r="E1921" i="27" s="1"/>
  <c r="E1922" i="27" s="1"/>
  <c r="E1923" i="27" s="1"/>
  <c r="E1924" i="27" s="1"/>
  <c r="E1925" i="27" s="1"/>
  <c r="E1926" i="27" s="1"/>
  <c r="E1927" i="27" s="1"/>
  <c r="E1928" i="27" s="1"/>
  <c r="E1929" i="27" s="1"/>
  <c r="E1930" i="27" s="1"/>
  <c r="E1931" i="27" s="1"/>
  <c r="E1932" i="27" s="1"/>
  <c r="E1933" i="27" s="1"/>
  <c r="E1934" i="27" s="1"/>
  <c r="E1935" i="27" s="1"/>
  <c r="E1936" i="27" s="1"/>
  <c r="E1937" i="27" s="1"/>
  <c r="E1938" i="27" s="1"/>
  <c r="E1939" i="27" s="1"/>
  <c r="E1940" i="27" s="1"/>
  <c r="E1941" i="27" s="1"/>
  <c r="E1942" i="27" s="1"/>
  <c r="E1943" i="27" s="1"/>
  <c r="E1944" i="27" s="1"/>
  <c r="E1945" i="27" s="1"/>
  <c r="E1946" i="27" s="1"/>
  <c r="E1947" i="27" s="1"/>
  <c r="E1948" i="27" s="1"/>
  <c r="E1949" i="27" s="1"/>
  <c r="E1950" i="27" s="1"/>
  <c r="E1951" i="27" s="1"/>
  <c r="E1952" i="27" s="1"/>
  <c r="E1953" i="27" s="1"/>
  <c r="F1860" i="27"/>
  <c r="F1859" i="27"/>
  <c r="F1858" i="27"/>
  <c r="F1857" i="27"/>
  <c r="F1856" i="27"/>
  <c r="E1851" i="27"/>
  <c r="E1852" i="27" s="1"/>
  <c r="E1853" i="27" s="1"/>
  <c r="E1854" i="27" s="1"/>
  <c r="F1849" i="27"/>
  <c r="F1848" i="27"/>
  <c r="F1847" i="27"/>
  <c r="F1846" i="27"/>
  <c r="F1845" i="27"/>
  <c r="F1844" i="27"/>
  <c r="F1843" i="27"/>
  <c r="F1842" i="27"/>
  <c r="F1841" i="27"/>
  <c r="F1840" i="27"/>
  <c r="E1840" i="27"/>
  <c r="E1841" i="27" s="1"/>
  <c r="E1842" i="27" s="1"/>
  <c r="E1843" i="27" s="1"/>
  <c r="E1844" i="27" s="1"/>
  <c r="E1845" i="27" s="1"/>
  <c r="E1846" i="27" s="1"/>
  <c r="E1847" i="27" s="1"/>
  <c r="E1848" i="27" s="1"/>
  <c r="E1849" i="27" s="1"/>
  <c r="F1839" i="27"/>
  <c r="F1838" i="27"/>
  <c r="F1837" i="27"/>
  <c r="F1836" i="27"/>
  <c r="E1836" i="27"/>
  <c r="E1837" i="27" s="1"/>
  <c r="E1838" i="27" s="1"/>
  <c r="F1835" i="27"/>
  <c r="E1832" i="27"/>
  <c r="E1833" i="27" s="1"/>
  <c r="E1834" i="27" s="1"/>
  <c r="E1823" i="27"/>
  <c r="E1824" i="27" s="1"/>
  <c r="E1825" i="27" s="1"/>
  <c r="E1826" i="27" s="1"/>
  <c r="E1827" i="27" s="1"/>
  <c r="E1828" i="27" s="1"/>
  <c r="E1829" i="27" s="1"/>
  <c r="F1821" i="27"/>
  <c r="F1820" i="27"/>
  <c r="F1819" i="27"/>
  <c r="F1818" i="27"/>
  <c r="F1817" i="27"/>
  <c r="F1816" i="27"/>
  <c r="F1815" i="27"/>
  <c r="F1814" i="27"/>
  <c r="F1813" i="27"/>
  <c r="E1813" i="27"/>
  <c r="E1814" i="27" s="1"/>
  <c r="E1815" i="27" s="1"/>
  <c r="E1816" i="27" s="1"/>
  <c r="E1817" i="27" s="1"/>
  <c r="E1818" i="27" s="1"/>
  <c r="E1819" i="27" s="1"/>
  <c r="E1820" i="27" s="1"/>
  <c r="E1821" i="27" s="1"/>
  <c r="F1812" i="27"/>
  <c r="F1811" i="27"/>
  <c r="F1810" i="27"/>
  <c r="E1810" i="27"/>
  <c r="E1811" i="27" s="1"/>
  <c r="F1809" i="27"/>
  <c r="F1808" i="27"/>
  <c r="F1807" i="27"/>
  <c r="F1806" i="27"/>
  <c r="F1805" i="27"/>
  <c r="F1804" i="27"/>
  <c r="F1803" i="27"/>
  <c r="F1802" i="27"/>
  <c r="F1801" i="27"/>
  <c r="F1800" i="27"/>
  <c r="F1799" i="27"/>
  <c r="F1798" i="27"/>
  <c r="F1797" i="27"/>
  <c r="F1796" i="27"/>
  <c r="F1795" i="27"/>
  <c r="F1794" i="27"/>
  <c r="F1793" i="27"/>
  <c r="F1792" i="27"/>
  <c r="E1792" i="27"/>
  <c r="E1793" i="27" s="1"/>
  <c r="E1794" i="27" s="1"/>
  <c r="E1795" i="27" s="1"/>
  <c r="E1796" i="27" s="1"/>
  <c r="E1797" i="27" s="1"/>
  <c r="E1798" i="27" s="1"/>
  <c r="E1799" i="27" s="1"/>
  <c r="E1800" i="27" s="1"/>
  <c r="E1801" i="27" s="1"/>
  <c r="E1802" i="27" s="1"/>
  <c r="E1803" i="27" s="1"/>
  <c r="E1804" i="27" s="1"/>
  <c r="E1805" i="27" s="1"/>
  <c r="E1806" i="27" s="1"/>
  <c r="E1807" i="27" s="1"/>
  <c r="E1808" i="27" s="1"/>
  <c r="F1791" i="27"/>
  <c r="F1790" i="27"/>
  <c r="F1789" i="27"/>
  <c r="E1789" i="27"/>
  <c r="E1790" i="27" s="1"/>
  <c r="F1788" i="27"/>
  <c r="F1787" i="27"/>
  <c r="F1786" i="27"/>
  <c r="F1785" i="27"/>
  <c r="F1784" i="27"/>
  <c r="E1784" i="27"/>
  <c r="E1785" i="27" s="1"/>
  <c r="E1786" i="27" s="1"/>
  <c r="E1787" i="27" s="1"/>
  <c r="F1783" i="27"/>
  <c r="E1772" i="27"/>
  <c r="E1773" i="27" s="1"/>
  <c r="E1774" i="27" s="1"/>
  <c r="E1775" i="27" s="1"/>
  <c r="E1776" i="27" s="1"/>
  <c r="E1777" i="27" s="1"/>
  <c r="E1778" i="27" s="1"/>
  <c r="E1779" i="27" s="1"/>
  <c r="E1780" i="27" s="1"/>
  <c r="E1781" i="27" s="1"/>
  <c r="E1782" i="27" s="1"/>
  <c r="F1770" i="27"/>
  <c r="F1769" i="27"/>
  <c r="E1769" i="27"/>
  <c r="E1770" i="27" s="1"/>
  <c r="F1768" i="27"/>
  <c r="F1767" i="27"/>
  <c r="F1766" i="27"/>
  <c r="F1765" i="27"/>
  <c r="F1764" i="27"/>
  <c r="F1763" i="27"/>
  <c r="F1762" i="27"/>
  <c r="F1761" i="27"/>
  <c r="F1760" i="27"/>
  <c r="F1759" i="27"/>
  <c r="E1759" i="27"/>
  <c r="E1760" i="27" s="1"/>
  <c r="E1761" i="27" s="1"/>
  <c r="E1762" i="27" s="1"/>
  <c r="E1763" i="27" s="1"/>
  <c r="E1764" i="27" s="1"/>
  <c r="E1765" i="27" s="1"/>
  <c r="E1766" i="27" s="1"/>
  <c r="E1767" i="27" s="1"/>
  <c r="F1758" i="27"/>
  <c r="F1757" i="27"/>
  <c r="F1756" i="27"/>
  <c r="F1755" i="27"/>
  <c r="F1754" i="27"/>
  <c r="E1710" i="27"/>
  <c r="E1711" i="27" s="1"/>
  <c r="E1712" i="27" s="1"/>
  <c r="E1713" i="27" s="1"/>
  <c r="E1714" i="27" s="1"/>
  <c r="E1715" i="27" s="1"/>
  <c r="E1716" i="27" s="1"/>
  <c r="E1717" i="27" s="1"/>
  <c r="E1718" i="27" s="1"/>
  <c r="E1719" i="27" s="1"/>
  <c r="E1720" i="27" s="1"/>
  <c r="E1721" i="27" s="1"/>
  <c r="E1722" i="27" s="1"/>
  <c r="E1723" i="27" s="1"/>
  <c r="E1724" i="27" s="1"/>
  <c r="E1725" i="27" s="1"/>
  <c r="E1726" i="27" s="1"/>
  <c r="E1727" i="27" s="1"/>
  <c r="E1728" i="27" s="1"/>
  <c r="E1729" i="27" s="1"/>
  <c r="E1730" i="27" s="1"/>
  <c r="E1731" i="27" s="1"/>
  <c r="E1732" i="27" s="1"/>
  <c r="E1733" i="27" s="1"/>
  <c r="E1734" i="27" s="1"/>
  <c r="E1735" i="27" s="1"/>
  <c r="E1736" i="27" s="1"/>
  <c r="E1737" i="27" s="1"/>
  <c r="E1738" i="27" s="1"/>
  <c r="E1739" i="27" s="1"/>
  <c r="E1740" i="27" s="1"/>
  <c r="E1741" i="27" s="1"/>
  <c r="E1742" i="27" s="1"/>
  <c r="E1743" i="27" s="1"/>
  <c r="E1744" i="27" s="1"/>
  <c r="E1745" i="27" s="1"/>
  <c r="E1746" i="27" s="1"/>
  <c r="E1747" i="27" s="1"/>
  <c r="E1748" i="27" s="1"/>
  <c r="E1749" i="27" s="1"/>
  <c r="E1750" i="27" s="1"/>
  <c r="E1751" i="27" s="1"/>
  <c r="E1752" i="27" s="1"/>
  <c r="F1708" i="27"/>
  <c r="F1707" i="27"/>
  <c r="F1706" i="27"/>
  <c r="F1705" i="27"/>
  <c r="F1704" i="27"/>
  <c r="F1703" i="27"/>
  <c r="F1702" i="27"/>
  <c r="F1701" i="27"/>
  <c r="F1700" i="27"/>
  <c r="F1699" i="27"/>
  <c r="F1698" i="27"/>
  <c r="F1697" i="27"/>
  <c r="F1696" i="27"/>
  <c r="F1695" i="27"/>
  <c r="F1694" i="27"/>
  <c r="F1693" i="27"/>
  <c r="F1692" i="27"/>
  <c r="F1691" i="27"/>
  <c r="F1690" i="27"/>
  <c r="E1690" i="27"/>
  <c r="E1691" i="27" s="1"/>
  <c r="E1692" i="27" s="1"/>
  <c r="E1693" i="27" s="1"/>
  <c r="E1694" i="27" s="1"/>
  <c r="E1695" i="27" s="1"/>
  <c r="E1696" i="27" s="1"/>
  <c r="E1697" i="27" s="1"/>
  <c r="E1698" i="27" s="1"/>
  <c r="E1699" i="27" s="1"/>
  <c r="E1700" i="27" s="1"/>
  <c r="E1701" i="27" s="1"/>
  <c r="E1702" i="27" s="1"/>
  <c r="E1703" i="27" s="1"/>
  <c r="E1704" i="27" s="1"/>
  <c r="E1705" i="27" s="1"/>
  <c r="E1706" i="27" s="1"/>
  <c r="E1707" i="27" s="1"/>
  <c r="E1708" i="27" s="1"/>
  <c r="F1689" i="27"/>
  <c r="F1688" i="27"/>
  <c r="F1687" i="27"/>
  <c r="F1686" i="27"/>
  <c r="F1685" i="27"/>
  <c r="F1684" i="27"/>
  <c r="E1684" i="27"/>
  <c r="E1685" i="27" s="1"/>
  <c r="E1686" i="27" s="1"/>
  <c r="E1687" i="27" s="1"/>
  <c r="E1688" i="27" s="1"/>
  <c r="F1683" i="27"/>
  <c r="E1679" i="27"/>
  <c r="E1680" i="27" s="1"/>
  <c r="E1681" i="27" s="1"/>
  <c r="E1682" i="27" s="1"/>
  <c r="F1677" i="27"/>
  <c r="F1676" i="27"/>
  <c r="F1675" i="27"/>
  <c r="F1674" i="27"/>
  <c r="F1673" i="27"/>
  <c r="F1672" i="27"/>
  <c r="F1671" i="27"/>
  <c r="E1671" i="27"/>
  <c r="E1672" i="27" s="1"/>
  <c r="E1673" i="27" s="1"/>
  <c r="E1674" i="27" s="1"/>
  <c r="E1675" i="27" s="1"/>
  <c r="E1676" i="27" s="1"/>
  <c r="E1677" i="27" s="1"/>
  <c r="F1670" i="27"/>
  <c r="F1669" i="27"/>
  <c r="F1668" i="27"/>
  <c r="F1667" i="27"/>
  <c r="F1666" i="27"/>
  <c r="F1665" i="27"/>
  <c r="F1664" i="27"/>
  <c r="F1663" i="27"/>
  <c r="F1662" i="27"/>
  <c r="F1661" i="27"/>
  <c r="F1660" i="27"/>
  <c r="F1659" i="27"/>
  <c r="F1658" i="27"/>
  <c r="F1657" i="27"/>
  <c r="F1656" i="27"/>
  <c r="F1655" i="27"/>
  <c r="F1654" i="27"/>
  <c r="F1653" i="27"/>
  <c r="F1652" i="27"/>
  <c r="F1651" i="27"/>
  <c r="F1650" i="27"/>
  <c r="F1649" i="27"/>
  <c r="F1648" i="27"/>
  <c r="F1647" i="27"/>
  <c r="F1646" i="27"/>
  <c r="F1645" i="27"/>
  <c r="F1644" i="27"/>
  <c r="F1643" i="27"/>
  <c r="F1642" i="27"/>
  <c r="F1641" i="27"/>
  <c r="F1640" i="27"/>
  <c r="E1640" i="27"/>
  <c r="E1641" i="27" s="1"/>
  <c r="E1642" i="27" s="1"/>
  <c r="E1643" i="27" s="1"/>
  <c r="E1644" i="27" s="1"/>
  <c r="E1645" i="27" s="1"/>
  <c r="E1646" i="27" s="1"/>
  <c r="E1647" i="27" s="1"/>
  <c r="E1648" i="27" s="1"/>
  <c r="E1649" i="27" s="1"/>
  <c r="E1650" i="27" s="1"/>
  <c r="E1651" i="27" s="1"/>
  <c r="E1652" i="27" s="1"/>
  <c r="E1653" i="27" s="1"/>
  <c r="E1654" i="27" s="1"/>
  <c r="E1655" i="27" s="1"/>
  <c r="E1656" i="27" s="1"/>
  <c r="E1657" i="27" s="1"/>
  <c r="E1658" i="27" s="1"/>
  <c r="E1659" i="27" s="1"/>
  <c r="E1660" i="27" s="1"/>
  <c r="E1661" i="27" s="1"/>
  <c r="E1662" i="27" s="1"/>
  <c r="E1663" i="27" s="1"/>
  <c r="E1664" i="27" s="1"/>
  <c r="E1665" i="27" s="1"/>
  <c r="E1666" i="27" s="1"/>
  <c r="E1667" i="27" s="1"/>
  <c r="E1668" i="27" s="1"/>
  <c r="E1669" i="27" s="1"/>
  <c r="F1639" i="27"/>
  <c r="F1638" i="27"/>
  <c r="F1637" i="27"/>
  <c r="F1636" i="27"/>
  <c r="F1635" i="27"/>
  <c r="F1634" i="27"/>
  <c r="F1633" i="27"/>
  <c r="F1632" i="27"/>
  <c r="F1631" i="27"/>
  <c r="F1630" i="27"/>
  <c r="F1629" i="27"/>
  <c r="F1628" i="27"/>
  <c r="F1627" i="27"/>
  <c r="F1626" i="27"/>
  <c r="F1625" i="27"/>
  <c r="F1624" i="27"/>
  <c r="F1623" i="27"/>
  <c r="F1622" i="27"/>
  <c r="F1621" i="27"/>
  <c r="F1620" i="27"/>
  <c r="F1619" i="27"/>
  <c r="F1618" i="27"/>
  <c r="F1617" i="27"/>
  <c r="F1616" i="27"/>
  <c r="F1615" i="27"/>
  <c r="F1614" i="27"/>
  <c r="F1613" i="27"/>
  <c r="F1612" i="27"/>
  <c r="F1611" i="27"/>
  <c r="F1610" i="27"/>
  <c r="F1609" i="27"/>
  <c r="F1608" i="27"/>
  <c r="F1607" i="27"/>
  <c r="F1606" i="27"/>
  <c r="F1605" i="27"/>
  <c r="F1604" i="27"/>
  <c r="F1603" i="27"/>
  <c r="E1603" i="27"/>
  <c r="E1604" i="27" s="1"/>
  <c r="E1605" i="27" s="1"/>
  <c r="E1606" i="27" s="1"/>
  <c r="E1607" i="27" s="1"/>
  <c r="E1608" i="27" s="1"/>
  <c r="E1609" i="27" s="1"/>
  <c r="E1610" i="27" s="1"/>
  <c r="E1611" i="27" s="1"/>
  <c r="E1612" i="27" s="1"/>
  <c r="E1613" i="27" s="1"/>
  <c r="E1614" i="27" s="1"/>
  <c r="E1615" i="27" s="1"/>
  <c r="E1616" i="27" s="1"/>
  <c r="E1617" i="27" s="1"/>
  <c r="E1618" i="27" s="1"/>
  <c r="E1619" i="27" s="1"/>
  <c r="E1620" i="27" s="1"/>
  <c r="E1621" i="27" s="1"/>
  <c r="E1622" i="27" s="1"/>
  <c r="E1623" i="27" s="1"/>
  <c r="E1624" i="27" s="1"/>
  <c r="E1625" i="27" s="1"/>
  <c r="E1626" i="27" s="1"/>
  <c r="E1627" i="27" s="1"/>
  <c r="E1628" i="27" s="1"/>
  <c r="E1629" i="27" s="1"/>
  <c r="E1630" i="27" s="1"/>
  <c r="E1631" i="27" s="1"/>
  <c r="E1632" i="27" s="1"/>
  <c r="E1633" i="27" s="1"/>
  <c r="E1634" i="27" s="1"/>
  <c r="E1635" i="27" s="1"/>
  <c r="E1636" i="27" s="1"/>
  <c r="E1637" i="27" s="1"/>
  <c r="E1638" i="27" s="1"/>
  <c r="F1602" i="27"/>
  <c r="F1601" i="27"/>
  <c r="F1600" i="27"/>
  <c r="F1599" i="27"/>
  <c r="F1598" i="27"/>
  <c r="F1596" i="27"/>
  <c r="F1595" i="27"/>
  <c r="F1594" i="27"/>
  <c r="F1593" i="27"/>
  <c r="F1592" i="27"/>
  <c r="F1591" i="27"/>
  <c r="F1590" i="27"/>
  <c r="F1589" i="27"/>
  <c r="E1589" i="27"/>
  <c r="E1590" i="27" s="1"/>
  <c r="E1591" i="27" s="1"/>
  <c r="E1592" i="27" s="1"/>
  <c r="E1593" i="27" s="1"/>
  <c r="E1594" i="27" s="1"/>
  <c r="E1595" i="27" s="1"/>
  <c r="E1596" i="27" s="1"/>
  <c r="F1588" i="27"/>
  <c r="F1587" i="27"/>
  <c r="F1586" i="27"/>
  <c r="F1585" i="27"/>
  <c r="F1584" i="27"/>
  <c r="F1583" i="27"/>
  <c r="F1582" i="27"/>
  <c r="F1581" i="27"/>
  <c r="E1581" i="27"/>
  <c r="E1582" i="27" s="1"/>
  <c r="E1583" i="27" s="1"/>
  <c r="E1584" i="27" s="1"/>
  <c r="E1585" i="27" s="1"/>
  <c r="E1586" i="27" s="1"/>
  <c r="E1587" i="27" s="1"/>
  <c r="F1580" i="27"/>
  <c r="F1579" i="27"/>
  <c r="F1578" i="27"/>
  <c r="F1577" i="27"/>
  <c r="F1576" i="27"/>
  <c r="F1575" i="27"/>
  <c r="F1574" i="27"/>
  <c r="F1573" i="27"/>
  <c r="F1572" i="27"/>
  <c r="F1571" i="27"/>
  <c r="F1570" i="27"/>
  <c r="E1570" i="27"/>
  <c r="E1571" i="27" s="1"/>
  <c r="E1572" i="27" s="1"/>
  <c r="E1573" i="27" s="1"/>
  <c r="E1574" i="27" s="1"/>
  <c r="E1575" i="27" s="1"/>
  <c r="E1576" i="27" s="1"/>
  <c r="E1577" i="27" s="1"/>
  <c r="E1578" i="27" s="1"/>
  <c r="E1579" i="27" s="1"/>
  <c r="F1569" i="27"/>
  <c r="F1568" i="27"/>
  <c r="F1567" i="27"/>
  <c r="F1566" i="27"/>
  <c r="E1566" i="27"/>
  <c r="E1567" i="27" s="1"/>
  <c r="E1568" i="27" s="1"/>
  <c r="F1565" i="27"/>
  <c r="F1564" i="27"/>
  <c r="F1563" i="27"/>
  <c r="E1563" i="27"/>
  <c r="E1564" i="27" s="1"/>
  <c r="F1562" i="27"/>
  <c r="F1561" i="27"/>
  <c r="F1560" i="27"/>
  <c r="E1560" i="27"/>
  <c r="E1561" i="27" s="1"/>
  <c r="F1559" i="27"/>
  <c r="F1558" i="27"/>
  <c r="F1557" i="27"/>
  <c r="E1557" i="27"/>
  <c r="E1558" i="27" s="1"/>
  <c r="F1556" i="27"/>
  <c r="F1555" i="27"/>
  <c r="F1554" i="27"/>
  <c r="F1553" i="27"/>
  <c r="E1553" i="27"/>
  <c r="E1554" i="27" s="1"/>
  <c r="E1555" i="27" s="1"/>
  <c r="F1552" i="27"/>
  <c r="E1547" i="27"/>
  <c r="E1548" i="27" s="1"/>
  <c r="E1549" i="27" s="1"/>
  <c r="E1550" i="27" s="1"/>
  <c r="F1540" i="27"/>
  <c r="F1539" i="27"/>
  <c r="F1538" i="27"/>
  <c r="E1538" i="27"/>
  <c r="E1539" i="27" s="1"/>
  <c r="E1540" i="27" s="1"/>
  <c r="F1537" i="27"/>
  <c r="E1534" i="27"/>
  <c r="E1535" i="27" s="1"/>
  <c r="E1536" i="27" s="1"/>
  <c r="F1532" i="27"/>
  <c r="F1531" i="27"/>
  <c r="F1530" i="27"/>
  <c r="F1529" i="27"/>
  <c r="F1528" i="27"/>
  <c r="E1528" i="27"/>
  <c r="E1529" i="27" s="1"/>
  <c r="E1530" i="27" s="1"/>
  <c r="E1531" i="27" s="1"/>
  <c r="E1532" i="27" s="1"/>
  <c r="F1527" i="27"/>
  <c r="F1526" i="27"/>
  <c r="F1525" i="27"/>
  <c r="F1524" i="27"/>
  <c r="F1523" i="27"/>
  <c r="F1522" i="27"/>
  <c r="F1521" i="27"/>
  <c r="F1520" i="27"/>
  <c r="E1520" i="27"/>
  <c r="E1521" i="27" s="1"/>
  <c r="E1522" i="27" s="1"/>
  <c r="E1523" i="27" s="1"/>
  <c r="E1524" i="27" s="1"/>
  <c r="E1525" i="27" s="1"/>
  <c r="E1526" i="27" s="1"/>
  <c r="F1519" i="27"/>
  <c r="F1518" i="27"/>
  <c r="F1517" i="27"/>
  <c r="F1516" i="27"/>
  <c r="E1516" i="27"/>
  <c r="E1517" i="27" s="1"/>
  <c r="E1518" i="27" s="1"/>
  <c r="F1515" i="27"/>
  <c r="F1513" i="27"/>
  <c r="F1512" i="27"/>
  <c r="F1511" i="27"/>
  <c r="F1510" i="27"/>
  <c r="E1510" i="27"/>
  <c r="E1511" i="27" s="1"/>
  <c r="E1512" i="27" s="1"/>
  <c r="E1513" i="27" s="1"/>
  <c r="F1509" i="27"/>
  <c r="E1506" i="27"/>
  <c r="E1507" i="27" s="1"/>
  <c r="E1508" i="27" s="1"/>
  <c r="F1504" i="27"/>
  <c r="F1503" i="27"/>
  <c r="F1502" i="27"/>
  <c r="F1501" i="27"/>
  <c r="F1500" i="27"/>
  <c r="F1499" i="27"/>
  <c r="F1498" i="27"/>
  <c r="F1497" i="27"/>
  <c r="F1496" i="27"/>
  <c r="F1495" i="27"/>
  <c r="E1495" i="27"/>
  <c r="E1496" i="27" s="1"/>
  <c r="E1497" i="27" s="1"/>
  <c r="E1498" i="27" s="1"/>
  <c r="E1499" i="27" s="1"/>
  <c r="E1500" i="27" s="1"/>
  <c r="E1501" i="27" s="1"/>
  <c r="E1502" i="27" s="1"/>
  <c r="E1503" i="27" s="1"/>
  <c r="F1494" i="27"/>
  <c r="F1493" i="27"/>
  <c r="F1492" i="27"/>
  <c r="F1491" i="27"/>
  <c r="E1491" i="27"/>
  <c r="E1492" i="27" s="1"/>
  <c r="E1493" i="27" s="1"/>
  <c r="F1490" i="27"/>
  <c r="E1478" i="27"/>
  <c r="E1479" i="27" s="1"/>
  <c r="E1480" i="27" s="1"/>
  <c r="E1481" i="27" s="1"/>
  <c r="E1482" i="27" s="1"/>
  <c r="E1483" i="27" s="1"/>
  <c r="E1484" i="27" s="1"/>
  <c r="E1485" i="27" s="1"/>
  <c r="E1486" i="27" s="1"/>
  <c r="E1487" i="27" s="1"/>
  <c r="E1488" i="27" s="1"/>
  <c r="F1476" i="27"/>
  <c r="F1475" i="27"/>
  <c r="F1474" i="27"/>
  <c r="F1473" i="27"/>
  <c r="F1472" i="27"/>
  <c r="F1471" i="27"/>
  <c r="F1470" i="27"/>
  <c r="F1469" i="27"/>
  <c r="F1468" i="27"/>
  <c r="F1467" i="27"/>
  <c r="F1466" i="27"/>
  <c r="F1465" i="27"/>
  <c r="F1464" i="27"/>
  <c r="F1463" i="27"/>
  <c r="F1462" i="27"/>
  <c r="F1461" i="27"/>
  <c r="F1460" i="27"/>
  <c r="F1459" i="27"/>
  <c r="F1458" i="27"/>
  <c r="F1457" i="27"/>
  <c r="F1456" i="27"/>
  <c r="F1455" i="27"/>
  <c r="F1454" i="27"/>
  <c r="F1453" i="27"/>
  <c r="F1452" i="27"/>
  <c r="F1451" i="27"/>
  <c r="E1451" i="27"/>
  <c r="E1452" i="27" s="1"/>
  <c r="E1453" i="27" s="1"/>
  <c r="E1454" i="27" s="1"/>
  <c r="E1455" i="27" s="1"/>
  <c r="E1456" i="27" s="1"/>
  <c r="E1457" i="27" s="1"/>
  <c r="E1458" i="27" s="1"/>
  <c r="E1459" i="27" s="1"/>
  <c r="E1460" i="27" s="1"/>
  <c r="E1461" i="27" s="1"/>
  <c r="E1462" i="27" s="1"/>
  <c r="E1463" i="27" s="1"/>
  <c r="E1464" i="27" s="1"/>
  <c r="E1465" i="27" s="1"/>
  <c r="E1466" i="27" s="1"/>
  <c r="E1467" i="27" s="1"/>
  <c r="E1468" i="27" s="1"/>
  <c r="E1469" i="27" s="1"/>
  <c r="E1470" i="27" s="1"/>
  <c r="E1471" i="27" s="1"/>
  <c r="E1472" i="27" s="1"/>
  <c r="E1473" i="27" s="1"/>
  <c r="E1474" i="27" s="1"/>
  <c r="E1475" i="27" s="1"/>
  <c r="E1476" i="27" s="1"/>
  <c r="F1450" i="27"/>
  <c r="F1449" i="27"/>
  <c r="F1448" i="27"/>
  <c r="E1448" i="27"/>
  <c r="E1449" i="27" s="1"/>
  <c r="F1447" i="27"/>
  <c r="F1446" i="27"/>
  <c r="F1444" i="27"/>
  <c r="F1443" i="27"/>
  <c r="F1442" i="27"/>
  <c r="F1441" i="27"/>
  <c r="F1440" i="27"/>
  <c r="F1439" i="27"/>
  <c r="F1438" i="27"/>
  <c r="F1437" i="27"/>
  <c r="F1436" i="27"/>
  <c r="F1435" i="27"/>
  <c r="F1434" i="27"/>
  <c r="F1433" i="27"/>
  <c r="F1432" i="27"/>
  <c r="F1431" i="27"/>
  <c r="F1430" i="27"/>
  <c r="F1429" i="27"/>
  <c r="F1428" i="27"/>
  <c r="F1427" i="27"/>
  <c r="F1426" i="27"/>
  <c r="F1425" i="27"/>
  <c r="F1424" i="27"/>
  <c r="F1423" i="27"/>
  <c r="F1422" i="27"/>
  <c r="F1421" i="27"/>
  <c r="F1420" i="27"/>
  <c r="F1419" i="27"/>
  <c r="F1418" i="27"/>
  <c r="F1417" i="27"/>
  <c r="F1416" i="27"/>
  <c r="E1416" i="27"/>
  <c r="E1417" i="27" s="1"/>
  <c r="E1418" i="27" s="1"/>
  <c r="E1419" i="27" s="1"/>
  <c r="E1420" i="27" s="1"/>
  <c r="E1421" i="27" s="1"/>
  <c r="E1422" i="27" s="1"/>
  <c r="E1423" i="27" s="1"/>
  <c r="E1424" i="27" s="1"/>
  <c r="E1425" i="27" s="1"/>
  <c r="E1426" i="27" s="1"/>
  <c r="E1427" i="27" s="1"/>
  <c r="E1428" i="27" s="1"/>
  <c r="E1429" i="27" s="1"/>
  <c r="E1430" i="27" s="1"/>
  <c r="E1431" i="27" s="1"/>
  <c r="E1432" i="27" s="1"/>
  <c r="E1433" i="27" s="1"/>
  <c r="E1434" i="27" s="1"/>
  <c r="E1435" i="27" s="1"/>
  <c r="E1436" i="27" s="1"/>
  <c r="E1437" i="27" s="1"/>
  <c r="E1438" i="27" s="1"/>
  <c r="E1439" i="27" s="1"/>
  <c r="E1440" i="27" s="1"/>
  <c r="E1441" i="27" s="1"/>
  <c r="E1442" i="27" s="1"/>
  <c r="E1443" i="27" s="1"/>
  <c r="E1444" i="27" s="1"/>
  <c r="F1415" i="27"/>
  <c r="F1414" i="27"/>
  <c r="F1413" i="27"/>
  <c r="F1412" i="27"/>
  <c r="E1412" i="27"/>
  <c r="E1413" i="27" s="1"/>
  <c r="E1414" i="27" s="1"/>
  <c r="F1411" i="27"/>
  <c r="F1409" i="27"/>
  <c r="F1408" i="27"/>
  <c r="F1407" i="27"/>
  <c r="F1406" i="27"/>
  <c r="F1405" i="27"/>
  <c r="F1404" i="27"/>
  <c r="F1403" i="27"/>
  <c r="F1402" i="27"/>
  <c r="E1402" i="27"/>
  <c r="E1403" i="27" s="1"/>
  <c r="E1404" i="27" s="1"/>
  <c r="E1405" i="27" s="1"/>
  <c r="E1406" i="27" s="1"/>
  <c r="E1407" i="27" s="1"/>
  <c r="E1408" i="27" s="1"/>
  <c r="E1409" i="27" s="1"/>
  <c r="J1341" i="27" l="1"/>
  <c r="J1343" i="27" s="1"/>
  <c r="J1345" i="27" s="1"/>
  <c r="J1347" i="27" s="1"/>
  <c r="I1341" i="27"/>
  <c r="I1343" i="27" s="1"/>
  <c r="I1345" i="27" s="1"/>
  <c r="I1347" i="27" s="1"/>
  <c r="J1340" i="27"/>
  <c r="J1342" i="27" s="1"/>
  <c r="J1344" i="27" s="1"/>
  <c r="J1346" i="27" s="1"/>
  <c r="I1340" i="27"/>
  <c r="I1342" i="27" s="1"/>
  <c r="I1344" i="27" s="1"/>
  <c r="I1346" i="27" s="1"/>
  <c r="J1337" i="27"/>
  <c r="J1339" i="27" s="1"/>
  <c r="I1337" i="27"/>
  <c r="I1339" i="27" s="1"/>
  <c r="J1335" i="27"/>
  <c r="I1335" i="27"/>
  <c r="J1333" i="27"/>
  <c r="I1333" i="27"/>
  <c r="J1332" i="27"/>
  <c r="J1334" i="27" s="1"/>
  <c r="J1336" i="27" s="1"/>
  <c r="J1338" i="27" s="1"/>
  <c r="I1332" i="27"/>
  <c r="I1334" i="27" s="1"/>
  <c r="I1336" i="27" s="1"/>
  <c r="I1338" i="27" s="1"/>
  <c r="J1324" i="27"/>
  <c r="J1325" i="27" s="1"/>
  <c r="J1326" i="27" s="1"/>
  <c r="J1327" i="27" s="1"/>
  <c r="J1328" i="27" s="1"/>
  <c r="J1329" i="27" s="1"/>
  <c r="J1330" i="27" s="1"/>
  <c r="J1331" i="27" s="1"/>
  <c r="I1324" i="27"/>
  <c r="I1325" i="27" s="1"/>
  <c r="I1326" i="27" s="1"/>
  <c r="I1327" i="27" s="1"/>
  <c r="I1328" i="27" s="1"/>
  <c r="I1329" i="27" s="1"/>
  <c r="I1330" i="27" s="1"/>
  <c r="I1331" i="27" s="1"/>
  <c r="J1322" i="27"/>
  <c r="I1322" i="27"/>
  <c r="J1320" i="27"/>
  <c r="I1320" i="27"/>
  <c r="J1319" i="27"/>
  <c r="J1321" i="27" s="1"/>
  <c r="J1323" i="27" s="1"/>
  <c r="I1319" i="27"/>
  <c r="I1321" i="27" s="1"/>
  <c r="I1323" i="27" s="1"/>
  <c r="J1308" i="27"/>
  <c r="J1310" i="27" s="1"/>
  <c r="J1312" i="27" s="1"/>
  <c r="J1314" i="27" s="1"/>
  <c r="J1316" i="27" s="1"/>
  <c r="J1318" i="27" s="1"/>
  <c r="I1308" i="27"/>
  <c r="I1310" i="27" s="1"/>
  <c r="I1312" i="27" s="1"/>
  <c r="I1314" i="27" s="1"/>
  <c r="I1316" i="27" s="1"/>
  <c r="I1318" i="27" s="1"/>
  <c r="J1303" i="27"/>
  <c r="J1305" i="27" s="1"/>
  <c r="J1307" i="27" s="1"/>
  <c r="J1309" i="27" s="1"/>
  <c r="J1311" i="27" s="1"/>
  <c r="J1313" i="27" s="1"/>
  <c r="J1315" i="27" s="1"/>
  <c r="J1317" i="27" s="1"/>
  <c r="I1303" i="27"/>
  <c r="I1305" i="27" s="1"/>
  <c r="I1307" i="27" s="1"/>
  <c r="I1309" i="27" s="1"/>
  <c r="I1311" i="27" s="1"/>
  <c r="I1313" i="27" s="1"/>
  <c r="I1315" i="27" s="1"/>
  <c r="I1317" i="27" s="1"/>
  <c r="J1296" i="27"/>
  <c r="J1298" i="27" s="1"/>
  <c r="J1300" i="27" s="1"/>
  <c r="J1302" i="27" s="1"/>
  <c r="J1304" i="27" s="1"/>
  <c r="J1306" i="27" s="1"/>
  <c r="I1296" i="27"/>
  <c r="I1298" i="27" s="1"/>
  <c r="I1300" i="27" s="1"/>
  <c r="I1302" i="27" s="1"/>
  <c r="I1304" i="27" s="1"/>
  <c r="I1306" i="27" s="1"/>
  <c r="J1294" i="27"/>
  <c r="I1293" i="27"/>
  <c r="I1295" i="27" s="1"/>
  <c r="I1297" i="27" s="1"/>
  <c r="I1299" i="27" s="1"/>
  <c r="I1301" i="27" s="1"/>
  <c r="J1292" i="27"/>
  <c r="I1292" i="27"/>
  <c r="J1281" i="27"/>
  <c r="J1283" i="27" s="1"/>
  <c r="J1285" i="27" s="1"/>
  <c r="J1287" i="27" s="1"/>
  <c r="J1289" i="27" s="1"/>
  <c r="J1291" i="27" s="1"/>
  <c r="I1281" i="27"/>
  <c r="I1283" i="27" s="1"/>
  <c r="I1285" i="27" s="1"/>
  <c r="I1287" i="27" s="1"/>
  <c r="I1289" i="27" s="1"/>
  <c r="I1291" i="27" s="1"/>
  <c r="J1280" i="27"/>
  <c r="J1282" i="27" s="1"/>
  <c r="J1284" i="27" s="1"/>
  <c r="J1286" i="27" s="1"/>
  <c r="J1288" i="27" s="1"/>
  <c r="J1290" i="27" s="1"/>
  <c r="I1280" i="27"/>
  <c r="I1282" i="27" s="1"/>
  <c r="I1284" i="27" s="1"/>
  <c r="I1286" i="27" s="1"/>
  <c r="I1288" i="27" s="1"/>
  <c r="I1290" i="27" s="1"/>
  <c r="J1278" i="27"/>
  <c r="I1278" i="27"/>
  <c r="J1274" i="27"/>
  <c r="J1276" i="27" s="1"/>
  <c r="I1274" i="27"/>
  <c r="I1276" i="27" s="1"/>
  <c r="J1272" i="27"/>
  <c r="I1272" i="27"/>
  <c r="J1271" i="27"/>
  <c r="J1273" i="27" s="1"/>
  <c r="J1275" i="27" s="1"/>
  <c r="J1277" i="27" s="1"/>
  <c r="J1279" i="27" s="1"/>
  <c r="I1271" i="27"/>
  <c r="I1273" i="27" s="1"/>
  <c r="I1275" i="27" s="1"/>
  <c r="I1277" i="27" s="1"/>
  <c r="I1279" i="27" s="1"/>
  <c r="J1270" i="27"/>
  <c r="I1270" i="27"/>
  <c r="J1268" i="27"/>
  <c r="I1268" i="27"/>
  <c r="J1264" i="27"/>
  <c r="J1266" i="27" s="1"/>
  <c r="I1264" i="27"/>
  <c r="I1266" i="27" s="1"/>
  <c r="J1260" i="27"/>
  <c r="J1262" i="27" s="1"/>
  <c r="I1260" i="27"/>
  <c r="I1262" i="27" s="1"/>
  <c r="J1256" i="27"/>
  <c r="J1258" i="27" s="1"/>
  <c r="I1256" i="27"/>
  <c r="I1258" i="27" s="1"/>
  <c r="J1253" i="27"/>
  <c r="J1255" i="27" s="1"/>
  <c r="J1257" i="27" s="1"/>
  <c r="J1259" i="27" s="1"/>
  <c r="J1261" i="27" s="1"/>
  <c r="J1263" i="27" s="1"/>
  <c r="J1265" i="27" s="1"/>
  <c r="J1267" i="27" s="1"/>
  <c r="J1269" i="27" s="1"/>
  <c r="I1253" i="27"/>
  <c r="I1255" i="27" s="1"/>
  <c r="I1257" i="27" s="1"/>
  <c r="I1259" i="27" s="1"/>
  <c r="I1261" i="27" s="1"/>
  <c r="I1263" i="27" s="1"/>
  <c r="I1265" i="27" s="1"/>
  <c r="I1267" i="27" s="1"/>
  <c r="I1269" i="27" s="1"/>
  <c r="J1252" i="27"/>
  <c r="J1254" i="27" s="1"/>
  <c r="I1252" i="27"/>
  <c r="I1254" i="27" s="1"/>
  <c r="J1251" i="27"/>
  <c r="I1251" i="27"/>
  <c r="J1246" i="27"/>
  <c r="J1248" i="27" s="1"/>
  <c r="J1250" i="27" s="1"/>
  <c r="I1246" i="27"/>
  <c r="I1248" i="27" s="1"/>
  <c r="I1250" i="27" s="1"/>
  <c r="J1245" i="27"/>
  <c r="J1247" i="27" s="1"/>
  <c r="J1249" i="27" s="1"/>
  <c r="I1245" i="27"/>
  <c r="I1247" i="27" s="1"/>
  <c r="I1249" i="27" s="1"/>
  <c r="J1240" i="27"/>
  <c r="J1242" i="27" s="1"/>
  <c r="J1244" i="27" s="1"/>
  <c r="I1240" i="27"/>
  <c r="I1242" i="27" s="1"/>
  <c r="I1244" i="27" s="1"/>
  <c r="J1239" i="27"/>
  <c r="J1241" i="27" s="1"/>
  <c r="J1243" i="27" s="1"/>
  <c r="I1239" i="27"/>
  <c r="I1241" i="27" s="1"/>
  <c r="I1243" i="27" s="1"/>
  <c r="J1238" i="27"/>
  <c r="I1238" i="27"/>
  <c r="J1236" i="27"/>
  <c r="I1236" i="27"/>
  <c r="J1235" i="27"/>
  <c r="J1237" i="27" s="1"/>
  <c r="I1235" i="27"/>
  <c r="I1237" i="27" s="1"/>
  <c r="J1234" i="27"/>
  <c r="I1234" i="27"/>
  <c r="J1232" i="27"/>
  <c r="I1232" i="27"/>
  <c r="J1227" i="27"/>
  <c r="J1229" i="27" s="1"/>
  <c r="J1231" i="27" s="1"/>
  <c r="J1233" i="27" s="1"/>
  <c r="I1227" i="27"/>
  <c r="I1229" i="27" s="1"/>
  <c r="I1231" i="27" s="1"/>
  <c r="I1233" i="27" s="1"/>
  <c r="J1226" i="27"/>
  <c r="J1228" i="27" s="1"/>
  <c r="J1230" i="27" s="1"/>
  <c r="I1226" i="27"/>
  <c r="I1228" i="27" s="1"/>
  <c r="I1230" i="27" s="1"/>
  <c r="J1225" i="27"/>
  <c r="I1225" i="27"/>
  <c r="J1222" i="27"/>
  <c r="J1224" i="27" s="1"/>
  <c r="I1222" i="27"/>
  <c r="I1224" i="27" s="1"/>
  <c r="J1220" i="27"/>
  <c r="I1220" i="27"/>
  <c r="J1219" i="27"/>
  <c r="J1221" i="27" s="1"/>
  <c r="J1223" i="27" s="1"/>
  <c r="I1219" i="27"/>
  <c r="I1221" i="27" s="1"/>
  <c r="I1223" i="27" s="1"/>
  <c r="J1218" i="27"/>
  <c r="I1218" i="27"/>
  <c r="J1216" i="27"/>
  <c r="I1216" i="27"/>
  <c r="J1215" i="27"/>
  <c r="J1217" i="27" s="1"/>
  <c r="I1215" i="27"/>
  <c r="I1217" i="27" s="1"/>
  <c r="J1214" i="27"/>
  <c r="I1214" i="27"/>
  <c r="J1211" i="27"/>
  <c r="J1213" i="27" s="1"/>
  <c r="I1211" i="27"/>
  <c r="I1213" i="27" s="1"/>
  <c r="J1210" i="27"/>
  <c r="J1212" i="27" s="1"/>
  <c r="I1210" i="27"/>
  <c r="I1212" i="27" s="1"/>
  <c r="J1209" i="27"/>
  <c r="I1209" i="27"/>
  <c r="J1182" i="27"/>
  <c r="J1184" i="27" s="1"/>
  <c r="J1186" i="27" s="1"/>
  <c r="J1188" i="27" s="1"/>
  <c r="J1190" i="27" s="1"/>
  <c r="J1192" i="27" s="1"/>
  <c r="J1194" i="27" s="1"/>
  <c r="J1196" i="27" s="1"/>
  <c r="J1198" i="27" s="1"/>
  <c r="J1200" i="27" s="1"/>
  <c r="J1202" i="27" s="1"/>
  <c r="J1204" i="27" s="1"/>
  <c r="J1206" i="27" s="1"/>
  <c r="J1208" i="27" s="1"/>
  <c r="I1182" i="27"/>
  <c r="I1184" i="27" s="1"/>
  <c r="I1186" i="27" s="1"/>
  <c r="I1188" i="27" s="1"/>
  <c r="I1190" i="27" s="1"/>
  <c r="I1192" i="27" s="1"/>
  <c r="I1194" i="27" s="1"/>
  <c r="I1196" i="27" s="1"/>
  <c r="I1198" i="27" s="1"/>
  <c r="I1200" i="27" s="1"/>
  <c r="I1202" i="27" s="1"/>
  <c r="I1204" i="27" s="1"/>
  <c r="I1206" i="27" s="1"/>
  <c r="I1208" i="27" s="1"/>
  <c r="J1181" i="27"/>
  <c r="J1183" i="27" s="1"/>
  <c r="J1185" i="27" s="1"/>
  <c r="J1187" i="27" s="1"/>
  <c r="J1189" i="27" s="1"/>
  <c r="J1191" i="27" s="1"/>
  <c r="J1193" i="27" s="1"/>
  <c r="J1195" i="27" s="1"/>
  <c r="J1197" i="27" s="1"/>
  <c r="J1199" i="27" s="1"/>
  <c r="J1201" i="27" s="1"/>
  <c r="J1203" i="27" s="1"/>
  <c r="J1205" i="27" s="1"/>
  <c r="J1207" i="27" s="1"/>
  <c r="I1181" i="27"/>
  <c r="I1183" i="27" s="1"/>
  <c r="I1185" i="27" s="1"/>
  <c r="I1187" i="27" s="1"/>
  <c r="I1189" i="27" s="1"/>
  <c r="I1191" i="27" s="1"/>
  <c r="I1193" i="27" s="1"/>
  <c r="I1195" i="27" s="1"/>
  <c r="I1197" i="27" s="1"/>
  <c r="I1199" i="27" s="1"/>
  <c r="I1201" i="27" s="1"/>
  <c r="I1203" i="27" s="1"/>
  <c r="I1205" i="27" s="1"/>
  <c r="I1207" i="27" s="1"/>
  <c r="J1179" i="27"/>
  <c r="I1179" i="27"/>
  <c r="J1177" i="27"/>
  <c r="I1177" i="27"/>
  <c r="J1176" i="27"/>
  <c r="J1178" i="27" s="1"/>
  <c r="J1180" i="27" s="1"/>
  <c r="I1176" i="27"/>
  <c r="I1178" i="27" s="1"/>
  <c r="I1180" i="27" s="1"/>
  <c r="J1174" i="27"/>
  <c r="I1174" i="27"/>
  <c r="J1173" i="27"/>
  <c r="J1175" i="27" s="1"/>
  <c r="I1173" i="27"/>
  <c r="I1175" i="27" s="1"/>
  <c r="J1172" i="27"/>
  <c r="I1172" i="27"/>
  <c r="J1171" i="27"/>
  <c r="I1171" i="27"/>
  <c r="J1168" i="27"/>
  <c r="J1170" i="27" s="1"/>
  <c r="I1168" i="27"/>
  <c r="I1170" i="27" s="1"/>
  <c r="J1167" i="27"/>
  <c r="J1169" i="27" s="1"/>
  <c r="I1167" i="27"/>
  <c r="I1169" i="27" s="1"/>
  <c r="J1162" i="27"/>
  <c r="J1164" i="27" s="1"/>
  <c r="J1166" i="27" s="1"/>
  <c r="I1162" i="27"/>
  <c r="I1164" i="27" s="1"/>
  <c r="I1166" i="27" s="1"/>
  <c r="J1148" i="27"/>
  <c r="J1150" i="27" s="1"/>
  <c r="J1152" i="27" s="1"/>
  <c r="J1154" i="27" s="1"/>
  <c r="J1156" i="27" s="1"/>
  <c r="J1158" i="27" s="1"/>
  <c r="J1160" i="27" s="1"/>
  <c r="I1148" i="27"/>
  <c r="I1150" i="27" s="1"/>
  <c r="I1152" i="27" s="1"/>
  <c r="I1154" i="27" s="1"/>
  <c r="I1156" i="27" s="1"/>
  <c r="I1158" i="27" s="1"/>
  <c r="I1160" i="27" s="1"/>
  <c r="J1147" i="27"/>
  <c r="J1149" i="27" s="1"/>
  <c r="J1151" i="27" s="1"/>
  <c r="J1153" i="27" s="1"/>
  <c r="J1155" i="27" s="1"/>
  <c r="J1157" i="27" s="1"/>
  <c r="J1159" i="27" s="1"/>
  <c r="J1161" i="27" s="1"/>
  <c r="J1163" i="27" s="1"/>
  <c r="J1165" i="27" s="1"/>
  <c r="I1147" i="27"/>
  <c r="I1149" i="27" s="1"/>
  <c r="I1151" i="27" s="1"/>
  <c r="I1153" i="27" s="1"/>
  <c r="I1155" i="27" s="1"/>
  <c r="I1157" i="27" s="1"/>
  <c r="I1159" i="27" s="1"/>
  <c r="I1161" i="27" s="1"/>
  <c r="I1163" i="27" s="1"/>
  <c r="I1165" i="27" s="1"/>
  <c r="J1144" i="27"/>
  <c r="J1146" i="27" s="1"/>
  <c r="I1144" i="27"/>
  <c r="I1146" i="27" s="1"/>
  <c r="J1137" i="27"/>
  <c r="J1139" i="27" s="1"/>
  <c r="J1141" i="27" s="1"/>
  <c r="J1143" i="27" s="1"/>
  <c r="J1145" i="27" s="1"/>
  <c r="I1137" i="27"/>
  <c r="I1139" i="27" s="1"/>
  <c r="I1141" i="27" s="1"/>
  <c r="I1143" i="27" s="1"/>
  <c r="I1145" i="27" s="1"/>
  <c r="J1130" i="27"/>
  <c r="J1132" i="27" s="1"/>
  <c r="J1134" i="27" s="1"/>
  <c r="J1136" i="27" s="1"/>
  <c r="J1138" i="27" s="1"/>
  <c r="J1140" i="27" s="1"/>
  <c r="J1142" i="27" s="1"/>
  <c r="I1130" i="27"/>
  <c r="I1132" i="27" s="1"/>
  <c r="I1134" i="27" s="1"/>
  <c r="I1136" i="27" s="1"/>
  <c r="I1138" i="27" s="1"/>
  <c r="I1140" i="27" s="1"/>
  <c r="I1142" i="27" s="1"/>
  <c r="J1129" i="27"/>
  <c r="J1131" i="27" s="1"/>
  <c r="J1133" i="27" s="1"/>
  <c r="J1135" i="27" s="1"/>
  <c r="I1129" i="27"/>
  <c r="I1131" i="27" s="1"/>
  <c r="I1133" i="27" s="1"/>
  <c r="I1135" i="27" s="1"/>
  <c r="J1127" i="27"/>
  <c r="I1127" i="27"/>
  <c r="J1108" i="27"/>
  <c r="J1110" i="27" s="1"/>
  <c r="J1112" i="27" s="1"/>
  <c r="J1114" i="27" s="1"/>
  <c r="J1116" i="27" s="1"/>
  <c r="J1118" i="27" s="1"/>
  <c r="J1120" i="27" s="1"/>
  <c r="J1122" i="27" s="1"/>
  <c r="J1124" i="27" s="1"/>
  <c r="J1126" i="27" s="1"/>
  <c r="J1128" i="27" s="1"/>
  <c r="I1108" i="27"/>
  <c r="I1110" i="27" s="1"/>
  <c r="I1112" i="27" s="1"/>
  <c r="I1114" i="27" s="1"/>
  <c r="I1116" i="27" s="1"/>
  <c r="I1118" i="27" s="1"/>
  <c r="I1120" i="27" s="1"/>
  <c r="I1122" i="27" s="1"/>
  <c r="I1124" i="27" s="1"/>
  <c r="I1126" i="27" s="1"/>
  <c r="I1128" i="27" s="1"/>
  <c r="J1102" i="27"/>
  <c r="J1104" i="27" s="1"/>
  <c r="J1106" i="27" s="1"/>
  <c r="I1102" i="27"/>
  <c r="I1104" i="27" s="1"/>
  <c r="I1106" i="27" s="1"/>
  <c r="J1100" i="27"/>
  <c r="I1100" i="27"/>
  <c r="J1099" i="27"/>
  <c r="J1101" i="27" s="1"/>
  <c r="J1103" i="27" s="1"/>
  <c r="J1105" i="27" s="1"/>
  <c r="J1107" i="27" s="1"/>
  <c r="J1109" i="27" s="1"/>
  <c r="J1111" i="27" s="1"/>
  <c r="J1113" i="27" s="1"/>
  <c r="J1115" i="27" s="1"/>
  <c r="J1117" i="27" s="1"/>
  <c r="J1119" i="27" s="1"/>
  <c r="J1121" i="27" s="1"/>
  <c r="J1123" i="27" s="1"/>
  <c r="J1125" i="27" s="1"/>
  <c r="I1099" i="27"/>
  <c r="I1101" i="27" s="1"/>
  <c r="I1103" i="27" s="1"/>
  <c r="I1105" i="27" s="1"/>
  <c r="I1107" i="27" s="1"/>
  <c r="I1109" i="27" s="1"/>
  <c r="I1111" i="27" s="1"/>
  <c r="I1113" i="27" s="1"/>
  <c r="I1115" i="27" s="1"/>
  <c r="I1117" i="27" s="1"/>
  <c r="I1119" i="27" s="1"/>
  <c r="I1121" i="27" s="1"/>
  <c r="I1123" i="27" s="1"/>
  <c r="I1125" i="27" s="1"/>
  <c r="J1097" i="27"/>
  <c r="I1097" i="27"/>
  <c r="J1096" i="27"/>
  <c r="J1098" i="27" s="1"/>
  <c r="I1096" i="27"/>
  <c r="I1098" i="27" s="1"/>
  <c r="J1094" i="27"/>
  <c r="I1094" i="27"/>
  <c r="J1092" i="27"/>
  <c r="I1092" i="27"/>
  <c r="J1089" i="27"/>
  <c r="J1091" i="27" s="1"/>
  <c r="J1093" i="27" s="1"/>
  <c r="J1095" i="27" s="1"/>
  <c r="I1089" i="27"/>
  <c r="I1091" i="27" s="1"/>
  <c r="I1093" i="27" s="1"/>
  <c r="I1095" i="27" s="1"/>
  <c r="J1088" i="27"/>
  <c r="J1090" i="27" s="1"/>
  <c r="I1088" i="27"/>
  <c r="I1090" i="27" s="1"/>
  <c r="J1084" i="27"/>
  <c r="J1086" i="27" s="1"/>
  <c r="I1084" i="27"/>
  <c r="I1086" i="27" s="1"/>
  <c r="J1079" i="27"/>
  <c r="J1081" i="27" s="1"/>
  <c r="J1083" i="27" s="1"/>
  <c r="J1085" i="27" s="1"/>
  <c r="J1087" i="27" s="1"/>
  <c r="I1079" i="27"/>
  <c r="I1081" i="27" s="1"/>
  <c r="I1083" i="27" s="1"/>
  <c r="I1085" i="27" s="1"/>
  <c r="I1087" i="27" s="1"/>
  <c r="J1078" i="27"/>
  <c r="J1080" i="27" s="1"/>
  <c r="J1082" i="27" s="1"/>
  <c r="I1078" i="27"/>
  <c r="I1080" i="27" s="1"/>
  <c r="I1082" i="27" s="1"/>
  <c r="J1076" i="27"/>
  <c r="I1076" i="27"/>
  <c r="J1067" i="27"/>
  <c r="J1069" i="27" s="1"/>
  <c r="J1071" i="27" s="1"/>
  <c r="J1073" i="27" s="1"/>
  <c r="J1075" i="27" s="1"/>
  <c r="J1077" i="27" s="1"/>
  <c r="I1067" i="27"/>
  <c r="I1069" i="27" s="1"/>
  <c r="I1071" i="27" s="1"/>
  <c r="I1073" i="27" s="1"/>
  <c r="I1075" i="27" s="1"/>
  <c r="I1077" i="27" s="1"/>
  <c r="J1057" i="27"/>
  <c r="J1059" i="27" s="1"/>
  <c r="J1061" i="27" s="1"/>
  <c r="J1063" i="27" s="1"/>
  <c r="J1065" i="27" s="1"/>
  <c r="I1057" i="27"/>
  <c r="I1059" i="27" s="1"/>
  <c r="I1061" i="27" s="1"/>
  <c r="I1063" i="27" s="1"/>
  <c r="I1065" i="27" s="1"/>
  <c r="J1056" i="27"/>
  <c r="J1058" i="27" s="1"/>
  <c r="J1060" i="27" s="1"/>
  <c r="J1062" i="27" s="1"/>
  <c r="J1064" i="27" s="1"/>
  <c r="J1066" i="27" s="1"/>
  <c r="J1068" i="27" s="1"/>
  <c r="J1070" i="27" s="1"/>
  <c r="J1072" i="27" s="1"/>
  <c r="J1074" i="27" s="1"/>
  <c r="I1056" i="27"/>
  <c r="I1058" i="27" s="1"/>
  <c r="I1060" i="27" s="1"/>
  <c r="I1062" i="27" s="1"/>
  <c r="I1064" i="27" s="1"/>
  <c r="I1066" i="27" s="1"/>
  <c r="I1068" i="27" s="1"/>
  <c r="I1070" i="27" s="1"/>
  <c r="I1072" i="27" s="1"/>
  <c r="I1074" i="27" s="1"/>
  <c r="J1054" i="27"/>
  <c r="I1054" i="27"/>
  <c r="J1046" i="27"/>
  <c r="J1048" i="27" s="1"/>
  <c r="J1050" i="27" s="1"/>
  <c r="J1052" i="27" s="1"/>
  <c r="I1046" i="27"/>
  <c r="I1048" i="27" s="1"/>
  <c r="I1050" i="27" s="1"/>
  <c r="I1052" i="27" s="1"/>
  <c r="J1045" i="27"/>
  <c r="J1047" i="27" s="1"/>
  <c r="J1049" i="27" s="1"/>
  <c r="J1051" i="27" s="1"/>
  <c r="J1053" i="27" s="1"/>
  <c r="J1055" i="27" s="1"/>
  <c r="I1045" i="27"/>
  <c r="I1047" i="27" s="1"/>
  <c r="I1049" i="27" s="1"/>
  <c r="I1051" i="27" s="1"/>
  <c r="I1053" i="27" s="1"/>
  <c r="I1055" i="27" s="1"/>
  <c r="J1044" i="27"/>
  <c r="I1044" i="27"/>
  <c r="J1036" i="27"/>
  <c r="I1036" i="27"/>
  <c r="J1035" i="27"/>
  <c r="I1035" i="27"/>
  <c r="J1034" i="27"/>
  <c r="I1033" i="27"/>
  <c r="J1021" i="27"/>
  <c r="J1023" i="27" s="1"/>
  <c r="J1025" i="27" s="1"/>
  <c r="J1027" i="27" s="1"/>
  <c r="J1029" i="27" s="1"/>
  <c r="J1031" i="27" s="1"/>
  <c r="I1020" i="27"/>
  <c r="I1022" i="27" s="1"/>
  <c r="I1024" i="27" s="1"/>
  <c r="I1026" i="27" s="1"/>
  <c r="I1028" i="27" s="1"/>
  <c r="I1030" i="27" s="1"/>
  <c r="I1032" i="27" s="1"/>
  <c r="J1019" i="27"/>
  <c r="I1019" i="27"/>
  <c r="J1015" i="27"/>
  <c r="J1017" i="27" s="1"/>
  <c r="I1015" i="27"/>
  <c r="I1017" i="27" s="1"/>
  <c r="J1009" i="27"/>
  <c r="J1011" i="27" s="1"/>
  <c r="J1013" i="27" s="1"/>
  <c r="I1009" i="27"/>
  <c r="I1011" i="27" s="1"/>
  <c r="I1013" i="27" s="1"/>
  <c r="J1004" i="27"/>
  <c r="J1006" i="27" s="1"/>
  <c r="J1008" i="27" s="1"/>
  <c r="J1010" i="27" s="1"/>
  <c r="J1012" i="27" s="1"/>
  <c r="J1014" i="27" s="1"/>
  <c r="J1016" i="27" s="1"/>
  <c r="J1018" i="27" s="1"/>
  <c r="I1004" i="27"/>
  <c r="I1006" i="27" s="1"/>
  <c r="I1008" i="27" s="1"/>
  <c r="I1010" i="27" s="1"/>
  <c r="I1012" i="27" s="1"/>
  <c r="I1014" i="27" s="1"/>
  <c r="I1016" i="27" s="1"/>
  <c r="I1018" i="27" s="1"/>
  <c r="J995" i="27"/>
  <c r="J997" i="27" s="1"/>
  <c r="J999" i="27" s="1"/>
  <c r="J1001" i="27" s="1"/>
  <c r="J1003" i="27" s="1"/>
  <c r="J1005" i="27" s="1"/>
  <c r="J1007" i="27" s="1"/>
  <c r="I995" i="27"/>
  <c r="I997" i="27" s="1"/>
  <c r="I999" i="27" s="1"/>
  <c r="I1001" i="27" s="1"/>
  <c r="I1003" i="27" s="1"/>
  <c r="I1005" i="27" s="1"/>
  <c r="I1007" i="27" s="1"/>
  <c r="J994" i="27"/>
  <c r="J996" i="27" s="1"/>
  <c r="J998" i="27" s="1"/>
  <c r="J1000" i="27" s="1"/>
  <c r="J1002" i="27" s="1"/>
  <c r="I994" i="27"/>
  <c r="I996" i="27" s="1"/>
  <c r="I998" i="27" s="1"/>
  <c r="I1000" i="27" s="1"/>
  <c r="I1002" i="27" s="1"/>
  <c r="J991" i="27"/>
  <c r="J993" i="27" s="1"/>
  <c r="I991" i="27"/>
  <c r="I993" i="27" s="1"/>
  <c r="J990" i="27"/>
  <c r="J992" i="27" s="1"/>
  <c r="I990" i="27"/>
  <c r="I992" i="27" s="1"/>
  <c r="J988" i="27"/>
  <c r="I988" i="27"/>
  <c r="J987" i="27"/>
  <c r="J989" i="27" s="1"/>
  <c r="I987" i="27"/>
  <c r="I989" i="27" s="1"/>
  <c r="J983" i="27"/>
  <c r="J984" i="27" s="1"/>
  <c r="J985" i="27" s="1"/>
  <c r="J986" i="27" s="1"/>
  <c r="J982" i="27"/>
  <c r="I982" i="27"/>
  <c r="J978" i="27"/>
  <c r="J979" i="27" s="1"/>
  <c r="J980" i="27" s="1"/>
  <c r="J981" i="27" s="1"/>
  <c r="J970" i="27"/>
  <c r="J971" i="27" s="1"/>
  <c r="J972" i="27" s="1"/>
  <c r="J973" i="27" s="1"/>
  <c r="J974" i="27" s="1"/>
  <c r="J975" i="27" s="1"/>
  <c r="J976" i="27" s="1"/>
  <c r="J977" i="27" s="1"/>
  <c r="J963" i="27"/>
  <c r="J964" i="27" s="1"/>
  <c r="J965" i="27" s="1"/>
  <c r="J966" i="27" s="1"/>
  <c r="J967" i="27" s="1"/>
  <c r="J968" i="27" s="1"/>
  <c r="J969" i="27" s="1"/>
  <c r="J962" i="27"/>
  <c r="I962" i="27"/>
  <c r="J957" i="27"/>
  <c r="J958" i="27" s="1"/>
  <c r="J959" i="27" s="1"/>
  <c r="J960" i="27" s="1"/>
  <c r="J961" i="27" s="1"/>
  <c r="J951" i="27"/>
  <c r="J952" i="27" s="1"/>
  <c r="J953" i="27" s="1"/>
  <c r="J954" i="27" s="1"/>
  <c r="J955" i="27" s="1"/>
  <c r="J956" i="27" s="1"/>
  <c r="J944" i="27"/>
  <c r="J945" i="27" s="1"/>
  <c r="J946" i="27" s="1"/>
  <c r="J947" i="27" s="1"/>
  <c r="J948" i="27" s="1"/>
  <c r="J949" i="27" s="1"/>
  <c r="J950" i="27" s="1"/>
  <c r="J943" i="27"/>
  <c r="I943" i="27"/>
  <c r="J942" i="27"/>
  <c r="I942" i="27"/>
  <c r="J936" i="27"/>
  <c r="J938" i="27" s="1"/>
  <c r="J940" i="27" s="1"/>
  <c r="I936" i="27"/>
  <c r="I938" i="27" s="1"/>
  <c r="I940" i="27" s="1"/>
  <c r="J923" i="27"/>
  <c r="J925" i="27" s="1"/>
  <c r="J927" i="27" s="1"/>
  <c r="J929" i="27" s="1"/>
  <c r="J931" i="27" s="1"/>
  <c r="J933" i="27" s="1"/>
  <c r="J935" i="27" s="1"/>
  <c r="J937" i="27" s="1"/>
  <c r="J939" i="27" s="1"/>
  <c r="J941" i="27" s="1"/>
  <c r="I923" i="27"/>
  <c r="I925" i="27" s="1"/>
  <c r="I927" i="27" s="1"/>
  <c r="I929" i="27" s="1"/>
  <c r="I931" i="27" s="1"/>
  <c r="I933" i="27" s="1"/>
  <c r="I935" i="27" s="1"/>
  <c r="I937" i="27" s="1"/>
  <c r="I939" i="27" s="1"/>
  <c r="I941" i="27" s="1"/>
  <c r="J922" i="27"/>
  <c r="J924" i="27" s="1"/>
  <c r="J926" i="27" s="1"/>
  <c r="J928" i="27" s="1"/>
  <c r="J930" i="27" s="1"/>
  <c r="J932" i="27" s="1"/>
  <c r="J934" i="27" s="1"/>
  <c r="I922" i="27"/>
  <c r="I924" i="27" s="1"/>
  <c r="I926" i="27" s="1"/>
  <c r="I928" i="27" s="1"/>
  <c r="I930" i="27" s="1"/>
  <c r="I932" i="27" s="1"/>
  <c r="I934" i="27" s="1"/>
  <c r="J920" i="27"/>
  <c r="I920" i="27"/>
  <c r="J916" i="27"/>
  <c r="J918" i="27" s="1"/>
  <c r="I916" i="27"/>
  <c r="I918" i="27" s="1"/>
  <c r="J913" i="27"/>
  <c r="J915" i="27" s="1"/>
  <c r="J917" i="27" s="1"/>
  <c r="J919" i="27" s="1"/>
  <c r="J921" i="27" s="1"/>
  <c r="I913" i="27"/>
  <c r="I915" i="27" s="1"/>
  <c r="I917" i="27" s="1"/>
  <c r="I919" i="27" s="1"/>
  <c r="I921" i="27" s="1"/>
  <c r="J910" i="27"/>
  <c r="J912" i="27" s="1"/>
  <c r="J914" i="27" s="1"/>
  <c r="I910" i="27"/>
  <c r="I912" i="27" s="1"/>
  <c r="I914" i="27" s="1"/>
  <c r="J904" i="27"/>
  <c r="J906" i="27" s="1"/>
  <c r="J908" i="27" s="1"/>
  <c r="I904" i="27"/>
  <c r="I906" i="27" s="1"/>
  <c r="I908" i="27" s="1"/>
  <c r="J903" i="27"/>
  <c r="J905" i="27" s="1"/>
  <c r="J907" i="27" s="1"/>
  <c r="J909" i="27" s="1"/>
  <c r="J911" i="27" s="1"/>
  <c r="I903" i="27"/>
  <c r="I905" i="27" s="1"/>
  <c r="I907" i="27" s="1"/>
  <c r="I909" i="27" s="1"/>
  <c r="I911" i="27" s="1"/>
  <c r="J901" i="27"/>
  <c r="I900" i="27"/>
  <c r="I902" i="27" s="1"/>
  <c r="J898" i="27"/>
  <c r="I898" i="27"/>
  <c r="J896" i="27"/>
  <c r="I895" i="27"/>
  <c r="I897" i="27" s="1"/>
  <c r="I899" i="27" s="1"/>
  <c r="J893" i="27"/>
  <c r="I893" i="27"/>
  <c r="J885" i="27"/>
  <c r="J887" i="27" s="1"/>
  <c r="J889" i="27" s="1"/>
  <c r="J891" i="27" s="1"/>
  <c r="I884" i="27"/>
  <c r="I886" i="27" s="1"/>
  <c r="I888" i="27" s="1"/>
  <c r="I890" i="27" s="1"/>
  <c r="I892" i="27" s="1"/>
  <c r="I894" i="27" s="1"/>
  <c r="J883" i="27"/>
  <c r="I883" i="27"/>
  <c r="J880" i="27"/>
  <c r="J882" i="27" s="1"/>
  <c r="I880" i="27"/>
  <c r="I882" i="27" s="1"/>
  <c r="J878" i="27"/>
  <c r="I878" i="27"/>
  <c r="J876" i="27"/>
  <c r="I876" i="27"/>
  <c r="J872" i="27"/>
  <c r="J874" i="27" s="1"/>
  <c r="I872" i="27"/>
  <c r="I874" i="27" s="1"/>
  <c r="J870" i="27"/>
  <c r="I869" i="27"/>
  <c r="I871" i="27" s="1"/>
  <c r="I873" i="27" s="1"/>
  <c r="I875" i="27" s="1"/>
  <c r="I877" i="27" s="1"/>
  <c r="I879" i="27" s="1"/>
  <c r="I881" i="27" s="1"/>
  <c r="J868" i="27"/>
  <c r="I868" i="27"/>
  <c r="J866" i="27"/>
  <c r="I866" i="27"/>
  <c r="J863" i="27"/>
  <c r="J865" i="27" s="1"/>
  <c r="J867" i="27" s="1"/>
  <c r="I863" i="27"/>
  <c r="I865" i="27" s="1"/>
  <c r="I867" i="27" s="1"/>
  <c r="J861" i="27"/>
  <c r="I861" i="27"/>
  <c r="J859" i="27"/>
  <c r="I859" i="27"/>
  <c r="J858" i="27"/>
  <c r="J860" i="27" s="1"/>
  <c r="J862" i="27" s="1"/>
  <c r="J864" i="27" s="1"/>
  <c r="I858" i="27"/>
  <c r="I860" i="27" s="1"/>
  <c r="I862" i="27" s="1"/>
  <c r="I864" i="27" s="1"/>
  <c r="J855" i="27"/>
  <c r="J857" i="27" s="1"/>
  <c r="I855" i="27"/>
  <c r="I857" i="27" s="1"/>
  <c r="J854" i="27"/>
  <c r="J856" i="27" s="1"/>
  <c r="I854" i="27"/>
  <c r="I856" i="27" s="1"/>
  <c r="J852" i="27"/>
  <c r="I852" i="27"/>
  <c r="J851" i="27"/>
  <c r="J853" i="27" s="1"/>
  <c r="I851" i="27"/>
  <c r="I853" i="27" s="1"/>
  <c r="J847" i="27"/>
  <c r="J849" i="27" s="1"/>
  <c r="J846" i="27"/>
  <c r="J848" i="27" s="1"/>
  <c r="J850" i="27" s="1"/>
  <c r="J844" i="27"/>
  <c r="J845" i="27" s="1"/>
  <c r="J839" i="27"/>
  <c r="J838" i="27"/>
  <c r="I838" i="27"/>
  <c r="J836" i="27"/>
  <c r="J835" i="27"/>
  <c r="J837" i="27" s="1"/>
  <c r="I834" i="27"/>
  <c r="J833" i="27"/>
  <c r="I833" i="27"/>
  <c r="J831" i="27"/>
  <c r="I830" i="27"/>
  <c r="I832" i="27" s="1"/>
  <c r="J828" i="27"/>
  <c r="I827" i="27"/>
  <c r="I829" i="27" s="1"/>
  <c r="J825" i="27"/>
  <c r="I825" i="27"/>
  <c r="J823" i="27"/>
  <c r="I823" i="27"/>
  <c r="J821" i="27"/>
  <c r="I821" i="27"/>
  <c r="J820" i="27"/>
  <c r="J822" i="27" s="1"/>
  <c r="J824" i="27" s="1"/>
  <c r="J826" i="27" s="1"/>
  <c r="I820" i="27"/>
  <c r="I822" i="27" s="1"/>
  <c r="I824" i="27" s="1"/>
  <c r="I826" i="27" s="1"/>
  <c r="J819" i="27"/>
  <c r="I819" i="27"/>
  <c r="J809" i="27"/>
  <c r="J811" i="27" s="1"/>
  <c r="J813" i="27" s="1"/>
  <c r="J815" i="27" s="1"/>
  <c r="J817" i="27" s="1"/>
  <c r="I809" i="27"/>
  <c r="I811" i="27" s="1"/>
  <c r="I813" i="27" s="1"/>
  <c r="I815" i="27" s="1"/>
  <c r="I817" i="27" s="1"/>
  <c r="J807" i="27"/>
  <c r="I807" i="27"/>
  <c r="J805" i="27"/>
  <c r="I805" i="27"/>
  <c r="J802" i="27"/>
  <c r="J804" i="27" s="1"/>
  <c r="J806" i="27" s="1"/>
  <c r="J808" i="27" s="1"/>
  <c r="J810" i="27" s="1"/>
  <c r="J812" i="27" s="1"/>
  <c r="J814" i="27" s="1"/>
  <c r="J816" i="27" s="1"/>
  <c r="J818" i="27" s="1"/>
  <c r="I802" i="27"/>
  <c r="I804" i="27" s="1"/>
  <c r="I806" i="27" s="1"/>
  <c r="I808" i="27" s="1"/>
  <c r="I810" i="27" s="1"/>
  <c r="I812" i="27" s="1"/>
  <c r="I814" i="27" s="1"/>
  <c r="I816" i="27" s="1"/>
  <c r="I818" i="27" s="1"/>
  <c r="J799" i="27"/>
  <c r="J801" i="27" s="1"/>
  <c r="J803" i="27" s="1"/>
  <c r="I799" i="27"/>
  <c r="I801" i="27" s="1"/>
  <c r="I803" i="27" s="1"/>
  <c r="J798" i="27"/>
  <c r="J800" i="27" s="1"/>
  <c r="I798" i="27"/>
  <c r="I800" i="27" s="1"/>
  <c r="J794" i="27"/>
  <c r="J796" i="27" s="1"/>
  <c r="I794" i="27"/>
  <c r="I796" i="27" s="1"/>
  <c r="J793" i="27"/>
  <c r="J795" i="27" s="1"/>
  <c r="J797" i="27" s="1"/>
  <c r="I793" i="27"/>
  <c r="I795" i="27" s="1"/>
  <c r="I797" i="27" s="1"/>
  <c r="J791" i="27"/>
  <c r="I791" i="27"/>
  <c r="J788" i="27"/>
  <c r="J790" i="27" s="1"/>
  <c r="J792" i="27" s="1"/>
  <c r="I788" i="27"/>
  <c r="I790" i="27" s="1"/>
  <c r="I792" i="27" s="1"/>
  <c r="J787" i="27"/>
  <c r="J789" i="27" s="1"/>
  <c r="I787" i="27"/>
  <c r="I789" i="27" s="1"/>
  <c r="J785" i="27"/>
  <c r="I785" i="27"/>
  <c r="J783" i="27"/>
  <c r="I783" i="27"/>
  <c r="J780" i="27"/>
  <c r="J782" i="27" s="1"/>
  <c r="J784" i="27" s="1"/>
  <c r="J786" i="27" s="1"/>
  <c r="I780" i="27"/>
  <c r="I782" i="27" s="1"/>
  <c r="I784" i="27" s="1"/>
  <c r="I786" i="27" s="1"/>
  <c r="J776" i="27"/>
  <c r="J778" i="27" s="1"/>
  <c r="I776" i="27"/>
  <c r="I778" i="27" s="1"/>
  <c r="J773" i="27"/>
  <c r="J775" i="27" s="1"/>
  <c r="J777" i="27" s="1"/>
  <c r="J779" i="27" s="1"/>
  <c r="J781" i="27" s="1"/>
  <c r="I773" i="27"/>
  <c r="I775" i="27" s="1"/>
  <c r="I777" i="27" s="1"/>
  <c r="I779" i="27" s="1"/>
  <c r="I781" i="27" s="1"/>
  <c r="J772" i="27"/>
  <c r="J774" i="27" s="1"/>
  <c r="I772" i="27"/>
  <c r="I774" i="27" s="1"/>
  <c r="J768" i="27"/>
  <c r="J770" i="27" s="1"/>
  <c r="I768" i="27"/>
  <c r="I770" i="27" s="1"/>
  <c r="J767" i="27"/>
  <c r="J769" i="27" s="1"/>
  <c r="J771" i="27" s="1"/>
  <c r="I767" i="27"/>
  <c r="I769" i="27" s="1"/>
  <c r="I771" i="27" s="1"/>
  <c r="J765" i="27"/>
  <c r="I765" i="27"/>
  <c r="J764" i="27"/>
  <c r="J766" i="27" s="1"/>
  <c r="I764" i="27"/>
  <c r="I766" i="27" s="1"/>
  <c r="J762" i="27"/>
  <c r="I762" i="27"/>
  <c r="J760" i="27"/>
  <c r="I760" i="27"/>
  <c r="J759" i="27"/>
  <c r="J761" i="27" s="1"/>
  <c r="J763" i="27" s="1"/>
  <c r="I759" i="27"/>
  <c r="I761" i="27" s="1"/>
  <c r="I763" i="27" s="1"/>
  <c r="J753" i="27"/>
  <c r="J755" i="27" s="1"/>
  <c r="J757" i="27" s="1"/>
  <c r="I753" i="27"/>
  <c r="I755" i="27" s="1"/>
  <c r="I757" i="27" s="1"/>
  <c r="J752" i="27"/>
  <c r="J754" i="27" s="1"/>
  <c r="J756" i="27" s="1"/>
  <c r="J758" i="27" s="1"/>
  <c r="I752" i="27"/>
  <c r="I754" i="27" s="1"/>
  <c r="I756" i="27" s="1"/>
  <c r="I758" i="27" s="1"/>
  <c r="J751" i="27"/>
  <c r="I751" i="27"/>
  <c r="J747" i="27"/>
  <c r="J749" i="27" s="1"/>
  <c r="I747" i="27"/>
  <c r="I749" i="27" s="1"/>
  <c r="J743" i="27"/>
  <c r="J745" i="27" s="1"/>
  <c r="I743" i="27"/>
  <c r="I745" i="27" s="1"/>
  <c r="J740" i="27"/>
  <c r="J742" i="27" s="1"/>
  <c r="J744" i="27" s="1"/>
  <c r="J746" i="27" s="1"/>
  <c r="J748" i="27" s="1"/>
  <c r="J750" i="27" s="1"/>
  <c r="I740" i="27"/>
  <c r="I742" i="27" s="1"/>
  <c r="I744" i="27" s="1"/>
  <c r="I746" i="27" s="1"/>
  <c r="I748" i="27" s="1"/>
  <c r="I750" i="27" s="1"/>
  <c r="J739" i="27"/>
  <c r="J741" i="27" s="1"/>
  <c r="I739" i="27"/>
  <c r="I741" i="27" s="1"/>
  <c r="J736" i="27"/>
  <c r="J738" i="27" s="1"/>
  <c r="I736" i="27"/>
  <c r="I738" i="27" s="1"/>
  <c r="J734" i="27"/>
  <c r="I734" i="27"/>
  <c r="J732" i="27"/>
  <c r="I732" i="27"/>
  <c r="J731" i="27"/>
  <c r="J733" i="27" s="1"/>
  <c r="J735" i="27" s="1"/>
  <c r="J737" i="27" s="1"/>
  <c r="I731" i="27"/>
  <c r="I733" i="27" s="1"/>
  <c r="I735" i="27" s="1"/>
  <c r="I737" i="27" s="1"/>
  <c r="J725" i="27"/>
  <c r="J727" i="27" s="1"/>
  <c r="J729" i="27" s="1"/>
  <c r="J717" i="27"/>
  <c r="J719" i="27" s="1"/>
  <c r="J721" i="27" s="1"/>
  <c r="J723" i="27" s="1"/>
  <c r="J708" i="27"/>
  <c r="J710" i="27" s="1"/>
  <c r="J712" i="27" s="1"/>
  <c r="J714" i="27" s="1"/>
  <c r="J716" i="27" s="1"/>
  <c r="J718" i="27" s="1"/>
  <c r="J720" i="27" s="1"/>
  <c r="J722" i="27" s="1"/>
  <c r="J724" i="27" s="1"/>
  <c r="J726" i="27" s="1"/>
  <c r="J728" i="27" s="1"/>
  <c r="J730" i="27" s="1"/>
  <c r="I707" i="27"/>
  <c r="I709" i="27" s="1"/>
  <c r="I711" i="27" s="1"/>
  <c r="I713" i="27" s="1"/>
  <c r="I715" i="27" s="1"/>
  <c r="J706" i="27"/>
  <c r="I706" i="27"/>
  <c r="J700" i="27"/>
  <c r="J702" i="27" s="1"/>
  <c r="J704" i="27" s="1"/>
  <c r="I699" i="27"/>
  <c r="I701" i="27" s="1"/>
  <c r="I703" i="27" s="1"/>
  <c r="I705" i="27" s="1"/>
  <c r="J691" i="27"/>
  <c r="J693" i="27" s="1"/>
  <c r="J695" i="27" s="1"/>
  <c r="J697" i="27" s="1"/>
  <c r="I690" i="27"/>
  <c r="I692" i="27" s="1"/>
  <c r="I694" i="27" s="1"/>
  <c r="I696" i="27" s="1"/>
  <c r="I698" i="27" s="1"/>
  <c r="J689" i="27"/>
  <c r="I689" i="27"/>
  <c r="J688" i="27"/>
  <c r="I688" i="27"/>
  <c r="J679" i="27"/>
  <c r="J681" i="27" s="1"/>
  <c r="J682" i="27" s="1"/>
  <c r="J683" i="27" s="1"/>
  <c r="J684" i="27" s="1"/>
  <c r="J685" i="27" s="1"/>
  <c r="J686" i="27" s="1"/>
  <c r="J687" i="27" s="1"/>
  <c r="I679" i="27"/>
  <c r="I681" i="27" s="1"/>
  <c r="I682" i="27" s="1"/>
  <c r="I683" i="27" s="1"/>
  <c r="I684" i="27" s="1"/>
  <c r="I685" i="27" s="1"/>
  <c r="I686" i="27" s="1"/>
  <c r="I687" i="27" s="1"/>
  <c r="J677" i="27"/>
  <c r="I677" i="27"/>
  <c r="J676" i="27"/>
  <c r="J678" i="27" s="1"/>
  <c r="J680" i="27" s="1"/>
  <c r="I676" i="27"/>
  <c r="I678" i="27" s="1"/>
  <c r="I680" i="27" s="1"/>
  <c r="J673" i="27"/>
  <c r="J674" i="27" s="1"/>
  <c r="J675" i="27" s="1"/>
  <c r="J670" i="27"/>
  <c r="J671" i="27" s="1"/>
  <c r="J672" i="27" s="1"/>
  <c r="J666" i="27"/>
  <c r="J667" i="27" s="1"/>
  <c r="J668" i="27" s="1"/>
  <c r="J669" i="27" s="1"/>
  <c r="J664" i="27"/>
  <c r="J665" i="27" s="1"/>
  <c r="J661" i="27"/>
  <c r="J659" i="27"/>
  <c r="J660" i="27" s="1"/>
  <c r="J658" i="27"/>
  <c r="J657" i="27"/>
  <c r="I657" i="27"/>
  <c r="J655" i="27"/>
  <c r="I655" i="27"/>
  <c r="J649" i="27"/>
  <c r="J651" i="27" s="1"/>
  <c r="J653" i="27" s="1"/>
  <c r="I648" i="27"/>
  <c r="I650" i="27" s="1"/>
  <c r="I652" i="27" s="1"/>
  <c r="I654" i="27" s="1"/>
  <c r="I656" i="27" s="1"/>
  <c r="J639" i="27"/>
  <c r="J641" i="27" s="1"/>
  <c r="J643" i="27" s="1"/>
  <c r="J645" i="27" s="1"/>
  <c r="J647" i="27" s="1"/>
  <c r="I638" i="27"/>
  <c r="I640" i="27" s="1"/>
  <c r="I642" i="27" s="1"/>
  <c r="I644" i="27" s="1"/>
  <c r="I646" i="27" s="1"/>
  <c r="J637" i="27"/>
  <c r="I637" i="27"/>
  <c r="J627" i="27"/>
  <c r="J629" i="27" s="1"/>
  <c r="J631" i="27" s="1"/>
  <c r="J633" i="27" s="1"/>
  <c r="J635" i="27" s="1"/>
  <c r="I627" i="27"/>
  <c r="I629" i="27" s="1"/>
  <c r="I631" i="27" s="1"/>
  <c r="I633" i="27" s="1"/>
  <c r="I635" i="27" s="1"/>
  <c r="J626" i="27"/>
  <c r="J628" i="27" s="1"/>
  <c r="J630" i="27" s="1"/>
  <c r="J632" i="27" s="1"/>
  <c r="J634" i="27" s="1"/>
  <c r="J636" i="27" s="1"/>
  <c r="I626" i="27"/>
  <c r="I628" i="27" s="1"/>
  <c r="I630" i="27" s="1"/>
  <c r="I632" i="27" s="1"/>
  <c r="I634" i="27" s="1"/>
  <c r="I636" i="27" s="1"/>
  <c r="J616" i="27"/>
  <c r="J618" i="27" s="1"/>
  <c r="J620" i="27" s="1"/>
  <c r="J622" i="27" s="1"/>
  <c r="J624" i="27" s="1"/>
  <c r="I616" i="27"/>
  <c r="I618" i="27" s="1"/>
  <c r="I620" i="27" s="1"/>
  <c r="I622" i="27" s="1"/>
  <c r="I624" i="27" s="1"/>
  <c r="J615" i="27"/>
  <c r="J617" i="27" s="1"/>
  <c r="J619" i="27" s="1"/>
  <c r="J621" i="27" s="1"/>
  <c r="J623" i="27" s="1"/>
  <c r="J625" i="27" s="1"/>
  <c r="I615" i="27"/>
  <c r="I617" i="27" s="1"/>
  <c r="I619" i="27" s="1"/>
  <c r="I621" i="27" s="1"/>
  <c r="I623" i="27" s="1"/>
  <c r="I625" i="27" s="1"/>
  <c r="J611" i="27"/>
  <c r="J613" i="27" s="1"/>
  <c r="I611" i="27"/>
  <c r="I613" i="27" s="1"/>
  <c r="J609" i="27"/>
  <c r="I609" i="27"/>
  <c r="J608" i="27"/>
  <c r="J610" i="27" s="1"/>
  <c r="J612" i="27" s="1"/>
  <c r="J614" i="27" s="1"/>
  <c r="I608" i="27"/>
  <c r="I610" i="27" s="1"/>
  <c r="I612" i="27" s="1"/>
  <c r="I614" i="27" s="1"/>
  <c r="J583" i="27"/>
  <c r="J585" i="27" s="1"/>
  <c r="J587" i="27" s="1"/>
  <c r="J589" i="27" s="1"/>
  <c r="J591" i="27" s="1"/>
  <c r="J593" i="27" s="1"/>
  <c r="J595" i="27" s="1"/>
  <c r="J597" i="27" s="1"/>
  <c r="J599" i="27" s="1"/>
  <c r="J601" i="27" s="1"/>
  <c r="J603" i="27" s="1"/>
  <c r="J605" i="27" s="1"/>
  <c r="J607" i="27" s="1"/>
  <c r="I583" i="27"/>
  <c r="I585" i="27" s="1"/>
  <c r="I587" i="27" s="1"/>
  <c r="I589" i="27" s="1"/>
  <c r="I591" i="27" s="1"/>
  <c r="I593" i="27" s="1"/>
  <c r="I595" i="27" s="1"/>
  <c r="I597" i="27" s="1"/>
  <c r="I599" i="27" s="1"/>
  <c r="I601" i="27" s="1"/>
  <c r="I603" i="27" s="1"/>
  <c r="I605" i="27" s="1"/>
  <c r="I607" i="27" s="1"/>
  <c r="J582" i="27"/>
  <c r="J584" i="27" s="1"/>
  <c r="J586" i="27" s="1"/>
  <c r="J588" i="27" s="1"/>
  <c r="J590" i="27" s="1"/>
  <c r="J592" i="27" s="1"/>
  <c r="J594" i="27" s="1"/>
  <c r="J596" i="27" s="1"/>
  <c r="J598" i="27" s="1"/>
  <c r="J600" i="27" s="1"/>
  <c r="J602" i="27" s="1"/>
  <c r="J604" i="27" s="1"/>
  <c r="J606" i="27" s="1"/>
  <c r="I582" i="27"/>
  <c r="I584" i="27" s="1"/>
  <c r="I586" i="27" s="1"/>
  <c r="I588" i="27" s="1"/>
  <c r="I590" i="27" s="1"/>
  <c r="I592" i="27" s="1"/>
  <c r="I594" i="27" s="1"/>
  <c r="I596" i="27" s="1"/>
  <c r="I598" i="27" s="1"/>
  <c r="I600" i="27" s="1"/>
  <c r="I602" i="27" s="1"/>
  <c r="I604" i="27" s="1"/>
  <c r="I606" i="27" s="1"/>
  <c r="J575" i="27"/>
  <c r="J577" i="27" s="1"/>
  <c r="J579" i="27" s="1"/>
  <c r="J581" i="27" s="1"/>
  <c r="I575" i="27"/>
  <c r="I577" i="27" s="1"/>
  <c r="I579" i="27" s="1"/>
  <c r="I581" i="27" s="1"/>
  <c r="J571" i="27"/>
  <c r="J573" i="27" s="1"/>
  <c r="I571" i="27"/>
  <c r="I573" i="27" s="1"/>
  <c r="J565" i="27"/>
  <c r="J567" i="27" s="1"/>
  <c r="J569" i="27" s="1"/>
  <c r="I565" i="27"/>
  <c r="I567" i="27" s="1"/>
  <c r="I569" i="27" s="1"/>
  <c r="J559" i="27"/>
  <c r="J561" i="27" s="1"/>
  <c r="J563" i="27" s="1"/>
  <c r="I559" i="27"/>
  <c r="I561" i="27" s="1"/>
  <c r="I563" i="27" s="1"/>
  <c r="J550" i="27"/>
  <c r="J552" i="27" s="1"/>
  <c r="J554" i="27" s="1"/>
  <c r="J556" i="27" s="1"/>
  <c r="J558" i="27" s="1"/>
  <c r="J560" i="27" s="1"/>
  <c r="J562" i="27" s="1"/>
  <c r="J564" i="27" s="1"/>
  <c r="J566" i="27" s="1"/>
  <c r="J568" i="27" s="1"/>
  <c r="J570" i="27" s="1"/>
  <c r="J572" i="27" s="1"/>
  <c r="J574" i="27" s="1"/>
  <c r="J576" i="27" s="1"/>
  <c r="J578" i="27" s="1"/>
  <c r="J580" i="27" s="1"/>
  <c r="I550" i="27"/>
  <c r="I552" i="27" s="1"/>
  <c r="I554" i="27" s="1"/>
  <c r="I556" i="27" s="1"/>
  <c r="I558" i="27" s="1"/>
  <c r="I560" i="27" s="1"/>
  <c r="I562" i="27" s="1"/>
  <c r="I564" i="27" s="1"/>
  <c r="I566" i="27" s="1"/>
  <c r="I568" i="27" s="1"/>
  <c r="I570" i="27" s="1"/>
  <c r="I572" i="27" s="1"/>
  <c r="I574" i="27" s="1"/>
  <c r="I576" i="27" s="1"/>
  <c r="I578" i="27" s="1"/>
  <c r="I580" i="27" s="1"/>
  <c r="J535" i="27"/>
  <c r="J537" i="27" s="1"/>
  <c r="J539" i="27" s="1"/>
  <c r="J541" i="27" s="1"/>
  <c r="J543" i="27" s="1"/>
  <c r="J545" i="27" s="1"/>
  <c r="J547" i="27" s="1"/>
  <c r="J549" i="27" s="1"/>
  <c r="J551" i="27" s="1"/>
  <c r="J553" i="27" s="1"/>
  <c r="J555" i="27" s="1"/>
  <c r="J557" i="27" s="1"/>
  <c r="I535" i="27"/>
  <c r="I537" i="27" s="1"/>
  <c r="I539" i="27" s="1"/>
  <c r="I541" i="27" s="1"/>
  <c r="I543" i="27" s="1"/>
  <c r="I545" i="27" s="1"/>
  <c r="I547" i="27" s="1"/>
  <c r="I549" i="27" s="1"/>
  <c r="I551" i="27" s="1"/>
  <c r="I553" i="27" s="1"/>
  <c r="I555" i="27" s="1"/>
  <c r="I557" i="27" s="1"/>
  <c r="J520" i="27"/>
  <c r="J522" i="27" s="1"/>
  <c r="J524" i="27" s="1"/>
  <c r="J526" i="27" s="1"/>
  <c r="J528" i="27" s="1"/>
  <c r="J530" i="27" s="1"/>
  <c r="J532" i="27" s="1"/>
  <c r="J534" i="27" s="1"/>
  <c r="J536" i="27" s="1"/>
  <c r="J538" i="27" s="1"/>
  <c r="J540" i="27" s="1"/>
  <c r="J542" i="27" s="1"/>
  <c r="J544" i="27" s="1"/>
  <c r="J546" i="27" s="1"/>
  <c r="J548" i="27" s="1"/>
  <c r="I520" i="27"/>
  <c r="I522" i="27" s="1"/>
  <c r="I524" i="27" s="1"/>
  <c r="I526" i="27" s="1"/>
  <c r="I528" i="27" s="1"/>
  <c r="I530" i="27" s="1"/>
  <c r="I532" i="27" s="1"/>
  <c r="I534" i="27" s="1"/>
  <c r="I536" i="27" s="1"/>
  <c r="I538" i="27" s="1"/>
  <c r="I540" i="27" s="1"/>
  <c r="I542" i="27" s="1"/>
  <c r="I544" i="27" s="1"/>
  <c r="I546" i="27" s="1"/>
  <c r="I548" i="27" s="1"/>
  <c r="J512" i="27"/>
  <c r="J514" i="27" s="1"/>
  <c r="J516" i="27" s="1"/>
  <c r="J518" i="27" s="1"/>
  <c r="I512" i="27"/>
  <c r="I514" i="27" s="1"/>
  <c r="I516" i="27" s="1"/>
  <c r="I518" i="27" s="1"/>
  <c r="J504" i="27"/>
  <c r="J506" i="27" s="1"/>
  <c r="J508" i="27" s="1"/>
  <c r="J510" i="27" s="1"/>
  <c r="I504" i="27"/>
  <c r="I506" i="27" s="1"/>
  <c r="I508" i="27" s="1"/>
  <c r="I510" i="27" s="1"/>
  <c r="J496" i="27"/>
  <c r="J498" i="27" s="1"/>
  <c r="J500" i="27" s="1"/>
  <c r="J502" i="27" s="1"/>
  <c r="I496" i="27"/>
  <c r="I498" i="27" s="1"/>
  <c r="I500" i="27" s="1"/>
  <c r="I502" i="27" s="1"/>
  <c r="J490" i="27"/>
  <c r="J492" i="27" s="1"/>
  <c r="J494" i="27" s="1"/>
  <c r="I490" i="27"/>
  <c r="I492" i="27" s="1"/>
  <c r="I494" i="27" s="1"/>
  <c r="J489" i="27"/>
  <c r="J491" i="27" s="1"/>
  <c r="J493" i="27" s="1"/>
  <c r="J495" i="27" s="1"/>
  <c r="J497" i="27" s="1"/>
  <c r="J499" i="27" s="1"/>
  <c r="J501" i="27" s="1"/>
  <c r="J503" i="27" s="1"/>
  <c r="J505" i="27" s="1"/>
  <c r="J507" i="27" s="1"/>
  <c r="J509" i="27" s="1"/>
  <c r="J511" i="27" s="1"/>
  <c r="J513" i="27" s="1"/>
  <c r="J515" i="27" s="1"/>
  <c r="J517" i="27" s="1"/>
  <c r="J519" i="27" s="1"/>
  <c r="J521" i="27" s="1"/>
  <c r="J523" i="27" s="1"/>
  <c r="J525" i="27" s="1"/>
  <c r="J527" i="27" s="1"/>
  <c r="J529" i="27" s="1"/>
  <c r="J531" i="27" s="1"/>
  <c r="J533" i="27" s="1"/>
  <c r="I489" i="27"/>
  <c r="I491" i="27" s="1"/>
  <c r="I493" i="27" s="1"/>
  <c r="I495" i="27" s="1"/>
  <c r="I497" i="27" s="1"/>
  <c r="I499" i="27" s="1"/>
  <c r="I501" i="27" s="1"/>
  <c r="I503" i="27" s="1"/>
  <c r="I505" i="27" s="1"/>
  <c r="I507" i="27" s="1"/>
  <c r="I509" i="27" s="1"/>
  <c r="I511" i="27" s="1"/>
  <c r="I513" i="27" s="1"/>
  <c r="I515" i="27" s="1"/>
  <c r="I517" i="27" s="1"/>
  <c r="I519" i="27" s="1"/>
  <c r="I521" i="27" s="1"/>
  <c r="I523" i="27" s="1"/>
  <c r="I525" i="27" s="1"/>
  <c r="I527" i="27" s="1"/>
  <c r="I529" i="27" s="1"/>
  <c r="I531" i="27" s="1"/>
  <c r="I533" i="27" s="1"/>
  <c r="J488" i="27"/>
  <c r="I488" i="27"/>
  <c r="J479" i="27"/>
  <c r="J481" i="27" s="1"/>
  <c r="J483" i="27" s="1"/>
  <c r="J485" i="27" s="1"/>
  <c r="J487" i="27" s="1"/>
  <c r="I479" i="27"/>
  <c r="I481" i="27" s="1"/>
  <c r="I483" i="27" s="1"/>
  <c r="I485" i="27" s="1"/>
  <c r="I487" i="27" s="1"/>
  <c r="J478" i="27"/>
  <c r="J480" i="27" s="1"/>
  <c r="J482" i="27" s="1"/>
  <c r="J484" i="27" s="1"/>
  <c r="J486" i="27" s="1"/>
  <c r="I478" i="27"/>
  <c r="I480" i="27" s="1"/>
  <c r="I482" i="27" s="1"/>
  <c r="I484" i="27" s="1"/>
  <c r="I486" i="27" s="1"/>
  <c r="J476" i="27"/>
  <c r="I476" i="27"/>
  <c r="J468" i="27"/>
  <c r="J470" i="27" s="1"/>
  <c r="J472" i="27" s="1"/>
  <c r="J474" i="27" s="1"/>
  <c r="I468" i="27"/>
  <c r="I470" i="27" s="1"/>
  <c r="I472" i="27" s="1"/>
  <c r="I474" i="27" s="1"/>
  <c r="J467" i="27"/>
  <c r="J469" i="27" s="1"/>
  <c r="J471" i="27" s="1"/>
  <c r="J473" i="27" s="1"/>
  <c r="J475" i="27" s="1"/>
  <c r="J477" i="27" s="1"/>
  <c r="I467" i="27"/>
  <c r="I469" i="27" s="1"/>
  <c r="I471" i="27" s="1"/>
  <c r="I473" i="27" s="1"/>
  <c r="I475" i="27" s="1"/>
  <c r="I477" i="27" s="1"/>
  <c r="J464" i="27"/>
  <c r="J466" i="27" s="1"/>
  <c r="I464" i="27"/>
  <c r="I466" i="27" s="1"/>
  <c r="J463" i="27"/>
  <c r="J465" i="27" s="1"/>
  <c r="I463" i="27"/>
  <c r="I465" i="27" s="1"/>
  <c r="J455" i="27"/>
  <c r="J457" i="27" s="1"/>
  <c r="J459" i="27" s="1"/>
  <c r="J461" i="27" s="1"/>
  <c r="I455" i="27"/>
  <c r="I457" i="27" s="1"/>
  <c r="I459" i="27" s="1"/>
  <c r="I461" i="27" s="1"/>
  <c r="J453" i="27"/>
  <c r="I453" i="27"/>
  <c r="J451" i="27"/>
  <c r="I451" i="27"/>
  <c r="J450" i="27"/>
  <c r="J452" i="27" s="1"/>
  <c r="J454" i="27" s="1"/>
  <c r="J456" i="27" s="1"/>
  <c r="J458" i="27" s="1"/>
  <c r="J460" i="27" s="1"/>
  <c r="J462" i="27" s="1"/>
  <c r="I450" i="27"/>
  <c r="I452" i="27" s="1"/>
  <c r="I454" i="27" s="1"/>
  <c r="I456" i="27" s="1"/>
  <c r="I458" i="27" s="1"/>
  <c r="I460" i="27" s="1"/>
  <c r="I462" i="27" s="1"/>
  <c r="J448" i="27"/>
  <c r="I448" i="27"/>
  <c r="J446" i="27"/>
  <c r="I446" i="27"/>
  <c r="J444" i="27"/>
  <c r="I444" i="27"/>
  <c r="J441" i="27"/>
  <c r="J443" i="27" s="1"/>
  <c r="J445" i="27" s="1"/>
  <c r="J447" i="27" s="1"/>
  <c r="J449" i="27" s="1"/>
  <c r="I441" i="27"/>
  <c r="I443" i="27" s="1"/>
  <c r="I445" i="27" s="1"/>
  <c r="I447" i="27" s="1"/>
  <c r="I449" i="27" s="1"/>
  <c r="J440" i="27"/>
  <c r="J442" i="27" s="1"/>
  <c r="I440" i="27"/>
  <c r="I442" i="27" s="1"/>
  <c r="J438" i="27"/>
  <c r="I438" i="27"/>
  <c r="J437" i="27"/>
  <c r="J439" i="27" s="1"/>
  <c r="I437" i="27"/>
  <c r="I439" i="27" s="1"/>
  <c r="J428" i="27"/>
  <c r="J430" i="27" s="1"/>
  <c r="J432" i="27" s="1"/>
  <c r="J434" i="27" s="1"/>
  <c r="J436" i="27" s="1"/>
  <c r="I428" i="27"/>
  <c r="I430" i="27" s="1"/>
  <c r="I432" i="27" s="1"/>
  <c r="I434" i="27" s="1"/>
  <c r="I436" i="27" s="1"/>
  <c r="J420" i="27"/>
  <c r="J422" i="27" s="1"/>
  <c r="J424" i="27" s="1"/>
  <c r="J426" i="27" s="1"/>
  <c r="I420" i="27"/>
  <c r="I422" i="27" s="1"/>
  <c r="I424" i="27" s="1"/>
  <c r="I426" i="27" s="1"/>
  <c r="J419" i="27"/>
  <c r="J421" i="27" s="1"/>
  <c r="J423" i="27" s="1"/>
  <c r="J425" i="27" s="1"/>
  <c r="J427" i="27" s="1"/>
  <c r="J429" i="27" s="1"/>
  <c r="J431" i="27" s="1"/>
  <c r="J433" i="27" s="1"/>
  <c r="J435" i="27" s="1"/>
  <c r="I419" i="27"/>
  <c r="I421" i="27" s="1"/>
  <c r="I423" i="27" s="1"/>
  <c r="I425" i="27" s="1"/>
  <c r="I427" i="27" s="1"/>
  <c r="I429" i="27" s="1"/>
  <c r="I431" i="27" s="1"/>
  <c r="I433" i="27" s="1"/>
  <c r="I435" i="27" s="1"/>
  <c r="J417" i="27"/>
  <c r="I417" i="27"/>
  <c r="J416" i="27"/>
  <c r="J418" i="27" s="1"/>
  <c r="I416" i="27"/>
  <c r="I418" i="27" s="1"/>
  <c r="J414" i="27"/>
  <c r="I414" i="27"/>
  <c r="J412" i="27"/>
  <c r="I412" i="27"/>
  <c r="J411" i="27"/>
  <c r="J413" i="27" s="1"/>
  <c r="J415" i="27" s="1"/>
  <c r="I411" i="27"/>
  <c r="I413" i="27" s="1"/>
  <c r="I415" i="27" s="1"/>
  <c r="J408" i="27"/>
  <c r="J410" i="27" s="1"/>
  <c r="I408" i="27"/>
  <c r="I410" i="27" s="1"/>
  <c r="J400" i="27"/>
  <c r="J402" i="27" s="1"/>
  <c r="J404" i="27" s="1"/>
  <c r="J406" i="27" s="1"/>
  <c r="I400" i="27"/>
  <c r="I402" i="27" s="1"/>
  <c r="I404" i="27" s="1"/>
  <c r="I406" i="27" s="1"/>
  <c r="J399" i="27"/>
  <c r="J401" i="27" s="1"/>
  <c r="J403" i="27" s="1"/>
  <c r="J405" i="27" s="1"/>
  <c r="J407" i="27" s="1"/>
  <c r="J409" i="27" s="1"/>
  <c r="I399" i="27"/>
  <c r="I401" i="27" s="1"/>
  <c r="I403" i="27" s="1"/>
  <c r="I405" i="27" s="1"/>
  <c r="I407" i="27" s="1"/>
  <c r="I409" i="27" s="1"/>
  <c r="J397" i="27"/>
  <c r="I397" i="27"/>
  <c r="J396" i="27"/>
  <c r="J398" i="27" s="1"/>
  <c r="I396" i="27"/>
  <c r="I398" i="27" s="1"/>
  <c r="J394" i="27"/>
  <c r="I394" i="27"/>
  <c r="J387" i="27"/>
  <c r="J389" i="27" s="1"/>
  <c r="J391" i="27" s="1"/>
  <c r="J393" i="27" s="1"/>
  <c r="J395" i="27" s="1"/>
  <c r="I387" i="27"/>
  <c r="I389" i="27" s="1"/>
  <c r="I391" i="27" s="1"/>
  <c r="I393" i="27" s="1"/>
  <c r="I395" i="27" s="1"/>
  <c r="J386" i="27"/>
  <c r="J388" i="27" s="1"/>
  <c r="J390" i="27" s="1"/>
  <c r="J392" i="27" s="1"/>
  <c r="I386" i="27"/>
  <c r="I388" i="27" s="1"/>
  <c r="I390" i="27" s="1"/>
  <c r="I392" i="27" s="1"/>
  <c r="J363" i="27"/>
  <c r="J365" i="27" s="1"/>
  <c r="J367" i="27" s="1"/>
  <c r="J369" i="27" s="1"/>
  <c r="J371" i="27" s="1"/>
  <c r="J373" i="27" s="1"/>
  <c r="J375" i="27" s="1"/>
  <c r="J377" i="27" s="1"/>
  <c r="J379" i="27" s="1"/>
  <c r="J381" i="27" s="1"/>
  <c r="J383" i="27" s="1"/>
  <c r="J385" i="27" s="1"/>
  <c r="J339" i="27"/>
  <c r="J341" i="27" s="1"/>
  <c r="J343" i="27" s="1"/>
  <c r="J345" i="27" s="1"/>
  <c r="J347" i="27" s="1"/>
  <c r="J349" i="27" s="1"/>
  <c r="J351" i="27" s="1"/>
  <c r="J353" i="27" s="1"/>
  <c r="J355" i="27" s="1"/>
  <c r="J357" i="27" s="1"/>
  <c r="J359" i="27" s="1"/>
  <c r="J361" i="27" s="1"/>
  <c r="I338" i="27"/>
  <c r="I340" i="27" s="1"/>
  <c r="I342" i="27" s="1"/>
  <c r="I344" i="27" s="1"/>
  <c r="I346" i="27" s="1"/>
  <c r="I348" i="27" s="1"/>
  <c r="I350" i="27" s="1"/>
  <c r="I352" i="27" s="1"/>
  <c r="I354" i="27" s="1"/>
  <c r="I356" i="27" s="1"/>
  <c r="I358" i="27" s="1"/>
  <c r="I360" i="27" s="1"/>
  <c r="I362" i="27" s="1"/>
  <c r="I364" i="27" s="1"/>
  <c r="I366" i="27" s="1"/>
  <c r="I368" i="27" s="1"/>
  <c r="I370" i="27" s="1"/>
  <c r="I372" i="27" s="1"/>
  <c r="I374" i="27" s="1"/>
  <c r="I376" i="27" s="1"/>
  <c r="I378" i="27" s="1"/>
  <c r="I380" i="27" s="1"/>
  <c r="I382" i="27" s="1"/>
  <c r="I384" i="27" s="1"/>
  <c r="J337" i="27"/>
  <c r="I337" i="27"/>
  <c r="J318" i="27"/>
  <c r="J320" i="27" s="1"/>
  <c r="J322" i="27" s="1"/>
  <c r="J324" i="27" s="1"/>
  <c r="J326" i="27" s="1"/>
  <c r="J328" i="27" s="1"/>
  <c r="J330" i="27" s="1"/>
  <c r="J332" i="27" s="1"/>
  <c r="J334" i="27" s="1"/>
  <c r="J336" i="27" s="1"/>
  <c r="I318" i="27"/>
  <c r="I320" i="27" s="1"/>
  <c r="I322" i="27" s="1"/>
  <c r="I324" i="27" s="1"/>
  <c r="I326" i="27" s="1"/>
  <c r="I328" i="27" s="1"/>
  <c r="I330" i="27" s="1"/>
  <c r="I332" i="27" s="1"/>
  <c r="I334" i="27" s="1"/>
  <c r="I336" i="27" s="1"/>
  <c r="J317" i="27"/>
  <c r="J319" i="27" s="1"/>
  <c r="J321" i="27" s="1"/>
  <c r="J323" i="27" s="1"/>
  <c r="J325" i="27" s="1"/>
  <c r="J327" i="27" s="1"/>
  <c r="J329" i="27" s="1"/>
  <c r="J331" i="27" s="1"/>
  <c r="J333" i="27" s="1"/>
  <c r="J335" i="27" s="1"/>
  <c r="I317" i="27"/>
  <c r="I319" i="27" s="1"/>
  <c r="I321" i="27" s="1"/>
  <c r="I323" i="27" s="1"/>
  <c r="I325" i="27" s="1"/>
  <c r="I327" i="27" s="1"/>
  <c r="I329" i="27" s="1"/>
  <c r="I331" i="27" s="1"/>
  <c r="I333" i="27" s="1"/>
  <c r="I335" i="27" s="1"/>
  <c r="J312" i="27"/>
  <c r="J314" i="27" s="1"/>
  <c r="J316" i="27" s="1"/>
  <c r="I312" i="27"/>
  <c r="I314" i="27" s="1"/>
  <c r="I316" i="27" s="1"/>
  <c r="J311" i="27"/>
  <c r="J313" i="27" s="1"/>
  <c r="J315" i="27" s="1"/>
  <c r="I311" i="27"/>
  <c r="I313" i="27" s="1"/>
  <c r="I315" i="27" s="1"/>
  <c r="J307" i="27"/>
  <c r="J309" i="27" s="1"/>
  <c r="I307" i="27"/>
  <c r="I309" i="27" s="1"/>
  <c r="J306" i="27"/>
  <c r="J308" i="27" s="1"/>
  <c r="J310" i="27" s="1"/>
  <c r="I306" i="27"/>
  <c r="I308" i="27" s="1"/>
  <c r="I310" i="27" s="1"/>
  <c r="J303" i="27"/>
  <c r="J305" i="27" s="1"/>
  <c r="I303" i="27"/>
  <c r="I305" i="27" s="1"/>
  <c r="J301" i="27"/>
  <c r="I301" i="27"/>
  <c r="J299" i="27"/>
  <c r="I299" i="27"/>
  <c r="J298" i="27"/>
  <c r="J300" i="27" s="1"/>
  <c r="J302" i="27" s="1"/>
  <c r="J304" i="27" s="1"/>
  <c r="I298" i="27"/>
  <c r="I300" i="27" s="1"/>
  <c r="I302" i="27" s="1"/>
  <c r="I304" i="27" s="1"/>
  <c r="J296" i="27"/>
  <c r="I296" i="27"/>
  <c r="J294" i="27"/>
  <c r="I294" i="27"/>
  <c r="J292" i="27"/>
  <c r="I292" i="27"/>
  <c r="J282" i="27"/>
  <c r="J284" i="27" s="1"/>
  <c r="J286" i="27" s="1"/>
  <c r="J288" i="27" s="1"/>
  <c r="J290" i="27" s="1"/>
  <c r="I282" i="27"/>
  <c r="I284" i="27" s="1"/>
  <c r="I286" i="27" s="1"/>
  <c r="I288" i="27" s="1"/>
  <c r="I290" i="27" s="1"/>
  <c r="J280" i="27"/>
  <c r="I280" i="27"/>
  <c r="J270" i="27"/>
  <c r="J272" i="27" s="1"/>
  <c r="J274" i="27" s="1"/>
  <c r="J276" i="27" s="1"/>
  <c r="J278" i="27" s="1"/>
  <c r="I270" i="27"/>
  <c r="I272" i="27" s="1"/>
  <c r="I274" i="27" s="1"/>
  <c r="I276" i="27" s="1"/>
  <c r="I278" i="27" s="1"/>
  <c r="J268" i="27"/>
  <c r="I268" i="27"/>
  <c r="J267" i="27"/>
  <c r="J269" i="27" s="1"/>
  <c r="J271" i="27" s="1"/>
  <c r="J273" i="27" s="1"/>
  <c r="J275" i="27" s="1"/>
  <c r="J277" i="27" s="1"/>
  <c r="J279" i="27" s="1"/>
  <c r="J281" i="27" s="1"/>
  <c r="J283" i="27" s="1"/>
  <c r="J285" i="27" s="1"/>
  <c r="J287" i="27" s="1"/>
  <c r="J289" i="27" s="1"/>
  <c r="J291" i="27" s="1"/>
  <c r="J293" i="27" s="1"/>
  <c r="J295" i="27" s="1"/>
  <c r="J297" i="27" s="1"/>
  <c r="I267" i="27"/>
  <c r="I269" i="27" s="1"/>
  <c r="I271" i="27" s="1"/>
  <c r="I273" i="27" s="1"/>
  <c r="I275" i="27" s="1"/>
  <c r="I277" i="27" s="1"/>
  <c r="I279" i="27" s="1"/>
  <c r="I281" i="27" s="1"/>
  <c r="I283" i="27" s="1"/>
  <c r="I285" i="27" s="1"/>
  <c r="I287" i="27" s="1"/>
  <c r="I289" i="27" s="1"/>
  <c r="I291" i="27" s="1"/>
  <c r="I293" i="27" s="1"/>
  <c r="I295" i="27" s="1"/>
  <c r="I297" i="27" s="1"/>
  <c r="J262" i="27"/>
  <c r="J264" i="27" s="1"/>
  <c r="J266" i="27" s="1"/>
  <c r="I262" i="27"/>
  <c r="I264" i="27" s="1"/>
  <c r="I266" i="27" s="1"/>
  <c r="J259" i="27"/>
  <c r="J261" i="27" s="1"/>
  <c r="J263" i="27" s="1"/>
  <c r="J265" i="27" s="1"/>
  <c r="I259" i="27"/>
  <c r="I261" i="27" s="1"/>
  <c r="I263" i="27" s="1"/>
  <c r="I265" i="27" s="1"/>
  <c r="J254" i="27"/>
  <c r="J256" i="27" s="1"/>
  <c r="J258" i="27" s="1"/>
  <c r="J260" i="27" s="1"/>
  <c r="I254" i="27"/>
  <c r="I256" i="27" s="1"/>
  <c r="I258" i="27" s="1"/>
  <c r="I260" i="27" s="1"/>
  <c r="J250" i="27"/>
  <c r="J252" i="27" s="1"/>
  <c r="I250" i="27"/>
  <c r="I252" i="27" s="1"/>
  <c r="J242" i="27"/>
  <c r="J244" i="27" s="1"/>
  <c r="J246" i="27" s="1"/>
  <c r="J248" i="27" s="1"/>
  <c r="I242" i="27"/>
  <c r="I244" i="27" s="1"/>
  <c r="I246" i="27" s="1"/>
  <c r="I248" i="27" s="1"/>
  <c r="J231" i="27"/>
  <c r="J233" i="27" s="1"/>
  <c r="J235" i="27" s="1"/>
  <c r="J237" i="27" s="1"/>
  <c r="J239" i="27" s="1"/>
  <c r="J241" i="27" s="1"/>
  <c r="J243" i="27" s="1"/>
  <c r="J245" i="27" s="1"/>
  <c r="J247" i="27" s="1"/>
  <c r="J249" i="27" s="1"/>
  <c r="J251" i="27" s="1"/>
  <c r="J253" i="27" s="1"/>
  <c r="J255" i="27" s="1"/>
  <c r="J257" i="27" s="1"/>
  <c r="I231" i="27"/>
  <c r="I233" i="27" s="1"/>
  <c r="I235" i="27" s="1"/>
  <c r="I237" i="27" s="1"/>
  <c r="I239" i="27" s="1"/>
  <c r="I241" i="27" s="1"/>
  <c r="I243" i="27" s="1"/>
  <c r="I245" i="27" s="1"/>
  <c r="I247" i="27" s="1"/>
  <c r="I249" i="27" s="1"/>
  <c r="I251" i="27" s="1"/>
  <c r="I253" i="27" s="1"/>
  <c r="I255" i="27" s="1"/>
  <c r="I257" i="27" s="1"/>
  <c r="J230" i="27"/>
  <c r="J232" i="27" s="1"/>
  <c r="J234" i="27" s="1"/>
  <c r="J236" i="27" s="1"/>
  <c r="J238" i="27" s="1"/>
  <c r="J240" i="27" s="1"/>
  <c r="I230" i="27"/>
  <c r="I232" i="27" s="1"/>
  <c r="I234" i="27" s="1"/>
  <c r="I236" i="27" s="1"/>
  <c r="I238" i="27" s="1"/>
  <c r="I240" i="27" s="1"/>
  <c r="J217" i="27"/>
  <c r="J219" i="27" s="1"/>
  <c r="J221" i="27" s="1"/>
  <c r="J223" i="27" s="1"/>
  <c r="J225" i="27" s="1"/>
  <c r="J227" i="27" s="1"/>
  <c r="J229" i="27" s="1"/>
  <c r="I217" i="27"/>
  <c r="I219" i="27" s="1"/>
  <c r="I221" i="27" s="1"/>
  <c r="I223" i="27" s="1"/>
  <c r="I225" i="27" s="1"/>
  <c r="I227" i="27" s="1"/>
  <c r="I229" i="27" s="1"/>
  <c r="J216" i="27"/>
  <c r="J218" i="27" s="1"/>
  <c r="J220" i="27" s="1"/>
  <c r="J222" i="27" s="1"/>
  <c r="J224" i="27" s="1"/>
  <c r="J226" i="27" s="1"/>
  <c r="J228" i="27" s="1"/>
  <c r="I216" i="27"/>
  <c r="I218" i="27" s="1"/>
  <c r="I220" i="27" s="1"/>
  <c r="I222" i="27" s="1"/>
  <c r="I224" i="27" s="1"/>
  <c r="I226" i="27" s="1"/>
  <c r="I228" i="27" s="1"/>
  <c r="J213" i="27"/>
  <c r="J215" i="27" s="1"/>
  <c r="I213" i="27"/>
  <c r="I215" i="27" s="1"/>
  <c r="J211" i="27"/>
  <c r="I211" i="27"/>
  <c r="J209" i="27"/>
  <c r="I209" i="27"/>
  <c r="J208" i="27"/>
  <c r="J210" i="27" s="1"/>
  <c r="J212" i="27" s="1"/>
  <c r="J214" i="27" s="1"/>
  <c r="I208" i="27"/>
  <c r="I210" i="27" s="1"/>
  <c r="I212" i="27" s="1"/>
  <c r="I214" i="27" s="1"/>
  <c r="J206" i="27"/>
  <c r="I206" i="27"/>
  <c r="J204" i="27"/>
  <c r="I204" i="27"/>
  <c r="J202" i="27"/>
  <c r="I202" i="27"/>
  <c r="J198" i="27"/>
  <c r="J200" i="27" s="1"/>
  <c r="I198" i="27"/>
  <c r="I200" i="27" s="1"/>
  <c r="J197" i="27"/>
  <c r="J199" i="27" s="1"/>
  <c r="J201" i="27" s="1"/>
  <c r="J203" i="27" s="1"/>
  <c r="J205" i="27" s="1"/>
  <c r="J207" i="27" s="1"/>
  <c r="I197" i="27"/>
  <c r="I199" i="27" s="1"/>
  <c r="I201" i="27" s="1"/>
  <c r="I203" i="27" s="1"/>
  <c r="I205" i="27" s="1"/>
  <c r="I207" i="27" s="1"/>
  <c r="J194" i="27"/>
  <c r="J196" i="27" s="1"/>
  <c r="I194" i="27"/>
  <c r="I196" i="27" s="1"/>
  <c r="J193" i="27"/>
  <c r="J195" i="27" s="1"/>
  <c r="I193" i="27"/>
  <c r="I195" i="27" s="1"/>
  <c r="J191" i="27"/>
  <c r="I191" i="27"/>
  <c r="J190" i="27"/>
  <c r="J192" i="27" s="1"/>
  <c r="I190" i="27"/>
  <c r="I192" i="27" s="1"/>
  <c r="J188" i="27"/>
  <c r="I188" i="27"/>
  <c r="J187" i="27"/>
  <c r="J189" i="27" s="1"/>
  <c r="I187" i="27"/>
  <c r="I189" i="27" s="1"/>
  <c r="J184" i="27"/>
  <c r="J186" i="27" s="1"/>
  <c r="I184" i="27"/>
  <c r="I186" i="27" s="1"/>
  <c r="J175" i="27"/>
  <c r="J177" i="27" s="1"/>
  <c r="J179" i="27" s="1"/>
  <c r="J181" i="27" s="1"/>
  <c r="J183" i="27" s="1"/>
  <c r="J185" i="27" s="1"/>
  <c r="I175" i="27"/>
  <c r="I177" i="27" s="1"/>
  <c r="I179" i="27" s="1"/>
  <c r="I181" i="27" s="1"/>
  <c r="I183" i="27" s="1"/>
  <c r="I185" i="27" s="1"/>
  <c r="J174" i="27"/>
  <c r="J176" i="27" s="1"/>
  <c r="J178" i="27" s="1"/>
  <c r="J180" i="27" s="1"/>
  <c r="J182" i="27" s="1"/>
  <c r="I174" i="27"/>
  <c r="I176" i="27" s="1"/>
  <c r="I178" i="27" s="1"/>
  <c r="I180" i="27" s="1"/>
  <c r="I182" i="27" s="1"/>
  <c r="J166" i="27"/>
  <c r="J168" i="27" s="1"/>
  <c r="J170" i="27" s="1"/>
  <c r="J172" i="27" s="1"/>
  <c r="I166" i="27"/>
  <c r="I168" i="27" s="1"/>
  <c r="I170" i="27" s="1"/>
  <c r="I172" i="27" s="1"/>
  <c r="J165" i="27"/>
  <c r="J167" i="27" s="1"/>
  <c r="J169" i="27" s="1"/>
  <c r="J171" i="27" s="1"/>
  <c r="J173" i="27" s="1"/>
  <c r="I165" i="27"/>
  <c r="I167" i="27" s="1"/>
  <c r="I169" i="27" s="1"/>
  <c r="I171" i="27" s="1"/>
  <c r="I173" i="27" s="1"/>
  <c r="J162" i="27"/>
  <c r="J164" i="27" s="1"/>
  <c r="I162" i="27"/>
  <c r="I164" i="27" s="1"/>
  <c r="J161" i="27"/>
  <c r="J163" i="27" s="1"/>
  <c r="I161" i="27"/>
  <c r="I163" i="27" s="1"/>
  <c r="J158" i="27"/>
  <c r="J160" i="27" s="1"/>
  <c r="I158" i="27"/>
  <c r="I160" i="27" s="1"/>
  <c r="J156" i="27"/>
  <c r="I156" i="27"/>
  <c r="J155" i="27"/>
  <c r="J157" i="27" s="1"/>
  <c r="J159" i="27" s="1"/>
  <c r="I155" i="27"/>
  <c r="I157" i="27" s="1"/>
  <c r="I159" i="27" s="1"/>
  <c r="J153" i="27"/>
  <c r="I153" i="27"/>
  <c r="J148" i="27"/>
  <c r="J150" i="27" s="1"/>
  <c r="J152" i="27" s="1"/>
  <c r="J154" i="27" s="1"/>
  <c r="I148" i="27"/>
  <c r="I150" i="27" s="1"/>
  <c r="I152" i="27" s="1"/>
  <c r="I154" i="27" s="1"/>
  <c r="J147" i="27"/>
  <c r="J149" i="27" s="1"/>
  <c r="J151" i="27" s="1"/>
  <c r="I147" i="27"/>
  <c r="I149" i="27" s="1"/>
  <c r="I151" i="27" s="1"/>
  <c r="J138" i="27"/>
  <c r="J140" i="27" s="1"/>
  <c r="J142" i="27" s="1"/>
  <c r="J144" i="27" s="1"/>
  <c r="J146" i="27" s="1"/>
  <c r="I138" i="27"/>
  <c r="I140" i="27" s="1"/>
  <c r="I142" i="27" s="1"/>
  <c r="I144" i="27" s="1"/>
  <c r="I146" i="27" s="1"/>
  <c r="J137" i="27"/>
  <c r="J139" i="27" s="1"/>
  <c r="J141" i="27" s="1"/>
  <c r="J143" i="27" s="1"/>
  <c r="J145" i="27" s="1"/>
  <c r="I137" i="27"/>
  <c r="I139" i="27" s="1"/>
  <c r="I141" i="27" s="1"/>
  <c r="I143" i="27" s="1"/>
  <c r="I145" i="27" s="1"/>
  <c r="J134" i="27"/>
  <c r="J136" i="27" s="1"/>
  <c r="I134" i="27"/>
  <c r="I136" i="27" s="1"/>
  <c r="J133" i="27"/>
  <c r="J135" i="27" s="1"/>
  <c r="I133" i="27"/>
  <c r="I135" i="27" s="1"/>
  <c r="J132" i="27"/>
  <c r="I132" i="27"/>
  <c r="J127" i="27"/>
  <c r="J129" i="27" s="1"/>
  <c r="J131" i="27" s="1"/>
  <c r="I127" i="27"/>
  <c r="I129" i="27" s="1"/>
  <c r="I131" i="27" s="1"/>
  <c r="J123" i="27"/>
  <c r="J125" i="27" s="1"/>
  <c r="I123" i="27"/>
  <c r="I125" i="27" s="1"/>
  <c r="J122" i="27"/>
  <c r="J124" i="27" s="1"/>
  <c r="J126" i="27" s="1"/>
  <c r="J128" i="27" s="1"/>
  <c r="J130" i="27" s="1"/>
  <c r="I122" i="27"/>
  <c r="I124" i="27" s="1"/>
  <c r="I126" i="27" s="1"/>
  <c r="I128" i="27" s="1"/>
  <c r="I130" i="27" s="1"/>
  <c r="J114" i="27"/>
  <c r="J116" i="27" s="1"/>
  <c r="J118" i="27" s="1"/>
  <c r="J120" i="27" s="1"/>
  <c r="I114" i="27"/>
  <c r="I116" i="27" s="1"/>
  <c r="I118" i="27" s="1"/>
  <c r="I120" i="27" s="1"/>
  <c r="J110" i="27"/>
  <c r="J112" i="27" s="1"/>
  <c r="I110" i="27"/>
  <c r="I112" i="27" s="1"/>
  <c r="J106" i="27"/>
  <c r="J108" i="27" s="1"/>
  <c r="I106" i="27"/>
  <c r="I108" i="27" s="1"/>
  <c r="J105" i="27"/>
  <c r="J107" i="27" s="1"/>
  <c r="J109" i="27" s="1"/>
  <c r="J111" i="27" s="1"/>
  <c r="J113" i="27" s="1"/>
  <c r="J115" i="27" s="1"/>
  <c r="J117" i="27" s="1"/>
  <c r="J119" i="27" s="1"/>
  <c r="J121" i="27" s="1"/>
  <c r="I105" i="27"/>
  <c r="I107" i="27" s="1"/>
  <c r="I109" i="27" s="1"/>
  <c r="I111" i="27" s="1"/>
  <c r="I113" i="27" s="1"/>
  <c r="I115" i="27" s="1"/>
  <c r="I117" i="27" s="1"/>
  <c r="I119" i="27" s="1"/>
  <c r="I121" i="27" s="1"/>
  <c r="J98" i="27"/>
  <c r="J100" i="27" s="1"/>
  <c r="J102" i="27" s="1"/>
  <c r="J104" i="27" s="1"/>
  <c r="I98" i="27"/>
  <c r="I100" i="27" s="1"/>
  <c r="I102" i="27" s="1"/>
  <c r="I104" i="27" s="1"/>
  <c r="J96" i="27"/>
  <c r="I96" i="27"/>
  <c r="J94" i="27"/>
  <c r="I94" i="27"/>
  <c r="J83" i="27"/>
  <c r="J85" i="27" s="1"/>
  <c r="J87" i="27" s="1"/>
  <c r="J89" i="27" s="1"/>
  <c r="J91" i="27" s="1"/>
  <c r="J93" i="27" s="1"/>
  <c r="J95" i="27" s="1"/>
  <c r="J97" i="27" s="1"/>
  <c r="J99" i="27" s="1"/>
  <c r="J101" i="27" s="1"/>
  <c r="J103" i="27" s="1"/>
  <c r="I83" i="27"/>
  <c r="I85" i="27" s="1"/>
  <c r="I87" i="27" s="1"/>
  <c r="I89" i="27" s="1"/>
  <c r="I91" i="27" s="1"/>
  <c r="I93" i="27" s="1"/>
  <c r="I95" i="27" s="1"/>
  <c r="I97" i="27" s="1"/>
  <c r="I99" i="27" s="1"/>
  <c r="I101" i="27" s="1"/>
  <c r="I103" i="27" s="1"/>
  <c r="J79" i="27"/>
  <c r="J81" i="27" s="1"/>
  <c r="I79" i="27"/>
  <c r="I81" i="27" s="1"/>
  <c r="J66" i="27"/>
  <c r="J68" i="27" s="1"/>
  <c r="J70" i="27" s="1"/>
  <c r="J72" i="27" s="1"/>
  <c r="J74" i="27" s="1"/>
  <c r="J76" i="27" s="1"/>
  <c r="J78" i="27" s="1"/>
  <c r="J80" i="27" s="1"/>
  <c r="J82" i="27" s="1"/>
  <c r="J84" i="27" s="1"/>
  <c r="J86" i="27" s="1"/>
  <c r="J88" i="27" s="1"/>
  <c r="J90" i="27" s="1"/>
  <c r="J92" i="27" s="1"/>
  <c r="J65" i="27"/>
  <c r="J67" i="27" s="1"/>
  <c r="J69" i="27" s="1"/>
  <c r="J71" i="27" s="1"/>
  <c r="J73" i="27" s="1"/>
  <c r="J75" i="27" s="1"/>
  <c r="J77" i="27" s="1"/>
  <c r="J61" i="27"/>
  <c r="J62" i="27" s="1"/>
  <c r="J63" i="27" s="1"/>
  <c r="J64" i="27" s="1"/>
  <c r="J59" i="27"/>
  <c r="J60" i="27" s="1"/>
  <c r="J58" i="27"/>
  <c r="I59" i="27"/>
  <c r="I60" i="27" s="1"/>
  <c r="I61" i="27" s="1"/>
  <c r="I62" i="27" s="1"/>
  <c r="I63" i="27" s="1"/>
  <c r="I64" i="27" s="1"/>
  <c r="I65" i="27" s="1"/>
  <c r="I58" i="27"/>
  <c r="J52" i="27"/>
  <c r="J54" i="27" s="1"/>
  <c r="J56" i="27" s="1"/>
  <c r="I52" i="27"/>
  <c r="I54" i="27" s="1"/>
  <c r="I56" i="27" s="1"/>
  <c r="J48" i="27"/>
  <c r="J50" i="27" s="1"/>
  <c r="I48" i="27"/>
  <c r="I50" i="27" s="1"/>
  <c r="J31" i="27"/>
  <c r="J33" i="27" s="1"/>
  <c r="J35" i="27" s="1"/>
  <c r="J37" i="27" s="1"/>
  <c r="J39" i="27" s="1"/>
  <c r="J41" i="27" s="1"/>
  <c r="J43" i="27" s="1"/>
  <c r="J45" i="27" s="1"/>
  <c r="J47" i="27" s="1"/>
  <c r="J49" i="27" s="1"/>
  <c r="J51" i="27" s="1"/>
  <c r="J53" i="27" s="1"/>
  <c r="J55" i="27" s="1"/>
  <c r="J57" i="27" s="1"/>
  <c r="I31" i="27"/>
  <c r="I33" i="27" s="1"/>
  <c r="I35" i="27" s="1"/>
  <c r="I37" i="27" s="1"/>
  <c r="I39" i="27" s="1"/>
  <c r="I41" i="27" s="1"/>
  <c r="I43" i="27" s="1"/>
  <c r="I45" i="27" s="1"/>
  <c r="I47" i="27" s="1"/>
  <c r="I49" i="27" s="1"/>
  <c r="I51" i="27" s="1"/>
  <c r="I53" i="27" s="1"/>
  <c r="I55" i="27" s="1"/>
  <c r="I57" i="27" s="1"/>
  <c r="P731" i="27"/>
  <c r="P4089" i="27"/>
  <c r="P4088" i="27"/>
  <c r="P4087" i="27"/>
  <c r="P4086" i="27"/>
  <c r="P4083" i="27"/>
  <c r="P4082" i="27"/>
  <c r="P4080" i="27"/>
  <c r="P4078" i="27"/>
  <c r="P4069" i="27"/>
  <c r="P4067" i="27"/>
  <c r="P4065" i="27"/>
  <c r="P4056" i="27"/>
  <c r="P4055" i="27"/>
  <c r="P4054" i="27"/>
  <c r="P4053" i="27"/>
  <c r="P4051" i="27"/>
  <c r="P4050" i="27"/>
  <c r="P4049" i="27"/>
  <c r="P4048" i="27"/>
  <c r="P4046" i="27"/>
  <c r="P4045" i="27"/>
  <c r="P4044" i="27"/>
  <c r="P4043" i="27"/>
  <c r="P4042" i="27"/>
  <c r="P4041" i="27"/>
  <c r="P4039" i="27"/>
  <c r="P4029" i="27"/>
  <c r="P4028" i="27"/>
  <c r="P4027" i="27"/>
  <c r="P4026" i="27"/>
  <c r="P4023" i="27"/>
  <c r="P4021" i="27"/>
  <c r="P4020" i="27"/>
  <c r="P4019" i="27"/>
  <c r="P4017" i="27"/>
  <c r="P4013" i="27"/>
  <c r="P4011" i="27"/>
  <c r="P4010" i="27"/>
  <c r="P4009" i="27"/>
  <c r="P4007" i="27"/>
  <c r="P4006" i="27"/>
  <c r="P4005" i="27"/>
  <c r="P4003" i="27"/>
  <c r="P4002" i="27"/>
  <c r="P4001" i="27"/>
  <c r="P3999" i="27"/>
  <c r="P3998" i="27"/>
  <c r="P3994" i="27"/>
  <c r="P3993" i="27"/>
  <c r="P3992" i="27"/>
  <c r="P3991" i="27"/>
  <c r="P3988" i="27"/>
  <c r="P3987" i="27"/>
  <c r="P3986" i="27"/>
  <c r="P3985" i="27"/>
  <c r="P3981" i="27"/>
  <c r="P3977" i="27"/>
  <c r="P3975" i="27"/>
  <c r="P3974" i="27"/>
  <c r="P3973" i="27"/>
  <c r="P3972" i="27"/>
  <c r="P3968" i="27"/>
  <c r="P3967" i="27"/>
  <c r="P3965" i="27"/>
  <c r="P3961" i="27"/>
  <c r="P3957" i="27"/>
  <c r="P3956" i="27"/>
  <c r="P3946" i="27"/>
  <c r="P3945" i="27"/>
  <c r="P3944" i="27"/>
  <c r="P3943" i="27"/>
  <c r="P3942" i="27"/>
  <c r="P3941" i="27"/>
  <c r="P3940" i="27"/>
  <c r="P3939" i="27"/>
  <c r="P3938" i="27"/>
  <c r="P3937" i="27"/>
  <c r="P3936" i="27"/>
  <c r="P3935" i="27"/>
  <c r="P3934" i="27"/>
  <c r="P3933" i="27"/>
  <c r="P3932" i="27"/>
  <c r="P3931" i="27"/>
  <c r="P3930" i="27"/>
  <c r="P3929" i="27"/>
  <c r="P3928" i="27"/>
  <c r="P3927" i="27"/>
  <c r="P3924" i="27"/>
  <c r="P3922" i="27"/>
  <c r="P3919" i="27"/>
  <c r="P3914" i="27"/>
  <c r="P3913" i="27"/>
  <c r="P3910" i="27"/>
  <c r="P3909" i="27"/>
  <c r="P3908" i="27"/>
  <c r="P3907" i="27"/>
  <c r="P3905" i="27"/>
  <c r="P3904" i="27"/>
  <c r="P3903" i="27"/>
  <c r="P3902" i="27"/>
  <c r="P3901" i="27"/>
  <c r="P3900" i="27"/>
  <c r="P3899" i="27"/>
  <c r="P3898" i="27"/>
  <c r="P3897" i="27"/>
  <c r="P3896" i="27"/>
  <c r="P3895" i="27"/>
  <c r="P3894" i="27"/>
  <c r="P3893" i="27"/>
  <c r="P3890" i="27"/>
  <c r="P3889" i="27"/>
  <c r="P3887" i="27"/>
  <c r="P3886" i="27"/>
  <c r="P3885" i="27"/>
  <c r="P3884" i="27"/>
  <c r="P3883" i="27"/>
  <c r="P3882" i="27"/>
  <c r="P3880" i="27"/>
  <c r="P3879" i="27"/>
  <c r="P3878" i="27"/>
  <c r="P3877" i="27"/>
  <c r="P3876" i="27"/>
  <c r="P3875" i="27"/>
  <c r="P3872" i="27"/>
  <c r="P3870" i="27"/>
  <c r="P3869" i="27"/>
  <c r="P3868" i="27"/>
  <c r="P3867" i="27"/>
  <c r="P3866" i="27"/>
  <c r="P3865" i="27"/>
  <c r="P3864" i="27"/>
  <c r="P3863" i="27"/>
  <c r="P3862" i="27"/>
  <c r="P3861" i="27"/>
  <c r="P3860" i="27"/>
  <c r="P3859" i="27"/>
  <c r="P3858" i="27"/>
  <c r="P3857" i="27"/>
  <c r="P3856" i="27"/>
  <c r="P3855" i="27"/>
  <c r="P3854" i="27"/>
  <c r="P3853" i="27"/>
  <c r="P3851" i="27"/>
  <c r="P3850" i="27"/>
  <c r="P3849" i="27"/>
  <c r="P3848" i="27"/>
  <c r="P3847" i="27"/>
  <c r="P3845" i="27"/>
  <c r="P3842" i="27"/>
  <c r="P3839" i="27"/>
  <c r="P3837" i="27"/>
  <c r="P3835" i="27"/>
  <c r="P3834" i="27"/>
  <c r="P3831" i="27"/>
  <c r="P3830" i="27"/>
  <c r="P3829" i="27"/>
  <c r="P3827" i="27"/>
  <c r="P3826" i="27"/>
  <c r="P3825" i="27"/>
  <c r="P3824" i="27"/>
  <c r="P3821" i="27"/>
  <c r="P3819" i="27"/>
  <c r="P3818" i="27"/>
  <c r="P3817" i="27"/>
  <c r="P3816" i="27"/>
  <c r="P3815" i="27"/>
  <c r="P3814" i="27"/>
  <c r="P3813" i="27"/>
  <c r="P3812" i="27"/>
  <c r="P3810" i="27"/>
  <c r="P3809" i="27"/>
  <c r="P3808" i="27"/>
  <c r="P3807" i="27"/>
  <c r="P3806" i="27"/>
  <c r="P3805" i="27"/>
  <c r="P3804" i="27"/>
  <c r="P3803" i="27"/>
  <c r="P3802" i="27"/>
  <c r="P3799" i="27"/>
  <c r="P3791" i="27"/>
  <c r="P3787" i="27"/>
  <c r="P3786" i="27"/>
  <c r="P3785" i="27"/>
  <c r="P3784" i="27"/>
  <c r="P3783" i="27"/>
  <c r="P3782" i="27"/>
  <c r="P3781" i="27"/>
  <c r="P3776" i="27"/>
  <c r="P3775" i="27"/>
  <c r="P3774" i="27"/>
  <c r="P3773" i="27"/>
  <c r="P3772" i="27"/>
  <c r="P3771" i="27"/>
  <c r="P3770" i="27"/>
  <c r="P3769" i="27"/>
  <c r="P3768" i="27"/>
  <c r="P3767" i="27"/>
  <c r="P3766" i="27"/>
  <c r="P3762" i="27"/>
  <c r="P3761" i="27"/>
  <c r="P3760" i="27"/>
  <c r="P3758" i="27"/>
  <c r="P3757" i="27"/>
  <c r="P3756" i="27"/>
  <c r="P3755" i="27"/>
  <c r="P3754" i="27"/>
  <c r="P3752" i="27"/>
  <c r="P3751" i="27"/>
  <c r="P3750" i="27"/>
  <c r="P3749" i="27"/>
  <c r="P3747" i="27"/>
  <c r="P3746" i="27"/>
  <c r="P3745" i="27"/>
  <c r="P3744" i="27"/>
  <c r="P3743" i="27"/>
  <c r="P3742" i="27"/>
  <c r="P3741" i="27"/>
  <c r="P3740" i="27"/>
  <c r="P3737" i="27"/>
  <c r="P3736" i="27"/>
  <c r="P3733" i="27"/>
  <c r="P3730" i="27"/>
  <c r="P3729" i="27"/>
  <c r="P3728" i="27"/>
  <c r="P3725" i="27"/>
  <c r="P3724" i="27"/>
  <c r="P3723" i="27"/>
  <c r="P3721" i="27"/>
  <c r="P3720" i="27"/>
  <c r="P3719" i="27"/>
  <c r="P3718" i="27"/>
  <c r="P3717" i="27"/>
  <c r="P3716" i="27"/>
  <c r="P3715" i="27"/>
  <c r="P3713" i="27"/>
  <c r="P3712" i="27"/>
  <c r="P3711" i="27"/>
  <c r="P3710" i="27"/>
  <c r="P3709" i="27"/>
  <c r="P3708" i="27"/>
  <c r="P3705" i="27"/>
  <c r="P3704" i="27"/>
  <c r="P3703" i="27"/>
  <c r="P3702" i="27"/>
  <c r="P3700" i="27"/>
  <c r="P3699" i="27"/>
  <c r="P3698" i="27"/>
  <c r="P3697" i="27"/>
  <c r="P3696" i="27"/>
  <c r="P3694" i="27"/>
  <c r="P3693" i="27"/>
  <c r="P3692" i="27"/>
  <c r="P3691" i="27"/>
  <c r="P3690" i="27"/>
  <c r="P3689" i="27"/>
  <c r="P3685" i="27"/>
  <c r="P3684" i="27"/>
  <c r="P3683" i="27"/>
  <c r="P3682" i="27"/>
  <c r="P3681" i="27"/>
  <c r="P3679" i="27"/>
  <c r="P3678" i="27"/>
  <c r="P3677" i="27"/>
  <c r="P3676" i="27"/>
  <c r="P3675" i="27"/>
  <c r="P3674" i="27"/>
  <c r="P3673" i="27"/>
  <c r="P3672" i="27"/>
  <c r="P3671" i="27"/>
  <c r="P3670" i="27"/>
  <c r="P3669" i="27"/>
  <c r="P3668" i="27"/>
  <c r="P3665" i="27"/>
  <c r="P3663" i="27"/>
  <c r="P3662" i="27"/>
  <c r="P3661" i="27"/>
  <c r="P3659" i="27"/>
  <c r="P3658" i="27"/>
  <c r="P3656" i="27"/>
  <c r="P3655" i="27"/>
  <c r="P3653" i="27"/>
  <c r="P3652" i="27"/>
  <c r="P3651" i="27"/>
  <c r="P3650" i="27"/>
  <c r="P3649" i="27"/>
  <c r="P3646" i="27"/>
  <c r="P3643" i="27"/>
  <c r="P3641" i="27"/>
  <c r="P3638" i="27"/>
  <c r="P3636" i="27"/>
  <c r="P3635" i="27"/>
  <c r="P3634" i="27"/>
  <c r="P3633" i="27"/>
  <c r="P3632" i="27"/>
  <c r="P3631" i="27"/>
  <c r="P3630" i="27"/>
  <c r="P3626" i="27"/>
  <c r="P3625" i="27"/>
  <c r="P3623" i="27"/>
  <c r="P3621" i="27"/>
  <c r="P3619" i="27"/>
  <c r="P3618" i="27"/>
  <c r="P3617" i="27"/>
  <c r="P3615" i="27"/>
  <c r="P3611" i="27"/>
  <c r="P3609" i="27"/>
  <c r="P3608" i="27"/>
  <c r="P3606" i="27"/>
  <c r="P3604" i="27"/>
  <c r="P3601" i="27"/>
  <c r="P3600" i="27"/>
  <c r="P3597" i="27"/>
  <c r="P3594" i="27"/>
  <c r="P3593" i="27"/>
  <c r="P3592" i="27"/>
  <c r="P3589" i="27"/>
  <c r="P3587" i="27"/>
  <c r="P3586" i="27"/>
  <c r="P3585" i="27"/>
  <c r="P3584" i="27"/>
  <c r="P3581" i="27"/>
  <c r="P3576" i="27"/>
  <c r="P3573" i="27"/>
  <c r="P3570" i="27"/>
  <c r="P3568" i="27"/>
  <c r="P3566" i="27"/>
  <c r="P3556" i="27"/>
  <c r="P3555" i="27"/>
  <c r="P3554" i="27"/>
  <c r="P3552" i="27"/>
  <c r="P3550" i="27"/>
  <c r="P3548" i="27"/>
  <c r="P3547" i="27"/>
  <c r="P3545" i="27"/>
  <c r="P3544" i="27"/>
  <c r="P3541" i="27"/>
  <c r="P3540" i="27"/>
  <c r="P3539" i="27"/>
  <c r="P3536" i="27"/>
  <c r="P3534" i="27"/>
  <c r="P3533" i="27"/>
  <c r="P3530" i="27"/>
  <c r="P3528" i="27"/>
  <c r="P3526" i="27"/>
  <c r="P3525" i="27"/>
  <c r="P3523" i="27"/>
  <c r="P3522" i="27"/>
  <c r="P3521" i="27"/>
  <c r="P3519" i="27"/>
  <c r="P3518" i="27"/>
  <c r="P3515" i="27"/>
  <c r="P3514" i="27"/>
  <c r="P3513" i="27"/>
  <c r="P3510" i="27"/>
  <c r="P3507" i="27"/>
  <c r="P3505" i="27"/>
  <c r="P3502" i="27"/>
  <c r="P3501" i="27"/>
  <c r="P3500" i="27"/>
  <c r="P3499" i="27"/>
  <c r="P3498" i="27"/>
  <c r="P3494" i="27"/>
  <c r="P3493" i="27"/>
  <c r="P3492" i="27"/>
  <c r="P3490" i="27"/>
  <c r="P3489" i="27"/>
  <c r="P3488" i="27"/>
  <c r="P3486" i="27"/>
  <c r="P3485" i="27"/>
  <c r="P3482" i="27"/>
  <c r="P3481" i="27"/>
  <c r="P3479" i="27"/>
  <c r="P3477" i="27"/>
  <c r="P3474" i="27"/>
  <c r="P3473" i="27"/>
  <c r="P3472" i="27"/>
  <c r="P3471" i="27"/>
  <c r="P3470" i="27"/>
  <c r="P3468" i="27"/>
  <c r="P3467" i="27"/>
  <c r="P3466" i="27"/>
  <c r="P3465" i="27"/>
  <c r="P3464" i="27"/>
  <c r="P3463" i="27"/>
  <c r="P3462" i="27"/>
  <c r="P3460" i="27"/>
  <c r="P3459" i="27"/>
  <c r="P3458" i="27"/>
  <c r="P3457" i="27"/>
  <c r="P3456" i="27"/>
  <c r="P3455" i="27"/>
  <c r="P3454" i="27"/>
  <c r="P3453" i="27"/>
  <c r="P3449" i="27"/>
  <c r="P3448" i="27"/>
  <c r="P3447" i="27"/>
  <c r="P3446" i="27"/>
  <c r="P3445" i="27"/>
  <c r="P3442" i="27"/>
  <c r="P3441" i="27"/>
  <c r="P3440" i="27"/>
  <c r="P3439" i="27"/>
  <c r="P3438" i="27"/>
  <c r="P3437" i="27"/>
  <c r="P3436" i="27"/>
  <c r="P3425" i="27"/>
  <c r="P3424" i="27"/>
  <c r="P3422" i="27"/>
  <c r="P3419" i="27"/>
  <c r="P3418" i="27"/>
  <c r="P3416" i="27"/>
  <c r="P3415" i="27"/>
  <c r="P3413" i="27"/>
  <c r="P3412" i="27"/>
  <c r="P3411" i="27"/>
  <c r="P3409" i="27"/>
  <c r="P3407" i="27"/>
  <c r="P3406" i="27"/>
  <c r="P3404" i="27"/>
  <c r="P3400" i="27"/>
  <c r="P3398" i="27"/>
  <c r="P3397" i="27"/>
  <c r="P3396" i="27"/>
  <c r="P3395" i="27"/>
  <c r="P3394" i="27"/>
  <c r="P3391" i="27"/>
  <c r="P3390" i="27"/>
  <c r="P3389" i="27"/>
  <c r="P3388" i="27"/>
  <c r="P3387" i="27"/>
  <c r="P3386" i="27"/>
  <c r="P3385" i="27"/>
  <c r="P3384" i="27"/>
  <c r="P3374" i="27"/>
  <c r="P3373" i="27"/>
  <c r="P3372" i="27"/>
  <c r="P3363" i="27"/>
  <c r="P3362" i="27"/>
  <c r="P3361" i="27"/>
  <c r="P3358" i="27"/>
  <c r="P3357" i="27"/>
  <c r="P3356" i="27"/>
  <c r="P3354" i="27"/>
  <c r="P3345" i="27"/>
  <c r="P3344" i="27"/>
  <c r="P3343" i="27"/>
  <c r="P3342" i="27"/>
  <c r="P3341" i="27"/>
  <c r="P3340" i="27"/>
  <c r="P3339" i="27"/>
  <c r="P3338" i="27"/>
  <c r="P3337" i="27"/>
  <c r="P3336" i="27"/>
  <c r="P3335" i="27"/>
  <c r="P3334" i="27"/>
  <c r="P3333" i="27"/>
  <c r="P3332" i="27"/>
  <c r="P3331" i="27"/>
  <c r="P3330" i="27"/>
  <c r="P3329" i="27"/>
  <c r="P3328" i="27"/>
  <c r="P3325" i="27"/>
  <c r="P3324" i="27"/>
  <c r="P3323" i="27"/>
  <c r="P3322" i="27"/>
  <c r="P3321" i="27"/>
  <c r="P3320" i="27"/>
  <c r="P3318" i="27"/>
  <c r="P3317" i="27"/>
  <c r="P3316" i="27"/>
  <c r="P3314" i="27"/>
  <c r="P3313" i="27"/>
  <c r="P3312" i="27"/>
  <c r="P3311" i="27"/>
  <c r="P3310" i="27"/>
  <c r="P3308" i="27"/>
  <c r="P3307" i="27"/>
  <c r="P3306" i="27"/>
  <c r="P3305" i="27"/>
  <c r="P3304" i="27"/>
  <c r="P3302" i="27"/>
  <c r="P3301" i="27"/>
  <c r="P3300" i="27"/>
  <c r="P3299" i="27"/>
  <c r="P3298" i="27"/>
  <c r="P3297" i="27"/>
  <c r="P3296" i="27"/>
  <c r="P3295" i="27"/>
  <c r="P3293" i="27"/>
  <c r="P3292" i="27"/>
  <c r="P3291" i="27"/>
  <c r="P3290" i="27"/>
  <c r="P3289" i="27"/>
  <c r="P3288" i="27"/>
  <c r="P3287" i="27"/>
  <c r="P3286" i="27"/>
  <c r="P3285" i="27"/>
  <c r="P3284" i="27"/>
  <c r="P3283" i="27"/>
  <c r="P3282" i="27"/>
  <c r="P3281" i="27"/>
  <c r="P3280" i="27"/>
  <c r="P3278" i="27"/>
  <c r="P3277" i="27"/>
  <c r="P3276" i="27"/>
  <c r="P3275" i="27"/>
  <c r="P3274" i="27"/>
  <c r="P3273" i="27"/>
  <c r="P3272" i="27"/>
  <c r="P3271" i="27"/>
  <c r="P3270" i="27"/>
  <c r="P3269" i="27"/>
  <c r="P3268" i="27"/>
  <c r="P3267" i="27"/>
  <c r="P3266" i="27"/>
  <c r="P3265" i="27"/>
  <c r="P3263" i="27"/>
  <c r="P3262" i="27"/>
  <c r="P3261" i="27"/>
  <c r="P3260" i="27"/>
  <c r="P3259" i="27"/>
  <c r="P3258" i="27"/>
  <c r="P3257" i="27"/>
  <c r="P3255" i="27"/>
  <c r="P3254" i="27"/>
  <c r="P3253" i="27"/>
  <c r="P3252" i="27"/>
  <c r="P3251" i="27"/>
  <c r="P3250" i="27"/>
  <c r="P3249" i="27"/>
  <c r="P3247" i="27"/>
  <c r="P3246" i="27"/>
  <c r="P3245" i="27"/>
  <c r="P3244" i="27"/>
  <c r="P3243" i="27"/>
  <c r="P3242" i="27"/>
  <c r="P3241" i="27"/>
  <c r="P3239" i="27"/>
  <c r="P3238" i="27"/>
  <c r="P3237" i="27"/>
  <c r="P3236" i="27"/>
  <c r="P3235" i="27"/>
  <c r="P3225" i="27"/>
  <c r="P3224" i="27"/>
  <c r="P3221" i="27"/>
  <c r="P3219" i="27"/>
  <c r="P3218" i="27"/>
  <c r="P3217" i="27"/>
  <c r="P3216" i="27"/>
  <c r="P3215" i="27"/>
  <c r="P3214" i="27"/>
  <c r="P3213" i="27"/>
  <c r="P3210" i="27"/>
  <c r="P3209" i="27"/>
  <c r="P3200" i="27"/>
  <c r="P3198" i="27"/>
  <c r="P3196" i="27"/>
  <c r="P3193" i="27"/>
  <c r="P3191" i="27"/>
  <c r="P3189" i="27"/>
  <c r="P3187" i="27"/>
  <c r="P3186" i="27"/>
  <c r="P3183" i="27"/>
  <c r="P3180" i="27"/>
  <c r="P3179" i="27"/>
  <c r="P3178" i="27"/>
  <c r="P3177" i="27"/>
  <c r="P3176" i="27"/>
  <c r="P3175" i="27"/>
  <c r="P3174" i="27"/>
  <c r="P3173" i="27"/>
  <c r="P3171" i="27"/>
  <c r="P3170" i="27"/>
  <c r="P3169" i="27"/>
  <c r="P3168" i="27"/>
  <c r="P3167" i="27"/>
  <c r="P3166" i="27"/>
  <c r="P3165" i="27"/>
  <c r="P3162" i="27"/>
  <c r="P3159" i="27"/>
  <c r="P3157" i="27"/>
  <c r="P3154" i="27"/>
  <c r="P3153" i="27"/>
  <c r="P3151" i="27"/>
  <c r="P3150" i="27"/>
  <c r="P3149" i="27"/>
  <c r="P3148" i="27"/>
  <c r="P3147" i="27"/>
  <c r="P3146" i="27"/>
  <c r="P3145" i="27"/>
  <c r="P3142" i="27"/>
  <c r="P3139" i="27"/>
  <c r="P3137" i="27"/>
  <c r="P3136" i="27"/>
  <c r="P3135" i="27"/>
  <c r="P3134" i="27"/>
  <c r="P3133" i="27"/>
  <c r="P3132" i="27"/>
  <c r="P3123" i="27"/>
  <c r="P3122" i="27"/>
  <c r="P3121" i="27"/>
  <c r="P3120" i="27"/>
  <c r="P3119" i="27"/>
  <c r="P3118" i="27"/>
  <c r="P3117" i="27"/>
  <c r="P3116" i="27"/>
  <c r="P3115" i="27"/>
  <c r="P3114" i="27"/>
  <c r="P3113" i="27"/>
  <c r="P3112" i="27"/>
  <c r="P3111" i="27"/>
  <c r="P3110" i="27"/>
  <c r="P3109" i="27"/>
  <c r="P3108" i="27"/>
  <c r="P3106" i="27"/>
  <c r="P3105" i="27"/>
  <c r="P3104" i="27"/>
  <c r="P3103" i="27"/>
  <c r="P3102" i="27"/>
  <c r="P3101" i="27"/>
  <c r="P3100" i="27"/>
  <c r="P3099" i="27"/>
  <c r="P3098" i="27"/>
  <c r="P3097" i="27"/>
  <c r="P3096" i="27"/>
  <c r="P3095" i="27"/>
  <c r="P3094" i="27"/>
  <c r="P3093" i="27"/>
  <c r="P3092" i="27"/>
  <c r="P3091" i="27"/>
  <c r="P3090" i="27"/>
  <c r="P3089" i="27"/>
  <c r="P3088" i="27"/>
  <c r="P3087" i="27"/>
  <c r="P3086" i="27"/>
  <c r="P3085" i="27"/>
  <c r="P3084" i="27"/>
  <c r="P3080" i="27"/>
  <c r="P3079" i="27"/>
  <c r="P3078" i="27"/>
  <c r="P3077" i="27"/>
  <c r="P3076" i="27"/>
  <c r="P3075" i="27"/>
  <c r="P3074" i="27"/>
  <c r="P3073" i="27"/>
  <c r="P3072" i="27"/>
  <c r="P3071" i="27"/>
  <c r="P3070" i="27"/>
  <c r="P3069" i="27"/>
  <c r="P3068" i="27"/>
  <c r="P3067" i="27"/>
  <c r="P3066" i="27"/>
  <c r="P3065" i="27"/>
  <c r="P3064" i="27"/>
  <c r="P3063" i="27"/>
  <c r="P3060" i="27"/>
  <c r="P3059" i="27"/>
  <c r="P3058" i="27"/>
  <c r="P3057" i="27"/>
  <c r="P3054" i="27"/>
  <c r="P3053" i="27"/>
  <c r="P3052" i="27"/>
  <c r="P3049" i="27"/>
  <c r="P3048" i="27"/>
  <c r="P3046" i="27"/>
  <c r="P3044" i="27"/>
  <c r="P3041" i="27"/>
  <c r="P3039" i="27"/>
  <c r="P3037" i="27"/>
  <c r="P3035" i="27"/>
  <c r="P3034" i="27"/>
  <c r="P3033" i="27"/>
  <c r="P3032" i="27"/>
  <c r="P3031" i="27"/>
  <c r="P3030" i="27"/>
  <c r="P3029" i="27"/>
  <c r="P3028" i="27"/>
  <c r="P3027" i="27"/>
  <c r="P3025" i="27"/>
  <c r="P3023" i="27"/>
  <c r="P3022" i="27"/>
  <c r="P3021" i="27"/>
  <c r="P3020" i="27"/>
  <c r="P3019" i="27"/>
  <c r="P3018" i="27"/>
  <c r="P3017" i="27"/>
  <c r="P3016" i="27"/>
  <c r="P3015" i="27"/>
  <c r="P3013" i="27"/>
  <c r="P3010" i="27"/>
  <c r="P3009" i="27"/>
  <c r="P3008" i="27"/>
  <c r="P3007" i="27"/>
  <c r="P3005" i="27"/>
  <c r="P3004" i="27"/>
  <c r="P3002" i="27"/>
  <c r="P3001" i="27"/>
  <c r="P3000" i="27"/>
  <c r="P2999" i="27"/>
  <c r="P2997" i="27"/>
  <c r="P2996" i="27"/>
  <c r="P2995" i="27"/>
  <c r="P2993" i="27"/>
  <c r="P2992" i="27"/>
  <c r="P2991" i="27"/>
  <c r="P2990" i="27"/>
  <c r="P2989" i="27"/>
  <c r="P2988" i="27"/>
  <c r="P2987" i="27"/>
  <c r="P2985" i="27"/>
  <c r="P2984" i="27"/>
  <c r="P2983" i="27"/>
  <c r="P2982" i="27"/>
  <c r="P2981" i="27"/>
  <c r="P2980" i="27"/>
  <c r="P2979" i="27"/>
  <c r="P2978" i="27"/>
  <c r="P2977" i="27"/>
  <c r="P2976" i="27"/>
  <c r="P2967" i="27"/>
  <c r="P2966" i="27"/>
  <c r="P2965" i="27"/>
  <c r="P2964" i="27"/>
  <c r="P2963" i="27"/>
  <c r="P2962" i="27"/>
  <c r="P2959" i="27"/>
  <c r="P2958" i="27"/>
  <c r="P2956" i="27"/>
  <c r="P2954" i="27"/>
  <c r="P2951" i="27"/>
  <c r="P2949" i="27"/>
  <c r="P2947" i="27"/>
  <c r="P2945" i="27"/>
  <c r="P2944" i="27"/>
  <c r="P2943" i="27"/>
  <c r="P2940" i="27"/>
  <c r="P2939" i="27"/>
  <c r="P2936" i="27"/>
  <c r="P2933" i="27"/>
  <c r="P2930" i="27"/>
  <c r="P2929" i="27"/>
  <c r="P2921" i="27"/>
  <c r="P2920" i="27"/>
  <c r="P2911" i="27"/>
  <c r="P2908" i="27"/>
  <c r="P2907" i="27"/>
  <c r="P2904" i="27"/>
  <c r="P2903" i="27"/>
  <c r="P2901" i="27"/>
  <c r="P2898" i="27"/>
  <c r="P2896" i="27"/>
  <c r="P2895" i="27"/>
  <c r="P2894" i="27"/>
  <c r="P2893" i="27"/>
  <c r="P2884" i="27"/>
  <c r="P2883" i="27"/>
  <c r="P2880" i="27"/>
  <c r="P2879" i="27"/>
  <c r="P2875" i="27"/>
  <c r="P2874" i="27"/>
  <c r="P2873" i="27"/>
  <c r="P2872" i="27"/>
  <c r="P2870" i="27"/>
  <c r="P2869" i="27"/>
  <c r="P2868" i="27"/>
  <c r="P2859" i="27"/>
  <c r="P2857" i="27"/>
  <c r="P2856" i="27"/>
  <c r="P2855" i="27"/>
  <c r="P2853" i="27"/>
  <c r="P2852" i="27"/>
  <c r="P2851" i="27"/>
  <c r="P2848" i="27"/>
  <c r="P2847" i="27"/>
  <c r="P2846" i="27"/>
  <c r="P2845" i="27"/>
  <c r="P2844" i="27"/>
  <c r="P2843" i="27"/>
  <c r="P2841" i="27"/>
  <c r="P2839" i="27"/>
  <c r="P2837" i="27"/>
  <c r="P2836" i="27"/>
  <c r="P2835" i="27"/>
  <c r="P2834" i="27"/>
  <c r="P2833" i="27"/>
  <c r="P2832" i="27"/>
  <c r="P2831" i="27"/>
  <c r="P2830" i="27"/>
  <c r="P2829" i="27"/>
  <c r="P2828" i="27"/>
  <c r="P2826" i="27"/>
  <c r="P2825" i="27"/>
  <c r="P2824" i="27"/>
  <c r="P2815" i="27"/>
  <c r="P2814" i="27"/>
  <c r="P2813" i="27"/>
  <c r="P2812" i="27"/>
  <c r="P2811" i="27"/>
  <c r="P2808" i="27"/>
  <c r="P2807" i="27"/>
  <c r="P2806" i="27"/>
  <c r="P2804" i="27"/>
  <c r="P2801" i="27"/>
  <c r="P2800" i="27"/>
  <c r="P2799" i="27"/>
  <c r="P2798" i="27"/>
  <c r="P2797" i="27"/>
  <c r="P2795" i="27"/>
  <c r="P2794" i="27"/>
  <c r="P2793" i="27"/>
  <c r="P2717" i="27"/>
  <c r="P2716" i="27"/>
  <c r="P2715" i="27"/>
  <c r="P2714" i="27"/>
  <c r="P2711" i="27"/>
  <c r="P2710" i="27"/>
  <c r="P2708" i="27"/>
  <c r="P2706" i="27"/>
  <c r="P2697" i="27"/>
  <c r="P2695" i="27"/>
  <c r="P2693" i="27"/>
  <c r="P2684" i="27"/>
  <c r="P2683" i="27"/>
  <c r="P2682" i="27"/>
  <c r="P2681" i="27"/>
  <c r="P2679" i="27"/>
  <c r="P2678" i="27"/>
  <c r="P2677" i="27"/>
  <c r="P2676" i="27"/>
  <c r="P2674" i="27"/>
  <c r="P2673" i="27"/>
  <c r="P2672" i="27"/>
  <c r="P2671" i="27"/>
  <c r="P2670" i="27"/>
  <c r="P2669" i="27"/>
  <c r="P2667" i="27"/>
  <c r="P2657" i="27"/>
  <c r="P2656" i="27"/>
  <c r="P2655" i="27"/>
  <c r="P2654" i="27"/>
  <c r="P2651" i="27"/>
  <c r="P2649" i="27"/>
  <c r="P2648" i="27"/>
  <c r="P2647" i="27"/>
  <c r="P2645" i="27"/>
  <c r="P2641" i="27"/>
  <c r="P2639" i="27"/>
  <c r="P2638" i="27"/>
  <c r="P2637" i="27"/>
  <c r="P2635" i="27"/>
  <c r="P2634" i="27"/>
  <c r="P2633" i="27"/>
  <c r="P2631" i="27"/>
  <c r="P2630" i="27"/>
  <c r="P2629" i="27"/>
  <c r="P2627" i="27"/>
  <c r="P2626" i="27"/>
  <c r="P2622" i="27"/>
  <c r="P2621" i="27"/>
  <c r="P2620" i="27"/>
  <c r="P2619" i="27"/>
  <c r="P2616" i="27"/>
  <c r="P2615" i="27"/>
  <c r="P2614" i="27"/>
  <c r="P2613" i="27"/>
  <c r="P2609" i="27"/>
  <c r="P2605" i="27"/>
  <c r="P2603" i="27"/>
  <c r="P2602" i="27"/>
  <c r="P2601" i="27"/>
  <c r="P2600" i="27"/>
  <c r="P2596" i="27"/>
  <c r="P2595" i="27"/>
  <c r="P2593" i="27"/>
  <c r="P2589" i="27"/>
  <c r="P2585" i="27"/>
  <c r="P2584" i="27"/>
  <c r="P2574" i="27"/>
  <c r="P2573" i="27"/>
  <c r="P2572" i="27"/>
  <c r="P2571" i="27"/>
  <c r="P2570" i="27"/>
  <c r="P2569" i="27"/>
  <c r="P2568" i="27"/>
  <c r="P2567" i="27"/>
  <c r="P2566" i="27"/>
  <c r="P2565" i="27"/>
  <c r="P2564" i="27"/>
  <c r="P2563" i="27"/>
  <c r="P2562" i="27"/>
  <c r="P2561" i="27"/>
  <c r="P2560" i="27"/>
  <c r="P2559" i="27"/>
  <c r="P2558" i="27"/>
  <c r="P2557" i="27"/>
  <c r="P2556" i="27"/>
  <c r="P2555" i="27"/>
  <c r="P2552" i="27"/>
  <c r="P2550" i="27"/>
  <c r="P2547" i="27"/>
  <c r="P2542" i="27"/>
  <c r="P2541" i="27"/>
  <c r="P2538" i="27"/>
  <c r="P2537" i="27"/>
  <c r="P2536" i="27"/>
  <c r="P2535" i="27"/>
  <c r="P2533" i="27"/>
  <c r="P2532" i="27"/>
  <c r="P2531" i="27"/>
  <c r="P2530" i="27"/>
  <c r="P2529" i="27"/>
  <c r="P2528" i="27"/>
  <c r="P2527" i="27"/>
  <c r="P2526" i="27"/>
  <c r="P2525" i="27"/>
  <c r="P2524" i="27"/>
  <c r="P2523" i="27"/>
  <c r="P2522" i="27"/>
  <c r="P2521" i="27"/>
  <c r="P2518" i="27"/>
  <c r="P2517" i="27"/>
  <c r="P2515" i="27"/>
  <c r="P2514" i="27"/>
  <c r="P2513" i="27"/>
  <c r="P2512" i="27"/>
  <c r="P2511" i="27"/>
  <c r="P2510" i="27"/>
  <c r="P2508" i="27"/>
  <c r="P2507" i="27"/>
  <c r="P2506" i="27"/>
  <c r="P2505" i="27"/>
  <c r="P2504" i="27"/>
  <c r="P2503" i="27"/>
  <c r="P2500" i="27"/>
  <c r="P2498" i="27"/>
  <c r="P2497" i="27"/>
  <c r="P2496" i="27"/>
  <c r="P2495" i="27"/>
  <c r="P2494" i="27"/>
  <c r="P2493" i="27"/>
  <c r="P2492" i="27"/>
  <c r="P2491" i="27"/>
  <c r="P2490" i="27"/>
  <c r="P2489" i="27"/>
  <c r="P2488" i="27"/>
  <c r="P2487" i="27"/>
  <c r="P2486" i="27"/>
  <c r="P2485" i="27"/>
  <c r="P2484" i="27"/>
  <c r="P2483" i="27"/>
  <c r="P2482" i="27"/>
  <c r="P2481" i="27"/>
  <c r="P2479" i="27"/>
  <c r="P2478" i="27"/>
  <c r="P2477" i="27"/>
  <c r="P2476" i="27"/>
  <c r="P2475" i="27"/>
  <c r="P2473" i="27"/>
  <c r="P2470" i="27"/>
  <c r="P2467" i="27"/>
  <c r="P2465" i="27"/>
  <c r="P2463" i="27"/>
  <c r="P2462" i="27"/>
  <c r="P2459" i="27"/>
  <c r="P2458" i="27"/>
  <c r="P2457" i="27"/>
  <c r="P2455" i="27"/>
  <c r="P2454" i="27"/>
  <c r="P2453" i="27"/>
  <c r="P2452" i="27"/>
  <c r="P2449" i="27"/>
  <c r="P2447" i="27"/>
  <c r="P2446" i="27"/>
  <c r="P2445" i="27"/>
  <c r="P2444" i="27"/>
  <c r="P2443" i="27"/>
  <c r="P2442" i="27"/>
  <c r="P2441" i="27"/>
  <c r="P2440" i="27"/>
  <c r="P2438" i="27"/>
  <c r="P2437" i="27"/>
  <c r="P2436" i="27"/>
  <c r="P2435" i="27"/>
  <c r="P2434" i="27"/>
  <c r="P2433" i="27"/>
  <c r="P2432" i="27"/>
  <c r="P2431" i="27"/>
  <c r="P2430" i="27"/>
  <c r="P2427" i="27"/>
  <c r="P2419" i="27"/>
  <c r="P2415" i="27"/>
  <c r="P2414" i="27"/>
  <c r="P2413" i="27"/>
  <c r="P2412" i="27"/>
  <c r="P2411" i="27"/>
  <c r="P2410" i="27"/>
  <c r="P2409" i="27"/>
  <c r="P2404" i="27"/>
  <c r="P2403" i="27"/>
  <c r="P2402" i="27"/>
  <c r="P2401" i="27"/>
  <c r="P2400" i="27"/>
  <c r="P2399" i="27"/>
  <c r="P2398" i="27"/>
  <c r="P2397" i="27"/>
  <c r="P2396" i="27"/>
  <c r="P2395" i="27"/>
  <c r="P2394" i="27"/>
  <c r="P2390" i="27"/>
  <c r="P2389" i="27"/>
  <c r="P2388" i="27"/>
  <c r="P2386" i="27"/>
  <c r="P2385" i="27"/>
  <c r="P2384" i="27"/>
  <c r="P2383" i="27"/>
  <c r="P2382" i="27"/>
  <c r="P2380" i="27"/>
  <c r="P2379" i="27"/>
  <c r="P2378" i="27"/>
  <c r="P2377" i="27"/>
  <c r="P2375" i="27"/>
  <c r="P2374" i="27"/>
  <c r="P2373" i="27"/>
  <c r="P2372" i="27"/>
  <c r="P2371" i="27"/>
  <c r="P2370" i="27"/>
  <c r="P2369" i="27"/>
  <c r="P2368" i="27"/>
  <c r="P2365" i="27"/>
  <c r="P2364" i="27"/>
  <c r="P2361" i="27"/>
  <c r="P2358" i="27"/>
  <c r="P2357" i="27"/>
  <c r="P2356" i="27"/>
  <c r="P2353" i="27"/>
  <c r="P2352" i="27"/>
  <c r="P2351" i="27"/>
  <c r="P2349" i="27"/>
  <c r="P2348" i="27"/>
  <c r="P2347" i="27"/>
  <c r="P2346" i="27"/>
  <c r="P2345" i="27"/>
  <c r="P2344" i="27"/>
  <c r="P2343" i="27"/>
  <c r="P2341" i="27"/>
  <c r="P2340" i="27"/>
  <c r="P2339" i="27"/>
  <c r="P2338" i="27"/>
  <c r="P2337" i="27"/>
  <c r="P2336" i="27"/>
  <c r="P2333" i="27"/>
  <c r="P2332" i="27"/>
  <c r="P2331" i="27"/>
  <c r="P2330" i="27"/>
  <c r="P2328" i="27"/>
  <c r="P2327" i="27"/>
  <c r="P2326" i="27"/>
  <c r="P2325" i="27"/>
  <c r="P2324" i="27"/>
  <c r="P2322" i="27"/>
  <c r="P2321" i="27"/>
  <c r="P2320" i="27"/>
  <c r="P2319" i="27"/>
  <c r="P2318" i="27"/>
  <c r="P2317" i="27"/>
  <c r="P2313" i="27"/>
  <c r="P2312" i="27"/>
  <c r="P2311" i="27"/>
  <c r="P2310" i="27"/>
  <c r="P2309" i="27"/>
  <c r="P2307" i="27"/>
  <c r="P2306" i="27"/>
  <c r="P2305" i="27"/>
  <c r="P2304" i="27"/>
  <c r="P2303" i="27"/>
  <c r="P2302" i="27"/>
  <c r="P2301" i="27"/>
  <c r="P2300" i="27"/>
  <c r="P2299" i="27"/>
  <c r="P2298" i="27"/>
  <c r="P2297" i="27"/>
  <c r="P2296" i="27"/>
  <c r="P2293" i="27"/>
  <c r="P2291" i="27"/>
  <c r="P2290" i="27"/>
  <c r="P2289" i="27"/>
  <c r="P2287" i="27"/>
  <c r="P2286" i="27"/>
  <c r="P2284" i="27"/>
  <c r="P2283" i="27"/>
  <c r="P2281" i="27"/>
  <c r="P2280" i="27"/>
  <c r="P2279" i="27"/>
  <c r="P2278" i="27"/>
  <c r="P2277" i="27"/>
  <c r="P2274" i="27"/>
  <c r="P2271" i="27"/>
  <c r="P2269" i="27"/>
  <c r="P2266" i="27"/>
  <c r="P2264" i="27"/>
  <c r="P2263" i="27"/>
  <c r="P2262" i="27"/>
  <c r="P2261" i="27"/>
  <c r="P2260" i="27"/>
  <c r="P2259" i="27"/>
  <c r="P2258" i="27"/>
  <c r="P2254" i="27"/>
  <c r="P2253" i="27"/>
  <c r="P2251" i="27"/>
  <c r="P2249" i="27"/>
  <c r="P2247" i="27"/>
  <c r="P2246" i="27"/>
  <c r="P2245" i="27"/>
  <c r="P2243" i="27"/>
  <c r="P2239" i="27"/>
  <c r="P2237" i="27"/>
  <c r="P2236" i="27"/>
  <c r="P2234" i="27"/>
  <c r="P2232" i="27"/>
  <c r="P2229" i="27"/>
  <c r="P2228" i="27"/>
  <c r="P2225" i="27"/>
  <c r="P2222" i="27"/>
  <c r="P2221" i="27"/>
  <c r="P2220" i="27"/>
  <c r="P2217" i="27"/>
  <c r="P2215" i="27"/>
  <c r="P2214" i="27"/>
  <c r="P2213" i="27"/>
  <c r="P2212" i="27"/>
  <c r="P2209" i="27"/>
  <c r="P2204" i="27"/>
  <c r="P2201" i="27"/>
  <c r="P2198" i="27"/>
  <c r="P2196" i="27"/>
  <c r="P2194" i="27"/>
  <c r="P2184" i="27"/>
  <c r="P2183" i="27"/>
  <c r="P2182" i="27"/>
  <c r="P2180" i="27"/>
  <c r="P2178" i="27"/>
  <c r="P2176" i="27"/>
  <c r="P2175" i="27"/>
  <c r="P2173" i="27"/>
  <c r="P2172" i="27"/>
  <c r="P2169" i="27"/>
  <c r="P2168" i="27"/>
  <c r="P2167" i="27"/>
  <c r="P2164" i="27"/>
  <c r="P2162" i="27"/>
  <c r="P2161" i="27"/>
  <c r="P2158" i="27"/>
  <c r="P2156" i="27"/>
  <c r="P2154" i="27"/>
  <c r="P2153" i="27"/>
  <c r="P2151" i="27"/>
  <c r="P2150" i="27"/>
  <c r="P2149" i="27"/>
  <c r="P2147" i="27"/>
  <c r="P2146" i="27"/>
  <c r="P2143" i="27"/>
  <c r="P2142" i="27"/>
  <c r="P2141" i="27"/>
  <c r="P2138" i="27"/>
  <c r="P2135" i="27"/>
  <c r="P2133" i="27"/>
  <c r="P2130" i="27"/>
  <c r="P2129" i="27"/>
  <c r="P2128" i="27"/>
  <c r="P2127" i="27"/>
  <c r="P2126" i="27"/>
  <c r="P2122" i="27"/>
  <c r="P2121" i="27"/>
  <c r="P2120" i="27"/>
  <c r="P2118" i="27"/>
  <c r="P2117" i="27"/>
  <c r="P2116" i="27"/>
  <c r="P2114" i="27"/>
  <c r="P2113" i="27"/>
  <c r="P2110" i="27"/>
  <c r="P2109" i="27"/>
  <c r="P2107" i="27"/>
  <c r="P2105" i="27"/>
  <c r="P2102" i="27"/>
  <c r="P2101" i="27"/>
  <c r="P2100" i="27"/>
  <c r="P2099" i="27"/>
  <c r="P2098" i="27"/>
  <c r="P2096" i="27"/>
  <c r="P2095" i="27"/>
  <c r="P2094" i="27"/>
  <c r="P2093" i="27"/>
  <c r="P2092" i="27"/>
  <c r="P2091" i="27"/>
  <c r="P2090" i="27"/>
  <c r="P2088" i="27"/>
  <c r="P2087" i="27"/>
  <c r="P2086" i="27"/>
  <c r="P2085" i="27"/>
  <c r="P2084" i="27"/>
  <c r="P2083" i="27"/>
  <c r="P2082" i="27"/>
  <c r="P2081" i="27"/>
  <c r="P2077" i="27"/>
  <c r="P2076" i="27"/>
  <c r="P2075" i="27"/>
  <c r="P2074" i="27"/>
  <c r="P2073" i="27"/>
  <c r="P2070" i="27"/>
  <c r="P2069" i="27"/>
  <c r="P2068" i="27"/>
  <c r="P2067" i="27"/>
  <c r="P2066" i="27"/>
  <c r="P2065" i="27"/>
  <c r="P2064" i="27"/>
  <c r="P2053" i="27"/>
  <c r="P2052" i="27"/>
  <c r="P2050" i="27"/>
  <c r="P2047" i="27"/>
  <c r="P2046" i="27"/>
  <c r="P2044" i="27"/>
  <c r="P2043" i="27"/>
  <c r="P2041" i="27"/>
  <c r="P2040" i="27"/>
  <c r="P2039" i="27"/>
  <c r="P2037" i="27"/>
  <c r="P2035" i="27"/>
  <c r="P2034" i="27"/>
  <c r="P2032" i="27"/>
  <c r="P2028" i="27"/>
  <c r="P2025" i="27"/>
  <c r="P2024" i="27"/>
  <c r="P2023" i="27"/>
  <c r="P2022" i="27"/>
  <c r="P2019" i="27"/>
  <c r="P2018" i="27"/>
  <c r="P2017" i="27"/>
  <c r="P2016" i="27"/>
  <c r="P2014" i="27"/>
  <c r="P2013" i="27"/>
  <c r="P2012" i="27"/>
  <c r="P2002" i="27"/>
  <c r="P2001" i="27"/>
  <c r="P2000" i="27"/>
  <c r="P1991" i="27"/>
  <c r="P1990" i="27"/>
  <c r="P1989" i="27"/>
  <c r="P1986" i="27"/>
  <c r="P1985" i="27"/>
  <c r="P1984" i="27"/>
  <c r="P1982" i="27"/>
  <c r="P1973" i="27"/>
  <c r="P1972" i="27"/>
  <c r="P1971" i="27"/>
  <c r="P1970" i="27"/>
  <c r="P1969" i="27"/>
  <c r="P1968" i="27"/>
  <c r="P1967" i="27"/>
  <c r="P1966" i="27"/>
  <c r="P1965" i="27"/>
  <c r="P1964" i="27"/>
  <c r="P1963" i="27"/>
  <c r="P1962" i="27"/>
  <c r="P1961" i="27"/>
  <c r="P1960" i="27"/>
  <c r="P1959" i="27"/>
  <c r="P1958" i="27"/>
  <c r="P1957" i="27"/>
  <c r="P1956" i="27"/>
  <c r="P1953" i="27"/>
  <c r="P1952" i="27"/>
  <c r="P1951" i="27"/>
  <c r="P1950" i="27"/>
  <c r="P1949" i="27"/>
  <c r="P1948" i="27"/>
  <c r="P1946" i="27"/>
  <c r="P1945" i="27"/>
  <c r="P1944" i="27"/>
  <c r="P1942" i="27"/>
  <c r="P1941" i="27"/>
  <c r="P1940" i="27"/>
  <c r="P1939" i="27"/>
  <c r="P1938" i="27"/>
  <c r="P1936" i="27"/>
  <c r="P1935" i="27"/>
  <c r="P1934" i="27"/>
  <c r="P1933" i="27"/>
  <c r="P1932" i="27"/>
  <c r="P1930" i="27"/>
  <c r="P1929" i="27"/>
  <c r="P1928" i="27"/>
  <c r="P1927" i="27"/>
  <c r="P1926" i="27"/>
  <c r="P1925" i="27"/>
  <c r="P1924" i="27"/>
  <c r="P1923" i="27"/>
  <c r="P1921" i="27"/>
  <c r="P1920" i="27"/>
  <c r="P1919" i="27"/>
  <c r="P1918" i="27"/>
  <c r="P1917" i="27"/>
  <c r="P1916" i="27"/>
  <c r="P1915" i="27"/>
  <c r="P1914" i="27"/>
  <c r="P1913" i="27"/>
  <c r="P1912" i="27"/>
  <c r="P1911" i="27"/>
  <c r="P1910" i="27"/>
  <c r="P1909" i="27"/>
  <c r="P1908" i="27"/>
  <c r="P1906" i="27"/>
  <c r="P1905" i="27"/>
  <c r="P1904" i="27"/>
  <c r="P1903" i="27"/>
  <c r="P1902" i="27"/>
  <c r="P1901" i="27"/>
  <c r="P1900" i="27"/>
  <c r="P1899" i="27"/>
  <c r="P1898" i="27"/>
  <c r="P1897" i="27"/>
  <c r="P1896" i="27"/>
  <c r="P1895" i="27"/>
  <c r="P1894" i="27"/>
  <c r="P1893" i="27"/>
  <c r="P1891" i="27"/>
  <c r="P1890" i="27"/>
  <c r="P1889" i="27"/>
  <c r="P1888" i="27"/>
  <c r="P1887" i="27"/>
  <c r="P1886" i="27"/>
  <c r="P1885" i="27"/>
  <c r="P1883" i="27"/>
  <c r="P1882" i="27"/>
  <c r="P1881" i="27"/>
  <c r="P1880" i="27"/>
  <c r="P1879" i="27"/>
  <c r="P1878" i="27"/>
  <c r="P1877" i="27"/>
  <c r="P1875" i="27"/>
  <c r="P1874" i="27"/>
  <c r="P1873" i="27"/>
  <c r="P1872" i="27"/>
  <c r="P1871" i="27"/>
  <c r="P1870" i="27"/>
  <c r="P1869" i="27"/>
  <c r="P1867" i="27"/>
  <c r="P1866" i="27"/>
  <c r="P1865" i="27"/>
  <c r="P1864" i="27"/>
  <c r="P1863" i="27"/>
  <c r="P1853" i="27"/>
  <c r="P1852" i="27"/>
  <c r="P1849" i="27"/>
  <c r="P1847" i="27"/>
  <c r="P1846" i="27"/>
  <c r="P1845" i="27"/>
  <c r="P1844" i="27"/>
  <c r="P1843" i="27"/>
  <c r="P1842" i="27"/>
  <c r="P1841" i="27"/>
  <c r="P1838" i="27"/>
  <c r="P1837" i="27"/>
  <c r="P1828" i="27"/>
  <c r="P1826" i="27"/>
  <c r="P1824" i="27"/>
  <c r="P1821" i="27"/>
  <c r="P1819" i="27"/>
  <c r="P1817" i="27"/>
  <c r="P1815" i="27"/>
  <c r="P1814" i="27"/>
  <c r="P1811" i="27"/>
  <c r="P1808" i="27"/>
  <c r="P1807" i="27"/>
  <c r="P1806" i="27"/>
  <c r="P1805" i="27"/>
  <c r="P1804" i="27"/>
  <c r="P1803" i="27"/>
  <c r="P1802" i="27"/>
  <c r="P1801" i="27"/>
  <c r="P1799" i="27"/>
  <c r="P1798" i="27"/>
  <c r="P1797" i="27"/>
  <c r="P1796" i="27"/>
  <c r="P1795" i="27"/>
  <c r="P1794" i="27"/>
  <c r="P1793" i="27"/>
  <c r="P1790" i="27"/>
  <c r="P1787" i="27"/>
  <c r="P1785" i="27"/>
  <c r="P1782" i="27"/>
  <c r="P1781" i="27"/>
  <c r="P1779" i="27"/>
  <c r="P1778" i="27"/>
  <c r="P1777" i="27"/>
  <c r="P1776" i="27"/>
  <c r="P1775" i="27"/>
  <c r="P1774" i="27"/>
  <c r="P1773" i="27"/>
  <c r="P1770" i="27"/>
  <c r="P1767" i="27"/>
  <c r="P1765" i="27"/>
  <c r="P1764" i="27"/>
  <c r="P1763" i="27"/>
  <c r="P1762" i="27"/>
  <c r="P1761" i="27"/>
  <c r="P1760" i="27"/>
  <c r="P1751" i="27"/>
  <c r="P1750" i="27"/>
  <c r="P1749" i="27"/>
  <c r="P1748" i="27"/>
  <c r="P1747" i="27"/>
  <c r="P1746" i="27"/>
  <c r="P1745" i="27"/>
  <c r="P1744" i="27"/>
  <c r="P1743" i="27"/>
  <c r="P1742" i="27"/>
  <c r="P1741" i="27"/>
  <c r="P1740" i="27"/>
  <c r="P1739" i="27"/>
  <c r="P1738" i="27"/>
  <c r="P1737" i="27"/>
  <c r="P1736" i="27"/>
  <c r="P1734" i="27"/>
  <c r="P1733" i="27"/>
  <c r="P1732" i="27"/>
  <c r="P1731" i="27"/>
  <c r="P1730" i="27"/>
  <c r="P1729" i="27"/>
  <c r="P1728" i="27"/>
  <c r="P1727" i="27"/>
  <c r="P1726" i="27"/>
  <c r="P1725" i="27"/>
  <c r="P1724" i="27"/>
  <c r="P1723" i="27"/>
  <c r="P1722" i="27"/>
  <c r="P1721" i="27"/>
  <c r="P1720" i="27"/>
  <c r="P1719" i="27"/>
  <c r="P1718" i="27"/>
  <c r="P1717" i="27"/>
  <c r="P1716" i="27"/>
  <c r="P1715" i="27"/>
  <c r="P1714" i="27"/>
  <c r="P1713" i="27"/>
  <c r="P1712" i="27"/>
  <c r="P1708" i="27"/>
  <c r="P1707" i="27"/>
  <c r="P1706" i="27"/>
  <c r="P1705" i="27"/>
  <c r="P1704" i="27"/>
  <c r="P1703" i="27"/>
  <c r="P1702" i="27"/>
  <c r="P1701" i="27"/>
  <c r="P1700" i="27"/>
  <c r="P1699" i="27"/>
  <c r="P1698" i="27"/>
  <c r="P1697" i="27"/>
  <c r="P1696" i="27"/>
  <c r="P1695" i="27"/>
  <c r="P1694" i="27"/>
  <c r="P1693" i="27"/>
  <c r="P1692" i="27"/>
  <c r="P1691" i="27"/>
  <c r="P1688" i="27"/>
  <c r="P1687" i="27"/>
  <c r="P1686" i="27"/>
  <c r="P1685" i="27"/>
  <c r="P1682" i="27"/>
  <c r="P1681" i="27"/>
  <c r="P1680" i="27"/>
  <c r="P1677" i="27"/>
  <c r="P1676" i="27"/>
  <c r="P1674" i="27"/>
  <c r="P1672" i="27"/>
  <c r="P1669" i="27"/>
  <c r="P1667" i="27"/>
  <c r="P1665" i="27"/>
  <c r="P1663" i="27"/>
  <c r="P1662" i="27"/>
  <c r="P1661" i="27"/>
  <c r="P1660" i="27"/>
  <c r="P1659" i="27"/>
  <c r="P1658" i="27"/>
  <c r="P1657" i="27"/>
  <c r="P1656" i="27"/>
  <c r="P1655" i="27"/>
  <c r="P1653" i="27"/>
  <c r="P1651" i="27"/>
  <c r="P1650" i="27"/>
  <c r="P1649" i="27"/>
  <c r="P1648" i="27"/>
  <c r="P1647" i="27"/>
  <c r="P1646" i="27"/>
  <c r="P1645" i="27"/>
  <c r="P1644" i="27"/>
  <c r="P1643" i="27"/>
  <c r="P1641" i="27"/>
  <c r="P1638" i="27"/>
  <c r="P1637" i="27"/>
  <c r="P1636" i="27"/>
  <c r="P1635" i="27"/>
  <c r="P1633" i="27"/>
  <c r="P1632" i="27"/>
  <c r="P1630" i="27"/>
  <c r="P1629" i="27"/>
  <c r="P1628" i="27"/>
  <c r="P1627" i="27"/>
  <c r="P1625" i="27"/>
  <c r="P1624" i="27"/>
  <c r="P1623" i="27"/>
  <c r="P1621" i="27"/>
  <c r="P1620" i="27"/>
  <c r="P1619" i="27"/>
  <c r="P1618" i="27"/>
  <c r="P1617" i="27"/>
  <c r="P1616" i="27"/>
  <c r="P1615" i="27"/>
  <c r="P1613" i="27"/>
  <c r="P1612" i="27"/>
  <c r="P1611" i="27"/>
  <c r="P1610" i="27"/>
  <c r="P1609" i="27"/>
  <c r="P1608" i="27"/>
  <c r="P1607" i="27"/>
  <c r="P1606" i="27"/>
  <c r="P1605" i="27"/>
  <c r="P1604" i="27"/>
  <c r="P1595" i="27"/>
  <c r="P1594" i="27"/>
  <c r="P1593" i="27"/>
  <c r="P1592" i="27"/>
  <c r="P1591" i="27"/>
  <c r="P1590" i="27"/>
  <c r="P1587" i="27"/>
  <c r="P1586" i="27"/>
  <c r="P1584" i="27"/>
  <c r="P1582" i="27"/>
  <c r="P1579" i="27"/>
  <c r="P1577" i="27"/>
  <c r="P1575" i="27"/>
  <c r="P1573" i="27"/>
  <c r="P1572" i="27"/>
  <c r="P1571" i="27"/>
  <c r="P1568" i="27"/>
  <c r="P1567" i="27"/>
  <c r="P1564" i="27"/>
  <c r="P1561" i="27"/>
  <c r="P1558" i="27"/>
  <c r="P1557" i="27"/>
  <c r="P1549" i="27"/>
  <c r="P1548" i="27"/>
  <c r="P1539" i="27"/>
  <c r="P1536" i="27"/>
  <c r="P1535" i="27"/>
  <c r="P1532" i="27"/>
  <c r="P1531" i="27"/>
  <c r="P1529" i="27"/>
  <c r="P1526" i="27"/>
  <c r="P1524" i="27"/>
  <c r="P1523" i="27"/>
  <c r="P1522" i="27"/>
  <c r="P1521" i="27"/>
  <c r="P1512" i="27"/>
  <c r="P1511" i="27"/>
  <c r="P1508" i="27"/>
  <c r="P1507" i="27"/>
  <c r="P1503" i="27"/>
  <c r="P1502" i="27"/>
  <c r="P1501" i="27"/>
  <c r="P1500" i="27"/>
  <c r="P1498" i="27"/>
  <c r="P1497" i="27"/>
  <c r="P1496" i="27"/>
  <c r="P1487" i="27"/>
  <c r="P1485" i="27"/>
  <c r="P1484" i="27"/>
  <c r="P1483" i="27"/>
  <c r="P1481" i="27"/>
  <c r="P1480" i="27"/>
  <c r="P1479" i="27"/>
  <c r="P1476" i="27"/>
  <c r="P1475" i="27"/>
  <c r="P1474" i="27"/>
  <c r="P1473" i="27"/>
  <c r="P1472" i="27"/>
  <c r="P1471" i="27"/>
  <c r="P1469" i="27"/>
  <c r="P1467" i="27"/>
  <c r="P1465" i="27"/>
  <c r="P1464" i="27"/>
  <c r="P1463" i="27"/>
  <c r="P1462" i="27"/>
  <c r="P1461" i="27"/>
  <c r="P1460" i="27"/>
  <c r="P1459" i="27"/>
  <c r="P1458" i="27"/>
  <c r="P1457" i="27"/>
  <c r="P1456" i="27"/>
  <c r="P1454" i="27"/>
  <c r="P1453" i="27"/>
  <c r="P1452" i="27"/>
  <c r="P1443" i="27"/>
  <c r="P1442" i="27"/>
  <c r="P1441" i="27"/>
  <c r="P1440" i="27"/>
  <c r="P1439" i="27"/>
  <c r="P1436" i="27"/>
  <c r="P1435" i="27"/>
  <c r="P1434" i="27"/>
  <c r="P1432" i="27"/>
  <c r="P1429" i="27"/>
  <c r="P1428" i="27"/>
  <c r="P1427" i="27"/>
  <c r="P1426" i="27"/>
  <c r="P1425" i="27"/>
  <c r="P1423" i="27"/>
  <c r="P1422" i="27"/>
  <c r="P1421" i="27"/>
  <c r="P1345" i="27"/>
  <c r="P1344" i="27"/>
  <c r="P1343" i="27"/>
  <c r="P1342" i="27"/>
  <c r="P1339" i="27"/>
  <c r="P1338" i="27"/>
  <c r="P1336" i="27"/>
  <c r="P1334" i="27"/>
  <c r="P1325" i="27"/>
  <c r="P1323" i="27"/>
  <c r="P1321" i="27"/>
  <c r="P1312" i="27"/>
  <c r="P1311" i="27"/>
  <c r="P1310" i="27"/>
  <c r="P1309" i="27"/>
  <c r="P1307" i="27"/>
  <c r="P1306" i="27"/>
  <c r="P1305" i="27"/>
  <c r="P1304" i="27"/>
  <c r="P1302" i="27"/>
  <c r="P1301" i="27"/>
  <c r="P1300" i="27"/>
  <c r="P1299" i="27"/>
  <c r="P1298" i="27"/>
  <c r="P1297" i="27"/>
  <c r="P1295" i="27"/>
  <c r="P1285" i="27"/>
  <c r="P1284" i="27"/>
  <c r="P1283" i="27"/>
  <c r="P1282" i="27"/>
  <c r="P1279" i="27"/>
  <c r="P1277" i="27"/>
  <c r="P1276" i="27"/>
  <c r="P1275" i="27"/>
  <c r="P1273" i="27"/>
  <c r="P1269" i="27"/>
  <c r="P1267" i="27"/>
  <c r="P1266" i="27"/>
  <c r="P1265" i="27"/>
  <c r="P1263" i="27"/>
  <c r="P1262" i="27"/>
  <c r="P1261" i="27"/>
  <c r="P1259" i="27"/>
  <c r="P1258" i="27"/>
  <c r="P1257" i="27"/>
  <c r="P1250" i="27"/>
  <c r="P1249" i="27"/>
  <c r="P1248" i="27"/>
  <c r="P1247" i="27"/>
  <c r="P1244" i="27"/>
  <c r="P1243" i="27"/>
  <c r="P1242" i="27"/>
  <c r="P1241" i="27"/>
  <c r="P1237" i="27"/>
  <c r="P1233" i="27"/>
  <c r="P1231" i="27"/>
  <c r="P1230" i="27"/>
  <c r="P1229" i="27"/>
  <c r="P1228" i="27"/>
  <c r="P1224" i="27"/>
  <c r="P1223" i="27"/>
  <c r="P1221" i="27"/>
  <c r="P1217" i="27"/>
  <c r="P1213" i="27"/>
  <c r="P1212" i="27"/>
  <c r="P1202" i="27"/>
  <c r="P1201" i="27"/>
  <c r="P1200" i="27"/>
  <c r="P1199" i="27"/>
  <c r="P1198" i="27"/>
  <c r="P1197" i="27"/>
  <c r="P1196" i="27"/>
  <c r="P1195" i="27"/>
  <c r="P1194" i="27"/>
  <c r="P1193" i="27"/>
  <c r="P1192" i="27"/>
  <c r="P1191" i="27"/>
  <c r="P1190" i="27"/>
  <c r="P1189" i="27"/>
  <c r="P1188" i="27"/>
  <c r="P1187" i="27"/>
  <c r="P1186" i="27"/>
  <c r="P1185" i="27"/>
  <c r="P1184" i="27"/>
  <c r="P1183" i="27"/>
  <c r="P1180" i="27"/>
  <c r="P1178" i="27"/>
  <c r="P1175" i="27"/>
  <c r="P1170" i="27"/>
  <c r="P1169" i="27"/>
  <c r="P1166" i="27"/>
  <c r="P1165" i="27"/>
  <c r="P1164" i="27"/>
  <c r="P1163" i="27"/>
  <c r="P1161" i="27"/>
  <c r="P1160" i="27"/>
  <c r="P1159" i="27"/>
  <c r="P1158" i="27"/>
  <c r="P1157" i="27"/>
  <c r="P1156" i="27"/>
  <c r="P1155" i="27"/>
  <c r="P1154" i="27"/>
  <c r="P1153" i="27"/>
  <c r="P1152" i="27"/>
  <c r="P1151" i="27"/>
  <c r="P1150" i="27"/>
  <c r="P1149" i="27"/>
  <c r="P1146" i="27"/>
  <c r="P1145" i="27"/>
  <c r="P1143" i="27"/>
  <c r="P1142" i="27"/>
  <c r="P1141" i="27"/>
  <c r="P1140" i="27"/>
  <c r="P1139" i="27"/>
  <c r="P1138" i="27"/>
  <c r="P1136" i="27"/>
  <c r="P1135" i="27"/>
  <c r="P1134" i="27"/>
  <c r="P1133" i="27"/>
  <c r="P1132" i="27"/>
  <c r="P1131" i="27"/>
  <c r="P1128" i="27"/>
  <c r="P1126" i="27"/>
  <c r="P1125" i="27"/>
  <c r="P1124" i="27"/>
  <c r="P1123" i="27"/>
  <c r="P1122" i="27"/>
  <c r="P1121" i="27"/>
  <c r="P1120" i="27"/>
  <c r="P1119" i="27"/>
  <c r="P1118" i="27"/>
  <c r="P1117" i="27"/>
  <c r="P1116" i="27"/>
  <c r="P1115" i="27"/>
  <c r="P1114" i="27"/>
  <c r="P1113" i="27"/>
  <c r="P1112" i="27"/>
  <c r="P1111" i="27"/>
  <c r="P1110" i="27"/>
  <c r="P1109" i="27"/>
  <c r="P1107" i="27"/>
  <c r="P1106" i="27"/>
  <c r="P1105" i="27"/>
  <c r="P1104" i="27"/>
  <c r="P1103" i="27"/>
  <c r="P1101" i="27"/>
  <c r="P1098" i="27"/>
  <c r="P1095" i="27"/>
  <c r="P1093" i="27"/>
  <c r="P1091" i="27"/>
  <c r="P1090" i="27"/>
  <c r="P1087" i="27"/>
  <c r="P1086" i="27"/>
  <c r="P1085" i="27"/>
  <c r="P1083" i="27"/>
  <c r="P1082" i="27"/>
  <c r="P1081" i="27"/>
  <c r="P1080" i="27"/>
  <c r="P1077" i="27"/>
  <c r="P1075" i="27"/>
  <c r="P1074" i="27"/>
  <c r="P1073" i="27"/>
  <c r="P1072" i="27"/>
  <c r="P1071" i="27"/>
  <c r="P1070" i="27"/>
  <c r="P1069" i="27"/>
  <c r="P1068" i="27"/>
  <c r="P1066" i="27"/>
  <c r="P1065" i="27"/>
  <c r="P1064" i="27"/>
  <c r="P1063" i="27"/>
  <c r="P1062" i="27"/>
  <c r="P1061" i="27"/>
  <c r="P1060" i="27"/>
  <c r="P1059" i="27"/>
  <c r="P1058" i="27"/>
  <c r="P1055" i="27"/>
  <c r="P1047" i="27"/>
  <c r="P1043" i="27"/>
  <c r="P1042" i="27"/>
  <c r="P1041" i="27"/>
  <c r="P1040" i="27"/>
  <c r="P1039" i="27"/>
  <c r="P1038" i="27"/>
  <c r="P1037" i="27"/>
  <c r="P1032" i="27"/>
  <c r="P1031" i="27"/>
  <c r="P1030" i="27"/>
  <c r="P1029" i="27"/>
  <c r="P1028" i="27"/>
  <c r="P1027" i="27"/>
  <c r="P1026" i="27"/>
  <c r="P1025" i="27"/>
  <c r="P1024" i="27"/>
  <c r="P1023" i="27"/>
  <c r="P1022" i="27"/>
  <c r="P1018" i="27"/>
  <c r="P1017" i="27"/>
  <c r="P1016" i="27"/>
  <c r="P1014" i="27"/>
  <c r="P1013" i="27"/>
  <c r="P1012" i="27"/>
  <c r="P1011" i="27"/>
  <c r="P1010" i="27"/>
  <c r="P1008" i="27"/>
  <c r="P1007" i="27"/>
  <c r="P1006" i="27"/>
  <c r="P1005" i="27"/>
  <c r="P1003" i="27"/>
  <c r="P1002" i="27"/>
  <c r="P1001" i="27"/>
  <c r="P1000" i="27"/>
  <c r="P999" i="27"/>
  <c r="P998" i="27"/>
  <c r="P997" i="27"/>
  <c r="P996" i="27"/>
  <c r="P993" i="27"/>
  <c r="P992" i="27"/>
  <c r="P989" i="27"/>
  <c r="P986" i="27"/>
  <c r="P985" i="27"/>
  <c r="P984" i="27"/>
  <c r="P981" i="27"/>
  <c r="P980" i="27"/>
  <c r="P979" i="27"/>
  <c r="P977" i="27"/>
  <c r="P976" i="27"/>
  <c r="P975" i="27"/>
  <c r="P974" i="27"/>
  <c r="P973" i="27"/>
  <c r="P972" i="27"/>
  <c r="P971" i="27"/>
  <c r="P969" i="27"/>
  <c r="P968" i="27"/>
  <c r="P967" i="27"/>
  <c r="P966" i="27"/>
  <c r="P965" i="27"/>
  <c r="P964" i="27"/>
  <c r="P961" i="27"/>
  <c r="P960" i="27"/>
  <c r="P959" i="27"/>
  <c r="P958" i="27"/>
  <c r="P956" i="27"/>
  <c r="P955" i="27"/>
  <c r="P954" i="27"/>
  <c r="P953" i="27"/>
  <c r="P952" i="27"/>
  <c r="P950" i="27"/>
  <c r="P949" i="27"/>
  <c r="P948" i="27"/>
  <c r="P947" i="27"/>
  <c r="P946" i="27"/>
  <c r="P945" i="27"/>
  <c r="P941" i="27"/>
  <c r="P940" i="27"/>
  <c r="P939" i="27"/>
  <c r="P938" i="27"/>
  <c r="P937" i="27"/>
  <c r="P935" i="27"/>
  <c r="P934" i="27"/>
  <c r="P933" i="27"/>
  <c r="P932" i="27"/>
  <c r="P931" i="27"/>
  <c r="P930" i="27"/>
  <c r="P929" i="27"/>
  <c r="P928" i="27"/>
  <c r="P927" i="27"/>
  <c r="P926" i="27"/>
  <c r="P925" i="27"/>
  <c r="P924" i="27"/>
  <c r="P921" i="27"/>
  <c r="P919" i="27"/>
  <c r="P918" i="27"/>
  <c r="P917" i="27"/>
  <c r="P915" i="27"/>
  <c r="P914" i="27"/>
  <c r="P912" i="27"/>
  <c r="P911" i="27"/>
  <c r="P909" i="27"/>
  <c r="P908" i="27"/>
  <c r="P907" i="27"/>
  <c r="P906" i="27"/>
  <c r="P905" i="27"/>
  <c r="P902" i="27"/>
  <c r="P899" i="27"/>
  <c r="P897" i="27"/>
  <c r="P894" i="27"/>
  <c r="P892" i="27"/>
  <c r="P891" i="27"/>
  <c r="P890" i="27"/>
  <c r="P889" i="27"/>
  <c r="P888" i="27"/>
  <c r="P887" i="27"/>
  <c r="P886" i="27"/>
  <c r="P882" i="27"/>
  <c r="P881" i="27"/>
  <c r="P879" i="27"/>
  <c r="P877" i="27"/>
  <c r="P875" i="27"/>
  <c r="P874" i="27"/>
  <c r="P873" i="27"/>
  <c r="P871" i="27"/>
  <c r="P867" i="27"/>
  <c r="P865" i="27"/>
  <c r="P864" i="27"/>
  <c r="P862" i="27"/>
  <c r="P860" i="27"/>
  <c r="P857" i="27"/>
  <c r="P856" i="27"/>
  <c r="P853" i="27"/>
  <c r="P850" i="27"/>
  <c r="P849" i="27"/>
  <c r="P848" i="27"/>
  <c r="P845" i="27"/>
  <c r="P843" i="27"/>
  <c r="P842" i="27"/>
  <c r="P841" i="27"/>
  <c r="P840" i="27"/>
  <c r="P837" i="27"/>
  <c r="P832" i="27"/>
  <c r="P829" i="27"/>
  <c r="P826" i="27"/>
  <c r="P824" i="27"/>
  <c r="P822" i="27"/>
  <c r="P812" i="27"/>
  <c r="P811" i="27"/>
  <c r="P810" i="27"/>
  <c r="P808" i="27"/>
  <c r="P806" i="27"/>
  <c r="P804" i="27"/>
  <c r="P803" i="27"/>
  <c r="P801" i="27"/>
  <c r="P800" i="27"/>
  <c r="P797" i="27"/>
  <c r="P796" i="27"/>
  <c r="P795" i="27"/>
  <c r="P792" i="27"/>
  <c r="P790" i="27"/>
  <c r="P789" i="27"/>
  <c r="P786" i="27"/>
  <c r="P784" i="27"/>
  <c r="P782" i="27"/>
  <c r="P781" i="27"/>
  <c r="P779" i="27"/>
  <c r="P778" i="27"/>
  <c r="P777" i="27"/>
  <c r="P775" i="27"/>
  <c r="P774" i="27"/>
  <c r="P771" i="27"/>
  <c r="P770" i="27"/>
  <c r="P769" i="27"/>
  <c r="P766" i="27"/>
  <c r="P763" i="27"/>
  <c r="P761" i="27"/>
  <c r="P758" i="27"/>
  <c r="P757" i="27"/>
  <c r="P756" i="27"/>
  <c r="P755" i="27"/>
  <c r="P754" i="27"/>
  <c r="P750" i="27"/>
  <c r="P749" i="27"/>
  <c r="P748" i="27"/>
  <c r="P746" i="27"/>
  <c r="P745" i="27"/>
  <c r="P744" i="27"/>
  <c r="P742" i="27"/>
  <c r="P741" i="27"/>
  <c r="P738" i="27"/>
  <c r="P737" i="27"/>
  <c r="P735" i="27"/>
  <c r="P733" i="27"/>
  <c r="P730" i="27"/>
  <c r="P729" i="27"/>
  <c r="P728" i="27"/>
  <c r="P727" i="27"/>
  <c r="P726" i="27"/>
  <c r="P724" i="27"/>
  <c r="P723" i="27"/>
  <c r="P722" i="27"/>
  <c r="P721" i="27"/>
  <c r="P720" i="27"/>
  <c r="P719" i="27"/>
  <c r="P718" i="27"/>
  <c r="P716" i="27"/>
  <c r="P715" i="27"/>
  <c r="P714" i="27"/>
  <c r="P713" i="27"/>
  <c r="P712" i="27"/>
  <c r="P711" i="27"/>
  <c r="P710" i="27"/>
  <c r="P709" i="27"/>
  <c r="P705" i="27"/>
  <c r="P704" i="27"/>
  <c r="P703" i="27"/>
  <c r="P702" i="27"/>
  <c r="P701" i="27"/>
  <c r="P698" i="27"/>
  <c r="P697" i="27"/>
  <c r="P696" i="27"/>
  <c r="P695" i="27"/>
  <c r="P694" i="27"/>
  <c r="P693" i="27"/>
  <c r="P692" i="27"/>
  <c r="P681" i="27"/>
  <c r="P680" i="27"/>
  <c r="P678" i="27"/>
  <c r="P675" i="27"/>
  <c r="P674" i="27"/>
  <c r="P672" i="27"/>
  <c r="P671" i="27"/>
  <c r="P669" i="27"/>
  <c r="P668" i="27"/>
  <c r="P667" i="27"/>
  <c r="P665" i="27"/>
  <c r="P663" i="27"/>
  <c r="P662" i="27"/>
  <c r="P660" i="27"/>
  <c r="P656" i="27"/>
  <c r="P654" i="27"/>
  <c r="P653" i="27"/>
  <c r="P652" i="27"/>
  <c r="P651" i="27"/>
  <c r="P650" i="27"/>
  <c r="P647" i="27"/>
  <c r="P646" i="27"/>
  <c r="P645" i="27"/>
  <c r="P644" i="27"/>
  <c r="P643" i="27"/>
  <c r="P642" i="27"/>
  <c r="P641" i="27"/>
  <c r="P640" i="27"/>
  <c r="P630" i="27"/>
  <c r="P629" i="27"/>
  <c r="P628" i="27"/>
  <c r="P619" i="27"/>
  <c r="P618" i="27"/>
  <c r="P617" i="27"/>
  <c r="P614" i="27"/>
  <c r="P613" i="27"/>
  <c r="P612" i="27"/>
  <c r="P610" i="27"/>
  <c r="P601" i="27"/>
  <c r="P600" i="27"/>
  <c r="P599" i="27"/>
  <c r="P598" i="27"/>
  <c r="P597" i="27"/>
  <c r="P596" i="27"/>
  <c r="P595" i="27"/>
  <c r="P594" i="27"/>
  <c r="P593" i="27"/>
  <c r="P592" i="27"/>
  <c r="P591" i="27"/>
  <c r="P590" i="27"/>
  <c r="P589" i="27"/>
  <c r="P588" i="27"/>
  <c r="P587" i="27"/>
  <c r="P586" i="27"/>
  <c r="P585" i="27"/>
  <c r="P584" i="27"/>
  <c r="P581" i="27"/>
  <c r="P580" i="27"/>
  <c r="P579" i="27"/>
  <c r="P578" i="27"/>
  <c r="P577" i="27"/>
  <c r="P576" i="27"/>
  <c r="P574" i="27"/>
  <c r="P573" i="27"/>
  <c r="P572" i="27"/>
  <c r="P570" i="27"/>
  <c r="P569" i="27"/>
  <c r="P568" i="27"/>
  <c r="P567" i="27"/>
  <c r="P566" i="27"/>
  <c r="P564" i="27"/>
  <c r="P563" i="27"/>
  <c r="P562" i="27"/>
  <c r="P561" i="27"/>
  <c r="P560" i="27"/>
  <c r="P558" i="27"/>
  <c r="P557" i="27"/>
  <c r="P556" i="27"/>
  <c r="P555" i="27"/>
  <c r="P554" i="27"/>
  <c r="P553" i="27"/>
  <c r="P552" i="27"/>
  <c r="P551" i="27"/>
  <c r="P549" i="27"/>
  <c r="P548" i="27"/>
  <c r="P547" i="27"/>
  <c r="P546" i="27"/>
  <c r="P545" i="27"/>
  <c r="P544" i="27"/>
  <c r="P543" i="27"/>
  <c r="P542" i="27"/>
  <c r="P541" i="27"/>
  <c r="P540" i="27"/>
  <c r="P539" i="27"/>
  <c r="P538" i="27"/>
  <c r="P537" i="27"/>
  <c r="P536" i="27"/>
  <c r="P534" i="27"/>
  <c r="P533" i="27"/>
  <c r="P532" i="27"/>
  <c r="P531" i="27"/>
  <c r="P530" i="27"/>
  <c r="P529" i="27"/>
  <c r="P528" i="27"/>
  <c r="P527" i="27"/>
  <c r="P526" i="27"/>
  <c r="P525" i="27"/>
  <c r="P524" i="27"/>
  <c r="P523" i="27"/>
  <c r="P522" i="27"/>
  <c r="P521" i="27"/>
  <c r="P519" i="27"/>
  <c r="P518" i="27"/>
  <c r="P517" i="27"/>
  <c r="P516" i="27"/>
  <c r="P515" i="27"/>
  <c r="P514" i="27"/>
  <c r="P513" i="27"/>
  <c r="P511" i="27"/>
  <c r="P510" i="27"/>
  <c r="P509" i="27"/>
  <c r="P508" i="27"/>
  <c r="P507" i="27"/>
  <c r="P506" i="27"/>
  <c r="P505" i="27"/>
  <c r="P503" i="27"/>
  <c r="P502" i="27"/>
  <c r="P501" i="27"/>
  <c r="P500" i="27"/>
  <c r="P499" i="27"/>
  <c r="P498" i="27"/>
  <c r="P497" i="27"/>
  <c r="P495" i="27"/>
  <c r="P494" i="27"/>
  <c r="P493" i="27"/>
  <c r="P492" i="27"/>
  <c r="P491" i="27"/>
  <c r="P481" i="27"/>
  <c r="P480" i="27"/>
  <c r="P477" i="27"/>
  <c r="P475" i="27"/>
  <c r="P474" i="27"/>
  <c r="P473" i="27"/>
  <c r="P472" i="27"/>
  <c r="P471" i="27"/>
  <c r="P470" i="27"/>
  <c r="P469" i="27"/>
  <c r="P466" i="27"/>
  <c r="P465" i="27"/>
  <c r="P456" i="27"/>
  <c r="P454" i="27"/>
  <c r="P452" i="27"/>
  <c r="P449" i="27"/>
  <c r="P447" i="27"/>
  <c r="P445" i="27"/>
  <c r="P443" i="27"/>
  <c r="P442" i="27"/>
  <c r="P439" i="27"/>
  <c r="P436" i="27"/>
  <c r="P435" i="27"/>
  <c r="P434" i="27"/>
  <c r="P433" i="27"/>
  <c r="P432" i="27"/>
  <c r="P431" i="27"/>
  <c r="P430" i="27"/>
  <c r="P429" i="27"/>
  <c r="P427" i="27"/>
  <c r="P426" i="27"/>
  <c r="P425" i="27"/>
  <c r="P424" i="27"/>
  <c r="P423" i="27"/>
  <c r="P422" i="27"/>
  <c r="P421" i="27"/>
  <c r="P418" i="27"/>
  <c r="P415" i="27"/>
  <c r="P413" i="27"/>
  <c r="P410" i="27"/>
  <c r="P409" i="27"/>
  <c r="P407" i="27"/>
  <c r="P406" i="27"/>
  <c r="P405" i="27"/>
  <c r="P404" i="27"/>
  <c r="P403" i="27"/>
  <c r="P402" i="27"/>
  <c r="P401" i="27"/>
  <c r="P398" i="27"/>
  <c r="P395" i="27"/>
  <c r="P393" i="27"/>
  <c r="P392" i="27"/>
  <c r="P391" i="27"/>
  <c r="P390" i="27"/>
  <c r="P389" i="27"/>
  <c r="P388" i="27"/>
  <c r="P379" i="27"/>
  <c r="P378" i="27"/>
  <c r="P377" i="27"/>
  <c r="P376" i="27"/>
  <c r="P375" i="27"/>
  <c r="P374" i="27"/>
  <c r="P373" i="27"/>
  <c r="P372" i="27"/>
  <c r="P371" i="27"/>
  <c r="P370" i="27"/>
  <c r="P369" i="27"/>
  <c r="P368" i="27"/>
  <c r="P367" i="27"/>
  <c r="P366" i="27"/>
  <c r="P365" i="27"/>
  <c r="P364" i="27"/>
  <c r="P362" i="27"/>
  <c r="P361" i="27"/>
  <c r="P360" i="27"/>
  <c r="P359" i="27"/>
  <c r="P358" i="27"/>
  <c r="P357" i="27"/>
  <c r="P356" i="27"/>
  <c r="P355" i="27"/>
  <c r="P354" i="27"/>
  <c r="P353" i="27"/>
  <c r="P352" i="27"/>
  <c r="P351" i="27"/>
  <c r="P350" i="27"/>
  <c r="P349" i="27"/>
  <c r="P348" i="27"/>
  <c r="P347" i="27"/>
  <c r="P346" i="27"/>
  <c r="P345" i="27"/>
  <c r="P344" i="27"/>
  <c r="P343" i="27"/>
  <c r="P342" i="27"/>
  <c r="P341" i="27"/>
  <c r="P340" i="27"/>
  <c r="P336" i="27"/>
  <c r="P335" i="27"/>
  <c r="P334" i="27"/>
  <c r="P333" i="27"/>
  <c r="P332" i="27"/>
  <c r="P331" i="27"/>
  <c r="P330" i="27"/>
  <c r="P329" i="27"/>
  <c r="P328" i="27"/>
  <c r="P327" i="27"/>
  <c r="P326" i="27"/>
  <c r="P325" i="27"/>
  <c r="P324" i="27"/>
  <c r="P323" i="27"/>
  <c r="P322" i="27"/>
  <c r="P321" i="27"/>
  <c r="P320" i="27"/>
  <c r="P319" i="27"/>
  <c r="P316" i="27"/>
  <c r="P315" i="27"/>
  <c r="P314" i="27"/>
  <c r="P313" i="27"/>
  <c r="P310" i="27"/>
  <c r="P309" i="27"/>
  <c r="P308" i="27"/>
  <c r="P305" i="27"/>
  <c r="P304" i="27"/>
  <c r="P302" i="27"/>
  <c r="P300" i="27"/>
  <c r="P297" i="27"/>
  <c r="P295" i="27"/>
  <c r="P293" i="27"/>
  <c r="P291" i="27"/>
  <c r="P290" i="27"/>
  <c r="P289" i="27"/>
  <c r="P288" i="27"/>
  <c r="P287" i="27"/>
  <c r="P286" i="27"/>
  <c r="P285" i="27"/>
  <c r="P284" i="27"/>
  <c r="P283" i="27"/>
  <c r="P281" i="27"/>
  <c r="P279" i="27"/>
  <c r="P278" i="27"/>
  <c r="P277" i="27"/>
  <c r="P276" i="27"/>
  <c r="P275" i="27"/>
  <c r="P274" i="27"/>
  <c r="P273" i="27"/>
  <c r="P272" i="27"/>
  <c r="P271" i="27"/>
  <c r="P269" i="27"/>
  <c r="P266" i="27"/>
  <c r="P265" i="27"/>
  <c r="P264" i="27"/>
  <c r="P263" i="27"/>
  <c r="P261" i="27"/>
  <c r="P260" i="27"/>
  <c r="P258" i="27"/>
  <c r="P257" i="27"/>
  <c r="P256" i="27"/>
  <c r="P255" i="27"/>
  <c r="P253" i="27"/>
  <c r="P252" i="27"/>
  <c r="P251" i="27"/>
  <c r="P249" i="27"/>
  <c r="P248" i="27"/>
  <c r="P247" i="27"/>
  <c r="P246" i="27"/>
  <c r="P245" i="27"/>
  <c r="P244" i="27"/>
  <c r="P243" i="27"/>
  <c r="P241" i="27"/>
  <c r="P240" i="27"/>
  <c r="P239" i="27"/>
  <c r="P238" i="27"/>
  <c r="P237" i="27"/>
  <c r="P236" i="27"/>
  <c r="P235" i="27"/>
  <c r="P234" i="27"/>
  <c r="P233" i="27"/>
  <c r="P232" i="27"/>
  <c r="P223" i="27"/>
  <c r="P222" i="27"/>
  <c r="P221" i="27"/>
  <c r="P220" i="27"/>
  <c r="P219" i="27"/>
  <c r="P218" i="27"/>
  <c r="P215" i="27"/>
  <c r="P214" i="27"/>
  <c r="P212" i="27"/>
  <c r="P210" i="27"/>
  <c r="P207" i="27"/>
  <c r="P205" i="27"/>
  <c r="P203" i="27"/>
  <c r="P201" i="27"/>
  <c r="P200" i="27"/>
  <c r="P199" i="27"/>
  <c r="P196" i="27"/>
  <c r="P195" i="27"/>
  <c r="P192" i="27"/>
  <c r="P189" i="27"/>
  <c r="P186" i="27"/>
  <c r="P185" i="27"/>
  <c r="P177" i="27"/>
  <c r="P176" i="27"/>
  <c r="P167" i="27"/>
  <c r="P164" i="27"/>
  <c r="P163" i="27"/>
  <c r="P160" i="27"/>
  <c r="P159" i="27"/>
  <c r="P157" i="27"/>
  <c r="P154" i="27"/>
  <c r="P152" i="27"/>
  <c r="P151" i="27"/>
  <c r="P150" i="27"/>
  <c r="P149" i="27"/>
  <c r="P140" i="27"/>
  <c r="P139" i="27"/>
  <c r="P136" i="27"/>
  <c r="P135" i="27"/>
  <c r="P131" i="27"/>
  <c r="P130" i="27"/>
  <c r="P129" i="27"/>
  <c r="P128" i="27"/>
  <c r="P126" i="27"/>
  <c r="P125" i="27"/>
  <c r="P124" i="27"/>
  <c r="P115" i="27"/>
  <c r="P113" i="27"/>
  <c r="P112" i="27"/>
  <c r="P111" i="27"/>
  <c r="P109" i="27"/>
  <c r="P108" i="27"/>
  <c r="P107" i="27"/>
  <c r="P104" i="27"/>
  <c r="P103" i="27"/>
  <c r="P102" i="27"/>
  <c r="P101" i="27"/>
  <c r="P100" i="27"/>
  <c r="P99" i="27"/>
  <c r="P97" i="27"/>
  <c r="P95" i="27"/>
  <c r="P93" i="27"/>
  <c r="P92" i="27"/>
  <c r="P91" i="27"/>
  <c r="P90" i="27"/>
  <c r="P89" i="27"/>
  <c r="P88" i="27"/>
  <c r="P87" i="27"/>
  <c r="P86" i="27"/>
  <c r="P85" i="27"/>
  <c r="P84" i="27"/>
  <c r="P82" i="27"/>
  <c r="P81" i="27"/>
  <c r="P80" i="27"/>
  <c r="P71" i="27"/>
  <c r="P70" i="27"/>
  <c r="P69" i="27"/>
  <c r="P68" i="27"/>
  <c r="P67" i="27"/>
  <c r="P64" i="27"/>
  <c r="P63" i="27"/>
  <c r="P62" i="27"/>
  <c r="P60" i="27"/>
  <c r="P57" i="27"/>
  <c r="P56" i="27"/>
  <c r="P55" i="27"/>
  <c r="P54" i="27"/>
  <c r="P53" i="27"/>
  <c r="P51" i="27"/>
  <c r="P50" i="27"/>
  <c r="P49" i="27"/>
  <c r="F43" i="27"/>
  <c r="E1341" i="27"/>
  <c r="E1342" i="27" s="1"/>
  <c r="E1343" i="27" s="1"/>
  <c r="E1344" i="27" s="1"/>
  <c r="E1345" i="27" s="1"/>
  <c r="E1346" i="27" s="1"/>
  <c r="E1338" i="27"/>
  <c r="E1339" i="27" s="1"/>
  <c r="F1339" i="27"/>
  <c r="E1333" i="27"/>
  <c r="E1334" i="27" s="1"/>
  <c r="E1335" i="27" s="1"/>
  <c r="E1336" i="27" s="1"/>
  <c r="F1336" i="27"/>
  <c r="E1320" i="27"/>
  <c r="E1321" i="27" s="1"/>
  <c r="E1322" i="27" s="1"/>
  <c r="E1323" i="27" s="1"/>
  <c r="E1324" i="27" s="1"/>
  <c r="E1325" i="27" s="1"/>
  <c r="E1326" i="27" s="1"/>
  <c r="E1329" i="27" s="1"/>
  <c r="E1330" i="27" s="1"/>
  <c r="E1331" i="27" s="1"/>
  <c r="E1293" i="27"/>
  <c r="E1294" i="27" s="1"/>
  <c r="E1295" i="27" s="1"/>
  <c r="E1296" i="27" s="1"/>
  <c r="E1297" i="27" s="1"/>
  <c r="E1298" i="27" s="1"/>
  <c r="E1299" i="27" s="1"/>
  <c r="E1300" i="27" s="1"/>
  <c r="E1301" i="27" s="1"/>
  <c r="E1302" i="27" s="1"/>
  <c r="E1303" i="27" s="1"/>
  <c r="E1304" i="27" s="1"/>
  <c r="E1305" i="27" s="1"/>
  <c r="E1306" i="27" s="1"/>
  <c r="E1307" i="27" s="1"/>
  <c r="E1308" i="27" s="1"/>
  <c r="E1309" i="27" s="1"/>
  <c r="E1310" i="27" s="1"/>
  <c r="E1311" i="27" s="1"/>
  <c r="E1312" i="27" s="1"/>
  <c r="E1313" i="27" s="1"/>
  <c r="E1316" i="27" s="1"/>
  <c r="E1317" i="27" s="1"/>
  <c r="E1318" i="27" s="1"/>
  <c r="F1318" i="27"/>
  <c r="E1281" i="27"/>
  <c r="E1282" i="27" s="1"/>
  <c r="E1283" i="27" s="1"/>
  <c r="E1284" i="27" s="1"/>
  <c r="E1285" i="27" s="1"/>
  <c r="E1286" i="27" s="1"/>
  <c r="E1271" i="27"/>
  <c r="E1272" i="27" s="1"/>
  <c r="E1273" i="27" s="1"/>
  <c r="E1274" i="27" s="1"/>
  <c r="E1275" i="27" s="1"/>
  <c r="E1276" i="27" s="1"/>
  <c r="E1277" i="27" s="1"/>
  <c r="E1278" i="27" s="1"/>
  <c r="E1279" i="27" s="1"/>
  <c r="E1252" i="27"/>
  <c r="E1253" i="27" s="1"/>
  <c r="E1254" i="27" s="1"/>
  <c r="E1255" i="27" s="1"/>
  <c r="E1256" i="27" s="1"/>
  <c r="E1257" i="27" s="1"/>
  <c r="E1258" i="27" s="1"/>
  <c r="E1259" i="27" s="1"/>
  <c r="E1260" i="27" s="1"/>
  <c r="E1261" i="27" s="1"/>
  <c r="E1262" i="27" s="1"/>
  <c r="E1263" i="27" s="1"/>
  <c r="E1264" i="27" s="1"/>
  <c r="E1265" i="27" s="1"/>
  <c r="E1266" i="27" s="1"/>
  <c r="E1267" i="27" s="1"/>
  <c r="E1268" i="27" s="1"/>
  <c r="E1269" i="27" s="1"/>
  <c r="E1246" i="27"/>
  <c r="E1247" i="27" s="1"/>
  <c r="E1248" i="27" s="1"/>
  <c r="E1249" i="27" s="1"/>
  <c r="E1250" i="27" s="1"/>
  <c r="E1239" i="27"/>
  <c r="E1240" i="27" s="1"/>
  <c r="E1241" i="27" s="1"/>
  <c r="E1242" i="27" s="1"/>
  <c r="E1243" i="27" s="1"/>
  <c r="E1244" i="27" s="1"/>
  <c r="F1244" i="27"/>
  <c r="E1235" i="27"/>
  <c r="E1236" i="27" s="1"/>
  <c r="E1237" i="27" s="1"/>
  <c r="E1226" i="27"/>
  <c r="E1227" i="27" s="1"/>
  <c r="E1228" i="27" s="1"/>
  <c r="E1229" i="27" s="1"/>
  <c r="E1230" i="27" s="1"/>
  <c r="E1231" i="27" s="1"/>
  <c r="E1232" i="27" s="1"/>
  <c r="E1233" i="27" s="1"/>
  <c r="F1233" i="27"/>
  <c r="E1219" i="27"/>
  <c r="E1220" i="27" s="1"/>
  <c r="E1221" i="27" s="1"/>
  <c r="E1222" i="27" s="1"/>
  <c r="E1223" i="27" s="1"/>
  <c r="E1224" i="27" s="1"/>
  <c r="F1219" i="27"/>
  <c r="E1215" i="27"/>
  <c r="E1216" i="27" s="1"/>
  <c r="E1217" i="27" s="1"/>
  <c r="E1210" i="27"/>
  <c r="E1211" i="27" s="1"/>
  <c r="E1212" i="27" s="1"/>
  <c r="E1213" i="27" s="1"/>
  <c r="E1182" i="27"/>
  <c r="E1183" i="27" s="1"/>
  <c r="E1184" i="27" s="1"/>
  <c r="E1185" i="27" s="1"/>
  <c r="E1186" i="27" s="1"/>
  <c r="E1187" i="27" s="1"/>
  <c r="E1188" i="27" s="1"/>
  <c r="E1189" i="27" s="1"/>
  <c r="E1190" i="27" s="1"/>
  <c r="E1191" i="27" s="1"/>
  <c r="E1192" i="27" s="1"/>
  <c r="E1193" i="27" s="1"/>
  <c r="E1194" i="27" s="1"/>
  <c r="E1195" i="27" s="1"/>
  <c r="E1196" i="27" s="1"/>
  <c r="E1197" i="27" s="1"/>
  <c r="E1198" i="27" s="1"/>
  <c r="E1199" i="27" s="1"/>
  <c r="E1200" i="27" s="1"/>
  <c r="E1201" i="27" s="1"/>
  <c r="E1202" i="27" s="1"/>
  <c r="E1203" i="27" s="1"/>
  <c r="E1180" i="27"/>
  <c r="F1180" i="27"/>
  <c r="E1177" i="27"/>
  <c r="E1178" i="27" s="1"/>
  <c r="F1178" i="27"/>
  <c r="E1172" i="27"/>
  <c r="E1173" i="27" s="1"/>
  <c r="E1174" i="27" s="1"/>
  <c r="E1175" i="27" s="1"/>
  <c r="E1168" i="27"/>
  <c r="E1169" i="27" s="1"/>
  <c r="E1170" i="27" s="1"/>
  <c r="E1148" i="27"/>
  <c r="E1149" i="27" s="1"/>
  <c r="E1150" i="27" s="1"/>
  <c r="E1151" i="27" s="1"/>
  <c r="E1152" i="27" s="1"/>
  <c r="E1153" i="27" s="1"/>
  <c r="E1154" i="27" s="1"/>
  <c r="E1155" i="27" s="1"/>
  <c r="E1156" i="27" s="1"/>
  <c r="E1157" i="27" s="1"/>
  <c r="E1158" i="27" s="1"/>
  <c r="E1159" i="27" s="1"/>
  <c r="E1160" i="27" s="1"/>
  <c r="E1161" i="27" s="1"/>
  <c r="E1162" i="27" s="1"/>
  <c r="E1163" i="27" s="1"/>
  <c r="E1164" i="27" s="1"/>
  <c r="E1165" i="27" s="1"/>
  <c r="E1166" i="27" s="1"/>
  <c r="F1166" i="27"/>
  <c r="E1130" i="27"/>
  <c r="E1131" i="27" s="1"/>
  <c r="E1132" i="27" s="1"/>
  <c r="E1133" i="27" s="1"/>
  <c r="E1134" i="27" s="1"/>
  <c r="E1135" i="27" s="1"/>
  <c r="E1136" i="27" s="1"/>
  <c r="E1137" i="27" s="1"/>
  <c r="E1138" i="27" s="1"/>
  <c r="E1139" i="27" s="1"/>
  <c r="E1140" i="27" s="1"/>
  <c r="E1141" i="27" s="1"/>
  <c r="E1142" i="27" s="1"/>
  <c r="E1143" i="27" s="1"/>
  <c r="E1144" i="27" s="1"/>
  <c r="E1145" i="27" s="1"/>
  <c r="E1146" i="27" s="1"/>
  <c r="E1128" i="27"/>
  <c r="F1128" i="27"/>
  <c r="E1100" i="27"/>
  <c r="E1101" i="27" s="1"/>
  <c r="E1102" i="27" s="1"/>
  <c r="E1103" i="27" s="1"/>
  <c r="E1104" i="27" s="1"/>
  <c r="E1105" i="27" s="1"/>
  <c r="E1106" i="27" s="1"/>
  <c r="E1107" i="27" s="1"/>
  <c r="E1108" i="27" s="1"/>
  <c r="E1109" i="27" s="1"/>
  <c r="E1110" i="27" s="1"/>
  <c r="E1111" i="27" s="1"/>
  <c r="E1112" i="27" s="1"/>
  <c r="E1113" i="27" s="1"/>
  <c r="E1114" i="27" s="1"/>
  <c r="E1115" i="27" s="1"/>
  <c r="E1116" i="27" s="1"/>
  <c r="E1117" i="27" s="1"/>
  <c r="E1118" i="27" s="1"/>
  <c r="E1119" i="27" s="1"/>
  <c r="E1120" i="27" s="1"/>
  <c r="E1121" i="27" s="1"/>
  <c r="E1122" i="27" s="1"/>
  <c r="E1123" i="27" s="1"/>
  <c r="E1124" i="27" s="1"/>
  <c r="E1125" i="27" s="1"/>
  <c r="E1126" i="27" s="1"/>
  <c r="E1097" i="27"/>
  <c r="E1098" i="27" s="1"/>
  <c r="F1098" i="27"/>
  <c r="E1089" i="27"/>
  <c r="E1090" i="27" s="1"/>
  <c r="E1091" i="27" s="1"/>
  <c r="E1092" i="27" s="1"/>
  <c r="E1093" i="27" s="1"/>
  <c r="E1094" i="27" s="1"/>
  <c r="E1095" i="27" s="1"/>
  <c r="E1085" i="27"/>
  <c r="E1086" i="27" s="1"/>
  <c r="E1087" i="27" s="1"/>
  <c r="E1079" i="27"/>
  <c r="E1080" i="27" s="1"/>
  <c r="E1081" i="27" s="1"/>
  <c r="E1082" i="27" s="1"/>
  <c r="E1083" i="27" s="1"/>
  <c r="F1083" i="27"/>
  <c r="E1057" i="27"/>
  <c r="E1058" i="27" s="1"/>
  <c r="E1059" i="27" s="1"/>
  <c r="E1060" i="27" s="1"/>
  <c r="E1061" i="27" s="1"/>
  <c r="E1062" i="27" s="1"/>
  <c r="E1063" i="27" s="1"/>
  <c r="E1064" i="27" s="1"/>
  <c r="E1065" i="27" s="1"/>
  <c r="E1066" i="27" s="1"/>
  <c r="E1067" i="27" s="1"/>
  <c r="E1068" i="27" s="1"/>
  <c r="E1069" i="27" s="1"/>
  <c r="E1070" i="27" s="1"/>
  <c r="E1071" i="27" s="1"/>
  <c r="E1072" i="27" s="1"/>
  <c r="E1073" i="27" s="1"/>
  <c r="E1074" i="27" s="1"/>
  <c r="E1075" i="27" s="1"/>
  <c r="E1076" i="27" s="1"/>
  <c r="E1077" i="27" s="1"/>
  <c r="E1045" i="27"/>
  <c r="E1046" i="27" s="1"/>
  <c r="E1047" i="27" s="1"/>
  <c r="E1048" i="27" s="1"/>
  <c r="E1020" i="27"/>
  <c r="E1021" i="27" s="1"/>
  <c r="E1022" i="27" s="1"/>
  <c r="E1023" i="27" s="1"/>
  <c r="E1024" i="27" s="1"/>
  <c r="E1025" i="27" s="1"/>
  <c r="E1026" i="27" s="1"/>
  <c r="E1027" i="27" s="1"/>
  <c r="E1028" i="27" s="1"/>
  <c r="E1029" i="27" s="1"/>
  <c r="E1030" i="27" s="1"/>
  <c r="E1031" i="27" s="1"/>
  <c r="E1032" i="27" s="1"/>
  <c r="E1033" i="27" s="1"/>
  <c r="E1034" i="27" s="1"/>
  <c r="E1035" i="27" s="1"/>
  <c r="E1036" i="27" s="1"/>
  <c r="E1037" i="27" s="1"/>
  <c r="E1038" i="27" s="1"/>
  <c r="E1039" i="27" s="1"/>
  <c r="E1040" i="27" s="1"/>
  <c r="E1041" i="27" s="1"/>
  <c r="E1042" i="27" s="1"/>
  <c r="E1043" i="27" s="1"/>
  <c r="E1016" i="27"/>
  <c r="E1017" i="27" s="1"/>
  <c r="E1018" i="27" s="1"/>
  <c r="E1010" i="27"/>
  <c r="E1011" i="27" s="1"/>
  <c r="E1012" i="27" s="1"/>
  <c r="E1013" i="27" s="1"/>
  <c r="E1014" i="27" s="1"/>
  <c r="E995" i="27"/>
  <c r="E996" i="27" s="1"/>
  <c r="E997" i="27" s="1"/>
  <c r="E998" i="27" s="1"/>
  <c r="E999" i="27" s="1"/>
  <c r="E1000" i="27" s="1"/>
  <c r="E1001" i="27" s="1"/>
  <c r="E1002" i="27" s="1"/>
  <c r="E1003" i="27" s="1"/>
  <c r="E1004" i="27" s="1"/>
  <c r="E1005" i="27" s="1"/>
  <c r="E1006" i="27" s="1"/>
  <c r="E1007" i="27" s="1"/>
  <c r="E1008" i="27" s="1"/>
  <c r="E991" i="27"/>
  <c r="E992" i="27" s="1"/>
  <c r="E993" i="27" s="1"/>
  <c r="F993" i="27"/>
  <c r="E988" i="27"/>
  <c r="E989" i="27" s="1"/>
  <c r="E943" i="27"/>
  <c r="E944" i="27" s="1"/>
  <c r="E945" i="27" s="1"/>
  <c r="E946" i="27" s="1"/>
  <c r="E947" i="27" s="1"/>
  <c r="E948" i="27" s="1"/>
  <c r="E949" i="27" s="1"/>
  <c r="E950" i="27" s="1"/>
  <c r="E951" i="27" s="1"/>
  <c r="E952" i="27" s="1"/>
  <c r="E953" i="27" s="1"/>
  <c r="E954" i="27" s="1"/>
  <c r="E955" i="27" s="1"/>
  <c r="E956" i="27" s="1"/>
  <c r="E957" i="27" s="1"/>
  <c r="E958" i="27" s="1"/>
  <c r="E959" i="27" s="1"/>
  <c r="E960" i="27" s="1"/>
  <c r="E961" i="27" s="1"/>
  <c r="E962" i="27" s="1"/>
  <c r="E963" i="27" s="1"/>
  <c r="E964" i="27" s="1"/>
  <c r="E965" i="27" s="1"/>
  <c r="E966" i="27" s="1"/>
  <c r="E967" i="27" s="1"/>
  <c r="E968" i="27" s="1"/>
  <c r="E969" i="27" s="1"/>
  <c r="E970" i="27" s="1"/>
  <c r="E971" i="27" s="1"/>
  <c r="E972" i="27" s="1"/>
  <c r="E973" i="27" s="1"/>
  <c r="E974" i="27" s="1"/>
  <c r="E975" i="27" s="1"/>
  <c r="E976" i="27" s="1"/>
  <c r="E977" i="27" s="1"/>
  <c r="E978" i="27" s="1"/>
  <c r="E979" i="27" s="1"/>
  <c r="E980" i="27" s="1"/>
  <c r="E981" i="27" s="1"/>
  <c r="E982" i="27" s="1"/>
  <c r="E983" i="27" s="1"/>
  <c r="E984" i="27" s="1"/>
  <c r="E985" i="27" s="1"/>
  <c r="E986" i="27" s="1"/>
  <c r="F943" i="27"/>
  <c r="E923" i="27"/>
  <c r="E924" i="27" s="1"/>
  <c r="E925" i="27" s="1"/>
  <c r="E926" i="27" s="1"/>
  <c r="E927" i="27" s="1"/>
  <c r="E928" i="27" s="1"/>
  <c r="E929" i="27" s="1"/>
  <c r="E930" i="27" s="1"/>
  <c r="E931" i="27" s="1"/>
  <c r="E932" i="27" s="1"/>
  <c r="E933" i="27" s="1"/>
  <c r="E934" i="27" s="1"/>
  <c r="E935" i="27" s="1"/>
  <c r="E936" i="27" s="1"/>
  <c r="E937" i="27" s="1"/>
  <c r="E938" i="27" s="1"/>
  <c r="E939" i="27" s="1"/>
  <c r="E940" i="27" s="1"/>
  <c r="E941" i="27" s="1"/>
  <c r="F941" i="27"/>
  <c r="E917" i="27"/>
  <c r="E918" i="27" s="1"/>
  <c r="E919" i="27" s="1"/>
  <c r="E920" i="27" s="1"/>
  <c r="E921" i="27" s="1"/>
  <c r="E914" i="27"/>
  <c r="E915" i="27" s="1"/>
  <c r="F915" i="27"/>
  <c r="E911" i="27"/>
  <c r="E912" i="27" s="1"/>
  <c r="F912" i="27"/>
  <c r="E904" i="27"/>
  <c r="E905" i="27" s="1"/>
  <c r="E906" i="27" s="1"/>
  <c r="E907" i="27" s="1"/>
  <c r="E908" i="27" s="1"/>
  <c r="E909" i="27" s="1"/>
  <c r="F909" i="27"/>
  <c r="E884" i="27"/>
  <c r="E885" i="27" s="1"/>
  <c r="E886" i="27" s="1"/>
  <c r="E887" i="27" s="1"/>
  <c r="E888" i="27" s="1"/>
  <c r="E889" i="27" s="1"/>
  <c r="E890" i="27" s="1"/>
  <c r="E891" i="27" s="1"/>
  <c r="E892" i="27" s="1"/>
  <c r="E893" i="27" s="1"/>
  <c r="E894" i="27" s="1"/>
  <c r="E895" i="27" s="1"/>
  <c r="E896" i="27" s="1"/>
  <c r="E897" i="27" s="1"/>
  <c r="E898" i="27" s="1"/>
  <c r="E899" i="27" s="1"/>
  <c r="E900" i="27" s="1"/>
  <c r="E901" i="27" s="1"/>
  <c r="E902" i="27" s="1"/>
  <c r="F902" i="27"/>
  <c r="E869" i="27"/>
  <c r="E870" i="27" s="1"/>
  <c r="E871" i="27" s="1"/>
  <c r="E872" i="27" s="1"/>
  <c r="E873" i="27" s="1"/>
  <c r="E874" i="27" s="1"/>
  <c r="E875" i="27" s="1"/>
  <c r="E876" i="27" s="1"/>
  <c r="E877" i="27" s="1"/>
  <c r="E878" i="27" s="1"/>
  <c r="E879" i="27" s="1"/>
  <c r="E880" i="27" s="1"/>
  <c r="E881" i="27" s="1"/>
  <c r="E882" i="27" s="1"/>
  <c r="E855" i="27"/>
  <c r="E856" i="27" s="1"/>
  <c r="E857" i="27" s="1"/>
  <c r="E858" i="27" s="1"/>
  <c r="E859" i="27" s="1"/>
  <c r="E860" i="27" s="1"/>
  <c r="E861" i="27" s="1"/>
  <c r="E862" i="27" s="1"/>
  <c r="E863" i="27" s="1"/>
  <c r="E864" i="27" s="1"/>
  <c r="E865" i="27" s="1"/>
  <c r="E866" i="27" s="1"/>
  <c r="E867" i="27" s="1"/>
  <c r="E852" i="27"/>
  <c r="E853" i="27" s="1"/>
  <c r="E834" i="27"/>
  <c r="E835" i="27" s="1"/>
  <c r="E836" i="27" s="1"/>
  <c r="E837" i="27" s="1"/>
  <c r="E838" i="27" s="1"/>
  <c r="E839" i="27" s="1"/>
  <c r="E840" i="27" s="1"/>
  <c r="E841" i="27" s="1"/>
  <c r="E842" i="27" s="1"/>
  <c r="E843" i="27" s="1"/>
  <c r="E844" i="27" s="1"/>
  <c r="E845" i="27" s="1"/>
  <c r="E846" i="27" s="1"/>
  <c r="E847" i="27" s="1"/>
  <c r="E848" i="27" s="1"/>
  <c r="E849" i="27" s="1"/>
  <c r="E850" i="27" s="1"/>
  <c r="E820" i="27"/>
  <c r="E821" i="27" s="1"/>
  <c r="E822" i="27" s="1"/>
  <c r="E823" i="27" s="1"/>
  <c r="E824" i="27" s="1"/>
  <c r="E825" i="27" s="1"/>
  <c r="E826" i="27" s="1"/>
  <c r="E827" i="27" s="1"/>
  <c r="E828" i="27" s="1"/>
  <c r="E829" i="27" s="1"/>
  <c r="E830" i="27" s="1"/>
  <c r="E831" i="27" s="1"/>
  <c r="E832" i="27" s="1"/>
  <c r="E799" i="27"/>
  <c r="E800" i="27" s="1"/>
  <c r="E801" i="27" s="1"/>
  <c r="E802" i="27" s="1"/>
  <c r="E803" i="27" s="1"/>
  <c r="E804" i="27" s="1"/>
  <c r="E805" i="27" s="1"/>
  <c r="E806" i="27" s="1"/>
  <c r="E807" i="27" s="1"/>
  <c r="E808" i="27" s="1"/>
  <c r="E809" i="27" s="1"/>
  <c r="E810" i="27" s="1"/>
  <c r="E811" i="27" s="1"/>
  <c r="E812" i="27" s="1"/>
  <c r="E813" i="27" s="1"/>
  <c r="E794" i="27"/>
  <c r="E795" i="27" s="1"/>
  <c r="E796" i="27" s="1"/>
  <c r="E797" i="27" s="1"/>
  <c r="E792" i="27"/>
  <c r="F792" i="27"/>
  <c r="E788" i="27"/>
  <c r="E789" i="27" s="1"/>
  <c r="E790" i="27" s="1"/>
  <c r="E773" i="27"/>
  <c r="E774" i="27" s="1"/>
  <c r="E775" i="27" s="1"/>
  <c r="E776" i="27" s="1"/>
  <c r="E777" i="27" s="1"/>
  <c r="E778" i="27" s="1"/>
  <c r="E779" i="27" s="1"/>
  <c r="E780" i="27" s="1"/>
  <c r="E781" i="27" s="1"/>
  <c r="E782" i="27" s="1"/>
  <c r="E783" i="27" s="1"/>
  <c r="E784" i="27" s="1"/>
  <c r="E785" i="27" s="1"/>
  <c r="E786" i="27" s="1"/>
  <c r="E752" i="27"/>
  <c r="E753" i="27" s="1"/>
  <c r="E754" i="27" s="1"/>
  <c r="E755" i="27" s="1"/>
  <c r="E756" i="27" s="1"/>
  <c r="E757" i="27" s="1"/>
  <c r="E758" i="27" s="1"/>
  <c r="E759" i="27" s="1"/>
  <c r="E760" i="27" s="1"/>
  <c r="E761" i="27" s="1"/>
  <c r="E762" i="27" s="1"/>
  <c r="E763" i="27" s="1"/>
  <c r="E764" i="27" s="1"/>
  <c r="E765" i="27" s="1"/>
  <c r="E766" i="27" s="1"/>
  <c r="E767" i="27" s="1"/>
  <c r="E768" i="27" s="1"/>
  <c r="E769" i="27" s="1"/>
  <c r="E770" i="27" s="1"/>
  <c r="E771" i="27" s="1"/>
  <c r="E748" i="27"/>
  <c r="E749" i="27" s="1"/>
  <c r="E750" i="27" s="1"/>
  <c r="F750" i="27"/>
  <c r="E740" i="27"/>
  <c r="E741" i="27" s="1"/>
  <c r="E742" i="27" s="1"/>
  <c r="E743" i="27" s="1"/>
  <c r="E744" i="27" s="1"/>
  <c r="E745" i="27" s="1"/>
  <c r="E746" i="27" s="1"/>
  <c r="E732" i="27"/>
  <c r="E733" i="27" s="1"/>
  <c r="E734" i="27" s="1"/>
  <c r="E735" i="27" s="1"/>
  <c r="E736" i="27" s="1"/>
  <c r="E737" i="27" s="1"/>
  <c r="E738" i="27" s="1"/>
  <c r="F732" i="27"/>
  <c r="E707" i="27"/>
  <c r="E708" i="27" s="1"/>
  <c r="E709" i="27" s="1"/>
  <c r="E710" i="27" s="1"/>
  <c r="E711" i="27" s="1"/>
  <c r="E712" i="27" s="1"/>
  <c r="E713" i="27" s="1"/>
  <c r="E714" i="27" s="1"/>
  <c r="E715" i="27" s="1"/>
  <c r="E716" i="27" s="1"/>
  <c r="E717" i="27" s="1"/>
  <c r="E718" i="27" s="1"/>
  <c r="E719" i="27" s="1"/>
  <c r="E720" i="27" s="1"/>
  <c r="E721" i="27" s="1"/>
  <c r="E722" i="27" s="1"/>
  <c r="E723" i="27" s="1"/>
  <c r="E724" i="27" s="1"/>
  <c r="E725" i="27" s="1"/>
  <c r="E726" i="27" s="1"/>
  <c r="E727" i="27" s="1"/>
  <c r="E728" i="27" s="1"/>
  <c r="E729" i="27" s="1"/>
  <c r="E730" i="27" s="1"/>
  <c r="E689" i="27"/>
  <c r="E690" i="27" s="1"/>
  <c r="E691" i="27" s="1"/>
  <c r="E692" i="27" s="1"/>
  <c r="E693" i="27" s="1"/>
  <c r="E694" i="27" s="1"/>
  <c r="E695" i="27" s="1"/>
  <c r="E696" i="27" s="1"/>
  <c r="E697" i="27" s="1"/>
  <c r="E698" i="27" s="1"/>
  <c r="E699" i="27" s="1"/>
  <c r="E700" i="27" s="1"/>
  <c r="E701" i="27" s="1"/>
  <c r="E702" i="27" s="1"/>
  <c r="E703" i="27" s="1"/>
  <c r="E704" i="27" s="1"/>
  <c r="E705" i="27" s="1"/>
  <c r="E677" i="27"/>
  <c r="E678" i="27" s="1"/>
  <c r="E679" i="27" s="1"/>
  <c r="E680" i="27" s="1"/>
  <c r="E681" i="27" s="1"/>
  <c r="E682" i="27" s="1"/>
  <c r="E638" i="27"/>
  <c r="E639" i="27" s="1"/>
  <c r="E640" i="27" s="1"/>
  <c r="E641" i="27" s="1"/>
  <c r="E642" i="27" s="1"/>
  <c r="E643" i="27" s="1"/>
  <c r="E644" i="27" s="1"/>
  <c r="E645" i="27" s="1"/>
  <c r="E646" i="27" s="1"/>
  <c r="E647" i="27" s="1"/>
  <c r="E648" i="27" s="1"/>
  <c r="E649" i="27" s="1"/>
  <c r="E650" i="27" s="1"/>
  <c r="E651" i="27" s="1"/>
  <c r="E652" i="27" s="1"/>
  <c r="E653" i="27" s="1"/>
  <c r="E654" i="27" s="1"/>
  <c r="E655" i="27" s="1"/>
  <c r="E656" i="27" s="1"/>
  <c r="E657" i="27" s="1"/>
  <c r="E658" i="27" s="1"/>
  <c r="E659" i="27" s="1"/>
  <c r="E660" i="27" s="1"/>
  <c r="E661" i="27" s="1"/>
  <c r="E662" i="27" s="1"/>
  <c r="E663" i="27" s="1"/>
  <c r="E664" i="27" s="1"/>
  <c r="E665" i="27" s="1"/>
  <c r="E666" i="27" s="1"/>
  <c r="E667" i="27" s="1"/>
  <c r="E668" i="27" s="1"/>
  <c r="E669" i="27" s="1"/>
  <c r="E670" i="27" s="1"/>
  <c r="E671" i="27" s="1"/>
  <c r="E672" i="27" s="1"/>
  <c r="E673" i="27" s="1"/>
  <c r="E674" i="27" s="1"/>
  <c r="E675" i="27" s="1"/>
  <c r="E627" i="27"/>
  <c r="E628" i="27" s="1"/>
  <c r="E629" i="27" s="1"/>
  <c r="E630" i="27" s="1"/>
  <c r="E631" i="27" s="1"/>
  <c r="E616" i="27"/>
  <c r="E617" i="27" s="1"/>
  <c r="E618" i="27" s="1"/>
  <c r="E619" i="27" s="1"/>
  <c r="E620" i="27" s="1"/>
  <c r="E609" i="27"/>
  <c r="E610" i="27" s="1"/>
  <c r="E611" i="27" s="1"/>
  <c r="E612" i="27" s="1"/>
  <c r="E613" i="27" s="1"/>
  <c r="E614" i="27" s="1"/>
  <c r="F614" i="27"/>
  <c r="E583" i="27"/>
  <c r="E584" i="27" s="1"/>
  <c r="E585" i="27" s="1"/>
  <c r="E586" i="27" s="1"/>
  <c r="E587" i="27" s="1"/>
  <c r="E588" i="27" s="1"/>
  <c r="E589" i="27" s="1"/>
  <c r="E590" i="27" s="1"/>
  <c r="E591" i="27" s="1"/>
  <c r="E592" i="27" s="1"/>
  <c r="E593" i="27" s="1"/>
  <c r="E594" i="27" s="1"/>
  <c r="E595" i="27" s="1"/>
  <c r="E596" i="27" s="1"/>
  <c r="E597" i="27" s="1"/>
  <c r="E598" i="27" s="1"/>
  <c r="E599" i="27" s="1"/>
  <c r="E600" i="27" s="1"/>
  <c r="E601" i="27" s="1"/>
  <c r="E602" i="27" s="1"/>
  <c r="E489" i="27"/>
  <c r="E490" i="27" s="1"/>
  <c r="E491" i="27" s="1"/>
  <c r="E492" i="27" s="1"/>
  <c r="E493" i="27" s="1"/>
  <c r="E494" i="27" s="1"/>
  <c r="E495" i="27" s="1"/>
  <c r="E496" i="27" s="1"/>
  <c r="E497" i="27" s="1"/>
  <c r="E498" i="27" s="1"/>
  <c r="E499" i="27" s="1"/>
  <c r="E500" i="27" s="1"/>
  <c r="E501" i="27" s="1"/>
  <c r="E502" i="27" s="1"/>
  <c r="E503" i="27" s="1"/>
  <c r="E504" i="27" s="1"/>
  <c r="E505" i="27" s="1"/>
  <c r="E506" i="27" s="1"/>
  <c r="E507" i="27" s="1"/>
  <c r="E508" i="27" s="1"/>
  <c r="E509" i="27" s="1"/>
  <c r="E510" i="27" s="1"/>
  <c r="E511" i="27" s="1"/>
  <c r="E512" i="27" s="1"/>
  <c r="E513" i="27" s="1"/>
  <c r="E514" i="27" s="1"/>
  <c r="E515" i="27" s="1"/>
  <c r="E516" i="27" s="1"/>
  <c r="E517" i="27" s="1"/>
  <c r="E518" i="27" s="1"/>
  <c r="E519" i="27" s="1"/>
  <c r="E520" i="27" s="1"/>
  <c r="E521" i="27" s="1"/>
  <c r="E522" i="27" s="1"/>
  <c r="E523" i="27" s="1"/>
  <c r="E524" i="27" s="1"/>
  <c r="E525" i="27" s="1"/>
  <c r="E526" i="27" s="1"/>
  <c r="E527" i="27" s="1"/>
  <c r="E528" i="27" s="1"/>
  <c r="E529" i="27" s="1"/>
  <c r="E530" i="27" s="1"/>
  <c r="E531" i="27" s="1"/>
  <c r="E532" i="27" s="1"/>
  <c r="E533" i="27" s="1"/>
  <c r="E534" i="27" s="1"/>
  <c r="E535" i="27" s="1"/>
  <c r="E536" i="27" s="1"/>
  <c r="E537" i="27" s="1"/>
  <c r="E538" i="27" s="1"/>
  <c r="E539" i="27" s="1"/>
  <c r="E540" i="27" s="1"/>
  <c r="E541" i="27" s="1"/>
  <c r="E542" i="27" s="1"/>
  <c r="E543" i="27" s="1"/>
  <c r="E544" i="27" s="1"/>
  <c r="E545" i="27" s="1"/>
  <c r="E546" i="27" s="1"/>
  <c r="E547" i="27" s="1"/>
  <c r="E548" i="27" s="1"/>
  <c r="E549" i="27" s="1"/>
  <c r="E550" i="27" s="1"/>
  <c r="E551" i="27" s="1"/>
  <c r="E552" i="27" s="1"/>
  <c r="E553" i="27" s="1"/>
  <c r="E554" i="27" s="1"/>
  <c r="E555" i="27" s="1"/>
  <c r="E556" i="27" s="1"/>
  <c r="E557" i="27" s="1"/>
  <c r="E558" i="27" s="1"/>
  <c r="E559" i="27" s="1"/>
  <c r="E560" i="27" s="1"/>
  <c r="E561" i="27" s="1"/>
  <c r="E562" i="27" s="1"/>
  <c r="E563" i="27" s="1"/>
  <c r="E564" i="27" s="1"/>
  <c r="E565" i="27" s="1"/>
  <c r="E566" i="27" s="1"/>
  <c r="E567" i="27" s="1"/>
  <c r="E568" i="27" s="1"/>
  <c r="E569" i="27" s="1"/>
  <c r="E570" i="27" s="1"/>
  <c r="E571" i="27" s="1"/>
  <c r="E572" i="27" s="1"/>
  <c r="E573" i="27" s="1"/>
  <c r="E574" i="27" s="1"/>
  <c r="E575" i="27" s="1"/>
  <c r="E576" i="27" s="1"/>
  <c r="E577" i="27" s="1"/>
  <c r="E578" i="27" s="1"/>
  <c r="E579" i="27" s="1"/>
  <c r="E580" i="27" s="1"/>
  <c r="E581" i="27" s="1"/>
  <c r="E479" i="27"/>
  <c r="E480" i="27" s="1"/>
  <c r="E481" i="27" s="1"/>
  <c r="E482" i="27" s="1"/>
  <c r="E468" i="27"/>
  <c r="E469" i="27" s="1"/>
  <c r="E470" i="27" s="1"/>
  <c r="E471" i="27" s="1"/>
  <c r="E472" i="27" s="1"/>
  <c r="E473" i="27" s="1"/>
  <c r="E474" i="27" s="1"/>
  <c r="E475" i="27" s="1"/>
  <c r="E476" i="27" s="1"/>
  <c r="E477" i="27" s="1"/>
  <c r="E464" i="27"/>
  <c r="E465" i="27" s="1"/>
  <c r="E466" i="27" s="1"/>
  <c r="F466" i="27"/>
  <c r="E451" i="27"/>
  <c r="E452" i="27" s="1"/>
  <c r="E453" i="27" s="1"/>
  <c r="E454" i="27" s="1"/>
  <c r="E455" i="27" s="1"/>
  <c r="E456" i="27" s="1"/>
  <c r="E457" i="27" s="1"/>
  <c r="E460" i="27" s="1"/>
  <c r="E461" i="27" s="1"/>
  <c r="E462" i="27" s="1"/>
  <c r="E441" i="27"/>
  <c r="E442" i="27" s="1"/>
  <c r="E443" i="27" s="1"/>
  <c r="E444" i="27" s="1"/>
  <c r="E445" i="27" s="1"/>
  <c r="E446" i="27" s="1"/>
  <c r="E447" i="27" s="1"/>
  <c r="E448" i="27" s="1"/>
  <c r="E449" i="27" s="1"/>
  <c r="E438" i="27"/>
  <c r="E439" i="27" s="1"/>
  <c r="F439" i="27"/>
  <c r="E420" i="27"/>
  <c r="E421" i="27" s="1"/>
  <c r="E422" i="27" s="1"/>
  <c r="E423" i="27" s="1"/>
  <c r="E424" i="27" s="1"/>
  <c r="E425" i="27" s="1"/>
  <c r="E426" i="27" s="1"/>
  <c r="E427" i="27" s="1"/>
  <c r="E428" i="27" s="1"/>
  <c r="E429" i="27" s="1"/>
  <c r="E430" i="27" s="1"/>
  <c r="E431" i="27" s="1"/>
  <c r="E432" i="27" s="1"/>
  <c r="E433" i="27" s="1"/>
  <c r="E434" i="27" s="1"/>
  <c r="E435" i="27" s="1"/>
  <c r="E436" i="27" s="1"/>
  <c r="E417" i="27"/>
  <c r="E418" i="27" s="1"/>
  <c r="F418" i="27"/>
  <c r="E412" i="27"/>
  <c r="E413" i="27" s="1"/>
  <c r="E414" i="27" s="1"/>
  <c r="E415" i="27" s="1"/>
  <c r="E400" i="27"/>
  <c r="E401" i="27" s="1"/>
  <c r="E402" i="27" s="1"/>
  <c r="E403" i="27" s="1"/>
  <c r="E404" i="27" s="1"/>
  <c r="E405" i="27" s="1"/>
  <c r="E406" i="27" s="1"/>
  <c r="E407" i="27" s="1"/>
  <c r="E408" i="27" s="1"/>
  <c r="E409" i="27" s="1"/>
  <c r="E410" i="27" s="1"/>
  <c r="E397" i="27"/>
  <c r="E398" i="27" s="1"/>
  <c r="F398" i="27"/>
  <c r="E387" i="27"/>
  <c r="E388" i="27" s="1"/>
  <c r="E389" i="27" s="1"/>
  <c r="E390" i="27" s="1"/>
  <c r="E391" i="27" s="1"/>
  <c r="E392" i="27" s="1"/>
  <c r="E393" i="27" s="1"/>
  <c r="E394" i="27" s="1"/>
  <c r="E395" i="27" s="1"/>
  <c r="E338" i="27"/>
  <c r="E339" i="27" s="1"/>
  <c r="E340" i="27" s="1"/>
  <c r="E341" i="27" s="1"/>
  <c r="E342" i="27" s="1"/>
  <c r="E343" i="27" s="1"/>
  <c r="E344" i="27" s="1"/>
  <c r="E345" i="27" s="1"/>
  <c r="E346" i="27" s="1"/>
  <c r="E347" i="27" s="1"/>
  <c r="E348" i="27" s="1"/>
  <c r="E349" i="27" s="1"/>
  <c r="E350" i="27" s="1"/>
  <c r="E351" i="27" s="1"/>
  <c r="E352" i="27" s="1"/>
  <c r="E353" i="27" s="1"/>
  <c r="E354" i="27" s="1"/>
  <c r="E355" i="27" s="1"/>
  <c r="E356" i="27" s="1"/>
  <c r="E357" i="27" s="1"/>
  <c r="E358" i="27" s="1"/>
  <c r="E359" i="27" s="1"/>
  <c r="E360" i="27" s="1"/>
  <c r="E361" i="27" s="1"/>
  <c r="E362" i="27" s="1"/>
  <c r="E363" i="27" s="1"/>
  <c r="E364" i="27" s="1"/>
  <c r="E365" i="27" s="1"/>
  <c r="E366" i="27" s="1"/>
  <c r="E367" i="27" s="1"/>
  <c r="E368" i="27" s="1"/>
  <c r="E369" i="27" s="1"/>
  <c r="E370" i="27" s="1"/>
  <c r="E371" i="27" s="1"/>
  <c r="E372" i="27" s="1"/>
  <c r="E373" i="27" s="1"/>
  <c r="E374" i="27" s="1"/>
  <c r="E375" i="27" s="1"/>
  <c r="E376" i="27" s="1"/>
  <c r="E377" i="27" s="1"/>
  <c r="E378" i="27" s="1"/>
  <c r="E379" i="27" s="1"/>
  <c r="E380" i="27" s="1"/>
  <c r="E318" i="27"/>
  <c r="E319" i="27" s="1"/>
  <c r="E320" i="27" s="1"/>
  <c r="E321" i="27" s="1"/>
  <c r="E322" i="27" s="1"/>
  <c r="E323" i="27" s="1"/>
  <c r="E324" i="27" s="1"/>
  <c r="E325" i="27" s="1"/>
  <c r="E326" i="27" s="1"/>
  <c r="E327" i="27" s="1"/>
  <c r="E328" i="27" s="1"/>
  <c r="E329" i="27" s="1"/>
  <c r="E330" i="27" s="1"/>
  <c r="E331" i="27" s="1"/>
  <c r="E332" i="27" s="1"/>
  <c r="E333" i="27" s="1"/>
  <c r="E334" i="27" s="1"/>
  <c r="E335" i="27" s="1"/>
  <c r="E336" i="27" s="1"/>
  <c r="E312" i="27"/>
  <c r="E313" i="27" s="1"/>
  <c r="E314" i="27" s="1"/>
  <c r="E315" i="27" s="1"/>
  <c r="E316" i="27" s="1"/>
  <c r="F316" i="27"/>
  <c r="E307" i="27"/>
  <c r="E308" i="27" s="1"/>
  <c r="E309" i="27" s="1"/>
  <c r="E310" i="27" s="1"/>
  <c r="E299" i="27"/>
  <c r="E300" i="27" s="1"/>
  <c r="E301" i="27" s="1"/>
  <c r="E302" i="27" s="1"/>
  <c r="E303" i="27" s="1"/>
  <c r="E304" i="27" s="1"/>
  <c r="E305" i="27" s="1"/>
  <c r="F299" i="27"/>
  <c r="E268" i="27"/>
  <c r="E269" i="27" s="1"/>
  <c r="E270" i="27" s="1"/>
  <c r="E271" i="27" s="1"/>
  <c r="E272" i="27" s="1"/>
  <c r="E273" i="27" s="1"/>
  <c r="E274" i="27" s="1"/>
  <c r="E275" i="27" s="1"/>
  <c r="E276" i="27" s="1"/>
  <c r="E277" i="27" s="1"/>
  <c r="E278" i="27" s="1"/>
  <c r="E279" i="27" s="1"/>
  <c r="E280" i="27" s="1"/>
  <c r="E281" i="27" s="1"/>
  <c r="E282" i="27" s="1"/>
  <c r="E283" i="27" s="1"/>
  <c r="E284" i="27" s="1"/>
  <c r="E285" i="27" s="1"/>
  <c r="E286" i="27" s="1"/>
  <c r="E287" i="27" s="1"/>
  <c r="E288" i="27" s="1"/>
  <c r="E289" i="27" s="1"/>
  <c r="E290" i="27" s="1"/>
  <c r="E291" i="27" s="1"/>
  <c r="E292" i="27" s="1"/>
  <c r="E293" i="27" s="1"/>
  <c r="E294" i="27" s="1"/>
  <c r="E295" i="27" s="1"/>
  <c r="E296" i="27" s="1"/>
  <c r="E297" i="27" s="1"/>
  <c r="E231" i="27"/>
  <c r="E232" i="27" s="1"/>
  <c r="E233" i="27" s="1"/>
  <c r="E234" i="27" s="1"/>
  <c r="E235" i="27" s="1"/>
  <c r="E236" i="27" s="1"/>
  <c r="E237" i="27" s="1"/>
  <c r="E238" i="27" s="1"/>
  <c r="E239" i="27" s="1"/>
  <c r="E240" i="27" s="1"/>
  <c r="E241" i="27" s="1"/>
  <c r="E242" i="27" s="1"/>
  <c r="E243" i="27" s="1"/>
  <c r="E244" i="27" s="1"/>
  <c r="E245" i="27" s="1"/>
  <c r="E246" i="27" s="1"/>
  <c r="E247" i="27" s="1"/>
  <c r="E248" i="27" s="1"/>
  <c r="E249" i="27" s="1"/>
  <c r="E250" i="27" s="1"/>
  <c r="E251" i="27" s="1"/>
  <c r="E252" i="27" s="1"/>
  <c r="E253" i="27" s="1"/>
  <c r="E254" i="27" s="1"/>
  <c r="E255" i="27" s="1"/>
  <c r="E256" i="27" s="1"/>
  <c r="E257" i="27" s="1"/>
  <c r="E258" i="27" s="1"/>
  <c r="E259" i="27" s="1"/>
  <c r="E260" i="27" s="1"/>
  <c r="E261" i="27" s="1"/>
  <c r="E262" i="27" s="1"/>
  <c r="E263" i="27" s="1"/>
  <c r="E264" i="27" s="1"/>
  <c r="E265" i="27" s="1"/>
  <c r="E266" i="27" s="1"/>
  <c r="E217" i="27"/>
  <c r="E218" i="27" s="1"/>
  <c r="E219" i="27" s="1"/>
  <c r="E220" i="27" s="1"/>
  <c r="E221" i="27" s="1"/>
  <c r="E222" i="27" s="1"/>
  <c r="E223" i="27" s="1"/>
  <c r="E224" i="27" s="1"/>
  <c r="E209" i="27"/>
  <c r="E210" i="27" s="1"/>
  <c r="E211" i="27" s="1"/>
  <c r="E212" i="27" s="1"/>
  <c r="E213" i="27" s="1"/>
  <c r="E214" i="27" s="1"/>
  <c r="E215" i="27" s="1"/>
  <c r="E198" i="27"/>
  <c r="E199" i="27" s="1"/>
  <c r="E200" i="27" s="1"/>
  <c r="E201" i="27" s="1"/>
  <c r="E202" i="27" s="1"/>
  <c r="E203" i="27" s="1"/>
  <c r="E204" i="27" s="1"/>
  <c r="E205" i="27" s="1"/>
  <c r="E206" i="27" s="1"/>
  <c r="E207" i="27" s="1"/>
  <c r="E194" i="27"/>
  <c r="E195" i="27" s="1"/>
  <c r="E196" i="27" s="1"/>
  <c r="F196" i="27"/>
  <c r="E191" i="27"/>
  <c r="E192" i="27" s="1"/>
  <c r="F192" i="27"/>
  <c r="E188" i="27"/>
  <c r="E189" i="27" s="1"/>
  <c r="F189" i="27"/>
  <c r="E185" i="27"/>
  <c r="E186" i="27" s="1"/>
  <c r="E175" i="27"/>
  <c r="E176" i="27" s="1"/>
  <c r="E177" i="27" s="1"/>
  <c r="E178" i="27" s="1"/>
  <c r="E181" i="27" s="1"/>
  <c r="E182" i="27" s="1"/>
  <c r="E183" i="27" s="1"/>
  <c r="E166" i="27"/>
  <c r="E167" i="27" s="1"/>
  <c r="E168" i="27" s="1"/>
  <c r="E162" i="27"/>
  <c r="E163" i="27" s="1"/>
  <c r="E164" i="27" s="1"/>
  <c r="E156" i="27"/>
  <c r="E157" i="27" s="1"/>
  <c r="E158" i="27" s="1"/>
  <c r="E159" i="27" s="1"/>
  <c r="E160" i="27" s="1"/>
  <c r="E148" i="27"/>
  <c r="E149" i="27" s="1"/>
  <c r="E150" i="27" s="1"/>
  <c r="E151" i="27" s="1"/>
  <c r="E152" i="27" s="1"/>
  <c r="E153" i="27" s="1"/>
  <c r="E154" i="27" s="1"/>
  <c r="E138" i="27"/>
  <c r="E139" i="27" s="1"/>
  <c r="E140" i="27" s="1"/>
  <c r="E141" i="27" s="1"/>
  <c r="E144" i="27" s="1"/>
  <c r="E145" i="27" s="1"/>
  <c r="E146" i="27" s="1"/>
  <c r="E134" i="27"/>
  <c r="E135" i="27" s="1"/>
  <c r="E136" i="27" s="1"/>
  <c r="E123" i="27"/>
  <c r="E124" i="27" s="1"/>
  <c r="E125" i="27" s="1"/>
  <c r="E126" i="27" s="1"/>
  <c r="E127" i="27" s="1"/>
  <c r="E128" i="27" s="1"/>
  <c r="E129" i="27" s="1"/>
  <c r="E130" i="27" s="1"/>
  <c r="E131" i="27" s="1"/>
  <c r="E106" i="27"/>
  <c r="E107" i="27" s="1"/>
  <c r="E108" i="27" s="1"/>
  <c r="E109" i="27" s="1"/>
  <c r="E110" i="27" s="1"/>
  <c r="E111" i="27" s="1"/>
  <c r="E112" i="27" s="1"/>
  <c r="E113" i="27" s="1"/>
  <c r="E114" i="27" s="1"/>
  <c r="E115" i="27" s="1"/>
  <c r="E116" i="27" s="1"/>
  <c r="E119" i="27" s="1"/>
  <c r="E120" i="27" s="1"/>
  <c r="E121" i="27" s="1"/>
  <c r="E79" i="27"/>
  <c r="E80" i="27" s="1"/>
  <c r="E81" i="27" s="1"/>
  <c r="E82" i="27" s="1"/>
  <c r="E83" i="27" s="1"/>
  <c r="E84" i="27" s="1"/>
  <c r="E85" i="27" s="1"/>
  <c r="E86" i="27" s="1"/>
  <c r="E87" i="27" s="1"/>
  <c r="E88" i="27" s="1"/>
  <c r="E89" i="27" s="1"/>
  <c r="E90" i="27" s="1"/>
  <c r="E91" i="27" s="1"/>
  <c r="E92" i="27" s="1"/>
  <c r="E93" i="27" s="1"/>
  <c r="E94" i="27" s="1"/>
  <c r="E95" i="27" s="1"/>
  <c r="E96" i="27" s="1"/>
  <c r="E97" i="27" s="1"/>
  <c r="E98" i="27" s="1"/>
  <c r="E99" i="27" s="1"/>
  <c r="E100" i="27" s="1"/>
  <c r="E101" i="27" s="1"/>
  <c r="E102" i="27" s="1"/>
  <c r="E103" i="27" s="1"/>
  <c r="E104" i="27" s="1"/>
  <c r="E44" i="27"/>
  <c r="E45" i="27" s="1"/>
  <c r="E46" i="27" s="1"/>
  <c r="E47" i="27" s="1"/>
  <c r="E48" i="27" s="1"/>
  <c r="E49" i="27" s="1"/>
  <c r="E50" i="27" s="1"/>
  <c r="E51" i="27" s="1"/>
  <c r="E52" i="27" s="1"/>
  <c r="E53" i="27" s="1"/>
  <c r="E54" i="27" s="1"/>
  <c r="E55" i="27" s="1"/>
  <c r="E56" i="27" s="1"/>
  <c r="E57" i="27" s="1"/>
  <c r="E58" i="27" s="1"/>
  <c r="E59" i="27" s="1"/>
  <c r="E60" i="27" s="1"/>
  <c r="E61" i="27" s="1"/>
  <c r="E62" i="27" s="1"/>
  <c r="E63" i="27" s="1"/>
  <c r="E64" i="27" s="1"/>
  <c r="E65" i="27" s="1"/>
  <c r="E66" i="27" s="1"/>
  <c r="E67" i="27" s="1"/>
  <c r="E68" i="27" s="1"/>
  <c r="E69" i="27" s="1"/>
  <c r="E70" i="27" s="1"/>
  <c r="E71" i="27" s="1"/>
  <c r="E72" i="27" s="1"/>
  <c r="E76" i="27" s="1"/>
  <c r="E77" i="27" s="1"/>
  <c r="F44" i="27"/>
  <c r="E30" i="27"/>
  <c r="E31" i="27" s="1"/>
  <c r="E32" i="27" s="1"/>
  <c r="E33" i="27" s="1"/>
  <c r="E34" i="27" s="1"/>
  <c r="E35" i="27" s="1"/>
  <c r="E36" i="27" s="1"/>
  <c r="E37" i="27" s="1"/>
  <c r="E40" i="27" s="1"/>
  <c r="E41" i="27" s="1"/>
  <c r="E42" i="27" s="1"/>
  <c r="F29" i="27"/>
  <c r="F78" i="27"/>
  <c r="F122" i="27"/>
  <c r="F132" i="27"/>
  <c r="F137" i="27"/>
  <c r="F147" i="27"/>
  <c r="F155" i="27"/>
  <c r="F165" i="27"/>
  <c r="F184" i="27"/>
  <c r="F187" i="27"/>
  <c r="F190" i="27"/>
  <c r="F193" i="27"/>
  <c r="F197" i="27"/>
  <c r="F208" i="27"/>
  <c r="F216" i="27"/>
  <c r="F230" i="27"/>
  <c r="F267" i="27"/>
  <c r="F298" i="27"/>
  <c r="F311" i="27"/>
  <c r="F317" i="27"/>
  <c r="F386" i="27"/>
  <c r="F396" i="27"/>
  <c r="F411" i="27"/>
  <c r="F416" i="27"/>
  <c r="F419" i="27"/>
  <c r="F437" i="27"/>
  <c r="F440" i="27"/>
  <c r="F463" i="27"/>
  <c r="F467" i="27"/>
  <c r="F488" i="27"/>
  <c r="F582" i="27"/>
  <c r="F608" i="27"/>
  <c r="F615" i="27"/>
  <c r="F626" i="27"/>
  <c r="F676" i="27"/>
  <c r="F688" i="27"/>
  <c r="F706" i="27"/>
  <c r="F731" i="27"/>
  <c r="F739" i="27"/>
  <c r="F747" i="27"/>
  <c r="F751" i="27"/>
  <c r="F787" i="27"/>
  <c r="F791" i="27"/>
  <c r="F793" i="27"/>
  <c r="F819" i="27"/>
  <c r="F833" i="27"/>
  <c r="F851" i="27"/>
  <c r="F854" i="27"/>
  <c r="F868" i="27"/>
  <c r="F883" i="27"/>
  <c r="F903" i="27"/>
  <c r="F910" i="27"/>
  <c r="F913" i="27"/>
  <c r="F916" i="27"/>
  <c r="F922" i="27"/>
  <c r="F942" i="27"/>
  <c r="F987" i="27"/>
  <c r="F990" i="27"/>
  <c r="F994" i="27"/>
  <c r="F1009" i="27"/>
  <c r="F1015" i="27"/>
  <c r="F1019" i="27"/>
  <c r="F1056" i="27"/>
  <c r="F1078" i="27"/>
  <c r="F1084" i="27"/>
  <c r="F1088" i="27"/>
  <c r="F1096" i="27"/>
  <c r="F1099" i="27"/>
  <c r="F1127" i="27"/>
  <c r="F1129" i="27"/>
  <c r="F1147" i="27"/>
  <c r="F1167" i="27"/>
  <c r="F1171" i="27"/>
  <c r="F1176" i="27"/>
  <c r="F1179" i="27"/>
  <c r="F1181" i="27"/>
  <c r="F1214" i="27"/>
  <c r="F1218" i="27"/>
  <c r="F1225" i="27"/>
  <c r="F1228" i="27"/>
  <c r="F1238" i="27"/>
  <c r="F1245" i="27"/>
  <c r="F1280" i="27"/>
  <c r="F1292" i="27"/>
  <c r="F1299" i="27"/>
  <c r="F1301" i="27"/>
  <c r="F1302" i="27"/>
  <c r="F1311" i="27"/>
  <c r="F1312" i="27"/>
  <c r="F1313" i="27"/>
  <c r="F1319" i="27"/>
  <c r="F1332" i="27"/>
  <c r="F1337" i="27"/>
  <c r="F1340" i="27"/>
  <c r="F1341" i="27"/>
  <c r="P1489" i="27" l="1"/>
  <c r="P2055" i="27"/>
  <c r="J662" i="27"/>
  <c r="J663" i="27"/>
  <c r="I66" i="27"/>
  <c r="I68" i="27" s="1"/>
  <c r="I70" i="27" s="1"/>
  <c r="I72" i="27" s="1"/>
  <c r="I74" i="27" s="1"/>
  <c r="I76" i="27" s="1"/>
  <c r="I78" i="27" s="1"/>
  <c r="I80" i="27" s="1"/>
  <c r="I82" i="27" s="1"/>
  <c r="I84" i="27" s="1"/>
  <c r="I86" i="27" s="1"/>
  <c r="I88" i="27" s="1"/>
  <c r="I90" i="27" s="1"/>
  <c r="I92" i="27" s="1"/>
  <c r="I67" i="27"/>
  <c r="I69" i="27" s="1"/>
  <c r="I71" i="27" s="1"/>
  <c r="I73" i="27" s="1"/>
  <c r="I75" i="27" s="1"/>
  <c r="I77" i="27" s="1"/>
  <c r="F1320" i="27"/>
  <c r="F1232" i="27"/>
  <c r="F1231" i="27"/>
  <c r="F438" i="27"/>
  <c r="F1229" i="27"/>
  <c r="F1227" i="27"/>
  <c r="F417" i="27"/>
  <c r="F940" i="27"/>
  <c r="F908" i="27"/>
  <c r="F1242" i="27"/>
  <c r="F932" i="27"/>
  <c r="F907" i="27"/>
  <c r="F1177" i="27"/>
  <c r="F924" i="27"/>
  <c r="F906" i="27"/>
  <c r="F752" i="27"/>
  <c r="F1090" i="27"/>
  <c r="F905" i="27"/>
  <c r="F1215" i="27"/>
  <c r="F904" i="27"/>
  <c r="F1310" i="27"/>
  <c r="F1297" i="27"/>
  <c r="F387" i="27"/>
  <c r="F1308" i="27"/>
  <c r="F1295" i="27"/>
  <c r="F1246" i="27"/>
  <c r="F1345" i="27"/>
  <c r="F1307" i="27"/>
  <c r="F1294" i="27"/>
  <c r="F217" i="27"/>
  <c r="F1346" i="27"/>
  <c r="F1344" i="27"/>
  <c r="F1317" i="27"/>
  <c r="F1304" i="27"/>
  <c r="F1293" i="27"/>
  <c r="F1342" i="27"/>
  <c r="F1316" i="27"/>
  <c r="F1303" i="27"/>
  <c r="F1343" i="27"/>
  <c r="F1309" i="27"/>
  <c r="F1300" i="27"/>
  <c r="F1315" i="27"/>
  <c r="F1305" i="27"/>
  <c r="F1296" i="27"/>
  <c r="F1247" i="27"/>
  <c r="F894" i="27"/>
  <c r="F471" i="27"/>
  <c r="F270" i="27"/>
  <c r="F1230" i="27"/>
  <c r="F470" i="27"/>
  <c r="F321" i="27"/>
  <c r="F268" i="27"/>
  <c r="F914" i="27"/>
  <c r="F469" i="27"/>
  <c r="F319" i="27"/>
  <c r="F1016" i="27"/>
  <c r="F869" i="27"/>
  <c r="F1306" i="27"/>
  <c r="F1298" i="27"/>
  <c r="F1226" i="27"/>
  <c r="F1100" i="27"/>
  <c r="F468" i="27"/>
  <c r="F320" i="27"/>
  <c r="F269" i="27"/>
  <c r="F1338" i="27"/>
  <c r="F886" i="27"/>
  <c r="F691" i="27"/>
  <c r="F834" i="27"/>
  <c r="F1172" i="27"/>
  <c r="F901" i="27"/>
  <c r="F893" i="27"/>
  <c r="F885" i="27"/>
  <c r="F690" i="27"/>
  <c r="F1021" i="27"/>
  <c r="F992" i="27"/>
  <c r="F900" i="27"/>
  <c r="F892" i="27"/>
  <c r="F884" i="27"/>
  <c r="F689" i="27"/>
  <c r="F1020" i="27"/>
  <c r="F991" i="27"/>
  <c r="F917" i="27"/>
  <c r="F899" i="27"/>
  <c r="F891" i="27"/>
  <c r="F898" i="27"/>
  <c r="F890" i="27"/>
  <c r="F188" i="27"/>
  <c r="F1085" i="27"/>
  <c r="F897" i="27"/>
  <c r="F889" i="27"/>
  <c r="F896" i="27"/>
  <c r="F888" i="27"/>
  <c r="F210" i="27"/>
  <c r="F895" i="27"/>
  <c r="F887" i="27"/>
  <c r="F692" i="27"/>
  <c r="F315" i="27"/>
  <c r="F314" i="27"/>
  <c r="F583" i="27"/>
  <c r="F313" i="27"/>
  <c r="F312" i="27"/>
  <c r="F194" i="27"/>
  <c r="F232" i="27"/>
  <c r="F397" i="27"/>
  <c r="F318" i="27"/>
  <c r="F148" i="27"/>
  <c r="F209" i="27"/>
  <c r="F1335" i="27"/>
  <c r="F1334" i="27"/>
  <c r="F1282" i="27"/>
  <c r="F1160" i="27"/>
  <c r="F212" i="27"/>
  <c r="F80" i="27"/>
  <c r="F1333" i="27"/>
  <c r="F1281" i="27"/>
  <c r="F1152" i="27"/>
  <c r="F677" i="27"/>
  <c r="F211" i="27"/>
  <c r="F79" i="27"/>
  <c r="F835" i="27"/>
  <c r="F1174" i="27"/>
  <c r="F1173" i="27"/>
  <c r="F1241" i="27"/>
  <c r="F1159" i="27"/>
  <c r="F1151" i="27"/>
  <c r="F1240" i="27"/>
  <c r="F1158" i="27"/>
  <c r="F1150" i="27"/>
  <c r="F1239" i="27"/>
  <c r="F1165" i="27"/>
  <c r="F1157" i="27"/>
  <c r="F1149" i="27"/>
  <c r="F1059" i="27"/>
  <c r="F1164" i="27"/>
  <c r="F1156" i="27"/>
  <c r="F1148" i="27"/>
  <c r="F1097" i="27"/>
  <c r="F1058" i="27"/>
  <c r="F1163" i="27"/>
  <c r="F1155" i="27"/>
  <c r="F1057" i="27"/>
  <c r="F1011" i="27"/>
  <c r="F1321" i="27"/>
  <c r="F1162" i="27"/>
  <c r="F1154" i="27"/>
  <c r="F1010" i="27"/>
  <c r="F855" i="27"/>
  <c r="F465" i="27"/>
  <c r="F1243" i="27"/>
  <c r="F1161" i="27"/>
  <c r="F1153" i="27"/>
  <c r="F464" i="27"/>
  <c r="F1322" i="27"/>
  <c r="F918" i="27"/>
  <c r="F1091" i="27"/>
  <c r="F271" i="27"/>
  <c r="F996" i="27"/>
  <c r="F934" i="27"/>
  <c r="F926" i="27"/>
  <c r="F820" i="27"/>
  <c r="F610" i="27"/>
  <c r="F234" i="27"/>
  <c r="F191" i="27"/>
  <c r="F995" i="27"/>
  <c r="F933" i="27"/>
  <c r="F925" i="27"/>
  <c r="F609" i="27"/>
  <c r="F233" i="27"/>
  <c r="F1089" i="27"/>
  <c r="F939" i="27"/>
  <c r="F931" i="27"/>
  <c r="F923" i="27"/>
  <c r="F231" i="27"/>
  <c r="F938" i="27"/>
  <c r="F930" i="27"/>
  <c r="F911" i="27"/>
  <c r="F999" i="27"/>
  <c r="F937" i="27"/>
  <c r="F929" i="27"/>
  <c r="F613" i="27"/>
  <c r="F998" i="27"/>
  <c r="F936" i="27"/>
  <c r="F928" i="27"/>
  <c r="F749" i="27"/>
  <c r="F612" i="27"/>
  <c r="F997" i="27"/>
  <c r="F935" i="27"/>
  <c r="F927" i="27"/>
  <c r="F788" i="27"/>
  <c r="F748" i="27"/>
  <c r="F707" i="27"/>
  <c r="F611" i="27"/>
  <c r="F412" i="27"/>
  <c r="F586" i="27"/>
  <c r="F1022" i="27"/>
  <c r="F1014" i="27"/>
  <c r="F1012" i="27"/>
  <c r="F1017" i="27"/>
  <c r="F1018" i="27"/>
  <c r="F616" i="27"/>
  <c r="F218" i="27"/>
  <c r="F198" i="27"/>
  <c r="F1082" i="27"/>
  <c r="F1081" i="27"/>
  <c r="F156" i="27"/>
  <c r="F1080" i="27"/>
  <c r="F1079" i="27"/>
  <c r="F421" i="27"/>
  <c r="F489" i="27"/>
  <c r="F420" i="27"/>
  <c r="F138" i="27"/>
  <c r="F199" i="27"/>
  <c r="F490" i="27"/>
  <c r="F617" i="27"/>
  <c r="F794" i="27"/>
  <c r="F1060" i="27"/>
  <c r="F1285" i="27"/>
  <c r="F84" i="27"/>
  <c r="F81" i="27"/>
  <c r="F1000" i="27"/>
  <c r="F186" i="27"/>
  <c r="F185" i="27"/>
  <c r="F388" i="27"/>
  <c r="F708" i="27"/>
  <c r="F740" i="27"/>
  <c r="F1248" i="27"/>
  <c r="F30" i="27"/>
  <c r="F414" i="27"/>
  <c r="F415" i="27"/>
  <c r="F442" i="27"/>
  <c r="F627" i="27"/>
  <c r="F678" i="27"/>
  <c r="F853" i="27"/>
  <c r="F852" i="27"/>
  <c r="F1101" i="27"/>
  <c r="F1168" i="27"/>
  <c r="F1217" i="27"/>
  <c r="F1216" i="27"/>
  <c r="F441" i="27"/>
  <c r="F790" i="27"/>
  <c r="F789" i="27"/>
  <c r="F1087" i="27"/>
  <c r="F1086" i="27"/>
  <c r="F195" i="27"/>
  <c r="F166" i="27"/>
  <c r="F322" i="27"/>
  <c r="F856" i="27"/>
  <c r="F988" i="27"/>
  <c r="F989" i="27"/>
  <c r="F1284" i="27"/>
  <c r="F221" i="27"/>
  <c r="F220" i="27"/>
  <c r="F693" i="27"/>
  <c r="F821" i="27"/>
  <c r="F1182" i="27"/>
  <c r="F1283" i="27"/>
  <c r="F413" i="27"/>
  <c r="F422" i="27"/>
  <c r="F753" i="27"/>
  <c r="F870" i="27"/>
  <c r="F1130" i="27"/>
  <c r="F139" i="27"/>
  <c r="F235" i="27"/>
  <c r="F213" i="27"/>
  <c r="F472" i="27"/>
  <c r="F585" i="27"/>
  <c r="F219" i="27"/>
  <c r="F124" i="27"/>
  <c r="F584" i="27"/>
  <c r="F157" i="27"/>
  <c r="F123" i="27"/>
  <c r="F140" i="27"/>
  <c r="F149" i="27"/>
  <c r="F82" i="27" l="1"/>
  <c r="F1222" i="27"/>
  <c r="F736" i="27"/>
  <c r="F587" i="27"/>
  <c r="F592" i="27"/>
  <c r="F733" i="27"/>
  <c r="F591" i="27"/>
  <c r="F31" i="27"/>
  <c r="F1175" i="27"/>
  <c r="F590" i="27"/>
  <c r="F588" i="27"/>
  <c r="F589" i="27"/>
  <c r="F593" i="27"/>
  <c r="F734" i="27"/>
  <c r="F735" i="27"/>
  <c r="F85" i="27"/>
  <c r="F83" i="27"/>
  <c r="F1221" i="27"/>
  <c r="F1220" i="27"/>
  <c r="F1013" i="27"/>
  <c r="F836" i="27"/>
  <c r="F272" i="27"/>
  <c r="F1092" i="27"/>
  <c r="F919" i="27"/>
  <c r="F1323" i="27"/>
  <c r="F1023" i="27"/>
  <c r="F944" i="27"/>
  <c r="F594" i="27"/>
  <c r="F323" i="27"/>
  <c r="F1102" i="27"/>
  <c r="F443" i="27"/>
  <c r="F871" i="27"/>
  <c r="F1001" i="27"/>
  <c r="F618" i="27"/>
  <c r="F167" i="27"/>
  <c r="F709" i="27"/>
  <c r="F754" i="27"/>
  <c r="F1061" i="27"/>
  <c r="F491" i="27"/>
  <c r="F679" i="27"/>
  <c r="F389" i="27"/>
  <c r="F795" i="27"/>
  <c r="F200" i="27"/>
  <c r="F423" i="27"/>
  <c r="F822" i="27"/>
  <c r="F1170" i="27"/>
  <c r="F1169" i="27"/>
  <c r="F1250" i="27"/>
  <c r="F1249" i="27"/>
  <c r="F1286" i="27"/>
  <c r="F857" i="27"/>
  <c r="F628" i="27"/>
  <c r="F1131" i="27"/>
  <c r="F1183" i="27"/>
  <c r="F694" i="27"/>
  <c r="F741" i="27"/>
  <c r="F1224" i="27"/>
  <c r="F1223" i="27"/>
  <c r="F738" i="27"/>
  <c r="F737" i="27"/>
  <c r="F45" i="27"/>
  <c r="F158" i="27"/>
  <c r="F473" i="27"/>
  <c r="F32" i="27"/>
  <c r="F150" i="27"/>
  <c r="F125" i="27"/>
  <c r="F141" i="27"/>
  <c r="F300" i="27"/>
  <c r="F215" i="27"/>
  <c r="F214" i="27"/>
  <c r="F180" i="27"/>
  <c r="F236" i="27"/>
  <c r="F222" i="27" l="1"/>
  <c r="F837" i="27"/>
  <c r="F1324" i="27"/>
  <c r="F921" i="27"/>
  <c r="F920" i="27"/>
  <c r="F1093" i="27"/>
  <c r="F273" i="27"/>
  <c r="F595" i="27"/>
  <c r="F945" i="27"/>
  <c r="F1024" i="27"/>
  <c r="F695" i="27"/>
  <c r="F629" i="27"/>
  <c r="F201" i="27"/>
  <c r="F492" i="27"/>
  <c r="F168" i="27"/>
  <c r="F444" i="27"/>
  <c r="F1184" i="27"/>
  <c r="F858" i="27"/>
  <c r="F823" i="27"/>
  <c r="F797" i="27"/>
  <c r="F796" i="27"/>
  <c r="F1062" i="27"/>
  <c r="F1103" i="27"/>
  <c r="F742" i="27"/>
  <c r="F390" i="27"/>
  <c r="F755" i="27"/>
  <c r="F619" i="27"/>
  <c r="F324" i="27"/>
  <c r="F424" i="27"/>
  <c r="F1132" i="27"/>
  <c r="F680" i="27"/>
  <c r="F710" i="27"/>
  <c r="F1002" i="27"/>
  <c r="F872" i="27"/>
  <c r="F301" i="27"/>
  <c r="F126" i="27"/>
  <c r="F151" i="27"/>
  <c r="F237" i="27"/>
  <c r="F484" i="27"/>
  <c r="F33" i="27"/>
  <c r="F223" i="27"/>
  <c r="F160" i="27"/>
  <c r="F159" i="27"/>
  <c r="F86" i="27"/>
  <c r="F181" i="27"/>
  <c r="F46" i="27"/>
  <c r="F474" i="27"/>
  <c r="F838" i="27" l="1"/>
  <c r="F274" i="27"/>
  <c r="F1095" i="27"/>
  <c r="F1094" i="27"/>
  <c r="F1325" i="27"/>
  <c r="F1025" i="27"/>
  <c r="F946" i="27"/>
  <c r="F596" i="27"/>
  <c r="F1185" i="27"/>
  <c r="F391" i="27"/>
  <c r="F681" i="27"/>
  <c r="F325" i="27"/>
  <c r="F743" i="27"/>
  <c r="F1063" i="27"/>
  <c r="F493" i="27"/>
  <c r="F873" i="27"/>
  <c r="F1133" i="27"/>
  <c r="F1104" i="27"/>
  <c r="F445" i="27"/>
  <c r="F202" i="27"/>
  <c r="F1003" i="27"/>
  <c r="F620" i="27"/>
  <c r="F1288" i="27"/>
  <c r="F824" i="27"/>
  <c r="F630" i="27"/>
  <c r="F711" i="27"/>
  <c r="F425" i="27"/>
  <c r="F756" i="27"/>
  <c r="F859" i="27"/>
  <c r="F696" i="27"/>
  <c r="F475" i="27"/>
  <c r="F143" i="27"/>
  <c r="F485" i="27"/>
  <c r="F127" i="27"/>
  <c r="F182" i="27"/>
  <c r="F183" i="27"/>
  <c r="F224" i="27"/>
  <c r="F238" i="27"/>
  <c r="F302" i="27"/>
  <c r="F47" i="27"/>
  <c r="F87" i="27"/>
  <c r="F34" i="27"/>
  <c r="F152" i="27"/>
  <c r="F839" i="27" l="1"/>
  <c r="F1326" i="27"/>
  <c r="F275" i="27"/>
  <c r="F597" i="27"/>
  <c r="F947" i="27"/>
  <c r="F1026" i="27"/>
  <c r="F712" i="27"/>
  <c r="F1004" i="27"/>
  <c r="F494" i="27"/>
  <c r="F682" i="27"/>
  <c r="F697" i="27"/>
  <c r="F631" i="27"/>
  <c r="F1289" i="27"/>
  <c r="F203" i="27"/>
  <c r="F1064" i="27"/>
  <c r="F757" i="27"/>
  <c r="F446" i="27"/>
  <c r="F1134" i="27"/>
  <c r="F744" i="27"/>
  <c r="F392" i="27"/>
  <c r="F860" i="27"/>
  <c r="F426" i="27"/>
  <c r="F825" i="27"/>
  <c r="F1105" i="27"/>
  <c r="F874" i="27"/>
  <c r="F326" i="27"/>
  <c r="F1186" i="27"/>
  <c r="F49" i="27"/>
  <c r="F48" i="27"/>
  <c r="F487" i="27"/>
  <c r="F486" i="27"/>
  <c r="F154" i="27"/>
  <c r="F153" i="27"/>
  <c r="F144" i="27"/>
  <c r="F35" i="27"/>
  <c r="F303" i="27"/>
  <c r="F128" i="27"/>
  <c r="F88" i="27"/>
  <c r="F239" i="27"/>
  <c r="F477" i="27"/>
  <c r="F476" i="27"/>
  <c r="F840" i="27" l="1"/>
  <c r="F276" i="27"/>
  <c r="F1027" i="27"/>
  <c r="F948" i="27"/>
  <c r="F598" i="27"/>
  <c r="F447" i="27"/>
  <c r="F1106" i="27"/>
  <c r="F861" i="27"/>
  <c r="F204" i="27"/>
  <c r="F698" i="27"/>
  <c r="F1005" i="27"/>
  <c r="F1187" i="27"/>
  <c r="F393" i="27"/>
  <c r="F622" i="27"/>
  <c r="F1291" i="27"/>
  <c r="F1290" i="27"/>
  <c r="F1050" i="27"/>
  <c r="F327" i="27"/>
  <c r="F826" i="27"/>
  <c r="F746" i="27"/>
  <c r="F745" i="27"/>
  <c r="F758" i="27"/>
  <c r="F1065" i="27"/>
  <c r="F495" i="27"/>
  <c r="F713" i="27"/>
  <c r="F875" i="27"/>
  <c r="F427" i="27"/>
  <c r="F1135" i="27"/>
  <c r="F240" i="27"/>
  <c r="F89" i="27"/>
  <c r="F305" i="27"/>
  <c r="F304" i="27"/>
  <c r="F226" i="27"/>
  <c r="F36" i="27"/>
  <c r="F129" i="27"/>
  <c r="F145" i="27"/>
  <c r="F146" i="27"/>
  <c r="F841" i="27" l="1"/>
  <c r="F1328" i="27"/>
  <c r="F277" i="27"/>
  <c r="F599" i="27"/>
  <c r="F949" i="27"/>
  <c r="F1028" i="27"/>
  <c r="F876" i="27"/>
  <c r="F1066" i="27"/>
  <c r="F328" i="27"/>
  <c r="F623" i="27"/>
  <c r="F684" i="27"/>
  <c r="F714" i="27"/>
  <c r="F759" i="27"/>
  <c r="F1051" i="27"/>
  <c r="F395" i="27"/>
  <c r="F394" i="27"/>
  <c r="F1006" i="27"/>
  <c r="F862" i="27"/>
  <c r="F1136" i="27"/>
  <c r="F496" i="27"/>
  <c r="F699" i="27"/>
  <c r="F1107" i="27"/>
  <c r="F428" i="27"/>
  <c r="F827" i="27"/>
  <c r="F1188" i="27"/>
  <c r="F205" i="27"/>
  <c r="F449" i="27"/>
  <c r="F448" i="27"/>
  <c r="F227" i="27"/>
  <c r="F37" i="27"/>
  <c r="F50" i="27"/>
  <c r="F131" i="27"/>
  <c r="F130" i="27"/>
  <c r="F90" i="27"/>
  <c r="F241" i="27"/>
  <c r="F842" i="27" l="1"/>
  <c r="F278" i="27"/>
  <c r="F1329" i="27"/>
  <c r="F1029" i="27"/>
  <c r="F950" i="27"/>
  <c r="F600" i="27"/>
  <c r="F207" i="27"/>
  <c r="F206" i="27"/>
  <c r="F700" i="27"/>
  <c r="F1052" i="27"/>
  <c r="F329" i="27"/>
  <c r="F429" i="27"/>
  <c r="F1189" i="27"/>
  <c r="F863" i="27"/>
  <c r="F760" i="27"/>
  <c r="F1067" i="27"/>
  <c r="F497" i="27"/>
  <c r="F1008" i="27"/>
  <c r="F1007" i="27"/>
  <c r="F715" i="27"/>
  <c r="F685" i="27"/>
  <c r="F877" i="27"/>
  <c r="F828" i="27"/>
  <c r="F1108" i="27"/>
  <c r="F1137" i="27"/>
  <c r="F625" i="27"/>
  <c r="F624" i="27"/>
  <c r="F91" i="27"/>
  <c r="F229" i="27"/>
  <c r="F228" i="27"/>
  <c r="F51" i="27"/>
  <c r="F242" i="27"/>
  <c r="F843" i="27" l="1"/>
  <c r="F1331" i="27"/>
  <c r="F1330" i="27"/>
  <c r="F279" i="27"/>
  <c r="F601" i="27"/>
  <c r="F951" i="27"/>
  <c r="F1030" i="27"/>
  <c r="F498" i="27"/>
  <c r="F878" i="27"/>
  <c r="F1190" i="27"/>
  <c r="F1053" i="27"/>
  <c r="F1138" i="27"/>
  <c r="F687" i="27"/>
  <c r="F686" i="27"/>
  <c r="F761" i="27"/>
  <c r="F430" i="27"/>
  <c r="F701" i="27"/>
  <c r="F1109" i="27"/>
  <c r="F716" i="27"/>
  <c r="F864" i="27"/>
  <c r="F330" i="27"/>
  <c r="F829" i="27"/>
  <c r="F1068" i="27"/>
  <c r="F52" i="27"/>
  <c r="F39" i="27"/>
  <c r="F243" i="27"/>
  <c r="F92" i="27"/>
  <c r="F844" i="27" l="1"/>
  <c r="F280" i="27"/>
  <c r="F1031" i="27"/>
  <c r="F952" i="27"/>
  <c r="F602" i="27"/>
  <c r="F1069" i="27"/>
  <c r="F331" i="27"/>
  <c r="F1110" i="27"/>
  <c r="F1191" i="27"/>
  <c r="F830" i="27"/>
  <c r="F865" i="27"/>
  <c r="F702" i="27"/>
  <c r="F431" i="27"/>
  <c r="F1139" i="27"/>
  <c r="F879" i="27"/>
  <c r="F717" i="27"/>
  <c r="F762" i="27"/>
  <c r="F1055" i="27"/>
  <c r="F1054" i="27"/>
  <c r="F499" i="27"/>
  <c r="F40" i="27"/>
  <c r="F93" i="27"/>
  <c r="F53" i="27"/>
  <c r="F244" i="27"/>
  <c r="F845" i="27" l="1"/>
  <c r="F281" i="27"/>
  <c r="F953" i="27"/>
  <c r="F1032" i="27"/>
  <c r="F718" i="27"/>
  <c r="F703" i="27"/>
  <c r="F500" i="27"/>
  <c r="F867" i="27"/>
  <c r="F866" i="27"/>
  <c r="F1111" i="27"/>
  <c r="F880" i="27"/>
  <c r="F432" i="27"/>
  <c r="F832" i="27"/>
  <c r="F831" i="27"/>
  <c r="F332" i="27"/>
  <c r="F763" i="27"/>
  <c r="F1140" i="27"/>
  <c r="F1192" i="27"/>
  <c r="F1070" i="27"/>
  <c r="F54" i="27"/>
  <c r="F94" i="27"/>
  <c r="F42" i="27"/>
  <c r="F41" i="27"/>
  <c r="F118" i="27"/>
  <c r="F245" i="27"/>
  <c r="F846" i="27" l="1"/>
  <c r="F282" i="27"/>
  <c r="F1033" i="27"/>
  <c r="F954" i="27"/>
  <c r="F604" i="27"/>
  <c r="F1141" i="27"/>
  <c r="F433" i="27"/>
  <c r="F705" i="27"/>
  <c r="F704" i="27"/>
  <c r="F1071" i="27"/>
  <c r="F764" i="27"/>
  <c r="F882" i="27"/>
  <c r="F881" i="27"/>
  <c r="F1193" i="27"/>
  <c r="F333" i="27"/>
  <c r="F1112" i="27"/>
  <c r="F501" i="27"/>
  <c r="F719" i="27"/>
  <c r="F119" i="27"/>
  <c r="F95" i="27"/>
  <c r="F246" i="27"/>
  <c r="F55" i="27"/>
  <c r="F847" i="27" l="1"/>
  <c r="F283" i="27"/>
  <c r="F605" i="27"/>
  <c r="F955" i="27"/>
  <c r="F1034" i="27"/>
  <c r="F720" i="27"/>
  <c r="F1194" i="27"/>
  <c r="F765" i="27"/>
  <c r="F434" i="27"/>
  <c r="F334" i="27"/>
  <c r="F502" i="27"/>
  <c r="F1072" i="27"/>
  <c r="F1142" i="27"/>
  <c r="F1113" i="27"/>
  <c r="F96" i="27"/>
  <c r="F56" i="27"/>
  <c r="F121" i="27"/>
  <c r="F120" i="27"/>
  <c r="F247" i="27"/>
  <c r="F848" i="27" l="1"/>
  <c r="F284" i="27"/>
  <c r="F1035" i="27"/>
  <c r="F956" i="27"/>
  <c r="F606" i="27"/>
  <c r="F607" i="27"/>
  <c r="F1073" i="27"/>
  <c r="F436" i="27"/>
  <c r="F435" i="27"/>
  <c r="F766" i="27"/>
  <c r="F1114" i="27"/>
  <c r="F503" i="27"/>
  <c r="F1195" i="27"/>
  <c r="F1143" i="27"/>
  <c r="F336" i="27"/>
  <c r="F335" i="27"/>
  <c r="F721" i="27"/>
  <c r="F248" i="27"/>
  <c r="F57" i="27"/>
  <c r="F97" i="27"/>
  <c r="F850" i="27" l="1"/>
  <c r="F849" i="27"/>
  <c r="F285" i="27"/>
  <c r="F957" i="27"/>
  <c r="F1036" i="27"/>
  <c r="F504" i="27"/>
  <c r="F1144" i="27"/>
  <c r="F815" i="27"/>
  <c r="F1115" i="27"/>
  <c r="F722" i="27"/>
  <c r="F1196" i="27"/>
  <c r="F767" i="27"/>
  <c r="F1074" i="27"/>
  <c r="F58" i="27"/>
  <c r="F249" i="27"/>
  <c r="F98" i="27"/>
  <c r="F286" i="27" l="1"/>
  <c r="F1037" i="27"/>
  <c r="F958" i="27"/>
  <c r="F723" i="27"/>
  <c r="F1075" i="27"/>
  <c r="F1116" i="27"/>
  <c r="F1146" i="27"/>
  <c r="F1145" i="27"/>
  <c r="F768" i="27"/>
  <c r="F1197" i="27"/>
  <c r="F816" i="27"/>
  <c r="F505" i="27"/>
  <c r="F99" i="27"/>
  <c r="F250" i="27"/>
  <c r="F59" i="27"/>
  <c r="F287" i="27" l="1"/>
  <c r="F959" i="27"/>
  <c r="F1038" i="27"/>
  <c r="F1117" i="27"/>
  <c r="F506" i="27"/>
  <c r="F1077" i="27"/>
  <c r="F1076" i="27"/>
  <c r="F818" i="27"/>
  <c r="F817" i="27"/>
  <c r="F769" i="27"/>
  <c r="F1198" i="27"/>
  <c r="F724" i="27"/>
  <c r="F100" i="27"/>
  <c r="F60" i="27"/>
  <c r="F251" i="27"/>
  <c r="F288" i="27" l="1"/>
  <c r="F1039" i="27"/>
  <c r="F960" i="27"/>
  <c r="F1199" i="27"/>
  <c r="F771" i="27"/>
  <c r="F770" i="27"/>
  <c r="F507" i="27"/>
  <c r="F725" i="27"/>
  <c r="F1118" i="27"/>
  <c r="F252" i="27"/>
  <c r="F61" i="27"/>
  <c r="F101" i="27"/>
  <c r="F289" i="27" l="1"/>
  <c r="F961" i="27"/>
  <c r="F1040" i="27"/>
  <c r="F1119" i="27"/>
  <c r="F726" i="27"/>
  <c r="F508" i="27"/>
  <c r="F1200" i="27"/>
  <c r="F102" i="27"/>
  <c r="F62" i="27"/>
  <c r="F253" i="27"/>
  <c r="F290" i="27" l="1"/>
  <c r="F1041" i="27"/>
  <c r="F962" i="27"/>
  <c r="F727" i="27"/>
  <c r="F1201" i="27"/>
  <c r="F509" i="27"/>
  <c r="F1120" i="27"/>
  <c r="F254" i="27"/>
  <c r="F63" i="27"/>
  <c r="F104" i="27"/>
  <c r="F103" i="27"/>
  <c r="F291" i="27" l="1"/>
  <c r="F963" i="27"/>
  <c r="F1043" i="27"/>
  <c r="F1042" i="27"/>
  <c r="F510" i="27"/>
  <c r="F1202" i="27"/>
  <c r="F728" i="27"/>
  <c r="F1121" i="27"/>
  <c r="F64" i="27"/>
  <c r="F255" i="27"/>
  <c r="F292" i="27" l="1"/>
  <c r="F964" i="27"/>
  <c r="F730" i="27"/>
  <c r="F729" i="27"/>
  <c r="F1203" i="27"/>
  <c r="F1122" i="27"/>
  <c r="F511" i="27"/>
  <c r="F256" i="27"/>
  <c r="F65" i="27"/>
  <c r="F293" i="27" l="1"/>
  <c r="F965" i="27"/>
  <c r="F512" i="27"/>
  <c r="F1123" i="27"/>
  <c r="F66" i="27"/>
  <c r="F257" i="27"/>
  <c r="F294" i="27" l="1"/>
  <c r="F966" i="27"/>
  <c r="F1124" i="27"/>
  <c r="F513" i="27"/>
  <c r="F258" i="27"/>
  <c r="F67" i="27"/>
  <c r="F295" i="27" l="1"/>
  <c r="F967" i="27"/>
  <c r="F514" i="27"/>
  <c r="F1126" i="27"/>
  <c r="F1125" i="27"/>
  <c r="F259" i="27"/>
  <c r="F68" i="27"/>
  <c r="F297" i="27" l="1"/>
  <c r="F296" i="27"/>
  <c r="F968" i="27"/>
  <c r="F515" i="27"/>
  <c r="F69" i="27"/>
  <c r="F260" i="27"/>
  <c r="F969" i="27" l="1"/>
  <c r="F516" i="27"/>
  <c r="F70" i="27"/>
  <c r="F261" i="27"/>
  <c r="F970" i="27" l="1"/>
  <c r="F517" i="27"/>
  <c r="F71" i="27"/>
  <c r="F262" i="27"/>
  <c r="F971" i="27" l="1"/>
  <c r="F518" i="27"/>
  <c r="F263" i="27"/>
  <c r="F72" i="27"/>
  <c r="F972" i="27" l="1"/>
  <c r="F519" i="27"/>
  <c r="F264" i="27"/>
  <c r="F973" i="27" l="1"/>
  <c r="F520" i="27"/>
  <c r="F266" i="27"/>
  <c r="F265" i="27"/>
  <c r="F74" i="27"/>
  <c r="F974" i="27" l="1"/>
  <c r="F521" i="27"/>
  <c r="F75" i="27"/>
  <c r="F975" i="27" l="1"/>
  <c r="F522" i="27"/>
  <c r="F76" i="27"/>
  <c r="F77" i="27"/>
  <c r="F976" i="27" l="1"/>
  <c r="F523" i="27"/>
  <c r="F977" i="27" l="1"/>
  <c r="F524" i="27"/>
  <c r="F978" i="27" l="1"/>
  <c r="F525" i="27"/>
  <c r="F979" i="27" l="1"/>
  <c r="F526" i="27"/>
  <c r="F980" i="27" l="1"/>
  <c r="F527" i="27"/>
  <c r="F981" i="27" l="1"/>
  <c r="F528" i="27"/>
  <c r="F982" i="27" l="1"/>
  <c r="F529" i="27"/>
  <c r="F983" i="27" l="1"/>
  <c r="F530" i="27"/>
  <c r="F984" i="27" l="1"/>
  <c r="F531" i="27"/>
  <c r="F986" i="27" l="1"/>
  <c r="F985" i="27"/>
  <c r="F532" i="27"/>
  <c r="F382" i="27" l="1"/>
  <c r="F533" i="27"/>
  <c r="F534" i="27" l="1"/>
  <c r="F383" i="27"/>
  <c r="F385" i="27" l="1"/>
  <c r="F384" i="27"/>
  <c r="F535" i="27"/>
  <c r="F536" i="27" l="1"/>
  <c r="F537" i="27" l="1"/>
  <c r="F538" i="27" l="1"/>
  <c r="F539" i="27" l="1"/>
  <c r="F540" i="27" l="1"/>
  <c r="F541" i="27" l="1"/>
  <c r="F542" i="27" l="1"/>
  <c r="F543" i="27" l="1"/>
  <c r="F544" i="27" l="1"/>
  <c r="F545" i="27" l="1"/>
  <c r="F546" i="27" l="1"/>
  <c r="F547" i="27" l="1"/>
  <c r="F548" i="27" l="1"/>
  <c r="F549" i="27" l="1"/>
  <c r="F550" i="27" l="1"/>
  <c r="F551" i="27" l="1"/>
  <c r="F552" i="27" l="1"/>
  <c r="F553" i="27" l="1"/>
  <c r="F554" i="27" l="1"/>
  <c r="F555" i="27" l="1"/>
  <c r="F556" i="27" l="1"/>
  <c r="F557" i="27" l="1"/>
  <c r="F558" i="27" l="1"/>
  <c r="F559" i="27" l="1"/>
  <c r="F560" i="27" l="1"/>
  <c r="F561" i="27" l="1"/>
  <c r="F562" i="27" l="1"/>
  <c r="F563" i="27" l="1"/>
  <c r="F564" i="27" l="1"/>
  <c r="F565" i="27" l="1"/>
  <c r="F566" i="27" l="1"/>
  <c r="F567" i="27" l="1"/>
  <c r="F568" i="27" l="1"/>
  <c r="F569" i="27" l="1"/>
  <c r="F570" i="27" l="1"/>
  <c r="F571" i="27" l="1"/>
  <c r="F572" i="27" l="1"/>
  <c r="F573" i="27" l="1"/>
  <c r="F574" i="27" l="1"/>
  <c r="F575" i="27" l="1"/>
  <c r="F576" i="27" l="1"/>
  <c r="F577" i="27" l="1"/>
  <c r="F578" i="27" l="1"/>
  <c r="F579" i="27" l="1"/>
  <c r="F581" i="27" l="1"/>
  <c r="F580" i="27"/>
</calcChain>
</file>

<file path=xl/sharedStrings.xml><?xml version="1.0" encoding="utf-8"?>
<sst xmlns="http://schemas.openxmlformats.org/spreadsheetml/2006/main" count="82574" uniqueCount="2835">
  <si>
    <t>BILL NO. 01</t>
  </si>
  <si>
    <t xml:space="preserve">GENERAL REQUIREMENTS </t>
  </si>
  <si>
    <t>Item</t>
  </si>
  <si>
    <t xml:space="preserve">                      Description                       </t>
  </si>
  <si>
    <t>Qty</t>
  </si>
  <si>
    <t>Unit</t>
  </si>
  <si>
    <t>Rate</t>
  </si>
  <si>
    <t>Amount</t>
  </si>
  <si>
    <t>J.D</t>
  </si>
  <si>
    <t>01 - GENERAL REQUIREMENTS</t>
  </si>
  <si>
    <t xml:space="preserve">CONDITIONS OF CONTRACT </t>
  </si>
  <si>
    <t>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t>
  </si>
  <si>
    <t>Conditions of Contract</t>
  </si>
  <si>
    <t>A</t>
  </si>
  <si>
    <t>Performance Security</t>
  </si>
  <si>
    <t>B</t>
  </si>
  <si>
    <t xml:space="preserve">Insurances as per provision of the Conditions of Contract </t>
  </si>
  <si>
    <t>C</t>
  </si>
  <si>
    <t>Contractor's facilities, Contractor's temporary facilities including establishment, maintenance and removal from Site</t>
  </si>
  <si>
    <t>D</t>
  </si>
  <si>
    <t>E</t>
  </si>
  <si>
    <t>F</t>
  </si>
  <si>
    <t>To Summary</t>
  </si>
  <si>
    <t>BILL NO. 02</t>
  </si>
  <si>
    <t>SITE CONSTRUCTION</t>
  </si>
  <si>
    <t xml:space="preserve">                Description                        </t>
  </si>
  <si>
    <t>024119 - SELECTIVE STRUCTURE DEMOLITION</t>
  </si>
  <si>
    <t>NOTES:</t>
  </si>
  <si>
    <t>1- Should the Employer wish to take any of the materials/furniture from the site before being demolished or after dismantling, contractor shall carefully hand over the selected materials/ items to the employer at a safe location as instructed by the Engineer.</t>
  </si>
  <si>
    <t>2- Debris of materials shall be removed away from the site to an approved dumping areas.</t>
  </si>
  <si>
    <t>3- The contractor is to study the scope of works on the existing site and the design of new additional works and submit for the Engineer's approval, details of the methods of shoring, supporting and protecting the existing and the new works.</t>
  </si>
  <si>
    <t xml:space="preserve">Demolition </t>
  </si>
  <si>
    <t>Demolishing a column and parapet (Refer to first floor sheets)</t>
  </si>
  <si>
    <t>m2</t>
  </si>
  <si>
    <t>Demolishing beds (Slab on grade)</t>
  </si>
  <si>
    <t>Demolishing walls</t>
  </si>
  <si>
    <t>Alteration</t>
  </si>
  <si>
    <t>Cutting solid slab 250mm locally for shafts</t>
  </si>
  <si>
    <t>Cutting wall 300mm for opening of size 600x200mm</t>
  </si>
  <si>
    <t>Nr</t>
  </si>
  <si>
    <t>Coring through Ground beams 250mm in width</t>
  </si>
  <si>
    <t>Coring through a 250mm solid slab</t>
  </si>
  <si>
    <t>Coring through beams 600mm in width</t>
  </si>
  <si>
    <t>Demolish and cart away existing block (Solid and/or Hollow) and concrete elements with all finishes; including steel reinforcement, make good all disturbed surround to receive new finishes; complete; as specified, shown on Drawings and Engineer's instructions</t>
  </si>
  <si>
    <t>Demolish and cart away existing finish; including all related works, make good all disturbed surround to receive new finish; complete; as specified, shown on Drawings and Engineer's instructions</t>
  </si>
  <si>
    <t>G</t>
  </si>
  <si>
    <t>Floor finish of any type, approximate quantity (30m2)</t>
  </si>
  <si>
    <t>No.6 GF</t>
  </si>
  <si>
    <t>H</t>
  </si>
  <si>
    <t>Wall finish of any type, approximate quantity (10m2)</t>
  </si>
  <si>
    <t>J</t>
  </si>
  <si>
    <t>Ceiling finish of any type, approximate quantity (30m2)</t>
  </si>
  <si>
    <t>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t>
  </si>
  <si>
    <t>Note: Single or double walls must be measured from one side only</t>
  </si>
  <si>
    <t>Create window opening, approximate area (3m2)</t>
  </si>
  <si>
    <t>No.3</t>
  </si>
  <si>
    <t>Create door opening, approximate area (2.5m2)</t>
  </si>
  <si>
    <t>No.2</t>
  </si>
  <si>
    <t>Resize and enlarge of window opening, approximate resized area (2m2)</t>
  </si>
  <si>
    <t>No.4 GF</t>
  </si>
  <si>
    <t>Create Fire Cabinet openings, approximate area (1m2)</t>
  </si>
  <si>
    <t>No.5 GF &amp; 2nd</t>
  </si>
  <si>
    <t>Create Electrical openings, approximate area (1m2)</t>
  </si>
  <si>
    <t>No.9 1st floor</t>
  </si>
  <si>
    <t>BILL NO. 03</t>
  </si>
  <si>
    <t>CONCRETE</t>
  </si>
  <si>
    <t xml:space="preserve">033000 - CAST - IN PLACE CONCRETE </t>
  </si>
  <si>
    <t>Concrete; Compressive strength on cylinder 110 kg/cm2; Ordinary Portland cement (Type I ); plain</t>
  </si>
  <si>
    <t>Beds (Slab on grade)</t>
  </si>
  <si>
    <t>m3</t>
  </si>
  <si>
    <t>Foundation</t>
  </si>
  <si>
    <t>Ground beams</t>
  </si>
  <si>
    <t xml:space="preserve">Concrete; Compression strength on cylinder 300 kg/cm2; Ordinary Portland cement Type I;  including basic and plain finish formwork reinforced </t>
  </si>
  <si>
    <t>Ground Beams</t>
  </si>
  <si>
    <t xml:space="preserve">Columns </t>
  </si>
  <si>
    <t>Retaining walls</t>
  </si>
  <si>
    <t>K</t>
  </si>
  <si>
    <t>L</t>
  </si>
  <si>
    <t>M</t>
  </si>
  <si>
    <t>Upstands</t>
  </si>
  <si>
    <t xml:space="preserve">Concrete; Compression strength on cylinder 250 kg/cm2; Ordinary Portland cement Type I;  including basic and plain finish formwork reinforced </t>
  </si>
  <si>
    <t>Bar reinforcement</t>
  </si>
  <si>
    <t>High yield steel</t>
  </si>
  <si>
    <t>T</t>
  </si>
  <si>
    <t>Dowel Bars Planted With Epoxy Mortar</t>
  </si>
  <si>
    <t>T10 bars</t>
  </si>
  <si>
    <t>T12 bars</t>
  </si>
  <si>
    <t>T14 bars</t>
  </si>
  <si>
    <t>T18 bars</t>
  </si>
  <si>
    <t>T20 bars</t>
  </si>
  <si>
    <t xml:space="preserve">035440 - CEMENT BASED SCREED </t>
  </si>
  <si>
    <t>Cement-sand screed; finished to receive sheet membrane; laid to falls and cross falls; to</t>
  </si>
  <si>
    <t>Roofs; 30 minimum thick</t>
  </si>
  <si>
    <t>Balcony; 50 minimum thick</t>
  </si>
  <si>
    <t>Triangular fillet; 50 x 50</t>
  </si>
  <si>
    <t>m</t>
  </si>
  <si>
    <t>Cement-sand screed topping; trowelled finish; to receive finish; to</t>
  </si>
  <si>
    <t>Floors; 100 thick</t>
  </si>
  <si>
    <t>Trench; 30 minimum; laid to falls</t>
  </si>
  <si>
    <t>Skirtings; 100 high</t>
  </si>
  <si>
    <t>Cement-sand screed filling; to receive finish; to</t>
  </si>
  <si>
    <t>To Sunken slabs</t>
  </si>
  <si>
    <t>BILL NO. 03 - CONCRETE</t>
  </si>
  <si>
    <t>BILL NO. 4</t>
  </si>
  <si>
    <t>MASONRY</t>
  </si>
  <si>
    <t xml:space="preserve">                          Description                          </t>
  </si>
  <si>
    <t xml:space="preserve">042000 - UNIT MASONRY </t>
  </si>
  <si>
    <t xml:space="preserve">Concrete hollow blocks; ordinary Portland cement; including mortar bedding and jointing; to </t>
  </si>
  <si>
    <t>Walls; 100 thick</t>
  </si>
  <si>
    <t>Walls; 100 thick curved</t>
  </si>
  <si>
    <t xml:space="preserve">Walls; 150 thick </t>
  </si>
  <si>
    <t>Concrete blocks; ordinary Portland cement; including mortar bedding and jointing; fire rated; to</t>
  </si>
  <si>
    <t>Walls; 200 thick; 30 minutes</t>
  </si>
  <si>
    <t>Walls; 100 thick; 60 minutes</t>
  </si>
  <si>
    <t>Walls; 150 thick; 60 minutes</t>
  </si>
  <si>
    <t>Walls; 200 thick; 60 minutes</t>
  </si>
  <si>
    <t>042300 - GLASS UNIT MASONRY</t>
  </si>
  <si>
    <t>042313 - VERTICAL GLASS UNIT MASONRY</t>
  </si>
  <si>
    <t>Glass block partitions; including all necessary fixings and fittings materials; as specified and as shown on Drawings</t>
  </si>
  <si>
    <t>To external elevations</t>
  </si>
  <si>
    <t>Partitions</t>
  </si>
  <si>
    <t>044200 - EXTERIOR STONE CLADDING</t>
  </si>
  <si>
    <t>Limestone cladding slabs and features; 30 mm thick; best quality limestone; including backing mortar, water repellents, and all necessary fixings and fittings materials; as specified and as shown on Drawings</t>
  </si>
  <si>
    <t>Walls; 30 thick</t>
  </si>
  <si>
    <t>Copings; 30 thick</t>
  </si>
  <si>
    <t>BILL N0. 4 - MASONRY</t>
  </si>
  <si>
    <t>BILL NO. 5</t>
  </si>
  <si>
    <t>METALS</t>
  </si>
  <si>
    <t>055000 - METAL FABRICATIONS</t>
  </si>
  <si>
    <t>Access ladders; galvanized mild steel; comprising flat strings and bar rungs; including brackets, anchor bolts, polyurethane paint, fittings and fixings; complete; as specified and as Drg. A-502</t>
  </si>
  <si>
    <t>Size 400 x 3100 rise; detail 1</t>
  </si>
  <si>
    <t>Size 450 x 3500 rise; with extended; detail 4</t>
  </si>
  <si>
    <t>Size 450 x 3800 rise; with extended; detail 4</t>
  </si>
  <si>
    <t>Size 450 x 4000 rise; with extended; detail 4</t>
  </si>
  <si>
    <t>Burglar bar protection; comprising steel bar welded to steel box frame; including epoxy paint, ironmongery, fittings and fixings; complete; as specified and as Drg. A-600</t>
  </si>
  <si>
    <t>Type 02; size 1800 x 2300 high</t>
  </si>
  <si>
    <t>055213 - PIPE AND TUBE RAILINGS</t>
  </si>
  <si>
    <t>Balustrades and handrails; constructed from galvanized tubular steel, finish to receive paint; comprising 60 diameter top rail, 25 diameter intermediate rails, 37.5 diameter posts; including mild steel cover flange, anchored to concrete; fittings and fixings; complete; as specified and as Drg. A-501; detail 1</t>
  </si>
  <si>
    <t>600 high; horizontal</t>
  </si>
  <si>
    <t>Steel handrail and balustrades; comprising 60 diameter tubular steel section handrail, 25 diameter steel rail and 40 x 10 steel support; including steel cover flange, anchored to concrete; fittings and fixings; complete; as specified and as Drg. A-503; detail 10</t>
  </si>
  <si>
    <t>200 high; top of wall; horizontal</t>
  </si>
  <si>
    <t>200 high; top of wall; raking</t>
  </si>
  <si>
    <t>055300 - METAL GRATINGS</t>
  </si>
  <si>
    <t>Trench cover, ductile iron grating; comprising solid rectangular bearing bars; including galvanized steel angle frame set in concrete, fixings and fittings; complete; as specified and as Drg. A-501; detail 8</t>
  </si>
  <si>
    <t>300 wide</t>
  </si>
  <si>
    <t>Cover; 1000 x 1000</t>
  </si>
  <si>
    <t>057300 - DECORATIVE METAL RAILINGS</t>
  </si>
  <si>
    <t>700 high horizontal</t>
  </si>
  <si>
    <t>BILL No. 5 - METALS</t>
  </si>
  <si>
    <t>BILL NO. 6</t>
  </si>
  <si>
    <t xml:space="preserve">WOOD AND PLASTICS </t>
  </si>
  <si>
    <t>066200 - CAST PLASTIC (GRP) FABRICATIONS</t>
  </si>
  <si>
    <t>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t>
  </si>
  <si>
    <t>Size 450 wide x 3100 rise</t>
  </si>
  <si>
    <t>Size 450 wide x 3450 rise</t>
  </si>
  <si>
    <t xml:space="preserve">BILL No. 6 - WOOD AND PLASTICS </t>
  </si>
  <si>
    <t>BILL NO. 7</t>
  </si>
  <si>
    <t>THERMAL AND MOISTURE PROTECTION</t>
  </si>
  <si>
    <t>071113 - BITUMINOUS DAMPROOFING</t>
  </si>
  <si>
    <t xml:space="preserve">Foundation and Walls </t>
  </si>
  <si>
    <t>071416 - COLD FLUID APPLIED WATERPROOFING</t>
  </si>
  <si>
    <t>Liquid applied waterproofing membrane; single component modified polyurethane, bitumen free, waterproofing; to</t>
  </si>
  <si>
    <t>Floors and upstands in wet areas</t>
  </si>
  <si>
    <t>toilets, kitchens &amp; pantries</t>
  </si>
  <si>
    <t>General surfaces; external</t>
  </si>
  <si>
    <t>071800 - TRAFFIC COATINGS</t>
  </si>
  <si>
    <t>Fluid applied deck coating; polyurethane elastomeric coating, to trowelled smooth surfaces; to</t>
  </si>
  <si>
    <t>Floors</t>
  </si>
  <si>
    <t>Mechanical Rooms</t>
  </si>
  <si>
    <t>072100 - THERMAL INSULATION</t>
  </si>
  <si>
    <t>Extruded polystyrene insulation boards; including fittings and fixings; to</t>
  </si>
  <si>
    <t>Elevation, 50 thick</t>
  </si>
  <si>
    <t>Roofs; 50 thick</t>
  </si>
  <si>
    <t>075323 - ETHYLENE-PROPYLENE DIENE-MONOMER (EPDM) ROOFING</t>
  </si>
  <si>
    <t>074213.23 - METAL COMPOSITE MATERIAL WALL PANELS</t>
  </si>
  <si>
    <t>EPDM sheet roofing; flexible sheet formed from a terpolymer of ethylene propylene diene, black colour, fully bonded; to</t>
  </si>
  <si>
    <t>Roofs</t>
  </si>
  <si>
    <t>Walls</t>
  </si>
  <si>
    <t>Balcony</t>
  </si>
  <si>
    <t>Filter membrane; vapour permeable geotextile, non woven thermally bonded continuous polypropylene filments; to</t>
  </si>
  <si>
    <t>Elastomeric coating; U.V. protection to waterproof membrane; to</t>
  </si>
  <si>
    <t>Protective covering ballast; crushed gravel; to</t>
  </si>
  <si>
    <t>Roof; 50 thick</t>
  </si>
  <si>
    <t>077200 - ROOF ACCESSORIES</t>
  </si>
  <si>
    <t xml:space="preserve">Pressure plate; 40 x 3 thick; including backing cord and sealant </t>
  </si>
  <si>
    <t>Accessories; galvanized steel</t>
  </si>
  <si>
    <t>Rainwater spouts; 75 diameter, 370 long, including stainless steel saddle band, neoprene gaskets; complete; as specified and as Drg. FD-A-502; detail 9</t>
  </si>
  <si>
    <t>Access hatches; comprising 2 thick galvanized pressed steel skin cover, steel angle frame set in concrete; including ironmongery, stay chain, padlock, neoprene gaskets, timber nailer, epoxy paint, fittings and fixings; complete; as specified and as Drg. FD-A-502; detail 2</t>
  </si>
  <si>
    <t>Size 1000 x 1000</t>
  </si>
  <si>
    <t>water tanks basement &amp; Roof</t>
  </si>
  <si>
    <t>Size 850 x 850</t>
  </si>
  <si>
    <t>079200 - JOINT SEALANTS</t>
  </si>
  <si>
    <t>Expansion joints; in finish; including metal angle trim, plaster stop and architraves, filler pieces, sealant and backing cord as appropriate; complete; as specified and as Drg. FD-A-502; detail 10</t>
  </si>
  <si>
    <t>Ceramic floor to plaster wall</t>
  </si>
  <si>
    <t>Floor to wall; ceramic</t>
  </si>
  <si>
    <t>Ceiling to wall; plaster</t>
  </si>
  <si>
    <t>Wall to wall; plaster</t>
  </si>
  <si>
    <t>Twin curb upstand</t>
  </si>
  <si>
    <t>BILL NO. 7 - THERMAL AND MOISTURE PROTECTION</t>
  </si>
  <si>
    <t xml:space="preserve">To Summary </t>
  </si>
  <si>
    <t>BILL NO. 8</t>
  </si>
  <si>
    <t>OPENINGS</t>
  </si>
  <si>
    <t xml:space="preserve">                Description                  </t>
  </si>
  <si>
    <t>081113 - HOLLOW METAL DOORS AND FRAMES</t>
  </si>
  <si>
    <t>Flush steel doors; 43 mm thick; leaf construction type 3.constructed from steel section frame; galvanized steel sheet both skins, factory primed for painting; including fittings and fixings; complete; as specified and as Drg. A-611</t>
  </si>
  <si>
    <t>Leaf size S1; 1050 x 2200 high</t>
  </si>
  <si>
    <t>Leaf size S10; 1660 x 2200 high; double leaf; with glass vision panels</t>
  </si>
  <si>
    <t>Leaf size S12; 930 x 2200 high; with glass vision panel</t>
  </si>
  <si>
    <t>Leaf size S16; 1233 x 2200 high</t>
  </si>
  <si>
    <t>Leaf size S18; 1233 x 2200 high</t>
  </si>
  <si>
    <t>Leaf size S21; 1400 x 2200 high; double leaf</t>
  </si>
  <si>
    <t>Leaf size S22; 900 x 2200 high; with glass vision panel</t>
  </si>
  <si>
    <t>Leaf size S7; 1080 x 2200 high; with glass vision panel</t>
  </si>
  <si>
    <t>Leaf size S6; 1100 x 2200 high</t>
  </si>
  <si>
    <t>Leaf size S23; 1690 x 2200 high; double leaf; with glass vision panel</t>
  </si>
  <si>
    <t>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t>
  </si>
  <si>
    <t>Leaf size S7; 1080 x 2200 high; 60 minutes; with glass vision panel</t>
  </si>
  <si>
    <t>Leaf size S1; 1050 x 2200 high; 60 minutes</t>
  </si>
  <si>
    <t>Leaf size S10; 1660 x 2200 high; 45 minutes; double leaf; with glass vision panel</t>
  </si>
  <si>
    <t>Leaf size S18; 1233 x 2200 high; 60 minutes</t>
  </si>
  <si>
    <t>Leaf size S3; 900 x 2200 high; 60 minutes</t>
  </si>
  <si>
    <t>Leaf size S11; 1605 x 2200 high; 60 minutes; double leaf; with glass vision panel</t>
  </si>
  <si>
    <t>Leaf size S23; 1690 x 2200 high; 90 minutes; double leaf; with glass vision panel</t>
  </si>
  <si>
    <t>Louvered steel doors; 43 mm thick; leaf construction type 5; galvanized; zinc coated and factory primed for painting; including fittings and fixings; complete; as specified and as Drg. A-611</t>
  </si>
  <si>
    <t>Leaf size S5; 1830 x 2000 high; double leaf</t>
  </si>
  <si>
    <t>Leaf size S17; 1830 x 2000 high; double leaf</t>
  </si>
  <si>
    <t>Leaf size S9; 1080 x 2000 high</t>
  </si>
  <si>
    <t>Leaf size S14; 930 x 2200 high; with glass vision panel; room G31</t>
  </si>
  <si>
    <t>Leaf size S20; 800 x 2200 high; rooms G35, G37</t>
  </si>
  <si>
    <t>Leaf size S20; 800 x 2200 high; with glass vision panel; rooms G34, G38</t>
  </si>
  <si>
    <t>Leaf size S22; 900 x 2200 high; with glass vision panel; rooms G39</t>
  </si>
  <si>
    <t>Steel hollow door frames; zinc coated and factory primed for painting; including fixings and fillings solid with mortar; as specified and as Drg. A-611</t>
  </si>
  <si>
    <t>Type A</t>
  </si>
  <si>
    <t>Type C</t>
  </si>
  <si>
    <t>Steel hollow door frames; fire rated, zinc coated and factory primed for painting; including fixings and filling solid with mortar; as specified and as Drg. A-611</t>
  </si>
  <si>
    <t>Type A; 20 minutes</t>
  </si>
  <si>
    <t>Type A; 45 minutes</t>
  </si>
  <si>
    <t>Type A; 60 minutes</t>
  </si>
  <si>
    <t>Type C; 90 minutes</t>
  </si>
  <si>
    <t>081416 - FLUSH WOOD DOORS</t>
  </si>
  <si>
    <t>Flush wood doors; semi-solid core, 43 thick, leaf construction type 1; comprising preservative treated softwood framing and noggins faced both sides with 6 mm plywood glued and pressed to framing and lipped on all edges with hardwood, veneered faced, finished to receive clear finish paint; including fittings and fixings; complete; as specified and as Drg. A-611</t>
  </si>
  <si>
    <t>Leaf size W5; 1530 x 2200 high; double leaf; with glass vision panel</t>
  </si>
  <si>
    <t>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t>
  </si>
  <si>
    <t>Leaf size W1; 730 x 2200 high</t>
  </si>
  <si>
    <t>Leaf size W11; 930 x 2200 high; with glass vision panel</t>
  </si>
  <si>
    <t>Leaf size W12; 1080 x 2200 high; with glass vision panel</t>
  </si>
  <si>
    <t>Leaf size W14; 900 x 2200 high; with glass vision panel</t>
  </si>
  <si>
    <t>Leaf size W2; 830 x 2200 high</t>
  </si>
  <si>
    <t>Leaf size W3; 930 x 2200 high</t>
  </si>
  <si>
    <t>Leaf size W4; 1080 x 2200 high</t>
  </si>
  <si>
    <t xml:space="preserve">Leaf size W6; 1830 x 2200 high; double leaf; </t>
  </si>
  <si>
    <t>Leaf size W9; 900 x 2200 high</t>
  </si>
  <si>
    <t>Flush wood doors; solid core, 43 thick, leaf construction type 2, fire rated, comprising hardwood framing and noggins; particle core faced both sides with 6 mm plywood lipped on all edges with hardwood, veneered faced, finished to receive clear finish paint; including intumescent strip, fittings and fixings; complete; as specified and as Drg. A-611</t>
  </si>
  <si>
    <t>Leaf size W10; 1530 x 2200 high; 60 minutes; double leaf</t>
  </si>
  <si>
    <t>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t>
  </si>
  <si>
    <t>Leaf size W1; 730 x 2200 high; 45 minutes</t>
  </si>
  <si>
    <t>Leaf size W1; 730 x 2200 high; 60 minutes</t>
  </si>
  <si>
    <t>Leaf size W3; 930 x 2200 high; 60 minutes</t>
  </si>
  <si>
    <t>Leaf size W3; 930 x 2200 high; 20 minutes</t>
  </si>
  <si>
    <t>Leaf size W3; 930 x 2200 high; 45 minutes</t>
  </si>
  <si>
    <t>Leaf size W4; 1080 x 2200 high; 60 minutes</t>
  </si>
  <si>
    <t>Leaf size W4; 1080 x 2200 high; 20 minutes</t>
  </si>
  <si>
    <t>Leaf size W5; 1530 x 2200 high; 60 minutes; double leaf; with glass vision panel</t>
  </si>
  <si>
    <t>Wood door frames; hardwood, factory primed for painting; including soft wood sub frame, fittings and fixings; as specified and as Drg. A-611</t>
  </si>
  <si>
    <t>Type B</t>
  </si>
  <si>
    <t>Wood door frames, fire rated, factory primed for painting; including sub frame, fittings and fixings; as specified and as Drg. A-611</t>
  </si>
  <si>
    <t>Type B; 60 minutes</t>
  </si>
  <si>
    <t>Wood architrave; hardwood, factory primed for painting; including fittings and fixings; to</t>
  </si>
  <si>
    <t>Architrave; to frame type B</t>
  </si>
  <si>
    <t>083113 - ACCESS DOORS AND FRAMES</t>
  </si>
  <si>
    <t>Water tank cover; comprising 1.5 thick galvanized steel sheet skins; 50 thick injected polyurethane core, steel angle frame set in concrete; including epoxy paint, hinges, ironmongery, fittings and fixings; complete; as specified and as Drg. A-502; detail 5</t>
  </si>
  <si>
    <t>Size 600 x 600</t>
  </si>
  <si>
    <t>Shaft access panels; comprising 100 x 50 preservative treated softwood frame, 12 thick blockboard, with hardwood edging, 6 thick plywood facing on both sides, finished to receive paint; including hinges, architrave, paint, ironmongery, fittings and fixings; complete; as specified and as Drg. A-501; detail 7</t>
  </si>
  <si>
    <t>Size 1500 x 1200 high</t>
  </si>
  <si>
    <t>Electrical closets door; comprising 40 x 20 x 3 thick galvanized steel channel frame; 3 thick fixed steel louvers, polyurethane foam filling, with associated steel frame and hardware, factory primed for painting; including paint, ironmongery, all necessary fixings and fittings; complete; as specified and as Drg. A-501; detail 6</t>
  </si>
  <si>
    <t>Closet; size 1000 x 1950 high</t>
  </si>
  <si>
    <t>Closet; size 1400 x 1950 high</t>
  </si>
  <si>
    <t>083213 - SLIDING ALUMINIUM-FRAMED GLASS DOORS</t>
  </si>
  <si>
    <t>Sliding aluminum glass doors and screens; high performance organic PVDF coating finish; including sub frames, bedding, pointing, glazing gaskets and beads, suspension system, rails, fittings, fixings and ironmongery; glazing; as Drg. A-600</t>
  </si>
  <si>
    <t>Type 07; 2000 x 2300 high</t>
  </si>
  <si>
    <t>Type 11; 2800 x 2200 high</t>
  </si>
  <si>
    <t>Type 27; 3550 x 2300 high</t>
  </si>
  <si>
    <t>084113 - ALUMINUM FRAMED ENTRANCES AND STOREFRONTS</t>
  </si>
  <si>
    <t>Aluminum alloy glazed doors and screens; high performance organic PVDF coating finish; including timber sub frames, bedding, pointing, glazing gaskets and beads, fittings, fixings and ironmongery, glazing; as Drg. A-600</t>
  </si>
  <si>
    <t>Type 02; overall size 1800 x 2300 high</t>
  </si>
  <si>
    <t>Type 20; overall size 8250 x 2900 high</t>
  </si>
  <si>
    <t>Type 21; overall size 4660 x 2400 high</t>
  </si>
  <si>
    <t>Type 24; overall size 2100 x 3900 high</t>
  </si>
  <si>
    <t>085113 - ALUMINUM WINDOWS</t>
  </si>
  <si>
    <t>Window and screens; aluminum alloy; high performance organic PVDF coating finish; including sub frame, fixings, bedding, pointing, glazing gaskets and beads, ironmongery, glazing; complete; as specified and as Drg. A-600</t>
  </si>
  <si>
    <t>Type 01; 1100 x 1500 high</t>
  </si>
  <si>
    <t>Type 03; 1600 x 1500 high</t>
  </si>
  <si>
    <t>Type 06; 1800 x 1300 high</t>
  </si>
  <si>
    <t>Type 08; 1900 x 1800 high</t>
  </si>
  <si>
    <t>Type 09; 1800 x 1300 high</t>
  </si>
  <si>
    <t>Type 10; 900 x 1300 high</t>
  </si>
  <si>
    <t>Type 12; 1075 x 2900 high</t>
  </si>
  <si>
    <t>Type 13; 750 x 500 high</t>
  </si>
  <si>
    <t>Type 14; 2100 x 2900 high</t>
  </si>
  <si>
    <t>Type 15; 2200 x 1100 high</t>
  </si>
  <si>
    <t>Type 16; 1400 x 1500 high</t>
  </si>
  <si>
    <t>Type 17; 1450 x 1100 high</t>
  </si>
  <si>
    <t>N</t>
  </si>
  <si>
    <t>Type 18; 1600 x 550 high</t>
  </si>
  <si>
    <t>P</t>
  </si>
  <si>
    <t>Type 22; 4275 x 2300 high</t>
  </si>
  <si>
    <t>Q</t>
  </si>
  <si>
    <t>Type 23; 1800 x 1000 high</t>
  </si>
  <si>
    <t>Type 26; 2750 x 1100 high</t>
  </si>
  <si>
    <t>Type 27; 3550 x 2500 high</t>
  </si>
  <si>
    <t>Type 28; 2400 x 2300 high</t>
  </si>
  <si>
    <t>087111 - DOOR HARDWARE (SCHEDULED BY DESCRIBING PRODUCTS)</t>
  </si>
  <si>
    <t>Door hardware sets; including all  ironmongery and accessories as per hardware sets scheduled by describing products; as specified and as Drg. A-611</t>
  </si>
  <si>
    <t>For non fire rated doors</t>
  </si>
  <si>
    <t>Type HW1</t>
  </si>
  <si>
    <t>Type HW10</t>
  </si>
  <si>
    <t>Type HW10a</t>
  </si>
  <si>
    <t>Type HW11</t>
  </si>
  <si>
    <t>Type HW12</t>
  </si>
  <si>
    <t>Type HW14</t>
  </si>
  <si>
    <t>Type HW15</t>
  </si>
  <si>
    <t>Type HW15b</t>
  </si>
  <si>
    <t>Type HW16</t>
  </si>
  <si>
    <t>Type HW18</t>
  </si>
  <si>
    <t>Type HW19</t>
  </si>
  <si>
    <t>Type HW19b</t>
  </si>
  <si>
    <t>Type HW20</t>
  </si>
  <si>
    <t>Type HW21</t>
  </si>
  <si>
    <t>Type HW26</t>
  </si>
  <si>
    <t>Type HW27</t>
  </si>
  <si>
    <t>Type HW3</t>
  </si>
  <si>
    <t>Type HW4</t>
  </si>
  <si>
    <t>Type HW4a</t>
  </si>
  <si>
    <t>Type HW5</t>
  </si>
  <si>
    <t>Type HW6</t>
  </si>
  <si>
    <t>Type HW7</t>
  </si>
  <si>
    <t>Type HW8</t>
  </si>
  <si>
    <t>For fire rated doors</t>
  </si>
  <si>
    <t>Type HW1 /F; 60 minutes</t>
  </si>
  <si>
    <t>Type HW10 /F; 60 minutes</t>
  </si>
  <si>
    <t>Type HW11 /F; 45 minutes</t>
  </si>
  <si>
    <t>R</t>
  </si>
  <si>
    <t>Type HW11 /F; 60 minutes</t>
  </si>
  <si>
    <t>S</t>
  </si>
  <si>
    <t>Type HW13 /F; 20 minutes</t>
  </si>
  <si>
    <t>Type HW14 /F; 45 minutes</t>
  </si>
  <si>
    <t>U</t>
  </si>
  <si>
    <t>Type HW14 /F; 60 minutes</t>
  </si>
  <si>
    <t>Type HW17 /F; 60 minutes</t>
  </si>
  <si>
    <t>Type HW18 /F; 60 minutes</t>
  </si>
  <si>
    <t>Type HW19a /F; 60 minutes</t>
  </si>
  <si>
    <t>Type HW19a /F; 90 minutes</t>
  </si>
  <si>
    <t>Type HW20a /F; 60 minutes</t>
  </si>
  <si>
    <t>Type HW27 /F; 60 minutes</t>
  </si>
  <si>
    <t>Type HW4 /F; 45 minutes</t>
  </si>
  <si>
    <t>Type HW4 /F; 60 minutes</t>
  </si>
  <si>
    <t>Type HW5 /F; 45 minutes</t>
  </si>
  <si>
    <t>BILL NO. 8 - OPENINGS</t>
  </si>
  <si>
    <t>BILLS NO. 9</t>
  </si>
  <si>
    <t>FINISHES</t>
  </si>
  <si>
    <t xml:space="preserve">                Description                           </t>
  </si>
  <si>
    <t>092400 - PORTLAND CEMENT PLASTER</t>
  </si>
  <si>
    <t>Cement-sand plaster; plain finish; to</t>
  </si>
  <si>
    <t>Walls; 15 thick; internal</t>
  </si>
  <si>
    <t>Curved walls; 15 thick; internal</t>
  </si>
  <si>
    <t>Walls; 20 thick; external</t>
  </si>
  <si>
    <t>Ceiling; 15 thick; internal</t>
  </si>
  <si>
    <t>Ceiling; 20 thick; external</t>
  </si>
  <si>
    <t>Isolated columns; 15 thick; internal</t>
  </si>
  <si>
    <t>Cement-sand plaster; finished to receive tiling; to</t>
  </si>
  <si>
    <t>092900 - GYPSUM BOARD</t>
  </si>
  <si>
    <t>Gypsum boards suspended ceiling; comprising gypsum board; finished to receive paint; including suspension system, acoustical sealant, upstands, edge trim, hangers, fittings and fixings; furring (vertical surfaces); complete; as specified and shown on Drawings; to</t>
  </si>
  <si>
    <t>Ceilings; moisture</t>
  </si>
  <si>
    <t>093000 - TILING</t>
  </si>
  <si>
    <t>Ceramic tiles and fittings; vitrified unglazed, with non slip finish; including cement-sand screed; to</t>
  </si>
  <si>
    <t>Floors; 200 x 200</t>
  </si>
  <si>
    <t>Floors; 300 x 300</t>
  </si>
  <si>
    <t>Floors; 400 x 400</t>
  </si>
  <si>
    <t>Floors; 400 x 400; acid resistant</t>
  </si>
  <si>
    <t>Floors; 600 x 600</t>
  </si>
  <si>
    <t>Skirting; 100 high</t>
  </si>
  <si>
    <t>Curved skirting; 100 high</t>
  </si>
  <si>
    <t>Glazed ceramic tiles and fittings; vitrified satin glazed with cushion edges and space lugs; to</t>
  </si>
  <si>
    <t>Walls; 200 x 200 x 6 thick</t>
  </si>
  <si>
    <t>Walls; 250 x 400 x 6 thick</t>
  </si>
  <si>
    <t>095133 - ACOUSTICAL METAL PAN CEILINGS</t>
  </si>
  <si>
    <t>Metal panel suspended ceilings; comprising 600 x 600 thick perforated aluminum panels, square edges, flat surface and polyester powder coated finish; including snap-in grid suspension system, hangers, angles and edge trims; furring (vertical surfaces); complete; complete; as specified and shown on Drawings; to</t>
  </si>
  <si>
    <t>Ceilings</t>
  </si>
  <si>
    <t>Decorative suspended ceilings; comprising gypsum boards and perforated aluminum panels; including paint on gypsum, suspension system, upstands, edge trim, hangers, fittings and fixings; furring (vertical surfaces); complete; as specified and shown on Drawings; to</t>
  </si>
  <si>
    <t>095423 - LINEAR METAL CEILINGS</t>
  </si>
  <si>
    <t>Linear metal suspended ceiling; aluminum 200 mm module strips with stove-enamelled finish; non perforated; including concealed grid suspension system; hangers; edge trims and angles; to</t>
  </si>
  <si>
    <t>096340 - STONE FLOORING</t>
  </si>
  <si>
    <t>Marble slabs and fittings; best quality, polished finish; including cement sand screed; complete; as specified and shown on Drawings</t>
  </si>
  <si>
    <t>Saddles; type I</t>
  </si>
  <si>
    <t>Saddles;  type II</t>
  </si>
  <si>
    <t>Saddles; type III</t>
  </si>
  <si>
    <t>Treads; 300 x 30 thick; including abrasive in lay aluminium oxide</t>
  </si>
  <si>
    <t>Risers; 140 x 20 thick</t>
  </si>
  <si>
    <t>Skirtings; 100 high; above nosing</t>
  </si>
  <si>
    <t>Granite slabs and fittings; best quality; polished finish; including cement-sand screed; complete; as specified and as shown on Drawings</t>
  </si>
  <si>
    <t>Floors; 30 thick</t>
  </si>
  <si>
    <t>Landing; 30 thick</t>
  </si>
  <si>
    <t>Treads; 320 x 30 thick; including abrasive in lay aluminium oxide</t>
  </si>
  <si>
    <t>Risers; 138 x 20 thick</t>
  </si>
  <si>
    <t>Curved treads; 320 x 30 thick; reception hall</t>
  </si>
  <si>
    <t>Curved risers; 138 x 20 thick; reception hall</t>
  </si>
  <si>
    <t>099113 - EXTERIOR PAINTING</t>
  </si>
  <si>
    <t>External textured acrylic  emulsion paint, resin based, water-resistant suitable for repeated washing and scrubbing; to concrete, masonry, render and plaster</t>
  </si>
  <si>
    <t>099123 - INTERIOR PAINTING</t>
  </si>
  <si>
    <t>Interior flat latex-based paint; emulsion paint, based on PVA and PVA acrylic copolymers, water resistant suitable for repeated washing and scrubbing, to concrete, masonry, render and plaster</t>
  </si>
  <si>
    <t>General surfaces; internal</t>
  </si>
  <si>
    <t>General surfaces; internal; fine textured</t>
  </si>
  <si>
    <t>Oil paint; oleo-resinous alkyd paint; to primed metal</t>
  </si>
  <si>
    <t>General surfaces</t>
  </si>
  <si>
    <t>Oil paint; oleo-resinous alkyd paint; to primed wood</t>
  </si>
  <si>
    <t>Varnish; to wood</t>
  </si>
  <si>
    <t>099600 - HIGH PERFORMANCE COATINGS</t>
  </si>
  <si>
    <t>Trenches; side and bottom</t>
  </si>
  <si>
    <t>Polyurethane paint; to concrete, masonry, render and plaster; to</t>
  </si>
  <si>
    <t>Epoxy paint; to primed metal</t>
  </si>
  <si>
    <t>Surfaces of balustrade and the like; plain open type</t>
  </si>
  <si>
    <t>BILL No. 9 - FINISHES</t>
  </si>
  <si>
    <t>BILL NO. 10</t>
  </si>
  <si>
    <t>SPECIALTIES</t>
  </si>
  <si>
    <t xml:space="preserve">                Description                            </t>
  </si>
  <si>
    <t>101423 - PANEL SIGNAGE</t>
  </si>
  <si>
    <t>Internal sign; comprising 3 thick MP plastic face, 10 high copy &amp; graphics, braille dots, aluminium and wood profiles; including background, screws, fittings and fixings; complete; as specified and as Drg. A-503; detail 6</t>
  </si>
  <si>
    <t>Type S1; size 120 x 120 high</t>
  </si>
  <si>
    <t>Type S2; size 210 x 130 high</t>
  </si>
  <si>
    <t>102800 - TOILET, BATH AND LAUNDRY ACCESSORIES</t>
  </si>
  <si>
    <t>Miscellaneous fixtures and fittings; complete; as specified and shown on Drawings</t>
  </si>
  <si>
    <t xml:space="preserve">Coat hook </t>
  </si>
  <si>
    <t xml:space="preserve">Paper towel dispenser </t>
  </si>
  <si>
    <t xml:space="preserve">Liquid soap dispenser </t>
  </si>
  <si>
    <t>Grab bar; 635 long</t>
  </si>
  <si>
    <t>Hinged grab bar; 770 long</t>
  </si>
  <si>
    <t>Toilet paper holder</t>
  </si>
  <si>
    <t>Waste receptacle</t>
  </si>
  <si>
    <t>Mirror glass; 6 mm thick; polished plate glass, surfaces mounted type, with nickel plate brass; including cardboard filler; fittings and fixings; complete; as specified and as Drg. A-503; detail 8</t>
  </si>
  <si>
    <t>Size 450 x 600 high</t>
  </si>
  <si>
    <t>104416 - FIRE-EXTINGUISHERS</t>
  </si>
  <si>
    <t>Portable fire extinguishers complete with all accessories</t>
  </si>
  <si>
    <t>Type FE-1</t>
  </si>
  <si>
    <t>Type FE-2</t>
  </si>
  <si>
    <t>BILL No. 10 - SPECIALTIES</t>
  </si>
  <si>
    <t>BILL NO. 11</t>
  </si>
  <si>
    <t>EQUIPMENT</t>
  </si>
  <si>
    <t>114000 - FOOD SERVICE EQUIPMENT</t>
  </si>
  <si>
    <t>KITCHEN AREA</t>
  </si>
  <si>
    <t>Storages</t>
  </si>
  <si>
    <t>Walk-In Cold &amp; Freezer Room</t>
  </si>
  <si>
    <t>Floor Trough</t>
  </si>
  <si>
    <t>Shelving</t>
  </si>
  <si>
    <t>Prewash Area</t>
  </si>
  <si>
    <t>Table w/ sink</t>
  </si>
  <si>
    <t xml:space="preserve">Mixer Tap </t>
  </si>
  <si>
    <t>Table W/ Bowl Sink - existing</t>
  </si>
  <si>
    <t>Spray Gun</t>
  </si>
  <si>
    <t xml:space="preserve">Floor Drain </t>
  </si>
  <si>
    <t>Wall Cupboard- existing</t>
  </si>
  <si>
    <t>Shelving - existing</t>
  </si>
  <si>
    <t xml:space="preserve">Hand Wash Sink </t>
  </si>
  <si>
    <t>Prep Table - existing</t>
  </si>
  <si>
    <t>Undercounter Fridge- 1200 mm</t>
  </si>
  <si>
    <t>Floor Drain</t>
  </si>
  <si>
    <t>Potato Peeler- existing</t>
  </si>
  <si>
    <t>Meat &amp; Poultry Preparation</t>
  </si>
  <si>
    <t>Hand Wash Sink</t>
  </si>
  <si>
    <t>Prep Table</t>
  </si>
  <si>
    <t>Undercounter Fridge-1200 mm</t>
  </si>
  <si>
    <t>Upright Fridge</t>
  </si>
  <si>
    <t>Meat Mincer- existing</t>
  </si>
  <si>
    <t>Bakery &amp; Pastry</t>
  </si>
  <si>
    <t>Table w/ Double Bowl Sink</t>
  </si>
  <si>
    <t>Table w/ Sink</t>
  </si>
  <si>
    <t>Scale</t>
  </si>
  <si>
    <t>Table W/ Marble Top</t>
  </si>
  <si>
    <t xml:space="preserve">Gas Boiling Top- 400 x 700 </t>
  </si>
  <si>
    <t>Deck Oven</t>
  </si>
  <si>
    <t>Exhaust Hood  w/Fire Suppression System</t>
  </si>
  <si>
    <t>Marble Top - Mobile Worktable</t>
  </si>
  <si>
    <t>Worktable- existing</t>
  </si>
  <si>
    <t>Mixer- existing</t>
  </si>
  <si>
    <t>Hot Kitchen</t>
  </si>
  <si>
    <t>Table w/ Sink- existing</t>
  </si>
  <si>
    <t>Mixer Tap</t>
  </si>
  <si>
    <t>Fryer- existing</t>
  </si>
  <si>
    <t>Ele. Chip Scuttle</t>
  </si>
  <si>
    <t>Gas Range</t>
  </si>
  <si>
    <t>Gas Grill</t>
  </si>
  <si>
    <t>Exhaust Hood w/ Fire Suppression System</t>
  </si>
  <si>
    <t>Cupboard W/ Drawer- existing</t>
  </si>
  <si>
    <t>Cold Kitchen</t>
  </si>
  <si>
    <t>Upright Freezer</t>
  </si>
  <si>
    <t>Worktable W/ Sink</t>
  </si>
  <si>
    <t>Salad Table</t>
  </si>
  <si>
    <t>Worktable</t>
  </si>
  <si>
    <t>Undercounter Fridge</t>
  </si>
  <si>
    <t>Potwash Area</t>
  </si>
  <si>
    <t>Triple Bowl Sink</t>
  </si>
  <si>
    <t>Shelving unit</t>
  </si>
  <si>
    <t>Dishwash Area</t>
  </si>
  <si>
    <t>Shelving Unit</t>
  </si>
  <si>
    <t>Corridor</t>
  </si>
  <si>
    <t>Container Trolleys</t>
  </si>
  <si>
    <t>Platform Scale</t>
  </si>
  <si>
    <t>Plating Area</t>
  </si>
  <si>
    <t>Cupboard Table- existing</t>
  </si>
  <si>
    <t>Mobile Worktable</t>
  </si>
  <si>
    <t>Mobile Hot Cupboard</t>
  </si>
  <si>
    <t>117000 - LAUNDRY EQUIPMENT</t>
  </si>
  <si>
    <t>LAUNDRY</t>
  </si>
  <si>
    <t>Table W/ Sink</t>
  </si>
  <si>
    <t>Dirty Linen Trolley (existing)</t>
  </si>
  <si>
    <t>Spin Dryer (existing)</t>
  </si>
  <si>
    <t>25 Kg Extractor Washer (existing)</t>
  </si>
  <si>
    <t>36 Kg Extractor Washer</t>
  </si>
  <si>
    <t>7 Kg Extractor Washer (existing)</t>
  </si>
  <si>
    <t>16 Kg Dryer (existing)</t>
  </si>
  <si>
    <t>Flat Ironer</t>
  </si>
  <si>
    <t>Utility Press (existing)</t>
  </si>
  <si>
    <t>Ironer</t>
  </si>
  <si>
    <t>Clean Linen Trolley (existing)</t>
  </si>
  <si>
    <t>Hanging Rail</t>
  </si>
  <si>
    <t>Sewing Machine (existing)</t>
  </si>
  <si>
    <t>BILL No. 11 - EQUIPMENT</t>
  </si>
  <si>
    <t>BILL NO. 12</t>
  </si>
  <si>
    <t>FURNISHINGS</t>
  </si>
  <si>
    <t>123640 - STONE CONTERTOPS</t>
  </si>
  <si>
    <t>Reception counter units; constructed from 100 thick hollow concrete blocks, filled with concrete and reinforced 12 diameter steel bars, faced with plaster and paint on both sides, comprising 30 thick granite serving counter top, 25 thick blockboard counter top faced on all exposed surfaces with plastic laminate veneer; including base steel angle brackets, 6 thick cork board on plywood, fittings and fixings; complete; as specified and as Drg. A-503; detail 11</t>
  </si>
  <si>
    <t>Overall size 640 x 1200 high; straight, curved</t>
  </si>
  <si>
    <t>Pantry worktop; 30 thick granite; including 20 thick backsplash, supports and fixings; complete; as specified and as Drg. A-501; detail 14</t>
  </si>
  <si>
    <t>600 wide</t>
  </si>
  <si>
    <t>600 wide; U shape</t>
  </si>
  <si>
    <t xml:space="preserve">750 wide; curved </t>
  </si>
  <si>
    <t>124813 - ENTRANCE FLOOR MATS AND FRAME</t>
  </si>
  <si>
    <t>Door mats and frames; corrugated rubber mat strips with aluminium slates; including aluminium frame with patent-clip-on polypropylene corner brackets for building in; including cement-sand screed levelling; complete; as specified and as Drg. A-501; detail 15</t>
  </si>
  <si>
    <t>Size 800 x 2400</t>
  </si>
  <si>
    <t>Size 1000 x 1800</t>
  </si>
  <si>
    <t>Size 600 x 1750</t>
  </si>
  <si>
    <t>BILL No. 12 - FURNISHINGS</t>
  </si>
  <si>
    <t>BILL NO. 14</t>
  </si>
  <si>
    <t>CONVEYING EQUIPMENT</t>
  </si>
  <si>
    <t>JD</t>
  </si>
  <si>
    <t>142100 - ELECTRIC TRACTION ELEVATORS</t>
  </si>
  <si>
    <t>Passenger, bed, &amp; service lifts, including all necessary controls and accessories</t>
  </si>
  <si>
    <t>Reference Elevator (L1) 800 kg (passenger),
1 m/s, as specified and shown on the drawings</t>
  </si>
  <si>
    <t>Reference Elevator (L2) 1600 kg (bed),
1 m/s, as specified and shown on the drawings</t>
  </si>
  <si>
    <t>Reference Elevator (L3) 1000 kg (service),
1 m/s, as specified and shown on the drawings</t>
  </si>
  <si>
    <t>BILL NO. 14 - CONVEYING EQUIPMENT</t>
  </si>
  <si>
    <t>BILL NO. 21</t>
  </si>
  <si>
    <t>FIRE SUPPRESSION</t>
  </si>
  <si>
    <t>211100 - FACILITY FIRE-SUPPRESSION WATER- SERVICE PIPING</t>
  </si>
  <si>
    <t>Standpipes and wet-pipe sprinlers</t>
  </si>
  <si>
    <t>Black Steel Pipes and fittings</t>
  </si>
  <si>
    <t>25 dn</t>
  </si>
  <si>
    <t>32 dn</t>
  </si>
  <si>
    <t>40 dn</t>
  </si>
  <si>
    <t>50 dn</t>
  </si>
  <si>
    <t>65 dn</t>
  </si>
  <si>
    <t>80 dn</t>
  </si>
  <si>
    <t>100 dn</t>
  </si>
  <si>
    <t>150 dn</t>
  </si>
  <si>
    <t>Valves</t>
  </si>
  <si>
    <t>Gate valves</t>
  </si>
  <si>
    <t>Test and drain valves</t>
  </si>
  <si>
    <t>Specialty Valves</t>
  </si>
  <si>
    <t>Fire-Protection-Service Valves</t>
  </si>
  <si>
    <t>Alarm check valves</t>
  </si>
  <si>
    <t>Check valves</t>
  </si>
  <si>
    <t>Zone valve assembly</t>
  </si>
  <si>
    <t>Automatic Sprinklers</t>
  </si>
  <si>
    <t>Type SP-1</t>
  </si>
  <si>
    <t>Type SP-2</t>
  </si>
  <si>
    <t>Type SP-3</t>
  </si>
  <si>
    <t>Hose Connection</t>
  </si>
  <si>
    <t>Type FHR-1</t>
  </si>
  <si>
    <t>Type FHR-2</t>
  </si>
  <si>
    <t>Fire Department Connections</t>
  </si>
  <si>
    <t>Automatic air vent</t>
  </si>
  <si>
    <t>213113 - ELECTRIC-DRIVE, CENTRIFUGAL FIRE PUMPS</t>
  </si>
  <si>
    <t>End Suction Fire Pumps</t>
  </si>
  <si>
    <t>Type FP-B1-01&amp; 02</t>
  </si>
  <si>
    <t>Pressure-Maintenance Pumps</t>
  </si>
  <si>
    <t>Type JP-B1-01</t>
  </si>
  <si>
    <t>Spare parts a specified for split case fire pump and pressure maintenance pump</t>
  </si>
  <si>
    <t>BILL NO. 21 - FIRE SUPPRESSION</t>
  </si>
  <si>
    <t>BILL NO. 22</t>
  </si>
  <si>
    <t>PLUMBING</t>
  </si>
  <si>
    <t>220719 - PLUMBING PIPING INSULATION</t>
  </si>
  <si>
    <t>Interior Insulation, Mineral Fiber</t>
  </si>
  <si>
    <t>Domestic hot and recirculated hot water, concealed</t>
  </si>
  <si>
    <t>25 mm thick</t>
  </si>
  <si>
    <t>15 dn</t>
  </si>
  <si>
    <t>20 dn</t>
  </si>
  <si>
    <t>25dn</t>
  </si>
  <si>
    <t>Domestic hot and recirculated hot water, on all pipes running in mechanical rooms or exposed to view, Mineral fiber with AL jacketing</t>
  </si>
  <si>
    <t>40dn</t>
  </si>
  <si>
    <t>221116 - WATER DISTRIBUTION PIPING</t>
  </si>
  <si>
    <t>Aboveground, Water Distribution Piping</t>
  </si>
  <si>
    <t>Cold Water PVC Pipes and fittings</t>
  </si>
  <si>
    <t>Hot Water CPVC Pipes and fittings</t>
  </si>
  <si>
    <t xml:space="preserve">Ball valves </t>
  </si>
  <si>
    <t xml:space="preserve">Globe valves  </t>
  </si>
  <si>
    <t xml:space="preserve">Gate valves  </t>
  </si>
  <si>
    <t xml:space="preserve">Check valves </t>
  </si>
  <si>
    <t>Automatic air valves</t>
  </si>
  <si>
    <t>221123 - DOMESTIC WATER PIPING SPECIALTIES</t>
  </si>
  <si>
    <t>WATER TAPS</t>
  </si>
  <si>
    <t>Type WT-1</t>
  </si>
  <si>
    <t>PERINAL BIP COCK</t>
  </si>
  <si>
    <t>Type BPH-1</t>
  </si>
  <si>
    <t>Float valve</t>
  </si>
  <si>
    <t>3-Way Mixing Valve</t>
  </si>
  <si>
    <t xml:space="preserve">221123 - DOMESTIC WATER PUMPS </t>
  </si>
  <si>
    <t>In-Line Circulators</t>
  </si>
  <si>
    <t>Type P-RF-02</t>
  </si>
  <si>
    <t>Type P-RF-03</t>
  </si>
  <si>
    <t>End suction centrifugal pumps</t>
  </si>
  <si>
    <t>Type P-B-01</t>
  </si>
  <si>
    <t>Type P-RF-01-1 &amp; -2</t>
  </si>
  <si>
    <t>Spare parts as specified for water distribution pumps</t>
  </si>
  <si>
    <t>221123.13 - DOMESTIC WATER PACKAGED BOOSTER PUMP SETS</t>
  </si>
  <si>
    <t>Type PU-RF-1</t>
  </si>
  <si>
    <t>Set</t>
  </si>
  <si>
    <t>Type PU-RF-2</t>
  </si>
  <si>
    <t>Spare parts as specified for packaged booster pumps</t>
  </si>
  <si>
    <t>221316 - SANITARY WASTE AND VENT PIPING</t>
  </si>
  <si>
    <t>Above Ground / Underground , Soil, Waste and Vent Piping</t>
  </si>
  <si>
    <t xml:space="preserve">PVC pipes </t>
  </si>
  <si>
    <t>32dn</t>
  </si>
  <si>
    <t>82 dn</t>
  </si>
  <si>
    <t>110 dn</t>
  </si>
  <si>
    <t>Underground, soil, waste and vent piping connecting inspection chambers</t>
  </si>
  <si>
    <t>PVC pipes</t>
  </si>
  <si>
    <t xml:space="preserve">Inspection Chambers </t>
  </si>
  <si>
    <t>Sewer Inspection Chambers</t>
  </si>
  <si>
    <t>Aboveground / Underground , Soil, Waste Force Mains</t>
  </si>
  <si>
    <t>Ductile-iron pipes</t>
  </si>
  <si>
    <t>Aboveground , Storm Drainage Piping</t>
  </si>
  <si>
    <t>22112 - SANITARY WATER PIPING SPECIALTIES</t>
  </si>
  <si>
    <t>Floor drains</t>
  </si>
  <si>
    <t>Type FD-1; 82 dn</t>
  </si>
  <si>
    <t>Type FD-2; 100 dn</t>
  </si>
  <si>
    <t>Floor cleanouts</t>
  </si>
  <si>
    <t>Type FCO; 110 dn</t>
  </si>
  <si>
    <t>Type FCO; 100 dn</t>
  </si>
  <si>
    <t>Cowls</t>
  </si>
  <si>
    <t>Roof drains</t>
  </si>
  <si>
    <t>Type RD-1; 82 dn</t>
  </si>
  <si>
    <t>Type SCD-1; 50 dn</t>
  </si>
  <si>
    <t>Balcony drains</t>
  </si>
  <si>
    <t>Type BD-1; 50 dn</t>
  </si>
  <si>
    <t>Terrace drains</t>
  </si>
  <si>
    <t>Type TD-1; 82 dn</t>
  </si>
  <si>
    <t>221429 - SUMP PUMPS</t>
  </si>
  <si>
    <t>Duplex sump pumps</t>
  </si>
  <si>
    <t>Type SP-B-01</t>
  </si>
  <si>
    <t>Spare parts as specified for sewage and sump pumps</t>
  </si>
  <si>
    <t>223100 - DOMESTIC WATER SOFTNERS</t>
  </si>
  <si>
    <t>Type WS-1</t>
  </si>
  <si>
    <t>223500- DOMESTIC WATER HEAT EXCHANGERS</t>
  </si>
  <si>
    <t>Large-capacity storage heat exchangers</t>
  </si>
  <si>
    <t>HWST-RF-01-1 &amp; 2</t>
  </si>
  <si>
    <t>HWST-RF-02-1 &amp; 2</t>
  </si>
  <si>
    <t>224000 - PLUMBING FIXTURES</t>
  </si>
  <si>
    <t>Lavatories</t>
  </si>
  <si>
    <t>Type LAV-1</t>
  </si>
  <si>
    <t xml:space="preserve">Type LAV-2 </t>
  </si>
  <si>
    <t>Water closets</t>
  </si>
  <si>
    <t>Type EWC-1</t>
  </si>
  <si>
    <t xml:space="preserve">Type EWC-2 </t>
  </si>
  <si>
    <t>Bathtubs</t>
  </si>
  <si>
    <t>Type BT-1</t>
  </si>
  <si>
    <t>Showers</t>
  </si>
  <si>
    <t>Type SH-1</t>
  </si>
  <si>
    <t>Sinks</t>
  </si>
  <si>
    <t>Type MS-1</t>
  </si>
  <si>
    <t xml:space="preserve">Type KS-1 </t>
  </si>
  <si>
    <t>Type KS-2</t>
  </si>
  <si>
    <t>BILL NO. 22 - PLUMBING</t>
  </si>
  <si>
    <t>BILL NO. 23</t>
  </si>
  <si>
    <t>HEATING, VENTILATING AND AIR CONDITIONING</t>
  </si>
  <si>
    <t>230713 - DUCT INSULATION</t>
  </si>
  <si>
    <t>Indoor Duct And Plenum Insulation</t>
  </si>
  <si>
    <t>Rectangular, supply and Return ducts, concealed</t>
  </si>
  <si>
    <t>50 mm thick Mineral Fiber Blanket</t>
  </si>
  <si>
    <t>Rectangular, treated fresh air ducts, concealed</t>
  </si>
  <si>
    <t>Rectangular, range-hood exhaust ducts, concealed</t>
  </si>
  <si>
    <t>25 mm thick Mineral Fiber Board</t>
  </si>
  <si>
    <t>Outdoor Duct And Plenum Insulation</t>
  </si>
  <si>
    <t>50 mm thick Mineral Fiber Blanket with Al jacketing</t>
  </si>
  <si>
    <t>Boiler Breeching And Connector Insulation</t>
  </si>
  <si>
    <t>Round</t>
  </si>
  <si>
    <t>50 mm thick Calcium Cilicate with Al jacketing</t>
  </si>
  <si>
    <t>230719 - HVAC PIPE INSULATION</t>
  </si>
  <si>
    <t>Interior Insulation</t>
  </si>
  <si>
    <t>Condensate drain piping</t>
  </si>
  <si>
    <t>19 mm thick</t>
  </si>
  <si>
    <t>Heating hot-water supply and return, concealed</t>
  </si>
  <si>
    <t>38 mm thick</t>
  </si>
  <si>
    <t>Heating hot-water supply and return, on all pipes running in mechanical rooms or exposed to view with AL jacketing</t>
  </si>
  <si>
    <t>50 mm thick</t>
  </si>
  <si>
    <t>System complete as specified and as shown on drawings</t>
  </si>
  <si>
    <t>Spare parts as specified for BMS</t>
  </si>
  <si>
    <t>231113 - FACILITY FUEL OIL PIPING</t>
  </si>
  <si>
    <t>Black steel pipes and fittings</t>
  </si>
  <si>
    <t>Fuel oil storage tanks</t>
  </si>
  <si>
    <t>Type FOT-01</t>
  </si>
  <si>
    <t>Type FOT-02</t>
  </si>
  <si>
    <t>Strainer</t>
  </si>
  <si>
    <t>231126 - FACILITY LIQUEFIED PETROLIUM GAS PIPING</t>
  </si>
  <si>
    <t>Aboveground pipes and fittings</t>
  </si>
  <si>
    <t>Copper pipes running under tiles</t>
  </si>
  <si>
    <t>22 dn</t>
  </si>
  <si>
    <t>35 dn</t>
  </si>
  <si>
    <t>Gas panels</t>
  </si>
  <si>
    <t>For Main Kitchen</t>
  </si>
  <si>
    <t>Solenoid valve</t>
  </si>
  <si>
    <t>Excess flow shut-off valve</t>
  </si>
  <si>
    <t xml:space="preserve">Gas leak detection system complete with all Accessories </t>
  </si>
  <si>
    <t>232113 - HYDRONIC PIPING</t>
  </si>
  <si>
    <t>Hot Water Pipes</t>
  </si>
  <si>
    <t xml:space="preserve">PEX-A Flexible pipe, complete with fittings, valves, controls , joints, flexible connectors, unions, flanges, couplings, sleeves and all the accessories required for system operation, maintenance and occupants comfort. </t>
  </si>
  <si>
    <t>16 dn</t>
  </si>
  <si>
    <t>Condensate Drain Pipes</t>
  </si>
  <si>
    <t>PVC pipes and fittings</t>
  </si>
  <si>
    <t>Ball valves</t>
  </si>
  <si>
    <t>Hydronic Specialties</t>
  </si>
  <si>
    <t>Expansion Tanks</t>
  </si>
  <si>
    <t>Type ET-01</t>
  </si>
  <si>
    <t>232123 - HYDRONIC PUMPS</t>
  </si>
  <si>
    <t>Centrifugal Flexible-coupled end suction pumps</t>
  </si>
  <si>
    <t xml:space="preserve"> HWP-GF-01-1 </t>
  </si>
  <si>
    <t xml:space="preserve"> HWP-GF-01-2</t>
  </si>
  <si>
    <t xml:space="preserve"> HWP-GF-01-3</t>
  </si>
  <si>
    <t>Type SHP-RF-01</t>
  </si>
  <si>
    <t>Spare parts as specified for all hydronic pumps</t>
  </si>
  <si>
    <t>232500- HVAC WATER TREATMENT</t>
  </si>
  <si>
    <t>Closed-loop chemical feed system for heating water distribution systems</t>
  </si>
  <si>
    <t>Closed-loop chemical feed system for solar hot  water distribution systems</t>
  </si>
  <si>
    <t>233113- METAL DUCTS</t>
  </si>
  <si>
    <t>Galvanized steel ductwork</t>
  </si>
  <si>
    <t>Kg</t>
  </si>
  <si>
    <t>Carbon  steel for range hood exhaust</t>
  </si>
  <si>
    <t>233300 - AIR DUCT ACCESSORIES</t>
  </si>
  <si>
    <t>Manual volume dampers</t>
  </si>
  <si>
    <t>Fire dampers</t>
  </si>
  <si>
    <t>Motorized dampers</t>
  </si>
  <si>
    <t>Flexible ducts</t>
  </si>
  <si>
    <t>233423- POWER VENTILATOR UTILITY SET FANS</t>
  </si>
  <si>
    <t>Centrifugal inline fans</t>
  </si>
  <si>
    <t>Type EF-GF-01</t>
  </si>
  <si>
    <t>Type EF-RF-01</t>
  </si>
  <si>
    <t>Type EF-RF-02</t>
  </si>
  <si>
    <t>Type EF-RF-03</t>
  </si>
  <si>
    <t>Type EF-RF-05</t>
  </si>
  <si>
    <t>Type EF-RF-06</t>
  </si>
  <si>
    <t>Type EF-RF-07</t>
  </si>
  <si>
    <t>Type EF-RF-08</t>
  </si>
  <si>
    <t>Type EF-RF-09</t>
  </si>
  <si>
    <t>Type EF-RF-10</t>
  </si>
  <si>
    <t>Type EF-TR-01</t>
  </si>
  <si>
    <t>Type EF-TR-02</t>
  </si>
  <si>
    <t>Roof Exhaust fans</t>
  </si>
  <si>
    <t>Type EF-FF-01</t>
  </si>
  <si>
    <t xml:space="preserve">Nr </t>
  </si>
  <si>
    <t>Type EF-FF-02</t>
  </si>
  <si>
    <t>Type EF-RF-04</t>
  </si>
  <si>
    <t>Spare parts as specified on fans</t>
  </si>
  <si>
    <t>233713 - DIFFUSERS, REGISTERS, AND GRILLES</t>
  </si>
  <si>
    <t>Diffusers</t>
  </si>
  <si>
    <t>Supply diffusers 600x600</t>
  </si>
  <si>
    <t>200 dn</t>
  </si>
  <si>
    <t>250 dn</t>
  </si>
  <si>
    <t>300 dn</t>
  </si>
  <si>
    <t>350 dn</t>
  </si>
  <si>
    <t>400 dn</t>
  </si>
  <si>
    <t>Return diffusers 600x600</t>
  </si>
  <si>
    <t>Exhaust diffusers 600x600</t>
  </si>
  <si>
    <t>Registers</t>
  </si>
  <si>
    <t>Supply registers</t>
  </si>
  <si>
    <t>350 x 200</t>
  </si>
  <si>
    <t>400 x 250</t>
  </si>
  <si>
    <t>Return air registers</t>
  </si>
  <si>
    <t>Exhaust air registers</t>
  </si>
  <si>
    <t>150 x 150</t>
  </si>
  <si>
    <t>Grilles</t>
  </si>
  <si>
    <t>Door grilles</t>
  </si>
  <si>
    <t xml:space="preserve">200 x 100 </t>
  </si>
  <si>
    <t>235100 - BREECHINGS, CHIMNEYS, AND STACKS</t>
  </si>
  <si>
    <t>Boiler breeching ductwork</t>
  </si>
  <si>
    <t>600 dn</t>
  </si>
  <si>
    <t>235223 - CAST IRON BOILERS</t>
  </si>
  <si>
    <t>Hot-water boilers</t>
  </si>
  <si>
    <t>Type B-GF-01 &amp; 02</t>
  </si>
  <si>
    <t>Spare parts as specified for and hot water boilers</t>
  </si>
  <si>
    <t>237320 - VARIABLE REFRIGERANT VOLUME AIR CONDITIONNING UNITS</t>
  </si>
  <si>
    <t>Indoor Units</t>
  </si>
  <si>
    <t>Type VRAC-01</t>
  </si>
  <si>
    <t>Type VRAC-02</t>
  </si>
  <si>
    <t>Type VRAC-03</t>
  </si>
  <si>
    <t>Type VRAC-04</t>
  </si>
  <si>
    <t>Type VRAC-05</t>
  </si>
  <si>
    <t>Type VRAC-06</t>
  </si>
  <si>
    <t>Type VRAC-07</t>
  </si>
  <si>
    <t>Type VRAC-08</t>
  </si>
  <si>
    <t>Outdoor Units</t>
  </si>
  <si>
    <t>Type VRCU-01</t>
  </si>
  <si>
    <t>Type VRCU-02</t>
  </si>
  <si>
    <t>Type VRCU-03</t>
  </si>
  <si>
    <t>Refrigerant Piping, complete with all Insulation, Valves and Fittings.</t>
  </si>
  <si>
    <t>237413 - PACKAGED, OUTDOOR, CENTRAL STATION AIR-HANDLING UNITS</t>
  </si>
  <si>
    <t>Type RTU-FF-01</t>
  </si>
  <si>
    <t>Type RTU-RF-01</t>
  </si>
  <si>
    <t>Type RTU-RF-02</t>
  </si>
  <si>
    <t>Type RTU-RF-03</t>
  </si>
  <si>
    <t>Spare parts as specified for air handling units</t>
  </si>
  <si>
    <t>238126 - Split System Air Conditionners</t>
  </si>
  <si>
    <t>Type SRAC-GF-01/ SRCU-GF-01</t>
  </si>
  <si>
    <t>Type SRAC-RF-02/ SRCU-RF-02</t>
  </si>
  <si>
    <t>Type SRAC-RF-03/ SRCU-RF-03</t>
  </si>
  <si>
    <t>238233 - CONVECTORS</t>
  </si>
  <si>
    <t>Radiators</t>
  </si>
  <si>
    <t>Room Radiators:</t>
  </si>
  <si>
    <t>Type  R4-750</t>
  </si>
  <si>
    <t>Type  R5-750</t>
  </si>
  <si>
    <t>Type  R6-750</t>
  </si>
  <si>
    <t>Type  R9-750</t>
  </si>
  <si>
    <t>Type  R10-750</t>
  </si>
  <si>
    <t>Type  R11-750</t>
  </si>
  <si>
    <t>Type  R12-750</t>
  </si>
  <si>
    <t>Type  R13-750</t>
  </si>
  <si>
    <t>Type  R14-750</t>
  </si>
  <si>
    <t>Type  R15-750</t>
  </si>
  <si>
    <t>Type  R16-750</t>
  </si>
  <si>
    <t>Water Cabinets</t>
  </si>
  <si>
    <t>WHC-GF-01</t>
  </si>
  <si>
    <t>WHC-FF-01</t>
  </si>
  <si>
    <t>WHC-FF-02</t>
  </si>
  <si>
    <t>WHC-FF-03</t>
  </si>
  <si>
    <t>WHC-SF-01</t>
  </si>
  <si>
    <t>WHC-SF-02</t>
  </si>
  <si>
    <t>WHC-SF-03</t>
  </si>
  <si>
    <t>239000 - SOLAR HEATING SYSTEM</t>
  </si>
  <si>
    <t>Solar Collectors</t>
  </si>
  <si>
    <t>Type SC-01</t>
  </si>
  <si>
    <t>Hot Water Piping, complete with all Insulation, Valves and Fittings.</t>
  </si>
  <si>
    <t>BILL NO. 23 - HEATING, VENTILATING AND AIR CONDITIONING</t>
  </si>
  <si>
    <t>BILL NO. 26</t>
  </si>
  <si>
    <t>ELECTRICAL</t>
  </si>
  <si>
    <t>General</t>
  </si>
  <si>
    <t>260519 - CONDUCTORS AND CABLES</t>
  </si>
  <si>
    <t>Single core, copper conductor, PVC insulated, (grounding cables), unarmoured; 0.6/1 kV</t>
  </si>
  <si>
    <t>6 mm2</t>
  </si>
  <si>
    <t>10 mm2</t>
  </si>
  <si>
    <t>16 mm2</t>
  </si>
  <si>
    <t>25 mm2</t>
  </si>
  <si>
    <t>35 mm2</t>
  </si>
  <si>
    <t>70 mm2</t>
  </si>
  <si>
    <t>120 mm2</t>
  </si>
  <si>
    <t>150 mm2</t>
  </si>
  <si>
    <t>240 mm2</t>
  </si>
  <si>
    <t>Multi core, copper conductor, XLPE insulated, PVC sheathed feeder cables; unarmoured; 0.6/1 kV</t>
  </si>
  <si>
    <t>4x6 mm2</t>
  </si>
  <si>
    <t>4x10 mm2</t>
  </si>
  <si>
    <t>4x16 mm2</t>
  </si>
  <si>
    <t>4x25 mm2</t>
  </si>
  <si>
    <t>4x50 mm2</t>
  </si>
  <si>
    <t>4x120 mm2</t>
  </si>
  <si>
    <t>4x240 mm2</t>
  </si>
  <si>
    <t>4x300 mm2</t>
  </si>
  <si>
    <t>FP 400 Fire resistant armoured cables</t>
  </si>
  <si>
    <t>4x35 mm2</t>
  </si>
  <si>
    <t>260526 - GROUNDING AND BONDING FOR ELECTRICAL SYSTEMS</t>
  </si>
  <si>
    <t>Type TN-S complete, for</t>
  </si>
  <si>
    <t>Main distribution board (MDB)</t>
  </si>
  <si>
    <t>200kVA standby generator</t>
  </si>
  <si>
    <t>Distribution panelboards, final branch circuit panelboards, indoor and outdoor lighting installations and wiring accessories</t>
  </si>
  <si>
    <t>Signal and communication system</t>
  </si>
  <si>
    <t>260536 - CABLE TRAYS FOR ELECTRICAL SYSTEMS</t>
  </si>
  <si>
    <t>Cable tray 60 cm</t>
  </si>
  <si>
    <t>Cable tray 30 cm</t>
  </si>
  <si>
    <t>Cable tray 30 cm with cover</t>
  </si>
  <si>
    <t>260543 - UNDERGROUND DUCTS AND RACEWAYS FOR ELECTRICAL SYSTEMS</t>
  </si>
  <si>
    <t>Underground cable duct assemblies encased in concrete</t>
  </si>
  <si>
    <r>
      <t>Duct bank of 4</t>
    </r>
    <r>
      <rPr>
        <sz val="12"/>
        <color indexed="8"/>
        <rFont val="Symbol"/>
        <family val="1"/>
        <charset val="2"/>
      </rPr>
      <t>f</t>
    </r>
    <r>
      <rPr>
        <sz val="12"/>
        <color indexed="8"/>
        <rFont val="Times New Roman"/>
        <family val="1"/>
      </rPr>
      <t>150</t>
    </r>
    <r>
      <rPr>
        <sz val="12"/>
        <color indexed="8"/>
        <rFont val="Symbol"/>
        <family val="1"/>
        <charset val="2"/>
      </rPr>
      <t xml:space="preserve"> </t>
    </r>
    <r>
      <rPr>
        <sz val="12"/>
        <color indexed="8"/>
        <rFont val="Times New Roman"/>
        <family val="1"/>
      </rPr>
      <t>mm conduits</t>
    </r>
  </si>
  <si>
    <r>
      <t>Duct bank of 2</t>
    </r>
    <r>
      <rPr>
        <sz val="12"/>
        <color indexed="8"/>
        <rFont val="Symbol"/>
        <family val="1"/>
        <charset val="2"/>
      </rPr>
      <t>f</t>
    </r>
    <r>
      <rPr>
        <sz val="12"/>
        <color indexed="8"/>
        <rFont val="Times New Roman"/>
        <family val="1"/>
      </rPr>
      <t>150</t>
    </r>
    <r>
      <rPr>
        <sz val="12"/>
        <color indexed="8"/>
        <rFont val="Symbol"/>
        <family val="1"/>
        <charset val="2"/>
      </rPr>
      <t xml:space="preserve"> </t>
    </r>
    <r>
      <rPr>
        <sz val="12"/>
        <color indexed="8"/>
        <rFont val="Times New Roman"/>
        <family val="1"/>
      </rPr>
      <t>mm conduits</t>
    </r>
  </si>
  <si>
    <t>Trenches for directly buried LV cables</t>
  </si>
  <si>
    <t>Trench (widthxdepth: 600x800mm)</t>
  </si>
  <si>
    <t>Manholes</t>
  </si>
  <si>
    <t>Manhole 800x800x800mm</t>
  </si>
  <si>
    <t>262413 - SWITCHBOARDS</t>
  </si>
  <si>
    <t>MDB</t>
  </si>
  <si>
    <t>262416 - PANELBOARDS</t>
  </si>
  <si>
    <t>Distribution Panelboards (DPs)</t>
  </si>
  <si>
    <t>EDP</t>
  </si>
  <si>
    <t>Subdistribution panels</t>
  </si>
  <si>
    <t>SDP-G</t>
  </si>
  <si>
    <t>SDP-GL</t>
  </si>
  <si>
    <t>SDP-R</t>
  </si>
  <si>
    <t>ESDP-G</t>
  </si>
  <si>
    <t>ESDP-R</t>
  </si>
  <si>
    <t>Final branch circuit panels</t>
  </si>
  <si>
    <t>LP-S</t>
  </si>
  <si>
    <t>LP-GL</t>
  </si>
  <si>
    <t>LP-G1</t>
  </si>
  <si>
    <t>LP-G2</t>
  </si>
  <si>
    <t>LP-11</t>
  </si>
  <si>
    <t>LP-12</t>
  </si>
  <si>
    <t>LP-21</t>
  </si>
  <si>
    <t>LP-22</t>
  </si>
  <si>
    <t>LP-R</t>
  </si>
  <si>
    <t>ELP-S</t>
  </si>
  <si>
    <t>ELP-G1</t>
  </si>
  <si>
    <t>ELP-G2</t>
  </si>
  <si>
    <t>ELP-11</t>
  </si>
  <si>
    <t>ELP-12</t>
  </si>
  <si>
    <t>ELP-21</t>
  </si>
  <si>
    <t>ELP-22</t>
  </si>
  <si>
    <t>ELP-R</t>
  </si>
  <si>
    <t>ULP-1</t>
  </si>
  <si>
    <t>262419 MOTOR CONTROL CENTERS</t>
  </si>
  <si>
    <t>MCC-RF</t>
  </si>
  <si>
    <t>262726 - WIRING DEVICES</t>
  </si>
  <si>
    <t>Switches</t>
  </si>
  <si>
    <t>General lighting switch (S1); one way</t>
  </si>
  <si>
    <t>General lighting switch (S1); two way</t>
  </si>
  <si>
    <t>General lighting switch (S1); one way two gang</t>
  </si>
  <si>
    <t>General lighting switch (S15); one way</t>
  </si>
  <si>
    <t>General lighting switch (S15); two way</t>
  </si>
  <si>
    <t>Push button</t>
  </si>
  <si>
    <t xml:space="preserve">Socket Outlets </t>
  </si>
  <si>
    <t>Type R01; simplex</t>
  </si>
  <si>
    <t>Type R01; duplex</t>
  </si>
  <si>
    <t>Type R05; simplex</t>
  </si>
  <si>
    <t>Type R05; duplex</t>
  </si>
  <si>
    <t>Type R01; simplex; floor mounted</t>
  </si>
  <si>
    <t>Type R01; duplex; floor mounted</t>
  </si>
  <si>
    <t>Electric Outlets</t>
  </si>
  <si>
    <t>Lighting outlet ;ceiling mounted; 16Amp,2P</t>
  </si>
  <si>
    <t>Lighting outlet ;wall mounted; 16Amp,2P</t>
  </si>
  <si>
    <t>262816 - ENCLOSED SWITCHES AND CIRCUIT BREAKERS</t>
  </si>
  <si>
    <t>Switch Disconnectors (Disconnecting Switches)</t>
  </si>
  <si>
    <t>16Amp, 2P</t>
  </si>
  <si>
    <t>16Amp, 2P, weatherproof</t>
  </si>
  <si>
    <t>16Amp, 2P, weatherproof, pedestal type</t>
  </si>
  <si>
    <t>20Amp, 2P</t>
  </si>
  <si>
    <t>20Amp, 2P, weatherproof, pedestal type</t>
  </si>
  <si>
    <t>32Amp, 2P</t>
  </si>
  <si>
    <t>32Amp, 2P, pedestal type</t>
  </si>
  <si>
    <t>32Amp, 2P, weatherproof</t>
  </si>
  <si>
    <t>32Amp, 4P</t>
  </si>
  <si>
    <t>20Amp, 4P</t>
  </si>
  <si>
    <t>40Amp, 4P</t>
  </si>
  <si>
    <t>63Amp, 4P</t>
  </si>
  <si>
    <t>63Amp, 4P, pedestal type</t>
  </si>
  <si>
    <t>Switch Disconnectors with Combination Starter</t>
  </si>
  <si>
    <t>16Amp, 4P, weatherproof</t>
  </si>
  <si>
    <t>20Amp, 4P, weatherproof</t>
  </si>
  <si>
    <t>263213 - PACKAGED ENGINE GENERATORS</t>
  </si>
  <si>
    <t>Oudooor sound proof generator, including enclosure, control panel, silencer, gas exhaust pipes, and installation of all accessories and equipment required.</t>
  </si>
  <si>
    <t>200 kVA, 400 V, 50 Hz (standby), 1500rpm, three phase, four wire, as shown on drawings</t>
  </si>
  <si>
    <t>Daily fuel tank (500 Liters)</t>
  </si>
  <si>
    <t xml:space="preserve">263353 - STATIC UNINTERRUPTIBLE POWER SUPPLY </t>
  </si>
  <si>
    <t>UPS system complete, including</t>
  </si>
  <si>
    <t>battery, charger, inverter, transfer</t>
  </si>
  <si>
    <t xml:space="preserve">switch and manual by pass switch  </t>
  </si>
  <si>
    <t>UPS, 25 kVA , 3-phase 230V/400V input, 3-phase 230V/400V output</t>
  </si>
  <si>
    <t>263600 - TRANSFER SWITCHES</t>
  </si>
  <si>
    <t>Automatic transfer switch</t>
  </si>
  <si>
    <t>ATS,400 A, 4 poles</t>
  </si>
  <si>
    <t>264113 - LIGHTNING PROTECTION FOR STRUCTURES</t>
  </si>
  <si>
    <t>Complete faraday cage system for the new building as specified and as shown on drawings</t>
  </si>
  <si>
    <t xml:space="preserve">265100 - INTERIOR LIGHTING </t>
  </si>
  <si>
    <t>Lighting Fixtures</t>
  </si>
  <si>
    <t>Type A1</t>
  </si>
  <si>
    <t>Type A2</t>
  </si>
  <si>
    <t>Type A3</t>
  </si>
  <si>
    <t>Type A5</t>
  </si>
  <si>
    <t>Type B1</t>
  </si>
  <si>
    <t>Type B2</t>
  </si>
  <si>
    <t>Type B3</t>
  </si>
  <si>
    <t>Type C1</t>
  </si>
  <si>
    <t>Type C2</t>
  </si>
  <si>
    <t>Type C3</t>
  </si>
  <si>
    <t>Type C4</t>
  </si>
  <si>
    <t>Type C5</t>
  </si>
  <si>
    <t>Type E1</t>
  </si>
  <si>
    <t>Type E11</t>
  </si>
  <si>
    <t>Type E2</t>
  </si>
  <si>
    <t>Type M1</t>
  </si>
  <si>
    <t>Type BH</t>
  </si>
  <si>
    <t>Type U2</t>
  </si>
  <si>
    <t>Type U3</t>
  </si>
  <si>
    <t>Type S1</t>
  </si>
  <si>
    <t>BILL NO. 26 - ELECTRICAL</t>
  </si>
  <si>
    <t>BILL NO. 27</t>
  </si>
  <si>
    <t>COMMUNICATIONS</t>
  </si>
  <si>
    <t>270536 - CABLE TRAYS FOR COMMUNICATIONS SYSTEMS</t>
  </si>
  <si>
    <t>Main Distribution Frame (MDF) - 50 Pair</t>
  </si>
  <si>
    <t>IDC 110 Block (50 Pairs)</t>
  </si>
  <si>
    <t>274133- MASTER ANTENNA TELEVISION SYSTEM</t>
  </si>
  <si>
    <t>Satellite Dish</t>
  </si>
  <si>
    <t>Quad LNB</t>
  </si>
  <si>
    <t>Multiswitch (5 input / 24 output)</t>
  </si>
  <si>
    <t>MATV Outlets; Wall Mounted</t>
  </si>
  <si>
    <t>274116  - INTEGRATED AUDIOVISUAL SYSTEMS AND EQUIPMENT - FOR AUDITORIUM</t>
  </si>
  <si>
    <t>Hardwired microphone</t>
  </si>
  <si>
    <t>Wireless microphone</t>
  </si>
  <si>
    <t>Ceiling loudspeakers</t>
  </si>
  <si>
    <t>Projector</t>
  </si>
  <si>
    <t>AV floor box</t>
  </si>
  <si>
    <t>AV wall plat</t>
  </si>
  <si>
    <t>Ceiling mounted speaker (6w)</t>
  </si>
  <si>
    <t>275223- NURSE CALL-CODE BLUE SYSTEMS</t>
  </si>
  <si>
    <t>BILL NO. 27 - COMMUNICATIONS</t>
  </si>
  <si>
    <t>BILL NO. 28</t>
  </si>
  <si>
    <t>ELECTRONIC SAFETY AND SECURITY</t>
  </si>
  <si>
    <t>Fire Alarm Control Unit</t>
  </si>
  <si>
    <t>Fire Alarm Control Panel (FACP)</t>
  </si>
  <si>
    <t xml:space="preserve">Fire-alarm signal initiation devices </t>
  </si>
  <si>
    <t>Manual fire alarm station</t>
  </si>
  <si>
    <t>Heat detector</t>
  </si>
  <si>
    <t xml:space="preserve">Fire-alarm Notification devices </t>
  </si>
  <si>
    <t>Wall mounted Strobe light - 15 cd</t>
  </si>
  <si>
    <t>Wall mounted Strobe light - 30 cd</t>
  </si>
  <si>
    <t>Wall mounted Strobe light - 60 cd</t>
  </si>
  <si>
    <t>Wall mounted Strobe light - 95 cd</t>
  </si>
  <si>
    <t>End of line resistor/devices</t>
  </si>
  <si>
    <t>Duct Smoke Detectors</t>
  </si>
  <si>
    <t>BILL NO. 28 - ELECTRONIC SAFETY AND SECURITY</t>
  </si>
  <si>
    <t>BILL NO. 31</t>
  </si>
  <si>
    <t xml:space="preserve"> EARTHWORK</t>
  </si>
  <si>
    <t>311000 - SITE CLEARING</t>
  </si>
  <si>
    <t>Site preparation</t>
  </si>
  <si>
    <t>Clearing the site generally</t>
  </si>
  <si>
    <t>Excavating</t>
  </si>
  <si>
    <t>Excavation from existing levels for Foundation, Ground Beams, Pits, trenches and beds</t>
  </si>
  <si>
    <t xml:space="preserve">Filling </t>
  </si>
  <si>
    <t xml:space="preserve">Filling from existing levels to makeup levels </t>
  </si>
  <si>
    <t>BILL No. 31 - EARTHWORK</t>
  </si>
  <si>
    <t>BILL NO. 32</t>
  </si>
  <si>
    <t>EXTERIOR IMPROVEMENTS</t>
  </si>
  <si>
    <t>321400 - UNIT PAVING</t>
  </si>
  <si>
    <t>Precast concrete curb; ordinary Portland cement, smooth finish, reinforced; including fittings and fixings; complete; as specified and as Drg. A-501; detail 12</t>
  </si>
  <si>
    <t>Curb; 150 x 300 high; with haunches</t>
  </si>
  <si>
    <t>Precast concrete tiles; including bedding mortar; to</t>
  </si>
  <si>
    <t>Sidewalks and terraces; 40 thick</t>
  </si>
  <si>
    <t>321116.16 - AGGREGATE SUBBASE COURSE</t>
  </si>
  <si>
    <t>Subgrade Layer, laid and compacted as specified</t>
  </si>
  <si>
    <t>Aggregate Base Course; 200 thick; compacted to 100% Modified AASHTO Density, CBR ≥ 80%</t>
  </si>
  <si>
    <t>321216 - ASPHALT PAVING</t>
  </si>
  <si>
    <t>0.5 MESAL</t>
  </si>
  <si>
    <t>Bituminous Prime Coat</t>
  </si>
  <si>
    <t>Bituminous Tack Coat</t>
  </si>
  <si>
    <t xml:space="preserve">60 mm Bituminous Base Course </t>
  </si>
  <si>
    <t xml:space="preserve">40 mm Bituminous Surface Course </t>
  </si>
  <si>
    <t>BILL No. 32 - EXTERIOR IMPROVEMENTS</t>
  </si>
  <si>
    <t>SUMMARY</t>
  </si>
  <si>
    <t>BILL NO. 1</t>
  </si>
  <si>
    <t>GENERAL REQUIREMENTS</t>
  </si>
  <si>
    <t>BILL NO. 2</t>
  </si>
  <si>
    <t>BILL NO. 3</t>
  </si>
  <si>
    <t xml:space="preserve">BILL NO. 5 </t>
  </si>
  <si>
    <t xml:space="preserve">BILL NO. 7 </t>
  </si>
  <si>
    <t xml:space="preserve">BILL NO. 8 </t>
  </si>
  <si>
    <t xml:space="preserve">BILL NO. 9 </t>
  </si>
  <si>
    <t>HEATING VENTILATING AND AIR CONDITIONING</t>
  </si>
  <si>
    <t>EARTHWORK</t>
  </si>
  <si>
    <t xml:space="preserve">TOTAL </t>
  </si>
  <si>
    <t>To Form of Tender</t>
  </si>
  <si>
    <t>Glass balustrades and handrails; comprising 76 diameter aluminum tubular section handrail, clear laminated tempered glass baluster, 50 x 50 aluminum hollow section bottom rail and posts; including flanges, fittings and fixings; complete; as specified and as Drg. A-503; detail 9</t>
  </si>
  <si>
    <t>Insulated composite cladding panels; fabricated from 1.0 thick aluminum sheets exterior face with organic coating finish, insulating core laminated to the aluminum facings, 0.8 thick smooth surface aluminum sheet with acrylic enamel coating; including fittings and fixings; as specified and shown on Drawings</t>
  </si>
  <si>
    <t>Accessories; aluminum alloy; as Drg. FD-A-502; detail 6</t>
  </si>
  <si>
    <t>Special doors; including ironmongery, accessories, painting, fittings and fixings; complete; as specified and as Drg. A-611</t>
  </si>
  <si>
    <t>Epoxy concrete floor sealer; water dispersed, coloured, dustproofed and surface sealer; to</t>
  </si>
  <si>
    <t>Vegetable Preparation</t>
  </si>
  <si>
    <t>Coordination with local power authorities for the substitution of the existing outdoor MV transformer to an outdoor 630kVA MV transformer, including substitution of all the relevants (switchgear, earthing, accessories , outgoings LV-S panel, etc.) as per single line diagram. Payment shall include all fees of corrdination, subscription and any other fees to local power authorities to ensure that power is available to site.</t>
  </si>
  <si>
    <t>LV Main distribution panels including circuit breakers, busbars,etc. , as specified and as shown on drawings</t>
  </si>
  <si>
    <t>900 x 900</t>
  </si>
  <si>
    <t>600 x 350</t>
  </si>
  <si>
    <t>450 x 300</t>
  </si>
  <si>
    <t>600 x 300</t>
  </si>
  <si>
    <t>300 x 200</t>
  </si>
  <si>
    <t>200 x 200</t>
  </si>
  <si>
    <t>300 x 250</t>
  </si>
  <si>
    <t>350 x 150</t>
  </si>
  <si>
    <t>includes two manifolds, one supply and one return, with all necessary accessories, valves, &amp; fittings required for system operation and maintenance</t>
  </si>
  <si>
    <t xml:space="preserve">Manifold (number of inlets &amp; outlets as shown on drawings) </t>
  </si>
  <si>
    <t>TABLE OF CONTENTS</t>
  </si>
  <si>
    <t>01</t>
  </si>
  <si>
    <t>02</t>
  </si>
  <si>
    <t>03</t>
  </si>
  <si>
    <t>04</t>
  </si>
  <si>
    <t>05</t>
  </si>
  <si>
    <t>06</t>
  </si>
  <si>
    <t>07</t>
  </si>
  <si>
    <t>08</t>
  </si>
  <si>
    <t>09</t>
  </si>
  <si>
    <t>10</t>
  </si>
  <si>
    <t>11</t>
  </si>
  <si>
    <t>12</t>
  </si>
  <si>
    <t>14</t>
  </si>
  <si>
    <t>21</t>
  </si>
  <si>
    <t>22</t>
  </si>
  <si>
    <t>23</t>
  </si>
  <si>
    <t>26</t>
  </si>
  <si>
    <t>27</t>
  </si>
  <si>
    <t>28</t>
  </si>
  <si>
    <t>31</t>
  </si>
  <si>
    <t>32</t>
  </si>
  <si>
    <t>HOME FOR THE ELDERLY &amp; HANDICAP</t>
  </si>
  <si>
    <t>Fuhais - Jordan</t>
  </si>
  <si>
    <t>Nurse Call Workstation</t>
  </si>
  <si>
    <t>Nurse Call Type-B</t>
  </si>
  <si>
    <t>Nurse Call Type-C</t>
  </si>
  <si>
    <t>Nurse Call Type-D</t>
  </si>
  <si>
    <t>Strip Footings</t>
  </si>
  <si>
    <t>Beams</t>
  </si>
  <si>
    <t>Stairs</t>
  </si>
  <si>
    <t>Precast panel (Thickness of 100mm, as shown on drawings)</t>
  </si>
  <si>
    <t>Concrete pads</t>
  </si>
  <si>
    <t>230900 - BUILDING MANAGEMENT SYSTEM (BMS), INSTRUMENTATION AND CONTROLS</t>
  </si>
  <si>
    <t>Gas Tank, with gas vaporiser and all other accessories</t>
  </si>
  <si>
    <t>p</t>
  </si>
  <si>
    <t>Supply, installation, testing, commissioning, putting into satisfactory operation and handing over complete Cable Trays for Communication Systems; including all necessary accessories, fittings, Support, fixation, cable bonding and labelling, cable management, licenses and all required software ; complete; As shown on drawings and described in specifications</t>
  </si>
  <si>
    <t>Covered Cable Trays</t>
  </si>
  <si>
    <t>Horizontal cable tray 150 x100mm</t>
  </si>
  <si>
    <t>Vertical cable tray 150 x 100 mm</t>
  </si>
  <si>
    <t>271105 - COMMUNICATIONS EQUIPMENT ROOM FITTINGS (TIA)</t>
  </si>
  <si>
    <t>Supply, installation, testing, commissioning, putting into satisfactory operation and handing over complete Communication Equipment Room Fittings ; including all necessary accessories, fittings, Support, fixation, cable bonding and labelling, cable management, licenses and all required software ; complete; As shown on drawings and described in specifications</t>
  </si>
  <si>
    <t>Telecommunications equipment cabinets; wall-mounted; modular type;</t>
  </si>
  <si>
    <t>Wall Mounted Cabinet, door &amp; ventilation provisions as specified; 600 x 600 mm; 24 RU ;</t>
  </si>
  <si>
    <t>271305 - COMMUNICATIONS BACKBONE CABLING (TIA)</t>
  </si>
  <si>
    <t>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t>
  </si>
  <si>
    <t>Backbone Cables: UTP; CAT 3; PVC sheathed; suitable for indoor use as specified;</t>
  </si>
  <si>
    <t>50-Pair Cat 3, UTP Cable;</t>
  </si>
  <si>
    <t>Main and Intermediate Cross-Connects</t>
  </si>
  <si>
    <t>271505 - COMMUNICATIONS HORIZONTAL CABLING (TIA)</t>
  </si>
  <si>
    <t>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t>
  </si>
  <si>
    <t>Telecommunications Outlets/Connectors</t>
  </si>
  <si>
    <t xml:space="preserve">Single (1) Cat 6A RJ45 Outlet; Wall-Mounted; </t>
  </si>
  <si>
    <t xml:space="preserve">Single (1) Cat 6A RJ45 Outlet; Ceiling-Mounted; </t>
  </si>
  <si>
    <t>Duplex (2) Cat 6A RJ45 Outlet; Wall-Mounted;</t>
  </si>
  <si>
    <t xml:space="preserve">Duplex (2) Cat 6A RJ45 Outlet; Floor-Mounted; </t>
  </si>
  <si>
    <t xml:space="preserve">Horizontal Cross-connects, </t>
  </si>
  <si>
    <t>48-Port  Cat 6A UTP/STP RJ45; fully equipped; Patch Panels;</t>
  </si>
  <si>
    <t>272109 - DATA COMM FOR CAMPUS NETWORK</t>
  </si>
  <si>
    <t>Supply, installation, testing, commissioning, putting into satisfactory operation and handing over complete Data Communication Devices ; including all necessary accessories, fittings, Support, fixation, cable bonding and labelling, cable management, licenses and all required software ; complete; As shown on drawings and described in specifications</t>
  </si>
  <si>
    <t>Active communications and data processing equipment</t>
  </si>
  <si>
    <t xml:space="preserve">48-Ports Access data switches ; </t>
  </si>
  <si>
    <t>272133 - WIRELESS DATA NETWORK</t>
  </si>
  <si>
    <t>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t>
  </si>
  <si>
    <t>Wireless data network components</t>
  </si>
  <si>
    <t>Wireless controllers,</t>
  </si>
  <si>
    <t>Wireless radio access points and antennas;</t>
  </si>
  <si>
    <t>Wireless data network system administration software;</t>
  </si>
  <si>
    <t>Access and security control software;</t>
  </si>
  <si>
    <t>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t>
  </si>
  <si>
    <t>Supply, installation, testing, commissioning, putting into satisfactory operation and handing over complete Integrated AV System ; including all necessary accessories, fittings, Support, fixation, cable bonding and labelling, cable management, licenses and all required software ; complete; As shown on drawings and described in specifications</t>
  </si>
  <si>
    <t>Signal Processing and Central Equipment:</t>
  </si>
  <si>
    <t>Control system;</t>
  </si>
  <si>
    <t>Signal Processing Equipment;</t>
  </si>
  <si>
    <t>Video Projection Equipment &amp; Accessories</t>
  </si>
  <si>
    <t>Projector Mount</t>
  </si>
  <si>
    <t>Motorized screen (267x356 cm)</t>
  </si>
  <si>
    <t>Sound Re-inforcement Equipment:</t>
  </si>
  <si>
    <t>Miscellaneous Components:</t>
  </si>
  <si>
    <t>Touch Panel, (Wireless Touch Panel, 10.1"),</t>
  </si>
  <si>
    <t>A/V Equipment Racks/ Cabinets</t>
  </si>
  <si>
    <t>A/V Racks/Credenza;</t>
  </si>
  <si>
    <t>275118 - PUBLIC ADDRESS / VOICE ALARM (PA/VA) SYSTEM</t>
  </si>
  <si>
    <t>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t>
  </si>
  <si>
    <t>Central (Headend) System Components;</t>
  </si>
  <si>
    <t>PA system headend equipment, as specified;</t>
  </si>
  <si>
    <t>System Peripheral Devices;</t>
  </si>
  <si>
    <t>Paging Microphone</t>
  </si>
  <si>
    <t>Noise-operated gain controllers (Volume attenuator stations);</t>
  </si>
  <si>
    <t>Public Address Rack;</t>
  </si>
  <si>
    <t>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t>
  </si>
  <si>
    <t>284621.13 - CONVENTIONAL FIRE ALARM SYSTEM</t>
  </si>
  <si>
    <t>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t>
  </si>
  <si>
    <t>Smoke detectors, photoelectric type;</t>
  </si>
  <si>
    <t>Smoke detectors, photoelectric type; With Sounder Base</t>
  </si>
  <si>
    <t>Combined Optical/Heat detector (Multicriteria detector)</t>
  </si>
  <si>
    <t>Addressable interface devices,</t>
  </si>
  <si>
    <t>Control modules;</t>
  </si>
  <si>
    <t>Monitoring modules;</t>
  </si>
  <si>
    <t>Line isolation modules;</t>
  </si>
  <si>
    <t>Maintenance, cleaning and provision of services and supplies for, etc. the Engineer's staff offices provided by the Employer (Refer to Section 015000)</t>
  </si>
  <si>
    <t xml:space="preserve">Architectural Demolition </t>
  </si>
  <si>
    <t>BILL NO. 02 - SITE CONSTRUCTION</t>
  </si>
  <si>
    <t>Block walls of all thicknesses, approximate quantity (36m2)</t>
  </si>
  <si>
    <t>Steel cabinet only</t>
  </si>
  <si>
    <t>EWH 50 Ltr</t>
  </si>
  <si>
    <t>Floor to floor</t>
  </si>
  <si>
    <t xml:space="preserve">Solid Slab </t>
  </si>
  <si>
    <t>T25 bars</t>
  </si>
  <si>
    <t>interleaf</t>
  </si>
  <si>
    <t>TOC</t>
  </si>
  <si>
    <t>Sum</t>
  </si>
  <si>
    <t>Bill</t>
  </si>
  <si>
    <t>Bill Name</t>
  </si>
  <si>
    <t>Division</t>
  </si>
  <si>
    <t>Division Name</t>
  </si>
  <si>
    <t>Trade</t>
  </si>
  <si>
    <t>Item No.</t>
  </si>
  <si>
    <t xml:space="preserve">Type </t>
  </si>
  <si>
    <t xml:space="preserve"> GENERAL REQUIREMENTS</t>
  </si>
  <si>
    <t xml:space="preserve"> SELECTIVE STRUCTURE DEMOLITION</t>
  </si>
  <si>
    <t xml:space="preserve"> CEMENT BASED SCREED </t>
  </si>
  <si>
    <t xml:space="preserve"> UNIT MASONRY </t>
  </si>
  <si>
    <t xml:space="preserve"> GLASS UNIT MASONRY</t>
  </si>
  <si>
    <t xml:space="preserve"> VERTICAL GLASS UNIT MASONRY</t>
  </si>
  <si>
    <t xml:space="preserve"> EXTERIOR STONE CLADDING</t>
  </si>
  <si>
    <t xml:space="preserve"> METAL FABRICATIONS</t>
  </si>
  <si>
    <t xml:space="preserve"> PIPE AND TUBE RAILINGS</t>
  </si>
  <si>
    <t xml:space="preserve"> METAL GRATINGS</t>
  </si>
  <si>
    <t xml:space="preserve"> DECORATIVE METAL RAILINGS</t>
  </si>
  <si>
    <t xml:space="preserve"> CAST PLASTIC (GRP) FABRICATIONS</t>
  </si>
  <si>
    <t xml:space="preserve"> BITUMINOUS DAMPROOFING</t>
  </si>
  <si>
    <t xml:space="preserve"> COLD FLUID APPLIED WATERPROOFING</t>
  </si>
  <si>
    <t xml:space="preserve"> TRAFFIC COATINGS</t>
  </si>
  <si>
    <t xml:space="preserve"> THERMAL INSULATION</t>
  </si>
  <si>
    <t xml:space="preserve"> ROOF ACCESSORIES</t>
  </si>
  <si>
    <t xml:space="preserve"> JOINT SEALANTS</t>
  </si>
  <si>
    <t xml:space="preserve"> HOLLOW METAL DOORS AND FRAMES</t>
  </si>
  <si>
    <t xml:space="preserve"> FLUSH WOOD DOORS</t>
  </si>
  <si>
    <t xml:space="preserve"> ACCESS DOORS AND FRAMES</t>
  </si>
  <si>
    <t xml:space="preserve"> ALUMINUM FRAMED ENTRANCES AND STOREFRONTS</t>
  </si>
  <si>
    <t xml:space="preserve"> ALUMINUM WINDOWS</t>
  </si>
  <si>
    <t xml:space="preserve"> DOOR HARDWARE (SCHEDULED BY DESCRIBING PRODUCTS)</t>
  </si>
  <si>
    <t xml:space="preserve"> PORTLAND CEMENT PLASTER</t>
  </si>
  <si>
    <t xml:space="preserve"> GYPSUM BOARD</t>
  </si>
  <si>
    <t xml:space="preserve"> TILING</t>
  </si>
  <si>
    <t xml:space="preserve"> ACOUSTICAL METAL PAN CEILINGS</t>
  </si>
  <si>
    <t xml:space="preserve"> LINEAR METAL CEILINGS</t>
  </si>
  <si>
    <t xml:space="preserve"> STONE FLOORING</t>
  </si>
  <si>
    <t xml:space="preserve"> EXTERIOR PAINTING</t>
  </si>
  <si>
    <t xml:space="preserve"> INTERIOR PAINTING</t>
  </si>
  <si>
    <t xml:space="preserve"> HIGH PERFORMANCE COATINGS</t>
  </si>
  <si>
    <t xml:space="preserve"> PANEL SIGNAGE</t>
  </si>
  <si>
    <t xml:space="preserve"> TOILET, BATH AND LAUNDRY ACCESSORIES</t>
  </si>
  <si>
    <t xml:space="preserve"> FOOD SERVICE EQUIPMENT</t>
  </si>
  <si>
    <t xml:space="preserve"> LAUNDRY EQUIPMENT</t>
  </si>
  <si>
    <t xml:space="preserve"> STONE CONTERTOPS</t>
  </si>
  <si>
    <t xml:space="preserve"> ENTRANCE FLOOR MATS AND FRAME</t>
  </si>
  <si>
    <t xml:space="preserve"> ELECTRIC TRACTION ELEVATORS</t>
  </si>
  <si>
    <t xml:space="preserve"> PLUMBING PIPING INSULATION</t>
  </si>
  <si>
    <t xml:space="preserve"> WATER DISTRIBUTION PIPING</t>
  </si>
  <si>
    <t xml:space="preserve"> DOMESTIC WATER PIPING SPECIALTIES</t>
  </si>
  <si>
    <t xml:space="preserve"> DOMESTIC WATER PUMPS </t>
  </si>
  <si>
    <t xml:space="preserve"> DOMESTIC WATER PACKAGED BOOSTER PUMP SETS</t>
  </si>
  <si>
    <t xml:space="preserve"> SANITARY WASTE AND VENT PIPING</t>
  </si>
  <si>
    <t xml:space="preserve"> SANITARY WATER PIPING SPECIALTIES</t>
  </si>
  <si>
    <t xml:space="preserve"> SUMP PUMPS</t>
  </si>
  <si>
    <t xml:space="preserve"> DOMESTIC WATER SOFTNERS</t>
  </si>
  <si>
    <t xml:space="preserve"> DOMESTIC WATER HEAT EXCHANGERS</t>
  </si>
  <si>
    <t xml:space="preserve"> PLUMBING FIXTURES</t>
  </si>
  <si>
    <t xml:space="preserve"> DUCT INSULATION</t>
  </si>
  <si>
    <t xml:space="preserve"> HVAC PIPE INSULATION</t>
  </si>
  <si>
    <t xml:space="preserve"> BUILDING MANAGEMENT SYSTEM (BMS), INSTRUMENTATION AND CONTROLS</t>
  </si>
  <si>
    <t xml:space="preserve"> FACILITY FUEL OIL PIPING</t>
  </si>
  <si>
    <t xml:space="preserve"> FACILITY LIQUEFIED PETROLIUM GAS PIPING</t>
  </si>
  <si>
    <t xml:space="preserve"> HYDRONIC PIPING</t>
  </si>
  <si>
    <t xml:space="preserve"> HYDRONIC PUMPS</t>
  </si>
  <si>
    <t xml:space="preserve"> HVAC WATER TREATMENT</t>
  </si>
  <si>
    <t xml:space="preserve"> METAL DUCTS</t>
  </si>
  <si>
    <t xml:space="preserve"> AIR DUCT ACCESSORIES</t>
  </si>
  <si>
    <t xml:space="preserve"> POWER VENTILATOR UTILITY SET FANS</t>
  </si>
  <si>
    <t xml:space="preserve"> DIFFUSERS, REGISTERS, AND GRILLES</t>
  </si>
  <si>
    <t xml:space="preserve"> BREECHINGS, CHIMNEYS, AND STACKS</t>
  </si>
  <si>
    <t xml:space="preserve"> CAST IRON BOILERS</t>
  </si>
  <si>
    <t xml:space="preserve"> VARIABLE REFRIGERANT VOLUME AIR CONDITIONNING UNITS</t>
  </si>
  <si>
    <t xml:space="preserve"> Split System Air Conditionners</t>
  </si>
  <si>
    <t xml:space="preserve"> CONVECTORS</t>
  </si>
  <si>
    <t xml:space="preserve"> SOLAR HEATING SYSTEM</t>
  </si>
  <si>
    <t xml:space="preserve"> CONDUCTORS AND CABLES</t>
  </si>
  <si>
    <t xml:space="preserve"> GROUNDING AND BONDING FOR ELECTRICAL SYSTEMS</t>
  </si>
  <si>
    <t xml:space="preserve"> CABLE TRAYS FOR ELECTRICAL SYSTEMS</t>
  </si>
  <si>
    <t xml:space="preserve"> UNDERGROUND DUCTS AND RACEWAYS FOR ELECTRICAL SYSTEMS</t>
  </si>
  <si>
    <t xml:space="preserve"> SWITCHBOARDS</t>
  </si>
  <si>
    <t xml:space="preserve"> PANELBOARDS</t>
  </si>
  <si>
    <t xml:space="preserve"> WIRING DEVICES</t>
  </si>
  <si>
    <t xml:space="preserve"> ENCLOSED SWITCHES AND CIRCUIT BREAKERS</t>
  </si>
  <si>
    <t xml:space="preserve"> PACKAGED ENGINE GENERATORS</t>
  </si>
  <si>
    <t xml:space="preserve"> STATIC UNINTERRUPTIBLE POWER SUPPLY </t>
  </si>
  <si>
    <t xml:space="preserve"> TRANSFER SWITCHES</t>
  </si>
  <si>
    <t xml:space="preserve"> LIGHTNING PROTECTION FOR STRUCTURES</t>
  </si>
  <si>
    <t xml:space="preserve"> INTERIOR LIGHTING </t>
  </si>
  <si>
    <t xml:space="preserve"> CABLE TRAYS FOR COMMUNICATIONS SYSTEMS</t>
  </si>
  <si>
    <t xml:space="preserve"> COMMUNICATIONS EQUIPMENT ROOM FITTINGS (TIA)</t>
  </si>
  <si>
    <t xml:space="preserve"> COMMUNICATIONS BACKBONE CABLING (TIA)</t>
  </si>
  <si>
    <t xml:space="preserve"> COMMUNICATIONS HORIZONTAL CABLING (TIA)</t>
  </si>
  <si>
    <t xml:space="preserve"> DATA COMM FOR CAMPUS NETWORK</t>
  </si>
  <si>
    <t xml:space="preserve"> WIRELESS DATA NETWORK</t>
  </si>
  <si>
    <t xml:space="preserve"> MASTER ANTENNA TELEVISION SYSTEM</t>
  </si>
  <si>
    <t xml:space="preserve"> PUBLIC ADDRESS / VOICE ALARM (PA/VA) SYSTEM</t>
  </si>
  <si>
    <t xml:space="preserve"> CONVENTIONAL FIRE ALARM SYSTEM</t>
  </si>
  <si>
    <t xml:space="preserve"> SITE CLEARING</t>
  </si>
  <si>
    <t xml:space="preserve"> UNIT PAVING</t>
  </si>
  <si>
    <t xml:space="preserve"> AGGREGATE SUBBASE COURSE</t>
  </si>
  <si>
    <t xml:space="preserve"> ASPHALT PAVING</t>
  </si>
  <si>
    <t>223500</t>
  </si>
  <si>
    <t>232500</t>
  </si>
  <si>
    <t>233113</t>
  </si>
  <si>
    <t>233423</t>
  </si>
  <si>
    <t>274133</t>
  </si>
  <si>
    <t>275223</t>
  </si>
  <si>
    <t xml:space="preserve"> FIRE-EXTINGUISHERS</t>
  </si>
  <si>
    <t>FACILITY FIRE-SUPPRESSION WATER- SERVICE PIPING</t>
  </si>
  <si>
    <t xml:space="preserve"> ELECTRIC-DRIVE, CENTRIFUGAL FIRE PUMPS</t>
  </si>
  <si>
    <t>NURSE CALL-CODE BLUE SYSTEMS</t>
  </si>
  <si>
    <t xml:space="preserve"> CAST - IN PLACE CONCRETE  </t>
  </si>
  <si>
    <t xml:space="preserve"> ETHYLENE-PROPYLENE DIENE-MONOMER (EPDM) ROOFING</t>
  </si>
  <si>
    <t>SLIDING ALUMINIUM-FRAMED GLASS DOORS</t>
  </si>
  <si>
    <t>PACKAGED, OUTDOOR, CENTRAL STATION AIR-HANDLING UNITS</t>
  </si>
  <si>
    <t>INTEGRATED AUDIOVISUAL SYSTEMS AND EQUIPMENT - FOR AUDITORIUM</t>
  </si>
  <si>
    <t>010000</t>
  </si>
  <si>
    <t>Section Name</t>
  </si>
  <si>
    <t>AR</t>
  </si>
  <si>
    <t>011000</t>
  </si>
  <si>
    <t>PMC</t>
  </si>
  <si>
    <t>011200</t>
  </si>
  <si>
    <t xml:space="preserve">MULTIPLE CONTRACT SUMMARY </t>
  </si>
  <si>
    <t>012500</t>
  </si>
  <si>
    <t xml:space="preserve">SUBSTITUTION PROCEDURES </t>
  </si>
  <si>
    <t>013100</t>
  </si>
  <si>
    <t>PROJECT MANAGEMENT AND COORDINATION</t>
  </si>
  <si>
    <t>013200</t>
  </si>
  <si>
    <t>CONSTRUCTION PROGRESS DOCUMENTATION</t>
  </si>
  <si>
    <t>013233</t>
  </si>
  <si>
    <t>PHOTOGRAPHIC DOCUMENTATION</t>
  </si>
  <si>
    <t>013300</t>
  </si>
  <si>
    <t>SUBMITTAL PROCEDURES</t>
  </si>
  <si>
    <t>013513.16</t>
  </si>
  <si>
    <t>SPECIAL PROJECT PROCEDURES FOR DETENTION FACILITIES</t>
  </si>
  <si>
    <t>013510</t>
  </si>
  <si>
    <t>STRUCTURAL MONITORING</t>
  </si>
  <si>
    <t>ST</t>
  </si>
  <si>
    <t>013520</t>
  </si>
  <si>
    <t>HEALTH, SAFETY AND ENVIRONMENT</t>
  </si>
  <si>
    <t>014000</t>
  </si>
  <si>
    <t>QUALITY REQUIREMENTS</t>
  </si>
  <si>
    <t>014200</t>
  </si>
  <si>
    <t>REFERENCES</t>
  </si>
  <si>
    <t>014339</t>
  </si>
  <si>
    <t>MOCKUPS</t>
  </si>
  <si>
    <t>015000</t>
  </si>
  <si>
    <t>TEMPORARY FACILITIES AND CONTROLS</t>
  </si>
  <si>
    <t>016000</t>
  </si>
  <si>
    <t xml:space="preserve">PRODUCT REQUIREMENTS </t>
  </si>
  <si>
    <t>017300</t>
  </si>
  <si>
    <t>EXECUTION</t>
  </si>
  <si>
    <t>017312</t>
  </si>
  <si>
    <t>CUTTING AND PATCHING</t>
  </si>
  <si>
    <t>017419</t>
  </si>
  <si>
    <t>CONSTRUCTION WASTE MANAGEMENT AND DISPOSAL</t>
  </si>
  <si>
    <t>017700</t>
  </si>
  <si>
    <t>CLOSEOUT PROCEDURES</t>
  </si>
  <si>
    <t>017823</t>
  </si>
  <si>
    <t>OPERATION AND MAINTENANCE DATA</t>
  </si>
  <si>
    <t>017836</t>
  </si>
  <si>
    <t>WARRANTIES</t>
  </si>
  <si>
    <t>017839</t>
  </si>
  <si>
    <t>RECORD (AS BUILT) DOCUMENTS</t>
  </si>
  <si>
    <t>017843</t>
  </si>
  <si>
    <t>TOOLS AND EXTRA STOCK MATERIALS</t>
  </si>
  <si>
    <t>017900</t>
  </si>
  <si>
    <t>DEMONSTRATION AND TRAINING</t>
  </si>
  <si>
    <t>017905</t>
  </si>
  <si>
    <t>CONSTRUCTION ENVIRONMENTAL MANAGEMENT GUIDELINES</t>
  </si>
  <si>
    <t>018113.14</t>
  </si>
  <si>
    <t>SUSTAINABLE DESIGN REQUIREMENTS - LEED V4 BD+C, NEW CONSTRUCTION</t>
  </si>
  <si>
    <t>018113.17</t>
  </si>
  <si>
    <t xml:space="preserve">SUSTAINABLE DESIGN REQUIREMENTS - LEED V4 ID+C, COMMERCIAL INTERIORS </t>
  </si>
  <si>
    <t>SUSTAINABLE DESIGN REQUIREMENTS - LEED V4.1 BD+C, NEW CONSTRUCTION AND MAJOR RENOVATION</t>
  </si>
  <si>
    <t>018113.21</t>
  </si>
  <si>
    <t>SUSTAINABLE DESIGN REQUIREMENTS - LEED V4.1: INTERIOR DESIGN AND CONSTRUCTION</t>
  </si>
  <si>
    <t>018113.22</t>
  </si>
  <si>
    <t xml:space="preserve">SUSTAINABLE DESIGN REQUIREMENTS - LEED V4.1 BD+C, CORE AND SHELL DEVELOPMENT </t>
  </si>
  <si>
    <t>018113.23</t>
  </si>
  <si>
    <t>SUSTAINABLE DESIGN REQUIREMENTS - LEED V4.1 BD+C, SCHOOLS</t>
  </si>
  <si>
    <t>018113.24</t>
  </si>
  <si>
    <t>SUSTAINABLE DESIGN REQUIREMENTS - LEED V4.1 BD+C, HOSPITALITY</t>
  </si>
  <si>
    <t>018113.25</t>
  </si>
  <si>
    <t>SUSTAINABLE DESIGN REQUIREMENTS - LEED V4.1 BD+C, RETAIL</t>
  </si>
  <si>
    <t>018113.26</t>
  </si>
  <si>
    <t>SUSTAINABLE DESIGN REQUIREMENTS - LEED V4.1 BD+C, HEALTHCARE</t>
  </si>
  <si>
    <t>018113.27</t>
  </si>
  <si>
    <t>SUSTAINABLE DESIGN REQUIREMENTS - LEED V4.1 BD+C, WAREHOUSES AND DISTRIBUTION CENTERS</t>
  </si>
  <si>
    <t>018113.28</t>
  </si>
  <si>
    <t>SUSTAINABLE DESIGN REQUIREMENTS - LEED V4.1 BD+C, DATA CENTERS</t>
  </si>
  <si>
    <t>019112</t>
  </si>
  <si>
    <t>SYSTEM STARTUP AND TESTING</t>
  </si>
  <si>
    <t>019113</t>
  </si>
  <si>
    <t>GENERAL COMMISSIONING REQUIREMENTS</t>
  </si>
  <si>
    <t>019119.43</t>
  </si>
  <si>
    <t xml:space="preserve">EXTERIOR ENCLOSURE COMMISSIONING </t>
  </si>
  <si>
    <t>DIVISION 2 – EXISTING CONDITIONS</t>
  </si>
  <si>
    <t>022113.33</t>
  </si>
  <si>
    <t>SURVEYS FOR MARINE WORKS</t>
  </si>
  <si>
    <t>MR</t>
  </si>
  <si>
    <t>023100</t>
  </si>
  <si>
    <t>GEOPHYSICAL INVESTIGATIONS</t>
  </si>
  <si>
    <t>GE</t>
  </si>
  <si>
    <t>023200</t>
  </si>
  <si>
    <t>GEOTECHNICAL INVESTIGATIONS</t>
  </si>
  <si>
    <t>023300</t>
  </si>
  <si>
    <t>PAVEMENT ASSESSMENT TESTING</t>
  </si>
  <si>
    <t>024116</t>
  </si>
  <si>
    <t>STRUCTURE DEMOLITION</t>
  </si>
  <si>
    <t>024119</t>
  </si>
  <si>
    <t>SELECTIVE DEMOLITION</t>
  </si>
  <si>
    <t>DIVISION 3 -CONCRETE</t>
  </si>
  <si>
    <t>030130</t>
  </si>
  <si>
    <t>MAINTENANCE OF CAST-IN-PLACE CONCRETE</t>
  </si>
  <si>
    <t>031000</t>
  </si>
  <si>
    <t>CONCRETE FORMING AND ACCESSORIES</t>
  </si>
  <si>
    <t>031525</t>
  </si>
  <si>
    <t>POST-INSTALLED ANCHORS</t>
  </si>
  <si>
    <t>032000</t>
  </si>
  <si>
    <t>CONCRETE REINFORCING</t>
  </si>
  <si>
    <t>032121.11</t>
  </si>
  <si>
    <t>Glass Fiber-Reinforced Polymer Reinforcement Bars</t>
  </si>
  <si>
    <t>033000</t>
  </si>
  <si>
    <t>CAST-IN-PLACE CONCRETE</t>
  </si>
  <si>
    <t>033050</t>
  </si>
  <si>
    <t>MASSIVE CAST-IN-PLACE CONCRETE</t>
  </si>
  <si>
    <t>033056</t>
  </si>
  <si>
    <t>CRYSTALLINE WATERPROOFING ADMIXTURE</t>
  </si>
  <si>
    <t>033150</t>
  </si>
  <si>
    <t>CONCRETE FOR MARINE WORKS</t>
  </si>
  <si>
    <t>033300</t>
  </si>
  <si>
    <t>ARCHITECTURAL CONCRETE</t>
  </si>
  <si>
    <t>033713</t>
  </si>
  <si>
    <t>SHOTCRETE</t>
  </si>
  <si>
    <t>033816</t>
  </si>
  <si>
    <t>UNBONDED POST-TENSIONED CONCRETE</t>
  </si>
  <si>
    <t>033819</t>
  </si>
  <si>
    <t>BONDED POST-TENSIONED CONCRETE</t>
  </si>
  <si>
    <t>034100</t>
  </si>
  <si>
    <t xml:space="preserve">PRECAST STRUCTURAL CONCRETE </t>
  </si>
  <si>
    <t>034500</t>
  </si>
  <si>
    <t xml:space="preserve">PRECAST ARCHITECTURAL CONCRETE </t>
  </si>
  <si>
    <t>034713</t>
  </si>
  <si>
    <t>TILT-UP CONCRETE</t>
  </si>
  <si>
    <t>034900</t>
  </si>
  <si>
    <t>GLASS-FIBER REINFORCED CONCRETE (GFRC)</t>
  </si>
  <si>
    <t>035216</t>
  </si>
  <si>
    <t>LIGHTWEIGHT INSULATING CONCRETE</t>
  </si>
  <si>
    <t>035300</t>
  </si>
  <si>
    <t>CONCRETE TOPPING</t>
  </si>
  <si>
    <t>035416</t>
  </si>
  <si>
    <t>HYDRAULIC CEMENT UNDERLAYMENT</t>
  </si>
  <si>
    <t>DIVISION 4 –MASONRY</t>
  </si>
  <si>
    <t>042000</t>
  </si>
  <si>
    <t>UNIT MASONRY</t>
  </si>
  <si>
    <t>042300</t>
  </si>
  <si>
    <t>GLASS UNIT MASONRY</t>
  </si>
  <si>
    <t>044200</t>
  </si>
  <si>
    <t>EXTERIOR STONE CLADDING</t>
  </si>
  <si>
    <t>047200</t>
  </si>
  <si>
    <t>CAST STONE MASONRY</t>
  </si>
  <si>
    <t>DIVISION 5 -METALS</t>
  </si>
  <si>
    <t>051200</t>
  </si>
  <si>
    <t>STRUCTURAL STEEL FRAMING</t>
  </si>
  <si>
    <t>051210</t>
  </si>
  <si>
    <t>SPACE FRAMES</t>
  </si>
  <si>
    <t>051213</t>
  </si>
  <si>
    <t>ARCHITECTURALLY EXPOSED STRUCTURAL STEEL FRAMING</t>
  </si>
  <si>
    <t>052100</t>
  </si>
  <si>
    <t>STEEL JOIST FRAMING</t>
  </si>
  <si>
    <t>053100</t>
  </si>
  <si>
    <t xml:space="preserve">STEEL DECKING </t>
  </si>
  <si>
    <t>055000</t>
  </si>
  <si>
    <t>METAL FABRICATIONS</t>
  </si>
  <si>
    <t>055213</t>
  </si>
  <si>
    <t>PIPE AND TUBE RAILINGS</t>
  </si>
  <si>
    <t>055313</t>
  </si>
  <si>
    <t>BAR GRATINGS</t>
  </si>
  <si>
    <t>055319</t>
  </si>
  <si>
    <t>EXPANDED METAL GRATINGS</t>
  </si>
  <si>
    <t>055813</t>
  </si>
  <si>
    <t>COLUMN COVERS</t>
  </si>
  <si>
    <t>057000</t>
  </si>
  <si>
    <t>DECORATIVE METAL</t>
  </si>
  <si>
    <t>057300</t>
  </si>
  <si>
    <t>DECORATIVE METAL RAILINGS</t>
  </si>
  <si>
    <t>057313</t>
  </si>
  <si>
    <t>GLAZED DECORATIVE METAL RAILINGS</t>
  </si>
  <si>
    <t>057500</t>
  </si>
  <si>
    <t>DECORATIVE FORMED METAL</t>
  </si>
  <si>
    <t>DIVISION 6 –WOOD AND PLASTICS</t>
  </si>
  <si>
    <t>061000</t>
  </si>
  <si>
    <t>ROUGH CARPENTRY</t>
  </si>
  <si>
    <t>061533</t>
  </si>
  <si>
    <t>WOOD PATIO DECKING</t>
  </si>
  <si>
    <t>061600</t>
  </si>
  <si>
    <t>SHEATHING</t>
  </si>
  <si>
    <t>064013</t>
  </si>
  <si>
    <t>EXTERIOR ARCHITECTURAL WOODWORK</t>
  </si>
  <si>
    <t>064023</t>
  </si>
  <si>
    <t>INTERIOR ARCHITECTURAL WOODWORK</t>
  </si>
  <si>
    <t>064113</t>
  </si>
  <si>
    <t>WOOD-VENEER-FACED ARCHITECTURAL CABINETS</t>
  </si>
  <si>
    <t>064116</t>
  </si>
  <si>
    <t>PLASTIC-LAMINATE-FACED ARCHITECTURAL CABINETS</t>
  </si>
  <si>
    <t>064216</t>
  </si>
  <si>
    <t>FLUSH WOOD PANELING</t>
  </si>
  <si>
    <t>064219</t>
  </si>
  <si>
    <t>PLASTIC-LAMINATE-FACED WOOD PANELING</t>
  </si>
  <si>
    <t>064400</t>
  </si>
  <si>
    <t>ORNAMENTAL WOODWORK</t>
  </si>
  <si>
    <t>066000</t>
  </si>
  <si>
    <t>PLASTIC  FABRICATIONS</t>
  </si>
  <si>
    <t>066400</t>
  </si>
  <si>
    <t>PLASTIC PANELING</t>
  </si>
  <si>
    <t>067413</t>
  </si>
  <si>
    <t>FIBERGLASS REINFORCED GRATINGS</t>
  </si>
  <si>
    <t>DIVISION 7 -THERMAL AND MOISTURE PROTECTION</t>
  </si>
  <si>
    <t>071113</t>
  </si>
  <si>
    <t>BITUMINOUS DAMP-PROOFING</t>
  </si>
  <si>
    <t>071326</t>
  </si>
  <si>
    <t>SELF-ADHERING SHEET WATERPROOFING</t>
  </si>
  <si>
    <t>071352.13</t>
  </si>
  <si>
    <t>APP-MODIFIED BITUMINOUS SHEET WATERPROOFING</t>
  </si>
  <si>
    <t>071352.16</t>
  </si>
  <si>
    <t>SBS- STYRENE-BUTADIENE-STYRENE MODIFIED BITUMINOUS SYSTEM</t>
  </si>
  <si>
    <t>071353</t>
  </si>
  <si>
    <t>ELASTOMERIC SHEET WATERPROOFING</t>
  </si>
  <si>
    <t>071354</t>
  </si>
  <si>
    <t>THERMOPLASTIC SHEET WATERPROOFING</t>
  </si>
  <si>
    <t>071413</t>
  </si>
  <si>
    <t>HOT FLUID-APPLIED RUBBERIZED ASPHALT WATERPROOFING</t>
  </si>
  <si>
    <t>071416</t>
  </si>
  <si>
    <t>COLD FLUID-APPLIED WATERPROOFING</t>
  </si>
  <si>
    <t>071613</t>
  </si>
  <si>
    <t>POLYMER MODIFIED CEMENT WATERPROOFING</t>
  </si>
  <si>
    <t>071616</t>
  </si>
  <si>
    <t>CRYSTALLINE WATERPROOFING</t>
  </si>
  <si>
    <t>071626</t>
  </si>
  <si>
    <t>MODIFIED CEMENT WATERPROOFING</t>
  </si>
  <si>
    <t>071700</t>
  </si>
  <si>
    <t>BENTONITE WATERPROOFING</t>
  </si>
  <si>
    <t>071800</t>
  </si>
  <si>
    <t>TRAFFIC COATINGS</t>
  </si>
  <si>
    <t>071900</t>
  </si>
  <si>
    <t>WATER REPELLENTS</t>
  </si>
  <si>
    <t>072100</t>
  </si>
  <si>
    <t>THERMAL INSULATION</t>
  </si>
  <si>
    <t>072713</t>
  </si>
  <si>
    <t>MODIFIED BITUMINOUS SHEET AIR BARRIERS</t>
  </si>
  <si>
    <t>072726</t>
  </si>
  <si>
    <t>FLUID-APPLIED MEMBRANE AIR BARRIERS</t>
  </si>
  <si>
    <t>074113.13</t>
  </si>
  <si>
    <t>FORMED METAL ROOF PANELS</t>
  </si>
  <si>
    <t>074113.16</t>
  </si>
  <si>
    <t>STANDING-SEAM METAL ROOF PANELS</t>
  </si>
  <si>
    <t>074113.19</t>
  </si>
  <si>
    <t>BATTEN-SEAM METAL ROOF PANELS</t>
  </si>
  <si>
    <t>074116</t>
  </si>
  <si>
    <t>INSULATED METAL ROOF PANELS</t>
  </si>
  <si>
    <t>074213.13</t>
  </si>
  <si>
    <t>FORMED METAL WALL PANELS</t>
  </si>
  <si>
    <t>074213.16</t>
  </si>
  <si>
    <t>METAL PLATE WALL PANELS</t>
  </si>
  <si>
    <t>074213.19</t>
  </si>
  <si>
    <t>INSULATED METAL WALL PANELS</t>
  </si>
  <si>
    <t>074213.23</t>
  </si>
  <si>
    <t>METAL COMPOSITE MATERIAL WALL PANELS</t>
  </si>
  <si>
    <t>074293</t>
  </si>
  <si>
    <t>SOFFIT PANELS</t>
  </si>
  <si>
    <t>074646</t>
  </si>
  <si>
    <t>FIBER-CEMENT SIDING</t>
  </si>
  <si>
    <t>075213</t>
  </si>
  <si>
    <t>ATACTIC-POLYPROPYLENE (APP) MODIFIED BITUMINOUS MEMBRANE ROOFING</t>
  </si>
  <si>
    <t>075216</t>
  </si>
  <si>
    <t>STYRENE-BUTADIENE-STYRENE (SBS) MODIFIED BITUMINOUS MEMBRANE ROOFING</t>
  </si>
  <si>
    <t>075323</t>
  </si>
  <si>
    <t>ETHYLENE-PROPYLENE-DIENE-MONOMER (EPDM) ROOFING</t>
  </si>
  <si>
    <t>075423</t>
  </si>
  <si>
    <t>THERMOPLASTIC POLYOLEFIN (TPO) ROOFING</t>
  </si>
  <si>
    <t>076200</t>
  </si>
  <si>
    <t>SHEET METAL FLASHING AND TRIM</t>
  </si>
  <si>
    <t>077100</t>
  </si>
  <si>
    <t>ROOF SPECIALTIES</t>
  </si>
  <si>
    <t>077129</t>
  </si>
  <si>
    <t>MANUFACTURED ROOF EXPANSION JOINTS</t>
  </si>
  <si>
    <t>077200</t>
  </si>
  <si>
    <t>ROOF ACCESSORIES</t>
  </si>
  <si>
    <t>078100</t>
  </si>
  <si>
    <t>APPLIED FIREPROOFING</t>
  </si>
  <si>
    <t>078123</t>
  </si>
  <si>
    <t>INTUMESCENT FIRE PROTECTION</t>
  </si>
  <si>
    <t>078200</t>
  </si>
  <si>
    <t xml:space="preserve">BOARD FIRE PROTECTION </t>
  </si>
  <si>
    <t>078413</t>
  </si>
  <si>
    <t>PENETRATION FIRESTOPPING</t>
  </si>
  <si>
    <t>078443</t>
  </si>
  <si>
    <t>JOINT FIRESTOPPING</t>
  </si>
  <si>
    <t>079100</t>
  </si>
  <si>
    <t>PREFORMED JOINT SEALS</t>
  </si>
  <si>
    <t>079200</t>
  </si>
  <si>
    <t>JOINT SEALANTS</t>
  </si>
  <si>
    <t>079219</t>
  </si>
  <si>
    <t>ACOUSTICAL JOINT SEALANTS</t>
  </si>
  <si>
    <t>079513.13</t>
  </si>
  <si>
    <t>INTERIOR EXPANSION JOINT COVER ASSEMBLIES</t>
  </si>
  <si>
    <t>079513.16</t>
  </si>
  <si>
    <t>EXTERIOR EXPANSION JOINT COVER ASSEMBLIES</t>
  </si>
  <si>
    <t>079513.19</t>
  </si>
  <si>
    <t>PARKING DECK EXPANSION JOINT COVER ASSEMBLIES</t>
  </si>
  <si>
    <t>DIVISION 08 - OPENINGS</t>
  </si>
  <si>
    <t>081113</t>
  </si>
  <si>
    <t>HOLLOW METAL DOORS AND FRAMES</t>
  </si>
  <si>
    <t>081316.13</t>
  </si>
  <si>
    <t>ALUMINUM TERRACE DOORS</t>
  </si>
  <si>
    <t>081416</t>
  </si>
  <si>
    <t>FLUSH WOOD DOORS</t>
  </si>
  <si>
    <t>081433</t>
  </si>
  <si>
    <t>STILE AND RAIL WOOD DOORS</t>
  </si>
  <si>
    <t>081433.13</t>
  </si>
  <si>
    <t>WOOD TERRACE DOORS</t>
  </si>
  <si>
    <t>081713</t>
  </si>
  <si>
    <t>INTEGRATED METAL DOOR OPENING ASSEMBLIES</t>
  </si>
  <si>
    <t>081816.13</t>
  </si>
  <si>
    <t>SLIDING ALUMINUM-FRAMED GLASS DOORS</t>
  </si>
  <si>
    <t>083113</t>
  </si>
  <si>
    <t>ACCESS DOORS AND FRAMES</t>
  </si>
  <si>
    <t>083313</t>
  </si>
  <si>
    <t>COILING COUNTER DOORS</t>
  </si>
  <si>
    <t>083323</t>
  </si>
  <si>
    <t>OVERHEAD COILING DOORS</t>
  </si>
  <si>
    <t>083326</t>
  </si>
  <si>
    <t>OVERHEAD COILING GRILLES</t>
  </si>
  <si>
    <t>083343</t>
  </si>
  <si>
    <t>OVERHEAD COILING SMOKE CURTAINS</t>
  </si>
  <si>
    <t>083344</t>
  </si>
  <si>
    <t>OVERHEAD COILING FIRE CURTAINS</t>
  </si>
  <si>
    <t>083513</t>
  </si>
  <si>
    <t>FOLDING DOORS</t>
  </si>
  <si>
    <t>083613</t>
  </si>
  <si>
    <t>SECTIONAL DOORS</t>
  </si>
  <si>
    <t>084113</t>
  </si>
  <si>
    <t>ALUMINUM-FRAMED ENTRANCES AND STOREFRONTS</t>
  </si>
  <si>
    <t>084126</t>
  </si>
  <si>
    <t>ALL-GLASS ENTRANCES AND STOREFRONTS</t>
  </si>
  <si>
    <t>084229.23</t>
  </si>
  <si>
    <t>SLIDING AUTOMATIC ENTRANCES</t>
  </si>
  <si>
    <t>084229.33</t>
  </si>
  <si>
    <t>SWINGING AUTOMATIC ENTRANCES</t>
  </si>
  <si>
    <t>084233</t>
  </si>
  <si>
    <t>REVOLVING DOOR ENTRANCES</t>
  </si>
  <si>
    <t>084413</t>
  </si>
  <si>
    <t>GLAZED ALUMINUM CURTAIN WALLS</t>
  </si>
  <si>
    <t>084423</t>
  </si>
  <si>
    <t>STRUCTURAL-SEALANT-GLAZED CURTAIN WALLS</t>
  </si>
  <si>
    <t>084433</t>
  </si>
  <si>
    <t>SLOPED GLAZING ASSEMBLIES</t>
  </si>
  <si>
    <t>085113</t>
  </si>
  <si>
    <t>ALUMINUM WINDOWS</t>
  </si>
  <si>
    <t>085200</t>
  </si>
  <si>
    <t>WOOD WINDOWS</t>
  </si>
  <si>
    <t>085653</t>
  </si>
  <si>
    <t>SECURITY WINDOWS</t>
  </si>
  <si>
    <t>086300</t>
  </si>
  <si>
    <t>METAL-FRAMED SKYLIGHTS</t>
  </si>
  <si>
    <t>087100</t>
  </si>
  <si>
    <t>DOOR HARDWARE</t>
  </si>
  <si>
    <t>087113</t>
  </si>
  <si>
    <t>POWER DOOR OPERATORS</t>
  </si>
  <si>
    <t>088000</t>
  </si>
  <si>
    <t>GLAZING</t>
  </si>
  <si>
    <t>088113</t>
  </si>
  <si>
    <t>DECORATIVE GLASS GLAZING</t>
  </si>
  <si>
    <t>088300</t>
  </si>
  <si>
    <t>MIRRORS</t>
  </si>
  <si>
    <t>088400</t>
  </si>
  <si>
    <t>PLASTIC GLAZING</t>
  </si>
  <si>
    <t>088813</t>
  </si>
  <si>
    <t>FIRE-RATED GLAZING</t>
  </si>
  <si>
    <t>088853</t>
  </si>
  <si>
    <t>SECURITY GLAZING</t>
  </si>
  <si>
    <t>089116</t>
  </si>
  <si>
    <t>OPERABLE WALL LOUVERS</t>
  </si>
  <si>
    <t>089119</t>
  </si>
  <si>
    <t>FIXED LOUVERS</t>
  </si>
  <si>
    <t>DIVISION 09 - FINISHES</t>
  </si>
  <si>
    <t>090571</t>
  </si>
  <si>
    <t>ACOUSTIC UNDERLAYMENT</t>
  </si>
  <si>
    <t>092116.23</t>
  </si>
  <si>
    <t>GYPSUM BOARD SHAFT WALL ASSEMBLIES</t>
  </si>
  <si>
    <t>092216</t>
  </si>
  <si>
    <t>NON-STRUCTURAL METAL FRAMING</t>
  </si>
  <si>
    <t>092300</t>
  </si>
  <si>
    <t>GYPSUM PLASTERING</t>
  </si>
  <si>
    <t>092400</t>
  </si>
  <si>
    <t>CEMENT PLASTERING</t>
  </si>
  <si>
    <t>092713</t>
  </si>
  <si>
    <t xml:space="preserve">GLASS-FIBER- REINFORCED GYPSUM FABRICATIONS </t>
  </si>
  <si>
    <t>092900</t>
  </si>
  <si>
    <t>GYPSUM BOARD</t>
  </si>
  <si>
    <t>093013</t>
  </si>
  <si>
    <t>CERAMIC TILING</t>
  </si>
  <si>
    <t>093023</t>
  </si>
  <si>
    <t>GLASS TILING</t>
  </si>
  <si>
    <t>093033</t>
  </si>
  <si>
    <t>STONE TILING</t>
  </si>
  <si>
    <t>093500</t>
  </si>
  <si>
    <t>CHEMICAL-RESISTANT TILING</t>
  </si>
  <si>
    <t>095113</t>
  </si>
  <si>
    <t>ACOUSTICAL PANEL CEILINGS</t>
  </si>
  <si>
    <t>095123</t>
  </si>
  <si>
    <t>ACOUSTICAL TILE CEILINGS</t>
  </si>
  <si>
    <t>095133</t>
  </si>
  <si>
    <t>ACOUSTICAL METAL PAN CEILINGS</t>
  </si>
  <si>
    <t>095423</t>
  </si>
  <si>
    <t>LINEAR METAL CEILINGS</t>
  </si>
  <si>
    <t>095426</t>
  </si>
  <si>
    <t>SUSPENDED WOOD CEILINGS</t>
  </si>
  <si>
    <t>095436</t>
  </si>
  <si>
    <t>SUSPENDED DECORATIVE GRIDS</t>
  </si>
  <si>
    <t>095443</t>
  </si>
  <si>
    <t>STRETCHED-FABRIC CEILING SYSTEMS</t>
  </si>
  <si>
    <t>095446</t>
  </si>
  <si>
    <t>FABRIC-WRAPPED CEILING PANELS</t>
  </si>
  <si>
    <t>095753</t>
  </si>
  <si>
    <t>SECURITY CEILING ASSEMBLIES</t>
  </si>
  <si>
    <t>096340</t>
  </si>
  <si>
    <t>STONE FLOORING</t>
  </si>
  <si>
    <t>096400</t>
  </si>
  <si>
    <t>WOOD FLOORING</t>
  </si>
  <si>
    <t>096466</t>
  </si>
  <si>
    <t>WOOD ATHLETIC FLOORING</t>
  </si>
  <si>
    <t>096513</t>
  </si>
  <si>
    <t>RESILIENT WALL BASE AND ACCESSORIES</t>
  </si>
  <si>
    <t>096516</t>
  </si>
  <si>
    <t>RESILIENT SHEET FLOORING</t>
  </si>
  <si>
    <t>096519</t>
  </si>
  <si>
    <t>RESILIENT TILE FLOORING</t>
  </si>
  <si>
    <t>096536</t>
  </si>
  <si>
    <t>STATIC-CONTROL RESILIENT FLOORING</t>
  </si>
  <si>
    <t>096543</t>
  </si>
  <si>
    <t>LINOLEUM FLOORING</t>
  </si>
  <si>
    <t>096566</t>
  </si>
  <si>
    <t>RESILIENT ATHLETIC FLOORING</t>
  </si>
  <si>
    <t>096613</t>
  </si>
  <si>
    <t>PORTLAND CEMENT TERRAZZO FLOORING</t>
  </si>
  <si>
    <t>096623</t>
  </si>
  <si>
    <t>RESINOUS MATRIX TERRAZZO FLOORING</t>
  </si>
  <si>
    <t>096723</t>
  </si>
  <si>
    <t>RESINOUS FLOORING</t>
  </si>
  <si>
    <t>096766</t>
  </si>
  <si>
    <t>FLUID-APPLIED ATHLETIC FLOORING</t>
  </si>
  <si>
    <t>096813</t>
  </si>
  <si>
    <t>TILE CARPETING</t>
  </si>
  <si>
    <t>096816</t>
  </si>
  <si>
    <t>SHEET CARPETING</t>
  </si>
  <si>
    <t>096900</t>
  </si>
  <si>
    <t>ACCESS FLOORING</t>
  </si>
  <si>
    <t>096933</t>
  </si>
  <si>
    <t>LOW-PROFILE FIXED HEIGHT ACCESS FLOORING</t>
  </si>
  <si>
    <t>097200</t>
  </si>
  <si>
    <t>WALL COVERINGS</t>
  </si>
  <si>
    <t>097513</t>
  </si>
  <si>
    <t>STONE WALL FACING</t>
  </si>
  <si>
    <t>097519</t>
  </si>
  <si>
    <t>STONE TRIM</t>
  </si>
  <si>
    <t>097723</t>
  </si>
  <si>
    <t>FABRIC-WRAPPED PANELS</t>
  </si>
  <si>
    <t>098433</t>
  </si>
  <si>
    <t>SOUND-ABSORBING WALL UNITS</t>
  </si>
  <si>
    <t>098436</t>
  </si>
  <si>
    <t>SOUND-ABSORBING CEILING UNITS</t>
  </si>
  <si>
    <t>099113</t>
  </si>
  <si>
    <t>EXTERIOR PAINTING</t>
  </si>
  <si>
    <t>099123</t>
  </si>
  <si>
    <t>INTERIOR PAINTING</t>
  </si>
  <si>
    <t>099300</t>
  </si>
  <si>
    <t>STAINING AND TRANSPARENT FINISHING</t>
  </si>
  <si>
    <t>099423</t>
  </si>
  <si>
    <t>GILDING</t>
  </si>
  <si>
    <t>099611</t>
  </si>
  <si>
    <t>HIGH-PERFORMANCE COATINGS (PROPRIETARY SPECIFICATION)</t>
  </si>
  <si>
    <t>DIVISION 10 - SPECIALTIES</t>
  </si>
  <si>
    <t>101100</t>
  </si>
  <si>
    <t>VISUAL DISPLAY SURFACES</t>
  </si>
  <si>
    <t>101300</t>
  </si>
  <si>
    <t>DIRECTORIES</t>
  </si>
  <si>
    <t>101416</t>
  </si>
  <si>
    <t>PLAQUES</t>
  </si>
  <si>
    <t>101419</t>
  </si>
  <si>
    <t>DIMENSIONAL LETTER SIGNAGE</t>
  </si>
  <si>
    <t>101423</t>
  </si>
  <si>
    <t>PANEL SIGNAGE</t>
  </si>
  <si>
    <t>101473</t>
  </si>
  <si>
    <t>PAINTED SIGNAGE</t>
  </si>
  <si>
    <t>102113.16</t>
  </si>
  <si>
    <t>PLASTIC-LAMINATE-CLAD TOILET COMPARTMENTS</t>
  </si>
  <si>
    <t>102113.17</t>
  </si>
  <si>
    <t>PHENOLIC-CORE TOILET COMPARTMENTS</t>
  </si>
  <si>
    <t>102116.17</t>
  </si>
  <si>
    <t>PHENOLIC-CORE SHOWER AND DRESSING COMPARTMENTS</t>
  </si>
  <si>
    <t>102123</t>
  </si>
  <si>
    <t>CUBICLE CURTAINS AND TRACK</t>
  </si>
  <si>
    <t>102213</t>
  </si>
  <si>
    <t>WIRE MESH PARTITIONS</t>
  </si>
  <si>
    <t>102219</t>
  </si>
  <si>
    <t>DEMOUNTABLE PARTITIONS</t>
  </si>
  <si>
    <t>102239</t>
  </si>
  <si>
    <t>FOLDING PANEL PARTITIONS</t>
  </si>
  <si>
    <t>102600</t>
  </si>
  <si>
    <t>WALL AND DOOR PROTECTION</t>
  </si>
  <si>
    <t>102800</t>
  </si>
  <si>
    <t>TOILET, BATH, AND LAUNDRY ACCESSORIES</t>
  </si>
  <si>
    <t>102819</t>
  </si>
  <si>
    <t>TUB AND SHOWER ENCLOSURES</t>
  </si>
  <si>
    <t>104400</t>
  </si>
  <si>
    <t>FIRE-PROTECTION SPECIALTIES</t>
  </si>
  <si>
    <t>ME</t>
  </si>
  <si>
    <t>104413</t>
  </si>
  <si>
    <t>FIRE EXTINGUISHER CABINETS</t>
  </si>
  <si>
    <t>104513</t>
  </si>
  <si>
    <t>PHOTO LUMINESCENT EGRESS PATH MARKINGS</t>
  </si>
  <si>
    <t>105113</t>
  </si>
  <si>
    <t>METAL LOCKERS</t>
  </si>
  <si>
    <t>105116</t>
  </si>
  <si>
    <t>WOOD LOCKERS</t>
  </si>
  <si>
    <t>107113</t>
  </si>
  <si>
    <t>EXTERIOR SUN CONTROL DEVICES</t>
  </si>
  <si>
    <t>DIVISION 11 - EQUIPMENT</t>
  </si>
  <si>
    <t>111200</t>
  </si>
  <si>
    <t>PARKING CONTROL EQUIPMENT</t>
  </si>
  <si>
    <t>EL</t>
  </si>
  <si>
    <t>111313</t>
  </si>
  <si>
    <t>LOADING DOCK BUMPERS</t>
  </si>
  <si>
    <t>111316</t>
  </si>
  <si>
    <t>LOADING DOCK SEALS AND SHELTERS</t>
  </si>
  <si>
    <t>111416</t>
  </si>
  <si>
    <t>PEDESTRIAN CONTROL DEVICES</t>
  </si>
  <si>
    <t>114000</t>
  </si>
  <si>
    <t>FOOD SERVICE EQUIPMENT</t>
  </si>
  <si>
    <t>115213</t>
  </si>
  <si>
    <t>PROJECTION SCREENS</t>
  </si>
  <si>
    <t>115313</t>
  </si>
  <si>
    <t>LABORATORY FUME HOODS</t>
  </si>
  <si>
    <t>117000</t>
  </si>
  <si>
    <t>LAUNDRY EQUIPMENT</t>
  </si>
  <si>
    <t>118123</t>
  </si>
  <si>
    <t>FAÇADE ACCESS EQUIPMENT</t>
  </si>
  <si>
    <t>118226</t>
  </si>
  <si>
    <t>FACILITY WASTE COMPACTORS</t>
  </si>
  <si>
    <t>118230</t>
  </si>
  <si>
    <t>WASTE HANDLING EQUIPMENT</t>
  </si>
  <si>
    <t>DIVISION 12 - FURNISHINGS</t>
  </si>
  <si>
    <t>122113</t>
  </si>
  <si>
    <t>HORIZONTAL LOUVER BLINDS</t>
  </si>
  <si>
    <t>122116</t>
  </si>
  <si>
    <t>VERTICAL LOUVER BLINDS</t>
  </si>
  <si>
    <t>122200</t>
  </si>
  <si>
    <t>CURTAINS AND DRAPES</t>
  </si>
  <si>
    <t>122413</t>
  </si>
  <si>
    <t>ROLLER WINDOW SHADES</t>
  </si>
  <si>
    <t>123213</t>
  </si>
  <si>
    <t>MANUFACTURED WOOD-VENEER-FACED CASEWORK</t>
  </si>
  <si>
    <t>123216</t>
  </si>
  <si>
    <t>MANUFACTURED PLASTIC-LAMINATE-CLAD CASEWORK</t>
  </si>
  <si>
    <t>123616</t>
  </si>
  <si>
    <t>METAL COUNTERTOPS</t>
  </si>
  <si>
    <t>123619</t>
  </si>
  <si>
    <t>WOOD COUNTERTOPS</t>
  </si>
  <si>
    <t>123640</t>
  </si>
  <si>
    <t>STONE COUNTERTOPS</t>
  </si>
  <si>
    <t>123661.16</t>
  </si>
  <si>
    <t>SOLID SURFACING COUNTERTOPS</t>
  </si>
  <si>
    <t>123661.19</t>
  </si>
  <si>
    <t>QUARTZ AGGLOMERATE COUNTERTOPS</t>
  </si>
  <si>
    <t>124813</t>
  </si>
  <si>
    <t>ENTRANCE FLOOR MATS AND FRAMES</t>
  </si>
  <si>
    <t>124816</t>
  </si>
  <si>
    <t>ENTRANCE FLOOR GRILLES</t>
  </si>
  <si>
    <t>124853</t>
  </si>
  <si>
    <t>RUGS</t>
  </si>
  <si>
    <t>126100</t>
  </si>
  <si>
    <t>FIXED AUDIENCE SEATING</t>
  </si>
  <si>
    <t>129200</t>
  </si>
  <si>
    <t>INTERIOR PLANTERS AND ARTIFICIAL PLANTS</t>
  </si>
  <si>
    <t>LS</t>
  </si>
  <si>
    <t>129300</t>
  </si>
  <si>
    <t>SITE FURNISHINGS</t>
  </si>
  <si>
    <t>DIVISION 13 - SPECIAL CONSTRUCTION</t>
  </si>
  <si>
    <t>131146</t>
  </si>
  <si>
    <t xml:space="preserve">SWIMMING POOL ACCESSORIES </t>
  </si>
  <si>
    <t>131213</t>
  </si>
  <si>
    <t>EXTERIOR FOUNTAIN</t>
  </si>
  <si>
    <t>132416</t>
  </si>
  <si>
    <t>SAUNAS</t>
  </si>
  <si>
    <t>133100</t>
  </si>
  <si>
    <t>FABRIC STRUCTURES</t>
  </si>
  <si>
    <t>133419</t>
  </si>
  <si>
    <t>METAL BUILDING SYSTEMS</t>
  </si>
  <si>
    <t>133423</t>
  </si>
  <si>
    <t>FABRICATED STRUCTURES</t>
  </si>
  <si>
    <t>133423.16</t>
  </si>
  <si>
    <t>FABRICATED CONTROL BOOTHS</t>
  </si>
  <si>
    <t>133423.19</t>
  </si>
  <si>
    <t>FABRICATED DOME STRUCTURES</t>
  </si>
  <si>
    <t>133700</t>
  </si>
  <si>
    <t>HELIPAD ACCESSORIES</t>
  </si>
  <si>
    <t>134900</t>
  </si>
  <si>
    <t>RADIATION PROTECTION</t>
  </si>
  <si>
    <t>DIVISION 14 -  CONVEYING EQUIPMENT</t>
  </si>
  <si>
    <t>141000</t>
  </si>
  <si>
    <t>DUMBWAITERS</t>
  </si>
  <si>
    <t>142100</t>
  </si>
  <si>
    <t>ELECTRIC TRACTION ELEVATORS</t>
  </si>
  <si>
    <t>142400</t>
  </si>
  <si>
    <t>HYDRAULIC ELEVATORS</t>
  </si>
  <si>
    <t>143100</t>
  </si>
  <si>
    <t>ESCALATORS</t>
  </si>
  <si>
    <t>143200</t>
  </si>
  <si>
    <t>MOVING WALKS</t>
  </si>
  <si>
    <t>145200</t>
  </si>
  <si>
    <t>MATERIAL HANDLING EQUIPMENT</t>
  </si>
  <si>
    <t>149133</t>
  </si>
  <si>
    <t>LINEN CHUTES</t>
  </si>
  <si>
    <t>149182</t>
  </si>
  <si>
    <t>TRASH CHUTES</t>
  </si>
  <si>
    <t>DIVISION 21 – FIRE SUPPRESSION</t>
  </si>
  <si>
    <t>210500</t>
  </si>
  <si>
    <t>COMMON WORK RESULTS FOR FIRE FIGHTING</t>
  </si>
  <si>
    <t>210513</t>
  </si>
  <si>
    <t>COMMON MOTOR REQUIREMENTS FOR FIRE SUPPRESSION EQUIPMENT</t>
  </si>
  <si>
    <t>210517</t>
  </si>
  <si>
    <t>SLEEVES AND SLEEVE SEALS FOR FIRE-SUPPRESSION PIPING</t>
  </si>
  <si>
    <t>210518</t>
  </si>
  <si>
    <t>ESCUTCHEONS FOR FIRE-SUPPRESSION PIPING</t>
  </si>
  <si>
    <t>210533</t>
  </si>
  <si>
    <t>HEAT TRACING FOR FIRE-SUPPRESSION PIPING</t>
  </si>
  <si>
    <t>210548</t>
  </si>
  <si>
    <t>VIBRATION AND SEISMIC CONTROLS FOR FIRE-SUPPRESSION PIPING AND EQUIPMENT</t>
  </si>
  <si>
    <t>210553</t>
  </si>
  <si>
    <t>IDENTIFICATION FOR FIRE-SUPPRESSION PIPING AND EQUIPMENT</t>
  </si>
  <si>
    <t>211200</t>
  </si>
  <si>
    <t>FIRE-SUPPRESSION STANDPIPES</t>
  </si>
  <si>
    <t>211313</t>
  </si>
  <si>
    <t>WET-PIPE SPRINKLER SYSTEMS</t>
  </si>
  <si>
    <t>211316</t>
  </si>
  <si>
    <t>DRY-PIPE SPRINKLER SYSTEMS</t>
  </si>
  <si>
    <t>211339</t>
  </si>
  <si>
    <t>FOAM-WATER SYSTEMS</t>
  </si>
  <si>
    <t>211342</t>
  </si>
  <si>
    <t>HIGH PRESSURE WATER MIST SYSTEM</t>
  </si>
  <si>
    <t>211342.13</t>
  </si>
  <si>
    <t>HIGH PRESSURE WATER MIST SYSTEM IN CULVERT &amp; TUNNELS</t>
  </si>
  <si>
    <t>211400</t>
  </si>
  <si>
    <t>HALOGEN AGENT EXTINGUISHING PIPING</t>
  </si>
  <si>
    <t>212200</t>
  </si>
  <si>
    <t>CLEAN-AGENT FIRE-EXTINGUISHING SYSTEMS</t>
  </si>
  <si>
    <t>213113</t>
  </si>
  <si>
    <t>ELECTRIC-DRIVE, CENTRIFUGAL FIRE PUMPS</t>
  </si>
  <si>
    <t>213116</t>
  </si>
  <si>
    <t>DIESEL-DRIVE, CENTRIFUGAL FIRE PUMPS</t>
  </si>
  <si>
    <t>213213</t>
  </si>
  <si>
    <t>ELECTRIC-DRIVE, VERTICAL-TURBINE FIRE PUMPS</t>
  </si>
  <si>
    <t>213216</t>
  </si>
  <si>
    <t>DIESEL-DRIVE, VERTICAL-TURBINE FIRE PUMPS</t>
  </si>
  <si>
    <t>213400</t>
  </si>
  <si>
    <t>PRESSURE-MAINTENANCE PUMPS</t>
  </si>
  <si>
    <t>DIVISION 22 – PLUMBING</t>
  </si>
  <si>
    <t>220500</t>
  </si>
  <si>
    <t>COMMON WORK RESULTS FOR PLUMBING</t>
  </si>
  <si>
    <t>220513</t>
  </si>
  <si>
    <t>COMMON MOTOR REQUIREMENTS FOR PLUMBING EQUIPMENT</t>
  </si>
  <si>
    <t>220516</t>
  </si>
  <si>
    <t>EXPANSION FITTINGS AND LOOPS FOR PLUMBING PIPING</t>
  </si>
  <si>
    <t>220517</t>
  </si>
  <si>
    <t>SLEEVES AND SLEEVE SEALS FOR PLUMBING PIPING</t>
  </si>
  <si>
    <t>220518</t>
  </si>
  <si>
    <t>ESCUTCHEONS FOR PLUMBING PIPING</t>
  </si>
  <si>
    <t>220519</t>
  </si>
  <si>
    <t>METERS AND GAGES FOR PLUMBING PIPING</t>
  </si>
  <si>
    <t>220523</t>
  </si>
  <si>
    <t>GENERAL-DUTY VALVES FOR PLUMBING PIPING</t>
  </si>
  <si>
    <t>220529</t>
  </si>
  <si>
    <t>HANGERS AND SUPPORTS FOR PLUMBING PIPING AND EQUIPMENT</t>
  </si>
  <si>
    <t>220533</t>
  </si>
  <si>
    <t>HEAT TRACING FOR PLUMBING PIPING</t>
  </si>
  <si>
    <t>220548</t>
  </si>
  <si>
    <t>VIBRATION AND SEISMIC CONTROLS FOR PLUMBING PIPING AND EQUIPMENT</t>
  </si>
  <si>
    <t>220553</t>
  </si>
  <si>
    <t>IDENTIFICATION FOR PLUMBING PIPING AND EQUIPMENT</t>
  </si>
  <si>
    <t>220716</t>
  </si>
  <si>
    <t>PLUMBING EQUIPMENT INSULATION</t>
  </si>
  <si>
    <t>220719</t>
  </si>
  <si>
    <t>PLUMBING PIPING INSULATION</t>
  </si>
  <si>
    <t>221116</t>
  </si>
  <si>
    <t>DOMESTIC WATER PIPING</t>
  </si>
  <si>
    <t>221119</t>
  </si>
  <si>
    <t>DOMESTIC WATER PIPING SPECIALTIES</t>
  </si>
  <si>
    <t>221123</t>
  </si>
  <si>
    <t>DOMESTIC WATER PUMPS</t>
  </si>
  <si>
    <t>221123.13</t>
  </si>
  <si>
    <t>DOMESTIC-WATER PACKAGED BOOSTER PUMPS</t>
  </si>
  <si>
    <t>221223</t>
  </si>
  <si>
    <t>FACILITY INDOOR POTABLE-WATER STORAGE TANKS</t>
  </si>
  <si>
    <t>221316</t>
  </si>
  <si>
    <t>SANITARY WASTE, VENT AND STORM DRAINAGE PIPING</t>
  </si>
  <si>
    <t>221319</t>
  </si>
  <si>
    <t>SANITARY WASTE PIPING SPECIALTIES</t>
  </si>
  <si>
    <t>221329</t>
  </si>
  <si>
    <t>SANITARY SEWERAGE PUMPS</t>
  </si>
  <si>
    <t>221343</t>
  </si>
  <si>
    <t>FACILITY PACKAGED SEWAGE PUMP STATIONS</t>
  </si>
  <si>
    <t>221423</t>
  </si>
  <si>
    <t>STORM DRAINAGE PIPING SPECIALTIES</t>
  </si>
  <si>
    <t>221429</t>
  </si>
  <si>
    <t>SUMP PUMPS</t>
  </si>
  <si>
    <t>221513</t>
  </si>
  <si>
    <t>GENERAL SERVICE COMPRESSED AIR PIPING</t>
  </si>
  <si>
    <t>221519</t>
  </si>
  <si>
    <t>GENERAL-SERVICE PACKAGED AIR COMPRESSORS AND RECEIVERS</t>
  </si>
  <si>
    <t>223100</t>
  </si>
  <si>
    <t>DOMESTIC WATER SOFTENERS</t>
  </si>
  <si>
    <t>223200</t>
  </si>
  <si>
    <t>DOMESTIC WATER TREATMENT EQUIPMENT</t>
  </si>
  <si>
    <t>223300</t>
  </si>
  <si>
    <t>ELECTRIC, DOMESTIC-WATER HEATERS</t>
  </si>
  <si>
    <t>223400</t>
  </si>
  <si>
    <t>FUEL-FIRED, DOMESTIC-WATER HEATERS</t>
  </si>
  <si>
    <t>DOMESTIC-WATER HEAT EXCHANGERS</t>
  </si>
  <si>
    <t>224100</t>
  </si>
  <si>
    <t>RESIDENTIAL PLUMBING FIXTURES</t>
  </si>
  <si>
    <t>224300</t>
  </si>
  <si>
    <t>HEALTHCARE PLUMBING FIXTURES</t>
  </si>
  <si>
    <t>224500</t>
  </si>
  <si>
    <t>EMERGENCY PLUMBING FIXTURES</t>
  </si>
  <si>
    <t>224600</t>
  </si>
  <si>
    <t>SECURITY PLUMBING FIXTURES</t>
  </si>
  <si>
    <t>224713</t>
  </si>
  <si>
    <t>DRINKING FOUNTAINS</t>
  </si>
  <si>
    <t>225100</t>
  </si>
  <si>
    <t>SWIMMING POOL SPECIALTIES AND EQUIPMENT</t>
  </si>
  <si>
    <t>225200</t>
  </si>
  <si>
    <t>DECORATIVE FOUNTAIN SPECIALTIES AND EQUIPMENT</t>
  </si>
  <si>
    <t>225300</t>
  </si>
  <si>
    <t>JACUZZI SPECIALTIES AND EQUIPMENT</t>
  </si>
  <si>
    <t>225000</t>
  </si>
  <si>
    <t>225500</t>
  </si>
  <si>
    <t>226113</t>
  </si>
  <si>
    <t>COMPRESSED-AIR PIPING FOR LABORATORY AND HEALTHCARE FACILITIES</t>
  </si>
  <si>
    <t>226119</t>
  </si>
  <si>
    <t>COMPRESSED-AIR EQUIPMENT FOR LABORATORY AND HEALTHCARE FACILITIES</t>
  </si>
  <si>
    <t>226213</t>
  </si>
  <si>
    <t>VACUUM PIPING FOR LABORATORY AND HEALTHCARE FACILITIES</t>
  </si>
  <si>
    <t>226219</t>
  </si>
  <si>
    <t>VACUUM EQUIPMENT FOR LABORATORY AND HEALTHCARE FACILITIES</t>
  </si>
  <si>
    <t>226313</t>
  </si>
  <si>
    <t>GAS PIPING FOR LABORATORY AND HEALTHCARE FACILITIES</t>
  </si>
  <si>
    <t>226400</t>
  </si>
  <si>
    <t>MEDICAL GAS ALARMS</t>
  </si>
  <si>
    <t>226600</t>
  </si>
  <si>
    <t>CHEMICAL-WASTE SYSTEMS FOR LABORATORY AND HEALTHCARE FACILITIES</t>
  </si>
  <si>
    <t>227010</t>
  </si>
  <si>
    <t>REVERSE OSMOSIS PLANT</t>
  </si>
  <si>
    <t>227113</t>
  </si>
  <si>
    <t xml:space="preserve">GREY WATER TREATMENT PLANT </t>
  </si>
  <si>
    <t>DIVISION 23 - HEATING, VENTILATING AND AIR CONDITIONING</t>
  </si>
  <si>
    <t>230500</t>
  </si>
  <si>
    <t>COMMON WORK RESULTS FOR HVAC</t>
  </si>
  <si>
    <t>230513</t>
  </si>
  <si>
    <t>COMMON MOTOR REQUIREMENTS FOR HVAC EQUIPMENT</t>
  </si>
  <si>
    <t>230516</t>
  </si>
  <si>
    <t>EXPANSION FITTINGS AND LOOPS FOR HVAC PIPING</t>
  </si>
  <si>
    <t>230517</t>
  </si>
  <si>
    <t>SLEEVES AND SLEEVE SEALS FOR HVAC PIPING</t>
  </si>
  <si>
    <t>230518</t>
  </si>
  <si>
    <t>ESCUTCHEONS FOR HVAC PIPING</t>
  </si>
  <si>
    <t>230519</t>
  </si>
  <si>
    <t>METERS AND GAGES FOR HVAC PIPING</t>
  </si>
  <si>
    <t>230523</t>
  </si>
  <si>
    <t>GENERAL-DUTY VALVES FOR HVAC PIPING</t>
  </si>
  <si>
    <t>230529</t>
  </si>
  <si>
    <t>HANGERS AND SUPPORTS FOR HVAC PIPING AND EQUIPMENT</t>
  </si>
  <si>
    <t>230533</t>
  </si>
  <si>
    <t>HEAT TRACING FOR HVAC PIPING</t>
  </si>
  <si>
    <t>230548</t>
  </si>
  <si>
    <t>VIBRATION AND SEISMIC CONTROLS FOR HVAC PIPING AND EQUIPMENT</t>
  </si>
  <si>
    <t>230553</t>
  </si>
  <si>
    <t>IDENTIFICATION FOR HVAC PIPING AND EQUIPMENT</t>
  </si>
  <si>
    <t>230593</t>
  </si>
  <si>
    <t>TESTING, ADJUSTING, AND BALANCING FOR HVAC</t>
  </si>
  <si>
    <t>230713</t>
  </si>
  <si>
    <t>DUCT INSULATION</t>
  </si>
  <si>
    <t>230716</t>
  </si>
  <si>
    <t>HVAC EQUIPMENT INSULATION</t>
  </si>
  <si>
    <t>230719</t>
  </si>
  <si>
    <t>HVAC PIPING INSULATION</t>
  </si>
  <si>
    <t>230900</t>
  </si>
  <si>
    <t>BUILDING MANAGEMENT SYSTEM (BMS)</t>
  </si>
  <si>
    <t>230910</t>
  </si>
  <si>
    <t>BUILDING MANAGEMENT SYSTEM (BMS), FOR SMALL SCALE PROJECTS</t>
  </si>
  <si>
    <t>231113</t>
  </si>
  <si>
    <t>FACILITY FUEL-OIL PIPING</t>
  </si>
  <si>
    <t>231118</t>
  </si>
  <si>
    <t>LUBE OIL STORAGE TANKS AND PIPING</t>
  </si>
  <si>
    <t>231123</t>
  </si>
  <si>
    <t>FACILITY NATURAL-GAS PIPING</t>
  </si>
  <si>
    <t>231126</t>
  </si>
  <si>
    <t>FACILITY LIQUEFIED-PETROLEUM GAS PIPING</t>
  </si>
  <si>
    <t>232113</t>
  </si>
  <si>
    <t>HYDRONIC PIPING</t>
  </si>
  <si>
    <t>232123</t>
  </si>
  <si>
    <t>HYDRONIC PUMPS</t>
  </si>
  <si>
    <t>232213</t>
  </si>
  <si>
    <t>STEAM AND CONDENSATE HEATING PIPING</t>
  </si>
  <si>
    <t>232223</t>
  </si>
  <si>
    <t>STEAM CONDENSATE PUMPS</t>
  </si>
  <si>
    <t>232300</t>
  </si>
  <si>
    <t>REFRIGERANT PIPING</t>
  </si>
  <si>
    <t>HVAC WATER TREATMENT</t>
  </si>
  <si>
    <t>METAL DUCTS</t>
  </si>
  <si>
    <t>233116</t>
  </si>
  <si>
    <t>NONMETAL DUCTS</t>
  </si>
  <si>
    <t>233119</t>
  </si>
  <si>
    <t>HVAC CASINGS</t>
  </si>
  <si>
    <t>233130</t>
  </si>
  <si>
    <t>AIR DUCT CLEANING</t>
  </si>
  <si>
    <t>233300</t>
  </si>
  <si>
    <t>AIR DUCT ACCESSORIES</t>
  </si>
  <si>
    <t>233413</t>
  </si>
  <si>
    <t>AXIAL HVAC FANS</t>
  </si>
  <si>
    <t>233416</t>
  </si>
  <si>
    <t>CENTRIFUGAL HVAC FANS</t>
  </si>
  <si>
    <t>HVAC POWER VENTILATORS</t>
  </si>
  <si>
    <t>233433.13</t>
  </si>
  <si>
    <t>COMMERCIAL AIR CURTAINS</t>
  </si>
  <si>
    <t>233433.16</t>
  </si>
  <si>
    <t>INDUSTRIAL AIR CURTAINS</t>
  </si>
  <si>
    <t>233443</t>
  </si>
  <si>
    <t>LABORATORY HIGH PLUME EXHAUST FANS</t>
  </si>
  <si>
    <t>233600</t>
  </si>
  <si>
    <t>AIR TERMINAL UNITS</t>
  </si>
  <si>
    <t>233713</t>
  </si>
  <si>
    <t>DIFFUSERS, REGISTERS, AND GRILLES</t>
  </si>
  <si>
    <t>233716</t>
  </si>
  <si>
    <t>FABRIC AIR-DISTRIBUTION DEVICES</t>
  </si>
  <si>
    <t>233723</t>
  </si>
  <si>
    <t>HVAC GRAVITY VENTILATORS</t>
  </si>
  <si>
    <t>233813</t>
  </si>
  <si>
    <t>COMMERCIAL-KITCHEN  HOODS</t>
  </si>
  <si>
    <t>234100</t>
  </si>
  <si>
    <t>PARTICULATE AIR FILTRATION</t>
  </si>
  <si>
    <t>234400</t>
  </si>
  <si>
    <t>CHEMICAL SCRUBBER PACKAGED ODOR CONTROL SYSTEM</t>
  </si>
  <si>
    <t>235100</t>
  </si>
  <si>
    <t>BREECHINGS, CHIMNEYS, AND STACKS</t>
  </si>
  <si>
    <t>235213</t>
  </si>
  <si>
    <t>ELECTRIC BOILERS</t>
  </si>
  <si>
    <t>235216</t>
  </si>
  <si>
    <t>CONDENSING BOILERS</t>
  </si>
  <si>
    <t>235223</t>
  </si>
  <si>
    <t>CAST-IRON BOILERS</t>
  </si>
  <si>
    <t>235233</t>
  </si>
  <si>
    <t>WATER-TUBE BOILERS</t>
  </si>
  <si>
    <t>235239</t>
  </si>
  <si>
    <t>FIRE-TUBE BOILERS</t>
  </si>
  <si>
    <t>235313</t>
  </si>
  <si>
    <t>BOILER FEEDWATER PUMPS</t>
  </si>
  <si>
    <t>235316</t>
  </si>
  <si>
    <t>DEAERATORS</t>
  </si>
  <si>
    <t>235400</t>
  </si>
  <si>
    <t>FURNACES</t>
  </si>
  <si>
    <t>235513</t>
  </si>
  <si>
    <t>FUEL-FIRED DUCT HEATERS</t>
  </si>
  <si>
    <t>235533</t>
  </si>
  <si>
    <t>FUEL-FIRED UNIT HEATERS</t>
  </si>
  <si>
    <t>235613.13</t>
  </si>
  <si>
    <t>HEATING, FLAT-PLATE, SOLAR COLLECTORS</t>
  </si>
  <si>
    <t>235613.19</t>
  </si>
  <si>
    <t>HEATING, SOLAR, VACUUM-TUBE COLLECTORS</t>
  </si>
  <si>
    <t>235700</t>
  </si>
  <si>
    <t>HEAT EXCHANGERS FOR HVAC</t>
  </si>
  <si>
    <t>236200</t>
  </si>
  <si>
    <t>PACKAGED COMPRESSOR AND CONDENSER UNITS</t>
  </si>
  <si>
    <t>236313</t>
  </si>
  <si>
    <t>AIR-COOLED REFRIGERANT CONDENSERS</t>
  </si>
  <si>
    <t>236333</t>
  </si>
  <si>
    <t>EVAPORATIVE REFRIGERANT CONDENSERS</t>
  </si>
  <si>
    <t>236413.13</t>
  </si>
  <si>
    <t>DIRECT-FIRED ABSORPTION WATER CHILLERS</t>
  </si>
  <si>
    <t>236413.16</t>
  </si>
  <si>
    <t>INDIRECT-FIRED ABSORPTION WATER CHILLERS</t>
  </si>
  <si>
    <t>236416</t>
  </si>
  <si>
    <t>CENTRIFUGAL WATER CHILLERS</t>
  </si>
  <si>
    <t>236419</t>
  </si>
  <si>
    <t>RECIPROCATING WATER CHILLERS</t>
  </si>
  <si>
    <t>236423</t>
  </si>
  <si>
    <t>SCROLL WATER CHILLERS</t>
  </si>
  <si>
    <t>236426</t>
  </si>
  <si>
    <t>ROTARY-SCREW WATER CHILLERS</t>
  </si>
  <si>
    <t>236500</t>
  </si>
  <si>
    <t>COOLING TOWERS</t>
  </si>
  <si>
    <t>236510</t>
  </si>
  <si>
    <t>FIELD-ERECTED COOLING TOWERS</t>
  </si>
  <si>
    <t>236600</t>
  </si>
  <si>
    <t>FLUID COOLERS</t>
  </si>
  <si>
    <t>236650</t>
  </si>
  <si>
    <t>AIR COOLED RADIATORS</t>
  </si>
  <si>
    <t>237116</t>
  </si>
  <si>
    <t>CHILLED-WATER THERMAL STORAGE</t>
  </si>
  <si>
    <t>237200</t>
  </si>
  <si>
    <t>AIR-TO-AIR ENERGY RECOVERY EQUIPMENT</t>
  </si>
  <si>
    <t>237313</t>
  </si>
  <si>
    <t>MODULAR INDOOR CENTRAL-STATION AIR-HANDLING UNITS</t>
  </si>
  <si>
    <t>237320</t>
  </si>
  <si>
    <t>VARIABLE REFRIGERANT FLOW VOLUME AIR CONDITIONING UNITS</t>
  </si>
  <si>
    <t>237333</t>
  </si>
  <si>
    <t>INDOOR INDIRECT-FUEL-FIRED HEATING AND VENTILATING UNITS</t>
  </si>
  <si>
    <t>237335</t>
  </si>
  <si>
    <t>DESTRATIFICATION H&amp;V UNITS</t>
  </si>
  <si>
    <t>237339</t>
  </si>
  <si>
    <t>INDOOR, DIRECT GAS-FIRED HEATING AND VENTILATING UNITS</t>
  </si>
  <si>
    <t>237413</t>
  </si>
  <si>
    <t>PACKAGED, OUTDOOR, CENTRAL-STATION AIR-HANDLING UNITS</t>
  </si>
  <si>
    <t>238113</t>
  </si>
  <si>
    <t>PACKAGED TERMINAL AIR-CONDITIONERS</t>
  </si>
  <si>
    <t>238119</t>
  </si>
  <si>
    <t>SELF-CONTAINED AIR-CONDITIONERS</t>
  </si>
  <si>
    <t>238123</t>
  </si>
  <si>
    <t>COMPUTER-ROOM AIR-CONDITIONERS</t>
  </si>
  <si>
    <t>238123.18</t>
  </si>
  <si>
    <t>COMPUTER-ROOM, RACK-COOLING EQUIPMENT</t>
  </si>
  <si>
    <t>238126</t>
  </si>
  <si>
    <t>SPLIT-SYSTEM AIR-CONDITIONERS</t>
  </si>
  <si>
    <t>238146</t>
  </si>
  <si>
    <t>WATER-SOURCE UNITARY HEAT PUMPS</t>
  </si>
  <si>
    <t>238216</t>
  </si>
  <si>
    <t>AIR COILS</t>
  </si>
  <si>
    <t>238219</t>
  </si>
  <si>
    <t>FAN COIL UNITS</t>
  </si>
  <si>
    <t>238223</t>
  </si>
  <si>
    <t>UNIT VENTILATORS</t>
  </si>
  <si>
    <t>238233</t>
  </si>
  <si>
    <t>CONVECTORS</t>
  </si>
  <si>
    <t>238239</t>
  </si>
  <si>
    <t>UNIT HEATERS</t>
  </si>
  <si>
    <t>238245</t>
  </si>
  <si>
    <t>CHILLED BEAMS</t>
  </si>
  <si>
    <t>238313</t>
  </si>
  <si>
    <t>RADIANT-HEATING ELECTRIC CABLES</t>
  </si>
  <si>
    <t>238316</t>
  </si>
  <si>
    <t>RADIANT-HEATING HYDRONIC PIPING</t>
  </si>
  <si>
    <t>238323</t>
  </si>
  <si>
    <t>RADIANT-HEATING ELECTRIC PANELS</t>
  </si>
  <si>
    <t>238413</t>
  </si>
  <si>
    <t>HUMIDIFIERS</t>
  </si>
  <si>
    <t>238600</t>
  </si>
  <si>
    <t>PCA AIR HANDLING UNITS</t>
  </si>
  <si>
    <t>DIVISION 25 -  INTEGRATED AUTOMATION</t>
  </si>
  <si>
    <t>254005</t>
  </si>
  <si>
    <t>SMART CITY PLATFORM - SYSTEM DESIGN AND PERFORMANCE REQUIREMENTS</t>
  </si>
  <si>
    <t>254007</t>
  </si>
  <si>
    <t>INTERNET OF THINGS (IoT) SENSORS</t>
  </si>
  <si>
    <t>DIVISION 26-  ELECTRICAL</t>
  </si>
  <si>
    <t>260500</t>
  </si>
  <si>
    <t>BASIC ELECTRICAL MATERIALS AND METHODS</t>
  </si>
  <si>
    <t>260513</t>
  </si>
  <si>
    <t>MEDIUM-VOLTAGE CABLES</t>
  </si>
  <si>
    <t>260519</t>
  </si>
  <si>
    <t>LOW-VOLTAGE ELECTRICAL POWER CONDUCTORS AND CABLES</t>
  </si>
  <si>
    <t>260526</t>
  </si>
  <si>
    <t>GROUNDING AND BONDING FOR ELECTRICAL SYSTEMS</t>
  </si>
  <si>
    <t>260533</t>
  </si>
  <si>
    <t>RACEWAYS AND BOXES FOR ELECTRICAL SYSTEMS</t>
  </si>
  <si>
    <t>260536</t>
  </si>
  <si>
    <t>CABLE TRAYS FOR ELECTRICAL SYSTEMS</t>
  </si>
  <si>
    <t>260539</t>
  </si>
  <si>
    <t>UNDERFLOOR RACEWAYS FOR ELECTRICAL SYSTEMS</t>
  </si>
  <si>
    <t>260543</t>
  </si>
  <si>
    <t>UNDERGROUND DUCTS AND RACEWAYS FOR ELECTRICAL SYSTEMS</t>
  </si>
  <si>
    <t>260548</t>
  </si>
  <si>
    <t>VIBRATION AND SEISMIC CONTROLS FOR ELECTRICAL SYSTEMS</t>
  </si>
  <si>
    <t>260913</t>
  </si>
  <si>
    <t>ELECTRICAL POWER MONITORING AND CONTROL</t>
  </si>
  <si>
    <t>260914</t>
  </si>
  <si>
    <t>SCADA FOR ELECTRICAL POWER SYSTEMS – MAIN SCADA SYSTEM</t>
  </si>
  <si>
    <t>SCADA FOR ELECTRICAL POWER SYSTEMS – SCHEDULES OF CONTROL POINTS</t>
  </si>
  <si>
    <t>260914.11</t>
  </si>
  <si>
    <t>SCADA FOR ELECTRICAL POWER SYSTEMS – SIGNAL TRANSMISSION MEDIA</t>
  </si>
  <si>
    <t>260914.15</t>
  </si>
  <si>
    <t>SCADA FOR ELECTRICAL POWER SYSTEMS – BUILDINGS/FACILITIES SUBSTATION CONTROL SYSTEMS (SCS)</t>
  </si>
  <si>
    <t>260914.17</t>
  </si>
  <si>
    <t>SCADA FOR ELECTRICAL POWER SYSTEMS – FIBER OPTIC BACKBONE CABLING</t>
  </si>
  <si>
    <t>260923</t>
  </si>
  <si>
    <t>LIGHTING CONTROL DEVICES</t>
  </si>
  <si>
    <t>260936</t>
  </si>
  <si>
    <t>MODULAR DIMMING CONTROLS</t>
  </si>
  <si>
    <t>260943</t>
  </si>
  <si>
    <t>NETWORK LIGHTING CONTROLS</t>
  </si>
  <si>
    <t>261116</t>
  </si>
  <si>
    <t>SECONDARY UNIT SUBSTATIONS</t>
  </si>
  <si>
    <t>261200</t>
  </si>
  <si>
    <t>MEDIUM-VOLTAGE TRANSFORMERS</t>
  </si>
  <si>
    <t>261300</t>
  </si>
  <si>
    <t>MEDIUM-VOLTAGE SWITCHGEAR</t>
  </si>
  <si>
    <t>261839.14</t>
  </si>
  <si>
    <t>MEDIUM-VOLTAGE VARIABLE FREQUENCY DRIVES</t>
  </si>
  <si>
    <t>261839.15</t>
  </si>
  <si>
    <t>MEDIUM VOLTAGE MOTOR SOFT STARTER</t>
  </si>
  <si>
    <t>261839.17</t>
  </si>
  <si>
    <t>MEDIUM VOLTAGE MOTOR AUTO TRANSFORMER STARTER</t>
  </si>
  <si>
    <t>El</t>
  </si>
  <si>
    <t>262200</t>
  </si>
  <si>
    <t>DRY TYPE TRANSFORMERS (1000 V AND LESS)</t>
  </si>
  <si>
    <t>262413</t>
  </si>
  <si>
    <t>SWITCHBOARDS</t>
  </si>
  <si>
    <t>262416</t>
  </si>
  <si>
    <t>PANELBOARDS</t>
  </si>
  <si>
    <t>262419</t>
  </si>
  <si>
    <t>MOTOR-CONTROL CENTERS</t>
  </si>
  <si>
    <t>262500</t>
  </si>
  <si>
    <t>ENCLOSED BUS ASSEMBLIES</t>
  </si>
  <si>
    <t>262680</t>
  </si>
  <si>
    <t xml:space="preserve">400 HERTZ AIRCRAFT GROUND POWER </t>
  </si>
  <si>
    <t>262726</t>
  </si>
  <si>
    <t>WIRING DEVICES</t>
  </si>
  <si>
    <t>262743</t>
  </si>
  <si>
    <t>ELECTRIC VEHICLE SUPPLY EQUIPMENT AND CHARGERS</t>
  </si>
  <si>
    <t>262813</t>
  </si>
  <si>
    <t>FUSES</t>
  </si>
  <si>
    <t>262816</t>
  </si>
  <si>
    <t>ENCLOSED SWITCHES AND CIRCUIT BREAKERS</t>
  </si>
  <si>
    <t>262880</t>
  </si>
  <si>
    <t>VOLTAGE REGULATORS</t>
  </si>
  <si>
    <t>263100</t>
  </si>
  <si>
    <t>PHOTOVOLTAIC ENERGY SYSTEM</t>
  </si>
  <si>
    <t>263150</t>
  </si>
  <si>
    <t>OVERHEAD ELECTRICAL DISTRIBUTION</t>
  </si>
  <si>
    <t>263213</t>
  </si>
  <si>
    <t>PACKAGED ENGINE GENERATORS</t>
  </si>
  <si>
    <t>263214</t>
  </si>
  <si>
    <t>MEDIUM VOLTAGE GENERATORS - MEDIUM SPEED</t>
  </si>
  <si>
    <t>263215</t>
  </si>
  <si>
    <t>MEDIUM VOLTAGE GENERATORS - HIGH SPEED</t>
  </si>
  <si>
    <t>263323</t>
  </si>
  <si>
    <t>CENTRAL BATTERY INVERTER</t>
  </si>
  <si>
    <t>263324</t>
  </si>
  <si>
    <t>DC CENTRAL BATTERY SYSTEM FOR EMERGENCY LIGHTING</t>
  </si>
  <si>
    <t>263353</t>
  </si>
  <si>
    <t>STATIC UNINTERRUPTIBLE POWER SUPPLY</t>
  </si>
  <si>
    <t>263533</t>
  </si>
  <si>
    <t>POWER FACTOR CORRECTION CAPACITORS</t>
  </si>
  <si>
    <t>263600</t>
  </si>
  <si>
    <t>TRANSFER SWITCHES</t>
  </si>
  <si>
    <t>263614</t>
  </si>
  <si>
    <t>STATIC TRANSFER SWITCHES</t>
  </si>
  <si>
    <t>264113</t>
  </si>
  <si>
    <t>LIGHTNING PROTECTION FOR STRUCTURES</t>
  </si>
  <si>
    <t>264119</t>
  </si>
  <si>
    <t>LIGHTNING PROTECTION USING EARLY STREAMER EMISSION SYSTEM</t>
  </si>
  <si>
    <t>264200</t>
  </si>
  <si>
    <t>CATHODIC PROTECTION</t>
  </si>
  <si>
    <t>264313</t>
  </si>
  <si>
    <t>SURGE PROTECTIVE DEVICES</t>
  </si>
  <si>
    <t>265100</t>
  </si>
  <si>
    <t>INTERIOR LIGHTING</t>
  </si>
  <si>
    <t>265561</t>
  </si>
  <si>
    <t>THEATRICAL LIGHTING</t>
  </si>
  <si>
    <t>265600</t>
  </si>
  <si>
    <t>EXTERIOR LIGHTING</t>
  </si>
  <si>
    <t>DIVISION 27 - COMMUNICATIONS</t>
  </si>
  <si>
    <t>270501</t>
  </si>
  <si>
    <t>COMMON CLAUSES FOR IT &amp; SECURITY SYSTEMS</t>
  </si>
  <si>
    <t>270553</t>
  </si>
  <si>
    <t>IDENTIFICATION FOR COMMUNICATIONS SYSTEMS(EN)</t>
  </si>
  <si>
    <t>270555</t>
  </si>
  <si>
    <t xml:space="preserve">IDENTIFICATION FOR COMMUNICATIONS SYSTEMS (TIA) </t>
  </si>
  <si>
    <t>271000</t>
  </si>
  <si>
    <t>COMMON CLAUSES FOR STRUCTURED CABLING (EN)</t>
  </si>
  <si>
    <t>271005</t>
  </si>
  <si>
    <t>COMMON CLAUSES FOR STRUCTURED CABLING (TIA)</t>
  </si>
  <si>
    <t>271100</t>
  </si>
  <si>
    <t>COMMUNICATIONS EQUIPMENT ROOM FITTINGS  (EN)</t>
  </si>
  <si>
    <t>271105</t>
  </si>
  <si>
    <t>COMMUNICATIONS EQUIPMENT ROOM FITTINGS  (TIA)</t>
  </si>
  <si>
    <t>271300</t>
  </si>
  <si>
    <t>COMMUNICATIONS BACKBONE CABLING  (EN)</t>
  </si>
  <si>
    <t>271305</t>
  </si>
  <si>
    <t>COMMUNICATIONS BACKBONE CABLING  (TIA)</t>
  </si>
  <si>
    <t>271500</t>
  </si>
  <si>
    <t>COMMUNICATIONS HORIZONTAL CABLING (EN)</t>
  </si>
  <si>
    <t>271505</t>
  </si>
  <si>
    <t>COMMUNICATIONS HORIZONTAL CABLING (TIA)</t>
  </si>
  <si>
    <t>272109</t>
  </si>
  <si>
    <t>DATA COMMUNICATIONS FOR CAMPUS NETWORK</t>
  </si>
  <si>
    <t>272111</t>
  </si>
  <si>
    <t>DATA COMMUNICATIONS FOR DATA CENTER</t>
  </si>
  <si>
    <t>272133</t>
  </si>
  <si>
    <t xml:space="preserve">WIRELESS DATA NETWORK </t>
  </si>
  <si>
    <t>272140</t>
  </si>
  <si>
    <t>VIRTUAL SERVERS ENVIRONMENT (VSE)</t>
  </si>
  <si>
    <t>272231</t>
  </si>
  <si>
    <t xml:space="preserve">COMPUTERS &amp; RELATED PERIPHERALS </t>
  </si>
  <si>
    <t>272541</t>
  </si>
  <si>
    <t>CYBER SECURITY FOR ENTERPRISE NETWORK – SYSTEM DESIGN AND PERFORMANCE REQUIREMENTS</t>
  </si>
  <si>
    <t>272729</t>
  </si>
  <si>
    <t xml:space="preserve">ARTIFICIAL INTELLIGENCE SYSTEM DESIGN AND </t>
  </si>
  <si>
    <t>PERFORMANCE REQUIREMENTS</t>
  </si>
  <si>
    <t>273113</t>
  </si>
  <si>
    <t>TELEPHONY COMMUNICATIONS SYSTEM</t>
  </si>
  <si>
    <t>273123</t>
  </si>
  <si>
    <t xml:space="preserve">IP-BASED TELEPHONY COMMUNICATIONS SYSTEM  </t>
  </si>
  <si>
    <t>273125</t>
  </si>
  <si>
    <t>HYBRID TELEPHONY COMMUNICATIONS SYSTEM</t>
  </si>
  <si>
    <t>274100</t>
  </si>
  <si>
    <t xml:space="preserve">GENERAL CONDITIONS FOR INTEGRATED AUDIOVISUAL SYSTEMS  </t>
  </si>
  <si>
    <t>274116.21</t>
  </si>
  <si>
    <t xml:space="preserve">INTEGRATED AUDIOVISUAL SYSTEMS AND EQUIPMENT FOR MEETING ROOMS </t>
  </si>
  <si>
    <t>274116.28</t>
  </si>
  <si>
    <t xml:space="preserve">INTEGRATED AUDIOVISUAL SYSTEMS AND EQUIPMENT FOR CONFERENCE ROOMS </t>
  </si>
  <si>
    <t>274116.51</t>
  </si>
  <si>
    <t xml:space="preserve">INTEGRATED AUDIOVISUAL SYSTEMS AND EQUIPMENT FOR CLASSROOMS </t>
  </si>
  <si>
    <t>274116.61</t>
  </si>
  <si>
    <t>INTEGRATED AUDIOVISUAL SYSTEMS AND EQUIPMENT FOR THEATRES</t>
  </si>
  <si>
    <t>274116.62</t>
  </si>
  <si>
    <t>INTEGRATED AUDIOVISUAL SYSTEMS AND EQUIPMENT FOR AUDITORIUMS</t>
  </si>
  <si>
    <t>274123</t>
  </si>
  <si>
    <t>AUDIOVISUAL SYSTEMS ACCESSORIES</t>
  </si>
  <si>
    <t>274132</t>
  </si>
  <si>
    <t>IP-BASED TELEVISION SYSTEM (IPTV)</t>
  </si>
  <si>
    <t>MASTER ANTENNA TELEVISION SYSTEM</t>
  </si>
  <si>
    <t>274223</t>
  </si>
  <si>
    <t>DIGITAL MEDIA DISPLAYS</t>
  </si>
  <si>
    <t>275113</t>
  </si>
  <si>
    <t>RADIO PAGING SYSTEM</t>
  </si>
  <si>
    <t>275116</t>
  </si>
  <si>
    <t>PUBLIC ADDRESS SYSTEM</t>
  </si>
  <si>
    <t>275117</t>
  </si>
  <si>
    <t>IP-BASED PUBLIC ADDRESS SYSTEM</t>
  </si>
  <si>
    <t>275123.11</t>
  </si>
  <si>
    <t>AUDIO INTERCOM SYSTEM</t>
  </si>
  <si>
    <t>275123.13</t>
  </si>
  <si>
    <t>VIDEO INTERCOM SYSTEM</t>
  </si>
  <si>
    <t>275123.15</t>
  </si>
  <si>
    <t>IP-BASED INTERCOM SYSTEM</t>
  </si>
  <si>
    <t>275126</t>
  </si>
  <si>
    <t>ASSISTIVE LISTENING SYSTEM</t>
  </si>
  <si>
    <t>275129.17</t>
  </si>
  <si>
    <t>EMERGENCY ASSIST ALARM  SYSTEM</t>
  </si>
  <si>
    <t>NURSE CALL / CODE BLUE SYSTEMS</t>
  </si>
  <si>
    <t>275313</t>
  </si>
  <si>
    <t>MASTER CLOCK SYSTEM (MCS)</t>
  </si>
  <si>
    <t>DIVISION 28 - ELECTRONIC SAFETY AND SECURITY</t>
  </si>
  <si>
    <t>281300</t>
  </si>
  <si>
    <t>ACCESS CONTROL SOFTWARE AND DATABASE MANAGEMENT</t>
  </si>
  <si>
    <t>281500</t>
  </si>
  <si>
    <t>ACCESS CONTROL HARDWARE DEVICES</t>
  </si>
  <si>
    <t>282000</t>
  </si>
  <si>
    <t>VIDEO SURVEILLANCE SYSTEM (VSS)</t>
  </si>
  <si>
    <t>283100</t>
  </si>
  <si>
    <t>INTRUSION DETECTION</t>
  </si>
  <si>
    <t>283121</t>
  </si>
  <si>
    <t>PERIMETER SECURITY SYSTEMS</t>
  </si>
  <si>
    <t>284621.11</t>
  </si>
  <si>
    <t>ADDRESSABLE FIRE-ALARM SYSTEM</t>
  </si>
  <si>
    <t>284621.13</t>
  </si>
  <si>
    <t>CONVENTIONAL FIRE ALARM SYSTEM</t>
  </si>
  <si>
    <t>DIVISION 31 EARTHWORK</t>
  </si>
  <si>
    <t>310519.16</t>
  </si>
  <si>
    <t>GEOMEMBRANES</t>
  </si>
  <si>
    <t>310519.23</t>
  </si>
  <si>
    <t>GEOSYNTHETIC CLAY LINE (GCL)</t>
  </si>
  <si>
    <t>310813.13</t>
  </si>
  <si>
    <t>DYNAMIC PILE LOAD TESTING</t>
  </si>
  <si>
    <t>310813.16</t>
  </si>
  <si>
    <t>STATIC PILE LOAD TESTING</t>
  </si>
  <si>
    <t>310816</t>
  </si>
  <si>
    <t>NON-DESTRUCTIVE TESTING OF PILES</t>
  </si>
  <si>
    <t>311000</t>
  </si>
  <si>
    <t>SITE CLEARING</t>
  </si>
  <si>
    <t>312000</t>
  </si>
  <si>
    <t>EARTH MOVING</t>
  </si>
  <si>
    <t>312200</t>
  </si>
  <si>
    <t>GRADING</t>
  </si>
  <si>
    <t>312316.3</t>
  </si>
  <si>
    <t>CONTROLLED AND PRODUCTION BLASTING</t>
  </si>
  <si>
    <t>312319</t>
  </si>
  <si>
    <t>DEWATERING</t>
  </si>
  <si>
    <t>WE</t>
  </si>
  <si>
    <t>312323</t>
  </si>
  <si>
    <t>POLYSTYRENE FILL</t>
  </si>
  <si>
    <t>313116</t>
  </si>
  <si>
    <t>TERMITE CONTROL</t>
  </si>
  <si>
    <t>313213.16</t>
  </si>
  <si>
    <t>CEMENT SOIL STABILIZATION</t>
  </si>
  <si>
    <t>313213.29</t>
  </si>
  <si>
    <t>GROUND IMPROVEMENT BY DEEP SOIL MIXING</t>
  </si>
  <si>
    <t>313223.17</t>
  </si>
  <si>
    <t>GROUND IMPROVEMENT BY PROBING AND GROUTING</t>
  </si>
  <si>
    <t>313236</t>
  </si>
  <si>
    <t>GROUND STABILIZATION BY SOIL NAILING</t>
  </si>
  <si>
    <t>313239</t>
  </si>
  <si>
    <t>GROUND IMPROVEMENT BY VERTICAL DRAINS AND SURCHARGE</t>
  </si>
  <si>
    <t>313243</t>
  </si>
  <si>
    <t>JET GROUTING FOR SEEPAGE AND OR GROUNDWATER CONTROL</t>
  </si>
  <si>
    <t>313246</t>
  </si>
  <si>
    <t>JET GROUTING FOR GROUND STABILIZATION</t>
  </si>
  <si>
    <t>313349</t>
  </si>
  <si>
    <t>ROCK STABILISATION</t>
  </si>
  <si>
    <t>313613</t>
  </si>
  <si>
    <t xml:space="preserve"> GABION BOXES</t>
  </si>
  <si>
    <t>STONE RIPRAP</t>
  </si>
  <si>
    <t>314519</t>
  </si>
  <si>
    <t>GROUND IMPROVEMENT BY VIBRATORY COMPACTION</t>
  </si>
  <si>
    <t>314523</t>
  </si>
  <si>
    <t>GROUND IMPROVEMENT BY STONE COLUMNS</t>
  </si>
  <si>
    <t>314524</t>
  </si>
  <si>
    <t>GROUND IMPROVEMENT BY RIGID INCLUSIONS</t>
  </si>
  <si>
    <t>314526</t>
  </si>
  <si>
    <t>GROUND IMPROVEMENT BY DYNAMIC COMPACTION</t>
  </si>
  <si>
    <t>315000</t>
  </si>
  <si>
    <t>EXCAVATION SUPPORT AND PROTECTION</t>
  </si>
  <si>
    <t>316213.23</t>
  </si>
  <si>
    <t>PRE-STRESSED CONCRETE PILES</t>
  </si>
  <si>
    <t>316216</t>
  </si>
  <si>
    <t>STEEL PILES</t>
  </si>
  <si>
    <t>316219</t>
  </si>
  <si>
    <t>TIMBER PILES</t>
  </si>
  <si>
    <t>316223</t>
  </si>
  <si>
    <t>COMPOSITE PILES</t>
  </si>
  <si>
    <t>316323</t>
  </si>
  <si>
    <t>DRILLED CONCRETE PILES AND BARRETTES</t>
  </si>
  <si>
    <t>316333</t>
  </si>
  <si>
    <t>DRILLED MICROPILES</t>
  </si>
  <si>
    <t>316616.43</t>
  </si>
  <si>
    <t>MECHANICALLY STABILISED EARTH WALLS</t>
  </si>
  <si>
    <t>316616.46</t>
  </si>
  <si>
    <t>SLURRY DIAPHRAGM WALLS</t>
  </si>
  <si>
    <t>317119</t>
  </si>
  <si>
    <t>TUNNEL EXCAVATION BY TUNNEL BORING MACHINE</t>
  </si>
  <si>
    <t>317200</t>
  </si>
  <si>
    <t>MINED TUNNELING SUPPORT SYSTEMS</t>
  </si>
  <si>
    <t>317300</t>
  </si>
  <si>
    <t>CONTACT GROUTING</t>
  </si>
  <si>
    <t>317413</t>
  </si>
  <si>
    <t>FORMWORK FOR CAST-IN-PLACE CONCRETE TUNNEL LINING</t>
  </si>
  <si>
    <t>317416</t>
  </si>
  <si>
    <t>PRECAST CONCRETE TUNNEL LINING</t>
  </si>
  <si>
    <t>317419</t>
  </si>
  <si>
    <t>SHOTCRETE TUNNEL LINING</t>
  </si>
  <si>
    <t>DIVISION 32 - EXTERIOR IMPROVEMENTS</t>
  </si>
  <si>
    <t>320117</t>
  </si>
  <si>
    <t>FLEXIBLE PAVING REPAIR</t>
  </si>
  <si>
    <t>320129</t>
  </si>
  <si>
    <t>RIGID PAVING REPAIR</t>
  </si>
  <si>
    <t>320813</t>
  </si>
  <si>
    <t>FRICTION TEST FOR RUNWAYS</t>
  </si>
  <si>
    <t>321116.16</t>
  </si>
  <si>
    <t>AGGREGATE SUBBASE COURSE</t>
  </si>
  <si>
    <t>321123</t>
  </si>
  <si>
    <t>AGGREGATE BASE COURSE</t>
  </si>
  <si>
    <t>321133</t>
  </si>
  <si>
    <t>CEMENT TREATED AND CEMENT BOUND BASE COURSE</t>
  </si>
  <si>
    <t>321216</t>
  </si>
  <si>
    <t>ASPHALT PAVING</t>
  </si>
  <si>
    <t>321216.29</t>
  </si>
  <si>
    <t>POLYMER-MODIFIED ASPHALT PAVING</t>
  </si>
  <si>
    <t>321313</t>
  </si>
  <si>
    <t>CONCRETE PAVING</t>
  </si>
  <si>
    <t>321316</t>
  </si>
  <si>
    <t>DECORATIVE CONCRETE PAVING</t>
  </si>
  <si>
    <t>321373</t>
  </si>
  <si>
    <t>CONCRETE PAVING JOINT SEALANTS</t>
  </si>
  <si>
    <t>321400</t>
  </si>
  <si>
    <t>UNIT PAVING</t>
  </si>
  <si>
    <t>321413</t>
  </si>
  <si>
    <t>PAVER PEDESTAL SYSTEM</t>
  </si>
  <si>
    <t>321440</t>
  </si>
  <si>
    <t>STONE PAVING</t>
  </si>
  <si>
    <t>321443</t>
  </si>
  <si>
    <t>POROUS UNIT PAVING</t>
  </si>
  <si>
    <t>321513</t>
  </si>
  <si>
    <t>STABILIZED SURFACING</t>
  </si>
  <si>
    <t>321613</t>
  </si>
  <si>
    <t>CURBS AND GUTTERS</t>
  </si>
  <si>
    <t>TR</t>
  </si>
  <si>
    <t>321723</t>
  </si>
  <si>
    <t>ROAD PAVEMENT MARKINGS</t>
  </si>
  <si>
    <t>321750</t>
  </si>
  <si>
    <t>ROAD TRAFFIC SIGN</t>
  </si>
  <si>
    <t>321816.13</t>
  </si>
  <si>
    <t>PLAYGROUND PROTECTIVE SURFACING</t>
  </si>
  <si>
    <t>323113.53</t>
  </si>
  <si>
    <t>HIGH-SECURITY CHAIN LINK FENCES AND GATES</t>
  </si>
  <si>
    <t>323113</t>
  </si>
  <si>
    <t>CHAIN LINK FENCES AND GATES</t>
  </si>
  <si>
    <t>323116</t>
  </si>
  <si>
    <t>WELDED WIRE FENCES AND GATES</t>
  </si>
  <si>
    <t>323119</t>
  </si>
  <si>
    <t>DECORATIVE METAL FENCES AND GATES</t>
  </si>
  <si>
    <t>324113.13</t>
  </si>
  <si>
    <t>PAVEMENT DEMOLISHING</t>
  </si>
  <si>
    <t>329113</t>
  </si>
  <si>
    <t>SOIL PREPARATION</t>
  </si>
  <si>
    <t>329200</t>
  </si>
  <si>
    <t>TURF AND GRASSES</t>
  </si>
  <si>
    <t>329300</t>
  </si>
  <si>
    <t>PLANTS</t>
  </si>
  <si>
    <t>329500</t>
  </si>
  <si>
    <t>VEGETATED ROOF ASSEMBLIES</t>
  </si>
  <si>
    <t>329600</t>
  </si>
  <si>
    <t>TRANSPLANTING</t>
  </si>
  <si>
    <t>329813</t>
  </si>
  <si>
    <t>CONTRACT GROWING AND MAINTENANCE</t>
  </si>
  <si>
    <t>329823</t>
  </si>
  <si>
    <t>LANDSCAPE ESTABLISHMENT PERIOD</t>
  </si>
  <si>
    <t>DIVISION 33 - UTILITIES</t>
  </si>
  <si>
    <t>330507.36</t>
  </si>
  <si>
    <t>MICROTUNNELING AND PIPEJACKING</t>
  </si>
  <si>
    <t>334123.19</t>
  </si>
  <si>
    <t>GEOSYNTHETIC DRAINAGE LAYERS</t>
  </si>
  <si>
    <t>334300</t>
  </si>
  <si>
    <t>LANDSCAPE DRAINAGE</t>
  </si>
  <si>
    <t>335100</t>
  </si>
  <si>
    <t>FUEL GAS DISTRIBUTION</t>
  </si>
  <si>
    <t>335213</t>
  </si>
  <si>
    <t>FUEL-OIL DISTRIBUTION</t>
  </si>
  <si>
    <t>335810</t>
  </si>
  <si>
    <t>JET A1 FUELING SYSTEM – BASIC MECHANICAL REQUIREMENT</t>
  </si>
  <si>
    <t>335820</t>
  </si>
  <si>
    <t>JET A1 FUELING SYSTEM - PIPING CONSTRUCTION</t>
  </si>
  <si>
    <t>335830</t>
  </si>
  <si>
    <t>JET A1 FUELING SYSTEM - COATINGS AND CORROSION PROTECTION</t>
  </si>
  <si>
    <t>335840</t>
  </si>
  <si>
    <t>JET A1 FUELING SYSTEM - CATHODIC PROTECTION</t>
  </si>
  <si>
    <t>335870</t>
  </si>
  <si>
    <t>JET A1 FUELING SYSTEM – INSPECTION, CLEANING, FLUSHING AND TESTING</t>
  </si>
  <si>
    <t>336100</t>
  </si>
  <si>
    <t>HYDRONIC DISTRIBUTION</t>
  </si>
  <si>
    <t>336300</t>
  </si>
  <si>
    <t>STEAM DISTRIBUTION</t>
  </si>
  <si>
    <t>DIVISION 34</t>
  </si>
  <si>
    <t>348313</t>
  </si>
  <si>
    <t>PRESTRESSED CONCRETE CONSTRUCTION</t>
  </si>
  <si>
    <t>348316</t>
  </si>
  <si>
    <t>CONCRETE BRIDGES &amp; ERECTION PROCEDURES</t>
  </si>
  <si>
    <t>348319</t>
  </si>
  <si>
    <t>BRIDGE EXPANSION JOINTS</t>
  </si>
  <si>
    <t>348323</t>
  </si>
  <si>
    <t>BRIDGE BEARINGS</t>
  </si>
  <si>
    <t>348326</t>
  </si>
  <si>
    <t>BRIDGE PARAPETS AND RAILINGS</t>
  </si>
  <si>
    <t>348329</t>
  </si>
  <si>
    <t>BRIDGE DRAINAGE SYSTEM</t>
  </si>
  <si>
    <t>348333</t>
  </si>
  <si>
    <t>BRIDGE WATERPROOFING SYSTEM</t>
  </si>
  <si>
    <t>DIVISION 35 WATERWAYS AND MARINE WORKS</t>
  </si>
  <si>
    <t>352400</t>
  </si>
  <si>
    <t>DREDGING</t>
  </si>
  <si>
    <t>352600</t>
  </si>
  <si>
    <t>RECLAMATION</t>
  </si>
  <si>
    <t>353119</t>
  </si>
  <si>
    <t>REVETMENTS</t>
  </si>
  <si>
    <t>353123</t>
  </si>
  <si>
    <t>BREAKWATERS</t>
  </si>
  <si>
    <t>353126</t>
  </si>
  <si>
    <t>JETTIES</t>
  </si>
  <si>
    <t>353129</t>
  </si>
  <si>
    <t>GROINS</t>
  </si>
  <si>
    <t>353150</t>
  </si>
  <si>
    <t>SAND NOURISHMENT</t>
  </si>
  <si>
    <t>354300</t>
  </si>
  <si>
    <t>WATERWAY SCOUR PROTECTION</t>
  </si>
  <si>
    <t>355113</t>
  </si>
  <si>
    <t>FLOATING PIERS</t>
  </si>
  <si>
    <t>355913</t>
  </si>
  <si>
    <t>MARINE FENDERS</t>
  </si>
  <si>
    <t>355923</t>
  </si>
  <si>
    <t>BUOYS</t>
  </si>
  <si>
    <t>355929</t>
  </si>
  <si>
    <t>MOORING DEVICES</t>
  </si>
  <si>
    <t>355933</t>
  </si>
  <si>
    <t>MARINE BOLLARDS AND CLEATS</t>
  </si>
  <si>
    <t>357010</t>
  </si>
  <si>
    <t>SITE PREPARATION FOR DAMS</t>
  </si>
  <si>
    <t>357020</t>
  </si>
  <si>
    <t>DIVERSIONS AND DEWATERING FOR DAMS</t>
  </si>
  <si>
    <t>357030</t>
  </si>
  <si>
    <t>SURFACE EXCAVATION FOR DAMS</t>
  </si>
  <si>
    <t>357040</t>
  </si>
  <si>
    <t>DRILLING AND GROUND FOR DAMS</t>
  </si>
  <si>
    <t>357121</t>
  </si>
  <si>
    <t>ROLLER COMPACTED CONCRETE (RCC) FOR DAMS</t>
  </si>
  <si>
    <t>357313.2</t>
  </si>
  <si>
    <t>FILL, BACKFILL AND EMBANKMENT FOR EARTHFILL DAM</t>
  </si>
  <si>
    <t>357313.3</t>
  </si>
  <si>
    <t>PROTECTION WORKS FOR EARHFILL DAM</t>
  </si>
  <si>
    <t>357316.2</t>
  </si>
  <si>
    <t>FILL, BACKFILL AND EMBANKMENT FOR ROCKFILL DAM</t>
  </si>
  <si>
    <t>357316.3</t>
  </si>
  <si>
    <t>PROTECTION WORKS FOR ROCKFILL DAM</t>
  </si>
  <si>
    <t>357316.4</t>
  </si>
  <si>
    <t>CONCRETE FACE ROCKFILL DAM</t>
  </si>
  <si>
    <t>357800</t>
  </si>
  <si>
    <t>MONITORING INSTRUMENTATION FOR DAMS</t>
  </si>
  <si>
    <t>DIVISION 40 - PROCESS INTERCONNECTIONS</t>
  </si>
  <si>
    <t>405000</t>
  </si>
  <si>
    <t>PROCESS CONTROL SYSTEMS SCOPE OF WORK</t>
  </si>
  <si>
    <t>406010</t>
  </si>
  <si>
    <t>PROCESS SCADA SYSTEM</t>
  </si>
  <si>
    <t>406343</t>
  </si>
  <si>
    <t>PROGRAMMABLE LOGIC CONTROLLERS</t>
  </si>
  <si>
    <t>406710</t>
  </si>
  <si>
    <t>PROCESS CONTROL WIRING</t>
  </si>
  <si>
    <t>406839</t>
  </si>
  <si>
    <t>ENERGY MANAGEMENT SYSTEM</t>
  </si>
  <si>
    <t>407000</t>
  </si>
  <si>
    <t>INSTRUMENTATION FOR PROCESS SYSTEMS</t>
  </si>
  <si>
    <t xml:space="preserve">Trade </t>
  </si>
  <si>
    <t xml:space="preserve">Item </t>
  </si>
  <si>
    <t>Total Sum</t>
  </si>
  <si>
    <t>Bill Sum</t>
  </si>
  <si>
    <t>Other</t>
  </si>
  <si>
    <t xml:space="preserve">Tenderer </t>
  </si>
  <si>
    <t>FPE</t>
  </si>
  <si>
    <t>Mansour</t>
  </si>
  <si>
    <t>FAZ</t>
  </si>
  <si>
    <t>GENERAL REQUIREMENTS ( 8% is considered)</t>
  </si>
  <si>
    <t>Duct bank of 4f150 mm conduits</t>
  </si>
  <si>
    <t>Duct bank of 2f150 mm conduits</t>
  </si>
  <si>
    <t>Description 1</t>
  </si>
  <si>
    <t>Description 2</t>
  </si>
  <si>
    <t>035440</t>
  </si>
  <si>
    <t>042313</t>
  </si>
  <si>
    <t>055300</t>
  </si>
  <si>
    <t>066200</t>
  </si>
  <si>
    <t>083213</t>
  </si>
  <si>
    <t>087111</t>
  </si>
  <si>
    <t>093000</t>
  </si>
  <si>
    <t>099600</t>
  </si>
  <si>
    <t>104416</t>
  </si>
  <si>
    <t>211100</t>
  </si>
  <si>
    <t>22112</t>
  </si>
  <si>
    <t>224000</t>
  </si>
  <si>
    <t>239000</t>
  </si>
  <si>
    <t>270536</t>
  </si>
  <si>
    <t>274116</t>
  </si>
  <si>
    <t>275118</t>
  </si>
  <si>
    <t>18116.2</t>
  </si>
  <si>
    <t>260914.1</t>
  </si>
  <si>
    <t>313716.2</t>
  </si>
  <si>
    <t>MOTOR CONTROL CENTERS</t>
  </si>
  <si>
    <t>Page 1/1</t>
  </si>
  <si>
    <t>Unpriced in PDF Bill 27 Page 4/8, however, it is priced in the Excel BOQ, uncarried</t>
  </si>
  <si>
    <t>Rate after discount</t>
  </si>
  <si>
    <t>Tenderer's Amount</t>
  </si>
  <si>
    <t>Corrected Amount</t>
  </si>
  <si>
    <t>Error Type</t>
  </si>
  <si>
    <t>Tenderer</t>
  </si>
  <si>
    <t>To Form of Tender (before discount)</t>
  </si>
  <si>
    <t>Difference</t>
  </si>
  <si>
    <t>To Form of Tender (after discount)</t>
  </si>
  <si>
    <t>Amount after discount</t>
  </si>
  <si>
    <t>Column Labels</t>
  </si>
  <si>
    <t>Row Labels</t>
  </si>
  <si>
    <t>(blank)</t>
  </si>
  <si>
    <t>Sum of Amount after discount</t>
  </si>
  <si>
    <t>Average</t>
  </si>
  <si>
    <t>Deviation Amount</t>
  </si>
  <si>
    <t>Civil/Architectural Works</t>
  </si>
  <si>
    <t>Mechanical Works</t>
  </si>
  <si>
    <t>Electrical and Telecommunication Works</t>
  </si>
  <si>
    <t>Total</t>
  </si>
  <si>
    <t>Item ID.</t>
  </si>
  <si>
    <t>Description</t>
  </si>
  <si>
    <t>Deviation % Above</t>
  </si>
  <si>
    <t>Deviation % Below</t>
  </si>
  <si>
    <t>AVG</t>
  </si>
  <si>
    <t>Combined</t>
  </si>
  <si>
    <t>.</t>
  </si>
  <si>
    <t>Section</t>
  </si>
  <si>
    <t>FAZ old</t>
  </si>
  <si>
    <t>included</t>
  </si>
  <si>
    <t>Deviation %</t>
  </si>
  <si>
    <t>CIVIL/AR</t>
  </si>
  <si>
    <t>UFPE</t>
  </si>
  <si>
    <t>OFPE</t>
  </si>
  <si>
    <t>Check</t>
  </si>
  <si>
    <t>Ok</t>
  </si>
  <si>
    <t>FPE Rate</t>
  </si>
  <si>
    <t>FPE Amount</t>
  </si>
  <si>
    <t>Tenderer's Rate</t>
  </si>
  <si>
    <t>UFPE/OFPE</t>
  </si>
  <si>
    <t>Over/Under</t>
  </si>
  <si>
    <t>Absolute Deviation Amount</t>
  </si>
  <si>
    <t>Grand Total</t>
  </si>
  <si>
    <t>Sum of Amount</t>
  </si>
  <si>
    <t>Values</t>
  </si>
  <si>
    <t>Multiplication Error</t>
  </si>
  <si>
    <t>Carried Error</t>
  </si>
  <si>
    <t>Architectural Demolition  / Block walls of all thicknesses, approximate quantity (36m2)</t>
  </si>
  <si>
    <t>075323 - ETHYLENE-PROPYLENE DIENE-MONOMER (EPDM) ROOFING / Roofs</t>
  </si>
  <si>
    <t>083213 - SLIDING ALUMINIUM-FRAMED GLASS DOORS / Type 07; 2000 x 2300 high</t>
  </si>
  <si>
    <t>263213 - PACKAGED ENGINE GENERATORS / 200 kVA, 400 V, 50 Hz (standby), 1500rpm, three phase, four wire, as shown on drawings</t>
  </si>
  <si>
    <t>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 / 50-Pair Cat 3, UTP Cable;</t>
  </si>
  <si>
    <t>263600 - TRANSFER SWITCHES / Complete faraday cage system for the new building as specified and as shown on drawings</t>
  </si>
  <si>
    <t>Outdoor Units / Type SRAC-GF-01/ SRCU-GF-01</t>
  </si>
  <si>
    <t>Solar Collectors / Coordination with local power authorities for the substitution of the existing outdoor MV transformer to an outdoor 630kVA MV transformer, including substitution of all the relevants (switchgear, earthing, accessories , outgoings LV-S panel, etc.) as per single line diagram. Payment shall include all fees of corrdination, subscription and any other fees to local power authorities to ensure that power is available to site.</t>
  </si>
  <si>
    <t>093000 - TILING / Floors; 600 x 600</t>
  </si>
  <si>
    <t>044200 - EXTERIOR STONE CLADDING / Walls; 30 thick</t>
  </si>
  <si>
    <t>237320 - VARIABLE REFRIGERANT VOLUME AIR CONDITIONNING UNITS / Type VRAC-03</t>
  </si>
  <si>
    <t>092400 - PORTLAND CEMENT PLASTER / Walls; 15 thick; internal</t>
  </si>
  <si>
    <t>035440 - CEMENT BASED SCREED  / Roofs; 30 minimum thick</t>
  </si>
  <si>
    <t xml:space="preserve">Supply, installation, testing, commissioning, putting into satisfactory operation and handing over complete Data Communication Devices ; including all necessary accessories, fittings, Support, fixation, cable bonding and labelling, cable management, licenses and all required software ; complete; As shown on drawings and described in specifications / 48-Ports Access data switches ; </t>
  </si>
  <si>
    <t>Outdoor Units / Type VRCU-02</t>
  </si>
  <si>
    <t>In-Line Circulators / Type PU-RF-1</t>
  </si>
  <si>
    <t>Underground cable duct assemblies encased in concrete / Trench (widthxdepth: 600x800mm)</t>
  </si>
  <si>
    <t>232500- HVAC WATER TREATMENT / Galvanized steel ductwork</t>
  </si>
  <si>
    <t>260519 - CONDUCTORS AND CABLES / 4x240 mm2</t>
  </si>
  <si>
    <t>System Peripheral Devices; / Ceiling mounted speaker (6w)</t>
  </si>
  <si>
    <t>221123.13 - DOMESTIC WATER PACKAGED BOOSTER PUMP SETS / Type PU-RF-2</t>
  </si>
  <si>
    <t>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 Nurse Call Type-B</t>
  </si>
  <si>
    <t>Duplex sump pumps / Type WS-1</t>
  </si>
  <si>
    <t>Multi core, copper conductor, XLPE insulated, PVC sheathed feeder cables; unarmoured; 0.6/1 kV / 4x300 mm2</t>
  </si>
  <si>
    <t>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 / Leaf size W4; 1080 x 2200 high; 20 minutes</t>
  </si>
  <si>
    <t>El/TEL</t>
  </si>
  <si>
    <t xml:space="preserve"> CAST - IN PLACE CONCRETE </t>
  </si>
  <si>
    <t>Gate valves / 150 dn</t>
  </si>
  <si>
    <t>Black Steel Pipes and fittings / 50 dn</t>
  </si>
  <si>
    <t>(Multiple Items)</t>
  </si>
  <si>
    <t xml:space="preserve">Rate </t>
  </si>
  <si>
    <t xml:space="preserve">Amount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</si>
</sst>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36">
    <font>
      <sz val="11"/>
      <color theme="1"/>
      <name val="Calibri"/>
      <family val="2"/>
      <scheme val="minor"/>
    </font>
    <font>
      <sz val="11"/>
      <color theme="1"/>
      <name val="Calibri"/>
      <family val="2"/>
      <scheme val="minor"/>
    </font>
    <font>
      <sz val="10"/>
      <name val="Arial"/>
      <family val="2"/>
    </font>
    <font>
      <sz val="12"/>
      <name val="Times New Roman"/>
      <family val="1"/>
    </font>
    <font>
      <u/>
      <sz val="12"/>
      <name val="Times New Roman"/>
      <family val="1"/>
    </font>
    <font>
      <sz val="12"/>
      <name val="Times New Roman"/>
      <family val="1"/>
      <charset val="178"/>
    </font>
    <font>
      <u/>
      <sz val="12"/>
      <name val="Times New Roman"/>
      <family val="1"/>
      <charset val="178"/>
    </font>
    <font>
      <sz val="12"/>
      <color theme="1"/>
      <name val="Times New Roman"/>
      <family val="1"/>
      <charset val="178"/>
    </font>
    <font>
      <sz val="10"/>
      <name val="Arial"/>
      <family val="2"/>
    </font>
    <font>
      <sz val="10"/>
      <name val="Arial"/>
      <family val="2"/>
    </font>
    <font>
      <sz val="12"/>
      <color rgb="FFFF0000"/>
      <name val="Times New Roman"/>
      <family val="1"/>
    </font>
    <font>
      <sz val="12"/>
      <color theme="1"/>
      <name val="Times New Roman"/>
      <family val="1"/>
    </font>
    <font>
      <u/>
      <sz val="12"/>
      <color theme="1"/>
      <name val="Times New Roman"/>
      <family val="1"/>
    </font>
    <font>
      <sz val="12"/>
      <color rgb="FF000000"/>
      <name val="Times New Roman"/>
      <family val="1"/>
    </font>
    <font>
      <sz val="12"/>
      <color rgb="FF000000"/>
      <name val="Times New Romans"/>
    </font>
    <font>
      <sz val="10"/>
      <name val="Times New Roman"/>
      <family val="1"/>
    </font>
    <font>
      <sz val="12"/>
      <name val="Arial"/>
      <family val="2"/>
    </font>
    <font>
      <sz val="12"/>
      <color indexed="8"/>
      <name val="Symbol"/>
      <family val="1"/>
      <charset val="2"/>
    </font>
    <font>
      <sz val="12"/>
      <color indexed="8"/>
      <name val="Times New Roman"/>
      <family val="1"/>
    </font>
    <font>
      <b/>
      <sz val="12"/>
      <color theme="1"/>
      <name val="Times New Roman"/>
      <family val="1"/>
    </font>
    <font>
      <strike/>
      <sz val="12"/>
      <name val="Times New Roman"/>
      <family val="1"/>
    </font>
    <font>
      <strike/>
      <sz val="12"/>
      <name val="Times New Roman"/>
      <family val="1"/>
      <charset val="178"/>
    </font>
    <font>
      <strike/>
      <u/>
      <sz val="12"/>
      <name val="Times New Roman"/>
      <family val="1"/>
      <charset val="178"/>
    </font>
    <font>
      <strike/>
      <sz val="12"/>
      <color theme="1"/>
      <name val="Times New Roman"/>
      <family val="1"/>
      <charset val="178"/>
    </font>
    <font>
      <strike/>
      <u/>
      <sz val="12"/>
      <name val="Times New Roman"/>
      <family val="1"/>
    </font>
    <font>
      <strike/>
      <sz val="12"/>
      <color rgb="FFFF0000"/>
      <name val="Times New Roman"/>
      <family val="1"/>
    </font>
    <font>
      <strike/>
      <sz val="12"/>
      <color theme="1"/>
      <name val="Times New Roman"/>
      <family val="1"/>
    </font>
    <font>
      <strike/>
      <sz val="10"/>
      <name val="Times New Roman"/>
      <family val="1"/>
    </font>
    <font>
      <strike/>
      <sz val="12"/>
      <color rgb="FF000000"/>
      <name val="Times New Roman"/>
      <family val="1"/>
    </font>
    <font>
      <strike/>
      <u/>
      <sz val="12"/>
      <color rgb="FF000000"/>
      <name val="Times New Roman"/>
      <family val="1"/>
    </font>
    <font>
      <sz val="12"/>
      <color rgb="FFFF0000"/>
      <name val="Times New Roman"/>
      <family val="1"/>
      <charset val="178"/>
    </font>
    <font>
      <sz val="12"/>
      <color theme="0" tint="-0.34998626667073579"/>
      <name val="Times New Roman"/>
      <family val="1"/>
      <charset val="178"/>
    </font>
    <font>
      <u/>
      <sz val="12"/>
      <color rgb="FFFF0000"/>
      <name val="Times New Roman"/>
      <family val="1"/>
    </font>
    <font>
      <b/>
      <sz val="11"/>
      <color theme="1"/>
      <name val="Calibri"/>
      <family val="2"/>
      <scheme val="minor"/>
    </font>
    <font>
      <b/>
      <sz val="9"/>
      <color theme="1"/>
      <name val="Calibri"/>
      <family val="2"/>
      <scheme val="minor"/>
    </font>
    <font>
      <sz val="9"/>
      <color theme="1"/>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rgb="FF3CD8C6"/>
        <bgColor indexed="64"/>
      </patternFill>
    </fill>
  </fills>
  <borders count="14">
    <border>
      <left/>
      <right/>
      <top/>
      <bottom/>
      <diagonal/>
    </border>
    <border>
      <left/>
      <right/>
      <top style="thin">
        <color indexed="64"/>
      </top>
      <bottom/>
      <diagonal/>
    </border>
    <border>
      <left/>
      <right/>
      <top/>
      <bottom style="double">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s>
  <cellStyleXfs count="10">
    <xf numFmtId="0" fontId="0" fillId="0" borderId="0"/>
    <xf numFmtId="0" fontId="2" fillId="0" borderId="0"/>
    <xf numFmtId="43" fontId="2" fillId="0" borderId="0" applyFont="0" applyFill="0" applyBorder="0" applyAlignment="0" applyProtection="0"/>
    <xf numFmtId="0" fontId="8" fillId="0" borderId="0"/>
    <xf numFmtId="0" fontId="9" fillId="0" borderId="0"/>
    <xf numFmtId="0" fontId="1" fillId="0" borderId="0"/>
    <xf numFmtId="0" fontId="2" fillId="0" borderId="0"/>
    <xf numFmtId="0" fontId="2" fillId="0" borderId="0"/>
    <xf numFmtId="43" fontId="1" fillId="0" borderId="0" applyFont="0" applyFill="0" applyBorder="0" applyAlignment="0" applyProtection="0"/>
    <xf numFmtId="9" fontId="1" fillId="0" borderId="0" applyFont="0" applyFill="0" applyBorder="0" applyAlignment="0" applyProtection="0"/>
  </cellStyleXfs>
  <cellXfs count="934">
    <xf numFmtId="0" fontId="0" fillId="0" borderId="0" xfId="0"/>
    <xf numFmtId="0" fontId="3" fillId="0" borderId="0" xfId="1" applyFont="1" applyAlignment="1">
      <alignment horizontal="left" vertical="top"/>
    </xf>
    <xf numFmtId="0" fontId="3" fillId="0" borderId="0" xfId="1" applyFont="1" applyAlignment="1">
      <alignment vertical="top"/>
    </xf>
    <xf numFmtId="0" fontId="4" fillId="0" borderId="0" xfId="1" applyFont="1" applyAlignment="1">
      <alignment horizontal="center" vertical="top"/>
    </xf>
    <xf numFmtId="0" fontId="3" fillId="0" borderId="0" xfId="1" applyFont="1" applyAlignment="1">
      <alignment horizontal="center"/>
    </xf>
    <xf numFmtId="4" fontId="3" fillId="0" borderId="0" xfId="1" applyNumberFormat="1" applyFont="1" applyAlignment="1">
      <alignment horizontal="center"/>
    </xf>
    <xf numFmtId="0" fontId="4" fillId="0" borderId="0" xfId="1" applyFont="1" applyBorder="1" applyAlignment="1">
      <alignment horizontal="left" vertical="top"/>
    </xf>
    <xf numFmtId="0" fontId="4" fillId="0" borderId="0" xfId="1" applyNumberFormat="1" applyFont="1" applyBorder="1" applyAlignment="1">
      <alignment horizontal="center"/>
    </xf>
    <xf numFmtId="0" fontId="4" fillId="0" borderId="0" xfId="1" applyFont="1" applyBorder="1" applyAlignment="1">
      <alignment horizontal="center"/>
    </xf>
    <xf numFmtId="4" fontId="4" fillId="0" borderId="0" xfId="1" applyNumberFormat="1" applyFont="1" applyBorder="1" applyAlignment="1">
      <alignment horizontal="center"/>
    </xf>
    <xf numFmtId="0" fontId="3" fillId="0" borderId="0" xfId="1" applyFont="1" applyBorder="1" applyAlignment="1">
      <alignment horizontal="left" vertical="top"/>
    </xf>
    <xf numFmtId="0" fontId="3" fillId="0" borderId="0" xfId="1" applyNumberFormat="1" applyFont="1" applyBorder="1" applyAlignment="1">
      <alignment horizontal="center"/>
    </xf>
    <xf numFmtId="0" fontId="3" fillId="0" borderId="0" xfId="1" applyFont="1" applyBorder="1" applyAlignment="1">
      <alignment horizontal="center"/>
    </xf>
    <xf numFmtId="4" fontId="3" fillId="0" borderId="0" xfId="1" applyNumberFormat="1" applyFont="1" applyBorder="1" applyAlignment="1">
      <alignment horizontal="center"/>
    </xf>
    <xf numFmtId="0" fontId="2" fillId="0" borderId="0" xfId="1" applyFont="1" applyBorder="1" applyAlignment="1"/>
    <xf numFmtId="0" fontId="4" fillId="0" borderId="0" xfId="1" applyFont="1" applyBorder="1" applyAlignment="1"/>
    <xf numFmtId="0" fontId="3" fillId="0" borderId="0" xfId="1" applyFont="1" applyBorder="1" applyAlignment="1"/>
    <xf numFmtId="4" fontId="3" fillId="0" borderId="1" xfId="1" applyNumberFormat="1" applyFont="1" applyBorder="1" applyAlignment="1">
      <alignment horizontal="center"/>
    </xf>
    <xf numFmtId="0" fontId="4" fillId="0" borderId="0" xfId="1" applyFont="1" applyAlignment="1">
      <alignment horizontal="center"/>
    </xf>
    <xf numFmtId="0" fontId="4" fillId="0" borderId="0" xfId="1" applyFont="1" applyAlignment="1">
      <alignment horizontal="left" vertical="top"/>
    </xf>
    <xf numFmtId="0" fontId="4" fillId="0" borderId="0" xfId="1" applyFont="1" applyAlignment="1">
      <alignment vertical="top"/>
    </xf>
    <xf numFmtId="4" fontId="4" fillId="0" borderId="0" xfId="1" applyNumberFormat="1" applyFont="1" applyAlignment="1">
      <alignment horizontal="center" vertical="top"/>
    </xf>
    <xf numFmtId="4" fontId="3" fillId="0" borderId="0" xfId="1" applyNumberFormat="1" applyFont="1" applyAlignment="1">
      <alignment horizontal="center" vertical="top"/>
    </xf>
    <xf numFmtId="0" fontId="5" fillId="0" borderId="0" xfId="1" applyFont="1" applyBorder="1" applyAlignment="1">
      <alignment horizontal="left" vertical="top"/>
    </xf>
    <xf numFmtId="0" fontId="5" fillId="0" borderId="0" xfId="1" applyFont="1" applyBorder="1" applyAlignment="1">
      <alignment horizontal="center"/>
    </xf>
    <xf numFmtId="4" fontId="5" fillId="0" borderId="0" xfId="1" applyNumberFormat="1" applyFont="1" applyBorder="1" applyAlignment="1">
      <alignment horizontal="center"/>
    </xf>
    <xf numFmtId="0" fontId="4" fillId="0" borderId="0" xfId="1" applyFont="1" applyBorder="1" applyAlignment="1">
      <alignment horizontal="left" vertical="center"/>
    </xf>
    <xf numFmtId="0" fontId="5" fillId="0" borderId="0" xfId="2" applyNumberFormat="1" applyFont="1" applyBorder="1" applyAlignment="1">
      <alignment horizontal="center"/>
    </xf>
    <xf numFmtId="0" fontId="5" fillId="0" borderId="0" xfId="1" applyFont="1" applyBorder="1" applyAlignment="1">
      <alignment horizontal="left" vertical="center"/>
    </xf>
    <xf numFmtId="0" fontId="3" fillId="0" borderId="0" xfId="1" applyFont="1" applyAlignment="1"/>
    <xf numFmtId="4" fontId="7" fillId="0" borderId="0" xfId="1" applyNumberFormat="1" applyFont="1" applyBorder="1" applyAlignment="1">
      <alignment horizontal="center"/>
    </xf>
    <xf numFmtId="0" fontId="6" fillId="0" borderId="0" xfId="1" applyFont="1" applyAlignment="1">
      <alignment horizontal="left" vertical="top"/>
    </xf>
    <xf numFmtId="0" fontId="5" fillId="0" borderId="0" xfId="1" applyFont="1" applyAlignment="1">
      <alignment vertical="top"/>
    </xf>
    <xf numFmtId="0" fontId="5" fillId="0" borderId="0" xfId="1" applyFont="1" applyAlignment="1">
      <alignment horizontal="center"/>
    </xf>
    <xf numFmtId="4" fontId="5" fillId="0" borderId="1" xfId="1" applyNumberFormat="1" applyFont="1" applyBorder="1" applyAlignment="1">
      <alignment horizontal="center"/>
    </xf>
    <xf numFmtId="0" fontId="5" fillId="0" borderId="0" xfId="1" applyFont="1" applyAlignment="1">
      <alignment horizontal="left" vertical="top"/>
    </xf>
    <xf numFmtId="0" fontId="3" fillId="0" borderId="0" xfId="3" applyFont="1" applyAlignment="1">
      <alignment horizontal="left" vertical="top"/>
    </xf>
    <xf numFmtId="0" fontId="3" fillId="0" borderId="0" xfId="3" applyFont="1" applyAlignment="1">
      <alignment vertical="top"/>
    </xf>
    <xf numFmtId="0" fontId="4" fillId="0" borderId="0" xfId="3" applyNumberFormat="1" applyFont="1" applyAlignment="1">
      <alignment horizontal="center" vertical="top"/>
    </xf>
    <xf numFmtId="0" fontId="3" fillId="0" borderId="0" xfId="3" applyFont="1" applyAlignment="1">
      <alignment horizontal="center"/>
    </xf>
    <xf numFmtId="0" fontId="3" fillId="0" borderId="0" xfId="3" applyNumberFormat="1" applyFont="1" applyAlignment="1">
      <alignment horizontal="center"/>
    </xf>
    <xf numFmtId="4" fontId="3" fillId="0" borderId="0" xfId="3" applyNumberFormat="1" applyFont="1" applyAlignment="1">
      <alignment horizontal="center"/>
    </xf>
    <xf numFmtId="0" fontId="4" fillId="0" borderId="0" xfId="3" applyFont="1" applyAlignment="1">
      <alignment horizontal="left" vertical="top"/>
    </xf>
    <xf numFmtId="0" fontId="4" fillId="0" borderId="0" xfId="3" applyFont="1" applyAlignment="1">
      <alignment vertical="top"/>
    </xf>
    <xf numFmtId="0" fontId="4" fillId="0" borderId="0" xfId="3" applyFont="1" applyAlignment="1">
      <alignment horizontal="center" vertical="top"/>
    </xf>
    <xf numFmtId="4" fontId="4" fillId="0" borderId="0" xfId="3" applyNumberFormat="1" applyFont="1" applyAlignment="1">
      <alignment horizontal="center" vertical="top"/>
    </xf>
    <xf numFmtId="0" fontId="3" fillId="0" borderId="0" xfId="3" applyNumberFormat="1" applyFont="1" applyAlignment="1">
      <alignment horizontal="center" vertical="top"/>
    </xf>
    <xf numFmtId="0" fontId="3" fillId="0" borderId="0" xfId="3" applyFont="1" applyAlignment="1">
      <alignment horizontal="center" vertical="top"/>
    </xf>
    <xf numFmtId="4" fontId="3" fillId="0" borderId="0" xfId="3" applyNumberFormat="1" applyFont="1" applyAlignment="1">
      <alignment horizontal="center" vertical="top"/>
    </xf>
    <xf numFmtId="0" fontId="3" fillId="0" borderId="0" xfId="3" applyFont="1" applyBorder="1" applyAlignment="1">
      <alignment vertical="top"/>
    </xf>
    <xf numFmtId="0" fontId="3" fillId="0" borderId="0" xfId="3" applyNumberFormat="1" applyFont="1" applyBorder="1" applyAlignment="1">
      <alignment horizontal="center"/>
    </xf>
    <xf numFmtId="0" fontId="3" fillId="0" borderId="0" xfId="3" applyFont="1" applyBorder="1" applyAlignment="1">
      <alignment horizontal="center"/>
    </xf>
    <xf numFmtId="0" fontId="3" fillId="0" borderId="0" xfId="3" applyNumberFormat="1" applyFont="1" applyFill="1" applyBorder="1" applyAlignment="1">
      <alignment horizontal="center"/>
    </xf>
    <xf numFmtId="0" fontId="5" fillId="0" borderId="0" xfId="3" applyFont="1" applyBorder="1" applyAlignment="1">
      <alignment vertical="top"/>
    </xf>
    <xf numFmtId="0" fontId="5" fillId="0" borderId="0" xfId="3" applyFont="1" applyBorder="1" applyAlignment="1">
      <alignment horizontal="center"/>
    </xf>
    <xf numFmtId="4" fontId="5" fillId="0" borderId="0" xfId="3" applyNumberFormat="1" applyFont="1" applyBorder="1" applyAlignment="1">
      <alignment horizontal="center"/>
    </xf>
    <xf numFmtId="0" fontId="3" fillId="0" borderId="0" xfId="3" applyFont="1" applyBorder="1" applyAlignment="1">
      <alignment horizontal="left" vertical="top"/>
    </xf>
    <xf numFmtId="0" fontId="5" fillId="0" borderId="0" xfId="3" applyFont="1" applyFill="1" applyBorder="1" applyAlignment="1">
      <alignment vertical="top"/>
    </xf>
    <xf numFmtId="0" fontId="5" fillId="0" borderId="0" xfId="3" applyFont="1" applyFill="1" applyBorder="1" applyAlignment="1">
      <alignment horizontal="center"/>
    </xf>
    <xf numFmtId="0" fontId="5" fillId="0" borderId="0" xfId="3" applyFont="1" applyAlignment="1">
      <alignment vertical="top"/>
    </xf>
    <xf numFmtId="0" fontId="5" fillId="0" borderId="0" xfId="3" applyNumberFormat="1" applyFont="1" applyAlignment="1">
      <alignment horizontal="center"/>
    </xf>
    <xf numFmtId="0" fontId="5" fillId="0" borderId="0" xfId="3" applyFont="1" applyAlignment="1">
      <alignment horizontal="center"/>
    </xf>
    <xf numFmtId="4" fontId="5" fillId="0" borderId="0" xfId="3" applyNumberFormat="1" applyFont="1" applyFill="1" applyAlignment="1">
      <alignment horizontal="center"/>
    </xf>
    <xf numFmtId="0" fontId="6" fillId="0" borderId="0" xfId="3" applyFont="1" applyAlignment="1">
      <alignment vertical="top"/>
    </xf>
    <xf numFmtId="4" fontId="5" fillId="0" borderId="1" xfId="3" applyNumberFormat="1" applyFont="1" applyBorder="1" applyAlignment="1">
      <alignment horizontal="center"/>
    </xf>
    <xf numFmtId="0" fontId="3" fillId="0" borderId="0" xfId="4" applyFont="1" applyAlignment="1">
      <alignment vertical="top"/>
    </xf>
    <xf numFmtId="0" fontId="4" fillId="0" borderId="0" xfId="4" applyFont="1" applyAlignment="1">
      <alignment horizontal="center" vertical="top"/>
    </xf>
    <xf numFmtId="0" fontId="4" fillId="0" borderId="0" xfId="4" applyFont="1" applyAlignment="1">
      <alignment vertical="top"/>
    </xf>
    <xf numFmtId="0" fontId="3" fillId="0" borderId="0" xfId="4" applyFont="1" applyBorder="1" applyAlignment="1">
      <alignment vertical="top"/>
    </xf>
    <xf numFmtId="0" fontId="3" fillId="0" borderId="0" xfId="4" applyFont="1" applyBorder="1" applyAlignment="1">
      <alignment horizontal="center"/>
    </xf>
    <xf numFmtId="3" fontId="3" fillId="0" borderId="0" xfId="4" applyNumberFormat="1" applyFont="1" applyBorder="1" applyAlignment="1">
      <alignment horizontal="center"/>
    </xf>
    <xf numFmtId="3" fontId="3" fillId="0" borderId="0" xfId="4" applyNumberFormat="1" applyFont="1" applyAlignment="1">
      <alignment horizontal="center"/>
    </xf>
    <xf numFmtId="0" fontId="3" fillId="0" borderId="0" xfId="4" applyFont="1" applyAlignment="1">
      <alignment horizontal="center"/>
    </xf>
    <xf numFmtId="3" fontId="3" fillId="0" borderId="1" xfId="4" applyNumberFormat="1" applyFont="1" applyBorder="1" applyAlignment="1">
      <alignment horizontal="center"/>
    </xf>
    <xf numFmtId="0" fontId="4" fillId="0" borderId="0" xfId="1" applyFont="1" applyBorder="1" applyAlignment="1">
      <alignment vertical="top"/>
    </xf>
    <xf numFmtId="0" fontId="3" fillId="0" borderId="0" xfId="1" applyFont="1" applyBorder="1" applyAlignment="1">
      <alignment vertical="top"/>
    </xf>
    <xf numFmtId="0" fontId="10" fillId="0" borderId="0" xfId="1" applyFont="1" applyBorder="1" applyAlignment="1">
      <alignment horizontal="center"/>
    </xf>
    <xf numFmtId="3" fontId="10" fillId="0" borderId="0" xfId="1" applyNumberFormat="1" applyFont="1" applyBorder="1" applyAlignment="1">
      <alignment horizontal="center"/>
    </xf>
    <xf numFmtId="3" fontId="3" fillId="0" borderId="0" xfId="1" applyNumberFormat="1" applyFont="1" applyBorder="1" applyAlignment="1">
      <alignment horizontal="center"/>
    </xf>
    <xf numFmtId="0" fontId="11" fillId="0" borderId="0" xfId="1" applyFont="1" applyBorder="1" applyAlignment="1">
      <alignment vertical="top"/>
    </xf>
    <xf numFmtId="3" fontId="11" fillId="0" borderId="0" xfId="1" applyNumberFormat="1" applyFont="1" applyBorder="1" applyAlignment="1">
      <alignment horizontal="center"/>
    </xf>
    <xf numFmtId="0" fontId="11" fillId="0" borderId="0" xfId="1" applyFont="1" applyBorder="1" applyAlignment="1">
      <alignment horizontal="center"/>
    </xf>
    <xf numFmtId="0" fontId="11" fillId="0" borderId="0" xfId="1" applyFont="1" applyBorder="1" applyAlignment="1">
      <alignment horizontal="left"/>
    </xf>
    <xf numFmtId="0" fontId="12" fillId="0" borderId="0" xfId="1" applyFont="1" applyBorder="1" applyAlignment="1">
      <alignment horizontal="center" vertical="top"/>
    </xf>
    <xf numFmtId="0" fontId="12" fillId="0" borderId="0" xfId="1" applyFont="1" applyBorder="1" applyAlignment="1">
      <alignment vertical="top"/>
    </xf>
    <xf numFmtId="3" fontId="11" fillId="0" borderId="1" xfId="1" applyNumberFormat="1" applyFont="1" applyBorder="1" applyAlignment="1">
      <alignment horizontal="center"/>
    </xf>
    <xf numFmtId="0" fontId="3" fillId="0" borderId="0" xfId="1" applyFont="1" applyAlignment="1">
      <alignment horizontal="left"/>
    </xf>
    <xf numFmtId="0" fontId="3" fillId="0" borderId="0" xfId="1" applyFont="1" applyFill="1" applyBorder="1" applyAlignment="1">
      <alignment vertical="top"/>
    </xf>
    <xf numFmtId="0" fontId="10" fillId="0" borderId="0" xfId="1" applyFont="1" applyFill="1" applyBorder="1" applyAlignment="1">
      <alignment horizontal="center"/>
    </xf>
    <xf numFmtId="0" fontId="3" fillId="0" borderId="0" xfId="1" applyFont="1" applyFill="1" applyBorder="1" applyAlignment="1">
      <alignment horizontal="center"/>
    </xf>
    <xf numFmtId="0" fontId="3" fillId="0" borderId="0" xfId="1" applyNumberFormat="1" applyFont="1" applyFill="1" applyBorder="1" applyAlignment="1">
      <alignment horizontal="center"/>
    </xf>
    <xf numFmtId="0" fontId="3" fillId="0" borderId="0" xfId="1" applyFont="1" applyFill="1" applyBorder="1" applyAlignment="1">
      <alignment horizontal="left"/>
    </xf>
    <xf numFmtId="0" fontId="4" fillId="0" borderId="0" xfId="1" applyFont="1" applyFill="1" applyBorder="1" applyAlignment="1">
      <alignment horizontal="center" vertical="top"/>
    </xf>
    <xf numFmtId="3" fontId="4" fillId="0" borderId="0" xfId="1" applyNumberFormat="1" applyFont="1" applyFill="1" applyBorder="1" applyAlignment="1">
      <alignment horizontal="center"/>
    </xf>
    <xf numFmtId="3" fontId="3" fillId="0" borderId="0" xfId="1" applyNumberFormat="1" applyFont="1" applyFill="1" applyBorder="1" applyAlignment="1">
      <alignment horizontal="center"/>
    </xf>
    <xf numFmtId="0" fontId="3" fillId="0" borderId="0" xfId="1" applyFont="1" applyFill="1" applyBorder="1" applyAlignment="1"/>
    <xf numFmtId="0" fontId="4" fillId="0" borderId="0" xfId="1" applyFont="1" applyFill="1" applyBorder="1" applyAlignment="1">
      <alignment vertical="top"/>
    </xf>
    <xf numFmtId="3" fontId="3" fillId="0" borderId="1" xfId="1" applyNumberFormat="1" applyFont="1" applyFill="1" applyBorder="1" applyAlignment="1">
      <alignment horizontal="center"/>
    </xf>
    <xf numFmtId="0" fontId="3" fillId="0" borderId="0" xfId="1" applyFont="1" applyFill="1" applyAlignment="1">
      <alignment horizontal="center"/>
    </xf>
    <xf numFmtId="0" fontId="4" fillId="0" borderId="0" xfId="1" applyFont="1" applyBorder="1" applyAlignment="1">
      <alignment horizontal="center" vertical="top"/>
    </xf>
    <xf numFmtId="3" fontId="4" fillId="0" borderId="0" xfId="1" applyNumberFormat="1" applyFont="1" applyBorder="1" applyAlignment="1">
      <alignment horizontal="center" vertical="top"/>
    </xf>
    <xf numFmtId="3" fontId="3" fillId="0" borderId="0" xfId="1" applyNumberFormat="1" applyFont="1" applyFill="1" applyAlignment="1">
      <alignment horizontal="center"/>
    </xf>
    <xf numFmtId="3" fontId="3" fillId="0" borderId="0" xfId="1" applyNumberFormat="1" applyFont="1" applyAlignment="1">
      <alignment horizontal="center"/>
    </xf>
    <xf numFmtId="3" fontId="3" fillId="0" borderId="1" xfId="1" applyNumberFormat="1" applyFont="1" applyBorder="1" applyAlignment="1">
      <alignment horizontal="center"/>
    </xf>
    <xf numFmtId="0" fontId="4" fillId="0" borderId="0" xfId="1" applyFont="1" applyFill="1" applyAlignment="1">
      <alignment vertical="top"/>
    </xf>
    <xf numFmtId="3" fontId="3" fillId="0" borderId="0" xfId="1" applyNumberFormat="1" applyFont="1" applyFill="1" applyAlignment="1">
      <alignment horizontal="center" vertical="top"/>
    </xf>
    <xf numFmtId="0" fontId="3" fillId="0" borderId="0" xfId="1" applyFont="1" applyFill="1" applyAlignment="1">
      <alignment vertical="top"/>
    </xf>
    <xf numFmtId="0" fontId="3" fillId="0" borderId="0" xfId="1" applyFont="1" applyFill="1" applyAlignment="1">
      <alignment horizontal="left"/>
    </xf>
    <xf numFmtId="3" fontId="3" fillId="0" borderId="2" xfId="1" applyNumberFormat="1" applyFont="1" applyBorder="1" applyAlignment="1">
      <alignment horizontal="center"/>
    </xf>
    <xf numFmtId="0" fontId="12" fillId="0" borderId="0" xfId="1" applyFont="1" applyBorder="1" applyAlignment="1">
      <alignment horizontal="center"/>
    </xf>
    <xf numFmtId="0" fontId="10" fillId="0" borderId="0" xfId="1" applyFont="1" applyBorder="1" applyAlignment="1"/>
    <xf numFmtId="0" fontId="5" fillId="0" borderId="0" xfId="1" applyFont="1" applyFill="1" applyBorder="1" applyAlignment="1">
      <alignment vertical="center"/>
    </xf>
    <xf numFmtId="0" fontId="5" fillId="0" borderId="0" xfId="1" applyFont="1" applyFill="1" applyAlignment="1">
      <alignment horizontal="center" vertical="center"/>
    </xf>
    <xf numFmtId="4" fontId="5" fillId="0" borderId="0" xfId="1" applyNumberFormat="1" applyFont="1" applyFill="1" applyAlignment="1">
      <alignment horizontal="center" vertical="center"/>
    </xf>
    <xf numFmtId="4" fontId="6" fillId="0" borderId="0" xfId="1" applyNumberFormat="1" applyFont="1" applyFill="1" applyAlignment="1">
      <alignment horizontal="center" vertical="center"/>
    </xf>
    <xf numFmtId="0" fontId="5" fillId="0" borderId="0" xfId="1" applyFont="1" applyFill="1" applyBorder="1" applyAlignment="1">
      <alignment horizontal="center"/>
    </xf>
    <xf numFmtId="4" fontId="5" fillId="0" borderId="0" xfId="1" applyNumberFormat="1" applyFont="1" applyFill="1" applyBorder="1" applyAlignment="1">
      <alignment vertical="center"/>
    </xf>
    <xf numFmtId="39" fontId="5" fillId="0" borderId="0" xfId="2" applyNumberFormat="1" applyFont="1" applyFill="1" applyBorder="1" applyAlignment="1">
      <alignment horizontal="right" vertical="center"/>
    </xf>
    <xf numFmtId="0" fontId="6" fillId="0" borderId="0" xfId="1" applyFont="1" applyFill="1" applyAlignment="1">
      <alignment horizontal="left" vertical="center"/>
    </xf>
    <xf numFmtId="0" fontId="5" fillId="0" borderId="0" xfId="1" applyFont="1" applyFill="1" applyAlignment="1">
      <alignment vertical="center"/>
    </xf>
    <xf numFmtId="0" fontId="5" fillId="0" borderId="0" xfId="1" applyFont="1" applyFill="1" applyAlignment="1">
      <alignment horizontal="left" vertical="center"/>
    </xf>
    <xf numFmtId="0" fontId="6" fillId="0" borderId="0" xfId="1" applyFont="1" applyAlignment="1">
      <alignment horizontal="center"/>
    </xf>
    <xf numFmtId="0" fontId="6" fillId="0" borderId="0" xfId="1" applyFont="1" applyFill="1" applyAlignment="1">
      <alignment horizontal="center"/>
    </xf>
    <xf numFmtId="0" fontId="5" fillId="0" borderId="0" xfId="1" applyFont="1" applyFill="1" applyAlignment="1">
      <alignment horizontal="center"/>
    </xf>
    <xf numFmtId="3" fontId="5" fillId="0" borderId="0" xfId="1" applyNumberFormat="1" applyFont="1" applyAlignment="1">
      <alignment horizontal="center"/>
    </xf>
    <xf numFmtId="3" fontId="5" fillId="0" borderId="1" xfId="1" applyNumberFormat="1" applyFont="1" applyBorder="1" applyAlignment="1">
      <alignment horizontal="center"/>
    </xf>
    <xf numFmtId="3" fontId="5" fillId="0" borderId="0" xfId="1" applyNumberFormat="1" applyFont="1" applyBorder="1" applyAlignment="1">
      <alignment horizontal="center"/>
    </xf>
    <xf numFmtId="3" fontId="5" fillId="0" borderId="0" xfId="1" applyNumberFormat="1" applyFont="1" applyFill="1" applyAlignment="1">
      <alignment horizontal="center"/>
    </xf>
    <xf numFmtId="0" fontId="6" fillId="0" borderId="0" xfId="1" applyFont="1" applyFill="1" applyBorder="1" applyAlignment="1">
      <alignment vertical="top"/>
    </xf>
    <xf numFmtId="0" fontId="6" fillId="0" borderId="0" xfId="1" applyFont="1" applyFill="1" applyBorder="1" applyAlignment="1">
      <alignment horizontal="center"/>
    </xf>
    <xf numFmtId="0" fontId="5" fillId="0" borderId="0" xfId="1" applyFont="1" applyFill="1" applyBorder="1" applyAlignment="1">
      <alignment vertical="top"/>
    </xf>
    <xf numFmtId="0" fontId="4" fillId="0" borderId="0" xfId="1" applyFont="1" applyFill="1" applyBorder="1" applyAlignment="1"/>
    <xf numFmtId="0" fontId="4" fillId="0" borderId="0" xfId="1" applyFont="1" applyFill="1" applyAlignment="1"/>
    <xf numFmtId="3" fontId="5" fillId="0" borderId="1" xfId="1" applyNumberFormat="1" applyFont="1" applyFill="1" applyBorder="1" applyAlignment="1">
      <alignment horizontal="center"/>
    </xf>
    <xf numFmtId="3" fontId="5" fillId="0" borderId="0" xfId="1" applyNumberFormat="1" applyFont="1" applyFill="1" applyBorder="1" applyAlignment="1">
      <alignment horizontal="center"/>
    </xf>
    <xf numFmtId="0" fontId="4" fillId="0" borderId="0" xfId="1" applyFont="1" applyFill="1" applyAlignment="1">
      <alignment horizontal="left" vertical="top"/>
    </xf>
    <xf numFmtId="0" fontId="4" fillId="0" borderId="0" xfId="1" applyFont="1" applyFill="1" applyAlignment="1">
      <alignment horizontal="center"/>
    </xf>
    <xf numFmtId="0" fontId="3" fillId="0" borderId="0" xfId="1" applyFont="1" applyFill="1" applyAlignment="1">
      <alignment horizontal="left" vertical="top"/>
    </xf>
    <xf numFmtId="0" fontId="3" fillId="0" borderId="0" xfId="1" applyFont="1" applyFill="1" applyAlignment="1">
      <alignment vertical="center"/>
    </xf>
    <xf numFmtId="0" fontId="4" fillId="0" borderId="0" xfId="1" applyFont="1" applyFill="1" applyAlignment="1">
      <alignment vertical="center"/>
    </xf>
    <xf numFmtId="4" fontId="3" fillId="0" borderId="1" xfId="1" applyNumberFormat="1" applyFont="1" applyFill="1" applyBorder="1" applyAlignment="1">
      <alignment horizontal="center"/>
    </xf>
    <xf numFmtId="4" fontId="3" fillId="0" borderId="0" xfId="1" applyNumberFormat="1" applyFont="1" applyFill="1" applyBorder="1" applyAlignment="1">
      <alignment horizontal="center"/>
    </xf>
    <xf numFmtId="0" fontId="3" fillId="0" borderId="0" xfId="1" applyNumberFormat="1" applyFont="1" applyFill="1" applyAlignment="1">
      <alignment horizontal="center"/>
    </xf>
    <xf numFmtId="4" fontId="3" fillId="0" borderId="0" xfId="1" applyNumberFormat="1" applyFont="1" applyFill="1" applyAlignment="1">
      <alignment horizontal="center" vertical="center"/>
    </xf>
    <xf numFmtId="4" fontId="4" fillId="0" borderId="0" xfId="1" applyNumberFormat="1" applyFont="1" applyFill="1" applyAlignment="1">
      <alignment horizontal="center"/>
    </xf>
    <xf numFmtId="4" fontId="4" fillId="0" borderId="0" xfId="1" applyNumberFormat="1" applyFont="1" applyFill="1" applyAlignment="1">
      <alignment horizontal="center" vertical="center"/>
    </xf>
    <xf numFmtId="0" fontId="4" fillId="0" borderId="0" xfId="1" applyNumberFormat="1" applyFont="1" applyFill="1" applyAlignment="1">
      <alignment horizontal="center"/>
    </xf>
    <xf numFmtId="0" fontId="15" fillId="0" borderId="0" xfId="1" applyFont="1" applyFill="1" applyAlignment="1">
      <alignment vertical="center"/>
    </xf>
    <xf numFmtId="0" fontId="13" fillId="0" borderId="0" xfId="1" applyFont="1" applyFill="1" applyAlignment="1">
      <alignment vertical="top"/>
    </xf>
    <xf numFmtId="0" fontId="16" fillId="0" borderId="0" xfId="1" applyFont="1" applyFill="1" applyAlignment="1">
      <alignment horizontal="center"/>
    </xf>
    <xf numFmtId="0" fontId="16" fillId="0" borderId="0" xfId="1" applyFont="1" applyFill="1" applyAlignment="1">
      <alignment vertical="top"/>
    </xf>
    <xf numFmtId="0" fontId="3" fillId="0" borderId="0" xfId="1" applyFont="1" applyFill="1" applyBorder="1" applyAlignment="1" applyProtection="1">
      <alignment vertical="top"/>
    </xf>
    <xf numFmtId="0" fontId="13" fillId="0" borderId="0" xfId="1" applyFont="1" applyFill="1" applyAlignment="1">
      <alignment horizontal="center"/>
    </xf>
    <xf numFmtId="4" fontId="3" fillId="0" borderId="0" xfId="1" applyNumberFormat="1" applyFont="1" applyFill="1" applyBorder="1" applyAlignment="1">
      <alignment horizontal="center" vertical="center"/>
    </xf>
    <xf numFmtId="4" fontId="3" fillId="0" borderId="2" xfId="1" applyNumberFormat="1" applyFont="1" applyFill="1" applyBorder="1" applyAlignment="1">
      <alignment horizontal="center" vertical="center"/>
    </xf>
    <xf numFmtId="0" fontId="3" fillId="0" borderId="0" xfId="1" applyNumberFormat="1" applyFont="1" applyFill="1" applyAlignment="1">
      <alignment horizontal="center" vertical="center"/>
    </xf>
    <xf numFmtId="0" fontId="4" fillId="0" borderId="0" xfId="1" applyNumberFormat="1" applyFont="1" applyFill="1" applyAlignment="1">
      <alignment horizontal="center" vertical="center"/>
    </xf>
    <xf numFmtId="0" fontId="3" fillId="0" borderId="0" xfId="1" applyNumberFormat="1" applyFont="1" applyFill="1" applyBorder="1" applyAlignment="1">
      <alignment horizontal="center" vertical="center"/>
    </xf>
    <xf numFmtId="0" fontId="3" fillId="0" borderId="0" xfId="1" applyFont="1" applyFill="1" applyAlignment="1"/>
    <xf numFmtId="0" fontId="3" fillId="0" borderId="2" xfId="1" applyNumberFormat="1" applyFont="1" applyFill="1" applyBorder="1" applyAlignment="1">
      <alignment horizontal="center" vertical="center"/>
    </xf>
    <xf numFmtId="0" fontId="5" fillId="0" borderId="0" xfId="1" applyFont="1" applyAlignment="1"/>
    <xf numFmtId="0" fontId="5" fillId="0" borderId="0" xfId="1" applyFont="1" applyBorder="1" applyAlignment="1"/>
    <xf numFmtId="0" fontId="4" fillId="0" borderId="0" xfId="1" applyFont="1" applyAlignment="1">
      <alignment horizontal="left"/>
    </xf>
    <xf numFmtId="4" fontId="3" fillId="0" borderId="0" xfId="1" applyNumberFormat="1" applyFont="1" applyBorder="1" applyAlignment="1">
      <alignment horizontal="right"/>
    </xf>
    <xf numFmtId="0" fontId="6" fillId="0" borderId="0" xfId="1" applyFont="1" applyAlignment="1">
      <alignment vertical="top"/>
    </xf>
    <xf numFmtId="0" fontId="3" fillId="0" borderId="0" xfId="1" applyFont="1" applyBorder="1" applyAlignment="1">
      <alignment horizontal="left"/>
    </xf>
    <xf numFmtId="3" fontId="3" fillId="0" borderId="0" xfId="0" applyNumberFormat="1" applyFont="1" applyAlignment="1">
      <alignment horizontal="center"/>
    </xf>
    <xf numFmtId="0" fontId="3" fillId="0" borderId="0" xfId="0" applyFont="1" applyFill="1" applyAlignment="1">
      <alignment horizontal="center"/>
    </xf>
    <xf numFmtId="49" fontId="5" fillId="0" borderId="0" xfId="1" applyNumberFormat="1" applyFont="1" applyAlignment="1">
      <alignment horizontal="left"/>
    </xf>
    <xf numFmtId="49" fontId="5" fillId="0" borderId="0" xfId="1" applyNumberFormat="1" applyFont="1" applyBorder="1" applyAlignment="1">
      <alignment horizontal="left"/>
    </xf>
    <xf numFmtId="49" fontId="3" fillId="0" borderId="0" xfId="1" applyNumberFormat="1" applyFont="1" applyAlignment="1">
      <alignment horizontal="left"/>
    </xf>
    <xf numFmtId="0" fontId="19" fillId="0" borderId="0" xfId="0" applyFont="1" applyAlignment="1">
      <alignment horizontal="center" vertical="center"/>
    </xf>
    <xf numFmtId="0" fontId="3" fillId="0" borderId="0" xfId="0" applyNumberFormat="1" applyFont="1" applyBorder="1" applyAlignment="1">
      <alignment horizontal="center"/>
    </xf>
    <xf numFmtId="0" fontId="3" fillId="0" borderId="0" xfId="0" applyFont="1" applyBorder="1" applyAlignment="1">
      <alignment horizontal="center"/>
    </xf>
    <xf numFmtId="0" fontId="10" fillId="0" borderId="0" xfId="1" applyNumberFormat="1" applyFont="1" applyFill="1" applyAlignment="1">
      <alignment horizontal="center"/>
    </xf>
    <xf numFmtId="0" fontId="12" fillId="0" borderId="0" xfId="1" applyNumberFormat="1" applyFont="1" applyFill="1" applyAlignment="1">
      <alignment horizontal="center"/>
    </xf>
    <xf numFmtId="0" fontId="3" fillId="0" borderId="0" xfId="1" applyFont="1" applyFill="1" applyBorder="1" applyAlignment="1">
      <alignment horizontal="left" vertical="top"/>
    </xf>
    <xf numFmtId="0" fontId="11" fillId="0" borderId="0" xfId="1" applyNumberFormat="1" applyFont="1" applyFill="1" applyBorder="1" applyAlignment="1">
      <alignment horizontal="center"/>
    </xf>
    <xf numFmtId="0" fontId="10" fillId="0" borderId="0" xfId="1" applyNumberFormat="1" applyFont="1" applyFill="1" applyBorder="1" applyAlignment="1">
      <alignment horizontal="center"/>
    </xf>
    <xf numFmtId="0" fontId="3" fillId="0" borderId="1" xfId="1" applyFont="1" applyFill="1" applyBorder="1" applyAlignment="1">
      <alignment horizontal="center"/>
    </xf>
    <xf numFmtId="0" fontId="3" fillId="0" borderId="0" xfId="0" applyFont="1" applyAlignment="1">
      <alignment vertical="top"/>
    </xf>
    <xf numFmtId="0" fontId="3" fillId="0" borderId="0" xfId="0" applyFont="1" applyAlignment="1">
      <alignment horizontal="center"/>
    </xf>
    <xf numFmtId="0" fontId="3" fillId="0" borderId="0" xfId="0" applyNumberFormat="1" applyFont="1" applyFill="1" applyBorder="1" applyAlignment="1">
      <alignment horizontal="center" vertical="center"/>
    </xf>
    <xf numFmtId="0" fontId="15" fillId="0" borderId="0" xfId="0" applyFont="1" applyFill="1" applyAlignment="1">
      <alignment vertical="center"/>
    </xf>
    <xf numFmtId="3" fontId="3" fillId="0" borderId="0" xfId="0" applyNumberFormat="1" applyFont="1" applyFill="1" applyBorder="1" applyAlignment="1">
      <alignment horizontal="center" vertical="center"/>
    </xf>
    <xf numFmtId="0" fontId="5" fillId="0" borderId="0" xfId="0" applyFont="1" applyAlignment="1">
      <alignment vertical="top"/>
    </xf>
    <xf numFmtId="0" fontId="2" fillId="0" borderId="0" xfId="0" applyFont="1" applyAlignment="1" applyProtection="1">
      <alignment horizontal="center"/>
    </xf>
    <xf numFmtId="3" fontId="2" fillId="0" borderId="0" xfId="0" applyNumberFormat="1" applyFont="1" applyAlignment="1" applyProtection="1">
      <alignment horizontal="center"/>
    </xf>
    <xf numFmtId="0" fontId="3" fillId="0" borderId="0" xfId="0" applyFont="1" applyFill="1" applyAlignment="1">
      <alignment horizontal="justify" vertical="top"/>
    </xf>
    <xf numFmtId="0" fontId="3" fillId="0" borderId="0" xfId="0" applyFont="1" applyFill="1" applyAlignment="1">
      <alignment vertical="top"/>
    </xf>
    <xf numFmtId="0" fontId="13" fillId="0" borderId="0" xfId="0" applyFont="1" applyAlignment="1">
      <alignment vertical="top"/>
    </xf>
    <xf numFmtId="0" fontId="3" fillId="0" borderId="0" xfId="0" applyNumberFormat="1" applyFont="1" applyFill="1" applyBorder="1" applyAlignment="1">
      <alignment horizontal="center"/>
    </xf>
    <xf numFmtId="0" fontId="3" fillId="0" borderId="0" xfId="0" applyFont="1" applyFill="1" applyBorder="1" applyAlignment="1">
      <alignment horizontal="center"/>
    </xf>
    <xf numFmtId="0" fontId="20" fillId="0" borderId="0" xfId="1" applyFont="1" applyBorder="1" applyAlignment="1">
      <alignment horizontal="left" vertical="top"/>
    </xf>
    <xf numFmtId="0" fontId="20" fillId="0" borderId="0" xfId="1" applyNumberFormat="1" applyFont="1" applyBorder="1" applyAlignment="1">
      <alignment horizontal="center"/>
    </xf>
    <xf numFmtId="0" fontId="20" fillId="0" borderId="0" xfId="1" applyFont="1" applyBorder="1" applyAlignment="1">
      <alignment horizontal="center"/>
    </xf>
    <xf numFmtId="0" fontId="4" fillId="0" borderId="0" xfId="1" applyFont="1" applyFill="1" applyBorder="1" applyAlignment="1">
      <alignment horizontal="center"/>
    </xf>
    <xf numFmtId="0" fontId="3" fillId="0" borderId="0" xfId="4" applyFont="1" applyFill="1" applyBorder="1" applyAlignment="1">
      <alignment horizontal="center"/>
    </xf>
    <xf numFmtId="0" fontId="5" fillId="0" borderId="3" xfId="1" applyFont="1" applyBorder="1" applyAlignment="1">
      <alignment horizontal="center"/>
    </xf>
    <xf numFmtId="0" fontId="21" fillId="0" borderId="0" xfId="1" applyFont="1" applyBorder="1" applyAlignment="1">
      <alignment horizontal="left" vertical="top"/>
    </xf>
    <xf numFmtId="0" fontId="21" fillId="0" borderId="0" xfId="1" applyFont="1" applyBorder="1" applyAlignment="1">
      <alignment horizontal="center"/>
    </xf>
    <xf numFmtId="0" fontId="23" fillId="0" borderId="0" xfId="1" applyFont="1" applyBorder="1" applyAlignment="1">
      <alignment horizontal="center"/>
    </xf>
    <xf numFmtId="0" fontId="23" fillId="0" borderId="0" xfId="1" applyFont="1" applyBorder="1" applyAlignment="1">
      <alignment horizontal="left" vertical="top"/>
    </xf>
    <xf numFmtId="0" fontId="5" fillId="0" borderId="3" xfId="3" applyNumberFormat="1" applyFont="1" applyFill="1" applyBorder="1" applyAlignment="1">
      <alignment horizontal="center"/>
    </xf>
    <xf numFmtId="0" fontId="7" fillId="0" borderId="3" xfId="3" applyNumberFormat="1" applyFont="1" applyBorder="1" applyAlignment="1">
      <alignment horizontal="center"/>
    </xf>
    <xf numFmtId="0" fontId="5" fillId="0" borderId="3" xfId="3" applyNumberFormat="1" applyFont="1" applyBorder="1" applyAlignment="1">
      <alignment horizontal="center"/>
    </xf>
    <xf numFmtId="0" fontId="20" fillId="0" borderId="0" xfId="3" applyFont="1" applyFill="1" applyAlignment="1">
      <alignment vertical="top"/>
    </xf>
    <xf numFmtId="0" fontId="20" fillId="0" borderId="0" xfId="3" applyNumberFormat="1" applyFont="1" applyFill="1" applyAlignment="1">
      <alignment horizontal="center"/>
    </xf>
    <xf numFmtId="0" fontId="20" fillId="0" borderId="0" xfId="3" applyFont="1" applyFill="1" applyAlignment="1">
      <alignment horizontal="center"/>
    </xf>
    <xf numFmtId="0" fontId="20" fillId="0" borderId="0" xfId="3" applyFont="1" applyAlignment="1">
      <alignment vertical="top"/>
    </xf>
    <xf numFmtId="0" fontId="20" fillId="0" borderId="0" xfId="3" applyNumberFormat="1" applyFont="1" applyAlignment="1">
      <alignment horizontal="center"/>
    </xf>
    <xf numFmtId="0" fontId="20" fillId="0" borderId="0" xfId="3" applyFont="1" applyAlignment="1">
      <alignment horizontal="center"/>
    </xf>
    <xf numFmtId="0" fontId="3" fillId="0" borderId="3" xfId="4" applyFont="1" applyBorder="1" applyAlignment="1">
      <alignment horizontal="center"/>
    </xf>
    <xf numFmtId="0" fontId="20" fillId="0" borderId="0" xfId="4" applyFont="1" applyBorder="1" applyAlignment="1">
      <alignment vertical="top"/>
    </xf>
    <xf numFmtId="1" fontId="20" fillId="0" borderId="0" xfId="4" applyNumberFormat="1" applyFont="1" applyBorder="1" applyAlignment="1">
      <alignment horizontal="center"/>
    </xf>
    <xf numFmtId="0" fontId="20" fillId="0" borderId="0" xfId="4" applyFont="1" applyBorder="1" applyAlignment="1">
      <alignment horizontal="center"/>
    </xf>
    <xf numFmtId="0" fontId="25" fillId="0" borderId="0" xfId="1" applyFont="1" applyBorder="1" applyAlignment="1">
      <alignment horizontal="center"/>
    </xf>
    <xf numFmtId="3" fontId="20" fillId="0" borderId="0" xfId="1" applyNumberFormat="1" applyFont="1" applyBorder="1" applyAlignment="1">
      <alignment horizontal="center"/>
    </xf>
    <xf numFmtId="0" fontId="20" fillId="0" borderId="0" xfId="1" applyFont="1" applyBorder="1" applyAlignment="1">
      <alignment vertical="top"/>
    </xf>
    <xf numFmtId="3" fontId="25" fillId="0" borderId="0" xfId="1" applyNumberFormat="1" applyFont="1" applyBorder="1" applyAlignment="1">
      <alignment horizontal="center"/>
    </xf>
    <xf numFmtId="3" fontId="3" fillId="0" borderId="3" xfId="1" applyNumberFormat="1" applyFont="1" applyBorder="1" applyAlignment="1">
      <alignment horizontal="center"/>
    </xf>
    <xf numFmtId="0" fontId="10" fillId="0" borderId="0" xfId="1" applyFont="1" applyBorder="1" applyAlignment="1">
      <alignment vertical="top"/>
    </xf>
    <xf numFmtId="1" fontId="11" fillId="0" borderId="3" xfId="1" applyNumberFormat="1" applyFont="1" applyFill="1" applyBorder="1" applyAlignment="1">
      <alignment horizontal="center"/>
    </xf>
    <xf numFmtId="0" fontId="3" fillId="0" borderId="3" xfId="1" applyFont="1" applyFill="1" applyBorder="1" applyAlignment="1">
      <alignment horizontal="center"/>
    </xf>
    <xf numFmtId="0" fontId="20" fillId="0" borderId="0" xfId="1" applyFont="1" applyFill="1" applyBorder="1" applyAlignment="1">
      <alignment vertical="top"/>
    </xf>
    <xf numFmtId="0" fontId="20" fillId="0" borderId="0" xfId="1" applyFont="1" applyFill="1" applyBorder="1" applyAlignment="1">
      <alignment horizontal="center"/>
    </xf>
    <xf numFmtId="3" fontId="20" fillId="0" borderId="0" xfId="1" applyNumberFormat="1" applyFont="1" applyFill="1" applyBorder="1" applyAlignment="1">
      <alignment horizontal="center"/>
    </xf>
    <xf numFmtId="0" fontId="3" fillId="0" borderId="3" xfId="1" applyFont="1" applyBorder="1" applyAlignment="1">
      <alignment horizontal="center"/>
    </xf>
    <xf numFmtId="0" fontId="11" fillId="0" borderId="3" xfId="1" applyFont="1" applyBorder="1" applyAlignment="1">
      <alignment horizontal="center"/>
    </xf>
    <xf numFmtId="0" fontId="26" fillId="0" borderId="0" xfId="1" applyFont="1" applyBorder="1" applyAlignment="1">
      <alignment horizontal="center"/>
    </xf>
    <xf numFmtId="0" fontId="21" fillId="0" borderId="0" xfId="1" applyNumberFormat="1" applyFont="1" applyFill="1" applyBorder="1" applyAlignment="1">
      <alignment horizontal="center"/>
    </xf>
    <xf numFmtId="0" fontId="21" fillId="0" borderId="0" xfId="1" applyFont="1" applyFill="1" applyBorder="1" applyAlignment="1">
      <alignment horizontal="center"/>
    </xf>
    <xf numFmtId="0" fontId="3" fillId="0" borderId="5" xfId="1" applyNumberFormat="1" applyFont="1" applyFill="1" applyBorder="1" applyAlignment="1">
      <alignment horizontal="center"/>
    </xf>
    <xf numFmtId="0" fontId="20" fillId="0" borderId="0" xfId="1" applyFont="1" applyFill="1" applyAlignment="1">
      <alignment vertical="top"/>
    </xf>
    <xf numFmtId="0" fontId="20" fillId="0" borderId="0" xfId="1" applyNumberFormat="1" applyFont="1" applyFill="1" applyAlignment="1">
      <alignment horizontal="center"/>
    </xf>
    <xf numFmtId="0" fontId="20" fillId="0" borderId="0" xfId="1" applyFont="1" applyFill="1" applyBorder="1" applyAlignment="1" applyProtection="1">
      <alignment vertical="top"/>
    </xf>
    <xf numFmtId="0" fontId="20" fillId="0" borderId="0" xfId="1" applyFont="1" applyFill="1" applyAlignment="1">
      <alignment horizontal="center"/>
    </xf>
    <xf numFmtId="0" fontId="3" fillId="0" borderId="4" xfId="1" applyNumberFormat="1" applyFont="1" applyFill="1" applyBorder="1" applyAlignment="1">
      <alignment horizontal="center"/>
    </xf>
    <xf numFmtId="0" fontId="3" fillId="0" borderId="6" xfId="1" applyNumberFormat="1" applyFont="1" applyFill="1" applyBorder="1" applyAlignment="1">
      <alignment horizontal="center"/>
    </xf>
    <xf numFmtId="0" fontId="3" fillId="0" borderId="4" xfId="0" applyNumberFormat="1" applyFont="1" applyFill="1" applyBorder="1" applyAlignment="1">
      <alignment horizontal="center"/>
    </xf>
    <xf numFmtId="0" fontId="3" fillId="0" borderId="5" xfId="0" applyNumberFormat="1" applyFont="1" applyFill="1" applyBorder="1" applyAlignment="1">
      <alignment horizontal="center"/>
    </xf>
    <xf numFmtId="0" fontId="3" fillId="0" borderId="6" xfId="0" applyNumberFormat="1" applyFont="1" applyFill="1" applyBorder="1" applyAlignment="1">
      <alignment horizontal="center"/>
    </xf>
    <xf numFmtId="0" fontId="20" fillId="0" borderId="0" xfId="0" applyFont="1" applyFill="1" applyAlignment="1">
      <alignment vertical="top"/>
    </xf>
    <xf numFmtId="0" fontId="20" fillId="0" borderId="0" xfId="0" applyNumberFormat="1" applyFont="1" applyFill="1" applyBorder="1" applyAlignment="1">
      <alignment horizontal="center"/>
    </xf>
    <xf numFmtId="0" fontId="20" fillId="0" borderId="0" xfId="0" applyFont="1" applyFill="1" applyBorder="1" applyAlignment="1">
      <alignment horizontal="center"/>
    </xf>
    <xf numFmtId="0" fontId="3" fillId="0" borderId="3" xfId="0" applyNumberFormat="1" applyFont="1" applyFill="1" applyBorder="1" applyAlignment="1">
      <alignment horizontal="center"/>
    </xf>
    <xf numFmtId="0" fontId="27" fillId="0" borderId="0" xfId="0" applyFont="1" applyAlignment="1" applyProtection="1">
      <alignment horizontal="center"/>
    </xf>
    <xf numFmtId="3" fontId="3" fillId="0" borderId="3" xfId="1" applyNumberFormat="1" applyFont="1" applyFill="1" applyBorder="1" applyAlignment="1">
      <alignment horizontal="center"/>
    </xf>
    <xf numFmtId="0" fontId="20" fillId="0" borderId="0" xfId="1" applyFont="1" applyFill="1" applyAlignment="1">
      <alignment horizontal="left" vertical="top"/>
    </xf>
    <xf numFmtId="3" fontId="20" fillId="0" borderId="0" xfId="1" applyNumberFormat="1" applyFont="1" applyFill="1" applyAlignment="1">
      <alignment horizontal="center"/>
    </xf>
    <xf numFmtId="0" fontId="24" fillId="0" borderId="0" xfId="1" applyFont="1" applyFill="1" applyAlignment="1">
      <alignment vertical="top"/>
    </xf>
    <xf numFmtId="3" fontId="3" fillId="0" borderId="4" xfId="1" applyNumberFormat="1" applyFont="1" applyFill="1" applyBorder="1" applyAlignment="1">
      <alignment horizontal="center"/>
    </xf>
    <xf numFmtId="3" fontId="3" fillId="0" borderId="5" xfId="1" applyNumberFormat="1" applyFont="1" applyFill="1" applyBorder="1" applyAlignment="1">
      <alignment horizontal="center"/>
    </xf>
    <xf numFmtId="3" fontId="3" fillId="0" borderId="6" xfId="1" applyNumberFormat="1" applyFont="1" applyFill="1" applyBorder="1" applyAlignment="1">
      <alignment horizontal="center"/>
    </xf>
    <xf numFmtId="3" fontId="3" fillId="0" borderId="4" xfId="0" applyNumberFormat="1" applyFont="1" applyBorder="1" applyAlignment="1">
      <alignment horizontal="center"/>
    </xf>
    <xf numFmtId="3" fontId="3" fillId="0" borderId="6" xfId="0" applyNumberFormat="1" applyFont="1" applyBorder="1" applyAlignment="1">
      <alignment horizontal="center"/>
    </xf>
    <xf numFmtId="0" fontId="20" fillId="0" borderId="0" xfId="0" applyFont="1" applyAlignment="1">
      <alignment vertical="top"/>
    </xf>
    <xf numFmtId="3" fontId="20" fillId="0" borderId="0" xfId="0" applyNumberFormat="1" applyFont="1" applyAlignment="1">
      <alignment horizontal="center"/>
    </xf>
    <xf numFmtId="0" fontId="20" fillId="0" borderId="0" xfId="0" applyFont="1" applyAlignment="1">
      <alignment horizontal="center"/>
    </xf>
    <xf numFmtId="3" fontId="3" fillId="0" borderId="3" xfId="0" applyNumberFormat="1" applyFont="1" applyFill="1" applyBorder="1" applyAlignment="1">
      <alignment horizontal="center"/>
    </xf>
    <xf numFmtId="3" fontId="20" fillId="0" borderId="0" xfId="0" applyNumberFormat="1" applyFont="1" applyFill="1" applyAlignment="1">
      <alignment horizontal="center"/>
    </xf>
    <xf numFmtId="0" fontId="20" fillId="0" borderId="0" xfId="0" applyFont="1" applyFill="1" applyAlignment="1">
      <alignment horizontal="center"/>
    </xf>
    <xf numFmtId="3" fontId="3" fillId="0" borderId="3" xfId="0" applyNumberFormat="1" applyFont="1" applyBorder="1" applyAlignment="1">
      <alignment horizontal="center"/>
    </xf>
    <xf numFmtId="0" fontId="4" fillId="0" borderId="3" xfId="1" applyFont="1" applyFill="1" applyBorder="1" applyAlignment="1">
      <alignment vertical="center"/>
    </xf>
    <xf numFmtId="0" fontId="20" fillId="0" borderId="0" xfId="1" applyFont="1" applyFill="1" applyBorder="1" applyAlignment="1"/>
    <xf numFmtId="0" fontId="3" fillId="0" borderId="7" xfId="1" applyFont="1" applyFill="1" applyBorder="1" applyAlignment="1"/>
    <xf numFmtId="3" fontId="3" fillId="0" borderId="8" xfId="1" applyNumberFormat="1" applyFont="1" applyFill="1" applyBorder="1" applyAlignment="1">
      <alignment horizontal="center"/>
    </xf>
    <xf numFmtId="0" fontId="3" fillId="0" borderId="9" xfId="1" applyFont="1" applyFill="1" applyBorder="1" applyAlignment="1">
      <alignment horizontal="center"/>
    </xf>
    <xf numFmtId="0" fontId="24" fillId="0" borderId="0" xfId="1" applyFont="1" applyFill="1" applyBorder="1" applyAlignment="1"/>
    <xf numFmtId="0" fontId="20" fillId="0" borderId="0" xfId="1" applyFont="1" applyAlignment="1">
      <alignment horizontal="left" vertical="top"/>
    </xf>
    <xf numFmtId="0" fontId="20" fillId="0" borderId="0" xfId="1" applyFont="1" applyAlignment="1">
      <alignment horizontal="center"/>
    </xf>
    <xf numFmtId="0" fontId="20" fillId="0" borderId="0" xfId="1" applyNumberFormat="1" applyFont="1" applyFill="1" applyBorder="1" applyAlignment="1">
      <alignment horizontal="center"/>
    </xf>
    <xf numFmtId="0" fontId="3" fillId="0" borderId="3" xfId="1" applyNumberFormat="1" applyFont="1" applyFill="1" applyBorder="1" applyAlignment="1">
      <alignment horizontal="center"/>
    </xf>
    <xf numFmtId="3" fontId="20" fillId="0" borderId="0" xfId="1" applyNumberFormat="1" applyFont="1" applyAlignment="1">
      <alignment horizontal="center"/>
    </xf>
    <xf numFmtId="0" fontId="28" fillId="0" borderId="0" xfId="1" applyFont="1" applyFill="1" applyBorder="1" applyAlignment="1">
      <alignment horizontal="center"/>
    </xf>
    <xf numFmtId="0" fontId="20" fillId="0" borderId="0" xfId="1" applyFont="1" applyFill="1" applyAlignment="1">
      <alignment horizontal="left"/>
    </xf>
    <xf numFmtId="0" fontId="20" fillId="0" borderId="0" xfId="1" applyFont="1" applyAlignment="1">
      <alignment vertical="top"/>
    </xf>
    <xf numFmtId="0" fontId="20" fillId="0" borderId="0" xfId="1" applyFont="1" applyAlignment="1">
      <alignment horizontal="center" vertical="center"/>
    </xf>
    <xf numFmtId="0" fontId="20" fillId="0" borderId="0" xfId="1" applyFont="1" applyAlignment="1"/>
    <xf numFmtId="0" fontId="21" fillId="0" borderId="0" xfId="1" applyFont="1" applyAlignment="1"/>
    <xf numFmtId="3" fontId="21" fillId="0" borderId="0" xfId="1" applyNumberFormat="1" applyFont="1" applyAlignment="1">
      <alignment horizontal="center"/>
    </xf>
    <xf numFmtId="0" fontId="20" fillId="0" borderId="0" xfId="3" applyNumberFormat="1" applyFont="1" applyBorder="1" applyAlignment="1">
      <alignment horizontal="center"/>
    </xf>
    <xf numFmtId="0" fontId="20" fillId="0" borderId="0" xfId="3" applyFont="1" applyBorder="1" applyAlignment="1">
      <alignment horizontal="center"/>
    </xf>
    <xf numFmtId="0" fontId="20" fillId="0" borderId="0" xfId="3" applyNumberFormat="1" applyFont="1" applyFill="1" applyBorder="1" applyAlignment="1">
      <alignment horizontal="center"/>
    </xf>
    <xf numFmtId="0" fontId="3" fillId="0" borderId="3" xfId="3" applyNumberFormat="1" applyFont="1" applyBorder="1" applyAlignment="1">
      <alignment horizontal="center"/>
    </xf>
    <xf numFmtId="43" fontId="3" fillId="0" borderId="3" xfId="8" applyFont="1" applyBorder="1" applyAlignment="1">
      <alignment horizontal="center"/>
    </xf>
    <xf numFmtId="0" fontId="20" fillId="0" borderId="0" xfId="3" applyFont="1" applyAlignment="1">
      <alignment horizontal="left" vertical="top"/>
    </xf>
    <xf numFmtId="0" fontId="3" fillId="0" borderId="7" xfId="3" applyFont="1" applyBorder="1" applyAlignment="1">
      <alignment vertical="top"/>
    </xf>
    <xf numFmtId="0" fontId="3" fillId="0" borderId="8" xfId="3" applyNumberFormat="1" applyFont="1" applyBorder="1" applyAlignment="1">
      <alignment horizontal="center"/>
    </xf>
    <xf numFmtId="0" fontId="3" fillId="0" borderId="9" xfId="3" applyFont="1" applyBorder="1" applyAlignment="1">
      <alignment horizontal="center"/>
    </xf>
    <xf numFmtId="0" fontId="20" fillId="0" borderId="0" xfId="1" applyFont="1" applyFill="1" applyBorder="1" applyAlignment="1">
      <alignment horizontal="left" vertical="top"/>
    </xf>
    <xf numFmtId="0" fontId="20" fillId="0" borderId="0" xfId="1" applyNumberFormat="1" applyFont="1" applyFill="1" applyBorder="1" applyAlignment="1">
      <alignment horizontal="center" vertical="top"/>
    </xf>
    <xf numFmtId="4" fontId="21" fillId="0" borderId="0" xfId="1" applyNumberFormat="1" applyFont="1" applyBorder="1" applyAlignment="1">
      <alignment horizontal="center"/>
    </xf>
    <xf numFmtId="0" fontId="3" fillId="0" borderId="0" xfId="6" applyNumberFormat="1" applyFont="1" applyAlignment="1" applyProtection="1">
      <alignment horizontal="center"/>
      <protection locked="0"/>
    </xf>
    <xf numFmtId="0" fontId="5" fillId="0" borderId="0" xfId="6" applyNumberFormat="1" applyFont="1" applyBorder="1" applyAlignment="1" applyProtection="1">
      <alignment horizontal="center"/>
      <protection locked="0"/>
    </xf>
    <xf numFmtId="0" fontId="3" fillId="0" borderId="0" xfId="6" applyNumberFormat="1" applyFont="1" applyBorder="1" applyAlignment="1" applyProtection="1">
      <alignment horizontal="center"/>
      <protection locked="0"/>
    </xf>
    <xf numFmtId="0" fontId="5" fillId="0" borderId="0" xfId="6" applyNumberFormat="1" applyFont="1" applyFill="1" applyBorder="1" applyAlignment="1" applyProtection="1">
      <alignment horizontal="center"/>
      <protection locked="0"/>
    </xf>
    <xf numFmtId="0" fontId="5" fillId="0" borderId="0" xfId="6" applyNumberFormat="1" applyFont="1" applyAlignment="1" applyProtection="1">
      <alignment horizontal="center"/>
      <protection locked="0"/>
    </xf>
    <xf numFmtId="0" fontId="5" fillId="0" borderId="0" xfId="6" applyNumberFormat="1" applyFont="1" applyFill="1" applyAlignment="1" applyProtection="1">
      <alignment horizontal="center"/>
      <protection locked="0"/>
    </xf>
    <xf numFmtId="49" fontId="20" fillId="0" borderId="0" xfId="1" applyNumberFormat="1" applyFont="1" applyAlignment="1">
      <alignment horizontal="left"/>
    </xf>
    <xf numFmtId="49" fontId="21" fillId="0" borderId="0" xfId="1" applyNumberFormat="1" applyFont="1" applyAlignment="1">
      <alignment horizontal="left"/>
    </xf>
    <xf numFmtId="0" fontId="21" fillId="0" borderId="0" xfId="2" applyNumberFormat="1" applyFont="1" applyBorder="1" applyAlignment="1">
      <alignment horizontal="center"/>
    </xf>
    <xf numFmtId="0" fontId="3" fillId="0" borderId="0" xfId="1" applyFont="1" applyFill="1" applyAlignment="1">
      <alignment horizontal="center" vertical="center"/>
    </xf>
    <xf numFmtId="0" fontId="6" fillId="0" borderId="0" xfId="1" applyFont="1" applyFill="1" applyAlignment="1">
      <alignment horizontal="center" vertical="center"/>
    </xf>
    <xf numFmtId="0" fontId="11" fillId="0" borderId="0" xfId="1" applyFont="1" applyBorder="1" applyAlignment="1" applyProtection="1">
      <alignment vertical="top"/>
    </xf>
    <xf numFmtId="0" fontId="12" fillId="0" borderId="0" xfId="1" applyFont="1" applyBorder="1" applyAlignment="1" applyProtection="1">
      <alignment horizontal="center" vertical="top"/>
    </xf>
    <xf numFmtId="0" fontId="12" fillId="0" borderId="0" xfId="1" applyFont="1" applyBorder="1" applyAlignment="1" applyProtection="1">
      <alignment vertical="top"/>
    </xf>
    <xf numFmtId="0" fontId="12" fillId="0" borderId="0" xfId="1" applyFont="1" applyBorder="1" applyAlignment="1" applyProtection="1">
      <alignment horizontal="center"/>
    </xf>
    <xf numFmtId="0" fontId="3" fillId="0" borderId="0" xfId="1" applyFont="1" applyBorder="1" applyAlignment="1" applyProtection="1">
      <alignment vertical="top"/>
    </xf>
    <xf numFmtId="0" fontId="10" fillId="0" borderId="0" xfId="1" applyFont="1" applyBorder="1" applyAlignment="1" applyProtection="1">
      <alignment horizontal="center"/>
    </xf>
    <xf numFmtId="0" fontId="3" fillId="0" borderId="0" xfId="1" applyFont="1" applyBorder="1" applyAlignment="1" applyProtection="1">
      <alignment horizontal="center"/>
    </xf>
    <xf numFmtId="0" fontId="20" fillId="0" borderId="0" xfId="1" applyFont="1" applyBorder="1" applyAlignment="1" applyProtection="1">
      <alignment vertical="top"/>
    </xf>
    <xf numFmtId="0" fontId="25" fillId="0" borderId="0" xfId="1" applyFont="1" applyBorder="1" applyAlignment="1" applyProtection="1">
      <alignment horizontal="center"/>
    </xf>
    <xf numFmtId="0" fontId="20" fillId="0" borderId="0" xfId="1" applyFont="1" applyBorder="1" applyAlignment="1" applyProtection="1">
      <alignment horizontal="center"/>
    </xf>
    <xf numFmtId="4" fontId="5" fillId="0" borderId="0" xfId="1" applyNumberFormat="1" applyFont="1" applyBorder="1" applyAlignment="1" applyProtection="1">
      <alignment horizontal="center"/>
    </xf>
    <xf numFmtId="0" fontId="26" fillId="0" borderId="0" xfId="1" applyFont="1" applyBorder="1" applyAlignment="1" applyProtection="1">
      <alignment horizontal="center"/>
    </xf>
    <xf numFmtId="3" fontId="3" fillId="0" borderId="0" xfId="1" applyNumberFormat="1" applyFont="1" applyBorder="1" applyAlignment="1" applyProtection="1">
      <alignment horizontal="center"/>
    </xf>
    <xf numFmtId="0" fontId="4" fillId="0" borderId="0" xfId="1" applyFont="1" applyBorder="1" applyAlignment="1" applyProtection="1">
      <alignment vertical="top"/>
    </xf>
    <xf numFmtId="3" fontId="3" fillId="0" borderId="1" xfId="1" applyNumberFormat="1" applyFont="1" applyBorder="1" applyAlignment="1" applyProtection="1">
      <alignment horizontal="center"/>
    </xf>
    <xf numFmtId="0" fontId="3" fillId="0" borderId="0" xfId="1" applyFont="1" applyFill="1" applyAlignment="1" applyProtection="1">
      <alignment vertical="center"/>
    </xf>
    <xf numFmtId="0" fontId="3" fillId="0" borderId="0" xfId="1" applyFont="1" applyFill="1" applyAlignment="1" applyProtection="1">
      <alignment horizontal="left" vertical="top"/>
    </xf>
    <xf numFmtId="0" fontId="3" fillId="0" borderId="0" xfId="1" applyNumberFormat="1" applyFont="1" applyFill="1" applyAlignment="1" applyProtection="1">
      <alignment horizontal="center"/>
    </xf>
    <xf numFmtId="0" fontId="3" fillId="0" borderId="0" xfId="1" applyFont="1" applyFill="1" applyAlignment="1" applyProtection="1">
      <alignment horizontal="center"/>
    </xf>
    <xf numFmtId="0" fontId="3" fillId="0" borderId="0" xfId="1" applyNumberFormat="1" applyFont="1" applyFill="1" applyAlignment="1" applyProtection="1">
      <alignment horizontal="center" vertical="center"/>
    </xf>
    <xf numFmtId="0" fontId="4" fillId="0" borderId="0" xfId="1" applyFont="1" applyFill="1" applyAlignment="1" applyProtection="1">
      <alignment horizontal="left" vertical="top"/>
    </xf>
    <xf numFmtId="0" fontId="4" fillId="0" borderId="0" xfId="1" applyNumberFormat="1" applyFont="1" applyFill="1" applyAlignment="1" applyProtection="1">
      <alignment horizontal="center"/>
    </xf>
    <xf numFmtId="4" fontId="4" fillId="0" borderId="0" xfId="1" applyNumberFormat="1" applyFont="1" applyFill="1" applyAlignment="1" applyProtection="1">
      <alignment horizontal="center" vertical="center"/>
    </xf>
    <xf numFmtId="0" fontId="4" fillId="0" borderId="0" xfId="1" applyNumberFormat="1" applyFont="1" applyFill="1" applyAlignment="1" applyProtection="1">
      <alignment horizontal="center" vertical="center"/>
    </xf>
    <xf numFmtId="0" fontId="15" fillId="0" borderId="0" xfId="1" applyFont="1" applyFill="1" applyAlignment="1" applyProtection="1">
      <alignment vertical="center"/>
    </xf>
    <xf numFmtId="0" fontId="13" fillId="0" borderId="0" xfId="0" applyFont="1" applyAlignment="1" applyProtection="1">
      <alignment horizontal="left" vertical="top"/>
    </xf>
    <xf numFmtId="0" fontId="3" fillId="0" borderId="0" xfId="1" applyNumberFormat="1" applyFont="1" applyFill="1" applyBorder="1" applyAlignment="1" applyProtection="1">
      <alignment horizontal="center"/>
    </xf>
    <xf numFmtId="0" fontId="3" fillId="0" borderId="0" xfId="0" applyFont="1" applyFill="1" applyAlignment="1" applyProtection="1">
      <alignment horizontal="left" vertical="top"/>
    </xf>
    <xf numFmtId="0" fontId="3" fillId="0" borderId="0" xfId="0" applyNumberFormat="1" applyFont="1" applyFill="1" applyBorder="1" applyAlignment="1" applyProtection="1">
      <alignment horizontal="center"/>
    </xf>
    <xf numFmtId="0" fontId="3" fillId="0" borderId="0" xfId="0" applyFont="1" applyFill="1" applyBorder="1" applyAlignment="1" applyProtection="1">
      <alignment horizontal="center"/>
    </xf>
    <xf numFmtId="0" fontId="3" fillId="0" borderId="4" xfId="0" applyNumberFormat="1" applyFont="1" applyFill="1" applyBorder="1" applyAlignment="1" applyProtection="1">
      <alignment horizontal="center"/>
    </xf>
    <xf numFmtId="0" fontId="3" fillId="0" borderId="5" xfId="0" applyNumberFormat="1" applyFont="1" applyFill="1" applyBorder="1" applyAlignment="1" applyProtection="1">
      <alignment horizontal="center"/>
    </xf>
    <xf numFmtId="0" fontId="3" fillId="0" borderId="6" xfId="0" applyNumberFormat="1" applyFont="1" applyFill="1" applyBorder="1" applyAlignment="1" applyProtection="1">
      <alignment horizontal="center"/>
    </xf>
    <xf numFmtId="0" fontId="20" fillId="0" borderId="0" xfId="0" applyFont="1" applyFill="1" applyAlignment="1" applyProtection="1">
      <alignment horizontal="left" vertical="top"/>
    </xf>
    <xf numFmtId="0" fontId="20" fillId="0" borderId="0" xfId="0" applyNumberFormat="1" applyFont="1" applyFill="1" applyBorder="1" applyAlignment="1" applyProtection="1">
      <alignment horizontal="center"/>
    </xf>
    <xf numFmtId="0" fontId="20" fillId="0" borderId="0" xfId="0" applyFont="1" applyFill="1" applyBorder="1" applyAlignment="1" applyProtection="1">
      <alignment horizontal="center"/>
    </xf>
    <xf numFmtId="0" fontId="3" fillId="0" borderId="3" xfId="0" applyNumberFormat="1" applyFont="1" applyFill="1" applyBorder="1" applyAlignment="1" applyProtection="1">
      <alignment horizontal="center"/>
    </xf>
    <xf numFmtId="0" fontId="3" fillId="0" borderId="0" xfId="1" applyFont="1" applyFill="1" applyAlignment="1" applyProtection="1"/>
    <xf numFmtId="0" fontId="4" fillId="0" borderId="0" xfId="1" applyFont="1" applyFill="1" applyAlignment="1" applyProtection="1">
      <alignment vertical="center"/>
    </xf>
    <xf numFmtId="0" fontId="4" fillId="0" borderId="0" xfId="1" applyFont="1" applyFill="1" applyAlignment="1" applyProtection="1">
      <alignment vertical="center"/>
      <protection locked="0"/>
    </xf>
    <xf numFmtId="0" fontId="3" fillId="0" borderId="0" xfId="1" applyNumberFormat="1" applyFont="1" applyFill="1" applyBorder="1" applyAlignment="1" applyProtection="1">
      <alignment horizontal="center"/>
      <protection locked="0"/>
    </xf>
    <xf numFmtId="3" fontId="2" fillId="0" borderId="0" xfId="0" applyNumberFormat="1" applyFont="1" applyAlignment="1" applyProtection="1">
      <alignment horizontal="center" vertical="center"/>
      <protection locked="0"/>
    </xf>
    <xf numFmtId="3" fontId="2" fillId="0" borderId="0" xfId="0" applyNumberFormat="1" applyFont="1" applyAlignment="1" applyProtection="1">
      <alignment horizontal="center"/>
      <protection locked="0"/>
    </xf>
    <xf numFmtId="0" fontId="4" fillId="0" borderId="0" xfId="1" applyFont="1" applyFill="1" applyBorder="1" applyAlignment="1" applyProtection="1">
      <protection locked="0"/>
    </xf>
    <xf numFmtId="0" fontId="3" fillId="0" borderId="0" xfId="1" applyFont="1" applyAlignment="1" applyProtection="1">
      <alignment horizontal="center"/>
      <protection locked="0"/>
    </xf>
    <xf numFmtId="3" fontId="5" fillId="0" borderId="0" xfId="1" applyNumberFormat="1" applyFont="1" applyAlignment="1" applyProtection="1">
      <alignment horizontal="center"/>
      <protection locked="0"/>
    </xf>
    <xf numFmtId="0" fontId="4" fillId="0" borderId="0" xfId="1" applyFont="1" applyAlignment="1" applyProtection="1">
      <alignment horizontal="center"/>
      <protection locked="0"/>
    </xf>
    <xf numFmtId="3" fontId="3" fillId="0" borderId="0" xfId="1" applyNumberFormat="1" applyFont="1" applyAlignment="1" applyProtection="1">
      <alignment horizontal="center"/>
      <protection locked="0"/>
    </xf>
    <xf numFmtId="0" fontId="4" fillId="0" borderId="0" xfId="1" applyFont="1" applyBorder="1" applyAlignment="1" applyProtection="1">
      <alignment vertical="top"/>
      <protection locked="0"/>
    </xf>
    <xf numFmtId="0" fontId="4" fillId="0" borderId="0" xfId="4" applyFont="1" applyAlignment="1" applyProtection="1">
      <alignment horizontal="center" vertical="top"/>
      <protection locked="0"/>
    </xf>
    <xf numFmtId="3" fontId="3" fillId="0" borderId="0" xfId="4" applyNumberFormat="1" applyFont="1" applyAlignment="1" applyProtection="1">
      <alignment horizontal="center"/>
      <protection locked="0"/>
    </xf>
    <xf numFmtId="0" fontId="3" fillId="0" borderId="0" xfId="4" applyFont="1" applyAlignment="1" applyProtection="1">
      <alignment horizontal="center"/>
      <protection locked="0"/>
    </xf>
    <xf numFmtId="4" fontId="3" fillId="0" borderId="0" xfId="1" applyNumberFormat="1" applyFont="1" applyAlignment="1" applyProtection="1">
      <alignment horizontal="center"/>
      <protection locked="0"/>
    </xf>
    <xf numFmtId="4" fontId="4" fillId="0" borderId="0" xfId="1" applyNumberFormat="1" applyFont="1" applyAlignment="1" applyProtection="1">
      <alignment horizontal="center" vertical="top"/>
      <protection locked="0"/>
    </xf>
    <xf numFmtId="4" fontId="3" fillId="0" borderId="0" xfId="1" applyNumberFormat="1" applyFont="1" applyAlignment="1" applyProtection="1">
      <alignment horizontal="center" vertical="top"/>
      <protection locked="0"/>
    </xf>
    <xf numFmtId="4" fontId="5" fillId="0" borderId="0" xfId="1" applyNumberFormat="1" applyFont="1" applyAlignment="1" applyProtection="1">
      <alignment horizontal="center"/>
      <protection locked="0"/>
    </xf>
    <xf numFmtId="4" fontId="5" fillId="0" borderId="0" xfId="1" applyNumberFormat="1" applyFont="1" applyAlignment="1">
      <alignment horizontal="center"/>
    </xf>
    <xf numFmtId="0" fontId="3" fillId="0" borderId="0" xfId="6" applyNumberFormat="1" applyFont="1" applyAlignment="1">
      <alignment horizontal="center"/>
    </xf>
    <xf numFmtId="0" fontId="4" fillId="0" borderId="0" xfId="6" applyNumberFormat="1" applyFont="1" applyAlignment="1">
      <alignment horizontal="center"/>
    </xf>
    <xf numFmtId="0" fontId="3" fillId="0" borderId="0" xfId="6" applyNumberFormat="1" applyFont="1" applyBorder="1" applyAlignment="1">
      <alignment horizontal="center"/>
    </xf>
    <xf numFmtId="0" fontId="5" fillId="0" borderId="0" xfId="6" applyNumberFormat="1" applyFont="1" applyAlignment="1">
      <alignment horizontal="center"/>
    </xf>
    <xf numFmtId="0" fontId="4" fillId="0" borderId="0" xfId="1" applyFont="1" applyFill="1" applyBorder="1" applyAlignment="1">
      <alignment horizontal="center" vertical="center"/>
    </xf>
    <xf numFmtId="3" fontId="4" fillId="0" borderId="0" xfId="1" applyNumberFormat="1" applyFont="1" applyFill="1" applyBorder="1" applyAlignment="1">
      <alignment horizontal="center" vertical="center"/>
    </xf>
    <xf numFmtId="3" fontId="3" fillId="0" borderId="0" xfId="1" applyNumberFormat="1" applyFont="1" applyFill="1" applyBorder="1" applyAlignment="1">
      <alignment horizontal="center" vertical="center"/>
    </xf>
    <xf numFmtId="3" fontId="20" fillId="0" borderId="0" xfId="1" applyNumberFormat="1" applyFont="1" applyFill="1" applyBorder="1" applyAlignment="1">
      <alignment horizontal="center" vertical="center"/>
    </xf>
    <xf numFmtId="0" fontId="3" fillId="0" borderId="0" xfId="1" applyFont="1" applyFill="1" applyBorder="1" applyAlignment="1">
      <alignment horizontal="center" vertical="top"/>
    </xf>
    <xf numFmtId="3" fontId="3" fillId="2" borderId="0" xfId="1" applyNumberFormat="1" applyFont="1" applyFill="1" applyBorder="1" applyAlignment="1">
      <alignment horizontal="center"/>
    </xf>
    <xf numFmtId="0" fontId="3" fillId="0" borderId="0" xfId="1" applyFont="1" applyBorder="1" applyAlignment="1">
      <alignment horizontal="center" vertical="center"/>
    </xf>
    <xf numFmtId="4" fontId="21" fillId="0" borderId="0" xfId="1" applyNumberFormat="1" applyFont="1" applyFill="1" applyBorder="1" applyAlignment="1">
      <alignment vertical="center"/>
    </xf>
    <xf numFmtId="3" fontId="5" fillId="0" borderId="0" xfId="1" applyNumberFormat="1" applyFont="1" applyFill="1" applyAlignment="1">
      <alignment horizontal="center" vertical="center"/>
    </xf>
    <xf numFmtId="3" fontId="30" fillId="0" borderId="0" xfId="1" applyNumberFormat="1" applyFont="1" applyFill="1" applyAlignment="1">
      <alignment horizontal="center" vertical="center"/>
    </xf>
    <xf numFmtId="3" fontId="20" fillId="3" borderId="0" xfId="1" applyNumberFormat="1" applyFont="1" applyFill="1" applyAlignment="1">
      <alignment horizontal="center" vertical="center"/>
    </xf>
    <xf numFmtId="0" fontId="4" fillId="0" borderId="0" xfId="1" applyFont="1" applyFill="1" applyAlignment="1">
      <alignment horizontal="right" vertical="center"/>
    </xf>
    <xf numFmtId="0" fontId="3" fillId="0" borderId="0" xfId="1" applyFont="1" applyFill="1" applyAlignment="1">
      <alignment horizontal="right" vertical="center"/>
    </xf>
    <xf numFmtId="0" fontId="3" fillId="0" borderId="0" xfId="1" applyFont="1" applyAlignment="1">
      <alignment horizontal="right" vertical="center"/>
    </xf>
    <xf numFmtId="3" fontId="3" fillId="0" borderId="0" xfId="1" applyNumberFormat="1" applyFont="1" applyFill="1" applyAlignment="1">
      <alignment horizontal="right" vertical="center"/>
    </xf>
    <xf numFmtId="0" fontId="20" fillId="2" borderId="0" xfId="1" applyFont="1" applyFill="1" applyAlignment="1">
      <alignment horizontal="right" vertical="center"/>
    </xf>
    <xf numFmtId="0" fontId="20" fillId="0" borderId="0" xfId="1" applyFont="1" applyFill="1" applyAlignment="1">
      <alignment horizontal="right" vertical="center"/>
    </xf>
    <xf numFmtId="3" fontId="20" fillId="0" borderId="0" xfId="1" applyNumberFormat="1" applyFont="1" applyFill="1" applyAlignment="1">
      <alignment horizontal="right" vertical="center"/>
    </xf>
    <xf numFmtId="0" fontId="10" fillId="2" borderId="0" xfId="1" applyFont="1" applyFill="1" applyAlignment="1">
      <alignment horizontal="right" vertical="center"/>
    </xf>
    <xf numFmtId="0" fontId="3" fillId="3" borderId="0" xfId="1" applyFont="1" applyFill="1" applyAlignment="1">
      <alignment horizontal="right" vertical="center"/>
    </xf>
    <xf numFmtId="0" fontId="20" fillId="3" borderId="0" xfId="1" applyFont="1" applyFill="1" applyAlignment="1">
      <alignment horizontal="right" vertical="center"/>
    </xf>
    <xf numFmtId="0" fontId="3" fillId="2" borderId="0" xfId="1" applyFont="1" applyFill="1" applyAlignment="1">
      <alignment horizontal="right" vertical="center"/>
    </xf>
    <xf numFmtId="0" fontId="10" fillId="0" borderId="0" xfId="1" applyFont="1" applyFill="1" applyAlignment="1">
      <alignment horizontal="right" vertical="center"/>
    </xf>
    <xf numFmtId="3" fontId="5" fillId="0" borderId="0" xfId="1" applyNumberFormat="1" applyFont="1" applyAlignment="1">
      <alignment horizontal="right" vertical="center"/>
    </xf>
    <xf numFmtId="3" fontId="10" fillId="0" borderId="0" xfId="1" applyNumberFormat="1" applyFont="1" applyFill="1" applyAlignment="1">
      <alignment horizontal="right" vertical="center"/>
    </xf>
    <xf numFmtId="0" fontId="16" fillId="0" borderId="0" xfId="1" applyFont="1" applyFill="1" applyAlignment="1">
      <alignment horizontal="center" vertical="center"/>
    </xf>
    <xf numFmtId="0" fontId="13" fillId="0" borderId="0" xfId="1" applyFont="1" applyFill="1" applyAlignment="1">
      <alignment horizontal="center" vertical="center"/>
    </xf>
    <xf numFmtId="3" fontId="2" fillId="0" borderId="0" xfId="0" applyNumberFormat="1" applyFont="1" applyAlignment="1" applyProtection="1">
      <alignment horizontal="center" vertical="center"/>
    </xf>
    <xf numFmtId="0" fontId="3" fillId="0" borderId="0" xfId="0" applyNumberFormat="1" applyFont="1" applyBorder="1" applyAlignment="1">
      <alignment horizontal="center" vertical="center"/>
    </xf>
    <xf numFmtId="3" fontId="31" fillId="0" borderId="0" xfId="1" applyNumberFormat="1" applyFont="1" applyAlignment="1"/>
    <xf numFmtId="49" fontId="0" fillId="0" borderId="0" xfId="0" applyNumberFormat="1"/>
    <xf numFmtId="0" fontId="3" fillId="0" borderId="0" xfId="6" applyFont="1" applyAlignment="1">
      <alignment horizontal="left" vertical="top"/>
    </xf>
    <xf numFmtId="0" fontId="3" fillId="0" borderId="0" xfId="6" applyFont="1" applyAlignment="1">
      <alignment vertical="top"/>
    </xf>
    <xf numFmtId="0" fontId="4" fillId="0" borderId="0" xfId="6" applyNumberFormat="1" applyFont="1" applyAlignment="1">
      <alignment horizontal="center" vertical="top"/>
    </xf>
    <xf numFmtId="0" fontId="3" fillId="0" borderId="0" xfId="6" applyFont="1" applyAlignment="1">
      <alignment horizontal="center"/>
    </xf>
    <xf numFmtId="4" fontId="3" fillId="0" borderId="0" xfId="6" applyNumberFormat="1" applyFont="1" applyAlignment="1">
      <alignment horizontal="center"/>
    </xf>
    <xf numFmtId="0" fontId="4" fillId="0" borderId="0" xfId="6" applyFont="1" applyAlignment="1">
      <alignment horizontal="left" vertical="top"/>
    </xf>
    <xf numFmtId="0" fontId="4" fillId="0" borderId="0" xfId="6" applyFont="1" applyAlignment="1">
      <alignment vertical="top"/>
    </xf>
    <xf numFmtId="0" fontId="4" fillId="0" borderId="0" xfId="6" applyFont="1" applyAlignment="1">
      <alignment horizontal="center" vertical="top"/>
    </xf>
    <xf numFmtId="4" fontId="4" fillId="0" borderId="0" xfId="6" applyNumberFormat="1" applyFont="1" applyAlignment="1">
      <alignment horizontal="center" vertical="top"/>
    </xf>
    <xf numFmtId="0" fontId="3" fillId="0" borderId="0" xfId="6" applyNumberFormat="1" applyFont="1" applyAlignment="1">
      <alignment horizontal="center" vertical="top"/>
    </xf>
    <xf numFmtId="0" fontId="3" fillId="0" borderId="0" xfId="6" applyFont="1" applyAlignment="1">
      <alignment horizontal="center" vertical="top"/>
    </xf>
    <xf numFmtId="4" fontId="3" fillId="0" borderId="0" xfId="6" applyNumberFormat="1" applyFont="1" applyAlignment="1">
      <alignment horizontal="center" vertical="top"/>
    </xf>
    <xf numFmtId="0" fontId="20" fillId="0" borderId="0" xfId="6" applyNumberFormat="1" applyFont="1" applyBorder="1" applyAlignment="1">
      <alignment horizontal="center"/>
    </xf>
    <xf numFmtId="0" fontId="20" fillId="0" borderId="0" xfId="6" applyFont="1" applyBorder="1" applyAlignment="1">
      <alignment horizontal="center"/>
    </xf>
    <xf numFmtId="0" fontId="20" fillId="0" borderId="0" xfId="6" applyNumberFormat="1" applyFont="1" applyFill="1" applyBorder="1" applyAlignment="1">
      <alignment horizontal="center"/>
    </xf>
    <xf numFmtId="0" fontId="3" fillId="0" borderId="0" xfId="6" applyFont="1" applyBorder="1" applyAlignment="1">
      <alignment horizontal="center"/>
    </xf>
    <xf numFmtId="0" fontId="3" fillId="0" borderId="3" xfId="6" applyNumberFormat="1" applyFont="1" applyBorder="1" applyAlignment="1">
      <alignment horizontal="center"/>
    </xf>
    <xf numFmtId="0" fontId="20" fillId="0" borderId="0" xfId="6" applyFont="1" applyAlignment="1">
      <alignment horizontal="left" vertical="top"/>
    </xf>
    <xf numFmtId="0" fontId="20" fillId="0" borderId="0" xfId="6" applyFont="1" applyAlignment="1">
      <alignment vertical="top"/>
    </xf>
    <xf numFmtId="0" fontId="20" fillId="0" borderId="0" xfId="6" applyNumberFormat="1" applyFont="1" applyAlignment="1">
      <alignment horizontal="center"/>
    </xf>
    <xf numFmtId="0" fontId="20" fillId="0" borderId="0" xfId="6" applyFont="1" applyAlignment="1">
      <alignment horizontal="center"/>
    </xf>
    <xf numFmtId="0" fontId="3" fillId="0" borderId="7" xfId="6" applyFont="1" applyBorder="1" applyAlignment="1">
      <alignment vertical="top"/>
    </xf>
    <xf numFmtId="0" fontId="3" fillId="0" borderId="8" xfId="6" applyNumberFormat="1" applyFont="1" applyBorder="1" applyAlignment="1">
      <alignment horizontal="center"/>
    </xf>
    <xf numFmtId="0" fontId="3" fillId="0" borderId="9" xfId="6" applyFont="1" applyBorder="1" applyAlignment="1">
      <alignment horizontal="center"/>
    </xf>
    <xf numFmtId="0" fontId="3" fillId="0" borderId="0" xfId="6" applyFont="1" applyBorder="1" applyAlignment="1">
      <alignment vertical="top"/>
    </xf>
    <xf numFmtId="0" fontId="3" fillId="0" borderId="0" xfId="6" applyNumberFormat="1" applyFont="1" applyFill="1" applyBorder="1" applyAlignment="1">
      <alignment horizontal="center"/>
    </xf>
    <xf numFmtId="0" fontId="3" fillId="0" borderId="0" xfId="6" applyFont="1" applyBorder="1" applyAlignment="1">
      <alignment horizontal="left" vertical="top"/>
    </xf>
    <xf numFmtId="0" fontId="5" fillId="0" borderId="0" xfId="6" applyFont="1" applyFill="1" applyBorder="1" applyAlignment="1">
      <alignment vertical="top"/>
    </xf>
    <xf numFmtId="0" fontId="5" fillId="0" borderId="3" xfId="6" applyNumberFormat="1" applyFont="1" applyFill="1" applyBorder="1" applyAlignment="1">
      <alignment horizontal="center"/>
    </xf>
    <xf numFmtId="0" fontId="5" fillId="0" borderId="0" xfId="6" applyFont="1" applyFill="1" applyBorder="1" applyAlignment="1">
      <alignment horizontal="center"/>
    </xf>
    <xf numFmtId="0" fontId="5" fillId="0" borderId="0" xfId="6" applyFont="1" applyBorder="1" applyAlignment="1">
      <alignment vertical="top"/>
    </xf>
    <xf numFmtId="0" fontId="7" fillId="0" borderId="3" xfId="6" applyNumberFormat="1" applyFont="1" applyBorder="1" applyAlignment="1">
      <alignment horizontal="center"/>
    </xf>
    <xf numFmtId="0" fontId="5" fillId="0" borderId="0" xfId="6" applyFont="1" applyBorder="1" applyAlignment="1">
      <alignment horizontal="center"/>
    </xf>
    <xf numFmtId="0" fontId="5" fillId="0" borderId="3" xfId="6" applyNumberFormat="1" applyFont="1" applyBorder="1" applyAlignment="1">
      <alignment horizontal="center"/>
    </xf>
    <xf numFmtId="0" fontId="20" fillId="0" borderId="0" xfId="6" applyFont="1" applyFill="1" applyAlignment="1">
      <alignment vertical="top"/>
    </xf>
    <xf numFmtId="0" fontId="20" fillId="0" borderId="0" xfId="6" applyNumberFormat="1" applyFont="1" applyFill="1" applyAlignment="1">
      <alignment horizontal="center"/>
    </xf>
    <xf numFmtId="0" fontId="20" fillId="0" borderId="0" xfId="6" applyFont="1" applyFill="1" applyAlignment="1">
      <alignment horizontal="center"/>
    </xf>
    <xf numFmtId="4" fontId="5" fillId="0" borderId="0" xfId="6" applyNumberFormat="1" applyFont="1" applyFill="1" applyAlignment="1">
      <alignment horizontal="center"/>
    </xf>
    <xf numFmtId="0" fontId="6" fillId="0" borderId="0" xfId="6" applyFont="1" applyAlignment="1">
      <alignment vertical="top"/>
    </xf>
    <xf numFmtId="0" fontId="5" fillId="0" borderId="0" xfId="6" applyFont="1" applyAlignment="1">
      <alignment vertical="top"/>
    </xf>
    <xf numFmtId="0" fontId="5" fillId="0" borderId="0" xfId="6" applyFont="1" applyAlignment="1">
      <alignment horizontal="center"/>
    </xf>
    <xf numFmtId="4" fontId="5" fillId="0" borderId="1" xfId="6" applyNumberFormat="1" applyFont="1" applyBorder="1" applyAlignment="1">
      <alignment horizontal="center"/>
    </xf>
    <xf numFmtId="4" fontId="5" fillId="0" borderId="0" xfId="6" applyNumberFormat="1" applyFont="1" applyBorder="1" applyAlignment="1">
      <alignment horizontal="center"/>
    </xf>
    <xf numFmtId="43" fontId="3" fillId="0" borderId="0" xfId="8" applyFont="1" applyFill="1" applyBorder="1" applyAlignment="1">
      <alignment horizontal="center"/>
    </xf>
    <xf numFmtId="0" fontId="3" fillId="0" borderId="0" xfId="1" applyFont="1" applyFill="1" applyBorder="1" applyAlignment="1">
      <alignment horizontal="center" vertical="center"/>
    </xf>
    <xf numFmtId="0" fontId="20" fillId="0" borderId="0" xfId="1" applyFont="1" applyFill="1" applyBorder="1" applyAlignment="1">
      <alignment horizontal="center" vertical="center"/>
    </xf>
    <xf numFmtId="0" fontId="3" fillId="0" borderId="3" xfId="1" applyFont="1" applyFill="1" applyBorder="1" applyAlignment="1">
      <alignment horizontal="center" vertical="center"/>
    </xf>
    <xf numFmtId="3" fontId="10" fillId="0" borderId="0" xfId="1" applyNumberFormat="1" applyFont="1" applyFill="1" applyBorder="1" applyAlignment="1">
      <alignment horizontal="center" vertical="center"/>
    </xf>
    <xf numFmtId="3" fontId="11" fillId="0" borderId="0" xfId="1" applyNumberFormat="1" applyFont="1" applyFill="1" applyBorder="1" applyAlignment="1">
      <alignment horizontal="center" vertical="center"/>
    </xf>
    <xf numFmtId="0" fontId="3" fillId="0" borderId="0" xfId="1" applyFont="1" applyFill="1" applyBorder="1" applyAlignment="1">
      <alignment vertical="center"/>
    </xf>
    <xf numFmtId="0" fontId="20" fillId="0" borderId="0" xfId="1" applyFont="1" applyFill="1" applyBorder="1" applyAlignment="1">
      <alignment vertical="center"/>
    </xf>
    <xf numFmtId="3" fontId="3" fillId="0" borderId="1" xfId="1" applyNumberFormat="1" applyFont="1" applyFill="1" applyBorder="1" applyAlignment="1">
      <alignment horizontal="center" vertical="center"/>
    </xf>
    <xf numFmtId="0" fontId="3" fillId="3" borderId="3" xfId="1" applyFont="1" applyFill="1" applyBorder="1" applyAlignment="1">
      <alignment horizontal="center"/>
    </xf>
    <xf numFmtId="0" fontId="10" fillId="2" borderId="0" xfId="1" applyFont="1" applyFill="1" applyBorder="1" applyAlignment="1">
      <alignment vertical="top"/>
    </xf>
    <xf numFmtId="0" fontId="10" fillId="2" borderId="0" xfId="1" applyFont="1" applyFill="1" applyBorder="1" applyAlignment="1">
      <alignment horizontal="center"/>
    </xf>
    <xf numFmtId="0" fontId="3" fillId="0" borderId="0" xfId="1" applyFont="1" applyBorder="1" applyAlignment="1">
      <alignment vertical="center"/>
    </xf>
    <xf numFmtId="0" fontId="3" fillId="0" borderId="3" xfId="1" applyFont="1" applyBorder="1" applyAlignment="1">
      <alignment horizontal="center" vertical="center"/>
    </xf>
    <xf numFmtId="0" fontId="21" fillId="0" borderId="0" xfId="1" applyNumberFormat="1" applyFont="1" applyFill="1" applyBorder="1" applyAlignment="1">
      <alignment horizontal="center" vertical="center"/>
    </xf>
    <xf numFmtId="0" fontId="21" fillId="0" borderId="0" xfId="1" applyFont="1" applyFill="1" applyBorder="1" applyAlignment="1">
      <alignment horizontal="center" vertical="center"/>
    </xf>
    <xf numFmtId="39" fontId="21" fillId="0" borderId="0" xfId="2" applyNumberFormat="1" applyFont="1" applyFill="1" applyBorder="1" applyAlignment="1">
      <alignment horizontal="right" vertical="center"/>
    </xf>
    <xf numFmtId="3" fontId="3" fillId="0" borderId="1" xfId="1" applyNumberFormat="1" applyFont="1" applyBorder="1" applyAlignment="1">
      <alignment horizontal="center" vertical="center"/>
    </xf>
    <xf numFmtId="3" fontId="3" fillId="0" borderId="0" xfId="1" applyNumberFormat="1" applyFont="1" applyBorder="1" applyAlignment="1">
      <alignment horizontal="center" vertical="center"/>
    </xf>
    <xf numFmtId="0" fontId="6" fillId="0" borderId="0" xfId="1" applyFont="1" applyFill="1" applyBorder="1" applyAlignment="1">
      <alignment horizontal="center" vertical="center"/>
    </xf>
    <xf numFmtId="0" fontId="5" fillId="0" borderId="0" xfId="1" applyFont="1" applyFill="1" applyBorder="1" applyAlignment="1">
      <alignment horizontal="center" vertical="center"/>
    </xf>
    <xf numFmtId="3" fontId="3" fillId="0" borderId="4" xfId="1" applyNumberFormat="1" applyFont="1" applyFill="1" applyBorder="1" applyAlignment="1">
      <alignment horizontal="center" vertical="center"/>
    </xf>
    <xf numFmtId="3" fontId="3" fillId="0" borderId="5" xfId="1" applyNumberFormat="1" applyFont="1" applyFill="1" applyBorder="1" applyAlignment="1">
      <alignment horizontal="center" vertical="center"/>
    </xf>
    <xf numFmtId="3" fontId="3" fillId="0" borderId="6" xfId="1" applyNumberFormat="1" applyFont="1" applyFill="1" applyBorder="1" applyAlignment="1">
      <alignment horizontal="center" vertical="center"/>
    </xf>
    <xf numFmtId="3" fontId="3" fillId="0" borderId="3" xfId="1" applyNumberFormat="1" applyFont="1" applyFill="1" applyBorder="1" applyAlignment="1">
      <alignment horizontal="center" vertical="center"/>
    </xf>
    <xf numFmtId="3" fontId="3" fillId="3" borderId="0" xfId="1" applyNumberFormat="1" applyFont="1" applyFill="1" applyBorder="1" applyAlignment="1">
      <alignment horizontal="center" vertical="center"/>
    </xf>
    <xf numFmtId="3" fontId="3" fillId="0" borderId="0" xfId="1" applyNumberFormat="1" applyFont="1" applyFill="1" applyAlignment="1">
      <alignment horizontal="center" vertical="center"/>
    </xf>
    <xf numFmtId="0" fontId="4" fillId="0" borderId="0" xfId="1" applyFont="1" applyFill="1" applyBorder="1" applyAlignment="1">
      <alignment vertical="center"/>
    </xf>
    <xf numFmtId="0" fontId="20" fillId="0" borderId="0" xfId="1" applyFont="1" applyFill="1" applyAlignment="1">
      <alignment horizontal="center" vertical="center"/>
    </xf>
    <xf numFmtId="0" fontId="20" fillId="3" borderId="0" xfId="1" applyFont="1" applyFill="1" applyBorder="1" applyAlignment="1"/>
    <xf numFmtId="3" fontId="20" fillId="3" borderId="0" xfId="1" applyNumberFormat="1" applyFont="1" applyFill="1" applyBorder="1" applyAlignment="1">
      <alignment horizontal="center" vertical="center"/>
    </xf>
    <xf numFmtId="0" fontId="20" fillId="3" borderId="0" xfId="1" applyFont="1" applyFill="1" applyAlignment="1">
      <alignment horizontal="center" vertical="center"/>
    </xf>
    <xf numFmtId="3" fontId="3" fillId="0" borderId="8" xfId="1" applyNumberFormat="1" applyFont="1" applyFill="1" applyBorder="1" applyAlignment="1">
      <alignment horizontal="center" vertical="center"/>
    </xf>
    <xf numFmtId="0" fontId="3" fillId="0" borderId="9" xfId="1" applyFont="1" applyFill="1" applyBorder="1" applyAlignment="1">
      <alignment horizontal="center" vertical="center"/>
    </xf>
    <xf numFmtId="3" fontId="3" fillId="2" borderId="0" xfId="1" applyNumberFormat="1" applyFont="1" applyFill="1" applyBorder="1" applyAlignment="1">
      <alignment horizontal="center" vertical="center"/>
    </xf>
    <xf numFmtId="3" fontId="5" fillId="0" borderId="1" xfId="1" applyNumberFormat="1" applyFont="1" applyFill="1" applyBorder="1" applyAlignment="1">
      <alignment horizontal="center" vertical="center"/>
    </xf>
    <xf numFmtId="0" fontId="20" fillId="2" borderId="0" xfId="1" applyFont="1" applyFill="1" applyAlignment="1">
      <alignment horizontal="left" vertical="top"/>
    </xf>
    <xf numFmtId="3" fontId="20" fillId="2" borderId="0" xfId="1" applyNumberFormat="1" applyFont="1" applyFill="1" applyAlignment="1">
      <alignment horizontal="center"/>
    </xf>
    <xf numFmtId="0" fontId="20" fillId="2" borderId="0" xfId="1" applyFont="1" applyFill="1" applyAlignment="1">
      <alignment horizontal="center"/>
    </xf>
    <xf numFmtId="0" fontId="10" fillId="2" borderId="0" xfId="1" applyFont="1" applyFill="1" applyAlignment="1">
      <alignment horizontal="left" vertical="top"/>
    </xf>
    <xf numFmtId="3" fontId="10" fillId="2" borderId="0" xfId="1" applyNumberFormat="1" applyFont="1" applyFill="1" applyAlignment="1">
      <alignment horizontal="center"/>
    </xf>
    <xf numFmtId="0" fontId="10" fillId="2" borderId="0" xfId="1" applyFont="1" applyFill="1" applyAlignment="1">
      <alignment horizontal="center"/>
    </xf>
    <xf numFmtId="0" fontId="3" fillId="3" borderId="0" xfId="1" applyFont="1" applyFill="1" applyAlignment="1">
      <alignment horizontal="left" vertical="top"/>
    </xf>
    <xf numFmtId="0" fontId="3" fillId="3" borderId="0" xfId="1" applyFont="1" applyFill="1" applyAlignment="1">
      <alignment vertical="top"/>
    </xf>
    <xf numFmtId="3" fontId="3" fillId="3" borderId="0" xfId="1" applyNumberFormat="1" applyFont="1" applyFill="1" applyAlignment="1">
      <alignment horizontal="center"/>
    </xf>
    <xf numFmtId="0" fontId="3" fillId="3" borderId="0" xfId="1" applyFont="1" applyFill="1" applyAlignment="1">
      <alignment horizontal="center"/>
    </xf>
    <xf numFmtId="0" fontId="3" fillId="3" borderId="0" xfId="0" applyFont="1" applyFill="1" applyAlignment="1">
      <alignment vertical="top"/>
    </xf>
    <xf numFmtId="3" fontId="3" fillId="3" borderId="0" xfId="0" applyNumberFormat="1" applyFont="1" applyFill="1" applyAlignment="1">
      <alignment horizontal="center"/>
    </xf>
    <xf numFmtId="0" fontId="3" fillId="3" borderId="0" xfId="0" applyFont="1" applyFill="1" applyAlignment="1">
      <alignment horizontal="center"/>
    </xf>
    <xf numFmtId="3" fontId="20" fillId="3" borderId="0" xfId="0" applyNumberFormat="1" applyFont="1" applyFill="1" applyAlignment="1">
      <alignment horizontal="center"/>
    </xf>
    <xf numFmtId="0" fontId="20" fillId="3" borderId="0" xfId="0" applyFont="1" applyFill="1" applyAlignment="1">
      <alignment horizontal="center"/>
    </xf>
    <xf numFmtId="0" fontId="3" fillId="2" borderId="0" xfId="1" applyFont="1" applyFill="1" applyAlignment="1">
      <alignment horizontal="left" vertical="top"/>
    </xf>
    <xf numFmtId="0" fontId="3" fillId="2" borderId="0" xfId="1" applyFont="1" applyFill="1" applyAlignment="1">
      <alignment vertical="top"/>
    </xf>
    <xf numFmtId="3" fontId="3" fillId="2" borderId="0" xfId="1" applyNumberFormat="1" applyFont="1" applyFill="1" applyAlignment="1">
      <alignment horizontal="center"/>
    </xf>
    <xf numFmtId="0" fontId="3" fillId="2" borderId="0" xfId="1" applyFont="1" applyFill="1" applyAlignment="1">
      <alignment horizontal="center"/>
    </xf>
    <xf numFmtId="0" fontId="10" fillId="0" borderId="0" xfId="1" applyFont="1" applyAlignment="1">
      <alignment horizontal="right" vertical="center"/>
    </xf>
    <xf numFmtId="4" fontId="3" fillId="0" borderId="1" xfId="1" applyNumberFormat="1" applyFont="1" applyFill="1" applyBorder="1" applyAlignment="1">
      <alignment horizontal="right" vertical="center"/>
    </xf>
    <xf numFmtId="0" fontId="4" fillId="0" borderId="0" xfId="1" applyFont="1" applyFill="1" applyAlignment="1">
      <alignment horizontal="center" vertical="center"/>
    </xf>
    <xf numFmtId="0" fontId="20" fillId="0" borderId="0" xfId="1" applyNumberFormat="1" applyFont="1" applyFill="1" applyAlignment="1">
      <alignment horizontal="center" vertical="center"/>
    </xf>
    <xf numFmtId="0" fontId="3" fillId="0" borderId="4" xfId="1" applyNumberFormat="1" applyFont="1" applyFill="1" applyBorder="1" applyAlignment="1">
      <alignment horizontal="center" vertical="center"/>
    </xf>
    <xf numFmtId="0" fontId="3" fillId="0" borderId="5" xfId="1" applyNumberFormat="1" applyFont="1" applyFill="1" applyBorder="1" applyAlignment="1">
      <alignment horizontal="center" vertical="center"/>
    </xf>
    <xf numFmtId="0" fontId="3" fillId="0" borderId="6" xfId="1" applyNumberFormat="1" applyFont="1" applyFill="1" applyBorder="1" applyAlignment="1">
      <alignment horizontal="center" vertical="center"/>
    </xf>
    <xf numFmtId="0" fontId="3" fillId="0" borderId="0" xfId="0" applyFont="1" applyFill="1" applyBorder="1" applyAlignment="1">
      <alignment horizontal="center" vertical="center"/>
    </xf>
    <xf numFmtId="0" fontId="3" fillId="0" borderId="4" xfId="0" applyNumberFormat="1" applyFont="1" applyFill="1" applyBorder="1" applyAlignment="1">
      <alignment horizontal="center" vertical="center"/>
    </xf>
    <xf numFmtId="0" fontId="3" fillId="0" borderId="6" xfId="0" applyNumberFormat="1" applyFont="1" applyFill="1" applyBorder="1" applyAlignment="1">
      <alignment horizontal="center" vertical="center"/>
    </xf>
    <xf numFmtId="0" fontId="2" fillId="0" borderId="0" xfId="0" applyFont="1" applyAlignment="1" applyProtection="1">
      <alignment horizontal="center" vertical="center"/>
    </xf>
    <xf numFmtId="0" fontId="3" fillId="0" borderId="5" xfId="0" applyNumberFormat="1" applyFont="1" applyFill="1" applyBorder="1" applyAlignment="1">
      <alignment horizontal="center" vertical="center"/>
    </xf>
    <xf numFmtId="0" fontId="20" fillId="0" borderId="0" xfId="0" applyNumberFormat="1" applyFont="1" applyFill="1" applyBorder="1" applyAlignment="1">
      <alignment horizontal="center" vertical="center"/>
    </xf>
    <xf numFmtId="0" fontId="20" fillId="0" borderId="0" xfId="0" applyFont="1" applyFill="1" applyBorder="1" applyAlignment="1">
      <alignment horizontal="center" vertical="center"/>
    </xf>
    <xf numFmtId="0" fontId="3" fillId="0" borderId="3" xfId="0" applyNumberFormat="1" applyFont="1" applyFill="1" applyBorder="1" applyAlignment="1">
      <alignment horizontal="center" vertical="center"/>
    </xf>
    <xf numFmtId="0" fontId="27" fillId="0" borderId="0" xfId="0" applyFont="1" applyAlignment="1" applyProtection="1">
      <alignment horizontal="center" vertical="center"/>
    </xf>
    <xf numFmtId="0" fontId="3" fillId="0" borderId="0" xfId="0" applyFont="1" applyBorder="1" applyAlignment="1">
      <alignment horizontal="center" vertical="center"/>
    </xf>
    <xf numFmtId="0" fontId="13" fillId="0" borderId="0" xfId="0" applyFont="1" applyAlignment="1">
      <alignment horizontal="left" vertical="top"/>
    </xf>
    <xf numFmtId="0" fontId="3" fillId="0" borderId="0" xfId="0" applyFont="1" applyFill="1" applyAlignment="1">
      <alignment horizontal="left" vertical="top"/>
    </xf>
    <xf numFmtId="0" fontId="20" fillId="0" borderId="0" xfId="0" applyFont="1" applyFill="1" applyAlignment="1">
      <alignment horizontal="left" vertical="top"/>
    </xf>
    <xf numFmtId="4" fontId="6" fillId="0" borderId="0" xfId="1" applyNumberFormat="1" applyFont="1" applyAlignment="1">
      <alignment horizontal="right" vertical="center"/>
    </xf>
    <xf numFmtId="4" fontId="5" fillId="0" borderId="0" xfId="1" applyNumberFormat="1" applyFont="1" applyAlignment="1">
      <alignment horizontal="right" vertical="center"/>
    </xf>
    <xf numFmtId="4" fontId="5" fillId="0" borderId="0" xfId="1" applyNumberFormat="1" applyFont="1" applyBorder="1" applyAlignment="1">
      <alignment horizontal="right" vertical="center"/>
    </xf>
    <xf numFmtId="4" fontId="21" fillId="0" borderId="0" xfId="1" applyNumberFormat="1" applyFont="1" applyAlignment="1">
      <alignment horizontal="right" vertical="center"/>
    </xf>
    <xf numFmtId="4" fontId="20" fillId="0" borderId="0" xfId="1" applyNumberFormat="1" applyFont="1" applyAlignment="1">
      <alignment horizontal="right" vertical="center"/>
    </xf>
    <xf numFmtId="4" fontId="5" fillId="0" borderId="1" xfId="1" applyNumberFormat="1" applyFont="1" applyBorder="1" applyAlignment="1">
      <alignment horizontal="right" vertical="center"/>
    </xf>
    <xf numFmtId="43" fontId="3" fillId="0" borderId="0" xfId="8" applyFont="1" applyFill="1" applyAlignment="1">
      <alignment horizontal="center"/>
    </xf>
    <xf numFmtId="43" fontId="4" fillId="0" borderId="0" xfId="8" applyFont="1" applyFill="1" applyAlignment="1"/>
    <xf numFmtId="0" fontId="3" fillId="0" borderId="0" xfId="1" applyNumberFormat="1" applyFont="1" applyFill="1" applyAlignment="1">
      <alignment vertical="center"/>
    </xf>
    <xf numFmtId="0" fontId="3" fillId="0" borderId="2" xfId="1" applyNumberFormat="1" applyFont="1" applyFill="1" applyBorder="1" applyAlignment="1">
      <alignment vertical="center"/>
    </xf>
    <xf numFmtId="0" fontId="6" fillId="0" borderId="0" xfId="1" applyFont="1" applyFill="1" applyAlignment="1">
      <alignment vertical="center"/>
    </xf>
    <xf numFmtId="0" fontId="5" fillId="0" borderId="0" xfId="1" applyFont="1" applyFill="1" applyBorder="1" applyAlignment="1"/>
    <xf numFmtId="3" fontId="5" fillId="0" borderId="0" xfId="1" applyNumberFormat="1" applyFont="1" applyFill="1" applyAlignment="1">
      <alignment vertical="center"/>
    </xf>
    <xf numFmtId="3" fontId="5" fillId="0" borderId="0" xfId="1" applyNumberFormat="1" applyFont="1" applyFill="1" applyBorder="1" applyAlignment="1">
      <alignment vertical="center"/>
    </xf>
    <xf numFmtId="3" fontId="3" fillId="0" borderId="0" xfId="1" applyNumberFormat="1" applyFont="1" applyFill="1" applyAlignment="1">
      <alignment vertical="center"/>
    </xf>
    <xf numFmtId="3" fontId="3" fillId="0" borderId="0" xfId="1" applyNumberFormat="1" applyFont="1" applyFill="1" applyBorder="1" applyAlignment="1">
      <alignment vertical="center"/>
    </xf>
    <xf numFmtId="4" fontId="3" fillId="0" borderId="0" xfId="1" applyNumberFormat="1" applyFont="1" applyFill="1" applyAlignment="1">
      <alignment vertical="center"/>
    </xf>
    <xf numFmtId="4" fontId="3" fillId="0" borderId="2" xfId="1" applyNumberFormat="1" applyFont="1" applyFill="1" applyBorder="1" applyAlignment="1">
      <alignment vertical="center"/>
    </xf>
    <xf numFmtId="0" fontId="19" fillId="0" borderId="0" xfId="0" applyFont="1" applyAlignment="1">
      <alignment vertical="center"/>
    </xf>
    <xf numFmtId="0" fontId="0" fillId="0" borderId="0" xfId="0" applyAlignment="1"/>
    <xf numFmtId="0" fontId="3" fillId="0" borderId="0" xfId="4" applyFont="1" applyAlignment="1"/>
    <xf numFmtId="3" fontId="3" fillId="0" borderId="0" xfId="4" applyNumberFormat="1" applyFont="1" applyBorder="1" applyAlignment="1"/>
    <xf numFmtId="0" fontId="11" fillId="0" borderId="0" xfId="1" applyFont="1" applyBorder="1" applyAlignment="1"/>
    <xf numFmtId="3" fontId="11" fillId="0" borderId="0" xfId="1" applyNumberFormat="1" applyFont="1" applyBorder="1" applyAlignment="1"/>
    <xf numFmtId="3" fontId="3" fillId="0" borderId="0" xfId="1" applyNumberFormat="1" applyFont="1" applyBorder="1" applyAlignment="1"/>
    <xf numFmtId="4" fontId="4" fillId="0" borderId="0" xfId="1" applyNumberFormat="1" applyFont="1" applyAlignment="1" applyProtection="1">
      <alignment horizontal="center"/>
      <protection locked="0"/>
    </xf>
    <xf numFmtId="4" fontId="21" fillId="0" borderId="0" xfId="1" applyNumberFormat="1" applyFont="1" applyAlignment="1" applyProtection="1">
      <alignment horizontal="center"/>
      <protection locked="0"/>
    </xf>
    <xf numFmtId="4" fontId="7" fillId="0" borderId="0" xfId="1" applyNumberFormat="1" applyFont="1" applyAlignment="1" applyProtection="1">
      <alignment horizontal="center"/>
      <protection locked="0"/>
    </xf>
    <xf numFmtId="0" fontId="3" fillId="0" borderId="0" xfId="6" applyFont="1" applyAlignment="1" applyProtection="1">
      <alignment horizontal="center"/>
      <protection locked="0"/>
    </xf>
    <xf numFmtId="0" fontId="4" fillId="0" borderId="0" xfId="6" applyFont="1" applyAlignment="1" applyProtection="1">
      <alignment horizontal="center"/>
      <protection locked="0"/>
    </xf>
    <xf numFmtId="0" fontId="5" fillId="0" borderId="0" xfId="6" applyFont="1" applyAlignment="1" applyProtection="1">
      <alignment horizontal="center"/>
      <protection locked="0"/>
    </xf>
    <xf numFmtId="0" fontId="4" fillId="0" borderId="0" xfId="1" applyFont="1" applyAlignment="1" applyProtection="1">
      <alignment vertical="top"/>
      <protection locked="0"/>
    </xf>
    <xf numFmtId="0" fontId="11" fillId="0" borderId="0" xfId="1" applyFont="1" applyAlignment="1" applyProtection="1">
      <alignment horizontal="center"/>
      <protection locked="0"/>
    </xf>
    <xf numFmtId="3" fontId="11" fillId="0" borderId="0" xfId="1" applyNumberFormat="1" applyFont="1" applyAlignment="1" applyProtection="1">
      <alignment horizontal="center"/>
      <protection locked="0"/>
    </xf>
    <xf numFmtId="0" fontId="4" fillId="0" borderId="0" xfId="1" applyFont="1" applyAlignment="1" applyProtection="1">
      <alignment horizontal="center" vertical="top"/>
      <protection locked="0"/>
    </xf>
    <xf numFmtId="3" fontId="4" fillId="0" borderId="0" xfId="1" applyNumberFormat="1" applyFont="1" applyAlignment="1" applyProtection="1">
      <alignment horizontal="center"/>
      <protection locked="0"/>
    </xf>
    <xf numFmtId="3" fontId="20" fillId="0" borderId="0" xfId="1" applyNumberFormat="1" applyFont="1" applyAlignment="1" applyProtection="1">
      <alignment horizontal="center"/>
      <protection locked="0"/>
    </xf>
    <xf numFmtId="0" fontId="3" fillId="0" borderId="0" xfId="1" applyFont="1" applyAlignment="1" applyProtection="1">
      <alignment horizontal="center" vertical="top"/>
      <protection locked="0"/>
    </xf>
    <xf numFmtId="3" fontId="4" fillId="0" borderId="0" xfId="1" applyNumberFormat="1" applyFont="1" applyAlignment="1" applyProtection="1">
      <alignment horizontal="center" vertical="top"/>
      <protection locked="0"/>
    </xf>
    <xf numFmtId="3" fontId="3" fillId="0" borderId="0" xfId="1" applyNumberFormat="1" applyFont="1" applyAlignment="1" applyProtection="1">
      <alignment horizontal="center" vertical="top"/>
      <protection locked="0"/>
    </xf>
    <xf numFmtId="0" fontId="12" fillId="0" borderId="0" xfId="1" applyFont="1" applyAlignment="1" applyProtection="1">
      <alignment horizontal="center" vertical="top"/>
      <protection locked="0"/>
    </xf>
    <xf numFmtId="0" fontId="12" fillId="0" borderId="0" xfId="1" applyFont="1" applyAlignment="1" applyProtection="1">
      <alignment horizontal="center"/>
      <protection locked="0"/>
    </xf>
    <xf numFmtId="0" fontId="6" fillId="0" borderId="0" xfId="1" applyFont="1" applyAlignment="1">
      <alignment vertical="center"/>
    </xf>
    <xf numFmtId="4" fontId="6" fillId="0" borderId="0" xfId="1" applyNumberFormat="1" applyFont="1" applyAlignment="1">
      <alignment horizontal="center" vertical="center"/>
    </xf>
    <xf numFmtId="4" fontId="5" fillId="0" borderId="0" xfId="1" applyNumberFormat="1" applyFont="1" applyAlignment="1">
      <alignment horizontal="center" vertical="center"/>
    </xf>
    <xf numFmtId="4" fontId="5" fillId="0" borderId="0" xfId="1" applyNumberFormat="1" applyFont="1" applyAlignment="1">
      <alignment vertical="center"/>
    </xf>
    <xf numFmtId="0" fontId="20" fillId="0" borderId="0" xfId="1" applyFont="1" applyAlignment="1" applyProtection="1">
      <alignment horizontal="center"/>
      <protection locked="0"/>
    </xf>
    <xf numFmtId="0" fontId="3" fillId="0" borderId="0" xfId="1" applyFont="1" applyAlignment="1" applyProtection="1">
      <alignment vertical="center"/>
      <protection locked="0"/>
    </xf>
    <xf numFmtId="0" fontId="4" fillId="0" borderId="0" xfId="1" applyFont="1" applyAlignment="1" applyProtection="1">
      <alignment vertical="center"/>
      <protection locked="0"/>
    </xf>
    <xf numFmtId="4" fontId="4" fillId="0" borderId="0" xfId="1" applyNumberFormat="1" applyFont="1" applyAlignment="1" applyProtection="1">
      <alignment horizontal="center" vertical="center"/>
      <protection locked="0"/>
    </xf>
    <xf numFmtId="4" fontId="3" fillId="0" borderId="0" xfId="1" applyNumberFormat="1" applyFont="1" applyAlignment="1" applyProtection="1">
      <alignment horizontal="center" vertical="center"/>
      <protection locked="0"/>
    </xf>
    <xf numFmtId="0" fontId="4" fillId="0" borderId="0" xfId="1" applyFont="1" applyAlignment="1" applyProtection="1">
      <alignment horizontal="center" vertical="center"/>
      <protection locked="0"/>
    </xf>
    <xf numFmtId="0" fontId="3" fillId="0" borderId="0" xfId="0" applyFont="1" applyAlignment="1" applyProtection="1">
      <alignment horizontal="center" vertical="center"/>
      <protection locked="0"/>
    </xf>
    <xf numFmtId="3" fontId="3" fillId="0" borderId="0" xfId="0" applyNumberFormat="1" applyFont="1" applyAlignment="1" applyProtection="1">
      <alignment horizontal="center" vertical="center"/>
      <protection locked="0"/>
    </xf>
    <xf numFmtId="0" fontId="3" fillId="0" borderId="0" xfId="1" applyFont="1" applyAlignment="1" applyProtection="1">
      <alignment horizontal="center" vertical="center"/>
      <protection locked="0"/>
    </xf>
    <xf numFmtId="0" fontId="12" fillId="0" borderId="0" xfId="1" applyFont="1" applyAlignment="1">
      <alignment horizontal="center" vertical="top"/>
    </xf>
    <xf numFmtId="0" fontId="12" fillId="0" borderId="0" xfId="1" applyFont="1" applyAlignment="1">
      <alignment horizontal="center"/>
    </xf>
    <xf numFmtId="0" fontId="0" fillId="0" borderId="0" xfId="0" applyNumberFormat="1" applyAlignment="1"/>
    <xf numFmtId="49" fontId="0" fillId="0" borderId="0" xfId="0" applyNumberFormat="1" applyAlignment="1"/>
    <xf numFmtId="0" fontId="6" fillId="0" borderId="0" xfId="1" applyFont="1" applyBorder="1" applyAlignment="1">
      <alignment vertical="top"/>
    </xf>
    <xf numFmtId="0" fontId="4" fillId="0" borderId="0" xfId="1" applyFont="1" applyFill="1" applyBorder="1" applyAlignment="1">
      <alignment horizontal="left" vertical="top"/>
    </xf>
    <xf numFmtId="0" fontId="21" fillId="0" borderId="0" xfId="1" applyFont="1" applyBorder="1" applyAlignment="1">
      <alignment horizontal="left" vertical="center"/>
    </xf>
    <xf numFmtId="0" fontId="5" fillId="0" borderId="3" xfId="1" applyFont="1" applyFill="1" applyBorder="1" applyAlignment="1">
      <alignment vertical="top"/>
    </xf>
    <xf numFmtId="0" fontId="22" fillId="0" borderId="0" xfId="1" applyFont="1" applyBorder="1" applyAlignment="1">
      <alignment vertical="top"/>
    </xf>
    <xf numFmtId="0" fontId="21" fillId="0" borderId="0" xfId="1" applyFont="1" applyFill="1" applyBorder="1" applyAlignment="1">
      <alignment vertical="top"/>
    </xf>
    <xf numFmtId="0" fontId="23" fillId="0" borderId="0" xfId="1" applyFont="1" applyFill="1" applyBorder="1" applyAlignment="1">
      <alignment vertical="top"/>
    </xf>
    <xf numFmtId="0" fontId="7" fillId="0" borderId="0" xfId="1" applyFont="1" applyAlignment="1"/>
    <xf numFmtId="4" fontId="4" fillId="0" borderId="0" xfId="3" applyNumberFormat="1" applyFont="1" applyBorder="1" applyAlignment="1">
      <alignment horizontal="left" vertical="top"/>
    </xf>
    <xf numFmtId="0" fontId="4" fillId="0" borderId="0" xfId="3" applyNumberFormat="1" applyFont="1" applyBorder="1" applyAlignment="1">
      <alignment horizontal="center"/>
    </xf>
    <xf numFmtId="4" fontId="4" fillId="0" borderId="0" xfId="3" applyNumberFormat="1" applyFont="1" applyBorder="1" applyAlignment="1">
      <alignment horizontal="center"/>
    </xf>
    <xf numFmtId="4" fontId="4" fillId="0" borderId="0" xfId="6" applyNumberFormat="1" applyFont="1" applyBorder="1" applyAlignment="1">
      <alignment horizontal="left" vertical="top"/>
    </xf>
    <xf numFmtId="0" fontId="4" fillId="0" borderId="0" xfId="6" applyNumberFormat="1" applyFont="1" applyBorder="1" applyAlignment="1">
      <alignment horizontal="center"/>
    </xf>
    <xf numFmtId="4" fontId="4" fillId="0" borderId="0" xfId="6" applyNumberFormat="1" applyFont="1" applyBorder="1" applyAlignment="1">
      <alignment horizontal="center"/>
    </xf>
    <xf numFmtId="0" fontId="24" fillId="0" borderId="0" xfId="3" applyFont="1" applyBorder="1" applyAlignment="1">
      <alignment horizontal="left" vertical="top"/>
    </xf>
    <xf numFmtId="0" fontId="24" fillId="0" borderId="0" xfId="6" applyFont="1" applyBorder="1" applyAlignment="1">
      <alignment horizontal="left" vertical="top"/>
    </xf>
    <xf numFmtId="0" fontId="20" fillId="0" borderId="0" xfId="3" applyFont="1" applyBorder="1" applyAlignment="1">
      <alignment horizontal="left" vertical="top"/>
    </xf>
    <xf numFmtId="0" fontId="20" fillId="0" borderId="0" xfId="6" applyFont="1" applyBorder="1" applyAlignment="1">
      <alignment horizontal="left" vertical="top"/>
    </xf>
    <xf numFmtId="0" fontId="4" fillId="0" borderId="3" xfId="6" applyFont="1" applyFill="1" applyBorder="1" applyAlignment="1">
      <alignment horizontal="left" vertical="top"/>
    </xf>
    <xf numFmtId="0" fontId="20" fillId="0" borderId="0" xfId="0" applyFont="1" applyBorder="1" applyAlignment="1">
      <alignment horizontal="left" vertical="top"/>
    </xf>
    <xf numFmtId="0" fontId="20" fillId="0" borderId="0" xfId="3" applyFont="1" applyAlignment="1">
      <alignment vertical="center"/>
    </xf>
    <xf numFmtId="0" fontId="20" fillId="0" borderId="0" xfId="6" applyFont="1" applyAlignment="1">
      <alignment vertical="center"/>
    </xf>
    <xf numFmtId="0" fontId="3" fillId="0" borderId="3" xfId="3" applyFont="1" applyBorder="1" applyAlignment="1">
      <alignment horizontal="left" vertical="top"/>
    </xf>
    <xf numFmtId="0" fontId="3" fillId="0" borderId="3" xfId="6" applyFont="1" applyBorder="1" applyAlignment="1">
      <alignment horizontal="left" vertical="top"/>
    </xf>
    <xf numFmtId="0" fontId="3" fillId="0" borderId="0" xfId="0" applyFont="1" applyBorder="1" applyAlignment="1">
      <alignment horizontal="left" vertical="top"/>
    </xf>
    <xf numFmtId="0" fontId="4" fillId="0" borderId="0" xfId="3" applyFont="1" applyBorder="1" applyAlignment="1">
      <alignment horizontal="left" vertical="top"/>
    </xf>
    <xf numFmtId="0" fontId="4" fillId="0" borderId="0" xfId="6" applyFont="1" applyBorder="1" applyAlignment="1">
      <alignment horizontal="left" vertical="top"/>
    </xf>
    <xf numFmtId="0" fontId="24" fillId="0" borderId="0" xfId="3" applyFont="1" applyFill="1" applyBorder="1" applyAlignment="1">
      <alignment horizontal="left" vertical="top"/>
    </xf>
    <xf numFmtId="0" fontId="24" fillId="0" borderId="0" xfId="6" applyFont="1" applyFill="1" applyBorder="1" applyAlignment="1">
      <alignment horizontal="left" vertical="top"/>
    </xf>
    <xf numFmtId="3" fontId="4" fillId="0" borderId="0" xfId="4" applyNumberFormat="1" applyFont="1" applyAlignment="1">
      <alignment horizontal="center" vertical="top"/>
    </xf>
    <xf numFmtId="3" fontId="3" fillId="0" borderId="0" xfId="4" applyNumberFormat="1" applyFont="1" applyAlignment="1">
      <alignment horizontal="center" vertical="top"/>
    </xf>
    <xf numFmtId="0" fontId="3" fillId="0" borderId="0" xfId="4" applyFont="1" applyAlignment="1">
      <alignment horizontal="center" vertical="top"/>
    </xf>
    <xf numFmtId="0" fontId="20" fillId="0" borderId="0" xfId="4" applyFont="1" applyAlignment="1">
      <alignment vertical="top"/>
    </xf>
    <xf numFmtId="0" fontId="24" fillId="0" borderId="0" xfId="4" applyFont="1" applyAlignment="1">
      <alignment vertical="top"/>
    </xf>
    <xf numFmtId="0" fontId="20" fillId="0" borderId="0" xfId="4" applyFont="1" applyAlignment="1">
      <alignment horizontal="center" vertical="top"/>
    </xf>
    <xf numFmtId="0" fontId="20" fillId="0" borderId="0" xfId="4" applyFont="1" applyFill="1" applyBorder="1" applyAlignment="1">
      <alignment horizontal="center" vertical="top"/>
    </xf>
    <xf numFmtId="0" fontId="20" fillId="0" borderId="0" xfId="4" applyFont="1" applyBorder="1" applyAlignment="1">
      <alignment horizontal="center" vertical="top"/>
    </xf>
    <xf numFmtId="3" fontId="3" fillId="0" borderId="0" xfId="4" applyNumberFormat="1" applyFont="1" applyBorder="1" applyAlignment="1">
      <alignment horizontal="center" vertical="top"/>
    </xf>
    <xf numFmtId="0" fontId="20" fillId="3" borderId="0" xfId="4" applyFont="1" applyFill="1" applyBorder="1" applyAlignment="1">
      <alignment horizontal="center" vertical="top"/>
    </xf>
    <xf numFmtId="0" fontId="4" fillId="0" borderId="0" xfId="4" applyFont="1" applyBorder="1" applyAlignment="1">
      <alignment vertical="top"/>
    </xf>
    <xf numFmtId="0" fontId="4" fillId="0" borderId="0" xfId="4" applyFont="1" applyFill="1" applyBorder="1" applyAlignment="1">
      <alignment vertical="top"/>
    </xf>
    <xf numFmtId="0" fontId="4" fillId="0" borderId="0" xfId="1" applyFont="1" applyBorder="1" applyAlignment="1">
      <alignment horizontal="left"/>
    </xf>
    <xf numFmtId="0" fontId="24" fillId="0" borderId="0" xfId="1" applyFont="1" applyBorder="1" applyAlignment="1">
      <alignment vertical="top"/>
    </xf>
    <xf numFmtId="0" fontId="24" fillId="0" borderId="0" xfId="1" applyFont="1" applyBorder="1" applyAlignment="1">
      <alignment horizontal="left" vertical="top"/>
    </xf>
    <xf numFmtId="0" fontId="24" fillId="0" borderId="0" xfId="1" applyFont="1" applyFill="1" applyBorder="1" applyAlignment="1">
      <alignment horizontal="left" vertical="top"/>
    </xf>
    <xf numFmtId="0" fontId="3" fillId="0" borderId="1" xfId="1" applyFont="1" applyBorder="1" applyAlignment="1"/>
    <xf numFmtId="3" fontId="12" fillId="0" borderId="0" xfId="1" applyNumberFormat="1" applyFont="1" applyBorder="1" applyAlignment="1">
      <alignment horizontal="center"/>
    </xf>
    <xf numFmtId="0" fontId="4" fillId="0" borderId="0" xfId="1" applyFont="1" applyFill="1" applyBorder="1" applyAlignment="1" applyProtection="1">
      <alignment vertical="top"/>
      <protection locked="0"/>
    </xf>
    <xf numFmtId="0" fontId="24" fillId="0" borderId="0" xfId="1" applyFont="1" applyFill="1" applyBorder="1" applyAlignment="1">
      <alignment vertical="top"/>
    </xf>
    <xf numFmtId="0" fontId="6" fillId="0" borderId="0" xfId="1" applyFont="1" applyFill="1" applyAlignment="1">
      <alignment horizontal="left" vertical="top"/>
    </xf>
    <xf numFmtId="3" fontId="3" fillId="0" borderId="0" xfId="1" applyNumberFormat="1" applyFont="1" applyFill="1" applyBorder="1" applyAlignment="1">
      <alignment horizontal="center" vertical="top"/>
    </xf>
    <xf numFmtId="0" fontId="24" fillId="0" borderId="0" xfId="1" applyFont="1" applyFill="1" applyBorder="1" applyAlignment="1">
      <alignment vertical="center"/>
    </xf>
    <xf numFmtId="0" fontId="4" fillId="0" borderId="0" xfId="1" applyFont="1" applyFill="1" applyBorder="1" applyAlignment="1">
      <alignment horizontal="left" vertical="center"/>
    </xf>
    <xf numFmtId="0" fontId="32" fillId="0" borderId="0" xfId="1" applyFont="1" applyBorder="1" applyAlignment="1">
      <alignment vertical="top"/>
    </xf>
    <xf numFmtId="0" fontId="4" fillId="0" borderId="0" xfId="1" applyFont="1" applyAlignment="1"/>
    <xf numFmtId="0" fontId="24" fillId="0" borderId="0" xfId="1" applyFont="1" applyAlignment="1"/>
    <xf numFmtId="0" fontId="28" fillId="0" borderId="0" xfId="5" applyFont="1" applyFill="1" applyBorder="1" applyAlignment="1">
      <alignment horizontal="left" vertical="top"/>
    </xf>
    <xf numFmtId="0" fontId="28" fillId="0" borderId="0" xfId="5" applyFont="1" applyFill="1" applyBorder="1" applyAlignment="1">
      <alignment horizontal="center"/>
    </xf>
    <xf numFmtId="0" fontId="29" fillId="0" borderId="0" xfId="5" applyFont="1" applyFill="1" applyBorder="1" applyAlignment="1">
      <alignment horizontal="left" vertical="top"/>
    </xf>
    <xf numFmtId="0" fontId="20" fillId="0" borderId="0" xfId="1" applyFont="1" applyFill="1" applyAlignment="1">
      <alignment vertical="center"/>
    </xf>
    <xf numFmtId="0" fontId="24" fillId="0" borderId="0" xfId="1" applyFont="1" applyFill="1" applyAlignment="1"/>
    <xf numFmtId="0" fontId="20" fillId="0" borderId="0" xfId="1" applyFont="1" applyFill="1" applyAlignment="1"/>
    <xf numFmtId="3" fontId="3" fillId="0" borderId="0" xfId="1" applyNumberFormat="1" applyFont="1" applyAlignment="1"/>
    <xf numFmtId="0" fontId="12" fillId="0" borderId="0" xfId="1" applyFont="1" applyBorder="1" applyAlignment="1">
      <alignment horizontal="left" vertical="top"/>
    </xf>
    <xf numFmtId="0" fontId="21" fillId="0" borderId="0" xfId="1" applyFont="1" applyFill="1" applyBorder="1" applyAlignment="1">
      <alignment horizontal="left" vertical="center"/>
    </xf>
    <xf numFmtId="0" fontId="22" fillId="0" borderId="0" xfId="1" applyFont="1" applyFill="1" applyAlignment="1">
      <alignment vertical="center"/>
    </xf>
    <xf numFmtId="0" fontId="22" fillId="0" borderId="0" xfId="1" applyFont="1" applyFill="1" applyBorder="1" applyAlignment="1">
      <alignment vertical="center"/>
    </xf>
    <xf numFmtId="0" fontId="21" fillId="0" borderId="0" xfId="1" applyFont="1" applyFill="1" applyBorder="1" applyAlignment="1">
      <alignment horizontal="left" vertical="top"/>
    </xf>
    <xf numFmtId="0" fontId="14" fillId="0" borderId="0" xfId="1" applyFont="1" applyFill="1" applyAlignment="1">
      <alignment horizontal="center"/>
    </xf>
    <xf numFmtId="0" fontId="6" fillId="0" borderId="0" xfId="1" applyFont="1" applyFill="1" applyBorder="1" applyAlignment="1"/>
    <xf numFmtId="0" fontId="5" fillId="0" borderId="0" xfId="1" applyFont="1" applyFill="1" applyAlignment="1"/>
    <xf numFmtId="0" fontId="20" fillId="2" borderId="0" xfId="1" applyFont="1" applyFill="1" applyAlignment="1">
      <alignment vertical="top"/>
    </xf>
    <xf numFmtId="0" fontId="3" fillId="0" borderId="0" xfId="0" applyFont="1" applyAlignment="1"/>
    <xf numFmtId="0" fontId="4" fillId="0" borderId="0" xfId="0" applyFont="1" applyAlignment="1">
      <alignment vertical="top"/>
    </xf>
    <xf numFmtId="0" fontId="20" fillId="0" borderId="0" xfId="0" applyFont="1" applyAlignment="1"/>
    <xf numFmtId="0" fontId="20" fillId="3" borderId="0" xfId="0" applyFont="1" applyFill="1" applyAlignment="1"/>
    <xf numFmtId="0" fontId="20" fillId="3" borderId="0" xfId="0" applyFont="1" applyFill="1" applyAlignment="1">
      <alignment vertical="top"/>
    </xf>
    <xf numFmtId="0" fontId="24" fillId="0" borderId="0" xfId="1" applyFont="1" applyFill="1" applyAlignment="1">
      <alignment vertical="center"/>
    </xf>
    <xf numFmtId="0" fontId="24" fillId="3" borderId="0" xfId="1" applyFont="1" applyFill="1" applyAlignment="1">
      <alignment vertical="center"/>
    </xf>
    <xf numFmtId="0" fontId="16" fillId="0" borderId="0" xfId="1" applyFont="1" applyFill="1" applyAlignment="1"/>
    <xf numFmtId="0" fontId="2" fillId="0" borderId="0" xfId="1" applyFill="1" applyAlignment="1"/>
    <xf numFmtId="0" fontId="13" fillId="0" borderId="0" xfId="1" applyFont="1" applyFill="1" applyAlignment="1"/>
    <xf numFmtId="0" fontId="3" fillId="0" borderId="0" xfId="1" applyFont="1" applyFill="1" applyBorder="1" applyAlignment="1" applyProtection="1">
      <alignment vertical="center"/>
    </xf>
    <xf numFmtId="0" fontId="20" fillId="0" borderId="0" xfId="1" applyFont="1" applyFill="1" applyBorder="1" applyAlignment="1" applyProtection="1">
      <alignment vertical="center"/>
    </xf>
    <xf numFmtId="0" fontId="4" fillId="0" borderId="0" xfId="1" applyFont="1" applyFill="1" applyBorder="1" applyAlignment="1" applyProtection="1">
      <alignment vertical="center"/>
    </xf>
    <xf numFmtId="0" fontId="3" fillId="0" borderId="3" xfId="1" applyNumberFormat="1" applyFont="1" applyFill="1" applyBorder="1" applyAlignment="1">
      <alignment horizontal="center" vertical="center"/>
    </xf>
    <xf numFmtId="4" fontId="4" fillId="0" borderId="0" xfId="1" applyNumberFormat="1" applyFont="1" applyFill="1" applyBorder="1" applyAlignment="1">
      <alignment vertical="top"/>
    </xf>
    <xf numFmtId="0" fontId="4" fillId="0" borderId="0" xfId="1" applyNumberFormat="1" applyFont="1" applyFill="1" applyBorder="1" applyAlignment="1">
      <alignment horizontal="center"/>
    </xf>
    <xf numFmtId="4" fontId="4" fillId="0" borderId="0" xfId="1" applyNumberFormat="1" applyFont="1" applyFill="1" applyBorder="1" applyAlignment="1">
      <alignment horizontal="center"/>
    </xf>
    <xf numFmtId="0" fontId="4" fillId="0" borderId="0" xfId="1" applyNumberFormat="1" applyFont="1" applyFill="1" applyBorder="1" applyAlignment="1">
      <alignment horizontal="center" vertical="center"/>
    </xf>
    <xf numFmtId="4" fontId="4" fillId="0" borderId="0" xfId="1" applyNumberFormat="1" applyFont="1" applyFill="1" applyBorder="1" applyAlignment="1">
      <alignment horizontal="center" vertical="center"/>
    </xf>
    <xf numFmtId="0" fontId="4" fillId="0" borderId="0" xfId="0" applyFont="1" applyFill="1" applyBorder="1" applyAlignment="1">
      <alignment vertical="top"/>
    </xf>
    <xf numFmtId="0" fontId="3" fillId="0" borderId="0" xfId="0" applyFont="1" applyFill="1" applyBorder="1" applyAlignment="1">
      <alignment vertical="top"/>
    </xf>
    <xf numFmtId="0" fontId="4" fillId="0" borderId="0" xfId="0" applyFont="1" applyFill="1" applyAlignment="1">
      <alignment vertical="top"/>
    </xf>
    <xf numFmtId="4" fontId="3" fillId="0" borderId="0" xfId="0" applyNumberFormat="1" applyFont="1" applyFill="1" applyBorder="1" applyAlignment="1">
      <alignment horizontal="center"/>
    </xf>
    <xf numFmtId="4" fontId="3" fillId="0" borderId="0" xfId="0" applyNumberFormat="1" applyFont="1" applyFill="1" applyBorder="1" applyAlignment="1">
      <alignment horizontal="center" vertical="center"/>
    </xf>
    <xf numFmtId="0" fontId="20" fillId="0" borderId="0" xfId="0" applyFont="1" applyFill="1" applyBorder="1" applyAlignment="1">
      <alignment vertical="top"/>
    </xf>
    <xf numFmtId="0" fontId="6" fillId="0" borderId="0" xfId="7" applyFont="1" applyFill="1" applyBorder="1" applyAlignment="1">
      <alignment vertical="top"/>
    </xf>
    <xf numFmtId="0" fontId="24" fillId="0" borderId="0" xfId="7" applyFont="1" applyFill="1" applyBorder="1" applyAlignment="1">
      <alignment vertical="top"/>
    </xf>
    <xf numFmtId="0" fontId="24" fillId="0" borderId="0" xfId="0" applyFont="1" applyFill="1" applyBorder="1" applyAlignment="1">
      <alignment vertical="top"/>
    </xf>
    <xf numFmtId="0" fontId="27" fillId="0" borderId="0" xfId="0" applyFont="1" applyFill="1" applyBorder="1" applyAlignment="1" applyProtection="1">
      <alignment horizontal="center"/>
    </xf>
    <xf numFmtId="0" fontId="2" fillId="0" borderId="0" xfId="0" applyFont="1" applyFill="1" applyBorder="1" applyAlignment="1" applyProtection="1">
      <alignment horizontal="center" vertical="center"/>
    </xf>
    <xf numFmtId="0" fontId="4" fillId="0" borderId="0" xfId="0" quotePrefix="1" applyFont="1" applyFill="1" applyBorder="1" applyAlignment="1">
      <alignment vertical="top"/>
    </xf>
    <xf numFmtId="0" fontId="3" fillId="0" borderId="0" xfId="0" quotePrefix="1" applyFont="1" applyFill="1" applyBorder="1" applyAlignment="1">
      <alignment vertical="top"/>
    </xf>
    <xf numFmtId="0" fontId="13" fillId="0" borderId="0" xfId="0" applyFont="1" applyAlignment="1"/>
    <xf numFmtId="0" fontId="3" fillId="0" borderId="0" xfId="0" applyFont="1" applyFill="1" applyAlignment="1" applyProtection="1">
      <alignment vertical="center"/>
    </xf>
    <xf numFmtId="0" fontId="3" fillId="0" borderId="0" xfId="0" applyFont="1" applyFill="1" applyAlignment="1" applyProtection="1">
      <alignment horizontal="center"/>
    </xf>
    <xf numFmtId="0" fontId="3" fillId="0" borderId="0" xfId="0" applyNumberFormat="1" applyFont="1" applyFill="1" applyBorder="1" applyAlignment="1" applyProtection="1">
      <alignment horizontal="center" vertical="center"/>
    </xf>
    <xf numFmtId="0" fontId="3" fillId="0" borderId="0" xfId="0" applyFont="1" applyFill="1" applyAlignment="1" applyProtection="1">
      <alignment horizontal="center" vertical="center"/>
    </xf>
    <xf numFmtId="0" fontId="6" fillId="0" borderId="0" xfId="7" applyFont="1" applyFill="1" applyBorder="1" applyAlignment="1" applyProtection="1">
      <alignment vertical="top"/>
    </xf>
    <xf numFmtId="0" fontId="4" fillId="0" borderId="0" xfId="0" applyNumberFormat="1" applyFont="1" applyFill="1" applyBorder="1" applyAlignment="1" applyProtection="1">
      <alignment horizontal="center"/>
    </xf>
    <xf numFmtId="0" fontId="4" fillId="0" borderId="0" xfId="0" applyFont="1" applyFill="1" applyBorder="1" applyAlignment="1" applyProtection="1">
      <alignment horizontal="center"/>
    </xf>
    <xf numFmtId="0" fontId="13" fillId="0" borderId="0" xfId="1" applyFont="1" applyAlignment="1" applyProtection="1"/>
    <xf numFmtId="0" fontId="4" fillId="0" borderId="0" xfId="0" applyNumberFormat="1" applyFont="1" applyFill="1" applyBorder="1" applyAlignment="1">
      <alignment horizontal="center"/>
    </xf>
    <xf numFmtId="0" fontId="4" fillId="0" borderId="0" xfId="0" applyFont="1" applyFill="1" applyBorder="1" applyAlignment="1">
      <alignment horizontal="center"/>
    </xf>
    <xf numFmtId="0" fontId="4" fillId="0" borderId="0" xfId="0" applyFont="1" applyFill="1" applyBorder="1" applyAlignment="1" applyProtection="1">
      <alignment vertical="top"/>
    </xf>
    <xf numFmtId="0" fontId="4" fillId="0" borderId="0" xfId="0" quotePrefix="1" applyFont="1" applyFill="1" applyBorder="1" applyAlignment="1" applyProtection="1">
      <alignment vertical="top"/>
    </xf>
    <xf numFmtId="0" fontId="3" fillId="0" borderId="0" xfId="0" applyFont="1" applyFill="1" applyBorder="1" applyAlignment="1" applyProtection="1">
      <alignment vertical="top"/>
    </xf>
    <xf numFmtId="0" fontId="20" fillId="0" borderId="0" xfId="0" applyFont="1" applyFill="1" applyBorder="1" applyAlignment="1" applyProtection="1">
      <alignment vertical="top"/>
    </xf>
    <xf numFmtId="0" fontId="3" fillId="0" borderId="0" xfId="1" applyNumberFormat="1" applyFont="1" applyFill="1" applyBorder="1" applyAlignment="1" applyProtection="1">
      <alignment horizontal="center" vertical="center"/>
    </xf>
    <xf numFmtId="0" fontId="15" fillId="0" borderId="2" xfId="1" applyNumberFormat="1" applyFont="1" applyFill="1" applyBorder="1" applyAlignment="1" applyProtection="1">
      <alignment horizontal="center" vertical="center"/>
    </xf>
    <xf numFmtId="0" fontId="15" fillId="0" borderId="2" xfId="1" applyNumberFormat="1" applyFont="1" applyFill="1" applyBorder="1" applyAlignment="1">
      <alignment horizontal="center" vertical="center"/>
    </xf>
    <xf numFmtId="0" fontId="12" fillId="0" borderId="0" xfId="1" applyFont="1" applyBorder="1" applyAlignment="1" applyProtection="1">
      <alignment horizontal="left" vertical="top"/>
    </xf>
    <xf numFmtId="0" fontId="24" fillId="0" borderId="0" xfId="1" applyFont="1" applyAlignment="1" applyProtection="1"/>
    <xf numFmtId="0" fontId="24" fillId="0" borderId="0" xfId="1" applyFont="1" applyBorder="1" applyAlignment="1" applyProtection="1">
      <alignment vertical="top"/>
    </xf>
    <xf numFmtId="43" fontId="0" fillId="0" borderId="0" xfId="8" applyFont="1" applyAlignment="1"/>
    <xf numFmtId="3" fontId="4" fillId="0" borderId="0" xfId="4" applyNumberFormat="1" applyFont="1" applyAlignment="1" applyProtection="1">
      <alignment horizontal="center" vertical="top"/>
      <protection locked="0"/>
    </xf>
    <xf numFmtId="3" fontId="3" fillId="0" borderId="0" xfId="4" applyNumberFormat="1" applyFont="1" applyAlignment="1" applyProtection="1">
      <alignment horizontal="center" vertical="top"/>
      <protection locked="0"/>
    </xf>
    <xf numFmtId="0" fontId="3" fillId="0" borderId="0" xfId="1" applyFont="1" applyAlignment="1" applyProtection="1">
      <protection locked="0"/>
    </xf>
    <xf numFmtId="0" fontId="12" fillId="0" borderId="0" xfId="1" applyFont="1" applyAlignment="1" applyProtection="1">
      <alignment vertical="top"/>
      <protection locked="0"/>
    </xf>
    <xf numFmtId="3" fontId="12" fillId="0" borderId="0" xfId="1" applyNumberFormat="1" applyFont="1" applyAlignment="1" applyProtection="1">
      <alignment horizontal="center"/>
      <protection locked="0"/>
    </xf>
    <xf numFmtId="43" fontId="3" fillId="0" borderId="0" xfId="8" applyFont="1" applyFill="1" applyAlignment="1"/>
    <xf numFmtId="43" fontId="3" fillId="0" borderId="0" xfId="8" applyFont="1" applyFill="1" applyBorder="1" applyAlignment="1"/>
    <xf numFmtId="0" fontId="14" fillId="0" borderId="0" xfId="1" applyFont="1" applyAlignment="1" applyProtection="1">
      <alignment horizontal="center"/>
      <protection locked="0"/>
    </xf>
    <xf numFmtId="43" fontId="4" fillId="0" borderId="0" xfId="8" applyFont="1" applyFill="1" applyBorder="1" applyAlignment="1"/>
    <xf numFmtId="0" fontId="4" fillId="0" borderId="0" xfId="1" applyFont="1" applyAlignment="1" applyProtection="1">
      <protection locked="0"/>
    </xf>
    <xf numFmtId="0" fontId="16" fillId="0" borderId="0" xfId="1" applyFont="1" applyAlignment="1" applyProtection="1">
      <protection locked="0"/>
    </xf>
    <xf numFmtId="0" fontId="13" fillId="0" borderId="0" xfId="1" applyFont="1" applyAlignment="1" applyProtection="1">
      <protection locked="0"/>
    </xf>
    <xf numFmtId="0" fontId="3" fillId="2" borderId="0" xfId="1" applyFont="1" applyFill="1" applyBorder="1" applyAlignment="1">
      <alignment vertical="top"/>
    </xf>
    <xf numFmtId="0" fontId="3" fillId="2" borderId="0" xfId="0" applyFont="1" applyFill="1" applyBorder="1" applyAlignment="1">
      <alignment vertical="top"/>
    </xf>
    <xf numFmtId="0" fontId="3" fillId="2" borderId="0" xfId="0" applyNumberFormat="1" applyFont="1" applyFill="1" applyBorder="1" applyAlignment="1">
      <alignment horizontal="center"/>
    </xf>
    <xf numFmtId="0" fontId="3" fillId="2" borderId="0" xfId="0" applyFont="1" applyFill="1" applyBorder="1" applyAlignment="1">
      <alignment horizontal="center"/>
    </xf>
    <xf numFmtId="3" fontId="3" fillId="2" borderId="0" xfId="0" applyNumberFormat="1" applyFont="1" applyFill="1" applyAlignment="1" applyProtection="1">
      <alignment horizontal="center" vertical="center"/>
      <protection locked="0"/>
    </xf>
    <xf numFmtId="4" fontId="5" fillId="2" borderId="0" xfId="1" applyNumberFormat="1" applyFont="1" applyFill="1" applyBorder="1" applyAlignment="1">
      <alignment horizontal="center"/>
    </xf>
    <xf numFmtId="0" fontId="0" fillId="2" borderId="0" xfId="0" applyFill="1" applyAlignment="1"/>
    <xf numFmtId="43" fontId="0" fillId="2" borderId="0" xfId="8" applyFont="1" applyFill="1" applyAlignment="1"/>
    <xf numFmtId="0" fontId="3" fillId="2" borderId="0" xfId="1" applyFont="1" applyFill="1" applyAlignment="1">
      <alignment horizontal="left"/>
    </xf>
    <xf numFmtId="4" fontId="3" fillId="2" borderId="0" xfId="1" applyNumberFormat="1" applyFont="1" applyFill="1" applyBorder="1" applyAlignment="1">
      <alignment horizontal="right"/>
    </xf>
    <xf numFmtId="4" fontId="3" fillId="2" borderId="0" xfId="1" applyNumberFormat="1" applyFont="1" applyFill="1" applyBorder="1" applyAlignment="1">
      <alignment horizontal="center"/>
    </xf>
    <xf numFmtId="3" fontId="3" fillId="2" borderId="0" xfId="0" applyNumberFormat="1" applyFont="1" applyFill="1" applyBorder="1" applyAlignment="1">
      <alignment horizontal="center" vertical="center"/>
    </xf>
    <xf numFmtId="0" fontId="0" fillId="0" borderId="0" xfId="0" applyFont="1"/>
    <xf numFmtId="43" fontId="0" fillId="0" borderId="0" xfId="8" applyFont="1"/>
    <xf numFmtId="0" fontId="0" fillId="0" borderId="12" xfId="0" applyFont="1" applyBorder="1"/>
    <xf numFmtId="0" fontId="0" fillId="5" borderId="13" xfId="0" applyFont="1" applyFill="1" applyBorder="1"/>
    <xf numFmtId="0" fontId="33" fillId="0" borderId="0" xfId="0" applyFont="1" applyFill="1" applyBorder="1" applyAlignment="1">
      <alignment horizontal="center" vertical="center"/>
    </xf>
    <xf numFmtId="43" fontId="0" fillId="0" borderId="0" xfId="0" applyNumberFormat="1"/>
    <xf numFmtId="4" fontId="0" fillId="0" borderId="0" xfId="0" applyNumberFormat="1" applyAlignment="1"/>
    <xf numFmtId="0" fontId="0" fillId="5" borderId="10" xfId="0" applyFont="1" applyFill="1" applyBorder="1"/>
    <xf numFmtId="43" fontId="0" fillId="0" borderId="0" xfId="0" applyNumberFormat="1" applyAlignment="1"/>
    <xf numFmtId="0" fontId="0" fillId="0" borderId="0" xfId="0" pivotButton="1"/>
    <xf numFmtId="0" fontId="0" fillId="0" borderId="0" xfId="0" applyAlignment="1">
      <alignment horizontal="left"/>
    </xf>
    <xf numFmtId="0" fontId="0" fillId="0" borderId="0" xfId="0" applyNumberFormat="1"/>
    <xf numFmtId="9" fontId="0" fillId="0" borderId="0" xfId="9" applyFont="1"/>
    <xf numFmtId="0" fontId="11" fillId="0" borderId="0" xfId="0" applyFont="1" applyAlignment="1">
      <alignment horizontal="center" vertical="center"/>
    </xf>
    <xf numFmtId="9" fontId="0" fillId="0" borderId="0" xfId="0" applyNumberFormat="1"/>
    <xf numFmtId="49" fontId="21" fillId="0" borderId="0" xfId="1" applyNumberFormat="1" applyFont="1" applyFill="1" applyAlignment="1">
      <alignment horizontal="left"/>
    </xf>
    <xf numFmtId="49" fontId="5" fillId="0" borderId="0" xfId="1" applyNumberFormat="1" applyFont="1" applyFill="1" applyAlignment="1">
      <alignment horizontal="left"/>
    </xf>
    <xf numFmtId="0" fontId="0" fillId="0" borderId="0" xfId="0" applyFill="1"/>
    <xf numFmtId="49" fontId="20" fillId="0" borderId="0" xfId="1" applyNumberFormat="1" applyFont="1" applyFill="1" applyAlignment="1">
      <alignment horizontal="left"/>
    </xf>
    <xf numFmtId="49" fontId="3" fillId="0" borderId="0" xfId="1" applyNumberFormat="1" applyFont="1" applyFill="1" applyAlignment="1">
      <alignment horizontal="left"/>
    </xf>
    <xf numFmtId="4" fontId="11" fillId="0" borderId="0" xfId="1" applyNumberFormat="1" applyFont="1" applyAlignment="1">
      <alignment horizontal="center"/>
    </xf>
    <xf numFmtId="43" fontId="11" fillId="0" borderId="0" xfId="1" applyNumberFormat="1" applyFont="1" applyAlignment="1">
      <alignment horizontal="center"/>
    </xf>
    <xf numFmtId="4" fontId="12" fillId="0" borderId="0" xfId="1" applyNumberFormat="1" applyFont="1" applyBorder="1" applyAlignment="1">
      <alignment horizontal="center"/>
    </xf>
    <xf numFmtId="43" fontId="12" fillId="0" borderId="0" xfId="1" applyNumberFormat="1" applyFont="1" applyBorder="1" applyAlignment="1">
      <alignment horizontal="center"/>
    </xf>
    <xf numFmtId="4" fontId="11" fillId="0" borderId="0" xfId="1" applyNumberFormat="1" applyFont="1" applyBorder="1" applyAlignment="1">
      <alignment horizontal="center"/>
    </xf>
    <xf numFmtId="43" fontId="11" fillId="0" borderId="0" xfId="1" applyNumberFormat="1" applyFont="1" applyBorder="1" applyAlignment="1">
      <alignment horizontal="center"/>
    </xf>
    <xf numFmtId="4" fontId="11" fillId="0" borderId="0" xfId="1" applyNumberFormat="1" applyFont="1" applyFill="1" applyBorder="1" applyAlignment="1">
      <alignment horizontal="center"/>
    </xf>
    <xf numFmtId="43" fontId="11" fillId="0" borderId="0" xfId="1" applyNumberFormat="1" applyFont="1" applyFill="1" applyBorder="1" applyAlignment="1">
      <alignment horizontal="center"/>
    </xf>
    <xf numFmtId="43" fontId="11" fillId="0" borderId="1" xfId="1" applyNumberFormat="1" applyFont="1" applyBorder="1" applyAlignment="1">
      <alignment horizontal="center"/>
    </xf>
    <xf numFmtId="43" fontId="12" fillId="0" borderId="0" xfId="1" applyNumberFormat="1" applyFont="1" applyAlignment="1">
      <alignment horizontal="center" vertical="top"/>
    </xf>
    <xf numFmtId="43" fontId="11" fillId="0" borderId="0" xfId="1" applyNumberFormat="1" applyFont="1" applyAlignment="1">
      <alignment horizontal="center" vertical="top"/>
    </xf>
    <xf numFmtId="0" fontId="5" fillId="0" borderId="0" xfId="1" applyFont="1" applyFill="1" applyBorder="1" applyAlignment="1">
      <alignment horizontal="left" vertical="top"/>
    </xf>
    <xf numFmtId="0" fontId="21" fillId="0" borderId="0" xfId="2" applyNumberFormat="1" applyFont="1" applyFill="1" applyBorder="1" applyAlignment="1">
      <alignment horizontal="center"/>
    </xf>
    <xf numFmtId="0" fontId="22" fillId="0" borderId="0" xfId="1" applyFont="1" applyFill="1" applyBorder="1" applyAlignment="1">
      <alignment vertical="top"/>
    </xf>
    <xf numFmtId="0" fontId="23" fillId="0" borderId="0" xfId="1" applyFont="1" applyFill="1" applyBorder="1" applyAlignment="1">
      <alignment horizontal="center"/>
    </xf>
    <xf numFmtId="0" fontId="23" fillId="0" borderId="0" xfId="1" applyFont="1" applyFill="1" applyBorder="1" applyAlignment="1">
      <alignment horizontal="left" vertical="top"/>
    </xf>
    <xf numFmtId="43" fontId="11" fillId="0" borderId="0" xfId="6" applyNumberFormat="1" applyFont="1" applyAlignment="1">
      <alignment horizontal="center"/>
    </xf>
    <xf numFmtId="43" fontId="12" fillId="0" borderId="0" xfId="6" applyNumberFormat="1" applyFont="1" applyAlignment="1">
      <alignment horizontal="center"/>
    </xf>
    <xf numFmtId="43" fontId="12" fillId="0" borderId="0" xfId="6" applyNumberFormat="1" applyFont="1" applyAlignment="1">
      <alignment horizontal="center" vertical="top"/>
    </xf>
    <xf numFmtId="43" fontId="11" fillId="0" borderId="0" xfId="6" applyNumberFormat="1" applyFont="1" applyAlignment="1">
      <alignment horizontal="center" vertical="top"/>
    </xf>
    <xf numFmtId="43" fontId="11" fillId="0" borderId="0" xfId="6" applyNumberFormat="1" applyFont="1" applyFill="1" applyAlignment="1">
      <alignment horizontal="center"/>
    </xf>
    <xf numFmtId="0" fontId="20" fillId="0" borderId="0" xfId="6" applyFont="1" applyFill="1" applyBorder="1" applyAlignment="1">
      <alignment horizontal="left" vertical="top"/>
    </xf>
    <xf numFmtId="43" fontId="11" fillId="0" borderId="0" xfId="1" applyNumberFormat="1" applyFont="1" applyFill="1" applyAlignment="1">
      <alignment horizontal="center"/>
    </xf>
    <xf numFmtId="0" fontId="20" fillId="0" borderId="0" xfId="0" applyFont="1" applyFill="1" applyBorder="1" applyAlignment="1">
      <alignment horizontal="left" vertical="top"/>
    </xf>
    <xf numFmtId="0" fontId="20" fillId="0" borderId="0" xfId="6" applyFont="1" applyFill="1" applyAlignment="1">
      <alignment vertical="center"/>
    </xf>
    <xf numFmtId="43" fontId="11" fillId="0" borderId="0" xfId="6" applyNumberFormat="1" applyFont="1" applyBorder="1" applyAlignment="1">
      <alignment horizontal="center"/>
    </xf>
    <xf numFmtId="0" fontId="20" fillId="0" borderId="0" xfId="6" applyFont="1" applyFill="1" applyAlignment="1">
      <alignment horizontal="left" vertical="top"/>
    </xf>
    <xf numFmtId="43" fontId="11" fillId="0" borderId="0" xfId="6" applyNumberFormat="1" applyFont="1" applyFill="1" applyBorder="1" applyAlignment="1">
      <alignment horizontal="center"/>
    </xf>
    <xf numFmtId="43" fontId="11" fillId="0" borderId="1" xfId="6" applyNumberFormat="1" applyFont="1" applyBorder="1" applyAlignment="1">
      <alignment horizontal="center"/>
    </xf>
    <xf numFmtId="43" fontId="12" fillId="0" borderId="0" xfId="4" applyNumberFormat="1" applyFont="1" applyFill="1" applyAlignment="1">
      <alignment horizontal="center" vertical="top"/>
    </xf>
    <xf numFmtId="43" fontId="12" fillId="0" borderId="0" xfId="4" applyNumberFormat="1" applyFont="1" applyFill="1" applyAlignment="1">
      <alignment horizontal="center" vertical="top" wrapText="1"/>
    </xf>
    <xf numFmtId="43" fontId="11" fillId="0" borderId="0" xfId="4" applyNumberFormat="1" applyFont="1" applyFill="1" applyAlignment="1">
      <alignment horizontal="center" vertical="top" wrapText="1"/>
    </xf>
    <xf numFmtId="43" fontId="11" fillId="0" borderId="0" xfId="4" applyNumberFormat="1" applyFont="1" applyFill="1" applyAlignment="1">
      <alignment horizontal="center" wrapText="1"/>
    </xf>
    <xf numFmtId="0" fontId="20" fillId="0" borderId="0" xfId="4" applyFont="1" applyFill="1" applyAlignment="1">
      <alignment vertical="top"/>
    </xf>
    <xf numFmtId="0" fontId="24" fillId="0" borderId="0" xfId="4" applyFont="1" applyFill="1" applyAlignment="1">
      <alignment vertical="top"/>
    </xf>
    <xf numFmtId="0" fontId="20" fillId="0" borderId="0" xfId="4" applyFont="1" applyFill="1" applyAlignment="1">
      <alignment horizontal="center" vertical="top"/>
    </xf>
    <xf numFmtId="0" fontId="20" fillId="0" borderId="0" xfId="4" applyFont="1" applyFill="1" applyBorder="1" applyAlignment="1">
      <alignment vertical="top"/>
    </xf>
    <xf numFmtId="43" fontId="11" fillId="0" borderId="0" xfId="4" applyNumberFormat="1" applyFont="1" applyFill="1" applyBorder="1" applyAlignment="1">
      <alignment horizontal="center" vertical="top" wrapText="1"/>
    </xf>
    <xf numFmtId="43" fontId="11" fillId="0" borderId="0" xfId="4" applyNumberFormat="1" applyFont="1" applyFill="1" applyBorder="1" applyAlignment="1">
      <alignment horizontal="center" wrapText="1"/>
    </xf>
    <xf numFmtId="43" fontId="11" fillId="0" borderId="0" xfId="4" applyNumberFormat="1" applyFont="1" applyFill="1" applyBorder="1" applyAlignment="1">
      <alignment horizontal="center"/>
    </xf>
    <xf numFmtId="1" fontId="20" fillId="0" borderId="0" xfId="4" applyNumberFormat="1" applyFont="1" applyFill="1" applyBorder="1" applyAlignment="1">
      <alignment horizontal="center"/>
    </xf>
    <xf numFmtId="0" fontId="20" fillId="0" borderId="0" xfId="4" applyFont="1" applyFill="1" applyBorder="1" applyAlignment="1">
      <alignment horizontal="center"/>
    </xf>
    <xf numFmtId="43" fontId="11" fillId="0" borderId="0" xfId="4" applyNumberFormat="1" applyFont="1" applyFill="1" applyAlignment="1">
      <alignment horizontal="center"/>
    </xf>
    <xf numFmtId="43" fontId="11" fillId="0" borderId="1" xfId="4" applyNumberFormat="1" applyFont="1" applyFill="1" applyBorder="1" applyAlignment="1">
      <alignment horizontal="center"/>
    </xf>
    <xf numFmtId="0" fontId="3" fillId="0" borderId="0" xfId="1" applyFont="1" applyBorder="1"/>
    <xf numFmtId="43" fontId="12" fillId="0" borderId="0" xfId="1" applyNumberFormat="1" applyFont="1" applyFill="1" applyBorder="1" applyAlignment="1">
      <alignment horizontal="center"/>
    </xf>
    <xf numFmtId="43" fontId="11" fillId="0" borderId="0" xfId="1" applyNumberFormat="1" applyFont="1" applyFill="1" applyBorder="1" applyAlignment="1"/>
    <xf numFmtId="3" fontId="25" fillId="0" borderId="0" xfId="1" applyNumberFormat="1" applyFont="1" applyFill="1" applyBorder="1" applyAlignment="1">
      <alignment horizontal="center"/>
    </xf>
    <xf numFmtId="43" fontId="11" fillId="0" borderId="0" xfId="1" applyNumberFormat="1" applyFont="1" applyFill="1" applyBorder="1"/>
    <xf numFmtId="43" fontId="11" fillId="0" borderId="1" xfId="1" applyNumberFormat="1" applyFont="1" applyFill="1" applyBorder="1"/>
    <xf numFmtId="43" fontId="12" fillId="0" borderId="0" xfId="1" applyNumberFormat="1" applyFont="1" applyFill="1" applyBorder="1" applyAlignment="1">
      <alignment vertical="top" wrapText="1"/>
    </xf>
    <xf numFmtId="43" fontId="12" fillId="0" borderId="0" xfId="1" applyNumberFormat="1" applyFont="1" applyFill="1" applyBorder="1" applyAlignment="1">
      <alignment horizontal="center" wrapText="1"/>
    </xf>
    <xf numFmtId="43" fontId="11" fillId="0" borderId="0" xfId="1" applyNumberFormat="1" applyFont="1" applyFill="1" applyBorder="1" applyAlignment="1">
      <alignment horizontal="center" wrapText="1"/>
    </xf>
    <xf numFmtId="43" fontId="11" fillId="0" borderId="1" xfId="1" applyNumberFormat="1" applyFont="1" applyFill="1" applyBorder="1" applyAlignment="1">
      <alignment horizontal="center"/>
    </xf>
    <xf numFmtId="0" fontId="3" fillId="0" borderId="0" xfId="1" applyFont="1" applyFill="1"/>
    <xf numFmtId="43" fontId="12" fillId="0" borderId="0" xfId="1" applyNumberFormat="1" applyFont="1" applyFill="1" applyAlignment="1">
      <alignment horizontal="center"/>
    </xf>
    <xf numFmtId="43" fontId="12" fillId="0" borderId="0" xfId="1" applyNumberFormat="1" applyFont="1" applyFill="1" applyBorder="1" applyAlignment="1">
      <alignment horizontal="center" vertical="top"/>
    </xf>
    <xf numFmtId="43" fontId="11" fillId="0" borderId="0" xfId="1" applyNumberFormat="1" applyFont="1" applyFill="1" applyBorder="1" applyAlignment="1">
      <alignment horizontal="center" vertical="top" wrapText="1"/>
    </xf>
    <xf numFmtId="43" fontId="11" fillId="0" borderId="0" xfId="1" applyNumberFormat="1" applyFont="1" applyFill="1" applyBorder="1" applyAlignment="1">
      <alignment horizontal="right" vertical="top"/>
    </xf>
    <xf numFmtId="43" fontId="12" fillId="0" borderId="0" xfId="1" applyNumberFormat="1" applyFont="1" applyFill="1" applyBorder="1" applyAlignment="1">
      <alignment horizontal="right" vertical="top"/>
    </xf>
    <xf numFmtId="43" fontId="11" fillId="0" borderId="0" xfId="1" applyNumberFormat="1" applyFont="1" applyFill="1" applyBorder="1" applyAlignment="1">
      <alignment horizontal="right" vertical="top" wrapText="1"/>
    </xf>
    <xf numFmtId="43" fontId="11" fillId="0" borderId="0" xfId="1" applyNumberFormat="1" applyFont="1" applyFill="1" applyBorder="1" applyAlignment="1">
      <alignment horizontal="right"/>
    </xf>
    <xf numFmtId="43" fontId="11" fillId="0" borderId="0" xfId="1" applyNumberFormat="1" applyFont="1" applyFill="1" applyBorder="1" applyAlignment="1">
      <alignment horizontal="right" wrapText="1"/>
    </xf>
    <xf numFmtId="43" fontId="12" fillId="0" borderId="0" xfId="1" applyNumberFormat="1" applyFont="1" applyFill="1" applyBorder="1" applyAlignment="1">
      <alignment horizontal="right"/>
    </xf>
    <xf numFmtId="43" fontId="11" fillId="0" borderId="1" xfId="1" applyNumberFormat="1" applyFont="1" applyFill="1" applyBorder="1" applyAlignment="1">
      <alignment horizontal="right"/>
    </xf>
    <xf numFmtId="43" fontId="12" fillId="0" borderId="0" xfId="1" applyNumberFormat="1" applyFont="1" applyBorder="1" applyAlignment="1">
      <alignment horizontal="center" vertical="top"/>
    </xf>
    <xf numFmtId="43" fontId="11" fillId="0" borderId="0" xfId="1" applyNumberFormat="1" applyFont="1" applyBorder="1" applyAlignment="1"/>
    <xf numFmtId="43" fontId="4" fillId="0" borderId="0" xfId="1" applyNumberFormat="1" applyFont="1" applyBorder="1" applyAlignment="1">
      <alignment horizontal="center" vertical="center"/>
    </xf>
    <xf numFmtId="43" fontId="4" fillId="0" borderId="0" xfId="1" applyNumberFormat="1" applyFont="1" applyAlignment="1">
      <alignment horizontal="center" vertical="center"/>
    </xf>
    <xf numFmtId="43" fontId="3" fillId="0" borderId="0" xfId="1" applyNumberFormat="1" applyFont="1" applyAlignment="1">
      <alignment horizontal="center" vertical="center"/>
    </xf>
    <xf numFmtId="43" fontId="3" fillId="0" borderId="0" xfId="1" applyNumberFormat="1" applyFont="1" applyFill="1" applyAlignment="1">
      <alignment horizontal="center" vertical="center"/>
    </xf>
    <xf numFmtId="0" fontId="0" fillId="0" borderId="0" xfId="0" applyFont="1" applyFill="1"/>
    <xf numFmtId="43" fontId="3" fillId="0" borderId="0" xfId="0" applyNumberFormat="1" applyFont="1" applyFill="1" applyAlignment="1">
      <alignment horizontal="center" vertical="center"/>
    </xf>
    <xf numFmtId="43" fontId="3" fillId="0" borderId="0" xfId="1" applyNumberFormat="1" applyFont="1" applyFill="1" applyAlignment="1">
      <alignment vertical="center"/>
    </xf>
    <xf numFmtId="43" fontId="3" fillId="0" borderId="0" xfId="1" applyNumberFormat="1" applyFont="1" applyBorder="1" applyAlignment="1">
      <alignment horizontal="center" vertical="center"/>
    </xf>
    <xf numFmtId="43" fontId="3" fillId="0" borderId="2" xfId="1" applyNumberFormat="1" applyFont="1" applyBorder="1" applyAlignment="1">
      <alignment horizontal="center" vertical="center"/>
    </xf>
    <xf numFmtId="0" fontId="26" fillId="0" borderId="0" xfId="1" applyFont="1" applyFill="1" applyBorder="1" applyAlignment="1">
      <alignment horizontal="center"/>
    </xf>
    <xf numFmtId="3" fontId="10" fillId="0" borderId="0" xfId="1" applyNumberFormat="1" applyFont="1" applyFill="1" applyBorder="1" applyAlignment="1">
      <alignment horizontal="center"/>
    </xf>
    <xf numFmtId="43" fontId="12" fillId="0" borderId="0" xfId="1" applyNumberFormat="1" applyFont="1" applyFill="1" applyAlignment="1">
      <alignment horizontal="center" vertical="center"/>
    </xf>
    <xf numFmtId="43" fontId="11" fillId="0" borderId="0" xfId="1" applyNumberFormat="1" applyFont="1" applyFill="1" applyAlignment="1">
      <alignment horizontal="center" vertical="center"/>
    </xf>
    <xf numFmtId="43" fontId="11" fillId="0" borderId="0" xfId="1" applyNumberFormat="1" applyFont="1" applyFill="1" applyBorder="1" applyAlignment="1">
      <alignment vertical="center"/>
    </xf>
    <xf numFmtId="43" fontId="11" fillId="0" borderId="0" xfId="2" applyNumberFormat="1" applyFont="1" applyFill="1" applyBorder="1" applyAlignment="1">
      <alignment horizontal="right" vertical="center"/>
    </xf>
    <xf numFmtId="43" fontId="14" fillId="0" borderId="0" xfId="1" applyNumberFormat="1" applyFont="1" applyFill="1" applyAlignment="1">
      <alignment horizontal="center" wrapText="1"/>
    </xf>
    <xf numFmtId="43" fontId="4" fillId="0" borderId="0" xfId="1" applyNumberFormat="1" applyFont="1" applyBorder="1" applyAlignment="1">
      <alignment horizontal="center" vertical="top"/>
    </xf>
    <xf numFmtId="43" fontId="6" fillId="0" borderId="0" xfId="1" applyNumberFormat="1" applyFont="1" applyAlignment="1">
      <alignment horizontal="center"/>
    </xf>
    <xf numFmtId="43" fontId="5" fillId="0" borderId="0" xfId="1" applyNumberFormat="1" applyFont="1" applyAlignment="1">
      <alignment horizontal="center"/>
    </xf>
    <xf numFmtId="43" fontId="3" fillId="0" borderId="0" xfId="1" applyNumberFormat="1" applyFont="1" applyAlignment="1">
      <alignment horizontal="center"/>
    </xf>
    <xf numFmtId="43" fontId="3" fillId="0" borderId="0" xfId="1" applyNumberFormat="1" applyFont="1" applyFill="1" applyAlignment="1">
      <alignment horizontal="center"/>
    </xf>
    <xf numFmtId="43" fontId="5" fillId="0" borderId="1" xfId="1" applyNumberFormat="1" applyFont="1" applyBorder="1" applyAlignment="1">
      <alignment horizontal="center"/>
    </xf>
    <xf numFmtId="43" fontId="5" fillId="0" borderId="0" xfId="1" applyNumberFormat="1" applyFont="1" applyBorder="1" applyAlignment="1">
      <alignment horizontal="center"/>
    </xf>
    <xf numFmtId="43" fontId="5" fillId="0" borderId="0" xfId="1" applyNumberFormat="1" applyFont="1" applyFill="1" applyAlignment="1">
      <alignment horizontal="center"/>
    </xf>
    <xf numFmtId="43" fontId="4" fillId="0" borderId="0" xfId="1" applyNumberFormat="1" applyFont="1" applyFill="1" applyBorder="1" applyAlignment="1">
      <alignment horizontal="center" vertical="top"/>
    </xf>
    <xf numFmtId="43" fontId="6" fillId="0" borderId="0" xfId="1" applyNumberFormat="1" applyFont="1" applyFill="1" applyAlignment="1">
      <alignment horizontal="center"/>
    </xf>
    <xf numFmtId="43" fontId="5" fillId="0" borderId="0" xfId="0" applyNumberFormat="1" applyFont="1" applyFill="1" applyAlignment="1">
      <alignment horizontal="center"/>
    </xf>
    <xf numFmtId="43" fontId="3" fillId="0" borderId="0" xfId="0" applyNumberFormat="1" applyFont="1" applyAlignment="1">
      <alignment horizontal="center"/>
    </xf>
    <xf numFmtId="43" fontId="3" fillId="0" borderId="0" xfId="0" applyNumberFormat="1" applyFont="1" applyFill="1" applyAlignment="1">
      <alignment horizontal="center"/>
    </xf>
    <xf numFmtId="43" fontId="5" fillId="0" borderId="1" xfId="1" applyNumberFormat="1" applyFont="1" applyFill="1" applyBorder="1" applyAlignment="1">
      <alignment horizontal="center"/>
    </xf>
    <xf numFmtId="43" fontId="4" fillId="0" borderId="0" xfId="1" applyNumberFormat="1" applyFont="1" applyFill="1" applyAlignment="1">
      <alignment horizontal="center"/>
    </xf>
    <xf numFmtId="43" fontId="3" fillId="0" borderId="0" xfId="0" applyNumberFormat="1" applyFont="1" applyFill="1"/>
    <xf numFmtId="43" fontId="3" fillId="0" borderId="0" xfId="1" applyNumberFormat="1" applyFont="1" applyFill="1"/>
    <xf numFmtId="43" fontId="0" fillId="0" borderId="0" xfId="0" applyNumberFormat="1" applyFill="1"/>
    <xf numFmtId="0" fontId="20" fillId="0" borderId="0" xfId="0" applyFont="1" applyFill="1" applyAlignment="1"/>
    <xf numFmtId="43" fontId="3" fillId="2" borderId="0" xfId="1" applyNumberFormat="1" applyFont="1" applyFill="1" applyAlignment="1">
      <alignment horizontal="center"/>
    </xf>
    <xf numFmtId="43" fontId="3" fillId="0" borderId="1" xfId="1" applyNumberFormat="1" applyFont="1" applyFill="1" applyBorder="1" applyAlignment="1">
      <alignment horizontal="center"/>
    </xf>
    <xf numFmtId="43" fontId="4" fillId="0" borderId="0" xfId="1" applyNumberFormat="1" applyFont="1" applyFill="1" applyAlignment="1">
      <alignment horizontal="center" vertical="center"/>
    </xf>
    <xf numFmtId="43" fontId="3" fillId="0" borderId="0" xfId="0" applyNumberFormat="1" applyFont="1" applyFill="1" applyAlignment="1">
      <alignment horizontal="center" vertical="center" wrapText="1"/>
    </xf>
    <xf numFmtId="43" fontId="3" fillId="0" borderId="0" xfId="1" applyNumberFormat="1" applyFont="1" applyFill="1" applyAlignment="1">
      <alignment horizontal="center" vertical="center" wrapText="1"/>
    </xf>
    <xf numFmtId="43" fontId="16" fillId="0" borderId="0" xfId="0" applyNumberFormat="1" applyFont="1" applyFill="1" applyAlignment="1">
      <alignment vertical="center"/>
    </xf>
    <xf numFmtId="43" fontId="16" fillId="0" borderId="0" xfId="1" applyNumberFormat="1" applyFont="1" applyFill="1" applyAlignment="1">
      <alignment vertical="center"/>
    </xf>
    <xf numFmtId="43" fontId="13" fillId="0" borderId="0" xfId="0" applyNumberFormat="1" applyFont="1" applyFill="1" applyAlignment="1">
      <alignment vertical="center"/>
    </xf>
    <xf numFmtId="43" fontId="13" fillId="0" borderId="0" xfId="1" applyNumberFormat="1" applyFont="1" applyFill="1" applyAlignment="1">
      <alignment vertical="center"/>
    </xf>
    <xf numFmtId="43" fontId="3" fillId="0" borderId="0" xfId="1" applyNumberFormat="1" applyFont="1" applyFill="1" applyBorder="1" applyAlignment="1">
      <alignment horizontal="center" vertical="center"/>
    </xf>
    <xf numFmtId="43" fontId="3" fillId="0" borderId="2" xfId="1" applyNumberFormat="1" applyFont="1" applyFill="1" applyBorder="1" applyAlignment="1">
      <alignment horizontal="center" vertical="center"/>
    </xf>
    <xf numFmtId="43" fontId="4" fillId="0" borderId="0" xfId="1" applyNumberFormat="1" applyFont="1" applyFill="1" applyBorder="1" applyAlignment="1">
      <alignment horizontal="center" vertical="center" wrapText="1"/>
    </xf>
    <xf numFmtId="43" fontId="3" fillId="0" borderId="0" xfId="1" applyNumberFormat="1" applyFont="1" applyFill="1" applyBorder="1" applyAlignment="1">
      <alignment horizontal="center" vertical="center" wrapText="1"/>
    </xf>
    <xf numFmtId="43" fontId="3" fillId="0" borderId="0" xfId="0" applyNumberFormat="1" applyFont="1" applyFill="1" applyBorder="1" applyAlignment="1">
      <alignment horizontal="center" vertical="center"/>
    </xf>
    <xf numFmtId="43" fontId="2" fillId="0" borderId="0" xfId="0" applyNumberFormat="1" applyFont="1" applyAlignment="1" applyProtection="1">
      <alignment horizontal="center" vertical="center"/>
    </xf>
    <xf numFmtId="0" fontId="2" fillId="0" borderId="0" xfId="0" applyFont="1" applyFill="1" applyAlignment="1" applyProtection="1">
      <alignment horizontal="center" vertical="center"/>
    </xf>
    <xf numFmtId="43" fontId="2" fillId="0" borderId="0" xfId="0" applyNumberFormat="1" applyFont="1" applyFill="1" applyAlignment="1" applyProtection="1">
      <alignment horizontal="center" vertical="center"/>
    </xf>
    <xf numFmtId="0" fontId="5" fillId="0" borderId="0" xfId="0" applyFont="1" applyFill="1" applyAlignment="1">
      <alignment vertical="top"/>
    </xf>
    <xf numFmtId="0" fontId="27" fillId="0" borderId="0" xfId="0" applyFont="1" applyFill="1" applyAlignment="1" applyProtection="1">
      <alignment horizontal="center" vertical="center"/>
    </xf>
    <xf numFmtId="43" fontId="3" fillId="0" borderId="0" xfId="0" applyNumberFormat="1" applyFont="1" applyBorder="1" applyAlignment="1">
      <alignment horizontal="center" vertical="center"/>
    </xf>
    <xf numFmtId="43" fontId="3" fillId="0" borderId="0" xfId="1" applyNumberFormat="1" applyFont="1" applyFill="1" applyBorder="1" applyAlignment="1">
      <alignment horizontal="center"/>
    </xf>
    <xf numFmtId="43" fontId="3" fillId="0" borderId="0" xfId="0" applyNumberFormat="1" applyFont="1" applyFill="1" applyBorder="1" applyAlignment="1">
      <alignment horizontal="center"/>
    </xf>
    <xf numFmtId="43" fontId="15" fillId="0" borderId="2" xfId="1" applyNumberFormat="1" applyFont="1" applyFill="1" applyBorder="1" applyAlignment="1">
      <alignment horizontal="center" vertical="center" wrapText="1"/>
    </xf>
    <xf numFmtId="0" fontId="25" fillId="0" borderId="0" xfId="1" applyFont="1" applyFill="1" applyBorder="1" applyAlignment="1">
      <alignment horizontal="center"/>
    </xf>
    <xf numFmtId="43" fontId="5" fillId="0" borderId="0" xfId="8" applyFont="1" applyAlignment="1"/>
    <xf numFmtId="43" fontId="5" fillId="0" borderId="0" xfId="1" applyNumberFormat="1" applyFont="1" applyAlignment="1"/>
    <xf numFmtId="43" fontId="5" fillId="0" borderId="0" xfId="8" applyFont="1" applyBorder="1" applyAlignment="1"/>
    <xf numFmtId="0" fontId="21" fillId="0" borderId="0" xfId="1" applyFont="1" applyFill="1" applyAlignment="1"/>
    <xf numFmtId="43" fontId="5" fillId="0" borderId="0" xfId="8" applyFont="1" applyFill="1" applyAlignment="1"/>
    <xf numFmtId="43" fontId="5" fillId="0" borderId="0" xfId="1" applyNumberFormat="1" applyFont="1" applyFill="1" applyAlignment="1"/>
    <xf numFmtId="43" fontId="3" fillId="0" borderId="0" xfId="8" applyFont="1"/>
    <xf numFmtId="0" fontId="3" fillId="0" borderId="0" xfId="1" applyFont="1"/>
    <xf numFmtId="9" fontId="3" fillId="0" borderId="0" xfId="9" applyFont="1"/>
    <xf numFmtId="0" fontId="3" fillId="2" borderId="0" xfId="1" applyFont="1" applyFill="1" applyBorder="1" applyAlignment="1"/>
    <xf numFmtId="0" fontId="3" fillId="2" borderId="0" xfId="1" applyFont="1" applyFill="1" applyBorder="1" applyAlignment="1">
      <alignment vertical="center"/>
    </xf>
    <xf numFmtId="43" fontId="5" fillId="2" borderId="0" xfId="1" applyNumberFormat="1" applyFont="1" applyFill="1" applyAlignment="1">
      <alignment horizontal="center"/>
    </xf>
    <xf numFmtId="4" fontId="0" fillId="2" borderId="0" xfId="0" applyNumberFormat="1" applyFill="1" applyAlignment="1"/>
    <xf numFmtId="43" fontId="0" fillId="6" borderId="0" xfId="8" applyFont="1" applyFill="1"/>
    <xf numFmtId="0" fontId="0" fillId="0" borderId="0" xfId="0" applyAlignment="1">
      <alignment wrapText="1"/>
    </xf>
    <xf numFmtId="0" fontId="0" fillId="2" borderId="0" xfId="0" applyFill="1"/>
    <xf numFmtId="4" fontId="0" fillId="2" borderId="0" xfId="0" applyNumberFormat="1" applyFill="1"/>
    <xf numFmtId="4" fontId="0" fillId="0" borderId="0" xfId="0" applyNumberFormat="1"/>
    <xf numFmtId="49" fontId="0" fillId="2" borderId="0" xfId="0" applyNumberFormat="1" applyFill="1" applyAlignment="1"/>
    <xf numFmtId="0" fontId="0" fillId="2" borderId="0" xfId="0" applyNumberFormat="1" applyFill="1" applyAlignment="1"/>
    <xf numFmtId="0" fontId="3" fillId="2" borderId="0" xfId="1" applyFont="1" applyFill="1" applyAlignment="1"/>
    <xf numFmtId="3" fontId="3" fillId="2" borderId="5" xfId="1" applyNumberFormat="1" applyFont="1" applyFill="1" applyBorder="1" applyAlignment="1">
      <alignment horizontal="center"/>
    </xf>
    <xf numFmtId="43" fontId="0" fillId="2" borderId="0" xfId="0" applyNumberFormat="1" applyFill="1" applyAlignment="1"/>
    <xf numFmtId="43" fontId="0" fillId="2" borderId="0" xfId="0" applyNumberFormat="1" applyFill="1"/>
    <xf numFmtId="0" fontId="3" fillId="2" borderId="0" xfId="3" applyFont="1" applyFill="1" applyAlignment="1">
      <alignment horizontal="left" vertical="top"/>
    </xf>
    <xf numFmtId="0" fontId="3" fillId="2" borderId="0" xfId="6" applyFont="1" applyFill="1" applyAlignment="1">
      <alignment horizontal="left" vertical="top"/>
    </xf>
    <xf numFmtId="0" fontId="3" fillId="2" borderId="0" xfId="6" applyFont="1" applyFill="1" applyBorder="1" applyAlignment="1">
      <alignment horizontal="left" vertical="top"/>
    </xf>
    <xf numFmtId="43" fontId="3" fillId="2" borderId="3" xfId="8" applyFont="1" applyFill="1" applyBorder="1" applyAlignment="1">
      <alignment horizontal="center"/>
    </xf>
    <xf numFmtId="0" fontId="0" fillId="0" borderId="10" xfId="0" applyFont="1" applyBorder="1"/>
    <xf numFmtId="0" fontId="0" fillId="7" borderId="10" xfId="0" applyFont="1" applyFill="1" applyBorder="1"/>
    <xf numFmtId="3" fontId="0" fillId="0" borderId="10" xfId="0" applyNumberFormat="1" applyBorder="1" applyAlignment="1">
      <alignment horizontal="center" vertical="center" wrapText="1"/>
    </xf>
    <xf numFmtId="3" fontId="0" fillId="0" borderId="10" xfId="0" applyNumberFormat="1" applyBorder="1" applyAlignment="1">
      <alignment horizontal="center" vertical="center"/>
    </xf>
    <xf numFmtId="3" fontId="0" fillId="0" borderId="10" xfId="8" applyNumberFormat="1" applyFont="1" applyBorder="1" applyAlignment="1">
      <alignment horizontal="center" vertical="center"/>
    </xf>
    <xf numFmtId="9" fontId="0" fillId="0" borderId="10" xfId="9" applyNumberFormat="1" applyFont="1" applyBorder="1" applyAlignment="1">
      <alignment horizontal="center" vertical="center"/>
    </xf>
    <xf numFmtId="4" fontId="0" fillId="0" borderId="0" xfId="0" applyNumberFormat="1" applyFont="1"/>
    <xf numFmtId="49" fontId="0" fillId="0" borderId="0" xfId="0" applyNumberFormat="1" applyFont="1"/>
    <xf numFmtId="0" fontId="35" fillId="0" borderId="10" xfId="0" applyFont="1" applyBorder="1" applyAlignment="1">
      <alignment horizontal="center" wrapText="1"/>
    </xf>
    <xf numFmtId="49" fontId="35" fillId="0" borderId="10" xfId="0" applyNumberFormat="1" applyFont="1" applyBorder="1" applyAlignment="1">
      <alignment horizontal="center" wrapText="1"/>
    </xf>
    <xf numFmtId="4" fontId="35" fillId="0" borderId="10" xfId="8" applyNumberFormat="1" applyFont="1" applyBorder="1" applyAlignment="1">
      <alignment horizontal="center" wrapText="1"/>
    </xf>
    <xf numFmtId="0" fontId="35" fillId="0" borderId="10" xfId="8" applyNumberFormat="1" applyFont="1" applyBorder="1" applyAlignment="1">
      <alignment horizontal="center" wrapText="1"/>
    </xf>
    <xf numFmtId="0" fontId="0" fillId="0" borderId="0" xfId="0" applyNumberFormat="1" applyFont="1"/>
    <xf numFmtId="3" fontId="35" fillId="0" borderId="10" xfId="8" applyNumberFormat="1" applyFont="1" applyBorder="1" applyAlignment="1">
      <alignment horizontal="center" wrapText="1"/>
    </xf>
    <xf numFmtId="3" fontId="0" fillId="0" borderId="0" xfId="0" applyNumberFormat="1" applyFont="1"/>
    <xf numFmtId="0" fontId="34" fillId="4" borderId="10" xfId="0" applyFont="1" applyFill="1" applyBorder="1" applyAlignment="1">
      <alignment horizontal="center" vertical="center" wrapText="1"/>
    </xf>
    <xf numFmtId="49" fontId="34" fillId="4" borderId="10" xfId="0" applyNumberFormat="1" applyFont="1" applyFill="1" applyBorder="1" applyAlignment="1">
      <alignment horizontal="center" vertical="center" wrapText="1"/>
    </xf>
    <xf numFmtId="0" fontId="34" fillId="4" borderId="10" xfId="0" applyNumberFormat="1" applyFont="1" applyFill="1" applyBorder="1" applyAlignment="1">
      <alignment horizontal="center" vertical="center" wrapText="1"/>
    </xf>
    <xf numFmtId="4" fontId="34" fillId="4" borderId="10" xfId="0" applyNumberFormat="1" applyFont="1" applyFill="1" applyBorder="1" applyAlignment="1">
      <alignment horizontal="center" vertical="center" wrapText="1"/>
    </xf>
    <xf numFmtId="3" fontId="34" fillId="4" borderId="10" xfId="0" applyNumberFormat="1" applyFont="1" applyFill="1" applyBorder="1" applyAlignment="1">
      <alignment horizontal="center" vertical="center" wrapText="1"/>
    </xf>
    <xf numFmtId="0" fontId="0" fillId="4" borderId="0" xfId="0" applyFill="1"/>
    <xf numFmtId="0" fontId="33" fillId="4" borderId="11" xfId="0" applyFont="1" applyFill="1" applyBorder="1" applyAlignment="1">
      <alignment horizontal="center" vertical="center"/>
    </xf>
    <xf numFmtId="0" fontId="35" fillId="4" borderId="10" xfId="0" applyFont="1" applyFill="1" applyBorder="1" applyAlignment="1">
      <alignment horizontal="center" wrapText="1"/>
    </xf>
    <xf numFmtId="49" fontId="35" fillId="4" borderId="10" xfId="0" applyNumberFormat="1" applyFont="1" applyFill="1" applyBorder="1" applyAlignment="1">
      <alignment horizontal="center" wrapText="1"/>
    </xf>
    <xf numFmtId="0" fontId="35" fillId="4" borderId="10" xfId="8" applyNumberFormat="1" applyFont="1" applyFill="1" applyBorder="1" applyAlignment="1">
      <alignment horizontal="center" wrapText="1"/>
    </xf>
    <xf numFmtId="4" fontId="35" fillId="4" borderId="10" xfId="8" applyNumberFormat="1" applyFont="1" applyFill="1" applyBorder="1" applyAlignment="1">
      <alignment horizontal="center" wrapText="1"/>
    </xf>
    <xf numFmtId="3" fontId="35" fillId="4" borderId="10" xfId="8" applyNumberFormat="1" applyFont="1" applyFill="1" applyBorder="1" applyAlignment="1">
      <alignment horizontal="center" wrapText="1"/>
    </xf>
    <xf numFmtId="0" fontId="34" fillId="4" borderId="10" xfId="0" applyFont="1" applyFill="1" applyBorder="1" applyAlignment="1">
      <alignment horizontal="center" wrapText="1"/>
    </xf>
    <xf numFmtId="49" fontId="34" fillId="4" borderId="10" xfId="0" applyNumberFormat="1" applyFont="1" applyFill="1" applyBorder="1" applyAlignment="1">
      <alignment horizontal="center" wrapText="1"/>
    </xf>
    <xf numFmtId="0" fontId="34" fillId="4" borderId="10" xfId="8" applyNumberFormat="1" applyFont="1" applyFill="1" applyBorder="1" applyAlignment="1">
      <alignment horizontal="center" wrapText="1"/>
    </xf>
    <xf numFmtId="4" fontId="34" fillId="4" borderId="10" xfId="8" applyNumberFormat="1" applyFont="1" applyFill="1" applyBorder="1" applyAlignment="1">
      <alignment horizontal="center" wrapText="1"/>
    </xf>
    <xf numFmtId="3" fontId="34" fillId="4" borderId="10" xfId="8" applyNumberFormat="1" applyFont="1" applyFill="1" applyBorder="1" applyAlignment="1">
      <alignment horizontal="center" wrapText="1"/>
    </xf>
    <xf numFmtId="3" fontId="0" fillId="8" borderId="10" xfId="0" applyNumberFormat="1" applyFill="1" applyBorder="1" applyAlignment="1">
      <alignment horizontal="center" vertical="center" wrapText="1"/>
    </xf>
    <xf numFmtId="0" fontId="0" fillId="0" borderId="0" xfId="0" applyAlignment="1">
      <alignment vertical="top"/>
    </xf>
    <xf numFmtId="0" fontId="0" fillId="0" borderId="0" xfId="0" pivotButton="1" applyAlignment="1">
      <alignment vertical="top"/>
    </xf>
    <xf numFmtId="0" fontId="0" fillId="0" borderId="0" xfId="0" applyNumberFormat="1" applyAlignment="1">
      <alignment vertical="top"/>
    </xf>
    <xf numFmtId="0" fontId="0" fillId="0" borderId="0" xfId="0" applyAlignment="1">
      <alignment horizontal="center"/>
    </xf>
  </cellXfs>
  <cellStyles count="10">
    <cellStyle name="Comma" xfId="8" builtinId="3"/>
    <cellStyle name="Comma 2" xfId="2" xr:uid="{2F9EC0A7-8442-4B96-B753-9C83E4C5FC2A}"/>
    <cellStyle name="Normal" xfId="0" builtinId="0"/>
    <cellStyle name="Normal 2" xfId="1" xr:uid="{F3D6D3A1-2218-4DA2-A44F-6A445DC6FC3B}"/>
    <cellStyle name="Normal 3" xfId="3" xr:uid="{6EA8533C-ECF7-4936-A0B7-E9B1482F5090}"/>
    <cellStyle name="Normal 3 2" xfId="6" xr:uid="{6E64C317-9B95-4A56-948D-A912C1B77C05}"/>
    <cellStyle name="Normal 4" xfId="4" xr:uid="{C669544C-32B9-4EC5-8680-5B3AF4F3C4E6}"/>
    <cellStyle name="Normal 50" xfId="5" xr:uid="{2E8A08D0-717D-461E-A876-03FC731BFFEB}"/>
    <cellStyle name="Normal_Sheet1" xfId="7" xr:uid="{F7DFA0ED-5AD8-4B3C-BDA2-69F5936A2E45}"/>
    <cellStyle name="Percent" xfId="9" builtinId="5"/>
  </cellStyles>
  <dxfs count="288">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patternType="solid">
          <fgColor rgb="FFFF0000"/>
          <bgColor rgb="FF000000"/>
        </patternFill>
      </fill>
    </dxf>
    <dxf>
      <numFmt numFmtId="4" formatCode="#,##0.00"/>
    </dxf>
    <dxf>
      <numFmt numFmtId="4" formatCode="#,##0.00"/>
    </dxf>
    <dxf>
      <numFmt numFmtId="4" formatCode="#,##0.00"/>
    </dxf>
    <dxf>
      <numFmt numFmtId="4" formatCode="#,##0.00"/>
    </dxf>
    <dxf>
      <fill>
        <patternFill patternType="solid">
          <bgColor rgb="FFFFFF00"/>
        </patternFill>
      </fill>
    </dxf>
    <dxf>
      <fill>
        <patternFill>
          <fgColor indexed="64"/>
          <bgColor rgb="FFFF0000"/>
        </patternFill>
      </fill>
    </dxf>
    <dxf>
      <fill>
        <patternFill>
          <fgColor indexed="64"/>
          <bgColor rgb="FFFF0000"/>
        </patternFill>
      </fill>
    </dxf>
    <dxf>
      <fill>
        <patternFill>
          <fgColor indexed="64"/>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Deviation against FPE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Pivot!$A$27</c:f>
              <c:strCache>
                <c:ptCount val="1"/>
                <c:pt idx="0">
                  <c:v>Deviation Amount</c:v>
                </c:pt>
              </c:strCache>
            </c:strRef>
          </c:tx>
          <c:spPr>
            <a:solidFill>
              <a:schemeClr val="accent1"/>
            </a:solidFill>
            <a:ln>
              <a:noFill/>
            </a:ln>
            <a:effectLst/>
          </c:spPr>
          <c:invertIfNegative val="0"/>
          <c:cat>
            <c:strRef>
              <c:f>Pivot!$B$25:$C$25</c:f>
              <c:strCache>
                <c:ptCount val="2"/>
                <c:pt idx="0">
                  <c:v>FAZ</c:v>
                </c:pt>
                <c:pt idx="1">
                  <c:v>Mansour</c:v>
                </c:pt>
              </c:strCache>
            </c:strRef>
          </c:cat>
          <c:val>
            <c:numRef>
              <c:f>Pivot!$B$27:$C$27</c:f>
              <c:numCache>
                <c:formatCode>_(* #,##0.00_);_(* \(#,##0.00\);_(* "-"??_);_(@_)</c:formatCode>
                <c:ptCount val="2"/>
                <c:pt idx="0">
                  <c:v>-20811.625000000349</c:v>
                </c:pt>
                <c:pt idx="1">
                  <c:v>163002.2200000002</c:v>
                </c:pt>
              </c:numCache>
            </c:numRef>
          </c:val>
          <c:extLst>
            <c:ext xmlns:c16="http://schemas.microsoft.com/office/drawing/2014/chart" uri="{C3380CC4-5D6E-409C-BE32-E72D297353CC}">
              <c16:uniqueId val="{00000000-D952-4AEE-B943-20AF9313AD41}"/>
            </c:ext>
          </c:extLst>
        </c:ser>
        <c:dLbls>
          <c:showLegendKey val="0"/>
          <c:showVal val="0"/>
          <c:showCatName val="0"/>
          <c:showSerName val="0"/>
          <c:showPercent val="0"/>
          <c:showBubbleSize val="0"/>
        </c:dLbls>
        <c:gapWidth val="219"/>
        <c:axId val="328589039"/>
        <c:axId val="386391151"/>
      </c:barChart>
      <c:lineChart>
        <c:grouping val="standard"/>
        <c:varyColors val="0"/>
        <c:ser>
          <c:idx val="1"/>
          <c:order val="1"/>
          <c:tx>
            <c:strRef>
              <c:f>Pivot!$A$28</c:f>
              <c:strCache>
                <c:ptCount val="1"/>
                <c:pt idx="0">
                  <c:v>Deviation %</c:v>
                </c:pt>
              </c:strCache>
            </c:strRef>
          </c:tx>
          <c:spPr>
            <a:ln w="28575" cap="rnd">
              <a:solidFill>
                <a:schemeClr val="accent2"/>
              </a:solidFill>
              <a:round/>
            </a:ln>
            <a:effectLst/>
          </c:spPr>
          <c:marker>
            <c:symbol val="none"/>
          </c:marker>
          <c:cat>
            <c:strRef>
              <c:f>Pivot!$B$25:$C$25</c:f>
              <c:strCache>
                <c:ptCount val="2"/>
                <c:pt idx="0">
                  <c:v>FAZ</c:v>
                </c:pt>
                <c:pt idx="1">
                  <c:v>Mansour</c:v>
                </c:pt>
              </c:strCache>
            </c:strRef>
          </c:cat>
          <c:val>
            <c:numRef>
              <c:f>Pivot!$B$28:$C$28</c:f>
              <c:numCache>
                <c:formatCode>0%</c:formatCode>
                <c:ptCount val="2"/>
                <c:pt idx="0">
                  <c:v>-2.3644088300809558E-2</c:v>
                </c:pt>
                <c:pt idx="1">
                  <c:v>0.18518683105754241</c:v>
                </c:pt>
              </c:numCache>
            </c:numRef>
          </c:val>
          <c:smooth val="0"/>
          <c:extLst>
            <c:ext xmlns:c16="http://schemas.microsoft.com/office/drawing/2014/chart" uri="{C3380CC4-5D6E-409C-BE32-E72D297353CC}">
              <c16:uniqueId val="{00000001-D952-4AEE-B943-20AF9313AD41}"/>
            </c:ext>
          </c:extLst>
        </c:ser>
        <c:dLbls>
          <c:showLegendKey val="0"/>
          <c:showVal val="0"/>
          <c:showCatName val="0"/>
          <c:showSerName val="0"/>
          <c:showPercent val="0"/>
          <c:showBubbleSize val="0"/>
        </c:dLbls>
        <c:marker val="1"/>
        <c:smooth val="0"/>
        <c:axId val="328589039"/>
        <c:axId val="386391151"/>
      </c:lineChart>
      <c:catAx>
        <c:axId val="328589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6391151"/>
        <c:crosses val="autoZero"/>
        <c:auto val="1"/>
        <c:lblAlgn val="ctr"/>
        <c:lblOffset val="100"/>
        <c:noMultiLvlLbl val="0"/>
      </c:catAx>
      <c:valAx>
        <c:axId val="3863911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589039"/>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0" i="0" baseline="0">
                <a:effectLst/>
              </a:rPr>
              <a:t>Deviation against Average</a:t>
            </a:r>
            <a:endParaRPr lang="en-US" sz="16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Pivot!$A$35</c:f>
              <c:strCache>
                <c:ptCount val="1"/>
                <c:pt idx="0">
                  <c:v>Deviation Amount</c:v>
                </c:pt>
              </c:strCache>
            </c:strRef>
          </c:tx>
          <c:spPr>
            <a:solidFill>
              <a:schemeClr val="accent1"/>
            </a:solidFill>
            <a:ln>
              <a:noFill/>
            </a:ln>
            <a:effectLst/>
          </c:spPr>
          <c:invertIfNegative val="0"/>
          <c:cat>
            <c:strRef>
              <c:f>Pivot!$B$33:$C$33</c:f>
              <c:strCache>
                <c:ptCount val="2"/>
                <c:pt idx="0">
                  <c:v>FAZ</c:v>
                </c:pt>
                <c:pt idx="1">
                  <c:v>Mansour</c:v>
                </c:pt>
              </c:strCache>
            </c:strRef>
          </c:cat>
          <c:val>
            <c:numRef>
              <c:f>Pivot!$B$35:$C$35</c:f>
              <c:numCache>
                <c:formatCode>_(* #,##0.00_);_(* \(#,##0.00\);_(* "-"??_);_(@_)</c:formatCode>
                <c:ptCount val="2"/>
                <c:pt idx="0">
                  <c:v>-91906.922500000335</c:v>
                </c:pt>
                <c:pt idx="1">
                  <c:v>91906.922500000219</c:v>
                </c:pt>
              </c:numCache>
            </c:numRef>
          </c:val>
          <c:extLst>
            <c:ext xmlns:c16="http://schemas.microsoft.com/office/drawing/2014/chart" uri="{C3380CC4-5D6E-409C-BE32-E72D297353CC}">
              <c16:uniqueId val="{00000000-EF0E-43C4-9611-4E92B2909895}"/>
            </c:ext>
          </c:extLst>
        </c:ser>
        <c:ser>
          <c:idx val="1"/>
          <c:order val="1"/>
          <c:tx>
            <c:strRef>
              <c:f>Pivot!$A$36</c:f>
              <c:strCache>
                <c:ptCount val="1"/>
                <c:pt idx="0">
                  <c:v>Deviation %</c:v>
                </c:pt>
              </c:strCache>
            </c:strRef>
          </c:tx>
          <c:spPr>
            <a:solidFill>
              <a:schemeClr val="accent2"/>
            </a:solidFill>
            <a:ln>
              <a:noFill/>
            </a:ln>
            <a:effectLst/>
          </c:spPr>
          <c:invertIfNegative val="0"/>
          <c:cat>
            <c:strRef>
              <c:f>Pivot!$B$33:$C$33</c:f>
              <c:strCache>
                <c:ptCount val="2"/>
                <c:pt idx="0">
                  <c:v>FAZ</c:v>
                </c:pt>
                <c:pt idx="1">
                  <c:v>Mansour</c:v>
                </c:pt>
              </c:strCache>
            </c:strRef>
          </c:cat>
          <c:val>
            <c:numRef>
              <c:f>Pivot!$B$36:$C$36</c:f>
              <c:numCache>
                <c:formatCode>0%</c:formatCode>
                <c:ptCount val="2"/>
                <c:pt idx="0">
                  <c:v>-9.661197774512599E-2</c:v>
                </c:pt>
                <c:pt idx="1">
                  <c:v>9.6611977745125879E-2</c:v>
                </c:pt>
              </c:numCache>
            </c:numRef>
          </c:val>
          <c:extLst>
            <c:ext xmlns:c16="http://schemas.microsoft.com/office/drawing/2014/chart" uri="{C3380CC4-5D6E-409C-BE32-E72D297353CC}">
              <c16:uniqueId val="{00000001-EF0E-43C4-9611-4E92B2909895}"/>
            </c:ext>
          </c:extLst>
        </c:ser>
        <c:dLbls>
          <c:showLegendKey val="0"/>
          <c:showVal val="0"/>
          <c:showCatName val="0"/>
          <c:showSerName val="0"/>
          <c:showPercent val="0"/>
          <c:showBubbleSize val="0"/>
        </c:dLbls>
        <c:gapWidth val="219"/>
        <c:overlap val="-27"/>
        <c:axId val="460679231"/>
        <c:axId val="1036651311"/>
      </c:barChart>
      <c:catAx>
        <c:axId val="460679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651311"/>
        <c:crosses val="autoZero"/>
        <c:auto val="1"/>
        <c:lblAlgn val="ctr"/>
        <c:lblOffset val="100"/>
        <c:noMultiLvlLbl val="0"/>
      </c:catAx>
      <c:valAx>
        <c:axId val="103665131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7923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Pivot!$B$14</c:f>
              <c:strCache>
                <c:ptCount val="1"/>
                <c:pt idx="0">
                  <c:v>Civil/Architectural Works</c:v>
                </c:pt>
              </c:strCache>
            </c:strRef>
          </c:tx>
          <c:spPr>
            <a:solidFill>
              <a:schemeClr val="accent1"/>
            </a:solidFill>
            <a:ln>
              <a:noFill/>
            </a:ln>
            <a:effectLst/>
          </c:spPr>
          <c:invertIfNegative val="0"/>
          <c:cat>
            <c:strRef>
              <c:f>Pivot!$A$15:$A$17</c:f>
              <c:strCache>
                <c:ptCount val="3"/>
                <c:pt idx="0">
                  <c:v>FPE</c:v>
                </c:pt>
                <c:pt idx="1">
                  <c:v>FAZ</c:v>
                </c:pt>
                <c:pt idx="2">
                  <c:v>Mansour</c:v>
                </c:pt>
              </c:strCache>
            </c:strRef>
          </c:cat>
          <c:val>
            <c:numRef>
              <c:f>Pivot!$B$15:$B$17</c:f>
              <c:numCache>
                <c:formatCode>_(* #,##0.00_);_(* \(#,##0.00\);_(* "-"??_);_(@_)</c:formatCode>
                <c:ptCount val="3"/>
                <c:pt idx="0">
                  <c:v>365021</c:v>
                </c:pt>
                <c:pt idx="1">
                  <c:v>392027.55</c:v>
                </c:pt>
                <c:pt idx="2">
                  <c:v>373622.1750000001</c:v>
                </c:pt>
              </c:numCache>
            </c:numRef>
          </c:val>
          <c:extLst>
            <c:ext xmlns:c16="http://schemas.microsoft.com/office/drawing/2014/chart" uri="{C3380CC4-5D6E-409C-BE32-E72D297353CC}">
              <c16:uniqueId val="{00000000-0FF3-422F-9C2D-A72EB3B5AE9F}"/>
            </c:ext>
          </c:extLst>
        </c:ser>
        <c:dLbls>
          <c:showLegendKey val="0"/>
          <c:showVal val="0"/>
          <c:showCatName val="0"/>
          <c:showSerName val="0"/>
          <c:showPercent val="0"/>
          <c:showBubbleSize val="0"/>
        </c:dLbls>
        <c:gapWidth val="219"/>
        <c:overlap val="-27"/>
        <c:axId val="332692351"/>
        <c:axId val="462988575"/>
      </c:barChart>
      <c:catAx>
        <c:axId val="332692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2988575"/>
        <c:crosses val="autoZero"/>
        <c:auto val="1"/>
        <c:lblAlgn val="ctr"/>
        <c:lblOffset val="100"/>
        <c:noMultiLvlLbl val="0"/>
      </c:catAx>
      <c:valAx>
        <c:axId val="462988575"/>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69235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Pivot!$C$14</c:f>
              <c:strCache>
                <c:ptCount val="1"/>
                <c:pt idx="0">
                  <c:v> Electrical and Telecommunication Works </c:v>
                </c:pt>
              </c:strCache>
            </c:strRef>
          </c:tx>
          <c:spPr>
            <a:solidFill>
              <a:schemeClr val="accent1"/>
            </a:solidFill>
            <a:ln>
              <a:noFill/>
            </a:ln>
            <a:effectLst/>
          </c:spPr>
          <c:invertIfNegative val="0"/>
          <c:cat>
            <c:strRef>
              <c:f>Pivot!$A$15:$A$17</c:f>
              <c:strCache>
                <c:ptCount val="3"/>
                <c:pt idx="0">
                  <c:v>FPE</c:v>
                </c:pt>
                <c:pt idx="1">
                  <c:v>FAZ</c:v>
                </c:pt>
                <c:pt idx="2">
                  <c:v>Mansour</c:v>
                </c:pt>
              </c:strCache>
            </c:strRef>
          </c:cat>
          <c:val>
            <c:numRef>
              <c:f>Pivot!$C$15:$C$17</c:f>
              <c:numCache>
                <c:formatCode>_(* #,##0.00_);_(* \(#,##0.00\);_(* "-"??_);_(@_)</c:formatCode>
                <c:ptCount val="3"/>
                <c:pt idx="0">
                  <c:v>252752.19999999998</c:v>
                </c:pt>
                <c:pt idx="1">
                  <c:v>255131.54999999996</c:v>
                </c:pt>
                <c:pt idx="2">
                  <c:v>343592.42999999993</c:v>
                </c:pt>
              </c:numCache>
            </c:numRef>
          </c:val>
          <c:extLst>
            <c:ext xmlns:c16="http://schemas.microsoft.com/office/drawing/2014/chart" uri="{C3380CC4-5D6E-409C-BE32-E72D297353CC}">
              <c16:uniqueId val="{00000000-A993-4477-8407-61342715710D}"/>
            </c:ext>
          </c:extLst>
        </c:ser>
        <c:dLbls>
          <c:showLegendKey val="0"/>
          <c:showVal val="0"/>
          <c:showCatName val="0"/>
          <c:showSerName val="0"/>
          <c:showPercent val="0"/>
          <c:showBubbleSize val="0"/>
        </c:dLbls>
        <c:gapWidth val="219"/>
        <c:overlap val="-27"/>
        <c:axId val="328573039"/>
        <c:axId val="1036675439"/>
      </c:barChart>
      <c:catAx>
        <c:axId val="328573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675439"/>
        <c:crosses val="autoZero"/>
        <c:auto val="1"/>
        <c:lblAlgn val="ctr"/>
        <c:lblOffset val="100"/>
        <c:noMultiLvlLbl val="0"/>
      </c:catAx>
      <c:valAx>
        <c:axId val="1036675439"/>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573039"/>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Pivot!$D$14</c:f>
              <c:strCache>
                <c:ptCount val="1"/>
                <c:pt idx="0">
                  <c:v>Mechanical Works</c:v>
                </c:pt>
              </c:strCache>
            </c:strRef>
          </c:tx>
          <c:spPr>
            <a:solidFill>
              <a:schemeClr val="accent1"/>
            </a:solidFill>
            <a:ln>
              <a:noFill/>
            </a:ln>
            <a:effectLst/>
          </c:spPr>
          <c:invertIfNegative val="0"/>
          <c:cat>
            <c:strRef>
              <c:f>Pivot!$A$15:$A$17</c:f>
              <c:strCache>
                <c:ptCount val="3"/>
                <c:pt idx="0">
                  <c:v>FPE</c:v>
                </c:pt>
                <c:pt idx="1">
                  <c:v>FAZ</c:v>
                </c:pt>
                <c:pt idx="2">
                  <c:v>Mansour</c:v>
                </c:pt>
              </c:strCache>
            </c:strRef>
          </c:cat>
          <c:val>
            <c:numRef>
              <c:f>Pivot!$D$15:$D$17</c:f>
              <c:numCache>
                <c:formatCode>_(* #,##0.00_);_(* \(#,##0.00\);_(* "-"??_);_(@_)</c:formatCode>
                <c:ptCount val="3"/>
                <c:pt idx="0">
                  <c:v>262430.96499999997</c:v>
                </c:pt>
                <c:pt idx="1">
                  <c:v>212233.44000000003</c:v>
                </c:pt>
                <c:pt idx="2">
                  <c:v>325991.77999999997</c:v>
                </c:pt>
              </c:numCache>
            </c:numRef>
          </c:val>
          <c:extLst>
            <c:ext xmlns:c16="http://schemas.microsoft.com/office/drawing/2014/chart" uri="{C3380CC4-5D6E-409C-BE32-E72D297353CC}">
              <c16:uniqueId val="{00000000-6A52-4205-9DD6-5B43AF2F4233}"/>
            </c:ext>
          </c:extLst>
        </c:ser>
        <c:dLbls>
          <c:showLegendKey val="0"/>
          <c:showVal val="0"/>
          <c:showCatName val="0"/>
          <c:showSerName val="0"/>
          <c:showPercent val="0"/>
          <c:showBubbleSize val="0"/>
        </c:dLbls>
        <c:gapWidth val="219"/>
        <c:overlap val="-27"/>
        <c:axId val="332660367"/>
        <c:axId val="396162303"/>
      </c:barChart>
      <c:catAx>
        <c:axId val="3326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162303"/>
        <c:crosses val="autoZero"/>
        <c:auto val="1"/>
        <c:lblAlgn val="ctr"/>
        <c:lblOffset val="100"/>
        <c:noMultiLvlLbl val="0"/>
      </c:catAx>
      <c:valAx>
        <c:axId val="39616230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66036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Distrubution per Trade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Pivot!$B$9</c:f>
              <c:strCache>
                <c:ptCount val="1"/>
                <c:pt idx="0">
                  <c:v>AR</c:v>
                </c:pt>
              </c:strCache>
            </c:strRef>
          </c:tx>
          <c:spPr>
            <a:solidFill>
              <a:schemeClr val="accent1"/>
            </a:solidFill>
            <a:ln>
              <a:noFill/>
            </a:ln>
            <a:effectLst/>
          </c:spPr>
          <c:invertIfNegative val="0"/>
          <c:cat>
            <c:strRef>
              <c:f>Pivot!$A$10:$A$12</c:f>
              <c:strCache>
                <c:ptCount val="3"/>
                <c:pt idx="0">
                  <c:v>FPE</c:v>
                </c:pt>
                <c:pt idx="1">
                  <c:v>FAZ</c:v>
                </c:pt>
                <c:pt idx="2">
                  <c:v>Mansour</c:v>
                </c:pt>
              </c:strCache>
            </c:strRef>
          </c:cat>
          <c:val>
            <c:numRef>
              <c:f>Pivot!$B$10:$B$12</c:f>
              <c:numCache>
                <c:formatCode>_(* #,##0.00_);_(* \(#,##0.00\);_(* "-"??_);_(@_)</c:formatCode>
                <c:ptCount val="3"/>
                <c:pt idx="0">
                  <c:v>351643</c:v>
                </c:pt>
                <c:pt idx="1">
                  <c:v>376982.94</c:v>
                </c:pt>
                <c:pt idx="2">
                  <c:v>363720.90000000008</c:v>
                </c:pt>
              </c:numCache>
            </c:numRef>
          </c:val>
          <c:extLst>
            <c:ext xmlns:c16="http://schemas.microsoft.com/office/drawing/2014/chart" uri="{C3380CC4-5D6E-409C-BE32-E72D297353CC}">
              <c16:uniqueId val="{00000000-A3CC-4F1F-A679-620F6BFFBAD9}"/>
            </c:ext>
          </c:extLst>
        </c:ser>
        <c:ser>
          <c:idx val="1"/>
          <c:order val="1"/>
          <c:tx>
            <c:strRef>
              <c:f>Pivot!$C$9</c:f>
              <c:strCache>
                <c:ptCount val="1"/>
                <c:pt idx="0">
                  <c:v>EL</c:v>
                </c:pt>
              </c:strCache>
            </c:strRef>
          </c:tx>
          <c:spPr>
            <a:solidFill>
              <a:schemeClr val="accent2"/>
            </a:solidFill>
            <a:ln>
              <a:noFill/>
            </a:ln>
            <a:effectLst/>
          </c:spPr>
          <c:invertIfNegative val="0"/>
          <c:cat>
            <c:strRef>
              <c:f>Pivot!$A$10:$A$12</c:f>
              <c:strCache>
                <c:ptCount val="3"/>
                <c:pt idx="0">
                  <c:v>FPE</c:v>
                </c:pt>
                <c:pt idx="1">
                  <c:v>FAZ</c:v>
                </c:pt>
                <c:pt idx="2">
                  <c:v>Mansour</c:v>
                </c:pt>
              </c:strCache>
            </c:strRef>
          </c:cat>
          <c:val>
            <c:numRef>
              <c:f>Pivot!$C$10:$C$12</c:f>
              <c:numCache>
                <c:formatCode>_(* #,##0.00_);_(* \(#,##0.00\);_(* "-"??_);_(@_)</c:formatCode>
                <c:ptCount val="3"/>
                <c:pt idx="0">
                  <c:v>252752.19999999998</c:v>
                </c:pt>
                <c:pt idx="1">
                  <c:v>255131.54999999996</c:v>
                </c:pt>
                <c:pt idx="2">
                  <c:v>343592.42999999993</c:v>
                </c:pt>
              </c:numCache>
            </c:numRef>
          </c:val>
          <c:extLst>
            <c:ext xmlns:c16="http://schemas.microsoft.com/office/drawing/2014/chart" uri="{C3380CC4-5D6E-409C-BE32-E72D297353CC}">
              <c16:uniqueId val="{00000001-A3CC-4F1F-A679-620F6BFFBAD9}"/>
            </c:ext>
          </c:extLst>
        </c:ser>
        <c:ser>
          <c:idx val="2"/>
          <c:order val="2"/>
          <c:tx>
            <c:strRef>
              <c:f>Pivot!$D$9</c:f>
              <c:strCache>
                <c:ptCount val="1"/>
                <c:pt idx="0">
                  <c:v>ME</c:v>
                </c:pt>
              </c:strCache>
            </c:strRef>
          </c:tx>
          <c:spPr>
            <a:solidFill>
              <a:schemeClr val="accent3"/>
            </a:solidFill>
            <a:ln>
              <a:noFill/>
            </a:ln>
            <a:effectLst/>
          </c:spPr>
          <c:invertIfNegative val="0"/>
          <c:cat>
            <c:strRef>
              <c:f>Pivot!$A$10:$A$12</c:f>
              <c:strCache>
                <c:ptCount val="3"/>
                <c:pt idx="0">
                  <c:v>FPE</c:v>
                </c:pt>
                <c:pt idx="1">
                  <c:v>FAZ</c:v>
                </c:pt>
                <c:pt idx="2">
                  <c:v>Mansour</c:v>
                </c:pt>
              </c:strCache>
            </c:strRef>
          </c:cat>
          <c:val>
            <c:numRef>
              <c:f>Pivot!$D$10:$D$12</c:f>
              <c:numCache>
                <c:formatCode>_(* #,##0.00_);_(* \(#,##0.00\);_(* "-"??_);_(@_)</c:formatCode>
                <c:ptCount val="3"/>
                <c:pt idx="0">
                  <c:v>262430.96499999997</c:v>
                </c:pt>
                <c:pt idx="1">
                  <c:v>212233.44000000003</c:v>
                </c:pt>
                <c:pt idx="2">
                  <c:v>325991.77999999997</c:v>
                </c:pt>
              </c:numCache>
            </c:numRef>
          </c:val>
          <c:extLst>
            <c:ext xmlns:c16="http://schemas.microsoft.com/office/drawing/2014/chart" uri="{C3380CC4-5D6E-409C-BE32-E72D297353CC}">
              <c16:uniqueId val="{00000002-A3CC-4F1F-A679-620F6BFFBAD9}"/>
            </c:ext>
          </c:extLst>
        </c:ser>
        <c:ser>
          <c:idx val="3"/>
          <c:order val="3"/>
          <c:tx>
            <c:strRef>
              <c:f>Pivot!$E$9</c:f>
              <c:strCache>
                <c:ptCount val="1"/>
                <c:pt idx="0">
                  <c:v>ST</c:v>
                </c:pt>
              </c:strCache>
            </c:strRef>
          </c:tx>
          <c:spPr>
            <a:solidFill>
              <a:schemeClr val="accent4"/>
            </a:solidFill>
            <a:ln>
              <a:noFill/>
            </a:ln>
            <a:effectLst/>
          </c:spPr>
          <c:invertIfNegative val="0"/>
          <c:cat>
            <c:strRef>
              <c:f>Pivot!$A$10:$A$12</c:f>
              <c:strCache>
                <c:ptCount val="3"/>
                <c:pt idx="0">
                  <c:v>FPE</c:v>
                </c:pt>
                <c:pt idx="1">
                  <c:v>FAZ</c:v>
                </c:pt>
                <c:pt idx="2">
                  <c:v>Mansour</c:v>
                </c:pt>
              </c:strCache>
            </c:strRef>
          </c:cat>
          <c:val>
            <c:numRef>
              <c:f>Pivot!$E$10:$E$12</c:f>
              <c:numCache>
                <c:formatCode>_(* #,##0.00_);_(* \(#,##0.00\);_(* "-"??_);_(@_)</c:formatCode>
                <c:ptCount val="3"/>
                <c:pt idx="0">
                  <c:v>13378</c:v>
                </c:pt>
                <c:pt idx="1">
                  <c:v>15044.610000000002</c:v>
                </c:pt>
                <c:pt idx="2">
                  <c:v>9901.2750000000015</c:v>
                </c:pt>
              </c:numCache>
            </c:numRef>
          </c:val>
          <c:extLst>
            <c:ext xmlns:c16="http://schemas.microsoft.com/office/drawing/2014/chart" uri="{C3380CC4-5D6E-409C-BE32-E72D297353CC}">
              <c16:uniqueId val="{00000003-A3CC-4F1F-A679-620F6BFFBAD9}"/>
            </c:ext>
          </c:extLst>
        </c:ser>
        <c:dLbls>
          <c:showLegendKey val="0"/>
          <c:showVal val="0"/>
          <c:showCatName val="0"/>
          <c:showSerName val="0"/>
          <c:showPercent val="0"/>
          <c:showBubbleSize val="0"/>
        </c:dLbls>
        <c:gapWidth val="150"/>
        <c:overlap val="100"/>
        <c:axId val="86610815"/>
        <c:axId val="11914287"/>
      </c:barChart>
      <c:catAx>
        <c:axId val="86610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14287"/>
        <c:crosses val="autoZero"/>
        <c:auto val="1"/>
        <c:lblAlgn val="ctr"/>
        <c:lblOffset val="100"/>
        <c:noMultiLvlLbl val="0"/>
      </c:catAx>
      <c:valAx>
        <c:axId val="11914287"/>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6108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0" i="0" baseline="0">
                <a:effectLst/>
              </a:rPr>
              <a:t>Distrubution per Trade</a:t>
            </a:r>
            <a:endParaRPr lang="en-US" sz="16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Pivot!$B$14</c:f>
              <c:strCache>
                <c:ptCount val="1"/>
                <c:pt idx="0">
                  <c:v>Civil/Architectural Works</c:v>
                </c:pt>
              </c:strCache>
            </c:strRef>
          </c:tx>
          <c:spPr>
            <a:solidFill>
              <a:schemeClr val="accent1"/>
            </a:solidFill>
            <a:ln>
              <a:noFill/>
            </a:ln>
            <a:effectLst/>
          </c:spPr>
          <c:invertIfNegative val="0"/>
          <c:cat>
            <c:strRef>
              <c:f>Pivot!$A$15:$A$17</c:f>
              <c:strCache>
                <c:ptCount val="3"/>
                <c:pt idx="0">
                  <c:v>FPE</c:v>
                </c:pt>
                <c:pt idx="1">
                  <c:v>FAZ</c:v>
                </c:pt>
                <c:pt idx="2">
                  <c:v>Mansour</c:v>
                </c:pt>
              </c:strCache>
            </c:strRef>
          </c:cat>
          <c:val>
            <c:numRef>
              <c:f>Pivot!$B$15:$B$17</c:f>
              <c:numCache>
                <c:formatCode>_(* #,##0.00_);_(* \(#,##0.00\);_(* "-"??_);_(@_)</c:formatCode>
                <c:ptCount val="3"/>
                <c:pt idx="0">
                  <c:v>365021</c:v>
                </c:pt>
                <c:pt idx="1">
                  <c:v>392027.55</c:v>
                </c:pt>
                <c:pt idx="2">
                  <c:v>373622.1750000001</c:v>
                </c:pt>
              </c:numCache>
            </c:numRef>
          </c:val>
          <c:extLst>
            <c:ext xmlns:c16="http://schemas.microsoft.com/office/drawing/2014/chart" uri="{C3380CC4-5D6E-409C-BE32-E72D297353CC}">
              <c16:uniqueId val="{00000000-A0F6-4EC6-947E-3B871A689928}"/>
            </c:ext>
          </c:extLst>
        </c:ser>
        <c:ser>
          <c:idx val="1"/>
          <c:order val="1"/>
          <c:tx>
            <c:strRef>
              <c:f>Pivot!$C$14</c:f>
              <c:strCache>
                <c:ptCount val="1"/>
                <c:pt idx="0">
                  <c:v> Electrical and Telecommunication Works </c:v>
                </c:pt>
              </c:strCache>
            </c:strRef>
          </c:tx>
          <c:spPr>
            <a:solidFill>
              <a:schemeClr val="accent2"/>
            </a:solidFill>
            <a:ln>
              <a:noFill/>
            </a:ln>
            <a:effectLst/>
          </c:spPr>
          <c:invertIfNegative val="0"/>
          <c:cat>
            <c:strRef>
              <c:f>Pivot!$A$15:$A$17</c:f>
              <c:strCache>
                <c:ptCount val="3"/>
                <c:pt idx="0">
                  <c:v>FPE</c:v>
                </c:pt>
                <c:pt idx="1">
                  <c:v>FAZ</c:v>
                </c:pt>
                <c:pt idx="2">
                  <c:v>Mansour</c:v>
                </c:pt>
              </c:strCache>
            </c:strRef>
          </c:cat>
          <c:val>
            <c:numRef>
              <c:f>Pivot!$C$15:$C$17</c:f>
              <c:numCache>
                <c:formatCode>_(* #,##0.00_);_(* \(#,##0.00\);_(* "-"??_);_(@_)</c:formatCode>
                <c:ptCount val="3"/>
                <c:pt idx="0">
                  <c:v>252752.19999999998</c:v>
                </c:pt>
                <c:pt idx="1">
                  <c:v>255131.54999999996</c:v>
                </c:pt>
                <c:pt idx="2">
                  <c:v>343592.42999999993</c:v>
                </c:pt>
              </c:numCache>
            </c:numRef>
          </c:val>
          <c:extLst>
            <c:ext xmlns:c16="http://schemas.microsoft.com/office/drawing/2014/chart" uri="{C3380CC4-5D6E-409C-BE32-E72D297353CC}">
              <c16:uniqueId val="{00000001-A0F6-4EC6-947E-3B871A689928}"/>
            </c:ext>
          </c:extLst>
        </c:ser>
        <c:ser>
          <c:idx val="2"/>
          <c:order val="2"/>
          <c:tx>
            <c:strRef>
              <c:f>Pivot!$D$14</c:f>
              <c:strCache>
                <c:ptCount val="1"/>
                <c:pt idx="0">
                  <c:v>Mechanical Works</c:v>
                </c:pt>
              </c:strCache>
            </c:strRef>
          </c:tx>
          <c:spPr>
            <a:solidFill>
              <a:schemeClr val="accent3"/>
            </a:solidFill>
            <a:ln>
              <a:noFill/>
            </a:ln>
            <a:effectLst/>
          </c:spPr>
          <c:invertIfNegative val="0"/>
          <c:cat>
            <c:strRef>
              <c:f>Pivot!$A$15:$A$17</c:f>
              <c:strCache>
                <c:ptCount val="3"/>
                <c:pt idx="0">
                  <c:v>FPE</c:v>
                </c:pt>
                <c:pt idx="1">
                  <c:v>FAZ</c:v>
                </c:pt>
                <c:pt idx="2">
                  <c:v>Mansour</c:v>
                </c:pt>
              </c:strCache>
            </c:strRef>
          </c:cat>
          <c:val>
            <c:numRef>
              <c:f>Pivot!$D$15:$D$17</c:f>
              <c:numCache>
                <c:formatCode>_(* #,##0.00_);_(* \(#,##0.00\);_(* "-"??_);_(@_)</c:formatCode>
                <c:ptCount val="3"/>
                <c:pt idx="0">
                  <c:v>262430.96499999997</c:v>
                </c:pt>
                <c:pt idx="1">
                  <c:v>212233.44000000003</c:v>
                </c:pt>
                <c:pt idx="2">
                  <c:v>325991.77999999997</c:v>
                </c:pt>
              </c:numCache>
            </c:numRef>
          </c:val>
          <c:extLst>
            <c:ext xmlns:c16="http://schemas.microsoft.com/office/drawing/2014/chart" uri="{C3380CC4-5D6E-409C-BE32-E72D297353CC}">
              <c16:uniqueId val="{00000002-A0F6-4EC6-947E-3B871A689928}"/>
            </c:ext>
          </c:extLst>
        </c:ser>
        <c:dLbls>
          <c:showLegendKey val="0"/>
          <c:showVal val="0"/>
          <c:showCatName val="0"/>
          <c:showSerName val="0"/>
          <c:showPercent val="0"/>
          <c:showBubbleSize val="0"/>
        </c:dLbls>
        <c:gapWidth val="150"/>
        <c:overlap val="100"/>
        <c:axId val="29295503"/>
        <c:axId val="401528815"/>
      </c:barChart>
      <c:catAx>
        <c:axId val="29295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528815"/>
        <c:crosses val="autoZero"/>
        <c:auto val="1"/>
        <c:lblAlgn val="ctr"/>
        <c:lblOffset val="100"/>
        <c:noMultiLvlLbl val="0"/>
      </c:catAx>
      <c:valAx>
        <c:axId val="401528815"/>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955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per Trade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Pivot!$E$14</c:f>
              <c:strCache>
                <c:ptCount val="1"/>
                <c:pt idx="0">
                  <c:v>CIVIL/AR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Pivot!$A$15:$A$17</c:f>
              <c:strCache>
                <c:ptCount val="3"/>
                <c:pt idx="0">
                  <c:v>FPE</c:v>
                </c:pt>
                <c:pt idx="1">
                  <c:v>FAZ</c:v>
                </c:pt>
                <c:pt idx="2">
                  <c:v>Mansour</c:v>
                </c:pt>
              </c:strCache>
            </c:strRef>
          </c:cat>
          <c:val>
            <c:numRef>
              <c:f>Pivot!$E$15:$E$17</c:f>
              <c:numCache>
                <c:formatCode>0%</c:formatCode>
                <c:ptCount val="3"/>
                <c:pt idx="0">
                  <c:v>0.41470037806512766</c:v>
                </c:pt>
                <c:pt idx="1">
                  <c:v>0.45616820225132509</c:v>
                </c:pt>
                <c:pt idx="2">
                  <c:v>0.35814789898932614</c:v>
                </c:pt>
              </c:numCache>
            </c:numRef>
          </c:val>
          <c:extLst>
            <c:ext xmlns:c16="http://schemas.microsoft.com/office/drawing/2014/chart" uri="{C3380CC4-5D6E-409C-BE32-E72D297353CC}">
              <c16:uniqueId val="{00000000-2004-4B08-970B-AA630B69F701}"/>
            </c:ext>
          </c:extLst>
        </c:ser>
        <c:ser>
          <c:idx val="1"/>
          <c:order val="1"/>
          <c:tx>
            <c:strRef>
              <c:f>Pivot!$F$14</c:f>
              <c:strCache>
                <c:ptCount val="1"/>
                <c:pt idx="0">
                  <c:v> El/TEL </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Pivot!$A$15:$A$17</c:f>
              <c:strCache>
                <c:ptCount val="3"/>
                <c:pt idx="0">
                  <c:v>FPE</c:v>
                </c:pt>
                <c:pt idx="1">
                  <c:v>FAZ</c:v>
                </c:pt>
                <c:pt idx="2">
                  <c:v>Mansour</c:v>
                </c:pt>
              </c:strCache>
            </c:strRef>
          </c:cat>
          <c:val>
            <c:numRef>
              <c:f>Pivot!$F$15:$F$17</c:f>
              <c:numCache>
                <c:formatCode>0%</c:formatCode>
                <c:ptCount val="3"/>
                <c:pt idx="0">
                  <c:v>0.28715178824449211</c:v>
                </c:pt>
                <c:pt idx="1">
                  <c:v>0.29687428983267639</c:v>
                </c:pt>
                <c:pt idx="2">
                  <c:v>0.32936189323649501</c:v>
                </c:pt>
              </c:numCache>
            </c:numRef>
          </c:val>
          <c:extLst>
            <c:ext xmlns:c16="http://schemas.microsoft.com/office/drawing/2014/chart" uri="{C3380CC4-5D6E-409C-BE32-E72D297353CC}">
              <c16:uniqueId val="{00000001-2004-4B08-970B-AA630B69F701}"/>
            </c:ext>
          </c:extLst>
        </c:ser>
        <c:ser>
          <c:idx val="2"/>
          <c:order val="2"/>
          <c:tx>
            <c:strRef>
              <c:f>Pivot!$G$14</c:f>
              <c:strCache>
                <c:ptCount val="1"/>
                <c:pt idx="0">
                  <c:v>ME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Pivot!$A$15:$A$17</c:f>
              <c:strCache>
                <c:ptCount val="3"/>
                <c:pt idx="0">
                  <c:v>FPE</c:v>
                </c:pt>
                <c:pt idx="1">
                  <c:v>FAZ</c:v>
                </c:pt>
                <c:pt idx="2">
                  <c:v>Mansour</c:v>
                </c:pt>
              </c:strCache>
            </c:strRef>
          </c:cat>
          <c:val>
            <c:numRef>
              <c:f>Pivot!$G$15:$G$17</c:f>
              <c:numCache>
                <c:formatCode>0%</c:formatCode>
                <c:ptCount val="3"/>
                <c:pt idx="0">
                  <c:v>0.29814783369038023</c:v>
                </c:pt>
                <c:pt idx="1">
                  <c:v>0.24695750791599846</c:v>
                </c:pt>
                <c:pt idx="2">
                  <c:v>0.3124902077741788</c:v>
                </c:pt>
              </c:numCache>
            </c:numRef>
          </c:val>
          <c:extLst>
            <c:ext xmlns:c16="http://schemas.microsoft.com/office/drawing/2014/chart" uri="{C3380CC4-5D6E-409C-BE32-E72D297353CC}">
              <c16:uniqueId val="{00000002-2004-4B08-970B-AA630B69F701}"/>
            </c:ext>
          </c:extLst>
        </c:ser>
        <c:dLbls>
          <c:dLblPos val="ctr"/>
          <c:showLegendKey val="0"/>
          <c:showVal val="1"/>
          <c:showCatName val="0"/>
          <c:showSerName val="0"/>
          <c:showPercent val="0"/>
          <c:showBubbleSize val="0"/>
        </c:dLbls>
        <c:gapWidth val="55"/>
        <c:overlap val="100"/>
        <c:serLines>
          <c:spPr>
            <a:ln w="9525" cap="flat" cmpd="sng" algn="ctr">
              <a:solidFill>
                <a:schemeClr val="tx1">
                  <a:lumMod val="35000"/>
                  <a:lumOff val="65000"/>
                </a:schemeClr>
              </a:solidFill>
              <a:round/>
            </a:ln>
            <a:effectLst/>
          </c:spPr>
        </c:serLines>
        <c:axId val="941900495"/>
        <c:axId val="44481487"/>
      </c:barChart>
      <c:catAx>
        <c:axId val="9419004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a:t>Tenderers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481487"/>
        <c:crosses val="autoZero"/>
        <c:auto val="1"/>
        <c:lblAlgn val="ctr"/>
        <c:lblOffset val="100"/>
        <c:noMultiLvlLbl val="0"/>
      </c:catAx>
      <c:valAx>
        <c:axId val="44481487"/>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300" b="0" i="0" baseline="0">
                    <a:effectLst/>
                  </a:rPr>
                  <a:t>Percentage of Total Cost</a:t>
                </a:r>
                <a:endParaRPr lang="en-US" sz="13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1900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46759</xdr:colOff>
      <xdr:row>36</xdr:row>
      <xdr:rowOff>107805</xdr:rowOff>
    </xdr:from>
    <xdr:to>
      <xdr:col>2</xdr:col>
      <xdr:colOff>1000124</xdr:colOff>
      <xdr:row>50</xdr:row>
      <xdr:rowOff>184005</xdr:rowOff>
    </xdr:to>
    <xdr:graphicFrame macro="">
      <xdr:nvGraphicFramePr>
        <xdr:cNvPr id="5" name="Chart 4">
          <a:extLst>
            <a:ext uri="{FF2B5EF4-FFF2-40B4-BE49-F238E27FC236}">
              <a16:creationId xmlns:a16="http://schemas.microsoft.com/office/drawing/2014/main" id="{0B45DA2C-52D9-4C02-89B6-C261FA6FE2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1274617</xdr:colOff>
      <xdr:row>36</xdr:row>
      <xdr:rowOff>125124</xdr:rowOff>
    </xdr:from>
    <xdr:to>
      <xdr:col>5</xdr:col>
      <xdr:colOff>917863</xdr:colOff>
      <xdr:row>51</xdr:row>
      <xdr:rowOff>10824</xdr:rowOff>
    </xdr:to>
    <xdr:graphicFrame macro="">
      <xdr:nvGraphicFramePr>
        <xdr:cNvPr id="6" name="Chart 5">
          <a:extLst>
            <a:ext uri="{FF2B5EF4-FFF2-40B4-BE49-F238E27FC236}">
              <a16:creationId xmlns:a16="http://schemas.microsoft.com/office/drawing/2014/main" id="{588509D7-4965-4E10-ADDE-C35985E462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60613</xdr:colOff>
      <xdr:row>2</xdr:row>
      <xdr:rowOff>100445</xdr:rowOff>
    </xdr:from>
    <xdr:to>
      <xdr:col>24</xdr:col>
      <xdr:colOff>389659</xdr:colOff>
      <xdr:row>16</xdr:row>
      <xdr:rowOff>176645</xdr:rowOff>
    </xdr:to>
    <xdr:graphicFrame macro="">
      <xdr:nvGraphicFramePr>
        <xdr:cNvPr id="9" name="Chart 8">
          <a:extLst>
            <a:ext uri="{FF2B5EF4-FFF2-40B4-BE49-F238E27FC236}">
              <a16:creationId xmlns:a16="http://schemas.microsoft.com/office/drawing/2014/main" id="{E305069B-DF72-4EDB-B6EE-6371C2A614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77932</xdr:colOff>
      <xdr:row>2</xdr:row>
      <xdr:rowOff>135082</xdr:rowOff>
    </xdr:from>
    <xdr:to>
      <xdr:col>32</xdr:col>
      <xdr:colOff>406977</xdr:colOff>
      <xdr:row>17</xdr:row>
      <xdr:rowOff>20782</xdr:rowOff>
    </xdr:to>
    <xdr:graphicFrame macro="">
      <xdr:nvGraphicFramePr>
        <xdr:cNvPr id="10" name="Chart 9">
          <a:extLst>
            <a:ext uri="{FF2B5EF4-FFF2-40B4-BE49-F238E27FC236}">
              <a16:creationId xmlns:a16="http://schemas.microsoft.com/office/drawing/2014/main" id="{BA72972E-30A2-4CEA-BC58-E9FCC0A34E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33</xdr:col>
      <xdr:colOff>25977</xdr:colOff>
      <xdr:row>2</xdr:row>
      <xdr:rowOff>135081</xdr:rowOff>
    </xdr:from>
    <xdr:to>
      <xdr:col>40</xdr:col>
      <xdr:colOff>355022</xdr:colOff>
      <xdr:row>17</xdr:row>
      <xdr:rowOff>20781</xdr:rowOff>
    </xdr:to>
    <xdr:graphicFrame macro="">
      <xdr:nvGraphicFramePr>
        <xdr:cNvPr id="11" name="Chart 10">
          <a:extLst>
            <a:ext uri="{FF2B5EF4-FFF2-40B4-BE49-F238E27FC236}">
              <a16:creationId xmlns:a16="http://schemas.microsoft.com/office/drawing/2014/main" id="{C21F8B9D-4FBD-4376-81FD-FD1F2EC1AB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112567</xdr:colOff>
      <xdr:row>2</xdr:row>
      <xdr:rowOff>65809</xdr:rowOff>
    </xdr:from>
    <xdr:to>
      <xdr:col>16</xdr:col>
      <xdr:colOff>441613</xdr:colOff>
      <xdr:row>16</xdr:row>
      <xdr:rowOff>142009</xdr:rowOff>
    </xdr:to>
    <xdr:graphicFrame macro="">
      <xdr:nvGraphicFramePr>
        <xdr:cNvPr id="12" name="Chart 11">
          <a:extLst>
            <a:ext uri="{FF2B5EF4-FFF2-40B4-BE49-F238E27FC236}">
              <a16:creationId xmlns:a16="http://schemas.microsoft.com/office/drawing/2014/main" id="{3FEA4035-231F-4371-8E06-FFB1E95791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8659</xdr:colOff>
      <xdr:row>17</xdr:row>
      <xdr:rowOff>83127</xdr:rowOff>
    </xdr:from>
    <xdr:to>
      <xdr:col>16</xdr:col>
      <xdr:colOff>337705</xdr:colOff>
      <xdr:row>31</xdr:row>
      <xdr:rowOff>159327</xdr:rowOff>
    </xdr:to>
    <xdr:graphicFrame macro="">
      <xdr:nvGraphicFramePr>
        <xdr:cNvPr id="13" name="Chart 12">
          <a:extLst>
            <a:ext uri="{FF2B5EF4-FFF2-40B4-BE49-F238E27FC236}">
              <a16:creationId xmlns:a16="http://schemas.microsoft.com/office/drawing/2014/main" id="{D97E3B15-430A-4FDB-B241-6972F695C2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147203</xdr:colOff>
      <xdr:row>18</xdr:row>
      <xdr:rowOff>13854</xdr:rowOff>
    </xdr:from>
    <xdr:to>
      <xdr:col>24</xdr:col>
      <xdr:colOff>476249</xdr:colOff>
      <xdr:row>32</xdr:row>
      <xdr:rowOff>90054</xdr:rowOff>
    </xdr:to>
    <xdr:graphicFrame macro="">
      <xdr:nvGraphicFramePr>
        <xdr:cNvPr id="14" name="Chart 13">
          <a:extLst>
            <a:ext uri="{FF2B5EF4-FFF2-40B4-BE49-F238E27FC236}">
              <a16:creationId xmlns:a16="http://schemas.microsoft.com/office/drawing/2014/main" id="{60E7F135-646D-4FF4-BD00-46F664ACBF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zan AlJafari" refreshedDate="44994.613861226855" createdVersion="6" refreshedVersion="6" minRefreshableVersion="3" recordCount="5488" xr:uid="{BB65903D-40F8-4C20-806C-5A5C95F73CCB}">
  <cacheSource type="worksheet">
    <worksheetSource name="MasterBOQ"/>
  </cacheSource>
  <cacheFields count="18">
    <cacheField name="Tenderer " numFmtId="0">
      <sharedItems count="4">
        <s v="FPE"/>
        <s v="Mansour"/>
        <s v="FAZ"/>
        <s v="FAZ old"/>
      </sharedItems>
    </cacheField>
    <cacheField name="Bill" numFmtId="0">
      <sharedItems containsMixedTypes="1" containsNumber="1" containsInteger="1" minValue="1" maxValue="32" count="24">
        <s v="interleaf"/>
        <s v="TOC"/>
        <n v="1"/>
        <n v="2"/>
        <n v="3"/>
        <n v="4"/>
        <n v="5"/>
        <n v="6"/>
        <n v="7"/>
        <n v="8"/>
        <n v="9"/>
        <n v="10"/>
        <n v="11"/>
        <n v="12"/>
        <n v="14"/>
        <n v="21"/>
        <n v="22"/>
        <n v="23"/>
        <n v="26"/>
        <n v="27"/>
        <n v="28"/>
        <n v="31"/>
        <n v="32"/>
        <s v="Sum"/>
      </sharedItems>
    </cacheField>
    <cacheField name="Bill Name" numFmtId="0">
      <sharedItems containsBlank="1" count="23">
        <m/>
        <s v="GENERAL REQUIREMENTS "/>
        <s v="SITE CONSTRUCTION"/>
        <s v="CONCRETE"/>
        <s v="MASONRY"/>
        <s v="METALS"/>
        <s v="WOOD AND PLASTICS "/>
        <s v="THERMAL AND MOISTURE PROTECTION"/>
        <s v="OPENINGS"/>
        <s v="FINISHES"/>
        <s v="SPECIALTIES"/>
        <s v="EQUIPMENT"/>
        <s v="FURNISHINGS"/>
        <s v="CONVEYING EQUIPMENT"/>
        <s v="FIRE SUPPRESSION"/>
        <s v="PLUMBING"/>
        <s v="HEATING, VENTILATING AND AIR CONDITIONING"/>
        <s v="ELECTRICAL"/>
        <s v="COMMUNICATIONS"/>
        <s v="ELECTRONIC SAFETY AND SECURITY"/>
        <s v=" EARTHWORK"/>
        <s v="EXTERIOR IMPROVEMENTS"/>
        <s v="SUMMARY"/>
      </sharedItems>
    </cacheField>
    <cacheField name="Section" numFmtId="0">
      <sharedItems containsBlank="1" count="107">
        <m/>
        <s v="010000"/>
        <s v="To Summary"/>
        <s v="024119"/>
        <s v="033000"/>
        <s v="035440"/>
        <s v="042000"/>
        <s v="042300"/>
        <s v="042313"/>
        <s v="044200"/>
        <s v="055000"/>
        <s v="055213"/>
        <s v="055300"/>
        <s v="057300"/>
        <s v="066200"/>
        <s v="071113"/>
        <s v="071416"/>
        <s v="071800"/>
        <s v="072100"/>
        <s v="075323"/>
        <s v="077200"/>
        <s v="079200"/>
        <s v="081113"/>
        <s v="081416"/>
        <s v="083113"/>
        <s v="083213"/>
        <s v="084113"/>
        <s v="085113"/>
        <s v="087111"/>
        <s v="092400"/>
        <s v="092900"/>
        <s v="093000"/>
        <s v="095133"/>
        <s v="095423"/>
        <s v="096340"/>
        <s v="099113"/>
        <s v="099123"/>
        <s v="099600"/>
        <s v="101423"/>
        <s v="102800"/>
        <s v="104416"/>
        <s v="114000"/>
        <s v="117000"/>
        <s v="123640"/>
        <s v="124813"/>
        <s v="142100"/>
        <s v="211100"/>
        <s v="213113"/>
        <s v="220719"/>
        <s v="221116"/>
        <s v="221123"/>
        <s v="221123.13"/>
        <s v="221316"/>
        <s v="221319"/>
        <s v="221429"/>
        <s v="223100"/>
        <s v="223500"/>
        <s v="224000"/>
        <s v="230713"/>
        <s v="230719"/>
        <s v="230900"/>
        <s v="231113"/>
        <s v="231126"/>
        <s v="232113"/>
        <s v="232123"/>
        <s v="232500"/>
        <s v="233113"/>
        <s v="233300"/>
        <s v="233423"/>
        <s v="233713"/>
        <s v="235100"/>
        <s v="235223"/>
        <s v="237320"/>
        <s v="237413"/>
        <s v="238126"/>
        <s v="238233"/>
        <s v="239000"/>
        <s v="260519"/>
        <s v="260526"/>
        <s v="260536"/>
        <s v="260543"/>
        <s v="262413"/>
        <s v="262416"/>
        <s v="262419"/>
        <s v="262726"/>
        <s v="262816"/>
        <s v="263213"/>
        <s v="263353"/>
        <s v="263600"/>
        <s v="264113"/>
        <s v="265100"/>
        <s v="270536"/>
        <s v="271105"/>
        <s v="271305"/>
        <s v="271505"/>
        <s v="272109"/>
        <s v="272133"/>
        <s v="274133"/>
        <s v="274116"/>
        <s v="275118"/>
        <s v="275223"/>
        <s v="284621.13"/>
        <s v="311000"/>
        <s v="321400"/>
        <s v="321116.16"/>
        <s v="321216"/>
        <s v="SUMMARY"/>
      </sharedItems>
    </cacheField>
    <cacheField name="Section Name" numFmtId="0">
      <sharedItems containsBlank="1" count="108">
        <m/>
        <s v=" GENERAL REQUIREMENTS"/>
        <s v="To Summary"/>
        <s v=" SELECTIVE STRUCTURE DEMOLITION"/>
        <s v=" CAST - IN PLACE CONCRETE  "/>
        <s v=" CEMENT BASED SCREED "/>
        <s v=" UNIT MASONRY "/>
        <s v=" GLASS UNIT MASONRY"/>
        <s v=" VERTICAL GLASS UNIT MASONRY"/>
        <s v=" EXTERIOR STONE CLADDING"/>
        <s v=" METAL FABRICATIONS"/>
        <s v=" PIPE AND TUBE RAILINGS"/>
        <s v=" METAL GRATINGS"/>
        <s v=" DECORATIVE METAL RAILINGS"/>
        <s v=" CAST PLASTIC (GRP) FABRICATIONS"/>
        <s v=" BITUMINOUS DAMPROOFING"/>
        <s v=" COLD FLUID APPLIED WATERPROOFING"/>
        <s v=" TRAFFIC COATINGS"/>
        <s v=" THERMAL INSULATION"/>
        <s v=" ETHYLENE-PROPYLENE DIENE-MONOMER (EPDM) ROOFING"/>
        <s v=" ROOF ACCESSORIES"/>
        <s v=" JOINT SEALANTS"/>
        <s v=" HOLLOW METAL DOORS AND FRAMES"/>
        <s v=" FLUSH WOOD DOORS"/>
        <s v=" ACCESS DOORS AND FRAMES"/>
        <s v="SLIDING ALUMINIUM-FRAMED GLASS DOORS"/>
        <s v=" ALUMINUM FRAMED ENTRANCES AND STOREFRONTS"/>
        <s v=" ALUMINUM WINDOWS"/>
        <s v=" DOOR HARDWARE (SCHEDULED BY DESCRIBING PRODUCTS)"/>
        <s v=" PORTLAND CEMENT PLASTER"/>
        <s v=" GYPSUM BOARD"/>
        <s v=" TILING"/>
        <s v=" ACOUSTICAL METAL PAN CEILINGS"/>
        <s v=" LINEAR METAL CEILINGS"/>
        <s v=" STONE FLOORING"/>
        <s v=" EXTERIOR PAINTING"/>
        <s v=" INTERIOR PAINTING"/>
        <s v=" HIGH PERFORMANCE COATINGS"/>
        <s v=" PANEL SIGNAGE"/>
        <s v=" TOILET, BATH AND LAUNDRY ACCESSORIES"/>
        <s v=" FIRE-EXTINGUISHERS"/>
        <s v=" FOOD SERVICE EQUIPMENT"/>
        <s v=" LAUNDRY EQUIPMENT"/>
        <s v=" STONE CONTERTOPS"/>
        <s v=" ENTRANCE FLOOR MATS AND FRAME"/>
        <s v=" ELECTRIC TRACTION ELEVATORS"/>
        <s v="FACILITY FIRE-SUPPRESSION WATER- SERVICE PIPING"/>
        <s v=" ELECTRIC-DRIVE, CENTRIFUGAL FIRE PUMPS"/>
        <s v=" PLUMBING PIPING INSULATION"/>
        <s v=" WATER DISTRIBUTION PIPING"/>
        <s v=" DOMESTIC WATER PIPING SPECIALTIES"/>
        <s v=" DOMESTIC WATER PUMPS "/>
        <s v=" DOMESTIC WATER PACKAGED BOOSTER PUMP SETS"/>
        <s v=" SANITARY WASTE AND VENT PIPING"/>
        <s v=" SANITARY WATER PIPING SPECIALTIES"/>
        <s v=" SUMP PUMPS"/>
        <s v=" DOMESTIC WATER SOFTNERS"/>
        <s v=" DOMESTIC WATER HEAT EXCHANGERS"/>
        <s v=" PLUMBING FIXTURES"/>
        <s v=" DUCT INSULATION"/>
        <s v=" HVAC PIPE INSULATION"/>
        <s v=" BUILDING MANAGEMENT SYSTEM (BMS), INSTRUMENTATION AND CONTROLS"/>
        <s v=" FACILITY FUEL OIL PIPING"/>
        <s v=" FACILITY LIQUEFIED PETROLIUM GAS PIPING"/>
        <s v=" HYDRONIC PIPING"/>
        <s v=" HYDRONIC PUMPS"/>
        <s v=" HVAC WATER TREATMENT"/>
        <s v=" METAL DUCTS"/>
        <s v=" AIR DUCT ACCESSORIES"/>
        <s v=" POWER VENTILATOR UTILITY SET FANS"/>
        <s v=" DIFFUSERS, REGISTERS, AND GRILLES"/>
        <s v=" BREECHINGS, CHIMNEYS, AND STACKS"/>
        <s v=" CAST IRON BOILERS"/>
        <s v=" VARIABLE REFRIGERANT VOLUME AIR CONDITIONNING UNITS"/>
        <s v="PACKAGED, OUTDOOR, CENTRAL STATION AIR-HANDLING UNITS"/>
        <s v=" Split System Air Conditionners"/>
        <s v=" CONVECTORS"/>
        <s v=" SOLAR HEATING SYSTEM"/>
        <s v=" CONDUCTORS AND CABLES"/>
        <s v=" GROUNDING AND BONDING FOR ELECTRICAL SYSTEMS"/>
        <s v=" CABLE TRAYS FOR ELECTRICAL SYSTEMS"/>
        <s v=" UNDERGROUND DUCTS AND RACEWAYS FOR ELECTRICAL SYSTEMS"/>
        <s v=" SWITCHBOARDS"/>
        <s v=" PANELBOARDS"/>
        <s v="MOTOR CONTROL CENTERS"/>
        <s v=" WIRING DEVICES"/>
        <s v=" ENCLOSED SWITCHES AND CIRCUIT BREAKERS"/>
        <s v=" PACKAGED ENGINE GENERATORS"/>
        <s v=" STATIC UNINTERRUPTIBLE POWER SUPPLY "/>
        <s v=" TRANSFER SWITCHES"/>
        <s v=" LIGHTNING PROTECTION FOR STRUCTURES"/>
        <s v=" INTERIOR LIGHTING "/>
        <s v=" CABLE TRAYS FOR COMMUNICATIONS SYSTEMS"/>
        <s v=" COMMUNICATIONS EQUIPMENT ROOM FITTINGS (TIA)"/>
        <s v=" COMMUNICATIONS BACKBONE CABLING (TIA)"/>
        <s v=" COMMUNICATIONS HORIZONTAL CABLING (TIA)"/>
        <s v=" DATA COMM FOR CAMPUS NETWORK"/>
        <s v=" WIRELESS DATA NETWORK"/>
        <s v=" MASTER ANTENNA TELEVISION SYSTEM"/>
        <s v="INTEGRATED AUDIOVISUAL SYSTEMS AND EQUIPMENT - FOR AUDITORIUM"/>
        <s v=" PUBLIC ADDRESS / VOICE ALARM (PA/VA) SYSTEM"/>
        <s v="NURSE CALL-CODE BLUE SYSTEMS"/>
        <s v=" CONVENTIONAL FIRE ALARM SYSTEM"/>
        <s v=" SITE CLEARING"/>
        <s v=" UNIT PAVING"/>
        <s v=" AGGREGATE SUBBASE COURSE"/>
        <s v=" ASPHALT PAVING"/>
        <s v="SUMMARY"/>
      </sharedItems>
    </cacheField>
    <cacheField name="Trade " numFmtId="0">
      <sharedItems containsBlank="1" count="7">
        <m/>
        <s v="AR"/>
        <s v="ST"/>
        <s v="ME"/>
        <s v="EL"/>
        <s v="GE"/>
        <s v="LS"/>
      </sharedItems>
    </cacheField>
    <cacheField name="Type " numFmtId="0">
      <sharedItems count="4">
        <s v="Other"/>
        <s v="Item "/>
        <s v="Bill Sum"/>
        <s v="Total Sum"/>
      </sharedItems>
    </cacheField>
    <cacheField name="Item ID." numFmtId="0">
      <sharedItems containsSemiMixedTypes="0" containsString="0" containsNumber="1" containsInteger="1" minValue="1" maxValue="1372" count="1372">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sharedItems>
    </cacheField>
    <cacheField name="Description 1" numFmtId="0">
      <sharedItems containsBlank="1" count="331" longText="1">
        <m/>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Demolition "/>
        <s v="Alteration"/>
        <s v="Architectural Demolition "/>
        <s v="Concrete; Compressive strength on cylinder 110 kg/cm2; Ordinary Portland cement (Type I ); plain"/>
        <s v="Concrete; Compression strength on cylinder 300 kg/cm2; Ordinary Portland cement Type I;  including basic and plain finish formwork reinforced "/>
        <s v="Concrete; Compression strength on cylinder 250 kg/cm2; Ordinary Portland cement Type I;  including basic and plain finish formwork reinforced "/>
        <s v="Bar reinforcement"/>
        <s v="Dowel Bars Planted With Epoxy Mortar"/>
        <s v="035440 - CEMENT BASED SCREED "/>
        <s v="Cement-sand screed; finished to receive sheet membrane; laid to falls and cross falls; to"/>
        <s v="Cement-sand screed topping; trowelled finish; to receive finish; to"/>
        <s v="Cement-sand screed filling; to receive finish; to"/>
        <s v="042000 - UNIT MASONRY "/>
        <s v="Concrete hollow blocks; ordinary Portland cement; including mortar bedding and jointing; to "/>
        <s v="Concrete blocks; ordinary Portland cement; including mortar bedding and jointing; fire rated; to"/>
        <s v="042300 - GLASS UNIT MASONRY"/>
        <s v="042313 - VERTICAL GLASS UNIT MASONRY"/>
        <s v="Glass block partitions; including all necessary fixings and fittings materials; as specified and as shown on Drawings"/>
        <s v="044200 - EXTERIOR STONE CLADDING"/>
        <s v="Limestone cladding slabs and features; 30 mm thick; best quality limestone; including backing mortar, water repellents, and all necessary fixings and fittings materials; as specified and as shown on Drawings"/>
        <s v="055000 - METAL FABRICATIONS"/>
        <s v="Access ladders; galvanized mild steel; comprising flat strings and bar rungs; including brackets, anchor bolts, polyurethane paint, fittings and fixings; complete; as specified and as Drg. A-502"/>
        <s v="Burglar bar protection; comprising steel bar welded to steel box frame; including epoxy paint, ironmongery, fittings and fixings; complete; as specified and as Drg. A-600"/>
        <s v="055213 - PIPE AND TUBE RAILINGS"/>
        <s v="Balustrades and handrails; constructed from galvanized tubular steel, finish to receive paint; comprising 60 diameter top rail, 25 diameter intermediate rails, 37.5 diameter posts; including mild steel cover flange, anchored to concrete; fittings and fixings; complete; as specified and as Drg. A-501; detail 1"/>
        <s v="Steel handrail and balustrades; comprising 60 diameter tubular steel section handrail, 25 diameter steel rail and 40 x 10 steel support; including steel cover flange, anchored to concrete; fittings and fixings; complete; as specified and as Drg. A-503; detail 10"/>
        <s v="055300 - METAL GRATINGS"/>
        <s v="Trench cover, ductile iron grating; comprising solid rectangular bearing bars; including galvanized steel angle frame set in concrete, fixings and fittings; complete; as specified and as Drg. A-501; detail 8"/>
        <s v="057300 - DECORATIVE METAL RAILINGS"/>
        <s v="Glass balustrades and handrails; comprising 76 diameter aluminum tubular section handrail, clear laminated tempered glass baluster, 50 x 50 aluminum hollow section bottom rail and posts; including flanges, fittings and fixings; complete; as specified and as Drg. A-503; detail 9"/>
        <s v="066200 - CAST PLASTIC (GRP) FABRICATIONS"/>
        <s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_x000a_detail 5"/>
        <s v="071113 - BITUMINOUS DAMPROOFING"/>
        <s v="071416 - COLD FLUID APPLIED WATERPROOFING"/>
        <s v="Liquid applied waterproofing membrane; single component modified polyurethane, bitumen free, waterproofing; to"/>
        <s v="071800 - TRAFFIC COATINGS"/>
        <s v="Fluid applied deck coating; polyurethane elastomeric coating, to trowelled smooth surfaces; to"/>
        <s v="072100 - THERMAL INSULATION"/>
        <s v="Extruded polystyrene insulation boards; including fittings and fixings; to"/>
        <s v="075323 - ETHYLENE-PROPYLENE DIENE-MONOMER (EPDM) ROOFING"/>
        <s v="EPDM sheet roofing; flexible sheet formed from a terpolymer of ethylene propylene diene, black colour, fully bonded; to"/>
        <s v="Filter membrane; vapour permeable geotextile, non woven thermally bonded continuous polypropylene filments; to"/>
        <s v="Elastomeric coating; U.V. protection to waterproof membrane; to"/>
        <s v="Protective covering ballast; crushed gravel; to"/>
        <s v="077200 - ROOF ACCESSORIES"/>
        <s v="Accessories; aluminum alloy; as Drg. FD-A-502; detail 6"/>
        <s v="Accessories; galvanized steel"/>
        <s v="Access hatches; comprising 2 thick galvanized pressed steel skin cover, steel angle frame set in concrete; including ironmongery, stay chain, padlock, neoprene gaskets, timber nailer, epoxy paint, fittings and fixings; complete; as specified and as Drg. FD-A-502; detail 2"/>
        <s v="079200 - JOINT SEALANTS"/>
        <s v="Expansion joints; in finish; including metal angle trim, plaster stop and architraves, filler pieces, sealant and backing cord as appropriate; complete; as specified and as Drg. FD-A-502; detail 10"/>
        <s v="081113 - HOLLOW METAL DOORS AND FRAMES"/>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
        <s v="Louvered steel doors; 43 mm thick; leaf construction type 5; galvanized; zinc coated and factory primed for painting; including fittings and fixings; complete; as specified and as Drg. A-611"/>
        <s v="Special doors; including ironmongery, accessories, painting, fittings and fixings; complete; as specified and as Drg. A-611"/>
        <s v="Steel hollow door frames; zinc coated and factory primed for painting; including fixings and fillings solid with mortar; as specified and as Drg. A-611"/>
        <s v="Steel hollow door frames; fire rated, zinc coated and factory primed for painting; including fixings and filling solid with mortar; as specified and as Drg. A-611"/>
        <s v="081416 - FLUSH WOOD DOORS"/>
        <s v="Flush wood doors; semi-solid core, 43 thick, leaf construction type 1; comprising preservative treated softwood framing and noggins faced both sides with 6 mm plywood glued and pressed to framing and lipped on all edges with hardwood, veneered faced, finished to receive clear finish paint; including fittings and fixings; complete; as specified and as Drg. A-611"/>
        <s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
        <s v="Flush wood doors; solid core, 43 thick, leaf construction type 2, fire rated, comprising hardwood framing and noggins; particle core faced both sides with 6 mm plywood lipped on all edges with hardwood, veneered faced, finished to receive clear finish paint; including intumescent strip, fittings and fixings; complete; as specified and as Drg. A-611"/>
        <s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
        <s v="Wood door frames; hardwood, factory primed for painting; including soft wood sub frame, fittings and fixings; as specified and as Drg. A-611"/>
        <s v="Wood door frames, fire rated, factory primed for painting; including sub frame, fittings and fixings; as specified and as Drg. A-611"/>
        <s v="Wood architrave; hardwood, factory primed for painting; including fittings and fixings; to"/>
        <s v="083113 - ACCESS DOORS AND FRAMES"/>
        <s v="Water tank cover; comprising 1.5 thick galvanized steel sheet skins; 50 thick injected polyurethane core, steel angle frame set in concrete; including epoxy paint, hinges, ironmongery, fittings and fixings; complete; as specified and as Drg. A-502; detail 5"/>
        <s v="Shaft access panels; comprising 100 x 50 preservative treated softwood frame, 12 thick blockboard, with hardwood edging, 6 thick plywood facing on both sides, finished to receive paint; including hinges, architrave, paint, ironmongery, fittings and fixings; complete; as specified and as Drg. A-501; detail 7"/>
        <s v="Electrical closets door; comprising 40 x 20 x 3 thick galvanized steel channel frame; 3 thick fixed steel louvers, polyurethane foam filling, with associated steel frame and hardware, factory primed for painting; including paint, ironmongery, all necessary fixings and fittings; complete; as specified and as Drg. A-501; detail 6"/>
        <s v="083213 - SLIDING ALUMINIUM-FRAMED GLASS DOORS"/>
        <s v="Sliding aluminum glass doors and screens; high performance organic PVDF coating finish; including sub frames, bedding, pointing, glazing gaskets and beads, suspension system, rails, fittings, fixings and ironmongery; glazing; as Drg. A-600"/>
        <s v="084113 - ALUMINUM FRAMED ENTRANCES AND STOREFRONTS"/>
        <s v="Aluminum alloy glazed doors and screens; high performance organic PVDF coating finish; including timber sub frames, bedding, pointing, glazing gaskets and beads, fittings, fixings and ironmongery, glazing; as Drg. A-600"/>
        <s v="085113 - ALUMINUM WINDOWS"/>
        <s v="Window and screens; aluminum alloy; high performance organic PVDF coating finish; including sub frame, fixings, bedding, pointing, glazing gaskets and beads, ironmongery, glazing; complete; as specified and as Drg. A-600"/>
        <s v="087111 - DOOR HARDWARE (SCHEDULED BY DESCRIBING PRODUCTS)"/>
        <s v="Door hardware sets; including all  ironmongery and accessories as per hardware sets scheduled by describing products; as specified and as Drg. A-611"/>
        <s v="092400 - PORTLAND CEMENT PLASTER"/>
        <s v="Cement-sand plaster; plain finish; to"/>
        <s v="Cement-sand plaster; finished to receive tiling; to"/>
        <s v="092900 - GYPSUM BOARD"/>
        <s v="Gypsum boards suspended ceiling; comprising gypsum board; finished to receive paint; including suspension system, acoustical sealant, upstands, edge trim, hangers, fittings and fixings; furring (vertical surfaces); complete; as specified and shown on Drawings; to"/>
        <s v="093000 - TILING"/>
        <s v="Ceramic tiles and fittings; vitrified unglazed, with non slip finish; including cement-sand screed; to"/>
        <s v="Glazed ceramic tiles and fittings; vitrified satin glazed with cushion edges and space lugs; to"/>
        <s v="095133 - ACOUSTICAL METAL PAN CEILINGS"/>
        <s v="Metal panel suspended ceilings; comprising 600 x 600 thick perforated aluminum panels, square edges, flat surface and polyester powder coated finish; including snap-in grid suspension system, hangers, angles and edge trims; furring (vertical surfaces); complete; complete; as specified and shown on Drawings; to"/>
        <s v="Decorative suspended ceilings; comprising gypsum boards and perforated aluminum panels; including paint on gypsum, suspension system, upstands, edge trim, hangers, fittings and fixings; furring (vertical surfaces); complete; as specified and shown on Drawings; to"/>
        <s v="095423 - LINEAR METAL CEILINGS"/>
        <s v="Linear metal suspended ceiling; aluminum 200 mm module strips with stove-enamelled finish; non perforated; including concealed grid suspension system; hangers; edge trims and angles; to"/>
        <s v="096340 - STONE FLOORING"/>
        <s v="Marble slabs and fittings; best quality, polished finish; including cement sand screed; complete; as specified and shown on Drawings"/>
        <s v="Granite slabs and fittings; best quality; polished finish; including cement-sand screed; complete; as specified and as shown on Drawings"/>
        <s v="099113 - EXTERIOR PAINTING"/>
        <s v="External textured acrylic  emulsion paint, resin based, water-resistant suitable for repeated washing and scrubbing; to concrete, masonry, render and plaster"/>
        <s v="099123 - INTERIOR PAINTING"/>
        <s v="Interior flat latex-based paint; emulsion paint, based on PVA and PVA acrylic copolymers, water resistant suitable for repeated washing and scrubbing, to concrete, masonry, render and plaster"/>
        <s v="Oil paint; oleo-resinous alkyd paint; to primed metal"/>
        <s v="Oil paint; oleo-resinous alkyd paint; to primed wood"/>
        <s v="Varnish; to wood"/>
        <s v="099600 - HIGH PERFORMANCE COATINGS"/>
        <s v="Epoxy concrete floor sealer; water dispersed, coloured, dustproofed and surface sealer; to"/>
        <s v="Polyurethane paint; to concrete, masonry, render and plaster; to"/>
        <s v="Epoxy paint; to primed metal"/>
        <s v="101423 - PANEL SIGNAGE"/>
        <s v="Internal sign; comprising 3 thick MP plastic face, 10 high copy &amp; graphics, braille dots, aluminium and wood profiles; including background, screws, fittings and fixings; complete; as specified and as Drg. A-503; detail 6"/>
        <s v="102800 - TOILET, BATH AND LAUNDRY ACCESSORIES"/>
        <s v="Miscellaneous fixtures and fittings; complete; as specified and shown on Drawings"/>
        <s v="Mirror glass; 6 mm thick; polished plate glass, surfaces mounted type, with nickel plate brass; including cardboard filler; fittings and fixings; complete; as specified and as Drg. A-503; detail 8"/>
        <s v="104416 - FIRE-EXTINGUISHERS"/>
        <s v="Portable fire extinguishers complete with all accessories"/>
        <s v="114000 - FOOD SERVICE EQUIPMENT"/>
        <s v="KITCHEN AREA"/>
        <s v="Storages"/>
        <s v="Prewash Area"/>
        <s v="Vegetable Preparation"/>
        <s v="Meat &amp; Poultry Preparation"/>
        <s v="Bakery &amp; Pastry"/>
        <s v="Hot Kitchen"/>
        <s v="Cold Kitchen"/>
        <s v="Potwash Area"/>
        <s v="Dishwash Area"/>
        <s v="Corridor"/>
        <s v="Plating Area"/>
        <s v="117000 - LAUNDRY EQUIPMENT"/>
        <s v="LAUNDRY"/>
        <s v="123640 - STONE CONTERTOPS"/>
        <s v="Reception counter units; constructed from 100 thick hollow concrete blocks, filled with concrete and reinforced 12 diameter steel bars, faced with plaster and paint on both sides, comprising 30 thick granite serving counter top, 25 thick blockboard counter top faced on all exposed surfaces with plastic laminate veneer; including base steel angle brackets, 6 thick cork board on plywood, fittings and fixings; complete; as specified and as Drg. A-503; detail 11"/>
        <s v="Pantry worktop; 30 thick granite; including 20 thick backsplash, supports and fixings; complete; as specified and as Drg. A-501; detail 14"/>
        <s v="124813 - ENTRANCE FLOOR MATS AND FRAME"/>
        <s v="Door mats and frames; corrugated rubber mat strips with aluminium slates; including aluminium frame with patent-clip-on polypropylene corner brackets for building in; including cement-sand screed levelling; complete; as specified and as Drg. A-501; detail 15"/>
        <s v="142100 - ELECTRIC TRACTION ELEVATORS"/>
        <s v="Passenger, bed, &amp; service lifts, including all necessary controls and accessories"/>
        <s v="211100 - FACILITY FIRE-SUPPRESSION WATER- SERVICE PIPING"/>
        <s v="Standpipes and wet-pipe sprinlers"/>
        <s v="Valves"/>
        <s v="Test and drain valves"/>
        <s v="Specialty Valves"/>
        <s v="213113 - ELECTRIC-DRIVE, CENTRIFUGAL FIRE PUMPS"/>
        <s v="End Suction Fire Pumps"/>
        <s v="Pressure-Maintenance Pumps"/>
        <s v="220719 - PLUMBING PIPING INSULATION"/>
        <s v="Interior Insulation, Mineral Fiber"/>
        <s v="Domestic hot and recirculated hot water, concealed"/>
        <s v="Domestic hot and recirculated hot water, on all pipes running in mechanical rooms or exposed to view, Mineral fiber with AL jacketing"/>
        <s v="221116 - WATER DISTRIBUTION PIPING"/>
        <s v="Aboveground, Water Distribution Piping"/>
        <s v="221123 - DOMESTIC WATER PIPING SPECIALTIES"/>
        <s v="WATER TAPS"/>
        <s v="PERINAL BIP COCK"/>
        <s v="Float valve"/>
        <s v="221123 - DOMESTIC WATER PUMPS "/>
        <s v="In-Line Circulators"/>
        <s v="End suction centrifugal pumps"/>
        <s v="221123.13 - DOMESTIC WATER PACKAGED BOOSTER PUMP SETS"/>
        <s v="221316 - SANITARY WASTE AND VENT PIPING"/>
        <s v="Above Ground / Underground , Soil, Waste and Vent Piping"/>
        <s v="PVC pipes "/>
        <s v="Underground, soil, waste and vent piping connecting inspection chambers"/>
        <s v="PVC pipes"/>
        <s v="Inspection Chambers "/>
        <s v="Aboveground / Underground , Soil, Waste Force Mains"/>
        <s v="Ductile-iron pipes"/>
        <s v="Aboveground , Storm Drainage Piping"/>
        <s v="22112 - SANITARY WATER PIPING SPECIALTIES"/>
        <s v="Floor drains"/>
        <s v="Floor cleanouts"/>
        <s v="Roof drains"/>
        <s v="Balcony drains"/>
        <s v="Terrace drains"/>
        <s v="221429 - SUMP PUMPS"/>
        <s v="Duplex sump pumps"/>
        <s v="223100 - DOMESTIC WATER SOFTNERS"/>
        <s v="223500- DOMESTIC WATER HEAT EXCHANGERS"/>
        <s v="Large-capacity storage heat exchangers"/>
        <s v="224000 - PLUMBING FIXTURES"/>
        <s v="Lavatories"/>
        <s v="Water closets"/>
        <s v="Bathtubs"/>
        <s v="Showers"/>
        <s v="Sinks"/>
        <s v="230713 - DUCT INSULATION"/>
        <s v="Indoor Duct And Plenum Insulation"/>
        <s v="Rectangular, supply and Return ducts, concealed"/>
        <s v="Rectangular, treated fresh air ducts, concealed"/>
        <s v="Rectangular, range-hood exhaust ducts, concealed"/>
        <s v="Outdoor Duct And Plenum Insulation"/>
        <s v="Boiler Breeching And Connector Insulation"/>
        <s v="230719 - HVAC PIPE INSULATION"/>
        <s v="Interior Insulation"/>
        <s v="Condensate drain piping"/>
        <s v="Heating hot-water supply and return, concealed"/>
        <s v="230900 - BUILDING MANAGEMENT SYSTEM (BMS), INSTRUMENTATION AND CONTROLS"/>
        <s v="System complete as specified and as shown on drawings"/>
        <s v="231113 - FACILITY FUEL OIL PIPING"/>
        <s v="Black steel pipes and fittings"/>
        <s v="Gate valves"/>
        <s v="Check valves"/>
        <s v="Fuel oil storage tanks"/>
        <s v="Strainer"/>
        <s v="231126 - FACILITY LIQUEFIED PETROLIUM GAS PIPING"/>
        <s v="Aboveground pipes and fittings"/>
        <s v="Copper pipes running under tiles"/>
        <s v="Gas panels"/>
        <s v="Solenoid valve"/>
        <s v="Excess flow shut-off valve"/>
        <s v="232113 - HYDRONIC PIPING"/>
        <s v="Hot Water Pipes"/>
        <s v="PEX-A Flexible pipe, complete with fittings, valves, controls , joints, flexible connectors, unions, flanges, couplings, sleeves and all the accessories required for system operation, maintenance and occupants comfort. "/>
        <s v="Condensate Drain Pipes"/>
        <s v="Hydronic Specialties"/>
        <s v="232123 - HYDRONIC PUMPS"/>
        <s v="Centrifugal Flexible-coupled end suction pumps"/>
        <s v="232500- HVAC WATER TREATMENT"/>
        <s v="233113- METAL DUCTS"/>
        <s v="233300 - AIR DUCT ACCESSORIES"/>
        <s v="Flexible ducts"/>
        <s v="233423- POWER VENTILATOR UTILITY SET FANS"/>
        <s v="Centrifugal inline fans"/>
        <s v="Roof Exhaust fans"/>
        <s v="233713 - DIFFUSERS, REGISTERS, AND GRILLES"/>
        <s v="Diffusers"/>
        <s v="Registers"/>
        <s v="Grilles"/>
        <s v="235100 - BREECHINGS, CHIMNEYS, AND STACKS"/>
        <s v="Boiler breeching ductwork"/>
        <s v="235223 - CAST IRON BOILERS"/>
        <s v="Hot-water boilers"/>
        <s v="237320 - VARIABLE REFRIGERANT VOLUME AIR CONDITIONNING UNITS"/>
        <s v="Indoor Units"/>
        <s v="Outdoor Units"/>
        <s v="237413 - PACKAGED, OUTDOOR, CENTRAL STATION AIR-HANDLING UNITS"/>
        <s v="238126 - Split System Air Conditionners"/>
        <s v="238233 - CONVECTORS"/>
        <s v="Radiators"/>
        <s v="Water Cabinets"/>
        <s v="includes two manifolds, one supply and one return, with all necessary accessories, valves, &amp; fittings required for system operation and maintenance"/>
        <s v="Manifold (number of inlets &amp; outlets as shown on drawings) "/>
        <s v="239000 - SOLAR HEATING SYSTEM"/>
        <s v="Solar Collectors"/>
        <s v="Type SC-01"/>
        <s v="General"/>
        <s v="260519 - CONDUCTORS AND CABLES"/>
        <s v="Single core, copper conductor, PVC insulated, (grounding cables), unarmoured; 0.6/1 kV"/>
        <s v="Multi core, copper conductor, XLPE insulated, PVC sheathed feeder cables; unarmoured; 0.6/1 kV"/>
        <s v="FP 400 Fire resistant armoured cables"/>
        <s v="260526 - GROUNDING AND BONDING FOR ELECTRICAL SYSTEMS"/>
        <s v="Type TN-S complete, for"/>
        <s v="260536 - CABLE TRAYS FOR ELECTRICAL SYSTEMS"/>
        <s v="260543 - UNDERGROUND DUCTS AND RACEWAYS FOR ELECTRICAL SYSTEMS"/>
        <s v="Underground cable duct assemblies encased in concrete"/>
        <s v="Trenches for directly buried LV cables"/>
        <s v="Manholes"/>
        <s v="262413 - SWITCHBOARDS"/>
        <s v="LV Main distribution panels including circuit breakers, busbars,etc. , as specified and as shown on drawings"/>
        <s v="262416 - PANELBOARDS"/>
        <s v="Distribution Panelboards (DPs)"/>
        <s v="Subdistribution panels"/>
        <s v="Final branch circuit panels"/>
        <s v="262419 MOTOR CONTROL CENTERS"/>
        <s v="262726 - WIRING DEVICES"/>
        <s v="Switches"/>
        <s v="Socket Outlets "/>
        <s v="Electric Outlets"/>
        <s v="262816 - ENCLOSED SWITCHES AND CIRCUIT BREAKERS"/>
        <s v="Switch Disconnectors (Disconnecting Switches)"/>
        <s v="Switch Disconnectors with Combination Starter"/>
        <s v="263213 - PACKAGED ENGINE GENERATORS"/>
        <s v="Oudooor sound proof generator, including enclosure, control panel, silencer, gas exhaust pipes, and installation of all accessories and equipment required."/>
        <s v="263353 - STATIC UNINTERRUPTIBLE POWER SUPPLY "/>
        <s v="UPS system complete, including"/>
        <s v="battery, charger, inverter, transfer"/>
        <s v="switch and manual by pass switch  "/>
        <s v="263600 - TRANSFER SWITCHES"/>
        <s v="Automatic transfer switch"/>
        <s v="264113 - LIGHTNING PROTECTION FOR STRUCTURES"/>
        <s v="265100 - INTERIOR LIGHTING "/>
        <s v="Lighting Fixtures"/>
        <s v="270536 - CABLE TRAYS FOR COMMUNICATIONS SYSTEMS"/>
        <s v="Supply, installation, testing, commissioning, putting into satisfactory operation and handing over complete Cable Trays for Communication Systems; including all necessary accessories, fittings, Support, fixation, cable bonding and labelling, cable management, licenses and all required software ; complete; As shown on drawings and described in specifications"/>
        <s v="Covered Cable Trays"/>
        <s v="271105 - COMMUNICATIONS EQUIPMENT ROOM FITTINGS (TIA)"/>
        <s v="Supply, installation, testing, commissioning, putting into satisfactory operation and handing over complete Communication Equipment Room Fittings ; including all necessary accessories, fittings, Support, fixation, cable bonding and labelling, cable management, licenses and all required software ; complete; As shown on drawings and described in specifications"/>
        <s v="Telecommunications equipment cabinets; wall-mounted; modular type;"/>
        <s v="271305 - COMMUNICATIONS BACKBONE CABLING (TIA)"/>
        <s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
        <s v="Backbone Cables: UTP; CAT 3; PVC sheathed; suitable for indoor use as specified;"/>
        <s v="Main and Intermediate Cross-Connects"/>
        <s v="271505 - COMMUNICATIONS HORIZONTAL CABLING (TIA)"/>
        <s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
        <s v="Telecommunications Outlets/Connectors"/>
        <s v="Horizontal Cross-connects, "/>
        <s v="272109 - DATA COMM FOR CAMPUS NETWORK"/>
        <s v="Supply, installation, testing, commissioning, putting into satisfactory operation and handing over complete Data Communication Devices ; including all necessary accessories, fittings, Support, fixation, cable bonding and labelling, cable management, licenses and all required software ; complete; As shown on drawings and described in specifications"/>
        <s v="Active communications and data processing equipment"/>
        <s v="272133 - WIRELESS DATA NETWORK"/>
        <s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
        <s v="Wireless data network components"/>
        <s v="274133- MASTER ANTENNA TELEVISION SYSTEM"/>
        <s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
        <s v="274116  - INTEGRATED AUDIOVISUAL SYSTEMS AND EQUIPMENT - FOR AUDITORIUM"/>
        <s v="Supply, installation, testing, commissioning, putting into satisfactory operation and handing over complete Integrated AV System ; including all necessary accessories, fittings, Support, fixation, cable bonding and labelling, cable management, licenses and all required software ; complete; As shown on drawings and described in specifications"/>
        <s v="Signal Processing and Central Equipment:"/>
        <s v="Video Projection Equipment &amp; Accessories"/>
        <s v="Sound Re-inforcement Equipment:"/>
        <s v="Miscellaneous Components:"/>
        <s v="A/V Equipment Racks/ Cabinets"/>
        <s v="275118 - PUBLIC ADDRESS / VOICE ALARM (PA/VA) SYSTEM"/>
        <s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
        <s v="Central (Headend) System Components;"/>
        <s v="System Peripheral Devices;"/>
        <s v="275223- NURSE CALL-CODE BLUE SYSTEMS"/>
        <s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s v="284621.13 - CONVENTIONAL FIRE ALARM SYSTEM"/>
        <s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
        <s v="Fire-alarm signal initiation devices "/>
        <s v="Fire-alarm Notification devices "/>
        <s v="Addressable interface devices,"/>
        <s v="311000 - SITE CLEARING"/>
        <s v="Site preparation"/>
        <s v="Excavating"/>
        <s v="Filling "/>
        <s v="321400 - UNIT PAVING"/>
        <s v="Precast concrete curb; ordinary Portland cement, smooth finish, reinforced; including fittings and fixings; complete; as specified and as Drg. A-501; detail 12"/>
        <s v="Precast concrete tiles; including bedding mortar; to"/>
        <s v="321116.16 - AGGREGATE SUBBASE COURSE"/>
        <s v="321216 - ASPHALT PAVING"/>
        <s v="0.5 MESAL"/>
        <s v="SUMMARY"/>
      </sharedItems>
    </cacheField>
    <cacheField name="Description 2" numFmtId="0">
      <sharedItems containsBlank="1" count="346" longText="1">
        <m/>
        <s v="Conditions of Contract"/>
        <s v="Demolition "/>
        <s v="Alteration"/>
        <s v="Demolish and cart away existing block (Solid and/or Hollow) and concrete elements with all finishes; including steel reinforcement, make good all disturbed surround to receive new finishes; complete; as specified, shown on Drawings and Engineer's instructions"/>
        <s v="Demolish and cart away existing finish; including all related works, make good all disturbed surround to receive new finish; complete; as specified, shown on Drawings and Engineer's instructions"/>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Concrete; Compressive strength on cylinder 110 kg/cm2; Ordinary Portland cement (Type I ); plain"/>
        <s v="Concrete; Compression strength on cylinder 300 kg/cm2; Ordinary Portland cement Type I;  including basic and plain finish formwork reinforced "/>
        <s v="Concrete; Compression strength on cylinder 250 kg/cm2; Ordinary Portland cement Type I;  including basic and plain finish formwork reinforced "/>
        <s v="Bar reinforcement"/>
        <s v="Dowel Bars Planted With Epoxy Mortar"/>
        <s v="035440 - CEMENT BASED SCREED "/>
        <s v="Cement-sand screed; finished to receive sheet membrane; laid to falls and cross falls; to"/>
        <s v="Cement-sand screed topping; trowelled finish; to receive finish; to"/>
        <s v="Cement-sand screed filling; to receive finish; to"/>
        <s v="042000 - UNIT MASONRY "/>
        <s v="Concrete hollow blocks; ordinary Portland cement; including mortar bedding and jointing; to "/>
        <s v="Concrete blocks; ordinary Portland cement; including mortar bedding and jointing; fire rated; to"/>
        <s v="042300 - GLASS UNIT MASONRY"/>
        <s v="042313 - VERTICAL GLASS UNIT MASONRY"/>
        <s v="Glass block partitions; including all necessary fixings and fittings materials; as specified and as shown on Drawings"/>
        <s v="044200 - EXTERIOR STONE CLADDING"/>
        <s v="Limestone cladding slabs and features; 30 mm thick; best quality limestone; including backing mortar, water repellents, and all necessary fixings and fittings materials; as specified and as shown on Drawings"/>
        <s v="055000 - METAL FABRICATIONS"/>
        <s v="Access ladders; galvanized mild steel; comprising flat strings and bar rungs; including brackets, anchor bolts, polyurethane paint, fittings and fixings; complete; as specified and as Drg. A-502"/>
        <s v="Burglar bar protection; comprising steel bar welded to steel box frame; including epoxy paint, ironmongery, fittings and fixings; complete; as specified and as Drg. A-600"/>
        <s v="055213 - PIPE AND TUBE RAILINGS"/>
        <s v="Balustrades and handrails; constructed from galvanized tubular steel, finish to receive paint; comprising 60 diameter top rail, 25 diameter intermediate rails, 37.5 diameter posts; including mild steel cover flange, anchored to concrete; fittings and fixings; complete; as specified and as Drg. A-501; detail 1"/>
        <s v="Steel handrail and balustrades; comprising 60 diameter tubular steel section handrail, 25 diameter steel rail and 40 x 10 steel support; including steel cover flange, anchored to concrete; fittings and fixings; complete; as specified and as Drg. A-503; detail 10"/>
        <s v="055300 - METAL GRATINGS"/>
        <s v="Trench cover, ductile iron grating; comprising solid rectangular bearing bars; including galvanized steel angle frame set in concrete, fixings and fittings; complete; as specified and as Drg. A-501; detail 8"/>
        <s v="057300 - DECORATIVE METAL RAILINGS"/>
        <s v="Glass balustrades and handrails; comprising 76 diameter aluminum tubular section handrail, clear laminated tempered glass baluster, 50 x 50 aluminum hollow section bottom rail and posts; including flanges, fittings and fixings; complete; as specified and as Drg. A-503; detail 9"/>
        <s v="066200 - CAST PLASTIC (GRP) FABRICATIONS"/>
        <s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_x000a_detail 5"/>
        <s v="071113 - BITUMINOUS DAMPROOFING"/>
        <s v="071416 - COLD FLUID APPLIED WATERPROOFING"/>
        <s v="Liquid applied waterproofing membrane; single component modified polyurethane, bitumen free, waterproofing; to"/>
        <s v="071800 - TRAFFIC COATINGS"/>
        <s v="Fluid applied deck coating; polyurethane elastomeric coating, to trowelled smooth surfaces; to"/>
        <s v="072100 - THERMAL INSULATION"/>
        <s v="Extruded polystyrene insulation boards; including fittings and fixings; to"/>
        <s v="075323 - ETHYLENE-PROPYLENE DIENE-MONOMER (EPDM) ROOFING"/>
        <s v="EPDM sheet roofing; flexible sheet formed from a terpolymer of ethylene propylene diene, black colour, fully bonded; to"/>
        <s v="Filter membrane; vapour permeable geotextile, non woven thermally bonded continuous polypropylene filments; to"/>
        <s v="Elastomeric coating; U.V. protection to waterproof membrane; to"/>
        <s v="Protective covering ballast; crushed gravel; to"/>
        <s v="077200 - ROOF ACCESSORIES"/>
        <s v="Accessories; aluminum alloy; as Drg. FD-A-502; detail 6"/>
        <s v="Accessories; galvanized steel"/>
        <s v="Access hatches; comprising 2 thick galvanized pressed steel skin cover, steel angle frame set in concrete; including ironmongery, stay chain, padlock, neoprene gaskets, timber nailer, epoxy paint, fittings and fixings; complete; as specified and as Drg. FD-A-502; detail 2"/>
        <s v="079200 - JOINT SEALANTS"/>
        <s v="Expansion joints; in finish; including metal angle trim, plaster stop and architraves, filler pieces, sealant and backing cord as appropriate; complete; as specified and as Drg. FD-A-502; detail 10"/>
        <s v="081113 - HOLLOW METAL DOORS AND FRAMES"/>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
        <s v="Louvered steel doors; 43 mm thick; leaf construction type 5; galvanized; zinc coated and factory primed for painting; including fittings and fixings; complete; as specified and as Drg. A-611"/>
        <s v="Special doors; including ironmongery, accessories, painting, fittings and fixings; complete; as specified and as Drg. A-611"/>
        <s v="Steel hollow door frames; zinc coated and factory primed for painting; including fixings and fillings solid with mortar; as specified and as Drg. A-611"/>
        <s v="Steel hollow door frames; fire rated, zinc coated and factory primed for painting; including fixings and filling solid with mortar; as specified and as Drg. A-611"/>
        <s v="081416 - FLUSH WOOD DOORS"/>
        <s v="Flush wood doors; semi-solid core, 43 thick, leaf construction type 1; comprising preservative treated softwood framing and noggins faced both sides with 6 mm plywood glued and pressed to framing and lipped on all edges with hardwood, veneered faced, finished to receive clear finish paint; including fittings and fixings; complete; as specified and as Drg. A-611"/>
        <s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
        <s v="Flush wood doors; solid core, 43 thick, leaf construction type 2, fire rated, comprising hardwood framing and noggins; particle core faced both sides with 6 mm plywood lipped on all edges with hardwood, veneered faced, finished to receive clear finish paint; including intumescent strip, fittings and fixings; complete; as specified and as Drg. A-611"/>
        <s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
        <s v="Wood door frames; hardwood, factory primed for painting; including soft wood sub frame, fittings and fixings; as specified and as Drg. A-611"/>
        <s v="Wood door frames, fire rated, factory primed for painting; including sub frame, fittings and fixings; as specified and as Drg. A-611"/>
        <s v="Wood architrave; hardwood, factory primed for painting; including fittings and fixings; to"/>
        <s v="083113 - ACCESS DOORS AND FRAMES"/>
        <s v="Water tank cover; comprising 1.5 thick galvanized steel sheet skins; 50 thick injected polyurethane core, steel angle frame set in concrete; including epoxy paint, hinges, ironmongery, fittings and fixings; complete; as specified and as Drg. A-502; detail 5"/>
        <s v="Shaft access panels; comprising 100 x 50 preservative treated softwood frame, 12 thick blockboard, with hardwood edging, 6 thick plywood facing on both sides, finished to receive paint; including hinges, architrave, paint, ironmongery, fittings and fixings; complete; as specified and as Drg. A-501; detail 7"/>
        <s v="Electrical closets door; comprising 40 x 20 x 3 thick galvanized steel channel frame; 3 thick fixed steel louvers, polyurethane foam filling, with associated steel frame and hardware, factory primed for painting; including paint, ironmongery, all necessary fixings and fittings; complete; as specified and as Drg. A-501; detail 6"/>
        <s v="083213 - SLIDING ALUMINIUM-FRAMED GLASS DOORS"/>
        <s v="Sliding aluminum glass doors and screens; high performance organic PVDF coating finish; including sub frames, bedding, pointing, glazing gaskets and beads, suspension system, rails, fittings, fixings and ironmongery; glazing; as Drg. A-600"/>
        <s v="084113 - ALUMINUM FRAMED ENTRANCES AND STOREFRONTS"/>
        <s v="Aluminum alloy glazed doors and screens; high performance organic PVDF coating finish; including timber sub frames, bedding, pointing, glazing gaskets and beads, fittings, fixings and ironmongery, glazing; as Drg. A-600"/>
        <s v="085113 - ALUMINUM WINDOWS"/>
        <s v="Window and screens; aluminum alloy; high performance organic PVDF coating finish; including sub frame, fixings, bedding, pointing, glazing gaskets and beads, ironmongery, glazing; complete; as specified and as Drg. A-600"/>
        <s v="087111 - DOOR HARDWARE (SCHEDULED BY DESCRIBING PRODUCTS)"/>
        <s v="For non fire rated doors"/>
        <s v="For fire rated doors"/>
        <s v="092400 - PORTLAND CEMENT PLASTER"/>
        <s v="Cement-sand plaster; plain finish; to"/>
        <s v="Cement-sand plaster; finished to receive tiling; to"/>
        <s v="092900 - GYPSUM BOARD"/>
        <s v="Gypsum boards suspended ceiling; comprising gypsum board; finished to receive paint; including suspension system, acoustical sealant, upstands, edge trim, hangers, fittings and fixings; furring (vertical surfaces); complete; as specified and shown on Drawings; to"/>
        <s v="093000 - TILING"/>
        <s v="Ceramic tiles and fittings; vitrified unglazed, with non slip finish; including cement-sand screed; to"/>
        <s v="Glazed ceramic tiles and fittings; vitrified satin glazed with cushion edges and space lugs; to"/>
        <s v="095133 - ACOUSTICAL METAL PAN CEILINGS"/>
        <s v="Metal panel suspended ceilings; comprising 600 x 600 thick perforated aluminum panels, square edges, flat surface and polyester powder coated finish; including snap-in grid suspension system, hangers, angles and edge trims; furring (vertical surfaces); complete; complete; as specified and shown on Drawings; to"/>
        <s v="Decorative suspended ceilings; comprising gypsum boards and perforated aluminum panels; including paint on gypsum, suspension system, upstands, edge trim, hangers, fittings and fixings; furring (vertical surfaces); complete; as specified and shown on Drawings; to"/>
        <s v="095423 - LINEAR METAL CEILINGS"/>
        <s v="Linear metal suspended ceiling; aluminum 200 mm module strips with stove-enamelled finish; non perforated; including concealed grid suspension system; hangers; edge trims and angles; to"/>
        <s v="096340 - STONE FLOORING"/>
        <s v="Marble slabs and fittings; best quality, polished finish; including cement sand screed; complete; as specified and shown on Drawings"/>
        <s v="Granite slabs and fittings; best quality; polished finish; including cement-sand screed; complete; as specified and as shown on Drawings"/>
        <s v="099113 - EXTERIOR PAINTING"/>
        <s v="External textured acrylic  emulsion paint, resin based, water-resistant suitable for repeated washing and scrubbing; to concrete, masonry, render and plaster"/>
        <s v="099123 - INTERIOR PAINTING"/>
        <s v="Interior flat latex-based paint; emulsion paint, based on PVA and PVA acrylic copolymers, water resistant suitable for repeated washing and scrubbing, to concrete, masonry, render and plaster"/>
        <s v="Oil paint; oleo-resinous alkyd paint; to primed metal"/>
        <s v="Oil paint; oleo-resinous alkyd paint; to primed wood"/>
        <s v="Varnish; to wood"/>
        <s v="099600 - HIGH PERFORMANCE COATINGS"/>
        <s v="Epoxy concrete floor sealer; water dispersed, coloured, dustproofed and surface sealer; to"/>
        <s v="Polyurethane paint; to concrete, masonry, render and plaster; to"/>
        <s v="Epoxy paint; to primed metal"/>
        <s v="101423 - PANEL SIGNAGE"/>
        <s v="Internal sign; comprising 3 thick MP plastic face, 10 high copy &amp; graphics, braille dots, aluminium and wood profiles; including background, screws, fittings and fixings; complete; as specified and as Drg. A-503; detail 6"/>
        <s v="102800 - TOILET, BATH AND LAUNDRY ACCESSORIES"/>
        <s v="Miscellaneous fixtures and fittings; complete; as specified and shown on Drawings"/>
        <s v="Mirror glass; 6 mm thick; polished plate glass, surfaces mounted type, with nickel plate brass; including cardboard filler; fittings and fixings; complete; as specified and as Drg. A-503; detail 8"/>
        <s v="104416 - FIRE-EXTINGUISHERS"/>
        <s v="Portable fire extinguishers complete with all accessories"/>
        <s v="114000 - FOOD SERVICE EQUIPMENT"/>
        <s v="KITCHEN AREA"/>
        <s v="Storages"/>
        <s v="Prewash Area"/>
        <s v="Vegetable Preparation"/>
        <s v="Meat &amp; Poultry Preparation"/>
        <s v="Bakery &amp; Pastry"/>
        <s v="Hot Kitchen"/>
        <s v="Cold Kitchen"/>
        <s v="Potwash Area"/>
        <s v="Dishwash Area"/>
        <s v="Corridor"/>
        <s v="Plating Area"/>
        <s v="117000 - LAUNDRY EQUIPMENT"/>
        <s v="LAUNDRY"/>
        <s v="123640 - STONE CONTERTOPS"/>
        <s v="Reception counter units; constructed from 100 thick hollow concrete blocks, filled with concrete and reinforced 12 diameter steel bars, faced with plaster and paint on both sides, comprising 30 thick granite serving counter top, 25 thick blockboard counter top faced on all exposed surfaces with plastic laminate veneer; including base steel angle brackets, 6 thick cork board on plywood, fittings and fixings; complete; as specified and as Drg. A-503; detail 11"/>
        <s v="Pantry worktop; 30 thick granite; including 20 thick backsplash, supports and fixings; complete; as specified and as Drg. A-501; detail 14"/>
        <s v="124813 - ENTRANCE FLOOR MATS AND FRAME"/>
        <s v="Door mats and frames; corrugated rubber mat strips with aluminium slates; including aluminium frame with patent-clip-on polypropylene corner brackets for building in; including cement-sand screed levelling; complete; as specified and as Drg. A-501; detail 15"/>
        <s v="142100 - ELECTRIC TRACTION ELEVATORS"/>
        <s v="Passenger, bed, &amp; service lifts, including all necessary controls and accessories"/>
        <s v="211100 - FACILITY FIRE-SUPPRESSION WATER- SERVICE PIPING"/>
        <s v="Black Steel Pipes and fittings"/>
        <s v="Gate valves"/>
        <s v="Test and drain valves"/>
        <s v="Specialty Valves"/>
        <s v="Fire-Protection-Service Valves"/>
        <s v="Alarm check valves"/>
        <s v="Check valves"/>
        <s v="Zone valve assembly"/>
        <s v="Automatic Sprinklers"/>
        <s v="Hose Connection"/>
        <s v="Fire Department Connections"/>
        <s v="213113 - ELECTRIC-DRIVE, CENTRIFUGAL FIRE PUMPS"/>
        <s v="End Suction Fire Pumps"/>
        <s v="Pressure-Maintenance Pumps"/>
        <s v="220719 - PLUMBING PIPING INSULATION"/>
        <s v="Interior Insulation, Mineral Fiber"/>
        <s v="25 mm thick"/>
        <s v="221116 - WATER DISTRIBUTION PIPING"/>
        <s v="Cold Water PVC Pipes and fittings"/>
        <s v="Hot Water CPVC Pipes and fittings"/>
        <s v="Valves"/>
        <s v="221123 - DOMESTIC WATER PIPING SPECIALTIES"/>
        <s v="WATER TAPS"/>
        <s v="PERINAL BIP COCK"/>
        <s v="Float valve"/>
        <s v="221123 - DOMESTIC WATER PUMPS "/>
        <s v="In-Line Circulators"/>
        <s v="End suction centrifugal pumps"/>
        <s v="221123.13 - DOMESTIC WATER PACKAGED BOOSTER PUMP SETS"/>
        <s v="221316 - SANITARY WASTE AND VENT PIPING"/>
        <s v="Above Ground / Underground , Soil, Waste and Vent Piping"/>
        <s v="PVC pipes "/>
        <s v="Underground, soil, waste and vent piping connecting inspection chambers"/>
        <s v="PVC pipes"/>
        <s v="Inspection Chambers "/>
        <s v="Aboveground / Underground , Soil, Waste Force Mains"/>
        <s v="Ductile-iron pipes"/>
        <s v="Aboveground , Storm Drainage Piping"/>
        <s v="22112 - SANITARY WATER PIPING SPECIALTIES"/>
        <s v="Floor drains"/>
        <s v="Floor cleanouts"/>
        <s v="Roof drains"/>
        <s v="Balcony drains"/>
        <s v="Terrace drains"/>
        <s v="221429 - SUMP PUMPS"/>
        <s v="Duplex sump pumps"/>
        <s v="223100 - DOMESTIC WATER SOFTNERS"/>
        <s v="223500- DOMESTIC WATER HEAT EXCHANGERS"/>
        <s v="Large-capacity storage heat exchangers"/>
        <s v="224000 - PLUMBING FIXTURES"/>
        <s v="Lavatories"/>
        <s v="Water closets"/>
        <s v="Bathtubs"/>
        <s v="Showers"/>
        <s v="Sinks"/>
        <s v="230713 - DUCT INSULATION"/>
        <s v="Indoor Duct And Plenum Insulation"/>
        <s v="Rectangular, supply and Return ducts, concealed"/>
        <s v="Rectangular, treated fresh air ducts, concealed"/>
        <s v="Rectangular, range-hood exhaust ducts, concealed"/>
        <s v="Round"/>
        <s v="230719 - HVAC PIPE INSULATION"/>
        <s v="Condensate drain piping"/>
        <s v="19 mm thick"/>
        <s v="Heating hot-water supply and return, concealed"/>
        <s v="38 mm thick"/>
        <s v="Heating hot-water supply and return, on all pipes running in mechanical rooms or exposed to view with AL jacketing"/>
        <s v="50 mm thick"/>
        <s v="230900 - BUILDING MANAGEMENT SYSTEM (BMS), INSTRUMENTATION AND CONTROLS"/>
        <s v="System complete as specified and as shown on drawings"/>
        <s v="231113 - FACILITY FUEL OIL PIPING"/>
        <s v="Fuel oil storage tanks"/>
        <s v="Strainer"/>
        <s v="231126 - FACILITY LIQUEFIED PETROLIUM GAS PIPING"/>
        <s v="Copper pipes running under tiles"/>
        <s v="Gas panels"/>
        <s v="Solenoid valve"/>
        <s v="Excess flow shut-off valve"/>
        <s v="232113 - HYDRONIC PIPING"/>
        <s v="PEX-A Flexible pipe, complete with fittings, valves, controls , joints, flexible connectors, unions, flanges, couplings, sleeves and all the accessories required for system operation, maintenance and occupants comfort. "/>
        <s v="PVC pipes and fittings"/>
        <s v="Expansion Tanks"/>
        <s v="232123 - HYDRONIC PUMPS"/>
        <s v="Centrifugal Flexible-coupled end suction pumps"/>
        <s v="232500- HVAC WATER TREATMENT"/>
        <s v="233113- METAL DUCTS"/>
        <s v="233300 - AIR DUCT ACCESSORIES"/>
        <s v="Flexible ducts"/>
        <s v="233423- POWER VENTILATOR UTILITY SET FANS"/>
        <s v="Centrifugal inline fans"/>
        <s v="Roof Exhaust fans"/>
        <s v="233713 - DIFFUSERS, REGISTERS, AND GRILLES"/>
        <s v="Diffusers"/>
        <s v="Supply diffusers 600x600"/>
        <s v="Return diffusers 600x600"/>
        <s v="Exhaust diffusers 600x600"/>
        <s v="Registers"/>
        <s v="Supply registers"/>
        <s v="Return air registers"/>
        <s v="Exhaust air registers"/>
        <s v="Grilles"/>
        <s v="Door grilles"/>
        <s v="235100 - BREECHINGS, CHIMNEYS, AND STACKS"/>
        <s v="Boiler breeching ductwork"/>
        <s v="235223 - CAST IRON BOILERS"/>
        <s v="Hot-water boilers"/>
        <s v="237320 - VARIABLE REFRIGERANT VOLUME AIR CONDITIONNING UNITS"/>
        <s v="Indoor Units"/>
        <s v="Outdoor Units"/>
        <s v="237413 - PACKAGED, OUTDOOR, CENTRAL STATION AIR-HANDLING UNITS"/>
        <s v="238126 - Split System Air Conditionners"/>
        <s v="238233 - CONVECTORS"/>
        <s v="Room Radiators:"/>
        <s v="Steel cabinet only"/>
        <s v="includes two manifolds, one supply and one return, with all necessary accessories, valves, &amp; fittings required for system operation and maintenance"/>
        <s v="Manifold (number of inlets &amp; outlets as shown on drawings) "/>
        <s v="239000 - SOLAR HEATING SYSTEM"/>
        <s v="Solar Collectors"/>
        <s v="Type SC-01"/>
        <s v="General"/>
        <s v="260519 - CONDUCTORS AND CABLES"/>
        <s v="Single core, copper conductor, PVC insulated, (grounding cables), unarmoured; 0.6/1 kV"/>
        <s v="Multi core, copper conductor, XLPE insulated, PVC sheathed feeder cables; unarmoured; 0.6/1 kV"/>
        <s v="FP 400 Fire resistant armoured cables"/>
        <s v="260526 - GROUNDING AND BONDING FOR ELECTRICAL SYSTEMS"/>
        <s v="Type TN-S complete, for"/>
        <s v="260536 - CABLE TRAYS FOR ELECTRICAL SYSTEMS"/>
        <s v="260543 - UNDERGROUND DUCTS AND RACEWAYS FOR ELECTRICAL SYSTEMS"/>
        <s v="Underground cable duct assemblies encased in concrete"/>
        <s v="Trenches for directly buried LV cables"/>
        <s v="Manholes"/>
        <s v="262413 - SWITCHBOARDS"/>
        <s v="LV Main distribution panels including circuit breakers, busbars,etc. , as specified and as shown on drawings"/>
        <s v="262416 - PANELBOARDS"/>
        <s v="Distribution Panelboards (DPs)"/>
        <s v="Subdistribution panels"/>
        <s v="Final branch circuit panels"/>
        <s v="262419 MOTOR CONTROL CENTERS"/>
        <s v="262726 - WIRING DEVICES"/>
        <s v="Switches"/>
        <s v="Socket Outlets "/>
        <s v="Electric Outlets"/>
        <s v="262816 - ENCLOSED SWITCHES AND CIRCUIT BREAKERS"/>
        <s v="Switch Disconnectors (Disconnecting Switches)"/>
        <s v="Switch Disconnectors with Combination Starter"/>
        <s v="263213 - PACKAGED ENGINE GENERATORS"/>
        <s v="Oudooor sound proof generator, including enclosure, control panel, silencer, gas exhaust pipes, and installation of all accessories and equipment required."/>
        <s v="263353 - STATIC UNINTERRUPTIBLE POWER SUPPLY "/>
        <s v="UPS system complete, including"/>
        <s v="battery, charger, inverter, transfer"/>
        <s v="switch and manual by pass switch  "/>
        <s v="263600 - TRANSFER SWITCHES"/>
        <s v="Automatic transfer switch"/>
        <s v="264113 - LIGHTNING PROTECTION FOR STRUCTURES"/>
        <s v="265100 - INTERIOR LIGHTING "/>
        <s v="Lighting Fixtures"/>
        <s v="270536 - CABLE TRAYS FOR COMMUNICATIONS SYSTEMS"/>
        <s v="Supply, installation, testing, commissioning, putting into satisfactory operation and handing over complete Cable Trays for Communication Systems; including all necessary accessories, fittings, Support, fixation, cable bonding and labelling, cable management, licenses and all required software ; complete; As shown on drawings and described in specifications"/>
        <s v="Covered Cable Trays"/>
        <s v="271105 - COMMUNICATIONS EQUIPMENT ROOM FITTINGS (TIA)"/>
        <s v="Supply, installation, testing, commissioning, putting into satisfactory operation and handing over complete Communication Equipment Room Fittings ; including all necessary accessories, fittings, Support, fixation, cable bonding and labelling, cable management, licenses and all required software ; complete; As shown on drawings and described in specifications"/>
        <s v="Telecommunications equipment cabinets; wall-mounted; modular type;"/>
        <s v="271305 - COMMUNICATIONS BACKBONE CABLING (TIA)"/>
        <s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
        <s v="Backbone Cables: UTP; CAT 3; PVC sheathed; suitable for indoor use as specified;"/>
        <s v="Main and Intermediate Cross-Connects"/>
        <s v="271505 - COMMUNICATIONS HORIZONTAL CABLING (TIA)"/>
        <s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
        <s v="Telecommunications Outlets/Connectors"/>
        <s v="Horizontal Cross-connects, "/>
        <s v="272109 - DATA COMM FOR CAMPUS NETWORK"/>
        <s v="Supply, installation, testing, commissioning, putting into satisfactory operation and handing over complete Data Communication Devices ; including all necessary accessories, fittings, Support, fixation, cable bonding and labelling, cable management, licenses and all required software ; complete; As shown on drawings and described in specifications"/>
        <s v="Active communications and data processing equipment"/>
        <s v="272133 - WIRELESS DATA NETWORK"/>
        <s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
        <s v="Wireless data network components"/>
        <s v="274133- MASTER ANTENNA TELEVISION SYSTEM"/>
        <s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
        <s v="274116  - INTEGRATED AUDIOVISUAL SYSTEMS AND EQUIPMENT - FOR AUDITORIUM"/>
        <s v="Supply, installation, testing, commissioning, putting into satisfactory operation and handing over complete Integrated AV System ; including all necessary accessories, fittings, Support, fixation, cable bonding and labelling, cable management, licenses and all required software ; complete; As shown on drawings and described in specifications"/>
        <s v="Signal Processing and Central Equipment:"/>
        <s v="Video Projection Equipment &amp; Accessories"/>
        <s v="Sound Re-inforcement Equipment:"/>
        <s v="Miscellaneous Components:"/>
        <s v="A/V Equipment Racks/ Cabinets"/>
        <s v="275118 - PUBLIC ADDRESS / VOICE ALARM (PA/VA) SYSTEM"/>
        <s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
        <s v="Central (Headend) System Components;"/>
        <s v="System Peripheral Devices;"/>
        <s v="275223- NURSE CALL-CODE BLUE SYSTEMS"/>
        <s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s v="284621.13 - CONVENTIONAL FIRE ALARM SYSTEM"/>
        <s v="Fire Alarm Control Unit"/>
        <s v="Fire-alarm signal initiation devices "/>
        <s v="Fire-alarm Notification devices "/>
        <s v="Addressable interface devices,"/>
        <s v="311000 - SITE CLEARING"/>
        <s v="Site preparation"/>
        <s v="Excavating"/>
        <s v="Filling "/>
        <s v="321400 - UNIT PAVING"/>
        <s v="Precast concrete curb; ordinary Portland cement, smooth finish, reinforced; including fittings and fixings; complete; as specified and as Drg. A-501; detail 12"/>
        <s v="Precast concrete tiles; including bedding mortar; to"/>
        <s v="321116.16 - AGGREGATE SUBBASE COURSE"/>
        <s v="321216 - ASPHALT PAVING"/>
        <s v="0.5 MESAL"/>
        <s v="SUMMARY"/>
      </sharedItems>
    </cacheField>
    <cacheField name="Item" numFmtId="0">
      <sharedItems containsBlank="1" count="100">
        <s v="Fuhais - Jordan"/>
        <s v="TABLE OF CONTENTS"/>
        <s v="01"/>
        <s v="02"/>
        <s v="03"/>
        <s v="04"/>
        <s v="05"/>
        <s v="06"/>
        <s v="07"/>
        <s v="08"/>
        <s v="09"/>
        <s v="10"/>
        <s v="11"/>
        <s v="12"/>
        <s v="14"/>
        <s v="21"/>
        <s v="22"/>
        <s v="23"/>
        <s v="26"/>
        <s v="27"/>
        <s v="28"/>
        <s v="31"/>
        <s v="32"/>
        <m/>
        <s v="Item"/>
        <s v="A"/>
        <s v="B"/>
        <s v="C"/>
        <s v="D"/>
        <s v="GENERAL REQUIREMENTS "/>
        <s v="To Summary"/>
        <s v="E"/>
        <s v="G"/>
        <s v="H"/>
        <s v="J"/>
        <s v="BILL NO. 02 - SITE CONSTRUCTION"/>
        <s v="F"/>
        <s v="K"/>
        <s v="BILL NO. 03 - CONCRETE"/>
        <s v="BILL N0. 4 - MASONRY"/>
        <s v="BILL NO. 5"/>
        <s v="METALS"/>
        <s v="BILL No. 5 - METALS"/>
        <s v="BILL No. 6 - WOOD AND PLASTICS "/>
        <s v="BILL NO. 7"/>
        <s v="THERMAL AND MOISTURE PROTECTION"/>
        <s v="BILL NO. 7 - THERMAL AND MOISTURE PROTECTION"/>
        <s v="To Summary "/>
        <s v="L"/>
        <s v="M"/>
        <s v="P"/>
        <s v="N"/>
        <s v="Q"/>
        <s v="T"/>
        <s v="U"/>
        <s v="BILL NO. 8 - OPENINGS"/>
        <s v="BILL No. 9 - FINISHES"/>
        <s v="BILL No. 10 - SPECIALTIES"/>
        <s v="R"/>
        <s v="S"/>
        <s v="BILL No. 11 - EQUIPMENT"/>
        <s v="BILL No. 12 - FURNISHINGS"/>
        <s v="BILL NO. 14"/>
        <s v="CONVEYING EQUIPMENT"/>
        <s v="BILL NO. 14 - CONVEYING EQUIPMENT"/>
        <s v="BILL NO. 21 - FIRE SUPPRESSION"/>
        <s v="BILL NO. 22 - PLUMBING"/>
        <s v="BILL NO. 23"/>
        <s v="HEATING, VENTILATING AND AIR CONDITIONING"/>
        <s v="BILL NO. 23 - HEATING, VENTILATING AND AIR CONDITIONING"/>
        <s v="BILL NO. 26"/>
        <s v="ELECTRICAL"/>
        <s v="BILL NO. 26 - ELECTRICAL"/>
        <s v="BILL NO. 27"/>
        <s v="COMMUNICATIONS"/>
        <s v="BILL NO. 27 - COMMUNICATIONS"/>
        <s v="BILL NO. 28"/>
        <s v="ELECTRONIC SAFETY AND SECURITY"/>
        <s v="BILL NO. 28 - ELECTRONIC SAFETY AND SECURITY"/>
        <s v="BILL No. 31 - EARTHWORK"/>
        <s v="BILL No. 32 - EXTERIOR IMPROVEMENTS"/>
        <s v="SUMMARY"/>
        <s v="BILL NO. 1"/>
        <s v="BILL NO. 2"/>
        <s v="BILL NO. 3"/>
        <s v="BILL NO. 4"/>
        <s v="BILL NO. 5 "/>
        <s v="BILL NO. 6"/>
        <s v="BILL NO. 7 "/>
        <s v="BILL NO. 8 "/>
        <s v="BILL NO. 9 "/>
        <s v="BILL NO. 10"/>
        <s v="BILL NO. 11"/>
        <s v="BILL NO. 12"/>
        <s v="BILL NO. 21"/>
        <s v="BILL NO. 22"/>
        <s v="BILL NO. 31"/>
        <s v="BILL NO. 32"/>
        <s v="TOTAL "/>
        <s v="To Form of Tender"/>
      </sharedItems>
    </cacheField>
    <cacheField name="Description" numFmtId="0">
      <sharedItems containsBlank="1" count="1070" longText="1">
        <m/>
        <s v="GENERAL REQUIREMENTS"/>
        <s v="SITE CONSTRUCTION"/>
        <s v="CONCRETE"/>
        <s v="MASONRY"/>
        <s v="METALS"/>
        <s v="WOOD AND PLASTICS "/>
        <s v="THERMAL AND MOISTURE PROTECTION"/>
        <s v="OPENINGS"/>
        <s v="FINISHES"/>
        <s v="SPECIALTIES"/>
        <s v="EQUIPMENT"/>
        <s v="FURNISHINGS"/>
        <s v="CONVEYING EQUIPMENT"/>
        <s v="FIRE SUPPRESSION"/>
        <s v="PLUMBING"/>
        <s v="HEATING VENTILATING AND AIR CONDITIONING"/>
        <s v="ELECTRICAL"/>
        <s v="COMMUNICATIONS"/>
        <s v="ELECTRONIC SAFETY AND SECURITY"/>
        <s v="EARTHWORK"/>
        <s v="EXTERIOR IMPROVEMENTS"/>
        <s v="                      Description                       "/>
        <s v="01 - GENERAL REQUIREMENTS"/>
        <s v="CONDITIONS OF CONTRACT "/>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s v="Performance Security"/>
        <s v="Insurances as per provision of the Conditions of Contract "/>
        <s v="Contractor's facilities, Contractor's temporary facilities including establishment, maintenance and removal from Site"/>
        <s v="Maintenance, cleaning and provision of services and supplies for, etc. the Engineer's staff offices provided by the Employer (Refer to Section 015000)"/>
        <s v="                Description                        "/>
        <s v="024119 - SELECTIVE STRUCTURE DEMOLITION"/>
        <s v="NOTES:"/>
        <s v="1- Should the Employer wish to take any of the materials/furniture from the site before being demolished or after dismantling, contractor shall carefully hand over the selected materials/ items to the employer at a safe location as instructed by the Engineer."/>
        <s v="2- Debris of materials shall be removed away from the site to an approved dumping areas."/>
        <s v="3- The contractor is to study the scope of works on the existing site and the design of new additional works and submit for the Engineer's approval, details of the methods of shoring, supporting and protecting the existing and the new works."/>
        <s v="Demolition "/>
        <s v="Demolishing a column and parapet (Refer to first floor sheets)"/>
        <s v="Demolishing beds (Slab on grade)"/>
        <s v="Demolishing walls"/>
        <s v="Alteration"/>
        <s v="Cutting solid slab 250mm locally for shafts"/>
        <s v="Cutting wall 300mm for opening of size 600x200mm"/>
        <s v="Coring through Ground beams 250mm in width"/>
        <s v="Coring through a 250mm solid slab"/>
        <s v="Coring through beams 600mm in width"/>
        <s v="Architectural Demolition "/>
        <s v="Demolish and cart away existing block (Solid and/or Hollow) and concrete elements with all finishes; including steel reinforcement, make good all disturbed surround to receive new finishes; complete; as specified, shown on Drawings and Engineer's instructions"/>
        <s v="Block walls of all thicknesses, approximate quantity (36m2)"/>
        <s v="Demolish and cart away existing finish; including all related works, make good all disturbed surround to receive new finish; complete; as specified, shown on Drawings and Engineer's instructions"/>
        <s v="Floor finish of any type, approximate quantity (30m2)"/>
        <s v="Wall finish of any type, approximate quantity (10m2)"/>
        <s v="Ceiling finish of any type, approximate quantity (30m2)"/>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Note: Single or double walls must be measured from one side only"/>
        <s v="Create window opening, approximate area (3m2)"/>
        <s v="Create door opening, approximate area (2.5m2)"/>
        <s v="Resize and enlarge of window opening, approximate resized area (2m2)"/>
        <s v="Create Fire Cabinet openings, approximate area (1m2)"/>
        <s v="Create Electrical openings, approximate area (1m2)"/>
        <s v="033000 - CAST - IN PLACE CONCRETE "/>
        <s v="Concrete; Compressive strength on cylinder 110 kg/cm2; Ordinary Portland cement (Type I ); plain"/>
        <s v="Beds (Slab on grade)"/>
        <s v="Foundation"/>
        <s v="Ground beams"/>
        <s v="Concrete; Compression strength on cylinder 300 kg/cm2; Ordinary Portland cement Type I;  including basic and plain finish formwork reinforced "/>
        <s v="Strip Footings"/>
        <s v="Columns "/>
        <s v="Retaining walls"/>
        <s v="Solid Slab "/>
        <s v="Beams"/>
        <s v="Stairs"/>
        <s v="Upstands"/>
        <s v="Precast panel (Thickness of 100mm, as shown on drawings)"/>
        <s v="Concrete pads"/>
        <s v="Concrete; Compression strength on cylinder 250 kg/cm2; Ordinary Portland cement Type I;  including basic and plain finish formwork reinforced "/>
        <s v="Bar reinforcement"/>
        <s v="High yield steel"/>
        <s v="Dowel Bars Planted With Epoxy Mortar"/>
        <s v="T10 bars"/>
        <s v="T12 bars"/>
        <s v="T14 bars"/>
        <s v="T18 bars"/>
        <s v="T20 bars"/>
        <s v="T25 bars"/>
        <s v="035440 - CEMENT BASED SCREED "/>
        <s v="Cement-sand screed; finished to receive sheet membrane; laid to falls and cross falls; to"/>
        <s v="Roofs; 30 minimum thick"/>
        <s v="Balcony; 50 minimum thick"/>
        <s v="Triangular fillet; 50 x 50"/>
        <s v="Cement-sand screed topping; trowelled finish; to receive finish; to"/>
        <s v="Floors; 100 thick"/>
        <s v="Trench; 30 minimum; laid to falls"/>
        <s v="Skirtings; 100 high"/>
        <s v="Cement-sand screed filling; to receive finish; to"/>
        <s v="To Sunken slabs"/>
        <s v="                          Description                          "/>
        <s v="042000 - UNIT MASONRY "/>
        <s v="Concrete hollow blocks; ordinary Portland cement; including mortar bedding and jointing; to "/>
        <s v="Walls; 100 thick"/>
        <s v="Walls; 100 thick curved"/>
        <s v="Walls; 150 thick "/>
        <s v="Concrete blocks; ordinary Portland cement; including mortar bedding and jointing; fire rated; to"/>
        <s v="Walls; 200 thick; 30 minutes"/>
        <s v="Walls; 100 thick; 60 minutes"/>
        <s v="Walls; 150 thick; 60 minutes"/>
        <s v="Walls; 200 thick; 60 minutes"/>
        <s v="042300 - GLASS UNIT MASONRY"/>
        <s v="042313 - VERTICAL GLASS UNIT MASONRY"/>
        <s v="Glass block partitions; including all necessary fixings and fittings materials; as specified and as shown on Drawings"/>
        <s v="To external elevations"/>
        <s v="Partitions"/>
        <s v="044200 - EXTERIOR STONE CLADDING"/>
        <s v="Limestone cladding slabs and features; 30 mm thick; best quality limestone; including backing mortar, water repellents, and all necessary fixings and fittings materials; as specified and as shown on Drawings"/>
        <s v="Walls; 30 thick"/>
        <s v="Copings; 30 thick"/>
        <s v="055000 - METAL FABRICATIONS"/>
        <s v="Access ladders; galvanized mild steel; comprising flat strings and bar rungs; including brackets, anchor bolts, polyurethane paint, fittings and fixings; complete; as specified and as Drg. A-502"/>
        <s v="Size 400 x 3100 rise; detail 1"/>
        <s v="Size 450 x 3500 rise; with extended; detail 4"/>
        <s v="Size 450 x 3800 rise; with extended; detail 4"/>
        <s v="Size 450 x 4000 rise; with extended; detail 4"/>
        <s v="Burglar bar protection; comprising steel bar welded to steel box frame; including epoxy paint, ironmongery, fittings and fixings; complete; as specified and as Drg. A-600"/>
        <s v="Type 02; size 1800 x 2300 high"/>
        <s v="055213 - PIPE AND TUBE RAILINGS"/>
        <s v="Balustrades and handrails; constructed from galvanized tubular steel, finish to receive paint; comprising 60 diameter top rail, 25 diameter intermediate rails, 37.5 diameter posts; including mild steel cover flange, anchored to concrete; fittings and fixings; complete; as specified and as Drg. A-501; detail 1"/>
        <s v="600 high; horizontal"/>
        <s v="Steel handrail and balustrades; comprising 60 diameter tubular steel section handrail, 25 diameter steel rail and 40 x 10 steel support; including steel cover flange, anchored to concrete; fittings and fixings; complete; as specified and as Drg. A-503; detail 10"/>
        <s v="200 high; top of wall; horizontal"/>
        <s v="200 high; top of wall; raking"/>
        <s v="055300 - METAL GRATINGS"/>
        <s v="Trench cover, ductile iron grating; comprising solid rectangular bearing bars; including galvanized steel angle frame set in concrete, fixings and fittings; complete; as specified and as Drg. A-501; detail 8"/>
        <s v="300 wide"/>
        <s v="Cover; 1000 x 1000"/>
        <s v="057300 - DECORATIVE METAL RAILINGS"/>
        <s v="Glass balustrades and handrails; comprising 76 diameter aluminum tubular section handrail, clear laminated tempered glass baluster, 50 x 50 aluminum hollow section bottom rail and posts; including flanges, fittings and fixings; complete; as specified and as Drg. A-503; detail 9"/>
        <s v="700 high horizontal"/>
        <s v="066200 - CAST PLASTIC (GRP) FABRICATIONS"/>
        <s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_x000a_detail 5"/>
        <s v="Size 450 wide x 3100 rise"/>
        <s v="Size 450 wide x 3450 rise"/>
        <s v="071113 - BITUMINOUS DAMPROOFING"/>
        <s v="Foundation and Walls "/>
        <s v="071416 - COLD FLUID APPLIED WATERPROOFING"/>
        <s v="Liquid applied waterproofing membrane; single component modified polyurethane, bitumen free, waterproofing; to"/>
        <s v="Floors and upstands in wet areas"/>
        <s v="071800 - TRAFFIC COATINGS"/>
        <s v="Fluid applied deck coating; polyurethane elastomeric coating, to trowelled smooth surfaces; to"/>
        <s v="Floors"/>
        <s v="072100 - THERMAL INSULATION"/>
        <s v="Extruded polystyrene insulation boards; including fittings and fixings; to"/>
        <s v="Elevation, 50 thick"/>
        <s v="Roofs; 50 thick"/>
        <s v="075323 - ETHYLENE-PROPYLENE DIENE-MONOMER (EPDM) ROOFING"/>
        <s v="EPDM sheet roofing; flexible sheet formed from a terpolymer of ethylene propylene diene, black colour, fully bonded; to"/>
        <s v="Roofs"/>
        <s v="Balcony"/>
        <s v="Filter membrane; vapour permeable geotextile, non woven thermally bonded continuous polypropylene filments; to"/>
        <s v="Elastomeric coating; U.V. protection to waterproof membrane; to"/>
        <s v="Protective covering ballast; crushed gravel; to"/>
        <s v="Roof; 50 thick"/>
        <s v="077200 - ROOF ACCESSORIES"/>
        <s v="Accessories; aluminum alloy; as Drg. FD-A-502; detail 6"/>
        <s v="Pressure plate; 40 x 3 thick; including backing cord and sealant "/>
        <s v="Accessories; galvanized steel"/>
        <s v="Rainwater spouts; 75 diameter, 370 long, including stainless steel saddle band, neoprene gaskets; complete; as specified and as Drg. FD-A-502; detail 9"/>
        <s v="Access hatches; comprising 2 thick galvanized pressed steel skin cover, steel angle frame set in concrete; including ironmongery, stay chain, padlock, neoprene gaskets, timber nailer, epoxy paint, fittings and fixings; complete; as specified and as Drg. FD-A-502; detail 2"/>
        <s v="Size 1000 x 1000"/>
        <s v="Size 850 x 850"/>
        <s v="079200 - JOINT SEALANTS"/>
        <s v="Expansion joints; in finish; including metal angle trim, plaster stop and architraves, filler pieces, sealant and backing cord as appropriate; complete; as specified and as Drg. FD-A-502; detail 10"/>
        <s v="Ceramic floor to plaster wall"/>
        <s v="Floor to floor"/>
        <s v="Floor to wall; ceramic"/>
        <s v="Ceiling to wall; plaster"/>
        <s v="Wall to wall; plaster"/>
        <s v="Twin curb upstand"/>
        <s v="                Description                  "/>
        <s v="081113 - HOLLOW METAL DOORS AND FRAMES"/>
        <s v="Flush steel doors; 43 mm thick; leaf construction type 3.constructed from steel section frame; galvanized steel sheet both skins, factory primed for painting; including fittings and fixings; complete; as specified and as Drg. A-611"/>
        <s v="Leaf size S1; 1050 x 2200 high"/>
        <s v="Leaf size S10; 1660 x 2200 high; double leaf; with glass vision panels"/>
        <s v="Leaf size S12; 930 x 2200 high; with glass vision panel"/>
        <s v="Leaf size S16; 1233 x 2200 high"/>
        <s v="Leaf size S18; 1233 x 2200 high"/>
        <s v="Leaf size S21; 1400 x 2200 high; double leaf"/>
        <s v="Leaf size S22; 900 x 2200 high; with glass vision panel"/>
        <s v="Leaf size S7; 1080 x 2200 high; with glass vision panel"/>
        <s v="Leaf size S6; 1100 x 2200 high"/>
        <s v="Leaf size S23; 1690 x 2200 high; double leaf; with glass vision panel"/>
        <s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
        <s v="Leaf size S7; 1080 x 2200 high; 60 minutes; with glass vision panel"/>
        <s v="Leaf size S1; 1050 x 2200 high; 60 minutes"/>
        <s v="Leaf size S10; 1660 x 2200 high; 45 minutes; double leaf; with glass vision panel"/>
        <s v="Leaf size S18; 1233 x 2200 high; 60 minutes"/>
        <s v="Leaf size S3; 900 x 2200 high; 60 minutes"/>
        <s v="Leaf size S11; 1605 x 2200 high; 60 minutes; double leaf; with glass vision panel"/>
        <s v="Leaf size S23; 1690 x 2200 high; 90 minutes; double leaf; with glass vision panel"/>
        <s v="Louvered steel doors; 43 mm thick; leaf construction type 5; galvanized; zinc coated and factory primed for painting; including fittings and fixings; complete; as specified and as Drg. A-611"/>
        <s v="Leaf size S5; 1830 x 2000 high; double leaf"/>
        <s v="Leaf size S17; 1830 x 2000 high; double leaf"/>
        <s v="Leaf size S9; 1080 x 2000 high"/>
        <s v="Special doors; including ironmongery, accessories, painting, fittings and fixings; complete; as specified and as Drg. A-611"/>
        <s v="Leaf size S14; 930 x 2200 high; with glass vision panel; room G31"/>
        <s v="Leaf size S20; 800 x 2200 high; rooms G35, G37"/>
        <s v="Leaf size S20; 800 x 2200 high; with glass vision panel; rooms G34, G38"/>
        <s v="Leaf size S22; 900 x 2200 high; with glass vision panel; rooms G39"/>
        <s v="Steel hollow door frames; zinc coated and factory primed for painting; including fixings and fillings solid with mortar; as specified and as Drg. A-611"/>
        <s v="Type A"/>
        <s v="Type C"/>
        <s v="Steel hollow door frames; fire rated, zinc coated and factory primed for painting; including fixings and filling solid with mortar; as specified and as Drg. A-611"/>
        <s v="Type A; 20 minutes"/>
        <s v="Type A; 45 minutes"/>
        <s v="Type A; 60 minutes"/>
        <s v="Type C; 90 minutes"/>
        <s v="081416 - FLUSH WOOD DOORS"/>
        <s v="Flush wood doors; semi-solid core, 43 thick, leaf construction type 1; comprising preservative treated softwood framing and noggins faced both sides with 6 mm plywood glued and pressed to framing and lipped on all edges with hardwood, veneered faced, finished to receive clear finish paint; including fittings and fixings; complete; as specified and as Drg. A-611"/>
        <s v="Leaf size W5; 1530 x 2200 high; double leaf; with glass vision panel"/>
        <s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
        <s v="Leaf size W1; 730 x 2200 high"/>
        <s v="Leaf size W11; 930 x 2200 high; with glass vision panel"/>
        <s v="Leaf size W12; 1080 x 2200 high; with glass vision panel"/>
        <s v="Leaf size W14; 900 x 2200 high; with glass vision panel"/>
        <s v="Leaf size W2; 830 x 2200 high"/>
        <s v="Leaf size W3; 930 x 2200 high"/>
        <s v="Leaf size W4; 1080 x 2200 high"/>
        <s v="Leaf size W6; 1830 x 2200 high; double leaf; "/>
        <s v="Leaf size W9; 900 x 2200 high"/>
        <s v="Flush wood doors; solid core, 43 thick, leaf construction type 2, fire rated, comprising hardwood framing and noggins; particle core faced both sides with 6 mm plywood lipped on all edges with hardwood, veneered faced, finished to receive clear finish paint; including intumescent strip, fittings and fixings; complete; as specified and as Drg. A-611"/>
        <s v="Leaf size W10; 1530 x 2200 high; 60 minutes; double leaf"/>
        <s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
        <s v="Leaf size W1; 730 x 2200 high; 45 minutes"/>
        <s v="Leaf size W1; 730 x 2200 high; 60 minutes"/>
        <s v="Leaf size W3; 930 x 2200 high; 60 minutes"/>
        <s v="Leaf size W3; 930 x 2200 high; 20 minutes"/>
        <s v="Leaf size W3; 930 x 2200 high; 45 minutes"/>
        <s v="Leaf size W4; 1080 x 2200 high; 60 minutes"/>
        <s v="Leaf size W4; 1080 x 2200 high; 20 minutes"/>
        <s v="Leaf size W5; 1530 x 2200 high; 60 minutes; double leaf; with glass vision panel"/>
        <s v="Wood door frames; hardwood, factory primed for painting; including soft wood sub frame, fittings and fixings; as specified and as Drg. A-611"/>
        <s v="Type B"/>
        <s v="Wood door frames, fire rated, factory primed for painting; including sub frame, fittings and fixings; as specified and as Drg. A-611"/>
        <s v="Type B; 60 minutes"/>
        <s v="Wood architrave; hardwood, factory primed for painting; including fittings and fixings; to"/>
        <s v="Architrave; to frame type B"/>
        <s v="083113 - ACCESS DOORS AND FRAMES"/>
        <s v="Water tank cover; comprising 1.5 thick galvanized steel sheet skins; 50 thick injected polyurethane core, steel angle frame set in concrete; including epoxy paint, hinges, ironmongery, fittings and fixings; complete; as specified and as Drg. A-502; detail 5"/>
        <s v="Size 600 x 600"/>
        <s v="Shaft access panels; comprising 100 x 50 preservative treated softwood frame, 12 thick blockboard, with hardwood edging, 6 thick plywood facing on both sides, finished to receive paint; including hinges, architrave, paint, ironmongery, fittings and fixings; complete; as specified and as Drg. A-501; detail 7"/>
        <s v="Size 1500 x 1200 high"/>
        <s v="Electrical closets door; comprising 40 x 20 x 3 thick galvanized steel channel frame; 3 thick fixed steel louvers, polyurethane foam filling, with associated steel frame and hardware, factory primed for painting; including paint, ironmongery, all necessary fixings and fittings; complete; as specified and as Drg. A-501; detail 6"/>
        <s v="Closet; size 1000 x 1950 high"/>
        <s v="Closet; size 1400 x 1950 high"/>
        <s v="083213 - SLIDING ALUMINIUM-FRAMED GLASS DOORS"/>
        <s v="Sliding aluminum glass doors and screens; high performance organic PVDF coating finish; including sub frames, bedding, pointing, glazing gaskets and beads, suspension system, rails, fittings, fixings and ironmongery; glazing; as Drg. A-600"/>
        <s v="Type 07; 2000 x 2300 high"/>
        <s v="Type 11; 2800 x 2200 high"/>
        <s v="Type 27; 3550 x 2300 high"/>
        <s v="084113 - ALUMINUM FRAMED ENTRANCES AND STOREFRONTS"/>
        <s v="Aluminum alloy glazed doors and screens; high performance organic PVDF coating finish; including timber sub frames, bedding, pointing, glazing gaskets and beads, fittings, fixings and ironmongery, glazing; as Drg. A-600"/>
        <s v="Type 02; overall size 1800 x 2300 high"/>
        <s v="Type 20; overall size 8250 x 2900 high"/>
        <s v="Type 21; overall size 4660 x 2400 high"/>
        <s v="Type 24; overall size 2100 x 3900 high"/>
        <s v="085113 - ALUMINUM WINDOWS"/>
        <s v="Window and screens; aluminum alloy; high performance organic PVDF coating finish; including sub frame, fixings, bedding, pointing, glazing gaskets and beads, ironmongery, glazing; complete; as specified and as Drg. A-600"/>
        <s v="Type 01; 1100 x 1500 high"/>
        <s v="Type 03; 1600 x 1500 high"/>
        <s v="Type 06; 1800 x 1300 high"/>
        <s v="Type 08; 1900 x 1800 high"/>
        <s v="Type 09; 1800 x 1300 high"/>
        <s v="Type 10; 900 x 1300 high"/>
        <s v="Type 12; 1075 x 2900 high"/>
        <s v="Type 13; 750 x 500 high"/>
        <s v="Type 14; 2100 x 2900 high"/>
        <s v="Type 15; 2200 x 1100 high"/>
        <s v="Type 16; 1400 x 1500 high"/>
        <s v="Type 17; 1450 x 1100 high"/>
        <s v="Type 18; 1600 x 550 high"/>
        <s v="Type 22; 4275 x 2300 high"/>
        <s v="Type 23; 1800 x 1000 high"/>
        <s v="Type 26; 2750 x 1100 high"/>
        <s v="Type 27; 3550 x 2500 high"/>
        <s v="Type 28; 2400 x 2300 high"/>
        <s v="087111 - DOOR HARDWARE (SCHEDULED BY DESCRIBING PRODUCTS)"/>
        <s v="Door hardware sets; including all  ironmongery and accessories as per hardware sets scheduled by describing products; as specified and as Drg. A-611"/>
        <s v="For non fire rated doors"/>
        <s v="Type HW1"/>
        <s v="Type HW10"/>
        <s v="Type HW10a"/>
        <s v="Type HW11"/>
        <s v="Type HW12"/>
        <s v="Type HW14"/>
        <s v="Type HW15"/>
        <s v="Type HW15b"/>
        <s v="Type HW16"/>
        <s v="Type HW18"/>
        <s v="Type HW19"/>
        <s v="Type HW19b"/>
        <s v="Type HW20"/>
        <s v="Type HW21"/>
        <s v="Type HW26"/>
        <s v="Type HW27"/>
        <s v="Type HW3"/>
        <s v="Type HW4"/>
        <s v="Type HW4a"/>
        <s v="Type HW5"/>
        <s v="Type HW6"/>
        <s v="Type HW7"/>
        <s v="Type HW8"/>
        <s v="For fire rated doors"/>
        <s v="Type HW1 /F; 60 minutes"/>
        <s v="Type HW10 /F; 60 minutes"/>
        <s v="Type HW11 /F; 45 minutes"/>
        <s v="Type HW11 /F; 60 minutes"/>
        <s v="Type HW13 /F; 20 minutes"/>
        <s v="Type HW14 /F; 45 minutes"/>
        <s v="Type HW14 /F; 60 minutes"/>
        <s v="Type HW17 /F; 60 minutes"/>
        <s v="Type HW18 /F; 60 minutes"/>
        <s v="Type HW19a /F; 60 minutes"/>
        <s v="Type HW19a /F; 90 minutes"/>
        <s v="Type HW20a /F; 60 minutes"/>
        <s v="Type HW27 /F; 60 minutes"/>
        <s v="Type HW4 /F; 45 minutes"/>
        <s v="Type HW4 /F; 60 minutes"/>
        <s v="Type HW5 /F; 45 minutes"/>
        <s v="                Description                           "/>
        <s v="092400 - PORTLAND CEMENT PLASTER"/>
        <s v="Cement-sand plaster; plain finish; to"/>
        <s v="Walls; 15 thick; internal"/>
        <s v="Curved walls; 15 thick; internal"/>
        <s v="Walls; 20 thick; external"/>
        <s v="Ceiling; 15 thick; internal"/>
        <s v="Ceiling; 20 thick; external"/>
        <s v="Isolated columns; 15 thick; internal"/>
        <s v="Cement-sand plaster; finished to receive tiling; to"/>
        <s v="092900 - GYPSUM BOARD"/>
        <s v="Gypsum boards suspended ceiling; comprising gypsum board; finished to receive paint; including suspension system, acoustical sealant, upstands, edge trim, hangers, fittings and fixings; furring (vertical surfaces); complete; as specified and shown on Drawings; to"/>
        <s v="Ceilings; moisture"/>
        <s v="093000 - TILING"/>
        <s v="Ceramic tiles and fittings; vitrified unglazed, with non slip finish; including cement-sand screed; to"/>
        <s v="Floors; 200 x 200"/>
        <s v="Floors; 300 x 300"/>
        <s v="Floors; 400 x 400"/>
        <s v="Floors; 400 x 400; acid resistant"/>
        <s v="Floors; 600 x 600"/>
        <s v="Skirting; 100 high"/>
        <s v="Curved skirting; 100 high"/>
        <s v="Glazed ceramic tiles and fittings; vitrified satin glazed with cushion edges and space lugs; to"/>
        <s v="Walls; 200 x 200 x 6 thick"/>
        <s v="Walls; 250 x 400 x 6 thick"/>
        <s v="095133 - ACOUSTICAL METAL PAN CEILINGS"/>
        <s v="Metal panel suspended ceilings; comprising 600 x 600 thick perforated aluminum panels, square edges, flat surface and polyester powder coated finish; including snap-in grid suspension system, hangers, angles and edge trims; furring (vertical surfaces); complete; complete; as specified and shown on Drawings; to"/>
        <s v="Ceilings"/>
        <s v="Decorative suspended ceilings; comprising gypsum boards and perforated aluminum panels; including paint on gypsum, suspension system, upstands, edge trim, hangers, fittings and fixings; furring (vertical surfaces); complete; as specified and shown on Drawings; to"/>
        <s v="095423 - LINEAR METAL CEILINGS"/>
        <s v="Linear metal suspended ceiling; aluminum 200 mm module strips with stove-enamelled finish; non perforated; including concealed grid suspension system; hangers; edge trims and angles; to"/>
        <s v="096340 - STONE FLOORING"/>
        <s v="Marble slabs and fittings; best quality, polished finish; including cement sand screed; complete; as specified and shown on Drawings"/>
        <s v="Saddles; type I"/>
        <s v="Saddles;  type II"/>
        <s v="Saddles; type III"/>
        <s v="Treads; 300 x 30 thick; including abrasive in lay aluminium oxide"/>
        <s v="Risers; 140 x 20 thick"/>
        <s v="Skirtings; 100 high; above nosing"/>
        <s v="Granite slabs and fittings; best quality; polished finish; including cement-sand screed; complete; as specified and as shown on Drawings"/>
        <s v="Floors; 30 thick"/>
        <s v="Landing; 30 thick"/>
        <s v="Treads; 320 x 30 thick; including abrasive in lay aluminium oxide"/>
        <s v="Risers; 138 x 20 thick"/>
        <s v="Curved treads; 320 x 30 thick; reception hall"/>
        <s v="Curved risers; 138 x 20 thick; reception hall"/>
        <s v="099113 - EXTERIOR PAINTING"/>
        <s v="External textured acrylic  emulsion paint, resin based, water-resistant suitable for repeated washing and scrubbing; to concrete, masonry, render and plaster"/>
        <s v="General surfaces; external"/>
        <s v="099123 - INTERIOR PAINTING"/>
        <s v="Interior flat latex-based paint; emulsion paint, based on PVA and PVA acrylic copolymers, water resistant suitable for repeated washing and scrubbing, to concrete, masonry, render and plaster"/>
        <s v="General surfaces; internal"/>
        <s v="General surfaces; internal; fine textured"/>
        <s v="Oil paint; oleo-resinous alkyd paint; to primed metal"/>
        <s v="General surfaces"/>
        <s v="Oil paint; oleo-resinous alkyd paint; to primed wood"/>
        <s v="Varnish; to wood"/>
        <s v="099600 - HIGH PERFORMANCE COATINGS"/>
        <s v="Epoxy concrete floor sealer; water dispersed, coloured, dustproofed and surface sealer; to"/>
        <s v="Trenches; side and bottom"/>
        <s v="Polyurethane paint; to concrete, masonry, render and plaster; to"/>
        <s v="Epoxy paint; to primed metal"/>
        <s v="Surfaces of balustrade and the like; plain open type"/>
        <s v="                Description                            "/>
        <s v="101423 - PANEL SIGNAGE"/>
        <s v="Internal sign; comprising 3 thick MP plastic face, 10 high copy &amp; graphics, braille dots, aluminium and wood profiles; including background, screws, fittings and fixings; complete; as specified and as Drg. A-503; detail 6"/>
        <s v="Type S1; size 120 x 120 high"/>
        <s v="Type S2; size 210 x 130 high"/>
        <s v="102800 - TOILET, BATH AND LAUNDRY ACCESSORIES"/>
        <s v="Miscellaneous fixtures and fittings; complete; as specified and shown on Drawings"/>
        <s v="Coat hook "/>
        <s v="Paper towel dispenser "/>
        <s v="Liquid soap dispenser "/>
        <s v="Grab bar; 635 long"/>
        <s v="Hinged grab bar; 770 long"/>
        <s v="Toilet paper holder"/>
        <s v="Waste receptacle"/>
        <s v="Mirror glass; 6 mm thick; polished plate glass, surfaces mounted type, with nickel plate brass; including cardboard filler; fittings and fixings; complete; as specified and as Drg. A-503; detail 8"/>
        <s v="Size 450 x 600 high"/>
        <s v="104416 - FIRE-EXTINGUISHERS"/>
        <s v="Portable fire extinguishers complete with all accessories"/>
        <s v="Type FE-1"/>
        <s v="Type FE-2"/>
        <s v="114000 - FOOD SERVICE EQUIPMENT"/>
        <s v="KITCHEN AREA"/>
        <s v="Storages"/>
        <s v="Walk-In Cold &amp; Freezer Room"/>
        <s v="Floor Trough"/>
        <s v="Shelving"/>
        <s v="Prewash Area"/>
        <s v="Table w/ sink"/>
        <s v="Mixer Tap "/>
        <s v="Table W/ Bowl Sink - existing"/>
        <s v="Spray Gun"/>
        <s v="Floor Drain "/>
        <s v="Wall Cupboard- existing"/>
        <s v="Shelving - existing"/>
        <s v="Vegetable Preparation"/>
        <s v="Hand Wash Sink "/>
        <s v="Prep Table - existing"/>
        <s v="Undercounter Fridge- 1200 mm"/>
        <s v="Floor Drain"/>
        <s v="Potato Peeler- existing"/>
        <s v="Meat &amp; Poultry Preparation"/>
        <s v="Hand Wash Sink"/>
        <s v="Prep Table"/>
        <s v="Undercounter Fridge-1200 mm"/>
        <s v="Upright Fridge"/>
        <s v="Meat Mincer- existing"/>
        <s v="Bakery &amp; Pastry"/>
        <s v="Table w/ Double Bowl Sink"/>
        <s v="Scale"/>
        <s v="Table W/ Marble Top"/>
        <s v="Gas Boiling Top- 400 x 700 "/>
        <s v="Deck Oven"/>
        <s v="Exhaust Hood  w/Fire Suppression System"/>
        <s v="Marble Top - Mobile Worktable"/>
        <s v="Worktable- existing"/>
        <s v="Mixer- existing"/>
        <s v="Hot Kitchen"/>
        <s v="Table w/ Sink- existing"/>
        <s v="Mixer Tap"/>
        <s v="Fryer- existing"/>
        <s v="Ele. Chip Scuttle"/>
        <s v="Gas Range"/>
        <s v="Gas Grill"/>
        <s v="Exhaust Hood w/ Fire Suppression System"/>
        <s v="Cupboard W/ Drawer- existing"/>
        <s v="Cold Kitchen"/>
        <s v="Upright Freezer"/>
        <s v="Worktable W/ Sink"/>
        <s v="Salad Table"/>
        <s v="Worktable"/>
        <s v="Undercounter Fridge"/>
        <s v="Potwash Area"/>
        <s v="Triple Bowl Sink"/>
        <s v="Shelving unit"/>
        <s v="Dishwash Area"/>
        <s v="Corridor"/>
        <s v="Container Trolleys"/>
        <s v="Platform Scale"/>
        <s v="Plating Area"/>
        <s v="Cupboard Table- existing"/>
        <s v="Mobile Worktable"/>
        <s v="Mobile Hot Cupboard"/>
        <s v="117000 - LAUNDRY EQUIPMENT"/>
        <s v="LAUNDRY"/>
        <s v="Dirty Linen Trolley (existing)"/>
        <s v="Spin Dryer (existing)"/>
        <s v="25 Kg Extractor Washer (existing)"/>
        <s v="36 Kg Extractor Washer"/>
        <s v="7 Kg Extractor Washer (existing)"/>
        <s v="16 Kg Dryer (existing)"/>
        <s v="Flat Ironer"/>
        <s v="Utility Press (existing)"/>
        <s v="Ironer"/>
        <s v="Clean Linen Trolley (existing)"/>
        <s v="Hanging Rail"/>
        <s v="Sewing Machine (existing)"/>
        <s v="123640 - STONE CONTERTOPS"/>
        <s v="Reception counter units; constructed from 100 thick hollow concrete blocks, filled with concrete and reinforced 12 diameter steel bars, faced with plaster and paint on both sides, comprising 30 thick granite serving counter top, 25 thick blockboard counter top faced on all exposed surfaces with plastic laminate veneer; including base steel angle brackets, 6 thick cork board on plywood, fittings and fixings; complete; as specified and as Drg. A-503; detail 11"/>
        <s v="Overall size 640 x 1200 high; straight, curved"/>
        <s v="Pantry worktop; 30 thick granite; including 20 thick backsplash, supports and fixings; complete; as specified and as Drg. A-501; detail 14"/>
        <s v="600 wide"/>
        <s v="600 wide; U shape"/>
        <s v="750 wide; curved "/>
        <s v="124813 - ENTRANCE FLOOR MATS AND FRAME"/>
        <s v="Door mats and frames; corrugated rubber mat strips with aluminium slates; including aluminium frame with patent-clip-on polypropylene corner brackets for building in; including cement-sand screed levelling; complete; as specified and as Drg. A-501; detail 15"/>
        <s v="Size 800 x 2400"/>
        <s v="Size 1000 x 1800"/>
        <s v="Size 600 x 1750"/>
        <s v="142100 - ELECTRIC TRACTION ELEVATORS"/>
        <s v="Passenger, bed, &amp; service lifts, including all necessary controls and accessories"/>
        <s v="Reference Elevator (L1) 800 kg (passenger),_x000a_1 m/s, as specified and shown on the drawings"/>
        <s v="Reference Elevator (L2) 1600 kg (bed),_x000a_1 m/s, as specified and shown on the drawings"/>
        <s v="Reference Elevator (L3) 1000 kg (service),_x000a_1 m/s, as specified and shown on the drawings"/>
        <s v="211100 - FACILITY FIRE-SUPPRESSION WATER- SERVICE PIPING"/>
        <s v="Standpipes and wet-pipe sprinlers"/>
        <s v="Black Steel Pipes and fittings"/>
        <s v="25 dn"/>
        <s v="32 dn"/>
        <s v="40 dn"/>
        <s v="50 dn"/>
        <s v="65 dn"/>
        <s v="80 dn"/>
        <s v="100 dn"/>
        <s v="150 dn"/>
        <s v="Valves"/>
        <s v="Gate valves"/>
        <s v="Test and drain valves"/>
        <s v="Specialty Valves"/>
        <s v="Fire-Protection-Service Valves"/>
        <s v="Alarm check valves"/>
        <s v="Check valves"/>
        <s v="Zone valve assembly"/>
        <s v="Automatic Sprinklers"/>
        <s v="Type SP-1"/>
        <s v="Type SP-2"/>
        <s v="Type SP-3"/>
        <s v="Hose Connection"/>
        <s v="Type FHR-1"/>
        <s v="Type FHR-2"/>
        <s v="Fire Department Connections"/>
        <s v="Automatic air vent"/>
        <s v="213113 - ELECTRIC-DRIVE, CENTRIFUGAL FIRE PUMPS"/>
        <s v="End Suction Fire Pumps"/>
        <s v="Type FP-B1-01&amp; 02"/>
        <s v="Pressure-Maintenance Pumps"/>
        <s v="Type JP-B1-01"/>
        <s v="Spare parts a specified for split case fire pump and pressure maintenance pump"/>
        <s v="220719 - PLUMBING PIPING INSULATION"/>
        <s v="Interior Insulation, Mineral Fiber"/>
        <s v="Domestic hot and recirculated hot water, concealed"/>
        <s v="25 mm thick"/>
        <s v="15 dn"/>
        <s v="20 dn"/>
        <s v="25dn"/>
        <s v="Domestic hot and recirculated hot water, on all pipes running in mechanical rooms or exposed to view, Mineral fiber with AL jacketing"/>
        <s v="40dn"/>
        <s v="221116 - WATER DISTRIBUTION PIPING"/>
        <s v="Aboveground, Water Distribution Piping"/>
        <s v="Cold Water PVC Pipes and fittings"/>
        <s v="Hot Water CPVC Pipes and fittings"/>
        <s v="Ball valves "/>
        <s v="Globe valves  "/>
        <s v="Gate valves  "/>
        <s v="Check valves "/>
        <s v="Automatic air valves"/>
        <s v="221123 - DOMESTIC WATER PIPING SPECIALTIES"/>
        <s v="WATER TAPS"/>
        <s v="Type WT-1"/>
        <s v="PERINAL BIP COCK"/>
        <s v="Type BPH-1"/>
        <s v="Float valve"/>
        <s v="3-Way Mixing Valve"/>
        <s v="221123 - DOMESTIC WATER PUMPS "/>
        <s v="In-Line Circulators"/>
        <s v="Type P-RF-02"/>
        <s v="Type P-RF-03"/>
        <s v="End suction centrifugal pumps"/>
        <s v="Type P-B-01"/>
        <s v="Type P-RF-01-1 &amp; -2"/>
        <s v="Spare parts as specified for water distribution pumps"/>
        <s v="221123.13 - DOMESTIC WATER PACKAGED BOOSTER PUMP SETS"/>
        <s v="Type PU-RF-1"/>
        <s v="Type PU-RF-2"/>
        <s v="Spare parts as specified for packaged booster pumps"/>
        <s v="221316 - SANITARY WASTE AND VENT PIPING"/>
        <s v="Above Ground / Underground , Soil, Waste and Vent Piping"/>
        <s v="PVC pipes "/>
        <s v="32dn"/>
        <s v="82 dn"/>
        <s v="110 dn"/>
        <s v="Underground, soil, waste and vent piping connecting inspection chambers"/>
        <s v="PVC pipes"/>
        <s v="Inspection Chambers "/>
        <s v="Sewer Inspection Chambers"/>
        <s v="Aboveground / Underground , Soil, Waste Force Mains"/>
        <s v="Ductile-iron pipes"/>
        <s v="Aboveground , Storm Drainage Piping"/>
        <s v="22112 - SANITARY WATER PIPING SPECIALTIES"/>
        <s v="Floor drains"/>
        <s v="Type FD-1; 82 dn"/>
        <s v="Type FD-2; 100 dn"/>
        <s v="Floor cleanouts"/>
        <s v="Type FCO; 110 dn"/>
        <s v="Type FCO; 100 dn"/>
        <s v="Cowls"/>
        <s v="Roof drains"/>
        <s v="Type RD-1; 82 dn"/>
        <s v="Type SCD-1; 50 dn"/>
        <s v="Balcony drains"/>
        <s v="Type BD-1; 50 dn"/>
        <s v="Terrace drains"/>
        <s v="Type TD-1; 82 dn"/>
        <s v="221429 - SUMP PUMPS"/>
        <s v="Duplex sump pumps"/>
        <s v="Type SP-B-01"/>
        <s v="Spare parts as specified for sewage and sump pumps"/>
        <s v="223100 - DOMESTIC WATER SOFTNERS"/>
        <s v="Type WS-1"/>
        <s v="223500- DOMESTIC WATER HEAT EXCHANGERS"/>
        <s v="Large-capacity storage heat exchangers"/>
        <s v="HWST-RF-01-1 &amp; 2"/>
        <s v="HWST-RF-02-1 &amp; 2"/>
        <s v="EWH 50 Ltr"/>
        <s v="224000 - PLUMBING FIXTURES"/>
        <s v="Lavatories"/>
        <s v="Type LAV-1"/>
        <s v="Type LAV-2 "/>
        <s v="Water closets"/>
        <s v="Type EWC-1"/>
        <s v="Type EWC-2 "/>
        <s v="Bathtubs"/>
        <s v="Type BT-1"/>
        <s v="Showers"/>
        <s v="Type SH-1"/>
        <s v="Sinks"/>
        <s v="Type MS-1"/>
        <s v="Type KS-1 "/>
        <s v="Type KS-2"/>
        <s v="230713 - DUCT INSULATION"/>
        <s v="Indoor Duct And Plenum Insulation"/>
        <s v="Rectangular, supply and Return ducts, concealed"/>
        <s v="50 mm thick Mineral Fiber Blanket"/>
        <s v="Rectangular, treated fresh air ducts, concealed"/>
        <s v="Rectangular, range-hood exhaust ducts, concealed"/>
        <s v="25 mm thick Mineral Fiber Board"/>
        <s v="Outdoor Duct And Plenum Insulation"/>
        <s v="50 mm thick Mineral Fiber Blanket with Al jacketing"/>
        <s v="Boiler Breeching And Connector Insulation"/>
        <s v="Round"/>
        <s v="50 mm thick Calcium Cilicate with Al jacketing"/>
        <s v="230719 - HVAC PIPE INSULATION"/>
        <s v="Interior Insulation"/>
        <s v="Condensate drain piping"/>
        <s v="19 mm thick"/>
        <s v="Heating hot-water supply and return, concealed"/>
        <s v="38 mm thick"/>
        <s v="Heating hot-water supply and return, on all pipes running in mechanical rooms or exposed to view with AL jacketing"/>
        <s v="50 mm thick"/>
        <s v="230900 - BUILDING MANAGEMENT SYSTEM (BMS), INSTRUMENTATION AND CONTROLS"/>
        <s v="System complete as specified and as shown on drawings"/>
        <s v="Spare parts as specified for BMS"/>
        <s v="231113 - FACILITY FUEL OIL PIPING"/>
        <s v="Fuel oil storage tanks"/>
        <s v="Type FOT-01"/>
        <s v="Type FOT-02"/>
        <s v="Strainer"/>
        <s v="231126 - FACILITY LIQUEFIED PETROLIUM GAS PIPING"/>
        <s v="Aboveground pipes and fittings"/>
        <s v="Copper pipes running under tiles"/>
        <s v="22 dn"/>
        <s v="35 dn"/>
        <s v="Gas Tank, with gas vaporiser and all other accessories"/>
        <s v="Gas panels"/>
        <s v="For Main Kitchen"/>
        <s v="Solenoid valve"/>
        <s v="Excess flow shut-off valve"/>
        <s v="Gas leak detection system complete with all Accessories "/>
        <s v="232113 - HYDRONIC PIPING"/>
        <s v="Hot Water Pipes"/>
        <s v="PEX-A Flexible pipe, complete with fittings, valves, controls , joints, flexible connectors, unions, flanges, couplings, sleeves and all the accessories required for system operation, maintenance and occupants comfort. "/>
        <s v="16 dn"/>
        <s v="Condensate Drain Pipes"/>
        <s v="PVC pipes and fittings"/>
        <s v="Ball valves"/>
        <s v="Hydronic Specialties"/>
        <s v="Expansion Tanks"/>
        <s v="Type ET-01"/>
        <s v="232123 - HYDRONIC PUMPS"/>
        <s v="Centrifugal Flexible-coupled end suction pumps"/>
        <s v=" HWP-GF-01-1 "/>
        <s v=" HWP-GF-01-2"/>
        <s v=" HWP-GF-01-3"/>
        <s v="Type SHP-RF-01"/>
        <s v="Spare parts as specified for all hydronic pumps"/>
        <s v="232500- HVAC WATER TREATMENT"/>
        <s v="Closed-loop chemical feed system for heating water distribution systems"/>
        <s v="Closed-loop chemical feed system for solar hot  water distribution systems"/>
        <s v="233113- METAL DUCTS"/>
        <s v="Galvanized steel ductwork"/>
        <s v="Carbon  steel for range hood exhaust"/>
        <s v="233300 - AIR DUCT ACCESSORIES"/>
        <s v="Manual volume dampers"/>
        <s v="Fire dampers"/>
        <s v="Motorized dampers"/>
        <s v="Flexible ducts"/>
        <s v="233423- POWER VENTILATOR UTILITY SET FANS"/>
        <s v="Centrifugal inline fans"/>
        <s v="Type EF-GF-01"/>
        <s v="Type EF-RF-01"/>
        <s v="Type EF-RF-02"/>
        <s v="Type EF-RF-03"/>
        <s v="Type EF-RF-05"/>
        <s v="Type EF-RF-06"/>
        <s v="Type EF-RF-07"/>
        <s v="Type EF-RF-08"/>
        <s v="Type EF-RF-09"/>
        <s v="Type EF-RF-10"/>
        <s v="Type EF-TR-01"/>
        <s v="Type EF-TR-02"/>
        <s v="Roof Exhaust fans"/>
        <s v="Type EF-FF-01"/>
        <s v="Type EF-FF-02"/>
        <s v="Type EF-RF-04"/>
        <s v="Spare parts as specified on fans"/>
        <s v="233713 - DIFFUSERS, REGISTERS, AND GRILLES"/>
        <s v="Diffusers"/>
        <s v="Supply diffusers 600x600"/>
        <s v="200 dn"/>
        <s v="250 dn"/>
        <s v="300 dn"/>
        <s v="350 dn"/>
        <s v="400 dn"/>
        <s v="Return diffusers 600x600"/>
        <s v="Exhaust diffusers 600x600"/>
        <s v="Registers"/>
        <s v="Supply registers"/>
        <s v="350 x 200"/>
        <s v="400 x 250"/>
        <s v="900 x 900"/>
        <s v="600 x 350"/>
        <s v="450 x 300"/>
        <s v="600 x 300"/>
        <s v="Return air registers"/>
        <s v="150 x 150"/>
        <s v="Exhaust air registers"/>
        <s v="300 x 200"/>
        <s v="200 x 200"/>
        <s v="Grilles"/>
        <s v="Door grilles"/>
        <s v="200 x 100 "/>
        <s v="300 x 250"/>
        <s v="350 x 150"/>
        <s v="235100 - BREECHINGS, CHIMNEYS, AND STACKS"/>
        <s v="Boiler breeching ductwork"/>
        <s v="600 dn"/>
        <s v="235223 - CAST IRON BOILERS"/>
        <s v="Hot-water boilers"/>
        <s v="Type B-GF-01 &amp; 02"/>
        <s v="Spare parts as specified for and hot water boilers"/>
        <s v="237320 - VARIABLE REFRIGERANT VOLUME AIR CONDITIONNING UNITS"/>
        <s v="Indoor Units"/>
        <s v="Type VRAC-01"/>
        <s v="Type VRAC-02"/>
        <s v="Type VRAC-03"/>
        <s v="Type VRAC-04"/>
        <s v="Type VRAC-05"/>
        <s v="Type VRAC-06"/>
        <s v="Type VRAC-07"/>
        <s v="Type VRAC-08"/>
        <s v="Outdoor Units"/>
        <s v="Type VRCU-01"/>
        <s v="Type VRCU-02"/>
        <s v="Type VRCU-03"/>
        <s v="Refrigerant Piping, complete with all Insulation, Valves and Fittings."/>
        <s v="237413 - PACKAGED, OUTDOOR, CENTRAL STATION AIR-HANDLING UNITS"/>
        <s v="Type RTU-FF-01"/>
        <s v="Type RTU-RF-01"/>
        <s v="Type RTU-RF-02"/>
        <s v="Type RTU-RF-03"/>
        <s v="Spare parts as specified for air handling units"/>
        <s v="238126 - Split System Air Conditionners"/>
        <s v="Type SRAC-GF-01/ SRCU-GF-01"/>
        <s v="Type SRAC-RF-02/ SRCU-RF-02"/>
        <s v="Type SRAC-RF-03/ SRCU-RF-03"/>
        <s v="238233 - CONVECTORS"/>
        <s v="Radiators"/>
        <s v="Room Radiators:"/>
        <s v="Type  R4-750"/>
        <s v="Type  R5-750"/>
        <s v="Type  R6-750"/>
        <s v="Type  R9-750"/>
        <s v="Type  R10-750"/>
        <s v="Type  R11-750"/>
        <s v="Type  R12-750"/>
        <s v="Type  R13-750"/>
        <s v="Type  R14-750"/>
        <s v="Type  R15-750"/>
        <s v="Type  R16-750"/>
        <s v="Water Cabinets"/>
        <s v="Steel cabinet only"/>
        <s v="includes two manifolds, one supply and one return, with all necessary accessories, valves, &amp; fittings required for system operation and maintenance"/>
        <s v="Manifold (number of inlets &amp; outlets as shown on drawings) "/>
        <s v="WHC-GF-01"/>
        <s v="WHC-FF-01"/>
        <s v="WHC-FF-02"/>
        <s v="WHC-FF-03"/>
        <s v="WHC-SF-01"/>
        <s v="WHC-SF-02"/>
        <s v="WHC-SF-03"/>
        <s v="239000 - SOLAR HEATING SYSTEM"/>
        <s v="Solar Collectors"/>
        <s v="Type SC-01"/>
        <s v="Hot Water Piping, complete with all Insulation, Valves and Fittings."/>
        <s v="General"/>
        <s v="Coordination with local power authorities for the substitution of the existing outdoor MV transformer to an outdoor 630kVA MV transformer, including substitution of all the relevants (switchgear, earthing, accessories , outgoings LV-S panel, etc.) as per single line diagram. Payment shall include all fees of corrdination, subscription and any other fees to local power authorities to ensure that power is available to site."/>
        <s v="260519 - CONDUCTORS AND CABLES"/>
        <s v="Single core, copper conductor, PVC insulated, (grounding cables), unarmoured; 0.6/1 kV"/>
        <s v="6 mm2"/>
        <s v="10 mm2"/>
        <s v="16 mm2"/>
        <s v="25 mm2"/>
        <s v="35 mm2"/>
        <s v="70 mm2"/>
        <s v="120 mm2"/>
        <s v="150 mm2"/>
        <s v="240 mm2"/>
        <s v="Multi core, copper conductor, XLPE insulated, PVC sheathed feeder cables; unarmoured; 0.6/1 kV"/>
        <s v="4x6 mm2"/>
        <s v="4x10 mm2"/>
        <s v="4x16 mm2"/>
        <s v="4x25 mm2"/>
        <s v="4x50 mm2"/>
        <s v="4x120 mm2"/>
        <s v="4x240 mm2"/>
        <s v="4x300 mm2"/>
        <s v="FP 400 Fire resistant armoured cables"/>
        <s v="4x35 mm2"/>
        <s v="260526 - GROUNDING AND BONDING FOR ELECTRICAL SYSTEMS"/>
        <s v="Type TN-S complete, for"/>
        <s v="Main distribution board (MDB)"/>
        <s v="200kVA standby generator"/>
        <s v="Distribution panelboards, final branch circuit panelboards, indoor and outdoor lighting installations and wiring accessories"/>
        <s v="Signal and communication system"/>
        <s v="260536 - CABLE TRAYS FOR ELECTRICAL SYSTEMS"/>
        <s v="Cable tray 60 cm"/>
        <s v="Cable tray 30 cm"/>
        <s v="Cable tray 30 cm with cover"/>
        <s v="260543 - UNDERGROUND DUCTS AND RACEWAYS FOR ELECTRICAL SYSTEMS"/>
        <s v="Underground cable duct assemblies encased in concrete"/>
        <s v="Duct bank of 4f150 mm conduits"/>
        <s v="Duct bank of 2f150 mm conduits"/>
        <s v="Trenches for directly buried LV cables"/>
        <s v="Trench (widthxdepth: 600x800mm)"/>
        <s v="Manholes"/>
        <s v="Manhole 800x800x800mm"/>
        <s v="262413 - SWITCHBOARDS"/>
        <s v="LV Main distribution panels including circuit breakers, busbars,etc. , as specified and as shown on drawings"/>
        <s v="MDB"/>
        <s v="262416 - PANELBOARDS"/>
        <s v="Distribution Panelboards (DPs)"/>
        <s v="EDP"/>
        <s v="Subdistribution panels"/>
        <s v="SDP-G"/>
        <s v="SDP-GL"/>
        <s v="SDP-R"/>
        <s v="ESDP-G"/>
        <s v="ESDP-R"/>
        <s v="Final branch circuit panels"/>
        <s v="LP-S"/>
        <s v="LP-GL"/>
        <s v="LP-G1"/>
        <s v="LP-G2"/>
        <s v="LP-11"/>
        <s v="LP-12"/>
        <s v="LP-21"/>
        <s v="LP-22"/>
        <s v="LP-R"/>
        <s v="ELP-S"/>
        <s v="ELP-G1"/>
        <s v="ELP-G2"/>
        <s v="ELP-11"/>
        <s v="ELP-12"/>
        <s v="ELP-21"/>
        <s v="ELP-22"/>
        <s v="ELP-R"/>
        <s v="ULP-1"/>
        <s v="262419 MOTOR CONTROL CENTERS"/>
        <s v="MCC-RF"/>
        <s v="262726 - WIRING DEVICES"/>
        <s v="Switches"/>
        <s v="General lighting switch (S1); one way"/>
        <s v="General lighting switch (S1); two way"/>
        <s v="General lighting switch (S1); one way two gang"/>
        <s v="General lighting switch (S15); one way"/>
        <s v="General lighting switch (S15); two way"/>
        <s v="Push button"/>
        <s v="Socket Outlets "/>
        <s v="Type R01; simplex"/>
        <s v="Type R01; duplex"/>
        <s v="Type R05; simplex"/>
        <s v="Type R05; duplex"/>
        <s v="Type R01; simplex; floor mounted"/>
        <s v="Type R01; duplex; floor mounted"/>
        <s v="Electric Outlets"/>
        <s v="Lighting outlet ;ceiling mounted; 16Amp,2P"/>
        <s v="Lighting outlet ;wall mounted; 16Amp,2P"/>
        <s v="262816 - ENCLOSED SWITCHES AND CIRCUIT BREAKERS"/>
        <s v="Switch Disconnectors (Disconnecting Switches)"/>
        <s v="16Amp, 2P"/>
        <s v="16Amp, 2P, weatherproof"/>
        <s v="16Amp, 2P, weatherproof, pedestal type"/>
        <s v="20Amp, 2P"/>
        <s v="20Amp, 2P, weatherproof, pedestal type"/>
        <s v="32Amp, 2P"/>
        <s v="32Amp, 2P, pedestal type"/>
        <s v="32Amp, 2P, weatherproof"/>
        <s v="32Amp, 4P"/>
        <s v="20Amp, 4P"/>
        <s v="40Amp, 4P"/>
        <s v="63Amp, 4P"/>
        <s v="63Amp, 4P, pedestal type"/>
        <s v="Switch Disconnectors with Combination Starter"/>
        <s v="16Amp, 4P, weatherproof"/>
        <s v="20Amp, 4P, weatherproof"/>
        <s v="263213 - PACKAGED ENGINE GENERATORS"/>
        <s v="Oudooor sound proof generator, including enclosure, control panel, silencer, gas exhaust pipes, and installation of all accessories and equipment required."/>
        <s v="200 kVA, 400 V, 50 Hz (standby), 1500rpm, three phase, four wire, as shown on drawings"/>
        <s v="Daily fuel tank (500 Liters)"/>
        <s v="263353 - STATIC UNINTERRUPTIBLE POWER SUPPLY "/>
        <s v="UPS system complete, including"/>
        <s v="battery, charger, inverter, transfer"/>
        <s v="switch and manual by pass switch  "/>
        <s v="UPS, 25 kVA , 3-phase 230V/400V input, 3-phase 230V/400V output"/>
        <s v="263600 - TRANSFER SWITCHES"/>
        <s v="Automatic transfer switch"/>
        <s v="ATS,400 A, 4 poles"/>
        <s v="264113 - LIGHTNING PROTECTION FOR STRUCTURES"/>
        <s v="Complete faraday cage system for the new building as specified and as shown on drawings"/>
        <s v="265100 - INTERIOR LIGHTING "/>
        <s v="Lighting Fixtures"/>
        <s v="Type A1"/>
        <s v="Type A2"/>
        <s v="Type A3"/>
        <s v="Type A5"/>
        <s v="Type B1"/>
        <s v="Type B2"/>
        <s v="Type B3"/>
        <s v="Type C1"/>
        <s v="Type C2"/>
        <s v="Type C3"/>
        <s v="Type C4"/>
        <s v="Type C5"/>
        <s v="Type E1"/>
        <s v="Type E11"/>
        <s v="Type E2"/>
        <s v="Type M1"/>
        <s v="Type BH"/>
        <s v="Type U2"/>
        <s v="Type U3"/>
        <s v="Type S1"/>
        <s v="270536 - CABLE TRAYS FOR COMMUNICATIONS SYSTEMS"/>
        <s v="Supply, installation, testing, commissioning, putting into satisfactory operation and handing over complete Cable Trays for Communication Systems; including all necessary accessories, fittings, Support, fixation, cable bonding and labelling, cable management, licenses and all required software ; complete; As shown on drawings and described in specifications"/>
        <s v="Covered Cable Trays"/>
        <s v="Horizontal cable tray 150 x100mm"/>
        <s v="Vertical cable tray 150 x 100 mm"/>
        <s v="271105 - COMMUNICATIONS EQUIPMENT ROOM FITTINGS (TIA)"/>
        <s v="Supply, installation, testing, commissioning, putting into satisfactory operation and handing over complete Communication Equipment Room Fittings ; including all necessary accessories, fittings, Support, fixation, cable bonding and labelling, cable management, licenses and all required software ; complete; As shown on drawings and described in specifications"/>
        <s v="Telecommunications equipment cabinets; wall-mounted; modular type;"/>
        <s v="Wall Mounted Cabinet, door &amp; ventilation provisions as specified; 600 x 600 mm; 24 RU ;"/>
        <s v="271305 - COMMUNICATIONS BACKBONE CABLING (TIA)"/>
        <s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
        <s v="Backbone Cables: UTP; CAT 3; PVC sheathed; suitable for indoor use as specified;"/>
        <s v="50-Pair Cat 3, UTP Cable;"/>
        <s v="Main and Intermediate Cross-Connects"/>
        <s v="Main Distribution Frame (MDF) - 50 Pair"/>
        <s v="IDC 110 Block (50 Pairs)"/>
        <s v="271505 - COMMUNICATIONS HORIZONTAL CABLING (TIA)"/>
        <s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
        <s v="Telecommunications Outlets/Connectors"/>
        <s v="Single (1) Cat 6A RJ45 Outlet; Wall-Mounted; "/>
        <s v="Single (1) Cat 6A RJ45 Outlet; Ceiling-Mounted; "/>
        <s v="Duplex (2) Cat 6A RJ45 Outlet; Wall-Mounted;"/>
        <s v="Duplex (2) Cat 6A RJ45 Outlet; Floor-Mounted; "/>
        <s v="Horizontal Cross-connects, "/>
        <s v="48-Port  Cat 6A UTP/STP RJ45; fully equipped; Patch Panels;"/>
        <s v="272109 - DATA COMM FOR CAMPUS NETWORK"/>
        <s v="Supply, installation, testing, commissioning, putting into satisfactory operation and handing over complete Data Communication Devices ; including all necessary accessories, fittings, Support, fixation, cable bonding and labelling, cable management, licenses and all required software ; complete; As shown on drawings and described in specifications"/>
        <s v="Active communications and data processing equipment"/>
        <s v="48-Ports Access data switches ; "/>
        <s v="272133 - WIRELESS DATA NETWORK"/>
        <s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
        <s v="Wireless data network components"/>
        <s v="Wireless controllers,"/>
        <s v="Wireless radio access points and antennas;"/>
        <s v="Wireless data network system administration software;"/>
        <s v="Access and security control software;"/>
        <s v="274133- MASTER ANTENNA TELEVISION SYSTEM"/>
        <s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
        <s v="Satellite Dish"/>
        <s v="Quad LNB"/>
        <s v="Multiswitch (5 input / 24 output)"/>
        <s v="MATV Outlets; Wall Mounted"/>
        <s v="274116  - INTEGRATED AUDIOVISUAL SYSTEMS AND EQUIPMENT - FOR AUDITORIUM"/>
        <s v="Supply, installation, testing, commissioning, putting into satisfactory operation and handing over complete Integrated AV System ; including all necessary accessories, fittings, Support, fixation, cable bonding and labelling, cable management, licenses and all required software ; complete; As shown on drawings and described in specifications"/>
        <s v="Signal Processing and Central Equipment:"/>
        <s v="Control system;"/>
        <s v="Signal Processing Equipment;"/>
        <s v="Video Projection Equipment &amp; Accessories"/>
        <s v="Projector"/>
        <s v="Projector Mount"/>
        <s v="Motorized screen (267x356 cm)"/>
        <s v="Sound Re-inforcement Equipment:"/>
        <s v="Ceiling loudspeakers"/>
        <s v="Hardwired microphone"/>
        <s v="Wireless microphone"/>
        <s v="Miscellaneous Components:"/>
        <s v="AV floor box"/>
        <s v="AV wall plat"/>
        <s v="Touch Panel, (Wireless Touch Panel, 10.1&quot;),"/>
        <s v="A/V Equipment Racks/ Cabinets"/>
        <s v="A/V Racks/Credenza;"/>
        <s v="275118 - PUBLIC ADDRESS / VOICE ALARM (PA/VA) SYSTEM"/>
        <s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
        <s v="Central (Headend) System Components;"/>
        <s v="PA system headend equipment, as specified;"/>
        <s v="System Peripheral Devices;"/>
        <s v="Paging Microphone"/>
        <s v="Ceiling mounted speaker (6w)"/>
        <s v="Noise-operated gain controllers (Volume attenuator stations);"/>
        <s v="Public Address Rack;"/>
        <s v="275223- NURSE CALL-CODE BLUE SYSTEMS"/>
        <s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s v="Nurse Call Workstation"/>
        <s v="Nurse Call Type-B"/>
        <s v="Nurse Call Type-C"/>
        <s v="Nurse Call Type-D"/>
        <s v="284621.13 - CONVENTIONAL FIRE ALARM SYSTEM"/>
        <s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
        <s v="Fire Alarm Control Unit"/>
        <s v="Fire Alarm Control Panel (FACP)"/>
        <s v="Fire-alarm signal initiation devices "/>
        <s v="Manual fire alarm station"/>
        <s v="Smoke detectors, photoelectric type;"/>
        <s v="Smoke detectors, photoelectric type; With Sounder Base"/>
        <s v="Combined Optical/Heat detector (Multicriteria detector)"/>
        <s v="Heat detector"/>
        <s v="Duct Smoke Detectors"/>
        <s v="Fire-alarm Notification devices "/>
        <s v="Wall mounted Strobe light - 15 cd"/>
        <s v="Wall mounted Strobe light - 30 cd"/>
        <s v="Wall mounted Strobe light - 60 cd"/>
        <s v="Wall mounted Strobe light - 95 cd"/>
        <s v="Addressable interface devices,"/>
        <s v="Control modules;"/>
        <s v="Monitoring modules;"/>
        <s v="Line isolation modules;"/>
        <s v="End of line resistor/devices"/>
        <s v="311000 - SITE CLEARING"/>
        <s v="Site preparation"/>
        <s v="Clearing the site generally"/>
        <s v="Excavating"/>
        <s v="Excavation from existing levels for Foundation, Ground Beams, Pits, trenches and beds"/>
        <s v="Filling "/>
        <s v="Filling from existing levels to makeup levels "/>
        <s v="321400 - UNIT PAVING"/>
        <s v="Precast concrete curb; ordinary Portland cement, smooth finish, reinforced; including fittings and fixings; complete; as specified and as Drg. A-501; detail 12"/>
        <s v="Curb; 150 x 300 high; with haunches"/>
        <s v="Precast concrete tiles; including bedding mortar; to"/>
        <s v="Sidewalks and terraces; 40 thick"/>
        <s v="321116.16 - AGGREGATE SUBBASE COURSE"/>
        <s v="Subgrade Layer, laid and compacted as specified"/>
        <s v="Aggregate Base Course; 200 thick; compacted to 100% Modified AASHTO Density, CBR ≥ 80%"/>
        <s v="321216 - ASPHALT PAVING"/>
        <s v="0.5 MESAL"/>
        <s v="Bituminous Prime Coat"/>
        <s v="Bituminous Tack Coat"/>
        <s v="60 mm Bituminous Base Course "/>
        <s v="40 mm Bituminous Surface Course "/>
        <s v="GENERAL REQUIREMENTS ( 8% is considered)"/>
      </sharedItems>
    </cacheField>
    <cacheField name="Qty" numFmtId="0">
      <sharedItems containsBlank="1" containsMixedTypes="1" containsNumber="1" minValue="1" maxValue="2400" count="149">
        <m/>
        <s v="BILL NO. 01"/>
        <s v="GENERAL REQUIREMENTS "/>
        <s v="Qty"/>
        <n v="1"/>
        <s v="BILL NO. 02"/>
        <s v="SITE CONSTRUCTION"/>
        <n v="17"/>
        <n v="73"/>
        <n v="22"/>
        <n v="4"/>
        <n v="8"/>
        <n v="19"/>
        <n v="3"/>
        <n v="10"/>
        <n v="5"/>
        <s v="BILL NO. 03"/>
        <s v="CONCRETE"/>
        <n v="38"/>
        <n v="6"/>
        <n v="80"/>
        <n v="30"/>
        <n v="50"/>
        <n v="20"/>
        <n v="32"/>
        <n v="2"/>
        <n v="93"/>
        <n v="2.5"/>
        <n v="210"/>
        <n v="330"/>
        <n v="102"/>
        <n v="1144"/>
        <n v="138"/>
        <n v="419"/>
        <n v="64"/>
        <n v="70"/>
        <s v="BILL NO. 4"/>
        <s v="MASONRY"/>
        <n v="517"/>
        <n v="60"/>
        <n v="164"/>
        <n v="34"/>
        <n v="14"/>
        <n v="135"/>
        <n v="56"/>
        <n v="7"/>
        <n v="268"/>
        <n v="25"/>
        <n v="29"/>
        <n v="12"/>
        <s v="BILL NO. 6"/>
        <s v="WOOD AND PLASTICS "/>
        <n v="420"/>
        <n v="105"/>
        <n v="36"/>
        <n v="40"/>
        <n v="1065"/>
        <n v="243"/>
        <n v="63"/>
        <n v="37"/>
        <n v="18"/>
        <s v="BILL NO. 8"/>
        <s v="OPENINGS"/>
        <n v="300"/>
        <n v="65"/>
        <n v="44"/>
        <n v="109"/>
        <n v="9"/>
        <n v="48"/>
        <s v="BILLS NO. 9"/>
        <s v="FINISHES"/>
        <n v="1658"/>
        <n v="47"/>
        <n v="1100"/>
        <n v="399"/>
        <n v="137"/>
        <n v="31"/>
        <n v="116"/>
        <n v="66"/>
        <n v="42"/>
        <n v="15"/>
        <n v="641"/>
        <n v="533"/>
        <n v="11"/>
        <n v="231"/>
        <n v="200"/>
        <n v="77"/>
        <n v="45"/>
        <n v="16"/>
        <n v="58"/>
        <n v="24"/>
        <n v="27"/>
        <n v="78"/>
        <n v="51"/>
        <n v="1277"/>
        <n v="2057"/>
        <n v="472"/>
        <n v="150"/>
        <n v="100"/>
        <s v="BILL NO. 10"/>
        <s v="SPECIALTIES"/>
        <s v="BILL NO. 11"/>
        <s v="EQUIPMENT"/>
        <s v="BILL NO. 12"/>
        <s v="FURNISHINGS"/>
        <n v="23"/>
        <s v="BILL NO. 21"/>
        <s v="FIRE SUPPRESSION"/>
        <n v="480"/>
        <n v="21"/>
        <n v="92"/>
        <s v="BILL NO. 22"/>
        <s v="PLUMBING"/>
        <n v="55"/>
        <n v="190"/>
        <n v="120"/>
        <n v="57"/>
        <n v="168"/>
        <n v="41"/>
        <n v="110"/>
        <n v="167"/>
        <n v="475"/>
        <n v="97"/>
        <n v="265"/>
        <n v="185"/>
        <n v="76"/>
        <n v="81"/>
        <n v="90"/>
        <n v="170"/>
        <n v="175"/>
        <n v="278"/>
        <n v="2400"/>
        <n v="402"/>
        <n v="13"/>
        <n v="115"/>
        <n v="180"/>
        <n v="340"/>
        <n v="72"/>
        <n v="26"/>
        <n v="39"/>
        <s v="BILL NO. 31"/>
        <s v=" EARTHWORK"/>
        <n v="415"/>
        <n v="290"/>
        <s v="BILL NO. 32"/>
        <s v="EXTERIOR IMPROVEMENTS"/>
        <n v="464"/>
        <n v="600"/>
        <s v="J.D"/>
      </sharedItems>
    </cacheField>
    <cacheField name="Unit" numFmtId="0">
      <sharedItems containsBlank="1" containsMixedTypes="1" containsNumber="1" minValue="0" maxValue="1099307.44" count="92">
        <m/>
        <s v="Unit"/>
        <s v="Item"/>
        <s v="m2"/>
        <s v="Nr"/>
        <s v="m3"/>
        <s v="T"/>
        <s v="m"/>
        <s v="Set"/>
        <s v="Kg"/>
        <s v="Nr "/>
        <s v="Amount"/>
        <s v="J.D"/>
        <n v="14800"/>
        <n v="14265"/>
        <n v="31287"/>
        <n v="29843"/>
        <n v="6250"/>
        <n v="4340"/>
        <n v="61713.5"/>
        <n v="56144"/>
        <n v="128912.5"/>
        <n v="5515"/>
        <n v="14231"/>
        <n v="36638"/>
        <n v="118541.76499999998"/>
        <n v="104971.2"/>
        <n v="200382.19999999998"/>
        <n v="41790"/>
        <n v="10580"/>
        <n v="880204.16499999992"/>
        <n v="31071"/>
        <n v="2669"/>
        <n v="21141.5"/>
        <n v="25455"/>
        <n v="4256"/>
        <n v="2258"/>
        <n v="94637"/>
        <n v="81634"/>
        <n v="112280"/>
        <n v="4686"/>
        <n v="0"/>
        <n v="6581"/>
        <n v="42450"/>
        <n v="173425"/>
        <n v="118708"/>
        <n v="297724"/>
        <n v="51098"/>
        <n v="5397"/>
        <n v="1075470.5"/>
        <n v="65000"/>
        <n v="1785"/>
        <n v="24365"/>
        <n v="21158"/>
        <n v="4325"/>
        <n v="3100"/>
        <n v="112461"/>
        <n v="71540"/>
        <n v="103591"/>
        <n v="8255"/>
        <n v="7270"/>
        <n v="25339"/>
        <n v="95927"/>
        <n v="105627"/>
        <n v="193605"/>
        <n v="69080"/>
        <n v="11650"/>
        <n v="924078"/>
        <n v="66638.2"/>
        <n v="1960"/>
        <n v="20635.5"/>
        <n v="4358"/>
        <n v="112527"/>
        <n v="71276"/>
        <n v="103219"/>
        <n v="3319"/>
        <n v="7224"/>
        <n v="25238"/>
        <n v="92681.5"/>
        <n v="78217.5"/>
        <n v="192063"/>
        <n v="83157"/>
        <n v="8295"/>
        <n v="895066.7"/>
        <n v="107702.63999999998" u="1"/>
        <n v="61790" u="1"/>
        <n v="69662" u="1"/>
        <n v="893452.7" u="1"/>
        <n v="1099307.44" u="1"/>
        <n v="900204.16499999992" u="1"/>
        <n v="828428.5" u="1"/>
        <n v="410324.60000000003" u="1"/>
      </sharedItems>
    </cacheField>
    <cacheField name="Rate" numFmtId="0">
      <sharedItems containsBlank="1" containsMixedTypes="1" containsNumber="1" minValue="0" maxValue="832977.5"/>
    </cacheField>
    <cacheField name="Amount" numFmtId="0">
      <sharedItems containsBlank="1" containsMixedTypes="1" containsNumber="1" minValue="0" maxValue="297724"/>
    </cacheField>
    <cacheField name="Rate after discount" numFmtId="0">
      <sharedItems containsBlank="1" containsMixedTypes="1" containsNumber="1" minValue="0" maxValue="77277.959999999992"/>
    </cacheField>
    <cacheField name="Amount after discount" numFmtId="0">
      <sharedItems containsBlank="1" containsMixedTypes="1" containsNumber="1" minValue="0" maxValue="77277.959999999992"/>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halil as" refreshedDate="44997.584540046293" createdVersion="6" refreshedVersion="6" minRefreshableVersion="3" recordCount="5488" xr:uid="{65EB865B-1B07-442A-9B9C-7C05167479D5}">
  <cacheSource type="worksheet">
    <worksheetSource ref="A1:R5489" sheet="Master BOQ"/>
  </cacheSource>
  <cacheFields count="18">
    <cacheField name="Tenderer " numFmtId="0">
      <sharedItems count="4">
        <s v="FPE"/>
        <s v="Mansour"/>
        <s v="FAZ"/>
        <s v="FAZ old"/>
      </sharedItems>
    </cacheField>
    <cacheField name="Bill" numFmtId="0">
      <sharedItems containsMixedTypes="1" containsNumber="1" containsInteger="1" minValue="1" maxValue="32" count="24">
        <s v="interleaf"/>
        <s v="TOC"/>
        <n v="1"/>
        <n v="2"/>
        <n v="3"/>
        <n v="4"/>
        <n v="5"/>
        <n v="6"/>
        <n v="7"/>
        <n v="8"/>
        <n v="9"/>
        <n v="10"/>
        <n v="11"/>
        <n v="12"/>
        <n v="14"/>
        <n v="21"/>
        <n v="22"/>
        <n v="23"/>
        <n v="26"/>
        <n v="27"/>
        <n v="28"/>
        <n v="31"/>
        <n v="32"/>
        <s v="Sum"/>
      </sharedItems>
    </cacheField>
    <cacheField name="Bill Name" numFmtId="0">
      <sharedItems containsBlank="1" count="23">
        <m/>
        <s v="GENERAL REQUIREMENTS "/>
        <s v="SITE CONSTRUCTION"/>
        <s v="CONCRETE"/>
        <s v="MASONRY"/>
        <s v="METALS"/>
        <s v="WOOD AND PLASTICS "/>
        <s v="THERMAL AND MOISTURE PROTECTION"/>
        <s v="OPENINGS"/>
        <s v="FINISHES"/>
        <s v="SPECIALTIES"/>
        <s v="EQUIPMENT"/>
        <s v="FURNISHINGS"/>
        <s v="CONVEYING EQUIPMENT"/>
        <s v="FIRE SUPPRESSION"/>
        <s v="PLUMBING"/>
        <s v="HEATING, VENTILATING AND AIR CONDITIONING"/>
        <s v="ELECTRICAL"/>
        <s v="COMMUNICATIONS"/>
        <s v="ELECTRONIC SAFETY AND SECURITY"/>
        <s v=" EARTHWORK"/>
        <s v="EXTERIOR IMPROVEMENTS"/>
        <s v="SUMMARY"/>
      </sharedItems>
    </cacheField>
    <cacheField name="Section" numFmtId="0">
      <sharedItems containsBlank="1"/>
    </cacheField>
    <cacheField name="Section Name" numFmtId="0">
      <sharedItems containsBlank="1"/>
    </cacheField>
    <cacheField name="Trade " numFmtId="0">
      <sharedItems containsBlank="1"/>
    </cacheField>
    <cacheField name="Type " numFmtId="0">
      <sharedItems count="4">
        <s v="Other"/>
        <s v="Item "/>
        <s v="Bill Sum"/>
        <s v="Total Sum"/>
      </sharedItems>
    </cacheField>
    <cacheField name="Item ID." numFmtId="0">
      <sharedItems containsSemiMixedTypes="0" containsString="0" containsNumber="1" containsInteger="1" minValue="1" maxValue="1372"/>
    </cacheField>
    <cacheField name="Description 1" numFmtId="0">
      <sharedItems containsBlank="1" longText="1"/>
    </cacheField>
    <cacheField name="Description 2" numFmtId="0">
      <sharedItems containsBlank="1" longText="1"/>
    </cacheField>
    <cacheField name="Item" numFmtId="0">
      <sharedItems containsBlank="1"/>
    </cacheField>
    <cacheField name="Description" numFmtId="0">
      <sharedItems containsBlank="1" longText="1"/>
    </cacheField>
    <cacheField name="Qty" numFmtId="0">
      <sharedItems containsBlank="1" containsMixedTypes="1" containsNumber="1" minValue="1" maxValue="2400"/>
    </cacheField>
    <cacheField name="Unit" numFmtId="0">
      <sharedItems containsBlank="1" containsMixedTypes="1" containsNumber="1" minValue="0" maxValue="1075470.5"/>
    </cacheField>
    <cacheField name="Rate" numFmtId="0">
      <sharedItems containsBlank="1" containsMixedTypes="1" containsNumber="1" minValue="0" maxValue="832977.5"/>
    </cacheField>
    <cacheField name="Amount" numFmtId="0">
      <sharedItems containsBlank="1" containsMixedTypes="1" containsNumber="1" minValue="0" maxValue="297724"/>
    </cacheField>
    <cacheField name="Rate after discount" numFmtId="0">
      <sharedItems containsBlank="1" containsMixedTypes="1" containsNumber="1" minValue="0" maxValue="77277.959999999992"/>
    </cacheField>
    <cacheField name="Amount after discount" numFmtId="0">
      <sharedItems containsBlank="1" containsMixedTypes="1" containsNumber="1" minValue="0" maxValue="77277.95999999999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88">
  <r>
    <x v="0"/>
    <x v="0"/>
    <x v="0"/>
    <x v="0"/>
    <x v="0"/>
    <x v="0"/>
    <x v="0"/>
    <x v="0"/>
    <x v="0"/>
    <x v="0"/>
    <x v="0"/>
    <x v="0"/>
    <x v="0"/>
    <x v="0"/>
    <m/>
    <m/>
    <m/>
    <m/>
  </r>
  <r>
    <x v="0"/>
    <x v="1"/>
    <x v="0"/>
    <x v="0"/>
    <x v="0"/>
    <x v="0"/>
    <x v="0"/>
    <x v="1"/>
    <x v="0"/>
    <x v="0"/>
    <x v="1"/>
    <x v="0"/>
    <x v="0"/>
    <x v="0"/>
    <m/>
    <m/>
    <m/>
    <m/>
  </r>
  <r>
    <x v="0"/>
    <x v="1"/>
    <x v="0"/>
    <x v="0"/>
    <x v="0"/>
    <x v="0"/>
    <x v="0"/>
    <x v="2"/>
    <x v="0"/>
    <x v="0"/>
    <x v="2"/>
    <x v="1"/>
    <x v="0"/>
    <x v="0"/>
    <m/>
    <m/>
    <m/>
    <m/>
  </r>
  <r>
    <x v="0"/>
    <x v="1"/>
    <x v="0"/>
    <x v="0"/>
    <x v="0"/>
    <x v="0"/>
    <x v="0"/>
    <x v="3"/>
    <x v="0"/>
    <x v="0"/>
    <x v="3"/>
    <x v="2"/>
    <x v="0"/>
    <x v="0"/>
    <m/>
    <m/>
    <m/>
    <m/>
  </r>
  <r>
    <x v="0"/>
    <x v="1"/>
    <x v="0"/>
    <x v="0"/>
    <x v="0"/>
    <x v="0"/>
    <x v="0"/>
    <x v="4"/>
    <x v="0"/>
    <x v="0"/>
    <x v="4"/>
    <x v="3"/>
    <x v="0"/>
    <x v="0"/>
    <m/>
    <m/>
    <m/>
    <m/>
  </r>
  <r>
    <x v="0"/>
    <x v="1"/>
    <x v="0"/>
    <x v="0"/>
    <x v="0"/>
    <x v="0"/>
    <x v="0"/>
    <x v="5"/>
    <x v="0"/>
    <x v="0"/>
    <x v="5"/>
    <x v="4"/>
    <x v="0"/>
    <x v="0"/>
    <m/>
    <m/>
    <m/>
    <m/>
  </r>
  <r>
    <x v="0"/>
    <x v="1"/>
    <x v="0"/>
    <x v="0"/>
    <x v="0"/>
    <x v="0"/>
    <x v="0"/>
    <x v="6"/>
    <x v="0"/>
    <x v="0"/>
    <x v="6"/>
    <x v="5"/>
    <x v="0"/>
    <x v="0"/>
    <m/>
    <m/>
    <m/>
    <m/>
  </r>
  <r>
    <x v="0"/>
    <x v="1"/>
    <x v="0"/>
    <x v="0"/>
    <x v="0"/>
    <x v="0"/>
    <x v="0"/>
    <x v="7"/>
    <x v="0"/>
    <x v="0"/>
    <x v="7"/>
    <x v="6"/>
    <x v="0"/>
    <x v="0"/>
    <m/>
    <m/>
    <m/>
    <m/>
  </r>
  <r>
    <x v="0"/>
    <x v="1"/>
    <x v="0"/>
    <x v="0"/>
    <x v="0"/>
    <x v="0"/>
    <x v="0"/>
    <x v="8"/>
    <x v="0"/>
    <x v="0"/>
    <x v="8"/>
    <x v="7"/>
    <x v="0"/>
    <x v="0"/>
    <m/>
    <m/>
    <m/>
    <m/>
  </r>
  <r>
    <x v="0"/>
    <x v="1"/>
    <x v="0"/>
    <x v="0"/>
    <x v="0"/>
    <x v="0"/>
    <x v="0"/>
    <x v="9"/>
    <x v="0"/>
    <x v="0"/>
    <x v="9"/>
    <x v="8"/>
    <x v="0"/>
    <x v="0"/>
    <m/>
    <m/>
    <m/>
    <m/>
  </r>
  <r>
    <x v="0"/>
    <x v="1"/>
    <x v="0"/>
    <x v="0"/>
    <x v="0"/>
    <x v="0"/>
    <x v="0"/>
    <x v="10"/>
    <x v="0"/>
    <x v="0"/>
    <x v="10"/>
    <x v="9"/>
    <x v="0"/>
    <x v="0"/>
    <m/>
    <m/>
    <m/>
    <m/>
  </r>
  <r>
    <x v="0"/>
    <x v="1"/>
    <x v="0"/>
    <x v="0"/>
    <x v="0"/>
    <x v="0"/>
    <x v="0"/>
    <x v="11"/>
    <x v="0"/>
    <x v="0"/>
    <x v="11"/>
    <x v="10"/>
    <x v="0"/>
    <x v="0"/>
    <m/>
    <m/>
    <m/>
    <m/>
  </r>
  <r>
    <x v="0"/>
    <x v="1"/>
    <x v="0"/>
    <x v="0"/>
    <x v="0"/>
    <x v="0"/>
    <x v="0"/>
    <x v="12"/>
    <x v="0"/>
    <x v="0"/>
    <x v="12"/>
    <x v="11"/>
    <x v="0"/>
    <x v="0"/>
    <m/>
    <m/>
    <m/>
    <m/>
  </r>
  <r>
    <x v="0"/>
    <x v="1"/>
    <x v="0"/>
    <x v="0"/>
    <x v="0"/>
    <x v="0"/>
    <x v="0"/>
    <x v="13"/>
    <x v="0"/>
    <x v="0"/>
    <x v="13"/>
    <x v="12"/>
    <x v="0"/>
    <x v="0"/>
    <m/>
    <m/>
    <m/>
    <m/>
  </r>
  <r>
    <x v="0"/>
    <x v="1"/>
    <x v="0"/>
    <x v="0"/>
    <x v="0"/>
    <x v="0"/>
    <x v="0"/>
    <x v="14"/>
    <x v="0"/>
    <x v="0"/>
    <x v="14"/>
    <x v="13"/>
    <x v="0"/>
    <x v="0"/>
    <m/>
    <m/>
    <m/>
    <m/>
  </r>
  <r>
    <x v="0"/>
    <x v="1"/>
    <x v="0"/>
    <x v="0"/>
    <x v="0"/>
    <x v="0"/>
    <x v="0"/>
    <x v="15"/>
    <x v="0"/>
    <x v="0"/>
    <x v="15"/>
    <x v="14"/>
    <x v="0"/>
    <x v="0"/>
    <m/>
    <m/>
    <m/>
    <m/>
  </r>
  <r>
    <x v="0"/>
    <x v="1"/>
    <x v="0"/>
    <x v="0"/>
    <x v="0"/>
    <x v="0"/>
    <x v="0"/>
    <x v="16"/>
    <x v="0"/>
    <x v="0"/>
    <x v="16"/>
    <x v="15"/>
    <x v="0"/>
    <x v="0"/>
    <m/>
    <m/>
    <m/>
    <m/>
  </r>
  <r>
    <x v="0"/>
    <x v="1"/>
    <x v="0"/>
    <x v="0"/>
    <x v="0"/>
    <x v="0"/>
    <x v="0"/>
    <x v="17"/>
    <x v="0"/>
    <x v="0"/>
    <x v="17"/>
    <x v="16"/>
    <x v="0"/>
    <x v="0"/>
    <m/>
    <m/>
    <m/>
    <m/>
  </r>
  <r>
    <x v="0"/>
    <x v="1"/>
    <x v="0"/>
    <x v="0"/>
    <x v="0"/>
    <x v="0"/>
    <x v="0"/>
    <x v="18"/>
    <x v="0"/>
    <x v="0"/>
    <x v="18"/>
    <x v="17"/>
    <x v="0"/>
    <x v="0"/>
    <m/>
    <m/>
    <m/>
    <m/>
  </r>
  <r>
    <x v="0"/>
    <x v="1"/>
    <x v="0"/>
    <x v="0"/>
    <x v="0"/>
    <x v="0"/>
    <x v="0"/>
    <x v="19"/>
    <x v="0"/>
    <x v="0"/>
    <x v="19"/>
    <x v="18"/>
    <x v="0"/>
    <x v="0"/>
    <m/>
    <m/>
    <m/>
    <m/>
  </r>
  <r>
    <x v="0"/>
    <x v="1"/>
    <x v="0"/>
    <x v="0"/>
    <x v="0"/>
    <x v="0"/>
    <x v="0"/>
    <x v="20"/>
    <x v="0"/>
    <x v="0"/>
    <x v="20"/>
    <x v="19"/>
    <x v="0"/>
    <x v="0"/>
    <m/>
    <m/>
    <m/>
    <m/>
  </r>
  <r>
    <x v="0"/>
    <x v="1"/>
    <x v="0"/>
    <x v="0"/>
    <x v="0"/>
    <x v="0"/>
    <x v="0"/>
    <x v="21"/>
    <x v="0"/>
    <x v="0"/>
    <x v="21"/>
    <x v="20"/>
    <x v="0"/>
    <x v="0"/>
    <m/>
    <m/>
    <m/>
    <m/>
  </r>
  <r>
    <x v="0"/>
    <x v="1"/>
    <x v="0"/>
    <x v="0"/>
    <x v="0"/>
    <x v="0"/>
    <x v="0"/>
    <x v="22"/>
    <x v="0"/>
    <x v="0"/>
    <x v="22"/>
    <x v="21"/>
    <x v="0"/>
    <x v="0"/>
    <m/>
    <m/>
    <m/>
    <m/>
  </r>
  <r>
    <x v="0"/>
    <x v="2"/>
    <x v="1"/>
    <x v="1"/>
    <x v="1"/>
    <x v="1"/>
    <x v="0"/>
    <x v="23"/>
    <x v="1"/>
    <x v="1"/>
    <x v="23"/>
    <x v="0"/>
    <x v="1"/>
    <x v="0"/>
    <m/>
    <m/>
    <m/>
    <m/>
  </r>
  <r>
    <x v="0"/>
    <x v="2"/>
    <x v="1"/>
    <x v="1"/>
    <x v="1"/>
    <x v="1"/>
    <x v="0"/>
    <x v="24"/>
    <x v="1"/>
    <x v="1"/>
    <x v="23"/>
    <x v="0"/>
    <x v="2"/>
    <x v="0"/>
    <m/>
    <m/>
    <m/>
    <m/>
  </r>
  <r>
    <x v="0"/>
    <x v="2"/>
    <x v="1"/>
    <x v="1"/>
    <x v="1"/>
    <x v="1"/>
    <x v="0"/>
    <x v="25"/>
    <x v="1"/>
    <x v="1"/>
    <x v="24"/>
    <x v="22"/>
    <x v="3"/>
    <x v="1"/>
    <s v="Rate"/>
    <s v="Amount"/>
    <m/>
    <m/>
  </r>
  <r>
    <x v="0"/>
    <x v="2"/>
    <x v="1"/>
    <x v="1"/>
    <x v="1"/>
    <x v="1"/>
    <x v="0"/>
    <x v="26"/>
    <x v="1"/>
    <x v="1"/>
    <x v="23"/>
    <x v="0"/>
    <x v="0"/>
    <x v="0"/>
    <m/>
    <s v="J.D"/>
    <m/>
    <m/>
  </r>
  <r>
    <x v="0"/>
    <x v="2"/>
    <x v="1"/>
    <x v="1"/>
    <x v="1"/>
    <x v="1"/>
    <x v="0"/>
    <x v="27"/>
    <x v="1"/>
    <x v="1"/>
    <x v="23"/>
    <x v="23"/>
    <x v="0"/>
    <x v="0"/>
    <m/>
    <m/>
    <m/>
    <m/>
  </r>
  <r>
    <x v="0"/>
    <x v="2"/>
    <x v="1"/>
    <x v="1"/>
    <x v="1"/>
    <x v="1"/>
    <x v="0"/>
    <x v="28"/>
    <x v="1"/>
    <x v="1"/>
    <x v="23"/>
    <x v="24"/>
    <x v="0"/>
    <x v="0"/>
    <m/>
    <m/>
    <m/>
    <m/>
  </r>
  <r>
    <x v="0"/>
    <x v="2"/>
    <x v="1"/>
    <x v="1"/>
    <x v="1"/>
    <x v="1"/>
    <x v="0"/>
    <x v="29"/>
    <x v="1"/>
    <x v="1"/>
    <x v="23"/>
    <x v="25"/>
    <x v="0"/>
    <x v="0"/>
    <m/>
    <m/>
    <m/>
    <m/>
  </r>
  <r>
    <x v="0"/>
    <x v="2"/>
    <x v="1"/>
    <x v="1"/>
    <x v="1"/>
    <x v="1"/>
    <x v="0"/>
    <x v="30"/>
    <x v="1"/>
    <x v="1"/>
    <x v="23"/>
    <x v="26"/>
    <x v="0"/>
    <x v="0"/>
    <m/>
    <m/>
    <m/>
    <m/>
  </r>
  <r>
    <x v="0"/>
    <x v="2"/>
    <x v="1"/>
    <x v="1"/>
    <x v="1"/>
    <x v="1"/>
    <x v="1"/>
    <x v="31"/>
    <x v="1"/>
    <x v="1"/>
    <x v="25"/>
    <x v="27"/>
    <x v="4"/>
    <x v="2"/>
    <n v="14800"/>
    <n v="14800"/>
    <n v="14800"/>
    <n v="14800"/>
  </r>
  <r>
    <x v="0"/>
    <x v="2"/>
    <x v="1"/>
    <x v="1"/>
    <x v="1"/>
    <x v="1"/>
    <x v="1"/>
    <x v="32"/>
    <x v="1"/>
    <x v="1"/>
    <x v="26"/>
    <x v="28"/>
    <x v="4"/>
    <x v="2"/>
    <m/>
    <m/>
    <m/>
    <m/>
  </r>
  <r>
    <x v="0"/>
    <x v="2"/>
    <x v="1"/>
    <x v="1"/>
    <x v="1"/>
    <x v="1"/>
    <x v="1"/>
    <x v="33"/>
    <x v="1"/>
    <x v="1"/>
    <x v="27"/>
    <x v="29"/>
    <x v="4"/>
    <x v="2"/>
    <m/>
    <m/>
    <m/>
    <m/>
  </r>
  <r>
    <x v="0"/>
    <x v="2"/>
    <x v="1"/>
    <x v="1"/>
    <x v="1"/>
    <x v="1"/>
    <x v="1"/>
    <x v="34"/>
    <x v="1"/>
    <x v="1"/>
    <x v="28"/>
    <x v="30"/>
    <x v="4"/>
    <x v="2"/>
    <m/>
    <m/>
    <m/>
    <m/>
  </r>
  <r>
    <x v="0"/>
    <x v="2"/>
    <x v="1"/>
    <x v="1"/>
    <x v="1"/>
    <x v="1"/>
    <x v="0"/>
    <x v="35"/>
    <x v="1"/>
    <x v="1"/>
    <x v="29"/>
    <x v="0"/>
    <x v="0"/>
    <x v="0"/>
    <m/>
    <m/>
    <m/>
    <m/>
  </r>
  <r>
    <x v="0"/>
    <x v="2"/>
    <x v="1"/>
    <x v="2"/>
    <x v="2"/>
    <x v="0"/>
    <x v="2"/>
    <x v="36"/>
    <x v="1"/>
    <x v="1"/>
    <x v="30"/>
    <x v="0"/>
    <x v="0"/>
    <x v="0"/>
    <s v="J.D"/>
    <n v="14800"/>
    <m/>
    <m/>
  </r>
  <r>
    <x v="0"/>
    <x v="3"/>
    <x v="2"/>
    <x v="3"/>
    <x v="3"/>
    <x v="1"/>
    <x v="0"/>
    <x v="37"/>
    <x v="1"/>
    <x v="1"/>
    <x v="23"/>
    <x v="0"/>
    <x v="5"/>
    <x v="0"/>
    <m/>
    <m/>
    <m/>
    <m/>
  </r>
  <r>
    <x v="0"/>
    <x v="3"/>
    <x v="2"/>
    <x v="3"/>
    <x v="3"/>
    <x v="1"/>
    <x v="0"/>
    <x v="38"/>
    <x v="1"/>
    <x v="1"/>
    <x v="23"/>
    <x v="0"/>
    <x v="6"/>
    <x v="0"/>
    <m/>
    <m/>
    <m/>
    <m/>
  </r>
  <r>
    <x v="0"/>
    <x v="3"/>
    <x v="2"/>
    <x v="3"/>
    <x v="3"/>
    <x v="1"/>
    <x v="0"/>
    <x v="39"/>
    <x v="1"/>
    <x v="1"/>
    <x v="24"/>
    <x v="31"/>
    <x v="3"/>
    <x v="1"/>
    <s v="Rate"/>
    <s v="Amount"/>
    <m/>
    <m/>
  </r>
  <r>
    <x v="0"/>
    <x v="3"/>
    <x v="2"/>
    <x v="3"/>
    <x v="3"/>
    <x v="1"/>
    <x v="0"/>
    <x v="40"/>
    <x v="1"/>
    <x v="1"/>
    <x v="23"/>
    <x v="0"/>
    <x v="0"/>
    <x v="0"/>
    <m/>
    <s v="J.D"/>
    <m/>
    <m/>
  </r>
  <r>
    <x v="0"/>
    <x v="3"/>
    <x v="2"/>
    <x v="3"/>
    <x v="3"/>
    <x v="1"/>
    <x v="0"/>
    <x v="41"/>
    <x v="1"/>
    <x v="1"/>
    <x v="23"/>
    <x v="32"/>
    <x v="0"/>
    <x v="0"/>
    <m/>
    <m/>
    <m/>
    <m/>
  </r>
  <r>
    <x v="0"/>
    <x v="3"/>
    <x v="2"/>
    <x v="3"/>
    <x v="3"/>
    <x v="1"/>
    <x v="0"/>
    <x v="42"/>
    <x v="1"/>
    <x v="1"/>
    <x v="23"/>
    <x v="33"/>
    <x v="0"/>
    <x v="0"/>
    <m/>
    <m/>
    <m/>
    <m/>
  </r>
  <r>
    <x v="0"/>
    <x v="3"/>
    <x v="2"/>
    <x v="3"/>
    <x v="3"/>
    <x v="1"/>
    <x v="0"/>
    <x v="43"/>
    <x v="1"/>
    <x v="1"/>
    <x v="23"/>
    <x v="34"/>
    <x v="0"/>
    <x v="0"/>
    <m/>
    <m/>
    <m/>
    <m/>
  </r>
  <r>
    <x v="0"/>
    <x v="3"/>
    <x v="2"/>
    <x v="3"/>
    <x v="3"/>
    <x v="1"/>
    <x v="0"/>
    <x v="44"/>
    <x v="1"/>
    <x v="1"/>
    <x v="23"/>
    <x v="35"/>
    <x v="0"/>
    <x v="0"/>
    <m/>
    <m/>
    <m/>
    <m/>
  </r>
  <r>
    <x v="0"/>
    <x v="3"/>
    <x v="2"/>
    <x v="3"/>
    <x v="3"/>
    <x v="1"/>
    <x v="0"/>
    <x v="45"/>
    <x v="1"/>
    <x v="1"/>
    <x v="23"/>
    <x v="36"/>
    <x v="0"/>
    <x v="0"/>
    <m/>
    <m/>
    <m/>
    <m/>
  </r>
  <r>
    <x v="0"/>
    <x v="3"/>
    <x v="2"/>
    <x v="3"/>
    <x v="3"/>
    <x v="1"/>
    <x v="0"/>
    <x v="46"/>
    <x v="2"/>
    <x v="2"/>
    <x v="23"/>
    <x v="37"/>
    <x v="0"/>
    <x v="0"/>
    <m/>
    <m/>
    <m/>
    <m/>
  </r>
  <r>
    <x v="0"/>
    <x v="3"/>
    <x v="2"/>
    <x v="3"/>
    <x v="3"/>
    <x v="1"/>
    <x v="1"/>
    <x v="47"/>
    <x v="1"/>
    <x v="1"/>
    <x v="25"/>
    <x v="38"/>
    <x v="7"/>
    <x v="3"/>
    <n v="80"/>
    <n v="1360"/>
    <n v="80"/>
    <n v="1360"/>
  </r>
  <r>
    <x v="0"/>
    <x v="3"/>
    <x v="2"/>
    <x v="3"/>
    <x v="3"/>
    <x v="1"/>
    <x v="1"/>
    <x v="48"/>
    <x v="2"/>
    <x v="2"/>
    <x v="26"/>
    <x v="39"/>
    <x v="8"/>
    <x v="3"/>
    <n v="25"/>
    <n v="1825"/>
    <n v="25"/>
    <n v="1825"/>
  </r>
  <r>
    <x v="0"/>
    <x v="3"/>
    <x v="2"/>
    <x v="3"/>
    <x v="3"/>
    <x v="1"/>
    <x v="1"/>
    <x v="49"/>
    <x v="1"/>
    <x v="1"/>
    <x v="27"/>
    <x v="40"/>
    <x v="9"/>
    <x v="3"/>
    <n v="60"/>
    <n v="1320"/>
    <n v="60"/>
    <n v="1320"/>
  </r>
  <r>
    <x v="0"/>
    <x v="3"/>
    <x v="2"/>
    <x v="3"/>
    <x v="3"/>
    <x v="1"/>
    <x v="0"/>
    <x v="50"/>
    <x v="3"/>
    <x v="3"/>
    <x v="23"/>
    <x v="41"/>
    <x v="0"/>
    <x v="0"/>
    <m/>
    <m/>
    <m/>
    <m/>
  </r>
  <r>
    <x v="0"/>
    <x v="3"/>
    <x v="2"/>
    <x v="3"/>
    <x v="3"/>
    <x v="1"/>
    <x v="1"/>
    <x v="51"/>
    <x v="1"/>
    <x v="1"/>
    <x v="25"/>
    <x v="42"/>
    <x v="10"/>
    <x v="3"/>
    <n v="350"/>
    <n v="1400"/>
    <n v="350"/>
    <n v="1400"/>
  </r>
  <r>
    <x v="0"/>
    <x v="3"/>
    <x v="2"/>
    <x v="3"/>
    <x v="3"/>
    <x v="1"/>
    <x v="1"/>
    <x v="52"/>
    <x v="3"/>
    <x v="3"/>
    <x v="26"/>
    <x v="43"/>
    <x v="4"/>
    <x v="4"/>
    <n v="150"/>
    <n v="150"/>
    <n v="150"/>
    <n v="150"/>
  </r>
  <r>
    <x v="0"/>
    <x v="3"/>
    <x v="2"/>
    <x v="3"/>
    <x v="3"/>
    <x v="1"/>
    <x v="1"/>
    <x v="53"/>
    <x v="1"/>
    <x v="1"/>
    <x v="27"/>
    <x v="44"/>
    <x v="11"/>
    <x v="4"/>
    <n v="60"/>
    <n v="480"/>
    <n v="60"/>
    <n v="480"/>
  </r>
  <r>
    <x v="0"/>
    <x v="3"/>
    <x v="2"/>
    <x v="3"/>
    <x v="3"/>
    <x v="1"/>
    <x v="1"/>
    <x v="54"/>
    <x v="3"/>
    <x v="3"/>
    <x v="26"/>
    <x v="45"/>
    <x v="12"/>
    <x v="4"/>
    <n v="50"/>
    <n v="950"/>
    <n v="50"/>
    <n v="950"/>
  </r>
  <r>
    <x v="0"/>
    <x v="3"/>
    <x v="2"/>
    <x v="3"/>
    <x v="3"/>
    <x v="1"/>
    <x v="1"/>
    <x v="55"/>
    <x v="1"/>
    <x v="1"/>
    <x v="31"/>
    <x v="46"/>
    <x v="11"/>
    <x v="4"/>
    <n v="90"/>
    <n v="720"/>
    <n v="90"/>
    <n v="720"/>
  </r>
  <r>
    <x v="0"/>
    <x v="3"/>
    <x v="2"/>
    <x v="3"/>
    <x v="3"/>
    <x v="1"/>
    <x v="0"/>
    <x v="56"/>
    <x v="4"/>
    <x v="4"/>
    <x v="23"/>
    <x v="47"/>
    <x v="0"/>
    <x v="0"/>
    <m/>
    <m/>
    <m/>
    <m/>
  </r>
  <r>
    <x v="0"/>
    <x v="3"/>
    <x v="2"/>
    <x v="3"/>
    <x v="3"/>
    <x v="1"/>
    <x v="0"/>
    <x v="57"/>
    <x v="4"/>
    <x v="4"/>
    <x v="23"/>
    <x v="48"/>
    <x v="0"/>
    <x v="0"/>
    <m/>
    <m/>
    <m/>
    <m/>
  </r>
  <r>
    <x v="0"/>
    <x v="3"/>
    <x v="2"/>
    <x v="3"/>
    <x v="3"/>
    <x v="1"/>
    <x v="1"/>
    <x v="58"/>
    <x v="4"/>
    <x v="4"/>
    <x v="27"/>
    <x v="49"/>
    <x v="4"/>
    <x v="2"/>
    <n v="5900"/>
    <n v="5900"/>
    <n v="5900"/>
    <n v="5900"/>
  </r>
  <r>
    <x v="0"/>
    <x v="3"/>
    <x v="2"/>
    <x v="3"/>
    <x v="3"/>
    <x v="1"/>
    <x v="0"/>
    <x v="59"/>
    <x v="4"/>
    <x v="5"/>
    <x v="23"/>
    <x v="50"/>
    <x v="0"/>
    <x v="0"/>
    <m/>
    <m/>
    <m/>
    <m/>
  </r>
  <r>
    <x v="0"/>
    <x v="3"/>
    <x v="2"/>
    <x v="3"/>
    <x v="3"/>
    <x v="1"/>
    <x v="1"/>
    <x v="60"/>
    <x v="4"/>
    <x v="5"/>
    <x v="32"/>
    <x v="51"/>
    <x v="4"/>
    <x v="2"/>
    <m/>
    <m/>
    <n v="0"/>
    <n v="0"/>
  </r>
  <r>
    <x v="0"/>
    <x v="3"/>
    <x v="2"/>
    <x v="3"/>
    <x v="3"/>
    <x v="1"/>
    <x v="1"/>
    <x v="61"/>
    <x v="4"/>
    <x v="5"/>
    <x v="33"/>
    <x v="52"/>
    <x v="4"/>
    <x v="2"/>
    <m/>
    <m/>
    <n v="0"/>
    <n v="0"/>
  </r>
  <r>
    <x v="0"/>
    <x v="3"/>
    <x v="2"/>
    <x v="3"/>
    <x v="3"/>
    <x v="1"/>
    <x v="1"/>
    <x v="62"/>
    <x v="4"/>
    <x v="5"/>
    <x v="34"/>
    <x v="53"/>
    <x v="4"/>
    <x v="2"/>
    <m/>
    <m/>
    <n v="0"/>
    <n v="0"/>
  </r>
  <r>
    <x v="0"/>
    <x v="3"/>
    <x v="2"/>
    <x v="3"/>
    <x v="3"/>
    <x v="1"/>
    <x v="0"/>
    <x v="63"/>
    <x v="4"/>
    <x v="6"/>
    <x v="23"/>
    <x v="54"/>
    <x v="0"/>
    <x v="0"/>
    <m/>
    <m/>
    <m/>
    <m/>
  </r>
  <r>
    <x v="0"/>
    <x v="3"/>
    <x v="2"/>
    <x v="3"/>
    <x v="3"/>
    <x v="1"/>
    <x v="0"/>
    <x v="64"/>
    <x v="4"/>
    <x v="6"/>
    <x v="23"/>
    <x v="55"/>
    <x v="0"/>
    <x v="0"/>
    <m/>
    <m/>
    <m/>
    <m/>
  </r>
  <r>
    <x v="0"/>
    <x v="3"/>
    <x v="2"/>
    <x v="3"/>
    <x v="3"/>
    <x v="1"/>
    <x v="1"/>
    <x v="65"/>
    <x v="4"/>
    <x v="6"/>
    <x v="25"/>
    <x v="56"/>
    <x v="13"/>
    <x v="4"/>
    <m/>
    <m/>
    <n v="0"/>
    <n v="0"/>
  </r>
  <r>
    <x v="0"/>
    <x v="3"/>
    <x v="2"/>
    <x v="3"/>
    <x v="3"/>
    <x v="1"/>
    <x v="1"/>
    <x v="66"/>
    <x v="4"/>
    <x v="6"/>
    <x v="26"/>
    <x v="57"/>
    <x v="14"/>
    <x v="4"/>
    <m/>
    <m/>
    <n v="0"/>
    <n v="0"/>
  </r>
  <r>
    <x v="0"/>
    <x v="3"/>
    <x v="2"/>
    <x v="3"/>
    <x v="3"/>
    <x v="1"/>
    <x v="1"/>
    <x v="67"/>
    <x v="4"/>
    <x v="6"/>
    <x v="27"/>
    <x v="58"/>
    <x v="15"/>
    <x v="4"/>
    <m/>
    <m/>
    <n v="0"/>
    <n v="0"/>
  </r>
  <r>
    <x v="0"/>
    <x v="3"/>
    <x v="2"/>
    <x v="3"/>
    <x v="3"/>
    <x v="1"/>
    <x v="1"/>
    <x v="68"/>
    <x v="4"/>
    <x v="6"/>
    <x v="25"/>
    <x v="59"/>
    <x v="4"/>
    <x v="4"/>
    <n v="160"/>
    <n v="160"/>
    <n v="160"/>
    <n v="160"/>
  </r>
  <r>
    <x v="0"/>
    <x v="3"/>
    <x v="2"/>
    <x v="3"/>
    <x v="3"/>
    <x v="1"/>
    <x v="1"/>
    <x v="69"/>
    <x v="4"/>
    <x v="6"/>
    <x v="31"/>
    <x v="60"/>
    <x v="4"/>
    <x v="4"/>
    <m/>
    <m/>
    <n v="0"/>
    <n v="0"/>
  </r>
  <r>
    <x v="0"/>
    <x v="3"/>
    <x v="2"/>
    <x v="3"/>
    <x v="3"/>
    <x v="1"/>
    <x v="0"/>
    <x v="70"/>
    <x v="4"/>
    <x v="6"/>
    <x v="35"/>
    <x v="0"/>
    <x v="0"/>
    <x v="0"/>
    <m/>
    <m/>
    <m/>
    <m/>
  </r>
  <r>
    <x v="0"/>
    <x v="3"/>
    <x v="2"/>
    <x v="2"/>
    <x v="2"/>
    <x v="0"/>
    <x v="2"/>
    <x v="71"/>
    <x v="4"/>
    <x v="6"/>
    <x v="30"/>
    <x v="0"/>
    <x v="0"/>
    <x v="0"/>
    <s v="J.D"/>
    <n v="14265"/>
    <m/>
    <m/>
  </r>
  <r>
    <x v="0"/>
    <x v="4"/>
    <x v="3"/>
    <x v="4"/>
    <x v="4"/>
    <x v="2"/>
    <x v="0"/>
    <x v="72"/>
    <x v="4"/>
    <x v="6"/>
    <x v="23"/>
    <x v="0"/>
    <x v="16"/>
    <x v="0"/>
    <m/>
    <m/>
    <m/>
    <m/>
  </r>
  <r>
    <x v="0"/>
    <x v="4"/>
    <x v="3"/>
    <x v="4"/>
    <x v="4"/>
    <x v="2"/>
    <x v="0"/>
    <x v="73"/>
    <x v="4"/>
    <x v="6"/>
    <x v="23"/>
    <x v="0"/>
    <x v="17"/>
    <x v="0"/>
    <m/>
    <m/>
    <m/>
    <m/>
  </r>
  <r>
    <x v="0"/>
    <x v="4"/>
    <x v="3"/>
    <x v="3"/>
    <x v="4"/>
    <x v="1"/>
    <x v="0"/>
    <x v="74"/>
    <x v="4"/>
    <x v="6"/>
    <x v="24"/>
    <x v="31"/>
    <x v="3"/>
    <x v="1"/>
    <s v="Rate"/>
    <s v="Amount"/>
    <m/>
    <m/>
  </r>
  <r>
    <x v="0"/>
    <x v="4"/>
    <x v="3"/>
    <x v="3"/>
    <x v="4"/>
    <x v="1"/>
    <x v="0"/>
    <x v="75"/>
    <x v="4"/>
    <x v="6"/>
    <x v="23"/>
    <x v="0"/>
    <x v="0"/>
    <x v="0"/>
    <m/>
    <s v="J.D"/>
    <m/>
    <m/>
  </r>
  <r>
    <x v="0"/>
    <x v="4"/>
    <x v="3"/>
    <x v="4"/>
    <x v="4"/>
    <x v="2"/>
    <x v="0"/>
    <x v="76"/>
    <x v="4"/>
    <x v="6"/>
    <x v="23"/>
    <x v="61"/>
    <x v="0"/>
    <x v="0"/>
    <m/>
    <m/>
    <m/>
    <m/>
  </r>
  <r>
    <x v="0"/>
    <x v="4"/>
    <x v="3"/>
    <x v="4"/>
    <x v="4"/>
    <x v="2"/>
    <x v="0"/>
    <x v="77"/>
    <x v="5"/>
    <x v="7"/>
    <x v="23"/>
    <x v="62"/>
    <x v="0"/>
    <x v="0"/>
    <m/>
    <m/>
    <m/>
    <m/>
  </r>
  <r>
    <x v="0"/>
    <x v="4"/>
    <x v="3"/>
    <x v="4"/>
    <x v="4"/>
    <x v="2"/>
    <x v="1"/>
    <x v="78"/>
    <x v="4"/>
    <x v="6"/>
    <x v="25"/>
    <x v="63"/>
    <x v="18"/>
    <x v="5"/>
    <m/>
    <m/>
    <n v="0"/>
    <n v="0"/>
  </r>
  <r>
    <x v="0"/>
    <x v="4"/>
    <x v="3"/>
    <x v="4"/>
    <x v="4"/>
    <x v="2"/>
    <x v="1"/>
    <x v="79"/>
    <x v="5"/>
    <x v="7"/>
    <x v="26"/>
    <x v="64"/>
    <x v="19"/>
    <x v="5"/>
    <m/>
    <m/>
    <n v="0"/>
    <n v="0"/>
  </r>
  <r>
    <x v="0"/>
    <x v="4"/>
    <x v="3"/>
    <x v="4"/>
    <x v="4"/>
    <x v="2"/>
    <x v="1"/>
    <x v="80"/>
    <x v="4"/>
    <x v="6"/>
    <x v="27"/>
    <x v="65"/>
    <x v="15"/>
    <x v="5"/>
    <m/>
    <m/>
    <n v="0"/>
    <n v="0"/>
  </r>
  <r>
    <x v="0"/>
    <x v="4"/>
    <x v="3"/>
    <x v="4"/>
    <x v="4"/>
    <x v="2"/>
    <x v="0"/>
    <x v="81"/>
    <x v="6"/>
    <x v="8"/>
    <x v="23"/>
    <x v="66"/>
    <x v="0"/>
    <x v="0"/>
    <m/>
    <m/>
    <m/>
    <m/>
  </r>
  <r>
    <x v="0"/>
    <x v="4"/>
    <x v="3"/>
    <x v="4"/>
    <x v="4"/>
    <x v="2"/>
    <x v="1"/>
    <x v="82"/>
    <x v="4"/>
    <x v="6"/>
    <x v="28"/>
    <x v="67"/>
    <x v="20"/>
    <x v="5"/>
    <m/>
    <m/>
    <n v="0"/>
    <n v="0"/>
  </r>
  <r>
    <x v="0"/>
    <x v="4"/>
    <x v="3"/>
    <x v="4"/>
    <x v="4"/>
    <x v="2"/>
    <x v="1"/>
    <x v="83"/>
    <x v="6"/>
    <x v="8"/>
    <x v="31"/>
    <x v="65"/>
    <x v="21"/>
    <x v="5"/>
    <m/>
    <m/>
    <n v="0"/>
    <n v="0"/>
  </r>
  <r>
    <x v="0"/>
    <x v="4"/>
    <x v="3"/>
    <x v="4"/>
    <x v="4"/>
    <x v="2"/>
    <x v="1"/>
    <x v="84"/>
    <x v="4"/>
    <x v="6"/>
    <x v="36"/>
    <x v="68"/>
    <x v="4"/>
    <x v="5"/>
    <m/>
    <m/>
    <n v="0"/>
    <n v="0"/>
  </r>
  <r>
    <x v="0"/>
    <x v="4"/>
    <x v="3"/>
    <x v="4"/>
    <x v="4"/>
    <x v="2"/>
    <x v="1"/>
    <x v="85"/>
    <x v="6"/>
    <x v="8"/>
    <x v="32"/>
    <x v="69"/>
    <x v="22"/>
    <x v="5"/>
    <m/>
    <m/>
    <n v="0"/>
    <n v="0"/>
  </r>
  <r>
    <x v="0"/>
    <x v="4"/>
    <x v="3"/>
    <x v="4"/>
    <x v="4"/>
    <x v="2"/>
    <x v="1"/>
    <x v="86"/>
    <x v="4"/>
    <x v="6"/>
    <x v="25"/>
    <x v="70"/>
    <x v="23"/>
    <x v="5"/>
    <n v="150"/>
    <n v="3000"/>
    <n v="150"/>
    <n v="3000"/>
  </r>
  <r>
    <x v="0"/>
    <x v="4"/>
    <x v="3"/>
    <x v="4"/>
    <x v="4"/>
    <x v="2"/>
    <x v="1"/>
    <x v="87"/>
    <x v="6"/>
    <x v="8"/>
    <x v="26"/>
    <x v="71"/>
    <x v="15"/>
    <x v="5"/>
    <n v="165"/>
    <n v="825"/>
    <n v="165"/>
    <n v="825"/>
  </r>
  <r>
    <x v="0"/>
    <x v="4"/>
    <x v="3"/>
    <x v="4"/>
    <x v="4"/>
    <x v="2"/>
    <x v="1"/>
    <x v="88"/>
    <x v="4"/>
    <x v="6"/>
    <x v="37"/>
    <x v="72"/>
    <x v="4"/>
    <x v="5"/>
    <m/>
    <m/>
    <n v="0"/>
    <n v="0"/>
  </r>
  <r>
    <x v="0"/>
    <x v="4"/>
    <x v="3"/>
    <x v="4"/>
    <x v="4"/>
    <x v="2"/>
    <x v="1"/>
    <x v="89"/>
    <x v="6"/>
    <x v="8"/>
    <x v="27"/>
    <x v="73"/>
    <x v="15"/>
    <x v="5"/>
    <n v="155"/>
    <n v="775"/>
    <n v="155"/>
    <n v="775"/>
  </r>
  <r>
    <x v="0"/>
    <x v="4"/>
    <x v="3"/>
    <x v="4"/>
    <x v="4"/>
    <x v="2"/>
    <x v="1"/>
    <x v="90"/>
    <x v="4"/>
    <x v="6"/>
    <x v="28"/>
    <x v="74"/>
    <x v="24"/>
    <x v="3"/>
    <n v="45"/>
    <n v="1440"/>
    <n v="45"/>
    <n v="1440"/>
  </r>
  <r>
    <x v="0"/>
    <x v="4"/>
    <x v="3"/>
    <x v="4"/>
    <x v="4"/>
    <x v="2"/>
    <x v="1"/>
    <x v="91"/>
    <x v="6"/>
    <x v="8"/>
    <x v="31"/>
    <x v="75"/>
    <x v="25"/>
    <x v="5"/>
    <n v="130"/>
    <n v="260"/>
    <n v="130"/>
    <n v="260"/>
  </r>
  <r>
    <x v="0"/>
    <x v="4"/>
    <x v="3"/>
    <x v="4"/>
    <x v="4"/>
    <x v="2"/>
    <x v="0"/>
    <x v="92"/>
    <x v="7"/>
    <x v="9"/>
    <x v="23"/>
    <x v="76"/>
    <x v="0"/>
    <x v="0"/>
    <m/>
    <m/>
    <m/>
    <m/>
  </r>
  <r>
    <x v="0"/>
    <x v="4"/>
    <x v="3"/>
    <x v="4"/>
    <x v="4"/>
    <x v="2"/>
    <x v="1"/>
    <x v="93"/>
    <x v="6"/>
    <x v="8"/>
    <x v="26"/>
    <x v="63"/>
    <x v="26"/>
    <x v="5"/>
    <m/>
    <m/>
    <n v="0"/>
    <n v="0"/>
  </r>
  <r>
    <x v="0"/>
    <x v="4"/>
    <x v="3"/>
    <x v="4"/>
    <x v="4"/>
    <x v="2"/>
    <x v="0"/>
    <x v="94"/>
    <x v="8"/>
    <x v="10"/>
    <x v="23"/>
    <x v="77"/>
    <x v="0"/>
    <x v="0"/>
    <m/>
    <m/>
    <m/>
    <m/>
  </r>
  <r>
    <x v="0"/>
    <x v="4"/>
    <x v="3"/>
    <x v="4"/>
    <x v="4"/>
    <x v="2"/>
    <x v="1"/>
    <x v="95"/>
    <x v="6"/>
    <x v="8"/>
    <x v="25"/>
    <x v="78"/>
    <x v="27"/>
    <x v="6"/>
    <n v="1000"/>
    <n v="2500"/>
    <n v="1000"/>
    <n v="2500"/>
  </r>
  <r>
    <x v="0"/>
    <x v="4"/>
    <x v="3"/>
    <x v="4"/>
    <x v="4"/>
    <x v="2"/>
    <x v="0"/>
    <x v="96"/>
    <x v="9"/>
    <x v="11"/>
    <x v="23"/>
    <x v="79"/>
    <x v="0"/>
    <x v="0"/>
    <m/>
    <m/>
    <m/>
    <m/>
  </r>
  <r>
    <x v="0"/>
    <x v="4"/>
    <x v="3"/>
    <x v="4"/>
    <x v="4"/>
    <x v="2"/>
    <x v="1"/>
    <x v="97"/>
    <x v="6"/>
    <x v="8"/>
    <x v="26"/>
    <x v="80"/>
    <x v="28"/>
    <x v="4"/>
    <n v="6"/>
    <n v="1260"/>
    <n v="6"/>
    <n v="1260"/>
  </r>
  <r>
    <x v="0"/>
    <x v="4"/>
    <x v="3"/>
    <x v="4"/>
    <x v="4"/>
    <x v="2"/>
    <x v="1"/>
    <x v="98"/>
    <x v="9"/>
    <x v="11"/>
    <x v="27"/>
    <x v="81"/>
    <x v="29"/>
    <x v="4"/>
    <n v="7"/>
    <n v="2310"/>
    <n v="7"/>
    <n v="2310"/>
  </r>
  <r>
    <x v="0"/>
    <x v="4"/>
    <x v="3"/>
    <x v="4"/>
    <x v="4"/>
    <x v="2"/>
    <x v="1"/>
    <x v="99"/>
    <x v="6"/>
    <x v="8"/>
    <x v="28"/>
    <x v="82"/>
    <x v="30"/>
    <x v="4"/>
    <n v="8"/>
    <n v="816"/>
    <n v="8"/>
    <n v="816"/>
  </r>
  <r>
    <x v="0"/>
    <x v="4"/>
    <x v="3"/>
    <x v="4"/>
    <x v="4"/>
    <x v="2"/>
    <x v="1"/>
    <x v="100"/>
    <x v="9"/>
    <x v="11"/>
    <x v="32"/>
    <x v="83"/>
    <x v="21"/>
    <x v="4"/>
    <m/>
    <m/>
    <n v="0"/>
    <n v="0"/>
  </r>
  <r>
    <x v="0"/>
    <x v="4"/>
    <x v="3"/>
    <x v="4"/>
    <x v="4"/>
    <x v="2"/>
    <x v="1"/>
    <x v="101"/>
    <x v="6"/>
    <x v="8"/>
    <x v="31"/>
    <x v="84"/>
    <x v="10"/>
    <x v="4"/>
    <n v="14"/>
    <n v="56"/>
    <n v="14"/>
    <n v="56"/>
  </r>
  <r>
    <x v="0"/>
    <x v="4"/>
    <x v="3"/>
    <x v="4"/>
    <x v="4"/>
    <x v="2"/>
    <x v="1"/>
    <x v="102"/>
    <x v="9"/>
    <x v="11"/>
    <x v="36"/>
    <x v="85"/>
    <x v="11"/>
    <x v="4"/>
    <n v="17"/>
    <n v="136"/>
    <n v="17"/>
    <n v="136"/>
  </r>
  <r>
    <x v="0"/>
    <x v="4"/>
    <x v="3"/>
    <x v="5"/>
    <x v="5"/>
    <x v="1"/>
    <x v="0"/>
    <x v="103"/>
    <x v="10"/>
    <x v="12"/>
    <x v="23"/>
    <x v="86"/>
    <x v="0"/>
    <x v="0"/>
    <m/>
    <m/>
    <m/>
    <m/>
  </r>
  <r>
    <x v="0"/>
    <x v="4"/>
    <x v="3"/>
    <x v="5"/>
    <x v="5"/>
    <x v="1"/>
    <x v="0"/>
    <x v="104"/>
    <x v="11"/>
    <x v="13"/>
    <x v="23"/>
    <x v="87"/>
    <x v="0"/>
    <x v="0"/>
    <m/>
    <m/>
    <m/>
    <m/>
  </r>
  <r>
    <x v="0"/>
    <x v="4"/>
    <x v="3"/>
    <x v="5"/>
    <x v="5"/>
    <x v="1"/>
    <x v="1"/>
    <x v="105"/>
    <x v="10"/>
    <x v="12"/>
    <x v="25"/>
    <x v="88"/>
    <x v="31"/>
    <x v="3"/>
    <n v="11"/>
    <n v="12584"/>
    <n v="11"/>
    <n v="12584"/>
  </r>
  <r>
    <x v="0"/>
    <x v="4"/>
    <x v="3"/>
    <x v="5"/>
    <x v="5"/>
    <x v="1"/>
    <x v="1"/>
    <x v="106"/>
    <x v="11"/>
    <x v="13"/>
    <x v="26"/>
    <x v="89"/>
    <x v="32"/>
    <x v="3"/>
    <n v="12"/>
    <n v="1656"/>
    <n v="12"/>
    <n v="1656"/>
  </r>
  <r>
    <x v="0"/>
    <x v="4"/>
    <x v="3"/>
    <x v="5"/>
    <x v="5"/>
    <x v="1"/>
    <x v="1"/>
    <x v="107"/>
    <x v="10"/>
    <x v="12"/>
    <x v="27"/>
    <x v="90"/>
    <x v="33"/>
    <x v="7"/>
    <n v="5"/>
    <n v="2095"/>
    <n v="5"/>
    <n v="2095"/>
  </r>
  <r>
    <x v="0"/>
    <x v="4"/>
    <x v="3"/>
    <x v="5"/>
    <x v="5"/>
    <x v="1"/>
    <x v="0"/>
    <x v="108"/>
    <x v="12"/>
    <x v="14"/>
    <x v="23"/>
    <x v="91"/>
    <x v="0"/>
    <x v="0"/>
    <m/>
    <m/>
    <m/>
    <m/>
  </r>
  <r>
    <x v="0"/>
    <x v="4"/>
    <x v="3"/>
    <x v="5"/>
    <x v="5"/>
    <x v="1"/>
    <x v="1"/>
    <x v="109"/>
    <x v="10"/>
    <x v="12"/>
    <x v="28"/>
    <x v="92"/>
    <x v="34"/>
    <x v="3"/>
    <n v="16"/>
    <n v="1024"/>
    <n v="16"/>
    <n v="1024"/>
  </r>
  <r>
    <x v="0"/>
    <x v="4"/>
    <x v="3"/>
    <x v="5"/>
    <x v="5"/>
    <x v="1"/>
    <x v="1"/>
    <x v="110"/>
    <x v="12"/>
    <x v="14"/>
    <x v="31"/>
    <x v="93"/>
    <x v="11"/>
    <x v="3"/>
    <n v="25"/>
    <n v="200"/>
    <n v="25"/>
    <n v="200"/>
  </r>
  <r>
    <x v="0"/>
    <x v="4"/>
    <x v="3"/>
    <x v="5"/>
    <x v="5"/>
    <x v="1"/>
    <x v="1"/>
    <x v="111"/>
    <x v="10"/>
    <x v="12"/>
    <x v="36"/>
    <x v="94"/>
    <x v="35"/>
    <x v="7"/>
    <n v="5"/>
    <n v="350"/>
    <n v="5"/>
    <n v="350"/>
  </r>
  <r>
    <x v="0"/>
    <x v="4"/>
    <x v="3"/>
    <x v="5"/>
    <x v="5"/>
    <x v="1"/>
    <x v="0"/>
    <x v="112"/>
    <x v="13"/>
    <x v="15"/>
    <x v="23"/>
    <x v="95"/>
    <x v="0"/>
    <x v="0"/>
    <m/>
    <m/>
    <m/>
    <m/>
  </r>
  <r>
    <x v="0"/>
    <x v="4"/>
    <x v="3"/>
    <x v="5"/>
    <x v="5"/>
    <x v="1"/>
    <x v="1"/>
    <x v="113"/>
    <x v="10"/>
    <x v="12"/>
    <x v="32"/>
    <x v="96"/>
    <x v="13"/>
    <x v="3"/>
    <m/>
    <m/>
    <n v="0"/>
    <n v="0"/>
  </r>
  <r>
    <x v="0"/>
    <x v="4"/>
    <x v="3"/>
    <x v="5"/>
    <x v="5"/>
    <x v="1"/>
    <x v="0"/>
    <x v="114"/>
    <x v="13"/>
    <x v="15"/>
    <x v="38"/>
    <x v="0"/>
    <x v="0"/>
    <x v="0"/>
    <m/>
    <m/>
    <m/>
    <m/>
  </r>
  <r>
    <x v="0"/>
    <x v="4"/>
    <x v="3"/>
    <x v="2"/>
    <x v="2"/>
    <x v="0"/>
    <x v="2"/>
    <x v="115"/>
    <x v="10"/>
    <x v="12"/>
    <x v="30"/>
    <x v="0"/>
    <x v="0"/>
    <x v="0"/>
    <s v="J.D"/>
    <n v="31287"/>
    <m/>
    <m/>
  </r>
  <r>
    <x v="0"/>
    <x v="5"/>
    <x v="4"/>
    <x v="6"/>
    <x v="6"/>
    <x v="1"/>
    <x v="0"/>
    <x v="116"/>
    <x v="13"/>
    <x v="15"/>
    <x v="23"/>
    <x v="0"/>
    <x v="36"/>
    <x v="0"/>
    <m/>
    <m/>
    <m/>
    <m/>
  </r>
  <r>
    <x v="0"/>
    <x v="5"/>
    <x v="4"/>
    <x v="6"/>
    <x v="6"/>
    <x v="1"/>
    <x v="0"/>
    <x v="117"/>
    <x v="10"/>
    <x v="12"/>
    <x v="23"/>
    <x v="0"/>
    <x v="37"/>
    <x v="0"/>
    <m/>
    <m/>
    <m/>
    <m/>
  </r>
  <r>
    <x v="0"/>
    <x v="5"/>
    <x v="4"/>
    <x v="6"/>
    <x v="6"/>
    <x v="1"/>
    <x v="0"/>
    <x v="118"/>
    <x v="13"/>
    <x v="15"/>
    <x v="24"/>
    <x v="97"/>
    <x v="3"/>
    <x v="1"/>
    <s v="Rate"/>
    <s v="Amount"/>
    <m/>
    <m/>
  </r>
  <r>
    <x v="0"/>
    <x v="5"/>
    <x v="4"/>
    <x v="6"/>
    <x v="6"/>
    <x v="1"/>
    <x v="0"/>
    <x v="119"/>
    <x v="10"/>
    <x v="12"/>
    <x v="23"/>
    <x v="0"/>
    <x v="0"/>
    <x v="0"/>
    <m/>
    <s v="J.D"/>
    <m/>
    <m/>
  </r>
  <r>
    <x v="0"/>
    <x v="5"/>
    <x v="4"/>
    <x v="6"/>
    <x v="6"/>
    <x v="1"/>
    <x v="0"/>
    <x v="120"/>
    <x v="14"/>
    <x v="16"/>
    <x v="23"/>
    <x v="98"/>
    <x v="0"/>
    <x v="0"/>
    <m/>
    <m/>
    <m/>
    <m/>
  </r>
  <r>
    <x v="0"/>
    <x v="5"/>
    <x v="4"/>
    <x v="6"/>
    <x v="6"/>
    <x v="1"/>
    <x v="0"/>
    <x v="121"/>
    <x v="15"/>
    <x v="17"/>
    <x v="23"/>
    <x v="99"/>
    <x v="0"/>
    <x v="0"/>
    <m/>
    <m/>
    <m/>
    <m/>
  </r>
  <r>
    <x v="0"/>
    <x v="5"/>
    <x v="4"/>
    <x v="6"/>
    <x v="6"/>
    <x v="1"/>
    <x v="1"/>
    <x v="122"/>
    <x v="14"/>
    <x v="16"/>
    <x v="25"/>
    <x v="100"/>
    <x v="38"/>
    <x v="3"/>
    <m/>
    <m/>
    <n v="0"/>
    <n v="0"/>
  </r>
  <r>
    <x v="0"/>
    <x v="5"/>
    <x v="4"/>
    <x v="6"/>
    <x v="6"/>
    <x v="1"/>
    <x v="1"/>
    <x v="123"/>
    <x v="15"/>
    <x v="17"/>
    <x v="26"/>
    <x v="101"/>
    <x v="39"/>
    <x v="3"/>
    <m/>
    <m/>
    <n v="0"/>
    <n v="0"/>
  </r>
  <r>
    <x v="0"/>
    <x v="5"/>
    <x v="4"/>
    <x v="6"/>
    <x v="6"/>
    <x v="1"/>
    <x v="1"/>
    <x v="124"/>
    <x v="14"/>
    <x v="16"/>
    <x v="27"/>
    <x v="102"/>
    <x v="40"/>
    <x v="3"/>
    <m/>
    <m/>
    <n v="0"/>
    <n v="0"/>
  </r>
  <r>
    <x v="0"/>
    <x v="5"/>
    <x v="4"/>
    <x v="6"/>
    <x v="6"/>
    <x v="1"/>
    <x v="0"/>
    <x v="125"/>
    <x v="16"/>
    <x v="18"/>
    <x v="23"/>
    <x v="103"/>
    <x v="0"/>
    <x v="0"/>
    <m/>
    <m/>
    <m/>
    <m/>
  </r>
  <r>
    <x v="0"/>
    <x v="5"/>
    <x v="4"/>
    <x v="6"/>
    <x v="6"/>
    <x v="1"/>
    <x v="1"/>
    <x v="126"/>
    <x v="14"/>
    <x v="16"/>
    <x v="28"/>
    <x v="104"/>
    <x v="41"/>
    <x v="3"/>
    <m/>
    <m/>
    <n v="0"/>
    <n v="0"/>
  </r>
  <r>
    <x v="0"/>
    <x v="5"/>
    <x v="4"/>
    <x v="6"/>
    <x v="6"/>
    <x v="1"/>
    <x v="1"/>
    <x v="127"/>
    <x v="16"/>
    <x v="18"/>
    <x v="25"/>
    <x v="105"/>
    <x v="42"/>
    <x v="3"/>
    <n v="22"/>
    <n v="308"/>
    <n v="22"/>
    <n v="308"/>
  </r>
  <r>
    <x v="0"/>
    <x v="5"/>
    <x v="4"/>
    <x v="6"/>
    <x v="6"/>
    <x v="1"/>
    <x v="1"/>
    <x v="128"/>
    <x v="14"/>
    <x v="16"/>
    <x v="36"/>
    <x v="106"/>
    <x v="43"/>
    <x v="3"/>
    <m/>
    <m/>
    <n v="0"/>
    <n v="0"/>
  </r>
  <r>
    <x v="0"/>
    <x v="5"/>
    <x v="4"/>
    <x v="6"/>
    <x v="6"/>
    <x v="1"/>
    <x v="1"/>
    <x v="129"/>
    <x v="16"/>
    <x v="18"/>
    <x v="32"/>
    <x v="107"/>
    <x v="44"/>
    <x v="3"/>
    <m/>
    <m/>
    <n v="0"/>
    <n v="0"/>
  </r>
  <r>
    <x v="0"/>
    <x v="5"/>
    <x v="4"/>
    <x v="7"/>
    <x v="7"/>
    <x v="1"/>
    <x v="0"/>
    <x v="130"/>
    <x v="17"/>
    <x v="19"/>
    <x v="23"/>
    <x v="108"/>
    <x v="0"/>
    <x v="0"/>
    <m/>
    <m/>
    <m/>
    <m/>
  </r>
  <r>
    <x v="0"/>
    <x v="5"/>
    <x v="4"/>
    <x v="8"/>
    <x v="8"/>
    <x v="1"/>
    <x v="0"/>
    <x v="131"/>
    <x v="18"/>
    <x v="20"/>
    <x v="23"/>
    <x v="109"/>
    <x v="0"/>
    <x v="0"/>
    <m/>
    <m/>
    <m/>
    <m/>
  </r>
  <r>
    <x v="0"/>
    <x v="5"/>
    <x v="4"/>
    <x v="8"/>
    <x v="8"/>
    <x v="1"/>
    <x v="0"/>
    <x v="132"/>
    <x v="19"/>
    <x v="21"/>
    <x v="23"/>
    <x v="110"/>
    <x v="0"/>
    <x v="0"/>
    <m/>
    <m/>
    <m/>
    <m/>
  </r>
  <r>
    <x v="0"/>
    <x v="5"/>
    <x v="4"/>
    <x v="8"/>
    <x v="8"/>
    <x v="1"/>
    <x v="1"/>
    <x v="133"/>
    <x v="18"/>
    <x v="20"/>
    <x v="26"/>
    <x v="111"/>
    <x v="45"/>
    <x v="3"/>
    <n v="145"/>
    <n v="1015"/>
    <n v="145"/>
    <n v="1015"/>
  </r>
  <r>
    <x v="0"/>
    <x v="5"/>
    <x v="4"/>
    <x v="8"/>
    <x v="8"/>
    <x v="1"/>
    <x v="1"/>
    <x v="134"/>
    <x v="19"/>
    <x v="21"/>
    <x v="27"/>
    <x v="112"/>
    <x v="9"/>
    <x v="3"/>
    <n v="145"/>
    <n v="3190"/>
    <n v="145"/>
    <n v="3190"/>
  </r>
  <r>
    <x v="0"/>
    <x v="5"/>
    <x v="4"/>
    <x v="9"/>
    <x v="9"/>
    <x v="1"/>
    <x v="0"/>
    <x v="135"/>
    <x v="20"/>
    <x v="22"/>
    <x v="23"/>
    <x v="113"/>
    <x v="0"/>
    <x v="0"/>
    <m/>
    <m/>
    <m/>
    <m/>
  </r>
  <r>
    <x v="0"/>
    <x v="5"/>
    <x v="4"/>
    <x v="9"/>
    <x v="9"/>
    <x v="1"/>
    <x v="0"/>
    <x v="136"/>
    <x v="21"/>
    <x v="23"/>
    <x v="23"/>
    <x v="114"/>
    <x v="0"/>
    <x v="0"/>
    <m/>
    <m/>
    <m/>
    <m/>
  </r>
  <r>
    <x v="0"/>
    <x v="5"/>
    <x v="4"/>
    <x v="9"/>
    <x v="9"/>
    <x v="1"/>
    <x v="1"/>
    <x v="137"/>
    <x v="20"/>
    <x v="22"/>
    <x v="25"/>
    <x v="115"/>
    <x v="46"/>
    <x v="3"/>
    <n v="85"/>
    <n v="22780"/>
    <n v="85"/>
    <n v="22780"/>
  </r>
  <r>
    <x v="0"/>
    <x v="5"/>
    <x v="4"/>
    <x v="9"/>
    <x v="9"/>
    <x v="1"/>
    <x v="1"/>
    <x v="138"/>
    <x v="21"/>
    <x v="23"/>
    <x v="26"/>
    <x v="116"/>
    <x v="21"/>
    <x v="3"/>
    <n v="85"/>
    <n v="2550"/>
    <n v="85"/>
    <n v="2550"/>
  </r>
  <r>
    <x v="0"/>
    <x v="5"/>
    <x v="4"/>
    <x v="9"/>
    <x v="9"/>
    <x v="1"/>
    <x v="0"/>
    <x v="139"/>
    <x v="20"/>
    <x v="22"/>
    <x v="39"/>
    <x v="0"/>
    <x v="0"/>
    <x v="0"/>
    <m/>
    <m/>
    <m/>
    <m/>
  </r>
  <r>
    <x v="0"/>
    <x v="5"/>
    <x v="4"/>
    <x v="2"/>
    <x v="2"/>
    <x v="0"/>
    <x v="2"/>
    <x v="140"/>
    <x v="21"/>
    <x v="23"/>
    <x v="30"/>
    <x v="0"/>
    <x v="0"/>
    <x v="0"/>
    <s v="J.D"/>
    <n v="29843"/>
    <m/>
    <m/>
  </r>
  <r>
    <x v="0"/>
    <x v="6"/>
    <x v="5"/>
    <x v="10"/>
    <x v="10"/>
    <x v="1"/>
    <x v="0"/>
    <x v="141"/>
    <x v="20"/>
    <x v="22"/>
    <x v="40"/>
    <x v="0"/>
    <x v="0"/>
    <x v="0"/>
    <m/>
    <m/>
    <m/>
    <m/>
  </r>
  <r>
    <x v="0"/>
    <x v="6"/>
    <x v="5"/>
    <x v="10"/>
    <x v="10"/>
    <x v="1"/>
    <x v="0"/>
    <x v="142"/>
    <x v="21"/>
    <x v="23"/>
    <x v="41"/>
    <x v="0"/>
    <x v="0"/>
    <x v="0"/>
    <m/>
    <m/>
    <m/>
    <m/>
  </r>
  <r>
    <x v="0"/>
    <x v="6"/>
    <x v="5"/>
    <x v="10"/>
    <x v="10"/>
    <x v="1"/>
    <x v="0"/>
    <x v="143"/>
    <x v="20"/>
    <x v="22"/>
    <x v="24"/>
    <x v="31"/>
    <x v="3"/>
    <x v="1"/>
    <s v="Rate"/>
    <s v="Amount"/>
    <m/>
    <m/>
  </r>
  <r>
    <x v="0"/>
    <x v="6"/>
    <x v="5"/>
    <x v="10"/>
    <x v="10"/>
    <x v="1"/>
    <x v="0"/>
    <x v="144"/>
    <x v="21"/>
    <x v="23"/>
    <x v="23"/>
    <x v="0"/>
    <x v="0"/>
    <x v="0"/>
    <m/>
    <s v="J.D"/>
    <m/>
    <m/>
  </r>
  <r>
    <x v="0"/>
    <x v="6"/>
    <x v="5"/>
    <x v="10"/>
    <x v="10"/>
    <x v="1"/>
    <x v="0"/>
    <x v="145"/>
    <x v="22"/>
    <x v="24"/>
    <x v="23"/>
    <x v="117"/>
    <x v="0"/>
    <x v="0"/>
    <m/>
    <m/>
    <m/>
    <m/>
  </r>
  <r>
    <x v="0"/>
    <x v="6"/>
    <x v="5"/>
    <x v="10"/>
    <x v="10"/>
    <x v="1"/>
    <x v="0"/>
    <x v="146"/>
    <x v="23"/>
    <x v="25"/>
    <x v="23"/>
    <x v="118"/>
    <x v="0"/>
    <x v="0"/>
    <m/>
    <m/>
    <m/>
    <m/>
  </r>
  <r>
    <x v="0"/>
    <x v="6"/>
    <x v="5"/>
    <x v="10"/>
    <x v="10"/>
    <x v="1"/>
    <x v="1"/>
    <x v="147"/>
    <x v="22"/>
    <x v="24"/>
    <x v="25"/>
    <x v="119"/>
    <x v="4"/>
    <x v="4"/>
    <n v="450"/>
    <n v="450"/>
    <n v="450"/>
    <n v="450"/>
  </r>
  <r>
    <x v="0"/>
    <x v="6"/>
    <x v="5"/>
    <x v="10"/>
    <x v="10"/>
    <x v="1"/>
    <x v="1"/>
    <x v="148"/>
    <x v="23"/>
    <x v="25"/>
    <x v="26"/>
    <x v="120"/>
    <x v="4"/>
    <x v="4"/>
    <n v="700"/>
    <n v="700"/>
    <n v="700"/>
    <n v="700"/>
  </r>
  <r>
    <x v="0"/>
    <x v="6"/>
    <x v="5"/>
    <x v="10"/>
    <x v="10"/>
    <x v="1"/>
    <x v="1"/>
    <x v="149"/>
    <x v="22"/>
    <x v="24"/>
    <x v="27"/>
    <x v="121"/>
    <x v="4"/>
    <x v="4"/>
    <n v="760"/>
    <n v="760"/>
    <n v="760"/>
    <n v="760"/>
  </r>
  <r>
    <x v="0"/>
    <x v="6"/>
    <x v="5"/>
    <x v="10"/>
    <x v="10"/>
    <x v="1"/>
    <x v="1"/>
    <x v="150"/>
    <x v="23"/>
    <x v="25"/>
    <x v="28"/>
    <x v="122"/>
    <x v="4"/>
    <x v="4"/>
    <n v="800"/>
    <n v="800"/>
    <n v="800"/>
    <n v="800"/>
  </r>
  <r>
    <x v="0"/>
    <x v="6"/>
    <x v="5"/>
    <x v="10"/>
    <x v="10"/>
    <x v="1"/>
    <x v="0"/>
    <x v="151"/>
    <x v="24"/>
    <x v="26"/>
    <x v="23"/>
    <x v="123"/>
    <x v="0"/>
    <x v="0"/>
    <m/>
    <m/>
    <m/>
    <m/>
  </r>
  <r>
    <x v="0"/>
    <x v="6"/>
    <x v="5"/>
    <x v="10"/>
    <x v="10"/>
    <x v="1"/>
    <x v="1"/>
    <x v="152"/>
    <x v="23"/>
    <x v="25"/>
    <x v="31"/>
    <x v="124"/>
    <x v="4"/>
    <x v="4"/>
    <m/>
    <m/>
    <n v="0"/>
    <n v="0"/>
  </r>
  <r>
    <x v="0"/>
    <x v="6"/>
    <x v="5"/>
    <x v="11"/>
    <x v="11"/>
    <x v="1"/>
    <x v="0"/>
    <x v="153"/>
    <x v="25"/>
    <x v="27"/>
    <x v="23"/>
    <x v="125"/>
    <x v="0"/>
    <x v="0"/>
    <m/>
    <m/>
    <m/>
    <m/>
  </r>
  <r>
    <x v="0"/>
    <x v="6"/>
    <x v="5"/>
    <x v="11"/>
    <x v="11"/>
    <x v="1"/>
    <x v="0"/>
    <x v="154"/>
    <x v="26"/>
    <x v="28"/>
    <x v="23"/>
    <x v="126"/>
    <x v="0"/>
    <x v="0"/>
    <m/>
    <m/>
    <m/>
    <m/>
  </r>
  <r>
    <x v="0"/>
    <x v="6"/>
    <x v="5"/>
    <x v="11"/>
    <x v="11"/>
    <x v="1"/>
    <x v="1"/>
    <x v="155"/>
    <x v="25"/>
    <x v="27"/>
    <x v="25"/>
    <x v="127"/>
    <x v="47"/>
    <x v="7"/>
    <m/>
    <m/>
    <n v="0"/>
    <n v="0"/>
  </r>
  <r>
    <x v="0"/>
    <x v="6"/>
    <x v="5"/>
    <x v="11"/>
    <x v="11"/>
    <x v="1"/>
    <x v="0"/>
    <x v="156"/>
    <x v="27"/>
    <x v="29"/>
    <x v="23"/>
    <x v="128"/>
    <x v="0"/>
    <x v="0"/>
    <m/>
    <m/>
    <m/>
    <m/>
  </r>
  <r>
    <x v="0"/>
    <x v="6"/>
    <x v="5"/>
    <x v="11"/>
    <x v="11"/>
    <x v="1"/>
    <x v="1"/>
    <x v="157"/>
    <x v="25"/>
    <x v="27"/>
    <x v="26"/>
    <x v="129"/>
    <x v="13"/>
    <x v="7"/>
    <m/>
    <m/>
    <n v="0"/>
    <n v="0"/>
  </r>
  <r>
    <x v="0"/>
    <x v="6"/>
    <x v="5"/>
    <x v="11"/>
    <x v="11"/>
    <x v="1"/>
    <x v="1"/>
    <x v="158"/>
    <x v="27"/>
    <x v="29"/>
    <x v="27"/>
    <x v="130"/>
    <x v="48"/>
    <x v="7"/>
    <m/>
    <m/>
    <n v="0"/>
    <n v="0"/>
  </r>
  <r>
    <x v="0"/>
    <x v="6"/>
    <x v="5"/>
    <x v="12"/>
    <x v="12"/>
    <x v="1"/>
    <x v="0"/>
    <x v="159"/>
    <x v="28"/>
    <x v="30"/>
    <x v="23"/>
    <x v="131"/>
    <x v="0"/>
    <x v="0"/>
    <m/>
    <m/>
    <m/>
    <m/>
  </r>
  <r>
    <x v="0"/>
    <x v="6"/>
    <x v="5"/>
    <x v="12"/>
    <x v="12"/>
    <x v="1"/>
    <x v="0"/>
    <x v="160"/>
    <x v="29"/>
    <x v="31"/>
    <x v="23"/>
    <x v="132"/>
    <x v="0"/>
    <x v="0"/>
    <m/>
    <m/>
    <m/>
    <m/>
  </r>
  <r>
    <x v="0"/>
    <x v="6"/>
    <x v="5"/>
    <x v="12"/>
    <x v="12"/>
    <x v="1"/>
    <x v="1"/>
    <x v="161"/>
    <x v="28"/>
    <x v="30"/>
    <x v="25"/>
    <x v="133"/>
    <x v="19"/>
    <x v="7"/>
    <n v="160"/>
    <n v="960"/>
    <n v="160"/>
    <n v="960"/>
  </r>
  <r>
    <x v="0"/>
    <x v="6"/>
    <x v="5"/>
    <x v="12"/>
    <x v="12"/>
    <x v="1"/>
    <x v="1"/>
    <x v="162"/>
    <x v="29"/>
    <x v="31"/>
    <x v="26"/>
    <x v="134"/>
    <x v="4"/>
    <x v="4"/>
    <n v="300"/>
    <n v="300"/>
    <n v="300"/>
    <n v="300"/>
  </r>
  <r>
    <x v="0"/>
    <x v="6"/>
    <x v="5"/>
    <x v="13"/>
    <x v="13"/>
    <x v="1"/>
    <x v="0"/>
    <x v="163"/>
    <x v="30"/>
    <x v="32"/>
    <x v="23"/>
    <x v="135"/>
    <x v="0"/>
    <x v="0"/>
    <m/>
    <m/>
    <m/>
    <m/>
  </r>
  <r>
    <x v="0"/>
    <x v="6"/>
    <x v="5"/>
    <x v="13"/>
    <x v="13"/>
    <x v="1"/>
    <x v="0"/>
    <x v="164"/>
    <x v="31"/>
    <x v="33"/>
    <x v="23"/>
    <x v="136"/>
    <x v="0"/>
    <x v="0"/>
    <m/>
    <m/>
    <m/>
    <m/>
  </r>
  <r>
    <x v="0"/>
    <x v="6"/>
    <x v="5"/>
    <x v="13"/>
    <x v="13"/>
    <x v="1"/>
    <x v="1"/>
    <x v="165"/>
    <x v="30"/>
    <x v="32"/>
    <x v="25"/>
    <x v="137"/>
    <x v="49"/>
    <x v="7"/>
    <n v="190"/>
    <n v="2280"/>
    <n v="190"/>
    <n v="2280"/>
  </r>
  <r>
    <x v="0"/>
    <x v="6"/>
    <x v="5"/>
    <x v="13"/>
    <x v="13"/>
    <x v="1"/>
    <x v="0"/>
    <x v="166"/>
    <x v="31"/>
    <x v="33"/>
    <x v="42"/>
    <x v="0"/>
    <x v="0"/>
    <x v="0"/>
    <m/>
    <m/>
    <m/>
    <m/>
  </r>
  <r>
    <x v="0"/>
    <x v="6"/>
    <x v="5"/>
    <x v="2"/>
    <x v="2"/>
    <x v="0"/>
    <x v="2"/>
    <x v="167"/>
    <x v="30"/>
    <x v="32"/>
    <x v="30"/>
    <x v="0"/>
    <x v="0"/>
    <x v="0"/>
    <s v="J.D"/>
    <n v="6250"/>
    <m/>
    <m/>
  </r>
  <r>
    <x v="0"/>
    <x v="7"/>
    <x v="6"/>
    <x v="14"/>
    <x v="14"/>
    <x v="1"/>
    <x v="0"/>
    <x v="168"/>
    <x v="31"/>
    <x v="33"/>
    <x v="23"/>
    <x v="0"/>
    <x v="50"/>
    <x v="0"/>
    <m/>
    <m/>
    <m/>
    <m/>
  </r>
  <r>
    <x v="0"/>
    <x v="7"/>
    <x v="6"/>
    <x v="14"/>
    <x v="14"/>
    <x v="1"/>
    <x v="0"/>
    <x v="169"/>
    <x v="30"/>
    <x v="32"/>
    <x v="23"/>
    <x v="0"/>
    <x v="51"/>
    <x v="0"/>
    <m/>
    <m/>
    <m/>
    <m/>
  </r>
  <r>
    <x v="0"/>
    <x v="7"/>
    <x v="6"/>
    <x v="14"/>
    <x v="14"/>
    <x v="1"/>
    <x v="0"/>
    <x v="170"/>
    <x v="31"/>
    <x v="33"/>
    <x v="24"/>
    <x v="31"/>
    <x v="3"/>
    <x v="1"/>
    <s v="Rate"/>
    <s v="Amount"/>
    <m/>
    <m/>
  </r>
  <r>
    <x v="0"/>
    <x v="7"/>
    <x v="6"/>
    <x v="14"/>
    <x v="14"/>
    <x v="1"/>
    <x v="0"/>
    <x v="171"/>
    <x v="30"/>
    <x v="32"/>
    <x v="23"/>
    <x v="0"/>
    <x v="0"/>
    <x v="0"/>
    <m/>
    <s v="J.D"/>
    <m/>
    <m/>
  </r>
  <r>
    <x v="0"/>
    <x v="7"/>
    <x v="6"/>
    <x v="14"/>
    <x v="14"/>
    <x v="1"/>
    <x v="0"/>
    <x v="172"/>
    <x v="32"/>
    <x v="34"/>
    <x v="23"/>
    <x v="138"/>
    <x v="0"/>
    <x v="0"/>
    <m/>
    <m/>
    <m/>
    <m/>
  </r>
  <r>
    <x v="0"/>
    <x v="7"/>
    <x v="6"/>
    <x v="14"/>
    <x v="14"/>
    <x v="1"/>
    <x v="0"/>
    <x v="173"/>
    <x v="33"/>
    <x v="35"/>
    <x v="23"/>
    <x v="139"/>
    <x v="0"/>
    <x v="0"/>
    <m/>
    <m/>
    <m/>
    <m/>
  </r>
  <r>
    <x v="0"/>
    <x v="7"/>
    <x v="6"/>
    <x v="14"/>
    <x v="14"/>
    <x v="1"/>
    <x v="1"/>
    <x v="174"/>
    <x v="32"/>
    <x v="34"/>
    <x v="25"/>
    <x v="140"/>
    <x v="25"/>
    <x v="4"/>
    <n v="1085"/>
    <n v="2170"/>
    <n v="1085"/>
    <n v="2170"/>
  </r>
  <r>
    <x v="0"/>
    <x v="7"/>
    <x v="6"/>
    <x v="14"/>
    <x v="14"/>
    <x v="1"/>
    <x v="1"/>
    <x v="175"/>
    <x v="33"/>
    <x v="35"/>
    <x v="26"/>
    <x v="141"/>
    <x v="25"/>
    <x v="4"/>
    <n v="1085"/>
    <n v="2170"/>
    <n v="1085"/>
    <n v="2170"/>
  </r>
  <r>
    <x v="0"/>
    <x v="7"/>
    <x v="6"/>
    <x v="14"/>
    <x v="14"/>
    <x v="1"/>
    <x v="0"/>
    <x v="176"/>
    <x v="32"/>
    <x v="34"/>
    <x v="43"/>
    <x v="0"/>
    <x v="0"/>
    <x v="0"/>
    <m/>
    <m/>
    <m/>
    <m/>
  </r>
  <r>
    <x v="0"/>
    <x v="7"/>
    <x v="6"/>
    <x v="2"/>
    <x v="2"/>
    <x v="0"/>
    <x v="2"/>
    <x v="177"/>
    <x v="33"/>
    <x v="35"/>
    <x v="30"/>
    <x v="0"/>
    <x v="0"/>
    <x v="0"/>
    <s v="J.D"/>
    <n v="4340"/>
    <m/>
    <m/>
  </r>
  <r>
    <x v="0"/>
    <x v="8"/>
    <x v="7"/>
    <x v="15"/>
    <x v="15"/>
    <x v="2"/>
    <x v="0"/>
    <x v="178"/>
    <x v="32"/>
    <x v="34"/>
    <x v="44"/>
    <x v="0"/>
    <x v="0"/>
    <x v="0"/>
    <m/>
    <m/>
    <m/>
    <m/>
  </r>
  <r>
    <x v="0"/>
    <x v="8"/>
    <x v="7"/>
    <x v="15"/>
    <x v="15"/>
    <x v="2"/>
    <x v="0"/>
    <x v="179"/>
    <x v="33"/>
    <x v="35"/>
    <x v="45"/>
    <x v="0"/>
    <x v="0"/>
    <x v="0"/>
    <m/>
    <m/>
    <m/>
    <m/>
  </r>
  <r>
    <x v="0"/>
    <x v="8"/>
    <x v="7"/>
    <x v="15"/>
    <x v="15"/>
    <x v="2"/>
    <x v="0"/>
    <x v="180"/>
    <x v="32"/>
    <x v="34"/>
    <x v="24"/>
    <x v="31"/>
    <x v="3"/>
    <x v="1"/>
    <s v="Rate"/>
    <s v="Amount"/>
    <m/>
    <m/>
  </r>
  <r>
    <x v="0"/>
    <x v="8"/>
    <x v="7"/>
    <x v="15"/>
    <x v="15"/>
    <x v="2"/>
    <x v="0"/>
    <x v="181"/>
    <x v="33"/>
    <x v="35"/>
    <x v="23"/>
    <x v="0"/>
    <x v="0"/>
    <x v="0"/>
    <m/>
    <s v="J.D"/>
    <m/>
    <m/>
  </r>
  <r>
    <x v="0"/>
    <x v="8"/>
    <x v="7"/>
    <x v="15"/>
    <x v="15"/>
    <x v="2"/>
    <x v="0"/>
    <x v="182"/>
    <x v="34"/>
    <x v="36"/>
    <x v="23"/>
    <x v="142"/>
    <x v="0"/>
    <x v="0"/>
    <m/>
    <m/>
    <m/>
    <m/>
  </r>
  <r>
    <x v="0"/>
    <x v="8"/>
    <x v="7"/>
    <x v="15"/>
    <x v="15"/>
    <x v="2"/>
    <x v="1"/>
    <x v="183"/>
    <x v="33"/>
    <x v="35"/>
    <x v="25"/>
    <x v="143"/>
    <x v="52"/>
    <x v="3"/>
    <m/>
    <m/>
    <n v="0"/>
    <n v="0"/>
  </r>
  <r>
    <x v="0"/>
    <x v="8"/>
    <x v="7"/>
    <x v="15"/>
    <x v="15"/>
    <x v="2"/>
    <x v="1"/>
    <x v="184"/>
    <x v="34"/>
    <x v="36"/>
    <x v="26"/>
    <x v="65"/>
    <x v="53"/>
    <x v="3"/>
    <m/>
    <m/>
    <n v="0"/>
    <n v="0"/>
  </r>
  <r>
    <x v="0"/>
    <x v="8"/>
    <x v="7"/>
    <x v="16"/>
    <x v="16"/>
    <x v="1"/>
    <x v="0"/>
    <x v="185"/>
    <x v="35"/>
    <x v="37"/>
    <x v="23"/>
    <x v="144"/>
    <x v="0"/>
    <x v="0"/>
    <m/>
    <m/>
    <m/>
    <m/>
  </r>
  <r>
    <x v="0"/>
    <x v="8"/>
    <x v="7"/>
    <x v="16"/>
    <x v="16"/>
    <x v="1"/>
    <x v="0"/>
    <x v="186"/>
    <x v="36"/>
    <x v="38"/>
    <x v="23"/>
    <x v="145"/>
    <x v="0"/>
    <x v="0"/>
    <m/>
    <m/>
    <m/>
    <m/>
  </r>
  <r>
    <x v="0"/>
    <x v="8"/>
    <x v="7"/>
    <x v="16"/>
    <x v="16"/>
    <x v="1"/>
    <x v="1"/>
    <x v="187"/>
    <x v="35"/>
    <x v="37"/>
    <x v="25"/>
    <x v="146"/>
    <x v="54"/>
    <x v="3"/>
    <n v="9"/>
    <n v="324"/>
    <n v="9"/>
    <n v="324"/>
  </r>
  <r>
    <x v="0"/>
    <x v="8"/>
    <x v="7"/>
    <x v="17"/>
    <x v="17"/>
    <x v="1"/>
    <x v="0"/>
    <x v="188"/>
    <x v="37"/>
    <x v="39"/>
    <x v="23"/>
    <x v="147"/>
    <x v="0"/>
    <x v="0"/>
    <m/>
    <m/>
    <m/>
    <m/>
  </r>
  <r>
    <x v="0"/>
    <x v="8"/>
    <x v="7"/>
    <x v="17"/>
    <x v="17"/>
    <x v="1"/>
    <x v="0"/>
    <x v="189"/>
    <x v="38"/>
    <x v="40"/>
    <x v="23"/>
    <x v="148"/>
    <x v="0"/>
    <x v="0"/>
    <m/>
    <m/>
    <m/>
    <m/>
  </r>
  <r>
    <x v="0"/>
    <x v="8"/>
    <x v="7"/>
    <x v="17"/>
    <x v="17"/>
    <x v="1"/>
    <x v="1"/>
    <x v="190"/>
    <x v="37"/>
    <x v="39"/>
    <x v="26"/>
    <x v="149"/>
    <x v="34"/>
    <x v="3"/>
    <n v="15"/>
    <n v="960"/>
    <n v="15"/>
    <n v="960"/>
  </r>
  <r>
    <x v="0"/>
    <x v="8"/>
    <x v="7"/>
    <x v="18"/>
    <x v="18"/>
    <x v="1"/>
    <x v="0"/>
    <x v="191"/>
    <x v="39"/>
    <x v="41"/>
    <x v="23"/>
    <x v="150"/>
    <x v="0"/>
    <x v="0"/>
    <m/>
    <m/>
    <m/>
    <m/>
  </r>
  <r>
    <x v="0"/>
    <x v="8"/>
    <x v="7"/>
    <x v="18"/>
    <x v="18"/>
    <x v="1"/>
    <x v="0"/>
    <x v="192"/>
    <x v="40"/>
    <x v="42"/>
    <x v="23"/>
    <x v="151"/>
    <x v="0"/>
    <x v="0"/>
    <m/>
    <m/>
    <m/>
    <m/>
  </r>
  <r>
    <x v="0"/>
    <x v="8"/>
    <x v="7"/>
    <x v="18"/>
    <x v="18"/>
    <x v="1"/>
    <x v="1"/>
    <x v="193"/>
    <x v="39"/>
    <x v="41"/>
    <x v="27"/>
    <x v="152"/>
    <x v="55"/>
    <x v="3"/>
    <n v="6.5"/>
    <n v="260"/>
    <n v="6.5"/>
    <n v="260"/>
  </r>
  <r>
    <x v="0"/>
    <x v="8"/>
    <x v="7"/>
    <x v="18"/>
    <x v="18"/>
    <x v="1"/>
    <x v="1"/>
    <x v="194"/>
    <x v="40"/>
    <x v="42"/>
    <x v="28"/>
    <x v="153"/>
    <x v="56"/>
    <x v="3"/>
    <n v="6.5"/>
    <n v="6922.5"/>
    <n v="6.5"/>
    <n v="6922.5"/>
  </r>
  <r>
    <x v="0"/>
    <x v="8"/>
    <x v="7"/>
    <x v="19"/>
    <x v="19"/>
    <x v="1"/>
    <x v="0"/>
    <x v="195"/>
    <x v="41"/>
    <x v="43"/>
    <x v="23"/>
    <x v="154"/>
    <x v="0"/>
    <x v="0"/>
    <m/>
    <m/>
    <m/>
    <m/>
  </r>
  <r>
    <x v="0"/>
    <x v="8"/>
    <x v="7"/>
    <x v="19"/>
    <x v="19"/>
    <x v="1"/>
    <x v="0"/>
    <x v="196"/>
    <x v="42"/>
    <x v="44"/>
    <x v="23"/>
    <x v="155"/>
    <x v="0"/>
    <x v="0"/>
    <m/>
    <m/>
    <m/>
    <m/>
  </r>
  <r>
    <x v="0"/>
    <x v="8"/>
    <x v="7"/>
    <x v="19"/>
    <x v="19"/>
    <x v="1"/>
    <x v="1"/>
    <x v="197"/>
    <x v="41"/>
    <x v="43"/>
    <x v="25"/>
    <x v="156"/>
    <x v="31"/>
    <x v="3"/>
    <n v="25"/>
    <n v="28600"/>
    <n v="25"/>
    <n v="28600"/>
  </r>
  <r>
    <x v="0"/>
    <x v="8"/>
    <x v="7"/>
    <x v="19"/>
    <x v="19"/>
    <x v="1"/>
    <x v="1"/>
    <x v="198"/>
    <x v="42"/>
    <x v="44"/>
    <x v="26"/>
    <x v="157"/>
    <x v="32"/>
    <x v="3"/>
    <n v="25"/>
    <n v="3450"/>
    <n v="25"/>
    <n v="3450"/>
  </r>
  <r>
    <x v="0"/>
    <x v="8"/>
    <x v="7"/>
    <x v="19"/>
    <x v="19"/>
    <x v="1"/>
    <x v="1"/>
    <x v="199"/>
    <x v="41"/>
    <x v="43"/>
    <x v="27"/>
    <x v="73"/>
    <x v="57"/>
    <x v="3"/>
    <n v="25"/>
    <n v="6075"/>
    <n v="25"/>
    <n v="6075"/>
  </r>
  <r>
    <x v="0"/>
    <x v="8"/>
    <x v="7"/>
    <x v="19"/>
    <x v="19"/>
    <x v="1"/>
    <x v="0"/>
    <x v="200"/>
    <x v="43"/>
    <x v="45"/>
    <x v="23"/>
    <x v="158"/>
    <x v="0"/>
    <x v="0"/>
    <m/>
    <m/>
    <m/>
    <m/>
  </r>
  <r>
    <x v="0"/>
    <x v="8"/>
    <x v="7"/>
    <x v="19"/>
    <x v="19"/>
    <x v="1"/>
    <x v="1"/>
    <x v="201"/>
    <x v="41"/>
    <x v="43"/>
    <x v="28"/>
    <x v="156"/>
    <x v="56"/>
    <x v="3"/>
    <n v="3"/>
    <n v="3195"/>
    <n v="3"/>
    <n v="3195"/>
  </r>
  <r>
    <x v="0"/>
    <x v="8"/>
    <x v="7"/>
    <x v="19"/>
    <x v="19"/>
    <x v="1"/>
    <x v="0"/>
    <x v="202"/>
    <x v="44"/>
    <x v="46"/>
    <x v="23"/>
    <x v="159"/>
    <x v="0"/>
    <x v="0"/>
    <m/>
    <m/>
    <m/>
    <m/>
  </r>
  <r>
    <x v="0"/>
    <x v="8"/>
    <x v="7"/>
    <x v="19"/>
    <x v="19"/>
    <x v="1"/>
    <x v="1"/>
    <x v="203"/>
    <x v="41"/>
    <x v="43"/>
    <x v="31"/>
    <x v="73"/>
    <x v="58"/>
    <x v="3"/>
    <n v="18"/>
    <n v="1134"/>
    <n v="18"/>
    <n v="1134"/>
  </r>
  <r>
    <x v="0"/>
    <x v="8"/>
    <x v="7"/>
    <x v="19"/>
    <x v="19"/>
    <x v="1"/>
    <x v="0"/>
    <x v="204"/>
    <x v="45"/>
    <x v="47"/>
    <x v="23"/>
    <x v="160"/>
    <x v="0"/>
    <x v="0"/>
    <m/>
    <m/>
    <m/>
    <m/>
  </r>
  <r>
    <x v="0"/>
    <x v="8"/>
    <x v="7"/>
    <x v="19"/>
    <x v="19"/>
    <x v="1"/>
    <x v="1"/>
    <x v="205"/>
    <x v="41"/>
    <x v="43"/>
    <x v="36"/>
    <x v="161"/>
    <x v="56"/>
    <x v="3"/>
    <n v="5"/>
    <n v="5325"/>
    <n v="5"/>
    <n v="5325"/>
  </r>
  <r>
    <x v="0"/>
    <x v="8"/>
    <x v="7"/>
    <x v="20"/>
    <x v="20"/>
    <x v="1"/>
    <x v="0"/>
    <x v="206"/>
    <x v="46"/>
    <x v="48"/>
    <x v="23"/>
    <x v="162"/>
    <x v="0"/>
    <x v="0"/>
    <m/>
    <m/>
    <m/>
    <m/>
  </r>
  <r>
    <x v="0"/>
    <x v="8"/>
    <x v="7"/>
    <x v="20"/>
    <x v="20"/>
    <x v="1"/>
    <x v="0"/>
    <x v="207"/>
    <x v="47"/>
    <x v="49"/>
    <x v="23"/>
    <x v="163"/>
    <x v="0"/>
    <x v="0"/>
    <m/>
    <m/>
    <m/>
    <m/>
  </r>
  <r>
    <x v="0"/>
    <x v="8"/>
    <x v="7"/>
    <x v="20"/>
    <x v="20"/>
    <x v="1"/>
    <x v="1"/>
    <x v="208"/>
    <x v="46"/>
    <x v="48"/>
    <x v="32"/>
    <x v="164"/>
    <x v="33"/>
    <x v="7"/>
    <n v="7"/>
    <n v="2933"/>
    <n v="7"/>
    <n v="2933"/>
  </r>
  <r>
    <x v="0"/>
    <x v="8"/>
    <x v="7"/>
    <x v="20"/>
    <x v="20"/>
    <x v="1"/>
    <x v="0"/>
    <x v="209"/>
    <x v="48"/>
    <x v="50"/>
    <x v="23"/>
    <x v="165"/>
    <x v="0"/>
    <x v="0"/>
    <m/>
    <m/>
    <m/>
    <m/>
  </r>
  <r>
    <x v="0"/>
    <x v="8"/>
    <x v="7"/>
    <x v="20"/>
    <x v="20"/>
    <x v="1"/>
    <x v="1"/>
    <x v="210"/>
    <x v="46"/>
    <x v="48"/>
    <x v="25"/>
    <x v="166"/>
    <x v="49"/>
    <x v="4"/>
    <n v="50"/>
    <n v="600"/>
    <n v="50"/>
    <n v="600"/>
  </r>
  <r>
    <x v="0"/>
    <x v="8"/>
    <x v="7"/>
    <x v="20"/>
    <x v="20"/>
    <x v="1"/>
    <x v="0"/>
    <x v="211"/>
    <x v="49"/>
    <x v="51"/>
    <x v="23"/>
    <x v="167"/>
    <x v="0"/>
    <x v="0"/>
    <m/>
    <m/>
    <m/>
    <m/>
  </r>
  <r>
    <x v="0"/>
    <x v="8"/>
    <x v="7"/>
    <x v="20"/>
    <x v="20"/>
    <x v="1"/>
    <x v="1"/>
    <x v="212"/>
    <x v="46"/>
    <x v="48"/>
    <x v="26"/>
    <x v="168"/>
    <x v="10"/>
    <x v="4"/>
    <n v="300"/>
    <n v="1200"/>
    <n v="300"/>
    <n v="1200"/>
  </r>
  <r>
    <x v="0"/>
    <x v="8"/>
    <x v="7"/>
    <x v="20"/>
    <x v="20"/>
    <x v="1"/>
    <x v="1"/>
    <x v="213"/>
    <x v="49"/>
    <x v="51"/>
    <x v="27"/>
    <x v="169"/>
    <x v="25"/>
    <x v="4"/>
    <n v="250"/>
    <n v="500"/>
    <n v="250"/>
    <n v="500"/>
  </r>
  <r>
    <x v="0"/>
    <x v="8"/>
    <x v="7"/>
    <x v="21"/>
    <x v="21"/>
    <x v="1"/>
    <x v="0"/>
    <x v="214"/>
    <x v="50"/>
    <x v="52"/>
    <x v="23"/>
    <x v="170"/>
    <x v="0"/>
    <x v="0"/>
    <m/>
    <m/>
    <m/>
    <m/>
  </r>
  <r>
    <x v="0"/>
    <x v="8"/>
    <x v="7"/>
    <x v="21"/>
    <x v="21"/>
    <x v="1"/>
    <x v="0"/>
    <x v="215"/>
    <x v="51"/>
    <x v="53"/>
    <x v="23"/>
    <x v="171"/>
    <x v="0"/>
    <x v="0"/>
    <m/>
    <m/>
    <m/>
    <m/>
  </r>
  <r>
    <x v="0"/>
    <x v="8"/>
    <x v="7"/>
    <x v="21"/>
    <x v="21"/>
    <x v="1"/>
    <x v="1"/>
    <x v="216"/>
    <x v="50"/>
    <x v="52"/>
    <x v="28"/>
    <x v="172"/>
    <x v="59"/>
    <x v="7"/>
    <m/>
    <m/>
    <n v="0"/>
    <n v="0"/>
  </r>
  <r>
    <x v="0"/>
    <x v="8"/>
    <x v="7"/>
    <x v="21"/>
    <x v="21"/>
    <x v="1"/>
    <x v="1"/>
    <x v="217"/>
    <x v="51"/>
    <x v="53"/>
    <x v="28"/>
    <x v="173"/>
    <x v="25"/>
    <x v="7"/>
    <n v="30"/>
    <n v="60"/>
    <n v="30"/>
    <n v="60"/>
  </r>
  <r>
    <x v="0"/>
    <x v="8"/>
    <x v="7"/>
    <x v="21"/>
    <x v="21"/>
    <x v="1"/>
    <x v="1"/>
    <x v="218"/>
    <x v="50"/>
    <x v="52"/>
    <x v="36"/>
    <x v="174"/>
    <x v="13"/>
    <x v="7"/>
    <m/>
    <m/>
    <n v="0"/>
    <n v="0"/>
  </r>
  <r>
    <x v="0"/>
    <x v="8"/>
    <x v="7"/>
    <x v="21"/>
    <x v="21"/>
    <x v="1"/>
    <x v="1"/>
    <x v="219"/>
    <x v="51"/>
    <x v="53"/>
    <x v="32"/>
    <x v="175"/>
    <x v="60"/>
    <x v="7"/>
    <m/>
    <m/>
    <n v="0"/>
    <n v="0"/>
  </r>
  <r>
    <x v="0"/>
    <x v="8"/>
    <x v="7"/>
    <x v="21"/>
    <x v="21"/>
    <x v="1"/>
    <x v="1"/>
    <x v="220"/>
    <x v="50"/>
    <x v="52"/>
    <x v="25"/>
    <x v="176"/>
    <x v="45"/>
    <x v="7"/>
    <n v="25"/>
    <n v="175"/>
    <n v="25"/>
    <n v="175"/>
  </r>
  <r>
    <x v="0"/>
    <x v="8"/>
    <x v="7"/>
    <x v="21"/>
    <x v="21"/>
    <x v="1"/>
    <x v="1"/>
    <x v="221"/>
    <x v="51"/>
    <x v="53"/>
    <x v="26"/>
    <x v="177"/>
    <x v="7"/>
    <x v="7"/>
    <m/>
    <m/>
    <n v="0"/>
    <n v="0"/>
  </r>
  <r>
    <x v="0"/>
    <x v="8"/>
    <x v="7"/>
    <x v="21"/>
    <x v="21"/>
    <x v="1"/>
    <x v="0"/>
    <x v="222"/>
    <x v="50"/>
    <x v="52"/>
    <x v="46"/>
    <x v="0"/>
    <x v="0"/>
    <x v="0"/>
    <m/>
    <m/>
    <m/>
    <m/>
  </r>
  <r>
    <x v="0"/>
    <x v="8"/>
    <x v="7"/>
    <x v="2"/>
    <x v="2"/>
    <x v="0"/>
    <x v="2"/>
    <x v="223"/>
    <x v="51"/>
    <x v="53"/>
    <x v="47"/>
    <x v="0"/>
    <x v="0"/>
    <x v="0"/>
    <s v="J.D"/>
    <n v="61713.5"/>
    <m/>
    <m/>
  </r>
  <r>
    <x v="0"/>
    <x v="9"/>
    <x v="8"/>
    <x v="22"/>
    <x v="22"/>
    <x v="1"/>
    <x v="0"/>
    <x v="224"/>
    <x v="50"/>
    <x v="52"/>
    <x v="23"/>
    <x v="0"/>
    <x v="61"/>
    <x v="0"/>
    <m/>
    <m/>
    <m/>
    <m/>
  </r>
  <r>
    <x v="0"/>
    <x v="9"/>
    <x v="8"/>
    <x v="22"/>
    <x v="22"/>
    <x v="1"/>
    <x v="0"/>
    <x v="225"/>
    <x v="51"/>
    <x v="53"/>
    <x v="23"/>
    <x v="0"/>
    <x v="62"/>
    <x v="0"/>
    <m/>
    <m/>
    <m/>
    <m/>
  </r>
  <r>
    <x v="0"/>
    <x v="9"/>
    <x v="8"/>
    <x v="22"/>
    <x v="22"/>
    <x v="1"/>
    <x v="0"/>
    <x v="226"/>
    <x v="50"/>
    <x v="52"/>
    <x v="24"/>
    <x v="178"/>
    <x v="3"/>
    <x v="1"/>
    <s v="Rate"/>
    <s v="Amount"/>
    <m/>
    <m/>
  </r>
  <r>
    <x v="0"/>
    <x v="9"/>
    <x v="8"/>
    <x v="22"/>
    <x v="22"/>
    <x v="1"/>
    <x v="0"/>
    <x v="227"/>
    <x v="51"/>
    <x v="53"/>
    <x v="23"/>
    <x v="0"/>
    <x v="0"/>
    <x v="0"/>
    <m/>
    <s v="J.D"/>
    <m/>
    <m/>
  </r>
  <r>
    <x v="0"/>
    <x v="9"/>
    <x v="8"/>
    <x v="22"/>
    <x v="22"/>
    <x v="1"/>
    <x v="0"/>
    <x v="228"/>
    <x v="52"/>
    <x v="54"/>
    <x v="23"/>
    <x v="179"/>
    <x v="0"/>
    <x v="0"/>
    <m/>
    <m/>
    <m/>
    <m/>
  </r>
  <r>
    <x v="0"/>
    <x v="9"/>
    <x v="8"/>
    <x v="22"/>
    <x v="22"/>
    <x v="1"/>
    <x v="0"/>
    <x v="229"/>
    <x v="53"/>
    <x v="55"/>
    <x v="23"/>
    <x v="180"/>
    <x v="0"/>
    <x v="0"/>
    <m/>
    <m/>
    <m/>
    <m/>
  </r>
  <r>
    <x v="0"/>
    <x v="9"/>
    <x v="8"/>
    <x v="22"/>
    <x v="22"/>
    <x v="1"/>
    <x v="1"/>
    <x v="230"/>
    <x v="52"/>
    <x v="54"/>
    <x v="25"/>
    <x v="181"/>
    <x v="13"/>
    <x v="4"/>
    <m/>
    <m/>
    <n v="0"/>
    <n v="0"/>
  </r>
  <r>
    <x v="0"/>
    <x v="9"/>
    <x v="8"/>
    <x v="22"/>
    <x v="22"/>
    <x v="1"/>
    <x v="1"/>
    <x v="231"/>
    <x v="53"/>
    <x v="55"/>
    <x v="26"/>
    <x v="182"/>
    <x v="4"/>
    <x v="4"/>
    <m/>
    <m/>
    <n v="0"/>
    <n v="0"/>
  </r>
  <r>
    <x v="0"/>
    <x v="9"/>
    <x v="8"/>
    <x v="22"/>
    <x v="22"/>
    <x v="1"/>
    <x v="1"/>
    <x v="232"/>
    <x v="52"/>
    <x v="54"/>
    <x v="27"/>
    <x v="183"/>
    <x v="4"/>
    <x v="4"/>
    <m/>
    <m/>
    <n v="0"/>
    <n v="0"/>
  </r>
  <r>
    <x v="0"/>
    <x v="9"/>
    <x v="8"/>
    <x v="22"/>
    <x v="22"/>
    <x v="1"/>
    <x v="1"/>
    <x v="233"/>
    <x v="53"/>
    <x v="55"/>
    <x v="28"/>
    <x v="184"/>
    <x v="4"/>
    <x v="4"/>
    <m/>
    <m/>
    <n v="0"/>
    <n v="0"/>
  </r>
  <r>
    <x v="0"/>
    <x v="9"/>
    <x v="8"/>
    <x v="22"/>
    <x v="22"/>
    <x v="1"/>
    <x v="1"/>
    <x v="234"/>
    <x v="52"/>
    <x v="54"/>
    <x v="31"/>
    <x v="185"/>
    <x v="25"/>
    <x v="4"/>
    <m/>
    <m/>
    <n v="0"/>
    <n v="0"/>
  </r>
  <r>
    <x v="0"/>
    <x v="9"/>
    <x v="8"/>
    <x v="22"/>
    <x v="22"/>
    <x v="1"/>
    <x v="1"/>
    <x v="235"/>
    <x v="53"/>
    <x v="55"/>
    <x v="36"/>
    <x v="186"/>
    <x v="4"/>
    <x v="4"/>
    <m/>
    <m/>
    <n v="0"/>
    <n v="0"/>
  </r>
  <r>
    <x v="0"/>
    <x v="9"/>
    <x v="8"/>
    <x v="22"/>
    <x v="22"/>
    <x v="1"/>
    <x v="1"/>
    <x v="236"/>
    <x v="52"/>
    <x v="54"/>
    <x v="32"/>
    <x v="187"/>
    <x v="4"/>
    <x v="4"/>
    <m/>
    <m/>
    <n v="0"/>
    <n v="0"/>
  </r>
  <r>
    <x v="0"/>
    <x v="9"/>
    <x v="8"/>
    <x v="22"/>
    <x v="22"/>
    <x v="1"/>
    <x v="1"/>
    <x v="237"/>
    <x v="53"/>
    <x v="55"/>
    <x v="33"/>
    <x v="188"/>
    <x v="15"/>
    <x v="4"/>
    <m/>
    <m/>
    <n v="0"/>
    <n v="0"/>
  </r>
  <r>
    <x v="0"/>
    <x v="9"/>
    <x v="8"/>
    <x v="22"/>
    <x v="22"/>
    <x v="1"/>
    <x v="1"/>
    <x v="238"/>
    <x v="52"/>
    <x v="54"/>
    <x v="25"/>
    <x v="189"/>
    <x v="4"/>
    <x v="4"/>
    <n v="605"/>
    <n v="605"/>
    <n v="605"/>
    <n v="605"/>
  </r>
  <r>
    <x v="0"/>
    <x v="9"/>
    <x v="8"/>
    <x v="22"/>
    <x v="22"/>
    <x v="1"/>
    <x v="1"/>
    <x v="239"/>
    <x v="53"/>
    <x v="55"/>
    <x v="37"/>
    <x v="190"/>
    <x v="4"/>
    <x v="4"/>
    <m/>
    <m/>
    <n v="0"/>
    <n v="0"/>
  </r>
  <r>
    <x v="0"/>
    <x v="9"/>
    <x v="8"/>
    <x v="22"/>
    <x v="22"/>
    <x v="1"/>
    <x v="0"/>
    <x v="240"/>
    <x v="54"/>
    <x v="56"/>
    <x v="23"/>
    <x v="191"/>
    <x v="0"/>
    <x v="0"/>
    <m/>
    <m/>
    <m/>
    <m/>
  </r>
  <r>
    <x v="0"/>
    <x v="9"/>
    <x v="8"/>
    <x v="22"/>
    <x v="22"/>
    <x v="1"/>
    <x v="1"/>
    <x v="241"/>
    <x v="53"/>
    <x v="55"/>
    <x v="25"/>
    <x v="192"/>
    <x v="4"/>
    <x v="4"/>
    <n v="1029"/>
    <n v="1029"/>
    <n v="1029"/>
    <n v="1029"/>
  </r>
  <r>
    <x v="0"/>
    <x v="9"/>
    <x v="8"/>
    <x v="22"/>
    <x v="22"/>
    <x v="1"/>
    <x v="1"/>
    <x v="242"/>
    <x v="54"/>
    <x v="56"/>
    <x v="26"/>
    <x v="193"/>
    <x v="4"/>
    <x v="4"/>
    <m/>
    <m/>
    <n v="0"/>
    <n v="0"/>
  </r>
  <r>
    <x v="0"/>
    <x v="9"/>
    <x v="8"/>
    <x v="22"/>
    <x v="22"/>
    <x v="1"/>
    <x v="1"/>
    <x v="243"/>
    <x v="53"/>
    <x v="55"/>
    <x v="27"/>
    <x v="194"/>
    <x v="25"/>
    <x v="4"/>
    <m/>
    <m/>
    <n v="0"/>
    <n v="0"/>
  </r>
  <r>
    <x v="0"/>
    <x v="9"/>
    <x v="8"/>
    <x v="22"/>
    <x v="22"/>
    <x v="1"/>
    <x v="1"/>
    <x v="244"/>
    <x v="54"/>
    <x v="56"/>
    <x v="28"/>
    <x v="195"/>
    <x v="4"/>
    <x v="4"/>
    <m/>
    <m/>
    <n v="0"/>
    <n v="0"/>
  </r>
  <r>
    <x v="0"/>
    <x v="9"/>
    <x v="8"/>
    <x v="22"/>
    <x v="22"/>
    <x v="1"/>
    <x v="1"/>
    <x v="245"/>
    <x v="53"/>
    <x v="55"/>
    <x v="26"/>
    <x v="196"/>
    <x v="13"/>
    <x v="4"/>
    <n v="574"/>
    <n v="1722"/>
    <n v="574"/>
    <n v="1722"/>
  </r>
  <r>
    <x v="0"/>
    <x v="9"/>
    <x v="8"/>
    <x v="22"/>
    <x v="22"/>
    <x v="1"/>
    <x v="1"/>
    <x v="246"/>
    <x v="54"/>
    <x v="56"/>
    <x v="36"/>
    <x v="197"/>
    <x v="4"/>
    <x v="4"/>
    <m/>
    <m/>
    <n v="0"/>
    <n v="0"/>
  </r>
  <r>
    <x v="0"/>
    <x v="9"/>
    <x v="8"/>
    <x v="22"/>
    <x v="22"/>
    <x v="1"/>
    <x v="1"/>
    <x v="247"/>
    <x v="53"/>
    <x v="55"/>
    <x v="27"/>
    <x v="198"/>
    <x v="4"/>
    <x v="4"/>
    <n v="1619"/>
    <n v="1619"/>
    <n v="1619"/>
    <n v="1619"/>
  </r>
  <r>
    <x v="0"/>
    <x v="9"/>
    <x v="8"/>
    <x v="22"/>
    <x v="22"/>
    <x v="1"/>
    <x v="0"/>
    <x v="248"/>
    <x v="55"/>
    <x v="57"/>
    <x v="23"/>
    <x v="199"/>
    <x v="0"/>
    <x v="0"/>
    <m/>
    <m/>
    <m/>
    <m/>
  </r>
  <r>
    <x v="0"/>
    <x v="9"/>
    <x v="8"/>
    <x v="22"/>
    <x v="22"/>
    <x v="1"/>
    <x v="1"/>
    <x v="249"/>
    <x v="53"/>
    <x v="55"/>
    <x v="25"/>
    <x v="200"/>
    <x v="25"/>
    <x v="4"/>
    <n v="988"/>
    <n v="1976"/>
    <n v="988"/>
    <n v="1976"/>
  </r>
  <r>
    <x v="0"/>
    <x v="9"/>
    <x v="8"/>
    <x v="22"/>
    <x v="22"/>
    <x v="1"/>
    <x v="1"/>
    <x v="250"/>
    <x v="55"/>
    <x v="57"/>
    <x v="26"/>
    <x v="201"/>
    <x v="4"/>
    <x v="4"/>
    <m/>
    <m/>
    <n v="0"/>
    <n v="0"/>
  </r>
  <r>
    <x v="0"/>
    <x v="9"/>
    <x v="8"/>
    <x v="22"/>
    <x v="22"/>
    <x v="1"/>
    <x v="1"/>
    <x v="251"/>
    <x v="53"/>
    <x v="55"/>
    <x v="27"/>
    <x v="202"/>
    <x v="4"/>
    <x v="4"/>
    <m/>
    <m/>
    <n v="0"/>
    <n v="0"/>
  </r>
  <r>
    <x v="0"/>
    <x v="9"/>
    <x v="8"/>
    <x v="22"/>
    <x v="22"/>
    <x v="1"/>
    <x v="0"/>
    <x v="252"/>
    <x v="56"/>
    <x v="58"/>
    <x v="23"/>
    <x v="203"/>
    <x v="0"/>
    <x v="0"/>
    <m/>
    <m/>
    <m/>
    <m/>
  </r>
  <r>
    <x v="0"/>
    <x v="9"/>
    <x v="8"/>
    <x v="22"/>
    <x v="22"/>
    <x v="1"/>
    <x v="1"/>
    <x v="253"/>
    <x v="53"/>
    <x v="55"/>
    <x v="28"/>
    <x v="204"/>
    <x v="4"/>
    <x v="4"/>
    <m/>
    <m/>
    <n v="0"/>
    <n v="0"/>
  </r>
  <r>
    <x v="0"/>
    <x v="9"/>
    <x v="8"/>
    <x v="22"/>
    <x v="22"/>
    <x v="1"/>
    <x v="1"/>
    <x v="254"/>
    <x v="56"/>
    <x v="58"/>
    <x v="31"/>
    <x v="205"/>
    <x v="25"/>
    <x v="4"/>
    <m/>
    <m/>
    <n v="0"/>
    <n v="0"/>
  </r>
  <r>
    <x v="0"/>
    <x v="9"/>
    <x v="8"/>
    <x v="22"/>
    <x v="22"/>
    <x v="1"/>
    <x v="1"/>
    <x v="255"/>
    <x v="53"/>
    <x v="55"/>
    <x v="36"/>
    <x v="206"/>
    <x v="25"/>
    <x v="4"/>
    <m/>
    <m/>
    <n v="0"/>
    <n v="0"/>
  </r>
  <r>
    <x v="0"/>
    <x v="9"/>
    <x v="8"/>
    <x v="22"/>
    <x v="22"/>
    <x v="1"/>
    <x v="1"/>
    <x v="256"/>
    <x v="56"/>
    <x v="58"/>
    <x v="32"/>
    <x v="207"/>
    <x v="4"/>
    <x v="4"/>
    <m/>
    <m/>
    <n v="0"/>
    <n v="0"/>
  </r>
  <r>
    <x v="0"/>
    <x v="9"/>
    <x v="8"/>
    <x v="22"/>
    <x v="22"/>
    <x v="1"/>
    <x v="0"/>
    <x v="257"/>
    <x v="57"/>
    <x v="59"/>
    <x v="23"/>
    <x v="208"/>
    <x v="0"/>
    <x v="0"/>
    <m/>
    <m/>
    <m/>
    <m/>
  </r>
  <r>
    <x v="0"/>
    <x v="9"/>
    <x v="8"/>
    <x v="22"/>
    <x v="22"/>
    <x v="1"/>
    <x v="1"/>
    <x v="258"/>
    <x v="56"/>
    <x v="58"/>
    <x v="26"/>
    <x v="209"/>
    <x v="63"/>
    <x v="7"/>
    <n v="30"/>
    <n v="9000"/>
    <n v="30"/>
    <n v="9000"/>
  </r>
  <r>
    <x v="0"/>
    <x v="9"/>
    <x v="8"/>
    <x v="22"/>
    <x v="22"/>
    <x v="1"/>
    <x v="1"/>
    <x v="259"/>
    <x v="57"/>
    <x v="59"/>
    <x v="34"/>
    <x v="210"/>
    <x v="45"/>
    <x v="7"/>
    <m/>
    <m/>
    <n v="0"/>
    <n v="0"/>
  </r>
  <r>
    <x v="0"/>
    <x v="9"/>
    <x v="8"/>
    <x v="22"/>
    <x v="22"/>
    <x v="1"/>
    <x v="0"/>
    <x v="260"/>
    <x v="58"/>
    <x v="60"/>
    <x v="23"/>
    <x v="211"/>
    <x v="0"/>
    <x v="0"/>
    <m/>
    <m/>
    <m/>
    <m/>
  </r>
  <r>
    <x v="0"/>
    <x v="9"/>
    <x v="8"/>
    <x v="22"/>
    <x v="22"/>
    <x v="1"/>
    <x v="1"/>
    <x v="261"/>
    <x v="57"/>
    <x v="59"/>
    <x v="25"/>
    <x v="212"/>
    <x v="64"/>
    <x v="7"/>
    <m/>
    <m/>
    <n v="0"/>
    <n v="0"/>
  </r>
  <r>
    <x v="0"/>
    <x v="9"/>
    <x v="8"/>
    <x v="22"/>
    <x v="22"/>
    <x v="1"/>
    <x v="1"/>
    <x v="262"/>
    <x v="58"/>
    <x v="60"/>
    <x v="26"/>
    <x v="213"/>
    <x v="65"/>
    <x v="7"/>
    <m/>
    <m/>
    <n v="0"/>
    <n v="0"/>
  </r>
  <r>
    <x v="0"/>
    <x v="9"/>
    <x v="8"/>
    <x v="22"/>
    <x v="22"/>
    <x v="1"/>
    <x v="1"/>
    <x v="263"/>
    <x v="57"/>
    <x v="59"/>
    <x v="27"/>
    <x v="214"/>
    <x v="66"/>
    <x v="7"/>
    <m/>
    <m/>
    <n v="0"/>
    <n v="0"/>
  </r>
  <r>
    <x v="0"/>
    <x v="9"/>
    <x v="8"/>
    <x v="22"/>
    <x v="22"/>
    <x v="1"/>
    <x v="1"/>
    <x v="264"/>
    <x v="58"/>
    <x v="60"/>
    <x v="25"/>
    <x v="215"/>
    <x v="15"/>
    <x v="7"/>
    <n v="35"/>
    <n v="175"/>
    <n v="35"/>
    <n v="175"/>
  </r>
  <r>
    <x v="0"/>
    <x v="9"/>
    <x v="8"/>
    <x v="23"/>
    <x v="23"/>
    <x v="1"/>
    <x v="0"/>
    <x v="265"/>
    <x v="59"/>
    <x v="61"/>
    <x v="23"/>
    <x v="216"/>
    <x v="0"/>
    <x v="0"/>
    <m/>
    <m/>
    <m/>
    <m/>
  </r>
  <r>
    <x v="0"/>
    <x v="9"/>
    <x v="8"/>
    <x v="23"/>
    <x v="23"/>
    <x v="1"/>
    <x v="0"/>
    <x v="266"/>
    <x v="60"/>
    <x v="62"/>
    <x v="23"/>
    <x v="217"/>
    <x v="0"/>
    <x v="0"/>
    <m/>
    <m/>
    <m/>
    <m/>
  </r>
  <r>
    <x v="0"/>
    <x v="9"/>
    <x v="8"/>
    <x v="23"/>
    <x v="23"/>
    <x v="1"/>
    <x v="1"/>
    <x v="267"/>
    <x v="59"/>
    <x v="61"/>
    <x v="31"/>
    <x v="218"/>
    <x v="10"/>
    <x v="4"/>
    <m/>
    <m/>
    <n v="0"/>
    <n v="0"/>
  </r>
  <r>
    <x v="0"/>
    <x v="9"/>
    <x v="8"/>
    <x v="23"/>
    <x v="23"/>
    <x v="1"/>
    <x v="0"/>
    <x v="268"/>
    <x v="61"/>
    <x v="63"/>
    <x v="23"/>
    <x v="219"/>
    <x v="0"/>
    <x v="0"/>
    <m/>
    <m/>
    <m/>
    <m/>
  </r>
  <r>
    <x v="0"/>
    <x v="9"/>
    <x v="8"/>
    <x v="23"/>
    <x v="23"/>
    <x v="1"/>
    <x v="1"/>
    <x v="269"/>
    <x v="59"/>
    <x v="61"/>
    <x v="25"/>
    <x v="220"/>
    <x v="13"/>
    <x v="4"/>
    <n v="701"/>
    <n v="2103"/>
    <n v="701"/>
    <n v="2103"/>
  </r>
  <r>
    <x v="0"/>
    <x v="9"/>
    <x v="8"/>
    <x v="23"/>
    <x v="23"/>
    <x v="1"/>
    <x v="1"/>
    <x v="270"/>
    <x v="61"/>
    <x v="63"/>
    <x v="26"/>
    <x v="221"/>
    <x v="25"/>
    <x v="4"/>
    <m/>
    <m/>
    <n v="0"/>
    <n v="0"/>
  </r>
  <r>
    <x v="0"/>
    <x v="9"/>
    <x v="8"/>
    <x v="23"/>
    <x v="23"/>
    <x v="1"/>
    <x v="1"/>
    <x v="271"/>
    <x v="59"/>
    <x v="61"/>
    <x v="27"/>
    <x v="222"/>
    <x v="4"/>
    <x v="4"/>
    <m/>
    <m/>
    <n v="0"/>
    <n v="0"/>
  </r>
  <r>
    <x v="0"/>
    <x v="9"/>
    <x v="8"/>
    <x v="23"/>
    <x v="23"/>
    <x v="1"/>
    <x v="1"/>
    <x v="272"/>
    <x v="61"/>
    <x v="63"/>
    <x v="26"/>
    <x v="223"/>
    <x v="4"/>
    <x v="4"/>
    <n v="845"/>
    <n v="845"/>
    <n v="845"/>
    <n v="845"/>
  </r>
  <r>
    <x v="0"/>
    <x v="9"/>
    <x v="8"/>
    <x v="23"/>
    <x v="23"/>
    <x v="1"/>
    <x v="1"/>
    <x v="273"/>
    <x v="59"/>
    <x v="61"/>
    <x v="31"/>
    <x v="224"/>
    <x v="15"/>
    <x v="4"/>
    <m/>
    <m/>
    <n v="0"/>
    <n v="0"/>
  </r>
  <r>
    <x v="0"/>
    <x v="9"/>
    <x v="8"/>
    <x v="23"/>
    <x v="23"/>
    <x v="1"/>
    <x v="1"/>
    <x v="274"/>
    <x v="61"/>
    <x v="63"/>
    <x v="27"/>
    <x v="225"/>
    <x v="67"/>
    <x v="4"/>
    <n v="811"/>
    <n v="7299"/>
    <n v="811"/>
    <n v="7299"/>
  </r>
  <r>
    <x v="0"/>
    <x v="9"/>
    <x v="8"/>
    <x v="23"/>
    <x v="23"/>
    <x v="1"/>
    <x v="1"/>
    <x v="275"/>
    <x v="59"/>
    <x v="61"/>
    <x v="28"/>
    <x v="226"/>
    <x v="19"/>
    <x v="4"/>
    <n v="894"/>
    <n v="5364"/>
    <n v="894"/>
    <n v="5364"/>
  </r>
  <r>
    <x v="0"/>
    <x v="9"/>
    <x v="8"/>
    <x v="23"/>
    <x v="23"/>
    <x v="1"/>
    <x v="1"/>
    <x v="276"/>
    <x v="61"/>
    <x v="63"/>
    <x v="33"/>
    <x v="227"/>
    <x v="4"/>
    <x v="4"/>
    <m/>
    <m/>
    <n v="0"/>
    <n v="0"/>
  </r>
  <r>
    <x v="0"/>
    <x v="9"/>
    <x v="8"/>
    <x v="23"/>
    <x v="23"/>
    <x v="1"/>
    <x v="1"/>
    <x v="277"/>
    <x v="59"/>
    <x v="61"/>
    <x v="31"/>
    <x v="228"/>
    <x v="4"/>
    <x v="4"/>
    <n v="795"/>
    <n v="795"/>
    <n v="795"/>
    <n v="795"/>
  </r>
  <r>
    <x v="0"/>
    <x v="9"/>
    <x v="8"/>
    <x v="23"/>
    <x v="23"/>
    <x v="1"/>
    <x v="0"/>
    <x v="278"/>
    <x v="62"/>
    <x v="64"/>
    <x v="23"/>
    <x v="229"/>
    <x v="0"/>
    <x v="0"/>
    <m/>
    <m/>
    <m/>
    <m/>
  </r>
  <r>
    <x v="0"/>
    <x v="9"/>
    <x v="8"/>
    <x v="23"/>
    <x v="23"/>
    <x v="1"/>
    <x v="1"/>
    <x v="279"/>
    <x v="59"/>
    <x v="61"/>
    <x v="25"/>
    <x v="230"/>
    <x v="4"/>
    <x v="4"/>
    <m/>
    <m/>
    <n v="0"/>
    <n v="0"/>
  </r>
  <r>
    <x v="0"/>
    <x v="9"/>
    <x v="8"/>
    <x v="23"/>
    <x v="23"/>
    <x v="1"/>
    <x v="0"/>
    <x v="280"/>
    <x v="63"/>
    <x v="65"/>
    <x v="23"/>
    <x v="231"/>
    <x v="0"/>
    <x v="0"/>
    <m/>
    <m/>
    <m/>
    <m/>
  </r>
  <r>
    <x v="0"/>
    <x v="9"/>
    <x v="8"/>
    <x v="23"/>
    <x v="23"/>
    <x v="1"/>
    <x v="1"/>
    <x v="281"/>
    <x v="59"/>
    <x v="61"/>
    <x v="26"/>
    <x v="232"/>
    <x v="4"/>
    <x v="4"/>
    <m/>
    <m/>
    <n v="0"/>
    <n v="0"/>
  </r>
  <r>
    <x v="0"/>
    <x v="9"/>
    <x v="8"/>
    <x v="23"/>
    <x v="23"/>
    <x v="1"/>
    <x v="1"/>
    <x v="282"/>
    <x v="63"/>
    <x v="65"/>
    <x v="27"/>
    <x v="233"/>
    <x v="25"/>
    <x v="4"/>
    <m/>
    <m/>
    <n v="0"/>
    <n v="0"/>
  </r>
  <r>
    <x v="0"/>
    <x v="9"/>
    <x v="8"/>
    <x v="23"/>
    <x v="23"/>
    <x v="1"/>
    <x v="1"/>
    <x v="283"/>
    <x v="59"/>
    <x v="61"/>
    <x v="28"/>
    <x v="230"/>
    <x v="4"/>
    <x v="4"/>
    <m/>
    <m/>
    <n v="0"/>
    <n v="0"/>
  </r>
  <r>
    <x v="0"/>
    <x v="9"/>
    <x v="8"/>
    <x v="23"/>
    <x v="23"/>
    <x v="1"/>
    <x v="1"/>
    <x v="284"/>
    <x v="63"/>
    <x v="65"/>
    <x v="25"/>
    <x v="234"/>
    <x v="4"/>
    <x v="4"/>
    <n v="1066"/>
    <n v="1066"/>
    <n v="1066"/>
    <n v="1066"/>
  </r>
  <r>
    <x v="0"/>
    <x v="9"/>
    <x v="8"/>
    <x v="23"/>
    <x v="23"/>
    <x v="1"/>
    <x v="1"/>
    <x v="285"/>
    <x v="59"/>
    <x v="61"/>
    <x v="26"/>
    <x v="235"/>
    <x v="25"/>
    <x v="4"/>
    <n v="1066"/>
    <n v="2132"/>
    <n v="1066"/>
    <n v="2132"/>
  </r>
  <r>
    <x v="0"/>
    <x v="9"/>
    <x v="8"/>
    <x v="23"/>
    <x v="23"/>
    <x v="1"/>
    <x v="1"/>
    <x v="286"/>
    <x v="63"/>
    <x v="65"/>
    <x v="25"/>
    <x v="236"/>
    <x v="15"/>
    <x v="4"/>
    <m/>
    <m/>
    <n v="0"/>
    <n v="0"/>
  </r>
  <r>
    <x v="0"/>
    <x v="9"/>
    <x v="8"/>
    <x v="23"/>
    <x v="23"/>
    <x v="1"/>
    <x v="1"/>
    <x v="287"/>
    <x v="59"/>
    <x v="61"/>
    <x v="26"/>
    <x v="237"/>
    <x v="25"/>
    <x v="4"/>
    <m/>
    <m/>
    <n v="0"/>
    <n v="0"/>
  </r>
  <r>
    <x v="0"/>
    <x v="9"/>
    <x v="8"/>
    <x v="23"/>
    <x v="23"/>
    <x v="1"/>
    <x v="1"/>
    <x v="288"/>
    <x v="63"/>
    <x v="65"/>
    <x v="25"/>
    <x v="238"/>
    <x v="19"/>
    <x v="4"/>
    <n v="350"/>
    <n v="2100"/>
    <n v="350"/>
    <n v="2100"/>
  </r>
  <r>
    <x v="0"/>
    <x v="9"/>
    <x v="8"/>
    <x v="23"/>
    <x v="23"/>
    <x v="1"/>
    <x v="1"/>
    <x v="289"/>
    <x v="59"/>
    <x v="61"/>
    <x v="26"/>
    <x v="239"/>
    <x v="25"/>
    <x v="4"/>
    <n v="410"/>
    <n v="820"/>
    <n v="410"/>
    <n v="820"/>
  </r>
  <r>
    <x v="0"/>
    <x v="9"/>
    <x v="8"/>
    <x v="23"/>
    <x v="23"/>
    <x v="1"/>
    <x v="0"/>
    <x v="290"/>
    <x v="64"/>
    <x v="66"/>
    <x v="23"/>
    <x v="240"/>
    <x v="0"/>
    <x v="0"/>
    <m/>
    <m/>
    <m/>
    <m/>
  </r>
  <r>
    <x v="0"/>
    <x v="9"/>
    <x v="8"/>
    <x v="23"/>
    <x v="23"/>
    <x v="1"/>
    <x v="1"/>
    <x v="291"/>
    <x v="59"/>
    <x v="61"/>
    <x v="27"/>
    <x v="241"/>
    <x v="14"/>
    <x v="7"/>
    <n v="85"/>
    <n v="850"/>
    <n v="85"/>
    <n v="850"/>
  </r>
  <r>
    <x v="0"/>
    <x v="9"/>
    <x v="8"/>
    <x v="23"/>
    <x v="23"/>
    <x v="1"/>
    <x v="0"/>
    <x v="292"/>
    <x v="65"/>
    <x v="67"/>
    <x v="23"/>
    <x v="242"/>
    <x v="0"/>
    <x v="0"/>
    <m/>
    <m/>
    <m/>
    <m/>
  </r>
  <r>
    <x v="0"/>
    <x v="9"/>
    <x v="8"/>
    <x v="23"/>
    <x v="23"/>
    <x v="1"/>
    <x v="1"/>
    <x v="293"/>
    <x v="59"/>
    <x v="61"/>
    <x v="36"/>
    <x v="243"/>
    <x v="19"/>
    <x v="7"/>
    <m/>
    <m/>
    <n v="0"/>
    <n v="0"/>
  </r>
  <r>
    <x v="0"/>
    <x v="9"/>
    <x v="8"/>
    <x v="23"/>
    <x v="23"/>
    <x v="1"/>
    <x v="0"/>
    <x v="294"/>
    <x v="66"/>
    <x v="68"/>
    <x v="23"/>
    <x v="244"/>
    <x v="0"/>
    <x v="0"/>
    <m/>
    <m/>
    <m/>
    <m/>
  </r>
  <r>
    <x v="0"/>
    <x v="9"/>
    <x v="8"/>
    <x v="23"/>
    <x v="23"/>
    <x v="1"/>
    <x v="1"/>
    <x v="295"/>
    <x v="59"/>
    <x v="61"/>
    <x v="28"/>
    <x v="245"/>
    <x v="68"/>
    <x v="7"/>
    <n v="30"/>
    <n v="1440"/>
    <n v="30"/>
    <n v="1440"/>
  </r>
  <r>
    <x v="0"/>
    <x v="9"/>
    <x v="8"/>
    <x v="24"/>
    <x v="24"/>
    <x v="1"/>
    <x v="0"/>
    <x v="296"/>
    <x v="67"/>
    <x v="69"/>
    <x v="23"/>
    <x v="246"/>
    <x v="0"/>
    <x v="0"/>
    <m/>
    <m/>
    <m/>
    <m/>
  </r>
  <r>
    <x v="0"/>
    <x v="9"/>
    <x v="8"/>
    <x v="24"/>
    <x v="24"/>
    <x v="1"/>
    <x v="0"/>
    <x v="297"/>
    <x v="68"/>
    <x v="70"/>
    <x v="23"/>
    <x v="247"/>
    <x v="0"/>
    <x v="0"/>
    <m/>
    <m/>
    <m/>
    <m/>
  </r>
  <r>
    <x v="0"/>
    <x v="9"/>
    <x v="8"/>
    <x v="24"/>
    <x v="24"/>
    <x v="1"/>
    <x v="1"/>
    <x v="298"/>
    <x v="67"/>
    <x v="69"/>
    <x v="25"/>
    <x v="248"/>
    <x v="25"/>
    <x v="4"/>
    <n v="200"/>
    <n v="400"/>
    <n v="200"/>
    <n v="400"/>
  </r>
  <r>
    <x v="0"/>
    <x v="9"/>
    <x v="8"/>
    <x v="24"/>
    <x v="24"/>
    <x v="1"/>
    <x v="0"/>
    <x v="299"/>
    <x v="69"/>
    <x v="71"/>
    <x v="23"/>
    <x v="249"/>
    <x v="0"/>
    <x v="0"/>
    <m/>
    <m/>
    <m/>
    <m/>
  </r>
  <r>
    <x v="0"/>
    <x v="9"/>
    <x v="8"/>
    <x v="24"/>
    <x v="24"/>
    <x v="1"/>
    <x v="1"/>
    <x v="300"/>
    <x v="67"/>
    <x v="69"/>
    <x v="26"/>
    <x v="250"/>
    <x v="4"/>
    <x v="4"/>
    <n v="350"/>
    <n v="350"/>
    <n v="350"/>
    <n v="350"/>
  </r>
  <r>
    <x v="0"/>
    <x v="9"/>
    <x v="8"/>
    <x v="24"/>
    <x v="24"/>
    <x v="1"/>
    <x v="0"/>
    <x v="301"/>
    <x v="70"/>
    <x v="72"/>
    <x v="23"/>
    <x v="251"/>
    <x v="0"/>
    <x v="0"/>
    <m/>
    <m/>
    <m/>
    <m/>
  </r>
  <r>
    <x v="0"/>
    <x v="9"/>
    <x v="8"/>
    <x v="24"/>
    <x v="24"/>
    <x v="1"/>
    <x v="1"/>
    <x v="302"/>
    <x v="67"/>
    <x v="69"/>
    <x v="27"/>
    <x v="252"/>
    <x v="25"/>
    <x v="4"/>
    <m/>
    <m/>
    <n v="0"/>
    <n v="0"/>
  </r>
  <r>
    <x v="0"/>
    <x v="9"/>
    <x v="8"/>
    <x v="24"/>
    <x v="24"/>
    <x v="1"/>
    <x v="1"/>
    <x v="303"/>
    <x v="70"/>
    <x v="72"/>
    <x v="27"/>
    <x v="253"/>
    <x v="4"/>
    <x v="4"/>
    <n v="1400"/>
    <n v="1400"/>
    <n v="1400"/>
    <n v="1400"/>
  </r>
  <r>
    <x v="0"/>
    <x v="9"/>
    <x v="8"/>
    <x v="25"/>
    <x v="25"/>
    <x v="1"/>
    <x v="0"/>
    <x v="304"/>
    <x v="71"/>
    <x v="73"/>
    <x v="23"/>
    <x v="254"/>
    <x v="0"/>
    <x v="0"/>
    <m/>
    <m/>
    <m/>
    <m/>
  </r>
  <r>
    <x v="0"/>
    <x v="9"/>
    <x v="8"/>
    <x v="25"/>
    <x v="25"/>
    <x v="1"/>
    <x v="0"/>
    <x v="305"/>
    <x v="72"/>
    <x v="74"/>
    <x v="23"/>
    <x v="255"/>
    <x v="0"/>
    <x v="0"/>
    <m/>
    <m/>
    <m/>
    <m/>
  </r>
  <r>
    <x v="0"/>
    <x v="9"/>
    <x v="8"/>
    <x v="25"/>
    <x v="25"/>
    <x v="1"/>
    <x v="1"/>
    <x v="306"/>
    <x v="71"/>
    <x v="73"/>
    <x v="25"/>
    <x v="256"/>
    <x v="19"/>
    <x v="4"/>
    <n v="1012"/>
    <n v="6072"/>
    <n v="1012"/>
    <n v="6072"/>
  </r>
  <r>
    <x v="0"/>
    <x v="9"/>
    <x v="8"/>
    <x v="25"/>
    <x v="25"/>
    <x v="1"/>
    <x v="1"/>
    <x v="307"/>
    <x v="72"/>
    <x v="74"/>
    <x v="26"/>
    <x v="257"/>
    <x v="4"/>
    <x v="4"/>
    <n v="1355"/>
    <n v="1355"/>
    <n v="1355"/>
    <n v="1355"/>
  </r>
  <r>
    <x v="0"/>
    <x v="9"/>
    <x v="8"/>
    <x v="25"/>
    <x v="25"/>
    <x v="1"/>
    <x v="1"/>
    <x v="308"/>
    <x v="71"/>
    <x v="73"/>
    <x v="27"/>
    <x v="258"/>
    <x v="4"/>
    <x v="4"/>
    <n v="1796"/>
    <n v="1796"/>
    <n v="1796"/>
    <n v="1796"/>
  </r>
  <r>
    <x v="0"/>
    <x v="9"/>
    <x v="8"/>
    <x v="26"/>
    <x v="26"/>
    <x v="1"/>
    <x v="0"/>
    <x v="309"/>
    <x v="73"/>
    <x v="75"/>
    <x v="23"/>
    <x v="259"/>
    <x v="0"/>
    <x v="0"/>
    <m/>
    <m/>
    <m/>
    <m/>
  </r>
  <r>
    <x v="0"/>
    <x v="9"/>
    <x v="8"/>
    <x v="26"/>
    <x v="26"/>
    <x v="1"/>
    <x v="0"/>
    <x v="310"/>
    <x v="74"/>
    <x v="76"/>
    <x v="23"/>
    <x v="260"/>
    <x v="0"/>
    <x v="0"/>
    <m/>
    <m/>
    <m/>
    <m/>
  </r>
  <r>
    <x v="0"/>
    <x v="9"/>
    <x v="8"/>
    <x v="26"/>
    <x v="26"/>
    <x v="1"/>
    <x v="1"/>
    <x v="311"/>
    <x v="73"/>
    <x v="75"/>
    <x v="28"/>
    <x v="261"/>
    <x v="4"/>
    <x v="4"/>
    <m/>
    <m/>
    <n v="0"/>
    <n v="0"/>
  </r>
  <r>
    <x v="0"/>
    <x v="9"/>
    <x v="8"/>
    <x v="26"/>
    <x v="26"/>
    <x v="1"/>
    <x v="1"/>
    <x v="312"/>
    <x v="74"/>
    <x v="76"/>
    <x v="31"/>
    <x v="262"/>
    <x v="4"/>
    <x v="4"/>
    <m/>
    <m/>
    <n v="0"/>
    <n v="0"/>
  </r>
  <r>
    <x v="0"/>
    <x v="9"/>
    <x v="8"/>
    <x v="26"/>
    <x v="26"/>
    <x v="1"/>
    <x v="1"/>
    <x v="313"/>
    <x v="73"/>
    <x v="75"/>
    <x v="36"/>
    <x v="263"/>
    <x v="4"/>
    <x v="4"/>
    <m/>
    <m/>
    <n v="0"/>
    <n v="0"/>
  </r>
  <r>
    <x v="0"/>
    <x v="9"/>
    <x v="8"/>
    <x v="26"/>
    <x v="26"/>
    <x v="1"/>
    <x v="1"/>
    <x v="314"/>
    <x v="74"/>
    <x v="76"/>
    <x v="32"/>
    <x v="264"/>
    <x v="4"/>
    <x v="4"/>
    <m/>
    <m/>
    <n v="0"/>
    <n v="0"/>
  </r>
  <r>
    <x v="0"/>
    <x v="9"/>
    <x v="8"/>
    <x v="27"/>
    <x v="27"/>
    <x v="1"/>
    <x v="0"/>
    <x v="315"/>
    <x v="75"/>
    <x v="77"/>
    <x v="23"/>
    <x v="265"/>
    <x v="0"/>
    <x v="0"/>
    <m/>
    <m/>
    <m/>
    <m/>
  </r>
  <r>
    <x v="0"/>
    <x v="9"/>
    <x v="8"/>
    <x v="27"/>
    <x v="27"/>
    <x v="1"/>
    <x v="0"/>
    <x v="316"/>
    <x v="76"/>
    <x v="78"/>
    <x v="23"/>
    <x v="266"/>
    <x v="0"/>
    <x v="0"/>
    <m/>
    <m/>
    <m/>
    <m/>
  </r>
  <r>
    <x v="0"/>
    <x v="9"/>
    <x v="8"/>
    <x v="27"/>
    <x v="27"/>
    <x v="1"/>
    <x v="1"/>
    <x v="317"/>
    <x v="75"/>
    <x v="77"/>
    <x v="25"/>
    <x v="267"/>
    <x v="25"/>
    <x v="4"/>
    <n v="297"/>
    <n v="594"/>
    <n v="297"/>
    <n v="594"/>
  </r>
  <r>
    <x v="0"/>
    <x v="9"/>
    <x v="8"/>
    <x v="27"/>
    <x v="27"/>
    <x v="1"/>
    <x v="1"/>
    <x v="318"/>
    <x v="76"/>
    <x v="78"/>
    <x v="26"/>
    <x v="268"/>
    <x v="13"/>
    <x v="4"/>
    <m/>
    <m/>
    <n v="0"/>
    <n v="0"/>
  </r>
  <r>
    <x v="0"/>
    <x v="9"/>
    <x v="8"/>
    <x v="27"/>
    <x v="27"/>
    <x v="1"/>
    <x v="1"/>
    <x v="319"/>
    <x v="75"/>
    <x v="77"/>
    <x v="27"/>
    <x v="269"/>
    <x v="25"/>
    <x v="4"/>
    <m/>
    <m/>
    <n v="0"/>
    <n v="0"/>
  </r>
  <r>
    <x v="0"/>
    <x v="9"/>
    <x v="8"/>
    <x v="27"/>
    <x v="27"/>
    <x v="1"/>
    <x v="1"/>
    <x v="320"/>
    <x v="76"/>
    <x v="78"/>
    <x v="28"/>
    <x v="270"/>
    <x v="4"/>
    <x v="4"/>
    <m/>
    <m/>
    <n v="0"/>
    <n v="0"/>
  </r>
  <r>
    <x v="0"/>
    <x v="9"/>
    <x v="8"/>
    <x v="27"/>
    <x v="27"/>
    <x v="1"/>
    <x v="1"/>
    <x v="321"/>
    <x v="75"/>
    <x v="77"/>
    <x v="26"/>
    <x v="271"/>
    <x v="25"/>
    <x v="4"/>
    <n v="421"/>
    <n v="842"/>
    <n v="421"/>
    <n v="842"/>
  </r>
  <r>
    <x v="0"/>
    <x v="9"/>
    <x v="8"/>
    <x v="27"/>
    <x v="27"/>
    <x v="1"/>
    <x v="1"/>
    <x v="322"/>
    <x v="76"/>
    <x v="78"/>
    <x v="36"/>
    <x v="272"/>
    <x v="25"/>
    <x v="4"/>
    <m/>
    <m/>
    <n v="0"/>
    <n v="0"/>
  </r>
  <r>
    <x v="0"/>
    <x v="9"/>
    <x v="8"/>
    <x v="27"/>
    <x v="27"/>
    <x v="1"/>
    <x v="1"/>
    <x v="323"/>
    <x v="75"/>
    <x v="77"/>
    <x v="32"/>
    <x v="273"/>
    <x v="25"/>
    <x v="4"/>
    <m/>
    <m/>
    <n v="0"/>
    <n v="0"/>
  </r>
  <r>
    <x v="0"/>
    <x v="9"/>
    <x v="8"/>
    <x v="27"/>
    <x v="27"/>
    <x v="1"/>
    <x v="1"/>
    <x v="324"/>
    <x v="76"/>
    <x v="78"/>
    <x v="33"/>
    <x v="274"/>
    <x v="19"/>
    <x v="4"/>
    <m/>
    <m/>
    <n v="0"/>
    <n v="0"/>
  </r>
  <r>
    <x v="0"/>
    <x v="9"/>
    <x v="8"/>
    <x v="27"/>
    <x v="27"/>
    <x v="1"/>
    <x v="1"/>
    <x v="325"/>
    <x v="75"/>
    <x v="77"/>
    <x v="34"/>
    <x v="275"/>
    <x v="25"/>
    <x v="4"/>
    <m/>
    <m/>
    <n v="0"/>
    <n v="0"/>
  </r>
  <r>
    <x v="0"/>
    <x v="9"/>
    <x v="8"/>
    <x v="27"/>
    <x v="27"/>
    <x v="1"/>
    <x v="1"/>
    <x v="326"/>
    <x v="76"/>
    <x v="78"/>
    <x v="37"/>
    <x v="276"/>
    <x v="4"/>
    <x v="4"/>
    <m/>
    <m/>
    <n v="0"/>
    <n v="0"/>
  </r>
  <r>
    <x v="0"/>
    <x v="9"/>
    <x v="8"/>
    <x v="27"/>
    <x v="27"/>
    <x v="1"/>
    <x v="1"/>
    <x v="327"/>
    <x v="75"/>
    <x v="77"/>
    <x v="48"/>
    <x v="277"/>
    <x v="10"/>
    <x v="4"/>
    <m/>
    <m/>
    <n v="0"/>
    <n v="0"/>
  </r>
  <r>
    <x v="0"/>
    <x v="9"/>
    <x v="8"/>
    <x v="27"/>
    <x v="27"/>
    <x v="1"/>
    <x v="1"/>
    <x v="328"/>
    <x v="76"/>
    <x v="78"/>
    <x v="49"/>
    <x v="278"/>
    <x v="25"/>
    <x v="4"/>
    <m/>
    <m/>
    <n v="0"/>
    <n v="0"/>
  </r>
  <r>
    <x v="0"/>
    <x v="9"/>
    <x v="8"/>
    <x v="27"/>
    <x v="27"/>
    <x v="1"/>
    <x v="1"/>
    <x v="329"/>
    <x v="75"/>
    <x v="77"/>
    <x v="27"/>
    <x v="279"/>
    <x v="13"/>
    <x v="4"/>
    <n v="158"/>
    <n v="474"/>
    <n v="158"/>
    <n v="474"/>
  </r>
  <r>
    <x v="0"/>
    <x v="9"/>
    <x v="8"/>
    <x v="27"/>
    <x v="27"/>
    <x v="1"/>
    <x v="1"/>
    <x v="330"/>
    <x v="76"/>
    <x v="78"/>
    <x v="50"/>
    <x v="280"/>
    <x v="4"/>
    <x v="4"/>
    <m/>
    <m/>
    <n v="0"/>
    <n v="0"/>
  </r>
  <r>
    <x v="0"/>
    <x v="9"/>
    <x v="8"/>
    <x v="27"/>
    <x v="27"/>
    <x v="1"/>
    <x v="1"/>
    <x v="331"/>
    <x v="75"/>
    <x v="77"/>
    <x v="28"/>
    <x v="281"/>
    <x v="4"/>
    <x v="4"/>
    <n v="324"/>
    <n v="324"/>
    <n v="324"/>
    <n v="324"/>
  </r>
  <r>
    <x v="0"/>
    <x v="9"/>
    <x v="8"/>
    <x v="27"/>
    <x v="27"/>
    <x v="1"/>
    <x v="1"/>
    <x v="332"/>
    <x v="76"/>
    <x v="78"/>
    <x v="25"/>
    <x v="282"/>
    <x v="25"/>
    <x v="4"/>
    <m/>
    <m/>
    <n v="0"/>
    <n v="0"/>
  </r>
  <r>
    <x v="0"/>
    <x v="9"/>
    <x v="8"/>
    <x v="27"/>
    <x v="27"/>
    <x v="1"/>
    <x v="1"/>
    <x v="333"/>
    <x v="75"/>
    <x v="77"/>
    <x v="25"/>
    <x v="283"/>
    <x v="4"/>
    <x v="4"/>
    <n v="1597"/>
    <n v="1597"/>
    <n v="1597"/>
    <n v="1597"/>
  </r>
  <r>
    <x v="0"/>
    <x v="9"/>
    <x v="8"/>
    <x v="27"/>
    <x v="27"/>
    <x v="1"/>
    <x v="1"/>
    <x v="334"/>
    <x v="76"/>
    <x v="78"/>
    <x v="27"/>
    <x v="284"/>
    <x v="25"/>
    <x v="4"/>
    <m/>
    <m/>
    <n v="0"/>
    <n v="0"/>
  </r>
  <r>
    <x v="0"/>
    <x v="9"/>
    <x v="8"/>
    <x v="28"/>
    <x v="28"/>
    <x v="1"/>
    <x v="0"/>
    <x v="335"/>
    <x v="77"/>
    <x v="79"/>
    <x v="23"/>
    <x v="285"/>
    <x v="0"/>
    <x v="0"/>
    <m/>
    <m/>
    <m/>
    <m/>
  </r>
  <r>
    <x v="0"/>
    <x v="9"/>
    <x v="8"/>
    <x v="28"/>
    <x v="28"/>
    <x v="1"/>
    <x v="0"/>
    <x v="336"/>
    <x v="78"/>
    <x v="80"/>
    <x v="23"/>
    <x v="286"/>
    <x v="0"/>
    <x v="0"/>
    <m/>
    <m/>
    <m/>
    <m/>
  </r>
  <r>
    <x v="0"/>
    <x v="9"/>
    <x v="8"/>
    <x v="28"/>
    <x v="28"/>
    <x v="1"/>
    <x v="0"/>
    <x v="337"/>
    <x v="78"/>
    <x v="80"/>
    <x v="23"/>
    <x v="287"/>
    <x v="0"/>
    <x v="0"/>
    <m/>
    <m/>
    <m/>
    <m/>
  </r>
  <r>
    <x v="0"/>
    <x v="9"/>
    <x v="8"/>
    <x v="28"/>
    <x v="28"/>
    <x v="1"/>
    <x v="1"/>
    <x v="338"/>
    <x v="78"/>
    <x v="80"/>
    <x v="26"/>
    <x v="288"/>
    <x v="45"/>
    <x v="4"/>
    <s v="included"/>
    <s v="included"/>
    <s v="included"/>
    <s v="included"/>
  </r>
  <r>
    <x v="0"/>
    <x v="9"/>
    <x v="8"/>
    <x v="28"/>
    <x v="28"/>
    <x v="1"/>
    <x v="1"/>
    <x v="339"/>
    <x v="78"/>
    <x v="80"/>
    <x v="31"/>
    <x v="289"/>
    <x v="4"/>
    <x v="4"/>
    <s v="included"/>
    <s v="included"/>
    <s v="included"/>
    <s v="included"/>
  </r>
  <r>
    <x v="0"/>
    <x v="9"/>
    <x v="8"/>
    <x v="28"/>
    <x v="28"/>
    <x v="1"/>
    <x v="1"/>
    <x v="340"/>
    <x v="78"/>
    <x v="80"/>
    <x v="36"/>
    <x v="290"/>
    <x v="4"/>
    <x v="4"/>
    <s v="included"/>
    <s v="included"/>
    <s v="included"/>
    <s v="included"/>
  </r>
  <r>
    <x v="0"/>
    <x v="9"/>
    <x v="8"/>
    <x v="28"/>
    <x v="28"/>
    <x v="1"/>
    <x v="1"/>
    <x v="341"/>
    <x v="78"/>
    <x v="80"/>
    <x v="32"/>
    <x v="291"/>
    <x v="10"/>
    <x v="4"/>
    <s v="included"/>
    <s v="included"/>
    <s v="included"/>
    <s v="included"/>
  </r>
  <r>
    <x v="0"/>
    <x v="9"/>
    <x v="8"/>
    <x v="28"/>
    <x v="28"/>
    <x v="1"/>
    <x v="1"/>
    <x v="342"/>
    <x v="78"/>
    <x v="80"/>
    <x v="27"/>
    <x v="292"/>
    <x v="13"/>
    <x v="4"/>
    <s v="included"/>
    <s v="included"/>
    <s v="included"/>
    <s v="included"/>
  </r>
  <r>
    <x v="0"/>
    <x v="9"/>
    <x v="8"/>
    <x v="28"/>
    <x v="28"/>
    <x v="1"/>
    <x v="1"/>
    <x v="343"/>
    <x v="78"/>
    <x v="80"/>
    <x v="34"/>
    <x v="293"/>
    <x v="4"/>
    <x v="4"/>
    <s v="included"/>
    <s v="included"/>
    <s v="included"/>
    <s v="included"/>
  </r>
  <r>
    <x v="0"/>
    <x v="9"/>
    <x v="8"/>
    <x v="28"/>
    <x v="28"/>
    <x v="1"/>
    <x v="1"/>
    <x v="344"/>
    <x v="78"/>
    <x v="80"/>
    <x v="37"/>
    <x v="294"/>
    <x v="4"/>
    <x v="4"/>
    <s v="included"/>
    <s v="included"/>
    <s v="included"/>
    <s v="included"/>
  </r>
  <r>
    <x v="0"/>
    <x v="9"/>
    <x v="8"/>
    <x v="28"/>
    <x v="28"/>
    <x v="1"/>
    <x v="1"/>
    <x v="345"/>
    <x v="78"/>
    <x v="80"/>
    <x v="28"/>
    <x v="295"/>
    <x v="4"/>
    <x v="4"/>
    <s v="included"/>
    <s v="included"/>
    <s v="included"/>
    <s v="included"/>
  </r>
  <r>
    <x v="0"/>
    <x v="9"/>
    <x v="8"/>
    <x v="28"/>
    <x v="28"/>
    <x v="1"/>
    <x v="1"/>
    <x v="346"/>
    <x v="78"/>
    <x v="80"/>
    <x v="31"/>
    <x v="296"/>
    <x v="25"/>
    <x v="4"/>
    <s v="included"/>
    <s v="included"/>
    <s v="included"/>
    <s v="included"/>
  </r>
  <r>
    <x v="0"/>
    <x v="9"/>
    <x v="8"/>
    <x v="28"/>
    <x v="28"/>
    <x v="1"/>
    <x v="1"/>
    <x v="347"/>
    <x v="78"/>
    <x v="80"/>
    <x v="51"/>
    <x v="297"/>
    <x v="4"/>
    <x v="4"/>
    <s v="included"/>
    <s v="included"/>
    <s v="included"/>
    <s v="included"/>
  </r>
  <r>
    <x v="0"/>
    <x v="9"/>
    <x v="8"/>
    <x v="28"/>
    <x v="28"/>
    <x v="1"/>
    <x v="1"/>
    <x v="348"/>
    <x v="78"/>
    <x v="80"/>
    <x v="50"/>
    <x v="298"/>
    <x v="4"/>
    <x v="4"/>
    <s v="included"/>
    <s v="included"/>
    <s v="included"/>
    <s v="included"/>
  </r>
  <r>
    <x v="0"/>
    <x v="9"/>
    <x v="8"/>
    <x v="28"/>
    <x v="28"/>
    <x v="1"/>
    <x v="1"/>
    <x v="349"/>
    <x v="78"/>
    <x v="80"/>
    <x v="25"/>
    <x v="299"/>
    <x v="4"/>
    <x v="4"/>
    <s v="included"/>
    <s v="included"/>
    <s v="included"/>
    <s v="included"/>
  </r>
  <r>
    <x v="0"/>
    <x v="9"/>
    <x v="8"/>
    <x v="28"/>
    <x v="28"/>
    <x v="1"/>
    <x v="1"/>
    <x v="350"/>
    <x v="78"/>
    <x v="80"/>
    <x v="25"/>
    <x v="300"/>
    <x v="10"/>
    <x v="4"/>
    <s v="included"/>
    <s v="included"/>
    <s v="included"/>
    <s v="included"/>
  </r>
  <r>
    <x v="0"/>
    <x v="9"/>
    <x v="8"/>
    <x v="28"/>
    <x v="28"/>
    <x v="1"/>
    <x v="1"/>
    <x v="351"/>
    <x v="78"/>
    <x v="80"/>
    <x v="26"/>
    <x v="301"/>
    <x v="4"/>
    <x v="4"/>
    <s v="included"/>
    <s v="included"/>
    <s v="included"/>
    <s v="included"/>
  </r>
  <r>
    <x v="0"/>
    <x v="9"/>
    <x v="8"/>
    <x v="28"/>
    <x v="28"/>
    <x v="1"/>
    <x v="1"/>
    <x v="352"/>
    <x v="78"/>
    <x v="80"/>
    <x v="27"/>
    <x v="302"/>
    <x v="4"/>
    <x v="4"/>
    <s v="included"/>
    <s v="included"/>
    <s v="included"/>
    <s v="included"/>
  </r>
  <r>
    <x v="0"/>
    <x v="9"/>
    <x v="8"/>
    <x v="28"/>
    <x v="28"/>
    <x v="1"/>
    <x v="1"/>
    <x v="353"/>
    <x v="78"/>
    <x v="80"/>
    <x v="28"/>
    <x v="303"/>
    <x v="4"/>
    <x v="4"/>
    <s v="included"/>
    <s v="included"/>
    <s v="included"/>
    <s v="included"/>
  </r>
  <r>
    <x v="0"/>
    <x v="9"/>
    <x v="8"/>
    <x v="28"/>
    <x v="28"/>
    <x v="1"/>
    <x v="1"/>
    <x v="354"/>
    <x v="78"/>
    <x v="80"/>
    <x v="36"/>
    <x v="304"/>
    <x v="4"/>
    <x v="4"/>
    <s v="included"/>
    <s v="included"/>
    <s v="included"/>
    <s v="included"/>
  </r>
  <r>
    <x v="0"/>
    <x v="9"/>
    <x v="8"/>
    <x v="28"/>
    <x v="28"/>
    <x v="1"/>
    <x v="1"/>
    <x v="355"/>
    <x v="78"/>
    <x v="80"/>
    <x v="31"/>
    <x v="305"/>
    <x v="4"/>
    <x v="4"/>
    <s v="included"/>
    <s v="included"/>
    <s v="included"/>
    <s v="included"/>
  </r>
  <r>
    <x v="0"/>
    <x v="9"/>
    <x v="8"/>
    <x v="28"/>
    <x v="28"/>
    <x v="1"/>
    <x v="1"/>
    <x v="356"/>
    <x v="78"/>
    <x v="80"/>
    <x v="33"/>
    <x v="306"/>
    <x v="4"/>
    <x v="4"/>
    <s v="included"/>
    <s v="included"/>
    <s v="included"/>
    <s v="included"/>
  </r>
  <r>
    <x v="0"/>
    <x v="9"/>
    <x v="8"/>
    <x v="28"/>
    <x v="28"/>
    <x v="1"/>
    <x v="1"/>
    <x v="357"/>
    <x v="78"/>
    <x v="80"/>
    <x v="36"/>
    <x v="307"/>
    <x v="4"/>
    <x v="4"/>
    <s v="included"/>
    <s v="included"/>
    <s v="included"/>
    <s v="included"/>
  </r>
  <r>
    <x v="0"/>
    <x v="9"/>
    <x v="8"/>
    <x v="28"/>
    <x v="28"/>
    <x v="1"/>
    <x v="1"/>
    <x v="358"/>
    <x v="78"/>
    <x v="80"/>
    <x v="32"/>
    <x v="308"/>
    <x v="25"/>
    <x v="4"/>
    <s v="included"/>
    <s v="included"/>
    <s v="included"/>
    <s v="included"/>
  </r>
  <r>
    <x v="0"/>
    <x v="9"/>
    <x v="8"/>
    <x v="28"/>
    <x v="28"/>
    <x v="1"/>
    <x v="1"/>
    <x v="359"/>
    <x v="78"/>
    <x v="80"/>
    <x v="33"/>
    <x v="309"/>
    <x v="45"/>
    <x v="4"/>
    <s v="included"/>
    <s v="included"/>
    <s v="included"/>
    <s v="included"/>
  </r>
  <r>
    <x v="0"/>
    <x v="9"/>
    <x v="8"/>
    <x v="28"/>
    <x v="28"/>
    <x v="1"/>
    <x v="1"/>
    <x v="360"/>
    <x v="78"/>
    <x v="80"/>
    <x v="49"/>
    <x v="310"/>
    <x v="13"/>
    <x v="4"/>
    <s v="included"/>
    <s v="included"/>
    <s v="included"/>
    <s v="included"/>
  </r>
  <r>
    <x v="0"/>
    <x v="9"/>
    <x v="8"/>
    <x v="28"/>
    <x v="28"/>
    <x v="1"/>
    <x v="0"/>
    <x v="361"/>
    <x v="78"/>
    <x v="81"/>
    <x v="23"/>
    <x v="311"/>
    <x v="0"/>
    <x v="0"/>
    <m/>
    <m/>
    <m/>
    <m/>
  </r>
  <r>
    <x v="0"/>
    <x v="9"/>
    <x v="8"/>
    <x v="28"/>
    <x v="28"/>
    <x v="1"/>
    <x v="1"/>
    <x v="362"/>
    <x v="78"/>
    <x v="80"/>
    <x v="34"/>
    <x v="312"/>
    <x v="4"/>
    <x v="4"/>
    <s v="included"/>
    <s v="included"/>
    <s v="included"/>
    <s v="included"/>
  </r>
  <r>
    <x v="0"/>
    <x v="9"/>
    <x v="8"/>
    <x v="28"/>
    <x v="28"/>
    <x v="1"/>
    <x v="1"/>
    <x v="363"/>
    <x v="78"/>
    <x v="81"/>
    <x v="37"/>
    <x v="313"/>
    <x v="4"/>
    <x v="4"/>
    <s v="included"/>
    <s v="included"/>
    <s v="included"/>
    <s v="included"/>
  </r>
  <r>
    <x v="0"/>
    <x v="9"/>
    <x v="8"/>
    <x v="28"/>
    <x v="28"/>
    <x v="1"/>
    <x v="1"/>
    <x v="364"/>
    <x v="78"/>
    <x v="80"/>
    <x v="52"/>
    <x v="314"/>
    <x v="4"/>
    <x v="4"/>
    <s v="included"/>
    <s v="included"/>
    <s v="included"/>
    <s v="included"/>
  </r>
  <r>
    <x v="0"/>
    <x v="9"/>
    <x v="8"/>
    <x v="28"/>
    <x v="28"/>
    <x v="1"/>
    <x v="1"/>
    <x v="365"/>
    <x v="78"/>
    <x v="81"/>
    <x v="48"/>
    <x v="315"/>
    <x v="4"/>
    <x v="4"/>
    <s v="included"/>
    <s v="included"/>
    <s v="included"/>
    <s v="included"/>
  </r>
  <r>
    <x v="0"/>
    <x v="9"/>
    <x v="8"/>
    <x v="28"/>
    <x v="28"/>
    <x v="1"/>
    <x v="1"/>
    <x v="366"/>
    <x v="78"/>
    <x v="80"/>
    <x v="49"/>
    <x v="316"/>
    <x v="19"/>
    <x v="4"/>
    <s v="included"/>
    <s v="included"/>
    <s v="included"/>
    <s v="included"/>
  </r>
  <r>
    <x v="0"/>
    <x v="9"/>
    <x v="8"/>
    <x v="28"/>
    <x v="28"/>
    <x v="1"/>
    <x v="1"/>
    <x v="367"/>
    <x v="78"/>
    <x v="81"/>
    <x v="53"/>
    <x v="317"/>
    <x v="25"/>
    <x v="4"/>
    <s v="included"/>
    <s v="included"/>
    <s v="included"/>
    <s v="included"/>
  </r>
  <r>
    <x v="0"/>
    <x v="9"/>
    <x v="8"/>
    <x v="28"/>
    <x v="28"/>
    <x v="1"/>
    <x v="1"/>
    <x v="368"/>
    <x v="78"/>
    <x v="80"/>
    <x v="54"/>
    <x v="318"/>
    <x v="4"/>
    <x v="4"/>
    <s v="included"/>
    <s v="included"/>
    <s v="included"/>
    <s v="included"/>
  </r>
  <r>
    <x v="0"/>
    <x v="9"/>
    <x v="8"/>
    <x v="28"/>
    <x v="28"/>
    <x v="1"/>
    <x v="1"/>
    <x v="369"/>
    <x v="78"/>
    <x v="81"/>
    <x v="25"/>
    <x v="319"/>
    <x v="4"/>
    <x v="4"/>
    <s v="included"/>
    <s v="included"/>
    <s v="included"/>
    <s v="included"/>
  </r>
  <r>
    <x v="0"/>
    <x v="9"/>
    <x v="8"/>
    <x v="28"/>
    <x v="28"/>
    <x v="1"/>
    <x v="1"/>
    <x v="370"/>
    <x v="78"/>
    <x v="80"/>
    <x v="26"/>
    <x v="320"/>
    <x v="4"/>
    <x v="4"/>
    <s v="included"/>
    <s v="included"/>
    <s v="included"/>
    <s v="included"/>
  </r>
  <r>
    <x v="0"/>
    <x v="9"/>
    <x v="8"/>
    <x v="28"/>
    <x v="28"/>
    <x v="1"/>
    <x v="1"/>
    <x v="371"/>
    <x v="78"/>
    <x v="81"/>
    <x v="27"/>
    <x v="321"/>
    <x v="4"/>
    <x v="4"/>
    <s v="included"/>
    <s v="included"/>
    <s v="included"/>
    <s v="included"/>
  </r>
  <r>
    <x v="0"/>
    <x v="9"/>
    <x v="8"/>
    <x v="28"/>
    <x v="28"/>
    <x v="1"/>
    <x v="1"/>
    <x v="372"/>
    <x v="78"/>
    <x v="80"/>
    <x v="25"/>
    <x v="322"/>
    <x v="4"/>
    <x v="4"/>
    <s v="included"/>
    <s v="included"/>
    <s v="included"/>
    <s v="included"/>
  </r>
  <r>
    <x v="0"/>
    <x v="9"/>
    <x v="8"/>
    <x v="28"/>
    <x v="28"/>
    <x v="1"/>
    <x v="1"/>
    <x v="373"/>
    <x v="78"/>
    <x v="81"/>
    <x v="31"/>
    <x v="323"/>
    <x v="4"/>
    <x v="4"/>
    <s v="included"/>
    <s v="included"/>
    <s v="included"/>
    <s v="included"/>
  </r>
  <r>
    <x v="0"/>
    <x v="9"/>
    <x v="8"/>
    <x v="28"/>
    <x v="28"/>
    <x v="1"/>
    <x v="1"/>
    <x v="374"/>
    <x v="78"/>
    <x v="80"/>
    <x v="26"/>
    <x v="324"/>
    <x v="4"/>
    <x v="4"/>
    <s v="included"/>
    <s v="included"/>
    <s v="included"/>
    <s v="included"/>
  </r>
  <r>
    <x v="0"/>
    <x v="9"/>
    <x v="8"/>
    <x v="28"/>
    <x v="28"/>
    <x v="1"/>
    <x v="1"/>
    <x v="375"/>
    <x v="78"/>
    <x v="81"/>
    <x v="32"/>
    <x v="325"/>
    <x v="4"/>
    <x v="4"/>
    <s v="included"/>
    <s v="included"/>
    <s v="included"/>
    <s v="included"/>
  </r>
  <r>
    <x v="0"/>
    <x v="9"/>
    <x v="8"/>
    <x v="28"/>
    <x v="28"/>
    <x v="1"/>
    <x v="1"/>
    <x v="376"/>
    <x v="78"/>
    <x v="80"/>
    <x v="27"/>
    <x v="326"/>
    <x v="25"/>
    <x v="4"/>
    <s v="included"/>
    <s v="included"/>
    <s v="included"/>
    <s v="included"/>
  </r>
  <r>
    <x v="0"/>
    <x v="9"/>
    <x v="8"/>
    <x v="28"/>
    <x v="28"/>
    <x v="1"/>
    <x v="1"/>
    <x v="377"/>
    <x v="78"/>
    <x v="81"/>
    <x v="28"/>
    <x v="327"/>
    <x v="25"/>
    <x v="4"/>
    <s v="included"/>
    <s v="included"/>
    <s v="included"/>
    <s v="included"/>
  </r>
  <r>
    <x v="0"/>
    <x v="9"/>
    <x v="8"/>
    <x v="28"/>
    <x v="28"/>
    <x v="1"/>
    <x v="0"/>
    <x v="378"/>
    <x v="78"/>
    <x v="80"/>
    <x v="55"/>
    <x v="0"/>
    <x v="0"/>
    <x v="0"/>
    <m/>
    <m/>
    <m/>
    <m/>
  </r>
  <r>
    <x v="0"/>
    <x v="9"/>
    <x v="8"/>
    <x v="2"/>
    <x v="2"/>
    <x v="0"/>
    <x v="2"/>
    <x v="379"/>
    <x v="78"/>
    <x v="81"/>
    <x v="30"/>
    <x v="0"/>
    <x v="0"/>
    <x v="0"/>
    <s v="J.D"/>
    <n v="56144"/>
    <m/>
    <m/>
  </r>
  <r>
    <x v="0"/>
    <x v="10"/>
    <x v="9"/>
    <x v="29"/>
    <x v="29"/>
    <x v="1"/>
    <x v="0"/>
    <x v="380"/>
    <x v="78"/>
    <x v="80"/>
    <x v="23"/>
    <x v="0"/>
    <x v="69"/>
    <x v="0"/>
    <m/>
    <m/>
    <m/>
    <m/>
  </r>
  <r>
    <x v="0"/>
    <x v="10"/>
    <x v="9"/>
    <x v="29"/>
    <x v="29"/>
    <x v="1"/>
    <x v="0"/>
    <x v="381"/>
    <x v="78"/>
    <x v="81"/>
    <x v="23"/>
    <x v="0"/>
    <x v="70"/>
    <x v="0"/>
    <m/>
    <m/>
    <m/>
    <m/>
  </r>
  <r>
    <x v="0"/>
    <x v="10"/>
    <x v="9"/>
    <x v="29"/>
    <x v="29"/>
    <x v="1"/>
    <x v="0"/>
    <x v="382"/>
    <x v="78"/>
    <x v="80"/>
    <x v="24"/>
    <x v="328"/>
    <x v="3"/>
    <x v="1"/>
    <s v="Rate"/>
    <s v="Amount"/>
    <m/>
    <m/>
  </r>
  <r>
    <x v="0"/>
    <x v="10"/>
    <x v="9"/>
    <x v="29"/>
    <x v="29"/>
    <x v="1"/>
    <x v="0"/>
    <x v="383"/>
    <x v="78"/>
    <x v="81"/>
    <x v="23"/>
    <x v="0"/>
    <x v="0"/>
    <x v="0"/>
    <m/>
    <s v="J.D"/>
    <m/>
    <m/>
  </r>
  <r>
    <x v="0"/>
    <x v="10"/>
    <x v="9"/>
    <x v="29"/>
    <x v="29"/>
    <x v="1"/>
    <x v="0"/>
    <x v="384"/>
    <x v="79"/>
    <x v="82"/>
    <x v="23"/>
    <x v="329"/>
    <x v="0"/>
    <x v="0"/>
    <m/>
    <m/>
    <m/>
    <m/>
  </r>
  <r>
    <x v="0"/>
    <x v="10"/>
    <x v="9"/>
    <x v="29"/>
    <x v="29"/>
    <x v="1"/>
    <x v="0"/>
    <x v="385"/>
    <x v="80"/>
    <x v="83"/>
    <x v="23"/>
    <x v="330"/>
    <x v="0"/>
    <x v="0"/>
    <m/>
    <m/>
    <m/>
    <m/>
  </r>
  <r>
    <x v="0"/>
    <x v="10"/>
    <x v="9"/>
    <x v="29"/>
    <x v="29"/>
    <x v="1"/>
    <x v="1"/>
    <x v="386"/>
    <x v="79"/>
    <x v="82"/>
    <x v="25"/>
    <x v="331"/>
    <x v="71"/>
    <x v="3"/>
    <n v="11"/>
    <n v="18238"/>
    <n v="11"/>
    <n v="18238"/>
  </r>
  <r>
    <x v="0"/>
    <x v="10"/>
    <x v="9"/>
    <x v="29"/>
    <x v="29"/>
    <x v="1"/>
    <x v="1"/>
    <x v="387"/>
    <x v="80"/>
    <x v="83"/>
    <x v="26"/>
    <x v="332"/>
    <x v="72"/>
    <x v="3"/>
    <m/>
    <m/>
    <n v="0"/>
    <n v="0"/>
  </r>
  <r>
    <x v="0"/>
    <x v="10"/>
    <x v="9"/>
    <x v="29"/>
    <x v="29"/>
    <x v="1"/>
    <x v="1"/>
    <x v="388"/>
    <x v="79"/>
    <x v="82"/>
    <x v="26"/>
    <x v="333"/>
    <x v="73"/>
    <x v="3"/>
    <n v="12"/>
    <n v="13200"/>
    <n v="12"/>
    <n v="13200"/>
  </r>
  <r>
    <x v="0"/>
    <x v="10"/>
    <x v="9"/>
    <x v="29"/>
    <x v="29"/>
    <x v="1"/>
    <x v="1"/>
    <x v="389"/>
    <x v="80"/>
    <x v="83"/>
    <x v="27"/>
    <x v="334"/>
    <x v="74"/>
    <x v="3"/>
    <n v="12"/>
    <n v="4788"/>
    <n v="12"/>
    <n v="4788"/>
  </r>
  <r>
    <x v="0"/>
    <x v="10"/>
    <x v="9"/>
    <x v="29"/>
    <x v="29"/>
    <x v="1"/>
    <x v="1"/>
    <x v="390"/>
    <x v="79"/>
    <x v="82"/>
    <x v="28"/>
    <x v="335"/>
    <x v="75"/>
    <x v="3"/>
    <n v="13"/>
    <n v="1781"/>
    <n v="13"/>
    <n v="1781"/>
  </r>
  <r>
    <x v="0"/>
    <x v="10"/>
    <x v="9"/>
    <x v="29"/>
    <x v="29"/>
    <x v="1"/>
    <x v="1"/>
    <x v="391"/>
    <x v="80"/>
    <x v="83"/>
    <x v="36"/>
    <x v="336"/>
    <x v="76"/>
    <x v="3"/>
    <m/>
    <m/>
    <n v="0"/>
    <n v="0"/>
  </r>
  <r>
    <x v="0"/>
    <x v="10"/>
    <x v="9"/>
    <x v="29"/>
    <x v="29"/>
    <x v="1"/>
    <x v="0"/>
    <x v="392"/>
    <x v="81"/>
    <x v="84"/>
    <x v="23"/>
    <x v="337"/>
    <x v="0"/>
    <x v="0"/>
    <m/>
    <m/>
    <m/>
    <m/>
  </r>
  <r>
    <x v="0"/>
    <x v="10"/>
    <x v="9"/>
    <x v="29"/>
    <x v="29"/>
    <x v="1"/>
    <x v="1"/>
    <x v="393"/>
    <x v="80"/>
    <x v="83"/>
    <x v="31"/>
    <x v="331"/>
    <x v="77"/>
    <x v="3"/>
    <n v="7"/>
    <n v="812"/>
    <n v="7"/>
    <n v="812"/>
  </r>
  <r>
    <x v="0"/>
    <x v="10"/>
    <x v="9"/>
    <x v="30"/>
    <x v="30"/>
    <x v="1"/>
    <x v="0"/>
    <x v="394"/>
    <x v="82"/>
    <x v="85"/>
    <x v="23"/>
    <x v="338"/>
    <x v="0"/>
    <x v="0"/>
    <m/>
    <m/>
    <m/>
    <m/>
  </r>
  <r>
    <x v="0"/>
    <x v="10"/>
    <x v="9"/>
    <x v="30"/>
    <x v="30"/>
    <x v="1"/>
    <x v="0"/>
    <x v="395"/>
    <x v="83"/>
    <x v="86"/>
    <x v="23"/>
    <x v="339"/>
    <x v="0"/>
    <x v="0"/>
    <m/>
    <m/>
    <m/>
    <m/>
  </r>
  <r>
    <x v="0"/>
    <x v="10"/>
    <x v="9"/>
    <x v="30"/>
    <x v="30"/>
    <x v="1"/>
    <x v="1"/>
    <x v="396"/>
    <x v="82"/>
    <x v="85"/>
    <x v="36"/>
    <x v="340"/>
    <x v="78"/>
    <x v="3"/>
    <n v="35"/>
    <n v="2310"/>
    <n v="35"/>
    <n v="2310"/>
  </r>
  <r>
    <x v="0"/>
    <x v="10"/>
    <x v="9"/>
    <x v="31"/>
    <x v="31"/>
    <x v="1"/>
    <x v="0"/>
    <x v="397"/>
    <x v="84"/>
    <x v="87"/>
    <x v="23"/>
    <x v="341"/>
    <x v="0"/>
    <x v="0"/>
    <m/>
    <m/>
    <m/>
    <m/>
  </r>
  <r>
    <x v="0"/>
    <x v="10"/>
    <x v="9"/>
    <x v="31"/>
    <x v="31"/>
    <x v="1"/>
    <x v="0"/>
    <x v="398"/>
    <x v="85"/>
    <x v="88"/>
    <x v="23"/>
    <x v="342"/>
    <x v="0"/>
    <x v="0"/>
    <m/>
    <m/>
    <m/>
    <m/>
  </r>
  <r>
    <x v="0"/>
    <x v="10"/>
    <x v="9"/>
    <x v="31"/>
    <x v="31"/>
    <x v="1"/>
    <x v="1"/>
    <x v="399"/>
    <x v="84"/>
    <x v="87"/>
    <x v="25"/>
    <x v="343"/>
    <x v="79"/>
    <x v="3"/>
    <m/>
    <m/>
    <n v="0"/>
    <n v="0"/>
  </r>
  <r>
    <x v="0"/>
    <x v="10"/>
    <x v="9"/>
    <x v="31"/>
    <x v="31"/>
    <x v="1"/>
    <x v="1"/>
    <x v="400"/>
    <x v="85"/>
    <x v="88"/>
    <x v="25"/>
    <x v="344"/>
    <x v="80"/>
    <x v="3"/>
    <n v="50"/>
    <n v="750"/>
    <n v="50"/>
    <n v="750"/>
  </r>
  <r>
    <x v="0"/>
    <x v="10"/>
    <x v="9"/>
    <x v="31"/>
    <x v="31"/>
    <x v="1"/>
    <x v="1"/>
    <x v="401"/>
    <x v="84"/>
    <x v="87"/>
    <x v="26"/>
    <x v="345"/>
    <x v="47"/>
    <x v="3"/>
    <n v="50"/>
    <n v="1250"/>
    <n v="50"/>
    <n v="1250"/>
  </r>
  <r>
    <x v="0"/>
    <x v="10"/>
    <x v="9"/>
    <x v="31"/>
    <x v="31"/>
    <x v="1"/>
    <x v="1"/>
    <x v="402"/>
    <x v="85"/>
    <x v="88"/>
    <x v="27"/>
    <x v="346"/>
    <x v="76"/>
    <x v="3"/>
    <n v="55"/>
    <n v="1705"/>
    <n v="55"/>
    <n v="1705"/>
  </r>
  <r>
    <x v="0"/>
    <x v="10"/>
    <x v="9"/>
    <x v="31"/>
    <x v="31"/>
    <x v="1"/>
    <x v="1"/>
    <x v="403"/>
    <x v="84"/>
    <x v="87"/>
    <x v="28"/>
    <x v="347"/>
    <x v="81"/>
    <x v="3"/>
    <n v="50"/>
    <n v="32050"/>
    <n v="50"/>
    <n v="32050"/>
  </r>
  <r>
    <x v="0"/>
    <x v="10"/>
    <x v="9"/>
    <x v="31"/>
    <x v="31"/>
    <x v="1"/>
    <x v="1"/>
    <x v="404"/>
    <x v="85"/>
    <x v="88"/>
    <x v="31"/>
    <x v="348"/>
    <x v="82"/>
    <x v="7"/>
    <n v="9"/>
    <n v="4797"/>
    <n v="9"/>
    <n v="4797"/>
  </r>
  <r>
    <x v="0"/>
    <x v="10"/>
    <x v="9"/>
    <x v="31"/>
    <x v="31"/>
    <x v="1"/>
    <x v="1"/>
    <x v="405"/>
    <x v="84"/>
    <x v="87"/>
    <x v="32"/>
    <x v="349"/>
    <x v="83"/>
    <x v="7"/>
    <m/>
    <m/>
    <n v="0"/>
    <n v="0"/>
  </r>
  <r>
    <x v="0"/>
    <x v="10"/>
    <x v="9"/>
    <x v="31"/>
    <x v="31"/>
    <x v="1"/>
    <x v="0"/>
    <x v="406"/>
    <x v="86"/>
    <x v="89"/>
    <x v="23"/>
    <x v="350"/>
    <x v="0"/>
    <x v="0"/>
    <m/>
    <m/>
    <m/>
    <m/>
  </r>
  <r>
    <x v="0"/>
    <x v="10"/>
    <x v="9"/>
    <x v="31"/>
    <x v="31"/>
    <x v="1"/>
    <x v="1"/>
    <x v="407"/>
    <x v="84"/>
    <x v="87"/>
    <x v="33"/>
    <x v="351"/>
    <x v="84"/>
    <x v="3"/>
    <m/>
    <m/>
    <n v="0"/>
    <n v="0"/>
  </r>
  <r>
    <x v="0"/>
    <x v="10"/>
    <x v="9"/>
    <x v="31"/>
    <x v="31"/>
    <x v="1"/>
    <x v="1"/>
    <x v="408"/>
    <x v="86"/>
    <x v="89"/>
    <x v="36"/>
    <x v="352"/>
    <x v="77"/>
    <x v="3"/>
    <n v="35"/>
    <n v="4060"/>
    <n v="35"/>
    <n v="4060"/>
  </r>
  <r>
    <x v="0"/>
    <x v="10"/>
    <x v="9"/>
    <x v="32"/>
    <x v="32"/>
    <x v="1"/>
    <x v="0"/>
    <x v="409"/>
    <x v="87"/>
    <x v="90"/>
    <x v="23"/>
    <x v="353"/>
    <x v="0"/>
    <x v="0"/>
    <m/>
    <m/>
    <m/>
    <m/>
  </r>
  <r>
    <x v="0"/>
    <x v="10"/>
    <x v="9"/>
    <x v="32"/>
    <x v="32"/>
    <x v="1"/>
    <x v="0"/>
    <x v="410"/>
    <x v="88"/>
    <x v="91"/>
    <x v="23"/>
    <x v="354"/>
    <x v="0"/>
    <x v="0"/>
    <m/>
    <m/>
    <m/>
    <m/>
  </r>
  <r>
    <x v="0"/>
    <x v="10"/>
    <x v="9"/>
    <x v="32"/>
    <x v="32"/>
    <x v="1"/>
    <x v="1"/>
    <x v="411"/>
    <x v="87"/>
    <x v="90"/>
    <x v="32"/>
    <x v="355"/>
    <x v="85"/>
    <x v="3"/>
    <n v="45"/>
    <n v="9000"/>
    <n v="45"/>
    <n v="9000"/>
  </r>
  <r>
    <x v="0"/>
    <x v="10"/>
    <x v="9"/>
    <x v="32"/>
    <x v="32"/>
    <x v="1"/>
    <x v="0"/>
    <x v="412"/>
    <x v="89"/>
    <x v="92"/>
    <x v="23"/>
    <x v="356"/>
    <x v="0"/>
    <x v="0"/>
    <m/>
    <m/>
    <m/>
    <m/>
  </r>
  <r>
    <x v="0"/>
    <x v="10"/>
    <x v="9"/>
    <x v="32"/>
    <x v="32"/>
    <x v="1"/>
    <x v="1"/>
    <x v="413"/>
    <x v="87"/>
    <x v="90"/>
    <x v="25"/>
    <x v="355"/>
    <x v="86"/>
    <x v="3"/>
    <n v="45"/>
    <n v="3465"/>
    <n v="45"/>
    <n v="3465"/>
  </r>
  <r>
    <x v="0"/>
    <x v="10"/>
    <x v="9"/>
    <x v="33"/>
    <x v="33"/>
    <x v="1"/>
    <x v="0"/>
    <x v="414"/>
    <x v="90"/>
    <x v="93"/>
    <x v="23"/>
    <x v="357"/>
    <x v="0"/>
    <x v="0"/>
    <m/>
    <m/>
    <m/>
    <m/>
  </r>
  <r>
    <x v="0"/>
    <x v="10"/>
    <x v="9"/>
    <x v="33"/>
    <x v="33"/>
    <x v="1"/>
    <x v="0"/>
    <x v="415"/>
    <x v="91"/>
    <x v="94"/>
    <x v="23"/>
    <x v="358"/>
    <x v="0"/>
    <x v="0"/>
    <m/>
    <m/>
    <m/>
    <m/>
  </r>
  <r>
    <x v="0"/>
    <x v="10"/>
    <x v="9"/>
    <x v="33"/>
    <x v="33"/>
    <x v="1"/>
    <x v="1"/>
    <x v="416"/>
    <x v="90"/>
    <x v="93"/>
    <x v="26"/>
    <x v="355"/>
    <x v="87"/>
    <x v="3"/>
    <n v="75"/>
    <n v="3375"/>
    <n v="75"/>
    <n v="3375"/>
  </r>
  <r>
    <x v="0"/>
    <x v="10"/>
    <x v="9"/>
    <x v="34"/>
    <x v="34"/>
    <x v="1"/>
    <x v="0"/>
    <x v="417"/>
    <x v="92"/>
    <x v="95"/>
    <x v="23"/>
    <x v="359"/>
    <x v="0"/>
    <x v="0"/>
    <m/>
    <m/>
    <m/>
    <m/>
  </r>
  <r>
    <x v="0"/>
    <x v="10"/>
    <x v="9"/>
    <x v="34"/>
    <x v="34"/>
    <x v="1"/>
    <x v="0"/>
    <x v="418"/>
    <x v="93"/>
    <x v="96"/>
    <x v="23"/>
    <x v="360"/>
    <x v="0"/>
    <x v="0"/>
    <m/>
    <m/>
    <m/>
    <m/>
  </r>
  <r>
    <x v="0"/>
    <x v="10"/>
    <x v="9"/>
    <x v="34"/>
    <x v="34"/>
    <x v="1"/>
    <x v="1"/>
    <x v="419"/>
    <x v="92"/>
    <x v="95"/>
    <x v="27"/>
    <x v="361"/>
    <x v="21"/>
    <x v="7"/>
    <n v="27"/>
    <n v="810"/>
    <n v="27"/>
    <n v="810"/>
  </r>
  <r>
    <x v="0"/>
    <x v="10"/>
    <x v="9"/>
    <x v="34"/>
    <x v="34"/>
    <x v="1"/>
    <x v="1"/>
    <x v="420"/>
    <x v="93"/>
    <x v="96"/>
    <x v="28"/>
    <x v="362"/>
    <x v="88"/>
    <x v="7"/>
    <n v="30"/>
    <n v="480"/>
    <n v="30"/>
    <n v="480"/>
  </r>
  <r>
    <x v="0"/>
    <x v="10"/>
    <x v="9"/>
    <x v="34"/>
    <x v="34"/>
    <x v="1"/>
    <x v="1"/>
    <x v="421"/>
    <x v="92"/>
    <x v="95"/>
    <x v="31"/>
    <x v="363"/>
    <x v="25"/>
    <x v="7"/>
    <n v="30"/>
    <n v="60"/>
    <n v="30"/>
    <n v="60"/>
  </r>
  <r>
    <x v="0"/>
    <x v="10"/>
    <x v="9"/>
    <x v="34"/>
    <x v="34"/>
    <x v="1"/>
    <x v="1"/>
    <x v="422"/>
    <x v="93"/>
    <x v="96"/>
    <x v="36"/>
    <x v="364"/>
    <x v="89"/>
    <x v="7"/>
    <m/>
    <m/>
    <n v="0"/>
    <n v="0"/>
  </r>
  <r>
    <x v="0"/>
    <x v="10"/>
    <x v="9"/>
    <x v="34"/>
    <x v="34"/>
    <x v="1"/>
    <x v="1"/>
    <x v="423"/>
    <x v="92"/>
    <x v="95"/>
    <x v="32"/>
    <x v="365"/>
    <x v="89"/>
    <x v="7"/>
    <m/>
    <m/>
    <n v="0"/>
    <n v="0"/>
  </r>
  <r>
    <x v="0"/>
    <x v="10"/>
    <x v="9"/>
    <x v="34"/>
    <x v="34"/>
    <x v="1"/>
    <x v="1"/>
    <x v="424"/>
    <x v="93"/>
    <x v="96"/>
    <x v="25"/>
    <x v="94"/>
    <x v="11"/>
    <x v="7"/>
    <m/>
    <m/>
    <n v="0"/>
    <n v="0"/>
  </r>
  <r>
    <x v="0"/>
    <x v="10"/>
    <x v="9"/>
    <x v="34"/>
    <x v="34"/>
    <x v="1"/>
    <x v="1"/>
    <x v="425"/>
    <x v="92"/>
    <x v="95"/>
    <x v="26"/>
    <x v="366"/>
    <x v="90"/>
    <x v="7"/>
    <m/>
    <m/>
    <n v="0"/>
    <n v="0"/>
  </r>
  <r>
    <x v="0"/>
    <x v="10"/>
    <x v="9"/>
    <x v="34"/>
    <x v="34"/>
    <x v="1"/>
    <x v="0"/>
    <x v="426"/>
    <x v="94"/>
    <x v="97"/>
    <x v="23"/>
    <x v="367"/>
    <x v="0"/>
    <x v="0"/>
    <m/>
    <m/>
    <m/>
    <m/>
  </r>
  <r>
    <x v="0"/>
    <x v="10"/>
    <x v="9"/>
    <x v="34"/>
    <x v="34"/>
    <x v="1"/>
    <x v="1"/>
    <x v="427"/>
    <x v="92"/>
    <x v="95"/>
    <x v="27"/>
    <x v="368"/>
    <x v="12"/>
    <x v="3"/>
    <m/>
    <m/>
    <n v="0"/>
    <n v="0"/>
  </r>
  <r>
    <x v="0"/>
    <x v="10"/>
    <x v="9"/>
    <x v="34"/>
    <x v="34"/>
    <x v="1"/>
    <x v="1"/>
    <x v="428"/>
    <x v="94"/>
    <x v="97"/>
    <x v="28"/>
    <x v="369"/>
    <x v="91"/>
    <x v="3"/>
    <m/>
    <m/>
    <n v="0"/>
    <n v="0"/>
  </r>
  <r>
    <x v="0"/>
    <x v="10"/>
    <x v="9"/>
    <x v="34"/>
    <x v="34"/>
    <x v="1"/>
    <x v="1"/>
    <x v="429"/>
    <x v="92"/>
    <x v="95"/>
    <x v="31"/>
    <x v="370"/>
    <x v="92"/>
    <x v="7"/>
    <m/>
    <m/>
    <n v="0"/>
    <n v="0"/>
  </r>
  <r>
    <x v="0"/>
    <x v="10"/>
    <x v="9"/>
    <x v="34"/>
    <x v="34"/>
    <x v="1"/>
    <x v="1"/>
    <x v="430"/>
    <x v="94"/>
    <x v="97"/>
    <x v="36"/>
    <x v="371"/>
    <x v="92"/>
    <x v="7"/>
    <m/>
    <m/>
    <n v="0"/>
    <n v="0"/>
  </r>
  <r>
    <x v="0"/>
    <x v="10"/>
    <x v="9"/>
    <x v="34"/>
    <x v="34"/>
    <x v="1"/>
    <x v="1"/>
    <x v="431"/>
    <x v="92"/>
    <x v="95"/>
    <x v="32"/>
    <x v="94"/>
    <x v="93"/>
    <x v="7"/>
    <m/>
    <m/>
    <n v="0"/>
    <n v="0"/>
  </r>
  <r>
    <x v="0"/>
    <x v="10"/>
    <x v="9"/>
    <x v="34"/>
    <x v="34"/>
    <x v="1"/>
    <x v="1"/>
    <x v="432"/>
    <x v="94"/>
    <x v="97"/>
    <x v="33"/>
    <x v="366"/>
    <x v="23"/>
    <x v="7"/>
    <m/>
    <m/>
    <n v="0"/>
    <n v="0"/>
  </r>
  <r>
    <x v="0"/>
    <x v="10"/>
    <x v="9"/>
    <x v="34"/>
    <x v="34"/>
    <x v="1"/>
    <x v="1"/>
    <x v="433"/>
    <x v="92"/>
    <x v="95"/>
    <x v="34"/>
    <x v="372"/>
    <x v="60"/>
    <x v="7"/>
    <m/>
    <m/>
    <n v="0"/>
    <n v="0"/>
  </r>
  <r>
    <x v="0"/>
    <x v="10"/>
    <x v="9"/>
    <x v="34"/>
    <x v="34"/>
    <x v="1"/>
    <x v="1"/>
    <x v="434"/>
    <x v="94"/>
    <x v="97"/>
    <x v="37"/>
    <x v="373"/>
    <x v="60"/>
    <x v="7"/>
    <m/>
    <m/>
    <n v="0"/>
    <n v="0"/>
  </r>
  <r>
    <x v="0"/>
    <x v="10"/>
    <x v="9"/>
    <x v="35"/>
    <x v="35"/>
    <x v="1"/>
    <x v="0"/>
    <x v="435"/>
    <x v="95"/>
    <x v="98"/>
    <x v="23"/>
    <x v="374"/>
    <x v="0"/>
    <x v="0"/>
    <m/>
    <m/>
    <m/>
    <m/>
  </r>
  <r>
    <x v="0"/>
    <x v="10"/>
    <x v="9"/>
    <x v="35"/>
    <x v="35"/>
    <x v="1"/>
    <x v="0"/>
    <x v="436"/>
    <x v="96"/>
    <x v="99"/>
    <x v="23"/>
    <x v="375"/>
    <x v="0"/>
    <x v="0"/>
    <m/>
    <m/>
    <m/>
    <m/>
  </r>
  <r>
    <x v="0"/>
    <x v="10"/>
    <x v="9"/>
    <x v="35"/>
    <x v="35"/>
    <x v="1"/>
    <x v="1"/>
    <x v="437"/>
    <x v="95"/>
    <x v="98"/>
    <x v="25"/>
    <x v="376"/>
    <x v="94"/>
    <x v="3"/>
    <n v="8.5"/>
    <n v="10854.5"/>
    <n v="8.5"/>
    <n v="10854.5"/>
  </r>
  <r>
    <x v="0"/>
    <x v="10"/>
    <x v="9"/>
    <x v="36"/>
    <x v="36"/>
    <x v="1"/>
    <x v="0"/>
    <x v="438"/>
    <x v="97"/>
    <x v="100"/>
    <x v="23"/>
    <x v="377"/>
    <x v="0"/>
    <x v="0"/>
    <m/>
    <m/>
    <m/>
    <m/>
  </r>
  <r>
    <x v="0"/>
    <x v="10"/>
    <x v="9"/>
    <x v="36"/>
    <x v="36"/>
    <x v="1"/>
    <x v="0"/>
    <x v="439"/>
    <x v="98"/>
    <x v="101"/>
    <x v="23"/>
    <x v="378"/>
    <x v="0"/>
    <x v="0"/>
    <m/>
    <m/>
    <m/>
    <m/>
  </r>
  <r>
    <x v="0"/>
    <x v="10"/>
    <x v="9"/>
    <x v="36"/>
    <x v="36"/>
    <x v="1"/>
    <x v="1"/>
    <x v="440"/>
    <x v="97"/>
    <x v="100"/>
    <x v="25"/>
    <x v="379"/>
    <x v="95"/>
    <x v="3"/>
    <n v="6"/>
    <n v="12342"/>
    <n v="6"/>
    <n v="12342"/>
  </r>
  <r>
    <x v="0"/>
    <x v="10"/>
    <x v="9"/>
    <x v="36"/>
    <x v="36"/>
    <x v="1"/>
    <x v="1"/>
    <x v="441"/>
    <x v="98"/>
    <x v="101"/>
    <x v="26"/>
    <x v="380"/>
    <x v="96"/>
    <x v="3"/>
    <m/>
    <m/>
    <n v="0"/>
    <n v="0"/>
  </r>
  <r>
    <x v="0"/>
    <x v="10"/>
    <x v="9"/>
    <x v="36"/>
    <x v="36"/>
    <x v="1"/>
    <x v="0"/>
    <x v="442"/>
    <x v="99"/>
    <x v="102"/>
    <x v="23"/>
    <x v="381"/>
    <x v="0"/>
    <x v="0"/>
    <m/>
    <m/>
    <m/>
    <m/>
  </r>
  <r>
    <x v="0"/>
    <x v="10"/>
    <x v="9"/>
    <x v="36"/>
    <x v="36"/>
    <x v="1"/>
    <x v="1"/>
    <x v="443"/>
    <x v="98"/>
    <x v="101"/>
    <x v="26"/>
    <x v="382"/>
    <x v="97"/>
    <x v="3"/>
    <n v="8"/>
    <n v="1200"/>
    <n v="8"/>
    <n v="1200"/>
  </r>
  <r>
    <x v="0"/>
    <x v="10"/>
    <x v="9"/>
    <x v="36"/>
    <x v="36"/>
    <x v="1"/>
    <x v="0"/>
    <x v="444"/>
    <x v="100"/>
    <x v="103"/>
    <x v="23"/>
    <x v="383"/>
    <x v="0"/>
    <x v="0"/>
    <m/>
    <m/>
    <m/>
    <m/>
  </r>
  <r>
    <x v="0"/>
    <x v="10"/>
    <x v="9"/>
    <x v="36"/>
    <x v="36"/>
    <x v="1"/>
    <x v="1"/>
    <x v="445"/>
    <x v="98"/>
    <x v="101"/>
    <x v="28"/>
    <x v="382"/>
    <x v="9"/>
    <x v="3"/>
    <m/>
    <m/>
    <n v="0"/>
    <n v="0"/>
  </r>
  <r>
    <x v="0"/>
    <x v="10"/>
    <x v="9"/>
    <x v="36"/>
    <x v="36"/>
    <x v="1"/>
    <x v="0"/>
    <x v="446"/>
    <x v="101"/>
    <x v="104"/>
    <x v="23"/>
    <x v="384"/>
    <x v="0"/>
    <x v="0"/>
    <m/>
    <m/>
    <m/>
    <m/>
  </r>
  <r>
    <x v="0"/>
    <x v="10"/>
    <x v="9"/>
    <x v="36"/>
    <x v="36"/>
    <x v="1"/>
    <x v="1"/>
    <x v="447"/>
    <x v="98"/>
    <x v="101"/>
    <x v="27"/>
    <x v="382"/>
    <x v="15"/>
    <x v="3"/>
    <n v="35"/>
    <n v="175"/>
    <n v="35"/>
    <n v="175"/>
  </r>
  <r>
    <x v="0"/>
    <x v="10"/>
    <x v="9"/>
    <x v="37"/>
    <x v="37"/>
    <x v="1"/>
    <x v="0"/>
    <x v="448"/>
    <x v="102"/>
    <x v="105"/>
    <x v="23"/>
    <x v="385"/>
    <x v="0"/>
    <x v="0"/>
    <m/>
    <m/>
    <m/>
    <m/>
  </r>
  <r>
    <x v="0"/>
    <x v="10"/>
    <x v="9"/>
    <x v="37"/>
    <x v="37"/>
    <x v="1"/>
    <x v="0"/>
    <x v="449"/>
    <x v="103"/>
    <x v="106"/>
    <x v="23"/>
    <x v="386"/>
    <x v="0"/>
    <x v="0"/>
    <m/>
    <m/>
    <m/>
    <m/>
  </r>
  <r>
    <x v="0"/>
    <x v="10"/>
    <x v="9"/>
    <x v="37"/>
    <x v="37"/>
    <x v="1"/>
    <x v="1"/>
    <x v="450"/>
    <x v="102"/>
    <x v="105"/>
    <x v="28"/>
    <x v="387"/>
    <x v="45"/>
    <x v="3"/>
    <n v="30"/>
    <n v="210"/>
    <n v="30"/>
    <n v="210"/>
  </r>
  <r>
    <x v="0"/>
    <x v="10"/>
    <x v="9"/>
    <x v="37"/>
    <x v="37"/>
    <x v="1"/>
    <x v="0"/>
    <x v="451"/>
    <x v="104"/>
    <x v="107"/>
    <x v="23"/>
    <x v="388"/>
    <x v="0"/>
    <x v="0"/>
    <m/>
    <m/>
    <m/>
    <m/>
  </r>
  <r>
    <x v="0"/>
    <x v="10"/>
    <x v="9"/>
    <x v="37"/>
    <x v="37"/>
    <x v="1"/>
    <x v="1"/>
    <x v="452"/>
    <x v="102"/>
    <x v="105"/>
    <x v="31"/>
    <x v="382"/>
    <x v="39"/>
    <x v="3"/>
    <n v="20"/>
    <n v="1200"/>
    <n v="20"/>
    <n v="1200"/>
  </r>
  <r>
    <x v="0"/>
    <x v="10"/>
    <x v="9"/>
    <x v="37"/>
    <x v="37"/>
    <x v="1"/>
    <x v="0"/>
    <x v="453"/>
    <x v="105"/>
    <x v="108"/>
    <x v="23"/>
    <x v="389"/>
    <x v="0"/>
    <x v="0"/>
    <m/>
    <m/>
    <m/>
    <m/>
  </r>
  <r>
    <x v="0"/>
    <x v="10"/>
    <x v="9"/>
    <x v="37"/>
    <x v="37"/>
    <x v="1"/>
    <x v="1"/>
    <x v="454"/>
    <x v="102"/>
    <x v="105"/>
    <x v="25"/>
    <x v="390"/>
    <x v="98"/>
    <x v="3"/>
    <m/>
    <m/>
    <n v="0"/>
    <n v="0"/>
  </r>
  <r>
    <x v="0"/>
    <x v="10"/>
    <x v="9"/>
    <x v="37"/>
    <x v="37"/>
    <x v="1"/>
    <x v="0"/>
    <x v="455"/>
    <x v="105"/>
    <x v="108"/>
    <x v="56"/>
    <x v="0"/>
    <x v="0"/>
    <x v="0"/>
    <m/>
    <m/>
    <m/>
    <m/>
  </r>
  <r>
    <x v="0"/>
    <x v="10"/>
    <x v="9"/>
    <x v="2"/>
    <x v="2"/>
    <x v="1"/>
    <x v="2"/>
    <x v="456"/>
    <x v="102"/>
    <x v="105"/>
    <x v="30"/>
    <x v="0"/>
    <x v="0"/>
    <x v="0"/>
    <s v="J.D"/>
    <n v="128912.5"/>
    <m/>
    <m/>
  </r>
  <r>
    <x v="0"/>
    <x v="11"/>
    <x v="10"/>
    <x v="38"/>
    <x v="38"/>
    <x v="1"/>
    <x v="0"/>
    <x v="457"/>
    <x v="105"/>
    <x v="108"/>
    <x v="23"/>
    <x v="0"/>
    <x v="99"/>
    <x v="0"/>
    <m/>
    <m/>
    <m/>
    <m/>
  </r>
  <r>
    <x v="0"/>
    <x v="11"/>
    <x v="10"/>
    <x v="38"/>
    <x v="38"/>
    <x v="1"/>
    <x v="0"/>
    <x v="458"/>
    <x v="102"/>
    <x v="105"/>
    <x v="23"/>
    <x v="0"/>
    <x v="100"/>
    <x v="0"/>
    <m/>
    <m/>
    <m/>
    <m/>
  </r>
  <r>
    <x v="0"/>
    <x v="11"/>
    <x v="10"/>
    <x v="38"/>
    <x v="38"/>
    <x v="1"/>
    <x v="0"/>
    <x v="459"/>
    <x v="105"/>
    <x v="108"/>
    <x v="24"/>
    <x v="391"/>
    <x v="3"/>
    <x v="1"/>
    <s v="Rate"/>
    <s v="Amount"/>
    <m/>
    <m/>
  </r>
  <r>
    <x v="0"/>
    <x v="11"/>
    <x v="10"/>
    <x v="38"/>
    <x v="38"/>
    <x v="1"/>
    <x v="0"/>
    <x v="460"/>
    <x v="102"/>
    <x v="105"/>
    <x v="23"/>
    <x v="0"/>
    <x v="0"/>
    <x v="0"/>
    <m/>
    <s v="J.D"/>
    <m/>
    <m/>
  </r>
  <r>
    <x v="0"/>
    <x v="11"/>
    <x v="10"/>
    <x v="38"/>
    <x v="38"/>
    <x v="1"/>
    <x v="0"/>
    <x v="461"/>
    <x v="106"/>
    <x v="109"/>
    <x v="23"/>
    <x v="392"/>
    <x v="0"/>
    <x v="0"/>
    <m/>
    <m/>
    <m/>
    <m/>
  </r>
  <r>
    <x v="0"/>
    <x v="11"/>
    <x v="10"/>
    <x v="38"/>
    <x v="38"/>
    <x v="1"/>
    <x v="0"/>
    <x v="462"/>
    <x v="107"/>
    <x v="110"/>
    <x v="23"/>
    <x v="393"/>
    <x v="0"/>
    <x v="0"/>
    <m/>
    <m/>
    <m/>
    <m/>
  </r>
  <r>
    <x v="0"/>
    <x v="11"/>
    <x v="10"/>
    <x v="38"/>
    <x v="38"/>
    <x v="1"/>
    <x v="1"/>
    <x v="463"/>
    <x v="106"/>
    <x v="109"/>
    <x v="25"/>
    <x v="394"/>
    <x v="19"/>
    <x v="4"/>
    <n v="50"/>
    <n v="300"/>
    <n v="50"/>
    <n v="300"/>
  </r>
  <r>
    <x v="0"/>
    <x v="11"/>
    <x v="10"/>
    <x v="38"/>
    <x v="38"/>
    <x v="1"/>
    <x v="1"/>
    <x v="464"/>
    <x v="107"/>
    <x v="110"/>
    <x v="26"/>
    <x v="395"/>
    <x v="19"/>
    <x v="4"/>
    <n v="75"/>
    <n v="450"/>
    <n v="75"/>
    <n v="450"/>
  </r>
  <r>
    <x v="0"/>
    <x v="11"/>
    <x v="10"/>
    <x v="39"/>
    <x v="39"/>
    <x v="1"/>
    <x v="0"/>
    <x v="465"/>
    <x v="108"/>
    <x v="111"/>
    <x v="23"/>
    <x v="396"/>
    <x v="0"/>
    <x v="0"/>
    <m/>
    <m/>
    <m/>
    <m/>
  </r>
  <r>
    <x v="0"/>
    <x v="11"/>
    <x v="10"/>
    <x v="39"/>
    <x v="39"/>
    <x v="1"/>
    <x v="0"/>
    <x v="466"/>
    <x v="109"/>
    <x v="112"/>
    <x v="23"/>
    <x v="397"/>
    <x v="0"/>
    <x v="0"/>
    <m/>
    <m/>
    <m/>
    <m/>
  </r>
  <r>
    <x v="0"/>
    <x v="11"/>
    <x v="10"/>
    <x v="39"/>
    <x v="39"/>
    <x v="1"/>
    <x v="1"/>
    <x v="467"/>
    <x v="108"/>
    <x v="111"/>
    <x v="27"/>
    <x v="398"/>
    <x v="45"/>
    <x v="4"/>
    <n v="15"/>
    <n v="105"/>
    <n v="15"/>
    <n v="105"/>
  </r>
  <r>
    <x v="0"/>
    <x v="11"/>
    <x v="10"/>
    <x v="39"/>
    <x v="39"/>
    <x v="1"/>
    <x v="1"/>
    <x v="468"/>
    <x v="109"/>
    <x v="112"/>
    <x v="28"/>
    <x v="399"/>
    <x v="45"/>
    <x v="4"/>
    <n v="70"/>
    <n v="490"/>
    <n v="70"/>
    <n v="490"/>
  </r>
  <r>
    <x v="0"/>
    <x v="11"/>
    <x v="10"/>
    <x v="39"/>
    <x v="39"/>
    <x v="1"/>
    <x v="1"/>
    <x v="469"/>
    <x v="108"/>
    <x v="111"/>
    <x v="31"/>
    <x v="400"/>
    <x v="45"/>
    <x v="4"/>
    <n v="50"/>
    <n v="350"/>
    <n v="50"/>
    <n v="350"/>
  </r>
  <r>
    <x v="0"/>
    <x v="11"/>
    <x v="10"/>
    <x v="39"/>
    <x v="39"/>
    <x v="1"/>
    <x v="1"/>
    <x v="470"/>
    <x v="109"/>
    <x v="112"/>
    <x v="36"/>
    <x v="401"/>
    <x v="45"/>
    <x v="4"/>
    <m/>
    <m/>
    <n v="0"/>
    <n v="0"/>
  </r>
  <r>
    <x v="0"/>
    <x v="11"/>
    <x v="10"/>
    <x v="39"/>
    <x v="39"/>
    <x v="1"/>
    <x v="1"/>
    <x v="471"/>
    <x v="108"/>
    <x v="111"/>
    <x v="32"/>
    <x v="402"/>
    <x v="45"/>
    <x v="4"/>
    <m/>
    <m/>
    <n v="0"/>
    <n v="0"/>
  </r>
  <r>
    <x v="0"/>
    <x v="11"/>
    <x v="10"/>
    <x v="39"/>
    <x v="39"/>
    <x v="1"/>
    <x v="1"/>
    <x v="472"/>
    <x v="109"/>
    <x v="112"/>
    <x v="33"/>
    <x v="403"/>
    <x v="45"/>
    <x v="4"/>
    <n v="50"/>
    <n v="350"/>
    <n v="50"/>
    <n v="350"/>
  </r>
  <r>
    <x v="0"/>
    <x v="11"/>
    <x v="10"/>
    <x v="39"/>
    <x v="39"/>
    <x v="1"/>
    <x v="1"/>
    <x v="473"/>
    <x v="108"/>
    <x v="111"/>
    <x v="34"/>
    <x v="404"/>
    <x v="45"/>
    <x v="4"/>
    <n v="75"/>
    <n v="525"/>
    <n v="75"/>
    <n v="525"/>
  </r>
  <r>
    <x v="0"/>
    <x v="11"/>
    <x v="10"/>
    <x v="39"/>
    <x v="39"/>
    <x v="1"/>
    <x v="0"/>
    <x v="474"/>
    <x v="110"/>
    <x v="113"/>
    <x v="23"/>
    <x v="405"/>
    <x v="0"/>
    <x v="0"/>
    <m/>
    <m/>
    <m/>
    <m/>
  </r>
  <r>
    <x v="0"/>
    <x v="11"/>
    <x v="10"/>
    <x v="39"/>
    <x v="39"/>
    <x v="1"/>
    <x v="1"/>
    <x v="475"/>
    <x v="108"/>
    <x v="111"/>
    <x v="25"/>
    <x v="406"/>
    <x v="45"/>
    <x v="4"/>
    <n v="95"/>
    <n v="665"/>
    <n v="95"/>
    <n v="665"/>
  </r>
  <r>
    <x v="0"/>
    <x v="11"/>
    <x v="10"/>
    <x v="40"/>
    <x v="40"/>
    <x v="3"/>
    <x v="0"/>
    <x v="476"/>
    <x v="111"/>
    <x v="114"/>
    <x v="23"/>
    <x v="407"/>
    <x v="0"/>
    <x v="0"/>
    <m/>
    <m/>
    <m/>
    <m/>
  </r>
  <r>
    <x v="0"/>
    <x v="11"/>
    <x v="10"/>
    <x v="40"/>
    <x v="40"/>
    <x v="3"/>
    <x v="0"/>
    <x v="477"/>
    <x v="112"/>
    <x v="115"/>
    <x v="23"/>
    <x v="408"/>
    <x v="0"/>
    <x v="0"/>
    <m/>
    <m/>
    <m/>
    <m/>
  </r>
  <r>
    <x v="0"/>
    <x v="11"/>
    <x v="10"/>
    <x v="40"/>
    <x v="40"/>
    <x v="3"/>
    <x v="1"/>
    <x v="478"/>
    <x v="111"/>
    <x v="114"/>
    <x v="26"/>
    <x v="409"/>
    <x v="83"/>
    <x v="4"/>
    <n v="120"/>
    <n v="1320"/>
    <n v="120"/>
    <n v="1320"/>
  </r>
  <r>
    <x v="0"/>
    <x v="11"/>
    <x v="10"/>
    <x v="40"/>
    <x v="40"/>
    <x v="3"/>
    <x v="1"/>
    <x v="479"/>
    <x v="112"/>
    <x v="115"/>
    <x v="27"/>
    <x v="410"/>
    <x v="11"/>
    <x v="4"/>
    <n v="120"/>
    <n v="960"/>
    <n v="120"/>
    <n v="960"/>
  </r>
  <r>
    <x v="0"/>
    <x v="11"/>
    <x v="10"/>
    <x v="40"/>
    <x v="40"/>
    <x v="3"/>
    <x v="0"/>
    <x v="480"/>
    <x v="111"/>
    <x v="114"/>
    <x v="57"/>
    <x v="0"/>
    <x v="0"/>
    <x v="0"/>
    <m/>
    <m/>
    <m/>
    <m/>
  </r>
  <r>
    <x v="0"/>
    <x v="11"/>
    <x v="10"/>
    <x v="2"/>
    <x v="2"/>
    <x v="0"/>
    <x v="2"/>
    <x v="481"/>
    <x v="112"/>
    <x v="115"/>
    <x v="30"/>
    <x v="0"/>
    <x v="0"/>
    <x v="0"/>
    <s v="J.D"/>
    <n v="5515"/>
    <m/>
    <m/>
  </r>
  <r>
    <x v="0"/>
    <x v="12"/>
    <x v="11"/>
    <x v="41"/>
    <x v="41"/>
    <x v="3"/>
    <x v="0"/>
    <x v="482"/>
    <x v="111"/>
    <x v="114"/>
    <x v="23"/>
    <x v="0"/>
    <x v="101"/>
    <x v="0"/>
    <m/>
    <m/>
    <m/>
    <m/>
  </r>
  <r>
    <x v="0"/>
    <x v="12"/>
    <x v="11"/>
    <x v="41"/>
    <x v="41"/>
    <x v="3"/>
    <x v="0"/>
    <x v="483"/>
    <x v="112"/>
    <x v="115"/>
    <x v="23"/>
    <x v="0"/>
    <x v="102"/>
    <x v="0"/>
    <m/>
    <m/>
    <m/>
    <m/>
  </r>
  <r>
    <x v="0"/>
    <x v="12"/>
    <x v="11"/>
    <x v="41"/>
    <x v="41"/>
    <x v="3"/>
    <x v="0"/>
    <x v="484"/>
    <x v="111"/>
    <x v="114"/>
    <x v="24"/>
    <x v="31"/>
    <x v="3"/>
    <x v="1"/>
    <s v="Rate"/>
    <s v="Amount"/>
    <m/>
    <m/>
  </r>
  <r>
    <x v="0"/>
    <x v="12"/>
    <x v="11"/>
    <x v="41"/>
    <x v="41"/>
    <x v="3"/>
    <x v="0"/>
    <x v="485"/>
    <x v="112"/>
    <x v="115"/>
    <x v="23"/>
    <x v="0"/>
    <x v="0"/>
    <x v="0"/>
    <m/>
    <s v="J.D"/>
    <m/>
    <m/>
  </r>
  <r>
    <x v="0"/>
    <x v="12"/>
    <x v="11"/>
    <x v="41"/>
    <x v="41"/>
    <x v="3"/>
    <x v="0"/>
    <x v="486"/>
    <x v="113"/>
    <x v="116"/>
    <x v="23"/>
    <x v="411"/>
    <x v="0"/>
    <x v="0"/>
    <m/>
    <m/>
    <m/>
    <m/>
  </r>
  <r>
    <x v="0"/>
    <x v="12"/>
    <x v="11"/>
    <x v="41"/>
    <x v="41"/>
    <x v="3"/>
    <x v="0"/>
    <x v="487"/>
    <x v="114"/>
    <x v="117"/>
    <x v="23"/>
    <x v="412"/>
    <x v="0"/>
    <x v="0"/>
    <m/>
    <m/>
    <m/>
    <m/>
  </r>
  <r>
    <x v="0"/>
    <x v="12"/>
    <x v="11"/>
    <x v="41"/>
    <x v="41"/>
    <x v="3"/>
    <x v="0"/>
    <x v="488"/>
    <x v="115"/>
    <x v="118"/>
    <x v="23"/>
    <x v="413"/>
    <x v="0"/>
    <x v="0"/>
    <m/>
    <m/>
    <m/>
    <m/>
  </r>
  <r>
    <x v="0"/>
    <x v="12"/>
    <x v="11"/>
    <x v="41"/>
    <x v="41"/>
    <x v="3"/>
    <x v="1"/>
    <x v="489"/>
    <x v="114"/>
    <x v="117"/>
    <x v="25"/>
    <x v="414"/>
    <x v="4"/>
    <x v="4"/>
    <m/>
    <m/>
    <n v="0"/>
    <n v="0"/>
  </r>
  <r>
    <x v="0"/>
    <x v="12"/>
    <x v="11"/>
    <x v="41"/>
    <x v="41"/>
    <x v="3"/>
    <x v="1"/>
    <x v="490"/>
    <x v="115"/>
    <x v="118"/>
    <x v="26"/>
    <x v="415"/>
    <x v="25"/>
    <x v="4"/>
    <m/>
    <m/>
    <n v="0"/>
    <n v="0"/>
  </r>
  <r>
    <x v="0"/>
    <x v="12"/>
    <x v="11"/>
    <x v="41"/>
    <x v="41"/>
    <x v="3"/>
    <x v="1"/>
    <x v="491"/>
    <x v="114"/>
    <x v="117"/>
    <x v="27"/>
    <x v="414"/>
    <x v="4"/>
    <x v="4"/>
    <m/>
    <m/>
    <n v="0"/>
    <n v="0"/>
  </r>
  <r>
    <x v="0"/>
    <x v="12"/>
    <x v="11"/>
    <x v="41"/>
    <x v="41"/>
    <x v="3"/>
    <x v="1"/>
    <x v="492"/>
    <x v="115"/>
    <x v="118"/>
    <x v="28"/>
    <x v="416"/>
    <x v="42"/>
    <x v="4"/>
    <m/>
    <m/>
    <n v="0"/>
    <n v="0"/>
  </r>
  <r>
    <x v="0"/>
    <x v="12"/>
    <x v="11"/>
    <x v="41"/>
    <x v="41"/>
    <x v="3"/>
    <x v="1"/>
    <x v="493"/>
    <x v="114"/>
    <x v="117"/>
    <x v="31"/>
    <x v="416"/>
    <x v="60"/>
    <x v="4"/>
    <m/>
    <m/>
    <n v="0"/>
    <n v="0"/>
  </r>
  <r>
    <x v="0"/>
    <x v="12"/>
    <x v="11"/>
    <x v="41"/>
    <x v="41"/>
    <x v="3"/>
    <x v="0"/>
    <x v="494"/>
    <x v="116"/>
    <x v="119"/>
    <x v="23"/>
    <x v="417"/>
    <x v="0"/>
    <x v="0"/>
    <m/>
    <m/>
    <m/>
    <m/>
  </r>
  <r>
    <x v="0"/>
    <x v="12"/>
    <x v="11"/>
    <x v="41"/>
    <x v="41"/>
    <x v="3"/>
    <x v="1"/>
    <x v="495"/>
    <x v="114"/>
    <x v="117"/>
    <x v="36"/>
    <x v="418"/>
    <x v="4"/>
    <x v="4"/>
    <m/>
    <m/>
    <n v="0"/>
    <n v="0"/>
  </r>
  <r>
    <x v="0"/>
    <x v="12"/>
    <x v="11"/>
    <x v="41"/>
    <x v="41"/>
    <x v="3"/>
    <x v="1"/>
    <x v="496"/>
    <x v="116"/>
    <x v="119"/>
    <x v="32"/>
    <x v="419"/>
    <x v="4"/>
    <x v="4"/>
    <m/>
    <m/>
    <n v="0"/>
    <n v="0"/>
  </r>
  <r>
    <x v="0"/>
    <x v="12"/>
    <x v="11"/>
    <x v="41"/>
    <x v="41"/>
    <x v="3"/>
    <x v="1"/>
    <x v="497"/>
    <x v="114"/>
    <x v="117"/>
    <x v="33"/>
    <x v="420"/>
    <x v="4"/>
    <x v="4"/>
    <m/>
    <m/>
    <n v="0"/>
    <n v="0"/>
  </r>
  <r>
    <x v="0"/>
    <x v="12"/>
    <x v="11"/>
    <x v="41"/>
    <x v="41"/>
    <x v="3"/>
    <x v="1"/>
    <x v="498"/>
    <x v="116"/>
    <x v="119"/>
    <x v="34"/>
    <x v="421"/>
    <x v="4"/>
    <x v="4"/>
    <m/>
    <m/>
    <n v="0"/>
    <n v="0"/>
  </r>
  <r>
    <x v="0"/>
    <x v="12"/>
    <x v="11"/>
    <x v="41"/>
    <x v="41"/>
    <x v="3"/>
    <x v="1"/>
    <x v="499"/>
    <x v="114"/>
    <x v="117"/>
    <x v="37"/>
    <x v="422"/>
    <x v="4"/>
    <x v="4"/>
    <m/>
    <m/>
    <n v="0"/>
    <n v="0"/>
  </r>
  <r>
    <x v="0"/>
    <x v="12"/>
    <x v="11"/>
    <x v="41"/>
    <x v="41"/>
    <x v="3"/>
    <x v="1"/>
    <x v="500"/>
    <x v="116"/>
    <x v="119"/>
    <x v="48"/>
    <x v="423"/>
    <x v="4"/>
    <x v="4"/>
    <m/>
    <m/>
    <n v="0"/>
    <n v="0"/>
  </r>
  <r>
    <x v="0"/>
    <x v="12"/>
    <x v="11"/>
    <x v="41"/>
    <x v="41"/>
    <x v="3"/>
    <x v="1"/>
    <x v="501"/>
    <x v="114"/>
    <x v="117"/>
    <x v="49"/>
    <x v="424"/>
    <x v="4"/>
    <x v="4"/>
    <m/>
    <m/>
    <n v="0"/>
    <n v="0"/>
  </r>
  <r>
    <x v="0"/>
    <x v="12"/>
    <x v="11"/>
    <x v="41"/>
    <x v="41"/>
    <x v="3"/>
    <x v="0"/>
    <x v="502"/>
    <x v="117"/>
    <x v="120"/>
    <x v="23"/>
    <x v="425"/>
    <x v="0"/>
    <x v="0"/>
    <m/>
    <m/>
    <m/>
    <m/>
  </r>
  <r>
    <x v="0"/>
    <x v="12"/>
    <x v="11"/>
    <x v="41"/>
    <x v="41"/>
    <x v="3"/>
    <x v="1"/>
    <x v="503"/>
    <x v="114"/>
    <x v="117"/>
    <x v="51"/>
    <x v="426"/>
    <x v="4"/>
    <x v="4"/>
    <m/>
    <m/>
    <n v="0"/>
    <n v="0"/>
  </r>
  <r>
    <x v="0"/>
    <x v="12"/>
    <x v="11"/>
    <x v="41"/>
    <x v="41"/>
    <x v="3"/>
    <x v="1"/>
    <x v="504"/>
    <x v="117"/>
    <x v="120"/>
    <x v="50"/>
    <x v="427"/>
    <x v="4"/>
    <x v="4"/>
    <m/>
    <m/>
    <n v="0"/>
    <n v="0"/>
  </r>
  <r>
    <x v="0"/>
    <x v="12"/>
    <x v="11"/>
    <x v="41"/>
    <x v="41"/>
    <x v="3"/>
    <x v="1"/>
    <x v="505"/>
    <x v="114"/>
    <x v="117"/>
    <x v="25"/>
    <x v="419"/>
    <x v="25"/>
    <x v="4"/>
    <m/>
    <m/>
    <n v="0"/>
    <n v="0"/>
  </r>
  <r>
    <x v="0"/>
    <x v="12"/>
    <x v="11"/>
    <x v="41"/>
    <x v="41"/>
    <x v="3"/>
    <x v="1"/>
    <x v="506"/>
    <x v="117"/>
    <x v="120"/>
    <x v="26"/>
    <x v="428"/>
    <x v="4"/>
    <x v="4"/>
    <m/>
    <m/>
    <n v="0"/>
    <n v="0"/>
  </r>
  <r>
    <x v="0"/>
    <x v="12"/>
    <x v="11"/>
    <x v="41"/>
    <x v="41"/>
    <x v="3"/>
    <x v="1"/>
    <x v="507"/>
    <x v="114"/>
    <x v="117"/>
    <x v="27"/>
    <x v="418"/>
    <x v="4"/>
    <x v="4"/>
    <m/>
    <m/>
    <n v="0"/>
    <n v="0"/>
  </r>
  <r>
    <x v="0"/>
    <x v="12"/>
    <x v="11"/>
    <x v="41"/>
    <x v="41"/>
    <x v="3"/>
    <x v="1"/>
    <x v="508"/>
    <x v="117"/>
    <x v="120"/>
    <x v="28"/>
    <x v="429"/>
    <x v="4"/>
    <x v="4"/>
    <m/>
    <m/>
    <n v="0"/>
    <n v="0"/>
  </r>
  <r>
    <x v="0"/>
    <x v="12"/>
    <x v="11"/>
    <x v="41"/>
    <x v="41"/>
    <x v="3"/>
    <x v="1"/>
    <x v="509"/>
    <x v="114"/>
    <x v="117"/>
    <x v="31"/>
    <x v="430"/>
    <x v="4"/>
    <x v="4"/>
    <m/>
    <m/>
    <n v="0"/>
    <n v="0"/>
  </r>
  <r>
    <x v="0"/>
    <x v="12"/>
    <x v="11"/>
    <x v="41"/>
    <x v="41"/>
    <x v="3"/>
    <x v="0"/>
    <x v="510"/>
    <x v="118"/>
    <x v="121"/>
    <x v="23"/>
    <x v="431"/>
    <x v="0"/>
    <x v="0"/>
    <m/>
    <m/>
    <m/>
    <m/>
  </r>
  <r>
    <x v="0"/>
    <x v="12"/>
    <x v="11"/>
    <x v="41"/>
    <x v="41"/>
    <x v="3"/>
    <x v="1"/>
    <x v="511"/>
    <x v="114"/>
    <x v="117"/>
    <x v="36"/>
    <x v="432"/>
    <x v="4"/>
    <x v="4"/>
    <m/>
    <m/>
    <n v="0"/>
    <n v="0"/>
  </r>
  <r>
    <x v="0"/>
    <x v="12"/>
    <x v="11"/>
    <x v="41"/>
    <x v="41"/>
    <x v="3"/>
    <x v="1"/>
    <x v="512"/>
    <x v="118"/>
    <x v="121"/>
    <x v="32"/>
    <x v="433"/>
    <x v="4"/>
    <x v="4"/>
    <m/>
    <m/>
    <n v="0"/>
    <n v="0"/>
  </r>
  <r>
    <x v="0"/>
    <x v="12"/>
    <x v="11"/>
    <x v="41"/>
    <x v="41"/>
    <x v="3"/>
    <x v="1"/>
    <x v="513"/>
    <x v="114"/>
    <x v="117"/>
    <x v="33"/>
    <x v="419"/>
    <x v="25"/>
    <x v="4"/>
    <m/>
    <m/>
    <n v="0"/>
    <n v="0"/>
  </r>
  <r>
    <x v="0"/>
    <x v="12"/>
    <x v="11"/>
    <x v="41"/>
    <x v="41"/>
    <x v="3"/>
    <x v="1"/>
    <x v="514"/>
    <x v="118"/>
    <x v="121"/>
    <x v="34"/>
    <x v="434"/>
    <x v="4"/>
    <x v="4"/>
    <m/>
    <m/>
    <n v="0"/>
    <n v="0"/>
  </r>
  <r>
    <x v="0"/>
    <x v="12"/>
    <x v="11"/>
    <x v="41"/>
    <x v="41"/>
    <x v="3"/>
    <x v="1"/>
    <x v="515"/>
    <x v="114"/>
    <x v="117"/>
    <x v="37"/>
    <x v="435"/>
    <x v="4"/>
    <x v="4"/>
    <m/>
    <m/>
    <n v="0"/>
    <n v="0"/>
  </r>
  <r>
    <x v="0"/>
    <x v="12"/>
    <x v="11"/>
    <x v="41"/>
    <x v="41"/>
    <x v="3"/>
    <x v="1"/>
    <x v="516"/>
    <x v="118"/>
    <x v="121"/>
    <x v="48"/>
    <x v="429"/>
    <x v="4"/>
    <x v="4"/>
    <m/>
    <m/>
    <n v="0"/>
    <n v="0"/>
  </r>
  <r>
    <x v="0"/>
    <x v="12"/>
    <x v="11"/>
    <x v="41"/>
    <x v="41"/>
    <x v="3"/>
    <x v="1"/>
    <x v="517"/>
    <x v="114"/>
    <x v="117"/>
    <x v="49"/>
    <x v="436"/>
    <x v="4"/>
    <x v="4"/>
    <m/>
    <m/>
    <n v="0"/>
    <n v="0"/>
  </r>
  <r>
    <x v="0"/>
    <x v="12"/>
    <x v="11"/>
    <x v="41"/>
    <x v="41"/>
    <x v="3"/>
    <x v="0"/>
    <x v="518"/>
    <x v="119"/>
    <x v="122"/>
    <x v="23"/>
    <x v="437"/>
    <x v="0"/>
    <x v="0"/>
    <m/>
    <m/>
    <m/>
    <m/>
  </r>
  <r>
    <x v="0"/>
    <x v="12"/>
    <x v="11"/>
    <x v="41"/>
    <x v="41"/>
    <x v="3"/>
    <x v="1"/>
    <x v="519"/>
    <x v="114"/>
    <x v="117"/>
    <x v="51"/>
    <x v="438"/>
    <x v="4"/>
    <x v="4"/>
    <m/>
    <m/>
    <n v="0"/>
    <n v="0"/>
  </r>
  <r>
    <x v="0"/>
    <x v="12"/>
    <x v="11"/>
    <x v="41"/>
    <x v="41"/>
    <x v="3"/>
    <x v="1"/>
    <x v="520"/>
    <x v="119"/>
    <x v="122"/>
    <x v="50"/>
    <x v="434"/>
    <x v="25"/>
    <x v="4"/>
    <m/>
    <m/>
    <n v="0"/>
    <n v="0"/>
  </r>
  <r>
    <x v="0"/>
    <x v="12"/>
    <x v="11"/>
    <x v="41"/>
    <x v="41"/>
    <x v="3"/>
    <x v="1"/>
    <x v="521"/>
    <x v="114"/>
    <x v="117"/>
    <x v="52"/>
    <x v="419"/>
    <x v="25"/>
    <x v="4"/>
    <m/>
    <m/>
    <n v="0"/>
    <n v="0"/>
  </r>
  <r>
    <x v="0"/>
    <x v="12"/>
    <x v="11"/>
    <x v="41"/>
    <x v="41"/>
    <x v="3"/>
    <x v="1"/>
    <x v="522"/>
    <x v="119"/>
    <x v="122"/>
    <x v="58"/>
    <x v="418"/>
    <x v="4"/>
    <x v="4"/>
    <m/>
    <m/>
    <n v="0"/>
    <n v="0"/>
  </r>
  <r>
    <x v="0"/>
    <x v="12"/>
    <x v="11"/>
    <x v="41"/>
    <x v="41"/>
    <x v="3"/>
    <x v="1"/>
    <x v="523"/>
    <x v="114"/>
    <x v="117"/>
    <x v="59"/>
    <x v="439"/>
    <x v="4"/>
    <x v="4"/>
    <m/>
    <m/>
    <n v="0"/>
    <n v="0"/>
  </r>
  <r>
    <x v="0"/>
    <x v="12"/>
    <x v="11"/>
    <x v="41"/>
    <x v="41"/>
    <x v="3"/>
    <x v="1"/>
    <x v="524"/>
    <x v="119"/>
    <x v="122"/>
    <x v="53"/>
    <x v="440"/>
    <x v="4"/>
    <x v="4"/>
    <m/>
    <m/>
    <n v="0"/>
    <n v="0"/>
  </r>
  <r>
    <x v="0"/>
    <x v="12"/>
    <x v="11"/>
    <x v="41"/>
    <x v="41"/>
    <x v="3"/>
    <x v="1"/>
    <x v="525"/>
    <x v="114"/>
    <x v="117"/>
    <x v="25"/>
    <x v="429"/>
    <x v="4"/>
    <x v="4"/>
    <m/>
    <m/>
    <n v="0"/>
    <n v="0"/>
  </r>
  <r>
    <x v="0"/>
    <x v="12"/>
    <x v="11"/>
    <x v="41"/>
    <x v="41"/>
    <x v="3"/>
    <x v="1"/>
    <x v="526"/>
    <x v="119"/>
    <x v="122"/>
    <x v="26"/>
    <x v="441"/>
    <x v="4"/>
    <x v="4"/>
    <m/>
    <m/>
    <n v="0"/>
    <n v="0"/>
  </r>
  <r>
    <x v="0"/>
    <x v="12"/>
    <x v="11"/>
    <x v="41"/>
    <x v="41"/>
    <x v="3"/>
    <x v="1"/>
    <x v="527"/>
    <x v="114"/>
    <x v="117"/>
    <x v="27"/>
    <x v="442"/>
    <x v="4"/>
    <x v="4"/>
    <m/>
    <m/>
    <n v="0"/>
    <n v="0"/>
  </r>
  <r>
    <x v="0"/>
    <x v="12"/>
    <x v="11"/>
    <x v="41"/>
    <x v="41"/>
    <x v="3"/>
    <x v="1"/>
    <x v="528"/>
    <x v="119"/>
    <x v="122"/>
    <x v="28"/>
    <x v="443"/>
    <x v="4"/>
    <x v="4"/>
    <m/>
    <m/>
    <n v="0"/>
    <n v="0"/>
  </r>
  <r>
    <x v="0"/>
    <x v="12"/>
    <x v="11"/>
    <x v="41"/>
    <x v="41"/>
    <x v="3"/>
    <x v="1"/>
    <x v="529"/>
    <x v="114"/>
    <x v="117"/>
    <x v="31"/>
    <x v="429"/>
    <x v="4"/>
    <x v="4"/>
    <m/>
    <m/>
    <n v="0"/>
    <n v="0"/>
  </r>
  <r>
    <x v="0"/>
    <x v="12"/>
    <x v="11"/>
    <x v="41"/>
    <x v="41"/>
    <x v="3"/>
    <x v="1"/>
    <x v="530"/>
    <x v="119"/>
    <x v="122"/>
    <x v="36"/>
    <x v="444"/>
    <x v="4"/>
    <x v="4"/>
    <m/>
    <m/>
    <n v="0"/>
    <n v="0"/>
  </r>
  <r>
    <x v="0"/>
    <x v="12"/>
    <x v="11"/>
    <x v="41"/>
    <x v="41"/>
    <x v="3"/>
    <x v="1"/>
    <x v="531"/>
    <x v="114"/>
    <x v="117"/>
    <x v="32"/>
    <x v="445"/>
    <x v="4"/>
    <x v="4"/>
    <m/>
    <m/>
    <n v="0"/>
    <n v="0"/>
  </r>
  <r>
    <x v="0"/>
    <x v="12"/>
    <x v="11"/>
    <x v="41"/>
    <x v="41"/>
    <x v="3"/>
    <x v="1"/>
    <x v="532"/>
    <x v="119"/>
    <x v="122"/>
    <x v="33"/>
    <x v="446"/>
    <x v="4"/>
    <x v="4"/>
    <m/>
    <m/>
    <n v="0"/>
    <n v="0"/>
  </r>
  <r>
    <x v="0"/>
    <x v="12"/>
    <x v="11"/>
    <x v="41"/>
    <x v="41"/>
    <x v="3"/>
    <x v="0"/>
    <x v="533"/>
    <x v="120"/>
    <x v="123"/>
    <x v="23"/>
    <x v="447"/>
    <x v="0"/>
    <x v="0"/>
    <m/>
    <m/>
    <m/>
    <m/>
  </r>
  <r>
    <x v="0"/>
    <x v="12"/>
    <x v="11"/>
    <x v="41"/>
    <x v="41"/>
    <x v="3"/>
    <x v="1"/>
    <x v="534"/>
    <x v="119"/>
    <x v="122"/>
    <x v="34"/>
    <x v="432"/>
    <x v="25"/>
    <x v="4"/>
    <m/>
    <m/>
    <n v="0"/>
    <n v="0"/>
  </r>
  <r>
    <x v="0"/>
    <x v="12"/>
    <x v="11"/>
    <x v="41"/>
    <x v="41"/>
    <x v="3"/>
    <x v="1"/>
    <x v="535"/>
    <x v="120"/>
    <x v="123"/>
    <x v="37"/>
    <x v="448"/>
    <x v="4"/>
    <x v="4"/>
    <m/>
    <m/>
    <n v="0"/>
    <n v="0"/>
  </r>
  <r>
    <x v="0"/>
    <x v="12"/>
    <x v="11"/>
    <x v="41"/>
    <x v="41"/>
    <x v="3"/>
    <x v="1"/>
    <x v="536"/>
    <x v="119"/>
    <x v="122"/>
    <x v="48"/>
    <x v="449"/>
    <x v="25"/>
    <x v="4"/>
    <m/>
    <m/>
    <n v="0"/>
    <n v="0"/>
  </r>
  <r>
    <x v="0"/>
    <x v="12"/>
    <x v="11"/>
    <x v="41"/>
    <x v="41"/>
    <x v="3"/>
    <x v="1"/>
    <x v="537"/>
    <x v="120"/>
    <x v="123"/>
    <x v="49"/>
    <x v="429"/>
    <x v="4"/>
    <x v="4"/>
    <m/>
    <m/>
    <n v="0"/>
    <n v="0"/>
  </r>
  <r>
    <x v="0"/>
    <x v="12"/>
    <x v="11"/>
    <x v="41"/>
    <x v="41"/>
    <x v="3"/>
    <x v="1"/>
    <x v="538"/>
    <x v="119"/>
    <x v="122"/>
    <x v="51"/>
    <x v="450"/>
    <x v="4"/>
    <x v="4"/>
    <m/>
    <m/>
    <n v="0"/>
    <n v="0"/>
  </r>
  <r>
    <x v="0"/>
    <x v="12"/>
    <x v="11"/>
    <x v="41"/>
    <x v="41"/>
    <x v="3"/>
    <x v="1"/>
    <x v="539"/>
    <x v="120"/>
    <x v="123"/>
    <x v="50"/>
    <x v="451"/>
    <x v="4"/>
    <x v="4"/>
    <m/>
    <m/>
    <n v="0"/>
    <n v="0"/>
  </r>
  <r>
    <x v="0"/>
    <x v="12"/>
    <x v="11"/>
    <x v="41"/>
    <x v="41"/>
    <x v="3"/>
    <x v="1"/>
    <x v="540"/>
    <x v="119"/>
    <x v="122"/>
    <x v="52"/>
    <x v="452"/>
    <x v="25"/>
    <x v="4"/>
    <m/>
    <m/>
    <n v="0"/>
    <n v="0"/>
  </r>
  <r>
    <x v="0"/>
    <x v="12"/>
    <x v="11"/>
    <x v="41"/>
    <x v="41"/>
    <x v="3"/>
    <x v="1"/>
    <x v="541"/>
    <x v="120"/>
    <x v="123"/>
    <x v="58"/>
    <x v="453"/>
    <x v="4"/>
    <x v="4"/>
    <m/>
    <m/>
    <n v="0"/>
    <n v="0"/>
  </r>
  <r>
    <x v="0"/>
    <x v="12"/>
    <x v="11"/>
    <x v="41"/>
    <x v="41"/>
    <x v="3"/>
    <x v="1"/>
    <x v="542"/>
    <x v="119"/>
    <x v="122"/>
    <x v="59"/>
    <x v="454"/>
    <x v="4"/>
    <x v="4"/>
    <m/>
    <m/>
    <n v="0"/>
    <n v="0"/>
  </r>
  <r>
    <x v="0"/>
    <x v="12"/>
    <x v="11"/>
    <x v="41"/>
    <x v="41"/>
    <x v="3"/>
    <x v="1"/>
    <x v="543"/>
    <x v="120"/>
    <x v="123"/>
    <x v="53"/>
    <x v="445"/>
    <x v="4"/>
    <x v="4"/>
    <m/>
    <m/>
    <n v="0"/>
    <n v="0"/>
  </r>
  <r>
    <x v="0"/>
    <x v="12"/>
    <x v="11"/>
    <x v="41"/>
    <x v="41"/>
    <x v="3"/>
    <x v="1"/>
    <x v="544"/>
    <x v="119"/>
    <x v="122"/>
    <x v="25"/>
    <x v="418"/>
    <x v="4"/>
    <x v="4"/>
    <m/>
    <m/>
    <n v="0"/>
    <n v="0"/>
  </r>
  <r>
    <x v="0"/>
    <x v="12"/>
    <x v="11"/>
    <x v="41"/>
    <x v="41"/>
    <x v="3"/>
    <x v="1"/>
    <x v="545"/>
    <x v="120"/>
    <x v="123"/>
    <x v="26"/>
    <x v="455"/>
    <x v="4"/>
    <x v="4"/>
    <m/>
    <m/>
    <n v="0"/>
    <n v="0"/>
  </r>
  <r>
    <x v="0"/>
    <x v="12"/>
    <x v="11"/>
    <x v="41"/>
    <x v="41"/>
    <x v="3"/>
    <x v="1"/>
    <x v="546"/>
    <x v="119"/>
    <x v="122"/>
    <x v="27"/>
    <x v="445"/>
    <x v="4"/>
    <x v="4"/>
    <m/>
    <m/>
    <n v="0"/>
    <n v="0"/>
  </r>
  <r>
    <x v="0"/>
    <x v="12"/>
    <x v="11"/>
    <x v="41"/>
    <x v="41"/>
    <x v="3"/>
    <x v="1"/>
    <x v="547"/>
    <x v="120"/>
    <x v="123"/>
    <x v="28"/>
    <x v="434"/>
    <x v="4"/>
    <x v="4"/>
    <m/>
    <m/>
    <n v="0"/>
    <n v="0"/>
  </r>
  <r>
    <x v="0"/>
    <x v="12"/>
    <x v="11"/>
    <x v="41"/>
    <x v="41"/>
    <x v="3"/>
    <x v="0"/>
    <x v="548"/>
    <x v="121"/>
    <x v="124"/>
    <x v="23"/>
    <x v="456"/>
    <x v="0"/>
    <x v="0"/>
    <m/>
    <m/>
    <m/>
    <m/>
  </r>
  <r>
    <x v="0"/>
    <x v="12"/>
    <x v="11"/>
    <x v="41"/>
    <x v="41"/>
    <x v="3"/>
    <x v="1"/>
    <x v="549"/>
    <x v="120"/>
    <x v="123"/>
    <x v="31"/>
    <x v="435"/>
    <x v="4"/>
    <x v="4"/>
    <m/>
    <m/>
    <n v="0"/>
    <n v="0"/>
  </r>
  <r>
    <x v="0"/>
    <x v="12"/>
    <x v="11"/>
    <x v="41"/>
    <x v="41"/>
    <x v="3"/>
    <x v="1"/>
    <x v="550"/>
    <x v="121"/>
    <x v="124"/>
    <x v="36"/>
    <x v="457"/>
    <x v="4"/>
    <x v="4"/>
    <m/>
    <m/>
    <n v="0"/>
    <n v="0"/>
  </r>
  <r>
    <x v="0"/>
    <x v="12"/>
    <x v="11"/>
    <x v="41"/>
    <x v="41"/>
    <x v="3"/>
    <x v="1"/>
    <x v="551"/>
    <x v="120"/>
    <x v="123"/>
    <x v="32"/>
    <x v="458"/>
    <x v="4"/>
    <x v="4"/>
    <m/>
    <m/>
    <n v="0"/>
    <n v="0"/>
  </r>
  <r>
    <x v="0"/>
    <x v="12"/>
    <x v="11"/>
    <x v="41"/>
    <x v="41"/>
    <x v="3"/>
    <x v="1"/>
    <x v="552"/>
    <x v="121"/>
    <x v="124"/>
    <x v="33"/>
    <x v="449"/>
    <x v="4"/>
    <x v="4"/>
    <m/>
    <m/>
    <n v="0"/>
    <n v="0"/>
  </r>
  <r>
    <x v="0"/>
    <x v="12"/>
    <x v="11"/>
    <x v="41"/>
    <x v="41"/>
    <x v="3"/>
    <x v="1"/>
    <x v="553"/>
    <x v="120"/>
    <x v="123"/>
    <x v="34"/>
    <x v="429"/>
    <x v="25"/>
    <x v="4"/>
    <m/>
    <m/>
    <n v="0"/>
    <n v="0"/>
  </r>
  <r>
    <x v="0"/>
    <x v="12"/>
    <x v="11"/>
    <x v="41"/>
    <x v="41"/>
    <x v="3"/>
    <x v="1"/>
    <x v="554"/>
    <x v="121"/>
    <x v="124"/>
    <x v="37"/>
    <x v="459"/>
    <x v="4"/>
    <x v="4"/>
    <m/>
    <m/>
    <n v="0"/>
    <n v="0"/>
  </r>
  <r>
    <x v="0"/>
    <x v="12"/>
    <x v="11"/>
    <x v="41"/>
    <x v="41"/>
    <x v="3"/>
    <x v="1"/>
    <x v="555"/>
    <x v="120"/>
    <x v="123"/>
    <x v="48"/>
    <x v="460"/>
    <x v="4"/>
    <x v="4"/>
    <m/>
    <m/>
    <n v="0"/>
    <n v="0"/>
  </r>
  <r>
    <x v="0"/>
    <x v="12"/>
    <x v="11"/>
    <x v="41"/>
    <x v="41"/>
    <x v="3"/>
    <x v="1"/>
    <x v="556"/>
    <x v="121"/>
    <x v="124"/>
    <x v="49"/>
    <x v="461"/>
    <x v="4"/>
    <x v="4"/>
    <m/>
    <m/>
    <n v="0"/>
    <n v="0"/>
  </r>
  <r>
    <x v="0"/>
    <x v="12"/>
    <x v="11"/>
    <x v="41"/>
    <x v="41"/>
    <x v="3"/>
    <x v="0"/>
    <x v="557"/>
    <x v="122"/>
    <x v="125"/>
    <x v="23"/>
    <x v="462"/>
    <x v="0"/>
    <x v="0"/>
    <m/>
    <m/>
    <m/>
    <m/>
  </r>
  <r>
    <x v="0"/>
    <x v="12"/>
    <x v="11"/>
    <x v="41"/>
    <x v="41"/>
    <x v="3"/>
    <x v="1"/>
    <x v="558"/>
    <x v="121"/>
    <x v="124"/>
    <x v="51"/>
    <x v="463"/>
    <x v="4"/>
    <x v="4"/>
    <m/>
    <m/>
    <n v="0"/>
    <n v="0"/>
  </r>
  <r>
    <x v="0"/>
    <x v="12"/>
    <x v="11"/>
    <x v="41"/>
    <x v="41"/>
    <x v="3"/>
    <x v="1"/>
    <x v="559"/>
    <x v="122"/>
    <x v="125"/>
    <x v="50"/>
    <x v="421"/>
    <x v="4"/>
    <x v="4"/>
    <m/>
    <m/>
    <n v="0"/>
    <n v="0"/>
  </r>
  <r>
    <x v="0"/>
    <x v="12"/>
    <x v="11"/>
    <x v="41"/>
    <x v="41"/>
    <x v="3"/>
    <x v="1"/>
    <x v="560"/>
    <x v="121"/>
    <x v="124"/>
    <x v="52"/>
    <x v="449"/>
    <x v="4"/>
    <x v="4"/>
    <m/>
    <m/>
    <n v="0"/>
    <n v="0"/>
  </r>
  <r>
    <x v="0"/>
    <x v="12"/>
    <x v="11"/>
    <x v="41"/>
    <x v="41"/>
    <x v="3"/>
    <x v="1"/>
    <x v="561"/>
    <x v="122"/>
    <x v="125"/>
    <x v="58"/>
    <x v="464"/>
    <x v="13"/>
    <x v="4"/>
    <m/>
    <m/>
    <n v="0"/>
    <n v="0"/>
  </r>
  <r>
    <x v="0"/>
    <x v="12"/>
    <x v="11"/>
    <x v="41"/>
    <x v="41"/>
    <x v="3"/>
    <x v="1"/>
    <x v="562"/>
    <x v="121"/>
    <x v="124"/>
    <x v="59"/>
    <x v="429"/>
    <x v="4"/>
    <x v="4"/>
    <m/>
    <m/>
    <n v="0"/>
    <n v="0"/>
  </r>
  <r>
    <x v="0"/>
    <x v="12"/>
    <x v="11"/>
    <x v="41"/>
    <x v="41"/>
    <x v="3"/>
    <x v="0"/>
    <x v="563"/>
    <x v="123"/>
    <x v="126"/>
    <x v="23"/>
    <x v="465"/>
    <x v="0"/>
    <x v="0"/>
    <m/>
    <m/>
    <m/>
    <m/>
  </r>
  <r>
    <x v="0"/>
    <x v="12"/>
    <x v="11"/>
    <x v="41"/>
    <x v="41"/>
    <x v="3"/>
    <x v="1"/>
    <x v="564"/>
    <x v="121"/>
    <x v="124"/>
    <x v="25"/>
    <x v="463"/>
    <x v="4"/>
    <x v="4"/>
    <m/>
    <m/>
    <n v="0"/>
    <n v="0"/>
  </r>
  <r>
    <x v="0"/>
    <x v="12"/>
    <x v="11"/>
    <x v="41"/>
    <x v="41"/>
    <x v="3"/>
    <x v="1"/>
    <x v="565"/>
    <x v="123"/>
    <x v="126"/>
    <x v="26"/>
    <x v="421"/>
    <x v="4"/>
    <x v="4"/>
    <m/>
    <m/>
    <n v="0"/>
    <n v="0"/>
  </r>
  <r>
    <x v="0"/>
    <x v="12"/>
    <x v="11"/>
    <x v="41"/>
    <x v="41"/>
    <x v="3"/>
    <x v="1"/>
    <x v="566"/>
    <x v="121"/>
    <x v="124"/>
    <x v="27"/>
    <x v="449"/>
    <x v="4"/>
    <x v="4"/>
    <m/>
    <m/>
    <n v="0"/>
    <n v="0"/>
  </r>
  <r>
    <x v="0"/>
    <x v="12"/>
    <x v="11"/>
    <x v="41"/>
    <x v="41"/>
    <x v="3"/>
    <x v="1"/>
    <x v="567"/>
    <x v="123"/>
    <x v="126"/>
    <x v="28"/>
    <x v="464"/>
    <x v="15"/>
    <x v="4"/>
    <m/>
    <m/>
    <n v="0"/>
    <n v="0"/>
  </r>
  <r>
    <x v="0"/>
    <x v="12"/>
    <x v="11"/>
    <x v="41"/>
    <x v="41"/>
    <x v="3"/>
    <x v="1"/>
    <x v="568"/>
    <x v="121"/>
    <x v="124"/>
    <x v="31"/>
    <x v="429"/>
    <x v="4"/>
    <x v="4"/>
    <m/>
    <m/>
    <n v="0"/>
    <n v="0"/>
  </r>
  <r>
    <x v="0"/>
    <x v="12"/>
    <x v="11"/>
    <x v="41"/>
    <x v="41"/>
    <x v="3"/>
    <x v="0"/>
    <x v="569"/>
    <x v="124"/>
    <x v="127"/>
    <x v="23"/>
    <x v="466"/>
    <x v="0"/>
    <x v="0"/>
    <m/>
    <m/>
    <m/>
    <m/>
  </r>
  <r>
    <x v="0"/>
    <x v="12"/>
    <x v="11"/>
    <x v="41"/>
    <x v="41"/>
    <x v="3"/>
    <x v="1"/>
    <x v="570"/>
    <x v="121"/>
    <x v="124"/>
    <x v="36"/>
    <x v="432"/>
    <x v="25"/>
    <x v="4"/>
    <m/>
    <m/>
    <n v="0"/>
    <n v="0"/>
  </r>
  <r>
    <x v="0"/>
    <x v="12"/>
    <x v="11"/>
    <x v="41"/>
    <x v="41"/>
    <x v="3"/>
    <x v="1"/>
    <x v="571"/>
    <x v="124"/>
    <x v="127"/>
    <x v="32"/>
    <x v="467"/>
    <x v="13"/>
    <x v="4"/>
    <m/>
    <m/>
    <n v="0"/>
    <n v="0"/>
  </r>
  <r>
    <x v="0"/>
    <x v="12"/>
    <x v="11"/>
    <x v="41"/>
    <x v="41"/>
    <x v="3"/>
    <x v="1"/>
    <x v="572"/>
    <x v="121"/>
    <x v="124"/>
    <x v="33"/>
    <x v="468"/>
    <x v="4"/>
    <x v="4"/>
    <m/>
    <m/>
    <n v="0"/>
    <n v="0"/>
  </r>
  <r>
    <x v="0"/>
    <x v="12"/>
    <x v="11"/>
    <x v="41"/>
    <x v="41"/>
    <x v="3"/>
    <x v="0"/>
    <x v="573"/>
    <x v="125"/>
    <x v="128"/>
    <x v="23"/>
    <x v="469"/>
    <x v="0"/>
    <x v="0"/>
    <m/>
    <m/>
    <m/>
    <m/>
  </r>
  <r>
    <x v="0"/>
    <x v="12"/>
    <x v="11"/>
    <x v="41"/>
    <x v="41"/>
    <x v="3"/>
    <x v="1"/>
    <x v="574"/>
    <x v="121"/>
    <x v="124"/>
    <x v="34"/>
    <x v="432"/>
    <x v="4"/>
    <x v="4"/>
    <m/>
    <m/>
    <n v="0"/>
    <n v="0"/>
  </r>
  <r>
    <x v="0"/>
    <x v="12"/>
    <x v="11"/>
    <x v="41"/>
    <x v="41"/>
    <x v="3"/>
    <x v="1"/>
    <x v="575"/>
    <x v="125"/>
    <x v="128"/>
    <x v="37"/>
    <x v="429"/>
    <x v="4"/>
    <x v="4"/>
    <m/>
    <m/>
    <n v="0"/>
    <n v="0"/>
  </r>
  <r>
    <x v="0"/>
    <x v="12"/>
    <x v="11"/>
    <x v="41"/>
    <x v="41"/>
    <x v="3"/>
    <x v="1"/>
    <x v="576"/>
    <x v="121"/>
    <x v="124"/>
    <x v="48"/>
    <x v="470"/>
    <x v="25"/>
    <x v="4"/>
    <m/>
    <m/>
    <n v="0"/>
    <n v="0"/>
  </r>
  <r>
    <x v="0"/>
    <x v="12"/>
    <x v="11"/>
    <x v="41"/>
    <x v="41"/>
    <x v="3"/>
    <x v="1"/>
    <x v="577"/>
    <x v="125"/>
    <x v="128"/>
    <x v="49"/>
    <x v="460"/>
    <x v="4"/>
    <x v="4"/>
    <m/>
    <m/>
    <n v="0"/>
    <n v="0"/>
  </r>
  <r>
    <x v="0"/>
    <x v="12"/>
    <x v="11"/>
    <x v="41"/>
    <x v="41"/>
    <x v="3"/>
    <x v="1"/>
    <x v="578"/>
    <x v="121"/>
    <x v="124"/>
    <x v="51"/>
    <x v="471"/>
    <x v="4"/>
    <x v="4"/>
    <m/>
    <m/>
    <n v="0"/>
    <n v="0"/>
  </r>
  <r>
    <x v="0"/>
    <x v="12"/>
    <x v="11"/>
    <x v="41"/>
    <x v="41"/>
    <x v="3"/>
    <x v="1"/>
    <x v="579"/>
    <x v="125"/>
    <x v="128"/>
    <x v="50"/>
    <x v="472"/>
    <x v="4"/>
    <x v="4"/>
    <m/>
    <m/>
    <n v="0"/>
    <n v="0"/>
  </r>
  <r>
    <x v="0"/>
    <x v="12"/>
    <x v="11"/>
    <x v="42"/>
    <x v="42"/>
    <x v="3"/>
    <x v="0"/>
    <x v="580"/>
    <x v="126"/>
    <x v="129"/>
    <x v="23"/>
    <x v="473"/>
    <x v="0"/>
    <x v="0"/>
    <m/>
    <m/>
    <m/>
    <m/>
  </r>
  <r>
    <x v="0"/>
    <x v="12"/>
    <x v="11"/>
    <x v="42"/>
    <x v="42"/>
    <x v="3"/>
    <x v="0"/>
    <x v="581"/>
    <x v="127"/>
    <x v="130"/>
    <x v="23"/>
    <x v="474"/>
    <x v="0"/>
    <x v="0"/>
    <m/>
    <m/>
    <m/>
    <m/>
  </r>
  <r>
    <x v="0"/>
    <x v="12"/>
    <x v="11"/>
    <x v="42"/>
    <x v="42"/>
    <x v="3"/>
    <x v="1"/>
    <x v="582"/>
    <x v="126"/>
    <x v="129"/>
    <x v="25"/>
    <x v="432"/>
    <x v="25"/>
    <x v="4"/>
    <m/>
    <m/>
    <n v="0"/>
    <n v="0"/>
  </r>
  <r>
    <x v="0"/>
    <x v="12"/>
    <x v="11"/>
    <x v="42"/>
    <x v="42"/>
    <x v="3"/>
    <x v="1"/>
    <x v="583"/>
    <x v="127"/>
    <x v="130"/>
    <x v="26"/>
    <x v="468"/>
    <x v="4"/>
    <x v="4"/>
    <m/>
    <m/>
    <n v="0"/>
    <n v="0"/>
  </r>
  <r>
    <x v="0"/>
    <x v="12"/>
    <x v="11"/>
    <x v="42"/>
    <x v="42"/>
    <x v="3"/>
    <x v="1"/>
    <x v="584"/>
    <x v="126"/>
    <x v="129"/>
    <x v="27"/>
    <x v="418"/>
    <x v="4"/>
    <x v="4"/>
    <m/>
    <m/>
    <n v="0"/>
    <n v="0"/>
  </r>
  <r>
    <x v="0"/>
    <x v="12"/>
    <x v="11"/>
    <x v="42"/>
    <x v="42"/>
    <x v="3"/>
    <x v="1"/>
    <x v="585"/>
    <x v="127"/>
    <x v="130"/>
    <x v="28"/>
    <x v="449"/>
    <x v="4"/>
    <x v="4"/>
    <m/>
    <m/>
    <n v="0"/>
    <n v="0"/>
  </r>
  <r>
    <x v="0"/>
    <x v="12"/>
    <x v="11"/>
    <x v="42"/>
    <x v="42"/>
    <x v="3"/>
    <x v="1"/>
    <x v="586"/>
    <x v="126"/>
    <x v="129"/>
    <x v="31"/>
    <x v="475"/>
    <x v="25"/>
    <x v="4"/>
    <m/>
    <m/>
    <n v="0"/>
    <n v="0"/>
  </r>
  <r>
    <x v="0"/>
    <x v="12"/>
    <x v="11"/>
    <x v="42"/>
    <x v="42"/>
    <x v="3"/>
    <x v="1"/>
    <x v="587"/>
    <x v="127"/>
    <x v="130"/>
    <x v="36"/>
    <x v="476"/>
    <x v="4"/>
    <x v="4"/>
    <m/>
    <m/>
    <n v="0"/>
    <n v="0"/>
  </r>
  <r>
    <x v="0"/>
    <x v="12"/>
    <x v="11"/>
    <x v="42"/>
    <x v="42"/>
    <x v="3"/>
    <x v="1"/>
    <x v="588"/>
    <x v="126"/>
    <x v="129"/>
    <x v="32"/>
    <x v="477"/>
    <x v="4"/>
    <x v="4"/>
    <m/>
    <m/>
    <n v="0"/>
    <n v="0"/>
  </r>
  <r>
    <x v="0"/>
    <x v="12"/>
    <x v="11"/>
    <x v="42"/>
    <x v="42"/>
    <x v="3"/>
    <x v="1"/>
    <x v="589"/>
    <x v="127"/>
    <x v="130"/>
    <x v="33"/>
    <x v="478"/>
    <x v="4"/>
    <x v="4"/>
    <m/>
    <m/>
    <n v="0"/>
    <n v="0"/>
  </r>
  <r>
    <x v="0"/>
    <x v="12"/>
    <x v="11"/>
    <x v="42"/>
    <x v="42"/>
    <x v="3"/>
    <x v="1"/>
    <x v="590"/>
    <x v="126"/>
    <x v="129"/>
    <x v="34"/>
    <x v="479"/>
    <x v="4"/>
    <x v="4"/>
    <m/>
    <m/>
    <n v="0"/>
    <n v="0"/>
  </r>
  <r>
    <x v="0"/>
    <x v="12"/>
    <x v="11"/>
    <x v="42"/>
    <x v="42"/>
    <x v="3"/>
    <x v="1"/>
    <x v="591"/>
    <x v="127"/>
    <x v="130"/>
    <x v="37"/>
    <x v="480"/>
    <x v="4"/>
    <x v="4"/>
    <m/>
    <m/>
    <n v="0"/>
    <n v="0"/>
  </r>
  <r>
    <x v="0"/>
    <x v="12"/>
    <x v="11"/>
    <x v="42"/>
    <x v="42"/>
    <x v="3"/>
    <x v="1"/>
    <x v="592"/>
    <x v="126"/>
    <x v="129"/>
    <x v="48"/>
    <x v="481"/>
    <x v="4"/>
    <x v="4"/>
    <m/>
    <m/>
    <n v="0"/>
    <n v="0"/>
  </r>
  <r>
    <x v="0"/>
    <x v="12"/>
    <x v="11"/>
    <x v="42"/>
    <x v="42"/>
    <x v="3"/>
    <x v="1"/>
    <x v="593"/>
    <x v="127"/>
    <x v="130"/>
    <x v="49"/>
    <x v="471"/>
    <x v="4"/>
    <x v="4"/>
    <m/>
    <m/>
    <n v="0"/>
    <n v="0"/>
  </r>
  <r>
    <x v="0"/>
    <x v="12"/>
    <x v="11"/>
    <x v="42"/>
    <x v="42"/>
    <x v="3"/>
    <x v="1"/>
    <x v="594"/>
    <x v="126"/>
    <x v="129"/>
    <x v="51"/>
    <x v="482"/>
    <x v="4"/>
    <x v="4"/>
    <m/>
    <m/>
    <n v="0"/>
    <n v="0"/>
  </r>
  <r>
    <x v="0"/>
    <x v="12"/>
    <x v="11"/>
    <x v="42"/>
    <x v="42"/>
    <x v="3"/>
    <x v="1"/>
    <x v="595"/>
    <x v="127"/>
    <x v="130"/>
    <x v="50"/>
    <x v="483"/>
    <x v="25"/>
    <x v="4"/>
    <m/>
    <m/>
    <n v="0"/>
    <n v="0"/>
  </r>
  <r>
    <x v="0"/>
    <x v="12"/>
    <x v="11"/>
    <x v="42"/>
    <x v="42"/>
    <x v="3"/>
    <x v="1"/>
    <x v="596"/>
    <x v="126"/>
    <x v="129"/>
    <x v="52"/>
    <x v="484"/>
    <x v="25"/>
    <x v="4"/>
    <m/>
    <m/>
    <n v="0"/>
    <n v="0"/>
  </r>
  <r>
    <x v="0"/>
    <x v="12"/>
    <x v="11"/>
    <x v="42"/>
    <x v="42"/>
    <x v="3"/>
    <x v="1"/>
    <x v="597"/>
    <x v="127"/>
    <x v="130"/>
    <x v="58"/>
    <x v="471"/>
    <x v="25"/>
    <x v="4"/>
    <m/>
    <m/>
    <n v="0"/>
    <n v="0"/>
  </r>
  <r>
    <x v="0"/>
    <x v="12"/>
    <x v="11"/>
    <x v="42"/>
    <x v="42"/>
    <x v="3"/>
    <x v="1"/>
    <x v="598"/>
    <x v="126"/>
    <x v="129"/>
    <x v="59"/>
    <x v="485"/>
    <x v="4"/>
    <x v="4"/>
    <m/>
    <m/>
    <n v="0"/>
    <n v="0"/>
  </r>
  <r>
    <x v="0"/>
    <x v="12"/>
    <x v="11"/>
    <x v="42"/>
    <x v="42"/>
    <x v="3"/>
    <x v="1"/>
    <x v="599"/>
    <x v="127"/>
    <x v="130"/>
    <x v="53"/>
    <x v="486"/>
    <x v="4"/>
    <x v="4"/>
    <m/>
    <m/>
    <n v="0"/>
    <n v="0"/>
  </r>
  <r>
    <x v="0"/>
    <x v="12"/>
    <x v="11"/>
    <x v="42"/>
    <x v="42"/>
    <x v="3"/>
    <x v="0"/>
    <x v="600"/>
    <x v="126"/>
    <x v="129"/>
    <x v="60"/>
    <x v="0"/>
    <x v="0"/>
    <x v="0"/>
    <s v="J.D"/>
    <m/>
    <m/>
    <m/>
  </r>
  <r>
    <x v="0"/>
    <x v="12"/>
    <x v="11"/>
    <x v="2"/>
    <x v="2"/>
    <x v="0"/>
    <x v="2"/>
    <x v="601"/>
    <x v="127"/>
    <x v="130"/>
    <x v="30"/>
    <x v="0"/>
    <x v="0"/>
    <x v="0"/>
    <m/>
    <m/>
    <m/>
    <m/>
  </r>
  <r>
    <x v="0"/>
    <x v="13"/>
    <x v="12"/>
    <x v="43"/>
    <x v="43"/>
    <x v="1"/>
    <x v="0"/>
    <x v="602"/>
    <x v="126"/>
    <x v="129"/>
    <x v="23"/>
    <x v="0"/>
    <x v="103"/>
    <x v="0"/>
    <m/>
    <m/>
    <m/>
    <m/>
  </r>
  <r>
    <x v="0"/>
    <x v="13"/>
    <x v="12"/>
    <x v="43"/>
    <x v="43"/>
    <x v="1"/>
    <x v="0"/>
    <x v="603"/>
    <x v="127"/>
    <x v="130"/>
    <x v="23"/>
    <x v="0"/>
    <x v="104"/>
    <x v="0"/>
    <m/>
    <m/>
    <m/>
    <m/>
  </r>
  <r>
    <x v="0"/>
    <x v="13"/>
    <x v="12"/>
    <x v="43"/>
    <x v="43"/>
    <x v="1"/>
    <x v="0"/>
    <x v="604"/>
    <x v="126"/>
    <x v="129"/>
    <x v="24"/>
    <x v="31"/>
    <x v="3"/>
    <x v="1"/>
    <s v="Rate"/>
    <s v="Amount"/>
    <m/>
    <m/>
  </r>
  <r>
    <x v="0"/>
    <x v="13"/>
    <x v="12"/>
    <x v="43"/>
    <x v="43"/>
    <x v="1"/>
    <x v="0"/>
    <x v="605"/>
    <x v="127"/>
    <x v="130"/>
    <x v="23"/>
    <x v="0"/>
    <x v="0"/>
    <x v="0"/>
    <m/>
    <s v="J.D"/>
    <m/>
    <m/>
  </r>
  <r>
    <x v="0"/>
    <x v="13"/>
    <x v="12"/>
    <x v="43"/>
    <x v="43"/>
    <x v="1"/>
    <x v="0"/>
    <x v="606"/>
    <x v="128"/>
    <x v="131"/>
    <x v="23"/>
    <x v="487"/>
    <x v="0"/>
    <x v="0"/>
    <m/>
    <m/>
    <m/>
    <m/>
  </r>
  <r>
    <x v="0"/>
    <x v="13"/>
    <x v="12"/>
    <x v="43"/>
    <x v="43"/>
    <x v="1"/>
    <x v="0"/>
    <x v="607"/>
    <x v="129"/>
    <x v="132"/>
    <x v="23"/>
    <x v="488"/>
    <x v="0"/>
    <x v="0"/>
    <m/>
    <m/>
    <m/>
    <m/>
  </r>
  <r>
    <x v="0"/>
    <x v="13"/>
    <x v="12"/>
    <x v="43"/>
    <x v="43"/>
    <x v="1"/>
    <x v="1"/>
    <x v="608"/>
    <x v="128"/>
    <x v="131"/>
    <x v="25"/>
    <x v="489"/>
    <x v="19"/>
    <x v="7"/>
    <n v="350"/>
    <n v="2100"/>
    <n v="350"/>
    <n v="2100"/>
  </r>
  <r>
    <x v="0"/>
    <x v="13"/>
    <x v="12"/>
    <x v="43"/>
    <x v="43"/>
    <x v="1"/>
    <x v="0"/>
    <x v="609"/>
    <x v="130"/>
    <x v="133"/>
    <x v="23"/>
    <x v="490"/>
    <x v="0"/>
    <x v="0"/>
    <m/>
    <m/>
    <m/>
    <m/>
  </r>
  <r>
    <x v="0"/>
    <x v="13"/>
    <x v="12"/>
    <x v="43"/>
    <x v="43"/>
    <x v="1"/>
    <x v="1"/>
    <x v="610"/>
    <x v="128"/>
    <x v="131"/>
    <x v="26"/>
    <x v="491"/>
    <x v="105"/>
    <x v="7"/>
    <n v="280"/>
    <n v="6440"/>
    <n v="280"/>
    <n v="6440"/>
  </r>
  <r>
    <x v="0"/>
    <x v="13"/>
    <x v="12"/>
    <x v="43"/>
    <x v="43"/>
    <x v="1"/>
    <x v="1"/>
    <x v="611"/>
    <x v="130"/>
    <x v="133"/>
    <x v="27"/>
    <x v="492"/>
    <x v="45"/>
    <x v="7"/>
    <n v="336"/>
    <n v="2352"/>
    <n v="336"/>
    <n v="2352"/>
  </r>
  <r>
    <x v="0"/>
    <x v="13"/>
    <x v="12"/>
    <x v="43"/>
    <x v="43"/>
    <x v="1"/>
    <x v="1"/>
    <x v="612"/>
    <x v="128"/>
    <x v="131"/>
    <x v="28"/>
    <x v="493"/>
    <x v="49"/>
    <x v="7"/>
    <m/>
    <m/>
    <n v="0"/>
    <n v="0"/>
  </r>
  <r>
    <x v="0"/>
    <x v="13"/>
    <x v="12"/>
    <x v="44"/>
    <x v="44"/>
    <x v="1"/>
    <x v="0"/>
    <x v="613"/>
    <x v="131"/>
    <x v="134"/>
    <x v="23"/>
    <x v="494"/>
    <x v="0"/>
    <x v="0"/>
    <m/>
    <m/>
    <m/>
    <m/>
  </r>
  <r>
    <x v="0"/>
    <x v="13"/>
    <x v="12"/>
    <x v="44"/>
    <x v="44"/>
    <x v="1"/>
    <x v="0"/>
    <x v="614"/>
    <x v="132"/>
    <x v="135"/>
    <x v="23"/>
    <x v="495"/>
    <x v="0"/>
    <x v="0"/>
    <m/>
    <m/>
    <m/>
    <m/>
  </r>
  <r>
    <x v="0"/>
    <x v="13"/>
    <x v="12"/>
    <x v="44"/>
    <x v="44"/>
    <x v="1"/>
    <x v="1"/>
    <x v="615"/>
    <x v="131"/>
    <x v="134"/>
    <x v="25"/>
    <x v="496"/>
    <x v="4"/>
    <x v="4"/>
    <n v="1344"/>
    <n v="1344"/>
    <n v="1344"/>
    <n v="1344"/>
  </r>
  <r>
    <x v="0"/>
    <x v="13"/>
    <x v="12"/>
    <x v="44"/>
    <x v="44"/>
    <x v="1"/>
    <x v="1"/>
    <x v="616"/>
    <x v="132"/>
    <x v="135"/>
    <x v="26"/>
    <x v="497"/>
    <x v="4"/>
    <x v="4"/>
    <n v="1260"/>
    <n v="1260"/>
    <n v="1260"/>
    <n v="1260"/>
  </r>
  <r>
    <x v="0"/>
    <x v="13"/>
    <x v="12"/>
    <x v="44"/>
    <x v="44"/>
    <x v="1"/>
    <x v="1"/>
    <x v="617"/>
    <x v="131"/>
    <x v="134"/>
    <x v="27"/>
    <x v="498"/>
    <x v="4"/>
    <x v="4"/>
    <n v="735"/>
    <n v="735"/>
    <n v="735"/>
    <n v="735"/>
  </r>
  <r>
    <x v="0"/>
    <x v="13"/>
    <x v="12"/>
    <x v="44"/>
    <x v="44"/>
    <x v="1"/>
    <x v="0"/>
    <x v="618"/>
    <x v="132"/>
    <x v="135"/>
    <x v="61"/>
    <x v="0"/>
    <x v="0"/>
    <x v="0"/>
    <m/>
    <m/>
    <m/>
    <m/>
  </r>
  <r>
    <x v="0"/>
    <x v="13"/>
    <x v="12"/>
    <x v="2"/>
    <x v="2"/>
    <x v="0"/>
    <x v="2"/>
    <x v="619"/>
    <x v="131"/>
    <x v="134"/>
    <x v="30"/>
    <x v="0"/>
    <x v="0"/>
    <x v="0"/>
    <s v="J.D"/>
    <n v="14231"/>
    <m/>
    <m/>
  </r>
  <r>
    <x v="0"/>
    <x v="14"/>
    <x v="13"/>
    <x v="45"/>
    <x v="45"/>
    <x v="4"/>
    <x v="0"/>
    <x v="620"/>
    <x v="132"/>
    <x v="135"/>
    <x v="62"/>
    <x v="0"/>
    <x v="0"/>
    <x v="0"/>
    <m/>
    <m/>
    <m/>
    <m/>
  </r>
  <r>
    <x v="0"/>
    <x v="14"/>
    <x v="13"/>
    <x v="45"/>
    <x v="45"/>
    <x v="4"/>
    <x v="0"/>
    <x v="621"/>
    <x v="131"/>
    <x v="134"/>
    <x v="63"/>
    <x v="0"/>
    <x v="0"/>
    <x v="0"/>
    <m/>
    <m/>
    <m/>
    <m/>
  </r>
  <r>
    <x v="0"/>
    <x v="14"/>
    <x v="13"/>
    <x v="45"/>
    <x v="45"/>
    <x v="4"/>
    <x v="0"/>
    <x v="622"/>
    <x v="132"/>
    <x v="135"/>
    <x v="24"/>
    <x v="31"/>
    <x v="3"/>
    <x v="1"/>
    <s v="Rate"/>
    <s v="Amount"/>
    <m/>
    <m/>
  </r>
  <r>
    <x v="0"/>
    <x v="14"/>
    <x v="13"/>
    <x v="45"/>
    <x v="45"/>
    <x v="4"/>
    <x v="0"/>
    <x v="623"/>
    <x v="131"/>
    <x v="134"/>
    <x v="23"/>
    <x v="0"/>
    <x v="0"/>
    <x v="0"/>
    <m/>
    <s v="JD"/>
    <m/>
    <m/>
  </r>
  <r>
    <x v="0"/>
    <x v="14"/>
    <x v="13"/>
    <x v="45"/>
    <x v="45"/>
    <x v="4"/>
    <x v="0"/>
    <x v="624"/>
    <x v="133"/>
    <x v="136"/>
    <x v="23"/>
    <x v="499"/>
    <x v="0"/>
    <x v="0"/>
    <m/>
    <m/>
    <m/>
    <m/>
  </r>
  <r>
    <x v="0"/>
    <x v="14"/>
    <x v="13"/>
    <x v="45"/>
    <x v="45"/>
    <x v="4"/>
    <x v="0"/>
    <x v="625"/>
    <x v="134"/>
    <x v="137"/>
    <x v="23"/>
    <x v="500"/>
    <x v="0"/>
    <x v="0"/>
    <m/>
    <m/>
    <m/>
    <m/>
  </r>
  <r>
    <x v="0"/>
    <x v="14"/>
    <x v="13"/>
    <x v="45"/>
    <x v="45"/>
    <x v="4"/>
    <x v="1"/>
    <x v="626"/>
    <x v="133"/>
    <x v="136"/>
    <x v="25"/>
    <x v="501"/>
    <x v="4"/>
    <x v="4"/>
    <m/>
    <m/>
    <n v="0"/>
    <n v="0"/>
  </r>
  <r>
    <x v="0"/>
    <x v="14"/>
    <x v="13"/>
    <x v="45"/>
    <x v="45"/>
    <x v="4"/>
    <x v="1"/>
    <x v="627"/>
    <x v="134"/>
    <x v="137"/>
    <x v="26"/>
    <x v="502"/>
    <x v="4"/>
    <x v="4"/>
    <m/>
    <m/>
    <n v="0"/>
    <n v="0"/>
  </r>
  <r>
    <x v="0"/>
    <x v="14"/>
    <x v="13"/>
    <x v="45"/>
    <x v="45"/>
    <x v="4"/>
    <x v="1"/>
    <x v="628"/>
    <x v="133"/>
    <x v="136"/>
    <x v="27"/>
    <x v="503"/>
    <x v="4"/>
    <x v="4"/>
    <m/>
    <m/>
    <n v="0"/>
    <n v="0"/>
  </r>
  <r>
    <x v="0"/>
    <x v="14"/>
    <x v="13"/>
    <x v="45"/>
    <x v="45"/>
    <x v="4"/>
    <x v="0"/>
    <x v="629"/>
    <x v="134"/>
    <x v="137"/>
    <x v="64"/>
    <x v="0"/>
    <x v="0"/>
    <x v="0"/>
    <m/>
    <m/>
    <m/>
    <m/>
  </r>
  <r>
    <x v="0"/>
    <x v="14"/>
    <x v="13"/>
    <x v="2"/>
    <x v="2"/>
    <x v="0"/>
    <x v="2"/>
    <x v="630"/>
    <x v="133"/>
    <x v="136"/>
    <x v="30"/>
    <x v="0"/>
    <x v="0"/>
    <x v="0"/>
    <s v="JD"/>
    <m/>
    <m/>
    <m/>
  </r>
  <r>
    <x v="0"/>
    <x v="15"/>
    <x v="14"/>
    <x v="46"/>
    <x v="46"/>
    <x v="3"/>
    <x v="0"/>
    <x v="631"/>
    <x v="134"/>
    <x v="137"/>
    <x v="23"/>
    <x v="0"/>
    <x v="106"/>
    <x v="0"/>
    <m/>
    <m/>
    <m/>
    <m/>
  </r>
  <r>
    <x v="0"/>
    <x v="15"/>
    <x v="14"/>
    <x v="46"/>
    <x v="46"/>
    <x v="3"/>
    <x v="0"/>
    <x v="632"/>
    <x v="133"/>
    <x v="136"/>
    <x v="23"/>
    <x v="0"/>
    <x v="107"/>
    <x v="0"/>
    <m/>
    <m/>
    <m/>
    <m/>
  </r>
  <r>
    <x v="0"/>
    <x v="15"/>
    <x v="14"/>
    <x v="46"/>
    <x v="46"/>
    <x v="3"/>
    <x v="0"/>
    <x v="633"/>
    <x v="134"/>
    <x v="137"/>
    <x v="24"/>
    <x v="31"/>
    <x v="3"/>
    <x v="1"/>
    <s v="Rate"/>
    <s v="Amount"/>
    <m/>
    <m/>
  </r>
  <r>
    <x v="0"/>
    <x v="15"/>
    <x v="14"/>
    <x v="46"/>
    <x v="46"/>
    <x v="3"/>
    <x v="0"/>
    <x v="634"/>
    <x v="133"/>
    <x v="136"/>
    <x v="23"/>
    <x v="0"/>
    <x v="0"/>
    <x v="0"/>
    <m/>
    <s v="J.D"/>
    <m/>
    <m/>
  </r>
  <r>
    <x v="0"/>
    <x v="15"/>
    <x v="14"/>
    <x v="46"/>
    <x v="46"/>
    <x v="3"/>
    <x v="0"/>
    <x v="635"/>
    <x v="135"/>
    <x v="138"/>
    <x v="23"/>
    <x v="504"/>
    <x v="0"/>
    <x v="0"/>
    <m/>
    <m/>
    <m/>
    <m/>
  </r>
  <r>
    <x v="0"/>
    <x v="15"/>
    <x v="14"/>
    <x v="46"/>
    <x v="46"/>
    <x v="3"/>
    <x v="0"/>
    <x v="636"/>
    <x v="136"/>
    <x v="139"/>
    <x v="23"/>
    <x v="505"/>
    <x v="0"/>
    <x v="0"/>
    <m/>
    <m/>
    <m/>
    <m/>
  </r>
  <r>
    <x v="0"/>
    <x v="15"/>
    <x v="14"/>
    <x v="46"/>
    <x v="46"/>
    <x v="3"/>
    <x v="0"/>
    <x v="637"/>
    <x v="136"/>
    <x v="139"/>
    <x v="23"/>
    <x v="506"/>
    <x v="0"/>
    <x v="0"/>
    <m/>
    <m/>
    <m/>
    <m/>
  </r>
  <r>
    <x v="0"/>
    <x v="15"/>
    <x v="14"/>
    <x v="46"/>
    <x v="46"/>
    <x v="3"/>
    <x v="1"/>
    <x v="638"/>
    <x v="136"/>
    <x v="139"/>
    <x v="25"/>
    <x v="507"/>
    <x v="108"/>
    <x v="7"/>
    <n v="16.8"/>
    <n v="8064"/>
    <n v="16.8"/>
    <n v="8064"/>
  </r>
  <r>
    <x v="0"/>
    <x v="15"/>
    <x v="14"/>
    <x v="46"/>
    <x v="46"/>
    <x v="3"/>
    <x v="1"/>
    <x v="639"/>
    <x v="136"/>
    <x v="139"/>
    <x v="26"/>
    <x v="508"/>
    <x v="9"/>
    <x v="7"/>
    <n v="19"/>
    <n v="418"/>
    <n v="19"/>
    <n v="418"/>
  </r>
  <r>
    <x v="0"/>
    <x v="15"/>
    <x v="14"/>
    <x v="46"/>
    <x v="46"/>
    <x v="3"/>
    <x v="1"/>
    <x v="640"/>
    <x v="136"/>
    <x v="139"/>
    <x v="27"/>
    <x v="509"/>
    <x v="21"/>
    <x v="7"/>
    <n v="24"/>
    <n v="720"/>
    <n v="24"/>
    <n v="720"/>
  </r>
  <r>
    <x v="0"/>
    <x v="15"/>
    <x v="14"/>
    <x v="46"/>
    <x v="46"/>
    <x v="3"/>
    <x v="1"/>
    <x v="641"/>
    <x v="136"/>
    <x v="139"/>
    <x v="28"/>
    <x v="510"/>
    <x v="22"/>
    <x v="7"/>
    <n v="32"/>
    <n v="1600"/>
    <n v="32"/>
    <n v="1600"/>
  </r>
  <r>
    <x v="0"/>
    <x v="15"/>
    <x v="14"/>
    <x v="46"/>
    <x v="46"/>
    <x v="3"/>
    <x v="1"/>
    <x v="642"/>
    <x v="136"/>
    <x v="139"/>
    <x v="31"/>
    <x v="511"/>
    <x v="23"/>
    <x v="7"/>
    <n v="43"/>
    <n v="860"/>
    <n v="43"/>
    <n v="860"/>
  </r>
  <r>
    <x v="0"/>
    <x v="15"/>
    <x v="14"/>
    <x v="46"/>
    <x v="46"/>
    <x v="3"/>
    <x v="1"/>
    <x v="643"/>
    <x v="136"/>
    <x v="139"/>
    <x v="36"/>
    <x v="512"/>
    <x v="109"/>
    <x v="7"/>
    <m/>
    <m/>
    <n v="0"/>
    <n v="0"/>
  </r>
  <r>
    <x v="0"/>
    <x v="15"/>
    <x v="14"/>
    <x v="46"/>
    <x v="46"/>
    <x v="3"/>
    <x v="1"/>
    <x v="644"/>
    <x v="136"/>
    <x v="139"/>
    <x v="36"/>
    <x v="513"/>
    <x v="64"/>
    <x v="7"/>
    <n v="86"/>
    <n v="5590"/>
    <n v="86"/>
    <n v="5590"/>
  </r>
  <r>
    <x v="0"/>
    <x v="15"/>
    <x v="14"/>
    <x v="46"/>
    <x v="46"/>
    <x v="3"/>
    <x v="1"/>
    <x v="645"/>
    <x v="136"/>
    <x v="139"/>
    <x v="32"/>
    <x v="514"/>
    <x v="12"/>
    <x v="7"/>
    <n v="115"/>
    <n v="2185"/>
    <n v="115"/>
    <n v="2185"/>
  </r>
  <r>
    <x v="0"/>
    <x v="15"/>
    <x v="14"/>
    <x v="46"/>
    <x v="46"/>
    <x v="3"/>
    <x v="0"/>
    <x v="646"/>
    <x v="137"/>
    <x v="140"/>
    <x v="23"/>
    <x v="515"/>
    <x v="0"/>
    <x v="0"/>
    <m/>
    <m/>
    <m/>
    <m/>
  </r>
  <r>
    <x v="0"/>
    <x v="15"/>
    <x v="14"/>
    <x v="46"/>
    <x v="46"/>
    <x v="3"/>
    <x v="0"/>
    <x v="647"/>
    <x v="137"/>
    <x v="140"/>
    <x v="23"/>
    <x v="516"/>
    <x v="0"/>
    <x v="0"/>
    <m/>
    <m/>
    <m/>
    <m/>
  </r>
  <r>
    <x v="0"/>
    <x v="15"/>
    <x v="14"/>
    <x v="46"/>
    <x v="46"/>
    <x v="3"/>
    <x v="1"/>
    <x v="648"/>
    <x v="137"/>
    <x v="140"/>
    <x v="33"/>
    <x v="507"/>
    <x v="4"/>
    <x v="4"/>
    <n v="36"/>
    <n v="36"/>
    <n v="36"/>
    <n v="36"/>
  </r>
  <r>
    <x v="0"/>
    <x v="15"/>
    <x v="14"/>
    <x v="46"/>
    <x v="46"/>
    <x v="3"/>
    <x v="1"/>
    <x v="649"/>
    <x v="137"/>
    <x v="140"/>
    <x v="34"/>
    <x v="509"/>
    <x v="4"/>
    <x v="4"/>
    <n v="66"/>
    <n v="66"/>
    <n v="66"/>
    <n v="66"/>
  </r>
  <r>
    <x v="0"/>
    <x v="15"/>
    <x v="14"/>
    <x v="46"/>
    <x v="46"/>
    <x v="3"/>
    <x v="1"/>
    <x v="650"/>
    <x v="137"/>
    <x v="140"/>
    <x v="37"/>
    <x v="510"/>
    <x v="10"/>
    <x v="4"/>
    <n v="93"/>
    <n v="372"/>
    <n v="93"/>
    <n v="372"/>
  </r>
  <r>
    <x v="0"/>
    <x v="15"/>
    <x v="14"/>
    <x v="46"/>
    <x v="46"/>
    <x v="3"/>
    <x v="1"/>
    <x v="651"/>
    <x v="137"/>
    <x v="140"/>
    <x v="48"/>
    <x v="513"/>
    <x v="4"/>
    <x v="4"/>
    <n v="440"/>
    <n v="440"/>
    <n v="440"/>
    <n v="440"/>
  </r>
  <r>
    <x v="0"/>
    <x v="15"/>
    <x v="14"/>
    <x v="46"/>
    <x v="46"/>
    <x v="3"/>
    <x v="1"/>
    <x v="652"/>
    <x v="137"/>
    <x v="140"/>
    <x v="49"/>
    <x v="514"/>
    <x v="10"/>
    <x v="4"/>
    <n v="1092"/>
    <n v="4368"/>
    <n v="1092"/>
    <n v="4368"/>
  </r>
  <r>
    <x v="0"/>
    <x v="15"/>
    <x v="14"/>
    <x v="46"/>
    <x v="46"/>
    <x v="3"/>
    <x v="0"/>
    <x v="653"/>
    <x v="138"/>
    <x v="141"/>
    <x v="23"/>
    <x v="517"/>
    <x v="0"/>
    <x v="0"/>
    <m/>
    <m/>
    <m/>
    <m/>
  </r>
  <r>
    <x v="0"/>
    <x v="15"/>
    <x v="14"/>
    <x v="46"/>
    <x v="46"/>
    <x v="3"/>
    <x v="1"/>
    <x v="654"/>
    <x v="137"/>
    <x v="140"/>
    <x v="25"/>
    <x v="507"/>
    <x v="25"/>
    <x v="4"/>
    <m/>
    <m/>
    <n v="0"/>
    <n v="0"/>
  </r>
  <r>
    <x v="0"/>
    <x v="15"/>
    <x v="14"/>
    <x v="46"/>
    <x v="46"/>
    <x v="3"/>
    <x v="0"/>
    <x v="655"/>
    <x v="139"/>
    <x v="142"/>
    <x v="23"/>
    <x v="518"/>
    <x v="0"/>
    <x v="0"/>
    <m/>
    <m/>
    <m/>
    <m/>
  </r>
  <r>
    <x v="0"/>
    <x v="15"/>
    <x v="14"/>
    <x v="46"/>
    <x v="46"/>
    <x v="3"/>
    <x v="0"/>
    <x v="656"/>
    <x v="139"/>
    <x v="143"/>
    <x v="23"/>
    <x v="519"/>
    <x v="0"/>
    <x v="0"/>
    <m/>
    <m/>
    <m/>
    <m/>
  </r>
  <r>
    <x v="0"/>
    <x v="15"/>
    <x v="14"/>
    <x v="46"/>
    <x v="46"/>
    <x v="3"/>
    <x v="0"/>
    <x v="657"/>
    <x v="139"/>
    <x v="144"/>
    <x v="23"/>
    <x v="520"/>
    <x v="0"/>
    <x v="0"/>
    <m/>
    <m/>
    <m/>
    <m/>
  </r>
  <r>
    <x v="0"/>
    <x v="15"/>
    <x v="14"/>
    <x v="46"/>
    <x v="46"/>
    <x v="3"/>
    <x v="1"/>
    <x v="658"/>
    <x v="139"/>
    <x v="144"/>
    <x v="25"/>
    <x v="513"/>
    <x v="4"/>
    <x v="4"/>
    <n v="1600"/>
    <n v="1600"/>
    <n v="1600"/>
    <n v="1600"/>
  </r>
  <r>
    <x v="0"/>
    <x v="15"/>
    <x v="14"/>
    <x v="46"/>
    <x v="46"/>
    <x v="3"/>
    <x v="0"/>
    <x v="659"/>
    <x v="139"/>
    <x v="145"/>
    <x v="23"/>
    <x v="521"/>
    <x v="0"/>
    <x v="0"/>
    <m/>
    <m/>
    <m/>
    <m/>
  </r>
  <r>
    <x v="0"/>
    <x v="15"/>
    <x v="14"/>
    <x v="46"/>
    <x v="46"/>
    <x v="3"/>
    <x v="1"/>
    <x v="660"/>
    <x v="139"/>
    <x v="145"/>
    <x v="26"/>
    <x v="513"/>
    <x v="4"/>
    <x v="4"/>
    <n v="352"/>
    <n v="352"/>
    <n v="352"/>
    <n v="352"/>
  </r>
  <r>
    <x v="0"/>
    <x v="15"/>
    <x v="14"/>
    <x v="46"/>
    <x v="46"/>
    <x v="3"/>
    <x v="1"/>
    <x v="661"/>
    <x v="139"/>
    <x v="145"/>
    <x v="27"/>
    <x v="514"/>
    <x v="25"/>
    <x v="4"/>
    <n v="880"/>
    <n v="1760"/>
    <n v="880"/>
    <n v="1760"/>
  </r>
  <r>
    <x v="0"/>
    <x v="15"/>
    <x v="14"/>
    <x v="46"/>
    <x v="46"/>
    <x v="3"/>
    <x v="0"/>
    <x v="662"/>
    <x v="139"/>
    <x v="146"/>
    <x v="23"/>
    <x v="522"/>
    <x v="0"/>
    <x v="0"/>
    <m/>
    <m/>
    <m/>
    <m/>
  </r>
  <r>
    <x v="0"/>
    <x v="15"/>
    <x v="14"/>
    <x v="46"/>
    <x v="46"/>
    <x v="3"/>
    <x v="1"/>
    <x v="663"/>
    <x v="139"/>
    <x v="146"/>
    <x v="28"/>
    <x v="513"/>
    <x v="25"/>
    <x v="4"/>
    <n v="1375"/>
    <n v="2750"/>
    <n v="1375"/>
    <n v="2750"/>
  </r>
  <r>
    <x v="0"/>
    <x v="15"/>
    <x v="14"/>
    <x v="46"/>
    <x v="46"/>
    <x v="3"/>
    <x v="0"/>
    <x v="664"/>
    <x v="139"/>
    <x v="147"/>
    <x v="23"/>
    <x v="523"/>
    <x v="0"/>
    <x v="0"/>
    <m/>
    <m/>
    <m/>
    <m/>
  </r>
  <r>
    <x v="0"/>
    <x v="15"/>
    <x v="14"/>
    <x v="46"/>
    <x v="46"/>
    <x v="3"/>
    <x v="1"/>
    <x v="665"/>
    <x v="139"/>
    <x v="147"/>
    <x v="36"/>
    <x v="524"/>
    <x v="91"/>
    <x v="4"/>
    <m/>
    <m/>
    <n v="0"/>
    <n v="0"/>
  </r>
  <r>
    <x v="0"/>
    <x v="15"/>
    <x v="14"/>
    <x v="46"/>
    <x v="46"/>
    <x v="3"/>
    <x v="1"/>
    <x v="666"/>
    <x v="139"/>
    <x v="147"/>
    <x v="32"/>
    <x v="525"/>
    <x v="110"/>
    <x v="4"/>
    <m/>
    <m/>
    <n v="0"/>
    <n v="0"/>
  </r>
  <r>
    <x v="0"/>
    <x v="15"/>
    <x v="14"/>
    <x v="46"/>
    <x v="46"/>
    <x v="3"/>
    <x v="1"/>
    <x v="667"/>
    <x v="139"/>
    <x v="147"/>
    <x v="33"/>
    <x v="526"/>
    <x v="19"/>
    <x v="4"/>
    <m/>
    <m/>
    <n v="0"/>
    <n v="0"/>
  </r>
  <r>
    <x v="0"/>
    <x v="15"/>
    <x v="14"/>
    <x v="46"/>
    <x v="46"/>
    <x v="3"/>
    <x v="0"/>
    <x v="668"/>
    <x v="139"/>
    <x v="148"/>
    <x v="23"/>
    <x v="527"/>
    <x v="0"/>
    <x v="0"/>
    <m/>
    <m/>
    <m/>
    <m/>
  </r>
  <r>
    <x v="0"/>
    <x v="15"/>
    <x v="14"/>
    <x v="46"/>
    <x v="46"/>
    <x v="3"/>
    <x v="1"/>
    <x v="669"/>
    <x v="139"/>
    <x v="148"/>
    <x v="31"/>
    <x v="528"/>
    <x v="13"/>
    <x v="4"/>
    <n v="550"/>
    <n v="1650"/>
    <n v="550"/>
    <n v="1650"/>
  </r>
  <r>
    <x v="0"/>
    <x v="15"/>
    <x v="14"/>
    <x v="46"/>
    <x v="46"/>
    <x v="3"/>
    <x v="1"/>
    <x v="670"/>
    <x v="139"/>
    <x v="148"/>
    <x v="36"/>
    <x v="529"/>
    <x v="25"/>
    <x v="4"/>
    <n v="400"/>
    <n v="800"/>
    <n v="400"/>
    <n v="800"/>
  </r>
  <r>
    <x v="0"/>
    <x v="15"/>
    <x v="14"/>
    <x v="46"/>
    <x v="46"/>
    <x v="3"/>
    <x v="0"/>
    <x v="671"/>
    <x v="139"/>
    <x v="149"/>
    <x v="23"/>
    <x v="530"/>
    <x v="0"/>
    <x v="0"/>
    <m/>
    <m/>
    <m/>
    <m/>
  </r>
  <r>
    <x v="0"/>
    <x v="15"/>
    <x v="14"/>
    <x v="46"/>
    <x v="46"/>
    <x v="3"/>
    <x v="1"/>
    <x v="672"/>
    <x v="139"/>
    <x v="149"/>
    <x v="32"/>
    <x v="513"/>
    <x v="4"/>
    <x v="4"/>
    <n v="825"/>
    <n v="825"/>
    <n v="825"/>
    <n v="825"/>
  </r>
  <r>
    <x v="0"/>
    <x v="15"/>
    <x v="14"/>
    <x v="46"/>
    <x v="46"/>
    <x v="3"/>
    <x v="1"/>
    <x v="673"/>
    <x v="139"/>
    <x v="149"/>
    <x v="33"/>
    <x v="531"/>
    <x v="4"/>
    <x v="2"/>
    <n v="212"/>
    <n v="212"/>
    <n v="212"/>
    <n v="212"/>
  </r>
  <r>
    <x v="0"/>
    <x v="15"/>
    <x v="14"/>
    <x v="47"/>
    <x v="47"/>
    <x v="3"/>
    <x v="0"/>
    <x v="674"/>
    <x v="140"/>
    <x v="150"/>
    <x v="23"/>
    <x v="532"/>
    <x v="0"/>
    <x v="0"/>
    <m/>
    <m/>
    <m/>
    <m/>
  </r>
  <r>
    <x v="0"/>
    <x v="15"/>
    <x v="14"/>
    <x v="47"/>
    <x v="47"/>
    <x v="3"/>
    <x v="0"/>
    <x v="675"/>
    <x v="141"/>
    <x v="151"/>
    <x v="23"/>
    <x v="533"/>
    <x v="0"/>
    <x v="0"/>
    <m/>
    <m/>
    <m/>
    <m/>
  </r>
  <r>
    <x v="0"/>
    <x v="15"/>
    <x v="14"/>
    <x v="47"/>
    <x v="47"/>
    <x v="3"/>
    <x v="1"/>
    <x v="676"/>
    <x v="140"/>
    <x v="150"/>
    <x v="25"/>
    <x v="534"/>
    <x v="25"/>
    <x v="4"/>
    <m/>
    <m/>
    <n v="0"/>
    <n v="0"/>
  </r>
  <r>
    <x v="0"/>
    <x v="15"/>
    <x v="14"/>
    <x v="47"/>
    <x v="47"/>
    <x v="3"/>
    <x v="0"/>
    <x v="677"/>
    <x v="142"/>
    <x v="152"/>
    <x v="23"/>
    <x v="535"/>
    <x v="0"/>
    <x v="0"/>
    <m/>
    <m/>
    <m/>
    <m/>
  </r>
  <r>
    <x v="0"/>
    <x v="15"/>
    <x v="14"/>
    <x v="47"/>
    <x v="47"/>
    <x v="3"/>
    <x v="1"/>
    <x v="678"/>
    <x v="140"/>
    <x v="150"/>
    <x v="25"/>
    <x v="536"/>
    <x v="4"/>
    <x v="4"/>
    <n v="1970"/>
    <n v="1970"/>
    <n v="1970"/>
    <n v="1970"/>
  </r>
  <r>
    <x v="0"/>
    <x v="15"/>
    <x v="14"/>
    <x v="47"/>
    <x v="47"/>
    <x v="3"/>
    <x v="1"/>
    <x v="679"/>
    <x v="142"/>
    <x v="152"/>
    <x v="27"/>
    <x v="537"/>
    <x v="4"/>
    <x v="2"/>
    <m/>
    <m/>
    <n v="0"/>
    <n v="0"/>
  </r>
  <r>
    <x v="0"/>
    <x v="15"/>
    <x v="14"/>
    <x v="47"/>
    <x v="47"/>
    <x v="3"/>
    <x v="0"/>
    <x v="680"/>
    <x v="142"/>
    <x v="152"/>
    <x v="65"/>
    <x v="0"/>
    <x v="0"/>
    <x v="0"/>
    <m/>
    <m/>
    <m/>
    <m/>
  </r>
  <r>
    <x v="0"/>
    <x v="15"/>
    <x v="14"/>
    <x v="2"/>
    <x v="2"/>
    <x v="0"/>
    <x v="2"/>
    <x v="681"/>
    <x v="142"/>
    <x v="152"/>
    <x v="30"/>
    <x v="0"/>
    <x v="0"/>
    <x v="0"/>
    <s v="J.D"/>
    <n v="36638"/>
    <m/>
    <m/>
  </r>
  <r>
    <x v="0"/>
    <x v="16"/>
    <x v="15"/>
    <x v="48"/>
    <x v="48"/>
    <x v="3"/>
    <x v="0"/>
    <x v="682"/>
    <x v="142"/>
    <x v="152"/>
    <x v="23"/>
    <x v="0"/>
    <x v="111"/>
    <x v="0"/>
    <m/>
    <m/>
    <m/>
    <m/>
  </r>
  <r>
    <x v="0"/>
    <x v="16"/>
    <x v="15"/>
    <x v="48"/>
    <x v="48"/>
    <x v="3"/>
    <x v="0"/>
    <x v="683"/>
    <x v="142"/>
    <x v="152"/>
    <x v="23"/>
    <x v="0"/>
    <x v="112"/>
    <x v="0"/>
    <m/>
    <m/>
    <m/>
    <m/>
  </r>
  <r>
    <x v="0"/>
    <x v="16"/>
    <x v="15"/>
    <x v="48"/>
    <x v="48"/>
    <x v="3"/>
    <x v="0"/>
    <x v="684"/>
    <x v="142"/>
    <x v="152"/>
    <x v="24"/>
    <x v="31"/>
    <x v="3"/>
    <x v="1"/>
    <s v="Rate"/>
    <s v="Amount"/>
    <m/>
    <m/>
  </r>
  <r>
    <x v="0"/>
    <x v="16"/>
    <x v="15"/>
    <x v="48"/>
    <x v="48"/>
    <x v="3"/>
    <x v="0"/>
    <x v="685"/>
    <x v="142"/>
    <x v="152"/>
    <x v="23"/>
    <x v="0"/>
    <x v="0"/>
    <x v="0"/>
    <m/>
    <s v="J.D"/>
    <m/>
    <m/>
  </r>
  <r>
    <x v="0"/>
    <x v="16"/>
    <x v="15"/>
    <x v="48"/>
    <x v="48"/>
    <x v="3"/>
    <x v="0"/>
    <x v="686"/>
    <x v="143"/>
    <x v="153"/>
    <x v="23"/>
    <x v="538"/>
    <x v="0"/>
    <x v="0"/>
    <m/>
    <m/>
    <m/>
    <m/>
  </r>
  <r>
    <x v="0"/>
    <x v="16"/>
    <x v="15"/>
    <x v="48"/>
    <x v="48"/>
    <x v="3"/>
    <x v="0"/>
    <x v="687"/>
    <x v="144"/>
    <x v="154"/>
    <x v="23"/>
    <x v="539"/>
    <x v="0"/>
    <x v="0"/>
    <m/>
    <m/>
    <m/>
    <m/>
  </r>
  <r>
    <x v="0"/>
    <x v="16"/>
    <x v="15"/>
    <x v="48"/>
    <x v="48"/>
    <x v="3"/>
    <x v="0"/>
    <x v="688"/>
    <x v="145"/>
    <x v="155"/>
    <x v="23"/>
    <x v="540"/>
    <x v="0"/>
    <x v="0"/>
    <m/>
    <m/>
    <m/>
    <m/>
  </r>
  <r>
    <x v="0"/>
    <x v="16"/>
    <x v="15"/>
    <x v="48"/>
    <x v="48"/>
    <x v="3"/>
    <x v="0"/>
    <x v="689"/>
    <x v="145"/>
    <x v="155"/>
    <x v="23"/>
    <x v="541"/>
    <x v="0"/>
    <x v="0"/>
    <m/>
    <m/>
    <m/>
    <m/>
  </r>
  <r>
    <x v="0"/>
    <x v="16"/>
    <x v="15"/>
    <x v="48"/>
    <x v="48"/>
    <x v="3"/>
    <x v="1"/>
    <x v="690"/>
    <x v="145"/>
    <x v="155"/>
    <x v="25"/>
    <x v="542"/>
    <x v="97"/>
    <x v="7"/>
    <n v="3.9"/>
    <n v="585"/>
    <n v="3.9"/>
    <n v="585"/>
  </r>
  <r>
    <x v="0"/>
    <x v="16"/>
    <x v="15"/>
    <x v="48"/>
    <x v="48"/>
    <x v="3"/>
    <x v="1"/>
    <x v="691"/>
    <x v="145"/>
    <x v="155"/>
    <x v="26"/>
    <x v="543"/>
    <x v="98"/>
    <x v="7"/>
    <n v="4.9000000000000004"/>
    <n v="490.00000000000006"/>
    <n v="4.9000000000000004"/>
    <n v="490.00000000000006"/>
  </r>
  <r>
    <x v="0"/>
    <x v="16"/>
    <x v="15"/>
    <x v="48"/>
    <x v="48"/>
    <x v="3"/>
    <x v="1"/>
    <x v="692"/>
    <x v="145"/>
    <x v="155"/>
    <x v="27"/>
    <x v="544"/>
    <x v="22"/>
    <x v="7"/>
    <n v="5.9"/>
    <n v="295"/>
    <n v="5.9"/>
    <n v="295"/>
  </r>
  <r>
    <x v="0"/>
    <x v="16"/>
    <x v="15"/>
    <x v="48"/>
    <x v="48"/>
    <x v="3"/>
    <x v="1"/>
    <x v="693"/>
    <x v="145"/>
    <x v="155"/>
    <x v="28"/>
    <x v="508"/>
    <x v="20"/>
    <x v="7"/>
    <n v="6.9"/>
    <n v="552"/>
    <n v="6.9"/>
    <n v="552"/>
  </r>
  <r>
    <x v="0"/>
    <x v="16"/>
    <x v="15"/>
    <x v="48"/>
    <x v="48"/>
    <x v="3"/>
    <x v="1"/>
    <x v="694"/>
    <x v="145"/>
    <x v="155"/>
    <x v="31"/>
    <x v="509"/>
    <x v="113"/>
    <x v="7"/>
    <n v="7.9"/>
    <n v="434.5"/>
    <n v="7.9"/>
    <n v="434.5"/>
  </r>
  <r>
    <x v="0"/>
    <x v="16"/>
    <x v="15"/>
    <x v="48"/>
    <x v="48"/>
    <x v="3"/>
    <x v="1"/>
    <x v="695"/>
    <x v="145"/>
    <x v="155"/>
    <x v="36"/>
    <x v="510"/>
    <x v="20"/>
    <x v="7"/>
    <n v="8.9"/>
    <n v="712"/>
    <n v="8.9"/>
    <n v="712"/>
  </r>
  <r>
    <x v="0"/>
    <x v="16"/>
    <x v="15"/>
    <x v="48"/>
    <x v="48"/>
    <x v="3"/>
    <x v="1"/>
    <x v="696"/>
    <x v="145"/>
    <x v="155"/>
    <x v="32"/>
    <x v="511"/>
    <x v="80"/>
    <x v="7"/>
    <n v="16"/>
    <n v="240"/>
    <n v="16"/>
    <n v="240"/>
  </r>
  <r>
    <x v="0"/>
    <x v="16"/>
    <x v="15"/>
    <x v="48"/>
    <x v="48"/>
    <x v="3"/>
    <x v="0"/>
    <x v="697"/>
    <x v="146"/>
    <x v="155"/>
    <x v="23"/>
    <x v="545"/>
    <x v="0"/>
    <x v="0"/>
    <m/>
    <m/>
    <m/>
    <m/>
  </r>
  <r>
    <x v="0"/>
    <x v="16"/>
    <x v="15"/>
    <x v="48"/>
    <x v="48"/>
    <x v="3"/>
    <x v="0"/>
    <x v="698"/>
    <x v="146"/>
    <x v="155"/>
    <x v="23"/>
    <x v="541"/>
    <x v="0"/>
    <x v="0"/>
    <m/>
    <m/>
    <m/>
    <m/>
  </r>
  <r>
    <x v="0"/>
    <x v="16"/>
    <x v="15"/>
    <x v="48"/>
    <x v="48"/>
    <x v="3"/>
    <x v="1"/>
    <x v="699"/>
    <x v="146"/>
    <x v="155"/>
    <x v="33"/>
    <x v="543"/>
    <x v="14"/>
    <x v="7"/>
    <n v="16.8"/>
    <n v="168"/>
    <n v="16.8"/>
    <n v="168"/>
  </r>
  <r>
    <x v="0"/>
    <x v="16"/>
    <x v="15"/>
    <x v="48"/>
    <x v="48"/>
    <x v="3"/>
    <x v="1"/>
    <x v="700"/>
    <x v="146"/>
    <x v="155"/>
    <x v="34"/>
    <x v="544"/>
    <x v="14"/>
    <x v="7"/>
    <n v="17.8"/>
    <n v="178"/>
    <n v="17.8"/>
    <n v="178"/>
  </r>
  <r>
    <x v="0"/>
    <x v="16"/>
    <x v="15"/>
    <x v="48"/>
    <x v="48"/>
    <x v="3"/>
    <x v="1"/>
    <x v="701"/>
    <x v="146"/>
    <x v="155"/>
    <x v="37"/>
    <x v="546"/>
    <x v="14"/>
    <x v="7"/>
    <n v="21.8"/>
    <n v="218"/>
    <n v="21.8"/>
    <n v="218"/>
  </r>
  <r>
    <x v="0"/>
    <x v="16"/>
    <x v="15"/>
    <x v="48"/>
    <x v="48"/>
    <x v="3"/>
    <x v="1"/>
    <x v="702"/>
    <x v="146"/>
    <x v="155"/>
    <x v="48"/>
    <x v="510"/>
    <x v="23"/>
    <x v="7"/>
    <n v="22.7"/>
    <n v="454"/>
    <n v="22.7"/>
    <n v="454"/>
  </r>
  <r>
    <x v="0"/>
    <x v="16"/>
    <x v="15"/>
    <x v="48"/>
    <x v="48"/>
    <x v="3"/>
    <x v="1"/>
    <x v="703"/>
    <x v="146"/>
    <x v="155"/>
    <x v="25"/>
    <x v="511"/>
    <x v="80"/>
    <x v="7"/>
    <n v="23.7"/>
    <n v="355.5"/>
    <n v="23.7"/>
    <n v="355.5"/>
  </r>
  <r>
    <x v="0"/>
    <x v="16"/>
    <x v="15"/>
    <x v="49"/>
    <x v="49"/>
    <x v="3"/>
    <x v="0"/>
    <x v="704"/>
    <x v="147"/>
    <x v="156"/>
    <x v="23"/>
    <x v="547"/>
    <x v="0"/>
    <x v="0"/>
    <m/>
    <m/>
    <m/>
    <m/>
  </r>
  <r>
    <x v="0"/>
    <x v="16"/>
    <x v="15"/>
    <x v="49"/>
    <x v="49"/>
    <x v="3"/>
    <x v="0"/>
    <x v="705"/>
    <x v="148"/>
    <x v="157"/>
    <x v="23"/>
    <x v="548"/>
    <x v="0"/>
    <x v="0"/>
    <m/>
    <m/>
    <m/>
    <m/>
  </r>
  <r>
    <x v="0"/>
    <x v="16"/>
    <x v="15"/>
    <x v="49"/>
    <x v="49"/>
    <x v="3"/>
    <x v="0"/>
    <x v="706"/>
    <x v="148"/>
    <x v="157"/>
    <x v="23"/>
    <x v="549"/>
    <x v="0"/>
    <x v="0"/>
    <m/>
    <m/>
    <m/>
    <m/>
  </r>
  <r>
    <x v="0"/>
    <x v="16"/>
    <x v="15"/>
    <x v="49"/>
    <x v="49"/>
    <x v="3"/>
    <x v="1"/>
    <x v="707"/>
    <x v="148"/>
    <x v="157"/>
    <x v="26"/>
    <x v="542"/>
    <x v="114"/>
    <x v="7"/>
    <n v="12.9"/>
    <n v="2451"/>
    <n v="12.9"/>
    <n v="2451"/>
  </r>
  <r>
    <x v="0"/>
    <x v="16"/>
    <x v="15"/>
    <x v="49"/>
    <x v="49"/>
    <x v="3"/>
    <x v="1"/>
    <x v="708"/>
    <x v="148"/>
    <x v="157"/>
    <x v="27"/>
    <x v="543"/>
    <x v="115"/>
    <x v="7"/>
    <n v="12.9"/>
    <n v="1548"/>
    <n v="12.9"/>
    <n v="1548"/>
  </r>
  <r>
    <x v="0"/>
    <x v="16"/>
    <x v="15"/>
    <x v="49"/>
    <x v="49"/>
    <x v="3"/>
    <x v="1"/>
    <x v="709"/>
    <x v="148"/>
    <x v="157"/>
    <x v="28"/>
    <x v="544"/>
    <x v="20"/>
    <x v="7"/>
    <n v="13.9"/>
    <n v="1112"/>
    <n v="13.9"/>
    <n v="1112"/>
  </r>
  <r>
    <x v="0"/>
    <x v="16"/>
    <x v="15"/>
    <x v="49"/>
    <x v="49"/>
    <x v="3"/>
    <x v="1"/>
    <x v="710"/>
    <x v="148"/>
    <x v="157"/>
    <x v="31"/>
    <x v="508"/>
    <x v="35"/>
    <x v="7"/>
    <n v="14.9"/>
    <n v="1043"/>
    <n v="14.9"/>
    <n v="1043"/>
  </r>
  <r>
    <x v="0"/>
    <x v="16"/>
    <x v="15"/>
    <x v="49"/>
    <x v="49"/>
    <x v="3"/>
    <x v="1"/>
    <x v="711"/>
    <x v="148"/>
    <x v="157"/>
    <x v="36"/>
    <x v="509"/>
    <x v="116"/>
    <x v="7"/>
    <n v="23.8"/>
    <n v="1356.6000000000001"/>
    <n v="23.8"/>
    <n v="1356.6000000000001"/>
  </r>
  <r>
    <x v="0"/>
    <x v="16"/>
    <x v="15"/>
    <x v="49"/>
    <x v="49"/>
    <x v="3"/>
    <x v="1"/>
    <x v="712"/>
    <x v="148"/>
    <x v="157"/>
    <x v="32"/>
    <x v="510"/>
    <x v="117"/>
    <x v="7"/>
    <n v="31"/>
    <n v="5208"/>
    <n v="31"/>
    <n v="5208"/>
  </r>
  <r>
    <x v="0"/>
    <x v="16"/>
    <x v="15"/>
    <x v="49"/>
    <x v="49"/>
    <x v="3"/>
    <x v="1"/>
    <x v="713"/>
    <x v="148"/>
    <x v="157"/>
    <x v="33"/>
    <x v="511"/>
    <x v="118"/>
    <x v="7"/>
    <n v="39"/>
    <n v="1599"/>
    <n v="39"/>
    <n v="1599"/>
  </r>
  <r>
    <x v="0"/>
    <x v="16"/>
    <x v="15"/>
    <x v="49"/>
    <x v="49"/>
    <x v="3"/>
    <x v="1"/>
    <x v="714"/>
    <x v="148"/>
    <x v="157"/>
    <x v="34"/>
    <x v="512"/>
    <x v="7"/>
    <x v="7"/>
    <n v="48"/>
    <n v="816"/>
    <n v="48"/>
    <n v="816"/>
  </r>
  <r>
    <x v="0"/>
    <x v="16"/>
    <x v="15"/>
    <x v="49"/>
    <x v="49"/>
    <x v="3"/>
    <x v="0"/>
    <x v="715"/>
    <x v="148"/>
    <x v="158"/>
    <x v="23"/>
    <x v="550"/>
    <x v="0"/>
    <x v="0"/>
    <m/>
    <m/>
    <m/>
    <m/>
  </r>
  <r>
    <x v="0"/>
    <x v="16"/>
    <x v="15"/>
    <x v="49"/>
    <x v="49"/>
    <x v="3"/>
    <x v="1"/>
    <x v="716"/>
    <x v="148"/>
    <x v="157"/>
    <x v="37"/>
    <x v="542"/>
    <x v="97"/>
    <x v="7"/>
    <n v="12.9"/>
    <n v="1935"/>
    <n v="12.9"/>
    <n v="1935"/>
  </r>
  <r>
    <x v="0"/>
    <x v="16"/>
    <x v="15"/>
    <x v="49"/>
    <x v="49"/>
    <x v="3"/>
    <x v="1"/>
    <x v="717"/>
    <x v="148"/>
    <x v="158"/>
    <x v="48"/>
    <x v="543"/>
    <x v="119"/>
    <x v="7"/>
    <n v="12.9"/>
    <n v="1419"/>
    <n v="12.9"/>
    <n v="1419"/>
  </r>
  <r>
    <x v="0"/>
    <x v="16"/>
    <x v="15"/>
    <x v="49"/>
    <x v="49"/>
    <x v="3"/>
    <x v="1"/>
    <x v="718"/>
    <x v="148"/>
    <x v="157"/>
    <x v="49"/>
    <x v="544"/>
    <x v="39"/>
    <x v="7"/>
    <n v="13.9"/>
    <n v="834"/>
    <n v="13.9"/>
    <n v="834"/>
  </r>
  <r>
    <x v="0"/>
    <x v="16"/>
    <x v="15"/>
    <x v="49"/>
    <x v="49"/>
    <x v="3"/>
    <x v="1"/>
    <x v="719"/>
    <x v="148"/>
    <x v="158"/>
    <x v="51"/>
    <x v="508"/>
    <x v="20"/>
    <x v="7"/>
    <n v="14.9"/>
    <n v="1192"/>
    <n v="14.9"/>
    <n v="1192"/>
  </r>
  <r>
    <x v="0"/>
    <x v="16"/>
    <x v="15"/>
    <x v="49"/>
    <x v="49"/>
    <x v="3"/>
    <x v="1"/>
    <x v="720"/>
    <x v="148"/>
    <x v="157"/>
    <x v="50"/>
    <x v="509"/>
    <x v="64"/>
    <x v="7"/>
    <n v="23.8"/>
    <n v="1547"/>
    <n v="23.8"/>
    <n v="1547"/>
  </r>
  <r>
    <x v="0"/>
    <x v="16"/>
    <x v="15"/>
    <x v="49"/>
    <x v="49"/>
    <x v="3"/>
    <x v="1"/>
    <x v="721"/>
    <x v="148"/>
    <x v="158"/>
    <x v="52"/>
    <x v="510"/>
    <x v="98"/>
    <x v="7"/>
    <n v="31"/>
    <n v="3100"/>
    <n v="31"/>
    <n v="3100"/>
  </r>
  <r>
    <x v="0"/>
    <x v="16"/>
    <x v="15"/>
    <x v="49"/>
    <x v="49"/>
    <x v="3"/>
    <x v="1"/>
    <x v="722"/>
    <x v="148"/>
    <x v="157"/>
    <x v="58"/>
    <x v="511"/>
    <x v="41"/>
    <x v="7"/>
    <n v="39"/>
    <n v="1326"/>
    <n v="39"/>
    <n v="1326"/>
  </r>
  <r>
    <x v="0"/>
    <x v="16"/>
    <x v="15"/>
    <x v="49"/>
    <x v="49"/>
    <x v="3"/>
    <x v="0"/>
    <x v="723"/>
    <x v="148"/>
    <x v="159"/>
    <x v="23"/>
    <x v="515"/>
    <x v="0"/>
    <x v="0"/>
    <m/>
    <m/>
    <m/>
    <m/>
  </r>
  <r>
    <x v="0"/>
    <x v="16"/>
    <x v="15"/>
    <x v="49"/>
    <x v="49"/>
    <x v="3"/>
    <x v="1"/>
    <x v="724"/>
    <x v="148"/>
    <x v="157"/>
    <x v="25"/>
    <x v="551"/>
    <x v="4"/>
    <x v="2"/>
    <m/>
    <m/>
    <n v="0"/>
    <n v="0"/>
  </r>
  <r>
    <x v="0"/>
    <x v="16"/>
    <x v="15"/>
    <x v="49"/>
    <x v="49"/>
    <x v="3"/>
    <x v="1"/>
    <x v="725"/>
    <x v="148"/>
    <x v="159"/>
    <x v="26"/>
    <x v="552"/>
    <x v="4"/>
    <x v="2"/>
    <m/>
    <m/>
    <n v="0"/>
    <n v="0"/>
  </r>
  <r>
    <x v="0"/>
    <x v="16"/>
    <x v="15"/>
    <x v="49"/>
    <x v="49"/>
    <x v="3"/>
    <x v="1"/>
    <x v="726"/>
    <x v="148"/>
    <x v="157"/>
    <x v="27"/>
    <x v="553"/>
    <x v="4"/>
    <x v="2"/>
    <n v="10839.125"/>
    <n v="10839.125"/>
    <n v="10839.125"/>
    <n v="10839.125"/>
  </r>
  <r>
    <x v="0"/>
    <x v="16"/>
    <x v="15"/>
    <x v="49"/>
    <x v="49"/>
    <x v="3"/>
    <x v="1"/>
    <x v="727"/>
    <x v="148"/>
    <x v="159"/>
    <x v="28"/>
    <x v="554"/>
    <x v="4"/>
    <x v="2"/>
    <m/>
    <m/>
    <n v="0"/>
    <n v="0"/>
  </r>
  <r>
    <x v="0"/>
    <x v="16"/>
    <x v="15"/>
    <x v="49"/>
    <x v="49"/>
    <x v="3"/>
    <x v="1"/>
    <x v="728"/>
    <x v="148"/>
    <x v="157"/>
    <x v="31"/>
    <x v="555"/>
    <x v="4"/>
    <x v="2"/>
    <m/>
    <m/>
    <n v="0"/>
    <n v="0"/>
  </r>
  <r>
    <x v="0"/>
    <x v="16"/>
    <x v="15"/>
    <x v="50"/>
    <x v="50"/>
    <x v="3"/>
    <x v="0"/>
    <x v="729"/>
    <x v="149"/>
    <x v="160"/>
    <x v="23"/>
    <x v="556"/>
    <x v="0"/>
    <x v="0"/>
    <m/>
    <m/>
    <m/>
    <m/>
  </r>
  <r>
    <x v="0"/>
    <x v="16"/>
    <x v="15"/>
    <x v="50"/>
    <x v="50"/>
    <x v="3"/>
    <x v="0"/>
    <x v="730"/>
    <x v="150"/>
    <x v="161"/>
    <x v="23"/>
    <x v="557"/>
    <x v="0"/>
    <x v="0"/>
    <m/>
    <m/>
    <m/>
    <m/>
  </r>
  <r>
    <x v="0"/>
    <x v="16"/>
    <x v="15"/>
    <x v="50"/>
    <x v="50"/>
    <x v="3"/>
    <x v="1"/>
    <x v="731"/>
    <x v="149"/>
    <x v="160"/>
    <x v="36"/>
    <x v="558"/>
    <x v="4"/>
    <x v="4"/>
    <n v="100"/>
    <n v="100"/>
    <n v="100"/>
    <n v="100"/>
  </r>
  <r>
    <x v="0"/>
    <x v="16"/>
    <x v="15"/>
    <x v="50"/>
    <x v="50"/>
    <x v="3"/>
    <x v="0"/>
    <x v="732"/>
    <x v="151"/>
    <x v="162"/>
    <x v="23"/>
    <x v="559"/>
    <x v="0"/>
    <x v="0"/>
    <m/>
    <m/>
    <m/>
    <m/>
  </r>
  <r>
    <x v="0"/>
    <x v="16"/>
    <x v="15"/>
    <x v="50"/>
    <x v="50"/>
    <x v="3"/>
    <x v="1"/>
    <x v="733"/>
    <x v="149"/>
    <x v="160"/>
    <x v="32"/>
    <x v="560"/>
    <x v="45"/>
    <x v="4"/>
    <n v="67"/>
    <n v="469"/>
    <n v="67"/>
    <n v="469"/>
  </r>
  <r>
    <x v="0"/>
    <x v="16"/>
    <x v="15"/>
    <x v="50"/>
    <x v="50"/>
    <x v="3"/>
    <x v="0"/>
    <x v="734"/>
    <x v="152"/>
    <x v="163"/>
    <x v="23"/>
    <x v="561"/>
    <x v="0"/>
    <x v="0"/>
    <m/>
    <m/>
    <m/>
    <m/>
  </r>
  <r>
    <x v="0"/>
    <x v="16"/>
    <x v="15"/>
    <x v="50"/>
    <x v="50"/>
    <x v="3"/>
    <x v="1"/>
    <x v="735"/>
    <x v="149"/>
    <x v="160"/>
    <x v="33"/>
    <x v="510"/>
    <x v="10"/>
    <x v="4"/>
    <n v="260"/>
    <n v="1040"/>
    <n v="260"/>
    <n v="1040"/>
  </r>
  <r>
    <x v="0"/>
    <x v="16"/>
    <x v="15"/>
    <x v="50"/>
    <x v="50"/>
    <x v="3"/>
    <x v="1"/>
    <x v="736"/>
    <x v="152"/>
    <x v="163"/>
    <x v="34"/>
    <x v="562"/>
    <x v="4"/>
    <x v="4"/>
    <n v="735"/>
    <n v="735"/>
    <n v="735"/>
    <n v="735"/>
  </r>
  <r>
    <x v="0"/>
    <x v="16"/>
    <x v="15"/>
    <x v="50"/>
    <x v="51"/>
    <x v="3"/>
    <x v="0"/>
    <x v="737"/>
    <x v="153"/>
    <x v="164"/>
    <x v="23"/>
    <x v="563"/>
    <x v="0"/>
    <x v="0"/>
    <m/>
    <m/>
    <m/>
    <m/>
  </r>
  <r>
    <x v="0"/>
    <x v="16"/>
    <x v="15"/>
    <x v="50"/>
    <x v="51"/>
    <x v="3"/>
    <x v="0"/>
    <x v="738"/>
    <x v="154"/>
    <x v="165"/>
    <x v="23"/>
    <x v="564"/>
    <x v="0"/>
    <x v="0"/>
    <m/>
    <m/>
    <m/>
    <m/>
  </r>
  <r>
    <x v="0"/>
    <x v="16"/>
    <x v="15"/>
    <x v="50"/>
    <x v="51"/>
    <x v="3"/>
    <x v="1"/>
    <x v="739"/>
    <x v="153"/>
    <x v="164"/>
    <x v="37"/>
    <x v="565"/>
    <x v="25"/>
    <x v="4"/>
    <n v="500"/>
    <n v="1000"/>
    <n v="500"/>
    <n v="1000"/>
  </r>
  <r>
    <x v="0"/>
    <x v="16"/>
    <x v="15"/>
    <x v="50"/>
    <x v="51"/>
    <x v="3"/>
    <x v="1"/>
    <x v="740"/>
    <x v="154"/>
    <x v="165"/>
    <x v="48"/>
    <x v="566"/>
    <x v="25"/>
    <x v="4"/>
    <n v="500"/>
    <n v="1000"/>
    <n v="500"/>
    <n v="1000"/>
  </r>
  <r>
    <x v="0"/>
    <x v="16"/>
    <x v="15"/>
    <x v="50"/>
    <x v="51"/>
    <x v="3"/>
    <x v="0"/>
    <x v="741"/>
    <x v="155"/>
    <x v="166"/>
    <x v="23"/>
    <x v="567"/>
    <x v="0"/>
    <x v="0"/>
    <m/>
    <m/>
    <m/>
    <m/>
  </r>
  <r>
    <x v="0"/>
    <x v="16"/>
    <x v="15"/>
    <x v="50"/>
    <x v="51"/>
    <x v="3"/>
    <x v="1"/>
    <x v="742"/>
    <x v="154"/>
    <x v="165"/>
    <x v="25"/>
    <x v="568"/>
    <x v="25"/>
    <x v="4"/>
    <n v="825"/>
    <n v="1650"/>
    <n v="825"/>
    <n v="1650"/>
  </r>
  <r>
    <x v="0"/>
    <x v="16"/>
    <x v="15"/>
    <x v="50"/>
    <x v="51"/>
    <x v="3"/>
    <x v="1"/>
    <x v="743"/>
    <x v="155"/>
    <x v="166"/>
    <x v="26"/>
    <x v="569"/>
    <x v="25"/>
    <x v="4"/>
    <n v="1325"/>
    <n v="2650"/>
    <n v="1325"/>
    <n v="2650"/>
  </r>
  <r>
    <x v="0"/>
    <x v="16"/>
    <x v="15"/>
    <x v="50"/>
    <x v="51"/>
    <x v="3"/>
    <x v="1"/>
    <x v="744"/>
    <x v="154"/>
    <x v="165"/>
    <x v="27"/>
    <x v="570"/>
    <x v="4"/>
    <x v="2"/>
    <n v="600"/>
    <n v="600"/>
    <n v="600"/>
    <n v="600"/>
  </r>
  <r>
    <x v="0"/>
    <x v="16"/>
    <x v="15"/>
    <x v="51"/>
    <x v="52"/>
    <x v="3"/>
    <x v="0"/>
    <x v="745"/>
    <x v="156"/>
    <x v="167"/>
    <x v="23"/>
    <x v="571"/>
    <x v="0"/>
    <x v="0"/>
    <m/>
    <m/>
    <m/>
    <m/>
  </r>
  <r>
    <x v="0"/>
    <x v="16"/>
    <x v="15"/>
    <x v="51"/>
    <x v="52"/>
    <x v="3"/>
    <x v="1"/>
    <x v="746"/>
    <x v="154"/>
    <x v="165"/>
    <x v="28"/>
    <x v="572"/>
    <x v="4"/>
    <x v="8"/>
    <n v="6500"/>
    <n v="6500"/>
    <n v="6500"/>
    <n v="6500"/>
  </r>
  <r>
    <x v="0"/>
    <x v="16"/>
    <x v="15"/>
    <x v="51"/>
    <x v="52"/>
    <x v="3"/>
    <x v="1"/>
    <x v="747"/>
    <x v="156"/>
    <x v="167"/>
    <x v="31"/>
    <x v="573"/>
    <x v="4"/>
    <x v="8"/>
    <n v="4000"/>
    <n v="4000"/>
    <n v="4000"/>
    <n v="4000"/>
  </r>
  <r>
    <x v="0"/>
    <x v="16"/>
    <x v="15"/>
    <x v="51"/>
    <x v="52"/>
    <x v="3"/>
    <x v="1"/>
    <x v="748"/>
    <x v="154"/>
    <x v="165"/>
    <x v="36"/>
    <x v="574"/>
    <x v="4"/>
    <x v="2"/>
    <n v="380"/>
    <n v="380"/>
    <n v="380"/>
    <n v="380"/>
  </r>
  <r>
    <x v="0"/>
    <x v="16"/>
    <x v="15"/>
    <x v="52"/>
    <x v="53"/>
    <x v="3"/>
    <x v="0"/>
    <x v="749"/>
    <x v="157"/>
    <x v="168"/>
    <x v="23"/>
    <x v="575"/>
    <x v="0"/>
    <x v="0"/>
    <m/>
    <m/>
    <m/>
    <m/>
  </r>
  <r>
    <x v="0"/>
    <x v="16"/>
    <x v="15"/>
    <x v="52"/>
    <x v="53"/>
    <x v="3"/>
    <x v="0"/>
    <x v="750"/>
    <x v="158"/>
    <x v="169"/>
    <x v="23"/>
    <x v="576"/>
    <x v="0"/>
    <x v="0"/>
    <m/>
    <m/>
    <m/>
    <m/>
  </r>
  <r>
    <x v="0"/>
    <x v="16"/>
    <x v="15"/>
    <x v="52"/>
    <x v="53"/>
    <x v="3"/>
    <x v="0"/>
    <x v="751"/>
    <x v="159"/>
    <x v="170"/>
    <x v="23"/>
    <x v="577"/>
    <x v="0"/>
    <x v="0"/>
    <m/>
    <m/>
    <m/>
    <m/>
  </r>
  <r>
    <x v="0"/>
    <x v="16"/>
    <x v="15"/>
    <x v="52"/>
    <x v="53"/>
    <x v="3"/>
    <x v="1"/>
    <x v="752"/>
    <x v="158"/>
    <x v="169"/>
    <x v="32"/>
    <x v="578"/>
    <x v="120"/>
    <x v="7"/>
    <n v="9.9"/>
    <n v="1653.3"/>
    <n v="9.9"/>
    <n v="1653.3"/>
  </r>
  <r>
    <x v="0"/>
    <x v="16"/>
    <x v="15"/>
    <x v="52"/>
    <x v="53"/>
    <x v="3"/>
    <x v="1"/>
    <x v="753"/>
    <x v="159"/>
    <x v="170"/>
    <x v="33"/>
    <x v="510"/>
    <x v="121"/>
    <x v="7"/>
    <n v="12.9"/>
    <n v="6127.5"/>
    <n v="12.9"/>
    <n v="6127.5"/>
  </r>
  <r>
    <x v="0"/>
    <x v="16"/>
    <x v="15"/>
    <x v="52"/>
    <x v="53"/>
    <x v="3"/>
    <x v="1"/>
    <x v="754"/>
    <x v="158"/>
    <x v="169"/>
    <x v="34"/>
    <x v="579"/>
    <x v="122"/>
    <x v="7"/>
    <n v="17.8"/>
    <n v="1726.6000000000001"/>
    <n v="17.8"/>
    <n v="1726.6000000000001"/>
  </r>
  <r>
    <x v="0"/>
    <x v="16"/>
    <x v="15"/>
    <x v="52"/>
    <x v="53"/>
    <x v="3"/>
    <x v="1"/>
    <x v="755"/>
    <x v="159"/>
    <x v="170"/>
    <x v="37"/>
    <x v="580"/>
    <x v="123"/>
    <x v="7"/>
    <n v="20.8"/>
    <n v="5512"/>
    <n v="20.8"/>
    <n v="5512"/>
  </r>
  <r>
    <x v="0"/>
    <x v="16"/>
    <x v="15"/>
    <x v="52"/>
    <x v="53"/>
    <x v="3"/>
    <x v="1"/>
    <x v="756"/>
    <x v="158"/>
    <x v="169"/>
    <x v="48"/>
    <x v="514"/>
    <x v="113"/>
    <x v="7"/>
    <n v="30"/>
    <n v="1650"/>
    <n v="30"/>
    <n v="1650"/>
  </r>
  <r>
    <x v="0"/>
    <x v="16"/>
    <x v="15"/>
    <x v="52"/>
    <x v="53"/>
    <x v="3"/>
    <x v="0"/>
    <x v="757"/>
    <x v="160"/>
    <x v="171"/>
    <x v="23"/>
    <x v="581"/>
    <x v="0"/>
    <x v="0"/>
    <m/>
    <m/>
    <m/>
    <m/>
  </r>
  <r>
    <x v="0"/>
    <x v="16"/>
    <x v="15"/>
    <x v="52"/>
    <x v="53"/>
    <x v="3"/>
    <x v="0"/>
    <x v="758"/>
    <x v="161"/>
    <x v="172"/>
    <x v="23"/>
    <x v="582"/>
    <x v="0"/>
    <x v="0"/>
    <m/>
    <m/>
    <m/>
    <m/>
  </r>
  <r>
    <x v="0"/>
    <x v="16"/>
    <x v="15"/>
    <x v="52"/>
    <x v="53"/>
    <x v="3"/>
    <x v="1"/>
    <x v="759"/>
    <x v="160"/>
    <x v="171"/>
    <x v="25"/>
    <x v="514"/>
    <x v="124"/>
    <x v="7"/>
    <n v="30"/>
    <n v="5550"/>
    <n v="30"/>
    <n v="5550"/>
  </r>
  <r>
    <x v="0"/>
    <x v="16"/>
    <x v="15"/>
    <x v="52"/>
    <x v="53"/>
    <x v="3"/>
    <x v="0"/>
    <x v="760"/>
    <x v="162"/>
    <x v="173"/>
    <x v="23"/>
    <x v="583"/>
    <x v="0"/>
    <x v="0"/>
    <m/>
    <m/>
    <m/>
    <m/>
  </r>
  <r>
    <x v="0"/>
    <x v="16"/>
    <x v="15"/>
    <x v="52"/>
    <x v="53"/>
    <x v="3"/>
    <x v="1"/>
    <x v="761"/>
    <x v="160"/>
    <x v="171"/>
    <x v="26"/>
    <x v="584"/>
    <x v="15"/>
    <x v="4"/>
    <n v="316"/>
    <n v="1580"/>
    <n v="316"/>
    <n v="1580"/>
  </r>
  <r>
    <x v="0"/>
    <x v="16"/>
    <x v="15"/>
    <x v="52"/>
    <x v="53"/>
    <x v="3"/>
    <x v="0"/>
    <x v="762"/>
    <x v="163"/>
    <x v="174"/>
    <x v="23"/>
    <x v="585"/>
    <x v="0"/>
    <x v="0"/>
    <m/>
    <m/>
    <m/>
    <m/>
  </r>
  <r>
    <x v="0"/>
    <x v="16"/>
    <x v="15"/>
    <x v="52"/>
    <x v="53"/>
    <x v="3"/>
    <x v="0"/>
    <x v="763"/>
    <x v="164"/>
    <x v="175"/>
    <x v="23"/>
    <x v="586"/>
    <x v="0"/>
    <x v="0"/>
    <m/>
    <m/>
    <m/>
    <m/>
  </r>
  <r>
    <x v="0"/>
    <x v="16"/>
    <x v="15"/>
    <x v="52"/>
    <x v="53"/>
    <x v="3"/>
    <x v="1"/>
    <x v="764"/>
    <x v="163"/>
    <x v="174"/>
    <x v="27"/>
    <x v="510"/>
    <x v="80"/>
    <x v="7"/>
    <n v="41.16"/>
    <n v="617.4"/>
    <n v="41.16"/>
    <n v="617.4"/>
  </r>
  <r>
    <x v="0"/>
    <x v="16"/>
    <x v="15"/>
    <x v="52"/>
    <x v="53"/>
    <x v="3"/>
    <x v="0"/>
    <x v="765"/>
    <x v="165"/>
    <x v="176"/>
    <x v="23"/>
    <x v="587"/>
    <x v="0"/>
    <x v="0"/>
    <m/>
    <m/>
    <m/>
    <m/>
  </r>
  <r>
    <x v="0"/>
    <x v="16"/>
    <x v="15"/>
    <x v="52"/>
    <x v="53"/>
    <x v="3"/>
    <x v="0"/>
    <x v="766"/>
    <x v="161"/>
    <x v="172"/>
    <x v="23"/>
    <x v="582"/>
    <x v="0"/>
    <x v="0"/>
    <m/>
    <m/>
    <m/>
    <m/>
  </r>
  <r>
    <x v="0"/>
    <x v="16"/>
    <x v="15"/>
    <x v="52"/>
    <x v="53"/>
    <x v="3"/>
    <x v="1"/>
    <x v="767"/>
    <x v="165"/>
    <x v="176"/>
    <x v="28"/>
    <x v="510"/>
    <x v="125"/>
    <x v="7"/>
    <n v="12.9"/>
    <n v="980.4"/>
    <n v="12.9"/>
    <n v="980.4"/>
  </r>
  <r>
    <x v="0"/>
    <x v="16"/>
    <x v="15"/>
    <x v="52"/>
    <x v="53"/>
    <x v="3"/>
    <x v="1"/>
    <x v="768"/>
    <x v="161"/>
    <x v="172"/>
    <x v="31"/>
    <x v="512"/>
    <x v="126"/>
    <x v="7"/>
    <n v="17.8"/>
    <n v="1441.8"/>
    <n v="17.8"/>
    <n v="1441.8"/>
  </r>
  <r>
    <x v="0"/>
    <x v="16"/>
    <x v="15"/>
    <x v="52"/>
    <x v="53"/>
    <x v="3"/>
    <x v="1"/>
    <x v="769"/>
    <x v="165"/>
    <x v="176"/>
    <x v="36"/>
    <x v="580"/>
    <x v="12"/>
    <x v="7"/>
    <n v="20.8"/>
    <n v="395.2"/>
    <n v="20.8"/>
    <n v="395.2"/>
  </r>
  <r>
    <x v="0"/>
    <x v="16"/>
    <x v="15"/>
    <x v="53"/>
    <x v="54"/>
    <x v="3"/>
    <x v="0"/>
    <x v="770"/>
    <x v="166"/>
    <x v="177"/>
    <x v="23"/>
    <x v="588"/>
    <x v="0"/>
    <x v="0"/>
    <m/>
    <m/>
    <m/>
    <m/>
  </r>
  <r>
    <x v="0"/>
    <x v="16"/>
    <x v="15"/>
    <x v="53"/>
    <x v="54"/>
    <x v="3"/>
    <x v="0"/>
    <x v="771"/>
    <x v="167"/>
    <x v="178"/>
    <x v="23"/>
    <x v="589"/>
    <x v="0"/>
    <x v="0"/>
    <m/>
    <m/>
    <m/>
    <m/>
  </r>
  <r>
    <x v="0"/>
    <x v="16"/>
    <x v="15"/>
    <x v="53"/>
    <x v="54"/>
    <x v="3"/>
    <x v="1"/>
    <x v="772"/>
    <x v="166"/>
    <x v="177"/>
    <x v="32"/>
    <x v="590"/>
    <x v="60"/>
    <x v="4"/>
    <n v="54.5"/>
    <n v="981"/>
    <n v="54.5"/>
    <n v="981"/>
  </r>
  <r>
    <x v="0"/>
    <x v="16"/>
    <x v="15"/>
    <x v="53"/>
    <x v="54"/>
    <x v="3"/>
    <x v="1"/>
    <x v="773"/>
    <x v="167"/>
    <x v="178"/>
    <x v="33"/>
    <x v="591"/>
    <x v="19"/>
    <x v="4"/>
    <m/>
    <m/>
    <n v="0"/>
    <n v="0"/>
  </r>
  <r>
    <x v="0"/>
    <x v="16"/>
    <x v="15"/>
    <x v="53"/>
    <x v="54"/>
    <x v="3"/>
    <x v="0"/>
    <x v="774"/>
    <x v="168"/>
    <x v="179"/>
    <x v="23"/>
    <x v="592"/>
    <x v="0"/>
    <x v="0"/>
    <m/>
    <m/>
    <m/>
    <m/>
  </r>
  <r>
    <x v="0"/>
    <x v="16"/>
    <x v="15"/>
    <x v="53"/>
    <x v="54"/>
    <x v="3"/>
    <x v="1"/>
    <x v="775"/>
    <x v="167"/>
    <x v="178"/>
    <x v="33"/>
    <x v="593"/>
    <x v="15"/>
    <x v="4"/>
    <m/>
    <m/>
    <n v="0"/>
    <n v="0"/>
  </r>
  <r>
    <x v="0"/>
    <x v="16"/>
    <x v="15"/>
    <x v="53"/>
    <x v="54"/>
    <x v="3"/>
    <x v="1"/>
    <x v="776"/>
    <x v="168"/>
    <x v="179"/>
    <x v="33"/>
    <x v="594"/>
    <x v="10"/>
    <x v="4"/>
    <n v="67.709999999999994"/>
    <n v="270.83999999999997"/>
    <n v="67.709999999999994"/>
    <n v="270.83999999999997"/>
  </r>
  <r>
    <x v="0"/>
    <x v="16"/>
    <x v="15"/>
    <x v="53"/>
    <x v="54"/>
    <x v="3"/>
    <x v="1"/>
    <x v="777"/>
    <x v="167"/>
    <x v="178"/>
    <x v="25"/>
    <x v="595"/>
    <x v="4"/>
    <x v="2"/>
    <n v="401"/>
    <n v="401"/>
    <n v="401"/>
    <n v="401"/>
  </r>
  <r>
    <x v="0"/>
    <x v="16"/>
    <x v="15"/>
    <x v="53"/>
    <x v="54"/>
    <x v="3"/>
    <x v="0"/>
    <x v="778"/>
    <x v="169"/>
    <x v="180"/>
    <x v="23"/>
    <x v="596"/>
    <x v="0"/>
    <x v="0"/>
    <m/>
    <m/>
    <m/>
    <m/>
  </r>
  <r>
    <x v="0"/>
    <x v="16"/>
    <x v="15"/>
    <x v="53"/>
    <x v="54"/>
    <x v="3"/>
    <x v="1"/>
    <x v="779"/>
    <x v="167"/>
    <x v="178"/>
    <x v="26"/>
    <x v="597"/>
    <x v="14"/>
    <x v="4"/>
    <n v="113"/>
    <n v="1130"/>
    <n v="113"/>
    <n v="1130"/>
  </r>
  <r>
    <x v="0"/>
    <x v="16"/>
    <x v="15"/>
    <x v="53"/>
    <x v="54"/>
    <x v="3"/>
    <x v="1"/>
    <x v="780"/>
    <x v="169"/>
    <x v="180"/>
    <x v="27"/>
    <x v="598"/>
    <x v="10"/>
    <x v="4"/>
    <n v="100"/>
    <n v="400"/>
    <n v="100"/>
    <n v="400"/>
  </r>
  <r>
    <x v="0"/>
    <x v="16"/>
    <x v="15"/>
    <x v="53"/>
    <x v="54"/>
    <x v="3"/>
    <x v="0"/>
    <x v="781"/>
    <x v="170"/>
    <x v="181"/>
    <x v="23"/>
    <x v="599"/>
    <x v="0"/>
    <x v="0"/>
    <m/>
    <m/>
    <m/>
    <m/>
  </r>
  <r>
    <x v="0"/>
    <x v="16"/>
    <x v="15"/>
    <x v="53"/>
    <x v="54"/>
    <x v="3"/>
    <x v="1"/>
    <x v="782"/>
    <x v="169"/>
    <x v="180"/>
    <x v="28"/>
    <x v="600"/>
    <x v="19"/>
    <x v="4"/>
    <n v="90"/>
    <n v="540"/>
    <n v="90"/>
    <n v="540"/>
  </r>
  <r>
    <x v="0"/>
    <x v="16"/>
    <x v="15"/>
    <x v="53"/>
    <x v="54"/>
    <x v="3"/>
    <x v="0"/>
    <x v="783"/>
    <x v="171"/>
    <x v="182"/>
    <x v="23"/>
    <x v="601"/>
    <x v="0"/>
    <x v="0"/>
    <m/>
    <m/>
    <m/>
    <m/>
  </r>
  <r>
    <x v="0"/>
    <x v="16"/>
    <x v="15"/>
    <x v="53"/>
    <x v="54"/>
    <x v="3"/>
    <x v="1"/>
    <x v="784"/>
    <x v="169"/>
    <x v="180"/>
    <x v="31"/>
    <x v="602"/>
    <x v="45"/>
    <x v="4"/>
    <n v="110"/>
    <n v="770"/>
    <n v="110"/>
    <n v="770"/>
  </r>
  <r>
    <x v="0"/>
    <x v="16"/>
    <x v="15"/>
    <x v="54"/>
    <x v="55"/>
    <x v="3"/>
    <x v="0"/>
    <x v="785"/>
    <x v="172"/>
    <x v="183"/>
    <x v="23"/>
    <x v="603"/>
    <x v="0"/>
    <x v="0"/>
    <m/>
    <m/>
    <m/>
    <m/>
  </r>
  <r>
    <x v="0"/>
    <x v="16"/>
    <x v="15"/>
    <x v="54"/>
    <x v="55"/>
    <x v="3"/>
    <x v="0"/>
    <x v="786"/>
    <x v="173"/>
    <x v="184"/>
    <x v="23"/>
    <x v="604"/>
    <x v="0"/>
    <x v="0"/>
    <m/>
    <m/>
    <m/>
    <m/>
  </r>
  <r>
    <x v="0"/>
    <x v="16"/>
    <x v="15"/>
    <x v="54"/>
    <x v="55"/>
    <x v="3"/>
    <x v="1"/>
    <x v="787"/>
    <x v="172"/>
    <x v="183"/>
    <x v="36"/>
    <x v="605"/>
    <x v="4"/>
    <x v="8"/>
    <n v="1650"/>
    <n v="1650"/>
    <n v="1650"/>
    <n v="1650"/>
  </r>
  <r>
    <x v="0"/>
    <x v="16"/>
    <x v="15"/>
    <x v="54"/>
    <x v="55"/>
    <x v="3"/>
    <x v="1"/>
    <x v="788"/>
    <x v="173"/>
    <x v="184"/>
    <x v="32"/>
    <x v="606"/>
    <x v="4"/>
    <x v="2"/>
    <n v="275"/>
    <n v="275"/>
    <n v="275"/>
    <n v="275"/>
  </r>
  <r>
    <x v="0"/>
    <x v="16"/>
    <x v="15"/>
    <x v="55"/>
    <x v="56"/>
    <x v="3"/>
    <x v="0"/>
    <x v="789"/>
    <x v="174"/>
    <x v="185"/>
    <x v="23"/>
    <x v="607"/>
    <x v="0"/>
    <x v="0"/>
    <m/>
    <m/>
    <m/>
    <m/>
  </r>
  <r>
    <x v="0"/>
    <x v="16"/>
    <x v="15"/>
    <x v="55"/>
    <x v="56"/>
    <x v="3"/>
    <x v="1"/>
    <x v="790"/>
    <x v="173"/>
    <x v="184"/>
    <x v="33"/>
    <x v="608"/>
    <x v="4"/>
    <x v="4"/>
    <n v="3800"/>
    <n v="3800"/>
    <n v="3800"/>
    <n v="3800"/>
  </r>
  <r>
    <x v="0"/>
    <x v="16"/>
    <x v="15"/>
    <x v="56"/>
    <x v="57"/>
    <x v="3"/>
    <x v="0"/>
    <x v="791"/>
    <x v="175"/>
    <x v="186"/>
    <x v="23"/>
    <x v="609"/>
    <x v="0"/>
    <x v="0"/>
    <m/>
    <m/>
    <m/>
    <m/>
  </r>
  <r>
    <x v="0"/>
    <x v="16"/>
    <x v="15"/>
    <x v="56"/>
    <x v="57"/>
    <x v="3"/>
    <x v="0"/>
    <x v="792"/>
    <x v="176"/>
    <x v="187"/>
    <x v="23"/>
    <x v="610"/>
    <x v="0"/>
    <x v="0"/>
    <m/>
    <m/>
    <m/>
    <m/>
  </r>
  <r>
    <x v="0"/>
    <x v="16"/>
    <x v="15"/>
    <x v="56"/>
    <x v="57"/>
    <x v="3"/>
    <x v="1"/>
    <x v="793"/>
    <x v="175"/>
    <x v="186"/>
    <x v="34"/>
    <x v="611"/>
    <x v="25"/>
    <x v="4"/>
    <m/>
    <m/>
    <n v="0"/>
    <n v="0"/>
  </r>
  <r>
    <x v="0"/>
    <x v="16"/>
    <x v="15"/>
    <x v="56"/>
    <x v="57"/>
    <x v="3"/>
    <x v="1"/>
    <x v="794"/>
    <x v="176"/>
    <x v="187"/>
    <x v="37"/>
    <x v="612"/>
    <x v="25"/>
    <x v="4"/>
    <m/>
    <m/>
    <n v="0"/>
    <n v="0"/>
  </r>
  <r>
    <x v="0"/>
    <x v="16"/>
    <x v="15"/>
    <x v="56"/>
    <x v="57"/>
    <x v="3"/>
    <x v="1"/>
    <x v="795"/>
    <x v="175"/>
    <x v="186"/>
    <x v="34"/>
    <x v="613"/>
    <x v="14"/>
    <x v="4"/>
    <n v="300"/>
    <n v="3000"/>
    <n v="300"/>
    <n v="3000"/>
  </r>
  <r>
    <x v="0"/>
    <x v="16"/>
    <x v="15"/>
    <x v="57"/>
    <x v="58"/>
    <x v="3"/>
    <x v="0"/>
    <x v="796"/>
    <x v="177"/>
    <x v="188"/>
    <x v="23"/>
    <x v="614"/>
    <x v="0"/>
    <x v="0"/>
    <m/>
    <m/>
    <m/>
    <m/>
  </r>
  <r>
    <x v="0"/>
    <x v="16"/>
    <x v="15"/>
    <x v="57"/>
    <x v="58"/>
    <x v="3"/>
    <x v="0"/>
    <x v="797"/>
    <x v="178"/>
    <x v="189"/>
    <x v="23"/>
    <x v="615"/>
    <x v="0"/>
    <x v="0"/>
    <m/>
    <m/>
    <m/>
    <m/>
  </r>
  <r>
    <x v="0"/>
    <x v="16"/>
    <x v="15"/>
    <x v="57"/>
    <x v="58"/>
    <x v="3"/>
    <x v="1"/>
    <x v="798"/>
    <x v="177"/>
    <x v="188"/>
    <x v="25"/>
    <x v="616"/>
    <x v="11"/>
    <x v="4"/>
    <n v="530"/>
    <n v="4240"/>
    <n v="530"/>
    <n v="4240"/>
  </r>
  <r>
    <x v="0"/>
    <x v="16"/>
    <x v="15"/>
    <x v="57"/>
    <x v="58"/>
    <x v="3"/>
    <x v="1"/>
    <x v="799"/>
    <x v="178"/>
    <x v="189"/>
    <x v="26"/>
    <x v="617"/>
    <x v="4"/>
    <x v="4"/>
    <n v="530"/>
    <n v="530"/>
    <n v="530"/>
    <n v="530"/>
  </r>
  <r>
    <x v="0"/>
    <x v="16"/>
    <x v="15"/>
    <x v="57"/>
    <x v="58"/>
    <x v="3"/>
    <x v="0"/>
    <x v="800"/>
    <x v="179"/>
    <x v="190"/>
    <x v="23"/>
    <x v="618"/>
    <x v="0"/>
    <x v="0"/>
    <m/>
    <m/>
    <m/>
    <m/>
  </r>
  <r>
    <x v="0"/>
    <x v="16"/>
    <x v="15"/>
    <x v="57"/>
    <x v="58"/>
    <x v="3"/>
    <x v="1"/>
    <x v="801"/>
    <x v="178"/>
    <x v="189"/>
    <x v="27"/>
    <x v="619"/>
    <x v="45"/>
    <x v="4"/>
    <n v="669"/>
    <n v="4683"/>
    <n v="669"/>
    <n v="4683"/>
  </r>
  <r>
    <x v="0"/>
    <x v="16"/>
    <x v="15"/>
    <x v="57"/>
    <x v="58"/>
    <x v="3"/>
    <x v="1"/>
    <x v="802"/>
    <x v="179"/>
    <x v="190"/>
    <x v="28"/>
    <x v="620"/>
    <x v="4"/>
    <x v="4"/>
    <m/>
    <m/>
    <n v="0"/>
    <n v="0"/>
  </r>
  <r>
    <x v="0"/>
    <x v="16"/>
    <x v="15"/>
    <x v="57"/>
    <x v="58"/>
    <x v="3"/>
    <x v="0"/>
    <x v="803"/>
    <x v="180"/>
    <x v="191"/>
    <x v="23"/>
    <x v="621"/>
    <x v="0"/>
    <x v="0"/>
    <m/>
    <m/>
    <m/>
    <m/>
  </r>
  <r>
    <x v="0"/>
    <x v="16"/>
    <x v="15"/>
    <x v="57"/>
    <x v="58"/>
    <x v="3"/>
    <x v="1"/>
    <x v="804"/>
    <x v="179"/>
    <x v="190"/>
    <x v="31"/>
    <x v="622"/>
    <x v="19"/>
    <x v="4"/>
    <m/>
    <m/>
    <n v="0"/>
    <n v="0"/>
  </r>
  <r>
    <x v="0"/>
    <x v="16"/>
    <x v="15"/>
    <x v="57"/>
    <x v="58"/>
    <x v="3"/>
    <x v="0"/>
    <x v="805"/>
    <x v="181"/>
    <x v="192"/>
    <x v="23"/>
    <x v="623"/>
    <x v="0"/>
    <x v="0"/>
    <m/>
    <m/>
    <m/>
    <m/>
  </r>
  <r>
    <x v="0"/>
    <x v="16"/>
    <x v="15"/>
    <x v="57"/>
    <x v="58"/>
    <x v="3"/>
    <x v="1"/>
    <x v="806"/>
    <x v="179"/>
    <x v="190"/>
    <x v="28"/>
    <x v="624"/>
    <x v="19"/>
    <x v="4"/>
    <n v="383"/>
    <n v="2298"/>
    <n v="383"/>
    <n v="2298"/>
  </r>
  <r>
    <x v="0"/>
    <x v="16"/>
    <x v="15"/>
    <x v="57"/>
    <x v="58"/>
    <x v="3"/>
    <x v="0"/>
    <x v="807"/>
    <x v="182"/>
    <x v="193"/>
    <x v="23"/>
    <x v="625"/>
    <x v="0"/>
    <x v="0"/>
    <m/>
    <m/>
    <m/>
    <m/>
  </r>
  <r>
    <x v="0"/>
    <x v="16"/>
    <x v="15"/>
    <x v="57"/>
    <x v="58"/>
    <x v="3"/>
    <x v="1"/>
    <x v="808"/>
    <x v="179"/>
    <x v="190"/>
    <x v="31"/>
    <x v="626"/>
    <x v="4"/>
    <x v="4"/>
    <n v="661"/>
    <n v="661"/>
    <n v="661"/>
    <n v="661"/>
  </r>
  <r>
    <x v="0"/>
    <x v="16"/>
    <x v="15"/>
    <x v="57"/>
    <x v="58"/>
    <x v="3"/>
    <x v="1"/>
    <x v="809"/>
    <x v="182"/>
    <x v="193"/>
    <x v="36"/>
    <x v="627"/>
    <x v="67"/>
    <x v="4"/>
    <n v="394"/>
    <n v="3546"/>
    <n v="394"/>
    <n v="3546"/>
  </r>
  <r>
    <x v="0"/>
    <x v="16"/>
    <x v="15"/>
    <x v="57"/>
    <x v="58"/>
    <x v="3"/>
    <x v="1"/>
    <x v="810"/>
    <x v="179"/>
    <x v="190"/>
    <x v="34"/>
    <x v="628"/>
    <x v="4"/>
    <x v="4"/>
    <m/>
    <m/>
    <n v="0"/>
    <n v="0"/>
  </r>
  <r>
    <x v="0"/>
    <x v="16"/>
    <x v="15"/>
    <x v="57"/>
    <x v="58"/>
    <x v="3"/>
    <x v="0"/>
    <x v="811"/>
    <x v="182"/>
    <x v="193"/>
    <x v="66"/>
    <x v="0"/>
    <x v="0"/>
    <x v="0"/>
    <m/>
    <m/>
    <m/>
    <m/>
  </r>
  <r>
    <x v="0"/>
    <x v="16"/>
    <x v="15"/>
    <x v="2"/>
    <x v="2"/>
    <x v="0"/>
    <x v="2"/>
    <x v="812"/>
    <x v="179"/>
    <x v="190"/>
    <x v="30"/>
    <x v="0"/>
    <x v="0"/>
    <x v="0"/>
    <s v="J.D"/>
    <n v="118541.76499999998"/>
    <m/>
    <m/>
  </r>
  <r>
    <x v="0"/>
    <x v="17"/>
    <x v="16"/>
    <x v="58"/>
    <x v="59"/>
    <x v="3"/>
    <x v="0"/>
    <x v="813"/>
    <x v="182"/>
    <x v="193"/>
    <x v="67"/>
    <x v="0"/>
    <x v="0"/>
    <x v="0"/>
    <m/>
    <m/>
    <m/>
    <m/>
  </r>
  <r>
    <x v="0"/>
    <x v="17"/>
    <x v="16"/>
    <x v="58"/>
    <x v="59"/>
    <x v="3"/>
    <x v="0"/>
    <x v="814"/>
    <x v="179"/>
    <x v="190"/>
    <x v="68"/>
    <x v="0"/>
    <x v="0"/>
    <x v="0"/>
    <m/>
    <m/>
    <m/>
    <m/>
  </r>
  <r>
    <x v="0"/>
    <x v="17"/>
    <x v="16"/>
    <x v="58"/>
    <x v="59"/>
    <x v="3"/>
    <x v="0"/>
    <x v="815"/>
    <x v="182"/>
    <x v="193"/>
    <x v="24"/>
    <x v="31"/>
    <x v="3"/>
    <x v="1"/>
    <s v="Rate"/>
    <s v="Amount"/>
    <m/>
    <m/>
  </r>
  <r>
    <x v="0"/>
    <x v="17"/>
    <x v="16"/>
    <x v="58"/>
    <x v="59"/>
    <x v="3"/>
    <x v="0"/>
    <x v="816"/>
    <x v="179"/>
    <x v="190"/>
    <x v="23"/>
    <x v="0"/>
    <x v="0"/>
    <x v="0"/>
    <m/>
    <s v="J.D"/>
    <m/>
    <m/>
  </r>
  <r>
    <x v="0"/>
    <x v="17"/>
    <x v="16"/>
    <x v="58"/>
    <x v="59"/>
    <x v="3"/>
    <x v="0"/>
    <x v="817"/>
    <x v="183"/>
    <x v="194"/>
    <x v="23"/>
    <x v="629"/>
    <x v="0"/>
    <x v="0"/>
    <m/>
    <m/>
    <m/>
    <m/>
  </r>
  <r>
    <x v="0"/>
    <x v="17"/>
    <x v="16"/>
    <x v="58"/>
    <x v="59"/>
    <x v="3"/>
    <x v="0"/>
    <x v="818"/>
    <x v="184"/>
    <x v="195"/>
    <x v="23"/>
    <x v="630"/>
    <x v="0"/>
    <x v="0"/>
    <m/>
    <m/>
    <m/>
    <m/>
  </r>
  <r>
    <x v="0"/>
    <x v="17"/>
    <x v="16"/>
    <x v="58"/>
    <x v="59"/>
    <x v="3"/>
    <x v="0"/>
    <x v="819"/>
    <x v="185"/>
    <x v="196"/>
    <x v="23"/>
    <x v="631"/>
    <x v="0"/>
    <x v="0"/>
    <m/>
    <m/>
    <m/>
    <m/>
  </r>
  <r>
    <x v="0"/>
    <x v="17"/>
    <x v="16"/>
    <x v="58"/>
    <x v="59"/>
    <x v="3"/>
    <x v="1"/>
    <x v="820"/>
    <x v="184"/>
    <x v="195"/>
    <x v="25"/>
    <x v="632"/>
    <x v="35"/>
    <x v="3"/>
    <n v="12.48"/>
    <n v="873.6"/>
    <n v="12.48"/>
    <n v="873.6"/>
  </r>
  <r>
    <x v="0"/>
    <x v="17"/>
    <x v="16"/>
    <x v="58"/>
    <x v="59"/>
    <x v="3"/>
    <x v="0"/>
    <x v="821"/>
    <x v="186"/>
    <x v="197"/>
    <x v="23"/>
    <x v="633"/>
    <x v="0"/>
    <x v="0"/>
    <m/>
    <m/>
    <m/>
    <m/>
  </r>
  <r>
    <x v="0"/>
    <x v="17"/>
    <x v="16"/>
    <x v="58"/>
    <x v="59"/>
    <x v="3"/>
    <x v="1"/>
    <x v="822"/>
    <x v="184"/>
    <x v="195"/>
    <x v="26"/>
    <x v="632"/>
    <x v="22"/>
    <x v="3"/>
    <n v="12.48"/>
    <n v="624"/>
    <n v="12.48"/>
    <n v="624"/>
  </r>
  <r>
    <x v="0"/>
    <x v="17"/>
    <x v="16"/>
    <x v="58"/>
    <x v="59"/>
    <x v="3"/>
    <x v="0"/>
    <x v="823"/>
    <x v="187"/>
    <x v="198"/>
    <x v="23"/>
    <x v="634"/>
    <x v="0"/>
    <x v="0"/>
    <m/>
    <m/>
    <m/>
    <m/>
  </r>
  <r>
    <x v="0"/>
    <x v="17"/>
    <x v="16"/>
    <x v="58"/>
    <x v="59"/>
    <x v="3"/>
    <x v="1"/>
    <x v="824"/>
    <x v="184"/>
    <x v="195"/>
    <x v="27"/>
    <x v="635"/>
    <x v="127"/>
    <x v="3"/>
    <m/>
    <m/>
    <n v="0"/>
    <n v="0"/>
  </r>
  <r>
    <x v="0"/>
    <x v="17"/>
    <x v="16"/>
    <x v="58"/>
    <x v="59"/>
    <x v="3"/>
    <x v="0"/>
    <x v="825"/>
    <x v="188"/>
    <x v="196"/>
    <x v="23"/>
    <x v="636"/>
    <x v="0"/>
    <x v="0"/>
    <m/>
    <m/>
    <m/>
    <m/>
  </r>
  <r>
    <x v="0"/>
    <x v="17"/>
    <x v="16"/>
    <x v="58"/>
    <x v="59"/>
    <x v="3"/>
    <x v="0"/>
    <x v="826"/>
    <x v="188"/>
    <x v="196"/>
    <x v="23"/>
    <x v="631"/>
    <x v="0"/>
    <x v="0"/>
    <m/>
    <m/>
    <m/>
    <m/>
  </r>
  <r>
    <x v="0"/>
    <x v="17"/>
    <x v="16"/>
    <x v="58"/>
    <x v="59"/>
    <x v="3"/>
    <x v="1"/>
    <x v="827"/>
    <x v="188"/>
    <x v="196"/>
    <x v="28"/>
    <x v="637"/>
    <x v="97"/>
    <x v="3"/>
    <m/>
    <m/>
    <n v="0"/>
    <n v="0"/>
  </r>
  <r>
    <x v="0"/>
    <x v="17"/>
    <x v="16"/>
    <x v="58"/>
    <x v="59"/>
    <x v="3"/>
    <x v="0"/>
    <x v="828"/>
    <x v="189"/>
    <x v="199"/>
    <x v="23"/>
    <x v="638"/>
    <x v="0"/>
    <x v="0"/>
    <m/>
    <m/>
    <m/>
    <m/>
  </r>
  <r>
    <x v="0"/>
    <x v="17"/>
    <x v="16"/>
    <x v="58"/>
    <x v="59"/>
    <x v="3"/>
    <x v="0"/>
    <x v="829"/>
    <x v="189"/>
    <x v="199"/>
    <x v="23"/>
    <x v="639"/>
    <x v="0"/>
    <x v="0"/>
    <m/>
    <m/>
    <m/>
    <m/>
  </r>
  <r>
    <x v="0"/>
    <x v="17"/>
    <x v="16"/>
    <x v="58"/>
    <x v="59"/>
    <x v="3"/>
    <x v="1"/>
    <x v="830"/>
    <x v="189"/>
    <x v="199"/>
    <x v="31"/>
    <x v="640"/>
    <x v="21"/>
    <x v="3"/>
    <m/>
    <m/>
    <n v="0"/>
    <n v="0"/>
  </r>
  <r>
    <x v="0"/>
    <x v="17"/>
    <x v="16"/>
    <x v="59"/>
    <x v="60"/>
    <x v="3"/>
    <x v="0"/>
    <x v="831"/>
    <x v="190"/>
    <x v="200"/>
    <x v="23"/>
    <x v="641"/>
    <x v="0"/>
    <x v="0"/>
    <m/>
    <m/>
    <m/>
    <m/>
  </r>
  <r>
    <x v="0"/>
    <x v="17"/>
    <x v="16"/>
    <x v="59"/>
    <x v="60"/>
    <x v="3"/>
    <x v="0"/>
    <x v="832"/>
    <x v="191"/>
    <x v="201"/>
    <x v="23"/>
    <x v="642"/>
    <x v="0"/>
    <x v="0"/>
    <m/>
    <m/>
    <m/>
    <m/>
  </r>
  <r>
    <x v="0"/>
    <x v="17"/>
    <x v="16"/>
    <x v="59"/>
    <x v="60"/>
    <x v="3"/>
    <x v="0"/>
    <x v="833"/>
    <x v="191"/>
    <x v="201"/>
    <x v="23"/>
    <x v="643"/>
    <x v="0"/>
    <x v="0"/>
    <m/>
    <m/>
    <m/>
    <m/>
  </r>
  <r>
    <x v="0"/>
    <x v="17"/>
    <x v="16"/>
    <x v="59"/>
    <x v="60"/>
    <x v="3"/>
    <x v="0"/>
    <x v="834"/>
    <x v="192"/>
    <x v="202"/>
    <x v="23"/>
    <x v="644"/>
    <x v="0"/>
    <x v="0"/>
    <m/>
    <m/>
    <m/>
    <m/>
  </r>
  <r>
    <x v="0"/>
    <x v="17"/>
    <x v="16"/>
    <x v="59"/>
    <x v="60"/>
    <x v="3"/>
    <x v="1"/>
    <x v="835"/>
    <x v="191"/>
    <x v="201"/>
    <x v="25"/>
    <x v="543"/>
    <x v="39"/>
    <x v="7"/>
    <n v="5"/>
    <n v="300"/>
    <n v="5"/>
    <n v="300"/>
  </r>
  <r>
    <x v="0"/>
    <x v="17"/>
    <x v="16"/>
    <x v="59"/>
    <x v="60"/>
    <x v="3"/>
    <x v="0"/>
    <x v="836"/>
    <x v="193"/>
    <x v="203"/>
    <x v="23"/>
    <x v="645"/>
    <x v="0"/>
    <x v="0"/>
    <m/>
    <m/>
    <m/>
    <m/>
  </r>
  <r>
    <x v="0"/>
    <x v="17"/>
    <x v="16"/>
    <x v="59"/>
    <x v="60"/>
    <x v="3"/>
    <x v="0"/>
    <x v="837"/>
    <x v="193"/>
    <x v="155"/>
    <x v="23"/>
    <x v="541"/>
    <x v="0"/>
    <x v="0"/>
    <m/>
    <m/>
    <m/>
    <m/>
  </r>
  <r>
    <x v="0"/>
    <x v="17"/>
    <x v="16"/>
    <x v="59"/>
    <x v="60"/>
    <x v="3"/>
    <x v="1"/>
    <x v="838"/>
    <x v="193"/>
    <x v="0"/>
    <x v="26"/>
    <x v="543"/>
    <x v="15"/>
    <x v="7"/>
    <n v="5"/>
    <n v="25"/>
    <n v="5"/>
    <n v="25"/>
  </r>
  <r>
    <x v="0"/>
    <x v="17"/>
    <x v="16"/>
    <x v="59"/>
    <x v="60"/>
    <x v="3"/>
    <x v="1"/>
    <x v="839"/>
    <x v="193"/>
    <x v="0"/>
    <x v="27"/>
    <x v="507"/>
    <x v="22"/>
    <x v="7"/>
    <n v="5"/>
    <n v="250"/>
    <n v="5"/>
    <n v="250"/>
  </r>
  <r>
    <x v="0"/>
    <x v="17"/>
    <x v="16"/>
    <x v="59"/>
    <x v="60"/>
    <x v="3"/>
    <x v="1"/>
    <x v="840"/>
    <x v="193"/>
    <x v="0"/>
    <x v="28"/>
    <x v="508"/>
    <x v="13"/>
    <x v="7"/>
    <n v="5"/>
    <n v="15"/>
    <n v="5"/>
    <n v="15"/>
  </r>
  <r>
    <x v="0"/>
    <x v="17"/>
    <x v="16"/>
    <x v="59"/>
    <x v="60"/>
    <x v="3"/>
    <x v="1"/>
    <x v="841"/>
    <x v="193"/>
    <x v="0"/>
    <x v="31"/>
    <x v="509"/>
    <x v="97"/>
    <x v="7"/>
    <m/>
    <m/>
    <n v="0"/>
    <n v="0"/>
  </r>
  <r>
    <x v="0"/>
    <x v="17"/>
    <x v="16"/>
    <x v="59"/>
    <x v="60"/>
    <x v="3"/>
    <x v="0"/>
    <x v="842"/>
    <x v="193"/>
    <x v="204"/>
    <x v="23"/>
    <x v="646"/>
    <x v="0"/>
    <x v="0"/>
    <m/>
    <m/>
    <m/>
    <m/>
  </r>
  <r>
    <x v="0"/>
    <x v="17"/>
    <x v="16"/>
    <x v="59"/>
    <x v="60"/>
    <x v="3"/>
    <x v="1"/>
    <x v="843"/>
    <x v="193"/>
    <x v="204"/>
    <x v="36"/>
    <x v="511"/>
    <x v="35"/>
    <x v="7"/>
    <m/>
    <m/>
    <n v="0"/>
    <n v="0"/>
  </r>
  <r>
    <x v="0"/>
    <x v="17"/>
    <x v="16"/>
    <x v="59"/>
    <x v="60"/>
    <x v="3"/>
    <x v="0"/>
    <x v="844"/>
    <x v="193"/>
    <x v="205"/>
    <x v="23"/>
    <x v="647"/>
    <x v="0"/>
    <x v="0"/>
    <m/>
    <m/>
    <m/>
    <m/>
  </r>
  <r>
    <x v="0"/>
    <x v="17"/>
    <x v="16"/>
    <x v="59"/>
    <x v="60"/>
    <x v="3"/>
    <x v="0"/>
    <x v="845"/>
    <x v="193"/>
    <x v="206"/>
    <x v="23"/>
    <x v="648"/>
    <x v="0"/>
    <x v="0"/>
    <m/>
    <m/>
    <m/>
    <m/>
  </r>
  <r>
    <x v="0"/>
    <x v="17"/>
    <x v="16"/>
    <x v="59"/>
    <x v="60"/>
    <x v="3"/>
    <x v="1"/>
    <x v="846"/>
    <x v="193"/>
    <x v="205"/>
    <x v="31"/>
    <x v="509"/>
    <x v="7"/>
    <x v="7"/>
    <m/>
    <m/>
    <n v="0"/>
    <n v="0"/>
  </r>
  <r>
    <x v="0"/>
    <x v="17"/>
    <x v="16"/>
    <x v="59"/>
    <x v="60"/>
    <x v="3"/>
    <x v="1"/>
    <x v="847"/>
    <x v="193"/>
    <x v="206"/>
    <x v="36"/>
    <x v="511"/>
    <x v="80"/>
    <x v="7"/>
    <m/>
    <m/>
    <n v="0"/>
    <n v="0"/>
  </r>
  <r>
    <x v="0"/>
    <x v="17"/>
    <x v="16"/>
    <x v="59"/>
    <x v="60"/>
    <x v="3"/>
    <x v="1"/>
    <x v="848"/>
    <x v="193"/>
    <x v="205"/>
    <x v="32"/>
    <x v="512"/>
    <x v="22"/>
    <x v="7"/>
    <m/>
    <m/>
    <n v="0"/>
    <n v="0"/>
  </r>
  <r>
    <x v="0"/>
    <x v="17"/>
    <x v="16"/>
    <x v="60"/>
    <x v="61"/>
    <x v="3"/>
    <x v="0"/>
    <x v="849"/>
    <x v="194"/>
    <x v="207"/>
    <x v="23"/>
    <x v="649"/>
    <x v="0"/>
    <x v="0"/>
    <m/>
    <m/>
    <m/>
    <m/>
  </r>
  <r>
    <x v="0"/>
    <x v="17"/>
    <x v="16"/>
    <x v="60"/>
    <x v="61"/>
    <x v="3"/>
    <x v="0"/>
    <x v="850"/>
    <x v="195"/>
    <x v="208"/>
    <x v="23"/>
    <x v="650"/>
    <x v="0"/>
    <x v="0"/>
    <m/>
    <m/>
    <m/>
    <m/>
  </r>
  <r>
    <x v="0"/>
    <x v="17"/>
    <x v="16"/>
    <x v="60"/>
    <x v="61"/>
    <x v="3"/>
    <x v="1"/>
    <x v="851"/>
    <x v="194"/>
    <x v="207"/>
    <x v="25"/>
    <x v="651"/>
    <x v="4"/>
    <x v="2"/>
    <m/>
    <m/>
    <n v="0"/>
    <n v="0"/>
  </r>
  <r>
    <x v="0"/>
    <x v="17"/>
    <x v="16"/>
    <x v="61"/>
    <x v="62"/>
    <x v="3"/>
    <x v="0"/>
    <x v="852"/>
    <x v="196"/>
    <x v="209"/>
    <x v="23"/>
    <x v="652"/>
    <x v="0"/>
    <x v="0"/>
    <m/>
    <m/>
    <m/>
    <m/>
  </r>
  <r>
    <x v="0"/>
    <x v="17"/>
    <x v="16"/>
    <x v="61"/>
    <x v="62"/>
    <x v="3"/>
    <x v="0"/>
    <x v="853"/>
    <x v="197"/>
    <x v="139"/>
    <x v="23"/>
    <x v="506"/>
    <x v="0"/>
    <x v="0"/>
    <m/>
    <m/>
    <m/>
    <m/>
  </r>
  <r>
    <x v="0"/>
    <x v="17"/>
    <x v="16"/>
    <x v="61"/>
    <x v="62"/>
    <x v="3"/>
    <x v="1"/>
    <x v="854"/>
    <x v="196"/>
    <x v="209"/>
    <x v="26"/>
    <x v="542"/>
    <x v="83"/>
    <x v="7"/>
    <m/>
    <m/>
    <n v="0"/>
    <n v="0"/>
  </r>
  <r>
    <x v="0"/>
    <x v="17"/>
    <x v="16"/>
    <x v="61"/>
    <x v="62"/>
    <x v="3"/>
    <x v="1"/>
    <x v="855"/>
    <x v="197"/>
    <x v="139"/>
    <x v="25"/>
    <x v="543"/>
    <x v="11"/>
    <x v="7"/>
    <n v="16.8"/>
    <n v="134.4"/>
    <n v="16.8"/>
    <n v="134.4"/>
  </r>
  <r>
    <x v="0"/>
    <x v="17"/>
    <x v="16"/>
    <x v="61"/>
    <x v="62"/>
    <x v="3"/>
    <x v="0"/>
    <x v="856"/>
    <x v="137"/>
    <x v="159"/>
    <x v="23"/>
    <x v="515"/>
    <x v="0"/>
    <x v="0"/>
    <m/>
    <m/>
    <m/>
    <m/>
  </r>
  <r>
    <x v="0"/>
    <x v="17"/>
    <x v="16"/>
    <x v="61"/>
    <x v="62"/>
    <x v="3"/>
    <x v="0"/>
    <x v="857"/>
    <x v="198"/>
    <x v="140"/>
    <x v="23"/>
    <x v="516"/>
    <x v="0"/>
    <x v="0"/>
    <m/>
    <m/>
    <m/>
    <m/>
  </r>
  <r>
    <x v="0"/>
    <x v="17"/>
    <x v="16"/>
    <x v="61"/>
    <x v="62"/>
    <x v="3"/>
    <x v="1"/>
    <x v="858"/>
    <x v="137"/>
    <x v="159"/>
    <x v="26"/>
    <x v="543"/>
    <x v="4"/>
    <x v="2"/>
    <m/>
    <m/>
    <n v="0"/>
    <n v="0"/>
  </r>
  <r>
    <x v="0"/>
    <x v="17"/>
    <x v="16"/>
    <x v="61"/>
    <x v="62"/>
    <x v="3"/>
    <x v="0"/>
    <x v="859"/>
    <x v="199"/>
    <x v="145"/>
    <x v="23"/>
    <x v="521"/>
    <x v="0"/>
    <x v="0"/>
    <m/>
    <m/>
    <m/>
    <m/>
  </r>
  <r>
    <x v="0"/>
    <x v="17"/>
    <x v="16"/>
    <x v="61"/>
    <x v="62"/>
    <x v="3"/>
    <x v="1"/>
    <x v="860"/>
    <x v="137"/>
    <x v="159"/>
    <x v="27"/>
    <x v="543"/>
    <x v="4"/>
    <x v="2"/>
    <m/>
    <m/>
    <n v="0"/>
    <n v="0"/>
  </r>
  <r>
    <x v="0"/>
    <x v="17"/>
    <x v="16"/>
    <x v="61"/>
    <x v="62"/>
    <x v="3"/>
    <x v="0"/>
    <x v="861"/>
    <x v="200"/>
    <x v="210"/>
    <x v="23"/>
    <x v="653"/>
    <x v="0"/>
    <x v="0"/>
    <m/>
    <m/>
    <m/>
    <m/>
  </r>
  <r>
    <x v="0"/>
    <x v="17"/>
    <x v="16"/>
    <x v="61"/>
    <x v="62"/>
    <x v="3"/>
    <x v="1"/>
    <x v="862"/>
    <x v="137"/>
    <x v="159"/>
    <x v="36"/>
    <x v="654"/>
    <x v="13"/>
    <x v="4"/>
    <m/>
    <m/>
    <n v="0"/>
    <n v="0"/>
  </r>
  <r>
    <x v="0"/>
    <x v="17"/>
    <x v="16"/>
    <x v="61"/>
    <x v="62"/>
    <x v="3"/>
    <x v="1"/>
    <x v="863"/>
    <x v="200"/>
    <x v="210"/>
    <x v="28"/>
    <x v="655"/>
    <x v="25"/>
    <x v="4"/>
    <n v="1000"/>
    <n v="2000"/>
    <n v="1000"/>
    <n v="2000"/>
  </r>
  <r>
    <x v="0"/>
    <x v="17"/>
    <x v="16"/>
    <x v="61"/>
    <x v="62"/>
    <x v="3"/>
    <x v="0"/>
    <x v="864"/>
    <x v="201"/>
    <x v="211"/>
    <x v="23"/>
    <x v="656"/>
    <x v="0"/>
    <x v="0"/>
    <m/>
    <m/>
    <m/>
    <m/>
  </r>
  <r>
    <x v="0"/>
    <x v="17"/>
    <x v="16"/>
    <x v="61"/>
    <x v="62"/>
    <x v="3"/>
    <x v="1"/>
    <x v="865"/>
    <x v="200"/>
    <x v="210"/>
    <x v="31"/>
    <x v="543"/>
    <x v="4"/>
    <x v="4"/>
    <n v="31.3"/>
    <n v="31.3"/>
    <n v="31.3"/>
    <n v="31.3"/>
  </r>
  <r>
    <x v="0"/>
    <x v="17"/>
    <x v="16"/>
    <x v="62"/>
    <x v="63"/>
    <x v="3"/>
    <x v="0"/>
    <x v="866"/>
    <x v="202"/>
    <x v="212"/>
    <x v="23"/>
    <x v="657"/>
    <x v="0"/>
    <x v="0"/>
    <m/>
    <m/>
    <m/>
    <m/>
  </r>
  <r>
    <x v="0"/>
    <x v="17"/>
    <x v="16"/>
    <x v="62"/>
    <x v="63"/>
    <x v="3"/>
    <x v="0"/>
    <x v="867"/>
    <x v="203"/>
    <x v="139"/>
    <x v="23"/>
    <x v="658"/>
    <x v="0"/>
    <x v="0"/>
    <m/>
    <m/>
    <m/>
    <m/>
  </r>
  <r>
    <x v="0"/>
    <x v="17"/>
    <x v="16"/>
    <x v="62"/>
    <x v="63"/>
    <x v="3"/>
    <x v="0"/>
    <x v="868"/>
    <x v="203"/>
    <x v="139"/>
    <x v="23"/>
    <x v="506"/>
    <x v="0"/>
    <x v="0"/>
    <m/>
    <m/>
    <m/>
    <m/>
  </r>
  <r>
    <x v="0"/>
    <x v="17"/>
    <x v="16"/>
    <x v="62"/>
    <x v="63"/>
    <x v="3"/>
    <x v="1"/>
    <x v="869"/>
    <x v="203"/>
    <x v="139"/>
    <x v="25"/>
    <x v="508"/>
    <x v="21"/>
    <x v="7"/>
    <m/>
    <m/>
    <n v="0"/>
    <n v="0"/>
  </r>
  <r>
    <x v="0"/>
    <x v="17"/>
    <x v="16"/>
    <x v="62"/>
    <x v="63"/>
    <x v="3"/>
    <x v="0"/>
    <x v="870"/>
    <x v="204"/>
    <x v="213"/>
    <x v="23"/>
    <x v="659"/>
    <x v="0"/>
    <x v="0"/>
    <m/>
    <m/>
    <m/>
    <m/>
  </r>
  <r>
    <x v="0"/>
    <x v="17"/>
    <x v="16"/>
    <x v="62"/>
    <x v="63"/>
    <x v="3"/>
    <x v="1"/>
    <x v="871"/>
    <x v="203"/>
    <x v="139"/>
    <x v="26"/>
    <x v="660"/>
    <x v="47"/>
    <x v="7"/>
    <m/>
    <m/>
    <n v="0"/>
    <n v="0"/>
  </r>
  <r>
    <x v="0"/>
    <x v="17"/>
    <x v="16"/>
    <x v="62"/>
    <x v="63"/>
    <x v="3"/>
    <x v="1"/>
    <x v="872"/>
    <x v="204"/>
    <x v="213"/>
    <x v="27"/>
    <x v="661"/>
    <x v="15"/>
    <x v="7"/>
    <m/>
    <m/>
    <n v="0"/>
    <n v="0"/>
  </r>
  <r>
    <x v="0"/>
    <x v="17"/>
    <x v="16"/>
    <x v="62"/>
    <x v="63"/>
    <x v="3"/>
    <x v="1"/>
    <x v="873"/>
    <x v="203"/>
    <x v="139"/>
    <x v="28"/>
    <x v="662"/>
    <x v="4"/>
    <x v="4"/>
    <m/>
    <m/>
    <n v="0"/>
    <n v="0"/>
  </r>
  <r>
    <x v="0"/>
    <x v="17"/>
    <x v="16"/>
    <x v="62"/>
    <x v="63"/>
    <x v="3"/>
    <x v="0"/>
    <x v="874"/>
    <x v="205"/>
    <x v="214"/>
    <x v="23"/>
    <x v="663"/>
    <x v="0"/>
    <x v="0"/>
    <m/>
    <m/>
    <m/>
    <m/>
  </r>
  <r>
    <x v="0"/>
    <x v="17"/>
    <x v="16"/>
    <x v="62"/>
    <x v="63"/>
    <x v="3"/>
    <x v="1"/>
    <x v="875"/>
    <x v="203"/>
    <x v="139"/>
    <x v="31"/>
    <x v="664"/>
    <x v="4"/>
    <x v="4"/>
    <m/>
    <m/>
    <n v="0"/>
    <n v="0"/>
  </r>
  <r>
    <x v="0"/>
    <x v="17"/>
    <x v="16"/>
    <x v="62"/>
    <x v="63"/>
    <x v="3"/>
    <x v="0"/>
    <x v="876"/>
    <x v="206"/>
    <x v="215"/>
    <x v="23"/>
    <x v="665"/>
    <x v="0"/>
    <x v="0"/>
    <m/>
    <m/>
    <m/>
    <m/>
  </r>
  <r>
    <x v="0"/>
    <x v="17"/>
    <x v="16"/>
    <x v="62"/>
    <x v="63"/>
    <x v="3"/>
    <x v="1"/>
    <x v="877"/>
    <x v="203"/>
    <x v="139"/>
    <x v="36"/>
    <x v="508"/>
    <x v="4"/>
    <x v="4"/>
    <m/>
    <m/>
    <n v="0"/>
    <n v="0"/>
  </r>
  <r>
    <x v="0"/>
    <x v="17"/>
    <x v="16"/>
    <x v="62"/>
    <x v="63"/>
    <x v="3"/>
    <x v="0"/>
    <x v="878"/>
    <x v="207"/>
    <x v="216"/>
    <x v="23"/>
    <x v="666"/>
    <x v="0"/>
    <x v="0"/>
    <m/>
    <m/>
    <m/>
    <m/>
  </r>
  <r>
    <x v="0"/>
    <x v="17"/>
    <x v="16"/>
    <x v="62"/>
    <x v="63"/>
    <x v="3"/>
    <x v="1"/>
    <x v="879"/>
    <x v="203"/>
    <x v="139"/>
    <x v="32"/>
    <x v="508"/>
    <x v="4"/>
    <x v="4"/>
    <m/>
    <m/>
    <n v="0"/>
    <n v="0"/>
  </r>
  <r>
    <x v="0"/>
    <x v="17"/>
    <x v="16"/>
    <x v="62"/>
    <x v="63"/>
    <x v="3"/>
    <x v="1"/>
    <x v="880"/>
    <x v="207"/>
    <x v="216"/>
    <x v="33"/>
    <x v="667"/>
    <x v="4"/>
    <x v="2"/>
    <m/>
    <m/>
    <n v="0"/>
    <n v="0"/>
  </r>
  <r>
    <x v="0"/>
    <x v="17"/>
    <x v="16"/>
    <x v="63"/>
    <x v="64"/>
    <x v="3"/>
    <x v="0"/>
    <x v="881"/>
    <x v="208"/>
    <x v="217"/>
    <x v="23"/>
    <x v="668"/>
    <x v="0"/>
    <x v="0"/>
    <m/>
    <m/>
    <m/>
    <m/>
  </r>
  <r>
    <x v="0"/>
    <x v="17"/>
    <x v="16"/>
    <x v="63"/>
    <x v="64"/>
    <x v="3"/>
    <x v="0"/>
    <x v="882"/>
    <x v="209"/>
    <x v="139"/>
    <x v="23"/>
    <x v="669"/>
    <x v="0"/>
    <x v="0"/>
    <m/>
    <m/>
    <m/>
    <m/>
  </r>
  <r>
    <x v="0"/>
    <x v="17"/>
    <x v="16"/>
    <x v="63"/>
    <x v="64"/>
    <x v="3"/>
    <x v="0"/>
    <x v="883"/>
    <x v="209"/>
    <x v="139"/>
    <x v="23"/>
    <x v="506"/>
    <x v="0"/>
    <x v="0"/>
    <m/>
    <m/>
    <m/>
    <m/>
  </r>
  <r>
    <x v="0"/>
    <x v="17"/>
    <x v="16"/>
    <x v="63"/>
    <x v="64"/>
    <x v="3"/>
    <x v="1"/>
    <x v="884"/>
    <x v="209"/>
    <x v="139"/>
    <x v="25"/>
    <x v="543"/>
    <x v="15"/>
    <x v="7"/>
    <n v="16.8"/>
    <n v="84"/>
    <n v="16.8"/>
    <n v="84"/>
  </r>
  <r>
    <x v="0"/>
    <x v="17"/>
    <x v="16"/>
    <x v="63"/>
    <x v="64"/>
    <x v="3"/>
    <x v="1"/>
    <x v="885"/>
    <x v="209"/>
    <x v="139"/>
    <x v="26"/>
    <x v="507"/>
    <x v="22"/>
    <x v="7"/>
    <n v="18.7"/>
    <n v="935"/>
    <n v="18.7"/>
    <n v="935"/>
  </r>
  <r>
    <x v="0"/>
    <x v="17"/>
    <x v="16"/>
    <x v="63"/>
    <x v="64"/>
    <x v="3"/>
    <x v="1"/>
    <x v="886"/>
    <x v="209"/>
    <x v="139"/>
    <x v="25"/>
    <x v="508"/>
    <x v="13"/>
    <x v="7"/>
    <n v="23.92"/>
    <n v="71.760000000000005"/>
    <n v="23.92"/>
    <n v="71.760000000000005"/>
  </r>
  <r>
    <x v="0"/>
    <x v="17"/>
    <x v="16"/>
    <x v="63"/>
    <x v="64"/>
    <x v="3"/>
    <x v="1"/>
    <x v="887"/>
    <x v="209"/>
    <x v="139"/>
    <x v="26"/>
    <x v="509"/>
    <x v="128"/>
    <x v="7"/>
    <m/>
    <m/>
    <n v="0"/>
    <n v="0"/>
  </r>
  <r>
    <x v="0"/>
    <x v="17"/>
    <x v="16"/>
    <x v="63"/>
    <x v="64"/>
    <x v="3"/>
    <x v="1"/>
    <x v="888"/>
    <x v="209"/>
    <x v="139"/>
    <x v="27"/>
    <x v="510"/>
    <x v="129"/>
    <x v="7"/>
    <m/>
    <m/>
    <n v="0"/>
    <n v="0"/>
  </r>
  <r>
    <x v="0"/>
    <x v="17"/>
    <x v="16"/>
    <x v="63"/>
    <x v="64"/>
    <x v="3"/>
    <x v="1"/>
    <x v="889"/>
    <x v="209"/>
    <x v="139"/>
    <x v="28"/>
    <x v="511"/>
    <x v="53"/>
    <x v="7"/>
    <m/>
    <m/>
    <n v="0"/>
    <n v="0"/>
  </r>
  <r>
    <x v="0"/>
    <x v="17"/>
    <x v="16"/>
    <x v="63"/>
    <x v="64"/>
    <x v="3"/>
    <x v="1"/>
    <x v="890"/>
    <x v="209"/>
    <x v="139"/>
    <x v="31"/>
    <x v="512"/>
    <x v="22"/>
    <x v="7"/>
    <m/>
    <m/>
    <n v="0"/>
    <n v="0"/>
  </r>
  <r>
    <x v="0"/>
    <x v="17"/>
    <x v="16"/>
    <x v="63"/>
    <x v="64"/>
    <x v="3"/>
    <x v="0"/>
    <x v="891"/>
    <x v="210"/>
    <x v="218"/>
    <x v="23"/>
    <x v="670"/>
    <x v="0"/>
    <x v="0"/>
    <m/>
    <m/>
    <m/>
    <m/>
  </r>
  <r>
    <x v="0"/>
    <x v="17"/>
    <x v="16"/>
    <x v="63"/>
    <x v="64"/>
    <x v="3"/>
    <x v="1"/>
    <x v="892"/>
    <x v="209"/>
    <x v="139"/>
    <x v="26"/>
    <x v="671"/>
    <x v="130"/>
    <x v="7"/>
    <n v="4.37"/>
    <n v="1214.8600000000001"/>
    <n v="4.37"/>
    <n v="1214.8600000000001"/>
  </r>
  <r>
    <x v="0"/>
    <x v="17"/>
    <x v="16"/>
    <x v="63"/>
    <x v="64"/>
    <x v="3"/>
    <x v="0"/>
    <x v="893"/>
    <x v="211"/>
    <x v="219"/>
    <x v="23"/>
    <x v="672"/>
    <x v="0"/>
    <x v="0"/>
    <m/>
    <m/>
    <m/>
    <m/>
  </r>
  <r>
    <x v="0"/>
    <x v="17"/>
    <x v="16"/>
    <x v="63"/>
    <x v="64"/>
    <x v="3"/>
    <x v="0"/>
    <x v="894"/>
    <x v="211"/>
    <x v="219"/>
    <x v="23"/>
    <x v="673"/>
    <x v="0"/>
    <x v="0"/>
    <m/>
    <m/>
    <m/>
    <m/>
  </r>
  <r>
    <x v="0"/>
    <x v="17"/>
    <x v="16"/>
    <x v="63"/>
    <x v="64"/>
    <x v="3"/>
    <x v="1"/>
    <x v="895"/>
    <x v="211"/>
    <x v="219"/>
    <x v="27"/>
    <x v="543"/>
    <x v="98"/>
    <x v="7"/>
    <n v="4.5"/>
    <n v="450"/>
    <n v="4.5"/>
    <n v="450"/>
  </r>
  <r>
    <x v="0"/>
    <x v="17"/>
    <x v="16"/>
    <x v="63"/>
    <x v="64"/>
    <x v="3"/>
    <x v="0"/>
    <x v="896"/>
    <x v="137"/>
    <x v="159"/>
    <x v="23"/>
    <x v="515"/>
    <x v="0"/>
    <x v="0"/>
    <m/>
    <m/>
    <m/>
    <m/>
  </r>
  <r>
    <x v="0"/>
    <x v="17"/>
    <x v="16"/>
    <x v="63"/>
    <x v="64"/>
    <x v="3"/>
    <x v="1"/>
    <x v="897"/>
    <x v="211"/>
    <x v="219"/>
    <x v="33"/>
    <x v="674"/>
    <x v="4"/>
    <x v="2"/>
    <m/>
    <m/>
    <n v="0"/>
    <n v="0"/>
  </r>
  <r>
    <x v="0"/>
    <x v="17"/>
    <x v="16"/>
    <x v="63"/>
    <x v="64"/>
    <x v="3"/>
    <x v="0"/>
    <x v="898"/>
    <x v="212"/>
    <x v="220"/>
    <x v="23"/>
    <x v="675"/>
    <x v="0"/>
    <x v="0"/>
    <m/>
    <m/>
    <m/>
    <m/>
  </r>
  <r>
    <x v="0"/>
    <x v="17"/>
    <x v="16"/>
    <x v="63"/>
    <x v="64"/>
    <x v="3"/>
    <x v="0"/>
    <x v="899"/>
    <x v="212"/>
    <x v="220"/>
    <x v="23"/>
    <x v="676"/>
    <x v="0"/>
    <x v="0"/>
    <m/>
    <m/>
    <m/>
    <m/>
  </r>
  <r>
    <x v="0"/>
    <x v="17"/>
    <x v="16"/>
    <x v="63"/>
    <x v="64"/>
    <x v="3"/>
    <x v="1"/>
    <x v="900"/>
    <x v="212"/>
    <x v="220"/>
    <x v="34"/>
    <x v="677"/>
    <x v="4"/>
    <x v="4"/>
    <m/>
    <m/>
    <n v="0"/>
    <n v="0"/>
  </r>
  <r>
    <x v="0"/>
    <x v="17"/>
    <x v="16"/>
    <x v="64"/>
    <x v="65"/>
    <x v="3"/>
    <x v="0"/>
    <x v="901"/>
    <x v="213"/>
    <x v="221"/>
    <x v="23"/>
    <x v="678"/>
    <x v="0"/>
    <x v="0"/>
    <m/>
    <m/>
    <m/>
    <m/>
  </r>
  <r>
    <x v="0"/>
    <x v="17"/>
    <x v="16"/>
    <x v="64"/>
    <x v="65"/>
    <x v="3"/>
    <x v="0"/>
    <x v="902"/>
    <x v="214"/>
    <x v="222"/>
    <x v="23"/>
    <x v="679"/>
    <x v="0"/>
    <x v="0"/>
    <m/>
    <m/>
    <m/>
    <m/>
  </r>
  <r>
    <x v="0"/>
    <x v="17"/>
    <x v="16"/>
    <x v="64"/>
    <x v="65"/>
    <x v="3"/>
    <x v="1"/>
    <x v="903"/>
    <x v="213"/>
    <x v="221"/>
    <x v="25"/>
    <x v="680"/>
    <x v="25"/>
    <x v="4"/>
    <m/>
    <m/>
    <n v="0"/>
    <n v="0"/>
  </r>
  <r>
    <x v="0"/>
    <x v="17"/>
    <x v="16"/>
    <x v="64"/>
    <x v="65"/>
    <x v="3"/>
    <x v="1"/>
    <x v="904"/>
    <x v="214"/>
    <x v="222"/>
    <x v="26"/>
    <x v="681"/>
    <x v="25"/>
    <x v="4"/>
    <m/>
    <m/>
    <n v="0"/>
    <n v="0"/>
  </r>
  <r>
    <x v="0"/>
    <x v="17"/>
    <x v="16"/>
    <x v="64"/>
    <x v="65"/>
    <x v="3"/>
    <x v="1"/>
    <x v="905"/>
    <x v="213"/>
    <x v="221"/>
    <x v="27"/>
    <x v="682"/>
    <x v="25"/>
    <x v="4"/>
    <m/>
    <m/>
    <n v="0"/>
    <n v="0"/>
  </r>
  <r>
    <x v="0"/>
    <x v="17"/>
    <x v="16"/>
    <x v="64"/>
    <x v="65"/>
    <x v="3"/>
    <x v="1"/>
    <x v="906"/>
    <x v="214"/>
    <x v="222"/>
    <x v="28"/>
    <x v="683"/>
    <x v="25"/>
    <x v="4"/>
    <m/>
    <m/>
    <n v="0"/>
    <n v="0"/>
  </r>
  <r>
    <x v="0"/>
    <x v="17"/>
    <x v="16"/>
    <x v="64"/>
    <x v="65"/>
    <x v="3"/>
    <x v="1"/>
    <x v="907"/>
    <x v="213"/>
    <x v="221"/>
    <x v="31"/>
    <x v="684"/>
    <x v="4"/>
    <x v="2"/>
    <m/>
    <m/>
    <n v="0"/>
    <n v="0"/>
  </r>
  <r>
    <x v="0"/>
    <x v="17"/>
    <x v="16"/>
    <x v="65"/>
    <x v="66"/>
    <x v="3"/>
    <x v="0"/>
    <x v="908"/>
    <x v="215"/>
    <x v="223"/>
    <x v="23"/>
    <x v="685"/>
    <x v="0"/>
    <x v="0"/>
    <m/>
    <m/>
    <m/>
    <m/>
  </r>
  <r>
    <x v="0"/>
    <x v="17"/>
    <x v="16"/>
    <x v="65"/>
    <x v="66"/>
    <x v="3"/>
    <x v="1"/>
    <x v="909"/>
    <x v="213"/>
    <x v="221"/>
    <x v="36"/>
    <x v="686"/>
    <x v="4"/>
    <x v="2"/>
    <m/>
    <m/>
    <n v="0"/>
    <n v="0"/>
  </r>
  <r>
    <x v="0"/>
    <x v="17"/>
    <x v="16"/>
    <x v="65"/>
    <x v="66"/>
    <x v="3"/>
    <x v="1"/>
    <x v="910"/>
    <x v="215"/>
    <x v="223"/>
    <x v="32"/>
    <x v="687"/>
    <x v="4"/>
    <x v="2"/>
    <m/>
    <m/>
    <n v="0"/>
    <n v="0"/>
  </r>
  <r>
    <x v="0"/>
    <x v="17"/>
    <x v="16"/>
    <x v="66"/>
    <x v="67"/>
    <x v="3"/>
    <x v="0"/>
    <x v="911"/>
    <x v="216"/>
    <x v="224"/>
    <x v="23"/>
    <x v="688"/>
    <x v="0"/>
    <x v="0"/>
    <m/>
    <m/>
    <m/>
    <m/>
  </r>
  <r>
    <x v="0"/>
    <x v="17"/>
    <x v="16"/>
    <x v="66"/>
    <x v="67"/>
    <x v="3"/>
    <x v="1"/>
    <x v="912"/>
    <x v="215"/>
    <x v="223"/>
    <x v="25"/>
    <x v="689"/>
    <x v="131"/>
    <x v="9"/>
    <n v="5.2"/>
    <n v="12480"/>
    <n v="5.2"/>
    <n v="12480"/>
  </r>
  <r>
    <x v="0"/>
    <x v="17"/>
    <x v="16"/>
    <x v="66"/>
    <x v="67"/>
    <x v="3"/>
    <x v="1"/>
    <x v="913"/>
    <x v="216"/>
    <x v="224"/>
    <x v="34"/>
    <x v="690"/>
    <x v="132"/>
    <x v="9"/>
    <m/>
    <m/>
    <n v="0"/>
    <n v="0"/>
  </r>
  <r>
    <x v="0"/>
    <x v="17"/>
    <x v="16"/>
    <x v="67"/>
    <x v="68"/>
    <x v="3"/>
    <x v="0"/>
    <x v="914"/>
    <x v="217"/>
    <x v="225"/>
    <x v="23"/>
    <x v="691"/>
    <x v="0"/>
    <x v="0"/>
    <m/>
    <m/>
    <m/>
    <m/>
  </r>
  <r>
    <x v="0"/>
    <x v="17"/>
    <x v="16"/>
    <x v="67"/>
    <x v="68"/>
    <x v="3"/>
    <x v="1"/>
    <x v="915"/>
    <x v="216"/>
    <x v="224"/>
    <x v="26"/>
    <x v="692"/>
    <x v="4"/>
    <x v="2"/>
    <n v="2400"/>
    <n v="2400"/>
    <n v="2400"/>
    <n v="2400"/>
  </r>
  <r>
    <x v="0"/>
    <x v="17"/>
    <x v="16"/>
    <x v="67"/>
    <x v="68"/>
    <x v="3"/>
    <x v="1"/>
    <x v="916"/>
    <x v="217"/>
    <x v="225"/>
    <x v="27"/>
    <x v="693"/>
    <x v="4"/>
    <x v="2"/>
    <n v="3375"/>
    <n v="3375"/>
    <n v="3375"/>
    <n v="3375"/>
  </r>
  <r>
    <x v="0"/>
    <x v="17"/>
    <x v="16"/>
    <x v="67"/>
    <x v="68"/>
    <x v="3"/>
    <x v="1"/>
    <x v="917"/>
    <x v="216"/>
    <x v="224"/>
    <x v="28"/>
    <x v="694"/>
    <x v="4"/>
    <x v="2"/>
    <n v="4730"/>
    <n v="4730"/>
    <n v="4730"/>
    <n v="4730"/>
  </r>
  <r>
    <x v="0"/>
    <x v="17"/>
    <x v="16"/>
    <x v="67"/>
    <x v="68"/>
    <x v="3"/>
    <x v="0"/>
    <x v="918"/>
    <x v="218"/>
    <x v="226"/>
    <x v="23"/>
    <x v="695"/>
    <x v="0"/>
    <x v="0"/>
    <m/>
    <m/>
    <m/>
    <m/>
  </r>
  <r>
    <x v="0"/>
    <x v="17"/>
    <x v="16"/>
    <x v="67"/>
    <x v="68"/>
    <x v="3"/>
    <x v="1"/>
    <x v="919"/>
    <x v="216"/>
    <x v="224"/>
    <x v="25"/>
    <x v="514"/>
    <x v="13"/>
    <x v="7"/>
    <n v="14.56"/>
    <n v="43.68"/>
    <n v="14.56"/>
    <n v="43.68"/>
  </r>
  <r>
    <x v="0"/>
    <x v="17"/>
    <x v="16"/>
    <x v="68"/>
    <x v="69"/>
    <x v="3"/>
    <x v="0"/>
    <x v="920"/>
    <x v="219"/>
    <x v="227"/>
    <x v="23"/>
    <x v="696"/>
    <x v="0"/>
    <x v="0"/>
    <m/>
    <m/>
    <m/>
    <m/>
  </r>
  <r>
    <x v="0"/>
    <x v="17"/>
    <x v="16"/>
    <x v="68"/>
    <x v="69"/>
    <x v="3"/>
    <x v="0"/>
    <x v="921"/>
    <x v="220"/>
    <x v="228"/>
    <x v="23"/>
    <x v="697"/>
    <x v="0"/>
    <x v="0"/>
    <m/>
    <m/>
    <m/>
    <m/>
  </r>
  <r>
    <x v="0"/>
    <x v="17"/>
    <x v="16"/>
    <x v="68"/>
    <x v="69"/>
    <x v="3"/>
    <x v="1"/>
    <x v="922"/>
    <x v="219"/>
    <x v="227"/>
    <x v="26"/>
    <x v="698"/>
    <x v="4"/>
    <x v="4"/>
    <m/>
    <m/>
    <n v="0"/>
    <n v="0"/>
  </r>
  <r>
    <x v="0"/>
    <x v="17"/>
    <x v="16"/>
    <x v="68"/>
    <x v="69"/>
    <x v="3"/>
    <x v="1"/>
    <x v="923"/>
    <x v="220"/>
    <x v="228"/>
    <x v="27"/>
    <x v="699"/>
    <x v="4"/>
    <x v="4"/>
    <m/>
    <m/>
    <n v="0"/>
    <n v="0"/>
  </r>
  <r>
    <x v="0"/>
    <x v="17"/>
    <x v="16"/>
    <x v="68"/>
    <x v="69"/>
    <x v="3"/>
    <x v="1"/>
    <x v="924"/>
    <x v="219"/>
    <x v="227"/>
    <x v="28"/>
    <x v="700"/>
    <x v="4"/>
    <x v="4"/>
    <m/>
    <m/>
    <n v="0"/>
    <n v="0"/>
  </r>
  <r>
    <x v="0"/>
    <x v="17"/>
    <x v="16"/>
    <x v="68"/>
    <x v="69"/>
    <x v="3"/>
    <x v="1"/>
    <x v="925"/>
    <x v="220"/>
    <x v="228"/>
    <x v="31"/>
    <x v="701"/>
    <x v="4"/>
    <x v="4"/>
    <m/>
    <m/>
    <n v="0"/>
    <n v="0"/>
  </r>
  <r>
    <x v="0"/>
    <x v="17"/>
    <x v="16"/>
    <x v="68"/>
    <x v="69"/>
    <x v="3"/>
    <x v="1"/>
    <x v="926"/>
    <x v="219"/>
    <x v="227"/>
    <x v="36"/>
    <x v="702"/>
    <x v="4"/>
    <x v="4"/>
    <m/>
    <m/>
    <n v="0"/>
    <n v="0"/>
  </r>
  <r>
    <x v="0"/>
    <x v="17"/>
    <x v="16"/>
    <x v="68"/>
    <x v="69"/>
    <x v="3"/>
    <x v="1"/>
    <x v="927"/>
    <x v="220"/>
    <x v="228"/>
    <x v="32"/>
    <x v="703"/>
    <x v="4"/>
    <x v="4"/>
    <m/>
    <m/>
    <n v="0"/>
    <n v="0"/>
  </r>
  <r>
    <x v="0"/>
    <x v="17"/>
    <x v="16"/>
    <x v="68"/>
    <x v="69"/>
    <x v="3"/>
    <x v="1"/>
    <x v="928"/>
    <x v="219"/>
    <x v="227"/>
    <x v="26"/>
    <x v="704"/>
    <x v="4"/>
    <x v="4"/>
    <n v="765"/>
    <n v="765"/>
    <n v="765"/>
    <n v="765"/>
  </r>
  <r>
    <x v="0"/>
    <x v="17"/>
    <x v="16"/>
    <x v="68"/>
    <x v="69"/>
    <x v="3"/>
    <x v="1"/>
    <x v="929"/>
    <x v="220"/>
    <x v="228"/>
    <x v="34"/>
    <x v="705"/>
    <x v="4"/>
    <x v="4"/>
    <m/>
    <m/>
    <n v="0"/>
    <n v="0"/>
  </r>
  <r>
    <x v="0"/>
    <x v="17"/>
    <x v="16"/>
    <x v="68"/>
    <x v="69"/>
    <x v="3"/>
    <x v="1"/>
    <x v="930"/>
    <x v="219"/>
    <x v="227"/>
    <x v="37"/>
    <x v="706"/>
    <x v="4"/>
    <x v="4"/>
    <m/>
    <m/>
    <n v="0"/>
    <n v="0"/>
  </r>
  <r>
    <x v="0"/>
    <x v="17"/>
    <x v="16"/>
    <x v="68"/>
    <x v="69"/>
    <x v="3"/>
    <x v="1"/>
    <x v="931"/>
    <x v="220"/>
    <x v="228"/>
    <x v="48"/>
    <x v="707"/>
    <x v="4"/>
    <x v="4"/>
    <m/>
    <m/>
    <n v="0"/>
    <n v="0"/>
  </r>
  <r>
    <x v="0"/>
    <x v="17"/>
    <x v="16"/>
    <x v="68"/>
    <x v="69"/>
    <x v="3"/>
    <x v="1"/>
    <x v="932"/>
    <x v="219"/>
    <x v="227"/>
    <x v="49"/>
    <x v="708"/>
    <x v="4"/>
    <x v="4"/>
    <m/>
    <m/>
    <n v="0"/>
    <n v="0"/>
  </r>
  <r>
    <x v="0"/>
    <x v="17"/>
    <x v="16"/>
    <x v="68"/>
    <x v="69"/>
    <x v="3"/>
    <x v="1"/>
    <x v="933"/>
    <x v="220"/>
    <x v="228"/>
    <x v="51"/>
    <x v="709"/>
    <x v="4"/>
    <x v="4"/>
    <m/>
    <m/>
    <n v="0"/>
    <n v="0"/>
  </r>
  <r>
    <x v="0"/>
    <x v="17"/>
    <x v="16"/>
    <x v="68"/>
    <x v="69"/>
    <x v="3"/>
    <x v="0"/>
    <x v="934"/>
    <x v="221"/>
    <x v="229"/>
    <x v="23"/>
    <x v="710"/>
    <x v="0"/>
    <x v="0"/>
    <m/>
    <m/>
    <m/>
    <m/>
  </r>
  <r>
    <x v="0"/>
    <x v="17"/>
    <x v="16"/>
    <x v="68"/>
    <x v="69"/>
    <x v="3"/>
    <x v="1"/>
    <x v="935"/>
    <x v="220"/>
    <x v="228"/>
    <x v="27"/>
    <x v="711"/>
    <x v="4"/>
    <x v="10"/>
    <n v="260"/>
    <n v="260"/>
    <n v="260"/>
    <n v="260"/>
  </r>
  <r>
    <x v="0"/>
    <x v="17"/>
    <x v="16"/>
    <x v="68"/>
    <x v="69"/>
    <x v="3"/>
    <x v="1"/>
    <x v="936"/>
    <x v="221"/>
    <x v="229"/>
    <x v="52"/>
    <x v="712"/>
    <x v="4"/>
    <x v="10"/>
    <m/>
    <m/>
    <n v="0"/>
    <n v="0"/>
  </r>
  <r>
    <x v="0"/>
    <x v="17"/>
    <x v="16"/>
    <x v="68"/>
    <x v="69"/>
    <x v="3"/>
    <x v="1"/>
    <x v="937"/>
    <x v="220"/>
    <x v="228"/>
    <x v="58"/>
    <x v="713"/>
    <x v="4"/>
    <x v="4"/>
    <m/>
    <m/>
    <n v="0"/>
    <n v="0"/>
  </r>
  <r>
    <x v="0"/>
    <x v="17"/>
    <x v="16"/>
    <x v="68"/>
    <x v="69"/>
    <x v="3"/>
    <x v="1"/>
    <x v="938"/>
    <x v="221"/>
    <x v="229"/>
    <x v="25"/>
    <x v="708"/>
    <x v="4"/>
    <x v="4"/>
    <n v="600"/>
    <n v="600"/>
    <n v="600"/>
    <n v="600"/>
  </r>
  <r>
    <x v="0"/>
    <x v="17"/>
    <x v="16"/>
    <x v="68"/>
    <x v="69"/>
    <x v="3"/>
    <x v="1"/>
    <x v="939"/>
    <x v="220"/>
    <x v="228"/>
    <x v="26"/>
    <x v="714"/>
    <x v="4"/>
    <x v="2"/>
    <n v="400"/>
    <n v="400"/>
    <n v="400"/>
    <n v="400"/>
  </r>
  <r>
    <x v="0"/>
    <x v="17"/>
    <x v="16"/>
    <x v="69"/>
    <x v="70"/>
    <x v="3"/>
    <x v="0"/>
    <x v="940"/>
    <x v="222"/>
    <x v="230"/>
    <x v="23"/>
    <x v="715"/>
    <x v="0"/>
    <x v="0"/>
    <m/>
    <m/>
    <m/>
    <m/>
  </r>
  <r>
    <x v="0"/>
    <x v="17"/>
    <x v="16"/>
    <x v="69"/>
    <x v="70"/>
    <x v="3"/>
    <x v="0"/>
    <x v="941"/>
    <x v="223"/>
    <x v="231"/>
    <x v="23"/>
    <x v="716"/>
    <x v="0"/>
    <x v="0"/>
    <m/>
    <m/>
    <m/>
    <m/>
  </r>
  <r>
    <x v="0"/>
    <x v="17"/>
    <x v="16"/>
    <x v="69"/>
    <x v="70"/>
    <x v="3"/>
    <x v="0"/>
    <x v="942"/>
    <x v="223"/>
    <x v="232"/>
    <x v="23"/>
    <x v="717"/>
    <x v="0"/>
    <x v="0"/>
    <m/>
    <m/>
    <m/>
    <m/>
  </r>
  <r>
    <x v="0"/>
    <x v="17"/>
    <x v="16"/>
    <x v="69"/>
    <x v="70"/>
    <x v="3"/>
    <x v="1"/>
    <x v="943"/>
    <x v="223"/>
    <x v="232"/>
    <x v="27"/>
    <x v="514"/>
    <x v="83"/>
    <x v="4"/>
    <n v="95"/>
    <n v="1045"/>
    <n v="95"/>
    <n v="1045"/>
  </r>
  <r>
    <x v="0"/>
    <x v="17"/>
    <x v="16"/>
    <x v="69"/>
    <x v="70"/>
    <x v="3"/>
    <x v="1"/>
    <x v="944"/>
    <x v="223"/>
    <x v="232"/>
    <x v="28"/>
    <x v="718"/>
    <x v="13"/>
    <x v="4"/>
    <n v="95"/>
    <n v="285"/>
    <n v="95"/>
    <n v="285"/>
  </r>
  <r>
    <x v="0"/>
    <x v="17"/>
    <x v="16"/>
    <x v="69"/>
    <x v="70"/>
    <x v="3"/>
    <x v="1"/>
    <x v="945"/>
    <x v="223"/>
    <x v="232"/>
    <x v="31"/>
    <x v="719"/>
    <x v="4"/>
    <x v="4"/>
    <n v="95"/>
    <n v="95"/>
    <n v="95"/>
    <n v="95"/>
  </r>
  <r>
    <x v="0"/>
    <x v="17"/>
    <x v="16"/>
    <x v="69"/>
    <x v="70"/>
    <x v="3"/>
    <x v="1"/>
    <x v="946"/>
    <x v="223"/>
    <x v="232"/>
    <x v="36"/>
    <x v="720"/>
    <x v="45"/>
    <x v="4"/>
    <m/>
    <m/>
    <n v="0"/>
    <n v="0"/>
  </r>
  <r>
    <x v="0"/>
    <x v="17"/>
    <x v="16"/>
    <x v="69"/>
    <x v="70"/>
    <x v="3"/>
    <x v="1"/>
    <x v="947"/>
    <x v="223"/>
    <x v="232"/>
    <x v="32"/>
    <x v="721"/>
    <x v="15"/>
    <x v="4"/>
    <m/>
    <m/>
    <n v="0"/>
    <n v="0"/>
  </r>
  <r>
    <x v="0"/>
    <x v="17"/>
    <x v="16"/>
    <x v="69"/>
    <x v="70"/>
    <x v="3"/>
    <x v="1"/>
    <x v="948"/>
    <x v="223"/>
    <x v="232"/>
    <x v="36"/>
    <x v="722"/>
    <x v="25"/>
    <x v="4"/>
    <n v="95"/>
    <n v="190"/>
    <n v="95"/>
    <n v="190"/>
  </r>
  <r>
    <x v="0"/>
    <x v="17"/>
    <x v="16"/>
    <x v="69"/>
    <x v="70"/>
    <x v="3"/>
    <x v="0"/>
    <x v="949"/>
    <x v="223"/>
    <x v="233"/>
    <x v="23"/>
    <x v="723"/>
    <x v="0"/>
    <x v="0"/>
    <m/>
    <m/>
    <m/>
    <m/>
  </r>
  <r>
    <x v="0"/>
    <x v="17"/>
    <x v="16"/>
    <x v="69"/>
    <x v="70"/>
    <x v="3"/>
    <x v="1"/>
    <x v="950"/>
    <x v="223"/>
    <x v="233"/>
    <x v="32"/>
    <x v="514"/>
    <x v="25"/>
    <x v="4"/>
    <n v="75"/>
    <n v="150"/>
    <n v="75"/>
    <n v="150"/>
  </r>
  <r>
    <x v="0"/>
    <x v="17"/>
    <x v="16"/>
    <x v="69"/>
    <x v="70"/>
    <x v="3"/>
    <x v="1"/>
    <x v="951"/>
    <x v="223"/>
    <x v="233"/>
    <x v="33"/>
    <x v="719"/>
    <x v="10"/>
    <x v="4"/>
    <n v="75"/>
    <n v="300"/>
    <n v="75"/>
    <n v="300"/>
  </r>
  <r>
    <x v="0"/>
    <x v="17"/>
    <x v="16"/>
    <x v="69"/>
    <x v="70"/>
    <x v="3"/>
    <x v="1"/>
    <x v="952"/>
    <x v="223"/>
    <x v="233"/>
    <x v="48"/>
    <x v="720"/>
    <x v="14"/>
    <x v="4"/>
    <m/>
    <m/>
    <n v="0"/>
    <n v="0"/>
  </r>
  <r>
    <x v="0"/>
    <x v="17"/>
    <x v="16"/>
    <x v="69"/>
    <x v="70"/>
    <x v="3"/>
    <x v="1"/>
    <x v="953"/>
    <x v="223"/>
    <x v="233"/>
    <x v="49"/>
    <x v="721"/>
    <x v="4"/>
    <x v="4"/>
    <m/>
    <m/>
    <n v="0"/>
    <n v="0"/>
  </r>
  <r>
    <x v="0"/>
    <x v="17"/>
    <x v="16"/>
    <x v="69"/>
    <x v="70"/>
    <x v="3"/>
    <x v="1"/>
    <x v="954"/>
    <x v="223"/>
    <x v="233"/>
    <x v="34"/>
    <x v="722"/>
    <x v="4"/>
    <x v="4"/>
    <n v="75"/>
    <n v="75"/>
    <n v="75"/>
    <n v="75"/>
  </r>
  <r>
    <x v="0"/>
    <x v="17"/>
    <x v="16"/>
    <x v="69"/>
    <x v="70"/>
    <x v="3"/>
    <x v="0"/>
    <x v="955"/>
    <x v="223"/>
    <x v="234"/>
    <x v="23"/>
    <x v="724"/>
    <x v="0"/>
    <x v="0"/>
    <m/>
    <m/>
    <m/>
    <m/>
  </r>
  <r>
    <x v="0"/>
    <x v="17"/>
    <x v="16"/>
    <x v="69"/>
    <x v="70"/>
    <x v="3"/>
    <x v="1"/>
    <x v="956"/>
    <x v="223"/>
    <x v="234"/>
    <x v="50"/>
    <x v="514"/>
    <x v="67"/>
    <x v="4"/>
    <m/>
    <m/>
    <n v="0"/>
    <n v="0"/>
  </r>
  <r>
    <x v="0"/>
    <x v="17"/>
    <x v="16"/>
    <x v="69"/>
    <x v="70"/>
    <x v="3"/>
    <x v="1"/>
    <x v="957"/>
    <x v="223"/>
    <x v="234"/>
    <x v="52"/>
    <x v="719"/>
    <x v="19"/>
    <x v="4"/>
    <m/>
    <m/>
    <n v="0"/>
    <n v="0"/>
  </r>
  <r>
    <x v="0"/>
    <x v="17"/>
    <x v="16"/>
    <x v="69"/>
    <x v="70"/>
    <x v="3"/>
    <x v="1"/>
    <x v="958"/>
    <x v="223"/>
    <x v="234"/>
    <x v="25"/>
    <x v="721"/>
    <x v="13"/>
    <x v="4"/>
    <m/>
    <m/>
    <n v="0"/>
    <n v="0"/>
  </r>
  <r>
    <x v="0"/>
    <x v="17"/>
    <x v="16"/>
    <x v="69"/>
    <x v="70"/>
    <x v="3"/>
    <x v="1"/>
    <x v="959"/>
    <x v="223"/>
    <x v="234"/>
    <x v="26"/>
    <x v="722"/>
    <x v="4"/>
    <x v="4"/>
    <m/>
    <m/>
    <n v="0"/>
    <n v="0"/>
  </r>
  <r>
    <x v="0"/>
    <x v="17"/>
    <x v="16"/>
    <x v="69"/>
    <x v="70"/>
    <x v="3"/>
    <x v="0"/>
    <x v="960"/>
    <x v="224"/>
    <x v="235"/>
    <x v="23"/>
    <x v="725"/>
    <x v="0"/>
    <x v="0"/>
    <m/>
    <m/>
    <m/>
    <m/>
  </r>
  <r>
    <x v="0"/>
    <x v="17"/>
    <x v="16"/>
    <x v="69"/>
    <x v="70"/>
    <x v="3"/>
    <x v="0"/>
    <x v="961"/>
    <x v="224"/>
    <x v="236"/>
    <x v="23"/>
    <x v="726"/>
    <x v="0"/>
    <x v="0"/>
    <m/>
    <m/>
    <m/>
    <m/>
  </r>
  <r>
    <x v="0"/>
    <x v="17"/>
    <x v="16"/>
    <x v="69"/>
    <x v="70"/>
    <x v="3"/>
    <x v="1"/>
    <x v="962"/>
    <x v="224"/>
    <x v="236"/>
    <x v="25"/>
    <x v="727"/>
    <x v="19"/>
    <x v="4"/>
    <n v="35"/>
    <n v="210"/>
    <n v="35"/>
    <n v="210"/>
  </r>
  <r>
    <x v="0"/>
    <x v="17"/>
    <x v="16"/>
    <x v="69"/>
    <x v="70"/>
    <x v="3"/>
    <x v="1"/>
    <x v="963"/>
    <x v="224"/>
    <x v="236"/>
    <x v="28"/>
    <x v="728"/>
    <x v="25"/>
    <x v="4"/>
    <m/>
    <m/>
    <n v="0"/>
    <n v="0"/>
  </r>
  <r>
    <x v="0"/>
    <x v="17"/>
    <x v="16"/>
    <x v="69"/>
    <x v="70"/>
    <x v="3"/>
    <x v="1"/>
    <x v="964"/>
    <x v="224"/>
    <x v="236"/>
    <x v="31"/>
    <x v="729"/>
    <x v="4"/>
    <x v="4"/>
    <m/>
    <m/>
    <n v="0"/>
    <n v="0"/>
  </r>
  <r>
    <x v="0"/>
    <x v="17"/>
    <x v="16"/>
    <x v="69"/>
    <x v="70"/>
    <x v="3"/>
    <x v="1"/>
    <x v="965"/>
    <x v="224"/>
    <x v="236"/>
    <x v="26"/>
    <x v="730"/>
    <x v="25"/>
    <x v="4"/>
    <n v="57"/>
    <n v="114"/>
    <n v="57"/>
    <n v="114"/>
  </r>
  <r>
    <x v="0"/>
    <x v="17"/>
    <x v="16"/>
    <x v="69"/>
    <x v="70"/>
    <x v="3"/>
    <x v="1"/>
    <x v="966"/>
    <x v="224"/>
    <x v="236"/>
    <x v="27"/>
    <x v="731"/>
    <x v="10"/>
    <x v="4"/>
    <m/>
    <m/>
    <n v="0"/>
    <n v="0"/>
  </r>
  <r>
    <x v="0"/>
    <x v="17"/>
    <x v="16"/>
    <x v="69"/>
    <x v="70"/>
    <x v="3"/>
    <x v="1"/>
    <x v="967"/>
    <x v="224"/>
    <x v="236"/>
    <x v="33"/>
    <x v="732"/>
    <x v="4"/>
    <x v="4"/>
    <m/>
    <m/>
    <n v="0"/>
    <n v="0"/>
  </r>
  <r>
    <x v="0"/>
    <x v="17"/>
    <x v="16"/>
    <x v="69"/>
    <x v="70"/>
    <x v="3"/>
    <x v="0"/>
    <x v="968"/>
    <x v="224"/>
    <x v="237"/>
    <x v="23"/>
    <x v="733"/>
    <x v="0"/>
    <x v="0"/>
    <m/>
    <m/>
    <m/>
    <m/>
  </r>
  <r>
    <x v="0"/>
    <x v="17"/>
    <x v="16"/>
    <x v="69"/>
    <x v="70"/>
    <x v="3"/>
    <x v="1"/>
    <x v="969"/>
    <x v="224"/>
    <x v="237"/>
    <x v="27"/>
    <x v="727"/>
    <x v="19"/>
    <x v="4"/>
    <n v="35"/>
    <n v="210"/>
    <n v="35"/>
    <n v="210"/>
  </r>
  <r>
    <x v="0"/>
    <x v="17"/>
    <x v="16"/>
    <x v="69"/>
    <x v="70"/>
    <x v="3"/>
    <x v="1"/>
    <x v="970"/>
    <x v="224"/>
    <x v="237"/>
    <x v="37"/>
    <x v="728"/>
    <x v="25"/>
    <x v="4"/>
    <m/>
    <m/>
    <n v="0"/>
    <n v="0"/>
  </r>
  <r>
    <x v="0"/>
    <x v="17"/>
    <x v="16"/>
    <x v="69"/>
    <x v="70"/>
    <x v="3"/>
    <x v="1"/>
    <x v="971"/>
    <x v="224"/>
    <x v="237"/>
    <x v="48"/>
    <x v="734"/>
    <x v="4"/>
    <x v="4"/>
    <m/>
    <m/>
    <n v="0"/>
    <n v="0"/>
  </r>
  <r>
    <x v="0"/>
    <x v="17"/>
    <x v="16"/>
    <x v="69"/>
    <x v="70"/>
    <x v="3"/>
    <x v="1"/>
    <x v="972"/>
    <x v="224"/>
    <x v="237"/>
    <x v="49"/>
    <x v="729"/>
    <x v="4"/>
    <x v="4"/>
    <m/>
    <m/>
    <n v="0"/>
    <n v="0"/>
  </r>
  <r>
    <x v="0"/>
    <x v="17"/>
    <x v="16"/>
    <x v="69"/>
    <x v="70"/>
    <x v="3"/>
    <x v="1"/>
    <x v="973"/>
    <x v="224"/>
    <x v="237"/>
    <x v="28"/>
    <x v="730"/>
    <x v="25"/>
    <x v="4"/>
    <n v="57"/>
    <n v="114"/>
    <n v="57"/>
    <n v="114"/>
  </r>
  <r>
    <x v="0"/>
    <x v="17"/>
    <x v="16"/>
    <x v="69"/>
    <x v="70"/>
    <x v="3"/>
    <x v="1"/>
    <x v="974"/>
    <x v="224"/>
    <x v="237"/>
    <x v="50"/>
    <x v="731"/>
    <x v="10"/>
    <x v="4"/>
    <m/>
    <m/>
    <n v="0"/>
    <n v="0"/>
  </r>
  <r>
    <x v="0"/>
    <x v="17"/>
    <x v="16"/>
    <x v="69"/>
    <x v="70"/>
    <x v="3"/>
    <x v="1"/>
    <x v="975"/>
    <x v="224"/>
    <x v="237"/>
    <x v="52"/>
    <x v="732"/>
    <x v="4"/>
    <x v="4"/>
    <m/>
    <m/>
    <n v="0"/>
    <n v="0"/>
  </r>
  <r>
    <x v="0"/>
    <x v="17"/>
    <x v="16"/>
    <x v="69"/>
    <x v="70"/>
    <x v="3"/>
    <x v="0"/>
    <x v="976"/>
    <x v="224"/>
    <x v="238"/>
    <x v="23"/>
    <x v="735"/>
    <x v="0"/>
    <x v="0"/>
    <m/>
    <m/>
    <m/>
    <m/>
  </r>
  <r>
    <x v="0"/>
    <x v="17"/>
    <x v="16"/>
    <x v="69"/>
    <x v="70"/>
    <x v="3"/>
    <x v="1"/>
    <x v="977"/>
    <x v="224"/>
    <x v="238"/>
    <x v="25"/>
    <x v="734"/>
    <x v="49"/>
    <x v="4"/>
    <n v="22.8"/>
    <n v="273.60000000000002"/>
    <n v="22.8"/>
    <n v="273.60000000000002"/>
  </r>
  <r>
    <x v="0"/>
    <x v="17"/>
    <x v="16"/>
    <x v="69"/>
    <x v="70"/>
    <x v="3"/>
    <x v="1"/>
    <x v="978"/>
    <x v="224"/>
    <x v="238"/>
    <x v="26"/>
    <x v="736"/>
    <x v="4"/>
    <x v="4"/>
    <m/>
    <m/>
    <n v="0"/>
    <n v="0"/>
  </r>
  <r>
    <x v="0"/>
    <x v="17"/>
    <x v="16"/>
    <x v="69"/>
    <x v="70"/>
    <x v="3"/>
    <x v="1"/>
    <x v="979"/>
    <x v="224"/>
    <x v="238"/>
    <x v="26"/>
    <x v="737"/>
    <x v="4"/>
    <x v="4"/>
    <n v="23"/>
    <n v="23"/>
    <n v="23"/>
    <n v="23"/>
  </r>
  <r>
    <x v="0"/>
    <x v="17"/>
    <x v="16"/>
    <x v="69"/>
    <x v="70"/>
    <x v="3"/>
    <x v="0"/>
    <x v="980"/>
    <x v="225"/>
    <x v="239"/>
    <x v="23"/>
    <x v="738"/>
    <x v="0"/>
    <x v="0"/>
    <m/>
    <m/>
    <m/>
    <m/>
  </r>
  <r>
    <x v="0"/>
    <x v="17"/>
    <x v="16"/>
    <x v="69"/>
    <x v="70"/>
    <x v="3"/>
    <x v="0"/>
    <x v="981"/>
    <x v="225"/>
    <x v="240"/>
    <x v="23"/>
    <x v="739"/>
    <x v="0"/>
    <x v="0"/>
    <m/>
    <m/>
    <m/>
    <m/>
  </r>
  <r>
    <x v="0"/>
    <x v="17"/>
    <x v="16"/>
    <x v="69"/>
    <x v="70"/>
    <x v="3"/>
    <x v="1"/>
    <x v="982"/>
    <x v="225"/>
    <x v="240"/>
    <x v="27"/>
    <x v="740"/>
    <x v="49"/>
    <x v="4"/>
    <n v="37"/>
    <n v="444"/>
    <n v="37"/>
    <n v="444"/>
  </r>
  <r>
    <x v="0"/>
    <x v="17"/>
    <x v="16"/>
    <x v="69"/>
    <x v="70"/>
    <x v="3"/>
    <x v="1"/>
    <x v="983"/>
    <x v="225"/>
    <x v="240"/>
    <x v="31"/>
    <x v="741"/>
    <x v="4"/>
    <x v="4"/>
    <m/>
    <m/>
    <n v="0"/>
    <n v="0"/>
  </r>
  <r>
    <x v="0"/>
    <x v="17"/>
    <x v="16"/>
    <x v="69"/>
    <x v="70"/>
    <x v="3"/>
    <x v="1"/>
    <x v="984"/>
    <x v="225"/>
    <x v="240"/>
    <x v="36"/>
    <x v="742"/>
    <x v="25"/>
    <x v="4"/>
    <m/>
    <m/>
    <n v="0"/>
    <n v="0"/>
  </r>
  <r>
    <x v="0"/>
    <x v="17"/>
    <x v="16"/>
    <x v="70"/>
    <x v="71"/>
    <x v="3"/>
    <x v="0"/>
    <x v="985"/>
    <x v="226"/>
    <x v="241"/>
    <x v="23"/>
    <x v="743"/>
    <x v="0"/>
    <x v="0"/>
    <m/>
    <m/>
    <m/>
    <m/>
  </r>
  <r>
    <x v="0"/>
    <x v="17"/>
    <x v="16"/>
    <x v="70"/>
    <x v="71"/>
    <x v="3"/>
    <x v="0"/>
    <x v="986"/>
    <x v="227"/>
    <x v="242"/>
    <x v="23"/>
    <x v="744"/>
    <x v="0"/>
    <x v="0"/>
    <m/>
    <m/>
    <m/>
    <m/>
  </r>
  <r>
    <x v="0"/>
    <x v="17"/>
    <x v="16"/>
    <x v="70"/>
    <x v="71"/>
    <x v="3"/>
    <x v="1"/>
    <x v="987"/>
    <x v="226"/>
    <x v="241"/>
    <x v="32"/>
    <x v="745"/>
    <x v="133"/>
    <x v="7"/>
    <m/>
    <m/>
    <n v="0"/>
    <n v="0"/>
  </r>
  <r>
    <x v="0"/>
    <x v="17"/>
    <x v="16"/>
    <x v="71"/>
    <x v="72"/>
    <x v="3"/>
    <x v="0"/>
    <x v="988"/>
    <x v="228"/>
    <x v="243"/>
    <x v="23"/>
    <x v="746"/>
    <x v="0"/>
    <x v="0"/>
    <m/>
    <m/>
    <m/>
    <m/>
  </r>
  <r>
    <x v="0"/>
    <x v="17"/>
    <x v="16"/>
    <x v="71"/>
    <x v="72"/>
    <x v="3"/>
    <x v="0"/>
    <x v="989"/>
    <x v="229"/>
    <x v="244"/>
    <x v="23"/>
    <x v="747"/>
    <x v="0"/>
    <x v="0"/>
    <m/>
    <m/>
    <m/>
    <m/>
  </r>
  <r>
    <x v="0"/>
    <x v="17"/>
    <x v="16"/>
    <x v="71"/>
    <x v="72"/>
    <x v="3"/>
    <x v="1"/>
    <x v="990"/>
    <x v="228"/>
    <x v="243"/>
    <x v="33"/>
    <x v="748"/>
    <x v="25"/>
    <x v="4"/>
    <m/>
    <m/>
    <n v="0"/>
    <n v="0"/>
  </r>
  <r>
    <x v="0"/>
    <x v="17"/>
    <x v="16"/>
    <x v="71"/>
    <x v="72"/>
    <x v="3"/>
    <x v="1"/>
    <x v="991"/>
    <x v="229"/>
    <x v="244"/>
    <x v="34"/>
    <x v="749"/>
    <x v="4"/>
    <x v="2"/>
    <m/>
    <m/>
    <n v="0"/>
    <n v="0"/>
  </r>
  <r>
    <x v="0"/>
    <x v="17"/>
    <x v="16"/>
    <x v="72"/>
    <x v="73"/>
    <x v="3"/>
    <x v="0"/>
    <x v="992"/>
    <x v="230"/>
    <x v="245"/>
    <x v="23"/>
    <x v="750"/>
    <x v="0"/>
    <x v="0"/>
    <m/>
    <m/>
    <m/>
    <m/>
  </r>
  <r>
    <x v="0"/>
    <x v="17"/>
    <x v="16"/>
    <x v="72"/>
    <x v="73"/>
    <x v="3"/>
    <x v="0"/>
    <x v="993"/>
    <x v="231"/>
    <x v="246"/>
    <x v="23"/>
    <x v="751"/>
    <x v="0"/>
    <x v="0"/>
    <m/>
    <m/>
    <m/>
    <m/>
  </r>
  <r>
    <x v="0"/>
    <x v="17"/>
    <x v="16"/>
    <x v="72"/>
    <x v="73"/>
    <x v="3"/>
    <x v="1"/>
    <x v="994"/>
    <x v="230"/>
    <x v="245"/>
    <x v="25"/>
    <x v="752"/>
    <x v="13"/>
    <x v="4"/>
    <n v="1775"/>
    <n v="5325"/>
    <n v="1775"/>
    <n v="5325"/>
  </r>
  <r>
    <x v="0"/>
    <x v="17"/>
    <x v="16"/>
    <x v="72"/>
    <x v="73"/>
    <x v="3"/>
    <x v="1"/>
    <x v="995"/>
    <x v="231"/>
    <x v="246"/>
    <x v="26"/>
    <x v="753"/>
    <x v="25"/>
    <x v="4"/>
    <n v="1775"/>
    <n v="3550"/>
    <n v="1775"/>
    <n v="3550"/>
  </r>
  <r>
    <x v="0"/>
    <x v="17"/>
    <x v="16"/>
    <x v="72"/>
    <x v="73"/>
    <x v="3"/>
    <x v="1"/>
    <x v="996"/>
    <x v="230"/>
    <x v="245"/>
    <x v="27"/>
    <x v="754"/>
    <x v="19"/>
    <x v="4"/>
    <n v="1775"/>
    <n v="10650"/>
    <n v="1775"/>
    <n v="10650"/>
  </r>
  <r>
    <x v="0"/>
    <x v="17"/>
    <x v="16"/>
    <x v="72"/>
    <x v="73"/>
    <x v="3"/>
    <x v="1"/>
    <x v="997"/>
    <x v="231"/>
    <x v="246"/>
    <x v="28"/>
    <x v="755"/>
    <x v="25"/>
    <x v="4"/>
    <m/>
    <m/>
    <n v="0"/>
    <n v="0"/>
  </r>
  <r>
    <x v="0"/>
    <x v="17"/>
    <x v="16"/>
    <x v="72"/>
    <x v="73"/>
    <x v="3"/>
    <x v="1"/>
    <x v="998"/>
    <x v="230"/>
    <x v="245"/>
    <x v="28"/>
    <x v="756"/>
    <x v="4"/>
    <x v="4"/>
    <n v="2120"/>
    <n v="2120"/>
    <n v="2120"/>
    <n v="2120"/>
  </r>
  <r>
    <x v="0"/>
    <x v="17"/>
    <x v="16"/>
    <x v="72"/>
    <x v="73"/>
    <x v="3"/>
    <x v="1"/>
    <x v="999"/>
    <x v="231"/>
    <x v="246"/>
    <x v="36"/>
    <x v="757"/>
    <x v="25"/>
    <x v="4"/>
    <m/>
    <m/>
    <n v="0"/>
    <n v="0"/>
  </r>
  <r>
    <x v="0"/>
    <x v="17"/>
    <x v="16"/>
    <x v="72"/>
    <x v="73"/>
    <x v="3"/>
    <x v="1"/>
    <x v="1000"/>
    <x v="230"/>
    <x v="245"/>
    <x v="32"/>
    <x v="758"/>
    <x v="4"/>
    <x v="4"/>
    <m/>
    <m/>
    <n v="0"/>
    <n v="0"/>
  </r>
  <r>
    <x v="0"/>
    <x v="17"/>
    <x v="16"/>
    <x v="72"/>
    <x v="73"/>
    <x v="3"/>
    <x v="1"/>
    <x v="1001"/>
    <x v="231"/>
    <x v="246"/>
    <x v="31"/>
    <x v="759"/>
    <x v="13"/>
    <x v="4"/>
    <n v="2472"/>
    <n v="7416"/>
    <n v="2472"/>
    <n v="7416"/>
  </r>
  <r>
    <x v="0"/>
    <x v="17"/>
    <x v="16"/>
    <x v="72"/>
    <x v="73"/>
    <x v="3"/>
    <x v="0"/>
    <x v="1002"/>
    <x v="232"/>
    <x v="247"/>
    <x v="23"/>
    <x v="760"/>
    <x v="0"/>
    <x v="0"/>
    <m/>
    <m/>
    <m/>
    <m/>
  </r>
  <r>
    <x v="0"/>
    <x v="17"/>
    <x v="16"/>
    <x v="72"/>
    <x v="73"/>
    <x v="3"/>
    <x v="1"/>
    <x v="1003"/>
    <x v="231"/>
    <x v="246"/>
    <x v="34"/>
    <x v="761"/>
    <x v="4"/>
    <x v="4"/>
    <m/>
    <m/>
    <n v="0"/>
    <n v="0"/>
  </r>
  <r>
    <x v="0"/>
    <x v="17"/>
    <x v="16"/>
    <x v="72"/>
    <x v="73"/>
    <x v="3"/>
    <x v="1"/>
    <x v="1004"/>
    <x v="232"/>
    <x v="247"/>
    <x v="37"/>
    <x v="762"/>
    <x v="4"/>
    <x v="4"/>
    <n v="20269"/>
    <n v="20269"/>
    <n v="20269"/>
    <n v="20269"/>
  </r>
  <r>
    <x v="0"/>
    <x v="17"/>
    <x v="16"/>
    <x v="72"/>
    <x v="73"/>
    <x v="3"/>
    <x v="1"/>
    <x v="1005"/>
    <x v="231"/>
    <x v="246"/>
    <x v="48"/>
    <x v="763"/>
    <x v="4"/>
    <x v="4"/>
    <m/>
    <m/>
    <n v="0"/>
    <n v="0"/>
  </r>
  <r>
    <x v="0"/>
    <x v="17"/>
    <x v="16"/>
    <x v="72"/>
    <x v="73"/>
    <x v="3"/>
    <x v="1"/>
    <x v="1006"/>
    <x v="232"/>
    <x v="247"/>
    <x v="36"/>
    <x v="764"/>
    <x v="4"/>
    <x v="2"/>
    <n v="10000"/>
    <n v="10000"/>
    <n v="10000"/>
    <n v="10000"/>
  </r>
  <r>
    <x v="0"/>
    <x v="17"/>
    <x v="16"/>
    <x v="73"/>
    <x v="74"/>
    <x v="3"/>
    <x v="0"/>
    <x v="1007"/>
    <x v="233"/>
    <x v="248"/>
    <x v="23"/>
    <x v="765"/>
    <x v="0"/>
    <x v="0"/>
    <m/>
    <m/>
    <m/>
    <m/>
  </r>
  <r>
    <x v="0"/>
    <x v="17"/>
    <x v="16"/>
    <x v="73"/>
    <x v="74"/>
    <x v="3"/>
    <x v="1"/>
    <x v="1008"/>
    <x v="232"/>
    <x v="247"/>
    <x v="25"/>
    <x v="766"/>
    <x v="4"/>
    <x v="4"/>
    <m/>
    <m/>
    <n v="0"/>
    <n v="0"/>
  </r>
  <r>
    <x v="0"/>
    <x v="17"/>
    <x v="16"/>
    <x v="73"/>
    <x v="74"/>
    <x v="3"/>
    <x v="1"/>
    <x v="1009"/>
    <x v="233"/>
    <x v="248"/>
    <x v="26"/>
    <x v="767"/>
    <x v="4"/>
    <x v="4"/>
    <m/>
    <m/>
    <n v="0"/>
    <n v="0"/>
  </r>
  <r>
    <x v="0"/>
    <x v="17"/>
    <x v="16"/>
    <x v="73"/>
    <x v="74"/>
    <x v="3"/>
    <x v="1"/>
    <x v="1010"/>
    <x v="232"/>
    <x v="247"/>
    <x v="27"/>
    <x v="768"/>
    <x v="4"/>
    <x v="4"/>
    <m/>
    <m/>
    <n v="0"/>
    <n v="0"/>
  </r>
  <r>
    <x v="0"/>
    <x v="17"/>
    <x v="16"/>
    <x v="73"/>
    <x v="74"/>
    <x v="3"/>
    <x v="1"/>
    <x v="1011"/>
    <x v="233"/>
    <x v="248"/>
    <x v="28"/>
    <x v="769"/>
    <x v="4"/>
    <x v="4"/>
    <m/>
    <m/>
    <n v="0"/>
    <n v="0"/>
  </r>
  <r>
    <x v="0"/>
    <x v="17"/>
    <x v="16"/>
    <x v="73"/>
    <x v="74"/>
    <x v="3"/>
    <x v="1"/>
    <x v="1012"/>
    <x v="232"/>
    <x v="247"/>
    <x v="31"/>
    <x v="770"/>
    <x v="4"/>
    <x v="2"/>
    <m/>
    <m/>
    <n v="0"/>
    <n v="0"/>
  </r>
  <r>
    <x v="0"/>
    <x v="17"/>
    <x v="16"/>
    <x v="74"/>
    <x v="75"/>
    <x v="3"/>
    <x v="0"/>
    <x v="1013"/>
    <x v="234"/>
    <x v="249"/>
    <x v="23"/>
    <x v="771"/>
    <x v="0"/>
    <x v="0"/>
    <m/>
    <m/>
    <m/>
    <m/>
  </r>
  <r>
    <x v="0"/>
    <x v="17"/>
    <x v="16"/>
    <x v="74"/>
    <x v="75"/>
    <x v="3"/>
    <x v="1"/>
    <x v="1014"/>
    <x v="232"/>
    <x v="247"/>
    <x v="25"/>
    <x v="772"/>
    <x v="13"/>
    <x v="4"/>
    <n v="1300"/>
    <n v="3900"/>
    <n v="1300"/>
    <n v="3900"/>
  </r>
  <r>
    <x v="0"/>
    <x v="17"/>
    <x v="16"/>
    <x v="74"/>
    <x v="75"/>
    <x v="3"/>
    <x v="1"/>
    <x v="1015"/>
    <x v="234"/>
    <x v="249"/>
    <x v="32"/>
    <x v="773"/>
    <x v="4"/>
    <x v="4"/>
    <m/>
    <m/>
    <n v="0"/>
    <n v="0"/>
  </r>
  <r>
    <x v="0"/>
    <x v="17"/>
    <x v="16"/>
    <x v="74"/>
    <x v="75"/>
    <x v="3"/>
    <x v="1"/>
    <x v="1016"/>
    <x v="232"/>
    <x v="247"/>
    <x v="33"/>
    <x v="774"/>
    <x v="4"/>
    <x v="4"/>
    <m/>
    <m/>
    <n v="0"/>
    <n v="0"/>
  </r>
  <r>
    <x v="0"/>
    <x v="17"/>
    <x v="16"/>
    <x v="75"/>
    <x v="76"/>
    <x v="3"/>
    <x v="0"/>
    <x v="1017"/>
    <x v="235"/>
    <x v="250"/>
    <x v="23"/>
    <x v="775"/>
    <x v="0"/>
    <x v="0"/>
    <m/>
    <m/>
    <m/>
    <m/>
  </r>
  <r>
    <x v="0"/>
    <x v="17"/>
    <x v="16"/>
    <x v="75"/>
    <x v="76"/>
    <x v="3"/>
    <x v="0"/>
    <x v="1018"/>
    <x v="236"/>
    <x v="251"/>
    <x v="23"/>
    <x v="776"/>
    <x v="0"/>
    <x v="0"/>
    <m/>
    <m/>
    <m/>
    <m/>
  </r>
  <r>
    <x v="0"/>
    <x v="17"/>
    <x v="16"/>
    <x v="75"/>
    <x v="76"/>
    <x v="3"/>
    <x v="0"/>
    <x v="1019"/>
    <x v="236"/>
    <x v="251"/>
    <x v="23"/>
    <x v="777"/>
    <x v="0"/>
    <x v="0"/>
    <m/>
    <m/>
    <m/>
    <m/>
  </r>
  <r>
    <x v="0"/>
    <x v="17"/>
    <x v="16"/>
    <x v="75"/>
    <x v="76"/>
    <x v="3"/>
    <x v="1"/>
    <x v="1020"/>
    <x v="236"/>
    <x v="251"/>
    <x v="34"/>
    <x v="778"/>
    <x v="10"/>
    <x v="4"/>
    <m/>
    <m/>
    <n v="0"/>
    <n v="0"/>
  </r>
  <r>
    <x v="0"/>
    <x v="17"/>
    <x v="16"/>
    <x v="75"/>
    <x v="76"/>
    <x v="3"/>
    <x v="1"/>
    <x v="1021"/>
    <x v="236"/>
    <x v="251"/>
    <x v="37"/>
    <x v="779"/>
    <x v="133"/>
    <x v="4"/>
    <m/>
    <m/>
    <n v="0"/>
    <n v="0"/>
  </r>
  <r>
    <x v="0"/>
    <x v="17"/>
    <x v="16"/>
    <x v="75"/>
    <x v="76"/>
    <x v="3"/>
    <x v="1"/>
    <x v="1022"/>
    <x v="236"/>
    <x v="251"/>
    <x v="48"/>
    <x v="780"/>
    <x v="19"/>
    <x v="4"/>
    <m/>
    <m/>
    <n v="0"/>
    <n v="0"/>
  </r>
  <r>
    <x v="0"/>
    <x v="17"/>
    <x v="16"/>
    <x v="75"/>
    <x v="76"/>
    <x v="3"/>
    <x v="1"/>
    <x v="1023"/>
    <x v="236"/>
    <x v="251"/>
    <x v="49"/>
    <x v="781"/>
    <x v="4"/>
    <x v="4"/>
    <m/>
    <m/>
    <n v="0"/>
    <n v="0"/>
  </r>
  <r>
    <x v="0"/>
    <x v="17"/>
    <x v="16"/>
    <x v="75"/>
    <x v="76"/>
    <x v="3"/>
    <x v="1"/>
    <x v="1024"/>
    <x v="236"/>
    <x v="251"/>
    <x v="51"/>
    <x v="782"/>
    <x v="13"/>
    <x v="4"/>
    <m/>
    <m/>
    <n v="0"/>
    <n v="0"/>
  </r>
  <r>
    <x v="0"/>
    <x v="17"/>
    <x v="16"/>
    <x v="75"/>
    <x v="76"/>
    <x v="3"/>
    <x v="1"/>
    <x v="1025"/>
    <x v="236"/>
    <x v="251"/>
    <x v="50"/>
    <x v="783"/>
    <x v="67"/>
    <x v="4"/>
    <m/>
    <m/>
    <n v="0"/>
    <n v="0"/>
  </r>
  <r>
    <x v="0"/>
    <x v="17"/>
    <x v="16"/>
    <x v="75"/>
    <x v="76"/>
    <x v="3"/>
    <x v="1"/>
    <x v="1026"/>
    <x v="236"/>
    <x v="251"/>
    <x v="25"/>
    <x v="784"/>
    <x v="67"/>
    <x v="4"/>
    <m/>
    <m/>
    <n v="0"/>
    <n v="0"/>
  </r>
  <r>
    <x v="0"/>
    <x v="17"/>
    <x v="16"/>
    <x v="75"/>
    <x v="76"/>
    <x v="3"/>
    <x v="1"/>
    <x v="1027"/>
    <x v="236"/>
    <x v="251"/>
    <x v="26"/>
    <x v="785"/>
    <x v="14"/>
    <x v="4"/>
    <m/>
    <m/>
    <n v="0"/>
    <n v="0"/>
  </r>
  <r>
    <x v="0"/>
    <x v="17"/>
    <x v="16"/>
    <x v="75"/>
    <x v="76"/>
    <x v="3"/>
    <x v="1"/>
    <x v="1028"/>
    <x v="236"/>
    <x v="251"/>
    <x v="27"/>
    <x v="786"/>
    <x v="45"/>
    <x v="4"/>
    <m/>
    <m/>
    <n v="0"/>
    <n v="0"/>
  </r>
  <r>
    <x v="0"/>
    <x v="17"/>
    <x v="16"/>
    <x v="75"/>
    <x v="76"/>
    <x v="3"/>
    <x v="1"/>
    <x v="1029"/>
    <x v="236"/>
    <x v="251"/>
    <x v="28"/>
    <x v="787"/>
    <x v="10"/>
    <x v="4"/>
    <m/>
    <m/>
    <n v="0"/>
    <n v="0"/>
  </r>
  <r>
    <x v="0"/>
    <x v="17"/>
    <x v="16"/>
    <x v="75"/>
    <x v="76"/>
    <x v="3"/>
    <x v="1"/>
    <x v="1030"/>
    <x v="236"/>
    <x v="251"/>
    <x v="31"/>
    <x v="788"/>
    <x v="4"/>
    <x v="4"/>
    <m/>
    <m/>
    <n v="0"/>
    <n v="0"/>
  </r>
  <r>
    <x v="0"/>
    <x v="17"/>
    <x v="16"/>
    <x v="75"/>
    <x v="76"/>
    <x v="3"/>
    <x v="0"/>
    <x v="1031"/>
    <x v="237"/>
    <x v="252"/>
    <x v="23"/>
    <x v="789"/>
    <x v="0"/>
    <x v="0"/>
    <m/>
    <m/>
    <m/>
    <m/>
  </r>
  <r>
    <x v="0"/>
    <x v="17"/>
    <x v="16"/>
    <x v="75"/>
    <x v="76"/>
    <x v="3"/>
    <x v="0"/>
    <x v="1032"/>
    <x v="237"/>
    <x v="252"/>
    <x v="23"/>
    <x v="790"/>
    <x v="0"/>
    <x v="0"/>
    <m/>
    <m/>
    <m/>
    <m/>
  </r>
  <r>
    <x v="0"/>
    <x v="17"/>
    <x v="16"/>
    <x v="75"/>
    <x v="76"/>
    <x v="3"/>
    <x v="0"/>
    <x v="1033"/>
    <x v="238"/>
    <x v="253"/>
    <x v="23"/>
    <x v="791"/>
    <x v="0"/>
    <x v="0"/>
    <m/>
    <m/>
    <m/>
    <m/>
  </r>
  <r>
    <x v="0"/>
    <x v="17"/>
    <x v="16"/>
    <x v="75"/>
    <x v="76"/>
    <x v="3"/>
    <x v="0"/>
    <x v="1034"/>
    <x v="239"/>
    <x v="254"/>
    <x v="23"/>
    <x v="792"/>
    <x v="0"/>
    <x v="0"/>
    <m/>
    <m/>
    <m/>
    <m/>
  </r>
  <r>
    <x v="0"/>
    <x v="17"/>
    <x v="16"/>
    <x v="75"/>
    <x v="76"/>
    <x v="3"/>
    <x v="1"/>
    <x v="1035"/>
    <x v="237"/>
    <x v="252"/>
    <x v="25"/>
    <x v="793"/>
    <x v="4"/>
    <x v="4"/>
    <n v="900"/>
    <n v="900"/>
    <n v="900"/>
    <n v="900"/>
  </r>
  <r>
    <x v="0"/>
    <x v="17"/>
    <x v="16"/>
    <x v="75"/>
    <x v="76"/>
    <x v="3"/>
    <x v="1"/>
    <x v="1036"/>
    <x v="237"/>
    <x v="252"/>
    <x v="26"/>
    <x v="794"/>
    <x v="4"/>
    <x v="4"/>
    <n v="900"/>
    <n v="900"/>
    <n v="900"/>
    <n v="900"/>
  </r>
  <r>
    <x v="0"/>
    <x v="17"/>
    <x v="16"/>
    <x v="75"/>
    <x v="76"/>
    <x v="3"/>
    <x v="1"/>
    <x v="1037"/>
    <x v="237"/>
    <x v="252"/>
    <x v="27"/>
    <x v="795"/>
    <x v="4"/>
    <x v="4"/>
    <n v="750"/>
    <n v="750"/>
    <n v="750"/>
    <n v="750"/>
  </r>
  <r>
    <x v="0"/>
    <x v="17"/>
    <x v="16"/>
    <x v="75"/>
    <x v="76"/>
    <x v="3"/>
    <x v="1"/>
    <x v="1038"/>
    <x v="237"/>
    <x v="252"/>
    <x v="28"/>
    <x v="796"/>
    <x v="4"/>
    <x v="4"/>
    <n v="900"/>
    <n v="900"/>
    <n v="900"/>
    <n v="900"/>
  </r>
  <r>
    <x v="0"/>
    <x v="17"/>
    <x v="16"/>
    <x v="75"/>
    <x v="76"/>
    <x v="3"/>
    <x v="1"/>
    <x v="1039"/>
    <x v="237"/>
    <x v="252"/>
    <x v="31"/>
    <x v="797"/>
    <x v="4"/>
    <x v="4"/>
    <n v="900"/>
    <n v="900"/>
    <n v="900"/>
    <n v="900"/>
  </r>
  <r>
    <x v="0"/>
    <x v="17"/>
    <x v="16"/>
    <x v="75"/>
    <x v="76"/>
    <x v="3"/>
    <x v="1"/>
    <x v="1040"/>
    <x v="237"/>
    <x v="252"/>
    <x v="36"/>
    <x v="798"/>
    <x v="4"/>
    <x v="4"/>
    <n v="900"/>
    <n v="900"/>
    <n v="900"/>
    <n v="900"/>
  </r>
  <r>
    <x v="0"/>
    <x v="17"/>
    <x v="16"/>
    <x v="75"/>
    <x v="76"/>
    <x v="3"/>
    <x v="1"/>
    <x v="1041"/>
    <x v="237"/>
    <x v="252"/>
    <x v="32"/>
    <x v="799"/>
    <x v="4"/>
    <x v="4"/>
    <n v="900"/>
    <n v="900"/>
    <n v="900"/>
    <n v="900"/>
  </r>
  <r>
    <x v="0"/>
    <x v="17"/>
    <x v="16"/>
    <x v="76"/>
    <x v="77"/>
    <x v="3"/>
    <x v="0"/>
    <x v="1042"/>
    <x v="240"/>
    <x v="255"/>
    <x v="23"/>
    <x v="800"/>
    <x v="0"/>
    <x v="0"/>
    <m/>
    <m/>
    <m/>
    <m/>
  </r>
  <r>
    <x v="0"/>
    <x v="17"/>
    <x v="16"/>
    <x v="76"/>
    <x v="77"/>
    <x v="3"/>
    <x v="0"/>
    <x v="1043"/>
    <x v="241"/>
    <x v="256"/>
    <x v="23"/>
    <x v="801"/>
    <x v="0"/>
    <x v="0"/>
    <m/>
    <m/>
    <m/>
    <m/>
  </r>
  <r>
    <x v="0"/>
    <x v="17"/>
    <x v="16"/>
    <x v="76"/>
    <x v="77"/>
    <x v="3"/>
    <x v="0"/>
    <x v="1044"/>
    <x v="242"/>
    <x v="257"/>
    <x v="23"/>
    <x v="802"/>
    <x v="0"/>
    <x v="0"/>
    <m/>
    <m/>
    <m/>
    <m/>
  </r>
  <r>
    <x v="0"/>
    <x v="17"/>
    <x v="16"/>
    <x v="76"/>
    <x v="77"/>
    <x v="3"/>
    <x v="1"/>
    <x v="1045"/>
    <x v="241"/>
    <x v="256"/>
    <x v="25"/>
    <x v="803"/>
    <x v="4"/>
    <x v="2"/>
    <m/>
    <m/>
    <n v="0"/>
    <n v="0"/>
  </r>
  <r>
    <x v="0"/>
    <x v="17"/>
    <x v="16"/>
    <x v="76"/>
    <x v="77"/>
    <x v="3"/>
    <x v="0"/>
    <x v="1046"/>
    <x v="242"/>
    <x v="257"/>
    <x v="69"/>
    <x v="0"/>
    <x v="0"/>
    <x v="0"/>
    <m/>
    <m/>
    <m/>
    <m/>
  </r>
  <r>
    <x v="0"/>
    <x v="17"/>
    <x v="16"/>
    <x v="2"/>
    <x v="2"/>
    <x v="0"/>
    <x v="2"/>
    <x v="1047"/>
    <x v="241"/>
    <x v="256"/>
    <x v="30"/>
    <x v="0"/>
    <x v="0"/>
    <x v="0"/>
    <s v="J.D"/>
    <n v="104971.2"/>
    <m/>
    <m/>
  </r>
  <r>
    <x v="0"/>
    <x v="18"/>
    <x v="17"/>
    <x v="77"/>
    <x v="78"/>
    <x v="4"/>
    <x v="0"/>
    <x v="1048"/>
    <x v="242"/>
    <x v="257"/>
    <x v="70"/>
    <x v="0"/>
    <x v="0"/>
    <x v="0"/>
    <m/>
    <m/>
    <m/>
    <m/>
  </r>
  <r>
    <x v="0"/>
    <x v="18"/>
    <x v="17"/>
    <x v="77"/>
    <x v="78"/>
    <x v="4"/>
    <x v="0"/>
    <x v="1049"/>
    <x v="241"/>
    <x v="256"/>
    <x v="71"/>
    <x v="0"/>
    <x v="0"/>
    <x v="0"/>
    <m/>
    <m/>
    <m/>
    <m/>
  </r>
  <r>
    <x v="0"/>
    <x v="18"/>
    <x v="17"/>
    <x v="77"/>
    <x v="78"/>
    <x v="4"/>
    <x v="0"/>
    <x v="1050"/>
    <x v="242"/>
    <x v="257"/>
    <x v="24"/>
    <x v="31"/>
    <x v="3"/>
    <x v="1"/>
    <s v="Rate"/>
    <s v="Amount"/>
    <m/>
    <m/>
  </r>
  <r>
    <x v="0"/>
    <x v="18"/>
    <x v="17"/>
    <x v="77"/>
    <x v="78"/>
    <x v="4"/>
    <x v="0"/>
    <x v="1051"/>
    <x v="241"/>
    <x v="256"/>
    <x v="23"/>
    <x v="0"/>
    <x v="0"/>
    <x v="0"/>
    <m/>
    <s v="J.D"/>
    <m/>
    <m/>
  </r>
  <r>
    <x v="0"/>
    <x v="18"/>
    <x v="17"/>
    <x v="77"/>
    <x v="78"/>
    <x v="4"/>
    <x v="0"/>
    <x v="1052"/>
    <x v="243"/>
    <x v="258"/>
    <x v="23"/>
    <x v="804"/>
    <x v="0"/>
    <x v="0"/>
    <m/>
    <m/>
    <m/>
    <m/>
  </r>
  <r>
    <x v="0"/>
    <x v="18"/>
    <x v="17"/>
    <x v="77"/>
    <x v="78"/>
    <x v="4"/>
    <x v="1"/>
    <x v="1053"/>
    <x v="241"/>
    <x v="256"/>
    <x v="25"/>
    <x v="805"/>
    <x v="4"/>
    <x v="2"/>
    <n v="30000"/>
    <n v="30000"/>
    <n v="30000"/>
    <n v="30000"/>
  </r>
  <r>
    <x v="0"/>
    <x v="18"/>
    <x v="17"/>
    <x v="77"/>
    <x v="78"/>
    <x v="4"/>
    <x v="0"/>
    <x v="1054"/>
    <x v="244"/>
    <x v="259"/>
    <x v="23"/>
    <x v="806"/>
    <x v="0"/>
    <x v="0"/>
    <m/>
    <m/>
    <m/>
    <m/>
  </r>
  <r>
    <x v="0"/>
    <x v="18"/>
    <x v="17"/>
    <x v="77"/>
    <x v="78"/>
    <x v="4"/>
    <x v="0"/>
    <x v="1055"/>
    <x v="245"/>
    <x v="260"/>
    <x v="23"/>
    <x v="807"/>
    <x v="0"/>
    <x v="0"/>
    <m/>
    <m/>
    <m/>
    <m/>
  </r>
  <r>
    <x v="0"/>
    <x v="18"/>
    <x v="17"/>
    <x v="77"/>
    <x v="78"/>
    <x v="4"/>
    <x v="1"/>
    <x v="1056"/>
    <x v="244"/>
    <x v="259"/>
    <x v="26"/>
    <x v="808"/>
    <x v="80"/>
    <x v="7"/>
    <n v="1.4"/>
    <n v="21"/>
    <n v="1.4"/>
    <n v="21"/>
  </r>
  <r>
    <x v="0"/>
    <x v="18"/>
    <x v="17"/>
    <x v="77"/>
    <x v="78"/>
    <x v="4"/>
    <x v="1"/>
    <x v="1057"/>
    <x v="245"/>
    <x v="260"/>
    <x v="27"/>
    <x v="809"/>
    <x v="85"/>
    <x v="7"/>
    <n v="1.7"/>
    <n v="340"/>
    <n v="1.7"/>
    <n v="340"/>
  </r>
  <r>
    <x v="0"/>
    <x v="18"/>
    <x v="17"/>
    <x v="77"/>
    <x v="78"/>
    <x v="4"/>
    <x v="1"/>
    <x v="1058"/>
    <x v="244"/>
    <x v="259"/>
    <x v="28"/>
    <x v="810"/>
    <x v="85"/>
    <x v="7"/>
    <n v="2.4"/>
    <n v="480"/>
    <n v="2.4"/>
    <n v="480"/>
  </r>
  <r>
    <x v="0"/>
    <x v="18"/>
    <x v="17"/>
    <x v="77"/>
    <x v="78"/>
    <x v="4"/>
    <x v="1"/>
    <x v="1059"/>
    <x v="245"/>
    <x v="260"/>
    <x v="31"/>
    <x v="811"/>
    <x v="98"/>
    <x v="7"/>
    <n v="3.2"/>
    <n v="320"/>
    <n v="3.2"/>
    <n v="320"/>
  </r>
  <r>
    <x v="0"/>
    <x v="18"/>
    <x v="17"/>
    <x v="77"/>
    <x v="78"/>
    <x v="4"/>
    <x v="1"/>
    <x v="1060"/>
    <x v="244"/>
    <x v="259"/>
    <x v="36"/>
    <x v="812"/>
    <x v="21"/>
    <x v="7"/>
    <n v="4"/>
    <n v="120"/>
    <n v="4"/>
    <n v="120"/>
  </r>
  <r>
    <x v="0"/>
    <x v="18"/>
    <x v="17"/>
    <x v="77"/>
    <x v="78"/>
    <x v="4"/>
    <x v="1"/>
    <x v="1061"/>
    <x v="245"/>
    <x v="260"/>
    <x v="32"/>
    <x v="813"/>
    <x v="115"/>
    <x v="7"/>
    <n v="8.75"/>
    <n v="1050"/>
    <n v="8.75"/>
    <n v="1050"/>
  </r>
  <r>
    <x v="0"/>
    <x v="18"/>
    <x v="17"/>
    <x v="77"/>
    <x v="78"/>
    <x v="4"/>
    <x v="1"/>
    <x v="1062"/>
    <x v="244"/>
    <x v="259"/>
    <x v="33"/>
    <x v="814"/>
    <x v="98"/>
    <x v="7"/>
    <n v="13"/>
    <n v="1300"/>
    <n v="13"/>
    <n v="1300"/>
  </r>
  <r>
    <x v="0"/>
    <x v="18"/>
    <x v="17"/>
    <x v="77"/>
    <x v="78"/>
    <x v="4"/>
    <x v="1"/>
    <x v="1063"/>
    <x v="245"/>
    <x v="260"/>
    <x v="34"/>
    <x v="815"/>
    <x v="134"/>
    <x v="7"/>
    <n v="15.5"/>
    <n v="1782.5"/>
    <n v="15.5"/>
    <n v="1782.5"/>
  </r>
  <r>
    <x v="0"/>
    <x v="18"/>
    <x v="17"/>
    <x v="77"/>
    <x v="78"/>
    <x v="4"/>
    <x v="1"/>
    <x v="1064"/>
    <x v="244"/>
    <x v="259"/>
    <x v="37"/>
    <x v="816"/>
    <x v="64"/>
    <x v="7"/>
    <n v="19"/>
    <n v="1235"/>
    <n v="19"/>
    <n v="1235"/>
  </r>
  <r>
    <x v="0"/>
    <x v="18"/>
    <x v="17"/>
    <x v="77"/>
    <x v="78"/>
    <x v="4"/>
    <x v="0"/>
    <x v="1065"/>
    <x v="246"/>
    <x v="261"/>
    <x v="23"/>
    <x v="817"/>
    <x v="0"/>
    <x v="0"/>
    <m/>
    <m/>
    <m/>
    <m/>
  </r>
  <r>
    <x v="0"/>
    <x v="18"/>
    <x v="17"/>
    <x v="77"/>
    <x v="78"/>
    <x v="4"/>
    <x v="1"/>
    <x v="1066"/>
    <x v="244"/>
    <x v="259"/>
    <x v="25"/>
    <x v="818"/>
    <x v="80"/>
    <x v="7"/>
    <n v="4.5"/>
    <n v="67.5"/>
    <n v="4.5"/>
    <n v="67.5"/>
  </r>
  <r>
    <x v="0"/>
    <x v="18"/>
    <x v="17"/>
    <x v="77"/>
    <x v="78"/>
    <x v="4"/>
    <x v="1"/>
    <x v="1067"/>
    <x v="246"/>
    <x v="261"/>
    <x v="26"/>
    <x v="819"/>
    <x v="85"/>
    <x v="7"/>
    <n v="5.4"/>
    <n v="1080"/>
    <n v="5.4"/>
    <n v="1080"/>
  </r>
  <r>
    <x v="0"/>
    <x v="18"/>
    <x v="17"/>
    <x v="77"/>
    <x v="78"/>
    <x v="4"/>
    <x v="1"/>
    <x v="1068"/>
    <x v="244"/>
    <x v="259"/>
    <x v="27"/>
    <x v="820"/>
    <x v="85"/>
    <x v="7"/>
    <n v="7"/>
    <n v="1400"/>
    <n v="7"/>
    <n v="1400"/>
  </r>
  <r>
    <x v="0"/>
    <x v="18"/>
    <x v="17"/>
    <x v="77"/>
    <x v="78"/>
    <x v="4"/>
    <x v="1"/>
    <x v="1069"/>
    <x v="246"/>
    <x v="261"/>
    <x v="28"/>
    <x v="821"/>
    <x v="20"/>
    <x v="7"/>
    <n v="10.5"/>
    <n v="840"/>
    <n v="10.5"/>
    <n v="840"/>
  </r>
  <r>
    <x v="0"/>
    <x v="18"/>
    <x v="17"/>
    <x v="77"/>
    <x v="78"/>
    <x v="4"/>
    <x v="1"/>
    <x v="1070"/>
    <x v="244"/>
    <x v="259"/>
    <x v="31"/>
    <x v="822"/>
    <x v="98"/>
    <x v="7"/>
    <n v="20"/>
    <n v="2000"/>
    <n v="20"/>
    <n v="2000"/>
  </r>
  <r>
    <x v="0"/>
    <x v="18"/>
    <x v="17"/>
    <x v="77"/>
    <x v="78"/>
    <x v="4"/>
    <x v="1"/>
    <x v="1071"/>
    <x v="246"/>
    <x v="261"/>
    <x v="36"/>
    <x v="823"/>
    <x v="135"/>
    <x v="7"/>
    <n v="55"/>
    <n v="9900"/>
    <n v="55"/>
    <n v="9900"/>
  </r>
  <r>
    <x v="0"/>
    <x v="18"/>
    <x v="17"/>
    <x v="77"/>
    <x v="78"/>
    <x v="4"/>
    <x v="1"/>
    <x v="1072"/>
    <x v="244"/>
    <x v="259"/>
    <x v="32"/>
    <x v="824"/>
    <x v="136"/>
    <x v="7"/>
    <n v="90"/>
    <n v="30600"/>
    <n v="90"/>
    <n v="30600"/>
  </r>
  <r>
    <x v="0"/>
    <x v="18"/>
    <x v="17"/>
    <x v="77"/>
    <x v="78"/>
    <x v="4"/>
    <x v="1"/>
    <x v="1073"/>
    <x v="246"/>
    <x v="261"/>
    <x v="33"/>
    <x v="825"/>
    <x v="134"/>
    <x v="7"/>
    <n v="100"/>
    <n v="11500"/>
    <n v="100"/>
    <n v="11500"/>
  </r>
  <r>
    <x v="0"/>
    <x v="18"/>
    <x v="17"/>
    <x v="77"/>
    <x v="78"/>
    <x v="4"/>
    <x v="0"/>
    <x v="1074"/>
    <x v="247"/>
    <x v="262"/>
    <x v="23"/>
    <x v="826"/>
    <x v="0"/>
    <x v="0"/>
    <m/>
    <m/>
    <m/>
    <m/>
  </r>
  <r>
    <x v="0"/>
    <x v="18"/>
    <x v="17"/>
    <x v="77"/>
    <x v="78"/>
    <x v="4"/>
    <x v="1"/>
    <x v="1075"/>
    <x v="246"/>
    <x v="261"/>
    <x v="34"/>
    <x v="827"/>
    <x v="47"/>
    <x v="7"/>
    <n v="40"/>
    <n v="1000"/>
    <n v="40"/>
    <n v="1000"/>
  </r>
  <r>
    <x v="0"/>
    <x v="18"/>
    <x v="17"/>
    <x v="78"/>
    <x v="79"/>
    <x v="4"/>
    <x v="0"/>
    <x v="1076"/>
    <x v="248"/>
    <x v="263"/>
    <x v="23"/>
    <x v="828"/>
    <x v="0"/>
    <x v="0"/>
    <m/>
    <m/>
    <m/>
    <m/>
  </r>
  <r>
    <x v="0"/>
    <x v="18"/>
    <x v="17"/>
    <x v="78"/>
    <x v="79"/>
    <x v="4"/>
    <x v="0"/>
    <x v="1077"/>
    <x v="249"/>
    <x v="264"/>
    <x v="23"/>
    <x v="829"/>
    <x v="0"/>
    <x v="0"/>
    <m/>
    <m/>
    <m/>
    <m/>
  </r>
  <r>
    <x v="0"/>
    <x v="18"/>
    <x v="17"/>
    <x v="78"/>
    <x v="79"/>
    <x v="4"/>
    <x v="1"/>
    <x v="1078"/>
    <x v="248"/>
    <x v="263"/>
    <x v="37"/>
    <x v="830"/>
    <x v="4"/>
    <x v="2"/>
    <n v="750"/>
    <n v="750"/>
    <n v="750"/>
    <n v="750"/>
  </r>
  <r>
    <x v="0"/>
    <x v="18"/>
    <x v="17"/>
    <x v="78"/>
    <x v="79"/>
    <x v="4"/>
    <x v="1"/>
    <x v="1079"/>
    <x v="249"/>
    <x v="264"/>
    <x v="48"/>
    <x v="831"/>
    <x v="4"/>
    <x v="2"/>
    <n v="750"/>
    <n v="750"/>
    <n v="750"/>
    <n v="750"/>
  </r>
  <r>
    <x v="0"/>
    <x v="18"/>
    <x v="17"/>
    <x v="78"/>
    <x v="79"/>
    <x v="4"/>
    <x v="1"/>
    <x v="1080"/>
    <x v="248"/>
    <x v="263"/>
    <x v="49"/>
    <x v="832"/>
    <x v="4"/>
    <x v="2"/>
    <n v="750"/>
    <n v="750"/>
    <n v="750"/>
    <n v="750"/>
  </r>
  <r>
    <x v="0"/>
    <x v="18"/>
    <x v="17"/>
    <x v="78"/>
    <x v="79"/>
    <x v="4"/>
    <x v="1"/>
    <x v="1081"/>
    <x v="249"/>
    <x v="264"/>
    <x v="51"/>
    <x v="833"/>
    <x v="4"/>
    <x v="2"/>
    <n v="750"/>
    <n v="750"/>
    <n v="750"/>
    <n v="750"/>
  </r>
  <r>
    <x v="0"/>
    <x v="18"/>
    <x v="17"/>
    <x v="79"/>
    <x v="80"/>
    <x v="4"/>
    <x v="0"/>
    <x v="1082"/>
    <x v="250"/>
    <x v="265"/>
    <x v="23"/>
    <x v="834"/>
    <x v="0"/>
    <x v="0"/>
    <m/>
    <m/>
    <m/>
    <m/>
  </r>
  <r>
    <x v="0"/>
    <x v="18"/>
    <x v="17"/>
    <x v="79"/>
    <x v="80"/>
    <x v="4"/>
    <x v="1"/>
    <x v="1083"/>
    <x v="249"/>
    <x v="264"/>
    <x v="25"/>
    <x v="835"/>
    <x v="55"/>
    <x v="7"/>
    <n v="22"/>
    <n v="880"/>
    <n v="22"/>
    <n v="880"/>
  </r>
  <r>
    <x v="0"/>
    <x v="18"/>
    <x v="17"/>
    <x v="79"/>
    <x v="80"/>
    <x v="4"/>
    <x v="1"/>
    <x v="1084"/>
    <x v="250"/>
    <x v="265"/>
    <x v="26"/>
    <x v="836"/>
    <x v="22"/>
    <x v="7"/>
    <n v="15"/>
    <n v="750"/>
    <n v="15"/>
    <n v="750"/>
  </r>
  <r>
    <x v="0"/>
    <x v="18"/>
    <x v="17"/>
    <x v="79"/>
    <x v="80"/>
    <x v="4"/>
    <x v="1"/>
    <x v="1085"/>
    <x v="249"/>
    <x v="264"/>
    <x v="27"/>
    <x v="837"/>
    <x v="21"/>
    <x v="7"/>
    <n v="19"/>
    <n v="570"/>
    <n v="19"/>
    <n v="570"/>
  </r>
  <r>
    <x v="0"/>
    <x v="18"/>
    <x v="17"/>
    <x v="80"/>
    <x v="81"/>
    <x v="4"/>
    <x v="0"/>
    <x v="1086"/>
    <x v="251"/>
    <x v="266"/>
    <x v="23"/>
    <x v="838"/>
    <x v="0"/>
    <x v="0"/>
    <m/>
    <m/>
    <m/>
    <m/>
  </r>
  <r>
    <x v="0"/>
    <x v="18"/>
    <x v="17"/>
    <x v="80"/>
    <x v="81"/>
    <x v="4"/>
    <x v="0"/>
    <x v="1087"/>
    <x v="252"/>
    <x v="267"/>
    <x v="23"/>
    <x v="839"/>
    <x v="0"/>
    <x v="0"/>
    <m/>
    <m/>
    <m/>
    <m/>
  </r>
  <r>
    <x v="0"/>
    <x v="18"/>
    <x v="17"/>
    <x v="80"/>
    <x v="81"/>
    <x v="4"/>
    <x v="1"/>
    <x v="1088"/>
    <x v="251"/>
    <x v="266"/>
    <x v="28"/>
    <x v="840"/>
    <x v="49"/>
    <x v="7"/>
    <n v="115"/>
    <n v="1380"/>
    <n v="115"/>
    <n v="1380"/>
  </r>
  <r>
    <x v="0"/>
    <x v="18"/>
    <x v="17"/>
    <x v="80"/>
    <x v="81"/>
    <x v="4"/>
    <x v="1"/>
    <x v="1089"/>
    <x v="252"/>
    <x v="267"/>
    <x v="31"/>
    <x v="841"/>
    <x v="22"/>
    <x v="7"/>
    <n v="65"/>
    <n v="3250"/>
    <n v="65"/>
    <n v="3250"/>
  </r>
  <r>
    <x v="0"/>
    <x v="18"/>
    <x v="17"/>
    <x v="80"/>
    <x v="81"/>
    <x v="4"/>
    <x v="0"/>
    <x v="1090"/>
    <x v="253"/>
    <x v="268"/>
    <x v="23"/>
    <x v="842"/>
    <x v="0"/>
    <x v="0"/>
    <m/>
    <m/>
    <m/>
    <m/>
  </r>
  <r>
    <x v="0"/>
    <x v="18"/>
    <x v="17"/>
    <x v="80"/>
    <x v="81"/>
    <x v="4"/>
    <x v="1"/>
    <x v="1091"/>
    <x v="252"/>
    <x v="267"/>
    <x v="36"/>
    <x v="843"/>
    <x v="137"/>
    <x v="7"/>
    <n v="32"/>
    <n v="2304"/>
    <n v="32"/>
    <n v="2304"/>
  </r>
  <r>
    <x v="0"/>
    <x v="18"/>
    <x v="17"/>
    <x v="80"/>
    <x v="81"/>
    <x v="4"/>
    <x v="0"/>
    <x v="1092"/>
    <x v="254"/>
    <x v="269"/>
    <x v="23"/>
    <x v="844"/>
    <x v="0"/>
    <x v="0"/>
    <m/>
    <m/>
    <m/>
    <m/>
  </r>
  <r>
    <x v="0"/>
    <x v="18"/>
    <x v="17"/>
    <x v="80"/>
    <x v="81"/>
    <x v="4"/>
    <x v="1"/>
    <x v="1093"/>
    <x v="252"/>
    <x v="267"/>
    <x v="32"/>
    <x v="845"/>
    <x v="11"/>
    <x v="4"/>
    <n v="600"/>
    <n v="4800"/>
    <n v="600"/>
    <n v="4800"/>
  </r>
  <r>
    <x v="0"/>
    <x v="18"/>
    <x v="17"/>
    <x v="81"/>
    <x v="82"/>
    <x v="4"/>
    <x v="0"/>
    <x v="1094"/>
    <x v="255"/>
    <x v="270"/>
    <x v="23"/>
    <x v="846"/>
    <x v="0"/>
    <x v="0"/>
    <m/>
    <m/>
    <m/>
    <m/>
  </r>
  <r>
    <x v="0"/>
    <x v="18"/>
    <x v="17"/>
    <x v="81"/>
    <x v="82"/>
    <x v="4"/>
    <x v="0"/>
    <x v="1095"/>
    <x v="256"/>
    <x v="271"/>
    <x v="23"/>
    <x v="847"/>
    <x v="0"/>
    <x v="0"/>
    <m/>
    <m/>
    <m/>
    <m/>
  </r>
  <r>
    <x v="0"/>
    <x v="18"/>
    <x v="17"/>
    <x v="81"/>
    <x v="82"/>
    <x v="4"/>
    <x v="1"/>
    <x v="1096"/>
    <x v="255"/>
    <x v="270"/>
    <x v="33"/>
    <x v="848"/>
    <x v="4"/>
    <x v="4"/>
    <n v="6000"/>
    <n v="6000"/>
    <n v="6000"/>
    <n v="6000"/>
  </r>
  <r>
    <x v="0"/>
    <x v="18"/>
    <x v="17"/>
    <x v="82"/>
    <x v="83"/>
    <x v="4"/>
    <x v="0"/>
    <x v="1097"/>
    <x v="257"/>
    <x v="272"/>
    <x v="23"/>
    <x v="849"/>
    <x v="0"/>
    <x v="0"/>
    <m/>
    <m/>
    <m/>
    <m/>
  </r>
  <r>
    <x v="0"/>
    <x v="18"/>
    <x v="17"/>
    <x v="82"/>
    <x v="83"/>
    <x v="4"/>
    <x v="0"/>
    <x v="1098"/>
    <x v="258"/>
    <x v="273"/>
    <x v="23"/>
    <x v="850"/>
    <x v="0"/>
    <x v="0"/>
    <m/>
    <m/>
    <m/>
    <m/>
  </r>
  <r>
    <x v="0"/>
    <x v="18"/>
    <x v="17"/>
    <x v="82"/>
    <x v="83"/>
    <x v="4"/>
    <x v="1"/>
    <x v="1099"/>
    <x v="257"/>
    <x v="272"/>
    <x v="34"/>
    <x v="851"/>
    <x v="4"/>
    <x v="4"/>
    <n v="5000"/>
    <n v="5000"/>
    <n v="5000"/>
    <n v="5000"/>
  </r>
  <r>
    <x v="0"/>
    <x v="18"/>
    <x v="17"/>
    <x v="82"/>
    <x v="83"/>
    <x v="4"/>
    <x v="0"/>
    <x v="1100"/>
    <x v="259"/>
    <x v="274"/>
    <x v="23"/>
    <x v="852"/>
    <x v="0"/>
    <x v="0"/>
    <m/>
    <m/>
    <m/>
    <m/>
  </r>
  <r>
    <x v="0"/>
    <x v="18"/>
    <x v="17"/>
    <x v="82"/>
    <x v="83"/>
    <x v="4"/>
    <x v="1"/>
    <x v="1101"/>
    <x v="257"/>
    <x v="272"/>
    <x v="25"/>
    <x v="853"/>
    <x v="4"/>
    <x v="4"/>
    <n v="3500"/>
    <n v="3500"/>
    <n v="3500"/>
    <n v="3500"/>
  </r>
  <r>
    <x v="0"/>
    <x v="18"/>
    <x v="17"/>
    <x v="82"/>
    <x v="83"/>
    <x v="4"/>
    <x v="1"/>
    <x v="1102"/>
    <x v="259"/>
    <x v="274"/>
    <x v="26"/>
    <x v="854"/>
    <x v="4"/>
    <x v="4"/>
    <m/>
    <m/>
    <n v="0"/>
    <n v="0"/>
  </r>
  <r>
    <x v="0"/>
    <x v="18"/>
    <x v="17"/>
    <x v="82"/>
    <x v="83"/>
    <x v="4"/>
    <x v="1"/>
    <x v="1103"/>
    <x v="257"/>
    <x v="272"/>
    <x v="26"/>
    <x v="855"/>
    <x v="4"/>
    <x v="4"/>
    <n v="3500"/>
    <n v="3500"/>
    <n v="3500"/>
    <n v="3500"/>
  </r>
  <r>
    <x v="0"/>
    <x v="18"/>
    <x v="17"/>
    <x v="82"/>
    <x v="83"/>
    <x v="4"/>
    <x v="1"/>
    <x v="1104"/>
    <x v="259"/>
    <x v="274"/>
    <x v="27"/>
    <x v="856"/>
    <x v="4"/>
    <x v="4"/>
    <n v="3500"/>
    <n v="3500"/>
    <n v="3500"/>
    <n v="3500"/>
  </r>
  <r>
    <x v="0"/>
    <x v="18"/>
    <x v="17"/>
    <x v="82"/>
    <x v="83"/>
    <x v="4"/>
    <x v="1"/>
    <x v="1105"/>
    <x v="257"/>
    <x v="272"/>
    <x v="28"/>
    <x v="857"/>
    <x v="4"/>
    <x v="4"/>
    <n v="3500"/>
    <n v="3500"/>
    <n v="3500"/>
    <n v="3500"/>
  </r>
  <r>
    <x v="0"/>
    <x v="18"/>
    <x v="17"/>
    <x v="82"/>
    <x v="83"/>
    <x v="4"/>
    <x v="0"/>
    <x v="1106"/>
    <x v="260"/>
    <x v="275"/>
    <x v="23"/>
    <x v="858"/>
    <x v="0"/>
    <x v="0"/>
    <m/>
    <m/>
    <m/>
    <m/>
  </r>
  <r>
    <x v="0"/>
    <x v="18"/>
    <x v="17"/>
    <x v="82"/>
    <x v="83"/>
    <x v="4"/>
    <x v="1"/>
    <x v="1107"/>
    <x v="257"/>
    <x v="272"/>
    <x v="36"/>
    <x v="859"/>
    <x v="4"/>
    <x v="4"/>
    <m/>
    <m/>
    <n v="0"/>
    <n v="0"/>
  </r>
  <r>
    <x v="0"/>
    <x v="18"/>
    <x v="17"/>
    <x v="82"/>
    <x v="83"/>
    <x v="4"/>
    <x v="1"/>
    <x v="1108"/>
    <x v="260"/>
    <x v="275"/>
    <x v="32"/>
    <x v="860"/>
    <x v="4"/>
    <x v="4"/>
    <m/>
    <m/>
    <n v="0"/>
    <n v="0"/>
  </r>
  <r>
    <x v="0"/>
    <x v="18"/>
    <x v="17"/>
    <x v="82"/>
    <x v="83"/>
    <x v="4"/>
    <x v="1"/>
    <x v="1109"/>
    <x v="257"/>
    <x v="272"/>
    <x v="33"/>
    <x v="861"/>
    <x v="4"/>
    <x v="4"/>
    <m/>
    <m/>
    <n v="0"/>
    <n v="0"/>
  </r>
  <r>
    <x v="0"/>
    <x v="18"/>
    <x v="17"/>
    <x v="82"/>
    <x v="83"/>
    <x v="4"/>
    <x v="1"/>
    <x v="1110"/>
    <x v="260"/>
    <x v="275"/>
    <x v="34"/>
    <x v="862"/>
    <x v="4"/>
    <x v="4"/>
    <m/>
    <m/>
    <n v="0"/>
    <n v="0"/>
  </r>
  <r>
    <x v="0"/>
    <x v="18"/>
    <x v="17"/>
    <x v="82"/>
    <x v="83"/>
    <x v="4"/>
    <x v="1"/>
    <x v="1111"/>
    <x v="257"/>
    <x v="272"/>
    <x v="31"/>
    <x v="863"/>
    <x v="4"/>
    <x v="4"/>
    <n v="1000"/>
    <n v="1000"/>
    <n v="1000"/>
    <n v="1000"/>
  </r>
  <r>
    <x v="0"/>
    <x v="18"/>
    <x v="17"/>
    <x v="82"/>
    <x v="83"/>
    <x v="4"/>
    <x v="1"/>
    <x v="1112"/>
    <x v="260"/>
    <x v="275"/>
    <x v="36"/>
    <x v="864"/>
    <x v="4"/>
    <x v="4"/>
    <n v="1000"/>
    <n v="1000"/>
    <n v="1000"/>
    <n v="1000"/>
  </r>
  <r>
    <x v="0"/>
    <x v="18"/>
    <x v="17"/>
    <x v="82"/>
    <x v="83"/>
    <x v="4"/>
    <x v="1"/>
    <x v="1113"/>
    <x v="257"/>
    <x v="272"/>
    <x v="49"/>
    <x v="865"/>
    <x v="4"/>
    <x v="4"/>
    <m/>
    <m/>
    <n v="0"/>
    <n v="0"/>
  </r>
  <r>
    <x v="0"/>
    <x v="18"/>
    <x v="17"/>
    <x v="82"/>
    <x v="83"/>
    <x v="4"/>
    <x v="1"/>
    <x v="1114"/>
    <x v="260"/>
    <x v="275"/>
    <x v="51"/>
    <x v="866"/>
    <x v="4"/>
    <x v="4"/>
    <m/>
    <m/>
    <n v="0"/>
    <n v="0"/>
  </r>
  <r>
    <x v="0"/>
    <x v="18"/>
    <x v="17"/>
    <x v="82"/>
    <x v="83"/>
    <x v="4"/>
    <x v="1"/>
    <x v="1115"/>
    <x v="257"/>
    <x v="272"/>
    <x v="50"/>
    <x v="867"/>
    <x v="4"/>
    <x v="4"/>
    <m/>
    <m/>
    <n v="0"/>
    <n v="0"/>
  </r>
  <r>
    <x v="0"/>
    <x v="18"/>
    <x v="17"/>
    <x v="82"/>
    <x v="83"/>
    <x v="4"/>
    <x v="1"/>
    <x v="1116"/>
    <x v="260"/>
    <x v="275"/>
    <x v="52"/>
    <x v="868"/>
    <x v="4"/>
    <x v="4"/>
    <m/>
    <m/>
    <n v="0"/>
    <n v="0"/>
  </r>
  <r>
    <x v="0"/>
    <x v="18"/>
    <x v="17"/>
    <x v="82"/>
    <x v="83"/>
    <x v="4"/>
    <x v="1"/>
    <x v="1117"/>
    <x v="257"/>
    <x v="272"/>
    <x v="58"/>
    <x v="869"/>
    <x v="4"/>
    <x v="4"/>
    <m/>
    <m/>
    <n v="0"/>
    <n v="0"/>
  </r>
  <r>
    <x v="0"/>
    <x v="18"/>
    <x v="17"/>
    <x v="82"/>
    <x v="83"/>
    <x v="4"/>
    <x v="1"/>
    <x v="1118"/>
    <x v="260"/>
    <x v="275"/>
    <x v="59"/>
    <x v="870"/>
    <x v="4"/>
    <x v="4"/>
    <m/>
    <m/>
    <n v="0"/>
    <n v="0"/>
  </r>
  <r>
    <x v="0"/>
    <x v="18"/>
    <x v="17"/>
    <x v="82"/>
    <x v="83"/>
    <x v="4"/>
    <x v="1"/>
    <x v="1119"/>
    <x v="257"/>
    <x v="272"/>
    <x v="32"/>
    <x v="871"/>
    <x v="4"/>
    <x v="4"/>
    <n v="600"/>
    <n v="600"/>
    <n v="600"/>
    <n v="600"/>
  </r>
  <r>
    <x v="0"/>
    <x v="18"/>
    <x v="17"/>
    <x v="82"/>
    <x v="83"/>
    <x v="4"/>
    <x v="1"/>
    <x v="1120"/>
    <x v="260"/>
    <x v="275"/>
    <x v="33"/>
    <x v="872"/>
    <x v="4"/>
    <x v="4"/>
    <n v="600"/>
    <n v="600"/>
    <n v="600"/>
    <n v="600"/>
  </r>
  <r>
    <x v="0"/>
    <x v="18"/>
    <x v="17"/>
    <x v="82"/>
    <x v="83"/>
    <x v="4"/>
    <x v="1"/>
    <x v="1121"/>
    <x v="257"/>
    <x v="272"/>
    <x v="25"/>
    <x v="873"/>
    <x v="4"/>
    <x v="4"/>
    <m/>
    <m/>
    <n v="0"/>
    <n v="0"/>
  </r>
  <r>
    <x v="0"/>
    <x v="18"/>
    <x v="17"/>
    <x v="82"/>
    <x v="83"/>
    <x v="4"/>
    <x v="1"/>
    <x v="1122"/>
    <x v="260"/>
    <x v="275"/>
    <x v="26"/>
    <x v="874"/>
    <x v="4"/>
    <x v="4"/>
    <m/>
    <m/>
    <n v="0"/>
    <n v="0"/>
  </r>
  <r>
    <x v="0"/>
    <x v="18"/>
    <x v="17"/>
    <x v="82"/>
    <x v="83"/>
    <x v="4"/>
    <x v="1"/>
    <x v="1123"/>
    <x v="257"/>
    <x v="272"/>
    <x v="27"/>
    <x v="875"/>
    <x v="4"/>
    <x v="4"/>
    <m/>
    <m/>
    <n v="0"/>
    <n v="0"/>
  </r>
  <r>
    <x v="0"/>
    <x v="18"/>
    <x v="17"/>
    <x v="82"/>
    <x v="83"/>
    <x v="4"/>
    <x v="1"/>
    <x v="1124"/>
    <x v="260"/>
    <x v="275"/>
    <x v="28"/>
    <x v="876"/>
    <x v="4"/>
    <x v="4"/>
    <m/>
    <m/>
    <n v="0"/>
    <n v="0"/>
  </r>
  <r>
    <x v="0"/>
    <x v="18"/>
    <x v="17"/>
    <x v="83"/>
    <x v="84"/>
    <x v="4"/>
    <x v="0"/>
    <x v="1125"/>
    <x v="261"/>
    <x v="276"/>
    <x v="23"/>
    <x v="877"/>
    <x v="0"/>
    <x v="0"/>
    <m/>
    <m/>
    <m/>
    <m/>
  </r>
  <r>
    <x v="0"/>
    <x v="18"/>
    <x v="17"/>
    <x v="83"/>
    <x v="84"/>
    <x v="4"/>
    <x v="1"/>
    <x v="1126"/>
    <x v="260"/>
    <x v="275"/>
    <x v="25"/>
    <x v="878"/>
    <x v="4"/>
    <x v="4"/>
    <n v="2500"/>
    <n v="2500"/>
    <n v="2500"/>
    <n v="2500"/>
  </r>
  <r>
    <x v="0"/>
    <x v="18"/>
    <x v="17"/>
    <x v="84"/>
    <x v="85"/>
    <x v="4"/>
    <x v="0"/>
    <x v="1127"/>
    <x v="262"/>
    <x v="277"/>
    <x v="23"/>
    <x v="879"/>
    <x v="0"/>
    <x v="0"/>
    <m/>
    <m/>
    <m/>
    <m/>
  </r>
  <r>
    <x v="0"/>
    <x v="18"/>
    <x v="17"/>
    <x v="84"/>
    <x v="85"/>
    <x v="4"/>
    <x v="0"/>
    <x v="1128"/>
    <x v="263"/>
    <x v="278"/>
    <x v="23"/>
    <x v="880"/>
    <x v="0"/>
    <x v="0"/>
    <m/>
    <m/>
    <m/>
    <m/>
  </r>
  <r>
    <x v="0"/>
    <x v="18"/>
    <x v="17"/>
    <x v="84"/>
    <x v="85"/>
    <x v="4"/>
    <x v="1"/>
    <x v="1129"/>
    <x v="262"/>
    <x v="277"/>
    <x v="26"/>
    <x v="881"/>
    <x v="21"/>
    <x v="4"/>
    <n v="23"/>
    <n v="690"/>
    <n v="23"/>
    <n v="690"/>
  </r>
  <r>
    <x v="0"/>
    <x v="18"/>
    <x v="17"/>
    <x v="84"/>
    <x v="85"/>
    <x v="4"/>
    <x v="1"/>
    <x v="1130"/>
    <x v="263"/>
    <x v="278"/>
    <x v="27"/>
    <x v="882"/>
    <x v="49"/>
    <x v="4"/>
    <n v="26"/>
    <n v="312"/>
    <n v="26"/>
    <n v="312"/>
  </r>
  <r>
    <x v="0"/>
    <x v="18"/>
    <x v="17"/>
    <x v="84"/>
    <x v="85"/>
    <x v="4"/>
    <x v="1"/>
    <x v="1131"/>
    <x v="262"/>
    <x v="277"/>
    <x v="28"/>
    <x v="883"/>
    <x v="19"/>
    <x v="4"/>
    <n v="24"/>
    <n v="144"/>
    <n v="24"/>
    <n v="144"/>
  </r>
  <r>
    <x v="0"/>
    <x v="18"/>
    <x v="17"/>
    <x v="84"/>
    <x v="85"/>
    <x v="4"/>
    <x v="1"/>
    <x v="1132"/>
    <x v="263"/>
    <x v="278"/>
    <x v="31"/>
    <x v="884"/>
    <x v="11"/>
    <x v="4"/>
    <n v="25"/>
    <n v="200"/>
    <n v="25"/>
    <n v="200"/>
  </r>
  <r>
    <x v="0"/>
    <x v="18"/>
    <x v="17"/>
    <x v="84"/>
    <x v="85"/>
    <x v="4"/>
    <x v="1"/>
    <x v="1133"/>
    <x v="262"/>
    <x v="277"/>
    <x v="36"/>
    <x v="885"/>
    <x v="25"/>
    <x v="4"/>
    <n v="28"/>
    <n v="56"/>
    <n v="28"/>
    <n v="56"/>
  </r>
  <r>
    <x v="0"/>
    <x v="18"/>
    <x v="17"/>
    <x v="84"/>
    <x v="85"/>
    <x v="4"/>
    <x v="1"/>
    <x v="1134"/>
    <x v="263"/>
    <x v="278"/>
    <x v="48"/>
    <x v="886"/>
    <x v="15"/>
    <x v="4"/>
    <m/>
    <m/>
    <n v="0"/>
    <n v="0"/>
  </r>
  <r>
    <x v="0"/>
    <x v="18"/>
    <x v="17"/>
    <x v="84"/>
    <x v="85"/>
    <x v="4"/>
    <x v="0"/>
    <x v="1135"/>
    <x v="264"/>
    <x v="279"/>
    <x v="23"/>
    <x v="887"/>
    <x v="0"/>
    <x v="0"/>
    <m/>
    <m/>
    <m/>
    <m/>
  </r>
  <r>
    <x v="0"/>
    <x v="18"/>
    <x v="17"/>
    <x v="84"/>
    <x v="85"/>
    <x v="4"/>
    <x v="1"/>
    <x v="1136"/>
    <x v="263"/>
    <x v="278"/>
    <x v="32"/>
    <x v="888"/>
    <x v="41"/>
    <x v="4"/>
    <n v="24.7"/>
    <n v="839.8"/>
    <n v="24.7"/>
    <n v="839.8"/>
  </r>
  <r>
    <x v="0"/>
    <x v="18"/>
    <x v="17"/>
    <x v="84"/>
    <x v="85"/>
    <x v="4"/>
    <x v="1"/>
    <x v="1137"/>
    <x v="264"/>
    <x v="279"/>
    <x v="33"/>
    <x v="889"/>
    <x v="88"/>
    <x v="4"/>
    <n v="27.4"/>
    <n v="438.4"/>
    <n v="27.4"/>
    <n v="438.4"/>
  </r>
  <r>
    <x v="0"/>
    <x v="18"/>
    <x v="17"/>
    <x v="84"/>
    <x v="85"/>
    <x v="4"/>
    <x v="1"/>
    <x v="1138"/>
    <x v="263"/>
    <x v="278"/>
    <x v="34"/>
    <x v="890"/>
    <x v="88"/>
    <x v="4"/>
    <n v="30"/>
    <n v="480"/>
    <n v="30"/>
    <n v="480"/>
  </r>
  <r>
    <x v="0"/>
    <x v="18"/>
    <x v="17"/>
    <x v="84"/>
    <x v="85"/>
    <x v="4"/>
    <x v="1"/>
    <x v="1139"/>
    <x v="264"/>
    <x v="279"/>
    <x v="37"/>
    <x v="891"/>
    <x v="4"/>
    <x v="4"/>
    <n v="32"/>
    <n v="32"/>
    <n v="32"/>
    <n v="32"/>
  </r>
  <r>
    <x v="0"/>
    <x v="18"/>
    <x v="17"/>
    <x v="84"/>
    <x v="85"/>
    <x v="4"/>
    <x v="1"/>
    <x v="1140"/>
    <x v="263"/>
    <x v="278"/>
    <x v="58"/>
    <x v="892"/>
    <x v="25"/>
    <x v="4"/>
    <m/>
    <m/>
    <n v="0"/>
    <n v="0"/>
  </r>
  <r>
    <x v="0"/>
    <x v="18"/>
    <x v="17"/>
    <x v="84"/>
    <x v="85"/>
    <x v="4"/>
    <x v="1"/>
    <x v="1141"/>
    <x v="264"/>
    <x v="279"/>
    <x v="25"/>
    <x v="893"/>
    <x v="4"/>
    <x v="4"/>
    <m/>
    <m/>
    <n v="0"/>
    <n v="0"/>
  </r>
  <r>
    <x v="0"/>
    <x v="18"/>
    <x v="17"/>
    <x v="84"/>
    <x v="85"/>
    <x v="4"/>
    <x v="0"/>
    <x v="1142"/>
    <x v="265"/>
    <x v="280"/>
    <x v="23"/>
    <x v="894"/>
    <x v="0"/>
    <x v="0"/>
    <m/>
    <m/>
    <m/>
    <m/>
  </r>
  <r>
    <x v="0"/>
    <x v="18"/>
    <x v="17"/>
    <x v="84"/>
    <x v="85"/>
    <x v="4"/>
    <x v="1"/>
    <x v="1143"/>
    <x v="264"/>
    <x v="279"/>
    <x v="25"/>
    <x v="895"/>
    <x v="138"/>
    <x v="4"/>
    <n v="50"/>
    <n v="1300"/>
    <n v="50"/>
    <n v="1300"/>
  </r>
  <r>
    <x v="0"/>
    <x v="18"/>
    <x v="17"/>
    <x v="84"/>
    <x v="85"/>
    <x v="4"/>
    <x v="1"/>
    <x v="1144"/>
    <x v="265"/>
    <x v="280"/>
    <x v="27"/>
    <x v="896"/>
    <x v="42"/>
    <x v="4"/>
    <m/>
    <m/>
    <n v="0"/>
    <n v="0"/>
  </r>
  <r>
    <x v="0"/>
    <x v="18"/>
    <x v="17"/>
    <x v="85"/>
    <x v="86"/>
    <x v="4"/>
    <x v="0"/>
    <x v="1145"/>
    <x v="266"/>
    <x v="281"/>
    <x v="23"/>
    <x v="897"/>
    <x v="0"/>
    <x v="0"/>
    <m/>
    <m/>
    <m/>
    <m/>
  </r>
  <r>
    <x v="0"/>
    <x v="18"/>
    <x v="17"/>
    <x v="85"/>
    <x v="86"/>
    <x v="4"/>
    <x v="0"/>
    <x v="1146"/>
    <x v="267"/>
    <x v="282"/>
    <x v="23"/>
    <x v="898"/>
    <x v="0"/>
    <x v="0"/>
    <m/>
    <m/>
    <m/>
    <m/>
  </r>
  <r>
    <x v="0"/>
    <x v="18"/>
    <x v="17"/>
    <x v="85"/>
    <x v="86"/>
    <x v="4"/>
    <x v="1"/>
    <x v="1147"/>
    <x v="266"/>
    <x v="281"/>
    <x v="26"/>
    <x v="899"/>
    <x v="80"/>
    <x v="4"/>
    <n v="100"/>
    <n v="1500"/>
    <n v="100"/>
    <n v="1500"/>
  </r>
  <r>
    <x v="0"/>
    <x v="18"/>
    <x v="17"/>
    <x v="85"/>
    <x v="86"/>
    <x v="4"/>
    <x v="1"/>
    <x v="1148"/>
    <x v="267"/>
    <x v="282"/>
    <x v="31"/>
    <x v="900"/>
    <x v="19"/>
    <x v="4"/>
    <m/>
    <m/>
    <n v="0"/>
    <n v="0"/>
  </r>
  <r>
    <x v="0"/>
    <x v="18"/>
    <x v="17"/>
    <x v="85"/>
    <x v="86"/>
    <x v="4"/>
    <x v="1"/>
    <x v="1149"/>
    <x v="266"/>
    <x v="281"/>
    <x v="36"/>
    <x v="901"/>
    <x v="13"/>
    <x v="4"/>
    <m/>
    <m/>
    <n v="0"/>
    <n v="0"/>
  </r>
  <r>
    <x v="0"/>
    <x v="18"/>
    <x v="17"/>
    <x v="85"/>
    <x v="86"/>
    <x v="4"/>
    <x v="1"/>
    <x v="1150"/>
    <x v="267"/>
    <x v="282"/>
    <x v="27"/>
    <x v="902"/>
    <x v="25"/>
    <x v="4"/>
    <n v="115"/>
    <n v="230"/>
    <n v="115"/>
    <n v="230"/>
  </r>
  <r>
    <x v="0"/>
    <x v="18"/>
    <x v="17"/>
    <x v="85"/>
    <x v="86"/>
    <x v="4"/>
    <x v="1"/>
    <x v="1151"/>
    <x v="266"/>
    <x v="281"/>
    <x v="33"/>
    <x v="903"/>
    <x v="13"/>
    <x v="4"/>
    <m/>
    <m/>
    <n v="0"/>
    <n v="0"/>
  </r>
  <r>
    <x v="0"/>
    <x v="18"/>
    <x v="17"/>
    <x v="85"/>
    <x v="86"/>
    <x v="4"/>
    <x v="1"/>
    <x v="1152"/>
    <x v="267"/>
    <x v="282"/>
    <x v="34"/>
    <x v="904"/>
    <x v="13"/>
    <x v="4"/>
    <m/>
    <m/>
    <n v="0"/>
    <n v="0"/>
  </r>
  <r>
    <x v="0"/>
    <x v="18"/>
    <x v="17"/>
    <x v="85"/>
    <x v="86"/>
    <x v="4"/>
    <x v="1"/>
    <x v="1153"/>
    <x v="266"/>
    <x v="281"/>
    <x v="37"/>
    <x v="905"/>
    <x v="4"/>
    <x v="4"/>
    <m/>
    <m/>
    <n v="0"/>
    <n v="0"/>
  </r>
  <r>
    <x v="0"/>
    <x v="18"/>
    <x v="17"/>
    <x v="85"/>
    <x v="86"/>
    <x v="4"/>
    <x v="1"/>
    <x v="1154"/>
    <x v="267"/>
    <x v="282"/>
    <x v="48"/>
    <x v="906"/>
    <x v="25"/>
    <x v="4"/>
    <m/>
    <m/>
    <n v="0"/>
    <n v="0"/>
  </r>
  <r>
    <x v="0"/>
    <x v="18"/>
    <x v="17"/>
    <x v="85"/>
    <x v="86"/>
    <x v="4"/>
    <x v="1"/>
    <x v="1155"/>
    <x v="266"/>
    <x v="281"/>
    <x v="49"/>
    <x v="907"/>
    <x v="4"/>
    <x v="4"/>
    <m/>
    <m/>
    <n v="0"/>
    <n v="0"/>
  </r>
  <r>
    <x v="0"/>
    <x v="18"/>
    <x v="17"/>
    <x v="85"/>
    <x v="86"/>
    <x v="4"/>
    <x v="1"/>
    <x v="1156"/>
    <x v="267"/>
    <x v="282"/>
    <x v="51"/>
    <x v="908"/>
    <x v="25"/>
    <x v="4"/>
    <n v="125"/>
    <n v="250"/>
    <n v="125"/>
    <n v="250"/>
  </r>
  <r>
    <x v="0"/>
    <x v="18"/>
    <x v="17"/>
    <x v="85"/>
    <x v="86"/>
    <x v="4"/>
    <x v="1"/>
    <x v="1157"/>
    <x v="266"/>
    <x v="281"/>
    <x v="50"/>
    <x v="909"/>
    <x v="13"/>
    <x v="4"/>
    <m/>
    <m/>
    <n v="0"/>
    <n v="0"/>
  </r>
  <r>
    <x v="0"/>
    <x v="18"/>
    <x v="17"/>
    <x v="85"/>
    <x v="86"/>
    <x v="4"/>
    <x v="1"/>
    <x v="1158"/>
    <x v="267"/>
    <x v="282"/>
    <x v="52"/>
    <x v="910"/>
    <x v="13"/>
    <x v="4"/>
    <m/>
    <m/>
    <n v="0"/>
    <n v="0"/>
  </r>
  <r>
    <x v="0"/>
    <x v="18"/>
    <x v="17"/>
    <x v="85"/>
    <x v="86"/>
    <x v="4"/>
    <x v="1"/>
    <x v="1159"/>
    <x v="266"/>
    <x v="281"/>
    <x v="25"/>
    <x v="911"/>
    <x v="4"/>
    <x v="4"/>
    <m/>
    <m/>
    <n v="0"/>
    <n v="0"/>
  </r>
  <r>
    <x v="0"/>
    <x v="18"/>
    <x v="17"/>
    <x v="85"/>
    <x v="86"/>
    <x v="4"/>
    <x v="0"/>
    <x v="1160"/>
    <x v="268"/>
    <x v="283"/>
    <x v="23"/>
    <x v="912"/>
    <x v="0"/>
    <x v="0"/>
    <m/>
    <m/>
    <m/>
    <m/>
  </r>
  <r>
    <x v="0"/>
    <x v="18"/>
    <x v="17"/>
    <x v="85"/>
    <x v="86"/>
    <x v="4"/>
    <x v="1"/>
    <x v="1161"/>
    <x v="266"/>
    <x v="281"/>
    <x v="25"/>
    <x v="900"/>
    <x v="4"/>
    <x v="4"/>
    <n v="220"/>
    <n v="220"/>
    <n v="220"/>
    <n v="220"/>
  </r>
  <r>
    <x v="0"/>
    <x v="18"/>
    <x v="17"/>
    <x v="85"/>
    <x v="86"/>
    <x v="4"/>
    <x v="1"/>
    <x v="1162"/>
    <x v="268"/>
    <x v="283"/>
    <x v="26"/>
    <x v="901"/>
    <x v="4"/>
    <x v="4"/>
    <n v="230"/>
    <n v="230"/>
    <n v="230"/>
    <n v="230"/>
  </r>
  <r>
    <x v="0"/>
    <x v="18"/>
    <x v="17"/>
    <x v="85"/>
    <x v="86"/>
    <x v="4"/>
    <x v="1"/>
    <x v="1163"/>
    <x v="266"/>
    <x v="281"/>
    <x v="27"/>
    <x v="913"/>
    <x v="4"/>
    <x v="4"/>
    <n v="220"/>
    <n v="220"/>
    <n v="220"/>
    <n v="220"/>
  </r>
  <r>
    <x v="0"/>
    <x v="18"/>
    <x v="17"/>
    <x v="85"/>
    <x v="86"/>
    <x v="4"/>
    <x v="1"/>
    <x v="1164"/>
    <x v="268"/>
    <x v="283"/>
    <x v="28"/>
    <x v="914"/>
    <x v="4"/>
    <x v="4"/>
    <n v="230"/>
    <n v="230"/>
    <n v="230"/>
    <n v="230"/>
  </r>
  <r>
    <x v="0"/>
    <x v="18"/>
    <x v="17"/>
    <x v="86"/>
    <x v="87"/>
    <x v="4"/>
    <x v="0"/>
    <x v="1165"/>
    <x v="269"/>
    <x v="284"/>
    <x v="23"/>
    <x v="915"/>
    <x v="0"/>
    <x v="0"/>
    <m/>
    <m/>
    <m/>
    <m/>
  </r>
  <r>
    <x v="0"/>
    <x v="18"/>
    <x v="17"/>
    <x v="86"/>
    <x v="87"/>
    <x v="4"/>
    <x v="0"/>
    <x v="1166"/>
    <x v="270"/>
    <x v="285"/>
    <x v="23"/>
    <x v="916"/>
    <x v="0"/>
    <x v="0"/>
    <m/>
    <m/>
    <m/>
    <m/>
  </r>
  <r>
    <x v="0"/>
    <x v="18"/>
    <x v="17"/>
    <x v="86"/>
    <x v="87"/>
    <x v="4"/>
    <x v="1"/>
    <x v="1167"/>
    <x v="269"/>
    <x v="284"/>
    <x v="31"/>
    <x v="917"/>
    <x v="4"/>
    <x v="4"/>
    <n v="25000"/>
    <n v="25000"/>
    <n v="25000"/>
    <n v="25000"/>
  </r>
  <r>
    <x v="0"/>
    <x v="18"/>
    <x v="17"/>
    <x v="86"/>
    <x v="87"/>
    <x v="4"/>
    <x v="1"/>
    <x v="1168"/>
    <x v="270"/>
    <x v="285"/>
    <x v="36"/>
    <x v="918"/>
    <x v="4"/>
    <x v="4"/>
    <n v="500"/>
    <n v="500"/>
    <n v="500"/>
    <n v="500"/>
  </r>
  <r>
    <x v="0"/>
    <x v="18"/>
    <x v="17"/>
    <x v="87"/>
    <x v="88"/>
    <x v="4"/>
    <x v="0"/>
    <x v="1169"/>
    <x v="271"/>
    <x v="286"/>
    <x v="23"/>
    <x v="919"/>
    <x v="0"/>
    <x v="0"/>
    <m/>
    <m/>
    <m/>
    <m/>
  </r>
  <r>
    <x v="0"/>
    <x v="18"/>
    <x v="17"/>
    <x v="87"/>
    <x v="88"/>
    <x v="4"/>
    <x v="0"/>
    <x v="1170"/>
    <x v="272"/>
    <x v="287"/>
    <x v="23"/>
    <x v="920"/>
    <x v="0"/>
    <x v="0"/>
    <m/>
    <m/>
    <m/>
    <m/>
  </r>
  <r>
    <x v="0"/>
    <x v="18"/>
    <x v="17"/>
    <x v="87"/>
    <x v="88"/>
    <x v="4"/>
    <x v="0"/>
    <x v="1171"/>
    <x v="273"/>
    <x v="288"/>
    <x v="23"/>
    <x v="921"/>
    <x v="0"/>
    <x v="0"/>
    <m/>
    <m/>
    <m/>
    <m/>
  </r>
  <r>
    <x v="0"/>
    <x v="18"/>
    <x v="17"/>
    <x v="87"/>
    <x v="88"/>
    <x v="4"/>
    <x v="0"/>
    <x v="1172"/>
    <x v="274"/>
    <x v="289"/>
    <x v="23"/>
    <x v="922"/>
    <x v="0"/>
    <x v="0"/>
    <m/>
    <m/>
    <m/>
    <m/>
  </r>
  <r>
    <x v="0"/>
    <x v="18"/>
    <x v="17"/>
    <x v="87"/>
    <x v="88"/>
    <x v="4"/>
    <x v="1"/>
    <x v="1173"/>
    <x v="273"/>
    <x v="288"/>
    <x v="32"/>
    <x v="923"/>
    <x v="4"/>
    <x v="4"/>
    <n v="9000"/>
    <n v="9000"/>
    <n v="9000"/>
    <n v="9000"/>
  </r>
  <r>
    <x v="0"/>
    <x v="18"/>
    <x v="17"/>
    <x v="88"/>
    <x v="89"/>
    <x v="4"/>
    <x v="0"/>
    <x v="1174"/>
    <x v="275"/>
    <x v="290"/>
    <x v="23"/>
    <x v="924"/>
    <x v="0"/>
    <x v="0"/>
    <m/>
    <m/>
    <m/>
    <m/>
  </r>
  <r>
    <x v="0"/>
    <x v="18"/>
    <x v="17"/>
    <x v="88"/>
    <x v="89"/>
    <x v="4"/>
    <x v="0"/>
    <x v="1175"/>
    <x v="276"/>
    <x v="291"/>
    <x v="23"/>
    <x v="925"/>
    <x v="0"/>
    <x v="0"/>
    <m/>
    <m/>
    <m/>
    <m/>
  </r>
  <r>
    <x v="0"/>
    <x v="18"/>
    <x v="17"/>
    <x v="88"/>
    <x v="89"/>
    <x v="4"/>
    <x v="1"/>
    <x v="1176"/>
    <x v="275"/>
    <x v="290"/>
    <x v="25"/>
    <x v="926"/>
    <x v="4"/>
    <x v="4"/>
    <n v="2000"/>
    <n v="2000"/>
    <n v="2000"/>
    <n v="2000"/>
  </r>
  <r>
    <x v="0"/>
    <x v="18"/>
    <x v="17"/>
    <x v="89"/>
    <x v="90"/>
    <x v="4"/>
    <x v="0"/>
    <x v="1177"/>
    <x v="277"/>
    <x v="292"/>
    <x v="23"/>
    <x v="927"/>
    <x v="0"/>
    <x v="0"/>
    <m/>
    <m/>
    <m/>
    <m/>
  </r>
  <r>
    <x v="0"/>
    <x v="18"/>
    <x v="17"/>
    <x v="89"/>
    <x v="90"/>
    <x v="4"/>
    <x v="1"/>
    <x v="1178"/>
    <x v="275"/>
    <x v="290"/>
    <x v="26"/>
    <x v="928"/>
    <x v="4"/>
    <x v="2"/>
    <n v="2500"/>
    <n v="2500"/>
    <n v="2500"/>
    <n v="2500"/>
  </r>
  <r>
    <x v="0"/>
    <x v="18"/>
    <x v="17"/>
    <x v="90"/>
    <x v="91"/>
    <x v="4"/>
    <x v="0"/>
    <x v="1179"/>
    <x v="278"/>
    <x v="293"/>
    <x v="23"/>
    <x v="929"/>
    <x v="0"/>
    <x v="0"/>
    <m/>
    <m/>
    <m/>
    <m/>
  </r>
  <r>
    <x v="0"/>
    <x v="18"/>
    <x v="17"/>
    <x v="90"/>
    <x v="91"/>
    <x v="4"/>
    <x v="0"/>
    <x v="1180"/>
    <x v="279"/>
    <x v="294"/>
    <x v="23"/>
    <x v="930"/>
    <x v="0"/>
    <x v="0"/>
    <m/>
    <m/>
    <m/>
    <m/>
  </r>
  <r>
    <x v="0"/>
    <x v="18"/>
    <x v="17"/>
    <x v="90"/>
    <x v="91"/>
    <x v="4"/>
    <x v="1"/>
    <x v="1181"/>
    <x v="278"/>
    <x v="293"/>
    <x v="27"/>
    <x v="931"/>
    <x v="25"/>
    <x v="4"/>
    <n v="140"/>
    <n v="280"/>
    <n v="140"/>
    <n v="280"/>
  </r>
  <r>
    <x v="0"/>
    <x v="18"/>
    <x v="17"/>
    <x v="90"/>
    <x v="91"/>
    <x v="4"/>
    <x v="1"/>
    <x v="1182"/>
    <x v="279"/>
    <x v="294"/>
    <x v="28"/>
    <x v="932"/>
    <x v="11"/>
    <x v="4"/>
    <n v="80"/>
    <n v="640"/>
    <n v="80"/>
    <n v="640"/>
  </r>
  <r>
    <x v="0"/>
    <x v="18"/>
    <x v="17"/>
    <x v="90"/>
    <x v="91"/>
    <x v="4"/>
    <x v="1"/>
    <x v="1183"/>
    <x v="278"/>
    <x v="293"/>
    <x v="31"/>
    <x v="933"/>
    <x v="105"/>
    <x v="4"/>
    <n v="110"/>
    <n v="2530"/>
    <n v="110"/>
    <n v="2530"/>
  </r>
  <r>
    <x v="0"/>
    <x v="18"/>
    <x v="17"/>
    <x v="90"/>
    <x v="91"/>
    <x v="4"/>
    <x v="1"/>
    <x v="1184"/>
    <x v="279"/>
    <x v="294"/>
    <x v="36"/>
    <x v="934"/>
    <x v="13"/>
    <x v="4"/>
    <m/>
    <m/>
    <n v="0"/>
    <n v="0"/>
  </r>
  <r>
    <x v="0"/>
    <x v="18"/>
    <x v="17"/>
    <x v="90"/>
    <x v="91"/>
    <x v="4"/>
    <x v="1"/>
    <x v="1185"/>
    <x v="278"/>
    <x v="293"/>
    <x v="32"/>
    <x v="935"/>
    <x v="13"/>
    <x v="4"/>
    <m/>
    <m/>
    <n v="0"/>
    <n v="0"/>
  </r>
  <r>
    <x v="0"/>
    <x v="18"/>
    <x v="17"/>
    <x v="90"/>
    <x v="91"/>
    <x v="4"/>
    <x v="1"/>
    <x v="1186"/>
    <x v="279"/>
    <x v="294"/>
    <x v="36"/>
    <x v="936"/>
    <x v="139"/>
    <x v="4"/>
    <n v="100"/>
    <n v="3900"/>
    <n v="100"/>
    <n v="3900"/>
  </r>
  <r>
    <x v="0"/>
    <x v="18"/>
    <x v="17"/>
    <x v="90"/>
    <x v="91"/>
    <x v="4"/>
    <x v="1"/>
    <x v="1187"/>
    <x v="278"/>
    <x v="293"/>
    <x v="32"/>
    <x v="937"/>
    <x v="25"/>
    <x v="4"/>
    <n v="100"/>
    <n v="200"/>
    <n v="100"/>
    <n v="200"/>
  </r>
  <r>
    <x v="0"/>
    <x v="18"/>
    <x v="17"/>
    <x v="90"/>
    <x v="91"/>
    <x v="4"/>
    <x v="1"/>
    <x v="1188"/>
    <x v="279"/>
    <x v="294"/>
    <x v="33"/>
    <x v="938"/>
    <x v="83"/>
    <x v="4"/>
    <n v="80"/>
    <n v="880"/>
    <n v="80"/>
    <n v="880"/>
  </r>
  <r>
    <x v="0"/>
    <x v="18"/>
    <x v="17"/>
    <x v="90"/>
    <x v="91"/>
    <x v="4"/>
    <x v="1"/>
    <x v="1189"/>
    <x v="278"/>
    <x v="293"/>
    <x v="34"/>
    <x v="939"/>
    <x v="25"/>
    <x v="4"/>
    <n v="75"/>
    <n v="150"/>
    <n v="75"/>
    <n v="150"/>
  </r>
  <r>
    <x v="0"/>
    <x v="18"/>
    <x v="17"/>
    <x v="90"/>
    <x v="91"/>
    <x v="4"/>
    <x v="1"/>
    <x v="1190"/>
    <x v="279"/>
    <x v="294"/>
    <x v="49"/>
    <x v="940"/>
    <x v="80"/>
    <x v="4"/>
    <m/>
    <m/>
    <n v="0"/>
    <n v="0"/>
  </r>
  <r>
    <x v="0"/>
    <x v="18"/>
    <x v="17"/>
    <x v="90"/>
    <x v="91"/>
    <x v="4"/>
    <x v="1"/>
    <x v="1191"/>
    <x v="278"/>
    <x v="293"/>
    <x v="51"/>
    <x v="941"/>
    <x v="67"/>
    <x v="4"/>
    <m/>
    <m/>
    <n v="0"/>
    <n v="0"/>
  </r>
  <r>
    <x v="0"/>
    <x v="18"/>
    <x v="17"/>
    <x v="90"/>
    <x v="91"/>
    <x v="4"/>
    <x v="1"/>
    <x v="1192"/>
    <x v="279"/>
    <x v="294"/>
    <x v="50"/>
    <x v="942"/>
    <x v="55"/>
    <x v="4"/>
    <m/>
    <m/>
    <n v="0"/>
    <n v="0"/>
  </r>
  <r>
    <x v="0"/>
    <x v="18"/>
    <x v="17"/>
    <x v="90"/>
    <x v="91"/>
    <x v="4"/>
    <x v="1"/>
    <x v="1193"/>
    <x v="278"/>
    <x v="293"/>
    <x v="37"/>
    <x v="943"/>
    <x v="15"/>
    <x v="4"/>
    <n v="180"/>
    <n v="900"/>
    <n v="180"/>
    <n v="900"/>
  </r>
  <r>
    <x v="0"/>
    <x v="18"/>
    <x v="17"/>
    <x v="90"/>
    <x v="91"/>
    <x v="4"/>
    <x v="1"/>
    <x v="1194"/>
    <x v="279"/>
    <x v="294"/>
    <x v="25"/>
    <x v="944"/>
    <x v="13"/>
    <x v="4"/>
    <n v="180"/>
    <n v="540"/>
    <n v="180"/>
    <n v="540"/>
  </r>
  <r>
    <x v="0"/>
    <x v="18"/>
    <x v="17"/>
    <x v="90"/>
    <x v="91"/>
    <x v="4"/>
    <x v="1"/>
    <x v="1195"/>
    <x v="278"/>
    <x v="293"/>
    <x v="26"/>
    <x v="945"/>
    <x v="88"/>
    <x v="4"/>
    <m/>
    <m/>
    <n v="0"/>
    <n v="0"/>
  </r>
  <r>
    <x v="0"/>
    <x v="18"/>
    <x v="17"/>
    <x v="90"/>
    <x v="91"/>
    <x v="4"/>
    <x v="1"/>
    <x v="1196"/>
    <x v="279"/>
    <x v="294"/>
    <x v="26"/>
    <x v="946"/>
    <x v="19"/>
    <x v="4"/>
    <n v="70"/>
    <n v="420"/>
    <n v="70"/>
    <n v="420"/>
  </r>
  <r>
    <x v="0"/>
    <x v="18"/>
    <x v="17"/>
    <x v="90"/>
    <x v="91"/>
    <x v="4"/>
    <x v="1"/>
    <x v="1197"/>
    <x v="278"/>
    <x v="293"/>
    <x v="27"/>
    <x v="947"/>
    <x v="25"/>
    <x v="4"/>
    <n v="50"/>
    <n v="100"/>
    <n v="50"/>
    <n v="100"/>
  </r>
  <r>
    <x v="0"/>
    <x v="18"/>
    <x v="17"/>
    <x v="90"/>
    <x v="91"/>
    <x v="4"/>
    <x v="1"/>
    <x v="1198"/>
    <x v="279"/>
    <x v="294"/>
    <x v="28"/>
    <x v="948"/>
    <x v="14"/>
    <x v="4"/>
    <n v="80"/>
    <n v="800"/>
    <n v="80"/>
    <n v="800"/>
  </r>
  <r>
    <x v="0"/>
    <x v="18"/>
    <x v="17"/>
    <x v="90"/>
    <x v="91"/>
    <x v="4"/>
    <x v="1"/>
    <x v="1199"/>
    <x v="278"/>
    <x v="293"/>
    <x v="36"/>
    <x v="949"/>
    <x v="45"/>
    <x v="4"/>
    <m/>
    <m/>
    <n v="0"/>
    <n v="0"/>
  </r>
  <r>
    <x v="0"/>
    <x v="18"/>
    <x v="17"/>
    <x v="90"/>
    <x v="91"/>
    <x v="4"/>
    <x v="1"/>
    <x v="1200"/>
    <x v="279"/>
    <x v="294"/>
    <x v="32"/>
    <x v="950"/>
    <x v="82"/>
    <x v="7"/>
    <m/>
    <m/>
    <n v="0"/>
    <n v="0"/>
  </r>
  <r>
    <x v="0"/>
    <x v="18"/>
    <x v="17"/>
    <x v="90"/>
    <x v="91"/>
    <x v="4"/>
    <x v="0"/>
    <x v="1201"/>
    <x v="278"/>
    <x v="293"/>
    <x v="72"/>
    <x v="0"/>
    <x v="0"/>
    <x v="0"/>
    <s v="J.D"/>
    <n v="200382.19999999998"/>
    <m/>
    <m/>
  </r>
  <r>
    <x v="0"/>
    <x v="18"/>
    <x v="17"/>
    <x v="2"/>
    <x v="2"/>
    <x v="0"/>
    <x v="2"/>
    <x v="1202"/>
    <x v="279"/>
    <x v="294"/>
    <x v="30"/>
    <x v="0"/>
    <x v="0"/>
    <x v="0"/>
    <m/>
    <m/>
    <m/>
    <m/>
  </r>
  <r>
    <x v="0"/>
    <x v="19"/>
    <x v="18"/>
    <x v="91"/>
    <x v="92"/>
    <x v="4"/>
    <x v="0"/>
    <x v="1203"/>
    <x v="278"/>
    <x v="293"/>
    <x v="73"/>
    <x v="0"/>
    <x v="0"/>
    <x v="0"/>
    <m/>
    <m/>
    <m/>
    <m/>
  </r>
  <r>
    <x v="0"/>
    <x v="19"/>
    <x v="18"/>
    <x v="91"/>
    <x v="92"/>
    <x v="4"/>
    <x v="0"/>
    <x v="1204"/>
    <x v="279"/>
    <x v="294"/>
    <x v="74"/>
    <x v="0"/>
    <x v="0"/>
    <x v="0"/>
    <m/>
    <m/>
    <m/>
    <m/>
  </r>
  <r>
    <x v="0"/>
    <x v="19"/>
    <x v="18"/>
    <x v="91"/>
    <x v="92"/>
    <x v="4"/>
    <x v="0"/>
    <x v="1205"/>
    <x v="278"/>
    <x v="293"/>
    <x v="24"/>
    <x v="31"/>
    <x v="3"/>
    <x v="1"/>
    <s v="Rate"/>
    <s v="Amount"/>
    <m/>
    <m/>
  </r>
  <r>
    <x v="0"/>
    <x v="19"/>
    <x v="18"/>
    <x v="91"/>
    <x v="92"/>
    <x v="4"/>
    <x v="0"/>
    <x v="1206"/>
    <x v="279"/>
    <x v="294"/>
    <x v="23"/>
    <x v="0"/>
    <x v="0"/>
    <x v="0"/>
    <m/>
    <s v="J.D"/>
    <m/>
    <m/>
  </r>
  <r>
    <x v="0"/>
    <x v="19"/>
    <x v="18"/>
    <x v="91"/>
    <x v="92"/>
    <x v="4"/>
    <x v="0"/>
    <x v="1207"/>
    <x v="280"/>
    <x v="295"/>
    <x v="23"/>
    <x v="951"/>
    <x v="0"/>
    <x v="0"/>
    <m/>
    <m/>
    <m/>
    <m/>
  </r>
  <r>
    <x v="0"/>
    <x v="19"/>
    <x v="18"/>
    <x v="91"/>
    <x v="92"/>
    <x v="4"/>
    <x v="0"/>
    <x v="1208"/>
    <x v="281"/>
    <x v="296"/>
    <x v="23"/>
    <x v="952"/>
    <x v="0"/>
    <x v="0"/>
    <m/>
    <m/>
    <m/>
    <m/>
  </r>
  <r>
    <x v="0"/>
    <x v="19"/>
    <x v="18"/>
    <x v="91"/>
    <x v="92"/>
    <x v="4"/>
    <x v="0"/>
    <x v="1209"/>
    <x v="282"/>
    <x v="297"/>
    <x v="23"/>
    <x v="953"/>
    <x v="0"/>
    <x v="0"/>
    <m/>
    <m/>
    <m/>
    <m/>
  </r>
  <r>
    <x v="0"/>
    <x v="19"/>
    <x v="18"/>
    <x v="91"/>
    <x v="92"/>
    <x v="4"/>
    <x v="1"/>
    <x v="1210"/>
    <x v="281"/>
    <x v="296"/>
    <x v="25"/>
    <x v="954"/>
    <x v="97"/>
    <x v="7"/>
    <n v="14"/>
    <n v="2100"/>
    <n v="14"/>
    <n v="2100"/>
  </r>
  <r>
    <x v="0"/>
    <x v="19"/>
    <x v="18"/>
    <x v="91"/>
    <x v="92"/>
    <x v="4"/>
    <x v="1"/>
    <x v="1211"/>
    <x v="282"/>
    <x v="297"/>
    <x v="26"/>
    <x v="955"/>
    <x v="15"/>
    <x v="7"/>
    <n v="14"/>
    <n v="70"/>
    <n v="14"/>
    <n v="70"/>
  </r>
  <r>
    <x v="0"/>
    <x v="19"/>
    <x v="18"/>
    <x v="92"/>
    <x v="93"/>
    <x v="4"/>
    <x v="0"/>
    <x v="1212"/>
    <x v="283"/>
    <x v="298"/>
    <x v="23"/>
    <x v="956"/>
    <x v="0"/>
    <x v="0"/>
    <m/>
    <m/>
    <m/>
    <m/>
  </r>
  <r>
    <x v="0"/>
    <x v="19"/>
    <x v="18"/>
    <x v="92"/>
    <x v="93"/>
    <x v="4"/>
    <x v="0"/>
    <x v="1213"/>
    <x v="284"/>
    <x v="299"/>
    <x v="23"/>
    <x v="957"/>
    <x v="0"/>
    <x v="0"/>
    <m/>
    <m/>
    <m/>
    <m/>
  </r>
  <r>
    <x v="0"/>
    <x v="19"/>
    <x v="18"/>
    <x v="92"/>
    <x v="93"/>
    <x v="4"/>
    <x v="0"/>
    <x v="1214"/>
    <x v="285"/>
    <x v="300"/>
    <x v="23"/>
    <x v="958"/>
    <x v="0"/>
    <x v="0"/>
    <m/>
    <m/>
    <m/>
    <m/>
  </r>
  <r>
    <x v="0"/>
    <x v="19"/>
    <x v="18"/>
    <x v="92"/>
    <x v="93"/>
    <x v="4"/>
    <x v="1"/>
    <x v="1215"/>
    <x v="284"/>
    <x v="299"/>
    <x v="25"/>
    <x v="959"/>
    <x v="4"/>
    <x v="4"/>
    <n v="650"/>
    <n v="650"/>
    <n v="650"/>
    <n v="650"/>
  </r>
  <r>
    <x v="0"/>
    <x v="19"/>
    <x v="18"/>
    <x v="93"/>
    <x v="94"/>
    <x v="4"/>
    <x v="0"/>
    <x v="1216"/>
    <x v="286"/>
    <x v="301"/>
    <x v="23"/>
    <x v="960"/>
    <x v="0"/>
    <x v="0"/>
    <m/>
    <m/>
    <m/>
    <m/>
  </r>
  <r>
    <x v="0"/>
    <x v="19"/>
    <x v="18"/>
    <x v="93"/>
    <x v="94"/>
    <x v="4"/>
    <x v="0"/>
    <x v="1217"/>
    <x v="287"/>
    <x v="302"/>
    <x v="23"/>
    <x v="961"/>
    <x v="0"/>
    <x v="0"/>
    <m/>
    <m/>
    <m/>
    <m/>
  </r>
  <r>
    <x v="0"/>
    <x v="19"/>
    <x v="18"/>
    <x v="93"/>
    <x v="94"/>
    <x v="4"/>
    <x v="0"/>
    <x v="1218"/>
    <x v="288"/>
    <x v="303"/>
    <x v="23"/>
    <x v="962"/>
    <x v="0"/>
    <x v="0"/>
    <m/>
    <m/>
    <m/>
    <m/>
  </r>
  <r>
    <x v="0"/>
    <x v="19"/>
    <x v="18"/>
    <x v="93"/>
    <x v="94"/>
    <x v="4"/>
    <x v="1"/>
    <x v="1219"/>
    <x v="287"/>
    <x v="302"/>
    <x v="26"/>
    <x v="963"/>
    <x v="128"/>
    <x v="7"/>
    <n v="3"/>
    <n v="510"/>
    <n v="3"/>
    <n v="510"/>
  </r>
  <r>
    <x v="0"/>
    <x v="19"/>
    <x v="18"/>
    <x v="93"/>
    <x v="94"/>
    <x v="4"/>
    <x v="0"/>
    <x v="1220"/>
    <x v="289"/>
    <x v="304"/>
    <x v="23"/>
    <x v="964"/>
    <x v="0"/>
    <x v="0"/>
    <m/>
    <m/>
    <m/>
    <m/>
  </r>
  <r>
    <x v="0"/>
    <x v="19"/>
    <x v="18"/>
    <x v="93"/>
    <x v="94"/>
    <x v="4"/>
    <x v="1"/>
    <x v="1221"/>
    <x v="287"/>
    <x v="302"/>
    <x v="25"/>
    <x v="965"/>
    <x v="4"/>
    <x v="4"/>
    <n v="250"/>
    <n v="250"/>
    <n v="250"/>
    <n v="250"/>
  </r>
  <r>
    <x v="0"/>
    <x v="19"/>
    <x v="18"/>
    <x v="93"/>
    <x v="94"/>
    <x v="4"/>
    <x v="1"/>
    <x v="1222"/>
    <x v="289"/>
    <x v="304"/>
    <x v="26"/>
    <x v="966"/>
    <x v="4"/>
    <x v="4"/>
    <n v="250"/>
    <n v="250"/>
    <n v="250"/>
    <n v="250"/>
  </r>
  <r>
    <x v="0"/>
    <x v="19"/>
    <x v="18"/>
    <x v="94"/>
    <x v="95"/>
    <x v="4"/>
    <x v="0"/>
    <x v="1223"/>
    <x v="290"/>
    <x v="305"/>
    <x v="23"/>
    <x v="967"/>
    <x v="0"/>
    <x v="0"/>
    <m/>
    <m/>
    <m/>
    <m/>
  </r>
  <r>
    <x v="0"/>
    <x v="19"/>
    <x v="18"/>
    <x v="94"/>
    <x v="95"/>
    <x v="4"/>
    <x v="0"/>
    <x v="1224"/>
    <x v="291"/>
    <x v="306"/>
    <x v="23"/>
    <x v="968"/>
    <x v="0"/>
    <x v="0"/>
    <m/>
    <m/>
    <m/>
    <m/>
  </r>
  <r>
    <x v="0"/>
    <x v="19"/>
    <x v="18"/>
    <x v="94"/>
    <x v="95"/>
    <x v="4"/>
    <x v="0"/>
    <x v="1225"/>
    <x v="292"/>
    <x v="307"/>
    <x v="23"/>
    <x v="969"/>
    <x v="0"/>
    <x v="0"/>
    <m/>
    <m/>
    <m/>
    <m/>
  </r>
  <r>
    <x v="0"/>
    <x v="19"/>
    <x v="18"/>
    <x v="94"/>
    <x v="95"/>
    <x v="4"/>
    <x v="1"/>
    <x v="1226"/>
    <x v="291"/>
    <x v="306"/>
    <x v="27"/>
    <x v="970"/>
    <x v="83"/>
    <x v="4"/>
    <n v="90"/>
    <n v="990"/>
    <n v="90"/>
    <n v="990"/>
  </r>
  <r>
    <x v="0"/>
    <x v="19"/>
    <x v="18"/>
    <x v="94"/>
    <x v="95"/>
    <x v="4"/>
    <x v="1"/>
    <x v="1227"/>
    <x v="292"/>
    <x v="307"/>
    <x v="28"/>
    <x v="971"/>
    <x v="10"/>
    <x v="4"/>
    <n v="90"/>
    <n v="360"/>
    <n v="90"/>
    <n v="360"/>
  </r>
  <r>
    <x v="0"/>
    <x v="19"/>
    <x v="18"/>
    <x v="94"/>
    <x v="95"/>
    <x v="4"/>
    <x v="1"/>
    <x v="1228"/>
    <x v="291"/>
    <x v="306"/>
    <x v="31"/>
    <x v="972"/>
    <x v="15"/>
    <x v="4"/>
    <n v="140"/>
    <n v="700"/>
    <n v="140"/>
    <n v="700"/>
  </r>
  <r>
    <x v="0"/>
    <x v="19"/>
    <x v="18"/>
    <x v="94"/>
    <x v="95"/>
    <x v="4"/>
    <x v="1"/>
    <x v="1229"/>
    <x v="292"/>
    <x v="307"/>
    <x v="36"/>
    <x v="973"/>
    <x v="4"/>
    <x v="4"/>
    <m/>
    <m/>
    <n v="0"/>
    <n v="0"/>
  </r>
  <r>
    <x v="0"/>
    <x v="19"/>
    <x v="18"/>
    <x v="94"/>
    <x v="95"/>
    <x v="4"/>
    <x v="0"/>
    <x v="1230"/>
    <x v="293"/>
    <x v="308"/>
    <x v="23"/>
    <x v="974"/>
    <x v="0"/>
    <x v="0"/>
    <m/>
    <m/>
    <m/>
    <m/>
  </r>
  <r>
    <x v="0"/>
    <x v="19"/>
    <x v="18"/>
    <x v="94"/>
    <x v="95"/>
    <x v="4"/>
    <x v="1"/>
    <x v="1231"/>
    <x v="292"/>
    <x v="307"/>
    <x v="36"/>
    <x v="975"/>
    <x v="4"/>
    <x v="4"/>
    <n v="450"/>
    <n v="450"/>
    <n v="450"/>
    <n v="450"/>
  </r>
  <r>
    <x v="0"/>
    <x v="19"/>
    <x v="18"/>
    <x v="95"/>
    <x v="96"/>
    <x v="4"/>
    <x v="0"/>
    <x v="1232"/>
    <x v="294"/>
    <x v="309"/>
    <x v="23"/>
    <x v="976"/>
    <x v="0"/>
    <x v="0"/>
    <m/>
    <m/>
    <m/>
    <m/>
  </r>
  <r>
    <x v="0"/>
    <x v="19"/>
    <x v="18"/>
    <x v="95"/>
    <x v="96"/>
    <x v="4"/>
    <x v="0"/>
    <x v="1233"/>
    <x v="295"/>
    <x v="310"/>
    <x v="23"/>
    <x v="977"/>
    <x v="0"/>
    <x v="0"/>
    <m/>
    <m/>
    <m/>
    <m/>
  </r>
  <r>
    <x v="0"/>
    <x v="19"/>
    <x v="18"/>
    <x v="95"/>
    <x v="96"/>
    <x v="4"/>
    <x v="0"/>
    <x v="1234"/>
    <x v="296"/>
    <x v="311"/>
    <x v="23"/>
    <x v="978"/>
    <x v="0"/>
    <x v="0"/>
    <m/>
    <m/>
    <m/>
    <m/>
  </r>
  <r>
    <x v="0"/>
    <x v="19"/>
    <x v="18"/>
    <x v="95"/>
    <x v="96"/>
    <x v="4"/>
    <x v="1"/>
    <x v="1235"/>
    <x v="295"/>
    <x v="310"/>
    <x v="25"/>
    <x v="979"/>
    <x v="4"/>
    <x v="4"/>
    <n v="7500"/>
    <n v="7500"/>
    <n v="7500"/>
    <n v="7500"/>
  </r>
  <r>
    <x v="0"/>
    <x v="19"/>
    <x v="18"/>
    <x v="96"/>
    <x v="97"/>
    <x v="4"/>
    <x v="0"/>
    <x v="1236"/>
    <x v="297"/>
    <x v="312"/>
    <x v="23"/>
    <x v="980"/>
    <x v="0"/>
    <x v="0"/>
    <m/>
    <m/>
    <m/>
    <m/>
  </r>
  <r>
    <x v="0"/>
    <x v="19"/>
    <x v="18"/>
    <x v="96"/>
    <x v="97"/>
    <x v="4"/>
    <x v="0"/>
    <x v="1237"/>
    <x v="298"/>
    <x v="313"/>
    <x v="23"/>
    <x v="981"/>
    <x v="0"/>
    <x v="0"/>
    <m/>
    <m/>
    <m/>
    <m/>
  </r>
  <r>
    <x v="0"/>
    <x v="19"/>
    <x v="18"/>
    <x v="96"/>
    <x v="97"/>
    <x v="4"/>
    <x v="0"/>
    <x v="1238"/>
    <x v="299"/>
    <x v="314"/>
    <x v="23"/>
    <x v="982"/>
    <x v="0"/>
    <x v="0"/>
    <m/>
    <m/>
    <m/>
    <m/>
  </r>
  <r>
    <x v="0"/>
    <x v="19"/>
    <x v="18"/>
    <x v="96"/>
    <x v="97"/>
    <x v="4"/>
    <x v="1"/>
    <x v="1239"/>
    <x v="298"/>
    <x v="313"/>
    <x v="26"/>
    <x v="983"/>
    <x v="4"/>
    <x v="2"/>
    <n v="5000"/>
    <n v="5000"/>
    <n v="5000"/>
    <n v="5000"/>
  </r>
  <r>
    <x v="0"/>
    <x v="19"/>
    <x v="18"/>
    <x v="96"/>
    <x v="97"/>
    <x v="4"/>
    <x v="1"/>
    <x v="1240"/>
    <x v="299"/>
    <x v="314"/>
    <x v="27"/>
    <x v="984"/>
    <x v="10"/>
    <x v="4"/>
    <n v="200"/>
    <n v="800"/>
    <n v="200"/>
    <n v="800"/>
  </r>
  <r>
    <x v="0"/>
    <x v="19"/>
    <x v="18"/>
    <x v="96"/>
    <x v="97"/>
    <x v="4"/>
    <x v="1"/>
    <x v="1241"/>
    <x v="298"/>
    <x v="313"/>
    <x v="28"/>
    <x v="985"/>
    <x v="4"/>
    <x v="2"/>
    <n v="2500"/>
    <n v="2500"/>
    <n v="2500"/>
    <n v="2500"/>
  </r>
  <r>
    <x v="0"/>
    <x v="19"/>
    <x v="18"/>
    <x v="96"/>
    <x v="97"/>
    <x v="4"/>
    <x v="1"/>
    <x v="1242"/>
    <x v="299"/>
    <x v="314"/>
    <x v="25"/>
    <x v="986"/>
    <x v="4"/>
    <x v="2"/>
    <n v="2500"/>
    <n v="2500"/>
    <n v="2500"/>
    <n v="2500"/>
  </r>
  <r>
    <x v="0"/>
    <x v="19"/>
    <x v="18"/>
    <x v="97"/>
    <x v="98"/>
    <x v="4"/>
    <x v="0"/>
    <x v="1243"/>
    <x v="300"/>
    <x v="315"/>
    <x v="23"/>
    <x v="987"/>
    <x v="0"/>
    <x v="0"/>
    <m/>
    <m/>
    <m/>
    <m/>
  </r>
  <r>
    <x v="0"/>
    <x v="19"/>
    <x v="18"/>
    <x v="97"/>
    <x v="98"/>
    <x v="4"/>
    <x v="0"/>
    <x v="1244"/>
    <x v="301"/>
    <x v="316"/>
    <x v="23"/>
    <x v="988"/>
    <x v="0"/>
    <x v="0"/>
    <m/>
    <m/>
    <m/>
    <m/>
  </r>
  <r>
    <x v="0"/>
    <x v="19"/>
    <x v="18"/>
    <x v="97"/>
    <x v="98"/>
    <x v="4"/>
    <x v="1"/>
    <x v="1245"/>
    <x v="300"/>
    <x v="315"/>
    <x v="26"/>
    <x v="989"/>
    <x v="4"/>
    <x v="4"/>
    <n v="65"/>
    <n v="65"/>
    <n v="65"/>
    <n v="65"/>
  </r>
  <r>
    <x v="0"/>
    <x v="19"/>
    <x v="18"/>
    <x v="97"/>
    <x v="98"/>
    <x v="4"/>
    <x v="1"/>
    <x v="1246"/>
    <x v="301"/>
    <x v="316"/>
    <x v="27"/>
    <x v="990"/>
    <x v="4"/>
    <x v="4"/>
    <n v="40"/>
    <n v="40"/>
    <n v="40"/>
    <n v="40"/>
  </r>
  <r>
    <x v="0"/>
    <x v="19"/>
    <x v="18"/>
    <x v="97"/>
    <x v="98"/>
    <x v="4"/>
    <x v="1"/>
    <x v="1247"/>
    <x v="300"/>
    <x v="315"/>
    <x v="28"/>
    <x v="991"/>
    <x v="4"/>
    <x v="4"/>
    <n v="350"/>
    <n v="350"/>
    <n v="350"/>
    <n v="350"/>
  </r>
  <r>
    <x v="0"/>
    <x v="19"/>
    <x v="18"/>
    <x v="97"/>
    <x v="98"/>
    <x v="4"/>
    <x v="1"/>
    <x v="1248"/>
    <x v="301"/>
    <x v="316"/>
    <x v="31"/>
    <x v="992"/>
    <x v="45"/>
    <x v="4"/>
    <n v="65"/>
    <n v="455"/>
    <n v="65"/>
    <n v="455"/>
  </r>
  <r>
    <x v="0"/>
    <x v="19"/>
    <x v="18"/>
    <x v="98"/>
    <x v="99"/>
    <x v="4"/>
    <x v="0"/>
    <x v="1249"/>
    <x v="302"/>
    <x v="317"/>
    <x v="23"/>
    <x v="993"/>
    <x v="0"/>
    <x v="0"/>
    <m/>
    <m/>
    <m/>
    <m/>
  </r>
  <r>
    <x v="0"/>
    <x v="19"/>
    <x v="18"/>
    <x v="98"/>
    <x v="99"/>
    <x v="4"/>
    <x v="0"/>
    <x v="1250"/>
    <x v="303"/>
    <x v="318"/>
    <x v="23"/>
    <x v="994"/>
    <x v="0"/>
    <x v="0"/>
    <m/>
    <m/>
    <m/>
    <m/>
  </r>
  <r>
    <x v="0"/>
    <x v="19"/>
    <x v="18"/>
    <x v="98"/>
    <x v="99"/>
    <x v="4"/>
    <x v="0"/>
    <x v="1251"/>
    <x v="304"/>
    <x v="319"/>
    <x v="23"/>
    <x v="995"/>
    <x v="0"/>
    <x v="0"/>
    <m/>
    <m/>
    <m/>
    <m/>
  </r>
  <r>
    <x v="0"/>
    <x v="19"/>
    <x v="18"/>
    <x v="98"/>
    <x v="99"/>
    <x v="4"/>
    <x v="1"/>
    <x v="1252"/>
    <x v="303"/>
    <x v="318"/>
    <x v="36"/>
    <x v="996"/>
    <x v="4"/>
    <x v="2"/>
    <m/>
    <m/>
    <m/>
    <m/>
  </r>
  <r>
    <x v="0"/>
    <x v="19"/>
    <x v="18"/>
    <x v="98"/>
    <x v="99"/>
    <x v="4"/>
    <x v="1"/>
    <x v="1253"/>
    <x v="304"/>
    <x v="319"/>
    <x v="25"/>
    <x v="997"/>
    <x v="4"/>
    <x v="2"/>
    <m/>
    <m/>
    <m/>
    <m/>
  </r>
  <r>
    <x v="0"/>
    <x v="19"/>
    <x v="18"/>
    <x v="98"/>
    <x v="99"/>
    <x v="4"/>
    <x v="0"/>
    <x v="1254"/>
    <x v="305"/>
    <x v="320"/>
    <x v="23"/>
    <x v="998"/>
    <x v="0"/>
    <x v="0"/>
    <m/>
    <m/>
    <m/>
    <m/>
  </r>
  <r>
    <x v="0"/>
    <x v="19"/>
    <x v="18"/>
    <x v="98"/>
    <x v="99"/>
    <x v="4"/>
    <x v="1"/>
    <x v="1255"/>
    <x v="304"/>
    <x v="319"/>
    <x v="26"/>
    <x v="999"/>
    <x v="4"/>
    <x v="4"/>
    <m/>
    <m/>
    <n v="0"/>
    <n v="0"/>
  </r>
  <r>
    <x v="0"/>
    <x v="19"/>
    <x v="18"/>
    <x v="98"/>
    <x v="99"/>
    <x v="4"/>
    <x v="1"/>
    <x v="1256"/>
    <x v="305"/>
    <x v="320"/>
    <x v="27"/>
    <x v="1000"/>
    <x v="4"/>
    <x v="4"/>
    <m/>
    <m/>
    <n v="0"/>
    <n v="0"/>
  </r>
  <r>
    <x v="0"/>
    <x v="19"/>
    <x v="18"/>
    <x v="98"/>
    <x v="99"/>
    <x v="4"/>
    <x v="1"/>
    <x v="1257"/>
    <x v="304"/>
    <x v="319"/>
    <x v="28"/>
    <x v="1001"/>
    <x v="4"/>
    <x v="4"/>
    <m/>
    <m/>
    <n v="0"/>
    <n v="0"/>
  </r>
  <r>
    <x v="0"/>
    <x v="19"/>
    <x v="18"/>
    <x v="98"/>
    <x v="99"/>
    <x v="4"/>
    <x v="0"/>
    <x v="1258"/>
    <x v="306"/>
    <x v="321"/>
    <x v="23"/>
    <x v="1002"/>
    <x v="0"/>
    <x v="0"/>
    <m/>
    <m/>
    <m/>
    <m/>
  </r>
  <r>
    <x v="0"/>
    <x v="19"/>
    <x v="18"/>
    <x v="98"/>
    <x v="99"/>
    <x v="4"/>
    <x v="1"/>
    <x v="1259"/>
    <x v="304"/>
    <x v="319"/>
    <x v="31"/>
    <x v="1003"/>
    <x v="14"/>
    <x v="4"/>
    <m/>
    <m/>
    <n v="0"/>
    <n v="0"/>
  </r>
  <r>
    <x v="0"/>
    <x v="19"/>
    <x v="18"/>
    <x v="98"/>
    <x v="99"/>
    <x v="4"/>
    <x v="1"/>
    <x v="1260"/>
    <x v="306"/>
    <x v="321"/>
    <x v="36"/>
    <x v="1004"/>
    <x v="13"/>
    <x v="4"/>
    <m/>
    <m/>
    <n v="0"/>
    <n v="0"/>
  </r>
  <r>
    <x v="0"/>
    <x v="19"/>
    <x v="18"/>
    <x v="98"/>
    <x v="99"/>
    <x v="4"/>
    <x v="1"/>
    <x v="1261"/>
    <x v="304"/>
    <x v="319"/>
    <x v="32"/>
    <x v="1005"/>
    <x v="25"/>
    <x v="4"/>
    <m/>
    <m/>
    <n v="0"/>
    <n v="0"/>
  </r>
  <r>
    <x v="0"/>
    <x v="19"/>
    <x v="18"/>
    <x v="98"/>
    <x v="99"/>
    <x v="4"/>
    <x v="0"/>
    <x v="1262"/>
    <x v="307"/>
    <x v="322"/>
    <x v="23"/>
    <x v="1006"/>
    <x v="0"/>
    <x v="0"/>
    <m/>
    <m/>
    <m/>
    <m/>
  </r>
  <r>
    <x v="0"/>
    <x v="19"/>
    <x v="18"/>
    <x v="98"/>
    <x v="99"/>
    <x v="4"/>
    <x v="1"/>
    <x v="1263"/>
    <x v="304"/>
    <x v="319"/>
    <x v="33"/>
    <x v="1007"/>
    <x v="4"/>
    <x v="4"/>
    <m/>
    <m/>
    <n v="0"/>
    <n v="0"/>
  </r>
  <r>
    <x v="0"/>
    <x v="19"/>
    <x v="18"/>
    <x v="98"/>
    <x v="99"/>
    <x v="4"/>
    <x v="1"/>
    <x v="1264"/>
    <x v="307"/>
    <x v="322"/>
    <x v="34"/>
    <x v="1008"/>
    <x v="4"/>
    <x v="4"/>
    <m/>
    <m/>
    <n v="0"/>
    <n v="0"/>
  </r>
  <r>
    <x v="0"/>
    <x v="19"/>
    <x v="18"/>
    <x v="98"/>
    <x v="99"/>
    <x v="4"/>
    <x v="1"/>
    <x v="1265"/>
    <x v="304"/>
    <x v="319"/>
    <x v="37"/>
    <x v="1009"/>
    <x v="4"/>
    <x v="4"/>
    <m/>
    <m/>
    <n v="0"/>
    <n v="0"/>
  </r>
  <r>
    <x v="0"/>
    <x v="19"/>
    <x v="18"/>
    <x v="98"/>
    <x v="99"/>
    <x v="4"/>
    <x v="0"/>
    <x v="1266"/>
    <x v="308"/>
    <x v="323"/>
    <x v="23"/>
    <x v="1010"/>
    <x v="0"/>
    <x v="0"/>
    <m/>
    <m/>
    <m/>
    <m/>
  </r>
  <r>
    <x v="0"/>
    <x v="19"/>
    <x v="18"/>
    <x v="98"/>
    <x v="99"/>
    <x v="4"/>
    <x v="1"/>
    <x v="1267"/>
    <x v="304"/>
    <x v="319"/>
    <x v="48"/>
    <x v="1011"/>
    <x v="4"/>
    <x v="4"/>
    <m/>
    <m/>
    <n v="0"/>
    <n v="0"/>
  </r>
  <r>
    <x v="0"/>
    <x v="19"/>
    <x v="18"/>
    <x v="99"/>
    <x v="100"/>
    <x v="4"/>
    <x v="0"/>
    <x v="1268"/>
    <x v="309"/>
    <x v="324"/>
    <x v="23"/>
    <x v="1012"/>
    <x v="0"/>
    <x v="0"/>
    <m/>
    <m/>
    <m/>
    <m/>
  </r>
  <r>
    <x v="0"/>
    <x v="19"/>
    <x v="18"/>
    <x v="99"/>
    <x v="100"/>
    <x v="4"/>
    <x v="0"/>
    <x v="1269"/>
    <x v="310"/>
    <x v="325"/>
    <x v="23"/>
    <x v="1013"/>
    <x v="0"/>
    <x v="0"/>
    <m/>
    <m/>
    <m/>
    <m/>
  </r>
  <r>
    <x v="0"/>
    <x v="19"/>
    <x v="18"/>
    <x v="99"/>
    <x v="100"/>
    <x v="4"/>
    <x v="0"/>
    <x v="1270"/>
    <x v="311"/>
    <x v="326"/>
    <x v="23"/>
    <x v="1014"/>
    <x v="0"/>
    <x v="0"/>
    <m/>
    <m/>
    <m/>
    <m/>
  </r>
  <r>
    <x v="0"/>
    <x v="19"/>
    <x v="18"/>
    <x v="99"/>
    <x v="100"/>
    <x v="4"/>
    <x v="1"/>
    <x v="1271"/>
    <x v="310"/>
    <x v="325"/>
    <x v="25"/>
    <x v="1015"/>
    <x v="4"/>
    <x v="2"/>
    <n v="2500"/>
    <n v="2500"/>
    <n v="2500"/>
    <n v="2500"/>
  </r>
  <r>
    <x v="0"/>
    <x v="19"/>
    <x v="18"/>
    <x v="99"/>
    <x v="100"/>
    <x v="4"/>
    <x v="0"/>
    <x v="1272"/>
    <x v="312"/>
    <x v="327"/>
    <x v="23"/>
    <x v="1016"/>
    <x v="0"/>
    <x v="0"/>
    <m/>
    <m/>
    <m/>
    <m/>
  </r>
  <r>
    <x v="0"/>
    <x v="19"/>
    <x v="18"/>
    <x v="99"/>
    <x v="100"/>
    <x v="4"/>
    <x v="1"/>
    <x v="1273"/>
    <x v="310"/>
    <x v="325"/>
    <x v="26"/>
    <x v="1017"/>
    <x v="4"/>
    <x v="4"/>
    <n v="250"/>
    <n v="250"/>
    <n v="250"/>
    <n v="250"/>
  </r>
  <r>
    <x v="0"/>
    <x v="19"/>
    <x v="18"/>
    <x v="99"/>
    <x v="100"/>
    <x v="4"/>
    <x v="1"/>
    <x v="1274"/>
    <x v="312"/>
    <x v="327"/>
    <x v="27"/>
    <x v="1018"/>
    <x v="127"/>
    <x v="4"/>
    <n v="60"/>
    <n v="5400"/>
    <n v="60"/>
    <n v="5400"/>
  </r>
  <r>
    <x v="0"/>
    <x v="19"/>
    <x v="18"/>
    <x v="99"/>
    <x v="100"/>
    <x v="4"/>
    <x v="1"/>
    <x v="1275"/>
    <x v="310"/>
    <x v="325"/>
    <x v="28"/>
    <x v="1019"/>
    <x v="4"/>
    <x v="4"/>
    <n v="100"/>
    <n v="100"/>
    <n v="100"/>
    <n v="100"/>
  </r>
  <r>
    <x v="0"/>
    <x v="19"/>
    <x v="18"/>
    <x v="99"/>
    <x v="100"/>
    <x v="4"/>
    <x v="0"/>
    <x v="1276"/>
    <x v="308"/>
    <x v="323"/>
    <x v="23"/>
    <x v="1010"/>
    <x v="0"/>
    <x v="0"/>
    <m/>
    <m/>
    <m/>
    <m/>
  </r>
  <r>
    <x v="0"/>
    <x v="19"/>
    <x v="18"/>
    <x v="99"/>
    <x v="100"/>
    <x v="4"/>
    <x v="1"/>
    <x v="1277"/>
    <x v="310"/>
    <x v="325"/>
    <x v="31"/>
    <x v="1020"/>
    <x v="4"/>
    <x v="4"/>
    <n v="1100"/>
    <n v="1100"/>
    <n v="1100"/>
    <n v="1100"/>
  </r>
  <r>
    <x v="0"/>
    <x v="19"/>
    <x v="18"/>
    <x v="100"/>
    <x v="101"/>
    <x v="4"/>
    <x v="0"/>
    <x v="1278"/>
    <x v="313"/>
    <x v="328"/>
    <x v="23"/>
    <x v="1021"/>
    <x v="0"/>
    <x v="0"/>
    <m/>
    <m/>
    <m/>
    <m/>
  </r>
  <r>
    <x v="0"/>
    <x v="19"/>
    <x v="18"/>
    <x v="100"/>
    <x v="101"/>
    <x v="4"/>
    <x v="0"/>
    <x v="1279"/>
    <x v="314"/>
    <x v="329"/>
    <x v="23"/>
    <x v="1022"/>
    <x v="0"/>
    <x v="0"/>
    <m/>
    <m/>
    <m/>
    <m/>
  </r>
  <r>
    <x v="0"/>
    <x v="19"/>
    <x v="18"/>
    <x v="100"/>
    <x v="101"/>
    <x v="4"/>
    <x v="1"/>
    <x v="1280"/>
    <x v="313"/>
    <x v="328"/>
    <x v="25"/>
    <x v="1023"/>
    <x v="4"/>
    <x v="4"/>
    <n v="1500"/>
    <n v="1500"/>
    <n v="1500"/>
    <n v="1500"/>
  </r>
  <r>
    <x v="0"/>
    <x v="19"/>
    <x v="18"/>
    <x v="100"/>
    <x v="101"/>
    <x v="4"/>
    <x v="1"/>
    <x v="1281"/>
    <x v="314"/>
    <x v="329"/>
    <x v="26"/>
    <x v="1024"/>
    <x v="19"/>
    <x v="4"/>
    <n v="800"/>
    <n v="4800"/>
    <n v="800"/>
    <n v="4800"/>
  </r>
  <r>
    <x v="0"/>
    <x v="19"/>
    <x v="18"/>
    <x v="100"/>
    <x v="101"/>
    <x v="4"/>
    <x v="1"/>
    <x v="1282"/>
    <x v="313"/>
    <x v="328"/>
    <x v="27"/>
    <x v="1025"/>
    <x v="4"/>
    <x v="4"/>
    <n v="300"/>
    <n v="300"/>
    <n v="300"/>
    <n v="300"/>
  </r>
  <r>
    <x v="0"/>
    <x v="19"/>
    <x v="18"/>
    <x v="100"/>
    <x v="101"/>
    <x v="4"/>
    <x v="1"/>
    <x v="1283"/>
    <x v="314"/>
    <x v="329"/>
    <x v="28"/>
    <x v="1026"/>
    <x v="4"/>
    <x v="4"/>
    <n v="300"/>
    <n v="300"/>
    <n v="300"/>
    <n v="300"/>
  </r>
  <r>
    <x v="0"/>
    <x v="19"/>
    <x v="18"/>
    <x v="100"/>
    <x v="101"/>
    <x v="4"/>
    <x v="0"/>
    <x v="1284"/>
    <x v="313"/>
    <x v="328"/>
    <x v="75"/>
    <x v="0"/>
    <x v="0"/>
    <x v="0"/>
    <s v="J.D"/>
    <n v="41790"/>
    <m/>
    <m/>
  </r>
  <r>
    <x v="0"/>
    <x v="19"/>
    <x v="18"/>
    <x v="2"/>
    <x v="2"/>
    <x v="0"/>
    <x v="2"/>
    <x v="1285"/>
    <x v="314"/>
    <x v="329"/>
    <x v="30"/>
    <x v="0"/>
    <x v="0"/>
    <x v="0"/>
    <m/>
    <m/>
    <m/>
    <m/>
  </r>
  <r>
    <x v="0"/>
    <x v="20"/>
    <x v="19"/>
    <x v="101"/>
    <x v="102"/>
    <x v="4"/>
    <x v="0"/>
    <x v="1286"/>
    <x v="313"/>
    <x v="328"/>
    <x v="76"/>
    <x v="0"/>
    <x v="0"/>
    <x v="0"/>
    <m/>
    <m/>
    <m/>
    <m/>
  </r>
  <r>
    <x v="0"/>
    <x v="20"/>
    <x v="19"/>
    <x v="101"/>
    <x v="102"/>
    <x v="4"/>
    <x v="0"/>
    <x v="1287"/>
    <x v="314"/>
    <x v="329"/>
    <x v="77"/>
    <x v="0"/>
    <x v="0"/>
    <x v="0"/>
    <m/>
    <m/>
    <m/>
    <m/>
  </r>
  <r>
    <x v="0"/>
    <x v="20"/>
    <x v="19"/>
    <x v="101"/>
    <x v="102"/>
    <x v="4"/>
    <x v="0"/>
    <x v="1288"/>
    <x v="313"/>
    <x v="328"/>
    <x v="24"/>
    <x v="31"/>
    <x v="3"/>
    <x v="1"/>
    <s v="Rate"/>
    <s v="Amount"/>
    <m/>
    <m/>
  </r>
  <r>
    <x v="0"/>
    <x v="20"/>
    <x v="19"/>
    <x v="101"/>
    <x v="102"/>
    <x v="4"/>
    <x v="0"/>
    <x v="1289"/>
    <x v="314"/>
    <x v="329"/>
    <x v="23"/>
    <x v="0"/>
    <x v="0"/>
    <x v="0"/>
    <m/>
    <s v="JD"/>
    <m/>
    <m/>
  </r>
  <r>
    <x v="0"/>
    <x v="20"/>
    <x v="19"/>
    <x v="101"/>
    <x v="102"/>
    <x v="4"/>
    <x v="0"/>
    <x v="1290"/>
    <x v="315"/>
    <x v="330"/>
    <x v="23"/>
    <x v="1027"/>
    <x v="0"/>
    <x v="0"/>
    <m/>
    <m/>
    <m/>
    <m/>
  </r>
  <r>
    <x v="0"/>
    <x v="20"/>
    <x v="19"/>
    <x v="101"/>
    <x v="102"/>
    <x v="4"/>
    <x v="0"/>
    <x v="1291"/>
    <x v="316"/>
    <x v="331"/>
    <x v="23"/>
    <x v="1028"/>
    <x v="0"/>
    <x v="0"/>
    <m/>
    <m/>
    <m/>
    <m/>
  </r>
  <r>
    <x v="0"/>
    <x v="20"/>
    <x v="19"/>
    <x v="101"/>
    <x v="102"/>
    <x v="4"/>
    <x v="0"/>
    <x v="1292"/>
    <x v="316"/>
    <x v="331"/>
    <x v="23"/>
    <x v="1029"/>
    <x v="0"/>
    <x v="0"/>
    <m/>
    <m/>
    <m/>
    <m/>
  </r>
  <r>
    <x v="0"/>
    <x v="20"/>
    <x v="19"/>
    <x v="101"/>
    <x v="102"/>
    <x v="4"/>
    <x v="1"/>
    <x v="1293"/>
    <x v="316"/>
    <x v="331"/>
    <x v="25"/>
    <x v="1030"/>
    <x v="4"/>
    <x v="4"/>
    <n v="800"/>
    <n v="800"/>
    <n v="800"/>
    <n v="800"/>
  </r>
  <r>
    <x v="0"/>
    <x v="20"/>
    <x v="19"/>
    <x v="101"/>
    <x v="102"/>
    <x v="4"/>
    <x v="0"/>
    <x v="1294"/>
    <x v="317"/>
    <x v="332"/>
    <x v="23"/>
    <x v="1031"/>
    <x v="0"/>
    <x v="0"/>
    <m/>
    <m/>
    <m/>
    <m/>
  </r>
  <r>
    <x v="0"/>
    <x v="20"/>
    <x v="19"/>
    <x v="101"/>
    <x v="102"/>
    <x v="4"/>
    <x v="1"/>
    <x v="1295"/>
    <x v="316"/>
    <x v="331"/>
    <x v="26"/>
    <x v="1032"/>
    <x v="10"/>
    <x v="4"/>
    <n v="120"/>
    <n v="480"/>
    <n v="120"/>
    <n v="480"/>
  </r>
  <r>
    <x v="0"/>
    <x v="20"/>
    <x v="19"/>
    <x v="101"/>
    <x v="102"/>
    <x v="4"/>
    <x v="1"/>
    <x v="1296"/>
    <x v="317"/>
    <x v="332"/>
    <x v="27"/>
    <x v="1033"/>
    <x v="55"/>
    <x v="4"/>
    <n v="100"/>
    <n v="4000"/>
    <n v="100"/>
    <n v="4000"/>
  </r>
  <r>
    <x v="0"/>
    <x v="20"/>
    <x v="19"/>
    <x v="101"/>
    <x v="102"/>
    <x v="4"/>
    <x v="1"/>
    <x v="1297"/>
    <x v="316"/>
    <x v="331"/>
    <x v="28"/>
    <x v="1034"/>
    <x v="19"/>
    <x v="4"/>
    <n v="110"/>
    <n v="660"/>
    <n v="110"/>
    <n v="660"/>
  </r>
  <r>
    <x v="0"/>
    <x v="20"/>
    <x v="19"/>
    <x v="101"/>
    <x v="102"/>
    <x v="4"/>
    <x v="1"/>
    <x v="1298"/>
    <x v="317"/>
    <x v="332"/>
    <x v="31"/>
    <x v="1035"/>
    <x v="10"/>
    <x v="4"/>
    <n v="120"/>
    <n v="480"/>
    <n v="120"/>
    <n v="480"/>
  </r>
  <r>
    <x v="0"/>
    <x v="20"/>
    <x v="19"/>
    <x v="101"/>
    <x v="102"/>
    <x v="4"/>
    <x v="1"/>
    <x v="1299"/>
    <x v="316"/>
    <x v="331"/>
    <x v="36"/>
    <x v="1036"/>
    <x v="13"/>
    <x v="4"/>
    <n v="100"/>
    <n v="300"/>
    <n v="100"/>
    <n v="300"/>
  </r>
  <r>
    <x v="0"/>
    <x v="20"/>
    <x v="19"/>
    <x v="101"/>
    <x v="102"/>
    <x v="4"/>
    <x v="1"/>
    <x v="1300"/>
    <x v="317"/>
    <x v="332"/>
    <x v="32"/>
    <x v="1037"/>
    <x v="4"/>
    <x v="2"/>
    <n v="1000"/>
    <n v="1000"/>
    <n v="1000"/>
    <n v="1000"/>
  </r>
  <r>
    <x v="0"/>
    <x v="20"/>
    <x v="19"/>
    <x v="101"/>
    <x v="102"/>
    <x v="4"/>
    <x v="0"/>
    <x v="1301"/>
    <x v="318"/>
    <x v="333"/>
    <x v="23"/>
    <x v="1038"/>
    <x v="0"/>
    <x v="0"/>
    <m/>
    <m/>
    <m/>
    <m/>
  </r>
  <r>
    <x v="0"/>
    <x v="20"/>
    <x v="19"/>
    <x v="101"/>
    <x v="102"/>
    <x v="4"/>
    <x v="1"/>
    <x v="1302"/>
    <x v="317"/>
    <x v="332"/>
    <x v="25"/>
    <x v="1039"/>
    <x v="49"/>
    <x v="4"/>
    <n v="120"/>
    <n v="1440"/>
    <n v="120"/>
    <n v="1440"/>
  </r>
  <r>
    <x v="0"/>
    <x v="20"/>
    <x v="19"/>
    <x v="101"/>
    <x v="102"/>
    <x v="4"/>
    <x v="1"/>
    <x v="1303"/>
    <x v="318"/>
    <x v="333"/>
    <x v="26"/>
    <x v="1040"/>
    <x v="25"/>
    <x v="4"/>
    <n v="120"/>
    <n v="240"/>
    <n v="120"/>
    <n v="240"/>
  </r>
  <r>
    <x v="0"/>
    <x v="20"/>
    <x v="19"/>
    <x v="101"/>
    <x v="102"/>
    <x v="4"/>
    <x v="1"/>
    <x v="1304"/>
    <x v="317"/>
    <x v="332"/>
    <x v="27"/>
    <x v="1041"/>
    <x v="25"/>
    <x v="4"/>
    <m/>
    <m/>
    <n v="0"/>
    <n v="0"/>
  </r>
  <r>
    <x v="0"/>
    <x v="20"/>
    <x v="19"/>
    <x v="101"/>
    <x v="102"/>
    <x v="4"/>
    <x v="1"/>
    <x v="1305"/>
    <x v="318"/>
    <x v="333"/>
    <x v="27"/>
    <x v="1042"/>
    <x v="4"/>
    <x v="4"/>
    <n v="120"/>
    <n v="120"/>
    <n v="120"/>
    <n v="120"/>
  </r>
  <r>
    <x v="0"/>
    <x v="20"/>
    <x v="19"/>
    <x v="101"/>
    <x v="102"/>
    <x v="4"/>
    <x v="0"/>
    <x v="1306"/>
    <x v="319"/>
    <x v="334"/>
    <x v="23"/>
    <x v="1043"/>
    <x v="0"/>
    <x v="0"/>
    <m/>
    <m/>
    <m/>
    <m/>
  </r>
  <r>
    <x v="0"/>
    <x v="20"/>
    <x v="19"/>
    <x v="101"/>
    <x v="102"/>
    <x v="4"/>
    <x v="1"/>
    <x v="1307"/>
    <x v="318"/>
    <x v="333"/>
    <x v="28"/>
    <x v="1044"/>
    <x v="25"/>
    <x v="4"/>
    <n v="70"/>
    <n v="140"/>
    <n v="70"/>
    <n v="140"/>
  </r>
  <r>
    <x v="0"/>
    <x v="20"/>
    <x v="19"/>
    <x v="101"/>
    <x v="102"/>
    <x v="4"/>
    <x v="1"/>
    <x v="1308"/>
    <x v="319"/>
    <x v="334"/>
    <x v="31"/>
    <x v="1045"/>
    <x v="25"/>
    <x v="4"/>
    <n v="70"/>
    <n v="140"/>
    <n v="70"/>
    <n v="140"/>
  </r>
  <r>
    <x v="0"/>
    <x v="20"/>
    <x v="19"/>
    <x v="101"/>
    <x v="102"/>
    <x v="4"/>
    <x v="1"/>
    <x v="1309"/>
    <x v="318"/>
    <x v="333"/>
    <x v="36"/>
    <x v="1046"/>
    <x v="4"/>
    <x v="2"/>
    <n v="500"/>
    <n v="500"/>
    <n v="500"/>
    <n v="500"/>
  </r>
  <r>
    <x v="0"/>
    <x v="20"/>
    <x v="19"/>
    <x v="101"/>
    <x v="102"/>
    <x v="4"/>
    <x v="1"/>
    <x v="1310"/>
    <x v="319"/>
    <x v="334"/>
    <x v="32"/>
    <x v="1047"/>
    <x v="10"/>
    <x v="4"/>
    <n v="70"/>
    <n v="280"/>
    <n v="70"/>
    <n v="280"/>
  </r>
  <r>
    <x v="0"/>
    <x v="20"/>
    <x v="19"/>
    <x v="101"/>
    <x v="102"/>
    <x v="4"/>
    <x v="0"/>
    <x v="1311"/>
    <x v="318"/>
    <x v="333"/>
    <x v="78"/>
    <x v="0"/>
    <x v="0"/>
    <x v="0"/>
    <s v="J.D"/>
    <n v="10580"/>
    <m/>
    <m/>
  </r>
  <r>
    <x v="0"/>
    <x v="20"/>
    <x v="19"/>
    <x v="2"/>
    <x v="2"/>
    <x v="0"/>
    <x v="2"/>
    <x v="1312"/>
    <x v="319"/>
    <x v="334"/>
    <x v="30"/>
    <x v="0"/>
    <x v="0"/>
    <x v="0"/>
    <m/>
    <m/>
    <m/>
    <m/>
  </r>
  <r>
    <x v="0"/>
    <x v="21"/>
    <x v="20"/>
    <x v="102"/>
    <x v="103"/>
    <x v="5"/>
    <x v="0"/>
    <x v="1313"/>
    <x v="318"/>
    <x v="333"/>
    <x v="23"/>
    <x v="0"/>
    <x v="140"/>
    <x v="0"/>
    <m/>
    <m/>
    <m/>
    <m/>
  </r>
  <r>
    <x v="0"/>
    <x v="21"/>
    <x v="20"/>
    <x v="102"/>
    <x v="103"/>
    <x v="5"/>
    <x v="0"/>
    <x v="1314"/>
    <x v="319"/>
    <x v="334"/>
    <x v="23"/>
    <x v="0"/>
    <x v="141"/>
    <x v="0"/>
    <m/>
    <m/>
    <m/>
    <m/>
  </r>
  <r>
    <x v="0"/>
    <x v="21"/>
    <x v="20"/>
    <x v="102"/>
    <x v="103"/>
    <x v="5"/>
    <x v="0"/>
    <x v="1315"/>
    <x v="318"/>
    <x v="333"/>
    <x v="24"/>
    <x v="31"/>
    <x v="3"/>
    <x v="1"/>
    <s v="Rate"/>
    <s v="Amount"/>
    <m/>
    <m/>
  </r>
  <r>
    <x v="0"/>
    <x v="21"/>
    <x v="20"/>
    <x v="102"/>
    <x v="103"/>
    <x v="5"/>
    <x v="0"/>
    <x v="1316"/>
    <x v="319"/>
    <x v="334"/>
    <x v="23"/>
    <x v="0"/>
    <x v="0"/>
    <x v="0"/>
    <m/>
    <s v="J.D"/>
    <m/>
    <m/>
  </r>
  <r>
    <x v="0"/>
    <x v="21"/>
    <x v="20"/>
    <x v="102"/>
    <x v="103"/>
    <x v="5"/>
    <x v="0"/>
    <x v="1317"/>
    <x v="320"/>
    <x v="335"/>
    <x v="23"/>
    <x v="1048"/>
    <x v="0"/>
    <x v="0"/>
    <m/>
    <m/>
    <m/>
    <m/>
  </r>
  <r>
    <x v="0"/>
    <x v="21"/>
    <x v="20"/>
    <x v="102"/>
    <x v="103"/>
    <x v="5"/>
    <x v="0"/>
    <x v="1318"/>
    <x v="321"/>
    <x v="336"/>
    <x v="23"/>
    <x v="1049"/>
    <x v="0"/>
    <x v="0"/>
    <m/>
    <m/>
    <m/>
    <m/>
  </r>
  <r>
    <x v="0"/>
    <x v="21"/>
    <x v="20"/>
    <x v="102"/>
    <x v="103"/>
    <x v="5"/>
    <x v="1"/>
    <x v="1319"/>
    <x v="320"/>
    <x v="335"/>
    <x v="25"/>
    <x v="1050"/>
    <x v="4"/>
    <x v="2"/>
    <m/>
    <m/>
    <n v="0"/>
    <n v="0"/>
  </r>
  <r>
    <x v="0"/>
    <x v="21"/>
    <x v="20"/>
    <x v="102"/>
    <x v="103"/>
    <x v="5"/>
    <x v="0"/>
    <x v="1320"/>
    <x v="322"/>
    <x v="337"/>
    <x v="23"/>
    <x v="1051"/>
    <x v="0"/>
    <x v="0"/>
    <m/>
    <m/>
    <m/>
    <m/>
  </r>
  <r>
    <x v="0"/>
    <x v="21"/>
    <x v="20"/>
    <x v="102"/>
    <x v="103"/>
    <x v="5"/>
    <x v="1"/>
    <x v="1321"/>
    <x v="320"/>
    <x v="335"/>
    <x v="26"/>
    <x v="1052"/>
    <x v="142"/>
    <x v="5"/>
    <m/>
    <m/>
    <n v="0"/>
    <n v="0"/>
  </r>
  <r>
    <x v="0"/>
    <x v="21"/>
    <x v="20"/>
    <x v="102"/>
    <x v="103"/>
    <x v="5"/>
    <x v="0"/>
    <x v="1322"/>
    <x v="323"/>
    <x v="338"/>
    <x v="23"/>
    <x v="1053"/>
    <x v="0"/>
    <x v="0"/>
    <m/>
    <m/>
    <m/>
    <m/>
  </r>
  <r>
    <x v="0"/>
    <x v="21"/>
    <x v="20"/>
    <x v="102"/>
    <x v="103"/>
    <x v="5"/>
    <x v="1"/>
    <x v="1323"/>
    <x v="323"/>
    <x v="338"/>
    <x v="27"/>
    <x v="1054"/>
    <x v="143"/>
    <x v="5"/>
    <m/>
    <m/>
    <n v="0"/>
    <n v="0"/>
  </r>
  <r>
    <x v="0"/>
    <x v="21"/>
    <x v="20"/>
    <x v="102"/>
    <x v="103"/>
    <x v="5"/>
    <x v="0"/>
    <x v="1324"/>
    <x v="323"/>
    <x v="338"/>
    <x v="79"/>
    <x v="0"/>
    <x v="0"/>
    <x v="0"/>
    <m/>
    <m/>
    <m/>
    <m/>
  </r>
  <r>
    <x v="0"/>
    <x v="21"/>
    <x v="20"/>
    <x v="2"/>
    <x v="2"/>
    <x v="0"/>
    <x v="2"/>
    <x v="1325"/>
    <x v="323"/>
    <x v="338"/>
    <x v="30"/>
    <x v="0"/>
    <x v="0"/>
    <x v="0"/>
    <s v="J.D"/>
    <m/>
    <m/>
    <m/>
  </r>
  <r>
    <x v="0"/>
    <x v="22"/>
    <x v="21"/>
    <x v="103"/>
    <x v="104"/>
    <x v="6"/>
    <x v="0"/>
    <x v="1326"/>
    <x v="323"/>
    <x v="338"/>
    <x v="23"/>
    <x v="0"/>
    <x v="144"/>
    <x v="0"/>
    <m/>
    <m/>
    <m/>
    <m/>
  </r>
  <r>
    <x v="0"/>
    <x v="22"/>
    <x v="21"/>
    <x v="103"/>
    <x v="104"/>
    <x v="6"/>
    <x v="0"/>
    <x v="1327"/>
    <x v="323"/>
    <x v="338"/>
    <x v="23"/>
    <x v="0"/>
    <x v="145"/>
    <x v="0"/>
    <m/>
    <m/>
    <m/>
    <m/>
  </r>
  <r>
    <x v="0"/>
    <x v="22"/>
    <x v="21"/>
    <x v="103"/>
    <x v="104"/>
    <x v="6"/>
    <x v="0"/>
    <x v="1328"/>
    <x v="323"/>
    <x v="338"/>
    <x v="24"/>
    <x v="31"/>
    <x v="3"/>
    <x v="1"/>
    <s v="Rate"/>
    <s v="Amount"/>
    <m/>
    <m/>
  </r>
  <r>
    <x v="0"/>
    <x v="22"/>
    <x v="21"/>
    <x v="102"/>
    <x v="104"/>
    <x v="5"/>
    <x v="0"/>
    <x v="1329"/>
    <x v="323"/>
    <x v="338"/>
    <x v="23"/>
    <x v="0"/>
    <x v="0"/>
    <x v="0"/>
    <m/>
    <s v="J.D"/>
    <m/>
    <m/>
  </r>
  <r>
    <x v="0"/>
    <x v="22"/>
    <x v="21"/>
    <x v="103"/>
    <x v="104"/>
    <x v="6"/>
    <x v="0"/>
    <x v="1330"/>
    <x v="324"/>
    <x v="339"/>
    <x v="23"/>
    <x v="1055"/>
    <x v="0"/>
    <x v="0"/>
    <m/>
    <m/>
    <m/>
    <m/>
  </r>
  <r>
    <x v="0"/>
    <x v="22"/>
    <x v="21"/>
    <x v="103"/>
    <x v="104"/>
    <x v="6"/>
    <x v="0"/>
    <x v="1331"/>
    <x v="325"/>
    <x v="340"/>
    <x v="23"/>
    <x v="1056"/>
    <x v="0"/>
    <x v="0"/>
    <m/>
    <m/>
    <m/>
    <m/>
  </r>
  <r>
    <x v="0"/>
    <x v="22"/>
    <x v="21"/>
    <x v="103"/>
    <x v="104"/>
    <x v="6"/>
    <x v="1"/>
    <x v="1332"/>
    <x v="324"/>
    <x v="339"/>
    <x v="25"/>
    <x v="1057"/>
    <x v="28"/>
    <x v="7"/>
    <m/>
    <m/>
    <n v="0"/>
    <n v="0"/>
  </r>
  <r>
    <x v="0"/>
    <x v="22"/>
    <x v="21"/>
    <x v="103"/>
    <x v="104"/>
    <x v="6"/>
    <x v="0"/>
    <x v="1333"/>
    <x v="326"/>
    <x v="341"/>
    <x v="23"/>
    <x v="1058"/>
    <x v="0"/>
    <x v="0"/>
    <m/>
    <m/>
    <m/>
    <m/>
  </r>
  <r>
    <x v="0"/>
    <x v="22"/>
    <x v="21"/>
    <x v="103"/>
    <x v="104"/>
    <x v="6"/>
    <x v="1"/>
    <x v="1334"/>
    <x v="324"/>
    <x v="339"/>
    <x v="26"/>
    <x v="1059"/>
    <x v="146"/>
    <x v="3"/>
    <m/>
    <m/>
    <n v="0"/>
    <n v="0"/>
  </r>
  <r>
    <x v="0"/>
    <x v="22"/>
    <x v="21"/>
    <x v="104"/>
    <x v="105"/>
    <x v="5"/>
    <x v="0"/>
    <x v="1335"/>
    <x v="327"/>
    <x v="342"/>
    <x v="23"/>
    <x v="1060"/>
    <x v="0"/>
    <x v="0"/>
    <m/>
    <m/>
    <m/>
    <m/>
  </r>
  <r>
    <x v="0"/>
    <x v="22"/>
    <x v="21"/>
    <x v="104"/>
    <x v="105"/>
    <x v="5"/>
    <x v="1"/>
    <x v="1336"/>
    <x v="324"/>
    <x v="339"/>
    <x v="27"/>
    <x v="1061"/>
    <x v="97"/>
    <x v="5"/>
    <m/>
    <m/>
    <n v="0"/>
    <n v="0"/>
  </r>
  <r>
    <x v="0"/>
    <x v="22"/>
    <x v="21"/>
    <x v="104"/>
    <x v="105"/>
    <x v="5"/>
    <x v="1"/>
    <x v="1337"/>
    <x v="327"/>
    <x v="342"/>
    <x v="28"/>
    <x v="1062"/>
    <x v="115"/>
    <x v="5"/>
    <m/>
    <m/>
    <n v="0"/>
    <n v="0"/>
  </r>
  <r>
    <x v="0"/>
    <x v="22"/>
    <x v="21"/>
    <x v="105"/>
    <x v="106"/>
    <x v="5"/>
    <x v="0"/>
    <x v="1338"/>
    <x v="328"/>
    <x v="343"/>
    <x v="23"/>
    <x v="1063"/>
    <x v="0"/>
    <x v="0"/>
    <m/>
    <m/>
    <m/>
    <m/>
  </r>
  <r>
    <x v="0"/>
    <x v="22"/>
    <x v="21"/>
    <x v="105"/>
    <x v="106"/>
    <x v="5"/>
    <x v="0"/>
    <x v="1339"/>
    <x v="329"/>
    <x v="344"/>
    <x v="23"/>
    <x v="1064"/>
    <x v="0"/>
    <x v="0"/>
    <m/>
    <m/>
    <m/>
    <m/>
  </r>
  <r>
    <x v="0"/>
    <x v="22"/>
    <x v="21"/>
    <x v="105"/>
    <x v="106"/>
    <x v="5"/>
    <x v="1"/>
    <x v="1340"/>
    <x v="328"/>
    <x v="343"/>
    <x v="31"/>
    <x v="1065"/>
    <x v="147"/>
    <x v="3"/>
    <m/>
    <m/>
    <n v="0"/>
    <n v="0"/>
  </r>
  <r>
    <x v="0"/>
    <x v="22"/>
    <x v="21"/>
    <x v="105"/>
    <x v="106"/>
    <x v="5"/>
    <x v="1"/>
    <x v="1341"/>
    <x v="329"/>
    <x v="344"/>
    <x v="36"/>
    <x v="1066"/>
    <x v="147"/>
    <x v="3"/>
    <m/>
    <m/>
    <n v="0"/>
    <n v="0"/>
  </r>
  <r>
    <x v="0"/>
    <x v="22"/>
    <x v="21"/>
    <x v="105"/>
    <x v="106"/>
    <x v="5"/>
    <x v="1"/>
    <x v="1342"/>
    <x v="328"/>
    <x v="343"/>
    <x v="32"/>
    <x v="1067"/>
    <x v="59"/>
    <x v="5"/>
    <m/>
    <m/>
    <n v="0"/>
    <n v="0"/>
  </r>
  <r>
    <x v="0"/>
    <x v="22"/>
    <x v="21"/>
    <x v="105"/>
    <x v="106"/>
    <x v="5"/>
    <x v="1"/>
    <x v="1343"/>
    <x v="329"/>
    <x v="344"/>
    <x v="33"/>
    <x v="1068"/>
    <x v="47"/>
    <x v="5"/>
    <m/>
    <m/>
    <n v="0"/>
    <n v="0"/>
  </r>
  <r>
    <x v="0"/>
    <x v="22"/>
    <x v="21"/>
    <x v="105"/>
    <x v="106"/>
    <x v="5"/>
    <x v="0"/>
    <x v="1344"/>
    <x v="328"/>
    <x v="343"/>
    <x v="80"/>
    <x v="0"/>
    <x v="0"/>
    <x v="0"/>
    <m/>
    <m/>
    <m/>
    <m/>
  </r>
  <r>
    <x v="0"/>
    <x v="22"/>
    <x v="21"/>
    <x v="2"/>
    <x v="2"/>
    <x v="0"/>
    <x v="2"/>
    <x v="1345"/>
    <x v="329"/>
    <x v="344"/>
    <x v="30"/>
    <x v="0"/>
    <x v="0"/>
    <x v="0"/>
    <s v="J.D"/>
    <m/>
    <m/>
    <m/>
  </r>
  <r>
    <x v="0"/>
    <x v="23"/>
    <x v="22"/>
    <x v="106"/>
    <x v="107"/>
    <x v="0"/>
    <x v="3"/>
    <x v="1346"/>
    <x v="330"/>
    <x v="345"/>
    <x v="81"/>
    <x v="0"/>
    <x v="0"/>
    <x v="0"/>
    <m/>
    <m/>
    <m/>
    <m/>
  </r>
  <r>
    <x v="0"/>
    <x v="23"/>
    <x v="22"/>
    <x v="106"/>
    <x v="107"/>
    <x v="0"/>
    <x v="3"/>
    <x v="1347"/>
    <x v="330"/>
    <x v="345"/>
    <x v="23"/>
    <x v="0"/>
    <x v="0"/>
    <x v="11"/>
    <m/>
    <m/>
    <m/>
    <m/>
  </r>
  <r>
    <x v="0"/>
    <x v="23"/>
    <x v="22"/>
    <x v="106"/>
    <x v="107"/>
    <x v="0"/>
    <x v="3"/>
    <x v="1348"/>
    <x v="330"/>
    <x v="345"/>
    <x v="23"/>
    <x v="0"/>
    <x v="0"/>
    <x v="12"/>
    <m/>
    <m/>
    <m/>
    <m/>
  </r>
  <r>
    <x v="0"/>
    <x v="23"/>
    <x v="22"/>
    <x v="106"/>
    <x v="107"/>
    <x v="0"/>
    <x v="3"/>
    <x v="1349"/>
    <x v="330"/>
    <x v="345"/>
    <x v="82"/>
    <x v="1069"/>
    <x v="0"/>
    <x v="13"/>
    <m/>
    <m/>
    <m/>
    <m/>
  </r>
  <r>
    <x v="0"/>
    <x v="23"/>
    <x v="22"/>
    <x v="106"/>
    <x v="107"/>
    <x v="0"/>
    <x v="3"/>
    <x v="1350"/>
    <x v="330"/>
    <x v="345"/>
    <x v="83"/>
    <x v="2"/>
    <x v="0"/>
    <x v="14"/>
    <m/>
    <m/>
    <m/>
    <m/>
  </r>
  <r>
    <x v="0"/>
    <x v="23"/>
    <x v="22"/>
    <x v="106"/>
    <x v="107"/>
    <x v="0"/>
    <x v="3"/>
    <x v="1351"/>
    <x v="330"/>
    <x v="345"/>
    <x v="84"/>
    <x v="3"/>
    <x v="0"/>
    <x v="15"/>
    <m/>
    <m/>
    <m/>
    <m/>
  </r>
  <r>
    <x v="0"/>
    <x v="23"/>
    <x v="22"/>
    <x v="106"/>
    <x v="107"/>
    <x v="0"/>
    <x v="3"/>
    <x v="1352"/>
    <x v="330"/>
    <x v="345"/>
    <x v="85"/>
    <x v="4"/>
    <x v="0"/>
    <x v="16"/>
    <m/>
    <m/>
    <m/>
    <m/>
  </r>
  <r>
    <x v="0"/>
    <x v="23"/>
    <x v="22"/>
    <x v="106"/>
    <x v="107"/>
    <x v="0"/>
    <x v="3"/>
    <x v="1353"/>
    <x v="330"/>
    <x v="345"/>
    <x v="86"/>
    <x v="5"/>
    <x v="0"/>
    <x v="17"/>
    <m/>
    <m/>
    <m/>
    <m/>
  </r>
  <r>
    <x v="0"/>
    <x v="23"/>
    <x v="22"/>
    <x v="106"/>
    <x v="107"/>
    <x v="0"/>
    <x v="3"/>
    <x v="1354"/>
    <x v="330"/>
    <x v="345"/>
    <x v="87"/>
    <x v="6"/>
    <x v="0"/>
    <x v="18"/>
    <m/>
    <m/>
    <m/>
    <m/>
  </r>
  <r>
    <x v="0"/>
    <x v="23"/>
    <x v="22"/>
    <x v="106"/>
    <x v="107"/>
    <x v="0"/>
    <x v="3"/>
    <x v="1355"/>
    <x v="330"/>
    <x v="345"/>
    <x v="88"/>
    <x v="7"/>
    <x v="0"/>
    <x v="19"/>
    <m/>
    <m/>
    <m/>
    <m/>
  </r>
  <r>
    <x v="0"/>
    <x v="23"/>
    <x v="22"/>
    <x v="106"/>
    <x v="107"/>
    <x v="0"/>
    <x v="3"/>
    <x v="1356"/>
    <x v="330"/>
    <x v="345"/>
    <x v="89"/>
    <x v="8"/>
    <x v="0"/>
    <x v="20"/>
    <m/>
    <m/>
    <m/>
    <m/>
  </r>
  <r>
    <x v="0"/>
    <x v="23"/>
    <x v="22"/>
    <x v="106"/>
    <x v="107"/>
    <x v="0"/>
    <x v="3"/>
    <x v="1357"/>
    <x v="330"/>
    <x v="345"/>
    <x v="90"/>
    <x v="9"/>
    <x v="0"/>
    <x v="21"/>
    <m/>
    <m/>
    <m/>
    <m/>
  </r>
  <r>
    <x v="0"/>
    <x v="23"/>
    <x v="22"/>
    <x v="106"/>
    <x v="107"/>
    <x v="0"/>
    <x v="3"/>
    <x v="1358"/>
    <x v="330"/>
    <x v="345"/>
    <x v="91"/>
    <x v="10"/>
    <x v="0"/>
    <x v="22"/>
    <m/>
    <m/>
    <m/>
    <m/>
  </r>
  <r>
    <x v="0"/>
    <x v="23"/>
    <x v="22"/>
    <x v="106"/>
    <x v="107"/>
    <x v="0"/>
    <x v="3"/>
    <x v="1359"/>
    <x v="330"/>
    <x v="345"/>
    <x v="92"/>
    <x v="11"/>
    <x v="0"/>
    <x v="0"/>
    <m/>
    <m/>
    <m/>
    <m/>
  </r>
  <r>
    <x v="0"/>
    <x v="23"/>
    <x v="22"/>
    <x v="106"/>
    <x v="107"/>
    <x v="0"/>
    <x v="3"/>
    <x v="1360"/>
    <x v="330"/>
    <x v="345"/>
    <x v="93"/>
    <x v="12"/>
    <x v="0"/>
    <x v="23"/>
    <m/>
    <m/>
    <m/>
    <m/>
  </r>
  <r>
    <x v="0"/>
    <x v="23"/>
    <x v="22"/>
    <x v="106"/>
    <x v="107"/>
    <x v="0"/>
    <x v="3"/>
    <x v="1361"/>
    <x v="330"/>
    <x v="345"/>
    <x v="62"/>
    <x v="13"/>
    <x v="0"/>
    <x v="0"/>
    <m/>
    <m/>
    <m/>
    <m/>
  </r>
  <r>
    <x v="0"/>
    <x v="23"/>
    <x v="22"/>
    <x v="106"/>
    <x v="107"/>
    <x v="0"/>
    <x v="3"/>
    <x v="1362"/>
    <x v="330"/>
    <x v="345"/>
    <x v="94"/>
    <x v="14"/>
    <x v="0"/>
    <x v="24"/>
    <m/>
    <m/>
    <m/>
    <m/>
  </r>
  <r>
    <x v="0"/>
    <x v="23"/>
    <x v="22"/>
    <x v="106"/>
    <x v="107"/>
    <x v="0"/>
    <x v="3"/>
    <x v="1363"/>
    <x v="330"/>
    <x v="345"/>
    <x v="95"/>
    <x v="15"/>
    <x v="0"/>
    <x v="25"/>
    <m/>
    <m/>
    <m/>
    <m/>
  </r>
  <r>
    <x v="0"/>
    <x v="23"/>
    <x v="22"/>
    <x v="106"/>
    <x v="107"/>
    <x v="0"/>
    <x v="3"/>
    <x v="1364"/>
    <x v="330"/>
    <x v="345"/>
    <x v="67"/>
    <x v="16"/>
    <x v="0"/>
    <x v="26"/>
    <m/>
    <m/>
    <m/>
    <m/>
  </r>
  <r>
    <x v="0"/>
    <x v="23"/>
    <x v="22"/>
    <x v="106"/>
    <x v="107"/>
    <x v="0"/>
    <x v="3"/>
    <x v="1365"/>
    <x v="330"/>
    <x v="345"/>
    <x v="70"/>
    <x v="17"/>
    <x v="0"/>
    <x v="27"/>
    <m/>
    <m/>
    <m/>
    <m/>
  </r>
  <r>
    <x v="0"/>
    <x v="23"/>
    <x v="22"/>
    <x v="106"/>
    <x v="107"/>
    <x v="0"/>
    <x v="3"/>
    <x v="1366"/>
    <x v="330"/>
    <x v="345"/>
    <x v="73"/>
    <x v="18"/>
    <x v="0"/>
    <x v="28"/>
    <m/>
    <m/>
    <m/>
    <m/>
  </r>
  <r>
    <x v="0"/>
    <x v="23"/>
    <x v="22"/>
    <x v="106"/>
    <x v="107"/>
    <x v="0"/>
    <x v="3"/>
    <x v="1367"/>
    <x v="330"/>
    <x v="345"/>
    <x v="76"/>
    <x v="19"/>
    <x v="0"/>
    <x v="29"/>
    <m/>
    <m/>
    <m/>
    <m/>
  </r>
  <r>
    <x v="0"/>
    <x v="23"/>
    <x v="22"/>
    <x v="106"/>
    <x v="107"/>
    <x v="0"/>
    <x v="3"/>
    <x v="1368"/>
    <x v="330"/>
    <x v="345"/>
    <x v="96"/>
    <x v="20"/>
    <x v="0"/>
    <x v="0"/>
    <m/>
    <m/>
    <m/>
    <m/>
  </r>
  <r>
    <x v="0"/>
    <x v="23"/>
    <x v="22"/>
    <x v="106"/>
    <x v="107"/>
    <x v="0"/>
    <x v="3"/>
    <x v="1369"/>
    <x v="330"/>
    <x v="345"/>
    <x v="97"/>
    <x v="21"/>
    <x v="0"/>
    <x v="0"/>
    <m/>
    <m/>
    <m/>
    <m/>
  </r>
  <r>
    <x v="0"/>
    <x v="23"/>
    <x v="22"/>
    <x v="106"/>
    <x v="107"/>
    <x v="0"/>
    <x v="3"/>
    <x v="1370"/>
    <x v="330"/>
    <x v="345"/>
    <x v="98"/>
    <x v="0"/>
    <x v="0"/>
    <x v="0"/>
    <m/>
    <m/>
    <m/>
    <m/>
  </r>
  <r>
    <x v="0"/>
    <x v="23"/>
    <x v="22"/>
    <x v="106"/>
    <x v="107"/>
    <x v="0"/>
    <x v="3"/>
    <x v="1371"/>
    <x v="330"/>
    <x v="345"/>
    <x v="99"/>
    <x v="0"/>
    <x v="148"/>
    <x v="30"/>
    <m/>
    <m/>
    <m/>
    <m/>
  </r>
  <r>
    <x v="1"/>
    <x v="0"/>
    <x v="0"/>
    <x v="0"/>
    <x v="0"/>
    <x v="0"/>
    <x v="0"/>
    <x v="0"/>
    <x v="0"/>
    <x v="0"/>
    <x v="0"/>
    <x v="0"/>
    <x v="0"/>
    <x v="0"/>
    <m/>
    <m/>
    <m/>
    <m/>
  </r>
  <r>
    <x v="1"/>
    <x v="1"/>
    <x v="0"/>
    <x v="0"/>
    <x v="0"/>
    <x v="0"/>
    <x v="0"/>
    <x v="1"/>
    <x v="0"/>
    <x v="0"/>
    <x v="1"/>
    <x v="0"/>
    <x v="0"/>
    <x v="0"/>
    <m/>
    <m/>
    <m/>
    <m/>
  </r>
  <r>
    <x v="1"/>
    <x v="1"/>
    <x v="0"/>
    <x v="0"/>
    <x v="0"/>
    <x v="0"/>
    <x v="0"/>
    <x v="2"/>
    <x v="0"/>
    <x v="0"/>
    <x v="2"/>
    <x v="1"/>
    <x v="0"/>
    <x v="0"/>
    <m/>
    <m/>
    <m/>
    <m/>
  </r>
  <r>
    <x v="1"/>
    <x v="1"/>
    <x v="0"/>
    <x v="0"/>
    <x v="0"/>
    <x v="0"/>
    <x v="0"/>
    <x v="3"/>
    <x v="0"/>
    <x v="0"/>
    <x v="3"/>
    <x v="2"/>
    <x v="0"/>
    <x v="0"/>
    <m/>
    <m/>
    <m/>
    <m/>
  </r>
  <r>
    <x v="1"/>
    <x v="1"/>
    <x v="0"/>
    <x v="0"/>
    <x v="0"/>
    <x v="0"/>
    <x v="0"/>
    <x v="4"/>
    <x v="0"/>
    <x v="0"/>
    <x v="4"/>
    <x v="3"/>
    <x v="0"/>
    <x v="0"/>
    <m/>
    <m/>
    <m/>
    <m/>
  </r>
  <r>
    <x v="1"/>
    <x v="1"/>
    <x v="0"/>
    <x v="0"/>
    <x v="0"/>
    <x v="0"/>
    <x v="0"/>
    <x v="5"/>
    <x v="0"/>
    <x v="0"/>
    <x v="5"/>
    <x v="4"/>
    <x v="0"/>
    <x v="0"/>
    <m/>
    <m/>
    <m/>
    <m/>
  </r>
  <r>
    <x v="1"/>
    <x v="1"/>
    <x v="0"/>
    <x v="0"/>
    <x v="0"/>
    <x v="0"/>
    <x v="0"/>
    <x v="6"/>
    <x v="0"/>
    <x v="0"/>
    <x v="6"/>
    <x v="5"/>
    <x v="0"/>
    <x v="0"/>
    <m/>
    <m/>
    <m/>
    <m/>
  </r>
  <r>
    <x v="1"/>
    <x v="1"/>
    <x v="0"/>
    <x v="0"/>
    <x v="0"/>
    <x v="0"/>
    <x v="0"/>
    <x v="7"/>
    <x v="0"/>
    <x v="0"/>
    <x v="7"/>
    <x v="6"/>
    <x v="0"/>
    <x v="0"/>
    <m/>
    <m/>
    <m/>
    <m/>
  </r>
  <r>
    <x v="1"/>
    <x v="1"/>
    <x v="0"/>
    <x v="0"/>
    <x v="0"/>
    <x v="0"/>
    <x v="0"/>
    <x v="8"/>
    <x v="0"/>
    <x v="0"/>
    <x v="8"/>
    <x v="7"/>
    <x v="0"/>
    <x v="0"/>
    <m/>
    <m/>
    <m/>
    <m/>
  </r>
  <r>
    <x v="1"/>
    <x v="1"/>
    <x v="0"/>
    <x v="0"/>
    <x v="0"/>
    <x v="0"/>
    <x v="0"/>
    <x v="9"/>
    <x v="0"/>
    <x v="0"/>
    <x v="9"/>
    <x v="8"/>
    <x v="0"/>
    <x v="0"/>
    <m/>
    <m/>
    <m/>
    <m/>
  </r>
  <r>
    <x v="1"/>
    <x v="1"/>
    <x v="0"/>
    <x v="0"/>
    <x v="0"/>
    <x v="0"/>
    <x v="0"/>
    <x v="10"/>
    <x v="0"/>
    <x v="0"/>
    <x v="10"/>
    <x v="9"/>
    <x v="0"/>
    <x v="0"/>
    <m/>
    <m/>
    <m/>
    <m/>
  </r>
  <r>
    <x v="1"/>
    <x v="1"/>
    <x v="0"/>
    <x v="0"/>
    <x v="0"/>
    <x v="0"/>
    <x v="0"/>
    <x v="11"/>
    <x v="0"/>
    <x v="0"/>
    <x v="11"/>
    <x v="10"/>
    <x v="0"/>
    <x v="0"/>
    <m/>
    <m/>
    <m/>
    <m/>
  </r>
  <r>
    <x v="1"/>
    <x v="1"/>
    <x v="0"/>
    <x v="0"/>
    <x v="0"/>
    <x v="0"/>
    <x v="0"/>
    <x v="12"/>
    <x v="0"/>
    <x v="0"/>
    <x v="12"/>
    <x v="11"/>
    <x v="0"/>
    <x v="0"/>
    <m/>
    <m/>
    <m/>
    <m/>
  </r>
  <r>
    <x v="1"/>
    <x v="1"/>
    <x v="0"/>
    <x v="0"/>
    <x v="0"/>
    <x v="0"/>
    <x v="0"/>
    <x v="13"/>
    <x v="0"/>
    <x v="0"/>
    <x v="13"/>
    <x v="12"/>
    <x v="0"/>
    <x v="0"/>
    <m/>
    <m/>
    <m/>
    <m/>
  </r>
  <r>
    <x v="1"/>
    <x v="1"/>
    <x v="0"/>
    <x v="0"/>
    <x v="0"/>
    <x v="0"/>
    <x v="0"/>
    <x v="14"/>
    <x v="0"/>
    <x v="0"/>
    <x v="14"/>
    <x v="13"/>
    <x v="0"/>
    <x v="0"/>
    <m/>
    <m/>
    <m/>
    <m/>
  </r>
  <r>
    <x v="1"/>
    <x v="1"/>
    <x v="0"/>
    <x v="0"/>
    <x v="0"/>
    <x v="0"/>
    <x v="0"/>
    <x v="15"/>
    <x v="0"/>
    <x v="0"/>
    <x v="15"/>
    <x v="14"/>
    <x v="0"/>
    <x v="0"/>
    <m/>
    <m/>
    <m/>
    <m/>
  </r>
  <r>
    <x v="1"/>
    <x v="1"/>
    <x v="0"/>
    <x v="0"/>
    <x v="0"/>
    <x v="0"/>
    <x v="0"/>
    <x v="16"/>
    <x v="0"/>
    <x v="0"/>
    <x v="16"/>
    <x v="15"/>
    <x v="0"/>
    <x v="0"/>
    <m/>
    <m/>
    <m/>
    <m/>
  </r>
  <r>
    <x v="1"/>
    <x v="1"/>
    <x v="0"/>
    <x v="0"/>
    <x v="0"/>
    <x v="0"/>
    <x v="0"/>
    <x v="17"/>
    <x v="0"/>
    <x v="0"/>
    <x v="17"/>
    <x v="16"/>
    <x v="0"/>
    <x v="0"/>
    <m/>
    <m/>
    <m/>
    <m/>
  </r>
  <r>
    <x v="1"/>
    <x v="1"/>
    <x v="0"/>
    <x v="0"/>
    <x v="0"/>
    <x v="0"/>
    <x v="0"/>
    <x v="18"/>
    <x v="0"/>
    <x v="0"/>
    <x v="18"/>
    <x v="17"/>
    <x v="0"/>
    <x v="0"/>
    <m/>
    <m/>
    <m/>
    <m/>
  </r>
  <r>
    <x v="1"/>
    <x v="1"/>
    <x v="0"/>
    <x v="0"/>
    <x v="0"/>
    <x v="0"/>
    <x v="0"/>
    <x v="19"/>
    <x v="0"/>
    <x v="0"/>
    <x v="19"/>
    <x v="18"/>
    <x v="0"/>
    <x v="0"/>
    <m/>
    <m/>
    <m/>
    <m/>
  </r>
  <r>
    <x v="1"/>
    <x v="1"/>
    <x v="0"/>
    <x v="0"/>
    <x v="0"/>
    <x v="0"/>
    <x v="0"/>
    <x v="20"/>
    <x v="0"/>
    <x v="0"/>
    <x v="20"/>
    <x v="19"/>
    <x v="0"/>
    <x v="0"/>
    <m/>
    <m/>
    <m/>
    <m/>
  </r>
  <r>
    <x v="1"/>
    <x v="1"/>
    <x v="0"/>
    <x v="0"/>
    <x v="0"/>
    <x v="0"/>
    <x v="0"/>
    <x v="21"/>
    <x v="0"/>
    <x v="0"/>
    <x v="21"/>
    <x v="20"/>
    <x v="0"/>
    <x v="0"/>
    <m/>
    <m/>
    <m/>
    <m/>
  </r>
  <r>
    <x v="1"/>
    <x v="1"/>
    <x v="0"/>
    <x v="0"/>
    <x v="0"/>
    <x v="0"/>
    <x v="0"/>
    <x v="22"/>
    <x v="0"/>
    <x v="0"/>
    <x v="22"/>
    <x v="21"/>
    <x v="0"/>
    <x v="0"/>
    <m/>
    <m/>
    <m/>
    <m/>
  </r>
  <r>
    <x v="1"/>
    <x v="2"/>
    <x v="1"/>
    <x v="1"/>
    <x v="1"/>
    <x v="1"/>
    <x v="0"/>
    <x v="23"/>
    <x v="1"/>
    <x v="1"/>
    <x v="23"/>
    <x v="0"/>
    <x v="1"/>
    <x v="0"/>
    <m/>
    <m/>
    <m/>
    <m/>
  </r>
  <r>
    <x v="1"/>
    <x v="2"/>
    <x v="1"/>
    <x v="1"/>
    <x v="1"/>
    <x v="1"/>
    <x v="0"/>
    <x v="24"/>
    <x v="1"/>
    <x v="1"/>
    <x v="23"/>
    <x v="0"/>
    <x v="2"/>
    <x v="0"/>
    <m/>
    <m/>
    <m/>
    <m/>
  </r>
  <r>
    <x v="1"/>
    <x v="2"/>
    <x v="1"/>
    <x v="1"/>
    <x v="1"/>
    <x v="1"/>
    <x v="0"/>
    <x v="25"/>
    <x v="1"/>
    <x v="1"/>
    <x v="24"/>
    <x v="22"/>
    <x v="3"/>
    <x v="1"/>
    <s v="Rate"/>
    <s v="Amount"/>
    <m/>
    <m/>
  </r>
  <r>
    <x v="1"/>
    <x v="2"/>
    <x v="1"/>
    <x v="1"/>
    <x v="1"/>
    <x v="1"/>
    <x v="0"/>
    <x v="26"/>
    <x v="1"/>
    <x v="1"/>
    <x v="23"/>
    <x v="0"/>
    <x v="0"/>
    <x v="0"/>
    <m/>
    <s v="J.D"/>
    <m/>
    <m/>
  </r>
  <r>
    <x v="1"/>
    <x v="2"/>
    <x v="1"/>
    <x v="1"/>
    <x v="1"/>
    <x v="1"/>
    <x v="0"/>
    <x v="27"/>
    <x v="1"/>
    <x v="1"/>
    <x v="23"/>
    <x v="23"/>
    <x v="0"/>
    <x v="0"/>
    <m/>
    <m/>
    <m/>
    <m/>
  </r>
  <r>
    <x v="1"/>
    <x v="2"/>
    <x v="1"/>
    <x v="1"/>
    <x v="1"/>
    <x v="1"/>
    <x v="0"/>
    <x v="28"/>
    <x v="1"/>
    <x v="1"/>
    <x v="23"/>
    <x v="24"/>
    <x v="0"/>
    <x v="0"/>
    <m/>
    <m/>
    <m/>
    <m/>
  </r>
  <r>
    <x v="1"/>
    <x v="2"/>
    <x v="1"/>
    <x v="1"/>
    <x v="1"/>
    <x v="1"/>
    <x v="0"/>
    <x v="29"/>
    <x v="1"/>
    <x v="1"/>
    <x v="23"/>
    <x v="25"/>
    <x v="0"/>
    <x v="0"/>
    <m/>
    <m/>
    <m/>
    <m/>
  </r>
  <r>
    <x v="1"/>
    <x v="2"/>
    <x v="1"/>
    <x v="1"/>
    <x v="1"/>
    <x v="1"/>
    <x v="0"/>
    <x v="30"/>
    <x v="1"/>
    <x v="1"/>
    <x v="23"/>
    <x v="26"/>
    <x v="0"/>
    <x v="0"/>
    <m/>
    <m/>
    <m/>
    <m/>
  </r>
  <r>
    <x v="1"/>
    <x v="2"/>
    <x v="1"/>
    <x v="1"/>
    <x v="1"/>
    <x v="1"/>
    <x v="1"/>
    <x v="31"/>
    <x v="1"/>
    <x v="1"/>
    <x v="25"/>
    <x v="27"/>
    <x v="4"/>
    <x v="2"/>
    <n v="3320"/>
    <n v="3320"/>
    <n v="3220.4"/>
    <n v="3220.4"/>
  </r>
  <r>
    <x v="1"/>
    <x v="2"/>
    <x v="1"/>
    <x v="1"/>
    <x v="1"/>
    <x v="1"/>
    <x v="1"/>
    <x v="32"/>
    <x v="1"/>
    <x v="1"/>
    <x v="26"/>
    <x v="28"/>
    <x v="4"/>
    <x v="2"/>
    <n v="7967"/>
    <n v="7967"/>
    <n v="7727.99"/>
    <n v="7727.99"/>
  </r>
  <r>
    <x v="1"/>
    <x v="2"/>
    <x v="1"/>
    <x v="1"/>
    <x v="1"/>
    <x v="1"/>
    <x v="1"/>
    <x v="33"/>
    <x v="1"/>
    <x v="1"/>
    <x v="27"/>
    <x v="29"/>
    <x v="4"/>
    <x v="2"/>
    <n v="7170"/>
    <n v="7170"/>
    <n v="6954.9"/>
    <n v="6954.9"/>
  </r>
  <r>
    <x v="1"/>
    <x v="2"/>
    <x v="1"/>
    <x v="1"/>
    <x v="1"/>
    <x v="1"/>
    <x v="1"/>
    <x v="34"/>
    <x v="1"/>
    <x v="1"/>
    <x v="28"/>
    <x v="30"/>
    <x v="4"/>
    <x v="2"/>
    <n v="12614"/>
    <n v="12614"/>
    <n v="12235.58"/>
    <n v="12235.58"/>
  </r>
  <r>
    <x v="1"/>
    <x v="2"/>
    <x v="1"/>
    <x v="1"/>
    <x v="1"/>
    <x v="1"/>
    <x v="0"/>
    <x v="35"/>
    <x v="1"/>
    <x v="1"/>
    <x v="29"/>
    <x v="0"/>
    <x v="0"/>
    <x v="0"/>
    <m/>
    <m/>
    <m/>
    <m/>
  </r>
  <r>
    <x v="1"/>
    <x v="2"/>
    <x v="1"/>
    <x v="2"/>
    <x v="2"/>
    <x v="0"/>
    <x v="2"/>
    <x v="36"/>
    <x v="1"/>
    <x v="1"/>
    <x v="30"/>
    <x v="0"/>
    <x v="0"/>
    <x v="0"/>
    <s v="J.D"/>
    <n v="31071"/>
    <m/>
    <m/>
  </r>
  <r>
    <x v="1"/>
    <x v="3"/>
    <x v="2"/>
    <x v="3"/>
    <x v="3"/>
    <x v="1"/>
    <x v="0"/>
    <x v="37"/>
    <x v="1"/>
    <x v="1"/>
    <x v="23"/>
    <x v="0"/>
    <x v="5"/>
    <x v="0"/>
    <m/>
    <m/>
    <m/>
    <m/>
  </r>
  <r>
    <x v="1"/>
    <x v="3"/>
    <x v="2"/>
    <x v="3"/>
    <x v="3"/>
    <x v="1"/>
    <x v="0"/>
    <x v="38"/>
    <x v="1"/>
    <x v="1"/>
    <x v="23"/>
    <x v="0"/>
    <x v="6"/>
    <x v="0"/>
    <m/>
    <m/>
    <m/>
    <m/>
  </r>
  <r>
    <x v="1"/>
    <x v="3"/>
    <x v="2"/>
    <x v="3"/>
    <x v="3"/>
    <x v="1"/>
    <x v="0"/>
    <x v="39"/>
    <x v="1"/>
    <x v="1"/>
    <x v="24"/>
    <x v="31"/>
    <x v="3"/>
    <x v="1"/>
    <s v="Rate"/>
    <s v="Amount"/>
    <m/>
    <m/>
  </r>
  <r>
    <x v="1"/>
    <x v="3"/>
    <x v="2"/>
    <x v="3"/>
    <x v="3"/>
    <x v="1"/>
    <x v="0"/>
    <x v="40"/>
    <x v="1"/>
    <x v="1"/>
    <x v="23"/>
    <x v="0"/>
    <x v="0"/>
    <x v="0"/>
    <m/>
    <s v="J.D"/>
    <m/>
    <m/>
  </r>
  <r>
    <x v="1"/>
    <x v="3"/>
    <x v="2"/>
    <x v="3"/>
    <x v="3"/>
    <x v="1"/>
    <x v="0"/>
    <x v="41"/>
    <x v="1"/>
    <x v="1"/>
    <x v="23"/>
    <x v="32"/>
    <x v="0"/>
    <x v="0"/>
    <m/>
    <m/>
    <m/>
    <m/>
  </r>
  <r>
    <x v="1"/>
    <x v="3"/>
    <x v="2"/>
    <x v="3"/>
    <x v="3"/>
    <x v="1"/>
    <x v="0"/>
    <x v="42"/>
    <x v="1"/>
    <x v="1"/>
    <x v="23"/>
    <x v="33"/>
    <x v="0"/>
    <x v="0"/>
    <m/>
    <m/>
    <m/>
    <m/>
  </r>
  <r>
    <x v="1"/>
    <x v="3"/>
    <x v="2"/>
    <x v="3"/>
    <x v="3"/>
    <x v="1"/>
    <x v="0"/>
    <x v="43"/>
    <x v="1"/>
    <x v="1"/>
    <x v="23"/>
    <x v="34"/>
    <x v="0"/>
    <x v="0"/>
    <m/>
    <m/>
    <m/>
    <m/>
  </r>
  <r>
    <x v="1"/>
    <x v="3"/>
    <x v="2"/>
    <x v="3"/>
    <x v="3"/>
    <x v="1"/>
    <x v="0"/>
    <x v="44"/>
    <x v="1"/>
    <x v="1"/>
    <x v="23"/>
    <x v="35"/>
    <x v="0"/>
    <x v="0"/>
    <m/>
    <m/>
    <m/>
    <m/>
  </r>
  <r>
    <x v="1"/>
    <x v="3"/>
    <x v="2"/>
    <x v="3"/>
    <x v="3"/>
    <x v="1"/>
    <x v="0"/>
    <x v="45"/>
    <x v="1"/>
    <x v="1"/>
    <x v="23"/>
    <x v="36"/>
    <x v="0"/>
    <x v="0"/>
    <m/>
    <m/>
    <m/>
    <m/>
  </r>
  <r>
    <x v="1"/>
    <x v="3"/>
    <x v="2"/>
    <x v="3"/>
    <x v="3"/>
    <x v="1"/>
    <x v="0"/>
    <x v="46"/>
    <x v="2"/>
    <x v="2"/>
    <x v="23"/>
    <x v="37"/>
    <x v="0"/>
    <x v="0"/>
    <m/>
    <m/>
    <m/>
    <m/>
  </r>
  <r>
    <x v="1"/>
    <x v="3"/>
    <x v="2"/>
    <x v="3"/>
    <x v="3"/>
    <x v="1"/>
    <x v="1"/>
    <x v="47"/>
    <x v="1"/>
    <x v="1"/>
    <x v="25"/>
    <x v="38"/>
    <x v="7"/>
    <x v="3"/>
    <n v="49"/>
    <n v="833"/>
    <n v="47.53"/>
    <n v="808.01"/>
  </r>
  <r>
    <x v="1"/>
    <x v="3"/>
    <x v="2"/>
    <x v="3"/>
    <x v="3"/>
    <x v="1"/>
    <x v="1"/>
    <x v="48"/>
    <x v="2"/>
    <x v="2"/>
    <x v="26"/>
    <x v="39"/>
    <x v="8"/>
    <x v="3"/>
    <m/>
    <n v="0"/>
    <n v="0"/>
    <n v="0"/>
  </r>
  <r>
    <x v="1"/>
    <x v="3"/>
    <x v="2"/>
    <x v="3"/>
    <x v="3"/>
    <x v="1"/>
    <x v="1"/>
    <x v="49"/>
    <x v="1"/>
    <x v="1"/>
    <x v="27"/>
    <x v="40"/>
    <x v="9"/>
    <x v="3"/>
    <m/>
    <n v="0"/>
    <n v="0"/>
    <n v="0"/>
  </r>
  <r>
    <x v="1"/>
    <x v="3"/>
    <x v="2"/>
    <x v="3"/>
    <x v="3"/>
    <x v="1"/>
    <x v="0"/>
    <x v="50"/>
    <x v="3"/>
    <x v="3"/>
    <x v="23"/>
    <x v="41"/>
    <x v="0"/>
    <x v="0"/>
    <n v="0"/>
    <m/>
    <m/>
    <m/>
  </r>
  <r>
    <x v="1"/>
    <x v="3"/>
    <x v="2"/>
    <x v="3"/>
    <x v="3"/>
    <x v="1"/>
    <x v="1"/>
    <x v="51"/>
    <x v="1"/>
    <x v="1"/>
    <x v="25"/>
    <x v="42"/>
    <x v="10"/>
    <x v="3"/>
    <n v="199"/>
    <n v="796"/>
    <n v="193.03"/>
    <n v="772.12"/>
  </r>
  <r>
    <x v="1"/>
    <x v="3"/>
    <x v="2"/>
    <x v="3"/>
    <x v="3"/>
    <x v="1"/>
    <x v="1"/>
    <x v="52"/>
    <x v="3"/>
    <x v="3"/>
    <x v="26"/>
    <x v="43"/>
    <x v="4"/>
    <x v="4"/>
    <m/>
    <n v="0"/>
    <n v="0"/>
    <n v="0"/>
  </r>
  <r>
    <x v="1"/>
    <x v="3"/>
    <x v="2"/>
    <x v="3"/>
    <x v="3"/>
    <x v="1"/>
    <x v="1"/>
    <x v="53"/>
    <x v="1"/>
    <x v="1"/>
    <x v="27"/>
    <x v="44"/>
    <x v="11"/>
    <x v="4"/>
    <m/>
    <n v="0"/>
    <n v="0"/>
    <n v="0"/>
  </r>
  <r>
    <x v="1"/>
    <x v="3"/>
    <x v="2"/>
    <x v="3"/>
    <x v="3"/>
    <x v="1"/>
    <x v="1"/>
    <x v="54"/>
    <x v="3"/>
    <x v="3"/>
    <x v="26"/>
    <x v="45"/>
    <x v="12"/>
    <x v="4"/>
    <n v="33"/>
    <n v="627"/>
    <n v="32.01"/>
    <n v="608.18999999999994"/>
  </r>
  <r>
    <x v="1"/>
    <x v="3"/>
    <x v="2"/>
    <x v="3"/>
    <x v="3"/>
    <x v="1"/>
    <x v="1"/>
    <x v="55"/>
    <x v="1"/>
    <x v="1"/>
    <x v="31"/>
    <x v="46"/>
    <x v="11"/>
    <x v="4"/>
    <m/>
    <n v="0"/>
    <n v="0"/>
    <n v="0"/>
  </r>
  <r>
    <x v="1"/>
    <x v="3"/>
    <x v="2"/>
    <x v="3"/>
    <x v="3"/>
    <x v="1"/>
    <x v="0"/>
    <x v="56"/>
    <x v="4"/>
    <x v="4"/>
    <x v="23"/>
    <x v="47"/>
    <x v="0"/>
    <x v="0"/>
    <n v="0"/>
    <m/>
    <m/>
    <m/>
  </r>
  <r>
    <x v="1"/>
    <x v="3"/>
    <x v="2"/>
    <x v="3"/>
    <x v="3"/>
    <x v="1"/>
    <x v="0"/>
    <x v="57"/>
    <x v="4"/>
    <x v="4"/>
    <x v="23"/>
    <x v="48"/>
    <x v="0"/>
    <x v="0"/>
    <n v="0"/>
    <m/>
    <m/>
    <m/>
  </r>
  <r>
    <x v="1"/>
    <x v="3"/>
    <x v="2"/>
    <x v="3"/>
    <x v="3"/>
    <x v="1"/>
    <x v="1"/>
    <x v="58"/>
    <x v="4"/>
    <x v="4"/>
    <x v="27"/>
    <x v="49"/>
    <x v="4"/>
    <x v="2"/>
    <n v="360"/>
    <n v="360"/>
    <n v="349.2"/>
    <n v="349.2"/>
  </r>
  <r>
    <x v="1"/>
    <x v="3"/>
    <x v="2"/>
    <x v="3"/>
    <x v="3"/>
    <x v="1"/>
    <x v="0"/>
    <x v="59"/>
    <x v="4"/>
    <x v="5"/>
    <x v="23"/>
    <x v="50"/>
    <x v="0"/>
    <x v="0"/>
    <m/>
    <m/>
    <m/>
    <m/>
  </r>
  <r>
    <x v="1"/>
    <x v="3"/>
    <x v="2"/>
    <x v="3"/>
    <x v="3"/>
    <x v="1"/>
    <x v="1"/>
    <x v="60"/>
    <x v="4"/>
    <x v="5"/>
    <x v="32"/>
    <x v="51"/>
    <x v="4"/>
    <x v="2"/>
    <n v="0"/>
    <n v="0"/>
    <n v="0"/>
    <n v="0"/>
  </r>
  <r>
    <x v="1"/>
    <x v="3"/>
    <x v="2"/>
    <x v="3"/>
    <x v="3"/>
    <x v="1"/>
    <x v="1"/>
    <x v="61"/>
    <x v="4"/>
    <x v="5"/>
    <x v="33"/>
    <x v="52"/>
    <x v="4"/>
    <x v="2"/>
    <n v="0"/>
    <n v="0"/>
    <n v="0"/>
    <n v="0"/>
  </r>
  <r>
    <x v="1"/>
    <x v="3"/>
    <x v="2"/>
    <x v="3"/>
    <x v="3"/>
    <x v="1"/>
    <x v="1"/>
    <x v="62"/>
    <x v="4"/>
    <x v="5"/>
    <x v="34"/>
    <x v="53"/>
    <x v="4"/>
    <x v="2"/>
    <n v="0"/>
    <n v="0"/>
    <n v="0"/>
    <n v="0"/>
  </r>
  <r>
    <x v="1"/>
    <x v="3"/>
    <x v="2"/>
    <x v="3"/>
    <x v="3"/>
    <x v="1"/>
    <x v="0"/>
    <x v="63"/>
    <x v="4"/>
    <x v="6"/>
    <x v="23"/>
    <x v="54"/>
    <x v="0"/>
    <x v="0"/>
    <n v="0"/>
    <m/>
    <m/>
    <m/>
  </r>
  <r>
    <x v="1"/>
    <x v="3"/>
    <x v="2"/>
    <x v="3"/>
    <x v="3"/>
    <x v="1"/>
    <x v="0"/>
    <x v="64"/>
    <x v="4"/>
    <x v="6"/>
    <x v="23"/>
    <x v="55"/>
    <x v="0"/>
    <x v="0"/>
    <n v="0"/>
    <m/>
    <m/>
    <m/>
  </r>
  <r>
    <x v="1"/>
    <x v="3"/>
    <x v="2"/>
    <x v="3"/>
    <x v="3"/>
    <x v="1"/>
    <x v="1"/>
    <x v="65"/>
    <x v="4"/>
    <x v="6"/>
    <x v="25"/>
    <x v="56"/>
    <x v="13"/>
    <x v="4"/>
    <n v="0"/>
    <n v="0"/>
    <n v="0"/>
    <n v="0"/>
  </r>
  <r>
    <x v="1"/>
    <x v="3"/>
    <x v="2"/>
    <x v="3"/>
    <x v="3"/>
    <x v="1"/>
    <x v="1"/>
    <x v="66"/>
    <x v="4"/>
    <x v="6"/>
    <x v="26"/>
    <x v="57"/>
    <x v="14"/>
    <x v="4"/>
    <n v="0"/>
    <n v="0"/>
    <n v="0"/>
    <n v="0"/>
  </r>
  <r>
    <x v="1"/>
    <x v="3"/>
    <x v="2"/>
    <x v="3"/>
    <x v="3"/>
    <x v="1"/>
    <x v="1"/>
    <x v="67"/>
    <x v="4"/>
    <x v="6"/>
    <x v="27"/>
    <x v="58"/>
    <x v="15"/>
    <x v="4"/>
    <n v="0"/>
    <n v="0"/>
    <n v="0"/>
    <n v="0"/>
  </r>
  <r>
    <x v="1"/>
    <x v="3"/>
    <x v="2"/>
    <x v="3"/>
    <x v="3"/>
    <x v="1"/>
    <x v="1"/>
    <x v="68"/>
    <x v="4"/>
    <x v="6"/>
    <x v="25"/>
    <x v="59"/>
    <x v="4"/>
    <x v="4"/>
    <n v="53"/>
    <n v="53"/>
    <n v="51.41"/>
    <n v="51.41"/>
  </r>
  <r>
    <x v="1"/>
    <x v="3"/>
    <x v="2"/>
    <x v="3"/>
    <x v="3"/>
    <x v="1"/>
    <x v="1"/>
    <x v="69"/>
    <x v="4"/>
    <x v="6"/>
    <x v="31"/>
    <x v="60"/>
    <x v="4"/>
    <x v="4"/>
    <m/>
    <m/>
    <n v="0"/>
    <n v="0"/>
  </r>
  <r>
    <x v="1"/>
    <x v="3"/>
    <x v="2"/>
    <x v="3"/>
    <x v="3"/>
    <x v="1"/>
    <x v="0"/>
    <x v="70"/>
    <x v="4"/>
    <x v="6"/>
    <x v="35"/>
    <x v="0"/>
    <x v="0"/>
    <x v="0"/>
    <m/>
    <m/>
    <m/>
    <m/>
  </r>
  <r>
    <x v="1"/>
    <x v="3"/>
    <x v="2"/>
    <x v="2"/>
    <x v="2"/>
    <x v="0"/>
    <x v="2"/>
    <x v="71"/>
    <x v="4"/>
    <x v="6"/>
    <x v="30"/>
    <x v="0"/>
    <x v="0"/>
    <x v="0"/>
    <s v="J.D"/>
    <n v="2669"/>
    <m/>
    <m/>
  </r>
  <r>
    <x v="1"/>
    <x v="4"/>
    <x v="3"/>
    <x v="4"/>
    <x v="4"/>
    <x v="2"/>
    <x v="0"/>
    <x v="72"/>
    <x v="4"/>
    <x v="6"/>
    <x v="23"/>
    <x v="0"/>
    <x v="16"/>
    <x v="0"/>
    <m/>
    <m/>
    <m/>
    <m/>
  </r>
  <r>
    <x v="1"/>
    <x v="4"/>
    <x v="3"/>
    <x v="4"/>
    <x v="4"/>
    <x v="2"/>
    <x v="0"/>
    <x v="73"/>
    <x v="4"/>
    <x v="6"/>
    <x v="23"/>
    <x v="0"/>
    <x v="17"/>
    <x v="0"/>
    <m/>
    <m/>
    <m/>
    <m/>
  </r>
  <r>
    <x v="1"/>
    <x v="4"/>
    <x v="3"/>
    <x v="3"/>
    <x v="4"/>
    <x v="1"/>
    <x v="0"/>
    <x v="74"/>
    <x v="4"/>
    <x v="6"/>
    <x v="24"/>
    <x v="31"/>
    <x v="3"/>
    <x v="1"/>
    <s v="Rate"/>
    <s v="Amount"/>
    <m/>
    <m/>
  </r>
  <r>
    <x v="1"/>
    <x v="4"/>
    <x v="3"/>
    <x v="3"/>
    <x v="4"/>
    <x v="1"/>
    <x v="0"/>
    <x v="75"/>
    <x v="4"/>
    <x v="6"/>
    <x v="23"/>
    <x v="0"/>
    <x v="0"/>
    <x v="0"/>
    <m/>
    <s v="J.D"/>
    <m/>
    <m/>
  </r>
  <r>
    <x v="1"/>
    <x v="4"/>
    <x v="3"/>
    <x v="4"/>
    <x v="4"/>
    <x v="2"/>
    <x v="0"/>
    <x v="76"/>
    <x v="4"/>
    <x v="6"/>
    <x v="23"/>
    <x v="61"/>
    <x v="0"/>
    <x v="0"/>
    <m/>
    <m/>
    <m/>
    <m/>
  </r>
  <r>
    <x v="1"/>
    <x v="4"/>
    <x v="3"/>
    <x v="4"/>
    <x v="4"/>
    <x v="2"/>
    <x v="0"/>
    <x v="77"/>
    <x v="5"/>
    <x v="7"/>
    <x v="23"/>
    <x v="62"/>
    <x v="0"/>
    <x v="0"/>
    <m/>
    <m/>
    <m/>
    <m/>
  </r>
  <r>
    <x v="1"/>
    <x v="4"/>
    <x v="3"/>
    <x v="4"/>
    <x v="4"/>
    <x v="2"/>
    <x v="1"/>
    <x v="78"/>
    <x v="4"/>
    <x v="6"/>
    <x v="25"/>
    <x v="63"/>
    <x v="18"/>
    <x v="5"/>
    <n v="0"/>
    <n v="0"/>
    <n v="0"/>
    <n v="0"/>
  </r>
  <r>
    <x v="1"/>
    <x v="4"/>
    <x v="3"/>
    <x v="4"/>
    <x v="4"/>
    <x v="2"/>
    <x v="1"/>
    <x v="79"/>
    <x v="5"/>
    <x v="7"/>
    <x v="26"/>
    <x v="64"/>
    <x v="19"/>
    <x v="5"/>
    <n v="0"/>
    <n v="0"/>
    <n v="0"/>
    <n v="0"/>
  </r>
  <r>
    <x v="1"/>
    <x v="4"/>
    <x v="3"/>
    <x v="4"/>
    <x v="4"/>
    <x v="2"/>
    <x v="1"/>
    <x v="80"/>
    <x v="4"/>
    <x v="6"/>
    <x v="27"/>
    <x v="65"/>
    <x v="15"/>
    <x v="5"/>
    <n v="0"/>
    <n v="0"/>
    <n v="0"/>
    <n v="0"/>
  </r>
  <r>
    <x v="1"/>
    <x v="4"/>
    <x v="3"/>
    <x v="4"/>
    <x v="4"/>
    <x v="2"/>
    <x v="0"/>
    <x v="81"/>
    <x v="6"/>
    <x v="8"/>
    <x v="23"/>
    <x v="66"/>
    <x v="0"/>
    <x v="0"/>
    <n v="0"/>
    <m/>
    <m/>
    <m/>
  </r>
  <r>
    <x v="1"/>
    <x v="4"/>
    <x v="3"/>
    <x v="4"/>
    <x v="4"/>
    <x v="2"/>
    <x v="1"/>
    <x v="82"/>
    <x v="4"/>
    <x v="6"/>
    <x v="28"/>
    <x v="67"/>
    <x v="20"/>
    <x v="5"/>
    <n v="0"/>
    <n v="0"/>
    <n v="0"/>
    <n v="0"/>
  </r>
  <r>
    <x v="1"/>
    <x v="4"/>
    <x v="3"/>
    <x v="4"/>
    <x v="4"/>
    <x v="2"/>
    <x v="1"/>
    <x v="83"/>
    <x v="6"/>
    <x v="8"/>
    <x v="31"/>
    <x v="65"/>
    <x v="21"/>
    <x v="5"/>
    <n v="0"/>
    <n v="0"/>
    <n v="0"/>
    <n v="0"/>
  </r>
  <r>
    <x v="1"/>
    <x v="4"/>
    <x v="3"/>
    <x v="4"/>
    <x v="4"/>
    <x v="2"/>
    <x v="1"/>
    <x v="84"/>
    <x v="4"/>
    <x v="6"/>
    <x v="36"/>
    <x v="68"/>
    <x v="4"/>
    <x v="5"/>
    <n v="0"/>
    <n v="0"/>
    <n v="0"/>
    <n v="0"/>
  </r>
  <r>
    <x v="1"/>
    <x v="4"/>
    <x v="3"/>
    <x v="4"/>
    <x v="4"/>
    <x v="2"/>
    <x v="1"/>
    <x v="85"/>
    <x v="6"/>
    <x v="8"/>
    <x v="32"/>
    <x v="69"/>
    <x v="22"/>
    <x v="5"/>
    <n v="0"/>
    <n v="0"/>
    <n v="0"/>
    <n v="0"/>
  </r>
  <r>
    <x v="1"/>
    <x v="4"/>
    <x v="3"/>
    <x v="4"/>
    <x v="4"/>
    <x v="2"/>
    <x v="1"/>
    <x v="86"/>
    <x v="4"/>
    <x v="6"/>
    <x v="25"/>
    <x v="70"/>
    <x v="23"/>
    <x v="5"/>
    <n v="146"/>
    <n v="2920"/>
    <n v="141.62"/>
    <n v="2832.4"/>
  </r>
  <r>
    <x v="1"/>
    <x v="4"/>
    <x v="3"/>
    <x v="4"/>
    <x v="4"/>
    <x v="2"/>
    <x v="1"/>
    <x v="87"/>
    <x v="6"/>
    <x v="8"/>
    <x v="26"/>
    <x v="71"/>
    <x v="15"/>
    <x v="5"/>
    <n v="146"/>
    <n v="730"/>
    <n v="141.62"/>
    <n v="708.1"/>
  </r>
  <r>
    <x v="1"/>
    <x v="4"/>
    <x v="3"/>
    <x v="4"/>
    <x v="4"/>
    <x v="2"/>
    <x v="1"/>
    <x v="88"/>
    <x v="4"/>
    <x v="6"/>
    <x v="37"/>
    <x v="72"/>
    <x v="4"/>
    <x v="5"/>
    <m/>
    <n v="0"/>
    <n v="0"/>
    <n v="0"/>
  </r>
  <r>
    <x v="1"/>
    <x v="4"/>
    <x v="3"/>
    <x v="4"/>
    <x v="4"/>
    <x v="2"/>
    <x v="1"/>
    <x v="89"/>
    <x v="6"/>
    <x v="8"/>
    <x v="27"/>
    <x v="73"/>
    <x v="15"/>
    <x v="5"/>
    <n v="133"/>
    <n v="665"/>
    <n v="129.01"/>
    <n v="645.04999999999995"/>
  </r>
  <r>
    <x v="1"/>
    <x v="4"/>
    <x v="3"/>
    <x v="4"/>
    <x v="4"/>
    <x v="2"/>
    <x v="1"/>
    <x v="90"/>
    <x v="4"/>
    <x v="6"/>
    <x v="28"/>
    <x v="74"/>
    <x v="24"/>
    <x v="3"/>
    <n v="15"/>
    <n v="480"/>
    <n v="14.549999999999999"/>
    <n v="465.59999999999997"/>
  </r>
  <r>
    <x v="1"/>
    <x v="4"/>
    <x v="3"/>
    <x v="4"/>
    <x v="4"/>
    <x v="2"/>
    <x v="1"/>
    <x v="91"/>
    <x v="6"/>
    <x v="8"/>
    <x v="31"/>
    <x v="75"/>
    <x v="25"/>
    <x v="5"/>
    <n v="133"/>
    <n v="266"/>
    <n v="129.01"/>
    <n v="258.02"/>
  </r>
  <r>
    <x v="1"/>
    <x v="4"/>
    <x v="3"/>
    <x v="4"/>
    <x v="4"/>
    <x v="2"/>
    <x v="0"/>
    <x v="92"/>
    <x v="7"/>
    <x v="9"/>
    <x v="23"/>
    <x v="76"/>
    <x v="0"/>
    <x v="0"/>
    <m/>
    <m/>
    <m/>
    <m/>
  </r>
  <r>
    <x v="1"/>
    <x v="4"/>
    <x v="3"/>
    <x v="4"/>
    <x v="4"/>
    <x v="2"/>
    <x v="1"/>
    <x v="93"/>
    <x v="6"/>
    <x v="8"/>
    <x v="26"/>
    <x v="63"/>
    <x v="26"/>
    <x v="5"/>
    <m/>
    <n v="0"/>
    <n v="0"/>
    <n v="0"/>
  </r>
  <r>
    <x v="1"/>
    <x v="4"/>
    <x v="3"/>
    <x v="4"/>
    <x v="4"/>
    <x v="2"/>
    <x v="0"/>
    <x v="94"/>
    <x v="8"/>
    <x v="10"/>
    <x v="23"/>
    <x v="77"/>
    <x v="0"/>
    <x v="0"/>
    <m/>
    <m/>
    <m/>
    <m/>
  </r>
  <r>
    <x v="1"/>
    <x v="4"/>
    <x v="3"/>
    <x v="4"/>
    <x v="4"/>
    <x v="2"/>
    <x v="1"/>
    <x v="95"/>
    <x v="6"/>
    <x v="8"/>
    <x v="25"/>
    <x v="78"/>
    <x v="27"/>
    <x v="6"/>
    <n v="1009"/>
    <n v="2522.5"/>
    <n v="978.73"/>
    <n v="2446.8249999999998"/>
  </r>
  <r>
    <x v="1"/>
    <x v="4"/>
    <x v="3"/>
    <x v="4"/>
    <x v="4"/>
    <x v="2"/>
    <x v="0"/>
    <x v="96"/>
    <x v="9"/>
    <x v="11"/>
    <x v="23"/>
    <x v="79"/>
    <x v="0"/>
    <x v="0"/>
    <m/>
    <m/>
    <m/>
    <m/>
  </r>
  <r>
    <x v="1"/>
    <x v="4"/>
    <x v="3"/>
    <x v="4"/>
    <x v="4"/>
    <x v="2"/>
    <x v="1"/>
    <x v="97"/>
    <x v="6"/>
    <x v="8"/>
    <x v="26"/>
    <x v="80"/>
    <x v="28"/>
    <x v="4"/>
    <n v="3"/>
    <n v="630"/>
    <n v="2.91"/>
    <n v="611.1"/>
  </r>
  <r>
    <x v="1"/>
    <x v="4"/>
    <x v="3"/>
    <x v="4"/>
    <x v="4"/>
    <x v="2"/>
    <x v="1"/>
    <x v="98"/>
    <x v="9"/>
    <x v="11"/>
    <x v="27"/>
    <x v="81"/>
    <x v="29"/>
    <x v="4"/>
    <n v="4"/>
    <n v="1320"/>
    <n v="3.88"/>
    <n v="1280.3999999999999"/>
  </r>
  <r>
    <x v="1"/>
    <x v="4"/>
    <x v="3"/>
    <x v="4"/>
    <x v="4"/>
    <x v="2"/>
    <x v="1"/>
    <x v="99"/>
    <x v="6"/>
    <x v="8"/>
    <x v="28"/>
    <x v="82"/>
    <x v="30"/>
    <x v="4"/>
    <n v="5"/>
    <n v="510"/>
    <n v="4.8499999999999996"/>
    <n v="494.7"/>
  </r>
  <r>
    <x v="1"/>
    <x v="4"/>
    <x v="3"/>
    <x v="4"/>
    <x v="4"/>
    <x v="2"/>
    <x v="1"/>
    <x v="100"/>
    <x v="9"/>
    <x v="11"/>
    <x v="32"/>
    <x v="83"/>
    <x v="21"/>
    <x v="4"/>
    <m/>
    <n v="0"/>
    <n v="0"/>
    <n v="0"/>
  </r>
  <r>
    <x v="1"/>
    <x v="4"/>
    <x v="3"/>
    <x v="4"/>
    <x v="4"/>
    <x v="2"/>
    <x v="1"/>
    <x v="101"/>
    <x v="6"/>
    <x v="8"/>
    <x v="31"/>
    <x v="84"/>
    <x v="10"/>
    <x v="4"/>
    <n v="11"/>
    <n v="44"/>
    <n v="10.67"/>
    <n v="42.68"/>
  </r>
  <r>
    <x v="1"/>
    <x v="4"/>
    <x v="3"/>
    <x v="4"/>
    <x v="4"/>
    <x v="2"/>
    <x v="1"/>
    <x v="102"/>
    <x v="9"/>
    <x v="11"/>
    <x v="36"/>
    <x v="85"/>
    <x v="11"/>
    <x v="4"/>
    <n v="15"/>
    <n v="120"/>
    <n v="14.549999999999999"/>
    <n v="116.39999999999999"/>
  </r>
  <r>
    <x v="1"/>
    <x v="4"/>
    <x v="3"/>
    <x v="5"/>
    <x v="5"/>
    <x v="1"/>
    <x v="0"/>
    <x v="103"/>
    <x v="10"/>
    <x v="12"/>
    <x v="23"/>
    <x v="86"/>
    <x v="0"/>
    <x v="0"/>
    <m/>
    <m/>
    <m/>
    <m/>
  </r>
  <r>
    <x v="1"/>
    <x v="4"/>
    <x v="3"/>
    <x v="5"/>
    <x v="5"/>
    <x v="1"/>
    <x v="0"/>
    <x v="104"/>
    <x v="11"/>
    <x v="13"/>
    <x v="23"/>
    <x v="87"/>
    <x v="0"/>
    <x v="0"/>
    <m/>
    <m/>
    <m/>
    <m/>
  </r>
  <r>
    <x v="1"/>
    <x v="4"/>
    <x v="3"/>
    <x v="5"/>
    <x v="5"/>
    <x v="1"/>
    <x v="1"/>
    <x v="105"/>
    <x v="10"/>
    <x v="12"/>
    <x v="25"/>
    <x v="88"/>
    <x v="31"/>
    <x v="3"/>
    <n v="5"/>
    <n v="5720"/>
    <n v="4.8499999999999996"/>
    <n v="5548.4"/>
  </r>
  <r>
    <x v="1"/>
    <x v="4"/>
    <x v="3"/>
    <x v="5"/>
    <x v="5"/>
    <x v="1"/>
    <x v="1"/>
    <x v="106"/>
    <x v="11"/>
    <x v="13"/>
    <x v="26"/>
    <x v="89"/>
    <x v="32"/>
    <x v="3"/>
    <n v="7"/>
    <n v="966"/>
    <n v="6.79"/>
    <n v="937.02"/>
  </r>
  <r>
    <x v="1"/>
    <x v="4"/>
    <x v="3"/>
    <x v="5"/>
    <x v="5"/>
    <x v="1"/>
    <x v="1"/>
    <x v="107"/>
    <x v="10"/>
    <x v="12"/>
    <x v="27"/>
    <x v="90"/>
    <x v="33"/>
    <x v="7"/>
    <n v="8"/>
    <n v="3352"/>
    <n v="7.76"/>
    <n v="3251.44"/>
  </r>
  <r>
    <x v="1"/>
    <x v="4"/>
    <x v="3"/>
    <x v="5"/>
    <x v="5"/>
    <x v="1"/>
    <x v="0"/>
    <x v="108"/>
    <x v="12"/>
    <x v="14"/>
    <x v="23"/>
    <x v="91"/>
    <x v="0"/>
    <x v="0"/>
    <m/>
    <m/>
    <m/>
    <m/>
  </r>
  <r>
    <x v="1"/>
    <x v="4"/>
    <x v="3"/>
    <x v="5"/>
    <x v="5"/>
    <x v="1"/>
    <x v="1"/>
    <x v="109"/>
    <x v="10"/>
    <x v="12"/>
    <x v="28"/>
    <x v="92"/>
    <x v="34"/>
    <x v="3"/>
    <n v="9"/>
    <n v="576"/>
    <n v="8.73"/>
    <n v="558.72"/>
  </r>
  <r>
    <x v="1"/>
    <x v="4"/>
    <x v="3"/>
    <x v="5"/>
    <x v="5"/>
    <x v="1"/>
    <x v="1"/>
    <x v="110"/>
    <x v="12"/>
    <x v="14"/>
    <x v="31"/>
    <x v="93"/>
    <x v="11"/>
    <x v="3"/>
    <n v="5"/>
    <n v="40"/>
    <n v="4.8499999999999996"/>
    <n v="38.799999999999997"/>
  </r>
  <r>
    <x v="1"/>
    <x v="4"/>
    <x v="3"/>
    <x v="5"/>
    <x v="5"/>
    <x v="1"/>
    <x v="1"/>
    <x v="111"/>
    <x v="10"/>
    <x v="12"/>
    <x v="36"/>
    <x v="94"/>
    <x v="35"/>
    <x v="7"/>
    <n v="4"/>
    <n v="280"/>
    <n v="3.88"/>
    <n v="271.59999999999997"/>
  </r>
  <r>
    <x v="1"/>
    <x v="4"/>
    <x v="3"/>
    <x v="5"/>
    <x v="5"/>
    <x v="1"/>
    <x v="0"/>
    <x v="112"/>
    <x v="13"/>
    <x v="15"/>
    <x v="23"/>
    <x v="95"/>
    <x v="0"/>
    <x v="0"/>
    <m/>
    <m/>
    <m/>
    <m/>
  </r>
  <r>
    <x v="1"/>
    <x v="4"/>
    <x v="3"/>
    <x v="5"/>
    <x v="5"/>
    <x v="1"/>
    <x v="1"/>
    <x v="113"/>
    <x v="10"/>
    <x v="12"/>
    <x v="32"/>
    <x v="96"/>
    <x v="13"/>
    <x v="3"/>
    <m/>
    <n v="0"/>
    <n v="0"/>
    <n v="0"/>
  </r>
  <r>
    <x v="1"/>
    <x v="4"/>
    <x v="3"/>
    <x v="5"/>
    <x v="5"/>
    <x v="1"/>
    <x v="0"/>
    <x v="114"/>
    <x v="13"/>
    <x v="15"/>
    <x v="38"/>
    <x v="0"/>
    <x v="0"/>
    <x v="0"/>
    <m/>
    <m/>
    <m/>
    <m/>
  </r>
  <r>
    <x v="1"/>
    <x v="4"/>
    <x v="3"/>
    <x v="2"/>
    <x v="2"/>
    <x v="0"/>
    <x v="2"/>
    <x v="115"/>
    <x v="10"/>
    <x v="12"/>
    <x v="30"/>
    <x v="0"/>
    <x v="0"/>
    <x v="0"/>
    <s v="J.D"/>
    <n v="21141.5"/>
    <m/>
    <m/>
  </r>
  <r>
    <x v="1"/>
    <x v="5"/>
    <x v="4"/>
    <x v="6"/>
    <x v="6"/>
    <x v="1"/>
    <x v="0"/>
    <x v="116"/>
    <x v="13"/>
    <x v="15"/>
    <x v="23"/>
    <x v="0"/>
    <x v="36"/>
    <x v="0"/>
    <m/>
    <m/>
    <m/>
    <m/>
  </r>
  <r>
    <x v="1"/>
    <x v="5"/>
    <x v="4"/>
    <x v="6"/>
    <x v="6"/>
    <x v="1"/>
    <x v="0"/>
    <x v="117"/>
    <x v="10"/>
    <x v="12"/>
    <x v="23"/>
    <x v="0"/>
    <x v="37"/>
    <x v="0"/>
    <m/>
    <m/>
    <m/>
    <m/>
  </r>
  <r>
    <x v="1"/>
    <x v="5"/>
    <x v="4"/>
    <x v="6"/>
    <x v="6"/>
    <x v="1"/>
    <x v="0"/>
    <x v="118"/>
    <x v="13"/>
    <x v="15"/>
    <x v="24"/>
    <x v="97"/>
    <x v="3"/>
    <x v="1"/>
    <s v="Rate"/>
    <s v="Amount"/>
    <m/>
    <m/>
  </r>
  <r>
    <x v="1"/>
    <x v="5"/>
    <x v="4"/>
    <x v="6"/>
    <x v="6"/>
    <x v="1"/>
    <x v="0"/>
    <x v="119"/>
    <x v="10"/>
    <x v="12"/>
    <x v="23"/>
    <x v="0"/>
    <x v="0"/>
    <x v="0"/>
    <m/>
    <s v="J.D"/>
    <m/>
    <m/>
  </r>
  <r>
    <x v="1"/>
    <x v="5"/>
    <x v="4"/>
    <x v="6"/>
    <x v="6"/>
    <x v="1"/>
    <x v="0"/>
    <x v="120"/>
    <x v="14"/>
    <x v="16"/>
    <x v="23"/>
    <x v="98"/>
    <x v="0"/>
    <x v="0"/>
    <m/>
    <m/>
    <m/>
    <m/>
  </r>
  <r>
    <x v="1"/>
    <x v="5"/>
    <x v="4"/>
    <x v="6"/>
    <x v="6"/>
    <x v="1"/>
    <x v="0"/>
    <x v="121"/>
    <x v="15"/>
    <x v="17"/>
    <x v="23"/>
    <x v="99"/>
    <x v="0"/>
    <x v="0"/>
    <m/>
    <m/>
    <m/>
    <m/>
  </r>
  <r>
    <x v="1"/>
    <x v="5"/>
    <x v="4"/>
    <x v="6"/>
    <x v="6"/>
    <x v="1"/>
    <x v="1"/>
    <x v="122"/>
    <x v="14"/>
    <x v="16"/>
    <x v="25"/>
    <x v="100"/>
    <x v="38"/>
    <x v="3"/>
    <m/>
    <n v="0"/>
    <n v="0"/>
    <n v="0"/>
  </r>
  <r>
    <x v="1"/>
    <x v="5"/>
    <x v="4"/>
    <x v="6"/>
    <x v="6"/>
    <x v="1"/>
    <x v="1"/>
    <x v="123"/>
    <x v="15"/>
    <x v="17"/>
    <x v="26"/>
    <x v="101"/>
    <x v="39"/>
    <x v="3"/>
    <m/>
    <n v="0"/>
    <n v="0"/>
    <n v="0"/>
  </r>
  <r>
    <x v="1"/>
    <x v="5"/>
    <x v="4"/>
    <x v="6"/>
    <x v="6"/>
    <x v="1"/>
    <x v="1"/>
    <x v="124"/>
    <x v="14"/>
    <x v="16"/>
    <x v="27"/>
    <x v="102"/>
    <x v="40"/>
    <x v="3"/>
    <m/>
    <n v="0"/>
    <n v="0"/>
    <n v="0"/>
  </r>
  <r>
    <x v="1"/>
    <x v="5"/>
    <x v="4"/>
    <x v="6"/>
    <x v="6"/>
    <x v="1"/>
    <x v="0"/>
    <x v="125"/>
    <x v="16"/>
    <x v="18"/>
    <x v="23"/>
    <x v="103"/>
    <x v="0"/>
    <x v="0"/>
    <m/>
    <m/>
    <m/>
    <m/>
  </r>
  <r>
    <x v="1"/>
    <x v="5"/>
    <x v="4"/>
    <x v="6"/>
    <x v="6"/>
    <x v="1"/>
    <x v="1"/>
    <x v="126"/>
    <x v="14"/>
    <x v="16"/>
    <x v="28"/>
    <x v="104"/>
    <x v="41"/>
    <x v="3"/>
    <m/>
    <n v="0"/>
    <n v="0"/>
    <n v="0"/>
  </r>
  <r>
    <x v="1"/>
    <x v="5"/>
    <x v="4"/>
    <x v="6"/>
    <x v="6"/>
    <x v="1"/>
    <x v="1"/>
    <x v="127"/>
    <x v="16"/>
    <x v="18"/>
    <x v="25"/>
    <x v="105"/>
    <x v="42"/>
    <x v="3"/>
    <n v="12"/>
    <n v="168"/>
    <n v="11.64"/>
    <n v="162.96"/>
  </r>
  <r>
    <x v="1"/>
    <x v="5"/>
    <x v="4"/>
    <x v="6"/>
    <x v="6"/>
    <x v="1"/>
    <x v="1"/>
    <x v="128"/>
    <x v="14"/>
    <x v="16"/>
    <x v="36"/>
    <x v="106"/>
    <x v="43"/>
    <x v="3"/>
    <m/>
    <n v="0"/>
    <n v="0"/>
    <n v="0"/>
  </r>
  <r>
    <x v="1"/>
    <x v="5"/>
    <x v="4"/>
    <x v="6"/>
    <x v="6"/>
    <x v="1"/>
    <x v="1"/>
    <x v="129"/>
    <x v="16"/>
    <x v="18"/>
    <x v="32"/>
    <x v="107"/>
    <x v="44"/>
    <x v="3"/>
    <m/>
    <n v="0"/>
    <n v="0"/>
    <n v="0"/>
  </r>
  <r>
    <x v="1"/>
    <x v="5"/>
    <x v="4"/>
    <x v="7"/>
    <x v="7"/>
    <x v="1"/>
    <x v="0"/>
    <x v="130"/>
    <x v="17"/>
    <x v="19"/>
    <x v="23"/>
    <x v="108"/>
    <x v="0"/>
    <x v="0"/>
    <m/>
    <m/>
    <m/>
    <m/>
  </r>
  <r>
    <x v="1"/>
    <x v="5"/>
    <x v="4"/>
    <x v="8"/>
    <x v="8"/>
    <x v="1"/>
    <x v="0"/>
    <x v="131"/>
    <x v="18"/>
    <x v="20"/>
    <x v="23"/>
    <x v="109"/>
    <x v="0"/>
    <x v="0"/>
    <m/>
    <m/>
    <m/>
    <m/>
  </r>
  <r>
    <x v="1"/>
    <x v="5"/>
    <x v="4"/>
    <x v="8"/>
    <x v="8"/>
    <x v="1"/>
    <x v="0"/>
    <x v="132"/>
    <x v="19"/>
    <x v="21"/>
    <x v="23"/>
    <x v="110"/>
    <x v="0"/>
    <x v="0"/>
    <m/>
    <m/>
    <m/>
    <m/>
  </r>
  <r>
    <x v="1"/>
    <x v="5"/>
    <x v="4"/>
    <x v="8"/>
    <x v="8"/>
    <x v="1"/>
    <x v="1"/>
    <x v="133"/>
    <x v="18"/>
    <x v="20"/>
    <x v="26"/>
    <x v="111"/>
    <x v="45"/>
    <x v="3"/>
    <n v="133"/>
    <n v="931"/>
    <n v="129.01"/>
    <n v="903.06999999999994"/>
  </r>
  <r>
    <x v="1"/>
    <x v="5"/>
    <x v="4"/>
    <x v="8"/>
    <x v="8"/>
    <x v="1"/>
    <x v="1"/>
    <x v="134"/>
    <x v="19"/>
    <x v="21"/>
    <x v="27"/>
    <x v="112"/>
    <x v="9"/>
    <x v="3"/>
    <n v="133"/>
    <n v="2926"/>
    <n v="129.01"/>
    <n v="2838.22"/>
  </r>
  <r>
    <x v="1"/>
    <x v="5"/>
    <x v="4"/>
    <x v="9"/>
    <x v="9"/>
    <x v="1"/>
    <x v="0"/>
    <x v="135"/>
    <x v="20"/>
    <x v="22"/>
    <x v="23"/>
    <x v="113"/>
    <x v="0"/>
    <x v="0"/>
    <m/>
    <m/>
    <m/>
    <m/>
  </r>
  <r>
    <x v="1"/>
    <x v="5"/>
    <x v="4"/>
    <x v="9"/>
    <x v="9"/>
    <x v="1"/>
    <x v="0"/>
    <x v="136"/>
    <x v="21"/>
    <x v="23"/>
    <x v="23"/>
    <x v="114"/>
    <x v="0"/>
    <x v="0"/>
    <m/>
    <m/>
    <m/>
    <m/>
  </r>
  <r>
    <x v="1"/>
    <x v="5"/>
    <x v="4"/>
    <x v="9"/>
    <x v="9"/>
    <x v="1"/>
    <x v="1"/>
    <x v="137"/>
    <x v="20"/>
    <x v="22"/>
    <x v="25"/>
    <x v="115"/>
    <x v="46"/>
    <x v="3"/>
    <n v="70"/>
    <n v="18760"/>
    <n v="67.899999999999991"/>
    <n v="18197.199999999997"/>
  </r>
  <r>
    <x v="1"/>
    <x v="5"/>
    <x v="4"/>
    <x v="9"/>
    <x v="9"/>
    <x v="1"/>
    <x v="1"/>
    <x v="138"/>
    <x v="21"/>
    <x v="23"/>
    <x v="26"/>
    <x v="116"/>
    <x v="21"/>
    <x v="3"/>
    <n v="89"/>
    <n v="2670"/>
    <n v="86.33"/>
    <n v="2589.9"/>
  </r>
  <r>
    <x v="1"/>
    <x v="5"/>
    <x v="4"/>
    <x v="9"/>
    <x v="9"/>
    <x v="1"/>
    <x v="0"/>
    <x v="139"/>
    <x v="20"/>
    <x v="22"/>
    <x v="39"/>
    <x v="0"/>
    <x v="0"/>
    <x v="0"/>
    <m/>
    <m/>
    <m/>
    <m/>
  </r>
  <r>
    <x v="1"/>
    <x v="5"/>
    <x v="4"/>
    <x v="2"/>
    <x v="2"/>
    <x v="0"/>
    <x v="2"/>
    <x v="140"/>
    <x v="21"/>
    <x v="23"/>
    <x v="30"/>
    <x v="0"/>
    <x v="0"/>
    <x v="0"/>
    <s v="J.D"/>
    <n v="25455"/>
    <m/>
    <m/>
  </r>
  <r>
    <x v="1"/>
    <x v="6"/>
    <x v="5"/>
    <x v="10"/>
    <x v="10"/>
    <x v="1"/>
    <x v="0"/>
    <x v="141"/>
    <x v="20"/>
    <x v="22"/>
    <x v="40"/>
    <x v="0"/>
    <x v="0"/>
    <x v="0"/>
    <m/>
    <m/>
    <m/>
    <m/>
  </r>
  <r>
    <x v="1"/>
    <x v="6"/>
    <x v="5"/>
    <x v="10"/>
    <x v="10"/>
    <x v="1"/>
    <x v="0"/>
    <x v="142"/>
    <x v="21"/>
    <x v="23"/>
    <x v="41"/>
    <x v="0"/>
    <x v="0"/>
    <x v="0"/>
    <m/>
    <m/>
    <m/>
    <m/>
  </r>
  <r>
    <x v="1"/>
    <x v="6"/>
    <x v="5"/>
    <x v="10"/>
    <x v="10"/>
    <x v="1"/>
    <x v="0"/>
    <x v="143"/>
    <x v="20"/>
    <x v="22"/>
    <x v="24"/>
    <x v="31"/>
    <x v="3"/>
    <x v="1"/>
    <s v="Rate"/>
    <s v="Amount"/>
    <m/>
    <m/>
  </r>
  <r>
    <x v="1"/>
    <x v="6"/>
    <x v="5"/>
    <x v="10"/>
    <x v="10"/>
    <x v="1"/>
    <x v="0"/>
    <x v="144"/>
    <x v="21"/>
    <x v="23"/>
    <x v="23"/>
    <x v="0"/>
    <x v="0"/>
    <x v="0"/>
    <m/>
    <s v="J.D"/>
    <m/>
    <m/>
  </r>
  <r>
    <x v="1"/>
    <x v="6"/>
    <x v="5"/>
    <x v="10"/>
    <x v="10"/>
    <x v="1"/>
    <x v="0"/>
    <x v="145"/>
    <x v="22"/>
    <x v="24"/>
    <x v="23"/>
    <x v="117"/>
    <x v="0"/>
    <x v="0"/>
    <m/>
    <m/>
    <m/>
    <m/>
  </r>
  <r>
    <x v="1"/>
    <x v="6"/>
    <x v="5"/>
    <x v="10"/>
    <x v="10"/>
    <x v="1"/>
    <x v="0"/>
    <x v="146"/>
    <x v="23"/>
    <x v="25"/>
    <x v="23"/>
    <x v="118"/>
    <x v="0"/>
    <x v="0"/>
    <m/>
    <m/>
    <m/>
    <m/>
  </r>
  <r>
    <x v="1"/>
    <x v="6"/>
    <x v="5"/>
    <x v="10"/>
    <x v="10"/>
    <x v="1"/>
    <x v="1"/>
    <x v="147"/>
    <x v="22"/>
    <x v="24"/>
    <x v="25"/>
    <x v="119"/>
    <x v="4"/>
    <x v="4"/>
    <n v="305"/>
    <n v="305"/>
    <n v="295.84999999999997"/>
    <n v="295.84999999999997"/>
  </r>
  <r>
    <x v="1"/>
    <x v="6"/>
    <x v="5"/>
    <x v="10"/>
    <x v="10"/>
    <x v="1"/>
    <x v="1"/>
    <x v="148"/>
    <x v="23"/>
    <x v="25"/>
    <x v="26"/>
    <x v="120"/>
    <x v="4"/>
    <x v="4"/>
    <n v="359"/>
    <n v="359"/>
    <n v="348.23"/>
    <n v="348.23"/>
  </r>
  <r>
    <x v="1"/>
    <x v="6"/>
    <x v="5"/>
    <x v="10"/>
    <x v="10"/>
    <x v="1"/>
    <x v="1"/>
    <x v="149"/>
    <x v="22"/>
    <x v="24"/>
    <x v="27"/>
    <x v="121"/>
    <x v="4"/>
    <x v="4"/>
    <n v="451"/>
    <n v="451"/>
    <n v="437.46999999999997"/>
    <n v="437.46999999999997"/>
  </r>
  <r>
    <x v="1"/>
    <x v="6"/>
    <x v="5"/>
    <x v="10"/>
    <x v="10"/>
    <x v="1"/>
    <x v="1"/>
    <x v="150"/>
    <x v="23"/>
    <x v="25"/>
    <x v="28"/>
    <x v="122"/>
    <x v="4"/>
    <x v="4"/>
    <n v="518"/>
    <n v="518"/>
    <n v="502.46"/>
    <n v="502.46"/>
  </r>
  <r>
    <x v="1"/>
    <x v="6"/>
    <x v="5"/>
    <x v="10"/>
    <x v="10"/>
    <x v="1"/>
    <x v="0"/>
    <x v="151"/>
    <x v="24"/>
    <x v="26"/>
    <x v="23"/>
    <x v="123"/>
    <x v="0"/>
    <x v="0"/>
    <m/>
    <m/>
    <m/>
    <m/>
  </r>
  <r>
    <x v="1"/>
    <x v="6"/>
    <x v="5"/>
    <x v="10"/>
    <x v="10"/>
    <x v="1"/>
    <x v="1"/>
    <x v="152"/>
    <x v="23"/>
    <x v="25"/>
    <x v="31"/>
    <x v="124"/>
    <x v="4"/>
    <x v="4"/>
    <m/>
    <n v="0"/>
    <n v="0"/>
    <n v="0"/>
  </r>
  <r>
    <x v="1"/>
    <x v="6"/>
    <x v="5"/>
    <x v="11"/>
    <x v="11"/>
    <x v="1"/>
    <x v="0"/>
    <x v="153"/>
    <x v="25"/>
    <x v="27"/>
    <x v="23"/>
    <x v="125"/>
    <x v="0"/>
    <x v="0"/>
    <m/>
    <m/>
    <m/>
    <m/>
  </r>
  <r>
    <x v="1"/>
    <x v="6"/>
    <x v="5"/>
    <x v="11"/>
    <x v="11"/>
    <x v="1"/>
    <x v="0"/>
    <x v="154"/>
    <x v="26"/>
    <x v="28"/>
    <x v="23"/>
    <x v="126"/>
    <x v="0"/>
    <x v="0"/>
    <m/>
    <m/>
    <m/>
    <m/>
  </r>
  <r>
    <x v="1"/>
    <x v="6"/>
    <x v="5"/>
    <x v="11"/>
    <x v="11"/>
    <x v="1"/>
    <x v="1"/>
    <x v="155"/>
    <x v="25"/>
    <x v="27"/>
    <x v="25"/>
    <x v="127"/>
    <x v="47"/>
    <x v="7"/>
    <m/>
    <n v="0"/>
    <n v="0"/>
    <n v="0"/>
  </r>
  <r>
    <x v="1"/>
    <x v="6"/>
    <x v="5"/>
    <x v="11"/>
    <x v="11"/>
    <x v="1"/>
    <x v="0"/>
    <x v="156"/>
    <x v="27"/>
    <x v="29"/>
    <x v="23"/>
    <x v="128"/>
    <x v="0"/>
    <x v="0"/>
    <m/>
    <m/>
    <m/>
    <m/>
  </r>
  <r>
    <x v="1"/>
    <x v="6"/>
    <x v="5"/>
    <x v="11"/>
    <x v="11"/>
    <x v="1"/>
    <x v="1"/>
    <x v="157"/>
    <x v="25"/>
    <x v="27"/>
    <x v="26"/>
    <x v="129"/>
    <x v="13"/>
    <x v="7"/>
    <m/>
    <n v="0"/>
    <n v="0"/>
    <n v="0"/>
  </r>
  <r>
    <x v="1"/>
    <x v="6"/>
    <x v="5"/>
    <x v="11"/>
    <x v="11"/>
    <x v="1"/>
    <x v="1"/>
    <x v="158"/>
    <x v="27"/>
    <x v="29"/>
    <x v="27"/>
    <x v="130"/>
    <x v="48"/>
    <x v="7"/>
    <m/>
    <n v="0"/>
    <n v="0"/>
    <n v="0"/>
  </r>
  <r>
    <x v="1"/>
    <x v="6"/>
    <x v="5"/>
    <x v="12"/>
    <x v="12"/>
    <x v="1"/>
    <x v="0"/>
    <x v="159"/>
    <x v="28"/>
    <x v="30"/>
    <x v="23"/>
    <x v="131"/>
    <x v="0"/>
    <x v="0"/>
    <m/>
    <m/>
    <m/>
    <m/>
  </r>
  <r>
    <x v="1"/>
    <x v="6"/>
    <x v="5"/>
    <x v="12"/>
    <x v="12"/>
    <x v="1"/>
    <x v="0"/>
    <x v="160"/>
    <x v="29"/>
    <x v="31"/>
    <x v="23"/>
    <x v="132"/>
    <x v="0"/>
    <x v="0"/>
    <m/>
    <m/>
    <m/>
    <m/>
  </r>
  <r>
    <x v="1"/>
    <x v="6"/>
    <x v="5"/>
    <x v="12"/>
    <x v="12"/>
    <x v="1"/>
    <x v="1"/>
    <x v="161"/>
    <x v="28"/>
    <x v="30"/>
    <x v="25"/>
    <x v="133"/>
    <x v="19"/>
    <x v="7"/>
    <n v="126"/>
    <n v="756"/>
    <n v="122.22"/>
    <n v="733.31999999999994"/>
  </r>
  <r>
    <x v="1"/>
    <x v="6"/>
    <x v="5"/>
    <x v="12"/>
    <x v="12"/>
    <x v="1"/>
    <x v="1"/>
    <x v="162"/>
    <x v="29"/>
    <x v="31"/>
    <x v="26"/>
    <x v="134"/>
    <x v="4"/>
    <x v="4"/>
    <n v="199"/>
    <n v="199"/>
    <n v="193.03"/>
    <n v="193.03"/>
  </r>
  <r>
    <x v="1"/>
    <x v="6"/>
    <x v="5"/>
    <x v="13"/>
    <x v="13"/>
    <x v="1"/>
    <x v="0"/>
    <x v="163"/>
    <x v="30"/>
    <x v="32"/>
    <x v="23"/>
    <x v="135"/>
    <x v="0"/>
    <x v="0"/>
    <m/>
    <m/>
    <m/>
    <m/>
  </r>
  <r>
    <x v="1"/>
    <x v="6"/>
    <x v="5"/>
    <x v="13"/>
    <x v="13"/>
    <x v="1"/>
    <x v="0"/>
    <x v="164"/>
    <x v="31"/>
    <x v="33"/>
    <x v="23"/>
    <x v="136"/>
    <x v="0"/>
    <x v="0"/>
    <m/>
    <m/>
    <m/>
    <m/>
  </r>
  <r>
    <x v="1"/>
    <x v="6"/>
    <x v="5"/>
    <x v="13"/>
    <x v="13"/>
    <x v="1"/>
    <x v="1"/>
    <x v="165"/>
    <x v="30"/>
    <x v="32"/>
    <x v="25"/>
    <x v="137"/>
    <x v="49"/>
    <x v="7"/>
    <n v="139"/>
    <n v="1668"/>
    <n v="134.82999999999998"/>
    <n v="1617.9599999999998"/>
  </r>
  <r>
    <x v="1"/>
    <x v="6"/>
    <x v="5"/>
    <x v="13"/>
    <x v="13"/>
    <x v="1"/>
    <x v="0"/>
    <x v="166"/>
    <x v="31"/>
    <x v="33"/>
    <x v="42"/>
    <x v="0"/>
    <x v="0"/>
    <x v="0"/>
    <m/>
    <m/>
    <m/>
    <m/>
  </r>
  <r>
    <x v="1"/>
    <x v="6"/>
    <x v="5"/>
    <x v="2"/>
    <x v="2"/>
    <x v="0"/>
    <x v="2"/>
    <x v="167"/>
    <x v="30"/>
    <x v="32"/>
    <x v="30"/>
    <x v="0"/>
    <x v="0"/>
    <x v="0"/>
    <s v="J.D"/>
    <n v="4256"/>
    <m/>
    <m/>
  </r>
  <r>
    <x v="1"/>
    <x v="7"/>
    <x v="6"/>
    <x v="14"/>
    <x v="14"/>
    <x v="1"/>
    <x v="0"/>
    <x v="168"/>
    <x v="31"/>
    <x v="33"/>
    <x v="23"/>
    <x v="0"/>
    <x v="50"/>
    <x v="0"/>
    <m/>
    <m/>
    <m/>
    <m/>
  </r>
  <r>
    <x v="1"/>
    <x v="7"/>
    <x v="6"/>
    <x v="14"/>
    <x v="14"/>
    <x v="1"/>
    <x v="0"/>
    <x v="169"/>
    <x v="30"/>
    <x v="32"/>
    <x v="23"/>
    <x v="0"/>
    <x v="51"/>
    <x v="0"/>
    <m/>
    <m/>
    <m/>
    <m/>
  </r>
  <r>
    <x v="1"/>
    <x v="7"/>
    <x v="6"/>
    <x v="14"/>
    <x v="14"/>
    <x v="1"/>
    <x v="0"/>
    <x v="170"/>
    <x v="31"/>
    <x v="33"/>
    <x v="24"/>
    <x v="31"/>
    <x v="3"/>
    <x v="1"/>
    <s v="Rate"/>
    <s v="Amount"/>
    <m/>
    <m/>
  </r>
  <r>
    <x v="1"/>
    <x v="7"/>
    <x v="6"/>
    <x v="14"/>
    <x v="14"/>
    <x v="1"/>
    <x v="0"/>
    <x v="171"/>
    <x v="30"/>
    <x v="32"/>
    <x v="23"/>
    <x v="0"/>
    <x v="0"/>
    <x v="0"/>
    <m/>
    <s v="J.D"/>
    <m/>
    <m/>
  </r>
  <r>
    <x v="1"/>
    <x v="7"/>
    <x v="6"/>
    <x v="14"/>
    <x v="14"/>
    <x v="1"/>
    <x v="0"/>
    <x v="172"/>
    <x v="32"/>
    <x v="34"/>
    <x v="23"/>
    <x v="138"/>
    <x v="0"/>
    <x v="0"/>
    <m/>
    <m/>
    <m/>
    <m/>
  </r>
  <r>
    <x v="1"/>
    <x v="7"/>
    <x v="6"/>
    <x v="14"/>
    <x v="14"/>
    <x v="1"/>
    <x v="0"/>
    <x v="173"/>
    <x v="33"/>
    <x v="35"/>
    <x v="23"/>
    <x v="139"/>
    <x v="0"/>
    <x v="0"/>
    <m/>
    <m/>
    <m/>
    <m/>
  </r>
  <r>
    <x v="1"/>
    <x v="7"/>
    <x v="6"/>
    <x v="14"/>
    <x v="14"/>
    <x v="1"/>
    <x v="1"/>
    <x v="174"/>
    <x v="32"/>
    <x v="34"/>
    <x v="25"/>
    <x v="140"/>
    <x v="25"/>
    <x v="4"/>
    <n v="531"/>
    <n v="1062"/>
    <n v="515.06999999999994"/>
    <n v="1030.1399999999999"/>
  </r>
  <r>
    <x v="1"/>
    <x v="7"/>
    <x v="6"/>
    <x v="14"/>
    <x v="14"/>
    <x v="1"/>
    <x v="1"/>
    <x v="175"/>
    <x v="33"/>
    <x v="35"/>
    <x v="26"/>
    <x v="141"/>
    <x v="25"/>
    <x v="4"/>
    <n v="598"/>
    <n v="1196"/>
    <n v="580.05999999999995"/>
    <n v="1160.1199999999999"/>
  </r>
  <r>
    <x v="1"/>
    <x v="7"/>
    <x v="6"/>
    <x v="14"/>
    <x v="14"/>
    <x v="1"/>
    <x v="0"/>
    <x v="176"/>
    <x v="32"/>
    <x v="34"/>
    <x v="43"/>
    <x v="0"/>
    <x v="0"/>
    <x v="0"/>
    <m/>
    <m/>
    <m/>
    <m/>
  </r>
  <r>
    <x v="1"/>
    <x v="7"/>
    <x v="6"/>
    <x v="2"/>
    <x v="2"/>
    <x v="0"/>
    <x v="2"/>
    <x v="177"/>
    <x v="33"/>
    <x v="35"/>
    <x v="30"/>
    <x v="0"/>
    <x v="0"/>
    <x v="0"/>
    <s v="J.D"/>
    <n v="2258"/>
    <m/>
    <m/>
  </r>
  <r>
    <x v="1"/>
    <x v="8"/>
    <x v="7"/>
    <x v="15"/>
    <x v="15"/>
    <x v="2"/>
    <x v="0"/>
    <x v="178"/>
    <x v="32"/>
    <x v="34"/>
    <x v="44"/>
    <x v="0"/>
    <x v="0"/>
    <x v="0"/>
    <m/>
    <m/>
    <m/>
    <m/>
  </r>
  <r>
    <x v="1"/>
    <x v="8"/>
    <x v="7"/>
    <x v="15"/>
    <x v="15"/>
    <x v="2"/>
    <x v="0"/>
    <x v="179"/>
    <x v="33"/>
    <x v="35"/>
    <x v="45"/>
    <x v="0"/>
    <x v="0"/>
    <x v="0"/>
    <m/>
    <m/>
    <m/>
    <m/>
  </r>
  <r>
    <x v="1"/>
    <x v="8"/>
    <x v="7"/>
    <x v="15"/>
    <x v="15"/>
    <x v="2"/>
    <x v="0"/>
    <x v="180"/>
    <x v="32"/>
    <x v="34"/>
    <x v="24"/>
    <x v="31"/>
    <x v="3"/>
    <x v="1"/>
    <s v="Rate"/>
    <s v="Amount"/>
    <m/>
    <m/>
  </r>
  <r>
    <x v="1"/>
    <x v="8"/>
    <x v="7"/>
    <x v="15"/>
    <x v="15"/>
    <x v="2"/>
    <x v="0"/>
    <x v="181"/>
    <x v="33"/>
    <x v="35"/>
    <x v="23"/>
    <x v="0"/>
    <x v="0"/>
    <x v="0"/>
    <m/>
    <s v="J.D"/>
    <m/>
    <m/>
  </r>
  <r>
    <x v="1"/>
    <x v="8"/>
    <x v="7"/>
    <x v="15"/>
    <x v="15"/>
    <x v="2"/>
    <x v="0"/>
    <x v="182"/>
    <x v="34"/>
    <x v="36"/>
    <x v="23"/>
    <x v="142"/>
    <x v="0"/>
    <x v="0"/>
    <m/>
    <m/>
    <m/>
    <m/>
  </r>
  <r>
    <x v="1"/>
    <x v="8"/>
    <x v="7"/>
    <x v="15"/>
    <x v="15"/>
    <x v="2"/>
    <x v="1"/>
    <x v="183"/>
    <x v="33"/>
    <x v="35"/>
    <x v="25"/>
    <x v="143"/>
    <x v="52"/>
    <x v="3"/>
    <m/>
    <n v="0"/>
    <n v="0"/>
    <n v="0"/>
  </r>
  <r>
    <x v="1"/>
    <x v="8"/>
    <x v="7"/>
    <x v="15"/>
    <x v="15"/>
    <x v="2"/>
    <x v="1"/>
    <x v="184"/>
    <x v="34"/>
    <x v="36"/>
    <x v="26"/>
    <x v="65"/>
    <x v="53"/>
    <x v="3"/>
    <m/>
    <n v="0"/>
    <n v="0"/>
    <n v="0"/>
  </r>
  <r>
    <x v="1"/>
    <x v="8"/>
    <x v="7"/>
    <x v="16"/>
    <x v="16"/>
    <x v="1"/>
    <x v="0"/>
    <x v="185"/>
    <x v="35"/>
    <x v="37"/>
    <x v="23"/>
    <x v="144"/>
    <x v="0"/>
    <x v="0"/>
    <m/>
    <m/>
    <m/>
    <m/>
  </r>
  <r>
    <x v="1"/>
    <x v="8"/>
    <x v="7"/>
    <x v="16"/>
    <x v="16"/>
    <x v="1"/>
    <x v="0"/>
    <x v="186"/>
    <x v="36"/>
    <x v="38"/>
    <x v="23"/>
    <x v="145"/>
    <x v="0"/>
    <x v="0"/>
    <m/>
    <m/>
    <m/>
    <m/>
  </r>
  <r>
    <x v="1"/>
    <x v="8"/>
    <x v="7"/>
    <x v="16"/>
    <x v="16"/>
    <x v="1"/>
    <x v="1"/>
    <x v="187"/>
    <x v="35"/>
    <x v="37"/>
    <x v="25"/>
    <x v="146"/>
    <x v="54"/>
    <x v="3"/>
    <n v="8"/>
    <n v="288"/>
    <n v="7.76"/>
    <n v="279.36"/>
  </r>
  <r>
    <x v="1"/>
    <x v="8"/>
    <x v="7"/>
    <x v="17"/>
    <x v="17"/>
    <x v="1"/>
    <x v="0"/>
    <x v="188"/>
    <x v="37"/>
    <x v="39"/>
    <x v="23"/>
    <x v="147"/>
    <x v="0"/>
    <x v="0"/>
    <m/>
    <m/>
    <m/>
    <m/>
  </r>
  <r>
    <x v="1"/>
    <x v="8"/>
    <x v="7"/>
    <x v="17"/>
    <x v="17"/>
    <x v="1"/>
    <x v="0"/>
    <x v="189"/>
    <x v="38"/>
    <x v="40"/>
    <x v="23"/>
    <x v="148"/>
    <x v="0"/>
    <x v="0"/>
    <m/>
    <m/>
    <m/>
    <m/>
  </r>
  <r>
    <x v="1"/>
    <x v="8"/>
    <x v="7"/>
    <x v="17"/>
    <x v="17"/>
    <x v="1"/>
    <x v="1"/>
    <x v="190"/>
    <x v="37"/>
    <x v="39"/>
    <x v="26"/>
    <x v="149"/>
    <x v="34"/>
    <x v="3"/>
    <n v="27"/>
    <n v="1728"/>
    <n v="26.189999999999998"/>
    <n v="1676.1599999999999"/>
  </r>
  <r>
    <x v="1"/>
    <x v="8"/>
    <x v="7"/>
    <x v="18"/>
    <x v="18"/>
    <x v="1"/>
    <x v="0"/>
    <x v="191"/>
    <x v="39"/>
    <x v="41"/>
    <x v="23"/>
    <x v="150"/>
    <x v="0"/>
    <x v="0"/>
    <m/>
    <n v="0"/>
    <m/>
    <m/>
  </r>
  <r>
    <x v="1"/>
    <x v="8"/>
    <x v="7"/>
    <x v="18"/>
    <x v="18"/>
    <x v="1"/>
    <x v="0"/>
    <x v="192"/>
    <x v="40"/>
    <x v="42"/>
    <x v="23"/>
    <x v="151"/>
    <x v="0"/>
    <x v="0"/>
    <m/>
    <n v="0"/>
    <m/>
    <m/>
  </r>
  <r>
    <x v="1"/>
    <x v="8"/>
    <x v="7"/>
    <x v="18"/>
    <x v="18"/>
    <x v="1"/>
    <x v="1"/>
    <x v="193"/>
    <x v="39"/>
    <x v="41"/>
    <x v="27"/>
    <x v="152"/>
    <x v="55"/>
    <x v="3"/>
    <n v="9"/>
    <n v="360"/>
    <n v="8.73"/>
    <n v="349.20000000000005"/>
  </r>
  <r>
    <x v="1"/>
    <x v="8"/>
    <x v="7"/>
    <x v="18"/>
    <x v="18"/>
    <x v="1"/>
    <x v="1"/>
    <x v="194"/>
    <x v="40"/>
    <x v="42"/>
    <x v="28"/>
    <x v="153"/>
    <x v="56"/>
    <x v="3"/>
    <n v="9"/>
    <n v="9585"/>
    <n v="8.73"/>
    <n v="9297.4500000000007"/>
  </r>
  <r>
    <x v="1"/>
    <x v="8"/>
    <x v="7"/>
    <x v="19"/>
    <x v="19"/>
    <x v="1"/>
    <x v="0"/>
    <x v="195"/>
    <x v="41"/>
    <x v="43"/>
    <x v="23"/>
    <x v="154"/>
    <x v="0"/>
    <x v="0"/>
    <m/>
    <m/>
    <m/>
    <m/>
  </r>
  <r>
    <x v="1"/>
    <x v="8"/>
    <x v="7"/>
    <x v="19"/>
    <x v="19"/>
    <x v="1"/>
    <x v="0"/>
    <x v="196"/>
    <x v="42"/>
    <x v="44"/>
    <x v="23"/>
    <x v="155"/>
    <x v="0"/>
    <x v="0"/>
    <m/>
    <m/>
    <m/>
    <m/>
  </r>
  <r>
    <x v="1"/>
    <x v="8"/>
    <x v="7"/>
    <x v="19"/>
    <x v="19"/>
    <x v="1"/>
    <x v="1"/>
    <x v="197"/>
    <x v="41"/>
    <x v="43"/>
    <x v="25"/>
    <x v="156"/>
    <x v="31"/>
    <x v="3"/>
    <n v="46"/>
    <n v="52624"/>
    <n v="44.62"/>
    <n v="51045.279999999999"/>
  </r>
  <r>
    <x v="1"/>
    <x v="8"/>
    <x v="7"/>
    <x v="19"/>
    <x v="19"/>
    <x v="1"/>
    <x v="1"/>
    <x v="198"/>
    <x v="42"/>
    <x v="44"/>
    <x v="26"/>
    <x v="157"/>
    <x v="32"/>
    <x v="3"/>
    <n v="46"/>
    <n v="6348"/>
    <n v="44.62"/>
    <n v="6157.5599999999995"/>
  </r>
  <r>
    <x v="1"/>
    <x v="8"/>
    <x v="7"/>
    <x v="19"/>
    <x v="19"/>
    <x v="1"/>
    <x v="1"/>
    <x v="199"/>
    <x v="41"/>
    <x v="43"/>
    <x v="27"/>
    <x v="73"/>
    <x v="57"/>
    <x v="3"/>
    <n v="46"/>
    <n v="11178"/>
    <n v="44.62"/>
    <n v="10842.66"/>
  </r>
  <r>
    <x v="1"/>
    <x v="8"/>
    <x v="7"/>
    <x v="19"/>
    <x v="19"/>
    <x v="1"/>
    <x v="0"/>
    <x v="200"/>
    <x v="43"/>
    <x v="45"/>
    <x v="23"/>
    <x v="158"/>
    <x v="0"/>
    <x v="0"/>
    <m/>
    <m/>
    <m/>
    <m/>
  </r>
  <r>
    <x v="1"/>
    <x v="8"/>
    <x v="7"/>
    <x v="19"/>
    <x v="19"/>
    <x v="1"/>
    <x v="1"/>
    <x v="201"/>
    <x v="41"/>
    <x v="43"/>
    <x v="28"/>
    <x v="156"/>
    <x v="56"/>
    <x v="3"/>
    <n v="7"/>
    <n v="7455"/>
    <n v="6.79"/>
    <n v="7231.35"/>
  </r>
  <r>
    <x v="1"/>
    <x v="8"/>
    <x v="7"/>
    <x v="19"/>
    <x v="19"/>
    <x v="1"/>
    <x v="0"/>
    <x v="202"/>
    <x v="44"/>
    <x v="46"/>
    <x v="23"/>
    <x v="159"/>
    <x v="0"/>
    <x v="0"/>
    <m/>
    <m/>
    <m/>
    <m/>
  </r>
  <r>
    <x v="1"/>
    <x v="8"/>
    <x v="7"/>
    <x v="19"/>
    <x v="19"/>
    <x v="1"/>
    <x v="1"/>
    <x v="203"/>
    <x v="41"/>
    <x v="43"/>
    <x v="31"/>
    <x v="73"/>
    <x v="58"/>
    <x v="3"/>
    <n v="3"/>
    <n v="189"/>
    <n v="2.91"/>
    <n v="183.33"/>
  </r>
  <r>
    <x v="1"/>
    <x v="8"/>
    <x v="7"/>
    <x v="19"/>
    <x v="19"/>
    <x v="1"/>
    <x v="0"/>
    <x v="204"/>
    <x v="45"/>
    <x v="47"/>
    <x v="23"/>
    <x v="160"/>
    <x v="0"/>
    <x v="0"/>
    <m/>
    <m/>
    <m/>
    <m/>
  </r>
  <r>
    <x v="1"/>
    <x v="8"/>
    <x v="7"/>
    <x v="19"/>
    <x v="19"/>
    <x v="1"/>
    <x v="1"/>
    <x v="205"/>
    <x v="41"/>
    <x v="43"/>
    <x v="36"/>
    <x v="161"/>
    <x v="56"/>
    <x v="3"/>
    <n v="1"/>
    <n v="1065"/>
    <n v="0.97"/>
    <n v="1033.05"/>
  </r>
  <r>
    <x v="1"/>
    <x v="8"/>
    <x v="7"/>
    <x v="20"/>
    <x v="20"/>
    <x v="1"/>
    <x v="0"/>
    <x v="206"/>
    <x v="46"/>
    <x v="48"/>
    <x v="23"/>
    <x v="162"/>
    <x v="0"/>
    <x v="0"/>
    <m/>
    <m/>
    <m/>
    <m/>
  </r>
  <r>
    <x v="1"/>
    <x v="8"/>
    <x v="7"/>
    <x v="20"/>
    <x v="20"/>
    <x v="1"/>
    <x v="0"/>
    <x v="207"/>
    <x v="47"/>
    <x v="49"/>
    <x v="23"/>
    <x v="163"/>
    <x v="0"/>
    <x v="0"/>
    <m/>
    <m/>
    <m/>
    <m/>
  </r>
  <r>
    <x v="1"/>
    <x v="8"/>
    <x v="7"/>
    <x v="20"/>
    <x v="20"/>
    <x v="1"/>
    <x v="1"/>
    <x v="208"/>
    <x v="46"/>
    <x v="48"/>
    <x v="32"/>
    <x v="164"/>
    <x v="33"/>
    <x v="7"/>
    <n v="5"/>
    <n v="2095"/>
    <n v="4.8499999999999996"/>
    <n v="2032.1499999999999"/>
  </r>
  <r>
    <x v="1"/>
    <x v="8"/>
    <x v="7"/>
    <x v="20"/>
    <x v="20"/>
    <x v="1"/>
    <x v="0"/>
    <x v="209"/>
    <x v="48"/>
    <x v="50"/>
    <x v="23"/>
    <x v="165"/>
    <x v="0"/>
    <x v="0"/>
    <m/>
    <m/>
    <m/>
    <m/>
  </r>
  <r>
    <x v="1"/>
    <x v="8"/>
    <x v="7"/>
    <x v="20"/>
    <x v="20"/>
    <x v="1"/>
    <x v="1"/>
    <x v="210"/>
    <x v="46"/>
    <x v="48"/>
    <x v="25"/>
    <x v="166"/>
    <x v="49"/>
    <x v="4"/>
    <n v="46"/>
    <n v="552"/>
    <n v="44.62"/>
    <n v="535.43999999999994"/>
  </r>
  <r>
    <x v="1"/>
    <x v="8"/>
    <x v="7"/>
    <x v="20"/>
    <x v="20"/>
    <x v="1"/>
    <x v="0"/>
    <x v="211"/>
    <x v="49"/>
    <x v="51"/>
    <x v="23"/>
    <x v="167"/>
    <x v="0"/>
    <x v="0"/>
    <m/>
    <m/>
    <m/>
    <m/>
  </r>
  <r>
    <x v="1"/>
    <x v="8"/>
    <x v="7"/>
    <x v="20"/>
    <x v="20"/>
    <x v="1"/>
    <x v="1"/>
    <x v="212"/>
    <x v="46"/>
    <x v="48"/>
    <x v="26"/>
    <x v="168"/>
    <x v="10"/>
    <x v="4"/>
    <n v="199"/>
    <n v="796"/>
    <n v="193.03"/>
    <n v="772.12"/>
  </r>
  <r>
    <x v="1"/>
    <x v="8"/>
    <x v="7"/>
    <x v="20"/>
    <x v="20"/>
    <x v="1"/>
    <x v="1"/>
    <x v="213"/>
    <x v="49"/>
    <x v="51"/>
    <x v="27"/>
    <x v="169"/>
    <x v="25"/>
    <x v="4"/>
    <n v="133"/>
    <n v="266"/>
    <n v="129.01"/>
    <n v="258.02"/>
  </r>
  <r>
    <x v="1"/>
    <x v="8"/>
    <x v="7"/>
    <x v="21"/>
    <x v="21"/>
    <x v="1"/>
    <x v="0"/>
    <x v="214"/>
    <x v="50"/>
    <x v="52"/>
    <x v="23"/>
    <x v="170"/>
    <x v="0"/>
    <x v="0"/>
    <m/>
    <m/>
    <m/>
    <m/>
  </r>
  <r>
    <x v="1"/>
    <x v="8"/>
    <x v="7"/>
    <x v="21"/>
    <x v="21"/>
    <x v="1"/>
    <x v="0"/>
    <x v="215"/>
    <x v="51"/>
    <x v="53"/>
    <x v="23"/>
    <x v="171"/>
    <x v="0"/>
    <x v="0"/>
    <m/>
    <m/>
    <m/>
    <m/>
  </r>
  <r>
    <x v="1"/>
    <x v="8"/>
    <x v="7"/>
    <x v="21"/>
    <x v="21"/>
    <x v="1"/>
    <x v="1"/>
    <x v="216"/>
    <x v="50"/>
    <x v="52"/>
    <x v="28"/>
    <x v="172"/>
    <x v="59"/>
    <x v="7"/>
    <m/>
    <n v="0"/>
    <n v="0"/>
    <n v="0"/>
  </r>
  <r>
    <x v="1"/>
    <x v="8"/>
    <x v="7"/>
    <x v="21"/>
    <x v="21"/>
    <x v="1"/>
    <x v="1"/>
    <x v="217"/>
    <x v="51"/>
    <x v="53"/>
    <x v="28"/>
    <x v="173"/>
    <x v="25"/>
    <x v="7"/>
    <n v="12"/>
    <n v="24"/>
    <n v="11.64"/>
    <n v="23.28"/>
  </r>
  <r>
    <x v="1"/>
    <x v="8"/>
    <x v="7"/>
    <x v="21"/>
    <x v="21"/>
    <x v="1"/>
    <x v="1"/>
    <x v="218"/>
    <x v="50"/>
    <x v="52"/>
    <x v="36"/>
    <x v="174"/>
    <x v="13"/>
    <x v="7"/>
    <m/>
    <n v="0"/>
    <n v="0"/>
    <n v="0"/>
  </r>
  <r>
    <x v="1"/>
    <x v="8"/>
    <x v="7"/>
    <x v="21"/>
    <x v="21"/>
    <x v="1"/>
    <x v="1"/>
    <x v="219"/>
    <x v="51"/>
    <x v="53"/>
    <x v="32"/>
    <x v="175"/>
    <x v="60"/>
    <x v="7"/>
    <m/>
    <n v="0"/>
    <n v="0"/>
    <n v="0"/>
  </r>
  <r>
    <x v="1"/>
    <x v="8"/>
    <x v="7"/>
    <x v="21"/>
    <x v="21"/>
    <x v="1"/>
    <x v="1"/>
    <x v="220"/>
    <x v="50"/>
    <x v="52"/>
    <x v="25"/>
    <x v="176"/>
    <x v="45"/>
    <x v="7"/>
    <n v="12"/>
    <n v="84"/>
    <n v="11.64"/>
    <n v="81.48"/>
  </r>
  <r>
    <x v="1"/>
    <x v="8"/>
    <x v="7"/>
    <x v="21"/>
    <x v="21"/>
    <x v="1"/>
    <x v="1"/>
    <x v="221"/>
    <x v="51"/>
    <x v="53"/>
    <x v="26"/>
    <x v="177"/>
    <x v="7"/>
    <x v="7"/>
    <m/>
    <n v="0"/>
    <n v="0"/>
    <n v="0"/>
  </r>
  <r>
    <x v="1"/>
    <x v="8"/>
    <x v="7"/>
    <x v="21"/>
    <x v="21"/>
    <x v="1"/>
    <x v="0"/>
    <x v="222"/>
    <x v="50"/>
    <x v="52"/>
    <x v="46"/>
    <x v="0"/>
    <x v="0"/>
    <x v="0"/>
    <m/>
    <m/>
    <m/>
    <m/>
  </r>
  <r>
    <x v="1"/>
    <x v="8"/>
    <x v="7"/>
    <x v="2"/>
    <x v="2"/>
    <x v="0"/>
    <x v="2"/>
    <x v="223"/>
    <x v="51"/>
    <x v="53"/>
    <x v="47"/>
    <x v="0"/>
    <x v="0"/>
    <x v="0"/>
    <s v="J.D"/>
    <n v="94637"/>
    <m/>
    <m/>
  </r>
  <r>
    <x v="1"/>
    <x v="9"/>
    <x v="8"/>
    <x v="22"/>
    <x v="22"/>
    <x v="1"/>
    <x v="0"/>
    <x v="224"/>
    <x v="50"/>
    <x v="52"/>
    <x v="23"/>
    <x v="0"/>
    <x v="61"/>
    <x v="0"/>
    <m/>
    <m/>
    <m/>
    <m/>
  </r>
  <r>
    <x v="1"/>
    <x v="9"/>
    <x v="8"/>
    <x v="22"/>
    <x v="22"/>
    <x v="1"/>
    <x v="0"/>
    <x v="225"/>
    <x v="51"/>
    <x v="53"/>
    <x v="23"/>
    <x v="0"/>
    <x v="62"/>
    <x v="0"/>
    <m/>
    <m/>
    <m/>
    <m/>
  </r>
  <r>
    <x v="1"/>
    <x v="9"/>
    <x v="8"/>
    <x v="22"/>
    <x v="22"/>
    <x v="1"/>
    <x v="0"/>
    <x v="226"/>
    <x v="50"/>
    <x v="52"/>
    <x v="24"/>
    <x v="178"/>
    <x v="3"/>
    <x v="1"/>
    <s v="Rate"/>
    <s v="Amount"/>
    <m/>
    <m/>
  </r>
  <r>
    <x v="1"/>
    <x v="9"/>
    <x v="8"/>
    <x v="22"/>
    <x v="22"/>
    <x v="1"/>
    <x v="0"/>
    <x v="227"/>
    <x v="51"/>
    <x v="53"/>
    <x v="23"/>
    <x v="0"/>
    <x v="0"/>
    <x v="0"/>
    <m/>
    <s v="J.D"/>
    <m/>
    <m/>
  </r>
  <r>
    <x v="1"/>
    <x v="9"/>
    <x v="8"/>
    <x v="22"/>
    <x v="22"/>
    <x v="1"/>
    <x v="0"/>
    <x v="228"/>
    <x v="52"/>
    <x v="54"/>
    <x v="23"/>
    <x v="179"/>
    <x v="0"/>
    <x v="0"/>
    <m/>
    <m/>
    <m/>
    <m/>
  </r>
  <r>
    <x v="1"/>
    <x v="9"/>
    <x v="8"/>
    <x v="22"/>
    <x v="22"/>
    <x v="1"/>
    <x v="0"/>
    <x v="229"/>
    <x v="53"/>
    <x v="55"/>
    <x v="23"/>
    <x v="180"/>
    <x v="0"/>
    <x v="0"/>
    <m/>
    <m/>
    <m/>
    <m/>
  </r>
  <r>
    <x v="1"/>
    <x v="9"/>
    <x v="8"/>
    <x v="22"/>
    <x v="22"/>
    <x v="1"/>
    <x v="1"/>
    <x v="230"/>
    <x v="52"/>
    <x v="54"/>
    <x v="25"/>
    <x v="181"/>
    <x v="13"/>
    <x v="4"/>
    <m/>
    <n v="0"/>
    <n v="0"/>
    <n v="0"/>
  </r>
  <r>
    <x v="1"/>
    <x v="9"/>
    <x v="8"/>
    <x v="22"/>
    <x v="22"/>
    <x v="1"/>
    <x v="1"/>
    <x v="231"/>
    <x v="53"/>
    <x v="55"/>
    <x v="26"/>
    <x v="182"/>
    <x v="4"/>
    <x v="4"/>
    <m/>
    <n v="0"/>
    <n v="0"/>
    <n v="0"/>
  </r>
  <r>
    <x v="1"/>
    <x v="9"/>
    <x v="8"/>
    <x v="22"/>
    <x v="22"/>
    <x v="1"/>
    <x v="1"/>
    <x v="232"/>
    <x v="52"/>
    <x v="54"/>
    <x v="27"/>
    <x v="183"/>
    <x v="4"/>
    <x v="4"/>
    <m/>
    <n v="0"/>
    <n v="0"/>
    <n v="0"/>
  </r>
  <r>
    <x v="1"/>
    <x v="9"/>
    <x v="8"/>
    <x v="22"/>
    <x v="22"/>
    <x v="1"/>
    <x v="1"/>
    <x v="233"/>
    <x v="53"/>
    <x v="55"/>
    <x v="28"/>
    <x v="184"/>
    <x v="4"/>
    <x v="4"/>
    <m/>
    <n v="0"/>
    <n v="0"/>
    <n v="0"/>
  </r>
  <r>
    <x v="1"/>
    <x v="9"/>
    <x v="8"/>
    <x v="22"/>
    <x v="22"/>
    <x v="1"/>
    <x v="1"/>
    <x v="234"/>
    <x v="52"/>
    <x v="54"/>
    <x v="31"/>
    <x v="185"/>
    <x v="25"/>
    <x v="4"/>
    <m/>
    <n v="0"/>
    <n v="0"/>
    <n v="0"/>
  </r>
  <r>
    <x v="1"/>
    <x v="9"/>
    <x v="8"/>
    <x v="22"/>
    <x v="22"/>
    <x v="1"/>
    <x v="1"/>
    <x v="235"/>
    <x v="53"/>
    <x v="55"/>
    <x v="36"/>
    <x v="186"/>
    <x v="4"/>
    <x v="4"/>
    <m/>
    <n v="0"/>
    <n v="0"/>
    <n v="0"/>
  </r>
  <r>
    <x v="1"/>
    <x v="9"/>
    <x v="8"/>
    <x v="22"/>
    <x v="22"/>
    <x v="1"/>
    <x v="1"/>
    <x v="236"/>
    <x v="52"/>
    <x v="54"/>
    <x v="32"/>
    <x v="187"/>
    <x v="4"/>
    <x v="4"/>
    <m/>
    <n v="0"/>
    <n v="0"/>
    <n v="0"/>
  </r>
  <r>
    <x v="1"/>
    <x v="9"/>
    <x v="8"/>
    <x v="22"/>
    <x v="22"/>
    <x v="1"/>
    <x v="1"/>
    <x v="237"/>
    <x v="53"/>
    <x v="55"/>
    <x v="33"/>
    <x v="188"/>
    <x v="15"/>
    <x v="4"/>
    <m/>
    <n v="0"/>
    <n v="0"/>
    <n v="0"/>
  </r>
  <r>
    <x v="1"/>
    <x v="9"/>
    <x v="8"/>
    <x v="22"/>
    <x v="22"/>
    <x v="1"/>
    <x v="1"/>
    <x v="238"/>
    <x v="52"/>
    <x v="54"/>
    <x v="25"/>
    <x v="189"/>
    <x v="4"/>
    <x v="4"/>
    <n v="359"/>
    <n v="359"/>
    <n v="348.23"/>
    <n v="348.23"/>
  </r>
  <r>
    <x v="1"/>
    <x v="9"/>
    <x v="8"/>
    <x v="22"/>
    <x v="22"/>
    <x v="1"/>
    <x v="1"/>
    <x v="239"/>
    <x v="53"/>
    <x v="55"/>
    <x v="37"/>
    <x v="190"/>
    <x v="4"/>
    <x v="4"/>
    <m/>
    <n v="0"/>
    <n v="0"/>
    <n v="0"/>
  </r>
  <r>
    <x v="1"/>
    <x v="9"/>
    <x v="8"/>
    <x v="22"/>
    <x v="22"/>
    <x v="1"/>
    <x v="0"/>
    <x v="240"/>
    <x v="54"/>
    <x v="56"/>
    <x v="23"/>
    <x v="191"/>
    <x v="0"/>
    <x v="0"/>
    <m/>
    <m/>
    <m/>
    <m/>
  </r>
  <r>
    <x v="1"/>
    <x v="9"/>
    <x v="8"/>
    <x v="22"/>
    <x v="22"/>
    <x v="1"/>
    <x v="1"/>
    <x v="241"/>
    <x v="53"/>
    <x v="55"/>
    <x v="25"/>
    <x v="192"/>
    <x v="4"/>
    <x v="4"/>
    <n v="518"/>
    <n v="518"/>
    <n v="502.46"/>
    <n v="502.46"/>
  </r>
  <r>
    <x v="1"/>
    <x v="9"/>
    <x v="8"/>
    <x v="22"/>
    <x v="22"/>
    <x v="1"/>
    <x v="1"/>
    <x v="242"/>
    <x v="54"/>
    <x v="56"/>
    <x v="26"/>
    <x v="193"/>
    <x v="4"/>
    <x v="4"/>
    <m/>
    <n v="0"/>
    <n v="0"/>
    <n v="0"/>
  </r>
  <r>
    <x v="1"/>
    <x v="9"/>
    <x v="8"/>
    <x v="22"/>
    <x v="22"/>
    <x v="1"/>
    <x v="1"/>
    <x v="243"/>
    <x v="53"/>
    <x v="55"/>
    <x v="27"/>
    <x v="194"/>
    <x v="25"/>
    <x v="4"/>
    <m/>
    <n v="0"/>
    <n v="0"/>
    <n v="0"/>
  </r>
  <r>
    <x v="1"/>
    <x v="9"/>
    <x v="8"/>
    <x v="22"/>
    <x v="22"/>
    <x v="1"/>
    <x v="1"/>
    <x v="244"/>
    <x v="54"/>
    <x v="56"/>
    <x v="28"/>
    <x v="195"/>
    <x v="4"/>
    <x v="4"/>
    <m/>
    <n v="0"/>
    <n v="0"/>
    <n v="0"/>
  </r>
  <r>
    <x v="1"/>
    <x v="9"/>
    <x v="8"/>
    <x v="22"/>
    <x v="22"/>
    <x v="1"/>
    <x v="1"/>
    <x v="245"/>
    <x v="53"/>
    <x v="55"/>
    <x v="26"/>
    <x v="196"/>
    <x v="13"/>
    <x v="4"/>
    <n v="398"/>
    <n v="1194"/>
    <n v="386.06"/>
    <n v="1158.18"/>
  </r>
  <r>
    <x v="1"/>
    <x v="9"/>
    <x v="8"/>
    <x v="22"/>
    <x v="22"/>
    <x v="1"/>
    <x v="1"/>
    <x v="246"/>
    <x v="54"/>
    <x v="56"/>
    <x v="36"/>
    <x v="197"/>
    <x v="4"/>
    <x v="4"/>
    <m/>
    <n v="0"/>
    <n v="0"/>
    <n v="0"/>
  </r>
  <r>
    <x v="1"/>
    <x v="9"/>
    <x v="8"/>
    <x v="22"/>
    <x v="22"/>
    <x v="1"/>
    <x v="1"/>
    <x v="247"/>
    <x v="53"/>
    <x v="55"/>
    <x v="27"/>
    <x v="198"/>
    <x v="4"/>
    <x v="4"/>
    <n v="996"/>
    <n v="996"/>
    <n v="966.12"/>
    <n v="966.12"/>
  </r>
  <r>
    <x v="1"/>
    <x v="9"/>
    <x v="8"/>
    <x v="22"/>
    <x v="22"/>
    <x v="1"/>
    <x v="0"/>
    <x v="248"/>
    <x v="55"/>
    <x v="57"/>
    <x v="23"/>
    <x v="199"/>
    <x v="0"/>
    <x v="0"/>
    <m/>
    <m/>
    <m/>
    <m/>
  </r>
  <r>
    <x v="1"/>
    <x v="9"/>
    <x v="8"/>
    <x v="22"/>
    <x v="22"/>
    <x v="1"/>
    <x v="1"/>
    <x v="249"/>
    <x v="53"/>
    <x v="55"/>
    <x v="25"/>
    <x v="200"/>
    <x v="25"/>
    <x v="4"/>
    <n v="850"/>
    <n v="1700"/>
    <n v="824.5"/>
    <n v="1649"/>
  </r>
  <r>
    <x v="1"/>
    <x v="9"/>
    <x v="8"/>
    <x v="22"/>
    <x v="22"/>
    <x v="1"/>
    <x v="1"/>
    <x v="250"/>
    <x v="55"/>
    <x v="57"/>
    <x v="26"/>
    <x v="201"/>
    <x v="4"/>
    <x v="4"/>
    <m/>
    <n v="0"/>
    <n v="0"/>
    <n v="0"/>
  </r>
  <r>
    <x v="1"/>
    <x v="9"/>
    <x v="8"/>
    <x v="22"/>
    <x v="22"/>
    <x v="1"/>
    <x v="1"/>
    <x v="251"/>
    <x v="53"/>
    <x v="55"/>
    <x v="27"/>
    <x v="202"/>
    <x v="4"/>
    <x v="4"/>
    <m/>
    <n v="0"/>
    <n v="0"/>
    <n v="0"/>
  </r>
  <r>
    <x v="1"/>
    <x v="9"/>
    <x v="8"/>
    <x v="22"/>
    <x v="22"/>
    <x v="1"/>
    <x v="0"/>
    <x v="252"/>
    <x v="56"/>
    <x v="58"/>
    <x v="23"/>
    <x v="203"/>
    <x v="0"/>
    <x v="0"/>
    <m/>
    <m/>
    <m/>
    <m/>
  </r>
  <r>
    <x v="1"/>
    <x v="9"/>
    <x v="8"/>
    <x v="22"/>
    <x v="22"/>
    <x v="1"/>
    <x v="1"/>
    <x v="253"/>
    <x v="53"/>
    <x v="55"/>
    <x v="28"/>
    <x v="204"/>
    <x v="4"/>
    <x v="4"/>
    <m/>
    <n v="0"/>
    <n v="0"/>
    <n v="0"/>
  </r>
  <r>
    <x v="1"/>
    <x v="9"/>
    <x v="8"/>
    <x v="22"/>
    <x v="22"/>
    <x v="1"/>
    <x v="1"/>
    <x v="254"/>
    <x v="56"/>
    <x v="58"/>
    <x v="31"/>
    <x v="205"/>
    <x v="25"/>
    <x v="4"/>
    <m/>
    <n v="0"/>
    <n v="0"/>
    <n v="0"/>
  </r>
  <r>
    <x v="1"/>
    <x v="9"/>
    <x v="8"/>
    <x v="22"/>
    <x v="22"/>
    <x v="1"/>
    <x v="1"/>
    <x v="255"/>
    <x v="53"/>
    <x v="55"/>
    <x v="36"/>
    <x v="206"/>
    <x v="25"/>
    <x v="4"/>
    <m/>
    <n v="0"/>
    <n v="0"/>
    <n v="0"/>
  </r>
  <r>
    <x v="1"/>
    <x v="9"/>
    <x v="8"/>
    <x v="22"/>
    <x v="22"/>
    <x v="1"/>
    <x v="1"/>
    <x v="256"/>
    <x v="56"/>
    <x v="58"/>
    <x v="32"/>
    <x v="207"/>
    <x v="4"/>
    <x v="4"/>
    <m/>
    <n v="0"/>
    <n v="0"/>
    <n v="0"/>
  </r>
  <r>
    <x v="1"/>
    <x v="9"/>
    <x v="8"/>
    <x v="22"/>
    <x v="22"/>
    <x v="1"/>
    <x v="0"/>
    <x v="257"/>
    <x v="57"/>
    <x v="59"/>
    <x v="23"/>
    <x v="208"/>
    <x v="0"/>
    <x v="0"/>
    <m/>
    <m/>
    <m/>
    <m/>
  </r>
  <r>
    <x v="1"/>
    <x v="9"/>
    <x v="8"/>
    <x v="22"/>
    <x v="22"/>
    <x v="1"/>
    <x v="1"/>
    <x v="258"/>
    <x v="56"/>
    <x v="58"/>
    <x v="26"/>
    <x v="209"/>
    <x v="63"/>
    <x v="7"/>
    <n v="23"/>
    <n v="6900"/>
    <n v="22.31"/>
    <n v="6693"/>
  </r>
  <r>
    <x v="1"/>
    <x v="9"/>
    <x v="8"/>
    <x v="22"/>
    <x v="22"/>
    <x v="1"/>
    <x v="1"/>
    <x v="259"/>
    <x v="57"/>
    <x v="59"/>
    <x v="34"/>
    <x v="210"/>
    <x v="45"/>
    <x v="7"/>
    <m/>
    <m/>
    <n v="0"/>
    <n v="0"/>
  </r>
  <r>
    <x v="1"/>
    <x v="9"/>
    <x v="8"/>
    <x v="22"/>
    <x v="22"/>
    <x v="1"/>
    <x v="0"/>
    <x v="260"/>
    <x v="58"/>
    <x v="60"/>
    <x v="23"/>
    <x v="211"/>
    <x v="0"/>
    <x v="0"/>
    <m/>
    <m/>
    <m/>
    <m/>
  </r>
  <r>
    <x v="1"/>
    <x v="9"/>
    <x v="8"/>
    <x v="22"/>
    <x v="22"/>
    <x v="1"/>
    <x v="1"/>
    <x v="261"/>
    <x v="57"/>
    <x v="59"/>
    <x v="25"/>
    <x v="212"/>
    <x v="64"/>
    <x v="7"/>
    <m/>
    <m/>
    <n v="0"/>
    <n v="0"/>
  </r>
  <r>
    <x v="1"/>
    <x v="9"/>
    <x v="8"/>
    <x v="22"/>
    <x v="22"/>
    <x v="1"/>
    <x v="1"/>
    <x v="262"/>
    <x v="58"/>
    <x v="60"/>
    <x v="26"/>
    <x v="213"/>
    <x v="65"/>
    <x v="7"/>
    <m/>
    <m/>
    <n v="0"/>
    <n v="0"/>
  </r>
  <r>
    <x v="1"/>
    <x v="9"/>
    <x v="8"/>
    <x v="22"/>
    <x v="22"/>
    <x v="1"/>
    <x v="1"/>
    <x v="263"/>
    <x v="57"/>
    <x v="59"/>
    <x v="27"/>
    <x v="214"/>
    <x v="66"/>
    <x v="7"/>
    <m/>
    <m/>
    <n v="0"/>
    <n v="0"/>
  </r>
  <r>
    <x v="1"/>
    <x v="9"/>
    <x v="8"/>
    <x v="22"/>
    <x v="22"/>
    <x v="1"/>
    <x v="1"/>
    <x v="264"/>
    <x v="58"/>
    <x v="60"/>
    <x v="25"/>
    <x v="215"/>
    <x v="15"/>
    <x v="7"/>
    <n v="40"/>
    <n v="200"/>
    <n v="38.799999999999997"/>
    <n v="194"/>
  </r>
  <r>
    <x v="1"/>
    <x v="9"/>
    <x v="8"/>
    <x v="23"/>
    <x v="23"/>
    <x v="1"/>
    <x v="0"/>
    <x v="265"/>
    <x v="59"/>
    <x v="61"/>
    <x v="23"/>
    <x v="216"/>
    <x v="0"/>
    <x v="0"/>
    <m/>
    <m/>
    <m/>
    <m/>
  </r>
  <r>
    <x v="1"/>
    <x v="9"/>
    <x v="8"/>
    <x v="23"/>
    <x v="23"/>
    <x v="1"/>
    <x v="0"/>
    <x v="266"/>
    <x v="60"/>
    <x v="62"/>
    <x v="23"/>
    <x v="217"/>
    <x v="0"/>
    <x v="0"/>
    <m/>
    <m/>
    <m/>
    <m/>
  </r>
  <r>
    <x v="1"/>
    <x v="9"/>
    <x v="8"/>
    <x v="23"/>
    <x v="23"/>
    <x v="1"/>
    <x v="1"/>
    <x v="267"/>
    <x v="59"/>
    <x v="61"/>
    <x v="31"/>
    <x v="218"/>
    <x v="10"/>
    <x v="4"/>
    <m/>
    <m/>
    <n v="0"/>
    <n v="0"/>
  </r>
  <r>
    <x v="1"/>
    <x v="9"/>
    <x v="8"/>
    <x v="23"/>
    <x v="23"/>
    <x v="1"/>
    <x v="0"/>
    <x v="268"/>
    <x v="61"/>
    <x v="63"/>
    <x v="23"/>
    <x v="219"/>
    <x v="0"/>
    <x v="0"/>
    <m/>
    <m/>
    <m/>
    <m/>
  </r>
  <r>
    <x v="1"/>
    <x v="9"/>
    <x v="8"/>
    <x v="23"/>
    <x v="23"/>
    <x v="1"/>
    <x v="1"/>
    <x v="269"/>
    <x v="59"/>
    <x v="61"/>
    <x v="25"/>
    <x v="220"/>
    <x v="13"/>
    <x v="4"/>
    <n v="398"/>
    <n v="1194"/>
    <n v="386.06"/>
    <n v="1158.18"/>
  </r>
  <r>
    <x v="1"/>
    <x v="9"/>
    <x v="8"/>
    <x v="23"/>
    <x v="23"/>
    <x v="1"/>
    <x v="1"/>
    <x v="270"/>
    <x v="61"/>
    <x v="63"/>
    <x v="26"/>
    <x v="221"/>
    <x v="25"/>
    <x v="4"/>
    <m/>
    <n v="0"/>
    <n v="0"/>
    <n v="0"/>
  </r>
  <r>
    <x v="1"/>
    <x v="9"/>
    <x v="8"/>
    <x v="23"/>
    <x v="23"/>
    <x v="1"/>
    <x v="1"/>
    <x v="271"/>
    <x v="59"/>
    <x v="61"/>
    <x v="27"/>
    <x v="222"/>
    <x v="4"/>
    <x v="4"/>
    <m/>
    <n v="0"/>
    <n v="0"/>
    <n v="0"/>
  </r>
  <r>
    <x v="1"/>
    <x v="9"/>
    <x v="8"/>
    <x v="23"/>
    <x v="23"/>
    <x v="1"/>
    <x v="1"/>
    <x v="272"/>
    <x v="61"/>
    <x v="63"/>
    <x v="26"/>
    <x v="223"/>
    <x v="4"/>
    <x v="4"/>
    <n v="425"/>
    <n v="425"/>
    <n v="412.25"/>
    <n v="412.25"/>
  </r>
  <r>
    <x v="1"/>
    <x v="9"/>
    <x v="8"/>
    <x v="23"/>
    <x v="23"/>
    <x v="1"/>
    <x v="1"/>
    <x v="273"/>
    <x v="59"/>
    <x v="61"/>
    <x v="31"/>
    <x v="224"/>
    <x v="15"/>
    <x v="4"/>
    <m/>
    <n v="0"/>
    <n v="0"/>
    <n v="0"/>
  </r>
  <r>
    <x v="1"/>
    <x v="9"/>
    <x v="8"/>
    <x v="23"/>
    <x v="23"/>
    <x v="1"/>
    <x v="1"/>
    <x v="274"/>
    <x v="61"/>
    <x v="63"/>
    <x v="27"/>
    <x v="225"/>
    <x v="67"/>
    <x v="4"/>
    <n v="451"/>
    <n v="4059"/>
    <n v="437.46999999999997"/>
    <n v="3937.2299999999996"/>
  </r>
  <r>
    <x v="1"/>
    <x v="9"/>
    <x v="8"/>
    <x v="23"/>
    <x v="23"/>
    <x v="1"/>
    <x v="1"/>
    <x v="275"/>
    <x v="59"/>
    <x v="61"/>
    <x v="28"/>
    <x v="226"/>
    <x v="19"/>
    <x v="4"/>
    <n v="531"/>
    <n v="3186"/>
    <n v="515.06999999999994"/>
    <n v="3090.4199999999996"/>
  </r>
  <r>
    <x v="1"/>
    <x v="9"/>
    <x v="8"/>
    <x v="23"/>
    <x v="23"/>
    <x v="1"/>
    <x v="1"/>
    <x v="276"/>
    <x v="61"/>
    <x v="63"/>
    <x v="33"/>
    <x v="227"/>
    <x v="4"/>
    <x v="4"/>
    <m/>
    <n v="0"/>
    <n v="0"/>
    <n v="0"/>
  </r>
  <r>
    <x v="1"/>
    <x v="9"/>
    <x v="8"/>
    <x v="23"/>
    <x v="23"/>
    <x v="1"/>
    <x v="1"/>
    <x v="277"/>
    <x v="59"/>
    <x v="61"/>
    <x v="31"/>
    <x v="228"/>
    <x v="4"/>
    <x v="4"/>
    <n v="451"/>
    <n v="451"/>
    <n v="437.46999999999997"/>
    <n v="437.46999999999997"/>
  </r>
  <r>
    <x v="1"/>
    <x v="9"/>
    <x v="8"/>
    <x v="23"/>
    <x v="23"/>
    <x v="1"/>
    <x v="0"/>
    <x v="278"/>
    <x v="62"/>
    <x v="64"/>
    <x v="23"/>
    <x v="229"/>
    <x v="0"/>
    <x v="0"/>
    <m/>
    <m/>
    <m/>
    <m/>
  </r>
  <r>
    <x v="1"/>
    <x v="9"/>
    <x v="8"/>
    <x v="23"/>
    <x v="23"/>
    <x v="1"/>
    <x v="1"/>
    <x v="279"/>
    <x v="59"/>
    <x v="61"/>
    <x v="25"/>
    <x v="230"/>
    <x v="4"/>
    <x v="4"/>
    <m/>
    <m/>
    <n v="0"/>
    <n v="0"/>
  </r>
  <r>
    <x v="1"/>
    <x v="9"/>
    <x v="8"/>
    <x v="23"/>
    <x v="23"/>
    <x v="1"/>
    <x v="0"/>
    <x v="280"/>
    <x v="63"/>
    <x v="65"/>
    <x v="23"/>
    <x v="231"/>
    <x v="0"/>
    <x v="0"/>
    <m/>
    <m/>
    <m/>
    <m/>
  </r>
  <r>
    <x v="1"/>
    <x v="9"/>
    <x v="8"/>
    <x v="23"/>
    <x v="23"/>
    <x v="1"/>
    <x v="1"/>
    <x v="281"/>
    <x v="59"/>
    <x v="61"/>
    <x v="26"/>
    <x v="232"/>
    <x v="4"/>
    <x v="4"/>
    <m/>
    <m/>
    <n v="0"/>
    <n v="0"/>
  </r>
  <r>
    <x v="1"/>
    <x v="9"/>
    <x v="8"/>
    <x v="23"/>
    <x v="23"/>
    <x v="1"/>
    <x v="1"/>
    <x v="282"/>
    <x v="63"/>
    <x v="65"/>
    <x v="27"/>
    <x v="233"/>
    <x v="25"/>
    <x v="4"/>
    <m/>
    <m/>
    <n v="0"/>
    <n v="0"/>
  </r>
  <r>
    <x v="1"/>
    <x v="9"/>
    <x v="8"/>
    <x v="23"/>
    <x v="23"/>
    <x v="1"/>
    <x v="1"/>
    <x v="283"/>
    <x v="59"/>
    <x v="61"/>
    <x v="28"/>
    <x v="230"/>
    <x v="4"/>
    <x v="4"/>
    <m/>
    <m/>
    <n v="0"/>
    <n v="0"/>
  </r>
  <r>
    <x v="1"/>
    <x v="9"/>
    <x v="8"/>
    <x v="23"/>
    <x v="23"/>
    <x v="1"/>
    <x v="1"/>
    <x v="284"/>
    <x v="63"/>
    <x v="65"/>
    <x v="25"/>
    <x v="234"/>
    <x v="4"/>
    <x v="4"/>
    <n v="929"/>
    <n v="929"/>
    <n v="901.13"/>
    <n v="901.13"/>
  </r>
  <r>
    <x v="1"/>
    <x v="9"/>
    <x v="8"/>
    <x v="23"/>
    <x v="23"/>
    <x v="1"/>
    <x v="1"/>
    <x v="285"/>
    <x v="59"/>
    <x v="61"/>
    <x v="26"/>
    <x v="235"/>
    <x v="25"/>
    <x v="4"/>
    <n v="929"/>
    <n v="1858"/>
    <n v="901.13"/>
    <n v="1802.26"/>
  </r>
  <r>
    <x v="1"/>
    <x v="9"/>
    <x v="8"/>
    <x v="23"/>
    <x v="23"/>
    <x v="1"/>
    <x v="1"/>
    <x v="286"/>
    <x v="63"/>
    <x v="65"/>
    <x v="25"/>
    <x v="236"/>
    <x v="15"/>
    <x v="4"/>
    <m/>
    <m/>
    <n v="0"/>
    <n v="0"/>
  </r>
  <r>
    <x v="1"/>
    <x v="9"/>
    <x v="8"/>
    <x v="23"/>
    <x v="23"/>
    <x v="1"/>
    <x v="1"/>
    <x v="287"/>
    <x v="59"/>
    <x v="61"/>
    <x v="26"/>
    <x v="237"/>
    <x v="25"/>
    <x v="4"/>
    <m/>
    <m/>
    <n v="0"/>
    <n v="0"/>
  </r>
  <r>
    <x v="1"/>
    <x v="9"/>
    <x v="8"/>
    <x v="23"/>
    <x v="23"/>
    <x v="1"/>
    <x v="1"/>
    <x v="288"/>
    <x v="63"/>
    <x v="65"/>
    <x v="25"/>
    <x v="238"/>
    <x v="19"/>
    <x v="4"/>
    <n v="1328"/>
    <n v="7968"/>
    <n v="1288.1599999999999"/>
    <n v="7728.9599999999991"/>
  </r>
  <r>
    <x v="1"/>
    <x v="9"/>
    <x v="8"/>
    <x v="23"/>
    <x v="23"/>
    <x v="1"/>
    <x v="1"/>
    <x v="289"/>
    <x v="59"/>
    <x v="61"/>
    <x v="26"/>
    <x v="239"/>
    <x v="25"/>
    <x v="4"/>
    <n v="1992"/>
    <n v="3984"/>
    <n v="1932.24"/>
    <n v="3864.48"/>
  </r>
  <r>
    <x v="1"/>
    <x v="9"/>
    <x v="8"/>
    <x v="23"/>
    <x v="23"/>
    <x v="1"/>
    <x v="0"/>
    <x v="290"/>
    <x v="64"/>
    <x v="66"/>
    <x v="23"/>
    <x v="240"/>
    <x v="0"/>
    <x v="0"/>
    <m/>
    <m/>
    <m/>
    <m/>
  </r>
  <r>
    <x v="1"/>
    <x v="9"/>
    <x v="8"/>
    <x v="23"/>
    <x v="23"/>
    <x v="1"/>
    <x v="1"/>
    <x v="291"/>
    <x v="59"/>
    <x v="61"/>
    <x v="27"/>
    <x v="241"/>
    <x v="14"/>
    <x v="7"/>
    <n v="70"/>
    <n v="700"/>
    <n v="67.899999999999991"/>
    <n v="678.99999999999989"/>
  </r>
  <r>
    <x v="1"/>
    <x v="9"/>
    <x v="8"/>
    <x v="23"/>
    <x v="23"/>
    <x v="1"/>
    <x v="0"/>
    <x v="292"/>
    <x v="65"/>
    <x v="67"/>
    <x v="23"/>
    <x v="242"/>
    <x v="0"/>
    <x v="0"/>
    <m/>
    <m/>
    <m/>
    <m/>
  </r>
  <r>
    <x v="1"/>
    <x v="9"/>
    <x v="8"/>
    <x v="23"/>
    <x v="23"/>
    <x v="1"/>
    <x v="1"/>
    <x v="293"/>
    <x v="59"/>
    <x v="61"/>
    <x v="36"/>
    <x v="243"/>
    <x v="19"/>
    <x v="7"/>
    <m/>
    <m/>
    <n v="0"/>
    <n v="0"/>
  </r>
  <r>
    <x v="1"/>
    <x v="9"/>
    <x v="8"/>
    <x v="23"/>
    <x v="23"/>
    <x v="1"/>
    <x v="0"/>
    <x v="294"/>
    <x v="66"/>
    <x v="68"/>
    <x v="23"/>
    <x v="244"/>
    <x v="0"/>
    <x v="0"/>
    <m/>
    <m/>
    <m/>
    <m/>
  </r>
  <r>
    <x v="1"/>
    <x v="9"/>
    <x v="8"/>
    <x v="23"/>
    <x v="23"/>
    <x v="1"/>
    <x v="1"/>
    <x v="295"/>
    <x v="59"/>
    <x v="61"/>
    <x v="28"/>
    <x v="245"/>
    <x v="68"/>
    <x v="7"/>
    <n v="16"/>
    <n v="768"/>
    <n v="15.52"/>
    <n v="744.96"/>
  </r>
  <r>
    <x v="1"/>
    <x v="9"/>
    <x v="8"/>
    <x v="24"/>
    <x v="24"/>
    <x v="1"/>
    <x v="0"/>
    <x v="296"/>
    <x v="67"/>
    <x v="69"/>
    <x v="23"/>
    <x v="246"/>
    <x v="0"/>
    <x v="0"/>
    <m/>
    <m/>
    <m/>
    <m/>
  </r>
  <r>
    <x v="1"/>
    <x v="9"/>
    <x v="8"/>
    <x v="24"/>
    <x v="24"/>
    <x v="1"/>
    <x v="0"/>
    <x v="297"/>
    <x v="68"/>
    <x v="70"/>
    <x v="23"/>
    <x v="247"/>
    <x v="0"/>
    <x v="0"/>
    <m/>
    <m/>
    <m/>
    <m/>
  </r>
  <r>
    <x v="1"/>
    <x v="9"/>
    <x v="8"/>
    <x v="24"/>
    <x v="24"/>
    <x v="1"/>
    <x v="1"/>
    <x v="298"/>
    <x v="67"/>
    <x v="69"/>
    <x v="25"/>
    <x v="248"/>
    <x v="25"/>
    <x v="4"/>
    <n v="332"/>
    <n v="664"/>
    <n v="322.03999999999996"/>
    <n v="644.07999999999993"/>
  </r>
  <r>
    <x v="1"/>
    <x v="9"/>
    <x v="8"/>
    <x v="24"/>
    <x v="24"/>
    <x v="1"/>
    <x v="0"/>
    <x v="299"/>
    <x v="69"/>
    <x v="71"/>
    <x v="23"/>
    <x v="249"/>
    <x v="0"/>
    <x v="0"/>
    <m/>
    <m/>
    <m/>
    <m/>
  </r>
  <r>
    <x v="1"/>
    <x v="9"/>
    <x v="8"/>
    <x v="24"/>
    <x v="24"/>
    <x v="1"/>
    <x v="1"/>
    <x v="300"/>
    <x v="67"/>
    <x v="69"/>
    <x v="26"/>
    <x v="250"/>
    <x v="4"/>
    <x v="4"/>
    <n v="332"/>
    <n v="332"/>
    <n v="322.03999999999996"/>
    <n v="322.03999999999996"/>
  </r>
  <r>
    <x v="1"/>
    <x v="9"/>
    <x v="8"/>
    <x v="24"/>
    <x v="24"/>
    <x v="1"/>
    <x v="0"/>
    <x v="301"/>
    <x v="70"/>
    <x v="72"/>
    <x v="23"/>
    <x v="251"/>
    <x v="0"/>
    <x v="0"/>
    <m/>
    <n v="0"/>
    <m/>
    <m/>
  </r>
  <r>
    <x v="1"/>
    <x v="9"/>
    <x v="8"/>
    <x v="24"/>
    <x v="24"/>
    <x v="1"/>
    <x v="1"/>
    <x v="302"/>
    <x v="67"/>
    <x v="69"/>
    <x v="27"/>
    <x v="252"/>
    <x v="25"/>
    <x v="4"/>
    <m/>
    <n v="0"/>
    <n v="0"/>
    <n v="0"/>
  </r>
  <r>
    <x v="1"/>
    <x v="9"/>
    <x v="8"/>
    <x v="24"/>
    <x v="24"/>
    <x v="1"/>
    <x v="1"/>
    <x v="303"/>
    <x v="70"/>
    <x v="72"/>
    <x v="27"/>
    <x v="253"/>
    <x v="4"/>
    <x v="4"/>
    <n v="850"/>
    <n v="850"/>
    <n v="824.5"/>
    <n v="824.5"/>
  </r>
  <r>
    <x v="1"/>
    <x v="9"/>
    <x v="8"/>
    <x v="25"/>
    <x v="25"/>
    <x v="1"/>
    <x v="0"/>
    <x v="304"/>
    <x v="71"/>
    <x v="73"/>
    <x v="23"/>
    <x v="254"/>
    <x v="0"/>
    <x v="0"/>
    <m/>
    <m/>
    <m/>
    <m/>
  </r>
  <r>
    <x v="1"/>
    <x v="9"/>
    <x v="8"/>
    <x v="25"/>
    <x v="25"/>
    <x v="1"/>
    <x v="0"/>
    <x v="305"/>
    <x v="72"/>
    <x v="74"/>
    <x v="23"/>
    <x v="255"/>
    <x v="0"/>
    <x v="0"/>
    <m/>
    <m/>
    <m/>
    <m/>
  </r>
  <r>
    <x v="1"/>
    <x v="9"/>
    <x v="8"/>
    <x v="25"/>
    <x v="25"/>
    <x v="1"/>
    <x v="1"/>
    <x v="306"/>
    <x v="71"/>
    <x v="73"/>
    <x v="25"/>
    <x v="256"/>
    <x v="19"/>
    <x v="4"/>
    <n v="2272"/>
    <n v="13632"/>
    <n v="2203.84"/>
    <n v="13223.04"/>
  </r>
  <r>
    <x v="1"/>
    <x v="9"/>
    <x v="8"/>
    <x v="25"/>
    <x v="25"/>
    <x v="1"/>
    <x v="1"/>
    <x v="307"/>
    <x v="72"/>
    <x v="74"/>
    <x v="26"/>
    <x v="257"/>
    <x v="4"/>
    <x v="4"/>
    <n v="3983"/>
    <n v="3983"/>
    <n v="3863.5099999999998"/>
    <n v="3863.5099999999998"/>
  </r>
  <r>
    <x v="1"/>
    <x v="9"/>
    <x v="8"/>
    <x v="25"/>
    <x v="25"/>
    <x v="1"/>
    <x v="1"/>
    <x v="308"/>
    <x v="71"/>
    <x v="73"/>
    <x v="27"/>
    <x v="258"/>
    <x v="4"/>
    <x v="4"/>
    <n v="4396"/>
    <n v="4396"/>
    <n v="4264.12"/>
    <n v="4264.12"/>
  </r>
  <r>
    <x v="1"/>
    <x v="9"/>
    <x v="8"/>
    <x v="26"/>
    <x v="26"/>
    <x v="1"/>
    <x v="0"/>
    <x v="309"/>
    <x v="73"/>
    <x v="75"/>
    <x v="23"/>
    <x v="259"/>
    <x v="0"/>
    <x v="0"/>
    <m/>
    <m/>
    <m/>
    <m/>
  </r>
  <r>
    <x v="1"/>
    <x v="9"/>
    <x v="8"/>
    <x v="26"/>
    <x v="26"/>
    <x v="1"/>
    <x v="0"/>
    <x v="310"/>
    <x v="74"/>
    <x v="76"/>
    <x v="23"/>
    <x v="260"/>
    <x v="0"/>
    <x v="0"/>
    <m/>
    <m/>
    <m/>
    <m/>
  </r>
  <r>
    <x v="1"/>
    <x v="9"/>
    <x v="8"/>
    <x v="26"/>
    <x v="26"/>
    <x v="1"/>
    <x v="1"/>
    <x v="311"/>
    <x v="73"/>
    <x v="75"/>
    <x v="28"/>
    <x v="261"/>
    <x v="4"/>
    <x v="4"/>
    <m/>
    <m/>
    <n v="0"/>
    <n v="0"/>
  </r>
  <r>
    <x v="1"/>
    <x v="9"/>
    <x v="8"/>
    <x v="26"/>
    <x v="26"/>
    <x v="1"/>
    <x v="1"/>
    <x v="312"/>
    <x v="74"/>
    <x v="76"/>
    <x v="31"/>
    <x v="262"/>
    <x v="4"/>
    <x v="4"/>
    <m/>
    <m/>
    <n v="0"/>
    <n v="0"/>
  </r>
  <r>
    <x v="1"/>
    <x v="9"/>
    <x v="8"/>
    <x v="26"/>
    <x v="26"/>
    <x v="1"/>
    <x v="1"/>
    <x v="313"/>
    <x v="73"/>
    <x v="75"/>
    <x v="36"/>
    <x v="263"/>
    <x v="4"/>
    <x v="4"/>
    <m/>
    <m/>
    <n v="0"/>
    <n v="0"/>
  </r>
  <r>
    <x v="1"/>
    <x v="9"/>
    <x v="8"/>
    <x v="26"/>
    <x v="26"/>
    <x v="1"/>
    <x v="1"/>
    <x v="314"/>
    <x v="74"/>
    <x v="76"/>
    <x v="32"/>
    <x v="264"/>
    <x v="4"/>
    <x v="4"/>
    <m/>
    <m/>
    <n v="0"/>
    <n v="0"/>
  </r>
  <r>
    <x v="1"/>
    <x v="9"/>
    <x v="8"/>
    <x v="27"/>
    <x v="27"/>
    <x v="1"/>
    <x v="0"/>
    <x v="315"/>
    <x v="75"/>
    <x v="77"/>
    <x v="23"/>
    <x v="265"/>
    <x v="0"/>
    <x v="0"/>
    <m/>
    <m/>
    <m/>
    <m/>
  </r>
  <r>
    <x v="1"/>
    <x v="9"/>
    <x v="8"/>
    <x v="27"/>
    <x v="27"/>
    <x v="1"/>
    <x v="0"/>
    <x v="316"/>
    <x v="76"/>
    <x v="78"/>
    <x v="23"/>
    <x v="266"/>
    <x v="0"/>
    <x v="0"/>
    <m/>
    <m/>
    <m/>
    <m/>
  </r>
  <r>
    <x v="1"/>
    <x v="9"/>
    <x v="8"/>
    <x v="27"/>
    <x v="27"/>
    <x v="1"/>
    <x v="1"/>
    <x v="317"/>
    <x v="75"/>
    <x v="77"/>
    <x v="25"/>
    <x v="267"/>
    <x v="25"/>
    <x v="4"/>
    <n v="969"/>
    <n v="1938"/>
    <n v="939.93"/>
    <n v="1879.86"/>
  </r>
  <r>
    <x v="1"/>
    <x v="9"/>
    <x v="8"/>
    <x v="27"/>
    <x v="27"/>
    <x v="1"/>
    <x v="1"/>
    <x v="318"/>
    <x v="76"/>
    <x v="78"/>
    <x v="26"/>
    <x v="268"/>
    <x v="13"/>
    <x v="4"/>
    <m/>
    <n v="0"/>
    <n v="0"/>
    <n v="0"/>
  </r>
  <r>
    <x v="1"/>
    <x v="9"/>
    <x v="8"/>
    <x v="27"/>
    <x v="27"/>
    <x v="1"/>
    <x v="1"/>
    <x v="319"/>
    <x v="75"/>
    <x v="77"/>
    <x v="27"/>
    <x v="269"/>
    <x v="25"/>
    <x v="4"/>
    <m/>
    <n v="0"/>
    <n v="0"/>
    <n v="0"/>
  </r>
  <r>
    <x v="1"/>
    <x v="9"/>
    <x v="8"/>
    <x v="27"/>
    <x v="27"/>
    <x v="1"/>
    <x v="1"/>
    <x v="320"/>
    <x v="76"/>
    <x v="78"/>
    <x v="28"/>
    <x v="270"/>
    <x v="4"/>
    <x v="4"/>
    <m/>
    <n v="0"/>
    <n v="0"/>
    <n v="0"/>
  </r>
  <r>
    <x v="1"/>
    <x v="9"/>
    <x v="8"/>
    <x v="27"/>
    <x v="27"/>
    <x v="1"/>
    <x v="1"/>
    <x v="321"/>
    <x v="75"/>
    <x v="77"/>
    <x v="26"/>
    <x v="271"/>
    <x v="25"/>
    <x v="4"/>
    <n v="1370"/>
    <n v="2740"/>
    <n v="1328.8999999999999"/>
    <n v="2657.7999999999997"/>
  </r>
  <r>
    <x v="1"/>
    <x v="9"/>
    <x v="8"/>
    <x v="27"/>
    <x v="27"/>
    <x v="1"/>
    <x v="1"/>
    <x v="322"/>
    <x v="76"/>
    <x v="78"/>
    <x v="36"/>
    <x v="272"/>
    <x v="25"/>
    <x v="4"/>
    <m/>
    <n v="0"/>
    <n v="0"/>
    <n v="0"/>
  </r>
  <r>
    <x v="1"/>
    <x v="9"/>
    <x v="8"/>
    <x v="27"/>
    <x v="27"/>
    <x v="1"/>
    <x v="1"/>
    <x v="323"/>
    <x v="75"/>
    <x v="77"/>
    <x v="32"/>
    <x v="273"/>
    <x v="25"/>
    <x v="4"/>
    <m/>
    <n v="0"/>
    <n v="0"/>
    <n v="0"/>
  </r>
  <r>
    <x v="1"/>
    <x v="9"/>
    <x v="8"/>
    <x v="27"/>
    <x v="27"/>
    <x v="1"/>
    <x v="1"/>
    <x v="324"/>
    <x v="76"/>
    <x v="78"/>
    <x v="33"/>
    <x v="274"/>
    <x v="19"/>
    <x v="4"/>
    <m/>
    <n v="0"/>
    <n v="0"/>
    <n v="0"/>
  </r>
  <r>
    <x v="1"/>
    <x v="9"/>
    <x v="8"/>
    <x v="27"/>
    <x v="27"/>
    <x v="1"/>
    <x v="1"/>
    <x v="325"/>
    <x v="75"/>
    <x v="77"/>
    <x v="34"/>
    <x v="275"/>
    <x v="25"/>
    <x v="4"/>
    <m/>
    <n v="0"/>
    <n v="0"/>
    <n v="0"/>
  </r>
  <r>
    <x v="1"/>
    <x v="9"/>
    <x v="8"/>
    <x v="27"/>
    <x v="27"/>
    <x v="1"/>
    <x v="1"/>
    <x v="326"/>
    <x v="76"/>
    <x v="78"/>
    <x v="37"/>
    <x v="276"/>
    <x v="4"/>
    <x v="4"/>
    <m/>
    <n v="0"/>
    <n v="0"/>
    <n v="0"/>
  </r>
  <r>
    <x v="1"/>
    <x v="9"/>
    <x v="8"/>
    <x v="27"/>
    <x v="27"/>
    <x v="1"/>
    <x v="1"/>
    <x v="327"/>
    <x v="75"/>
    <x v="77"/>
    <x v="48"/>
    <x v="277"/>
    <x v="10"/>
    <x v="4"/>
    <m/>
    <n v="0"/>
    <n v="0"/>
    <n v="0"/>
  </r>
  <r>
    <x v="1"/>
    <x v="9"/>
    <x v="8"/>
    <x v="27"/>
    <x v="27"/>
    <x v="1"/>
    <x v="1"/>
    <x v="328"/>
    <x v="76"/>
    <x v="78"/>
    <x v="49"/>
    <x v="278"/>
    <x v="25"/>
    <x v="4"/>
    <m/>
    <n v="0"/>
    <n v="0"/>
    <n v="0"/>
  </r>
  <r>
    <x v="1"/>
    <x v="9"/>
    <x v="8"/>
    <x v="27"/>
    <x v="27"/>
    <x v="1"/>
    <x v="1"/>
    <x v="329"/>
    <x v="75"/>
    <x v="77"/>
    <x v="27"/>
    <x v="279"/>
    <x v="13"/>
    <x v="4"/>
    <n v="664"/>
    <n v="1992"/>
    <n v="644.07999999999993"/>
    <n v="1932.2399999999998"/>
  </r>
  <r>
    <x v="1"/>
    <x v="9"/>
    <x v="8"/>
    <x v="27"/>
    <x v="27"/>
    <x v="1"/>
    <x v="1"/>
    <x v="330"/>
    <x v="76"/>
    <x v="78"/>
    <x v="50"/>
    <x v="280"/>
    <x v="4"/>
    <x v="4"/>
    <m/>
    <n v="0"/>
    <n v="0"/>
    <n v="0"/>
  </r>
  <r>
    <x v="1"/>
    <x v="9"/>
    <x v="8"/>
    <x v="27"/>
    <x v="27"/>
    <x v="1"/>
    <x v="1"/>
    <x v="331"/>
    <x v="75"/>
    <x v="77"/>
    <x v="28"/>
    <x v="281"/>
    <x v="4"/>
    <x v="4"/>
    <n v="1062"/>
    <n v="1062"/>
    <n v="1030.1399999999999"/>
    <n v="1030.1399999999999"/>
  </r>
  <r>
    <x v="1"/>
    <x v="9"/>
    <x v="8"/>
    <x v="27"/>
    <x v="27"/>
    <x v="1"/>
    <x v="1"/>
    <x v="332"/>
    <x v="76"/>
    <x v="78"/>
    <x v="25"/>
    <x v="282"/>
    <x v="25"/>
    <x v="4"/>
    <m/>
    <m/>
    <n v="0"/>
    <n v="0"/>
  </r>
  <r>
    <x v="1"/>
    <x v="9"/>
    <x v="8"/>
    <x v="27"/>
    <x v="27"/>
    <x v="1"/>
    <x v="1"/>
    <x v="333"/>
    <x v="75"/>
    <x v="77"/>
    <x v="25"/>
    <x v="283"/>
    <x v="4"/>
    <x v="4"/>
    <n v="4374"/>
    <n v="4374"/>
    <n v="4242.78"/>
    <n v="4242.78"/>
  </r>
  <r>
    <x v="1"/>
    <x v="9"/>
    <x v="8"/>
    <x v="27"/>
    <x v="27"/>
    <x v="1"/>
    <x v="1"/>
    <x v="334"/>
    <x v="76"/>
    <x v="78"/>
    <x v="27"/>
    <x v="284"/>
    <x v="25"/>
    <x v="4"/>
    <m/>
    <m/>
    <n v="0"/>
    <n v="0"/>
  </r>
  <r>
    <x v="1"/>
    <x v="9"/>
    <x v="8"/>
    <x v="28"/>
    <x v="28"/>
    <x v="1"/>
    <x v="0"/>
    <x v="335"/>
    <x v="77"/>
    <x v="79"/>
    <x v="23"/>
    <x v="285"/>
    <x v="0"/>
    <x v="0"/>
    <m/>
    <m/>
    <m/>
    <m/>
  </r>
  <r>
    <x v="1"/>
    <x v="9"/>
    <x v="8"/>
    <x v="28"/>
    <x v="28"/>
    <x v="1"/>
    <x v="0"/>
    <x v="336"/>
    <x v="78"/>
    <x v="80"/>
    <x v="23"/>
    <x v="286"/>
    <x v="0"/>
    <x v="0"/>
    <m/>
    <m/>
    <m/>
    <m/>
  </r>
  <r>
    <x v="1"/>
    <x v="9"/>
    <x v="8"/>
    <x v="28"/>
    <x v="28"/>
    <x v="1"/>
    <x v="0"/>
    <x v="337"/>
    <x v="78"/>
    <x v="80"/>
    <x v="23"/>
    <x v="287"/>
    <x v="0"/>
    <x v="0"/>
    <m/>
    <m/>
    <m/>
    <m/>
  </r>
  <r>
    <x v="1"/>
    <x v="9"/>
    <x v="8"/>
    <x v="28"/>
    <x v="28"/>
    <x v="1"/>
    <x v="1"/>
    <x v="338"/>
    <x v="78"/>
    <x v="80"/>
    <x v="26"/>
    <x v="288"/>
    <x v="45"/>
    <x v="4"/>
    <n v="285"/>
    <n v="1995"/>
    <n v="276.45"/>
    <n v="1935.1499999999999"/>
  </r>
  <r>
    <x v="1"/>
    <x v="9"/>
    <x v="8"/>
    <x v="28"/>
    <x v="28"/>
    <x v="1"/>
    <x v="1"/>
    <x v="339"/>
    <x v="78"/>
    <x v="80"/>
    <x v="31"/>
    <x v="289"/>
    <x v="4"/>
    <x v="4"/>
    <m/>
    <n v="0"/>
    <n v="0"/>
    <n v="0"/>
  </r>
  <r>
    <x v="1"/>
    <x v="9"/>
    <x v="8"/>
    <x v="28"/>
    <x v="28"/>
    <x v="1"/>
    <x v="1"/>
    <x v="340"/>
    <x v="78"/>
    <x v="80"/>
    <x v="36"/>
    <x v="290"/>
    <x v="4"/>
    <x v="4"/>
    <m/>
    <n v="0"/>
    <n v="0"/>
    <n v="0"/>
  </r>
  <r>
    <x v="1"/>
    <x v="9"/>
    <x v="8"/>
    <x v="28"/>
    <x v="28"/>
    <x v="1"/>
    <x v="1"/>
    <x v="341"/>
    <x v="78"/>
    <x v="80"/>
    <x v="32"/>
    <x v="291"/>
    <x v="10"/>
    <x v="4"/>
    <m/>
    <n v="0"/>
    <n v="0"/>
    <n v="0"/>
  </r>
  <r>
    <x v="1"/>
    <x v="9"/>
    <x v="8"/>
    <x v="28"/>
    <x v="28"/>
    <x v="1"/>
    <x v="1"/>
    <x v="342"/>
    <x v="78"/>
    <x v="80"/>
    <x v="27"/>
    <x v="292"/>
    <x v="13"/>
    <x v="4"/>
    <n v="153"/>
    <n v="459"/>
    <n v="148.41"/>
    <n v="445.23"/>
  </r>
  <r>
    <x v="1"/>
    <x v="9"/>
    <x v="8"/>
    <x v="28"/>
    <x v="28"/>
    <x v="1"/>
    <x v="1"/>
    <x v="343"/>
    <x v="78"/>
    <x v="80"/>
    <x v="34"/>
    <x v="293"/>
    <x v="4"/>
    <x v="4"/>
    <m/>
    <n v="0"/>
    <n v="0"/>
    <n v="0"/>
  </r>
  <r>
    <x v="1"/>
    <x v="9"/>
    <x v="8"/>
    <x v="28"/>
    <x v="28"/>
    <x v="1"/>
    <x v="1"/>
    <x v="344"/>
    <x v="78"/>
    <x v="80"/>
    <x v="37"/>
    <x v="294"/>
    <x v="4"/>
    <x v="4"/>
    <m/>
    <n v="0"/>
    <n v="0"/>
    <n v="0"/>
  </r>
  <r>
    <x v="1"/>
    <x v="9"/>
    <x v="8"/>
    <x v="28"/>
    <x v="28"/>
    <x v="1"/>
    <x v="1"/>
    <x v="345"/>
    <x v="78"/>
    <x v="80"/>
    <x v="28"/>
    <x v="295"/>
    <x v="4"/>
    <x v="4"/>
    <n v="272"/>
    <n v="272"/>
    <n v="263.83999999999997"/>
    <n v="263.83999999999997"/>
  </r>
  <r>
    <x v="1"/>
    <x v="9"/>
    <x v="8"/>
    <x v="28"/>
    <x v="28"/>
    <x v="1"/>
    <x v="1"/>
    <x v="346"/>
    <x v="78"/>
    <x v="80"/>
    <x v="31"/>
    <x v="296"/>
    <x v="25"/>
    <x v="4"/>
    <n v="300"/>
    <n v="600"/>
    <n v="291"/>
    <n v="582"/>
  </r>
  <r>
    <x v="1"/>
    <x v="9"/>
    <x v="8"/>
    <x v="28"/>
    <x v="28"/>
    <x v="1"/>
    <x v="1"/>
    <x v="347"/>
    <x v="78"/>
    <x v="80"/>
    <x v="51"/>
    <x v="297"/>
    <x v="4"/>
    <x v="4"/>
    <m/>
    <n v="0"/>
    <n v="0"/>
    <n v="0"/>
  </r>
  <r>
    <x v="1"/>
    <x v="9"/>
    <x v="8"/>
    <x v="28"/>
    <x v="28"/>
    <x v="1"/>
    <x v="1"/>
    <x v="348"/>
    <x v="78"/>
    <x v="80"/>
    <x v="50"/>
    <x v="298"/>
    <x v="4"/>
    <x v="4"/>
    <m/>
    <n v="0"/>
    <n v="0"/>
    <n v="0"/>
  </r>
  <r>
    <x v="1"/>
    <x v="9"/>
    <x v="8"/>
    <x v="28"/>
    <x v="28"/>
    <x v="1"/>
    <x v="1"/>
    <x v="349"/>
    <x v="78"/>
    <x v="80"/>
    <x v="25"/>
    <x v="299"/>
    <x v="4"/>
    <x v="4"/>
    <m/>
    <n v="0"/>
    <n v="0"/>
    <n v="0"/>
  </r>
  <r>
    <x v="1"/>
    <x v="9"/>
    <x v="8"/>
    <x v="28"/>
    <x v="28"/>
    <x v="1"/>
    <x v="1"/>
    <x v="350"/>
    <x v="78"/>
    <x v="80"/>
    <x v="25"/>
    <x v="300"/>
    <x v="10"/>
    <x v="4"/>
    <n v="82"/>
    <n v="328"/>
    <n v="79.539999999999992"/>
    <n v="318.15999999999997"/>
  </r>
  <r>
    <x v="1"/>
    <x v="9"/>
    <x v="8"/>
    <x v="28"/>
    <x v="28"/>
    <x v="1"/>
    <x v="1"/>
    <x v="351"/>
    <x v="78"/>
    <x v="80"/>
    <x v="26"/>
    <x v="301"/>
    <x v="4"/>
    <x v="4"/>
    <n v="177"/>
    <n v="177"/>
    <n v="171.69"/>
    <n v="171.69"/>
  </r>
  <r>
    <x v="1"/>
    <x v="9"/>
    <x v="8"/>
    <x v="28"/>
    <x v="28"/>
    <x v="1"/>
    <x v="1"/>
    <x v="352"/>
    <x v="78"/>
    <x v="80"/>
    <x v="27"/>
    <x v="302"/>
    <x v="4"/>
    <x v="4"/>
    <n v="177"/>
    <n v="177"/>
    <n v="171.69"/>
    <n v="171.69"/>
  </r>
  <r>
    <x v="1"/>
    <x v="9"/>
    <x v="8"/>
    <x v="28"/>
    <x v="28"/>
    <x v="1"/>
    <x v="1"/>
    <x v="353"/>
    <x v="78"/>
    <x v="80"/>
    <x v="28"/>
    <x v="303"/>
    <x v="4"/>
    <x v="4"/>
    <n v="402"/>
    <n v="402"/>
    <n v="389.94"/>
    <n v="389.94"/>
  </r>
  <r>
    <x v="1"/>
    <x v="9"/>
    <x v="8"/>
    <x v="28"/>
    <x v="28"/>
    <x v="1"/>
    <x v="1"/>
    <x v="354"/>
    <x v="78"/>
    <x v="80"/>
    <x v="36"/>
    <x v="304"/>
    <x v="4"/>
    <x v="4"/>
    <m/>
    <n v="0"/>
    <n v="0"/>
    <n v="0"/>
  </r>
  <r>
    <x v="1"/>
    <x v="9"/>
    <x v="8"/>
    <x v="28"/>
    <x v="28"/>
    <x v="1"/>
    <x v="1"/>
    <x v="355"/>
    <x v="78"/>
    <x v="80"/>
    <x v="31"/>
    <x v="305"/>
    <x v="4"/>
    <x v="4"/>
    <n v="179"/>
    <n v="179"/>
    <n v="173.63"/>
    <n v="173.63"/>
  </r>
  <r>
    <x v="1"/>
    <x v="9"/>
    <x v="8"/>
    <x v="28"/>
    <x v="28"/>
    <x v="1"/>
    <x v="1"/>
    <x v="356"/>
    <x v="78"/>
    <x v="80"/>
    <x v="33"/>
    <x v="306"/>
    <x v="4"/>
    <x v="4"/>
    <m/>
    <n v="0"/>
    <n v="0"/>
    <n v="0"/>
  </r>
  <r>
    <x v="1"/>
    <x v="9"/>
    <x v="8"/>
    <x v="28"/>
    <x v="28"/>
    <x v="1"/>
    <x v="1"/>
    <x v="357"/>
    <x v="78"/>
    <x v="80"/>
    <x v="36"/>
    <x v="307"/>
    <x v="4"/>
    <x v="4"/>
    <n v="109"/>
    <n v="109"/>
    <n v="105.73"/>
    <n v="105.73"/>
  </r>
  <r>
    <x v="1"/>
    <x v="9"/>
    <x v="8"/>
    <x v="28"/>
    <x v="28"/>
    <x v="1"/>
    <x v="1"/>
    <x v="358"/>
    <x v="78"/>
    <x v="80"/>
    <x v="32"/>
    <x v="308"/>
    <x v="25"/>
    <x v="4"/>
    <n v="82"/>
    <n v="164"/>
    <n v="79.539999999999992"/>
    <n v="159.07999999999998"/>
  </r>
  <r>
    <x v="1"/>
    <x v="9"/>
    <x v="8"/>
    <x v="28"/>
    <x v="28"/>
    <x v="1"/>
    <x v="1"/>
    <x v="359"/>
    <x v="78"/>
    <x v="80"/>
    <x v="33"/>
    <x v="309"/>
    <x v="45"/>
    <x v="4"/>
    <n v="82"/>
    <n v="574"/>
    <n v="79.539999999999992"/>
    <n v="556.78"/>
  </r>
  <r>
    <x v="1"/>
    <x v="9"/>
    <x v="8"/>
    <x v="28"/>
    <x v="28"/>
    <x v="1"/>
    <x v="1"/>
    <x v="360"/>
    <x v="78"/>
    <x v="80"/>
    <x v="49"/>
    <x v="310"/>
    <x v="13"/>
    <x v="4"/>
    <m/>
    <n v="0"/>
    <n v="0"/>
    <n v="0"/>
  </r>
  <r>
    <x v="1"/>
    <x v="9"/>
    <x v="8"/>
    <x v="28"/>
    <x v="28"/>
    <x v="1"/>
    <x v="0"/>
    <x v="361"/>
    <x v="78"/>
    <x v="81"/>
    <x v="23"/>
    <x v="311"/>
    <x v="0"/>
    <x v="0"/>
    <m/>
    <n v="0"/>
    <m/>
    <m/>
  </r>
  <r>
    <x v="1"/>
    <x v="9"/>
    <x v="8"/>
    <x v="28"/>
    <x v="28"/>
    <x v="1"/>
    <x v="1"/>
    <x v="362"/>
    <x v="78"/>
    <x v="80"/>
    <x v="34"/>
    <x v="312"/>
    <x v="4"/>
    <x v="4"/>
    <n v="285"/>
    <n v="285"/>
    <n v="276.45"/>
    <n v="276.45"/>
  </r>
  <r>
    <x v="1"/>
    <x v="9"/>
    <x v="8"/>
    <x v="28"/>
    <x v="28"/>
    <x v="1"/>
    <x v="1"/>
    <x v="363"/>
    <x v="78"/>
    <x v="81"/>
    <x v="37"/>
    <x v="313"/>
    <x v="4"/>
    <x v="4"/>
    <n v="110"/>
    <n v="110"/>
    <n v="106.7"/>
    <n v="106.7"/>
  </r>
  <r>
    <x v="1"/>
    <x v="9"/>
    <x v="8"/>
    <x v="28"/>
    <x v="28"/>
    <x v="1"/>
    <x v="1"/>
    <x v="364"/>
    <x v="78"/>
    <x v="80"/>
    <x v="52"/>
    <x v="314"/>
    <x v="4"/>
    <x v="4"/>
    <m/>
    <n v="0"/>
    <n v="0"/>
    <n v="0"/>
  </r>
  <r>
    <x v="1"/>
    <x v="9"/>
    <x v="8"/>
    <x v="28"/>
    <x v="28"/>
    <x v="1"/>
    <x v="1"/>
    <x v="365"/>
    <x v="78"/>
    <x v="81"/>
    <x v="48"/>
    <x v="315"/>
    <x v="4"/>
    <x v="4"/>
    <n v="179"/>
    <n v="179"/>
    <n v="173.63"/>
    <n v="173.63"/>
  </r>
  <r>
    <x v="1"/>
    <x v="9"/>
    <x v="8"/>
    <x v="28"/>
    <x v="28"/>
    <x v="1"/>
    <x v="1"/>
    <x v="366"/>
    <x v="78"/>
    <x v="80"/>
    <x v="49"/>
    <x v="316"/>
    <x v="19"/>
    <x v="4"/>
    <n v="118"/>
    <n v="708"/>
    <n v="114.46"/>
    <n v="686.76"/>
  </r>
  <r>
    <x v="1"/>
    <x v="9"/>
    <x v="8"/>
    <x v="28"/>
    <x v="28"/>
    <x v="1"/>
    <x v="1"/>
    <x v="367"/>
    <x v="78"/>
    <x v="81"/>
    <x v="53"/>
    <x v="317"/>
    <x v="25"/>
    <x v="4"/>
    <m/>
    <n v="0"/>
    <n v="0"/>
    <n v="0"/>
  </r>
  <r>
    <x v="1"/>
    <x v="9"/>
    <x v="8"/>
    <x v="28"/>
    <x v="28"/>
    <x v="1"/>
    <x v="1"/>
    <x v="368"/>
    <x v="78"/>
    <x v="80"/>
    <x v="54"/>
    <x v="318"/>
    <x v="4"/>
    <x v="4"/>
    <m/>
    <n v="0"/>
    <n v="0"/>
    <n v="0"/>
  </r>
  <r>
    <x v="1"/>
    <x v="9"/>
    <x v="8"/>
    <x v="28"/>
    <x v="28"/>
    <x v="1"/>
    <x v="1"/>
    <x v="369"/>
    <x v="78"/>
    <x v="81"/>
    <x v="25"/>
    <x v="319"/>
    <x v="4"/>
    <x v="4"/>
    <m/>
    <n v="0"/>
    <n v="0"/>
    <n v="0"/>
  </r>
  <r>
    <x v="1"/>
    <x v="9"/>
    <x v="8"/>
    <x v="28"/>
    <x v="28"/>
    <x v="1"/>
    <x v="1"/>
    <x v="370"/>
    <x v="78"/>
    <x v="80"/>
    <x v="26"/>
    <x v="320"/>
    <x v="4"/>
    <x v="4"/>
    <m/>
    <n v="0"/>
    <n v="0"/>
    <n v="0"/>
  </r>
  <r>
    <x v="1"/>
    <x v="9"/>
    <x v="8"/>
    <x v="28"/>
    <x v="28"/>
    <x v="1"/>
    <x v="1"/>
    <x v="371"/>
    <x v="78"/>
    <x v="81"/>
    <x v="27"/>
    <x v="321"/>
    <x v="4"/>
    <x v="4"/>
    <m/>
    <n v="0"/>
    <n v="0"/>
    <n v="0"/>
  </r>
  <r>
    <x v="1"/>
    <x v="9"/>
    <x v="8"/>
    <x v="28"/>
    <x v="28"/>
    <x v="1"/>
    <x v="1"/>
    <x v="372"/>
    <x v="78"/>
    <x v="80"/>
    <x v="25"/>
    <x v="322"/>
    <x v="4"/>
    <x v="4"/>
    <n v="578"/>
    <n v="578"/>
    <n v="560.66"/>
    <n v="560.66"/>
  </r>
  <r>
    <x v="1"/>
    <x v="9"/>
    <x v="8"/>
    <x v="28"/>
    <x v="28"/>
    <x v="1"/>
    <x v="1"/>
    <x v="373"/>
    <x v="78"/>
    <x v="81"/>
    <x v="31"/>
    <x v="323"/>
    <x v="4"/>
    <x v="4"/>
    <m/>
    <n v="0"/>
    <n v="0"/>
    <n v="0"/>
  </r>
  <r>
    <x v="1"/>
    <x v="9"/>
    <x v="8"/>
    <x v="28"/>
    <x v="28"/>
    <x v="1"/>
    <x v="1"/>
    <x v="374"/>
    <x v="78"/>
    <x v="80"/>
    <x v="26"/>
    <x v="324"/>
    <x v="4"/>
    <x v="4"/>
    <n v="402"/>
    <n v="402"/>
    <n v="389.94"/>
    <n v="389.94"/>
  </r>
  <r>
    <x v="1"/>
    <x v="9"/>
    <x v="8"/>
    <x v="28"/>
    <x v="28"/>
    <x v="1"/>
    <x v="1"/>
    <x v="375"/>
    <x v="78"/>
    <x v="81"/>
    <x v="32"/>
    <x v="325"/>
    <x v="4"/>
    <x v="4"/>
    <m/>
    <n v="0"/>
    <n v="0"/>
    <n v="0"/>
  </r>
  <r>
    <x v="1"/>
    <x v="9"/>
    <x v="8"/>
    <x v="28"/>
    <x v="28"/>
    <x v="1"/>
    <x v="1"/>
    <x v="376"/>
    <x v="78"/>
    <x v="80"/>
    <x v="27"/>
    <x v="326"/>
    <x v="25"/>
    <x v="4"/>
    <n v="179"/>
    <n v="358"/>
    <n v="173.63"/>
    <n v="347.26"/>
  </r>
  <r>
    <x v="1"/>
    <x v="9"/>
    <x v="8"/>
    <x v="28"/>
    <x v="28"/>
    <x v="1"/>
    <x v="1"/>
    <x v="377"/>
    <x v="78"/>
    <x v="81"/>
    <x v="28"/>
    <x v="327"/>
    <x v="25"/>
    <x v="4"/>
    <n v="113"/>
    <n v="226"/>
    <n v="109.61"/>
    <n v="219.22"/>
  </r>
  <r>
    <x v="1"/>
    <x v="9"/>
    <x v="8"/>
    <x v="28"/>
    <x v="28"/>
    <x v="1"/>
    <x v="0"/>
    <x v="378"/>
    <x v="78"/>
    <x v="80"/>
    <x v="55"/>
    <x v="0"/>
    <x v="0"/>
    <x v="0"/>
    <m/>
    <m/>
    <m/>
    <m/>
  </r>
  <r>
    <x v="1"/>
    <x v="9"/>
    <x v="8"/>
    <x v="2"/>
    <x v="2"/>
    <x v="0"/>
    <x v="2"/>
    <x v="379"/>
    <x v="78"/>
    <x v="81"/>
    <x v="30"/>
    <x v="0"/>
    <x v="0"/>
    <x v="0"/>
    <s v="J.D"/>
    <n v="81634"/>
    <m/>
    <m/>
  </r>
  <r>
    <x v="1"/>
    <x v="10"/>
    <x v="9"/>
    <x v="29"/>
    <x v="29"/>
    <x v="1"/>
    <x v="0"/>
    <x v="380"/>
    <x v="78"/>
    <x v="80"/>
    <x v="23"/>
    <x v="0"/>
    <x v="69"/>
    <x v="0"/>
    <m/>
    <m/>
    <m/>
    <m/>
  </r>
  <r>
    <x v="1"/>
    <x v="10"/>
    <x v="9"/>
    <x v="29"/>
    <x v="29"/>
    <x v="1"/>
    <x v="0"/>
    <x v="381"/>
    <x v="78"/>
    <x v="81"/>
    <x v="23"/>
    <x v="0"/>
    <x v="70"/>
    <x v="0"/>
    <m/>
    <m/>
    <m/>
    <m/>
  </r>
  <r>
    <x v="1"/>
    <x v="10"/>
    <x v="9"/>
    <x v="29"/>
    <x v="29"/>
    <x v="1"/>
    <x v="0"/>
    <x v="382"/>
    <x v="78"/>
    <x v="80"/>
    <x v="24"/>
    <x v="328"/>
    <x v="3"/>
    <x v="1"/>
    <s v="Rate"/>
    <s v="Amount"/>
    <m/>
    <m/>
  </r>
  <r>
    <x v="1"/>
    <x v="10"/>
    <x v="9"/>
    <x v="29"/>
    <x v="29"/>
    <x v="1"/>
    <x v="0"/>
    <x v="383"/>
    <x v="78"/>
    <x v="81"/>
    <x v="23"/>
    <x v="0"/>
    <x v="0"/>
    <x v="0"/>
    <m/>
    <s v="J.D"/>
    <m/>
    <m/>
  </r>
  <r>
    <x v="1"/>
    <x v="10"/>
    <x v="9"/>
    <x v="29"/>
    <x v="29"/>
    <x v="1"/>
    <x v="0"/>
    <x v="384"/>
    <x v="79"/>
    <x v="82"/>
    <x v="23"/>
    <x v="329"/>
    <x v="0"/>
    <x v="0"/>
    <m/>
    <m/>
    <m/>
    <m/>
  </r>
  <r>
    <x v="1"/>
    <x v="10"/>
    <x v="9"/>
    <x v="29"/>
    <x v="29"/>
    <x v="1"/>
    <x v="0"/>
    <x v="385"/>
    <x v="80"/>
    <x v="83"/>
    <x v="23"/>
    <x v="330"/>
    <x v="0"/>
    <x v="0"/>
    <m/>
    <m/>
    <m/>
    <m/>
  </r>
  <r>
    <x v="1"/>
    <x v="10"/>
    <x v="9"/>
    <x v="29"/>
    <x v="29"/>
    <x v="1"/>
    <x v="1"/>
    <x v="386"/>
    <x v="79"/>
    <x v="82"/>
    <x v="25"/>
    <x v="331"/>
    <x v="71"/>
    <x v="3"/>
    <n v="11"/>
    <n v="18238"/>
    <n v="10.67"/>
    <n v="17690.86"/>
  </r>
  <r>
    <x v="1"/>
    <x v="10"/>
    <x v="9"/>
    <x v="29"/>
    <x v="29"/>
    <x v="1"/>
    <x v="1"/>
    <x v="387"/>
    <x v="80"/>
    <x v="83"/>
    <x v="26"/>
    <x v="332"/>
    <x v="72"/>
    <x v="3"/>
    <m/>
    <n v="0"/>
    <n v="0"/>
    <n v="0"/>
  </r>
  <r>
    <x v="1"/>
    <x v="10"/>
    <x v="9"/>
    <x v="29"/>
    <x v="29"/>
    <x v="1"/>
    <x v="1"/>
    <x v="388"/>
    <x v="79"/>
    <x v="82"/>
    <x v="26"/>
    <x v="333"/>
    <x v="73"/>
    <x v="3"/>
    <n v="11"/>
    <n v="12100"/>
    <n v="10.67"/>
    <n v="11737"/>
  </r>
  <r>
    <x v="1"/>
    <x v="10"/>
    <x v="9"/>
    <x v="29"/>
    <x v="29"/>
    <x v="1"/>
    <x v="1"/>
    <x v="389"/>
    <x v="80"/>
    <x v="83"/>
    <x v="27"/>
    <x v="334"/>
    <x v="74"/>
    <x v="3"/>
    <n v="12"/>
    <n v="4788"/>
    <n v="11.64"/>
    <n v="4644.3600000000006"/>
  </r>
  <r>
    <x v="1"/>
    <x v="10"/>
    <x v="9"/>
    <x v="29"/>
    <x v="29"/>
    <x v="1"/>
    <x v="1"/>
    <x v="390"/>
    <x v="79"/>
    <x v="82"/>
    <x v="28"/>
    <x v="335"/>
    <x v="75"/>
    <x v="3"/>
    <n v="12"/>
    <n v="1644"/>
    <n v="11.64"/>
    <n v="1594.68"/>
  </r>
  <r>
    <x v="1"/>
    <x v="10"/>
    <x v="9"/>
    <x v="29"/>
    <x v="29"/>
    <x v="1"/>
    <x v="1"/>
    <x v="391"/>
    <x v="80"/>
    <x v="83"/>
    <x v="36"/>
    <x v="336"/>
    <x v="76"/>
    <x v="3"/>
    <m/>
    <n v="0"/>
    <n v="0"/>
    <n v="0"/>
  </r>
  <r>
    <x v="1"/>
    <x v="10"/>
    <x v="9"/>
    <x v="29"/>
    <x v="29"/>
    <x v="1"/>
    <x v="0"/>
    <x v="392"/>
    <x v="81"/>
    <x v="84"/>
    <x v="23"/>
    <x v="337"/>
    <x v="0"/>
    <x v="0"/>
    <m/>
    <m/>
    <m/>
    <m/>
  </r>
  <r>
    <x v="1"/>
    <x v="10"/>
    <x v="9"/>
    <x v="29"/>
    <x v="29"/>
    <x v="1"/>
    <x v="1"/>
    <x v="393"/>
    <x v="80"/>
    <x v="83"/>
    <x v="31"/>
    <x v="331"/>
    <x v="77"/>
    <x v="3"/>
    <n v="8"/>
    <n v="928"/>
    <n v="7.76"/>
    <n v="900.16"/>
  </r>
  <r>
    <x v="1"/>
    <x v="10"/>
    <x v="9"/>
    <x v="30"/>
    <x v="30"/>
    <x v="1"/>
    <x v="0"/>
    <x v="394"/>
    <x v="82"/>
    <x v="85"/>
    <x v="23"/>
    <x v="338"/>
    <x v="0"/>
    <x v="0"/>
    <m/>
    <m/>
    <m/>
    <m/>
  </r>
  <r>
    <x v="1"/>
    <x v="10"/>
    <x v="9"/>
    <x v="30"/>
    <x v="30"/>
    <x v="1"/>
    <x v="0"/>
    <x v="395"/>
    <x v="83"/>
    <x v="86"/>
    <x v="23"/>
    <x v="339"/>
    <x v="0"/>
    <x v="0"/>
    <m/>
    <m/>
    <m/>
    <m/>
  </r>
  <r>
    <x v="1"/>
    <x v="10"/>
    <x v="9"/>
    <x v="30"/>
    <x v="30"/>
    <x v="1"/>
    <x v="1"/>
    <x v="396"/>
    <x v="82"/>
    <x v="85"/>
    <x v="36"/>
    <x v="340"/>
    <x v="78"/>
    <x v="3"/>
    <n v="42"/>
    <n v="2772"/>
    <n v="40.74"/>
    <n v="2688.84"/>
  </r>
  <r>
    <x v="1"/>
    <x v="10"/>
    <x v="9"/>
    <x v="31"/>
    <x v="31"/>
    <x v="1"/>
    <x v="0"/>
    <x v="397"/>
    <x v="84"/>
    <x v="87"/>
    <x v="23"/>
    <x v="341"/>
    <x v="0"/>
    <x v="0"/>
    <m/>
    <m/>
    <m/>
    <m/>
  </r>
  <r>
    <x v="1"/>
    <x v="10"/>
    <x v="9"/>
    <x v="31"/>
    <x v="31"/>
    <x v="1"/>
    <x v="0"/>
    <x v="398"/>
    <x v="85"/>
    <x v="88"/>
    <x v="23"/>
    <x v="342"/>
    <x v="0"/>
    <x v="0"/>
    <m/>
    <m/>
    <m/>
    <m/>
  </r>
  <r>
    <x v="1"/>
    <x v="10"/>
    <x v="9"/>
    <x v="31"/>
    <x v="31"/>
    <x v="1"/>
    <x v="1"/>
    <x v="399"/>
    <x v="84"/>
    <x v="87"/>
    <x v="25"/>
    <x v="343"/>
    <x v="79"/>
    <x v="3"/>
    <m/>
    <n v="0"/>
    <n v="0"/>
    <n v="0"/>
  </r>
  <r>
    <x v="1"/>
    <x v="10"/>
    <x v="9"/>
    <x v="31"/>
    <x v="31"/>
    <x v="1"/>
    <x v="1"/>
    <x v="400"/>
    <x v="85"/>
    <x v="88"/>
    <x v="25"/>
    <x v="344"/>
    <x v="80"/>
    <x v="3"/>
    <n v="27"/>
    <n v="405"/>
    <n v="26.189999999999998"/>
    <n v="392.84999999999997"/>
  </r>
  <r>
    <x v="1"/>
    <x v="10"/>
    <x v="9"/>
    <x v="31"/>
    <x v="31"/>
    <x v="1"/>
    <x v="1"/>
    <x v="401"/>
    <x v="84"/>
    <x v="87"/>
    <x v="26"/>
    <x v="345"/>
    <x v="47"/>
    <x v="3"/>
    <n v="29"/>
    <n v="725"/>
    <n v="28.13"/>
    <n v="703.25"/>
  </r>
  <r>
    <x v="1"/>
    <x v="10"/>
    <x v="9"/>
    <x v="31"/>
    <x v="31"/>
    <x v="1"/>
    <x v="1"/>
    <x v="402"/>
    <x v="85"/>
    <x v="88"/>
    <x v="27"/>
    <x v="346"/>
    <x v="76"/>
    <x v="3"/>
    <n v="29"/>
    <n v="899"/>
    <n v="28.13"/>
    <n v="872.03"/>
  </r>
  <r>
    <x v="1"/>
    <x v="10"/>
    <x v="9"/>
    <x v="31"/>
    <x v="31"/>
    <x v="1"/>
    <x v="1"/>
    <x v="403"/>
    <x v="84"/>
    <x v="87"/>
    <x v="28"/>
    <x v="347"/>
    <x v="81"/>
    <x v="3"/>
    <n v="32"/>
    <n v="20512"/>
    <n v="31.04"/>
    <n v="19896.64"/>
  </r>
  <r>
    <x v="1"/>
    <x v="10"/>
    <x v="9"/>
    <x v="31"/>
    <x v="31"/>
    <x v="1"/>
    <x v="1"/>
    <x v="404"/>
    <x v="85"/>
    <x v="88"/>
    <x v="31"/>
    <x v="348"/>
    <x v="82"/>
    <x v="7"/>
    <n v="8"/>
    <n v="4264"/>
    <n v="7.76"/>
    <n v="4136.08"/>
  </r>
  <r>
    <x v="1"/>
    <x v="10"/>
    <x v="9"/>
    <x v="31"/>
    <x v="31"/>
    <x v="1"/>
    <x v="1"/>
    <x v="405"/>
    <x v="84"/>
    <x v="87"/>
    <x v="32"/>
    <x v="349"/>
    <x v="83"/>
    <x v="7"/>
    <m/>
    <n v="0"/>
    <n v="0"/>
    <n v="0"/>
  </r>
  <r>
    <x v="1"/>
    <x v="10"/>
    <x v="9"/>
    <x v="31"/>
    <x v="31"/>
    <x v="1"/>
    <x v="0"/>
    <x v="406"/>
    <x v="86"/>
    <x v="89"/>
    <x v="23"/>
    <x v="350"/>
    <x v="0"/>
    <x v="0"/>
    <m/>
    <m/>
    <m/>
    <m/>
  </r>
  <r>
    <x v="1"/>
    <x v="10"/>
    <x v="9"/>
    <x v="31"/>
    <x v="31"/>
    <x v="1"/>
    <x v="1"/>
    <x v="407"/>
    <x v="84"/>
    <x v="87"/>
    <x v="33"/>
    <x v="351"/>
    <x v="84"/>
    <x v="3"/>
    <m/>
    <n v="0"/>
    <n v="0"/>
    <n v="0"/>
  </r>
  <r>
    <x v="1"/>
    <x v="10"/>
    <x v="9"/>
    <x v="31"/>
    <x v="31"/>
    <x v="1"/>
    <x v="1"/>
    <x v="408"/>
    <x v="86"/>
    <x v="89"/>
    <x v="36"/>
    <x v="352"/>
    <x v="77"/>
    <x v="3"/>
    <n v="33"/>
    <n v="3828"/>
    <n v="32.01"/>
    <n v="3713.16"/>
  </r>
  <r>
    <x v="1"/>
    <x v="10"/>
    <x v="9"/>
    <x v="32"/>
    <x v="32"/>
    <x v="1"/>
    <x v="0"/>
    <x v="409"/>
    <x v="87"/>
    <x v="90"/>
    <x v="23"/>
    <x v="353"/>
    <x v="0"/>
    <x v="0"/>
    <m/>
    <m/>
    <m/>
    <m/>
  </r>
  <r>
    <x v="1"/>
    <x v="10"/>
    <x v="9"/>
    <x v="32"/>
    <x v="32"/>
    <x v="1"/>
    <x v="0"/>
    <x v="410"/>
    <x v="88"/>
    <x v="91"/>
    <x v="23"/>
    <x v="354"/>
    <x v="0"/>
    <x v="0"/>
    <m/>
    <m/>
    <m/>
    <m/>
  </r>
  <r>
    <x v="1"/>
    <x v="10"/>
    <x v="9"/>
    <x v="32"/>
    <x v="32"/>
    <x v="1"/>
    <x v="1"/>
    <x v="411"/>
    <x v="87"/>
    <x v="90"/>
    <x v="32"/>
    <x v="355"/>
    <x v="85"/>
    <x v="3"/>
    <n v="40"/>
    <n v="8000"/>
    <n v="38.799999999999997"/>
    <n v="7759.9999999999991"/>
  </r>
  <r>
    <x v="1"/>
    <x v="10"/>
    <x v="9"/>
    <x v="32"/>
    <x v="32"/>
    <x v="1"/>
    <x v="0"/>
    <x v="412"/>
    <x v="89"/>
    <x v="92"/>
    <x v="23"/>
    <x v="356"/>
    <x v="0"/>
    <x v="0"/>
    <m/>
    <m/>
    <m/>
    <m/>
  </r>
  <r>
    <x v="1"/>
    <x v="10"/>
    <x v="9"/>
    <x v="32"/>
    <x v="32"/>
    <x v="1"/>
    <x v="1"/>
    <x v="413"/>
    <x v="87"/>
    <x v="90"/>
    <x v="25"/>
    <x v="355"/>
    <x v="86"/>
    <x v="3"/>
    <n v="42"/>
    <n v="3234"/>
    <n v="40.74"/>
    <n v="3136.98"/>
  </r>
  <r>
    <x v="1"/>
    <x v="10"/>
    <x v="9"/>
    <x v="33"/>
    <x v="33"/>
    <x v="1"/>
    <x v="0"/>
    <x v="414"/>
    <x v="90"/>
    <x v="93"/>
    <x v="23"/>
    <x v="357"/>
    <x v="0"/>
    <x v="0"/>
    <m/>
    <m/>
    <m/>
    <m/>
  </r>
  <r>
    <x v="1"/>
    <x v="10"/>
    <x v="9"/>
    <x v="33"/>
    <x v="33"/>
    <x v="1"/>
    <x v="0"/>
    <x v="415"/>
    <x v="91"/>
    <x v="94"/>
    <x v="23"/>
    <x v="358"/>
    <x v="0"/>
    <x v="0"/>
    <m/>
    <m/>
    <m/>
    <m/>
  </r>
  <r>
    <x v="1"/>
    <x v="10"/>
    <x v="9"/>
    <x v="33"/>
    <x v="33"/>
    <x v="1"/>
    <x v="1"/>
    <x v="416"/>
    <x v="90"/>
    <x v="93"/>
    <x v="26"/>
    <x v="355"/>
    <x v="87"/>
    <x v="3"/>
    <n v="93"/>
    <n v="4185"/>
    <n v="90.21"/>
    <n v="4059.45"/>
  </r>
  <r>
    <x v="1"/>
    <x v="10"/>
    <x v="9"/>
    <x v="34"/>
    <x v="34"/>
    <x v="1"/>
    <x v="0"/>
    <x v="417"/>
    <x v="92"/>
    <x v="95"/>
    <x v="23"/>
    <x v="359"/>
    <x v="0"/>
    <x v="0"/>
    <m/>
    <m/>
    <m/>
    <m/>
  </r>
  <r>
    <x v="1"/>
    <x v="10"/>
    <x v="9"/>
    <x v="34"/>
    <x v="34"/>
    <x v="1"/>
    <x v="0"/>
    <x v="418"/>
    <x v="93"/>
    <x v="96"/>
    <x v="23"/>
    <x v="360"/>
    <x v="0"/>
    <x v="0"/>
    <m/>
    <m/>
    <m/>
    <m/>
  </r>
  <r>
    <x v="1"/>
    <x v="10"/>
    <x v="9"/>
    <x v="34"/>
    <x v="34"/>
    <x v="1"/>
    <x v="1"/>
    <x v="419"/>
    <x v="92"/>
    <x v="95"/>
    <x v="27"/>
    <x v="361"/>
    <x v="21"/>
    <x v="7"/>
    <n v="45"/>
    <n v="1350"/>
    <n v="43.65"/>
    <n v="1309.5"/>
  </r>
  <r>
    <x v="1"/>
    <x v="10"/>
    <x v="9"/>
    <x v="34"/>
    <x v="34"/>
    <x v="1"/>
    <x v="1"/>
    <x v="420"/>
    <x v="93"/>
    <x v="96"/>
    <x v="28"/>
    <x v="362"/>
    <x v="88"/>
    <x v="7"/>
    <n v="46"/>
    <n v="736"/>
    <n v="44.62"/>
    <n v="713.92"/>
  </r>
  <r>
    <x v="1"/>
    <x v="10"/>
    <x v="9"/>
    <x v="34"/>
    <x v="34"/>
    <x v="1"/>
    <x v="1"/>
    <x v="421"/>
    <x v="92"/>
    <x v="95"/>
    <x v="31"/>
    <x v="363"/>
    <x v="25"/>
    <x v="7"/>
    <n v="53"/>
    <n v="106"/>
    <n v="51.41"/>
    <n v="102.82"/>
  </r>
  <r>
    <x v="1"/>
    <x v="10"/>
    <x v="9"/>
    <x v="34"/>
    <x v="34"/>
    <x v="1"/>
    <x v="1"/>
    <x v="422"/>
    <x v="93"/>
    <x v="96"/>
    <x v="36"/>
    <x v="364"/>
    <x v="89"/>
    <x v="7"/>
    <m/>
    <n v="0"/>
    <n v="0"/>
    <n v="0"/>
  </r>
  <r>
    <x v="1"/>
    <x v="10"/>
    <x v="9"/>
    <x v="34"/>
    <x v="34"/>
    <x v="1"/>
    <x v="1"/>
    <x v="423"/>
    <x v="92"/>
    <x v="95"/>
    <x v="32"/>
    <x v="365"/>
    <x v="89"/>
    <x v="7"/>
    <m/>
    <n v="0"/>
    <n v="0"/>
    <n v="0"/>
  </r>
  <r>
    <x v="1"/>
    <x v="10"/>
    <x v="9"/>
    <x v="34"/>
    <x v="34"/>
    <x v="1"/>
    <x v="1"/>
    <x v="424"/>
    <x v="93"/>
    <x v="96"/>
    <x v="25"/>
    <x v="94"/>
    <x v="11"/>
    <x v="7"/>
    <m/>
    <n v="0"/>
    <n v="0"/>
    <n v="0"/>
  </r>
  <r>
    <x v="1"/>
    <x v="10"/>
    <x v="9"/>
    <x v="34"/>
    <x v="34"/>
    <x v="1"/>
    <x v="1"/>
    <x v="425"/>
    <x v="92"/>
    <x v="95"/>
    <x v="26"/>
    <x v="366"/>
    <x v="90"/>
    <x v="7"/>
    <m/>
    <n v="0"/>
    <n v="0"/>
    <n v="0"/>
  </r>
  <r>
    <x v="1"/>
    <x v="10"/>
    <x v="9"/>
    <x v="34"/>
    <x v="34"/>
    <x v="1"/>
    <x v="0"/>
    <x v="426"/>
    <x v="94"/>
    <x v="97"/>
    <x v="23"/>
    <x v="367"/>
    <x v="0"/>
    <x v="0"/>
    <m/>
    <m/>
    <m/>
    <m/>
  </r>
  <r>
    <x v="1"/>
    <x v="10"/>
    <x v="9"/>
    <x v="34"/>
    <x v="34"/>
    <x v="1"/>
    <x v="1"/>
    <x v="427"/>
    <x v="92"/>
    <x v="95"/>
    <x v="27"/>
    <x v="368"/>
    <x v="12"/>
    <x v="3"/>
    <m/>
    <n v="0"/>
    <n v="0"/>
    <n v="0"/>
  </r>
  <r>
    <x v="1"/>
    <x v="10"/>
    <x v="9"/>
    <x v="34"/>
    <x v="34"/>
    <x v="1"/>
    <x v="1"/>
    <x v="428"/>
    <x v="94"/>
    <x v="97"/>
    <x v="28"/>
    <x v="369"/>
    <x v="91"/>
    <x v="3"/>
    <m/>
    <n v="0"/>
    <n v="0"/>
    <n v="0"/>
  </r>
  <r>
    <x v="1"/>
    <x v="10"/>
    <x v="9"/>
    <x v="34"/>
    <x v="34"/>
    <x v="1"/>
    <x v="1"/>
    <x v="429"/>
    <x v="92"/>
    <x v="95"/>
    <x v="31"/>
    <x v="370"/>
    <x v="92"/>
    <x v="7"/>
    <m/>
    <n v="0"/>
    <n v="0"/>
    <n v="0"/>
  </r>
  <r>
    <x v="1"/>
    <x v="10"/>
    <x v="9"/>
    <x v="34"/>
    <x v="34"/>
    <x v="1"/>
    <x v="1"/>
    <x v="430"/>
    <x v="94"/>
    <x v="97"/>
    <x v="36"/>
    <x v="371"/>
    <x v="92"/>
    <x v="7"/>
    <m/>
    <n v="0"/>
    <n v="0"/>
    <n v="0"/>
  </r>
  <r>
    <x v="1"/>
    <x v="10"/>
    <x v="9"/>
    <x v="34"/>
    <x v="34"/>
    <x v="1"/>
    <x v="1"/>
    <x v="431"/>
    <x v="92"/>
    <x v="95"/>
    <x v="32"/>
    <x v="94"/>
    <x v="93"/>
    <x v="7"/>
    <m/>
    <n v="0"/>
    <n v="0"/>
    <n v="0"/>
  </r>
  <r>
    <x v="1"/>
    <x v="10"/>
    <x v="9"/>
    <x v="34"/>
    <x v="34"/>
    <x v="1"/>
    <x v="1"/>
    <x v="432"/>
    <x v="94"/>
    <x v="97"/>
    <x v="33"/>
    <x v="366"/>
    <x v="23"/>
    <x v="7"/>
    <m/>
    <n v="0"/>
    <n v="0"/>
    <n v="0"/>
  </r>
  <r>
    <x v="1"/>
    <x v="10"/>
    <x v="9"/>
    <x v="34"/>
    <x v="34"/>
    <x v="1"/>
    <x v="1"/>
    <x v="433"/>
    <x v="92"/>
    <x v="95"/>
    <x v="34"/>
    <x v="372"/>
    <x v="60"/>
    <x v="7"/>
    <m/>
    <n v="0"/>
    <n v="0"/>
    <n v="0"/>
  </r>
  <r>
    <x v="1"/>
    <x v="10"/>
    <x v="9"/>
    <x v="34"/>
    <x v="34"/>
    <x v="1"/>
    <x v="1"/>
    <x v="434"/>
    <x v="94"/>
    <x v="97"/>
    <x v="37"/>
    <x v="373"/>
    <x v="60"/>
    <x v="7"/>
    <m/>
    <n v="0"/>
    <n v="0"/>
    <n v="0"/>
  </r>
  <r>
    <x v="1"/>
    <x v="10"/>
    <x v="9"/>
    <x v="35"/>
    <x v="35"/>
    <x v="1"/>
    <x v="0"/>
    <x v="435"/>
    <x v="95"/>
    <x v="98"/>
    <x v="23"/>
    <x v="374"/>
    <x v="0"/>
    <x v="0"/>
    <m/>
    <m/>
    <m/>
    <m/>
  </r>
  <r>
    <x v="1"/>
    <x v="10"/>
    <x v="9"/>
    <x v="35"/>
    <x v="35"/>
    <x v="1"/>
    <x v="0"/>
    <x v="436"/>
    <x v="96"/>
    <x v="99"/>
    <x v="23"/>
    <x v="375"/>
    <x v="0"/>
    <x v="0"/>
    <m/>
    <m/>
    <m/>
    <m/>
  </r>
  <r>
    <x v="1"/>
    <x v="10"/>
    <x v="9"/>
    <x v="35"/>
    <x v="35"/>
    <x v="1"/>
    <x v="1"/>
    <x v="437"/>
    <x v="95"/>
    <x v="98"/>
    <x v="25"/>
    <x v="376"/>
    <x v="94"/>
    <x v="3"/>
    <n v="9"/>
    <n v="11493"/>
    <n v="8.73"/>
    <n v="11148.210000000001"/>
  </r>
  <r>
    <x v="1"/>
    <x v="10"/>
    <x v="9"/>
    <x v="36"/>
    <x v="36"/>
    <x v="1"/>
    <x v="0"/>
    <x v="438"/>
    <x v="97"/>
    <x v="100"/>
    <x v="23"/>
    <x v="377"/>
    <x v="0"/>
    <x v="0"/>
    <m/>
    <m/>
    <m/>
    <m/>
  </r>
  <r>
    <x v="1"/>
    <x v="10"/>
    <x v="9"/>
    <x v="36"/>
    <x v="36"/>
    <x v="1"/>
    <x v="0"/>
    <x v="439"/>
    <x v="98"/>
    <x v="101"/>
    <x v="23"/>
    <x v="378"/>
    <x v="0"/>
    <x v="0"/>
    <m/>
    <m/>
    <m/>
    <m/>
  </r>
  <r>
    <x v="1"/>
    <x v="10"/>
    <x v="9"/>
    <x v="36"/>
    <x v="36"/>
    <x v="1"/>
    <x v="1"/>
    <x v="440"/>
    <x v="97"/>
    <x v="100"/>
    <x v="25"/>
    <x v="379"/>
    <x v="95"/>
    <x v="3"/>
    <n v="5"/>
    <n v="10285"/>
    <n v="4.8499999999999996"/>
    <n v="9976.4499999999989"/>
  </r>
  <r>
    <x v="1"/>
    <x v="10"/>
    <x v="9"/>
    <x v="36"/>
    <x v="36"/>
    <x v="1"/>
    <x v="1"/>
    <x v="441"/>
    <x v="98"/>
    <x v="101"/>
    <x v="26"/>
    <x v="380"/>
    <x v="96"/>
    <x v="3"/>
    <m/>
    <n v="0"/>
    <n v="0"/>
    <n v="0"/>
  </r>
  <r>
    <x v="1"/>
    <x v="10"/>
    <x v="9"/>
    <x v="36"/>
    <x v="36"/>
    <x v="1"/>
    <x v="0"/>
    <x v="442"/>
    <x v="99"/>
    <x v="102"/>
    <x v="23"/>
    <x v="381"/>
    <x v="0"/>
    <x v="0"/>
    <m/>
    <m/>
    <m/>
    <m/>
  </r>
  <r>
    <x v="1"/>
    <x v="10"/>
    <x v="9"/>
    <x v="36"/>
    <x v="36"/>
    <x v="1"/>
    <x v="1"/>
    <x v="443"/>
    <x v="98"/>
    <x v="101"/>
    <x v="26"/>
    <x v="382"/>
    <x v="97"/>
    <x v="3"/>
    <n v="5"/>
    <n v="750"/>
    <n v="4.8499999999999996"/>
    <n v="727.5"/>
  </r>
  <r>
    <x v="1"/>
    <x v="10"/>
    <x v="9"/>
    <x v="36"/>
    <x v="36"/>
    <x v="1"/>
    <x v="0"/>
    <x v="444"/>
    <x v="100"/>
    <x v="103"/>
    <x v="23"/>
    <x v="383"/>
    <x v="0"/>
    <x v="0"/>
    <m/>
    <m/>
    <m/>
    <m/>
  </r>
  <r>
    <x v="1"/>
    <x v="10"/>
    <x v="9"/>
    <x v="36"/>
    <x v="36"/>
    <x v="1"/>
    <x v="1"/>
    <x v="445"/>
    <x v="98"/>
    <x v="101"/>
    <x v="28"/>
    <x v="382"/>
    <x v="9"/>
    <x v="3"/>
    <m/>
    <n v="0"/>
    <n v="0"/>
    <n v="0"/>
  </r>
  <r>
    <x v="1"/>
    <x v="10"/>
    <x v="9"/>
    <x v="36"/>
    <x v="36"/>
    <x v="1"/>
    <x v="0"/>
    <x v="446"/>
    <x v="101"/>
    <x v="104"/>
    <x v="23"/>
    <x v="384"/>
    <x v="0"/>
    <x v="0"/>
    <m/>
    <m/>
    <m/>
    <m/>
  </r>
  <r>
    <x v="1"/>
    <x v="10"/>
    <x v="9"/>
    <x v="36"/>
    <x v="36"/>
    <x v="1"/>
    <x v="1"/>
    <x v="447"/>
    <x v="98"/>
    <x v="101"/>
    <x v="27"/>
    <x v="382"/>
    <x v="15"/>
    <x v="3"/>
    <n v="11"/>
    <n v="55"/>
    <n v="10.67"/>
    <n v="53.35"/>
  </r>
  <r>
    <x v="1"/>
    <x v="10"/>
    <x v="9"/>
    <x v="37"/>
    <x v="37"/>
    <x v="1"/>
    <x v="0"/>
    <x v="448"/>
    <x v="102"/>
    <x v="105"/>
    <x v="23"/>
    <x v="385"/>
    <x v="0"/>
    <x v="0"/>
    <m/>
    <m/>
    <m/>
    <m/>
  </r>
  <r>
    <x v="1"/>
    <x v="10"/>
    <x v="9"/>
    <x v="37"/>
    <x v="37"/>
    <x v="1"/>
    <x v="0"/>
    <x v="449"/>
    <x v="103"/>
    <x v="106"/>
    <x v="23"/>
    <x v="386"/>
    <x v="0"/>
    <x v="0"/>
    <m/>
    <m/>
    <m/>
    <m/>
  </r>
  <r>
    <x v="1"/>
    <x v="10"/>
    <x v="9"/>
    <x v="37"/>
    <x v="37"/>
    <x v="1"/>
    <x v="1"/>
    <x v="450"/>
    <x v="102"/>
    <x v="105"/>
    <x v="28"/>
    <x v="387"/>
    <x v="45"/>
    <x v="3"/>
    <n v="29"/>
    <n v="203"/>
    <n v="28.13"/>
    <n v="196.91"/>
  </r>
  <r>
    <x v="1"/>
    <x v="10"/>
    <x v="9"/>
    <x v="37"/>
    <x v="37"/>
    <x v="1"/>
    <x v="0"/>
    <x v="451"/>
    <x v="104"/>
    <x v="107"/>
    <x v="23"/>
    <x v="388"/>
    <x v="0"/>
    <x v="0"/>
    <m/>
    <m/>
    <m/>
    <m/>
  </r>
  <r>
    <x v="1"/>
    <x v="10"/>
    <x v="9"/>
    <x v="37"/>
    <x v="37"/>
    <x v="1"/>
    <x v="1"/>
    <x v="452"/>
    <x v="102"/>
    <x v="105"/>
    <x v="31"/>
    <x v="382"/>
    <x v="39"/>
    <x v="3"/>
    <n v="13"/>
    <n v="780"/>
    <n v="12.61"/>
    <n v="756.59999999999991"/>
  </r>
  <r>
    <x v="1"/>
    <x v="10"/>
    <x v="9"/>
    <x v="37"/>
    <x v="37"/>
    <x v="1"/>
    <x v="0"/>
    <x v="453"/>
    <x v="105"/>
    <x v="108"/>
    <x v="23"/>
    <x v="389"/>
    <x v="0"/>
    <x v="0"/>
    <m/>
    <m/>
    <m/>
    <m/>
  </r>
  <r>
    <x v="1"/>
    <x v="10"/>
    <x v="9"/>
    <x v="37"/>
    <x v="37"/>
    <x v="1"/>
    <x v="1"/>
    <x v="454"/>
    <x v="102"/>
    <x v="105"/>
    <x v="25"/>
    <x v="390"/>
    <x v="98"/>
    <x v="3"/>
    <m/>
    <n v="0"/>
    <n v="0"/>
    <n v="0"/>
  </r>
  <r>
    <x v="1"/>
    <x v="10"/>
    <x v="9"/>
    <x v="37"/>
    <x v="37"/>
    <x v="1"/>
    <x v="0"/>
    <x v="455"/>
    <x v="105"/>
    <x v="108"/>
    <x v="56"/>
    <x v="0"/>
    <x v="0"/>
    <x v="0"/>
    <m/>
    <m/>
    <m/>
    <m/>
  </r>
  <r>
    <x v="1"/>
    <x v="10"/>
    <x v="9"/>
    <x v="2"/>
    <x v="2"/>
    <x v="1"/>
    <x v="2"/>
    <x v="456"/>
    <x v="102"/>
    <x v="105"/>
    <x v="30"/>
    <x v="0"/>
    <x v="0"/>
    <x v="0"/>
    <s v="J.D"/>
    <n v="112280"/>
    <m/>
    <m/>
  </r>
  <r>
    <x v="1"/>
    <x v="11"/>
    <x v="10"/>
    <x v="38"/>
    <x v="38"/>
    <x v="1"/>
    <x v="0"/>
    <x v="457"/>
    <x v="105"/>
    <x v="108"/>
    <x v="23"/>
    <x v="0"/>
    <x v="99"/>
    <x v="0"/>
    <m/>
    <m/>
    <m/>
    <m/>
  </r>
  <r>
    <x v="1"/>
    <x v="11"/>
    <x v="10"/>
    <x v="38"/>
    <x v="38"/>
    <x v="1"/>
    <x v="0"/>
    <x v="458"/>
    <x v="102"/>
    <x v="105"/>
    <x v="23"/>
    <x v="0"/>
    <x v="100"/>
    <x v="0"/>
    <m/>
    <m/>
    <m/>
    <m/>
  </r>
  <r>
    <x v="1"/>
    <x v="11"/>
    <x v="10"/>
    <x v="38"/>
    <x v="38"/>
    <x v="1"/>
    <x v="0"/>
    <x v="459"/>
    <x v="105"/>
    <x v="108"/>
    <x v="24"/>
    <x v="391"/>
    <x v="3"/>
    <x v="1"/>
    <s v="Rate"/>
    <s v="Amount"/>
    <m/>
    <m/>
  </r>
  <r>
    <x v="1"/>
    <x v="11"/>
    <x v="10"/>
    <x v="38"/>
    <x v="38"/>
    <x v="1"/>
    <x v="0"/>
    <x v="460"/>
    <x v="102"/>
    <x v="105"/>
    <x v="23"/>
    <x v="0"/>
    <x v="0"/>
    <x v="0"/>
    <m/>
    <s v="J.D"/>
    <m/>
    <m/>
  </r>
  <r>
    <x v="1"/>
    <x v="11"/>
    <x v="10"/>
    <x v="38"/>
    <x v="38"/>
    <x v="1"/>
    <x v="0"/>
    <x v="461"/>
    <x v="106"/>
    <x v="109"/>
    <x v="23"/>
    <x v="392"/>
    <x v="0"/>
    <x v="0"/>
    <m/>
    <m/>
    <m/>
    <m/>
  </r>
  <r>
    <x v="1"/>
    <x v="11"/>
    <x v="10"/>
    <x v="38"/>
    <x v="38"/>
    <x v="1"/>
    <x v="0"/>
    <x v="462"/>
    <x v="107"/>
    <x v="110"/>
    <x v="23"/>
    <x v="393"/>
    <x v="0"/>
    <x v="0"/>
    <m/>
    <m/>
    <m/>
    <m/>
  </r>
  <r>
    <x v="1"/>
    <x v="11"/>
    <x v="10"/>
    <x v="38"/>
    <x v="38"/>
    <x v="1"/>
    <x v="1"/>
    <x v="463"/>
    <x v="106"/>
    <x v="109"/>
    <x v="25"/>
    <x v="394"/>
    <x v="19"/>
    <x v="4"/>
    <n v="27"/>
    <n v="162"/>
    <n v="26.189999999999998"/>
    <n v="157.13999999999999"/>
  </r>
  <r>
    <x v="1"/>
    <x v="11"/>
    <x v="10"/>
    <x v="38"/>
    <x v="38"/>
    <x v="1"/>
    <x v="1"/>
    <x v="464"/>
    <x v="107"/>
    <x v="110"/>
    <x v="26"/>
    <x v="395"/>
    <x v="19"/>
    <x v="4"/>
    <n v="40"/>
    <n v="240"/>
    <n v="38.799999999999997"/>
    <n v="232.79999999999998"/>
  </r>
  <r>
    <x v="1"/>
    <x v="11"/>
    <x v="10"/>
    <x v="39"/>
    <x v="39"/>
    <x v="1"/>
    <x v="0"/>
    <x v="465"/>
    <x v="108"/>
    <x v="111"/>
    <x v="23"/>
    <x v="396"/>
    <x v="0"/>
    <x v="0"/>
    <m/>
    <m/>
    <m/>
    <m/>
  </r>
  <r>
    <x v="1"/>
    <x v="11"/>
    <x v="10"/>
    <x v="39"/>
    <x v="39"/>
    <x v="1"/>
    <x v="0"/>
    <x v="466"/>
    <x v="109"/>
    <x v="112"/>
    <x v="23"/>
    <x v="397"/>
    <x v="0"/>
    <x v="0"/>
    <m/>
    <m/>
    <m/>
    <m/>
  </r>
  <r>
    <x v="1"/>
    <x v="11"/>
    <x v="10"/>
    <x v="39"/>
    <x v="39"/>
    <x v="1"/>
    <x v="1"/>
    <x v="467"/>
    <x v="108"/>
    <x v="111"/>
    <x v="27"/>
    <x v="398"/>
    <x v="45"/>
    <x v="4"/>
    <n v="20"/>
    <n v="140"/>
    <n v="19.399999999999999"/>
    <n v="135.79999999999998"/>
  </r>
  <r>
    <x v="1"/>
    <x v="11"/>
    <x v="10"/>
    <x v="39"/>
    <x v="39"/>
    <x v="1"/>
    <x v="1"/>
    <x v="468"/>
    <x v="109"/>
    <x v="112"/>
    <x v="28"/>
    <x v="399"/>
    <x v="45"/>
    <x v="4"/>
    <n v="113"/>
    <n v="791"/>
    <n v="109.61"/>
    <n v="767.27"/>
  </r>
  <r>
    <x v="1"/>
    <x v="11"/>
    <x v="10"/>
    <x v="39"/>
    <x v="39"/>
    <x v="1"/>
    <x v="1"/>
    <x v="469"/>
    <x v="108"/>
    <x v="111"/>
    <x v="31"/>
    <x v="400"/>
    <x v="45"/>
    <x v="4"/>
    <n v="60"/>
    <n v="420"/>
    <n v="58.199999999999996"/>
    <n v="407.4"/>
  </r>
  <r>
    <x v="1"/>
    <x v="11"/>
    <x v="10"/>
    <x v="39"/>
    <x v="39"/>
    <x v="1"/>
    <x v="1"/>
    <x v="470"/>
    <x v="109"/>
    <x v="112"/>
    <x v="36"/>
    <x v="401"/>
    <x v="45"/>
    <x v="4"/>
    <m/>
    <n v="0"/>
    <n v="0"/>
    <n v="0"/>
  </r>
  <r>
    <x v="1"/>
    <x v="11"/>
    <x v="10"/>
    <x v="39"/>
    <x v="39"/>
    <x v="1"/>
    <x v="1"/>
    <x v="471"/>
    <x v="108"/>
    <x v="111"/>
    <x v="32"/>
    <x v="402"/>
    <x v="45"/>
    <x v="4"/>
    <m/>
    <n v="0"/>
    <n v="0"/>
    <n v="0"/>
  </r>
  <r>
    <x v="1"/>
    <x v="11"/>
    <x v="10"/>
    <x v="39"/>
    <x v="39"/>
    <x v="1"/>
    <x v="1"/>
    <x v="472"/>
    <x v="109"/>
    <x v="112"/>
    <x v="33"/>
    <x v="403"/>
    <x v="45"/>
    <x v="4"/>
    <n v="60"/>
    <n v="420"/>
    <n v="58.199999999999996"/>
    <n v="407.4"/>
  </r>
  <r>
    <x v="1"/>
    <x v="11"/>
    <x v="10"/>
    <x v="39"/>
    <x v="39"/>
    <x v="1"/>
    <x v="1"/>
    <x v="473"/>
    <x v="108"/>
    <x v="111"/>
    <x v="34"/>
    <x v="404"/>
    <x v="45"/>
    <x v="4"/>
    <n v="86"/>
    <n v="602"/>
    <n v="83.42"/>
    <n v="583.94000000000005"/>
  </r>
  <r>
    <x v="1"/>
    <x v="11"/>
    <x v="10"/>
    <x v="39"/>
    <x v="39"/>
    <x v="1"/>
    <x v="0"/>
    <x v="474"/>
    <x v="110"/>
    <x v="113"/>
    <x v="23"/>
    <x v="405"/>
    <x v="0"/>
    <x v="0"/>
    <m/>
    <m/>
    <m/>
    <m/>
  </r>
  <r>
    <x v="1"/>
    <x v="11"/>
    <x v="10"/>
    <x v="39"/>
    <x v="39"/>
    <x v="1"/>
    <x v="1"/>
    <x v="475"/>
    <x v="108"/>
    <x v="111"/>
    <x v="25"/>
    <x v="406"/>
    <x v="45"/>
    <x v="4"/>
    <n v="60"/>
    <n v="420"/>
    <n v="58.199999999999996"/>
    <n v="407.4"/>
  </r>
  <r>
    <x v="1"/>
    <x v="11"/>
    <x v="10"/>
    <x v="40"/>
    <x v="40"/>
    <x v="3"/>
    <x v="0"/>
    <x v="476"/>
    <x v="111"/>
    <x v="114"/>
    <x v="23"/>
    <x v="407"/>
    <x v="0"/>
    <x v="0"/>
    <m/>
    <m/>
    <m/>
    <m/>
  </r>
  <r>
    <x v="1"/>
    <x v="11"/>
    <x v="10"/>
    <x v="40"/>
    <x v="40"/>
    <x v="3"/>
    <x v="0"/>
    <x v="477"/>
    <x v="112"/>
    <x v="115"/>
    <x v="23"/>
    <x v="408"/>
    <x v="0"/>
    <x v="0"/>
    <m/>
    <m/>
    <m/>
    <m/>
  </r>
  <r>
    <x v="1"/>
    <x v="11"/>
    <x v="10"/>
    <x v="40"/>
    <x v="40"/>
    <x v="3"/>
    <x v="1"/>
    <x v="478"/>
    <x v="111"/>
    <x v="114"/>
    <x v="26"/>
    <x v="409"/>
    <x v="83"/>
    <x v="4"/>
    <n v="73"/>
    <n v="803"/>
    <n v="70.81"/>
    <n v="778.91000000000008"/>
  </r>
  <r>
    <x v="1"/>
    <x v="11"/>
    <x v="10"/>
    <x v="40"/>
    <x v="40"/>
    <x v="3"/>
    <x v="1"/>
    <x v="479"/>
    <x v="112"/>
    <x v="115"/>
    <x v="27"/>
    <x v="410"/>
    <x v="11"/>
    <x v="4"/>
    <n v="86"/>
    <n v="688"/>
    <n v="83.42"/>
    <n v="667.36"/>
  </r>
  <r>
    <x v="1"/>
    <x v="11"/>
    <x v="10"/>
    <x v="40"/>
    <x v="40"/>
    <x v="3"/>
    <x v="0"/>
    <x v="480"/>
    <x v="111"/>
    <x v="114"/>
    <x v="57"/>
    <x v="0"/>
    <x v="0"/>
    <x v="0"/>
    <m/>
    <m/>
    <m/>
    <m/>
  </r>
  <r>
    <x v="1"/>
    <x v="11"/>
    <x v="10"/>
    <x v="2"/>
    <x v="2"/>
    <x v="0"/>
    <x v="2"/>
    <x v="481"/>
    <x v="112"/>
    <x v="115"/>
    <x v="30"/>
    <x v="0"/>
    <x v="0"/>
    <x v="0"/>
    <s v="J.D"/>
    <n v="4686"/>
    <m/>
    <m/>
  </r>
  <r>
    <x v="1"/>
    <x v="12"/>
    <x v="11"/>
    <x v="41"/>
    <x v="41"/>
    <x v="3"/>
    <x v="0"/>
    <x v="482"/>
    <x v="111"/>
    <x v="114"/>
    <x v="23"/>
    <x v="0"/>
    <x v="101"/>
    <x v="0"/>
    <m/>
    <m/>
    <m/>
    <m/>
  </r>
  <r>
    <x v="1"/>
    <x v="12"/>
    <x v="11"/>
    <x v="41"/>
    <x v="41"/>
    <x v="3"/>
    <x v="0"/>
    <x v="483"/>
    <x v="112"/>
    <x v="115"/>
    <x v="23"/>
    <x v="0"/>
    <x v="102"/>
    <x v="0"/>
    <m/>
    <m/>
    <m/>
    <m/>
  </r>
  <r>
    <x v="1"/>
    <x v="12"/>
    <x v="11"/>
    <x v="41"/>
    <x v="41"/>
    <x v="3"/>
    <x v="0"/>
    <x v="484"/>
    <x v="111"/>
    <x v="114"/>
    <x v="24"/>
    <x v="31"/>
    <x v="3"/>
    <x v="1"/>
    <s v="Rate"/>
    <s v="Amount"/>
    <m/>
    <m/>
  </r>
  <r>
    <x v="1"/>
    <x v="12"/>
    <x v="11"/>
    <x v="41"/>
    <x v="41"/>
    <x v="3"/>
    <x v="0"/>
    <x v="485"/>
    <x v="112"/>
    <x v="115"/>
    <x v="23"/>
    <x v="0"/>
    <x v="0"/>
    <x v="0"/>
    <m/>
    <s v="J.D"/>
    <m/>
    <m/>
  </r>
  <r>
    <x v="1"/>
    <x v="12"/>
    <x v="11"/>
    <x v="41"/>
    <x v="41"/>
    <x v="3"/>
    <x v="0"/>
    <x v="486"/>
    <x v="113"/>
    <x v="116"/>
    <x v="23"/>
    <x v="411"/>
    <x v="0"/>
    <x v="0"/>
    <m/>
    <m/>
    <m/>
    <m/>
  </r>
  <r>
    <x v="1"/>
    <x v="12"/>
    <x v="11"/>
    <x v="41"/>
    <x v="41"/>
    <x v="3"/>
    <x v="0"/>
    <x v="487"/>
    <x v="114"/>
    <x v="117"/>
    <x v="23"/>
    <x v="412"/>
    <x v="0"/>
    <x v="0"/>
    <m/>
    <m/>
    <m/>
    <m/>
  </r>
  <r>
    <x v="1"/>
    <x v="12"/>
    <x v="11"/>
    <x v="41"/>
    <x v="41"/>
    <x v="3"/>
    <x v="0"/>
    <x v="488"/>
    <x v="115"/>
    <x v="118"/>
    <x v="23"/>
    <x v="413"/>
    <x v="0"/>
    <x v="0"/>
    <m/>
    <m/>
    <m/>
    <m/>
  </r>
  <r>
    <x v="1"/>
    <x v="12"/>
    <x v="11"/>
    <x v="41"/>
    <x v="41"/>
    <x v="3"/>
    <x v="1"/>
    <x v="489"/>
    <x v="114"/>
    <x v="117"/>
    <x v="25"/>
    <x v="414"/>
    <x v="4"/>
    <x v="4"/>
    <m/>
    <n v="0"/>
    <n v="0"/>
    <n v="0"/>
  </r>
  <r>
    <x v="1"/>
    <x v="12"/>
    <x v="11"/>
    <x v="41"/>
    <x v="41"/>
    <x v="3"/>
    <x v="1"/>
    <x v="490"/>
    <x v="115"/>
    <x v="118"/>
    <x v="26"/>
    <x v="415"/>
    <x v="25"/>
    <x v="4"/>
    <m/>
    <n v="0"/>
    <n v="0"/>
    <n v="0"/>
  </r>
  <r>
    <x v="1"/>
    <x v="12"/>
    <x v="11"/>
    <x v="41"/>
    <x v="41"/>
    <x v="3"/>
    <x v="1"/>
    <x v="491"/>
    <x v="114"/>
    <x v="117"/>
    <x v="27"/>
    <x v="414"/>
    <x v="4"/>
    <x v="4"/>
    <m/>
    <n v="0"/>
    <n v="0"/>
    <n v="0"/>
  </r>
  <r>
    <x v="1"/>
    <x v="12"/>
    <x v="11"/>
    <x v="41"/>
    <x v="41"/>
    <x v="3"/>
    <x v="1"/>
    <x v="492"/>
    <x v="115"/>
    <x v="118"/>
    <x v="28"/>
    <x v="416"/>
    <x v="42"/>
    <x v="4"/>
    <m/>
    <n v="0"/>
    <n v="0"/>
    <n v="0"/>
  </r>
  <r>
    <x v="1"/>
    <x v="12"/>
    <x v="11"/>
    <x v="41"/>
    <x v="41"/>
    <x v="3"/>
    <x v="1"/>
    <x v="493"/>
    <x v="114"/>
    <x v="117"/>
    <x v="31"/>
    <x v="416"/>
    <x v="60"/>
    <x v="4"/>
    <m/>
    <n v="0"/>
    <n v="0"/>
    <n v="0"/>
  </r>
  <r>
    <x v="1"/>
    <x v="12"/>
    <x v="11"/>
    <x v="41"/>
    <x v="41"/>
    <x v="3"/>
    <x v="0"/>
    <x v="494"/>
    <x v="116"/>
    <x v="119"/>
    <x v="23"/>
    <x v="417"/>
    <x v="0"/>
    <x v="0"/>
    <m/>
    <m/>
    <m/>
    <m/>
  </r>
  <r>
    <x v="1"/>
    <x v="12"/>
    <x v="11"/>
    <x v="41"/>
    <x v="41"/>
    <x v="3"/>
    <x v="1"/>
    <x v="495"/>
    <x v="114"/>
    <x v="117"/>
    <x v="36"/>
    <x v="418"/>
    <x v="4"/>
    <x v="4"/>
    <m/>
    <n v="0"/>
    <n v="0"/>
    <n v="0"/>
  </r>
  <r>
    <x v="1"/>
    <x v="12"/>
    <x v="11"/>
    <x v="41"/>
    <x v="41"/>
    <x v="3"/>
    <x v="1"/>
    <x v="496"/>
    <x v="116"/>
    <x v="119"/>
    <x v="32"/>
    <x v="419"/>
    <x v="4"/>
    <x v="4"/>
    <m/>
    <n v="0"/>
    <n v="0"/>
    <n v="0"/>
  </r>
  <r>
    <x v="1"/>
    <x v="12"/>
    <x v="11"/>
    <x v="41"/>
    <x v="41"/>
    <x v="3"/>
    <x v="1"/>
    <x v="497"/>
    <x v="114"/>
    <x v="117"/>
    <x v="33"/>
    <x v="420"/>
    <x v="4"/>
    <x v="4"/>
    <m/>
    <n v="0"/>
    <n v="0"/>
    <n v="0"/>
  </r>
  <r>
    <x v="1"/>
    <x v="12"/>
    <x v="11"/>
    <x v="41"/>
    <x v="41"/>
    <x v="3"/>
    <x v="1"/>
    <x v="498"/>
    <x v="116"/>
    <x v="119"/>
    <x v="34"/>
    <x v="421"/>
    <x v="4"/>
    <x v="4"/>
    <m/>
    <n v="0"/>
    <n v="0"/>
    <n v="0"/>
  </r>
  <r>
    <x v="1"/>
    <x v="12"/>
    <x v="11"/>
    <x v="41"/>
    <x v="41"/>
    <x v="3"/>
    <x v="1"/>
    <x v="499"/>
    <x v="114"/>
    <x v="117"/>
    <x v="37"/>
    <x v="422"/>
    <x v="4"/>
    <x v="4"/>
    <m/>
    <n v="0"/>
    <n v="0"/>
    <n v="0"/>
  </r>
  <r>
    <x v="1"/>
    <x v="12"/>
    <x v="11"/>
    <x v="41"/>
    <x v="41"/>
    <x v="3"/>
    <x v="1"/>
    <x v="500"/>
    <x v="116"/>
    <x v="119"/>
    <x v="48"/>
    <x v="423"/>
    <x v="4"/>
    <x v="4"/>
    <m/>
    <n v="0"/>
    <n v="0"/>
    <n v="0"/>
  </r>
  <r>
    <x v="1"/>
    <x v="12"/>
    <x v="11"/>
    <x v="41"/>
    <x v="41"/>
    <x v="3"/>
    <x v="1"/>
    <x v="501"/>
    <x v="114"/>
    <x v="117"/>
    <x v="49"/>
    <x v="424"/>
    <x v="4"/>
    <x v="4"/>
    <m/>
    <n v="0"/>
    <n v="0"/>
    <n v="0"/>
  </r>
  <r>
    <x v="1"/>
    <x v="12"/>
    <x v="11"/>
    <x v="41"/>
    <x v="41"/>
    <x v="3"/>
    <x v="0"/>
    <x v="502"/>
    <x v="117"/>
    <x v="120"/>
    <x v="23"/>
    <x v="425"/>
    <x v="0"/>
    <x v="0"/>
    <m/>
    <m/>
    <m/>
    <m/>
  </r>
  <r>
    <x v="1"/>
    <x v="12"/>
    <x v="11"/>
    <x v="41"/>
    <x v="41"/>
    <x v="3"/>
    <x v="1"/>
    <x v="503"/>
    <x v="114"/>
    <x v="117"/>
    <x v="51"/>
    <x v="426"/>
    <x v="4"/>
    <x v="4"/>
    <m/>
    <n v="0"/>
    <n v="0"/>
    <n v="0"/>
  </r>
  <r>
    <x v="1"/>
    <x v="12"/>
    <x v="11"/>
    <x v="41"/>
    <x v="41"/>
    <x v="3"/>
    <x v="1"/>
    <x v="504"/>
    <x v="117"/>
    <x v="120"/>
    <x v="50"/>
    <x v="427"/>
    <x v="4"/>
    <x v="4"/>
    <m/>
    <n v="0"/>
    <n v="0"/>
    <n v="0"/>
  </r>
  <r>
    <x v="1"/>
    <x v="12"/>
    <x v="11"/>
    <x v="41"/>
    <x v="41"/>
    <x v="3"/>
    <x v="1"/>
    <x v="505"/>
    <x v="114"/>
    <x v="117"/>
    <x v="25"/>
    <x v="419"/>
    <x v="25"/>
    <x v="4"/>
    <m/>
    <n v="0"/>
    <n v="0"/>
    <n v="0"/>
  </r>
  <r>
    <x v="1"/>
    <x v="12"/>
    <x v="11"/>
    <x v="41"/>
    <x v="41"/>
    <x v="3"/>
    <x v="1"/>
    <x v="506"/>
    <x v="117"/>
    <x v="120"/>
    <x v="26"/>
    <x v="428"/>
    <x v="4"/>
    <x v="4"/>
    <m/>
    <n v="0"/>
    <n v="0"/>
    <n v="0"/>
  </r>
  <r>
    <x v="1"/>
    <x v="12"/>
    <x v="11"/>
    <x v="41"/>
    <x v="41"/>
    <x v="3"/>
    <x v="1"/>
    <x v="507"/>
    <x v="114"/>
    <x v="117"/>
    <x v="27"/>
    <x v="418"/>
    <x v="4"/>
    <x v="4"/>
    <m/>
    <n v="0"/>
    <n v="0"/>
    <n v="0"/>
  </r>
  <r>
    <x v="1"/>
    <x v="12"/>
    <x v="11"/>
    <x v="41"/>
    <x v="41"/>
    <x v="3"/>
    <x v="1"/>
    <x v="508"/>
    <x v="117"/>
    <x v="120"/>
    <x v="28"/>
    <x v="429"/>
    <x v="4"/>
    <x v="4"/>
    <m/>
    <n v="0"/>
    <n v="0"/>
    <n v="0"/>
  </r>
  <r>
    <x v="1"/>
    <x v="12"/>
    <x v="11"/>
    <x v="41"/>
    <x v="41"/>
    <x v="3"/>
    <x v="1"/>
    <x v="509"/>
    <x v="114"/>
    <x v="117"/>
    <x v="31"/>
    <x v="430"/>
    <x v="4"/>
    <x v="4"/>
    <m/>
    <n v="0"/>
    <n v="0"/>
    <n v="0"/>
  </r>
  <r>
    <x v="1"/>
    <x v="12"/>
    <x v="11"/>
    <x v="41"/>
    <x v="41"/>
    <x v="3"/>
    <x v="0"/>
    <x v="510"/>
    <x v="118"/>
    <x v="121"/>
    <x v="23"/>
    <x v="431"/>
    <x v="0"/>
    <x v="0"/>
    <m/>
    <m/>
    <m/>
    <m/>
  </r>
  <r>
    <x v="1"/>
    <x v="12"/>
    <x v="11"/>
    <x v="41"/>
    <x v="41"/>
    <x v="3"/>
    <x v="1"/>
    <x v="511"/>
    <x v="114"/>
    <x v="117"/>
    <x v="36"/>
    <x v="432"/>
    <x v="4"/>
    <x v="4"/>
    <m/>
    <n v="0"/>
    <n v="0"/>
    <n v="0"/>
  </r>
  <r>
    <x v="1"/>
    <x v="12"/>
    <x v="11"/>
    <x v="41"/>
    <x v="41"/>
    <x v="3"/>
    <x v="1"/>
    <x v="512"/>
    <x v="118"/>
    <x v="121"/>
    <x v="32"/>
    <x v="433"/>
    <x v="4"/>
    <x v="4"/>
    <m/>
    <n v="0"/>
    <n v="0"/>
    <n v="0"/>
  </r>
  <r>
    <x v="1"/>
    <x v="12"/>
    <x v="11"/>
    <x v="41"/>
    <x v="41"/>
    <x v="3"/>
    <x v="1"/>
    <x v="513"/>
    <x v="114"/>
    <x v="117"/>
    <x v="33"/>
    <x v="419"/>
    <x v="25"/>
    <x v="4"/>
    <m/>
    <n v="0"/>
    <n v="0"/>
    <n v="0"/>
  </r>
  <r>
    <x v="1"/>
    <x v="12"/>
    <x v="11"/>
    <x v="41"/>
    <x v="41"/>
    <x v="3"/>
    <x v="1"/>
    <x v="514"/>
    <x v="118"/>
    <x v="121"/>
    <x v="34"/>
    <x v="434"/>
    <x v="4"/>
    <x v="4"/>
    <m/>
    <n v="0"/>
    <n v="0"/>
    <n v="0"/>
  </r>
  <r>
    <x v="1"/>
    <x v="12"/>
    <x v="11"/>
    <x v="41"/>
    <x v="41"/>
    <x v="3"/>
    <x v="1"/>
    <x v="515"/>
    <x v="114"/>
    <x v="117"/>
    <x v="37"/>
    <x v="435"/>
    <x v="4"/>
    <x v="4"/>
    <m/>
    <n v="0"/>
    <n v="0"/>
    <n v="0"/>
  </r>
  <r>
    <x v="1"/>
    <x v="12"/>
    <x v="11"/>
    <x v="41"/>
    <x v="41"/>
    <x v="3"/>
    <x v="1"/>
    <x v="516"/>
    <x v="118"/>
    <x v="121"/>
    <x v="48"/>
    <x v="429"/>
    <x v="4"/>
    <x v="4"/>
    <m/>
    <n v="0"/>
    <n v="0"/>
    <n v="0"/>
  </r>
  <r>
    <x v="1"/>
    <x v="12"/>
    <x v="11"/>
    <x v="41"/>
    <x v="41"/>
    <x v="3"/>
    <x v="1"/>
    <x v="517"/>
    <x v="114"/>
    <x v="117"/>
    <x v="49"/>
    <x v="436"/>
    <x v="4"/>
    <x v="4"/>
    <m/>
    <n v="0"/>
    <n v="0"/>
    <n v="0"/>
  </r>
  <r>
    <x v="1"/>
    <x v="12"/>
    <x v="11"/>
    <x v="41"/>
    <x v="41"/>
    <x v="3"/>
    <x v="0"/>
    <x v="518"/>
    <x v="119"/>
    <x v="122"/>
    <x v="23"/>
    <x v="437"/>
    <x v="0"/>
    <x v="0"/>
    <m/>
    <m/>
    <m/>
    <m/>
  </r>
  <r>
    <x v="1"/>
    <x v="12"/>
    <x v="11"/>
    <x v="41"/>
    <x v="41"/>
    <x v="3"/>
    <x v="1"/>
    <x v="519"/>
    <x v="114"/>
    <x v="117"/>
    <x v="51"/>
    <x v="438"/>
    <x v="4"/>
    <x v="4"/>
    <m/>
    <n v="0"/>
    <n v="0"/>
    <n v="0"/>
  </r>
  <r>
    <x v="1"/>
    <x v="12"/>
    <x v="11"/>
    <x v="41"/>
    <x v="41"/>
    <x v="3"/>
    <x v="1"/>
    <x v="520"/>
    <x v="119"/>
    <x v="122"/>
    <x v="50"/>
    <x v="434"/>
    <x v="25"/>
    <x v="4"/>
    <m/>
    <n v="0"/>
    <n v="0"/>
    <n v="0"/>
  </r>
  <r>
    <x v="1"/>
    <x v="12"/>
    <x v="11"/>
    <x v="41"/>
    <x v="41"/>
    <x v="3"/>
    <x v="1"/>
    <x v="521"/>
    <x v="114"/>
    <x v="117"/>
    <x v="52"/>
    <x v="419"/>
    <x v="25"/>
    <x v="4"/>
    <m/>
    <n v="0"/>
    <n v="0"/>
    <n v="0"/>
  </r>
  <r>
    <x v="1"/>
    <x v="12"/>
    <x v="11"/>
    <x v="41"/>
    <x v="41"/>
    <x v="3"/>
    <x v="1"/>
    <x v="522"/>
    <x v="119"/>
    <x v="122"/>
    <x v="58"/>
    <x v="418"/>
    <x v="4"/>
    <x v="4"/>
    <m/>
    <n v="0"/>
    <n v="0"/>
    <n v="0"/>
  </r>
  <r>
    <x v="1"/>
    <x v="12"/>
    <x v="11"/>
    <x v="41"/>
    <x v="41"/>
    <x v="3"/>
    <x v="1"/>
    <x v="523"/>
    <x v="114"/>
    <x v="117"/>
    <x v="59"/>
    <x v="439"/>
    <x v="4"/>
    <x v="4"/>
    <m/>
    <n v="0"/>
    <n v="0"/>
    <n v="0"/>
  </r>
  <r>
    <x v="1"/>
    <x v="12"/>
    <x v="11"/>
    <x v="41"/>
    <x v="41"/>
    <x v="3"/>
    <x v="1"/>
    <x v="524"/>
    <x v="119"/>
    <x v="122"/>
    <x v="53"/>
    <x v="440"/>
    <x v="4"/>
    <x v="4"/>
    <m/>
    <n v="0"/>
    <n v="0"/>
    <n v="0"/>
  </r>
  <r>
    <x v="1"/>
    <x v="12"/>
    <x v="11"/>
    <x v="41"/>
    <x v="41"/>
    <x v="3"/>
    <x v="1"/>
    <x v="525"/>
    <x v="114"/>
    <x v="117"/>
    <x v="25"/>
    <x v="429"/>
    <x v="4"/>
    <x v="4"/>
    <m/>
    <n v="0"/>
    <n v="0"/>
    <n v="0"/>
  </r>
  <r>
    <x v="1"/>
    <x v="12"/>
    <x v="11"/>
    <x v="41"/>
    <x v="41"/>
    <x v="3"/>
    <x v="1"/>
    <x v="526"/>
    <x v="119"/>
    <x v="122"/>
    <x v="26"/>
    <x v="441"/>
    <x v="4"/>
    <x v="4"/>
    <m/>
    <n v="0"/>
    <n v="0"/>
    <n v="0"/>
  </r>
  <r>
    <x v="1"/>
    <x v="12"/>
    <x v="11"/>
    <x v="41"/>
    <x v="41"/>
    <x v="3"/>
    <x v="1"/>
    <x v="527"/>
    <x v="114"/>
    <x v="117"/>
    <x v="27"/>
    <x v="442"/>
    <x v="4"/>
    <x v="4"/>
    <m/>
    <n v="0"/>
    <n v="0"/>
    <n v="0"/>
  </r>
  <r>
    <x v="1"/>
    <x v="12"/>
    <x v="11"/>
    <x v="41"/>
    <x v="41"/>
    <x v="3"/>
    <x v="1"/>
    <x v="528"/>
    <x v="119"/>
    <x v="122"/>
    <x v="28"/>
    <x v="443"/>
    <x v="4"/>
    <x v="4"/>
    <m/>
    <n v="0"/>
    <n v="0"/>
    <n v="0"/>
  </r>
  <r>
    <x v="1"/>
    <x v="12"/>
    <x v="11"/>
    <x v="41"/>
    <x v="41"/>
    <x v="3"/>
    <x v="1"/>
    <x v="529"/>
    <x v="114"/>
    <x v="117"/>
    <x v="31"/>
    <x v="429"/>
    <x v="4"/>
    <x v="4"/>
    <m/>
    <n v="0"/>
    <n v="0"/>
    <n v="0"/>
  </r>
  <r>
    <x v="1"/>
    <x v="12"/>
    <x v="11"/>
    <x v="41"/>
    <x v="41"/>
    <x v="3"/>
    <x v="1"/>
    <x v="530"/>
    <x v="119"/>
    <x v="122"/>
    <x v="36"/>
    <x v="444"/>
    <x v="4"/>
    <x v="4"/>
    <m/>
    <n v="0"/>
    <n v="0"/>
    <n v="0"/>
  </r>
  <r>
    <x v="1"/>
    <x v="12"/>
    <x v="11"/>
    <x v="41"/>
    <x v="41"/>
    <x v="3"/>
    <x v="1"/>
    <x v="531"/>
    <x v="114"/>
    <x v="117"/>
    <x v="32"/>
    <x v="445"/>
    <x v="4"/>
    <x v="4"/>
    <m/>
    <n v="0"/>
    <n v="0"/>
    <n v="0"/>
  </r>
  <r>
    <x v="1"/>
    <x v="12"/>
    <x v="11"/>
    <x v="41"/>
    <x v="41"/>
    <x v="3"/>
    <x v="1"/>
    <x v="532"/>
    <x v="119"/>
    <x v="122"/>
    <x v="33"/>
    <x v="446"/>
    <x v="4"/>
    <x v="4"/>
    <m/>
    <n v="0"/>
    <n v="0"/>
    <n v="0"/>
  </r>
  <r>
    <x v="1"/>
    <x v="12"/>
    <x v="11"/>
    <x v="41"/>
    <x v="41"/>
    <x v="3"/>
    <x v="0"/>
    <x v="533"/>
    <x v="120"/>
    <x v="123"/>
    <x v="23"/>
    <x v="447"/>
    <x v="0"/>
    <x v="0"/>
    <m/>
    <m/>
    <m/>
    <m/>
  </r>
  <r>
    <x v="1"/>
    <x v="12"/>
    <x v="11"/>
    <x v="41"/>
    <x v="41"/>
    <x v="3"/>
    <x v="1"/>
    <x v="534"/>
    <x v="119"/>
    <x v="122"/>
    <x v="34"/>
    <x v="432"/>
    <x v="25"/>
    <x v="4"/>
    <m/>
    <n v="0"/>
    <n v="0"/>
    <n v="0"/>
  </r>
  <r>
    <x v="1"/>
    <x v="12"/>
    <x v="11"/>
    <x v="41"/>
    <x v="41"/>
    <x v="3"/>
    <x v="1"/>
    <x v="535"/>
    <x v="120"/>
    <x v="123"/>
    <x v="37"/>
    <x v="448"/>
    <x v="4"/>
    <x v="4"/>
    <m/>
    <n v="0"/>
    <n v="0"/>
    <n v="0"/>
  </r>
  <r>
    <x v="1"/>
    <x v="12"/>
    <x v="11"/>
    <x v="41"/>
    <x v="41"/>
    <x v="3"/>
    <x v="1"/>
    <x v="536"/>
    <x v="119"/>
    <x v="122"/>
    <x v="48"/>
    <x v="449"/>
    <x v="25"/>
    <x v="4"/>
    <m/>
    <n v="0"/>
    <n v="0"/>
    <n v="0"/>
  </r>
  <r>
    <x v="1"/>
    <x v="12"/>
    <x v="11"/>
    <x v="41"/>
    <x v="41"/>
    <x v="3"/>
    <x v="1"/>
    <x v="537"/>
    <x v="120"/>
    <x v="123"/>
    <x v="49"/>
    <x v="429"/>
    <x v="4"/>
    <x v="4"/>
    <m/>
    <n v="0"/>
    <n v="0"/>
    <n v="0"/>
  </r>
  <r>
    <x v="1"/>
    <x v="12"/>
    <x v="11"/>
    <x v="41"/>
    <x v="41"/>
    <x v="3"/>
    <x v="1"/>
    <x v="538"/>
    <x v="119"/>
    <x v="122"/>
    <x v="51"/>
    <x v="450"/>
    <x v="4"/>
    <x v="4"/>
    <m/>
    <n v="0"/>
    <n v="0"/>
    <n v="0"/>
  </r>
  <r>
    <x v="1"/>
    <x v="12"/>
    <x v="11"/>
    <x v="41"/>
    <x v="41"/>
    <x v="3"/>
    <x v="1"/>
    <x v="539"/>
    <x v="120"/>
    <x v="123"/>
    <x v="50"/>
    <x v="451"/>
    <x v="4"/>
    <x v="4"/>
    <m/>
    <n v="0"/>
    <n v="0"/>
    <n v="0"/>
  </r>
  <r>
    <x v="1"/>
    <x v="12"/>
    <x v="11"/>
    <x v="41"/>
    <x v="41"/>
    <x v="3"/>
    <x v="1"/>
    <x v="540"/>
    <x v="119"/>
    <x v="122"/>
    <x v="52"/>
    <x v="452"/>
    <x v="25"/>
    <x v="4"/>
    <m/>
    <n v="0"/>
    <n v="0"/>
    <n v="0"/>
  </r>
  <r>
    <x v="1"/>
    <x v="12"/>
    <x v="11"/>
    <x v="41"/>
    <x v="41"/>
    <x v="3"/>
    <x v="1"/>
    <x v="541"/>
    <x v="120"/>
    <x v="123"/>
    <x v="58"/>
    <x v="453"/>
    <x v="4"/>
    <x v="4"/>
    <m/>
    <n v="0"/>
    <n v="0"/>
    <n v="0"/>
  </r>
  <r>
    <x v="1"/>
    <x v="12"/>
    <x v="11"/>
    <x v="41"/>
    <x v="41"/>
    <x v="3"/>
    <x v="1"/>
    <x v="542"/>
    <x v="119"/>
    <x v="122"/>
    <x v="59"/>
    <x v="454"/>
    <x v="4"/>
    <x v="4"/>
    <m/>
    <n v="0"/>
    <n v="0"/>
    <n v="0"/>
  </r>
  <r>
    <x v="1"/>
    <x v="12"/>
    <x v="11"/>
    <x v="41"/>
    <x v="41"/>
    <x v="3"/>
    <x v="1"/>
    <x v="543"/>
    <x v="120"/>
    <x v="123"/>
    <x v="53"/>
    <x v="445"/>
    <x v="4"/>
    <x v="4"/>
    <m/>
    <n v="0"/>
    <n v="0"/>
    <n v="0"/>
  </r>
  <r>
    <x v="1"/>
    <x v="12"/>
    <x v="11"/>
    <x v="41"/>
    <x v="41"/>
    <x v="3"/>
    <x v="1"/>
    <x v="544"/>
    <x v="119"/>
    <x v="122"/>
    <x v="25"/>
    <x v="418"/>
    <x v="4"/>
    <x v="4"/>
    <m/>
    <n v="0"/>
    <n v="0"/>
    <n v="0"/>
  </r>
  <r>
    <x v="1"/>
    <x v="12"/>
    <x v="11"/>
    <x v="41"/>
    <x v="41"/>
    <x v="3"/>
    <x v="1"/>
    <x v="545"/>
    <x v="120"/>
    <x v="123"/>
    <x v="26"/>
    <x v="455"/>
    <x v="4"/>
    <x v="4"/>
    <m/>
    <n v="0"/>
    <n v="0"/>
    <n v="0"/>
  </r>
  <r>
    <x v="1"/>
    <x v="12"/>
    <x v="11"/>
    <x v="41"/>
    <x v="41"/>
    <x v="3"/>
    <x v="1"/>
    <x v="546"/>
    <x v="119"/>
    <x v="122"/>
    <x v="27"/>
    <x v="445"/>
    <x v="4"/>
    <x v="4"/>
    <m/>
    <n v="0"/>
    <n v="0"/>
    <n v="0"/>
  </r>
  <r>
    <x v="1"/>
    <x v="12"/>
    <x v="11"/>
    <x v="41"/>
    <x v="41"/>
    <x v="3"/>
    <x v="1"/>
    <x v="547"/>
    <x v="120"/>
    <x v="123"/>
    <x v="28"/>
    <x v="434"/>
    <x v="4"/>
    <x v="4"/>
    <m/>
    <n v="0"/>
    <n v="0"/>
    <n v="0"/>
  </r>
  <r>
    <x v="1"/>
    <x v="12"/>
    <x v="11"/>
    <x v="41"/>
    <x v="41"/>
    <x v="3"/>
    <x v="0"/>
    <x v="548"/>
    <x v="121"/>
    <x v="124"/>
    <x v="23"/>
    <x v="456"/>
    <x v="0"/>
    <x v="0"/>
    <m/>
    <m/>
    <m/>
    <m/>
  </r>
  <r>
    <x v="1"/>
    <x v="12"/>
    <x v="11"/>
    <x v="41"/>
    <x v="41"/>
    <x v="3"/>
    <x v="1"/>
    <x v="549"/>
    <x v="120"/>
    <x v="123"/>
    <x v="31"/>
    <x v="435"/>
    <x v="4"/>
    <x v="4"/>
    <m/>
    <n v="0"/>
    <n v="0"/>
    <n v="0"/>
  </r>
  <r>
    <x v="1"/>
    <x v="12"/>
    <x v="11"/>
    <x v="41"/>
    <x v="41"/>
    <x v="3"/>
    <x v="1"/>
    <x v="550"/>
    <x v="121"/>
    <x v="124"/>
    <x v="36"/>
    <x v="457"/>
    <x v="4"/>
    <x v="4"/>
    <m/>
    <n v="0"/>
    <n v="0"/>
    <n v="0"/>
  </r>
  <r>
    <x v="1"/>
    <x v="12"/>
    <x v="11"/>
    <x v="41"/>
    <x v="41"/>
    <x v="3"/>
    <x v="1"/>
    <x v="551"/>
    <x v="120"/>
    <x v="123"/>
    <x v="32"/>
    <x v="458"/>
    <x v="4"/>
    <x v="4"/>
    <m/>
    <n v="0"/>
    <n v="0"/>
    <n v="0"/>
  </r>
  <r>
    <x v="1"/>
    <x v="12"/>
    <x v="11"/>
    <x v="41"/>
    <x v="41"/>
    <x v="3"/>
    <x v="1"/>
    <x v="552"/>
    <x v="121"/>
    <x v="124"/>
    <x v="33"/>
    <x v="449"/>
    <x v="4"/>
    <x v="4"/>
    <m/>
    <n v="0"/>
    <n v="0"/>
    <n v="0"/>
  </r>
  <r>
    <x v="1"/>
    <x v="12"/>
    <x v="11"/>
    <x v="41"/>
    <x v="41"/>
    <x v="3"/>
    <x v="1"/>
    <x v="553"/>
    <x v="120"/>
    <x v="123"/>
    <x v="34"/>
    <x v="429"/>
    <x v="25"/>
    <x v="4"/>
    <m/>
    <n v="0"/>
    <n v="0"/>
    <n v="0"/>
  </r>
  <r>
    <x v="1"/>
    <x v="12"/>
    <x v="11"/>
    <x v="41"/>
    <x v="41"/>
    <x v="3"/>
    <x v="1"/>
    <x v="554"/>
    <x v="121"/>
    <x v="124"/>
    <x v="37"/>
    <x v="459"/>
    <x v="4"/>
    <x v="4"/>
    <m/>
    <n v="0"/>
    <n v="0"/>
    <n v="0"/>
  </r>
  <r>
    <x v="1"/>
    <x v="12"/>
    <x v="11"/>
    <x v="41"/>
    <x v="41"/>
    <x v="3"/>
    <x v="1"/>
    <x v="555"/>
    <x v="120"/>
    <x v="123"/>
    <x v="48"/>
    <x v="460"/>
    <x v="4"/>
    <x v="4"/>
    <m/>
    <n v="0"/>
    <n v="0"/>
    <n v="0"/>
  </r>
  <r>
    <x v="1"/>
    <x v="12"/>
    <x v="11"/>
    <x v="41"/>
    <x v="41"/>
    <x v="3"/>
    <x v="1"/>
    <x v="556"/>
    <x v="121"/>
    <x v="124"/>
    <x v="49"/>
    <x v="461"/>
    <x v="4"/>
    <x v="4"/>
    <m/>
    <n v="0"/>
    <n v="0"/>
    <n v="0"/>
  </r>
  <r>
    <x v="1"/>
    <x v="12"/>
    <x v="11"/>
    <x v="41"/>
    <x v="41"/>
    <x v="3"/>
    <x v="0"/>
    <x v="557"/>
    <x v="122"/>
    <x v="125"/>
    <x v="23"/>
    <x v="462"/>
    <x v="0"/>
    <x v="0"/>
    <m/>
    <m/>
    <m/>
    <m/>
  </r>
  <r>
    <x v="1"/>
    <x v="12"/>
    <x v="11"/>
    <x v="41"/>
    <x v="41"/>
    <x v="3"/>
    <x v="1"/>
    <x v="558"/>
    <x v="121"/>
    <x v="124"/>
    <x v="51"/>
    <x v="463"/>
    <x v="4"/>
    <x v="4"/>
    <m/>
    <n v="0"/>
    <n v="0"/>
    <n v="0"/>
  </r>
  <r>
    <x v="1"/>
    <x v="12"/>
    <x v="11"/>
    <x v="41"/>
    <x v="41"/>
    <x v="3"/>
    <x v="1"/>
    <x v="559"/>
    <x v="122"/>
    <x v="125"/>
    <x v="50"/>
    <x v="421"/>
    <x v="4"/>
    <x v="4"/>
    <m/>
    <n v="0"/>
    <n v="0"/>
    <n v="0"/>
  </r>
  <r>
    <x v="1"/>
    <x v="12"/>
    <x v="11"/>
    <x v="41"/>
    <x v="41"/>
    <x v="3"/>
    <x v="1"/>
    <x v="560"/>
    <x v="121"/>
    <x v="124"/>
    <x v="52"/>
    <x v="449"/>
    <x v="4"/>
    <x v="4"/>
    <m/>
    <n v="0"/>
    <n v="0"/>
    <n v="0"/>
  </r>
  <r>
    <x v="1"/>
    <x v="12"/>
    <x v="11"/>
    <x v="41"/>
    <x v="41"/>
    <x v="3"/>
    <x v="1"/>
    <x v="561"/>
    <x v="122"/>
    <x v="125"/>
    <x v="58"/>
    <x v="464"/>
    <x v="13"/>
    <x v="4"/>
    <m/>
    <n v="0"/>
    <n v="0"/>
    <n v="0"/>
  </r>
  <r>
    <x v="1"/>
    <x v="12"/>
    <x v="11"/>
    <x v="41"/>
    <x v="41"/>
    <x v="3"/>
    <x v="1"/>
    <x v="562"/>
    <x v="121"/>
    <x v="124"/>
    <x v="59"/>
    <x v="429"/>
    <x v="4"/>
    <x v="4"/>
    <m/>
    <n v="0"/>
    <n v="0"/>
    <n v="0"/>
  </r>
  <r>
    <x v="1"/>
    <x v="12"/>
    <x v="11"/>
    <x v="41"/>
    <x v="41"/>
    <x v="3"/>
    <x v="0"/>
    <x v="563"/>
    <x v="123"/>
    <x v="126"/>
    <x v="23"/>
    <x v="465"/>
    <x v="0"/>
    <x v="0"/>
    <m/>
    <m/>
    <m/>
    <m/>
  </r>
  <r>
    <x v="1"/>
    <x v="12"/>
    <x v="11"/>
    <x v="41"/>
    <x v="41"/>
    <x v="3"/>
    <x v="1"/>
    <x v="564"/>
    <x v="121"/>
    <x v="124"/>
    <x v="25"/>
    <x v="463"/>
    <x v="4"/>
    <x v="4"/>
    <m/>
    <n v="0"/>
    <n v="0"/>
    <n v="0"/>
  </r>
  <r>
    <x v="1"/>
    <x v="12"/>
    <x v="11"/>
    <x v="41"/>
    <x v="41"/>
    <x v="3"/>
    <x v="1"/>
    <x v="565"/>
    <x v="123"/>
    <x v="126"/>
    <x v="26"/>
    <x v="421"/>
    <x v="4"/>
    <x v="4"/>
    <m/>
    <n v="0"/>
    <n v="0"/>
    <n v="0"/>
  </r>
  <r>
    <x v="1"/>
    <x v="12"/>
    <x v="11"/>
    <x v="41"/>
    <x v="41"/>
    <x v="3"/>
    <x v="1"/>
    <x v="566"/>
    <x v="121"/>
    <x v="124"/>
    <x v="27"/>
    <x v="449"/>
    <x v="4"/>
    <x v="4"/>
    <m/>
    <n v="0"/>
    <n v="0"/>
    <n v="0"/>
  </r>
  <r>
    <x v="1"/>
    <x v="12"/>
    <x v="11"/>
    <x v="41"/>
    <x v="41"/>
    <x v="3"/>
    <x v="1"/>
    <x v="567"/>
    <x v="123"/>
    <x v="126"/>
    <x v="28"/>
    <x v="464"/>
    <x v="15"/>
    <x v="4"/>
    <m/>
    <n v="0"/>
    <n v="0"/>
    <n v="0"/>
  </r>
  <r>
    <x v="1"/>
    <x v="12"/>
    <x v="11"/>
    <x v="41"/>
    <x v="41"/>
    <x v="3"/>
    <x v="1"/>
    <x v="568"/>
    <x v="121"/>
    <x v="124"/>
    <x v="31"/>
    <x v="429"/>
    <x v="4"/>
    <x v="4"/>
    <m/>
    <n v="0"/>
    <n v="0"/>
    <n v="0"/>
  </r>
  <r>
    <x v="1"/>
    <x v="12"/>
    <x v="11"/>
    <x v="41"/>
    <x v="41"/>
    <x v="3"/>
    <x v="0"/>
    <x v="569"/>
    <x v="124"/>
    <x v="127"/>
    <x v="23"/>
    <x v="466"/>
    <x v="0"/>
    <x v="0"/>
    <m/>
    <m/>
    <m/>
    <m/>
  </r>
  <r>
    <x v="1"/>
    <x v="12"/>
    <x v="11"/>
    <x v="41"/>
    <x v="41"/>
    <x v="3"/>
    <x v="1"/>
    <x v="570"/>
    <x v="121"/>
    <x v="124"/>
    <x v="36"/>
    <x v="432"/>
    <x v="25"/>
    <x v="4"/>
    <m/>
    <n v="0"/>
    <n v="0"/>
    <n v="0"/>
  </r>
  <r>
    <x v="1"/>
    <x v="12"/>
    <x v="11"/>
    <x v="41"/>
    <x v="41"/>
    <x v="3"/>
    <x v="1"/>
    <x v="571"/>
    <x v="124"/>
    <x v="127"/>
    <x v="32"/>
    <x v="467"/>
    <x v="13"/>
    <x v="4"/>
    <m/>
    <n v="0"/>
    <n v="0"/>
    <n v="0"/>
  </r>
  <r>
    <x v="1"/>
    <x v="12"/>
    <x v="11"/>
    <x v="41"/>
    <x v="41"/>
    <x v="3"/>
    <x v="1"/>
    <x v="572"/>
    <x v="121"/>
    <x v="124"/>
    <x v="33"/>
    <x v="468"/>
    <x v="4"/>
    <x v="4"/>
    <m/>
    <n v="0"/>
    <n v="0"/>
    <n v="0"/>
  </r>
  <r>
    <x v="1"/>
    <x v="12"/>
    <x v="11"/>
    <x v="41"/>
    <x v="41"/>
    <x v="3"/>
    <x v="0"/>
    <x v="573"/>
    <x v="125"/>
    <x v="128"/>
    <x v="23"/>
    <x v="469"/>
    <x v="0"/>
    <x v="0"/>
    <m/>
    <m/>
    <m/>
    <m/>
  </r>
  <r>
    <x v="1"/>
    <x v="12"/>
    <x v="11"/>
    <x v="41"/>
    <x v="41"/>
    <x v="3"/>
    <x v="1"/>
    <x v="574"/>
    <x v="121"/>
    <x v="124"/>
    <x v="34"/>
    <x v="432"/>
    <x v="4"/>
    <x v="4"/>
    <m/>
    <n v="0"/>
    <n v="0"/>
    <n v="0"/>
  </r>
  <r>
    <x v="1"/>
    <x v="12"/>
    <x v="11"/>
    <x v="41"/>
    <x v="41"/>
    <x v="3"/>
    <x v="1"/>
    <x v="575"/>
    <x v="125"/>
    <x v="128"/>
    <x v="37"/>
    <x v="429"/>
    <x v="4"/>
    <x v="4"/>
    <m/>
    <n v="0"/>
    <n v="0"/>
    <n v="0"/>
  </r>
  <r>
    <x v="1"/>
    <x v="12"/>
    <x v="11"/>
    <x v="41"/>
    <x v="41"/>
    <x v="3"/>
    <x v="1"/>
    <x v="576"/>
    <x v="121"/>
    <x v="124"/>
    <x v="48"/>
    <x v="470"/>
    <x v="25"/>
    <x v="4"/>
    <m/>
    <n v="0"/>
    <n v="0"/>
    <n v="0"/>
  </r>
  <r>
    <x v="1"/>
    <x v="12"/>
    <x v="11"/>
    <x v="41"/>
    <x v="41"/>
    <x v="3"/>
    <x v="1"/>
    <x v="577"/>
    <x v="125"/>
    <x v="128"/>
    <x v="49"/>
    <x v="460"/>
    <x v="4"/>
    <x v="4"/>
    <m/>
    <n v="0"/>
    <n v="0"/>
    <n v="0"/>
  </r>
  <r>
    <x v="1"/>
    <x v="12"/>
    <x v="11"/>
    <x v="41"/>
    <x v="41"/>
    <x v="3"/>
    <x v="1"/>
    <x v="578"/>
    <x v="121"/>
    <x v="124"/>
    <x v="51"/>
    <x v="471"/>
    <x v="4"/>
    <x v="4"/>
    <m/>
    <n v="0"/>
    <n v="0"/>
    <n v="0"/>
  </r>
  <r>
    <x v="1"/>
    <x v="12"/>
    <x v="11"/>
    <x v="41"/>
    <x v="41"/>
    <x v="3"/>
    <x v="1"/>
    <x v="579"/>
    <x v="125"/>
    <x v="128"/>
    <x v="50"/>
    <x v="472"/>
    <x v="4"/>
    <x v="4"/>
    <m/>
    <n v="0"/>
    <n v="0"/>
    <n v="0"/>
  </r>
  <r>
    <x v="1"/>
    <x v="12"/>
    <x v="11"/>
    <x v="42"/>
    <x v="42"/>
    <x v="3"/>
    <x v="0"/>
    <x v="580"/>
    <x v="126"/>
    <x v="129"/>
    <x v="23"/>
    <x v="473"/>
    <x v="0"/>
    <x v="0"/>
    <m/>
    <m/>
    <m/>
    <m/>
  </r>
  <r>
    <x v="1"/>
    <x v="12"/>
    <x v="11"/>
    <x v="42"/>
    <x v="42"/>
    <x v="3"/>
    <x v="0"/>
    <x v="581"/>
    <x v="127"/>
    <x v="130"/>
    <x v="23"/>
    <x v="474"/>
    <x v="0"/>
    <x v="0"/>
    <m/>
    <m/>
    <m/>
    <m/>
  </r>
  <r>
    <x v="1"/>
    <x v="12"/>
    <x v="11"/>
    <x v="42"/>
    <x v="42"/>
    <x v="3"/>
    <x v="1"/>
    <x v="582"/>
    <x v="126"/>
    <x v="129"/>
    <x v="25"/>
    <x v="432"/>
    <x v="25"/>
    <x v="4"/>
    <m/>
    <n v="0"/>
    <n v="0"/>
    <n v="0"/>
  </r>
  <r>
    <x v="1"/>
    <x v="12"/>
    <x v="11"/>
    <x v="42"/>
    <x v="42"/>
    <x v="3"/>
    <x v="1"/>
    <x v="583"/>
    <x v="127"/>
    <x v="130"/>
    <x v="26"/>
    <x v="468"/>
    <x v="4"/>
    <x v="4"/>
    <m/>
    <n v="0"/>
    <n v="0"/>
    <n v="0"/>
  </r>
  <r>
    <x v="1"/>
    <x v="12"/>
    <x v="11"/>
    <x v="42"/>
    <x v="42"/>
    <x v="3"/>
    <x v="1"/>
    <x v="584"/>
    <x v="126"/>
    <x v="129"/>
    <x v="27"/>
    <x v="418"/>
    <x v="4"/>
    <x v="4"/>
    <m/>
    <n v="0"/>
    <n v="0"/>
    <n v="0"/>
  </r>
  <r>
    <x v="1"/>
    <x v="12"/>
    <x v="11"/>
    <x v="42"/>
    <x v="42"/>
    <x v="3"/>
    <x v="1"/>
    <x v="585"/>
    <x v="127"/>
    <x v="130"/>
    <x v="28"/>
    <x v="449"/>
    <x v="4"/>
    <x v="4"/>
    <m/>
    <n v="0"/>
    <n v="0"/>
    <n v="0"/>
  </r>
  <r>
    <x v="1"/>
    <x v="12"/>
    <x v="11"/>
    <x v="42"/>
    <x v="42"/>
    <x v="3"/>
    <x v="1"/>
    <x v="586"/>
    <x v="126"/>
    <x v="129"/>
    <x v="31"/>
    <x v="475"/>
    <x v="25"/>
    <x v="4"/>
    <m/>
    <n v="0"/>
    <n v="0"/>
    <n v="0"/>
  </r>
  <r>
    <x v="1"/>
    <x v="12"/>
    <x v="11"/>
    <x v="42"/>
    <x v="42"/>
    <x v="3"/>
    <x v="1"/>
    <x v="587"/>
    <x v="127"/>
    <x v="130"/>
    <x v="36"/>
    <x v="476"/>
    <x v="4"/>
    <x v="4"/>
    <m/>
    <n v="0"/>
    <n v="0"/>
    <n v="0"/>
  </r>
  <r>
    <x v="1"/>
    <x v="12"/>
    <x v="11"/>
    <x v="42"/>
    <x v="42"/>
    <x v="3"/>
    <x v="1"/>
    <x v="588"/>
    <x v="126"/>
    <x v="129"/>
    <x v="32"/>
    <x v="477"/>
    <x v="4"/>
    <x v="4"/>
    <m/>
    <n v="0"/>
    <n v="0"/>
    <n v="0"/>
  </r>
  <r>
    <x v="1"/>
    <x v="12"/>
    <x v="11"/>
    <x v="42"/>
    <x v="42"/>
    <x v="3"/>
    <x v="1"/>
    <x v="589"/>
    <x v="127"/>
    <x v="130"/>
    <x v="33"/>
    <x v="478"/>
    <x v="4"/>
    <x v="4"/>
    <m/>
    <n v="0"/>
    <n v="0"/>
    <n v="0"/>
  </r>
  <r>
    <x v="1"/>
    <x v="12"/>
    <x v="11"/>
    <x v="42"/>
    <x v="42"/>
    <x v="3"/>
    <x v="1"/>
    <x v="590"/>
    <x v="126"/>
    <x v="129"/>
    <x v="34"/>
    <x v="479"/>
    <x v="4"/>
    <x v="4"/>
    <m/>
    <n v="0"/>
    <n v="0"/>
    <n v="0"/>
  </r>
  <r>
    <x v="1"/>
    <x v="12"/>
    <x v="11"/>
    <x v="42"/>
    <x v="42"/>
    <x v="3"/>
    <x v="1"/>
    <x v="591"/>
    <x v="127"/>
    <x v="130"/>
    <x v="37"/>
    <x v="480"/>
    <x v="4"/>
    <x v="4"/>
    <m/>
    <n v="0"/>
    <n v="0"/>
    <n v="0"/>
  </r>
  <r>
    <x v="1"/>
    <x v="12"/>
    <x v="11"/>
    <x v="42"/>
    <x v="42"/>
    <x v="3"/>
    <x v="1"/>
    <x v="592"/>
    <x v="126"/>
    <x v="129"/>
    <x v="48"/>
    <x v="481"/>
    <x v="4"/>
    <x v="4"/>
    <m/>
    <n v="0"/>
    <n v="0"/>
    <n v="0"/>
  </r>
  <r>
    <x v="1"/>
    <x v="12"/>
    <x v="11"/>
    <x v="42"/>
    <x v="42"/>
    <x v="3"/>
    <x v="1"/>
    <x v="593"/>
    <x v="127"/>
    <x v="130"/>
    <x v="49"/>
    <x v="471"/>
    <x v="4"/>
    <x v="4"/>
    <m/>
    <n v="0"/>
    <n v="0"/>
    <n v="0"/>
  </r>
  <r>
    <x v="1"/>
    <x v="12"/>
    <x v="11"/>
    <x v="42"/>
    <x v="42"/>
    <x v="3"/>
    <x v="1"/>
    <x v="594"/>
    <x v="126"/>
    <x v="129"/>
    <x v="51"/>
    <x v="482"/>
    <x v="4"/>
    <x v="4"/>
    <m/>
    <n v="0"/>
    <n v="0"/>
    <n v="0"/>
  </r>
  <r>
    <x v="1"/>
    <x v="12"/>
    <x v="11"/>
    <x v="42"/>
    <x v="42"/>
    <x v="3"/>
    <x v="1"/>
    <x v="595"/>
    <x v="127"/>
    <x v="130"/>
    <x v="50"/>
    <x v="483"/>
    <x v="25"/>
    <x v="4"/>
    <m/>
    <n v="0"/>
    <n v="0"/>
    <n v="0"/>
  </r>
  <r>
    <x v="1"/>
    <x v="12"/>
    <x v="11"/>
    <x v="42"/>
    <x v="42"/>
    <x v="3"/>
    <x v="1"/>
    <x v="596"/>
    <x v="126"/>
    <x v="129"/>
    <x v="52"/>
    <x v="484"/>
    <x v="25"/>
    <x v="4"/>
    <m/>
    <n v="0"/>
    <n v="0"/>
    <n v="0"/>
  </r>
  <r>
    <x v="1"/>
    <x v="12"/>
    <x v="11"/>
    <x v="42"/>
    <x v="42"/>
    <x v="3"/>
    <x v="1"/>
    <x v="597"/>
    <x v="127"/>
    <x v="130"/>
    <x v="58"/>
    <x v="471"/>
    <x v="25"/>
    <x v="4"/>
    <m/>
    <n v="0"/>
    <n v="0"/>
    <n v="0"/>
  </r>
  <r>
    <x v="1"/>
    <x v="12"/>
    <x v="11"/>
    <x v="42"/>
    <x v="42"/>
    <x v="3"/>
    <x v="1"/>
    <x v="598"/>
    <x v="126"/>
    <x v="129"/>
    <x v="59"/>
    <x v="485"/>
    <x v="4"/>
    <x v="4"/>
    <m/>
    <n v="0"/>
    <n v="0"/>
    <n v="0"/>
  </r>
  <r>
    <x v="1"/>
    <x v="12"/>
    <x v="11"/>
    <x v="42"/>
    <x v="42"/>
    <x v="3"/>
    <x v="1"/>
    <x v="599"/>
    <x v="127"/>
    <x v="130"/>
    <x v="53"/>
    <x v="486"/>
    <x v="4"/>
    <x v="4"/>
    <m/>
    <n v="0"/>
    <n v="0"/>
    <n v="0"/>
  </r>
  <r>
    <x v="1"/>
    <x v="12"/>
    <x v="11"/>
    <x v="42"/>
    <x v="42"/>
    <x v="3"/>
    <x v="0"/>
    <x v="600"/>
    <x v="126"/>
    <x v="129"/>
    <x v="60"/>
    <x v="0"/>
    <x v="0"/>
    <x v="0"/>
    <s v="J.D"/>
    <n v="0"/>
    <m/>
    <m/>
  </r>
  <r>
    <x v="1"/>
    <x v="12"/>
    <x v="11"/>
    <x v="2"/>
    <x v="2"/>
    <x v="0"/>
    <x v="2"/>
    <x v="601"/>
    <x v="127"/>
    <x v="130"/>
    <x v="30"/>
    <x v="0"/>
    <x v="0"/>
    <x v="0"/>
    <m/>
    <m/>
    <m/>
    <m/>
  </r>
  <r>
    <x v="1"/>
    <x v="13"/>
    <x v="12"/>
    <x v="43"/>
    <x v="43"/>
    <x v="1"/>
    <x v="0"/>
    <x v="602"/>
    <x v="126"/>
    <x v="129"/>
    <x v="23"/>
    <x v="0"/>
    <x v="103"/>
    <x v="0"/>
    <m/>
    <m/>
    <m/>
    <m/>
  </r>
  <r>
    <x v="1"/>
    <x v="13"/>
    <x v="12"/>
    <x v="43"/>
    <x v="43"/>
    <x v="1"/>
    <x v="0"/>
    <x v="603"/>
    <x v="127"/>
    <x v="130"/>
    <x v="23"/>
    <x v="0"/>
    <x v="104"/>
    <x v="0"/>
    <m/>
    <m/>
    <m/>
    <m/>
  </r>
  <r>
    <x v="1"/>
    <x v="13"/>
    <x v="12"/>
    <x v="43"/>
    <x v="43"/>
    <x v="1"/>
    <x v="0"/>
    <x v="604"/>
    <x v="126"/>
    <x v="129"/>
    <x v="24"/>
    <x v="31"/>
    <x v="3"/>
    <x v="1"/>
    <s v="Rate"/>
    <s v="Amount"/>
    <m/>
    <m/>
  </r>
  <r>
    <x v="1"/>
    <x v="13"/>
    <x v="12"/>
    <x v="43"/>
    <x v="43"/>
    <x v="1"/>
    <x v="0"/>
    <x v="605"/>
    <x v="127"/>
    <x v="130"/>
    <x v="23"/>
    <x v="0"/>
    <x v="0"/>
    <x v="0"/>
    <m/>
    <s v="J.D"/>
    <m/>
    <m/>
  </r>
  <r>
    <x v="1"/>
    <x v="13"/>
    <x v="12"/>
    <x v="43"/>
    <x v="43"/>
    <x v="1"/>
    <x v="0"/>
    <x v="606"/>
    <x v="128"/>
    <x v="131"/>
    <x v="23"/>
    <x v="487"/>
    <x v="0"/>
    <x v="0"/>
    <m/>
    <m/>
    <m/>
    <m/>
  </r>
  <r>
    <x v="1"/>
    <x v="13"/>
    <x v="12"/>
    <x v="43"/>
    <x v="43"/>
    <x v="1"/>
    <x v="0"/>
    <x v="607"/>
    <x v="129"/>
    <x v="132"/>
    <x v="23"/>
    <x v="488"/>
    <x v="0"/>
    <x v="0"/>
    <m/>
    <m/>
    <m/>
    <m/>
  </r>
  <r>
    <x v="1"/>
    <x v="13"/>
    <x v="12"/>
    <x v="43"/>
    <x v="43"/>
    <x v="1"/>
    <x v="1"/>
    <x v="608"/>
    <x v="128"/>
    <x v="131"/>
    <x v="25"/>
    <x v="489"/>
    <x v="19"/>
    <x v="7"/>
    <n v="305"/>
    <n v="1830"/>
    <n v="295.84999999999997"/>
    <n v="1775.1"/>
  </r>
  <r>
    <x v="1"/>
    <x v="13"/>
    <x v="12"/>
    <x v="43"/>
    <x v="43"/>
    <x v="1"/>
    <x v="0"/>
    <x v="609"/>
    <x v="130"/>
    <x v="133"/>
    <x v="23"/>
    <x v="490"/>
    <x v="0"/>
    <x v="0"/>
    <m/>
    <m/>
    <m/>
    <m/>
  </r>
  <r>
    <x v="1"/>
    <x v="13"/>
    <x v="12"/>
    <x v="43"/>
    <x v="43"/>
    <x v="1"/>
    <x v="1"/>
    <x v="610"/>
    <x v="128"/>
    <x v="131"/>
    <x v="26"/>
    <x v="491"/>
    <x v="105"/>
    <x v="7"/>
    <n v="146"/>
    <n v="3358"/>
    <n v="141.62"/>
    <n v="3257.26"/>
  </r>
  <r>
    <x v="1"/>
    <x v="13"/>
    <x v="12"/>
    <x v="43"/>
    <x v="43"/>
    <x v="1"/>
    <x v="1"/>
    <x v="611"/>
    <x v="130"/>
    <x v="133"/>
    <x v="27"/>
    <x v="492"/>
    <x v="45"/>
    <x v="7"/>
    <n v="199"/>
    <n v="1393"/>
    <n v="193.03"/>
    <n v="1351.21"/>
  </r>
  <r>
    <x v="1"/>
    <x v="13"/>
    <x v="12"/>
    <x v="43"/>
    <x v="43"/>
    <x v="1"/>
    <x v="1"/>
    <x v="612"/>
    <x v="128"/>
    <x v="131"/>
    <x v="28"/>
    <x v="493"/>
    <x v="49"/>
    <x v="7"/>
    <m/>
    <n v="0"/>
    <n v="0"/>
    <n v="0"/>
  </r>
  <r>
    <x v="1"/>
    <x v="13"/>
    <x v="12"/>
    <x v="44"/>
    <x v="44"/>
    <x v="1"/>
    <x v="0"/>
    <x v="613"/>
    <x v="131"/>
    <x v="134"/>
    <x v="23"/>
    <x v="494"/>
    <x v="0"/>
    <x v="0"/>
    <m/>
    <m/>
    <m/>
    <m/>
  </r>
  <r>
    <x v="1"/>
    <x v="13"/>
    <x v="12"/>
    <x v="44"/>
    <x v="44"/>
    <x v="1"/>
    <x v="0"/>
    <x v="614"/>
    <x v="132"/>
    <x v="135"/>
    <x v="23"/>
    <x v="495"/>
    <x v="0"/>
    <x v="0"/>
    <m/>
    <m/>
    <m/>
    <m/>
  </r>
  <r>
    <x v="1"/>
    <x v="13"/>
    <x v="12"/>
    <x v="44"/>
    <x v="44"/>
    <x v="1"/>
    <x v="1"/>
    <x v="615"/>
    <x v="131"/>
    <x v="134"/>
    <x v="25"/>
    <x v="496"/>
    <x v="4"/>
    <x v="4"/>
    <m/>
    <n v="0"/>
    <n v="0"/>
    <n v="0"/>
  </r>
  <r>
    <x v="1"/>
    <x v="13"/>
    <x v="12"/>
    <x v="44"/>
    <x v="44"/>
    <x v="1"/>
    <x v="1"/>
    <x v="616"/>
    <x v="132"/>
    <x v="135"/>
    <x v="26"/>
    <x v="497"/>
    <x v="4"/>
    <x v="4"/>
    <m/>
    <n v="0"/>
    <n v="0"/>
    <n v="0"/>
  </r>
  <r>
    <x v="1"/>
    <x v="13"/>
    <x v="12"/>
    <x v="44"/>
    <x v="44"/>
    <x v="1"/>
    <x v="1"/>
    <x v="617"/>
    <x v="131"/>
    <x v="134"/>
    <x v="27"/>
    <x v="498"/>
    <x v="4"/>
    <x v="4"/>
    <m/>
    <n v="0"/>
    <n v="0"/>
    <n v="0"/>
  </r>
  <r>
    <x v="1"/>
    <x v="13"/>
    <x v="12"/>
    <x v="44"/>
    <x v="44"/>
    <x v="1"/>
    <x v="0"/>
    <x v="618"/>
    <x v="132"/>
    <x v="135"/>
    <x v="61"/>
    <x v="0"/>
    <x v="0"/>
    <x v="0"/>
    <m/>
    <m/>
    <m/>
    <m/>
  </r>
  <r>
    <x v="1"/>
    <x v="13"/>
    <x v="12"/>
    <x v="2"/>
    <x v="2"/>
    <x v="0"/>
    <x v="2"/>
    <x v="619"/>
    <x v="131"/>
    <x v="134"/>
    <x v="30"/>
    <x v="0"/>
    <x v="0"/>
    <x v="0"/>
    <s v="J.D"/>
    <n v="6581"/>
    <m/>
    <m/>
  </r>
  <r>
    <x v="1"/>
    <x v="14"/>
    <x v="13"/>
    <x v="45"/>
    <x v="45"/>
    <x v="4"/>
    <x v="0"/>
    <x v="620"/>
    <x v="132"/>
    <x v="135"/>
    <x v="62"/>
    <x v="0"/>
    <x v="0"/>
    <x v="0"/>
    <m/>
    <m/>
    <m/>
    <m/>
  </r>
  <r>
    <x v="1"/>
    <x v="14"/>
    <x v="13"/>
    <x v="45"/>
    <x v="45"/>
    <x v="4"/>
    <x v="0"/>
    <x v="621"/>
    <x v="131"/>
    <x v="134"/>
    <x v="63"/>
    <x v="0"/>
    <x v="0"/>
    <x v="0"/>
    <m/>
    <m/>
    <m/>
    <m/>
  </r>
  <r>
    <x v="1"/>
    <x v="14"/>
    <x v="13"/>
    <x v="45"/>
    <x v="45"/>
    <x v="4"/>
    <x v="0"/>
    <x v="622"/>
    <x v="132"/>
    <x v="135"/>
    <x v="24"/>
    <x v="31"/>
    <x v="3"/>
    <x v="1"/>
    <s v="Rate"/>
    <s v="Amount"/>
    <m/>
    <m/>
  </r>
  <r>
    <x v="1"/>
    <x v="14"/>
    <x v="13"/>
    <x v="45"/>
    <x v="45"/>
    <x v="4"/>
    <x v="0"/>
    <x v="623"/>
    <x v="131"/>
    <x v="134"/>
    <x v="23"/>
    <x v="0"/>
    <x v="0"/>
    <x v="0"/>
    <m/>
    <s v="JD"/>
    <m/>
    <m/>
  </r>
  <r>
    <x v="1"/>
    <x v="14"/>
    <x v="13"/>
    <x v="45"/>
    <x v="45"/>
    <x v="4"/>
    <x v="0"/>
    <x v="624"/>
    <x v="133"/>
    <x v="136"/>
    <x v="23"/>
    <x v="499"/>
    <x v="0"/>
    <x v="0"/>
    <m/>
    <n v="0"/>
    <m/>
    <m/>
  </r>
  <r>
    <x v="1"/>
    <x v="14"/>
    <x v="13"/>
    <x v="45"/>
    <x v="45"/>
    <x v="4"/>
    <x v="0"/>
    <x v="625"/>
    <x v="134"/>
    <x v="137"/>
    <x v="23"/>
    <x v="500"/>
    <x v="0"/>
    <x v="0"/>
    <m/>
    <m/>
    <m/>
    <m/>
  </r>
  <r>
    <x v="1"/>
    <x v="14"/>
    <x v="13"/>
    <x v="45"/>
    <x v="45"/>
    <x v="4"/>
    <x v="1"/>
    <x v="626"/>
    <x v="133"/>
    <x v="136"/>
    <x v="25"/>
    <x v="501"/>
    <x v="4"/>
    <x v="4"/>
    <m/>
    <n v="0"/>
    <n v="0"/>
    <n v="0"/>
  </r>
  <r>
    <x v="1"/>
    <x v="14"/>
    <x v="13"/>
    <x v="45"/>
    <x v="45"/>
    <x v="4"/>
    <x v="1"/>
    <x v="627"/>
    <x v="134"/>
    <x v="137"/>
    <x v="26"/>
    <x v="502"/>
    <x v="4"/>
    <x v="4"/>
    <m/>
    <n v="0"/>
    <n v="0"/>
    <n v="0"/>
  </r>
  <r>
    <x v="1"/>
    <x v="14"/>
    <x v="13"/>
    <x v="45"/>
    <x v="45"/>
    <x v="4"/>
    <x v="1"/>
    <x v="628"/>
    <x v="133"/>
    <x v="136"/>
    <x v="27"/>
    <x v="503"/>
    <x v="4"/>
    <x v="4"/>
    <m/>
    <n v="0"/>
    <n v="0"/>
    <n v="0"/>
  </r>
  <r>
    <x v="1"/>
    <x v="14"/>
    <x v="13"/>
    <x v="45"/>
    <x v="45"/>
    <x v="4"/>
    <x v="0"/>
    <x v="629"/>
    <x v="134"/>
    <x v="137"/>
    <x v="64"/>
    <x v="0"/>
    <x v="0"/>
    <x v="0"/>
    <m/>
    <m/>
    <m/>
    <m/>
  </r>
  <r>
    <x v="1"/>
    <x v="14"/>
    <x v="13"/>
    <x v="2"/>
    <x v="2"/>
    <x v="0"/>
    <x v="2"/>
    <x v="630"/>
    <x v="133"/>
    <x v="136"/>
    <x v="30"/>
    <x v="0"/>
    <x v="0"/>
    <x v="0"/>
    <s v="JD"/>
    <n v="0"/>
    <m/>
    <m/>
  </r>
  <r>
    <x v="1"/>
    <x v="15"/>
    <x v="14"/>
    <x v="46"/>
    <x v="46"/>
    <x v="3"/>
    <x v="0"/>
    <x v="631"/>
    <x v="134"/>
    <x v="137"/>
    <x v="23"/>
    <x v="0"/>
    <x v="106"/>
    <x v="0"/>
    <m/>
    <m/>
    <m/>
    <m/>
  </r>
  <r>
    <x v="1"/>
    <x v="15"/>
    <x v="14"/>
    <x v="46"/>
    <x v="46"/>
    <x v="3"/>
    <x v="0"/>
    <x v="632"/>
    <x v="133"/>
    <x v="136"/>
    <x v="23"/>
    <x v="0"/>
    <x v="107"/>
    <x v="0"/>
    <m/>
    <m/>
    <m/>
    <m/>
  </r>
  <r>
    <x v="1"/>
    <x v="15"/>
    <x v="14"/>
    <x v="46"/>
    <x v="46"/>
    <x v="3"/>
    <x v="0"/>
    <x v="633"/>
    <x v="134"/>
    <x v="137"/>
    <x v="24"/>
    <x v="31"/>
    <x v="3"/>
    <x v="1"/>
    <s v="Rate"/>
    <s v="Amount"/>
    <m/>
    <m/>
  </r>
  <r>
    <x v="1"/>
    <x v="15"/>
    <x v="14"/>
    <x v="46"/>
    <x v="46"/>
    <x v="3"/>
    <x v="0"/>
    <x v="634"/>
    <x v="133"/>
    <x v="136"/>
    <x v="23"/>
    <x v="0"/>
    <x v="0"/>
    <x v="0"/>
    <m/>
    <s v="J.D"/>
    <m/>
    <m/>
  </r>
  <r>
    <x v="1"/>
    <x v="15"/>
    <x v="14"/>
    <x v="46"/>
    <x v="46"/>
    <x v="3"/>
    <x v="0"/>
    <x v="635"/>
    <x v="135"/>
    <x v="138"/>
    <x v="23"/>
    <x v="504"/>
    <x v="0"/>
    <x v="0"/>
    <m/>
    <m/>
    <m/>
    <m/>
  </r>
  <r>
    <x v="1"/>
    <x v="15"/>
    <x v="14"/>
    <x v="46"/>
    <x v="46"/>
    <x v="3"/>
    <x v="0"/>
    <x v="636"/>
    <x v="136"/>
    <x v="139"/>
    <x v="23"/>
    <x v="505"/>
    <x v="0"/>
    <x v="0"/>
    <m/>
    <m/>
    <m/>
    <m/>
  </r>
  <r>
    <x v="1"/>
    <x v="15"/>
    <x v="14"/>
    <x v="46"/>
    <x v="46"/>
    <x v="3"/>
    <x v="0"/>
    <x v="637"/>
    <x v="136"/>
    <x v="139"/>
    <x v="23"/>
    <x v="506"/>
    <x v="0"/>
    <x v="0"/>
    <m/>
    <m/>
    <m/>
    <m/>
  </r>
  <r>
    <x v="1"/>
    <x v="15"/>
    <x v="14"/>
    <x v="46"/>
    <x v="46"/>
    <x v="3"/>
    <x v="1"/>
    <x v="638"/>
    <x v="136"/>
    <x v="139"/>
    <x v="25"/>
    <x v="507"/>
    <x v="108"/>
    <x v="7"/>
    <n v="17"/>
    <n v="8160"/>
    <n v="16.489999999999998"/>
    <n v="7915.1999999999989"/>
  </r>
  <r>
    <x v="1"/>
    <x v="15"/>
    <x v="14"/>
    <x v="46"/>
    <x v="46"/>
    <x v="3"/>
    <x v="1"/>
    <x v="639"/>
    <x v="136"/>
    <x v="139"/>
    <x v="26"/>
    <x v="508"/>
    <x v="9"/>
    <x v="7"/>
    <n v="19"/>
    <n v="418"/>
    <n v="18.43"/>
    <n v="405.46"/>
  </r>
  <r>
    <x v="1"/>
    <x v="15"/>
    <x v="14"/>
    <x v="46"/>
    <x v="46"/>
    <x v="3"/>
    <x v="1"/>
    <x v="640"/>
    <x v="136"/>
    <x v="139"/>
    <x v="27"/>
    <x v="509"/>
    <x v="21"/>
    <x v="7"/>
    <n v="22"/>
    <n v="660"/>
    <n v="21.34"/>
    <n v="640.20000000000005"/>
  </r>
  <r>
    <x v="1"/>
    <x v="15"/>
    <x v="14"/>
    <x v="46"/>
    <x v="46"/>
    <x v="3"/>
    <x v="1"/>
    <x v="641"/>
    <x v="136"/>
    <x v="139"/>
    <x v="28"/>
    <x v="510"/>
    <x v="22"/>
    <x v="7"/>
    <n v="26"/>
    <n v="1300"/>
    <n v="25.22"/>
    <n v="1261"/>
  </r>
  <r>
    <x v="1"/>
    <x v="15"/>
    <x v="14"/>
    <x v="46"/>
    <x v="46"/>
    <x v="3"/>
    <x v="1"/>
    <x v="642"/>
    <x v="136"/>
    <x v="139"/>
    <x v="31"/>
    <x v="511"/>
    <x v="23"/>
    <x v="7"/>
    <n v="52"/>
    <n v="1040"/>
    <n v="50.44"/>
    <n v="1008.8"/>
  </r>
  <r>
    <x v="1"/>
    <x v="15"/>
    <x v="14"/>
    <x v="46"/>
    <x v="46"/>
    <x v="3"/>
    <x v="1"/>
    <x v="643"/>
    <x v="136"/>
    <x v="139"/>
    <x v="36"/>
    <x v="512"/>
    <x v="109"/>
    <x v="7"/>
    <m/>
    <n v="0"/>
    <n v="0"/>
    <n v="0"/>
  </r>
  <r>
    <x v="1"/>
    <x v="15"/>
    <x v="14"/>
    <x v="46"/>
    <x v="46"/>
    <x v="3"/>
    <x v="1"/>
    <x v="644"/>
    <x v="136"/>
    <x v="139"/>
    <x v="36"/>
    <x v="513"/>
    <x v="64"/>
    <x v="7"/>
    <n v="78"/>
    <n v="5070"/>
    <n v="75.66"/>
    <n v="4917.8999999999996"/>
  </r>
  <r>
    <x v="1"/>
    <x v="15"/>
    <x v="14"/>
    <x v="46"/>
    <x v="46"/>
    <x v="3"/>
    <x v="1"/>
    <x v="645"/>
    <x v="136"/>
    <x v="139"/>
    <x v="32"/>
    <x v="514"/>
    <x v="12"/>
    <x v="7"/>
    <n v="149"/>
    <n v="2831"/>
    <n v="144.53"/>
    <n v="2746.07"/>
  </r>
  <r>
    <x v="1"/>
    <x v="15"/>
    <x v="14"/>
    <x v="46"/>
    <x v="46"/>
    <x v="3"/>
    <x v="0"/>
    <x v="646"/>
    <x v="137"/>
    <x v="140"/>
    <x v="23"/>
    <x v="515"/>
    <x v="0"/>
    <x v="0"/>
    <m/>
    <m/>
    <m/>
    <m/>
  </r>
  <r>
    <x v="1"/>
    <x v="15"/>
    <x v="14"/>
    <x v="46"/>
    <x v="46"/>
    <x v="3"/>
    <x v="0"/>
    <x v="647"/>
    <x v="137"/>
    <x v="140"/>
    <x v="23"/>
    <x v="516"/>
    <x v="0"/>
    <x v="0"/>
    <m/>
    <m/>
    <m/>
    <m/>
  </r>
  <r>
    <x v="1"/>
    <x v="15"/>
    <x v="14"/>
    <x v="46"/>
    <x v="46"/>
    <x v="3"/>
    <x v="1"/>
    <x v="648"/>
    <x v="137"/>
    <x v="140"/>
    <x v="33"/>
    <x v="507"/>
    <x v="4"/>
    <x v="4"/>
    <n v="80"/>
    <n v="80"/>
    <n v="77.599999999999994"/>
    <n v="77.599999999999994"/>
  </r>
  <r>
    <x v="1"/>
    <x v="15"/>
    <x v="14"/>
    <x v="46"/>
    <x v="46"/>
    <x v="3"/>
    <x v="1"/>
    <x v="649"/>
    <x v="137"/>
    <x v="140"/>
    <x v="34"/>
    <x v="509"/>
    <x v="4"/>
    <x v="4"/>
    <n v="86"/>
    <n v="86"/>
    <n v="83.42"/>
    <n v="83.42"/>
  </r>
  <r>
    <x v="1"/>
    <x v="15"/>
    <x v="14"/>
    <x v="46"/>
    <x v="46"/>
    <x v="3"/>
    <x v="1"/>
    <x v="650"/>
    <x v="137"/>
    <x v="140"/>
    <x v="37"/>
    <x v="510"/>
    <x v="10"/>
    <x v="4"/>
    <n v="159"/>
    <n v="636"/>
    <n v="154.22999999999999"/>
    <n v="616.91999999999996"/>
  </r>
  <r>
    <x v="1"/>
    <x v="15"/>
    <x v="14"/>
    <x v="46"/>
    <x v="46"/>
    <x v="3"/>
    <x v="1"/>
    <x v="651"/>
    <x v="137"/>
    <x v="140"/>
    <x v="48"/>
    <x v="513"/>
    <x v="4"/>
    <x v="4"/>
    <n v="494"/>
    <n v="494"/>
    <n v="479.18"/>
    <n v="479.18"/>
  </r>
  <r>
    <x v="1"/>
    <x v="15"/>
    <x v="14"/>
    <x v="46"/>
    <x v="46"/>
    <x v="3"/>
    <x v="1"/>
    <x v="652"/>
    <x v="137"/>
    <x v="140"/>
    <x v="49"/>
    <x v="514"/>
    <x v="10"/>
    <x v="4"/>
    <n v="795"/>
    <n v="3180"/>
    <n v="771.15"/>
    <n v="3084.6"/>
  </r>
  <r>
    <x v="1"/>
    <x v="15"/>
    <x v="14"/>
    <x v="46"/>
    <x v="46"/>
    <x v="3"/>
    <x v="0"/>
    <x v="653"/>
    <x v="138"/>
    <x v="141"/>
    <x v="23"/>
    <x v="517"/>
    <x v="0"/>
    <x v="0"/>
    <m/>
    <m/>
    <m/>
    <m/>
  </r>
  <r>
    <x v="1"/>
    <x v="15"/>
    <x v="14"/>
    <x v="46"/>
    <x v="46"/>
    <x v="3"/>
    <x v="1"/>
    <x v="654"/>
    <x v="137"/>
    <x v="140"/>
    <x v="25"/>
    <x v="507"/>
    <x v="25"/>
    <x v="4"/>
    <m/>
    <n v="0"/>
    <n v="0"/>
    <n v="0"/>
  </r>
  <r>
    <x v="1"/>
    <x v="15"/>
    <x v="14"/>
    <x v="46"/>
    <x v="46"/>
    <x v="3"/>
    <x v="0"/>
    <x v="655"/>
    <x v="139"/>
    <x v="142"/>
    <x v="23"/>
    <x v="518"/>
    <x v="0"/>
    <x v="0"/>
    <m/>
    <m/>
    <m/>
    <m/>
  </r>
  <r>
    <x v="1"/>
    <x v="15"/>
    <x v="14"/>
    <x v="46"/>
    <x v="46"/>
    <x v="3"/>
    <x v="0"/>
    <x v="656"/>
    <x v="139"/>
    <x v="143"/>
    <x v="23"/>
    <x v="519"/>
    <x v="0"/>
    <x v="0"/>
    <m/>
    <m/>
    <m/>
    <m/>
  </r>
  <r>
    <x v="1"/>
    <x v="15"/>
    <x v="14"/>
    <x v="46"/>
    <x v="46"/>
    <x v="3"/>
    <x v="0"/>
    <x v="657"/>
    <x v="139"/>
    <x v="144"/>
    <x v="23"/>
    <x v="520"/>
    <x v="0"/>
    <x v="0"/>
    <m/>
    <m/>
    <m/>
    <m/>
  </r>
  <r>
    <x v="1"/>
    <x v="15"/>
    <x v="14"/>
    <x v="46"/>
    <x v="46"/>
    <x v="3"/>
    <x v="1"/>
    <x v="658"/>
    <x v="139"/>
    <x v="144"/>
    <x v="25"/>
    <x v="513"/>
    <x v="4"/>
    <x v="4"/>
    <n v="1394"/>
    <n v="1394"/>
    <n v="1352.18"/>
    <n v="1352.18"/>
  </r>
  <r>
    <x v="1"/>
    <x v="15"/>
    <x v="14"/>
    <x v="46"/>
    <x v="46"/>
    <x v="3"/>
    <x v="0"/>
    <x v="659"/>
    <x v="139"/>
    <x v="145"/>
    <x v="23"/>
    <x v="521"/>
    <x v="0"/>
    <x v="0"/>
    <m/>
    <m/>
    <m/>
    <m/>
  </r>
  <r>
    <x v="1"/>
    <x v="15"/>
    <x v="14"/>
    <x v="46"/>
    <x v="46"/>
    <x v="3"/>
    <x v="1"/>
    <x v="660"/>
    <x v="139"/>
    <x v="145"/>
    <x v="26"/>
    <x v="513"/>
    <x v="4"/>
    <x v="4"/>
    <n v="518"/>
    <n v="518"/>
    <n v="502.46"/>
    <n v="502.46"/>
  </r>
  <r>
    <x v="1"/>
    <x v="15"/>
    <x v="14"/>
    <x v="46"/>
    <x v="46"/>
    <x v="3"/>
    <x v="1"/>
    <x v="661"/>
    <x v="139"/>
    <x v="145"/>
    <x v="27"/>
    <x v="514"/>
    <x v="25"/>
    <x v="4"/>
    <n v="690"/>
    <n v="1380"/>
    <n v="669.3"/>
    <n v="1338.6"/>
  </r>
  <r>
    <x v="1"/>
    <x v="15"/>
    <x v="14"/>
    <x v="46"/>
    <x v="46"/>
    <x v="3"/>
    <x v="0"/>
    <x v="662"/>
    <x v="139"/>
    <x v="146"/>
    <x v="23"/>
    <x v="522"/>
    <x v="0"/>
    <x v="0"/>
    <m/>
    <m/>
    <m/>
    <m/>
  </r>
  <r>
    <x v="1"/>
    <x v="15"/>
    <x v="14"/>
    <x v="46"/>
    <x v="46"/>
    <x v="3"/>
    <x v="1"/>
    <x v="663"/>
    <x v="139"/>
    <x v="146"/>
    <x v="28"/>
    <x v="513"/>
    <x v="25"/>
    <x v="4"/>
    <n v="1195"/>
    <n v="2390"/>
    <n v="1159.1499999999999"/>
    <n v="2318.2999999999997"/>
  </r>
  <r>
    <x v="1"/>
    <x v="15"/>
    <x v="14"/>
    <x v="46"/>
    <x v="46"/>
    <x v="3"/>
    <x v="0"/>
    <x v="664"/>
    <x v="139"/>
    <x v="147"/>
    <x v="23"/>
    <x v="523"/>
    <x v="0"/>
    <x v="0"/>
    <m/>
    <m/>
    <m/>
    <m/>
  </r>
  <r>
    <x v="1"/>
    <x v="15"/>
    <x v="14"/>
    <x v="46"/>
    <x v="46"/>
    <x v="3"/>
    <x v="1"/>
    <x v="665"/>
    <x v="139"/>
    <x v="147"/>
    <x v="36"/>
    <x v="524"/>
    <x v="91"/>
    <x v="4"/>
    <m/>
    <n v="0"/>
    <n v="0"/>
    <n v="0"/>
  </r>
  <r>
    <x v="1"/>
    <x v="15"/>
    <x v="14"/>
    <x v="46"/>
    <x v="46"/>
    <x v="3"/>
    <x v="1"/>
    <x v="666"/>
    <x v="139"/>
    <x v="147"/>
    <x v="32"/>
    <x v="525"/>
    <x v="110"/>
    <x v="4"/>
    <m/>
    <n v="0"/>
    <n v="0"/>
    <n v="0"/>
  </r>
  <r>
    <x v="1"/>
    <x v="15"/>
    <x v="14"/>
    <x v="46"/>
    <x v="46"/>
    <x v="3"/>
    <x v="1"/>
    <x v="667"/>
    <x v="139"/>
    <x v="147"/>
    <x v="33"/>
    <x v="526"/>
    <x v="19"/>
    <x v="4"/>
    <m/>
    <n v="0"/>
    <n v="0"/>
    <n v="0"/>
  </r>
  <r>
    <x v="1"/>
    <x v="15"/>
    <x v="14"/>
    <x v="46"/>
    <x v="46"/>
    <x v="3"/>
    <x v="0"/>
    <x v="668"/>
    <x v="139"/>
    <x v="148"/>
    <x v="23"/>
    <x v="527"/>
    <x v="0"/>
    <x v="0"/>
    <m/>
    <m/>
    <m/>
    <m/>
  </r>
  <r>
    <x v="1"/>
    <x v="15"/>
    <x v="14"/>
    <x v="46"/>
    <x v="46"/>
    <x v="3"/>
    <x v="1"/>
    <x v="669"/>
    <x v="139"/>
    <x v="148"/>
    <x v="31"/>
    <x v="528"/>
    <x v="13"/>
    <x v="4"/>
    <n v="1434"/>
    <n v="4302"/>
    <n v="1390.98"/>
    <n v="4172.9400000000005"/>
  </r>
  <r>
    <x v="1"/>
    <x v="15"/>
    <x v="14"/>
    <x v="46"/>
    <x v="46"/>
    <x v="3"/>
    <x v="1"/>
    <x v="670"/>
    <x v="139"/>
    <x v="148"/>
    <x v="36"/>
    <x v="529"/>
    <x v="25"/>
    <x v="4"/>
    <n v="1567"/>
    <n v="3134"/>
    <n v="1519.99"/>
    <n v="3039.98"/>
  </r>
  <r>
    <x v="1"/>
    <x v="15"/>
    <x v="14"/>
    <x v="46"/>
    <x v="46"/>
    <x v="3"/>
    <x v="0"/>
    <x v="671"/>
    <x v="139"/>
    <x v="149"/>
    <x v="23"/>
    <x v="530"/>
    <x v="0"/>
    <x v="0"/>
    <m/>
    <m/>
    <m/>
    <m/>
  </r>
  <r>
    <x v="1"/>
    <x v="15"/>
    <x v="14"/>
    <x v="46"/>
    <x v="46"/>
    <x v="3"/>
    <x v="1"/>
    <x v="672"/>
    <x v="139"/>
    <x v="149"/>
    <x v="32"/>
    <x v="513"/>
    <x v="4"/>
    <x v="4"/>
    <n v="730"/>
    <n v="730"/>
    <n v="708.1"/>
    <n v="708.1"/>
  </r>
  <r>
    <x v="1"/>
    <x v="15"/>
    <x v="14"/>
    <x v="46"/>
    <x v="46"/>
    <x v="3"/>
    <x v="1"/>
    <x v="673"/>
    <x v="139"/>
    <x v="149"/>
    <x v="33"/>
    <x v="531"/>
    <x v="4"/>
    <x v="2"/>
    <n v="531"/>
    <n v="531"/>
    <n v="515.06999999999994"/>
    <n v="515.06999999999994"/>
  </r>
  <r>
    <x v="1"/>
    <x v="15"/>
    <x v="14"/>
    <x v="47"/>
    <x v="47"/>
    <x v="3"/>
    <x v="0"/>
    <x v="674"/>
    <x v="140"/>
    <x v="150"/>
    <x v="23"/>
    <x v="532"/>
    <x v="0"/>
    <x v="0"/>
    <m/>
    <m/>
    <m/>
    <m/>
  </r>
  <r>
    <x v="1"/>
    <x v="15"/>
    <x v="14"/>
    <x v="47"/>
    <x v="47"/>
    <x v="3"/>
    <x v="0"/>
    <x v="675"/>
    <x v="141"/>
    <x v="151"/>
    <x v="23"/>
    <x v="533"/>
    <x v="0"/>
    <x v="0"/>
    <m/>
    <m/>
    <m/>
    <m/>
  </r>
  <r>
    <x v="1"/>
    <x v="15"/>
    <x v="14"/>
    <x v="47"/>
    <x v="47"/>
    <x v="3"/>
    <x v="1"/>
    <x v="676"/>
    <x v="140"/>
    <x v="150"/>
    <x v="25"/>
    <x v="534"/>
    <x v="25"/>
    <x v="4"/>
    <m/>
    <n v="0"/>
    <n v="0"/>
    <n v="0"/>
  </r>
  <r>
    <x v="1"/>
    <x v="15"/>
    <x v="14"/>
    <x v="47"/>
    <x v="47"/>
    <x v="3"/>
    <x v="0"/>
    <x v="677"/>
    <x v="142"/>
    <x v="152"/>
    <x v="23"/>
    <x v="535"/>
    <x v="0"/>
    <x v="0"/>
    <m/>
    <m/>
    <m/>
    <m/>
  </r>
  <r>
    <x v="1"/>
    <x v="15"/>
    <x v="14"/>
    <x v="47"/>
    <x v="47"/>
    <x v="3"/>
    <x v="1"/>
    <x v="678"/>
    <x v="140"/>
    <x v="150"/>
    <x v="25"/>
    <x v="536"/>
    <x v="4"/>
    <x v="4"/>
    <n v="4116"/>
    <n v="4116"/>
    <n v="3992.52"/>
    <n v="3992.52"/>
  </r>
  <r>
    <x v="1"/>
    <x v="15"/>
    <x v="14"/>
    <x v="47"/>
    <x v="47"/>
    <x v="3"/>
    <x v="1"/>
    <x v="679"/>
    <x v="142"/>
    <x v="152"/>
    <x v="27"/>
    <x v="537"/>
    <x v="4"/>
    <x v="2"/>
    <m/>
    <m/>
    <n v="0"/>
    <n v="0"/>
  </r>
  <r>
    <x v="1"/>
    <x v="15"/>
    <x v="14"/>
    <x v="47"/>
    <x v="47"/>
    <x v="3"/>
    <x v="0"/>
    <x v="680"/>
    <x v="142"/>
    <x v="152"/>
    <x v="65"/>
    <x v="0"/>
    <x v="0"/>
    <x v="0"/>
    <m/>
    <m/>
    <m/>
    <m/>
  </r>
  <r>
    <x v="1"/>
    <x v="15"/>
    <x v="14"/>
    <x v="2"/>
    <x v="2"/>
    <x v="0"/>
    <x v="2"/>
    <x v="681"/>
    <x v="142"/>
    <x v="152"/>
    <x v="30"/>
    <x v="0"/>
    <x v="0"/>
    <x v="0"/>
    <s v="J.D"/>
    <n v="42450"/>
    <m/>
    <m/>
  </r>
  <r>
    <x v="1"/>
    <x v="16"/>
    <x v="15"/>
    <x v="48"/>
    <x v="48"/>
    <x v="3"/>
    <x v="0"/>
    <x v="682"/>
    <x v="142"/>
    <x v="152"/>
    <x v="23"/>
    <x v="0"/>
    <x v="111"/>
    <x v="0"/>
    <m/>
    <m/>
    <m/>
    <m/>
  </r>
  <r>
    <x v="1"/>
    <x v="16"/>
    <x v="15"/>
    <x v="48"/>
    <x v="48"/>
    <x v="3"/>
    <x v="0"/>
    <x v="683"/>
    <x v="142"/>
    <x v="152"/>
    <x v="23"/>
    <x v="0"/>
    <x v="112"/>
    <x v="0"/>
    <m/>
    <m/>
    <m/>
    <m/>
  </r>
  <r>
    <x v="1"/>
    <x v="16"/>
    <x v="15"/>
    <x v="48"/>
    <x v="48"/>
    <x v="3"/>
    <x v="0"/>
    <x v="684"/>
    <x v="142"/>
    <x v="152"/>
    <x v="24"/>
    <x v="31"/>
    <x v="3"/>
    <x v="1"/>
    <s v="Rate"/>
    <s v="Amount"/>
    <m/>
    <m/>
  </r>
  <r>
    <x v="1"/>
    <x v="16"/>
    <x v="15"/>
    <x v="48"/>
    <x v="48"/>
    <x v="3"/>
    <x v="0"/>
    <x v="685"/>
    <x v="142"/>
    <x v="152"/>
    <x v="23"/>
    <x v="0"/>
    <x v="0"/>
    <x v="0"/>
    <m/>
    <s v="J.D"/>
    <m/>
    <m/>
  </r>
  <r>
    <x v="1"/>
    <x v="16"/>
    <x v="15"/>
    <x v="48"/>
    <x v="48"/>
    <x v="3"/>
    <x v="0"/>
    <x v="686"/>
    <x v="143"/>
    <x v="153"/>
    <x v="23"/>
    <x v="538"/>
    <x v="0"/>
    <x v="0"/>
    <m/>
    <m/>
    <m/>
    <m/>
  </r>
  <r>
    <x v="1"/>
    <x v="16"/>
    <x v="15"/>
    <x v="48"/>
    <x v="48"/>
    <x v="3"/>
    <x v="0"/>
    <x v="687"/>
    <x v="144"/>
    <x v="154"/>
    <x v="23"/>
    <x v="539"/>
    <x v="0"/>
    <x v="0"/>
    <m/>
    <m/>
    <m/>
    <m/>
  </r>
  <r>
    <x v="1"/>
    <x v="16"/>
    <x v="15"/>
    <x v="48"/>
    <x v="48"/>
    <x v="3"/>
    <x v="0"/>
    <x v="688"/>
    <x v="145"/>
    <x v="155"/>
    <x v="23"/>
    <x v="540"/>
    <x v="0"/>
    <x v="0"/>
    <m/>
    <m/>
    <m/>
    <m/>
  </r>
  <r>
    <x v="1"/>
    <x v="16"/>
    <x v="15"/>
    <x v="48"/>
    <x v="48"/>
    <x v="3"/>
    <x v="0"/>
    <x v="689"/>
    <x v="145"/>
    <x v="155"/>
    <x v="23"/>
    <x v="541"/>
    <x v="0"/>
    <x v="0"/>
    <m/>
    <m/>
    <m/>
    <m/>
  </r>
  <r>
    <x v="1"/>
    <x v="16"/>
    <x v="15"/>
    <x v="48"/>
    <x v="48"/>
    <x v="3"/>
    <x v="1"/>
    <x v="690"/>
    <x v="145"/>
    <x v="155"/>
    <x v="25"/>
    <x v="542"/>
    <x v="97"/>
    <x v="7"/>
    <n v="13"/>
    <n v="1950"/>
    <n v="12.61"/>
    <n v="1891.5"/>
  </r>
  <r>
    <x v="1"/>
    <x v="16"/>
    <x v="15"/>
    <x v="48"/>
    <x v="48"/>
    <x v="3"/>
    <x v="1"/>
    <x v="691"/>
    <x v="145"/>
    <x v="155"/>
    <x v="26"/>
    <x v="543"/>
    <x v="98"/>
    <x v="7"/>
    <n v="15"/>
    <n v="1500"/>
    <n v="14.549999999999999"/>
    <n v="1455"/>
  </r>
  <r>
    <x v="1"/>
    <x v="16"/>
    <x v="15"/>
    <x v="48"/>
    <x v="48"/>
    <x v="3"/>
    <x v="1"/>
    <x v="692"/>
    <x v="145"/>
    <x v="155"/>
    <x v="27"/>
    <x v="544"/>
    <x v="22"/>
    <x v="7"/>
    <n v="16"/>
    <n v="800"/>
    <n v="15.52"/>
    <n v="776"/>
  </r>
  <r>
    <x v="1"/>
    <x v="16"/>
    <x v="15"/>
    <x v="48"/>
    <x v="48"/>
    <x v="3"/>
    <x v="1"/>
    <x v="693"/>
    <x v="145"/>
    <x v="155"/>
    <x v="28"/>
    <x v="508"/>
    <x v="20"/>
    <x v="7"/>
    <n v="17"/>
    <n v="1360"/>
    <n v="16.489999999999998"/>
    <n v="1319.1999999999998"/>
  </r>
  <r>
    <x v="1"/>
    <x v="16"/>
    <x v="15"/>
    <x v="48"/>
    <x v="48"/>
    <x v="3"/>
    <x v="1"/>
    <x v="694"/>
    <x v="145"/>
    <x v="155"/>
    <x v="31"/>
    <x v="509"/>
    <x v="113"/>
    <x v="7"/>
    <n v="20"/>
    <n v="1100"/>
    <n v="19.399999999999999"/>
    <n v="1067"/>
  </r>
  <r>
    <x v="1"/>
    <x v="16"/>
    <x v="15"/>
    <x v="48"/>
    <x v="48"/>
    <x v="3"/>
    <x v="1"/>
    <x v="695"/>
    <x v="145"/>
    <x v="155"/>
    <x v="36"/>
    <x v="510"/>
    <x v="20"/>
    <x v="7"/>
    <n v="23"/>
    <n v="1840"/>
    <n v="22.31"/>
    <n v="1784.8"/>
  </r>
  <r>
    <x v="1"/>
    <x v="16"/>
    <x v="15"/>
    <x v="48"/>
    <x v="48"/>
    <x v="3"/>
    <x v="1"/>
    <x v="696"/>
    <x v="145"/>
    <x v="155"/>
    <x v="32"/>
    <x v="511"/>
    <x v="80"/>
    <x v="7"/>
    <n v="25"/>
    <n v="375"/>
    <n v="24.25"/>
    <n v="363.75"/>
  </r>
  <r>
    <x v="1"/>
    <x v="16"/>
    <x v="15"/>
    <x v="48"/>
    <x v="48"/>
    <x v="3"/>
    <x v="0"/>
    <x v="697"/>
    <x v="146"/>
    <x v="155"/>
    <x v="23"/>
    <x v="545"/>
    <x v="0"/>
    <x v="0"/>
    <m/>
    <m/>
    <m/>
    <m/>
  </r>
  <r>
    <x v="1"/>
    <x v="16"/>
    <x v="15"/>
    <x v="48"/>
    <x v="48"/>
    <x v="3"/>
    <x v="0"/>
    <x v="698"/>
    <x v="146"/>
    <x v="155"/>
    <x v="23"/>
    <x v="541"/>
    <x v="0"/>
    <x v="0"/>
    <m/>
    <m/>
    <m/>
    <m/>
  </r>
  <r>
    <x v="1"/>
    <x v="16"/>
    <x v="15"/>
    <x v="48"/>
    <x v="48"/>
    <x v="3"/>
    <x v="1"/>
    <x v="699"/>
    <x v="146"/>
    <x v="155"/>
    <x v="33"/>
    <x v="543"/>
    <x v="14"/>
    <x v="7"/>
    <n v="35"/>
    <n v="350"/>
    <n v="33.949999999999996"/>
    <n v="339.49999999999994"/>
  </r>
  <r>
    <x v="1"/>
    <x v="16"/>
    <x v="15"/>
    <x v="48"/>
    <x v="48"/>
    <x v="3"/>
    <x v="1"/>
    <x v="700"/>
    <x v="146"/>
    <x v="155"/>
    <x v="34"/>
    <x v="544"/>
    <x v="14"/>
    <x v="7"/>
    <n v="36"/>
    <n v="360"/>
    <n v="34.92"/>
    <n v="349.20000000000005"/>
  </r>
  <r>
    <x v="1"/>
    <x v="16"/>
    <x v="15"/>
    <x v="48"/>
    <x v="48"/>
    <x v="3"/>
    <x v="1"/>
    <x v="701"/>
    <x v="146"/>
    <x v="155"/>
    <x v="37"/>
    <x v="546"/>
    <x v="14"/>
    <x v="7"/>
    <n v="40"/>
    <n v="400"/>
    <n v="38.799999999999997"/>
    <n v="388"/>
  </r>
  <r>
    <x v="1"/>
    <x v="16"/>
    <x v="15"/>
    <x v="48"/>
    <x v="48"/>
    <x v="3"/>
    <x v="1"/>
    <x v="702"/>
    <x v="146"/>
    <x v="155"/>
    <x v="48"/>
    <x v="510"/>
    <x v="23"/>
    <x v="7"/>
    <n v="42"/>
    <n v="840"/>
    <n v="40.74"/>
    <n v="814.80000000000007"/>
  </r>
  <r>
    <x v="1"/>
    <x v="16"/>
    <x v="15"/>
    <x v="48"/>
    <x v="48"/>
    <x v="3"/>
    <x v="1"/>
    <x v="703"/>
    <x v="146"/>
    <x v="155"/>
    <x v="25"/>
    <x v="511"/>
    <x v="80"/>
    <x v="7"/>
    <n v="45"/>
    <n v="675"/>
    <n v="43.65"/>
    <n v="654.75"/>
  </r>
  <r>
    <x v="1"/>
    <x v="16"/>
    <x v="15"/>
    <x v="49"/>
    <x v="49"/>
    <x v="3"/>
    <x v="0"/>
    <x v="704"/>
    <x v="147"/>
    <x v="156"/>
    <x v="23"/>
    <x v="547"/>
    <x v="0"/>
    <x v="0"/>
    <m/>
    <m/>
    <m/>
    <m/>
  </r>
  <r>
    <x v="1"/>
    <x v="16"/>
    <x v="15"/>
    <x v="49"/>
    <x v="49"/>
    <x v="3"/>
    <x v="0"/>
    <x v="705"/>
    <x v="148"/>
    <x v="157"/>
    <x v="23"/>
    <x v="548"/>
    <x v="0"/>
    <x v="0"/>
    <m/>
    <m/>
    <m/>
    <m/>
  </r>
  <r>
    <x v="1"/>
    <x v="16"/>
    <x v="15"/>
    <x v="49"/>
    <x v="49"/>
    <x v="3"/>
    <x v="0"/>
    <x v="706"/>
    <x v="148"/>
    <x v="157"/>
    <x v="23"/>
    <x v="549"/>
    <x v="0"/>
    <x v="0"/>
    <m/>
    <m/>
    <m/>
    <m/>
  </r>
  <r>
    <x v="1"/>
    <x v="16"/>
    <x v="15"/>
    <x v="49"/>
    <x v="49"/>
    <x v="3"/>
    <x v="1"/>
    <x v="707"/>
    <x v="148"/>
    <x v="157"/>
    <x v="26"/>
    <x v="542"/>
    <x v="114"/>
    <x v="7"/>
    <n v="9"/>
    <n v="1710"/>
    <n v="8.73"/>
    <n v="1658.7"/>
  </r>
  <r>
    <x v="1"/>
    <x v="16"/>
    <x v="15"/>
    <x v="49"/>
    <x v="49"/>
    <x v="3"/>
    <x v="1"/>
    <x v="708"/>
    <x v="148"/>
    <x v="157"/>
    <x v="27"/>
    <x v="543"/>
    <x v="115"/>
    <x v="7"/>
    <n v="11"/>
    <n v="1320"/>
    <n v="10.67"/>
    <n v="1280.4000000000001"/>
  </r>
  <r>
    <x v="1"/>
    <x v="16"/>
    <x v="15"/>
    <x v="49"/>
    <x v="49"/>
    <x v="3"/>
    <x v="1"/>
    <x v="709"/>
    <x v="148"/>
    <x v="157"/>
    <x v="28"/>
    <x v="544"/>
    <x v="20"/>
    <x v="7"/>
    <n v="11"/>
    <n v="880"/>
    <n v="10.67"/>
    <n v="853.6"/>
  </r>
  <r>
    <x v="1"/>
    <x v="16"/>
    <x v="15"/>
    <x v="49"/>
    <x v="49"/>
    <x v="3"/>
    <x v="1"/>
    <x v="710"/>
    <x v="148"/>
    <x v="157"/>
    <x v="31"/>
    <x v="508"/>
    <x v="35"/>
    <x v="7"/>
    <n v="13"/>
    <n v="910"/>
    <n v="12.61"/>
    <n v="882.69999999999993"/>
  </r>
  <r>
    <x v="1"/>
    <x v="16"/>
    <x v="15"/>
    <x v="49"/>
    <x v="49"/>
    <x v="3"/>
    <x v="1"/>
    <x v="711"/>
    <x v="148"/>
    <x v="157"/>
    <x v="36"/>
    <x v="509"/>
    <x v="116"/>
    <x v="7"/>
    <n v="16"/>
    <n v="912"/>
    <n v="15.52"/>
    <n v="884.64"/>
  </r>
  <r>
    <x v="1"/>
    <x v="16"/>
    <x v="15"/>
    <x v="49"/>
    <x v="49"/>
    <x v="3"/>
    <x v="1"/>
    <x v="712"/>
    <x v="148"/>
    <x v="157"/>
    <x v="32"/>
    <x v="510"/>
    <x v="117"/>
    <x v="7"/>
    <n v="24"/>
    <n v="4032"/>
    <n v="23.28"/>
    <n v="3911.04"/>
  </r>
  <r>
    <x v="1"/>
    <x v="16"/>
    <x v="15"/>
    <x v="49"/>
    <x v="49"/>
    <x v="3"/>
    <x v="1"/>
    <x v="713"/>
    <x v="148"/>
    <x v="157"/>
    <x v="33"/>
    <x v="511"/>
    <x v="118"/>
    <x v="7"/>
    <n v="31"/>
    <n v="1271"/>
    <n v="30.07"/>
    <n v="1232.8700000000001"/>
  </r>
  <r>
    <x v="1"/>
    <x v="16"/>
    <x v="15"/>
    <x v="49"/>
    <x v="49"/>
    <x v="3"/>
    <x v="1"/>
    <x v="714"/>
    <x v="148"/>
    <x v="157"/>
    <x v="34"/>
    <x v="512"/>
    <x v="7"/>
    <x v="7"/>
    <n v="53"/>
    <n v="901"/>
    <n v="51.41"/>
    <n v="873.96999999999991"/>
  </r>
  <r>
    <x v="1"/>
    <x v="16"/>
    <x v="15"/>
    <x v="49"/>
    <x v="49"/>
    <x v="3"/>
    <x v="0"/>
    <x v="715"/>
    <x v="148"/>
    <x v="158"/>
    <x v="23"/>
    <x v="550"/>
    <x v="0"/>
    <x v="0"/>
    <m/>
    <m/>
    <m/>
    <m/>
  </r>
  <r>
    <x v="1"/>
    <x v="16"/>
    <x v="15"/>
    <x v="49"/>
    <x v="49"/>
    <x v="3"/>
    <x v="1"/>
    <x v="716"/>
    <x v="148"/>
    <x v="157"/>
    <x v="37"/>
    <x v="542"/>
    <x v="97"/>
    <x v="7"/>
    <n v="11"/>
    <n v="1650"/>
    <n v="10.67"/>
    <n v="1600.5"/>
  </r>
  <r>
    <x v="1"/>
    <x v="16"/>
    <x v="15"/>
    <x v="49"/>
    <x v="49"/>
    <x v="3"/>
    <x v="1"/>
    <x v="717"/>
    <x v="148"/>
    <x v="158"/>
    <x v="48"/>
    <x v="543"/>
    <x v="119"/>
    <x v="7"/>
    <n v="11"/>
    <n v="1210"/>
    <n v="10.67"/>
    <n v="1173.7"/>
  </r>
  <r>
    <x v="1"/>
    <x v="16"/>
    <x v="15"/>
    <x v="49"/>
    <x v="49"/>
    <x v="3"/>
    <x v="1"/>
    <x v="718"/>
    <x v="148"/>
    <x v="157"/>
    <x v="49"/>
    <x v="544"/>
    <x v="39"/>
    <x v="7"/>
    <n v="15"/>
    <n v="900"/>
    <n v="14.549999999999999"/>
    <n v="872.99999999999989"/>
  </r>
  <r>
    <x v="1"/>
    <x v="16"/>
    <x v="15"/>
    <x v="49"/>
    <x v="49"/>
    <x v="3"/>
    <x v="1"/>
    <x v="719"/>
    <x v="148"/>
    <x v="158"/>
    <x v="51"/>
    <x v="508"/>
    <x v="20"/>
    <x v="7"/>
    <n v="20"/>
    <n v="1600"/>
    <n v="19.399999999999999"/>
    <n v="1552"/>
  </r>
  <r>
    <x v="1"/>
    <x v="16"/>
    <x v="15"/>
    <x v="49"/>
    <x v="49"/>
    <x v="3"/>
    <x v="1"/>
    <x v="720"/>
    <x v="148"/>
    <x v="157"/>
    <x v="50"/>
    <x v="509"/>
    <x v="64"/>
    <x v="7"/>
    <n v="23"/>
    <n v="1495"/>
    <n v="22.31"/>
    <n v="1450.1499999999999"/>
  </r>
  <r>
    <x v="1"/>
    <x v="16"/>
    <x v="15"/>
    <x v="49"/>
    <x v="49"/>
    <x v="3"/>
    <x v="1"/>
    <x v="721"/>
    <x v="148"/>
    <x v="158"/>
    <x v="52"/>
    <x v="510"/>
    <x v="98"/>
    <x v="7"/>
    <n v="27"/>
    <n v="2700"/>
    <n v="26.189999999999998"/>
    <n v="2619"/>
  </r>
  <r>
    <x v="1"/>
    <x v="16"/>
    <x v="15"/>
    <x v="49"/>
    <x v="49"/>
    <x v="3"/>
    <x v="1"/>
    <x v="722"/>
    <x v="148"/>
    <x v="157"/>
    <x v="58"/>
    <x v="511"/>
    <x v="41"/>
    <x v="7"/>
    <n v="46"/>
    <n v="1564"/>
    <n v="44.62"/>
    <n v="1517.08"/>
  </r>
  <r>
    <x v="1"/>
    <x v="16"/>
    <x v="15"/>
    <x v="49"/>
    <x v="49"/>
    <x v="3"/>
    <x v="0"/>
    <x v="723"/>
    <x v="148"/>
    <x v="159"/>
    <x v="23"/>
    <x v="515"/>
    <x v="0"/>
    <x v="0"/>
    <m/>
    <m/>
    <m/>
    <m/>
  </r>
  <r>
    <x v="1"/>
    <x v="16"/>
    <x v="15"/>
    <x v="49"/>
    <x v="49"/>
    <x v="3"/>
    <x v="1"/>
    <x v="724"/>
    <x v="148"/>
    <x v="157"/>
    <x v="25"/>
    <x v="551"/>
    <x v="4"/>
    <x v="2"/>
    <n v="3983"/>
    <n v="3983"/>
    <n v="3863.5099999999998"/>
    <n v="3863.5099999999998"/>
  </r>
  <r>
    <x v="1"/>
    <x v="16"/>
    <x v="15"/>
    <x v="49"/>
    <x v="49"/>
    <x v="3"/>
    <x v="1"/>
    <x v="725"/>
    <x v="148"/>
    <x v="159"/>
    <x v="26"/>
    <x v="552"/>
    <x v="4"/>
    <x v="2"/>
    <n v="2390"/>
    <n v="2390"/>
    <n v="2318.2999999999997"/>
    <n v="2318.2999999999997"/>
  </r>
  <r>
    <x v="1"/>
    <x v="16"/>
    <x v="15"/>
    <x v="49"/>
    <x v="49"/>
    <x v="3"/>
    <x v="1"/>
    <x v="726"/>
    <x v="148"/>
    <x v="157"/>
    <x v="27"/>
    <x v="553"/>
    <x v="4"/>
    <x v="2"/>
    <n v="1593"/>
    <n v="1593"/>
    <n v="1545.21"/>
    <n v="1545.21"/>
  </r>
  <r>
    <x v="1"/>
    <x v="16"/>
    <x v="15"/>
    <x v="49"/>
    <x v="49"/>
    <x v="3"/>
    <x v="1"/>
    <x v="727"/>
    <x v="148"/>
    <x v="159"/>
    <x v="28"/>
    <x v="554"/>
    <x v="4"/>
    <x v="2"/>
    <n v="664"/>
    <n v="664"/>
    <n v="644.07999999999993"/>
    <n v="644.07999999999993"/>
  </r>
  <r>
    <x v="1"/>
    <x v="16"/>
    <x v="15"/>
    <x v="49"/>
    <x v="49"/>
    <x v="3"/>
    <x v="1"/>
    <x v="728"/>
    <x v="148"/>
    <x v="157"/>
    <x v="31"/>
    <x v="555"/>
    <x v="4"/>
    <x v="2"/>
    <n v="664"/>
    <n v="664"/>
    <n v="644.07999999999993"/>
    <n v="644.07999999999993"/>
  </r>
  <r>
    <x v="1"/>
    <x v="16"/>
    <x v="15"/>
    <x v="50"/>
    <x v="50"/>
    <x v="3"/>
    <x v="0"/>
    <x v="729"/>
    <x v="149"/>
    <x v="160"/>
    <x v="23"/>
    <x v="556"/>
    <x v="0"/>
    <x v="0"/>
    <m/>
    <n v="0"/>
    <m/>
    <m/>
  </r>
  <r>
    <x v="1"/>
    <x v="16"/>
    <x v="15"/>
    <x v="50"/>
    <x v="50"/>
    <x v="3"/>
    <x v="0"/>
    <x v="730"/>
    <x v="150"/>
    <x v="161"/>
    <x v="23"/>
    <x v="557"/>
    <x v="0"/>
    <x v="0"/>
    <m/>
    <n v="0"/>
    <m/>
    <m/>
  </r>
  <r>
    <x v="1"/>
    <x v="16"/>
    <x v="15"/>
    <x v="50"/>
    <x v="50"/>
    <x v="3"/>
    <x v="1"/>
    <x v="731"/>
    <x v="149"/>
    <x v="160"/>
    <x v="36"/>
    <x v="558"/>
    <x v="4"/>
    <x v="4"/>
    <n v="133"/>
    <n v="133"/>
    <n v="129.01"/>
    <n v="129.01"/>
  </r>
  <r>
    <x v="1"/>
    <x v="16"/>
    <x v="15"/>
    <x v="50"/>
    <x v="50"/>
    <x v="3"/>
    <x v="0"/>
    <x v="732"/>
    <x v="151"/>
    <x v="162"/>
    <x v="23"/>
    <x v="559"/>
    <x v="0"/>
    <x v="0"/>
    <m/>
    <n v="0"/>
    <m/>
    <m/>
  </r>
  <r>
    <x v="1"/>
    <x v="16"/>
    <x v="15"/>
    <x v="50"/>
    <x v="50"/>
    <x v="3"/>
    <x v="1"/>
    <x v="733"/>
    <x v="149"/>
    <x v="160"/>
    <x v="32"/>
    <x v="560"/>
    <x v="45"/>
    <x v="4"/>
    <n v="66"/>
    <n v="462"/>
    <n v="64.02"/>
    <n v="448.14"/>
  </r>
  <r>
    <x v="1"/>
    <x v="16"/>
    <x v="15"/>
    <x v="50"/>
    <x v="50"/>
    <x v="3"/>
    <x v="0"/>
    <x v="734"/>
    <x v="152"/>
    <x v="163"/>
    <x v="23"/>
    <x v="561"/>
    <x v="0"/>
    <x v="0"/>
    <m/>
    <n v="0"/>
    <m/>
    <m/>
  </r>
  <r>
    <x v="1"/>
    <x v="16"/>
    <x v="15"/>
    <x v="50"/>
    <x v="50"/>
    <x v="3"/>
    <x v="1"/>
    <x v="735"/>
    <x v="149"/>
    <x v="160"/>
    <x v="33"/>
    <x v="510"/>
    <x v="10"/>
    <x v="4"/>
    <n v="398"/>
    <n v="1592"/>
    <n v="386.06"/>
    <n v="1544.24"/>
  </r>
  <r>
    <x v="1"/>
    <x v="16"/>
    <x v="15"/>
    <x v="50"/>
    <x v="50"/>
    <x v="3"/>
    <x v="1"/>
    <x v="736"/>
    <x v="152"/>
    <x v="163"/>
    <x v="34"/>
    <x v="562"/>
    <x v="4"/>
    <x v="4"/>
    <n v="1593"/>
    <n v="1593"/>
    <n v="1545.21"/>
    <n v="1545.21"/>
  </r>
  <r>
    <x v="1"/>
    <x v="16"/>
    <x v="15"/>
    <x v="50"/>
    <x v="51"/>
    <x v="3"/>
    <x v="0"/>
    <x v="737"/>
    <x v="153"/>
    <x v="164"/>
    <x v="23"/>
    <x v="563"/>
    <x v="0"/>
    <x v="0"/>
    <m/>
    <m/>
    <m/>
    <m/>
  </r>
  <r>
    <x v="1"/>
    <x v="16"/>
    <x v="15"/>
    <x v="50"/>
    <x v="51"/>
    <x v="3"/>
    <x v="0"/>
    <x v="738"/>
    <x v="154"/>
    <x v="165"/>
    <x v="23"/>
    <x v="564"/>
    <x v="0"/>
    <x v="0"/>
    <m/>
    <m/>
    <m/>
    <m/>
  </r>
  <r>
    <x v="1"/>
    <x v="16"/>
    <x v="15"/>
    <x v="50"/>
    <x v="51"/>
    <x v="3"/>
    <x v="1"/>
    <x v="739"/>
    <x v="153"/>
    <x v="164"/>
    <x v="37"/>
    <x v="565"/>
    <x v="25"/>
    <x v="4"/>
    <n v="2324"/>
    <n v="4648"/>
    <n v="2254.2799999999997"/>
    <n v="4508.5599999999995"/>
  </r>
  <r>
    <x v="1"/>
    <x v="16"/>
    <x v="15"/>
    <x v="50"/>
    <x v="51"/>
    <x v="3"/>
    <x v="1"/>
    <x v="740"/>
    <x v="154"/>
    <x v="165"/>
    <x v="48"/>
    <x v="566"/>
    <x v="25"/>
    <x v="4"/>
    <n v="2324"/>
    <n v="4648"/>
    <n v="2254.2799999999997"/>
    <n v="4508.5599999999995"/>
  </r>
  <r>
    <x v="1"/>
    <x v="16"/>
    <x v="15"/>
    <x v="50"/>
    <x v="51"/>
    <x v="3"/>
    <x v="0"/>
    <x v="741"/>
    <x v="155"/>
    <x v="166"/>
    <x v="23"/>
    <x v="567"/>
    <x v="0"/>
    <x v="0"/>
    <m/>
    <m/>
    <m/>
    <m/>
  </r>
  <r>
    <x v="1"/>
    <x v="16"/>
    <x v="15"/>
    <x v="50"/>
    <x v="51"/>
    <x v="3"/>
    <x v="1"/>
    <x v="742"/>
    <x v="154"/>
    <x v="165"/>
    <x v="25"/>
    <x v="568"/>
    <x v="25"/>
    <x v="4"/>
    <n v="1992"/>
    <n v="3984"/>
    <n v="1932.24"/>
    <n v="3864.48"/>
  </r>
  <r>
    <x v="1"/>
    <x v="16"/>
    <x v="15"/>
    <x v="50"/>
    <x v="51"/>
    <x v="3"/>
    <x v="1"/>
    <x v="743"/>
    <x v="155"/>
    <x v="166"/>
    <x v="26"/>
    <x v="569"/>
    <x v="25"/>
    <x v="4"/>
    <n v="2390"/>
    <n v="4780"/>
    <n v="2318.2999999999997"/>
    <n v="4636.5999999999995"/>
  </r>
  <r>
    <x v="1"/>
    <x v="16"/>
    <x v="15"/>
    <x v="50"/>
    <x v="51"/>
    <x v="3"/>
    <x v="1"/>
    <x v="744"/>
    <x v="154"/>
    <x v="165"/>
    <x v="27"/>
    <x v="570"/>
    <x v="4"/>
    <x v="2"/>
    <n v="1328"/>
    <n v="1328"/>
    <n v="1288.1599999999999"/>
    <n v="1288.1599999999999"/>
  </r>
  <r>
    <x v="1"/>
    <x v="16"/>
    <x v="15"/>
    <x v="51"/>
    <x v="52"/>
    <x v="3"/>
    <x v="0"/>
    <x v="745"/>
    <x v="156"/>
    <x v="167"/>
    <x v="23"/>
    <x v="571"/>
    <x v="0"/>
    <x v="0"/>
    <m/>
    <n v="0"/>
    <m/>
    <m/>
  </r>
  <r>
    <x v="1"/>
    <x v="16"/>
    <x v="15"/>
    <x v="51"/>
    <x v="52"/>
    <x v="3"/>
    <x v="1"/>
    <x v="746"/>
    <x v="154"/>
    <x v="165"/>
    <x v="28"/>
    <x v="572"/>
    <x v="4"/>
    <x v="8"/>
    <n v="15934"/>
    <n v="15934"/>
    <n v="15455.98"/>
    <n v="15455.98"/>
  </r>
  <r>
    <x v="1"/>
    <x v="16"/>
    <x v="15"/>
    <x v="51"/>
    <x v="52"/>
    <x v="3"/>
    <x v="1"/>
    <x v="747"/>
    <x v="156"/>
    <x v="167"/>
    <x v="31"/>
    <x v="573"/>
    <x v="4"/>
    <x v="8"/>
    <n v="12614"/>
    <n v="12614"/>
    <n v="12235.58"/>
    <n v="12235.58"/>
  </r>
  <r>
    <x v="1"/>
    <x v="16"/>
    <x v="15"/>
    <x v="51"/>
    <x v="52"/>
    <x v="3"/>
    <x v="1"/>
    <x v="748"/>
    <x v="154"/>
    <x v="165"/>
    <x v="36"/>
    <x v="574"/>
    <x v="4"/>
    <x v="2"/>
    <n v="2656"/>
    <n v="2656"/>
    <n v="2576.3199999999997"/>
    <n v="2576.3199999999997"/>
  </r>
  <r>
    <x v="1"/>
    <x v="16"/>
    <x v="15"/>
    <x v="52"/>
    <x v="53"/>
    <x v="3"/>
    <x v="0"/>
    <x v="749"/>
    <x v="157"/>
    <x v="168"/>
    <x v="23"/>
    <x v="575"/>
    <x v="0"/>
    <x v="0"/>
    <m/>
    <m/>
    <m/>
    <m/>
  </r>
  <r>
    <x v="1"/>
    <x v="16"/>
    <x v="15"/>
    <x v="52"/>
    <x v="53"/>
    <x v="3"/>
    <x v="0"/>
    <x v="750"/>
    <x v="158"/>
    <x v="169"/>
    <x v="23"/>
    <x v="576"/>
    <x v="0"/>
    <x v="0"/>
    <m/>
    <m/>
    <m/>
    <m/>
  </r>
  <r>
    <x v="1"/>
    <x v="16"/>
    <x v="15"/>
    <x v="52"/>
    <x v="53"/>
    <x v="3"/>
    <x v="0"/>
    <x v="751"/>
    <x v="159"/>
    <x v="170"/>
    <x v="23"/>
    <x v="577"/>
    <x v="0"/>
    <x v="0"/>
    <m/>
    <m/>
    <m/>
    <m/>
  </r>
  <r>
    <x v="1"/>
    <x v="16"/>
    <x v="15"/>
    <x v="52"/>
    <x v="53"/>
    <x v="3"/>
    <x v="1"/>
    <x v="752"/>
    <x v="158"/>
    <x v="169"/>
    <x v="32"/>
    <x v="578"/>
    <x v="120"/>
    <x v="7"/>
    <n v="11"/>
    <n v="1837"/>
    <n v="10.67"/>
    <n v="1781.89"/>
  </r>
  <r>
    <x v="1"/>
    <x v="16"/>
    <x v="15"/>
    <x v="52"/>
    <x v="53"/>
    <x v="3"/>
    <x v="1"/>
    <x v="753"/>
    <x v="159"/>
    <x v="170"/>
    <x v="33"/>
    <x v="510"/>
    <x v="121"/>
    <x v="7"/>
    <n v="12"/>
    <n v="5700"/>
    <n v="11.64"/>
    <n v="5529"/>
  </r>
  <r>
    <x v="1"/>
    <x v="16"/>
    <x v="15"/>
    <x v="52"/>
    <x v="53"/>
    <x v="3"/>
    <x v="1"/>
    <x v="754"/>
    <x v="158"/>
    <x v="169"/>
    <x v="34"/>
    <x v="579"/>
    <x v="122"/>
    <x v="7"/>
    <n v="15"/>
    <n v="1455"/>
    <n v="14.549999999999999"/>
    <n v="1411.35"/>
  </r>
  <r>
    <x v="1"/>
    <x v="16"/>
    <x v="15"/>
    <x v="52"/>
    <x v="53"/>
    <x v="3"/>
    <x v="1"/>
    <x v="755"/>
    <x v="159"/>
    <x v="170"/>
    <x v="37"/>
    <x v="580"/>
    <x v="123"/>
    <x v="7"/>
    <n v="19"/>
    <n v="5035"/>
    <n v="18.43"/>
    <n v="4883.95"/>
  </r>
  <r>
    <x v="1"/>
    <x v="16"/>
    <x v="15"/>
    <x v="52"/>
    <x v="53"/>
    <x v="3"/>
    <x v="1"/>
    <x v="756"/>
    <x v="158"/>
    <x v="169"/>
    <x v="48"/>
    <x v="514"/>
    <x v="113"/>
    <x v="7"/>
    <n v="46"/>
    <n v="2530"/>
    <n v="44.62"/>
    <n v="2454.1"/>
  </r>
  <r>
    <x v="1"/>
    <x v="16"/>
    <x v="15"/>
    <x v="52"/>
    <x v="53"/>
    <x v="3"/>
    <x v="0"/>
    <x v="757"/>
    <x v="160"/>
    <x v="171"/>
    <x v="23"/>
    <x v="581"/>
    <x v="0"/>
    <x v="0"/>
    <m/>
    <m/>
    <m/>
    <m/>
  </r>
  <r>
    <x v="1"/>
    <x v="16"/>
    <x v="15"/>
    <x v="52"/>
    <x v="53"/>
    <x v="3"/>
    <x v="0"/>
    <x v="758"/>
    <x v="161"/>
    <x v="172"/>
    <x v="23"/>
    <x v="582"/>
    <x v="0"/>
    <x v="0"/>
    <m/>
    <m/>
    <m/>
    <m/>
  </r>
  <r>
    <x v="1"/>
    <x v="16"/>
    <x v="15"/>
    <x v="52"/>
    <x v="53"/>
    <x v="3"/>
    <x v="1"/>
    <x v="759"/>
    <x v="160"/>
    <x v="171"/>
    <x v="25"/>
    <x v="514"/>
    <x v="124"/>
    <x v="7"/>
    <n v="46"/>
    <n v="8510"/>
    <n v="44.62"/>
    <n v="8254.6999999999989"/>
  </r>
  <r>
    <x v="1"/>
    <x v="16"/>
    <x v="15"/>
    <x v="52"/>
    <x v="53"/>
    <x v="3"/>
    <x v="0"/>
    <x v="760"/>
    <x v="162"/>
    <x v="173"/>
    <x v="23"/>
    <x v="583"/>
    <x v="0"/>
    <x v="0"/>
    <m/>
    <m/>
    <m/>
    <m/>
  </r>
  <r>
    <x v="1"/>
    <x v="16"/>
    <x v="15"/>
    <x v="52"/>
    <x v="53"/>
    <x v="3"/>
    <x v="1"/>
    <x v="761"/>
    <x v="160"/>
    <x v="171"/>
    <x v="26"/>
    <x v="584"/>
    <x v="15"/>
    <x v="4"/>
    <n v="531"/>
    <n v="2655"/>
    <n v="515.06999999999994"/>
    <n v="2575.3499999999995"/>
  </r>
  <r>
    <x v="1"/>
    <x v="16"/>
    <x v="15"/>
    <x v="52"/>
    <x v="53"/>
    <x v="3"/>
    <x v="0"/>
    <x v="762"/>
    <x v="163"/>
    <x v="174"/>
    <x v="23"/>
    <x v="585"/>
    <x v="0"/>
    <x v="0"/>
    <m/>
    <m/>
    <m/>
    <m/>
  </r>
  <r>
    <x v="1"/>
    <x v="16"/>
    <x v="15"/>
    <x v="52"/>
    <x v="53"/>
    <x v="3"/>
    <x v="0"/>
    <x v="763"/>
    <x v="164"/>
    <x v="175"/>
    <x v="23"/>
    <x v="586"/>
    <x v="0"/>
    <x v="0"/>
    <m/>
    <m/>
    <m/>
    <m/>
  </r>
  <r>
    <x v="1"/>
    <x v="16"/>
    <x v="15"/>
    <x v="52"/>
    <x v="53"/>
    <x v="3"/>
    <x v="1"/>
    <x v="764"/>
    <x v="163"/>
    <x v="174"/>
    <x v="27"/>
    <x v="510"/>
    <x v="80"/>
    <x v="7"/>
    <n v="80"/>
    <n v="1200"/>
    <n v="77.599999999999994"/>
    <n v="1164"/>
  </r>
  <r>
    <x v="1"/>
    <x v="16"/>
    <x v="15"/>
    <x v="52"/>
    <x v="53"/>
    <x v="3"/>
    <x v="0"/>
    <x v="765"/>
    <x v="165"/>
    <x v="176"/>
    <x v="23"/>
    <x v="587"/>
    <x v="0"/>
    <x v="0"/>
    <m/>
    <m/>
    <m/>
    <m/>
  </r>
  <r>
    <x v="1"/>
    <x v="16"/>
    <x v="15"/>
    <x v="52"/>
    <x v="53"/>
    <x v="3"/>
    <x v="0"/>
    <x v="766"/>
    <x v="161"/>
    <x v="172"/>
    <x v="23"/>
    <x v="582"/>
    <x v="0"/>
    <x v="0"/>
    <m/>
    <m/>
    <m/>
    <m/>
  </r>
  <r>
    <x v="1"/>
    <x v="16"/>
    <x v="15"/>
    <x v="52"/>
    <x v="53"/>
    <x v="3"/>
    <x v="1"/>
    <x v="767"/>
    <x v="165"/>
    <x v="176"/>
    <x v="28"/>
    <x v="510"/>
    <x v="125"/>
    <x v="7"/>
    <n v="12"/>
    <n v="912"/>
    <n v="11.64"/>
    <n v="884.6400000000001"/>
  </r>
  <r>
    <x v="1"/>
    <x v="16"/>
    <x v="15"/>
    <x v="52"/>
    <x v="53"/>
    <x v="3"/>
    <x v="1"/>
    <x v="768"/>
    <x v="161"/>
    <x v="172"/>
    <x v="31"/>
    <x v="512"/>
    <x v="126"/>
    <x v="7"/>
    <n v="15"/>
    <n v="1215"/>
    <n v="14.549999999999999"/>
    <n v="1178.55"/>
  </r>
  <r>
    <x v="1"/>
    <x v="16"/>
    <x v="15"/>
    <x v="52"/>
    <x v="53"/>
    <x v="3"/>
    <x v="1"/>
    <x v="769"/>
    <x v="165"/>
    <x v="176"/>
    <x v="36"/>
    <x v="580"/>
    <x v="12"/>
    <x v="7"/>
    <n v="19"/>
    <n v="361"/>
    <n v="18.43"/>
    <n v="350.17"/>
  </r>
  <r>
    <x v="1"/>
    <x v="16"/>
    <x v="15"/>
    <x v="53"/>
    <x v="54"/>
    <x v="3"/>
    <x v="0"/>
    <x v="770"/>
    <x v="166"/>
    <x v="177"/>
    <x v="23"/>
    <x v="588"/>
    <x v="0"/>
    <x v="0"/>
    <m/>
    <m/>
    <m/>
    <m/>
  </r>
  <r>
    <x v="1"/>
    <x v="16"/>
    <x v="15"/>
    <x v="53"/>
    <x v="54"/>
    <x v="3"/>
    <x v="0"/>
    <x v="771"/>
    <x v="167"/>
    <x v="178"/>
    <x v="23"/>
    <x v="589"/>
    <x v="0"/>
    <x v="0"/>
    <m/>
    <m/>
    <m/>
    <m/>
  </r>
  <r>
    <x v="1"/>
    <x v="16"/>
    <x v="15"/>
    <x v="53"/>
    <x v="54"/>
    <x v="3"/>
    <x v="1"/>
    <x v="772"/>
    <x v="166"/>
    <x v="177"/>
    <x v="32"/>
    <x v="590"/>
    <x v="60"/>
    <x v="4"/>
    <n v="252"/>
    <n v="4536"/>
    <n v="244.44"/>
    <n v="4399.92"/>
  </r>
  <r>
    <x v="1"/>
    <x v="16"/>
    <x v="15"/>
    <x v="53"/>
    <x v="54"/>
    <x v="3"/>
    <x v="1"/>
    <x v="773"/>
    <x v="167"/>
    <x v="178"/>
    <x v="33"/>
    <x v="591"/>
    <x v="19"/>
    <x v="4"/>
    <m/>
    <n v="0"/>
    <n v="0"/>
    <n v="0"/>
  </r>
  <r>
    <x v="1"/>
    <x v="16"/>
    <x v="15"/>
    <x v="53"/>
    <x v="54"/>
    <x v="3"/>
    <x v="0"/>
    <x v="774"/>
    <x v="168"/>
    <x v="179"/>
    <x v="23"/>
    <x v="592"/>
    <x v="0"/>
    <x v="0"/>
    <m/>
    <m/>
    <m/>
    <m/>
  </r>
  <r>
    <x v="1"/>
    <x v="16"/>
    <x v="15"/>
    <x v="53"/>
    <x v="54"/>
    <x v="3"/>
    <x v="1"/>
    <x v="775"/>
    <x v="167"/>
    <x v="178"/>
    <x v="33"/>
    <x v="593"/>
    <x v="15"/>
    <x v="4"/>
    <m/>
    <n v="0"/>
    <n v="0"/>
    <n v="0"/>
  </r>
  <r>
    <x v="1"/>
    <x v="16"/>
    <x v="15"/>
    <x v="53"/>
    <x v="54"/>
    <x v="3"/>
    <x v="1"/>
    <x v="776"/>
    <x v="168"/>
    <x v="179"/>
    <x v="33"/>
    <x v="594"/>
    <x v="10"/>
    <x v="4"/>
    <n v="159"/>
    <n v="636"/>
    <n v="154.22999999999999"/>
    <n v="616.91999999999996"/>
  </r>
  <r>
    <x v="1"/>
    <x v="16"/>
    <x v="15"/>
    <x v="53"/>
    <x v="54"/>
    <x v="3"/>
    <x v="1"/>
    <x v="777"/>
    <x v="167"/>
    <x v="178"/>
    <x v="25"/>
    <x v="595"/>
    <x v="4"/>
    <x v="2"/>
    <n v="239"/>
    <n v="239"/>
    <n v="231.82999999999998"/>
    <n v="231.82999999999998"/>
  </r>
  <r>
    <x v="1"/>
    <x v="16"/>
    <x v="15"/>
    <x v="53"/>
    <x v="54"/>
    <x v="3"/>
    <x v="0"/>
    <x v="778"/>
    <x v="169"/>
    <x v="180"/>
    <x v="23"/>
    <x v="596"/>
    <x v="0"/>
    <x v="0"/>
    <m/>
    <m/>
    <m/>
    <m/>
  </r>
  <r>
    <x v="1"/>
    <x v="16"/>
    <x v="15"/>
    <x v="53"/>
    <x v="54"/>
    <x v="3"/>
    <x v="1"/>
    <x v="779"/>
    <x v="167"/>
    <x v="178"/>
    <x v="26"/>
    <x v="597"/>
    <x v="14"/>
    <x v="4"/>
    <n v="146"/>
    <n v="1460"/>
    <n v="141.62"/>
    <n v="1416.2"/>
  </r>
  <r>
    <x v="1"/>
    <x v="16"/>
    <x v="15"/>
    <x v="53"/>
    <x v="54"/>
    <x v="3"/>
    <x v="1"/>
    <x v="780"/>
    <x v="169"/>
    <x v="180"/>
    <x v="27"/>
    <x v="598"/>
    <x v="10"/>
    <x v="4"/>
    <n v="146"/>
    <n v="584"/>
    <n v="141.62"/>
    <n v="566.48"/>
  </r>
  <r>
    <x v="1"/>
    <x v="16"/>
    <x v="15"/>
    <x v="53"/>
    <x v="54"/>
    <x v="3"/>
    <x v="0"/>
    <x v="781"/>
    <x v="170"/>
    <x v="181"/>
    <x v="23"/>
    <x v="599"/>
    <x v="0"/>
    <x v="0"/>
    <m/>
    <m/>
    <m/>
    <m/>
  </r>
  <r>
    <x v="1"/>
    <x v="16"/>
    <x v="15"/>
    <x v="53"/>
    <x v="54"/>
    <x v="3"/>
    <x v="1"/>
    <x v="782"/>
    <x v="169"/>
    <x v="180"/>
    <x v="28"/>
    <x v="600"/>
    <x v="19"/>
    <x v="4"/>
    <n v="146"/>
    <n v="876"/>
    <n v="141.62"/>
    <n v="849.72"/>
  </r>
  <r>
    <x v="1"/>
    <x v="16"/>
    <x v="15"/>
    <x v="53"/>
    <x v="54"/>
    <x v="3"/>
    <x v="0"/>
    <x v="783"/>
    <x v="171"/>
    <x v="182"/>
    <x v="23"/>
    <x v="601"/>
    <x v="0"/>
    <x v="0"/>
    <m/>
    <m/>
    <m/>
    <m/>
  </r>
  <r>
    <x v="1"/>
    <x v="16"/>
    <x v="15"/>
    <x v="53"/>
    <x v="54"/>
    <x v="3"/>
    <x v="1"/>
    <x v="784"/>
    <x v="169"/>
    <x v="180"/>
    <x v="31"/>
    <x v="602"/>
    <x v="45"/>
    <x v="4"/>
    <n v="146"/>
    <n v="1022"/>
    <n v="141.62"/>
    <n v="991.34"/>
  </r>
  <r>
    <x v="1"/>
    <x v="16"/>
    <x v="15"/>
    <x v="54"/>
    <x v="55"/>
    <x v="3"/>
    <x v="0"/>
    <x v="785"/>
    <x v="172"/>
    <x v="183"/>
    <x v="23"/>
    <x v="603"/>
    <x v="0"/>
    <x v="0"/>
    <m/>
    <m/>
    <m/>
    <m/>
  </r>
  <r>
    <x v="1"/>
    <x v="16"/>
    <x v="15"/>
    <x v="54"/>
    <x v="55"/>
    <x v="3"/>
    <x v="0"/>
    <x v="786"/>
    <x v="173"/>
    <x v="184"/>
    <x v="23"/>
    <x v="604"/>
    <x v="0"/>
    <x v="0"/>
    <m/>
    <m/>
    <m/>
    <m/>
  </r>
  <r>
    <x v="1"/>
    <x v="16"/>
    <x v="15"/>
    <x v="54"/>
    <x v="55"/>
    <x v="3"/>
    <x v="1"/>
    <x v="787"/>
    <x v="172"/>
    <x v="183"/>
    <x v="36"/>
    <x v="605"/>
    <x v="4"/>
    <x v="8"/>
    <n v="2656"/>
    <n v="2656"/>
    <n v="2576.3199999999997"/>
    <n v="2576.3199999999997"/>
  </r>
  <r>
    <x v="1"/>
    <x v="16"/>
    <x v="15"/>
    <x v="54"/>
    <x v="55"/>
    <x v="3"/>
    <x v="1"/>
    <x v="788"/>
    <x v="173"/>
    <x v="184"/>
    <x v="32"/>
    <x v="606"/>
    <x v="4"/>
    <x v="2"/>
    <n v="1328"/>
    <n v="1328"/>
    <n v="1288.1599999999999"/>
    <n v="1288.1599999999999"/>
  </r>
  <r>
    <x v="1"/>
    <x v="16"/>
    <x v="15"/>
    <x v="55"/>
    <x v="56"/>
    <x v="3"/>
    <x v="0"/>
    <x v="789"/>
    <x v="174"/>
    <x v="185"/>
    <x v="23"/>
    <x v="607"/>
    <x v="0"/>
    <x v="0"/>
    <m/>
    <n v="0"/>
    <m/>
    <m/>
  </r>
  <r>
    <x v="1"/>
    <x v="16"/>
    <x v="15"/>
    <x v="55"/>
    <x v="56"/>
    <x v="3"/>
    <x v="1"/>
    <x v="790"/>
    <x v="173"/>
    <x v="184"/>
    <x v="33"/>
    <x v="608"/>
    <x v="4"/>
    <x v="4"/>
    <n v="10622"/>
    <n v="10622"/>
    <n v="10303.34"/>
    <n v="10303.34"/>
  </r>
  <r>
    <x v="1"/>
    <x v="16"/>
    <x v="15"/>
    <x v="56"/>
    <x v="57"/>
    <x v="3"/>
    <x v="0"/>
    <x v="791"/>
    <x v="175"/>
    <x v="186"/>
    <x v="23"/>
    <x v="609"/>
    <x v="0"/>
    <x v="0"/>
    <m/>
    <n v="0"/>
    <m/>
    <m/>
  </r>
  <r>
    <x v="1"/>
    <x v="16"/>
    <x v="15"/>
    <x v="56"/>
    <x v="57"/>
    <x v="3"/>
    <x v="0"/>
    <x v="792"/>
    <x v="176"/>
    <x v="187"/>
    <x v="23"/>
    <x v="610"/>
    <x v="0"/>
    <x v="0"/>
    <m/>
    <n v="0"/>
    <m/>
    <m/>
  </r>
  <r>
    <x v="1"/>
    <x v="16"/>
    <x v="15"/>
    <x v="56"/>
    <x v="57"/>
    <x v="3"/>
    <x v="1"/>
    <x v="793"/>
    <x v="175"/>
    <x v="186"/>
    <x v="34"/>
    <x v="611"/>
    <x v="25"/>
    <x v="4"/>
    <m/>
    <n v="0"/>
    <n v="0"/>
    <n v="0"/>
  </r>
  <r>
    <x v="1"/>
    <x v="16"/>
    <x v="15"/>
    <x v="56"/>
    <x v="57"/>
    <x v="3"/>
    <x v="1"/>
    <x v="794"/>
    <x v="176"/>
    <x v="187"/>
    <x v="37"/>
    <x v="612"/>
    <x v="25"/>
    <x v="4"/>
    <m/>
    <n v="0"/>
    <n v="0"/>
    <n v="0"/>
  </r>
  <r>
    <x v="1"/>
    <x v="16"/>
    <x v="15"/>
    <x v="56"/>
    <x v="57"/>
    <x v="3"/>
    <x v="1"/>
    <x v="795"/>
    <x v="175"/>
    <x v="186"/>
    <x v="34"/>
    <x v="613"/>
    <x v="14"/>
    <x v="4"/>
    <n v="199"/>
    <n v="1990"/>
    <n v="193.03"/>
    <n v="1930.3"/>
  </r>
  <r>
    <x v="1"/>
    <x v="16"/>
    <x v="15"/>
    <x v="57"/>
    <x v="58"/>
    <x v="3"/>
    <x v="0"/>
    <x v="796"/>
    <x v="177"/>
    <x v="188"/>
    <x v="23"/>
    <x v="614"/>
    <x v="0"/>
    <x v="0"/>
    <m/>
    <m/>
    <m/>
    <m/>
  </r>
  <r>
    <x v="1"/>
    <x v="16"/>
    <x v="15"/>
    <x v="57"/>
    <x v="58"/>
    <x v="3"/>
    <x v="0"/>
    <x v="797"/>
    <x v="178"/>
    <x v="189"/>
    <x v="23"/>
    <x v="615"/>
    <x v="0"/>
    <x v="0"/>
    <m/>
    <m/>
    <m/>
    <m/>
  </r>
  <r>
    <x v="1"/>
    <x v="16"/>
    <x v="15"/>
    <x v="57"/>
    <x v="58"/>
    <x v="3"/>
    <x v="1"/>
    <x v="798"/>
    <x v="177"/>
    <x v="188"/>
    <x v="25"/>
    <x v="616"/>
    <x v="11"/>
    <x v="4"/>
    <n v="551"/>
    <n v="4408"/>
    <n v="534.47"/>
    <n v="4275.76"/>
  </r>
  <r>
    <x v="1"/>
    <x v="16"/>
    <x v="15"/>
    <x v="57"/>
    <x v="58"/>
    <x v="3"/>
    <x v="1"/>
    <x v="799"/>
    <x v="178"/>
    <x v="189"/>
    <x v="26"/>
    <x v="617"/>
    <x v="4"/>
    <x v="4"/>
    <n v="943"/>
    <n v="943"/>
    <n v="914.70999999999992"/>
    <n v="914.70999999999992"/>
  </r>
  <r>
    <x v="1"/>
    <x v="16"/>
    <x v="15"/>
    <x v="57"/>
    <x v="58"/>
    <x v="3"/>
    <x v="0"/>
    <x v="800"/>
    <x v="179"/>
    <x v="190"/>
    <x v="23"/>
    <x v="618"/>
    <x v="0"/>
    <x v="0"/>
    <m/>
    <m/>
    <m/>
    <m/>
  </r>
  <r>
    <x v="1"/>
    <x v="16"/>
    <x v="15"/>
    <x v="57"/>
    <x v="58"/>
    <x v="3"/>
    <x v="1"/>
    <x v="801"/>
    <x v="178"/>
    <x v="189"/>
    <x v="27"/>
    <x v="619"/>
    <x v="45"/>
    <x v="4"/>
    <n v="710"/>
    <n v="4970"/>
    <n v="688.69999999999993"/>
    <n v="4820.8999999999996"/>
  </r>
  <r>
    <x v="1"/>
    <x v="16"/>
    <x v="15"/>
    <x v="57"/>
    <x v="58"/>
    <x v="3"/>
    <x v="1"/>
    <x v="802"/>
    <x v="179"/>
    <x v="190"/>
    <x v="28"/>
    <x v="620"/>
    <x v="4"/>
    <x v="4"/>
    <m/>
    <n v="0"/>
    <n v="0"/>
    <n v="0"/>
  </r>
  <r>
    <x v="1"/>
    <x v="16"/>
    <x v="15"/>
    <x v="57"/>
    <x v="58"/>
    <x v="3"/>
    <x v="0"/>
    <x v="803"/>
    <x v="180"/>
    <x v="191"/>
    <x v="23"/>
    <x v="621"/>
    <x v="0"/>
    <x v="0"/>
    <m/>
    <m/>
    <m/>
    <m/>
  </r>
  <r>
    <x v="1"/>
    <x v="16"/>
    <x v="15"/>
    <x v="57"/>
    <x v="58"/>
    <x v="3"/>
    <x v="1"/>
    <x v="804"/>
    <x v="179"/>
    <x v="190"/>
    <x v="31"/>
    <x v="622"/>
    <x v="19"/>
    <x v="4"/>
    <m/>
    <n v="0"/>
    <n v="0"/>
    <n v="0"/>
  </r>
  <r>
    <x v="1"/>
    <x v="16"/>
    <x v="15"/>
    <x v="57"/>
    <x v="58"/>
    <x v="3"/>
    <x v="0"/>
    <x v="805"/>
    <x v="181"/>
    <x v="192"/>
    <x v="23"/>
    <x v="623"/>
    <x v="0"/>
    <x v="0"/>
    <m/>
    <m/>
    <m/>
    <m/>
  </r>
  <r>
    <x v="1"/>
    <x v="16"/>
    <x v="15"/>
    <x v="57"/>
    <x v="58"/>
    <x v="3"/>
    <x v="1"/>
    <x v="806"/>
    <x v="179"/>
    <x v="190"/>
    <x v="28"/>
    <x v="624"/>
    <x v="19"/>
    <x v="4"/>
    <n v="382"/>
    <n v="2292"/>
    <n v="370.53999999999996"/>
    <n v="2223.2399999999998"/>
  </r>
  <r>
    <x v="1"/>
    <x v="16"/>
    <x v="15"/>
    <x v="57"/>
    <x v="58"/>
    <x v="3"/>
    <x v="0"/>
    <x v="807"/>
    <x v="182"/>
    <x v="193"/>
    <x v="23"/>
    <x v="625"/>
    <x v="0"/>
    <x v="0"/>
    <m/>
    <m/>
    <m/>
    <m/>
  </r>
  <r>
    <x v="1"/>
    <x v="16"/>
    <x v="15"/>
    <x v="57"/>
    <x v="58"/>
    <x v="3"/>
    <x v="1"/>
    <x v="808"/>
    <x v="179"/>
    <x v="190"/>
    <x v="31"/>
    <x v="626"/>
    <x v="4"/>
    <x v="4"/>
    <n v="628"/>
    <n v="628"/>
    <n v="609.16"/>
    <n v="609.16"/>
  </r>
  <r>
    <x v="1"/>
    <x v="16"/>
    <x v="15"/>
    <x v="57"/>
    <x v="58"/>
    <x v="3"/>
    <x v="1"/>
    <x v="809"/>
    <x v="182"/>
    <x v="193"/>
    <x v="36"/>
    <x v="627"/>
    <x v="67"/>
    <x v="4"/>
    <n v="506"/>
    <n v="4554"/>
    <n v="490.82"/>
    <n v="4417.38"/>
  </r>
  <r>
    <x v="1"/>
    <x v="16"/>
    <x v="15"/>
    <x v="57"/>
    <x v="58"/>
    <x v="3"/>
    <x v="1"/>
    <x v="810"/>
    <x v="179"/>
    <x v="190"/>
    <x v="34"/>
    <x v="628"/>
    <x v="4"/>
    <x v="4"/>
    <m/>
    <n v="0"/>
    <n v="0"/>
    <n v="0"/>
  </r>
  <r>
    <x v="1"/>
    <x v="16"/>
    <x v="15"/>
    <x v="57"/>
    <x v="58"/>
    <x v="3"/>
    <x v="0"/>
    <x v="811"/>
    <x v="182"/>
    <x v="193"/>
    <x v="66"/>
    <x v="0"/>
    <x v="0"/>
    <x v="0"/>
    <m/>
    <m/>
    <m/>
    <m/>
  </r>
  <r>
    <x v="1"/>
    <x v="16"/>
    <x v="15"/>
    <x v="2"/>
    <x v="2"/>
    <x v="0"/>
    <x v="2"/>
    <x v="812"/>
    <x v="179"/>
    <x v="190"/>
    <x v="30"/>
    <x v="0"/>
    <x v="0"/>
    <x v="0"/>
    <s v="J.D"/>
    <n v="173425"/>
    <m/>
    <m/>
  </r>
  <r>
    <x v="1"/>
    <x v="17"/>
    <x v="16"/>
    <x v="58"/>
    <x v="59"/>
    <x v="3"/>
    <x v="0"/>
    <x v="813"/>
    <x v="182"/>
    <x v="193"/>
    <x v="67"/>
    <x v="0"/>
    <x v="0"/>
    <x v="0"/>
    <m/>
    <m/>
    <m/>
    <m/>
  </r>
  <r>
    <x v="1"/>
    <x v="17"/>
    <x v="16"/>
    <x v="58"/>
    <x v="59"/>
    <x v="3"/>
    <x v="0"/>
    <x v="814"/>
    <x v="179"/>
    <x v="190"/>
    <x v="68"/>
    <x v="0"/>
    <x v="0"/>
    <x v="0"/>
    <m/>
    <m/>
    <m/>
    <m/>
  </r>
  <r>
    <x v="1"/>
    <x v="17"/>
    <x v="16"/>
    <x v="58"/>
    <x v="59"/>
    <x v="3"/>
    <x v="0"/>
    <x v="815"/>
    <x v="182"/>
    <x v="193"/>
    <x v="24"/>
    <x v="31"/>
    <x v="3"/>
    <x v="1"/>
    <s v="Rate"/>
    <s v="Amount"/>
    <m/>
    <m/>
  </r>
  <r>
    <x v="1"/>
    <x v="17"/>
    <x v="16"/>
    <x v="58"/>
    <x v="59"/>
    <x v="3"/>
    <x v="0"/>
    <x v="816"/>
    <x v="179"/>
    <x v="190"/>
    <x v="23"/>
    <x v="0"/>
    <x v="0"/>
    <x v="0"/>
    <m/>
    <s v="J.D"/>
    <m/>
    <m/>
  </r>
  <r>
    <x v="1"/>
    <x v="17"/>
    <x v="16"/>
    <x v="58"/>
    <x v="59"/>
    <x v="3"/>
    <x v="0"/>
    <x v="817"/>
    <x v="183"/>
    <x v="194"/>
    <x v="23"/>
    <x v="629"/>
    <x v="0"/>
    <x v="0"/>
    <m/>
    <m/>
    <m/>
    <m/>
  </r>
  <r>
    <x v="1"/>
    <x v="17"/>
    <x v="16"/>
    <x v="58"/>
    <x v="59"/>
    <x v="3"/>
    <x v="0"/>
    <x v="818"/>
    <x v="184"/>
    <x v="195"/>
    <x v="23"/>
    <x v="630"/>
    <x v="0"/>
    <x v="0"/>
    <m/>
    <m/>
    <m/>
    <m/>
  </r>
  <r>
    <x v="1"/>
    <x v="17"/>
    <x v="16"/>
    <x v="58"/>
    <x v="59"/>
    <x v="3"/>
    <x v="0"/>
    <x v="819"/>
    <x v="185"/>
    <x v="196"/>
    <x v="23"/>
    <x v="631"/>
    <x v="0"/>
    <x v="0"/>
    <m/>
    <m/>
    <m/>
    <m/>
  </r>
  <r>
    <x v="1"/>
    <x v="17"/>
    <x v="16"/>
    <x v="58"/>
    <x v="59"/>
    <x v="3"/>
    <x v="1"/>
    <x v="820"/>
    <x v="184"/>
    <x v="195"/>
    <x v="25"/>
    <x v="632"/>
    <x v="35"/>
    <x v="3"/>
    <n v="16"/>
    <n v="1120"/>
    <n v="15.52"/>
    <n v="1086.3999999999999"/>
  </r>
  <r>
    <x v="1"/>
    <x v="17"/>
    <x v="16"/>
    <x v="58"/>
    <x v="59"/>
    <x v="3"/>
    <x v="0"/>
    <x v="821"/>
    <x v="186"/>
    <x v="197"/>
    <x v="23"/>
    <x v="633"/>
    <x v="0"/>
    <x v="0"/>
    <m/>
    <m/>
    <m/>
    <m/>
  </r>
  <r>
    <x v="1"/>
    <x v="17"/>
    <x v="16"/>
    <x v="58"/>
    <x v="59"/>
    <x v="3"/>
    <x v="1"/>
    <x v="822"/>
    <x v="184"/>
    <x v="195"/>
    <x v="26"/>
    <x v="632"/>
    <x v="22"/>
    <x v="3"/>
    <n v="16"/>
    <n v="800"/>
    <n v="15.52"/>
    <n v="776"/>
  </r>
  <r>
    <x v="1"/>
    <x v="17"/>
    <x v="16"/>
    <x v="58"/>
    <x v="59"/>
    <x v="3"/>
    <x v="0"/>
    <x v="823"/>
    <x v="187"/>
    <x v="198"/>
    <x v="23"/>
    <x v="634"/>
    <x v="0"/>
    <x v="0"/>
    <m/>
    <m/>
    <m/>
    <m/>
  </r>
  <r>
    <x v="1"/>
    <x v="17"/>
    <x v="16"/>
    <x v="58"/>
    <x v="59"/>
    <x v="3"/>
    <x v="1"/>
    <x v="824"/>
    <x v="184"/>
    <x v="195"/>
    <x v="27"/>
    <x v="635"/>
    <x v="127"/>
    <x v="3"/>
    <m/>
    <n v="0"/>
    <n v="0"/>
    <n v="0"/>
  </r>
  <r>
    <x v="1"/>
    <x v="17"/>
    <x v="16"/>
    <x v="58"/>
    <x v="59"/>
    <x v="3"/>
    <x v="0"/>
    <x v="825"/>
    <x v="188"/>
    <x v="196"/>
    <x v="23"/>
    <x v="636"/>
    <x v="0"/>
    <x v="0"/>
    <m/>
    <m/>
    <m/>
    <m/>
  </r>
  <r>
    <x v="1"/>
    <x v="17"/>
    <x v="16"/>
    <x v="58"/>
    <x v="59"/>
    <x v="3"/>
    <x v="0"/>
    <x v="826"/>
    <x v="188"/>
    <x v="196"/>
    <x v="23"/>
    <x v="631"/>
    <x v="0"/>
    <x v="0"/>
    <m/>
    <m/>
    <m/>
    <m/>
  </r>
  <r>
    <x v="1"/>
    <x v="17"/>
    <x v="16"/>
    <x v="58"/>
    <x v="59"/>
    <x v="3"/>
    <x v="1"/>
    <x v="827"/>
    <x v="188"/>
    <x v="196"/>
    <x v="28"/>
    <x v="637"/>
    <x v="97"/>
    <x v="3"/>
    <m/>
    <n v="0"/>
    <n v="0"/>
    <n v="0"/>
  </r>
  <r>
    <x v="1"/>
    <x v="17"/>
    <x v="16"/>
    <x v="58"/>
    <x v="59"/>
    <x v="3"/>
    <x v="0"/>
    <x v="828"/>
    <x v="189"/>
    <x v="199"/>
    <x v="23"/>
    <x v="638"/>
    <x v="0"/>
    <x v="0"/>
    <m/>
    <m/>
    <m/>
    <m/>
  </r>
  <r>
    <x v="1"/>
    <x v="17"/>
    <x v="16"/>
    <x v="58"/>
    <x v="59"/>
    <x v="3"/>
    <x v="0"/>
    <x v="829"/>
    <x v="189"/>
    <x v="199"/>
    <x v="23"/>
    <x v="639"/>
    <x v="0"/>
    <x v="0"/>
    <m/>
    <m/>
    <m/>
    <m/>
  </r>
  <r>
    <x v="1"/>
    <x v="17"/>
    <x v="16"/>
    <x v="58"/>
    <x v="59"/>
    <x v="3"/>
    <x v="1"/>
    <x v="830"/>
    <x v="189"/>
    <x v="199"/>
    <x v="31"/>
    <x v="640"/>
    <x v="21"/>
    <x v="3"/>
    <m/>
    <n v="0"/>
    <n v="0"/>
    <n v="0"/>
  </r>
  <r>
    <x v="1"/>
    <x v="17"/>
    <x v="16"/>
    <x v="59"/>
    <x v="60"/>
    <x v="3"/>
    <x v="0"/>
    <x v="831"/>
    <x v="190"/>
    <x v="200"/>
    <x v="23"/>
    <x v="641"/>
    <x v="0"/>
    <x v="0"/>
    <m/>
    <m/>
    <m/>
    <m/>
  </r>
  <r>
    <x v="1"/>
    <x v="17"/>
    <x v="16"/>
    <x v="59"/>
    <x v="60"/>
    <x v="3"/>
    <x v="0"/>
    <x v="832"/>
    <x v="191"/>
    <x v="201"/>
    <x v="23"/>
    <x v="642"/>
    <x v="0"/>
    <x v="0"/>
    <m/>
    <m/>
    <m/>
    <m/>
  </r>
  <r>
    <x v="1"/>
    <x v="17"/>
    <x v="16"/>
    <x v="59"/>
    <x v="60"/>
    <x v="3"/>
    <x v="0"/>
    <x v="833"/>
    <x v="191"/>
    <x v="201"/>
    <x v="23"/>
    <x v="643"/>
    <x v="0"/>
    <x v="0"/>
    <m/>
    <m/>
    <m/>
    <m/>
  </r>
  <r>
    <x v="1"/>
    <x v="17"/>
    <x v="16"/>
    <x v="59"/>
    <x v="60"/>
    <x v="3"/>
    <x v="0"/>
    <x v="834"/>
    <x v="192"/>
    <x v="202"/>
    <x v="23"/>
    <x v="644"/>
    <x v="0"/>
    <x v="0"/>
    <m/>
    <m/>
    <m/>
    <m/>
  </r>
  <r>
    <x v="1"/>
    <x v="17"/>
    <x v="16"/>
    <x v="59"/>
    <x v="60"/>
    <x v="3"/>
    <x v="1"/>
    <x v="835"/>
    <x v="191"/>
    <x v="201"/>
    <x v="25"/>
    <x v="543"/>
    <x v="39"/>
    <x v="7"/>
    <n v="7"/>
    <n v="420"/>
    <n v="6.79"/>
    <n v="407.4"/>
  </r>
  <r>
    <x v="1"/>
    <x v="17"/>
    <x v="16"/>
    <x v="59"/>
    <x v="60"/>
    <x v="3"/>
    <x v="0"/>
    <x v="836"/>
    <x v="193"/>
    <x v="203"/>
    <x v="23"/>
    <x v="645"/>
    <x v="0"/>
    <x v="0"/>
    <m/>
    <m/>
    <m/>
    <m/>
  </r>
  <r>
    <x v="1"/>
    <x v="17"/>
    <x v="16"/>
    <x v="59"/>
    <x v="60"/>
    <x v="3"/>
    <x v="0"/>
    <x v="837"/>
    <x v="193"/>
    <x v="155"/>
    <x v="23"/>
    <x v="541"/>
    <x v="0"/>
    <x v="0"/>
    <m/>
    <m/>
    <m/>
    <m/>
  </r>
  <r>
    <x v="1"/>
    <x v="17"/>
    <x v="16"/>
    <x v="59"/>
    <x v="60"/>
    <x v="3"/>
    <x v="1"/>
    <x v="838"/>
    <x v="193"/>
    <x v="0"/>
    <x v="26"/>
    <x v="543"/>
    <x v="15"/>
    <x v="7"/>
    <n v="7"/>
    <n v="35"/>
    <n v="6.79"/>
    <n v="33.950000000000003"/>
  </r>
  <r>
    <x v="1"/>
    <x v="17"/>
    <x v="16"/>
    <x v="59"/>
    <x v="60"/>
    <x v="3"/>
    <x v="1"/>
    <x v="839"/>
    <x v="193"/>
    <x v="0"/>
    <x v="27"/>
    <x v="507"/>
    <x v="22"/>
    <x v="7"/>
    <n v="7"/>
    <n v="350"/>
    <n v="6.79"/>
    <n v="339.5"/>
  </r>
  <r>
    <x v="1"/>
    <x v="17"/>
    <x v="16"/>
    <x v="59"/>
    <x v="60"/>
    <x v="3"/>
    <x v="1"/>
    <x v="840"/>
    <x v="193"/>
    <x v="0"/>
    <x v="28"/>
    <x v="508"/>
    <x v="13"/>
    <x v="7"/>
    <n v="8"/>
    <n v="24"/>
    <n v="7.76"/>
    <n v="23.28"/>
  </r>
  <r>
    <x v="1"/>
    <x v="17"/>
    <x v="16"/>
    <x v="59"/>
    <x v="60"/>
    <x v="3"/>
    <x v="1"/>
    <x v="841"/>
    <x v="193"/>
    <x v="0"/>
    <x v="31"/>
    <x v="509"/>
    <x v="97"/>
    <x v="7"/>
    <m/>
    <n v="0"/>
    <n v="0"/>
    <n v="0"/>
  </r>
  <r>
    <x v="1"/>
    <x v="17"/>
    <x v="16"/>
    <x v="59"/>
    <x v="60"/>
    <x v="3"/>
    <x v="0"/>
    <x v="842"/>
    <x v="193"/>
    <x v="204"/>
    <x v="23"/>
    <x v="646"/>
    <x v="0"/>
    <x v="0"/>
    <m/>
    <m/>
    <m/>
    <m/>
  </r>
  <r>
    <x v="1"/>
    <x v="17"/>
    <x v="16"/>
    <x v="59"/>
    <x v="60"/>
    <x v="3"/>
    <x v="1"/>
    <x v="843"/>
    <x v="193"/>
    <x v="204"/>
    <x v="36"/>
    <x v="511"/>
    <x v="35"/>
    <x v="7"/>
    <m/>
    <n v="0"/>
    <n v="0"/>
    <n v="0"/>
  </r>
  <r>
    <x v="1"/>
    <x v="17"/>
    <x v="16"/>
    <x v="59"/>
    <x v="60"/>
    <x v="3"/>
    <x v="0"/>
    <x v="844"/>
    <x v="193"/>
    <x v="205"/>
    <x v="23"/>
    <x v="647"/>
    <x v="0"/>
    <x v="0"/>
    <m/>
    <m/>
    <m/>
    <m/>
  </r>
  <r>
    <x v="1"/>
    <x v="17"/>
    <x v="16"/>
    <x v="59"/>
    <x v="60"/>
    <x v="3"/>
    <x v="0"/>
    <x v="845"/>
    <x v="193"/>
    <x v="206"/>
    <x v="23"/>
    <x v="648"/>
    <x v="0"/>
    <x v="0"/>
    <m/>
    <m/>
    <m/>
    <m/>
  </r>
  <r>
    <x v="1"/>
    <x v="17"/>
    <x v="16"/>
    <x v="59"/>
    <x v="60"/>
    <x v="3"/>
    <x v="1"/>
    <x v="846"/>
    <x v="193"/>
    <x v="205"/>
    <x v="31"/>
    <x v="509"/>
    <x v="7"/>
    <x v="7"/>
    <m/>
    <n v="0"/>
    <n v="0"/>
    <n v="0"/>
  </r>
  <r>
    <x v="1"/>
    <x v="17"/>
    <x v="16"/>
    <x v="59"/>
    <x v="60"/>
    <x v="3"/>
    <x v="1"/>
    <x v="847"/>
    <x v="193"/>
    <x v="206"/>
    <x v="36"/>
    <x v="511"/>
    <x v="80"/>
    <x v="7"/>
    <m/>
    <n v="0"/>
    <n v="0"/>
    <n v="0"/>
  </r>
  <r>
    <x v="1"/>
    <x v="17"/>
    <x v="16"/>
    <x v="59"/>
    <x v="60"/>
    <x v="3"/>
    <x v="1"/>
    <x v="848"/>
    <x v="193"/>
    <x v="205"/>
    <x v="32"/>
    <x v="512"/>
    <x v="22"/>
    <x v="7"/>
    <m/>
    <n v="0"/>
    <n v="0"/>
    <n v="0"/>
  </r>
  <r>
    <x v="1"/>
    <x v="17"/>
    <x v="16"/>
    <x v="60"/>
    <x v="61"/>
    <x v="3"/>
    <x v="0"/>
    <x v="849"/>
    <x v="194"/>
    <x v="207"/>
    <x v="23"/>
    <x v="649"/>
    <x v="0"/>
    <x v="0"/>
    <m/>
    <m/>
    <m/>
    <m/>
  </r>
  <r>
    <x v="1"/>
    <x v="17"/>
    <x v="16"/>
    <x v="60"/>
    <x v="61"/>
    <x v="3"/>
    <x v="0"/>
    <x v="850"/>
    <x v="195"/>
    <x v="208"/>
    <x v="23"/>
    <x v="650"/>
    <x v="0"/>
    <x v="0"/>
    <m/>
    <m/>
    <m/>
    <m/>
  </r>
  <r>
    <x v="1"/>
    <x v="17"/>
    <x v="16"/>
    <x v="60"/>
    <x v="61"/>
    <x v="3"/>
    <x v="1"/>
    <x v="851"/>
    <x v="194"/>
    <x v="207"/>
    <x v="25"/>
    <x v="651"/>
    <x v="4"/>
    <x v="2"/>
    <m/>
    <m/>
    <n v="0"/>
    <n v="0"/>
  </r>
  <r>
    <x v="1"/>
    <x v="17"/>
    <x v="16"/>
    <x v="61"/>
    <x v="62"/>
    <x v="3"/>
    <x v="0"/>
    <x v="852"/>
    <x v="196"/>
    <x v="209"/>
    <x v="23"/>
    <x v="652"/>
    <x v="0"/>
    <x v="0"/>
    <m/>
    <m/>
    <m/>
    <m/>
  </r>
  <r>
    <x v="1"/>
    <x v="17"/>
    <x v="16"/>
    <x v="61"/>
    <x v="62"/>
    <x v="3"/>
    <x v="0"/>
    <x v="853"/>
    <x v="197"/>
    <x v="139"/>
    <x v="23"/>
    <x v="506"/>
    <x v="0"/>
    <x v="0"/>
    <m/>
    <m/>
    <m/>
    <m/>
  </r>
  <r>
    <x v="1"/>
    <x v="17"/>
    <x v="16"/>
    <x v="61"/>
    <x v="62"/>
    <x v="3"/>
    <x v="1"/>
    <x v="854"/>
    <x v="196"/>
    <x v="209"/>
    <x v="26"/>
    <x v="542"/>
    <x v="83"/>
    <x v="7"/>
    <m/>
    <m/>
    <n v="0"/>
    <n v="0"/>
  </r>
  <r>
    <x v="1"/>
    <x v="17"/>
    <x v="16"/>
    <x v="61"/>
    <x v="62"/>
    <x v="3"/>
    <x v="1"/>
    <x v="855"/>
    <x v="197"/>
    <x v="139"/>
    <x v="25"/>
    <x v="543"/>
    <x v="11"/>
    <x v="7"/>
    <n v="27"/>
    <n v="216"/>
    <n v="26.189999999999998"/>
    <n v="209.51999999999998"/>
  </r>
  <r>
    <x v="1"/>
    <x v="17"/>
    <x v="16"/>
    <x v="61"/>
    <x v="62"/>
    <x v="3"/>
    <x v="0"/>
    <x v="856"/>
    <x v="137"/>
    <x v="159"/>
    <x v="23"/>
    <x v="515"/>
    <x v="0"/>
    <x v="0"/>
    <m/>
    <n v="0"/>
    <m/>
    <m/>
  </r>
  <r>
    <x v="1"/>
    <x v="17"/>
    <x v="16"/>
    <x v="61"/>
    <x v="62"/>
    <x v="3"/>
    <x v="0"/>
    <x v="857"/>
    <x v="198"/>
    <x v="140"/>
    <x v="23"/>
    <x v="516"/>
    <x v="0"/>
    <x v="0"/>
    <m/>
    <n v="0"/>
    <m/>
    <m/>
  </r>
  <r>
    <x v="1"/>
    <x v="17"/>
    <x v="16"/>
    <x v="61"/>
    <x v="62"/>
    <x v="3"/>
    <x v="1"/>
    <x v="858"/>
    <x v="137"/>
    <x v="159"/>
    <x v="26"/>
    <x v="543"/>
    <x v="4"/>
    <x v="2"/>
    <n v="598"/>
    <n v="598"/>
    <n v="580.05999999999995"/>
    <n v="580.05999999999995"/>
  </r>
  <r>
    <x v="1"/>
    <x v="17"/>
    <x v="16"/>
    <x v="61"/>
    <x v="62"/>
    <x v="3"/>
    <x v="0"/>
    <x v="859"/>
    <x v="199"/>
    <x v="145"/>
    <x v="23"/>
    <x v="521"/>
    <x v="0"/>
    <x v="0"/>
    <m/>
    <n v="0"/>
    <m/>
    <m/>
  </r>
  <r>
    <x v="1"/>
    <x v="17"/>
    <x v="16"/>
    <x v="61"/>
    <x v="62"/>
    <x v="3"/>
    <x v="1"/>
    <x v="860"/>
    <x v="137"/>
    <x v="159"/>
    <x v="27"/>
    <x v="543"/>
    <x v="4"/>
    <x v="2"/>
    <n v="465"/>
    <n v="465"/>
    <n v="451.05"/>
    <n v="451.05"/>
  </r>
  <r>
    <x v="1"/>
    <x v="17"/>
    <x v="16"/>
    <x v="61"/>
    <x v="62"/>
    <x v="3"/>
    <x v="0"/>
    <x v="861"/>
    <x v="200"/>
    <x v="210"/>
    <x v="23"/>
    <x v="653"/>
    <x v="0"/>
    <x v="0"/>
    <m/>
    <n v="0"/>
    <m/>
    <m/>
  </r>
  <r>
    <x v="1"/>
    <x v="17"/>
    <x v="16"/>
    <x v="61"/>
    <x v="62"/>
    <x v="3"/>
    <x v="1"/>
    <x v="862"/>
    <x v="137"/>
    <x v="159"/>
    <x v="36"/>
    <x v="654"/>
    <x v="13"/>
    <x v="4"/>
    <m/>
    <n v="0"/>
    <n v="0"/>
    <n v="0"/>
  </r>
  <r>
    <x v="1"/>
    <x v="17"/>
    <x v="16"/>
    <x v="61"/>
    <x v="62"/>
    <x v="3"/>
    <x v="1"/>
    <x v="863"/>
    <x v="200"/>
    <x v="210"/>
    <x v="28"/>
    <x v="655"/>
    <x v="25"/>
    <x v="4"/>
    <n v="1328"/>
    <n v="2656"/>
    <n v="1288.1599999999999"/>
    <n v="2576.3199999999997"/>
  </r>
  <r>
    <x v="1"/>
    <x v="17"/>
    <x v="16"/>
    <x v="61"/>
    <x v="62"/>
    <x v="3"/>
    <x v="0"/>
    <x v="864"/>
    <x v="201"/>
    <x v="211"/>
    <x v="23"/>
    <x v="656"/>
    <x v="0"/>
    <x v="0"/>
    <m/>
    <n v="0"/>
    <m/>
    <m/>
  </r>
  <r>
    <x v="1"/>
    <x v="17"/>
    <x v="16"/>
    <x v="61"/>
    <x v="62"/>
    <x v="3"/>
    <x v="1"/>
    <x v="865"/>
    <x v="200"/>
    <x v="210"/>
    <x v="31"/>
    <x v="543"/>
    <x v="4"/>
    <x v="4"/>
    <n v="66"/>
    <n v="66"/>
    <n v="64.02"/>
    <n v="64.02"/>
  </r>
  <r>
    <x v="1"/>
    <x v="17"/>
    <x v="16"/>
    <x v="62"/>
    <x v="63"/>
    <x v="3"/>
    <x v="0"/>
    <x v="866"/>
    <x v="202"/>
    <x v="212"/>
    <x v="23"/>
    <x v="657"/>
    <x v="0"/>
    <x v="0"/>
    <m/>
    <m/>
    <m/>
    <m/>
  </r>
  <r>
    <x v="1"/>
    <x v="17"/>
    <x v="16"/>
    <x v="62"/>
    <x v="63"/>
    <x v="3"/>
    <x v="0"/>
    <x v="867"/>
    <x v="203"/>
    <x v="139"/>
    <x v="23"/>
    <x v="658"/>
    <x v="0"/>
    <x v="0"/>
    <m/>
    <m/>
    <m/>
    <m/>
  </r>
  <r>
    <x v="1"/>
    <x v="17"/>
    <x v="16"/>
    <x v="62"/>
    <x v="63"/>
    <x v="3"/>
    <x v="0"/>
    <x v="868"/>
    <x v="203"/>
    <x v="139"/>
    <x v="23"/>
    <x v="506"/>
    <x v="0"/>
    <x v="0"/>
    <m/>
    <m/>
    <m/>
    <m/>
  </r>
  <r>
    <x v="1"/>
    <x v="17"/>
    <x v="16"/>
    <x v="62"/>
    <x v="63"/>
    <x v="3"/>
    <x v="1"/>
    <x v="869"/>
    <x v="203"/>
    <x v="139"/>
    <x v="25"/>
    <x v="508"/>
    <x v="21"/>
    <x v="7"/>
    <m/>
    <n v="0"/>
    <n v="0"/>
    <n v="0"/>
  </r>
  <r>
    <x v="1"/>
    <x v="17"/>
    <x v="16"/>
    <x v="62"/>
    <x v="63"/>
    <x v="3"/>
    <x v="0"/>
    <x v="870"/>
    <x v="204"/>
    <x v="213"/>
    <x v="23"/>
    <x v="659"/>
    <x v="0"/>
    <x v="0"/>
    <m/>
    <m/>
    <m/>
    <m/>
  </r>
  <r>
    <x v="1"/>
    <x v="17"/>
    <x v="16"/>
    <x v="62"/>
    <x v="63"/>
    <x v="3"/>
    <x v="1"/>
    <x v="871"/>
    <x v="203"/>
    <x v="139"/>
    <x v="26"/>
    <x v="660"/>
    <x v="47"/>
    <x v="7"/>
    <m/>
    <n v="0"/>
    <n v="0"/>
    <n v="0"/>
  </r>
  <r>
    <x v="1"/>
    <x v="17"/>
    <x v="16"/>
    <x v="62"/>
    <x v="63"/>
    <x v="3"/>
    <x v="1"/>
    <x v="872"/>
    <x v="204"/>
    <x v="213"/>
    <x v="27"/>
    <x v="661"/>
    <x v="15"/>
    <x v="7"/>
    <m/>
    <n v="0"/>
    <n v="0"/>
    <n v="0"/>
  </r>
  <r>
    <x v="1"/>
    <x v="17"/>
    <x v="16"/>
    <x v="62"/>
    <x v="63"/>
    <x v="3"/>
    <x v="1"/>
    <x v="873"/>
    <x v="203"/>
    <x v="139"/>
    <x v="28"/>
    <x v="662"/>
    <x v="4"/>
    <x v="4"/>
    <m/>
    <n v="0"/>
    <n v="0"/>
    <n v="0"/>
  </r>
  <r>
    <x v="1"/>
    <x v="17"/>
    <x v="16"/>
    <x v="62"/>
    <x v="63"/>
    <x v="3"/>
    <x v="0"/>
    <x v="874"/>
    <x v="205"/>
    <x v="214"/>
    <x v="23"/>
    <x v="663"/>
    <x v="0"/>
    <x v="0"/>
    <m/>
    <m/>
    <m/>
    <m/>
  </r>
  <r>
    <x v="1"/>
    <x v="17"/>
    <x v="16"/>
    <x v="62"/>
    <x v="63"/>
    <x v="3"/>
    <x v="1"/>
    <x v="875"/>
    <x v="203"/>
    <x v="139"/>
    <x v="31"/>
    <x v="664"/>
    <x v="4"/>
    <x v="4"/>
    <m/>
    <n v="0"/>
    <n v="0"/>
    <n v="0"/>
  </r>
  <r>
    <x v="1"/>
    <x v="17"/>
    <x v="16"/>
    <x v="62"/>
    <x v="63"/>
    <x v="3"/>
    <x v="0"/>
    <x v="876"/>
    <x v="206"/>
    <x v="215"/>
    <x v="23"/>
    <x v="665"/>
    <x v="0"/>
    <x v="0"/>
    <m/>
    <m/>
    <m/>
    <m/>
  </r>
  <r>
    <x v="1"/>
    <x v="17"/>
    <x v="16"/>
    <x v="62"/>
    <x v="63"/>
    <x v="3"/>
    <x v="1"/>
    <x v="877"/>
    <x v="203"/>
    <x v="139"/>
    <x v="36"/>
    <x v="508"/>
    <x v="4"/>
    <x v="4"/>
    <m/>
    <n v="0"/>
    <n v="0"/>
    <n v="0"/>
  </r>
  <r>
    <x v="1"/>
    <x v="17"/>
    <x v="16"/>
    <x v="62"/>
    <x v="63"/>
    <x v="3"/>
    <x v="0"/>
    <x v="878"/>
    <x v="207"/>
    <x v="216"/>
    <x v="23"/>
    <x v="666"/>
    <x v="0"/>
    <x v="0"/>
    <m/>
    <m/>
    <m/>
    <m/>
  </r>
  <r>
    <x v="1"/>
    <x v="17"/>
    <x v="16"/>
    <x v="62"/>
    <x v="63"/>
    <x v="3"/>
    <x v="1"/>
    <x v="879"/>
    <x v="203"/>
    <x v="139"/>
    <x v="32"/>
    <x v="508"/>
    <x v="4"/>
    <x v="4"/>
    <m/>
    <n v="0"/>
    <n v="0"/>
    <n v="0"/>
  </r>
  <r>
    <x v="1"/>
    <x v="17"/>
    <x v="16"/>
    <x v="62"/>
    <x v="63"/>
    <x v="3"/>
    <x v="1"/>
    <x v="880"/>
    <x v="207"/>
    <x v="216"/>
    <x v="33"/>
    <x v="667"/>
    <x v="4"/>
    <x v="2"/>
    <m/>
    <m/>
    <n v="0"/>
    <n v="0"/>
  </r>
  <r>
    <x v="1"/>
    <x v="17"/>
    <x v="16"/>
    <x v="63"/>
    <x v="64"/>
    <x v="3"/>
    <x v="0"/>
    <x v="881"/>
    <x v="208"/>
    <x v="217"/>
    <x v="23"/>
    <x v="668"/>
    <x v="0"/>
    <x v="0"/>
    <m/>
    <m/>
    <m/>
    <m/>
  </r>
  <r>
    <x v="1"/>
    <x v="17"/>
    <x v="16"/>
    <x v="63"/>
    <x v="64"/>
    <x v="3"/>
    <x v="0"/>
    <x v="882"/>
    <x v="209"/>
    <x v="139"/>
    <x v="23"/>
    <x v="669"/>
    <x v="0"/>
    <x v="0"/>
    <m/>
    <m/>
    <m/>
    <m/>
  </r>
  <r>
    <x v="1"/>
    <x v="17"/>
    <x v="16"/>
    <x v="63"/>
    <x v="64"/>
    <x v="3"/>
    <x v="0"/>
    <x v="883"/>
    <x v="209"/>
    <x v="139"/>
    <x v="23"/>
    <x v="506"/>
    <x v="0"/>
    <x v="0"/>
    <m/>
    <m/>
    <m/>
    <m/>
  </r>
  <r>
    <x v="1"/>
    <x v="17"/>
    <x v="16"/>
    <x v="63"/>
    <x v="64"/>
    <x v="3"/>
    <x v="1"/>
    <x v="884"/>
    <x v="209"/>
    <x v="139"/>
    <x v="25"/>
    <x v="543"/>
    <x v="15"/>
    <x v="7"/>
    <n v="27"/>
    <n v="135"/>
    <n v="26.189999999999998"/>
    <n v="130.94999999999999"/>
  </r>
  <r>
    <x v="1"/>
    <x v="17"/>
    <x v="16"/>
    <x v="63"/>
    <x v="64"/>
    <x v="3"/>
    <x v="1"/>
    <x v="885"/>
    <x v="209"/>
    <x v="139"/>
    <x v="26"/>
    <x v="507"/>
    <x v="22"/>
    <x v="7"/>
    <n v="29"/>
    <n v="1450"/>
    <n v="28.13"/>
    <n v="1406.5"/>
  </r>
  <r>
    <x v="1"/>
    <x v="17"/>
    <x v="16"/>
    <x v="63"/>
    <x v="64"/>
    <x v="3"/>
    <x v="1"/>
    <x v="886"/>
    <x v="209"/>
    <x v="139"/>
    <x v="25"/>
    <x v="508"/>
    <x v="13"/>
    <x v="7"/>
    <n v="31"/>
    <n v="93"/>
    <n v="30.07"/>
    <n v="90.210000000000008"/>
  </r>
  <r>
    <x v="1"/>
    <x v="17"/>
    <x v="16"/>
    <x v="63"/>
    <x v="64"/>
    <x v="3"/>
    <x v="1"/>
    <x v="887"/>
    <x v="209"/>
    <x v="139"/>
    <x v="26"/>
    <x v="509"/>
    <x v="128"/>
    <x v="7"/>
    <m/>
    <n v="0"/>
    <n v="0"/>
    <n v="0"/>
  </r>
  <r>
    <x v="1"/>
    <x v="17"/>
    <x v="16"/>
    <x v="63"/>
    <x v="64"/>
    <x v="3"/>
    <x v="1"/>
    <x v="888"/>
    <x v="209"/>
    <x v="139"/>
    <x v="27"/>
    <x v="510"/>
    <x v="129"/>
    <x v="7"/>
    <m/>
    <n v="0"/>
    <n v="0"/>
    <n v="0"/>
  </r>
  <r>
    <x v="1"/>
    <x v="17"/>
    <x v="16"/>
    <x v="63"/>
    <x v="64"/>
    <x v="3"/>
    <x v="1"/>
    <x v="889"/>
    <x v="209"/>
    <x v="139"/>
    <x v="28"/>
    <x v="511"/>
    <x v="53"/>
    <x v="7"/>
    <m/>
    <n v="0"/>
    <n v="0"/>
    <n v="0"/>
  </r>
  <r>
    <x v="1"/>
    <x v="17"/>
    <x v="16"/>
    <x v="63"/>
    <x v="64"/>
    <x v="3"/>
    <x v="1"/>
    <x v="890"/>
    <x v="209"/>
    <x v="139"/>
    <x v="31"/>
    <x v="512"/>
    <x v="22"/>
    <x v="7"/>
    <m/>
    <n v="0"/>
    <n v="0"/>
    <n v="0"/>
  </r>
  <r>
    <x v="1"/>
    <x v="17"/>
    <x v="16"/>
    <x v="63"/>
    <x v="64"/>
    <x v="3"/>
    <x v="0"/>
    <x v="891"/>
    <x v="210"/>
    <x v="218"/>
    <x v="23"/>
    <x v="670"/>
    <x v="0"/>
    <x v="0"/>
    <m/>
    <m/>
    <m/>
    <m/>
  </r>
  <r>
    <x v="1"/>
    <x v="17"/>
    <x v="16"/>
    <x v="63"/>
    <x v="64"/>
    <x v="3"/>
    <x v="1"/>
    <x v="892"/>
    <x v="209"/>
    <x v="139"/>
    <x v="26"/>
    <x v="671"/>
    <x v="130"/>
    <x v="7"/>
    <n v="5"/>
    <n v="1390"/>
    <n v="4.8499999999999996"/>
    <n v="1348.3"/>
  </r>
  <r>
    <x v="1"/>
    <x v="17"/>
    <x v="16"/>
    <x v="63"/>
    <x v="64"/>
    <x v="3"/>
    <x v="0"/>
    <x v="893"/>
    <x v="211"/>
    <x v="219"/>
    <x v="23"/>
    <x v="672"/>
    <x v="0"/>
    <x v="0"/>
    <m/>
    <m/>
    <m/>
    <m/>
  </r>
  <r>
    <x v="1"/>
    <x v="17"/>
    <x v="16"/>
    <x v="63"/>
    <x v="64"/>
    <x v="3"/>
    <x v="0"/>
    <x v="894"/>
    <x v="211"/>
    <x v="219"/>
    <x v="23"/>
    <x v="673"/>
    <x v="0"/>
    <x v="0"/>
    <m/>
    <m/>
    <m/>
    <m/>
  </r>
  <r>
    <x v="1"/>
    <x v="17"/>
    <x v="16"/>
    <x v="63"/>
    <x v="64"/>
    <x v="3"/>
    <x v="1"/>
    <x v="895"/>
    <x v="211"/>
    <x v="219"/>
    <x v="27"/>
    <x v="543"/>
    <x v="98"/>
    <x v="7"/>
    <n v="8"/>
    <n v="800"/>
    <n v="7.76"/>
    <n v="776"/>
  </r>
  <r>
    <x v="1"/>
    <x v="17"/>
    <x v="16"/>
    <x v="63"/>
    <x v="64"/>
    <x v="3"/>
    <x v="0"/>
    <x v="896"/>
    <x v="137"/>
    <x v="159"/>
    <x v="23"/>
    <x v="515"/>
    <x v="0"/>
    <x v="0"/>
    <m/>
    <m/>
    <m/>
    <m/>
  </r>
  <r>
    <x v="1"/>
    <x v="17"/>
    <x v="16"/>
    <x v="63"/>
    <x v="64"/>
    <x v="3"/>
    <x v="1"/>
    <x v="897"/>
    <x v="211"/>
    <x v="219"/>
    <x v="33"/>
    <x v="674"/>
    <x v="4"/>
    <x v="2"/>
    <m/>
    <m/>
    <n v="0"/>
    <n v="0"/>
  </r>
  <r>
    <x v="1"/>
    <x v="17"/>
    <x v="16"/>
    <x v="63"/>
    <x v="64"/>
    <x v="3"/>
    <x v="0"/>
    <x v="898"/>
    <x v="212"/>
    <x v="220"/>
    <x v="23"/>
    <x v="675"/>
    <x v="0"/>
    <x v="0"/>
    <m/>
    <m/>
    <m/>
    <m/>
  </r>
  <r>
    <x v="1"/>
    <x v="17"/>
    <x v="16"/>
    <x v="63"/>
    <x v="64"/>
    <x v="3"/>
    <x v="0"/>
    <x v="899"/>
    <x v="212"/>
    <x v="220"/>
    <x v="23"/>
    <x v="676"/>
    <x v="0"/>
    <x v="0"/>
    <m/>
    <m/>
    <m/>
    <m/>
  </r>
  <r>
    <x v="1"/>
    <x v="17"/>
    <x v="16"/>
    <x v="63"/>
    <x v="64"/>
    <x v="3"/>
    <x v="1"/>
    <x v="900"/>
    <x v="212"/>
    <x v="220"/>
    <x v="34"/>
    <x v="677"/>
    <x v="4"/>
    <x v="4"/>
    <m/>
    <m/>
    <n v="0"/>
    <n v="0"/>
  </r>
  <r>
    <x v="1"/>
    <x v="17"/>
    <x v="16"/>
    <x v="64"/>
    <x v="65"/>
    <x v="3"/>
    <x v="0"/>
    <x v="901"/>
    <x v="213"/>
    <x v="221"/>
    <x v="23"/>
    <x v="678"/>
    <x v="0"/>
    <x v="0"/>
    <m/>
    <m/>
    <m/>
    <m/>
  </r>
  <r>
    <x v="1"/>
    <x v="17"/>
    <x v="16"/>
    <x v="64"/>
    <x v="65"/>
    <x v="3"/>
    <x v="0"/>
    <x v="902"/>
    <x v="214"/>
    <x v="222"/>
    <x v="23"/>
    <x v="679"/>
    <x v="0"/>
    <x v="0"/>
    <m/>
    <m/>
    <m/>
    <m/>
  </r>
  <r>
    <x v="1"/>
    <x v="17"/>
    <x v="16"/>
    <x v="64"/>
    <x v="65"/>
    <x v="3"/>
    <x v="1"/>
    <x v="903"/>
    <x v="213"/>
    <x v="221"/>
    <x v="25"/>
    <x v="680"/>
    <x v="25"/>
    <x v="4"/>
    <m/>
    <n v="0"/>
    <n v="0"/>
    <n v="0"/>
  </r>
  <r>
    <x v="1"/>
    <x v="17"/>
    <x v="16"/>
    <x v="64"/>
    <x v="65"/>
    <x v="3"/>
    <x v="1"/>
    <x v="904"/>
    <x v="214"/>
    <x v="222"/>
    <x v="26"/>
    <x v="681"/>
    <x v="25"/>
    <x v="4"/>
    <m/>
    <n v="0"/>
    <n v="0"/>
    <n v="0"/>
  </r>
  <r>
    <x v="1"/>
    <x v="17"/>
    <x v="16"/>
    <x v="64"/>
    <x v="65"/>
    <x v="3"/>
    <x v="1"/>
    <x v="905"/>
    <x v="213"/>
    <x v="221"/>
    <x v="27"/>
    <x v="682"/>
    <x v="25"/>
    <x v="4"/>
    <m/>
    <n v="0"/>
    <n v="0"/>
    <n v="0"/>
  </r>
  <r>
    <x v="1"/>
    <x v="17"/>
    <x v="16"/>
    <x v="64"/>
    <x v="65"/>
    <x v="3"/>
    <x v="1"/>
    <x v="906"/>
    <x v="214"/>
    <x v="222"/>
    <x v="28"/>
    <x v="683"/>
    <x v="25"/>
    <x v="4"/>
    <m/>
    <n v="0"/>
    <n v="0"/>
    <n v="0"/>
  </r>
  <r>
    <x v="1"/>
    <x v="17"/>
    <x v="16"/>
    <x v="64"/>
    <x v="65"/>
    <x v="3"/>
    <x v="1"/>
    <x v="907"/>
    <x v="213"/>
    <x v="221"/>
    <x v="31"/>
    <x v="684"/>
    <x v="4"/>
    <x v="2"/>
    <m/>
    <m/>
    <n v="0"/>
    <n v="0"/>
  </r>
  <r>
    <x v="1"/>
    <x v="17"/>
    <x v="16"/>
    <x v="65"/>
    <x v="66"/>
    <x v="3"/>
    <x v="0"/>
    <x v="908"/>
    <x v="215"/>
    <x v="223"/>
    <x v="23"/>
    <x v="685"/>
    <x v="0"/>
    <x v="0"/>
    <m/>
    <m/>
    <m/>
    <m/>
  </r>
  <r>
    <x v="1"/>
    <x v="17"/>
    <x v="16"/>
    <x v="65"/>
    <x v="66"/>
    <x v="3"/>
    <x v="1"/>
    <x v="909"/>
    <x v="213"/>
    <x v="221"/>
    <x v="36"/>
    <x v="686"/>
    <x v="4"/>
    <x v="2"/>
    <m/>
    <m/>
    <n v="0"/>
    <n v="0"/>
  </r>
  <r>
    <x v="1"/>
    <x v="17"/>
    <x v="16"/>
    <x v="65"/>
    <x v="66"/>
    <x v="3"/>
    <x v="1"/>
    <x v="910"/>
    <x v="215"/>
    <x v="223"/>
    <x v="32"/>
    <x v="687"/>
    <x v="4"/>
    <x v="2"/>
    <m/>
    <m/>
    <n v="0"/>
    <n v="0"/>
  </r>
  <r>
    <x v="1"/>
    <x v="17"/>
    <x v="16"/>
    <x v="66"/>
    <x v="67"/>
    <x v="3"/>
    <x v="0"/>
    <x v="911"/>
    <x v="216"/>
    <x v="224"/>
    <x v="23"/>
    <x v="688"/>
    <x v="0"/>
    <x v="0"/>
    <m/>
    <m/>
    <m/>
    <m/>
  </r>
  <r>
    <x v="1"/>
    <x v="17"/>
    <x v="16"/>
    <x v="66"/>
    <x v="67"/>
    <x v="3"/>
    <x v="1"/>
    <x v="912"/>
    <x v="215"/>
    <x v="223"/>
    <x v="25"/>
    <x v="689"/>
    <x v="131"/>
    <x v="9"/>
    <n v="11"/>
    <n v="26400"/>
    <n v="10.67"/>
    <n v="25608"/>
  </r>
  <r>
    <x v="1"/>
    <x v="17"/>
    <x v="16"/>
    <x v="66"/>
    <x v="67"/>
    <x v="3"/>
    <x v="1"/>
    <x v="913"/>
    <x v="216"/>
    <x v="224"/>
    <x v="34"/>
    <x v="690"/>
    <x v="132"/>
    <x v="9"/>
    <m/>
    <n v="0"/>
    <n v="0"/>
    <n v="0"/>
  </r>
  <r>
    <x v="1"/>
    <x v="17"/>
    <x v="16"/>
    <x v="67"/>
    <x v="68"/>
    <x v="3"/>
    <x v="0"/>
    <x v="914"/>
    <x v="217"/>
    <x v="225"/>
    <x v="23"/>
    <x v="691"/>
    <x v="0"/>
    <x v="0"/>
    <m/>
    <n v="0"/>
    <m/>
    <m/>
  </r>
  <r>
    <x v="1"/>
    <x v="17"/>
    <x v="16"/>
    <x v="67"/>
    <x v="68"/>
    <x v="3"/>
    <x v="1"/>
    <x v="915"/>
    <x v="216"/>
    <x v="224"/>
    <x v="26"/>
    <x v="692"/>
    <x v="4"/>
    <x v="2"/>
    <n v="2656"/>
    <n v="2656"/>
    <n v="2576.3199999999997"/>
    <n v="2576.3199999999997"/>
  </r>
  <r>
    <x v="1"/>
    <x v="17"/>
    <x v="16"/>
    <x v="67"/>
    <x v="68"/>
    <x v="3"/>
    <x v="1"/>
    <x v="916"/>
    <x v="217"/>
    <x v="225"/>
    <x v="27"/>
    <x v="693"/>
    <x v="4"/>
    <x v="2"/>
    <n v="2656"/>
    <n v="2656"/>
    <n v="2576.3199999999997"/>
    <n v="2576.3199999999997"/>
  </r>
  <r>
    <x v="1"/>
    <x v="17"/>
    <x v="16"/>
    <x v="67"/>
    <x v="68"/>
    <x v="3"/>
    <x v="1"/>
    <x v="917"/>
    <x v="216"/>
    <x v="224"/>
    <x v="28"/>
    <x v="694"/>
    <x v="4"/>
    <x v="2"/>
    <n v="2656"/>
    <n v="2656"/>
    <n v="2576.3199999999997"/>
    <n v="2576.3199999999997"/>
  </r>
  <r>
    <x v="1"/>
    <x v="17"/>
    <x v="16"/>
    <x v="67"/>
    <x v="68"/>
    <x v="3"/>
    <x v="0"/>
    <x v="918"/>
    <x v="218"/>
    <x v="226"/>
    <x v="23"/>
    <x v="695"/>
    <x v="0"/>
    <x v="0"/>
    <m/>
    <m/>
    <m/>
    <m/>
  </r>
  <r>
    <x v="1"/>
    <x v="17"/>
    <x v="16"/>
    <x v="67"/>
    <x v="68"/>
    <x v="3"/>
    <x v="1"/>
    <x v="919"/>
    <x v="216"/>
    <x v="224"/>
    <x v="25"/>
    <x v="514"/>
    <x v="13"/>
    <x v="7"/>
    <n v="53"/>
    <n v="159"/>
    <n v="51.41"/>
    <n v="154.22999999999999"/>
  </r>
  <r>
    <x v="1"/>
    <x v="17"/>
    <x v="16"/>
    <x v="68"/>
    <x v="69"/>
    <x v="3"/>
    <x v="0"/>
    <x v="920"/>
    <x v="219"/>
    <x v="227"/>
    <x v="23"/>
    <x v="696"/>
    <x v="0"/>
    <x v="0"/>
    <m/>
    <m/>
    <m/>
    <m/>
  </r>
  <r>
    <x v="1"/>
    <x v="17"/>
    <x v="16"/>
    <x v="68"/>
    <x v="69"/>
    <x v="3"/>
    <x v="0"/>
    <x v="921"/>
    <x v="220"/>
    <x v="228"/>
    <x v="23"/>
    <x v="697"/>
    <x v="0"/>
    <x v="0"/>
    <m/>
    <m/>
    <m/>
    <m/>
  </r>
  <r>
    <x v="1"/>
    <x v="17"/>
    <x v="16"/>
    <x v="68"/>
    <x v="69"/>
    <x v="3"/>
    <x v="1"/>
    <x v="922"/>
    <x v="219"/>
    <x v="227"/>
    <x v="26"/>
    <x v="698"/>
    <x v="4"/>
    <x v="4"/>
    <m/>
    <n v="0"/>
    <n v="0"/>
    <n v="0"/>
  </r>
  <r>
    <x v="1"/>
    <x v="17"/>
    <x v="16"/>
    <x v="68"/>
    <x v="69"/>
    <x v="3"/>
    <x v="1"/>
    <x v="923"/>
    <x v="220"/>
    <x v="228"/>
    <x v="27"/>
    <x v="699"/>
    <x v="4"/>
    <x v="4"/>
    <m/>
    <n v="0"/>
    <n v="0"/>
    <n v="0"/>
  </r>
  <r>
    <x v="1"/>
    <x v="17"/>
    <x v="16"/>
    <x v="68"/>
    <x v="69"/>
    <x v="3"/>
    <x v="1"/>
    <x v="924"/>
    <x v="219"/>
    <x v="227"/>
    <x v="28"/>
    <x v="700"/>
    <x v="4"/>
    <x v="4"/>
    <m/>
    <n v="0"/>
    <n v="0"/>
    <n v="0"/>
  </r>
  <r>
    <x v="1"/>
    <x v="17"/>
    <x v="16"/>
    <x v="68"/>
    <x v="69"/>
    <x v="3"/>
    <x v="1"/>
    <x v="925"/>
    <x v="220"/>
    <x v="228"/>
    <x v="31"/>
    <x v="701"/>
    <x v="4"/>
    <x v="4"/>
    <m/>
    <n v="0"/>
    <n v="0"/>
    <n v="0"/>
  </r>
  <r>
    <x v="1"/>
    <x v="17"/>
    <x v="16"/>
    <x v="68"/>
    <x v="69"/>
    <x v="3"/>
    <x v="1"/>
    <x v="926"/>
    <x v="219"/>
    <x v="227"/>
    <x v="36"/>
    <x v="702"/>
    <x v="4"/>
    <x v="4"/>
    <m/>
    <n v="0"/>
    <n v="0"/>
    <n v="0"/>
  </r>
  <r>
    <x v="1"/>
    <x v="17"/>
    <x v="16"/>
    <x v="68"/>
    <x v="69"/>
    <x v="3"/>
    <x v="1"/>
    <x v="927"/>
    <x v="220"/>
    <x v="228"/>
    <x v="32"/>
    <x v="703"/>
    <x v="4"/>
    <x v="4"/>
    <m/>
    <n v="0"/>
    <n v="0"/>
    <n v="0"/>
  </r>
  <r>
    <x v="1"/>
    <x v="17"/>
    <x v="16"/>
    <x v="68"/>
    <x v="69"/>
    <x v="3"/>
    <x v="1"/>
    <x v="928"/>
    <x v="219"/>
    <x v="227"/>
    <x v="26"/>
    <x v="704"/>
    <x v="4"/>
    <x v="4"/>
    <n v="1785"/>
    <n v="1785"/>
    <n v="1731.45"/>
    <n v="1731.45"/>
  </r>
  <r>
    <x v="1"/>
    <x v="17"/>
    <x v="16"/>
    <x v="68"/>
    <x v="69"/>
    <x v="3"/>
    <x v="1"/>
    <x v="929"/>
    <x v="220"/>
    <x v="228"/>
    <x v="34"/>
    <x v="705"/>
    <x v="4"/>
    <x v="4"/>
    <m/>
    <n v="0"/>
    <n v="0"/>
    <n v="0"/>
  </r>
  <r>
    <x v="1"/>
    <x v="17"/>
    <x v="16"/>
    <x v="68"/>
    <x v="69"/>
    <x v="3"/>
    <x v="1"/>
    <x v="930"/>
    <x v="219"/>
    <x v="227"/>
    <x v="37"/>
    <x v="706"/>
    <x v="4"/>
    <x v="4"/>
    <m/>
    <n v="0"/>
    <n v="0"/>
    <n v="0"/>
  </r>
  <r>
    <x v="1"/>
    <x v="17"/>
    <x v="16"/>
    <x v="68"/>
    <x v="69"/>
    <x v="3"/>
    <x v="1"/>
    <x v="931"/>
    <x v="220"/>
    <x v="228"/>
    <x v="48"/>
    <x v="707"/>
    <x v="4"/>
    <x v="4"/>
    <m/>
    <n v="0"/>
    <n v="0"/>
    <n v="0"/>
  </r>
  <r>
    <x v="1"/>
    <x v="17"/>
    <x v="16"/>
    <x v="68"/>
    <x v="69"/>
    <x v="3"/>
    <x v="1"/>
    <x v="932"/>
    <x v="219"/>
    <x v="227"/>
    <x v="49"/>
    <x v="708"/>
    <x v="4"/>
    <x v="4"/>
    <m/>
    <n v="0"/>
    <n v="0"/>
    <n v="0"/>
  </r>
  <r>
    <x v="1"/>
    <x v="17"/>
    <x v="16"/>
    <x v="68"/>
    <x v="69"/>
    <x v="3"/>
    <x v="1"/>
    <x v="933"/>
    <x v="220"/>
    <x v="228"/>
    <x v="51"/>
    <x v="709"/>
    <x v="4"/>
    <x v="4"/>
    <m/>
    <n v="0"/>
    <n v="0"/>
    <n v="0"/>
  </r>
  <r>
    <x v="1"/>
    <x v="17"/>
    <x v="16"/>
    <x v="68"/>
    <x v="69"/>
    <x v="3"/>
    <x v="0"/>
    <x v="934"/>
    <x v="221"/>
    <x v="229"/>
    <x v="23"/>
    <x v="710"/>
    <x v="0"/>
    <x v="0"/>
    <m/>
    <m/>
    <m/>
    <m/>
  </r>
  <r>
    <x v="1"/>
    <x v="17"/>
    <x v="16"/>
    <x v="68"/>
    <x v="69"/>
    <x v="3"/>
    <x v="1"/>
    <x v="935"/>
    <x v="220"/>
    <x v="228"/>
    <x v="27"/>
    <x v="711"/>
    <x v="4"/>
    <x v="10"/>
    <n v="1149"/>
    <n v="1149"/>
    <n v="1114.53"/>
    <n v="1114.53"/>
  </r>
  <r>
    <x v="1"/>
    <x v="17"/>
    <x v="16"/>
    <x v="68"/>
    <x v="69"/>
    <x v="3"/>
    <x v="1"/>
    <x v="936"/>
    <x v="221"/>
    <x v="229"/>
    <x v="52"/>
    <x v="712"/>
    <x v="4"/>
    <x v="10"/>
    <m/>
    <n v="0"/>
    <n v="0"/>
    <n v="0"/>
  </r>
  <r>
    <x v="1"/>
    <x v="17"/>
    <x v="16"/>
    <x v="68"/>
    <x v="69"/>
    <x v="3"/>
    <x v="1"/>
    <x v="937"/>
    <x v="220"/>
    <x v="228"/>
    <x v="58"/>
    <x v="713"/>
    <x v="4"/>
    <x v="4"/>
    <m/>
    <n v="0"/>
    <n v="0"/>
    <n v="0"/>
  </r>
  <r>
    <x v="1"/>
    <x v="17"/>
    <x v="16"/>
    <x v="68"/>
    <x v="69"/>
    <x v="3"/>
    <x v="1"/>
    <x v="938"/>
    <x v="221"/>
    <x v="229"/>
    <x v="25"/>
    <x v="708"/>
    <x v="4"/>
    <x v="4"/>
    <n v="1195"/>
    <n v="1195"/>
    <n v="1159.1499999999999"/>
    <n v="1159.1499999999999"/>
  </r>
  <r>
    <x v="1"/>
    <x v="17"/>
    <x v="16"/>
    <x v="68"/>
    <x v="69"/>
    <x v="3"/>
    <x v="1"/>
    <x v="939"/>
    <x v="220"/>
    <x v="228"/>
    <x v="26"/>
    <x v="714"/>
    <x v="4"/>
    <x v="2"/>
    <n v="1219"/>
    <n v="1219"/>
    <n v="1182.43"/>
    <n v="1182.43"/>
  </r>
  <r>
    <x v="1"/>
    <x v="17"/>
    <x v="16"/>
    <x v="69"/>
    <x v="70"/>
    <x v="3"/>
    <x v="0"/>
    <x v="940"/>
    <x v="222"/>
    <x v="230"/>
    <x v="23"/>
    <x v="715"/>
    <x v="0"/>
    <x v="0"/>
    <m/>
    <n v="0"/>
    <m/>
    <m/>
  </r>
  <r>
    <x v="1"/>
    <x v="17"/>
    <x v="16"/>
    <x v="69"/>
    <x v="70"/>
    <x v="3"/>
    <x v="0"/>
    <x v="941"/>
    <x v="223"/>
    <x v="231"/>
    <x v="23"/>
    <x v="716"/>
    <x v="0"/>
    <x v="0"/>
    <m/>
    <m/>
    <m/>
    <m/>
  </r>
  <r>
    <x v="1"/>
    <x v="17"/>
    <x v="16"/>
    <x v="69"/>
    <x v="70"/>
    <x v="3"/>
    <x v="0"/>
    <x v="942"/>
    <x v="223"/>
    <x v="232"/>
    <x v="23"/>
    <x v="717"/>
    <x v="0"/>
    <x v="0"/>
    <m/>
    <m/>
    <m/>
    <m/>
  </r>
  <r>
    <x v="1"/>
    <x v="17"/>
    <x v="16"/>
    <x v="69"/>
    <x v="70"/>
    <x v="3"/>
    <x v="1"/>
    <x v="943"/>
    <x v="223"/>
    <x v="232"/>
    <x v="27"/>
    <x v="514"/>
    <x v="83"/>
    <x v="4"/>
    <n v="108"/>
    <n v="1188"/>
    <n v="104.75999999999999"/>
    <n v="1152.3599999999999"/>
  </r>
  <r>
    <x v="1"/>
    <x v="17"/>
    <x v="16"/>
    <x v="69"/>
    <x v="70"/>
    <x v="3"/>
    <x v="1"/>
    <x v="944"/>
    <x v="223"/>
    <x v="232"/>
    <x v="28"/>
    <x v="718"/>
    <x v="13"/>
    <x v="4"/>
    <n v="108"/>
    <n v="324"/>
    <n v="104.75999999999999"/>
    <n v="314.27999999999997"/>
  </r>
  <r>
    <x v="1"/>
    <x v="17"/>
    <x v="16"/>
    <x v="69"/>
    <x v="70"/>
    <x v="3"/>
    <x v="1"/>
    <x v="945"/>
    <x v="223"/>
    <x v="232"/>
    <x v="31"/>
    <x v="719"/>
    <x v="4"/>
    <x v="4"/>
    <n v="108"/>
    <n v="108"/>
    <n v="104.75999999999999"/>
    <n v="104.75999999999999"/>
  </r>
  <r>
    <x v="1"/>
    <x v="17"/>
    <x v="16"/>
    <x v="69"/>
    <x v="70"/>
    <x v="3"/>
    <x v="1"/>
    <x v="946"/>
    <x v="223"/>
    <x v="232"/>
    <x v="36"/>
    <x v="720"/>
    <x v="45"/>
    <x v="4"/>
    <m/>
    <n v="0"/>
    <n v="0"/>
    <n v="0"/>
  </r>
  <r>
    <x v="1"/>
    <x v="17"/>
    <x v="16"/>
    <x v="69"/>
    <x v="70"/>
    <x v="3"/>
    <x v="1"/>
    <x v="947"/>
    <x v="223"/>
    <x v="232"/>
    <x v="32"/>
    <x v="721"/>
    <x v="15"/>
    <x v="4"/>
    <m/>
    <n v="0"/>
    <n v="0"/>
    <n v="0"/>
  </r>
  <r>
    <x v="1"/>
    <x v="17"/>
    <x v="16"/>
    <x v="69"/>
    <x v="70"/>
    <x v="3"/>
    <x v="1"/>
    <x v="948"/>
    <x v="223"/>
    <x v="232"/>
    <x v="36"/>
    <x v="722"/>
    <x v="25"/>
    <x v="4"/>
    <n v="108"/>
    <n v="216"/>
    <n v="104.75999999999999"/>
    <n v="209.51999999999998"/>
  </r>
  <r>
    <x v="1"/>
    <x v="17"/>
    <x v="16"/>
    <x v="69"/>
    <x v="70"/>
    <x v="3"/>
    <x v="0"/>
    <x v="949"/>
    <x v="223"/>
    <x v="233"/>
    <x v="23"/>
    <x v="723"/>
    <x v="0"/>
    <x v="0"/>
    <m/>
    <m/>
    <m/>
    <m/>
  </r>
  <r>
    <x v="1"/>
    <x v="17"/>
    <x v="16"/>
    <x v="69"/>
    <x v="70"/>
    <x v="3"/>
    <x v="1"/>
    <x v="950"/>
    <x v="223"/>
    <x v="233"/>
    <x v="32"/>
    <x v="514"/>
    <x v="25"/>
    <x v="4"/>
    <n v="92"/>
    <n v="184"/>
    <n v="89.24"/>
    <n v="178.48"/>
  </r>
  <r>
    <x v="1"/>
    <x v="17"/>
    <x v="16"/>
    <x v="69"/>
    <x v="70"/>
    <x v="3"/>
    <x v="1"/>
    <x v="951"/>
    <x v="223"/>
    <x v="233"/>
    <x v="33"/>
    <x v="719"/>
    <x v="10"/>
    <x v="4"/>
    <n v="92"/>
    <n v="368"/>
    <n v="89.24"/>
    <n v="356.96"/>
  </r>
  <r>
    <x v="1"/>
    <x v="17"/>
    <x v="16"/>
    <x v="69"/>
    <x v="70"/>
    <x v="3"/>
    <x v="1"/>
    <x v="952"/>
    <x v="223"/>
    <x v="233"/>
    <x v="48"/>
    <x v="720"/>
    <x v="14"/>
    <x v="4"/>
    <m/>
    <m/>
    <n v="0"/>
    <n v="0"/>
  </r>
  <r>
    <x v="1"/>
    <x v="17"/>
    <x v="16"/>
    <x v="69"/>
    <x v="70"/>
    <x v="3"/>
    <x v="1"/>
    <x v="953"/>
    <x v="223"/>
    <x v="233"/>
    <x v="49"/>
    <x v="721"/>
    <x v="4"/>
    <x v="4"/>
    <m/>
    <m/>
    <n v="0"/>
    <n v="0"/>
  </r>
  <r>
    <x v="1"/>
    <x v="17"/>
    <x v="16"/>
    <x v="69"/>
    <x v="70"/>
    <x v="3"/>
    <x v="1"/>
    <x v="954"/>
    <x v="223"/>
    <x v="233"/>
    <x v="34"/>
    <x v="722"/>
    <x v="4"/>
    <x v="4"/>
    <n v="92"/>
    <n v="92"/>
    <n v="89.24"/>
    <n v="89.24"/>
  </r>
  <r>
    <x v="1"/>
    <x v="17"/>
    <x v="16"/>
    <x v="69"/>
    <x v="70"/>
    <x v="3"/>
    <x v="0"/>
    <x v="955"/>
    <x v="223"/>
    <x v="234"/>
    <x v="23"/>
    <x v="724"/>
    <x v="0"/>
    <x v="0"/>
    <m/>
    <m/>
    <m/>
    <m/>
  </r>
  <r>
    <x v="1"/>
    <x v="17"/>
    <x v="16"/>
    <x v="69"/>
    <x v="70"/>
    <x v="3"/>
    <x v="1"/>
    <x v="956"/>
    <x v="223"/>
    <x v="234"/>
    <x v="50"/>
    <x v="514"/>
    <x v="67"/>
    <x v="4"/>
    <m/>
    <n v="0"/>
    <n v="0"/>
    <n v="0"/>
  </r>
  <r>
    <x v="1"/>
    <x v="17"/>
    <x v="16"/>
    <x v="69"/>
    <x v="70"/>
    <x v="3"/>
    <x v="1"/>
    <x v="957"/>
    <x v="223"/>
    <x v="234"/>
    <x v="52"/>
    <x v="719"/>
    <x v="19"/>
    <x v="4"/>
    <m/>
    <n v="0"/>
    <n v="0"/>
    <n v="0"/>
  </r>
  <r>
    <x v="1"/>
    <x v="17"/>
    <x v="16"/>
    <x v="69"/>
    <x v="70"/>
    <x v="3"/>
    <x v="1"/>
    <x v="958"/>
    <x v="223"/>
    <x v="234"/>
    <x v="25"/>
    <x v="721"/>
    <x v="13"/>
    <x v="4"/>
    <m/>
    <n v="0"/>
    <n v="0"/>
    <n v="0"/>
  </r>
  <r>
    <x v="1"/>
    <x v="17"/>
    <x v="16"/>
    <x v="69"/>
    <x v="70"/>
    <x v="3"/>
    <x v="1"/>
    <x v="959"/>
    <x v="223"/>
    <x v="234"/>
    <x v="26"/>
    <x v="722"/>
    <x v="4"/>
    <x v="4"/>
    <m/>
    <n v="0"/>
    <n v="0"/>
    <n v="0"/>
  </r>
  <r>
    <x v="1"/>
    <x v="17"/>
    <x v="16"/>
    <x v="69"/>
    <x v="70"/>
    <x v="3"/>
    <x v="0"/>
    <x v="960"/>
    <x v="224"/>
    <x v="235"/>
    <x v="23"/>
    <x v="725"/>
    <x v="0"/>
    <x v="0"/>
    <m/>
    <m/>
    <m/>
    <m/>
  </r>
  <r>
    <x v="1"/>
    <x v="17"/>
    <x v="16"/>
    <x v="69"/>
    <x v="70"/>
    <x v="3"/>
    <x v="0"/>
    <x v="961"/>
    <x v="224"/>
    <x v="236"/>
    <x v="23"/>
    <x v="726"/>
    <x v="0"/>
    <x v="0"/>
    <m/>
    <m/>
    <m/>
    <m/>
  </r>
  <r>
    <x v="1"/>
    <x v="17"/>
    <x v="16"/>
    <x v="69"/>
    <x v="70"/>
    <x v="3"/>
    <x v="1"/>
    <x v="962"/>
    <x v="224"/>
    <x v="236"/>
    <x v="25"/>
    <x v="727"/>
    <x v="19"/>
    <x v="4"/>
    <n v="39"/>
    <n v="234"/>
    <n v="37.83"/>
    <n v="226.98"/>
  </r>
  <r>
    <x v="1"/>
    <x v="17"/>
    <x v="16"/>
    <x v="69"/>
    <x v="70"/>
    <x v="3"/>
    <x v="1"/>
    <x v="963"/>
    <x v="224"/>
    <x v="236"/>
    <x v="28"/>
    <x v="728"/>
    <x v="25"/>
    <x v="4"/>
    <m/>
    <n v="0"/>
    <n v="0"/>
    <n v="0"/>
  </r>
  <r>
    <x v="1"/>
    <x v="17"/>
    <x v="16"/>
    <x v="69"/>
    <x v="70"/>
    <x v="3"/>
    <x v="1"/>
    <x v="964"/>
    <x v="224"/>
    <x v="236"/>
    <x v="31"/>
    <x v="729"/>
    <x v="4"/>
    <x v="4"/>
    <m/>
    <n v="0"/>
    <n v="0"/>
    <n v="0"/>
  </r>
  <r>
    <x v="1"/>
    <x v="17"/>
    <x v="16"/>
    <x v="69"/>
    <x v="70"/>
    <x v="3"/>
    <x v="1"/>
    <x v="965"/>
    <x v="224"/>
    <x v="236"/>
    <x v="26"/>
    <x v="730"/>
    <x v="25"/>
    <x v="4"/>
    <n v="72"/>
    <n v="144"/>
    <n v="69.84"/>
    <n v="139.68"/>
  </r>
  <r>
    <x v="1"/>
    <x v="17"/>
    <x v="16"/>
    <x v="69"/>
    <x v="70"/>
    <x v="3"/>
    <x v="1"/>
    <x v="966"/>
    <x v="224"/>
    <x v="236"/>
    <x v="27"/>
    <x v="731"/>
    <x v="10"/>
    <x v="4"/>
    <m/>
    <m/>
    <n v="0"/>
    <n v="0"/>
  </r>
  <r>
    <x v="1"/>
    <x v="17"/>
    <x v="16"/>
    <x v="69"/>
    <x v="70"/>
    <x v="3"/>
    <x v="1"/>
    <x v="967"/>
    <x v="224"/>
    <x v="236"/>
    <x v="33"/>
    <x v="732"/>
    <x v="4"/>
    <x v="4"/>
    <m/>
    <n v="0"/>
    <n v="0"/>
    <n v="0"/>
  </r>
  <r>
    <x v="1"/>
    <x v="17"/>
    <x v="16"/>
    <x v="69"/>
    <x v="70"/>
    <x v="3"/>
    <x v="0"/>
    <x v="968"/>
    <x v="224"/>
    <x v="237"/>
    <x v="23"/>
    <x v="733"/>
    <x v="0"/>
    <x v="0"/>
    <m/>
    <m/>
    <m/>
    <m/>
  </r>
  <r>
    <x v="1"/>
    <x v="17"/>
    <x v="16"/>
    <x v="69"/>
    <x v="70"/>
    <x v="3"/>
    <x v="1"/>
    <x v="969"/>
    <x v="224"/>
    <x v="237"/>
    <x v="27"/>
    <x v="727"/>
    <x v="19"/>
    <x v="4"/>
    <n v="35"/>
    <n v="210"/>
    <n v="33.949999999999996"/>
    <n v="203.7"/>
  </r>
  <r>
    <x v="1"/>
    <x v="17"/>
    <x v="16"/>
    <x v="69"/>
    <x v="70"/>
    <x v="3"/>
    <x v="1"/>
    <x v="970"/>
    <x v="224"/>
    <x v="237"/>
    <x v="37"/>
    <x v="728"/>
    <x v="25"/>
    <x v="4"/>
    <m/>
    <n v="0"/>
    <n v="0"/>
    <n v="0"/>
  </r>
  <r>
    <x v="1"/>
    <x v="17"/>
    <x v="16"/>
    <x v="69"/>
    <x v="70"/>
    <x v="3"/>
    <x v="1"/>
    <x v="971"/>
    <x v="224"/>
    <x v="237"/>
    <x v="48"/>
    <x v="734"/>
    <x v="4"/>
    <x v="4"/>
    <m/>
    <n v="0"/>
    <n v="0"/>
    <n v="0"/>
  </r>
  <r>
    <x v="1"/>
    <x v="17"/>
    <x v="16"/>
    <x v="69"/>
    <x v="70"/>
    <x v="3"/>
    <x v="1"/>
    <x v="972"/>
    <x v="224"/>
    <x v="237"/>
    <x v="49"/>
    <x v="729"/>
    <x v="4"/>
    <x v="4"/>
    <m/>
    <n v="0"/>
    <n v="0"/>
    <n v="0"/>
  </r>
  <r>
    <x v="1"/>
    <x v="17"/>
    <x v="16"/>
    <x v="69"/>
    <x v="70"/>
    <x v="3"/>
    <x v="1"/>
    <x v="973"/>
    <x v="224"/>
    <x v="237"/>
    <x v="28"/>
    <x v="730"/>
    <x v="25"/>
    <x v="4"/>
    <n v="57"/>
    <n v="114"/>
    <n v="55.29"/>
    <n v="110.58"/>
  </r>
  <r>
    <x v="1"/>
    <x v="17"/>
    <x v="16"/>
    <x v="69"/>
    <x v="70"/>
    <x v="3"/>
    <x v="1"/>
    <x v="974"/>
    <x v="224"/>
    <x v="237"/>
    <x v="50"/>
    <x v="731"/>
    <x v="10"/>
    <x v="4"/>
    <m/>
    <m/>
    <n v="0"/>
    <n v="0"/>
  </r>
  <r>
    <x v="1"/>
    <x v="17"/>
    <x v="16"/>
    <x v="69"/>
    <x v="70"/>
    <x v="3"/>
    <x v="1"/>
    <x v="975"/>
    <x v="224"/>
    <x v="237"/>
    <x v="52"/>
    <x v="732"/>
    <x v="4"/>
    <x v="4"/>
    <m/>
    <n v="0"/>
    <n v="0"/>
    <n v="0"/>
  </r>
  <r>
    <x v="1"/>
    <x v="17"/>
    <x v="16"/>
    <x v="69"/>
    <x v="70"/>
    <x v="3"/>
    <x v="0"/>
    <x v="976"/>
    <x v="224"/>
    <x v="238"/>
    <x v="23"/>
    <x v="735"/>
    <x v="0"/>
    <x v="0"/>
    <m/>
    <m/>
    <m/>
    <m/>
  </r>
  <r>
    <x v="1"/>
    <x v="17"/>
    <x v="16"/>
    <x v="69"/>
    <x v="70"/>
    <x v="3"/>
    <x v="1"/>
    <x v="977"/>
    <x v="224"/>
    <x v="238"/>
    <x v="25"/>
    <x v="734"/>
    <x v="49"/>
    <x v="4"/>
    <n v="27"/>
    <n v="324"/>
    <n v="26.189999999999998"/>
    <n v="314.27999999999997"/>
  </r>
  <r>
    <x v="1"/>
    <x v="17"/>
    <x v="16"/>
    <x v="69"/>
    <x v="70"/>
    <x v="3"/>
    <x v="1"/>
    <x v="978"/>
    <x v="224"/>
    <x v="238"/>
    <x v="26"/>
    <x v="736"/>
    <x v="4"/>
    <x v="4"/>
    <m/>
    <n v="0"/>
    <n v="0"/>
    <n v="0"/>
  </r>
  <r>
    <x v="1"/>
    <x v="17"/>
    <x v="16"/>
    <x v="69"/>
    <x v="70"/>
    <x v="3"/>
    <x v="1"/>
    <x v="979"/>
    <x v="224"/>
    <x v="238"/>
    <x v="26"/>
    <x v="737"/>
    <x v="4"/>
    <x v="4"/>
    <n v="31"/>
    <n v="31"/>
    <n v="30.07"/>
    <n v="30.07"/>
  </r>
  <r>
    <x v="1"/>
    <x v="17"/>
    <x v="16"/>
    <x v="69"/>
    <x v="70"/>
    <x v="3"/>
    <x v="0"/>
    <x v="980"/>
    <x v="225"/>
    <x v="239"/>
    <x v="23"/>
    <x v="738"/>
    <x v="0"/>
    <x v="0"/>
    <m/>
    <m/>
    <m/>
    <m/>
  </r>
  <r>
    <x v="1"/>
    <x v="17"/>
    <x v="16"/>
    <x v="69"/>
    <x v="70"/>
    <x v="3"/>
    <x v="0"/>
    <x v="981"/>
    <x v="225"/>
    <x v="240"/>
    <x v="23"/>
    <x v="739"/>
    <x v="0"/>
    <x v="0"/>
    <m/>
    <m/>
    <m/>
    <m/>
  </r>
  <r>
    <x v="1"/>
    <x v="17"/>
    <x v="16"/>
    <x v="69"/>
    <x v="70"/>
    <x v="3"/>
    <x v="1"/>
    <x v="982"/>
    <x v="225"/>
    <x v="240"/>
    <x v="27"/>
    <x v="740"/>
    <x v="49"/>
    <x v="4"/>
    <n v="40"/>
    <n v="480"/>
    <n v="38.799999999999997"/>
    <n v="465.59999999999997"/>
  </r>
  <r>
    <x v="1"/>
    <x v="17"/>
    <x v="16"/>
    <x v="69"/>
    <x v="70"/>
    <x v="3"/>
    <x v="1"/>
    <x v="983"/>
    <x v="225"/>
    <x v="240"/>
    <x v="31"/>
    <x v="741"/>
    <x v="4"/>
    <x v="4"/>
    <m/>
    <n v="0"/>
    <n v="0"/>
    <n v="0"/>
  </r>
  <r>
    <x v="1"/>
    <x v="17"/>
    <x v="16"/>
    <x v="69"/>
    <x v="70"/>
    <x v="3"/>
    <x v="1"/>
    <x v="984"/>
    <x v="225"/>
    <x v="240"/>
    <x v="36"/>
    <x v="742"/>
    <x v="25"/>
    <x v="4"/>
    <m/>
    <n v="0"/>
    <n v="0"/>
    <n v="0"/>
  </r>
  <r>
    <x v="1"/>
    <x v="17"/>
    <x v="16"/>
    <x v="70"/>
    <x v="71"/>
    <x v="3"/>
    <x v="0"/>
    <x v="985"/>
    <x v="226"/>
    <x v="241"/>
    <x v="23"/>
    <x v="743"/>
    <x v="0"/>
    <x v="0"/>
    <m/>
    <m/>
    <m/>
    <m/>
  </r>
  <r>
    <x v="1"/>
    <x v="17"/>
    <x v="16"/>
    <x v="70"/>
    <x v="71"/>
    <x v="3"/>
    <x v="0"/>
    <x v="986"/>
    <x v="227"/>
    <x v="242"/>
    <x v="23"/>
    <x v="744"/>
    <x v="0"/>
    <x v="0"/>
    <m/>
    <m/>
    <m/>
    <m/>
  </r>
  <r>
    <x v="1"/>
    <x v="17"/>
    <x v="16"/>
    <x v="70"/>
    <x v="71"/>
    <x v="3"/>
    <x v="1"/>
    <x v="987"/>
    <x v="226"/>
    <x v="241"/>
    <x v="32"/>
    <x v="745"/>
    <x v="133"/>
    <x v="7"/>
    <m/>
    <n v="0"/>
    <n v="0"/>
    <n v="0"/>
  </r>
  <r>
    <x v="1"/>
    <x v="17"/>
    <x v="16"/>
    <x v="71"/>
    <x v="72"/>
    <x v="3"/>
    <x v="0"/>
    <x v="988"/>
    <x v="228"/>
    <x v="243"/>
    <x v="23"/>
    <x v="746"/>
    <x v="0"/>
    <x v="0"/>
    <m/>
    <m/>
    <m/>
    <m/>
  </r>
  <r>
    <x v="1"/>
    <x v="17"/>
    <x v="16"/>
    <x v="71"/>
    <x v="72"/>
    <x v="3"/>
    <x v="0"/>
    <x v="989"/>
    <x v="229"/>
    <x v="244"/>
    <x v="23"/>
    <x v="747"/>
    <x v="0"/>
    <x v="0"/>
    <m/>
    <m/>
    <m/>
    <m/>
  </r>
  <r>
    <x v="1"/>
    <x v="17"/>
    <x v="16"/>
    <x v="71"/>
    <x v="72"/>
    <x v="3"/>
    <x v="1"/>
    <x v="990"/>
    <x v="228"/>
    <x v="243"/>
    <x v="33"/>
    <x v="748"/>
    <x v="25"/>
    <x v="4"/>
    <m/>
    <n v="0"/>
    <n v="0"/>
    <n v="0"/>
  </r>
  <r>
    <x v="1"/>
    <x v="17"/>
    <x v="16"/>
    <x v="71"/>
    <x v="72"/>
    <x v="3"/>
    <x v="1"/>
    <x v="991"/>
    <x v="229"/>
    <x v="244"/>
    <x v="34"/>
    <x v="749"/>
    <x v="4"/>
    <x v="2"/>
    <m/>
    <m/>
    <n v="0"/>
    <n v="0"/>
  </r>
  <r>
    <x v="1"/>
    <x v="17"/>
    <x v="16"/>
    <x v="72"/>
    <x v="73"/>
    <x v="3"/>
    <x v="0"/>
    <x v="992"/>
    <x v="230"/>
    <x v="245"/>
    <x v="23"/>
    <x v="750"/>
    <x v="0"/>
    <x v="0"/>
    <m/>
    <m/>
    <m/>
    <m/>
  </r>
  <r>
    <x v="1"/>
    <x v="17"/>
    <x v="16"/>
    <x v="72"/>
    <x v="73"/>
    <x v="3"/>
    <x v="0"/>
    <x v="993"/>
    <x v="231"/>
    <x v="246"/>
    <x v="23"/>
    <x v="751"/>
    <x v="0"/>
    <x v="0"/>
    <m/>
    <m/>
    <m/>
    <m/>
  </r>
  <r>
    <x v="1"/>
    <x v="17"/>
    <x v="16"/>
    <x v="72"/>
    <x v="73"/>
    <x v="3"/>
    <x v="1"/>
    <x v="994"/>
    <x v="230"/>
    <x v="245"/>
    <x v="25"/>
    <x v="752"/>
    <x v="13"/>
    <x v="4"/>
    <n v="1168"/>
    <n v="3504"/>
    <n v="1132.96"/>
    <n v="3398.88"/>
  </r>
  <r>
    <x v="1"/>
    <x v="17"/>
    <x v="16"/>
    <x v="72"/>
    <x v="73"/>
    <x v="3"/>
    <x v="1"/>
    <x v="995"/>
    <x v="231"/>
    <x v="246"/>
    <x v="26"/>
    <x v="753"/>
    <x v="25"/>
    <x v="4"/>
    <n v="1195"/>
    <n v="2390"/>
    <n v="1159.1499999999999"/>
    <n v="2318.2999999999997"/>
  </r>
  <r>
    <x v="1"/>
    <x v="17"/>
    <x v="16"/>
    <x v="72"/>
    <x v="73"/>
    <x v="3"/>
    <x v="1"/>
    <x v="996"/>
    <x v="230"/>
    <x v="245"/>
    <x v="27"/>
    <x v="754"/>
    <x v="19"/>
    <x v="4"/>
    <n v="1215"/>
    <n v="7290"/>
    <n v="1178.55"/>
    <n v="7071.2999999999993"/>
  </r>
  <r>
    <x v="1"/>
    <x v="17"/>
    <x v="16"/>
    <x v="72"/>
    <x v="73"/>
    <x v="3"/>
    <x v="1"/>
    <x v="997"/>
    <x v="231"/>
    <x v="246"/>
    <x v="28"/>
    <x v="755"/>
    <x v="25"/>
    <x v="4"/>
    <m/>
    <n v="0"/>
    <n v="0"/>
    <n v="0"/>
  </r>
  <r>
    <x v="1"/>
    <x v="17"/>
    <x v="16"/>
    <x v="72"/>
    <x v="73"/>
    <x v="3"/>
    <x v="1"/>
    <x v="998"/>
    <x v="230"/>
    <x v="245"/>
    <x v="28"/>
    <x v="756"/>
    <x v="4"/>
    <x v="4"/>
    <n v="1434"/>
    <n v="1434"/>
    <n v="1390.98"/>
    <n v="1390.98"/>
  </r>
  <r>
    <x v="1"/>
    <x v="17"/>
    <x v="16"/>
    <x v="72"/>
    <x v="73"/>
    <x v="3"/>
    <x v="1"/>
    <x v="999"/>
    <x v="231"/>
    <x v="246"/>
    <x v="36"/>
    <x v="757"/>
    <x v="25"/>
    <x v="4"/>
    <m/>
    <n v="0"/>
    <n v="0"/>
    <n v="0"/>
  </r>
  <r>
    <x v="1"/>
    <x v="17"/>
    <x v="16"/>
    <x v="72"/>
    <x v="73"/>
    <x v="3"/>
    <x v="1"/>
    <x v="1000"/>
    <x v="230"/>
    <x v="245"/>
    <x v="32"/>
    <x v="758"/>
    <x v="4"/>
    <x v="4"/>
    <m/>
    <n v="0"/>
    <n v="0"/>
    <n v="0"/>
  </r>
  <r>
    <x v="1"/>
    <x v="17"/>
    <x v="16"/>
    <x v="72"/>
    <x v="73"/>
    <x v="3"/>
    <x v="1"/>
    <x v="1001"/>
    <x v="231"/>
    <x v="246"/>
    <x v="31"/>
    <x v="759"/>
    <x v="13"/>
    <x v="4"/>
    <n v="1939"/>
    <n v="5817"/>
    <n v="1880.83"/>
    <n v="5642.49"/>
  </r>
  <r>
    <x v="1"/>
    <x v="17"/>
    <x v="16"/>
    <x v="72"/>
    <x v="73"/>
    <x v="3"/>
    <x v="0"/>
    <x v="1002"/>
    <x v="232"/>
    <x v="247"/>
    <x v="23"/>
    <x v="760"/>
    <x v="0"/>
    <x v="0"/>
    <m/>
    <m/>
    <m/>
    <m/>
  </r>
  <r>
    <x v="1"/>
    <x v="17"/>
    <x v="16"/>
    <x v="72"/>
    <x v="73"/>
    <x v="3"/>
    <x v="1"/>
    <x v="1003"/>
    <x v="231"/>
    <x v="246"/>
    <x v="34"/>
    <x v="761"/>
    <x v="4"/>
    <x v="4"/>
    <m/>
    <n v="0"/>
    <n v="0"/>
    <n v="0"/>
  </r>
  <r>
    <x v="1"/>
    <x v="17"/>
    <x v="16"/>
    <x v="72"/>
    <x v="73"/>
    <x v="3"/>
    <x v="1"/>
    <x v="1004"/>
    <x v="232"/>
    <x v="247"/>
    <x v="37"/>
    <x v="762"/>
    <x v="4"/>
    <x v="4"/>
    <n v="14606"/>
    <n v="14606"/>
    <n v="14167.82"/>
    <n v="14167.82"/>
  </r>
  <r>
    <x v="1"/>
    <x v="17"/>
    <x v="16"/>
    <x v="72"/>
    <x v="73"/>
    <x v="3"/>
    <x v="1"/>
    <x v="1005"/>
    <x v="231"/>
    <x v="246"/>
    <x v="48"/>
    <x v="763"/>
    <x v="4"/>
    <x v="4"/>
    <m/>
    <n v="0"/>
    <n v="0"/>
    <n v="0"/>
  </r>
  <r>
    <x v="1"/>
    <x v="17"/>
    <x v="16"/>
    <x v="72"/>
    <x v="73"/>
    <x v="3"/>
    <x v="1"/>
    <x v="1006"/>
    <x v="232"/>
    <x v="247"/>
    <x v="36"/>
    <x v="764"/>
    <x v="4"/>
    <x v="2"/>
    <n v="22573"/>
    <n v="22573"/>
    <n v="21895.809999999998"/>
    <n v="21895.809999999998"/>
  </r>
  <r>
    <x v="1"/>
    <x v="17"/>
    <x v="16"/>
    <x v="73"/>
    <x v="74"/>
    <x v="3"/>
    <x v="0"/>
    <x v="1007"/>
    <x v="233"/>
    <x v="248"/>
    <x v="23"/>
    <x v="765"/>
    <x v="0"/>
    <x v="0"/>
    <m/>
    <m/>
    <m/>
    <m/>
  </r>
  <r>
    <x v="1"/>
    <x v="17"/>
    <x v="16"/>
    <x v="73"/>
    <x v="74"/>
    <x v="3"/>
    <x v="1"/>
    <x v="1008"/>
    <x v="232"/>
    <x v="247"/>
    <x v="25"/>
    <x v="766"/>
    <x v="4"/>
    <x v="4"/>
    <m/>
    <n v="0"/>
    <n v="0"/>
    <n v="0"/>
  </r>
  <r>
    <x v="1"/>
    <x v="17"/>
    <x v="16"/>
    <x v="73"/>
    <x v="74"/>
    <x v="3"/>
    <x v="1"/>
    <x v="1009"/>
    <x v="233"/>
    <x v="248"/>
    <x v="26"/>
    <x v="767"/>
    <x v="4"/>
    <x v="4"/>
    <m/>
    <n v="0"/>
    <n v="0"/>
    <n v="0"/>
  </r>
  <r>
    <x v="1"/>
    <x v="17"/>
    <x v="16"/>
    <x v="73"/>
    <x v="74"/>
    <x v="3"/>
    <x v="1"/>
    <x v="1010"/>
    <x v="232"/>
    <x v="247"/>
    <x v="27"/>
    <x v="768"/>
    <x v="4"/>
    <x v="4"/>
    <m/>
    <n v="0"/>
    <n v="0"/>
    <n v="0"/>
  </r>
  <r>
    <x v="1"/>
    <x v="17"/>
    <x v="16"/>
    <x v="73"/>
    <x v="74"/>
    <x v="3"/>
    <x v="1"/>
    <x v="1011"/>
    <x v="233"/>
    <x v="248"/>
    <x v="28"/>
    <x v="769"/>
    <x v="4"/>
    <x v="4"/>
    <m/>
    <n v="0"/>
    <n v="0"/>
    <n v="0"/>
  </r>
  <r>
    <x v="1"/>
    <x v="17"/>
    <x v="16"/>
    <x v="73"/>
    <x v="74"/>
    <x v="3"/>
    <x v="1"/>
    <x v="1012"/>
    <x v="232"/>
    <x v="247"/>
    <x v="31"/>
    <x v="770"/>
    <x v="4"/>
    <x v="2"/>
    <m/>
    <m/>
    <n v="0"/>
    <n v="0"/>
  </r>
  <r>
    <x v="1"/>
    <x v="17"/>
    <x v="16"/>
    <x v="74"/>
    <x v="75"/>
    <x v="3"/>
    <x v="0"/>
    <x v="1013"/>
    <x v="234"/>
    <x v="249"/>
    <x v="23"/>
    <x v="771"/>
    <x v="0"/>
    <x v="0"/>
    <m/>
    <m/>
    <m/>
    <m/>
  </r>
  <r>
    <x v="1"/>
    <x v="17"/>
    <x v="16"/>
    <x v="74"/>
    <x v="75"/>
    <x v="3"/>
    <x v="1"/>
    <x v="1014"/>
    <x v="232"/>
    <x v="247"/>
    <x v="25"/>
    <x v="772"/>
    <x v="13"/>
    <x v="4"/>
    <n v="1461"/>
    <n v="4383"/>
    <n v="1417.17"/>
    <n v="4251.51"/>
  </r>
  <r>
    <x v="1"/>
    <x v="17"/>
    <x v="16"/>
    <x v="74"/>
    <x v="75"/>
    <x v="3"/>
    <x v="1"/>
    <x v="1015"/>
    <x v="234"/>
    <x v="249"/>
    <x v="32"/>
    <x v="773"/>
    <x v="4"/>
    <x v="4"/>
    <m/>
    <n v="0"/>
    <n v="0"/>
    <n v="0"/>
  </r>
  <r>
    <x v="1"/>
    <x v="17"/>
    <x v="16"/>
    <x v="74"/>
    <x v="75"/>
    <x v="3"/>
    <x v="1"/>
    <x v="1016"/>
    <x v="232"/>
    <x v="247"/>
    <x v="33"/>
    <x v="774"/>
    <x v="4"/>
    <x v="4"/>
    <m/>
    <n v="0"/>
    <n v="0"/>
    <n v="0"/>
  </r>
  <r>
    <x v="1"/>
    <x v="17"/>
    <x v="16"/>
    <x v="75"/>
    <x v="76"/>
    <x v="3"/>
    <x v="0"/>
    <x v="1017"/>
    <x v="235"/>
    <x v="250"/>
    <x v="23"/>
    <x v="775"/>
    <x v="0"/>
    <x v="0"/>
    <m/>
    <m/>
    <m/>
    <m/>
  </r>
  <r>
    <x v="1"/>
    <x v="17"/>
    <x v="16"/>
    <x v="75"/>
    <x v="76"/>
    <x v="3"/>
    <x v="0"/>
    <x v="1018"/>
    <x v="236"/>
    <x v="251"/>
    <x v="23"/>
    <x v="776"/>
    <x v="0"/>
    <x v="0"/>
    <m/>
    <m/>
    <m/>
    <m/>
  </r>
  <r>
    <x v="1"/>
    <x v="17"/>
    <x v="16"/>
    <x v="75"/>
    <x v="76"/>
    <x v="3"/>
    <x v="0"/>
    <x v="1019"/>
    <x v="236"/>
    <x v="251"/>
    <x v="23"/>
    <x v="777"/>
    <x v="0"/>
    <x v="0"/>
    <m/>
    <m/>
    <m/>
    <m/>
  </r>
  <r>
    <x v="1"/>
    <x v="17"/>
    <x v="16"/>
    <x v="75"/>
    <x v="76"/>
    <x v="3"/>
    <x v="1"/>
    <x v="1020"/>
    <x v="236"/>
    <x v="251"/>
    <x v="34"/>
    <x v="778"/>
    <x v="10"/>
    <x v="4"/>
    <m/>
    <n v="0"/>
    <n v="0"/>
    <n v="0"/>
  </r>
  <r>
    <x v="1"/>
    <x v="17"/>
    <x v="16"/>
    <x v="75"/>
    <x v="76"/>
    <x v="3"/>
    <x v="1"/>
    <x v="1021"/>
    <x v="236"/>
    <x v="251"/>
    <x v="37"/>
    <x v="779"/>
    <x v="133"/>
    <x v="4"/>
    <m/>
    <n v="0"/>
    <n v="0"/>
    <n v="0"/>
  </r>
  <r>
    <x v="1"/>
    <x v="17"/>
    <x v="16"/>
    <x v="75"/>
    <x v="76"/>
    <x v="3"/>
    <x v="1"/>
    <x v="1022"/>
    <x v="236"/>
    <x v="251"/>
    <x v="48"/>
    <x v="780"/>
    <x v="19"/>
    <x v="4"/>
    <m/>
    <n v="0"/>
    <n v="0"/>
    <n v="0"/>
  </r>
  <r>
    <x v="1"/>
    <x v="17"/>
    <x v="16"/>
    <x v="75"/>
    <x v="76"/>
    <x v="3"/>
    <x v="1"/>
    <x v="1023"/>
    <x v="236"/>
    <x v="251"/>
    <x v="49"/>
    <x v="781"/>
    <x v="4"/>
    <x v="4"/>
    <m/>
    <n v="0"/>
    <n v="0"/>
    <n v="0"/>
  </r>
  <r>
    <x v="1"/>
    <x v="17"/>
    <x v="16"/>
    <x v="75"/>
    <x v="76"/>
    <x v="3"/>
    <x v="1"/>
    <x v="1024"/>
    <x v="236"/>
    <x v="251"/>
    <x v="51"/>
    <x v="782"/>
    <x v="13"/>
    <x v="4"/>
    <m/>
    <n v="0"/>
    <n v="0"/>
    <n v="0"/>
  </r>
  <r>
    <x v="1"/>
    <x v="17"/>
    <x v="16"/>
    <x v="75"/>
    <x v="76"/>
    <x v="3"/>
    <x v="1"/>
    <x v="1025"/>
    <x v="236"/>
    <x v="251"/>
    <x v="50"/>
    <x v="783"/>
    <x v="67"/>
    <x v="4"/>
    <m/>
    <n v="0"/>
    <n v="0"/>
    <n v="0"/>
  </r>
  <r>
    <x v="1"/>
    <x v="17"/>
    <x v="16"/>
    <x v="75"/>
    <x v="76"/>
    <x v="3"/>
    <x v="1"/>
    <x v="1026"/>
    <x v="236"/>
    <x v="251"/>
    <x v="25"/>
    <x v="784"/>
    <x v="67"/>
    <x v="4"/>
    <m/>
    <n v="0"/>
    <n v="0"/>
    <n v="0"/>
  </r>
  <r>
    <x v="1"/>
    <x v="17"/>
    <x v="16"/>
    <x v="75"/>
    <x v="76"/>
    <x v="3"/>
    <x v="1"/>
    <x v="1027"/>
    <x v="236"/>
    <x v="251"/>
    <x v="26"/>
    <x v="785"/>
    <x v="14"/>
    <x v="4"/>
    <m/>
    <n v="0"/>
    <n v="0"/>
    <n v="0"/>
  </r>
  <r>
    <x v="1"/>
    <x v="17"/>
    <x v="16"/>
    <x v="75"/>
    <x v="76"/>
    <x v="3"/>
    <x v="1"/>
    <x v="1028"/>
    <x v="236"/>
    <x v="251"/>
    <x v="27"/>
    <x v="786"/>
    <x v="45"/>
    <x v="4"/>
    <m/>
    <n v="0"/>
    <n v="0"/>
    <n v="0"/>
  </r>
  <r>
    <x v="1"/>
    <x v="17"/>
    <x v="16"/>
    <x v="75"/>
    <x v="76"/>
    <x v="3"/>
    <x v="1"/>
    <x v="1029"/>
    <x v="236"/>
    <x v="251"/>
    <x v="28"/>
    <x v="787"/>
    <x v="10"/>
    <x v="4"/>
    <m/>
    <n v="0"/>
    <n v="0"/>
    <n v="0"/>
  </r>
  <r>
    <x v="1"/>
    <x v="17"/>
    <x v="16"/>
    <x v="75"/>
    <x v="76"/>
    <x v="3"/>
    <x v="1"/>
    <x v="1030"/>
    <x v="236"/>
    <x v="251"/>
    <x v="31"/>
    <x v="788"/>
    <x v="4"/>
    <x v="4"/>
    <m/>
    <n v="0"/>
    <n v="0"/>
    <n v="0"/>
  </r>
  <r>
    <x v="1"/>
    <x v="17"/>
    <x v="16"/>
    <x v="75"/>
    <x v="76"/>
    <x v="3"/>
    <x v="0"/>
    <x v="1031"/>
    <x v="237"/>
    <x v="252"/>
    <x v="23"/>
    <x v="789"/>
    <x v="0"/>
    <x v="0"/>
    <m/>
    <m/>
    <m/>
    <m/>
  </r>
  <r>
    <x v="1"/>
    <x v="17"/>
    <x v="16"/>
    <x v="75"/>
    <x v="76"/>
    <x v="3"/>
    <x v="0"/>
    <x v="1032"/>
    <x v="237"/>
    <x v="252"/>
    <x v="23"/>
    <x v="790"/>
    <x v="0"/>
    <x v="0"/>
    <m/>
    <m/>
    <m/>
    <m/>
  </r>
  <r>
    <x v="1"/>
    <x v="17"/>
    <x v="16"/>
    <x v="75"/>
    <x v="76"/>
    <x v="3"/>
    <x v="0"/>
    <x v="1033"/>
    <x v="238"/>
    <x v="253"/>
    <x v="23"/>
    <x v="791"/>
    <x v="0"/>
    <x v="0"/>
    <m/>
    <m/>
    <m/>
    <m/>
  </r>
  <r>
    <x v="1"/>
    <x v="17"/>
    <x v="16"/>
    <x v="75"/>
    <x v="76"/>
    <x v="3"/>
    <x v="0"/>
    <x v="1034"/>
    <x v="239"/>
    <x v="254"/>
    <x v="23"/>
    <x v="792"/>
    <x v="0"/>
    <x v="0"/>
    <m/>
    <m/>
    <m/>
    <m/>
  </r>
  <r>
    <x v="1"/>
    <x v="17"/>
    <x v="16"/>
    <x v="75"/>
    <x v="76"/>
    <x v="3"/>
    <x v="1"/>
    <x v="1035"/>
    <x v="237"/>
    <x v="252"/>
    <x v="25"/>
    <x v="793"/>
    <x v="4"/>
    <x v="4"/>
    <n v="351"/>
    <n v="351"/>
    <n v="340.46999999999997"/>
    <n v="340.46999999999997"/>
  </r>
  <r>
    <x v="1"/>
    <x v="17"/>
    <x v="16"/>
    <x v="75"/>
    <x v="76"/>
    <x v="3"/>
    <x v="1"/>
    <x v="1036"/>
    <x v="237"/>
    <x v="252"/>
    <x v="26"/>
    <x v="794"/>
    <x v="4"/>
    <x v="4"/>
    <n v="335"/>
    <n v="335"/>
    <n v="324.95"/>
    <n v="324.95"/>
  </r>
  <r>
    <x v="1"/>
    <x v="17"/>
    <x v="16"/>
    <x v="75"/>
    <x v="76"/>
    <x v="3"/>
    <x v="1"/>
    <x v="1037"/>
    <x v="237"/>
    <x v="252"/>
    <x v="27"/>
    <x v="795"/>
    <x v="4"/>
    <x v="4"/>
    <n v="271"/>
    <n v="271"/>
    <n v="262.87"/>
    <n v="262.87"/>
  </r>
  <r>
    <x v="1"/>
    <x v="17"/>
    <x v="16"/>
    <x v="75"/>
    <x v="76"/>
    <x v="3"/>
    <x v="1"/>
    <x v="1038"/>
    <x v="237"/>
    <x v="252"/>
    <x v="28"/>
    <x v="796"/>
    <x v="4"/>
    <x v="4"/>
    <n v="303"/>
    <n v="303"/>
    <n v="293.90999999999997"/>
    <n v="293.90999999999997"/>
  </r>
  <r>
    <x v="1"/>
    <x v="17"/>
    <x v="16"/>
    <x v="75"/>
    <x v="76"/>
    <x v="3"/>
    <x v="1"/>
    <x v="1039"/>
    <x v="237"/>
    <x v="252"/>
    <x v="31"/>
    <x v="797"/>
    <x v="4"/>
    <x v="4"/>
    <n v="319"/>
    <n v="319"/>
    <n v="309.43"/>
    <n v="309.43"/>
  </r>
  <r>
    <x v="1"/>
    <x v="17"/>
    <x v="16"/>
    <x v="75"/>
    <x v="76"/>
    <x v="3"/>
    <x v="1"/>
    <x v="1040"/>
    <x v="237"/>
    <x v="252"/>
    <x v="36"/>
    <x v="798"/>
    <x v="4"/>
    <x v="4"/>
    <n v="319"/>
    <n v="319"/>
    <n v="309.43"/>
    <n v="309.43"/>
  </r>
  <r>
    <x v="1"/>
    <x v="17"/>
    <x v="16"/>
    <x v="75"/>
    <x v="76"/>
    <x v="3"/>
    <x v="1"/>
    <x v="1041"/>
    <x v="237"/>
    <x v="252"/>
    <x v="32"/>
    <x v="799"/>
    <x v="4"/>
    <x v="4"/>
    <n v="303"/>
    <n v="303"/>
    <n v="293.90999999999997"/>
    <n v="293.90999999999997"/>
  </r>
  <r>
    <x v="1"/>
    <x v="17"/>
    <x v="16"/>
    <x v="76"/>
    <x v="77"/>
    <x v="3"/>
    <x v="0"/>
    <x v="1042"/>
    <x v="240"/>
    <x v="255"/>
    <x v="23"/>
    <x v="800"/>
    <x v="0"/>
    <x v="0"/>
    <m/>
    <n v="0"/>
    <m/>
    <m/>
  </r>
  <r>
    <x v="1"/>
    <x v="17"/>
    <x v="16"/>
    <x v="76"/>
    <x v="77"/>
    <x v="3"/>
    <x v="0"/>
    <x v="1043"/>
    <x v="241"/>
    <x v="256"/>
    <x v="23"/>
    <x v="801"/>
    <x v="0"/>
    <x v="0"/>
    <m/>
    <n v="0"/>
    <m/>
    <m/>
  </r>
  <r>
    <x v="1"/>
    <x v="17"/>
    <x v="16"/>
    <x v="76"/>
    <x v="77"/>
    <x v="3"/>
    <x v="0"/>
    <x v="1044"/>
    <x v="242"/>
    <x v="257"/>
    <x v="23"/>
    <x v="802"/>
    <x v="0"/>
    <x v="0"/>
    <m/>
    <n v="0"/>
    <m/>
    <m/>
  </r>
  <r>
    <x v="1"/>
    <x v="17"/>
    <x v="16"/>
    <x v="76"/>
    <x v="77"/>
    <x v="3"/>
    <x v="1"/>
    <x v="1045"/>
    <x v="241"/>
    <x v="256"/>
    <x v="25"/>
    <x v="803"/>
    <x v="4"/>
    <x v="2"/>
    <m/>
    <n v="0"/>
    <n v="0"/>
    <n v="0"/>
  </r>
  <r>
    <x v="1"/>
    <x v="17"/>
    <x v="16"/>
    <x v="76"/>
    <x v="77"/>
    <x v="3"/>
    <x v="0"/>
    <x v="1046"/>
    <x v="242"/>
    <x v="257"/>
    <x v="69"/>
    <x v="0"/>
    <x v="0"/>
    <x v="0"/>
    <m/>
    <m/>
    <m/>
    <m/>
  </r>
  <r>
    <x v="1"/>
    <x v="17"/>
    <x v="16"/>
    <x v="2"/>
    <x v="2"/>
    <x v="0"/>
    <x v="2"/>
    <x v="1047"/>
    <x v="241"/>
    <x v="256"/>
    <x v="30"/>
    <x v="0"/>
    <x v="0"/>
    <x v="0"/>
    <s v="J.D"/>
    <n v="118708"/>
    <m/>
    <m/>
  </r>
  <r>
    <x v="1"/>
    <x v="18"/>
    <x v="17"/>
    <x v="77"/>
    <x v="78"/>
    <x v="4"/>
    <x v="0"/>
    <x v="1048"/>
    <x v="242"/>
    <x v="257"/>
    <x v="70"/>
    <x v="0"/>
    <x v="0"/>
    <x v="0"/>
    <m/>
    <m/>
    <m/>
    <m/>
  </r>
  <r>
    <x v="1"/>
    <x v="18"/>
    <x v="17"/>
    <x v="77"/>
    <x v="78"/>
    <x v="4"/>
    <x v="0"/>
    <x v="1049"/>
    <x v="241"/>
    <x v="256"/>
    <x v="71"/>
    <x v="0"/>
    <x v="0"/>
    <x v="0"/>
    <m/>
    <m/>
    <m/>
    <m/>
  </r>
  <r>
    <x v="1"/>
    <x v="18"/>
    <x v="17"/>
    <x v="77"/>
    <x v="78"/>
    <x v="4"/>
    <x v="0"/>
    <x v="1050"/>
    <x v="242"/>
    <x v="257"/>
    <x v="24"/>
    <x v="31"/>
    <x v="3"/>
    <x v="1"/>
    <s v="Rate"/>
    <s v="Amount"/>
    <m/>
    <m/>
  </r>
  <r>
    <x v="1"/>
    <x v="18"/>
    <x v="17"/>
    <x v="77"/>
    <x v="78"/>
    <x v="4"/>
    <x v="0"/>
    <x v="1051"/>
    <x v="241"/>
    <x v="256"/>
    <x v="23"/>
    <x v="0"/>
    <x v="0"/>
    <x v="0"/>
    <m/>
    <s v="J.D"/>
    <m/>
    <m/>
  </r>
  <r>
    <x v="1"/>
    <x v="18"/>
    <x v="17"/>
    <x v="77"/>
    <x v="78"/>
    <x v="4"/>
    <x v="0"/>
    <x v="1052"/>
    <x v="243"/>
    <x v="258"/>
    <x v="23"/>
    <x v="804"/>
    <x v="0"/>
    <x v="0"/>
    <m/>
    <m/>
    <m/>
    <m/>
  </r>
  <r>
    <x v="1"/>
    <x v="18"/>
    <x v="17"/>
    <x v="77"/>
    <x v="78"/>
    <x v="4"/>
    <x v="1"/>
    <x v="1053"/>
    <x v="241"/>
    <x v="256"/>
    <x v="25"/>
    <x v="805"/>
    <x v="4"/>
    <x v="2"/>
    <n v="79668"/>
    <n v="79668"/>
    <n v="77277.959999999992"/>
    <n v="77277.959999999992"/>
  </r>
  <r>
    <x v="1"/>
    <x v="18"/>
    <x v="17"/>
    <x v="77"/>
    <x v="78"/>
    <x v="4"/>
    <x v="0"/>
    <x v="1054"/>
    <x v="244"/>
    <x v="259"/>
    <x v="23"/>
    <x v="806"/>
    <x v="0"/>
    <x v="0"/>
    <m/>
    <m/>
    <m/>
    <m/>
  </r>
  <r>
    <x v="1"/>
    <x v="18"/>
    <x v="17"/>
    <x v="77"/>
    <x v="78"/>
    <x v="4"/>
    <x v="0"/>
    <x v="1055"/>
    <x v="245"/>
    <x v="260"/>
    <x v="23"/>
    <x v="807"/>
    <x v="0"/>
    <x v="0"/>
    <m/>
    <m/>
    <m/>
    <m/>
  </r>
  <r>
    <x v="1"/>
    <x v="18"/>
    <x v="17"/>
    <x v="77"/>
    <x v="78"/>
    <x v="4"/>
    <x v="1"/>
    <x v="1056"/>
    <x v="244"/>
    <x v="259"/>
    <x v="26"/>
    <x v="808"/>
    <x v="80"/>
    <x v="7"/>
    <n v="3"/>
    <n v="45"/>
    <n v="2.91"/>
    <n v="43.650000000000006"/>
  </r>
  <r>
    <x v="1"/>
    <x v="18"/>
    <x v="17"/>
    <x v="77"/>
    <x v="78"/>
    <x v="4"/>
    <x v="1"/>
    <x v="1057"/>
    <x v="245"/>
    <x v="260"/>
    <x v="27"/>
    <x v="809"/>
    <x v="85"/>
    <x v="7"/>
    <n v="3"/>
    <n v="600"/>
    <n v="2.91"/>
    <n v="582"/>
  </r>
  <r>
    <x v="1"/>
    <x v="18"/>
    <x v="17"/>
    <x v="77"/>
    <x v="78"/>
    <x v="4"/>
    <x v="1"/>
    <x v="1058"/>
    <x v="244"/>
    <x v="259"/>
    <x v="28"/>
    <x v="810"/>
    <x v="85"/>
    <x v="7"/>
    <n v="4"/>
    <n v="800"/>
    <n v="3.88"/>
    <n v="776"/>
  </r>
  <r>
    <x v="1"/>
    <x v="18"/>
    <x v="17"/>
    <x v="77"/>
    <x v="78"/>
    <x v="4"/>
    <x v="1"/>
    <x v="1059"/>
    <x v="245"/>
    <x v="260"/>
    <x v="31"/>
    <x v="811"/>
    <x v="98"/>
    <x v="7"/>
    <n v="6"/>
    <n v="600"/>
    <n v="5.82"/>
    <n v="582"/>
  </r>
  <r>
    <x v="1"/>
    <x v="18"/>
    <x v="17"/>
    <x v="77"/>
    <x v="78"/>
    <x v="4"/>
    <x v="1"/>
    <x v="1060"/>
    <x v="244"/>
    <x v="259"/>
    <x v="36"/>
    <x v="812"/>
    <x v="21"/>
    <x v="7"/>
    <n v="8"/>
    <n v="240"/>
    <n v="7.76"/>
    <n v="232.79999999999998"/>
  </r>
  <r>
    <x v="1"/>
    <x v="18"/>
    <x v="17"/>
    <x v="77"/>
    <x v="78"/>
    <x v="4"/>
    <x v="1"/>
    <x v="1061"/>
    <x v="245"/>
    <x v="260"/>
    <x v="32"/>
    <x v="813"/>
    <x v="115"/>
    <x v="7"/>
    <n v="11"/>
    <n v="1320"/>
    <n v="10.67"/>
    <n v="1280.4000000000001"/>
  </r>
  <r>
    <x v="1"/>
    <x v="18"/>
    <x v="17"/>
    <x v="77"/>
    <x v="78"/>
    <x v="4"/>
    <x v="1"/>
    <x v="1062"/>
    <x v="244"/>
    <x v="259"/>
    <x v="33"/>
    <x v="814"/>
    <x v="98"/>
    <x v="7"/>
    <n v="19"/>
    <n v="1900"/>
    <n v="18.43"/>
    <n v="1843"/>
  </r>
  <r>
    <x v="1"/>
    <x v="18"/>
    <x v="17"/>
    <x v="77"/>
    <x v="78"/>
    <x v="4"/>
    <x v="1"/>
    <x v="1063"/>
    <x v="245"/>
    <x v="260"/>
    <x v="34"/>
    <x v="815"/>
    <x v="134"/>
    <x v="7"/>
    <n v="23"/>
    <n v="2645"/>
    <n v="22.31"/>
    <n v="2565.6499999999996"/>
  </r>
  <r>
    <x v="1"/>
    <x v="18"/>
    <x v="17"/>
    <x v="77"/>
    <x v="78"/>
    <x v="4"/>
    <x v="1"/>
    <x v="1064"/>
    <x v="244"/>
    <x v="259"/>
    <x v="37"/>
    <x v="816"/>
    <x v="64"/>
    <x v="7"/>
    <n v="37"/>
    <n v="2405"/>
    <n v="35.89"/>
    <n v="2332.85"/>
  </r>
  <r>
    <x v="1"/>
    <x v="18"/>
    <x v="17"/>
    <x v="77"/>
    <x v="78"/>
    <x v="4"/>
    <x v="0"/>
    <x v="1065"/>
    <x v="246"/>
    <x v="261"/>
    <x v="23"/>
    <x v="817"/>
    <x v="0"/>
    <x v="0"/>
    <m/>
    <m/>
    <m/>
    <m/>
  </r>
  <r>
    <x v="1"/>
    <x v="18"/>
    <x v="17"/>
    <x v="77"/>
    <x v="78"/>
    <x v="4"/>
    <x v="1"/>
    <x v="1066"/>
    <x v="244"/>
    <x v="259"/>
    <x v="25"/>
    <x v="818"/>
    <x v="80"/>
    <x v="7"/>
    <n v="8"/>
    <n v="120"/>
    <n v="7.76"/>
    <n v="116.39999999999999"/>
  </r>
  <r>
    <x v="1"/>
    <x v="18"/>
    <x v="17"/>
    <x v="77"/>
    <x v="78"/>
    <x v="4"/>
    <x v="1"/>
    <x v="1067"/>
    <x v="246"/>
    <x v="261"/>
    <x v="26"/>
    <x v="819"/>
    <x v="85"/>
    <x v="7"/>
    <n v="9"/>
    <n v="1800"/>
    <n v="8.73"/>
    <n v="1746"/>
  </r>
  <r>
    <x v="1"/>
    <x v="18"/>
    <x v="17"/>
    <x v="77"/>
    <x v="78"/>
    <x v="4"/>
    <x v="1"/>
    <x v="1068"/>
    <x v="244"/>
    <x v="259"/>
    <x v="27"/>
    <x v="820"/>
    <x v="85"/>
    <x v="7"/>
    <n v="15"/>
    <n v="3000"/>
    <n v="14.549999999999999"/>
    <n v="2910"/>
  </r>
  <r>
    <x v="1"/>
    <x v="18"/>
    <x v="17"/>
    <x v="77"/>
    <x v="78"/>
    <x v="4"/>
    <x v="1"/>
    <x v="1069"/>
    <x v="246"/>
    <x v="261"/>
    <x v="28"/>
    <x v="821"/>
    <x v="20"/>
    <x v="7"/>
    <n v="19"/>
    <n v="1520"/>
    <n v="18.43"/>
    <n v="1474.4"/>
  </r>
  <r>
    <x v="1"/>
    <x v="18"/>
    <x v="17"/>
    <x v="77"/>
    <x v="78"/>
    <x v="4"/>
    <x v="1"/>
    <x v="1070"/>
    <x v="244"/>
    <x v="259"/>
    <x v="31"/>
    <x v="822"/>
    <x v="98"/>
    <x v="7"/>
    <n v="30"/>
    <n v="3000"/>
    <n v="29.099999999999998"/>
    <n v="2910"/>
  </r>
  <r>
    <x v="1"/>
    <x v="18"/>
    <x v="17"/>
    <x v="77"/>
    <x v="78"/>
    <x v="4"/>
    <x v="1"/>
    <x v="1071"/>
    <x v="246"/>
    <x v="261"/>
    <x v="36"/>
    <x v="823"/>
    <x v="135"/>
    <x v="7"/>
    <n v="68"/>
    <n v="12240"/>
    <n v="65.959999999999994"/>
    <n v="11872.8"/>
  </r>
  <r>
    <x v="1"/>
    <x v="18"/>
    <x v="17"/>
    <x v="77"/>
    <x v="78"/>
    <x v="4"/>
    <x v="1"/>
    <x v="1072"/>
    <x v="244"/>
    <x v="259"/>
    <x v="32"/>
    <x v="824"/>
    <x v="136"/>
    <x v="7"/>
    <n v="127"/>
    <n v="43180"/>
    <n v="123.19"/>
    <n v="41884.6"/>
  </r>
  <r>
    <x v="1"/>
    <x v="18"/>
    <x v="17"/>
    <x v="77"/>
    <x v="78"/>
    <x v="4"/>
    <x v="1"/>
    <x v="1073"/>
    <x v="246"/>
    <x v="261"/>
    <x v="33"/>
    <x v="825"/>
    <x v="134"/>
    <x v="7"/>
    <n v="161"/>
    <n v="18515"/>
    <n v="156.16999999999999"/>
    <n v="17959.55"/>
  </r>
  <r>
    <x v="1"/>
    <x v="18"/>
    <x v="17"/>
    <x v="77"/>
    <x v="78"/>
    <x v="4"/>
    <x v="0"/>
    <x v="1074"/>
    <x v="247"/>
    <x v="262"/>
    <x v="23"/>
    <x v="826"/>
    <x v="0"/>
    <x v="0"/>
    <m/>
    <m/>
    <m/>
    <m/>
  </r>
  <r>
    <x v="1"/>
    <x v="18"/>
    <x v="17"/>
    <x v="77"/>
    <x v="78"/>
    <x v="4"/>
    <x v="1"/>
    <x v="1075"/>
    <x v="246"/>
    <x v="261"/>
    <x v="34"/>
    <x v="827"/>
    <x v="47"/>
    <x v="7"/>
    <n v="39"/>
    <n v="975"/>
    <n v="37.83"/>
    <n v="945.75"/>
  </r>
  <r>
    <x v="1"/>
    <x v="18"/>
    <x v="17"/>
    <x v="78"/>
    <x v="79"/>
    <x v="4"/>
    <x v="0"/>
    <x v="1076"/>
    <x v="248"/>
    <x v="263"/>
    <x v="23"/>
    <x v="828"/>
    <x v="0"/>
    <x v="0"/>
    <m/>
    <m/>
    <m/>
    <m/>
  </r>
  <r>
    <x v="1"/>
    <x v="18"/>
    <x v="17"/>
    <x v="78"/>
    <x v="79"/>
    <x v="4"/>
    <x v="0"/>
    <x v="1077"/>
    <x v="249"/>
    <x v="264"/>
    <x v="23"/>
    <x v="829"/>
    <x v="0"/>
    <x v="0"/>
    <m/>
    <m/>
    <m/>
    <m/>
  </r>
  <r>
    <x v="1"/>
    <x v="18"/>
    <x v="17"/>
    <x v="78"/>
    <x v="79"/>
    <x v="4"/>
    <x v="1"/>
    <x v="1078"/>
    <x v="248"/>
    <x v="263"/>
    <x v="37"/>
    <x v="830"/>
    <x v="4"/>
    <x v="2"/>
    <n v="664"/>
    <n v="664"/>
    <n v="644.07999999999993"/>
    <n v="644.07999999999993"/>
  </r>
  <r>
    <x v="1"/>
    <x v="18"/>
    <x v="17"/>
    <x v="78"/>
    <x v="79"/>
    <x v="4"/>
    <x v="1"/>
    <x v="1079"/>
    <x v="249"/>
    <x v="264"/>
    <x v="48"/>
    <x v="831"/>
    <x v="4"/>
    <x v="2"/>
    <n v="664"/>
    <n v="664"/>
    <n v="644.07999999999993"/>
    <n v="644.07999999999993"/>
  </r>
  <r>
    <x v="1"/>
    <x v="18"/>
    <x v="17"/>
    <x v="78"/>
    <x v="79"/>
    <x v="4"/>
    <x v="1"/>
    <x v="1080"/>
    <x v="248"/>
    <x v="263"/>
    <x v="49"/>
    <x v="832"/>
    <x v="4"/>
    <x v="2"/>
    <n v="2656"/>
    <n v="2656"/>
    <n v="2576.3199999999997"/>
    <n v="2576.3199999999997"/>
  </r>
  <r>
    <x v="1"/>
    <x v="18"/>
    <x v="17"/>
    <x v="78"/>
    <x v="79"/>
    <x v="4"/>
    <x v="1"/>
    <x v="1081"/>
    <x v="249"/>
    <x v="264"/>
    <x v="51"/>
    <x v="833"/>
    <x v="4"/>
    <x v="2"/>
    <n v="1328"/>
    <n v="1328"/>
    <n v="1288.1599999999999"/>
    <n v="1288.1599999999999"/>
  </r>
  <r>
    <x v="1"/>
    <x v="18"/>
    <x v="17"/>
    <x v="79"/>
    <x v="80"/>
    <x v="4"/>
    <x v="0"/>
    <x v="1082"/>
    <x v="250"/>
    <x v="265"/>
    <x v="23"/>
    <x v="834"/>
    <x v="0"/>
    <x v="0"/>
    <m/>
    <n v="0"/>
    <m/>
    <m/>
  </r>
  <r>
    <x v="1"/>
    <x v="18"/>
    <x v="17"/>
    <x v="79"/>
    <x v="80"/>
    <x v="4"/>
    <x v="1"/>
    <x v="1083"/>
    <x v="249"/>
    <x v="264"/>
    <x v="25"/>
    <x v="835"/>
    <x v="55"/>
    <x v="7"/>
    <n v="43"/>
    <n v="1720"/>
    <n v="41.71"/>
    <n v="1668.4"/>
  </r>
  <r>
    <x v="1"/>
    <x v="18"/>
    <x v="17"/>
    <x v="79"/>
    <x v="80"/>
    <x v="4"/>
    <x v="1"/>
    <x v="1084"/>
    <x v="250"/>
    <x v="265"/>
    <x v="26"/>
    <x v="836"/>
    <x v="22"/>
    <x v="7"/>
    <n v="22"/>
    <n v="1100"/>
    <n v="21.34"/>
    <n v="1067"/>
  </r>
  <r>
    <x v="1"/>
    <x v="18"/>
    <x v="17"/>
    <x v="79"/>
    <x v="80"/>
    <x v="4"/>
    <x v="1"/>
    <x v="1085"/>
    <x v="249"/>
    <x v="264"/>
    <x v="27"/>
    <x v="837"/>
    <x v="21"/>
    <x v="7"/>
    <n v="31"/>
    <n v="930"/>
    <n v="30.07"/>
    <n v="902.1"/>
  </r>
  <r>
    <x v="1"/>
    <x v="18"/>
    <x v="17"/>
    <x v="80"/>
    <x v="81"/>
    <x v="4"/>
    <x v="0"/>
    <x v="1086"/>
    <x v="251"/>
    <x v="266"/>
    <x v="23"/>
    <x v="838"/>
    <x v="0"/>
    <x v="0"/>
    <m/>
    <n v="0"/>
    <m/>
    <m/>
  </r>
  <r>
    <x v="1"/>
    <x v="18"/>
    <x v="17"/>
    <x v="80"/>
    <x v="81"/>
    <x v="4"/>
    <x v="0"/>
    <x v="1087"/>
    <x v="252"/>
    <x v="267"/>
    <x v="23"/>
    <x v="839"/>
    <x v="0"/>
    <x v="0"/>
    <m/>
    <n v="0"/>
    <m/>
    <m/>
  </r>
  <r>
    <x v="1"/>
    <x v="18"/>
    <x v="17"/>
    <x v="80"/>
    <x v="81"/>
    <x v="4"/>
    <x v="1"/>
    <x v="1088"/>
    <x v="251"/>
    <x v="266"/>
    <x v="28"/>
    <x v="840"/>
    <x v="49"/>
    <x v="7"/>
    <n v="50"/>
    <n v="600"/>
    <n v="48.5"/>
    <n v="582"/>
  </r>
  <r>
    <x v="1"/>
    <x v="18"/>
    <x v="17"/>
    <x v="80"/>
    <x v="81"/>
    <x v="4"/>
    <x v="1"/>
    <x v="1089"/>
    <x v="252"/>
    <x v="267"/>
    <x v="31"/>
    <x v="841"/>
    <x v="22"/>
    <x v="7"/>
    <n v="31"/>
    <n v="1550"/>
    <n v="30.07"/>
    <n v="1503.5"/>
  </r>
  <r>
    <x v="1"/>
    <x v="18"/>
    <x v="17"/>
    <x v="80"/>
    <x v="81"/>
    <x v="4"/>
    <x v="0"/>
    <x v="1090"/>
    <x v="253"/>
    <x v="268"/>
    <x v="23"/>
    <x v="842"/>
    <x v="0"/>
    <x v="0"/>
    <m/>
    <m/>
    <m/>
    <m/>
  </r>
  <r>
    <x v="1"/>
    <x v="18"/>
    <x v="17"/>
    <x v="80"/>
    <x v="81"/>
    <x v="4"/>
    <x v="1"/>
    <x v="1091"/>
    <x v="252"/>
    <x v="267"/>
    <x v="36"/>
    <x v="843"/>
    <x v="137"/>
    <x v="7"/>
    <n v="398"/>
    <n v="28656"/>
    <n v="386.06"/>
    <n v="27796.32"/>
  </r>
  <r>
    <x v="1"/>
    <x v="18"/>
    <x v="17"/>
    <x v="80"/>
    <x v="81"/>
    <x v="4"/>
    <x v="0"/>
    <x v="1092"/>
    <x v="254"/>
    <x v="269"/>
    <x v="23"/>
    <x v="844"/>
    <x v="0"/>
    <x v="0"/>
    <m/>
    <m/>
    <m/>
    <m/>
  </r>
  <r>
    <x v="1"/>
    <x v="18"/>
    <x v="17"/>
    <x v="80"/>
    <x v="81"/>
    <x v="4"/>
    <x v="1"/>
    <x v="1093"/>
    <x v="252"/>
    <x v="267"/>
    <x v="32"/>
    <x v="845"/>
    <x v="11"/>
    <x v="4"/>
    <n v="465"/>
    <n v="3720"/>
    <n v="451.05"/>
    <n v="3608.4"/>
  </r>
  <r>
    <x v="1"/>
    <x v="18"/>
    <x v="17"/>
    <x v="81"/>
    <x v="82"/>
    <x v="4"/>
    <x v="0"/>
    <x v="1094"/>
    <x v="255"/>
    <x v="270"/>
    <x v="23"/>
    <x v="846"/>
    <x v="0"/>
    <x v="0"/>
    <m/>
    <m/>
    <m/>
    <m/>
  </r>
  <r>
    <x v="1"/>
    <x v="18"/>
    <x v="17"/>
    <x v="81"/>
    <x v="82"/>
    <x v="4"/>
    <x v="0"/>
    <x v="1095"/>
    <x v="256"/>
    <x v="271"/>
    <x v="23"/>
    <x v="847"/>
    <x v="0"/>
    <x v="0"/>
    <m/>
    <m/>
    <m/>
    <m/>
  </r>
  <r>
    <x v="1"/>
    <x v="18"/>
    <x v="17"/>
    <x v="81"/>
    <x v="82"/>
    <x v="4"/>
    <x v="1"/>
    <x v="1096"/>
    <x v="255"/>
    <x v="270"/>
    <x v="33"/>
    <x v="848"/>
    <x v="4"/>
    <x v="4"/>
    <n v="3983"/>
    <n v="3983"/>
    <n v="3863.5099999999998"/>
    <n v="3863.5099999999998"/>
  </r>
  <r>
    <x v="1"/>
    <x v="18"/>
    <x v="17"/>
    <x v="82"/>
    <x v="83"/>
    <x v="4"/>
    <x v="0"/>
    <x v="1097"/>
    <x v="257"/>
    <x v="272"/>
    <x v="23"/>
    <x v="849"/>
    <x v="0"/>
    <x v="0"/>
    <m/>
    <m/>
    <m/>
    <m/>
  </r>
  <r>
    <x v="1"/>
    <x v="18"/>
    <x v="17"/>
    <x v="82"/>
    <x v="83"/>
    <x v="4"/>
    <x v="0"/>
    <x v="1098"/>
    <x v="258"/>
    <x v="273"/>
    <x v="23"/>
    <x v="850"/>
    <x v="0"/>
    <x v="0"/>
    <m/>
    <m/>
    <m/>
    <m/>
  </r>
  <r>
    <x v="1"/>
    <x v="18"/>
    <x v="17"/>
    <x v="82"/>
    <x v="83"/>
    <x v="4"/>
    <x v="1"/>
    <x v="1099"/>
    <x v="257"/>
    <x v="272"/>
    <x v="34"/>
    <x v="851"/>
    <x v="4"/>
    <x v="4"/>
    <n v="1534"/>
    <n v="1534"/>
    <n v="1487.98"/>
    <n v="1487.98"/>
  </r>
  <r>
    <x v="1"/>
    <x v="18"/>
    <x v="17"/>
    <x v="82"/>
    <x v="83"/>
    <x v="4"/>
    <x v="0"/>
    <x v="1100"/>
    <x v="259"/>
    <x v="274"/>
    <x v="23"/>
    <x v="852"/>
    <x v="0"/>
    <x v="0"/>
    <m/>
    <m/>
    <m/>
    <m/>
  </r>
  <r>
    <x v="1"/>
    <x v="18"/>
    <x v="17"/>
    <x v="82"/>
    <x v="83"/>
    <x v="4"/>
    <x v="1"/>
    <x v="1101"/>
    <x v="257"/>
    <x v="272"/>
    <x v="25"/>
    <x v="853"/>
    <x v="4"/>
    <x v="4"/>
    <n v="1534"/>
    <n v="1534"/>
    <n v="1487.98"/>
    <n v="1487.98"/>
  </r>
  <r>
    <x v="1"/>
    <x v="18"/>
    <x v="17"/>
    <x v="82"/>
    <x v="83"/>
    <x v="4"/>
    <x v="1"/>
    <x v="1102"/>
    <x v="259"/>
    <x v="274"/>
    <x v="26"/>
    <x v="854"/>
    <x v="4"/>
    <x v="4"/>
    <m/>
    <n v="0"/>
    <n v="0"/>
    <n v="0"/>
  </r>
  <r>
    <x v="1"/>
    <x v="18"/>
    <x v="17"/>
    <x v="82"/>
    <x v="83"/>
    <x v="4"/>
    <x v="1"/>
    <x v="1103"/>
    <x v="257"/>
    <x v="272"/>
    <x v="26"/>
    <x v="855"/>
    <x v="4"/>
    <x v="4"/>
    <n v="2131"/>
    <n v="2131"/>
    <n v="2067.0700000000002"/>
    <n v="2067.0700000000002"/>
  </r>
  <r>
    <x v="1"/>
    <x v="18"/>
    <x v="17"/>
    <x v="82"/>
    <x v="83"/>
    <x v="4"/>
    <x v="1"/>
    <x v="1104"/>
    <x v="259"/>
    <x v="274"/>
    <x v="27"/>
    <x v="856"/>
    <x v="4"/>
    <x v="4"/>
    <n v="1374"/>
    <n v="1374"/>
    <n v="1332.78"/>
    <n v="1332.78"/>
  </r>
  <r>
    <x v="1"/>
    <x v="18"/>
    <x v="17"/>
    <x v="82"/>
    <x v="83"/>
    <x v="4"/>
    <x v="1"/>
    <x v="1105"/>
    <x v="257"/>
    <x v="272"/>
    <x v="28"/>
    <x v="857"/>
    <x v="4"/>
    <x v="4"/>
    <n v="1175"/>
    <n v="1175"/>
    <n v="1139.75"/>
    <n v="1139.75"/>
  </r>
  <r>
    <x v="1"/>
    <x v="18"/>
    <x v="17"/>
    <x v="82"/>
    <x v="83"/>
    <x v="4"/>
    <x v="0"/>
    <x v="1106"/>
    <x v="260"/>
    <x v="275"/>
    <x v="23"/>
    <x v="858"/>
    <x v="0"/>
    <x v="0"/>
    <m/>
    <m/>
    <m/>
    <m/>
  </r>
  <r>
    <x v="1"/>
    <x v="18"/>
    <x v="17"/>
    <x v="82"/>
    <x v="83"/>
    <x v="4"/>
    <x v="1"/>
    <x v="1107"/>
    <x v="257"/>
    <x v="272"/>
    <x v="36"/>
    <x v="859"/>
    <x v="4"/>
    <x v="4"/>
    <m/>
    <n v="0"/>
    <n v="0"/>
    <n v="0"/>
  </r>
  <r>
    <x v="1"/>
    <x v="18"/>
    <x v="17"/>
    <x v="82"/>
    <x v="83"/>
    <x v="4"/>
    <x v="1"/>
    <x v="1108"/>
    <x v="260"/>
    <x v="275"/>
    <x v="32"/>
    <x v="860"/>
    <x v="4"/>
    <x v="4"/>
    <m/>
    <n v="0"/>
    <n v="0"/>
    <n v="0"/>
  </r>
  <r>
    <x v="1"/>
    <x v="18"/>
    <x v="17"/>
    <x v="82"/>
    <x v="83"/>
    <x v="4"/>
    <x v="1"/>
    <x v="1109"/>
    <x v="257"/>
    <x v="272"/>
    <x v="33"/>
    <x v="861"/>
    <x v="4"/>
    <x v="4"/>
    <m/>
    <n v="0"/>
    <n v="0"/>
    <n v="0"/>
  </r>
  <r>
    <x v="1"/>
    <x v="18"/>
    <x v="17"/>
    <x v="82"/>
    <x v="83"/>
    <x v="4"/>
    <x v="1"/>
    <x v="1110"/>
    <x v="260"/>
    <x v="275"/>
    <x v="34"/>
    <x v="862"/>
    <x v="4"/>
    <x v="4"/>
    <m/>
    <n v="0"/>
    <n v="0"/>
    <n v="0"/>
  </r>
  <r>
    <x v="1"/>
    <x v="18"/>
    <x v="17"/>
    <x v="82"/>
    <x v="83"/>
    <x v="4"/>
    <x v="1"/>
    <x v="1111"/>
    <x v="257"/>
    <x v="272"/>
    <x v="31"/>
    <x v="863"/>
    <x v="4"/>
    <x v="4"/>
    <n v="870"/>
    <n v="870"/>
    <n v="843.9"/>
    <n v="843.9"/>
  </r>
  <r>
    <x v="1"/>
    <x v="18"/>
    <x v="17"/>
    <x v="82"/>
    <x v="83"/>
    <x v="4"/>
    <x v="1"/>
    <x v="1112"/>
    <x v="260"/>
    <x v="275"/>
    <x v="36"/>
    <x v="864"/>
    <x v="4"/>
    <x v="4"/>
    <n v="471"/>
    <n v="471"/>
    <n v="456.87"/>
    <n v="456.87"/>
  </r>
  <r>
    <x v="1"/>
    <x v="18"/>
    <x v="17"/>
    <x v="82"/>
    <x v="83"/>
    <x v="4"/>
    <x v="1"/>
    <x v="1113"/>
    <x v="257"/>
    <x v="272"/>
    <x v="49"/>
    <x v="865"/>
    <x v="4"/>
    <x v="4"/>
    <m/>
    <n v="0"/>
    <n v="0"/>
    <n v="0"/>
  </r>
  <r>
    <x v="1"/>
    <x v="18"/>
    <x v="17"/>
    <x v="82"/>
    <x v="83"/>
    <x v="4"/>
    <x v="1"/>
    <x v="1114"/>
    <x v="260"/>
    <x v="275"/>
    <x v="51"/>
    <x v="866"/>
    <x v="4"/>
    <x v="4"/>
    <m/>
    <n v="0"/>
    <n v="0"/>
    <n v="0"/>
  </r>
  <r>
    <x v="1"/>
    <x v="18"/>
    <x v="17"/>
    <x v="82"/>
    <x v="83"/>
    <x v="4"/>
    <x v="1"/>
    <x v="1115"/>
    <x v="257"/>
    <x v="272"/>
    <x v="50"/>
    <x v="867"/>
    <x v="4"/>
    <x v="4"/>
    <m/>
    <n v="0"/>
    <n v="0"/>
    <n v="0"/>
  </r>
  <r>
    <x v="1"/>
    <x v="18"/>
    <x v="17"/>
    <x v="82"/>
    <x v="83"/>
    <x v="4"/>
    <x v="1"/>
    <x v="1116"/>
    <x v="260"/>
    <x v="275"/>
    <x v="52"/>
    <x v="868"/>
    <x v="4"/>
    <x v="4"/>
    <m/>
    <n v="0"/>
    <n v="0"/>
    <n v="0"/>
  </r>
  <r>
    <x v="1"/>
    <x v="18"/>
    <x v="17"/>
    <x v="82"/>
    <x v="83"/>
    <x v="4"/>
    <x v="1"/>
    <x v="1117"/>
    <x v="257"/>
    <x v="272"/>
    <x v="58"/>
    <x v="869"/>
    <x v="4"/>
    <x v="4"/>
    <m/>
    <n v="0"/>
    <n v="0"/>
    <n v="0"/>
  </r>
  <r>
    <x v="1"/>
    <x v="18"/>
    <x v="17"/>
    <x v="82"/>
    <x v="83"/>
    <x v="4"/>
    <x v="1"/>
    <x v="1118"/>
    <x v="260"/>
    <x v="275"/>
    <x v="59"/>
    <x v="870"/>
    <x v="4"/>
    <x v="4"/>
    <m/>
    <n v="0"/>
    <n v="0"/>
    <n v="0"/>
  </r>
  <r>
    <x v="1"/>
    <x v="18"/>
    <x v="17"/>
    <x v="82"/>
    <x v="83"/>
    <x v="4"/>
    <x v="1"/>
    <x v="1119"/>
    <x v="257"/>
    <x v="272"/>
    <x v="32"/>
    <x v="871"/>
    <x v="4"/>
    <x v="4"/>
    <n v="524"/>
    <n v="524"/>
    <n v="508.28"/>
    <n v="508.28"/>
  </r>
  <r>
    <x v="1"/>
    <x v="18"/>
    <x v="17"/>
    <x v="82"/>
    <x v="83"/>
    <x v="4"/>
    <x v="1"/>
    <x v="1120"/>
    <x v="260"/>
    <x v="275"/>
    <x v="33"/>
    <x v="872"/>
    <x v="4"/>
    <x v="4"/>
    <n v="336"/>
    <n v="336"/>
    <n v="325.92"/>
    <n v="325.92"/>
  </r>
  <r>
    <x v="1"/>
    <x v="18"/>
    <x v="17"/>
    <x v="82"/>
    <x v="83"/>
    <x v="4"/>
    <x v="1"/>
    <x v="1121"/>
    <x v="257"/>
    <x v="272"/>
    <x v="25"/>
    <x v="873"/>
    <x v="4"/>
    <x v="4"/>
    <m/>
    <n v="0"/>
    <n v="0"/>
    <n v="0"/>
  </r>
  <r>
    <x v="1"/>
    <x v="18"/>
    <x v="17"/>
    <x v="82"/>
    <x v="83"/>
    <x v="4"/>
    <x v="1"/>
    <x v="1122"/>
    <x v="260"/>
    <x v="275"/>
    <x v="26"/>
    <x v="874"/>
    <x v="4"/>
    <x v="4"/>
    <m/>
    <n v="0"/>
    <n v="0"/>
    <n v="0"/>
  </r>
  <r>
    <x v="1"/>
    <x v="18"/>
    <x v="17"/>
    <x v="82"/>
    <x v="83"/>
    <x v="4"/>
    <x v="1"/>
    <x v="1123"/>
    <x v="257"/>
    <x v="272"/>
    <x v="27"/>
    <x v="875"/>
    <x v="4"/>
    <x v="4"/>
    <m/>
    <n v="0"/>
    <n v="0"/>
    <n v="0"/>
  </r>
  <r>
    <x v="1"/>
    <x v="18"/>
    <x v="17"/>
    <x v="82"/>
    <x v="83"/>
    <x v="4"/>
    <x v="1"/>
    <x v="1124"/>
    <x v="260"/>
    <x v="275"/>
    <x v="28"/>
    <x v="876"/>
    <x v="4"/>
    <x v="4"/>
    <m/>
    <n v="0"/>
    <n v="0"/>
    <n v="0"/>
  </r>
  <r>
    <x v="1"/>
    <x v="18"/>
    <x v="17"/>
    <x v="83"/>
    <x v="84"/>
    <x v="4"/>
    <x v="0"/>
    <x v="1125"/>
    <x v="261"/>
    <x v="276"/>
    <x v="23"/>
    <x v="877"/>
    <x v="0"/>
    <x v="0"/>
    <m/>
    <m/>
    <m/>
    <m/>
  </r>
  <r>
    <x v="1"/>
    <x v="18"/>
    <x v="17"/>
    <x v="83"/>
    <x v="84"/>
    <x v="4"/>
    <x v="1"/>
    <x v="1126"/>
    <x v="260"/>
    <x v="275"/>
    <x v="25"/>
    <x v="878"/>
    <x v="4"/>
    <x v="4"/>
    <n v="1726"/>
    <n v="1726"/>
    <n v="1674.22"/>
    <n v="1674.22"/>
  </r>
  <r>
    <x v="1"/>
    <x v="18"/>
    <x v="17"/>
    <x v="84"/>
    <x v="85"/>
    <x v="4"/>
    <x v="0"/>
    <x v="1127"/>
    <x v="262"/>
    <x v="277"/>
    <x v="23"/>
    <x v="879"/>
    <x v="0"/>
    <x v="0"/>
    <m/>
    <m/>
    <m/>
    <m/>
  </r>
  <r>
    <x v="1"/>
    <x v="18"/>
    <x v="17"/>
    <x v="84"/>
    <x v="85"/>
    <x v="4"/>
    <x v="0"/>
    <x v="1128"/>
    <x v="263"/>
    <x v="278"/>
    <x v="23"/>
    <x v="880"/>
    <x v="0"/>
    <x v="0"/>
    <m/>
    <m/>
    <m/>
    <m/>
  </r>
  <r>
    <x v="1"/>
    <x v="18"/>
    <x v="17"/>
    <x v="84"/>
    <x v="85"/>
    <x v="4"/>
    <x v="1"/>
    <x v="1129"/>
    <x v="262"/>
    <x v="277"/>
    <x v="26"/>
    <x v="881"/>
    <x v="21"/>
    <x v="4"/>
    <n v="3"/>
    <n v="90"/>
    <n v="2.91"/>
    <n v="87.300000000000011"/>
  </r>
  <r>
    <x v="1"/>
    <x v="18"/>
    <x v="17"/>
    <x v="84"/>
    <x v="85"/>
    <x v="4"/>
    <x v="1"/>
    <x v="1130"/>
    <x v="263"/>
    <x v="278"/>
    <x v="27"/>
    <x v="882"/>
    <x v="49"/>
    <x v="4"/>
    <n v="3"/>
    <n v="36"/>
    <n v="2.91"/>
    <n v="34.92"/>
  </r>
  <r>
    <x v="1"/>
    <x v="18"/>
    <x v="17"/>
    <x v="84"/>
    <x v="85"/>
    <x v="4"/>
    <x v="1"/>
    <x v="1131"/>
    <x v="262"/>
    <x v="277"/>
    <x v="28"/>
    <x v="883"/>
    <x v="19"/>
    <x v="4"/>
    <n v="5"/>
    <n v="30"/>
    <n v="4.8499999999999996"/>
    <n v="29.099999999999998"/>
  </r>
  <r>
    <x v="1"/>
    <x v="18"/>
    <x v="17"/>
    <x v="84"/>
    <x v="85"/>
    <x v="4"/>
    <x v="1"/>
    <x v="1132"/>
    <x v="263"/>
    <x v="278"/>
    <x v="31"/>
    <x v="884"/>
    <x v="11"/>
    <x v="4"/>
    <n v="9"/>
    <n v="72"/>
    <n v="8.73"/>
    <n v="69.84"/>
  </r>
  <r>
    <x v="1"/>
    <x v="18"/>
    <x v="17"/>
    <x v="84"/>
    <x v="85"/>
    <x v="4"/>
    <x v="1"/>
    <x v="1133"/>
    <x v="262"/>
    <x v="277"/>
    <x v="36"/>
    <x v="885"/>
    <x v="25"/>
    <x v="4"/>
    <n v="9"/>
    <n v="18"/>
    <n v="8.73"/>
    <n v="17.46"/>
  </r>
  <r>
    <x v="1"/>
    <x v="18"/>
    <x v="17"/>
    <x v="84"/>
    <x v="85"/>
    <x v="4"/>
    <x v="1"/>
    <x v="1134"/>
    <x v="263"/>
    <x v="278"/>
    <x v="48"/>
    <x v="886"/>
    <x v="15"/>
    <x v="4"/>
    <m/>
    <n v="0"/>
    <n v="0"/>
    <n v="0"/>
  </r>
  <r>
    <x v="1"/>
    <x v="18"/>
    <x v="17"/>
    <x v="84"/>
    <x v="85"/>
    <x v="4"/>
    <x v="0"/>
    <x v="1135"/>
    <x v="264"/>
    <x v="279"/>
    <x v="23"/>
    <x v="887"/>
    <x v="0"/>
    <x v="0"/>
    <m/>
    <m/>
    <m/>
    <m/>
  </r>
  <r>
    <x v="1"/>
    <x v="18"/>
    <x v="17"/>
    <x v="84"/>
    <x v="85"/>
    <x v="4"/>
    <x v="1"/>
    <x v="1136"/>
    <x v="263"/>
    <x v="278"/>
    <x v="32"/>
    <x v="888"/>
    <x v="41"/>
    <x v="4"/>
    <n v="22"/>
    <n v="748"/>
    <n v="21.34"/>
    <n v="725.56"/>
  </r>
  <r>
    <x v="1"/>
    <x v="18"/>
    <x v="17"/>
    <x v="84"/>
    <x v="85"/>
    <x v="4"/>
    <x v="1"/>
    <x v="1137"/>
    <x v="264"/>
    <x v="279"/>
    <x v="33"/>
    <x v="889"/>
    <x v="88"/>
    <x v="4"/>
    <n v="27"/>
    <n v="432"/>
    <n v="26.189999999999998"/>
    <n v="419.03999999999996"/>
  </r>
  <r>
    <x v="1"/>
    <x v="18"/>
    <x v="17"/>
    <x v="84"/>
    <x v="85"/>
    <x v="4"/>
    <x v="1"/>
    <x v="1138"/>
    <x v="263"/>
    <x v="278"/>
    <x v="34"/>
    <x v="890"/>
    <x v="88"/>
    <x v="4"/>
    <n v="33"/>
    <n v="528"/>
    <n v="32.01"/>
    <n v="512.16"/>
  </r>
  <r>
    <x v="1"/>
    <x v="18"/>
    <x v="17"/>
    <x v="84"/>
    <x v="85"/>
    <x v="4"/>
    <x v="1"/>
    <x v="1139"/>
    <x v="264"/>
    <x v="279"/>
    <x v="37"/>
    <x v="891"/>
    <x v="4"/>
    <x v="4"/>
    <n v="57"/>
    <n v="57"/>
    <n v="55.29"/>
    <n v="55.29"/>
  </r>
  <r>
    <x v="1"/>
    <x v="18"/>
    <x v="17"/>
    <x v="84"/>
    <x v="85"/>
    <x v="4"/>
    <x v="1"/>
    <x v="1140"/>
    <x v="263"/>
    <x v="278"/>
    <x v="58"/>
    <x v="892"/>
    <x v="25"/>
    <x v="4"/>
    <m/>
    <n v="0"/>
    <n v="0"/>
    <n v="0"/>
  </r>
  <r>
    <x v="1"/>
    <x v="18"/>
    <x v="17"/>
    <x v="84"/>
    <x v="85"/>
    <x v="4"/>
    <x v="1"/>
    <x v="1141"/>
    <x v="264"/>
    <x v="279"/>
    <x v="25"/>
    <x v="893"/>
    <x v="4"/>
    <x v="4"/>
    <m/>
    <n v="0"/>
    <n v="0"/>
    <n v="0"/>
  </r>
  <r>
    <x v="1"/>
    <x v="18"/>
    <x v="17"/>
    <x v="84"/>
    <x v="85"/>
    <x v="4"/>
    <x v="0"/>
    <x v="1142"/>
    <x v="265"/>
    <x v="280"/>
    <x v="23"/>
    <x v="894"/>
    <x v="0"/>
    <x v="0"/>
    <m/>
    <m/>
    <m/>
    <m/>
  </r>
  <r>
    <x v="1"/>
    <x v="18"/>
    <x v="17"/>
    <x v="84"/>
    <x v="85"/>
    <x v="4"/>
    <x v="1"/>
    <x v="1143"/>
    <x v="264"/>
    <x v="279"/>
    <x v="25"/>
    <x v="895"/>
    <x v="138"/>
    <x v="4"/>
    <n v="29"/>
    <n v="754"/>
    <n v="28.13"/>
    <n v="731.38"/>
  </r>
  <r>
    <x v="1"/>
    <x v="18"/>
    <x v="17"/>
    <x v="84"/>
    <x v="85"/>
    <x v="4"/>
    <x v="1"/>
    <x v="1144"/>
    <x v="265"/>
    <x v="280"/>
    <x v="27"/>
    <x v="896"/>
    <x v="42"/>
    <x v="4"/>
    <m/>
    <n v="0"/>
    <n v="0"/>
    <n v="0"/>
  </r>
  <r>
    <x v="1"/>
    <x v="18"/>
    <x v="17"/>
    <x v="85"/>
    <x v="86"/>
    <x v="4"/>
    <x v="0"/>
    <x v="1145"/>
    <x v="266"/>
    <x v="281"/>
    <x v="23"/>
    <x v="897"/>
    <x v="0"/>
    <x v="0"/>
    <m/>
    <m/>
    <m/>
    <m/>
  </r>
  <r>
    <x v="1"/>
    <x v="18"/>
    <x v="17"/>
    <x v="85"/>
    <x v="86"/>
    <x v="4"/>
    <x v="0"/>
    <x v="1146"/>
    <x v="267"/>
    <x v="282"/>
    <x v="23"/>
    <x v="898"/>
    <x v="0"/>
    <x v="0"/>
    <m/>
    <m/>
    <m/>
    <m/>
  </r>
  <r>
    <x v="1"/>
    <x v="18"/>
    <x v="17"/>
    <x v="85"/>
    <x v="86"/>
    <x v="4"/>
    <x v="1"/>
    <x v="1147"/>
    <x v="266"/>
    <x v="281"/>
    <x v="26"/>
    <x v="899"/>
    <x v="80"/>
    <x v="4"/>
    <n v="62"/>
    <n v="930"/>
    <n v="60.14"/>
    <n v="902.1"/>
  </r>
  <r>
    <x v="1"/>
    <x v="18"/>
    <x v="17"/>
    <x v="85"/>
    <x v="86"/>
    <x v="4"/>
    <x v="1"/>
    <x v="1148"/>
    <x v="267"/>
    <x v="282"/>
    <x v="31"/>
    <x v="900"/>
    <x v="19"/>
    <x v="4"/>
    <m/>
    <n v="0"/>
    <n v="0"/>
    <n v="0"/>
  </r>
  <r>
    <x v="1"/>
    <x v="18"/>
    <x v="17"/>
    <x v="85"/>
    <x v="86"/>
    <x v="4"/>
    <x v="1"/>
    <x v="1149"/>
    <x v="266"/>
    <x v="281"/>
    <x v="36"/>
    <x v="901"/>
    <x v="13"/>
    <x v="4"/>
    <m/>
    <n v="0"/>
    <n v="0"/>
    <n v="0"/>
  </r>
  <r>
    <x v="1"/>
    <x v="18"/>
    <x v="17"/>
    <x v="85"/>
    <x v="86"/>
    <x v="4"/>
    <x v="1"/>
    <x v="1150"/>
    <x v="267"/>
    <x v="282"/>
    <x v="27"/>
    <x v="902"/>
    <x v="25"/>
    <x v="4"/>
    <n v="62"/>
    <n v="124"/>
    <n v="60.14"/>
    <n v="120.28"/>
  </r>
  <r>
    <x v="1"/>
    <x v="18"/>
    <x v="17"/>
    <x v="85"/>
    <x v="86"/>
    <x v="4"/>
    <x v="1"/>
    <x v="1151"/>
    <x v="266"/>
    <x v="281"/>
    <x v="33"/>
    <x v="903"/>
    <x v="13"/>
    <x v="4"/>
    <m/>
    <n v="0"/>
    <n v="0"/>
    <n v="0"/>
  </r>
  <r>
    <x v="1"/>
    <x v="18"/>
    <x v="17"/>
    <x v="85"/>
    <x v="86"/>
    <x v="4"/>
    <x v="1"/>
    <x v="1152"/>
    <x v="267"/>
    <x v="282"/>
    <x v="34"/>
    <x v="904"/>
    <x v="13"/>
    <x v="4"/>
    <m/>
    <n v="0"/>
    <n v="0"/>
    <n v="0"/>
  </r>
  <r>
    <x v="1"/>
    <x v="18"/>
    <x v="17"/>
    <x v="85"/>
    <x v="86"/>
    <x v="4"/>
    <x v="1"/>
    <x v="1153"/>
    <x v="266"/>
    <x v="281"/>
    <x v="37"/>
    <x v="905"/>
    <x v="4"/>
    <x v="4"/>
    <m/>
    <n v="0"/>
    <n v="0"/>
    <n v="0"/>
  </r>
  <r>
    <x v="1"/>
    <x v="18"/>
    <x v="17"/>
    <x v="85"/>
    <x v="86"/>
    <x v="4"/>
    <x v="1"/>
    <x v="1154"/>
    <x v="267"/>
    <x v="282"/>
    <x v="48"/>
    <x v="906"/>
    <x v="25"/>
    <x v="4"/>
    <m/>
    <n v="0"/>
    <n v="0"/>
    <n v="0"/>
  </r>
  <r>
    <x v="1"/>
    <x v="18"/>
    <x v="17"/>
    <x v="85"/>
    <x v="86"/>
    <x v="4"/>
    <x v="1"/>
    <x v="1155"/>
    <x v="266"/>
    <x v="281"/>
    <x v="49"/>
    <x v="907"/>
    <x v="4"/>
    <x v="4"/>
    <m/>
    <n v="0"/>
    <n v="0"/>
    <n v="0"/>
  </r>
  <r>
    <x v="1"/>
    <x v="18"/>
    <x v="17"/>
    <x v="85"/>
    <x v="86"/>
    <x v="4"/>
    <x v="1"/>
    <x v="1156"/>
    <x v="267"/>
    <x v="282"/>
    <x v="51"/>
    <x v="908"/>
    <x v="25"/>
    <x v="4"/>
    <n v="72"/>
    <n v="144"/>
    <n v="69.84"/>
    <n v="139.68"/>
  </r>
  <r>
    <x v="1"/>
    <x v="18"/>
    <x v="17"/>
    <x v="85"/>
    <x v="86"/>
    <x v="4"/>
    <x v="1"/>
    <x v="1157"/>
    <x v="266"/>
    <x v="281"/>
    <x v="50"/>
    <x v="909"/>
    <x v="13"/>
    <x v="4"/>
    <m/>
    <n v="0"/>
    <n v="0"/>
    <n v="0"/>
  </r>
  <r>
    <x v="1"/>
    <x v="18"/>
    <x v="17"/>
    <x v="85"/>
    <x v="86"/>
    <x v="4"/>
    <x v="1"/>
    <x v="1158"/>
    <x v="267"/>
    <x v="282"/>
    <x v="52"/>
    <x v="910"/>
    <x v="13"/>
    <x v="4"/>
    <m/>
    <n v="0"/>
    <n v="0"/>
    <n v="0"/>
  </r>
  <r>
    <x v="1"/>
    <x v="18"/>
    <x v="17"/>
    <x v="85"/>
    <x v="86"/>
    <x v="4"/>
    <x v="1"/>
    <x v="1159"/>
    <x v="266"/>
    <x v="281"/>
    <x v="25"/>
    <x v="911"/>
    <x v="4"/>
    <x v="4"/>
    <m/>
    <n v="0"/>
    <n v="0"/>
    <n v="0"/>
  </r>
  <r>
    <x v="1"/>
    <x v="18"/>
    <x v="17"/>
    <x v="85"/>
    <x v="86"/>
    <x v="4"/>
    <x v="0"/>
    <x v="1160"/>
    <x v="268"/>
    <x v="283"/>
    <x v="23"/>
    <x v="912"/>
    <x v="0"/>
    <x v="0"/>
    <m/>
    <m/>
    <m/>
    <m/>
  </r>
  <r>
    <x v="1"/>
    <x v="18"/>
    <x v="17"/>
    <x v="85"/>
    <x v="86"/>
    <x v="4"/>
    <x v="1"/>
    <x v="1161"/>
    <x v="266"/>
    <x v="281"/>
    <x v="25"/>
    <x v="900"/>
    <x v="4"/>
    <x v="4"/>
    <n v="62"/>
    <n v="62"/>
    <n v="60.14"/>
    <n v="60.14"/>
  </r>
  <r>
    <x v="1"/>
    <x v="18"/>
    <x v="17"/>
    <x v="85"/>
    <x v="86"/>
    <x v="4"/>
    <x v="1"/>
    <x v="1162"/>
    <x v="268"/>
    <x v="283"/>
    <x v="26"/>
    <x v="901"/>
    <x v="4"/>
    <x v="4"/>
    <n v="48"/>
    <n v="48"/>
    <n v="46.56"/>
    <n v="46.56"/>
  </r>
  <r>
    <x v="1"/>
    <x v="18"/>
    <x v="17"/>
    <x v="85"/>
    <x v="86"/>
    <x v="4"/>
    <x v="1"/>
    <x v="1163"/>
    <x v="266"/>
    <x v="281"/>
    <x v="27"/>
    <x v="913"/>
    <x v="4"/>
    <x v="4"/>
    <n v="69"/>
    <n v="69"/>
    <n v="66.929999999999993"/>
    <n v="66.929999999999993"/>
  </r>
  <r>
    <x v="1"/>
    <x v="18"/>
    <x v="17"/>
    <x v="85"/>
    <x v="86"/>
    <x v="4"/>
    <x v="1"/>
    <x v="1164"/>
    <x v="268"/>
    <x v="283"/>
    <x v="28"/>
    <x v="914"/>
    <x v="4"/>
    <x v="4"/>
    <n v="69"/>
    <n v="69"/>
    <n v="66.929999999999993"/>
    <n v="66.929999999999993"/>
  </r>
  <r>
    <x v="1"/>
    <x v="18"/>
    <x v="17"/>
    <x v="86"/>
    <x v="87"/>
    <x v="4"/>
    <x v="0"/>
    <x v="1165"/>
    <x v="269"/>
    <x v="284"/>
    <x v="23"/>
    <x v="915"/>
    <x v="0"/>
    <x v="0"/>
    <m/>
    <m/>
    <m/>
    <m/>
  </r>
  <r>
    <x v="1"/>
    <x v="18"/>
    <x v="17"/>
    <x v="86"/>
    <x v="87"/>
    <x v="4"/>
    <x v="0"/>
    <x v="1166"/>
    <x v="270"/>
    <x v="285"/>
    <x v="23"/>
    <x v="916"/>
    <x v="0"/>
    <x v="0"/>
    <m/>
    <m/>
    <m/>
    <m/>
  </r>
  <r>
    <x v="1"/>
    <x v="18"/>
    <x v="17"/>
    <x v="86"/>
    <x v="87"/>
    <x v="4"/>
    <x v="1"/>
    <x v="1167"/>
    <x v="269"/>
    <x v="284"/>
    <x v="31"/>
    <x v="917"/>
    <x v="4"/>
    <x v="4"/>
    <n v="33195"/>
    <n v="33195"/>
    <n v="32199.149999999998"/>
    <n v="32199.149999999998"/>
  </r>
  <r>
    <x v="1"/>
    <x v="18"/>
    <x v="17"/>
    <x v="86"/>
    <x v="87"/>
    <x v="4"/>
    <x v="1"/>
    <x v="1168"/>
    <x v="270"/>
    <x v="285"/>
    <x v="36"/>
    <x v="918"/>
    <x v="4"/>
    <x v="4"/>
    <n v="797"/>
    <n v="797"/>
    <n v="773.09"/>
    <n v="773.09"/>
  </r>
  <r>
    <x v="1"/>
    <x v="18"/>
    <x v="17"/>
    <x v="87"/>
    <x v="88"/>
    <x v="4"/>
    <x v="0"/>
    <x v="1169"/>
    <x v="271"/>
    <x v="286"/>
    <x v="23"/>
    <x v="919"/>
    <x v="0"/>
    <x v="0"/>
    <m/>
    <m/>
    <m/>
    <m/>
  </r>
  <r>
    <x v="1"/>
    <x v="18"/>
    <x v="17"/>
    <x v="87"/>
    <x v="88"/>
    <x v="4"/>
    <x v="0"/>
    <x v="1170"/>
    <x v="272"/>
    <x v="287"/>
    <x v="23"/>
    <x v="920"/>
    <x v="0"/>
    <x v="0"/>
    <m/>
    <m/>
    <m/>
    <m/>
  </r>
  <r>
    <x v="1"/>
    <x v="18"/>
    <x v="17"/>
    <x v="87"/>
    <x v="88"/>
    <x v="4"/>
    <x v="0"/>
    <x v="1171"/>
    <x v="273"/>
    <x v="288"/>
    <x v="23"/>
    <x v="921"/>
    <x v="0"/>
    <x v="0"/>
    <m/>
    <m/>
    <m/>
    <m/>
  </r>
  <r>
    <x v="1"/>
    <x v="18"/>
    <x v="17"/>
    <x v="87"/>
    <x v="88"/>
    <x v="4"/>
    <x v="0"/>
    <x v="1172"/>
    <x v="274"/>
    <x v="289"/>
    <x v="23"/>
    <x v="922"/>
    <x v="0"/>
    <x v="0"/>
    <m/>
    <m/>
    <m/>
    <m/>
  </r>
  <r>
    <x v="1"/>
    <x v="18"/>
    <x v="17"/>
    <x v="87"/>
    <x v="88"/>
    <x v="4"/>
    <x v="1"/>
    <x v="1173"/>
    <x v="273"/>
    <x v="288"/>
    <x v="32"/>
    <x v="923"/>
    <x v="4"/>
    <x v="4"/>
    <n v="8750"/>
    <n v="8750"/>
    <n v="8487.5"/>
    <n v="8487.5"/>
  </r>
  <r>
    <x v="1"/>
    <x v="18"/>
    <x v="17"/>
    <x v="88"/>
    <x v="89"/>
    <x v="4"/>
    <x v="0"/>
    <x v="1174"/>
    <x v="275"/>
    <x v="290"/>
    <x v="23"/>
    <x v="924"/>
    <x v="0"/>
    <x v="0"/>
    <m/>
    <m/>
    <m/>
    <m/>
  </r>
  <r>
    <x v="1"/>
    <x v="18"/>
    <x v="17"/>
    <x v="88"/>
    <x v="89"/>
    <x v="4"/>
    <x v="0"/>
    <x v="1175"/>
    <x v="276"/>
    <x v="291"/>
    <x v="23"/>
    <x v="925"/>
    <x v="0"/>
    <x v="0"/>
    <m/>
    <m/>
    <m/>
    <m/>
  </r>
  <r>
    <x v="1"/>
    <x v="18"/>
    <x v="17"/>
    <x v="88"/>
    <x v="89"/>
    <x v="4"/>
    <x v="1"/>
    <x v="1176"/>
    <x v="275"/>
    <x v="290"/>
    <x v="25"/>
    <x v="926"/>
    <x v="4"/>
    <x v="4"/>
    <n v="3196"/>
    <n v="3196"/>
    <n v="3100.12"/>
    <n v="3100.12"/>
  </r>
  <r>
    <x v="1"/>
    <x v="18"/>
    <x v="17"/>
    <x v="89"/>
    <x v="90"/>
    <x v="4"/>
    <x v="0"/>
    <x v="1177"/>
    <x v="277"/>
    <x v="292"/>
    <x v="23"/>
    <x v="927"/>
    <x v="0"/>
    <x v="0"/>
    <m/>
    <n v="0"/>
    <m/>
    <m/>
  </r>
  <r>
    <x v="1"/>
    <x v="18"/>
    <x v="17"/>
    <x v="89"/>
    <x v="90"/>
    <x v="4"/>
    <x v="1"/>
    <x v="1178"/>
    <x v="275"/>
    <x v="290"/>
    <x v="26"/>
    <x v="928"/>
    <x v="4"/>
    <x v="2"/>
    <n v="5477"/>
    <n v="5477"/>
    <n v="5312.69"/>
    <n v="5312.69"/>
  </r>
  <r>
    <x v="1"/>
    <x v="18"/>
    <x v="17"/>
    <x v="90"/>
    <x v="91"/>
    <x v="4"/>
    <x v="0"/>
    <x v="1179"/>
    <x v="278"/>
    <x v="293"/>
    <x v="23"/>
    <x v="929"/>
    <x v="0"/>
    <x v="0"/>
    <m/>
    <n v="0"/>
    <m/>
    <m/>
  </r>
  <r>
    <x v="1"/>
    <x v="18"/>
    <x v="17"/>
    <x v="90"/>
    <x v="91"/>
    <x v="4"/>
    <x v="0"/>
    <x v="1180"/>
    <x v="279"/>
    <x v="294"/>
    <x v="23"/>
    <x v="930"/>
    <x v="0"/>
    <x v="0"/>
    <m/>
    <n v="0"/>
    <m/>
    <m/>
  </r>
  <r>
    <x v="1"/>
    <x v="18"/>
    <x v="17"/>
    <x v="90"/>
    <x v="91"/>
    <x v="4"/>
    <x v="1"/>
    <x v="1181"/>
    <x v="278"/>
    <x v="293"/>
    <x v="27"/>
    <x v="931"/>
    <x v="25"/>
    <x v="4"/>
    <n v="66"/>
    <n v="132"/>
    <n v="64.02"/>
    <n v="128.04"/>
  </r>
  <r>
    <x v="1"/>
    <x v="18"/>
    <x v="17"/>
    <x v="90"/>
    <x v="91"/>
    <x v="4"/>
    <x v="1"/>
    <x v="1182"/>
    <x v="279"/>
    <x v="294"/>
    <x v="28"/>
    <x v="932"/>
    <x v="11"/>
    <x v="4"/>
    <n v="66"/>
    <n v="528"/>
    <n v="64.02"/>
    <n v="512.16"/>
  </r>
  <r>
    <x v="1"/>
    <x v="18"/>
    <x v="17"/>
    <x v="90"/>
    <x v="91"/>
    <x v="4"/>
    <x v="1"/>
    <x v="1183"/>
    <x v="278"/>
    <x v="293"/>
    <x v="31"/>
    <x v="933"/>
    <x v="105"/>
    <x v="4"/>
    <n v="73"/>
    <n v="1679"/>
    <n v="70.81"/>
    <n v="1628.63"/>
  </r>
  <r>
    <x v="1"/>
    <x v="18"/>
    <x v="17"/>
    <x v="90"/>
    <x v="91"/>
    <x v="4"/>
    <x v="1"/>
    <x v="1184"/>
    <x v="279"/>
    <x v="294"/>
    <x v="36"/>
    <x v="934"/>
    <x v="13"/>
    <x v="4"/>
    <m/>
    <n v="0"/>
    <n v="0"/>
    <n v="0"/>
  </r>
  <r>
    <x v="1"/>
    <x v="18"/>
    <x v="17"/>
    <x v="90"/>
    <x v="91"/>
    <x v="4"/>
    <x v="1"/>
    <x v="1185"/>
    <x v="278"/>
    <x v="293"/>
    <x v="32"/>
    <x v="935"/>
    <x v="13"/>
    <x v="4"/>
    <m/>
    <n v="0"/>
    <n v="0"/>
    <n v="0"/>
  </r>
  <r>
    <x v="1"/>
    <x v="18"/>
    <x v="17"/>
    <x v="90"/>
    <x v="91"/>
    <x v="4"/>
    <x v="1"/>
    <x v="1186"/>
    <x v="279"/>
    <x v="294"/>
    <x v="36"/>
    <x v="936"/>
    <x v="139"/>
    <x v="4"/>
    <n v="66"/>
    <n v="2574"/>
    <n v="64.02"/>
    <n v="2496.7799999999997"/>
  </r>
  <r>
    <x v="1"/>
    <x v="18"/>
    <x v="17"/>
    <x v="90"/>
    <x v="91"/>
    <x v="4"/>
    <x v="1"/>
    <x v="1187"/>
    <x v="278"/>
    <x v="293"/>
    <x v="32"/>
    <x v="937"/>
    <x v="25"/>
    <x v="4"/>
    <n v="73"/>
    <n v="146"/>
    <n v="70.81"/>
    <n v="141.62"/>
  </r>
  <r>
    <x v="1"/>
    <x v="18"/>
    <x v="17"/>
    <x v="90"/>
    <x v="91"/>
    <x v="4"/>
    <x v="1"/>
    <x v="1188"/>
    <x v="279"/>
    <x v="294"/>
    <x v="33"/>
    <x v="938"/>
    <x v="83"/>
    <x v="4"/>
    <n v="66"/>
    <n v="726"/>
    <n v="64.02"/>
    <n v="704.21999999999991"/>
  </r>
  <r>
    <x v="1"/>
    <x v="18"/>
    <x v="17"/>
    <x v="90"/>
    <x v="91"/>
    <x v="4"/>
    <x v="1"/>
    <x v="1189"/>
    <x v="278"/>
    <x v="293"/>
    <x v="34"/>
    <x v="939"/>
    <x v="25"/>
    <x v="4"/>
    <n v="66"/>
    <n v="132"/>
    <n v="64.02"/>
    <n v="128.04"/>
  </r>
  <r>
    <x v="1"/>
    <x v="18"/>
    <x v="17"/>
    <x v="90"/>
    <x v="91"/>
    <x v="4"/>
    <x v="1"/>
    <x v="1190"/>
    <x v="279"/>
    <x v="294"/>
    <x v="49"/>
    <x v="940"/>
    <x v="80"/>
    <x v="4"/>
    <m/>
    <n v="0"/>
    <n v="0"/>
    <n v="0"/>
  </r>
  <r>
    <x v="1"/>
    <x v="18"/>
    <x v="17"/>
    <x v="90"/>
    <x v="91"/>
    <x v="4"/>
    <x v="1"/>
    <x v="1191"/>
    <x v="278"/>
    <x v="293"/>
    <x v="51"/>
    <x v="941"/>
    <x v="67"/>
    <x v="4"/>
    <m/>
    <n v="0"/>
    <n v="0"/>
    <n v="0"/>
  </r>
  <r>
    <x v="1"/>
    <x v="18"/>
    <x v="17"/>
    <x v="90"/>
    <x v="91"/>
    <x v="4"/>
    <x v="1"/>
    <x v="1192"/>
    <x v="279"/>
    <x v="294"/>
    <x v="50"/>
    <x v="942"/>
    <x v="55"/>
    <x v="4"/>
    <m/>
    <n v="0"/>
    <n v="0"/>
    <n v="0"/>
  </r>
  <r>
    <x v="1"/>
    <x v="18"/>
    <x v="17"/>
    <x v="90"/>
    <x v="91"/>
    <x v="4"/>
    <x v="1"/>
    <x v="1193"/>
    <x v="278"/>
    <x v="293"/>
    <x v="37"/>
    <x v="943"/>
    <x v="15"/>
    <x v="4"/>
    <n v="66"/>
    <n v="330"/>
    <n v="64.02"/>
    <n v="320.09999999999997"/>
  </r>
  <r>
    <x v="1"/>
    <x v="18"/>
    <x v="17"/>
    <x v="90"/>
    <x v="91"/>
    <x v="4"/>
    <x v="1"/>
    <x v="1194"/>
    <x v="279"/>
    <x v="294"/>
    <x v="25"/>
    <x v="944"/>
    <x v="13"/>
    <x v="4"/>
    <n v="120"/>
    <n v="360"/>
    <n v="116.39999999999999"/>
    <n v="349.2"/>
  </r>
  <r>
    <x v="1"/>
    <x v="18"/>
    <x v="17"/>
    <x v="90"/>
    <x v="91"/>
    <x v="4"/>
    <x v="1"/>
    <x v="1195"/>
    <x v="278"/>
    <x v="293"/>
    <x v="26"/>
    <x v="945"/>
    <x v="88"/>
    <x v="4"/>
    <m/>
    <n v="0"/>
    <n v="0"/>
    <n v="0"/>
  </r>
  <r>
    <x v="1"/>
    <x v="18"/>
    <x v="17"/>
    <x v="90"/>
    <x v="91"/>
    <x v="4"/>
    <x v="1"/>
    <x v="1196"/>
    <x v="279"/>
    <x v="294"/>
    <x v="26"/>
    <x v="946"/>
    <x v="19"/>
    <x v="4"/>
    <n v="135"/>
    <n v="810"/>
    <n v="130.94999999999999"/>
    <n v="785.69999999999993"/>
  </r>
  <r>
    <x v="1"/>
    <x v="18"/>
    <x v="17"/>
    <x v="90"/>
    <x v="91"/>
    <x v="4"/>
    <x v="1"/>
    <x v="1197"/>
    <x v="278"/>
    <x v="293"/>
    <x v="27"/>
    <x v="947"/>
    <x v="25"/>
    <x v="4"/>
    <n v="66"/>
    <n v="132"/>
    <n v="64.02"/>
    <n v="128.04"/>
  </r>
  <r>
    <x v="1"/>
    <x v="18"/>
    <x v="17"/>
    <x v="90"/>
    <x v="91"/>
    <x v="4"/>
    <x v="1"/>
    <x v="1198"/>
    <x v="279"/>
    <x v="294"/>
    <x v="28"/>
    <x v="948"/>
    <x v="14"/>
    <x v="4"/>
    <n v="73"/>
    <n v="730"/>
    <n v="70.81"/>
    <n v="708.1"/>
  </r>
  <r>
    <x v="1"/>
    <x v="18"/>
    <x v="17"/>
    <x v="90"/>
    <x v="91"/>
    <x v="4"/>
    <x v="1"/>
    <x v="1199"/>
    <x v="278"/>
    <x v="293"/>
    <x v="36"/>
    <x v="949"/>
    <x v="45"/>
    <x v="4"/>
    <m/>
    <n v="0"/>
    <n v="0"/>
    <n v="0"/>
  </r>
  <r>
    <x v="1"/>
    <x v="18"/>
    <x v="17"/>
    <x v="90"/>
    <x v="91"/>
    <x v="4"/>
    <x v="1"/>
    <x v="1200"/>
    <x v="279"/>
    <x v="294"/>
    <x v="32"/>
    <x v="950"/>
    <x v="82"/>
    <x v="7"/>
    <m/>
    <n v="0"/>
    <n v="0"/>
    <n v="0"/>
  </r>
  <r>
    <x v="1"/>
    <x v="18"/>
    <x v="17"/>
    <x v="90"/>
    <x v="91"/>
    <x v="4"/>
    <x v="0"/>
    <x v="1201"/>
    <x v="278"/>
    <x v="293"/>
    <x v="72"/>
    <x v="0"/>
    <x v="0"/>
    <x v="0"/>
    <s v="J.D"/>
    <n v="297724"/>
    <m/>
    <m/>
  </r>
  <r>
    <x v="1"/>
    <x v="18"/>
    <x v="17"/>
    <x v="2"/>
    <x v="2"/>
    <x v="0"/>
    <x v="2"/>
    <x v="1202"/>
    <x v="279"/>
    <x v="294"/>
    <x v="30"/>
    <x v="0"/>
    <x v="0"/>
    <x v="0"/>
    <m/>
    <m/>
    <m/>
    <m/>
  </r>
  <r>
    <x v="1"/>
    <x v="19"/>
    <x v="18"/>
    <x v="91"/>
    <x v="92"/>
    <x v="4"/>
    <x v="0"/>
    <x v="1203"/>
    <x v="278"/>
    <x v="293"/>
    <x v="73"/>
    <x v="0"/>
    <x v="0"/>
    <x v="0"/>
    <m/>
    <m/>
    <m/>
    <m/>
  </r>
  <r>
    <x v="1"/>
    <x v="19"/>
    <x v="18"/>
    <x v="91"/>
    <x v="92"/>
    <x v="4"/>
    <x v="0"/>
    <x v="1204"/>
    <x v="279"/>
    <x v="294"/>
    <x v="74"/>
    <x v="0"/>
    <x v="0"/>
    <x v="0"/>
    <m/>
    <m/>
    <m/>
    <m/>
  </r>
  <r>
    <x v="1"/>
    <x v="19"/>
    <x v="18"/>
    <x v="91"/>
    <x v="92"/>
    <x v="4"/>
    <x v="0"/>
    <x v="1205"/>
    <x v="278"/>
    <x v="293"/>
    <x v="24"/>
    <x v="31"/>
    <x v="3"/>
    <x v="1"/>
    <s v="Rate"/>
    <s v="Amount"/>
    <m/>
    <m/>
  </r>
  <r>
    <x v="1"/>
    <x v="19"/>
    <x v="18"/>
    <x v="91"/>
    <x v="92"/>
    <x v="4"/>
    <x v="0"/>
    <x v="1206"/>
    <x v="279"/>
    <x v="294"/>
    <x v="23"/>
    <x v="0"/>
    <x v="0"/>
    <x v="0"/>
    <m/>
    <s v="J.D"/>
    <m/>
    <m/>
  </r>
  <r>
    <x v="1"/>
    <x v="19"/>
    <x v="18"/>
    <x v="91"/>
    <x v="92"/>
    <x v="4"/>
    <x v="0"/>
    <x v="1207"/>
    <x v="280"/>
    <x v="295"/>
    <x v="23"/>
    <x v="951"/>
    <x v="0"/>
    <x v="0"/>
    <m/>
    <m/>
    <m/>
    <m/>
  </r>
  <r>
    <x v="1"/>
    <x v="19"/>
    <x v="18"/>
    <x v="91"/>
    <x v="92"/>
    <x v="4"/>
    <x v="0"/>
    <x v="1208"/>
    <x v="281"/>
    <x v="296"/>
    <x v="23"/>
    <x v="952"/>
    <x v="0"/>
    <x v="0"/>
    <m/>
    <m/>
    <m/>
    <m/>
  </r>
  <r>
    <x v="1"/>
    <x v="19"/>
    <x v="18"/>
    <x v="91"/>
    <x v="92"/>
    <x v="4"/>
    <x v="0"/>
    <x v="1209"/>
    <x v="282"/>
    <x v="297"/>
    <x v="23"/>
    <x v="953"/>
    <x v="0"/>
    <x v="0"/>
    <m/>
    <m/>
    <m/>
    <m/>
  </r>
  <r>
    <x v="1"/>
    <x v="19"/>
    <x v="18"/>
    <x v="91"/>
    <x v="92"/>
    <x v="4"/>
    <x v="1"/>
    <x v="1210"/>
    <x v="281"/>
    <x v="296"/>
    <x v="25"/>
    <x v="954"/>
    <x v="97"/>
    <x v="7"/>
    <n v="15"/>
    <n v="2250"/>
    <n v="14.549999999999999"/>
    <n v="2182.5"/>
  </r>
  <r>
    <x v="1"/>
    <x v="19"/>
    <x v="18"/>
    <x v="91"/>
    <x v="92"/>
    <x v="4"/>
    <x v="1"/>
    <x v="1211"/>
    <x v="282"/>
    <x v="297"/>
    <x v="26"/>
    <x v="955"/>
    <x v="15"/>
    <x v="7"/>
    <n v="15"/>
    <n v="75"/>
    <n v="14.549999999999999"/>
    <n v="72.75"/>
  </r>
  <r>
    <x v="1"/>
    <x v="19"/>
    <x v="18"/>
    <x v="92"/>
    <x v="93"/>
    <x v="4"/>
    <x v="0"/>
    <x v="1212"/>
    <x v="283"/>
    <x v="298"/>
    <x v="23"/>
    <x v="956"/>
    <x v="0"/>
    <x v="0"/>
    <m/>
    <m/>
    <m/>
    <m/>
  </r>
  <r>
    <x v="1"/>
    <x v="19"/>
    <x v="18"/>
    <x v="92"/>
    <x v="93"/>
    <x v="4"/>
    <x v="0"/>
    <x v="1213"/>
    <x v="284"/>
    <x v="299"/>
    <x v="23"/>
    <x v="957"/>
    <x v="0"/>
    <x v="0"/>
    <m/>
    <m/>
    <m/>
    <m/>
  </r>
  <r>
    <x v="1"/>
    <x v="19"/>
    <x v="18"/>
    <x v="92"/>
    <x v="93"/>
    <x v="4"/>
    <x v="0"/>
    <x v="1214"/>
    <x v="285"/>
    <x v="300"/>
    <x v="23"/>
    <x v="958"/>
    <x v="0"/>
    <x v="0"/>
    <m/>
    <m/>
    <m/>
    <m/>
  </r>
  <r>
    <x v="1"/>
    <x v="19"/>
    <x v="18"/>
    <x v="92"/>
    <x v="93"/>
    <x v="4"/>
    <x v="1"/>
    <x v="1215"/>
    <x v="284"/>
    <x v="299"/>
    <x v="25"/>
    <x v="959"/>
    <x v="4"/>
    <x v="4"/>
    <n v="2656"/>
    <n v="2656"/>
    <n v="2576.3199999999997"/>
    <n v="2576.3199999999997"/>
  </r>
  <r>
    <x v="1"/>
    <x v="19"/>
    <x v="18"/>
    <x v="93"/>
    <x v="94"/>
    <x v="4"/>
    <x v="0"/>
    <x v="1216"/>
    <x v="286"/>
    <x v="301"/>
    <x v="23"/>
    <x v="960"/>
    <x v="0"/>
    <x v="0"/>
    <m/>
    <m/>
    <m/>
    <m/>
  </r>
  <r>
    <x v="1"/>
    <x v="19"/>
    <x v="18"/>
    <x v="93"/>
    <x v="94"/>
    <x v="4"/>
    <x v="0"/>
    <x v="1217"/>
    <x v="287"/>
    <x v="302"/>
    <x v="23"/>
    <x v="961"/>
    <x v="0"/>
    <x v="0"/>
    <m/>
    <m/>
    <m/>
    <m/>
  </r>
  <r>
    <x v="1"/>
    <x v="19"/>
    <x v="18"/>
    <x v="93"/>
    <x v="94"/>
    <x v="4"/>
    <x v="0"/>
    <x v="1218"/>
    <x v="288"/>
    <x v="303"/>
    <x v="23"/>
    <x v="962"/>
    <x v="0"/>
    <x v="0"/>
    <m/>
    <m/>
    <m/>
    <m/>
  </r>
  <r>
    <x v="1"/>
    <x v="19"/>
    <x v="18"/>
    <x v="93"/>
    <x v="94"/>
    <x v="4"/>
    <x v="1"/>
    <x v="1219"/>
    <x v="287"/>
    <x v="302"/>
    <x v="26"/>
    <x v="963"/>
    <x v="128"/>
    <x v="7"/>
    <n v="8"/>
    <n v="1360"/>
    <n v="7.76"/>
    <n v="1319.2"/>
  </r>
  <r>
    <x v="1"/>
    <x v="19"/>
    <x v="18"/>
    <x v="93"/>
    <x v="94"/>
    <x v="4"/>
    <x v="0"/>
    <x v="1220"/>
    <x v="289"/>
    <x v="304"/>
    <x v="23"/>
    <x v="964"/>
    <x v="0"/>
    <x v="0"/>
    <m/>
    <n v="0"/>
    <m/>
    <m/>
  </r>
  <r>
    <x v="1"/>
    <x v="19"/>
    <x v="18"/>
    <x v="93"/>
    <x v="94"/>
    <x v="4"/>
    <x v="1"/>
    <x v="1221"/>
    <x v="287"/>
    <x v="302"/>
    <x v="25"/>
    <x v="965"/>
    <x v="4"/>
    <x v="4"/>
    <n v="105"/>
    <n v="105"/>
    <n v="101.85"/>
    <n v="101.85"/>
  </r>
  <r>
    <x v="1"/>
    <x v="19"/>
    <x v="18"/>
    <x v="93"/>
    <x v="94"/>
    <x v="4"/>
    <x v="1"/>
    <x v="1222"/>
    <x v="289"/>
    <x v="304"/>
    <x v="26"/>
    <x v="966"/>
    <x v="4"/>
    <x v="4"/>
    <n v="21"/>
    <n v="21"/>
    <n v="20.37"/>
    <n v="20.37"/>
  </r>
  <r>
    <x v="1"/>
    <x v="19"/>
    <x v="18"/>
    <x v="94"/>
    <x v="95"/>
    <x v="4"/>
    <x v="0"/>
    <x v="1223"/>
    <x v="290"/>
    <x v="305"/>
    <x v="23"/>
    <x v="967"/>
    <x v="0"/>
    <x v="0"/>
    <m/>
    <n v="0"/>
    <m/>
    <m/>
  </r>
  <r>
    <x v="1"/>
    <x v="19"/>
    <x v="18"/>
    <x v="94"/>
    <x v="95"/>
    <x v="4"/>
    <x v="0"/>
    <x v="1224"/>
    <x v="291"/>
    <x v="306"/>
    <x v="23"/>
    <x v="968"/>
    <x v="0"/>
    <x v="0"/>
    <m/>
    <n v="0"/>
    <m/>
    <m/>
  </r>
  <r>
    <x v="1"/>
    <x v="19"/>
    <x v="18"/>
    <x v="94"/>
    <x v="95"/>
    <x v="4"/>
    <x v="0"/>
    <x v="1225"/>
    <x v="292"/>
    <x v="307"/>
    <x v="23"/>
    <x v="969"/>
    <x v="0"/>
    <x v="0"/>
    <m/>
    <n v="0"/>
    <m/>
    <m/>
  </r>
  <r>
    <x v="1"/>
    <x v="19"/>
    <x v="18"/>
    <x v="94"/>
    <x v="95"/>
    <x v="4"/>
    <x v="1"/>
    <x v="1226"/>
    <x v="291"/>
    <x v="306"/>
    <x v="27"/>
    <x v="970"/>
    <x v="83"/>
    <x v="4"/>
    <n v="39"/>
    <n v="429"/>
    <n v="37.83"/>
    <n v="416.13"/>
  </r>
  <r>
    <x v="1"/>
    <x v="19"/>
    <x v="18"/>
    <x v="94"/>
    <x v="95"/>
    <x v="4"/>
    <x v="1"/>
    <x v="1227"/>
    <x v="292"/>
    <x v="307"/>
    <x v="28"/>
    <x v="971"/>
    <x v="10"/>
    <x v="4"/>
    <n v="39"/>
    <n v="156"/>
    <n v="37.83"/>
    <n v="151.32"/>
  </r>
  <r>
    <x v="1"/>
    <x v="19"/>
    <x v="18"/>
    <x v="94"/>
    <x v="95"/>
    <x v="4"/>
    <x v="1"/>
    <x v="1228"/>
    <x v="291"/>
    <x v="306"/>
    <x v="31"/>
    <x v="972"/>
    <x v="15"/>
    <x v="4"/>
    <n v="76"/>
    <n v="380"/>
    <n v="73.72"/>
    <n v="368.6"/>
  </r>
  <r>
    <x v="1"/>
    <x v="19"/>
    <x v="18"/>
    <x v="94"/>
    <x v="95"/>
    <x v="4"/>
    <x v="1"/>
    <x v="1229"/>
    <x v="292"/>
    <x v="307"/>
    <x v="36"/>
    <x v="973"/>
    <x v="4"/>
    <x v="4"/>
    <m/>
    <n v="0"/>
    <n v="0"/>
    <n v="0"/>
  </r>
  <r>
    <x v="1"/>
    <x v="19"/>
    <x v="18"/>
    <x v="94"/>
    <x v="95"/>
    <x v="4"/>
    <x v="0"/>
    <x v="1230"/>
    <x v="293"/>
    <x v="308"/>
    <x v="23"/>
    <x v="974"/>
    <x v="0"/>
    <x v="0"/>
    <m/>
    <n v="0"/>
    <m/>
    <m/>
  </r>
  <r>
    <x v="1"/>
    <x v="19"/>
    <x v="18"/>
    <x v="94"/>
    <x v="95"/>
    <x v="4"/>
    <x v="1"/>
    <x v="1231"/>
    <x v="292"/>
    <x v="307"/>
    <x v="36"/>
    <x v="975"/>
    <x v="4"/>
    <x v="4"/>
    <n v="270"/>
    <n v="270"/>
    <n v="261.89999999999998"/>
    <n v="261.89999999999998"/>
  </r>
  <r>
    <x v="1"/>
    <x v="19"/>
    <x v="18"/>
    <x v="95"/>
    <x v="96"/>
    <x v="4"/>
    <x v="0"/>
    <x v="1232"/>
    <x v="294"/>
    <x v="309"/>
    <x v="23"/>
    <x v="976"/>
    <x v="0"/>
    <x v="0"/>
    <m/>
    <n v="0"/>
    <m/>
    <m/>
  </r>
  <r>
    <x v="1"/>
    <x v="19"/>
    <x v="18"/>
    <x v="95"/>
    <x v="96"/>
    <x v="4"/>
    <x v="0"/>
    <x v="1233"/>
    <x v="295"/>
    <x v="310"/>
    <x v="23"/>
    <x v="977"/>
    <x v="0"/>
    <x v="0"/>
    <m/>
    <n v="0"/>
    <m/>
    <m/>
  </r>
  <r>
    <x v="1"/>
    <x v="19"/>
    <x v="18"/>
    <x v="95"/>
    <x v="96"/>
    <x v="4"/>
    <x v="0"/>
    <x v="1234"/>
    <x v="296"/>
    <x v="311"/>
    <x v="23"/>
    <x v="978"/>
    <x v="0"/>
    <x v="0"/>
    <m/>
    <n v="0"/>
    <m/>
    <m/>
  </r>
  <r>
    <x v="1"/>
    <x v="19"/>
    <x v="18"/>
    <x v="95"/>
    <x v="96"/>
    <x v="4"/>
    <x v="1"/>
    <x v="1235"/>
    <x v="295"/>
    <x v="310"/>
    <x v="25"/>
    <x v="979"/>
    <x v="4"/>
    <x v="4"/>
    <n v="724"/>
    <n v="724"/>
    <n v="702.28"/>
    <n v="702.28"/>
  </r>
  <r>
    <x v="1"/>
    <x v="19"/>
    <x v="18"/>
    <x v="96"/>
    <x v="97"/>
    <x v="4"/>
    <x v="0"/>
    <x v="1236"/>
    <x v="297"/>
    <x v="312"/>
    <x v="23"/>
    <x v="980"/>
    <x v="0"/>
    <x v="0"/>
    <m/>
    <n v="0"/>
    <m/>
    <m/>
  </r>
  <r>
    <x v="1"/>
    <x v="19"/>
    <x v="18"/>
    <x v="96"/>
    <x v="97"/>
    <x v="4"/>
    <x v="0"/>
    <x v="1237"/>
    <x v="298"/>
    <x v="313"/>
    <x v="23"/>
    <x v="981"/>
    <x v="0"/>
    <x v="0"/>
    <m/>
    <n v="0"/>
    <m/>
    <m/>
  </r>
  <r>
    <x v="1"/>
    <x v="19"/>
    <x v="18"/>
    <x v="96"/>
    <x v="97"/>
    <x v="4"/>
    <x v="0"/>
    <x v="1238"/>
    <x v="299"/>
    <x v="314"/>
    <x v="23"/>
    <x v="982"/>
    <x v="0"/>
    <x v="0"/>
    <m/>
    <n v="0"/>
    <m/>
    <m/>
  </r>
  <r>
    <x v="1"/>
    <x v="19"/>
    <x v="18"/>
    <x v="96"/>
    <x v="97"/>
    <x v="4"/>
    <x v="1"/>
    <x v="1239"/>
    <x v="298"/>
    <x v="313"/>
    <x v="26"/>
    <x v="983"/>
    <x v="4"/>
    <x v="2"/>
    <n v="1830"/>
    <n v="1830"/>
    <n v="1775.1"/>
    <n v="1775.1"/>
  </r>
  <r>
    <x v="1"/>
    <x v="19"/>
    <x v="18"/>
    <x v="96"/>
    <x v="97"/>
    <x v="4"/>
    <x v="1"/>
    <x v="1240"/>
    <x v="299"/>
    <x v="314"/>
    <x v="27"/>
    <x v="984"/>
    <x v="10"/>
    <x v="4"/>
    <n v="282"/>
    <n v="1128"/>
    <n v="273.54000000000002"/>
    <n v="1094.1600000000001"/>
  </r>
  <r>
    <x v="1"/>
    <x v="19"/>
    <x v="18"/>
    <x v="96"/>
    <x v="97"/>
    <x v="4"/>
    <x v="1"/>
    <x v="1241"/>
    <x v="298"/>
    <x v="313"/>
    <x v="28"/>
    <x v="985"/>
    <x v="4"/>
    <x v="2"/>
    <n v="398"/>
    <n v="398"/>
    <n v="386.06"/>
    <n v="386.06"/>
  </r>
  <r>
    <x v="1"/>
    <x v="19"/>
    <x v="18"/>
    <x v="96"/>
    <x v="97"/>
    <x v="4"/>
    <x v="1"/>
    <x v="1242"/>
    <x v="299"/>
    <x v="314"/>
    <x v="25"/>
    <x v="986"/>
    <x v="4"/>
    <x v="2"/>
    <n v="664"/>
    <n v="664"/>
    <n v="644.07999999999993"/>
    <n v="644.07999999999993"/>
  </r>
  <r>
    <x v="1"/>
    <x v="19"/>
    <x v="18"/>
    <x v="97"/>
    <x v="98"/>
    <x v="4"/>
    <x v="0"/>
    <x v="1243"/>
    <x v="300"/>
    <x v="315"/>
    <x v="23"/>
    <x v="987"/>
    <x v="0"/>
    <x v="0"/>
    <m/>
    <n v="0"/>
    <m/>
    <m/>
  </r>
  <r>
    <x v="1"/>
    <x v="19"/>
    <x v="18"/>
    <x v="97"/>
    <x v="98"/>
    <x v="4"/>
    <x v="0"/>
    <x v="1244"/>
    <x v="301"/>
    <x v="316"/>
    <x v="23"/>
    <x v="988"/>
    <x v="0"/>
    <x v="0"/>
    <m/>
    <n v="0"/>
    <m/>
    <m/>
  </r>
  <r>
    <x v="1"/>
    <x v="19"/>
    <x v="18"/>
    <x v="97"/>
    <x v="98"/>
    <x v="4"/>
    <x v="1"/>
    <x v="1245"/>
    <x v="300"/>
    <x v="315"/>
    <x v="26"/>
    <x v="989"/>
    <x v="4"/>
    <x v="4"/>
    <n v="219"/>
    <n v="219"/>
    <n v="212.43"/>
    <n v="212.43"/>
  </r>
  <r>
    <x v="1"/>
    <x v="19"/>
    <x v="18"/>
    <x v="97"/>
    <x v="98"/>
    <x v="4"/>
    <x v="1"/>
    <x v="1246"/>
    <x v="301"/>
    <x v="316"/>
    <x v="27"/>
    <x v="990"/>
    <x v="4"/>
    <x v="4"/>
    <n v="146"/>
    <n v="146"/>
    <n v="141.62"/>
    <n v="141.62"/>
  </r>
  <r>
    <x v="1"/>
    <x v="19"/>
    <x v="18"/>
    <x v="97"/>
    <x v="98"/>
    <x v="4"/>
    <x v="1"/>
    <x v="1247"/>
    <x v="300"/>
    <x v="315"/>
    <x v="28"/>
    <x v="991"/>
    <x v="4"/>
    <x v="4"/>
    <n v="372"/>
    <n v="372"/>
    <n v="360.84"/>
    <n v="360.84"/>
  </r>
  <r>
    <x v="1"/>
    <x v="19"/>
    <x v="18"/>
    <x v="97"/>
    <x v="98"/>
    <x v="4"/>
    <x v="1"/>
    <x v="1248"/>
    <x v="301"/>
    <x v="316"/>
    <x v="31"/>
    <x v="992"/>
    <x v="45"/>
    <x v="4"/>
    <n v="40"/>
    <n v="280"/>
    <n v="38.799999999999997"/>
    <n v="271.59999999999997"/>
  </r>
  <r>
    <x v="1"/>
    <x v="19"/>
    <x v="18"/>
    <x v="98"/>
    <x v="99"/>
    <x v="4"/>
    <x v="0"/>
    <x v="1249"/>
    <x v="302"/>
    <x v="317"/>
    <x v="23"/>
    <x v="993"/>
    <x v="0"/>
    <x v="0"/>
    <m/>
    <m/>
    <m/>
    <m/>
  </r>
  <r>
    <x v="1"/>
    <x v="19"/>
    <x v="18"/>
    <x v="98"/>
    <x v="99"/>
    <x v="4"/>
    <x v="0"/>
    <x v="1250"/>
    <x v="303"/>
    <x v="318"/>
    <x v="23"/>
    <x v="994"/>
    <x v="0"/>
    <x v="0"/>
    <m/>
    <m/>
    <m/>
    <m/>
  </r>
  <r>
    <x v="1"/>
    <x v="19"/>
    <x v="18"/>
    <x v="98"/>
    <x v="99"/>
    <x v="4"/>
    <x v="0"/>
    <x v="1251"/>
    <x v="304"/>
    <x v="319"/>
    <x v="23"/>
    <x v="995"/>
    <x v="0"/>
    <x v="0"/>
    <m/>
    <m/>
    <m/>
    <m/>
  </r>
  <r>
    <x v="1"/>
    <x v="19"/>
    <x v="18"/>
    <x v="98"/>
    <x v="99"/>
    <x v="4"/>
    <x v="1"/>
    <x v="1252"/>
    <x v="303"/>
    <x v="318"/>
    <x v="36"/>
    <x v="996"/>
    <x v="4"/>
    <x v="2"/>
    <m/>
    <m/>
    <n v="0"/>
    <n v="0"/>
  </r>
  <r>
    <x v="1"/>
    <x v="19"/>
    <x v="18"/>
    <x v="98"/>
    <x v="99"/>
    <x v="4"/>
    <x v="1"/>
    <x v="1253"/>
    <x v="304"/>
    <x v="319"/>
    <x v="25"/>
    <x v="997"/>
    <x v="4"/>
    <x v="2"/>
    <m/>
    <m/>
    <n v="0"/>
    <n v="0"/>
  </r>
  <r>
    <x v="1"/>
    <x v="19"/>
    <x v="18"/>
    <x v="98"/>
    <x v="99"/>
    <x v="4"/>
    <x v="0"/>
    <x v="1254"/>
    <x v="305"/>
    <x v="320"/>
    <x v="23"/>
    <x v="998"/>
    <x v="0"/>
    <x v="0"/>
    <m/>
    <m/>
    <m/>
    <m/>
  </r>
  <r>
    <x v="1"/>
    <x v="19"/>
    <x v="18"/>
    <x v="98"/>
    <x v="99"/>
    <x v="4"/>
    <x v="1"/>
    <x v="1255"/>
    <x v="304"/>
    <x v="319"/>
    <x v="26"/>
    <x v="999"/>
    <x v="4"/>
    <x v="4"/>
    <m/>
    <m/>
    <n v="0"/>
    <n v="0"/>
  </r>
  <r>
    <x v="1"/>
    <x v="19"/>
    <x v="18"/>
    <x v="98"/>
    <x v="99"/>
    <x v="4"/>
    <x v="1"/>
    <x v="1256"/>
    <x v="305"/>
    <x v="320"/>
    <x v="27"/>
    <x v="1000"/>
    <x v="4"/>
    <x v="4"/>
    <m/>
    <m/>
    <n v="0"/>
    <n v="0"/>
  </r>
  <r>
    <x v="1"/>
    <x v="19"/>
    <x v="18"/>
    <x v="98"/>
    <x v="99"/>
    <x v="4"/>
    <x v="1"/>
    <x v="1257"/>
    <x v="304"/>
    <x v="319"/>
    <x v="28"/>
    <x v="1001"/>
    <x v="4"/>
    <x v="4"/>
    <m/>
    <m/>
    <n v="0"/>
    <n v="0"/>
  </r>
  <r>
    <x v="1"/>
    <x v="19"/>
    <x v="18"/>
    <x v="98"/>
    <x v="99"/>
    <x v="4"/>
    <x v="0"/>
    <x v="1258"/>
    <x v="306"/>
    <x v="321"/>
    <x v="23"/>
    <x v="1002"/>
    <x v="0"/>
    <x v="0"/>
    <m/>
    <m/>
    <m/>
    <m/>
  </r>
  <r>
    <x v="1"/>
    <x v="19"/>
    <x v="18"/>
    <x v="98"/>
    <x v="99"/>
    <x v="4"/>
    <x v="1"/>
    <x v="1259"/>
    <x v="304"/>
    <x v="319"/>
    <x v="31"/>
    <x v="1003"/>
    <x v="14"/>
    <x v="4"/>
    <m/>
    <m/>
    <n v="0"/>
    <n v="0"/>
  </r>
  <r>
    <x v="1"/>
    <x v="19"/>
    <x v="18"/>
    <x v="98"/>
    <x v="99"/>
    <x v="4"/>
    <x v="1"/>
    <x v="1260"/>
    <x v="306"/>
    <x v="321"/>
    <x v="36"/>
    <x v="1004"/>
    <x v="13"/>
    <x v="4"/>
    <m/>
    <m/>
    <n v="0"/>
    <n v="0"/>
  </r>
  <r>
    <x v="1"/>
    <x v="19"/>
    <x v="18"/>
    <x v="98"/>
    <x v="99"/>
    <x v="4"/>
    <x v="1"/>
    <x v="1261"/>
    <x v="304"/>
    <x v="319"/>
    <x v="32"/>
    <x v="1005"/>
    <x v="25"/>
    <x v="4"/>
    <m/>
    <m/>
    <n v="0"/>
    <n v="0"/>
  </r>
  <r>
    <x v="1"/>
    <x v="19"/>
    <x v="18"/>
    <x v="98"/>
    <x v="99"/>
    <x v="4"/>
    <x v="0"/>
    <x v="1262"/>
    <x v="307"/>
    <x v="322"/>
    <x v="23"/>
    <x v="1006"/>
    <x v="0"/>
    <x v="0"/>
    <m/>
    <m/>
    <m/>
    <m/>
  </r>
  <r>
    <x v="1"/>
    <x v="19"/>
    <x v="18"/>
    <x v="98"/>
    <x v="99"/>
    <x v="4"/>
    <x v="1"/>
    <x v="1263"/>
    <x v="304"/>
    <x v="319"/>
    <x v="33"/>
    <x v="1007"/>
    <x v="4"/>
    <x v="4"/>
    <m/>
    <m/>
    <n v="0"/>
    <n v="0"/>
  </r>
  <r>
    <x v="1"/>
    <x v="19"/>
    <x v="18"/>
    <x v="98"/>
    <x v="99"/>
    <x v="4"/>
    <x v="1"/>
    <x v="1264"/>
    <x v="307"/>
    <x v="322"/>
    <x v="34"/>
    <x v="1008"/>
    <x v="4"/>
    <x v="4"/>
    <m/>
    <m/>
    <n v="0"/>
    <n v="0"/>
  </r>
  <r>
    <x v="1"/>
    <x v="19"/>
    <x v="18"/>
    <x v="98"/>
    <x v="99"/>
    <x v="4"/>
    <x v="1"/>
    <x v="1265"/>
    <x v="304"/>
    <x v="319"/>
    <x v="37"/>
    <x v="1009"/>
    <x v="4"/>
    <x v="4"/>
    <m/>
    <m/>
    <n v="0"/>
    <n v="0"/>
  </r>
  <r>
    <x v="1"/>
    <x v="19"/>
    <x v="18"/>
    <x v="98"/>
    <x v="99"/>
    <x v="4"/>
    <x v="0"/>
    <x v="1266"/>
    <x v="308"/>
    <x v="323"/>
    <x v="23"/>
    <x v="1010"/>
    <x v="0"/>
    <x v="0"/>
    <m/>
    <m/>
    <m/>
    <m/>
  </r>
  <r>
    <x v="1"/>
    <x v="19"/>
    <x v="18"/>
    <x v="98"/>
    <x v="99"/>
    <x v="4"/>
    <x v="1"/>
    <x v="1267"/>
    <x v="304"/>
    <x v="319"/>
    <x v="48"/>
    <x v="1011"/>
    <x v="4"/>
    <x v="4"/>
    <m/>
    <m/>
    <n v="0"/>
    <n v="0"/>
  </r>
  <r>
    <x v="1"/>
    <x v="19"/>
    <x v="18"/>
    <x v="99"/>
    <x v="100"/>
    <x v="4"/>
    <x v="0"/>
    <x v="1268"/>
    <x v="309"/>
    <x v="324"/>
    <x v="23"/>
    <x v="1012"/>
    <x v="0"/>
    <x v="0"/>
    <m/>
    <m/>
    <m/>
    <m/>
  </r>
  <r>
    <x v="1"/>
    <x v="19"/>
    <x v="18"/>
    <x v="99"/>
    <x v="100"/>
    <x v="4"/>
    <x v="0"/>
    <x v="1269"/>
    <x v="310"/>
    <x v="325"/>
    <x v="23"/>
    <x v="1013"/>
    <x v="0"/>
    <x v="0"/>
    <m/>
    <m/>
    <m/>
    <m/>
  </r>
  <r>
    <x v="1"/>
    <x v="19"/>
    <x v="18"/>
    <x v="99"/>
    <x v="100"/>
    <x v="4"/>
    <x v="0"/>
    <x v="1270"/>
    <x v="311"/>
    <x v="326"/>
    <x v="23"/>
    <x v="1014"/>
    <x v="0"/>
    <x v="0"/>
    <m/>
    <m/>
    <m/>
    <m/>
  </r>
  <r>
    <x v="1"/>
    <x v="19"/>
    <x v="18"/>
    <x v="99"/>
    <x v="100"/>
    <x v="4"/>
    <x v="1"/>
    <x v="1271"/>
    <x v="310"/>
    <x v="325"/>
    <x v="25"/>
    <x v="1015"/>
    <x v="4"/>
    <x v="2"/>
    <n v="478"/>
    <n v="478"/>
    <n v="463.65999999999997"/>
    <n v="463.65999999999997"/>
  </r>
  <r>
    <x v="1"/>
    <x v="19"/>
    <x v="18"/>
    <x v="99"/>
    <x v="100"/>
    <x v="4"/>
    <x v="0"/>
    <x v="1272"/>
    <x v="312"/>
    <x v="327"/>
    <x v="23"/>
    <x v="1016"/>
    <x v="0"/>
    <x v="0"/>
    <m/>
    <n v="0"/>
    <m/>
    <m/>
  </r>
  <r>
    <x v="1"/>
    <x v="19"/>
    <x v="18"/>
    <x v="99"/>
    <x v="100"/>
    <x v="4"/>
    <x v="1"/>
    <x v="1273"/>
    <x v="310"/>
    <x v="325"/>
    <x v="26"/>
    <x v="1017"/>
    <x v="4"/>
    <x v="4"/>
    <n v="299"/>
    <n v="299"/>
    <n v="290.02999999999997"/>
    <n v="290.02999999999997"/>
  </r>
  <r>
    <x v="1"/>
    <x v="19"/>
    <x v="18"/>
    <x v="99"/>
    <x v="100"/>
    <x v="4"/>
    <x v="1"/>
    <x v="1274"/>
    <x v="312"/>
    <x v="327"/>
    <x v="27"/>
    <x v="1018"/>
    <x v="127"/>
    <x v="4"/>
    <n v="159"/>
    <n v="14310"/>
    <n v="154.22999999999999"/>
    <n v="13880.699999999999"/>
  </r>
  <r>
    <x v="1"/>
    <x v="19"/>
    <x v="18"/>
    <x v="99"/>
    <x v="100"/>
    <x v="4"/>
    <x v="1"/>
    <x v="1275"/>
    <x v="310"/>
    <x v="325"/>
    <x v="28"/>
    <x v="1019"/>
    <x v="4"/>
    <x v="4"/>
    <n v="1660"/>
    <n v="1660"/>
    <n v="1610.2"/>
    <n v="1610.2"/>
  </r>
  <r>
    <x v="1"/>
    <x v="19"/>
    <x v="18"/>
    <x v="99"/>
    <x v="100"/>
    <x v="4"/>
    <x v="0"/>
    <x v="1276"/>
    <x v="308"/>
    <x v="323"/>
    <x v="23"/>
    <x v="1010"/>
    <x v="0"/>
    <x v="0"/>
    <m/>
    <n v="0"/>
    <m/>
    <m/>
  </r>
  <r>
    <x v="1"/>
    <x v="19"/>
    <x v="18"/>
    <x v="99"/>
    <x v="100"/>
    <x v="4"/>
    <x v="1"/>
    <x v="1277"/>
    <x v="310"/>
    <x v="325"/>
    <x v="31"/>
    <x v="1020"/>
    <x v="4"/>
    <x v="4"/>
    <n v="372"/>
    <n v="372"/>
    <n v="360.84"/>
    <n v="360.84"/>
  </r>
  <r>
    <x v="1"/>
    <x v="19"/>
    <x v="18"/>
    <x v="100"/>
    <x v="101"/>
    <x v="4"/>
    <x v="0"/>
    <x v="1278"/>
    <x v="313"/>
    <x v="328"/>
    <x v="23"/>
    <x v="1021"/>
    <x v="0"/>
    <x v="0"/>
    <m/>
    <m/>
    <m/>
    <m/>
  </r>
  <r>
    <x v="1"/>
    <x v="19"/>
    <x v="18"/>
    <x v="100"/>
    <x v="101"/>
    <x v="4"/>
    <x v="0"/>
    <x v="1279"/>
    <x v="314"/>
    <x v="329"/>
    <x v="23"/>
    <x v="1022"/>
    <x v="0"/>
    <x v="0"/>
    <m/>
    <m/>
    <m/>
    <m/>
  </r>
  <r>
    <x v="1"/>
    <x v="19"/>
    <x v="18"/>
    <x v="100"/>
    <x v="101"/>
    <x v="4"/>
    <x v="1"/>
    <x v="1280"/>
    <x v="313"/>
    <x v="328"/>
    <x v="25"/>
    <x v="1023"/>
    <x v="4"/>
    <x v="4"/>
    <n v="2988"/>
    <n v="2988"/>
    <n v="2898.36"/>
    <n v="2898.36"/>
  </r>
  <r>
    <x v="1"/>
    <x v="19"/>
    <x v="18"/>
    <x v="100"/>
    <x v="101"/>
    <x v="4"/>
    <x v="1"/>
    <x v="1281"/>
    <x v="314"/>
    <x v="329"/>
    <x v="26"/>
    <x v="1024"/>
    <x v="19"/>
    <x v="4"/>
    <n v="2191"/>
    <n v="13146"/>
    <n v="2125.27"/>
    <n v="12751.619999999999"/>
  </r>
  <r>
    <x v="1"/>
    <x v="19"/>
    <x v="18"/>
    <x v="100"/>
    <x v="101"/>
    <x v="4"/>
    <x v="1"/>
    <x v="1282"/>
    <x v="313"/>
    <x v="328"/>
    <x v="27"/>
    <x v="1025"/>
    <x v="4"/>
    <x v="4"/>
    <n v="2191"/>
    <n v="2191"/>
    <n v="2125.27"/>
    <n v="2125.27"/>
  </r>
  <r>
    <x v="1"/>
    <x v="19"/>
    <x v="18"/>
    <x v="100"/>
    <x v="101"/>
    <x v="4"/>
    <x v="1"/>
    <x v="1283"/>
    <x v="314"/>
    <x v="329"/>
    <x v="28"/>
    <x v="1026"/>
    <x v="4"/>
    <x v="4"/>
    <n v="2191"/>
    <n v="2191"/>
    <n v="2125.27"/>
    <n v="2125.27"/>
  </r>
  <r>
    <x v="1"/>
    <x v="19"/>
    <x v="18"/>
    <x v="100"/>
    <x v="101"/>
    <x v="4"/>
    <x v="0"/>
    <x v="1284"/>
    <x v="313"/>
    <x v="328"/>
    <x v="75"/>
    <x v="0"/>
    <x v="0"/>
    <x v="0"/>
    <s v="J.D"/>
    <n v="51098"/>
    <m/>
    <m/>
  </r>
  <r>
    <x v="1"/>
    <x v="19"/>
    <x v="18"/>
    <x v="2"/>
    <x v="2"/>
    <x v="0"/>
    <x v="2"/>
    <x v="1285"/>
    <x v="314"/>
    <x v="329"/>
    <x v="30"/>
    <x v="0"/>
    <x v="0"/>
    <x v="0"/>
    <m/>
    <m/>
    <m/>
    <m/>
  </r>
  <r>
    <x v="1"/>
    <x v="20"/>
    <x v="19"/>
    <x v="101"/>
    <x v="102"/>
    <x v="4"/>
    <x v="0"/>
    <x v="1286"/>
    <x v="313"/>
    <x v="328"/>
    <x v="76"/>
    <x v="0"/>
    <x v="0"/>
    <x v="0"/>
    <m/>
    <m/>
    <m/>
    <m/>
  </r>
  <r>
    <x v="1"/>
    <x v="20"/>
    <x v="19"/>
    <x v="101"/>
    <x v="102"/>
    <x v="4"/>
    <x v="0"/>
    <x v="1287"/>
    <x v="314"/>
    <x v="329"/>
    <x v="77"/>
    <x v="0"/>
    <x v="0"/>
    <x v="0"/>
    <m/>
    <m/>
    <m/>
    <m/>
  </r>
  <r>
    <x v="1"/>
    <x v="20"/>
    <x v="19"/>
    <x v="101"/>
    <x v="102"/>
    <x v="4"/>
    <x v="0"/>
    <x v="1288"/>
    <x v="313"/>
    <x v="328"/>
    <x v="24"/>
    <x v="31"/>
    <x v="3"/>
    <x v="1"/>
    <s v="Rate"/>
    <s v="Amount"/>
    <m/>
    <m/>
  </r>
  <r>
    <x v="1"/>
    <x v="20"/>
    <x v="19"/>
    <x v="101"/>
    <x v="102"/>
    <x v="4"/>
    <x v="0"/>
    <x v="1289"/>
    <x v="314"/>
    <x v="329"/>
    <x v="23"/>
    <x v="0"/>
    <x v="0"/>
    <x v="0"/>
    <m/>
    <s v="JD"/>
    <m/>
    <m/>
  </r>
  <r>
    <x v="1"/>
    <x v="20"/>
    <x v="19"/>
    <x v="101"/>
    <x v="102"/>
    <x v="4"/>
    <x v="0"/>
    <x v="1290"/>
    <x v="315"/>
    <x v="330"/>
    <x v="23"/>
    <x v="1027"/>
    <x v="0"/>
    <x v="0"/>
    <m/>
    <m/>
    <m/>
    <m/>
  </r>
  <r>
    <x v="1"/>
    <x v="20"/>
    <x v="19"/>
    <x v="101"/>
    <x v="102"/>
    <x v="4"/>
    <x v="0"/>
    <x v="1291"/>
    <x v="316"/>
    <x v="331"/>
    <x v="23"/>
    <x v="1028"/>
    <x v="0"/>
    <x v="0"/>
    <m/>
    <m/>
    <m/>
    <m/>
  </r>
  <r>
    <x v="1"/>
    <x v="20"/>
    <x v="19"/>
    <x v="101"/>
    <x v="102"/>
    <x v="4"/>
    <x v="0"/>
    <x v="1292"/>
    <x v="316"/>
    <x v="331"/>
    <x v="23"/>
    <x v="1029"/>
    <x v="0"/>
    <x v="0"/>
    <m/>
    <n v="0"/>
    <m/>
    <m/>
  </r>
  <r>
    <x v="1"/>
    <x v="20"/>
    <x v="19"/>
    <x v="101"/>
    <x v="102"/>
    <x v="4"/>
    <x v="1"/>
    <x v="1293"/>
    <x v="316"/>
    <x v="331"/>
    <x v="25"/>
    <x v="1030"/>
    <x v="4"/>
    <x v="4"/>
    <n v="863"/>
    <n v="863"/>
    <n v="837.11"/>
    <n v="837.11"/>
  </r>
  <r>
    <x v="1"/>
    <x v="20"/>
    <x v="19"/>
    <x v="101"/>
    <x v="102"/>
    <x v="4"/>
    <x v="0"/>
    <x v="1294"/>
    <x v="317"/>
    <x v="332"/>
    <x v="23"/>
    <x v="1031"/>
    <x v="0"/>
    <x v="0"/>
    <m/>
    <n v="0"/>
    <m/>
    <m/>
  </r>
  <r>
    <x v="1"/>
    <x v="20"/>
    <x v="19"/>
    <x v="101"/>
    <x v="102"/>
    <x v="4"/>
    <x v="1"/>
    <x v="1295"/>
    <x v="316"/>
    <x v="331"/>
    <x v="26"/>
    <x v="1032"/>
    <x v="10"/>
    <x v="4"/>
    <n v="45"/>
    <n v="180"/>
    <n v="43.65"/>
    <n v="174.6"/>
  </r>
  <r>
    <x v="1"/>
    <x v="20"/>
    <x v="19"/>
    <x v="101"/>
    <x v="102"/>
    <x v="4"/>
    <x v="1"/>
    <x v="1296"/>
    <x v="317"/>
    <x v="332"/>
    <x v="27"/>
    <x v="1033"/>
    <x v="55"/>
    <x v="4"/>
    <n v="48"/>
    <n v="1920"/>
    <n v="46.56"/>
    <n v="1862.4"/>
  </r>
  <r>
    <x v="1"/>
    <x v="20"/>
    <x v="19"/>
    <x v="101"/>
    <x v="102"/>
    <x v="4"/>
    <x v="1"/>
    <x v="1297"/>
    <x v="316"/>
    <x v="331"/>
    <x v="28"/>
    <x v="1034"/>
    <x v="19"/>
    <x v="4"/>
    <n v="120"/>
    <n v="720"/>
    <n v="116.39999999999999"/>
    <n v="698.4"/>
  </r>
  <r>
    <x v="1"/>
    <x v="20"/>
    <x v="19"/>
    <x v="101"/>
    <x v="102"/>
    <x v="4"/>
    <x v="1"/>
    <x v="1298"/>
    <x v="317"/>
    <x v="332"/>
    <x v="31"/>
    <x v="1035"/>
    <x v="10"/>
    <x v="4"/>
    <n v="50"/>
    <n v="200"/>
    <n v="48.5"/>
    <n v="194"/>
  </r>
  <r>
    <x v="1"/>
    <x v="20"/>
    <x v="19"/>
    <x v="101"/>
    <x v="102"/>
    <x v="4"/>
    <x v="1"/>
    <x v="1299"/>
    <x v="316"/>
    <x v="331"/>
    <x v="36"/>
    <x v="1036"/>
    <x v="13"/>
    <x v="4"/>
    <n v="48"/>
    <n v="144"/>
    <n v="46.56"/>
    <n v="139.68"/>
  </r>
  <r>
    <x v="1"/>
    <x v="20"/>
    <x v="19"/>
    <x v="101"/>
    <x v="102"/>
    <x v="4"/>
    <x v="1"/>
    <x v="1300"/>
    <x v="317"/>
    <x v="332"/>
    <x v="32"/>
    <x v="1037"/>
    <x v="4"/>
    <x v="2"/>
    <n v="332"/>
    <n v="332"/>
    <n v="322.03999999999996"/>
    <n v="322.03999999999996"/>
  </r>
  <r>
    <x v="1"/>
    <x v="20"/>
    <x v="19"/>
    <x v="101"/>
    <x v="102"/>
    <x v="4"/>
    <x v="0"/>
    <x v="1301"/>
    <x v="318"/>
    <x v="333"/>
    <x v="23"/>
    <x v="1038"/>
    <x v="0"/>
    <x v="0"/>
    <m/>
    <n v="0"/>
    <m/>
    <m/>
  </r>
  <r>
    <x v="1"/>
    <x v="20"/>
    <x v="19"/>
    <x v="101"/>
    <x v="102"/>
    <x v="4"/>
    <x v="1"/>
    <x v="1302"/>
    <x v="317"/>
    <x v="332"/>
    <x v="25"/>
    <x v="1039"/>
    <x v="49"/>
    <x v="4"/>
    <n v="42"/>
    <n v="504"/>
    <n v="40.74"/>
    <n v="488.88"/>
  </r>
  <r>
    <x v="1"/>
    <x v="20"/>
    <x v="19"/>
    <x v="101"/>
    <x v="102"/>
    <x v="4"/>
    <x v="1"/>
    <x v="1303"/>
    <x v="318"/>
    <x v="333"/>
    <x v="26"/>
    <x v="1040"/>
    <x v="25"/>
    <x v="4"/>
    <n v="42"/>
    <n v="84"/>
    <n v="40.74"/>
    <n v="81.48"/>
  </r>
  <r>
    <x v="1"/>
    <x v="20"/>
    <x v="19"/>
    <x v="101"/>
    <x v="102"/>
    <x v="4"/>
    <x v="1"/>
    <x v="1304"/>
    <x v="317"/>
    <x v="332"/>
    <x v="27"/>
    <x v="1041"/>
    <x v="25"/>
    <x v="4"/>
    <m/>
    <n v="0"/>
    <n v="0"/>
    <n v="0"/>
  </r>
  <r>
    <x v="1"/>
    <x v="20"/>
    <x v="19"/>
    <x v="101"/>
    <x v="102"/>
    <x v="4"/>
    <x v="1"/>
    <x v="1305"/>
    <x v="318"/>
    <x v="333"/>
    <x v="27"/>
    <x v="1042"/>
    <x v="4"/>
    <x v="4"/>
    <n v="77"/>
    <n v="77"/>
    <n v="74.69"/>
    <n v="74.69"/>
  </r>
  <r>
    <x v="1"/>
    <x v="20"/>
    <x v="19"/>
    <x v="101"/>
    <x v="102"/>
    <x v="4"/>
    <x v="0"/>
    <x v="1306"/>
    <x v="319"/>
    <x v="334"/>
    <x v="23"/>
    <x v="1043"/>
    <x v="0"/>
    <x v="0"/>
    <m/>
    <n v="0"/>
    <m/>
    <m/>
  </r>
  <r>
    <x v="1"/>
    <x v="20"/>
    <x v="19"/>
    <x v="101"/>
    <x v="102"/>
    <x v="4"/>
    <x v="1"/>
    <x v="1307"/>
    <x v="318"/>
    <x v="333"/>
    <x v="28"/>
    <x v="1044"/>
    <x v="25"/>
    <x v="4"/>
    <n v="45"/>
    <n v="90"/>
    <n v="43.65"/>
    <n v="87.3"/>
  </r>
  <r>
    <x v="1"/>
    <x v="20"/>
    <x v="19"/>
    <x v="101"/>
    <x v="102"/>
    <x v="4"/>
    <x v="1"/>
    <x v="1308"/>
    <x v="319"/>
    <x v="334"/>
    <x v="31"/>
    <x v="1045"/>
    <x v="25"/>
    <x v="4"/>
    <n v="45"/>
    <n v="90"/>
    <n v="43.65"/>
    <n v="87.3"/>
  </r>
  <r>
    <x v="1"/>
    <x v="20"/>
    <x v="19"/>
    <x v="101"/>
    <x v="102"/>
    <x v="4"/>
    <x v="1"/>
    <x v="1309"/>
    <x v="318"/>
    <x v="333"/>
    <x v="36"/>
    <x v="1046"/>
    <x v="4"/>
    <x v="2"/>
    <n v="45"/>
    <n v="45"/>
    <n v="43.65"/>
    <n v="43.65"/>
  </r>
  <r>
    <x v="1"/>
    <x v="20"/>
    <x v="19"/>
    <x v="101"/>
    <x v="102"/>
    <x v="4"/>
    <x v="1"/>
    <x v="1310"/>
    <x v="319"/>
    <x v="334"/>
    <x v="32"/>
    <x v="1047"/>
    <x v="10"/>
    <x v="4"/>
    <n v="37"/>
    <n v="148"/>
    <n v="35.89"/>
    <n v="143.56"/>
  </r>
  <r>
    <x v="1"/>
    <x v="20"/>
    <x v="19"/>
    <x v="101"/>
    <x v="102"/>
    <x v="4"/>
    <x v="0"/>
    <x v="1311"/>
    <x v="318"/>
    <x v="333"/>
    <x v="78"/>
    <x v="0"/>
    <x v="0"/>
    <x v="0"/>
    <s v="J.D"/>
    <n v="5397"/>
    <m/>
    <m/>
  </r>
  <r>
    <x v="1"/>
    <x v="20"/>
    <x v="19"/>
    <x v="2"/>
    <x v="2"/>
    <x v="0"/>
    <x v="2"/>
    <x v="1312"/>
    <x v="319"/>
    <x v="334"/>
    <x v="30"/>
    <x v="0"/>
    <x v="0"/>
    <x v="0"/>
    <m/>
    <m/>
    <m/>
    <m/>
  </r>
  <r>
    <x v="1"/>
    <x v="21"/>
    <x v="20"/>
    <x v="102"/>
    <x v="103"/>
    <x v="5"/>
    <x v="0"/>
    <x v="1313"/>
    <x v="318"/>
    <x v="333"/>
    <x v="23"/>
    <x v="0"/>
    <x v="140"/>
    <x v="0"/>
    <m/>
    <m/>
    <m/>
    <m/>
  </r>
  <r>
    <x v="1"/>
    <x v="21"/>
    <x v="20"/>
    <x v="102"/>
    <x v="103"/>
    <x v="5"/>
    <x v="0"/>
    <x v="1314"/>
    <x v="319"/>
    <x v="334"/>
    <x v="23"/>
    <x v="0"/>
    <x v="141"/>
    <x v="0"/>
    <m/>
    <m/>
    <m/>
    <m/>
  </r>
  <r>
    <x v="1"/>
    <x v="21"/>
    <x v="20"/>
    <x v="102"/>
    <x v="103"/>
    <x v="5"/>
    <x v="0"/>
    <x v="1315"/>
    <x v="318"/>
    <x v="333"/>
    <x v="24"/>
    <x v="31"/>
    <x v="3"/>
    <x v="1"/>
    <s v="Rate"/>
    <s v="Amount"/>
    <m/>
    <m/>
  </r>
  <r>
    <x v="1"/>
    <x v="21"/>
    <x v="20"/>
    <x v="102"/>
    <x v="103"/>
    <x v="5"/>
    <x v="0"/>
    <x v="1316"/>
    <x v="319"/>
    <x v="334"/>
    <x v="23"/>
    <x v="0"/>
    <x v="0"/>
    <x v="0"/>
    <m/>
    <s v="J.D"/>
    <m/>
    <m/>
  </r>
  <r>
    <x v="1"/>
    <x v="21"/>
    <x v="20"/>
    <x v="102"/>
    <x v="103"/>
    <x v="5"/>
    <x v="0"/>
    <x v="1317"/>
    <x v="320"/>
    <x v="335"/>
    <x v="23"/>
    <x v="1048"/>
    <x v="0"/>
    <x v="0"/>
    <m/>
    <m/>
    <m/>
    <m/>
  </r>
  <r>
    <x v="1"/>
    <x v="21"/>
    <x v="20"/>
    <x v="102"/>
    <x v="103"/>
    <x v="5"/>
    <x v="0"/>
    <x v="1318"/>
    <x v="321"/>
    <x v="336"/>
    <x v="23"/>
    <x v="1049"/>
    <x v="0"/>
    <x v="0"/>
    <m/>
    <m/>
    <m/>
    <m/>
  </r>
  <r>
    <x v="1"/>
    <x v="21"/>
    <x v="20"/>
    <x v="102"/>
    <x v="103"/>
    <x v="5"/>
    <x v="1"/>
    <x v="1319"/>
    <x v="320"/>
    <x v="335"/>
    <x v="25"/>
    <x v="1050"/>
    <x v="4"/>
    <x v="2"/>
    <m/>
    <n v="0"/>
    <n v="0"/>
    <n v="0"/>
  </r>
  <r>
    <x v="1"/>
    <x v="21"/>
    <x v="20"/>
    <x v="102"/>
    <x v="103"/>
    <x v="5"/>
    <x v="0"/>
    <x v="1320"/>
    <x v="322"/>
    <x v="337"/>
    <x v="23"/>
    <x v="1051"/>
    <x v="0"/>
    <x v="0"/>
    <m/>
    <m/>
    <m/>
    <m/>
  </r>
  <r>
    <x v="1"/>
    <x v="21"/>
    <x v="20"/>
    <x v="102"/>
    <x v="103"/>
    <x v="5"/>
    <x v="1"/>
    <x v="1321"/>
    <x v="320"/>
    <x v="335"/>
    <x v="26"/>
    <x v="1052"/>
    <x v="142"/>
    <x v="5"/>
    <m/>
    <n v="0"/>
    <n v="0"/>
    <n v="0"/>
  </r>
  <r>
    <x v="1"/>
    <x v="21"/>
    <x v="20"/>
    <x v="102"/>
    <x v="103"/>
    <x v="5"/>
    <x v="0"/>
    <x v="1322"/>
    <x v="323"/>
    <x v="338"/>
    <x v="23"/>
    <x v="1053"/>
    <x v="0"/>
    <x v="0"/>
    <m/>
    <m/>
    <m/>
    <m/>
  </r>
  <r>
    <x v="1"/>
    <x v="21"/>
    <x v="20"/>
    <x v="102"/>
    <x v="103"/>
    <x v="5"/>
    <x v="1"/>
    <x v="1323"/>
    <x v="323"/>
    <x v="338"/>
    <x v="27"/>
    <x v="1054"/>
    <x v="143"/>
    <x v="5"/>
    <m/>
    <n v="0"/>
    <n v="0"/>
    <n v="0"/>
  </r>
  <r>
    <x v="1"/>
    <x v="21"/>
    <x v="20"/>
    <x v="102"/>
    <x v="103"/>
    <x v="5"/>
    <x v="0"/>
    <x v="1324"/>
    <x v="323"/>
    <x v="338"/>
    <x v="79"/>
    <x v="0"/>
    <x v="0"/>
    <x v="0"/>
    <m/>
    <m/>
    <m/>
    <m/>
  </r>
  <r>
    <x v="1"/>
    <x v="21"/>
    <x v="20"/>
    <x v="2"/>
    <x v="2"/>
    <x v="0"/>
    <x v="2"/>
    <x v="1325"/>
    <x v="323"/>
    <x v="338"/>
    <x v="30"/>
    <x v="0"/>
    <x v="0"/>
    <x v="0"/>
    <s v="J.D"/>
    <n v="0"/>
    <m/>
    <m/>
  </r>
  <r>
    <x v="1"/>
    <x v="22"/>
    <x v="21"/>
    <x v="103"/>
    <x v="104"/>
    <x v="6"/>
    <x v="0"/>
    <x v="1326"/>
    <x v="323"/>
    <x v="338"/>
    <x v="23"/>
    <x v="0"/>
    <x v="144"/>
    <x v="0"/>
    <m/>
    <m/>
    <m/>
    <m/>
  </r>
  <r>
    <x v="1"/>
    <x v="22"/>
    <x v="21"/>
    <x v="103"/>
    <x v="104"/>
    <x v="6"/>
    <x v="0"/>
    <x v="1327"/>
    <x v="323"/>
    <x v="338"/>
    <x v="23"/>
    <x v="0"/>
    <x v="145"/>
    <x v="0"/>
    <m/>
    <m/>
    <m/>
    <m/>
  </r>
  <r>
    <x v="1"/>
    <x v="22"/>
    <x v="21"/>
    <x v="103"/>
    <x v="104"/>
    <x v="6"/>
    <x v="0"/>
    <x v="1328"/>
    <x v="323"/>
    <x v="338"/>
    <x v="24"/>
    <x v="31"/>
    <x v="3"/>
    <x v="1"/>
    <s v="Rate"/>
    <s v="Amount"/>
    <m/>
    <m/>
  </r>
  <r>
    <x v="1"/>
    <x v="22"/>
    <x v="21"/>
    <x v="102"/>
    <x v="104"/>
    <x v="5"/>
    <x v="0"/>
    <x v="1329"/>
    <x v="323"/>
    <x v="338"/>
    <x v="23"/>
    <x v="0"/>
    <x v="0"/>
    <x v="0"/>
    <m/>
    <s v="J.D"/>
    <m/>
    <m/>
  </r>
  <r>
    <x v="1"/>
    <x v="22"/>
    <x v="21"/>
    <x v="103"/>
    <x v="104"/>
    <x v="6"/>
    <x v="0"/>
    <x v="1330"/>
    <x v="324"/>
    <x v="339"/>
    <x v="23"/>
    <x v="1055"/>
    <x v="0"/>
    <x v="0"/>
    <m/>
    <m/>
    <m/>
    <m/>
  </r>
  <r>
    <x v="1"/>
    <x v="22"/>
    <x v="21"/>
    <x v="103"/>
    <x v="104"/>
    <x v="6"/>
    <x v="0"/>
    <x v="1331"/>
    <x v="325"/>
    <x v="340"/>
    <x v="23"/>
    <x v="1056"/>
    <x v="0"/>
    <x v="0"/>
    <m/>
    <m/>
    <m/>
    <m/>
  </r>
  <r>
    <x v="1"/>
    <x v="22"/>
    <x v="21"/>
    <x v="103"/>
    <x v="104"/>
    <x v="6"/>
    <x v="1"/>
    <x v="1332"/>
    <x v="324"/>
    <x v="339"/>
    <x v="25"/>
    <x v="1057"/>
    <x v="28"/>
    <x v="7"/>
    <m/>
    <n v="0"/>
    <n v="0"/>
    <n v="0"/>
  </r>
  <r>
    <x v="1"/>
    <x v="22"/>
    <x v="21"/>
    <x v="103"/>
    <x v="104"/>
    <x v="6"/>
    <x v="0"/>
    <x v="1333"/>
    <x v="326"/>
    <x v="341"/>
    <x v="23"/>
    <x v="1058"/>
    <x v="0"/>
    <x v="0"/>
    <m/>
    <m/>
    <m/>
    <m/>
  </r>
  <r>
    <x v="1"/>
    <x v="22"/>
    <x v="21"/>
    <x v="103"/>
    <x v="104"/>
    <x v="6"/>
    <x v="1"/>
    <x v="1334"/>
    <x v="324"/>
    <x v="339"/>
    <x v="26"/>
    <x v="1059"/>
    <x v="146"/>
    <x v="3"/>
    <m/>
    <n v="0"/>
    <n v="0"/>
    <n v="0"/>
  </r>
  <r>
    <x v="1"/>
    <x v="22"/>
    <x v="21"/>
    <x v="104"/>
    <x v="105"/>
    <x v="5"/>
    <x v="0"/>
    <x v="1335"/>
    <x v="327"/>
    <x v="342"/>
    <x v="23"/>
    <x v="1060"/>
    <x v="0"/>
    <x v="0"/>
    <m/>
    <m/>
    <m/>
    <m/>
  </r>
  <r>
    <x v="1"/>
    <x v="22"/>
    <x v="21"/>
    <x v="104"/>
    <x v="105"/>
    <x v="5"/>
    <x v="1"/>
    <x v="1336"/>
    <x v="324"/>
    <x v="339"/>
    <x v="27"/>
    <x v="1061"/>
    <x v="97"/>
    <x v="5"/>
    <m/>
    <n v="0"/>
    <n v="0"/>
    <n v="0"/>
  </r>
  <r>
    <x v="1"/>
    <x v="22"/>
    <x v="21"/>
    <x v="104"/>
    <x v="105"/>
    <x v="5"/>
    <x v="1"/>
    <x v="1337"/>
    <x v="327"/>
    <x v="342"/>
    <x v="28"/>
    <x v="1062"/>
    <x v="115"/>
    <x v="5"/>
    <m/>
    <n v="0"/>
    <n v="0"/>
    <n v="0"/>
  </r>
  <r>
    <x v="1"/>
    <x v="22"/>
    <x v="21"/>
    <x v="105"/>
    <x v="106"/>
    <x v="5"/>
    <x v="0"/>
    <x v="1338"/>
    <x v="328"/>
    <x v="343"/>
    <x v="23"/>
    <x v="1063"/>
    <x v="0"/>
    <x v="0"/>
    <m/>
    <m/>
    <m/>
    <m/>
  </r>
  <r>
    <x v="1"/>
    <x v="22"/>
    <x v="21"/>
    <x v="105"/>
    <x v="106"/>
    <x v="5"/>
    <x v="0"/>
    <x v="1339"/>
    <x v="329"/>
    <x v="344"/>
    <x v="23"/>
    <x v="1064"/>
    <x v="0"/>
    <x v="0"/>
    <m/>
    <m/>
    <m/>
    <m/>
  </r>
  <r>
    <x v="1"/>
    <x v="22"/>
    <x v="21"/>
    <x v="105"/>
    <x v="106"/>
    <x v="5"/>
    <x v="1"/>
    <x v="1340"/>
    <x v="328"/>
    <x v="343"/>
    <x v="31"/>
    <x v="1065"/>
    <x v="147"/>
    <x v="3"/>
    <m/>
    <n v="0"/>
    <n v="0"/>
    <n v="0"/>
  </r>
  <r>
    <x v="1"/>
    <x v="22"/>
    <x v="21"/>
    <x v="105"/>
    <x v="106"/>
    <x v="5"/>
    <x v="1"/>
    <x v="1341"/>
    <x v="329"/>
    <x v="344"/>
    <x v="36"/>
    <x v="1066"/>
    <x v="147"/>
    <x v="3"/>
    <m/>
    <n v="0"/>
    <n v="0"/>
    <n v="0"/>
  </r>
  <r>
    <x v="1"/>
    <x v="22"/>
    <x v="21"/>
    <x v="105"/>
    <x v="106"/>
    <x v="5"/>
    <x v="1"/>
    <x v="1342"/>
    <x v="328"/>
    <x v="343"/>
    <x v="32"/>
    <x v="1067"/>
    <x v="59"/>
    <x v="5"/>
    <m/>
    <n v="0"/>
    <n v="0"/>
    <n v="0"/>
  </r>
  <r>
    <x v="1"/>
    <x v="22"/>
    <x v="21"/>
    <x v="105"/>
    <x v="106"/>
    <x v="5"/>
    <x v="1"/>
    <x v="1343"/>
    <x v="329"/>
    <x v="344"/>
    <x v="33"/>
    <x v="1068"/>
    <x v="47"/>
    <x v="5"/>
    <m/>
    <n v="0"/>
    <n v="0"/>
    <n v="0"/>
  </r>
  <r>
    <x v="1"/>
    <x v="22"/>
    <x v="21"/>
    <x v="105"/>
    <x v="106"/>
    <x v="5"/>
    <x v="0"/>
    <x v="1344"/>
    <x v="328"/>
    <x v="343"/>
    <x v="80"/>
    <x v="0"/>
    <x v="0"/>
    <x v="0"/>
    <m/>
    <m/>
    <m/>
    <m/>
  </r>
  <r>
    <x v="1"/>
    <x v="22"/>
    <x v="21"/>
    <x v="2"/>
    <x v="2"/>
    <x v="0"/>
    <x v="2"/>
    <x v="1345"/>
    <x v="329"/>
    <x v="344"/>
    <x v="30"/>
    <x v="0"/>
    <x v="0"/>
    <x v="0"/>
    <s v="J.D"/>
    <n v="0"/>
    <m/>
    <m/>
  </r>
  <r>
    <x v="1"/>
    <x v="23"/>
    <x v="22"/>
    <x v="106"/>
    <x v="107"/>
    <x v="0"/>
    <x v="3"/>
    <x v="1346"/>
    <x v="330"/>
    <x v="345"/>
    <x v="81"/>
    <x v="0"/>
    <x v="0"/>
    <x v="0"/>
    <m/>
    <m/>
    <m/>
    <m/>
  </r>
  <r>
    <x v="1"/>
    <x v="23"/>
    <x v="22"/>
    <x v="0"/>
    <x v="0"/>
    <x v="0"/>
    <x v="3"/>
    <x v="1347"/>
    <x v="330"/>
    <x v="345"/>
    <x v="23"/>
    <x v="0"/>
    <x v="0"/>
    <x v="11"/>
    <m/>
    <m/>
    <m/>
    <m/>
  </r>
  <r>
    <x v="1"/>
    <x v="23"/>
    <x v="22"/>
    <x v="0"/>
    <x v="0"/>
    <x v="0"/>
    <x v="3"/>
    <x v="1348"/>
    <x v="330"/>
    <x v="345"/>
    <x v="23"/>
    <x v="0"/>
    <x v="0"/>
    <x v="12"/>
    <m/>
    <m/>
    <m/>
    <m/>
  </r>
  <r>
    <x v="1"/>
    <x v="23"/>
    <x v="22"/>
    <x v="0"/>
    <x v="0"/>
    <x v="0"/>
    <x v="3"/>
    <x v="1349"/>
    <x v="330"/>
    <x v="345"/>
    <x v="82"/>
    <x v="1069"/>
    <x v="0"/>
    <x v="31"/>
    <m/>
    <m/>
    <m/>
    <m/>
  </r>
  <r>
    <x v="1"/>
    <x v="23"/>
    <x v="22"/>
    <x v="0"/>
    <x v="0"/>
    <x v="0"/>
    <x v="3"/>
    <x v="1350"/>
    <x v="330"/>
    <x v="345"/>
    <x v="83"/>
    <x v="2"/>
    <x v="0"/>
    <x v="32"/>
    <m/>
    <m/>
    <m/>
    <m/>
  </r>
  <r>
    <x v="1"/>
    <x v="23"/>
    <x v="22"/>
    <x v="0"/>
    <x v="0"/>
    <x v="0"/>
    <x v="3"/>
    <x v="1351"/>
    <x v="330"/>
    <x v="345"/>
    <x v="84"/>
    <x v="3"/>
    <x v="0"/>
    <x v="33"/>
    <m/>
    <m/>
    <m/>
    <m/>
  </r>
  <r>
    <x v="1"/>
    <x v="23"/>
    <x v="22"/>
    <x v="0"/>
    <x v="0"/>
    <x v="0"/>
    <x v="3"/>
    <x v="1352"/>
    <x v="330"/>
    <x v="345"/>
    <x v="85"/>
    <x v="4"/>
    <x v="0"/>
    <x v="34"/>
    <m/>
    <m/>
    <m/>
    <m/>
  </r>
  <r>
    <x v="1"/>
    <x v="23"/>
    <x v="22"/>
    <x v="0"/>
    <x v="0"/>
    <x v="0"/>
    <x v="3"/>
    <x v="1353"/>
    <x v="330"/>
    <x v="345"/>
    <x v="86"/>
    <x v="5"/>
    <x v="0"/>
    <x v="35"/>
    <m/>
    <m/>
    <m/>
    <m/>
  </r>
  <r>
    <x v="1"/>
    <x v="23"/>
    <x v="22"/>
    <x v="0"/>
    <x v="0"/>
    <x v="0"/>
    <x v="3"/>
    <x v="1354"/>
    <x v="330"/>
    <x v="345"/>
    <x v="87"/>
    <x v="6"/>
    <x v="0"/>
    <x v="36"/>
    <m/>
    <m/>
    <m/>
    <m/>
  </r>
  <r>
    <x v="1"/>
    <x v="23"/>
    <x v="22"/>
    <x v="0"/>
    <x v="0"/>
    <x v="0"/>
    <x v="3"/>
    <x v="1355"/>
    <x v="330"/>
    <x v="345"/>
    <x v="88"/>
    <x v="7"/>
    <x v="0"/>
    <x v="37"/>
    <m/>
    <m/>
    <m/>
    <m/>
  </r>
  <r>
    <x v="1"/>
    <x v="23"/>
    <x v="22"/>
    <x v="0"/>
    <x v="0"/>
    <x v="0"/>
    <x v="3"/>
    <x v="1356"/>
    <x v="330"/>
    <x v="345"/>
    <x v="89"/>
    <x v="8"/>
    <x v="0"/>
    <x v="38"/>
    <m/>
    <m/>
    <m/>
    <m/>
  </r>
  <r>
    <x v="1"/>
    <x v="23"/>
    <x v="22"/>
    <x v="0"/>
    <x v="0"/>
    <x v="0"/>
    <x v="3"/>
    <x v="1357"/>
    <x v="330"/>
    <x v="345"/>
    <x v="90"/>
    <x v="9"/>
    <x v="0"/>
    <x v="39"/>
    <m/>
    <m/>
    <m/>
    <m/>
  </r>
  <r>
    <x v="1"/>
    <x v="23"/>
    <x v="22"/>
    <x v="0"/>
    <x v="0"/>
    <x v="0"/>
    <x v="3"/>
    <x v="1358"/>
    <x v="330"/>
    <x v="345"/>
    <x v="91"/>
    <x v="10"/>
    <x v="0"/>
    <x v="40"/>
    <m/>
    <m/>
    <m/>
    <m/>
  </r>
  <r>
    <x v="1"/>
    <x v="23"/>
    <x v="22"/>
    <x v="0"/>
    <x v="0"/>
    <x v="0"/>
    <x v="3"/>
    <x v="1359"/>
    <x v="330"/>
    <x v="345"/>
    <x v="92"/>
    <x v="11"/>
    <x v="0"/>
    <x v="41"/>
    <m/>
    <m/>
    <m/>
    <m/>
  </r>
  <r>
    <x v="1"/>
    <x v="23"/>
    <x v="22"/>
    <x v="0"/>
    <x v="0"/>
    <x v="0"/>
    <x v="3"/>
    <x v="1360"/>
    <x v="330"/>
    <x v="345"/>
    <x v="93"/>
    <x v="12"/>
    <x v="0"/>
    <x v="42"/>
    <m/>
    <m/>
    <m/>
    <m/>
  </r>
  <r>
    <x v="1"/>
    <x v="23"/>
    <x v="22"/>
    <x v="0"/>
    <x v="0"/>
    <x v="0"/>
    <x v="3"/>
    <x v="1361"/>
    <x v="330"/>
    <x v="345"/>
    <x v="62"/>
    <x v="13"/>
    <x v="0"/>
    <x v="0"/>
    <m/>
    <m/>
    <m/>
    <m/>
  </r>
  <r>
    <x v="1"/>
    <x v="23"/>
    <x v="22"/>
    <x v="0"/>
    <x v="0"/>
    <x v="0"/>
    <x v="3"/>
    <x v="1362"/>
    <x v="330"/>
    <x v="345"/>
    <x v="94"/>
    <x v="14"/>
    <x v="0"/>
    <x v="43"/>
    <m/>
    <m/>
    <m/>
    <m/>
  </r>
  <r>
    <x v="1"/>
    <x v="23"/>
    <x v="22"/>
    <x v="0"/>
    <x v="0"/>
    <x v="0"/>
    <x v="3"/>
    <x v="1363"/>
    <x v="330"/>
    <x v="345"/>
    <x v="95"/>
    <x v="15"/>
    <x v="0"/>
    <x v="44"/>
    <m/>
    <m/>
    <m/>
    <m/>
  </r>
  <r>
    <x v="1"/>
    <x v="23"/>
    <x v="22"/>
    <x v="0"/>
    <x v="0"/>
    <x v="0"/>
    <x v="3"/>
    <x v="1364"/>
    <x v="330"/>
    <x v="345"/>
    <x v="67"/>
    <x v="16"/>
    <x v="0"/>
    <x v="45"/>
    <m/>
    <m/>
    <m/>
    <m/>
  </r>
  <r>
    <x v="1"/>
    <x v="23"/>
    <x v="22"/>
    <x v="0"/>
    <x v="0"/>
    <x v="0"/>
    <x v="3"/>
    <x v="1365"/>
    <x v="330"/>
    <x v="345"/>
    <x v="70"/>
    <x v="17"/>
    <x v="0"/>
    <x v="46"/>
    <m/>
    <m/>
    <m/>
    <m/>
  </r>
  <r>
    <x v="1"/>
    <x v="23"/>
    <x v="22"/>
    <x v="0"/>
    <x v="0"/>
    <x v="0"/>
    <x v="3"/>
    <x v="1366"/>
    <x v="330"/>
    <x v="345"/>
    <x v="73"/>
    <x v="18"/>
    <x v="0"/>
    <x v="47"/>
    <m/>
    <m/>
    <m/>
    <m/>
  </r>
  <r>
    <x v="1"/>
    <x v="23"/>
    <x v="22"/>
    <x v="0"/>
    <x v="0"/>
    <x v="0"/>
    <x v="3"/>
    <x v="1367"/>
    <x v="330"/>
    <x v="345"/>
    <x v="76"/>
    <x v="19"/>
    <x v="0"/>
    <x v="48"/>
    <m/>
    <m/>
    <m/>
    <m/>
  </r>
  <r>
    <x v="1"/>
    <x v="23"/>
    <x v="22"/>
    <x v="0"/>
    <x v="0"/>
    <x v="0"/>
    <x v="3"/>
    <x v="1368"/>
    <x v="330"/>
    <x v="345"/>
    <x v="96"/>
    <x v="20"/>
    <x v="0"/>
    <x v="0"/>
    <m/>
    <m/>
    <m/>
    <m/>
  </r>
  <r>
    <x v="1"/>
    <x v="23"/>
    <x v="22"/>
    <x v="0"/>
    <x v="0"/>
    <x v="0"/>
    <x v="3"/>
    <x v="1369"/>
    <x v="330"/>
    <x v="345"/>
    <x v="97"/>
    <x v="21"/>
    <x v="0"/>
    <x v="0"/>
    <m/>
    <m/>
    <m/>
    <m/>
  </r>
  <r>
    <x v="1"/>
    <x v="23"/>
    <x v="22"/>
    <x v="0"/>
    <x v="0"/>
    <x v="0"/>
    <x v="3"/>
    <x v="1370"/>
    <x v="330"/>
    <x v="345"/>
    <x v="98"/>
    <x v="0"/>
    <x v="0"/>
    <x v="0"/>
    <m/>
    <m/>
    <m/>
    <m/>
  </r>
  <r>
    <x v="1"/>
    <x v="23"/>
    <x v="22"/>
    <x v="0"/>
    <x v="0"/>
    <x v="0"/>
    <x v="3"/>
    <x v="1371"/>
    <x v="330"/>
    <x v="345"/>
    <x v="99"/>
    <x v="0"/>
    <x v="148"/>
    <x v="49"/>
    <m/>
    <m/>
    <m/>
    <m/>
  </r>
  <r>
    <x v="2"/>
    <x v="0"/>
    <x v="0"/>
    <x v="0"/>
    <x v="0"/>
    <x v="0"/>
    <x v="0"/>
    <x v="0"/>
    <x v="0"/>
    <x v="0"/>
    <x v="0"/>
    <x v="0"/>
    <x v="0"/>
    <x v="0"/>
    <m/>
    <m/>
    <m/>
    <m/>
  </r>
  <r>
    <x v="2"/>
    <x v="1"/>
    <x v="0"/>
    <x v="0"/>
    <x v="0"/>
    <x v="0"/>
    <x v="0"/>
    <x v="1"/>
    <x v="0"/>
    <x v="0"/>
    <x v="1"/>
    <x v="0"/>
    <x v="0"/>
    <x v="0"/>
    <m/>
    <m/>
    <m/>
    <m/>
  </r>
  <r>
    <x v="2"/>
    <x v="1"/>
    <x v="0"/>
    <x v="0"/>
    <x v="0"/>
    <x v="0"/>
    <x v="0"/>
    <x v="2"/>
    <x v="0"/>
    <x v="0"/>
    <x v="2"/>
    <x v="1"/>
    <x v="0"/>
    <x v="0"/>
    <m/>
    <m/>
    <m/>
    <m/>
  </r>
  <r>
    <x v="2"/>
    <x v="1"/>
    <x v="0"/>
    <x v="0"/>
    <x v="0"/>
    <x v="0"/>
    <x v="0"/>
    <x v="3"/>
    <x v="0"/>
    <x v="0"/>
    <x v="3"/>
    <x v="2"/>
    <x v="0"/>
    <x v="0"/>
    <m/>
    <m/>
    <m/>
    <m/>
  </r>
  <r>
    <x v="2"/>
    <x v="1"/>
    <x v="0"/>
    <x v="0"/>
    <x v="0"/>
    <x v="0"/>
    <x v="0"/>
    <x v="4"/>
    <x v="0"/>
    <x v="0"/>
    <x v="4"/>
    <x v="3"/>
    <x v="0"/>
    <x v="0"/>
    <m/>
    <m/>
    <m/>
    <m/>
  </r>
  <r>
    <x v="2"/>
    <x v="1"/>
    <x v="0"/>
    <x v="0"/>
    <x v="0"/>
    <x v="0"/>
    <x v="0"/>
    <x v="5"/>
    <x v="0"/>
    <x v="0"/>
    <x v="5"/>
    <x v="4"/>
    <x v="0"/>
    <x v="0"/>
    <m/>
    <m/>
    <m/>
    <m/>
  </r>
  <r>
    <x v="2"/>
    <x v="1"/>
    <x v="0"/>
    <x v="0"/>
    <x v="0"/>
    <x v="0"/>
    <x v="0"/>
    <x v="6"/>
    <x v="0"/>
    <x v="0"/>
    <x v="6"/>
    <x v="5"/>
    <x v="0"/>
    <x v="0"/>
    <m/>
    <m/>
    <m/>
    <m/>
  </r>
  <r>
    <x v="2"/>
    <x v="1"/>
    <x v="0"/>
    <x v="0"/>
    <x v="0"/>
    <x v="0"/>
    <x v="0"/>
    <x v="7"/>
    <x v="0"/>
    <x v="0"/>
    <x v="7"/>
    <x v="6"/>
    <x v="0"/>
    <x v="0"/>
    <m/>
    <m/>
    <m/>
    <m/>
  </r>
  <r>
    <x v="2"/>
    <x v="1"/>
    <x v="0"/>
    <x v="0"/>
    <x v="0"/>
    <x v="0"/>
    <x v="0"/>
    <x v="8"/>
    <x v="0"/>
    <x v="0"/>
    <x v="8"/>
    <x v="7"/>
    <x v="0"/>
    <x v="0"/>
    <m/>
    <m/>
    <m/>
    <m/>
  </r>
  <r>
    <x v="2"/>
    <x v="1"/>
    <x v="0"/>
    <x v="0"/>
    <x v="0"/>
    <x v="0"/>
    <x v="0"/>
    <x v="9"/>
    <x v="0"/>
    <x v="0"/>
    <x v="9"/>
    <x v="8"/>
    <x v="0"/>
    <x v="0"/>
    <m/>
    <m/>
    <m/>
    <m/>
  </r>
  <r>
    <x v="2"/>
    <x v="1"/>
    <x v="0"/>
    <x v="0"/>
    <x v="0"/>
    <x v="0"/>
    <x v="0"/>
    <x v="10"/>
    <x v="0"/>
    <x v="0"/>
    <x v="10"/>
    <x v="9"/>
    <x v="0"/>
    <x v="0"/>
    <m/>
    <m/>
    <m/>
    <m/>
  </r>
  <r>
    <x v="2"/>
    <x v="1"/>
    <x v="0"/>
    <x v="0"/>
    <x v="0"/>
    <x v="0"/>
    <x v="0"/>
    <x v="11"/>
    <x v="0"/>
    <x v="0"/>
    <x v="11"/>
    <x v="10"/>
    <x v="0"/>
    <x v="0"/>
    <m/>
    <m/>
    <m/>
    <m/>
  </r>
  <r>
    <x v="2"/>
    <x v="1"/>
    <x v="0"/>
    <x v="0"/>
    <x v="0"/>
    <x v="0"/>
    <x v="0"/>
    <x v="12"/>
    <x v="0"/>
    <x v="0"/>
    <x v="12"/>
    <x v="11"/>
    <x v="0"/>
    <x v="0"/>
    <m/>
    <m/>
    <m/>
    <m/>
  </r>
  <r>
    <x v="2"/>
    <x v="1"/>
    <x v="0"/>
    <x v="0"/>
    <x v="0"/>
    <x v="0"/>
    <x v="0"/>
    <x v="13"/>
    <x v="0"/>
    <x v="0"/>
    <x v="13"/>
    <x v="12"/>
    <x v="0"/>
    <x v="0"/>
    <m/>
    <m/>
    <m/>
    <m/>
  </r>
  <r>
    <x v="2"/>
    <x v="1"/>
    <x v="0"/>
    <x v="0"/>
    <x v="0"/>
    <x v="0"/>
    <x v="0"/>
    <x v="14"/>
    <x v="0"/>
    <x v="0"/>
    <x v="14"/>
    <x v="13"/>
    <x v="0"/>
    <x v="0"/>
    <m/>
    <m/>
    <m/>
    <m/>
  </r>
  <r>
    <x v="2"/>
    <x v="1"/>
    <x v="0"/>
    <x v="0"/>
    <x v="0"/>
    <x v="0"/>
    <x v="0"/>
    <x v="15"/>
    <x v="0"/>
    <x v="0"/>
    <x v="15"/>
    <x v="14"/>
    <x v="0"/>
    <x v="0"/>
    <m/>
    <m/>
    <m/>
    <m/>
  </r>
  <r>
    <x v="2"/>
    <x v="1"/>
    <x v="0"/>
    <x v="0"/>
    <x v="0"/>
    <x v="0"/>
    <x v="0"/>
    <x v="16"/>
    <x v="0"/>
    <x v="0"/>
    <x v="16"/>
    <x v="15"/>
    <x v="0"/>
    <x v="0"/>
    <m/>
    <m/>
    <m/>
    <m/>
  </r>
  <r>
    <x v="2"/>
    <x v="1"/>
    <x v="0"/>
    <x v="0"/>
    <x v="0"/>
    <x v="0"/>
    <x v="0"/>
    <x v="17"/>
    <x v="0"/>
    <x v="0"/>
    <x v="17"/>
    <x v="16"/>
    <x v="0"/>
    <x v="0"/>
    <m/>
    <m/>
    <m/>
    <m/>
  </r>
  <r>
    <x v="2"/>
    <x v="1"/>
    <x v="0"/>
    <x v="0"/>
    <x v="0"/>
    <x v="0"/>
    <x v="0"/>
    <x v="18"/>
    <x v="0"/>
    <x v="0"/>
    <x v="18"/>
    <x v="17"/>
    <x v="0"/>
    <x v="0"/>
    <m/>
    <m/>
    <m/>
    <m/>
  </r>
  <r>
    <x v="2"/>
    <x v="1"/>
    <x v="0"/>
    <x v="0"/>
    <x v="0"/>
    <x v="0"/>
    <x v="0"/>
    <x v="19"/>
    <x v="0"/>
    <x v="0"/>
    <x v="19"/>
    <x v="18"/>
    <x v="0"/>
    <x v="0"/>
    <m/>
    <m/>
    <m/>
    <m/>
  </r>
  <r>
    <x v="2"/>
    <x v="1"/>
    <x v="0"/>
    <x v="0"/>
    <x v="0"/>
    <x v="0"/>
    <x v="0"/>
    <x v="20"/>
    <x v="0"/>
    <x v="0"/>
    <x v="20"/>
    <x v="19"/>
    <x v="0"/>
    <x v="0"/>
    <m/>
    <m/>
    <m/>
    <m/>
  </r>
  <r>
    <x v="2"/>
    <x v="1"/>
    <x v="0"/>
    <x v="0"/>
    <x v="0"/>
    <x v="0"/>
    <x v="0"/>
    <x v="21"/>
    <x v="0"/>
    <x v="0"/>
    <x v="21"/>
    <x v="20"/>
    <x v="0"/>
    <x v="0"/>
    <m/>
    <m/>
    <m/>
    <m/>
  </r>
  <r>
    <x v="2"/>
    <x v="1"/>
    <x v="0"/>
    <x v="0"/>
    <x v="0"/>
    <x v="0"/>
    <x v="0"/>
    <x v="22"/>
    <x v="0"/>
    <x v="0"/>
    <x v="22"/>
    <x v="21"/>
    <x v="0"/>
    <x v="0"/>
    <m/>
    <m/>
    <m/>
    <m/>
  </r>
  <r>
    <x v="2"/>
    <x v="2"/>
    <x v="1"/>
    <x v="1"/>
    <x v="1"/>
    <x v="1"/>
    <x v="0"/>
    <x v="23"/>
    <x v="1"/>
    <x v="1"/>
    <x v="23"/>
    <x v="0"/>
    <x v="1"/>
    <x v="0"/>
    <m/>
    <m/>
    <m/>
    <m/>
  </r>
  <r>
    <x v="2"/>
    <x v="2"/>
    <x v="1"/>
    <x v="1"/>
    <x v="1"/>
    <x v="1"/>
    <x v="0"/>
    <x v="24"/>
    <x v="1"/>
    <x v="1"/>
    <x v="23"/>
    <x v="0"/>
    <x v="2"/>
    <x v="0"/>
    <m/>
    <m/>
    <m/>
    <m/>
  </r>
  <r>
    <x v="2"/>
    <x v="2"/>
    <x v="1"/>
    <x v="1"/>
    <x v="1"/>
    <x v="1"/>
    <x v="0"/>
    <x v="25"/>
    <x v="1"/>
    <x v="1"/>
    <x v="24"/>
    <x v="22"/>
    <x v="3"/>
    <x v="1"/>
    <s v="Rate"/>
    <s v="Amount"/>
    <m/>
    <m/>
  </r>
  <r>
    <x v="2"/>
    <x v="2"/>
    <x v="1"/>
    <x v="1"/>
    <x v="1"/>
    <x v="1"/>
    <x v="0"/>
    <x v="26"/>
    <x v="1"/>
    <x v="1"/>
    <x v="23"/>
    <x v="0"/>
    <x v="0"/>
    <x v="0"/>
    <m/>
    <s v="J.D"/>
    <m/>
    <m/>
  </r>
  <r>
    <x v="2"/>
    <x v="2"/>
    <x v="1"/>
    <x v="1"/>
    <x v="1"/>
    <x v="1"/>
    <x v="0"/>
    <x v="27"/>
    <x v="1"/>
    <x v="1"/>
    <x v="23"/>
    <x v="23"/>
    <x v="0"/>
    <x v="0"/>
    <m/>
    <m/>
    <m/>
    <m/>
  </r>
  <r>
    <x v="2"/>
    <x v="2"/>
    <x v="1"/>
    <x v="1"/>
    <x v="1"/>
    <x v="1"/>
    <x v="0"/>
    <x v="28"/>
    <x v="1"/>
    <x v="1"/>
    <x v="23"/>
    <x v="24"/>
    <x v="0"/>
    <x v="0"/>
    <m/>
    <m/>
    <m/>
    <m/>
  </r>
  <r>
    <x v="2"/>
    <x v="2"/>
    <x v="1"/>
    <x v="1"/>
    <x v="1"/>
    <x v="1"/>
    <x v="0"/>
    <x v="29"/>
    <x v="1"/>
    <x v="1"/>
    <x v="23"/>
    <x v="25"/>
    <x v="0"/>
    <x v="0"/>
    <m/>
    <m/>
    <m/>
    <m/>
  </r>
  <r>
    <x v="2"/>
    <x v="2"/>
    <x v="1"/>
    <x v="1"/>
    <x v="1"/>
    <x v="1"/>
    <x v="0"/>
    <x v="30"/>
    <x v="1"/>
    <x v="1"/>
    <x v="23"/>
    <x v="26"/>
    <x v="0"/>
    <x v="0"/>
    <m/>
    <m/>
    <m/>
    <m/>
  </r>
  <r>
    <x v="2"/>
    <x v="2"/>
    <x v="1"/>
    <x v="1"/>
    <x v="1"/>
    <x v="1"/>
    <x v="1"/>
    <x v="31"/>
    <x v="1"/>
    <x v="1"/>
    <x v="25"/>
    <x v="27"/>
    <x v="4"/>
    <x v="2"/>
    <n v="5000"/>
    <n v="5000"/>
    <n v="4650"/>
    <n v="4650"/>
  </r>
  <r>
    <x v="2"/>
    <x v="2"/>
    <x v="1"/>
    <x v="1"/>
    <x v="1"/>
    <x v="1"/>
    <x v="1"/>
    <x v="32"/>
    <x v="1"/>
    <x v="1"/>
    <x v="26"/>
    <x v="28"/>
    <x v="4"/>
    <x v="2"/>
    <n v="3000"/>
    <n v="3000"/>
    <n v="2790"/>
    <n v="2790"/>
  </r>
  <r>
    <x v="2"/>
    <x v="2"/>
    <x v="1"/>
    <x v="1"/>
    <x v="1"/>
    <x v="1"/>
    <x v="1"/>
    <x v="33"/>
    <x v="1"/>
    <x v="1"/>
    <x v="27"/>
    <x v="29"/>
    <x v="4"/>
    <x v="2"/>
    <n v="20000"/>
    <n v="20000"/>
    <n v="18600"/>
    <n v="18600"/>
  </r>
  <r>
    <x v="2"/>
    <x v="2"/>
    <x v="1"/>
    <x v="1"/>
    <x v="1"/>
    <x v="1"/>
    <x v="1"/>
    <x v="34"/>
    <x v="1"/>
    <x v="1"/>
    <x v="28"/>
    <x v="30"/>
    <x v="4"/>
    <x v="2"/>
    <n v="37000"/>
    <n v="37000"/>
    <n v="34410"/>
    <n v="34410"/>
  </r>
  <r>
    <x v="2"/>
    <x v="2"/>
    <x v="1"/>
    <x v="1"/>
    <x v="1"/>
    <x v="1"/>
    <x v="0"/>
    <x v="35"/>
    <x v="1"/>
    <x v="1"/>
    <x v="29"/>
    <x v="0"/>
    <x v="0"/>
    <x v="0"/>
    <m/>
    <m/>
    <m/>
    <m/>
  </r>
  <r>
    <x v="2"/>
    <x v="2"/>
    <x v="1"/>
    <x v="2"/>
    <x v="2"/>
    <x v="0"/>
    <x v="2"/>
    <x v="36"/>
    <x v="1"/>
    <x v="1"/>
    <x v="30"/>
    <x v="0"/>
    <x v="0"/>
    <x v="0"/>
    <s v="J.D"/>
    <n v="65000"/>
    <m/>
    <m/>
  </r>
  <r>
    <x v="2"/>
    <x v="3"/>
    <x v="2"/>
    <x v="3"/>
    <x v="3"/>
    <x v="1"/>
    <x v="0"/>
    <x v="37"/>
    <x v="1"/>
    <x v="1"/>
    <x v="23"/>
    <x v="0"/>
    <x v="5"/>
    <x v="0"/>
    <m/>
    <m/>
    <m/>
    <m/>
  </r>
  <r>
    <x v="2"/>
    <x v="3"/>
    <x v="2"/>
    <x v="3"/>
    <x v="3"/>
    <x v="1"/>
    <x v="0"/>
    <x v="38"/>
    <x v="1"/>
    <x v="1"/>
    <x v="23"/>
    <x v="0"/>
    <x v="6"/>
    <x v="0"/>
    <m/>
    <m/>
    <m/>
    <m/>
  </r>
  <r>
    <x v="2"/>
    <x v="3"/>
    <x v="2"/>
    <x v="3"/>
    <x v="3"/>
    <x v="1"/>
    <x v="0"/>
    <x v="39"/>
    <x v="1"/>
    <x v="1"/>
    <x v="24"/>
    <x v="31"/>
    <x v="3"/>
    <x v="1"/>
    <s v="Rate"/>
    <s v="Amount"/>
    <m/>
    <m/>
  </r>
  <r>
    <x v="2"/>
    <x v="3"/>
    <x v="2"/>
    <x v="3"/>
    <x v="3"/>
    <x v="1"/>
    <x v="0"/>
    <x v="40"/>
    <x v="1"/>
    <x v="1"/>
    <x v="23"/>
    <x v="0"/>
    <x v="0"/>
    <x v="0"/>
    <m/>
    <s v="J.D"/>
    <m/>
    <m/>
  </r>
  <r>
    <x v="2"/>
    <x v="3"/>
    <x v="2"/>
    <x v="3"/>
    <x v="3"/>
    <x v="1"/>
    <x v="0"/>
    <x v="41"/>
    <x v="1"/>
    <x v="1"/>
    <x v="23"/>
    <x v="32"/>
    <x v="0"/>
    <x v="0"/>
    <m/>
    <m/>
    <m/>
    <m/>
  </r>
  <r>
    <x v="2"/>
    <x v="3"/>
    <x v="2"/>
    <x v="3"/>
    <x v="3"/>
    <x v="1"/>
    <x v="0"/>
    <x v="42"/>
    <x v="1"/>
    <x v="1"/>
    <x v="23"/>
    <x v="33"/>
    <x v="0"/>
    <x v="0"/>
    <m/>
    <m/>
    <m/>
    <m/>
  </r>
  <r>
    <x v="2"/>
    <x v="3"/>
    <x v="2"/>
    <x v="3"/>
    <x v="3"/>
    <x v="1"/>
    <x v="0"/>
    <x v="43"/>
    <x v="1"/>
    <x v="1"/>
    <x v="23"/>
    <x v="34"/>
    <x v="0"/>
    <x v="0"/>
    <m/>
    <m/>
    <m/>
    <m/>
  </r>
  <r>
    <x v="2"/>
    <x v="3"/>
    <x v="2"/>
    <x v="3"/>
    <x v="3"/>
    <x v="1"/>
    <x v="0"/>
    <x v="44"/>
    <x v="1"/>
    <x v="1"/>
    <x v="23"/>
    <x v="35"/>
    <x v="0"/>
    <x v="0"/>
    <m/>
    <m/>
    <m/>
    <m/>
  </r>
  <r>
    <x v="2"/>
    <x v="3"/>
    <x v="2"/>
    <x v="3"/>
    <x v="3"/>
    <x v="1"/>
    <x v="0"/>
    <x v="45"/>
    <x v="1"/>
    <x v="1"/>
    <x v="23"/>
    <x v="36"/>
    <x v="0"/>
    <x v="0"/>
    <m/>
    <m/>
    <m/>
    <m/>
  </r>
  <r>
    <x v="2"/>
    <x v="3"/>
    <x v="2"/>
    <x v="3"/>
    <x v="3"/>
    <x v="1"/>
    <x v="0"/>
    <x v="46"/>
    <x v="2"/>
    <x v="2"/>
    <x v="23"/>
    <x v="37"/>
    <x v="0"/>
    <x v="0"/>
    <m/>
    <m/>
    <m/>
    <m/>
  </r>
  <r>
    <x v="2"/>
    <x v="3"/>
    <x v="2"/>
    <x v="3"/>
    <x v="3"/>
    <x v="1"/>
    <x v="1"/>
    <x v="47"/>
    <x v="1"/>
    <x v="1"/>
    <x v="25"/>
    <x v="38"/>
    <x v="7"/>
    <x v="3"/>
    <n v="25"/>
    <n v="425"/>
    <n v="23.25"/>
    <n v="395.25"/>
  </r>
  <r>
    <x v="2"/>
    <x v="3"/>
    <x v="2"/>
    <x v="3"/>
    <x v="3"/>
    <x v="1"/>
    <x v="1"/>
    <x v="48"/>
    <x v="2"/>
    <x v="2"/>
    <x v="26"/>
    <x v="39"/>
    <x v="8"/>
    <x v="3"/>
    <m/>
    <n v="0"/>
    <n v="0"/>
    <n v="0"/>
  </r>
  <r>
    <x v="2"/>
    <x v="3"/>
    <x v="2"/>
    <x v="3"/>
    <x v="3"/>
    <x v="1"/>
    <x v="1"/>
    <x v="49"/>
    <x v="1"/>
    <x v="1"/>
    <x v="27"/>
    <x v="40"/>
    <x v="9"/>
    <x v="3"/>
    <m/>
    <n v="0"/>
    <n v="0"/>
    <n v="0"/>
  </r>
  <r>
    <x v="2"/>
    <x v="3"/>
    <x v="2"/>
    <x v="3"/>
    <x v="3"/>
    <x v="1"/>
    <x v="0"/>
    <x v="50"/>
    <x v="3"/>
    <x v="3"/>
    <x v="23"/>
    <x v="41"/>
    <x v="0"/>
    <x v="0"/>
    <n v="0"/>
    <m/>
    <m/>
    <m/>
  </r>
  <r>
    <x v="2"/>
    <x v="3"/>
    <x v="2"/>
    <x v="3"/>
    <x v="3"/>
    <x v="1"/>
    <x v="1"/>
    <x v="51"/>
    <x v="1"/>
    <x v="1"/>
    <x v="25"/>
    <x v="42"/>
    <x v="10"/>
    <x v="3"/>
    <n v="25"/>
    <n v="100"/>
    <n v="23.25"/>
    <n v="93"/>
  </r>
  <r>
    <x v="2"/>
    <x v="3"/>
    <x v="2"/>
    <x v="3"/>
    <x v="3"/>
    <x v="1"/>
    <x v="1"/>
    <x v="52"/>
    <x v="3"/>
    <x v="3"/>
    <x v="26"/>
    <x v="43"/>
    <x v="4"/>
    <x v="4"/>
    <m/>
    <n v="0"/>
    <n v="0"/>
    <n v="0"/>
  </r>
  <r>
    <x v="2"/>
    <x v="3"/>
    <x v="2"/>
    <x v="3"/>
    <x v="3"/>
    <x v="1"/>
    <x v="1"/>
    <x v="53"/>
    <x v="1"/>
    <x v="1"/>
    <x v="27"/>
    <x v="44"/>
    <x v="11"/>
    <x v="4"/>
    <m/>
    <n v="0"/>
    <n v="0"/>
    <n v="0"/>
  </r>
  <r>
    <x v="2"/>
    <x v="3"/>
    <x v="2"/>
    <x v="3"/>
    <x v="3"/>
    <x v="1"/>
    <x v="1"/>
    <x v="54"/>
    <x v="3"/>
    <x v="3"/>
    <x v="26"/>
    <x v="45"/>
    <x v="12"/>
    <x v="4"/>
    <n v="50"/>
    <n v="950"/>
    <n v="46.5"/>
    <n v="883.5"/>
  </r>
  <r>
    <x v="2"/>
    <x v="3"/>
    <x v="2"/>
    <x v="3"/>
    <x v="3"/>
    <x v="1"/>
    <x v="1"/>
    <x v="55"/>
    <x v="1"/>
    <x v="1"/>
    <x v="31"/>
    <x v="46"/>
    <x v="11"/>
    <x v="4"/>
    <m/>
    <n v="0"/>
    <n v="0"/>
    <n v="0"/>
  </r>
  <r>
    <x v="2"/>
    <x v="3"/>
    <x v="2"/>
    <x v="3"/>
    <x v="3"/>
    <x v="1"/>
    <x v="0"/>
    <x v="56"/>
    <x v="4"/>
    <x v="4"/>
    <x v="23"/>
    <x v="47"/>
    <x v="0"/>
    <x v="0"/>
    <n v="0"/>
    <m/>
    <m/>
    <m/>
  </r>
  <r>
    <x v="2"/>
    <x v="3"/>
    <x v="2"/>
    <x v="3"/>
    <x v="3"/>
    <x v="1"/>
    <x v="0"/>
    <x v="57"/>
    <x v="4"/>
    <x v="4"/>
    <x v="23"/>
    <x v="48"/>
    <x v="0"/>
    <x v="0"/>
    <n v="0"/>
    <m/>
    <m/>
    <m/>
  </r>
  <r>
    <x v="2"/>
    <x v="3"/>
    <x v="2"/>
    <x v="3"/>
    <x v="3"/>
    <x v="1"/>
    <x v="1"/>
    <x v="58"/>
    <x v="4"/>
    <x v="4"/>
    <x v="27"/>
    <x v="49"/>
    <x v="4"/>
    <x v="2"/>
    <n v="270"/>
    <n v="270"/>
    <n v="251.10000000000002"/>
    <n v="251.10000000000002"/>
  </r>
  <r>
    <x v="2"/>
    <x v="3"/>
    <x v="2"/>
    <x v="3"/>
    <x v="3"/>
    <x v="1"/>
    <x v="0"/>
    <x v="59"/>
    <x v="4"/>
    <x v="5"/>
    <x v="23"/>
    <x v="50"/>
    <x v="0"/>
    <x v="0"/>
    <m/>
    <m/>
    <m/>
    <m/>
  </r>
  <r>
    <x v="2"/>
    <x v="3"/>
    <x v="2"/>
    <x v="3"/>
    <x v="3"/>
    <x v="1"/>
    <x v="1"/>
    <x v="60"/>
    <x v="4"/>
    <x v="5"/>
    <x v="32"/>
    <x v="51"/>
    <x v="4"/>
    <x v="2"/>
    <m/>
    <n v="0"/>
    <n v="0"/>
    <n v="0"/>
  </r>
  <r>
    <x v="2"/>
    <x v="3"/>
    <x v="2"/>
    <x v="3"/>
    <x v="3"/>
    <x v="1"/>
    <x v="1"/>
    <x v="61"/>
    <x v="4"/>
    <x v="5"/>
    <x v="33"/>
    <x v="52"/>
    <x v="4"/>
    <x v="2"/>
    <m/>
    <n v="0"/>
    <n v="0"/>
    <n v="0"/>
  </r>
  <r>
    <x v="2"/>
    <x v="3"/>
    <x v="2"/>
    <x v="3"/>
    <x v="3"/>
    <x v="1"/>
    <x v="1"/>
    <x v="62"/>
    <x v="4"/>
    <x v="5"/>
    <x v="34"/>
    <x v="53"/>
    <x v="4"/>
    <x v="2"/>
    <m/>
    <n v="0"/>
    <n v="0"/>
    <n v="0"/>
  </r>
  <r>
    <x v="2"/>
    <x v="3"/>
    <x v="2"/>
    <x v="3"/>
    <x v="3"/>
    <x v="1"/>
    <x v="0"/>
    <x v="63"/>
    <x v="4"/>
    <x v="6"/>
    <x v="23"/>
    <x v="54"/>
    <x v="0"/>
    <x v="0"/>
    <n v="0"/>
    <m/>
    <m/>
    <m/>
  </r>
  <r>
    <x v="2"/>
    <x v="3"/>
    <x v="2"/>
    <x v="3"/>
    <x v="3"/>
    <x v="1"/>
    <x v="0"/>
    <x v="64"/>
    <x v="4"/>
    <x v="6"/>
    <x v="23"/>
    <x v="55"/>
    <x v="0"/>
    <x v="0"/>
    <n v="0"/>
    <m/>
    <m/>
    <m/>
  </r>
  <r>
    <x v="2"/>
    <x v="3"/>
    <x v="2"/>
    <x v="3"/>
    <x v="3"/>
    <x v="1"/>
    <x v="1"/>
    <x v="65"/>
    <x v="4"/>
    <x v="6"/>
    <x v="25"/>
    <x v="56"/>
    <x v="13"/>
    <x v="4"/>
    <m/>
    <n v="0"/>
    <n v="0"/>
    <n v="0"/>
  </r>
  <r>
    <x v="2"/>
    <x v="3"/>
    <x v="2"/>
    <x v="3"/>
    <x v="3"/>
    <x v="1"/>
    <x v="1"/>
    <x v="66"/>
    <x v="4"/>
    <x v="6"/>
    <x v="26"/>
    <x v="57"/>
    <x v="14"/>
    <x v="4"/>
    <m/>
    <n v="0"/>
    <n v="0"/>
    <n v="0"/>
  </r>
  <r>
    <x v="2"/>
    <x v="3"/>
    <x v="2"/>
    <x v="3"/>
    <x v="3"/>
    <x v="1"/>
    <x v="1"/>
    <x v="67"/>
    <x v="4"/>
    <x v="6"/>
    <x v="27"/>
    <x v="58"/>
    <x v="15"/>
    <x v="4"/>
    <m/>
    <n v="0"/>
    <n v="0"/>
    <n v="0"/>
  </r>
  <r>
    <x v="2"/>
    <x v="3"/>
    <x v="2"/>
    <x v="3"/>
    <x v="3"/>
    <x v="1"/>
    <x v="1"/>
    <x v="68"/>
    <x v="4"/>
    <x v="6"/>
    <x v="25"/>
    <x v="59"/>
    <x v="4"/>
    <x v="4"/>
    <n v="40"/>
    <n v="40"/>
    <n v="37.200000000000003"/>
    <n v="37.200000000000003"/>
  </r>
  <r>
    <x v="2"/>
    <x v="3"/>
    <x v="2"/>
    <x v="3"/>
    <x v="3"/>
    <x v="1"/>
    <x v="1"/>
    <x v="69"/>
    <x v="4"/>
    <x v="6"/>
    <x v="31"/>
    <x v="60"/>
    <x v="4"/>
    <x v="4"/>
    <m/>
    <m/>
    <n v="0"/>
    <n v="0"/>
  </r>
  <r>
    <x v="2"/>
    <x v="3"/>
    <x v="2"/>
    <x v="3"/>
    <x v="3"/>
    <x v="1"/>
    <x v="0"/>
    <x v="70"/>
    <x v="4"/>
    <x v="6"/>
    <x v="35"/>
    <x v="0"/>
    <x v="0"/>
    <x v="0"/>
    <m/>
    <m/>
    <m/>
    <m/>
  </r>
  <r>
    <x v="2"/>
    <x v="3"/>
    <x v="2"/>
    <x v="2"/>
    <x v="2"/>
    <x v="0"/>
    <x v="2"/>
    <x v="71"/>
    <x v="4"/>
    <x v="6"/>
    <x v="30"/>
    <x v="0"/>
    <x v="0"/>
    <x v="0"/>
    <s v="J.D"/>
    <n v="1785"/>
    <m/>
    <m/>
  </r>
  <r>
    <x v="2"/>
    <x v="4"/>
    <x v="3"/>
    <x v="4"/>
    <x v="4"/>
    <x v="2"/>
    <x v="0"/>
    <x v="72"/>
    <x v="4"/>
    <x v="6"/>
    <x v="23"/>
    <x v="0"/>
    <x v="16"/>
    <x v="0"/>
    <m/>
    <m/>
    <m/>
    <m/>
  </r>
  <r>
    <x v="2"/>
    <x v="4"/>
    <x v="3"/>
    <x v="4"/>
    <x v="4"/>
    <x v="2"/>
    <x v="0"/>
    <x v="73"/>
    <x v="4"/>
    <x v="6"/>
    <x v="23"/>
    <x v="0"/>
    <x v="17"/>
    <x v="0"/>
    <m/>
    <m/>
    <m/>
    <m/>
  </r>
  <r>
    <x v="2"/>
    <x v="4"/>
    <x v="3"/>
    <x v="3"/>
    <x v="4"/>
    <x v="1"/>
    <x v="0"/>
    <x v="74"/>
    <x v="4"/>
    <x v="6"/>
    <x v="24"/>
    <x v="31"/>
    <x v="3"/>
    <x v="1"/>
    <s v="Rate"/>
    <s v="Amount"/>
    <m/>
    <m/>
  </r>
  <r>
    <x v="2"/>
    <x v="4"/>
    <x v="3"/>
    <x v="3"/>
    <x v="4"/>
    <x v="1"/>
    <x v="0"/>
    <x v="75"/>
    <x v="4"/>
    <x v="6"/>
    <x v="23"/>
    <x v="0"/>
    <x v="0"/>
    <x v="0"/>
    <m/>
    <s v="J.D"/>
    <m/>
    <m/>
  </r>
  <r>
    <x v="2"/>
    <x v="4"/>
    <x v="3"/>
    <x v="4"/>
    <x v="4"/>
    <x v="2"/>
    <x v="0"/>
    <x v="76"/>
    <x v="4"/>
    <x v="6"/>
    <x v="23"/>
    <x v="61"/>
    <x v="0"/>
    <x v="0"/>
    <m/>
    <m/>
    <m/>
    <m/>
  </r>
  <r>
    <x v="2"/>
    <x v="4"/>
    <x v="3"/>
    <x v="4"/>
    <x v="4"/>
    <x v="2"/>
    <x v="0"/>
    <x v="77"/>
    <x v="5"/>
    <x v="7"/>
    <x v="23"/>
    <x v="62"/>
    <x v="0"/>
    <x v="0"/>
    <m/>
    <m/>
    <m/>
    <m/>
  </r>
  <r>
    <x v="2"/>
    <x v="4"/>
    <x v="3"/>
    <x v="4"/>
    <x v="4"/>
    <x v="2"/>
    <x v="1"/>
    <x v="78"/>
    <x v="4"/>
    <x v="6"/>
    <x v="25"/>
    <x v="63"/>
    <x v="18"/>
    <x v="5"/>
    <n v="0"/>
    <n v="0"/>
    <n v="0"/>
    <n v="0"/>
  </r>
  <r>
    <x v="2"/>
    <x v="4"/>
    <x v="3"/>
    <x v="4"/>
    <x v="4"/>
    <x v="2"/>
    <x v="1"/>
    <x v="79"/>
    <x v="5"/>
    <x v="7"/>
    <x v="26"/>
    <x v="64"/>
    <x v="19"/>
    <x v="5"/>
    <n v="0"/>
    <n v="0"/>
    <n v="0"/>
    <n v="0"/>
  </r>
  <r>
    <x v="2"/>
    <x v="4"/>
    <x v="3"/>
    <x v="4"/>
    <x v="4"/>
    <x v="2"/>
    <x v="1"/>
    <x v="80"/>
    <x v="4"/>
    <x v="6"/>
    <x v="27"/>
    <x v="65"/>
    <x v="15"/>
    <x v="5"/>
    <n v="0"/>
    <n v="0"/>
    <n v="0"/>
    <n v="0"/>
  </r>
  <r>
    <x v="2"/>
    <x v="4"/>
    <x v="3"/>
    <x v="4"/>
    <x v="4"/>
    <x v="2"/>
    <x v="0"/>
    <x v="81"/>
    <x v="6"/>
    <x v="8"/>
    <x v="23"/>
    <x v="66"/>
    <x v="0"/>
    <x v="0"/>
    <n v="0"/>
    <m/>
    <m/>
    <m/>
  </r>
  <r>
    <x v="2"/>
    <x v="4"/>
    <x v="3"/>
    <x v="4"/>
    <x v="4"/>
    <x v="2"/>
    <x v="1"/>
    <x v="82"/>
    <x v="4"/>
    <x v="6"/>
    <x v="28"/>
    <x v="67"/>
    <x v="20"/>
    <x v="5"/>
    <n v="0"/>
    <n v="0"/>
    <n v="0"/>
    <n v="0"/>
  </r>
  <r>
    <x v="2"/>
    <x v="4"/>
    <x v="3"/>
    <x v="4"/>
    <x v="4"/>
    <x v="2"/>
    <x v="1"/>
    <x v="83"/>
    <x v="6"/>
    <x v="8"/>
    <x v="31"/>
    <x v="65"/>
    <x v="21"/>
    <x v="5"/>
    <n v="0"/>
    <n v="0"/>
    <n v="0"/>
    <n v="0"/>
  </r>
  <r>
    <x v="2"/>
    <x v="4"/>
    <x v="3"/>
    <x v="4"/>
    <x v="4"/>
    <x v="2"/>
    <x v="1"/>
    <x v="84"/>
    <x v="4"/>
    <x v="6"/>
    <x v="36"/>
    <x v="68"/>
    <x v="4"/>
    <x v="5"/>
    <n v="0"/>
    <n v="0"/>
    <n v="0"/>
    <n v="0"/>
  </r>
  <r>
    <x v="2"/>
    <x v="4"/>
    <x v="3"/>
    <x v="4"/>
    <x v="4"/>
    <x v="2"/>
    <x v="1"/>
    <x v="85"/>
    <x v="6"/>
    <x v="8"/>
    <x v="32"/>
    <x v="69"/>
    <x v="22"/>
    <x v="5"/>
    <n v="0"/>
    <n v="0"/>
    <n v="0"/>
    <n v="0"/>
  </r>
  <r>
    <x v="2"/>
    <x v="4"/>
    <x v="3"/>
    <x v="4"/>
    <x v="4"/>
    <x v="2"/>
    <x v="1"/>
    <x v="86"/>
    <x v="4"/>
    <x v="6"/>
    <x v="25"/>
    <x v="70"/>
    <x v="23"/>
    <x v="5"/>
    <n v="119"/>
    <n v="2380"/>
    <n v="110.67"/>
    <n v="2213.4"/>
  </r>
  <r>
    <x v="2"/>
    <x v="4"/>
    <x v="3"/>
    <x v="4"/>
    <x v="4"/>
    <x v="2"/>
    <x v="1"/>
    <x v="87"/>
    <x v="6"/>
    <x v="8"/>
    <x v="26"/>
    <x v="71"/>
    <x v="15"/>
    <x v="5"/>
    <n v="125"/>
    <n v="625"/>
    <n v="116.25"/>
    <n v="581.25"/>
  </r>
  <r>
    <x v="2"/>
    <x v="4"/>
    <x v="3"/>
    <x v="4"/>
    <x v="4"/>
    <x v="2"/>
    <x v="1"/>
    <x v="88"/>
    <x v="4"/>
    <x v="6"/>
    <x v="37"/>
    <x v="72"/>
    <x v="4"/>
    <x v="5"/>
    <m/>
    <n v="0"/>
    <n v="0"/>
    <n v="0"/>
  </r>
  <r>
    <x v="2"/>
    <x v="4"/>
    <x v="3"/>
    <x v="4"/>
    <x v="4"/>
    <x v="2"/>
    <x v="1"/>
    <x v="89"/>
    <x v="6"/>
    <x v="8"/>
    <x v="27"/>
    <x v="73"/>
    <x v="15"/>
    <x v="5"/>
    <n v="125"/>
    <n v="625"/>
    <n v="116.25"/>
    <n v="581.25"/>
  </r>
  <r>
    <x v="2"/>
    <x v="4"/>
    <x v="3"/>
    <x v="4"/>
    <x v="4"/>
    <x v="2"/>
    <x v="1"/>
    <x v="90"/>
    <x v="4"/>
    <x v="6"/>
    <x v="28"/>
    <x v="74"/>
    <x v="24"/>
    <x v="3"/>
    <n v="38"/>
    <n v="1216"/>
    <n v="35.340000000000003"/>
    <n v="1130.8800000000001"/>
  </r>
  <r>
    <x v="2"/>
    <x v="4"/>
    <x v="3"/>
    <x v="4"/>
    <x v="4"/>
    <x v="2"/>
    <x v="1"/>
    <x v="91"/>
    <x v="6"/>
    <x v="8"/>
    <x v="31"/>
    <x v="75"/>
    <x v="25"/>
    <x v="5"/>
    <n v="125"/>
    <n v="250"/>
    <n v="116.25"/>
    <n v="232.5"/>
  </r>
  <r>
    <x v="2"/>
    <x v="4"/>
    <x v="3"/>
    <x v="4"/>
    <x v="4"/>
    <x v="2"/>
    <x v="0"/>
    <x v="92"/>
    <x v="7"/>
    <x v="9"/>
    <x v="23"/>
    <x v="76"/>
    <x v="0"/>
    <x v="0"/>
    <m/>
    <m/>
    <m/>
    <m/>
  </r>
  <r>
    <x v="2"/>
    <x v="4"/>
    <x v="3"/>
    <x v="4"/>
    <x v="4"/>
    <x v="2"/>
    <x v="1"/>
    <x v="93"/>
    <x v="6"/>
    <x v="8"/>
    <x v="26"/>
    <x v="63"/>
    <x v="26"/>
    <x v="5"/>
    <m/>
    <n v="0"/>
    <n v="0"/>
    <n v="0"/>
  </r>
  <r>
    <x v="2"/>
    <x v="4"/>
    <x v="3"/>
    <x v="4"/>
    <x v="4"/>
    <x v="2"/>
    <x v="0"/>
    <x v="94"/>
    <x v="8"/>
    <x v="10"/>
    <x v="23"/>
    <x v="77"/>
    <x v="0"/>
    <x v="0"/>
    <m/>
    <m/>
    <m/>
    <m/>
  </r>
  <r>
    <x v="2"/>
    <x v="4"/>
    <x v="3"/>
    <x v="4"/>
    <x v="4"/>
    <x v="2"/>
    <x v="1"/>
    <x v="95"/>
    <x v="6"/>
    <x v="8"/>
    <x v="25"/>
    <x v="78"/>
    <x v="27"/>
    <x v="6"/>
    <n v="2346"/>
    <n v="5865"/>
    <n v="2181.7800000000002"/>
    <n v="5454.4500000000007"/>
  </r>
  <r>
    <x v="2"/>
    <x v="4"/>
    <x v="3"/>
    <x v="4"/>
    <x v="4"/>
    <x v="2"/>
    <x v="0"/>
    <x v="96"/>
    <x v="9"/>
    <x v="11"/>
    <x v="23"/>
    <x v="79"/>
    <x v="0"/>
    <x v="0"/>
    <m/>
    <m/>
    <m/>
    <m/>
  </r>
  <r>
    <x v="2"/>
    <x v="4"/>
    <x v="3"/>
    <x v="4"/>
    <x v="4"/>
    <x v="2"/>
    <x v="1"/>
    <x v="97"/>
    <x v="6"/>
    <x v="8"/>
    <x v="26"/>
    <x v="80"/>
    <x v="28"/>
    <x v="4"/>
    <n v="7"/>
    <n v="1470"/>
    <n v="6.5100000000000007"/>
    <n v="1367.1000000000001"/>
  </r>
  <r>
    <x v="2"/>
    <x v="4"/>
    <x v="3"/>
    <x v="4"/>
    <x v="4"/>
    <x v="2"/>
    <x v="1"/>
    <x v="98"/>
    <x v="9"/>
    <x v="11"/>
    <x v="27"/>
    <x v="81"/>
    <x v="29"/>
    <x v="4"/>
    <n v="8"/>
    <n v="2640"/>
    <n v="7.44"/>
    <n v="2455.2000000000003"/>
  </r>
  <r>
    <x v="2"/>
    <x v="4"/>
    <x v="3"/>
    <x v="4"/>
    <x v="4"/>
    <x v="2"/>
    <x v="1"/>
    <x v="99"/>
    <x v="6"/>
    <x v="8"/>
    <x v="28"/>
    <x v="82"/>
    <x v="30"/>
    <x v="4"/>
    <n v="9"/>
    <n v="918"/>
    <n v="8.370000000000001"/>
    <n v="853.74000000000012"/>
  </r>
  <r>
    <x v="2"/>
    <x v="4"/>
    <x v="3"/>
    <x v="4"/>
    <x v="4"/>
    <x v="2"/>
    <x v="1"/>
    <x v="100"/>
    <x v="9"/>
    <x v="11"/>
    <x v="32"/>
    <x v="83"/>
    <x v="21"/>
    <x v="4"/>
    <m/>
    <n v="0"/>
    <n v="0"/>
    <n v="0"/>
  </r>
  <r>
    <x v="2"/>
    <x v="4"/>
    <x v="3"/>
    <x v="4"/>
    <x v="4"/>
    <x v="2"/>
    <x v="1"/>
    <x v="101"/>
    <x v="6"/>
    <x v="8"/>
    <x v="31"/>
    <x v="84"/>
    <x v="10"/>
    <x v="4"/>
    <n v="13"/>
    <n v="52"/>
    <n v="12.09"/>
    <n v="48.36"/>
  </r>
  <r>
    <x v="2"/>
    <x v="4"/>
    <x v="3"/>
    <x v="4"/>
    <x v="4"/>
    <x v="2"/>
    <x v="1"/>
    <x v="102"/>
    <x v="9"/>
    <x v="11"/>
    <x v="36"/>
    <x v="85"/>
    <x v="11"/>
    <x v="4"/>
    <n v="17"/>
    <n v="136"/>
    <n v="15.81"/>
    <n v="126.48"/>
  </r>
  <r>
    <x v="2"/>
    <x v="4"/>
    <x v="3"/>
    <x v="5"/>
    <x v="5"/>
    <x v="1"/>
    <x v="0"/>
    <x v="103"/>
    <x v="10"/>
    <x v="12"/>
    <x v="23"/>
    <x v="86"/>
    <x v="0"/>
    <x v="0"/>
    <m/>
    <m/>
    <m/>
    <m/>
  </r>
  <r>
    <x v="2"/>
    <x v="4"/>
    <x v="3"/>
    <x v="5"/>
    <x v="5"/>
    <x v="1"/>
    <x v="0"/>
    <x v="104"/>
    <x v="11"/>
    <x v="13"/>
    <x v="23"/>
    <x v="87"/>
    <x v="0"/>
    <x v="0"/>
    <m/>
    <m/>
    <m/>
    <m/>
  </r>
  <r>
    <x v="2"/>
    <x v="4"/>
    <x v="3"/>
    <x v="5"/>
    <x v="5"/>
    <x v="1"/>
    <x v="1"/>
    <x v="105"/>
    <x v="10"/>
    <x v="12"/>
    <x v="25"/>
    <x v="88"/>
    <x v="31"/>
    <x v="3"/>
    <n v="5"/>
    <n v="5720"/>
    <n v="4.6500000000000004"/>
    <n v="5319.6"/>
  </r>
  <r>
    <x v="2"/>
    <x v="4"/>
    <x v="3"/>
    <x v="5"/>
    <x v="5"/>
    <x v="1"/>
    <x v="1"/>
    <x v="106"/>
    <x v="11"/>
    <x v="13"/>
    <x v="26"/>
    <x v="89"/>
    <x v="32"/>
    <x v="3"/>
    <n v="6"/>
    <n v="828"/>
    <n v="5.58"/>
    <n v="770.04"/>
  </r>
  <r>
    <x v="2"/>
    <x v="4"/>
    <x v="3"/>
    <x v="5"/>
    <x v="5"/>
    <x v="1"/>
    <x v="1"/>
    <x v="107"/>
    <x v="10"/>
    <x v="12"/>
    <x v="27"/>
    <x v="90"/>
    <x v="33"/>
    <x v="7"/>
    <n v="2"/>
    <n v="838"/>
    <n v="1.86"/>
    <n v="779.34"/>
  </r>
  <r>
    <x v="2"/>
    <x v="4"/>
    <x v="3"/>
    <x v="5"/>
    <x v="5"/>
    <x v="1"/>
    <x v="0"/>
    <x v="108"/>
    <x v="12"/>
    <x v="14"/>
    <x v="23"/>
    <x v="91"/>
    <x v="0"/>
    <x v="0"/>
    <m/>
    <m/>
    <m/>
    <m/>
  </r>
  <r>
    <x v="2"/>
    <x v="4"/>
    <x v="3"/>
    <x v="5"/>
    <x v="5"/>
    <x v="1"/>
    <x v="1"/>
    <x v="109"/>
    <x v="10"/>
    <x v="12"/>
    <x v="28"/>
    <x v="92"/>
    <x v="34"/>
    <x v="3"/>
    <n v="8"/>
    <n v="512"/>
    <n v="7.44"/>
    <n v="476.16"/>
  </r>
  <r>
    <x v="2"/>
    <x v="4"/>
    <x v="3"/>
    <x v="5"/>
    <x v="5"/>
    <x v="1"/>
    <x v="1"/>
    <x v="110"/>
    <x v="12"/>
    <x v="14"/>
    <x v="31"/>
    <x v="93"/>
    <x v="11"/>
    <x v="3"/>
    <n v="10"/>
    <n v="80"/>
    <n v="9.3000000000000007"/>
    <n v="74.400000000000006"/>
  </r>
  <r>
    <x v="2"/>
    <x v="4"/>
    <x v="3"/>
    <x v="5"/>
    <x v="5"/>
    <x v="1"/>
    <x v="1"/>
    <x v="111"/>
    <x v="10"/>
    <x v="12"/>
    <x v="36"/>
    <x v="94"/>
    <x v="35"/>
    <x v="7"/>
    <n v="3"/>
    <n v="210"/>
    <n v="2.79"/>
    <n v="195.3"/>
  </r>
  <r>
    <x v="2"/>
    <x v="4"/>
    <x v="3"/>
    <x v="5"/>
    <x v="5"/>
    <x v="1"/>
    <x v="0"/>
    <x v="112"/>
    <x v="13"/>
    <x v="15"/>
    <x v="23"/>
    <x v="95"/>
    <x v="0"/>
    <x v="0"/>
    <m/>
    <m/>
    <m/>
    <m/>
  </r>
  <r>
    <x v="2"/>
    <x v="4"/>
    <x v="3"/>
    <x v="5"/>
    <x v="5"/>
    <x v="1"/>
    <x v="1"/>
    <x v="113"/>
    <x v="10"/>
    <x v="12"/>
    <x v="32"/>
    <x v="96"/>
    <x v="13"/>
    <x v="3"/>
    <m/>
    <n v="0"/>
    <n v="0"/>
    <n v="0"/>
  </r>
  <r>
    <x v="2"/>
    <x v="4"/>
    <x v="3"/>
    <x v="5"/>
    <x v="5"/>
    <x v="1"/>
    <x v="0"/>
    <x v="114"/>
    <x v="13"/>
    <x v="15"/>
    <x v="38"/>
    <x v="0"/>
    <x v="0"/>
    <x v="0"/>
    <m/>
    <m/>
    <m/>
    <m/>
  </r>
  <r>
    <x v="2"/>
    <x v="4"/>
    <x v="3"/>
    <x v="2"/>
    <x v="2"/>
    <x v="0"/>
    <x v="2"/>
    <x v="115"/>
    <x v="10"/>
    <x v="12"/>
    <x v="30"/>
    <x v="0"/>
    <x v="0"/>
    <x v="0"/>
    <s v="J.D"/>
    <n v="24365"/>
    <m/>
    <m/>
  </r>
  <r>
    <x v="2"/>
    <x v="5"/>
    <x v="4"/>
    <x v="6"/>
    <x v="6"/>
    <x v="1"/>
    <x v="0"/>
    <x v="116"/>
    <x v="13"/>
    <x v="15"/>
    <x v="23"/>
    <x v="0"/>
    <x v="36"/>
    <x v="0"/>
    <m/>
    <m/>
    <m/>
    <m/>
  </r>
  <r>
    <x v="2"/>
    <x v="5"/>
    <x v="4"/>
    <x v="6"/>
    <x v="6"/>
    <x v="1"/>
    <x v="0"/>
    <x v="117"/>
    <x v="10"/>
    <x v="12"/>
    <x v="23"/>
    <x v="0"/>
    <x v="37"/>
    <x v="0"/>
    <m/>
    <m/>
    <m/>
    <m/>
  </r>
  <r>
    <x v="2"/>
    <x v="5"/>
    <x v="4"/>
    <x v="6"/>
    <x v="6"/>
    <x v="1"/>
    <x v="0"/>
    <x v="118"/>
    <x v="13"/>
    <x v="15"/>
    <x v="24"/>
    <x v="97"/>
    <x v="3"/>
    <x v="1"/>
    <s v="Rate"/>
    <s v="Amount"/>
    <m/>
    <m/>
  </r>
  <r>
    <x v="2"/>
    <x v="5"/>
    <x v="4"/>
    <x v="6"/>
    <x v="6"/>
    <x v="1"/>
    <x v="0"/>
    <x v="119"/>
    <x v="10"/>
    <x v="12"/>
    <x v="23"/>
    <x v="0"/>
    <x v="0"/>
    <x v="0"/>
    <m/>
    <s v="J.D"/>
    <m/>
    <m/>
  </r>
  <r>
    <x v="2"/>
    <x v="5"/>
    <x v="4"/>
    <x v="6"/>
    <x v="6"/>
    <x v="1"/>
    <x v="0"/>
    <x v="120"/>
    <x v="14"/>
    <x v="16"/>
    <x v="23"/>
    <x v="98"/>
    <x v="0"/>
    <x v="0"/>
    <m/>
    <m/>
    <m/>
    <m/>
  </r>
  <r>
    <x v="2"/>
    <x v="5"/>
    <x v="4"/>
    <x v="6"/>
    <x v="6"/>
    <x v="1"/>
    <x v="0"/>
    <x v="121"/>
    <x v="15"/>
    <x v="17"/>
    <x v="23"/>
    <x v="99"/>
    <x v="0"/>
    <x v="0"/>
    <m/>
    <m/>
    <m/>
    <m/>
  </r>
  <r>
    <x v="2"/>
    <x v="5"/>
    <x v="4"/>
    <x v="6"/>
    <x v="6"/>
    <x v="1"/>
    <x v="1"/>
    <x v="122"/>
    <x v="14"/>
    <x v="16"/>
    <x v="25"/>
    <x v="100"/>
    <x v="38"/>
    <x v="3"/>
    <m/>
    <n v="0"/>
    <n v="0"/>
    <n v="0"/>
  </r>
  <r>
    <x v="2"/>
    <x v="5"/>
    <x v="4"/>
    <x v="6"/>
    <x v="6"/>
    <x v="1"/>
    <x v="1"/>
    <x v="123"/>
    <x v="15"/>
    <x v="17"/>
    <x v="26"/>
    <x v="101"/>
    <x v="39"/>
    <x v="3"/>
    <m/>
    <n v="0"/>
    <n v="0"/>
    <n v="0"/>
  </r>
  <r>
    <x v="2"/>
    <x v="5"/>
    <x v="4"/>
    <x v="6"/>
    <x v="6"/>
    <x v="1"/>
    <x v="1"/>
    <x v="124"/>
    <x v="14"/>
    <x v="16"/>
    <x v="27"/>
    <x v="102"/>
    <x v="40"/>
    <x v="3"/>
    <m/>
    <n v="0"/>
    <n v="0"/>
    <n v="0"/>
  </r>
  <r>
    <x v="2"/>
    <x v="5"/>
    <x v="4"/>
    <x v="6"/>
    <x v="6"/>
    <x v="1"/>
    <x v="0"/>
    <x v="125"/>
    <x v="16"/>
    <x v="18"/>
    <x v="23"/>
    <x v="103"/>
    <x v="0"/>
    <x v="0"/>
    <m/>
    <m/>
    <m/>
    <m/>
  </r>
  <r>
    <x v="2"/>
    <x v="5"/>
    <x v="4"/>
    <x v="6"/>
    <x v="6"/>
    <x v="1"/>
    <x v="1"/>
    <x v="126"/>
    <x v="14"/>
    <x v="16"/>
    <x v="28"/>
    <x v="104"/>
    <x v="41"/>
    <x v="3"/>
    <m/>
    <n v="0"/>
    <n v="0"/>
    <n v="0"/>
  </r>
  <r>
    <x v="2"/>
    <x v="5"/>
    <x v="4"/>
    <x v="6"/>
    <x v="6"/>
    <x v="1"/>
    <x v="1"/>
    <x v="127"/>
    <x v="16"/>
    <x v="18"/>
    <x v="25"/>
    <x v="105"/>
    <x v="42"/>
    <x v="3"/>
    <n v="13"/>
    <n v="182"/>
    <n v="12.09"/>
    <n v="169.26"/>
  </r>
  <r>
    <x v="2"/>
    <x v="5"/>
    <x v="4"/>
    <x v="6"/>
    <x v="6"/>
    <x v="1"/>
    <x v="1"/>
    <x v="128"/>
    <x v="14"/>
    <x v="16"/>
    <x v="36"/>
    <x v="106"/>
    <x v="43"/>
    <x v="3"/>
    <m/>
    <n v="0"/>
    <n v="0"/>
    <n v="0"/>
  </r>
  <r>
    <x v="2"/>
    <x v="5"/>
    <x v="4"/>
    <x v="6"/>
    <x v="6"/>
    <x v="1"/>
    <x v="1"/>
    <x v="129"/>
    <x v="16"/>
    <x v="18"/>
    <x v="32"/>
    <x v="107"/>
    <x v="44"/>
    <x v="3"/>
    <m/>
    <n v="0"/>
    <n v="0"/>
    <n v="0"/>
  </r>
  <r>
    <x v="2"/>
    <x v="5"/>
    <x v="4"/>
    <x v="7"/>
    <x v="7"/>
    <x v="1"/>
    <x v="0"/>
    <x v="130"/>
    <x v="17"/>
    <x v="19"/>
    <x v="23"/>
    <x v="108"/>
    <x v="0"/>
    <x v="0"/>
    <m/>
    <m/>
    <m/>
    <m/>
  </r>
  <r>
    <x v="2"/>
    <x v="5"/>
    <x v="4"/>
    <x v="8"/>
    <x v="8"/>
    <x v="1"/>
    <x v="0"/>
    <x v="131"/>
    <x v="18"/>
    <x v="20"/>
    <x v="23"/>
    <x v="109"/>
    <x v="0"/>
    <x v="0"/>
    <m/>
    <m/>
    <m/>
    <m/>
  </r>
  <r>
    <x v="2"/>
    <x v="5"/>
    <x v="4"/>
    <x v="8"/>
    <x v="8"/>
    <x v="1"/>
    <x v="0"/>
    <x v="132"/>
    <x v="19"/>
    <x v="21"/>
    <x v="23"/>
    <x v="110"/>
    <x v="0"/>
    <x v="0"/>
    <m/>
    <m/>
    <m/>
    <m/>
  </r>
  <r>
    <x v="2"/>
    <x v="5"/>
    <x v="4"/>
    <x v="8"/>
    <x v="8"/>
    <x v="1"/>
    <x v="1"/>
    <x v="133"/>
    <x v="18"/>
    <x v="20"/>
    <x v="26"/>
    <x v="111"/>
    <x v="45"/>
    <x v="3"/>
    <n v="188"/>
    <n v="1316"/>
    <n v="174.84"/>
    <n v="1223.8800000000001"/>
  </r>
  <r>
    <x v="2"/>
    <x v="5"/>
    <x v="4"/>
    <x v="8"/>
    <x v="8"/>
    <x v="1"/>
    <x v="1"/>
    <x v="134"/>
    <x v="19"/>
    <x v="21"/>
    <x v="27"/>
    <x v="112"/>
    <x v="9"/>
    <x v="3"/>
    <n v="188"/>
    <n v="4136"/>
    <n v="174.84"/>
    <n v="3846.48"/>
  </r>
  <r>
    <x v="2"/>
    <x v="5"/>
    <x v="4"/>
    <x v="9"/>
    <x v="9"/>
    <x v="1"/>
    <x v="0"/>
    <x v="135"/>
    <x v="20"/>
    <x v="22"/>
    <x v="23"/>
    <x v="113"/>
    <x v="0"/>
    <x v="0"/>
    <m/>
    <m/>
    <m/>
    <m/>
  </r>
  <r>
    <x v="2"/>
    <x v="5"/>
    <x v="4"/>
    <x v="9"/>
    <x v="9"/>
    <x v="1"/>
    <x v="0"/>
    <x v="136"/>
    <x v="21"/>
    <x v="23"/>
    <x v="23"/>
    <x v="114"/>
    <x v="0"/>
    <x v="0"/>
    <m/>
    <m/>
    <m/>
    <m/>
  </r>
  <r>
    <x v="2"/>
    <x v="5"/>
    <x v="4"/>
    <x v="9"/>
    <x v="9"/>
    <x v="1"/>
    <x v="1"/>
    <x v="137"/>
    <x v="20"/>
    <x v="22"/>
    <x v="25"/>
    <x v="115"/>
    <x v="46"/>
    <x v="3"/>
    <n v="53"/>
    <n v="14204"/>
    <n v="49.29"/>
    <n v="13209.72"/>
  </r>
  <r>
    <x v="2"/>
    <x v="5"/>
    <x v="4"/>
    <x v="9"/>
    <x v="9"/>
    <x v="1"/>
    <x v="1"/>
    <x v="138"/>
    <x v="21"/>
    <x v="23"/>
    <x v="26"/>
    <x v="116"/>
    <x v="21"/>
    <x v="3"/>
    <n v="44"/>
    <n v="1320"/>
    <n v="40.92"/>
    <n v="1227.6000000000001"/>
  </r>
  <r>
    <x v="2"/>
    <x v="5"/>
    <x v="4"/>
    <x v="9"/>
    <x v="9"/>
    <x v="1"/>
    <x v="0"/>
    <x v="139"/>
    <x v="20"/>
    <x v="22"/>
    <x v="39"/>
    <x v="0"/>
    <x v="0"/>
    <x v="0"/>
    <m/>
    <m/>
    <m/>
    <m/>
  </r>
  <r>
    <x v="2"/>
    <x v="5"/>
    <x v="4"/>
    <x v="2"/>
    <x v="2"/>
    <x v="0"/>
    <x v="2"/>
    <x v="140"/>
    <x v="21"/>
    <x v="23"/>
    <x v="30"/>
    <x v="0"/>
    <x v="0"/>
    <x v="0"/>
    <s v="J.D"/>
    <n v="21158"/>
    <m/>
    <m/>
  </r>
  <r>
    <x v="2"/>
    <x v="6"/>
    <x v="5"/>
    <x v="10"/>
    <x v="10"/>
    <x v="1"/>
    <x v="0"/>
    <x v="141"/>
    <x v="20"/>
    <x v="22"/>
    <x v="40"/>
    <x v="0"/>
    <x v="0"/>
    <x v="0"/>
    <m/>
    <m/>
    <m/>
    <m/>
  </r>
  <r>
    <x v="2"/>
    <x v="6"/>
    <x v="5"/>
    <x v="10"/>
    <x v="10"/>
    <x v="1"/>
    <x v="0"/>
    <x v="142"/>
    <x v="21"/>
    <x v="23"/>
    <x v="41"/>
    <x v="0"/>
    <x v="0"/>
    <x v="0"/>
    <m/>
    <m/>
    <m/>
    <m/>
  </r>
  <r>
    <x v="2"/>
    <x v="6"/>
    <x v="5"/>
    <x v="10"/>
    <x v="10"/>
    <x v="1"/>
    <x v="0"/>
    <x v="143"/>
    <x v="20"/>
    <x v="22"/>
    <x v="24"/>
    <x v="31"/>
    <x v="3"/>
    <x v="1"/>
    <s v="Rate"/>
    <s v="Amount"/>
    <m/>
    <m/>
  </r>
  <r>
    <x v="2"/>
    <x v="6"/>
    <x v="5"/>
    <x v="10"/>
    <x v="10"/>
    <x v="1"/>
    <x v="0"/>
    <x v="144"/>
    <x v="21"/>
    <x v="23"/>
    <x v="23"/>
    <x v="0"/>
    <x v="0"/>
    <x v="0"/>
    <m/>
    <s v="J.D"/>
    <m/>
    <m/>
  </r>
  <r>
    <x v="2"/>
    <x v="6"/>
    <x v="5"/>
    <x v="10"/>
    <x v="10"/>
    <x v="1"/>
    <x v="0"/>
    <x v="145"/>
    <x v="22"/>
    <x v="24"/>
    <x v="23"/>
    <x v="117"/>
    <x v="0"/>
    <x v="0"/>
    <m/>
    <m/>
    <m/>
    <m/>
  </r>
  <r>
    <x v="2"/>
    <x v="6"/>
    <x v="5"/>
    <x v="10"/>
    <x v="10"/>
    <x v="1"/>
    <x v="0"/>
    <x v="146"/>
    <x v="23"/>
    <x v="25"/>
    <x v="23"/>
    <x v="118"/>
    <x v="0"/>
    <x v="0"/>
    <m/>
    <m/>
    <m/>
    <m/>
  </r>
  <r>
    <x v="2"/>
    <x v="6"/>
    <x v="5"/>
    <x v="10"/>
    <x v="10"/>
    <x v="1"/>
    <x v="1"/>
    <x v="147"/>
    <x v="22"/>
    <x v="24"/>
    <x v="25"/>
    <x v="119"/>
    <x v="4"/>
    <x v="4"/>
    <n v="290"/>
    <n v="290"/>
    <n v="269.7"/>
    <n v="269.7"/>
  </r>
  <r>
    <x v="2"/>
    <x v="6"/>
    <x v="5"/>
    <x v="10"/>
    <x v="10"/>
    <x v="1"/>
    <x v="1"/>
    <x v="148"/>
    <x v="23"/>
    <x v="25"/>
    <x v="26"/>
    <x v="120"/>
    <x v="4"/>
    <x v="4"/>
    <n v="310"/>
    <n v="310"/>
    <n v="288.3"/>
    <n v="288.3"/>
  </r>
  <r>
    <x v="2"/>
    <x v="6"/>
    <x v="5"/>
    <x v="10"/>
    <x v="10"/>
    <x v="1"/>
    <x v="1"/>
    <x v="149"/>
    <x v="22"/>
    <x v="24"/>
    <x v="27"/>
    <x v="121"/>
    <x v="4"/>
    <x v="4"/>
    <n v="345"/>
    <n v="345"/>
    <n v="320.85000000000002"/>
    <n v="320.85000000000002"/>
  </r>
  <r>
    <x v="2"/>
    <x v="6"/>
    <x v="5"/>
    <x v="10"/>
    <x v="10"/>
    <x v="1"/>
    <x v="1"/>
    <x v="150"/>
    <x v="23"/>
    <x v="25"/>
    <x v="28"/>
    <x v="122"/>
    <x v="4"/>
    <x v="4"/>
    <n v="360"/>
    <n v="360"/>
    <n v="334.8"/>
    <n v="334.8"/>
  </r>
  <r>
    <x v="2"/>
    <x v="6"/>
    <x v="5"/>
    <x v="10"/>
    <x v="10"/>
    <x v="1"/>
    <x v="0"/>
    <x v="151"/>
    <x v="24"/>
    <x v="26"/>
    <x v="23"/>
    <x v="123"/>
    <x v="0"/>
    <x v="0"/>
    <m/>
    <m/>
    <m/>
    <m/>
  </r>
  <r>
    <x v="2"/>
    <x v="6"/>
    <x v="5"/>
    <x v="10"/>
    <x v="10"/>
    <x v="1"/>
    <x v="1"/>
    <x v="152"/>
    <x v="23"/>
    <x v="25"/>
    <x v="31"/>
    <x v="124"/>
    <x v="4"/>
    <x v="4"/>
    <m/>
    <n v="0"/>
    <n v="0"/>
    <n v="0"/>
  </r>
  <r>
    <x v="2"/>
    <x v="6"/>
    <x v="5"/>
    <x v="11"/>
    <x v="11"/>
    <x v="1"/>
    <x v="0"/>
    <x v="153"/>
    <x v="25"/>
    <x v="27"/>
    <x v="23"/>
    <x v="125"/>
    <x v="0"/>
    <x v="0"/>
    <m/>
    <m/>
    <m/>
    <m/>
  </r>
  <r>
    <x v="2"/>
    <x v="6"/>
    <x v="5"/>
    <x v="11"/>
    <x v="11"/>
    <x v="1"/>
    <x v="0"/>
    <x v="154"/>
    <x v="26"/>
    <x v="28"/>
    <x v="23"/>
    <x v="126"/>
    <x v="0"/>
    <x v="0"/>
    <m/>
    <m/>
    <m/>
    <m/>
  </r>
  <r>
    <x v="2"/>
    <x v="6"/>
    <x v="5"/>
    <x v="11"/>
    <x v="11"/>
    <x v="1"/>
    <x v="1"/>
    <x v="155"/>
    <x v="25"/>
    <x v="27"/>
    <x v="25"/>
    <x v="127"/>
    <x v="47"/>
    <x v="7"/>
    <m/>
    <n v="0"/>
    <n v="0"/>
    <n v="0"/>
  </r>
  <r>
    <x v="2"/>
    <x v="6"/>
    <x v="5"/>
    <x v="11"/>
    <x v="11"/>
    <x v="1"/>
    <x v="0"/>
    <x v="156"/>
    <x v="27"/>
    <x v="29"/>
    <x v="23"/>
    <x v="128"/>
    <x v="0"/>
    <x v="0"/>
    <m/>
    <m/>
    <m/>
    <m/>
  </r>
  <r>
    <x v="2"/>
    <x v="6"/>
    <x v="5"/>
    <x v="11"/>
    <x v="11"/>
    <x v="1"/>
    <x v="1"/>
    <x v="157"/>
    <x v="25"/>
    <x v="27"/>
    <x v="26"/>
    <x v="129"/>
    <x v="13"/>
    <x v="7"/>
    <m/>
    <n v="0"/>
    <n v="0"/>
    <n v="0"/>
  </r>
  <r>
    <x v="2"/>
    <x v="6"/>
    <x v="5"/>
    <x v="11"/>
    <x v="11"/>
    <x v="1"/>
    <x v="1"/>
    <x v="158"/>
    <x v="27"/>
    <x v="29"/>
    <x v="27"/>
    <x v="130"/>
    <x v="48"/>
    <x v="7"/>
    <m/>
    <n v="0"/>
    <n v="0"/>
    <n v="0"/>
  </r>
  <r>
    <x v="2"/>
    <x v="6"/>
    <x v="5"/>
    <x v="12"/>
    <x v="12"/>
    <x v="1"/>
    <x v="0"/>
    <x v="159"/>
    <x v="28"/>
    <x v="30"/>
    <x v="23"/>
    <x v="131"/>
    <x v="0"/>
    <x v="0"/>
    <m/>
    <m/>
    <m/>
    <m/>
  </r>
  <r>
    <x v="2"/>
    <x v="6"/>
    <x v="5"/>
    <x v="12"/>
    <x v="12"/>
    <x v="1"/>
    <x v="0"/>
    <x v="160"/>
    <x v="29"/>
    <x v="31"/>
    <x v="23"/>
    <x v="132"/>
    <x v="0"/>
    <x v="0"/>
    <m/>
    <m/>
    <m/>
    <m/>
  </r>
  <r>
    <x v="2"/>
    <x v="6"/>
    <x v="5"/>
    <x v="12"/>
    <x v="12"/>
    <x v="1"/>
    <x v="1"/>
    <x v="161"/>
    <x v="28"/>
    <x v="30"/>
    <x v="25"/>
    <x v="133"/>
    <x v="19"/>
    <x v="7"/>
    <n v="125"/>
    <n v="750"/>
    <n v="116.25"/>
    <n v="697.5"/>
  </r>
  <r>
    <x v="2"/>
    <x v="6"/>
    <x v="5"/>
    <x v="12"/>
    <x v="12"/>
    <x v="1"/>
    <x v="1"/>
    <x v="162"/>
    <x v="29"/>
    <x v="31"/>
    <x v="26"/>
    <x v="134"/>
    <x v="4"/>
    <x v="4"/>
    <n v="350"/>
    <n v="350"/>
    <n v="325.5"/>
    <n v="325.5"/>
  </r>
  <r>
    <x v="2"/>
    <x v="6"/>
    <x v="5"/>
    <x v="13"/>
    <x v="13"/>
    <x v="1"/>
    <x v="0"/>
    <x v="163"/>
    <x v="30"/>
    <x v="32"/>
    <x v="23"/>
    <x v="135"/>
    <x v="0"/>
    <x v="0"/>
    <m/>
    <m/>
    <m/>
    <m/>
  </r>
  <r>
    <x v="2"/>
    <x v="6"/>
    <x v="5"/>
    <x v="13"/>
    <x v="13"/>
    <x v="1"/>
    <x v="0"/>
    <x v="164"/>
    <x v="31"/>
    <x v="33"/>
    <x v="23"/>
    <x v="136"/>
    <x v="0"/>
    <x v="0"/>
    <m/>
    <m/>
    <m/>
    <m/>
  </r>
  <r>
    <x v="2"/>
    <x v="6"/>
    <x v="5"/>
    <x v="13"/>
    <x v="13"/>
    <x v="1"/>
    <x v="1"/>
    <x v="165"/>
    <x v="30"/>
    <x v="32"/>
    <x v="25"/>
    <x v="137"/>
    <x v="49"/>
    <x v="7"/>
    <n v="160"/>
    <n v="1920"/>
    <n v="148.80000000000001"/>
    <n v="1785.6000000000001"/>
  </r>
  <r>
    <x v="2"/>
    <x v="6"/>
    <x v="5"/>
    <x v="13"/>
    <x v="13"/>
    <x v="1"/>
    <x v="0"/>
    <x v="166"/>
    <x v="31"/>
    <x v="33"/>
    <x v="42"/>
    <x v="0"/>
    <x v="0"/>
    <x v="0"/>
    <m/>
    <m/>
    <m/>
    <m/>
  </r>
  <r>
    <x v="2"/>
    <x v="6"/>
    <x v="5"/>
    <x v="2"/>
    <x v="2"/>
    <x v="0"/>
    <x v="2"/>
    <x v="167"/>
    <x v="30"/>
    <x v="32"/>
    <x v="30"/>
    <x v="0"/>
    <x v="0"/>
    <x v="0"/>
    <s v="J.D"/>
    <n v="4325"/>
    <m/>
    <m/>
  </r>
  <r>
    <x v="2"/>
    <x v="7"/>
    <x v="6"/>
    <x v="14"/>
    <x v="14"/>
    <x v="1"/>
    <x v="0"/>
    <x v="168"/>
    <x v="31"/>
    <x v="33"/>
    <x v="23"/>
    <x v="0"/>
    <x v="50"/>
    <x v="0"/>
    <m/>
    <m/>
    <m/>
    <m/>
  </r>
  <r>
    <x v="2"/>
    <x v="7"/>
    <x v="6"/>
    <x v="14"/>
    <x v="14"/>
    <x v="1"/>
    <x v="0"/>
    <x v="169"/>
    <x v="30"/>
    <x v="32"/>
    <x v="23"/>
    <x v="0"/>
    <x v="51"/>
    <x v="0"/>
    <m/>
    <m/>
    <m/>
    <m/>
  </r>
  <r>
    <x v="2"/>
    <x v="7"/>
    <x v="6"/>
    <x v="14"/>
    <x v="14"/>
    <x v="1"/>
    <x v="0"/>
    <x v="170"/>
    <x v="31"/>
    <x v="33"/>
    <x v="24"/>
    <x v="31"/>
    <x v="3"/>
    <x v="1"/>
    <s v="Rate"/>
    <s v="Amount"/>
    <m/>
    <m/>
  </r>
  <r>
    <x v="2"/>
    <x v="7"/>
    <x v="6"/>
    <x v="14"/>
    <x v="14"/>
    <x v="1"/>
    <x v="0"/>
    <x v="171"/>
    <x v="30"/>
    <x v="32"/>
    <x v="23"/>
    <x v="0"/>
    <x v="0"/>
    <x v="0"/>
    <m/>
    <s v="J.D"/>
    <m/>
    <m/>
  </r>
  <r>
    <x v="2"/>
    <x v="7"/>
    <x v="6"/>
    <x v="14"/>
    <x v="14"/>
    <x v="1"/>
    <x v="0"/>
    <x v="172"/>
    <x v="32"/>
    <x v="34"/>
    <x v="23"/>
    <x v="138"/>
    <x v="0"/>
    <x v="0"/>
    <m/>
    <m/>
    <m/>
    <m/>
  </r>
  <r>
    <x v="2"/>
    <x v="7"/>
    <x v="6"/>
    <x v="14"/>
    <x v="14"/>
    <x v="1"/>
    <x v="0"/>
    <x v="173"/>
    <x v="33"/>
    <x v="35"/>
    <x v="23"/>
    <x v="139"/>
    <x v="0"/>
    <x v="0"/>
    <m/>
    <m/>
    <m/>
    <m/>
  </r>
  <r>
    <x v="2"/>
    <x v="7"/>
    <x v="6"/>
    <x v="14"/>
    <x v="14"/>
    <x v="1"/>
    <x v="1"/>
    <x v="174"/>
    <x v="32"/>
    <x v="34"/>
    <x v="25"/>
    <x v="140"/>
    <x v="25"/>
    <x v="4"/>
    <n v="750"/>
    <n v="1500"/>
    <n v="697.5"/>
    <n v="1395"/>
  </r>
  <r>
    <x v="2"/>
    <x v="7"/>
    <x v="6"/>
    <x v="14"/>
    <x v="14"/>
    <x v="1"/>
    <x v="1"/>
    <x v="175"/>
    <x v="33"/>
    <x v="35"/>
    <x v="26"/>
    <x v="141"/>
    <x v="25"/>
    <x v="4"/>
    <n v="800"/>
    <n v="1600"/>
    <n v="744"/>
    <n v="1488"/>
  </r>
  <r>
    <x v="2"/>
    <x v="7"/>
    <x v="6"/>
    <x v="14"/>
    <x v="14"/>
    <x v="1"/>
    <x v="0"/>
    <x v="176"/>
    <x v="32"/>
    <x v="34"/>
    <x v="43"/>
    <x v="0"/>
    <x v="0"/>
    <x v="0"/>
    <m/>
    <m/>
    <m/>
    <m/>
  </r>
  <r>
    <x v="2"/>
    <x v="7"/>
    <x v="6"/>
    <x v="2"/>
    <x v="2"/>
    <x v="0"/>
    <x v="2"/>
    <x v="177"/>
    <x v="33"/>
    <x v="35"/>
    <x v="30"/>
    <x v="0"/>
    <x v="0"/>
    <x v="0"/>
    <s v="J.D"/>
    <n v="3100"/>
    <m/>
    <m/>
  </r>
  <r>
    <x v="2"/>
    <x v="8"/>
    <x v="7"/>
    <x v="15"/>
    <x v="15"/>
    <x v="2"/>
    <x v="0"/>
    <x v="178"/>
    <x v="32"/>
    <x v="34"/>
    <x v="44"/>
    <x v="0"/>
    <x v="0"/>
    <x v="0"/>
    <m/>
    <m/>
    <m/>
    <m/>
  </r>
  <r>
    <x v="2"/>
    <x v="8"/>
    <x v="7"/>
    <x v="15"/>
    <x v="15"/>
    <x v="2"/>
    <x v="0"/>
    <x v="179"/>
    <x v="33"/>
    <x v="35"/>
    <x v="45"/>
    <x v="0"/>
    <x v="0"/>
    <x v="0"/>
    <m/>
    <m/>
    <m/>
    <m/>
  </r>
  <r>
    <x v="2"/>
    <x v="8"/>
    <x v="7"/>
    <x v="15"/>
    <x v="15"/>
    <x v="2"/>
    <x v="0"/>
    <x v="180"/>
    <x v="32"/>
    <x v="34"/>
    <x v="24"/>
    <x v="31"/>
    <x v="3"/>
    <x v="1"/>
    <s v="Rate"/>
    <s v="Amount"/>
    <m/>
    <m/>
  </r>
  <r>
    <x v="2"/>
    <x v="8"/>
    <x v="7"/>
    <x v="15"/>
    <x v="15"/>
    <x v="2"/>
    <x v="0"/>
    <x v="181"/>
    <x v="33"/>
    <x v="35"/>
    <x v="23"/>
    <x v="0"/>
    <x v="0"/>
    <x v="0"/>
    <m/>
    <s v="J.D"/>
    <m/>
    <m/>
  </r>
  <r>
    <x v="2"/>
    <x v="8"/>
    <x v="7"/>
    <x v="15"/>
    <x v="15"/>
    <x v="2"/>
    <x v="0"/>
    <x v="182"/>
    <x v="34"/>
    <x v="36"/>
    <x v="23"/>
    <x v="142"/>
    <x v="0"/>
    <x v="0"/>
    <m/>
    <m/>
    <m/>
    <m/>
  </r>
  <r>
    <x v="2"/>
    <x v="8"/>
    <x v="7"/>
    <x v="15"/>
    <x v="15"/>
    <x v="2"/>
    <x v="1"/>
    <x v="183"/>
    <x v="33"/>
    <x v="35"/>
    <x v="25"/>
    <x v="143"/>
    <x v="52"/>
    <x v="3"/>
    <m/>
    <n v="0"/>
    <n v="0"/>
    <n v="0"/>
  </r>
  <r>
    <x v="2"/>
    <x v="8"/>
    <x v="7"/>
    <x v="15"/>
    <x v="15"/>
    <x v="2"/>
    <x v="1"/>
    <x v="184"/>
    <x v="34"/>
    <x v="36"/>
    <x v="26"/>
    <x v="65"/>
    <x v="53"/>
    <x v="3"/>
    <m/>
    <n v="0"/>
    <n v="0"/>
    <n v="0"/>
  </r>
  <r>
    <x v="2"/>
    <x v="8"/>
    <x v="7"/>
    <x v="16"/>
    <x v="16"/>
    <x v="1"/>
    <x v="0"/>
    <x v="185"/>
    <x v="35"/>
    <x v="37"/>
    <x v="23"/>
    <x v="144"/>
    <x v="0"/>
    <x v="0"/>
    <m/>
    <m/>
    <m/>
    <m/>
  </r>
  <r>
    <x v="2"/>
    <x v="8"/>
    <x v="7"/>
    <x v="16"/>
    <x v="16"/>
    <x v="1"/>
    <x v="0"/>
    <x v="186"/>
    <x v="36"/>
    <x v="38"/>
    <x v="23"/>
    <x v="145"/>
    <x v="0"/>
    <x v="0"/>
    <m/>
    <m/>
    <m/>
    <m/>
  </r>
  <r>
    <x v="2"/>
    <x v="8"/>
    <x v="7"/>
    <x v="16"/>
    <x v="16"/>
    <x v="1"/>
    <x v="1"/>
    <x v="187"/>
    <x v="35"/>
    <x v="37"/>
    <x v="25"/>
    <x v="146"/>
    <x v="54"/>
    <x v="3"/>
    <n v="14"/>
    <n v="504"/>
    <n v="13.020000000000001"/>
    <n v="468.72"/>
  </r>
  <r>
    <x v="2"/>
    <x v="8"/>
    <x v="7"/>
    <x v="17"/>
    <x v="17"/>
    <x v="1"/>
    <x v="0"/>
    <x v="188"/>
    <x v="37"/>
    <x v="39"/>
    <x v="23"/>
    <x v="147"/>
    <x v="0"/>
    <x v="0"/>
    <m/>
    <m/>
    <m/>
    <m/>
  </r>
  <r>
    <x v="2"/>
    <x v="8"/>
    <x v="7"/>
    <x v="17"/>
    <x v="17"/>
    <x v="1"/>
    <x v="0"/>
    <x v="189"/>
    <x v="38"/>
    <x v="40"/>
    <x v="23"/>
    <x v="148"/>
    <x v="0"/>
    <x v="0"/>
    <m/>
    <m/>
    <m/>
    <m/>
  </r>
  <r>
    <x v="2"/>
    <x v="8"/>
    <x v="7"/>
    <x v="17"/>
    <x v="17"/>
    <x v="1"/>
    <x v="1"/>
    <x v="190"/>
    <x v="37"/>
    <x v="39"/>
    <x v="26"/>
    <x v="149"/>
    <x v="34"/>
    <x v="3"/>
    <n v="18"/>
    <n v="1152"/>
    <n v="16.740000000000002"/>
    <n v="1071.3600000000001"/>
  </r>
  <r>
    <x v="2"/>
    <x v="8"/>
    <x v="7"/>
    <x v="18"/>
    <x v="18"/>
    <x v="1"/>
    <x v="0"/>
    <x v="191"/>
    <x v="39"/>
    <x v="41"/>
    <x v="23"/>
    <x v="150"/>
    <x v="0"/>
    <x v="0"/>
    <m/>
    <m/>
    <m/>
    <m/>
  </r>
  <r>
    <x v="2"/>
    <x v="8"/>
    <x v="7"/>
    <x v="18"/>
    <x v="18"/>
    <x v="1"/>
    <x v="0"/>
    <x v="192"/>
    <x v="40"/>
    <x v="42"/>
    <x v="23"/>
    <x v="151"/>
    <x v="0"/>
    <x v="0"/>
    <m/>
    <m/>
    <m/>
    <m/>
  </r>
  <r>
    <x v="2"/>
    <x v="8"/>
    <x v="7"/>
    <x v="18"/>
    <x v="18"/>
    <x v="1"/>
    <x v="1"/>
    <x v="193"/>
    <x v="39"/>
    <x v="41"/>
    <x v="27"/>
    <x v="152"/>
    <x v="55"/>
    <x v="3"/>
    <n v="8"/>
    <n v="320"/>
    <n v="7.44"/>
    <n v="297.60000000000002"/>
  </r>
  <r>
    <x v="2"/>
    <x v="8"/>
    <x v="7"/>
    <x v="18"/>
    <x v="18"/>
    <x v="1"/>
    <x v="1"/>
    <x v="194"/>
    <x v="40"/>
    <x v="42"/>
    <x v="28"/>
    <x v="153"/>
    <x v="56"/>
    <x v="3"/>
    <n v="8"/>
    <n v="8520"/>
    <n v="7.44"/>
    <n v="7923.6"/>
  </r>
  <r>
    <x v="2"/>
    <x v="8"/>
    <x v="7"/>
    <x v="19"/>
    <x v="19"/>
    <x v="1"/>
    <x v="0"/>
    <x v="195"/>
    <x v="41"/>
    <x v="43"/>
    <x v="23"/>
    <x v="154"/>
    <x v="0"/>
    <x v="0"/>
    <m/>
    <m/>
    <m/>
    <m/>
  </r>
  <r>
    <x v="2"/>
    <x v="8"/>
    <x v="7"/>
    <x v="19"/>
    <x v="19"/>
    <x v="1"/>
    <x v="0"/>
    <x v="196"/>
    <x v="42"/>
    <x v="44"/>
    <x v="23"/>
    <x v="155"/>
    <x v="0"/>
    <x v="0"/>
    <m/>
    <m/>
    <m/>
    <m/>
  </r>
  <r>
    <x v="2"/>
    <x v="8"/>
    <x v="7"/>
    <x v="19"/>
    <x v="19"/>
    <x v="1"/>
    <x v="1"/>
    <x v="197"/>
    <x v="41"/>
    <x v="43"/>
    <x v="25"/>
    <x v="156"/>
    <x v="31"/>
    <x v="3"/>
    <n v="40"/>
    <n v="45760"/>
    <n v="37.200000000000003"/>
    <n v="42556.800000000003"/>
  </r>
  <r>
    <x v="2"/>
    <x v="8"/>
    <x v="7"/>
    <x v="19"/>
    <x v="19"/>
    <x v="1"/>
    <x v="1"/>
    <x v="198"/>
    <x v="42"/>
    <x v="44"/>
    <x v="26"/>
    <x v="157"/>
    <x v="32"/>
    <x v="3"/>
    <n v="38"/>
    <n v="5244"/>
    <n v="35.340000000000003"/>
    <n v="4876.92"/>
  </r>
  <r>
    <x v="2"/>
    <x v="8"/>
    <x v="7"/>
    <x v="19"/>
    <x v="19"/>
    <x v="1"/>
    <x v="1"/>
    <x v="199"/>
    <x v="41"/>
    <x v="43"/>
    <x v="27"/>
    <x v="73"/>
    <x v="57"/>
    <x v="3"/>
    <n v="38"/>
    <n v="9234"/>
    <n v="35.340000000000003"/>
    <n v="8587.6200000000008"/>
  </r>
  <r>
    <x v="2"/>
    <x v="8"/>
    <x v="7"/>
    <x v="19"/>
    <x v="19"/>
    <x v="1"/>
    <x v="0"/>
    <x v="200"/>
    <x v="43"/>
    <x v="45"/>
    <x v="23"/>
    <x v="158"/>
    <x v="0"/>
    <x v="0"/>
    <m/>
    <m/>
    <m/>
    <m/>
  </r>
  <r>
    <x v="2"/>
    <x v="8"/>
    <x v="7"/>
    <x v="19"/>
    <x v="19"/>
    <x v="1"/>
    <x v="1"/>
    <x v="201"/>
    <x v="41"/>
    <x v="43"/>
    <x v="28"/>
    <x v="156"/>
    <x v="56"/>
    <x v="3"/>
    <n v="25"/>
    <n v="26625"/>
    <n v="23.25"/>
    <n v="24761.25"/>
  </r>
  <r>
    <x v="2"/>
    <x v="8"/>
    <x v="7"/>
    <x v="19"/>
    <x v="19"/>
    <x v="1"/>
    <x v="0"/>
    <x v="202"/>
    <x v="44"/>
    <x v="46"/>
    <x v="23"/>
    <x v="159"/>
    <x v="0"/>
    <x v="0"/>
    <m/>
    <m/>
    <m/>
    <m/>
  </r>
  <r>
    <x v="2"/>
    <x v="8"/>
    <x v="7"/>
    <x v="19"/>
    <x v="19"/>
    <x v="1"/>
    <x v="1"/>
    <x v="203"/>
    <x v="41"/>
    <x v="43"/>
    <x v="31"/>
    <x v="73"/>
    <x v="58"/>
    <x v="3"/>
    <n v="25"/>
    <n v="1575"/>
    <n v="23.25"/>
    <n v="1464.75"/>
  </r>
  <r>
    <x v="2"/>
    <x v="8"/>
    <x v="7"/>
    <x v="19"/>
    <x v="19"/>
    <x v="1"/>
    <x v="0"/>
    <x v="204"/>
    <x v="45"/>
    <x v="47"/>
    <x v="23"/>
    <x v="160"/>
    <x v="0"/>
    <x v="0"/>
    <m/>
    <m/>
    <m/>
    <m/>
  </r>
  <r>
    <x v="2"/>
    <x v="8"/>
    <x v="7"/>
    <x v="19"/>
    <x v="19"/>
    <x v="1"/>
    <x v="1"/>
    <x v="205"/>
    <x v="41"/>
    <x v="43"/>
    <x v="36"/>
    <x v="161"/>
    <x v="56"/>
    <x v="3"/>
    <n v="5"/>
    <n v="5325"/>
    <n v="4.6500000000000004"/>
    <n v="4952.25"/>
  </r>
  <r>
    <x v="2"/>
    <x v="8"/>
    <x v="7"/>
    <x v="20"/>
    <x v="20"/>
    <x v="1"/>
    <x v="0"/>
    <x v="206"/>
    <x v="46"/>
    <x v="48"/>
    <x v="23"/>
    <x v="162"/>
    <x v="0"/>
    <x v="0"/>
    <m/>
    <m/>
    <m/>
    <m/>
  </r>
  <r>
    <x v="2"/>
    <x v="8"/>
    <x v="7"/>
    <x v="20"/>
    <x v="20"/>
    <x v="1"/>
    <x v="0"/>
    <x v="207"/>
    <x v="47"/>
    <x v="49"/>
    <x v="23"/>
    <x v="163"/>
    <x v="0"/>
    <x v="0"/>
    <m/>
    <m/>
    <m/>
    <m/>
  </r>
  <r>
    <x v="2"/>
    <x v="8"/>
    <x v="7"/>
    <x v="20"/>
    <x v="20"/>
    <x v="1"/>
    <x v="1"/>
    <x v="208"/>
    <x v="46"/>
    <x v="48"/>
    <x v="32"/>
    <x v="164"/>
    <x v="33"/>
    <x v="7"/>
    <n v="15"/>
    <n v="6285"/>
    <n v="13.950000000000001"/>
    <n v="5845.05"/>
  </r>
  <r>
    <x v="2"/>
    <x v="8"/>
    <x v="7"/>
    <x v="20"/>
    <x v="20"/>
    <x v="1"/>
    <x v="0"/>
    <x v="209"/>
    <x v="48"/>
    <x v="50"/>
    <x v="23"/>
    <x v="165"/>
    <x v="0"/>
    <x v="0"/>
    <m/>
    <m/>
    <m/>
    <m/>
  </r>
  <r>
    <x v="2"/>
    <x v="8"/>
    <x v="7"/>
    <x v="20"/>
    <x v="20"/>
    <x v="1"/>
    <x v="1"/>
    <x v="210"/>
    <x v="46"/>
    <x v="48"/>
    <x v="25"/>
    <x v="166"/>
    <x v="49"/>
    <x v="4"/>
    <n v="36"/>
    <n v="432"/>
    <n v="33.480000000000004"/>
    <n v="401.76000000000005"/>
  </r>
  <r>
    <x v="2"/>
    <x v="8"/>
    <x v="7"/>
    <x v="20"/>
    <x v="20"/>
    <x v="1"/>
    <x v="0"/>
    <x v="211"/>
    <x v="49"/>
    <x v="51"/>
    <x v="23"/>
    <x v="167"/>
    <x v="0"/>
    <x v="0"/>
    <m/>
    <m/>
    <m/>
    <m/>
  </r>
  <r>
    <x v="2"/>
    <x v="8"/>
    <x v="7"/>
    <x v="20"/>
    <x v="20"/>
    <x v="1"/>
    <x v="1"/>
    <x v="212"/>
    <x v="46"/>
    <x v="48"/>
    <x v="26"/>
    <x v="168"/>
    <x v="10"/>
    <x v="4"/>
    <n v="215"/>
    <n v="860"/>
    <n v="199.95000000000002"/>
    <n v="799.80000000000007"/>
  </r>
  <r>
    <x v="2"/>
    <x v="8"/>
    <x v="7"/>
    <x v="20"/>
    <x v="20"/>
    <x v="1"/>
    <x v="1"/>
    <x v="213"/>
    <x v="49"/>
    <x v="51"/>
    <x v="27"/>
    <x v="169"/>
    <x v="25"/>
    <x v="4"/>
    <n v="150"/>
    <n v="300"/>
    <n v="139.5"/>
    <n v="279"/>
  </r>
  <r>
    <x v="2"/>
    <x v="8"/>
    <x v="7"/>
    <x v="21"/>
    <x v="21"/>
    <x v="1"/>
    <x v="0"/>
    <x v="214"/>
    <x v="50"/>
    <x v="52"/>
    <x v="23"/>
    <x v="170"/>
    <x v="0"/>
    <x v="0"/>
    <m/>
    <m/>
    <m/>
    <m/>
  </r>
  <r>
    <x v="2"/>
    <x v="8"/>
    <x v="7"/>
    <x v="21"/>
    <x v="21"/>
    <x v="1"/>
    <x v="0"/>
    <x v="215"/>
    <x v="51"/>
    <x v="53"/>
    <x v="23"/>
    <x v="171"/>
    <x v="0"/>
    <x v="0"/>
    <m/>
    <m/>
    <m/>
    <m/>
  </r>
  <r>
    <x v="2"/>
    <x v="8"/>
    <x v="7"/>
    <x v="21"/>
    <x v="21"/>
    <x v="1"/>
    <x v="1"/>
    <x v="216"/>
    <x v="50"/>
    <x v="52"/>
    <x v="28"/>
    <x v="172"/>
    <x v="59"/>
    <x v="7"/>
    <m/>
    <n v="0"/>
    <n v="0"/>
    <n v="0"/>
  </r>
  <r>
    <x v="2"/>
    <x v="8"/>
    <x v="7"/>
    <x v="21"/>
    <x v="21"/>
    <x v="1"/>
    <x v="1"/>
    <x v="217"/>
    <x v="51"/>
    <x v="53"/>
    <x v="28"/>
    <x v="173"/>
    <x v="25"/>
    <x v="7"/>
    <n v="40"/>
    <n v="80"/>
    <n v="37.200000000000003"/>
    <n v="74.400000000000006"/>
  </r>
  <r>
    <x v="2"/>
    <x v="8"/>
    <x v="7"/>
    <x v="21"/>
    <x v="21"/>
    <x v="1"/>
    <x v="1"/>
    <x v="218"/>
    <x v="50"/>
    <x v="52"/>
    <x v="36"/>
    <x v="174"/>
    <x v="13"/>
    <x v="7"/>
    <m/>
    <n v="0"/>
    <n v="0"/>
    <n v="0"/>
  </r>
  <r>
    <x v="2"/>
    <x v="8"/>
    <x v="7"/>
    <x v="21"/>
    <x v="21"/>
    <x v="1"/>
    <x v="1"/>
    <x v="219"/>
    <x v="51"/>
    <x v="53"/>
    <x v="32"/>
    <x v="175"/>
    <x v="60"/>
    <x v="7"/>
    <m/>
    <n v="0"/>
    <n v="0"/>
    <n v="0"/>
  </r>
  <r>
    <x v="2"/>
    <x v="8"/>
    <x v="7"/>
    <x v="21"/>
    <x v="21"/>
    <x v="1"/>
    <x v="1"/>
    <x v="220"/>
    <x v="50"/>
    <x v="52"/>
    <x v="25"/>
    <x v="176"/>
    <x v="45"/>
    <x v="7"/>
    <n v="35"/>
    <n v="245"/>
    <n v="32.550000000000004"/>
    <n v="227.85000000000002"/>
  </r>
  <r>
    <x v="2"/>
    <x v="8"/>
    <x v="7"/>
    <x v="21"/>
    <x v="21"/>
    <x v="1"/>
    <x v="1"/>
    <x v="221"/>
    <x v="51"/>
    <x v="53"/>
    <x v="26"/>
    <x v="177"/>
    <x v="7"/>
    <x v="7"/>
    <m/>
    <n v="0"/>
    <n v="0"/>
    <n v="0"/>
  </r>
  <r>
    <x v="2"/>
    <x v="8"/>
    <x v="7"/>
    <x v="21"/>
    <x v="21"/>
    <x v="1"/>
    <x v="0"/>
    <x v="222"/>
    <x v="50"/>
    <x v="52"/>
    <x v="46"/>
    <x v="0"/>
    <x v="0"/>
    <x v="0"/>
    <m/>
    <m/>
    <m/>
    <m/>
  </r>
  <r>
    <x v="2"/>
    <x v="8"/>
    <x v="7"/>
    <x v="2"/>
    <x v="2"/>
    <x v="0"/>
    <x v="2"/>
    <x v="223"/>
    <x v="51"/>
    <x v="53"/>
    <x v="47"/>
    <x v="0"/>
    <x v="0"/>
    <x v="0"/>
    <s v="J.D"/>
    <n v="112461"/>
    <m/>
    <m/>
  </r>
  <r>
    <x v="2"/>
    <x v="9"/>
    <x v="8"/>
    <x v="22"/>
    <x v="22"/>
    <x v="1"/>
    <x v="0"/>
    <x v="224"/>
    <x v="50"/>
    <x v="52"/>
    <x v="23"/>
    <x v="0"/>
    <x v="61"/>
    <x v="0"/>
    <m/>
    <m/>
    <m/>
    <m/>
  </r>
  <r>
    <x v="2"/>
    <x v="9"/>
    <x v="8"/>
    <x v="22"/>
    <x v="22"/>
    <x v="1"/>
    <x v="0"/>
    <x v="225"/>
    <x v="51"/>
    <x v="53"/>
    <x v="23"/>
    <x v="0"/>
    <x v="62"/>
    <x v="0"/>
    <m/>
    <m/>
    <m/>
    <m/>
  </r>
  <r>
    <x v="2"/>
    <x v="9"/>
    <x v="8"/>
    <x v="22"/>
    <x v="22"/>
    <x v="1"/>
    <x v="0"/>
    <x v="226"/>
    <x v="50"/>
    <x v="52"/>
    <x v="24"/>
    <x v="178"/>
    <x v="3"/>
    <x v="1"/>
    <s v="Rate"/>
    <s v="Amount"/>
    <m/>
    <m/>
  </r>
  <r>
    <x v="2"/>
    <x v="9"/>
    <x v="8"/>
    <x v="22"/>
    <x v="22"/>
    <x v="1"/>
    <x v="0"/>
    <x v="227"/>
    <x v="51"/>
    <x v="53"/>
    <x v="23"/>
    <x v="0"/>
    <x v="0"/>
    <x v="0"/>
    <m/>
    <s v="J.D"/>
    <m/>
    <m/>
  </r>
  <r>
    <x v="2"/>
    <x v="9"/>
    <x v="8"/>
    <x v="22"/>
    <x v="22"/>
    <x v="1"/>
    <x v="0"/>
    <x v="228"/>
    <x v="52"/>
    <x v="54"/>
    <x v="23"/>
    <x v="179"/>
    <x v="0"/>
    <x v="0"/>
    <m/>
    <m/>
    <m/>
    <m/>
  </r>
  <r>
    <x v="2"/>
    <x v="9"/>
    <x v="8"/>
    <x v="22"/>
    <x v="22"/>
    <x v="1"/>
    <x v="0"/>
    <x v="229"/>
    <x v="53"/>
    <x v="55"/>
    <x v="23"/>
    <x v="180"/>
    <x v="0"/>
    <x v="0"/>
    <m/>
    <m/>
    <m/>
    <m/>
  </r>
  <r>
    <x v="2"/>
    <x v="9"/>
    <x v="8"/>
    <x v="22"/>
    <x v="22"/>
    <x v="1"/>
    <x v="1"/>
    <x v="230"/>
    <x v="52"/>
    <x v="54"/>
    <x v="25"/>
    <x v="181"/>
    <x v="13"/>
    <x v="4"/>
    <m/>
    <n v="0"/>
    <n v="0"/>
    <n v="0"/>
  </r>
  <r>
    <x v="2"/>
    <x v="9"/>
    <x v="8"/>
    <x v="22"/>
    <x v="22"/>
    <x v="1"/>
    <x v="1"/>
    <x v="231"/>
    <x v="53"/>
    <x v="55"/>
    <x v="26"/>
    <x v="182"/>
    <x v="4"/>
    <x v="4"/>
    <m/>
    <n v="0"/>
    <n v="0"/>
    <n v="0"/>
  </r>
  <r>
    <x v="2"/>
    <x v="9"/>
    <x v="8"/>
    <x v="22"/>
    <x v="22"/>
    <x v="1"/>
    <x v="1"/>
    <x v="232"/>
    <x v="52"/>
    <x v="54"/>
    <x v="27"/>
    <x v="183"/>
    <x v="4"/>
    <x v="4"/>
    <m/>
    <n v="0"/>
    <n v="0"/>
    <n v="0"/>
  </r>
  <r>
    <x v="2"/>
    <x v="9"/>
    <x v="8"/>
    <x v="22"/>
    <x v="22"/>
    <x v="1"/>
    <x v="1"/>
    <x v="233"/>
    <x v="53"/>
    <x v="55"/>
    <x v="28"/>
    <x v="184"/>
    <x v="4"/>
    <x v="4"/>
    <m/>
    <n v="0"/>
    <n v="0"/>
    <n v="0"/>
  </r>
  <r>
    <x v="2"/>
    <x v="9"/>
    <x v="8"/>
    <x v="22"/>
    <x v="22"/>
    <x v="1"/>
    <x v="1"/>
    <x v="234"/>
    <x v="52"/>
    <x v="54"/>
    <x v="31"/>
    <x v="185"/>
    <x v="25"/>
    <x v="4"/>
    <m/>
    <n v="0"/>
    <n v="0"/>
    <n v="0"/>
  </r>
  <r>
    <x v="2"/>
    <x v="9"/>
    <x v="8"/>
    <x v="22"/>
    <x v="22"/>
    <x v="1"/>
    <x v="1"/>
    <x v="235"/>
    <x v="53"/>
    <x v="55"/>
    <x v="36"/>
    <x v="186"/>
    <x v="4"/>
    <x v="4"/>
    <m/>
    <n v="0"/>
    <n v="0"/>
    <n v="0"/>
  </r>
  <r>
    <x v="2"/>
    <x v="9"/>
    <x v="8"/>
    <x v="22"/>
    <x v="22"/>
    <x v="1"/>
    <x v="1"/>
    <x v="236"/>
    <x v="52"/>
    <x v="54"/>
    <x v="32"/>
    <x v="187"/>
    <x v="4"/>
    <x v="4"/>
    <m/>
    <n v="0"/>
    <n v="0"/>
    <n v="0"/>
  </r>
  <r>
    <x v="2"/>
    <x v="9"/>
    <x v="8"/>
    <x v="22"/>
    <x v="22"/>
    <x v="1"/>
    <x v="1"/>
    <x v="237"/>
    <x v="53"/>
    <x v="55"/>
    <x v="33"/>
    <x v="188"/>
    <x v="15"/>
    <x v="4"/>
    <m/>
    <n v="0"/>
    <n v="0"/>
    <n v="0"/>
  </r>
  <r>
    <x v="2"/>
    <x v="9"/>
    <x v="8"/>
    <x v="22"/>
    <x v="22"/>
    <x v="1"/>
    <x v="1"/>
    <x v="238"/>
    <x v="52"/>
    <x v="54"/>
    <x v="25"/>
    <x v="189"/>
    <x v="4"/>
    <x v="4"/>
    <n v="330"/>
    <n v="330"/>
    <n v="306.90000000000003"/>
    <n v="306.90000000000003"/>
  </r>
  <r>
    <x v="2"/>
    <x v="9"/>
    <x v="8"/>
    <x v="22"/>
    <x v="22"/>
    <x v="1"/>
    <x v="1"/>
    <x v="239"/>
    <x v="53"/>
    <x v="55"/>
    <x v="37"/>
    <x v="190"/>
    <x v="4"/>
    <x v="4"/>
    <m/>
    <n v="0"/>
    <n v="0"/>
    <n v="0"/>
  </r>
  <r>
    <x v="2"/>
    <x v="9"/>
    <x v="8"/>
    <x v="22"/>
    <x v="22"/>
    <x v="1"/>
    <x v="0"/>
    <x v="240"/>
    <x v="54"/>
    <x v="56"/>
    <x v="23"/>
    <x v="191"/>
    <x v="0"/>
    <x v="0"/>
    <m/>
    <m/>
    <m/>
    <m/>
  </r>
  <r>
    <x v="2"/>
    <x v="9"/>
    <x v="8"/>
    <x v="22"/>
    <x v="22"/>
    <x v="1"/>
    <x v="1"/>
    <x v="241"/>
    <x v="53"/>
    <x v="55"/>
    <x v="25"/>
    <x v="192"/>
    <x v="4"/>
    <x v="4"/>
    <n v="500"/>
    <n v="500"/>
    <n v="465"/>
    <n v="465"/>
  </r>
  <r>
    <x v="2"/>
    <x v="9"/>
    <x v="8"/>
    <x v="22"/>
    <x v="22"/>
    <x v="1"/>
    <x v="1"/>
    <x v="242"/>
    <x v="54"/>
    <x v="56"/>
    <x v="26"/>
    <x v="193"/>
    <x v="4"/>
    <x v="4"/>
    <m/>
    <n v="0"/>
    <n v="0"/>
    <n v="0"/>
  </r>
  <r>
    <x v="2"/>
    <x v="9"/>
    <x v="8"/>
    <x v="22"/>
    <x v="22"/>
    <x v="1"/>
    <x v="1"/>
    <x v="243"/>
    <x v="53"/>
    <x v="55"/>
    <x v="27"/>
    <x v="194"/>
    <x v="25"/>
    <x v="4"/>
    <m/>
    <n v="0"/>
    <n v="0"/>
    <n v="0"/>
  </r>
  <r>
    <x v="2"/>
    <x v="9"/>
    <x v="8"/>
    <x v="22"/>
    <x v="22"/>
    <x v="1"/>
    <x v="1"/>
    <x v="244"/>
    <x v="54"/>
    <x v="56"/>
    <x v="28"/>
    <x v="195"/>
    <x v="4"/>
    <x v="4"/>
    <m/>
    <n v="0"/>
    <n v="0"/>
    <n v="0"/>
  </r>
  <r>
    <x v="2"/>
    <x v="9"/>
    <x v="8"/>
    <x v="22"/>
    <x v="22"/>
    <x v="1"/>
    <x v="1"/>
    <x v="245"/>
    <x v="53"/>
    <x v="55"/>
    <x v="26"/>
    <x v="196"/>
    <x v="13"/>
    <x v="4"/>
    <n v="375"/>
    <n v="1125"/>
    <n v="348.75"/>
    <n v="1046.25"/>
  </r>
  <r>
    <x v="2"/>
    <x v="9"/>
    <x v="8"/>
    <x v="22"/>
    <x v="22"/>
    <x v="1"/>
    <x v="1"/>
    <x v="246"/>
    <x v="54"/>
    <x v="56"/>
    <x v="36"/>
    <x v="197"/>
    <x v="4"/>
    <x v="4"/>
    <m/>
    <n v="0"/>
    <n v="0"/>
    <n v="0"/>
  </r>
  <r>
    <x v="2"/>
    <x v="9"/>
    <x v="8"/>
    <x v="22"/>
    <x v="22"/>
    <x v="1"/>
    <x v="1"/>
    <x v="247"/>
    <x v="53"/>
    <x v="55"/>
    <x v="27"/>
    <x v="198"/>
    <x v="4"/>
    <x v="4"/>
    <n v="940"/>
    <n v="940"/>
    <n v="874.2"/>
    <n v="874.2"/>
  </r>
  <r>
    <x v="2"/>
    <x v="9"/>
    <x v="8"/>
    <x v="22"/>
    <x v="22"/>
    <x v="1"/>
    <x v="0"/>
    <x v="248"/>
    <x v="55"/>
    <x v="57"/>
    <x v="23"/>
    <x v="199"/>
    <x v="0"/>
    <x v="0"/>
    <m/>
    <m/>
    <m/>
    <m/>
  </r>
  <r>
    <x v="2"/>
    <x v="9"/>
    <x v="8"/>
    <x v="22"/>
    <x v="22"/>
    <x v="1"/>
    <x v="1"/>
    <x v="249"/>
    <x v="53"/>
    <x v="55"/>
    <x v="25"/>
    <x v="200"/>
    <x v="25"/>
    <x v="4"/>
    <n v="800"/>
    <n v="1600"/>
    <n v="744"/>
    <n v="1488"/>
  </r>
  <r>
    <x v="2"/>
    <x v="9"/>
    <x v="8"/>
    <x v="22"/>
    <x v="22"/>
    <x v="1"/>
    <x v="1"/>
    <x v="250"/>
    <x v="55"/>
    <x v="57"/>
    <x v="26"/>
    <x v="201"/>
    <x v="4"/>
    <x v="4"/>
    <m/>
    <n v="0"/>
    <n v="0"/>
    <n v="0"/>
  </r>
  <r>
    <x v="2"/>
    <x v="9"/>
    <x v="8"/>
    <x v="22"/>
    <x v="22"/>
    <x v="1"/>
    <x v="1"/>
    <x v="251"/>
    <x v="53"/>
    <x v="55"/>
    <x v="27"/>
    <x v="202"/>
    <x v="4"/>
    <x v="4"/>
    <m/>
    <n v="0"/>
    <n v="0"/>
    <n v="0"/>
  </r>
  <r>
    <x v="2"/>
    <x v="9"/>
    <x v="8"/>
    <x v="22"/>
    <x v="22"/>
    <x v="1"/>
    <x v="0"/>
    <x v="252"/>
    <x v="56"/>
    <x v="58"/>
    <x v="23"/>
    <x v="203"/>
    <x v="0"/>
    <x v="0"/>
    <m/>
    <m/>
    <m/>
    <m/>
  </r>
  <r>
    <x v="2"/>
    <x v="9"/>
    <x v="8"/>
    <x v="22"/>
    <x v="22"/>
    <x v="1"/>
    <x v="1"/>
    <x v="253"/>
    <x v="53"/>
    <x v="55"/>
    <x v="28"/>
    <x v="204"/>
    <x v="4"/>
    <x v="4"/>
    <m/>
    <n v="0"/>
    <n v="0"/>
    <n v="0"/>
  </r>
  <r>
    <x v="2"/>
    <x v="9"/>
    <x v="8"/>
    <x v="22"/>
    <x v="22"/>
    <x v="1"/>
    <x v="1"/>
    <x v="254"/>
    <x v="56"/>
    <x v="58"/>
    <x v="31"/>
    <x v="205"/>
    <x v="25"/>
    <x v="4"/>
    <m/>
    <n v="0"/>
    <n v="0"/>
    <n v="0"/>
  </r>
  <r>
    <x v="2"/>
    <x v="9"/>
    <x v="8"/>
    <x v="22"/>
    <x v="22"/>
    <x v="1"/>
    <x v="1"/>
    <x v="255"/>
    <x v="53"/>
    <x v="55"/>
    <x v="36"/>
    <x v="206"/>
    <x v="25"/>
    <x v="4"/>
    <m/>
    <n v="0"/>
    <n v="0"/>
    <n v="0"/>
  </r>
  <r>
    <x v="2"/>
    <x v="9"/>
    <x v="8"/>
    <x v="22"/>
    <x v="22"/>
    <x v="1"/>
    <x v="1"/>
    <x v="256"/>
    <x v="56"/>
    <x v="58"/>
    <x v="32"/>
    <x v="207"/>
    <x v="4"/>
    <x v="4"/>
    <m/>
    <n v="0"/>
    <n v="0"/>
    <n v="0"/>
  </r>
  <r>
    <x v="2"/>
    <x v="9"/>
    <x v="8"/>
    <x v="22"/>
    <x v="22"/>
    <x v="1"/>
    <x v="0"/>
    <x v="257"/>
    <x v="57"/>
    <x v="59"/>
    <x v="23"/>
    <x v="208"/>
    <x v="0"/>
    <x v="0"/>
    <m/>
    <m/>
    <m/>
    <m/>
  </r>
  <r>
    <x v="2"/>
    <x v="9"/>
    <x v="8"/>
    <x v="22"/>
    <x v="22"/>
    <x v="1"/>
    <x v="1"/>
    <x v="258"/>
    <x v="56"/>
    <x v="58"/>
    <x v="26"/>
    <x v="209"/>
    <x v="63"/>
    <x v="7"/>
    <n v="20"/>
    <n v="6000"/>
    <n v="18.600000000000001"/>
    <n v="5580"/>
  </r>
  <r>
    <x v="2"/>
    <x v="9"/>
    <x v="8"/>
    <x v="22"/>
    <x v="22"/>
    <x v="1"/>
    <x v="1"/>
    <x v="259"/>
    <x v="57"/>
    <x v="59"/>
    <x v="34"/>
    <x v="210"/>
    <x v="45"/>
    <x v="7"/>
    <m/>
    <m/>
    <n v="0"/>
    <n v="0"/>
  </r>
  <r>
    <x v="2"/>
    <x v="9"/>
    <x v="8"/>
    <x v="22"/>
    <x v="22"/>
    <x v="1"/>
    <x v="0"/>
    <x v="260"/>
    <x v="58"/>
    <x v="60"/>
    <x v="23"/>
    <x v="211"/>
    <x v="0"/>
    <x v="0"/>
    <m/>
    <m/>
    <m/>
    <m/>
  </r>
  <r>
    <x v="2"/>
    <x v="9"/>
    <x v="8"/>
    <x v="22"/>
    <x v="22"/>
    <x v="1"/>
    <x v="1"/>
    <x v="261"/>
    <x v="57"/>
    <x v="59"/>
    <x v="25"/>
    <x v="212"/>
    <x v="64"/>
    <x v="7"/>
    <m/>
    <m/>
    <n v="0"/>
    <n v="0"/>
  </r>
  <r>
    <x v="2"/>
    <x v="9"/>
    <x v="8"/>
    <x v="22"/>
    <x v="22"/>
    <x v="1"/>
    <x v="1"/>
    <x v="262"/>
    <x v="58"/>
    <x v="60"/>
    <x v="26"/>
    <x v="213"/>
    <x v="65"/>
    <x v="7"/>
    <m/>
    <m/>
    <n v="0"/>
    <n v="0"/>
  </r>
  <r>
    <x v="2"/>
    <x v="9"/>
    <x v="8"/>
    <x v="22"/>
    <x v="22"/>
    <x v="1"/>
    <x v="1"/>
    <x v="263"/>
    <x v="57"/>
    <x v="59"/>
    <x v="27"/>
    <x v="214"/>
    <x v="66"/>
    <x v="7"/>
    <m/>
    <m/>
    <n v="0"/>
    <n v="0"/>
  </r>
  <r>
    <x v="2"/>
    <x v="9"/>
    <x v="8"/>
    <x v="22"/>
    <x v="22"/>
    <x v="1"/>
    <x v="1"/>
    <x v="264"/>
    <x v="58"/>
    <x v="60"/>
    <x v="25"/>
    <x v="215"/>
    <x v="15"/>
    <x v="7"/>
    <n v="30"/>
    <n v="150"/>
    <n v="27.900000000000002"/>
    <n v="139.5"/>
  </r>
  <r>
    <x v="2"/>
    <x v="9"/>
    <x v="8"/>
    <x v="23"/>
    <x v="23"/>
    <x v="1"/>
    <x v="0"/>
    <x v="265"/>
    <x v="59"/>
    <x v="61"/>
    <x v="23"/>
    <x v="216"/>
    <x v="0"/>
    <x v="0"/>
    <m/>
    <m/>
    <m/>
    <m/>
  </r>
  <r>
    <x v="2"/>
    <x v="9"/>
    <x v="8"/>
    <x v="23"/>
    <x v="23"/>
    <x v="1"/>
    <x v="0"/>
    <x v="266"/>
    <x v="60"/>
    <x v="62"/>
    <x v="23"/>
    <x v="217"/>
    <x v="0"/>
    <x v="0"/>
    <m/>
    <m/>
    <m/>
    <m/>
  </r>
  <r>
    <x v="2"/>
    <x v="9"/>
    <x v="8"/>
    <x v="23"/>
    <x v="23"/>
    <x v="1"/>
    <x v="1"/>
    <x v="267"/>
    <x v="59"/>
    <x v="61"/>
    <x v="31"/>
    <x v="218"/>
    <x v="10"/>
    <x v="4"/>
    <m/>
    <m/>
    <n v="0"/>
    <n v="0"/>
  </r>
  <r>
    <x v="2"/>
    <x v="9"/>
    <x v="8"/>
    <x v="23"/>
    <x v="23"/>
    <x v="1"/>
    <x v="0"/>
    <x v="268"/>
    <x v="61"/>
    <x v="63"/>
    <x v="23"/>
    <x v="219"/>
    <x v="0"/>
    <x v="0"/>
    <m/>
    <m/>
    <m/>
    <m/>
  </r>
  <r>
    <x v="2"/>
    <x v="9"/>
    <x v="8"/>
    <x v="23"/>
    <x v="23"/>
    <x v="1"/>
    <x v="1"/>
    <x v="269"/>
    <x v="59"/>
    <x v="61"/>
    <x v="25"/>
    <x v="220"/>
    <x v="13"/>
    <x v="4"/>
    <n v="260"/>
    <n v="780"/>
    <n v="241.8"/>
    <n v="725.40000000000009"/>
  </r>
  <r>
    <x v="2"/>
    <x v="9"/>
    <x v="8"/>
    <x v="23"/>
    <x v="23"/>
    <x v="1"/>
    <x v="1"/>
    <x v="270"/>
    <x v="61"/>
    <x v="63"/>
    <x v="26"/>
    <x v="221"/>
    <x v="25"/>
    <x v="4"/>
    <m/>
    <m/>
    <n v="0"/>
    <n v="0"/>
  </r>
  <r>
    <x v="2"/>
    <x v="9"/>
    <x v="8"/>
    <x v="23"/>
    <x v="23"/>
    <x v="1"/>
    <x v="1"/>
    <x v="271"/>
    <x v="59"/>
    <x v="61"/>
    <x v="27"/>
    <x v="222"/>
    <x v="4"/>
    <x v="4"/>
    <m/>
    <m/>
    <n v="0"/>
    <n v="0"/>
  </r>
  <r>
    <x v="2"/>
    <x v="9"/>
    <x v="8"/>
    <x v="23"/>
    <x v="23"/>
    <x v="1"/>
    <x v="1"/>
    <x v="272"/>
    <x v="61"/>
    <x v="63"/>
    <x v="26"/>
    <x v="223"/>
    <x v="4"/>
    <x v="4"/>
    <n v="330"/>
    <n v="330"/>
    <n v="306.90000000000003"/>
    <n v="306.90000000000003"/>
  </r>
  <r>
    <x v="2"/>
    <x v="9"/>
    <x v="8"/>
    <x v="23"/>
    <x v="23"/>
    <x v="1"/>
    <x v="1"/>
    <x v="273"/>
    <x v="59"/>
    <x v="61"/>
    <x v="31"/>
    <x v="224"/>
    <x v="15"/>
    <x v="4"/>
    <m/>
    <m/>
    <n v="0"/>
    <n v="0"/>
  </r>
  <r>
    <x v="2"/>
    <x v="9"/>
    <x v="8"/>
    <x v="23"/>
    <x v="23"/>
    <x v="1"/>
    <x v="1"/>
    <x v="274"/>
    <x v="61"/>
    <x v="63"/>
    <x v="27"/>
    <x v="225"/>
    <x v="67"/>
    <x v="4"/>
    <n v="275"/>
    <n v="2475"/>
    <n v="255.75"/>
    <n v="2301.75"/>
  </r>
  <r>
    <x v="2"/>
    <x v="9"/>
    <x v="8"/>
    <x v="23"/>
    <x v="23"/>
    <x v="1"/>
    <x v="1"/>
    <x v="275"/>
    <x v="59"/>
    <x v="61"/>
    <x v="28"/>
    <x v="226"/>
    <x v="19"/>
    <x v="4"/>
    <n v="280"/>
    <n v="1680"/>
    <n v="260.40000000000003"/>
    <n v="1562.4"/>
  </r>
  <r>
    <x v="2"/>
    <x v="9"/>
    <x v="8"/>
    <x v="23"/>
    <x v="23"/>
    <x v="1"/>
    <x v="1"/>
    <x v="276"/>
    <x v="61"/>
    <x v="63"/>
    <x v="33"/>
    <x v="227"/>
    <x v="4"/>
    <x v="4"/>
    <m/>
    <m/>
    <n v="0"/>
    <n v="0"/>
  </r>
  <r>
    <x v="2"/>
    <x v="9"/>
    <x v="8"/>
    <x v="23"/>
    <x v="23"/>
    <x v="1"/>
    <x v="1"/>
    <x v="277"/>
    <x v="59"/>
    <x v="61"/>
    <x v="31"/>
    <x v="228"/>
    <x v="4"/>
    <x v="4"/>
    <n v="275"/>
    <n v="275"/>
    <n v="255.75"/>
    <n v="255.75"/>
  </r>
  <r>
    <x v="2"/>
    <x v="9"/>
    <x v="8"/>
    <x v="23"/>
    <x v="23"/>
    <x v="1"/>
    <x v="0"/>
    <x v="278"/>
    <x v="62"/>
    <x v="64"/>
    <x v="23"/>
    <x v="229"/>
    <x v="0"/>
    <x v="0"/>
    <m/>
    <m/>
    <m/>
    <m/>
  </r>
  <r>
    <x v="2"/>
    <x v="9"/>
    <x v="8"/>
    <x v="23"/>
    <x v="23"/>
    <x v="1"/>
    <x v="1"/>
    <x v="279"/>
    <x v="59"/>
    <x v="61"/>
    <x v="25"/>
    <x v="230"/>
    <x v="4"/>
    <x v="4"/>
    <m/>
    <m/>
    <n v="0"/>
    <n v="0"/>
  </r>
  <r>
    <x v="2"/>
    <x v="9"/>
    <x v="8"/>
    <x v="23"/>
    <x v="23"/>
    <x v="1"/>
    <x v="0"/>
    <x v="280"/>
    <x v="63"/>
    <x v="65"/>
    <x v="23"/>
    <x v="231"/>
    <x v="0"/>
    <x v="0"/>
    <m/>
    <m/>
    <m/>
    <m/>
  </r>
  <r>
    <x v="2"/>
    <x v="9"/>
    <x v="8"/>
    <x v="23"/>
    <x v="23"/>
    <x v="1"/>
    <x v="1"/>
    <x v="281"/>
    <x v="59"/>
    <x v="61"/>
    <x v="26"/>
    <x v="232"/>
    <x v="4"/>
    <x v="4"/>
    <m/>
    <m/>
    <n v="0"/>
    <n v="0"/>
  </r>
  <r>
    <x v="2"/>
    <x v="9"/>
    <x v="8"/>
    <x v="23"/>
    <x v="23"/>
    <x v="1"/>
    <x v="1"/>
    <x v="282"/>
    <x v="63"/>
    <x v="65"/>
    <x v="27"/>
    <x v="233"/>
    <x v="25"/>
    <x v="4"/>
    <m/>
    <m/>
    <n v="0"/>
    <n v="0"/>
  </r>
  <r>
    <x v="2"/>
    <x v="9"/>
    <x v="8"/>
    <x v="23"/>
    <x v="23"/>
    <x v="1"/>
    <x v="1"/>
    <x v="283"/>
    <x v="59"/>
    <x v="61"/>
    <x v="28"/>
    <x v="230"/>
    <x v="4"/>
    <x v="4"/>
    <m/>
    <m/>
    <n v="0"/>
    <n v="0"/>
  </r>
  <r>
    <x v="2"/>
    <x v="9"/>
    <x v="8"/>
    <x v="23"/>
    <x v="23"/>
    <x v="1"/>
    <x v="1"/>
    <x v="284"/>
    <x v="63"/>
    <x v="65"/>
    <x v="25"/>
    <x v="234"/>
    <x v="4"/>
    <x v="4"/>
    <n v="1500"/>
    <n v="1500"/>
    <n v="1395"/>
    <n v="1395"/>
  </r>
  <r>
    <x v="2"/>
    <x v="9"/>
    <x v="8"/>
    <x v="23"/>
    <x v="23"/>
    <x v="1"/>
    <x v="1"/>
    <x v="285"/>
    <x v="59"/>
    <x v="61"/>
    <x v="26"/>
    <x v="235"/>
    <x v="25"/>
    <x v="4"/>
    <n v="400"/>
    <n v="800"/>
    <n v="372"/>
    <n v="744"/>
  </r>
  <r>
    <x v="2"/>
    <x v="9"/>
    <x v="8"/>
    <x v="23"/>
    <x v="23"/>
    <x v="1"/>
    <x v="1"/>
    <x v="286"/>
    <x v="63"/>
    <x v="65"/>
    <x v="25"/>
    <x v="236"/>
    <x v="15"/>
    <x v="4"/>
    <m/>
    <m/>
    <n v="0"/>
    <n v="0"/>
  </r>
  <r>
    <x v="2"/>
    <x v="9"/>
    <x v="8"/>
    <x v="23"/>
    <x v="23"/>
    <x v="1"/>
    <x v="1"/>
    <x v="287"/>
    <x v="59"/>
    <x v="61"/>
    <x v="26"/>
    <x v="237"/>
    <x v="25"/>
    <x v="4"/>
    <m/>
    <m/>
    <n v="0"/>
    <n v="0"/>
  </r>
  <r>
    <x v="2"/>
    <x v="9"/>
    <x v="8"/>
    <x v="23"/>
    <x v="23"/>
    <x v="1"/>
    <x v="1"/>
    <x v="288"/>
    <x v="63"/>
    <x v="65"/>
    <x v="25"/>
    <x v="238"/>
    <x v="19"/>
    <x v="4"/>
    <n v="400"/>
    <n v="2400"/>
    <n v="372"/>
    <n v="2232"/>
  </r>
  <r>
    <x v="2"/>
    <x v="9"/>
    <x v="8"/>
    <x v="23"/>
    <x v="23"/>
    <x v="1"/>
    <x v="1"/>
    <x v="289"/>
    <x v="59"/>
    <x v="61"/>
    <x v="26"/>
    <x v="239"/>
    <x v="25"/>
    <x v="4"/>
    <n v="1500"/>
    <n v="3000"/>
    <n v="1395"/>
    <n v="2790"/>
  </r>
  <r>
    <x v="2"/>
    <x v="9"/>
    <x v="8"/>
    <x v="23"/>
    <x v="23"/>
    <x v="1"/>
    <x v="0"/>
    <x v="290"/>
    <x v="64"/>
    <x v="66"/>
    <x v="23"/>
    <x v="240"/>
    <x v="0"/>
    <x v="0"/>
    <m/>
    <m/>
    <m/>
    <m/>
  </r>
  <r>
    <x v="2"/>
    <x v="9"/>
    <x v="8"/>
    <x v="23"/>
    <x v="23"/>
    <x v="1"/>
    <x v="1"/>
    <x v="291"/>
    <x v="59"/>
    <x v="61"/>
    <x v="27"/>
    <x v="241"/>
    <x v="14"/>
    <x v="7"/>
    <n v="65"/>
    <n v="650"/>
    <n v="60.45"/>
    <n v="604.5"/>
  </r>
  <r>
    <x v="2"/>
    <x v="9"/>
    <x v="8"/>
    <x v="23"/>
    <x v="23"/>
    <x v="1"/>
    <x v="0"/>
    <x v="292"/>
    <x v="65"/>
    <x v="67"/>
    <x v="23"/>
    <x v="242"/>
    <x v="0"/>
    <x v="0"/>
    <m/>
    <m/>
    <m/>
    <m/>
  </r>
  <r>
    <x v="2"/>
    <x v="9"/>
    <x v="8"/>
    <x v="23"/>
    <x v="23"/>
    <x v="1"/>
    <x v="1"/>
    <x v="293"/>
    <x v="59"/>
    <x v="61"/>
    <x v="36"/>
    <x v="243"/>
    <x v="19"/>
    <x v="7"/>
    <m/>
    <m/>
    <n v="0"/>
    <n v="0"/>
  </r>
  <r>
    <x v="2"/>
    <x v="9"/>
    <x v="8"/>
    <x v="23"/>
    <x v="23"/>
    <x v="1"/>
    <x v="0"/>
    <x v="294"/>
    <x v="66"/>
    <x v="68"/>
    <x v="23"/>
    <x v="244"/>
    <x v="0"/>
    <x v="0"/>
    <m/>
    <m/>
    <m/>
    <m/>
  </r>
  <r>
    <x v="2"/>
    <x v="9"/>
    <x v="8"/>
    <x v="23"/>
    <x v="23"/>
    <x v="1"/>
    <x v="1"/>
    <x v="295"/>
    <x v="59"/>
    <x v="61"/>
    <x v="28"/>
    <x v="245"/>
    <x v="68"/>
    <x v="7"/>
    <n v="15"/>
    <n v="720"/>
    <n v="13.950000000000001"/>
    <n v="669.6"/>
  </r>
  <r>
    <x v="2"/>
    <x v="9"/>
    <x v="8"/>
    <x v="24"/>
    <x v="24"/>
    <x v="1"/>
    <x v="0"/>
    <x v="296"/>
    <x v="67"/>
    <x v="69"/>
    <x v="23"/>
    <x v="246"/>
    <x v="0"/>
    <x v="0"/>
    <m/>
    <m/>
    <m/>
    <m/>
  </r>
  <r>
    <x v="2"/>
    <x v="9"/>
    <x v="8"/>
    <x v="24"/>
    <x v="24"/>
    <x v="1"/>
    <x v="0"/>
    <x v="297"/>
    <x v="68"/>
    <x v="70"/>
    <x v="23"/>
    <x v="247"/>
    <x v="0"/>
    <x v="0"/>
    <m/>
    <m/>
    <m/>
    <m/>
  </r>
  <r>
    <x v="2"/>
    <x v="9"/>
    <x v="8"/>
    <x v="24"/>
    <x v="24"/>
    <x v="1"/>
    <x v="1"/>
    <x v="298"/>
    <x v="67"/>
    <x v="69"/>
    <x v="25"/>
    <x v="248"/>
    <x v="25"/>
    <x v="4"/>
    <n v="360"/>
    <n v="720"/>
    <n v="334.8"/>
    <n v="669.6"/>
  </r>
  <r>
    <x v="2"/>
    <x v="9"/>
    <x v="8"/>
    <x v="24"/>
    <x v="24"/>
    <x v="1"/>
    <x v="0"/>
    <x v="299"/>
    <x v="69"/>
    <x v="71"/>
    <x v="23"/>
    <x v="249"/>
    <x v="0"/>
    <x v="0"/>
    <m/>
    <m/>
    <m/>
    <m/>
  </r>
  <r>
    <x v="2"/>
    <x v="9"/>
    <x v="8"/>
    <x v="24"/>
    <x v="24"/>
    <x v="1"/>
    <x v="1"/>
    <x v="300"/>
    <x v="67"/>
    <x v="69"/>
    <x v="26"/>
    <x v="250"/>
    <x v="4"/>
    <x v="4"/>
    <n v="300"/>
    <n v="300"/>
    <n v="279"/>
    <n v="279"/>
  </r>
  <r>
    <x v="2"/>
    <x v="9"/>
    <x v="8"/>
    <x v="24"/>
    <x v="24"/>
    <x v="1"/>
    <x v="0"/>
    <x v="301"/>
    <x v="70"/>
    <x v="72"/>
    <x v="23"/>
    <x v="251"/>
    <x v="0"/>
    <x v="0"/>
    <m/>
    <m/>
    <m/>
    <m/>
  </r>
  <r>
    <x v="2"/>
    <x v="9"/>
    <x v="8"/>
    <x v="24"/>
    <x v="24"/>
    <x v="1"/>
    <x v="1"/>
    <x v="302"/>
    <x v="67"/>
    <x v="69"/>
    <x v="27"/>
    <x v="252"/>
    <x v="25"/>
    <x v="4"/>
    <m/>
    <m/>
    <n v="0"/>
    <n v="0"/>
  </r>
  <r>
    <x v="2"/>
    <x v="9"/>
    <x v="8"/>
    <x v="24"/>
    <x v="24"/>
    <x v="1"/>
    <x v="1"/>
    <x v="303"/>
    <x v="70"/>
    <x v="72"/>
    <x v="27"/>
    <x v="253"/>
    <x v="4"/>
    <x v="4"/>
    <n v="675"/>
    <n v="675"/>
    <n v="627.75"/>
    <n v="627.75"/>
  </r>
  <r>
    <x v="2"/>
    <x v="9"/>
    <x v="8"/>
    <x v="25"/>
    <x v="25"/>
    <x v="1"/>
    <x v="0"/>
    <x v="304"/>
    <x v="71"/>
    <x v="73"/>
    <x v="23"/>
    <x v="254"/>
    <x v="0"/>
    <x v="0"/>
    <m/>
    <m/>
    <m/>
    <m/>
  </r>
  <r>
    <x v="2"/>
    <x v="9"/>
    <x v="8"/>
    <x v="25"/>
    <x v="25"/>
    <x v="1"/>
    <x v="0"/>
    <x v="305"/>
    <x v="72"/>
    <x v="74"/>
    <x v="23"/>
    <x v="255"/>
    <x v="0"/>
    <x v="0"/>
    <m/>
    <m/>
    <m/>
    <m/>
  </r>
  <r>
    <x v="2"/>
    <x v="9"/>
    <x v="8"/>
    <x v="25"/>
    <x v="25"/>
    <x v="1"/>
    <x v="1"/>
    <x v="306"/>
    <x v="71"/>
    <x v="73"/>
    <x v="25"/>
    <x v="256"/>
    <x v="19"/>
    <x v="4"/>
    <n v="2800"/>
    <n v="16800"/>
    <n v="2604"/>
    <n v="15624"/>
  </r>
  <r>
    <x v="2"/>
    <x v="9"/>
    <x v="8"/>
    <x v="25"/>
    <x v="25"/>
    <x v="1"/>
    <x v="1"/>
    <x v="307"/>
    <x v="72"/>
    <x v="74"/>
    <x v="26"/>
    <x v="257"/>
    <x v="4"/>
    <x v="4"/>
    <n v="3500"/>
    <n v="3500"/>
    <n v="3255"/>
    <n v="3255"/>
  </r>
  <r>
    <x v="2"/>
    <x v="9"/>
    <x v="8"/>
    <x v="25"/>
    <x v="25"/>
    <x v="1"/>
    <x v="1"/>
    <x v="308"/>
    <x v="71"/>
    <x v="73"/>
    <x v="27"/>
    <x v="258"/>
    <x v="4"/>
    <x v="4"/>
    <n v="4000"/>
    <n v="4000"/>
    <n v="3720"/>
    <n v="3720"/>
  </r>
  <r>
    <x v="2"/>
    <x v="9"/>
    <x v="8"/>
    <x v="26"/>
    <x v="26"/>
    <x v="1"/>
    <x v="0"/>
    <x v="309"/>
    <x v="73"/>
    <x v="75"/>
    <x v="23"/>
    <x v="259"/>
    <x v="0"/>
    <x v="0"/>
    <m/>
    <m/>
    <m/>
    <m/>
  </r>
  <r>
    <x v="2"/>
    <x v="9"/>
    <x v="8"/>
    <x v="26"/>
    <x v="26"/>
    <x v="1"/>
    <x v="0"/>
    <x v="310"/>
    <x v="74"/>
    <x v="76"/>
    <x v="23"/>
    <x v="260"/>
    <x v="0"/>
    <x v="0"/>
    <m/>
    <m/>
    <m/>
    <m/>
  </r>
  <r>
    <x v="2"/>
    <x v="9"/>
    <x v="8"/>
    <x v="26"/>
    <x v="26"/>
    <x v="1"/>
    <x v="1"/>
    <x v="311"/>
    <x v="73"/>
    <x v="75"/>
    <x v="28"/>
    <x v="261"/>
    <x v="4"/>
    <x v="4"/>
    <m/>
    <m/>
    <n v="0"/>
    <n v="0"/>
  </r>
  <r>
    <x v="2"/>
    <x v="9"/>
    <x v="8"/>
    <x v="26"/>
    <x v="26"/>
    <x v="1"/>
    <x v="1"/>
    <x v="312"/>
    <x v="74"/>
    <x v="76"/>
    <x v="31"/>
    <x v="262"/>
    <x v="4"/>
    <x v="4"/>
    <m/>
    <m/>
    <n v="0"/>
    <n v="0"/>
  </r>
  <r>
    <x v="2"/>
    <x v="9"/>
    <x v="8"/>
    <x v="26"/>
    <x v="26"/>
    <x v="1"/>
    <x v="1"/>
    <x v="313"/>
    <x v="73"/>
    <x v="75"/>
    <x v="36"/>
    <x v="263"/>
    <x v="4"/>
    <x v="4"/>
    <m/>
    <m/>
    <n v="0"/>
    <n v="0"/>
  </r>
  <r>
    <x v="2"/>
    <x v="9"/>
    <x v="8"/>
    <x v="26"/>
    <x v="26"/>
    <x v="1"/>
    <x v="1"/>
    <x v="314"/>
    <x v="74"/>
    <x v="76"/>
    <x v="32"/>
    <x v="264"/>
    <x v="4"/>
    <x v="4"/>
    <m/>
    <m/>
    <n v="0"/>
    <n v="0"/>
  </r>
  <r>
    <x v="2"/>
    <x v="9"/>
    <x v="8"/>
    <x v="27"/>
    <x v="27"/>
    <x v="1"/>
    <x v="0"/>
    <x v="315"/>
    <x v="75"/>
    <x v="77"/>
    <x v="23"/>
    <x v="265"/>
    <x v="0"/>
    <x v="0"/>
    <m/>
    <m/>
    <m/>
    <m/>
  </r>
  <r>
    <x v="2"/>
    <x v="9"/>
    <x v="8"/>
    <x v="27"/>
    <x v="27"/>
    <x v="1"/>
    <x v="0"/>
    <x v="316"/>
    <x v="76"/>
    <x v="78"/>
    <x v="23"/>
    <x v="266"/>
    <x v="0"/>
    <x v="0"/>
    <m/>
    <m/>
    <m/>
    <m/>
  </r>
  <r>
    <x v="2"/>
    <x v="9"/>
    <x v="8"/>
    <x v="27"/>
    <x v="27"/>
    <x v="1"/>
    <x v="1"/>
    <x v="317"/>
    <x v="75"/>
    <x v="77"/>
    <x v="25"/>
    <x v="267"/>
    <x v="25"/>
    <x v="4"/>
    <n v="1000"/>
    <n v="2000"/>
    <n v="930"/>
    <n v="1860"/>
  </r>
  <r>
    <x v="2"/>
    <x v="9"/>
    <x v="8"/>
    <x v="27"/>
    <x v="27"/>
    <x v="1"/>
    <x v="1"/>
    <x v="318"/>
    <x v="76"/>
    <x v="78"/>
    <x v="26"/>
    <x v="268"/>
    <x v="13"/>
    <x v="4"/>
    <m/>
    <m/>
    <n v="0"/>
    <n v="0"/>
  </r>
  <r>
    <x v="2"/>
    <x v="9"/>
    <x v="8"/>
    <x v="27"/>
    <x v="27"/>
    <x v="1"/>
    <x v="1"/>
    <x v="319"/>
    <x v="75"/>
    <x v="77"/>
    <x v="27"/>
    <x v="269"/>
    <x v="25"/>
    <x v="4"/>
    <m/>
    <m/>
    <n v="0"/>
    <n v="0"/>
  </r>
  <r>
    <x v="2"/>
    <x v="9"/>
    <x v="8"/>
    <x v="27"/>
    <x v="27"/>
    <x v="1"/>
    <x v="1"/>
    <x v="320"/>
    <x v="76"/>
    <x v="78"/>
    <x v="28"/>
    <x v="270"/>
    <x v="4"/>
    <x v="4"/>
    <m/>
    <m/>
    <n v="0"/>
    <n v="0"/>
  </r>
  <r>
    <x v="2"/>
    <x v="9"/>
    <x v="8"/>
    <x v="27"/>
    <x v="27"/>
    <x v="1"/>
    <x v="1"/>
    <x v="321"/>
    <x v="75"/>
    <x v="77"/>
    <x v="26"/>
    <x v="271"/>
    <x v="25"/>
    <x v="4"/>
    <n v="1100"/>
    <n v="2200"/>
    <n v="1023"/>
    <n v="2046"/>
  </r>
  <r>
    <x v="2"/>
    <x v="9"/>
    <x v="8"/>
    <x v="27"/>
    <x v="27"/>
    <x v="1"/>
    <x v="1"/>
    <x v="322"/>
    <x v="76"/>
    <x v="78"/>
    <x v="36"/>
    <x v="272"/>
    <x v="25"/>
    <x v="4"/>
    <m/>
    <m/>
    <n v="0"/>
    <n v="0"/>
  </r>
  <r>
    <x v="2"/>
    <x v="9"/>
    <x v="8"/>
    <x v="27"/>
    <x v="27"/>
    <x v="1"/>
    <x v="1"/>
    <x v="323"/>
    <x v="75"/>
    <x v="77"/>
    <x v="32"/>
    <x v="273"/>
    <x v="25"/>
    <x v="4"/>
    <m/>
    <m/>
    <n v="0"/>
    <n v="0"/>
  </r>
  <r>
    <x v="2"/>
    <x v="9"/>
    <x v="8"/>
    <x v="27"/>
    <x v="27"/>
    <x v="1"/>
    <x v="1"/>
    <x v="324"/>
    <x v="76"/>
    <x v="78"/>
    <x v="33"/>
    <x v="274"/>
    <x v="19"/>
    <x v="4"/>
    <m/>
    <m/>
    <n v="0"/>
    <n v="0"/>
  </r>
  <r>
    <x v="2"/>
    <x v="9"/>
    <x v="8"/>
    <x v="27"/>
    <x v="27"/>
    <x v="1"/>
    <x v="1"/>
    <x v="325"/>
    <x v="75"/>
    <x v="77"/>
    <x v="34"/>
    <x v="275"/>
    <x v="25"/>
    <x v="4"/>
    <m/>
    <m/>
    <n v="0"/>
    <n v="0"/>
  </r>
  <r>
    <x v="2"/>
    <x v="9"/>
    <x v="8"/>
    <x v="27"/>
    <x v="27"/>
    <x v="1"/>
    <x v="1"/>
    <x v="326"/>
    <x v="76"/>
    <x v="78"/>
    <x v="37"/>
    <x v="276"/>
    <x v="4"/>
    <x v="4"/>
    <m/>
    <m/>
    <n v="0"/>
    <n v="0"/>
  </r>
  <r>
    <x v="2"/>
    <x v="9"/>
    <x v="8"/>
    <x v="27"/>
    <x v="27"/>
    <x v="1"/>
    <x v="1"/>
    <x v="327"/>
    <x v="75"/>
    <x v="77"/>
    <x v="48"/>
    <x v="277"/>
    <x v="10"/>
    <x v="4"/>
    <m/>
    <m/>
    <n v="0"/>
    <n v="0"/>
  </r>
  <r>
    <x v="2"/>
    <x v="9"/>
    <x v="8"/>
    <x v="27"/>
    <x v="27"/>
    <x v="1"/>
    <x v="1"/>
    <x v="328"/>
    <x v="76"/>
    <x v="78"/>
    <x v="49"/>
    <x v="278"/>
    <x v="25"/>
    <x v="4"/>
    <m/>
    <m/>
    <n v="0"/>
    <n v="0"/>
  </r>
  <r>
    <x v="2"/>
    <x v="9"/>
    <x v="8"/>
    <x v="27"/>
    <x v="27"/>
    <x v="1"/>
    <x v="1"/>
    <x v="329"/>
    <x v="75"/>
    <x v="77"/>
    <x v="27"/>
    <x v="279"/>
    <x v="13"/>
    <x v="4"/>
    <n v="850"/>
    <n v="2550"/>
    <n v="790.5"/>
    <n v="2371.5"/>
  </r>
  <r>
    <x v="2"/>
    <x v="9"/>
    <x v="8"/>
    <x v="27"/>
    <x v="27"/>
    <x v="1"/>
    <x v="1"/>
    <x v="330"/>
    <x v="76"/>
    <x v="78"/>
    <x v="50"/>
    <x v="280"/>
    <x v="4"/>
    <x v="4"/>
    <m/>
    <m/>
    <n v="0"/>
    <n v="0"/>
  </r>
  <r>
    <x v="2"/>
    <x v="9"/>
    <x v="8"/>
    <x v="27"/>
    <x v="27"/>
    <x v="1"/>
    <x v="1"/>
    <x v="331"/>
    <x v="75"/>
    <x v="77"/>
    <x v="28"/>
    <x v="281"/>
    <x v="4"/>
    <x v="4"/>
    <n v="850"/>
    <n v="850"/>
    <n v="790.5"/>
    <n v="790.5"/>
  </r>
  <r>
    <x v="2"/>
    <x v="9"/>
    <x v="8"/>
    <x v="27"/>
    <x v="27"/>
    <x v="1"/>
    <x v="1"/>
    <x v="332"/>
    <x v="76"/>
    <x v="78"/>
    <x v="25"/>
    <x v="282"/>
    <x v="25"/>
    <x v="4"/>
    <m/>
    <m/>
    <n v="0"/>
    <n v="0"/>
  </r>
  <r>
    <x v="2"/>
    <x v="9"/>
    <x v="8"/>
    <x v="27"/>
    <x v="27"/>
    <x v="1"/>
    <x v="1"/>
    <x v="333"/>
    <x v="75"/>
    <x v="77"/>
    <x v="25"/>
    <x v="283"/>
    <x v="4"/>
    <x v="4"/>
    <n v="4300"/>
    <n v="4300"/>
    <n v="3999"/>
    <n v="3999"/>
  </r>
  <r>
    <x v="2"/>
    <x v="9"/>
    <x v="8"/>
    <x v="27"/>
    <x v="27"/>
    <x v="1"/>
    <x v="1"/>
    <x v="334"/>
    <x v="76"/>
    <x v="78"/>
    <x v="27"/>
    <x v="284"/>
    <x v="25"/>
    <x v="4"/>
    <m/>
    <m/>
    <n v="0"/>
    <n v="0"/>
  </r>
  <r>
    <x v="2"/>
    <x v="9"/>
    <x v="8"/>
    <x v="28"/>
    <x v="28"/>
    <x v="1"/>
    <x v="0"/>
    <x v="335"/>
    <x v="77"/>
    <x v="79"/>
    <x v="23"/>
    <x v="285"/>
    <x v="0"/>
    <x v="0"/>
    <m/>
    <m/>
    <m/>
    <m/>
  </r>
  <r>
    <x v="2"/>
    <x v="9"/>
    <x v="8"/>
    <x v="28"/>
    <x v="28"/>
    <x v="1"/>
    <x v="0"/>
    <x v="336"/>
    <x v="78"/>
    <x v="80"/>
    <x v="23"/>
    <x v="286"/>
    <x v="0"/>
    <x v="0"/>
    <m/>
    <m/>
    <m/>
    <m/>
  </r>
  <r>
    <x v="2"/>
    <x v="9"/>
    <x v="8"/>
    <x v="28"/>
    <x v="28"/>
    <x v="1"/>
    <x v="0"/>
    <x v="337"/>
    <x v="78"/>
    <x v="80"/>
    <x v="23"/>
    <x v="287"/>
    <x v="0"/>
    <x v="0"/>
    <m/>
    <m/>
    <m/>
    <m/>
  </r>
  <r>
    <x v="2"/>
    <x v="9"/>
    <x v="8"/>
    <x v="28"/>
    <x v="28"/>
    <x v="1"/>
    <x v="1"/>
    <x v="338"/>
    <x v="78"/>
    <x v="80"/>
    <x v="26"/>
    <x v="288"/>
    <x v="45"/>
    <x v="4"/>
    <n v="270"/>
    <n v="1890"/>
    <n v="251.10000000000002"/>
    <n v="1757.7000000000003"/>
  </r>
  <r>
    <x v="2"/>
    <x v="9"/>
    <x v="8"/>
    <x v="28"/>
    <x v="28"/>
    <x v="1"/>
    <x v="1"/>
    <x v="339"/>
    <x v="78"/>
    <x v="80"/>
    <x v="31"/>
    <x v="289"/>
    <x v="4"/>
    <x v="4"/>
    <m/>
    <m/>
    <n v="0"/>
    <n v="0"/>
  </r>
  <r>
    <x v="2"/>
    <x v="9"/>
    <x v="8"/>
    <x v="28"/>
    <x v="28"/>
    <x v="1"/>
    <x v="1"/>
    <x v="340"/>
    <x v="78"/>
    <x v="80"/>
    <x v="36"/>
    <x v="290"/>
    <x v="4"/>
    <x v="4"/>
    <m/>
    <m/>
    <n v="0"/>
    <n v="0"/>
  </r>
  <r>
    <x v="2"/>
    <x v="9"/>
    <x v="8"/>
    <x v="28"/>
    <x v="28"/>
    <x v="1"/>
    <x v="1"/>
    <x v="341"/>
    <x v="78"/>
    <x v="80"/>
    <x v="32"/>
    <x v="291"/>
    <x v="10"/>
    <x v="4"/>
    <m/>
    <n v="0"/>
    <n v="0"/>
    <n v="0"/>
  </r>
  <r>
    <x v="2"/>
    <x v="9"/>
    <x v="8"/>
    <x v="28"/>
    <x v="28"/>
    <x v="1"/>
    <x v="1"/>
    <x v="342"/>
    <x v="78"/>
    <x v="80"/>
    <x v="27"/>
    <x v="292"/>
    <x v="13"/>
    <x v="4"/>
    <n v="170"/>
    <n v="510"/>
    <n v="158.1"/>
    <n v="474.29999999999995"/>
  </r>
  <r>
    <x v="2"/>
    <x v="9"/>
    <x v="8"/>
    <x v="28"/>
    <x v="28"/>
    <x v="1"/>
    <x v="1"/>
    <x v="343"/>
    <x v="78"/>
    <x v="80"/>
    <x v="34"/>
    <x v="293"/>
    <x v="4"/>
    <x v="4"/>
    <m/>
    <m/>
    <n v="0"/>
    <n v="0"/>
  </r>
  <r>
    <x v="2"/>
    <x v="9"/>
    <x v="8"/>
    <x v="28"/>
    <x v="28"/>
    <x v="1"/>
    <x v="1"/>
    <x v="344"/>
    <x v="78"/>
    <x v="80"/>
    <x v="37"/>
    <x v="294"/>
    <x v="4"/>
    <x v="4"/>
    <m/>
    <m/>
    <n v="0"/>
    <n v="0"/>
  </r>
  <r>
    <x v="2"/>
    <x v="9"/>
    <x v="8"/>
    <x v="28"/>
    <x v="28"/>
    <x v="1"/>
    <x v="1"/>
    <x v="345"/>
    <x v="78"/>
    <x v="80"/>
    <x v="28"/>
    <x v="295"/>
    <x v="4"/>
    <x v="4"/>
    <n v="250"/>
    <n v="250"/>
    <n v="232.5"/>
    <n v="232.5"/>
  </r>
  <r>
    <x v="2"/>
    <x v="9"/>
    <x v="8"/>
    <x v="28"/>
    <x v="28"/>
    <x v="1"/>
    <x v="1"/>
    <x v="346"/>
    <x v="78"/>
    <x v="80"/>
    <x v="31"/>
    <x v="296"/>
    <x v="25"/>
    <x v="4"/>
    <n v="280"/>
    <n v="560"/>
    <n v="260.40000000000003"/>
    <n v="520.80000000000007"/>
  </r>
  <r>
    <x v="2"/>
    <x v="9"/>
    <x v="8"/>
    <x v="28"/>
    <x v="28"/>
    <x v="1"/>
    <x v="1"/>
    <x v="347"/>
    <x v="78"/>
    <x v="80"/>
    <x v="51"/>
    <x v="297"/>
    <x v="4"/>
    <x v="4"/>
    <m/>
    <m/>
    <n v="0"/>
    <n v="0"/>
  </r>
  <r>
    <x v="2"/>
    <x v="9"/>
    <x v="8"/>
    <x v="28"/>
    <x v="28"/>
    <x v="1"/>
    <x v="1"/>
    <x v="348"/>
    <x v="78"/>
    <x v="80"/>
    <x v="50"/>
    <x v="298"/>
    <x v="4"/>
    <x v="4"/>
    <m/>
    <m/>
    <n v="0"/>
    <n v="0"/>
  </r>
  <r>
    <x v="2"/>
    <x v="9"/>
    <x v="8"/>
    <x v="28"/>
    <x v="28"/>
    <x v="1"/>
    <x v="1"/>
    <x v="349"/>
    <x v="78"/>
    <x v="80"/>
    <x v="25"/>
    <x v="299"/>
    <x v="4"/>
    <x v="4"/>
    <m/>
    <m/>
    <n v="0"/>
    <n v="0"/>
  </r>
  <r>
    <x v="2"/>
    <x v="9"/>
    <x v="8"/>
    <x v="28"/>
    <x v="28"/>
    <x v="1"/>
    <x v="1"/>
    <x v="350"/>
    <x v="78"/>
    <x v="80"/>
    <x v="25"/>
    <x v="300"/>
    <x v="10"/>
    <x v="4"/>
    <n v="80"/>
    <n v="320"/>
    <n v="74.400000000000006"/>
    <n v="297.60000000000002"/>
  </r>
  <r>
    <x v="2"/>
    <x v="9"/>
    <x v="8"/>
    <x v="28"/>
    <x v="28"/>
    <x v="1"/>
    <x v="1"/>
    <x v="351"/>
    <x v="78"/>
    <x v="80"/>
    <x v="26"/>
    <x v="301"/>
    <x v="4"/>
    <x v="4"/>
    <n v="520"/>
    <n v="520"/>
    <n v="483.6"/>
    <n v="483.6"/>
  </r>
  <r>
    <x v="2"/>
    <x v="9"/>
    <x v="8"/>
    <x v="28"/>
    <x v="28"/>
    <x v="1"/>
    <x v="1"/>
    <x v="352"/>
    <x v="78"/>
    <x v="80"/>
    <x v="27"/>
    <x v="302"/>
    <x v="4"/>
    <x v="4"/>
    <n v="170"/>
    <n v="170"/>
    <n v="158.1"/>
    <n v="158.1"/>
  </r>
  <r>
    <x v="2"/>
    <x v="9"/>
    <x v="8"/>
    <x v="28"/>
    <x v="28"/>
    <x v="1"/>
    <x v="1"/>
    <x v="353"/>
    <x v="78"/>
    <x v="80"/>
    <x v="28"/>
    <x v="303"/>
    <x v="4"/>
    <x v="4"/>
    <n v="380"/>
    <n v="380"/>
    <n v="353.40000000000003"/>
    <n v="353.40000000000003"/>
  </r>
  <r>
    <x v="2"/>
    <x v="9"/>
    <x v="8"/>
    <x v="28"/>
    <x v="28"/>
    <x v="1"/>
    <x v="1"/>
    <x v="354"/>
    <x v="78"/>
    <x v="80"/>
    <x v="36"/>
    <x v="304"/>
    <x v="4"/>
    <x v="4"/>
    <m/>
    <m/>
    <n v="0"/>
    <n v="0"/>
  </r>
  <r>
    <x v="2"/>
    <x v="9"/>
    <x v="8"/>
    <x v="28"/>
    <x v="28"/>
    <x v="1"/>
    <x v="1"/>
    <x v="355"/>
    <x v="78"/>
    <x v="80"/>
    <x v="31"/>
    <x v="305"/>
    <x v="4"/>
    <x v="4"/>
    <n v="170"/>
    <n v="170"/>
    <n v="158.1"/>
    <n v="158.1"/>
  </r>
  <r>
    <x v="2"/>
    <x v="9"/>
    <x v="8"/>
    <x v="28"/>
    <x v="28"/>
    <x v="1"/>
    <x v="1"/>
    <x v="356"/>
    <x v="78"/>
    <x v="80"/>
    <x v="33"/>
    <x v="306"/>
    <x v="4"/>
    <x v="4"/>
    <m/>
    <m/>
    <n v="0"/>
    <n v="0"/>
  </r>
  <r>
    <x v="2"/>
    <x v="9"/>
    <x v="8"/>
    <x v="28"/>
    <x v="28"/>
    <x v="1"/>
    <x v="1"/>
    <x v="357"/>
    <x v="78"/>
    <x v="80"/>
    <x v="36"/>
    <x v="307"/>
    <x v="4"/>
    <x v="4"/>
    <n v="145"/>
    <n v="145"/>
    <n v="134.85"/>
    <n v="134.85"/>
  </r>
  <r>
    <x v="2"/>
    <x v="9"/>
    <x v="8"/>
    <x v="28"/>
    <x v="28"/>
    <x v="1"/>
    <x v="1"/>
    <x v="358"/>
    <x v="78"/>
    <x v="80"/>
    <x v="32"/>
    <x v="308"/>
    <x v="25"/>
    <x v="4"/>
    <n v="105"/>
    <n v="210"/>
    <n v="97.65"/>
    <n v="195.3"/>
  </r>
  <r>
    <x v="2"/>
    <x v="9"/>
    <x v="8"/>
    <x v="28"/>
    <x v="28"/>
    <x v="1"/>
    <x v="1"/>
    <x v="359"/>
    <x v="78"/>
    <x v="80"/>
    <x v="33"/>
    <x v="309"/>
    <x v="45"/>
    <x v="4"/>
    <n v="80"/>
    <n v="560"/>
    <n v="74.400000000000006"/>
    <n v="520.80000000000007"/>
  </r>
  <r>
    <x v="2"/>
    <x v="9"/>
    <x v="8"/>
    <x v="28"/>
    <x v="28"/>
    <x v="1"/>
    <x v="1"/>
    <x v="360"/>
    <x v="78"/>
    <x v="80"/>
    <x v="49"/>
    <x v="310"/>
    <x v="13"/>
    <x v="4"/>
    <m/>
    <m/>
    <n v="0"/>
    <n v="0"/>
  </r>
  <r>
    <x v="2"/>
    <x v="9"/>
    <x v="8"/>
    <x v="28"/>
    <x v="28"/>
    <x v="1"/>
    <x v="0"/>
    <x v="361"/>
    <x v="78"/>
    <x v="81"/>
    <x v="23"/>
    <x v="311"/>
    <x v="0"/>
    <x v="0"/>
    <m/>
    <m/>
    <m/>
    <m/>
  </r>
  <r>
    <x v="2"/>
    <x v="9"/>
    <x v="8"/>
    <x v="28"/>
    <x v="28"/>
    <x v="1"/>
    <x v="1"/>
    <x v="362"/>
    <x v="78"/>
    <x v="80"/>
    <x v="34"/>
    <x v="312"/>
    <x v="4"/>
    <x v="4"/>
    <n v="270"/>
    <n v="270"/>
    <n v="251.10000000000002"/>
    <n v="251.10000000000002"/>
  </r>
  <r>
    <x v="2"/>
    <x v="9"/>
    <x v="8"/>
    <x v="28"/>
    <x v="28"/>
    <x v="1"/>
    <x v="1"/>
    <x v="363"/>
    <x v="78"/>
    <x v="81"/>
    <x v="37"/>
    <x v="313"/>
    <x v="4"/>
    <x v="4"/>
    <n v="105"/>
    <n v="105"/>
    <n v="97.65"/>
    <n v="97.65"/>
  </r>
  <r>
    <x v="2"/>
    <x v="9"/>
    <x v="8"/>
    <x v="28"/>
    <x v="28"/>
    <x v="1"/>
    <x v="1"/>
    <x v="364"/>
    <x v="78"/>
    <x v="80"/>
    <x v="52"/>
    <x v="314"/>
    <x v="4"/>
    <x v="4"/>
    <m/>
    <m/>
    <n v="0"/>
    <n v="0"/>
  </r>
  <r>
    <x v="2"/>
    <x v="9"/>
    <x v="8"/>
    <x v="28"/>
    <x v="28"/>
    <x v="1"/>
    <x v="1"/>
    <x v="365"/>
    <x v="78"/>
    <x v="81"/>
    <x v="48"/>
    <x v="315"/>
    <x v="4"/>
    <x v="4"/>
    <n v="170"/>
    <n v="170"/>
    <n v="158.1"/>
    <n v="158.1"/>
  </r>
  <r>
    <x v="2"/>
    <x v="9"/>
    <x v="8"/>
    <x v="28"/>
    <x v="28"/>
    <x v="1"/>
    <x v="1"/>
    <x v="366"/>
    <x v="78"/>
    <x v="80"/>
    <x v="49"/>
    <x v="316"/>
    <x v="19"/>
    <x v="4"/>
    <n v="105"/>
    <n v="630"/>
    <n v="97.65"/>
    <n v="585.90000000000009"/>
  </r>
  <r>
    <x v="2"/>
    <x v="9"/>
    <x v="8"/>
    <x v="28"/>
    <x v="28"/>
    <x v="1"/>
    <x v="1"/>
    <x v="367"/>
    <x v="78"/>
    <x v="81"/>
    <x v="53"/>
    <x v="317"/>
    <x v="25"/>
    <x v="4"/>
    <m/>
    <m/>
    <n v="0"/>
    <n v="0"/>
  </r>
  <r>
    <x v="2"/>
    <x v="9"/>
    <x v="8"/>
    <x v="28"/>
    <x v="28"/>
    <x v="1"/>
    <x v="1"/>
    <x v="368"/>
    <x v="78"/>
    <x v="80"/>
    <x v="54"/>
    <x v="318"/>
    <x v="4"/>
    <x v="4"/>
    <m/>
    <m/>
    <n v="0"/>
    <n v="0"/>
  </r>
  <r>
    <x v="2"/>
    <x v="9"/>
    <x v="8"/>
    <x v="28"/>
    <x v="28"/>
    <x v="1"/>
    <x v="1"/>
    <x v="369"/>
    <x v="78"/>
    <x v="81"/>
    <x v="25"/>
    <x v="319"/>
    <x v="4"/>
    <x v="4"/>
    <m/>
    <m/>
    <n v="0"/>
    <n v="0"/>
  </r>
  <r>
    <x v="2"/>
    <x v="9"/>
    <x v="8"/>
    <x v="28"/>
    <x v="28"/>
    <x v="1"/>
    <x v="1"/>
    <x v="370"/>
    <x v="78"/>
    <x v="80"/>
    <x v="26"/>
    <x v="320"/>
    <x v="4"/>
    <x v="4"/>
    <m/>
    <m/>
    <n v="0"/>
    <n v="0"/>
  </r>
  <r>
    <x v="2"/>
    <x v="9"/>
    <x v="8"/>
    <x v="28"/>
    <x v="28"/>
    <x v="1"/>
    <x v="1"/>
    <x v="371"/>
    <x v="78"/>
    <x v="81"/>
    <x v="27"/>
    <x v="321"/>
    <x v="4"/>
    <x v="4"/>
    <m/>
    <m/>
    <n v="0"/>
    <n v="0"/>
  </r>
  <r>
    <x v="2"/>
    <x v="9"/>
    <x v="8"/>
    <x v="28"/>
    <x v="28"/>
    <x v="1"/>
    <x v="1"/>
    <x v="372"/>
    <x v="78"/>
    <x v="80"/>
    <x v="25"/>
    <x v="322"/>
    <x v="4"/>
    <x v="4"/>
    <n v="600"/>
    <n v="600"/>
    <n v="558"/>
    <n v="558"/>
  </r>
  <r>
    <x v="2"/>
    <x v="9"/>
    <x v="8"/>
    <x v="28"/>
    <x v="28"/>
    <x v="1"/>
    <x v="1"/>
    <x v="373"/>
    <x v="78"/>
    <x v="81"/>
    <x v="31"/>
    <x v="323"/>
    <x v="4"/>
    <x v="4"/>
    <m/>
    <m/>
    <n v="0"/>
    <n v="0"/>
  </r>
  <r>
    <x v="2"/>
    <x v="9"/>
    <x v="8"/>
    <x v="28"/>
    <x v="28"/>
    <x v="1"/>
    <x v="1"/>
    <x v="374"/>
    <x v="78"/>
    <x v="80"/>
    <x v="26"/>
    <x v="324"/>
    <x v="4"/>
    <x v="4"/>
    <n v="380"/>
    <n v="380"/>
    <n v="353.40000000000003"/>
    <n v="353.40000000000003"/>
  </r>
  <r>
    <x v="2"/>
    <x v="9"/>
    <x v="8"/>
    <x v="28"/>
    <x v="28"/>
    <x v="1"/>
    <x v="1"/>
    <x v="375"/>
    <x v="78"/>
    <x v="81"/>
    <x v="32"/>
    <x v="325"/>
    <x v="4"/>
    <x v="4"/>
    <m/>
    <m/>
    <n v="0"/>
    <n v="0"/>
  </r>
  <r>
    <x v="2"/>
    <x v="9"/>
    <x v="8"/>
    <x v="28"/>
    <x v="28"/>
    <x v="1"/>
    <x v="1"/>
    <x v="376"/>
    <x v="78"/>
    <x v="80"/>
    <x v="27"/>
    <x v="326"/>
    <x v="25"/>
    <x v="4"/>
    <n v="170"/>
    <n v="340"/>
    <n v="158.1"/>
    <n v="316.2"/>
  </r>
  <r>
    <x v="2"/>
    <x v="9"/>
    <x v="8"/>
    <x v="28"/>
    <x v="28"/>
    <x v="1"/>
    <x v="1"/>
    <x v="377"/>
    <x v="78"/>
    <x v="81"/>
    <x v="28"/>
    <x v="327"/>
    <x v="25"/>
    <x v="4"/>
    <n v="105"/>
    <n v="210"/>
    <n v="97.65"/>
    <n v="195.3"/>
  </r>
  <r>
    <x v="2"/>
    <x v="9"/>
    <x v="8"/>
    <x v="28"/>
    <x v="28"/>
    <x v="1"/>
    <x v="0"/>
    <x v="378"/>
    <x v="78"/>
    <x v="80"/>
    <x v="55"/>
    <x v="0"/>
    <x v="0"/>
    <x v="0"/>
    <m/>
    <m/>
    <m/>
    <m/>
  </r>
  <r>
    <x v="2"/>
    <x v="9"/>
    <x v="8"/>
    <x v="2"/>
    <x v="2"/>
    <x v="0"/>
    <x v="2"/>
    <x v="379"/>
    <x v="78"/>
    <x v="81"/>
    <x v="30"/>
    <x v="0"/>
    <x v="0"/>
    <x v="0"/>
    <s v="J.D"/>
    <n v="71540"/>
    <m/>
    <m/>
  </r>
  <r>
    <x v="2"/>
    <x v="10"/>
    <x v="9"/>
    <x v="29"/>
    <x v="29"/>
    <x v="1"/>
    <x v="0"/>
    <x v="380"/>
    <x v="78"/>
    <x v="80"/>
    <x v="23"/>
    <x v="0"/>
    <x v="69"/>
    <x v="0"/>
    <m/>
    <m/>
    <m/>
    <m/>
  </r>
  <r>
    <x v="2"/>
    <x v="10"/>
    <x v="9"/>
    <x v="29"/>
    <x v="29"/>
    <x v="1"/>
    <x v="0"/>
    <x v="381"/>
    <x v="78"/>
    <x v="81"/>
    <x v="23"/>
    <x v="0"/>
    <x v="70"/>
    <x v="0"/>
    <m/>
    <m/>
    <m/>
    <m/>
  </r>
  <r>
    <x v="2"/>
    <x v="10"/>
    <x v="9"/>
    <x v="29"/>
    <x v="29"/>
    <x v="1"/>
    <x v="0"/>
    <x v="382"/>
    <x v="78"/>
    <x v="80"/>
    <x v="24"/>
    <x v="328"/>
    <x v="3"/>
    <x v="1"/>
    <s v="Rate"/>
    <s v="Amount"/>
    <m/>
    <m/>
  </r>
  <r>
    <x v="2"/>
    <x v="10"/>
    <x v="9"/>
    <x v="29"/>
    <x v="29"/>
    <x v="1"/>
    <x v="0"/>
    <x v="383"/>
    <x v="78"/>
    <x v="81"/>
    <x v="23"/>
    <x v="0"/>
    <x v="0"/>
    <x v="0"/>
    <m/>
    <s v="J.D"/>
    <m/>
    <m/>
  </r>
  <r>
    <x v="2"/>
    <x v="10"/>
    <x v="9"/>
    <x v="29"/>
    <x v="29"/>
    <x v="1"/>
    <x v="0"/>
    <x v="384"/>
    <x v="79"/>
    <x v="82"/>
    <x v="23"/>
    <x v="329"/>
    <x v="0"/>
    <x v="0"/>
    <m/>
    <m/>
    <m/>
    <m/>
  </r>
  <r>
    <x v="2"/>
    <x v="10"/>
    <x v="9"/>
    <x v="29"/>
    <x v="29"/>
    <x v="1"/>
    <x v="0"/>
    <x v="385"/>
    <x v="80"/>
    <x v="83"/>
    <x v="23"/>
    <x v="330"/>
    <x v="0"/>
    <x v="0"/>
    <m/>
    <m/>
    <m/>
    <m/>
  </r>
  <r>
    <x v="2"/>
    <x v="10"/>
    <x v="9"/>
    <x v="29"/>
    <x v="29"/>
    <x v="1"/>
    <x v="1"/>
    <x v="386"/>
    <x v="79"/>
    <x v="82"/>
    <x v="25"/>
    <x v="331"/>
    <x v="71"/>
    <x v="3"/>
    <n v="7"/>
    <n v="11606"/>
    <n v="6.5100000000000007"/>
    <n v="10793.580000000002"/>
  </r>
  <r>
    <x v="2"/>
    <x v="10"/>
    <x v="9"/>
    <x v="29"/>
    <x v="29"/>
    <x v="1"/>
    <x v="1"/>
    <x v="387"/>
    <x v="80"/>
    <x v="83"/>
    <x v="26"/>
    <x v="332"/>
    <x v="72"/>
    <x v="3"/>
    <m/>
    <n v="0"/>
    <n v="0"/>
    <n v="0"/>
  </r>
  <r>
    <x v="2"/>
    <x v="10"/>
    <x v="9"/>
    <x v="29"/>
    <x v="29"/>
    <x v="1"/>
    <x v="1"/>
    <x v="388"/>
    <x v="79"/>
    <x v="82"/>
    <x v="26"/>
    <x v="333"/>
    <x v="73"/>
    <x v="3"/>
    <n v="9"/>
    <n v="9900"/>
    <n v="8.370000000000001"/>
    <n v="9207.0000000000018"/>
  </r>
  <r>
    <x v="2"/>
    <x v="10"/>
    <x v="9"/>
    <x v="29"/>
    <x v="29"/>
    <x v="1"/>
    <x v="1"/>
    <x v="389"/>
    <x v="80"/>
    <x v="83"/>
    <x v="27"/>
    <x v="334"/>
    <x v="74"/>
    <x v="3"/>
    <n v="8"/>
    <n v="3192"/>
    <n v="7.44"/>
    <n v="2968.56"/>
  </r>
  <r>
    <x v="2"/>
    <x v="10"/>
    <x v="9"/>
    <x v="29"/>
    <x v="29"/>
    <x v="1"/>
    <x v="1"/>
    <x v="390"/>
    <x v="79"/>
    <x v="82"/>
    <x v="28"/>
    <x v="335"/>
    <x v="75"/>
    <x v="3"/>
    <n v="9"/>
    <n v="1233"/>
    <n v="8.370000000000001"/>
    <n v="1146.69"/>
  </r>
  <r>
    <x v="2"/>
    <x v="10"/>
    <x v="9"/>
    <x v="29"/>
    <x v="29"/>
    <x v="1"/>
    <x v="1"/>
    <x v="391"/>
    <x v="80"/>
    <x v="83"/>
    <x v="36"/>
    <x v="336"/>
    <x v="76"/>
    <x v="3"/>
    <m/>
    <n v="0"/>
    <n v="0"/>
    <n v="0"/>
  </r>
  <r>
    <x v="2"/>
    <x v="10"/>
    <x v="9"/>
    <x v="29"/>
    <x v="29"/>
    <x v="1"/>
    <x v="0"/>
    <x v="392"/>
    <x v="81"/>
    <x v="84"/>
    <x v="23"/>
    <x v="337"/>
    <x v="0"/>
    <x v="0"/>
    <m/>
    <m/>
    <m/>
    <m/>
  </r>
  <r>
    <x v="2"/>
    <x v="10"/>
    <x v="9"/>
    <x v="29"/>
    <x v="29"/>
    <x v="1"/>
    <x v="1"/>
    <x v="393"/>
    <x v="80"/>
    <x v="83"/>
    <x v="31"/>
    <x v="331"/>
    <x v="77"/>
    <x v="3"/>
    <n v="10"/>
    <n v="1160"/>
    <n v="9.3000000000000007"/>
    <n v="1078.8000000000002"/>
  </r>
  <r>
    <x v="2"/>
    <x v="10"/>
    <x v="9"/>
    <x v="30"/>
    <x v="30"/>
    <x v="1"/>
    <x v="0"/>
    <x v="394"/>
    <x v="82"/>
    <x v="85"/>
    <x v="23"/>
    <x v="338"/>
    <x v="0"/>
    <x v="0"/>
    <m/>
    <m/>
    <m/>
    <m/>
  </r>
  <r>
    <x v="2"/>
    <x v="10"/>
    <x v="9"/>
    <x v="30"/>
    <x v="30"/>
    <x v="1"/>
    <x v="0"/>
    <x v="395"/>
    <x v="83"/>
    <x v="86"/>
    <x v="23"/>
    <x v="339"/>
    <x v="0"/>
    <x v="0"/>
    <m/>
    <m/>
    <m/>
    <m/>
  </r>
  <r>
    <x v="2"/>
    <x v="10"/>
    <x v="9"/>
    <x v="30"/>
    <x v="30"/>
    <x v="1"/>
    <x v="1"/>
    <x v="396"/>
    <x v="82"/>
    <x v="85"/>
    <x v="36"/>
    <x v="340"/>
    <x v="78"/>
    <x v="3"/>
    <n v="20"/>
    <n v="1320"/>
    <n v="18.600000000000001"/>
    <n v="1227.6000000000001"/>
  </r>
  <r>
    <x v="2"/>
    <x v="10"/>
    <x v="9"/>
    <x v="31"/>
    <x v="31"/>
    <x v="1"/>
    <x v="0"/>
    <x v="397"/>
    <x v="84"/>
    <x v="87"/>
    <x v="23"/>
    <x v="341"/>
    <x v="0"/>
    <x v="0"/>
    <m/>
    <m/>
    <m/>
    <m/>
  </r>
  <r>
    <x v="2"/>
    <x v="10"/>
    <x v="9"/>
    <x v="31"/>
    <x v="31"/>
    <x v="1"/>
    <x v="0"/>
    <x v="398"/>
    <x v="85"/>
    <x v="88"/>
    <x v="23"/>
    <x v="342"/>
    <x v="0"/>
    <x v="0"/>
    <m/>
    <m/>
    <m/>
    <m/>
  </r>
  <r>
    <x v="2"/>
    <x v="10"/>
    <x v="9"/>
    <x v="31"/>
    <x v="31"/>
    <x v="1"/>
    <x v="1"/>
    <x v="399"/>
    <x v="84"/>
    <x v="87"/>
    <x v="25"/>
    <x v="343"/>
    <x v="79"/>
    <x v="3"/>
    <m/>
    <n v="0"/>
    <n v="0"/>
    <n v="0"/>
  </r>
  <r>
    <x v="2"/>
    <x v="10"/>
    <x v="9"/>
    <x v="31"/>
    <x v="31"/>
    <x v="1"/>
    <x v="1"/>
    <x v="400"/>
    <x v="85"/>
    <x v="88"/>
    <x v="25"/>
    <x v="344"/>
    <x v="80"/>
    <x v="3"/>
    <n v="35"/>
    <n v="525"/>
    <n v="32.550000000000004"/>
    <n v="488.25000000000006"/>
  </r>
  <r>
    <x v="2"/>
    <x v="10"/>
    <x v="9"/>
    <x v="31"/>
    <x v="31"/>
    <x v="1"/>
    <x v="1"/>
    <x v="401"/>
    <x v="84"/>
    <x v="87"/>
    <x v="26"/>
    <x v="345"/>
    <x v="47"/>
    <x v="3"/>
    <n v="35"/>
    <n v="875"/>
    <n v="32.550000000000004"/>
    <n v="813.75000000000011"/>
  </r>
  <r>
    <x v="2"/>
    <x v="10"/>
    <x v="9"/>
    <x v="31"/>
    <x v="31"/>
    <x v="1"/>
    <x v="1"/>
    <x v="402"/>
    <x v="85"/>
    <x v="88"/>
    <x v="27"/>
    <x v="346"/>
    <x v="76"/>
    <x v="3"/>
    <n v="40"/>
    <n v="1240"/>
    <n v="37.200000000000003"/>
    <n v="1153.2"/>
  </r>
  <r>
    <x v="2"/>
    <x v="10"/>
    <x v="9"/>
    <x v="31"/>
    <x v="31"/>
    <x v="1"/>
    <x v="1"/>
    <x v="403"/>
    <x v="84"/>
    <x v="87"/>
    <x v="28"/>
    <x v="347"/>
    <x v="81"/>
    <x v="3"/>
    <n v="30"/>
    <n v="19230"/>
    <n v="27.900000000000002"/>
    <n v="17883.900000000001"/>
  </r>
  <r>
    <x v="2"/>
    <x v="10"/>
    <x v="9"/>
    <x v="31"/>
    <x v="31"/>
    <x v="1"/>
    <x v="1"/>
    <x v="404"/>
    <x v="85"/>
    <x v="88"/>
    <x v="31"/>
    <x v="348"/>
    <x v="82"/>
    <x v="7"/>
    <n v="15"/>
    <n v="7995"/>
    <n v="13.950000000000001"/>
    <n v="7435.35"/>
  </r>
  <r>
    <x v="2"/>
    <x v="10"/>
    <x v="9"/>
    <x v="31"/>
    <x v="31"/>
    <x v="1"/>
    <x v="1"/>
    <x v="405"/>
    <x v="84"/>
    <x v="87"/>
    <x v="32"/>
    <x v="349"/>
    <x v="83"/>
    <x v="7"/>
    <m/>
    <n v="0"/>
    <n v="0"/>
    <n v="0"/>
  </r>
  <r>
    <x v="2"/>
    <x v="10"/>
    <x v="9"/>
    <x v="31"/>
    <x v="31"/>
    <x v="1"/>
    <x v="0"/>
    <x v="406"/>
    <x v="86"/>
    <x v="89"/>
    <x v="23"/>
    <x v="350"/>
    <x v="0"/>
    <x v="0"/>
    <m/>
    <m/>
    <m/>
    <m/>
  </r>
  <r>
    <x v="2"/>
    <x v="10"/>
    <x v="9"/>
    <x v="31"/>
    <x v="31"/>
    <x v="1"/>
    <x v="1"/>
    <x v="407"/>
    <x v="84"/>
    <x v="87"/>
    <x v="33"/>
    <x v="351"/>
    <x v="84"/>
    <x v="3"/>
    <m/>
    <n v="0"/>
    <n v="0"/>
    <n v="0"/>
  </r>
  <r>
    <x v="2"/>
    <x v="10"/>
    <x v="9"/>
    <x v="31"/>
    <x v="31"/>
    <x v="1"/>
    <x v="1"/>
    <x v="408"/>
    <x v="86"/>
    <x v="89"/>
    <x v="36"/>
    <x v="352"/>
    <x v="77"/>
    <x v="3"/>
    <n v="25"/>
    <n v="2900"/>
    <n v="23.25"/>
    <n v="2697"/>
  </r>
  <r>
    <x v="2"/>
    <x v="10"/>
    <x v="9"/>
    <x v="32"/>
    <x v="32"/>
    <x v="1"/>
    <x v="0"/>
    <x v="409"/>
    <x v="87"/>
    <x v="90"/>
    <x v="23"/>
    <x v="353"/>
    <x v="0"/>
    <x v="0"/>
    <m/>
    <m/>
    <m/>
    <m/>
  </r>
  <r>
    <x v="2"/>
    <x v="10"/>
    <x v="9"/>
    <x v="32"/>
    <x v="32"/>
    <x v="1"/>
    <x v="0"/>
    <x v="410"/>
    <x v="88"/>
    <x v="91"/>
    <x v="23"/>
    <x v="354"/>
    <x v="0"/>
    <x v="0"/>
    <m/>
    <m/>
    <m/>
    <m/>
  </r>
  <r>
    <x v="2"/>
    <x v="10"/>
    <x v="9"/>
    <x v="32"/>
    <x v="32"/>
    <x v="1"/>
    <x v="1"/>
    <x v="411"/>
    <x v="87"/>
    <x v="90"/>
    <x v="32"/>
    <x v="355"/>
    <x v="85"/>
    <x v="3"/>
    <n v="30"/>
    <n v="6000"/>
    <n v="27.900000000000002"/>
    <n v="5580"/>
  </r>
  <r>
    <x v="2"/>
    <x v="10"/>
    <x v="9"/>
    <x v="32"/>
    <x v="32"/>
    <x v="1"/>
    <x v="0"/>
    <x v="412"/>
    <x v="89"/>
    <x v="92"/>
    <x v="23"/>
    <x v="356"/>
    <x v="0"/>
    <x v="0"/>
    <m/>
    <m/>
    <m/>
    <m/>
  </r>
  <r>
    <x v="2"/>
    <x v="10"/>
    <x v="9"/>
    <x v="32"/>
    <x v="32"/>
    <x v="1"/>
    <x v="1"/>
    <x v="413"/>
    <x v="87"/>
    <x v="90"/>
    <x v="25"/>
    <x v="355"/>
    <x v="86"/>
    <x v="3"/>
    <n v="45"/>
    <n v="3465"/>
    <n v="41.85"/>
    <n v="3222.4500000000003"/>
  </r>
  <r>
    <x v="2"/>
    <x v="10"/>
    <x v="9"/>
    <x v="33"/>
    <x v="33"/>
    <x v="1"/>
    <x v="0"/>
    <x v="414"/>
    <x v="90"/>
    <x v="93"/>
    <x v="23"/>
    <x v="357"/>
    <x v="0"/>
    <x v="0"/>
    <m/>
    <m/>
    <m/>
    <m/>
  </r>
  <r>
    <x v="2"/>
    <x v="10"/>
    <x v="9"/>
    <x v="33"/>
    <x v="33"/>
    <x v="1"/>
    <x v="0"/>
    <x v="415"/>
    <x v="91"/>
    <x v="94"/>
    <x v="23"/>
    <x v="358"/>
    <x v="0"/>
    <x v="0"/>
    <m/>
    <m/>
    <m/>
    <m/>
  </r>
  <r>
    <x v="2"/>
    <x v="10"/>
    <x v="9"/>
    <x v="33"/>
    <x v="33"/>
    <x v="1"/>
    <x v="1"/>
    <x v="416"/>
    <x v="90"/>
    <x v="93"/>
    <x v="26"/>
    <x v="355"/>
    <x v="87"/>
    <x v="3"/>
    <n v="50"/>
    <n v="2250"/>
    <n v="46.5"/>
    <n v="2092.5"/>
  </r>
  <r>
    <x v="2"/>
    <x v="10"/>
    <x v="9"/>
    <x v="34"/>
    <x v="34"/>
    <x v="1"/>
    <x v="0"/>
    <x v="417"/>
    <x v="92"/>
    <x v="95"/>
    <x v="23"/>
    <x v="359"/>
    <x v="0"/>
    <x v="0"/>
    <m/>
    <m/>
    <m/>
    <m/>
  </r>
  <r>
    <x v="2"/>
    <x v="10"/>
    <x v="9"/>
    <x v="34"/>
    <x v="34"/>
    <x v="1"/>
    <x v="0"/>
    <x v="418"/>
    <x v="93"/>
    <x v="96"/>
    <x v="23"/>
    <x v="360"/>
    <x v="0"/>
    <x v="0"/>
    <m/>
    <m/>
    <m/>
    <m/>
  </r>
  <r>
    <x v="2"/>
    <x v="10"/>
    <x v="9"/>
    <x v="34"/>
    <x v="34"/>
    <x v="1"/>
    <x v="1"/>
    <x v="419"/>
    <x v="92"/>
    <x v="95"/>
    <x v="27"/>
    <x v="361"/>
    <x v="21"/>
    <x v="7"/>
    <n v="50"/>
    <n v="1500"/>
    <n v="46.5"/>
    <n v="1395"/>
  </r>
  <r>
    <x v="2"/>
    <x v="10"/>
    <x v="9"/>
    <x v="34"/>
    <x v="34"/>
    <x v="1"/>
    <x v="1"/>
    <x v="420"/>
    <x v="93"/>
    <x v="96"/>
    <x v="28"/>
    <x v="362"/>
    <x v="88"/>
    <x v="7"/>
    <n v="65"/>
    <n v="1040"/>
    <n v="60.45"/>
    <n v="967.2"/>
  </r>
  <r>
    <x v="2"/>
    <x v="10"/>
    <x v="9"/>
    <x v="34"/>
    <x v="34"/>
    <x v="1"/>
    <x v="1"/>
    <x v="421"/>
    <x v="92"/>
    <x v="95"/>
    <x v="31"/>
    <x v="363"/>
    <x v="25"/>
    <x v="7"/>
    <n v="75"/>
    <n v="150"/>
    <n v="69.75"/>
    <n v="139.5"/>
  </r>
  <r>
    <x v="2"/>
    <x v="10"/>
    <x v="9"/>
    <x v="34"/>
    <x v="34"/>
    <x v="1"/>
    <x v="1"/>
    <x v="422"/>
    <x v="93"/>
    <x v="96"/>
    <x v="36"/>
    <x v="364"/>
    <x v="89"/>
    <x v="7"/>
    <m/>
    <n v="0"/>
    <n v="0"/>
    <n v="0"/>
  </r>
  <r>
    <x v="2"/>
    <x v="10"/>
    <x v="9"/>
    <x v="34"/>
    <x v="34"/>
    <x v="1"/>
    <x v="1"/>
    <x v="423"/>
    <x v="92"/>
    <x v="95"/>
    <x v="32"/>
    <x v="365"/>
    <x v="89"/>
    <x v="7"/>
    <m/>
    <n v="0"/>
    <n v="0"/>
    <n v="0"/>
  </r>
  <r>
    <x v="2"/>
    <x v="10"/>
    <x v="9"/>
    <x v="34"/>
    <x v="34"/>
    <x v="1"/>
    <x v="1"/>
    <x v="424"/>
    <x v="93"/>
    <x v="96"/>
    <x v="25"/>
    <x v="94"/>
    <x v="11"/>
    <x v="7"/>
    <m/>
    <n v="0"/>
    <n v="0"/>
    <n v="0"/>
  </r>
  <r>
    <x v="2"/>
    <x v="10"/>
    <x v="9"/>
    <x v="34"/>
    <x v="34"/>
    <x v="1"/>
    <x v="1"/>
    <x v="425"/>
    <x v="92"/>
    <x v="95"/>
    <x v="26"/>
    <x v="366"/>
    <x v="90"/>
    <x v="7"/>
    <m/>
    <n v="0"/>
    <n v="0"/>
    <n v="0"/>
  </r>
  <r>
    <x v="2"/>
    <x v="10"/>
    <x v="9"/>
    <x v="34"/>
    <x v="34"/>
    <x v="1"/>
    <x v="0"/>
    <x v="426"/>
    <x v="94"/>
    <x v="97"/>
    <x v="23"/>
    <x v="367"/>
    <x v="0"/>
    <x v="0"/>
    <m/>
    <m/>
    <m/>
    <m/>
  </r>
  <r>
    <x v="2"/>
    <x v="10"/>
    <x v="9"/>
    <x v="34"/>
    <x v="34"/>
    <x v="1"/>
    <x v="1"/>
    <x v="427"/>
    <x v="92"/>
    <x v="95"/>
    <x v="27"/>
    <x v="368"/>
    <x v="12"/>
    <x v="3"/>
    <m/>
    <n v="0"/>
    <n v="0"/>
    <n v="0"/>
  </r>
  <r>
    <x v="2"/>
    <x v="10"/>
    <x v="9"/>
    <x v="34"/>
    <x v="34"/>
    <x v="1"/>
    <x v="1"/>
    <x v="428"/>
    <x v="94"/>
    <x v="97"/>
    <x v="28"/>
    <x v="369"/>
    <x v="91"/>
    <x v="3"/>
    <m/>
    <n v="0"/>
    <n v="0"/>
    <n v="0"/>
  </r>
  <r>
    <x v="2"/>
    <x v="10"/>
    <x v="9"/>
    <x v="34"/>
    <x v="34"/>
    <x v="1"/>
    <x v="1"/>
    <x v="429"/>
    <x v="92"/>
    <x v="95"/>
    <x v="31"/>
    <x v="370"/>
    <x v="92"/>
    <x v="7"/>
    <m/>
    <n v="0"/>
    <n v="0"/>
    <n v="0"/>
  </r>
  <r>
    <x v="2"/>
    <x v="10"/>
    <x v="9"/>
    <x v="34"/>
    <x v="34"/>
    <x v="1"/>
    <x v="1"/>
    <x v="430"/>
    <x v="94"/>
    <x v="97"/>
    <x v="36"/>
    <x v="371"/>
    <x v="92"/>
    <x v="7"/>
    <m/>
    <n v="0"/>
    <n v="0"/>
    <n v="0"/>
  </r>
  <r>
    <x v="2"/>
    <x v="10"/>
    <x v="9"/>
    <x v="34"/>
    <x v="34"/>
    <x v="1"/>
    <x v="1"/>
    <x v="431"/>
    <x v="92"/>
    <x v="95"/>
    <x v="32"/>
    <x v="94"/>
    <x v="93"/>
    <x v="7"/>
    <m/>
    <n v="0"/>
    <n v="0"/>
    <n v="0"/>
  </r>
  <r>
    <x v="2"/>
    <x v="10"/>
    <x v="9"/>
    <x v="34"/>
    <x v="34"/>
    <x v="1"/>
    <x v="1"/>
    <x v="432"/>
    <x v="94"/>
    <x v="97"/>
    <x v="33"/>
    <x v="366"/>
    <x v="23"/>
    <x v="7"/>
    <m/>
    <n v="0"/>
    <n v="0"/>
    <n v="0"/>
  </r>
  <r>
    <x v="2"/>
    <x v="10"/>
    <x v="9"/>
    <x v="34"/>
    <x v="34"/>
    <x v="1"/>
    <x v="1"/>
    <x v="433"/>
    <x v="92"/>
    <x v="95"/>
    <x v="34"/>
    <x v="372"/>
    <x v="60"/>
    <x v="7"/>
    <m/>
    <n v="0"/>
    <n v="0"/>
    <n v="0"/>
  </r>
  <r>
    <x v="2"/>
    <x v="10"/>
    <x v="9"/>
    <x v="34"/>
    <x v="34"/>
    <x v="1"/>
    <x v="1"/>
    <x v="434"/>
    <x v="94"/>
    <x v="97"/>
    <x v="37"/>
    <x v="373"/>
    <x v="60"/>
    <x v="7"/>
    <m/>
    <n v="0"/>
    <n v="0"/>
    <n v="0"/>
  </r>
  <r>
    <x v="2"/>
    <x v="10"/>
    <x v="9"/>
    <x v="35"/>
    <x v="35"/>
    <x v="1"/>
    <x v="0"/>
    <x v="435"/>
    <x v="95"/>
    <x v="98"/>
    <x v="23"/>
    <x v="374"/>
    <x v="0"/>
    <x v="0"/>
    <m/>
    <m/>
    <m/>
    <m/>
  </r>
  <r>
    <x v="2"/>
    <x v="10"/>
    <x v="9"/>
    <x v="35"/>
    <x v="35"/>
    <x v="1"/>
    <x v="0"/>
    <x v="436"/>
    <x v="96"/>
    <x v="99"/>
    <x v="23"/>
    <x v="375"/>
    <x v="0"/>
    <x v="0"/>
    <m/>
    <m/>
    <m/>
    <m/>
  </r>
  <r>
    <x v="2"/>
    <x v="10"/>
    <x v="9"/>
    <x v="35"/>
    <x v="35"/>
    <x v="1"/>
    <x v="1"/>
    <x v="437"/>
    <x v="95"/>
    <x v="98"/>
    <x v="25"/>
    <x v="376"/>
    <x v="94"/>
    <x v="3"/>
    <n v="8"/>
    <n v="10216"/>
    <n v="7.44"/>
    <n v="9500.880000000001"/>
  </r>
  <r>
    <x v="2"/>
    <x v="10"/>
    <x v="9"/>
    <x v="36"/>
    <x v="36"/>
    <x v="1"/>
    <x v="0"/>
    <x v="438"/>
    <x v="97"/>
    <x v="100"/>
    <x v="23"/>
    <x v="377"/>
    <x v="0"/>
    <x v="0"/>
    <m/>
    <m/>
    <m/>
    <m/>
  </r>
  <r>
    <x v="2"/>
    <x v="10"/>
    <x v="9"/>
    <x v="36"/>
    <x v="36"/>
    <x v="1"/>
    <x v="0"/>
    <x v="439"/>
    <x v="98"/>
    <x v="101"/>
    <x v="23"/>
    <x v="378"/>
    <x v="0"/>
    <x v="0"/>
    <m/>
    <m/>
    <m/>
    <m/>
  </r>
  <r>
    <x v="2"/>
    <x v="10"/>
    <x v="9"/>
    <x v="36"/>
    <x v="36"/>
    <x v="1"/>
    <x v="1"/>
    <x v="440"/>
    <x v="97"/>
    <x v="100"/>
    <x v="25"/>
    <x v="379"/>
    <x v="95"/>
    <x v="3"/>
    <n v="7"/>
    <n v="14399"/>
    <n v="6.5100000000000007"/>
    <n v="13391.070000000002"/>
  </r>
  <r>
    <x v="2"/>
    <x v="10"/>
    <x v="9"/>
    <x v="36"/>
    <x v="36"/>
    <x v="1"/>
    <x v="1"/>
    <x v="441"/>
    <x v="98"/>
    <x v="101"/>
    <x v="26"/>
    <x v="380"/>
    <x v="96"/>
    <x v="3"/>
    <m/>
    <n v="0"/>
    <n v="0"/>
    <n v="0"/>
  </r>
  <r>
    <x v="2"/>
    <x v="10"/>
    <x v="9"/>
    <x v="36"/>
    <x v="36"/>
    <x v="1"/>
    <x v="0"/>
    <x v="442"/>
    <x v="99"/>
    <x v="102"/>
    <x v="23"/>
    <x v="381"/>
    <x v="0"/>
    <x v="0"/>
    <m/>
    <m/>
    <m/>
    <m/>
  </r>
  <r>
    <x v="2"/>
    <x v="10"/>
    <x v="9"/>
    <x v="36"/>
    <x v="36"/>
    <x v="1"/>
    <x v="1"/>
    <x v="443"/>
    <x v="98"/>
    <x v="101"/>
    <x v="26"/>
    <x v="382"/>
    <x v="97"/>
    <x v="3"/>
    <n v="7"/>
    <n v="1050"/>
    <n v="6.5100000000000007"/>
    <n v="976.50000000000011"/>
  </r>
  <r>
    <x v="2"/>
    <x v="10"/>
    <x v="9"/>
    <x v="36"/>
    <x v="36"/>
    <x v="1"/>
    <x v="0"/>
    <x v="444"/>
    <x v="100"/>
    <x v="103"/>
    <x v="23"/>
    <x v="383"/>
    <x v="0"/>
    <x v="0"/>
    <m/>
    <m/>
    <m/>
    <m/>
  </r>
  <r>
    <x v="2"/>
    <x v="10"/>
    <x v="9"/>
    <x v="36"/>
    <x v="36"/>
    <x v="1"/>
    <x v="1"/>
    <x v="445"/>
    <x v="98"/>
    <x v="101"/>
    <x v="28"/>
    <x v="382"/>
    <x v="9"/>
    <x v="3"/>
    <m/>
    <n v="0"/>
    <n v="0"/>
    <n v="0"/>
  </r>
  <r>
    <x v="2"/>
    <x v="10"/>
    <x v="9"/>
    <x v="36"/>
    <x v="36"/>
    <x v="1"/>
    <x v="0"/>
    <x v="446"/>
    <x v="101"/>
    <x v="104"/>
    <x v="23"/>
    <x v="384"/>
    <x v="0"/>
    <x v="0"/>
    <m/>
    <m/>
    <m/>
    <m/>
  </r>
  <r>
    <x v="2"/>
    <x v="10"/>
    <x v="9"/>
    <x v="36"/>
    <x v="36"/>
    <x v="1"/>
    <x v="1"/>
    <x v="447"/>
    <x v="98"/>
    <x v="101"/>
    <x v="27"/>
    <x v="382"/>
    <x v="15"/>
    <x v="3"/>
    <n v="50"/>
    <n v="250"/>
    <n v="46.5"/>
    <n v="232.5"/>
  </r>
  <r>
    <x v="2"/>
    <x v="10"/>
    <x v="9"/>
    <x v="37"/>
    <x v="37"/>
    <x v="1"/>
    <x v="0"/>
    <x v="448"/>
    <x v="102"/>
    <x v="105"/>
    <x v="23"/>
    <x v="385"/>
    <x v="0"/>
    <x v="0"/>
    <m/>
    <m/>
    <m/>
    <m/>
  </r>
  <r>
    <x v="2"/>
    <x v="10"/>
    <x v="9"/>
    <x v="37"/>
    <x v="37"/>
    <x v="1"/>
    <x v="0"/>
    <x v="449"/>
    <x v="103"/>
    <x v="106"/>
    <x v="23"/>
    <x v="386"/>
    <x v="0"/>
    <x v="0"/>
    <m/>
    <m/>
    <m/>
    <m/>
  </r>
  <r>
    <x v="2"/>
    <x v="10"/>
    <x v="9"/>
    <x v="37"/>
    <x v="37"/>
    <x v="1"/>
    <x v="1"/>
    <x v="450"/>
    <x v="102"/>
    <x v="105"/>
    <x v="28"/>
    <x v="387"/>
    <x v="45"/>
    <x v="3"/>
    <n v="25"/>
    <n v="175"/>
    <n v="23.25"/>
    <n v="162.75"/>
  </r>
  <r>
    <x v="2"/>
    <x v="10"/>
    <x v="9"/>
    <x v="37"/>
    <x v="37"/>
    <x v="1"/>
    <x v="0"/>
    <x v="451"/>
    <x v="104"/>
    <x v="107"/>
    <x v="23"/>
    <x v="388"/>
    <x v="0"/>
    <x v="0"/>
    <m/>
    <m/>
    <m/>
    <m/>
  </r>
  <r>
    <x v="2"/>
    <x v="10"/>
    <x v="9"/>
    <x v="37"/>
    <x v="37"/>
    <x v="1"/>
    <x v="1"/>
    <x v="452"/>
    <x v="102"/>
    <x v="105"/>
    <x v="31"/>
    <x v="382"/>
    <x v="39"/>
    <x v="3"/>
    <n v="32"/>
    <n v="1920"/>
    <n v="29.76"/>
    <n v="1785.6000000000001"/>
  </r>
  <r>
    <x v="2"/>
    <x v="10"/>
    <x v="9"/>
    <x v="37"/>
    <x v="37"/>
    <x v="1"/>
    <x v="0"/>
    <x v="453"/>
    <x v="105"/>
    <x v="108"/>
    <x v="23"/>
    <x v="389"/>
    <x v="0"/>
    <x v="0"/>
    <m/>
    <m/>
    <m/>
    <m/>
  </r>
  <r>
    <x v="2"/>
    <x v="10"/>
    <x v="9"/>
    <x v="37"/>
    <x v="37"/>
    <x v="1"/>
    <x v="1"/>
    <x v="454"/>
    <x v="102"/>
    <x v="105"/>
    <x v="25"/>
    <x v="390"/>
    <x v="98"/>
    <x v="3"/>
    <m/>
    <n v="0"/>
    <n v="0"/>
    <n v="0"/>
  </r>
  <r>
    <x v="2"/>
    <x v="10"/>
    <x v="9"/>
    <x v="37"/>
    <x v="37"/>
    <x v="1"/>
    <x v="0"/>
    <x v="455"/>
    <x v="105"/>
    <x v="108"/>
    <x v="56"/>
    <x v="0"/>
    <x v="0"/>
    <x v="0"/>
    <m/>
    <m/>
    <m/>
    <m/>
  </r>
  <r>
    <x v="2"/>
    <x v="10"/>
    <x v="9"/>
    <x v="2"/>
    <x v="2"/>
    <x v="1"/>
    <x v="2"/>
    <x v="456"/>
    <x v="102"/>
    <x v="105"/>
    <x v="30"/>
    <x v="0"/>
    <x v="0"/>
    <x v="0"/>
    <s v="J.D"/>
    <n v="103591"/>
    <m/>
    <m/>
  </r>
  <r>
    <x v="2"/>
    <x v="11"/>
    <x v="10"/>
    <x v="38"/>
    <x v="38"/>
    <x v="1"/>
    <x v="0"/>
    <x v="457"/>
    <x v="105"/>
    <x v="108"/>
    <x v="23"/>
    <x v="0"/>
    <x v="99"/>
    <x v="0"/>
    <m/>
    <m/>
    <m/>
    <m/>
  </r>
  <r>
    <x v="2"/>
    <x v="11"/>
    <x v="10"/>
    <x v="38"/>
    <x v="38"/>
    <x v="1"/>
    <x v="0"/>
    <x v="458"/>
    <x v="102"/>
    <x v="105"/>
    <x v="23"/>
    <x v="0"/>
    <x v="100"/>
    <x v="0"/>
    <m/>
    <m/>
    <m/>
    <m/>
  </r>
  <r>
    <x v="2"/>
    <x v="11"/>
    <x v="10"/>
    <x v="38"/>
    <x v="38"/>
    <x v="1"/>
    <x v="0"/>
    <x v="459"/>
    <x v="105"/>
    <x v="108"/>
    <x v="24"/>
    <x v="391"/>
    <x v="3"/>
    <x v="1"/>
    <s v="Rate"/>
    <s v="Amount"/>
    <m/>
    <m/>
  </r>
  <r>
    <x v="2"/>
    <x v="11"/>
    <x v="10"/>
    <x v="38"/>
    <x v="38"/>
    <x v="1"/>
    <x v="0"/>
    <x v="460"/>
    <x v="102"/>
    <x v="105"/>
    <x v="23"/>
    <x v="0"/>
    <x v="0"/>
    <x v="0"/>
    <m/>
    <s v="J.D"/>
    <m/>
    <m/>
  </r>
  <r>
    <x v="2"/>
    <x v="11"/>
    <x v="10"/>
    <x v="38"/>
    <x v="38"/>
    <x v="1"/>
    <x v="0"/>
    <x v="461"/>
    <x v="106"/>
    <x v="109"/>
    <x v="23"/>
    <x v="392"/>
    <x v="0"/>
    <x v="0"/>
    <m/>
    <m/>
    <m/>
    <m/>
  </r>
  <r>
    <x v="2"/>
    <x v="11"/>
    <x v="10"/>
    <x v="38"/>
    <x v="38"/>
    <x v="1"/>
    <x v="0"/>
    <x v="462"/>
    <x v="107"/>
    <x v="110"/>
    <x v="23"/>
    <x v="393"/>
    <x v="0"/>
    <x v="0"/>
    <m/>
    <m/>
    <m/>
    <m/>
  </r>
  <r>
    <x v="2"/>
    <x v="11"/>
    <x v="10"/>
    <x v="38"/>
    <x v="38"/>
    <x v="1"/>
    <x v="1"/>
    <x v="463"/>
    <x v="106"/>
    <x v="109"/>
    <x v="25"/>
    <x v="394"/>
    <x v="19"/>
    <x v="4"/>
    <n v="400"/>
    <n v="2400"/>
    <n v="372"/>
    <n v="2232"/>
  </r>
  <r>
    <x v="2"/>
    <x v="11"/>
    <x v="10"/>
    <x v="38"/>
    <x v="38"/>
    <x v="1"/>
    <x v="1"/>
    <x v="464"/>
    <x v="107"/>
    <x v="110"/>
    <x v="26"/>
    <x v="395"/>
    <x v="19"/>
    <x v="4"/>
    <n v="500"/>
    <n v="3000"/>
    <n v="465"/>
    <n v="2790"/>
  </r>
  <r>
    <x v="2"/>
    <x v="11"/>
    <x v="10"/>
    <x v="39"/>
    <x v="39"/>
    <x v="1"/>
    <x v="0"/>
    <x v="465"/>
    <x v="108"/>
    <x v="111"/>
    <x v="23"/>
    <x v="396"/>
    <x v="0"/>
    <x v="0"/>
    <m/>
    <m/>
    <m/>
    <m/>
  </r>
  <r>
    <x v="2"/>
    <x v="11"/>
    <x v="10"/>
    <x v="39"/>
    <x v="39"/>
    <x v="1"/>
    <x v="0"/>
    <x v="466"/>
    <x v="109"/>
    <x v="112"/>
    <x v="23"/>
    <x v="397"/>
    <x v="0"/>
    <x v="0"/>
    <m/>
    <m/>
    <m/>
    <m/>
  </r>
  <r>
    <x v="2"/>
    <x v="11"/>
    <x v="10"/>
    <x v="39"/>
    <x v="39"/>
    <x v="1"/>
    <x v="1"/>
    <x v="467"/>
    <x v="108"/>
    <x v="111"/>
    <x v="27"/>
    <x v="398"/>
    <x v="45"/>
    <x v="4"/>
    <n v="20"/>
    <n v="140"/>
    <n v="18.600000000000001"/>
    <n v="130.20000000000002"/>
  </r>
  <r>
    <x v="2"/>
    <x v="11"/>
    <x v="10"/>
    <x v="39"/>
    <x v="39"/>
    <x v="1"/>
    <x v="1"/>
    <x v="468"/>
    <x v="109"/>
    <x v="112"/>
    <x v="28"/>
    <x v="399"/>
    <x v="45"/>
    <x v="4"/>
    <n v="45"/>
    <n v="315"/>
    <n v="41.85"/>
    <n v="292.95"/>
  </r>
  <r>
    <x v="2"/>
    <x v="11"/>
    <x v="10"/>
    <x v="39"/>
    <x v="39"/>
    <x v="1"/>
    <x v="1"/>
    <x v="469"/>
    <x v="108"/>
    <x v="111"/>
    <x v="31"/>
    <x v="400"/>
    <x v="45"/>
    <x v="4"/>
    <n v="40"/>
    <n v="280"/>
    <n v="37.200000000000003"/>
    <n v="260.40000000000003"/>
  </r>
  <r>
    <x v="2"/>
    <x v="11"/>
    <x v="10"/>
    <x v="39"/>
    <x v="39"/>
    <x v="1"/>
    <x v="1"/>
    <x v="470"/>
    <x v="109"/>
    <x v="112"/>
    <x v="36"/>
    <x v="401"/>
    <x v="45"/>
    <x v="4"/>
    <m/>
    <n v="0"/>
    <n v="0"/>
    <n v="0"/>
  </r>
  <r>
    <x v="2"/>
    <x v="11"/>
    <x v="10"/>
    <x v="39"/>
    <x v="39"/>
    <x v="1"/>
    <x v="1"/>
    <x v="471"/>
    <x v="108"/>
    <x v="111"/>
    <x v="32"/>
    <x v="402"/>
    <x v="45"/>
    <x v="4"/>
    <m/>
    <n v="0"/>
    <n v="0"/>
    <n v="0"/>
  </r>
  <r>
    <x v="2"/>
    <x v="11"/>
    <x v="10"/>
    <x v="39"/>
    <x v="39"/>
    <x v="1"/>
    <x v="1"/>
    <x v="472"/>
    <x v="109"/>
    <x v="112"/>
    <x v="33"/>
    <x v="403"/>
    <x v="45"/>
    <x v="4"/>
    <n v="25"/>
    <n v="175"/>
    <n v="23.25"/>
    <n v="162.75"/>
  </r>
  <r>
    <x v="2"/>
    <x v="11"/>
    <x v="10"/>
    <x v="39"/>
    <x v="39"/>
    <x v="1"/>
    <x v="1"/>
    <x v="473"/>
    <x v="108"/>
    <x v="111"/>
    <x v="34"/>
    <x v="404"/>
    <x v="45"/>
    <x v="4"/>
    <n v="40"/>
    <n v="280"/>
    <n v="37.200000000000003"/>
    <n v="260.40000000000003"/>
  </r>
  <r>
    <x v="2"/>
    <x v="11"/>
    <x v="10"/>
    <x v="39"/>
    <x v="39"/>
    <x v="1"/>
    <x v="0"/>
    <x v="474"/>
    <x v="110"/>
    <x v="113"/>
    <x v="23"/>
    <x v="405"/>
    <x v="0"/>
    <x v="0"/>
    <m/>
    <m/>
    <m/>
    <m/>
  </r>
  <r>
    <x v="2"/>
    <x v="11"/>
    <x v="10"/>
    <x v="39"/>
    <x v="39"/>
    <x v="1"/>
    <x v="1"/>
    <x v="475"/>
    <x v="108"/>
    <x v="111"/>
    <x v="25"/>
    <x v="406"/>
    <x v="45"/>
    <x v="4"/>
    <n v="50"/>
    <n v="350"/>
    <n v="46.5"/>
    <n v="325.5"/>
  </r>
  <r>
    <x v="2"/>
    <x v="11"/>
    <x v="10"/>
    <x v="40"/>
    <x v="40"/>
    <x v="3"/>
    <x v="0"/>
    <x v="476"/>
    <x v="111"/>
    <x v="114"/>
    <x v="23"/>
    <x v="407"/>
    <x v="0"/>
    <x v="0"/>
    <m/>
    <m/>
    <m/>
    <m/>
  </r>
  <r>
    <x v="2"/>
    <x v="11"/>
    <x v="10"/>
    <x v="40"/>
    <x v="40"/>
    <x v="3"/>
    <x v="0"/>
    <x v="477"/>
    <x v="112"/>
    <x v="115"/>
    <x v="23"/>
    <x v="408"/>
    <x v="0"/>
    <x v="0"/>
    <m/>
    <m/>
    <m/>
    <m/>
  </r>
  <r>
    <x v="2"/>
    <x v="11"/>
    <x v="10"/>
    <x v="40"/>
    <x v="40"/>
    <x v="3"/>
    <x v="1"/>
    <x v="478"/>
    <x v="111"/>
    <x v="114"/>
    <x v="26"/>
    <x v="409"/>
    <x v="83"/>
    <x v="4"/>
    <n v="65"/>
    <n v="715"/>
    <n v="60.45"/>
    <n v="664.95"/>
  </r>
  <r>
    <x v="2"/>
    <x v="11"/>
    <x v="10"/>
    <x v="40"/>
    <x v="40"/>
    <x v="3"/>
    <x v="1"/>
    <x v="479"/>
    <x v="112"/>
    <x v="115"/>
    <x v="27"/>
    <x v="410"/>
    <x v="11"/>
    <x v="4"/>
    <n v="75"/>
    <n v="600"/>
    <n v="69.75"/>
    <n v="558"/>
  </r>
  <r>
    <x v="2"/>
    <x v="11"/>
    <x v="10"/>
    <x v="40"/>
    <x v="40"/>
    <x v="3"/>
    <x v="0"/>
    <x v="480"/>
    <x v="111"/>
    <x v="114"/>
    <x v="57"/>
    <x v="0"/>
    <x v="0"/>
    <x v="0"/>
    <m/>
    <m/>
    <m/>
    <m/>
  </r>
  <r>
    <x v="2"/>
    <x v="11"/>
    <x v="10"/>
    <x v="2"/>
    <x v="2"/>
    <x v="0"/>
    <x v="2"/>
    <x v="481"/>
    <x v="112"/>
    <x v="115"/>
    <x v="30"/>
    <x v="0"/>
    <x v="0"/>
    <x v="0"/>
    <s v="J.D"/>
    <n v="8255"/>
    <m/>
    <m/>
  </r>
  <r>
    <x v="2"/>
    <x v="12"/>
    <x v="11"/>
    <x v="41"/>
    <x v="41"/>
    <x v="3"/>
    <x v="0"/>
    <x v="482"/>
    <x v="111"/>
    <x v="114"/>
    <x v="23"/>
    <x v="0"/>
    <x v="101"/>
    <x v="0"/>
    <m/>
    <m/>
    <m/>
    <m/>
  </r>
  <r>
    <x v="2"/>
    <x v="12"/>
    <x v="11"/>
    <x v="41"/>
    <x v="41"/>
    <x v="3"/>
    <x v="0"/>
    <x v="483"/>
    <x v="112"/>
    <x v="115"/>
    <x v="23"/>
    <x v="0"/>
    <x v="102"/>
    <x v="0"/>
    <m/>
    <m/>
    <m/>
    <m/>
  </r>
  <r>
    <x v="2"/>
    <x v="12"/>
    <x v="11"/>
    <x v="41"/>
    <x v="41"/>
    <x v="3"/>
    <x v="0"/>
    <x v="484"/>
    <x v="111"/>
    <x v="114"/>
    <x v="24"/>
    <x v="31"/>
    <x v="3"/>
    <x v="1"/>
    <s v="Rate"/>
    <s v="Amount"/>
    <m/>
    <m/>
  </r>
  <r>
    <x v="2"/>
    <x v="12"/>
    <x v="11"/>
    <x v="41"/>
    <x v="41"/>
    <x v="3"/>
    <x v="0"/>
    <x v="485"/>
    <x v="112"/>
    <x v="115"/>
    <x v="23"/>
    <x v="0"/>
    <x v="0"/>
    <x v="0"/>
    <m/>
    <s v="J.D"/>
    <m/>
    <m/>
  </r>
  <r>
    <x v="2"/>
    <x v="12"/>
    <x v="11"/>
    <x v="41"/>
    <x v="41"/>
    <x v="3"/>
    <x v="0"/>
    <x v="486"/>
    <x v="113"/>
    <x v="116"/>
    <x v="23"/>
    <x v="411"/>
    <x v="0"/>
    <x v="0"/>
    <m/>
    <m/>
    <m/>
    <m/>
  </r>
  <r>
    <x v="2"/>
    <x v="12"/>
    <x v="11"/>
    <x v="41"/>
    <x v="41"/>
    <x v="3"/>
    <x v="0"/>
    <x v="487"/>
    <x v="114"/>
    <x v="117"/>
    <x v="23"/>
    <x v="412"/>
    <x v="0"/>
    <x v="0"/>
    <m/>
    <m/>
    <m/>
    <m/>
  </r>
  <r>
    <x v="2"/>
    <x v="12"/>
    <x v="11"/>
    <x v="41"/>
    <x v="41"/>
    <x v="3"/>
    <x v="0"/>
    <x v="488"/>
    <x v="115"/>
    <x v="118"/>
    <x v="23"/>
    <x v="413"/>
    <x v="0"/>
    <x v="0"/>
    <m/>
    <m/>
    <m/>
    <m/>
  </r>
  <r>
    <x v="2"/>
    <x v="12"/>
    <x v="11"/>
    <x v="41"/>
    <x v="41"/>
    <x v="3"/>
    <x v="1"/>
    <x v="489"/>
    <x v="114"/>
    <x v="117"/>
    <x v="25"/>
    <x v="414"/>
    <x v="4"/>
    <x v="4"/>
    <m/>
    <n v="0"/>
    <n v="0"/>
    <n v="0"/>
  </r>
  <r>
    <x v="2"/>
    <x v="12"/>
    <x v="11"/>
    <x v="41"/>
    <x v="41"/>
    <x v="3"/>
    <x v="1"/>
    <x v="490"/>
    <x v="115"/>
    <x v="118"/>
    <x v="26"/>
    <x v="415"/>
    <x v="25"/>
    <x v="4"/>
    <m/>
    <n v="0"/>
    <n v="0"/>
    <n v="0"/>
  </r>
  <r>
    <x v="2"/>
    <x v="12"/>
    <x v="11"/>
    <x v="41"/>
    <x v="41"/>
    <x v="3"/>
    <x v="1"/>
    <x v="491"/>
    <x v="114"/>
    <x v="117"/>
    <x v="27"/>
    <x v="414"/>
    <x v="4"/>
    <x v="4"/>
    <m/>
    <n v="0"/>
    <n v="0"/>
    <n v="0"/>
  </r>
  <r>
    <x v="2"/>
    <x v="12"/>
    <x v="11"/>
    <x v="41"/>
    <x v="41"/>
    <x v="3"/>
    <x v="1"/>
    <x v="492"/>
    <x v="115"/>
    <x v="118"/>
    <x v="28"/>
    <x v="416"/>
    <x v="42"/>
    <x v="4"/>
    <m/>
    <n v="0"/>
    <n v="0"/>
    <n v="0"/>
  </r>
  <r>
    <x v="2"/>
    <x v="12"/>
    <x v="11"/>
    <x v="41"/>
    <x v="41"/>
    <x v="3"/>
    <x v="1"/>
    <x v="493"/>
    <x v="114"/>
    <x v="117"/>
    <x v="31"/>
    <x v="416"/>
    <x v="60"/>
    <x v="4"/>
    <m/>
    <n v="0"/>
    <n v="0"/>
    <n v="0"/>
  </r>
  <r>
    <x v="2"/>
    <x v="12"/>
    <x v="11"/>
    <x v="41"/>
    <x v="41"/>
    <x v="3"/>
    <x v="0"/>
    <x v="494"/>
    <x v="116"/>
    <x v="119"/>
    <x v="23"/>
    <x v="417"/>
    <x v="0"/>
    <x v="0"/>
    <m/>
    <m/>
    <m/>
    <m/>
  </r>
  <r>
    <x v="2"/>
    <x v="12"/>
    <x v="11"/>
    <x v="41"/>
    <x v="41"/>
    <x v="3"/>
    <x v="1"/>
    <x v="495"/>
    <x v="114"/>
    <x v="117"/>
    <x v="36"/>
    <x v="418"/>
    <x v="4"/>
    <x v="4"/>
    <m/>
    <n v="0"/>
    <n v="0"/>
    <n v="0"/>
  </r>
  <r>
    <x v="2"/>
    <x v="12"/>
    <x v="11"/>
    <x v="41"/>
    <x v="41"/>
    <x v="3"/>
    <x v="1"/>
    <x v="496"/>
    <x v="116"/>
    <x v="119"/>
    <x v="32"/>
    <x v="419"/>
    <x v="4"/>
    <x v="4"/>
    <m/>
    <n v="0"/>
    <n v="0"/>
    <n v="0"/>
  </r>
  <r>
    <x v="2"/>
    <x v="12"/>
    <x v="11"/>
    <x v="41"/>
    <x v="41"/>
    <x v="3"/>
    <x v="1"/>
    <x v="497"/>
    <x v="114"/>
    <x v="117"/>
    <x v="33"/>
    <x v="420"/>
    <x v="4"/>
    <x v="4"/>
    <m/>
    <n v="0"/>
    <n v="0"/>
    <n v="0"/>
  </r>
  <r>
    <x v="2"/>
    <x v="12"/>
    <x v="11"/>
    <x v="41"/>
    <x v="41"/>
    <x v="3"/>
    <x v="1"/>
    <x v="498"/>
    <x v="116"/>
    <x v="119"/>
    <x v="34"/>
    <x v="421"/>
    <x v="4"/>
    <x v="4"/>
    <m/>
    <n v="0"/>
    <n v="0"/>
    <n v="0"/>
  </r>
  <r>
    <x v="2"/>
    <x v="12"/>
    <x v="11"/>
    <x v="41"/>
    <x v="41"/>
    <x v="3"/>
    <x v="1"/>
    <x v="499"/>
    <x v="114"/>
    <x v="117"/>
    <x v="37"/>
    <x v="422"/>
    <x v="4"/>
    <x v="4"/>
    <m/>
    <n v="0"/>
    <n v="0"/>
    <n v="0"/>
  </r>
  <r>
    <x v="2"/>
    <x v="12"/>
    <x v="11"/>
    <x v="41"/>
    <x v="41"/>
    <x v="3"/>
    <x v="1"/>
    <x v="500"/>
    <x v="116"/>
    <x v="119"/>
    <x v="48"/>
    <x v="423"/>
    <x v="4"/>
    <x v="4"/>
    <m/>
    <n v="0"/>
    <n v="0"/>
    <n v="0"/>
  </r>
  <r>
    <x v="2"/>
    <x v="12"/>
    <x v="11"/>
    <x v="41"/>
    <x v="41"/>
    <x v="3"/>
    <x v="1"/>
    <x v="501"/>
    <x v="114"/>
    <x v="117"/>
    <x v="49"/>
    <x v="424"/>
    <x v="4"/>
    <x v="4"/>
    <m/>
    <n v="0"/>
    <n v="0"/>
    <n v="0"/>
  </r>
  <r>
    <x v="2"/>
    <x v="12"/>
    <x v="11"/>
    <x v="41"/>
    <x v="41"/>
    <x v="3"/>
    <x v="0"/>
    <x v="502"/>
    <x v="117"/>
    <x v="120"/>
    <x v="23"/>
    <x v="425"/>
    <x v="0"/>
    <x v="0"/>
    <m/>
    <m/>
    <m/>
    <m/>
  </r>
  <r>
    <x v="2"/>
    <x v="12"/>
    <x v="11"/>
    <x v="41"/>
    <x v="41"/>
    <x v="3"/>
    <x v="1"/>
    <x v="503"/>
    <x v="114"/>
    <x v="117"/>
    <x v="51"/>
    <x v="426"/>
    <x v="4"/>
    <x v="4"/>
    <m/>
    <n v="0"/>
    <n v="0"/>
    <n v="0"/>
  </r>
  <r>
    <x v="2"/>
    <x v="12"/>
    <x v="11"/>
    <x v="41"/>
    <x v="41"/>
    <x v="3"/>
    <x v="1"/>
    <x v="504"/>
    <x v="117"/>
    <x v="120"/>
    <x v="50"/>
    <x v="427"/>
    <x v="4"/>
    <x v="4"/>
    <m/>
    <n v="0"/>
    <n v="0"/>
    <n v="0"/>
  </r>
  <r>
    <x v="2"/>
    <x v="12"/>
    <x v="11"/>
    <x v="41"/>
    <x v="41"/>
    <x v="3"/>
    <x v="1"/>
    <x v="505"/>
    <x v="114"/>
    <x v="117"/>
    <x v="25"/>
    <x v="419"/>
    <x v="25"/>
    <x v="4"/>
    <m/>
    <n v="0"/>
    <n v="0"/>
    <n v="0"/>
  </r>
  <r>
    <x v="2"/>
    <x v="12"/>
    <x v="11"/>
    <x v="41"/>
    <x v="41"/>
    <x v="3"/>
    <x v="1"/>
    <x v="506"/>
    <x v="117"/>
    <x v="120"/>
    <x v="26"/>
    <x v="428"/>
    <x v="4"/>
    <x v="4"/>
    <m/>
    <n v="0"/>
    <n v="0"/>
    <n v="0"/>
  </r>
  <r>
    <x v="2"/>
    <x v="12"/>
    <x v="11"/>
    <x v="41"/>
    <x v="41"/>
    <x v="3"/>
    <x v="1"/>
    <x v="507"/>
    <x v="114"/>
    <x v="117"/>
    <x v="27"/>
    <x v="418"/>
    <x v="4"/>
    <x v="4"/>
    <m/>
    <n v="0"/>
    <n v="0"/>
    <n v="0"/>
  </r>
  <r>
    <x v="2"/>
    <x v="12"/>
    <x v="11"/>
    <x v="41"/>
    <x v="41"/>
    <x v="3"/>
    <x v="1"/>
    <x v="508"/>
    <x v="117"/>
    <x v="120"/>
    <x v="28"/>
    <x v="429"/>
    <x v="4"/>
    <x v="4"/>
    <m/>
    <n v="0"/>
    <n v="0"/>
    <n v="0"/>
  </r>
  <r>
    <x v="2"/>
    <x v="12"/>
    <x v="11"/>
    <x v="41"/>
    <x v="41"/>
    <x v="3"/>
    <x v="1"/>
    <x v="509"/>
    <x v="114"/>
    <x v="117"/>
    <x v="31"/>
    <x v="430"/>
    <x v="4"/>
    <x v="4"/>
    <m/>
    <n v="0"/>
    <n v="0"/>
    <n v="0"/>
  </r>
  <r>
    <x v="2"/>
    <x v="12"/>
    <x v="11"/>
    <x v="41"/>
    <x v="41"/>
    <x v="3"/>
    <x v="0"/>
    <x v="510"/>
    <x v="118"/>
    <x v="121"/>
    <x v="23"/>
    <x v="431"/>
    <x v="0"/>
    <x v="0"/>
    <m/>
    <m/>
    <m/>
    <m/>
  </r>
  <r>
    <x v="2"/>
    <x v="12"/>
    <x v="11"/>
    <x v="41"/>
    <x v="41"/>
    <x v="3"/>
    <x v="1"/>
    <x v="511"/>
    <x v="114"/>
    <x v="117"/>
    <x v="36"/>
    <x v="432"/>
    <x v="4"/>
    <x v="4"/>
    <m/>
    <n v="0"/>
    <n v="0"/>
    <n v="0"/>
  </r>
  <r>
    <x v="2"/>
    <x v="12"/>
    <x v="11"/>
    <x v="41"/>
    <x v="41"/>
    <x v="3"/>
    <x v="1"/>
    <x v="512"/>
    <x v="118"/>
    <x v="121"/>
    <x v="32"/>
    <x v="433"/>
    <x v="4"/>
    <x v="4"/>
    <m/>
    <n v="0"/>
    <n v="0"/>
    <n v="0"/>
  </r>
  <r>
    <x v="2"/>
    <x v="12"/>
    <x v="11"/>
    <x v="41"/>
    <x v="41"/>
    <x v="3"/>
    <x v="1"/>
    <x v="513"/>
    <x v="114"/>
    <x v="117"/>
    <x v="33"/>
    <x v="419"/>
    <x v="25"/>
    <x v="4"/>
    <m/>
    <n v="0"/>
    <n v="0"/>
    <n v="0"/>
  </r>
  <r>
    <x v="2"/>
    <x v="12"/>
    <x v="11"/>
    <x v="41"/>
    <x v="41"/>
    <x v="3"/>
    <x v="1"/>
    <x v="514"/>
    <x v="118"/>
    <x v="121"/>
    <x v="34"/>
    <x v="434"/>
    <x v="4"/>
    <x v="4"/>
    <m/>
    <n v="0"/>
    <n v="0"/>
    <n v="0"/>
  </r>
  <r>
    <x v="2"/>
    <x v="12"/>
    <x v="11"/>
    <x v="41"/>
    <x v="41"/>
    <x v="3"/>
    <x v="1"/>
    <x v="515"/>
    <x v="114"/>
    <x v="117"/>
    <x v="37"/>
    <x v="435"/>
    <x v="4"/>
    <x v="4"/>
    <m/>
    <n v="0"/>
    <n v="0"/>
    <n v="0"/>
  </r>
  <r>
    <x v="2"/>
    <x v="12"/>
    <x v="11"/>
    <x v="41"/>
    <x v="41"/>
    <x v="3"/>
    <x v="1"/>
    <x v="516"/>
    <x v="118"/>
    <x v="121"/>
    <x v="48"/>
    <x v="429"/>
    <x v="4"/>
    <x v="4"/>
    <m/>
    <n v="0"/>
    <n v="0"/>
    <n v="0"/>
  </r>
  <r>
    <x v="2"/>
    <x v="12"/>
    <x v="11"/>
    <x v="41"/>
    <x v="41"/>
    <x v="3"/>
    <x v="1"/>
    <x v="517"/>
    <x v="114"/>
    <x v="117"/>
    <x v="49"/>
    <x v="436"/>
    <x v="4"/>
    <x v="4"/>
    <m/>
    <n v="0"/>
    <n v="0"/>
    <n v="0"/>
  </r>
  <r>
    <x v="2"/>
    <x v="12"/>
    <x v="11"/>
    <x v="41"/>
    <x v="41"/>
    <x v="3"/>
    <x v="0"/>
    <x v="518"/>
    <x v="119"/>
    <x v="122"/>
    <x v="23"/>
    <x v="437"/>
    <x v="0"/>
    <x v="0"/>
    <m/>
    <m/>
    <m/>
    <m/>
  </r>
  <r>
    <x v="2"/>
    <x v="12"/>
    <x v="11"/>
    <x v="41"/>
    <x v="41"/>
    <x v="3"/>
    <x v="1"/>
    <x v="519"/>
    <x v="114"/>
    <x v="117"/>
    <x v="51"/>
    <x v="438"/>
    <x v="4"/>
    <x v="4"/>
    <m/>
    <n v="0"/>
    <n v="0"/>
    <n v="0"/>
  </r>
  <r>
    <x v="2"/>
    <x v="12"/>
    <x v="11"/>
    <x v="41"/>
    <x v="41"/>
    <x v="3"/>
    <x v="1"/>
    <x v="520"/>
    <x v="119"/>
    <x v="122"/>
    <x v="50"/>
    <x v="434"/>
    <x v="25"/>
    <x v="4"/>
    <m/>
    <n v="0"/>
    <n v="0"/>
    <n v="0"/>
  </r>
  <r>
    <x v="2"/>
    <x v="12"/>
    <x v="11"/>
    <x v="41"/>
    <x v="41"/>
    <x v="3"/>
    <x v="1"/>
    <x v="521"/>
    <x v="114"/>
    <x v="117"/>
    <x v="52"/>
    <x v="419"/>
    <x v="25"/>
    <x v="4"/>
    <m/>
    <n v="0"/>
    <n v="0"/>
    <n v="0"/>
  </r>
  <r>
    <x v="2"/>
    <x v="12"/>
    <x v="11"/>
    <x v="41"/>
    <x v="41"/>
    <x v="3"/>
    <x v="1"/>
    <x v="522"/>
    <x v="119"/>
    <x v="122"/>
    <x v="58"/>
    <x v="418"/>
    <x v="4"/>
    <x v="4"/>
    <m/>
    <n v="0"/>
    <n v="0"/>
    <n v="0"/>
  </r>
  <r>
    <x v="2"/>
    <x v="12"/>
    <x v="11"/>
    <x v="41"/>
    <x v="41"/>
    <x v="3"/>
    <x v="1"/>
    <x v="523"/>
    <x v="114"/>
    <x v="117"/>
    <x v="59"/>
    <x v="439"/>
    <x v="4"/>
    <x v="4"/>
    <m/>
    <n v="0"/>
    <n v="0"/>
    <n v="0"/>
  </r>
  <r>
    <x v="2"/>
    <x v="12"/>
    <x v="11"/>
    <x v="41"/>
    <x v="41"/>
    <x v="3"/>
    <x v="1"/>
    <x v="524"/>
    <x v="119"/>
    <x v="122"/>
    <x v="53"/>
    <x v="440"/>
    <x v="4"/>
    <x v="4"/>
    <m/>
    <n v="0"/>
    <n v="0"/>
    <n v="0"/>
  </r>
  <r>
    <x v="2"/>
    <x v="12"/>
    <x v="11"/>
    <x v="41"/>
    <x v="41"/>
    <x v="3"/>
    <x v="1"/>
    <x v="525"/>
    <x v="114"/>
    <x v="117"/>
    <x v="25"/>
    <x v="429"/>
    <x v="4"/>
    <x v="4"/>
    <m/>
    <n v="0"/>
    <n v="0"/>
    <n v="0"/>
  </r>
  <r>
    <x v="2"/>
    <x v="12"/>
    <x v="11"/>
    <x v="41"/>
    <x v="41"/>
    <x v="3"/>
    <x v="1"/>
    <x v="526"/>
    <x v="119"/>
    <x v="122"/>
    <x v="26"/>
    <x v="441"/>
    <x v="4"/>
    <x v="4"/>
    <m/>
    <n v="0"/>
    <n v="0"/>
    <n v="0"/>
  </r>
  <r>
    <x v="2"/>
    <x v="12"/>
    <x v="11"/>
    <x v="41"/>
    <x v="41"/>
    <x v="3"/>
    <x v="1"/>
    <x v="527"/>
    <x v="114"/>
    <x v="117"/>
    <x v="27"/>
    <x v="442"/>
    <x v="4"/>
    <x v="4"/>
    <m/>
    <n v="0"/>
    <n v="0"/>
    <n v="0"/>
  </r>
  <r>
    <x v="2"/>
    <x v="12"/>
    <x v="11"/>
    <x v="41"/>
    <x v="41"/>
    <x v="3"/>
    <x v="1"/>
    <x v="528"/>
    <x v="119"/>
    <x v="122"/>
    <x v="28"/>
    <x v="443"/>
    <x v="4"/>
    <x v="4"/>
    <m/>
    <n v="0"/>
    <n v="0"/>
    <n v="0"/>
  </r>
  <r>
    <x v="2"/>
    <x v="12"/>
    <x v="11"/>
    <x v="41"/>
    <x v="41"/>
    <x v="3"/>
    <x v="1"/>
    <x v="529"/>
    <x v="114"/>
    <x v="117"/>
    <x v="31"/>
    <x v="429"/>
    <x v="4"/>
    <x v="4"/>
    <m/>
    <n v="0"/>
    <n v="0"/>
    <n v="0"/>
  </r>
  <r>
    <x v="2"/>
    <x v="12"/>
    <x v="11"/>
    <x v="41"/>
    <x v="41"/>
    <x v="3"/>
    <x v="1"/>
    <x v="530"/>
    <x v="119"/>
    <x v="122"/>
    <x v="36"/>
    <x v="444"/>
    <x v="4"/>
    <x v="4"/>
    <m/>
    <n v="0"/>
    <n v="0"/>
    <n v="0"/>
  </r>
  <r>
    <x v="2"/>
    <x v="12"/>
    <x v="11"/>
    <x v="41"/>
    <x v="41"/>
    <x v="3"/>
    <x v="1"/>
    <x v="531"/>
    <x v="114"/>
    <x v="117"/>
    <x v="32"/>
    <x v="445"/>
    <x v="4"/>
    <x v="4"/>
    <m/>
    <n v="0"/>
    <n v="0"/>
    <n v="0"/>
  </r>
  <r>
    <x v="2"/>
    <x v="12"/>
    <x v="11"/>
    <x v="41"/>
    <x v="41"/>
    <x v="3"/>
    <x v="1"/>
    <x v="532"/>
    <x v="119"/>
    <x v="122"/>
    <x v="33"/>
    <x v="446"/>
    <x v="4"/>
    <x v="4"/>
    <m/>
    <n v="0"/>
    <n v="0"/>
    <n v="0"/>
  </r>
  <r>
    <x v="2"/>
    <x v="12"/>
    <x v="11"/>
    <x v="41"/>
    <x v="41"/>
    <x v="3"/>
    <x v="0"/>
    <x v="533"/>
    <x v="120"/>
    <x v="123"/>
    <x v="23"/>
    <x v="447"/>
    <x v="0"/>
    <x v="0"/>
    <m/>
    <m/>
    <m/>
    <m/>
  </r>
  <r>
    <x v="2"/>
    <x v="12"/>
    <x v="11"/>
    <x v="41"/>
    <x v="41"/>
    <x v="3"/>
    <x v="1"/>
    <x v="534"/>
    <x v="119"/>
    <x v="122"/>
    <x v="34"/>
    <x v="432"/>
    <x v="25"/>
    <x v="4"/>
    <m/>
    <n v="0"/>
    <n v="0"/>
    <n v="0"/>
  </r>
  <r>
    <x v="2"/>
    <x v="12"/>
    <x v="11"/>
    <x v="41"/>
    <x v="41"/>
    <x v="3"/>
    <x v="1"/>
    <x v="535"/>
    <x v="120"/>
    <x v="123"/>
    <x v="37"/>
    <x v="448"/>
    <x v="4"/>
    <x v="4"/>
    <m/>
    <n v="0"/>
    <n v="0"/>
    <n v="0"/>
  </r>
  <r>
    <x v="2"/>
    <x v="12"/>
    <x v="11"/>
    <x v="41"/>
    <x v="41"/>
    <x v="3"/>
    <x v="1"/>
    <x v="536"/>
    <x v="119"/>
    <x v="122"/>
    <x v="48"/>
    <x v="449"/>
    <x v="25"/>
    <x v="4"/>
    <m/>
    <n v="0"/>
    <n v="0"/>
    <n v="0"/>
  </r>
  <r>
    <x v="2"/>
    <x v="12"/>
    <x v="11"/>
    <x v="41"/>
    <x v="41"/>
    <x v="3"/>
    <x v="1"/>
    <x v="537"/>
    <x v="120"/>
    <x v="123"/>
    <x v="49"/>
    <x v="429"/>
    <x v="4"/>
    <x v="4"/>
    <m/>
    <n v="0"/>
    <n v="0"/>
    <n v="0"/>
  </r>
  <r>
    <x v="2"/>
    <x v="12"/>
    <x v="11"/>
    <x v="41"/>
    <x v="41"/>
    <x v="3"/>
    <x v="1"/>
    <x v="538"/>
    <x v="119"/>
    <x v="122"/>
    <x v="51"/>
    <x v="450"/>
    <x v="4"/>
    <x v="4"/>
    <m/>
    <n v="0"/>
    <n v="0"/>
    <n v="0"/>
  </r>
  <r>
    <x v="2"/>
    <x v="12"/>
    <x v="11"/>
    <x v="41"/>
    <x v="41"/>
    <x v="3"/>
    <x v="1"/>
    <x v="539"/>
    <x v="120"/>
    <x v="123"/>
    <x v="50"/>
    <x v="451"/>
    <x v="4"/>
    <x v="4"/>
    <m/>
    <n v="0"/>
    <n v="0"/>
    <n v="0"/>
  </r>
  <r>
    <x v="2"/>
    <x v="12"/>
    <x v="11"/>
    <x v="41"/>
    <x v="41"/>
    <x v="3"/>
    <x v="1"/>
    <x v="540"/>
    <x v="119"/>
    <x v="122"/>
    <x v="52"/>
    <x v="452"/>
    <x v="25"/>
    <x v="4"/>
    <m/>
    <n v="0"/>
    <n v="0"/>
    <n v="0"/>
  </r>
  <r>
    <x v="2"/>
    <x v="12"/>
    <x v="11"/>
    <x v="41"/>
    <x v="41"/>
    <x v="3"/>
    <x v="1"/>
    <x v="541"/>
    <x v="120"/>
    <x v="123"/>
    <x v="58"/>
    <x v="453"/>
    <x v="4"/>
    <x v="4"/>
    <m/>
    <n v="0"/>
    <n v="0"/>
    <n v="0"/>
  </r>
  <r>
    <x v="2"/>
    <x v="12"/>
    <x v="11"/>
    <x v="41"/>
    <x v="41"/>
    <x v="3"/>
    <x v="1"/>
    <x v="542"/>
    <x v="119"/>
    <x v="122"/>
    <x v="59"/>
    <x v="454"/>
    <x v="4"/>
    <x v="4"/>
    <m/>
    <n v="0"/>
    <n v="0"/>
    <n v="0"/>
  </r>
  <r>
    <x v="2"/>
    <x v="12"/>
    <x v="11"/>
    <x v="41"/>
    <x v="41"/>
    <x v="3"/>
    <x v="1"/>
    <x v="543"/>
    <x v="120"/>
    <x v="123"/>
    <x v="53"/>
    <x v="445"/>
    <x v="4"/>
    <x v="4"/>
    <m/>
    <n v="0"/>
    <n v="0"/>
    <n v="0"/>
  </r>
  <r>
    <x v="2"/>
    <x v="12"/>
    <x v="11"/>
    <x v="41"/>
    <x v="41"/>
    <x v="3"/>
    <x v="1"/>
    <x v="544"/>
    <x v="119"/>
    <x v="122"/>
    <x v="25"/>
    <x v="418"/>
    <x v="4"/>
    <x v="4"/>
    <m/>
    <n v="0"/>
    <n v="0"/>
    <n v="0"/>
  </r>
  <r>
    <x v="2"/>
    <x v="12"/>
    <x v="11"/>
    <x v="41"/>
    <x v="41"/>
    <x v="3"/>
    <x v="1"/>
    <x v="545"/>
    <x v="120"/>
    <x v="123"/>
    <x v="26"/>
    <x v="455"/>
    <x v="4"/>
    <x v="4"/>
    <m/>
    <n v="0"/>
    <n v="0"/>
    <n v="0"/>
  </r>
  <r>
    <x v="2"/>
    <x v="12"/>
    <x v="11"/>
    <x v="41"/>
    <x v="41"/>
    <x v="3"/>
    <x v="1"/>
    <x v="546"/>
    <x v="119"/>
    <x v="122"/>
    <x v="27"/>
    <x v="445"/>
    <x v="4"/>
    <x v="4"/>
    <m/>
    <n v="0"/>
    <n v="0"/>
    <n v="0"/>
  </r>
  <r>
    <x v="2"/>
    <x v="12"/>
    <x v="11"/>
    <x v="41"/>
    <x v="41"/>
    <x v="3"/>
    <x v="1"/>
    <x v="547"/>
    <x v="120"/>
    <x v="123"/>
    <x v="28"/>
    <x v="434"/>
    <x v="4"/>
    <x v="4"/>
    <m/>
    <n v="0"/>
    <n v="0"/>
    <n v="0"/>
  </r>
  <r>
    <x v="2"/>
    <x v="12"/>
    <x v="11"/>
    <x v="41"/>
    <x v="41"/>
    <x v="3"/>
    <x v="0"/>
    <x v="548"/>
    <x v="121"/>
    <x v="124"/>
    <x v="23"/>
    <x v="456"/>
    <x v="0"/>
    <x v="0"/>
    <m/>
    <m/>
    <m/>
    <m/>
  </r>
  <r>
    <x v="2"/>
    <x v="12"/>
    <x v="11"/>
    <x v="41"/>
    <x v="41"/>
    <x v="3"/>
    <x v="1"/>
    <x v="549"/>
    <x v="120"/>
    <x v="123"/>
    <x v="31"/>
    <x v="435"/>
    <x v="4"/>
    <x v="4"/>
    <m/>
    <n v="0"/>
    <n v="0"/>
    <n v="0"/>
  </r>
  <r>
    <x v="2"/>
    <x v="12"/>
    <x v="11"/>
    <x v="41"/>
    <x v="41"/>
    <x v="3"/>
    <x v="1"/>
    <x v="550"/>
    <x v="121"/>
    <x v="124"/>
    <x v="36"/>
    <x v="457"/>
    <x v="4"/>
    <x v="4"/>
    <m/>
    <n v="0"/>
    <n v="0"/>
    <n v="0"/>
  </r>
  <r>
    <x v="2"/>
    <x v="12"/>
    <x v="11"/>
    <x v="41"/>
    <x v="41"/>
    <x v="3"/>
    <x v="1"/>
    <x v="551"/>
    <x v="120"/>
    <x v="123"/>
    <x v="32"/>
    <x v="458"/>
    <x v="4"/>
    <x v="4"/>
    <m/>
    <n v="0"/>
    <n v="0"/>
    <n v="0"/>
  </r>
  <r>
    <x v="2"/>
    <x v="12"/>
    <x v="11"/>
    <x v="41"/>
    <x v="41"/>
    <x v="3"/>
    <x v="1"/>
    <x v="552"/>
    <x v="121"/>
    <x v="124"/>
    <x v="33"/>
    <x v="449"/>
    <x v="4"/>
    <x v="4"/>
    <m/>
    <n v="0"/>
    <n v="0"/>
    <n v="0"/>
  </r>
  <r>
    <x v="2"/>
    <x v="12"/>
    <x v="11"/>
    <x v="41"/>
    <x v="41"/>
    <x v="3"/>
    <x v="1"/>
    <x v="553"/>
    <x v="120"/>
    <x v="123"/>
    <x v="34"/>
    <x v="429"/>
    <x v="25"/>
    <x v="4"/>
    <m/>
    <n v="0"/>
    <n v="0"/>
    <n v="0"/>
  </r>
  <r>
    <x v="2"/>
    <x v="12"/>
    <x v="11"/>
    <x v="41"/>
    <x v="41"/>
    <x v="3"/>
    <x v="1"/>
    <x v="554"/>
    <x v="121"/>
    <x v="124"/>
    <x v="37"/>
    <x v="459"/>
    <x v="4"/>
    <x v="4"/>
    <m/>
    <n v="0"/>
    <n v="0"/>
    <n v="0"/>
  </r>
  <r>
    <x v="2"/>
    <x v="12"/>
    <x v="11"/>
    <x v="41"/>
    <x v="41"/>
    <x v="3"/>
    <x v="1"/>
    <x v="555"/>
    <x v="120"/>
    <x v="123"/>
    <x v="48"/>
    <x v="460"/>
    <x v="4"/>
    <x v="4"/>
    <m/>
    <n v="0"/>
    <n v="0"/>
    <n v="0"/>
  </r>
  <r>
    <x v="2"/>
    <x v="12"/>
    <x v="11"/>
    <x v="41"/>
    <x v="41"/>
    <x v="3"/>
    <x v="1"/>
    <x v="556"/>
    <x v="121"/>
    <x v="124"/>
    <x v="49"/>
    <x v="461"/>
    <x v="4"/>
    <x v="4"/>
    <m/>
    <n v="0"/>
    <n v="0"/>
    <n v="0"/>
  </r>
  <r>
    <x v="2"/>
    <x v="12"/>
    <x v="11"/>
    <x v="41"/>
    <x v="41"/>
    <x v="3"/>
    <x v="0"/>
    <x v="557"/>
    <x v="122"/>
    <x v="125"/>
    <x v="23"/>
    <x v="462"/>
    <x v="0"/>
    <x v="0"/>
    <m/>
    <m/>
    <m/>
    <m/>
  </r>
  <r>
    <x v="2"/>
    <x v="12"/>
    <x v="11"/>
    <x v="41"/>
    <x v="41"/>
    <x v="3"/>
    <x v="1"/>
    <x v="558"/>
    <x v="121"/>
    <x v="124"/>
    <x v="51"/>
    <x v="463"/>
    <x v="4"/>
    <x v="4"/>
    <m/>
    <n v="0"/>
    <n v="0"/>
    <n v="0"/>
  </r>
  <r>
    <x v="2"/>
    <x v="12"/>
    <x v="11"/>
    <x v="41"/>
    <x v="41"/>
    <x v="3"/>
    <x v="1"/>
    <x v="559"/>
    <x v="122"/>
    <x v="125"/>
    <x v="50"/>
    <x v="421"/>
    <x v="4"/>
    <x v="4"/>
    <m/>
    <n v="0"/>
    <n v="0"/>
    <n v="0"/>
  </r>
  <r>
    <x v="2"/>
    <x v="12"/>
    <x v="11"/>
    <x v="41"/>
    <x v="41"/>
    <x v="3"/>
    <x v="1"/>
    <x v="560"/>
    <x v="121"/>
    <x v="124"/>
    <x v="52"/>
    <x v="449"/>
    <x v="4"/>
    <x v="4"/>
    <m/>
    <n v="0"/>
    <n v="0"/>
    <n v="0"/>
  </r>
  <r>
    <x v="2"/>
    <x v="12"/>
    <x v="11"/>
    <x v="41"/>
    <x v="41"/>
    <x v="3"/>
    <x v="1"/>
    <x v="561"/>
    <x v="122"/>
    <x v="125"/>
    <x v="58"/>
    <x v="464"/>
    <x v="13"/>
    <x v="4"/>
    <m/>
    <n v="0"/>
    <n v="0"/>
    <n v="0"/>
  </r>
  <r>
    <x v="2"/>
    <x v="12"/>
    <x v="11"/>
    <x v="41"/>
    <x v="41"/>
    <x v="3"/>
    <x v="1"/>
    <x v="562"/>
    <x v="121"/>
    <x v="124"/>
    <x v="59"/>
    <x v="429"/>
    <x v="4"/>
    <x v="4"/>
    <m/>
    <n v="0"/>
    <n v="0"/>
    <n v="0"/>
  </r>
  <r>
    <x v="2"/>
    <x v="12"/>
    <x v="11"/>
    <x v="41"/>
    <x v="41"/>
    <x v="3"/>
    <x v="0"/>
    <x v="563"/>
    <x v="123"/>
    <x v="126"/>
    <x v="23"/>
    <x v="465"/>
    <x v="0"/>
    <x v="0"/>
    <m/>
    <m/>
    <m/>
    <m/>
  </r>
  <r>
    <x v="2"/>
    <x v="12"/>
    <x v="11"/>
    <x v="41"/>
    <x v="41"/>
    <x v="3"/>
    <x v="1"/>
    <x v="564"/>
    <x v="121"/>
    <x v="124"/>
    <x v="25"/>
    <x v="463"/>
    <x v="4"/>
    <x v="4"/>
    <m/>
    <n v="0"/>
    <n v="0"/>
    <n v="0"/>
  </r>
  <r>
    <x v="2"/>
    <x v="12"/>
    <x v="11"/>
    <x v="41"/>
    <x v="41"/>
    <x v="3"/>
    <x v="1"/>
    <x v="565"/>
    <x v="123"/>
    <x v="126"/>
    <x v="26"/>
    <x v="421"/>
    <x v="4"/>
    <x v="4"/>
    <m/>
    <n v="0"/>
    <n v="0"/>
    <n v="0"/>
  </r>
  <r>
    <x v="2"/>
    <x v="12"/>
    <x v="11"/>
    <x v="41"/>
    <x v="41"/>
    <x v="3"/>
    <x v="1"/>
    <x v="566"/>
    <x v="121"/>
    <x v="124"/>
    <x v="27"/>
    <x v="449"/>
    <x v="4"/>
    <x v="4"/>
    <m/>
    <n v="0"/>
    <n v="0"/>
    <n v="0"/>
  </r>
  <r>
    <x v="2"/>
    <x v="12"/>
    <x v="11"/>
    <x v="41"/>
    <x v="41"/>
    <x v="3"/>
    <x v="1"/>
    <x v="567"/>
    <x v="123"/>
    <x v="126"/>
    <x v="28"/>
    <x v="464"/>
    <x v="15"/>
    <x v="4"/>
    <m/>
    <n v="0"/>
    <n v="0"/>
    <n v="0"/>
  </r>
  <r>
    <x v="2"/>
    <x v="12"/>
    <x v="11"/>
    <x v="41"/>
    <x v="41"/>
    <x v="3"/>
    <x v="1"/>
    <x v="568"/>
    <x v="121"/>
    <x v="124"/>
    <x v="31"/>
    <x v="429"/>
    <x v="4"/>
    <x v="4"/>
    <m/>
    <n v="0"/>
    <n v="0"/>
    <n v="0"/>
  </r>
  <r>
    <x v="2"/>
    <x v="12"/>
    <x v="11"/>
    <x v="41"/>
    <x v="41"/>
    <x v="3"/>
    <x v="0"/>
    <x v="569"/>
    <x v="124"/>
    <x v="127"/>
    <x v="23"/>
    <x v="466"/>
    <x v="0"/>
    <x v="0"/>
    <m/>
    <m/>
    <m/>
    <m/>
  </r>
  <r>
    <x v="2"/>
    <x v="12"/>
    <x v="11"/>
    <x v="41"/>
    <x v="41"/>
    <x v="3"/>
    <x v="1"/>
    <x v="570"/>
    <x v="121"/>
    <x v="124"/>
    <x v="36"/>
    <x v="432"/>
    <x v="25"/>
    <x v="4"/>
    <m/>
    <n v="0"/>
    <n v="0"/>
    <n v="0"/>
  </r>
  <r>
    <x v="2"/>
    <x v="12"/>
    <x v="11"/>
    <x v="41"/>
    <x v="41"/>
    <x v="3"/>
    <x v="1"/>
    <x v="571"/>
    <x v="124"/>
    <x v="127"/>
    <x v="32"/>
    <x v="467"/>
    <x v="13"/>
    <x v="4"/>
    <m/>
    <n v="0"/>
    <n v="0"/>
    <n v="0"/>
  </r>
  <r>
    <x v="2"/>
    <x v="12"/>
    <x v="11"/>
    <x v="41"/>
    <x v="41"/>
    <x v="3"/>
    <x v="1"/>
    <x v="572"/>
    <x v="121"/>
    <x v="124"/>
    <x v="33"/>
    <x v="468"/>
    <x v="4"/>
    <x v="4"/>
    <m/>
    <n v="0"/>
    <n v="0"/>
    <n v="0"/>
  </r>
  <r>
    <x v="2"/>
    <x v="12"/>
    <x v="11"/>
    <x v="41"/>
    <x v="41"/>
    <x v="3"/>
    <x v="0"/>
    <x v="573"/>
    <x v="125"/>
    <x v="128"/>
    <x v="23"/>
    <x v="469"/>
    <x v="0"/>
    <x v="0"/>
    <m/>
    <m/>
    <m/>
    <m/>
  </r>
  <r>
    <x v="2"/>
    <x v="12"/>
    <x v="11"/>
    <x v="41"/>
    <x v="41"/>
    <x v="3"/>
    <x v="1"/>
    <x v="574"/>
    <x v="121"/>
    <x v="124"/>
    <x v="34"/>
    <x v="432"/>
    <x v="4"/>
    <x v="4"/>
    <m/>
    <n v="0"/>
    <n v="0"/>
    <n v="0"/>
  </r>
  <r>
    <x v="2"/>
    <x v="12"/>
    <x v="11"/>
    <x v="41"/>
    <x v="41"/>
    <x v="3"/>
    <x v="1"/>
    <x v="575"/>
    <x v="125"/>
    <x v="128"/>
    <x v="37"/>
    <x v="429"/>
    <x v="4"/>
    <x v="4"/>
    <m/>
    <n v="0"/>
    <n v="0"/>
    <n v="0"/>
  </r>
  <r>
    <x v="2"/>
    <x v="12"/>
    <x v="11"/>
    <x v="41"/>
    <x v="41"/>
    <x v="3"/>
    <x v="1"/>
    <x v="576"/>
    <x v="121"/>
    <x v="124"/>
    <x v="48"/>
    <x v="470"/>
    <x v="25"/>
    <x v="4"/>
    <m/>
    <n v="0"/>
    <n v="0"/>
    <n v="0"/>
  </r>
  <r>
    <x v="2"/>
    <x v="12"/>
    <x v="11"/>
    <x v="41"/>
    <x v="41"/>
    <x v="3"/>
    <x v="1"/>
    <x v="577"/>
    <x v="125"/>
    <x v="128"/>
    <x v="49"/>
    <x v="460"/>
    <x v="4"/>
    <x v="4"/>
    <m/>
    <n v="0"/>
    <n v="0"/>
    <n v="0"/>
  </r>
  <r>
    <x v="2"/>
    <x v="12"/>
    <x v="11"/>
    <x v="41"/>
    <x v="41"/>
    <x v="3"/>
    <x v="1"/>
    <x v="578"/>
    <x v="121"/>
    <x v="124"/>
    <x v="51"/>
    <x v="471"/>
    <x v="4"/>
    <x v="4"/>
    <m/>
    <n v="0"/>
    <n v="0"/>
    <n v="0"/>
  </r>
  <r>
    <x v="2"/>
    <x v="12"/>
    <x v="11"/>
    <x v="41"/>
    <x v="41"/>
    <x v="3"/>
    <x v="1"/>
    <x v="579"/>
    <x v="125"/>
    <x v="128"/>
    <x v="50"/>
    <x v="472"/>
    <x v="4"/>
    <x v="4"/>
    <m/>
    <n v="0"/>
    <n v="0"/>
    <n v="0"/>
  </r>
  <r>
    <x v="2"/>
    <x v="12"/>
    <x v="11"/>
    <x v="42"/>
    <x v="42"/>
    <x v="3"/>
    <x v="0"/>
    <x v="580"/>
    <x v="126"/>
    <x v="129"/>
    <x v="23"/>
    <x v="473"/>
    <x v="0"/>
    <x v="0"/>
    <m/>
    <m/>
    <m/>
    <m/>
  </r>
  <r>
    <x v="2"/>
    <x v="12"/>
    <x v="11"/>
    <x v="42"/>
    <x v="42"/>
    <x v="3"/>
    <x v="0"/>
    <x v="581"/>
    <x v="127"/>
    <x v="130"/>
    <x v="23"/>
    <x v="474"/>
    <x v="0"/>
    <x v="0"/>
    <m/>
    <m/>
    <m/>
    <m/>
  </r>
  <r>
    <x v="2"/>
    <x v="12"/>
    <x v="11"/>
    <x v="42"/>
    <x v="42"/>
    <x v="3"/>
    <x v="1"/>
    <x v="582"/>
    <x v="126"/>
    <x v="129"/>
    <x v="25"/>
    <x v="432"/>
    <x v="25"/>
    <x v="4"/>
    <m/>
    <n v="0"/>
    <n v="0"/>
    <n v="0"/>
  </r>
  <r>
    <x v="2"/>
    <x v="12"/>
    <x v="11"/>
    <x v="42"/>
    <x v="42"/>
    <x v="3"/>
    <x v="1"/>
    <x v="583"/>
    <x v="127"/>
    <x v="130"/>
    <x v="26"/>
    <x v="468"/>
    <x v="4"/>
    <x v="4"/>
    <m/>
    <n v="0"/>
    <n v="0"/>
    <n v="0"/>
  </r>
  <r>
    <x v="2"/>
    <x v="12"/>
    <x v="11"/>
    <x v="42"/>
    <x v="42"/>
    <x v="3"/>
    <x v="1"/>
    <x v="584"/>
    <x v="126"/>
    <x v="129"/>
    <x v="27"/>
    <x v="418"/>
    <x v="4"/>
    <x v="4"/>
    <m/>
    <n v="0"/>
    <n v="0"/>
    <n v="0"/>
  </r>
  <r>
    <x v="2"/>
    <x v="12"/>
    <x v="11"/>
    <x v="42"/>
    <x v="42"/>
    <x v="3"/>
    <x v="1"/>
    <x v="585"/>
    <x v="127"/>
    <x v="130"/>
    <x v="28"/>
    <x v="449"/>
    <x v="4"/>
    <x v="4"/>
    <m/>
    <n v="0"/>
    <n v="0"/>
    <n v="0"/>
  </r>
  <r>
    <x v="2"/>
    <x v="12"/>
    <x v="11"/>
    <x v="42"/>
    <x v="42"/>
    <x v="3"/>
    <x v="1"/>
    <x v="586"/>
    <x v="126"/>
    <x v="129"/>
    <x v="31"/>
    <x v="475"/>
    <x v="25"/>
    <x v="4"/>
    <m/>
    <n v="0"/>
    <n v="0"/>
    <n v="0"/>
  </r>
  <r>
    <x v="2"/>
    <x v="12"/>
    <x v="11"/>
    <x v="42"/>
    <x v="42"/>
    <x v="3"/>
    <x v="1"/>
    <x v="587"/>
    <x v="127"/>
    <x v="130"/>
    <x v="36"/>
    <x v="476"/>
    <x v="4"/>
    <x v="4"/>
    <m/>
    <n v="0"/>
    <n v="0"/>
    <n v="0"/>
  </r>
  <r>
    <x v="2"/>
    <x v="12"/>
    <x v="11"/>
    <x v="42"/>
    <x v="42"/>
    <x v="3"/>
    <x v="1"/>
    <x v="588"/>
    <x v="126"/>
    <x v="129"/>
    <x v="32"/>
    <x v="477"/>
    <x v="4"/>
    <x v="4"/>
    <m/>
    <n v="0"/>
    <n v="0"/>
    <n v="0"/>
  </r>
  <r>
    <x v="2"/>
    <x v="12"/>
    <x v="11"/>
    <x v="42"/>
    <x v="42"/>
    <x v="3"/>
    <x v="1"/>
    <x v="589"/>
    <x v="127"/>
    <x v="130"/>
    <x v="33"/>
    <x v="478"/>
    <x v="4"/>
    <x v="4"/>
    <m/>
    <n v="0"/>
    <n v="0"/>
    <n v="0"/>
  </r>
  <r>
    <x v="2"/>
    <x v="12"/>
    <x v="11"/>
    <x v="42"/>
    <x v="42"/>
    <x v="3"/>
    <x v="1"/>
    <x v="590"/>
    <x v="126"/>
    <x v="129"/>
    <x v="34"/>
    <x v="479"/>
    <x v="4"/>
    <x v="4"/>
    <m/>
    <n v="0"/>
    <n v="0"/>
    <n v="0"/>
  </r>
  <r>
    <x v="2"/>
    <x v="12"/>
    <x v="11"/>
    <x v="42"/>
    <x v="42"/>
    <x v="3"/>
    <x v="1"/>
    <x v="591"/>
    <x v="127"/>
    <x v="130"/>
    <x v="37"/>
    <x v="480"/>
    <x v="4"/>
    <x v="4"/>
    <m/>
    <n v="0"/>
    <n v="0"/>
    <n v="0"/>
  </r>
  <r>
    <x v="2"/>
    <x v="12"/>
    <x v="11"/>
    <x v="42"/>
    <x v="42"/>
    <x v="3"/>
    <x v="1"/>
    <x v="592"/>
    <x v="126"/>
    <x v="129"/>
    <x v="48"/>
    <x v="481"/>
    <x v="4"/>
    <x v="4"/>
    <m/>
    <n v="0"/>
    <n v="0"/>
    <n v="0"/>
  </r>
  <r>
    <x v="2"/>
    <x v="12"/>
    <x v="11"/>
    <x v="42"/>
    <x v="42"/>
    <x v="3"/>
    <x v="1"/>
    <x v="593"/>
    <x v="127"/>
    <x v="130"/>
    <x v="49"/>
    <x v="471"/>
    <x v="4"/>
    <x v="4"/>
    <m/>
    <n v="0"/>
    <n v="0"/>
    <n v="0"/>
  </r>
  <r>
    <x v="2"/>
    <x v="12"/>
    <x v="11"/>
    <x v="42"/>
    <x v="42"/>
    <x v="3"/>
    <x v="1"/>
    <x v="594"/>
    <x v="126"/>
    <x v="129"/>
    <x v="51"/>
    <x v="482"/>
    <x v="4"/>
    <x v="4"/>
    <m/>
    <n v="0"/>
    <n v="0"/>
    <n v="0"/>
  </r>
  <r>
    <x v="2"/>
    <x v="12"/>
    <x v="11"/>
    <x v="42"/>
    <x v="42"/>
    <x v="3"/>
    <x v="1"/>
    <x v="595"/>
    <x v="127"/>
    <x v="130"/>
    <x v="50"/>
    <x v="483"/>
    <x v="25"/>
    <x v="4"/>
    <m/>
    <n v="0"/>
    <n v="0"/>
    <n v="0"/>
  </r>
  <r>
    <x v="2"/>
    <x v="12"/>
    <x v="11"/>
    <x v="42"/>
    <x v="42"/>
    <x v="3"/>
    <x v="1"/>
    <x v="596"/>
    <x v="126"/>
    <x v="129"/>
    <x v="52"/>
    <x v="484"/>
    <x v="25"/>
    <x v="4"/>
    <m/>
    <n v="0"/>
    <n v="0"/>
    <n v="0"/>
  </r>
  <r>
    <x v="2"/>
    <x v="12"/>
    <x v="11"/>
    <x v="42"/>
    <x v="42"/>
    <x v="3"/>
    <x v="1"/>
    <x v="597"/>
    <x v="127"/>
    <x v="130"/>
    <x v="58"/>
    <x v="471"/>
    <x v="25"/>
    <x v="4"/>
    <m/>
    <n v="0"/>
    <n v="0"/>
    <n v="0"/>
  </r>
  <r>
    <x v="2"/>
    <x v="12"/>
    <x v="11"/>
    <x v="42"/>
    <x v="42"/>
    <x v="3"/>
    <x v="1"/>
    <x v="598"/>
    <x v="126"/>
    <x v="129"/>
    <x v="59"/>
    <x v="485"/>
    <x v="4"/>
    <x v="4"/>
    <m/>
    <n v="0"/>
    <n v="0"/>
    <n v="0"/>
  </r>
  <r>
    <x v="2"/>
    <x v="12"/>
    <x v="11"/>
    <x v="42"/>
    <x v="42"/>
    <x v="3"/>
    <x v="1"/>
    <x v="599"/>
    <x v="127"/>
    <x v="130"/>
    <x v="53"/>
    <x v="486"/>
    <x v="4"/>
    <x v="4"/>
    <m/>
    <n v="0"/>
    <n v="0"/>
    <n v="0"/>
  </r>
  <r>
    <x v="2"/>
    <x v="12"/>
    <x v="11"/>
    <x v="42"/>
    <x v="42"/>
    <x v="3"/>
    <x v="0"/>
    <x v="600"/>
    <x v="126"/>
    <x v="129"/>
    <x v="60"/>
    <x v="0"/>
    <x v="0"/>
    <x v="0"/>
    <s v="J.D"/>
    <n v="0"/>
    <m/>
    <m/>
  </r>
  <r>
    <x v="2"/>
    <x v="12"/>
    <x v="11"/>
    <x v="2"/>
    <x v="2"/>
    <x v="0"/>
    <x v="2"/>
    <x v="601"/>
    <x v="127"/>
    <x v="130"/>
    <x v="30"/>
    <x v="0"/>
    <x v="0"/>
    <x v="0"/>
    <m/>
    <m/>
    <m/>
    <m/>
  </r>
  <r>
    <x v="2"/>
    <x v="13"/>
    <x v="12"/>
    <x v="43"/>
    <x v="43"/>
    <x v="1"/>
    <x v="0"/>
    <x v="602"/>
    <x v="126"/>
    <x v="129"/>
    <x v="23"/>
    <x v="0"/>
    <x v="103"/>
    <x v="0"/>
    <m/>
    <m/>
    <m/>
    <m/>
  </r>
  <r>
    <x v="2"/>
    <x v="13"/>
    <x v="12"/>
    <x v="43"/>
    <x v="43"/>
    <x v="1"/>
    <x v="0"/>
    <x v="603"/>
    <x v="127"/>
    <x v="130"/>
    <x v="23"/>
    <x v="0"/>
    <x v="104"/>
    <x v="0"/>
    <m/>
    <m/>
    <m/>
    <m/>
  </r>
  <r>
    <x v="2"/>
    <x v="13"/>
    <x v="12"/>
    <x v="43"/>
    <x v="43"/>
    <x v="1"/>
    <x v="0"/>
    <x v="604"/>
    <x v="126"/>
    <x v="129"/>
    <x v="24"/>
    <x v="31"/>
    <x v="3"/>
    <x v="1"/>
    <s v="Rate"/>
    <s v="Amount"/>
    <m/>
    <m/>
  </r>
  <r>
    <x v="2"/>
    <x v="13"/>
    <x v="12"/>
    <x v="43"/>
    <x v="43"/>
    <x v="1"/>
    <x v="0"/>
    <x v="605"/>
    <x v="127"/>
    <x v="130"/>
    <x v="23"/>
    <x v="0"/>
    <x v="0"/>
    <x v="0"/>
    <m/>
    <s v="J.D"/>
    <m/>
    <m/>
  </r>
  <r>
    <x v="2"/>
    <x v="13"/>
    <x v="12"/>
    <x v="43"/>
    <x v="43"/>
    <x v="1"/>
    <x v="0"/>
    <x v="606"/>
    <x v="128"/>
    <x v="131"/>
    <x v="23"/>
    <x v="487"/>
    <x v="0"/>
    <x v="0"/>
    <m/>
    <m/>
    <m/>
    <m/>
  </r>
  <r>
    <x v="2"/>
    <x v="13"/>
    <x v="12"/>
    <x v="43"/>
    <x v="43"/>
    <x v="1"/>
    <x v="0"/>
    <x v="607"/>
    <x v="129"/>
    <x v="132"/>
    <x v="23"/>
    <x v="488"/>
    <x v="0"/>
    <x v="0"/>
    <m/>
    <m/>
    <m/>
    <m/>
  </r>
  <r>
    <x v="2"/>
    <x v="13"/>
    <x v="12"/>
    <x v="43"/>
    <x v="43"/>
    <x v="1"/>
    <x v="1"/>
    <x v="608"/>
    <x v="128"/>
    <x v="131"/>
    <x v="25"/>
    <x v="489"/>
    <x v="19"/>
    <x v="7"/>
    <n v="375"/>
    <n v="2250"/>
    <n v="348.75"/>
    <n v="2092.5"/>
  </r>
  <r>
    <x v="2"/>
    <x v="13"/>
    <x v="12"/>
    <x v="43"/>
    <x v="43"/>
    <x v="1"/>
    <x v="0"/>
    <x v="609"/>
    <x v="130"/>
    <x v="133"/>
    <x v="23"/>
    <x v="490"/>
    <x v="0"/>
    <x v="0"/>
    <m/>
    <m/>
    <m/>
    <m/>
  </r>
  <r>
    <x v="2"/>
    <x v="13"/>
    <x v="12"/>
    <x v="43"/>
    <x v="43"/>
    <x v="1"/>
    <x v="1"/>
    <x v="610"/>
    <x v="128"/>
    <x v="131"/>
    <x v="26"/>
    <x v="491"/>
    <x v="105"/>
    <x v="7"/>
    <n v="165"/>
    <n v="3795"/>
    <n v="153.45000000000002"/>
    <n v="3529.3500000000004"/>
  </r>
  <r>
    <x v="2"/>
    <x v="13"/>
    <x v="12"/>
    <x v="43"/>
    <x v="43"/>
    <x v="1"/>
    <x v="1"/>
    <x v="611"/>
    <x v="130"/>
    <x v="133"/>
    <x v="27"/>
    <x v="492"/>
    <x v="45"/>
    <x v="7"/>
    <n v="175"/>
    <n v="1225"/>
    <n v="162.75"/>
    <n v="1139.25"/>
  </r>
  <r>
    <x v="2"/>
    <x v="13"/>
    <x v="12"/>
    <x v="43"/>
    <x v="43"/>
    <x v="1"/>
    <x v="1"/>
    <x v="612"/>
    <x v="128"/>
    <x v="131"/>
    <x v="28"/>
    <x v="493"/>
    <x v="49"/>
    <x v="7"/>
    <m/>
    <n v="0"/>
    <n v="0"/>
    <n v="0"/>
  </r>
  <r>
    <x v="2"/>
    <x v="13"/>
    <x v="12"/>
    <x v="44"/>
    <x v="44"/>
    <x v="1"/>
    <x v="0"/>
    <x v="613"/>
    <x v="131"/>
    <x v="134"/>
    <x v="23"/>
    <x v="494"/>
    <x v="0"/>
    <x v="0"/>
    <m/>
    <m/>
    <m/>
    <m/>
  </r>
  <r>
    <x v="2"/>
    <x v="13"/>
    <x v="12"/>
    <x v="44"/>
    <x v="44"/>
    <x v="1"/>
    <x v="0"/>
    <x v="614"/>
    <x v="132"/>
    <x v="135"/>
    <x v="23"/>
    <x v="495"/>
    <x v="0"/>
    <x v="0"/>
    <m/>
    <m/>
    <m/>
    <m/>
  </r>
  <r>
    <x v="2"/>
    <x v="13"/>
    <x v="12"/>
    <x v="44"/>
    <x v="44"/>
    <x v="1"/>
    <x v="1"/>
    <x v="615"/>
    <x v="131"/>
    <x v="134"/>
    <x v="25"/>
    <x v="496"/>
    <x v="4"/>
    <x v="4"/>
    <m/>
    <n v="0"/>
    <n v="0"/>
    <n v="0"/>
  </r>
  <r>
    <x v="2"/>
    <x v="13"/>
    <x v="12"/>
    <x v="44"/>
    <x v="44"/>
    <x v="1"/>
    <x v="1"/>
    <x v="616"/>
    <x v="132"/>
    <x v="135"/>
    <x v="26"/>
    <x v="497"/>
    <x v="4"/>
    <x v="4"/>
    <m/>
    <n v="0"/>
    <n v="0"/>
    <n v="0"/>
  </r>
  <r>
    <x v="2"/>
    <x v="13"/>
    <x v="12"/>
    <x v="44"/>
    <x v="44"/>
    <x v="1"/>
    <x v="1"/>
    <x v="617"/>
    <x v="131"/>
    <x v="134"/>
    <x v="27"/>
    <x v="498"/>
    <x v="4"/>
    <x v="4"/>
    <m/>
    <n v="0"/>
    <n v="0"/>
    <n v="0"/>
  </r>
  <r>
    <x v="2"/>
    <x v="13"/>
    <x v="12"/>
    <x v="44"/>
    <x v="44"/>
    <x v="1"/>
    <x v="0"/>
    <x v="618"/>
    <x v="132"/>
    <x v="135"/>
    <x v="61"/>
    <x v="0"/>
    <x v="0"/>
    <x v="0"/>
    <m/>
    <m/>
    <m/>
    <m/>
  </r>
  <r>
    <x v="2"/>
    <x v="13"/>
    <x v="12"/>
    <x v="2"/>
    <x v="2"/>
    <x v="0"/>
    <x v="2"/>
    <x v="619"/>
    <x v="131"/>
    <x v="134"/>
    <x v="30"/>
    <x v="0"/>
    <x v="0"/>
    <x v="0"/>
    <s v="J.D"/>
    <n v="7270"/>
    <m/>
    <m/>
  </r>
  <r>
    <x v="2"/>
    <x v="14"/>
    <x v="13"/>
    <x v="45"/>
    <x v="45"/>
    <x v="4"/>
    <x v="0"/>
    <x v="620"/>
    <x v="132"/>
    <x v="135"/>
    <x v="62"/>
    <x v="0"/>
    <x v="0"/>
    <x v="0"/>
    <m/>
    <m/>
    <m/>
    <m/>
  </r>
  <r>
    <x v="2"/>
    <x v="14"/>
    <x v="13"/>
    <x v="45"/>
    <x v="45"/>
    <x v="4"/>
    <x v="0"/>
    <x v="621"/>
    <x v="131"/>
    <x v="134"/>
    <x v="63"/>
    <x v="0"/>
    <x v="0"/>
    <x v="0"/>
    <m/>
    <m/>
    <m/>
    <m/>
  </r>
  <r>
    <x v="2"/>
    <x v="14"/>
    <x v="13"/>
    <x v="45"/>
    <x v="45"/>
    <x v="4"/>
    <x v="0"/>
    <x v="622"/>
    <x v="132"/>
    <x v="135"/>
    <x v="24"/>
    <x v="31"/>
    <x v="3"/>
    <x v="1"/>
    <s v="Rate"/>
    <s v="Amount"/>
    <m/>
    <m/>
  </r>
  <r>
    <x v="2"/>
    <x v="14"/>
    <x v="13"/>
    <x v="45"/>
    <x v="45"/>
    <x v="4"/>
    <x v="0"/>
    <x v="623"/>
    <x v="131"/>
    <x v="134"/>
    <x v="23"/>
    <x v="0"/>
    <x v="0"/>
    <x v="0"/>
    <m/>
    <s v="JD"/>
    <m/>
    <m/>
  </r>
  <r>
    <x v="2"/>
    <x v="14"/>
    <x v="13"/>
    <x v="45"/>
    <x v="45"/>
    <x v="4"/>
    <x v="0"/>
    <x v="624"/>
    <x v="133"/>
    <x v="136"/>
    <x v="23"/>
    <x v="499"/>
    <x v="0"/>
    <x v="0"/>
    <m/>
    <n v="0"/>
    <m/>
    <m/>
  </r>
  <r>
    <x v="2"/>
    <x v="14"/>
    <x v="13"/>
    <x v="45"/>
    <x v="45"/>
    <x v="4"/>
    <x v="0"/>
    <x v="625"/>
    <x v="134"/>
    <x v="137"/>
    <x v="23"/>
    <x v="500"/>
    <x v="0"/>
    <x v="0"/>
    <m/>
    <m/>
    <m/>
    <m/>
  </r>
  <r>
    <x v="2"/>
    <x v="14"/>
    <x v="13"/>
    <x v="45"/>
    <x v="45"/>
    <x v="4"/>
    <x v="1"/>
    <x v="626"/>
    <x v="133"/>
    <x v="136"/>
    <x v="25"/>
    <x v="501"/>
    <x v="4"/>
    <x v="4"/>
    <m/>
    <n v="0"/>
    <n v="0"/>
    <n v="0"/>
  </r>
  <r>
    <x v="2"/>
    <x v="14"/>
    <x v="13"/>
    <x v="45"/>
    <x v="45"/>
    <x v="4"/>
    <x v="1"/>
    <x v="627"/>
    <x v="134"/>
    <x v="137"/>
    <x v="26"/>
    <x v="502"/>
    <x v="4"/>
    <x v="4"/>
    <m/>
    <n v="0"/>
    <n v="0"/>
    <n v="0"/>
  </r>
  <r>
    <x v="2"/>
    <x v="14"/>
    <x v="13"/>
    <x v="45"/>
    <x v="45"/>
    <x v="4"/>
    <x v="1"/>
    <x v="628"/>
    <x v="133"/>
    <x v="136"/>
    <x v="27"/>
    <x v="503"/>
    <x v="4"/>
    <x v="4"/>
    <m/>
    <n v="0"/>
    <n v="0"/>
    <n v="0"/>
  </r>
  <r>
    <x v="2"/>
    <x v="14"/>
    <x v="13"/>
    <x v="45"/>
    <x v="45"/>
    <x v="4"/>
    <x v="0"/>
    <x v="629"/>
    <x v="134"/>
    <x v="137"/>
    <x v="64"/>
    <x v="0"/>
    <x v="0"/>
    <x v="0"/>
    <m/>
    <m/>
    <m/>
    <m/>
  </r>
  <r>
    <x v="2"/>
    <x v="14"/>
    <x v="13"/>
    <x v="2"/>
    <x v="2"/>
    <x v="0"/>
    <x v="2"/>
    <x v="630"/>
    <x v="133"/>
    <x v="136"/>
    <x v="30"/>
    <x v="0"/>
    <x v="0"/>
    <x v="0"/>
    <s v="JD"/>
    <n v="0"/>
    <m/>
    <m/>
  </r>
  <r>
    <x v="2"/>
    <x v="15"/>
    <x v="14"/>
    <x v="46"/>
    <x v="46"/>
    <x v="3"/>
    <x v="0"/>
    <x v="631"/>
    <x v="134"/>
    <x v="137"/>
    <x v="23"/>
    <x v="0"/>
    <x v="106"/>
    <x v="0"/>
    <m/>
    <m/>
    <m/>
    <m/>
  </r>
  <r>
    <x v="2"/>
    <x v="15"/>
    <x v="14"/>
    <x v="46"/>
    <x v="46"/>
    <x v="3"/>
    <x v="0"/>
    <x v="632"/>
    <x v="133"/>
    <x v="136"/>
    <x v="23"/>
    <x v="0"/>
    <x v="107"/>
    <x v="0"/>
    <m/>
    <m/>
    <m/>
    <m/>
  </r>
  <r>
    <x v="2"/>
    <x v="15"/>
    <x v="14"/>
    <x v="46"/>
    <x v="46"/>
    <x v="3"/>
    <x v="0"/>
    <x v="633"/>
    <x v="134"/>
    <x v="137"/>
    <x v="24"/>
    <x v="31"/>
    <x v="3"/>
    <x v="1"/>
    <s v="Rate"/>
    <s v="Amount"/>
    <m/>
    <m/>
  </r>
  <r>
    <x v="2"/>
    <x v="15"/>
    <x v="14"/>
    <x v="46"/>
    <x v="46"/>
    <x v="3"/>
    <x v="0"/>
    <x v="634"/>
    <x v="133"/>
    <x v="136"/>
    <x v="23"/>
    <x v="0"/>
    <x v="0"/>
    <x v="0"/>
    <m/>
    <s v="J.D"/>
    <m/>
    <m/>
  </r>
  <r>
    <x v="2"/>
    <x v="15"/>
    <x v="14"/>
    <x v="46"/>
    <x v="46"/>
    <x v="3"/>
    <x v="0"/>
    <x v="635"/>
    <x v="135"/>
    <x v="138"/>
    <x v="23"/>
    <x v="504"/>
    <x v="0"/>
    <x v="0"/>
    <m/>
    <m/>
    <m/>
    <m/>
  </r>
  <r>
    <x v="2"/>
    <x v="15"/>
    <x v="14"/>
    <x v="46"/>
    <x v="46"/>
    <x v="3"/>
    <x v="0"/>
    <x v="636"/>
    <x v="136"/>
    <x v="139"/>
    <x v="23"/>
    <x v="505"/>
    <x v="0"/>
    <x v="0"/>
    <m/>
    <m/>
    <m/>
    <m/>
  </r>
  <r>
    <x v="2"/>
    <x v="15"/>
    <x v="14"/>
    <x v="46"/>
    <x v="46"/>
    <x v="3"/>
    <x v="0"/>
    <x v="637"/>
    <x v="136"/>
    <x v="139"/>
    <x v="23"/>
    <x v="506"/>
    <x v="0"/>
    <x v="0"/>
    <m/>
    <m/>
    <m/>
    <m/>
  </r>
  <r>
    <x v="2"/>
    <x v="15"/>
    <x v="14"/>
    <x v="46"/>
    <x v="46"/>
    <x v="3"/>
    <x v="1"/>
    <x v="638"/>
    <x v="136"/>
    <x v="139"/>
    <x v="25"/>
    <x v="507"/>
    <x v="108"/>
    <x v="7"/>
    <n v="14"/>
    <n v="6720"/>
    <n v="13.020000000000001"/>
    <n v="6249.6"/>
  </r>
  <r>
    <x v="2"/>
    <x v="15"/>
    <x v="14"/>
    <x v="46"/>
    <x v="46"/>
    <x v="3"/>
    <x v="1"/>
    <x v="639"/>
    <x v="136"/>
    <x v="139"/>
    <x v="26"/>
    <x v="508"/>
    <x v="9"/>
    <x v="7"/>
    <n v="17"/>
    <n v="374"/>
    <n v="15.81"/>
    <n v="347.82"/>
  </r>
  <r>
    <x v="2"/>
    <x v="15"/>
    <x v="14"/>
    <x v="46"/>
    <x v="46"/>
    <x v="3"/>
    <x v="1"/>
    <x v="640"/>
    <x v="136"/>
    <x v="139"/>
    <x v="27"/>
    <x v="509"/>
    <x v="21"/>
    <x v="7"/>
    <n v="19"/>
    <n v="570"/>
    <n v="17.670000000000002"/>
    <n v="530.1"/>
  </r>
  <r>
    <x v="2"/>
    <x v="15"/>
    <x v="14"/>
    <x v="46"/>
    <x v="46"/>
    <x v="3"/>
    <x v="1"/>
    <x v="641"/>
    <x v="136"/>
    <x v="139"/>
    <x v="28"/>
    <x v="510"/>
    <x v="22"/>
    <x v="7"/>
    <n v="25"/>
    <n v="1250"/>
    <n v="23.25"/>
    <n v="1162.5"/>
  </r>
  <r>
    <x v="2"/>
    <x v="15"/>
    <x v="14"/>
    <x v="46"/>
    <x v="46"/>
    <x v="3"/>
    <x v="1"/>
    <x v="642"/>
    <x v="136"/>
    <x v="139"/>
    <x v="31"/>
    <x v="511"/>
    <x v="23"/>
    <x v="7"/>
    <n v="33"/>
    <n v="660"/>
    <n v="30.69"/>
    <n v="613.80000000000007"/>
  </r>
  <r>
    <x v="2"/>
    <x v="15"/>
    <x v="14"/>
    <x v="46"/>
    <x v="46"/>
    <x v="3"/>
    <x v="1"/>
    <x v="643"/>
    <x v="136"/>
    <x v="139"/>
    <x v="36"/>
    <x v="512"/>
    <x v="109"/>
    <x v="7"/>
    <m/>
    <n v="0"/>
    <n v="0"/>
    <n v="0"/>
  </r>
  <r>
    <x v="2"/>
    <x v="15"/>
    <x v="14"/>
    <x v="46"/>
    <x v="46"/>
    <x v="3"/>
    <x v="1"/>
    <x v="644"/>
    <x v="136"/>
    <x v="139"/>
    <x v="36"/>
    <x v="513"/>
    <x v="64"/>
    <x v="7"/>
    <n v="70"/>
    <n v="4550"/>
    <n v="65.100000000000009"/>
    <n v="4231.5000000000009"/>
  </r>
  <r>
    <x v="2"/>
    <x v="15"/>
    <x v="14"/>
    <x v="46"/>
    <x v="46"/>
    <x v="3"/>
    <x v="1"/>
    <x v="645"/>
    <x v="136"/>
    <x v="139"/>
    <x v="32"/>
    <x v="514"/>
    <x v="12"/>
    <x v="7"/>
    <n v="95"/>
    <n v="1805"/>
    <n v="88.350000000000009"/>
    <n v="1678.65"/>
  </r>
  <r>
    <x v="2"/>
    <x v="15"/>
    <x v="14"/>
    <x v="46"/>
    <x v="46"/>
    <x v="3"/>
    <x v="0"/>
    <x v="646"/>
    <x v="137"/>
    <x v="140"/>
    <x v="23"/>
    <x v="515"/>
    <x v="0"/>
    <x v="0"/>
    <m/>
    <m/>
    <m/>
    <m/>
  </r>
  <r>
    <x v="2"/>
    <x v="15"/>
    <x v="14"/>
    <x v="46"/>
    <x v="46"/>
    <x v="3"/>
    <x v="0"/>
    <x v="647"/>
    <x v="137"/>
    <x v="140"/>
    <x v="23"/>
    <x v="516"/>
    <x v="0"/>
    <x v="0"/>
    <m/>
    <m/>
    <m/>
    <m/>
  </r>
  <r>
    <x v="2"/>
    <x v="15"/>
    <x v="14"/>
    <x v="46"/>
    <x v="46"/>
    <x v="3"/>
    <x v="1"/>
    <x v="648"/>
    <x v="137"/>
    <x v="140"/>
    <x v="33"/>
    <x v="507"/>
    <x v="4"/>
    <x v="4"/>
    <n v="20"/>
    <n v="20"/>
    <n v="18.600000000000001"/>
    <n v="18.600000000000001"/>
  </r>
  <r>
    <x v="2"/>
    <x v="15"/>
    <x v="14"/>
    <x v="46"/>
    <x v="46"/>
    <x v="3"/>
    <x v="1"/>
    <x v="649"/>
    <x v="137"/>
    <x v="140"/>
    <x v="34"/>
    <x v="509"/>
    <x v="4"/>
    <x v="4"/>
    <n v="40"/>
    <n v="40"/>
    <n v="37.200000000000003"/>
    <n v="37.200000000000003"/>
  </r>
  <r>
    <x v="2"/>
    <x v="15"/>
    <x v="14"/>
    <x v="46"/>
    <x v="46"/>
    <x v="3"/>
    <x v="1"/>
    <x v="650"/>
    <x v="137"/>
    <x v="140"/>
    <x v="37"/>
    <x v="510"/>
    <x v="10"/>
    <x v="4"/>
    <n v="50"/>
    <n v="200"/>
    <n v="46.5"/>
    <n v="186"/>
  </r>
  <r>
    <x v="2"/>
    <x v="15"/>
    <x v="14"/>
    <x v="46"/>
    <x v="46"/>
    <x v="3"/>
    <x v="1"/>
    <x v="651"/>
    <x v="137"/>
    <x v="140"/>
    <x v="48"/>
    <x v="513"/>
    <x v="4"/>
    <x v="4"/>
    <n v="190"/>
    <n v="190"/>
    <n v="176.70000000000002"/>
    <n v="176.70000000000002"/>
  </r>
  <r>
    <x v="2"/>
    <x v="15"/>
    <x v="14"/>
    <x v="46"/>
    <x v="46"/>
    <x v="3"/>
    <x v="1"/>
    <x v="652"/>
    <x v="137"/>
    <x v="140"/>
    <x v="49"/>
    <x v="514"/>
    <x v="10"/>
    <x v="4"/>
    <n v="560"/>
    <n v="2240"/>
    <n v="520.80000000000007"/>
    <n v="2083.2000000000003"/>
  </r>
  <r>
    <x v="2"/>
    <x v="15"/>
    <x v="14"/>
    <x v="46"/>
    <x v="46"/>
    <x v="3"/>
    <x v="0"/>
    <x v="653"/>
    <x v="138"/>
    <x v="141"/>
    <x v="23"/>
    <x v="517"/>
    <x v="0"/>
    <x v="0"/>
    <m/>
    <m/>
    <m/>
    <m/>
  </r>
  <r>
    <x v="2"/>
    <x v="15"/>
    <x v="14"/>
    <x v="46"/>
    <x v="46"/>
    <x v="3"/>
    <x v="1"/>
    <x v="654"/>
    <x v="137"/>
    <x v="140"/>
    <x v="25"/>
    <x v="507"/>
    <x v="25"/>
    <x v="4"/>
    <m/>
    <n v="0"/>
    <n v="0"/>
    <n v="0"/>
  </r>
  <r>
    <x v="2"/>
    <x v="15"/>
    <x v="14"/>
    <x v="46"/>
    <x v="46"/>
    <x v="3"/>
    <x v="0"/>
    <x v="655"/>
    <x v="139"/>
    <x v="142"/>
    <x v="23"/>
    <x v="518"/>
    <x v="0"/>
    <x v="0"/>
    <m/>
    <m/>
    <m/>
    <m/>
  </r>
  <r>
    <x v="2"/>
    <x v="15"/>
    <x v="14"/>
    <x v="46"/>
    <x v="46"/>
    <x v="3"/>
    <x v="0"/>
    <x v="656"/>
    <x v="139"/>
    <x v="143"/>
    <x v="23"/>
    <x v="519"/>
    <x v="0"/>
    <x v="0"/>
    <m/>
    <m/>
    <m/>
    <m/>
  </r>
  <r>
    <x v="2"/>
    <x v="15"/>
    <x v="14"/>
    <x v="46"/>
    <x v="46"/>
    <x v="3"/>
    <x v="0"/>
    <x v="657"/>
    <x v="139"/>
    <x v="144"/>
    <x v="23"/>
    <x v="520"/>
    <x v="0"/>
    <x v="0"/>
    <m/>
    <m/>
    <m/>
    <m/>
  </r>
  <r>
    <x v="2"/>
    <x v="15"/>
    <x v="14"/>
    <x v="46"/>
    <x v="46"/>
    <x v="3"/>
    <x v="1"/>
    <x v="658"/>
    <x v="139"/>
    <x v="144"/>
    <x v="25"/>
    <x v="513"/>
    <x v="4"/>
    <x v="4"/>
    <n v="250"/>
    <n v="250"/>
    <n v="232.5"/>
    <n v="232.5"/>
  </r>
  <r>
    <x v="2"/>
    <x v="15"/>
    <x v="14"/>
    <x v="46"/>
    <x v="46"/>
    <x v="3"/>
    <x v="0"/>
    <x v="659"/>
    <x v="139"/>
    <x v="145"/>
    <x v="23"/>
    <x v="521"/>
    <x v="0"/>
    <x v="0"/>
    <m/>
    <m/>
    <m/>
    <m/>
  </r>
  <r>
    <x v="2"/>
    <x v="15"/>
    <x v="14"/>
    <x v="46"/>
    <x v="46"/>
    <x v="3"/>
    <x v="1"/>
    <x v="660"/>
    <x v="139"/>
    <x v="145"/>
    <x v="26"/>
    <x v="513"/>
    <x v="4"/>
    <x v="4"/>
    <n v="250"/>
    <n v="250"/>
    <n v="232.5"/>
    <n v="232.5"/>
  </r>
  <r>
    <x v="2"/>
    <x v="15"/>
    <x v="14"/>
    <x v="46"/>
    <x v="46"/>
    <x v="3"/>
    <x v="1"/>
    <x v="661"/>
    <x v="139"/>
    <x v="145"/>
    <x v="27"/>
    <x v="514"/>
    <x v="25"/>
    <x v="4"/>
    <n v="560"/>
    <n v="1120"/>
    <n v="520.80000000000007"/>
    <n v="1041.6000000000001"/>
  </r>
  <r>
    <x v="2"/>
    <x v="15"/>
    <x v="14"/>
    <x v="46"/>
    <x v="46"/>
    <x v="3"/>
    <x v="0"/>
    <x v="662"/>
    <x v="139"/>
    <x v="146"/>
    <x v="23"/>
    <x v="522"/>
    <x v="0"/>
    <x v="0"/>
    <m/>
    <m/>
    <m/>
    <m/>
  </r>
  <r>
    <x v="2"/>
    <x v="15"/>
    <x v="14"/>
    <x v="46"/>
    <x v="46"/>
    <x v="3"/>
    <x v="1"/>
    <x v="663"/>
    <x v="139"/>
    <x v="146"/>
    <x v="28"/>
    <x v="513"/>
    <x v="25"/>
    <x v="4"/>
    <n v="250"/>
    <n v="500"/>
    <n v="232.5"/>
    <n v="465"/>
  </r>
  <r>
    <x v="2"/>
    <x v="15"/>
    <x v="14"/>
    <x v="46"/>
    <x v="46"/>
    <x v="3"/>
    <x v="0"/>
    <x v="664"/>
    <x v="139"/>
    <x v="147"/>
    <x v="23"/>
    <x v="523"/>
    <x v="0"/>
    <x v="0"/>
    <m/>
    <m/>
    <m/>
    <m/>
  </r>
  <r>
    <x v="2"/>
    <x v="15"/>
    <x v="14"/>
    <x v="46"/>
    <x v="46"/>
    <x v="3"/>
    <x v="1"/>
    <x v="665"/>
    <x v="139"/>
    <x v="147"/>
    <x v="36"/>
    <x v="524"/>
    <x v="91"/>
    <x v="4"/>
    <m/>
    <n v="0"/>
    <n v="0"/>
    <n v="0"/>
  </r>
  <r>
    <x v="2"/>
    <x v="15"/>
    <x v="14"/>
    <x v="46"/>
    <x v="46"/>
    <x v="3"/>
    <x v="1"/>
    <x v="666"/>
    <x v="139"/>
    <x v="147"/>
    <x v="32"/>
    <x v="525"/>
    <x v="110"/>
    <x v="4"/>
    <m/>
    <n v="0"/>
    <n v="0"/>
    <n v="0"/>
  </r>
  <r>
    <x v="2"/>
    <x v="15"/>
    <x v="14"/>
    <x v="46"/>
    <x v="46"/>
    <x v="3"/>
    <x v="1"/>
    <x v="667"/>
    <x v="139"/>
    <x v="147"/>
    <x v="33"/>
    <x v="526"/>
    <x v="19"/>
    <x v="4"/>
    <m/>
    <n v="0"/>
    <n v="0"/>
    <n v="0"/>
  </r>
  <r>
    <x v="2"/>
    <x v="15"/>
    <x v="14"/>
    <x v="46"/>
    <x v="46"/>
    <x v="3"/>
    <x v="0"/>
    <x v="668"/>
    <x v="139"/>
    <x v="148"/>
    <x v="23"/>
    <x v="527"/>
    <x v="0"/>
    <x v="0"/>
    <m/>
    <m/>
    <m/>
    <m/>
  </r>
  <r>
    <x v="2"/>
    <x v="15"/>
    <x v="14"/>
    <x v="46"/>
    <x v="46"/>
    <x v="3"/>
    <x v="1"/>
    <x v="669"/>
    <x v="139"/>
    <x v="148"/>
    <x v="31"/>
    <x v="528"/>
    <x v="13"/>
    <x v="4"/>
    <n v="470"/>
    <n v="1410"/>
    <n v="437.1"/>
    <n v="1311.3000000000002"/>
  </r>
  <r>
    <x v="2"/>
    <x v="15"/>
    <x v="14"/>
    <x v="46"/>
    <x v="46"/>
    <x v="3"/>
    <x v="1"/>
    <x v="670"/>
    <x v="139"/>
    <x v="148"/>
    <x v="36"/>
    <x v="529"/>
    <x v="25"/>
    <x v="4"/>
    <n v="470"/>
    <n v="940"/>
    <n v="437.1"/>
    <n v="874.2"/>
  </r>
  <r>
    <x v="2"/>
    <x v="15"/>
    <x v="14"/>
    <x v="46"/>
    <x v="46"/>
    <x v="3"/>
    <x v="0"/>
    <x v="671"/>
    <x v="139"/>
    <x v="149"/>
    <x v="23"/>
    <x v="530"/>
    <x v="0"/>
    <x v="0"/>
    <m/>
    <m/>
    <m/>
    <m/>
  </r>
  <r>
    <x v="2"/>
    <x v="15"/>
    <x v="14"/>
    <x v="46"/>
    <x v="46"/>
    <x v="3"/>
    <x v="1"/>
    <x v="672"/>
    <x v="139"/>
    <x v="149"/>
    <x v="32"/>
    <x v="513"/>
    <x v="4"/>
    <x v="4"/>
    <n v="225"/>
    <n v="225"/>
    <n v="209.25"/>
    <n v="209.25"/>
  </r>
  <r>
    <x v="2"/>
    <x v="15"/>
    <x v="14"/>
    <x v="46"/>
    <x v="46"/>
    <x v="3"/>
    <x v="1"/>
    <x v="673"/>
    <x v="139"/>
    <x v="149"/>
    <x v="33"/>
    <x v="531"/>
    <x v="4"/>
    <x v="2"/>
    <n v="125"/>
    <n v="125"/>
    <n v="116.25"/>
    <n v="116.25"/>
  </r>
  <r>
    <x v="2"/>
    <x v="15"/>
    <x v="14"/>
    <x v="47"/>
    <x v="47"/>
    <x v="3"/>
    <x v="0"/>
    <x v="674"/>
    <x v="140"/>
    <x v="150"/>
    <x v="23"/>
    <x v="532"/>
    <x v="0"/>
    <x v="0"/>
    <m/>
    <m/>
    <m/>
    <m/>
  </r>
  <r>
    <x v="2"/>
    <x v="15"/>
    <x v="14"/>
    <x v="47"/>
    <x v="47"/>
    <x v="3"/>
    <x v="0"/>
    <x v="675"/>
    <x v="141"/>
    <x v="151"/>
    <x v="23"/>
    <x v="533"/>
    <x v="0"/>
    <x v="0"/>
    <m/>
    <m/>
    <m/>
    <m/>
  </r>
  <r>
    <x v="2"/>
    <x v="15"/>
    <x v="14"/>
    <x v="47"/>
    <x v="47"/>
    <x v="3"/>
    <x v="1"/>
    <x v="676"/>
    <x v="140"/>
    <x v="150"/>
    <x v="25"/>
    <x v="534"/>
    <x v="25"/>
    <x v="4"/>
    <m/>
    <n v="0"/>
    <n v="0"/>
    <n v="0"/>
  </r>
  <r>
    <x v="2"/>
    <x v="15"/>
    <x v="14"/>
    <x v="47"/>
    <x v="47"/>
    <x v="3"/>
    <x v="0"/>
    <x v="677"/>
    <x v="142"/>
    <x v="152"/>
    <x v="23"/>
    <x v="535"/>
    <x v="0"/>
    <x v="0"/>
    <m/>
    <m/>
    <m/>
    <m/>
  </r>
  <r>
    <x v="2"/>
    <x v="15"/>
    <x v="14"/>
    <x v="47"/>
    <x v="47"/>
    <x v="3"/>
    <x v="1"/>
    <x v="678"/>
    <x v="140"/>
    <x v="150"/>
    <x v="25"/>
    <x v="536"/>
    <x v="4"/>
    <x v="4"/>
    <n v="1900"/>
    <n v="1900"/>
    <n v="1767"/>
    <n v="1767"/>
  </r>
  <r>
    <x v="2"/>
    <x v="15"/>
    <x v="14"/>
    <x v="47"/>
    <x v="47"/>
    <x v="3"/>
    <x v="1"/>
    <x v="679"/>
    <x v="142"/>
    <x v="152"/>
    <x v="27"/>
    <x v="537"/>
    <x v="4"/>
    <x v="2"/>
    <m/>
    <m/>
    <n v="0"/>
    <n v="0"/>
  </r>
  <r>
    <x v="2"/>
    <x v="15"/>
    <x v="14"/>
    <x v="47"/>
    <x v="47"/>
    <x v="3"/>
    <x v="0"/>
    <x v="680"/>
    <x v="142"/>
    <x v="152"/>
    <x v="65"/>
    <x v="0"/>
    <x v="0"/>
    <x v="0"/>
    <m/>
    <m/>
    <m/>
    <m/>
  </r>
  <r>
    <x v="2"/>
    <x v="15"/>
    <x v="14"/>
    <x v="2"/>
    <x v="2"/>
    <x v="0"/>
    <x v="2"/>
    <x v="681"/>
    <x v="142"/>
    <x v="152"/>
    <x v="30"/>
    <x v="0"/>
    <x v="0"/>
    <x v="0"/>
    <s v="J.D"/>
    <n v="25339"/>
    <m/>
    <m/>
  </r>
  <r>
    <x v="2"/>
    <x v="16"/>
    <x v="15"/>
    <x v="48"/>
    <x v="48"/>
    <x v="3"/>
    <x v="0"/>
    <x v="682"/>
    <x v="142"/>
    <x v="152"/>
    <x v="23"/>
    <x v="0"/>
    <x v="111"/>
    <x v="0"/>
    <m/>
    <m/>
    <m/>
    <m/>
  </r>
  <r>
    <x v="2"/>
    <x v="16"/>
    <x v="15"/>
    <x v="48"/>
    <x v="48"/>
    <x v="3"/>
    <x v="0"/>
    <x v="683"/>
    <x v="142"/>
    <x v="152"/>
    <x v="23"/>
    <x v="0"/>
    <x v="112"/>
    <x v="0"/>
    <m/>
    <m/>
    <m/>
    <m/>
  </r>
  <r>
    <x v="2"/>
    <x v="16"/>
    <x v="15"/>
    <x v="48"/>
    <x v="48"/>
    <x v="3"/>
    <x v="0"/>
    <x v="684"/>
    <x v="142"/>
    <x v="152"/>
    <x v="24"/>
    <x v="31"/>
    <x v="3"/>
    <x v="1"/>
    <s v="Rate"/>
    <s v="Amount"/>
    <m/>
    <m/>
  </r>
  <r>
    <x v="2"/>
    <x v="16"/>
    <x v="15"/>
    <x v="48"/>
    <x v="48"/>
    <x v="3"/>
    <x v="0"/>
    <x v="685"/>
    <x v="142"/>
    <x v="152"/>
    <x v="23"/>
    <x v="0"/>
    <x v="0"/>
    <x v="0"/>
    <m/>
    <s v="J.D"/>
    <m/>
    <m/>
  </r>
  <r>
    <x v="2"/>
    <x v="16"/>
    <x v="15"/>
    <x v="48"/>
    <x v="48"/>
    <x v="3"/>
    <x v="0"/>
    <x v="686"/>
    <x v="143"/>
    <x v="153"/>
    <x v="23"/>
    <x v="538"/>
    <x v="0"/>
    <x v="0"/>
    <m/>
    <m/>
    <m/>
    <m/>
  </r>
  <r>
    <x v="2"/>
    <x v="16"/>
    <x v="15"/>
    <x v="48"/>
    <x v="48"/>
    <x v="3"/>
    <x v="0"/>
    <x v="687"/>
    <x v="144"/>
    <x v="154"/>
    <x v="23"/>
    <x v="539"/>
    <x v="0"/>
    <x v="0"/>
    <m/>
    <m/>
    <m/>
    <m/>
  </r>
  <r>
    <x v="2"/>
    <x v="16"/>
    <x v="15"/>
    <x v="48"/>
    <x v="48"/>
    <x v="3"/>
    <x v="0"/>
    <x v="688"/>
    <x v="145"/>
    <x v="155"/>
    <x v="23"/>
    <x v="540"/>
    <x v="0"/>
    <x v="0"/>
    <m/>
    <m/>
    <m/>
    <m/>
  </r>
  <r>
    <x v="2"/>
    <x v="16"/>
    <x v="15"/>
    <x v="48"/>
    <x v="48"/>
    <x v="3"/>
    <x v="0"/>
    <x v="689"/>
    <x v="145"/>
    <x v="155"/>
    <x v="23"/>
    <x v="541"/>
    <x v="0"/>
    <x v="0"/>
    <m/>
    <m/>
    <m/>
    <m/>
  </r>
  <r>
    <x v="2"/>
    <x v="16"/>
    <x v="15"/>
    <x v="48"/>
    <x v="48"/>
    <x v="3"/>
    <x v="1"/>
    <x v="690"/>
    <x v="145"/>
    <x v="155"/>
    <x v="25"/>
    <x v="542"/>
    <x v="97"/>
    <x v="7"/>
    <n v="10"/>
    <n v="1500"/>
    <n v="9.3000000000000007"/>
    <n v="1395"/>
  </r>
  <r>
    <x v="2"/>
    <x v="16"/>
    <x v="15"/>
    <x v="48"/>
    <x v="48"/>
    <x v="3"/>
    <x v="1"/>
    <x v="691"/>
    <x v="145"/>
    <x v="155"/>
    <x v="26"/>
    <x v="543"/>
    <x v="98"/>
    <x v="7"/>
    <n v="15"/>
    <n v="1500"/>
    <n v="13.950000000000001"/>
    <n v="1395"/>
  </r>
  <r>
    <x v="2"/>
    <x v="16"/>
    <x v="15"/>
    <x v="48"/>
    <x v="48"/>
    <x v="3"/>
    <x v="1"/>
    <x v="692"/>
    <x v="145"/>
    <x v="155"/>
    <x v="27"/>
    <x v="544"/>
    <x v="22"/>
    <x v="7"/>
    <n v="20"/>
    <n v="1000"/>
    <n v="18.600000000000001"/>
    <n v="930.00000000000011"/>
  </r>
  <r>
    <x v="2"/>
    <x v="16"/>
    <x v="15"/>
    <x v="48"/>
    <x v="48"/>
    <x v="3"/>
    <x v="1"/>
    <x v="693"/>
    <x v="145"/>
    <x v="155"/>
    <x v="28"/>
    <x v="508"/>
    <x v="20"/>
    <x v="7"/>
    <n v="25"/>
    <n v="2000"/>
    <n v="23.25"/>
    <n v="1860"/>
  </r>
  <r>
    <x v="2"/>
    <x v="16"/>
    <x v="15"/>
    <x v="48"/>
    <x v="48"/>
    <x v="3"/>
    <x v="1"/>
    <x v="694"/>
    <x v="145"/>
    <x v="155"/>
    <x v="31"/>
    <x v="509"/>
    <x v="113"/>
    <x v="7"/>
    <n v="30"/>
    <n v="1650"/>
    <n v="27.900000000000002"/>
    <n v="1534.5000000000002"/>
  </r>
  <r>
    <x v="2"/>
    <x v="16"/>
    <x v="15"/>
    <x v="48"/>
    <x v="48"/>
    <x v="3"/>
    <x v="1"/>
    <x v="695"/>
    <x v="145"/>
    <x v="155"/>
    <x v="36"/>
    <x v="510"/>
    <x v="20"/>
    <x v="7"/>
    <n v="35"/>
    <n v="2800"/>
    <n v="32.550000000000004"/>
    <n v="2604.0000000000005"/>
  </r>
  <r>
    <x v="2"/>
    <x v="16"/>
    <x v="15"/>
    <x v="48"/>
    <x v="48"/>
    <x v="3"/>
    <x v="1"/>
    <x v="696"/>
    <x v="145"/>
    <x v="155"/>
    <x v="32"/>
    <x v="511"/>
    <x v="80"/>
    <x v="7"/>
    <n v="45"/>
    <n v="675"/>
    <n v="41.85"/>
    <n v="627.75"/>
  </r>
  <r>
    <x v="2"/>
    <x v="16"/>
    <x v="15"/>
    <x v="48"/>
    <x v="48"/>
    <x v="3"/>
    <x v="0"/>
    <x v="697"/>
    <x v="146"/>
    <x v="155"/>
    <x v="23"/>
    <x v="545"/>
    <x v="0"/>
    <x v="0"/>
    <m/>
    <m/>
    <m/>
    <m/>
  </r>
  <r>
    <x v="2"/>
    <x v="16"/>
    <x v="15"/>
    <x v="48"/>
    <x v="48"/>
    <x v="3"/>
    <x v="0"/>
    <x v="698"/>
    <x v="146"/>
    <x v="155"/>
    <x v="23"/>
    <x v="541"/>
    <x v="0"/>
    <x v="0"/>
    <m/>
    <m/>
    <m/>
    <m/>
  </r>
  <r>
    <x v="2"/>
    <x v="16"/>
    <x v="15"/>
    <x v="48"/>
    <x v="48"/>
    <x v="3"/>
    <x v="1"/>
    <x v="699"/>
    <x v="146"/>
    <x v="155"/>
    <x v="33"/>
    <x v="543"/>
    <x v="14"/>
    <x v="7"/>
    <n v="15"/>
    <n v="150"/>
    <n v="13.950000000000001"/>
    <n v="139.5"/>
  </r>
  <r>
    <x v="2"/>
    <x v="16"/>
    <x v="15"/>
    <x v="48"/>
    <x v="48"/>
    <x v="3"/>
    <x v="1"/>
    <x v="700"/>
    <x v="146"/>
    <x v="155"/>
    <x v="34"/>
    <x v="544"/>
    <x v="14"/>
    <x v="7"/>
    <n v="15"/>
    <n v="150"/>
    <n v="13.950000000000001"/>
    <n v="139.5"/>
  </r>
  <r>
    <x v="2"/>
    <x v="16"/>
    <x v="15"/>
    <x v="48"/>
    <x v="48"/>
    <x v="3"/>
    <x v="1"/>
    <x v="701"/>
    <x v="146"/>
    <x v="155"/>
    <x v="37"/>
    <x v="546"/>
    <x v="14"/>
    <x v="7"/>
    <n v="30"/>
    <n v="300"/>
    <n v="27.900000000000002"/>
    <n v="279"/>
  </r>
  <r>
    <x v="2"/>
    <x v="16"/>
    <x v="15"/>
    <x v="48"/>
    <x v="48"/>
    <x v="3"/>
    <x v="1"/>
    <x v="702"/>
    <x v="146"/>
    <x v="155"/>
    <x v="48"/>
    <x v="510"/>
    <x v="23"/>
    <x v="7"/>
    <n v="35"/>
    <n v="700"/>
    <n v="32.550000000000004"/>
    <n v="651.00000000000011"/>
  </r>
  <r>
    <x v="2"/>
    <x v="16"/>
    <x v="15"/>
    <x v="48"/>
    <x v="48"/>
    <x v="3"/>
    <x v="1"/>
    <x v="703"/>
    <x v="146"/>
    <x v="155"/>
    <x v="25"/>
    <x v="511"/>
    <x v="80"/>
    <x v="7"/>
    <n v="45"/>
    <n v="675"/>
    <n v="41.85"/>
    <n v="627.75"/>
  </r>
  <r>
    <x v="2"/>
    <x v="16"/>
    <x v="15"/>
    <x v="49"/>
    <x v="49"/>
    <x v="3"/>
    <x v="0"/>
    <x v="704"/>
    <x v="147"/>
    <x v="156"/>
    <x v="23"/>
    <x v="547"/>
    <x v="0"/>
    <x v="0"/>
    <m/>
    <m/>
    <m/>
    <m/>
  </r>
  <r>
    <x v="2"/>
    <x v="16"/>
    <x v="15"/>
    <x v="49"/>
    <x v="49"/>
    <x v="3"/>
    <x v="0"/>
    <x v="705"/>
    <x v="148"/>
    <x v="157"/>
    <x v="23"/>
    <x v="548"/>
    <x v="0"/>
    <x v="0"/>
    <m/>
    <m/>
    <m/>
    <m/>
  </r>
  <r>
    <x v="2"/>
    <x v="16"/>
    <x v="15"/>
    <x v="49"/>
    <x v="49"/>
    <x v="3"/>
    <x v="0"/>
    <x v="706"/>
    <x v="148"/>
    <x v="157"/>
    <x v="23"/>
    <x v="549"/>
    <x v="0"/>
    <x v="0"/>
    <m/>
    <m/>
    <m/>
    <m/>
  </r>
  <r>
    <x v="2"/>
    <x v="16"/>
    <x v="15"/>
    <x v="49"/>
    <x v="49"/>
    <x v="3"/>
    <x v="1"/>
    <x v="707"/>
    <x v="148"/>
    <x v="157"/>
    <x v="26"/>
    <x v="542"/>
    <x v="114"/>
    <x v="7"/>
    <n v="8"/>
    <n v="1520"/>
    <n v="7.44"/>
    <n v="1413.6000000000001"/>
  </r>
  <r>
    <x v="2"/>
    <x v="16"/>
    <x v="15"/>
    <x v="49"/>
    <x v="49"/>
    <x v="3"/>
    <x v="1"/>
    <x v="708"/>
    <x v="148"/>
    <x v="157"/>
    <x v="27"/>
    <x v="543"/>
    <x v="115"/>
    <x v="7"/>
    <n v="8"/>
    <n v="960"/>
    <n v="7.44"/>
    <n v="892.80000000000007"/>
  </r>
  <r>
    <x v="2"/>
    <x v="16"/>
    <x v="15"/>
    <x v="49"/>
    <x v="49"/>
    <x v="3"/>
    <x v="1"/>
    <x v="709"/>
    <x v="148"/>
    <x v="157"/>
    <x v="28"/>
    <x v="544"/>
    <x v="20"/>
    <x v="7"/>
    <n v="12"/>
    <n v="960"/>
    <n v="11.16"/>
    <n v="892.8"/>
  </r>
  <r>
    <x v="2"/>
    <x v="16"/>
    <x v="15"/>
    <x v="49"/>
    <x v="49"/>
    <x v="3"/>
    <x v="1"/>
    <x v="710"/>
    <x v="148"/>
    <x v="157"/>
    <x v="31"/>
    <x v="508"/>
    <x v="35"/>
    <x v="7"/>
    <n v="15"/>
    <n v="1050"/>
    <n v="13.950000000000001"/>
    <n v="976.50000000000011"/>
  </r>
  <r>
    <x v="2"/>
    <x v="16"/>
    <x v="15"/>
    <x v="49"/>
    <x v="49"/>
    <x v="3"/>
    <x v="1"/>
    <x v="711"/>
    <x v="148"/>
    <x v="157"/>
    <x v="36"/>
    <x v="509"/>
    <x v="116"/>
    <x v="7"/>
    <n v="25"/>
    <n v="1425"/>
    <n v="23.25"/>
    <n v="1325.25"/>
  </r>
  <r>
    <x v="2"/>
    <x v="16"/>
    <x v="15"/>
    <x v="49"/>
    <x v="49"/>
    <x v="3"/>
    <x v="1"/>
    <x v="712"/>
    <x v="148"/>
    <x v="157"/>
    <x v="32"/>
    <x v="510"/>
    <x v="117"/>
    <x v="7"/>
    <n v="35"/>
    <n v="5880"/>
    <n v="32.550000000000004"/>
    <n v="5468.4000000000005"/>
  </r>
  <r>
    <x v="2"/>
    <x v="16"/>
    <x v="15"/>
    <x v="49"/>
    <x v="49"/>
    <x v="3"/>
    <x v="1"/>
    <x v="713"/>
    <x v="148"/>
    <x v="157"/>
    <x v="33"/>
    <x v="511"/>
    <x v="118"/>
    <x v="7"/>
    <n v="50"/>
    <n v="2050"/>
    <n v="46.5"/>
    <n v="1906.5"/>
  </r>
  <r>
    <x v="2"/>
    <x v="16"/>
    <x v="15"/>
    <x v="49"/>
    <x v="49"/>
    <x v="3"/>
    <x v="1"/>
    <x v="714"/>
    <x v="148"/>
    <x v="157"/>
    <x v="34"/>
    <x v="512"/>
    <x v="7"/>
    <x v="7"/>
    <n v="60"/>
    <n v="1020"/>
    <n v="55.800000000000004"/>
    <n v="948.6"/>
  </r>
  <r>
    <x v="2"/>
    <x v="16"/>
    <x v="15"/>
    <x v="49"/>
    <x v="49"/>
    <x v="3"/>
    <x v="0"/>
    <x v="715"/>
    <x v="148"/>
    <x v="158"/>
    <x v="23"/>
    <x v="550"/>
    <x v="0"/>
    <x v="0"/>
    <m/>
    <m/>
    <m/>
    <m/>
  </r>
  <r>
    <x v="2"/>
    <x v="16"/>
    <x v="15"/>
    <x v="49"/>
    <x v="49"/>
    <x v="3"/>
    <x v="1"/>
    <x v="716"/>
    <x v="148"/>
    <x v="157"/>
    <x v="37"/>
    <x v="542"/>
    <x v="97"/>
    <x v="7"/>
    <n v="8"/>
    <n v="1200"/>
    <n v="7.44"/>
    <n v="1116"/>
  </r>
  <r>
    <x v="2"/>
    <x v="16"/>
    <x v="15"/>
    <x v="49"/>
    <x v="49"/>
    <x v="3"/>
    <x v="1"/>
    <x v="717"/>
    <x v="148"/>
    <x v="158"/>
    <x v="48"/>
    <x v="543"/>
    <x v="119"/>
    <x v="7"/>
    <n v="8"/>
    <n v="880"/>
    <n v="7.44"/>
    <n v="818.40000000000009"/>
  </r>
  <r>
    <x v="2"/>
    <x v="16"/>
    <x v="15"/>
    <x v="49"/>
    <x v="49"/>
    <x v="3"/>
    <x v="1"/>
    <x v="718"/>
    <x v="148"/>
    <x v="157"/>
    <x v="49"/>
    <x v="544"/>
    <x v="39"/>
    <x v="7"/>
    <n v="12"/>
    <n v="720"/>
    <n v="11.16"/>
    <n v="669.6"/>
  </r>
  <r>
    <x v="2"/>
    <x v="16"/>
    <x v="15"/>
    <x v="49"/>
    <x v="49"/>
    <x v="3"/>
    <x v="1"/>
    <x v="719"/>
    <x v="148"/>
    <x v="158"/>
    <x v="51"/>
    <x v="508"/>
    <x v="20"/>
    <x v="7"/>
    <n v="15"/>
    <n v="1200"/>
    <n v="13.950000000000001"/>
    <n v="1116"/>
  </r>
  <r>
    <x v="2"/>
    <x v="16"/>
    <x v="15"/>
    <x v="49"/>
    <x v="49"/>
    <x v="3"/>
    <x v="1"/>
    <x v="720"/>
    <x v="148"/>
    <x v="157"/>
    <x v="50"/>
    <x v="509"/>
    <x v="64"/>
    <x v="7"/>
    <n v="25"/>
    <n v="1625"/>
    <n v="23.25"/>
    <n v="1511.25"/>
  </r>
  <r>
    <x v="2"/>
    <x v="16"/>
    <x v="15"/>
    <x v="49"/>
    <x v="49"/>
    <x v="3"/>
    <x v="1"/>
    <x v="721"/>
    <x v="148"/>
    <x v="158"/>
    <x v="52"/>
    <x v="510"/>
    <x v="98"/>
    <x v="7"/>
    <n v="35"/>
    <n v="3500"/>
    <n v="32.550000000000004"/>
    <n v="3255.0000000000005"/>
  </r>
  <r>
    <x v="2"/>
    <x v="16"/>
    <x v="15"/>
    <x v="49"/>
    <x v="49"/>
    <x v="3"/>
    <x v="1"/>
    <x v="722"/>
    <x v="148"/>
    <x v="157"/>
    <x v="58"/>
    <x v="511"/>
    <x v="41"/>
    <x v="7"/>
    <n v="50"/>
    <n v="1700"/>
    <n v="46.5"/>
    <n v="1581"/>
  </r>
  <r>
    <x v="2"/>
    <x v="16"/>
    <x v="15"/>
    <x v="49"/>
    <x v="49"/>
    <x v="3"/>
    <x v="0"/>
    <x v="723"/>
    <x v="148"/>
    <x v="159"/>
    <x v="23"/>
    <x v="515"/>
    <x v="0"/>
    <x v="0"/>
    <m/>
    <m/>
    <m/>
    <m/>
  </r>
  <r>
    <x v="2"/>
    <x v="16"/>
    <x v="15"/>
    <x v="49"/>
    <x v="49"/>
    <x v="3"/>
    <x v="1"/>
    <x v="724"/>
    <x v="148"/>
    <x v="157"/>
    <x v="25"/>
    <x v="551"/>
    <x v="4"/>
    <x v="2"/>
    <n v="375"/>
    <n v="375"/>
    <n v="348.75"/>
    <n v="348.75"/>
  </r>
  <r>
    <x v="2"/>
    <x v="16"/>
    <x v="15"/>
    <x v="49"/>
    <x v="49"/>
    <x v="3"/>
    <x v="1"/>
    <x v="725"/>
    <x v="148"/>
    <x v="159"/>
    <x v="26"/>
    <x v="552"/>
    <x v="4"/>
    <x v="2"/>
    <n v="625"/>
    <n v="625"/>
    <n v="581.25"/>
    <n v="581.25"/>
  </r>
  <r>
    <x v="2"/>
    <x v="16"/>
    <x v="15"/>
    <x v="49"/>
    <x v="49"/>
    <x v="3"/>
    <x v="1"/>
    <x v="726"/>
    <x v="148"/>
    <x v="157"/>
    <x v="27"/>
    <x v="553"/>
    <x v="4"/>
    <x v="2"/>
    <n v="625"/>
    <n v="625"/>
    <n v="581.25"/>
    <n v="581.25"/>
  </r>
  <r>
    <x v="2"/>
    <x v="16"/>
    <x v="15"/>
    <x v="49"/>
    <x v="49"/>
    <x v="3"/>
    <x v="1"/>
    <x v="727"/>
    <x v="148"/>
    <x v="159"/>
    <x v="28"/>
    <x v="554"/>
    <x v="4"/>
    <x v="2"/>
    <n v="625"/>
    <n v="625"/>
    <n v="581.25"/>
    <n v="581.25"/>
  </r>
  <r>
    <x v="2"/>
    <x v="16"/>
    <x v="15"/>
    <x v="49"/>
    <x v="49"/>
    <x v="3"/>
    <x v="1"/>
    <x v="728"/>
    <x v="148"/>
    <x v="157"/>
    <x v="31"/>
    <x v="555"/>
    <x v="4"/>
    <x v="2"/>
    <n v="940"/>
    <n v="940"/>
    <n v="874.2"/>
    <n v="874.2"/>
  </r>
  <r>
    <x v="2"/>
    <x v="16"/>
    <x v="15"/>
    <x v="50"/>
    <x v="50"/>
    <x v="3"/>
    <x v="0"/>
    <x v="729"/>
    <x v="149"/>
    <x v="160"/>
    <x v="23"/>
    <x v="556"/>
    <x v="0"/>
    <x v="0"/>
    <m/>
    <m/>
    <m/>
    <m/>
  </r>
  <r>
    <x v="2"/>
    <x v="16"/>
    <x v="15"/>
    <x v="50"/>
    <x v="50"/>
    <x v="3"/>
    <x v="0"/>
    <x v="730"/>
    <x v="150"/>
    <x v="161"/>
    <x v="23"/>
    <x v="557"/>
    <x v="0"/>
    <x v="0"/>
    <m/>
    <m/>
    <m/>
    <m/>
  </r>
  <r>
    <x v="2"/>
    <x v="16"/>
    <x v="15"/>
    <x v="50"/>
    <x v="50"/>
    <x v="3"/>
    <x v="1"/>
    <x v="731"/>
    <x v="149"/>
    <x v="160"/>
    <x v="36"/>
    <x v="558"/>
    <x v="4"/>
    <x v="4"/>
    <n v="350"/>
    <n v="350"/>
    <n v="325.5"/>
    <n v="325.5"/>
  </r>
  <r>
    <x v="2"/>
    <x v="16"/>
    <x v="15"/>
    <x v="50"/>
    <x v="50"/>
    <x v="3"/>
    <x v="0"/>
    <x v="732"/>
    <x v="151"/>
    <x v="162"/>
    <x v="23"/>
    <x v="559"/>
    <x v="0"/>
    <x v="0"/>
    <m/>
    <m/>
    <m/>
    <m/>
  </r>
  <r>
    <x v="2"/>
    <x v="16"/>
    <x v="15"/>
    <x v="50"/>
    <x v="50"/>
    <x v="3"/>
    <x v="1"/>
    <x v="733"/>
    <x v="149"/>
    <x v="160"/>
    <x v="32"/>
    <x v="560"/>
    <x v="45"/>
    <x v="4"/>
    <n v="310"/>
    <n v="2170"/>
    <n v="288.3"/>
    <n v="2018.1000000000001"/>
  </r>
  <r>
    <x v="2"/>
    <x v="16"/>
    <x v="15"/>
    <x v="50"/>
    <x v="50"/>
    <x v="3"/>
    <x v="0"/>
    <x v="734"/>
    <x v="152"/>
    <x v="163"/>
    <x v="23"/>
    <x v="561"/>
    <x v="0"/>
    <x v="0"/>
    <m/>
    <m/>
    <m/>
    <m/>
  </r>
  <r>
    <x v="2"/>
    <x v="16"/>
    <x v="15"/>
    <x v="50"/>
    <x v="50"/>
    <x v="3"/>
    <x v="1"/>
    <x v="735"/>
    <x v="149"/>
    <x v="160"/>
    <x v="33"/>
    <x v="510"/>
    <x v="10"/>
    <x v="4"/>
    <n v="150"/>
    <n v="600"/>
    <n v="139.5"/>
    <n v="558"/>
  </r>
  <r>
    <x v="2"/>
    <x v="16"/>
    <x v="15"/>
    <x v="50"/>
    <x v="50"/>
    <x v="3"/>
    <x v="1"/>
    <x v="736"/>
    <x v="152"/>
    <x v="163"/>
    <x v="34"/>
    <x v="562"/>
    <x v="4"/>
    <x v="4"/>
    <n v="175"/>
    <n v="175"/>
    <n v="162.75"/>
    <n v="162.75"/>
  </r>
  <r>
    <x v="2"/>
    <x v="16"/>
    <x v="15"/>
    <x v="50"/>
    <x v="51"/>
    <x v="3"/>
    <x v="0"/>
    <x v="737"/>
    <x v="153"/>
    <x v="164"/>
    <x v="23"/>
    <x v="563"/>
    <x v="0"/>
    <x v="0"/>
    <m/>
    <m/>
    <m/>
    <m/>
  </r>
  <r>
    <x v="2"/>
    <x v="16"/>
    <x v="15"/>
    <x v="50"/>
    <x v="51"/>
    <x v="3"/>
    <x v="0"/>
    <x v="738"/>
    <x v="154"/>
    <x v="165"/>
    <x v="23"/>
    <x v="564"/>
    <x v="0"/>
    <x v="0"/>
    <m/>
    <m/>
    <m/>
    <m/>
  </r>
  <r>
    <x v="2"/>
    <x v="16"/>
    <x v="15"/>
    <x v="50"/>
    <x v="51"/>
    <x v="3"/>
    <x v="1"/>
    <x v="739"/>
    <x v="153"/>
    <x v="164"/>
    <x v="37"/>
    <x v="565"/>
    <x v="25"/>
    <x v="4"/>
    <n v="190"/>
    <n v="380"/>
    <n v="176.70000000000002"/>
    <n v="353.40000000000003"/>
  </r>
  <r>
    <x v="2"/>
    <x v="16"/>
    <x v="15"/>
    <x v="50"/>
    <x v="51"/>
    <x v="3"/>
    <x v="1"/>
    <x v="740"/>
    <x v="154"/>
    <x v="165"/>
    <x v="48"/>
    <x v="566"/>
    <x v="25"/>
    <x v="4"/>
    <n v="230"/>
    <n v="460"/>
    <n v="213.9"/>
    <n v="427.8"/>
  </r>
  <r>
    <x v="2"/>
    <x v="16"/>
    <x v="15"/>
    <x v="50"/>
    <x v="51"/>
    <x v="3"/>
    <x v="0"/>
    <x v="741"/>
    <x v="155"/>
    <x v="166"/>
    <x v="23"/>
    <x v="567"/>
    <x v="0"/>
    <x v="0"/>
    <m/>
    <m/>
    <m/>
    <m/>
  </r>
  <r>
    <x v="2"/>
    <x v="16"/>
    <x v="15"/>
    <x v="50"/>
    <x v="51"/>
    <x v="3"/>
    <x v="1"/>
    <x v="742"/>
    <x v="154"/>
    <x v="165"/>
    <x v="25"/>
    <x v="568"/>
    <x v="25"/>
    <x v="4"/>
    <n v="350"/>
    <n v="700"/>
    <n v="325.5"/>
    <n v="651"/>
  </r>
  <r>
    <x v="2"/>
    <x v="16"/>
    <x v="15"/>
    <x v="50"/>
    <x v="51"/>
    <x v="3"/>
    <x v="1"/>
    <x v="743"/>
    <x v="155"/>
    <x v="166"/>
    <x v="26"/>
    <x v="569"/>
    <x v="25"/>
    <x v="4"/>
    <n v="350"/>
    <n v="700"/>
    <n v="325.5"/>
    <n v="651"/>
  </r>
  <r>
    <x v="2"/>
    <x v="16"/>
    <x v="15"/>
    <x v="50"/>
    <x v="51"/>
    <x v="3"/>
    <x v="1"/>
    <x v="744"/>
    <x v="154"/>
    <x v="165"/>
    <x v="27"/>
    <x v="570"/>
    <x v="4"/>
    <x v="2"/>
    <n v="375"/>
    <n v="375"/>
    <n v="348.75"/>
    <n v="348.75"/>
  </r>
  <r>
    <x v="2"/>
    <x v="16"/>
    <x v="15"/>
    <x v="51"/>
    <x v="52"/>
    <x v="3"/>
    <x v="0"/>
    <x v="745"/>
    <x v="156"/>
    <x v="167"/>
    <x v="23"/>
    <x v="571"/>
    <x v="0"/>
    <x v="0"/>
    <m/>
    <m/>
    <m/>
    <m/>
  </r>
  <r>
    <x v="2"/>
    <x v="16"/>
    <x v="15"/>
    <x v="51"/>
    <x v="52"/>
    <x v="3"/>
    <x v="1"/>
    <x v="746"/>
    <x v="154"/>
    <x v="165"/>
    <x v="28"/>
    <x v="572"/>
    <x v="4"/>
    <x v="8"/>
    <n v="1500"/>
    <n v="1500"/>
    <n v="1395"/>
    <n v="1395"/>
  </r>
  <r>
    <x v="2"/>
    <x v="16"/>
    <x v="15"/>
    <x v="51"/>
    <x v="52"/>
    <x v="3"/>
    <x v="1"/>
    <x v="747"/>
    <x v="156"/>
    <x v="167"/>
    <x v="31"/>
    <x v="573"/>
    <x v="4"/>
    <x v="8"/>
    <n v="1500"/>
    <n v="1500"/>
    <n v="1395"/>
    <n v="1395"/>
  </r>
  <r>
    <x v="2"/>
    <x v="16"/>
    <x v="15"/>
    <x v="51"/>
    <x v="52"/>
    <x v="3"/>
    <x v="1"/>
    <x v="748"/>
    <x v="154"/>
    <x v="165"/>
    <x v="36"/>
    <x v="574"/>
    <x v="4"/>
    <x v="2"/>
    <n v="310"/>
    <n v="310"/>
    <n v="288.3"/>
    <n v="288.3"/>
  </r>
  <r>
    <x v="2"/>
    <x v="16"/>
    <x v="15"/>
    <x v="52"/>
    <x v="53"/>
    <x v="3"/>
    <x v="0"/>
    <x v="749"/>
    <x v="157"/>
    <x v="168"/>
    <x v="23"/>
    <x v="575"/>
    <x v="0"/>
    <x v="0"/>
    <m/>
    <m/>
    <m/>
    <m/>
  </r>
  <r>
    <x v="2"/>
    <x v="16"/>
    <x v="15"/>
    <x v="52"/>
    <x v="53"/>
    <x v="3"/>
    <x v="0"/>
    <x v="750"/>
    <x v="158"/>
    <x v="169"/>
    <x v="23"/>
    <x v="576"/>
    <x v="0"/>
    <x v="0"/>
    <m/>
    <m/>
    <m/>
    <m/>
  </r>
  <r>
    <x v="2"/>
    <x v="16"/>
    <x v="15"/>
    <x v="52"/>
    <x v="53"/>
    <x v="3"/>
    <x v="0"/>
    <x v="751"/>
    <x v="159"/>
    <x v="170"/>
    <x v="23"/>
    <x v="577"/>
    <x v="0"/>
    <x v="0"/>
    <m/>
    <m/>
    <m/>
    <m/>
  </r>
  <r>
    <x v="2"/>
    <x v="16"/>
    <x v="15"/>
    <x v="52"/>
    <x v="53"/>
    <x v="3"/>
    <x v="1"/>
    <x v="752"/>
    <x v="158"/>
    <x v="169"/>
    <x v="32"/>
    <x v="578"/>
    <x v="120"/>
    <x v="7"/>
    <n v="13"/>
    <n v="2171"/>
    <n v="12.09"/>
    <n v="2019.03"/>
  </r>
  <r>
    <x v="2"/>
    <x v="16"/>
    <x v="15"/>
    <x v="52"/>
    <x v="53"/>
    <x v="3"/>
    <x v="1"/>
    <x v="753"/>
    <x v="159"/>
    <x v="170"/>
    <x v="33"/>
    <x v="510"/>
    <x v="121"/>
    <x v="7"/>
    <n v="15"/>
    <n v="7125"/>
    <n v="13.950000000000001"/>
    <n v="6626.2500000000009"/>
  </r>
  <r>
    <x v="2"/>
    <x v="16"/>
    <x v="15"/>
    <x v="52"/>
    <x v="53"/>
    <x v="3"/>
    <x v="1"/>
    <x v="754"/>
    <x v="158"/>
    <x v="169"/>
    <x v="34"/>
    <x v="579"/>
    <x v="122"/>
    <x v="7"/>
    <n v="18"/>
    <n v="1746"/>
    <n v="16.740000000000002"/>
    <n v="1623.7800000000002"/>
  </r>
  <r>
    <x v="2"/>
    <x v="16"/>
    <x v="15"/>
    <x v="52"/>
    <x v="53"/>
    <x v="3"/>
    <x v="1"/>
    <x v="755"/>
    <x v="159"/>
    <x v="170"/>
    <x v="37"/>
    <x v="580"/>
    <x v="123"/>
    <x v="7"/>
    <n v="20"/>
    <n v="5300"/>
    <n v="18.600000000000001"/>
    <n v="4929"/>
  </r>
  <r>
    <x v="2"/>
    <x v="16"/>
    <x v="15"/>
    <x v="52"/>
    <x v="53"/>
    <x v="3"/>
    <x v="1"/>
    <x v="756"/>
    <x v="158"/>
    <x v="169"/>
    <x v="48"/>
    <x v="514"/>
    <x v="113"/>
    <x v="7"/>
    <n v="25"/>
    <n v="1375"/>
    <n v="23.25"/>
    <n v="1278.75"/>
  </r>
  <r>
    <x v="2"/>
    <x v="16"/>
    <x v="15"/>
    <x v="52"/>
    <x v="53"/>
    <x v="3"/>
    <x v="0"/>
    <x v="757"/>
    <x v="160"/>
    <x v="171"/>
    <x v="23"/>
    <x v="581"/>
    <x v="0"/>
    <x v="0"/>
    <m/>
    <m/>
    <m/>
    <m/>
  </r>
  <r>
    <x v="2"/>
    <x v="16"/>
    <x v="15"/>
    <x v="52"/>
    <x v="53"/>
    <x v="3"/>
    <x v="0"/>
    <x v="758"/>
    <x v="161"/>
    <x v="172"/>
    <x v="23"/>
    <x v="582"/>
    <x v="0"/>
    <x v="0"/>
    <m/>
    <m/>
    <m/>
    <m/>
  </r>
  <r>
    <x v="2"/>
    <x v="16"/>
    <x v="15"/>
    <x v="52"/>
    <x v="53"/>
    <x v="3"/>
    <x v="1"/>
    <x v="759"/>
    <x v="160"/>
    <x v="171"/>
    <x v="25"/>
    <x v="514"/>
    <x v="124"/>
    <x v="7"/>
    <n v="35"/>
    <n v="6475"/>
    <n v="32.550000000000004"/>
    <n v="6021.7500000000009"/>
  </r>
  <r>
    <x v="2"/>
    <x v="16"/>
    <x v="15"/>
    <x v="52"/>
    <x v="53"/>
    <x v="3"/>
    <x v="0"/>
    <x v="760"/>
    <x v="162"/>
    <x v="173"/>
    <x v="23"/>
    <x v="583"/>
    <x v="0"/>
    <x v="0"/>
    <m/>
    <m/>
    <m/>
    <m/>
  </r>
  <r>
    <x v="2"/>
    <x v="16"/>
    <x v="15"/>
    <x v="52"/>
    <x v="53"/>
    <x v="3"/>
    <x v="1"/>
    <x v="761"/>
    <x v="160"/>
    <x v="171"/>
    <x v="26"/>
    <x v="584"/>
    <x v="15"/>
    <x v="4"/>
    <n v="175"/>
    <n v="875"/>
    <n v="162.75"/>
    <n v="813.75"/>
  </r>
  <r>
    <x v="2"/>
    <x v="16"/>
    <x v="15"/>
    <x v="52"/>
    <x v="53"/>
    <x v="3"/>
    <x v="0"/>
    <x v="762"/>
    <x v="163"/>
    <x v="174"/>
    <x v="23"/>
    <x v="585"/>
    <x v="0"/>
    <x v="0"/>
    <m/>
    <m/>
    <m/>
    <m/>
  </r>
  <r>
    <x v="2"/>
    <x v="16"/>
    <x v="15"/>
    <x v="52"/>
    <x v="53"/>
    <x v="3"/>
    <x v="0"/>
    <x v="763"/>
    <x v="164"/>
    <x v="175"/>
    <x v="23"/>
    <x v="586"/>
    <x v="0"/>
    <x v="0"/>
    <m/>
    <m/>
    <m/>
    <m/>
  </r>
  <r>
    <x v="2"/>
    <x v="16"/>
    <x v="15"/>
    <x v="52"/>
    <x v="53"/>
    <x v="3"/>
    <x v="1"/>
    <x v="764"/>
    <x v="163"/>
    <x v="174"/>
    <x v="27"/>
    <x v="510"/>
    <x v="80"/>
    <x v="7"/>
    <n v="30"/>
    <n v="450"/>
    <n v="27.900000000000002"/>
    <n v="418.50000000000006"/>
  </r>
  <r>
    <x v="2"/>
    <x v="16"/>
    <x v="15"/>
    <x v="52"/>
    <x v="53"/>
    <x v="3"/>
    <x v="0"/>
    <x v="765"/>
    <x v="165"/>
    <x v="176"/>
    <x v="23"/>
    <x v="587"/>
    <x v="0"/>
    <x v="0"/>
    <m/>
    <m/>
    <m/>
    <m/>
  </r>
  <r>
    <x v="2"/>
    <x v="16"/>
    <x v="15"/>
    <x v="52"/>
    <x v="53"/>
    <x v="3"/>
    <x v="0"/>
    <x v="766"/>
    <x v="161"/>
    <x v="172"/>
    <x v="23"/>
    <x v="582"/>
    <x v="0"/>
    <x v="0"/>
    <m/>
    <m/>
    <m/>
    <m/>
  </r>
  <r>
    <x v="2"/>
    <x v="16"/>
    <x v="15"/>
    <x v="52"/>
    <x v="53"/>
    <x v="3"/>
    <x v="1"/>
    <x v="767"/>
    <x v="165"/>
    <x v="176"/>
    <x v="28"/>
    <x v="510"/>
    <x v="125"/>
    <x v="7"/>
    <n v="15"/>
    <n v="1140"/>
    <n v="13.950000000000001"/>
    <n v="1060.2"/>
  </r>
  <r>
    <x v="2"/>
    <x v="16"/>
    <x v="15"/>
    <x v="52"/>
    <x v="53"/>
    <x v="3"/>
    <x v="1"/>
    <x v="768"/>
    <x v="161"/>
    <x v="172"/>
    <x v="31"/>
    <x v="512"/>
    <x v="126"/>
    <x v="7"/>
    <n v="20"/>
    <n v="1620"/>
    <n v="18.600000000000001"/>
    <n v="1506.6000000000001"/>
  </r>
  <r>
    <x v="2"/>
    <x v="16"/>
    <x v="15"/>
    <x v="52"/>
    <x v="53"/>
    <x v="3"/>
    <x v="1"/>
    <x v="769"/>
    <x v="165"/>
    <x v="176"/>
    <x v="36"/>
    <x v="580"/>
    <x v="12"/>
    <x v="7"/>
    <n v="25"/>
    <n v="475"/>
    <n v="23.25"/>
    <n v="441.75"/>
  </r>
  <r>
    <x v="2"/>
    <x v="16"/>
    <x v="15"/>
    <x v="53"/>
    <x v="54"/>
    <x v="3"/>
    <x v="0"/>
    <x v="770"/>
    <x v="166"/>
    <x v="177"/>
    <x v="23"/>
    <x v="588"/>
    <x v="0"/>
    <x v="0"/>
    <m/>
    <m/>
    <m/>
    <m/>
  </r>
  <r>
    <x v="2"/>
    <x v="16"/>
    <x v="15"/>
    <x v="53"/>
    <x v="54"/>
    <x v="3"/>
    <x v="0"/>
    <x v="771"/>
    <x v="167"/>
    <x v="178"/>
    <x v="23"/>
    <x v="589"/>
    <x v="0"/>
    <x v="0"/>
    <m/>
    <m/>
    <m/>
    <m/>
  </r>
  <r>
    <x v="2"/>
    <x v="16"/>
    <x v="15"/>
    <x v="53"/>
    <x v="54"/>
    <x v="3"/>
    <x v="1"/>
    <x v="772"/>
    <x v="166"/>
    <x v="177"/>
    <x v="32"/>
    <x v="590"/>
    <x v="60"/>
    <x v="4"/>
    <n v="70"/>
    <n v="1260"/>
    <n v="65.100000000000009"/>
    <n v="1171.8000000000002"/>
  </r>
  <r>
    <x v="2"/>
    <x v="16"/>
    <x v="15"/>
    <x v="53"/>
    <x v="54"/>
    <x v="3"/>
    <x v="1"/>
    <x v="773"/>
    <x v="167"/>
    <x v="178"/>
    <x v="33"/>
    <x v="591"/>
    <x v="19"/>
    <x v="4"/>
    <m/>
    <n v="0"/>
    <n v="0"/>
    <n v="0"/>
  </r>
  <r>
    <x v="2"/>
    <x v="16"/>
    <x v="15"/>
    <x v="53"/>
    <x v="54"/>
    <x v="3"/>
    <x v="0"/>
    <x v="774"/>
    <x v="168"/>
    <x v="179"/>
    <x v="23"/>
    <x v="592"/>
    <x v="0"/>
    <x v="0"/>
    <m/>
    <m/>
    <m/>
    <m/>
  </r>
  <r>
    <x v="2"/>
    <x v="16"/>
    <x v="15"/>
    <x v="53"/>
    <x v="54"/>
    <x v="3"/>
    <x v="1"/>
    <x v="775"/>
    <x v="167"/>
    <x v="178"/>
    <x v="33"/>
    <x v="593"/>
    <x v="15"/>
    <x v="4"/>
    <m/>
    <n v="0"/>
    <n v="0"/>
    <n v="0"/>
  </r>
  <r>
    <x v="2"/>
    <x v="16"/>
    <x v="15"/>
    <x v="53"/>
    <x v="54"/>
    <x v="3"/>
    <x v="1"/>
    <x v="776"/>
    <x v="168"/>
    <x v="179"/>
    <x v="33"/>
    <x v="594"/>
    <x v="10"/>
    <x v="4"/>
    <n v="70"/>
    <n v="280"/>
    <n v="65.100000000000009"/>
    <n v="260.40000000000003"/>
  </r>
  <r>
    <x v="2"/>
    <x v="16"/>
    <x v="15"/>
    <x v="53"/>
    <x v="54"/>
    <x v="3"/>
    <x v="1"/>
    <x v="777"/>
    <x v="167"/>
    <x v="178"/>
    <x v="25"/>
    <x v="595"/>
    <x v="4"/>
    <x v="2"/>
    <n v="250"/>
    <n v="250"/>
    <n v="232.5"/>
    <n v="232.5"/>
  </r>
  <r>
    <x v="2"/>
    <x v="16"/>
    <x v="15"/>
    <x v="53"/>
    <x v="54"/>
    <x v="3"/>
    <x v="0"/>
    <x v="778"/>
    <x v="169"/>
    <x v="180"/>
    <x v="23"/>
    <x v="596"/>
    <x v="0"/>
    <x v="0"/>
    <m/>
    <m/>
    <m/>
    <m/>
  </r>
  <r>
    <x v="2"/>
    <x v="16"/>
    <x v="15"/>
    <x v="53"/>
    <x v="54"/>
    <x v="3"/>
    <x v="1"/>
    <x v="779"/>
    <x v="167"/>
    <x v="178"/>
    <x v="26"/>
    <x v="597"/>
    <x v="14"/>
    <x v="4"/>
    <n v="100"/>
    <n v="1000"/>
    <n v="93"/>
    <n v="930"/>
  </r>
  <r>
    <x v="2"/>
    <x v="16"/>
    <x v="15"/>
    <x v="53"/>
    <x v="54"/>
    <x v="3"/>
    <x v="1"/>
    <x v="780"/>
    <x v="169"/>
    <x v="180"/>
    <x v="27"/>
    <x v="598"/>
    <x v="10"/>
    <x v="4"/>
    <n v="175"/>
    <n v="700"/>
    <n v="162.75"/>
    <n v="651"/>
  </r>
  <r>
    <x v="2"/>
    <x v="16"/>
    <x v="15"/>
    <x v="53"/>
    <x v="54"/>
    <x v="3"/>
    <x v="0"/>
    <x v="781"/>
    <x v="170"/>
    <x v="181"/>
    <x v="23"/>
    <x v="599"/>
    <x v="0"/>
    <x v="0"/>
    <m/>
    <m/>
    <m/>
    <m/>
  </r>
  <r>
    <x v="2"/>
    <x v="16"/>
    <x v="15"/>
    <x v="53"/>
    <x v="54"/>
    <x v="3"/>
    <x v="1"/>
    <x v="782"/>
    <x v="169"/>
    <x v="180"/>
    <x v="28"/>
    <x v="600"/>
    <x v="19"/>
    <x v="4"/>
    <n v="70"/>
    <n v="420"/>
    <n v="65.100000000000009"/>
    <n v="390.6"/>
  </r>
  <r>
    <x v="2"/>
    <x v="16"/>
    <x v="15"/>
    <x v="53"/>
    <x v="54"/>
    <x v="3"/>
    <x v="0"/>
    <x v="783"/>
    <x v="171"/>
    <x v="182"/>
    <x v="23"/>
    <x v="601"/>
    <x v="0"/>
    <x v="0"/>
    <m/>
    <m/>
    <m/>
    <m/>
  </r>
  <r>
    <x v="2"/>
    <x v="16"/>
    <x v="15"/>
    <x v="53"/>
    <x v="54"/>
    <x v="3"/>
    <x v="1"/>
    <x v="784"/>
    <x v="169"/>
    <x v="180"/>
    <x v="31"/>
    <x v="602"/>
    <x v="45"/>
    <x v="4"/>
    <n v="70"/>
    <n v="490"/>
    <n v="65.100000000000009"/>
    <n v="455.70000000000005"/>
  </r>
  <r>
    <x v="2"/>
    <x v="16"/>
    <x v="15"/>
    <x v="54"/>
    <x v="55"/>
    <x v="3"/>
    <x v="0"/>
    <x v="785"/>
    <x v="172"/>
    <x v="183"/>
    <x v="23"/>
    <x v="603"/>
    <x v="0"/>
    <x v="0"/>
    <m/>
    <m/>
    <m/>
    <m/>
  </r>
  <r>
    <x v="2"/>
    <x v="16"/>
    <x v="15"/>
    <x v="54"/>
    <x v="55"/>
    <x v="3"/>
    <x v="0"/>
    <x v="786"/>
    <x v="173"/>
    <x v="184"/>
    <x v="23"/>
    <x v="604"/>
    <x v="0"/>
    <x v="0"/>
    <m/>
    <m/>
    <m/>
    <m/>
  </r>
  <r>
    <x v="2"/>
    <x v="16"/>
    <x v="15"/>
    <x v="54"/>
    <x v="55"/>
    <x v="3"/>
    <x v="1"/>
    <x v="787"/>
    <x v="172"/>
    <x v="183"/>
    <x v="36"/>
    <x v="605"/>
    <x v="4"/>
    <x v="8"/>
    <n v="1000"/>
    <n v="1000"/>
    <n v="930"/>
    <n v="930"/>
  </r>
  <r>
    <x v="2"/>
    <x v="16"/>
    <x v="15"/>
    <x v="54"/>
    <x v="55"/>
    <x v="3"/>
    <x v="1"/>
    <x v="788"/>
    <x v="173"/>
    <x v="184"/>
    <x v="32"/>
    <x v="606"/>
    <x v="4"/>
    <x v="2"/>
    <n v="310"/>
    <n v="310"/>
    <n v="288.3"/>
    <n v="288.3"/>
  </r>
  <r>
    <x v="2"/>
    <x v="16"/>
    <x v="15"/>
    <x v="55"/>
    <x v="56"/>
    <x v="3"/>
    <x v="0"/>
    <x v="789"/>
    <x v="174"/>
    <x v="185"/>
    <x v="23"/>
    <x v="607"/>
    <x v="0"/>
    <x v="0"/>
    <m/>
    <m/>
    <m/>
    <m/>
  </r>
  <r>
    <x v="2"/>
    <x v="16"/>
    <x v="15"/>
    <x v="55"/>
    <x v="56"/>
    <x v="3"/>
    <x v="1"/>
    <x v="790"/>
    <x v="173"/>
    <x v="184"/>
    <x v="33"/>
    <x v="608"/>
    <x v="4"/>
    <x v="4"/>
    <n v="510"/>
    <n v="510"/>
    <n v="474.3"/>
    <n v="474.3"/>
  </r>
  <r>
    <x v="2"/>
    <x v="16"/>
    <x v="15"/>
    <x v="56"/>
    <x v="57"/>
    <x v="3"/>
    <x v="0"/>
    <x v="791"/>
    <x v="175"/>
    <x v="186"/>
    <x v="23"/>
    <x v="609"/>
    <x v="0"/>
    <x v="0"/>
    <m/>
    <m/>
    <m/>
    <m/>
  </r>
  <r>
    <x v="2"/>
    <x v="16"/>
    <x v="15"/>
    <x v="56"/>
    <x v="57"/>
    <x v="3"/>
    <x v="0"/>
    <x v="792"/>
    <x v="176"/>
    <x v="187"/>
    <x v="23"/>
    <x v="610"/>
    <x v="0"/>
    <x v="0"/>
    <m/>
    <m/>
    <m/>
    <m/>
  </r>
  <r>
    <x v="2"/>
    <x v="16"/>
    <x v="15"/>
    <x v="56"/>
    <x v="57"/>
    <x v="3"/>
    <x v="1"/>
    <x v="793"/>
    <x v="175"/>
    <x v="186"/>
    <x v="34"/>
    <x v="611"/>
    <x v="25"/>
    <x v="4"/>
    <m/>
    <n v="0"/>
    <n v="0"/>
    <n v="0"/>
  </r>
  <r>
    <x v="2"/>
    <x v="16"/>
    <x v="15"/>
    <x v="56"/>
    <x v="57"/>
    <x v="3"/>
    <x v="1"/>
    <x v="794"/>
    <x v="176"/>
    <x v="187"/>
    <x v="37"/>
    <x v="612"/>
    <x v="25"/>
    <x v="4"/>
    <m/>
    <n v="0"/>
    <n v="0"/>
    <n v="0"/>
  </r>
  <r>
    <x v="2"/>
    <x v="16"/>
    <x v="15"/>
    <x v="56"/>
    <x v="57"/>
    <x v="3"/>
    <x v="1"/>
    <x v="795"/>
    <x v="175"/>
    <x v="186"/>
    <x v="34"/>
    <x v="613"/>
    <x v="14"/>
    <x v="4"/>
    <n v="85"/>
    <n v="850"/>
    <n v="79.05"/>
    <n v="790.5"/>
  </r>
  <r>
    <x v="2"/>
    <x v="16"/>
    <x v="15"/>
    <x v="57"/>
    <x v="58"/>
    <x v="3"/>
    <x v="0"/>
    <x v="796"/>
    <x v="177"/>
    <x v="188"/>
    <x v="23"/>
    <x v="614"/>
    <x v="0"/>
    <x v="0"/>
    <m/>
    <m/>
    <m/>
    <m/>
  </r>
  <r>
    <x v="2"/>
    <x v="16"/>
    <x v="15"/>
    <x v="57"/>
    <x v="58"/>
    <x v="3"/>
    <x v="0"/>
    <x v="797"/>
    <x v="178"/>
    <x v="189"/>
    <x v="23"/>
    <x v="615"/>
    <x v="0"/>
    <x v="0"/>
    <m/>
    <m/>
    <m/>
    <m/>
  </r>
  <r>
    <x v="2"/>
    <x v="16"/>
    <x v="15"/>
    <x v="57"/>
    <x v="58"/>
    <x v="3"/>
    <x v="1"/>
    <x v="798"/>
    <x v="177"/>
    <x v="188"/>
    <x v="25"/>
    <x v="616"/>
    <x v="11"/>
    <x v="4"/>
    <n v="240"/>
    <n v="1920"/>
    <n v="223.20000000000002"/>
    <n v="1785.6000000000001"/>
  </r>
  <r>
    <x v="2"/>
    <x v="16"/>
    <x v="15"/>
    <x v="57"/>
    <x v="58"/>
    <x v="3"/>
    <x v="1"/>
    <x v="799"/>
    <x v="178"/>
    <x v="189"/>
    <x v="26"/>
    <x v="617"/>
    <x v="4"/>
    <x v="4"/>
    <n v="300"/>
    <n v="300"/>
    <n v="279"/>
    <n v="279"/>
  </r>
  <r>
    <x v="2"/>
    <x v="16"/>
    <x v="15"/>
    <x v="57"/>
    <x v="58"/>
    <x v="3"/>
    <x v="0"/>
    <x v="800"/>
    <x v="179"/>
    <x v="190"/>
    <x v="23"/>
    <x v="618"/>
    <x v="0"/>
    <x v="0"/>
    <m/>
    <m/>
    <m/>
    <m/>
  </r>
  <r>
    <x v="2"/>
    <x v="16"/>
    <x v="15"/>
    <x v="57"/>
    <x v="58"/>
    <x v="3"/>
    <x v="1"/>
    <x v="801"/>
    <x v="178"/>
    <x v="189"/>
    <x v="27"/>
    <x v="619"/>
    <x v="45"/>
    <x v="4"/>
    <n v="360"/>
    <n v="2520"/>
    <n v="334.8"/>
    <n v="2343.6"/>
  </r>
  <r>
    <x v="2"/>
    <x v="16"/>
    <x v="15"/>
    <x v="57"/>
    <x v="58"/>
    <x v="3"/>
    <x v="1"/>
    <x v="802"/>
    <x v="179"/>
    <x v="190"/>
    <x v="28"/>
    <x v="620"/>
    <x v="4"/>
    <x v="4"/>
    <m/>
    <n v="0"/>
    <n v="0"/>
    <n v="0"/>
  </r>
  <r>
    <x v="2"/>
    <x v="16"/>
    <x v="15"/>
    <x v="57"/>
    <x v="58"/>
    <x v="3"/>
    <x v="0"/>
    <x v="803"/>
    <x v="180"/>
    <x v="191"/>
    <x v="23"/>
    <x v="621"/>
    <x v="0"/>
    <x v="0"/>
    <m/>
    <m/>
    <m/>
    <m/>
  </r>
  <r>
    <x v="2"/>
    <x v="16"/>
    <x v="15"/>
    <x v="57"/>
    <x v="58"/>
    <x v="3"/>
    <x v="1"/>
    <x v="804"/>
    <x v="179"/>
    <x v="190"/>
    <x v="31"/>
    <x v="622"/>
    <x v="19"/>
    <x v="4"/>
    <m/>
    <n v="0"/>
    <n v="0"/>
    <n v="0"/>
  </r>
  <r>
    <x v="2"/>
    <x v="16"/>
    <x v="15"/>
    <x v="57"/>
    <x v="58"/>
    <x v="3"/>
    <x v="0"/>
    <x v="805"/>
    <x v="181"/>
    <x v="192"/>
    <x v="23"/>
    <x v="623"/>
    <x v="0"/>
    <x v="0"/>
    <m/>
    <m/>
    <m/>
    <m/>
  </r>
  <r>
    <x v="2"/>
    <x v="16"/>
    <x v="15"/>
    <x v="57"/>
    <x v="58"/>
    <x v="3"/>
    <x v="1"/>
    <x v="806"/>
    <x v="179"/>
    <x v="190"/>
    <x v="28"/>
    <x v="624"/>
    <x v="19"/>
    <x v="4"/>
    <n v="440"/>
    <n v="2640"/>
    <n v="409.20000000000005"/>
    <n v="2455.2000000000003"/>
  </r>
  <r>
    <x v="2"/>
    <x v="16"/>
    <x v="15"/>
    <x v="57"/>
    <x v="58"/>
    <x v="3"/>
    <x v="0"/>
    <x v="807"/>
    <x v="182"/>
    <x v="193"/>
    <x v="23"/>
    <x v="625"/>
    <x v="0"/>
    <x v="0"/>
    <m/>
    <m/>
    <m/>
    <m/>
  </r>
  <r>
    <x v="2"/>
    <x v="16"/>
    <x v="15"/>
    <x v="57"/>
    <x v="58"/>
    <x v="3"/>
    <x v="1"/>
    <x v="808"/>
    <x v="179"/>
    <x v="190"/>
    <x v="31"/>
    <x v="626"/>
    <x v="4"/>
    <x v="4"/>
    <n v="175"/>
    <n v="175"/>
    <n v="162.75"/>
    <n v="162.75"/>
  </r>
  <r>
    <x v="2"/>
    <x v="16"/>
    <x v="15"/>
    <x v="57"/>
    <x v="58"/>
    <x v="3"/>
    <x v="1"/>
    <x v="809"/>
    <x v="182"/>
    <x v="193"/>
    <x v="36"/>
    <x v="627"/>
    <x v="67"/>
    <x v="4"/>
    <n v="150"/>
    <n v="1350"/>
    <n v="139.5"/>
    <n v="1255.5"/>
  </r>
  <r>
    <x v="2"/>
    <x v="16"/>
    <x v="15"/>
    <x v="57"/>
    <x v="58"/>
    <x v="3"/>
    <x v="1"/>
    <x v="810"/>
    <x v="179"/>
    <x v="190"/>
    <x v="34"/>
    <x v="628"/>
    <x v="4"/>
    <x v="4"/>
    <m/>
    <n v="0"/>
    <n v="0"/>
    <n v="0"/>
  </r>
  <r>
    <x v="2"/>
    <x v="16"/>
    <x v="15"/>
    <x v="57"/>
    <x v="58"/>
    <x v="3"/>
    <x v="0"/>
    <x v="811"/>
    <x v="182"/>
    <x v="193"/>
    <x v="66"/>
    <x v="0"/>
    <x v="0"/>
    <x v="0"/>
    <m/>
    <m/>
    <m/>
    <m/>
  </r>
  <r>
    <x v="2"/>
    <x v="16"/>
    <x v="15"/>
    <x v="2"/>
    <x v="2"/>
    <x v="0"/>
    <x v="2"/>
    <x v="812"/>
    <x v="179"/>
    <x v="190"/>
    <x v="30"/>
    <x v="0"/>
    <x v="0"/>
    <x v="0"/>
    <s v="J.D"/>
    <n v="95927"/>
    <m/>
    <m/>
  </r>
  <r>
    <x v="2"/>
    <x v="17"/>
    <x v="16"/>
    <x v="58"/>
    <x v="59"/>
    <x v="3"/>
    <x v="0"/>
    <x v="813"/>
    <x v="182"/>
    <x v="193"/>
    <x v="67"/>
    <x v="0"/>
    <x v="0"/>
    <x v="0"/>
    <m/>
    <m/>
    <m/>
    <m/>
  </r>
  <r>
    <x v="2"/>
    <x v="17"/>
    <x v="16"/>
    <x v="58"/>
    <x v="59"/>
    <x v="3"/>
    <x v="0"/>
    <x v="814"/>
    <x v="179"/>
    <x v="190"/>
    <x v="68"/>
    <x v="0"/>
    <x v="0"/>
    <x v="0"/>
    <m/>
    <m/>
    <m/>
    <m/>
  </r>
  <r>
    <x v="2"/>
    <x v="17"/>
    <x v="16"/>
    <x v="58"/>
    <x v="59"/>
    <x v="3"/>
    <x v="0"/>
    <x v="815"/>
    <x v="182"/>
    <x v="193"/>
    <x v="24"/>
    <x v="31"/>
    <x v="3"/>
    <x v="1"/>
    <s v="Rate"/>
    <s v="Amount"/>
    <m/>
    <m/>
  </r>
  <r>
    <x v="2"/>
    <x v="17"/>
    <x v="16"/>
    <x v="58"/>
    <x v="59"/>
    <x v="3"/>
    <x v="0"/>
    <x v="816"/>
    <x v="179"/>
    <x v="190"/>
    <x v="23"/>
    <x v="0"/>
    <x v="0"/>
    <x v="0"/>
    <m/>
    <s v="J.D"/>
    <m/>
    <m/>
  </r>
  <r>
    <x v="2"/>
    <x v="17"/>
    <x v="16"/>
    <x v="58"/>
    <x v="59"/>
    <x v="3"/>
    <x v="0"/>
    <x v="817"/>
    <x v="183"/>
    <x v="194"/>
    <x v="23"/>
    <x v="629"/>
    <x v="0"/>
    <x v="0"/>
    <m/>
    <m/>
    <m/>
    <m/>
  </r>
  <r>
    <x v="2"/>
    <x v="17"/>
    <x v="16"/>
    <x v="58"/>
    <x v="59"/>
    <x v="3"/>
    <x v="0"/>
    <x v="818"/>
    <x v="184"/>
    <x v="195"/>
    <x v="23"/>
    <x v="630"/>
    <x v="0"/>
    <x v="0"/>
    <m/>
    <m/>
    <m/>
    <m/>
  </r>
  <r>
    <x v="2"/>
    <x v="17"/>
    <x v="16"/>
    <x v="58"/>
    <x v="59"/>
    <x v="3"/>
    <x v="0"/>
    <x v="819"/>
    <x v="185"/>
    <x v="196"/>
    <x v="23"/>
    <x v="631"/>
    <x v="0"/>
    <x v="0"/>
    <m/>
    <m/>
    <m/>
    <m/>
  </r>
  <r>
    <x v="2"/>
    <x v="17"/>
    <x v="16"/>
    <x v="58"/>
    <x v="59"/>
    <x v="3"/>
    <x v="1"/>
    <x v="820"/>
    <x v="184"/>
    <x v="195"/>
    <x v="25"/>
    <x v="632"/>
    <x v="35"/>
    <x v="3"/>
    <n v="70"/>
    <n v="4900"/>
    <n v="65.100000000000009"/>
    <n v="4557.0000000000009"/>
  </r>
  <r>
    <x v="2"/>
    <x v="17"/>
    <x v="16"/>
    <x v="58"/>
    <x v="59"/>
    <x v="3"/>
    <x v="0"/>
    <x v="821"/>
    <x v="186"/>
    <x v="197"/>
    <x v="23"/>
    <x v="633"/>
    <x v="0"/>
    <x v="0"/>
    <m/>
    <m/>
    <m/>
    <m/>
  </r>
  <r>
    <x v="2"/>
    <x v="17"/>
    <x v="16"/>
    <x v="58"/>
    <x v="59"/>
    <x v="3"/>
    <x v="1"/>
    <x v="822"/>
    <x v="184"/>
    <x v="195"/>
    <x v="26"/>
    <x v="632"/>
    <x v="22"/>
    <x v="3"/>
    <n v="80"/>
    <n v="4000"/>
    <n v="74.400000000000006"/>
    <n v="3720.0000000000005"/>
  </r>
  <r>
    <x v="2"/>
    <x v="17"/>
    <x v="16"/>
    <x v="58"/>
    <x v="59"/>
    <x v="3"/>
    <x v="0"/>
    <x v="823"/>
    <x v="187"/>
    <x v="198"/>
    <x v="23"/>
    <x v="634"/>
    <x v="0"/>
    <x v="0"/>
    <m/>
    <m/>
    <m/>
    <m/>
  </r>
  <r>
    <x v="2"/>
    <x v="17"/>
    <x v="16"/>
    <x v="58"/>
    <x v="59"/>
    <x v="3"/>
    <x v="1"/>
    <x v="824"/>
    <x v="184"/>
    <x v="195"/>
    <x v="27"/>
    <x v="635"/>
    <x v="127"/>
    <x v="3"/>
    <m/>
    <n v="0"/>
    <n v="0"/>
    <n v="0"/>
  </r>
  <r>
    <x v="2"/>
    <x v="17"/>
    <x v="16"/>
    <x v="58"/>
    <x v="59"/>
    <x v="3"/>
    <x v="0"/>
    <x v="825"/>
    <x v="188"/>
    <x v="196"/>
    <x v="23"/>
    <x v="636"/>
    <x v="0"/>
    <x v="0"/>
    <m/>
    <m/>
    <m/>
    <m/>
  </r>
  <r>
    <x v="2"/>
    <x v="17"/>
    <x v="16"/>
    <x v="58"/>
    <x v="59"/>
    <x v="3"/>
    <x v="0"/>
    <x v="826"/>
    <x v="188"/>
    <x v="196"/>
    <x v="23"/>
    <x v="631"/>
    <x v="0"/>
    <x v="0"/>
    <m/>
    <m/>
    <m/>
    <m/>
  </r>
  <r>
    <x v="2"/>
    <x v="17"/>
    <x v="16"/>
    <x v="58"/>
    <x v="59"/>
    <x v="3"/>
    <x v="1"/>
    <x v="827"/>
    <x v="188"/>
    <x v="196"/>
    <x v="28"/>
    <x v="637"/>
    <x v="97"/>
    <x v="3"/>
    <m/>
    <n v="0"/>
    <n v="0"/>
    <n v="0"/>
  </r>
  <r>
    <x v="2"/>
    <x v="17"/>
    <x v="16"/>
    <x v="58"/>
    <x v="59"/>
    <x v="3"/>
    <x v="0"/>
    <x v="828"/>
    <x v="189"/>
    <x v="199"/>
    <x v="23"/>
    <x v="638"/>
    <x v="0"/>
    <x v="0"/>
    <m/>
    <m/>
    <m/>
    <m/>
  </r>
  <r>
    <x v="2"/>
    <x v="17"/>
    <x v="16"/>
    <x v="58"/>
    <x v="59"/>
    <x v="3"/>
    <x v="0"/>
    <x v="829"/>
    <x v="189"/>
    <x v="199"/>
    <x v="23"/>
    <x v="639"/>
    <x v="0"/>
    <x v="0"/>
    <m/>
    <m/>
    <m/>
    <m/>
  </r>
  <r>
    <x v="2"/>
    <x v="17"/>
    <x v="16"/>
    <x v="58"/>
    <x v="59"/>
    <x v="3"/>
    <x v="1"/>
    <x v="830"/>
    <x v="189"/>
    <x v="199"/>
    <x v="31"/>
    <x v="640"/>
    <x v="21"/>
    <x v="3"/>
    <m/>
    <n v="0"/>
    <n v="0"/>
    <n v="0"/>
  </r>
  <r>
    <x v="2"/>
    <x v="17"/>
    <x v="16"/>
    <x v="59"/>
    <x v="60"/>
    <x v="3"/>
    <x v="0"/>
    <x v="831"/>
    <x v="190"/>
    <x v="200"/>
    <x v="23"/>
    <x v="641"/>
    <x v="0"/>
    <x v="0"/>
    <m/>
    <m/>
    <m/>
    <m/>
  </r>
  <r>
    <x v="2"/>
    <x v="17"/>
    <x v="16"/>
    <x v="59"/>
    <x v="60"/>
    <x v="3"/>
    <x v="0"/>
    <x v="832"/>
    <x v="191"/>
    <x v="201"/>
    <x v="23"/>
    <x v="642"/>
    <x v="0"/>
    <x v="0"/>
    <m/>
    <m/>
    <m/>
    <m/>
  </r>
  <r>
    <x v="2"/>
    <x v="17"/>
    <x v="16"/>
    <x v="59"/>
    <x v="60"/>
    <x v="3"/>
    <x v="0"/>
    <x v="833"/>
    <x v="191"/>
    <x v="201"/>
    <x v="23"/>
    <x v="643"/>
    <x v="0"/>
    <x v="0"/>
    <m/>
    <m/>
    <m/>
    <m/>
  </r>
  <r>
    <x v="2"/>
    <x v="17"/>
    <x v="16"/>
    <x v="59"/>
    <x v="60"/>
    <x v="3"/>
    <x v="0"/>
    <x v="834"/>
    <x v="192"/>
    <x v="202"/>
    <x v="23"/>
    <x v="644"/>
    <x v="0"/>
    <x v="0"/>
    <m/>
    <m/>
    <m/>
    <m/>
  </r>
  <r>
    <x v="2"/>
    <x v="17"/>
    <x v="16"/>
    <x v="59"/>
    <x v="60"/>
    <x v="3"/>
    <x v="1"/>
    <x v="835"/>
    <x v="191"/>
    <x v="201"/>
    <x v="25"/>
    <x v="543"/>
    <x v="39"/>
    <x v="7"/>
    <n v="25"/>
    <n v="1500"/>
    <n v="23.25"/>
    <n v="1395"/>
  </r>
  <r>
    <x v="2"/>
    <x v="17"/>
    <x v="16"/>
    <x v="59"/>
    <x v="60"/>
    <x v="3"/>
    <x v="0"/>
    <x v="836"/>
    <x v="193"/>
    <x v="203"/>
    <x v="23"/>
    <x v="645"/>
    <x v="0"/>
    <x v="0"/>
    <m/>
    <m/>
    <m/>
    <m/>
  </r>
  <r>
    <x v="2"/>
    <x v="17"/>
    <x v="16"/>
    <x v="59"/>
    <x v="60"/>
    <x v="3"/>
    <x v="0"/>
    <x v="837"/>
    <x v="193"/>
    <x v="155"/>
    <x v="23"/>
    <x v="541"/>
    <x v="0"/>
    <x v="0"/>
    <m/>
    <m/>
    <m/>
    <m/>
  </r>
  <r>
    <x v="2"/>
    <x v="17"/>
    <x v="16"/>
    <x v="59"/>
    <x v="60"/>
    <x v="3"/>
    <x v="1"/>
    <x v="838"/>
    <x v="193"/>
    <x v="0"/>
    <x v="26"/>
    <x v="543"/>
    <x v="15"/>
    <x v="7"/>
    <n v="30"/>
    <n v="150"/>
    <n v="27.900000000000002"/>
    <n v="139.5"/>
  </r>
  <r>
    <x v="2"/>
    <x v="17"/>
    <x v="16"/>
    <x v="59"/>
    <x v="60"/>
    <x v="3"/>
    <x v="1"/>
    <x v="839"/>
    <x v="193"/>
    <x v="0"/>
    <x v="27"/>
    <x v="507"/>
    <x v="22"/>
    <x v="7"/>
    <n v="30"/>
    <n v="1500"/>
    <n v="27.900000000000002"/>
    <n v="1395"/>
  </r>
  <r>
    <x v="2"/>
    <x v="17"/>
    <x v="16"/>
    <x v="59"/>
    <x v="60"/>
    <x v="3"/>
    <x v="1"/>
    <x v="840"/>
    <x v="193"/>
    <x v="0"/>
    <x v="28"/>
    <x v="508"/>
    <x v="13"/>
    <x v="7"/>
    <n v="35"/>
    <n v="105"/>
    <n v="32.550000000000004"/>
    <n v="97.65"/>
  </r>
  <r>
    <x v="2"/>
    <x v="17"/>
    <x v="16"/>
    <x v="59"/>
    <x v="60"/>
    <x v="3"/>
    <x v="1"/>
    <x v="841"/>
    <x v="193"/>
    <x v="0"/>
    <x v="31"/>
    <x v="509"/>
    <x v="97"/>
    <x v="7"/>
    <m/>
    <n v="0"/>
    <n v="0"/>
    <n v="0"/>
  </r>
  <r>
    <x v="2"/>
    <x v="17"/>
    <x v="16"/>
    <x v="59"/>
    <x v="60"/>
    <x v="3"/>
    <x v="0"/>
    <x v="842"/>
    <x v="193"/>
    <x v="204"/>
    <x v="23"/>
    <x v="646"/>
    <x v="0"/>
    <x v="0"/>
    <m/>
    <m/>
    <m/>
    <m/>
  </r>
  <r>
    <x v="2"/>
    <x v="17"/>
    <x v="16"/>
    <x v="59"/>
    <x v="60"/>
    <x v="3"/>
    <x v="1"/>
    <x v="843"/>
    <x v="193"/>
    <x v="204"/>
    <x v="36"/>
    <x v="511"/>
    <x v="35"/>
    <x v="7"/>
    <m/>
    <n v="0"/>
    <n v="0"/>
    <n v="0"/>
  </r>
  <r>
    <x v="2"/>
    <x v="17"/>
    <x v="16"/>
    <x v="59"/>
    <x v="60"/>
    <x v="3"/>
    <x v="0"/>
    <x v="844"/>
    <x v="193"/>
    <x v="205"/>
    <x v="23"/>
    <x v="647"/>
    <x v="0"/>
    <x v="0"/>
    <m/>
    <m/>
    <m/>
    <m/>
  </r>
  <r>
    <x v="2"/>
    <x v="17"/>
    <x v="16"/>
    <x v="59"/>
    <x v="60"/>
    <x v="3"/>
    <x v="0"/>
    <x v="845"/>
    <x v="193"/>
    <x v="206"/>
    <x v="23"/>
    <x v="648"/>
    <x v="0"/>
    <x v="0"/>
    <m/>
    <m/>
    <m/>
    <m/>
  </r>
  <r>
    <x v="2"/>
    <x v="17"/>
    <x v="16"/>
    <x v="59"/>
    <x v="60"/>
    <x v="3"/>
    <x v="1"/>
    <x v="846"/>
    <x v="193"/>
    <x v="205"/>
    <x v="31"/>
    <x v="509"/>
    <x v="7"/>
    <x v="7"/>
    <m/>
    <n v="0"/>
    <n v="0"/>
    <n v="0"/>
  </r>
  <r>
    <x v="2"/>
    <x v="17"/>
    <x v="16"/>
    <x v="59"/>
    <x v="60"/>
    <x v="3"/>
    <x v="1"/>
    <x v="847"/>
    <x v="193"/>
    <x v="206"/>
    <x v="36"/>
    <x v="511"/>
    <x v="80"/>
    <x v="7"/>
    <m/>
    <n v="0"/>
    <n v="0"/>
    <n v="0"/>
  </r>
  <r>
    <x v="2"/>
    <x v="17"/>
    <x v="16"/>
    <x v="59"/>
    <x v="60"/>
    <x v="3"/>
    <x v="1"/>
    <x v="848"/>
    <x v="193"/>
    <x v="205"/>
    <x v="32"/>
    <x v="512"/>
    <x v="22"/>
    <x v="7"/>
    <m/>
    <n v="0"/>
    <n v="0"/>
    <n v="0"/>
  </r>
  <r>
    <x v="2"/>
    <x v="17"/>
    <x v="16"/>
    <x v="60"/>
    <x v="61"/>
    <x v="3"/>
    <x v="0"/>
    <x v="849"/>
    <x v="194"/>
    <x v="207"/>
    <x v="23"/>
    <x v="649"/>
    <x v="0"/>
    <x v="0"/>
    <m/>
    <m/>
    <m/>
    <m/>
  </r>
  <r>
    <x v="2"/>
    <x v="17"/>
    <x v="16"/>
    <x v="60"/>
    <x v="61"/>
    <x v="3"/>
    <x v="0"/>
    <x v="850"/>
    <x v="195"/>
    <x v="208"/>
    <x v="23"/>
    <x v="650"/>
    <x v="0"/>
    <x v="0"/>
    <m/>
    <m/>
    <m/>
    <m/>
  </r>
  <r>
    <x v="2"/>
    <x v="17"/>
    <x v="16"/>
    <x v="60"/>
    <x v="61"/>
    <x v="3"/>
    <x v="1"/>
    <x v="851"/>
    <x v="194"/>
    <x v="207"/>
    <x v="25"/>
    <x v="651"/>
    <x v="4"/>
    <x v="2"/>
    <m/>
    <m/>
    <n v="0"/>
    <n v="0"/>
  </r>
  <r>
    <x v="2"/>
    <x v="17"/>
    <x v="16"/>
    <x v="61"/>
    <x v="62"/>
    <x v="3"/>
    <x v="0"/>
    <x v="852"/>
    <x v="196"/>
    <x v="209"/>
    <x v="23"/>
    <x v="652"/>
    <x v="0"/>
    <x v="0"/>
    <m/>
    <m/>
    <m/>
    <m/>
  </r>
  <r>
    <x v="2"/>
    <x v="17"/>
    <x v="16"/>
    <x v="61"/>
    <x v="62"/>
    <x v="3"/>
    <x v="0"/>
    <x v="853"/>
    <x v="197"/>
    <x v="139"/>
    <x v="23"/>
    <x v="506"/>
    <x v="0"/>
    <x v="0"/>
    <m/>
    <m/>
    <m/>
    <m/>
  </r>
  <r>
    <x v="2"/>
    <x v="17"/>
    <x v="16"/>
    <x v="61"/>
    <x v="62"/>
    <x v="3"/>
    <x v="1"/>
    <x v="854"/>
    <x v="196"/>
    <x v="209"/>
    <x v="26"/>
    <x v="542"/>
    <x v="83"/>
    <x v="7"/>
    <m/>
    <m/>
    <n v="0"/>
    <n v="0"/>
  </r>
  <r>
    <x v="2"/>
    <x v="17"/>
    <x v="16"/>
    <x v="61"/>
    <x v="62"/>
    <x v="3"/>
    <x v="1"/>
    <x v="855"/>
    <x v="197"/>
    <x v="139"/>
    <x v="25"/>
    <x v="543"/>
    <x v="11"/>
    <x v="7"/>
    <n v="25"/>
    <n v="200"/>
    <n v="23.25"/>
    <n v="186"/>
  </r>
  <r>
    <x v="2"/>
    <x v="17"/>
    <x v="16"/>
    <x v="61"/>
    <x v="62"/>
    <x v="3"/>
    <x v="0"/>
    <x v="856"/>
    <x v="137"/>
    <x v="159"/>
    <x v="23"/>
    <x v="515"/>
    <x v="0"/>
    <x v="0"/>
    <m/>
    <m/>
    <m/>
    <m/>
  </r>
  <r>
    <x v="2"/>
    <x v="17"/>
    <x v="16"/>
    <x v="61"/>
    <x v="62"/>
    <x v="3"/>
    <x v="0"/>
    <x v="857"/>
    <x v="198"/>
    <x v="140"/>
    <x v="23"/>
    <x v="516"/>
    <x v="0"/>
    <x v="0"/>
    <m/>
    <m/>
    <m/>
    <m/>
  </r>
  <r>
    <x v="2"/>
    <x v="17"/>
    <x v="16"/>
    <x v="61"/>
    <x v="62"/>
    <x v="3"/>
    <x v="1"/>
    <x v="858"/>
    <x v="137"/>
    <x v="159"/>
    <x v="26"/>
    <x v="543"/>
    <x v="4"/>
    <x v="2"/>
    <n v="310"/>
    <n v="310"/>
    <n v="288.3"/>
    <n v="288.3"/>
  </r>
  <r>
    <x v="2"/>
    <x v="17"/>
    <x v="16"/>
    <x v="61"/>
    <x v="62"/>
    <x v="3"/>
    <x v="0"/>
    <x v="859"/>
    <x v="199"/>
    <x v="145"/>
    <x v="23"/>
    <x v="521"/>
    <x v="0"/>
    <x v="0"/>
    <m/>
    <m/>
    <m/>
    <m/>
  </r>
  <r>
    <x v="2"/>
    <x v="17"/>
    <x v="16"/>
    <x v="61"/>
    <x v="62"/>
    <x v="3"/>
    <x v="1"/>
    <x v="860"/>
    <x v="137"/>
    <x v="159"/>
    <x v="27"/>
    <x v="543"/>
    <x v="4"/>
    <x v="2"/>
    <n v="310"/>
    <n v="310"/>
    <n v="288.3"/>
    <n v="288.3"/>
  </r>
  <r>
    <x v="2"/>
    <x v="17"/>
    <x v="16"/>
    <x v="61"/>
    <x v="62"/>
    <x v="3"/>
    <x v="0"/>
    <x v="861"/>
    <x v="200"/>
    <x v="210"/>
    <x v="23"/>
    <x v="653"/>
    <x v="0"/>
    <x v="0"/>
    <m/>
    <m/>
    <m/>
    <m/>
  </r>
  <r>
    <x v="2"/>
    <x v="17"/>
    <x v="16"/>
    <x v="61"/>
    <x v="62"/>
    <x v="3"/>
    <x v="1"/>
    <x v="862"/>
    <x v="137"/>
    <x v="159"/>
    <x v="36"/>
    <x v="654"/>
    <x v="13"/>
    <x v="4"/>
    <m/>
    <n v="0"/>
    <n v="0"/>
    <n v="0"/>
  </r>
  <r>
    <x v="2"/>
    <x v="17"/>
    <x v="16"/>
    <x v="61"/>
    <x v="62"/>
    <x v="3"/>
    <x v="1"/>
    <x v="863"/>
    <x v="200"/>
    <x v="210"/>
    <x v="28"/>
    <x v="655"/>
    <x v="25"/>
    <x v="4"/>
    <n v="600"/>
    <n v="1200"/>
    <n v="558"/>
    <n v="1116"/>
  </r>
  <r>
    <x v="2"/>
    <x v="17"/>
    <x v="16"/>
    <x v="61"/>
    <x v="62"/>
    <x v="3"/>
    <x v="0"/>
    <x v="864"/>
    <x v="201"/>
    <x v="211"/>
    <x v="23"/>
    <x v="656"/>
    <x v="0"/>
    <x v="0"/>
    <m/>
    <m/>
    <m/>
    <m/>
  </r>
  <r>
    <x v="2"/>
    <x v="17"/>
    <x v="16"/>
    <x v="61"/>
    <x v="62"/>
    <x v="3"/>
    <x v="1"/>
    <x v="865"/>
    <x v="200"/>
    <x v="210"/>
    <x v="31"/>
    <x v="543"/>
    <x v="4"/>
    <x v="4"/>
    <n v="190"/>
    <n v="190"/>
    <n v="176.70000000000002"/>
    <n v="176.70000000000002"/>
  </r>
  <r>
    <x v="2"/>
    <x v="17"/>
    <x v="16"/>
    <x v="62"/>
    <x v="63"/>
    <x v="3"/>
    <x v="0"/>
    <x v="866"/>
    <x v="202"/>
    <x v="212"/>
    <x v="23"/>
    <x v="657"/>
    <x v="0"/>
    <x v="0"/>
    <m/>
    <m/>
    <m/>
    <m/>
  </r>
  <r>
    <x v="2"/>
    <x v="17"/>
    <x v="16"/>
    <x v="62"/>
    <x v="63"/>
    <x v="3"/>
    <x v="0"/>
    <x v="867"/>
    <x v="203"/>
    <x v="139"/>
    <x v="23"/>
    <x v="658"/>
    <x v="0"/>
    <x v="0"/>
    <m/>
    <m/>
    <m/>
    <m/>
  </r>
  <r>
    <x v="2"/>
    <x v="17"/>
    <x v="16"/>
    <x v="62"/>
    <x v="63"/>
    <x v="3"/>
    <x v="0"/>
    <x v="868"/>
    <x v="203"/>
    <x v="139"/>
    <x v="23"/>
    <x v="506"/>
    <x v="0"/>
    <x v="0"/>
    <m/>
    <m/>
    <m/>
    <m/>
  </r>
  <r>
    <x v="2"/>
    <x v="17"/>
    <x v="16"/>
    <x v="62"/>
    <x v="63"/>
    <x v="3"/>
    <x v="1"/>
    <x v="869"/>
    <x v="203"/>
    <x v="139"/>
    <x v="25"/>
    <x v="508"/>
    <x v="21"/>
    <x v="7"/>
    <m/>
    <n v="0"/>
    <n v="0"/>
    <n v="0"/>
  </r>
  <r>
    <x v="2"/>
    <x v="17"/>
    <x v="16"/>
    <x v="62"/>
    <x v="63"/>
    <x v="3"/>
    <x v="0"/>
    <x v="870"/>
    <x v="204"/>
    <x v="213"/>
    <x v="23"/>
    <x v="659"/>
    <x v="0"/>
    <x v="0"/>
    <m/>
    <m/>
    <m/>
    <m/>
  </r>
  <r>
    <x v="2"/>
    <x v="17"/>
    <x v="16"/>
    <x v="62"/>
    <x v="63"/>
    <x v="3"/>
    <x v="1"/>
    <x v="871"/>
    <x v="203"/>
    <x v="139"/>
    <x v="26"/>
    <x v="660"/>
    <x v="47"/>
    <x v="7"/>
    <m/>
    <n v="0"/>
    <n v="0"/>
    <n v="0"/>
  </r>
  <r>
    <x v="2"/>
    <x v="17"/>
    <x v="16"/>
    <x v="62"/>
    <x v="63"/>
    <x v="3"/>
    <x v="1"/>
    <x v="872"/>
    <x v="204"/>
    <x v="213"/>
    <x v="27"/>
    <x v="661"/>
    <x v="15"/>
    <x v="7"/>
    <m/>
    <n v="0"/>
    <n v="0"/>
    <n v="0"/>
  </r>
  <r>
    <x v="2"/>
    <x v="17"/>
    <x v="16"/>
    <x v="62"/>
    <x v="63"/>
    <x v="3"/>
    <x v="1"/>
    <x v="873"/>
    <x v="203"/>
    <x v="139"/>
    <x v="28"/>
    <x v="662"/>
    <x v="4"/>
    <x v="4"/>
    <m/>
    <n v="0"/>
    <n v="0"/>
    <n v="0"/>
  </r>
  <r>
    <x v="2"/>
    <x v="17"/>
    <x v="16"/>
    <x v="62"/>
    <x v="63"/>
    <x v="3"/>
    <x v="0"/>
    <x v="874"/>
    <x v="205"/>
    <x v="214"/>
    <x v="23"/>
    <x v="663"/>
    <x v="0"/>
    <x v="0"/>
    <m/>
    <m/>
    <m/>
    <m/>
  </r>
  <r>
    <x v="2"/>
    <x v="17"/>
    <x v="16"/>
    <x v="62"/>
    <x v="63"/>
    <x v="3"/>
    <x v="1"/>
    <x v="875"/>
    <x v="203"/>
    <x v="139"/>
    <x v="31"/>
    <x v="664"/>
    <x v="4"/>
    <x v="4"/>
    <m/>
    <n v="0"/>
    <n v="0"/>
    <n v="0"/>
  </r>
  <r>
    <x v="2"/>
    <x v="17"/>
    <x v="16"/>
    <x v="62"/>
    <x v="63"/>
    <x v="3"/>
    <x v="0"/>
    <x v="876"/>
    <x v="206"/>
    <x v="215"/>
    <x v="23"/>
    <x v="665"/>
    <x v="0"/>
    <x v="0"/>
    <m/>
    <m/>
    <m/>
    <m/>
  </r>
  <r>
    <x v="2"/>
    <x v="17"/>
    <x v="16"/>
    <x v="62"/>
    <x v="63"/>
    <x v="3"/>
    <x v="1"/>
    <x v="877"/>
    <x v="203"/>
    <x v="139"/>
    <x v="36"/>
    <x v="508"/>
    <x v="4"/>
    <x v="4"/>
    <m/>
    <n v="0"/>
    <n v="0"/>
    <n v="0"/>
  </r>
  <r>
    <x v="2"/>
    <x v="17"/>
    <x v="16"/>
    <x v="62"/>
    <x v="63"/>
    <x v="3"/>
    <x v="0"/>
    <x v="878"/>
    <x v="207"/>
    <x v="216"/>
    <x v="23"/>
    <x v="666"/>
    <x v="0"/>
    <x v="0"/>
    <m/>
    <m/>
    <m/>
    <m/>
  </r>
  <r>
    <x v="2"/>
    <x v="17"/>
    <x v="16"/>
    <x v="62"/>
    <x v="63"/>
    <x v="3"/>
    <x v="1"/>
    <x v="879"/>
    <x v="203"/>
    <x v="139"/>
    <x v="32"/>
    <x v="508"/>
    <x v="4"/>
    <x v="4"/>
    <m/>
    <n v="0"/>
    <n v="0"/>
    <n v="0"/>
  </r>
  <r>
    <x v="2"/>
    <x v="17"/>
    <x v="16"/>
    <x v="62"/>
    <x v="63"/>
    <x v="3"/>
    <x v="1"/>
    <x v="880"/>
    <x v="207"/>
    <x v="216"/>
    <x v="33"/>
    <x v="667"/>
    <x v="4"/>
    <x v="2"/>
    <m/>
    <m/>
    <n v="0"/>
    <n v="0"/>
  </r>
  <r>
    <x v="2"/>
    <x v="17"/>
    <x v="16"/>
    <x v="63"/>
    <x v="64"/>
    <x v="3"/>
    <x v="0"/>
    <x v="881"/>
    <x v="208"/>
    <x v="217"/>
    <x v="23"/>
    <x v="668"/>
    <x v="0"/>
    <x v="0"/>
    <m/>
    <m/>
    <m/>
    <m/>
  </r>
  <r>
    <x v="2"/>
    <x v="17"/>
    <x v="16"/>
    <x v="63"/>
    <x v="64"/>
    <x v="3"/>
    <x v="0"/>
    <x v="882"/>
    <x v="209"/>
    <x v="139"/>
    <x v="23"/>
    <x v="669"/>
    <x v="0"/>
    <x v="0"/>
    <m/>
    <m/>
    <m/>
    <m/>
  </r>
  <r>
    <x v="2"/>
    <x v="17"/>
    <x v="16"/>
    <x v="63"/>
    <x v="64"/>
    <x v="3"/>
    <x v="0"/>
    <x v="883"/>
    <x v="209"/>
    <x v="139"/>
    <x v="23"/>
    <x v="506"/>
    <x v="0"/>
    <x v="0"/>
    <m/>
    <m/>
    <m/>
    <m/>
  </r>
  <r>
    <x v="2"/>
    <x v="17"/>
    <x v="16"/>
    <x v="63"/>
    <x v="64"/>
    <x v="3"/>
    <x v="1"/>
    <x v="884"/>
    <x v="209"/>
    <x v="139"/>
    <x v="25"/>
    <x v="543"/>
    <x v="15"/>
    <x v="7"/>
    <n v="20"/>
    <n v="100"/>
    <n v="18.600000000000001"/>
    <n v="93"/>
  </r>
  <r>
    <x v="2"/>
    <x v="17"/>
    <x v="16"/>
    <x v="63"/>
    <x v="64"/>
    <x v="3"/>
    <x v="1"/>
    <x v="885"/>
    <x v="209"/>
    <x v="139"/>
    <x v="26"/>
    <x v="507"/>
    <x v="22"/>
    <x v="7"/>
    <n v="25"/>
    <n v="1250"/>
    <n v="23.25"/>
    <n v="1162.5"/>
  </r>
  <r>
    <x v="2"/>
    <x v="17"/>
    <x v="16"/>
    <x v="63"/>
    <x v="64"/>
    <x v="3"/>
    <x v="1"/>
    <x v="886"/>
    <x v="209"/>
    <x v="139"/>
    <x v="25"/>
    <x v="508"/>
    <x v="13"/>
    <x v="7"/>
    <n v="25"/>
    <n v="75"/>
    <n v="23.25"/>
    <n v="69.75"/>
  </r>
  <r>
    <x v="2"/>
    <x v="17"/>
    <x v="16"/>
    <x v="63"/>
    <x v="64"/>
    <x v="3"/>
    <x v="1"/>
    <x v="887"/>
    <x v="209"/>
    <x v="139"/>
    <x v="26"/>
    <x v="509"/>
    <x v="128"/>
    <x v="7"/>
    <m/>
    <n v="0"/>
    <n v="0"/>
    <n v="0"/>
  </r>
  <r>
    <x v="2"/>
    <x v="17"/>
    <x v="16"/>
    <x v="63"/>
    <x v="64"/>
    <x v="3"/>
    <x v="1"/>
    <x v="888"/>
    <x v="209"/>
    <x v="139"/>
    <x v="27"/>
    <x v="510"/>
    <x v="129"/>
    <x v="7"/>
    <m/>
    <n v="0"/>
    <n v="0"/>
    <n v="0"/>
  </r>
  <r>
    <x v="2"/>
    <x v="17"/>
    <x v="16"/>
    <x v="63"/>
    <x v="64"/>
    <x v="3"/>
    <x v="1"/>
    <x v="889"/>
    <x v="209"/>
    <x v="139"/>
    <x v="28"/>
    <x v="511"/>
    <x v="53"/>
    <x v="7"/>
    <m/>
    <n v="0"/>
    <n v="0"/>
    <n v="0"/>
  </r>
  <r>
    <x v="2"/>
    <x v="17"/>
    <x v="16"/>
    <x v="63"/>
    <x v="64"/>
    <x v="3"/>
    <x v="1"/>
    <x v="890"/>
    <x v="209"/>
    <x v="139"/>
    <x v="31"/>
    <x v="512"/>
    <x v="22"/>
    <x v="7"/>
    <m/>
    <n v="0"/>
    <n v="0"/>
    <n v="0"/>
  </r>
  <r>
    <x v="2"/>
    <x v="17"/>
    <x v="16"/>
    <x v="63"/>
    <x v="64"/>
    <x v="3"/>
    <x v="0"/>
    <x v="891"/>
    <x v="210"/>
    <x v="218"/>
    <x v="23"/>
    <x v="670"/>
    <x v="0"/>
    <x v="0"/>
    <m/>
    <m/>
    <m/>
    <m/>
  </r>
  <r>
    <x v="2"/>
    <x v="17"/>
    <x v="16"/>
    <x v="63"/>
    <x v="64"/>
    <x v="3"/>
    <x v="1"/>
    <x v="892"/>
    <x v="209"/>
    <x v="139"/>
    <x v="26"/>
    <x v="671"/>
    <x v="130"/>
    <x v="7"/>
    <n v="4"/>
    <n v="1112"/>
    <n v="3.72"/>
    <n v="1034.1600000000001"/>
  </r>
  <r>
    <x v="2"/>
    <x v="17"/>
    <x v="16"/>
    <x v="63"/>
    <x v="64"/>
    <x v="3"/>
    <x v="0"/>
    <x v="893"/>
    <x v="211"/>
    <x v="219"/>
    <x v="23"/>
    <x v="672"/>
    <x v="0"/>
    <x v="0"/>
    <m/>
    <m/>
    <m/>
    <m/>
  </r>
  <r>
    <x v="2"/>
    <x v="17"/>
    <x v="16"/>
    <x v="63"/>
    <x v="64"/>
    <x v="3"/>
    <x v="0"/>
    <x v="894"/>
    <x v="211"/>
    <x v="219"/>
    <x v="23"/>
    <x v="673"/>
    <x v="0"/>
    <x v="0"/>
    <m/>
    <m/>
    <m/>
    <m/>
  </r>
  <r>
    <x v="2"/>
    <x v="17"/>
    <x v="16"/>
    <x v="63"/>
    <x v="64"/>
    <x v="3"/>
    <x v="1"/>
    <x v="895"/>
    <x v="211"/>
    <x v="219"/>
    <x v="27"/>
    <x v="543"/>
    <x v="98"/>
    <x v="7"/>
    <n v="9"/>
    <n v="900"/>
    <n v="8.370000000000001"/>
    <n v="837.00000000000011"/>
  </r>
  <r>
    <x v="2"/>
    <x v="17"/>
    <x v="16"/>
    <x v="63"/>
    <x v="64"/>
    <x v="3"/>
    <x v="0"/>
    <x v="896"/>
    <x v="137"/>
    <x v="159"/>
    <x v="23"/>
    <x v="515"/>
    <x v="0"/>
    <x v="0"/>
    <m/>
    <m/>
    <m/>
    <m/>
  </r>
  <r>
    <x v="2"/>
    <x v="17"/>
    <x v="16"/>
    <x v="63"/>
    <x v="64"/>
    <x v="3"/>
    <x v="1"/>
    <x v="897"/>
    <x v="211"/>
    <x v="219"/>
    <x v="33"/>
    <x v="674"/>
    <x v="4"/>
    <x v="2"/>
    <m/>
    <m/>
    <n v="0"/>
    <n v="0"/>
  </r>
  <r>
    <x v="2"/>
    <x v="17"/>
    <x v="16"/>
    <x v="63"/>
    <x v="64"/>
    <x v="3"/>
    <x v="0"/>
    <x v="898"/>
    <x v="212"/>
    <x v="220"/>
    <x v="23"/>
    <x v="675"/>
    <x v="0"/>
    <x v="0"/>
    <m/>
    <m/>
    <m/>
    <m/>
  </r>
  <r>
    <x v="2"/>
    <x v="17"/>
    <x v="16"/>
    <x v="63"/>
    <x v="64"/>
    <x v="3"/>
    <x v="0"/>
    <x v="899"/>
    <x v="212"/>
    <x v="220"/>
    <x v="23"/>
    <x v="676"/>
    <x v="0"/>
    <x v="0"/>
    <m/>
    <m/>
    <m/>
    <m/>
  </r>
  <r>
    <x v="2"/>
    <x v="17"/>
    <x v="16"/>
    <x v="63"/>
    <x v="64"/>
    <x v="3"/>
    <x v="1"/>
    <x v="900"/>
    <x v="212"/>
    <x v="220"/>
    <x v="34"/>
    <x v="677"/>
    <x v="4"/>
    <x v="4"/>
    <m/>
    <m/>
    <n v="0"/>
    <n v="0"/>
  </r>
  <r>
    <x v="2"/>
    <x v="17"/>
    <x v="16"/>
    <x v="64"/>
    <x v="65"/>
    <x v="3"/>
    <x v="0"/>
    <x v="901"/>
    <x v="213"/>
    <x v="221"/>
    <x v="23"/>
    <x v="678"/>
    <x v="0"/>
    <x v="0"/>
    <m/>
    <m/>
    <m/>
    <m/>
  </r>
  <r>
    <x v="2"/>
    <x v="17"/>
    <x v="16"/>
    <x v="64"/>
    <x v="65"/>
    <x v="3"/>
    <x v="0"/>
    <x v="902"/>
    <x v="214"/>
    <x v="222"/>
    <x v="23"/>
    <x v="679"/>
    <x v="0"/>
    <x v="0"/>
    <m/>
    <m/>
    <m/>
    <m/>
  </r>
  <r>
    <x v="2"/>
    <x v="17"/>
    <x v="16"/>
    <x v="64"/>
    <x v="65"/>
    <x v="3"/>
    <x v="1"/>
    <x v="903"/>
    <x v="213"/>
    <x v="221"/>
    <x v="25"/>
    <x v="680"/>
    <x v="25"/>
    <x v="4"/>
    <m/>
    <n v="0"/>
    <n v="0"/>
    <n v="0"/>
  </r>
  <r>
    <x v="2"/>
    <x v="17"/>
    <x v="16"/>
    <x v="64"/>
    <x v="65"/>
    <x v="3"/>
    <x v="1"/>
    <x v="904"/>
    <x v="214"/>
    <x v="222"/>
    <x v="26"/>
    <x v="681"/>
    <x v="25"/>
    <x v="4"/>
    <m/>
    <n v="0"/>
    <n v="0"/>
    <n v="0"/>
  </r>
  <r>
    <x v="2"/>
    <x v="17"/>
    <x v="16"/>
    <x v="64"/>
    <x v="65"/>
    <x v="3"/>
    <x v="1"/>
    <x v="905"/>
    <x v="213"/>
    <x v="221"/>
    <x v="27"/>
    <x v="682"/>
    <x v="25"/>
    <x v="4"/>
    <m/>
    <n v="0"/>
    <n v="0"/>
    <n v="0"/>
  </r>
  <r>
    <x v="2"/>
    <x v="17"/>
    <x v="16"/>
    <x v="64"/>
    <x v="65"/>
    <x v="3"/>
    <x v="1"/>
    <x v="906"/>
    <x v="214"/>
    <x v="222"/>
    <x v="28"/>
    <x v="683"/>
    <x v="25"/>
    <x v="4"/>
    <m/>
    <n v="0"/>
    <n v="0"/>
    <n v="0"/>
  </r>
  <r>
    <x v="2"/>
    <x v="17"/>
    <x v="16"/>
    <x v="64"/>
    <x v="65"/>
    <x v="3"/>
    <x v="1"/>
    <x v="907"/>
    <x v="213"/>
    <x v="221"/>
    <x v="31"/>
    <x v="684"/>
    <x v="4"/>
    <x v="2"/>
    <m/>
    <m/>
    <n v="0"/>
    <n v="0"/>
  </r>
  <r>
    <x v="2"/>
    <x v="17"/>
    <x v="16"/>
    <x v="65"/>
    <x v="66"/>
    <x v="3"/>
    <x v="0"/>
    <x v="908"/>
    <x v="215"/>
    <x v="223"/>
    <x v="23"/>
    <x v="685"/>
    <x v="0"/>
    <x v="0"/>
    <m/>
    <m/>
    <m/>
    <m/>
  </r>
  <r>
    <x v="2"/>
    <x v="17"/>
    <x v="16"/>
    <x v="65"/>
    <x v="66"/>
    <x v="3"/>
    <x v="1"/>
    <x v="909"/>
    <x v="213"/>
    <x v="221"/>
    <x v="36"/>
    <x v="686"/>
    <x v="4"/>
    <x v="2"/>
    <m/>
    <m/>
    <n v="0"/>
    <n v="0"/>
  </r>
  <r>
    <x v="2"/>
    <x v="17"/>
    <x v="16"/>
    <x v="65"/>
    <x v="66"/>
    <x v="3"/>
    <x v="1"/>
    <x v="910"/>
    <x v="215"/>
    <x v="223"/>
    <x v="32"/>
    <x v="687"/>
    <x v="4"/>
    <x v="2"/>
    <m/>
    <m/>
    <n v="0"/>
    <n v="0"/>
  </r>
  <r>
    <x v="2"/>
    <x v="17"/>
    <x v="16"/>
    <x v="66"/>
    <x v="67"/>
    <x v="3"/>
    <x v="0"/>
    <x v="911"/>
    <x v="216"/>
    <x v="224"/>
    <x v="23"/>
    <x v="688"/>
    <x v="0"/>
    <x v="0"/>
    <m/>
    <m/>
    <m/>
    <m/>
  </r>
  <r>
    <x v="2"/>
    <x v="17"/>
    <x v="16"/>
    <x v="66"/>
    <x v="67"/>
    <x v="3"/>
    <x v="1"/>
    <x v="912"/>
    <x v="215"/>
    <x v="223"/>
    <x v="25"/>
    <x v="689"/>
    <x v="131"/>
    <x v="9"/>
    <n v="5"/>
    <n v="12000"/>
    <n v="4.6500000000000004"/>
    <n v="11160"/>
  </r>
  <r>
    <x v="2"/>
    <x v="17"/>
    <x v="16"/>
    <x v="66"/>
    <x v="67"/>
    <x v="3"/>
    <x v="1"/>
    <x v="913"/>
    <x v="216"/>
    <x v="224"/>
    <x v="34"/>
    <x v="690"/>
    <x v="132"/>
    <x v="9"/>
    <m/>
    <n v="0"/>
    <n v="0"/>
    <n v="0"/>
  </r>
  <r>
    <x v="2"/>
    <x v="17"/>
    <x v="16"/>
    <x v="67"/>
    <x v="68"/>
    <x v="3"/>
    <x v="0"/>
    <x v="914"/>
    <x v="217"/>
    <x v="225"/>
    <x v="23"/>
    <x v="691"/>
    <x v="0"/>
    <x v="0"/>
    <m/>
    <m/>
    <m/>
    <m/>
  </r>
  <r>
    <x v="2"/>
    <x v="17"/>
    <x v="16"/>
    <x v="67"/>
    <x v="68"/>
    <x v="3"/>
    <x v="1"/>
    <x v="915"/>
    <x v="216"/>
    <x v="224"/>
    <x v="26"/>
    <x v="692"/>
    <x v="4"/>
    <x v="2"/>
    <n v="2000"/>
    <n v="2000"/>
    <n v="1860"/>
    <n v="1860"/>
  </r>
  <r>
    <x v="2"/>
    <x v="17"/>
    <x v="16"/>
    <x v="67"/>
    <x v="68"/>
    <x v="3"/>
    <x v="1"/>
    <x v="916"/>
    <x v="217"/>
    <x v="225"/>
    <x v="27"/>
    <x v="693"/>
    <x v="4"/>
    <x v="2"/>
    <n v="1000"/>
    <n v="1000"/>
    <n v="930"/>
    <n v="930"/>
  </r>
  <r>
    <x v="2"/>
    <x v="17"/>
    <x v="16"/>
    <x v="67"/>
    <x v="68"/>
    <x v="3"/>
    <x v="1"/>
    <x v="917"/>
    <x v="216"/>
    <x v="224"/>
    <x v="28"/>
    <x v="694"/>
    <x v="4"/>
    <x v="2"/>
    <n v="1000"/>
    <n v="1000"/>
    <n v="930"/>
    <n v="930"/>
  </r>
  <r>
    <x v="2"/>
    <x v="17"/>
    <x v="16"/>
    <x v="67"/>
    <x v="68"/>
    <x v="3"/>
    <x v="0"/>
    <x v="918"/>
    <x v="218"/>
    <x v="226"/>
    <x v="23"/>
    <x v="695"/>
    <x v="0"/>
    <x v="0"/>
    <m/>
    <m/>
    <m/>
    <m/>
  </r>
  <r>
    <x v="2"/>
    <x v="17"/>
    <x v="16"/>
    <x v="67"/>
    <x v="68"/>
    <x v="3"/>
    <x v="1"/>
    <x v="919"/>
    <x v="216"/>
    <x v="224"/>
    <x v="25"/>
    <x v="514"/>
    <x v="13"/>
    <x v="7"/>
    <n v="40"/>
    <n v="120"/>
    <n v="37.200000000000003"/>
    <n v="111.60000000000001"/>
  </r>
  <r>
    <x v="2"/>
    <x v="17"/>
    <x v="16"/>
    <x v="68"/>
    <x v="69"/>
    <x v="3"/>
    <x v="0"/>
    <x v="920"/>
    <x v="219"/>
    <x v="227"/>
    <x v="23"/>
    <x v="696"/>
    <x v="0"/>
    <x v="0"/>
    <m/>
    <m/>
    <m/>
    <m/>
  </r>
  <r>
    <x v="2"/>
    <x v="17"/>
    <x v="16"/>
    <x v="68"/>
    <x v="69"/>
    <x v="3"/>
    <x v="0"/>
    <x v="921"/>
    <x v="220"/>
    <x v="228"/>
    <x v="23"/>
    <x v="697"/>
    <x v="0"/>
    <x v="0"/>
    <m/>
    <m/>
    <m/>
    <m/>
  </r>
  <r>
    <x v="2"/>
    <x v="17"/>
    <x v="16"/>
    <x v="68"/>
    <x v="69"/>
    <x v="3"/>
    <x v="1"/>
    <x v="922"/>
    <x v="219"/>
    <x v="227"/>
    <x v="26"/>
    <x v="698"/>
    <x v="4"/>
    <x v="4"/>
    <m/>
    <n v="0"/>
    <n v="0"/>
    <n v="0"/>
  </r>
  <r>
    <x v="2"/>
    <x v="17"/>
    <x v="16"/>
    <x v="68"/>
    <x v="69"/>
    <x v="3"/>
    <x v="1"/>
    <x v="923"/>
    <x v="220"/>
    <x v="228"/>
    <x v="27"/>
    <x v="699"/>
    <x v="4"/>
    <x v="4"/>
    <m/>
    <n v="0"/>
    <n v="0"/>
    <n v="0"/>
  </r>
  <r>
    <x v="2"/>
    <x v="17"/>
    <x v="16"/>
    <x v="68"/>
    <x v="69"/>
    <x v="3"/>
    <x v="1"/>
    <x v="924"/>
    <x v="219"/>
    <x v="227"/>
    <x v="28"/>
    <x v="700"/>
    <x v="4"/>
    <x v="4"/>
    <m/>
    <n v="0"/>
    <n v="0"/>
    <n v="0"/>
  </r>
  <r>
    <x v="2"/>
    <x v="17"/>
    <x v="16"/>
    <x v="68"/>
    <x v="69"/>
    <x v="3"/>
    <x v="1"/>
    <x v="925"/>
    <x v="220"/>
    <x v="228"/>
    <x v="31"/>
    <x v="701"/>
    <x v="4"/>
    <x v="4"/>
    <m/>
    <n v="0"/>
    <n v="0"/>
    <n v="0"/>
  </r>
  <r>
    <x v="2"/>
    <x v="17"/>
    <x v="16"/>
    <x v="68"/>
    <x v="69"/>
    <x v="3"/>
    <x v="1"/>
    <x v="926"/>
    <x v="219"/>
    <x v="227"/>
    <x v="36"/>
    <x v="702"/>
    <x v="4"/>
    <x v="4"/>
    <m/>
    <n v="0"/>
    <n v="0"/>
    <n v="0"/>
  </r>
  <r>
    <x v="2"/>
    <x v="17"/>
    <x v="16"/>
    <x v="68"/>
    <x v="69"/>
    <x v="3"/>
    <x v="1"/>
    <x v="927"/>
    <x v="220"/>
    <x v="228"/>
    <x v="32"/>
    <x v="703"/>
    <x v="4"/>
    <x v="4"/>
    <m/>
    <n v="0"/>
    <n v="0"/>
    <n v="0"/>
  </r>
  <r>
    <x v="2"/>
    <x v="17"/>
    <x v="16"/>
    <x v="68"/>
    <x v="69"/>
    <x v="3"/>
    <x v="1"/>
    <x v="928"/>
    <x v="219"/>
    <x v="227"/>
    <x v="26"/>
    <x v="704"/>
    <x v="4"/>
    <x v="4"/>
    <n v="200"/>
    <n v="200"/>
    <n v="186"/>
    <n v="186"/>
  </r>
  <r>
    <x v="2"/>
    <x v="17"/>
    <x v="16"/>
    <x v="68"/>
    <x v="69"/>
    <x v="3"/>
    <x v="1"/>
    <x v="929"/>
    <x v="220"/>
    <x v="228"/>
    <x v="34"/>
    <x v="705"/>
    <x v="4"/>
    <x v="4"/>
    <m/>
    <n v="0"/>
    <n v="0"/>
    <n v="0"/>
  </r>
  <r>
    <x v="2"/>
    <x v="17"/>
    <x v="16"/>
    <x v="68"/>
    <x v="69"/>
    <x v="3"/>
    <x v="1"/>
    <x v="930"/>
    <x v="219"/>
    <x v="227"/>
    <x v="37"/>
    <x v="706"/>
    <x v="4"/>
    <x v="4"/>
    <m/>
    <n v="0"/>
    <n v="0"/>
    <n v="0"/>
  </r>
  <r>
    <x v="2"/>
    <x v="17"/>
    <x v="16"/>
    <x v="68"/>
    <x v="69"/>
    <x v="3"/>
    <x v="1"/>
    <x v="931"/>
    <x v="220"/>
    <x v="228"/>
    <x v="48"/>
    <x v="707"/>
    <x v="4"/>
    <x v="4"/>
    <m/>
    <n v="0"/>
    <n v="0"/>
    <n v="0"/>
  </r>
  <r>
    <x v="2"/>
    <x v="17"/>
    <x v="16"/>
    <x v="68"/>
    <x v="69"/>
    <x v="3"/>
    <x v="1"/>
    <x v="932"/>
    <x v="219"/>
    <x v="227"/>
    <x v="49"/>
    <x v="708"/>
    <x v="4"/>
    <x v="4"/>
    <m/>
    <n v="0"/>
    <n v="0"/>
    <n v="0"/>
  </r>
  <r>
    <x v="2"/>
    <x v="17"/>
    <x v="16"/>
    <x v="68"/>
    <x v="69"/>
    <x v="3"/>
    <x v="1"/>
    <x v="933"/>
    <x v="220"/>
    <x v="228"/>
    <x v="51"/>
    <x v="709"/>
    <x v="4"/>
    <x v="4"/>
    <m/>
    <n v="0"/>
    <n v="0"/>
    <n v="0"/>
  </r>
  <r>
    <x v="2"/>
    <x v="17"/>
    <x v="16"/>
    <x v="68"/>
    <x v="69"/>
    <x v="3"/>
    <x v="0"/>
    <x v="934"/>
    <x v="221"/>
    <x v="229"/>
    <x v="23"/>
    <x v="710"/>
    <x v="0"/>
    <x v="0"/>
    <m/>
    <m/>
    <m/>
    <m/>
  </r>
  <r>
    <x v="2"/>
    <x v="17"/>
    <x v="16"/>
    <x v="68"/>
    <x v="69"/>
    <x v="3"/>
    <x v="1"/>
    <x v="935"/>
    <x v="220"/>
    <x v="228"/>
    <x v="27"/>
    <x v="711"/>
    <x v="4"/>
    <x v="10"/>
    <n v="140"/>
    <n v="140"/>
    <n v="130.20000000000002"/>
    <n v="130.20000000000002"/>
  </r>
  <r>
    <x v="2"/>
    <x v="17"/>
    <x v="16"/>
    <x v="68"/>
    <x v="69"/>
    <x v="3"/>
    <x v="1"/>
    <x v="936"/>
    <x v="221"/>
    <x v="229"/>
    <x v="52"/>
    <x v="712"/>
    <x v="4"/>
    <x v="10"/>
    <m/>
    <n v="0"/>
    <n v="0"/>
    <n v="0"/>
  </r>
  <r>
    <x v="2"/>
    <x v="17"/>
    <x v="16"/>
    <x v="68"/>
    <x v="69"/>
    <x v="3"/>
    <x v="1"/>
    <x v="937"/>
    <x v="220"/>
    <x v="228"/>
    <x v="58"/>
    <x v="713"/>
    <x v="4"/>
    <x v="4"/>
    <m/>
    <n v="0"/>
    <n v="0"/>
    <n v="0"/>
  </r>
  <r>
    <x v="2"/>
    <x v="17"/>
    <x v="16"/>
    <x v="68"/>
    <x v="69"/>
    <x v="3"/>
    <x v="1"/>
    <x v="938"/>
    <x v="221"/>
    <x v="229"/>
    <x v="25"/>
    <x v="708"/>
    <x v="4"/>
    <x v="4"/>
    <n v="1000"/>
    <n v="1000"/>
    <n v="930"/>
    <n v="930"/>
  </r>
  <r>
    <x v="2"/>
    <x v="17"/>
    <x v="16"/>
    <x v="68"/>
    <x v="69"/>
    <x v="3"/>
    <x v="1"/>
    <x v="939"/>
    <x v="220"/>
    <x v="228"/>
    <x v="26"/>
    <x v="714"/>
    <x v="4"/>
    <x v="2"/>
    <n v="375"/>
    <n v="375"/>
    <n v="348.75"/>
    <n v="348.75"/>
  </r>
  <r>
    <x v="2"/>
    <x v="17"/>
    <x v="16"/>
    <x v="69"/>
    <x v="70"/>
    <x v="3"/>
    <x v="0"/>
    <x v="940"/>
    <x v="222"/>
    <x v="230"/>
    <x v="23"/>
    <x v="715"/>
    <x v="0"/>
    <x v="0"/>
    <m/>
    <m/>
    <m/>
    <m/>
  </r>
  <r>
    <x v="2"/>
    <x v="17"/>
    <x v="16"/>
    <x v="69"/>
    <x v="70"/>
    <x v="3"/>
    <x v="0"/>
    <x v="941"/>
    <x v="223"/>
    <x v="231"/>
    <x v="23"/>
    <x v="716"/>
    <x v="0"/>
    <x v="0"/>
    <m/>
    <m/>
    <m/>
    <m/>
  </r>
  <r>
    <x v="2"/>
    <x v="17"/>
    <x v="16"/>
    <x v="69"/>
    <x v="70"/>
    <x v="3"/>
    <x v="0"/>
    <x v="942"/>
    <x v="223"/>
    <x v="232"/>
    <x v="23"/>
    <x v="717"/>
    <x v="0"/>
    <x v="0"/>
    <m/>
    <m/>
    <m/>
    <m/>
  </r>
  <r>
    <x v="2"/>
    <x v="17"/>
    <x v="16"/>
    <x v="69"/>
    <x v="70"/>
    <x v="3"/>
    <x v="1"/>
    <x v="943"/>
    <x v="223"/>
    <x v="232"/>
    <x v="27"/>
    <x v="514"/>
    <x v="83"/>
    <x v="4"/>
    <n v="100"/>
    <n v="1100"/>
    <n v="93"/>
    <n v="1023"/>
  </r>
  <r>
    <x v="2"/>
    <x v="17"/>
    <x v="16"/>
    <x v="69"/>
    <x v="70"/>
    <x v="3"/>
    <x v="1"/>
    <x v="944"/>
    <x v="223"/>
    <x v="232"/>
    <x v="28"/>
    <x v="718"/>
    <x v="13"/>
    <x v="4"/>
    <n v="110"/>
    <n v="330"/>
    <n v="102.30000000000001"/>
    <n v="306.90000000000003"/>
  </r>
  <r>
    <x v="2"/>
    <x v="17"/>
    <x v="16"/>
    <x v="69"/>
    <x v="70"/>
    <x v="3"/>
    <x v="1"/>
    <x v="945"/>
    <x v="223"/>
    <x v="232"/>
    <x v="31"/>
    <x v="719"/>
    <x v="4"/>
    <x v="4"/>
    <n v="140"/>
    <n v="140"/>
    <n v="130.20000000000002"/>
    <n v="130.20000000000002"/>
  </r>
  <r>
    <x v="2"/>
    <x v="17"/>
    <x v="16"/>
    <x v="69"/>
    <x v="70"/>
    <x v="3"/>
    <x v="1"/>
    <x v="946"/>
    <x v="223"/>
    <x v="232"/>
    <x v="36"/>
    <x v="720"/>
    <x v="45"/>
    <x v="4"/>
    <m/>
    <n v="0"/>
    <n v="0"/>
    <n v="0"/>
  </r>
  <r>
    <x v="2"/>
    <x v="17"/>
    <x v="16"/>
    <x v="69"/>
    <x v="70"/>
    <x v="3"/>
    <x v="1"/>
    <x v="947"/>
    <x v="223"/>
    <x v="232"/>
    <x v="32"/>
    <x v="721"/>
    <x v="15"/>
    <x v="4"/>
    <m/>
    <n v="0"/>
    <n v="0"/>
    <n v="0"/>
  </r>
  <r>
    <x v="2"/>
    <x v="17"/>
    <x v="16"/>
    <x v="69"/>
    <x v="70"/>
    <x v="3"/>
    <x v="1"/>
    <x v="948"/>
    <x v="223"/>
    <x v="232"/>
    <x v="36"/>
    <x v="722"/>
    <x v="25"/>
    <x v="4"/>
    <n v="190"/>
    <n v="380"/>
    <n v="176.70000000000002"/>
    <n v="353.40000000000003"/>
  </r>
  <r>
    <x v="2"/>
    <x v="17"/>
    <x v="16"/>
    <x v="69"/>
    <x v="70"/>
    <x v="3"/>
    <x v="0"/>
    <x v="949"/>
    <x v="223"/>
    <x v="233"/>
    <x v="23"/>
    <x v="723"/>
    <x v="0"/>
    <x v="0"/>
    <m/>
    <m/>
    <m/>
    <m/>
  </r>
  <r>
    <x v="2"/>
    <x v="17"/>
    <x v="16"/>
    <x v="69"/>
    <x v="70"/>
    <x v="3"/>
    <x v="1"/>
    <x v="950"/>
    <x v="223"/>
    <x v="233"/>
    <x v="32"/>
    <x v="514"/>
    <x v="25"/>
    <x v="4"/>
    <n v="100"/>
    <n v="200"/>
    <n v="93"/>
    <n v="186"/>
  </r>
  <r>
    <x v="2"/>
    <x v="17"/>
    <x v="16"/>
    <x v="69"/>
    <x v="70"/>
    <x v="3"/>
    <x v="1"/>
    <x v="951"/>
    <x v="223"/>
    <x v="233"/>
    <x v="33"/>
    <x v="719"/>
    <x v="10"/>
    <x v="4"/>
    <n v="110"/>
    <n v="440"/>
    <n v="102.30000000000001"/>
    <n v="409.20000000000005"/>
  </r>
  <r>
    <x v="2"/>
    <x v="17"/>
    <x v="16"/>
    <x v="69"/>
    <x v="70"/>
    <x v="3"/>
    <x v="1"/>
    <x v="952"/>
    <x v="223"/>
    <x v="233"/>
    <x v="48"/>
    <x v="720"/>
    <x v="14"/>
    <x v="4"/>
    <m/>
    <m/>
    <n v="0"/>
    <n v="0"/>
  </r>
  <r>
    <x v="2"/>
    <x v="17"/>
    <x v="16"/>
    <x v="69"/>
    <x v="70"/>
    <x v="3"/>
    <x v="1"/>
    <x v="953"/>
    <x v="223"/>
    <x v="233"/>
    <x v="49"/>
    <x v="721"/>
    <x v="4"/>
    <x v="4"/>
    <m/>
    <m/>
    <n v="0"/>
    <n v="0"/>
  </r>
  <r>
    <x v="2"/>
    <x v="17"/>
    <x v="16"/>
    <x v="69"/>
    <x v="70"/>
    <x v="3"/>
    <x v="1"/>
    <x v="954"/>
    <x v="223"/>
    <x v="233"/>
    <x v="34"/>
    <x v="722"/>
    <x v="4"/>
    <x v="4"/>
    <n v="190"/>
    <n v="190"/>
    <n v="176.70000000000002"/>
    <n v="176.70000000000002"/>
  </r>
  <r>
    <x v="2"/>
    <x v="17"/>
    <x v="16"/>
    <x v="69"/>
    <x v="70"/>
    <x v="3"/>
    <x v="0"/>
    <x v="955"/>
    <x v="223"/>
    <x v="234"/>
    <x v="23"/>
    <x v="724"/>
    <x v="0"/>
    <x v="0"/>
    <m/>
    <m/>
    <m/>
    <m/>
  </r>
  <r>
    <x v="2"/>
    <x v="17"/>
    <x v="16"/>
    <x v="69"/>
    <x v="70"/>
    <x v="3"/>
    <x v="1"/>
    <x v="956"/>
    <x v="223"/>
    <x v="234"/>
    <x v="50"/>
    <x v="514"/>
    <x v="67"/>
    <x v="4"/>
    <m/>
    <n v="0"/>
    <n v="0"/>
    <n v="0"/>
  </r>
  <r>
    <x v="2"/>
    <x v="17"/>
    <x v="16"/>
    <x v="69"/>
    <x v="70"/>
    <x v="3"/>
    <x v="1"/>
    <x v="957"/>
    <x v="223"/>
    <x v="234"/>
    <x v="52"/>
    <x v="719"/>
    <x v="19"/>
    <x v="4"/>
    <m/>
    <n v="0"/>
    <n v="0"/>
    <n v="0"/>
  </r>
  <r>
    <x v="2"/>
    <x v="17"/>
    <x v="16"/>
    <x v="69"/>
    <x v="70"/>
    <x v="3"/>
    <x v="1"/>
    <x v="958"/>
    <x v="223"/>
    <x v="234"/>
    <x v="25"/>
    <x v="721"/>
    <x v="13"/>
    <x v="4"/>
    <m/>
    <n v="0"/>
    <n v="0"/>
    <n v="0"/>
  </r>
  <r>
    <x v="2"/>
    <x v="17"/>
    <x v="16"/>
    <x v="69"/>
    <x v="70"/>
    <x v="3"/>
    <x v="1"/>
    <x v="959"/>
    <x v="223"/>
    <x v="234"/>
    <x v="26"/>
    <x v="722"/>
    <x v="4"/>
    <x v="4"/>
    <m/>
    <n v="0"/>
    <n v="0"/>
    <n v="0"/>
  </r>
  <r>
    <x v="2"/>
    <x v="17"/>
    <x v="16"/>
    <x v="69"/>
    <x v="70"/>
    <x v="3"/>
    <x v="0"/>
    <x v="960"/>
    <x v="224"/>
    <x v="235"/>
    <x v="23"/>
    <x v="725"/>
    <x v="0"/>
    <x v="0"/>
    <m/>
    <m/>
    <m/>
    <m/>
  </r>
  <r>
    <x v="2"/>
    <x v="17"/>
    <x v="16"/>
    <x v="69"/>
    <x v="70"/>
    <x v="3"/>
    <x v="0"/>
    <x v="961"/>
    <x v="224"/>
    <x v="236"/>
    <x v="23"/>
    <x v="726"/>
    <x v="0"/>
    <x v="0"/>
    <m/>
    <m/>
    <m/>
    <m/>
  </r>
  <r>
    <x v="2"/>
    <x v="17"/>
    <x v="16"/>
    <x v="69"/>
    <x v="70"/>
    <x v="3"/>
    <x v="1"/>
    <x v="962"/>
    <x v="224"/>
    <x v="236"/>
    <x v="25"/>
    <x v="727"/>
    <x v="19"/>
    <x v="4"/>
    <n v="45"/>
    <n v="270"/>
    <n v="41.85"/>
    <n v="251.10000000000002"/>
  </r>
  <r>
    <x v="2"/>
    <x v="17"/>
    <x v="16"/>
    <x v="69"/>
    <x v="70"/>
    <x v="3"/>
    <x v="1"/>
    <x v="963"/>
    <x v="224"/>
    <x v="236"/>
    <x v="28"/>
    <x v="728"/>
    <x v="25"/>
    <x v="4"/>
    <m/>
    <n v="0"/>
    <n v="0"/>
    <n v="0"/>
  </r>
  <r>
    <x v="2"/>
    <x v="17"/>
    <x v="16"/>
    <x v="69"/>
    <x v="70"/>
    <x v="3"/>
    <x v="1"/>
    <x v="964"/>
    <x v="224"/>
    <x v="236"/>
    <x v="31"/>
    <x v="729"/>
    <x v="4"/>
    <x v="4"/>
    <m/>
    <n v="0"/>
    <n v="0"/>
    <n v="0"/>
  </r>
  <r>
    <x v="2"/>
    <x v="17"/>
    <x v="16"/>
    <x v="69"/>
    <x v="70"/>
    <x v="3"/>
    <x v="1"/>
    <x v="965"/>
    <x v="224"/>
    <x v="236"/>
    <x v="26"/>
    <x v="730"/>
    <x v="25"/>
    <x v="4"/>
    <n v="65"/>
    <n v="130"/>
    <n v="60.45"/>
    <n v="120.9"/>
  </r>
  <r>
    <x v="2"/>
    <x v="17"/>
    <x v="16"/>
    <x v="69"/>
    <x v="70"/>
    <x v="3"/>
    <x v="1"/>
    <x v="966"/>
    <x v="224"/>
    <x v="236"/>
    <x v="27"/>
    <x v="731"/>
    <x v="10"/>
    <x v="4"/>
    <m/>
    <m/>
    <n v="0"/>
    <n v="0"/>
  </r>
  <r>
    <x v="2"/>
    <x v="17"/>
    <x v="16"/>
    <x v="69"/>
    <x v="70"/>
    <x v="3"/>
    <x v="1"/>
    <x v="967"/>
    <x v="224"/>
    <x v="236"/>
    <x v="33"/>
    <x v="732"/>
    <x v="4"/>
    <x v="4"/>
    <m/>
    <n v="0"/>
    <n v="0"/>
    <n v="0"/>
  </r>
  <r>
    <x v="2"/>
    <x v="17"/>
    <x v="16"/>
    <x v="69"/>
    <x v="70"/>
    <x v="3"/>
    <x v="0"/>
    <x v="968"/>
    <x v="224"/>
    <x v="237"/>
    <x v="23"/>
    <x v="733"/>
    <x v="0"/>
    <x v="0"/>
    <m/>
    <m/>
    <m/>
    <m/>
  </r>
  <r>
    <x v="2"/>
    <x v="17"/>
    <x v="16"/>
    <x v="69"/>
    <x v="70"/>
    <x v="3"/>
    <x v="1"/>
    <x v="969"/>
    <x v="224"/>
    <x v="237"/>
    <x v="27"/>
    <x v="727"/>
    <x v="19"/>
    <x v="4"/>
    <n v="45"/>
    <n v="270"/>
    <n v="41.85"/>
    <n v="251.10000000000002"/>
  </r>
  <r>
    <x v="2"/>
    <x v="17"/>
    <x v="16"/>
    <x v="69"/>
    <x v="70"/>
    <x v="3"/>
    <x v="1"/>
    <x v="970"/>
    <x v="224"/>
    <x v="237"/>
    <x v="37"/>
    <x v="728"/>
    <x v="25"/>
    <x v="4"/>
    <m/>
    <n v="0"/>
    <n v="0"/>
    <n v="0"/>
  </r>
  <r>
    <x v="2"/>
    <x v="17"/>
    <x v="16"/>
    <x v="69"/>
    <x v="70"/>
    <x v="3"/>
    <x v="1"/>
    <x v="971"/>
    <x v="224"/>
    <x v="237"/>
    <x v="48"/>
    <x v="734"/>
    <x v="4"/>
    <x v="4"/>
    <m/>
    <n v="0"/>
    <n v="0"/>
    <n v="0"/>
  </r>
  <r>
    <x v="2"/>
    <x v="17"/>
    <x v="16"/>
    <x v="69"/>
    <x v="70"/>
    <x v="3"/>
    <x v="1"/>
    <x v="972"/>
    <x v="224"/>
    <x v="237"/>
    <x v="49"/>
    <x v="729"/>
    <x v="4"/>
    <x v="4"/>
    <m/>
    <n v="0"/>
    <n v="0"/>
    <n v="0"/>
  </r>
  <r>
    <x v="2"/>
    <x v="17"/>
    <x v="16"/>
    <x v="69"/>
    <x v="70"/>
    <x v="3"/>
    <x v="1"/>
    <x v="973"/>
    <x v="224"/>
    <x v="237"/>
    <x v="28"/>
    <x v="730"/>
    <x v="25"/>
    <x v="4"/>
    <n v="95"/>
    <n v="190"/>
    <n v="88.350000000000009"/>
    <n v="176.70000000000002"/>
  </r>
  <r>
    <x v="2"/>
    <x v="17"/>
    <x v="16"/>
    <x v="69"/>
    <x v="70"/>
    <x v="3"/>
    <x v="1"/>
    <x v="974"/>
    <x v="224"/>
    <x v="237"/>
    <x v="50"/>
    <x v="731"/>
    <x v="10"/>
    <x v="4"/>
    <m/>
    <m/>
    <n v="0"/>
    <n v="0"/>
  </r>
  <r>
    <x v="2"/>
    <x v="17"/>
    <x v="16"/>
    <x v="69"/>
    <x v="70"/>
    <x v="3"/>
    <x v="1"/>
    <x v="975"/>
    <x v="224"/>
    <x v="237"/>
    <x v="52"/>
    <x v="732"/>
    <x v="4"/>
    <x v="4"/>
    <m/>
    <n v="0"/>
    <n v="0"/>
    <n v="0"/>
  </r>
  <r>
    <x v="2"/>
    <x v="17"/>
    <x v="16"/>
    <x v="69"/>
    <x v="70"/>
    <x v="3"/>
    <x v="0"/>
    <x v="976"/>
    <x v="224"/>
    <x v="238"/>
    <x v="23"/>
    <x v="735"/>
    <x v="0"/>
    <x v="0"/>
    <m/>
    <m/>
    <m/>
    <m/>
  </r>
  <r>
    <x v="2"/>
    <x v="17"/>
    <x v="16"/>
    <x v="69"/>
    <x v="70"/>
    <x v="3"/>
    <x v="1"/>
    <x v="977"/>
    <x v="224"/>
    <x v="238"/>
    <x v="25"/>
    <x v="734"/>
    <x v="49"/>
    <x v="4"/>
    <n v="30"/>
    <n v="360"/>
    <n v="27.900000000000002"/>
    <n v="334.8"/>
  </r>
  <r>
    <x v="2"/>
    <x v="17"/>
    <x v="16"/>
    <x v="69"/>
    <x v="70"/>
    <x v="3"/>
    <x v="1"/>
    <x v="978"/>
    <x v="224"/>
    <x v="238"/>
    <x v="26"/>
    <x v="736"/>
    <x v="4"/>
    <x v="4"/>
    <m/>
    <n v="0"/>
    <n v="0"/>
    <n v="0"/>
  </r>
  <r>
    <x v="2"/>
    <x v="17"/>
    <x v="16"/>
    <x v="69"/>
    <x v="70"/>
    <x v="3"/>
    <x v="1"/>
    <x v="979"/>
    <x v="224"/>
    <x v="238"/>
    <x v="26"/>
    <x v="737"/>
    <x v="4"/>
    <x v="4"/>
    <n v="30"/>
    <n v="30"/>
    <n v="27.900000000000002"/>
    <n v="27.900000000000002"/>
  </r>
  <r>
    <x v="2"/>
    <x v="17"/>
    <x v="16"/>
    <x v="69"/>
    <x v="70"/>
    <x v="3"/>
    <x v="0"/>
    <x v="980"/>
    <x v="225"/>
    <x v="239"/>
    <x v="23"/>
    <x v="738"/>
    <x v="0"/>
    <x v="0"/>
    <m/>
    <m/>
    <m/>
    <m/>
  </r>
  <r>
    <x v="2"/>
    <x v="17"/>
    <x v="16"/>
    <x v="69"/>
    <x v="70"/>
    <x v="3"/>
    <x v="0"/>
    <x v="981"/>
    <x v="225"/>
    <x v="240"/>
    <x v="23"/>
    <x v="739"/>
    <x v="0"/>
    <x v="0"/>
    <m/>
    <m/>
    <m/>
    <m/>
  </r>
  <r>
    <x v="2"/>
    <x v="17"/>
    <x v="16"/>
    <x v="69"/>
    <x v="70"/>
    <x v="3"/>
    <x v="1"/>
    <x v="982"/>
    <x v="225"/>
    <x v="240"/>
    <x v="27"/>
    <x v="740"/>
    <x v="49"/>
    <x v="4"/>
    <n v="25"/>
    <n v="300"/>
    <n v="23.25"/>
    <n v="279"/>
  </r>
  <r>
    <x v="2"/>
    <x v="17"/>
    <x v="16"/>
    <x v="69"/>
    <x v="70"/>
    <x v="3"/>
    <x v="1"/>
    <x v="983"/>
    <x v="225"/>
    <x v="240"/>
    <x v="31"/>
    <x v="741"/>
    <x v="4"/>
    <x v="4"/>
    <m/>
    <n v="0"/>
    <n v="0"/>
    <n v="0"/>
  </r>
  <r>
    <x v="2"/>
    <x v="17"/>
    <x v="16"/>
    <x v="69"/>
    <x v="70"/>
    <x v="3"/>
    <x v="1"/>
    <x v="984"/>
    <x v="225"/>
    <x v="240"/>
    <x v="36"/>
    <x v="742"/>
    <x v="25"/>
    <x v="4"/>
    <m/>
    <n v="0"/>
    <n v="0"/>
    <n v="0"/>
  </r>
  <r>
    <x v="2"/>
    <x v="17"/>
    <x v="16"/>
    <x v="70"/>
    <x v="71"/>
    <x v="3"/>
    <x v="0"/>
    <x v="985"/>
    <x v="226"/>
    <x v="241"/>
    <x v="23"/>
    <x v="743"/>
    <x v="0"/>
    <x v="0"/>
    <m/>
    <m/>
    <m/>
    <m/>
  </r>
  <r>
    <x v="2"/>
    <x v="17"/>
    <x v="16"/>
    <x v="70"/>
    <x v="71"/>
    <x v="3"/>
    <x v="0"/>
    <x v="986"/>
    <x v="227"/>
    <x v="242"/>
    <x v="23"/>
    <x v="744"/>
    <x v="0"/>
    <x v="0"/>
    <m/>
    <m/>
    <m/>
    <m/>
  </r>
  <r>
    <x v="2"/>
    <x v="17"/>
    <x v="16"/>
    <x v="70"/>
    <x v="71"/>
    <x v="3"/>
    <x v="1"/>
    <x v="987"/>
    <x v="226"/>
    <x v="241"/>
    <x v="32"/>
    <x v="745"/>
    <x v="133"/>
    <x v="7"/>
    <m/>
    <n v="0"/>
    <n v="0"/>
    <n v="0"/>
  </r>
  <r>
    <x v="2"/>
    <x v="17"/>
    <x v="16"/>
    <x v="71"/>
    <x v="72"/>
    <x v="3"/>
    <x v="0"/>
    <x v="988"/>
    <x v="228"/>
    <x v="243"/>
    <x v="23"/>
    <x v="746"/>
    <x v="0"/>
    <x v="0"/>
    <m/>
    <m/>
    <m/>
    <m/>
  </r>
  <r>
    <x v="2"/>
    <x v="17"/>
    <x v="16"/>
    <x v="71"/>
    <x v="72"/>
    <x v="3"/>
    <x v="0"/>
    <x v="989"/>
    <x v="229"/>
    <x v="244"/>
    <x v="23"/>
    <x v="747"/>
    <x v="0"/>
    <x v="0"/>
    <m/>
    <m/>
    <m/>
    <m/>
  </r>
  <r>
    <x v="2"/>
    <x v="17"/>
    <x v="16"/>
    <x v="71"/>
    <x v="72"/>
    <x v="3"/>
    <x v="1"/>
    <x v="990"/>
    <x v="228"/>
    <x v="243"/>
    <x v="33"/>
    <x v="748"/>
    <x v="25"/>
    <x v="4"/>
    <m/>
    <n v="0"/>
    <n v="0"/>
    <n v="0"/>
  </r>
  <r>
    <x v="2"/>
    <x v="17"/>
    <x v="16"/>
    <x v="71"/>
    <x v="72"/>
    <x v="3"/>
    <x v="1"/>
    <x v="991"/>
    <x v="229"/>
    <x v="244"/>
    <x v="34"/>
    <x v="749"/>
    <x v="4"/>
    <x v="2"/>
    <m/>
    <m/>
    <n v="0"/>
    <n v="0"/>
  </r>
  <r>
    <x v="2"/>
    <x v="17"/>
    <x v="16"/>
    <x v="72"/>
    <x v="73"/>
    <x v="3"/>
    <x v="0"/>
    <x v="992"/>
    <x v="230"/>
    <x v="245"/>
    <x v="23"/>
    <x v="750"/>
    <x v="0"/>
    <x v="0"/>
    <m/>
    <m/>
    <m/>
    <m/>
  </r>
  <r>
    <x v="2"/>
    <x v="17"/>
    <x v="16"/>
    <x v="72"/>
    <x v="73"/>
    <x v="3"/>
    <x v="0"/>
    <x v="993"/>
    <x v="231"/>
    <x v="246"/>
    <x v="23"/>
    <x v="751"/>
    <x v="0"/>
    <x v="0"/>
    <m/>
    <m/>
    <m/>
    <m/>
  </r>
  <r>
    <x v="2"/>
    <x v="17"/>
    <x v="16"/>
    <x v="72"/>
    <x v="73"/>
    <x v="3"/>
    <x v="1"/>
    <x v="994"/>
    <x v="230"/>
    <x v="245"/>
    <x v="25"/>
    <x v="752"/>
    <x v="13"/>
    <x v="4"/>
    <n v="375"/>
    <n v="1125"/>
    <n v="348.75"/>
    <n v="1046.25"/>
  </r>
  <r>
    <x v="2"/>
    <x v="17"/>
    <x v="16"/>
    <x v="72"/>
    <x v="73"/>
    <x v="3"/>
    <x v="1"/>
    <x v="995"/>
    <x v="231"/>
    <x v="246"/>
    <x v="26"/>
    <x v="753"/>
    <x v="25"/>
    <x v="4"/>
    <n v="375"/>
    <n v="750"/>
    <n v="348.75"/>
    <n v="697.5"/>
  </r>
  <r>
    <x v="2"/>
    <x v="17"/>
    <x v="16"/>
    <x v="72"/>
    <x v="73"/>
    <x v="3"/>
    <x v="1"/>
    <x v="996"/>
    <x v="230"/>
    <x v="245"/>
    <x v="27"/>
    <x v="754"/>
    <x v="19"/>
    <x v="4"/>
    <n v="500"/>
    <n v="3000"/>
    <n v="465"/>
    <n v="2790"/>
  </r>
  <r>
    <x v="2"/>
    <x v="17"/>
    <x v="16"/>
    <x v="72"/>
    <x v="73"/>
    <x v="3"/>
    <x v="1"/>
    <x v="997"/>
    <x v="231"/>
    <x v="246"/>
    <x v="28"/>
    <x v="755"/>
    <x v="25"/>
    <x v="4"/>
    <m/>
    <n v="0"/>
    <n v="0"/>
    <n v="0"/>
  </r>
  <r>
    <x v="2"/>
    <x v="17"/>
    <x v="16"/>
    <x v="72"/>
    <x v="73"/>
    <x v="3"/>
    <x v="1"/>
    <x v="998"/>
    <x v="230"/>
    <x v="245"/>
    <x v="28"/>
    <x v="756"/>
    <x v="4"/>
    <x v="4"/>
    <n v="600"/>
    <n v="600"/>
    <n v="558"/>
    <n v="558"/>
  </r>
  <r>
    <x v="2"/>
    <x v="17"/>
    <x v="16"/>
    <x v="72"/>
    <x v="73"/>
    <x v="3"/>
    <x v="1"/>
    <x v="999"/>
    <x v="231"/>
    <x v="246"/>
    <x v="36"/>
    <x v="757"/>
    <x v="25"/>
    <x v="4"/>
    <m/>
    <n v="0"/>
    <n v="0"/>
    <n v="0"/>
  </r>
  <r>
    <x v="2"/>
    <x v="17"/>
    <x v="16"/>
    <x v="72"/>
    <x v="73"/>
    <x v="3"/>
    <x v="1"/>
    <x v="1000"/>
    <x v="230"/>
    <x v="245"/>
    <x v="32"/>
    <x v="758"/>
    <x v="4"/>
    <x v="4"/>
    <m/>
    <n v="0"/>
    <n v="0"/>
    <n v="0"/>
  </r>
  <r>
    <x v="2"/>
    <x v="17"/>
    <x v="16"/>
    <x v="72"/>
    <x v="73"/>
    <x v="3"/>
    <x v="1"/>
    <x v="1001"/>
    <x v="231"/>
    <x v="246"/>
    <x v="31"/>
    <x v="759"/>
    <x v="13"/>
    <x v="4"/>
    <n v="1000"/>
    <n v="3000"/>
    <n v="930"/>
    <n v="2790"/>
  </r>
  <r>
    <x v="2"/>
    <x v="17"/>
    <x v="16"/>
    <x v="72"/>
    <x v="73"/>
    <x v="3"/>
    <x v="0"/>
    <x v="1002"/>
    <x v="232"/>
    <x v="247"/>
    <x v="23"/>
    <x v="760"/>
    <x v="0"/>
    <x v="0"/>
    <m/>
    <m/>
    <m/>
    <m/>
  </r>
  <r>
    <x v="2"/>
    <x v="17"/>
    <x v="16"/>
    <x v="72"/>
    <x v="73"/>
    <x v="3"/>
    <x v="1"/>
    <x v="1003"/>
    <x v="231"/>
    <x v="246"/>
    <x v="34"/>
    <x v="761"/>
    <x v="4"/>
    <x v="4"/>
    <m/>
    <n v="0"/>
    <n v="0"/>
    <n v="0"/>
  </r>
  <r>
    <x v="2"/>
    <x v="17"/>
    <x v="16"/>
    <x v="72"/>
    <x v="73"/>
    <x v="3"/>
    <x v="1"/>
    <x v="1004"/>
    <x v="232"/>
    <x v="247"/>
    <x v="37"/>
    <x v="762"/>
    <x v="4"/>
    <x v="4"/>
    <n v="16000"/>
    <n v="16000"/>
    <n v="14880"/>
    <n v="14880"/>
  </r>
  <r>
    <x v="2"/>
    <x v="17"/>
    <x v="16"/>
    <x v="72"/>
    <x v="73"/>
    <x v="3"/>
    <x v="1"/>
    <x v="1005"/>
    <x v="231"/>
    <x v="246"/>
    <x v="48"/>
    <x v="763"/>
    <x v="4"/>
    <x v="4"/>
    <m/>
    <n v="0"/>
    <n v="0"/>
    <n v="0"/>
  </r>
  <r>
    <x v="2"/>
    <x v="17"/>
    <x v="16"/>
    <x v="72"/>
    <x v="73"/>
    <x v="3"/>
    <x v="1"/>
    <x v="1006"/>
    <x v="232"/>
    <x v="247"/>
    <x v="36"/>
    <x v="764"/>
    <x v="4"/>
    <x v="2"/>
    <n v="29000"/>
    <n v="29000"/>
    <n v="26970"/>
    <n v="26970"/>
  </r>
  <r>
    <x v="2"/>
    <x v="17"/>
    <x v="16"/>
    <x v="73"/>
    <x v="74"/>
    <x v="3"/>
    <x v="0"/>
    <x v="1007"/>
    <x v="233"/>
    <x v="248"/>
    <x v="23"/>
    <x v="765"/>
    <x v="0"/>
    <x v="0"/>
    <m/>
    <m/>
    <m/>
    <m/>
  </r>
  <r>
    <x v="2"/>
    <x v="17"/>
    <x v="16"/>
    <x v="73"/>
    <x v="74"/>
    <x v="3"/>
    <x v="1"/>
    <x v="1008"/>
    <x v="232"/>
    <x v="247"/>
    <x v="25"/>
    <x v="766"/>
    <x v="4"/>
    <x v="4"/>
    <m/>
    <n v="0"/>
    <n v="0"/>
    <n v="0"/>
  </r>
  <r>
    <x v="2"/>
    <x v="17"/>
    <x v="16"/>
    <x v="73"/>
    <x v="74"/>
    <x v="3"/>
    <x v="1"/>
    <x v="1009"/>
    <x v="233"/>
    <x v="248"/>
    <x v="26"/>
    <x v="767"/>
    <x v="4"/>
    <x v="4"/>
    <m/>
    <n v="0"/>
    <n v="0"/>
    <n v="0"/>
  </r>
  <r>
    <x v="2"/>
    <x v="17"/>
    <x v="16"/>
    <x v="73"/>
    <x v="74"/>
    <x v="3"/>
    <x v="1"/>
    <x v="1010"/>
    <x v="232"/>
    <x v="247"/>
    <x v="27"/>
    <x v="768"/>
    <x v="4"/>
    <x v="4"/>
    <m/>
    <n v="0"/>
    <n v="0"/>
    <n v="0"/>
  </r>
  <r>
    <x v="2"/>
    <x v="17"/>
    <x v="16"/>
    <x v="73"/>
    <x v="74"/>
    <x v="3"/>
    <x v="1"/>
    <x v="1011"/>
    <x v="233"/>
    <x v="248"/>
    <x v="28"/>
    <x v="769"/>
    <x v="4"/>
    <x v="4"/>
    <m/>
    <n v="0"/>
    <n v="0"/>
    <n v="0"/>
  </r>
  <r>
    <x v="2"/>
    <x v="17"/>
    <x v="16"/>
    <x v="73"/>
    <x v="74"/>
    <x v="3"/>
    <x v="1"/>
    <x v="1012"/>
    <x v="232"/>
    <x v="247"/>
    <x v="31"/>
    <x v="770"/>
    <x v="4"/>
    <x v="2"/>
    <m/>
    <m/>
    <n v="0"/>
    <n v="0"/>
  </r>
  <r>
    <x v="2"/>
    <x v="17"/>
    <x v="16"/>
    <x v="74"/>
    <x v="75"/>
    <x v="3"/>
    <x v="0"/>
    <x v="1013"/>
    <x v="234"/>
    <x v="249"/>
    <x v="23"/>
    <x v="771"/>
    <x v="0"/>
    <x v="0"/>
    <m/>
    <m/>
    <m/>
    <m/>
  </r>
  <r>
    <x v="2"/>
    <x v="17"/>
    <x v="16"/>
    <x v="74"/>
    <x v="75"/>
    <x v="3"/>
    <x v="1"/>
    <x v="1014"/>
    <x v="232"/>
    <x v="247"/>
    <x v="25"/>
    <x v="772"/>
    <x v="13"/>
    <x v="4"/>
    <n v="3200"/>
    <n v="9600"/>
    <n v="2976"/>
    <n v="8928"/>
  </r>
  <r>
    <x v="2"/>
    <x v="17"/>
    <x v="16"/>
    <x v="74"/>
    <x v="75"/>
    <x v="3"/>
    <x v="1"/>
    <x v="1015"/>
    <x v="234"/>
    <x v="249"/>
    <x v="32"/>
    <x v="773"/>
    <x v="4"/>
    <x v="4"/>
    <m/>
    <n v="0"/>
    <n v="0"/>
    <n v="0"/>
  </r>
  <r>
    <x v="2"/>
    <x v="17"/>
    <x v="16"/>
    <x v="74"/>
    <x v="75"/>
    <x v="3"/>
    <x v="1"/>
    <x v="1016"/>
    <x v="232"/>
    <x v="247"/>
    <x v="33"/>
    <x v="774"/>
    <x v="4"/>
    <x v="4"/>
    <m/>
    <n v="0"/>
    <n v="0"/>
    <n v="0"/>
  </r>
  <r>
    <x v="2"/>
    <x v="17"/>
    <x v="16"/>
    <x v="75"/>
    <x v="76"/>
    <x v="3"/>
    <x v="0"/>
    <x v="1017"/>
    <x v="235"/>
    <x v="250"/>
    <x v="23"/>
    <x v="775"/>
    <x v="0"/>
    <x v="0"/>
    <m/>
    <m/>
    <m/>
    <m/>
  </r>
  <r>
    <x v="2"/>
    <x v="17"/>
    <x v="16"/>
    <x v="75"/>
    <x v="76"/>
    <x v="3"/>
    <x v="0"/>
    <x v="1018"/>
    <x v="236"/>
    <x v="251"/>
    <x v="23"/>
    <x v="776"/>
    <x v="0"/>
    <x v="0"/>
    <m/>
    <m/>
    <m/>
    <m/>
  </r>
  <r>
    <x v="2"/>
    <x v="17"/>
    <x v="16"/>
    <x v="75"/>
    <x v="76"/>
    <x v="3"/>
    <x v="0"/>
    <x v="1019"/>
    <x v="236"/>
    <x v="251"/>
    <x v="23"/>
    <x v="777"/>
    <x v="0"/>
    <x v="0"/>
    <m/>
    <m/>
    <m/>
    <m/>
  </r>
  <r>
    <x v="2"/>
    <x v="17"/>
    <x v="16"/>
    <x v="75"/>
    <x v="76"/>
    <x v="3"/>
    <x v="1"/>
    <x v="1020"/>
    <x v="236"/>
    <x v="251"/>
    <x v="34"/>
    <x v="778"/>
    <x v="10"/>
    <x v="4"/>
    <m/>
    <n v="0"/>
    <n v="0"/>
    <n v="0"/>
  </r>
  <r>
    <x v="2"/>
    <x v="17"/>
    <x v="16"/>
    <x v="75"/>
    <x v="76"/>
    <x v="3"/>
    <x v="1"/>
    <x v="1021"/>
    <x v="236"/>
    <x v="251"/>
    <x v="37"/>
    <x v="779"/>
    <x v="133"/>
    <x v="4"/>
    <m/>
    <n v="0"/>
    <n v="0"/>
    <n v="0"/>
  </r>
  <r>
    <x v="2"/>
    <x v="17"/>
    <x v="16"/>
    <x v="75"/>
    <x v="76"/>
    <x v="3"/>
    <x v="1"/>
    <x v="1022"/>
    <x v="236"/>
    <x v="251"/>
    <x v="48"/>
    <x v="780"/>
    <x v="19"/>
    <x v="4"/>
    <m/>
    <n v="0"/>
    <n v="0"/>
    <n v="0"/>
  </r>
  <r>
    <x v="2"/>
    <x v="17"/>
    <x v="16"/>
    <x v="75"/>
    <x v="76"/>
    <x v="3"/>
    <x v="1"/>
    <x v="1023"/>
    <x v="236"/>
    <x v="251"/>
    <x v="49"/>
    <x v="781"/>
    <x v="4"/>
    <x v="4"/>
    <m/>
    <n v="0"/>
    <n v="0"/>
    <n v="0"/>
  </r>
  <r>
    <x v="2"/>
    <x v="17"/>
    <x v="16"/>
    <x v="75"/>
    <x v="76"/>
    <x v="3"/>
    <x v="1"/>
    <x v="1024"/>
    <x v="236"/>
    <x v="251"/>
    <x v="51"/>
    <x v="782"/>
    <x v="13"/>
    <x v="4"/>
    <m/>
    <n v="0"/>
    <n v="0"/>
    <n v="0"/>
  </r>
  <r>
    <x v="2"/>
    <x v="17"/>
    <x v="16"/>
    <x v="75"/>
    <x v="76"/>
    <x v="3"/>
    <x v="1"/>
    <x v="1025"/>
    <x v="236"/>
    <x v="251"/>
    <x v="50"/>
    <x v="783"/>
    <x v="67"/>
    <x v="4"/>
    <m/>
    <n v="0"/>
    <n v="0"/>
    <n v="0"/>
  </r>
  <r>
    <x v="2"/>
    <x v="17"/>
    <x v="16"/>
    <x v="75"/>
    <x v="76"/>
    <x v="3"/>
    <x v="1"/>
    <x v="1026"/>
    <x v="236"/>
    <x v="251"/>
    <x v="25"/>
    <x v="784"/>
    <x v="67"/>
    <x v="4"/>
    <m/>
    <n v="0"/>
    <n v="0"/>
    <n v="0"/>
  </r>
  <r>
    <x v="2"/>
    <x v="17"/>
    <x v="16"/>
    <x v="75"/>
    <x v="76"/>
    <x v="3"/>
    <x v="1"/>
    <x v="1027"/>
    <x v="236"/>
    <x v="251"/>
    <x v="26"/>
    <x v="785"/>
    <x v="14"/>
    <x v="4"/>
    <m/>
    <n v="0"/>
    <n v="0"/>
    <n v="0"/>
  </r>
  <r>
    <x v="2"/>
    <x v="17"/>
    <x v="16"/>
    <x v="75"/>
    <x v="76"/>
    <x v="3"/>
    <x v="1"/>
    <x v="1028"/>
    <x v="236"/>
    <x v="251"/>
    <x v="27"/>
    <x v="786"/>
    <x v="45"/>
    <x v="4"/>
    <m/>
    <n v="0"/>
    <n v="0"/>
    <n v="0"/>
  </r>
  <r>
    <x v="2"/>
    <x v="17"/>
    <x v="16"/>
    <x v="75"/>
    <x v="76"/>
    <x v="3"/>
    <x v="1"/>
    <x v="1029"/>
    <x v="236"/>
    <x v="251"/>
    <x v="28"/>
    <x v="787"/>
    <x v="10"/>
    <x v="4"/>
    <m/>
    <n v="0"/>
    <n v="0"/>
    <n v="0"/>
  </r>
  <r>
    <x v="2"/>
    <x v="17"/>
    <x v="16"/>
    <x v="75"/>
    <x v="76"/>
    <x v="3"/>
    <x v="1"/>
    <x v="1030"/>
    <x v="236"/>
    <x v="251"/>
    <x v="31"/>
    <x v="788"/>
    <x v="4"/>
    <x v="4"/>
    <m/>
    <n v="0"/>
    <n v="0"/>
    <n v="0"/>
  </r>
  <r>
    <x v="2"/>
    <x v="17"/>
    <x v="16"/>
    <x v="75"/>
    <x v="76"/>
    <x v="3"/>
    <x v="0"/>
    <x v="1031"/>
    <x v="237"/>
    <x v="252"/>
    <x v="23"/>
    <x v="789"/>
    <x v="0"/>
    <x v="0"/>
    <m/>
    <m/>
    <m/>
    <m/>
  </r>
  <r>
    <x v="2"/>
    <x v="17"/>
    <x v="16"/>
    <x v="75"/>
    <x v="76"/>
    <x v="3"/>
    <x v="0"/>
    <x v="1032"/>
    <x v="237"/>
    <x v="252"/>
    <x v="23"/>
    <x v="790"/>
    <x v="0"/>
    <x v="0"/>
    <m/>
    <m/>
    <m/>
    <m/>
  </r>
  <r>
    <x v="2"/>
    <x v="17"/>
    <x v="16"/>
    <x v="75"/>
    <x v="76"/>
    <x v="3"/>
    <x v="0"/>
    <x v="1033"/>
    <x v="238"/>
    <x v="253"/>
    <x v="23"/>
    <x v="791"/>
    <x v="0"/>
    <x v="0"/>
    <m/>
    <m/>
    <m/>
    <m/>
  </r>
  <r>
    <x v="2"/>
    <x v="17"/>
    <x v="16"/>
    <x v="75"/>
    <x v="76"/>
    <x v="3"/>
    <x v="0"/>
    <x v="1034"/>
    <x v="239"/>
    <x v="254"/>
    <x v="23"/>
    <x v="792"/>
    <x v="0"/>
    <x v="0"/>
    <m/>
    <m/>
    <m/>
    <m/>
  </r>
  <r>
    <x v="2"/>
    <x v="17"/>
    <x v="16"/>
    <x v="75"/>
    <x v="76"/>
    <x v="3"/>
    <x v="1"/>
    <x v="1035"/>
    <x v="237"/>
    <x v="252"/>
    <x v="25"/>
    <x v="793"/>
    <x v="4"/>
    <x v="4"/>
    <n v="400"/>
    <n v="400"/>
    <n v="372"/>
    <n v="372"/>
  </r>
  <r>
    <x v="2"/>
    <x v="17"/>
    <x v="16"/>
    <x v="75"/>
    <x v="76"/>
    <x v="3"/>
    <x v="1"/>
    <x v="1036"/>
    <x v="237"/>
    <x v="252"/>
    <x v="26"/>
    <x v="794"/>
    <x v="4"/>
    <x v="4"/>
    <n v="360"/>
    <n v="360"/>
    <n v="334.8"/>
    <n v="334.8"/>
  </r>
  <r>
    <x v="2"/>
    <x v="17"/>
    <x v="16"/>
    <x v="75"/>
    <x v="76"/>
    <x v="3"/>
    <x v="1"/>
    <x v="1037"/>
    <x v="237"/>
    <x v="252"/>
    <x v="27"/>
    <x v="795"/>
    <x v="4"/>
    <x v="4"/>
    <n v="340"/>
    <n v="340"/>
    <n v="316.2"/>
    <n v="316.2"/>
  </r>
  <r>
    <x v="2"/>
    <x v="17"/>
    <x v="16"/>
    <x v="75"/>
    <x v="76"/>
    <x v="3"/>
    <x v="1"/>
    <x v="1038"/>
    <x v="237"/>
    <x v="252"/>
    <x v="28"/>
    <x v="796"/>
    <x v="4"/>
    <x v="4"/>
    <n v="375"/>
    <n v="375"/>
    <n v="348.75"/>
    <n v="348.75"/>
  </r>
  <r>
    <x v="2"/>
    <x v="17"/>
    <x v="16"/>
    <x v="75"/>
    <x v="76"/>
    <x v="3"/>
    <x v="1"/>
    <x v="1039"/>
    <x v="237"/>
    <x v="252"/>
    <x v="31"/>
    <x v="797"/>
    <x v="4"/>
    <x v="4"/>
    <n v="375"/>
    <n v="375"/>
    <n v="348.75"/>
    <n v="348.75"/>
  </r>
  <r>
    <x v="2"/>
    <x v="17"/>
    <x v="16"/>
    <x v="75"/>
    <x v="76"/>
    <x v="3"/>
    <x v="1"/>
    <x v="1040"/>
    <x v="237"/>
    <x v="252"/>
    <x v="36"/>
    <x v="798"/>
    <x v="4"/>
    <x v="4"/>
    <n v="375"/>
    <n v="375"/>
    <n v="348.75"/>
    <n v="348.75"/>
  </r>
  <r>
    <x v="2"/>
    <x v="17"/>
    <x v="16"/>
    <x v="75"/>
    <x v="76"/>
    <x v="3"/>
    <x v="1"/>
    <x v="1041"/>
    <x v="237"/>
    <x v="252"/>
    <x v="32"/>
    <x v="799"/>
    <x v="4"/>
    <x v="4"/>
    <n v="360"/>
    <n v="360"/>
    <n v="334.8"/>
    <n v="334.8"/>
  </r>
  <r>
    <x v="2"/>
    <x v="17"/>
    <x v="16"/>
    <x v="76"/>
    <x v="77"/>
    <x v="3"/>
    <x v="0"/>
    <x v="1042"/>
    <x v="240"/>
    <x v="255"/>
    <x v="23"/>
    <x v="800"/>
    <x v="0"/>
    <x v="0"/>
    <m/>
    <m/>
    <m/>
    <m/>
  </r>
  <r>
    <x v="2"/>
    <x v="17"/>
    <x v="16"/>
    <x v="76"/>
    <x v="77"/>
    <x v="3"/>
    <x v="0"/>
    <x v="1043"/>
    <x v="241"/>
    <x v="256"/>
    <x v="23"/>
    <x v="801"/>
    <x v="0"/>
    <x v="0"/>
    <m/>
    <m/>
    <m/>
    <m/>
  </r>
  <r>
    <x v="2"/>
    <x v="17"/>
    <x v="16"/>
    <x v="76"/>
    <x v="77"/>
    <x v="3"/>
    <x v="0"/>
    <x v="1044"/>
    <x v="242"/>
    <x v="257"/>
    <x v="23"/>
    <x v="802"/>
    <x v="0"/>
    <x v="0"/>
    <m/>
    <m/>
    <m/>
    <m/>
  </r>
  <r>
    <x v="2"/>
    <x v="17"/>
    <x v="16"/>
    <x v="76"/>
    <x v="77"/>
    <x v="3"/>
    <x v="1"/>
    <x v="1045"/>
    <x v="241"/>
    <x v="256"/>
    <x v="25"/>
    <x v="803"/>
    <x v="4"/>
    <x v="2"/>
    <m/>
    <m/>
    <n v="0"/>
    <n v="0"/>
  </r>
  <r>
    <x v="2"/>
    <x v="17"/>
    <x v="16"/>
    <x v="76"/>
    <x v="77"/>
    <x v="3"/>
    <x v="0"/>
    <x v="1046"/>
    <x v="242"/>
    <x v="257"/>
    <x v="69"/>
    <x v="0"/>
    <x v="0"/>
    <x v="0"/>
    <m/>
    <m/>
    <m/>
    <m/>
  </r>
  <r>
    <x v="2"/>
    <x v="17"/>
    <x v="16"/>
    <x v="2"/>
    <x v="2"/>
    <x v="0"/>
    <x v="2"/>
    <x v="1047"/>
    <x v="241"/>
    <x v="256"/>
    <x v="30"/>
    <x v="0"/>
    <x v="0"/>
    <x v="0"/>
    <s v="J.D"/>
    <n v="105627"/>
    <m/>
    <m/>
  </r>
  <r>
    <x v="2"/>
    <x v="18"/>
    <x v="17"/>
    <x v="77"/>
    <x v="78"/>
    <x v="4"/>
    <x v="0"/>
    <x v="1048"/>
    <x v="242"/>
    <x v="257"/>
    <x v="70"/>
    <x v="0"/>
    <x v="0"/>
    <x v="0"/>
    <m/>
    <m/>
    <m/>
    <m/>
  </r>
  <r>
    <x v="2"/>
    <x v="18"/>
    <x v="17"/>
    <x v="77"/>
    <x v="78"/>
    <x v="4"/>
    <x v="0"/>
    <x v="1049"/>
    <x v="241"/>
    <x v="256"/>
    <x v="71"/>
    <x v="0"/>
    <x v="0"/>
    <x v="0"/>
    <m/>
    <m/>
    <m/>
    <m/>
  </r>
  <r>
    <x v="2"/>
    <x v="18"/>
    <x v="17"/>
    <x v="77"/>
    <x v="78"/>
    <x v="4"/>
    <x v="0"/>
    <x v="1050"/>
    <x v="242"/>
    <x v="257"/>
    <x v="24"/>
    <x v="31"/>
    <x v="3"/>
    <x v="1"/>
    <s v="Rate"/>
    <s v="Amount"/>
    <m/>
    <m/>
  </r>
  <r>
    <x v="2"/>
    <x v="18"/>
    <x v="17"/>
    <x v="77"/>
    <x v="78"/>
    <x v="4"/>
    <x v="0"/>
    <x v="1051"/>
    <x v="241"/>
    <x v="256"/>
    <x v="23"/>
    <x v="0"/>
    <x v="0"/>
    <x v="0"/>
    <m/>
    <s v="J.D"/>
    <m/>
    <m/>
  </r>
  <r>
    <x v="2"/>
    <x v="18"/>
    <x v="17"/>
    <x v="77"/>
    <x v="78"/>
    <x v="4"/>
    <x v="0"/>
    <x v="1052"/>
    <x v="243"/>
    <x v="258"/>
    <x v="23"/>
    <x v="804"/>
    <x v="0"/>
    <x v="0"/>
    <m/>
    <m/>
    <m/>
    <m/>
  </r>
  <r>
    <x v="2"/>
    <x v="18"/>
    <x v="17"/>
    <x v="77"/>
    <x v="78"/>
    <x v="4"/>
    <x v="1"/>
    <x v="1053"/>
    <x v="241"/>
    <x v="256"/>
    <x v="25"/>
    <x v="805"/>
    <x v="4"/>
    <x v="2"/>
    <n v="3125"/>
    <n v="3125"/>
    <n v="2906.25"/>
    <n v="2906.25"/>
  </r>
  <r>
    <x v="2"/>
    <x v="18"/>
    <x v="17"/>
    <x v="77"/>
    <x v="78"/>
    <x v="4"/>
    <x v="0"/>
    <x v="1054"/>
    <x v="244"/>
    <x v="259"/>
    <x v="23"/>
    <x v="806"/>
    <x v="0"/>
    <x v="0"/>
    <m/>
    <m/>
    <m/>
    <m/>
  </r>
  <r>
    <x v="2"/>
    <x v="18"/>
    <x v="17"/>
    <x v="77"/>
    <x v="78"/>
    <x v="4"/>
    <x v="0"/>
    <x v="1055"/>
    <x v="245"/>
    <x v="260"/>
    <x v="23"/>
    <x v="807"/>
    <x v="0"/>
    <x v="0"/>
    <m/>
    <m/>
    <m/>
    <m/>
  </r>
  <r>
    <x v="2"/>
    <x v="18"/>
    <x v="17"/>
    <x v="77"/>
    <x v="78"/>
    <x v="4"/>
    <x v="1"/>
    <x v="1056"/>
    <x v="244"/>
    <x v="259"/>
    <x v="26"/>
    <x v="808"/>
    <x v="80"/>
    <x v="7"/>
    <n v="3"/>
    <n v="45"/>
    <n v="2.79"/>
    <n v="41.85"/>
  </r>
  <r>
    <x v="2"/>
    <x v="18"/>
    <x v="17"/>
    <x v="77"/>
    <x v="78"/>
    <x v="4"/>
    <x v="1"/>
    <x v="1057"/>
    <x v="245"/>
    <x v="260"/>
    <x v="27"/>
    <x v="809"/>
    <x v="85"/>
    <x v="7"/>
    <n v="4"/>
    <n v="800"/>
    <n v="3.72"/>
    <n v="744"/>
  </r>
  <r>
    <x v="2"/>
    <x v="18"/>
    <x v="17"/>
    <x v="77"/>
    <x v="78"/>
    <x v="4"/>
    <x v="1"/>
    <x v="1058"/>
    <x v="244"/>
    <x v="259"/>
    <x v="28"/>
    <x v="810"/>
    <x v="85"/>
    <x v="7"/>
    <n v="5"/>
    <n v="1000"/>
    <n v="4.6500000000000004"/>
    <n v="930.00000000000011"/>
  </r>
  <r>
    <x v="2"/>
    <x v="18"/>
    <x v="17"/>
    <x v="77"/>
    <x v="78"/>
    <x v="4"/>
    <x v="1"/>
    <x v="1059"/>
    <x v="245"/>
    <x v="260"/>
    <x v="31"/>
    <x v="811"/>
    <x v="98"/>
    <x v="7"/>
    <n v="7"/>
    <n v="700"/>
    <n v="6.5100000000000007"/>
    <n v="651.00000000000011"/>
  </r>
  <r>
    <x v="2"/>
    <x v="18"/>
    <x v="17"/>
    <x v="77"/>
    <x v="78"/>
    <x v="4"/>
    <x v="1"/>
    <x v="1060"/>
    <x v="244"/>
    <x v="259"/>
    <x v="36"/>
    <x v="812"/>
    <x v="21"/>
    <x v="7"/>
    <n v="8"/>
    <n v="240"/>
    <n v="7.44"/>
    <n v="223.20000000000002"/>
  </r>
  <r>
    <x v="2"/>
    <x v="18"/>
    <x v="17"/>
    <x v="77"/>
    <x v="78"/>
    <x v="4"/>
    <x v="1"/>
    <x v="1061"/>
    <x v="245"/>
    <x v="260"/>
    <x v="32"/>
    <x v="813"/>
    <x v="115"/>
    <x v="7"/>
    <n v="9"/>
    <n v="1080"/>
    <n v="8.370000000000001"/>
    <n v="1004.4000000000001"/>
  </r>
  <r>
    <x v="2"/>
    <x v="18"/>
    <x v="17"/>
    <x v="77"/>
    <x v="78"/>
    <x v="4"/>
    <x v="1"/>
    <x v="1062"/>
    <x v="244"/>
    <x v="259"/>
    <x v="33"/>
    <x v="814"/>
    <x v="98"/>
    <x v="7"/>
    <n v="15"/>
    <n v="1500"/>
    <n v="13.950000000000001"/>
    <n v="1395"/>
  </r>
  <r>
    <x v="2"/>
    <x v="18"/>
    <x v="17"/>
    <x v="77"/>
    <x v="78"/>
    <x v="4"/>
    <x v="1"/>
    <x v="1063"/>
    <x v="245"/>
    <x v="260"/>
    <x v="34"/>
    <x v="815"/>
    <x v="134"/>
    <x v="7"/>
    <n v="18"/>
    <n v="2070"/>
    <n v="16.740000000000002"/>
    <n v="1925.1000000000001"/>
  </r>
  <r>
    <x v="2"/>
    <x v="18"/>
    <x v="17"/>
    <x v="77"/>
    <x v="78"/>
    <x v="4"/>
    <x v="1"/>
    <x v="1064"/>
    <x v="244"/>
    <x v="259"/>
    <x v="37"/>
    <x v="816"/>
    <x v="64"/>
    <x v="7"/>
    <n v="28"/>
    <n v="1820"/>
    <n v="26.040000000000003"/>
    <n v="1692.6000000000001"/>
  </r>
  <r>
    <x v="2"/>
    <x v="18"/>
    <x v="17"/>
    <x v="77"/>
    <x v="78"/>
    <x v="4"/>
    <x v="0"/>
    <x v="1065"/>
    <x v="246"/>
    <x v="261"/>
    <x v="23"/>
    <x v="817"/>
    <x v="0"/>
    <x v="0"/>
    <m/>
    <m/>
    <m/>
    <m/>
  </r>
  <r>
    <x v="2"/>
    <x v="18"/>
    <x v="17"/>
    <x v="77"/>
    <x v="78"/>
    <x v="4"/>
    <x v="1"/>
    <x v="1066"/>
    <x v="244"/>
    <x v="259"/>
    <x v="25"/>
    <x v="818"/>
    <x v="80"/>
    <x v="7"/>
    <n v="12"/>
    <n v="180"/>
    <n v="11.16"/>
    <n v="167.4"/>
  </r>
  <r>
    <x v="2"/>
    <x v="18"/>
    <x v="17"/>
    <x v="77"/>
    <x v="78"/>
    <x v="4"/>
    <x v="1"/>
    <x v="1067"/>
    <x v="246"/>
    <x v="261"/>
    <x v="26"/>
    <x v="819"/>
    <x v="85"/>
    <x v="7"/>
    <n v="14"/>
    <n v="2800"/>
    <n v="13.020000000000001"/>
    <n v="2604.0000000000005"/>
  </r>
  <r>
    <x v="2"/>
    <x v="18"/>
    <x v="17"/>
    <x v="77"/>
    <x v="78"/>
    <x v="4"/>
    <x v="1"/>
    <x v="1068"/>
    <x v="244"/>
    <x v="259"/>
    <x v="27"/>
    <x v="820"/>
    <x v="85"/>
    <x v="7"/>
    <n v="18"/>
    <n v="3600"/>
    <n v="16.740000000000002"/>
    <n v="3348.0000000000005"/>
  </r>
  <r>
    <x v="2"/>
    <x v="18"/>
    <x v="17"/>
    <x v="77"/>
    <x v="78"/>
    <x v="4"/>
    <x v="1"/>
    <x v="1069"/>
    <x v="246"/>
    <x v="261"/>
    <x v="28"/>
    <x v="821"/>
    <x v="20"/>
    <x v="7"/>
    <n v="22"/>
    <n v="1760"/>
    <n v="20.46"/>
    <n v="1636.8000000000002"/>
  </r>
  <r>
    <x v="2"/>
    <x v="18"/>
    <x v="17"/>
    <x v="77"/>
    <x v="78"/>
    <x v="4"/>
    <x v="1"/>
    <x v="1070"/>
    <x v="244"/>
    <x v="259"/>
    <x v="31"/>
    <x v="822"/>
    <x v="98"/>
    <x v="7"/>
    <n v="30"/>
    <n v="3000"/>
    <n v="27.900000000000002"/>
    <n v="2790"/>
  </r>
  <r>
    <x v="2"/>
    <x v="18"/>
    <x v="17"/>
    <x v="77"/>
    <x v="78"/>
    <x v="4"/>
    <x v="1"/>
    <x v="1071"/>
    <x v="246"/>
    <x v="261"/>
    <x v="36"/>
    <x v="823"/>
    <x v="135"/>
    <x v="7"/>
    <n v="62"/>
    <n v="11160"/>
    <n v="57.660000000000004"/>
    <n v="10378.800000000001"/>
  </r>
  <r>
    <x v="2"/>
    <x v="18"/>
    <x v="17"/>
    <x v="77"/>
    <x v="78"/>
    <x v="4"/>
    <x v="1"/>
    <x v="1072"/>
    <x v="244"/>
    <x v="259"/>
    <x v="32"/>
    <x v="824"/>
    <x v="136"/>
    <x v="7"/>
    <n v="113"/>
    <n v="38420"/>
    <n v="105.09"/>
    <n v="35730.6"/>
  </r>
  <r>
    <x v="2"/>
    <x v="18"/>
    <x v="17"/>
    <x v="77"/>
    <x v="78"/>
    <x v="4"/>
    <x v="1"/>
    <x v="1073"/>
    <x v="246"/>
    <x v="261"/>
    <x v="33"/>
    <x v="825"/>
    <x v="134"/>
    <x v="7"/>
    <n v="140"/>
    <n v="16100"/>
    <n v="130.20000000000002"/>
    <n v="14973.000000000002"/>
  </r>
  <r>
    <x v="2"/>
    <x v="18"/>
    <x v="17"/>
    <x v="77"/>
    <x v="78"/>
    <x v="4"/>
    <x v="0"/>
    <x v="1074"/>
    <x v="247"/>
    <x v="262"/>
    <x v="23"/>
    <x v="826"/>
    <x v="0"/>
    <x v="0"/>
    <m/>
    <m/>
    <m/>
    <m/>
  </r>
  <r>
    <x v="2"/>
    <x v="18"/>
    <x v="17"/>
    <x v="77"/>
    <x v="78"/>
    <x v="4"/>
    <x v="1"/>
    <x v="1075"/>
    <x v="246"/>
    <x v="261"/>
    <x v="34"/>
    <x v="827"/>
    <x v="47"/>
    <x v="7"/>
    <n v="45"/>
    <n v="1125"/>
    <n v="41.85"/>
    <n v="1046.25"/>
  </r>
  <r>
    <x v="2"/>
    <x v="18"/>
    <x v="17"/>
    <x v="78"/>
    <x v="79"/>
    <x v="4"/>
    <x v="0"/>
    <x v="1076"/>
    <x v="248"/>
    <x v="263"/>
    <x v="23"/>
    <x v="828"/>
    <x v="0"/>
    <x v="0"/>
    <m/>
    <m/>
    <m/>
    <m/>
  </r>
  <r>
    <x v="2"/>
    <x v="18"/>
    <x v="17"/>
    <x v="78"/>
    <x v="79"/>
    <x v="4"/>
    <x v="0"/>
    <x v="1077"/>
    <x v="249"/>
    <x v="264"/>
    <x v="23"/>
    <x v="829"/>
    <x v="0"/>
    <x v="0"/>
    <m/>
    <m/>
    <m/>
    <m/>
  </r>
  <r>
    <x v="2"/>
    <x v="18"/>
    <x v="17"/>
    <x v="78"/>
    <x v="79"/>
    <x v="4"/>
    <x v="1"/>
    <x v="1078"/>
    <x v="248"/>
    <x v="263"/>
    <x v="37"/>
    <x v="830"/>
    <x v="4"/>
    <x v="2"/>
    <n v="625"/>
    <n v="625"/>
    <n v="581.25"/>
    <n v="581.25"/>
  </r>
  <r>
    <x v="2"/>
    <x v="18"/>
    <x v="17"/>
    <x v="78"/>
    <x v="79"/>
    <x v="4"/>
    <x v="1"/>
    <x v="1079"/>
    <x v="249"/>
    <x v="264"/>
    <x v="48"/>
    <x v="831"/>
    <x v="4"/>
    <x v="2"/>
    <n v="440"/>
    <n v="440"/>
    <n v="409.20000000000005"/>
    <n v="409.20000000000005"/>
  </r>
  <r>
    <x v="2"/>
    <x v="18"/>
    <x v="17"/>
    <x v="78"/>
    <x v="79"/>
    <x v="4"/>
    <x v="1"/>
    <x v="1080"/>
    <x v="248"/>
    <x v="263"/>
    <x v="49"/>
    <x v="832"/>
    <x v="4"/>
    <x v="2"/>
    <n v="440"/>
    <n v="440"/>
    <n v="409.20000000000005"/>
    <n v="409.20000000000005"/>
  </r>
  <r>
    <x v="2"/>
    <x v="18"/>
    <x v="17"/>
    <x v="78"/>
    <x v="79"/>
    <x v="4"/>
    <x v="1"/>
    <x v="1081"/>
    <x v="249"/>
    <x v="264"/>
    <x v="51"/>
    <x v="833"/>
    <x v="4"/>
    <x v="2"/>
    <n v="440"/>
    <n v="440"/>
    <n v="409.20000000000005"/>
    <n v="409.20000000000005"/>
  </r>
  <r>
    <x v="2"/>
    <x v="18"/>
    <x v="17"/>
    <x v="79"/>
    <x v="80"/>
    <x v="4"/>
    <x v="0"/>
    <x v="1082"/>
    <x v="250"/>
    <x v="265"/>
    <x v="23"/>
    <x v="834"/>
    <x v="0"/>
    <x v="0"/>
    <m/>
    <m/>
    <m/>
    <m/>
  </r>
  <r>
    <x v="2"/>
    <x v="18"/>
    <x v="17"/>
    <x v="79"/>
    <x v="80"/>
    <x v="4"/>
    <x v="1"/>
    <x v="1083"/>
    <x v="249"/>
    <x v="264"/>
    <x v="25"/>
    <x v="835"/>
    <x v="55"/>
    <x v="7"/>
    <n v="65"/>
    <n v="2600"/>
    <n v="60.45"/>
    <n v="2418"/>
  </r>
  <r>
    <x v="2"/>
    <x v="18"/>
    <x v="17"/>
    <x v="79"/>
    <x v="80"/>
    <x v="4"/>
    <x v="1"/>
    <x v="1084"/>
    <x v="250"/>
    <x v="265"/>
    <x v="26"/>
    <x v="836"/>
    <x v="22"/>
    <x v="7"/>
    <n v="35"/>
    <n v="1750"/>
    <n v="32.550000000000004"/>
    <n v="1627.5000000000002"/>
  </r>
  <r>
    <x v="2"/>
    <x v="18"/>
    <x v="17"/>
    <x v="79"/>
    <x v="80"/>
    <x v="4"/>
    <x v="1"/>
    <x v="1085"/>
    <x v="249"/>
    <x v="264"/>
    <x v="27"/>
    <x v="837"/>
    <x v="21"/>
    <x v="7"/>
    <n v="45"/>
    <n v="1350"/>
    <n v="41.85"/>
    <n v="1255.5"/>
  </r>
  <r>
    <x v="2"/>
    <x v="18"/>
    <x v="17"/>
    <x v="80"/>
    <x v="81"/>
    <x v="4"/>
    <x v="0"/>
    <x v="1086"/>
    <x v="251"/>
    <x v="266"/>
    <x v="23"/>
    <x v="838"/>
    <x v="0"/>
    <x v="0"/>
    <m/>
    <m/>
    <m/>
    <m/>
  </r>
  <r>
    <x v="2"/>
    <x v="18"/>
    <x v="17"/>
    <x v="80"/>
    <x v="81"/>
    <x v="4"/>
    <x v="0"/>
    <x v="1087"/>
    <x v="252"/>
    <x v="267"/>
    <x v="23"/>
    <x v="839"/>
    <x v="0"/>
    <x v="0"/>
    <m/>
    <m/>
    <m/>
    <m/>
  </r>
  <r>
    <x v="2"/>
    <x v="18"/>
    <x v="17"/>
    <x v="80"/>
    <x v="81"/>
    <x v="4"/>
    <x v="1"/>
    <x v="1088"/>
    <x v="251"/>
    <x v="266"/>
    <x v="28"/>
    <x v="840"/>
    <x v="49"/>
    <x v="7"/>
    <n v="45"/>
    <n v="540"/>
    <n v="41.85"/>
    <n v="502.20000000000005"/>
  </r>
  <r>
    <x v="2"/>
    <x v="18"/>
    <x v="17"/>
    <x v="80"/>
    <x v="81"/>
    <x v="4"/>
    <x v="1"/>
    <x v="1089"/>
    <x v="252"/>
    <x v="267"/>
    <x v="31"/>
    <x v="841"/>
    <x v="22"/>
    <x v="7"/>
    <n v="25"/>
    <n v="1250"/>
    <n v="23.25"/>
    <n v="1162.5"/>
  </r>
  <r>
    <x v="2"/>
    <x v="18"/>
    <x v="17"/>
    <x v="80"/>
    <x v="81"/>
    <x v="4"/>
    <x v="0"/>
    <x v="1090"/>
    <x v="253"/>
    <x v="268"/>
    <x v="23"/>
    <x v="842"/>
    <x v="0"/>
    <x v="0"/>
    <m/>
    <m/>
    <m/>
    <m/>
  </r>
  <r>
    <x v="2"/>
    <x v="18"/>
    <x v="17"/>
    <x v="80"/>
    <x v="81"/>
    <x v="4"/>
    <x v="1"/>
    <x v="1091"/>
    <x v="252"/>
    <x v="267"/>
    <x v="36"/>
    <x v="843"/>
    <x v="137"/>
    <x v="7"/>
    <n v="30"/>
    <n v="2160"/>
    <n v="27.900000000000002"/>
    <n v="2008.8000000000002"/>
  </r>
  <r>
    <x v="2"/>
    <x v="18"/>
    <x v="17"/>
    <x v="80"/>
    <x v="81"/>
    <x v="4"/>
    <x v="0"/>
    <x v="1092"/>
    <x v="254"/>
    <x v="269"/>
    <x v="23"/>
    <x v="844"/>
    <x v="0"/>
    <x v="0"/>
    <m/>
    <m/>
    <m/>
    <m/>
  </r>
  <r>
    <x v="2"/>
    <x v="18"/>
    <x v="17"/>
    <x v="80"/>
    <x v="81"/>
    <x v="4"/>
    <x v="1"/>
    <x v="1093"/>
    <x v="252"/>
    <x v="267"/>
    <x v="32"/>
    <x v="845"/>
    <x v="11"/>
    <x v="4"/>
    <n v="360"/>
    <n v="2880"/>
    <n v="334.8"/>
    <n v="2678.4"/>
  </r>
  <r>
    <x v="2"/>
    <x v="18"/>
    <x v="17"/>
    <x v="81"/>
    <x v="82"/>
    <x v="4"/>
    <x v="0"/>
    <x v="1094"/>
    <x v="255"/>
    <x v="270"/>
    <x v="23"/>
    <x v="846"/>
    <x v="0"/>
    <x v="0"/>
    <m/>
    <m/>
    <m/>
    <m/>
  </r>
  <r>
    <x v="2"/>
    <x v="18"/>
    <x v="17"/>
    <x v="81"/>
    <x v="82"/>
    <x v="4"/>
    <x v="0"/>
    <x v="1095"/>
    <x v="256"/>
    <x v="271"/>
    <x v="23"/>
    <x v="847"/>
    <x v="0"/>
    <x v="0"/>
    <m/>
    <m/>
    <m/>
    <m/>
  </r>
  <r>
    <x v="2"/>
    <x v="18"/>
    <x v="17"/>
    <x v="81"/>
    <x v="82"/>
    <x v="4"/>
    <x v="1"/>
    <x v="1096"/>
    <x v="255"/>
    <x v="270"/>
    <x v="33"/>
    <x v="848"/>
    <x v="4"/>
    <x v="4"/>
    <n v="4750"/>
    <n v="4750"/>
    <n v="4417.5"/>
    <n v="4417.5"/>
  </r>
  <r>
    <x v="2"/>
    <x v="18"/>
    <x v="17"/>
    <x v="82"/>
    <x v="83"/>
    <x v="4"/>
    <x v="0"/>
    <x v="1097"/>
    <x v="257"/>
    <x v="272"/>
    <x v="23"/>
    <x v="849"/>
    <x v="0"/>
    <x v="0"/>
    <m/>
    <m/>
    <m/>
    <m/>
  </r>
  <r>
    <x v="2"/>
    <x v="18"/>
    <x v="17"/>
    <x v="82"/>
    <x v="83"/>
    <x v="4"/>
    <x v="0"/>
    <x v="1098"/>
    <x v="258"/>
    <x v="273"/>
    <x v="23"/>
    <x v="850"/>
    <x v="0"/>
    <x v="0"/>
    <m/>
    <m/>
    <m/>
    <m/>
  </r>
  <r>
    <x v="2"/>
    <x v="18"/>
    <x v="17"/>
    <x v="82"/>
    <x v="83"/>
    <x v="4"/>
    <x v="1"/>
    <x v="1099"/>
    <x v="257"/>
    <x v="272"/>
    <x v="34"/>
    <x v="851"/>
    <x v="4"/>
    <x v="4"/>
    <n v="1375"/>
    <n v="1375"/>
    <n v="1278.75"/>
    <n v="1278.75"/>
  </r>
  <r>
    <x v="2"/>
    <x v="18"/>
    <x v="17"/>
    <x v="82"/>
    <x v="83"/>
    <x v="4"/>
    <x v="0"/>
    <x v="1100"/>
    <x v="259"/>
    <x v="274"/>
    <x v="23"/>
    <x v="852"/>
    <x v="0"/>
    <x v="0"/>
    <m/>
    <m/>
    <m/>
    <m/>
  </r>
  <r>
    <x v="2"/>
    <x v="18"/>
    <x v="17"/>
    <x v="82"/>
    <x v="83"/>
    <x v="4"/>
    <x v="1"/>
    <x v="1101"/>
    <x v="257"/>
    <x v="272"/>
    <x v="25"/>
    <x v="853"/>
    <x v="4"/>
    <x v="4"/>
    <n v="940"/>
    <n v="940"/>
    <n v="874.2"/>
    <n v="874.2"/>
  </r>
  <r>
    <x v="2"/>
    <x v="18"/>
    <x v="17"/>
    <x v="82"/>
    <x v="83"/>
    <x v="4"/>
    <x v="1"/>
    <x v="1102"/>
    <x v="259"/>
    <x v="274"/>
    <x v="26"/>
    <x v="854"/>
    <x v="4"/>
    <x v="4"/>
    <m/>
    <n v="0"/>
    <n v="0"/>
    <n v="0"/>
  </r>
  <r>
    <x v="2"/>
    <x v="18"/>
    <x v="17"/>
    <x v="82"/>
    <x v="83"/>
    <x v="4"/>
    <x v="1"/>
    <x v="1103"/>
    <x v="257"/>
    <x v="272"/>
    <x v="26"/>
    <x v="855"/>
    <x v="4"/>
    <x v="4"/>
    <n v="1375"/>
    <n v="1375"/>
    <n v="1278.75"/>
    <n v="1278.75"/>
  </r>
  <r>
    <x v="2"/>
    <x v="18"/>
    <x v="17"/>
    <x v="82"/>
    <x v="83"/>
    <x v="4"/>
    <x v="1"/>
    <x v="1104"/>
    <x v="259"/>
    <x v="274"/>
    <x v="27"/>
    <x v="856"/>
    <x v="4"/>
    <x v="4"/>
    <n v="670"/>
    <n v="670"/>
    <n v="623.1"/>
    <n v="623.1"/>
  </r>
  <r>
    <x v="2"/>
    <x v="18"/>
    <x v="17"/>
    <x v="82"/>
    <x v="83"/>
    <x v="4"/>
    <x v="1"/>
    <x v="1105"/>
    <x v="257"/>
    <x v="272"/>
    <x v="28"/>
    <x v="857"/>
    <x v="4"/>
    <x v="4"/>
    <n v="670"/>
    <n v="670"/>
    <n v="623.1"/>
    <n v="623.1"/>
  </r>
  <r>
    <x v="2"/>
    <x v="18"/>
    <x v="17"/>
    <x v="82"/>
    <x v="83"/>
    <x v="4"/>
    <x v="0"/>
    <x v="1106"/>
    <x v="260"/>
    <x v="275"/>
    <x v="23"/>
    <x v="858"/>
    <x v="0"/>
    <x v="0"/>
    <m/>
    <m/>
    <m/>
    <m/>
  </r>
  <r>
    <x v="2"/>
    <x v="18"/>
    <x v="17"/>
    <x v="82"/>
    <x v="83"/>
    <x v="4"/>
    <x v="1"/>
    <x v="1107"/>
    <x v="257"/>
    <x v="272"/>
    <x v="36"/>
    <x v="859"/>
    <x v="4"/>
    <x v="4"/>
    <m/>
    <n v="0"/>
    <n v="0"/>
    <n v="0"/>
  </r>
  <r>
    <x v="2"/>
    <x v="18"/>
    <x v="17"/>
    <x v="82"/>
    <x v="83"/>
    <x v="4"/>
    <x v="1"/>
    <x v="1108"/>
    <x v="260"/>
    <x v="275"/>
    <x v="32"/>
    <x v="860"/>
    <x v="4"/>
    <x v="4"/>
    <m/>
    <n v="0"/>
    <n v="0"/>
    <n v="0"/>
  </r>
  <r>
    <x v="2"/>
    <x v="18"/>
    <x v="17"/>
    <x v="82"/>
    <x v="83"/>
    <x v="4"/>
    <x v="1"/>
    <x v="1109"/>
    <x v="257"/>
    <x v="272"/>
    <x v="33"/>
    <x v="861"/>
    <x v="4"/>
    <x v="4"/>
    <m/>
    <n v="0"/>
    <n v="0"/>
    <n v="0"/>
  </r>
  <r>
    <x v="2"/>
    <x v="18"/>
    <x v="17"/>
    <x v="82"/>
    <x v="83"/>
    <x v="4"/>
    <x v="1"/>
    <x v="1110"/>
    <x v="260"/>
    <x v="275"/>
    <x v="34"/>
    <x v="862"/>
    <x v="4"/>
    <x v="4"/>
    <m/>
    <n v="0"/>
    <n v="0"/>
    <n v="0"/>
  </r>
  <r>
    <x v="2"/>
    <x v="18"/>
    <x v="17"/>
    <x v="82"/>
    <x v="83"/>
    <x v="4"/>
    <x v="1"/>
    <x v="1111"/>
    <x v="257"/>
    <x v="272"/>
    <x v="31"/>
    <x v="863"/>
    <x v="4"/>
    <x v="4"/>
    <n v="275"/>
    <n v="275"/>
    <n v="255.75"/>
    <n v="255.75"/>
  </r>
  <r>
    <x v="2"/>
    <x v="18"/>
    <x v="17"/>
    <x v="82"/>
    <x v="83"/>
    <x v="4"/>
    <x v="1"/>
    <x v="1112"/>
    <x v="260"/>
    <x v="275"/>
    <x v="36"/>
    <x v="864"/>
    <x v="4"/>
    <x v="4"/>
    <n v="275"/>
    <n v="275"/>
    <n v="255.75"/>
    <n v="255.75"/>
  </r>
  <r>
    <x v="2"/>
    <x v="18"/>
    <x v="17"/>
    <x v="82"/>
    <x v="83"/>
    <x v="4"/>
    <x v="1"/>
    <x v="1113"/>
    <x v="257"/>
    <x v="272"/>
    <x v="49"/>
    <x v="865"/>
    <x v="4"/>
    <x v="4"/>
    <m/>
    <n v="0"/>
    <n v="0"/>
    <n v="0"/>
  </r>
  <r>
    <x v="2"/>
    <x v="18"/>
    <x v="17"/>
    <x v="82"/>
    <x v="83"/>
    <x v="4"/>
    <x v="1"/>
    <x v="1114"/>
    <x v="260"/>
    <x v="275"/>
    <x v="51"/>
    <x v="866"/>
    <x v="4"/>
    <x v="4"/>
    <m/>
    <n v="0"/>
    <n v="0"/>
    <n v="0"/>
  </r>
  <r>
    <x v="2"/>
    <x v="18"/>
    <x v="17"/>
    <x v="82"/>
    <x v="83"/>
    <x v="4"/>
    <x v="1"/>
    <x v="1115"/>
    <x v="257"/>
    <x v="272"/>
    <x v="50"/>
    <x v="867"/>
    <x v="4"/>
    <x v="4"/>
    <m/>
    <n v="0"/>
    <n v="0"/>
    <n v="0"/>
  </r>
  <r>
    <x v="2"/>
    <x v="18"/>
    <x v="17"/>
    <x v="82"/>
    <x v="83"/>
    <x v="4"/>
    <x v="1"/>
    <x v="1116"/>
    <x v="260"/>
    <x v="275"/>
    <x v="52"/>
    <x v="868"/>
    <x v="4"/>
    <x v="4"/>
    <m/>
    <n v="0"/>
    <n v="0"/>
    <n v="0"/>
  </r>
  <r>
    <x v="2"/>
    <x v="18"/>
    <x v="17"/>
    <x v="82"/>
    <x v="83"/>
    <x v="4"/>
    <x v="1"/>
    <x v="1117"/>
    <x v="257"/>
    <x v="272"/>
    <x v="58"/>
    <x v="869"/>
    <x v="4"/>
    <x v="4"/>
    <m/>
    <n v="0"/>
    <n v="0"/>
    <n v="0"/>
  </r>
  <r>
    <x v="2"/>
    <x v="18"/>
    <x v="17"/>
    <x v="82"/>
    <x v="83"/>
    <x v="4"/>
    <x v="1"/>
    <x v="1118"/>
    <x v="260"/>
    <x v="275"/>
    <x v="59"/>
    <x v="870"/>
    <x v="4"/>
    <x v="4"/>
    <m/>
    <n v="0"/>
    <n v="0"/>
    <n v="0"/>
  </r>
  <r>
    <x v="2"/>
    <x v="18"/>
    <x v="17"/>
    <x v="82"/>
    <x v="83"/>
    <x v="4"/>
    <x v="1"/>
    <x v="1119"/>
    <x v="257"/>
    <x v="272"/>
    <x v="32"/>
    <x v="871"/>
    <x v="4"/>
    <x v="4"/>
    <n v="375"/>
    <n v="375"/>
    <n v="348.75"/>
    <n v="348.75"/>
  </r>
  <r>
    <x v="2"/>
    <x v="18"/>
    <x v="17"/>
    <x v="82"/>
    <x v="83"/>
    <x v="4"/>
    <x v="1"/>
    <x v="1120"/>
    <x v="260"/>
    <x v="275"/>
    <x v="33"/>
    <x v="872"/>
    <x v="4"/>
    <x v="4"/>
    <n v="375"/>
    <n v="375"/>
    <n v="348.75"/>
    <n v="348.75"/>
  </r>
  <r>
    <x v="2"/>
    <x v="18"/>
    <x v="17"/>
    <x v="82"/>
    <x v="83"/>
    <x v="4"/>
    <x v="1"/>
    <x v="1121"/>
    <x v="257"/>
    <x v="272"/>
    <x v="25"/>
    <x v="873"/>
    <x v="4"/>
    <x v="4"/>
    <m/>
    <n v="0"/>
    <n v="0"/>
    <n v="0"/>
  </r>
  <r>
    <x v="2"/>
    <x v="18"/>
    <x v="17"/>
    <x v="82"/>
    <x v="83"/>
    <x v="4"/>
    <x v="1"/>
    <x v="1122"/>
    <x v="260"/>
    <x v="275"/>
    <x v="26"/>
    <x v="874"/>
    <x v="4"/>
    <x v="4"/>
    <m/>
    <n v="0"/>
    <n v="0"/>
    <n v="0"/>
  </r>
  <r>
    <x v="2"/>
    <x v="18"/>
    <x v="17"/>
    <x v="82"/>
    <x v="83"/>
    <x v="4"/>
    <x v="1"/>
    <x v="1123"/>
    <x v="257"/>
    <x v="272"/>
    <x v="27"/>
    <x v="875"/>
    <x v="4"/>
    <x v="4"/>
    <m/>
    <n v="0"/>
    <n v="0"/>
    <n v="0"/>
  </r>
  <r>
    <x v="2"/>
    <x v="18"/>
    <x v="17"/>
    <x v="82"/>
    <x v="83"/>
    <x v="4"/>
    <x v="1"/>
    <x v="1124"/>
    <x v="260"/>
    <x v="275"/>
    <x v="28"/>
    <x v="876"/>
    <x v="4"/>
    <x v="4"/>
    <m/>
    <n v="0"/>
    <n v="0"/>
    <n v="0"/>
  </r>
  <r>
    <x v="2"/>
    <x v="18"/>
    <x v="17"/>
    <x v="83"/>
    <x v="84"/>
    <x v="4"/>
    <x v="0"/>
    <x v="1125"/>
    <x v="261"/>
    <x v="276"/>
    <x v="23"/>
    <x v="877"/>
    <x v="0"/>
    <x v="0"/>
    <m/>
    <m/>
    <m/>
    <m/>
  </r>
  <r>
    <x v="2"/>
    <x v="18"/>
    <x v="17"/>
    <x v="83"/>
    <x v="84"/>
    <x v="4"/>
    <x v="1"/>
    <x v="1126"/>
    <x v="260"/>
    <x v="275"/>
    <x v="25"/>
    <x v="878"/>
    <x v="4"/>
    <x v="4"/>
    <n v="800"/>
    <n v="800"/>
    <n v="744"/>
    <n v="744"/>
  </r>
  <r>
    <x v="2"/>
    <x v="18"/>
    <x v="17"/>
    <x v="84"/>
    <x v="85"/>
    <x v="4"/>
    <x v="0"/>
    <x v="1127"/>
    <x v="262"/>
    <x v="277"/>
    <x v="23"/>
    <x v="879"/>
    <x v="0"/>
    <x v="0"/>
    <m/>
    <m/>
    <m/>
    <m/>
  </r>
  <r>
    <x v="2"/>
    <x v="18"/>
    <x v="17"/>
    <x v="84"/>
    <x v="85"/>
    <x v="4"/>
    <x v="0"/>
    <x v="1128"/>
    <x v="263"/>
    <x v="278"/>
    <x v="23"/>
    <x v="880"/>
    <x v="0"/>
    <x v="0"/>
    <m/>
    <m/>
    <m/>
    <m/>
  </r>
  <r>
    <x v="2"/>
    <x v="18"/>
    <x v="17"/>
    <x v="84"/>
    <x v="85"/>
    <x v="4"/>
    <x v="1"/>
    <x v="1129"/>
    <x v="262"/>
    <x v="277"/>
    <x v="26"/>
    <x v="881"/>
    <x v="21"/>
    <x v="4"/>
    <n v="8"/>
    <n v="240"/>
    <n v="7.44"/>
    <n v="223.20000000000002"/>
  </r>
  <r>
    <x v="2"/>
    <x v="18"/>
    <x v="17"/>
    <x v="84"/>
    <x v="85"/>
    <x v="4"/>
    <x v="1"/>
    <x v="1130"/>
    <x v="263"/>
    <x v="278"/>
    <x v="27"/>
    <x v="882"/>
    <x v="49"/>
    <x v="4"/>
    <n v="10"/>
    <n v="120"/>
    <n v="9.3000000000000007"/>
    <n v="111.60000000000001"/>
  </r>
  <r>
    <x v="2"/>
    <x v="18"/>
    <x v="17"/>
    <x v="84"/>
    <x v="85"/>
    <x v="4"/>
    <x v="1"/>
    <x v="1131"/>
    <x v="262"/>
    <x v="277"/>
    <x v="28"/>
    <x v="883"/>
    <x v="19"/>
    <x v="4"/>
    <n v="10"/>
    <n v="60"/>
    <n v="9.3000000000000007"/>
    <n v="55.800000000000004"/>
  </r>
  <r>
    <x v="2"/>
    <x v="18"/>
    <x v="17"/>
    <x v="84"/>
    <x v="85"/>
    <x v="4"/>
    <x v="1"/>
    <x v="1132"/>
    <x v="263"/>
    <x v="278"/>
    <x v="31"/>
    <x v="884"/>
    <x v="11"/>
    <x v="4"/>
    <n v="10"/>
    <n v="80"/>
    <n v="9.3000000000000007"/>
    <n v="74.400000000000006"/>
  </r>
  <r>
    <x v="2"/>
    <x v="18"/>
    <x v="17"/>
    <x v="84"/>
    <x v="85"/>
    <x v="4"/>
    <x v="1"/>
    <x v="1133"/>
    <x v="262"/>
    <x v="277"/>
    <x v="36"/>
    <x v="885"/>
    <x v="25"/>
    <x v="4"/>
    <n v="15"/>
    <n v="30"/>
    <n v="13.950000000000001"/>
    <n v="27.900000000000002"/>
  </r>
  <r>
    <x v="2"/>
    <x v="18"/>
    <x v="17"/>
    <x v="84"/>
    <x v="85"/>
    <x v="4"/>
    <x v="1"/>
    <x v="1134"/>
    <x v="263"/>
    <x v="278"/>
    <x v="48"/>
    <x v="886"/>
    <x v="15"/>
    <x v="4"/>
    <m/>
    <n v="0"/>
    <n v="0"/>
    <n v="0"/>
  </r>
  <r>
    <x v="2"/>
    <x v="18"/>
    <x v="17"/>
    <x v="84"/>
    <x v="85"/>
    <x v="4"/>
    <x v="0"/>
    <x v="1135"/>
    <x v="264"/>
    <x v="279"/>
    <x v="23"/>
    <x v="887"/>
    <x v="0"/>
    <x v="0"/>
    <m/>
    <m/>
    <m/>
    <m/>
  </r>
  <r>
    <x v="2"/>
    <x v="18"/>
    <x v="17"/>
    <x v="84"/>
    <x v="85"/>
    <x v="4"/>
    <x v="1"/>
    <x v="1136"/>
    <x v="263"/>
    <x v="278"/>
    <x v="32"/>
    <x v="888"/>
    <x v="41"/>
    <x v="4"/>
    <n v="45"/>
    <n v="1530"/>
    <n v="41.85"/>
    <n v="1422.9"/>
  </r>
  <r>
    <x v="2"/>
    <x v="18"/>
    <x v="17"/>
    <x v="84"/>
    <x v="85"/>
    <x v="4"/>
    <x v="1"/>
    <x v="1137"/>
    <x v="264"/>
    <x v="279"/>
    <x v="33"/>
    <x v="889"/>
    <x v="88"/>
    <x v="4"/>
    <n v="55"/>
    <n v="880"/>
    <n v="51.150000000000006"/>
    <n v="818.40000000000009"/>
  </r>
  <r>
    <x v="2"/>
    <x v="18"/>
    <x v="17"/>
    <x v="84"/>
    <x v="85"/>
    <x v="4"/>
    <x v="1"/>
    <x v="1138"/>
    <x v="263"/>
    <x v="278"/>
    <x v="34"/>
    <x v="890"/>
    <x v="88"/>
    <x v="4"/>
    <n v="75"/>
    <n v="1200"/>
    <n v="69.75"/>
    <n v="1116"/>
  </r>
  <r>
    <x v="2"/>
    <x v="18"/>
    <x v="17"/>
    <x v="84"/>
    <x v="85"/>
    <x v="4"/>
    <x v="1"/>
    <x v="1139"/>
    <x v="264"/>
    <x v="279"/>
    <x v="37"/>
    <x v="891"/>
    <x v="4"/>
    <x v="4"/>
    <n v="85"/>
    <n v="85"/>
    <n v="79.05"/>
    <n v="79.05"/>
  </r>
  <r>
    <x v="2"/>
    <x v="18"/>
    <x v="17"/>
    <x v="84"/>
    <x v="85"/>
    <x v="4"/>
    <x v="1"/>
    <x v="1140"/>
    <x v="263"/>
    <x v="278"/>
    <x v="58"/>
    <x v="892"/>
    <x v="25"/>
    <x v="4"/>
    <m/>
    <n v="0"/>
    <n v="0"/>
    <n v="0"/>
  </r>
  <r>
    <x v="2"/>
    <x v="18"/>
    <x v="17"/>
    <x v="84"/>
    <x v="85"/>
    <x v="4"/>
    <x v="1"/>
    <x v="1141"/>
    <x v="264"/>
    <x v="279"/>
    <x v="25"/>
    <x v="893"/>
    <x v="4"/>
    <x v="4"/>
    <m/>
    <n v="0"/>
    <n v="0"/>
    <n v="0"/>
  </r>
  <r>
    <x v="2"/>
    <x v="18"/>
    <x v="17"/>
    <x v="84"/>
    <x v="85"/>
    <x v="4"/>
    <x v="0"/>
    <x v="1142"/>
    <x v="265"/>
    <x v="280"/>
    <x v="23"/>
    <x v="894"/>
    <x v="0"/>
    <x v="0"/>
    <m/>
    <m/>
    <m/>
    <m/>
  </r>
  <r>
    <x v="2"/>
    <x v="18"/>
    <x v="17"/>
    <x v="84"/>
    <x v="85"/>
    <x v="4"/>
    <x v="1"/>
    <x v="1143"/>
    <x v="264"/>
    <x v="279"/>
    <x v="25"/>
    <x v="895"/>
    <x v="138"/>
    <x v="4"/>
    <n v="60"/>
    <n v="1560"/>
    <n v="55.800000000000004"/>
    <n v="1450.8000000000002"/>
  </r>
  <r>
    <x v="2"/>
    <x v="18"/>
    <x v="17"/>
    <x v="84"/>
    <x v="85"/>
    <x v="4"/>
    <x v="1"/>
    <x v="1144"/>
    <x v="265"/>
    <x v="280"/>
    <x v="27"/>
    <x v="896"/>
    <x v="42"/>
    <x v="4"/>
    <m/>
    <n v="0"/>
    <n v="0"/>
    <n v="0"/>
  </r>
  <r>
    <x v="2"/>
    <x v="18"/>
    <x v="17"/>
    <x v="85"/>
    <x v="86"/>
    <x v="4"/>
    <x v="0"/>
    <x v="1145"/>
    <x v="266"/>
    <x v="281"/>
    <x v="23"/>
    <x v="897"/>
    <x v="0"/>
    <x v="0"/>
    <m/>
    <m/>
    <m/>
    <m/>
  </r>
  <r>
    <x v="2"/>
    <x v="18"/>
    <x v="17"/>
    <x v="85"/>
    <x v="86"/>
    <x v="4"/>
    <x v="0"/>
    <x v="1146"/>
    <x v="267"/>
    <x v="282"/>
    <x v="23"/>
    <x v="898"/>
    <x v="0"/>
    <x v="0"/>
    <m/>
    <m/>
    <m/>
    <m/>
  </r>
  <r>
    <x v="2"/>
    <x v="18"/>
    <x v="17"/>
    <x v="85"/>
    <x v="86"/>
    <x v="4"/>
    <x v="1"/>
    <x v="1147"/>
    <x v="266"/>
    <x v="281"/>
    <x v="26"/>
    <x v="899"/>
    <x v="80"/>
    <x v="4"/>
    <n v="50"/>
    <n v="750"/>
    <n v="46.5"/>
    <n v="697.5"/>
  </r>
  <r>
    <x v="2"/>
    <x v="18"/>
    <x v="17"/>
    <x v="85"/>
    <x v="86"/>
    <x v="4"/>
    <x v="1"/>
    <x v="1148"/>
    <x v="267"/>
    <x v="282"/>
    <x v="31"/>
    <x v="900"/>
    <x v="19"/>
    <x v="4"/>
    <m/>
    <n v="0"/>
    <n v="0"/>
    <n v="0"/>
  </r>
  <r>
    <x v="2"/>
    <x v="18"/>
    <x v="17"/>
    <x v="85"/>
    <x v="86"/>
    <x v="4"/>
    <x v="1"/>
    <x v="1149"/>
    <x v="266"/>
    <x v="281"/>
    <x v="36"/>
    <x v="901"/>
    <x v="13"/>
    <x v="4"/>
    <m/>
    <n v="0"/>
    <n v="0"/>
    <n v="0"/>
  </r>
  <r>
    <x v="2"/>
    <x v="18"/>
    <x v="17"/>
    <x v="85"/>
    <x v="86"/>
    <x v="4"/>
    <x v="1"/>
    <x v="1150"/>
    <x v="267"/>
    <x v="282"/>
    <x v="27"/>
    <x v="902"/>
    <x v="25"/>
    <x v="4"/>
    <n v="100"/>
    <n v="200"/>
    <n v="93"/>
    <n v="186"/>
  </r>
  <r>
    <x v="2"/>
    <x v="18"/>
    <x v="17"/>
    <x v="85"/>
    <x v="86"/>
    <x v="4"/>
    <x v="1"/>
    <x v="1151"/>
    <x v="266"/>
    <x v="281"/>
    <x v="33"/>
    <x v="903"/>
    <x v="13"/>
    <x v="4"/>
    <m/>
    <n v="0"/>
    <n v="0"/>
    <n v="0"/>
  </r>
  <r>
    <x v="2"/>
    <x v="18"/>
    <x v="17"/>
    <x v="85"/>
    <x v="86"/>
    <x v="4"/>
    <x v="1"/>
    <x v="1152"/>
    <x v="267"/>
    <x v="282"/>
    <x v="34"/>
    <x v="904"/>
    <x v="13"/>
    <x v="4"/>
    <m/>
    <n v="0"/>
    <n v="0"/>
    <n v="0"/>
  </r>
  <r>
    <x v="2"/>
    <x v="18"/>
    <x v="17"/>
    <x v="85"/>
    <x v="86"/>
    <x v="4"/>
    <x v="1"/>
    <x v="1153"/>
    <x v="266"/>
    <x v="281"/>
    <x v="37"/>
    <x v="905"/>
    <x v="4"/>
    <x v="4"/>
    <m/>
    <n v="0"/>
    <n v="0"/>
    <n v="0"/>
  </r>
  <r>
    <x v="2"/>
    <x v="18"/>
    <x v="17"/>
    <x v="85"/>
    <x v="86"/>
    <x v="4"/>
    <x v="1"/>
    <x v="1154"/>
    <x v="267"/>
    <x v="282"/>
    <x v="48"/>
    <x v="906"/>
    <x v="25"/>
    <x v="4"/>
    <m/>
    <n v="0"/>
    <n v="0"/>
    <n v="0"/>
  </r>
  <r>
    <x v="2"/>
    <x v="18"/>
    <x v="17"/>
    <x v="85"/>
    <x v="86"/>
    <x v="4"/>
    <x v="1"/>
    <x v="1155"/>
    <x v="266"/>
    <x v="281"/>
    <x v="49"/>
    <x v="907"/>
    <x v="4"/>
    <x v="4"/>
    <m/>
    <n v="0"/>
    <n v="0"/>
    <n v="0"/>
  </r>
  <r>
    <x v="2"/>
    <x v="18"/>
    <x v="17"/>
    <x v="85"/>
    <x v="86"/>
    <x v="4"/>
    <x v="1"/>
    <x v="1156"/>
    <x v="267"/>
    <x v="282"/>
    <x v="51"/>
    <x v="908"/>
    <x v="25"/>
    <x v="4"/>
    <n v="50"/>
    <n v="100"/>
    <n v="46.5"/>
    <n v="93"/>
  </r>
  <r>
    <x v="2"/>
    <x v="18"/>
    <x v="17"/>
    <x v="85"/>
    <x v="86"/>
    <x v="4"/>
    <x v="1"/>
    <x v="1157"/>
    <x v="266"/>
    <x v="281"/>
    <x v="50"/>
    <x v="909"/>
    <x v="13"/>
    <x v="4"/>
    <m/>
    <n v="0"/>
    <n v="0"/>
    <n v="0"/>
  </r>
  <r>
    <x v="2"/>
    <x v="18"/>
    <x v="17"/>
    <x v="85"/>
    <x v="86"/>
    <x v="4"/>
    <x v="1"/>
    <x v="1158"/>
    <x v="267"/>
    <x v="282"/>
    <x v="52"/>
    <x v="910"/>
    <x v="13"/>
    <x v="4"/>
    <m/>
    <n v="0"/>
    <n v="0"/>
    <n v="0"/>
  </r>
  <r>
    <x v="2"/>
    <x v="18"/>
    <x v="17"/>
    <x v="85"/>
    <x v="86"/>
    <x v="4"/>
    <x v="1"/>
    <x v="1159"/>
    <x v="266"/>
    <x v="281"/>
    <x v="25"/>
    <x v="911"/>
    <x v="4"/>
    <x v="4"/>
    <m/>
    <n v="0"/>
    <n v="0"/>
    <n v="0"/>
  </r>
  <r>
    <x v="2"/>
    <x v="18"/>
    <x v="17"/>
    <x v="85"/>
    <x v="86"/>
    <x v="4"/>
    <x v="0"/>
    <x v="1160"/>
    <x v="268"/>
    <x v="283"/>
    <x v="23"/>
    <x v="912"/>
    <x v="0"/>
    <x v="0"/>
    <m/>
    <m/>
    <m/>
    <m/>
  </r>
  <r>
    <x v="2"/>
    <x v="18"/>
    <x v="17"/>
    <x v="85"/>
    <x v="86"/>
    <x v="4"/>
    <x v="1"/>
    <x v="1161"/>
    <x v="266"/>
    <x v="281"/>
    <x v="25"/>
    <x v="900"/>
    <x v="4"/>
    <x v="4"/>
    <n v="50"/>
    <n v="50"/>
    <n v="46.5"/>
    <n v="46.5"/>
  </r>
  <r>
    <x v="2"/>
    <x v="18"/>
    <x v="17"/>
    <x v="85"/>
    <x v="86"/>
    <x v="4"/>
    <x v="1"/>
    <x v="1162"/>
    <x v="268"/>
    <x v="283"/>
    <x v="26"/>
    <x v="901"/>
    <x v="4"/>
    <x v="4"/>
    <n v="75"/>
    <n v="75"/>
    <n v="69.75"/>
    <n v="69.75"/>
  </r>
  <r>
    <x v="2"/>
    <x v="18"/>
    <x v="17"/>
    <x v="85"/>
    <x v="86"/>
    <x v="4"/>
    <x v="1"/>
    <x v="1163"/>
    <x v="266"/>
    <x v="281"/>
    <x v="27"/>
    <x v="913"/>
    <x v="4"/>
    <x v="4"/>
    <n v="100"/>
    <n v="100"/>
    <n v="93"/>
    <n v="93"/>
  </r>
  <r>
    <x v="2"/>
    <x v="18"/>
    <x v="17"/>
    <x v="85"/>
    <x v="86"/>
    <x v="4"/>
    <x v="1"/>
    <x v="1164"/>
    <x v="268"/>
    <x v="283"/>
    <x v="28"/>
    <x v="914"/>
    <x v="4"/>
    <x v="4"/>
    <n v="75"/>
    <n v="75"/>
    <n v="69.75"/>
    <n v="69.75"/>
  </r>
  <r>
    <x v="2"/>
    <x v="18"/>
    <x v="17"/>
    <x v="86"/>
    <x v="87"/>
    <x v="4"/>
    <x v="0"/>
    <x v="1165"/>
    <x v="269"/>
    <x v="284"/>
    <x v="23"/>
    <x v="915"/>
    <x v="0"/>
    <x v="0"/>
    <m/>
    <m/>
    <m/>
    <m/>
  </r>
  <r>
    <x v="2"/>
    <x v="18"/>
    <x v="17"/>
    <x v="86"/>
    <x v="87"/>
    <x v="4"/>
    <x v="0"/>
    <x v="1166"/>
    <x v="270"/>
    <x v="285"/>
    <x v="23"/>
    <x v="916"/>
    <x v="0"/>
    <x v="0"/>
    <m/>
    <m/>
    <m/>
    <m/>
  </r>
  <r>
    <x v="2"/>
    <x v="18"/>
    <x v="17"/>
    <x v="86"/>
    <x v="87"/>
    <x v="4"/>
    <x v="1"/>
    <x v="1167"/>
    <x v="269"/>
    <x v="284"/>
    <x v="31"/>
    <x v="917"/>
    <x v="4"/>
    <x v="4"/>
    <n v="36000"/>
    <n v="36000"/>
    <n v="33480"/>
    <n v="33480"/>
  </r>
  <r>
    <x v="2"/>
    <x v="18"/>
    <x v="17"/>
    <x v="86"/>
    <x v="87"/>
    <x v="4"/>
    <x v="1"/>
    <x v="1168"/>
    <x v="270"/>
    <x v="285"/>
    <x v="36"/>
    <x v="918"/>
    <x v="4"/>
    <x v="4"/>
    <n v="750"/>
    <n v="750"/>
    <n v="697.5"/>
    <n v="697.5"/>
  </r>
  <r>
    <x v="2"/>
    <x v="18"/>
    <x v="17"/>
    <x v="87"/>
    <x v="88"/>
    <x v="4"/>
    <x v="0"/>
    <x v="1169"/>
    <x v="271"/>
    <x v="286"/>
    <x v="23"/>
    <x v="919"/>
    <x v="0"/>
    <x v="0"/>
    <m/>
    <m/>
    <m/>
    <m/>
  </r>
  <r>
    <x v="2"/>
    <x v="18"/>
    <x v="17"/>
    <x v="87"/>
    <x v="88"/>
    <x v="4"/>
    <x v="0"/>
    <x v="1170"/>
    <x v="272"/>
    <x v="287"/>
    <x v="23"/>
    <x v="920"/>
    <x v="0"/>
    <x v="0"/>
    <m/>
    <m/>
    <m/>
    <m/>
  </r>
  <r>
    <x v="2"/>
    <x v="18"/>
    <x v="17"/>
    <x v="87"/>
    <x v="88"/>
    <x v="4"/>
    <x v="0"/>
    <x v="1171"/>
    <x v="273"/>
    <x v="288"/>
    <x v="23"/>
    <x v="921"/>
    <x v="0"/>
    <x v="0"/>
    <m/>
    <m/>
    <m/>
    <m/>
  </r>
  <r>
    <x v="2"/>
    <x v="18"/>
    <x v="17"/>
    <x v="87"/>
    <x v="88"/>
    <x v="4"/>
    <x v="0"/>
    <x v="1172"/>
    <x v="274"/>
    <x v="289"/>
    <x v="23"/>
    <x v="922"/>
    <x v="0"/>
    <x v="0"/>
    <m/>
    <m/>
    <m/>
    <m/>
  </r>
  <r>
    <x v="2"/>
    <x v="18"/>
    <x v="17"/>
    <x v="87"/>
    <x v="88"/>
    <x v="4"/>
    <x v="1"/>
    <x v="1173"/>
    <x v="273"/>
    <x v="288"/>
    <x v="32"/>
    <x v="923"/>
    <x v="4"/>
    <x v="4"/>
    <n v="10000"/>
    <n v="10000"/>
    <n v="9300"/>
    <n v="9300"/>
  </r>
  <r>
    <x v="2"/>
    <x v="18"/>
    <x v="17"/>
    <x v="88"/>
    <x v="89"/>
    <x v="4"/>
    <x v="0"/>
    <x v="1174"/>
    <x v="275"/>
    <x v="290"/>
    <x v="23"/>
    <x v="924"/>
    <x v="0"/>
    <x v="0"/>
    <m/>
    <m/>
    <m/>
    <m/>
  </r>
  <r>
    <x v="2"/>
    <x v="18"/>
    <x v="17"/>
    <x v="88"/>
    <x v="89"/>
    <x v="4"/>
    <x v="0"/>
    <x v="1175"/>
    <x v="276"/>
    <x v="291"/>
    <x v="23"/>
    <x v="925"/>
    <x v="0"/>
    <x v="0"/>
    <m/>
    <m/>
    <m/>
    <m/>
  </r>
  <r>
    <x v="2"/>
    <x v="18"/>
    <x v="17"/>
    <x v="88"/>
    <x v="89"/>
    <x v="4"/>
    <x v="1"/>
    <x v="1176"/>
    <x v="275"/>
    <x v="290"/>
    <x v="25"/>
    <x v="926"/>
    <x v="4"/>
    <x v="4"/>
    <n v="1400"/>
    <n v="1400"/>
    <n v="1302"/>
    <n v="1302"/>
  </r>
  <r>
    <x v="2"/>
    <x v="18"/>
    <x v="17"/>
    <x v="89"/>
    <x v="90"/>
    <x v="4"/>
    <x v="0"/>
    <x v="1177"/>
    <x v="277"/>
    <x v="292"/>
    <x v="23"/>
    <x v="927"/>
    <x v="0"/>
    <x v="0"/>
    <m/>
    <m/>
    <m/>
    <m/>
  </r>
  <r>
    <x v="2"/>
    <x v="18"/>
    <x v="17"/>
    <x v="89"/>
    <x v="90"/>
    <x v="4"/>
    <x v="1"/>
    <x v="1178"/>
    <x v="275"/>
    <x v="290"/>
    <x v="26"/>
    <x v="928"/>
    <x v="4"/>
    <x v="2"/>
    <n v="8750"/>
    <n v="8750"/>
    <n v="8137.5"/>
    <n v="8137.5"/>
  </r>
  <r>
    <x v="2"/>
    <x v="18"/>
    <x v="17"/>
    <x v="90"/>
    <x v="91"/>
    <x v="4"/>
    <x v="0"/>
    <x v="1179"/>
    <x v="278"/>
    <x v="293"/>
    <x v="23"/>
    <x v="929"/>
    <x v="0"/>
    <x v="0"/>
    <m/>
    <m/>
    <m/>
    <m/>
  </r>
  <r>
    <x v="2"/>
    <x v="18"/>
    <x v="17"/>
    <x v="90"/>
    <x v="91"/>
    <x v="4"/>
    <x v="0"/>
    <x v="1180"/>
    <x v="279"/>
    <x v="294"/>
    <x v="23"/>
    <x v="930"/>
    <x v="0"/>
    <x v="0"/>
    <m/>
    <m/>
    <m/>
    <m/>
  </r>
  <r>
    <x v="2"/>
    <x v="18"/>
    <x v="17"/>
    <x v="90"/>
    <x v="91"/>
    <x v="4"/>
    <x v="1"/>
    <x v="1181"/>
    <x v="278"/>
    <x v="293"/>
    <x v="27"/>
    <x v="931"/>
    <x v="25"/>
    <x v="4"/>
    <n v="85"/>
    <n v="170"/>
    <n v="79.05"/>
    <n v="158.1"/>
  </r>
  <r>
    <x v="2"/>
    <x v="18"/>
    <x v="17"/>
    <x v="90"/>
    <x v="91"/>
    <x v="4"/>
    <x v="1"/>
    <x v="1182"/>
    <x v="279"/>
    <x v="294"/>
    <x v="28"/>
    <x v="932"/>
    <x v="11"/>
    <x v="4"/>
    <n v="60"/>
    <n v="480"/>
    <n v="55.800000000000004"/>
    <n v="446.40000000000003"/>
  </r>
  <r>
    <x v="2"/>
    <x v="18"/>
    <x v="17"/>
    <x v="90"/>
    <x v="91"/>
    <x v="4"/>
    <x v="1"/>
    <x v="1183"/>
    <x v="278"/>
    <x v="293"/>
    <x v="31"/>
    <x v="933"/>
    <x v="105"/>
    <x v="4"/>
    <n v="85"/>
    <n v="1955"/>
    <n v="79.05"/>
    <n v="1818.1499999999999"/>
  </r>
  <r>
    <x v="2"/>
    <x v="18"/>
    <x v="17"/>
    <x v="90"/>
    <x v="91"/>
    <x v="4"/>
    <x v="1"/>
    <x v="1184"/>
    <x v="279"/>
    <x v="294"/>
    <x v="36"/>
    <x v="934"/>
    <x v="13"/>
    <x v="4"/>
    <m/>
    <n v="0"/>
    <n v="0"/>
    <n v="0"/>
  </r>
  <r>
    <x v="2"/>
    <x v="18"/>
    <x v="17"/>
    <x v="90"/>
    <x v="91"/>
    <x v="4"/>
    <x v="1"/>
    <x v="1185"/>
    <x v="278"/>
    <x v="293"/>
    <x v="32"/>
    <x v="935"/>
    <x v="13"/>
    <x v="4"/>
    <m/>
    <n v="0"/>
    <n v="0"/>
    <n v="0"/>
  </r>
  <r>
    <x v="2"/>
    <x v="18"/>
    <x v="17"/>
    <x v="90"/>
    <x v="91"/>
    <x v="4"/>
    <x v="1"/>
    <x v="1186"/>
    <x v="279"/>
    <x v="294"/>
    <x v="36"/>
    <x v="936"/>
    <x v="139"/>
    <x v="4"/>
    <n v="95"/>
    <n v="3705"/>
    <n v="88.350000000000009"/>
    <n v="3445.6500000000005"/>
  </r>
  <r>
    <x v="2"/>
    <x v="18"/>
    <x v="17"/>
    <x v="90"/>
    <x v="91"/>
    <x v="4"/>
    <x v="1"/>
    <x v="1187"/>
    <x v="278"/>
    <x v="293"/>
    <x v="32"/>
    <x v="937"/>
    <x v="25"/>
    <x v="4"/>
    <n v="105"/>
    <n v="210"/>
    <n v="97.65"/>
    <n v="195.3"/>
  </r>
  <r>
    <x v="2"/>
    <x v="18"/>
    <x v="17"/>
    <x v="90"/>
    <x v="91"/>
    <x v="4"/>
    <x v="1"/>
    <x v="1188"/>
    <x v="279"/>
    <x v="294"/>
    <x v="33"/>
    <x v="938"/>
    <x v="83"/>
    <x v="4"/>
    <n v="105"/>
    <n v="1155"/>
    <n v="97.65"/>
    <n v="1074.1500000000001"/>
  </r>
  <r>
    <x v="2"/>
    <x v="18"/>
    <x v="17"/>
    <x v="90"/>
    <x v="91"/>
    <x v="4"/>
    <x v="1"/>
    <x v="1189"/>
    <x v="278"/>
    <x v="293"/>
    <x v="34"/>
    <x v="939"/>
    <x v="25"/>
    <x v="4"/>
    <n v="150"/>
    <n v="300"/>
    <n v="139.5"/>
    <n v="279"/>
  </r>
  <r>
    <x v="2"/>
    <x v="18"/>
    <x v="17"/>
    <x v="90"/>
    <x v="91"/>
    <x v="4"/>
    <x v="1"/>
    <x v="1190"/>
    <x v="279"/>
    <x v="294"/>
    <x v="49"/>
    <x v="940"/>
    <x v="80"/>
    <x v="4"/>
    <m/>
    <n v="0"/>
    <n v="0"/>
    <n v="0"/>
  </r>
  <r>
    <x v="2"/>
    <x v="18"/>
    <x v="17"/>
    <x v="90"/>
    <x v="91"/>
    <x v="4"/>
    <x v="1"/>
    <x v="1191"/>
    <x v="278"/>
    <x v="293"/>
    <x v="51"/>
    <x v="941"/>
    <x v="67"/>
    <x v="4"/>
    <m/>
    <n v="0"/>
    <n v="0"/>
    <n v="0"/>
  </r>
  <r>
    <x v="2"/>
    <x v="18"/>
    <x v="17"/>
    <x v="90"/>
    <x v="91"/>
    <x v="4"/>
    <x v="1"/>
    <x v="1192"/>
    <x v="279"/>
    <x v="294"/>
    <x v="50"/>
    <x v="942"/>
    <x v="55"/>
    <x v="4"/>
    <m/>
    <n v="0"/>
    <n v="0"/>
    <n v="0"/>
  </r>
  <r>
    <x v="2"/>
    <x v="18"/>
    <x v="17"/>
    <x v="90"/>
    <x v="91"/>
    <x v="4"/>
    <x v="1"/>
    <x v="1193"/>
    <x v="278"/>
    <x v="293"/>
    <x v="37"/>
    <x v="943"/>
    <x v="15"/>
    <x v="4"/>
    <n v="425"/>
    <n v="2125"/>
    <n v="395.25"/>
    <n v="1976.25"/>
  </r>
  <r>
    <x v="2"/>
    <x v="18"/>
    <x v="17"/>
    <x v="90"/>
    <x v="91"/>
    <x v="4"/>
    <x v="1"/>
    <x v="1194"/>
    <x v="279"/>
    <x v="294"/>
    <x v="25"/>
    <x v="944"/>
    <x v="13"/>
    <x v="4"/>
    <n v="150"/>
    <n v="450"/>
    <n v="139.5"/>
    <n v="418.5"/>
  </r>
  <r>
    <x v="2"/>
    <x v="18"/>
    <x v="17"/>
    <x v="90"/>
    <x v="91"/>
    <x v="4"/>
    <x v="1"/>
    <x v="1195"/>
    <x v="278"/>
    <x v="293"/>
    <x v="26"/>
    <x v="945"/>
    <x v="88"/>
    <x v="4"/>
    <m/>
    <n v="0"/>
    <n v="0"/>
    <n v="0"/>
  </r>
  <r>
    <x v="2"/>
    <x v="18"/>
    <x v="17"/>
    <x v="90"/>
    <x v="91"/>
    <x v="4"/>
    <x v="1"/>
    <x v="1196"/>
    <x v="279"/>
    <x v="294"/>
    <x v="26"/>
    <x v="946"/>
    <x v="19"/>
    <x v="4"/>
    <n v="60"/>
    <n v="360"/>
    <n v="55.800000000000004"/>
    <n v="334.8"/>
  </r>
  <r>
    <x v="2"/>
    <x v="18"/>
    <x v="17"/>
    <x v="90"/>
    <x v="91"/>
    <x v="4"/>
    <x v="1"/>
    <x v="1197"/>
    <x v="278"/>
    <x v="293"/>
    <x v="27"/>
    <x v="947"/>
    <x v="25"/>
    <x v="4"/>
    <n v="140"/>
    <n v="280"/>
    <n v="130.20000000000002"/>
    <n v="260.40000000000003"/>
  </r>
  <r>
    <x v="2"/>
    <x v="18"/>
    <x v="17"/>
    <x v="90"/>
    <x v="91"/>
    <x v="4"/>
    <x v="1"/>
    <x v="1198"/>
    <x v="279"/>
    <x v="294"/>
    <x v="28"/>
    <x v="948"/>
    <x v="14"/>
    <x v="4"/>
    <n v="150"/>
    <n v="1500"/>
    <n v="139.5"/>
    <n v="1395"/>
  </r>
  <r>
    <x v="2"/>
    <x v="18"/>
    <x v="17"/>
    <x v="90"/>
    <x v="91"/>
    <x v="4"/>
    <x v="1"/>
    <x v="1199"/>
    <x v="278"/>
    <x v="293"/>
    <x v="36"/>
    <x v="949"/>
    <x v="45"/>
    <x v="4"/>
    <m/>
    <n v="0"/>
    <n v="0"/>
    <n v="0"/>
  </r>
  <r>
    <x v="2"/>
    <x v="18"/>
    <x v="17"/>
    <x v="90"/>
    <x v="91"/>
    <x v="4"/>
    <x v="1"/>
    <x v="1200"/>
    <x v="279"/>
    <x v="294"/>
    <x v="32"/>
    <x v="950"/>
    <x v="82"/>
    <x v="7"/>
    <m/>
    <n v="0"/>
    <n v="0"/>
    <n v="0"/>
  </r>
  <r>
    <x v="2"/>
    <x v="18"/>
    <x v="17"/>
    <x v="90"/>
    <x v="91"/>
    <x v="4"/>
    <x v="0"/>
    <x v="1201"/>
    <x v="278"/>
    <x v="293"/>
    <x v="72"/>
    <x v="0"/>
    <x v="0"/>
    <x v="0"/>
    <s v="J.D"/>
    <n v="193605"/>
    <m/>
    <m/>
  </r>
  <r>
    <x v="2"/>
    <x v="18"/>
    <x v="17"/>
    <x v="2"/>
    <x v="2"/>
    <x v="0"/>
    <x v="2"/>
    <x v="1202"/>
    <x v="279"/>
    <x v="294"/>
    <x v="30"/>
    <x v="0"/>
    <x v="0"/>
    <x v="0"/>
    <m/>
    <m/>
    <m/>
    <m/>
  </r>
  <r>
    <x v="2"/>
    <x v="19"/>
    <x v="18"/>
    <x v="91"/>
    <x v="92"/>
    <x v="4"/>
    <x v="0"/>
    <x v="1203"/>
    <x v="278"/>
    <x v="293"/>
    <x v="73"/>
    <x v="0"/>
    <x v="0"/>
    <x v="0"/>
    <m/>
    <m/>
    <m/>
    <m/>
  </r>
  <r>
    <x v="2"/>
    <x v="19"/>
    <x v="18"/>
    <x v="91"/>
    <x v="92"/>
    <x v="4"/>
    <x v="0"/>
    <x v="1204"/>
    <x v="279"/>
    <x v="294"/>
    <x v="74"/>
    <x v="0"/>
    <x v="0"/>
    <x v="0"/>
    <m/>
    <m/>
    <m/>
    <m/>
  </r>
  <r>
    <x v="2"/>
    <x v="19"/>
    <x v="18"/>
    <x v="91"/>
    <x v="92"/>
    <x v="4"/>
    <x v="0"/>
    <x v="1205"/>
    <x v="278"/>
    <x v="293"/>
    <x v="24"/>
    <x v="31"/>
    <x v="3"/>
    <x v="1"/>
    <s v="Rate"/>
    <s v="Amount"/>
    <m/>
    <m/>
  </r>
  <r>
    <x v="2"/>
    <x v="19"/>
    <x v="18"/>
    <x v="91"/>
    <x v="92"/>
    <x v="4"/>
    <x v="0"/>
    <x v="1206"/>
    <x v="279"/>
    <x v="294"/>
    <x v="23"/>
    <x v="0"/>
    <x v="0"/>
    <x v="0"/>
    <m/>
    <s v="J.D"/>
    <m/>
    <m/>
  </r>
  <r>
    <x v="2"/>
    <x v="19"/>
    <x v="18"/>
    <x v="91"/>
    <x v="92"/>
    <x v="4"/>
    <x v="0"/>
    <x v="1207"/>
    <x v="280"/>
    <x v="295"/>
    <x v="23"/>
    <x v="951"/>
    <x v="0"/>
    <x v="0"/>
    <m/>
    <m/>
    <m/>
    <m/>
  </r>
  <r>
    <x v="2"/>
    <x v="19"/>
    <x v="18"/>
    <x v="91"/>
    <x v="92"/>
    <x v="4"/>
    <x v="0"/>
    <x v="1208"/>
    <x v="281"/>
    <x v="296"/>
    <x v="23"/>
    <x v="952"/>
    <x v="0"/>
    <x v="0"/>
    <m/>
    <m/>
    <m/>
    <m/>
  </r>
  <r>
    <x v="2"/>
    <x v="19"/>
    <x v="18"/>
    <x v="91"/>
    <x v="92"/>
    <x v="4"/>
    <x v="0"/>
    <x v="1209"/>
    <x v="282"/>
    <x v="297"/>
    <x v="23"/>
    <x v="953"/>
    <x v="0"/>
    <x v="0"/>
    <m/>
    <m/>
    <m/>
    <m/>
  </r>
  <r>
    <x v="2"/>
    <x v="19"/>
    <x v="18"/>
    <x v="91"/>
    <x v="92"/>
    <x v="4"/>
    <x v="1"/>
    <x v="1210"/>
    <x v="281"/>
    <x v="296"/>
    <x v="25"/>
    <x v="954"/>
    <x v="97"/>
    <x v="7"/>
    <n v="40"/>
    <n v="6000"/>
    <n v="37.200000000000003"/>
    <n v="5580"/>
  </r>
  <r>
    <x v="2"/>
    <x v="19"/>
    <x v="18"/>
    <x v="91"/>
    <x v="92"/>
    <x v="4"/>
    <x v="1"/>
    <x v="1211"/>
    <x v="282"/>
    <x v="297"/>
    <x v="26"/>
    <x v="955"/>
    <x v="15"/>
    <x v="7"/>
    <n v="40"/>
    <n v="200"/>
    <n v="37.200000000000003"/>
    <n v="186"/>
  </r>
  <r>
    <x v="2"/>
    <x v="19"/>
    <x v="18"/>
    <x v="92"/>
    <x v="93"/>
    <x v="4"/>
    <x v="0"/>
    <x v="1212"/>
    <x v="283"/>
    <x v="298"/>
    <x v="23"/>
    <x v="956"/>
    <x v="0"/>
    <x v="0"/>
    <m/>
    <m/>
    <m/>
    <m/>
  </r>
  <r>
    <x v="2"/>
    <x v="19"/>
    <x v="18"/>
    <x v="92"/>
    <x v="93"/>
    <x v="4"/>
    <x v="0"/>
    <x v="1213"/>
    <x v="284"/>
    <x v="299"/>
    <x v="23"/>
    <x v="957"/>
    <x v="0"/>
    <x v="0"/>
    <m/>
    <m/>
    <m/>
    <m/>
  </r>
  <r>
    <x v="2"/>
    <x v="19"/>
    <x v="18"/>
    <x v="92"/>
    <x v="93"/>
    <x v="4"/>
    <x v="0"/>
    <x v="1214"/>
    <x v="285"/>
    <x v="300"/>
    <x v="23"/>
    <x v="958"/>
    <x v="0"/>
    <x v="0"/>
    <m/>
    <m/>
    <m/>
    <m/>
  </r>
  <r>
    <x v="2"/>
    <x v="19"/>
    <x v="18"/>
    <x v="92"/>
    <x v="93"/>
    <x v="4"/>
    <x v="1"/>
    <x v="1215"/>
    <x v="284"/>
    <x v="299"/>
    <x v="25"/>
    <x v="959"/>
    <x v="4"/>
    <x v="4"/>
    <n v="940"/>
    <n v="940"/>
    <n v="874.2"/>
    <n v="874.2"/>
  </r>
  <r>
    <x v="2"/>
    <x v="19"/>
    <x v="18"/>
    <x v="93"/>
    <x v="94"/>
    <x v="4"/>
    <x v="0"/>
    <x v="1216"/>
    <x v="286"/>
    <x v="301"/>
    <x v="23"/>
    <x v="960"/>
    <x v="0"/>
    <x v="0"/>
    <m/>
    <m/>
    <m/>
    <m/>
  </r>
  <r>
    <x v="2"/>
    <x v="19"/>
    <x v="18"/>
    <x v="93"/>
    <x v="94"/>
    <x v="4"/>
    <x v="0"/>
    <x v="1217"/>
    <x v="287"/>
    <x v="302"/>
    <x v="23"/>
    <x v="961"/>
    <x v="0"/>
    <x v="0"/>
    <m/>
    <m/>
    <m/>
    <m/>
  </r>
  <r>
    <x v="2"/>
    <x v="19"/>
    <x v="18"/>
    <x v="93"/>
    <x v="94"/>
    <x v="4"/>
    <x v="0"/>
    <x v="1218"/>
    <x v="288"/>
    <x v="303"/>
    <x v="23"/>
    <x v="962"/>
    <x v="0"/>
    <x v="0"/>
    <m/>
    <m/>
    <m/>
    <m/>
  </r>
  <r>
    <x v="2"/>
    <x v="19"/>
    <x v="18"/>
    <x v="93"/>
    <x v="94"/>
    <x v="4"/>
    <x v="1"/>
    <x v="1219"/>
    <x v="287"/>
    <x v="302"/>
    <x v="26"/>
    <x v="963"/>
    <x v="128"/>
    <x v="7"/>
    <n v="40"/>
    <n v="6800"/>
    <n v="37.200000000000003"/>
    <n v="6324.0000000000009"/>
  </r>
  <r>
    <x v="2"/>
    <x v="19"/>
    <x v="18"/>
    <x v="93"/>
    <x v="94"/>
    <x v="4"/>
    <x v="0"/>
    <x v="1220"/>
    <x v="289"/>
    <x v="304"/>
    <x v="23"/>
    <x v="964"/>
    <x v="0"/>
    <x v="0"/>
    <m/>
    <m/>
    <m/>
    <m/>
  </r>
  <r>
    <x v="2"/>
    <x v="19"/>
    <x v="18"/>
    <x v="93"/>
    <x v="94"/>
    <x v="4"/>
    <x v="1"/>
    <x v="1221"/>
    <x v="287"/>
    <x v="302"/>
    <x v="25"/>
    <x v="965"/>
    <x v="4"/>
    <x v="4"/>
    <n v="2300"/>
    <n v="2300"/>
    <n v="2139"/>
    <n v="2139"/>
  </r>
  <r>
    <x v="2"/>
    <x v="19"/>
    <x v="18"/>
    <x v="93"/>
    <x v="94"/>
    <x v="4"/>
    <x v="1"/>
    <x v="1222"/>
    <x v="289"/>
    <x v="304"/>
    <x v="26"/>
    <x v="966"/>
    <x v="4"/>
    <x v="4"/>
    <n v="2300"/>
    <n v="2300"/>
    <n v="2139"/>
    <n v="2139"/>
  </r>
  <r>
    <x v="2"/>
    <x v="19"/>
    <x v="18"/>
    <x v="94"/>
    <x v="95"/>
    <x v="4"/>
    <x v="0"/>
    <x v="1223"/>
    <x v="290"/>
    <x v="305"/>
    <x v="23"/>
    <x v="967"/>
    <x v="0"/>
    <x v="0"/>
    <m/>
    <m/>
    <m/>
    <m/>
  </r>
  <r>
    <x v="2"/>
    <x v="19"/>
    <x v="18"/>
    <x v="94"/>
    <x v="95"/>
    <x v="4"/>
    <x v="0"/>
    <x v="1224"/>
    <x v="291"/>
    <x v="306"/>
    <x v="23"/>
    <x v="968"/>
    <x v="0"/>
    <x v="0"/>
    <m/>
    <m/>
    <m/>
    <m/>
  </r>
  <r>
    <x v="2"/>
    <x v="19"/>
    <x v="18"/>
    <x v="94"/>
    <x v="95"/>
    <x v="4"/>
    <x v="0"/>
    <x v="1225"/>
    <x v="292"/>
    <x v="307"/>
    <x v="23"/>
    <x v="969"/>
    <x v="0"/>
    <x v="0"/>
    <m/>
    <m/>
    <m/>
    <m/>
  </r>
  <r>
    <x v="2"/>
    <x v="19"/>
    <x v="18"/>
    <x v="94"/>
    <x v="95"/>
    <x v="4"/>
    <x v="1"/>
    <x v="1226"/>
    <x v="291"/>
    <x v="306"/>
    <x v="27"/>
    <x v="970"/>
    <x v="83"/>
    <x v="4"/>
    <n v="105"/>
    <n v="1155"/>
    <n v="97.65"/>
    <n v="1074.1500000000001"/>
  </r>
  <r>
    <x v="2"/>
    <x v="19"/>
    <x v="18"/>
    <x v="94"/>
    <x v="95"/>
    <x v="4"/>
    <x v="1"/>
    <x v="1227"/>
    <x v="292"/>
    <x v="307"/>
    <x v="28"/>
    <x v="971"/>
    <x v="10"/>
    <x v="4"/>
    <n v="110"/>
    <n v="440"/>
    <n v="102.30000000000001"/>
    <n v="409.20000000000005"/>
  </r>
  <r>
    <x v="2"/>
    <x v="19"/>
    <x v="18"/>
    <x v="94"/>
    <x v="95"/>
    <x v="4"/>
    <x v="1"/>
    <x v="1228"/>
    <x v="291"/>
    <x v="306"/>
    <x v="31"/>
    <x v="972"/>
    <x v="15"/>
    <x v="4"/>
    <n v="110"/>
    <n v="550"/>
    <n v="102.30000000000001"/>
    <n v="511.50000000000006"/>
  </r>
  <r>
    <x v="2"/>
    <x v="19"/>
    <x v="18"/>
    <x v="94"/>
    <x v="95"/>
    <x v="4"/>
    <x v="1"/>
    <x v="1229"/>
    <x v="292"/>
    <x v="307"/>
    <x v="36"/>
    <x v="973"/>
    <x v="4"/>
    <x v="4"/>
    <m/>
    <m/>
    <n v="0"/>
    <n v="0"/>
  </r>
  <r>
    <x v="2"/>
    <x v="19"/>
    <x v="18"/>
    <x v="94"/>
    <x v="95"/>
    <x v="4"/>
    <x v="0"/>
    <x v="1230"/>
    <x v="293"/>
    <x v="308"/>
    <x v="23"/>
    <x v="974"/>
    <x v="0"/>
    <x v="0"/>
    <m/>
    <m/>
    <m/>
    <m/>
  </r>
  <r>
    <x v="2"/>
    <x v="19"/>
    <x v="18"/>
    <x v="94"/>
    <x v="95"/>
    <x v="4"/>
    <x v="1"/>
    <x v="1231"/>
    <x v="292"/>
    <x v="307"/>
    <x v="36"/>
    <x v="975"/>
    <x v="4"/>
    <x v="4"/>
    <n v="250"/>
    <n v="250"/>
    <n v="232.5"/>
    <n v="232.5"/>
  </r>
  <r>
    <x v="2"/>
    <x v="19"/>
    <x v="18"/>
    <x v="95"/>
    <x v="96"/>
    <x v="4"/>
    <x v="0"/>
    <x v="1232"/>
    <x v="294"/>
    <x v="309"/>
    <x v="23"/>
    <x v="976"/>
    <x v="0"/>
    <x v="0"/>
    <m/>
    <m/>
    <m/>
    <m/>
  </r>
  <r>
    <x v="2"/>
    <x v="19"/>
    <x v="18"/>
    <x v="95"/>
    <x v="96"/>
    <x v="4"/>
    <x v="0"/>
    <x v="1233"/>
    <x v="295"/>
    <x v="310"/>
    <x v="23"/>
    <x v="977"/>
    <x v="0"/>
    <x v="0"/>
    <m/>
    <m/>
    <m/>
    <m/>
  </r>
  <r>
    <x v="2"/>
    <x v="19"/>
    <x v="18"/>
    <x v="95"/>
    <x v="96"/>
    <x v="4"/>
    <x v="0"/>
    <x v="1234"/>
    <x v="296"/>
    <x v="311"/>
    <x v="23"/>
    <x v="978"/>
    <x v="0"/>
    <x v="0"/>
    <m/>
    <m/>
    <m/>
    <m/>
  </r>
  <r>
    <x v="2"/>
    <x v="19"/>
    <x v="18"/>
    <x v="95"/>
    <x v="96"/>
    <x v="4"/>
    <x v="1"/>
    <x v="1235"/>
    <x v="295"/>
    <x v="310"/>
    <x v="25"/>
    <x v="979"/>
    <x v="4"/>
    <x v="4"/>
    <n v="1250"/>
    <n v="1250"/>
    <n v="1162.5"/>
    <n v="1162.5"/>
  </r>
  <r>
    <x v="2"/>
    <x v="19"/>
    <x v="18"/>
    <x v="96"/>
    <x v="97"/>
    <x v="4"/>
    <x v="0"/>
    <x v="1236"/>
    <x v="297"/>
    <x v="312"/>
    <x v="23"/>
    <x v="980"/>
    <x v="0"/>
    <x v="0"/>
    <m/>
    <m/>
    <m/>
    <m/>
  </r>
  <r>
    <x v="2"/>
    <x v="19"/>
    <x v="18"/>
    <x v="96"/>
    <x v="97"/>
    <x v="4"/>
    <x v="0"/>
    <x v="1237"/>
    <x v="298"/>
    <x v="313"/>
    <x v="23"/>
    <x v="981"/>
    <x v="0"/>
    <x v="0"/>
    <m/>
    <m/>
    <m/>
    <m/>
  </r>
  <r>
    <x v="2"/>
    <x v="19"/>
    <x v="18"/>
    <x v="96"/>
    <x v="97"/>
    <x v="4"/>
    <x v="0"/>
    <x v="1238"/>
    <x v="299"/>
    <x v="314"/>
    <x v="23"/>
    <x v="982"/>
    <x v="0"/>
    <x v="0"/>
    <m/>
    <m/>
    <m/>
    <m/>
  </r>
  <r>
    <x v="2"/>
    <x v="19"/>
    <x v="18"/>
    <x v="96"/>
    <x v="97"/>
    <x v="4"/>
    <x v="1"/>
    <x v="1239"/>
    <x v="298"/>
    <x v="313"/>
    <x v="26"/>
    <x v="983"/>
    <x v="4"/>
    <x v="2"/>
    <n v="3100"/>
    <n v="3100"/>
    <n v="2883"/>
    <n v="2883"/>
  </r>
  <r>
    <x v="2"/>
    <x v="19"/>
    <x v="18"/>
    <x v="96"/>
    <x v="97"/>
    <x v="4"/>
    <x v="1"/>
    <x v="1240"/>
    <x v="299"/>
    <x v="314"/>
    <x v="27"/>
    <x v="984"/>
    <x v="10"/>
    <x v="4"/>
    <n v="280"/>
    <n v="1120"/>
    <n v="260.40000000000003"/>
    <n v="1041.6000000000001"/>
  </r>
  <r>
    <x v="2"/>
    <x v="19"/>
    <x v="18"/>
    <x v="96"/>
    <x v="97"/>
    <x v="4"/>
    <x v="1"/>
    <x v="1241"/>
    <x v="298"/>
    <x v="313"/>
    <x v="28"/>
    <x v="985"/>
    <x v="4"/>
    <x v="2"/>
    <n v="780"/>
    <n v="780"/>
    <n v="725.40000000000009"/>
    <n v="725.40000000000009"/>
  </r>
  <r>
    <x v="2"/>
    <x v="19"/>
    <x v="18"/>
    <x v="96"/>
    <x v="97"/>
    <x v="4"/>
    <x v="1"/>
    <x v="1242"/>
    <x v="299"/>
    <x v="314"/>
    <x v="25"/>
    <x v="986"/>
    <x v="4"/>
    <x v="2"/>
    <n v="940"/>
    <n v="940"/>
    <n v="874.2"/>
    <n v="874.2"/>
  </r>
  <r>
    <x v="2"/>
    <x v="19"/>
    <x v="18"/>
    <x v="97"/>
    <x v="98"/>
    <x v="4"/>
    <x v="0"/>
    <x v="1243"/>
    <x v="300"/>
    <x v="315"/>
    <x v="23"/>
    <x v="987"/>
    <x v="0"/>
    <x v="0"/>
    <m/>
    <m/>
    <m/>
    <m/>
  </r>
  <r>
    <x v="2"/>
    <x v="19"/>
    <x v="18"/>
    <x v="97"/>
    <x v="98"/>
    <x v="4"/>
    <x v="0"/>
    <x v="1244"/>
    <x v="301"/>
    <x v="316"/>
    <x v="23"/>
    <x v="988"/>
    <x v="0"/>
    <x v="0"/>
    <m/>
    <m/>
    <m/>
    <m/>
  </r>
  <r>
    <x v="2"/>
    <x v="19"/>
    <x v="18"/>
    <x v="97"/>
    <x v="98"/>
    <x v="4"/>
    <x v="1"/>
    <x v="1245"/>
    <x v="300"/>
    <x v="315"/>
    <x v="26"/>
    <x v="989"/>
    <x v="4"/>
    <x v="4"/>
    <n v="250"/>
    <n v="250"/>
    <n v="232.5"/>
    <n v="232.5"/>
  </r>
  <r>
    <x v="2"/>
    <x v="19"/>
    <x v="18"/>
    <x v="97"/>
    <x v="98"/>
    <x v="4"/>
    <x v="1"/>
    <x v="1246"/>
    <x v="301"/>
    <x v="316"/>
    <x v="27"/>
    <x v="990"/>
    <x v="4"/>
    <x v="4"/>
    <n v="125"/>
    <n v="125"/>
    <n v="116.25"/>
    <n v="116.25"/>
  </r>
  <r>
    <x v="2"/>
    <x v="19"/>
    <x v="18"/>
    <x v="97"/>
    <x v="98"/>
    <x v="4"/>
    <x v="1"/>
    <x v="1247"/>
    <x v="300"/>
    <x v="315"/>
    <x v="28"/>
    <x v="991"/>
    <x v="4"/>
    <x v="4"/>
    <n v="940"/>
    <n v="940"/>
    <n v="874.2"/>
    <n v="874.2"/>
  </r>
  <r>
    <x v="2"/>
    <x v="19"/>
    <x v="18"/>
    <x v="97"/>
    <x v="98"/>
    <x v="4"/>
    <x v="1"/>
    <x v="1248"/>
    <x v="301"/>
    <x v="316"/>
    <x v="31"/>
    <x v="992"/>
    <x v="45"/>
    <x v="4"/>
    <n v="130"/>
    <n v="910"/>
    <n v="120.9"/>
    <n v="846.30000000000007"/>
  </r>
  <r>
    <x v="2"/>
    <x v="19"/>
    <x v="18"/>
    <x v="98"/>
    <x v="99"/>
    <x v="4"/>
    <x v="0"/>
    <x v="1249"/>
    <x v="302"/>
    <x v="317"/>
    <x v="23"/>
    <x v="993"/>
    <x v="0"/>
    <x v="0"/>
    <m/>
    <m/>
    <m/>
    <m/>
  </r>
  <r>
    <x v="2"/>
    <x v="19"/>
    <x v="18"/>
    <x v="98"/>
    <x v="99"/>
    <x v="4"/>
    <x v="0"/>
    <x v="1250"/>
    <x v="303"/>
    <x v="318"/>
    <x v="23"/>
    <x v="994"/>
    <x v="0"/>
    <x v="0"/>
    <m/>
    <m/>
    <m/>
    <m/>
  </r>
  <r>
    <x v="2"/>
    <x v="19"/>
    <x v="18"/>
    <x v="98"/>
    <x v="99"/>
    <x v="4"/>
    <x v="0"/>
    <x v="1251"/>
    <x v="304"/>
    <x v="319"/>
    <x v="23"/>
    <x v="995"/>
    <x v="0"/>
    <x v="0"/>
    <m/>
    <m/>
    <m/>
    <m/>
  </r>
  <r>
    <x v="2"/>
    <x v="19"/>
    <x v="18"/>
    <x v="98"/>
    <x v="99"/>
    <x v="4"/>
    <x v="1"/>
    <x v="1252"/>
    <x v="303"/>
    <x v="318"/>
    <x v="36"/>
    <x v="996"/>
    <x v="4"/>
    <x v="2"/>
    <m/>
    <m/>
    <n v="0"/>
    <n v="0"/>
  </r>
  <r>
    <x v="2"/>
    <x v="19"/>
    <x v="18"/>
    <x v="98"/>
    <x v="99"/>
    <x v="4"/>
    <x v="1"/>
    <x v="1253"/>
    <x v="304"/>
    <x v="319"/>
    <x v="25"/>
    <x v="997"/>
    <x v="4"/>
    <x v="2"/>
    <m/>
    <m/>
    <n v="0"/>
    <n v="0"/>
  </r>
  <r>
    <x v="2"/>
    <x v="19"/>
    <x v="18"/>
    <x v="98"/>
    <x v="99"/>
    <x v="4"/>
    <x v="0"/>
    <x v="1254"/>
    <x v="305"/>
    <x v="320"/>
    <x v="23"/>
    <x v="998"/>
    <x v="0"/>
    <x v="0"/>
    <m/>
    <m/>
    <m/>
    <m/>
  </r>
  <r>
    <x v="2"/>
    <x v="19"/>
    <x v="18"/>
    <x v="98"/>
    <x v="99"/>
    <x v="4"/>
    <x v="1"/>
    <x v="1255"/>
    <x v="304"/>
    <x v="319"/>
    <x v="26"/>
    <x v="999"/>
    <x v="4"/>
    <x v="4"/>
    <m/>
    <m/>
    <n v="0"/>
    <n v="0"/>
  </r>
  <r>
    <x v="2"/>
    <x v="19"/>
    <x v="18"/>
    <x v="98"/>
    <x v="99"/>
    <x v="4"/>
    <x v="1"/>
    <x v="1256"/>
    <x v="305"/>
    <x v="320"/>
    <x v="27"/>
    <x v="1000"/>
    <x v="4"/>
    <x v="4"/>
    <m/>
    <m/>
    <n v="0"/>
    <n v="0"/>
  </r>
  <r>
    <x v="2"/>
    <x v="19"/>
    <x v="18"/>
    <x v="98"/>
    <x v="99"/>
    <x v="4"/>
    <x v="1"/>
    <x v="1257"/>
    <x v="304"/>
    <x v="319"/>
    <x v="28"/>
    <x v="1001"/>
    <x v="4"/>
    <x v="4"/>
    <m/>
    <m/>
    <n v="0"/>
    <n v="0"/>
  </r>
  <r>
    <x v="2"/>
    <x v="19"/>
    <x v="18"/>
    <x v="98"/>
    <x v="99"/>
    <x v="4"/>
    <x v="0"/>
    <x v="1258"/>
    <x v="306"/>
    <x v="321"/>
    <x v="23"/>
    <x v="1002"/>
    <x v="0"/>
    <x v="0"/>
    <m/>
    <m/>
    <m/>
    <m/>
  </r>
  <r>
    <x v="2"/>
    <x v="19"/>
    <x v="18"/>
    <x v="98"/>
    <x v="99"/>
    <x v="4"/>
    <x v="1"/>
    <x v="1259"/>
    <x v="304"/>
    <x v="319"/>
    <x v="31"/>
    <x v="1003"/>
    <x v="14"/>
    <x v="4"/>
    <m/>
    <m/>
    <n v="0"/>
    <n v="0"/>
  </r>
  <r>
    <x v="2"/>
    <x v="19"/>
    <x v="18"/>
    <x v="98"/>
    <x v="99"/>
    <x v="4"/>
    <x v="1"/>
    <x v="1260"/>
    <x v="306"/>
    <x v="321"/>
    <x v="36"/>
    <x v="1004"/>
    <x v="13"/>
    <x v="4"/>
    <m/>
    <m/>
    <n v="0"/>
    <n v="0"/>
  </r>
  <r>
    <x v="2"/>
    <x v="19"/>
    <x v="18"/>
    <x v="98"/>
    <x v="99"/>
    <x v="4"/>
    <x v="1"/>
    <x v="1261"/>
    <x v="304"/>
    <x v="319"/>
    <x v="32"/>
    <x v="1005"/>
    <x v="25"/>
    <x v="4"/>
    <m/>
    <m/>
    <n v="0"/>
    <n v="0"/>
  </r>
  <r>
    <x v="2"/>
    <x v="19"/>
    <x v="18"/>
    <x v="98"/>
    <x v="99"/>
    <x v="4"/>
    <x v="0"/>
    <x v="1262"/>
    <x v="307"/>
    <x v="322"/>
    <x v="23"/>
    <x v="1006"/>
    <x v="0"/>
    <x v="0"/>
    <m/>
    <m/>
    <m/>
    <m/>
  </r>
  <r>
    <x v="2"/>
    <x v="19"/>
    <x v="18"/>
    <x v="98"/>
    <x v="99"/>
    <x v="4"/>
    <x v="1"/>
    <x v="1263"/>
    <x v="304"/>
    <x v="319"/>
    <x v="33"/>
    <x v="1007"/>
    <x v="4"/>
    <x v="4"/>
    <m/>
    <m/>
    <n v="0"/>
    <n v="0"/>
  </r>
  <r>
    <x v="2"/>
    <x v="19"/>
    <x v="18"/>
    <x v="98"/>
    <x v="99"/>
    <x v="4"/>
    <x v="1"/>
    <x v="1264"/>
    <x v="307"/>
    <x v="322"/>
    <x v="34"/>
    <x v="1008"/>
    <x v="4"/>
    <x v="4"/>
    <m/>
    <m/>
    <n v="0"/>
    <n v="0"/>
  </r>
  <r>
    <x v="2"/>
    <x v="19"/>
    <x v="18"/>
    <x v="98"/>
    <x v="99"/>
    <x v="4"/>
    <x v="1"/>
    <x v="1265"/>
    <x v="304"/>
    <x v="319"/>
    <x v="37"/>
    <x v="1009"/>
    <x v="4"/>
    <x v="4"/>
    <m/>
    <m/>
    <n v="0"/>
    <n v="0"/>
  </r>
  <r>
    <x v="2"/>
    <x v="19"/>
    <x v="18"/>
    <x v="98"/>
    <x v="99"/>
    <x v="4"/>
    <x v="0"/>
    <x v="1266"/>
    <x v="308"/>
    <x v="323"/>
    <x v="23"/>
    <x v="1010"/>
    <x v="0"/>
    <x v="0"/>
    <m/>
    <m/>
    <m/>
    <m/>
  </r>
  <r>
    <x v="2"/>
    <x v="19"/>
    <x v="18"/>
    <x v="98"/>
    <x v="99"/>
    <x v="4"/>
    <x v="1"/>
    <x v="1267"/>
    <x v="304"/>
    <x v="319"/>
    <x v="48"/>
    <x v="1011"/>
    <x v="4"/>
    <x v="4"/>
    <m/>
    <m/>
    <n v="0"/>
    <n v="0"/>
  </r>
  <r>
    <x v="2"/>
    <x v="19"/>
    <x v="18"/>
    <x v="99"/>
    <x v="100"/>
    <x v="4"/>
    <x v="0"/>
    <x v="1268"/>
    <x v="309"/>
    <x v="324"/>
    <x v="23"/>
    <x v="1012"/>
    <x v="0"/>
    <x v="0"/>
    <m/>
    <m/>
    <m/>
    <m/>
  </r>
  <r>
    <x v="2"/>
    <x v="19"/>
    <x v="18"/>
    <x v="99"/>
    <x v="100"/>
    <x v="4"/>
    <x v="0"/>
    <x v="1269"/>
    <x v="310"/>
    <x v="325"/>
    <x v="23"/>
    <x v="1013"/>
    <x v="0"/>
    <x v="0"/>
    <m/>
    <m/>
    <m/>
    <m/>
  </r>
  <r>
    <x v="2"/>
    <x v="19"/>
    <x v="18"/>
    <x v="99"/>
    <x v="100"/>
    <x v="4"/>
    <x v="0"/>
    <x v="1270"/>
    <x v="311"/>
    <x v="326"/>
    <x v="23"/>
    <x v="1014"/>
    <x v="0"/>
    <x v="0"/>
    <m/>
    <m/>
    <m/>
    <m/>
  </r>
  <r>
    <x v="2"/>
    <x v="19"/>
    <x v="18"/>
    <x v="99"/>
    <x v="100"/>
    <x v="4"/>
    <x v="1"/>
    <x v="1271"/>
    <x v="310"/>
    <x v="325"/>
    <x v="25"/>
    <x v="1015"/>
    <x v="4"/>
    <x v="2"/>
    <n v="7800"/>
    <n v="7800"/>
    <n v="7254"/>
    <n v="7254"/>
  </r>
  <r>
    <x v="2"/>
    <x v="19"/>
    <x v="18"/>
    <x v="99"/>
    <x v="100"/>
    <x v="4"/>
    <x v="0"/>
    <x v="1272"/>
    <x v="312"/>
    <x v="327"/>
    <x v="23"/>
    <x v="1016"/>
    <x v="0"/>
    <x v="0"/>
    <m/>
    <m/>
    <m/>
    <m/>
  </r>
  <r>
    <x v="2"/>
    <x v="19"/>
    <x v="18"/>
    <x v="99"/>
    <x v="100"/>
    <x v="4"/>
    <x v="1"/>
    <x v="1273"/>
    <x v="310"/>
    <x v="325"/>
    <x v="26"/>
    <x v="1017"/>
    <x v="4"/>
    <x v="4"/>
    <n v="1250"/>
    <n v="1250"/>
    <n v="1162.5"/>
    <n v="1162.5"/>
  </r>
  <r>
    <x v="2"/>
    <x v="19"/>
    <x v="18"/>
    <x v="99"/>
    <x v="100"/>
    <x v="4"/>
    <x v="1"/>
    <x v="1274"/>
    <x v="312"/>
    <x v="327"/>
    <x v="27"/>
    <x v="1018"/>
    <x v="127"/>
    <x v="4"/>
    <n v="110"/>
    <n v="9900"/>
    <n v="102.30000000000001"/>
    <n v="9207.0000000000018"/>
  </r>
  <r>
    <x v="2"/>
    <x v="19"/>
    <x v="18"/>
    <x v="99"/>
    <x v="100"/>
    <x v="4"/>
    <x v="1"/>
    <x v="1275"/>
    <x v="310"/>
    <x v="325"/>
    <x v="28"/>
    <x v="1019"/>
    <x v="4"/>
    <x v="4"/>
    <n v="780"/>
    <n v="780"/>
    <n v="725.40000000000009"/>
    <n v="725.40000000000009"/>
  </r>
  <r>
    <x v="2"/>
    <x v="19"/>
    <x v="18"/>
    <x v="99"/>
    <x v="100"/>
    <x v="4"/>
    <x v="0"/>
    <x v="1276"/>
    <x v="308"/>
    <x v="323"/>
    <x v="23"/>
    <x v="1010"/>
    <x v="0"/>
    <x v="0"/>
    <m/>
    <m/>
    <m/>
    <m/>
  </r>
  <r>
    <x v="2"/>
    <x v="19"/>
    <x v="18"/>
    <x v="99"/>
    <x v="100"/>
    <x v="4"/>
    <x v="1"/>
    <x v="1277"/>
    <x v="310"/>
    <x v="325"/>
    <x v="31"/>
    <x v="1020"/>
    <x v="4"/>
    <x v="4"/>
    <n v="4700"/>
    <n v="4700"/>
    <n v="4371"/>
    <n v="4371"/>
  </r>
  <r>
    <x v="2"/>
    <x v="19"/>
    <x v="18"/>
    <x v="100"/>
    <x v="101"/>
    <x v="4"/>
    <x v="0"/>
    <x v="1278"/>
    <x v="313"/>
    <x v="328"/>
    <x v="23"/>
    <x v="1021"/>
    <x v="0"/>
    <x v="0"/>
    <m/>
    <m/>
    <m/>
    <m/>
  </r>
  <r>
    <x v="2"/>
    <x v="19"/>
    <x v="18"/>
    <x v="100"/>
    <x v="101"/>
    <x v="4"/>
    <x v="0"/>
    <x v="1279"/>
    <x v="314"/>
    <x v="329"/>
    <x v="23"/>
    <x v="1022"/>
    <x v="0"/>
    <x v="0"/>
    <m/>
    <m/>
    <m/>
    <m/>
  </r>
  <r>
    <x v="2"/>
    <x v="19"/>
    <x v="18"/>
    <x v="100"/>
    <x v="101"/>
    <x v="4"/>
    <x v="1"/>
    <x v="1280"/>
    <x v="313"/>
    <x v="328"/>
    <x v="25"/>
    <x v="1023"/>
    <x v="4"/>
    <x v="4"/>
    <n v="2500"/>
    <n v="2500"/>
    <n v="2325"/>
    <n v="2325"/>
  </r>
  <r>
    <x v="2"/>
    <x v="19"/>
    <x v="18"/>
    <x v="100"/>
    <x v="101"/>
    <x v="4"/>
    <x v="1"/>
    <x v="1281"/>
    <x v="314"/>
    <x v="329"/>
    <x v="26"/>
    <x v="1024"/>
    <x v="19"/>
    <x v="4"/>
    <n v="1500"/>
    <n v="9000"/>
    <n v="1395"/>
    <n v="8370"/>
  </r>
  <r>
    <x v="2"/>
    <x v="19"/>
    <x v="18"/>
    <x v="100"/>
    <x v="101"/>
    <x v="4"/>
    <x v="1"/>
    <x v="1282"/>
    <x v="313"/>
    <x v="328"/>
    <x v="27"/>
    <x v="1025"/>
    <x v="4"/>
    <x v="4"/>
    <n v="1400"/>
    <n v="1400"/>
    <n v="1302"/>
    <n v="1302"/>
  </r>
  <r>
    <x v="2"/>
    <x v="19"/>
    <x v="18"/>
    <x v="100"/>
    <x v="101"/>
    <x v="4"/>
    <x v="1"/>
    <x v="1283"/>
    <x v="314"/>
    <x v="329"/>
    <x v="28"/>
    <x v="1026"/>
    <x v="4"/>
    <x v="4"/>
    <n v="1400"/>
    <n v="1400"/>
    <n v="1302"/>
    <n v="1302"/>
  </r>
  <r>
    <x v="2"/>
    <x v="19"/>
    <x v="18"/>
    <x v="100"/>
    <x v="101"/>
    <x v="4"/>
    <x v="0"/>
    <x v="1284"/>
    <x v="313"/>
    <x v="328"/>
    <x v="75"/>
    <x v="0"/>
    <x v="0"/>
    <x v="0"/>
    <s v="J.D"/>
    <n v="69080"/>
    <m/>
    <m/>
  </r>
  <r>
    <x v="2"/>
    <x v="19"/>
    <x v="18"/>
    <x v="2"/>
    <x v="2"/>
    <x v="0"/>
    <x v="2"/>
    <x v="1285"/>
    <x v="314"/>
    <x v="329"/>
    <x v="30"/>
    <x v="0"/>
    <x v="0"/>
    <x v="0"/>
    <m/>
    <m/>
    <m/>
    <m/>
  </r>
  <r>
    <x v="2"/>
    <x v="20"/>
    <x v="19"/>
    <x v="101"/>
    <x v="102"/>
    <x v="4"/>
    <x v="0"/>
    <x v="1286"/>
    <x v="313"/>
    <x v="328"/>
    <x v="76"/>
    <x v="0"/>
    <x v="0"/>
    <x v="0"/>
    <m/>
    <m/>
    <m/>
    <m/>
  </r>
  <r>
    <x v="2"/>
    <x v="20"/>
    <x v="19"/>
    <x v="101"/>
    <x v="102"/>
    <x v="4"/>
    <x v="0"/>
    <x v="1287"/>
    <x v="314"/>
    <x v="329"/>
    <x v="77"/>
    <x v="0"/>
    <x v="0"/>
    <x v="0"/>
    <m/>
    <m/>
    <m/>
    <m/>
  </r>
  <r>
    <x v="2"/>
    <x v="20"/>
    <x v="19"/>
    <x v="101"/>
    <x v="102"/>
    <x v="4"/>
    <x v="0"/>
    <x v="1288"/>
    <x v="313"/>
    <x v="328"/>
    <x v="24"/>
    <x v="31"/>
    <x v="3"/>
    <x v="1"/>
    <s v="Rate"/>
    <s v="Amount"/>
    <m/>
    <m/>
  </r>
  <r>
    <x v="2"/>
    <x v="20"/>
    <x v="19"/>
    <x v="101"/>
    <x v="102"/>
    <x v="4"/>
    <x v="0"/>
    <x v="1289"/>
    <x v="314"/>
    <x v="329"/>
    <x v="23"/>
    <x v="0"/>
    <x v="0"/>
    <x v="0"/>
    <m/>
    <s v="JD"/>
    <m/>
    <m/>
  </r>
  <r>
    <x v="2"/>
    <x v="20"/>
    <x v="19"/>
    <x v="101"/>
    <x v="102"/>
    <x v="4"/>
    <x v="0"/>
    <x v="1290"/>
    <x v="315"/>
    <x v="330"/>
    <x v="23"/>
    <x v="1027"/>
    <x v="0"/>
    <x v="0"/>
    <m/>
    <m/>
    <m/>
    <m/>
  </r>
  <r>
    <x v="2"/>
    <x v="20"/>
    <x v="19"/>
    <x v="101"/>
    <x v="102"/>
    <x v="4"/>
    <x v="0"/>
    <x v="1291"/>
    <x v="316"/>
    <x v="331"/>
    <x v="23"/>
    <x v="1028"/>
    <x v="0"/>
    <x v="0"/>
    <m/>
    <m/>
    <m/>
    <m/>
  </r>
  <r>
    <x v="2"/>
    <x v="20"/>
    <x v="19"/>
    <x v="101"/>
    <x v="102"/>
    <x v="4"/>
    <x v="0"/>
    <x v="1292"/>
    <x v="316"/>
    <x v="331"/>
    <x v="23"/>
    <x v="1029"/>
    <x v="0"/>
    <x v="0"/>
    <m/>
    <n v="0"/>
    <m/>
    <m/>
  </r>
  <r>
    <x v="2"/>
    <x v="20"/>
    <x v="19"/>
    <x v="101"/>
    <x v="102"/>
    <x v="4"/>
    <x v="1"/>
    <x v="1293"/>
    <x v="316"/>
    <x v="331"/>
    <x v="25"/>
    <x v="1030"/>
    <x v="4"/>
    <x v="4"/>
    <n v="2000"/>
    <n v="2000"/>
    <n v="1860"/>
    <n v="1860"/>
  </r>
  <r>
    <x v="2"/>
    <x v="20"/>
    <x v="19"/>
    <x v="101"/>
    <x v="102"/>
    <x v="4"/>
    <x v="0"/>
    <x v="1294"/>
    <x v="317"/>
    <x v="332"/>
    <x v="23"/>
    <x v="1031"/>
    <x v="0"/>
    <x v="0"/>
    <m/>
    <n v="0"/>
    <m/>
    <m/>
  </r>
  <r>
    <x v="2"/>
    <x v="20"/>
    <x v="19"/>
    <x v="101"/>
    <x v="102"/>
    <x v="4"/>
    <x v="1"/>
    <x v="1295"/>
    <x v="316"/>
    <x v="331"/>
    <x v="26"/>
    <x v="1032"/>
    <x v="10"/>
    <x v="4"/>
    <n v="115"/>
    <n v="460"/>
    <n v="106.95"/>
    <n v="427.8"/>
  </r>
  <r>
    <x v="2"/>
    <x v="20"/>
    <x v="19"/>
    <x v="101"/>
    <x v="102"/>
    <x v="4"/>
    <x v="1"/>
    <x v="1296"/>
    <x v="317"/>
    <x v="332"/>
    <x v="27"/>
    <x v="1033"/>
    <x v="55"/>
    <x v="4"/>
    <n v="95"/>
    <n v="3800"/>
    <n v="88.350000000000009"/>
    <n v="3534.0000000000005"/>
  </r>
  <r>
    <x v="2"/>
    <x v="20"/>
    <x v="19"/>
    <x v="101"/>
    <x v="102"/>
    <x v="4"/>
    <x v="1"/>
    <x v="1297"/>
    <x v="316"/>
    <x v="331"/>
    <x v="28"/>
    <x v="1034"/>
    <x v="19"/>
    <x v="4"/>
    <n v="95"/>
    <n v="570"/>
    <n v="88.350000000000009"/>
    <n v="530.1"/>
  </r>
  <r>
    <x v="2"/>
    <x v="20"/>
    <x v="19"/>
    <x v="101"/>
    <x v="102"/>
    <x v="4"/>
    <x v="1"/>
    <x v="1298"/>
    <x v="317"/>
    <x v="332"/>
    <x v="31"/>
    <x v="1035"/>
    <x v="10"/>
    <x v="4"/>
    <n v="105"/>
    <n v="420"/>
    <n v="97.65"/>
    <n v="390.6"/>
  </r>
  <r>
    <x v="2"/>
    <x v="20"/>
    <x v="19"/>
    <x v="101"/>
    <x v="102"/>
    <x v="4"/>
    <x v="1"/>
    <x v="1299"/>
    <x v="316"/>
    <x v="331"/>
    <x v="36"/>
    <x v="1036"/>
    <x v="13"/>
    <x v="4"/>
    <n v="95"/>
    <n v="285"/>
    <n v="88.350000000000009"/>
    <n v="265.05"/>
  </r>
  <r>
    <x v="2"/>
    <x v="20"/>
    <x v="19"/>
    <x v="101"/>
    <x v="102"/>
    <x v="4"/>
    <x v="1"/>
    <x v="1300"/>
    <x v="317"/>
    <x v="332"/>
    <x v="32"/>
    <x v="1037"/>
    <x v="4"/>
    <x v="2"/>
    <n v="2000"/>
    <n v="2000"/>
    <n v="1860"/>
    <n v="1860"/>
  </r>
  <r>
    <x v="2"/>
    <x v="20"/>
    <x v="19"/>
    <x v="101"/>
    <x v="102"/>
    <x v="4"/>
    <x v="0"/>
    <x v="1301"/>
    <x v="318"/>
    <x v="333"/>
    <x v="23"/>
    <x v="1038"/>
    <x v="0"/>
    <x v="0"/>
    <m/>
    <n v="0"/>
    <m/>
    <m/>
  </r>
  <r>
    <x v="2"/>
    <x v="20"/>
    <x v="19"/>
    <x v="101"/>
    <x v="102"/>
    <x v="4"/>
    <x v="1"/>
    <x v="1302"/>
    <x v="317"/>
    <x v="332"/>
    <x v="25"/>
    <x v="1039"/>
    <x v="49"/>
    <x v="4"/>
    <n v="60"/>
    <n v="720"/>
    <n v="55.800000000000004"/>
    <n v="669.6"/>
  </r>
  <r>
    <x v="2"/>
    <x v="20"/>
    <x v="19"/>
    <x v="101"/>
    <x v="102"/>
    <x v="4"/>
    <x v="1"/>
    <x v="1303"/>
    <x v="318"/>
    <x v="333"/>
    <x v="26"/>
    <x v="1040"/>
    <x v="25"/>
    <x v="4"/>
    <n v="85"/>
    <n v="170"/>
    <n v="79.05"/>
    <n v="158.1"/>
  </r>
  <r>
    <x v="2"/>
    <x v="20"/>
    <x v="19"/>
    <x v="101"/>
    <x v="102"/>
    <x v="4"/>
    <x v="1"/>
    <x v="1304"/>
    <x v="317"/>
    <x v="332"/>
    <x v="27"/>
    <x v="1041"/>
    <x v="25"/>
    <x v="4"/>
    <m/>
    <n v="0"/>
    <n v="0"/>
    <n v="0"/>
  </r>
  <r>
    <x v="2"/>
    <x v="20"/>
    <x v="19"/>
    <x v="101"/>
    <x v="102"/>
    <x v="4"/>
    <x v="1"/>
    <x v="1305"/>
    <x v="318"/>
    <x v="333"/>
    <x v="27"/>
    <x v="1042"/>
    <x v="4"/>
    <x v="4"/>
    <n v="175"/>
    <n v="175"/>
    <n v="162.75"/>
    <n v="162.75"/>
  </r>
  <r>
    <x v="2"/>
    <x v="20"/>
    <x v="19"/>
    <x v="101"/>
    <x v="102"/>
    <x v="4"/>
    <x v="0"/>
    <x v="1306"/>
    <x v="319"/>
    <x v="334"/>
    <x v="23"/>
    <x v="1043"/>
    <x v="0"/>
    <x v="0"/>
    <m/>
    <n v="0"/>
    <m/>
    <m/>
  </r>
  <r>
    <x v="2"/>
    <x v="20"/>
    <x v="19"/>
    <x v="101"/>
    <x v="102"/>
    <x v="4"/>
    <x v="1"/>
    <x v="1307"/>
    <x v="318"/>
    <x v="333"/>
    <x v="28"/>
    <x v="1044"/>
    <x v="25"/>
    <x v="4"/>
    <n v="175"/>
    <n v="350"/>
    <n v="162.75"/>
    <n v="325.5"/>
  </r>
  <r>
    <x v="2"/>
    <x v="20"/>
    <x v="19"/>
    <x v="101"/>
    <x v="102"/>
    <x v="4"/>
    <x v="1"/>
    <x v="1308"/>
    <x v="319"/>
    <x v="334"/>
    <x v="31"/>
    <x v="1045"/>
    <x v="25"/>
    <x v="4"/>
    <n v="175"/>
    <n v="350"/>
    <n v="162.75"/>
    <n v="325.5"/>
  </r>
  <r>
    <x v="2"/>
    <x v="20"/>
    <x v="19"/>
    <x v="101"/>
    <x v="102"/>
    <x v="4"/>
    <x v="1"/>
    <x v="1309"/>
    <x v="318"/>
    <x v="333"/>
    <x v="36"/>
    <x v="1046"/>
    <x v="4"/>
    <x v="2"/>
    <n v="250"/>
    <n v="250"/>
    <n v="232.5"/>
    <n v="232.5"/>
  </r>
  <r>
    <x v="2"/>
    <x v="20"/>
    <x v="19"/>
    <x v="101"/>
    <x v="102"/>
    <x v="4"/>
    <x v="1"/>
    <x v="1310"/>
    <x v="319"/>
    <x v="334"/>
    <x v="32"/>
    <x v="1047"/>
    <x v="10"/>
    <x v="4"/>
    <n v="25"/>
    <n v="100"/>
    <n v="23.25"/>
    <n v="93"/>
  </r>
  <r>
    <x v="2"/>
    <x v="20"/>
    <x v="19"/>
    <x v="101"/>
    <x v="102"/>
    <x v="4"/>
    <x v="0"/>
    <x v="1311"/>
    <x v="318"/>
    <x v="333"/>
    <x v="78"/>
    <x v="0"/>
    <x v="0"/>
    <x v="0"/>
    <s v="J.D"/>
    <n v="11650"/>
    <m/>
    <m/>
  </r>
  <r>
    <x v="2"/>
    <x v="20"/>
    <x v="19"/>
    <x v="2"/>
    <x v="2"/>
    <x v="0"/>
    <x v="2"/>
    <x v="1312"/>
    <x v="319"/>
    <x v="334"/>
    <x v="30"/>
    <x v="0"/>
    <x v="0"/>
    <x v="0"/>
    <m/>
    <m/>
    <m/>
    <m/>
  </r>
  <r>
    <x v="2"/>
    <x v="21"/>
    <x v="20"/>
    <x v="102"/>
    <x v="103"/>
    <x v="5"/>
    <x v="0"/>
    <x v="1313"/>
    <x v="318"/>
    <x v="333"/>
    <x v="23"/>
    <x v="0"/>
    <x v="140"/>
    <x v="0"/>
    <m/>
    <m/>
    <m/>
    <m/>
  </r>
  <r>
    <x v="2"/>
    <x v="21"/>
    <x v="20"/>
    <x v="102"/>
    <x v="103"/>
    <x v="5"/>
    <x v="0"/>
    <x v="1314"/>
    <x v="319"/>
    <x v="334"/>
    <x v="23"/>
    <x v="0"/>
    <x v="141"/>
    <x v="0"/>
    <m/>
    <m/>
    <m/>
    <m/>
  </r>
  <r>
    <x v="2"/>
    <x v="21"/>
    <x v="20"/>
    <x v="102"/>
    <x v="103"/>
    <x v="5"/>
    <x v="0"/>
    <x v="1315"/>
    <x v="318"/>
    <x v="333"/>
    <x v="24"/>
    <x v="31"/>
    <x v="3"/>
    <x v="1"/>
    <s v="Rate"/>
    <s v="Amount"/>
    <m/>
    <m/>
  </r>
  <r>
    <x v="2"/>
    <x v="21"/>
    <x v="20"/>
    <x v="102"/>
    <x v="103"/>
    <x v="5"/>
    <x v="0"/>
    <x v="1316"/>
    <x v="319"/>
    <x v="334"/>
    <x v="23"/>
    <x v="0"/>
    <x v="0"/>
    <x v="0"/>
    <m/>
    <s v="J.D"/>
    <m/>
    <m/>
  </r>
  <r>
    <x v="2"/>
    <x v="21"/>
    <x v="20"/>
    <x v="102"/>
    <x v="103"/>
    <x v="5"/>
    <x v="0"/>
    <x v="1317"/>
    <x v="320"/>
    <x v="335"/>
    <x v="23"/>
    <x v="1048"/>
    <x v="0"/>
    <x v="0"/>
    <m/>
    <m/>
    <m/>
    <m/>
  </r>
  <r>
    <x v="2"/>
    <x v="21"/>
    <x v="20"/>
    <x v="102"/>
    <x v="103"/>
    <x v="5"/>
    <x v="0"/>
    <x v="1318"/>
    <x v="321"/>
    <x v="336"/>
    <x v="23"/>
    <x v="1049"/>
    <x v="0"/>
    <x v="0"/>
    <m/>
    <m/>
    <m/>
    <m/>
  </r>
  <r>
    <x v="2"/>
    <x v="21"/>
    <x v="20"/>
    <x v="102"/>
    <x v="103"/>
    <x v="5"/>
    <x v="1"/>
    <x v="1319"/>
    <x v="320"/>
    <x v="335"/>
    <x v="25"/>
    <x v="1050"/>
    <x v="4"/>
    <x v="2"/>
    <m/>
    <n v="0"/>
    <n v="0"/>
    <n v="0"/>
  </r>
  <r>
    <x v="2"/>
    <x v="21"/>
    <x v="20"/>
    <x v="102"/>
    <x v="103"/>
    <x v="5"/>
    <x v="0"/>
    <x v="1320"/>
    <x v="322"/>
    <x v="337"/>
    <x v="23"/>
    <x v="1051"/>
    <x v="0"/>
    <x v="0"/>
    <m/>
    <m/>
    <m/>
    <m/>
  </r>
  <r>
    <x v="2"/>
    <x v="21"/>
    <x v="20"/>
    <x v="102"/>
    <x v="103"/>
    <x v="5"/>
    <x v="1"/>
    <x v="1321"/>
    <x v="320"/>
    <x v="335"/>
    <x v="26"/>
    <x v="1052"/>
    <x v="142"/>
    <x v="5"/>
    <m/>
    <n v="0"/>
    <n v="0"/>
    <n v="0"/>
  </r>
  <r>
    <x v="2"/>
    <x v="21"/>
    <x v="20"/>
    <x v="102"/>
    <x v="103"/>
    <x v="5"/>
    <x v="0"/>
    <x v="1322"/>
    <x v="323"/>
    <x v="338"/>
    <x v="23"/>
    <x v="1053"/>
    <x v="0"/>
    <x v="0"/>
    <m/>
    <m/>
    <m/>
    <m/>
  </r>
  <r>
    <x v="2"/>
    <x v="21"/>
    <x v="20"/>
    <x v="102"/>
    <x v="103"/>
    <x v="5"/>
    <x v="1"/>
    <x v="1323"/>
    <x v="323"/>
    <x v="338"/>
    <x v="27"/>
    <x v="1054"/>
    <x v="143"/>
    <x v="5"/>
    <m/>
    <n v="0"/>
    <n v="0"/>
    <n v="0"/>
  </r>
  <r>
    <x v="2"/>
    <x v="21"/>
    <x v="20"/>
    <x v="102"/>
    <x v="103"/>
    <x v="5"/>
    <x v="0"/>
    <x v="1324"/>
    <x v="323"/>
    <x v="338"/>
    <x v="79"/>
    <x v="0"/>
    <x v="0"/>
    <x v="0"/>
    <m/>
    <m/>
    <m/>
    <m/>
  </r>
  <r>
    <x v="2"/>
    <x v="21"/>
    <x v="20"/>
    <x v="2"/>
    <x v="2"/>
    <x v="0"/>
    <x v="2"/>
    <x v="1325"/>
    <x v="323"/>
    <x v="338"/>
    <x v="30"/>
    <x v="0"/>
    <x v="0"/>
    <x v="0"/>
    <s v="J.D"/>
    <n v="0"/>
    <m/>
    <m/>
  </r>
  <r>
    <x v="2"/>
    <x v="22"/>
    <x v="21"/>
    <x v="103"/>
    <x v="104"/>
    <x v="6"/>
    <x v="0"/>
    <x v="1326"/>
    <x v="323"/>
    <x v="338"/>
    <x v="23"/>
    <x v="0"/>
    <x v="144"/>
    <x v="0"/>
    <m/>
    <m/>
    <m/>
    <m/>
  </r>
  <r>
    <x v="2"/>
    <x v="22"/>
    <x v="21"/>
    <x v="103"/>
    <x v="104"/>
    <x v="6"/>
    <x v="0"/>
    <x v="1327"/>
    <x v="323"/>
    <x v="338"/>
    <x v="23"/>
    <x v="0"/>
    <x v="145"/>
    <x v="0"/>
    <m/>
    <m/>
    <m/>
    <m/>
  </r>
  <r>
    <x v="2"/>
    <x v="22"/>
    <x v="21"/>
    <x v="103"/>
    <x v="104"/>
    <x v="6"/>
    <x v="0"/>
    <x v="1328"/>
    <x v="323"/>
    <x v="338"/>
    <x v="24"/>
    <x v="31"/>
    <x v="3"/>
    <x v="1"/>
    <s v="Rate"/>
    <s v="Amount"/>
    <m/>
    <m/>
  </r>
  <r>
    <x v="2"/>
    <x v="22"/>
    <x v="21"/>
    <x v="102"/>
    <x v="104"/>
    <x v="5"/>
    <x v="0"/>
    <x v="1329"/>
    <x v="323"/>
    <x v="338"/>
    <x v="23"/>
    <x v="0"/>
    <x v="0"/>
    <x v="0"/>
    <m/>
    <s v="J.D"/>
    <m/>
    <m/>
  </r>
  <r>
    <x v="2"/>
    <x v="22"/>
    <x v="21"/>
    <x v="103"/>
    <x v="104"/>
    <x v="6"/>
    <x v="0"/>
    <x v="1330"/>
    <x v="324"/>
    <x v="339"/>
    <x v="23"/>
    <x v="1055"/>
    <x v="0"/>
    <x v="0"/>
    <m/>
    <m/>
    <m/>
    <m/>
  </r>
  <r>
    <x v="2"/>
    <x v="22"/>
    <x v="21"/>
    <x v="103"/>
    <x v="104"/>
    <x v="6"/>
    <x v="0"/>
    <x v="1331"/>
    <x v="325"/>
    <x v="340"/>
    <x v="23"/>
    <x v="1056"/>
    <x v="0"/>
    <x v="0"/>
    <m/>
    <m/>
    <m/>
    <m/>
  </r>
  <r>
    <x v="2"/>
    <x v="22"/>
    <x v="21"/>
    <x v="103"/>
    <x v="104"/>
    <x v="6"/>
    <x v="1"/>
    <x v="1332"/>
    <x v="324"/>
    <x v="339"/>
    <x v="25"/>
    <x v="1057"/>
    <x v="28"/>
    <x v="7"/>
    <m/>
    <n v="0"/>
    <n v="0"/>
    <n v="0"/>
  </r>
  <r>
    <x v="2"/>
    <x v="22"/>
    <x v="21"/>
    <x v="103"/>
    <x v="104"/>
    <x v="6"/>
    <x v="0"/>
    <x v="1333"/>
    <x v="326"/>
    <x v="341"/>
    <x v="23"/>
    <x v="1058"/>
    <x v="0"/>
    <x v="0"/>
    <m/>
    <m/>
    <m/>
    <m/>
  </r>
  <r>
    <x v="2"/>
    <x v="22"/>
    <x v="21"/>
    <x v="103"/>
    <x v="104"/>
    <x v="6"/>
    <x v="1"/>
    <x v="1334"/>
    <x v="324"/>
    <x v="339"/>
    <x v="26"/>
    <x v="1059"/>
    <x v="146"/>
    <x v="3"/>
    <m/>
    <n v="0"/>
    <n v="0"/>
    <n v="0"/>
  </r>
  <r>
    <x v="2"/>
    <x v="22"/>
    <x v="21"/>
    <x v="104"/>
    <x v="105"/>
    <x v="5"/>
    <x v="0"/>
    <x v="1335"/>
    <x v="327"/>
    <x v="342"/>
    <x v="23"/>
    <x v="1060"/>
    <x v="0"/>
    <x v="0"/>
    <m/>
    <m/>
    <m/>
    <m/>
  </r>
  <r>
    <x v="2"/>
    <x v="22"/>
    <x v="21"/>
    <x v="104"/>
    <x v="105"/>
    <x v="5"/>
    <x v="1"/>
    <x v="1336"/>
    <x v="324"/>
    <x v="339"/>
    <x v="27"/>
    <x v="1061"/>
    <x v="97"/>
    <x v="5"/>
    <m/>
    <n v="0"/>
    <n v="0"/>
    <n v="0"/>
  </r>
  <r>
    <x v="2"/>
    <x v="22"/>
    <x v="21"/>
    <x v="104"/>
    <x v="105"/>
    <x v="5"/>
    <x v="1"/>
    <x v="1337"/>
    <x v="327"/>
    <x v="342"/>
    <x v="28"/>
    <x v="1062"/>
    <x v="115"/>
    <x v="5"/>
    <m/>
    <n v="0"/>
    <n v="0"/>
    <n v="0"/>
  </r>
  <r>
    <x v="2"/>
    <x v="22"/>
    <x v="21"/>
    <x v="105"/>
    <x v="106"/>
    <x v="5"/>
    <x v="0"/>
    <x v="1338"/>
    <x v="328"/>
    <x v="343"/>
    <x v="23"/>
    <x v="1063"/>
    <x v="0"/>
    <x v="0"/>
    <m/>
    <m/>
    <m/>
    <m/>
  </r>
  <r>
    <x v="2"/>
    <x v="22"/>
    <x v="21"/>
    <x v="105"/>
    <x v="106"/>
    <x v="5"/>
    <x v="0"/>
    <x v="1339"/>
    <x v="329"/>
    <x v="344"/>
    <x v="23"/>
    <x v="1064"/>
    <x v="0"/>
    <x v="0"/>
    <m/>
    <m/>
    <m/>
    <m/>
  </r>
  <r>
    <x v="2"/>
    <x v="22"/>
    <x v="21"/>
    <x v="105"/>
    <x v="106"/>
    <x v="5"/>
    <x v="1"/>
    <x v="1340"/>
    <x v="328"/>
    <x v="343"/>
    <x v="31"/>
    <x v="1065"/>
    <x v="147"/>
    <x v="3"/>
    <m/>
    <n v="0"/>
    <n v="0"/>
    <n v="0"/>
  </r>
  <r>
    <x v="2"/>
    <x v="22"/>
    <x v="21"/>
    <x v="105"/>
    <x v="106"/>
    <x v="5"/>
    <x v="1"/>
    <x v="1341"/>
    <x v="329"/>
    <x v="344"/>
    <x v="36"/>
    <x v="1066"/>
    <x v="147"/>
    <x v="3"/>
    <m/>
    <n v="0"/>
    <n v="0"/>
    <n v="0"/>
  </r>
  <r>
    <x v="2"/>
    <x v="22"/>
    <x v="21"/>
    <x v="105"/>
    <x v="106"/>
    <x v="5"/>
    <x v="1"/>
    <x v="1342"/>
    <x v="328"/>
    <x v="343"/>
    <x v="32"/>
    <x v="1067"/>
    <x v="59"/>
    <x v="5"/>
    <m/>
    <n v="0"/>
    <n v="0"/>
    <n v="0"/>
  </r>
  <r>
    <x v="2"/>
    <x v="22"/>
    <x v="21"/>
    <x v="105"/>
    <x v="106"/>
    <x v="5"/>
    <x v="1"/>
    <x v="1343"/>
    <x v="329"/>
    <x v="344"/>
    <x v="33"/>
    <x v="1068"/>
    <x v="47"/>
    <x v="5"/>
    <m/>
    <n v="0"/>
    <n v="0"/>
    <n v="0"/>
  </r>
  <r>
    <x v="2"/>
    <x v="22"/>
    <x v="21"/>
    <x v="105"/>
    <x v="106"/>
    <x v="5"/>
    <x v="0"/>
    <x v="1344"/>
    <x v="328"/>
    <x v="343"/>
    <x v="80"/>
    <x v="0"/>
    <x v="0"/>
    <x v="0"/>
    <m/>
    <m/>
    <m/>
    <m/>
  </r>
  <r>
    <x v="2"/>
    <x v="22"/>
    <x v="21"/>
    <x v="2"/>
    <x v="2"/>
    <x v="0"/>
    <x v="2"/>
    <x v="1345"/>
    <x v="329"/>
    <x v="344"/>
    <x v="30"/>
    <x v="0"/>
    <x v="0"/>
    <x v="0"/>
    <s v="J.D"/>
    <n v="0"/>
    <m/>
    <m/>
  </r>
  <r>
    <x v="2"/>
    <x v="23"/>
    <x v="22"/>
    <x v="106"/>
    <x v="107"/>
    <x v="0"/>
    <x v="3"/>
    <x v="1346"/>
    <x v="330"/>
    <x v="345"/>
    <x v="81"/>
    <x v="0"/>
    <x v="0"/>
    <x v="0"/>
    <m/>
    <m/>
    <m/>
    <m/>
  </r>
  <r>
    <x v="2"/>
    <x v="23"/>
    <x v="22"/>
    <x v="0"/>
    <x v="0"/>
    <x v="0"/>
    <x v="3"/>
    <x v="1347"/>
    <x v="330"/>
    <x v="345"/>
    <x v="23"/>
    <x v="0"/>
    <x v="0"/>
    <x v="11"/>
    <m/>
    <m/>
    <m/>
    <m/>
  </r>
  <r>
    <x v="2"/>
    <x v="23"/>
    <x v="22"/>
    <x v="0"/>
    <x v="0"/>
    <x v="0"/>
    <x v="3"/>
    <x v="1348"/>
    <x v="330"/>
    <x v="345"/>
    <x v="23"/>
    <x v="0"/>
    <x v="0"/>
    <x v="12"/>
    <m/>
    <m/>
    <m/>
    <m/>
  </r>
  <r>
    <x v="2"/>
    <x v="23"/>
    <x v="22"/>
    <x v="0"/>
    <x v="0"/>
    <x v="0"/>
    <x v="3"/>
    <x v="1349"/>
    <x v="330"/>
    <x v="345"/>
    <x v="82"/>
    <x v="1069"/>
    <x v="0"/>
    <x v="50"/>
    <m/>
    <m/>
    <m/>
    <m/>
  </r>
  <r>
    <x v="2"/>
    <x v="23"/>
    <x v="22"/>
    <x v="0"/>
    <x v="0"/>
    <x v="0"/>
    <x v="3"/>
    <x v="1350"/>
    <x v="330"/>
    <x v="345"/>
    <x v="83"/>
    <x v="2"/>
    <x v="0"/>
    <x v="51"/>
    <m/>
    <m/>
    <m/>
    <m/>
  </r>
  <r>
    <x v="2"/>
    <x v="23"/>
    <x v="22"/>
    <x v="0"/>
    <x v="0"/>
    <x v="0"/>
    <x v="3"/>
    <x v="1351"/>
    <x v="330"/>
    <x v="345"/>
    <x v="84"/>
    <x v="3"/>
    <x v="0"/>
    <x v="52"/>
    <m/>
    <m/>
    <m/>
    <m/>
  </r>
  <r>
    <x v="2"/>
    <x v="23"/>
    <x v="22"/>
    <x v="0"/>
    <x v="0"/>
    <x v="0"/>
    <x v="3"/>
    <x v="1352"/>
    <x v="330"/>
    <x v="345"/>
    <x v="85"/>
    <x v="4"/>
    <x v="0"/>
    <x v="53"/>
    <m/>
    <m/>
    <m/>
    <m/>
  </r>
  <r>
    <x v="2"/>
    <x v="23"/>
    <x v="22"/>
    <x v="0"/>
    <x v="0"/>
    <x v="0"/>
    <x v="3"/>
    <x v="1353"/>
    <x v="330"/>
    <x v="345"/>
    <x v="86"/>
    <x v="5"/>
    <x v="0"/>
    <x v="54"/>
    <m/>
    <m/>
    <m/>
    <m/>
  </r>
  <r>
    <x v="2"/>
    <x v="23"/>
    <x v="22"/>
    <x v="0"/>
    <x v="0"/>
    <x v="0"/>
    <x v="3"/>
    <x v="1354"/>
    <x v="330"/>
    <x v="345"/>
    <x v="87"/>
    <x v="6"/>
    <x v="0"/>
    <x v="55"/>
    <m/>
    <m/>
    <m/>
    <m/>
  </r>
  <r>
    <x v="2"/>
    <x v="23"/>
    <x v="22"/>
    <x v="0"/>
    <x v="0"/>
    <x v="0"/>
    <x v="3"/>
    <x v="1355"/>
    <x v="330"/>
    <x v="345"/>
    <x v="88"/>
    <x v="7"/>
    <x v="0"/>
    <x v="56"/>
    <m/>
    <m/>
    <m/>
    <m/>
  </r>
  <r>
    <x v="2"/>
    <x v="23"/>
    <x v="22"/>
    <x v="0"/>
    <x v="0"/>
    <x v="0"/>
    <x v="3"/>
    <x v="1356"/>
    <x v="330"/>
    <x v="345"/>
    <x v="89"/>
    <x v="8"/>
    <x v="0"/>
    <x v="57"/>
    <m/>
    <m/>
    <m/>
    <m/>
  </r>
  <r>
    <x v="2"/>
    <x v="23"/>
    <x v="22"/>
    <x v="0"/>
    <x v="0"/>
    <x v="0"/>
    <x v="3"/>
    <x v="1357"/>
    <x v="330"/>
    <x v="345"/>
    <x v="90"/>
    <x v="9"/>
    <x v="0"/>
    <x v="58"/>
    <m/>
    <m/>
    <m/>
    <m/>
  </r>
  <r>
    <x v="2"/>
    <x v="23"/>
    <x v="22"/>
    <x v="0"/>
    <x v="0"/>
    <x v="0"/>
    <x v="3"/>
    <x v="1358"/>
    <x v="330"/>
    <x v="345"/>
    <x v="91"/>
    <x v="10"/>
    <x v="0"/>
    <x v="59"/>
    <m/>
    <m/>
    <m/>
    <m/>
  </r>
  <r>
    <x v="2"/>
    <x v="23"/>
    <x v="22"/>
    <x v="0"/>
    <x v="0"/>
    <x v="0"/>
    <x v="3"/>
    <x v="1359"/>
    <x v="330"/>
    <x v="345"/>
    <x v="92"/>
    <x v="11"/>
    <x v="0"/>
    <x v="41"/>
    <m/>
    <m/>
    <m/>
    <m/>
  </r>
  <r>
    <x v="2"/>
    <x v="23"/>
    <x v="22"/>
    <x v="0"/>
    <x v="0"/>
    <x v="0"/>
    <x v="3"/>
    <x v="1360"/>
    <x v="330"/>
    <x v="345"/>
    <x v="93"/>
    <x v="12"/>
    <x v="0"/>
    <x v="60"/>
    <m/>
    <m/>
    <m/>
    <m/>
  </r>
  <r>
    <x v="2"/>
    <x v="23"/>
    <x v="22"/>
    <x v="0"/>
    <x v="0"/>
    <x v="0"/>
    <x v="3"/>
    <x v="1361"/>
    <x v="330"/>
    <x v="345"/>
    <x v="62"/>
    <x v="13"/>
    <x v="0"/>
    <x v="0"/>
    <m/>
    <m/>
    <m/>
    <m/>
  </r>
  <r>
    <x v="2"/>
    <x v="23"/>
    <x v="22"/>
    <x v="0"/>
    <x v="0"/>
    <x v="0"/>
    <x v="3"/>
    <x v="1362"/>
    <x v="330"/>
    <x v="345"/>
    <x v="94"/>
    <x v="14"/>
    <x v="0"/>
    <x v="61"/>
    <m/>
    <m/>
    <m/>
    <m/>
  </r>
  <r>
    <x v="2"/>
    <x v="23"/>
    <x v="22"/>
    <x v="0"/>
    <x v="0"/>
    <x v="0"/>
    <x v="3"/>
    <x v="1363"/>
    <x v="330"/>
    <x v="345"/>
    <x v="95"/>
    <x v="15"/>
    <x v="0"/>
    <x v="62"/>
    <m/>
    <m/>
    <m/>
    <m/>
  </r>
  <r>
    <x v="2"/>
    <x v="23"/>
    <x v="22"/>
    <x v="0"/>
    <x v="0"/>
    <x v="0"/>
    <x v="3"/>
    <x v="1364"/>
    <x v="330"/>
    <x v="345"/>
    <x v="67"/>
    <x v="16"/>
    <x v="0"/>
    <x v="63"/>
    <m/>
    <m/>
    <m/>
    <m/>
  </r>
  <r>
    <x v="2"/>
    <x v="23"/>
    <x v="22"/>
    <x v="0"/>
    <x v="0"/>
    <x v="0"/>
    <x v="3"/>
    <x v="1365"/>
    <x v="330"/>
    <x v="345"/>
    <x v="70"/>
    <x v="17"/>
    <x v="0"/>
    <x v="64"/>
    <m/>
    <m/>
    <m/>
    <m/>
  </r>
  <r>
    <x v="2"/>
    <x v="23"/>
    <x v="22"/>
    <x v="0"/>
    <x v="0"/>
    <x v="0"/>
    <x v="3"/>
    <x v="1366"/>
    <x v="330"/>
    <x v="345"/>
    <x v="73"/>
    <x v="18"/>
    <x v="0"/>
    <x v="65"/>
    <m/>
    <m/>
    <m/>
    <m/>
  </r>
  <r>
    <x v="2"/>
    <x v="23"/>
    <x v="22"/>
    <x v="0"/>
    <x v="0"/>
    <x v="0"/>
    <x v="3"/>
    <x v="1367"/>
    <x v="330"/>
    <x v="345"/>
    <x v="76"/>
    <x v="19"/>
    <x v="0"/>
    <x v="66"/>
    <m/>
    <m/>
    <m/>
    <m/>
  </r>
  <r>
    <x v="2"/>
    <x v="23"/>
    <x v="22"/>
    <x v="0"/>
    <x v="0"/>
    <x v="0"/>
    <x v="3"/>
    <x v="1368"/>
    <x v="330"/>
    <x v="345"/>
    <x v="96"/>
    <x v="20"/>
    <x v="0"/>
    <x v="0"/>
    <m/>
    <m/>
    <m/>
    <m/>
  </r>
  <r>
    <x v="2"/>
    <x v="23"/>
    <x v="22"/>
    <x v="0"/>
    <x v="0"/>
    <x v="0"/>
    <x v="3"/>
    <x v="1369"/>
    <x v="330"/>
    <x v="345"/>
    <x v="97"/>
    <x v="21"/>
    <x v="0"/>
    <x v="0"/>
    <m/>
    <m/>
    <m/>
    <m/>
  </r>
  <r>
    <x v="2"/>
    <x v="23"/>
    <x v="22"/>
    <x v="0"/>
    <x v="0"/>
    <x v="0"/>
    <x v="3"/>
    <x v="1370"/>
    <x v="330"/>
    <x v="345"/>
    <x v="98"/>
    <x v="0"/>
    <x v="0"/>
    <x v="0"/>
    <m/>
    <m/>
    <m/>
    <m/>
  </r>
  <r>
    <x v="2"/>
    <x v="23"/>
    <x v="22"/>
    <x v="0"/>
    <x v="0"/>
    <x v="0"/>
    <x v="3"/>
    <x v="1371"/>
    <x v="330"/>
    <x v="345"/>
    <x v="99"/>
    <x v="0"/>
    <x v="148"/>
    <x v="67"/>
    <m/>
    <m/>
    <m/>
    <m/>
  </r>
  <r>
    <x v="3"/>
    <x v="0"/>
    <x v="0"/>
    <x v="0"/>
    <x v="0"/>
    <x v="0"/>
    <x v="0"/>
    <x v="0"/>
    <x v="0"/>
    <x v="0"/>
    <x v="0"/>
    <x v="0"/>
    <x v="0"/>
    <x v="0"/>
    <m/>
    <m/>
    <m/>
    <m/>
  </r>
  <r>
    <x v="3"/>
    <x v="1"/>
    <x v="0"/>
    <x v="0"/>
    <x v="0"/>
    <x v="0"/>
    <x v="0"/>
    <x v="1"/>
    <x v="0"/>
    <x v="0"/>
    <x v="1"/>
    <x v="0"/>
    <x v="0"/>
    <x v="0"/>
    <m/>
    <m/>
    <m/>
    <m/>
  </r>
  <r>
    <x v="3"/>
    <x v="1"/>
    <x v="0"/>
    <x v="0"/>
    <x v="0"/>
    <x v="0"/>
    <x v="0"/>
    <x v="2"/>
    <x v="0"/>
    <x v="0"/>
    <x v="2"/>
    <x v="1"/>
    <x v="0"/>
    <x v="0"/>
    <m/>
    <m/>
    <m/>
    <m/>
  </r>
  <r>
    <x v="3"/>
    <x v="1"/>
    <x v="0"/>
    <x v="0"/>
    <x v="0"/>
    <x v="0"/>
    <x v="0"/>
    <x v="3"/>
    <x v="0"/>
    <x v="0"/>
    <x v="3"/>
    <x v="2"/>
    <x v="0"/>
    <x v="0"/>
    <m/>
    <m/>
    <m/>
    <m/>
  </r>
  <r>
    <x v="3"/>
    <x v="1"/>
    <x v="0"/>
    <x v="0"/>
    <x v="0"/>
    <x v="0"/>
    <x v="0"/>
    <x v="4"/>
    <x v="0"/>
    <x v="0"/>
    <x v="4"/>
    <x v="3"/>
    <x v="0"/>
    <x v="0"/>
    <m/>
    <m/>
    <m/>
    <m/>
  </r>
  <r>
    <x v="3"/>
    <x v="1"/>
    <x v="0"/>
    <x v="0"/>
    <x v="0"/>
    <x v="0"/>
    <x v="0"/>
    <x v="5"/>
    <x v="0"/>
    <x v="0"/>
    <x v="5"/>
    <x v="4"/>
    <x v="0"/>
    <x v="0"/>
    <m/>
    <m/>
    <m/>
    <m/>
  </r>
  <r>
    <x v="3"/>
    <x v="1"/>
    <x v="0"/>
    <x v="0"/>
    <x v="0"/>
    <x v="0"/>
    <x v="0"/>
    <x v="6"/>
    <x v="0"/>
    <x v="0"/>
    <x v="6"/>
    <x v="5"/>
    <x v="0"/>
    <x v="0"/>
    <m/>
    <m/>
    <m/>
    <m/>
  </r>
  <r>
    <x v="3"/>
    <x v="1"/>
    <x v="0"/>
    <x v="0"/>
    <x v="0"/>
    <x v="0"/>
    <x v="0"/>
    <x v="7"/>
    <x v="0"/>
    <x v="0"/>
    <x v="7"/>
    <x v="6"/>
    <x v="0"/>
    <x v="0"/>
    <m/>
    <m/>
    <m/>
    <m/>
  </r>
  <r>
    <x v="3"/>
    <x v="1"/>
    <x v="0"/>
    <x v="0"/>
    <x v="0"/>
    <x v="0"/>
    <x v="0"/>
    <x v="8"/>
    <x v="0"/>
    <x v="0"/>
    <x v="8"/>
    <x v="7"/>
    <x v="0"/>
    <x v="0"/>
    <m/>
    <m/>
    <m/>
    <m/>
  </r>
  <r>
    <x v="3"/>
    <x v="1"/>
    <x v="0"/>
    <x v="0"/>
    <x v="0"/>
    <x v="0"/>
    <x v="0"/>
    <x v="9"/>
    <x v="0"/>
    <x v="0"/>
    <x v="9"/>
    <x v="8"/>
    <x v="0"/>
    <x v="0"/>
    <m/>
    <m/>
    <m/>
    <m/>
  </r>
  <r>
    <x v="3"/>
    <x v="1"/>
    <x v="0"/>
    <x v="0"/>
    <x v="0"/>
    <x v="0"/>
    <x v="0"/>
    <x v="10"/>
    <x v="0"/>
    <x v="0"/>
    <x v="10"/>
    <x v="9"/>
    <x v="0"/>
    <x v="0"/>
    <m/>
    <m/>
    <m/>
    <m/>
  </r>
  <r>
    <x v="3"/>
    <x v="1"/>
    <x v="0"/>
    <x v="0"/>
    <x v="0"/>
    <x v="0"/>
    <x v="0"/>
    <x v="11"/>
    <x v="0"/>
    <x v="0"/>
    <x v="11"/>
    <x v="10"/>
    <x v="0"/>
    <x v="0"/>
    <m/>
    <m/>
    <m/>
    <m/>
  </r>
  <r>
    <x v="3"/>
    <x v="1"/>
    <x v="0"/>
    <x v="0"/>
    <x v="0"/>
    <x v="0"/>
    <x v="0"/>
    <x v="12"/>
    <x v="0"/>
    <x v="0"/>
    <x v="12"/>
    <x v="11"/>
    <x v="0"/>
    <x v="0"/>
    <m/>
    <m/>
    <m/>
    <m/>
  </r>
  <r>
    <x v="3"/>
    <x v="1"/>
    <x v="0"/>
    <x v="0"/>
    <x v="0"/>
    <x v="0"/>
    <x v="0"/>
    <x v="13"/>
    <x v="0"/>
    <x v="0"/>
    <x v="13"/>
    <x v="12"/>
    <x v="0"/>
    <x v="0"/>
    <m/>
    <m/>
    <m/>
    <m/>
  </r>
  <r>
    <x v="3"/>
    <x v="1"/>
    <x v="0"/>
    <x v="0"/>
    <x v="0"/>
    <x v="0"/>
    <x v="0"/>
    <x v="14"/>
    <x v="0"/>
    <x v="0"/>
    <x v="14"/>
    <x v="13"/>
    <x v="0"/>
    <x v="0"/>
    <m/>
    <m/>
    <m/>
    <m/>
  </r>
  <r>
    <x v="3"/>
    <x v="1"/>
    <x v="0"/>
    <x v="0"/>
    <x v="0"/>
    <x v="0"/>
    <x v="0"/>
    <x v="15"/>
    <x v="0"/>
    <x v="0"/>
    <x v="15"/>
    <x v="14"/>
    <x v="0"/>
    <x v="0"/>
    <m/>
    <m/>
    <m/>
    <m/>
  </r>
  <r>
    <x v="3"/>
    <x v="1"/>
    <x v="0"/>
    <x v="0"/>
    <x v="0"/>
    <x v="0"/>
    <x v="0"/>
    <x v="16"/>
    <x v="0"/>
    <x v="0"/>
    <x v="16"/>
    <x v="15"/>
    <x v="0"/>
    <x v="0"/>
    <m/>
    <m/>
    <m/>
    <m/>
  </r>
  <r>
    <x v="3"/>
    <x v="1"/>
    <x v="0"/>
    <x v="0"/>
    <x v="0"/>
    <x v="0"/>
    <x v="0"/>
    <x v="17"/>
    <x v="0"/>
    <x v="0"/>
    <x v="17"/>
    <x v="16"/>
    <x v="0"/>
    <x v="0"/>
    <m/>
    <m/>
    <m/>
    <m/>
  </r>
  <r>
    <x v="3"/>
    <x v="1"/>
    <x v="0"/>
    <x v="0"/>
    <x v="0"/>
    <x v="0"/>
    <x v="0"/>
    <x v="18"/>
    <x v="0"/>
    <x v="0"/>
    <x v="18"/>
    <x v="17"/>
    <x v="0"/>
    <x v="0"/>
    <m/>
    <m/>
    <m/>
    <m/>
  </r>
  <r>
    <x v="3"/>
    <x v="1"/>
    <x v="0"/>
    <x v="0"/>
    <x v="0"/>
    <x v="0"/>
    <x v="0"/>
    <x v="19"/>
    <x v="0"/>
    <x v="0"/>
    <x v="19"/>
    <x v="18"/>
    <x v="0"/>
    <x v="0"/>
    <m/>
    <m/>
    <m/>
    <m/>
  </r>
  <r>
    <x v="3"/>
    <x v="1"/>
    <x v="0"/>
    <x v="0"/>
    <x v="0"/>
    <x v="0"/>
    <x v="0"/>
    <x v="20"/>
    <x v="0"/>
    <x v="0"/>
    <x v="20"/>
    <x v="19"/>
    <x v="0"/>
    <x v="0"/>
    <m/>
    <m/>
    <m/>
    <m/>
  </r>
  <r>
    <x v="3"/>
    <x v="1"/>
    <x v="0"/>
    <x v="0"/>
    <x v="0"/>
    <x v="0"/>
    <x v="0"/>
    <x v="21"/>
    <x v="0"/>
    <x v="0"/>
    <x v="21"/>
    <x v="20"/>
    <x v="0"/>
    <x v="0"/>
    <m/>
    <m/>
    <m/>
    <m/>
  </r>
  <r>
    <x v="3"/>
    <x v="1"/>
    <x v="0"/>
    <x v="0"/>
    <x v="0"/>
    <x v="0"/>
    <x v="0"/>
    <x v="22"/>
    <x v="0"/>
    <x v="0"/>
    <x v="22"/>
    <x v="21"/>
    <x v="0"/>
    <x v="0"/>
    <m/>
    <m/>
    <m/>
    <m/>
  </r>
  <r>
    <x v="3"/>
    <x v="2"/>
    <x v="1"/>
    <x v="1"/>
    <x v="1"/>
    <x v="1"/>
    <x v="0"/>
    <x v="23"/>
    <x v="1"/>
    <x v="1"/>
    <x v="23"/>
    <x v="0"/>
    <x v="1"/>
    <x v="0"/>
    <m/>
    <m/>
    <m/>
    <m/>
  </r>
  <r>
    <x v="3"/>
    <x v="2"/>
    <x v="1"/>
    <x v="1"/>
    <x v="1"/>
    <x v="1"/>
    <x v="0"/>
    <x v="24"/>
    <x v="1"/>
    <x v="1"/>
    <x v="23"/>
    <x v="0"/>
    <x v="2"/>
    <x v="0"/>
    <m/>
    <m/>
    <m/>
    <m/>
  </r>
  <r>
    <x v="3"/>
    <x v="2"/>
    <x v="1"/>
    <x v="1"/>
    <x v="1"/>
    <x v="1"/>
    <x v="0"/>
    <x v="25"/>
    <x v="1"/>
    <x v="1"/>
    <x v="24"/>
    <x v="22"/>
    <x v="3"/>
    <x v="1"/>
    <s v="Rate"/>
    <s v="Amount"/>
    <m/>
    <m/>
  </r>
  <r>
    <x v="3"/>
    <x v="2"/>
    <x v="1"/>
    <x v="1"/>
    <x v="1"/>
    <x v="1"/>
    <x v="0"/>
    <x v="26"/>
    <x v="1"/>
    <x v="1"/>
    <x v="23"/>
    <x v="0"/>
    <x v="0"/>
    <x v="0"/>
    <m/>
    <s v="J.D"/>
    <m/>
    <m/>
  </r>
  <r>
    <x v="3"/>
    <x v="2"/>
    <x v="1"/>
    <x v="1"/>
    <x v="1"/>
    <x v="1"/>
    <x v="0"/>
    <x v="27"/>
    <x v="1"/>
    <x v="1"/>
    <x v="23"/>
    <x v="23"/>
    <x v="0"/>
    <x v="0"/>
    <m/>
    <m/>
    <m/>
    <m/>
  </r>
  <r>
    <x v="3"/>
    <x v="2"/>
    <x v="1"/>
    <x v="1"/>
    <x v="1"/>
    <x v="1"/>
    <x v="0"/>
    <x v="28"/>
    <x v="1"/>
    <x v="1"/>
    <x v="23"/>
    <x v="24"/>
    <x v="0"/>
    <x v="0"/>
    <m/>
    <m/>
    <m/>
    <m/>
  </r>
  <r>
    <x v="3"/>
    <x v="2"/>
    <x v="1"/>
    <x v="1"/>
    <x v="1"/>
    <x v="1"/>
    <x v="0"/>
    <x v="29"/>
    <x v="1"/>
    <x v="1"/>
    <x v="23"/>
    <x v="25"/>
    <x v="0"/>
    <x v="0"/>
    <m/>
    <m/>
    <m/>
    <m/>
  </r>
  <r>
    <x v="3"/>
    <x v="2"/>
    <x v="1"/>
    <x v="1"/>
    <x v="1"/>
    <x v="1"/>
    <x v="0"/>
    <x v="30"/>
    <x v="1"/>
    <x v="1"/>
    <x v="23"/>
    <x v="26"/>
    <x v="0"/>
    <x v="0"/>
    <m/>
    <m/>
    <m/>
    <m/>
  </r>
  <r>
    <x v="3"/>
    <x v="2"/>
    <x v="1"/>
    <x v="1"/>
    <x v="1"/>
    <x v="1"/>
    <x v="1"/>
    <x v="31"/>
    <x v="1"/>
    <x v="1"/>
    <x v="25"/>
    <x v="27"/>
    <x v="4"/>
    <x v="2"/>
    <n v="66638.2"/>
    <n v="66638.2"/>
    <n v="66638.2"/>
    <n v="66638.2"/>
  </r>
  <r>
    <x v="3"/>
    <x v="2"/>
    <x v="1"/>
    <x v="1"/>
    <x v="1"/>
    <x v="1"/>
    <x v="1"/>
    <x v="32"/>
    <x v="1"/>
    <x v="1"/>
    <x v="26"/>
    <x v="28"/>
    <x v="4"/>
    <x v="2"/>
    <m/>
    <m/>
    <m/>
    <m/>
  </r>
  <r>
    <x v="3"/>
    <x v="2"/>
    <x v="1"/>
    <x v="1"/>
    <x v="1"/>
    <x v="1"/>
    <x v="1"/>
    <x v="33"/>
    <x v="1"/>
    <x v="1"/>
    <x v="27"/>
    <x v="29"/>
    <x v="4"/>
    <x v="2"/>
    <m/>
    <m/>
    <m/>
    <m/>
  </r>
  <r>
    <x v="3"/>
    <x v="2"/>
    <x v="1"/>
    <x v="1"/>
    <x v="1"/>
    <x v="1"/>
    <x v="1"/>
    <x v="34"/>
    <x v="1"/>
    <x v="1"/>
    <x v="28"/>
    <x v="30"/>
    <x v="4"/>
    <x v="2"/>
    <m/>
    <m/>
    <m/>
    <m/>
  </r>
  <r>
    <x v="3"/>
    <x v="2"/>
    <x v="1"/>
    <x v="1"/>
    <x v="1"/>
    <x v="1"/>
    <x v="0"/>
    <x v="35"/>
    <x v="1"/>
    <x v="1"/>
    <x v="29"/>
    <x v="0"/>
    <x v="0"/>
    <x v="0"/>
    <m/>
    <m/>
    <m/>
    <m/>
  </r>
  <r>
    <x v="3"/>
    <x v="2"/>
    <x v="1"/>
    <x v="2"/>
    <x v="2"/>
    <x v="0"/>
    <x v="2"/>
    <x v="36"/>
    <x v="1"/>
    <x v="1"/>
    <x v="30"/>
    <x v="0"/>
    <x v="0"/>
    <x v="0"/>
    <s v="J.D"/>
    <n v="0"/>
    <m/>
    <m/>
  </r>
  <r>
    <x v="3"/>
    <x v="3"/>
    <x v="2"/>
    <x v="3"/>
    <x v="3"/>
    <x v="1"/>
    <x v="0"/>
    <x v="37"/>
    <x v="1"/>
    <x v="1"/>
    <x v="23"/>
    <x v="0"/>
    <x v="5"/>
    <x v="0"/>
    <m/>
    <m/>
    <m/>
    <m/>
  </r>
  <r>
    <x v="3"/>
    <x v="3"/>
    <x v="2"/>
    <x v="3"/>
    <x v="3"/>
    <x v="1"/>
    <x v="0"/>
    <x v="38"/>
    <x v="1"/>
    <x v="1"/>
    <x v="23"/>
    <x v="0"/>
    <x v="6"/>
    <x v="0"/>
    <m/>
    <m/>
    <m/>
    <m/>
  </r>
  <r>
    <x v="3"/>
    <x v="3"/>
    <x v="2"/>
    <x v="3"/>
    <x v="3"/>
    <x v="1"/>
    <x v="0"/>
    <x v="39"/>
    <x v="1"/>
    <x v="1"/>
    <x v="24"/>
    <x v="31"/>
    <x v="3"/>
    <x v="1"/>
    <s v="Rate"/>
    <s v="Amount"/>
    <m/>
    <m/>
  </r>
  <r>
    <x v="3"/>
    <x v="3"/>
    <x v="2"/>
    <x v="3"/>
    <x v="3"/>
    <x v="1"/>
    <x v="0"/>
    <x v="40"/>
    <x v="1"/>
    <x v="1"/>
    <x v="23"/>
    <x v="0"/>
    <x v="0"/>
    <x v="0"/>
    <m/>
    <s v="J.D"/>
    <m/>
    <m/>
  </r>
  <r>
    <x v="3"/>
    <x v="3"/>
    <x v="2"/>
    <x v="3"/>
    <x v="3"/>
    <x v="1"/>
    <x v="0"/>
    <x v="41"/>
    <x v="1"/>
    <x v="1"/>
    <x v="23"/>
    <x v="32"/>
    <x v="0"/>
    <x v="0"/>
    <m/>
    <m/>
    <m/>
    <m/>
  </r>
  <r>
    <x v="3"/>
    <x v="3"/>
    <x v="2"/>
    <x v="3"/>
    <x v="3"/>
    <x v="1"/>
    <x v="0"/>
    <x v="42"/>
    <x v="1"/>
    <x v="1"/>
    <x v="23"/>
    <x v="33"/>
    <x v="0"/>
    <x v="0"/>
    <m/>
    <m/>
    <m/>
    <m/>
  </r>
  <r>
    <x v="3"/>
    <x v="3"/>
    <x v="2"/>
    <x v="3"/>
    <x v="3"/>
    <x v="1"/>
    <x v="0"/>
    <x v="43"/>
    <x v="1"/>
    <x v="1"/>
    <x v="23"/>
    <x v="34"/>
    <x v="0"/>
    <x v="0"/>
    <m/>
    <m/>
    <m/>
    <m/>
  </r>
  <r>
    <x v="3"/>
    <x v="3"/>
    <x v="2"/>
    <x v="3"/>
    <x v="3"/>
    <x v="1"/>
    <x v="0"/>
    <x v="44"/>
    <x v="1"/>
    <x v="1"/>
    <x v="23"/>
    <x v="35"/>
    <x v="0"/>
    <x v="0"/>
    <m/>
    <m/>
    <m/>
    <m/>
  </r>
  <r>
    <x v="3"/>
    <x v="3"/>
    <x v="2"/>
    <x v="3"/>
    <x v="3"/>
    <x v="1"/>
    <x v="0"/>
    <x v="45"/>
    <x v="1"/>
    <x v="1"/>
    <x v="23"/>
    <x v="36"/>
    <x v="0"/>
    <x v="0"/>
    <m/>
    <m/>
    <m/>
    <m/>
  </r>
  <r>
    <x v="3"/>
    <x v="3"/>
    <x v="2"/>
    <x v="3"/>
    <x v="3"/>
    <x v="1"/>
    <x v="0"/>
    <x v="46"/>
    <x v="2"/>
    <x v="2"/>
    <x v="23"/>
    <x v="37"/>
    <x v="0"/>
    <x v="0"/>
    <m/>
    <m/>
    <m/>
    <m/>
  </r>
  <r>
    <x v="3"/>
    <x v="3"/>
    <x v="2"/>
    <x v="3"/>
    <x v="3"/>
    <x v="1"/>
    <x v="1"/>
    <x v="47"/>
    <x v="1"/>
    <x v="1"/>
    <x v="25"/>
    <x v="38"/>
    <x v="7"/>
    <x v="3"/>
    <n v="25"/>
    <n v="425"/>
    <n v="25"/>
    <n v="425"/>
  </r>
  <r>
    <x v="3"/>
    <x v="3"/>
    <x v="2"/>
    <x v="3"/>
    <x v="3"/>
    <x v="1"/>
    <x v="1"/>
    <x v="48"/>
    <x v="2"/>
    <x v="2"/>
    <x v="26"/>
    <x v="39"/>
    <x v="8"/>
    <x v="3"/>
    <m/>
    <n v="0"/>
    <n v="0"/>
    <n v="0"/>
  </r>
  <r>
    <x v="3"/>
    <x v="3"/>
    <x v="2"/>
    <x v="3"/>
    <x v="3"/>
    <x v="1"/>
    <x v="1"/>
    <x v="49"/>
    <x v="1"/>
    <x v="1"/>
    <x v="27"/>
    <x v="40"/>
    <x v="9"/>
    <x v="3"/>
    <m/>
    <n v="0"/>
    <n v="0"/>
    <n v="0"/>
  </r>
  <r>
    <x v="3"/>
    <x v="3"/>
    <x v="2"/>
    <x v="3"/>
    <x v="3"/>
    <x v="1"/>
    <x v="0"/>
    <x v="50"/>
    <x v="3"/>
    <x v="3"/>
    <x v="23"/>
    <x v="41"/>
    <x v="0"/>
    <x v="0"/>
    <n v="0"/>
    <m/>
    <m/>
    <m/>
  </r>
  <r>
    <x v="3"/>
    <x v="3"/>
    <x v="2"/>
    <x v="3"/>
    <x v="3"/>
    <x v="1"/>
    <x v="1"/>
    <x v="51"/>
    <x v="1"/>
    <x v="1"/>
    <x v="25"/>
    <x v="42"/>
    <x v="10"/>
    <x v="3"/>
    <n v="25"/>
    <n v="100"/>
    <n v="25"/>
    <n v="100"/>
  </r>
  <r>
    <x v="3"/>
    <x v="3"/>
    <x v="2"/>
    <x v="3"/>
    <x v="3"/>
    <x v="1"/>
    <x v="1"/>
    <x v="52"/>
    <x v="3"/>
    <x v="3"/>
    <x v="26"/>
    <x v="43"/>
    <x v="4"/>
    <x v="4"/>
    <m/>
    <n v="0"/>
    <n v="0"/>
    <n v="0"/>
  </r>
  <r>
    <x v="3"/>
    <x v="3"/>
    <x v="2"/>
    <x v="3"/>
    <x v="3"/>
    <x v="1"/>
    <x v="1"/>
    <x v="53"/>
    <x v="1"/>
    <x v="1"/>
    <x v="27"/>
    <x v="44"/>
    <x v="11"/>
    <x v="4"/>
    <m/>
    <n v="0"/>
    <n v="0"/>
    <n v="0"/>
  </r>
  <r>
    <x v="3"/>
    <x v="3"/>
    <x v="2"/>
    <x v="3"/>
    <x v="3"/>
    <x v="1"/>
    <x v="1"/>
    <x v="54"/>
    <x v="3"/>
    <x v="3"/>
    <x v="26"/>
    <x v="45"/>
    <x v="12"/>
    <x v="4"/>
    <n v="50"/>
    <n v="950"/>
    <n v="50"/>
    <n v="950"/>
  </r>
  <r>
    <x v="3"/>
    <x v="3"/>
    <x v="2"/>
    <x v="3"/>
    <x v="3"/>
    <x v="1"/>
    <x v="1"/>
    <x v="55"/>
    <x v="1"/>
    <x v="1"/>
    <x v="31"/>
    <x v="46"/>
    <x v="11"/>
    <x v="4"/>
    <m/>
    <n v="0"/>
    <n v="0"/>
    <n v="0"/>
  </r>
  <r>
    <x v="3"/>
    <x v="3"/>
    <x v="2"/>
    <x v="3"/>
    <x v="3"/>
    <x v="1"/>
    <x v="0"/>
    <x v="56"/>
    <x v="4"/>
    <x v="4"/>
    <x v="23"/>
    <x v="47"/>
    <x v="0"/>
    <x v="0"/>
    <n v="0"/>
    <m/>
    <m/>
    <m/>
  </r>
  <r>
    <x v="3"/>
    <x v="3"/>
    <x v="2"/>
    <x v="3"/>
    <x v="3"/>
    <x v="1"/>
    <x v="0"/>
    <x v="57"/>
    <x v="4"/>
    <x v="4"/>
    <x v="23"/>
    <x v="48"/>
    <x v="0"/>
    <x v="0"/>
    <n v="0"/>
    <m/>
    <m/>
    <m/>
  </r>
  <r>
    <x v="3"/>
    <x v="3"/>
    <x v="2"/>
    <x v="3"/>
    <x v="3"/>
    <x v="1"/>
    <x v="1"/>
    <x v="58"/>
    <x v="4"/>
    <x v="4"/>
    <x v="27"/>
    <x v="49"/>
    <x v="4"/>
    <x v="2"/>
    <n v="360"/>
    <n v="360"/>
    <n v="360"/>
    <n v="360"/>
  </r>
  <r>
    <x v="3"/>
    <x v="3"/>
    <x v="2"/>
    <x v="3"/>
    <x v="3"/>
    <x v="1"/>
    <x v="0"/>
    <x v="59"/>
    <x v="4"/>
    <x v="5"/>
    <x v="23"/>
    <x v="50"/>
    <x v="0"/>
    <x v="0"/>
    <n v="0"/>
    <m/>
    <m/>
    <m/>
  </r>
  <r>
    <x v="3"/>
    <x v="3"/>
    <x v="2"/>
    <x v="3"/>
    <x v="3"/>
    <x v="1"/>
    <x v="1"/>
    <x v="60"/>
    <x v="4"/>
    <x v="5"/>
    <x v="32"/>
    <x v="51"/>
    <x v="4"/>
    <x v="2"/>
    <n v="0"/>
    <n v="0"/>
    <n v="0"/>
    <n v="0"/>
  </r>
  <r>
    <x v="3"/>
    <x v="3"/>
    <x v="2"/>
    <x v="3"/>
    <x v="3"/>
    <x v="1"/>
    <x v="1"/>
    <x v="61"/>
    <x v="4"/>
    <x v="5"/>
    <x v="33"/>
    <x v="52"/>
    <x v="4"/>
    <x v="2"/>
    <n v="0"/>
    <n v="0"/>
    <n v="0"/>
    <n v="0"/>
  </r>
  <r>
    <x v="3"/>
    <x v="3"/>
    <x v="2"/>
    <x v="3"/>
    <x v="3"/>
    <x v="1"/>
    <x v="1"/>
    <x v="62"/>
    <x v="4"/>
    <x v="5"/>
    <x v="34"/>
    <x v="53"/>
    <x v="4"/>
    <x v="2"/>
    <n v="0"/>
    <n v="0"/>
    <n v="0"/>
    <n v="0"/>
  </r>
  <r>
    <x v="3"/>
    <x v="3"/>
    <x v="2"/>
    <x v="3"/>
    <x v="3"/>
    <x v="1"/>
    <x v="0"/>
    <x v="63"/>
    <x v="4"/>
    <x v="6"/>
    <x v="23"/>
    <x v="54"/>
    <x v="0"/>
    <x v="0"/>
    <n v="0"/>
    <m/>
    <m/>
    <m/>
  </r>
  <r>
    <x v="3"/>
    <x v="3"/>
    <x v="2"/>
    <x v="3"/>
    <x v="3"/>
    <x v="1"/>
    <x v="0"/>
    <x v="64"/>
    <x v="4"/>
    <x v="6"/>
    <x v="23"/>
    <x v="55"/>
    <x v="0"/>
    <x v="0"/>
    <n v="0"/>
    <m/>
    <m/>
    <m/>
  </r>
  <r>
    <x v="3"/>
    <x v="3"/>
    <x v="2"/>
    <x v="3"/>
    <x v="3"/>
    <x v="1"/>
    <x v="1"/>
    <x v="65"/>
    <x v="4"/>
    <x v="6"/>
    <x v="25"/>
    <x v="56"/>
    <x v="13"/>
    <x v="4"/>
    <n v="0"/>
    <n v="0"/>
    <n v="0"/>
    <n v="0"/>
  </r>
  <r>
    <x v="3"/>
    <x v="3"/>
    <x v="2"/>
    <x v="3"/>
    <x v="3"/>
    <x v="1"/>
    <x v="1"/>
    <x v="66"/>
    <x v="4"/>
    <x v="6"/>
    <x v="26"/>
    <x v="57"/>
    <x v="14"/>
    <x v="4"/>
    <n v="0"/>
    <n v="0"/>
    <n v="0"/>
    <n v="0"/>
  </r>
  <r>
    <x v="3"/>
    <x v="3"/>
    <x v="2"/>
    <x v="3"/>
    <x v="3"/>
    <x v="1"/>
    <x v="1"/>
    <x v="67"/>
    <x v="4"/>
    <x v="6"/>
    <x v="27"/>
    <x v="58"/>
    <x v="15"/>
    <x v="4"/>
    <n v="0"/>
    <n v="0"/>
    <n v="0"/>
    <n v="0"/>
  </r>
  <r>
    <x v="3"/>
    <x v="3"/>
    <x v="2"/>
    <x v="3"/>
    <x v="3"/>
    <x v="1"/>
    <x v="1"/>
    <x v="68"/>
    <x v="4"/>
    <x v="6"/>
    <x v="25"/>
    <x v="59"/>
    <x v="4"/>
    <x v="4"/>
    <n v="125"/>
    <n v="125"/>
    <n v="125"/>
    <n v="125"/>
  </r>
  <r>
    <x v="3"/>
    <x v="3"/>
    <x v="2"/>
    <x v="3"/>
    <x v="3"/>
    <x v="1"/>
    <x v="1"/>
    <x v="69"/>
    <x v="4"/>
    <x v="6"/>
    <x v="31"/>
    <x v="60"/>
    <x v="4"/>
    <x v="4"/>
    <m/>
    <m/>
    <n v="0"/>
    <n v="0"/>
  </r>
  <r>
    <x v="3"/>
    <x v="3"/>
    <x v="2"/>
    <x v="3"/>
    <x v="3"/>
    <x v="1"/>
    <x v="0"/>
    <x v="70"/>
    <x v="4"/>
    <x v="6"/>
    <x v="35"/>
    <x v="0"/>
    <x v="0"/>
    <x v="0"/>
    <m/>
    <m/>
    <m/>
    <m/>
  </r>
  <r>
    <x v="3"/>
    <x v="3"/>
    <x v="2"/>
    <x v="2"/>
    <x v="2"/>
    <x v="0"/>
    <x v="2"/>
    <x v="71"/>
    <x v="4"/>
    <x v="6"/>
    <x v="30"/>
    <x v="0"/>
    <x v="0"/>
    <x v="0"/>
    <s v="J.D"/>
    <n v="1960"/>
    <m/>
    <m/>
  </r>
  <r>
    <x v="3"/>
    <x v="4"/>
    <x v="3"/>
    <x v="4"/>
    <x v="4"/>
    <x v="2"/>
    <x v="0"/>
    <x v="72"/>
    <x v="4"/>
    <x v="6"/>
    <x v="23"/>
    <x v="0"/>
    <x v="16"/>
    <x v="0"/>
    <m/>
    <m/>
    <m/>
    <m/>
  </r>
  <r>
    <x v="3"/>
    <x v="4"/>
    <x v="3"/>
    <x v="4"/>
    <x v="4"/>
    <x v="2"/>
    <x v="0"/>
    <x v="73"/>
    <x v="4"/>
    <x v="6"/>
    <x v="23"/>
    <x v="0"/>
    <x v="17"/>
    <x v="0"/>
    <m/>
    <m/>
    <m/>
    <m/>
  </r>
  <r>
    <x v="3"/>
    <x v="4"/>
    <x v="3"/>
    <x v="3"/>
    <x v="4"/>
    <x v="1"/>
    <x v="0"/>
    <x v="74"/>
    <x v="4"/>
    <x v="6"/>
    <x v="24"/>
    <x v="31"/>
    <x v="3"/>
    <x v="1"/>
    <s v="Rate"/>
    <s v="Amount"/>
    <m/>
    <m/>
  </r>
  <r>
    <x v="3"/>
    <x v="4"/>
    <x v="3"/>
    <x v="3"/>
    <x v="4"/>
    <x v="1"/>
    <x v="0"/>
    <x v="75"/>
    <x v="4"/>
    <x v="6"/>
    <x v="23"/>
    <x v="0"/>
    <x v="0"/>
    <x v="0"/>
    <m/>
    <s v="J.D"/>
    <m/>
    <m/>
  </r>
  <r>
    <x v="3"/>
    <x v="4"/>
    <x v="3"/>
    <x v="4"/>
    <x v="4"/>
    <x v="2"/>
    <x v="0"/>
    <x v="76"/>
    <x v="4"/>
    <x v="6"/>
    <x v="23"/>
    <x v="61"/>
    <x v="0"/>
    <x v="0"/>
    <m/>
    <m/>
    <m/>
    <m/>
  </r>
  <r>
    <x v="3"/>
    <x v="4"/>
    <x v="3"/>
    <x v="4"/>
    <x v="4"/>
    <x v="2"/>
    <x v="0"/>
    <x v="77"/>
    <x v="5"/>
    <x v="7"/>
    <x v="23"/>
    <x v="62"/>
    <x v="0"/>
    <x v="0"/>
    <m/>
    <m/>
    <m/>
    <m/>
  </r>
  <r>
    <x v="3"/>
    <x v="4"/>
    <x v="3"/>
    <x v="4"/>
    <x v="4"/>
    <x v="2"/>
    <x v="1"/>
    <x v="78"/>
    <x v="4"/>
    <x v="6"/>
    <x v="25"/>
    <x v="63"/>
    <x v="18"/>
    <x v="5"/>
    <n v="0"/>
    <n v="0"/>
    <n v="0"/>
    <n v="0"/>
  </r>
  <r>
    <x v="3"/>
    <x v="4"/>
    <x v="3"/>
    <x v="4"/>
    <x v="4"/>
    <x v="2"/>
    <x v="1"/>
    <x v="79"/>
    <x v="5"/>
    <x v="7"/>
    <x v="26"/>
    <x v="64"/>
    <x v="19"/>
    <x v="5"/>
    <n v="0"/>
    <n v="0"/>
    <n v="0"/>
    <n v="0"/>
  </r>
  <r>
    <x v="3"/>
    <x v="4"/>
    <x v="3"/>
    <x v="4"/>
    <x v="4"/>
    <x v="2"/>
    <x v="1"/>
    <x v="80"/>
    <x v="4"/>
    <x v="6"/>
    <x v="27"/>
    <x v="65"/>
    <x v="15"/>
    <x v="5"/>
    <n v="0"/>
    <n v="0"/>
    <n v="0"/>
    <n v="0"/>
  </r>
  <r>
    <x v="3"/>
    <x v="4"/>
    <x v="3"/>
    <x v="4"/>
    <x v="4"/>
    <x v="2"/>
    <x v="0"/>
    <x v="81"/>
    <x v="6"/>
    <x v="8"/>
    <x v="23"/>
    <x v="66"/>
    <x v="0"/>
    <x v="0"/>
    <n v="0"/>
    <m/>
    <m/>
    <m/>
  </r>
  <r>
    <x v="3"/>
    <x v="4"/>
    <x v="3"/>
    <x v="4"/>
    <x v="4"/>
    <x v="2"/>
    <x v="1"/>
    <x v="82"/>
    <x v="4"/>
    <x v="6"/>
    <x v="28"/>
    <x v="67"/>
    <x v="20"/>
    <x v="5"/>
    <n v="0"/>
    <n v="0"/>
    <n v="0"/>
    <n v="0"/>
  </r>
  <r>
    <x v="3"/>
    <x v="4"/>
    <x v="3"/>
    <x v="4"/>
    <x v="4"/>
    <x v="2"/>
    <x v="1"/>
    <x v="83"/>
    <x v="6"/>
    <x v="8"/>
    <x v="31"/>
    <x v="65"/>
    <x v="21"/>
    <x v="5"/>
    <n v="0"/>
    <n v="0"/>
    <n v="0"/>
    <n v="0"/>
  </r>
  <r>
    <x v="3"/>
    <x v="4"/>
    <x v="3"/>
    <x v="4"/>
    <x v="4"/>
    <x v="2"/>
    <x v="1"/>
    <x v="84"/>
    <x v="4"/>
    <x v="6"/>
    <x v="36"/>
    <x v="68"/>
    <x v="4"/>
    <x v="5"/>
    <n v="0"/>
    <n v="0"/>
    <n v="0"/>
    <n v="0"/>
  </r>
  <r>
    <x v="3"/>
    <x v="4"/>
    <x v="3"/>
    <x v="4"/>
    <x v="4"/>
    <x v="2"/>
    <x v="1"/>
    <x v="85"/>
    <x v="6"/>
    <x v="8"/>
    <x v="32"/>
    <x v="69"/>
    <x v="22"/>
    <x v="5"/>
    <n v="0"/>
    <n v="0"/>
    <n v="0"/>
    <n v="0"/>
  </r>
  <r>
    <x v="3"/>
    <x v="4"/>
    <x v="3"/>
    <x v="4"/>
    <x v="4"/>
    <x v="2"/>
    <x v="1"/>
    <x v="86"/>
    <x v="4"/>
    <x v="6"/>
    <x v="25"/>
    <x v="70"/>
    <x v="23"/>
    <x v="5"/>
    <n v="119"/>
    <n v="2380"/>
    <n v="119"/>
    <n v="2380"/>
  </r>
  <r>
    <x v="3"/>
    <x v="4"/>
    <x v="3"/>
    <x v="4"/>
    <x v="4"/>
    <x v="2"/>
    <x v="1"/>
    <x v="87"/>
    <x v="6"/>
    <x v="8"/>
    <x v="26"/>
    <x v="71"/>
    <x v="15"/>
    <x v="5"/>
    <n v="125"/>
    <n v="625"/>
    <n v="125"/>
    <n v="625"/>
  </r>
  <r>
    <x v="3"/>
    <x v="4"/>
    <x v="3"/>
    <x v="4"/>
    <x v="4"/>
    <x v="2"/>
    <x v="1"/>
    <x v="88"/>
    <x v="4"/>
    <x v="6"/>
    <x v="37"/>
    <x v="72"/>
    <x v="4"/>
    <x v="5"/>
    <n v="0"/>
    <n v="0"/>
    <n v="0"/>
    <n v="0"/>
  </r>
  <r>
    <x v="3"/>
    <x v="4"/>
    <x v="3"/>
    <x v="4"/>
    <x v="4"/>
    <x v="2"/>
    <x v="1"/>
    <x v="89"/>
    <x v="6"/>
    <x v="8"/>
    <x v="27"/>
    <x v="73"/>
    <x v="15"/>
    <x v="5"/>
    <n v="125"/>
    <n v="625"/>
    <n v="125"/>
    <n v="625"/>
  </r>
  <r>
    <x v="3"/>
    <x v="4"/>
    <x v="3"/>
    <x v="4"/>
    <x v="4"/>
    <x v="2"/>
    <x v="1"/>
    <x v="90"/>
    <x v="4"/>
    <x v="6"/>
    <x v="28"/>
    <x v="74"/>
    <x v="24"/>
    <x v="3"/>
    <n v="38"/>
    <n v="1216"/>
    <n v="38"/>
    <n v="1216"/>
  </r>
  <r>
    <x v="3"/>
    <x v="4"/>
    <x v="3"/>
    <x v="4"/>
    <x v="4"/>
    <x v="2"/>
    <x v="1"/>
    <x v="91"/>
    <x v="6"/>
    <x v="8"/>
    <x v="31"/>
    <x v="75"/>
    <x v="25"/>
    <x v="5"/>
    <n v="125"/>
    <n v="250"/>
    <n v="125"/>
    <n v="250"/>
  </r>
  <r>
    <x v="3"/>
    <x v="4"/>
    <x v="3"/>
    <x v="4"/>
    <x v="4"/>
    <x v="2"/>
    <x v="0"/>
    <x v="92"/>
    <x v="7"/>
    <x v="9"/>
    <x v="23"/>
    <x v="76"/>
    <x v="0"/>
    <x v="0"/>
    <n v="0"/>
    <m/>
    <m/>
    <m/>
  </r>
  <r>
    <x v="3"/>
    <x v="4"/>
    <x v="3"/>
    <x v="4"/>
    <x v="4"/>
    <x v="2"/>
    <x v="1"/>
    <x v="93"/>
    <x v="6"/>
    <x v="8"/>
    <x v="26"/>
    <x v="63"/>
    <x v="26"/>
    <x v="5"/>
    <n v="0"/>
    <n v="0"/>
    <n v="0"/>
    <n v="0"/>
  </r>
  <r>
    <x v="3"/>
    <x v="4"/>
    <x v="3"/>
    <x v="4"/>
    <x v="4"/>
    <x v="2"/>
    <x v="0"/>
    <x v="94"/>
    <x v="8"/>
    <x v="10"/>
    <x v="23"/>
    <x v="77"/>
    <x v="0"/>
    <x v="0"/>
    <n v="0"/>
    <m/>
    <m/>
    <m/>
  </r>
  <r>
    <x v="3"/>
    <x v="4"/>
    <x v="3"/>
    <x v="4"/>
    <x v="4"/>
    <x v="2"/>
    <x v="1"/>
    <x v="95"/>
    <x v="6"/>
    <x v="8"/>
    <x v="25"/>
    <x v="78"/>
    <x v="27"/>
    <x v="6"/>
    <n v="938"/>
    <n v="2345"/>
    <n v="938"/>
    <n v="2345"/>
  </r>
  <r>
    <x v="3"/>
    <x v="4"/>
    <x v="3"/>
    <x v="4"/>
    <x v="4"/>
    <x v="2"/>
    <x v="0"/>
    <x v="96"/>
    <x v="9"/>
    <x v="11"/>
    <x v="23"/>
    <x v="79"/>
    <x v="0"/>
    <x v="0"/>
    <n v="0"/>
    <m/>
    <m/>
    <m/>
  </r>
  <r>
    <x v="3"/>
    <x v="4"/>
    <x v="3"/>
    <x v="4"/>
    <x v="4"/>
    <x v="2"/>
    <x v="1"/>
    <x v="97"/>
    <x v="6"/>
    <x v="8"/>
    <x v="26"/>
    <x v="80"/>
    <x v="28"/>
    <x v="4"/>
    <n v="7"/>
    <n v="1470"/>
    <n v="7"/>
    <n v="1470"/>
  </r>
  <r>
    <x v="3"/>
    <x v="4"/>
    <x v="3"/>
    <x v="4"/>
    <x v="4"/>
    <x v="2"/>
    <x v="1"/>
    <x v="98"/>
    <x v="9"/>
    <x v="11"/>
    <x v="27"/>
    <x v="81"/>
    <x v="29"/>
    <x v="4"/>
    <n v="8"/>
    <n v="2640"/>
    <n v="8"/>
    <n v="2640"/>
  </r>
  <r>
    <x v="3"/>
    <x v="4"/>
    <x v="3"/>
    <x v="4"/>
    <x v="4"/>
    <x v="2"/>
    <x v="1"/>
    <x v="99"/>
    <x v="6"/>
    <x v="8"/>
    <x v="28"/>
    <x v="82"/>
    <x v="30"/>
    <x v="4"/>
    <n v="9"/>
    <n v="918"/>
    <n v="9"/>
    <n v="918"/>
  </r>
  <r>
    <x v="3"/>
    <x v="4"/>
    <x v="3"/>
    <x v="4"/>
    <x v="4"/>
    <x v="2"/>
    <x v="1"/>
    <x v="100"/>
    <x v="9"/>
    <x v="11"/>
    <x v="32"/>
    <x v="83"/>
    <x v="21"/>
    <x v="4"/>
    <n v="0"/>
    <n v="0"/>
    <n v="0"/>
    <n v="0"/>
  </r>
  <r>
    <x v="3"/>
    <x v="4"/>
    <x v="3"/>
    <x v="4"/>
    <x v="4"/>
    <x v="2"/>
    <x v="1"/>
    <x v="101"/>
    <x v="6"/>
    <x v="8"/>
    <x v="31"/>
    <x v="84"/>
    <x v="10"/>
    <x v="4"/>
    <n v="13"/>
    <n v="52"/>
    <n v="13"/>
    <n v="52"/>
  </r>
  <r>
    <x v="3"/>
    <x v="4"/>
    <x v="3"/>
    <x v="4"/>
    <x v="4"/>
    <x v="2"/>
    <x v="1"/>
    <x v="102"/>
    <x v="9"/>
    <x v="11"/>
    <x v="36"/>
    <x v="85"/>
    <x v="11"/>
    <x v="4"/>
    <n v="17"/>
    <n v="136"/>
    <n v="17"/>
    <n v="136"/>
  </r>
  <r>
    <x v="3"/>
    <x v="4"/>
    <x v="3"/>
    <x v="5"/>
    <x v="5"/>
    <x v="1"/>
    <x v="0"/>
    <x v="103"/>
    <x v="10"/>
    <x v="12"/>
    <x v="23"/>
    <x v="86"/>
    <x v="0"/>
    <x v="0"/>
    <m/>
    <m/>
    <m/>
    <m/>
  </r>
  <r>
    <x v="3"/>
    <x v="4"/>
    <x v="3"/>
    <x v="5"/>
    <x v="5"/>
    <x v="1"/>
    <x v="0"/>
    <x v="104"/>
    <x v="11"/>
    <x v="13"/>
    <x v="23"/>
    <x v="87"/>
    <x v="0"/>
    <x v="0"/>
    <m/>
    <m/>
    <m/>
    <m/>
  </r>
  <r>
    <x v="3"/>
    <x v="4"/>
    <x v="3"/>
    <x v="5"/>
    <x v="5"/>
    <x v="1"/>
    <x v="1"/>
    <x v="105"/>
    <x v="10"/>
    <x v="12"/>
    <x v="25"/>
    <x v="88"/>
    <x v="31"/>
    <x v="3"/>
    <n v="5"/>
    <n v="5720"/>
    <n v="5"/>
    <n v="5720"/>
  </r>
  <r>
    <x v="3"/>
    <x v="4"/>
    <x v="3"/>
    <x v="5"/>
    <x v="5"/>
    <x v="1"/>
    <x v="1"/>
    <x v="106"/>
    <x v="11"/>
    <x v="13"/>
    <x v="26"/>
    <x v="89"/>
    <x v="32"/>
    <x v="3"/>
    <n v="6"/>
    <n v="828"/>
    <n v="6"/>
    <n v="828"/>
  </r>
  <r>
    <x v="3"/>
    <x v="4"/>
    <x v="3"/>
    <x v="5"/>
    <x v="5"/>
    <x v="1"/>
    <x v="1"/>
    <x v="107"/>
    <x v="10"/>
    <x v="12"/>
    <x v="27"/>
    <x v="90"/>
    <x v="33"/>
    <x v="7"/>
    <n v="1.5"/>
    <n v="628.5"/>
    <n v="1.5"/>
    <n v="628.5"/>
  </r>
  <r>
    <x v="3"/>
    <x v="4"/>
    <x v="3"/>
    <x v="5"/>
    <x v="5"/>
    <x v="1"/>
    <x v="0"/>
    <x v="108"/>
    <x v="12"/>
    <x v="14"/>
    <x v="23"/>
    <x v="91"/>
    <x v="0"/>
    <x v="0"/>
    <m/>
    <m/>
    <m/>
    <m/>
  </r>
  <r>
    <x v="3"/>
    <x v="4"/>
    <x v="3"/>
    <x v="5"/>
    <x v="5"/>
    <x v="1"/>
    <x v="1"/>
    <x v="109"/>
    <x v="10"/>
    <x v="12"/>
    <x v="28"/>
    <x v="92"/>
    <x v="34"/>
    <x v="3"/>
    <n v="8"/>
    <n v="512"/>
    <n v="8"/>
    <n v="512"/>
  </r>
  <r>
    <x v="3"/>
    <x v="4"/>
    <x v="3"/>
    <x v="5"/>
    <x v="5"/>
    <x v="1"/>
    <x v="1"/>
    <x v="110"/>
    <x v="12"/>
    <x v="14"/>
    <x v="31"/>
    <x v="93"/>
    <x v="11"/>
    <x v="3"/>
    <n v="10"/>
    <n v="80"/>
    <n v="10"/>
    <n v="80"/>
  </r>
  <r>
    <x v="3"/>
    <x v="4"/>
    <x v="3"/>
    <x v="5"/>
    <x v="5"/>
    <x v="1"/>
    <x v="1"/>
    <x v="111"/>
    <x v="10"/>
    <x v="12"/>
    <x v="36"/>
    <x v="94"/>
    <x v="35"/>
    <x v="7"/>
    <n v="3"/>
    <n v="210"/>
    <n v="3"/>
    <n v="210"/>
  </r>
  <r>
    <x v="3"/>
    <x v="4"/>
    <x v="3"/>
    <x v="5"/>
    <x v="5"/>
    <x v="1"/>
    <x v="0"/>
    <x v="112"/>
    <x v="13"/>
    <x v="15"/>
    <x v="23"/>
    <x v="95"/>
    <x v="0"/>
    <x v="0"/>
    <m/>
    <m/>
    <m/>
    <m/>
  </r>
  <r>
    <x v="3"/>
    <x v="4"/>
    <x v="3"/>
    <x v="5"/>
    <x v="5"/>
    <x v="1"/>
    <x v="1"/>
    <x v="113"/>
    <x v="10"/>
    <x v="12"/>
    <x v="32"/>
    <x v="96"/>
    <x v="13"/>
    <x v="3"/>
    <n v="0"/>
    <n v="0"/>
    <n v="0"/>
    <n v="0"/>
  </r>
  <r>
    <x v="3"/>
    <x v="4"/>
    <x v="3"/>
    <x v="5"/>
    <x v="5"/>
    <x v="1"/>
    <x v="0"/>
    <x v="114"/>
    <x v="13"/>
    <x v="15"/>
    <x v="38"/>
    <x v="0"/>
    <x v="0"/>
    <x v="0"/>
    <m/>
    <m/>
    <m/>
    <m/>
  </r>
  <r>
    <x v="3"/>
    <x v="4"/>
    <x v="3"/>
    <x v="2"/>
    <x v="2"/>
    <x v="0"/>
    <x v="2"/>
    <x v="115"/>
    <x v="10"/>
    <x v="12"/>
    <x v="30"/>
    <x v="0"/>
    <x v="0"/>
    <x v="0"/>
    <s v="J.D"/>
    <n v="20635.5"/>
    <m/>
    <m/>
  </r>
  <r>
    <x v="3"/>
    <x v="5"/>
    <x v="4"/>
    <x v="6"/>
    <x v="6"/>
    <x v="1"/>
    <x v="0"/>
    <x v="116"/>
    <x v="13"/>
    <x v="15"/>
    <x v="23"/>
    <x v="0"/>
    <x v="36"/>
    <x v="0"/>
    <m/>
    <m/>
    <m/>
    <m/>
  </r>
  <r>
    <x v="3"/>
    <x v="5"/>
    <x v="4"/>
    <x v="6"/>
    <x v="6"/>
    <x v="1"/>
    <x v="0"/>
    <x v="117"/>
    <x v="10"/>
    <x v="12"/>
    <x v="23"/>
    <x v="0"/>
    <x v="37"/>
    <x v="0"/>
    <m/>
    <m/>
    <m/>
    <m/>
  </r>
  <r>
    <x v="3"/>
    <x v="5"/>
    <x v="4"/>
    <x v="6"/>
    <x v="6"/>
    <x v="1"/>
    <x v="0"/>
    <x v="118"/>
    <x v="13"/>
    <x v="15"/>
    <x v="24"/>
    <x v="97"/>
    <x v="3"/>
    <x v="1"/>
    <s v="Rate"/>
    <s v="Amount"/>
    <m/>
    <m/>
  </r>
  <r>
    <x v="3"/>
    <x v="5"/>
    <x v="4"/>
    <x v="6"/>
    <x v="6"/>
    <x v="1"/>
    <x v="0"/>
    <x v="119"/>
    <x v="10"/>
    <x v="12"/>
    <x v="23"/>
    <x v="0"/>
    <x v="0"/>
    <x v="0"/>
    <m/>
    <s v="J.D"/>
    <m/>
    <m/>
  </r>
  <r>
    <x v="3"/>
    <x v="5"/>
    <x v="4"/>
    <x v="6"/>
    <x v="6"/>
    <x v="1"/>
    <x v="0"/>
    <x v="120"/>
    <x v="14"/>
    <x v="16"/>
    <x v="23"/>
    <x v="98"/>
    <x v="0"/>
    <x v="0"/>
    <m/>
    <m/>
    <m/>
    <m/>
  </r>
  <r>
    <x v="3"/>
    <x v="5"/>
    <x v="4"/>
    <x v="6"/>
    <x v="6"/>
    <x v="1"/>
    <x v="0"/>
    <x v="121"/>
    <x v="15"/>
    <x v="17"/>
    <x v="23"/>
    <x v="99"/>
    <x v="0"/>
    <x v="0"/>
    <m/>
    <m/>
    <m/>
    <m/>
  </r>
  <r>
    <x v="3"/>
    <x v="5"/>
    <x v="4"/>
    <x v="6"/>
    <x v="6"/>
    <x v="1"/>
    <x v="1"/>
    <x v="122"/>
    <x v="14"/>
    <x v="16"/>
    <x v="25"/>
    <x v="100"/>
    <x v="38"/>
    <x v="3"/>
    <m/>
    <n v="0"/>
    <n v="0"/>
    <n v="0"/>
  </r>
  <r>
    <x v="3"/>
    <x v="5"/>
    <x v="4"/>
    <x v="6"/>
    <x v="6"/>
    <x v="1"/>
    <x v="1"/>
    <x v="123"/>
    <x v="15"/>
    <x v="17"/>
    <x v="26"/>
    <x v="101"/>
    <x v="39"/>
    <x v="3"/>
    <m/>
    <n v="0"/>
    <n v="0"/>
    <n v="0"/>
  </r>
  <r>
    <x v="3"/>
    <x v="5"/>
    <x v="4"/>
    <x v="6"/>
    <x v="6"/>
    <x v="1"/>
    <x v="1"/>
    <x v="124"/>
    <x v="14"/>
    <x v="16"/>
    <x v="27"/>
    <x v="102"/>
    <x v="40"/>
    <x v="3"/>
    <m/>
    <n v="0"/>
    <n v="0"/>
    <n v="0"/>
  </r>
  <r>
    <x v="3"/>
    <x v="5"/>
    <x v="4"/>
    <x v="6"/>
    <x v="6"/>
    <x v="1"/>
    <x v="0"/>
    <x v="125"/>
    <x v="16"/>
    <x v="18"/>
    <x v="23"/>
    <x v="103"/>
    <x v="0"/>
    <x v="0"/>
    <m/>
    <m/>
    <m/>
    <m/>
  </r>
  <r>
    <x v="3"/>
    <x v="5"/>
    <x v="4"/>
    <x v="6"/>
    <x v="6"/>
    <x v="1"/>
    <x v="1"/>
    <x v="126"/>
    <x v="14"/>
    <x v="16"/>
    <x v="28"/>
    <x v="104"/>
    <x v="41"/>
    <x v="3"/>
    <m/>
    <n v="0"/>
    <n v="0"/>
    <n v="0"/>
  </r>
  <r>
    <x v="3"/>
    <x v="5"/>
    <x v="4"/>
    <x v="6"/>
    <x v="6"/>
    <x v="1"/>
    <x v="1"/>
    <x v="127"/>
    <x v="16"/>
    <x v="18"/>
    <x v="25"/>
    <x v="105"/>
    <x v="42"/>
    <x v="3"/>
    <n v="13"/>
    <n v="182"/>
    <n v="13"/>
    <n v="182"/>
  </r>
  <r>
    <x v="3"/>
    <x v="5"/>
    <x v="4"/>
    <x v="6"/>
    <x v="6"/>
    <x v="1"/>
    <x v="1"/>
    <x v="128"/>
    <x v="14"/>
    <x v="16"/>
    <x v="36"/>
    <x v="106"/>
    <x v="43"/>
    <x v="3"/>
    <m/>
    <n v="0"/>
    <n v="0"/>
    <n v="0"/>
  </r>
  <r>
    <x v="3"/>
    <x v="5"/>
    <x v="4"/>
    <x v="6"/>
    <x v="6"/>
    <x v="1"/>
    <x v="1"/>
    <x v="129"/>
    <x v="16"/>
    <x v="18"/>
    <x v="32"/>
    <x v="107"/>
    <x v="44"/>
    <x v="3"/>
    <m/>
    <n v="0"/>
    <n v="0"/>
    <n v="0"/>
  </r>
  <r>
    <x v="3"/>
    <x v="5"/>
    <x v="4"/>
    <x v="7"/>
    <x v="7"/>
    <x v="1"/>
    <x v="0"/>
    <x v="130"/>
    <x v="17"/>
    <x v="19"/>
    <x v="23"/>
    <x v="108"/>
    <x v="0"/>
    <x v="0"/>
    <m/>
    <m/>
    <m/>
    <m/>
  </r>
  <r>
    <x v="3"/>
    <x v="5"/>
    <x v="4"/>
    <x v="8"/>
    <x v="8"/>
    <x v="1"/>
    <x v="0"/>
    <x v="131"/>
    <x v="18"/>
    <x v="20"/>
    <x v="23"/>
    <x v="109"/>
    <x v="0"/>
    <x v="0"/>
    <m/>
    <m/>
    <m/>
    <m/>
  </r>
  <r>
    <x v="3"/>
    <x v="5"/>
    <x v="4"/>
    <x v="8"/>
    <x v="8"/>
    <x v="1"/>
    <x v="0"/>
    <x v="132"/>
    <x v="19"/>
    <x v="21"/>
    <x v="23"/>
    <x v="110"/>
    <x v="0"/>
    <x v="0"/>
    <m/>
    <m/>
    <m/>
    <m/>
  </r>
  <r>
    <x v="3"/>
    <x v="5"/>
    <x v="4"/>
    <x v="8"/>
    <x v="8"/>
    <x v="1"/>
    <x v="1"/>
    <x v="133"/>
    <x v="18"/>
    <x v="20"/>
    <x v="26"/>
    <x v="111"/>
    <x v="45"/>
    <x v="3"/>
    <n v="188"/>
    <n v="1316"/>
    <n v="188"/>
    <n v="1316"/>
  </r>
  <r>
    <x v="3"/>
    <x v="5"/>
    <x v="4"/>
    <x v="8"/>
    <x v="8"/>
    <x v="1"/>
    <x v="1"/>
    <x v="134"/>
    <x v="19"/>
    <x v="21"/>
    <x v="27"/>
    <x v="112"/>
    <x v="9"/>
    <x v="3"/>
    <n v="188"/>
    <n v="4136"/>
    <n v="188"/>
    <n v="4136"/>
  </r>
  <r>
    <x v="3"/>
    <x v="5"/>
    <x v="4"/>
    <x v="9"/>
    <x v="9"/>
    <x v="1"/>
    <x v="0"/>
    <x v="135"/>
    <x v="20"/>
    <x v="22"/>
    <x v="23"/>
    <x v="113"/>
    <x v="0"/>
    <x v="0"/>
    <m/>
    <m/>
    <m/>
    <m/>
  </r>
  <r>
    <x v="3"/>
    <x v="5"/>
    <x v="4"/>
    <x v="9"/>
    <x v="9"/>
    <x v="1"/>
    <x v="0"/>
    <x v="136"/>
    <x v="21"/>
    <x v="23"/>
    <x v="23"/>
    <x v="114"/>
    <x v="0"/>
    <x v="0"/>
    <m/>
    <m/>
    <m/>
    <m/>
  </r>
  <r>
    <x v="3"/>
    <x v="5"/>
    <x v="4"/>
    <x v="9"/>
    <x v="9"/>
    <x v="1"/>
    <x v="1"/>
    <x v="137"/>
    <x v="20"/>
    <x v="22"/>
    <x v="25"/>
    <x v="115"/>
    <x v="46"/>
    <x v="3"/>
    <n v="53"/>
    <n v="14204"/>
    <n v="53"/>
    <n v="14204"/>
  </r>
  <r>
    <x v="3"/>
    <x v="5"/>
    <x v="4"/>
    <x v="9"/>
    <x v="9"/>
    <x v="1"/>
    <x v="1"/>
    <x v="138"/>
    <x v="21"/>
    <x v="23"/>
    <x v="26"/>
    <x v="116"/>
    <x v="21"/>
    <x v="3"/>
    <n v="44"/>
    <n v="1320"/>
    <n v="44"/>
    <n v="1320"/>
  </r>
  <r>
    <x v="3"/>
    <x v="5"/>
    <x v="4"/>
    <x v="9"/>
    <x v="9"/>
    <x v="1"/>
    <x v="0"/>
    <x v="139"/>
    <x v="20"/>
    <x v="22"/>
    <x v="39"/>
    <x v="0"/>
    <x v="0"/>
    <x v="0"/>
    <m/>
    <m/>
    <m/>
    <m/>
  </r>
  <r>
    <x v="3"/>
    <x v="5"/>
    <x v="4"/>
    <x v="2"/>
    <x v="2"/>
    <x v="0"/>
    <x v="2"/>
    <x v="140"/>
    <x v="21"/>
    <x v="23"/>
    <x v="30"/>
    <x v="0"/>
    <x v="0"/>
    <x v="0"/>
    <s v="J.D"/>
    <n v="21158"/>
    <m/>
    <m/>
  </r>
  <r>
    <x v="3"/>
    <x v="6"/>
    <x v="5"/>
    <x v="10"/>
    <x v="10"/>
    <x v="1"/>
    <x v="0"/>
    <x v="141"/>
    <x v="20"/>
    <x v="22"/>
    <x v="40"/>
    <x v="0"/>
    <x v="0"/>
    <x v="0"/>
    <m/>
    <m/>
    <m/>
    <m/>
  </r>
  <r>
    <x v="3"/>
    <x v="6"/>
    <x v="5"/>
    <x v="10"/>
    <x v="10"/>
    <x v="1"/>
    <x v="0"/>
    <x v="142"/>
    <x v="21"/>
    <x v="23"/>
    <x v="41"/>
    <x v="0"/>
    <x v="0"/>
    <x v="0"/>
    <m/>
    <m/>
    <m/>
    <m/>
  </r>
  <r>
    <x v="3"/>
    <x v="6"/>
    <x v="5"/>
    <x v="10"/>
    <x v="10"/>
    <x v="1"/>
    <x v="0"/>
    <x v="143"/>
    <x v="20"/>
    <x v="22"/>
    <x v="24"/>
    <x v="31"/>
    <x v="3"/>
    <x v="1"/>
    <s v="Rate"/>
    <s v="Amount"/>
    <m/>
    <m/>
  </r>
  <r>
    <x v="3"/>
    <x v="6"/>
    <x v="5"/>
    <x v="10"/>
    <x v="10"/>
    <x v="1"/>
    <x v="0"/>
    <x v="144"/>
    <x v="21"/>
    <x v="23"/>
    <x v="23"/>
    <x v="0"/>
    <x v="0"/>
    <x v="0"/>
    <m/>
    <s v="J.D"/>
    <m/>
    <m/>
  </r>
  <r>
    <x v="3"/>
    <x v="6"/>
    <x v="5"/>
    <x v="10"/>
    <x v="10"/>
    <x v="1"/>
    <x v="0"/>
    <x v="145"/>
    <x v="22"/>
    <x v="24"/>
    <x v="23"/>
    <x v="117"/>
    <x v="0"/>
    <x v="0"/>
    <m/>
    <m/>
    <m/>
    <m/>
  </r>
  <r>
    <x v="3"/>
    <x v="6"/>
    <x v="5"/>
    <x v="10"/>
    <x v="10"/>
    <x v="1"/>
    <x v="0"/>
    <x v="146"/>
    <x v="23"/>
    <x v="25"/>
    <x v="23"/>
    <x v="118"/>
    <x v="0"/>
    <x v="0"/>
    <m/>
    <m/>
    <m/>
    <m/>
  </r>
  <r>
    <x v="3"/>
    <x v="6"/>
    <x v="5"/>
    <x v="10"/>
    <x v="10"/>
    <x v="1"/>
    <x v="1"/>
    <x v="147"/>
    <x v="22"/>
    <x v="24"/>
    <x v="25"/>
    <x v="119"/>
    <x v="4"/>
    <x v="4"/>
    <n v="288"/>
    <n v="288"/>
    <n v="288"/>
    <n v="288"/>
  </r>
  <r>
    <x v="3"/>
    <x v="6"/>
    <x v="5"/>
    <x v="10"/>
    <x v="10"/>
    <x v="1"/>
    <x v="1"/>
    <x v="148"/>
    <x v="23"/>
    <x v="25"/>
    <x v="26"/>
    <x v="120"/>
    <x v="4"/>
    <x v="4"/>
    <n v="313"/>
    <n v="313"/>
    <n v="313"/>
    <n v="313"/>
  </r>
  <r>
    <x v="3"/>
    <x v="6"/>
    <x v="5"/>
    <x v="10"/>
    <x v="10"/>
    <x v="1"/>
    <x v="1"/>
    <x v="149"/>
    <x v="22"/>
    <x v="24"/>
    <x v="27"/>
    <x v="121"/>
    <x v="4"/>
    <x v="4"/>
    <n v="344"/>
    <n v="344"/>
    <n v="344"/>
    <n v="344"/>
  </r>
  <r>
    <x v="3"/>
    <x v="6"/>
    <x v="5"/>
    <x v="10"/>
    <x v="10"/>
    <x v="1"/>
    <x v="1"/>
    <x v="150"/>
    <x v="23"/>
    <x v="25"/>
    <x v="28"/>
    <x v="122"/>
    <x v="4"/>
    <x v="4"/>
    <n v="357"/>
    <n v="357"/>
    <n v="357"/>
    <n v="357"/>
  </r>
  <r>
    <x v="3"/>
    <x v="6"/>
    <x v="5"/>
    <x v="10"/>
    <x v="10"/>
    <x v="1"/>
    <x v="0"/>
    <x v="151"/>
    <x v="24"/>
    <x v="26"/>
    <x v="23"/>
    <x v="123"/>
    <x v="0"/>
    <x v="0"/>
    <n v="0"/>
    <m/>
    <m/>
    <m/>
  </r>
  <r>
    <x v="3"/>
    <x v="6"/>
    <x v="5"/>
    <x v="10"/>
    <x v="10"/>
    <x v="1"/>
    <x v="1"/>
    <x v="152"/>
    <x v="23"/>
    <x v="25"/>
    <x v="31"/>
    <x v="124"/>
    <x v="4"/>
    <x v="4"/>
    <n v="0"/>
    <n v="0"/>
    <n v="0"/>
    <n v="0"/>
  </r>
  <r>
    <x v="3"/>
    <x v="6"/>
    <x v="5"/>
    <x v="11"/>
    <x v="11"/>
    <x v="1"/>
    <x v="0"/>
    <x v="153"/>
    <x v="25"/>
    <x v="27"/>
    <x v="23"/>
    <x v="125"/>
    <x v="0"/>
    <x v="0"/>
    <n v="0"/>
    <m/>
    <m/>
    <m/>
  </r>
  <r>
    <x v="3"/>
    <x v="6"/>
    <x v="5"/>
    <x v="11"/>
    <x v="11"/>
    <x v="1"/>
    <x v="0"/>
    <x v="154"/>
    <x v="26"/>
    <x v="28"/>
    <x v="23"/>
    <x v="126"/>
    <x v="0"/>
    <x v="0"/>
    <n v="0"/>
    <m/>
    <m/>
    <m/>
  </r>
  <r>
    <x v="3"/>
    <x v="6"/>
    <x v="5"/>
    <x v="11"/>
    <x v="11"/>
    <x v="1"/>
    <x v="1"/>
    <x v="155"/>
    <x v="25"/>
    <x v="27"/>
    <x v="25"/>
    <x v="127"/>
    <x v="47"/>
    <x v="7"/>
    <n v="0"/>
    <n v="0"/>
    <n v="0"/>
    <n v="0"/>
  </r>
  <r>
    <x v="3"/>
    <x v="6"/>
    <x v="5"/>
    <x v="11"/>
    <x v="11"/>
    <x v="1"/>
    <x v="0"/>
    <x v="156"/>
    <x v="27"/>
    <x v="29"/>
    <x v="23"/>
    <x v="128"/>
    <x v="0"/>
    <x v="0"/>
    <n v="0"/>
    <m/>
    <m/>
    <m/>
  </r>
  <r>
    <x v="3"/>
    <x v="6"/>
    <x v="5"/>
    <x v="11"/>
    <x v="11"/>
    <x v="1"/>
    <x v="1"/>
    <x v="157"/>
    <x v="25"/>
    <x v="27"/>
    <x v="26"/>
    <x v="129"/>
    <x v="13"/>
    <x v="7"/>
    <n v="0"/>
    <n v="0"/>
    <n v="0"/>
    <n v="0"/>
  </r>
  <r>
    <x v="3"/>
    <x v="6"/>
    <x v="5"/>
    <x v="11"/>
    <x v="11"/>
    <x v="1"/>
    <x v="1"/>
    <x v="158"/>
    <x v="27"/>
    <x v="29"/>
    <x v="27"/>
    <x v="130"/>
    <x v="48"/>
    <x v="7"/>
    <n v="0"/>
    <n v="0"/>
    <n v="0"/>
    <n v="0"/>
  </r>
  <r>
    <x v="3"/>
    <x v="6"/>
    <x v="5"/>
    <x v="12"/>
    <x v="12"/>
    <x v="1"/>
    <x v="0"/>
    <x v="159"/>
    <x v="28"/>
    <x v="30"/>
    <x v="23"/>
    <x v="131"/>
    <x v="0"/>
    <x v="0"/>
    <n v="0"/>
    <m/>
    <m/>
    <m/>
  </r>
  <r>
    <x v="3"/>
    <x v="6"/>
    <x v="5"/>
    <x v="12"/>
    <x v="12"/>
    <x v="1"/>
    <x v="0"/>
    <x v="160"/>
    <x v="29"/>
    <x v="31"/>
    <x v="23"/>
    <x v="132"/>
    <x v="0"/>
    <x v="0"/>
    <n v="0"/>
    <m/>
    <m/>
    <m/>
  </r>
  <r>
    <x v="3"/>
    <x v="6"/>
    <x v="5"/>
    <x v="12"/>
    <x v="12"/>
    <x v="1"/>
    <x v="1"/>
    <x v="161"/>
    <x v="28"/>
    <x v="30"/>
    <x v="25"/>
    <x v="133"/>
    <x v="19"/>
    <x v="7"/>
    <n v="125"/>
    <n v="750"/>
    <n v="125"/>
    <n v="750"/>
  </r>
  <r>
    <x v="3"/>
    <x v="6"/>
    <x v="5"/>
    <x v="12"/>
    <x v="12"/>
    <x v="1"/>
    <x v="1"/>
    <x v="162"/>
    <x v="29"/>
    <x v="31"/>
    <x v="26"/>
    <x v="134"/>
    <x v="4"/>
    <x v="4"/>
    <n v="350"/>
    <n v="350"/>
    <n v="350"/>
    <n v="350"/>
  </r>
  <r>
    <x v="3"/>
    <x v="6"/>
    <x v="5"/>
    <x v="13"/>
    <x v="13"/>
    <x v="1"/>
    <x v="0"/>
    <x v="163"/>
    <x v="30"/>
    <x v="32"/>
    <x v="23"/>
    <x v="135"/>
    <x v="0"/>
    <x v="0"/>
    <n v="0"/>
    <m/>
    <m/>
    <m/>
  </r>
  <r>
    <x v="3"/>
    <x v="6"/>
    <x v="5"/>
    <x v="13"/>
    <x v="13"/>
    <x v="1"/>
    <x v="0"/>
    <x v="164"/>
    <x v="31"/>
    <x v="33"/>
    <x v="23"/>
    <x v="136"/>
    <x v="0"/>
    <x v="0"/>
    <n v="0"/>
    <m/>
    <m/>
    <m/>
  </r>
  <r>
    <x v="3"/>
    <x v="6"/>
    <x v="5"/>
    <x v="13"/>
    <x v="13"/>
    <x v="1"/>
    <x v="1"/>
    <x v="165"/>
    <x v="30"/>
    <x v="32"/>
    <x v="25"/>
    <x v="137"/>
    <x v="49"/>
    <x v="7"/>
    <n v="163"/>
    <n v="1956"/>
    <n v="163"/>
    <n v="1956"/>
  </r>
  <r>
    <x v="3"/>
    <x v="6"/>
    <x v="5"/>
    <x v="13"/>
    <x v="13"/>
    <x v="1"/>
    <x v="0"/>
    <x v="166"/>
    <x v="31"/>
    <x v="33"/>
    <x v="42"/>
    <x v="0"/>
    <x v="0"/>
    <x v="0"/>
    <m/>
    <m/>
    <m/>
    <m/>
  </r>
  <r>
    <x v="3"/>
    <x v="6"/>
    <x v="5"/>
    <x v="2"/>
    <x v="2"/>
    <x v="0"/>
    <x v="2"/>
    <x v="167"/>
    <x v="30"/>
    <x v="32"/>
    <x v="30"/>
    <x v="0"/>
    <x v="0"/>
    <x v="0"/>
    <s v="J.D"/>
    <n v="4358"/>
    <m/>
    <m/>
  </r>
  <r>
    <x v="3"/>
    <x v="7"/>
    <x v="6"/>
    <x v="14"/>
    <x v="14"/>
    <x v="1"/>
    <x v="0"/>
    <x v="168"/>
    <x v="31"/>
    <x v="33"/>
    <x v="23"/>
    <x v="0"/>
    <x v="50"/>
    <x v="0"/>
    <m/>
    <m/>
    <m/>
    <m/>
  </r>
  <r>
    <x v="3"/>
    <x v="7"/>
    <x v="6"/>
    <x v="14"/>
    <x v="14"/>
    <x v="1"/>
    <x v="0"/>
    <x v="169"/>
    <x v="30"/>
    <x v="32"/>
    <x v="23"/>
    <x v="0"/>
    <x v="51"/>
    <x v="0"/>
    <m/>
    <m/>
    <m/>
    <m/>
  </r>
  <r>
    <x v="3"/>
    <x v="7"/>
    <x v="6"/>
    <x v="14"/>
    <x v="14"/>
    <x v="1"/>
    <x v="0"/>
    <x v="170"/>
    <x v="31"/>
    <x v="33"/>
    <x v="24"/>
    <x v="31"/>
    <x v="3"/>
    <x v="1"/>
    <s v="Rate"/>
    <s v="Amount"/>
    <m/>
    <m/>
  </r>
  <r>
    <x v="3"/>
    <x v="7"/>
    <x v="6"/>
    <x v="14"/>
    <x v="14"/>
    <x v="1"/>
    <x v="0"/>
    <x v="171"/>
    <x v="30"/>
    <x v="32"/>
    <x v="23"/>
    <x v="0"/>
    <x v="0"/>
    <x v="0"/>
    <m/>
    <s v="J.D"/>
    <m/>
    <m/>
  </r>
  <r>
    <x v="3"/>
    <x v="7"/>
    <x v="6"/>
    <x v="14"/>
    <x v="14"/>
    <x v="1"/>
    <x v="0"/>
    <x v="172"/>
    <x v="32"/>
    <x v="34"/>
    <x v="23"/>
    <x v="138"/>
    <x v="0"/>
    <x v="0"/>
    <m/>
    <m/>
    <m/>
    <m/>
  </r>
  <r>
    <x v="3"/>
    <x v="7"/>
    <x v="6"/>
    <x v="14"/>
    <x v="14"/>
    <x v="1"/>
    <x v="0"/>
    <x v="173"/>
    <x v="33"/>
    <x v="35"/>
    <x v="23"/>
    <x v="139"/>
    <x v="0"/>
    <x v="0"/>
    <m/>
    <m/>
    <m/>
    <m/>
  </r>
  <r>
    <x v="3"/>
    <x v="7"/>
    <x v="6"/>
    <x v="14"/>
    <x v="14"/>
    <x v="1"/>
    <x v="1"/>
    <x v="174"/>
    <x v="32"/>
    <x v="34"/>
    <x v="25"/>
    <x v="140"/>
    <x v="25"/>
    <x v="4"/>
    <n v="750"/>
    <n v="1500"/>
    <n v="750"/>
    <n v="1500"/>
  </r>
  <r>
    <x v="3"/>
    <x v="7"/>
    <x v="6"/>
    <x v="14"/>
    <x v="14"/>
    <x v="1"/>
    <x v="1"/>
    <x v="175"/>
    <x v="33"/>
    <x v="35"/>
    <x v="26"/>
    <x v="141"/>
    <x v="25"/>
    <x v="4"/>
    <n v="800"/>
    <n v="1600"/>
    <n v="800"/>
    <n v="1600"/>
  </r>
  <r>
    <x v="3"/>
    <x v="7"/>
    <x v="6"/>
    <x v="14"/>
    <x v="14"/>
    <x v="1"/>
    <x v="0"/>
    <x v="176"/>
    <x v="32"/>
    <x v="34"/>
    <x v="43"/>
    <x v="0"/>
    <x v="0"/>
    <x v="0"/>
    <m/>
    <m/>
    <m/>
    <m/>
  </r>
  <r>
    <x v="3"/>
    <x v="7"/>
    <x v="6"/>
    <x v="2"/>
    <x v="2"/>
    <x v="0"/>
    <x v="2"/>
    <x v="177"/>
    <x v="33"/>
    <x v="35"/>
    <x v="30"/>
    <x v="0"/>
    <x v="0"/>
    <x v="0"/>
    <s v="J.D"/>
    <n v="3100"/>
    <m/>
    <m/>
  </r>
  <r>
    <x v="3"/>
    <x v="8"/>
    <x v="7"/>
    <x v="15"/>
    <x v="15"/>
    <x v="2"/>
    <x v="0"/>
    <x v="178"/>
    <x v="32"/>
    <x v="34"/>
    <x v="44"/>
    <x v="0"/>
    <x v="0"/>
    <x v="0"/>
    <m/>
    <m/>
    <m/>
    <m/>
  </r>
  <r>
    <x v="3"/>
    <x v="8"/>
    <x v="7"/>
    <x v="15"/>
    <x v="15"/>
    <x v="2"/>
    <x v="0"/>
    <x v="179"/>
    <x v="33"/>
    <x v="35"/>
    <x v="45"/>
    <x v="0"/>
    <x v="0"/>
    <x v="0"/>
    <m/>
    <m/>
    <m/>
    <m/>
  </r>
  <r>
    <x v="3"/>
    <x v="8"/>
    <x v="7"/>
    <x v="15"/>
    <x v="15"/>
    <x v="2"/>
    <x v="0"/>
    <x v="180"/>
    <x v="32"/>
    <x v="34"/>
    <x v="24"/>
    <x v="31"/>
    <x v="3"/>
    <x v="1"/>
    <s v="Rate"/>
    <s v="Amount"/>
    <m/>
    <m/>
  </r>
  <r>
    <x v="3"/>
    <x v="8"/>
    <x v="7"/>
    <x v="15"/>
    <x v="15"/>
    <x v="2"/>
    <x v="0"/>
    <x v="181"/>
    <x v="33"/>
    <x v="35"/>
    <x v="23"/>
    <x v="0"/>
    <x v="0"/>
    <x v="0"/>
    <m/>
    <s v="J.D"/>
    <m/>
    <m/>
  </r>
  <r>
    <x v="3"/>
    <x v="8"/>
    <x v="7"/>
    <x v="15"/>
    <x v="15"/>
    <x v="2"/>
    <x v="0"/>
    <x v="182"/>
    <x v="34"/>
    <x v="36"/>
    <x v="23"/>
    <x v="142"/>
    <x v="0"/>
    <x v="0"/>
    <m/>
    <m/>
    <m/>
    <m/>
  </r>
  <r>
    <x v="3"/>
    <x v="8"/>
    <x v="7"/>
    <x v="15"/>
    <x v="15"/>
    <x v="2"/>
    <x v="1"/>
    <x v="183"/>
    <x v="33"/>
    <x v="35"/>
    <x v="25"/>
    <x v="143"/>
    <x v="52"/>
    <x v="3"/>
    <m/>
    <n v="0"/>
    <n v="0"/>
    <n v="0"/>
  </r>
  <r>
    <x v="3"/>
    <x v="8"/>
    <x v="7"/>
    <x v="15"/>
    <x v="15"/>
    <x v="2"/>
    <x v="1"/>
    <x v="184"/>
    <x v="34"/>
    <x v="36"/>
    <x v="26"/>
    <x v="65"/>
    <x v="53"/>
    <x v="3"/>
    <m/>
    <n v="0"/>
    <n v="0"/>
    <n v="0"/>
  </r>
  <r>
    <x v="3"/>
    <x v="8"/>
    <x v="7"/>
    <x v="16"/>
    <x v="16"/>
    <x v="1"/>
    <x v="0"/>
    <x v="185"/>
    <x v="35"/>
    <x v="37"/>
    <x v="23"/>
    <x v="144"/>
    <x v="0"/>
    <x v="0"/>
    <m/>
    <m/>
    <m/>
    <m/>
  </r>
  <r>
    <x v="3"/>
    <x v="8"/>
    <x v="7"/>
    <x v="16"/>
    <x v="16"/>
    <x v="1"/>
    <x v="0"/>
    <x v="186"/>
    <x v="36"/>
    <x v="38"/>
    <x v="23"/>
    <x v="145"/>
    <x v="0"/>
    <x v="0"/>
    <m/>
    <m/>
    <m/>
    <m/>
  </r>
  <r>
    <x v="3"/>
    <x v="8"/>
    <x v="7"/>
    <x v="16"/>
    <x v="16"/>
    <x v="1"/>
    <x v="1"/>
    <x v="187"/>
    <x v="35"/>
    <x v="37"/>
    <x v="25"/>
    <x v="146"/>
    <x v="54"/>
    <x v="3"/>
    <n v="16"/>
    <n v="576"/>
    <n v="16"/>
    <n v="576"/>
  </r>
  <r>
    <x v="3"/>
    <x v="8"/>
    <x v="7"/>
    <x v="17"/>
    <x v="17"/>
    <x v="1"/>
    <x v="0"/>
    <x v="188"/>
    <x v="37"/>
    <x v="39"/>
    <x v="23"/>
    <x v="147"/>
    <x v="0"/>
    <x v="0"/>
    <m/>
    <m/>
    <m/>
    <m/>
  </r>
  <r>
    <x v="3"/>
    <x v="8"/>
    <x v="7"/>
    <x v="17"/>
    <x v="17"/>
    <x v="1"/>
    <x v="0"/>
    <x v="189"/>
    <x v="38"/>
    <x v="40"/>
    <x v="23"/>
    <x v="148"/>
    <x v="0"/>
    <x v="0"/>
    <m/>
    <m/>
    <m/>
    <m/>
  </r>
  <r>
    <x v="3"/>
    <x v="8"/>
    <x v="7"/>
    <x v="17"/>
    <x v="17"/>
    <x v="1"/>
    <x v="1"/>
    <x v="190"/>
    <x v="37"/>
    <x v="39"/>
    <x v="26"/>
    <x v="149"/>
    <x v="34"/>
    <x v="3"/>
    <n v="18"/>
    <n v="1152"/>
    <n v="18"/>
    <n v="1152"/>
  </r>
  <r>
    <x v="3"/>
    <x v="8"/>
    <x v="7"/>
    <x v="18"/>
    <x v="18"/>
    <x v="1"/>
    <x v="0"/>
    <x v="191"/>
    <x v="39"/>
    <x v="41"/>
    <x v="23"/>
    <x v="150"/>
    <x v="0"/>
    <x v="0"/>
    <m/>
    <m/>
    <m/>
    <m/>
  </r>
  <r>
    <x v="3"/>
    <x v="8"/>
    <x v="7"/>
    <x v="18"/>
    <x v="18"/>
    <x v="1"/>
    <x v="0"/>
    <x v="192"/>
    <x v="40"/>
    <x v="42"/>
    <x v="23"/>
    <x v="151"/>
    <x v="0"/>
    <x v="0"/>
    <m/>
    <m/>
    <m/>
    <m/>
  </r>
  <r>
    <x v="3"/>
    <x v="8"/>
    <x v="7"/>
    <x v="18"/>
    <x v="18"/>
    <x v="1"/>
    <x v="1"/>
    <x v="193"/>
    <x v="39"/>
    <x v="41"/>
    <x v="27"/>
    <x v="152"/>
    <x v="55"/>
    <x v="3"/>
    <n v="8"/>
    <n v="320"/>
    <n v="8"/>
    <n v="320"/>
  </r>
  <r>
    <x v="3"/>
    <x v="8"/>
    <x v="7"/>
    <x v="18"/>
    <x v="18"/>
    <x v="1"/>
    <x v="1"/>
    <x v="194"/>
    <x v="40"/>
    <x v="42"/>
    <x v="28"/>
    <x v="153"/>
    <x v="56"/>
    <x v="3"/>
    <n v="8"/>
    <n v="8520"/>
    <n v="8"/>
    <n v="8520"/>
  </r>
  <r>
    <x v="3"/>
    <x v="8"/>
    <x v="7"/>
    <x v="19"/>
    <x v="19"/>
    <x v="1"/>
    <x v="0"/>
    <x v="195"/>
    <x v="41"/>
    <x v="43"/>
    <x v="23"/>
    <x v="154"/>
    <x v="0"/>
    <x v="0"/>
    <m/>
    <m/>
    <m/>
    <m/>
  </r>
  <r>
    <x v="3"/>
    <x v="8"/>
    <x v="7"/>
    <x v="19"/>
    <x v="19"/>
    <x v="1"/>
    <x v="0"/>
    <x v="196"/>
    <x v="42"/>
    <x v="44"/>
    <x v="23"/>
    <x v="155"/>
    <x v="0"/>
    <x v="0"/>
    <m/>
    <m/>
    <m/>
    <m/>
  </r>
  <r>
    <x v="3"/>
    <x v="8"/>
    <x v="7"/>
    <x v="19"/>
    <x v="19"/>
    <x v="1"/>
    <x v="1"/>
    <x v="197"/>
    <x v="41"/>
    <x v="43"/>
    <x v="25"/>
    <x v="156"/>
    <x v="31"/>
    <x v="3"/>
    <n v="40"/>
    <n v="45760"/>
    <n v="40"/>
    <n v="45760"/>
  </r>
  <r>
    <x v="3"/>
    <x v="8"/>
    <x v="7"/>
    <x v="19"/>
    <x v="19"/>
    <x v="1"/>
    <x v="1"/>
    <x v="198"/>
    <x v="42"/>
    <x v="44"/>
    <x v="26"/>
    <x v="157"/>
    <x v="32"/>
    <x v="3"/>
    <n v="38"/>
    <n v="5244"/>
    <n v="38"/>
    <n v="5244"/>
  </r>
  <r>
    <x v="3"/>
    <x v="8"/>
    <x v="7"/>
    <x v="19"/>
    <x v="19"/>
    <x v="1"/>
    <x v="1"/>
    <x v="199"/>
    <x v="41"/>
    <x v="43"/>
    <x v="27"/>
    <x v="73"/>
    <x v="57"/>
    <x v="3"/>
    <n v="38"/>
    <n v="9234"/>
    <n v="38"/>
    <n v="9234"/>
  </r>
  <r>
    <x v="3"/>
    <x v="8"/>
    <x v="7"/>
    <x v="19"/>
    <x v="19"/>
    <x v="1"/>
    <x v="0"/>
    <x v="200"/>
    <x v="43"/>
    <x v="45"/>
    <x v="23"/>
    <x v="158"/>
    <x v="0"/>
    <x v="0"/>
    <m/>
    <m/>
    <m/>
    <m/>
  </r>
  <r>
    <x v="3"/>
    <x v="8"/>
    <x v="7"/>
    <x v="19"/>
    <x v="19"/>
    <x v="1"/>
    <x v="1"/>
    <x v="201"/>
    <x v="41"/>
    <x v="43"/>
    <x v="28"/>
    <x v="156"/>
    <x v="56"/>
    <x v="3"/>
    <n v="25"/>
    <n v="26625"/>
    <n v="25"/>
    <n v="26625"/>
  </r>
  <r>
    <x v="3"/>
    <x v="8"/>
    <x v="7"/>
    <x v="19"/>
    <x v="19"/>
    <x v="1"/>
    <x v="0"/>
    <x v="202"/>
    <x v="44"/>
    <x v="46"/>
    <x v="23"/>
    <x v="159"/>
    <x v="0"/>
    <x v="0"/>
    <m/>
    <m/>
    <m/>
    <m/>
  </r>
  <r>
    <x v="3"/>
    <x v="8"/>
    <x v="7"/>
    <x v="19"/>
    <x v="19"/>
    <x v="1"/>
    <x v="1"/>
    <x v="203"/>
    <x v="41"/>
    <x v="43"/>
    <x v="31"/>
    <x v="73"/>
    <x v="58"/>
    <x v="3"/>
    <n v="25"/>
    <n v="1575"/>
    <n v="25"/>
    <n v="1575"/>
  </r>
  <r>
    <x v="3"/>
    <x v="8"/>
    <x v="7"/>
    <x v="19"/>
    <x v="19"/>
    <x v="1"/>
    <x v="0"/>
    <x v="204"/>
    <x v="45"/>
    <x v="47"/>
    <x v="23"/>
    <x v="160"/>
    <x v="0"/>
    <x v="0"/>
    <m/>
    <m/>
    <m/>
    <m/>
  </r>
  <r>
    <x v="3"/>
    <x v="8"/>
    <x v="7"/>
    <x v="19"/>
    <x v="19"/>
    <x v="1"/>
    <x v="1"/>
    <x v="205"/>
    <x v="41"/>
    <x v="43"/>
    <x v="36"/>
    <x v="161"/>
    <x v="56"/>
    <x v="3"/>
    <n v="5"/>
    <n v="5325"/>
    <n v="5"/>
    <n v="5325"/>
  </r>
  <r>
    <x v="3"/>
    <x v="8"/>
    <x v="7"/>
    <x v="20"/>
    <x v="20"/>
    <x v="1"/>
    <x v="0"/>
    <x v="206"/>
    <x v="46"/>
    <x v="48"/>
    <x v="23"/>
    <x v="162"/>
    <x v="0"/>
    <x v="0"/>
    <m/>
    <m/>
    <m/>
    <m/>
  </r>
  <r>
    <x v="3"/>
    <x v="8"/>
    <x v="7"/>
    <x v="20"/>
    <x v="20"/>
    <x v="1"/>
    <x v="0"/>
    <x v="207"/>
    <x v="47"/>
    <x v="49"/>
    <x v="23"/>
    <x v="163"/>
    <x v="0"/>
    <x v="0"/>
    <m/>
    <m/>
    <m/>
    <m/>
  </r>
  <r>
    <x v="3"/>
    <x v="8"/>
    <x v="7"/>
    <x v="20"/>
    <x v="20"/>
    <x v="1"/>
    <x v="1"/>
    <x v="208"/>
    <x v="46"/>
    <x v="48"/>
    <x v="32"/>
    <x v="164"/>
    <x v="33"/>
    <x v="7"/>
    <n v="15"/>
    <n v="6285"/>
    <n v="15"/>
    <n v="6285"/>
  </r>
  <r>
    <x v="3"/>
    <x v="8"/>
    <x v="7"/>
    <x v="20"/>
    <x v="20"/>
    <x v="1"/>
    <x v="0"/>
    <x v="209"/>
    <x v="48"/>
    <x v="50"/>
    <x v="23"/>
    <x v="165"/>
    <x v="0"/>
    <x v="0"/>
    <m/>
    <m/>
    <m/>
    <m/>
  </r>
  <r>
    <x v="3"/>
    <x v="8"/>
    <x v="7"/>
    <x v="20"/>
    <x v="20"/>
    <x v="1"/>
    <x v="1"/>
    <x v="210"/>
    <x v="46"/>
    <x v="48"/>
    <x v="25"/>
    <x v="166"/>
    <x v="49"/>
    <x v="4"/>
    <n v="36"/>
    <n v="432"/>
    <n v="36"/>
    <n v="432"/>
  </r>
  <r>
    <x v="3"/>
    <x v="8"/>
    <x v="7"/>
    <x v="20"/>
    <x v="20"/>
    <x v="1"/>
    <x v="0"/>
    <x v="211"/>
    <x v="49"/>
    <x v="51"/>
    <x v="23"/>
    <x v="167"/>
    <x v="0"/>
    <x v="0"/>
    <m/>
    <m/>
    <m/>
    <m/>
  </r>
  <r>
    <x v="3"/>
    <x v="8"/>
    <x v="7"/>
    <x v="20"/>
    <x v="20"/>
    <x v="1"/>
    <x v="1"/>
    <x v="212"/>
    <x v="46"/>
    <x v="48"/>
    <x v="26"/>
    <x v="168"/>
    <x v="10"/>
    <x v="4"/>
    <n v="216"/>
    <n v="864"/>
    <n v="216"/>
    <n v="864"/>
  </r>
  <r>
    <x v="3"/>
    <x v="8"/>
    <x v="7"/>
    <x v="20"/>
    <x v="20"/>
    <x v="1"/>
    <x v="1"/>
    <x v="213"/>
    <x v="49"/>
    <x v="51"/>
    <x v="27"/>
    <x v="169"/>
    <x v="25"/>
    <x v="4"/>
    <n v="150"/>
    <n v="300"/>
    <n v="150"/>
    <n v="300"/>
  </r>
  <r>
    <x v="3"/>
    <x v="8"/>
    <x v="7"/>
    <x v="21"/>
    <x v="21"/>
    <x v="1"/>
    <x v="0"/>
    <x v="214"/>
    <x v="50"/>
    <x v="52"/>
    <x v="23"/>
    <x v="170"/>
    <x v="0"/>
    <x v="0"/>
    <m/>
    <m/>
    <m/>
    <m/>
  </r>
  <r>
    <x v="3"/>
    <x v="8"/>
    <x v="7"/>
    <x v="21"/>
    <x v="21"/>
    <x v="1"/>
    <x v="0"/>
    <x v="215"/>
    <x v="51"/>
    <x v="53"/>
    <x v="23"/>
    <x v="171"/>
    <x v="0"/>
    <x v="0"/>
    <m/>
    <m/>
    <m/>
    <m/>
  </r>
  <r>
    <x v="3"/>
    <x v="8"/>
    <x v="7"/>
    <x v="21"/>
    <x v="21"/>
    <x v="1"/>
    <x v="1"/>
    <x v="216"/>
    <x v="50"/>
    <x v="52"/>
    <x v="28"/>
    <x v="172"/>
    <x v="59"/>
    <x v="7"/>
    <m/>
    <n v="0"/>
    <n v="0"/>
    <n v="0"/>
  </r>
  <r>
    <x v="3"/>
    <x v="8"/>
    <x v="7"/>
    <x v="21"/>
    <x v="21"/>
    <x v="1"/>
    <x v="1"/>
    <x v="217"/>
    <x v="51"/>
    <x v="53"/>
    <x v="28"/>
    <x v="173"/>
    <x v="25"/>
    <x v="7"/>
    <n v="35"/>
    <n v="70"/>
    <n v="35"/>
    <n v="70"/>
  </r>
  <r>
    <x v="3"/>
    <x v="8"/>
    <x v="7"/>
    <x v="21"/>
    <x v="21"/>
    <x v="1"/>
    <x v="1"/>
    <x v="218"/>
    <x v="50"/>
    <x v="52"/>
    <x v="36"/>
    <x v="174"/>
    <x v="13"/>
    <x v="7"/>
    <m/>
    <n v="0"/>
    <n v="0"/>
    <n v="0"/>
  </r>
  <r>
    <x v="3"/>
    <x v="8"/>
    <x v="7"/>
    <x v="21"/>
    <x v="21"/>
    <x v="1"/>
    <x v="1"/>
    <x v="219"/>
    <x v="51"/>
    <x v="53"/>
    <x v="32"/>
    <x v="175"/>
    <x v="60"/>
    <x v="7"/>
    <m/>
    <n v="0"/>
    <n v="0"/>
    <n v="0"/>
  </r>
  <r>
    <x v="3"/>
    <x v="8"/>
    <x v="7"/>
    <x v="21"/>
    <x v="21"/>
    <x v="1"/>
    <x v="1"/>
    <x v="220"/>
    <x v="50"/>
    <x v="52"/>
    <x v="25"/>
    <x v="176"/>
    <x v="45"/>
    <x v="7"/>
    <n v="35"/>
    <n v="245"/>
    <n v="35"/>
    <n v="245"/>
  </r>
  <r>
    <x v="3"/>
    <x v="8"/>
    <x v="7"/>
    <x v="21"/>
    <x v="21"/>
    <x v="1"/>
    <x v="1"/>
    <x v="221"/>
    <x v="51"/>
    <x v="53"/>
    <x v="26"/>
    <x v="177"/>
    <x v="7"/>
    <x v="7"/>
    <m/>
    <n v="0"/>
    <n v="0"/>
    <n v="0"/>
  </r>
  <r>
    <x v="3"/>
    <x v="8"/>
    <x v="7"/>
    <x v="21"/>
    <x v="21"/>
    <x v="1"/>
    <x v="0"/>
    <x v="222"/>
    <x v="50"/>
    <x v="52"/>
    <x v="46"/>
    <x v="0"/>
    <x v="0"/>
    <x v="0"/>
    <m/>
    <m/>
    <m/>
    <m/>
  </r>
  <r>
    <x v="3"/>
    <x v="8"/>
    <x v="7"/>
    <x v="2"/>
    <x v="2"/>
    <x v="0"/>
    <x v="2"/>
    <x v="223"/>
    <x v="51"/>
    <x v="53"/>
    <x v="47"/>
    <x v="0"/>
    <x v="0"/>
    <x v="0"/>
    <s v="J.D"/>
    <n v="112527"/>
    <m/>
    <m/>
  </r>
  <r>
    <x v="3"/>
    <x v="9"/>
    <x v="8"/>
    <x v="22"/>
    <x v="22"/>
    <x v="1"/>
    <x v="0"/>
    <x v="224"/>
    <x v="50"/>
    <x v="52"/>
    <x v="23"/>
    <x v="0"/>
    <x v="61"/>
    <x v="0"/>
    <m/>
    <m/>
    <m/>
    <m/>
  </r>
  <r>
    <x v="3"/>
    <x v="9"/>
    <x v="8"/>
    <x v="22"/>
    <x v="22"/>
    <x v="1"/>
    <x v="0"/>
    <x v="225"/>
    <x v="51"/>
    <x v="53"/>
    <x v="23"/>
    <x v="0"/>
    <x v="62"/>
    <x v="0"/>
    <m/>
    <m/>
    <m/>
    <m/>
  </r>
  <r>
    <x v="3"/>
    <x v="9"/>
    <x v="8"/>
    <x v="22"/>
    <x v="22"/>
    <x v="1"/>
    <x v="0"/>
    <x v="226"/>
    <x v="50"/>
    <x v="52"/>
    <x v="24"/>
    <x v="178"/>
    <x v="3"/>
    <x v="1"/>
    <s v="Rate"/>
    <s v="Amount"/>
    <m/>
    <m/>
  </r>
  <r>
    <x v="3"/>
    <x v="9"/>
    <x v="8"/>
    <x v="22"/>
    <x v="22"/>
    <x v="1"/>
    <x v="0"/>
    <x v="227"/>
    <x v="51"/>
    <x v="53"/>
    <x v="23"/>
    <x v="0"/>
    <x v="0"/>
    <x v="0"/>
    <m/>
    <s v="J.D"/>
    <m/>
    <m/>
  </r>
  <r>
    <x v="3"/>
    <x v="9"/>
    <x v="8"/>
    <x v="22"/>
    <x v="22"/>
    <x v="1"/>
    <x v="0"/>
    <x v="228"/>
    <x v="52"/>
    <x v="54"/>
    <x v="23"/>
    <x v="179"/>
    <x v="0"/>
    <x v="0"/>
    <m/>
    <m/>
    <m/>
    <m/>
  </r>
  <r>
    <x v="3"/>
    <x v="9"/>
    <x v="8"/>
    <x v="22"/>
    <x v="22"/>
    <x v="1"/>
    <x v="0"/>
    <x v="229"/>
    <x v="53"/>
    <x v="55"/>
    <x v="23"/>
    <x v="180"/>
    <x v="0"/>
    <x v="0"/>
    <m/>
    <m/>
    <m/>
    <m/>
  </r>
  <r>
    <x v="3"/>
    <x v="9"/>
    <x v="8"/>
    <x v="22"/>
    <x v="22"/>
    <x v="1"/>
    <x v="1"/>
    <x v="230"/>
    <x v="52"/>
    <x v="54"/>
    <x v="25"/>
    <x v="181"/>
    <x v="13"/>
    <x v="4"/>
    <n v="0"/>
    <n v="0"/>
    <n v="0"/>
    <n v="0"/>
  </r>
  <r>
    <x v="3"/>
    <x v="9"/>
    <x v="8"/>
    <x v="22"/>
    <x v="22"/>
    <x v="1"/>
    <x v="1"/>
    <x v="231"/>
    <x v="53"/>
    <x v="55"/>
    <x v="26"/>
    <x v="182"/>
    <x v="4"/>
    <x v="4"/>
    <n v="0"/>
    <n v="0"/>
    <n v="0"/>
    <n v="0"/>
  </r>
  <r>
    <x v="3"/>
    <x v="9"/>
    <x v="8"/>
    <x v="22"/>
    <x v="22"/>
    <x v="1"/>
    <x v="1"/>
    <x v="232"/>
    <x v="52"/>
    <x v="54"/>
    <x v="27"/>
    <x v="183"/>
    <x v="4"/>
    <x v="4"/>
    <n v="0"/>
    <n v="0"/>
    <n v="0"/>
    <n v="0"/>
  </r>
  <r>
    <x v="3"/>
    <x v="9"/>
    <x v="8"/>
    <x v="22"/>
    <x v="22"/>
    <x v="1"/>
    <x v="1"/>
    <x v="233"/>
    <x v="53"/>
    <x v="55"/>
    <x v="28"/>
    <x v="184"/>
    <x v="4"/>
    <x v="4"/>
    <n v="0"/>
    <n v="0"/>
    <n v="0"/>
    <n v="0"/>
  </r>
  <r>
    <x v="3"/>
    <x v="9"/>
    <x v="8"/>
    <x v="22"/>
    <x v="22"/>
    <x v="1"/>
    <x v="1"/>
    <x v="234"/>
    <x v="52"/>
    <x v="54"/>
    <x v="31"/>
    <x v="185"/>
    <x v="25"/>
    <x v="4"/>
    <n v="0"/>
    <n v="0"/>
    <n v="0"/>
    <n v="0"/>
  </r>
  <r>
    <x v="3"/>
    <x v="9"/>
    <x v="8"/>
    <x v="22"/>
    <x v="22"/>
    <x v="1"/>
    <x v="1"/>
    <x v="235"/>
    <x v="53"/>
    <x v="55"/>
    <x v="36"/>
    <x v="186"/>
    <x v="4"/>
    <x v="4"/>
    <n v="0"/>
    <n v="0"/>
    <n v="0"/>
    <n v="0"/>
  </r>
  <r>
    <x v="3"/>
    <x v="9"/>
    <x v="8"/>
    <x v="22"/>
    <x v="22"/>
    <x v="1"/>
    <x v="1"/>
    <x v="236"/>
    <x v="52"/>
    <x v="54"/>
    <x v="32"/>
    <x v="187"/>
    <x v="4"/>
    <x v="4"/>
    <n v="0"/>
    <n v="0"/>
    <n v="0"/>
    <n v="0"/>
  </r>
  <r>
    <x v="3"/>
    <x v="9"/>
    <x v="8"/>
    <x v="22"/>
    <x v="22"/>
    <x v="1"/>
    <x v="1"/>
    <x v="237"/>
    <x v="53"/>
    <x v="55"/>
    <x v="33"/>
    <x v="188"/>
    <x v="15"/>
    <x v="4"/>
    <n v="0"/>
    <n v="0"/>
    <n v="0"/>
    <n v="0"/>
  </r>
  <r>
    <x v="3"/>
    <x v="9"/>
    <x v="8"/>
    <x v="22"/>
    <x v="22"/>
    <x v="1"/>
    <x v="1"/>
    <x v="238"/>
    <x v="52"/>
    <x v="54"/>
    <x v="25"/>
    <x v="189"/>
    <x v="4"/>
    <x v="4"/>
    <n v="332"/>
    <n v="332"/>
    <n v="332"/>
    <n v="332"/>
  </r>
  <r>
    <x v="3"/>
    <x v="9"/>
    <x v="8"/>
    <x v="22"/>
    <x v="22"/>
    <x v="1"/>
    <x v="1"/>
    <x v="239"/>
    <x v="53"/>
    <x v="55"/>
    <x v="37"/>
    <x v="190"/>
    <x v="4"/>
    <x v="4"/>
    <n v="0"/>
    <n v="0"/>
    <n v="0"/>
    <n v="0"/>
  </r>
  <r>
    <x v="3"/>
    <x v="9"/>
    <x v="8"/>
    <x v="22"/>
    <x v="22"/>
    <x v="1"/>
    <x v="0"/>
    <x v="240"/>
    <x v="54"/>
    <x v="56"/>
    <x v="23"/>
    <x v="191"/>
    <x v="0"/>
    <x v="0"/>
    <n v="0"/>
    <m/>
    <m/>
    <m/>
  </r>
  <r>
    <x v="3"/>
    <x v="9"/>
    <x v="8"/>
    <x v="22"/>
    <x v="22"/>
    <x v="1"/>
    <x v="1"/>
    <x v="241"/>
    <x v="53"/>
    <x v="55"/>
    <x v="25"/>
    <x v="192"/>
    <x v="4"/>
    <x v="4"/>
    <n v="488"/>
    <n v="488"/>
    <n v="488"/>
    <n v="488"/>
  </r>
  <r>
    <x v="3"/>
    <x v="9"/>
    <x v="8"/>
    <x v="22"/>
    <x v="22"/>
    <x v="1"/>
    <x v="1"/>
    <x v="242"/>
    <x v="54"/>
    <x v="56"/>
    <x v="26"/>
    <x v="193"/>
    <x v="4"/>
    <x v="4"/>
    <n v="0"/>
    <n v="0"/>
    <n v="0"/>
    <n v="0"/>
  </r>
  <r>
    <x v="3"/>
    <x v="9"/>
    <x v="8"/>
    <x v="22"/>
    <x v="22"/>
    <x v="1"/>
    <x v="1"/>
    <x v="243"/>
    <x v="53"/>
    <x v="55"/>
    <x v="27"/>
    <x v="194"/>
    <x v="25"/>
    <x v="4"/>
    <n v="0"/>
    <n v="0"/>
    <n v="0"/>
    <n v="0"/>
  </r>
  <r>
    <x v="3"/>
    <x v="9"/>
    <x v="8"/>
    <x v="22"/>
    <x v="22"/>
    <x v="1"/>
    <x v="1"/>
    <x v="244"/>
    <x v="54"/>
    <x v="56"/>
    <x v="28"/>
    <x v="195"/>
    <x v="4"/>
    <x v="4"/>
    <n v="0"/>
    <n v="0"/>
    <n v="0"/>
    <n v="0"/>
  </r>
  <r>
    <x v="3"/>
    <x v="9"/>
    <x v="8"/>
    <x v="22"/>
    <x v="22"/>
    <x v="1"/>
    <x v="1"/>
    <x v="245"/>
    <x v="53"/>
    <x v="55"/>
    <x v="26"/>
    <x v="196"/>
    <x v="13"/>
    <x v="4"/>
    <n v="375"/>
    <n v="1125"/>
    <n v="375"/>
    <n v="1125"/>
  </r>
  <r>
    <x v="3"/>
    <x v="9"/>
    <x v="8"/>
    <x v="22"/>
    <x v="22"/>
    <x v="1"/>
    <x v="1"/>
    <x v="246"/>
    <x v="54"/>
    <x v="56"/>
    <x v="36"/>
    <x v="197"/>
    <x v="4"/>
    <x v="4"/>
    <n v="0"/>
    <n v="0"/>
    <n v="0"/>
    <n v="0"/>
  </r>
  <r>
    <x v="3"/>
    <x v="9"/>
    <x v="8"/>
    <x v="22"/>
    <x v="22"/>
    <x v="1"/>
    <x v="1"/>
    <x v="247"/>
    <x v="53"/>
    <x v="55"/>
    <x v="27"/>
    <x v="198"/>
    <x v="4"/>
    <x v="4"/>
    <n v="938"/>
    <n v="938"/>
    <n v="938"/>
    <n v="938"/>
  </r>
  <r>
    <x v="3"/>
    <x v="9"/>
    <x v="8"/>
    <x v="22"/>
    <x v="22"/>
    <x v="1"/>
    <x v="0"/>
    <x v="248"/>
    <x v="55"/>
    <x v="57"/>
    <x v="23"/>
    <x v="199"/>
    <x v="0"/>
    <x v="0"/>
    <n v="0"/>
    <m/>
    <m/>
    <m/>
  </r>
  <r>
    <x v="3"/>
    <x v="9"/>
    <x v="8"/>
    <x v="22"/>
    <x v="22"/>
    <x v="1"/>
    <x v="1"/>
    <x v="249"/>
    <x v="53"/>
    <x v="55"/>
    <x v="25"/>
    <x v="200"/>
    <x v="25"/>
    <x v="4"/>
    <n v="800"/>
    <n v="1600"/>
    <n v="800"/>
    <n v="1600"/>
  </r>
  <r>
    <x v="3"/>
    <x v="9"/>
    <x v="8"/>
    <x v="22"/>
    <x v="22"/>
    <x v="1"/>
    <x v="1"/>
    <x v="250"/>
    <x v="55"/>
    <x v="57"/>
    <x v="26"/>
    <x v="201"/>
    <x v="4"/>
    <x v="4"/>
    <n v="0"/>
    <n v="0"/>
    <n v="0"/>
    <n v="0"/>
  </r>
  <r>
    <x v="3"/>
    <x v="9"/>
    <x v="8"/>
    <x v="22"/>
    <x v="22"/>
    <x v="1"/>
    <x v="1"/>
    <x v="251"/>
    <x v="53"/>
    <x v="55"/>
    <x v="27"/>
    <x v="202"/>
    <x v="4"/>
    <x v="4"/>
    <n v="0"/>
    <n v="0"/>
    <n v="0"/>
    <n v="0"/>
  </r>
  <r>
    <x v="3"/>
    <x v="9"/>
    <x v="8"/>
    <x v="22"/>
    <x v="22"/>
    <x v="1"/>
    <x v="0"/>
    <x v="252"/>
    <x v="56"/>
    <x v="58"/>
    <x v="23"/>
    <x v="203"/>
    <x v="0"/>
    <x v="0"/>
    <n v="0"/>
    <m/>
    <m/>
    <m/>
  </r>
  <r>
    <x v="3"/>
    <x v="9"/>
    <x v="8"/>
    <x v="22"/>
    <x v="22"/>
    <x v="1"/>
    <x v="1"/>
    <x v="253"/>
    <x v="53"/>
    <x v="55"/>
    <x v="28"/>
    <x v="204"/>
    <x v="4"/>
    <x v="4"/>
    <n v="0"/>
    <n v="0"/>
    <n v="0"/>
    <n v="0"/>
  </r>
  <r>
    <x v="3"/>
    <x v="9"/>
    <x v="8"/>
    <x v="22"/>
    <x v="22"/>
    <x v="1"/>
    <x v="1"/>
    <x v="254"/>
    <x v="56"/>
    <x v="58"/>
    <x v="31"/>
    <x v="205"/>
    <x v="25"/>
    <x v="4"/>
    <n v="0"/>
    <n v="0"/>
    <n v="0"/>
    <n v="0"/>
  </r>
  <r>
    <x v="3"/>
    <x v="9"/>
    <x v="8"/>
    <x v="22"/>
    <x v="22"/>
    <x v="1"/>
    <x v="1"/>
    <x v="255"/>
    <x v="53"/>
    <x v="55"/>
    <x v="36"/>
    <x v="206"/>
    <x v="25"/>
    <x v="4"/>
    <n v="0"/>
    <n v="0"/>
    <n v="0"/>
    <n v="0"/>
  </r>
  <r>
    <x v="3"/>
    <x v="9"/>
    <x v="8"/>
    <x v="22"/>
    <x v="22"/>
    <x v="1"/>
    <x v="1"/>
    <x v="256"/>
    <x v="56"/>
    <x v="58"/>
    <x v="32"/>
    <x v="207"/>
    <x v="4"/>
    <x v="4"/>
    <n v="0"/>
    <n v="0"/>
    <n v="0"/>
    <n v="0"/>
  </r>
  <r>
    <x v="3"/>
    <x v="9"/>
    <x v="8"/>
    <x v="22"/>
    <x v="22"/>
    <x v="1"/>
    <x v="0"/>
    <x v="257"/>
    <x v="57"/>
    <x v="59"/>
    <x v="23"/>
    <x v="208"/>
    <x v="0"/>
    <x v="0"/>
    <n v="0"/>
    <m/>
    <m/>
    <m/>
  </r>
  <r>
    <x v="3"/>
    <x v="9"/>
    <x v="8"/>
    <x v="22"/>
    <x v="22"/>
    <x v="1"/>
    <x v="1"/>
    <x v="258"/>
    <x v="56"/>
    <x v="58"/>
    <x v="26"/>
    <x v="209"/>
    <x v="63"/>
    <x v="7"/>
    <n v="22"/>
    <n v="6600"/>
    <n v="22"/>
    <n v="6600"/>
  </r>
  <r>
    <x v="3"/>
    <x v="9"/>
    <x v="8"/>
    <x v="22"/>
    <x v="22"/>
    <x v="1"/>
    <x v="1"/>
    <x v="259"/>
    <x v="57"/>
    <x v="59"/>
    <x v="34"/>
    <x v="210"/>
    <x v="45"/>
    <x v="7"/>
    <n v="0"/>
    <m/>
    <n v="0"/>
    <n v="0"/>
  </r>
  <r>
    <x v="3"/>
    <x v="9"/>
    <x v="8"/>
    <x v="22"/>
    <x v="22"/>
    <x v="1"/>
    <x v="0"/>
    <x v="260"/>
    <x v="58"/>
    <x v="60"/>
    <x v="23"/>
    <x v="211"/>
    <x v="0"/>
    <x v="0"/>
    <n v="0"/>
    <m/>
    <m/>
    <m/>
  </r>
  <r>
    <x v="3"/>
    <x v="9"/>
    <x v="8"/>
    <x v="22"/>
    <x v="22"/>
    <x v="1"/>
    <x v="1"/>
    <x v="261"/>
    <x v="57"/>
    <x v="59"/>
    <x v="25"/>
    <x v="212"/>
    <x v="64"/>
    <x v="7"/>
    <n v="0"/>
    <m/>
    <n v="0"/>
    <n v="0"/>
  </r>
  <r>
    <x v="3"/>
    <x v="9"/>
    <x v="8"/>
    <x v="22"/>
    <x v="22"/>
    <x v="1"/>
    <x v="1"/>
    <x v="262"/>
    <x v="58"/>
    <x v="60"/>
    <x v="26"/>
    <x v="213"/>
    <x v="65"/>
    <x v="7"/>
    <n v="0"/>
    <n v="0"/>
    <n v="0"/>
    <n v="0"/>
  </r>
  <r>
    <x v="3"/>
    <x v="9"/>
    <x v="8"/>
    <x v="22"/>
    <x v="22"/>
    <x v="1"/>
    <x v="1"/>
    <x v="263"/>
    <x v="57"/>
    <x v="59"/>
    <x v="27"/>
    <x v="214"/>
    <x v="66"/>
    <x v="7"/>
    <n v="0"/>
    <m/>
    <n v="0"/>
    <n v="0"/>
  </r>
  <r>
    <x v="3"/>
    <x v="9"/>
    <x v="8"/>
    <x v="22"/>
    <x v="22"/>
    <x v="1"/>
    <x v="1"/>
    <x v="264"/>
    <x v="58"/>
    <x v="60"/>
    <x v="25"/>
    <x v="215"/>
    <x v="15"/>
    <x v="7"/>
    <n v="29"/>
    <n v="145"/>
    <n v="29"/>
    <n v="145"/>
  </r>
  <r>
    <x v="3"/>
    <x v="9"/>
    <x v="8"/>
    <x v="23"/>
    <x v="23"/>
    <x v="1"/>
    <x v="0"/>
    <x v="265"/>
    <x v="59"/>
    <x v="61"/>
    <x v="23"/>
    <x v="216"/>
    <x v="0"/>
    <x v="0"/>
    <n v="0"/>
    <m/>
    <m/>
    <m/>
  </r>
  <r>
    <x v="3"/>
    <x v="9"/>
    <x v="8"/>
    <x v="23"/>
    <x v="23"/>
    <x v="1"/>
    <x v="0"/>
    <x v="266"/>
    <x v="60"/>
    <x v="62"/>
    <x v="23"/>
    <x v="217"/>
    <x v="0"/>
    <x v="0"/>
    <n v="0"/>
    <m/>
    <m/>
    <m/>
  </r>
  <r>
    <x v="3"/>
    <x v="9"/>
    <x v="8"/>
    <x v="23"/>
    <x v="23"/>
    <x v="1"/>
    <x v="1"/>
    <x v="267"/>
    <x v="59"/>
    <x v="61"/>
    <x v="31"/>
    <x v="218"/>
    <x v="10"/>
    <x v="4"/>
    <n v="0"/>
    <m/>
    <n v="0"/>
    <n v="0"/>
  </r>
  <r>
    <x v="3"/>
    <x v="9"/>
    <x v="8"/>
    <x v="23"/>
    <x v="23"/>
    <x v="1"/>
    <x v="0"/>
    <x v="268"/>
    <x v="61"/>
    <x v="63"/>
    <x v="23"/>
    <x v="219"/>
    <x v="0"/>
    <x v="0"/>
    <n v="0"/>
    <m/>
    <m/>
    <m/>
  </r>
  <r>
    <x v="3"/>
    <x v="9"/>
    <x v="8"/>
    <x v="23"/>
    <x v="23"/>
    <x v="1"/>
    <x v="1"/>
    <x v="269"/>
    <x v="59"/>
    <x v="61"/>
    <x v="25"/>
    <x v="220"/>
    <x v="13"/>
    <x v="4"/>
    <n v="261"/>
    <n v="783"/>
    <n v="261"/>
    <n v="783"/>
  </r>
  <r>
    <x v="3"/>
    <x v="9"/>
    <x v="8"/>
    <x v="23"/>
    <x v="23"/>
    <x v="1"/>
    <x v="1"/>
    <x v="270"/>
    <x v="61"/>
    <x v="63"/>
    <x v="26"/>
    <x v="221"/>
    <x v="25"/>
    <x v="4"/>
    <n v="0"/>
    <m/>
    <n v="0"/>
    <n v="0"/>
  </r>
  <r>
    <x v="3"/>
    <x v="9"/>
    <x v="8"/>
    <x v="23"/>
    <x v="23"/>
    <x v="1"/>
    <x v="1"/>
    <x v="271"/>
    <x v="59"/>
    <x v="61"/>
    <x v="27"/>
    <x v="222"/>
    <x v="4"/>
    <x v="4"/>
    <n v="0"/>
    <m/>
    <n v="0"/>
    <n v="0"/>
  </r>
  <r>
    <x v="3"/>
    <x v="9"/>
    <x v="8"/>
    <x v="23"/>
    <x v="23"/>
    <x v="1"/>
    <x v="1"/>
    <x v="272"/>
    <x v="61"/>
    <x v="63"/>
    <x v="26"/>
    <x v="223"/>
    <x v="4"/>
    <x v="4"/>
    <n v="327"/>
    <n v="327"/>
    <n v="327"/>
    <n v="327"/>
  </r>
  <r>
    <x v="3"/>
    <x v="9"/>
    <x v="8"/>
    <x v="23"/>
    <x v="23"/>
    <x v="1"/>
    <x v="1"/>
    <x v="273"/>
    <x v="59"/>
    <x v="61"/>
    <x v="31"/>
    <x v="224"/>
    <x v="15"/>
    <x v="4"/>
    <n v="0"/>
    <m/>
    <n v="0"/>
    <n v="0"/>
  </r>
  <r>
    <x v="3"/>
    <x v="9"/>
    <x v="8"/>
    <x v="23"/>
    <x v="23"/>
    <x v="1"/>
    <x v="1"/>
    <x v="274"/>
    <x v="61"/>
    <x v="63"/>
    <x v="27"/>
    <x v="225"/>
    <x v="67"/>
    <x v="4"/>
    <n v="276"/>
    <n v="2484"/>
    <n v="276"/>
    <n v="2484"/>
  </r>
  <r>
    <x v="3"/>
    <x v="9"/>
    <x v="8"/>
    <x v="23"/>
    <x v="23"/>
    <x v="1"/>
    <x v="1"/>
    <x v="275"/>
    <x v="59"/>
    <x v="61"/>
    <x v="28"/>
    <x v="226"/>
    <x v="19"/>
    <x v="4"/>
    <n v="283"/>
    <n v="1698"/>
    <n v="283"/>
    <n v="1698"/>
  </r>
  <r>
    <x v="3"/>
    <x v="9"/>
    <x v="8"/>
    <x v="23"/>
    <x v="23"/>
    <x v="1"/>
    <x v="1"/>
    <x v="276"/>
    <x v="61"/>
    <x v="63"/>
    <x v="33"/>
    <x v="227"/>
    <x v="4"/>
    <x v="4"/>
    <n v="0"/>
    <m/>
    <n v="0"/>
    <n v="0"/>
  </r>
  <r>
    <x v="3"/>
    <x v="9"/>
    <x v="8"/>
    <x v="23"/>
    <x v="23"/>
    <x v="1"/>
    <x v="1"/>
    <x v="277"/>
    <x v="59"/>
    <x v="61"/>
    <x v="31"/>
    <x v="228"/>
    <x v="4"/>
    <x v="4"/>
    <n v="276"/>
    <n v="276"/>
    <n v="276"/>
    <n v="276"/>
  </r>
  <r>
    <x v="3"/>
    <x v="9"/>
    <x v="8"/>
    <x v="23"/>
    <x v="23"/>
    <x v="1"/>
    <x v="0"/>
    <x v="278"/>
    <x v="62"/>
    <x v="64"/>
    <x v="23"/>
    <x v="229"/>
    <x v="0"/>
    <x v="0"/>
    <n v="0"/>
    <m/>
    <m/>
    <m/>
  </r>
  <r>
    <x v="3"/>
    <x v="9"/>
    <x v="8"/>
    <x v="23"/>
    <x v="23"/>
    <x v="1"/>
    <x v="1"/>
    <x v="279"/>
    <x v="59"/>
    <x v="61"/>
    <x v="25"/>
    <x v="230"/>
    <x v="4"/>
    <x v="4"/>
    <n v="0"/>
    <m/>
    <n v="0"/>
    <n v="0"/>
  </r>
  <r>
    <x v="3"/>
    <x v="9"/>
    <x v="8"/>
    <x v="23"/>
    <x v="23"/>
    <x v="1"/>
    <x v="0"/>
    <x v="280"/>
    <x v="63"/>
    <x v="65"/>
    <x v="23"/>
    <x v="231"/>
    <x v="0"/>
    <x v="0"/>
    <n v="0"/>
    <m/>
    <m/>
    <m/>
  </r>
  <r>
    <x v="3"/>
    <x v="9"/>
    <x v="8"/>
    <x v="23"/>
    <x v="23"/>
    <x v="1"/>
    <x v="1"/>
    <x v="281"/>
    <x v="59"/>
    <x v="61"/>
    <x v="26"/>
    <x v="232"/>
    <x v="4"/>
    <x v="4"/>
    <m/>
    <n v="0"/>
    <n v="0"/>
    <n v="0"/>
  </r>
  <r>
    <x v="3"/>
    <x v="9"/>
    <x v="8"/>
    <x v="23"/>
    <x v="23"/>
    <x v="1"/>
    <x v="1"/>
    <x v="282"/>
    <x v="63"/>
    <x v="65"/>
    <x v="27"/>
    <x v="233"/>
    <x v="25"/>
    <x v="4"/>
    <m/>
    <n v="0"/>
    <n v="0"/>
    <n v="0"/>
  </r>
  <r>
    <x v="3"/>
    <x v="9"/>
    <x v="8"/>
    <x v="23"/>
    <x v="23"/>
    <x v="1"/>
    <x v="1"/>
    <x v="283"/>
    <x v="59"/>
    <x v="61"/>
    <x v="28"/>
    <x v="230"/>
    <x v="4"/>
    <x v="4"/>
    <m/>
    <n v="0"/>
    <n v="0"/>
    <n v="0"/>
  </r>
  <r>
    <x v="3"/>
    <x v="9"/>
    <x v="8"/>
    <x v="23"/>
    <x v="23"/>
    <x v="1"/>
    <x v="1"/>
    <x v="284"/>
    <x v="63"/>
    <x v="65"/>
    <x v="25"/>
    <x v="234"/>
    <x v="4"/>
    <x v="4"/>
    <n v="508"/>
    <n v="508"/>
    <n v="508"/>
    <n v="508"/>
  </r>
  <r>
    <x v="3"/>
    <x v="9"/>
    <x v="8"/>
    <x v="23"/>
    <x v="23"/>
    <x v="1"/>
    <x v="1"/>
    <x v="285"/>
    <x v="59"/>
    <x v="61"/>
    <x v="26"/>
    <x v="235"/>
    <x v="25"/>
    <x v="4"/>
    <n v="399"/>
    <n v="798"/>
    <n v="399"/>
    <n v="798"/>
  </r>
  <r>
    <x v="3"/>
    <x v="9"/>
    <x v="8"/>
    <x v="23"/>
    <x v="23"/>
    <x v="1"/>
    <x v="1"/>
    <x v="286"/>
    <x v="63"/>
    <x v="65"/>
    <x v="25"/>
    <x v="236"/>
    <x v="15"/>
    <x v="4"/>
    <n v="0"/>
    <m/>
    <n v="0"/>
    <n v="0"/>
  </r>
  <r>
    <x v="3"/>
    <x v="9"/>
    <x v="8"/>
    <x v="23"/>
    <x v="23"/>
    <x v="1"/>
    <x v="1"/>
    <x v="287"/>
    <x v="59"/>
    <x v="61"/>
    <x v="26"/>
    <x v="237"/>
    <x v="25"/>
    <x v="4"/>
    <n v="0"/>
    <m/>
    <n v="0"/>
    <n v="0"/>
  </r>
  <r>
    <x v="3"/>
    <x v="9"/>
    <x v="8"/>
    <x v="23"/>
    <x v="23"/>
    <x v="1"/>
    <x v="1"/>
    <x v="288"/>
    <x v="63"/>
    <x v="65"/>
    <x v="25"/>
    <x v="238"/>
    <x v="19"/>
    <x v="4"/>
    <n v="406"/>
    <n v="2436"/>
    <n v="406"/>
    <n v="2436"/>
  </r>
  <r>
    <x v="3"/>
    <x v="9"/>
    <x v="8"/>
    <x v="23"/>
    <x v="23"/>
    <x v="1"/>
    <x v="1"/>
    <x v="289"/>
    <x v="59"/>
    <x v="61"/>
    <x v="26"/>
    <x v="239"/>
    <x v="25"/>
    <x v="4"/>
    <n v="1537"/>
    <n v="3074"/>
    <n v="1537"/>
    <n v="3074"/>
  </r>
  <r>
    <x v="3"/>
    <x v="9"/>
    <x v="8"/>
    <x v="23"/>
    <x v="23"/>
    <x v="1"/>
    <x v="0"/>
    <x v="290"/>
    <x v="64"/>
    <x v="66"/>
    <x v="23"/>
    <x v="240"/>
    <x v="0"/>
    <x v="0"/>
    <n v="0"/>
    <m/>
    <m/>
    <m/>
  </r>
  <r>
    <x v="3"/>
    <x v="9"/>
    <x v="8"/>
    <x v="23"/>
    <x v="23"/>
    <x v="1"/>
    <x v="1"/>
    <x v="291"/>
    <x v="59"/>
    <x v="61"/>
    <x v="27"/>
    <x v="241"/>
    <x v="14"/>
    <x v="7"/>
    <n v="66"/>
    <n v="660"/>
    <n v="66"/>
    <n v="660"/>
  </r>
  <r>
    <x v="3"/>
    <x v="9"/>
    <x v="8"/>
    <x v="23"/>
    <x v="23"/>
    <x v="1"/>
    <x v="0"/>
    <x v="292"/>
    <x v="65"/>
    <x v="67"/>
    <x v="23"/>
    <x v="242"/>
    <x v="0"/>
    <x v="0"/>
    <n v="0"/>
    <m/>
    <m/>
    <m/>
  </r>
  <r>
    <x v="3"/>
    <x v="9"/>
    <x v="8"/>
    <x v="23"/>
    <x v="23"/>
    <x v="1"/>
    <x v="1"/>
    <x v="293"/>
    <x v="59"/>
    <x v="61"/>
    <x v="36"/>
    <x v="243"/>
    <x v="19"/>
    <x v="7"/>
    <m/>
    <n v="0"/>
    <n v="0"/>
    <n v="0"/>
  </r>
  <r>
    <x v="3"/>
    <x v="9"/>
    <x v="8"/>
    <x v="23"/>
    <x v="23"/>
    <x v="1"/>
    <x v="0"/>
    <x v="294"/>
    <x v="66"/>
    <x v="68"/>
    <x v="23"/>
    <x v="244"/>
    <x v="0"/>
    <x v="0"/>
    <n v="0"/>
    <m/>
    <m/>
    <m/>
  </r>
  <r>
    <x v="3"/>
    <x v="9"/>
    <x v="8"/>
    <x v="23"/>
    <x v="23"/>
    <x v="1"/>
    <x v="1"/>
    <x v="295"/>
    <x v="59"/>
    <x v="61"/>
    <x v="28"/>
    <x v="245"/>
    <x v="68"/>
    <x v="7"/>
    <n v="15"/>
    <n v="720"/>
    <n v="15"/>
    <n v="720"/>
  </r>
  <r>
    <x v="3"/>
    <x v="9"/>
    <x v="8"/>
    <x v="24"/>
    <x v="24"/>
    <x v="1"/>
    <x v="0"/>
    <x v="296"/>
    <x v="67"/>
    <x v="69"/>
    <x v="23"/>
    <x v="246"/>
    <x v="0"/>
    <x v="0"/>
    <n v="0"/>
    <m/>
    <m/>
    <m/>
  </r>
  <r>
    <x v="3"/>
    <x v="9"/>
    <x v="8"/>
    <x v="24"/>
    <x v="24"/>
    <x v="1"/>
    <x v="0"/>
    <x v="297"/>
    <x v="68"/>
    <x v="70"/>
    <x v="23"/>
    <x v="247"/>
    <x v="0"/>
    <x v="0"/>
    <n v="0"/>
    <m/>
    <m/>
    <m/>
  </r>
  <r>
    <x v="3"/>
    <x v="9"/>
    <x v="8"/>
    <x v="24"/>
    <x v="24"/>
    <x v="1"/>
    <x v="1"/>
    <x v="298"/>
    <x v="67"/>
    <x v="69"/>
    <x v="25"/>
    <x v="248"/>
    <x v="25"/>
    <x v="4"/>
    <n v="357"/>
    <n v="714"/>
    <n v="357"/>
    <n v="714"/>
  </r>
  <r>
    <x v="3"/>
    <x v="9"/>
    <x v="8"/>
    <x v="24"/>
    <x v="24"/>
    <x v="1"/>
    <x v="0"/>
    <x v="299"/>
    <x v="69"/>
    <x v="71"/>
    <x v="23"/>
    <x v="249"/>
    <x v="0"/>
    <x v="0"/>
    <n v="0"/>
    <m/>
    <m/>
    <m/>
  </r>
  <r>
    <x v="3"/>
    <x v="9"/>
    <x v="8"/>
    <x v="24"/>
    <x v="24"/>
    <x v="1"/>
    <x v="1"/>
    <x v="300"/>
    <x v="67"/>
    <x v="69"/>
    <x v="26"/>
    <x v="250"/>
    <x v="4"/>
    <x v="4"/>
    <n v="305"/>
    <n v="305"/>
    <n v="305"/>
    <n v="305"/>
  </r>
  <r>
    <x v="3"/>
    <x v="9"/>
    <x v="8"/>
    <x v="24"/>
    <x v="24"/>
    <x v="1"/>
    <x v="0"/>
    <x v="301"/>
    <x v="70"/>
    <x v="72"/>
    <x v="23"/>
    <x v="251"/>
    <x v="0"/>
    <x v="0"/>
    <n v="0"/>
    <m/>
    <m/>
    <m/>
  </r>
  <r>
    <x v="3"/>
    <x v="9"/>
    <x v="8"/>
    <x v="24"/>
    <x v="24"/>
    <x v="1"/>
    <x v="1"/>
    <x v="302"/>
    <x v="67"/>
    <x v="69"/>
    <x v="27"/>
    <x v="252"/>
    <x v="25"/>
    <x v="4"/>
    <m/>
    <n v="0"/>
    <n v="0"/>
    <n v="0"/>
  </r>
  <r>
    <x v="3"/>
    <x v="9"/>
    <x v="8"/>
    <x v="24"/>
    <x v="24"/>
    <x v="1"/>
    <x v="1"/>
    <x v="303"/>
    <x v="70"/>
    <x v="72"/>
    <x v="27"/>
    <x v="253"/>
    <x v="4"/>
    <x v="4"/>
    <n v="675"/>
    <n v="675"/>
    <n v="675"/>
    <n v="675"/>
  </r>
  <r>
    <x v="3"/>
    <x v="9"/>
    <x v="8"/>
    <x v="25"/>
    <x v="25"/>
    <x v="1"/>
    <x v="0"/>
    <x v="304"/>
    <x v="71"/>
    <x v="73"/>
    <x v="23"/>
    <x v="254"/>
    <x v="0"/>
    <x v="0"/>
    <n v="0"/>
    <m/>
    <m/>
    <m/>
  </r>
  <r>
    <x v="3"/>
    <x v="9"/>
    <x v="8"/>
    <x v="25"/>
    <x v="25"/>
    <x v="1"/>
    <x v="0"/>
    <x v="305"/>
    <x v="72"/>
    <x v="74"/>
    <x v="23"/>
    <x v="255"/>
    <x v="0"/>
    <x v="0"/>
    <n v="0"/>
    <m/>
    <m/>
    <m/>
  </r>
  <r>
    <x v="3"/>
    <x v="9"/>
    <x v="8"/>
    <x v="25"/>
    <x v="25"/>
    <x v="1"/>
    <x v="1"/>
    <x v="306"/>
    <x v="71"/>
    <x v="73"/>
    <x v="25"/>
    <x v="256"/>
    <x v="19"/>
    <x v="4"/>
    <n v="2802"/>
    <n v="16812"/>
    <n v="2802"/>
    <n v="16812"/>
  </r>
  <r>
    <x v="3"/>
    <x v="9"/>
    <x v="8"/>
    <x v="25"/>
    <x v="25"/>
    <x v="1"/>
    <x v="1"/>
    <x v="307"/>
    <x v="72"/>
    <x v="74"/>
    <x v="26"/>
    <x v="257"/>
    <x v="4"/>
    <x v="4"/>
    <n v="3515"/>
    <n v="3515"/>
    <n v="3515"/>
    <n v="3515"/>
  </r>
  <r>
    <x v="3"/>
    <x v="9"/>
    <x v="8"/>
    <x v="25"/>
    <x v="25"/>
    <x v="1"/>
    <x v="1"/>
    <x v="308"/>
    <x v="71"/>
    <x v="73"/>
    <x v="27"/>
    <x v="258"/>
    <x v="4"/>
    <x v="4"/>
    <n v="3969"/>
    <n v="3969"/>
    <n v="3969"/>
    <n v="3969"/>
  </r>
  <r>
    <x v="3"/>
    <x v="9"/>
    <x v="8"/>
    <x v="26"/>
    <x v="26"/>
    <x v="1"/>
    <x v="0"/>
    <x v="309"/>
    <x v="73"/>
    <x v="75"/>
    <x v="23"/>
    <x v="259"/>
    <x v="0"/>
    <x v="0"/>
    <n v="0"/>
    <m/>
    <m/>
    <m/>
  </r>
  <r>
    <x v="3"/>
    <x v="9"/>
    <x v="8"/>
    <x v="26"/>
    <x v="26"/>
    <x v="1"/>
    <x v="0"/>
    <x v="310"/>
    <x v="74"/>
    <x v="76"/>
    <x v="23"/>
    <x v="260"/>
    <x v="0"/>
    <x v="0"/>
    <n v="0"/>
    <m/>
    <m/>
    <m/>
  </r>
  <r>
    <x v="3"/>
    <x v="9"/>
    <x v="8"/>
    <x v="26"/>
    <x v="26"/>
    <x v="1"/>
    <x v="1"/>
    <x v="311"/>
    <x v="73"/>
    <x v="75"/>
    <x v="28"/>
    <x v="261"/>
    <x v="4"/>
    <x v="4"/>
    <m/>
    <m/>
    <n v="0"/>
    <n v="0"/>
  </r>
  <r>
    <x v="3"/>
    <x v="9"/>
    <x v="8"/>
    <x v="26"/>
    <x v="26"/>
    <x v="1"/>
    <x v="1"/>
    <x v="312"/>
    <x v="74"/>
    <x v="76"/>
    <x v="31"/>
    <x v="262"/>
    <x v="4"/>
    <x v="4"/>
    <m/>
    <m/>
    <n v="0"/>
    <n v="0"/>
  </r>
  <r>
    <x v="3"/>
    <x v="9"/>
    <x v="8"/>
    <x v="26"/>
    <x v="26"/>
    <x v="1"/>
    <x v="1"/>
    <x v="313"/>
    <x v="73"/>
    <x v="75"/>
    <x v="36"/>
    <x v="263"/>
    <x v="4"/>
    <x v="4"/>
    <m/>
    <m/>
    <n v="0"/>
    <n v="0"/>
  </r>
  <r>
    <x v="3"/>
    <x v="9"/>
    <x v="8"/>
    <x v="26"/>
    <x v="26"/>
    <x v="1"/>
    <x v="1"/>
    <x v="314"/>
    <x v="74"/>
    <x v="76"/>
    <x v="32"/>
    <x v="264"/>
    <x v="4"/>
    <x v="4"/>
    <m/>
    <m/>
    <n v="0"/>
    <n v="0"/>
  </r>
  <r>
    <x v="3"/>
    <x v="9"/>
    <x v="8"/>
    <x v="27"/>
    <x v="27"/>
    <x v="1"/>
    <x v="0"/>
    <x v="315"/>
    <x v="75"/>
    <x v="77"/>
    <x v="23"/>
    <x v="265"/>
    <x v="0"/>
    <x v="0"/>
    <n v="0"/>
    <m/>
    <m/>
    <m/>
  </r>
  <r>
    <x v="3"/>
    <x v="9"/>
    <x v="8"/>
    <x v="27"/>
    <x v="27"/>
    <x v="1"/>
    <x v="0"/>
    <x v="316"/>
    <x v="76"/>
    <x v="78"/>
    <x v="23"/>
    <x v="266"/>
    <x v="0"/>
    <x v="0"/>
    <n v="0"/>
    <m/>
    <m/>
    <m/>
  </r>
  <r>
    <x v="3"/>
    <x v="9"/>
    <x v="8"/>
    <x v="27"/>
    <x v="27"/>
    <x v="1"/>
    <x v="1"/>
    <x v="317"/>
    <x v="75"/>
    <x v="77"/>
    <x v="25"/>
    <x v="267"/>
    <x v="25"/>
    <x v="4"/>
    <n v="979"/>
    <n v="1958"/>
    <n v="979"/>
    <n v="1958"/>
  </r>
  <r>
    <x v="3"/>
    <x v="9"/>
    <x v="8"/>
    <x v="27"/>
    <x v="27"/>
    <x v="1"/>
    <x v="1"/>
    <x v="318"/>
    <x v="76"/>
    <x v="78"/>
    <x v="26"/>
    <x v="268"/>
    <x v="13"/>
    <x v="4"/>
    <n v="0"/>
    <m/>
    <n v="0"/>
    <n v="0"/>
  </r>
  <r>
    <x v="3"/>
    <x v="9"/>
    <x v="8"/>
    <x v="27"/>
    <x v="27"/>
    <x v="1"/>
    <x v="1"/>
    <x v="319"/>
    <x v="75"/>
    <x v="77"/>
    <x v="27"/>
    <x v="269"/>
    <x v="25"/>
    <x v="4"/>
    <n v="0"/>
    <m/>
    <n v="0"/>
    <n v="0"/>
  </r>
  <r>
    <x v="3"/>
    <x v="9"/>
    <x v="8"/>
    <x v="27"/>
    <x v="27"/>
    <x v="1"/>
    <x v="1"/>
    <x v="320"/>
    <x v="76"/>
    <x v="78"/>
    <x v="28"/>
    <x v="270"/>
    <x v="4"/>
    <x v="4"/>
    <n v="0"/>
    <m/>
    <n v="0"/>
    <n v="0"/>
  </r>
  <r>
    <x v="3"/>
    <x v="9"/>
    <x v="8"/>
    <x v="27"/>
    <x v="27"/>
    <x v="1"/>
    <x v="1"/>
    <x v="321"/>
    <x v="75"/>
    <x v="77"/>
    <x v="26"/>
    <x v="271"/>
    <x v="25"/>
    <x v="4"/>
    <n v="1145"/>
    <n v="2290"/>
    <n v="1145"/>
    <n v="2290"/>
  </r>
  <r>
    <x v="3"/>
    <x v="9"/>
    <x v="8"/>
    <x v="27"/>
    <x v="27"/>
    <x v="1"/>
    <x v="1"/>
    <x v="322"/>
    <x v="76"/>
    <x v="78"/>
    <x v="36"/>
    <x v="272"/>
    <x v="25"/>
    <x v="4"/>
    <n v="0"/>
    <m/>
    <n v="0"/>
    <n v="0"/>
  </r>
  <r>
    <x v="3"/>
    <x v="9"/>
    <x v="8"/>
    <x v="27"/>
    <x v="27"/>
    <x v="1"/>
    <x v="1"/>
    <x v="323"/>
    <x v="75"/>
    <x v="77"/>
    <x v="32"/>
    <x v="273"/>
    <x v="25"/>
    <x v="4"/>
    <n v="0"/>
    <m/>
    <n v="0"/>
    <n v="0"/>
  </r>
  <r>
    <x v="3"/>
    <x v="9"/>
    <x v="8"/>
    <x v="27"/>
    <x v="27"/>
    <x v="1"/>
    <x v="1"/>
    <x v="324"/>
    <x v="76"/>
    <x v="78"/>
    <x v="33"/>
    <x v="274"/>
    <x v="19"/>
    <x v="4"/>
    <n v="0"/>
    <m/>
    <n v="0"/>
    <n v="0"/>
  </r>
  <r>
    <x v="3"/>
    <x v="9"/>
    <x v="8"/>
    <x v="27"/>
    <x v="27"/>
    <x v="1"/>
    <x v="1"/>
    <x v="325"/>
    <x v="75"/>
    <x v="77"/>
    <x v="34"/>
    <x v="275"/>
    <x v="25"/>
    <x v="4"/>
    <n v="0"/>
    <m/>
    <n v="0"/>
    <n v="0"/>
  </r>
  <r>
    <x v="3"/>
    <x v="9"/>
    <x v="8"/>
    <x v="27"/>
    <x v="27"/>
    <x v="1"/>
    <x v="1"/>
    <x v="326"/>
    <x v="76"/>
    <x v="78"/>
    <x v="37"/>
    <x v="276"/>
    <x v="4"/>
    <x v="4"/>
    <n v="0"/>
    <m/>
    <n v="0"/>
    <n v="0"/>
  </r>
  <r>
    <x v="3"/>
    <x v="9"/>
    <x v="8"/>
    <x v="27"/>
    <x v="27"/>
    <x v="1"/>
    <x v="1"/>
    <x v="327"/>
    <x v="75"/>
    <x v="77"/>
    <x v="48"/>
    <x v="277"/>
    <x v="10"/>
    <x v="4"/>
    <n v="0"/>
    <m/>
    <n v="0"/>
    <n v="0"/>
  </r>
  <r>
    <x v="3"/>
    <x v="9"/>
    <x v="8"/>
    <x v="27"/>
    <x v="27"/>
    <x v="1"/>
    <x v="1"/>
    <x v="328"/>
    <x v="76"/>
    <x v="78"/>
    <x v="49"/>
    <x v="278"/>
    <x v="25"/>
    <x v="4"/>
    <n v="0"/>
    <m/>
    <n v="0"/>
    <n v="0"/>
  </r>
  <r>
    <x v="3"/>
    <x v="9"/>
    <x v="8"/>
    <x v="27"/>
    <x v="27"/>
    <x v="1"/>
    <x v="1"/>
    <x v="329"/>
    <x v="75"/>
    <x v="77"/>
    <x v="27"/>
    <x v="279"/>
    <x v="13"/>
    <x v="4"/>
    <n v="852"/>
    <n v="2556"/>
    <n v="852"/>
    <n v="2556"/>
  </r>
  <r>
    <x v="3"/>
    <x v="9"/>
    <x v="8"/>
    <x v="27"/>
    <x v="27"/>
    <x v="1"/>
    <x v="1"/>
    <x v="330"/>
    <x v="76"/>
    <x v="78"/>
    <x v="50"/>
    <x v="280"/>
    <x v="4"/>
    <x v="4"/>
    <m/>
    <n v="0"/>
    <n v="0"/>
    <n v="0"/>
  </r>
  <r>
    <x v="3"/>
    <x v="9"/>
    <x v="8"/>
    <x v="27"/>
    <x v="27"/>
    <x v="1"/>
    <x v="1"/>
    <x v="331"/>
    <x v="75"/>
    <x v="77"/>
    <x v="28"/>
    <x v="281"/>
    <x v="4"/>
    <x v="4"/>
    <n v="1000"/>
    <n v="1000"/>
    <n v="1000"/>
    <n v="1000"/>
  </r>
  <r>
    <x v="3"/>
    <x v="9"/>
    <x v="8"/>
    <x v="27"/>
    <x v="27"/>
    <x v="1"/>
    <x v="1"/>
    <x v="332"/>
    <x v="76"/>
    <x v="78"/>
    <x v="25"/>
    <x v="282"/>
    <x v="25"/>
    <x v="4"/>
    <n v="0"/>
    <m/>
    <n v="0"/>
    <n v="0"/>
  </r>
  <r>
    <x v="3"/>
    <x v="9"/>
    <x v="8"/>
    <x v="27"/>
    <x v="27"/>
    <x v="1"/>
    <x v="1"/>
    <x v="333"/>
    <x v="75"/>
    <x v="77"/>
    <x v="25"/>
    <x v="283"/>
    <x v="4"/>
    <x v="4"/>
    <n v="4269"/>
    <n v="4269"/>
    <n v="4269"/>
    <n v="4269"/>
  </r>
  <r>
    <x v="3"/>
    <x v="9"/>
    <x v="8"/>
    <x v="27"/>
    <x v="27"/>
    <x v="1"/>
    <x v="1"/>
    <x v="334"/>
    <x v="76"/>
    <x v="78"/>
    <x v="27"/>
    <x v="284"/>
    <x v="25"/>
    <x v="4"/>
    <n v="0"/>
    <m/>
    <n v="0"/>
    <n v="0"/>
  </r>
  <r>
    <x v="3"/>
    <x v="9"/>
    <x v="8"/>
    <x v="28"/>
    <x v="28"/>
    <x v="1"/>
    <x v="0"/>
    <x v="335"/>
    <x v="77"/>
    <x v="79"/>
    <x v="23"/>
    <x v="285"/>
    <x v="0"/>
    <x v="0"/>
    <n v="0"/>
    <m/>
    <m/>
    <m/>
  </r>
  <r>
    <x v="3"/>
    <x v="9"/>
    <x v="8"/>
    <x v="28"/>
    <x v="28"/>
    <x v="1"/>
    <x v="0"/>
    <x v="336"/>
    <x v="78"/>
    <x v="80"/>
    <x v="23"/>
    <x v="286"/>
    <x v="0"/>
    <x v="0"/>
    <n v="0"/>
    <m/>
    <m/>
    <m/>
  </r>
  <r>
    <x v="3"/>
    <x v="9"/>
    <x v="8"/>
    <x v="28"/>
    <x v="28"/>
    <x v="1"/>
    <x v="0"/>
    <x v="337"/>
    <x v="78"/>
    <x v="80"/>
    <x v="23"/>
    <x v="287"/>
    <x v="0"/>
    <x v="0"/>
    <n v="0"/>
    <m/>
    <m/>
    <m/>
  </r>
  <r>
    <x v="3"/>
    <x v="9"/>
    <x v="8"/>
    <x v="28"/>
    <x v="28"/>
    <x v="1"/>
    <x v="1"/>
    <x v="338"/>
    <x v="78"/>
    <x v="80"/>
    <x v="26"/>
    <x v="288"/>
    <x v="45"/>
    <x v="4"/>
    <n v="269"/>
    <n v="1883"/>
    <n v="269"/>
    <n v="1883"/>
  </r>
  <r>
    <x v="3"/>
    <x v="9"/>
    <x v="8"/>
    <x v="28"/>
    <x v="28"/>
    <x v="1"/>
    <x v="1"/>
    <x v="339"/>
    <x v="78"/>
    <x v="80"/>
    <x v="31"/>
    <x v="289"/>
    <x v="4"/>
    <x v="4"/>
    <n v="0"/>
    <m/>
    <n v="0"/>
    <n v="0"/>
  </r>
  <r>
    <x v="3"/>
    <x v="9"/>
    <x v="8"/>
    <x v="28"/>
    <x v="28"/>
    <x v="1"/>
    <x v="1"/>
    <x v="340"/>
    <x v="78"/>
    <x v="80"/>
    <x v="36"/>
    <x v="290"/>
    <x v="4"/>
    <x v="4"/>
    <n v="0"/>
    <m/>
    <n v="0"/>
    <n v="0"/>
  </r>
  <r>
    <x v="3"/>
    <x v="9"/>
    <x v="8"/>
    <x v="28"/>
    <x v="28"/>
    <x v="1"/>
    <x v="1"/>
    <x v="341"/>
    <x v="78"/>
    <x v="80"/>
    <x v="32"/>
    <x v="291"/>
    <x v="10"/>
    <x v="4"/>
    <n v="0"/>
    <m/>
    <n v="0"/>
    <n v="0"/>
  </r>
  <r>
    <x v="3"/>
    <x v="9"/>
    <x v="8"/>
    <x v="28"/>
    <x v="28"/>
    <x v="1"/>
    <x v="1"/>
    <x v="342"/>
    <x v="78"/>
    <x v="80"/>
    <x v="27"/>
    <x v="292"/>
    <x v="13"/>
    <x v="4"/>
    <n v="145"/>
    <n v="435"/>
    <n v="145"/>
    <n v="435"/>
  </r>
  <r>
    <x v="3"/>
    <x v="9"/>
    <x v="8"/>
    <x v="28"/>
    <x v="28"/>
    <x v="1"/>
    <x v="1"/>
    <x v="343"/>
    <x v="78"/>
    <x v="80"/>
    <x v="34"/>
    <x v="293"/>
    <x v="4"/>
    <x v="4"/>
    <n v="0"/>
    <m/>
    <n v="0"/>
    <n v="0"/>
  </r>
  <r>
    <x v="3"/>
    <x v="9"/>
    <x v="8"/>
    <x v="28"/>
    <x v="28"/>
    <x v="1"/>
    <x v="1"/>
    <x v="344"/>
    <x v="78"/>
    <x v="80"/>
    <x v="37"/>
    <x v="294"/>
    <x v="4"/>
    <x v="4"/>
    <n v="0"/>
    <m/>
    <n v="0"/>
    <n v="0"/>
  </r>
  <r>
    <x v="3"/>
    <x v="9"/>
    <x v="8"/>
    <x v="28"/>
    <x v="28"/>
    <x v="1"/>
    <x v="1"/>
    <x v="345"/>
    <x v="78"/>
    <x v="80"/>
    <x v="28"/>
    <x v="295"/>
    <x v="4"/>
    <x v="4"/>
    <n v="257"/>
    <n v="257"/>
    <n v="257"/>
    <n v="257"/>
  </r>
  <r>
    <x v="3"/>
    <x v="9"/>
    <x v="8"/>
    <x v="28"/>
    <x v="28"/>
    <x v="1"/>
    <x v="1"/>
    <x v="346"/>
    <x v="78"/>
    <x v="80"/>
    <x v="31"/>
    <x v="296"/>
    <x v="25"/>
    <x v="4"/>
    <n v="283"/>
    <n v="566"/>
    <n v="283"/>
    <n v="566"/>
  </r>
  <r>
    <x v="3"/>
    <x v="9"/>
    <x v="8"/>
    <x v="28"/>
    <x v="28"/>
    <x v="1"/>
    <x v="1"/>
    <x v="347"/>
    <x v="78"/>
    <x v="80"/>
    <x v="51"/>
    <x v="297"/>
    <x v="4"/>
    <x v="4"/>
    <n v="0"/>
    <m/>
    <n v="0"/>
    <n v="0"/>
  </r>
  <r>
    <x v="3"/>
    <x v="9"/>
    <x v="8"/>
    <x v="28"/>
    <x v="28"/>
    <x v="1"/>
    <x v="1"/>
    <x v="348"/>
    <x v="78"/>
    <x v="80"/>
    <x v="50"/>
    <x v="298"/>
    <x v="4"/>
    <x v="4"/>
    <n v="0"/>
    <m/>
    <n v="0"/>
    <n v="0"/>
  </r>
  <r>
    <x v="3"/>
    <x v="9"/>
    <x v="8"/>
    <x v="28"/>
    <x v="28"/>
    <x v="1"/>
    <x v="1"/>
    <x v="349"/>
    <x v="78"/>
    <x v="80"/>
    <x v="25"/>
    <x v="299"/>
    <x v="4"/>
    <x v="4"/>
    <n v="0"/>
    <m/>
    <n v="0"/>
    <n v="0"/>
  </r>
  <r>
    <x v="3"/>
    <x v="9"/>
    <x v="8"/>
    <x v="28"/>
    <x v="28"/>
    <x v="1"/>
    <x v="1"/>
    <x v="350"/>
    <x v="78"/>
    <x v="80"/>
    <x v="25"/>
    <x v="300"/>
    <x v="10"/>
    <x v="4"/>
    <n v="79"/>
    <n v="316"/>
    <n v="79"/>
    <n v="316"/>
  </r>
  <r>
    <x v="3"/>
    <x v="9"/>
    <x v="8"/>
    <x v="28"/>
    <x v="28"/>
    <x v="1"/>
    <x v="1"/>
    <x v="351"/>
    <x v="78"/>
    <x v="80"/>
    <x v="26"/>
    <x v="301"/>
    <x v="4"/>
    <x v="4"/>
    <n v="522"/>
    <n v="522"/>
    <n v="522"/>
    <n v="522"/>
  </r>
  <r>
    <x v="3"/>
    <x v="9"/>
    <x v="8"/>
    <x v="28"/>
    <x v="28"/>
    <x v="1"/>
    <x v="1"/>
    <x v="352"/>
    <x v="78"/>
    <x v="80"/>
    <x v="27"/>
    <x v="302"/>
    <x v="4"/>
    <x v="4"/>
    <n v="167"/>
    <n v="167"/>
    <n v="167"/>
    <n v="167"/>
  </r>
  <r>
    <x v="3"/>
    <x v="9"/>
    <x v="8"/>
    <x v="28"/>
    <x v="28"/>
    <x v="1"/>
    <x v="1"/>
    <x v="353"/>
    <x v="78"/>
    <x v="80"/>
    <x v="28"/>
    <x v="303"/>
    <x v="4"/>
    <x v="4"/>
    <n v="380"/>
    <n v="380"/>
    <n v="380"/>
    <n v="380"/>
  </r>
  <r>
    <x v="3"/>
    <x v="9"/>
    <x v="8"/>
    <x v="28"/>
    <x v="28"/>
    <x v="1"/>
    <x v="1"/>
    <x v="354"/>
    <x v="78"/>
    <x v="80"/>
    <x v="36"/>
    <x v="304"/>
    <x v="4"/>
    <x v="4"/>
    <n v="0"/>
    <m/>
    <n v="0"/>
    <n v="0"/>
  </r>
  <r>
    <x v="3"/>
    <x v="9"/>
    <x v="8"/>
    <x v="28"/>
    <x v="28"/>
    <x v="1"/>
    <x v="1"/>
    <x v="355"/>
    <x v="78"/>
    <x v="80"/>
    <x v="31"/>
    <x v="305"/>
    <x v="4"/>
    <x v="4"/>
    <n v="169"/>
    <n v="169"/>
    <n v="169"/>
    <n v="169"/>
  </r>
  <r>
    <x v="3"/>
    <x v="9"/>
    <x v="8"/>
    <x v="28"/>
    <x v="28"/>
    <x v="1"/>
    <x v="1"/>
    <x v="356"/>
    <x v="78"/>
    <x v="80"/>
    <x v="33"/>
    <x v="306"/>
    <x v="4"/>
    <x v="4"/>
    <n v="0"/>
    <m/>
    <n v="0"/>
    <n v="0"/>
  </r>
  <r>
    <x v="3"/>
    <x v="9"/>
    <x v="8"/>
    <x v="28"/>
    <x v="28"/>
    <x v="1"/>
    <x v="1"/>
    <x v="357"/>
    <x v="78"/>
    <x v="80"/>
    <x v="36"/>
    <x v="307"/>
    <x v="4"/>
    <x v="4"/>
    <n v="105"/>
    <n v="105"/>
    <n v="105"/>
    <n v="105"/>
  </r>
  <r>
    <x v="3"/>
    <x v="9"/>
    <x v="8"/>
    <x v="28"/>
    <x v="28"/>
    <x v="1"/>
    <x v="1"/>
    <x v="358"/>
    <x v="78"/>
    <x v="80"/>
    <x v="32"/>
    <x v="308"/>
    <x v="25"/>
    <x v="4"/>
    <n v="79"/>
    <n v="158"/>
    <n v="79"/>
    <n v="158"/>
  </r>
  <r>
    <x v="3"/>
    <x v="9"/>
    <x v="8"/>
    <x v="28"/>
    <x v="28"/>
    <x v="1"/>
    <x v="1"/>
    <x v="359"/>
    <x v="78"/>
    <x v="80"/>
    <x v="33"/>
    <x v="309"/>
    <x v="45"/>
    <x v="4"/>
    <n v="79"/>
    <n v="553"/>
    <n v="79"/>
    <n v="553"/>
  </r>
  <r>
    <x v="3"/>
    <x v="9"/>
    <x v="8"/>
    <x v="28"/>
    <x v="28"/>
    <x v="1"/>
    <x v="1"/>
    <x v="360"/>
    <x v="78"/>
    <x v="80"/>
    <x v="49"/>
    <x v="310"/>
    <x v="13"/>
    <x v="4"/>
    <m/>
    <m/>
    <n v="0"/>
    <n v="0"/>
  </r>
  <r>
    <x v="3"/>
    <x v="9"/>
    <x v="8"/>
    <x v="28"/>
    <x v="28"/>
    <x v="1"/>
    <x v="0"/>
    <x v="361"/>
    <x v="78"/>
    <x v="81"/>
    <x v="23"/>
    <x v="311"/>
    <x v="0"/>
    <x v="0"/>
    <n v="0"/>
    <m/>
    <m/>
    <m/>
  </r>
  <r>
    <x v="3"/>
    <x v="9"/>
    <x v="8"/>
    <x v="28"/>
    <x v="28"/>
    <x v="1"/>
    <x v="1"/>
    <x v="362"/>
    <x v="78"/>
    <x v="80"/>
    <x v="34"/>
    <x v="312"/>
    <x v="4"/>
    <x v="4"/>
    <n v="269"/>
    <n v="269"/>
    <n v="269"/>
    <n v="269"/>
  </r>
  <r>
    <x v="3"/>
    <x v="9"/>
    <x v="8"/>
    <x v="28"/>
    <x v="28"/>
    <x v="1"/>
    <x v="1"/>
    <x v="363"/>
    <x v="78"/>
    <x v="81"/>
    <x v="37"/>
    <x v="313"/>
    <x v="4"/>
    <x v="4"/>
    <n v="105"/>
    <n v="105"/>
    <n v="105"/>
    <n v="105"/>
  </r>
  <r>
    <x v="3"/>
    <x v="9"/>
    <x v="8"/>
    <x v="28"/>
    <x v="28"/>
    <x v="1"/>
    <x v="1"/>
    <x v="364"/>
    <x v="78"/>
    <x v="80"/>
    <x v="52"/>
    <x v="314"/>
    <x v="4"/>
    <x v="4"/>
    <n v="0"/>
    <m/>
    <n v="0"/>
    <n v="0"/>
  </r>
  <r>
    <x v="3"/>
    <x v="9"/>
    <x v="8"/>
    <x v="28"/>
    <x v="28"/>
    <x v="1"/>
    <x v="1"/>
    <x v="365"/>
    <x v="78"/>
    <x v="81"/>
    <x v="48"/>
    <x v="315"/>
    <x v="4"/>
    <x v="4"/>
    <n v="169"/>
    <n v="169"/>
    <n v="169"/>
    <n v="169"/>
  </r>
  <r>
    <x v="3"/>
    <x v="9"/>
    <x v="8"/>
    <x v="28"/>
    <x v="28"/>
    <x v="1"/>
    <x v="1"/>
    <x v="366"/>
    <x v="78"/>
    <x v="80"/>
    <x v="49"/>
    <x v="316"/>
    <x v="19"/>
    <x v="4"/>
    <n v="107"/>
    <n v="642"/>
    <n v="107"/>
    <n v="642"/>
  </r>
  <r>
    <x v="3"/>
    <x v="9"/>
    <x v="8"/>
    <x v="28"/>
    <x v="28"/>
    <x v="1"/>
    <x v="1"/>
    <x v="367"/>
    <x v="78"/>
    <x v="81"/>
    <x v="53"/>
    <x v="317"/>
    <x v="25"/>
    <x v="4"/>
    <n v="0"/>
    <m/>
    <n v="0"/>
    <n v="0"/>
  </r>
  <r>
    <x v="3"/>
    <x v="9"/>
    <x v="8"/>
    <x v="28"/>
    <x v="28"/>
    <x v="1"/>
    <x v="1"/>
    <x v="368"/>
    <x v="78"/>
    <x v="80"/>
    <x v="54"/>
    <x v="318"/>
    <x v="4"/>
    <x v="4"/>
    <n v="0"/>
    <m/>
    <n v="0"/>
    <n v="0"/>
  </r>
  <r>
    <x v="3"/>
    <x v="9"/>
    <x v="8"/>
    <x v="28"/>
    <x v="28"/>
    <x v="1"/>
    <x v="1"/>
    <x v="369"/>
    <x v="78"/>
    <x v="81"/>
    <x v="25"/>
    <x v="319"/>
    <x v="4"/>
    <x v="4"/>
    <n v="0"/>
    <m/>
    <n v="0"/>
    <n v="0"/>
  </r>
  <r>
    <x v="3"/>
    <x v="9"/>
    <x v="8"/>
    <x v="28"/>
    <x v="28"/>
    <x v="1"/>
    <x v="1"/>
    <x v="370"/>
    <x v="78"/>
    <x v="80"/>
    <x v="26"/>
    <x v="320"/>
    <x v="4"/>
    <x v="4"/>
    <n v="0"/>
    <m/>
    <n v="0"/>
    <n v="0"/>
  </r>
  <r>
    <x v="3"/>
    <x v="9"/>
    <x v="8"/>
    <x v="28"/>
    <x v="28"/>
    <x v="1"/>
    <x v="1"/>
    <x v="371"/>
    <x v="78"/>
    <x v="81"/>
    <x v="27"/>
    <x v="321"/>
    <x v="4"/>
    <x v="4"/>
    <n v="0"/>
    <m/>
    <n v="0"/>
    <n v="0"/>
  </r>
  <r>
    <x v="3"/>
    <x v="9"/>
    <x v="8"/>
    <x v="28"/>
    <x v="28"/>
    <x v="1"/>
    <x v="1"/>
    <x v="372"/>
    <x v="78"/>
    <x v="80"/>
    <x v="25"/>
    <x v="322"/>
    <x v="4"/>
    <x v="4"/>
    <n v="597"/>
    <n v="597"/>
    <n v="597"/>
    <n v="597"/>
  </r>
  <r>
    <x v="3"/>
    <x v="9"/>
    <x v="8"/>
    <x v="28"/>
    <x v="28"/>
    <x v="1"/>
    <x v="1"/>
    <x v="373"/>
    <x v="78"/>
    <x v="81"/>
    <x v="31"/>
    <x v="323"/>
    <x v="4"/>
    <x v="4"/>
    <n v="0"/>
    <m/>
    <n v="0"/>
    <n v="0"/>
  </r>
  <r>
    <x v="3"/>
    <x v="9"/>
    <x v="8"/>
    <x v="28"/>
    <x v="28"/>
    <x v="1"/>
    <x v="1"/>
    <x v="374"/>
    <x v="78"/>
    <x v="80"/>
    <x v="26"/>
    <x v="324"/>
    <x v="4"/>
    <x v="4"/>
    <n v="380"/>
    <n v="380"/>
    <n v="380"/>
    <n v="380"/>
  </r>
  <r>
    <x v="3"/>
    <x v="9"/>
    <x v="8"/>
    <x v="28"/>
    <x v="28"/>
    <x v="1"/>
    <x v="1"/>
    <x v="375"/>
    <x v="78"/>
    <x v="81"/>
    <x v="32"/>
    <x v="325"/>
    <x v="4"/>
    <x v="4"/>
    <m/>
    <n v="0"/>
    <n v="0"/>
    <n v="0"/>
  </r>
  <r>
    <x v="3"/>
    <x v="9"/>
    <x v="8"/>
    <x v="28"/>
    <x v="28"/>
    <x v="1"/>
    <x v="1"/>
    <x v="376"/>
    <x v="78"/>
    <x v="80"/>
    <x v="27"/>
    <x v="326"/>
    <x v="25"/>
    <x v="4"/>
    <n v="169"/>
    <n v="338"/>
    <n v="169"/>
    <n v="338"/>
  </r>
  <r>
    <x v="3"/>
    <x v="9"/>
    <x v="8"/>
    <x v="28"/>
    <x v="28"/>
    <x v="1"/>
    <x v="1"/>
    <x v="377"/>
    <x v="78"/>
    <x v="81"/>
    <x v="28"/>
    <x v="327"/>
    <x v="25"/>
    <x v="4"/>
    <n v="105"/>
    <n v="210"/>
    <n v="105"/>
    <n v="210"/>
  </r>
  <r>
    <x v="3"/>
    <x v="9"/>
    <x v="8"/>
    <x v="28"/>
    <x v="28"/>
    <x v="1"/>
    <x v="0"/>
    <x v="378"/>
    <x v="78"/>
    <x v="80"/>
    <x v="55"/>
    <x v="0"/>
    <x v="0"/>
    <x v="0"/>
    <m/>
    <m/>
    <m/>
    <m/>
  </r>
  <r>
    <x v="3"/>
    <x v="9"/>
    <x v="8"/>
    <x v="2"/>
    <x v="2"/>
    <x v="0"/>
    <x v="2"/>
    <x v="379"/>
    <x v="78"/>
    <x v="81"/>
    <x v="30"/>
    <x v="0"/>
    <x v="0"/>
    <x v="0"/>
    <s v="J.D"/>
    <n v="71276"/>
    <m/>
    <m/>
  </r>
  <r>
    <x v="3"/>
    <x v="10"/>
    <x v="9"/>
    <x v="29"/>
    <x v="29"/>
    <x v="1"/>
    <x v="0"/>
    <x v="380"/>
    <x v="78"/>
    <x v="80"/>
    <x v="23"/>
    <x v="0"/>
    <x v="69"/>
    <x v="0"/>
    <m/>
    <m/>
    <m/>
    <m/>
  </r>
  <r>
    <x v="3"/>
    <x v="10"/>
    <x v="9"/>
    <x v="29"/>
    <x v="29"/>
    <x v="1"/>
    <x v="0"/>
    <x v="381"/>
    <x v="78"/>
    <x v="81"/>
    <x v="23"/>
    <x v="0"/>
    <x v="70"/>
    <x v="0"/>
    <m/>
    <m/>
    <m/>
    <m/>
  </r>
  <r>
    <x v="3"/>
    <x v="10"/>
    <x v="9"/>
    <x v="29"/>
    <x v="29"/>
    <x v="1"/>
    <x v="0"/>
    <x v="382"/>
    <x v="78"/>
    <x v="80"/>
    <x v="24"/>
    <x v="328"/>
    <x v="3"/>
    <x v="1"/>
    <s v="Rate"/>
    <s v="Amount"/>
    <m/>
    <m/>
  </r>
  <r>
    <x v="3"/>
    <x v="10"/>
    <x v="9"/>
    <x v="29"/>
    <x v="29"/>
    <x v="1"/>
    <x v="0"/>
    <x v="383"/>
    <x v="78"/>
    <x v="81"/>
    <x v="23"/>
    <x v="0"/>
    <x v="0"/>
    <x v="0"/>
    <m/>
    <s v="J.D"/>
    <m/>
    <m/>
  </r>
  <r>
    <x v="3"/>
    <x v="10"/>
    <x v="9"/>
    <x v="29"/>
    <x v="29"/>
    <x v="1"/>
    <x v="0"/>
    <x v="384"/>
    <x v="79"/>
    <x v="82"/>
    <x v="23"/>
    <x v="329"/>
    <x v="0"/>
    <x v="0"/>
    <m/>
    <m/>
    <m/>
    <m/>
  </r>
  <r>
    <x v="3"/>
    <x v="10"/>
    <x v="9"/>
    <x v="29"/>
    <x v="29"/>
    <x v="1"/>
    <x v="0"/>
    <x v="385"/>
    <x v="80"/>
    <x v="83"/>
    <x v="23"/>
    <x v="330"/>
    <x v="0"/>
    <x v="0"/>
    <m/>
    <m/>
    <m/>
    <m/>
  </r>
  <r>
    <x v="3"/>
    <x v="10"/>
    <x v="9"/>
    <x v="29"/>
    <x v="29"/>
    <x v="1"/>
    <x v="1"/>
    <x v="386"/>
    <x v="79"/>
    <x v="82"/>
    <x v="25"/>
    <x v="331"/>
    <x v="71"/>
    <x v="3"/>
    <n v="7"/>
    <n v="11606"/>
    <n v="7"/>
    <n v="11606"/>
  </r>
  <r>
    <x v="3"/>
    <x v="10"/>
    <x v="9"/>
    <x v="29"/>
    <x v="29"/>
    <x v="1"/>
    <x v="1"/>
    <x v="387"/>
    <x v="80"/>
    <x v="83"/>
    <x v="26"/>
    <x v="332"/>
    <x v="72"/>
    <x v="3"/>
    <n v="0"/>
    <n v="0"/>
    <n v="0"/>
    <n v="0"/>
  </r>
  <r>
    <x v="3"/>
    <x v="10"/>
    <x v="9"/>
    <x v="29"/>
    <x v="29"/>
    <x v="1"/>
    <x v="1"/>
    <x v="388"/>
    <x v="79"/>
    <x v="82"/>
    <x v="26"/>
    <x v="333"/>
    <x v="73"/>
    <x v="3"/>
    <n v="9"/>
    <n v="9900"/>
    <n v="9"/>
    <n v="9900"/>
  </r>
  <r>
    <x v="3"/>
    <x v="10"/>
    <x v="9"/>
    <x v="29"/>
    <x v="29"/>
    <x v="1"/>
    <x v="1"/>
    <x v="389"/>
    <x v="80"/>
    <x v="83"/>
    <x v="27"/>
    <x v="334"/>
    <x v="74"/>
    <x v="3"/>
    <n v="8"/>
    <n v="3192"/>
    <n v="8"/>
    <n v="3192"/>
  </r>
  <r>
    <x v="3"/>
    <x v="10"/>
    <x v="9"/>
    <x v="29"/>
    <x v="29"/>
    <x v="1"/>
    <x v="1"/>
    <x v="390"/>
    <x v="79"/>
    <x v="82"/>
    <x v="28"/>
    <x v="335"/>
    <x v="75"/>
    <x v="3"/>
    <n v="9"/>
    <n v="1233"/>
    <n v="9"/>
    <n v="1233"/>
  </r>
  <r>
    <x v="3"/>
    <x v="10"/>
    <x v="9"/>
    <x v="29"/>
    <x v="29"/>
    <x v="1"/>
    <x v="1"/>
    <x v="391"/>
    <x v="80"/>
    <x v="83"/>
    <x v="36"/>
    <x v="336"/>
    <x v="76"/>
    <x v="3"/>
    <n v="0"/>
    <n v="0"/>
    <n v="0"/>
    <n v="0"/>
  </r>
  <r>
    <x v="3"/>
    <x v="10"/>
    <x v="9"/>
    <x v="29"/>
    <x v="29"/>
    <x v="1"/>
    <x v="0"/>
    <x v="392"/>
    <x v="81"/>
    <x v="84"/>
    <x v="23"/>
    <x v="337"/>
    <x v="0"/>
    <x v="0"/>
    <n v="0"/>
    <m/>
    <m/>
    <m/>
  </r>
  <r>
    <x v="3"/>
    <x v="10"/>
    <x v="9"/>
    <x v="29"/>
    <x v="29"/>
    <x v="1"/>
    <x v="1"/>
    <x v="393"/>
    <x v="80"/>
    <x v="83"/>
    <x v="31"/>
    <x v="331"/>
    <x v="77"/>
    <x v="3"/>
    <n v="10"/>
    <n v="1160"/>
    <n v="10"/>
    <n v="1160"/>
  </r>
  <r>
    <x v="3"/>
    <x v="10"/>
    <x v="9"/>
    <x v="30"/>
    <x v="30"/>
    <x v="1"/>
    <x v="0"/>
    <x v="394"/>
    <x v="82"/>
    <x v="85"/>
    <x v="23"/>
    <x v="338"/>
    <x v="0"/>
    <x v="0"/>
    <n v="0"/>
    <m/>
    <m/>
    <m/>
  </r>
  <r>
    <x v="3"/>
    <x v="10"/>
    <x v="9"/>
    <x v="30"/>
    <x v="30"/>
    <x v="1"/>
    <x v="0"/>
    <x v="395"/>
    <x v="83"/>
    <x v="86"/>
    <x v="23"/>
    <x v="339"/>
    <x v="0"/>
    <x v="0"/>
    <n v="0"/>
    <m/>
    <m/>
    <m/>
  </r>
  <r>
    <x v="3"/>
    <x v="10"/>
    <x v="9"/>
    <x v="30"/>
    <x v="30"/>
    <x v="1"/>
    <x v="1"/>
    <x v="396"/>
    <x v="82"/>
    <x v="85"/>
    <x v="36"/>
    <x v="340"/>
    <x v="78"/>
    <x v="3"/>
    <n v="19"/>
    <n v="1254"/>
    <n v="19"/>
    <n v="1254"/>
  </r>
  <r>
    <x v="3"/>
    <x v="10"/>
    <x v="9"/>
    <x v="31"/>
    <x v="31"/>
    <x v="1"/>
    <x v="0"/>
    <x v="397"/>
    <x v="84"/>
    <x v="87"/>
    <x v="23"/>
    <x v="341"/>
    <x v="0"/>
    <x v="0"/>
    <n v="0"/>
    <m/>
    <m/>
    <m/>
  </r>
  <r>
    <x v="3"/>
    <x v="10"/>
    <x v="9"/>
    <x v="31"/>
    <x v="31"/>
    <x v="1"/>
    <x v="0"/>
    <x v="398"/>
    <x v="85"/>
    <x v="88"/>
    <x v="23"/>
    <x v="342"/>
    <x v="0"/>
    <x v="0"/>
    <n v="0"/>
    <m/>
    <m/>
    <m/>
  </r>
  <r>
    <x v="3"/>
    <x v="10"/>
    <x v="9"/>
    <x v="31"/>
    <x v="31"/>
    <x v="1"/>
    <x v="1"/>
    <x v="399"/>
    <x v="84"/>
    <x v="87"/>
    <x v="25"/>
    <x v="343"/>
    <x v="79"/>
    <x v="3"/>
    <n v="0"/>
    <n v="0"/>
    <n v="0"/>
    <n v="0"/>
  </r>
  <r>
    <x v="3"/>
    <x v="10"/>
    <x v="9"/>
    <x v="31"/>
    <x v="31"/>
    <x v="1"/>
    <x v="1"/>
    <x v="400"/>
    <x v="85"/>
    <x v="88"/>
    <x v="25"/>
    <x v="344"/>
    <x v="80"/>
    <x v="3"/>
    <n v="33"/>
    <n v="495"/>
    <n v="33"/>
    <n v="495"/>
  </r>
  <r>
    <x v="3"/>
    <x v="10"/>
    <x v="9"/>
    <x v="31"/>
    <x v="31"/>
    <x v="1"/>
    <x v="1"/>
    <x v="401"/>
    <x v="84"/>
    <x v="87"/>
    <x v="26"/>
    <x v="345"/>
    <x v="47"/>
    <x v="3"/>
    <n v="33"/>
    <n v="825"/>
    <n v="33"/>
    <n v="825"/>
  </r>
  <r>
    <x v="3"/>
    <x v="10"/>
    <x v="9"/>
    <x v="31"/>
    <x v="31"/>
    <x v="1"/>
    <x v="1"/>
    <x v="402"/>
    <x v="85"/>
    <x v="88"/>
    <x v="27"/>
    <x v="346"/>
    <x v="76"/>
    <x v="3"/>
    <n v="38"/>
    <n v="1178"/>
    <n v="38"/>
    <n v="1178"/>
  </r>
  <r>
    <x v="3"/>
    <x v="10"/>
    <x v="9"/>
    <x v="31"/>
    <x v="31"/>
    <x v="1"/>
    <x v="1"/>
    <x v="403"/>
    <x v="84"/>
    <x v="87"/>
    <x v="28"/>
    <x v="347"/>
    <x v="81"/>
    <x v="3"/>
    <n v="32"/>
    <n v="20512"/>
    <n v="32"/>
    <n v="20512"/>
  </r>
  <r>
    <x v="3"/>
    <x v="10"/>
    <x v="9"/>
    <x v="31"/>
    <x v="31"/>
    <x v="1"/>
    <x v="1"/>
    <x v="404"/>
    <x v="85"/>
    <x v="88"/>
    <x v="31"/>
    <x v="348"/>
    <x v="82"/>
    <x v="7"/>
    <n v="13"/>
    <n v="6929"/>
    <n v="13"/>
    <n v="6929"/>
  </r>
  <r>
    <x v="3"/>
    <x v="10"/>
    <x v="9"/>
    <x v="31"/>
    <x v="31"/>
    <x v="1"/>
    <x v="1"/>
    <x v="405"/>
    <x v="84"/>
    <x v="87"/>
    <x v="32"/>
    <x v="349"/>
    <x v="83"/>
    <x v="7"/>
    <n v="0"/>
    <n v="0"/>
    <n v="0"/>
    <n v="0"/>
  </r>
  <r>
    <x v="3"/>
    <x v="10"/>
    <x v="9"/>
    <x v="31"/>
    <x v="31"/>
    <x v="1"/>
    <x v="0"/>
    <x v="406"/>
    <x v="86"/>
    <x v="89"/>
    <x v="23"/>
    <x v="350"/>
    <x v="0"/>
    <x v="0"/>
    <n v="0"/>
    <m/>
    <m/>
    <m/>
  </r>
  <r>
    <x v="3"/>
    <x v="10"/>
    <x v="9"/>
    <x v="31"/>
    <x v="31"/>
    <x v="1"/>
    <x v="1"/>
    <x v="407"/>
    <x v="84"/>
    <x v="87"/>
    <x v="33"/>
    <x v="351"/>
    <x v="84"/>
    <x v="3"/>
    <n v="0"/>
    <n v="0"/>
    <n v="0"/>
    <n v="0"/>
  </r>
  <r>
    <x v="3"/>
    <x v="10"/>
    <x v="9"/>
    <x v="31"/>
    <x v="31"/>
    <x v="1"/>
    <x v="1"/>
    <x v="408"/>
    <x v="86"/>
    <x v="89"/>
    <x v="36"/>
    <x v="352"/>
    <x v="77"/>
    <x v="3"/>
    <n v="22"/>
    <n v="2552"/>
    <n v="22"/>
    <n v="2552"/>
  </r>
  <r>
    <x v="3"/>
    <x v="10"/>
    <x v="9"/>
    <x v="32"/>
    <x v="32"/>
    <x v="1"/>
    <x v="0"/>
    <x v="409"/>
    <x v="87"/>
    <x v="90"/>
    <x v="23"/>
    <x v="353"/>
    <x v="0"/>
    <x v="0"/>
    <n v="0"/>
    <m/>
    <m/>
    <m/>
  </r>
  <r>
    <x v="3"/>
    <x v="10"/>
    <x v="9"/>
    <x v="32"/>
    <x v="32"/>
    <x v="1"/>
    <x v="0"/>
    <x v="410"/>
    <x v="88"/>
    <x v="91"/>
    <x v="23"/>
    <x v="354"/>
    <x v="0"/>
    <x v="0"/>
    <n v="0"/>
    <m/>
    <m/>
    <m/>
  </r>
  <r>
    <x v="3"/>
    <x v="10"/>
    <x v="9"/>
    <x v="32"/>
    <x v="32"/>
    <x v="1"/>
    <x v="1"/>
    <x v="411"/>
    <x v="87"/>
    <x v="90"/>
    <x v="32"/>
    <x v="355"/>
    <x v="85"/>
    <x v="3"/>
    <n v="30"/>
    <n v="6000"/>
    <n v="30"/>
    <n v="6000"/>
  </r>
  <r>
    <x v="3"/>
    <x v="10"/>
    <x v="9"/>
    <x v="32"/>
    <x v="32"/>
    <x v="1"/>
    <x v="0"/>
    <x v="412"/>
    <x v="89"/>
    <x v="92"/>
    <x v="23"/>
    <x v="356"/>
    <x v="0"/>
    <x v="0"/>
    <n v="0"/>
    <m/>
    <m/>
    <m/>
  </r>
  <r>
    <x v="3"/>
    <x v="10"/>
    <x v="9"/>
    <x v="32"/>
    <x v="32"/>
    <x v="1"/>
    <x v="1"/>
    <x v="413"/>
    <x v="87"/>
    <x v="90"/>
    <x v="25"/>
    <x v="355"/>
    <x v="86"/>
    <x v="3"/>
    <n v="45"/>
    <n v="3465"/>
    <n v="45"/>
    <n v="3465"/>
  </r>
  <r>
    <x v="3"/>
    <x v="10"/>
    <x v="9"/>
    <x v="33"/>
    <x v="33"/>
    <x v="1"/>
    <x v="0"/>
    <x v="414"/>
    <x v="90"/>
    <x v="93"/>
    <x v="23"/>
    <x v="357"/>
    <x v="0"/>
    <x v="0"/>
    <n v="0"/>
    <m/>
    <m/>
    <m/>
  </r>
  <r>
    <x v="3"/>
    <x v="10"/>
    <x v="9"/>
    <x v="33"/>
    <x v="33"/>
    <x v="1"/>
    <x v="0"/>
    <x v="415"/>
    <x v="91"/>
    <x v="94"/>
    <x v="23"/>
    <x v="358"/>
    <x v="0"/>
    <x v="0"/>
    <n v="0"/>
    <m/>
    <m/>
    <m/>
  </r>
  <r>
    <x v="3"/>
    <x v="10"/>
    <x v="9"/>
    <x v="33"/>
    <x v="33"/>
    <x v="1"/>
    <x v="1"/>
    <x v="416"/>
    <x v="90"/>
    <x v="93"/>
    <x v="26"/>
    <x v="355"/>
    <x v="87"/>
    <x v="3"/>
    <n v="50"/>
    <n v="2250"/>
    <n v="50"/>
    <n v="2250"/>
  </r>
  <r>
    <x v="3"/>
    <x v="10"/>
    <x v="9"/>
    <x v="34"/>
    <x v="34"/>
    <x v="1"/>
    <x v="0"/>
    <x v="417"/>
    <x v="92"/>
    <x v="95"/>
    <x v="23"/>
    <x v="359"/>
    <x v="0"/>
    <x v="0"/>
    <n v="0"/>
    <m/>
    <m/>
    <m/>
  </r>
  <r>
    <x v="3"/>
    <x v="10"/>
    <x v="9"/>
    <x v="34"/>
    <x v="34"/>
    <x v="1"/>
    <x v="0"/>
    <x v="418"/>
    <x v="93"/>
    <x v="96"/>
    <x v="23"/>
    <x v="360"/>
    <x v="0"/>
    <x v="0"/>
    <n v="0"/>
    <m/>
    <m/>
    <m/>
  </r>
  <r>
    <x v="3"/>
    <x v="10"/>
    <x v="9"/>
    <x v="34"/>
    <x v="34"/>
    <x v="1"/>
    <x v="1"/>
    <x v="419"/>
    <x v="92"/>
    <x v="95"/>
    <x v="27"/>
    <x v="361"/>
    <x v="21"/>
    <x v="7"/>
    <n v="50"/>
    <n v="1500"/>
    <n v="50"/>
    <n v="1500"/>
  </r>
  <r>
    <x v="3"/>
    <x v="10"/>
    <x v="9"/>
    <x v="34"/>
    <x v="34"/>
    <x v="1"/>
    <x v="1"/>
    <x v="420"/>
    <x v="93"/>
    <x v="96"/>
    <x v="28"/>
    <x v="362"/>
    <x v="88"/>
    <x v="7"/>
    <n v="63"/>
    <n v="1008"/>
    <n v="63"/>
    <n v="1008"/>
  </r>
  <r>
    <x v="3"/>
    <x v="10"/>
    <x v="9"/>
    <x v="34"/>
    <x v="34"/>
    <x v="1"/>
    <x v="1"/>
    <x v="421"/>
    <x v="92"/>
    <x v="95"/>
    <x v="31"/>
    <x v="363"/>
    <x v="25"/>
    <x v="7"/>
    <n v="75"/>
    <n v="150"/>
    <n v="75"/>
    <n v="150"/>
  </r>
  <r>
    <x v="3"/>
    <x v="10"/>
    <x v="9"/>
    <x v="34"/>
    <x v="34"/>
    <x v="1"/>
    <x v="1"/>
    <x v="422"/>
    <x v="93"/>
    <x v="96"/>
    <x v="36"/>
    <x v="364"/>
    <x v="89"/>
    <x v="7"/>
    <m/>
    <n v="0"/>
    <n v="0"/>
    <n v="0"/>
  </r>
  <r>
    <x v="3"/>
    <x v="10"/>
    <x v="9"/>
    <x v="34"/>
    <x v="34"/>
    <x v="1"/>
    <x v="1"/>
    <x v="423"/>
    <x v="92"/>
    <x v="95"/>
    <x v="32"/>
    <x v="365"/>
    <x v="89"/>
    <x v="7"/>
    <m/>
    <n v="0"/>
    <n v="0"/>
    <n v="0"/>
  </r>
  <r>
    <x v="3"/>
    <x v="10"/>
    <x v="9"/>
    <x v="34"/>
    <x v="34"/>
    <x v="1"/>
    <x v="1"/>
    <x v="424"/>
    <x v="93"/>
    <x v="96"/>
    <x v="25"/>
    <x v="94"/>
    <x v="11"/>
    <x v="7"/>
    <m/>
    <n v="0"/>
    <n v="0"/>
    <n v="0"/>
  </r>
  <r>
    <x v="3"/>
    <x v="10"/>
    <x v="9"/>
    <x v="34"/>
    <x v="34"/>
    <x v="1"/>
    <x v="1"/>
    <x v="425"/>
    <x v="92"/>
    <x v="95"/>
    <x v="26"/>
    <x v="366"/>
    <x v="90"/>
    <x v="7"/>
    <m/>
    <n v="0"/>
    <n v="0"/>
    <n v="0"/>
  </r>
  <r>
    <x v="3"/>
    <x v="10"/>
    <x v="9"/>
    <x v="34"/>
    <x v="34"/>
    <x v="1"/>
    <x v="0"/>
    <x v="426"/>
    <x v="94"/>
    <x v="97"/>
    <x v="23"/>
    <x v="367"/>
    <x v="0"/>
    <x v="0"/>
    <n v="0"/>
    <m/>
    <m/>
    <m/>
  </r>
  <r>
    <x v="3"/>
    <x v="10"/>
    <x v="9"/>
    <x v="34"/>
    <x v="34"/>
    <x v="1"/>
    <x v="1"/>
    <x v="427"/>
    <x v="92"/>
    <x v="95"/>
    <x v="27"/>
    <x v="368"/>
    <x v="12"/>
    <x v="3"/>
    <m/>
    <n v="0"/>
    <n v="0"/>
    <n v="0"/>
  </r>
  <r>
    <x v="3"/>
    <x v="10"/>
    <x v="9"/>
    <x v="34"/>
    <x v="34"/>
    <x v="1"/>
    <x v="1"/>
    <x v="428"/>
    <x v="94"/>
    <x v="97"/>
    <x v="28"/>
    <x v="369"/>
    <x v="91"/>
    <x v="3"/>
    <m/>
    <n v="0"/>
    <n v="0"/>
    <n v="0"/>
  </r>
  <r>
    <x v="3"/>
    <x v="10"/>
    <x v="9"/>
    <x v="34"/>
    <x v="34"/>
    <x v="1"/>
    <x v="1"/>
    <x v="429"/>
    <x v="92"/>
    <x v="95"/>
    <x v="31"/>
    <x v="370"/>
    <x v="92"/>
    <x v="7"/>
    <m/>
    <n v="0"/>
    <n v="0"/>
    <n v="0"/>
  </r>
  <r>
    <x v="3"/>
    <x v="10"/>
    <x v="9"/>
    <x v="34"/>
    <x v="34"/>
    <x v="1"/>
    <x v="1"/>
    <x v="430"/>
    <x v="94"/>
    <x v="97"/>
    <x v="36"/>
    <x v="371"/>
    <x v="92"/>
    <x v="7"/>
    <m/>
    <n v="0"/>
    <n v="0"/>
    <n v="0"/>
  </r>
  <r>
    <x v="3"/>
    <x v="10"/>
    <x v="9"/>
    <x v="34"/>
    <x v="34"/>
    <x v="1"/>
    <x v="1"/>
    <x v="431"/>
    <x v="92"/>
    <x v="95"/>
    <x v="32"/>
    <x v="94"/>
    <x v="93"/>
    <x v="7"/>
    <m/>
    <n v="0"/>
    <n v="0"/>
    <n v="0"/>
  </r>
  <r>
    <x v="3"/>
    <x v="10"/>
    <x v="9"/>
    <x v="34"/>
    <x v="34"/>
    <x v="1"/>
    <x v="1"/>
    <x v="432"/>
    <x v="94"/>
    <x v="97"/>
    <x v="33"/>
    <x v="366"/>
    <x v="23"/>
    <x v="7"/>
    <m/>
    <n v="0"/>
    <n v="0"/>
    <n v="0"/>
  </r>
  <r>
    <x v="3"/>
    <x v="10"/>
    <x v="9"/>
    <x v="34"/>
    <x v="34"/>
    <x v="1"/>
    <x v="1"/>
    <x v="433"/>
    <x v="92"/>
    <x v="95"/>
    <x v="34"/>
    <x v="372"/>
    <x v="60"/>
    <x v="7"/>
    <m/>
    <n v="0"/>
    <n v="0"/>
    <n v="0"/>
  </r>
  <r>
    <x v="3"/>
    <x v="10"/>
    <x v="9"/>
    <x v="34"/>
    <x v="34"/>
    <x v="1"/>
    <x v="1"/>
    <x v="434"/>
    <x v="94"/>
    <x v="97"/>
    <x v="37"/>
    <x v="373"/>
    <x v="60"/>
    <x v="7"/>
    <m/>
    <n v="0"/>
    <n v="0"/>
    <n v="0"/>
  </r>
  <r>
    <x v="3"/>
    <x v="10"/>
    <x v="9"/>
    <x v="35"/>
    <x v="35"/>
    <x v="1"/>
    <x v="0"/>
    <x v="435"/>
    <x v="95"/>
    <x v="98"/>
    <x v="23"/>
    <x v="374"/>
    <x v="0"/>
    <x v="0"/>
    <n v="0"/>
    <m/>
    <m/>
    <m/>
  </r>
  <r>
    <x v="3"/>
    <x v="10"/>
    <x v="9"/>
    <x v="35"/>
    <x v="35"/>
    <x v="1"/>
    <x v="0"/>
    <x v="436"/>
    <x v="96"/>
    <x v="99"/>
    <x v="23"/>
    <x v="375"/>
    <x v="0"/>
    <x v="0"/>
    <n v="0"/>
    <m/>
    <m/>
    <m/>
  </r>
  <r>
    <x v="3"/>
    <x v="10"/>
    <x v="9"/>
    <x v="35"/>
    <x v="35"/>
    <x v="1"/>
    <x v="1"/>
    <x v="437"/>
    <x v="95"/>
    <x v="98"/>
    <x v="25"/>
    <x v="376"/>
    <x v="94"/>
    <x v="3"/>
    <n v="8"/>
    <n v="10216"/>
    <n v="8"/>
    <n v="10216"/>
  </r>
  <r>
    <x v="3"/>
    <x v="10"/>
    <x v="9"/>
    <x v="36"/>
    <x v="36"/>
    <x v="1"/>
    <x v="0"/>
    <x v="438"/>
    <x v="97"/>
    <x v="100"/>
    <x v="23"/>
    <x v="377"/>
    <x v="0"/>
    <x v="0"/>
    <n v="0"/>
    <m/>
    <m/>
    <m/>
  </r>
  <r>
    <x v="3"/>
    <x v="10"/>
    <x v="9"/>
    <x v="36"/>
    <x v="36"/>
    <x v="1"/>
    <x v="0"/>
    <x v="439"/>
    <x v="98"/>
    <x v="101"/>
    <x v="23"/>
    <x v="378"/>
    <x v="0"/>
    <x v="0"/>
    <n v="0"/>
    <m/>
    <m/>
    <m/>
  </r>
  <r>
    <x v="3"/>
    <x v="10"/>
    <x v="9"/>
    <x v="36"/>
    <x v="36"/>
    <x v="1"/>
    <x v="1"/>
    <x v="440"/>
    <x v="97"/>
    <x v="100"/>
    <x v="25"/>
    <x v="379"/>
    <x v="95"/>
    <x v="3"/>
    <n v="7"/>
    <n v="14399"/>
    <n v="7"/>
    <n v="14399"/>
  </r>
  <r>
    <x v="3"/>
    <x v="10"/>
    <x v="9"/>
    <x v="36"/>
    <x v="36"/>
    <x v="1"/>
    <x v="1"/>
    <x v="441"/>
    <x v="98"/>
    <x v="101"/>
    <x v="26"/>
    <x v="380"/>
    <x v="96"/>
    <x v="3"/>
    <m/>
    <n v="0"/>
    <n v="0"/>
    <n v="0"/>
  </r>
  <r>
    <x v="3"/>
    <x v="10"/>
    <x v="9"/>
    <x v="36"/>
    <x v="36"/>
    <x v="1"/>
    <x v="0"/>
    <x v="442"/>
    <x v="99"/>
    <x v="102"/>
    <x v="23"/>
    <x v="381"/>
    <x v="0"/>
    <x v="0"/>
    <n v="0"/>
    <m/>
    <m/>
    <m/>
  </r>
  <r>
    <x v="3"/>
    <x v="10"/>
    <x v="9"/>
    <x v="36"/>
    <x v="36"/>
    <x v="1"/>
    <x v="1"/>
    <x v="443"/>
    <x v="98"/>
    <x v="101"/>
    <x v="26"/>
    <x v="382"/>
    <x v="97"/>
    <x v="3"/>
    <n v="7"/>
    <n v="1050"/>
    <n v="7"/>
    <n v="1050"/>
  </r>
  <r>
    <x v="3"/>
    <x v="10"/>
    <x v="9"/>
    <x v="36"/>
    <x v="36"/>
    <x v="1"/>
    <x v="0"/>
    <x v="444"/>
    <x v="100"/>
    <x v="103"/>
    <x v="23"/>
    <x v="383"/>
    <x v="0"/>
    <x v="0"/>
    <n v="0"/>
    <m/>
    <m/>
    <m/>
  </r>
  <r>
    <x v="3"/>
    <x v="10"/>
    <x v="9"/>
    <x v="36"/>
    <x v="36"/>
    <x v="1"/>
    <x v="1"/>
    <x v="445"/>
    <x v="98"/>
    <x v="101"/>
    <x v="28"/>
    <x v="382"/>
    <x v="9"/>
    <x v="3"/>
    <m/>
    <n v="0"/>
    <n v="0"/>
    <n v="0"/>
  </r>
  <r>
    <x v="3"/>
    <x v="10"/>
    <x v="9"/>
    <x v="36"/>
    <x v="36"/>
    <x v="1"/>
    <x v="0"/>
    <x v="446"/>
    <x v="101"/>
    <x v="104"/>
    <x v="23"/>
    <x v="384"/>
    <x v="0"/>
    <x v="0"/>
    <n v="0"/>
    <m/>
    <m/>
    <m/>
  </r>
  <r>
    <x v="3"/>
    <x v="10"/>
    <x v="9"/>
    <x v="36"/>
    <x v="36"/>
    <x v="1"/>
    <x v="1"/>
    <x v="447"/>
    <x v="98"/>
    <x v="101"/>
    <x v="27"/>
    <x v="382"/>
    <x v="15"/>
    <x v="3"/>
    <n v="50"/>
    <n v="250"/>
    <n v="50"/>
    <n v="250"/>
  </r>
  <r>
    <x v="3"/>
    <x v="10"/>
    <x v="9"/>
    <x v="37"/>
    <x v="37"/>
    <x v="1"/>
    <x v="0"/>
    <x v="448"/>
    <x v="102"/>
    <x v="105"/>
    <x v="23"/>
    <x v="385"/>
    <x v="0"/>
    <x v="0"/>
    <n v="0"/>
    <m/>
    <m/>
    <m/>
  </r>
  <r>
    <x v="3"/>
    <x v="10"/>
    <x v="9"/>
    <x v="37"/>
    <x v="37"/>
    <x v="1"/>
    <x v="0"/>
    <x v="449"/>
    <x v="103"/>
    <x v="106"/>
    <x v="23"/>
    <x v="386"/>
    <x v="0"/>
    <x v="0"/>
    <n v="0"/>
    <m/>
    <m/>
    <m/>
  </r>
  <r>
    <x v="3"/>
    <x v="10"/>
    <x v="9"/>
    <x v="37"/>
    <x v="37"/>
    <x v="1"/>
    <x v="1"/>
    <x v="450"/>
    <x v="102"/>
    <x v="105"/>
    <x v="28"/>
    <x v="387"/>
    <x v="45"/>
    <x v="3"/>
    <n v="25"/>
    <n v="175"/>
    <n v="25"/>
    <n v="175"/>
  </r>
  <r>
    <x v="3"/>
    <x v="10"/>
    <x v="9"/>
    <x v="37"/>
    <x v="37"/>
    <x v="1"/>
    <x v="0"/>
    <x v="451"/>
    <x v="104"/>
    <x v="107"/>
    <x v="23"/>
    <x v="388"/>
    <x v="0"/>
    <x v="0"/>
    <n v="0"/>
    <m/>
    <m/>
    <m/>
  </r>
  <r>
    <x v="3"/>
    <x v="10"/>
    <x v="9"/>
    <x v="37"/>
    <x v="37"/>
    <x v="1"/>
    <x v="1"/>
    <x v="452"/>
    <x v="102"/>
    <x v="105"/>
    <x v="31"/>
    <x v="382"/>
    <x v="39"/>
    <x v="3"/>
    <n v="32"/>
    <n v="1920"/>
    <n v="32"/>
    <n v="1920"/>
  </r>
  <r>
    <x v="3"/>
    <x v="10"/>
    <x v="9"/>
    <x v="37"/>
    <x v="37"/>
    <x v="1"/>
    <x v="0"/>
    <x v="453"/>
    <x v="105"/>
    <x v="108"/>
    <x v="23"/>
    <x v="389"/>
    <x v="0"/>
    <x v="0"/>
    <n v="0"/>
    <m/>
    <m/>
    <m/>
  </r>
  <r>
    <x v="3"/>
    <x v="10"/>
    <x v="9"/>
    <x v="37"/>
    <x v="37"/>
    <x v="1"/>
    <x v="1"/>
    <x v="454"/>
    <x v="102"/>
    <x v="105"/>
    <x v="25"/>
    <x v="390"/>
    <x v="98"/>
    <x v="3"/>
    <m/>
    <n v="0"/>
    <n v="0"/>
    <n v="0"/>
  </r>
  <r>
    <x v="3"/>
    <x v="10"/>
    <x v="9"/>
    <x v="37"/>
    <x v="37"/>
    <x v="1"/>
    <x v="0"/>
    <x v="455"/>
    <x v="105"/>
    <x v="108"/>
    <x v="56"/>
    <x v="0"/>
    <x v="0"/>
    <x v="0"/>
    <m/>
    <m/>
    <m/>
    <m/>
  </r>
  <r>
    <x v="3"/>
    <x v="10"/>
    <x v="9"/>
    <x v="2"/>
    <x v="2"/>
    <x v="1"/>
    <x v="2"/>
    <x v="456"/>
    <x v="102"/>
    <x v="105"/>
    <x v="30"/>
    <x v="0"/>
    <x v="0"/>
    <x v="0"/>
    <s v="J.D"/>
    <n v="103219"/>
    <m/>
    <m/>
  </r>
  <r>
    <x v="3"/>
    <x v="11"/>
    <x v="10"/>
    <x v="38"/>
    <x v="38"/>
    <x v="1"/>
    <x v="0"/>
    <x v="457"/>
    <x v="105"/>
    <x v="108"/>
    <x v="23"/>
    <x v="0"/>
    <x v="99"/>
    <x v="0"/>
    <m/>
    <m/>
    <m/>
    <m/>
  </r>
  <r>
    <x v="3"/>
    <x v="11"/>
    <x v="10"/>
    <x v="38"/>
    <x v="38"/>
    <x v="1"/>
    <x v="0"/>
    <x v="458"/>
    <x v="102"/>
    <x v="105"/>
    <x v="23"/>
    <x v="0"/>
    <x v="100"/>
    <x v="0"/>
    <m/>
    <m/>
    <m/>
    <m/>
  </r>
  <r>
    <x v="3"/>
    <x v="11"/>
    <x v="10"/>
    <x v="38"/>
    <x v="38"/>
    <x v="1"/>
    <x v="0"/>
    <x v="459"/>
    <x v="105"/>
    <x v="108"/>
    <x v="24"/>
    <x v="391"/>
    <x v="3"/>
    <x v="1"/>
    <s v="Rate"/>
    <s v="Amount"/>
    <m/>
    <m/>
  </r>
  <r>
    <x v="3"/>
    <x v="11"/>
    <x v="10"/>
    <x v="38"/>
    <x v="38"/>
    <x v="1"/>
    <x v="0"/>
    <x v="460"/>
    <x v="102"/>
    <x v="105"/>
    <x v="23"/>
    <x v="0"/>
    <x v="0"/>
    <x v="0"/>
    <m/>
    <s v="J.D"/>
    <m/>
    <m/>
  </r>
  <r>
    <x v="3"/>
    <x v="11"/>
    <x v="10"/>
    <x v="38"/>
    <x v="38"/>
    <x v="1"/>
    <x v="0"/>
    <x v="461"/>
    <x v="106"/>
    <x v="109"/>
    <x v="23"/>
    <x v="392"/>
    <x v="0"/>
    <x v="0"/>
    <m/>
    <m/>
    <m/>
    <m/>
  </r>
  <r>
    <x v="3"/>
    <x v="11"/>
    <x v="10"/>
    <x v="38"/>
    <x v="38"/>
    <x v="1"/>
    <x v="0"/>
    <x v="462"/>
    <x v="107"/>
    <x v="110"/>
    <x v="23"/>
    <x v="393"/>
    <x v="0"/>
    <x v="0"/>
    <m/>
    <m/>
    <m/>
    <m/>
  </r>
  <r>
    <x v="3"/>
    <x v="11"/>
    <x v="10"/>
    <x v="38"/>
    <x v="38"/>
    <x v="1"/>
    <x v="1"/>
    <x v="463"/>
    <x v="106"/>
    <x v="109"/>
    <x v="25"/>
    <x v="394"/>
    <x v="19"/>
    <x v="4"/>
    <n v="38"/>
    <n v="228"/>
    <n v="38"/>
    <n v="228"/>
  </r>
  <r>
    <x v="3"/>
    <x v="11"/>
    <x v="10"/>
    <x v="38"/>
    <x v="38"/>
    <x v="1"/>
    <x v="1"/>
    <x v="464"/>
    <x v="107"/>
    <x v="110"/>
    <x v="26"/>
    <x v="395"/>
    <x v="19"/>
    <x v="4"/>
    <n v="50"/>
    <n v="300"/>
    <n v="50"/>
    <n v="300"/>
  </r>
  <r>
    <x v="3"/>
    <x v="11"/>
    <x v="10"/>
    <x v="39"/>
    <x v="39"/>
    <x v="1"/>
    <x v="0"/>
    <x v="465"/>
    <x v="108"/>
    <x v="111"/>
    <x v="23"/>
    <x v="396"/>
    <x v="0"/>
    <x v="0"/>
    <n v="0"/>
    <m/>
    <m/>
    <m/>
  </r>
  <r>
    <x v="3"/>
    <x v="11"/>
    <x v="10"/>
    <x v="39"/>
    <x v="39"/>
    <x v="1"/>
    <x v="0"/>
    <x v="466"/>
    <x v="109"/>
    <x v="112"/>
    <x v="23"/>
    <x v="397"/>
    <x v="0"/>
    <x v="0"/>
    <n v="0"/>
    <m/>
    <m/>
    <m/>
  </r>
  <r>
    <x v="3"/>
    <x v="11"/>
    <x v="10"/>
    <x v="39"/>
    <x v="39"/>
    <x v="1"/>
    <x v="1"/>
    <x v="467"/>
    <x v="108"/>
    <x v="111"/>
    <x v="27"/>
    <x v="398"/>
    <x v="45"/>
    <x v="4"/>
    <n v="19"/>
    <n v="133"/>
    <n v="19"/>
    <n v="133"/>
  </r>
  <r>
    <x v="3"/>
    <x v="11"/>
    <x v="10"/>
    <x v="39"/>
    <x v="39"/>
    <x v="1"/>
    <x v="1"/>
    <x v="468"/>
    <x v="109"/>
    <x v="112"/>
    <x v="28"/>
    <x v="399"/>
    <x v="45"/>
    <x v="4"/>
    <n v="44"/>
    <n v="308"/>
    <n v="44"/>
    <n v="308"/>
  </r>
  <r>
    <x v="3"/>
    <x v="11"/>
    <x v="10"/>
    <x v="39"/>
    <x v="39"/>
    <x v="1"/>
    <x v="1"/>
    <x v="469"/>
    <x v="108"/>
    <x v="111"/>
    <x v="31"/>
    <x v="400"/>
    <x v="45"/>
    <x v="4"/>
    <n v="38"/>
    <n v="266"/>
    <n v="38"/>
    <n v="266"/>
  </r>
  <r>
    <x v="3"/>
    <x v="11"/>
    <x v="10"/>
    <x v="39"/>
    <x v="39"/>
    <x v="1"/>
    <x v="1"/>
    <x v="470"/>
    <x v="109"/>
    <x v="112"/>
    <x v="36"/>
    <x v="401"/>
    <x v="45"/>
    <x v="4"/>
    <m/>
    <n v="0"/>
    <n v="0"/>
    <n v="0"/>
  </r>
  <r>
    <x v="3"/>
    <x v="11"/>
    <x v="10"/>
    <x v="39"/>
    <x v="39"/>
    <x v="1"/>
    <x v="1"/>
    <x v="471"/>
    <x v="108"/>
    <x v="111"/>
    <x v="32"/>
    <x v="402"/>
    <x v="45"/>
    <x v="4"/>
    <m/>
    <n v="0"/>
    <n v="0"/>
    <n v="0"/>
  </r>
  <r>
    <x v="3"/>
    <x v="11"/>
    <x v="10"/>
    <x v="39"/>
    <x v="39"/>
    <x v="1"/>
    <x v="1"/>
    <x v="472"/>
    <x v="109"/>
    <x v="112"/>
    <x v="33"/>
    <x v="403"/>
    <x v="45"/>
    <x v="4"/>
    <n v="25"/>
    <n v="175"/>
    <n v="25"/>
    <n v="175"/>
  </r>
  <r>
    <x v="3"/>
    <x v="11"/>
    <x v="10"/>
    <x v="39"/>
    <x v="39"/>
    <x v="1"/>
    <x v="1"/>
    <x v="473"/>
    <x v="108"/>
    <x v="111"/>
    <x v="34"/>
    <x v="404"/>
    <x v="45"/>
    <x v="4"/>
    <n v="38"/>
    <n v="266"/>
    <n v="38"/>
    <n v="266"/>
  </r>
  <r>
    <x v="3"/>
    <x v="11"/>
    <x v="10"/>
    <x v="39"/>
    <x v="39"/>
    <x v="1"/>
    <x v="0"/>
    <x v="474"/>
    <x v="110"/>
    <x v="113"/>
    <x v="23"/>
    <x v="405"/>
    <x v="0"/>
    <x v="0"/>
    <n v="0"/>
    <m/>
    <m/>
    <m/>
  </r>
  <r>
    <x v="3"/>
    <x v="11"/>
    <x v="10"/>
    <x v="39"/>
    <x v="39"/>
    <x v="1"/>
    <x v="1"/>
    <x v="475"/>
    <x v="108"/>
    <x v="111"/>
    <x v="25"/>
    <x v="406"/>
    <x v="45"/>
    <x v="4"/>
    <n v="50"/>
    <n v="350"/>
    <n v="50"/>
    <n v="350"/>
  </r>
  <r>
    <x v="3"/>
    <x v="11"/>
    <x v="10"/>
    <x v="40"/>
    <x v="40"/>
    <x v="3"/>
    <x v="0"/>
    <x v="476"/>
    <x v="111"/>
    <x v="114"/>
    <x v="23"/>
    <x v="407"/>
    <x v="0"/>
    <x v="0"/>
    <n v="0"/>
    <m/>
    <m/>
    <m/>
  </r>
  <r>
    <x v="3"/>
    <x v="11"/>
    <x v="10"/>
    <x v="40"/>
    <x v="40"/>
    <x v="3"/>
    <x v="0"/>
    <x v="477"/>
    <x v="112"/>
    <x v="115"/>
    <x v="23"/>
    <x v="408"/>
    <x v="0"/>
    <x v="0"/>
    <n v="0"/>
    <m/>
    <m/>
    <m/>
  </r>
  <r>
    <x v="3"/>
    <x v="11"/>
    <x v="10"/>
    <x v="40"/>
    <x v="40"/>
    <x v="3"/>
    <x v="1"/>
    <x v="478"/>
    <x v="111"/>
    <x v="114"/>
    <x v="26"/>
    <x v="409"/>
    <x v="83"/>
    <x v="4"/>
    <n v="63"/>
    <n v="693"/>
    <n v="63"/>
    <n v="693"/>
  </r>
  <r>
    <x v="3"/>
    <x v="11"/>
    <x v="10"/>
    <x v="40"/>
    <x v="40"/>
    <x v="3"/>
    <x v="1"/>
    <x v="479"/>
    <x v="112"/>
    <x v="115"/>
    <x v="27"/>
    <x v="410"/>
    <x v="11"/>
    <x v="4"/>
    <n v="75"/>
    <n v="600"/>
    <n v="75"/>
    <n v="600"/>
  </r>
  <r>
    <x v="3"/>
    <x v="11"/>
    <x v="10"/>
    <x v="40"/>
    <x v="40"/>
    <x v="3"/>
    <x v="0"/>
    <x v="480"/>
    <x v="111"/>
    <x v="114"/>
    <x v="57"/>
    <x v="0"/>
    <x v="0"/>
    <x v="0"/>
    <m/>
    <m/>
    <m/>
    <m/>
  </r>
  <r>
    <x v="3"/>
    <x v="11"/>
    <x v="10"/>
    <x v="2"/>
    <x v="2"/>
    <x v="0"/>
    <x v="2"/>
    <x v="481"/>
    <x v="112"/>
    <x v="115"/>
    <x v="30"/>
    <x v="0"/>
    <x v="0"/>
    <x v="0"/>
    <s v="J.D"/>
    <n v="3319"/>
    <m/>
    <m/>
  </r>
  <r>
    <x v="3"/>
    <x v="12"/>
    <x v="11"/>
    <x v="41"/>
    <x v="41"/>
    <x v="3"/>
    <x v="0"/>
    <x v="482"/>
    <x v="111"/>
    <x v="114"/>
    <x v="23"/>
    <x v="0"/>
    <x v="101"/>
    <x v="0"/>
    <m/>
    <m/>
    <m/>
    <m/>
  </r>
  <r>
    <x v="3"/>
    <x v="12"/>
    <x v="11"/>
    <x v="41"/>
    <x v="41"/>
    <x v="3"/>
    <x v="0"/>
    <x v="483"/>
    <x v="112"/>
    <x v="115"/>
    <x v="23"/>
    <x v="0"/>
    <x v="102"/>
    <x v="0"/>
    <m/>
    <m/>
    <m/>
    <m/>
  </r>
  <r>
    <x v="3"/>
    <x v="12"/>
    <x v="11"/>
    <x v="41"/>
    <x v="41"/>
    <x v="3"/>
    <x v="0"/>
    <x v="484"/>
    <x v="111"/>
    <x v="114"/>
    <x v="24"/>
    <x v="31"/>
    <x v="3"/>
    <x v="1"/>
    <s v="Rate"/>
    <s v="Amount"/>
    <m/>
    <m/>
  </r>
  <r>
    <x v="3"/>
    <x v="12"/>
    <x v="11"/>
    <x v="41"/>
    <x v="41"/>
    <x v="3"/>
    <x v="0"/>
    <x v="485"/>
    <x v="112"/>
    <x v="115"/>
    <x v="23"/>
    <x v="0"/>
    <x v="0"/>
    <x v="0"/>
    <m/>
    <s v="J.D"/>
    <m/>
    <m/>
  </r>
  <r>
    <x v="3"/>
    <x v="12"/>
    <x v="11"/>
    <x v="41"/>
    <x v="41"/>
    <x v="3"/>
    <x v="0"/>
    <x v="486"/>
    <x v="113"/>
    <x v="116"/>
    <x v="23"/>
    <x v="411"/>
    <x v="0"/>
    <x v="0"/>
    <m/>
    <m/>
    <m/>
    <m/>
  </r>
  <r>
    <x v="3"/>
    <x v="12"/>
    <x v="11"/>
    <x v="41"/>
    <x v="41"/>
    <x v="3"/>
    <x v="0"/>
    <x v="487"/>
    <x v="114"/>
    <x v="117"/>
    <x v="23"/>
    <x v="412"/>
    <x v="0"/>
    <x v="0"/>
    <m/>
    <m/>
    <m/>
    <m/>
  </r>
  <r>
    <x v="3"/>
    <x v="12"/>
    <x v="11"/>
    <x v="41"/>
    <x v="41"/>
    <x v="3"/>
    <x v="0"/>
    <x v="488"/>
    <x v="115"/>
    <x v="118"/>
    <x v="23"/>
    <x v="413"/>
    <x v="0"/>
    <x v="0"/>
    <m/>
    <m/>
    <m/>
    <m/>
  </r>
  <r>
    <x v="3"/>
    <x v="12"/>
    <x v="11"/>
    <x v="41"/>
    <x v="41"/>
    <x v="3"/>
    <x v="1"/>
    <x v="489"/>
    <x v="114"/>
    <x v="117"/>
    <x v="25"/>
    <x v="414"/>
    <x v="4"/>
    <x v="4"/>
    <m/>
    <n v="0"/>
    <n v="0"/>
    <n v="0"/>
  </r>
  <r>
    <x v="3"/>
    <x v="12"/>
    <x v="11"/>
    <x v="41"/>
    <x v="41"/>
    <x v="3"/>
    <x v="1"/>
    <x v="490"/>
    <x v="115"/>
    <x v="118"/>
    <x v="26"/>
    <x v="415"/>
    <x v="25"/>
    <x v="4"/>
    <m/>
    <n v="0"/>
    <n v="0"/>
    <n v="0"/>
  </r>
  <r>
    <x v="3"/>
    <x v="12"/>
    <x v="11"/>
    <x v="41"/>
    <x v="41"/>
    <x v="3"/>
    <x v="1"/>
    <x v="491"/>
    <x v="114"/>
    <x v="117"/>
    <x v="27"/>
    <x v="414"/>
    <x v="4"/>
    <x v="4"/>
    <m/>
    <n v="0"/>
    <n v="0"/>
    <n v="0"/>
  </r>
  <r>
    <x v="3"/>
    <x v="12"/>
    <x v="11"/>
    <x v="41"/>
    <x v="41"/>
    <x v="3"/>
    <x v="1"/>
    <x v="492"/>
    <x v="115"/>
    <x v="118"/>
    <x v="28"/>
    <x v="416"/>
    <x v="42"/>
    <x v="4"/>
    <m/>
    <n v="0"/>
    <n v="0"/>
    <n v="0"/>
  </r>
  <r>
    <x v="3"/>
    <x v="12"/>
    <x v="11"/>
    <x v="41"/>
    <x v="41"/>
    <x v="3"/>
    <x v="1"/>
    <x v="493"/>
    <x v="114"/>
    <x v="117"/>
    <x v="31"/>
    <x v="416"/>
    <x v="60"/>
    <x v="4"/>
    <m/>
    <n v="0"/>
    <n v="0"/>
    <n v="0"/>
  </r>
  <r>
    <x v="3"/>
    <x v="12"/>
    <x v="11"/>
    <x v="41"/>
    <x v="41"/>
    <x v="3"/>
    <x v="0"/>
    <x v="494"/>
    <x v="116"/>
    <x v="119"/>
    <x v="23"/>
    <x v="417"/>
    <x v="0"/>
    <x v="0"/>
    <m/>
    <m/>
    <m/>
    <m/>
  </r>
  <r>
    <x v="3"/>
    <x v="12"/>
    <x v="11"/>
    <x v="41"/>
    <x v="41"/>
    <x v="3"/>
    <x v="1"/>
    <x v="495"/>
    <x v="114"/>
    <x v="117"/>
    <x v="36"/>
    <x v="418"/>
    <x v="4"/>
    <x v="4"/>
    <m/>
    <n v="0"/>
    <n v="0"/>
    <n v="0"/>
  </r>
  <r>
    <x v="3"/>
    <x v="12"/>
    <x v="11"/>
    <x v="41"/>
    <x v="41"/>
    <x v="3"/>
    <x v="1"/>
    <x v="496"/>
    <x v="116"/>
    <x v="119"/>
    <x v="32"/>
    <x v="419"/>
    <x v="4"/>
    <x v="4"/>
    <m/>
    <n v="0"/>
    <n v="0"/>
    <n v="0"/>
  </r>
  <r>
    <x v="3"/>
    <x v="12"/>
    <x v="11"/>
    <x v="41"/>
    <x v="41"/>
    <x v="3"/>
    <x v="1"/>
    <x v="497"/>
    <x v="114"/>
    <x v="117"/>
    <x v="33"/>
    <x v="420"/>
    <x v="4"/>
    <x v="4"/>
    <m/>
    <n v="0"/>
    <n v="0"/>
    <n v="0"/>
  </r>
  <r>
    <x v="3"/>
    <x v="12"/>
    <x v="11"/>
    <x v="41"/>
    <x v="41"/>
    <x v="3"/>
    <x v="1"/>
    <x v="498"/>
    <x v="116"/>
    <x v="119"/>
    <x v="34"/>
    <x v="421"/>
    <x v="4"/>
    <x v="4"/>
    <m/>
    <n v="0"/>
    <n v="0"/>
    <n v="0"/>
  </r>
  <r>
    <x v="3"/>
    <x v="12"/>
    <x v="11"/>
    <x v="41"/>
    <x v="41"/>
    <x v="3"/>
    <x v="1"/>
    <x v="499"/>
    <x v="114"/>
    <x v="117"/>
    <x v="37"/>
    <x v="422"/>
    <x v="4"/>
    <x v="4"/>
    <m/>
    <n v="0"/>
    <n v="0"/>
    <n v="0"/>
  </r>
  <r>
    <x v="3"/>
    <x v="12"/>
    <x v="11"/>
    <x v="41"/>
    <x v="41"/>
    <x v="3"/>
    <x v="1"/>
    <x v="500"/>
    <x v="116"/>
    <x v="119"/>
    <x v="48"/>
    <x v="423"/>
    <x v="4"/>
    <x v="4"/>
    <m/>
    <n v="0"/>
    <n v="0"/>
    <n v="0"/>
  </r>
  <r>
    <x v="3"/>
    <x v="12"/>
    <x v="11"/>
    <x v="41"/>
    <x v="41"/>
    <x v="3"/>
    <x v="1"/>
    <x v="501"/>
    <x v="114"/>
    <x v="117"/>
    <x v="49"/>
    <x v="424"/>
    <x v="4"/>
    <x v="4"/>
    <m/>
    <n v="0"/>
    <n v="0"/>
    <n v="0"/>
  </r>
  <r>
    <x v="3"/>
    <x v="12"/>
    <x v="11"/>
    <x v="41"/>
    <x v="41"/>
    <x v="3"/>
    <x v="0"/>
    <x v="502"/>
    <x v="117"/>
    <x v="120"/>
    <x v="23"/>
    <x v="425"/>
    <x v="0"/>
    <x v="0"/>
    <m/>
    <m/>
    <m/>
    <m/>
  </r>
  <r>
    <x v="3"/>
    <x v="12"/>
    <x v="11"/>
    <x v="41"/>
    <x v="41"/>
    <x v="3"/>
    <x v="1"/>
    <x v="503"/>
    <x v="114"/>
    <x v="117"/>
    <x v="51"/>
    <x v="426"/>
    <x v="4"/>
    <x v="4"/>
    <m/>
    <n v="0"/>
    <n v="0"/>
    <n v="0"/>
  </r>
  <r>
    <x v="3"/>
    <x v="12"/>
    <x v="11"/>
    <x v="41"/>
    <x v="41"/>
    <x v="3"/>
    <x v="1"/>
    <x v="504"/>
    <x v="117"/>
    <x v="120"/>
    <x v="50"/>
    <x v="427"/>
    <x v="4"/>
    <x v="4"/>
    <m/>
    <n v="0"/>
    <n v="0"/>
    <n v="0"/>
  </r>
  <r>
    <x v="3"/>
    <x v="12"/>
    <x v="11"/>
    <x v="41"/>
    <x v="41"/>
    <x v="3"/>
    <x v="1"/>
    <x v="505"/>
    <x v="114"/>
    <x v="117"/>
    <x v="25"/>
    <x v="419"/>
    <x v="25"/>
    <x v="4"/>
    <m/>
    <n v="0"/>
    <n v="0"/>
    <n v="0"/>
  </r>
  <r>
    <x v="3"/>
    <x v="12"/>
    <x v="11"/>
    <x v="41"/>
    <x v="41"/>
    <x v="3"/>
    <x v="1"/>
    <x v="506"/>
    <x v="117"/>
    <x v="120"/>
    <x v="26"/>
    <x v="428"/>
    <x v="4"/>
    <x v="4"/>
    <m/>
    <n v="0"/>
    <n v="0"/>
    <n v="0"/>
  </r>
  <r>
    <x v="3"/>
    <x v="12"/>
    <x v="11"/>
    <x v="41"/>
    <x v="41"/>
    <x v="3"/>
    <x v="1"/>
    <x v="507"/>
    <x v="114"/>
    <x v="117"/>
    <x v="27"/>
    <x v="418"/>
    <x v="4"/>
    <x v="4"/>
    <m/>
    <n v="0"/>
    <n v="0"/>
    <n v="0"/>
  </r>
  <r>
    <x v="3"/>
    <x v="12"/>
    <x v="11"/>
    <x v="41"/>
    <x v="41"/>
    <x v="3"/>
    <x v="1"/>
    <x v="508"/>
    <x v="117"/>
    <x v="120"/>
    <x v="28"/>
    <x v="429"/>
    <x v="4"/>
    <x v="4"/>
    <m/>
    <n v="0"/>
    <n v="0"/>
    <n v="0"/>
  </r>
  <r>
    <x v="3"/>
    <x v="12"/>
    <x v="11"/>
    <x v="41"/>
    <x v="41"/>
    <x v="3"/>
    <x v="1"/>
    <x v="509"/>
    <x v="114"/>
    <x v="117"/>
    <x v="31"/>
    <x v="430"/>
    <x v="4"/>
    <x v="4"/>
    <m/>
    <n v="0"/>
    <n v="0"/>
    <n v="0"/>
  </r>
  <r>
    <x v="3"/>
    <x v="12"/>
    <x v="11"/>
    <x v="41"/>
    <x v="41"/>
    <x v="3"/>
    <x v="0"/>
    <x v="510"/>
    <x v="118"/>
    <x v="121"/>
    <x v="23"/>
    <x v="431"/>
    <x v="0"/>
    <x v="0"/>
    <m/>
    <m/>
    <m/>
    <m/>
  </r>
  <r>
    <x v="3"/>
    <x v="12"/>
    <x v="11"/>
    <x v="41"/>
    <x v="41"/>
    <x v="3"/>
    <x v="1"/>
    <x v="511"/>
    <x v="114"/>
    <x v="117"/>
    <x v="36"/>
    <x v="432"/>
    <x v="4"/>
    <x v="4"/>
    <m/>
    <n v="0"/>
    <n v="0"/>
    <n v="0"/>
  </r>
  <r>
    <x v="3"/>
    <x v="12"/>
    <x v="11"/>
    <x v="41"/>
    <x v="41"/>
    <x v="3"/>
    <x v="1"/>
    <x v="512"/>
    <x v="118"/>
    <x v="121"/>
    <x v="32"/>
    <x v="433"/>
    <x v="4"/>
    <x v="4"/>
    <m/>
    <n v="0"/>
    <n v="0"/>
    <n v="0"/>
  </r>
  <r>
    <x v="3"/>
    <x v="12"/>
    <x v="11"/>
    <x v="41"/>
    <x v="41"/>
    <x v="3"/>
    <x v="1"/>
    <x v="513"/>
    <x v="114"/>
    <x v="117"/>
    <x v="33"/>
    <x v="419"/>
    <x v="25"/>
    <x v="4"/>
    <m/>
    <n v="0"/>
    <n v="0"/>
    <n v="0"/>
  </r>
  <r>
    <x v="3"/>
    <x v="12"/>
    <x v="11"/>
    <x v="41"/>
    <x v="41"/>
    <x v="3"/>
    <x v="1"/>
    <x v="514"/>
    <x v="118"/>
    <x v="121"/>
    <x v="34"/>
    <x v="434"/>
    <x v="4"/>
    <x v="4"/>
    <m/>
    <n v="0"/>
    <n v="0"/>
    <n v="0"/>
  </r>
  <r>
    <x v="3"/>
    <x v="12"/>
    <x v="11"/>
    <x v="41"/>
    <x v="41"/>
    <x v="3"/>
    <x v="1"/>
    <x v="515"/>
    <x v="114"/>
    <x v="117"/>
    <x v="37"/>
    <x v="435"/>
    <x v="4"/>
    <x v="4"/>
    <m/>
    <n v="0"/>
    <n v="0"/>
    <n v="0"/>
  </r>
  <r>
    <x v="3"/>
    <x v="12"/>
    <x v="11"/>
    <x v="41"/>
    <x v="41"/>
    <x v="3"/>
    <x v="1"/>
    <x v="516"/>
    <x v="118"/>
    <x v="121"/>
    <x v="48"/>
    <x v="429"/>
    <x v="4"/>
    <x v="4"/>
    <m/>
    <n v="0"/>
    <n v="0"/>
    <n v="0"/>
  </r>
  <r>
    <x v="3"/>
    <x v="12"/>
    <x v="11"/>
    <x v="41"/>
    <x v="41"/>
    <x v="3"/>
    <x v="1"/>
    <x v="517"/>
    <x v="114"/>
    <x v="117"/>
    <x v="49"/>
    <x v="436"/>
    <x v="4"/>
    <x v="4"/>
    <m/>
    <n v="0"/>
    <n v="0"/>
    <n v="0"/>
  </r>
  <r>
    <x v="3"/>
    <x v="12"/>
    <x v="11"/>
    <x v="41"/>
    <x v="41"/>
    <x v="3"/>
    <x v="0"/>
    <x v="518"/>
    <x v="119"/>
    <x v="122"/>
    <x v="23"/>
    <x v="437"/>
    <x v="0"/>
    <x v="0"/>
    <m/>
    <m/>
    <m/>
    <m/>
  </r>
  <r>
    <x v="3"/>
    <x v="12"/>
    <x v="11"/>
    <x v="41"/>
    <x v="41"/>
    <x v="3"/>
    <x v="1"/>
    <x v="519"/>
    <x v="114"/>
    <x v="117"/>
    <x v="51"/>
    <x v="438"/>
    <x v="4"/>
    <x v="4"/>
    <m/>
    <n v="0"/>
    <n v="0"/>
    <n v="0"/>
  </r>
  <r>
    <x v="3"/>
    <x v="12"/>
    <x v="11"/>
    <x v="41"/>
    <x v="41"/>
    <x v="3"/>
    <x v="1"/>
    <x v="520"/>
    <x v="119"/>
    <x v="122"/>
    <x v="50"/>
    <x v="434"/>
    <x v="25"/>
    <x v="4"/>
    <m/>
    <n v="0"/>
    <n v="0"/>
    <n v="0"/>
  </r>
  <r>
    <x v="3"/>
    <x v="12"/>
    <x v="11"/>
    <x v="41"/>
    <x v="41"/>
    <x v="3"/>
    <x v="1"/>
    <x v="521"/>
    <x v="114"/>
    <x v="117"/>
    <x v="52"/>
    <x v="419"/>
    <x v="25"/>
    <x v="4"/>
    <m/>
    <n v="0"/>
    <n v="0"/>
    <n v="0"/>
  </r>
  <r>
    <x v="3"/>
    <x v="12"/>
    <x v="11"/>
    <x v="41"/>
    <x v="41"/>
    <x v="3"/>
    <x v="1"/>
    <x v="522"/>
    <x v="119"/>
    <x v="122"/>
    <x v="58"/>
    <x v="418"/>
    <x v="4"/>
    <x v="4"/>
    <m/>
    <n v="0"/>
    <n v="0"/>
    <n v="0"/>
  </r>
  <r>
    <x v="3"/>
    <x v="12"/>
    <x v="11"/>
    <x v="41"/>
    <x v="41"/>
    <x v="3"/>
    <x v="1"/>
    <x v="523"/>
    <x v="114"/>
    <x v="117"/>
    <x v="59"/>
    <x v="439"/>
    <x v="4"/>
    <x v="4"/>
    <m/>
    <n v="0"/>
    <n v="0"/>
    <n v="0"/>
  </r>
  <r>
    <x v="3"/>
    <x v="12"/>
    <x v="11"/>
    <x v="41"/>
    <x v="41"/>
    <x v="3"/>
    <x v="1"/>
    <x v="524"/>
    <x v="119"/>
    <x v="122"/>
    <x v="53"/>
    <x v="440"/>
    <x v="4"/>
    <x v="4"/>
    <m/>
    <n v="0"/>
    <n v="0"/>
    <n v="0"/>
  </r>
  <r>
    <x v="3"/>
    <x v="12"/>
    <x v="11"/>
    <x v="41"/>
    <x v="41"/>
    <x v="3"/>
    <x v="1"/>
    <x v="525"/>
    <x v="114"/>
    <x v="117"/>
    <x v="25"/>
    <x v="429"/>
    <x v="4"/>
    <x v="4"/>
    <m/>
    <n v="0"/>
    <n v="0"/>
    <n v="0"/>
  </r>
  <r>
    <x v="3"/>
    <x v="12"/>
    <x v="11"/>
    <x v="41"/>
    <x v="41"/>
    <x v="3"/>
    <x v="1"/>
    <x v="526"/>
    <x v="119"/>
    <x v="122"/>
    <x v="26"/>
    <x v="441"/>
    <x v="4"/>
    <x v="4"/>
    <m/>
    <n v="0"/>
    <n v="0"/>
    <n v="0"/>
  </r>
  <r>
    <x v="3"/>
    <x v="12"/>
    <x v="11"/>
    <x v="41"/>
    <x v="41"/>
    <x v="3"/>
    <x v="1"/>
    <x v="527"/>
    <x v="114"/>
    <x v="117"/>
    <x v="27"/>
    <x v="442"/>
    <x v="4"/>
    <x v="4"/>
    <m/>
    <n v="0"/>
    <n v="0"/>
    <n v="0"/>
  </r>
  <r>
    <x v="3"/>
    <x v="12"/>
    <x v="11"/>
    <x v="41"/>
    <x v="41"/>
    <x v="3"/>
    <x v="1"/>
    <x v="528"/>
    <x v="119"/>
    <x v="122"/>
    <x v="28"/>
    <x v="443"/>
    <x v="4"/>
    <x v="4"/>
    <m/>
    <n v="0"/>
    <n v="0"/>
    <n v="0"/>
  </r>
  <r>
    <x v="3"/>
    <x v="12"/>
    <x v="11"/>
    <x v="41"/>
    <x v="41"/>
    <x v="3"/>
    <x v="1"/>
    <x v="529"/>
    <x v="114"/>
    <x v="117"/>
    <x v="31"/>
    <x v="429"/>
    <x v="4"/>
    <x v="4"/>
    <m/>
    <n v="0"/>
    <n v="0"/>
    <n v="0"/>
  </r>
  <r>
    <x v="3"/>
    <x v="12"/>
    <x v="11"/>
    <x v="41"/>
    <x v="41"/>
    <x v="3"/>
    <x v="1"/>
    <x v="530"/>
    <x v="119"/>
    <x v="122"/>
    <x v="36"/>
    <x v="444"/>
    <x v="4"/>
    <x v="4"/>
    <m/>
    <n v="0"/>
    <n v="0"/>
    <n v="0"/>
  </r>
  <r>
    <x v="3"/>
    <x v="12"/>
    <x v="11"/>
    <x v="41"/>
    <x v="41"/>
    <x v="3"/>
    <x v="1"/>
    <x v="531"/>
    <x v="114"/>
    <x v="117"/>
    <x v="32"/>
    <x v="445"/>
    <x v="4"/>
    <x v="4"/>
    <m/>
    <n v="0"/>
    <n v="0"/>
    <n v="0"/>
  </r>
  <r>
    <x v="3"/>
    <x v="12"/>
    <x v="11"/>
    <x v="41"/>
    <x v="41"/>
    <x v="3"/>
    <x v="1"/>
    <x v="532"/>
    <x v="119"/>
    <x v="122"/>
    <x v="33"/>
    <x v="446"/>
    <x v="4"/>
    <x v="4"/>
    <m/>
    <n v="0"/>
    <n v="0"/>
    <n v="0"/>
  </r>
  <r>
    <x v="3"/>
    <x v="12"/>
    <x v="11"/>
    <x v="41"/>
    <x v="41"/>
    <x v="3"/>
    <x v="0"/>
    <x v="533"/>
    <x v="120"/>
    <x v="123"/>
    <x v="23"/>
    <x v="447"/>
    <x v="0"/>
    <x v="0"/>
    <m/>
    <m/>
    <m/>
    <m/>
  </r>
  <r>
    <x v="3"/>
    <x v="12"/>
    <x v="11"/>
    <x v="41"/>
    <x v="41"/>
    <x v="3"/>
    <x v="1"/>
    <x v="534"/>
    <x v="119"/>
    <x v="122"/>
    <x v="34"/>
    <x v="432"/>
    <x v="25"/>
    <x v="4"/>
    <m/>
    <n v="0"/>
    <n v="0"/>
    <n v="0"/>
  </r>
  <r>
    <x v="3"/>
    <x v="12"/>
    <x v="11"/>
    <x v="41"/>
    <x v="41"/>
    <x v="3"/>
    <x v="1"/>
    <x v="535"/>
    <x v="120"/>
    <x v="123"/>
    <x v="37"/>
    <x v="448"/>
    <x v="4"/>
    <x v="4"/>
    <m/>
    <n v="0"/>
    <n v="0"/>
    <n v="0"/>
  </r>
  <r>
    <x v="3"/>
    <x v="12"/>
    <x v="11"/>
    <x v="41"/>
    <x v="41"/>
    <x v="3"/>
    <x v="1"/>
    <x v="536"/>
    <x v="119"/>
    <x v="122"/>
    <x v="48"/>
    <x v="449"/>
    <x v="25"/>
    <x v="4"/>
    <m/>
    <n v="0"/>
    <n v="0"/>
    <n v="0"/>
  </r>
  <r>
    <x v="3"/>
    <x v="12"/>
    <x v="11"/>
    <x v="41"/>
    <x v="41"/>
    <x v="3"/>
    <x v="1"/>
    <x v="537"/>
    <x v="120"/>
    <x v="123"/>
    <x v="49"/>
    <x v="429"/>
    <x v="4"/>
    <x v="4"/>
    <m/>
    <n v="0"/>
    <n v="0"/>
    <n v="0"/>
  </r>
  <r>
    <x v="3"/>
    <x v="12"/>
    <x v="11"/>
    <x v="41"/>
    <x v="41"/>
    <x v="3"/>
    <x v="1"/>
    <x v="538"/>
    <x v="119"/>
    <x v="122"/>
    <x v="51"/>
    <x v="450"/>
    <x v="4"/>
    <x v="4"/>
    <m/>
    <n v="0"/>
    <n v="0"/>
    <n v="0"/>
  </r>
  <r>
    <x v="3"/>
    <x v="12"/>
    <x v="11"/>
    <x v="41"/>
    <x v="41"/>
    <x v="3"/>
    <x v="1"/>
    <x v="539"/>
    <x v="120"/>
    <x v="123"/>
    <x v="50"/>
    <x v="451"/>
    <x v="4"/>
    <x v="4"/>
    <m/>
    <n v="0"/>
    <n v="0"/>
    <n v="0"/>
  </r>
  <r>
    <x v="3"/>
    <x v="12"/>
    <x v="11"/>
    <x v="41"/>
    <x v="41"/>
    <x v="3"/>
    <x v="1"/>
    <x v="540"/>
    <x v="119"/>
    <x v="122"/>
    <x v="52"/>
    <x v="452"/>
    <x v="25"/>
    <x v="4"/>
    <m/>
    <n v="0"/>
    <n v="0"/>
    <n v="0"/>
  </r>
  <r>
    <x v="3"/>
    <x v="12"/>
    <x v="11"/>
    <x v="41"/>
    <x v="41"/>
    <x v="3"/>
    <x v="1"/>
    <x v="541"/>
    <x v="120"/>
    <x v="123"/>
    <x v="58"/>
    <x v="453"/>
    <x v="4"/>
    <x v="4"/>
    <m/>
    <n v="0"/>
    <n v="0"/>
    <n v="0"/>
  </r>
  <r>
    <x v="3"/>
    <x v="12"/>
    <x v="11"/>
    <x v="41"/>
    <x v="41"/>
    <x v="3"/>
    <x v="1"/>
    <x v="542"/>
    <x v="119"/>
    <x v="122"/>
    <x v="59"/>
    <x v="454"/>
    <x v="4"/>
    <x v="4"/>
    <m/>
    <n v="0"/>
    <n v="0"/>
    <n v="0"/>
  </r>
  <r>
    <x v="3"/>
    <x v="12"/>
    <x v="11"/>
    <x v="41"/>
    <x v="41"/>
    <x v="3"/>
    <x v="1"/>
    <x v="543"/>
    <x v="120"/>
    <x v="123"/>
    <x v="53"/>
    <x v="445"/>
    <x v="4"/>
    <x v="4"/>
    <m/>
    <n v="0"/>
    <n v="0"/>
    <n v="0"/>
  </r>
  <r>
    <x v="3"/>
    <x v="12"/>
    <x v="11"/>
    <x v="41"/>
    <x v="41"/>
    <x v="3"/>
    <x v="1"/>
    <x v="544"/>
    <x v="119"/>
    <x v="122"/>
    <x v="25"/>
    <x v="418"/>
    <x v="4"/>
    <x v="4"/>
    <m/>
    <n v="0"/>
    <n v="0"/>
    <n v="0"/>
  </r>
  <r>
    <x v="3"/>
    <x v="12"/>
    <x v="11"/>
    <x v="41"/>
    <x v="41"/>
    <x v="3"/>
    <x v="1"/>
    <x v="545"/>
    <x v="120"/>
    <x v="123"/>
    <x v="26"/>
    <x v="455"/>
    <x v="4"/>
    <x v="4"/>
    <m/>
    <n v="0"/>
    <n v="0"/>
    <n v="0"/>
  </r>
  <r>
    <x v="3"/>
    <x v="12"/>
    <x v="11"/>
    <x v="41"/>
    <x v="41"/>
    <x v="3"/>
    <x v="1"/>
    <x v="546"/>
    <x v="119"/>
    <x v="122"/>
    <x v="27"/>
    <x v="445"/>
    <x v="4"/>
    <x v="4"/>
    <m/>
    <n v="0"/>
    <n v="0"/>
    <n v="0"/>
  </r>
  <r>
    <x v="3"/>
    <x v="12"/>
    <x v="11"/>
    <x v="41"/>
    <x v="41"/>
    <x v="3"/>
    <x v="1"/>
    <x v="547"/>
    <x v="120"/>
    <x v="123"/>
    <x v="28"/>
    <x v="434"/>
    <x v="4"/>
    <x v="4"/>
    <m/>
    <n v="0"/>
    <n v="0"/>
    <n v="0"/>
  </r>
  <r>
    <x v="3"/>
    <x v="12"/>
    <x v="11"/>
    <x v="41"/>
    <x v="41"/>
    <x v="3"/>
    <x v="0"/>
    <x v="548"/>
    <x v="121"/>
    <x v="124"/>
    <x v="23"/>
    <x v="456"/>
    <x v="0"/>
    <x v="0"/>
    <m/>
    <m/>
    <m/>
    <m/>
  </r>
  <r>
    <x v="3"/>
    <x v="12"/>
    <x v="11"/>
    <x v="41"/>
    <x v="41"/>
    <x v="3"/>
    <x v="1"/>
    <x v="549"/>
    <x v="120"/>
    <x v="123"/>
    <x v="31"/>
    <x v="435"/>
    <x v="4"/>
    <x v="4"/>
    <m/>
    <n v="0"/>
    <n v="0"/>
    <n v="0"/>
  </r>
  <r>
    <x v="3"/>
    <x v="12"/>
    <x v="11"/>
    <x v="41"/>
    <x v="41"/>
    <x v="3"/>
    <x v="1"/>
    <x v="550"/>
    <x v="121"/>
    <x v="124"/>
    <x v="36"/>
    <x v="457"/>
    <x v="4"/>
    <x v="4"/>
    <m/>
    <n v="0"/>
    <n v="0"/>
    <n v="0"/>
  </r>
  <r>
    <x v="3"/>
    <x v="12"/>
    <x v="11"/>
    <x v="41"/>
    <x v="41"/>
    <x v="3"/>
    <x v="1"/>
    <x v="551"/>
    <x v="120"/>
    <x v="123"/>
    <x v="32"/>
    <x v="458"/>
    <x v="4"/>
    <x v="4"/>
    <m/>
    <n v="0"/>
    <n v="0"/>
    <n v="0"/>
  </r>
  <r>
    <x v="3"/>
    <x v="12"/>
    <x v="11"/>
    <x v="41"/>
    <x v="41"/>
    <x v="3"/>
    <x v="1"/>
    <x v="552"/>
    <x v="121"/>
    <x v="124"/>
    <x v="33"/>
    <x v="449"/>
    <x v="4"/>
    <x v="4"/>
    <m/>
    <n v="0"/>
    <n v="0"/>
    <n v="0"/>
  </r>
  <r>
    <x v="3"/>
    <x v="12"/>
    <x v="11"/>
    <x v="41"/>
    <x v="41"/>
    <x v="3"/>
    <x v="1"/>
    <x v="553"/>
    <x v="120"/>
    <x v="123"/>
    <x v="34"/>
    <x v="429"/>
    <x v="25"/>
    <x v="4"/>
    <m/>
    <n v="0"/>
    <n v="0"/>
    <n v="0"/>
  </r>
  <r>
    <x v="3"/>
    <x v="12"/>
    <x v="11"/>
    <x v="41"/>
    <x v="41"/>
    <x v="3"/>
    <x v="1"/>
    <x v="554"/>
    <x v="121"/>
    <x v="124"/>
    <x v="37"/>
    <x v="459"/>
    <x v="4"/>
    <x v="4"/>
    <m/>
    <n v="0"/>
    <n v="0"/>
    <n v="0"/>
  </r>
  <r>
    <x v="3"/>
    <x v="12"/>
    <x v="11"/>
    <x v="41"/>
    <x v="41"/>
    <x v="3"/>
    <x v="1"/>
    <x v="555"/>
    <x v="120"/>
    <x v="123"/>
    <x v="48"/>
    <x v="460"/>
    <x v="4"/>
    <x v="4"/>
    <m/>
    <n v="0"/>
    <n v="0"/>
    <n v="0"/>
  </r>
  <r>
    <x v="3"/>
    <x v="12"/>
    <x v="11"/>
    <x v="41"/>
    <x v="41"/>
    <x v="3"/>
    <x v="1"/>
    <x v="556"/>
    <x v="121"/>
    <x v="124"/>
    <x v="49"/>
    <x v="461"/>
    <x v="4"/>
    <x v="4"/>
    <m/>
    <n v="0"/>
    <n v="0"/>
    <n v="0"/>
  </r>
  <r>
    <x v="3"/>
    <x v="12"/>
    <x v="11"/>
    <x v="41"/>
    <x v="41"/>
    <x v="3"/>
    <x v="0"/>
    <x v="557"/>
    <x v="122"/>
    <x v="125"/>
    <x v="23"/>
    <x v="462"/>
    <x v="0"/>
    <x v="0"/>
    <m/>
    <m/>
    <m/>
    <m/>
  </r>
  <r>
    <x v="3"/>
    <x v="12"/>
    <x v="11"/>
    <x v="41"/>
    <x v="41"/>
    <x v="3"/>
    <x v="1"/>
    <x v="558"/>
    <x v="121"/>
    <x v="124"/>
    <x v="51"/>
    <x v="463"/>
    <x v="4"/>
    <x v="4"/>
    <m/>
    <n v="0"/>
    <n v="0"/>
    <n v="0"/>
  </r>
  <r>
    <x v="3"/>
    <x v="12"/>
    <x v="11"/>
    <x v="41"/>
    <x v="41"/>
    <x v="3"/>
    <x v="1"/>
    <x v="559"/>
    <x v="122"/>
    <x v="125"/>
    <x v="50"/>
    <x v="421"/>
    <x v="4"/>
    <x v="4"/>
    <m/>
    <n v="0"/>
    <n v="0"/>
    <n v="0"/>
  </r>
  <r>
    <x v="3"/>
    <x v="12"/>
    <x v="11"/>
    <x v="41"/>
    <x v="41"/>
    <x v="3"/>
    <x v="1"/>
    <x v="560"/>
    <x v="121"/>
    <x v="124"/>
    <x v="52"/>
    <x v="449"/>
    <x v="4"/>
    <x v="4"/>
    <m/>
    <n v="0"/>
    <n v="0"/>
    <n v="0"/>
  </r>
  <r>
    <x v="3"/>
    <x v="12"/>
    <x v="11"/>
    <x v="41"/>
    <x v="41"/>
    <x v="3"/>
    <x v="1"/>
    <x v="561"/>
    <x v="122"/>
    <x v="125"/>
    <x v="58"/>
    <x v="464"/>
    <x v="13"/>
    <x v="4"/>
    <m/>
    <n v="0"/>
    <n v="0"/>
    <n v="0"/>
  </r>
  <r>
    <x v="3"/>
    <x v="12"/>
    <x v="11"/>
    <x v="41"/>
    <x v="41"/>
    <x v="3"/>
    <x v="1"/>
    <x v="562"/>
    <x v="121"/>
    <x v="124"/>
    <x v="59"/>
    <x v="429"/>
    <x v="4"/>
    <x v="4"/>
    <m/>
    <n v="0"/>
    <n v="0"/>
    <n v="0"/>
  </r>
  <r>
    <x v="3"/>
    <x v="12"/>
    <x v="11"/>
    <x v="41"/>
    <x v="41"/>
    <x v="3"/>
    <x v="0"/>
    <x v="563"/>
    <x v="123"/>
    <x v="126"/>
    <x v="23"/>
    <x v="465"/>
    <x v="0"/>
    <x v="0"/>
    <m/>
    <m/>
    <m/>
    <m/>
  </r>
  <r>
    <x v="3"/>
    <x v="12"/>
    <x v="11"/>
    <x v="41"/>
    <x v="41"/>
    <x v="3"/>
    <x v="1"/>
    <x v="564"/>
    <x v="121"/>
    <x v="124"/>
    <x v="25"/>
    <x v="463"/>
    <x v="4"/>
    <x v="4"/>
    <m/>
    <n v="0"/>
    <n v="0"/>
    <n v="0"/>
  </r>
  <r>
    <x v="3"/>
    <x v="12"/>
    <x v="11"/>
    <x v="41"/>
    <x v="41"/>
    <x v="3"/>
    <x v="1"/>
    <x v="565"/>
    <x v="123"/>
    <x v="126"/>
    <x v="26"/>
    <x v="421"/>
    <x v="4"/>
    <x v="4"/>
    <m/>
    <n v="0"/>
    <n v="0"/>
    <n v="0"/>
  </r>
  <r>
    <x v="3"/>
    <x v="12"/>
    <x v="11"/>
    <x v="41"/>
    <x v="41"/>
    <x v="3"/>
    <x v="1"/>
    <x v="566"/>
    <x v="121"/>
    <x v="124"/>
    <x v="27"/>
    <x v="449"/>
    <x v="4"/>
    <x v="4"/>
    <m/>
    <n v="0"/>
    <n v="0"/>
    <n v="0"/>
  </r>
  <r>
    <x v="3"/>
    <x v="12"/>
    <x v="11"/>
    <x v="41"/>
    <x v="41"/>
    <x v="3"/>
    <x v="1"/>
    <x v="567"/>
    <x v="123"/>
    <x v="126"/>
    <x v="28"/>
    <x v="464"/>
    <x v="15"/>
    <x v="4"/>
    <m/>
    <n v="0"/>
    <n v="0"/>
    <n v="0"/>
  </r>
  <r>
    <x v="3"/>
    <x v="12"/>
    <x v="11"/>
    <x v="41"/>
    <x v="41"/>
    <x v="3"/>
    <x v="1"/>
    <x v="568"/>
    <x v="121"/>
    <x v="124"/>
    <x v="31"/>
    <x v="429"/>
    <x v="4"/>
    <x v="4"/>
    <m/>
    <n v="0"/>
    <n v="0"/>
    <n v="0"/>
  </r>
  <r>
    <x v="3"/>
    <x v="12"/>
    <x v="11"/>
    <x v="41"/>
    <x v="41"/>
    <x v="3"/>
    <x v="0"/>
    <x v="569"/>
    <x v="124"/>
    <x v="127"/>
    <x v="23"/>
    <x v="466"/>
    <x v="0"/>
    <x v="0"/>
    <m/>
    <m/>
    <m/>
    <m/>
  </r>
  <r>
    <x v="3"/>
    <x v="12"/>
    <x v="11"/>
    <x v="41"/>
    <x v="41"/>
    <x v="3"/>
    <x v="1"/>
    <x v="570"/>
    <x v="121"/>
    <x v="124"/>
    <x v="36"/>
    <x v="432"/>
    <x v="25"/>
    <x v="4"/>
    <m/>
    <n v="0"/>
    <n v="0"/>
    <n v="0"/>
  </r>
  <r>
    <x v="3"/>
    <x v="12"/>
    <x v="11"/>
    <x v="41"/>
    <x v="41"/>
    <x v="3"/>
    <x v="1"/>
    <x v="571"/>
    <x v="124"/>
    <x v="127"/>
    <x v="32"/>
    <x v="467"/>
    <x v="13"/>
    <x v="4"/>
    <m/>
    <n v="0"/>
    <n v="0"/>
    <n v="0"/>
  </r>
  <r>
    <x v="3"/>
    <x v="12"/>
    <x v="11"/>
    <x v="41"/>
    <x v="41"/>
    <x v="3"/>
    <x v="1"/>
    <x v="572"/>
    <x v="121"/>
    <x v="124"/>
    <x v="33"/>
    <x v="468"/>
    <x v="4"/>
    <x v="4"/>
    <m/>
    <n v="0"/>
    <n v="0"/>
    <n v="0"/>
  </r>
  <r>
    <x v="3"/>
    <x v="12"/>
    <x v="11"/>
    <x v="41"/>
    <x v="41"/>
    <x v="3"/>
    <x v="0"/>
    <x v="573"/>
    <x v="125"/>
    <x v="128"/>
    <x v="23"/>
    <x v="469"/>
    <x v="0"/>
    <x v="0"/>
    <m/>
    <m/>
    <m/>
    <m/>
  </r>
  <r>
    <x v="3"/>
    <x v="12"/>
    <x v="11"/>
    <x v="41"/>
    <x v="41"/>
    <x v="3"/>
    <x v="1"/>
    <x v="574"/>
    <x v="121"/>
    <x v="124"/>
    <x v="34"/>
    <x v="432"/>
    <x v="4"/>
    <x v="4"/>
    <m/>
    <n v="0"/>
    <n v="0"/>
    <n v="0"/>
  </r>
  <r>
    <x v="3"/>
    <x v="12"/>
    <x v="11"/>
    <x v="41"/>
    <x v="41"/>
    <x v="3"/>
    <x v="1"/>
    <x v="575"/>
    <x v="125"/>
    <x v="128"/>
    <x v="37"/>
    <x v="429"/>
    <x v="4"/>
    <x v="4"/>
    <m/>
    <n v="0"/>
    <n v="0"/>
    <n v="0"/>
  </r>
  <r>
    <x v="3"/>
    <x v="12"/>
    <x v="11"/>
    <x v="41"/>
    <x v="41"/>
    <x v="3"/>
    <x v="1"/>
    <x v="576"/>
    <x v="121"/>
    <x v="124"/>
    <x v="48"/>
    <x v="470"/>
    <x v="25"/>
    <x v="4"/>
    <m/>
    <n v="0"/>
    <n v="0"/>
    <n v="0"/>
  </r>
  <r>
    <x v="3"/>
    <x v="12"/>
    <x v="11"/>
    <x v="41"/>
    <x v="41"/>
    <x v="3"/>
    <x v="1"/>
    <x v="577"/>
    <x v="125"/>
    <x v="128"/>
    <x v="49"/>
    <x v="460"/>
    <x v="4"/>
    <x v="4"/>
    <m/>
    <n v="0"/>
    <n v="0"/>
    <n v="0"/>
  </r>
  <r>
    <x v="3"/>
    <x v="12"/>
    <x v="11"/>
    <x v="41"/>
    <x v="41"/>
    <x v="3"/>
    <x v="1"/>
    <x v="578"/>
    <x v="121"/>
    <x v="124"/>
    <x v="51"/>
    <x v="471"/>
    <x v="4"/>
    <x v="4"/>
    <m/>
    <n v="0"/>
    <n v="0"/>
    <n v="0"/>
  </r>
  <r>
    <x v="3"/>
    <x v="12"/>
    <x v="11"/>
    <x v="41"/>
    <x v="41"/>
    <x v="3"/>
    <x v="1"/>
    <x v="579"/>
    <x v="125"/>
    <x v="128"/>
    <x v="50"/>
    <x v="472"/>
    <x v="4"/>
    <x v="4"/>
    <m/>
    <n v="0"/>
    <n v="0"/>
    <n v="0"/>
  </r>
  <r>
    <x v="3"/>
    <x v="12"/>
    <x v="11"/>
    <x v="42"/>
    <x v="42"/>
    <x v="3"/>
    <x v="0"/>
    <x v="580"/>
    <x v="126"/>
    <x v="129"/>
    <x v="23"/>
    <x v="473"/>
    <x v="0"/>
    <x v="0"/>
    <m/>
    <m/>
    <m/>
    <m/>
  </r>
  <r>
    <x v="3"/>
    <x v="12"/>
    <x v="11"/>
    <x v="42"/>
    <x v="42"/>
    <x v="3"/>
    <x v="0"/>
    <x v="581"/>
    <x v="127"/>
    <x v="130"/>
    <x v="23"/>
    <x v="474"/>
    <x v="0"/>
    <x v="0"/>
    <m/>
    <m/>
    <m/>
    <m/>
  </r>
  <r>
    <x v="3"/>
    <x v="12"/>
    <x v="11"/>
    <x v="42"/>
    <x v="42"/>
    <x v="3"/>
    <x v="1"/>
    <x v="582"/>
    <x v="126"/>
    <x v="129"/>
    <x v="25"/>
    <x v="432"/>
    <x v="25"/>
    <x v="4"/>
    <m/>
    <n v="0"/>
    <n v="0"/>
    <n v="0"/>
  </r>
  <r>
    <x v="3"/>
    <x v="12"/>
    <x v="11"/>
    <x v="42"/>
    <x v="42"/>
    <x v="3"/>
    <x v="1"/>
    <x v="583"/>
    <x v="127"/>
    <x v="130"/>
    <x v="26"/>
    <x v="468"/>
    <x v="4"/>
    <x v="4"/>
    <m/>
    <n v="0"/>
    <n v="0"/>
    <n v="0"/>
  </r>
  <r>
    <x v="3"/>
    <x v="12"/>
    <x v="11"/>
    <x v="42"/>
    <x v="42"/>
    <x v="3"/>
    <x v="1"/>
    <x v="584"/>
    <x v="126"/>
    <x v="129"/>
    <x v="27"/>
    <x v="418"/>
    <x v="4"/>
    <x v="4"/>
    <m/>
    <n v="0"/>
    <n v="0"/>
    <n v="0"/>
  </r>
  <r>
    <x v="3"/>
    <x v="12"/>
    <x v="11"/>
    <x v="42"/>
    <x v="42"/>
    <x v="3"/>
    <x v="1"/>
    <x v="585"/>
    <x v="127"/>
    <x v="130"/>
    <x v="28"/>
    <x v="449"/>
    <x v="4"/>
    <x v="4"/>
    <m/>
    <n v="0"/>
    <n v="0"/>
    <n v="0"/>
  </r>
  <r>
    <x v="3"/>
    <x v="12"/>
    <x v="11"/>
    <x v="42"/>
    <x v="42"/>
    <x v="3"/>
    <x v="1"/>
    <x v="586"/>
    <x v="126"/>
    <x v="129"/>
    <x v="31"/>
    <x v="475"/>
    <x v="25"/>
    <x v="4"/>
    <m/>
    <n v="0"/>
    <n v="0"/>
    <n v="0"/>
  </r>
  <r>
    <x v="3"/>
    <x v="12"/>
    <x v="11"/>
    <x v="42"/>
    <x v="42"/>
    <x v="3"/>
    <x v="1"/>
    <x v="587"/>
    <x v="127"/>
    <x v="130"/>
    <x v="36"/>
    <x v="476"/>
    <x v="4"/>
    <x v="4"/>
    <m/>
    <n v="0"/>
    <n v="0"/>
    <n v="0"/>
  </r>
  <r>
    <x v="3"/>
    <x v="12"/>
    <x v="11"/>
    <x v="42"/>
    <x v="42"/>
    <x v="3"/>
    <x v="1"/>
    <x v="588"/>
    <x v="126"/>
    <x v="129"/>
    <x v="32"/>
    <x v="477"/>
    <x v="4"/>
    <x v="4"/>
    <m/>
    <n v="0"/>
    <n v="0"/>
    <n v="0"/>
  </r>
  <r>
    <x v="3"/>
    <x v="12"/>
    <x v="11"/>
    <x v="42"/>
    <x v="42"/>
    <x v="3"/>
    <x v="1"/>
    <x v="589"/>
    <x v="127"/>
    <x v="130"/>
    <x v="33"/>
    <x v="478"/>
    <x v="4"/>
    <x v="4"/>
    <m/>
    <n v="0"/>
    <n v="0"/>
    <n v="0"/>
  </r>
  <r>
    <x v="3"/>
    <x v="12"/>
    <x v="11"/>
    <x v="42"/>
    <x v="42"/>
    <x v="3"/>
    <x v="1"/>
    <x v="590"/>
    <x v="126"/>
    <x v="129"/>
    <x v="34"/>
    <x v="479"/>
    <x v="4"/>
    <x v="4"/>
    <m/>
    <n v="0"/>
    <n v="0"/>
    <n v="0"/>
  </r>
  <r>
    <x v="3"/>
    <x v="12"/>
    <x v="11"/>
    <x v="42"/>
    <x v="42"/>
    <x v="3"/>
    <x v="1"/>
    <x v="591"/>
    <x v="127"/>
    <x v="130"/>
    <x v="37"/>
    <x v="480"/>
    <x v="4"/>
    <x v="4"/>
    <m/>
    <n v="0"/>
    <n v="0"/>
    <n v="0"/>
  </r>
  <r>
    <x v="3"/>
    <x v="12"/>
    <x v="11"/>
    <x v="42"/>
    <x v="42"/>
    <x v="3"/>
    <x v="1"/>
    <x v="592"/>
    <x v="126"/>
    <x v="129"/>
    <x v="48"/>
    <x v="481"/>
    <x v="4"/>
    <x v="4"/>
    <m/>
    <n v="0"/>
    <n v="0"/>
    <n v="0"/>
  </r>
  <r>
    <x v="3"/>
    <x v="12"/>
    <x v="11"/>
    <x v="42"/>
    <x v="42"/>
    <x v="3"/>
    <x v="1"/>
    <x v="593"/>
    <x v="127"/>
    <x v="130"/>
    <x v="49"/>
    <x v="471"/>
    <x v="4"/>
    <x v="4"/>
    <m/>
    <n v="0"/>
    <n v="0"/>
    <n v="0"/>
  </r>
  <r>
    <x v="3"/>
    <x v="12"/>
    <x v="11"/>
    <x v="42"/>
    <x v="42"/>
    <x v="3"/>
    <x v="1"/>
    <x v="594"/>
    <x v="126"/>
    <x v="129"/>
    <x v="51"/>
    <x v="482"/>
    <x v="4"/>
    <x v="4"/>
    <m/>
    <n v="0"/>
    <n v="0"/>
    <n v="0"/>
  </r>
  <r>
    <x v="3"/>
    <x v="12"/>
    <x v="11"/>
    <x v="42"/>
    <x v="42"/>
    <x v="3"/>
    <x v="1"/>
    <x v="595"/>
    <x v="127"/>
    <x v="130"/>
    <x v="50"/>
    <x v="483"/>
    <x v="25"/>
    <x v="4"/>
    <m/>
    <n v="0"/>
    <n v="0"/>
    <n v="0"/>
  </r>
  <r>
    <x v="3"/>
    <x v="12"/>
    <x v="11"/>
    <x v="42"/>
    <x v="42"/>
    <x v="3"/>
    <x v="1"/>
    <x v="596"/>
    <x v="126"/>
    <x v="129"/>
    <x v="52"/>
    <x v="484"/>
    <x v="25"/>
    <x v="4"/>
    <m/>
    <n v="0"/>
    <n v="0"/>
    <n v="0"/>
  </r>
  <r>
    <x v="3"/>
    <x v="12"/>
    <x v="11"/>
    <x v="42"/>
    <x v="42"/>
    <x v="3"/>
    <x v="1"/>
    <x v="597"/>
    <x v="127"/>
    <x v="130"/>
    <x v="58"/>
    <x v="471"/>
    <x v="25"/>
    <x v="4"/>
    <m/>
    <n v="0"/>
    <n v="0"/>
    <n v="0"/>
  </r>
  <r>
    <x v="3"/>
    <x v="12"/>
    <x v="11"/>
    <x v="42"/>
    <x v="42"/>
    <x v="3"/>
    <x v="1"/>
    <x v="598"/>
    <x v="126"/>
    <x v="129"/>
    <x v="59"/>
    <x v="485"/>
    <x v="4"/>
    <x v="4"/>
    <m/>
    <n v="0"/>
    <n v="0"/>
    <n v="0"/>
  </r>
  <r>
    <x v="3"/>
    <x v="12"/>
    <x v="11"/>
    <x v="42"/>
    <x v="42"/>
    <x v="3"/>
    <x v="1"/>
    <x v="599"/>
    <x v="127"/>
    <x v="130"/>
    <x v="53"/>
    <x v="486"/>
    <x v="4"/>
    <x v="4"/>
    <m/>
    <n v="0"/>
    <n v="0"/>
    <n v="0"/>
  </r>
  <r>
    <x v="3"/>
    <x v="12"/>
    <x v="11"/>
    <x v="42"/>
    <x v="42"/>
    <x v="3"/>
    <x v="0"/>
    <x v="600"/>
    <x v="126"/>
    <x v="129"/>
    <x v="60"/>
    <x v="0"/>
    <x v="0"/>
    <x v="0"/>
    <s v="J.D"/>
    <n v="0"/>
    <m/>
    <m/>
  </r>
  <r>
    <x v="3"/>
    <x v="12"/>
    <x v="11"/>
    <x v="2"/>
    <x v="2"/>
    <x v="0"/>
    <x v="2"/>
    <x v="601"/>
    <x v="127"/>
    <x v="130"/>
    <x v="30"/>
    <x v="0"/>
    <x v="0"/>
    <x v="0"/>
    <m/>
    <m/>
    <m/>
    <m/>
  </r>
  <r>
    <x v="3"/>
    <x v="13"/>
    <x v="12"/>
    <x v="43"/>
    <x v="43"/>
    <x v="1"/>
    <x v="0"/>
    <x v="602"/>
    <x v="126"/>
    <x v="129"/>
    <x v="23"/>
    <x v="0"/>
    <x v="103"/>
    <x v="0"/>
    <m/>
    <m/>
    <m/>
    <m/>
  </r>
  <r>
    <x v="3"/>
    <x v="13"/>
    <x v="12"/>
    <x v="43"/>
    <x v="43"/>
    <x v="1"/>
    <x v="0"/>
    <x v="603"/>
    <x v="127"/>
    <x v="130"/>
    <x v="23"/>
    <x v="0"/>
    <x v="104"/>
    <x v="0"/>
    <m/>
    <m/>
    <m/>
    <m/>
  </r>
  <r>
    <x v="3"/>
    <x v="13"/>
    <x v="12"/>
    <x v="43"/>
    <x v="43"/>
    <x v="1"/>
    <x v="0"/>
    <x v="604"/>
    <x v="126"/>
    <x v="129"/>
    <x v="24"/>
    <x v="31"/>
    <x v="3"/>
    <x v="1"/>
    <s v="Rate"/>
    <s v="Amount"/>
    <m/>
    <m/>
  </r>
  <r>
    <x v="3"/>
    <x v="13"/>
    <x v="12"/>
    <x v="43"/>
    <x v="43"/>
    <x v="1"/>
    <x v="0"/>
    <x v="605"/>
    <x v="127"/>
    <x v="130"/>
    <x v="23"/>
    <x v="0"/>
    <x v="0"/>
    <x v="0"/>
    <m/>
    <s v="J.D"/>
    <m/>
    <m/>
  </r>
  <r>
    <x v="3"/>
    <x v="13"/>
    <x v="12"/>
    <x v="43"/>
    <x v="43"/>
    <x v="1"/>
    <x v="0"/>
    <x v="606"/>
    <x v="128"/>
    <x v="131"/>
    <x v="23"/>
    <x v="487"/>
    <x v="0"/>
    <x v="0"/>
    <m/>
    <m/>
    <m/>
    <m/>
  </r>
  <r>
    <x v="3"/>
    <x v="13"/>
    <x v="12"/>
    <x v="43"/>
    <x v="43"/>
    <x v="1"/>
    <x v="0"/>
    <x v="607"/>
    <x v="129"/>
    <x v="132"/>
    <x v="23"/>
    <x v="488"/>
    <x v="0"/>
    <x v="0"/>
    <m/>
    <m/>
    <m/>
    <m/>
  </r>
  <r>
    <x v="3"/>
    <x v="13"/>
    <x v="12"/>
    <x v="43"/>
    <x v="43"/>
    <x v="1"/>
    <x v="1"/>
    <x v="608"/>
    <x v="128"/>
    <x v="131"/>
    <x v="25"/>
    <x v="489"/>
    <x v="19"/>
    <x v="7"/>
    <n v="375"/>
    <n v="2250"/>
    <n v="375"/>
    <n v="2250"/>
  </r>
  <r>
    <x v="3"/>
    <x v="13"/>
    <x v="12"/>
    <x v="43"/>
    <x v="43"/>
    <x v="1"/>
    <x v="0"/>
    <x v="609"/>
    <x v="130"/>
    <x v="133"/>
    <x v="23"/>
    <x v="490"/>
    <x v="0"/>
    <x v="0"/>
    <n v="0"/>
    <m/>
    <m/>
    <m/>
  </r>
  <r>
    <x v="3"/>
    <x v="13"/>
    <x v="12"/>
    <x v="43"/>
    <x v="43"/>
    <x v="1"/>
    <x v="1"/>
    <x v="610"/>
    <x v="128"/>
    <x v="131"/>
    <x v="26"/>
    <x v="491"/>
    <x v="105"/>
    <x v="7"/>
    <n v="163"/>
    <n v="3749"/>
    <n v="163"/>
    <n v="3749"/>
  </r>
  <r>
    <x v="3"/>
    <x v="13"/>
    <x v="12"/>
    <x v="43"/>
    <x v="43"/>
    <x v="1"/>
    <x v="1"/>
    <x v="611"/>
    <x v="130"/>
    <x v="133"/>
    <x v="27"/>
    <x v="492"/>
    <x v="45"/>
    <x v="7"/>
    <n v="175"/>
    <n v="1225"/>
    <n v="175"/>
    <n v="1225"/>
  </r>
  <r>
    <x v="3"/>
    <x v="13"/>
    <x v="12"/>
    <x v="43"/>
    <x v="43"/>
    <x v="1"/>
    <x v="1"/>
    <x v="612"/>
    <x v="128"/>
    <x v="131"/>
    <x v="28"/>
    <x v="493"/>
    <x v="49"/>
    <x v="7"/>
    <m/>
    <n v="0"/>
    <n v="0"/>
    <n v="0"/>
  </r>
  <r>
    <x v="3"/>
    <x v="13"/>
    <x v="12"/>
    <x v="44"/>
    <x v="44"/>
    <x v="1"/>
    <x v="0"/>
    <x v="613"/>
    <x v="131"/>
    <x v="134"/>
    <x v="23"/>
    <x v="494"/>
    <x v="0"/>
    <x v="0"/>
    <n v="0"/>
    <m/>
    <m/>
    <m/>
  </r>
  <r>
    <x v="3"/>
    <x v="13"/>
    <x v="12"/>
    <x v="44"/>
    <x v="44"/>
    <x v="1"/>
    <x v="0"/>
    <x v="614"/>
    <x v="132"/>
    <x v="135"/>
    <x v="23"/>
    <x v="495"/>
    <x v="0"/>
    <x v="0"/>
    <n v="0"/>
    <m/>
    <m/>
    <m/>
  </r>
  <r>
    <x v="3"/>
    <x v="13"/>
    <x v="12"/>
    <x v="44"/>
    <x v="44"/>
    <x v="1"/>
    <x v="1"/>
    <x v="615"/>
    <x v="131"/>
    <x v="134"/>
    <x v="25"/>
    <x v="496"/>
    <x v="4"/>
    <x v="4"/>
    <m/>
    <n v="0"/>
    <n v="0"/>
    <n v="0"/>
  </r>
  <r>
    <x v="3"/>
    <x v="13"/>
    <x v="12"/>
    <x v="44"/>
    <x v="44"/>
    <x v="1"/>
    <x v="1"/>
    <x v="616"/>
    <x v="132"/>
    <x v="135"/>
    <x v="26"/>
    <x v="497"/>
    <x v="4"/>
    <x v="4"/>
    <m/>
    <n v="0"/>
    <n v="0"/>
    <n v="0"/>
  </r>
  <r>
    <x v="3"/>
    <x v="13"/>
    <x v="12"/>
    <x v="44"/>
    <x v="44"/>
    <x v="1"/>
    <x v="1"/>
    <x v="617"/>
    <x v="131"/>
    <x v="134"/>
    <x v="27"/>
    <x v="498"/>
    <x v="4"/>
    <x v="4"/>
    <m/>
    <n v="0"/>
    <n v="0"/>
    <n v="0"/>
  </r>
  <r>
    <x v="3"/>
    <x v="13"/>
    <x v="12"/>
    <x v="44"/>
    <x v="44"/>
    <x v="1"/>
    <x v="0"/>
    <x v="618"/>
    <x v="132"/>
    <x v="135"/>
    <x v="61"/>
    <x v="0"/>
    <x v="0"/>
    <x v="0"/>
    <m/>
    <m/>
    <m/>
    <m/>
  </r>
  <r>
    <x v="3"/>
    <x v="13"/>
    <x v="12"/>
    <x v="2"/>
    <x v="2"/>
    <x v="0"/>
    <x v="2"/>
    <x v="619"/>
    <x v="131"/>
    <x v="134"/>
    <x v="30"/>
    <x v="0"/>
    <x v="0"/>
    <x v="0"/>
    <s v="J.D"/>
    <n v="7224"/>
    <m/>
    <m/>
  </r>
  <r>
    <x v="3"/>
    <x v="14"/>
    <x v="13"/>
    <x v="45"/>
    <x v="45"/>
    <x v="4"/>
    <x v="0"/>
    <x v="620"/>
    <x v="132"/>
    <x v="135"/>
    <x v="62"/>
    <x v="0"/>
    <x v="0"/>
    <x v="0"/>
    <m/>
    <m/>
    <m/>
    <m/>
  </r>
  <r>
    <x v="3"/>
    <x v="14"/>
    <x v="13"/>
    <x v="45"/>
    <x v="45"/>
    <x v="4"/>
    <x v="0"/>
    <x v="621"/>
    <x v="131"/>
    <x v="134"/>
    <x v="63"/>
    <x v="0"/>
    <x v="0"/>
    <x v="0"/>
    <m/>
    <m/>
    <m/>
    <m/>
  </r>
  <r>
    <x v="3"/>
    <x v="14"/>
    <x v="13"/>
    <x v="45"/>
    <x v="45"/>
    <x v="4"/>
    <x v="0"/>
    <x v="622"/>
    <x v="132"/>
    <x v="135"/>
    <x v="24"/>
    <x v="31"/>
    <x v="3"/>
    <x v="1"/>
    <s v="Rate"/>
    <s v="Amount"/>
    <m/>
    <m/>
  </r>
  <r>
    <x v="3"/>
    <x v="14"/>
    <x v="13"/>
    <x v="45"/>
    <x v="45"/>
    <x v="4"/>
    <x v="0"/>
    <x v="623"/>
    <x v="131"/>
    <x v="134"/>
    <x v="23"/>
    <x v="0"/>
    <x v="0"/>
    <x v="0"/>
    <m/>
    <s v="JD"/>
    <m/>
    <m/>
  </r>
  <r>
    <x v="3"/>
    <x v="14"/>
    <x v="13"/>
    <x v="45"/>
    <x v="45"/>
    <x v="4"/>
    <x v="0"/>
    <x v="624"/>
    <x v="133"/>
    <x v="136"/>
    <x v="23"/>
    <x v="499"/>
    <x v="0"/>
    <x v="0"/>
    <m/>
    <n v="0"/>
    <m/>
    <m/>
  </r>
  <r>
    <x v="3"/>
    <x v="14"/>
    <x v="13"/>
    <x v="45"/>
    <x v="45"/>
    <x v="4"/>
    <x v="0"/>
    <x v="625"/>
    <x v="134"/>
    <x v="137"/>
    <x v="23"/>
    <x v="500"/>
    <x v="0"/>
    <x v="0"/>
    <m/>
    <m/>
    <m/>
    <m/>
  </r>
  <r>
    <x v="3"/>
    <x v="14"/>
    <x v="13"/>
    <x v="45"/>
    <x v="45"/>
    <x v="4"/>
    <x v="1"/>
    <x v="626"/>
    <x v="133"/>
    <x v="136"/>
    <x v="25"/>
    <x v="501"/>
    <x v="4"/>
    <x v="4"/>
    <m/>
    <n v="0"/>
    <n v="0"/>
    <n v="0"/>
  </r>
  <r>
    <x v="3"/>
    <x v="14"/>
    <x v="13"/>
    <x v="45"/>
    <x v="45"/>
    <x v="4"/>
    <x v="1"/>
    <x v="627"/>
    <x v="134"/>
    <x v="137"/>
    <x v="26"/>
    <x v="502"/>
    <x v="4"/>
    <x v="4"/>
    <m/>
    <n v="0"/>
    <n v="0"/>
    <n v="0"/>
  </r>
  <r>
    <x v="3"/>
    <x v="14"/>
    <x v="13"/>
    <x v="45"/>
    <x v="45"/>
    <x v="4"/>
    <x v="1"/>
    <x v="628"/>
    <x v="133"/>
    <x v="136"/>
    <x v="27"/>
    <x v="503"/>
    <x v="4"/>
    <x v="4"/>
    <m/>
    <n v="0"/>
    <n v="0"/>
    <n v="0"/>
  </r>
  <r>
    <x v="3"/>
    <x v="14"/>
    <x v="13"/>
    <x v="45"/>
    <x v="45"/>
    <x v="4"/>
    <x v="0"/>
    <x v="629"/>
    <x v="134"/>
    <x v="137"/>
    <x v="64"/>
    <x v="0"/>
    <x v="0"/>
    <x v="0"/>
    <m/>
    <m/>
    <m/>
    <m/>
  </r>
  <r>
    <x v="3"/>
    <x v="14"/>
    <x v="13"/>
    <x v="2"/>
    <x v="2"/>
    <x v="0"/>
    <x v="2"/>
    <x v="630"/>
    <x v="133"/>
    <x v="136"/>
    <x v="30"/>
    <x v="0"/>
    <x v="0"/>
    <x v="0"/>
    <s v="JD"/>
    <n v="0"/>
    <m/>
    <m/>
  </r>
  <r>
    <x v="3"/>
    <x v="15"/>
    <x v="14"/>
    <x v="46"/>
    <x v="46"/>
    <x v="3"/>
    <x v="0"/>
    <x v="631"/>
    <x v="134"/>
    <x v="137"/>
    <x v="23"/>
    <x v="0"/>
    <x v="106"/>
    <x v="0"/>
    <m/>
    <m/>
    <m/>
    <m/>
  </r>
  <r>
    <x v="3"/>
    <x v="15"/>
    <x v="14"/>
    <x v="46"/>
    <x v="46"/>
    <x v="3"/>
    <x v="0"/>
    <x v="632"/>
    <x v="133"/>
    <x v="136"/>
    <x v="23"/>
    <x v="0"/>
    <x v="107"/>
    <x v="0"/>
    <m/>
    <m/>
    <m/>
    <m/>
  </r>
  <r>
    <x v="3"/>
    <x v="15"/>
    <x v="14"/>
    <x v="46"/>
    <x v="46"/>
    <x v="3"/>
    <x v="0"/>
    <x v="633"/>
    <x v="134"/>
    <x v="137"/>
    <x v="24"/>
    <x v="31"/>
    <x v="3"/>
    <x v="1"/>
    <s v="Rate"/>
    <s v="Amount"/>
    <m/>
    <m/>
  </r>
  <r>
    <x v="3"/>
    <x v="15"/>
    <x v="14"/>
    <x v="46"/>
    <x v="46"/>
    <x v="3"/>
    <x v="0"/>
    <x v="634"/>
    <x v="133"/>
    <x v="136"/>
    <x v="23"/>
    <x v="0"/>
    <x v="0"/>
    <x v="0"/>
    <m/>
    <s v="J.D"/>
    <m/>
    <m/>
  </r>
  <r>
    <x v="3"/>
    <x v="15"/>
    <x v="14"/>
    <x v="46"/>
    <x v="46"/>
    <x v="3"/>
    <x v="0"/>
    <x v="635"/>
    <x v="135"/>
    <x v="138"/>
    <x v="23"/>
    <x v="504"/>
    <x v="0"/>
    <x v="0"/>
    <m/>
    <m/>
    <m/>
    <m/>
  </r>
  <r>
    <x v="3"/>
    <x v="15"/>
    <x v="14"/>
    <x v="46"/>
    <x v="46"/>
    <x v="3"/>
    <x v="0"/>
    <x v="636"/>
    <x v="136"/>
    <x v="139"/>
    <x v="23"/>
    <x v="505"/>
    <x v="0"/>
    <x v="0"/>
    <m/>
    <m/>
    <m/>
    <m/>
  </r>
  <r>
    <x v="3"/>
    <x v="15"/>
    <x v="14"/>
    <x v="46"/>
    <x v="46"/>
    <x v="3"/>
    <x v="0"/>
    <x v="637"/>
    <x v="136"/>
    <x v="139"/>
    <x v="23"/>
    <x v="506"/>
    <x v="0"/>
    <x v="0"/>
    <m/>
    <m/>
    <m/>
    <m/>
  </r>
  <r>
    <x v="3"/>
    <x v="15"/>
    <x v="14"/>
    <x v="46"/>
    <x v="46"/>
    <x v="3"/>
    <x v="1"/>
    <x v="638"/>
    <x v="136"/>
    <x v="139"/>
    <x v="25"/>
    <x v="507"/>
    <x v="108"/>
    <x v="7"/>
    <n v="14"/>
    <n v="6720"/>
    <n v="14"/>
    <n v="6720"/>
  </r>
  <r>
    <x v="3"/>
    <x v="15"/>
    <x v="14"/>
    <x v="46"/>
    <x v="46"/>
    <x v="3"/>
    <x v="1"/>
    <x v="639"/>
    <x v="136"/>
    <x v="139"/>
    <x v="26"/>
    <x v="508"/>
    <x v="9"/>
    <x v="7"/>
    <n v="17"/>
    <n v="374"/>
    <n v="17"/>
    <n v="374"/>
  </r>
  <r>
    <x v="3"/>
    <x v="15"/>
    <x v="14"/>
    <x v="46"/>
    <x v="46"/>
    <x v="3"/>
    <x v="1"/>
    <x v="640"/>
    <x v="136"/>
    <x v="139"/>
    <x v="27"/>
    <x v="509"/>
    <x v="21"/>
    <x v="7"/>
    <n v="19"/>
    <n v="570"/>
    <n v="19"/>
    <n v="570"/>
  </r>
  <r>
    <x v="3"/>
    <x v="15"/>
    <x v="14"/>
    <x v="46"/>
    <x v="46"/>
    <x v="3"/>
    <x v="1"/>
    <x v="641"/>
    <x v="136"/>
    <x v="139"/>
    <x v="28"/>
    <x v="510"/>
    <x v="22"/>
    <x v="7"/>
    <n v="25"/>
    <n v="1250"/>
    <n v="25"/>
    <n v="1250"/>
  </r>
  <r>
    <x v="3"/>
    <x v="15"/>
    <x v="14"/>
    <x v="46"/>
    <x v="46"/>
    <x v="3"/>
    <x v="1"/>
    <x v="642"/>
    <x v="136"/>
    <x v="139"/>
    <x v="31"/>
    <x v="511"/>
    <x v="23"/>
    <x v="7"/>
    <n v="33"/>
    <n v="660"/>
    <n v="33"/>
    <n v="660"/>
  </r>
  <r>
    <x v="3"/>
    <x v="15"/>
    <x v="14"/>
    <x v="46"/>
    <x v="46"/>
    <x v="3"/>
    <x v="1"/>
    <x v="643"/>
    <x v="136"/>
    <x v="139"/>
    <x v="36"/>
    <x v="512"/>
    <x v="109"/>
    <x v="7"/>
    <m/>
    <n v="0"/>
    <n v="0"/>
    <n v="0"/>
  </r>
  <r>
    <x v="3"/>
    <x v="15"/>
    <x v="14"/>
    <x v="46"/>
    <x v="46"/>
    <x v="3"/>
    <x v="1"/>
    <x v="644"/>
    <x v="136"/>
    <x v="139"/>
    <x v="36"/>
    <x v="513"/>
    <x v="64"/>
    <x v="7"/>
    <n v="69"/>
    <n v="4485"/>
    <n v="69"/>
    <n v="4485"/>
  </r>
  <r>
    <x v="3"/>
    <x v="15"/>
    <x v="14"/>
    <x v="46"/>
    <x v="46"/>
    <x v="3"/>
    <x v="1"/>
    <x v="645"/>
    <x v="136"/>
    <x v="139"/>
    <x v="32"/>
    <x v="514"/>
    <x v="12"/>
    <x v="7"/>
    <n v="94"/>
    <n v="1786"/>
    <n v="94"/>
    <n v="1786"/>
  </r>
  <r>
    <x v="3"/>
    <x v="15"/>
    <x v="14"/>
    <x v="46"/>
    <x v="46"/>
    <x v="3"/>
    <x v="0"/>
    <x v="646"/>
    <x v="137"/>
    <x v="140"/>
    <x v="23"/>
    <x v="515"/>
    <x v="0"/>
    <x v="0"/>
    <n v="0"/>
    <m/>
    <m/>
    <m/>
  </r>
  <r>
    <x v="3"/>
    <x v="15"/>
    <x v="14"/>
    <x v="46"/>
    <x v="46"/>
    <x v="3"/>
    <x v="0"/>
    <x v="647"/>
    <x v="137"/>
    <x v="140"/>
    <x v="23"/>
    <x v="516"/>
    <x v="0"/>
    <x v="0"/>
    <n v="0"/>
    <m/>
    <m/>
    <m/>
  </r>
  <r>
    <x v="3"/>
    <x v="15"/>
    <x v="14"/>
    <x v="46"/>
    <x v="46"/>
    <x v="3"/>
    <x v="1"/>
    <x v="648"/>
    <x v="137"/>
    <x v="140"/>
    <x v="33"/>
    <x v="507"/>
    <x v="4"/>
    <x v="4"/>
    <n v="19"/>
    <n v="19"/>
    <n v="19"/>
    <n v="19"/>
  </r>
  <r>
    <x v="3"/>
    <x v="15"/>
    <x v="14"/>
    <x v="46"/>
    <x v="46"/>
    <x v="3"/>
    <x v="1"/>
    <x v="649"/>
    <x v="137"/>
    <x v="140"/>
    <x v="34"/>
    <x v="509"/>
    <x v="4"/>
    <x v="4"/>
    <n v="38"/>
    <n v="38"/>
    <n v="38"/>
    <n v="38"/>
  </r>
  <r>
    <x v="3"/>
    <x v="15"/>
    <x v="14"/>
    <x v="46"/>
    <x v="46"/>
    <x v="3"/>
    <x v="1"/>
    <x v="650"/>
    <x v="137"/>
    <x v="140"/>
    <x v="37"/>
    <x v="510"/>
    <x v="10"/>
    <x v="4"/>
    <n v="50"/>
    <n v="200"/>
    <n v="50"/>
    <n v="200"/>
  </r>
  <r>
    <x v="3"/>
    <x v="15"/>
    <x v="14"/>
    <x v="46"/>
    <x v="46"/>
    <x v="3"/>
    <x v="1"/>
    <x v="651"/>
    <x v="137"/>
    <x v="140"/>
    <x v="48"/>
    <x v="513"/>
    <x v="4"/>
    <x v="4"/>
    <n v="188"/>
    <n v="188"/>
    <n v="188"/>
    <n v="188"/>
  </r>
  <r>
    <x v="3"/>
    <x v="15"/>
    <x v="14"/>
    <x v="46"/>
    <x v="46"/>
    <x v="3"/>
    <x v="1"/>
    <x v="652"/>
    <x v="137"/>
    <x v="140"/>
    <x v="49"/>
    <x v="514"/>
    <x v="10"/>
    <x v="4"/>
    <n v="563"/>
    <n v="2252"/>
    <n v="563"/>
    <n v="2252"/>
  </r>
  <r>
    <x v="3"/>
    <x v="15"/>
    <x v="14"/>
    <x v="46"/>
    <x v="46"/>
    <x v="3"/>
    <x v="0"/>
    <x v="653"/>
    <x v="138"/>
    <x v="141"/>
    <x v="23"/>
    <x v="517"/>
    <x v="0"/>
    <x v="0"/>
    <n v="0"/>
    <m/>
    <m/>
    <m/>
  </r>
  <r>
    <x v="3"/>
    <x v="15"/>
    <x v="14"/>
    <x v="46"/>
    <x v="46"/>
    <x v="3"/>
    <x v="1"/>
    <x v="654"/>
    <x v="137"/>
    <x v="140"/>
    <x v="25"/>
    <x v="507"/>
    <x v="25"/>
    <x v="4"/>
    <m/>
    <n v="0"/>
    <n v="0"/>
    <n v="0"/>
  </r>
  <r>
    <x v="3"/>
    <x v="15"/>
    <x v="14"/>
    <x v="46"/>
    <x v="46"/>
    <x v="3"/>
    <x v="0"/>
    <x v="655"/>
    <x v="139"/>
    <x v="142"/>
    <x v="23"/>
    <x v="518"/>
    <x v="0"/>
    <x v="0"/>
    <n v="0"/>
    <m/>
    <m/>
    <m/>
  </r>
  <r>
    <x v="3"/>
    <x v="15"/>
    <x v="14"/>
    <x v="46"/>
    <x v="46"/>
    <x v="3"/>
    <x v="0"/>
    <x v="656"/>
    <x v="139"/>
    <x v="143"/>
    <x v="23"/>
    <x v="519"/>
    <x v="0"/>
    <x v="0"/>
    <n v="0"/>
    <m/>
    <m/>
    <m/>
  </r>
  <r>
    <x v="3"/>
    <x v="15"/>
    <x v="14"/>
    <x v="46"/>
    <x v="46"/>
    <x v="3"/>
    <x v="0"/>
    <x v="657"/>
    <x v="139"/>
    <x v="144"/>
    <x v="23"/>
    <x v="520"/>
    <x v="0"/>
    <x v="0"/>
    <n v="0"/>
    <m/>
    <m/>
    <m/>
  </r>
  <r>
    <x v="3"/>
    <x v="15"/>
    <x v="14"/>
    <x v="46"/>
    <x v="46"/>
    <x v="3"/>
    <x v="1"/>
    <x v="658"/>
    <x v="139"/>
    <x v="144"/>
    <x v="25"/>
    <x v="513"/>
    <x v="4"/>
    <x v="4"/>
    <n v="250"/>
    <n v="250"/>
    <n v="250"/>
    <n v="250"/>
  </r>
  <r>
    <x v="3"/>
    <x v="15"/>
    <x v="14"/>
    <x v="46"/>
    <x v="46"/>
    <x v="3"/>
    <x v="0"/>
    <x v="659"/>
    <x v="139"/>
    <x v="145"/>
    <x v="23"/>
    <x v="521"/>
    <x v="0"/>
    <x v="0"/>
    <n v="0"/>
    <m/>
    <m/>
    <m/>
  </r>
  <r>
    <x v="3"/>
    <x v="15"/>
    <x v="14"/>
    <x v="46"/>
    <x v="46"/>
    <x v="3"/>
    <x v="1"/>
    <x v="660"/>
    <x v="139"/>
    <x v="145"/>
    <x v="26"/>
    <x v="513"/>
    <x v="4"/>
    <x v="4"/>
    <n v="250"/>
    <n v="250"/>
    <n v="250"/>
    <n v="250"/>
  </r>
  <r>
    <x v="3"/>
    <x v="15"/>
    <x v="14"/>
    <x v="46"/>
    <x v="46"/>
    <x v="3"/>
    <x v="1"/>
    <x v="661"/>
    <x v="139"/>
    <x v="145"/>
    <x v="27"/>
    <x v="514"/>
    <x v="25"/>
    <x v="4"/>
    <n v="563"/>
    <n v="1126"/>
    <n v="563"/>
    <n v="1126"/>
  </r>
  <r>
    <x v="3"/>
    <x v="15"/>
    <x v="14"/>
    <x v="46"/>
    <x v="46"/>
    <x v="3"/>
    <x v="0"/>
    <x v="662"/>
    <x v="139"/>
    <x v="146"/>
    <x v="23"/>
    <x v="522"/>
    <x v="0"/>
    <x v="0"/>
    <n v="0"/>
    <m/>
    <m/>
    <m/>
  </r>
  <r>
    <x v="3"/>
    <x v="15"/>
    <x v="14"/>
    <x v="46"/>
    <x v="46"/>
    <x v="3"/>
    <x v="1"/>
    <x v="663"/>
    <x v="139"/>
    <x v="146"/>
    <x v="28"/>
    <x v="513"/>
    <x v="25"/>
    <x v="4"/>
    <n v="250"/>
    <n v="500"/>
    <n v="250"/>
    <n v="500"/>
  </r>
  <r>
    <x v="3"/>
    <x v="15"/>
    <x v="14"/>
    <x v="46"/>
    <x v="46"/>
    <x v="3"/>
    <x v="0"/>
    <x v="664"/>
    <x v="139"/>
    <x v="147"/>
    <x v="23"/>
    <x v="523"/>
    <x v="0"/>
    <x v="0"/>
    <n v="0"/>
    <m/>
    <m/>
    <m/>
  </r>
  <r>
    <x v="3"/>
    <x v="15"/>
    <x v="14"/>
    <x v="46"/>
    <x v="46"/>
    <x v="3"/>
    <x v="1"/>
    <x v="665"/>
    <x v="139"/>
    <x v="147"/>
    <x v="36"/>
    <x v="524"/>
    <x v="91"/>
    <x v="4"/>
    <m/>
    <n v="0"/>
    <n v="0"/>
    <n v="0"/>
  </r>
  <r>
    <x v="3"/>
    <x v="15"/>
    <x v="14"/>
    <x v="46"/>
    <x v="46"/>
    <x v="3"/>
    <x v="1"/>
    <x v="666"/>
    <x v="139"/>
    <x v="147"/>
    <x v="32"/>
    <x v="525"/>
    <x v="110"/>
    <x v="4"/>
    <m/>
    <n v="0"/>
    <n v="0"/>
    <n v="0"/>
  </r>
  <r>
    <x v="3"/>
    <x v="15"/>
    <x v="14"/>
    <x v="46"/>
    <x v="46"/>
    <x v="3"/>
    <x v="1"/>
    <x v="667"/>
    <x v="139"/>
    <x v="147"/>
    <x v="33"/>
    <x v="526"/>
    <x v="19"/>
    <x v="4"/>
    <m/>
    <n v="0"/>
    <n v="0"/>
    <n v="0"/>
  </r>
  <r>
    <x v="3"/>
    <x v="15"/>
    <x v="14"/>
    <x v="46"/>
    <x v="46"/>
    <x v="3"/>
    <x v="0"/>
    <x v="668"/>
    <x v="139"/>
    <x v="148"/>
    <x v="23"/>
    <x v="527"/>
    <x v="0"/>
    <x v="0"/>
    <n v="0"/>
    <m/>
    <m/>
    <m/>
  </r>
  <r>
    <x v="3"/>
    <x v="15"/>
    <x v="14"/>
    <x v="46"/>
    <x v="46"/>
    <x v="3"/>
    <x v="1"/>
    <x v="669"/>
    <x v="139"/>
    <x v="148"/>
    <x v="31"/>
    <x v="528"/>
    <x v="13"/>
    <x v="4"/>
    <n v="469"/>
    <n v="1407"/>
    <n v="469"/>
    <n v="1407"/>
  </r>
  <r>
    <x v="3"/>
    <x v="15"/>
    <x v="14"/>
    <x v="46"/>
    <x v="46"/>
    <x v="3"/>
    <x v="1"/>
    <x v="670"/>
    <x v="139"/>
    <x v="148"/>
    <x v="36"/>
    <x v="529"/>
    <x v="25"/>
    <x v="4"/>
    <n v="469"/>
    <n v="938"/>
    <n v="469"/>
    <n v="938"/>
  </r>
  <r>
    <x v="3"/>
    <x v="15"/>
    <x v="14"/>
    <x v="46"/>
    <x v="46"/>
    <x v="3"/>
    <x v="0"/>
    <x v="671"/>
    <x v="139"/>
    <x v="149"/>
    <x v="23"/>
    <x v="530"/>
    <x v="0"/>
    <x v="0"/>
    <n v="0"/>
    <m/>
    <m/>
    <m/>
  </r>
  <r>
    <x v="3"/>
    <x v="15"/>
    <x v="14"/>
    <x v="46"/>
    <x v="46"/>
    <x v="3"/>
    <x v="1"/>
    <x v="672"/>
    <x v="139"/>
    <x v="149"/>
    <x v="32"/>
    <x v="513"/>
    <x v="4"/>
    <x v="4"/>
    <n v="225"/>
    <n v="225"/>
    <n v="225"/>
    <n v="225"/>
  </r>
  <r>
    <x v="3"/>
    <x v="15"/>
    <x v="14"/>
    <x v="46"/>
    <x v="46"/>
    <x v="3"/>
    <x v="1"/>
    <x v="673"/>
    <x v="139"/>
    <x v="149"/>
    <x v="33"/>
    <x v="531"/>
    <x v="4"/>
    <x v="2"/>
    <n v="125"/>
    <n v="125"/>
    <n v="125"/>
    <n v="125"/>
  </r>
  <r>
    <x v="3"/>
    <x v="15"/>
    <x v="14"/>
    <x v="47"/>
    <x v="47"/>
    <x v="3"/>
    <x v="0"/>
    <x v="674"/>
    <x v="140"/>
    <x v="150"/>
    <x v="23"/>
    <x v="532"/>
    <x v="0"/>
    <x v="0"/>
    <n v="0"/>
    <m/>
    <m/>
    <m/>
  </r>
  <r>
    <x v="3"/>
    <x v="15"/>
    <x v="14"/>
    <x v="47"/>
    <x v="47"/>
    <x v="3"/>
    <x v="0"/>
    <x v="675"/>
    <x v="141"/>
    <x v="151"/>
    <x v="23"/>
    <x v="533"/>
    <x v="0"/>
    <x v="0"/>
    <n v="0"/>
    <m/>
    <m/>
    <m/>
  </r>
  <r>
    <x v="3"/>
    <x v="15"/>
    <x v="14"/>
    <x v="47"/>
    <x v="47"/>
    <x v="3"/>
    <x v="1"/>
    <x v="676"/>
    <x v="140"/>
    <x v="150"/>
    <x v="25"/>
    <x v="534"/>
    <x v="25"/>
    <x v="4"/>
    <m/>
    <n v="0"/>
    <n v="0"/>
    <n v="0"/>
  </r>
  <r>
    <x v="3"/>
    <x v="15"/>
    <x v="14"/>
    <x v="47"/>
    <x v="47"/>
    <x v="3"/>
    <x v="0"/>
    <x v="677"/>
    <x v="142"/>
    <x v="152"/>
    <x v="23"/>
    <x v="535"/>
    <x v="0"/>
    <x v="0"/>
    <n v="0"/>
    <m/>
    <m/>
    <m/>
  </r>
  <r>
    <x v="3"/>
    <x v="15"/>
    <x v="14"/>
    <x v="47"/>
    <x v="47"/>
    <x v="3"/>
    <x v="1"/>
    <x v="678"/>
    <x v="140"/>
    <x v="150"/>
    <x v="25"/>
    <x v="536"/>
    <x v="4"/>
    <x v="4"/>
    <n v="1875"/>
    <n v="1875"/>
    <n v="1875"/>
    <n v="1875"/>
  </r>
  <r>
    <x v="3"/>
    <x v="15"/>
    <x v="14"/>
    <x v="47"/>
    <x v="47"/>
    <x v="3"/>
    <x v="1"/>
    <x v="679"/>
    <x v="142"/>
    <x v="152"/>
    <x v="27"/>
    <x v="537"/>
    <x v="4"/>
    <x v="2"/>
    <m/>
    <m/>
    <n v="0"/>
    <n v="0"/>
  </r>
  <r>
    <x v="3"/>
    <x v="15"/>
    <x v="14"/>
    <x v="47"/>
    <x v="47"/>
    <x v="3"/>
    <x v="0"/>
    <x v="680"/>
    <x v="142"/>
    <x v="152"/>
    <x v="65"/>
    <x v="0"/>
    <x v="0"/>
    <x v="0"/>
    <m/>
    <m/>
    <m/>
    <m/>
  </r>
  <r>
    <x v="3"/>
    <x v="15"/>
    <x v="14"/>
    <x v="2"/>
    <x v="2"/>
    <x v="0"/>
    <x v="2"/>
    <x v="681"/>
    <x v="142"/>
    <x v="152"/>
    <x v="30"/>
    <x v="0"/>
    <x v="0"/>
    <x v="0"/>
    <s v="J.D"/>
    <n v="25238"/>
    <m/>
    <m/>
  </r>
  <r>
    <x v="3"/>
    <x v="16"/>
    <x v="15"/>
    <x v="48"/>
    <x v="48"/>
    <x v="3"/>
    <x v="0"/>
    <x v="682"/>
    <x v="142"/>
    <x v="152"/>
    <x v="23"/>
    <x v="0"/>
    <x v="111"/>
    <x v="0"/>
    <m/>
    <m/>
    <m/>
    <m/>
  </r>
  <r>
    <x v="3"/>
    <x v="16"/>
    <x v="15"/>
    <x v="48"/>
    <x v="48"/>
    <x v="3"/>
    <x v="0"/>
    <x v="683"/>
    <x v="142"/>
    <x v="152"/>
    <x v="23"/>
    <x v="0"/>
    <x v="112"/>
    <x v="0"/>
    <m/>
    <m/>
    <m/>
    <m/>
  </r>
  <r>
    <x v="3"/>
    <x v="16"/>
    <x v="15"/>
    <x v="48"/>
    <x v="48"/>
    <x v="3"/>
    <x v="0"/>
    <x v="684"/>
    <x v="142"/>
    <x v="152"/>
    <x v="24"/>
    <x v="31"/>
    <x v="3"/>
    <x v="1"/>
    <s v="Rate"/>
    <s v="Amount"/>
    <m/>
    <m/>
  </r>
  <r>
    <x v="3"/>
    <x v="16"/>
    <x v="15"/>
    <x v="48"/>
    <x v="48"/>
    <x v="3"/>
    <x v="0"/>
    <x v="685"/>
    <x v="142"/>
    <x v="152"/>
    <x v="23"/>
    <x v="0"/>
    <x v="0"/>
    <x v="0"/>
    <m/>
    <s v="J.D"/>
    <m/>
    <m/>
  </r>
  <r>
    <x v="3"/>
    <x v="16"/>
    <x v="15"/>
    <x v="48"/>
    <x v="48"/>
    <x v="3"/>
    <x v="0"/>
    <x v="686"/>
    <x v="143"/>
    <x v="153"/>
    <x v="23"/>
    <x v="538"/>
    <x v="0"/>
    <x v="0"/>
    <m/>
    <m/>
    <m/>
    <m/>
  </r>
  <r>
    <x v="3"/>
    <x v="16"/>
    <x v="15"/>
    <x v="48"/>
    <x v="48"/>
    <x v="3"/>
    <x v="0"/>
    <x v="687"/>
    <x v="144"/>
    <x v="154"/>
    <x v="23"/>
    <x v="539"/>
    <x v="0"/>
    <x v="0"/>
    <m/>
    <m/>
    <m/>
    <m/>
  </r>
  <r>
    <x v="3"/>
    <x v="16"/>
    <x v="15"/>
    <x v="48"/>
    <x v="48"/>
    <x v="3"/>
    <x v="0"/>
    <x v="688"/>
    <x v="145"/>
    <x v="155"/>
    <x v="23"/>
    <x v="540"/>
    <x v="0"/>
    <x v="0"/>
    <m/>
    <m/>
    <m/>
    <m/>
  </r>
  <r>
    <x v="3"/>
    <x v="16"/>
    <x v="15"/>
    <x v="48"/>
    <x v="48"/>
    <x v="3"/>
    <x v="0"/>
    <x v="689"/>
    <x v="145"/>
    <x v="155"/>
    <x v="23"/>
    <x v="541"/>
    <x v="0"/>
    <x v="0"/>
    <m/>
    <m/>
    <m/>
    <m/>
  </r>
  <r>
    <x v="3"/>
    <x v="16"/>
    <x v="15"/>
    <x v="48"/>
    <x v="48"/>
    <x v="3"/>
    <x v="1"/>
    <x v="690"/>
    <x v="145"/>
    <x v="155"/>
    <x v="25"/>
    <x v="542"/>
    <x v="97"/>
    <x v="7"/>
    <n v="10"/>
    <n v="1500"/>
    <n v="10"/>
    <n v="1500"/>
  </r>
  <r>
    <x v="3"/>
    <x v="16"/>
    <x v="15"/>
    <x v="48"/>
    <x v="48"/>
    <x v="3"/>
    <x v="1"/>
    <x v="691"/>
    <x v="145"/>
    <x v="155"/>
    <x v="26"/>
    <x v="543"/>
    <x v="98"/>
    <x v="7"/>
    <n v="13"/>
    <n v="1300"/>
    <n v="13"/>
    <n v="1300"/>
  </r>
  <r>
    <x v="3"/>
    <x v="16"/>
    <x v="15"/>
    <x v="48"/>
    <x v="48"/>
    <x v="3"/>
    <x v="1"/>
    <x v="692"/>
    <x v="145"/>
    <x v="155"/>
    <x v="27"/>
    <x v="544"/>
    <x v="22"/>
    <x v="7"/>
    <n v="19"/>
    <n v="950"/>
    <n v="19"/>
    <n v="950"/>
  </r>
  <r>
    <x v="3"/>
    <x v="16"/>
    <x v="15"/>
    <x v="48"/>
    <x v="48"/>
    <x v="3"/>
    <x v="1"/>
    <x v="693"/>
    <x v="145"/>
    <x v="155"/>
    <x v="28"/>
    <x v="508"/>
    <x v="20"/>
    <x v="7"/>
    <n v="23"/>
    <n v="1840"/>
    <n v="23"/>
    <n v="1840"/>
  </r>
  <r>
    <x v="3"/>
    <x v="16"/>
    <x v="15"/>
    <x v="48"/>
    <x v="48"/>
    <x v="3"/>
    <x v="1"/>
    <x v="694"/>
    <x v="145"/>
    <x v="155"/>
    <x v="31"/>
    <x v="509"/>
    <x v="113"/>
    <x v="7"/>
    <n v="27"/>
    <n v="1485"/>
    <n v="27"/>
    <n v="1485"/>
  </r>
  <r>
    <x v="3"/>
    <x v="16"/>
    <x v="15"/>
    <x v="48"/>
    <x v="48"/>
    <x v="3"/>
    <x v="1"/>
    <x v="695"/>
    <x v="145"/>
    <x v="155"/>
    <x v="36"/>
    <x v="510"/>
    <x v="20"/>
    <x v="7"/>
    <n v="34"/>
    <n v="2720"/>
    <n v="34"/>
    <n v="2720"/>
  </r>
  <r>
    <x v="3"/>
    <x v="16"/>
    <x v="15"/>
    <x v="48"/>
    <x v="48"/>
    <x v="3"/>
    <x v="1"/>
    <x v="696"/>
    <x v="145"/>
    <x v="155"/>
    <x v="32"/>
    <x v="511"/>
    <x v="80"/>
    <x v="7"/>
    <n v="44"/>
    <n v="660"/>
    <n v="44"/>
    <n v="660"/>
  </r>
  <r>
    <x v="3"/>
    <x v="16"/>
    <x v="15"/>
    <x v="48"/>
    <x v="48"/>
    <x v="3"/>
    <x v="0"/>
    <x v="697"/>
    <x v="146"/>
    <x v="155"/>
    <x v="23"/>
    <x v="545"/>
    <x v="0"/>
    <x v="0"/>
    <n v="0"/>
    <m/>
    <m/>
    <m/>
  </r>
  <r>
    <x v="3"/>
    <x v="16"/>
    <x v="15"/>
    <x v="48"/>
    <x v="48"/>
    <x v="3"/>
    <x v="0"/>
    <x v="698"/>
    <x v="146"/>
    <x v="155"/>
    <x v="23"/>
    <x v="541"/>
    <x v="0"/>
    <x v="0"/>
    <n v="0"/>
    <m/>
    <m/>
    <m/>
  </r>
  <r>
    <x v="3"/>
    <x v="16"/>
    <x v="15"/>
    <x v="48"/>
    <x v="48"/>
    <x v="3"/>
    <x v="1"/>
    <x v="699"/>
    <x v="146"/>
    <x v="155"/>
    <x v="33"/>
    <x v="543"/>
    <x v="14"/>
    <x v="7"/>
    <n v="14"/>
    <n v="140"/>
    <n v="14"/>
    <n v="140"/>
  </r>
  <r>
    <x v="3"/>
    <x v="16"/>
    <x v="15"/>
    <x v="48"/>
    <x v="48"/>
    <x v="3"/>
    <x v="1"/>
    <x v="700"/>
    <x v="146"/>
    <x v="155"/>
    <x v="34"/>
    <x v="544"/>
    <x v="14"/>
    <x v="7"/>
    <n v="13"/>
    <n v="130"/>
    <n v="13"/>
    <n v="130"/>
  </r>
  <r>
    <x v="3"/>
    <x v="16"/>
    <x v="15"/>
    <x v="48"/>
    <x v="48"/>
    <x v="3"/>
    <x v="1"/>
    <x v="701"/>
    <x v="146"/>
    <x v="155"/>
    <x v="37"/>
    <x v="546"/>
    <x v="14"/>
    <x v="7"/>
    <n v="28"/>
    <n v="280"/>
    <n v="28"/>
    <n v="280"/>
  </r>
  <r>
    <x v="3"/>
    <x v="16"/>
    <x v="15"/>
    <x v="48"/>
    <x v="48"/>
    <x v="3"/>
    <x v="1"/>
    <x v="702"/>
    <x v="146"/>
    <x v="155"/>
    <x v="48"/>
    <x v="510"/>
    <x v="23"/>
    <x v="7"/>
    <n v="35"/>
    <n v="700"/>
    <n v="35"/>
    <n v="700"/>
  </r>
  <r>
    <x v="3"/>
    <x v="16"/>
    <x v="15"/>
    <x v="48"/>
    <x v="48"/>
    <x v="3"/>
    <x v="1"/>
    <x v="703"/>
    <x v="146"/>
    <x v="155"/>
    <x v="25"/>
    <x v="511"/>
    <x v="80"/>
    <x v="7"/>
    <n v="45"/>
    <n v="675"/>
    <n v="45"/>
    <n v="675"/>
  </r>
  <r>
    <x v="3"/>
    <x v="16"/>
    <x v="15"/>
    <x v="49"/>
    <x v="49"/>
    <x v="3"/>
    <x v="0"/>
    <x v="704"/>
    <x v="147"/>
    <x v="156"/>
    <x v="23"/>
    <x v="547"/>
    <x v="0"/>
    <x v="0"/>
    <n v="0"/>
    <m/>
    <m/>
    <m/>
  </r>
  <r>
    <x v="3"/>
    <x v="16"/>
    <x v="15"/>
    <x v="49"/>
    <x v="49"/>
    <x v="3"/>
    <x v="0"/>
    <x v="705"/>
    <x v="148"/>
    <x v="157"/>
    <x v="23"/>
    <x v="548"/>
    <x v="0"/>
    <x v="0"/>
    <n v="0"/>
    <m/>
    <m/>
    <m/>
  </r>
  <r>
    <x v="3"/>
    <x v="16"/>
    <x v="15"/>
    <x v="49"/>
    <x v="49"/>
    <x v="3"/>
    <x v="0"/>
    <x v="706"/>
    <x v="148"/>
    <x v="157"/>
    <x v="23"/>
    <x v="549"/>
    <x v="0"/>
    <x v="0"/>
    <n v="0"/>
    <m/>
    <m/>
    <m/>
  </r>
  <r>
    <x v="3"/>
    <x v="16"/>
    <x v="15"/>
    <x v="49"/>
    <x v="49"/>
    <x v="3"/>
    <x v="1"/>
    <x v="707"/>
    <x v="148"/>
    <x v="157"/>
    <x v="26"/>
    <x v="542"/>
    <x v="114"/>
    <x v="7"/>
    <n v="8"/>
    <n v="1520"/>
    <n v="8"/>
    <n v="1520"/>
  </r>
  <r>
    <x v="3"/>
    <x v="16"/>
    <x v="15"/>
    <x v="49"/>
    <x v="49"/>
    <x v="3"/>
    <x v="1"/>
    <x v="708"/>
    <x v="148"/>
    <x v="157"/>
    <x v="27"/>
    <x v="543"/>
    <x v="115"/>
    <x v="7"/>
    <n v="8"/>
    <n v="960"/>
    <n v="8"/>
    <n v="960"/>
  </r>
  <r>
    <x v="3"/>
    <x v="16"/>
    <x v="15"/>
    <x v="49"/>
    <x v="49"/>
    <x v="3"/>
    <x v="1"/>
    <x v="709"/>
    <x v="148"/>
    <x v="157"/>
    <x v="28"/>
    <x v="544"/>
    <x v="20"/>
    <x v="7"/>
    <n v="12"/>
    <n v="960"/>
    <n v="12"/>
    <n v="960"/>
  </r>
  <r>
    <x v="3"/>
    <x v="16"/>
    <x v="15"/>
    <x v="49"/>
    <x v="49"/>
    <x v="3"/>
    <x v="1"/>
    <x v="710"/>
    <x v="148"/>
    <x v="157"/>
    <x v="31"/>
    <x v="508"/>
    <x v="35"/>
    <x v="7"/>
    <n v="15"/>
    <n v="1050"/>
    <n v="15"/>
    <n v="1050"/>
  </r>
  <r>
    <x v="3"/>
    <x v="16"/>
    <x v="15"/>
    <x v="49"/>
    <x v="49"/>
    <x v="3"/>
    <x v="1"/>
    <x v="711"/>
    <x v="148"/>
    <x v="157"/>
    <x v="36"/>
    <x v="509"/>
    <x v="116"/>
    <x v="7"/>
    <n v="23"/>
    <n v="1311"/>
    <n v="23"/>
    <n v="1311"/>
  </r>
  <r>
    <x v="3"/>
    <x v="16"/>
    <x v="15"/>
    <x v="49"/>
    <x v="49"/>
    <x v="3"/>
    <x v="1"/>
    <x v="712"/>
    <x v="148"/>
    <x v="157"/>
    <x v="32"/>
    <x v="510"/>
    <x v="117"/>
    <x v="7"/>
    <n v="35"/>
    <n v="5880"/>
    <n v="35"/>
    <n v="5880"/>
  </r>
  <r>
    <x v="3"/>
    <x v="16"/>
    <x v="15"/>
    <x v="49"/>
    <x v="49"/>
    <x v="3"/>
    <x v="1"/>
    <x v="713"/>
    <x v="148"/>
    <x v="157"/>
    <x v="33"/>
    <x v="511"/>
    <x v="118"/>
    <x v="7"/>
    <n v="48"/>
    <n v="1968"/>
    <n v="48"/>
    <n v="1968"/>
  </r>
  <r>
    <x v="3"/>
    <x v="16"/>
    <x v="15"/>
    <x v="49"/>
    <x v="49"/>
    <x v="3"/>
    <x v="1"/>
    <x v="714"/>
    <x v="148"/>
    <x v="157"/>
    <x v="34"/>
    <x v="512"/>
    <x v="7"/>
    <x v="7"/>
    <n v="57"/>
    <n v="969"/>
    <n v="57"/>
    <n v="969"/>
  </r>
  <r>
    <x v="3"/>
    <x v="16"/>
    <x v="15"/>
    <x v="49"/>
    <x v="49"/>
    <x v="3"/>
    <x v="0"/>
    <x v="715"/>
    <x v="148"/>
    <x v="158"/>
    <x v="23"/>
    <x v="550"/>
    <x v="0"/>
    <x v="0"/>
    <n v="0"/>
    <m/>
    <m/>
    <m/>
  </r>
  <r>
    <x v="3"/>
    <x v="16"/>
    <x v="15"/>
    <x v="49"/>
    <x v="49"/>
    <x v="3"/>
    <x v="1"/>
    <x v="716"/>
    <x v="148"/>
    <x v="157"/>
    <x v="37"/>
    <x v="542"/>
    <x v="97"/>
    <x v="7"/>
    <n v="8"/>
    <n v="1200"/>
    <n v="8"/>
    <n v="1200"/>
  </r>
  <r>
    <x v="3"/>
    <x v="16"/>
    <x v="15"/>
    <x v="49"/>
    <x v="49"/>
    <x v="3"/>
    <x v="1"/>
    <x v="717"/>
    <x v="148"/>
    <x v="158"/>
    <x v="48"/>
    <x v="543"/>
    <x v="119"/>
    <x v="7"/>
    <n v="8"/>
    <n v="880"/>
    <n v="8"/>
    <n v="880"/>
  </r>
  <r>
    <x v="3"/>
    <x v="16"/>
    <x v="15"/>
    <x v="49"/>
    <x v="49"/>
    <x v="3"/>
    <x v="1"/>
    <x v="718"/>
    <x v="148"/>
    <x v="157"/>
    <x v="49"/>
    <x v="544"/>
    <x v="39"/>
    <x v="7"/>
    <n v="12"/>
    <n v="720"/>
    <n v="12"/>
    <n v="720"/>
  </r>
  <r>
    <x v="3"/>
    <x v="16"/>
    <x v="15"/>
    <x v="49"/>
    <x v="49"/>
    <x v="3"/>
    <x v="1"/>
    <x v="719"/>
    <x v="148"/>
    <x v="158"/>
    <x v="51"/>
    <x v="508"/>
    <x v="20"/>
    <x v="7"/>
    <n v="15"/>
    <n v="1200"/>
    <n v="15"/>
    <n v="1200"/>
  </r>
  <r>
    <x v="3"/>
    <x v="16"/>
    <x v="15"/>
    <x v="49"/>
    <x v="49"/>
    <x v="3"/>
    <x v="1"/>
    <x v="720"/>
    <x v="148"/>
    <x v="157"/>
    <x v="50"/>
    <x v="509"/>
    <x v="64"/>
    <x v="7"/>
    <n v="23"/>
    <n v="1495"/>
    <n v="23"/>
    <n v="1495"/>
  </r>
  <r>
    <x v="3"/>
    <x v="16"/>
    <x v="15"/>
    <x v="49"/>
    <x v="49"/>
    <x v="3"/>
    <x v="1"/>
    <x v="721"/>
    <x v="148"/>
    <x v="158"/>
    <x v="52"/>
    <x v="510"/>
    <x v="98"/>
    <x v="7"/>
    <n v="35"/>
    <n v="3500"/>
    <n v="35"/>
    <n v="3500"/>
  </r>
  <r>
    <x v="3"/>
    <x v="16"/>
    <x v="15"/>
    <x v="49"/>
    <x v="49"/>
    <x v="3"/>
    <x v="1"/>
    <x v="722"/>
    <x v="148"/>
    <x v="157"/>
    <x v="58"/>
    <x v="511"/>
    <x v="41"/>
    <x v="7"/>
    <n v="48"/>
    <n v="1632"/>
    <n v="48"/>
    <n v="1632"/>
  </r>
  <r>
    <x v="3"/>
    <x v="16"/>
    <x v="15"/>
    <x v="49"/>
    <x v="49"/>
    <x v="3"/>
    <x v="0"/>
    <x v="723"/>
    <x v="148"/>
    <x v="159"/>
    <x v="23"/>
    <x v="515"/>
    <x v="0"/>
    <x v="0"/>
    <n v="0"/>
    <m/>
    <m/>
    <m/>
  </r>
  <r>
    <x v="3"/>
    <x v="16"/>
    <x v="15"/>
    <x v="49"/>
    <x v="49"/>
    <x v="3"/>
    <x v="1"/>
    <x v="724"/>
    <x v="148"/>
    <x v="157"/>
    <x v="25"/>
    <x v="551"/>
    <x v="4"/>
    <x v="2"/>
    <n v="187.5"/>
    <n v="187.5"/>
    <n v="187.5"/>
    <n v="187.5"/>
  </r>
  <r>
    <x v="3"/>
    <x v="16"/>
    <x v="15"/>
    <x v="49"/>
    <x v="49"/>
    <x v="3"/>
    <x v="1"/>
    <x v="725"/>
    <x v="148"/>
    <x v="159"/>
    <x v="26"/>
    <x v="552"/>
    <x v="4"/>
    <x v="2"/>
    <n v="313"/>
    <n v="313"/>
    <n v="313"/>
    <n v="313"/>
  </r>
  <r>
    <x v="3"/>
    <x v="16"/>
    <x v="15"/>
    <x v="49"/>
    <x v="49"/>
    <x v="3"/>
    <x v="1"/>
    <x v="726"/>
    <x v="148"/>
    <x v="157"/>
    <x v="27"/>
    <x v="553"/>
    <x v="4"/>
    <x v="2"/>
    <n v="312"/>
    <n v="312"/>
    <n v="312"/>
    <n v="312"/>
  </r>
  <r>
    <x v="3"/>
    <x v="16"/>
    <x v="15"/>
    <x v="49"/>
    <x v="49"/>
    <x v="3"/>
    <x v="1"/>
    <x v="727"/>
    <x v="148"/>
    <x v="159"/>
    <x v="28"/>
    <x v="554"/>
    <x v="4"/>
    <x v="2"/>
    <n v="315"/>
    <n v="315"/>
    <n v="315"/>
    <n v="315"/>
  </r>
  <r>
    <x v="3"/>
    <x v="16"/>
    <x v="15"/>
    <x v="49"/>
    <x v="49"/>
    <x v="3"/>
    <x v="1"/>
    <x v="728"/>
    <x v="148"/>
    <x v="157"/>
    <x v="31"/>
    <x v="555"/>
    <x v="4"/>
    <x v="2"/>
    <n v="469"/>
    <n v="469"/>
    <n v="469"/>
    <n v="469"/>
  </r>
  <r>
    <x v="3"/>
    <x v="16"/>
    <x v="15"/>
    <x v="50"/>
    <x v="50"/>
    <x v="3"/>
    <x v="0"/>
    <x v="729"/>
    <x v="149"/>
    <x v="160"/>
    <x v="23"/>
    <x v="556"/>
    <x v="0"/>
    <x v="0"/>
    <n v="0"/>
    <m/>
    <m/>
    <m/>
  </r>
  <r>
    <x v="3"/>
    <x v="16"/>
    <x v="15"/>
    <x v="50"/>
    <x v="50"/>
    <x v="3"/>
    <x v="0"/>
    <x v="730"/>
    <x v="150"/>
    <x v="161"/>
    <x v="23"/>
    <x v="557"/>
    <x v="0"/>
    <x v="0"/>
    <n v="0"/>
    <m/>
    <m/>
    <m/>
  </r>
  <r>
    <x v="3"/>
    <x v="16"/>
    <x v="15"/>
    <x v="50"/>
    <x v="50"/>
    <x v="3"/>
    <x v="1"/>
    <x v="731"/>
    <x v="149"/>
    <x v="160"/>
    <x v="36"/>
    <x v="558"/>
    <x v="4"/>
    <x v="4"/>
    <n v="350"/>
    <n v="350"/>
    <n v="350"/>
    <n v="350"/>
  </r>
  <r>
    <x v="3"/>
    <x v="16"/>
    <x v="15"/>
    <x v="50"/>
    <x v="50"/>
    <x v="3"/>
    <x v="0"/>
    <x v="732"/>
    <x v="151"/>
    <x v="162"/>
    <x v="23"/>
    <x v="559"/>
    <x v="0"/>
    <x v="0"/>
    <n v="0"/>
    <m/>
    <m/>
    <m/>
  </r>
  <r>
    <x v="3"/>
    <x v="16"/>
    <x v="15"/>
    <x v="50"/>
    <x v="50"/>
    <x v="3"/>
    <x v="1"/>
    <x v="733"/>
    <x v="149"/>
    <x v="160"/>
    <x v="32"/>
    <x v="560"/>
    <x v="45"/>
    <x v="4"/>
    <n v="313"/>
    <n v="2191"/>
    <n v="313"/>
    <n v="2191"/>
  </r>
  <r>
    <x v="3"/>
    <x v="16"/>
    <x v="15"/>
    <x v="50"/>
    <x v="50"/>
    <x v="3"/>
    <x v="0"/>
    <x v="734"/>
    <x v="152"/>
    <x v="163"/>
    <x v="23"/>
    <x v="561"/>
    <x v="0"/>
    <x v="0"/>
    <n v="0"/>
    <m/>
    <m/>
    <m/>
  </r>
  <r>
    <x v="3"/>
    <x v="16"/>
    <x v="15"/>
    <x v="50"/>
    <x v="50"/>
    <x v="3"/>
    <x v="1"/>
    <x v="735"/>
    <x v="149"/>
    <x v="160"/>
    <x v="33"/>
    <x v="510"/>
    <x v="10"/>
    <x v="4"/>
    <n v="150"/>
    <n v="600"/>
    <n v="150"/>
    <n v="600"/>
  </r>
  <r>
    <x v="3"/>
    <x v="16"/>
    <x v="15"/>
    <x v="50"/>
    <x v="50"/>
    <x v="3"/>
    <x v="1"/>
    <x v="736"/>
    <x v="152"/>
    <x v="163"/>
    <x v="34"/>
    <x v="562"/>
    <x v="4"/>
    <x v="4"/>
    <n v="175"/>
    <n v="175"/>
    <n v="175"/>
    <n v="175"/>
  </r>
  <r>
    <x v="3"/>
    <x v="16"/>
    <x v="15"/>
    <x v="50"/>
    <x v="51"/>
    <x v="3"/>
    <x v="0"/>
    <x v="737"/>
    <x v="153"/>
    <x v="164"/>
    <x v="23"/>
    <x v="563"/>
    <x v="0"/>
    <x v="0"/>
    <n v="0"/>
    <m/>
    <m/>
    <m/>
  </r>
  <r>
    <x v="3"/>
    <x v="16"/>
    <x v="15"/>
    <x v="50"/>
    <x v="51"/>
    <x v="3"/>
    <x v="0"/>
    <x v="738"/>
    <x v="154"/>
    <x v="165"/>
    <x v="23"/>
    <x v="564"/>
    <x v="0"/>
    <x v="0"/>
    <n v="0"/>
    <m/>
    <m/>
    <m/>
  </r>
  <r>
    <x v="3"/>
    <x v="16"/>
    <x v="15"/>
    <x v="50"/>
    <x v="51"/>
    <x v="3"/>
    <x v="1"/>
    <x v="739"/>
    <x v="153"/>
    <x v="164"/>
    <x v="37"/>
    <x v="565"/>
    <x v="25"/>
    <x v="4"/>
    <n v="188"/>
    <n v="376"/>
    <n v="188"/>
    <n v="376"/>
  </r>
  <r>
    <x v="3"/>
    <x v="16"/>
    <x v="15"/>
    <x v="50"/>
    <x v="51"/>
    <x v="3"/>
    <x v="1"/>
    <x v="740"/>
    <x v="154"/>
    <x v="165"/>
    <x v="48"/>
    <x v="566"/>
    <x v="25"/>
    <x v="4"/>
    <n v="232"/>
    <n v="464"/>
    <n v="232"/>
    <n v="464"/>
  </r>
  <r>
    <x v="3"/>
    <x v="16"/>
    <x v="15"/>
    <x v="50"/>
    <x v="51"/>
    <x v="3"/>
    <x v="0"/>
    <x v="741"/>
    <x v="155"/>
    <x v="166"/>
    <x v="23"/>
    <x v="567"/>
    <x v="0"/>
    <x v="0"/>
    <n v="0"/>
    <m/>
    <m/>
    <m/>
  </r>
  <r>
    <x v="3"/>
    <x v="16"/>
    <x v="15"/>
    <x v="50"/>
    <x v="51"/>
    <x v="3"/>
    <x v="1"/>
    <x v="742"/>
    <x v="154"/>
    <x v="165"/>
    <x v="25"/>
    <x v="568"/>
    <x v="25"/>
    <x v="4"/>
    <n v="350"/>
    <n v="700"/>
    <n v="350"/>
    <n v="700"/>
  </r>
  <r>
    <x v="3"/>
    <x v="16"/>
    <x v="15"/>
    <x v="50"/>
    <x v="51"/>
    <x v="3"/>
    <x v="1"/>
    <x v="743"/>
    <x v="155"/>
    <x v="166"/>
    <x v="26"/>
    <x v="569"/>
    <x v="25"/>
    <x v="4"/>
    <n v="350"/>
    <n v="700"/>
    <n v="350"/>
    <n v="700"/>
  </r>
  <r>
    <x v="3"/>
    <x v="16"/>
    <x v="15"/>
    <x v="50"/>
    <x v="51"/>
    <x v="3"/>
    <x v="1"/>
    <x v="744"/>
    <x v="154"/>
    <x v="165"/>
    <x v="27"/>
    <x v="570"/>
    <x v="4"/>
    <x v="2"/>
    <n v="375"/>
    <n v="375"/>
    <n v="375"/>
    <n v="375"/>
  </r>
  <r>
    <x v="3"/>
    <x v="16"/>
    <x v="15"/>
    <x v="51"/>
    <x v="52"/>
    <x v="3"/>
    <x v="0"/>
    <x v="745"/>
    <x v="156"/>
    <x v="167"/>
    <x v="23"/>
    <x v="571"/>
    <x v="0"/>
    <x v="0"/>
    <n v="0"/>
    <m/>
    <m/>
    <m/>
  </r>
  <r>
    <x v="3"/>
    <x v="16"/>
    <x v="15"/>
    <x v="51"/>
    <x v="52"/>
    <x v="3"/>
    <x v="1"/>
    <x v="746"/>
    <x v="154"/>
    <x v="165"/>
    <x v="28"/>
    <x v="572"/>
    <x v="4"/>
    <x v="8"/>
    <n v="150"/>
    <n v="150"/>
    <n v="150"/>
    <n v="150"/>
  </r>
  <r>
    <x v="3"/>
    <x v="16"/>
    <x v="15"/>
    <x v="51"/>
    <x v="52"/>
    <x v="3"/>
    <x v="1"/>
    <x v="747"/>
    <x v="156"/>
    <x v="167"/>
    <x v="31"/>
    <x v="573"/>
    <x v="4"/>
    <x v="8"/>
    <n v="150"/>
    <n v="150"/>
    <n v="150"/>
    <n v="150"/>
  </r>
  <r>
    <x v="3"/>
    <x v="16"/>
    <x v="15"/>
    <x v="51"/>
    <x v="52"/>
    <x v="3"/>
    <x v="1"/>
    <x v="748"/>
    <x v="154"/>
    <x v="165"/>
    <x v="36"/>
    <x v="574"/>
    <x v="4"/>
    <x v="2"/>
    <n v="313"/>
    <n v="313"/>
    <n v="313"/>
    <n v="313"/>
  </r>
  <r>
    <x v="3"/>
    <x v="16"/>
    <x v="15"/>
    <x v="52"/>
    <x v="53"/>
    <x v="3"/>
    <x v="0"/>
    <x v="749"/>
    <x v="157"/>
    <x v="168"/>
    <x v="23"/>
    <x v="575"/>
    <x v="0"/>
    <x v="0"/>
    <n v="0"/>
    <m/>
    <m/>
    <m/>
  </r>
  <r>
    <x v="3"/>
    <x v="16"/>
    <x v="15"/>
    <x v="52"/>
    <x v="53"/>
    <x v="3"/>
    <x v="0"/>
    <x v="750"/>
    <x v="158"/>
    <x v="169"/>
    <x v="23"/>
    <x v="576"/>
    <x v="0"/>
    <x v="0"/>
    <n v="0"/>
    <m/>
    <m/>
    <m/>
  </r>
  <r>
    <x v="3"/>
    <x v="16"/>
    <x v="15"/>
    <x v="52"/>
    <x v="53"/>
    <x v="3"/>
    <x v="0"/>
    <x v="751"/>
    <x v="159"/>
    <x v="170"/>
    <x v="23"/>
    <x v="577"/>
    <x v="0"/>
    <x v="0"/>
    <n v="0"/>
    <m/>
    <m/>
    <m/>
  </r>
  <r>
    <x v="3"/>
    <x v="16"/>
    <x v="15"/>
    <x v="52"/>
    <x v="53"/>
    <x v="3"/>
    <x v="1"/>
    <x v="752"/>
    <x v="158"/>
    <x v="169"/>
    <x v="32"/>
    <x v="578"/>
    <x v="120"/>
    <x v="7"/>
    <n v="13"/>
    <n v="2171"/>
    <n v="13"/>
    <n v="2171"/>
  </r>
  <r>
    <x v="3"/>
    <x v="16"/>
    <x v="15"/>
    <x v="52"/>
    <x v="53"/>
    <x v="3"/>
    <x v="1"/>
    <x v="753"/>
    <x v="159"/>
    <x v="170"/>
    <x v="33"/>
    <x v="510"/>
    <x v="121"/>
    <x v="7"/>
    <n v="15"/>
    <n v="7125"/>
    <n v="15"/>
    <n v="7125"/>
  </r>
  <r>
    <x v="3"/>
    <x v="16"/>
    <x v="15"/>
    <x v="52"/>
    <x v="53"/>
    <x v="3"/>
    <x v="1"/>
    <x v="754"/>
    <x v="158"/>
    <x v="169"/>
    <x v="34"/>
    <x v="579"/>
    <x v="122"/>
    <x v="7"/>
    <n v="18"/>
    <n v="1746"/>
    <n v="18"/>
    <n v="1746"/>
  </r>
  <r>
    <x v="3"/>
    <x v="16"/>
    <x v="15"/>
    <x v="52"/>
    <x v="53"/>
    <x v="3"/>
    <x v="1"/>
    <x v="755"/>
    <x v="159"/>
    <x v="170"/>
    <x v="37"/>
    <x v="580"/>
    <x v="123"/>
    <x v="7"/>
    <n v="20"/>
    <n v="5300"/>
    <n v="20"/>
    <n v="5300"/>
  </r>
  <r>
    <x v="3"/>
    <x v="16"/>
    <x v="15"/>
    <x v="52"/>
    <x v="53"/>
    <x v="3"/>
    <x v="1"/>
    <x v="756"/>
    <x v="158"/>
    <x v="169"/>
    <x v="48"/>
    <x v="514"/>
    <x v="113"/>
    <x v="7"/>
    <n v="23"/>
    <n v="1265"/>
    <n v="23"/>
    <n v="1265"/>
  </r>
  <r>
    <x v="3"/>
    <x v="16"/>
    <x v="15"/>
    <x v="52"/>
    <x v="53"/>
    <x v="3"/>
    <x v="0"/>
    <x v="757"/>
    <x v="160"/>
    <x v="171"/>
    <x v="23"/>
    <x v="581"/>
    <x v="0"/>
    <x v="0"/>
    <n v="0"/>
    <m/>
    <m/>
    <m/>
  </r>
  <r>
    <x v="3"/>
    <x v="16"/>
    <x v="15"/>
    <x v="52"/>
    <x v="53"/>
    <x v="3"/>
    <x v="0"/>
    <x v="758"/>
    <x v="161"/>
    <x v="172"/>
    <x v="23"/>
    <x v="582"/>
    <x v="0"/>
    <x v="0"/>
    <n v="0"/>
    <m/>
    <m/>
    <m/>
  </r>
  <r>
    <x v="3"/>
    <x v="16"/>
    <x v="15"/>
    <x v="52"/>
    <x v="53"/>
    <x v="3"/>
    <x v="1"/>
    <x v="759"/>
    <x v="160"/>
    <x v="171"/>
    <x v="25"/>
    <x v="514"/>
    <x v="124"/>
    <x v="7"/>
    <n v="35"/>
    <n v="6475"/>
    <n v="35"/>
    <n v="6475"/>
  </r>
  <r>
    <x v="3"/>
    <x v="16"/>
    <x v="15"/>
    <x v="52"/>
    <x v="53"/>
    <x v="3"/>
    <x v="0"/>
    <x v="760"/>
    <x v="162"/>
    <x v="173"/>
    <x v="23"/>
    <x v="583"/>
    <x v="0"/>
    <x v="0"/>
    <n v="0"/>
    <m/>
    <m/>
    <m/>
  </r>
  <r>
    <x v="3"/>
    <x v="16"/>
    <x v="15"/>
    <x v="52"/>
    <x v="53"/>
    <x v="3"/>
    <x v="1"/>
    <x v="761"/>
    <x v="160"/>
    <x v="171"/>
    <x v="26"/>
    <x v="584"/>
    <x v="15"/>
    <x v="4"/>
    <n v="175"/>
    <n v="875"/>
    <n v="175"/>
    <n v="875"/>
  </r>
  <r>
    <x v="3"/>
    <x v="16"/>
    <x v="15"/>
    <x v="52"/>
    <x v="53"/>
    <x v="3"/>
    <x v="0"/>
    <x v="762"/>
    <x v="163"/>
    <x v="174"/>
    <x v="23"/>
    <x v="585"/>
    <x v="0"/>
    <x v="0"/>
    <n v="0"/>
    <m/>
    <m/>
    <m/>
  </r>
  <r>
    <x v="3"/>
    <x v="16"/>
    <x v="15"/>
    <x v="52"/>
    <x v="53"/>
    <x v="3"/>
    <x v="0"/>
    <x v="763"/>
    <x v="164"/>
    <x v="175"/>
    <x v="23"/>
    <x v="586"/>
    <x v="0"/>
    <x v="0"/>
    <n v="0"/>
    <m/>
    <m/>
    <m/>
  </r>
  <r>
    <x v="3"/>
    <x v="16"/>
    <x v="15"/>
    <x v="52"/>
    <x v="53"/>
    <x v="3"/>
    <x v="1"/>
    <x v="764"/>
    <x v="163"/>
    <x v="174"/>
    <x v="27"/>
    <x v="510"/>
    <x v="80"/>
    <x v="7"/>
    <n v="28"/>
    <n v="420"/>
    <n v="28"/>
    <n v="420"/>
  </r>
  <r>
    <x v="3"/>
    <x v="16"/>
    <x v="15"/>
    <x v="52"/>
    <x v="53"/>
    <x v="3"/>
    <x v="0"/>
    <x v="765"/>
    <x v="165"/>
    <x v="176"/>
    <x v="23"/>
    <x v="587"/>
    <x v="0"/>
    <x v="0"/>
    <n v="0"/>
    <m/>
    <m/>
    <m/>
  </r>
  <r>
    <x v="3"/>
    <x v="16"/>
    <x v="15"/>
    <x v="52"/>
    <x v="53"/>
    <x v="3"/>
    <x v="0"/>
    <x v="766"/>
    <x v="161"/>
    <x v="172"/>
    <x v="23"/>
    <x v="582"/>
    <x v="0"/>
    <x v="0"/>
    <n v="0"/>
    <m/>
    <m/>
    <m/>
  </r>
  <r>
    <x v="3"/>
    <x v="16"/>
    <x v="15"/>
    <x v="52"/>
    <x v="53"/>
    <x v="3"/>
    <x v="1"/>
    <x v="767"/>
    <x v="165"/>
    <x v="176"/>
    <x v="28"/>
    <x v="510"/>
    <x v="125"/>
    <x v="7"/>
    <n v="18"/>
    <n v="1368"/>
    <n v="18"/>
    <n v="1368"/>
  </r>
  <r>
    <x v="3"/>
    <x v="16"/>
    <x v="15"/>
    <x v="52"/>
    <x v="53"/>
    <x v="3"/>
    <x v="1"/>
    <x v="768"/>
    <x v="161"/>
    <x v="172"/>
    <x v="31"/>
    <x v="512"/>
    <x v="126"/>
    <x v="7"/>
    <n v="20"/>
    <n v="1620"/>
    <n v="20"/>
    <n v="1620"/>
  </r>
  <r>
    <x v="3"/>
    <x v="16"/>
    <x v="15"/>
    <x v="52"/>
    <x v="53"/>
    <x v="3"/>
    <x v="1"/>
    <x v="769"/>
    <x v="165"/>
    <x v="176"/>
    <x v="36"/>
    <x v="580"/>
    <x v="12"/>
    <x v="7"/>
    <n v="23"/>
    <n v="437"/>
    <n v="23"/>
    <n v="437"/>
  </r>
  <r>
    <x v="3"/>
    <x v="16"/>
    <x v="15"/>
    <x v="53"/>
    <x v="54"/>
    <x v="3"/>
    <x v="0"/>
    <x v="770"/>
    <x v="166"/>
    <x v="177"/>
    <x v="23"/>
    <x v="588"/>
    <x v="0"/>
    <x v="0"/>
    <n v="0"/>
    <m/>
    <m/>
    <m/>
  </r>
  <r>
    <x v="3"/>
    <x v="16"/>
    <x v="15"/>
    <x v="53"/>
    <x v="54"/>
    <x v="3"/>
    <x v="0"/>
    <x v="771"/>
    <x v="167"/>
    <x v="178"/>
    <x v="23"/>
    <x v="589"/>
    <x v="0"/>
    <x v="0"/>
    <n v="0"/>
    <m/>
    <m/>
    <m/>
  </r>
  <r>
    <x v="3"/>
    <x v="16"/>
    <x v="15"/>
    <x v="53"/>
    <x v="54"/>
    <x v="3"/>
    <x v="1"/>
    <x v="772"/>
    <x v="166"/>
    <x v="177"/>
    <x v="32"/>
    <x v="590"/>
    <x v="60"/>
    <x v="4"/>
    <n v="69"/>
    <n v="1242"/>
    <n v="69"/>
    <n v="1242"/>
  </r>
  <r>
    <x v="3"/>
    <x v="16"/>
    <x v="15"/>
    <x v="53"/>
    <x v="54"/>
    <x v="3"/>
    <x v="1"/>
    <x v="773"/>
    <x v="167"/>
    <x v="178"/>
    <x v="33"/>
    <x v="591"/>
    <x v="19"/>
    <x v="4"/>
    <m/>
    <n v="0"/>
    <n v="0"/>
    <n v="0"/>
  </r>
  <r>
    <x v="3"/>
    <x v="16"/>
    <x v="15"/>
    <x v="53"/>
    <x v="54"/>
    <x v="3"/>
    <x v="0"/>
    <x v="774"/>
    <x v="168"/>
    <x v="179"/>
    <x v="23"/>
    <x v="592"/>
    <x v="0"/>
    <x v="0"/>
    <n v="0"/>
    <m/>
    <m/>
    <m/>
  </r>
  <r>
    <x v="3"/>
    <x v="16"/>
    <x v="15"/>
    <x v="53"/>
    <x v="54"/>
    <x v="3"/>
    <x v="1"/>
    <x v="775"/>
    <x v="167"/>
    <x v="178"/>
    <x v="33"/>
    <x v="593"/>
    <x v="15"/>
    <x v="4"/>
    <n v="0"/>
    <n v="0"/>
    <n v="0"/>
    <n v="0"/>
  </r>
  <r>
    <x v="3"/>
    <x v="16"/>
    <x v="15"/>
    <x v="53"/>
    <x v="54"/>
    <x v="3"/>
    <x v="1"/>
    <x v="776"/>
    <x v="168"/>
    <x v="179"/>
    <x v="33"/>
    <x v="594"/>
    <x v="10"/>
    <x v="4"/>
    <n v="69"/>
    <n v="276"/>
    <n v="69"/>
    <n v="276"/>
  </r>
  <r>
    <x v="3"/>
    <x v="16"/>
    <x v="15"/>
    <x v="53"/>
    <x v="54"/>
    <x v="3"/>
    <x v="1"/>
    <x v="777"/>
    <x v="167"/>
    <x v="178"/>
    <x v="25"/>
    <x v="595"/>
    <x v="4"/>
    <x v="2"/>
    <n v="250"/>
    <n v="250"/>
    <n v="250"/>
    <n v="250"/>
  </r>
  <r>
    <x v="3"/>
    <x v="16"/>
    <x v="15"/>
    <x v="53"/>
    <x v="54"/>
    <x v="3"/>
    <x v="0"/>
    <x v="778"/>
    <x v="169"/>
    <x v="180"/>
    <x v="23"/>
    <x v="596"/>
    <x v="0"/>
    <x v="0"/>
    <n v="0"/>
    <m/>
    <m/>
    <m/>
  </r>
  <r>
    <x v="3"/>
    <x v="16"/>
    <x v="15"/>
    <x v="53"/>
    <x v="54"/>
    <x v="3"/>
    <x v="1"/>
    <x v="779"/>
    <x v="167"/>
    <x v="178"/>
    <x v="26"/>
    <x v="597"/>
    <x v="14"/>
    <x v="4"/>
    <n v="100"/>
    <n v="1000"/>
    <n v="100"/>
    <n v="1000"/>
  </r>
  <r>
    <x v="3"/>
    <x v="16"/>
    <x v="15"/>
    <x v="53"/>
    <x v="54"/>
    <x v="3"/>
    <x v="1"/>
    <x v="780"/>
    <x v="169"/>
    <x v="180"/>
    <x v="27"/>
    <x v="598"/>
    <x v="10"/>
    <x v="4"/>
    <n v="175"/>
    <n v="700"/>
    <n v="175"/>
    <n v="700"/>
  </r>
  <r>
    <x v="3"/>
    <x v="16"/>
    <x v="15"/>
    <x v="53"/>
    <x v="54"/>
    <x v="3"/>
    <x v="0"/>
    <x v="781"/>
    <x v="170"/>
    <x v="181"/>
    <x v="23"/>
    <x v="599"/>
    <x v="0"/>
    <x v="0"/>
    <n v="0"/>
    <m/>
    <m/>
    <m/>
  </r>
  <r>
    <x v="3"/>
    <x v="16"/>
    <x v="15"/>
    <x v="53"/>
    <x v="54"/>
    <x v="3"/>
    <x v="1"/>
    <x v="782"/>
    <x v="169"/>
    <x v="180"/>
    <x v="28"/>
    <x v="600"/>
    <x v="19"/>
    <x v="4"/>
    <n v="69"/>
    <n v="414"/>
    <n v="69"/>
    <n v="414"/>
  </r>
  <r>
    <x v="3"/>
    <x v="16"/>
    <x v="15"/>
    <x v="53"/>
    <x v="54"/>
    <x v="3"/>
    <x v="0"/>
    <x v="783"/>
    <x v="171"/>
    <x v="182"/>
    <x v="23"/>
    <x v="601"/>
    <x v="0"/>
    <x v="0"/>
    <n v="0"/>
    <m/>
    <m/>
    <m/>
  </r>
  <r>
    <x v="3"/>
    <x v="16"/>
    <x v="15"/>
    <x v="53"/>
    <x v="54"/>
    <x v="3"/>
    <x v="1"/>
    <x v="784"/>
    <x v="169"/>
    <x v="180"/>
    <x v="31"/>
    <x v="602"/>
    <x v="45"/>
    <x v="4"/>
    <n v="69"/>
    <n v="483"/>
    <n v="69"/>
    <n v="483"/>
  </r>
  <r>
    <x v="3"/>
    <x v="16"/>
    <x v="15"/>
    <x v="54"/>
    <x v="55"/>
    <x v="3"/>
    <x v="0"/>
    <x v="785"/>
    <x v="172"/>
    <x v="183"/>
    <x v="23"/>
    <x v="603"/>
    <x v="0"/>
    <x v="0"/>
    <n v="0"/>
    <m/>
    <m/>
    <m/>
  </r>
  <r>
    <x v="3"/>
    <x v="16"/>
    <x v="15"/>
    <x v="54"/>
    <x v="55"/>
    <x v="3"/>
    <x v="0"/>
    <x v="786"/>
    <x v="173"/>
    <x v="184"/>
    <x v="23"/>
    <x v="604"/>
    <x v="0"/>
    <x v="0"/>
    <n v="0"/>
    <m/>
    <m/>
    <m/>
  </r>
  <r>
    <x v="3"/>
    <x v="16"/>
    <x v="15"/>
    <x v="54"/>
    <x v="55"/>
    <x v="3"/>
    <x v="1"/>
    <x v="787"/>
    <x v="172"/>
    <x v="183"/>
    <x v="36"/>
    <x v="605"/>
    <x v="4"/>
    <x v="8"/>
    <n v="1063"/>
    <n v="1063"/>
    <n v="1063"/>
    <n v="1063"/>
  </r>
  <r>
    <x v="3"/>
    <x v="16"/>
    <x v="15"/>
    <x v="54"/>
    <x v="55"/>
    <x v="3"/>
    <x v="1"/>
    <x v="788"/>
    <x v="173"/>
    <x v="184"/>
    <x v="32"/>
    <x v="606"/>
    <x v="4"/>
    <x v="2"/>
    <n v="313"/>
    <n v="313"/>
    <n v="313"/>
    <n v="313"/>
  </r>
  <r>
    <x v="3"/>
    <x v="16"/>
    <x v="15"/>
    <x v="55"/>
    <x v="56"/>
    <x v="3"/>
    <x v="0"/>
    <x v="789"/>
    <x v="174"/>
    <x v="185"/>
    <x v="23"/>
    <x v="607"/>
    <x v="0"/>
    <x v="0"/>
    <n v="0"/>
    <m/>
    <m/>
    <m/>
  </r>
  <r>
    <x v="3"/>
    <x v="16"/>
    <x v="15"/>
    <x v="55"/>
    <x v="56"/>
    <x v="3"/>
    <x v="1"/>
    <x v="790"/>
    <x v="173"/>
    <x v="184"/>
    <x v="33"/>
    <x v="608"/>
    <x v="4"/>
    <x v="4"/>
    <n v="475"/>
    <n v="475"/>
    <n v="475"/>
    <n v="475"/>
  </r>
  <r>
    <x v="3"/>
    <x v="16"/>
    <x v="15"/>
    <x v="56"/>
    <x v="57"/>
    <x v="3"/>
    <x v="0"/>
    <x v="791"/>
    <x v="175"/>
    <x v="186"/>
    <x v="23"/>
    <x v="609"/>
    <x v="0"/>
    <x v="0"/>
    <n v="0"/>
    <m/>
    <m/>
    <m/>
  </r>
  <r>
    <x v="3"/>
    <x v="16"/>
    <x v="15"/>
    <x v="56"/>
    <x v="57"/>
    <x v="3"/>
    <x v="0"/>
    <x v="792"/>
    <x v="176"/>
    <x v="187"/>
    <x v="23"/>
    <x v="610"/>
    <x v="0"/>
    <x v="0"/>
    <n v="0"/>
    <m/>
    <m/>
    <m/>
  </r>
  <r>
    <x v="3"/>
    <x v="16"/>
    <x v="15"/>
    <x v="56"/>
    <x v="57"/>
    <x v="3"/>
    <x v="1"/>
    <x v="793"/>
    <x v="175"/>
    <x v="186"/>
    <x v="34"/>
    <x v="611"/>
    <x v="25"/>
    <x v="4"/>
    <m/>
    <n v="0"/>
    <n v="0"/>
    <n v="0"/>
  </r>
  <r>
    <x v="3"/>
    <x v="16"/>
    <x v="15"/>
    <x v="56"/>
    <x v="57"/>
    <x v="3"/>
    <x v="1"/>
    <x v="794"/>
    <x v="176"/>
    <x v="187"/>
    <x v="37"/>
    <x v="612"/>
    <x v="25"/>
    <x v="4"/>
    <m/>
    <n v="0"/>
    <n v="0"/>
    <n v="0"/>
  </r>
  <r>
    <x v="3"/>
    <x v="16"/>
    <x v="15"/>
    <x v="56"/>
    <x v="57"/>
    <x v="3"/>
    <x v="1"/>
    <x v="795"/>
    <x v="175"/>
    <x v="186"/>
    <x v="34"/>
    <x v="613"/>
    <x v="14"/>
    <x v="4"/>
    <n v="300"/>
    <n v="3000"/>
    <n v="300"/>
    <n v="3000"/>
  </r>
  <r>
    <x v="3"/>
    <x v="16"/>
    <x v="15"/>
    <x v="57"/>
    <x v="58"/>
    <x v="3"/>
    <x v="0"/>
    <x v="796"/>
    <x v="177"/>
    <x v="188"/>
    <x v="23"/>
    <x v="614"/>
    <x v="0"/>
    <x v="0"/>
    <n v="0"/>
    <m/>
    <m/>
    <m/>
  </r>
  <r>
    <x v="3"/>
    <x v="16"/>
    <x v="15"/>
    <x v="57"/>
    <x v="58"/>
    <x v="3"/>
    <x v="0"/>
    <x v="797"/>
    <x v="178"/>
    <x v="189"/>
    <x v="23"/>
    <x v="615"/>
    <x v="0"/>
    <x v="0"/>
    <n v="0"/>
    <m/>
    <m/>
    <m/>
  </r>
  <r>
    <x v="3"/>
    <x v="16"/>
    <x v="15"/>
    <x v="57"/>
    <x v="58"/>
    <x v="3"/>
    <x v="1"/>
    <x v="798"/>
    <x v="177"/>
    <x v="188"/>
    <x v="25"/>
    <x v="616"/>
    <x v="11"/>
    <x v="4"/>
    <n v="238"/>
    <n v="1904"/>
    <n v="238"/>
    <n v="1904"/>
  </r>
  <r>
    <x v="3"/>
    <x v="16"/>
    <x v="15"/>
    <x v="57"/>
    <x v="58"/>
    <x v="3"/>
    <x v="1"/>
    <x v="799"/>
    <x v="178"/>
    <x v="189"/>
    <x v="26"/>
    <x v="617"/>
    <x v="4"/>
    <x v="4"/>
    <n v="300"/>
    <n v="300"/>
    <n v="300"/>
    <n v="300"/>
  </r>
  <r>
    <x v="3"/>
    <x v="16"/>
    <x v="15"/>
    <x v="57"/>
    <x v="58"/>
    <x v="3"/>
    <x v="0"/>
    <x v="800"/>
    <x v="179"/>
    <x v="190"/>
    <x v="23"/>
    <x v="618"/>
    <x v="0"/>
    <x v="0"/>
    <n v="0"/>
    <m/>
    <m/>
    <m/>
  </r>
  <r>
    <x v="3"/>
    <x v="16"/>
    <x v="15"/>
    <x v="57"/>
    <x v="58"/>
    <x v="3"/>
    <x v="1"/>
    <x v="801"/>
    <x v="178"/>
    <x v="189"/>
    <x v="27"/>
    <x v="619"/>
    <x v="45"/>
    <x v="4"/>
    <n v="363"/>
    <n v="2541"/>
    <n v="363"/>
    <n v="2541"/>
  </r>
  <r>
    <x v="3"/>
    <x v="16"/>
    <x v="15"/>
    <x v="57"/>
    <x v="58"/>
    <x v="3"/>
    <x v="1"/>
    <x v="802"/>
    <x v="179"/>
    <x v="190"/>
    <x v="28"/>
    <x v="620"/>
    <x v="4"/>
    <x v="4"/>
    <m/>
    <n v="0"/>
    <n v="0"/>
    <n v="0"/>
  </r>
  <r>
    <x v="3"/>
    <x v="16"/>
    <x v="15"/>
    <x v="57"/>
    <x v="58"/>
    <x v="3"/>
    <x v="0"/>
    <x v="803"/>
    <x v="180"/>
    <x v="191"/>
    <x v="23"/>
    <x v="621"/>
    <x v="0"/>
    <x v="0"/>
    <n v="0"/>
    <m/>
    <m/>
    <m/>
  </r>
  <r>
    <x v="3"/>
    <x v="16"/>
    <x v="15"/>
    <x v="57"/>
    <x v="58"/>
    <x v="3"/>
    <x v="1"/>
    <x v="804"/>
    <x v="179"/>
    <x v="190"/>
    <x v="31"/>
    <x v="622"/>
    <x v="19"/>
    <x v="4"/>
    <m/>
    <n v="0"/>
    <n v="0"/>
    <n v="0"/>
  </r>
  <r>
    <x v="3"/>
    <x v="16"/>
    <x v="15"/>
    <x v="57"/>
    <x v="58"/>
    <x v="3"/>
    <x v="0"/>
    <x v="805"/>
    <x v="181"/>
    <x v="192"/>
    <x v="23"/>
    <x v="623"/>
    <x v="0"/>
    <x v="0"/>
    <n v="0"/>
    <m/>
    <m/>
    <m/>
  </r>
  <r>
    <x v="3"/>
    <x v="16"/>
    <x v="15"/>
    <x v="57"/>
    <x v="58"/>
    <x v="3"/>
    <x v="1"/>
    <x v="806"/>
    <x v="179"/>
    <x v="190"/>
    <x v="28"/>
    <x v="624"/>
    <x v="19"/>
    <x v="4"/>
    <n v="438"/>
    <n v="2628"/>
    <n v="438"/>
    <n v="2628"/>
  </r>
  <r>
    <x v="3"/>
    <x v="16"/>
    <x v="15"/>
    <x v="57"/>
    <x v="58"/>
    <x v="3"/>
    <x v="0"/>
    <x v="807"/>
    <x v="182"/>
    <x v="193"/>
    <x v="23"/>
    <x v="625"/>
    <x v="0"/>
    <x v="0"/>
    <n v="0"/>
    <m/>
    <m/>
    <m/>
  </r>
  <r>
    <x v="3"/>
    <x v="16"/>
    <x v="15"/>
    <x v="57"/>
    <x v="58"/>
    <x v="3"/>
    <x v="1"/>
    <x v="808"/>
    <x v="179"/>
    <x v="190"/>
    <x v="31"/>
    <x v="626"/>
    <x v="4"/>
    <x v="4"/>
    <n v="175"/>
    <n v="175"/>
    <n v="175"/>
    <n v="175"/>
  </r>
  <r>
    <x v="3"/>
    <x v="16"/>
    <x v="15"/>
    <x v="57"/>
    <x v="58"/>
    <x v="3"/>
    <x v="1"/>
    <x v="809"/>
    <x v="182"/>
    <x v="193"/>
    <x v="36"/>
    <x v="627"/>
    <x v="67"/>
    <x v="4"/>
    <n v="150"/>
    <n v="1350"/>
    <n v="150"/>
    <n v="1350"/>
  </r>
  <r>
    <x v="3"/>
    <x v="16"/>
    <x v="15"/>
    <x v="57"/>
    <x v="58"/>
    <x v="3"/>
    <x v="1"/>
    <x v="810"/>
    <x v="179"/>
    <x v="190"/>
    <x v="34"/>
    <x v="628"/>
    <x v="4"/>
    <x v="4"/>
    <m/>
    <n v="0"/>
    <n v="0"/>
    <n v="0"/>
  </r>
  <r>
    <x v="3"/>
    <x v="16"/>
    <x v="15"/>
    <x v="57"/>
    <x v="58"/>
    <x v="3"/>
    <x v="0"/>
    <x v="811"/>
    <x v="182"/>
    <x v="193"/>
    <x v="66"/>
    <x v="0"/>
    <x v="0"/>
    <x v="0"/>
    <m/>
    <m/>
    <m/>
    <m/>
  </r>
  <r>
    <x v="3"/>
    <x v="16"/>
    <x v="15"/>
    <x v="2"/>
    <x v="2"/>
    <x v="0"/>
    <x v="2"/>
    <x v="812"/>
    <x v="179"/>
    <x v="190"/>
    <x v="30"/>
    <x v="0"/>
    <x v="0"/>
    <x v="0"/>
    <s v="J.D"/>
    <n v="92681.5"/>
    <m/>
    <m/>
  </r>
  <r>
    <x v="3"/>
    <x v="17"/>
    <x v="16"/>
    <x v="58"/>
    <x v="59"/>
    <x v="3"/>
    <x v="0"/>
    <x v="813"/>
    <x v="182"/>
    <x v="193"/>
    <x v="67"/>
    <x v="0"/>
    <x v="0"/>
    <x v="0"/>
    <m/>
    <m/>
    <m/>
    <m/>
  </r>
  <r>
    <x v="3"/>
    <x v="17"/>
    <x v="16"/>
    <x v="58"/>
    <x v="59"/>
    <x v="3"/>
    <x v="0"/>
    <x v="814"/>
    <x v="179"/>
    <x v="190"/>
    <x v="68"/>
    <x v="0"/>
    <x v="0"/>
    <x v="0"/>
    <m/>
    <m/>
    <m/>
    <m/>
  </r>
  <r>
    <x v="3"/>
    <x v="17"/>
    <x v="16"/>
    <x v="58"/>
    <x v="59"/>
    <x v="3"/>
    <x v="0"/>
    <x v="815"/>
    <x v="182"/>
    <x v="193"/>
    <x v="24"/>
    <x v="31"/>
    <x v="3"/>
    <x v="1"/>
    <s v="Rate"/>
    <s v="Amount"/>
    <m/>
    <m/>
  </r>
  <r>
    <x v="3"/>
    <x v="17"/>
    <x v="16"/>
    <x v="58"/>
    <x v="59"/>
    <x v="3"/>
    <x v="0"/>
    <x v="816"/>
    <x v="179"/>
    <x v="190"/>
    <x v="23"/>
    <x v="0"/>
    <x v="0"/>
    <x v="0"/>
    <m/>
    <s v="J.D"/>
    <m/>
    <m/>
  </r>
  <r>
    <x v="3"/>
    <x v="17"/>
    <x v="16"/>
    <x v="58"/>
    <x v="59"/>
    <x v="3"/>
    <x v="0"/>
    <x v="817"/>
    <x v="183"/>
    <x v="194"/>
    <x v="23"/>
    <x v="629"/>
    <x v="0"/>
    <x v="0"/>
    <m/>
    <m/>
    <m/>
    <m/>
  </r>
  <r>
    <x v="3"/>
    <x v="17"/>
    <x v="16"/>
    <x v="58"/>
    <x v="59"/>
    <x v="3"/>
    <x v="0"/>
    <x v="818"/>
    <x v="184"/>
    <x v="195"/>
    <x v="23"/>
    <x v="630"/>
    <x v="0"/>
    <x v="0"/>
    <m/>
    <m/>
    <m/>
    <m/>
  </r>
  <r>
    <x v="3"/>
    <x v="17"/>
    <x v="16"/>
    <x v="58"/>
    <x v="59"/>
    <x v="3"/>
    <x v="0"/>
    <x v="819"/>
    <x v="185"/>
    <x v="196"/>
    <x v="23"/>
    <x v="631"/>
    <x v="0"/>
    <x v="0"/>
    <m/>
    <m/>
    <m/>
    <m/>
  </r>
  <r>
    <x v="3"/>
    <x v="17"/>
    <x v="16"/>
    <x v="58"/>
    <x v="59"/>
    <x v="3"/>
    <x v="1"/>
    <x v="820"/>
    <x v="184"/>
    <x v="195"/>
    <x v="25"/>
    <x v="632"/>
    <x v="35"/>
    <x v="3"/>
    <n v="75"/>
    <n v="5250"/>
    <n v="75"/>
    <n v="5250"/>
  </r>
  <r>
    <x v="3"/>
    <x v="17"/>
    <x v="16"/>
    <x v="58"/>
    <x v="59"/>
    <x v="3"/>
    <x v="0"/>
    <x v="821"/>
    <x v="186"/>
    <x v="197"/>
    <x v="23"/>
    <x v="633"/>
    <x v="0"/>
    <x v="0"/>
    <n v="0"/>
    <m/>
    <m/>
    <m/>
  </r>
  <r>
    <x v="3"/>
    <x v="17"/>
    <x v="16"/>
    <x v="58"/>
    <x v="59"/>
    <x v="3"/>
    <x v="1"/>
    <x v="822"/>
    <x v="184"/>
    <x v="195"/>
    <x v="26"/>
    <x v="632"/>
    <x v="22"/>
    <x v="3"/>
    <n v="88"/>
    <n v="4400"/>
    <n v="88"/>
    <n v="4400"/>
  </r>
  <r>
    <x v="3"/>
    <x v="17"/>
    <x v="16"/>
    <x v="58"/>
    <x v="59"/>
    <x v="3"/>
    <x v="0"/>
    <x v="823"/>
    <x v="187"/>
    <x v="198"/>
    <x v="23"/>
    <x v="634"/>
    <x v="0"/>
    <x v="0"/>
    <n v="0"/>
    <m/>
    <m/>
    <m/>
  </r>
  <r>
    <x v="3"/>
    <x v="17"/>
    <x v="16"/>
    <x v="58"/>
    <x v="59"/>
    <x v="3"/>
    <x v="1"/>
    <x v="824"/>
    <x v="184"/>
    <x v="195"/>
    <x v="27"/>
    <x v="635"/>
    <x v="127"/>
    <x v="3"/>
    <m/>
    <n v="0"/>
    <n v="0"/>
    <n v="0"/>
  </r>
  <r>
    <x v="3"/>
    <x v="17"/>
    <x v="16"/>
    <x v="58"/>
    <x v="59"/>
    <x v="3"/>
    <x v="0"/>
    <x v="825"/>
    <x v="188"/>
    <x v="196"/>
    <x v="23"/>
    <x v="636"/>
    <x v="0"/>
    <x v="0"/>
    <n v="0"/>
    <m/>
    <m/>
    <m/>
  </r>
  <r>
    <x v="3"/>
    <x v="17"/>
    <x v="16"/>
    <x v="58"/>
    <x v="59"/>
    <x v="3"/>
    <x v="0"/>
    <x v="826"/>
    <x v="188"/>
    <x v="196"/>
    <x v="23"/>
    <x v="631"/>
    <x v="0"/>
    <x v="0"/>
    <n v="0"/>
    <m/>
    <m/>
    <m/>
  </r>
  <r>
    <x v="3"/>
    <x v="17"/>
    <x v="16"/>
    <x v="58"/>
    <x v="59"/>
    <x v="3"/>
    <x v="1"/>
    <x v="827"/>
    <x v="188"/>
    <x v="196"/>
    <x v="28"/>
    <x v="637"/>
    <x v="97"/>
    <x v="3"/>
    <m/>
    <n v="0"/>
    <n v="0"/>
    <n v="0"/>
  </r>
  <r>
    <x v="3"/>
    <x v="17"/>
    <x v="16"/>
    <x v="58"/>
    <x v="59"/>
    <x v="3"/>
    <x v="0"/>
    <x v="828"/>
    <x v="189"/>
    <x v="199"/>
    <x v="23"/>
    <x v="638"/>
    <x v="0"/>
    <x v="0"/>
    <n v="0"/>
    <m/>
    <m/>
    <m/>
  </r>
  <r>
    <x v="3"/>
    <x v="17"/>
    <x v="16"/>
    <x v="58"/>
    <x v="59"/>
    <x v="3"/>
    <x v="0"/>
    <x v="829"/>
    <x v="189"/>
    <x v="199"/>
    <x v="23"/>
    <x v="639"/>
    <x v="0"/>
    <x v="0"/>
    <n v="0"/>
    <m/>
    <m/>
    <m/>
  </r>
  <r>
    <x v="3"/>
    <x v="17"/>
    <x v="16"/>
    <x v="58"/>
    <x v="59"/>
    <x v="3"/>
    <x v="1"/>
    <x v="830"/>
    <x v="189"/>
    <x v="199"/>
    <x v="31"/>
    <x v="640"/>
    <x v="21"/>
    <x v="3"/>
    <m/>
    <n v="0"/>
    <n v="0"/>
    <n v="0"/>
  </r>
  <r>
    <x v="3"/>
    <x v="17"/>
    <x v="16"/>
    <x v="59"/>
    <x v="60"/>
    <x v="3"/>
    <x v="0"/>
    <x v="831"/>
    <x v="190"/>
    <x v="200"/>
    <x v="23"/>
    <x v="641"/>
    <x v="0"/>
    <x v="0"/>
    <n v="0"/>
    <m/>
    <m/>
    <m/>
  </r>
  <r>
    <x v="3"/>
    <x v="17"/>
    <x v="16"/>
    <x v="59"/>
    <x v="60"/>
    <x v="3"/>
    <x v="0"/>
    <x v="832"/>
    <x v="191"/>
    <x v="201"/>
    <x v="23"/>
    <x v="642"/>
    <x v="0"/>
    <x v="0"/>
    <n v="0"/>
    <m/>
    <m/>
    <m/>
  </r>
  <r>
    <x v="3"/>
    <x v="17"/>
    <x v="16"/>
    <x v="59"/>
    <x v="60"/>
    <x v="3"/>
    <x v="0"/>
    <x v="833"/>
    <x v="191"/>
    <x v="201"/>
    <x v="23"/>
    <x v="643"/>
    <x v="0"/>
    <x v="0"/>
    <n v="0"/>
    <m/>
    <m/>
    <m/>
  </r>
  <r>
    <x v="3"/>
    <x v="17"/>
    <x v="16"/>
    <x v="59"/>
    <x v="60"/>
    <x v="3"/>
    <x v="0"/>
    <x v="834"/>
    <x v="192"/>
    <x v="202"/>
    <x v="23"/>
    <x v="644"/>
    <x v="0"/>
    <x v="0"/>
    <n v="0"/>
    <m/>
    <m/>
    <m/>
  </r>
  <r>
    <x v="3"/>
    <x v="17"/>
    <x v="16"/>
    <x v="59"/>
    <x v="60"/>
    <x v="3"/>
    <x v="1"/>
    <x v="835"/>
    <x v="191"/>
    <x v="201"/>
    <x v="25"/>
    <x v="543"/>
    <x v="39"/>
    <x v="7"/>
    <n v="25"/>
    <n v="1500"/>
    <n v="25"/>
    <n v="1500"/>
  </r>
  <r>
    <x v="3"/>
    <x v="17"/>
    <x v="16"/>
    <x v="59"/>
    <x v="60"/>
    <x v="3"/>
    <x v="0"/>
    <x v="836"/>
    <x v="193"/>
    <x v="203"/>
    <x v="23"/>
    <x v="645"/>
    <x v="0"/>
    <x v="0"/>
    <n v="0"/>
    <m/>
    <m/>
    <m/>
  </r>
  <r>
    <x v="3"/>
    <x v="17"/>
    <x v="16"/>
    <x v="59"/>
    <x v="60"/>
    <x v="3"/>
    <x v="0"/>
    <x v="837"/>
    <x v="193"/>
    <x v="155"/>
    <x v="23"/>
    <x v="541"/>
    <x v="0"/>
    <x v="0"/>
    <n v="0"/>
    <m/>
    <m/>
    <m/>
  </r>
  <r>
    <x v="3"/>
    <x v="17"/>
    <x v="16"/>
    <x v="59"/>
    <x v="60"/>
    <x v="3"/>
    <x v="1"/>
    <x v="838"/>
    <x v="193"/>
    <x v="0"/>
    <x v="26"/>
    <x v="543"/>
    <x v="15"/>
    <x v="7"/>
    <n v="28"/>
    <n v="140"/>
    <n v="28"/>
    <n v="140"/>
  </r>
  <r>
    <x v="3"/>
    <x v="17"/>
    <x v="16"/>
    <x v="59"/>
    <x v="60"/>
    <x v="3"/>
    <x v="1"/>
    <x v="839"/>
    <x v="193"/>
    <x v="0"/>
    <x v="27"/>
    <x v="507"/>
    <x v="22"/>
    <x v="7"/>
    <n v="30"/>
    <n v="1500"/>
    <n v="30"/>
    <n v="1500"/>
  </r>
  <r>
    <x v="3"/>
    <x v="17"/>
    <x v="16"/>
    <x v="59"/>
    <x v="60"/>
    <x v="3"/>
    <x v="1"/>
    <x v="840"/>
    <x v="193"/>
    <x v="0"/>
    <x v="28"/>
    <x v="508"/>
    <x v="13"/>
    <x v="7"/>
    <n v="33"/>
    <n v="99"/>
    <n v="33"/>
    <n v="99"/>
  </r>
  <r>
    <x v="3"/>
    <x v="17"/>
    <x v="16"/>
    <x v="59"/>
    <x v="60"/>
    <x v="3"/>
    <x v="1"/>
    <x v="841"/>
    <x v="193"/>
    <x v="0"/>
    <x v="31"/>
    <x v="509"/>
    <x v="97"/>
    <x v="7"/>
    <m/>
    <n v="0"/>
    <n v="0"/>
    <n v="0"/>
  </r>
  <r>
    <x v="3"/>
    <x v="17"/>
    <x v="16"/>
    <x v="59"/>
    <x v="60"/>
    <x v="3"/>
    <x v="0"/>
    <x v="842"/>
    <x v="193"/>
    <x v="204"/>
    <x v="23"/>
    <x v="646"/>
    <x v="0"/>
    <x v="0"/>
    <n v="0"/>
    <m/>
    <m/>
    <m/>
  </r>
  <r>
    <x v="3"/>
    <x v="17"/>
    <x v="16"/>
    <x v="59"/>
    <x v="60"/>
    <x v="3"/>
    <x v="1"/>
    <x v="843"/>
    <x v="193"/>
    <x v="204"/>
    <x v="36"/>
    <x v="511"/>
    <x v="35"/>
    <x v="7"/>
    <m/>
    <n v="0"/>
    <n v="0"/>
    <n v="0"/>
  </r>
  <r>
    <x v="3"/>
    <x v="17"/>
    <x v="16"/>
    <x v="59"/>
    <x v="60"/>
    <x v="3"/>
    <x v="0"/>
    <x v="844"/>
    <x v="193"/>
    <x v="205"/>
    <x v="23"/>
    <x v="647"/>
    <x v="0"/>
    <x v="0"/>
    <n v="0"/>
    <m/>
    <m/>
    <m/>
  </r>
  <r>
    <x v="3"/>
    <x v="17"/>
    <x v="16"/>
    <x v="59"/>
    <x v="60"/>
    <x v="3"/>
    <x v="0"/>
    <x v="845"/>
    <x v="193"/>
    <x v="206"/>
    <x v="23"/>
    <x v="648"/>
    <x v="0"/>
    <x v="0"/>
    <n v="0"/>
    <m/>
    <m/>
    <m/>
  </r>
  <r>
    <x v="3"/>
    <x v="17"/>
    <x v="16"/>
    <x v="59"/>
    <x v="60"/>
    <x v="3"/>
    <x v="1"/>
    <x v="846"/>
    <x v="193"/>
    <x v="205"/>
    <x v="31"/>
    <x v="509"/>
    <x v="7"/>
    <x v="7"/>
    <m/>
    <n v="0"/>
    <n v="0"/>
    <n v="0"/>
  </r>
  <r>
    <x v="3"/>
    <x v="17"/>
    <x v="16"/>
    <x v="59"/>
    <x v="60"/>
    <x v="3"/>
    <x v="1"/>
    <x v="847"/>
    <x v="193"/>
    <x v="206"/>
    <x v="36"/>
    <x v="511"/>
    <x v="80"/>
    <x v="7"/>
    <m/>
    <n v="0"/>
    <n v="0"/>
    <n v="0"/>
  </r>
  <r>
    <x v="3"/>
    <x v="17"/>
    <x v="16"/>
    <x v="59"/>
    <x v="60"/>
    <x v="3"/>
    <x v="1"/>
    <x v="848"/>
    <x v="193"/>
    <x v="205"/>
    <x v="32"/>
    <x v="512"/>
    <x v="22"/>
    <x v="7"/>
    <m/>
    <n v="0"/>
    <n v="0"/>
    <n v="0"/>
  </r>
  <r>
    <x v="3"/>
    <x v="17"/>
    <x v="16"/>
    <x v="60"/>
    <x v="61"/>
    <x v="3"/>
    <x v="0"/>
    <x v="849"/>
    <x v="194"/>
    <x v="207"/>
    <x v="23"/>
    <x v="649"/>
    <x v="0"/>
    <x v="0"/>
    <n v="0"/>
    <m/>
    <m/>
    <m/>
  </r>
  <r>
    <x v="3"/>
    <x v="17"/>
    <x v="16"/>
    <x v="60"/>
    <x v="61"/>
    <x v="3"/>
    <x v="0"/>
    <x v="850"/>
    <x v="195"/>
    <x v="208"/>
    <x v="23"/>
    <x v="650"/>
    <x v="0"/>
    <x v="0"/>
    <n v="0"/>
    <m/>
    <m/>
    <m/>
  </r>
  <r>
    <x v="3"/>
    <x v="17"/>
    <x v="16"/>
    <x v="60"/>
    <x v="61"/>
    <x v="3"/>
    <x v="1"/>
    <x v="851"/>
    <x v="194"/>
    <x v="207"/>
    <x v="25"/>
    <x v="651"/>
    <x v="4"/>
    <x v="2"/>
    <m/>
    <m/>
    <n v="0"/>
    <n v="0"/>
  </r>
  <r>
    <x v="3"/>
    <x v="17"/>
    <x v="16"/>
    <x v="61"/>
    <x v="62"/>
    <x v="3"/>
    <x v="0"/>
    <x v="852"/>
    <x v="196"/>
    <x v="209"/>
    <x v="23"/>
    <x v="652"/>
    <x v="0"/>
    <x v="0"/>
    <n v="0"/>
    <m/>
    <m/>
    <m/>
  </r>
  <r>
    <x v="3"/>
    <x v="17"/>
    <x v="16"/>
    <x v="61"/>
    <x v="62"/>
    <x v="3"/>
    <x v="0"/>
    <x v="853"/>
    <x v="197"/>
    <x v="139"/>
    <x v="23"/>
    <x v="506"/>
    <x v="0"/>
    <x v="0"/>
    <n v="0"/>
    <m/>
    <m/>
    <m/>
  </r>
  <r>
    <x v="3"/>
    <x v="17"/>
    <x v="16"/>
    <x v="61"/>
    <x v="62"/>
    <x v="3"/>
    <x v="1"/>
    <x v="854"/>
    <x v="196"/>
    <x v="209"/>
    <x v="26"/>
    <x v="542"/>
    <x v="83"/>
    <x v="7"/>
    <m/>
    <m/>
    <n v="0"/>
    <n v="0"/>
  </r>
  <r>
    <x v="3"/>
    <x v="17"/>
    <x v="16"/>
    <x v="61"/>
    <x v="62"/>
    <x v="3"/>
    <x v="1"/>
    <x v="855"/>
    <x v="197"/>
    <x v="139"/>
    <x v="25"/>
    <x v="543"/>
    <x v="11"/>
    <x v="7"/>
    <n v="23"/>
    <n v="184"/>
    <n v="23"/>
    <n v="184"/>
  </r>
  <r>
    <x v="3"/>
    <x v="17"/>
    <x v="16"/>
    <x v="61"/>
    <x v="62"/>
    <x v="3"/>
    <x v="0"/>
    <x v="856"/>
    <x v="137"/>
    <x v="159"/>
    <x v="23"/>
    <x v="515"/>
    <x v="0"/>
    <x v="0"/>
    <n v="0"/>
    <m/>
    <m/>
    <m/>
  </r>
  <r>
    <x v="3"/>
    <x v="17"/>
    <x v="16"/>
    <x v="61"/>
    <x v="62"/>
    <x v="3"/>
    <x v="0"/>
    <x v="857"/>
    <x v="198"/>
    <x v="140"/>
    <x v="23"/>
    <x v="516"/>
    <x v="0"/>
    <x v="0"/>
    <n v="0"/>
    <m/>
    <m/>
    <m/>
  </r>
  <r>
    <x v="3"/>
    <x v="17"/>
    <x v="16"/>
    <x v="61"/>
    <x v="62"/>
    <x v="3"/>
    <x v="1"/>
    <x v="858"/>
    <x v="137"/>
    <x v="159"/>
    <x v="26"/>
    <x v="543"/>
    <x v="4"/>
    <x v="2"/>
    <n v="313"/>
    <n v="313"/>
    <n v="313"/>
    <n v="313"/>
  </r>
  <r>
    <x v="3"/>
    <x v="17"/>
    <x v="16"/>
    <x v="61"/>
    <x v="62"/>
    <x v="3"/>
    <x v="0"/>
    <x v="859"/>
    <x v="199"/>
    <x v="145"/>
    <x v="23"/>
    <x v="521"/>
    <x v="0"/>
    <x v="0"/>
    <n v="0"/>
    <m/>
    <m/>
    <m/>
  </r>
  <r>
    <x v="3"/>
    <x v="17"/>
    <x v="16"/>
    <x v="61"/>
    <x v="62"/>
    <x v="3"/>
    <x v="1"/>
    <x v="860"/>
    <x v="137"/>
    <x v="159"/>
    <x v="27"/>
    <x v="543"/>
    <x v="4"/>
    <x v="2"/>
    <n v="313"/>
    <n v="313"/>
    <n v="313"/>
    <n v="313"/>
  </r>
  <r>
    <x v="3"/>
    <x v="17"/>
    <x v="16"/>
    <x v="61"/>
    <x v="62"/>
    <x v="3"/>
    <x v="0"/>
    <x v="861"/>
    <x v="200"/>
    <x v="210"/>
    <x v="23"/>
    <x v="653"/>
    <x v="0"/>
    <x v="0"/>
    <n v="0"/>
    <m/>
    <m/>
    <m/>
  </r>
  <r>
    <x v="3"/>
    <x v="17"/>
    <x v="16"/>
    <x v="61"/>
    <x v="62"/>
    <x v="3"/>
    <x v="1"/>
    <x v="862"/>
    <x v="137"/>
    <x v="159"/>
    <x v="36"/>
    <x v="654"/>
    <x v="13"/>
    <x v="4"/>
    <m/>
    <n v="0"/>
    <n v="0"/>
    <n v="0"/>
  </r>
  <r>
    <x v="3"/>
    <x v="17"/>
    <x v="16"/>
    <x v="61"/>
    <x v="62"/>
    <x v="3"/>
    <x v="1"/>
    <x v="863"/>
    <x v="200"/>
    <x v="210"/>
    <x v="28"/>
    <x v="655"/>
    <x v="25"/>
    <x v="4"/>
    <n v="600"/>
    <n v="1200"/>
    <n v="600"/>
    <n v="1200"/>
  </r>
  <r>
    <x v="3"/>
    <x v="17"/>
    <x v="16"/>
    <x v="61"/>
    <x v="62"/>
    <x v="3"/>
    <x v="0"/>
    <x v="864"/>
    <x v="201"/>
    <x v="211"/>
    <x v="23"/>
    <x v="656"/>
    <x v="0"/>
    <x v="0"/>
    <n v="0"/>
    <m/>
    <m/>
    <m/>
  </r>
  <r>
    <x v="3"/>
    <x v="17"/>
    <x v="16"/>
    <x v="61"/>
    <x v="62"/>
    <x v="3"/>
    <x v="1"/>
    <x v="865"/>
    <x v="200"/>
    <x v="210"/>
    <x v="31"/>
    <x v="543"/>
    <x v="4"/>
    <x v="4"/>
    <n v="188"/>
    <n v="188"/>
    <n v="188"/>
    <n v="188"/>
  </r>
  <r>
    <x v="3"/>
    <x v="17"/>
    <x v="16"/>
    <x v="62"/>
    <x v="63"/>
    <x v="3"/>
    <x v="0"/>
    <x v="866"/>
    <x v="202"/>
    <x v="212"/>
    <x v="23"/>
    <x v="657"/>
    <x v="0"/>
    <x v="0"/>
    <n v="0"/>
    <m/>
    <m/>
    <m/>
  </r>
  <r>
    <x v="3"/>
    <x v="17"/>
    <x v="16"/>
    <x v="62"/>
    <x v="63"/>
    <x v="3"/>
    <x v="0"/>
    <x v="867"/>
    <x v="203"/>
    <x v="139"/>
    <x v="23"/>
    <x v="658"/>
    <x v="0"/>
    <x v="0"/>
    <n v="0"/>
    <m/>
    <m/>
    <m/>
  </r>
  <r>
    <x v="3"/>
    <x v="17"/>
    <x v="16"/>
    <x v="62"/>
    <x v="63"/>
    <x v="3"/>
    <x v="0"/>
    <x v="868"/>
    <x v="203"/>
    <x v="139"/>
    <x v="23"/>
    <x v="506"/>
    <x v="0"/>
    <x v="0"/>
    <n v="0"/>
    <m/>
    <m/>
    <m/>
  </r>
  <r>
    <x v="3"/>
    <x v="17"/>
    <x v="16"/>
    <x v="62"/>
    <x v="63"/>
    <x v="3"/>
    <x v="1"/>
    <x v="869"/>
    <x v="203"/>
    <x v="139"/>
    <x v="25"/>
    <x v="508"/>
    <x v="21"/>
    <x v="7"/>
    <m/>
    <n v="0"/>
    <n v="0"/>
    <n v="0"/>
  </r>
  <r>
    <x v="3"/>
    <x v="17"/>
    <x v="16"/>
    <x v="62"/>
    <x v="63"/>
    <x v="3"/>
    <x v="0"/>
    <x v="870"/>
    <x v="204"/>
    <x v="213"/>
    <x v="23"/>
    <x v="659"/>
    <x v="0"/>
    <x v="0"/>
    <n v="0"/>
    <m/>
    <m/>
    <m/>
  </r>
  <r>
    <x v="3"/>
    <x v="17"/>
    <x v="16"/>
    <x v="62"/>
    <x v="63"/>
    <x v="3"/>
    <x v="1"/>
    <x v="871"/>
    <x v="203"/>
    <x v="139"/>
    <x v="26"/>
    <x v="660"/>
    <x v="47"/>
    <x v="7"/>
    <m/>
    <n v="0"/>
    <n v="0"/>
    <n v="0"/>
  </r>
  <r>
    <x v="3"/>
    <x v="17"/>
    <x v="16"/>
    <x v="62"/>
    <x v="63"/>
    <x v="3"/>
    <x v="1"/>
    <x v="872"/>
    <x v="204"/>
    <x v="213"/>
    <x v="27"/>
    <x v="661"/>
    <x v="15"/>
    <x v="7"/>
    <m/>
    <n v="0"/>
    <n v="0"/>
    <n v="0"/>
  </r>
  <r>
    <x v="3"/>
    <x v="17"/>
    <x v="16"/>
    <x v="62"/>
    <x v="63"/>
    <x v="3"/>
    <x v="1"/>
    <x v="873"/>
    <x v="203"/>
    <x v="139"/>
    <x v="28"/>
    <x v="662"/>
    <x v="4"/>
    <x v="4"/>
    <m/>
    <n v="0"/>
    <n v="0"/>
    <n v="0"/>
  </r>
  <r>
    <x v="3"/>
    <x v="17"/>
    <x v="16"/>
    <x v="62"/>
    <x v="63"/>
    <x v="3"/>
    <x v="0"/>
    <x v="874"/>
    <x v="205"/>
    <x v="214"/>
    <x v="23"/>
    <x v="663"/>
    <x v="0"/>
    <x v="0"/>
    <n v="0"/>
    <m/>
    <m/>
    <m/>
  </r>
  <r>
    <x v="3"/>
    <x v="17"/>
    <x v="16"/>
    <x v="62"/>
    <x v="63"/>
    <x v="3"/>
    <x v="1"/>
    <x v="875"/>
    <x v="203"/>
    <x v="139"/>
    <x v="31"/>
    <x v="664"/>
    <x v="4"/>
    <x v="4"/>
    <m/>
    <n v="0"/>
    <n v="0"/>
    <n v="0"/>
  </r>
  <r>
    <x v="3"/>
    <x v="17"/>
    <x v="16"/>
    <x v="62"/>
    <x v="63"/>
    <x v="3"/>
    <x v="0"/>
    <x v="876"/>
    <x v="206"/>
    <x v="215"/>
    <x v="23"/>
    <x v="665"/>
    <x v="0"/>
    <x v="0"/>
    <n v="0"/>
    <m/>
    <m/>
    <m/>
  </r>
  <r>
    <x v="3"/>
    <x v="17"/>
    <x v="16"/>
    <x v="62"/>
    <x v="63"/>
    <x v="3"/>
    <x v="1"/>
    <x v="877"/>
    <x v="203"/>
    <x v="139"/>
    <x v="36"/>
    <x v="508"/>
    <x v="4"/>
    <x v="4"/>
    <m/>
    <n v="0"/>
    <n v="0"/>
    <n v="0"/>
  </r>
  <r>
    <x v="3"/>
    <x v="17"/>
    <x v="16"/>
    <x v="62"/>
    <x v="63"/>
    <x v="3"/>
    <x v="0"/>
    <x v="878"/>
    <x v="207"/>
    <x v="216"/>
    <x v="23"/>
    <x v="666"/>
    <x v="0"/>
    <x v="0"/>
    <n v="0"/>
    <m/>
    <m/>
    <m/>
  </r>
  <r>
    <x v="3"/>
    <x v="17"/>
    <x v="16"/>
    <x v="62"/>
    <x v="63"/>
    <x v="3"/>
    <x v="1"/>
    <x v="879"/>
    <x v="203"/>
    <x v="139"/>
    <x v="32"/>
    <x v="508"/>
    <x v="4"/>
    <x v="4"/>
    <m/>
    <n v="0"/>
    <n v="0"/>
    <n v="0"/>
  </r>
  <r>
    <x v="3"/>
    <x v="17"/>
    <x v="16"/>
    <x v="62"/>
    <x v="63"/>
    <x v="3"/>
    <x v="1"/>
    <x v="880"/>
    <x v="207"/>
    <x v="216"/>
    <x v="33"/>
    <x v="667"/>
    <x v="4"/>
    <x v="2"/>
    <m/>
    <m/>
    <n v="0"/>
    <n v="0"/>
  </r>
  <r>
    <x v="3"/>
    <x v="17"/>
    <x v="16"/>
    <x v="63"/>
    <x v="64"/>
    <x v="3"/>
    <x v="0"/>
    <x v="881"/>
    <x v="208"/>
    <x v="217"/>
    <x v="23"/>
    <x v="668"/>
    <x v="0"/>
    <x v="0"/>
    <n v="0"/>
    <m/>
    <m/>
    <m/>
  </r>
  <r>
    <x v="3"/>
    <x v="17"/>
    <x v="16"/>
    <x v="63"/>
    <x v="64"/>
    <x v="3"/>
    <x v="0"/>
    <x v="882"/>
    <x v="209"/>
    <x v="139"/>
    <x v="23"/>
    <x v="669"/>
    <x v="0"/>
    <x v="0"/>
    <n v="0"/>
    <m/>
    <m/>
    <m/>
  </r>
  <r>
    <x v="3"/>
    <x v="17"/>
    <x v="16"/>
    <x v="63"/>
    <x v="64"/>
    <x v="3"/>
    <x v="0"/>
    <x v="883"/>
    <x v="209"/>
    <x v="139"/>
    <x v="23"/>
    <x v="506"/>
    <x v="0"/>
    <x v="0"/>
    <n v="0"/>
    <m/>
    <m/>
    <m/>
  </r>
  <r>
    <x v="3"/>
    <x v="17"/>
    <x v="16"/>
    <x v="63"/>
    <x v="64"/>
    <x v="3"/>
    <x v="1"/>
    <x v="884"/>
    <x v="209"/>
    <x v="139"/>
    <x v="25"/>
    <x v="543"/>
    <x v="15"/>
    <x v="7"/>
    <n v="19"/>
    <n v="95"/>
    <n v="19"/>
    <n v="95"/>
  </r>
  <r>
    <x v="3"/>
    <x v="17"/>
    <x v="16"/>
    <x v="63"/>
    <x v="64"/>
    <x v="3"/>
    <x v="1"/>
    <x v="885"/>
    <x v="209"/>
    <x v="139"/>
    <x v="26"/>
    <x v="507"/>
    <x v="22"/>
    <x v="7"/>
    <n v="23"/>
    <n v="1150"/>
    <n v="23"/>
    <n v="1150"/>
  </r>
  <r>
    <x v="3"/>
    <x v="17"/>
    <x v="16"/>
    <x v="63"/>
    <x v="64"/>
    <x v="3"/>
    <x v="1"/>
    <x v="886"/>
    <x v="209"/>
    <x v="139"/>
    <x v="25"/>
    <x v="508"/>
    <x v="13"/>
    <x v="7"/>
    <n v="25"/>
    <n v="75"/>
    <n v="25"/>
    <n v="75"/>
  </r>
  <r>
    <x v="3"/>
    <x v="17"/>
    <x v="16"/>
    <x v="63"/>
    <x v="64"/>
    <x v="3"/>
    <x v="1"/>
    <x v="887"/>
    <x v="209"/>
    <x v="139"/>
    <x v="26"/>
    <x v="509"/>
    <x v="128"/>
    <x v="7"/>
    <m/>
    <n v="0"/>
    <n v="0"/>
    <n v="0"/>
  </r>
  <r>
    <x v="3"/>
    <x v="17"/>
    <x v="16"/>
    <x v="63"/>
    <x v="64"/>
    <x v="3"/>
    <x v="1"/>
    <x v="888"/>
    <x v="209"/>
    <x v="139"/>
    <x v="27"/>
    <x v="510"/>
    <x v="129"/>
    <x v="7"/>
    <m/>
    <n v="0"/>
    <n v="0"/>
    <n v="0"/>
  </r>
  <r>
    <x v="3"/>
    <x v="17"/>
    <x v="16"/>
    <x v="63"/>
    <x v="64"/>
    <x v="3"/>
    <x v="1"/>
    <x v="889"/>
    <x v="209"/>
    <x v="139"/>
    <x v="28"/>
    <x v="511"/>
    <x v="53"/>
    <x v="7"/>
    <m/>
    <n v="0"/>
    <n v="0"/>
    <n v="0"/>
  </r>
  <r>
    <x v="3"/>
    <x v="17"/>
    <x v="16"/>
    <x v="63"/>
    <x v="64"/>
    <x v="3"/>
    <x v="1"/>
    <x v="890"/>
    <x v="209"/>
    <x v="139"/>
    <x v="31"/>
    <x v="512"/>
    <x v="22"/>
    <x v="7"/>
    <m/>
    <n v="0"/>
    <n v="0"/>
    <n v="0"/>
  </r>
  <r>
    <x v="3"/>
    <x v="17"/>
    <x v="16"/>
    <x v="63"/>
    <x v="64"/>
    <x v="3"/>
    <x v="0"/>
    <x v="891"/>
    <x v="210"/>
    <x v="218"/>
    <x v="23"/>
    <x v="670"/>
    <x v="0"/>
    <x v="0"/>
    <n v="0"/>
    <m/>
    <m/>
    <m/>
  </r>
  <r>
    <x v="3"/>
    <x v="17"/>
    <x v="16"/>
    <x v="63"/>
    <x v="64"/>
    <x v="3"/>
    <x v="1"/>
    <x v="892"/>
    <x v="209"/>
    <x v="139"/>
    <x v="26"/>
    <x v="671"/>
    <x v="130"/>
    <x v="7"/>
    <n v="4"/>
    <n v="1112"/>
    <n v="4"/>
    <n v="1112"/>
  </r>
  <r>
    <x v="3"/>
    <x v="17"/>
    <x v="16"/>
    <x v="63"/>
    <x v="64"/>
    <x v="3"/>
    <x v="0"/>
    <x v="893"/>
    <x v="211"/>
    <x v="219"/>
    <x v="23"/>
    <x v="672"/>
    <x v="0"/>
    <x v="0"/>
    <n v="0"/>
    <m/>
    <m/>
    <m/>
  </r>
  <r>
    <x v="3"/>
    <x v="17"/>
    <x v="16"/>
    <x v="63"/>
    <x v="64"/>
    <x v="3"/>
    <x v="0"/>
    <x v="894"/>
    <x v="211"/>
    <x v="219"/>
    <x v="23"/>
    <x v="673"/>
    <x v="0"/>
    <x v="0"/>
    <n v="0"/>
    <m/>
    <m/>
    <m/>
  </r>
  <r>
    <x v="3"/>
    <x v="17"/>
    <x v="16"/>
    <x v="63"/>
    <x v="64"/>
    <x v="3"/>
    <x v="1"/>
    <x v="895"/>
    <x v="211"/>
    <x v="219"/>
    <x v="27"/>
    <x v="543"/>
    <x v="98"/>
    <x v="7"/>
    <n v="9"/>
    <n v="900"/>
    <n v="9"/>
    <n v="900"/>
  </r>
  <r>
    <x v="3"/>
    <x v="17"/>
    <x v="16"/>
    <x v="63"/>
    <x v="64"/>
    <x v="3"/>
    <x v="0"/>
    <x v="896"/>
    <x v="137"/>
    <x v="159"/>
    <x v="23"/>
    <x v="515"/>
    <x v="0"/>
    <x v="0"/>
    <n v="0"/>
    <m/>
    <m/>
    <m/>
  </r>
  <r>
    <x v="3"/>
    <x v="17"/>
    <x v="16"/>
    <x v="63"/>
    <x v="64"/>
    <x v="3"/>
    <x v="1"/>
    <x v="897"/>
    <x v="211"/>
    <x v="219"/>
    <x v="33"/>
    <x v="674"/>
    <x v="4"/>
    <x v="2"/>
    <m/>
    <m/>
    <n v="0"/>
    <n v="0"/>
  </r>
  <r>
    <x v="3"/>
    <x v="17"/>
    <x v="16"/>
    <x v="63"/>
    <x v="64"/>
    <x v="3"/>
    <x v="0"/>
    <x v="898"/>
    <x v="212"/>
    <x v="220"/>
    <x v="23"/>
    <x v="675"/>
    <x v="0"/>
    <x v="0"/>
    <n v="0"/>
    <m/>
    <m/>
    <m/>
  </r>
  <r>
    <x v="3"/>
    <x v="17"/>
    <x v="16"/>
    <x v="63"/>
    <x v="64"/>
    <x v="3"/>
    <x v="0"/>
    <x v="899"/>
    <x v="212"/>
    <x v="220"/>
    <x v="23"/>
    <x v="676"/>
    <x v="0"/>
    <x v="0"/>
    <n v="0"/>
    <m/>
    <m/>
    <m/>
  </r>
  <r>
    <x v="3"/>
    <x v="17"/>
    <x v="16"/>
    <x v="63"/>
    <x v="64"/>
    <x v="3"/>
    <x v="1"/>
    <x v="900"/>
    <x v="212"/>
    <x v="220"/>
    <x v="34"/>
    <x v="677"/>
    <x v="4"/>
    <x v="4"/>
    <m/>
    <m/>
    <n v="0"/>
    <n v="0"/>
  </r>
  <r>
    <x v="3"/>
    <x v="17"/>
    <x v="16"/>
    <x v="64"/>
    <x v="65"/>
    <x v="3"/>
    <x v="0"/>
    <x v="901"/>
    <x v="213"/>
    <x v="221"/>
    <x v="23"/>
    <x v="678"/>
    <x v="0"/>
    <x v="0"/>
    <n v="0"/>
    <m/>
    <m/>
    <m/>
  </r>
  <r>
    <x v="3"/>
    <x v="17"/>
    <x v="16"/>
    <x v="64"/>
    <x v="65"/>
    <x v="3"/>
    <x v="0"/>
    <x v="902"/>
    <x v="214"/>
    <x v="222"/>
    <x v="23"/>
    <x v="679"/>
    <x v="0"/>
    <x v="0"/>
    <n v="0"/>
    <m/>
    <m/>
    <m/>
  </r>
  <r>
    <x v="3"/>
    <x v="17"/>
    <x v="16"/>
    <x v="64"/>
    <x v="65"/>
    <x v="3"/>
    <x v="1"/>
    <x v="903"/>
    <x v="213"/>
    <x v="221"/>
    <x v="25"/>
    <x v="680"/>
    <x v="25"/>
    <x v="4"/>
    <m/>
    <n v="0"/>
    <n v="0"/>
    <n v="0"/>
  </r>
  <r>
    <x v="3"/>
    <x v="17"/>
    <x v="16"/>
    <x v="64"/>
    <x v="65"/>
    <x v="3"/>
    <x v="1"/>
    <x v="904"/>
    <x v="214"/>
    <x v="222"/>
    <x v="26"/>
    <x v="681"/>
    <x v="25"/>
    <x v="4"/>
    <m/>
    <n v="0"/>
    <n v="0"/>
    <n v="0"/>
  </r>
  <r>
    <x v="3"/>
    <x v="17"/>
    <x v="16"/>
    <x v="64"/>
    <x v="65"/>
    <x v="3"/>
    <x v="1"/>
    <x v="905"/>
    <x v="213"/>
    <x v="221"/>
    <x v="27"/>
    <x v="682"/>
    <x v="25"/>
    <x v="4"/>
    <m/>
    <n v="0"/>
    <n v="0"/>
    <n v="0"/>
  </r>
  <r>
    <x v="3"/>
    <x v="17"/>
    <x v="16"/>
    <x v="64"/>
    <x v="65"/>
    <x v="3"/>
    <x v="1"/>
    <x v="906"/>
    <x v="214"/>
    <x v="222"/>
    <x v="28"/>
    <x v="683"/>
    <x v="25"/>
    <x v="4"/>
    <m/>
    <n v="0"/>
    <n v="0"/>
    <n v="0"/>
  </r>
  <r>
    <x v="3"/>
    <x v="17"/>
    <x v="16"/>
    <x v="64"/>
    <x v="65"/>
    <x v="3"/>
    <x v="1"/>
    <x v="907"/>
    <x v="213"/>
    <x v="221"/>
    <x v="31"/>
    <x v="684"/>
    <x v="4"/>
    <x v="2"/>
    <m/>
    <m/>
    <n v="0"/>
    <n v="0"/>
  </r>
  <r>
    <x v="3"/>
    <x v="17"/>
    <x v="16"/>
    <x v="65"/>
    <x v="66"/>
    <x v="3"/>
    <x v="0"/>
    <x v="908"/>
    <x v="215"/>
    <x v="223"/>
    <x v="23"/>
    <x v="685"/>
    <x v="0"/>
    <x v="0"/>
    <n v="0"/>
    <m/>
    <m/>
    <m/>
  </r>
  <r>
    <x v="3"/>
    <x v="17"/>
    <x v="16"/>
    <x v="65"/>
    <x v="66"/>
    <x v="3"/>
    <x v="1"/>
    <x v="909"/>
    <x v="213"/>
    <x v="221"/>
    <x v="36"/>
    <x v="686"/>
    <x v="4"/>
    <x v="2"/>
    <m/>
    <m/>
    <n v="0"/>
    <n v="0"/>
  </r>
  <r>
    <x v="3"/>
    <x v="17"/>
    <x v="16"/>
    <x v="65"/>
    <x v="66"/>
    <x v="3"/>
    <x v="1"/>
    <x v="910"/>
    <x v="215"/>
    <x v="223"/>
    <x v="32"/>
    <x v="687"/>
    <x v="4"/>
    <x v="2"/>
    <m/>
    <m/>
    <n v="0"/>
    <n v="0"/>
  </r>
  <r>
    <x v="3"/>
    <x v="17"/>
    <x v="16"/>
    <x v="66"/>
    <x v="67"/>
    <x v="3"/>
    <x v="0"/>
    <x v="911"/>
    <x v="216"/>
    <x v="224"/>
    <x v="23"/>
    <x v="688"/>
    <x v="0"/>
    <x v="0"/>
    <n v="0"/>
    <m/>
    <m/>
    <m/>
  </r>
  <r>
    <x v="3"/>
    <x v="17"/>
    <x v="16"/>
    <x v="66"/>
    <x v="67"/>
    <x v="3"/>
    <x v="1"/>
    <x v="912"/>
    <x v="215"/>
    <x v="223"/>
    <x v="25"/>
    <x v="689"/>
    <x v="131"/>
    <x v="9"/>
    <n v="5"/>
    <n v="12000"/>
    <n v="5"/>
    <n v="12000"/>
  </r>
  <r>
    <x v="3"/>
    <x v="17"/>
    <x v="16"/>
    <x v="66"/>
    <x v="67"/>
    <x v="3"/>
    <x v="1"/>
    <x v="913"/>
    <x v="216"/>
    <x v="224"/>
    <x v="34"/>
    <x v="690"/>
    <x v="132"/>
    <x v="9"/>
    <m/>
    <n v="0"/>
    <n v="0"/>
    <n v="0"/>
  </r>
  <r>
    <x v="3"/>
    <x v="17"/>
    <x v="16"/>
    <x v="67"/>
    <x v="68"/>
    <x v="3"/>
    <x v="0"/>
    <x v="914"/>
    <x v="217"/>
    <x v="225"/>
    <x v="23"/>
    <x v="691"/>
    <x v="0"/>
    <x v="0"/>
    <n v="0"/>
    <m/>
    <m/>
    <m/>
  </r>
  <r>
    <x v="3"/>
    <x v="17"/>
    <x v="16"/>
    <x v="67"/>
    <x v="68"/>
    <x v="3"/>
    <x v="1"/>
    <x v="915"/>
    <x v="216"/>
    <x v="224"/>
    <x v="26"/>
    <x v="692"/>
    <x v="4"/>
    <x v="2"/>
    <n v="562.5"/>
    <n v="562.5"/>
    <n v="562.5"/>
    <n v="562.5"/>
  </r>
  <r>
    <x v="3"/>
    <x v="17"/>
    <x v="16"/>
    <x v="67"/>
    <x v="68"/>
    <x v="3"/>
    <x v="1"/>
    <x v="916"/>
    <x v="217"/>
    <x v="225"/>
    <x v="27"/>
    <x v="693"/>
    <x v="4"/>
    <x v="2"/>
    <n v="375"/>
    <n v="375"/>
    <n v="375"/>
    <n v="375"/>
  </r>
  <r>
    <x v="3"/>
    <x v="17"/>
    <x v="16"/>
    <x v="67"/>
    <x v="68"/>
    <x v="3"/>
    <x v="1"/>
    <x v="917"/>
    <x v="216"/>
    <x v="224"/>
    <x v="28"/>
    <x v="694"/>
    <x v="4"/>
    <x v="2"/>
    <n v="375"/>
    <n v="375"/>
    <n v="375"/>
    <n v="375"/>
  </r>
  <r>
    <x v="3"/>
    <x v="17"/>
    <x v="16"/>
    <x v="67"/>
    <x v="68"/>
    <x v="3"/>
    <x v="0"/>
    <x v="918"/>
    <x v="218"/>
    <x v="226"/>
    <x v="23"/>
    <x v="695"/>
    <x v="0"/>
    <x v="0"/>
    <n v="0"/>
    <m/>
    <m/>
    <m/>
  </r>
  <r>
    <x v="3"/>
    <x v="17"/>
    <x v="16"/>
    <x v="67"/>
    <x v="68"/>
    <x v="3"/>
    <x v="1"/>
    <x v="919"/>
    <x v="216"/>
    <x v="224"/>
    <x v="25"/>
    <x v="514"/>
    <x v="13"/>
    <x v="7"/>
    <n v="38"/>
    <n v="114"/>
    <n v="38"/>
    <n v="114"/>
  </r>
  <r>
    <x v="3"/>
    <x v="17"/>
    <x v="16"/>
    <x v="68"/>
    <x v="69"/>
    <x v="3"/>
    <x v="0"/>
    <x v="920"/>
    <x v="219"/>
    <x v="227"/>
    <x v="23"/>
    <x v="696"/>
    <x v="0"/>
    <x v="0"/>
    <n v="0"/>
    <m/>
    <m/>
    <m/>
  </r>
  <r>
    <x v="3"/>
    <x v="17"/>
    <x v="16"/>
    <x v="68"/>
    <x v="69"/>
    <x v="3"/>
    <x v="0"/>
    <x v="921"/>
    <x v="220"/>
    <x v="228"/>
    <x v="23"/>
    <x v="697"/>
    <x v="0"/>
    <x v="0"/>
    <n v="0"/>
    <m/>
    <m/>
    <m/>
  </r>
  <r>
    <x v="3"/>
    <x v="17"/>
    <x v="16"/>
    <x v="68"/>
    <x v="69"/>
    <x v="3"/>
    <x v="1"/>
    <x v="922"/>
    <x v="219"/>
    <x v="227"/>
    <x v="26"/>
    <x v="698"/>
    <x v="4"/>
    <x v="4"/>
    <m/>
    <n v="0"/>
    <n v="0"/>
    <n v="0"/>
  </r>
  <r>
    <x v="3"/>
    <x v="17"/>
    <x v="16"/>
    <x v="68"/>
    <x v="69"/>
    <x v="3"/>
    <x v="1"/>
    <x v="923"/>
    <x v="220"/>
    <x v="228"/>
    <x v="27"/>
    <x v="699"/>
    <x v="4"/>
    <x v="4"/>
    <m/>
    <n v="0"/>
    <n v="0"/>
    <n v="0"/>
  </r>
  <r>
    <x v="3"/>
    <x v="17"/>
    <x v="16"/>
    <x v="68"/>
    <x v="69"/>
    <x v="3"/>
    <x v="1"/>
    <x v="924"/>
    <x v="219"/>
    <x v="227"/>
    <x v="28"/>
    <x v="700"/>
    <x v="4"/>
    <x v="4"/>
    <m/>
    <n v="0"/>
    <n v="0"/>
    <n v="0"/>
  </r>
  <r>
    <x v="3"/>
    <x v="17"/>
    <x v="16"/>
    <x v="68"/>
    <x v="69"/>
    <x v="3"/>
    <x v="1"/>
    <x v="925"/>
    <x v="220"/>
    <x v="228"/>
    <x v="31"/>
    <x v="701"/>
    <x v="4"/>
    <x v="4"/>
    <m/>
    <n v="0"/>
    <n v="0"/>
    <n v="0"/>
  </r>
  <r>
    <x v="3"/>
    <x v="17"/>
    <x v="16"/>
    <x v="68"/>
    <x v="69"/>
    <x v="3"/>
    <x v="1"/>
    <x v="926"/>
    <x v="219"/>
    <x v="227"/>
    <x v="36"/>
    <x v="702"/>
    <x v="4"/>
    <x v="4"/>
    <m/>
    <n v="0"/>
    <n v="0"/>
    <n v="0"/>
  </r>
  <r>
    <x v="3"/>
    <x v="17"/>
    <x v="16"/>
    <x v="68"/>
    <x v="69"/>
    <x v="3"/>
    <x v="1"/>
    <x v="927"/>
    <x v="220"/>
    <x v="228"/>
    <x v="32"/>
    <x v="703"/>
    <x v="4"/>
    <x v="4"/>
    <m/>
    <n v="0"/>
    <n v="0"/>
    <n v="0"/>
  </r>
  <r>
    <x v="3"/>
    <x v="17"/>
    <x v="16"/>
    <x v="68"/>
    <x v="69"/>
    <x v="3"/>
    <x v="1"/>
    <x v="928"/>
    <x v="219"/>
    <x v="227"/>
    <x v="26"/>
    <x v="704"/>
    <x v="4"/>
    <x v="4"/>
    <n v="1063"/>
    <n v="1063"/>
    <n v="1063"/>
    <n v="1063"/>
  </r>
  <r>
    <x v="3"/>
    <x v="17"/>
    <x v="16"/>
    <x v="68"/>
    <x v="69"/>
    <x v="3"/>
    <x v="1"/>
    <x v="929"/>
    <x v="220"/>
    <x v="228"/>
    <x v="34"/>
    <x v="705"/>
    <x v="4"/>
    <x v="4"/>
    <m/>
    <n v="0"/>
    <n v="0"/>
    <n v="0"/>
  </r>
  <r>
    <x v="3"/>
    <x v="17"/>
    <x v="16"/>
    <x v="68"/>
    <x v="69"/>
    <x v="3"/>
    <x v="1"/>
    <x v="930"/>
    <x v="219"/>
    <x v="227"/>
    <x v="37"/>
    <x v="706"/>
    <x v="4"/>
    <x v="4"/>
    <m/>
    <n v="0"/>
    <n v="0"/>
    <n v="0"/>
  </r>
  <r>
    <x v="3"/>
    <x v="17"/>
    <x v="16"/>
    <x v="68"/>
    <x v="69"/>
    <x v="3"/>
    <x v="1"/>
    <x v="931"/>
    <x v="220"/>
    <x v="228"/>
    <x v="48"/>
    <x v="707"/>
    <x v="4"/>
    <x v="4"/>
    <m/>
    <n v="0"/>
    <n v="0"/>
    <n v="0"/>
  </r>
  <r>
    <x v="3"/>
    <x v="17"/>
    <x v="16"/>
    <x v="68"/>
    <x v="69"/>
    <x v="3"/>
    <x v="1"/>
    <x v="932"/>
    <x v="219"/>
    <x v="227"/>
    <x v="49"/>
    <x v="708"/>
    <x v="4"/>
    <x v="4"/>
    <m/>
    <n v="0"/>
    <n v="0"/>
    <n v="0"/>
  </r>
  <r>
    <x v="3"/>
    <x v="17"/>
    <x v="16"/>
    <x v="68"/>
    <x v="69"/>
    <x v="3"/>
    <x v="1"/>
    <x v="933"/>
    <x v="220"/>
    <x v="228"/>
    <x v="51"/>
    <x v="709"/>
    <x v="4"/>
    <x v="4"/>
    <m/>
    <n v="0"/>
    <n v="0"/>
    <n v="0"/>
  </r>
  <r>
    <x v="3"/>
    <x v="17"/>
    <x v="16"/>
    <x v="68"/>
    <x v="69"/>
    <x v="3"/>
    <x v="0"/>
    <x v="934"/>
    <x v="221"/>
    <x v="229"/>
    <x v="23"/>
    <x v="710"/>
    <x v="0"/>
    <x v="0"/>
    <n v="0"/>
    <m/>
    <m/>
    <m/>
  </r>
  <r>
    <x v="3"/>
    <x v="17"/>
    <x v="16"/>
    <x v="68"/>
    <x v="69"/>
    <x v="3"/>
    <x v="1"/>
    <x v="935"/>
    <x v="220"/>
    <x v="228"/>
    <x v="27"/>
    <x v="711"/>
    <x v="4"/>
    <x v="10"/>
    <n v="138"/>
    <n v="138"/>
    <n v="138"/>
    <n v="138"/>
  </r>
  <r>
    <x v="3"/>
    <x v="17"/>
    <x v="16"/>
    <x v="68"/>
    <x v="69"/>
    <x v="3"/>
    <x v="1"/>
    <x v="936"/>
    <x v="221"/>
    <x v="229"/>
    <x v="52"/>
    <x v="712"/>
    <x v="4"/>
    <x v="10"/>
    <m/>
    <n v="0"/>
    <n v="0"/>
    <n v="0"/>
  </r>
  <r>
    <x v="3"/>
    <x v="17"/>
    <x v="16"/>
    <x v="68"/>
    <x v="69"/>
    <x v="3"/>
    <x v="1"/>
    <x v="937"/>
    <x v="220"/>
    <x v="228"/>
    <x v="58"/>
    <x v="713"/>
    <x v="4"/>
    <x v="4"/>
    <m/>
    <n v="0"/>
    <n v="0"/>
    <n v="0"/>
  </r>
  <r>
    <x v="3"/>
    <x v="17"/>
    <x v="16"/>
    <x v="68"/>
    <x v="69"/>
    <x v="3"/>
    <x v="1"/>
    <x v="938"/>
    <x v="221"/>
    <x v="229"/>
    <x v="25"/>
    <x v="708"/>
    <x v="4"/>
    <x v="4"/>
    <n v="1013"/>
    <n v="1013"/>
    <n v="1013"/>
    <n v="1013"/>
  </r>
  <r>
    <x v="3"/>
    <x v="17"/>
    <x v="16"/>
    <x v="68"/>
    <x v="69"/>
    <x v="3"/>
    <x v="1"/>
    <x v="939"/>
    <x v="220"/>
    <x v="228"/>
    <x v="26"/>
    <x v="714"/>
    <x v="4"/>
    <x v="2"/>
    <n v="375"/>
    <n v="375"/>
    <n v="375"/>
    <n v="375"/>
  </r>
  <r>
    <x v="3"/>
    <x v="17"/>
    <x v="16"/>
    <x v="69"/>
    <x v="70"/>
    <x v="3"/>
    <x v="0"/>
    <x v="940"/>
    <x v="222"/>
    <x v="230"/>
    <x v="23"/>
    <x v="715"/>
    <x v="0"/>
    <x v="0"/>
    <n v="0"/>
    <m/>
    <m/>
    <m/>
  </r>
  <r>
    <x v="3"/>
    <x v="17"/>
    <x v="16"/>
    <x v="69"/>
    <x v="70"/>
    <x v="3"/>
    <x v="0"/>
    <x v="941"/>
    <x v="223"/>
    <x v="231"/>
    <x v="23"/>
    <x v="716"/>
    <x v="0"/>
    <x v="0"/>
    <n v="0"/>
    <m/>
    <m/>
    <m/>
  </r>
  <r>
    <x v="3"/>
    <x v="17"/>
    <x v="16"/>
    <x v="69"/>
    <x v="70"/>
    <x v="3"/>
    <x v="0"/>
    <x v="942"/>
    <x v="223"/>
    <x v="232"/>
    <x v="23"/>
    <x v="717"/>
    <x v="0"/>
    <x v="0"/>
    <n v="0"/>
    <m/>
    <m/>
    <m/>
  </r>
  <r>
    <x v="3"/>
    <x v="17"/>
    <x v="16"/>
    <x v="69"/>
    <x v="70"/>
    <x v="3"/>
    <x v="1"/>
    <x v="943"/>
    <x v="223"/>
    <x v="232"/>
    <x v="27"/>
    <x v="514"/>
    <x v="83"/>
    <x v="4"/>
    <n v="100"/>
    <n v="1100"/>
    <n v="100"/>
    <n v="1100"/>
  </r>
  <r>
    <x v="3"/>
    <x v="17"/>
    <x v="16"/>
    <x v="69"/>
    <x v="70"/>
    <x v="3"/>
    <x v="1"/>
    <x v="944"/>
    <x v="223"/>
    <x v="232"/>
    <x v="28"/>
    <x v="718"/>
    <x v="13"/>
    <x v="4"/>
    <n v="107"/>
    <n v="321"/>
    <n v="107"/>
    <n v="321"/>
  </r>
  <r>
    <x v="3"/>
    <x v="17"/>
    <x v="16"/>
    <x v="69"/>
    <x v="70"/>
    <x v="3"/>
    <x v="1"/>
    <x v="945"/>
    <x v="223"/>
    <x v="232"/>
    <x v="31"/>
    <x v="719"/>
    <x v="4"/>
    <x v="4"/>
    <n v="138"/>
    <n v="138"/>
    <n v="138"/>
    <n v="138"/>
  </r>
  <r>
    <x v="3"/>
    <x v="17"/>
    <x v="16"/>
    <x v="69"/>
    <x v="70"/>
    <x v="3"/>
    <x v="1"/>
    <x v="946"/>
    <x v="223"/>
    <x v="232"/>
    <x v="36"/>
    <x v="720"/>
    <x v="45"/>
    <x v="4"/>
    <m/>
    <n v="0"/>
    <n v="0"/>
    <n v="0"/>
  </r>
  <r>
    <x v="3"/>
    <x v="17"/>
    <x v="16"/>
    <x v="69"/>
    <x v="70"/>
    <x v="3"/>
    <x v="1"/>
    <x v="947"/>
    <x v="223"/>
    <x v="232"/>
    <x v="32"/>
    <x v="721"/>
    <x v="15"/>
    <x v="4"/>
    <m/>
    <n v="0"/>
    <n v="0"/>
    <n v="0"/>
  </r>
  <r>
    <x v="3"/>
    <x v="17"/>
    <x v="16"/>
    <x v="69"/>
    <x v="70"/>
    <x v="3"/>
    <x v="1"/>
    <x v="948"/>
    <x v="223"/>
    <x v="232"/>
    <x v="36"/>
    <x v="722"/>
    <x v="25"/>
    <x v="4"/>
    <n v="188"/>
    <n v="376"/>
    <n v="188"/>
    <n v="376"/>
  </r>
  <r>
    <x v="3"/>
    <x v="17"/>
    <x v="16"/>
    <x v="69"/>
    <x v="70"/>
    <x v="3"/>
    <x v="0"/>
    <x v="949"/>
    <x v="223"/>
    <x v="233"/>
    <x v="23"/>
    <x v="723"/>
    <x v="0"/>
    <x v="0"/>
    <n v="0"/>
    <m/>
    <m/>
    <m/>
  </r>
  <r>
    <x v="3"/>
    <x v="17"/>
    <x v="16"/>
    <x v="69"/>
    <x v="70"/>
    <x v="3"/>
    <x v="1"/>
    <x v="950"/>
    <x v="223"/>
    <x v="233"/>
    <x v="32"/>
    <x v="514"/>
    <x v="25"/>
    <x v="4"/>
    <n v="100"/>
    <n v="200"/>
    <n v="100"/>
    <n v="200"/>
  </r>
  <r>
    <x v="3"/>
    <x v="17"/>
    <x v="16"/>
    <x v="69"/>
    <x v="70"/>
    <x v="3"/>
    <x v="1"/>
    <x v="951"/>
    <x v="223"/>
    <x v="233"/>
    <x v="33"/>
    <x v="719"/>
    <x v="10"/>
    <x v="4"/>
    <n v="107"/>
    <n v="428"/>
    <n v="107"/>
    <n v="428"/>
  </r>
  <r>
    <x v="3"/>
    <x v="17"/>
    <x v="16"/>
    <x v="69"/>
    <x v="70"/>
    <x v="3"/>
    <x v="1"/>
    <x v="952"/>
    <x v="223"/>
    <x v="233"/>
    <x v="48"/>
    <x v="720"/>
    <x v="14"/>
    <x v="4"/>
    <m/>
    <m/>
    <n v="0"/>
    <n v="0"/>
  </r>
  <r>
    <x v="3"/>
    <x v="17"/>
    <x v="16"/>
    <x v="69"/>
    <x v="70"/>
    <x v="3"/>
    <x v="1"/>
    <x v="953"/>
    <x v="223"/>
    <x v="233"/>
    <x v="49"/>
    <x v="721"/>
    <x v="4"/>
    <x v="4"/>
    <m/>
    <m/>
    <n v="0"/>
    <n v="0"/>
  </r>
  <r>
    <x v="3"/>
    <x v="17"/>
    <x v="16"/>
    <x v="69"/>
    <x v="70"/>
    <x v="3"/>
    <x v="1"/>
    <x v="954"/>
    <x v="223"/>
    <x v="233"/>
    <x v="34"/>
    <x v="722"/>
    <x v="4"/>
    <x v="4"/>
    <n v="188"/>
    <n v="188"/>
    <n v="188"/>
    <n v="188"/>
  </r>
  <r>
    <x v="3"/>
    <x v="17"/>
    <x v="16"/>
    <x v="69"/>
    <x v="70"/>
    <x v="3"/>
    <x v="0"/>
    <x v="955"/>
    <x v="223"/>
    <x v="234"/>
    <x v="23"/>
    <x v="724"/>
    <x v="0"/>
    <x v="0"/>
    <n v="0"/>
    <m/>
    <m/>
    <m/>
  </r>
  <r>
    <x v="3"/>
    <x v="17"/>
    <x v="16"/>
    <x v="69"/>
    <x v="70"/>
    <x v="3"/>
    <x v="1"/>
    <x v="956"/>
    <x v="223"/>
    <x v="234"/>
    <x v="50"/>
    <x v="514"/>
    <x v="67"/>
    <x v="4"/>
    <m/>
    <n v="0"/>
    <n v="0"/>
    <n v="0"/>
  </r>
  <r>
    <x v="3"/>
    <x v="17"/>
    <x v="16"/>
    <x v="69"/>
    <x v="70"/>
    <x v="3"/>
    <x v="1"/>
    <x v="957"/>
    <x v="223"/>
    <x v="234"/>
    <x v="52"/>
    <x v="719"/>
    <x v="19"/>
    <x v="4"/>
    <m/>
    <n v="0"/>
    <n v="0"/>
    <n v="0"/>
  </r>
  <r>
    <x v="3"/>
    <x v="17"/>
    <x v="16"/>
    <x v="69"/>
    <x v="70"/>
    <x v="3"/>
    <x v="1"/>
    <x v="958"/>
    <x v="223"/>
    <x v="234"/>
    <x v="25"/>
    <x v="721"/>
    <x v="13"/>
    <x v="4"/>
    <m/>
    <n v="0"/>
    <n v="0"/>
    <n v="0"/>
  </r>
  <r>
    <x v="3"/>
    <x v="17"/>
    <x v="16"/>
    <x v="69"/>
    <x v="70"/>
    <x v="3"/>
    <x v="1"/>
    <x v="959"/>
    <x v="223"/>
    <x v="234"/>
    <x v="26"/>
    <x v="722"/>
    <x v="4"/>
    <x v="4"/>
    <m/>
    <n v="0"/>
    <n v="0"/>
    <n v="0"/>
  </r>
  <r>
    <x v="3"/>
    <x v="17"/>
    <x v="16"/>
    <x v="69"/>
    <x v="70"/>
    <x v="3"/>
    <x v="0"/>
    <x v="960"/>
    <x v="224"/>
    <x v="235"/>
    <x v="23"/>
    <x v="725"/>
    <x v="0"/>
    <x v="0"/>
    <n v="0"/>
    <m/>
    <m/>
    <m/>
  </r>
  <r>
    <x v="3"/>
    <x v="17"/>
    <x v="16"/>
    <x v="69"/>
    <x v="70"/>
    <x v="3"/>
    <x v="0"/>
    <x v="961"/>
    <x v="224"/>
    <x v="236"/>
    <x v="23"/>
    <x v="726"/>
    <x v="0"/>
    <x v="0"/>
    <n v="0"/>
    <m/>
    <m/>
    <m/>
  </r>
  <r>
    <x v="3"/>
    <x v="17"/>
    <x v="16"/>
    <x v="69"/>
    <x v="70"/>
    <x v="3"/>
    <x v="1"/>
    <x v="962"/>
    <x v="224"/>
    <x v="236"/>
    <x v="25"/>
    <x v="727"/>
    <x v="19"/>
    <x v="4"/>
    <n v="44"/>
    <n v="264"/>
    <n v="44"/>
    <n v="264"/>
  </r>
  <r>
    <x v="3"/>
    <x v="17"/>
    <x v="16"/>
    <x v="69"/>
    <x v="70"/>
    <x v="3"/>
    <x v="1"/>
    <x v="963"/>
    <x v="224"/>
    <x v="236"/>
    <x v="28"/>
    <x v="728"/>
    <x v="25"/>
    <x v="4"/>
    <m/>
    <n v="0"/>
    <n v="0"/>
    <n v="0"/>
  </r>
  <r>
    <x v="3"/>
    <x v="17"/>
    <x v="16"/>
    <x v="69"/>
    <x v="70"/>
    <x v="3"/>
    <x v="1"/>
    <x v="964"/>
    <x v="224"/>
    <x v="236"/>
    <x v="31"/>
    <x v="729"/>
    <x v="4"/>
    <x v="4"/>
    <m/>
    <n v="0"/>
    <n v="0"/>
    <n v="0"/>
  </r>
  <r>
    <x v="3"/>
    <x v="17"/>
    <x v="16"/>
    <x v="69"/>
    <x v="70"/>
    <x v="3"/>
    <x v="1"/>
    <x v="965"/>
    <x v="224"/>
    <x v="236"/>
    <x v="26"/>
    <x v="730"/>
    <x v="25"/>
    <x v="4"/>
    <n v="63"/>
    <n v="126"/>
    <n v="63"/>
    <n v="126"/>
  </r>
  <r>
    <x v="3"/>
    <x v="17"/>
    <x v="16"/>
    <x v="69"/>
    <x v="70"/>
    <x v="3"/>
    <x v="1"/>
    <x v="966"/>
    <x v="224"/>
    <x v="236"/>
    <x v="27"/>
    <x v="731"/>
    <x v="10"/>
    <x v="4"/>
    <m/>
    <n v="0"/>
    <n v="0"/>
    <n v="0"/>
  </r>
  <r>
    <x v="3"/>
    <x v="17"/>
    <x v="16"/>
    <x v="69"/>
    <x v="70"/>
    <x v="3"/>
    <x v="1"/>
    <x v="967"/>
    <x v="224"/>
    <x v="236"/>
    <x v="33"/>
    <x v="732"/>
    <x v="4"/>
    <x v="4"/>
    <m/>
    <n v="0"/>
    <n v="0"/>
    <n v="0"/>
  </r>
  <r>
    <x v="3"/>
    <x v="17"/>
    <x v="16"/>
    <x v="69"/>
    <x v="70"/>
    <x v="3"/>
    <x v="0"/>
    <x v="968"/>
    <x v="224"/>
    <x v="237"/>
    <x v="23"/>
    <x v="733"/>
    <x v="0"/>
    <x v="0"/>
    <n v="0"/>
    <m/>
    <m/>
    <m/>
  </r>
  <r>
    <x v="3"/>
    <x v="17"/>
    <x v="16"/>
    <x v="69"/>
    <x v="70"/>
    <x v="3"/>
    <x v="1"/>
    <x v="969"/>
    <x v="224"/>
    <x v="237"/>
    <x v="27"/>
    <x v="727"/>
    <x v="19"/>
    <x v="4"/>
    <n v="44"/>
    <n v="264"/>
    <n v="44"/>
    <n v="264"/>
  </r>
  <r>
    <x v="3"/>
    <x v="17"/>
    <x v="16"/>
    <x v="69"/>
    <x v="70"/>
    <x v="3"/>
    <x v="1"/>
    <x v="970"/>
    <x v="224"/>
    <x v="237"/>
    <x v="37"/>
    <x v="728"/>
    <x v="25"/>
    <x v="4"/>
    <m/>
    <n v="0"/>
    <n v="0"/>
    <n v="0"/>
  </r>
  <r>
    <x v="3"/>
    <x v="17"/>
    <x v="16"/>
    <x v="69"/>
    <x v="70"/>
    <x v="3"/>
    <x v="1"/>
    <x v="971"/>
    <x v="224"/>
    <x v="237"/>
    <x v="48"/>
    <x v="734"/>
    <x v="4"/>
    <x v="4"/>
    <m/>
    <n v="0"/>
    <n v="0"/>
    <n v="0"/>
  </r>
  <r>
    <x v="3"/>
    <x v="17"/>
    <x v="16"/>
    <x v="69"/>
    <x v="70"/>
    <x v="3"/>
    <x v="1"/>
    <x v="972"/>
    <x v="224"/>
    <x v="237"/>
    <x v="49"/>
    <x v="729"/>
    <x v="4"/>
    <x v="4"/>
    <m/>
    <n v="0"/>
    <n v="0"/>
    <n v="0"/>
  </r>
  <r>
    <x v="3"/>
    <x v="17"/>
    <x v="16"/>
    <x v="69"/>
    <x v="70"/>
    <x v="3"/>
    <x v="1"/>
    <x v="973"/>
    <x v="224"/>
    <x v="237"/>
    <x v="28"/>
    <x v="730"/>
    <x v="25"/>
    <x v="4"/>
    <n v="94"/>
    <n v="188"/>
    <n v="94"/>
    <n v="188"/>
  </r>
  <r>
    <x v="3"/>
    <x v="17"/>
    <x v="16"/>
    <x v="69"/>
    <x v="70"/>
    <x v="3"/>
    <x v="1"/>
    <x v="974"/>
    <x v="224"/>
    <x v="237"/>
    <x v="50"/>
    <x v="731"/>
    <x v="10"/>
    <x v="4"/>
    <m/>
    <m/>
    <n v="0"/>
    <n v="0"/>
  </r>
  <r>
    <x v="3"/>
    <x v="17"/>
    <x v="16"/>
    <x v="69"/>
    <x v="70"/>
    <x v="3"/>
    <x v="1"/>
    <x v="975"/>
    <x v="224"/>
    <x v="237"/>
    <x v="52"/>
    <x v="732"/>
    <x v="4"/>
    <x v="4"/>
    <m/>
    <n v="0"/>
    <n v="0"/>
    <n v="0"/>
  </r>
  <r>
    <x v="3"/>
    <x v="17"/>
    <x v="16"/>
    <x v="69"/>
    <x v="70"/>
    <x v="3"/>
    <x v="0"/>
    <x v="976"/>
    <x v="224"/>
    <x v="238"/>
    <x v="23"/>
    <x v="735"/>
    <x v="0"/>
    <x v="0"/>
    <n v="0"/>
    <m/>
    <m/>
    <m/>
  </r>
  <r>
    <x v="3"/>
    <x v="17"/>
    <x v="16"/>
    <x v="69"/>
    <x v="70"/>
    <x v="3"/>
    <x v="1"/>
    <x v="977"/>
    <x v="224"/>
    <x v="238"/>
    <x v="25"/>
    <x v="734"/>
    <x v="49"/>
    <x v="4"/>
    <n v="32"/>
    <n v="384"/>
    <n v="32"/>
    <n v="384"/>
  </r>
  <r>
    <x v="3"/>
    <x v="17"/>
    <x v="16"/>
    <x v="69"/>
    <x v="70"/>
    <x v="3"/>
    <x v="1"/>
    <x v="978"/>
    <x v="224"/>
    <x v="238"/>
    <x v="26"/>
    <x v="736"/>
    <x v="4"/>
    <x v="4"/>
    <m/>
    <n v="0"/>
    <n v="0"/>
    <n v="0"/>
  </r>
  <r>
    <x v="3"/>
    <x v="17"/>
    <x v="16"/>
    <x v="69"/>
    <x v="70"/>
    <x v="3"/>
    <x v="1"/>
    <x v="979"/>
    <x v="224"/>
    <x v="238"/>
    <x v="26"/>
    <x v="737"/>
    <x v="4"/>
    <x v="4"/>
    <n v="32"/>
    <n v="32"/>
    <n v="32"/>
    <n v="32"/>
  </r>
  <r>
    <x v="3"/>
    <x v="17"/>
    <x v="16"/>
    <x v="69"/>
    <x v="70"/>
    <x v="3"/>
    <x v="0"/>
    <x v="980"/>
    <x v="225"/>
    <x v="239"/>
    <x v="23"/>
    <x v="738"/>
    <x v="0"/>
    <x v="0"/>
    <n v="0"/>
    <m/>
    <m/>
    <m/>
  </r>
  <r>
    <x v="3"/>
    <x v="17"/>
    <x v="16"/>
    <x v="69"/>
    <x v="70"/>
    <x v="3"/>
    <x v="0"/>
    <x v="981"/>
    <x v="225"/>
    <x v="240"/>
    <x v="23"/>
    <x v="739"/>
    <x v="0"/>
    <x v="0"/>
    <n v="0"/>
    <m/>
    <m/>
    <m/>
  </r>
  <r>
    <x v="3"/>
    <x v="17"/>
    <x v="16"/>
    <x v="69"/>
    <x v="70"/>
    <x v="3"/>
    <x v="1"/>
    <x v="982"/>
    <x v="225"/>
    <x v="240"/>
    <x v="27"/>
    <x v="740"/>
    <x v="49"/>
    <x v="4"/>
    <n v="25"/>
    <n v="300"/>
    <n v="25"/>
    <n v="300"/>
  </r>
  <r>
    <x v="3"/>
    <x v="17"/>
    <x v="16"/>
    <x v="69"/>
    <x v="70"/>
    <x v="3"/>
    <x v="1"/>
    <x v="983"/>
    <x v="225"/>
    <x v="240"/>
    <x v="31"/>
    <x v="741"/>
    <x v="4"/>
    <x v="4"/>
    <m/>
    <n v="0"/>
    <n v="0"/>
    <n v="0"/>
  </r>
  <r>
    <x v="3"/>
    <x v="17"/>
    <x v="16"/>
    <x v="69"/>
    <x v="70"/>
    <x v="3"/>
    <x v="1"/>
    <x v="984"/>
    <x v="225"/>
    <x v="240"/>
    <x v="36"/>
    <x v="742"/>
    <x v="25"/>
    <x v="4"/>
    <m/>
    <n v="0"/>
    <n v="0"/>
    <n v="0"/>
  </r>
  <r>
    <x v="3"/>
    <x v="17"/>
    <x v="16"/>
    <x v="70"/>
    <x v="71"/>
    <x v="3"/>
    <x v="0"/>
    <x v="985"/>
    <x v="226"/>
    <x v="241"/>
    <x v="23"/>
    <x v="743"/>
    <x v="0"/>
    <x v="0"/>
    <n v="0"/>
    <m/>
    <m/>
    <m/>
  </r>
  <r>
    <x v="3"/>
    <x v="17"/>
    <x v="16"/>
    <x v="70"/>
    <x v="71"/>
    <x v="3"/>
    <x v="0"/>
    <x v="986"/>
    <x v="227"/>
    <x v="242"/>
    <x v="23"/>
    <x v="744"/>
    <x v="0"/>
    <x v="0"/>
    <n v="0"/>
    <m/>
    <m/>
    <m/>
  </r>
  <r>
    <x v="3"/>
    <x v="17"/>
    <x v="16"/>
    <x v="70"/>
    <x v="71"/>
    <x v="3"/>
    <x v="1"/>
    <x v="987"/>
    <x v="226"/>
    <x v="241"/>
    <x v="32"/>
    <x v="745"/>
    <x v="133"/>
    <x v="7"/>
    <m/>
    <n v="0"/>
    <n v="0"/>
    <n v="0"/>
  </r>
  <r>
    <x v="3"/>
    <x v="17"/>
    <x v="16"/>
    <x v="71"/>
    <x v="72"/>
    <x v="3"/>
    <x v="0"/>
    <x v="988"/>
    <x v="228"/>
    <x v="243"/>
    <x v="23"/>
    <x v="746"/>
    <x v="0"/>
    <x v="0"/>
    <n v="0"/>
    <m/>
    <m/>
    <m/>
  </r>
  <r>
    <x v="3"/>
    <x v="17"/>
    <x v="16"/>
    <x v="71"/>
    <x v="72"/>
    <x v="3"/>
    <x v="0"/>
    <x v="989"/>
    <x v="229"/>
    <x v="244"/>
    <x v="23"/>
    <x v="747"/>
    <x v="0"/>
    <x v="0"/>
    <n v="0"/>
    <m/>
    <m/>
    <m/>
  </r>
  <r>
    <x v="3"/>
    <x v="17"/>
    <x v="16"/>
    <x v="71"/>
    <x v="72"/>
    <x v="3"/>
    <x v="1"/>
    <x v="990"/>
    <x v="228"/>
    <x v="243"/>
    <x v="33"/>
    <x v="748"/>
    <x v="25"/>
    <x v="4"/>
    <m/>
    <n v="0"/>
    <n v="0"/>
    <n v="0"/>
  </r>
  <r>
    <x v="3"/>
    <x v="17"/>
    <x v="16"/>
    <x v="71"/>
    <x v="72"/>
    <x v="3"/>
    <x v="1"/>
    <x v="991"/>
    <x v="229"/>
    <x v="244"/>
    <x v="34"/>
    <x v="749"/>
    <x v="4"/>
    <x v="2"/>
    <m/>
    <m/>
    <n v="0"/>
    <n v="0"/>
  </r>
  <r>
    <x v="3"/>
    <x v="17"/>
    <x v="16"/>
    <x v="72"/>
    <x v="73"/>
    <x v="3"/>
    <x v="0"/>
    <x v="992"/>
    <x v="230"/>
    <x v="245"/>
    <x v="23"/>
    <x v="750"/>
    <x v="0"/>
    <x v="0"/>
    <n v="0"/>
    <m/>
    <m/>
    <m/>
  </r>
  <r>
    <x v="3"/>
    <x v="17"/>
    <x v="16"/>
    <x v="72"/>
    <x v="73"/>
    <x v="3"/>
    <x v="0"/>
    <x v="993"/>
    <x v="231"/>
    <x v="246"/>
    <x v="23"/>
    <x v="751"/>
    <x v="0"/>
    <x v="0"/>
    <n v="0"/>
    <m/>
    <m/>
    <m/>
  </r>
  <r>
    <x v="3"/>
    <x v="17"/>
    <x v="16"/>
    <x v="72"/>
    <x v="73"/>
    <x v="3"/>
    <x v="1"/>
    <x v="994"/>
    <x v="230"/>
    <x v="245"/>
    <x v="25"/>
    <x v="752"/>
    <x v="13"/>
    <x v="4"/>
    <n v="375"/>
    <n v="1125"/>
    <n v="375"/>
    <n v="1125"/>
  </r>
  <r>
    <x v="3"/>
    <x v="17"/>
    <x v="16"/>
    <x v="72"/>
    <x v="73"/>
    <x v="3"/>
    <x v="1"/>
    <x v="995"/>
    <x v="231"/>
    <x v="246"/>
    <x v="26"/>
    <x v="753"/>
    <x v="25"/>
    <x v="4"/>
    <n v="375"/>
    <n v="750"/>
    <n v="375"/>
    <n v="750"/>
  </r>
  <r>
    <x v="3"/>
    <x v="17"/>
    <x v="16"/>
    <x v="72"/>
    <x v="73"/>
    <x v="3"/>
    <x v="1"/>
    <x v="996"/>
    <x v="230"/>
    <x v="245"/>
    <x v="27"/>
    <x v="754"/>
    <x v="19"/>
    <x v="4"/>
    <n v="500"/>
    <n v="3000"/>
    <n v="500"/>
    <n v="3000"/>
  </r>
  <r>
    <x v="3"/>
    <x v="17"/>
    <x v="16"/>
    <x v="72"/>
    <x v="73"/>
    <x v="3"/>
    <x v="1"/>
    <x v="997"/>
    <x v="231"/>
    <x v="246"/>
    <x v="28"/>
    <x v="755"/>
    <x v="25"/>
    <x v="4"/>
    <m/>
    <n v="0"/>
    <n v="0"/>
    <n v="0"/>
  </r>
  <r>
    <x v="3"/>
    <x v="17"/>
    <x v="16"/>
    <x v="72"/>
    <x v="73"/>
    <x v="3"/>
    <x v="1"/>
    <x v="998"/>
    <x v="230"/>
    <x v="245"/>
    <x v="28"/>
    <x v="756"/>
    <x v="4"/>
    <x v="4"/>
    <n v="600"/>
    <n v="600"/>
    <n v="600"/>
    <n v="600"/>
  </r>
  <r>
    <x v="3"/>
    <x v="17"/>
    <x v="16"/>
    <x v="72"/>
    <x v="73"/>
    <x v="3"/>
    <x v="1"/>
    <x v="999"/>
    <x v="231"/>
    <x v="246"/>
    <x v="36"/>
    <x v="757"/>
    <x v="25"/>
    <x v="4"/>
    <m/>
    <n v="0"/>
    <n v="0"/>
    <n v="0"/>
  </r>
  <r>
    <x v="3"/>
    <x v="17"/>
    <x v="16"/>
    <x v="72"/>
    <x v="73"/>
    <x v="3"/>
    <x v="1"/>
    <x v="1000"/>
    <x v="230"/>
    <x v="245"/>
    <x v="32"/>
    <x v="758"/>
    <x v="4"/>
    <x v="4"/>
    <m/>
    <n v="0"/>
    <n v="0"/>
    <n v="0"/>
  </r>
  <r>
    <x v="3"/>
    <x v="17"/>
    <x v="16"/>
    <x v="72"/>
    <x v="73"/>
    <x v="3"/>
    <x v="1"/>
    <x v="1001"/>
    <x v="231"/>
    <x v="246"/>
    <x v="31"/>
    <x v="759"/>
    <x v="13"/>
    <x v="4"/>
    <n v="1000"/>
    <n v="3000"/>
    <n v="1000"/>
    <n v="3000"/>
  </r>
  <r>
    <x v="3"/>
    <x v="17"/>
    <x v="16"/>
    <x v="72"/>
    <x v="73"/>
    <x v="3"/>
    <x v="0"/>
    <x v="1002"/>
    <x v="232"/>
    <x v="247"/>
    <x v="23"/>
    <x v="760"/>
    <x v="0"/>
    <x v="0"/>
    <n v="0"/>
    <m/>
    <m/>
    <m/>
  </r>
  <r>
    <x v="3"/>
    <x v="17"/>
    <x v="16"/>
    <x v="72"/>
    <x v="73"/>
    <x v="3"/>
    <x v="1"/>
    <x v="1003"/>
    <x v="231"/>
    <x v="246"/>
    <x v="34"/>
    <x v="761"/>
    <x v="4"/>
    <x v="4"/>
    <m/>
    <n v="0"/>
    <n v="0"/>
    <n v="0"/>
  </r>
  <r>
    <x v="3"/>
    <x v="17"/>
    <x v="16"/>
    <x v="72"/>
    <x v="73"/>
    <x v="3"/>
    <x v="1"/>
    <x v="1004"/>
    <x v="232"/>
    <x v="247"/>
    <x v="37"/>
    <x v="762"/>
    <x v="4"/>
    <x v="4"/>
    <n v="16000"/>
    <n v="16000"/>
    <n v="16000"/>
    <n v="16000"/>
  </r>
  <r>
    <x v="3"/>
    <x v="17"/>
    <x v="16"/>
    <x v="72"/>
    <x v="73"/>
    <x v="3"/>
    <x v="1"/>
    <x v="1005"/>
    <x v="231"/>
    <x v="246"/>
    <x v="48"/>
    <x v="763"/>
    <x v="4"/>
    <x v="4"/>
    <m/>
    <n v="0"/>
    <n v="0"/>
    <n v="0"/>
  </r>
  <r>
    <x v="3"/>
    <x v="17"/>
    <x v="16"/>
    <x v="72"/>
    <x v="73"/>
    <x v="3"/>
    <x v="1"/>
    <x v="1006"/>
    <x v="232"/>
    <x v="247"/>
    <x v="36"/>
    <x v="764"/>
    <x v="4"/>
    <x v="2"/>
    <n v="11250"/>
    <n v="11250"/>
    <n v="11250"/>
    <n v="11250"/>
  </r>
  <r>
    <x v="3"/>
    <x v="17"/>
    <x v="16"/>
    <x v="73"/>
    <x v="74"/>
    <x v="3"/>
    <x v="0"/>
    <x v="1007"/>
    <x v="233"/>
    <x v="248"/>
    <x v="23"/>
    <x v="765"/>
    <x v="0"/>
    <x v="0"/>
    <n v="0"/>
    <m/>
    <m/>
    <m/>
  </r>
  <r>
    <x v="3"/>
    <x v="17"/>
    <x v="16"/>
    <x v="73"/>
    <x v="74"/>
    <x v="3"/>
    <x v="1"/>
    <x v="1008"/>
    <x v="232"/>
    <x v="247"/>
    <x v="25"/>
    <x v="766"/>
    <x v="4"/>
    <x v="4"/>
    <m/>
    <n v="0"/>
    <n v="0"/>
    <n v="0"/>
  </r>
  <r>
    <x v="3"/>
    <x v="17"/>
    <x v="16"/>
    <x v="73"/>
    <x v="74"/>
    <x v="3"/>
    <x v="1"/>
    <x v="1009"/>
    <x v="233"/>
    <x v="248"/>
    <x v="26"/>
    <x v="767"/>
    <x v="4"/>
    <x v="4"/>
    <m/>
    <n v="0"/>
    <n v="0"/>
    <n v="0"/>
  </r>
  <r>
    <x v="3"/>
    <x v="17"/>
    <x v="16"/>
    <x v="73"/>
    <x v="74"/>
    <x v="3"/>
    <x v="1"/>
    <x v="1010"/>
    <x v="232"/>
    <x v="247"/>
    <x v="27"/>
    <x v="768"/>
    <x v="4"/>
    <x v="4"/>
    <m/>
    <n v="0"/>
    <n v="0"/>
    <n v="0"/>
  </r>
  <r>
    <x v="3"/>
    <x v="17"/>
    <x v="16"/>
    <x v="73"/>
    <x v="74"/>
    <x v="3"/>
    <x v="1"/>
    <x v="1011"/>
    <x v="233"/>
    <x v="248"/>
    <x v="28"/>
    <x v="769"/>
    <x v="4"/>
    <x v="4"/>
    <m/>
    <n v="0"/>
    <n v="0"/>
    <n v="0"/>
  </r>
  <r>
    <x v="3"/>
    <x v="17"/>
    <x v="16"/>
    <x v="73"/>
    <x v="74"/>
    <x v="3"/>
    <x v="1"/>
    <x v="1012"/>
    <x v="232"/>
    <x v="247"/>
    <x v="31"/>
    <x v="770"/>
    <x v="4"/>
    <x v="2"/>
    <m/>
    <m/>
    <n v="0"/>
    <n v="0"/>
  </r>
  <r>
    <x v="3"/>
    <x v="17"/>
    <x v="16"/>
    <x v="74"/>
    <x v="75"/>
    <x v="3"/>
    <x v="0"/>
    <x v="1013"/>
    <x v="234"/>
    <x v="249"/>
    <x v="23"/>
    <x v="771"/>
    <x v="0"/>
    <x v="0"/>
    <n v="0"/>
    <m/>
    <m/>
    <m/>
  </r>
  <r>
    <x v="3"/>
    <x v="17"/>
    <x v="16"/>
    <x v="74"/>
    <x v="75"/>
    <x v="3"/>
    <x v="1"/>
    <x v="1014"/>
    <x v="232"/>
    <x v="247"/>
    <x v="25"/>
    <x v="772"/>
    <x v="13"/>
    <x v="4"/>
    <n v="1063"/>
    <n v="3189"/>
    <n v="1063"/>
    <n v="3189"/>
  </r>
  <r>
    <x v="3"/>
    <x v="17"/>
    <x v="16"/>
    <x v="74"/>
    <x v="75"/>
    <x v="3"/>
    <x v="1"/>
    <x v="1015"/>
    <x v="234"/>
    <x v="249"/>
    <x v="32"/>
    <x v="773"/>
    <x v="4"/>
    <x v="4"/>
    <m/>
    <n v="0"/>
    <n v="0"/>
    <n v="0"/>
  </r>
  <r>
    <x v="3"/>
    <x v="17"/>
    <x v="16"/>
    <x v="74"/>
    <x v="75"/>
    <x v="3"/>
    <x v="1"/>
    <x v="1016"/>
    <x v="232"/>
    <x v="247"/>
    <x v="33"/>
    <x v="774"/>
    <x v="4"/>
    <x v="4"/>
    <m/>
    <n v="0"/>
    <n v="0"/>
    <n v="0"/>
  </r>
  <r>
    <x v="3"/>
    <x v="17"/>
    <x v="16"/>
    <x v="75"/>
    <x v="76"/>
    <x v="3"/>
    <x v="0"/>
    <x v="1017"/>
    <x v="235"/>
    <x v="250"/>
    <x v="23"/>
    <x v="775"/>
    <x v="0"/>
    <x v="0"/>
    <n v="0"/>
    <m/>
    <m/>
    <m/>
  </r>
  <r>
    <x v="3"/>
    <x v="17"/>
    <x v="16"/>
    <x v="75"/>
    <x v="76"/>
    <x v="3"/>
    <x v="0"/>
    <x v="1018"/>
    <x v="236"/>
    <x v="251"/>
    <x v="23"/>
    <x v="776"/>
    <x v="0"/>
    <x v="0"/>
    <n v="0"/>
    <m/>
    <m/>
    <m/>
  </r>
  <r>
    <x v="3"/>
    <x v="17"/>
    <x v="16"/>
    <x v="75"/>
    <x v="76"/>
    <x v="3"/>
    <x v="0"/>
    <x v="1019"/>
    <x v="236"/>
    <x v="251"/>
    <x v="23"/>
    <x v="777"/>
    <x v="0"/>
    <x v="0"/>
    <n v="0"/>
    <m/>
    <m/>
    <m/>
  </r>
  <r>
    <x v="3"/>
    <x v="17"/>
    <x v="16"/>
    <x v="75"/>
    <x v="76"/>
    <x v="3"/>
    <x v="1"/>
    <x v="1020"/>
    <x v="236"/>
    <x v="251"/>
    <x v="34"/>
    <x v="778"/>
    <x v="10"/>
    <x v="4"/>
    <m/>
    <n v="0"/>
    <n v="0"/>
    <n v="0"/>
  </r>
  <r>
    <x v="3"/>
    <x v="17"/>
    <x v="16"/>
    <x v="75"/>
    <x v="76"/>
    <x v="3"/>
    <x v="1"/>
    <x v="1021"/>
    <x v="236"/>
    <x v="251"/>
    <x v="37"/>
    <x v="779"/>
    <x v="133"/>
    <x v="4"/>
    <m/>
    <n v="0"/>
    <n v="0"/>
    <n v="0"/>
  </r>
  <r>
    <x v="3"/>
    <x v="17"/>
    <x v="16"/>
    <x v="75"/>
    <x v="76"/>
    <x v="3"/>
    <x v="1"/>
    <x v="1022"/>
    <x v="236"/>
    <x v="251"/>
    <x v="48"/>
    <x v="780"/>
    <x v="19"/>
    <x v="4"/>
    <m/>
    <n v="0"/>
    <n v="0"/>
    <n v="0"/>
  </r>
  <r>
    <x v="3"/>
    <x v="17"/>
    <x v="16"/>
    <x v="75"/>
    <x v="76"/>
    <x v="3"/>
    <x v="1"/>
    <x v="1023"/>
    <x v="236"/>
    <x v="251"/>
    <x v="49"/>
    <x v="781"/>
    <x v="4"/>
    <x v="4"/>
    <m/>
    <n v="0"/>
    <n v="0"/>
    <n v="0"/>
  </r>
  <r>
    <x v="3"/>
    <x v="17"/>
    <x v="16"/>
    <x v="75"/>
    <x v="76"/>
    <x v="3"/>
    <x v="1"/>
    <x v="1024"/>
    <x v="236"/>
    <x v="251"/>
    <x v="51"/>
    <x v="782"/>
    <x v="13"/>
    <x v="4"/>
    <m/>
    <n v="0"/>
    <n v="0"/>
    <n v="0"/>
  </r>
  <r>
    <x v="3"/>
    <x v="17"/>
    <x v="16"/>
    <x v="75"/>
    <x v="76"/>
    <x v="3"/>
    <x v="1"/>
    <x v="1025"/>
    <x v="236"/>
    <x v="251"/>
    <x v="50"/>
    <x v="783"/>
    <x v="67"/>
    <x v="4"/>
    <m/>
    <n v="0"/>
    <n v="0"/>
    <n v="0"/>
  </r>
  <r>
    <x v="3"/>
    <x v="17"/>
    <x v="16"/>
    <x v="75"/>
    <x v="76"/>
    <x v="3"/>
    <x v="1"/>
    <x v="1026"/>
    <x v="236"/>
    <x v="251"/>
    <x v="25"/>
    <x v="784"/>
    <x v="67"/>
    <x v="4"/>
    <m/>
    <n v="0"/>
    <n v="0"/>
    <n v="0"/>
  </r>
  <r>
    <x v="3"/>
    <x v="17"/>
    <x v="16"/>
    <x v="75"/>
    <x v="76"/>
    <x v="3"/>
    <x v="1"/>
    <x v="1027"/>
    <x v="236"/>
    <x v="251"/>
    <x v="26"/>
    <x v="785"/>
    <x v="14"/>
    <x v="4"/>
    <m/>
    <n v="0"/>
    <n v="0"/>
    <n v="0"/>
  </r>
  <r>
    <x v="3"/>
    <x v="17"/>
    <x v="16"/>
    <x v="75"/>
    <x v="76"/>
    <x v="3"/>
    <x v="1"/>
    <x v="1028"/>
    <x v="236"/>
    <x v="251"/>
    <x v="27"/>
    <x v="786"/>
    <x v="45"/>
    <x v="4"/>
    <m/>
    <n v="0"/>
    <n v="0"/>
    <n v="0"/>
  </r>
  <r>
    <x v="3"/>
    <x v="17"/>
    <x v="16"/>
    <x v="75"/>
    <x v="76"/>
    <x v="3"/>
    <x v="1"/>
    <x v="1029"/>
    <x v="236"/>
    <x v="251"/>
    <x v="28"/>
    <x v="787"/>
    <x v="10"/>
    <x v="4"/>
    <m/>
    <n v="0"/>
    <n v="0"/>
    <n v="0"/>
  </r>
  <r>
    <x v="3"/>
    <x v="17"/>
    <x v="16"/>
    <x v="75"/>
    <x v="76"/>
    <x v="3"/>
    <x v="1"/>
    <x v="1030"/>
    <x v="236"/>
    <x v="251"/>
    <x v="31"/>
    <x v="788"/>
    <x v="4"/>
    <x v="4"/>
    <m/>
    <n v="0"/>
    <n v="0"/>
    <n v="0"/>
  </r>
  <r>
    <x v="3"/>
    <x v="17"/>
    <x v="16"/>
    <x v="75"/>
    <x v="76"/>
    <x v="3"/>
    <x v="0"/>
    <x v="1031"/>
    <x v="237"/>
    <x v="252"/>
    <x v="23"/>
    <x v="789"/>
    <x v="0"/>
    <x v="0"/>
    <n v="0"/>
    <m/>
    <m/>
    <m/>
  </r>
  <r>
    <x v="3"/>
    <x v="17"/>
    <x v="16"/>
    <x v="75"/>
    <x v="76"/>
    <x v="3"/>
    <x v="0"/>
    <x v="1032"/>
    <x v="237"/>
    <x v="252"/>
    <x v="23"/>
    <x v="790"/>
    <x v="0"/>
    <x v="0"/>
    <n v="0"/>
    <m/>
    <m/>
    <m/>
  </r>
  <r>
    <x v="3"/>
    <x v="17"/>
    <x v="16"/>
    <x v="75"/>
    <x v="76"/>
    <x v="3"/>
    <x v="0"/>
    <x v="1033"/>
    <x v="238"/>
    <x v="253"/>
    <x v="23"/>
    <x v="791"/>
    <x v="0"/>
    <x v="0"/>
    <n v="0"/>
    <m/>
    <m/>
    <m/>
  </r>
  <r>
    <x v="3"/>
    <x v="17"/>
    <x v="16"/>
    <x v="75"/>
    <x v="76"/>
    <x v="3"/>
    <x v="0"/>
    <x v="1034"/>
    <x v="239"/>
    <x v="254"/>
    <x v="23"/>
    <x v="792"/>
    <x v="0"/>
    <x v="0"/>
    <m/>
    <m/>
    <m/>
    <m/>
  </r>
  <r>
    <x v="3"/>
    <x v="17"/>
    <x v="16"/>
    <x v="75"/>
    <x v="76"/>
    <x v="3"/>
    <x v="1"/>
    <x v="1035"/>
    <x v="237"/>
    <x v="252"/>
    <x v="25"/>
    <x v="793"/>
    <x v="4"/>
    <x v="4"/>
    <n v="80"/>
    <n v="80"/>
    <n v="80"/>
    <n v="80"/>
  </r>
  <r>
    <x v="3"/>
    <x v="17"/>
    <x v="16"/>
    <x v="75"/>
    <x v="76"/>
    <x v="3"/>
    <x v="1"/>
    <x v="1036"/>
    <x v="237"/>
    <x v="252"/>
    <x v="26"/>
    <x v="794"/>
    <x v="4"/>
    <x v="4"/>
    <n v="80"/>
    <n v="80"/>
    <n v="80"/>
    <n v="80"/>
  </r>
  <r>
    <x v="3"/>
    <x v="17"/>
    <x v="16"/>
    <x v="75"/>
    <x v="76"/>
    <x v="3"/>
    <x v="1"/>
    <x v="1037"/>
    <x v="237"/>
    <x v="252"/>
    <x v="27"/>
    <x v="795"/>
    <x v="4"/>
    <x v="4"/>
    <n v="80"/>
    <n v="80"/>
    <n v="80"/>
    <n v="80"/>
  </r>
  <r>
    <x v="3"/>
    <x v="17"/>
    <x v="16"/>
    <x v="75"/>
    <x v="76"/>
    <x v="3"/>
    <x v="1"/>
    <x v="1038"/>
    <x v="237"/>
    <x v="252"/>
    <x v="28"/>
    <x v="796"/>
    <x v="4"/>
    <x v="4"/>
    <n v="80"/>
    <n v="80"/>
    <n v="80"/>
    <n v="80"/>
  </r>
  <r>
    <x v="3"/>
    <x v="17"/>
    <x v="16"/>
    <x v="75"/>
    <x v="76"/>
    <x v="3"/>
    <x v="1"/>
    <x v="1039"/>
    <x v="237"/>
    <x v="252"/>
    <x v="31"/>
    <x v="797"/>
    <x v="4"/>
    <x v="4"/>
    <n v="80"/>
    <n v="80"/>
    <n v="80"/>
    <n v="80"/>
  </r>
  <r>
    <x v="3"/>
    <x v="17"/>
    <x v="16"/>
    <x v="75"/>
    <x v="76"/>
    <x v="3"/>
    <x v="1"/>
    <x v="1040"/>
    <x v="237"/>
    <x v="252"/>
    <x v="36"/>
    <x v="798"/>
    <x v="4"/>
    <x v="4"/>
    <n v="80"/>
    <n v="80"/>
    <n v="80"/>
    <n v="80"/>
  </r>
  <r>
    <x v="3"/>
    <x v="17"/>
    <x v="16"/>
    <x v="75"/>
    <x v="76"/>
    <x v="3"/>
    <x v="1"/>
    <x v="1041"/>
    <x v="237"/>
    <x v="252"/>
    <x v="32"/>
    <x v="799"/>
    <x v="4"/>
    <x v="4"/>
    <n v="80"/>
    <n v="80"/>
    <n v="80"/>
    <n v="80"/>
  </r>
  <r>
    <x v="3"/>
    <x v="17"/>
    <x v="16"/>
    <x v="76"/>
    <x v="77"/>
    <x v="3"/>
    <x v="0"/>
    <x v="1042"/>
    <x v="240"/>
    <x v="255"/>
    <x v="23"/>
    <x v="800"/>
    <x v="0"/>
    <x v="0"/>
    <m/>
    <m/>
    <m/>
    <m/>
  </r>
  <r>
    <x v="3"/>
    <x v="17"/>
    <x v="16"/>
    <x v="76"/>
    <x v="77"/>
    <x v="3"/>
    <x v="0"/>
    <x v="1043"/>
    <x v="241"/>
    <x v="256"/>
    <x v="23"/>
    <x v="801"/>
    <x v="0"/>
    <x v="0"/>
    <m/>
    <m/>
    <m/>
    <m/>
  </r>
  <r>
    <x v="3"/>
    <x v="17"/>
    <x v="16"/>
    <x v="76"/>
    <x v="77"/>
    <x v="3"/>
    <x v="0"/>
    <x v="1044"/>
    <x v="242"/>
    <x v="257"/>
    <x v="23"/>
    <x v="802"/>
    <x v="0"/>
    <x v="0"/>
    <m/>
    <m/>
    <m/>
    <m/>
  </r>
  <r>
    <x v="3"/>
    <x v="17"/>
    <x v="16"/>
    <x v="76"/>
    <x v="77"/>
    <x v="3"/>
    <x v="1"/>
    <x v="1045"/>
    <x v="241"/>
    <x v="256"/>
    <x v="25"/>
    <x v="803"/>
    <x v="4"/>
    <x v="2"/>
    <m/>
    <m/>
    <n v="0"/>
    <n v="0"/>
  </r>
  <r>
    <x v="3"/>
    <x v="17"/>
    <x v="16"/>
    <x v="76"/>
    <x v="77"/>
    <x v="3"/>
    <x v="0"/>
    <x v="1046"/>
    <x v="242"/>
    <x v="257"/>
    <x v="69"/>
    <x v="0"/>
    <x v="0"/>
    <x v="0"/>
    <m/>
    <m/>
    <m/>
    <m/>
  </r>
  <r>
    <x v="3"/>
    <x v="17"/>
    <x v="16"/>
    <x v="2"/>
    <x v="2"/>
    <x v="0"/>
    <x v="2"/>
    <x v="1047"/>
    <x v="241"/>
    <x v="256"/>
    <x v="30"/>
    <x v="0"/>
    <x v="0"/>
    <x v="0"/>
    <s v="J.D"/>
    <n v="78217.5"/>
    <m/>
    <m/>
  </r>
  <r>
    <x v="3"/>
    <x v="18"/>
    <x v="17"/>
    <x v="77"/>
    <x v="78"/>
    <x v="4"/>
    <x v="0"/>
    <x v="1048"/>
    <x v="242"/>
    <x v="257"/>
    <x v="70"/>
    <x v="0"/>
    <x v="0"/>
    <x v="0"/>
    <m/>
    <m/>
    <m/>
    <m/>
  </r>
  <r>
    <x v="3"/>
    <x v="18"/>
    <x v="17"/>
    <x v="77"/>
    <x v="78"/>
    <x v="4"/>
    <x v="0"/>
    <x v="1049"/>
    <x v="241"/>
    <x v="256"/>
    <x v="71"/>
    <x v="0"/>
    <x v="0"/>
    <x v="0"/>
    <m/>
    <m/>
    <m/>
    <m/>
  </r>
  <r>
    <x v="3"/>
    <x v="18"/>
    <x v="17"/>
    <x v="77"/>
    <x v="78"/>
    <x v="4"/>
    <x v="0"/>
    <x v="1050"/>
    <x v="242"/>
    <x v="257"/>
    <x v="24"/>
    <x v="31"/>
    <x v="3"/>
    <x v="1"/>
    <s v="Rate"/>
    <s v="Amount"/>
    <m/>
    <m/>
  </r>
  <r>
    <x v="3"/>
    <x v="18"/>
    <x v="17"/>
    <x v="77"/>
    <x v="78"/>
    <x v="4"/>
    <x v="0"/>
    <x v="1051"/>
    <x v="241"/>
    <x v="256"/>
    <x v="23"/>
    <x v="0"/>
    <x v="0"/>
    <x v="0"/>
    <m/>
    <s v="J.D"/>
    <m/>
    <m/>
  </r>
  <r>
    <x v="3"/>
    <x v="18"/>
    <x v="17"/>
    <x v="77"/>
    <x v="78"/>
    <x v="4"/>
    <x v="0"/>
    <x v="1052"/>
    <x v="243"/>
    <x v="258"/>
    <x v="23"/>
    <x v="804"/>
    <x v="0"/>
    <x v="0"/>
    <m/>
    <m/>
    <m/>
    <m/>
  </r>
  <r>
    <x v="3"/>
    <x v="18"/>
    <x v="17"/>
    <x v="77"/>
    <x v="78"/>
    <x v="4"/>
    <x v="1"/>
    <x v="1053"/>
    <x v="241"/>
    <x v="256"/>
    <x v="25"/>
    <x v="805"/>
    <x v="4"/>
    <x v="2"/>
    <n v="3125"/>
    <n v="3125"/>
    <n v="3125"/>
    <n v="3125"/>
  </r>
  <r>
    <x v="3"/>
    <x v="18"/>
    <x v="17"/>
    <x v="77"/>
    <x v="78"/>
    <x v="4"/>
    <x v="0"/>
    <x v="1054"/>
    <x v="244"/>
    <x v="259"/>
    <x v="23"/>
    <x v="806"/>
    <x v="0"/>
    <x v="0"/>
    <n v="0"/>
    <m/>
    <m/>
    <m/>
  </r>
  <r>
    <x v="3"/>
    <x v="18"/>
    <x v="17"/>
    <x v="77"/>
    <x v="78"/>
    <x v="4"/>
    <x v="0"/>
    <x v="1055"/>
    <x v="245"/>
    <x v="260"/>
    <x v="23"/>
    <x v="807"/>
    <x v="0"/>
    <x v="0"/>
    <n v="0"/>
    <m/>
    <m/>
    <m/>
  </r>
  <r>
    <x v="3"/>
    <x v="18"/>
    <x v="17"/>
    <x v="77"/>
    <x v="78"/>
    <x v="4"/>
    <x v="1"/>
    <x v="1056"/>
    <x v="244"/>
    <x v="259"/>
    <x v="26"/>
    <x v="808"/>
    <x v="80"/>
    <x v="7"/>
    <n v="3"/>
    <n v="45"/>
    <n v="3"/>
    <n v="45"/>
  </r>
  <r>
    <x v="3"/>
    <x v="18"/>
    <x v="17"/>
    <x v="77"/>
    <x v="78"/>
    <x v="4"/>
    <x v="1"/>
    <x v="1057"/>
    <x v="245"/>
    <x v="260"/>
    <x v="27"/>
    <x v="809"/>
    <x v="85"/>
    <x v="7"/>
    <n v="4"/>
    <n v="800"/>
    <n v="4"/>
    <n v="800"/>
  </r>
  <r>
    <x v="3"/>
    <x v="18"/>
    <x v="17"/>
    <x v="77"/>
    <x v="78"/>
    <x v="4"/>
    <x v="1"/>
    <x v="1058"/>
    <x v="244"/>
    <x v="259"/>
    <x v="28"/>
    <x v="810"/>
    <x v="85"/>
    <x v="7"/>
    <n v="5"/>
    <n v="1000"/>
    <n v="5"/>
    <n v="1000"/>
  </r>
  <r>
    <x v="3"/>
    <x v="18"/>
    <x v="17"/>
    <x v="77"/>
    <x v="78"/>
    <x v="4"/>
    <x v="1"/>
    <x v="1059"/>
    <x v="245"/>
    <x v="260"/>
    <x v="31"/>
    <x v="811"/>
    <x v="98"/>
    <x v="7"/>
    <n v="7"/>
    <n v="700"/>
    <n v="7"/>
    <n v="700"/>
  </r>
  <r>
    <x v="3"/>
    <x v="18"/>
    <x v="17"/>
    <x v="77"/>
    <x v="78"/>
    <x v="4"/>
    <x v="1"/>
    <x v="1060"/>
    <x v="244"/>
    <x v="259"/>
    <x v="36"/>
    <x v="812"/>
    <x v="21"/>
    <x v="7"/>
    <n v="8"/>
    <n v="240"/>
    <n v="8"/>
    <n v="240"/>
  </r>
  <r>
    <x v="3"/>
    <x v="18"/>
    <x v="17"/>
    <x v="77"/>
    <x v="78"/>
    <x v="4"/>
    <x v="1"/>
    <x v="1061"/>
    <x v="245"/>
    <x v="260"/>
    <x v="32"/>
    <x v="813"/>
    <x v="115"/>
    <x v="7"/>
    <n v="9"/>
    <n v="1080"/>
    <n v="9"/>
    <n v="1080"/>
  </r>
  <r>
    <x v="3"/>
    <x v="18"/>
    <x v="17"/>
    <x v="77"/>
    <x v="78"/>
    <x v="4"/>
    <x v="1"/>
    <x v="1062"/>
    <x v="244"/>
    <x v="259"/>
    <x v="33"/>
    <x v="814"/>
    <x v="98"/>
    <x v="7"/>
    <n v="15"/>
    <n v="1500"/>
    <n v="15"/>
    <n v="1500"/>
  </r>
  <r>
    <x v="3"/>
    <x v="18"/>
    <x v="17"/>
    <x v="77"/>
    <x v="78"/>
    <x v="4"/>
    <x v="1"/>
    <x v="1063"/>
    <x v="245"/>
    <x v="260"/>
    <x v="34"/>
    <x v="815"/>
    <x v="134"/>
    <x v="7"/>
    <n v="18"/>
    <n v="2070"/>
    <n v="18"/>
    <n v="2070"/>
  </r>
  <r>
    <x v="3"/>
    <x v="18"/>
    <x v="17"/>
    <x v="77"/>
    <x v="78"/>
    <x v="4"/>
    <x v="1"/>
    <x v="1064"/>
    <x v="244"/>
    <x v="259"/>
    <x v="37"/>
    <x v="816"/>
    <x v="64"/>
    <x v="7"/>
    <n v="28"/>
    <n v="1820"/>
    <n v="28"/>
    <n v="1820"/>
  </r>
  <r>
    <x v="3"/>
    <x v="18"/>
    <x v="17"/>
    <x v="77"/>
    <x v="78"/>
    <x v="4"/>
    <x v="0"/>
    <x v="1065"/>
    <x v="246"/>
    <x v="261"/>
    <x v="23"/>
    <x v="817"/>
    <x v="0"/>
    <x v="0"/>
    <n v="0"/>
    <m/>
    <m/>
    <m/>
  </r>
  <r>
    <x v="3"/>
    <x v="18"/>
    <x v="17"/>
    <x v="77"/>
    <x v="78"/>
    <x v="4"/>
    <x v="1"/>
    <x v="1066"/>
    <x v="244"/>
    <x v="259"/>
    <x v="25"/>
    <x v="818"/>
    <x v="80"/>
    <x v="7"/>
    <n v="12"/>
    <n v="180"/>
    <n v="12"/>
    <n v="180"/>
  </r>
  <r>
    <x v="3"/>
    <x v="18"/>
    <x v="17"/>
    <x v="77"/>
    <x v="78"/>
    <x v="4"/>
    <x v="1"/>
    <x v="1067"/>
    <x v="246"/>
    <x v="261"/>
    <x v="26"/>
    <x v="819"/>
    <x v="85"/>
    <x v="7"/>
    <n v="14"/>
    <n v="2800"/>
    <n v="14"/>
    <n v="2800"/>
  </r>
  <r>
    <x v="3"/>
    <x v="18"/>
    <x v="17"/>
    <x v="77"/>
    <x v="78"/>
    <x v="4"/>
    <x v="1"/>
    <x v="1068"/>
    <x v="244"/>
    <x v="259"/>
    <x v="27"/>
    <x v="820"/>
    <x v="85"/>
    <x v="7"/>
    <n v="18"/>
    <n v="3600"/>
    <n v="18"/>
    <n v="3600"/>
  </r>
  <r>
    <x v="3"/>
    <x v="18"/>
    <x v="17"/>
    <x v="77"/>
    <x v="78"/>
    <x v="4"/>
    <x v="1"/>
    <x v="1069"/>
    <x v="246"/>
    <x v="261"/>
    <x v="28"/>
    <x v="821"/>
    <x v="20"/>
    <x v="7"/>
    <n v="22"/>
    <n v="1760"/>
    <n v="22"/>
    <n v="1760"/>
  </r>
  <r>
    <x v="3"/>
    <x v="18"/>
    <x v="17"/>
    <x v="77"/>
    <x v="78"/>
    <x v="4"/>
    <x v="1"/>
    <x v="1070"/>
    <x v="244"/>
    <x v="259"/>
    <x v="31"/>
    <x v="822"/>
    <x v="98"/>
    <x v="7"/>
    <n v="30"/>
    <n v="3000"/>
    <n v="30"/>
    <n v="3000"/>
  </r>
  <r>
    <x v="3"/>
    <x v="18"/>
    <x v="17"/>
    <x v="77"/>
    <x v="78"/>
    <x v="4"/>
    <x v="1"/>
    <x v="1071"/>
    <x v="246"/>
    <x v="261"/>
    <x v="36"/>
    <x v="823"/>
    <x v="135"/>
    <x v="7"/>
    <n v="62"/>
    <n v="11160"/>
    <n v="62"/>
    <n v="11160"/>
  </r>
  <r>
    <x v="3"/>
    <x v="18"/>
    <x v="17"/>
    <x v="77"/>
    <x v="78"/>
    <x v="4"/>
    <x v="1"/>
    <x v="1072"/>
    <x v="244"/>
    <x v="259"/>
    <x v="32"/>
    <x v="824"/>
    <x v="136"/>
    <x v="7"/>
    <n v="113"/>
    <n v="38420"/>
    <n v="113"/>
    <n v="38420"/>
  </r>
  <r>
    <x v="3"/>
    <x v="18"/>
    <x v="17"/>
    <x v="77"/>
    <x v="78"/>
    <x v="4"/>
    <x v="1"/>
    <x v="1073"/>
    <x v="246"/>
    <x v="261"/>
    <x v="33"/>
    <x v="825"/>
    <x v="134"/>
    <x v="7"/>
    <n v="138"/>
    <n v="15870"/>
    <n v="138"/>
    <n v="15870"/>
  </r>
  <r>
    <x v="3"/>
    <x v="18"/>
    <x v="17"/>
    <x v="77"/>
    <x v="78"/>
    <x v="4"/>
    <x v="0"/>
    <x v="1074"/>
    <x v="247"/>
    <x v="262"/>
    <x v="23"/>
    <x v="826"/>
    <x v="0"/>
    <x v="0"/>
    <n v="0"/>
    <m/>
    <m/>
    <m/>
  </r>
  <r>
    <x v="3"/>
    <x v="18"/>
    <x v="17"/>
    <x v="77"/>
    <x v="78"/>
    <x v="4"/>
    <x v="1"/>
    <x v="1075"/>
    <x v="246"/>
    <x v="261"/>
    <x v="34"/>
    <x v="827"/>
    <x v="47"/>
    <x v="7"/>
    <n v="44"/>
    <n v="1100"/>
    <n v="44"/>
    <n v="1100"/>
  </r>
  <r>
    <x v="3"/>
    <x v="18"/>
    <x v="17"/>
    <x v="78"/>
    <x v="79"/>
    <x v="4"/>
    <x v="0"/>
    <x v="1076"/>
    <x v="248"/>
    <x v="263"/>
    <x v="23"/>
    <x v="828"/>
    <x v="0"/>
    <x v="0"/>
    <n v="0"/>
    <m/>
    <m/>
    <m/>
  </r>
  <r>
    <x v="3"/>
    <x v="18"/>
    <x v="17"/>
    <x v="78"/>
    <x v="79"/>
    <x v="4"/>
    <x v="0"/>
    <x v="1077"/>
    <x v="249"/>
    <x v="264"/>
    <x v="23"/>
    <x v="829"/>
    <x v="0"/>
    <x v="0"/>
    <n v="0"/>
    <m/>
    <m/>
    <m/>
  </r>
  <r>
    <x v="3"/>
    <x v="18"/>
    <x v="17"/>
    <x v="78"/>
    <x v="79"/>
    <x v="4"/>
    <x v="1"/>
    <x v="1078"/>
    <x v="248"/>
    <x v="263"/>
    <x v="37"/>
    <x v="830"/>
    <x v="4"/>
    <x v="2"/>
    <n v="625"/>
    <n v="625"/>
    <n v="625"/>
    <n v="625"/>
  </r>
  <r>
    <x v="3"/>
    <x v="18"/>
    <x v="17"/>
    <x v="78"/>
    <x v="79"/>
    <x v="4"/>
    <x v="1"/>
    <x v="1079"/>
    <x v="249"/>
    <x v="264"/>
    <x v="48"/>
    <x v="831"/>
    <x v="4"/>
    <x v="2"/>
    <n v="438"/>
    <n v="438"/>
    <n v="438"/>
    <n v="438"/>
  </r>
  <r>
    <x v="3"/>
    <x v="18"/>
    <x v="17"/>
    <x v="78"/>
    <x v="79"/>
    <x v="4"/>
    <x v="1"/>
    <x v="1080"/>
    <x v="248"/>
    <x v="263"/>
    <x v="49"/>
    <x v="832"/>
    <x v="4"/>
    <x v="2"/>
    <n v="438"/>
    <n v="438"/>
    <n v="438"/>
    <n v="438"/>
  </r>
  <r>
    <x v="3"/>
    <x v="18"/>
    <x v="17"/>
    <x v="78"/>
    <x v="79"/>
    <x v="4"/>
    <x v="1"/>
    <x v="1081"/>
    <x v="249"/>
    <x v="264"/>
    <x v="51"/>
    <x v="833"/>
    <x v="4"/>
    <x v="2"/>
    <n v="438"/>
    <n v="438"/>
    <n v="438"/>
    <n v="438"/>
  </r>
  <r>
    <x v="3"/>
    <x v="18"/>
    <x v="17"/>
    <x v="79"/>
    <x v="80"/>
    <x v="4"/>
    <x v="0"/>
    <x v="1082"/>
    <x v="250"/>
    <x v="265"/>
    <x v="23"/>
    <x v="834"/>
    <x v="0"/>
    <x v="0"/>
    <n v="0"/>
    <m/>
    <m/>
    <m/>
  </r>
  <r>
    <x v="3"/>
    <x v="18"/>
    <x v="17"/>
    <x v="79"/>
    <x v="80"/>
    <x v="4"/>
    <x v="1"/>
    <x v="1083"/>
    <x v="249"/>
    <x v="264"/>
    <x v="25"/>
    <x v="835"/>
    <x v="55"/>
    <x v="7"/>
    <n v="65"/>
    <n v="2600"/>
    <n v="65"/>
    <n v="2600"/>
  </r>
  <r>
    <x v="3"/>
    <x v="18"/>
    <x v="17"/>
    <x v="79"/>
    <x v="80"/>
    <x v="4"/>
    <x v="1"/>
    <x v="1084"/>
    <x v="250"/>
    <x v="265"/>
    <x v="26"/>
    <x v="836"/>
    <x v="22"/>
    <x v="7"/>
    <n v="35"/>
    <n v="1750"/>
    <n v="35"/>
    <n v="1750"/>
  </r>
  <r>
    <x v="3"/>
    <x v="18"/>
    <x v="17"/>
    <x v="79"/>
    <x v="80"/>
    <x v="4"/>
    <x v="1"/>
    <x v="1085"/>
    <x v="249"/>
    <x v="264"/>
    <x v="27"/>
    <x v="837"/>
    <x v="21"/>
    <x v="7"/>
    <n v="45"/>
    <n v="1350"/>
    <n v="45"/>
    <n v="1350"/>
  </r>
  <r>
    <x v="3"/>
    <x v="18"/>
    <x v="17"/>
    <x v="80"/>
    <x v="81"/>
    <x v="4"/>
    <x v="0"/>
    <x v="1086"/>
    <x v="251"/>
    <x v="266"/>
    <x v="23"/>
    <x v="838"/>
    <x v="0"/>
    <x v="0"/>
    <n v="0"/>
    <m/>
    <m/>
    <m/>
  </r>
  <r>
    <x v="3"/>
    <x v="18"/>
    <x v="17"/>
    <x v="80"/>
    <x v="81"/>
    <x v="4"/>
    <x v="0"/>
    <x v="1087"/>
    <x v="252"/>
    <x v="267"/>
    <x v="23"/>
    <x v="839"/>
    <x v="0"/>
    <x v="0"/>
    <n v="0"/>
    <m/>
    <m/>
    <m/>
  </r>
  <r>
    <x v="3"/>
    <x v="18"/>
    <x v="17"/>
    <x v="80"/>
    <x v="81"/>
    <x v="4"/>
    <x v="1"/>
    <x v="1088"/>
    <x v="251"/>
    <x v="266"/>
    <x v="28"/>
    <x v="840"/>
    <x v="49"/>
    <x v="7"/>
    <n v="44"/>
    <n v="528"/>
    <n v="44"/>
    <n v="528"/>
  </r>
  <r>
    <x v="3"/>
    <x v="18"/>
    <x v="17"/>
    <x v="80"/>
    <x v="81"/>
    <x v="4"/>
    <x v="1"/>
    <x v="1089"/>
    <x v="252"/>
    <x v="267"/>
    <x v="31"/>
    <x v="841"/>
    <x v="22"/>
    <x v="7"/>
    <n v="25"/>
    <n v="1250"/>
    <n v="25"/>
    <n v="1250"/>
  </r>
  <r>
    <x v="3"/>
    <x v="18"/>
    <x v="17"/>
    <x v="80"/>
    <x v="81"/>
    <x v="4"/>
    <x v="0"/>
    <x v="1090"/>
    <x v="253"/>
    <x v="268"/>
    <x v="23"/>
    <x v="842"/>
    <x v="0"/>
    <x v="0"/>
    <n v="0"/>
    <m/>
    <m/>
    <m/>
  </r>
  <r>
    <x v="3"/>
    <x v="18"/>
    <x v="17"/>
    <x v="80"/>
    <x v="81"/>
    <x v="4"/>
    <x v="1"/>
    <x v="1091"/>
    <x v="252"/>
    <x v="267"/>
    <x v="36"/>
    <x v="843"/>
    <x v="137"/>
    <x v="7"/>
    <n v="28"/>
    <n v="2016"/>
    <n v="28"/>
    <n v="2016"/>
  </r>
  <r>
    <x v="3"/>
    <x v="18"/>
    <x v="17"/>
    <x v="80"/>
    <x v="81"/>
    <x v="4"/>
    <x v="0"/>
    <x v="1092"/>
    <x v="254"/>
    <x v="269"/>
    <x v="23"/>
    <x v="844"/>
    <x v="0"/>
    <x v="0"/>
    <n v="0"/>
    <m/>
    <m/>
    <m/>
  </r>
  <r>
    <x v="3"/>
    <x v="18"/>
    <x v="17"/>
    <x v="80"/>
    <x v="81"/>
    <x v="4"/>
    <x v="1"/>
    <x v="1093"/>
    <x v="252"/>
    <x v="267"/>
    <x v="32"/>
    <x v="845"/>
    <x v="11"/>
    <x v="4"/>
    <n v="363"/>
    <n v="2904"/>
    <n v="363"/>
    <n v="2904"/>
  </r>
  <r>
    <x v="3"/>
    <x v="18"/>
    <x v="17"/>
    <x v="81"/>
    <x v="82"/>
    <x v="4"/>
    <x v="0"/>
    <x v="1094"/>
    <x v="255"/>
    <x v="270"/>
    <x v="23"/>
    <x v="846"/>
    <x v="0"/>
    <x v="0"/>
    <n v="0"/>
    <m/>
    <m/>
    <m/>
  </r>
  <r>
    <x v="3"/>
    <x v="18"/>
    <x v="17"/>
    <x v="81"/>
    <x v="82"/>
    <x v="4"/>
    <x v="0"/>
    <x v="1095"/>
    <x v="256"/>
    <x v="271"/>
    <x v="23"/>
    <x v="847"/>
    <x v="0"/>
    <x v="0"/>
    <n v="0"/>
    <m/>
    <m/>
    <m/>
  </r>
  <r>
    <x v="3"/>
    <x v="18"/>
    <x v="17"/>
    <x v="81"/>
    <x v="82"/>
    <x v="4"/>
    <x v="1"/>
    <x v="1096"/>
    <x v="255"/>
    <x v="270"/>
    <x v="33"/>
    <x v="848"/>
    <x v="4"/>
    <x v="4"/>
    <n v="4750"/>
    <n v="4750"/>
    <n v="4750"/>
    <n v="4750"/>
  </r>
  <r>
    <x v="3"/>
    <x v="18"/>
    <x v="17"/>
    <x v="82"/>
    <x v="83"/>
    <x v="4"/>
    <x v="0"/>
    <x v="1097"/>
    <x v="257"/>
    <x v="272"/>
    <x v="23"/>
    <x v="849"/>
    <x v="0"/>
    <x v="0"/>
    <n v="0"/>
    <m/>
    <m/>
    <m/>
  </r>
  <r>
    <x v="3"/>
    <x v="18"/>
    <x v="17"/>
    <x v="82"/>
    <x v="83"/>
    <x v="4"/>
    <x v="0"/>
    <x v="1098"/>
    <x v="258"/>
    <x v="273"/>
    <x v="23"/>
    <x v="850"/>
    <x v="0"/>
    <x v="0"/>
    <n v="0"/>
    <m/>
    <m/>
    <m/>
  </r>
  <r>
    <x v="3"/>
    <x v="18"/>
    <x v="17"/>
    <x v="82"/>
    <x v="83"/>
    <x v="4"/>
    <x v="1"/>
    <x v="1099"/>
    <x v="257"/>
    <x v="272"/>
    <x v="34"/>
    <x v="851"/>
    <x v="4"/>
    <x v="4"/>
    <n v="1375"/>
    <n v="1375"/>
    <n v="1375"/>
    <n v="1375"/>
  </r>
  <r>
    <x v="3"/>
    <x v="18"/>
    <x v="17"/>
    <x v="82"/>
    <x v="83"/>
    <x v="4"/>
    <x v="0"/>
    <x v="1100"/>
    <x v="259"/>
    <x v="274"/>
    <x v="23"/>
    <x v="852"/>
    <x v="0"/>
    <x v="0"/>
    <n v="0"/>
    <m/>
    <m/>
    <m/>
  </r>
  <r>
    <x v="3"/>
    <x v="18"/>
    <x v="17"/>
    <x v="82"/>
    <x v="83"/>
    <x v="4"/>
    <x v="1"/>
    <x v="1101"/>
    <x v="257"/>
    <x v="272"/>
    <x v="25"/>
    <x v="853"/>
    <x v="4"/>
    <x v="4"/>
    <n v="938"/>
    <n v="938"/>
    <n v="938"/>
    <n v="938"/>
  </r>
  <r>
    <x v="3"/>
    <x v="18"/>
    <x v="17"/>
    <x v="82"/>
    <x v="83"/>
    <x v="4"/>
    <x v="1"/>
    <x v="1102"/>
    <x v="259"/>
    <x v="274"/>
    <x v="26"/>
    <x v="854"/>
    <x v="4"/>
    <x v="4"/>
    <m/>
    <n v="0"/>
    <n v="0"/>
    <n v="0"/>
  </r>
  <r>
    <x v="3"/>
    <x v="18"/>
    <x v="17"/>
    <x v="82"/>
    <x v="83"/>
    <x v="4"/>
    <x v="1"/>
    <x v="1103"/>
    <x v="257"/>
    <x v="272"/>
    <x v="26"/>
    <x v="855"/>
    <x v="4"/>
    <x v="4"/>
    <n v="1375"/>
    <n v="1375"/>
    <n v="1375"/>
    <n v="1375"/>
  </r>
  <r>
    <x v="3"/>
    <x v="18"/>
    <x v="17"/>
    <x v="82"/>
    <x v="83"/>
    <x v="4"/>
    <x v="1"/>
    <x v="1104"/>
    <x v="259"/>
    <x v="274"/>
    <x v="27"/>
    <x v="856"/>
    <x v="4"/>
    <x v="4"/>
    <n v="688"/>
    <n v="688"/>
    <n v="688"/>
    <n v="688"/>
  </r>
  <r>
    <x v="3"/>
    <x v="18"/>
    <x v="17"/>
    <x v="82"/>
    <x v="83"/>
    <x v="4"/>
    <x v="1"/>
    <x v="1105"/>
    <x v="257"/>
    <x v="272"/>
    <x v="28"/>
    <x v="857"/>
    <x v="4"/>
    <x v="4"/>
    <n v="688"/>
    <n v="688"/>
    <n v="688"/>
    <n v="688"/>
  </r>
  <r>
    <x v="3"/>
    <x v="18"/>
    <x v="17"/>
    <x v="82"/>
    <x v="83"/>
    <x v="4"/>
    <x v="0"/>
    <x v="1106"/>
    <x v="260"/>
    <x v="275"/>
    <x v="23"/>
    <x v="858"/>
    <x v="0"/>
    <x v="0"/>
    <n v="0"/>
    <m/>
    <m/>
    <m/>
  </r>
  <r>
    <x v="3"/>
    <x v="18"/>
    <x v="17"/>
    <x v="82"/>
    <x v="83"/>
    <x v="4"/>
    <x v="1"/>
    <x v="1107"/>
    <x v="257"/>
    <x v="272"/>
    <x v="36"/>
    <x v="859"/>
    <x v="4"/>
    <x v="4"/>
    <m/>
    <n v="0"/>
    <n v="0"/>
    <n v="0"/>
  </r>
  <r>
    <x v="3"/>
    <x v="18"/>
    <x v="17"/>
    <x v="82"/>
    <x v="83"/>
    <x v="4"/>
    <x v="1"/>
    <x v="1108"/>
    <x v="260"/>
    <x v="275"/>
    <x v="32"/>
    <x v="860"/>
    <x v="4"/>
    <x v="4"/>
    <m/>
    <n v="0"/>
    <n v="0"/>
    <n v="0"/>
  </r>
  <r>
    <x v="3"/>
    <x v="18"/>
    <x v="17"/>
    <x v="82"/>
    <x v="83"/>
    <x v="4"/>
    <x v="1"/>
    <x v="1109"/>
    <x v="257"/>
    <x v="272"/>
    <x v="33"/>
    <x v="861"/>
    <x v="4"/>
    <x v="4"/>
    <m/>
    <n v="0"/>
    <n v="0"/>
    <n v="0"/>
  </r>
  <r>
    <x v="3"/>
    <x v="18"/>
    <x v="17"/>
    <x v="82"/>
    <x v="83"/>
    <x v="4"/>
    <x v="1"/>
    <x v="1110"/>
    <x v="260"/>
    <x v="275"/>
    <x v="34"/>
    <x v="862"/>
    <x v="4"/>
    <x v="4"/>
    <m/>
    <n v="0"/>
    <n v="0"/>
    <n v="0"/>
  </r>
  <r>
    <x v="3"/>
    <x v="18"/>
    <x v="17"/>
    <x v="82"/>
    <x v="83"/>
    <x v="4"/>
    <x v="1"/>
    <x v="1111"/>
    <x v="257"/>
    <x v="272"/>
    <x v="31"/>
    <x v="863"/>
    <x v="4"/>
    <x v="4"/>
    <n v="375"/>
    <n v="375"/>
    <n v="375"/>
    <n v="375"/>
  </r>
  <r>
    <x v="3"/>
    <x v="18"/>
    <x v="17"/>
    <x v="82"/>
    <x v="83"/>
    <x v="4"/>
    <x v="1"/>
    <x v="1112"/>
    <x v="260"/>
    <x v="275"/>
    <x v="36"/>
    <x v="864"/>
    <x v="4"/>
    <x v="4"/>
    <n v="375"/>
    <n v="375"/>
    <n v="375"/>
    <n v="375"/>
  </r>
  <r>
    <x v="3"/>
    <x v="18"/>
    <x v="17"/>
    <x v="82"/>
    <x v="83"/>
    <x v="4"/>
    <x v="1"/>
    <x v="1113"/>
    <x v="257"/>
    <x v="272"/>
    <x v="49"/>
    <x v="865"/>
    <x v="4"/>
    <x v="4"/>
    <m/>
    <n v="0"/>
    <n v="0"/>
    <n v="0"/>
  </r>
  <r>
    <x v="3"/>
    <x v="18"/>
    <x v="17"/>
    <x v="82"/>
    <x v="83"/>
    <x v="4"/>
    <x v="1"/>
    <x v="1114"/>
    <x v="260"/>
    <x v="275"/>
    <x v="51"/>
    <x v="866"/>
    <x v="4"/>
    <x v="4"/>
    <m/>
    <n v="0"/>
    <n v="0"/>
    <n v="0"/>
  </r>
  <r>
    <x v="3"/>
    <x v="18"/>
    <x v="17"/>
    <x v="82"/>
    <x v="83"/>
    <x v="4"/>
    <x v="1"/>
    <x v="1115"/>
    <x v="257"/>
    <x v="272"/>
    <x v="50"/>
    <x v="867"/>
    <x v="4"/>
    <x v="4"/>
    <m/>
    <n v="0"/>
    <n v="0"/>
    <n v="0"/>
  </r>
  <r>
    <x v="3"/>
    <x v="18"/>
    <x v="17"/>
    <x v="82"/>
    <x v="83"/>
    <x v="4"/>
    <x v="1"/>
    <x v="1116"/>
    <x v="260"/>
    <x v="275"/>
    <x v="52"/>
    <x v="868"/>
    <x v="4"/>
    <x v="4"/>
    <m/>
    <n v="0"/>
    <n v="0"/>
    <n v="0"/>
  </r>
  <r>
    <x v="3"/>
    <x v="18"/>
    <x v="17"/>
    <x v="82"/>
    <x v="83"/>
    <x v="4"/>
    <x v="1"/>
    <x v="1117"/>
    <x v="257"/>
    <x v="272"/>
    <x v="58"/>
    <x v="869"/>
    <x v="4"/>
    <x v="4"/>
    <m/>
    <n v="0"/>
    <n v="0"/>
    <n v="0"/>
  </r>
  <r>
    <x v="3"/>
    <x v="18"/>
    <x v="17"/>
    <x v="82"/>
    <x v="83"/>
    <x v="4"/>
    <x v="1"/>
    <x v="1118"/>
    <x v="260"/>
    <x v="275"/>
    <x v="59"/>
    <x v="870"/>
    <x v="4"/>
    <x v="4"/>
    <m/>
    <n v="0"/>
    <n v="0"/>
    <n v="0"/>
  </r>
  <r>
    <x v="3"/>
    <x v="18"/>
    <x v="17"/>
    <x v="82"/>
    <x v="83"/>
    <x v="4"/>
    <x v="1"/>
    <x v="1119"/>
    <x v="257"/>
    <x v="272"/>
    <x v="32"/>
    <x v="871"/>
    <x v="4"/>
    <x v="4"/>
    <n v="375"/>
    <n v="375"/>
    <n v="375"/>
    <n v="375"/>
  </r>
  <r>
    <x v="3"/>
    <x v="18"/>
    <x v="17"/>
    <x v="82"/>
    <x v="83"/>
    <x v="4"/>
    <x v="1"/>
    <x v="1120"/>
    <x v="260"/>
    <x v="275"/>
    <x v="33"/>
    <x v="872"/>
    <x v="4"/>
    <x v="4"/>
    <n v="375"/>
    <n v="375"/>
    <n v="375"/>
    <n v="375"/>
  </r>
  <r>
    <x v="3"/>
    <x v="18"/>
    <x v="17"/>
    <x v="82"/>
    <x v="83"/>
    <x v="4"/>
    <x v="1"/>
    <x v="1121"/>
    <x v="257"/>
    <x v="272"/>
    <x v="25"/>
    <x v="873"/>
    <x v="4"/>
    <x v="4"/>
    <m/>
    <n v="0"/>
    <n v="0"/>
    <n v="0"/>
  </r>
  <r>
    <x v="3"/>
    <x v="18"/>
    <x v="17"/>
    <x v="82"/>
    <x v="83"/>
    <x v="4"/>
    <x v="1"/>
    <x v="1122"/>
    <x v="260"/>
    <x v="275"/>
    <x v="26"/>
    <x v="874"/>
    <x v="4"/>
    <x v="4"/>
    <m/>
    <n v="0"/>
    <n v="0"/>
    <n v="0"/>
  </r>
  <r>
    <x v="3"/>
    <x v="18"/>
    <x v="17"/>
    <x v="82"/>
    <x v="83"/>
    <x v="4"/>
    <x v="1"/>
    <x v="1123"/>
    <x v="257"/>
    <x v="272"/>
    <x v="27"/>
    <x v="875"/>
    <x v="4"/>
    <x v="4"/>
    <m/>
    <n v="0"/>
    <n v="0"/>
    <n v="0"/>
  </r>
  <r>
    <x v="3"/>
    <x v="18"/>
    <x v="17"/>
    <x v="82"/>
    <x v="83"/>
    <x v="4"/>
    <x v="1"/>
    <x v="1124"/>
    <x v="260"/>
    <x v="275"/>
    <x v="28"/>
    <x v="876"/>
    <x v="4"/>
    <x v="4"/>
    <m/>
    <n v="0"/>
    <n v="0"/>
    <n v="0"/>
  </r>
  <r>
    <x v="3"/>
    <x v="18"/>
    <x v="17"/>
    <x v="83"/>
    <x v="84"/>
    <x v="4"/>
    <x v="0"/>
    <x v="1125"/>
    <x v="261"/>
    <x v="276"/>
    <x v="23"/>
    <x v="877"/>
    <x v="0"/>
    <x v="0"/>
    <n v="0"/>
    <m/>
    <m/>
    <m/>
  </r>
  <r>
    <x v="3"/>
    <x v="18"/>
    <x v="17"/>
    <x v="83"/>
    <x v="84"/>
    <x v="4"/>
    <x v="1"/>
    <x v="1126"/>
    <x v="260"/>
    <x v="275"/>
    <x v="25"/>
    <x v="878"/>
    <x v="4"/>
    <x v="4"/>
    <n v="813"/>
    <n v="813"/>
    <n v="813"/>
    <n v="813"/>
  </r>
  <r>
    <x v="3"/>
    <x v="18"/>
    <x v="17"/>
    <x v="84"/>
    <x v="85"/>
    <x v="4"/>
    <x v="0"/>
    <x v="1127"/>
    <x v="262"/>
    <x v="277"/>
    <x v="23"/>
    <x v="879"/>
    <x v="0"/>
    <x v="0"/>
    <n v="0"/>
    <m/>
    <m/>
    <m/>
  </r>
  <r>
    <x v="3"/>
    <x v="18"/>
    <x v="17"/>
    <x v="84"/>
    <x v="85"/>
    <x v="4"/>
    <x v="0"/>
    <x v="1128"/>
    <x v="263"/>
    <x v="278"/>
    <x v="23"/>
    <x v="880"/>
    <x v="0"/>
    <x v="0"/>
    <n v="0"/>
    <m/>
    <m/>
    <m/>
  </r>
  <r>
    <x v="3"/>
    <x v="18"/>
    <x v="17"/>
    <x v="84"/>
    <x v="85"/>
    <x v="4"/>
    <x v="1"/>
    <x v="1129"/>
    <x v="262"/>
    <x v="277"/>
    <x v="26"/>
    <x v="881"/>
    <x v="21"/>
    <x v="4"/>
    <n v="8"/>
    <n v="240"/>
    <n v="8"/>
    <n v="240"/>
  </r>
  <r>
    <x v="3"/>
    <x v="18"/>
    <x v="17"/>
    <x v="84"/>
    <x v="85"/>
    <x v="4"/>
    <x v="1"/>
    <x v="1130"/>
    <x v="263"/>
    <x v="278"/>
    <x v="27"/>
    <x v="882"/>
    <x v="49"/>
    <x v="4"/>
    <n v="10"/>
    <n v="120"/>
    <n v="10"/>
    <n v="120"/>
  </r>
  <r>
    <x v="3"/>
    <x v="18"/>
    <x v="17"/>
    <x v="84"/>
    <x v="85"/>
    <x v="4"/>
    <x v="1"/>
    <x v="1131"/>
    <x v="262"/>
    <x v="277"/>
    <x v="28"/>
    <x v="883"/>
    <x v="19"/>
    <x v="4"/>
    <n v="10"/>
    <n v="60"/>
    <n v="10"/>
    <n v="60"/>
  </r>
  <r>
    <x v="3"/>
    <x v="18"/>
    <x v="17"/>
    <x v="84"/>
    <x v="85"/>
    <x v="4"/>
    <x v="1"/>
    <x v="1132"/>
    <x v="263"/>
    <x v="278"/>
    <x v="31"/>
    <x v="884"/>
    <x v="11"/>
    <x v="4"/>
    <n v="10"/>
    <n v="80"/>
    <n v="10"/>
    <n v="80"/>
  </r>
  <r>
    <x v="3"/>
    <x v="18"/>
    <x v="17"/>
    <x v="84"/>
    <x v="85"/>
    <x v="4"/>
    <x v="1"/>
    <x v="1133"/>
    <x v="262"/>
    <x v="277"/>
    <x v="36"/>
    <x v="885"/>
    <x v="25"/>
    <x v="4"/>
    <n v="15"/>
    <n v="30"/>
    <n v="15"/>
    <n v="30"/>
  </r>
  <r>
    <x v="3"/>
    <x v="18"/>
    <x v="17"/>
    <x v="84"/>
    <x v="85"/>
    <x v="4"/>
    <x v="1"/>
    <x v="1134"/>
    <x v="263"/>
    <x v="278"/>
    <x v="48"/>
    <x v="886"/>
    <x v="15"/>
    <x v="4"/>
    <n v="32"/>
    <n v="160"/>
    <n v="32"/>
    <n v="160"/>
  </r>
  <r>
    <x v="3"/>
    <x v="18"/>
    <x v="17"/>
    <x v="84"/>
    <x v="85"/>
    <x v="4"/>
    <x v="0"/>
    <x v="1135"/>
    <x v="264"/>
    <x v="279"/>
    <x v="23"/>
    <x v="887"/>
    <x v="0"/>
    <x v="0"/>
    <n v="0"/>
    <m/>
    <m/>
    <m/>
  </r>
  <r>
    <x v="3"/>
    <x v="18"/>
    <x v="17"/>
    <x v="84"/>
    <x v="85"/>
    <x v="4"/>
    <x v="1"/>
    <x v="1136"/>
    <x v="263"/>
    <x v="278"/>
    <x v="32"/>
    <x v="888"/>
    <x v="41"/>
    <x v="4"/>
    <n v="45"/>
    <n v="1530"/>
    <n v="45"/>
    <n v="1530"/>
  </r>
  <r>
    <x v="3"/>
    <x v="18"/>
    <x v="17"/>
    <x v="84"/>
    <x v="85"/>
    <x v="4"/>
    <x v="1"/>
    <x v="1137"/>
    <x v="264"/>
    <x v="279"/>
    <x v="33"/>
    <x v="889"/>
    <x v="88"/>
    <x v="4"/>
    <n v="53"/>
    <n v="848"/>
    <n v="53"/>
    <n v="848"/>
  </r>
  <r>
    <x v="3"/>
    <x v="18"/>
    <x v="17"/>
    <x v="84"/>
    <x v="85"/>
    <x v="4"/>
    <x v="1"/>
    <x v="1138"/>
    <x v="263"/>
    <x v="278"/>
    <x v="34"/>
    <x v="890"/>
    <x v="88"/>
    <x v="4"/>
    <n v="73"/>
    <n v="1168"/>
    <n v="73"/>
    <n v="1168"/>
  </r>
  <r>
    <x v="3"/>
    <x v="18"/>
    <x v="17"/>
    <x v="84"/>
    <x v="85"/>
    <x v="4"/>
    <x v="1"/>
    <x v="1139"/>
    <x v="264"/>
    <x v="279"/>
    <x v="37"/>
    <x v="891"/>
    <x v="4"/>
    <x v="4"/>
    <n v="85"/>
    <n v="85"/>
    <n v="85"/>
    <n v="85"/>
  </r>
  <r>
    <x v="3"/>
    <x v="18"/>
    <x v="17"/>
    <x v="84"/>
    <x v="85"/>
    <x v="4"/>
    <x v="1"/>
    <x v="1140"/>
    <x v="263"/>
    <x v="278"/>
    <x v="58"/>
    <x v="892"/>
    <x v="25"/>
    <x v="4"/>
    <m/>
    <n v="0"/>
    <n v="0"/>
    <n v="0"/>
  </r>
  <r>
    <x v="3"/>
    <x v="18"/>
    <x v="17"/>
    <x v="84"/>
    <x v="85"/>
    <x v="4"/>
    <x v="1"/>
    <x v="1141"/>
    <x v="264"/>
    <x v="279"/>
    <x v="25"/>
    <x v="893"/>
    <x v="4"/>
    <x v="4"/>
    <m/>
    <n v="0"/>
    <n v="0"/>
    <n v="0"/>
  </r>
  <r>
    <x v="3"/>
    <x v="18"/>
    <x v="17"/>
    <x v="84"/>
    <x v="85"/>
    <x v="4"/>
    <x v="0"/>
    <x v="1142"/>
    <x v="265"/>
    <x v="280"/>
    <x v="23"/>
    <x v="894"/>
    <x v="0"/>
    <x v="0"/>
    <n v="0"/>
    <m/>
    <m/>
    <m/>
  </r>
  <r>
    <x v="3"/>
    <x v="18"/>
    <x v="17"/>
    <x v="84"/>
    <x v="85"/>
    <x v="4"/>
    <x v="1"/>
    <x v="1143"/>
    <x v="264"/>
    <x v="279"/>
    <x v="25"/>
    <x v="895"/>
    <x v="138"/>
    <x v="4"/>
    <n v="60"/>
    <n v="1560"/>
    <n v="60"/>
    <n v="1560"/>
  </r>
  <r>
    <x v="3"/>
    <x v="18"/>
    <x v="17"/>
    <x v="84"/>
    <x v="85"/>
    <x v="4"/>
    <x v="1"/>
    <x v="1144"/>
    <x v="265"/>
    <x v="280"/>
    <x v="27"/>
    <x v="896"/>
    <x v="42"/>
    <x v="4"/>
    <m/>
    <n v="0"/>
    <n v="0"/>
    <n v="0"/>
  </r>
  <r>
    <x v="3"/>
    <x v="18"/>
    <x v="17"/>
    <x v="85"/>
    <x v="86"/>
    <x v="4"/>
    <x v="0"/>
    <x v="1145"/>
    <x v="266"/>
    <x v="281"/>
    <x v="23"/>
    <x v="897"/>
    <x v="0"/>
    <x v="0"/>
    <n v="0"/>
    <m/>
    <m/>
    <m/>
  </r>
  <r>
    <x v="3"/>
    <x v="18"/>
    <x v="17"/>
    <x v="85"/>
    <x v="86"/>
    <x v="4"/>
    <x v="0"/>
    <x v="1146"/>
    <x v="267"/>
    <x v="282"/>
    <x v="23"/>
    <x v="898"/>
    <x v="0"/>
    <x v="0"/>
    <n v="0"/>
    <m/>
    <m/>
    <m/>
  </r>
  <r>
    <x v="3"/>
    <x v="18"/>
    <x v="17"/>
    <x v="85"/>
    <x v="86"/>
    <x v="4"/>
    <x v="1"/>
    <x v="1147"/>
    <x v="266"/>
    <x v="281"/>
    <x v="26"/>
    <x v="899"/>
    <x v="80"/>
    <x v="4"/>
    <n v="50"/>
    <n v="750"/>
    <n v="50"/>
    <n v="750"/>
  </r>
  <r>
    <x v="3"/>
    <x v="18"/>
    <x v="17"/>
    <x v="85"/>
    <x v="86"/>
    <x v="4"/>
    <x v="1"/>
    <x v="1148"/>
    <x v="267"/>
    <x v="282"/>
    <x v="31"/>
    <x v="900"/>
    <x v="19"/>
    <x v="4"/>
    <m/>
    <n v="0"/>
    <n v="0"/>
    <n v="0"/>
  </r>
  <r>
    <x v="3"/>
    <x v="18"/>
    <x v="17"/>
    <x v="85"/>
    <x v="86"/>
    <x v="4"/>
    <x v="1"/>
    <x v="1149"/>
    <x v="266"/>
    <x v="281"/>
    <x v="36"/>
    <x v="901"/>
    <x v="13"/>
    <x v="4"/>
    <m/>
    <n v="0"/>
    <n v="0"/>
    <n v="0"/>
  </r>
  <r>
    <x v="3"/>
    <x v="18"/>
    <x v="17"/>
    <x v="85"/>
    <x v="86"/>
    <x v="4"/>
    <x v="1"/>
    <x v="1150"/>
    <x v="267"/>
    <x v="282"/>
    <x v="27"/>
    <x v="902"/>
    <x v="25"/>
    <x v="4"/>
    <n v="100"/>
    <n v="200"/>
    <n v="100"/>
    <n v="200"/>
  </r>
  <r>
    <x v="3"/>
    <x v="18"/>
    <x v="17"/>
    <x v="85"/>
    <x v="86"/>
    <x v="4"/>
    <x v="1"/>
    <x v="1151"/>
    <x v="266"/>
    <x v="281"/>
    <x v="33"/>
    <x v="903"/>
    <x v="13"/>
    <x v="4"/>
    <m/>
    <n v="0"/>
    <n v="0"/>
    <n v="0"/>
  </r>
  <r>
    <x v="3"/>
    <x v="18"/>
    <x v="17"/>
    <x v="85"/>
    <x v="86"/>
    <x v="4"/>
    <x v="1"/>
    <x v="1152"/>
    <x v="267"/>
    <x v="282"/>
    <x v="34"/>
    <x v="904"/>
    <x v="13"/>
    <x v="4"/>
    <m/>
    <n v="0"/>
    <n v="0"/>
    <n v="0"/>
  </r>
  <r>
    <x v="3"/>
    <x v="18"/>
    <x v="17"/>
    <x v="85"/>
    <x v="86"/>
    <x v="4"/>
    <x v="1"/>
    <x v="1153"/>
    <x v="266"/>
    <x v="281"/>
    <x v="37"/>
    <x v="905"/>
    <x v="4"/>
    <x v="4"/>
    <m/>
    <n v="0"/>
    <n v="0"/>
    <n v="0"/>
  </r>
  <r>
    <x v="3"/>
    <x v="18"/>
    <x v="17"/>
    <x v="85"/>
    <x v="86"/>
    <x v="4"/>
    <x v="1"/>
    <x v="1154"/>
    <x v="267"/>
    <x v="282"/>
    <x v="48"/>
    <x v="906"/>
    <x v="25"/>
    <x v="4"/>
    <m/>
    <n v="0"/>
    <n v="0"/>
    <n v="0"/>
  </r>
  <r>
    <x v="3"/>
    <x v="18"/>
    <x v="17"/>
    <x v="85"/>
    <x v="86"/>
    <x v="4"/>
    <x v="1"/>
    <x v="1155"/>
    <x v="266"/>
    <x v="281"/>
    <x v="49"/>
    <x v="907"/>
    <x v="4"/>
    <x v="4"/>
    <m/>
    <n v="0"/>
    <n v="0"/>
    <n v="0"/>
  </r>
  <r>
    <x v="3"/>
    <x v="18"/>
    <x v="17"/>
    <x v="85"/>
    <x v="86"/>
    <x v="4"/>
    <x v="1"/>
    <x v="1156"/>
    <x v="267"/>
    <x v="282"/>
    <x v="51"/>
    <x v="908"/>
    <x v="25"/>
    <x v="4"/>
    <n v="50"/>
    <n v="100"/>
    <n v="50"/>
    <n v="100"/>
  </r>
  <r>
    <x v="3"/>
    <x v="18"/>
    <x v="17"/>
    <x v="85"/>
    <x v="86"/>
    <x v="4"/>
    <x v="1"/>
    <x v="1157"/>
    <x v="266"/>
    <x v="281"/>
    <x v="50"/>
    <x v="909"/>
    <x v="13"/>
    <x v="4"/>
    <m/>
    <n v="0"/>
    <n v="0"/>
    <n v="0"/>
  </r>
  <r>
    <x v="3"/>
    <x v="18"/>
    <x v="17"/>
    <x v="85"/>
    <x v="86"/>
    <x v="4"/>
    <x v="1"/>
    <x v="1158"/>
    <x v="267"/>
    <x v="282"/>
    <x v="52"/>
    <x v="910"/>
    <x v="13"/>
    <x v="4"/>
    <m/>
    <n v="0"/>
    <n v="0"/>
    <n v="0"/>
  </r>
  <r>
    <x v="3"/>
    <x v="18"/>
    <x v="17"/>
    <x v="85"/>
    <x v="86"/>
    <x v="4"/>
    <x v="1"/>
    <x v="1159"/>
    <x v="266"/>
    <x v="281"/>
    <x v="25"/>
    <x v="911"/>
    <x v="4"/>
    <x v="4"/>
    <m/>
    <n v="0"/>
    <n v="0"/>
    <n v="0"/>
  </r>
  <r>
    <x v="3"/>
    <x v="18"/>
    <x v="17"/>
    <x v="85"/>
    <x v="86"/>
    <x v="4"/>
    <x v="0"/>
    <x v="1160"/>
    <x v="268"/>
    <x v="283"/>
    <x v="23"/>
    <x v="912"/>
    <x v="0"/>
    <x v="0"/>
    <n v="0"/>
    <m/>
    <m/>
    <m/>
  </r>
  <r>
    <x v="3"/>
    <x v="18"/>
    <x v="17"/>
    <x v="85"/>
    <x v="86"/>
    <x v="4"/>
    <x v="1"/>
    <x v="1161"/>
    <x v="266"/>
    <x v="281"/>
    <x v="25"/>
    <x v="900"/>
    <x v="4"/>
    <x v="4"/>
    <n v="50"/>
    <n v="50"/>
    <n v="50"/>
    <n v="50"/>
  </r>
  <r>
    <x v="3"/>
    <x v="18"/>
    <x v="17"/>
    <x v="85"/>
    <x v="86"/>
    <x v="4"/>
    <x v="1"/>
    <x v="1162"/>
    <x v="268"/>
    <x v="283"/>
    <x v="26"/>
    <x v="901"/>
    <x v="4"/>
    <x v="4"/>
    <n v="75"/>
    <n v="75"/>
    <n v="75"/>
    <n v="75"/>
  </r>
  <r>
    <x v="3"/>
    <x v="18"/>
    <x v="17"/>
    <x v="85"/>
    <x v="86"/>
    <x v="4"/>
    <x v="1"/>
    <x v="1163"/>
    <x v="266"/>
    <x v="281"/>
    <x v="27"/>
    <x v="913"/>
    <x v="4"/>
    <x v="4"/>
    <n v="100"/>
    <n v="100"/>
    <n v="100"/>
    <n v="100"/>
  </r>
  <r>
    <x v="3"/>
    <x v="18"/>
    <x v="17"/>
    <x v="85"/>
    <x v="86"/>
    <x v="4"/>
    <x v="1"/>
    <x v="1164"/>
    <x v="268"/>
    <x v="283"/>
    <x v="28"/>
    <x v="914"/>
    <x v="4"/>
    <x v="4"/>
    <n v="75"/>
    <n v="75"/>
    <n v="75"/>
    <n v="75"/>
  </r>
  <r>
    <x v="3"/>
    <x v="18"/>
    <x v="17"/>
    <x v="86"/>
    <x v="87"/>
    <x v="4"/>
    <x v="0"/>
    <x v="1165"/>
    <x v="269"/>
    <x v="284"/>
    <x v="23"/>
    <x v="915"/>
    <x v="0"/>
    <x v="0"/>
    <n v="0"/>
    <m/>
    <m/>
    <m/>
  </r>
  <r>
    <x v="3"/>
    <x v="18"/>
    <x v="17"/>
    <x v="86"/>
    <x v="87"/>
    <x v="4"/>
    <x v="0"/>
    <x v="1166"/>
    <x v="270"/>
    <x v="285"/>
    <x v="23"/>
    <x v="916"/>
    <x v="0"/>
    <x v="0"/>
    <n v="0"/>
    <m/>
    <m/>
    <m/>
  </r>
  <r>
    <x v="3"/>
    <x v="18"/>
    <x v="17"/>
    <x v="86"/>
    <x v="87"/>
    <x v="4"/>
    <x v="1"/>
    <x v="1167"/>
    <x v="269"/>
    <x v="284"/>
    <x v="31"/>
    <x v="917"/>
    <x v="4"/>
    <x v="4"/>
    <n v="36250"/>
    <n v="36250"/>
    <n v="36250"/>
    <n v="36250"/>
  </r>
  <r>
    <x v="3"/>
    <x v="18"/>
    <x v="17"/>
    <x v="86"/>
    <x v="87"/>
    <x v="4"/>
    <x v="1"/>
    <x v="1168"/>
    <x v="270"/>
    <x v="285"/>
    <x v="36"/>
    <x v="918"/>
    <x v="4"/>
    <x v="4"/>
    <n v="750"/>
    <n v="750"/>
    <n v="750"/>
    <n v="750"/>
  </r>
  <r>
    <x v="3"/>
    <x v="18"/>
    <x v="17"/>
    <x v="87"/>
    <x v="88"/>
    <x v="4"/>
    <x v="0"/>
    <x v="1169"/>
    <x v="271"/>
    <x v="286"/>
    <x v="23"/>
    <x v="919"/>
    <x v="0"/>
    <x v="0"/>
    <n v="0"/>
    <m/>
    <m/>
    <m/>
  </r>
  <r>
    <x v="3"/>
    <x v="18"/>
    <x v="17"/>
    <x v="87"/>
    <x v="88"/>
    <x v="4"/>
    <x v="0"/>
    <x v="1170"/>
    <x v="272"/>
    <x v="287"/>
    <x v="23"/>
    <x v="920"/>
    <x v="0"/>
    <x v="0"/>
    <n v="0"/>
    <m/>
    <m/>
    <m/>
  </r>
  <r>
    <x v="3"/>
    <x v="18"/>
    <x v="17"/>
    <x v="87"/>
    <x v="88"/>
    <x v="4"/>
    <x v="0"/>
    <x v="1171"/>
    <x v="273"/>
    <x v="288"/>
    <x v="23"/>
    <x v="921"/>
    <x v="0"/>
    <x v="0"/>
    <n v="0"/>
    <m/>
    <m/>
    <m/>
  </r>
  <r>
    <x v="3"/>
    <x v="18"/>
    <x v="17"/>
    <x v="87"/>
    <x v="88"/>
    <x v="4"/>
    <x v="0"/>
    <x v="1172"/>
    <x v="274"/>
    <x v="289"/>
    <x v="23"/>
    <x v="922"/>
    <x v="0"/>
    <x v="0"/>
    <n v="0"/>
    <m/>
    <m/>
    <m/>
  </r>
  <r>
    <x v="3"/>
    <x v="18"/>
    <x v="17"/>
    <x v="87"/>
    <x v="88"/>
    <x v="4"/>
    <x v="1"/>
    <x v="1173"/>
    <x v="273"/>
    <x v="288"/>
    <x v="32"/>
    <x v="923"/>
    <x v="4"/>
    <x v="4"/>
    <n v="10000"/>
    <n v="10000"/>
    <n v="10000"/>
    <n v="10000"/>
  </r>
  <r>
    <x v="3"/>
    <x v="18"/>
    <x v="17"/>
    <x v="88"/>
    <x v="89"/>
    <x v="4"/>
    <x v="0"/>
    <x v="1174"/>
    <x v="275"/>
    <x v="290"/>
    <x v="23"/>
    <x v="924"/>
    <x v="0"/>
    <x v="0"/>
    <n v="0"/>
    <m/>
    <m/>
    <m/>
  </r>
  <r>
    <x v="3"/>
    <x v="18"/>
    <x v="17"/>
    <x v="88"/>
    <x v="89"/>
    <x v="4"/>
    <x v="0"/>
    <x v="1175"/>
    <x v="276"/>
    <x v="291"/>
    <x v="23"/>
    <x v="925"/>
    <x v="0"/>
    <x v="0"/>
    <n v="0"/>
    <m/>
    <m/>
    <m/>
  </r>
  <r>
    <x v="3"/>
    <x v="18"/>
    <x v="17"/>
    <x v="88"/>
    <x v="89"/>
    <x v="4"/>
    <x v="1"/>
    <x v="1176"/>
    <x v="275"/>
    <x v="290"/>
    <x v="25"/>
    <x v="926"/>
    <x v="4"/>
    <x v="4"/>
    <n v="1375"/>
    <n v="1375"/>
    <n v="1375"/>
    <n v="1375"/>
  </r>
  <r>
    <x v="3"/>
    <x v="18"/>
    <x v="17"/>
    <x v="89"/>
    <x v="90"/>
    <x v="4"/>
    <x v="0"/>
    <x v="1177"/>
    <x v="277"/>
    <x v="292"/>
    <x v="23"/>
    <x v="927"/>
    <x v="0"/>
    <x v="0"/>
    <n v="0"/>
    <m/>
    <m/>
    <m/>
  </r>
  <r>
    <x v="3"/>
    <x v="18"/>
    <x v="17"/>
    <x v="89"/>
    <x v="90"/>
    <x v="4"/>
    <x v="1"/>
    <x v="1178"/>
    <x v="275"/>
    <x v="290"/>
    <x v="26"/>
    <x v="928"/>
    <x v="4"/>
    <x v="2"/>
    <n v="8750"/>
    <n v="8750"/>
    <n v="8750"/>
    <n v="8750"/>
  </r>
  <r>
    <x v="3"/>
    <x v="18"/>
    <x v="17"/>
    <x v="90"/>
    <x v="91"/>
    <x v="4"/>
    <x v="0"/>
    <x v="1179"/>
    <x v="278"/>
    <x v="293"/>
    <x v="23"/>
    <x v="929"/>
    <x v="0"/>
    <x v="0"/>
    <n v="0"/>
    <m/>
    <m/>
    <m/>
  </r>
  <r>
    <x v="3"/>
    <x v="18"/>
    <x v="17"/>
    <x v="90"/>
    <x v="91"/>
    <x v="4"/>
    <x v="0"/>
    <x v="1180"/>
    <x v="279"/>
    <x v="294"/>
    <x v="23"/>
    <x v="930"/>
    <x v="0"/>
    <x v="0"/>
    <n v="0"/>
    <m/>
    <m/>
    <m/>
  </r>
  <r>
    <x v="3"/>
    <x v="18"/>
    <x v="17"/>
    <x v="90"/>
    <x v="91"/>
    <x v="4"/>
    <x v="1"/>
    <x v="1181"/>
    <x v="278"/>
    <x v="293"/>
    <x v="27"/>
    <x v="931"/>
    <x v="25"/>
    <x v="4"/>
    <n v="85"/>
    <n v="170"/>
    <n v="85"/>
    <n v="170"/>
  </r>
  <r>
    <x v="3"/>
    <x v="18"/>
    <x v="17"/>
    <x v="90"/>
    <x v="91"/>
    <x v="4"/>
    <x v="1"/>
    <x v="1182"/>
    <x v="279"/>
    <x v="294"/>
    <x v="28"/>
    <x v="932"/>
    <x v="11"/>
    <x v="4"/>
    <n v="60"/>
    <n v="480"/>
    <n v="60"/>
    <n v="480"/>
  </r>
  <r>
    <x v="3"/>
    <x v="18"/>
    <x v="17"/>
    <x v="90"/>
    <x v="91"/>
    <x v="4"/>
    <x v="1"/>
    <x v="1183"/>
    <x v="278"/>
    <x v="293"/>
    <x v="31"/>
    <x v="933"/>
    <x v="105"/>
    <x v="4"/>
    <n v="85"/>
    <n v="1955"/>
    <n v="85"/>
    <n v="1955"/>
  </r>
  <r>
    <x v="3"/>
    <x v="18"/>
    <x v="17"/>
    <x v="90"/>
    <x v="91"/>
    <x v="4"/>
    <x v="1"/>
    <x v="1184"/>
    <x v="279"/>
    <x v="294"/>
    <x v="36"/>
    <x v="934"/>
    <x v="13"/>
    <x v="4"/>
    <m/>
    <n v="0"/>
    <n v="0"/>
    <n v="0"/>
  </r>
  <r>
    <x v="3"/>
    <x v="18"/>
    <x v="17"/>
    <x v="90"/>
    <x v="91"/>
    <x v="4"/>
    <x v="1"/>
    <x v="1185"/>
    <x v="278"/>
    <x v="293"/>
    <x v="32"/>
    <x v="935"/>
    <x v="13"/>
    <x v="4"/>
    <m/>
    <n v="0"/>
    <n v="0"/>
    <n v="0"/>
  </r>
  <r>
    <x v="3"/>
    <x v="18"/>
    <x v="17"/>
    <x v="90"/>
    <x v="91"/>
    <x v="4"/>
    <x v="1"/>
    <x v="1186"/>
    <x v="279"/>
    <x v="294"/>
    <x v="36"/>
    <x v="936"/>
    <x v="139"/>
    <x v="4"/>
    <n v="94"/>
    <n v="3666"/>
    <n v="94"/>
    <n v="3666"/>
  </r>
  <r>
    <x v="3"/>
    <x v="18"/>
    <x v="17"/>
    <x v="90"/>
    <x v="91"/>
    <x v="4"/>
    <x v="1"/>
    <x v="1187"/>
    <x v="278"/>
    <x v="293"/>
    <x v="32"/>
    <x v="937"/>
    <x v="25"/>
    <x v="4"/>
    <n v="107"/>
    <n v="214"/>
    <n v="107"/>
    <n v="214"/>
  </r>
  <r>
    <x v="3"/>
    <x v="18"/>
    <x v="17"/>
    <x v="90"/>
    <x v="91"/>
    <x v="4"/>
    <x v="1"/>
    <x v="1188"/>
    <x v="279"/>
    <x v="294"/>
    <x v="33"/>
    <x v="938"/>
    <x v="83"/>
    <x v="4"/>
    <n v="107"/>
    <n v="1177"/>
    <n v="107"/>
    <n v="1177"/>
  </r>
  <r>
    <x v="3"/>
    <x v="18"/>
    <x v="17"/>
    <x v="90"/>
    <x v="91"/>
    <x v="4"/>
    <x v="1"/>
    <x v="1189"/>
    <x v="278"/>
    <x v="293"/>
    <x v="34"/>
    <x v="939"/>
    <x v="25"/>
    <x v="4"/>
    <n v="150"/>
    <n v="300"/>
    <n v="150"/>
    <n v="300"/>
  </r>
  <r>
    <x v="3"/>
    <x v="18"/>
    <x v="17"/>
    <x v="90"/>
    <x v="91"/>
    <x v="4"/>
    <x v="1"/>
    <x v="1190"/>
    <x v="279"/>
    <x v="294"/>
    <x v="49"/>
    <x v="940"/>
    <x v="80"/>
    <x v="4"/>
    <m/>
    <n v="0"/>
    <n v="0"/>
    <n v="0"/>
  </r>
  <r>
    <x v="3"/>
    <x v="18"/>
    <x v="17"/>
    <x v="90"/>
    <x v="91"/>
    <x v="4"/>
    <x v="1"/>
    <x v="1191"/>
    <x v="278"/>
    <x v="293"/>
    <x v="51"/>
    <x v="941"/>
    <x v="67"/>
    <x v="4"/>
    <m/>
    <n v="0"/>
    <n v="0"/>
    <n v="0"/>
  </r>
  <r>
    <x v="3"/>
    <x v="18"/>
    <x v="17"/>
    <x v="90"/>
    <x v="91"/>
    <x v="4"/>
    <x v="1"/>
    <x v="1192"/>
    <x v="279"/>
    <x v="294"/>
    <x v="50"/>
    <x v="942"/>
    <x v="55"/>
    <x v="4"/>
    <m/>
    <n v="0"/>
    <n v="0"/>
    <n v="0"/>
  </r>
  <r>
    <x v="3"/>
    <x v="18"/>
    <x v="17"/>
    <x v="90"/>
    <x v="91"/>
    <x v="4"/>
    <x v="1"/>
    <x v="1193"/>
    <x v="278"/>
    <x v="293"/>
    <x v="37"/>
    <x v="943"/>
    <x v="15"/>
    <x v="4"/>
    <n v="85"/>
    <n v="425"/>
    <n v="85"/>
    <n v="425"/>
  </r>
  <r>
    <x v="3"/>
    <x v="18"/>
    <x v="17"/>
    <x v="90"/>
    <x v="91"/>
    <x v="4"/>
    <x v="1"/>
    <x v="1194"/>
    <x v="279"/>
    <x v="294"/>
    <x v="25"/>
    <x v="944"/>
    <x v="13"/>
    <x v="4"/>
    <n v="150"/>
    <n v="450"/>
    <n v="150"/>
    <n v="450"/>
  </r>
  <r>
    <x v="3"/>
    <x v="18"/>
    <x v="17"/>
    <x v="90"/>
    <x v="91"/>
    <x v="4"/>
    <x v="1"/>
    <x v="1195"/>
    <x v="278"/>
    <x v="293"/>
    <x v="26"/>
    <x v="945"/>
    <x v="88"/>
    <x v="4"/>
    <m/>
    <n v="0"/>
    <n v="0"/>
    <n v="0"/>
  </r>
  <r>
    <x v="3"/>
    <x v="18"/>
    <x v="17"/>
    <x v="90"/>
    <x v="91"/>
    <x v="4"/>
    <x v="1"/>
    <x v="1196"/>
    <x v="279"/>
    <x v="294"/>
    <x v="26"/>
    <x v="946"/>
    <x v="19"/>
    <x v="4"/>
    <n v="60"/>
    <n v="360"/>
    <n v="60"/>
    <n v="360"/>
  </r>
  <r>
    <x v="3"/>
    <x v="18"/>
    <x v="17"/>
    <x v="90"/>
    <x v="91"/>
    <x v="4"/>
    <x v="1"/>
    <x v="1197"/>
    <x v="278"/>
    <x v="293"/>
    <x v="27"/>
    <x v="947"/>
    <x v="25"/>
    <x v="4"/>
    <n v="138"/>
    <n v="276"/>
    <n v="138"/>
    <n v="276"/>
  </r>
  <r>
    <x v="3"/>
    <x v="18"/>
    <x v="17"/>
    <x v="90"/>
    <x v="91"/>
    <x v="4"/>
    <x v="1"/>
    <x v="1198"/>
    <x v="279"/>
    <x v="294"/>
    <x v="28"/>
    <x v="948"/>
    <x v="14"/>
    <x v="4"/>
    <n v="150"/>
    <n v="1500"/>
    <n v="150"/>
    <n v="1500"/>
  </r>
  <r>
    <x v="3"/>
    <x v="18"/>
    <x v="17"/>
    <x v="90"/>
    <x v="91"/>
    <x v="4"/>
    <x v="1"/>
    <x v="1199"/>
    <x v="278"/>
    <x v="293"/>
    <x v="36"/>
    <x v="949"/>
    <x v="45"/>
    <x v="4"/>
    <m/>
    <n v="0"/>
    <n v="0"/>
    <n v="0"/>
  </r>
  <r>
    <x v="3"/>
    <x v="18"/>
    <x v="17"/>
    <x v="90"/>
    <x v="91"/>
    <x v="4"/>
    <x v="1"/>
    <x v="1200"/>
    <x v="279"/>
    <x v="294"/>
    <x v="32"/>
    <x v="950"/>
    <x v="82"/>
    <x v="7"/>
    <m/>
    <n v="0"/>
    <n v="0"/>
    <n v="0"/>
  </r>
  <r>
    <x v="3"/>
    <x v="18"/>
    <x v="17"/>
    <x v="90"/>
    <x v="91"/>
    <x v="4"/>
    <x v="0"/>
    <x v="1201"/>
    <x v="278"/>
    <x v="293"/>
    <x v="72"/>
    <x v="0"/>
    <x v="0"/>
    <x v="0"/>
    <s v="J.D"/>
    <n v="192063"/>
    <m/>
    <m/>
  </r>
  <r>
    <x v="3"/>
    <x v="18"/>
    <x v="17"/>
    <x v="2"/>
    <x v="2"/>
    <x v="0"/>
    <x v="2"/>
    <x v="1202"/>
    <x v="279"/>
    <x v="294"/>
    <x v="30"/>
    <x v="0"/>
    <x v="0"/>
    <x v="0"/>
    <m/>
    <m/>
    <m/>
    <m/>
  </r>
  <r>
    <x v="3"/>
    <x v="19"/>
    <x v="18"/>
    <x v="91"/>
    <x v="92"/>
    <x v="4"/>
    <x v="0"/>
    <x v="1203"/>
    <x v="278"/>
    <x v="293"/>
    <x v="73"/>
    <x v="0"/>
    <x v="0"/>
    <x v="0"/>
    <m/>
    <m/>
    <m/>
    <m/>
  </r>
  <r>
    <x v="3"/>
    <x v="19"/>
    <x v="18"/>
    <x v="91"/>
    <x v="92"/>
    <x v="4"/>
    <x v="0"/>
    <x v="1204"/>
    <x v="279"/>
    <x v="294"/>
    <x v="74"/>
    <x v="0"/>
    <x v="0"/>
    <x v="0"/>
    <m/>
    <m/>
    <m/>
    <m/>
  </r>
  <r>
    <x v="3"/>
    <x v="19"/>
    <x v="18"/>
    <x v="91"/>
    <x v="92"/>
    <x v="4"/>
    <x v="0"/>
    <x v="1205"/>
    <x v="278"/>
    <x v="293"/>
    <x v="24"/>
    <x v="31"/>
    <x v="3"/>
    <x v="1"/>
    <s v="Rate"/>
    <s v="Amount"/>
    <m/>
    <m/>
  </r>
  <r>
    <x v="3"/>
    <x v="19"/>
    <x v="18"/>
    <x v="91"/>
    <x v="92"/>
    <x v="4"/>
    <x v="0"/>
    <x v="1206"/>
    <x v="279"/>
    <x v="294"/>
    <x v="23"/>
    <x v="0"/>
    <x v="0"/>
    <x v="0"/>
    <m/>
    <s v="J.D"/>
    <m/>
    <m/>
  </r>
  <r>
    <x v="3"/>
    <x v="19"/>
    <x v="18"/>
    <x v="91"/>
    <x v="92"/>
    <x v="4"/>
    <x v="0"/>
    <x v="1207"/>
    <x v="280"/>
    <x v="295"/>
    <x v="23"/>
    <x v="951"/>
    <x v="0"/>
    <x v="0"/>
    <m/>
    <m/>
    <m/>
    <m/>
  </r>
  <r>
    <x v="3"/>
    <x v="19"/>
    <x v="18"/>
    <x v="91"/>
    <x v="92"/>
    <x v="4"/>
    <x v="0"/>
    <x v="1208"/>
    <x v="281"/>
    <x v="296"/>
    <x v="23"/>
    <x v="952"/>
    <x v="0"/>
    <x v="0"/>
    <m/>
    <m/>
    <m/>
    <m/>
  </r>
  <r>
    <x v="3"/>
    <x v="19"/>
    <x v="18"/>
    <x v="91"/>
    <x v="92"/>
    <x v="4"/>
    <x v="0"/>
    <x v="1209"/>
    <x v="282"/>
    <x v="297"/>
    <x v="23"/>
    <x v="953"/>
    <x v="0"/>
    <x v="0"/>
    <m/>
    <m/>
    <m/>
    <m/>
  </r>
  <r>
    <x v="3"/>
    <x v="19"/>
    <x v="18"/>
    <x v="91"/>
    <x v="92"/>
    <x v="4"/>
    <x v="1"/>
    <x v="1210"/>
    <x v="281"/>
    <x v="296"/>
    <x v="25"/>
    <x v="954"/>
    <x v="97"/>
    <x v="7"/>
    <n v="40"/>
    <n v="6000"/>
    <n v="40"/>
    <n v="6000"/>
  </r>
  <r>
    <x v="3"/>
    <x v="19"/>
    <x v="18"/>
    <x v="91"/>
    <x v="92"/>
    <x v="4"/>
    <x v="1"/>
    <x v="1211"/>
    <x v="282"/>
    <x v="297"/>
    <x v="26"/>
    <x v="955"/>
    <x v="15"/>
    <x v="7"/>
    <n v="40"/>
    <n v="200"/>
    <n v="40"/>
    <n v="200"/>
  </r>
  <r>
    <x v="3"/>
    <x v="19"/>
    <x v="18"/>
    <x v="92"/>
    <x v="93"/>
    <x v="4"/>
    <x v="0"/>
    <x v="1212"/>
    <x v="283"/>
    <x v="298"/>
    <x v="23"/>
    <x v="956"/>
    <x v="0"/>
    <x v="0"/>
    <n v="0"/>
    <m/>
    <m/>
    <m/>
  </r>
  <r>
    <x v="3"/>
    <x v="19"/>
    <x v="18"/>
    <x v="92"/>
    <x v="93"/>
    <x v="4"/>
    <x v="0"/>
    <x v="1213"/>
    <x v="284"/>
    <x v="299"/>
    <x v="23"/>
    <x v="957"/>
    <x v="0"/>
    <x v="0"/>
    <n v="0"/>
    <m/>
    <m/>
    <m/>
  </r>
  <r>
    <x v="3"/>
    <x v="19"/>
    <x v="18"/>
    <x v="92"/>
    <x v="93"/>
    <x v="4"/>
    <x v="0"/>
    <x v="1214"/>
    <x v="285"/>
    <x v="300"/>
    <x v="23"/>
    <x v="958"/>
    <x v="0"/>
    <x v="0"/>
    <n v="0"/>
    <m/>
    <m/>
    <m/>
  </r>
  <r>
    <x v="3"/>
    <x v="19"/>
    <x v="18"/>
    <x v="92"/>
    <x v="93"/>
    <x v="4"/>
    <x v="1"/>
    <x v="1215"/>
    <x v="284"/>
    <x v="299"/>
    <x v="25"/>
    <x v="959"/>
    <x v="4"/>
    <x v="4"/>
    <n v="938"/>
    <n v="938"/>
    <n v="938"/>
    <n v="938"/>
  </r>
  <r>
    <x v="3"/>
    <x v="19"/>
    <x v="18"/>
    <x v="93"/>
    <x v="94"/>
    <x v="4"/>
    <x v="0"/>
    <x v="1216"/>
    <x v="286"/>
    <x v="301"/>
    <x v="23"/>
    <x v="960"/>
    <x v="0"/>
    <x v="0"/>
    <n v="0"/>
    <m/>
    <m/>
    <m/>
  </r>
  <r>
    <x v="3"/>
    <x v="19"/>
    <x v="18"/>
    <x v="93"/>
    <x v="94"/>
    <x v="4"/>
    <x v="0"/>
    <x v="1217"/>
    <x v="287"/>
    <x v="302"/>
    <x v="23"/>
    <x v="961"/>
    <x v="0"/>
    <x v="0"/>
    <n v="0"/>
    <m/>
    <m/>
    <m/>
  </r>
  <r>
    <x v="3"/>
    <x v="19"/>
    <x v="18"/>
    <x v="93"/>
    <x v="94"/>
    <x v="4"/>
    <x v="0"/>
    <x v="1218"/>
    <x v="288"/>
    <x v="303"/>
    <x v="23"/>
    <x v="962"/>
    <x v="0"/>
    <x v="0"/>
    <n v="0"/>
    <m/>
    <m/>
    <m/>
  </r>
  <r>
    <x v="3"/>
    <x v="19"/>
    <x v="18"/>
    <x v="93"/>
    <x v="94"/>
    <x v="4"/>
    <x v="1"/>
    <x v="1219"/>
    <x v="287"/>
    <x v="302"/>
    <x v="26"/>
    <x v="963"/>
    <x v="128"/>
    <x v="7"/>
    <n v="40"/>
    <n v="6800"/>
    <n v="40"/>
    <n v="6800"/>
  </r>
  <r>
    <x v="3"/>
    <x v="19"/>
    <x v="18"/>
    <x v="93"/>
    <x v="94"/>
    <x v="4"/>
    <x v="0"/>
    <x v="1220"/>
    <x v="289"/>
    <x v="304"/>
    <x v="23"/>
    <x v="964"/>
    <x v="0"/>
    <x v="0"/>
    <n v="0"/>
    <m/>
    <m/>
    <m/>
  </r>
  <r>
    <x v="3"/>
    <x v="19"/>
    <x v="18"/>
    <x v="93"/>
    <x v="94"/>
    <x v="4"/>
    <x v="1"/>
    <x v="1221"/>
    <x v="287"/>
    <x v="302"/>
    <x v="25"/>
    <x v="965"/>
    <x v="4"/>
    <x v="4"/>
    <n v="2344"/>
    <n v="2344"/>
    <n v="2344"/>
    <n v="2344"/>
  </r>
  <r>
    <x v="3"/>
    <x v="19"/>
    <x v="18"/>
    <x v="93"/>
    <x v="94"/>
    <x v="4"/>
    <x v="1"/>
    <x v="1222"/>
    <x v="289"/>
    <x v="304"/>
    <x v="26"/>
    <x v="966"/>
    <x v="4"/>
    <x v="4"/>
    <n v="2344"/>
    <n v="2344"/>
    <n v="2344"/>
    <n v="2344"/>
  </r>
  <r>
    <x v="3"/>
    <x v="19"/>
    <x v="18"/>
    <x v="94"/>
    <x v="95"/>
    <x v="4"/>
    <x v="0"/>
    <x v="1223"/>
    <x v="290"/>
    <x v="305"/>
    <x v="23"/>
    <x v="967"/>
    <x v="0"/>
    <x v="0"/>
    <n v="0"/>
    <m/>
    <m/>
    <m/>
  </r>
  <r>
    <x v="3"/>
    <x v="19"/>
    <x v="18"/>
    <x v="94"/>
    <x v="95"/>
    <x v="4"/>
    <x v="0"/>
    <x v="1224"/>
    <x v="291"/>
    <x v="306"/>
    <x v="23"/>
    <x v="968"/>
    <x v="0"/>
    <x v="0"/>
    <n v="0"/>
    <m/>
    <m/>
    <m/>
  </r>
  <r>
    <x v="3"/>
    <x v="19"/>
    <x v="18"/>
    <x v="94"/>
    <x v="95"/>
    <x v="4"/>
    <x v="0"/>
    <x v="1225"/>
    <x v="292"/>
    <x v="307"/>
    <x v="23"/>
    <x v="969"/>
    <x v="0"/>
    <x v="0"/>
    <n v="0"/>
    <m/>
    <m/>
    <m/>
  </r>
  <r>
    <x v="3"/>
    <x v="19"/>
    <x v="18"/>
    <x v="94"/>
    <x v="95"/>
    <x v="4"/>
    <x v="1"/>
    <x v="1226"/>
    <x v="291"/>
    <x v="306"/>
    <x v="27"/>
    <x v="970"/>
    <x v="83"/>
    <x v="4"/>
    <n v="104"/>
    <n v="1144"/>
    <n v="104"/>
    <n v="1144"/>
  </r>
  <r>
    <x v="3"/>
    <x v="19"/>
    <x v="18"/>
    <x v="94"/>
    <x v="95"/>
    <x v="4"/>
    <x v="1"/>
    <x v="1227"/>
    <x v="292"/>
    <x v="307"/>
    <x v="28"/>
    <x v="971"/>
    <x v="10"/>
    <x v="4"/>
    <n v="107"/>
    <n v="428"/>
    <n v="107"/>
    <n v="428"/>
  </r>
  <r>
    <x v="3"/>
    <x v="19"/>
    <x v="18"/>
    <x v="94"/>
    <x v="95"/>
    <x v="4"/>
    <x v="1"/>
    <x v="1228"/>
    <x v="291"/>
    <x v="306"/>
    <x v="31"/>
    <x v="972"/>
    <x v="15"/>
    <x v="4"/>
    <n v="107"/>
    <n v="535"/>
    <n v="107"/>
    <n v="535"/>
  </r>
  <r>
    <x v="3"/>
    <x v="19"/>
    <x v="18"/>
    <x v="94"/>
    <x v="95"/>
    <x v="4"/>
    <x v="1"/>
    <x v="1229"/>
    <x v="292"/>
    <x v="307"/>
    <x v="36"/>
    <x v="973"/>
    <x v="4"/>
    <x v="4"/>
    <m/>
    <m/>
    <n v="0"/>
    <n v="0"/>
  </r>
  <r>
    <x v="3"/>
    <x v="19"/>
    <x v="18"/>
    <x v="94"/>
    <x v="95"/>
    <x v="4"/>
    <x v="0"/>
    <x v="1230"/>
    <x v="293"/>
    <x v="308"/>
    <x v="23"/>
    <x v="974"/>
    <x v="0"/>
    <x v="0"/>
    <n v="0"/>
    <m/>
    <m/>
    <m/>
  </r>
  <r>
    <x v="3"/>
    <x v="19"/>
    <x v="18"/>
    <x v="94"/>
    <x v="95"/>
    <x v="4"/>
    <x v="1"/>
    <x v="1231"/>
    <x v="292"/>
    <x v="307"/>
    <x v="36"/>
    <x v="975"/>
    <x v="4"/>
    <x v="4"/>
    <n v="250"/>
    <n v="250"/>
    <n v="250"/>
    <n v="250"/>
  </r>
  <r>
    <x v="3"/>
    <x v="19"/>
    <x v="18"/>
    <x v="95"/>
    <x v="96"/>
    <x v="4"/>
    <x v="0"/>
    <x v="1232"/>
    <x v="294"/>
    <x v="309"/>
    <x v="23"/>
    <x v="976"/>
    <x v="0"/>
    <x v="0"/>
    <n v="0"/>
    <m/>
    <m/>
    <m/>
  </r>
  <r>
    <x v="3"/>
    <x v="19"/>
    <x v="18"/>
    <x v="95"/>
    <x v="96"/>
    <x v="4"/>
    <x v="0"/>
    <x v="1233"/>
    <x v="295"/>
    <x v="310"/>
    <x v="23"/>
    <x v="977"/>
    <x v="0"/>
    <x v="0"/>
    <n v="0"/>
    <m/>
    <m/>
    <m/>
  </r>
  <r>
    <x v="3"/>
    <x v="19"/>
    <x v="18"/>
    <x v="95"/>
    <x v="96"/>
    <x v="4"/>
    <x v="0"/>
    <x v="1234"/>
    <x v="296"/>
    <x v="311"/>
    <x v="23"/>
    <x v="978"/>
    <x v="0"/>
    <x v="0"/>
    <n v="0"/>
    <m/>
    <m/>
    <m/>
  </r>
  <r>
    <x v="3"/>
    <x v="19"/>
    <x v="18"/>
    <x v="95"/>
    <x v="96"/>
    <x v="4"/>
    <x v="1"/>
    <x v="1235"/>
    <x v="295"/>
    <x v="310"/>
    <x v="25"/>
    <x v="979"/>
    <x v="4"/>
    <x v="4"/>
    <n v="1250"/>
    <n v="1250"/>
    <n v="1250"/>
    <n v="1250"/>
  </r>
  <r>
    <x v="3"/>
    <x v="19"/>
    <x v="18"/>
    <x v="96"/>
    <x v="97"/>
    <x v="4"/>
    <x v="0"/>
    <x v="1236"/>
    <x v="297"/>
    <x v="312"/>
    <x v="23"/>
    <x v="980"/>
    <x v="0"/>
    <x v="0"/>
    <n v="0"/>
    <m/>
    <m/>
    <m/>
  </r>
  <r>
    <x v="3"/>
    <x v="19"/>
    <x v="18"/>
    <x v="96"/>
    <x v="97"/>
    <x v="4"/>
    <x v="0"/>
    <x v="1237"/>
    <x v="298"/>
    <x v="313"/>
    <x v="23"/>
    <x v="981"/>
    <x v="0"/>
    <x v="0"/>
    <n v="0"/>
    <m/>
    <m/>
    <m/>
  </r>
  <r>
    <x v="3"/>
    <x v="19"/>
    <x v="18"/>
    <x v="96"/>
    <x v="97"/>
    <x v="4"/>
    <x v="0"/>
    <x v="1238"/>
    <x v="299"/>
    <x v="314"/>
    <x v="23"/>
    <x v="982"/>
    <x v="0"/>
    <x v="0"/>
    <n v="0"/>
    <m/>
    <m/>
    <m/>
  </r>
  <r>
    <x v="3"/>
    <x v="19"/>
    <x v="18"/>
    <x v="96"/>
    <x v="97"/>
    <x v="4"/>
    <x v="1"/>
    <x v="1239"/>
    <x v="298"/>
    <x v="313"/>
    <x v="26"/>
    <x v="983"/>
    <x v="4"/>
    <x v="2"/>
    <n v="3125"/>
    <n v="3125"/>
    <n v="3125"/>
    <n v="3125"/>
  </r>
  <r>
    <x v="3"/>
    <x v="19"/>
    <x v="18"/>
    <x v="96"/>
    <x v="97"/>
    <x v="4"/>
    <x v="1"/>
    <x v="1240"/>
    <x v="299"/>
    <x v="314"/>
    <x v="27"/>
    <x v="984"/>
    <x v="10"/>
    <x v="4"/>
    <n v="282"/>
    <n v="1128"/>
    <n v="282"/>
    <n v="1128"/>
  </r>
  <r>
    <x v="3"/>
    <x v="19"/>
    <x v="18"/>
    <x v="96"/>
    <x v="97"/>
    <x v="4"/>
    <x v="1"/>
    <x v="1241"/>
    <x v="298"/>
    <x v="313"/>
    <x v="28"/>
    <x v="985"/>
    <x v="4"/>
    <x v="2"/>
    <n v="782"/>
    <n v="782"/>
    <n v="782"/>
    <n v="782"/>
  </r>
  <r>
    <x v="3"/>
    <x v="19"/>
    <x v="18"/>
    <x v="96"/>
    <x v="97"/>
    <x v="4"/>
    <x v="1"/>
    <x v="1242"/>
    <x v="299"/>
    <x v="314"/>
    <x v="25"/>
    <x v="986"/>
    <x v="4"/>
    <x v="2"/>
    <n v="938"/>
    <n v="938"/>
    <n v="938"/>
    <n v="938"/>
  </r>
  <r>
    <x v="3"/>
    <x v="19"/>
    <x v="18"/>
    <x v="97"/>
    <x v="98"/>
    <x v="4"/>
    <x v="0"/>
    <x v="1243"/>
    <x v="300"/>
    <x v="315"/>
    <x v="23"/>
    <x v="987"/>
    <x v="0"/>
    <x v="0"/>
    <n v="0"/>
    <m/>
    <m/>
    <m/>
  </r>
  <r>
    <x v="3"/>
    <x v="19"/>
    <x v="18"/>
    <x v="97"/>
    <x v="98"/>
    <x v="4"/>
    <x v="0"/>
    <x v="1244"/>
    <x v="301"/>
    <x v="316"/>
    <x v="23"/>
    <x v="988"/>
    <x v="0"/>
    <x v="0"/>
    <n v="0"/>
    <m/>
    <m/>
    <m/>
  </r>
  <r>
    <x v="3"/>
    <x v="19"/>
    <x v="18"/>
    <x v="97"/>
    <x v="98"/>
    <x v="4"/>
    <x v="1"/>
    <x v="1245"/>
    <x v="300"/>
    <x v="315"/>
    <x v="26"/>
    <x v="989"/>
    <x v="4"/>
    <x v="4"/>
    <n v="235"/>
    <n v="235"/>
    <n v="235"/>
    <n v="235"/>
  </r>
  <r>
    <x v="3"/>
    <x v="19"/>
    <x v="18"/>
    <x v="97"/>
    <x v="98"/>
    <x v="4"/>
    <x v="1"/>
    <x v="1246"/>
    <x v="301"/>
    <x v="316"/>
    <x v="27"/>
    <x v="990"/>
    <x v="4"/>
    <x v="4"/>
    <n v="125"/>
    <n v="125"/>
    <n v="125"/>
    <n v="125"/>
  </r>
  <r>
    <x v="3"/>
    <x v="19"/>
    <x v="18"/>
    <x v="97"/>
    <x v="98"/>
    <x v="4"/>
    <x v="1"/>
    <x v="1247"/>
    <x v="300"/>
    <x v="315"/>
    <x v="28"/>
    <x v="991"/>
    <x v="4"/>
    <x v="4"/>
    <n v="938"/>
    <n v="938"/>
    <n v="938"/>
    <n v="938"/>
  </r>
  <r>
    <x v="3"/>
    <x v="19"/>
    <x v="18"/>
    <x v="97"/>
    <x v="98"/>
    <x v="4"/>
    <x v="1"/>
    <x v="1248"/>
    <x v="301"/>
    <x v="316"/>
    <x v="31"/>
    <x v="992"/>
    <x v="45"/>
    <x v="4"/>
    <n v="134"/>
    <n v="938"/>
    <n v="134"/>
    <n v="938"/>
  </r>
  <r>
    <x v="3"/>
    <x v="19"/>
    <x v="18"/>
    <x v="98"/>
    <x v="99"/>
    <x v="4"/>
    <x v="0"/>
    <x v="1249"/>
    <x v="302"/>
    <x v="317"/>
    <x v="23"/>
    <x v="993"/>
    <x v="0"/>
    <x v="0"/>
    <n v="0"/>
    <m/>
    <m/>
    <m/>
  </r>
  <r>
    <x v="3"/>
    <x v="19"/>
    <x v="18"/>
    <x v="98"/>
    <x v="99"/>
    <x v="4"/>
    <x v="0"/>
    <x v="1250"/>
    <x v="303"/>
    <x v="318"/>
    <x v="23"/>
    <x v="994"/>
    <x v="0"/>
    <x v="0"/>
    <n v="0"/>
    <m/>
    <m/>
    <m/>
  </r>
  <r>
    <x v="3"/>
    <x v="19"/>
    <x v="18"/>
    <x v="98"/>
    <x v="99"/>
    <x v="4"/>
    <x v="0"/>
    <x v="1251"/>
    <x v="304"/>
    <x v="319"/>
    <x v="23"/>
    <x v="995"/>
    <x v="0"/>
    <x v="0"/>
    <n v="0"/>
    <m/>
    <m/>
    <m/>
  </r>
  <r>
    <x v="3"/>
    <x v="19"/>
    <x v="18"/>
    <x v="98"/>
    <x v="99"/>
    <x v="4"/>
    <x v="1"/>
    <x v="1252"/>
    <x v="303"/>
    <x v="318"/>
    <x v="36"/>
    <x v="996"/>
    <x v="4"/>
    <x v="2"/>
    <m/>
    <m/>
    <n v="0"/>
    <n v="0"/>
  </r>
  <r>
    <x v="3"/>
    <x v="19"/>
    <x v="18"/>
    <x v="98"/>
    <x v="99"/>
    <x v="4"/>
    <x v="1"/>
    <x v="1253"/>
    <x v="304"/>
    <x v="319"/>
    <x v="25"/>
    <x v="997"/>
    <x v="4"/>
    <x v="2"/>
    <m/>
    <m/>
    <n v="0"/>
    <n v="0"/>
  </r>
  <r>
    <x v="3"/>
    <x v="19"/>
    <x v="18"/>
    <x v="98"/>
    <x v="99"/>
    <x v="4"/>
    <x v="0"/>
    <x v="1254"/>
    <x v="305"/>
    <x v="320"/>
    <x v="23"/>
    <x v="998"/>
    <x v="0"/>
    <x v="0"/>
    <n v="0"/>
    <m/>
    <m/>
    <m/>
  </r>
  <r>
    <x v="3"/>
    <x v="19"/>
    <x v="18"/>
    <x v="98"/>
    <x v="99"/>
    <x v="4"/>
    <x v="1"/>
    <x v="1255"/>
    <x v="304"/>
    <x v="319"/>
    <x v="26"/>
    <x v="999"/>
    <x v="4"/>
    <x v="4"/>
    <m/>
    <m/>
    <n v="0"/>
    <n v="0"/>
  </r>
  <r>
    <x v="3"/>
    <x v="19"/>
    <x v="18"/>
    <x v="98"/>
    <x v="99"/>
    <x v="4"/>
    <x v="1"/>
    <x v="1256"/>
    <x v="305"/>
    <x v="320"/>
    <x v="27"/>
    <x v="1000"/>
    <x v="4"/>
    <x v="4"/>
    <m/>
    <m/>
    <n v="0"/>
    <n v="0"/>
  </r>
  <r>
    <x v="3"/>
    <x v="19"/>
    <x v="18"/>
    <x v="98"/>
    <x v="99"/>
    <x v="4"/>
    <x v="1"/>
    <x v="1257"/>
    <x v="304"/>
    <x v="319"/>
    <x v="28"/>
    <x v="1001"/>
    <x v="4"/>
    <x v="4"/>
    <m/>
    <m/>
    <n v="0"/>
    <n v="0"/>
  </r>
  <r>
    <x v="3"/>
    <x v="19"/>
    <x v="18"/>
    <x v="98"/>
    <x v="99"/>
    <x v="4"/>
    <x v="0"/>
    <x v="1258"/>
    <x v="306"/>
    <x v="321"/>
    <x v="23"/>
    <x v="1002"/>
    <x v="0"/>
    <x v="0"/>
    <m/>
    <m/>
    <m/>
    <m/>
  </r>
  <r>
    <x v="3"/>
    <x v="19"/>
    <x v="18"/>
    <x v="98"/>
    <x v="99"/>
    <x v="4"/>
    <x v="1"/>
    <x v="1259"/>
    <x v="304"/>
    <x v="319"/>
    <x v="31"/>
    <x v="1003"/>
    <x v="14"/>
    <x v="4"/>
    <m/>
    <m/>
    <n v="0"/>
    <n v="0"/>
  </r>
  <r>
    <x v="3"/>
    <x v="19"/>
    <x v="18"/>
    <x v="98"/>
    <x v="99"/>
    <x v="4"/>
    <x v="1"/>
    <x v="1260"/>
    <x v="306"/>
    <x v="321"/>
    <x v="36"/>
    <x v="1004"/>
    <x v="13"/>
    <x v="4"/>
    <m/>
    <m/>
    <n v="0"/>
    <n v="0"/>
  </r>
  <r>
    <x v="3"/>
    <x v="19"/>
    <x v="18"/>
    <x v="98"/>
    <x v="99"/>
    <x v="4"/>
    <x v="1"/>
    <x v="1261"/>
    <x v="304"/>
    <x v="319"/>
    <x v="32"/>
    <x v="1005"/>
    <x v="25"/>
    <x v="4"/>
    <m/>
    <m/>
    <n v="0"/>
    <n v="0"/>
  </r>
  <r>
    <x v="3"/>
    <x v="19"/>
    <x v="18"/>
    <x v="98"/>
    <x v="99"/>
    <x v="4"/>
    <x v="0"/>
    <x v="1262"/>
    <x v="307"/>
    <x v="322"/>
    <x v="23"/>
    <x v="1006"/>
    <x v="0"/>
    <x v="0"/>
    <m/>
    <m/>
    <m/>
    <m/>
  </r>
  <r>
    <x v="3"/>
    <x v="19"/>
    <x v="18"/>
    <x v="98"/>
    <x v="99"/>
    <x v="4"/>
    <x v="1"/>
    <x v="1263"/>
    <x v="304"/>
    <x v="319"/>
    <x v="33"/>
    <x v="1007"/>
    <x v="4"/>
    <x v="4"/>
    <m/>
    <m/>
    <n v="0"/>
    <n v="0"/>
  </r>
  <r>
    <x v="3"/>
    <x v="19"/>
    <x v="18"/>
    <x v="98"/>
    <x v="99"/>
    <x v="4"/>
    <x v="1"/>
    <x v="1264"/>
    <x v="307"/>
    <x v="322"/>
    <x v="34"/>
    <x v="1008"/>
    <x v="4"/>
    <x v="4"/>
    <m/>
    <m/>
    <n v="0"/>
    <n v="0"/>
  </r>
  <r>
    <x v="3"/>
    <x v="19"/>
    <x v="18"/>
    <x v="98"/>
    <x v="99"/>
    <x v="4"/>
    <x v="1"/>
    <x v="1265"/>
    <x v="304"/>
    <x v="319"/>
    <x v="37"/>
    <x v="1009"/>
    <x v="4"/>
    <x v="4"/>
    <m/>
    <m/>
    <n v="0"/>
    <n v="0"/>
  </r>
  <r>
    <x v="3"/>
    <x v="19"/>
    <x v="18"/>
    <x v="98"/>
    <x v="99"/>
    <x v="4"/>
    <x v="0"/>
    <x v="1266"/>
    <x v="308"/>
    <x v="323"/>
    <x v="23"/>
    <x v="1010"/>
    <x v="0"/>
    <x v="0"/>
    <m/>
    <m/>
    <m/>
    <m/>
  </r>
  <r>
    <x v="3"/>
    <x v="19"/>
    <x v="18"/>
    <x v="98"/>
    <x v="99"/>
    <x v="4"/>
    <x v="1"/>
    <x v="1267"/>
    <x v="304"/>
    <x v="319"/>
    <x v="48"/>
    <x v="1011"/>
    <x v="4"/>
    <x v="4"/>
    <m/>
    <m/>
    <n v="0"/>
    <n v="0"/>
  </r>
  <r>
    <x v="3"/>
    <x v="19"/>
    <x v="18"/>
    <x v="99"/>
    <x v="100"/>
    <x v="4"/>
    <x v="0"/>
    <x v="1268"/>
    <x v="309"/>
    <x v="324"/>
    <x v="23"/>
    <x v="1012"/>
    <x v="0"/>
    <x v="0"/>
    <n v="0"/>
    <m/>
    <m/>
    <m/>
  </r>
  <r>
    <x v="3"/>
    <x v="19"/>
    <x v="18"/>
    <x v="99"/>
    <x v="100"/>
    <x v="4"/>
    <x v="0"/>
    <x v="1269"/>
    <x v="310"/>
    <x v="325"/>
    <x v="23"/>
    <x v="1013"/>
    <x v="0"/>
    <x v="0"/>
    <n v="0"/>
    <m/>
    <m/>
    <m/>
  </r>
  <r>
    <x v="3"/>
    <x v="19"/>
    <x v="18"/>
    <x v="99"/>
    <x v="100"/>
    <x v="4"/>
    <x v="0"/>
    <x v="1270"/>
    <x v="311"/>
    <x v="326"/>
    <x v="23"/>
    <x v="1014"/>
    <x v="0"/>
    <x v="0"/>
    <n v="0"/>
    <m/>
    <m/>
    <m/>
  </r>
  <r>
    <x v="3"/>
    <x v="19"/>
    <x v="18"/>
    <x v="99"/>
    <x v="100"/>
    <x v="4"/>
    <x v="1"/>
    <x v="1271"/>
    <x v="310"/>
    <x v="325"/>
    <x v="25"/>
    <x v="1015"/>
    <x v="4"/>
    <x v="2"/>
    <n v="7813"/>
    <n v="7813"/>
    <n v="7813"/>
    <n v="7813"/>
  </r>
  <r>
    <x v="3"/>
    <x v="19"/>
    <x v="18"/>
    <x v="99"/>
    <x v="100"/>
    <x v="4"/>
    <x v="0"/>
    <x v="1272"/>
    <x v="312"/>
    <x v="327"/>
    <x v="23"/>
    <x v="1016"/>
    <x v="0"/>
    <x v="0"/>
    <n v="0"/>
    <m/>
    <m/>
    <m/>
  </r>
  <r>
    <x v="3"/>
    <x v="19"/>
    <x v="18"/>
    <x v="99"/>
    <x v="100"/>
    <x v="4"/>
    <x v="1"/>
    <x v="1273"/>
    <x v="310"/>
    <x v="325"/>
    <x v="26"/>
    <x v="1017"/>
    <x v="4"/>
    <x v="4"/>
    <n v="1250"/>
    <n v="1250"/>
    <n v="1250"/>
    <n v="1250"/>
  </r>
  <r>
    <x v="3"/>
    <x v="19"/>
    <x v="18"/>
    <x v="99"/>
    <x v="100"/>
    <x v="4"/>
    <x v="1"/>
    <x v="1274"/>
    <x v="312"/>
    <x v="327"/>
    <x v="27"/>
    <x v="1018"/>
    <x v="127"/>
    <x v="4"/>
    <n v="235"/>
    <n v="21150"/>
    <n v="235"/>
    <n v="21150"/>
  </r>
  <r>
    <x v="3"/>
    <x v="19"/>
    <x v="18"/>
    <x v="99"/>
    <x v="100"/>
    <x v="4"/>
    <x v="1"/>
    <x v="1275"/>
    <x v="310"/>
    <x v="325"/>
    <x v="28"/>
    <x v="1019"/>
    <x v="4"/>
    <x v="4"/>
    <n v="782"/>
    <n v="782"/>
    <n v="782"/>
    <n v="782"/>
  </r>
  <r>
    <x v="3"/>
    <x v="19"/>
    <x v="18"/>
    <x v="99"/>
    <x v="100"/>
    <x v="4"/>
    <x v="0"/>
    <x v="1276"/>
    <x v="308"/>
    <x v="323"/>
    <x v="23"/>
    <x v="1010"/>
    <x v="0"/>
    <x v="0"/>
    <n v="0"/>
    <m/>
    <m/>
    <m/>
  </r>
  <r>
    <x v="3"/>
    <x v="19"/>
    <x v="18"/>
    <x v="99"/>
    <x v="100"/>
    <x v="4"/>
    <x v="1"/>
    <x v="1277"/>
    <x v="310"/>
    <x v="325"/>
    <x v="31"/>
    <x v="1020"/>
    <x v="4"/>
    <x v="4"/>
    <n v="4688"/>
    <n v="4688"/>
    <n v="4688"/>
    <n v="4688"/>
  </r>
  <r>
    <x v="3"/>
    <x v="19"/>
    <x v="18"/>
    <x v="100"/>
    <x v="101"/>
    <x v="4"/>
    <x v="0"/>
    <x v="1278"/>
    <x v="313"/>
    <x v="328"/>
    <x v="23"/>
    <x v="1021"/>
    <x v="0"/>
    <x v="0"/>
    <n v="0"/>
    <m/>
    <m/>
    <m/>
  </r>
  <r>
    <x v="3"/>
    <x v="19"/>
    <x v="18"/>
    <x v="100"/>
    <x v="101"/>
    <x v="4"/>
    <x v="0"/>
    <x v="1279"/>
    <x v="314"/>
    <x v="329"/>
    <x v="23"/>
    <x v="1022"/>
    <x v="0"/>
    <x v="0"/>
    <n v="0"/>
    <m/>
    <m/>
    <m/>
  </r>
  <r>
    <x v="3"/>
    <x v="19"/>
    <x v="18"/>
    <x v="100"/>
    <x v="101"/>
    <x v="4"/>
    <x v="1"/>
    <x v="1280"/>
    <x v="313"/>
    <x v="328"/>
    <x v="25"/>
    <x v="1023"/>
    <x v="4"/>
    <x v="4"/>
    <n v="2344"/>
    <n v="2344"/>
    <n v="2344"/>
    <n v="2344"/>
  </r>
  <r>
    <x v="3"/>
    <x v="19"/>
    <x v="18"/>
    <x v="100"/>
    <x v="101"/>
    <x v="4"/>
    <x v="1"/>
    <x v="1281"/>
    <x v="314"/>
    <x v="329"/>
    <x v="26"/>
    <x v="1024"/>
    <x v="19"/>
    <x v="4"/>
    <n v="1875"/>
    <n v="11250"/>
    <n v="1875"/>
    <n v="11250"/>
  </r>
  <r>
    <x v="3"/>
    <x v="19"/>
    <x v="18"/>
    <x v="100"/>
    <x v="101"/>
    <x v="4"/>
    <x v="1"/>
    <x v="1282"/>
    <x v="313"/>
    <x v="328"/>
    <x v="27"/>
    <x v="1025"/>
    <x v="4"/>
    <x v="4"/>
    <n v="1719"/>
    <n v="1719"/>
    <n v="1719"/>
    <n v="1719"/>
  </r>
  <r>
    <x v="3"/>
    <x v="19"/>
    <x v="18"/>
    <x v="100"/>
    <x v="101"/>
    <x v="4"/>
    <x v="1"/>
    <x v="1283"/>
    <x v="314"/>
    <x v="329"/>
    <x v="28"/>
    <x v="1026"/>
    <x v="4"/>
    <x v="4"/>
    <n v="1719"/>
    <n v="1719"/>
    <n v="1719"/>
    <n v="1719"/>
  </r>
  <r>
    <x v="3"/>
    <x v="19"/>
    <x v="18"/>
    <x v="100"/>
    <x v="101"/>
    <x v="4"/>
    <x v="0"/>
    <x v="1284"/>
    <x v="313"/>
    <x v="328"/>
    <x v="75"/>
    <x v="0"/>
    <x v="0"/>
    <x v="0"/>
    <s v="J.D"/>
    <n v="83157"/>
    <m/>
    <m/>
  </r>
  <r>
    <x v="3"/>
    <x v="19"/>
    <x v="18"/>
    <x v="2"/>
    <x v="2"/>
    <x v="0"/>
    <x v="2"/>
    <x v="1285"/>
    <x v="314"/>
    <x v="329"/>
    <x v="30"/>
    <x v="0"/>
    <x v="0"/>
    <x v="0"/>
    <m/>
    <m/>
    <m/>
    <m/>
  </r>
  <r>
    <x v="3"/>
    <x v="20"/>
    <x v="19"/>
    <x v="101"/>
    <x v="102"/>
    <x v="4"/>
    <x v="0"/>
    <x v="1286"/>
    <x v="313"/>
    <x v="328"/>
    <x v="76"/>
    <x v="0"/>
    <x v="0"/>
    <x v="0"/>
    <m/>
    <m/>
    <m/>
    <m/>
  </r>
  <r>
    <x v="3"/>
    <x v="20"/>
    <x v="19"/>
    <x v="101"/>
    <x v="102"/>
    <x v="4"/>
    <x v="0"/>
    <x v="1287"/>
    <x v="314"/>
    <x v="329"/>
    <x v="77"/>
    <x v="0"/>
    <x v="0"/>
    <x v="0"/>
    <m/>
    <m/>
    <m/>
    <m/>
  </r>
  <r>
    <x v="3"/>
    <x v="20"/>
    <x v="19"/>
    <x v="101"/>
    <x v="102"/>
    <x v="4"/>
    <x v="0"/>
    <x v="1288"/>
    <x v="313"/>
    <x v="328"/>
    <x v="24"/>
    <x v="31"/>
    <x v="3"/>
    <x v="1"/>
    <s v="Rate"/>
    <s v="Amount"/>
    <m/>
    <m/>
  </r>
  <r>
    <x v="3"/>
    <x v="20"/>
    <x v="19"/>
    <x v="101"/>
    <x v="102"/>
    <x v="4"/>
    <x v="0"/>
    <x v="1289"/>
    <x v="314"/>
    <x v="329"/>
    <x v="23"/>
    <x v="0"/>
    <x v="0"/>
    <x v="0"/>
    <m/>
    <s v="JD"/>
    <m/>
    <m/>
  </r>
  <r>
    <x v="3"/>
    <x v="20"/>
    <x v="19"/>
    <x v="101"/>
    <x v="102"/>
    <x v="4"/>
    <x v="0"/>
    <x v="1290"/>
    <x v="315"/>
    <x v="330"/>
    <x v="23"/>
    <x v="1027"/>
    <x v="0"/>
    <x v="0"/>
    <m/>
    <m/>
    <m/>
    <m/>
  </r>
  <r>
    <x v="3"/>
    <x v="20"/>
    <x v="19"/>
    <x v="101"/>
    <x v="102"/>
    <x v="4"/>
    <x v="0"/>
    <x v="1291"/>
    <x v="316"/>
    <x v="331"/>
    <x v="23"/>
    <x v="1028"/>
    <x v="0"/>
    <x v="0"/>
    <m/>
    <m/>
    <m/>
    <m/>
  </r>
  <r>
    <x v="3"/>
    <x v="20"/>
    <x v="19"/>
    <x v="101"/>
    <x v="102"/>
    <x v="4"/>
    <x v="0"/>
    <x v="1292"/>
    <x v="316"/>
    <x v="331"/>
    <x v="23"/>
    <x v="1029"/>
    <x v="0"/>
    <x v="0"/>
    <m/>
    <n v="0"/>
    <m/>
    <m/>
  </r>
  <r>
    <x v="3"/>
    <x v="20"/>
    <x v="19"/>
    <x v="101"/>
    <x v="102"/>
    <x v="4"/>
    <x v="1"/>
    <x v="1293"/>
    <x v="316"/>
    <x v="331"/>
    <x v="25"/>
    <x v="1030"/>
    <x v="4"/>
    <x v="4"/>
    <n v="1200"/>
    <n v="1200"/>
    <n v="1200"/>
    <n v="1200"/>
  </r>
  <r>
    <x v="3"/>
    <x v="20"/>
    <x v="19"/>
    <x v="101"/>
    <x v="102"/>
    <x v="4"/>
    <x v="0"/>
    <x v="1294"/>
    <x v="317"/>
    <x v="332"/>
    <x v="23"/>
    <x v="1031"/>
    <x v="0"/>
    <x v="0"/>
    <n v="0"/>
    <n v="0"/>
    <m/>
    <m/>
  </r>
  <r>
    <x v="3"/>
    <x v="20"/>
    <x v="19"/>
    <x v="101"/>
    <x v="102"/>
    <x v="4"/>
    <x v="1"/>
    <x v="1295"/>
    <x v="316"/>
    <x v="331"/>
    <x v="26"/>
    <x v="1032"/>
    <x v="10"/>
    <x v="4"/>
    <n v="90"/>
    <n v="360"/>
    <n v="90"/>
    <n v="360"/>
  </r>
  <r>
    <x v="3"/>
    <x v="20"/>
    <x v="19"/>
    <x v="101"/>
    <x v="102"/>
    <x v="4"/>
    <x v="1"/>
    <x v="1296"/>
    <x v="317"/>
    <x v="332"/>
    <x v="27"/>
    <x v="1033"/>
    <x v="55"/>
    <x v="4"/>
    <n v="75"/>
    <n v="3000"/>
    <n v="75"/>
    <n v="3000"/>
  </r>
  <r>
    <x v="3"/>
    <x v="20"/>
    <x v="19"/>
    <x v="101"/>
    <x v="102"/>
    <x v="4"/>
    <x v="1"/>
    <x v="1297"/>
    <x v="316"/>
    <x v="331"/>
    <x v="28"/>
    <x v="1034"/>
    <x v="19"/>
    <x v="4"/>
    <n v="75"/>
    <n v="450"/>
    <n v="75"/>
    <n v="450"/>
  </r>
  <r>
    <x v="3"/>
    <x v="20"/>
    <x v="19"/>
    <x v="101"/>
    <x v="102"/>
    <x v="4"/>
    <x v="1"/>
    <x v="1298"/>
    <x v="317"/>
    <x v="332"/>
    <x v="31"/>
    <x v="1035"/>
    <x v="10"/>
    <x v="4"/>
    <n v="85"/>
    <n v="340"/>
    <n v="85"/>
    <n v="340"/>
  </r>
  <r>
    <x v="3"/>
    <x v="20"/>
    <x v="19"/>
    <x v="101"/>
    <x v="102"/>
    <x v="4"/>
    <x v="1"/>
    <x v="1299"/>
    <x v="316"/>
    <x v="331"/>
    <x v="36"/>
    <x v="1036"/>
    <x v="13"/>
    <x v="4"/>
    <n v="75"/>
    <n v="225"/>
    <n v="75"/>
    <n v="225"/>
  </r>
  <r>
    <x v="3"/>
    <x v="20"/>
    <x v="19"/>
    <x v="101"/>
    <x v="102"/>
    <x v="4"/>
    <x v="1"/>
    <x v="1300"/>
    <x v="317"/>
    <x v="332"/>
    <x v="32"/>
    <x v="1037"/>
    <x v="4"/>
    <x v="2"/>
    <n v="1000"/>
    <n v="1000"/>
    <n v="1000"/>
    <n v="1000"/>
  </r>
  <r>
    <x v="3"/>
    <x v="20"/>
    <x v="19"/>
    <x v="101"/>
    <x v="102"/>
    <x v="4"/>
    <x v="0"/>
    <x v="1301"/>
    <x v="318"/>
    <x v="333"/>
    <x v="23"/>
    <x v="1038"/>
    <x v="0"/>
    <x v="0"/>
    <n v="0"/>
    <n v="0"/>
    <m/>
    <m/>
  </r>
  <r>
    <x v="3"/>
    <x v="20"/>
    <x v="19"/>
    <x v="101"/>
    <x v="102"/>
    <x v="4"/>
    <x v="1"/>
    <x v="1302"/>
    <x v="317"/>
    <x v="332"/>
    <x v="25"/>
    <x v="1039"/>
    <x v="49"/>
    <x v="4"/>
    <n v="50"/>
    <n v="600"/>
    <n v="50"/>
    <n v="600"/>
  </r>
  <r>
    <x v="3"/>
    <x v="20"/>
    <x v="19"/>
    <x v="101"/>
    <x v="102"/>
    <x v="4"/>
    <x v="1"/>
    <x v="1303"/>
    <x v="318"/>
    <x v="333"/>
    <x v="26"/>
    <x v="1040"/>
    <x v="25"/>
    <x v="4"/>
    <n v="70"/>
    <n v="140"/>
    <n v="70"/>
    <n v="140"/>
  </r>
  <r>
    <x v="3"/>
    <x v="20"/>
    <x v="19"/>
    <x v="101"/>
    <x v="102"/>
    <x v="4"/>
    <x v="1"/>
    <x v="1304"/>
    <x v="317"/>
    <x v="332"/>
    <x v="27"/>
    <x v="1041"/>
    <x v="25"/>
    <x v="4"/>
    <m/>
    <n v="0"/>
    <n v="0"/>
    <n v="0"/>
  </r>
  <r>
    <x v="3"/>
    <x v="20"/>
    <x v="19"/>
    <x v="101"/>
    <x v="102"/>
    <x v="4"/>
    <x v="1"/>
    <x v="1305"/>
    <x v="318"/>
    <x v="333"/>
    <x v="27"/>
    <x v="1042"/>
    <x v="4"/>
    <x v="4"/>
    <n v="140"/>
    <n v="140"/>
    <n v="140"/>
    <n v="140"/>
  </r>
  <r>
    <x v="3"/>
    <x v="20"/>
    <x v="19"/>
    <x v="101"/>
    <x v="102"/>
    <x v="4"/>
    <x v="0"/>
    <x v="1306"/>
    <x v="319"/>
    <x v="334"/>
    <x v="23"/>
    <x v="1043"/>
    <x v="0"/>
    <x v="0"/>
    <n v="0"/>
    <n v="0"/>
    <m/>
    <m/>
  </r>
  <r>
    <x v="3"/>
    <x v="20"/>
    <x v="19"/>
    <x v="101"/>
    <x v="102"/>
    <x v="4"/>
    <x v="1"/>
    <x v="1307"/>
    <x v="318"/>
    <x v="333"/>
    <x v="28"/>
    <x v="1044"/>
    <x v="25"/>
    <x v="4"/>
    <n v="140"/>
    <n v="280"/>
    <n v="140"/>
    <n v="280"/>
  </r>
  <r>
    <x v="3"/>
    <x v="20"/>
    <x v="19"/>
    <x v="101"/>
    <x v="102"/>
    <x v="4"/>
    <x v="1"/>
    <x v="1308"/>
    <x v="319"/>
    <x v="334"/>
    <x v="31"/>
    <x v="1045"/>
    <x v="25"/>
    <x v="4"/>
    <n v="140"/>
    <n v="280"/>
    <n v="140"/>
    <n v="280"/>
  </r>
  <r>
    <x v="3"/>
    <x v="20"/>
    <x v="19"/>
    <x v="101"/>
    <x v="102"/>
    <x v="4"/>
    <x v="1"/>
    <x v="1309"/>
    <x v="318"/>
    <x v="333"/>
    <x v="36"/>
    <x v="1046"/>
    <x v="4"/>
    <x v="2"/>
    <n v="200"/>
    <n v="200"/>
    <n v="200"/>
    <n v="200"/>
  </r>
  <r>
    <x v="3"/>
    <x v="20"/>
    <x v="19"/>
    <x v="101"/>
    <x v="102"/>
    <x v="4"/>
    <x v="1"/>
    <x v="1310"/>
    <x v="319"/>
    <x v="334"/>
    <x v="32"/>
    <x v="1047"/>
    <x v="10"/>
    <x v="4"/>
    <n v="20"/>
    <n v="80"/>
    <n v="20"/>
    <n v="80"/>
  </r>
  <r>
    <x v="3"/>
    <x v="20"/>
    <x v="19"/>
    <x v="101"/>
    <x v="102"/>
    <x v="4"/>
    <x v="0"/>
    <x v="1311"/>
    <x v="318"/>
    <x v="333"/>
    <x v="78"/>
    <x v="0"/>
    <x v="0"/>
    <x v="0"/>
    <s v="J.D"/>
    <n v="8295"/>
    <m/>
    <m/>
  </r>
  <r>
    <x v="3"/>
    <x v="20"/>
    <x v="19"/>
    <x v="2"/>
    <x v="2"/>
    <x v="0"/>
    <x v="2"/>
    <x v="1312"/>
    <x v="319"/>
    <x v="334"/>
    <x v="30"/>
    <x v="0"/>
    <x v="0"/>
    <x v="0"/>
    <m/>
    <m/>
    <m/>
    <m/>
  </r>
  <r>
    <x v="3"/>
    <x v="21"/>
    <x v="20"/>
    <x v="102"/>
    <x v="103"/>
    <x v="5"/>
    <x v="0"/>
    <x v="1313"/>
    <x v="318"/>
    <x v="333"/>
    <x v="23"/>
    <x v="0"/>
    <x v="140"/>
    <x v="0"/>
    <m/>
    <m/>
    <m/>
    <m/>
  </r>
  <r>
    <x v="3"/>
    <x v="21"/>
    <x v="20"/>
    <x v="102"/>
    <x v="103"/>
    <x v="5"/>
    <x v="0"/>
    <x v="1314"/>
    <x v="319"/>
    <x v="334"/>
    <x v="23"/>
    <x v="0"/>
    <x v="141"/>
    <x v="0"/>
    <m/>
    <m/>
    <m/>
    <m/>
  </r>
  <r>
    <x v="3"/>
    <x v="21"/>
    <x v="20"/>
    <x v="102"/>
    <x v="103"/>
    <x v="5"/>
    <x v="0"/>
    <x v="1315"/>
    <x v="318"/>
    <x v="333"/>
    <x v="24"/>
    <x v="31"/>
    <x v="3"/>
    <x v="1"/>
    <s v="Rate"/>
    <s v="Amount"/>
    <m/>
    <m/>
  </r>
  <r>
    <x v="3"/>
    <x v="21"/>
    <x v="20"/>
    <x v="102"/>
    <x v="103"/>
    <x v="5"/>
    <x v="0"/>
    <x v="1316"/>
    <x v="319"/>
    <x v="334"/>
    <x v="23"/>
    <x v="0"/>
    <x v="0"/>
    <x v="0"/>
    <m/>
    <s v="J.D"/>
    <m/>
    <m/>
  </r>
  <r>
    <x v="3"/>
    <x v="21"/>
    <x v="20"/>
    <x v="102"/>
    <x v="103"/>
    <x v="5"/>
    <x v="0"/>
    <x v="1317"/>
    <x v="320"/>
    <x v="335"/>
    <x v="23"/>
    <x v="1048"/>
    <x v="0"/>
    <x v="0"/>
    <m/>
    <m/>
    <m/>
    <m/>
  </r>
  <r>
    <x v="3"/>
    <x v="21"/>
    <x v="20"/>
    <x v="102"/>
    <x v="103"/>
    <x v="5"/>
    <x v="0"/>
    <x v="1318"/>
    <x v="321"/>
    <x v="336"/>
    <x v="23"/>
    <x v="1049"/>
    <x v="0"/>
    <x v="0"/>
    <m/>
    <m/>
    <m/>
    <m/>
  </r>
  <r>
    <x v="3"/>
    <x v="21"/>
    <x v="20"/>
    <x v="102"/>
    <x v="103"/>
    <x v="5"/>
    <x v="1"/>
    <x v="1319"/>
    <x v="320"/>
    <x v="335"/>
    <x v="25"/>
    <x v="1050"/>
    <x v="4"/>
    <x v="2"/>
    <m/>
    <n v="0"/>
    <n v="0"/>
    <n v="0"/>
  </r>
  <r>
    <x v="3"/>
    <x v="21"/>
    <x v="20"/>
    <x v="102"/>
    <x v="103"/>
    <x v="5"/>
    <x v="0"/>
    <x v="1320"/>
    <x v="322"/>
    <x v="337"/>
    <x v="23"/>
    <x v="1051"/>
    <x v="0"/>
    <x v="0"/>
    <m/>
    <m/>
    <m/>
    <m/>
  </r>
  <r>
    <x v="3"/>
    <x v="21"/>
    <x v="20"/>
    <x v="102"/>
    <x v="103"/>
    <x v="5"/>
    <x v="1"/>
    <x v="1321"/>
    <x v="320"/>
    <x v="335"/>
    <x v="26"/>
    <x v="1052"/>
    <x v="142"/>
    <x v="5"/>
    <m/>
    <n v="0"/>
    <n v="0"/>
    <n v="0"/>
  </r>
  <r>
    <x v="3"/>
    <x v="21"/>
    <x v="20"/>
    <x v="102"/>
    <x v="103"/>
    <x v="5"/>
    <x v="0"/>
    <x v="1322"/>
    <x v="323"/>
    <x v="338"/>
    <x v="23"/>
    <x v="1053"/>
    <x v="0"/>
    <x v="0"/>
    <m/>
    <m/>
    <m/>
    <m/>
  </r>
  <r>
    <x v="3"/>
    <x v="21"/>
    <x v="20"/>
    <x v="102"/>
    <x v="103"/>
    <x v="5"/>
    <x v="1"/>
    <x v="1323"/>
    <x v="323"/>
    <x v="338"/>
    <x v="27"/>
    <x v="1054"/>
    <x v="143"/>
    <x v="5"/>
    <m/>
    <n v="0"/>
    <n v="0"/>
    <n v="0"/>
  </r>
  <r>
    <x v="3"/>
    <x v="21"/>
    <x v="20"/>
    <x v="102"/>
    <x v="103"/>
    <x v="5"/>
    <x v="0"/>
    <x v="1324"/>
    <x v="323"/>
    <x v="338"/>
    <x v="79"/>
    <x v="0"/>
    <x v="0"/>
    <x v="0"/>
    <m/>
    <m/>
    <m/>
    <m/>
  </r>
  <r>
    <x v="3"/>
    <x v="21"/>
    <x v="20"/>
    <x v="2"/>
    <x v="2"/>
    <x v="0"/>
    <x v="2"/>
    <x v="1325"/>
    <x v="323"/>
    <x v="338"/>
    <x v="30"/>
    <x v="0"/>
    <x v="0"/>
    <x v="0"/>
    <s v="J.D"/>
    <n v="0"/>
    <m/>
    <m/>
  </r>
  <r>
    <x v="3"/>
    <x v="22"/>
    <x v="21"/>
    <x v="103"/>
    <x v="104"/>
    <x v="6"/>
    <x v="0"/>
    <x v="1326"/>
    <x v="323"/>
    <x v="338"/>
    <x v="23"/>
    <x v="0"/>
    <x v="144"/>
    <x v="0"/>
    <m/>
    <m/>
    <m/>
    <m/>
  </r>
  <r>
    <x v="3"/>
    <x v="22"/>
    <x v="21"/>
    <x v="103"/>
    <x v="104"/>
    <x v="6"/>
    <x v="0"/>
    <x v="1327"/>
    <x v="323"/>
    <x v="338"/>
    <x v="23"/>
    <x v="0"/>
    <x v="145"/>
    <x v="0"/>
    <m/>
    <m/>
    <m/>
    <m/>
  </r>
  <r>
    <x v="3"/>
    <x v="22"/>
    <x v="21"/>
    <x v="103"/>
    <x v="104"/>
    <x v="6"/>
    <x v="0"/>
    <x v="1328"/>
    <x v="323"/>
    <x v="338"/>
    <x v="24"/>
    <x v="31"/>
    <x v="3"/>
    <x v="1"/>
    <s v="Rate"/>
    <s v="Amount"/>
    <m/>
    <m/>
  </r>
  <r>
    <x v="3"/>
    <x v="22"/>
    <x v="21"/>
    <x v="102"/>
    <x v="104"/>
    <x v="5"/>
    <x v="0"/>
    <x v="1329"/>
    <x v="323"/>
    <x v="338"/>
    <x v="23"/>
    <x v="0"/>
    <x v="0"/>
    <x v="0"/>
    <m/>
    <s v="J.D"/>
    <m/>
    <m/>
  </r>
  <r>
    <x v="3"/>
    <x v="22"/>
    <x v="21"/>
    <x v="103"/>
    <x v="104"/>
    <x v="6"/>
    <x v="0"/>
    <x v="1330"/>
    <x v="324"/>
    <x v="339"/>
    <x v="23"/>
    <x v="1055"/>
    <x v="0"/>
    <x v="0"/>
    <m/>
    <m/>
    <m/>
    <m/>
  </r>
  <r>
    <x v="3"/>
    <x v="22"/>
    <x v="21"/>
    <x v="103"/>
    <x v="104"/>
    <x v="6"/>
    <x v="0"/>
    <x v="1331"/>
    <x v="325"/>
    <x v="340"/>
    <x v="23"/>
    <x v="1056"/>
    <x v="0"/>
    <x v="0"/>
    <m/>
    <m/>
    <m/>
    <m/>
  </r>
  <r>
    <x v="3"/>
    <x v="22"/>
    <x v="21"/>
    <x v="103"/>
    <x v="104"/>
    <x v="6"/>
    <x v="1"/>
    <x v="1332"/>
    <x v="324"/>
    <x v="339"/>
    <x v="25"/>
    <x v="1057"/>
    <x v="28"/>
    <x v="7"/>
    <m/>
    <n v="0"/>
    <n v="0"/>
    <n v="0"/>
  </r>
  <r>
    <x v="3"/>
    <x v="22"/>
    <x v="21"/>
    <x v="103"/>
    <x v="104"/>
    <x v="6"/>
    <x v="0"/>
    <x v="1333"/>
    <x v="326"/>
    <x v="341"/>
    <x v="23"/>
    <x v="1058"/>
    <x v="0"/>
    <x v="0"/>
    <m/>
    <m/>
    <m/>
    <m/>
  </r>
  <r>
    <x v="3"/>
    <x v="22"/>
    <x v="21"/>
    <x v="103"/>
    <x v="104"/>
    <x v="6"/>
    <x v="1"/>
    <x v="1334"/>
    <x v="324"/>
    <x v="339"/>
    <x v="26"/>
    <x v="1059"/>
    <x v="146"/>
    <x v="3"/>
    <m/>
    <n v="0"/>
    <n v="0"/>
    <n v="0"/>
  </r>
  <r>
    <x v="3"/>
    <x v="22"/>
    <x v="21"/>
    <x v="104"/>
    <x v="105"/>
    <x v="5"/>
    <x v="0"/>
    <x v="1335"/>
    <x v="327"/>
    <x v="342"/>
    <x v="23"/>
    <x v="1060"/>
    <x v="0"/>
    <x v="0"/>
    <m/>
    <m/>
    <m/>
    <m/>
  </r>
  <r>
    <x v="3"/>
    <x v="22"/>
    <x v="21"/>
    <x v="104"/>
    <x v="105"/>
    <x v="5"/>
    <x v="1"/>
    <x v="1336"/>
    <x v="324"/>
    <x v="339"/>
    <x v="27"/>
    <x v="1061"/>
    <x v="97"/>
    <x v="5"/>
    <m/>
    <n v="0"/>
    <n v="0"/>
    <n v="0"/>
  </r>
  <r>
    <x v="3"/>
    <x v="22"/>
    <x v="21"/>
    <x v="104"/>
    <x v="105"/>
    <x v="5"/>
    <x v="1"/>
    <x v="1337"/>
    <x v="327"/>
    <x v="342"/>
    <x v="28"/>
    <x v="1062"/>
    <x v="115"/>
    <x v="5"/>
    <m/>
    <n v="0"/>
    <n v="0"/>
    <n v="0"/>
  </r>
  <r>
    <x v="3"/>
    <x v="22"/>
    <x v="21"/>
    <x v="105"/>
    <x v="106"/>
    <x v="5"/>
    <x v="0"/>
    <x v="1338"/>
    <x v="328"/>
    <x v="343"/>
    <x v="23"/>
    <x v="1063"/>
    <x v="0"/>
    <x v="0"/>
    <m/>
    <m/>
    <m/>
    <m/>
  </r>
  <r>
    <x v="3"/>
    <x v="22"/>
    <x v="21"/>
    <x v="105"/>
    <x v="106"/>
    <x v="5"/>
    <x v="0"/>
    <x v="1339"/>
    <x v="329"/>
    <x v="344"/>
    <x v="23"/>
    <x v="1064"/>
    <x v="0"/>
    <x v="0"/>
    <m/>
    <m/>
    <m/>
    <m/>
  </r>
  <r>
    <x v="3"/>
    <x v="22"/>
    <x v="21"/>
    <x v="105"/>
    <x v="106"/>
    <x v="5"/>
    <x v="1"/>
    <x v="1340"/>
    <x v="328"/>
    <x v="343"/>
    <x v="31"/>
    <x v="1065"/>
    <x v="147"/>
    <x v="3"/>
    <m/>
    <n v="0"/>
    <n v="0"/>
    <n v="0"/>
  </r>
  <r>
    <x v="3"/>
    <x v="22"/>
    <x v="21"/>
    <x v="105"/>
    <x v="106"/>
    <x v="5"/>
    <x v="1"/>
    <x v="1341"/>
    <x v="329"/>
    <x v="344"/>
    <x v="36"/>
    <x v="1066"/>
    <x v="147"/>
    <x v="3"/>
    <m/>
    <n v="0"/>
    <n v="0"/>
    <n v="0"/>
  </r>
  <r>
    <x v="3"/>
    <x v="22"/>
    <x v="21"/>
    <x v="105"/>
    <x v="106"/>
    <x v="5"/>
    <x v="1"/>
    <x v="1342"/>
    <x v="328"/>
    <x v="343"/>
    <x v="32"/>
    <x v="1067"/>
    <x v="59"/>
    <x v="5"/>
    <m/>
    <n v="0"/>
    <n v="0"/>
    <n v="0"/>
  </r>
  <r>
    <x v="3"/>
    <x v="22"/>
    <x v="21"/>
    <x v="105"/>
    <x v="106"/>
    <x v="5"/>
    <x v="1"/>
    <x v="1343"/>
    <x v="329"/>
    <x v="344"/>
    <x v="33"/>
    <x v="1068"/>
    <x v="47"/>
    <x v="5"/>
    <m/>
    <n v="0"/>
    <n v="0"/>
    <n v="0"/>
  </r>
  <r>
    <x v="3"/>
    <x v="22"/>
    <x v="21"/>
    <x v="105"/>
    <x v="106"/>
    <x v="5"/>
    <x v="0"/>
    <x v="1344"/>
    <x v="328"/>
    <x v="343"/>
    <x v="80"/>
    <x v="0"/>
    <x v="0"/>
    <x v="0"/>
    <m/>
    <m/>
    <m/>
    <m/>
  </r>
  <r>
    <x v="3"/>
    <x v="22"/>
    <x v="21"/>
    <x v="2"/>
    <x v="2"/>
    <x v="0"/>
    <x v="2"/>
    <x v="1345"/>
    <x v="329"/>
    <x v="344"/>
    <x v="30"/>
    <x v="0"/>
    <x v="0"/>
    <x v="0"/>
    <s v="J.D"/>
    <n v="0"/>
    <m/>
    <m/>
  </r>
  <r>
    <x v="3"/>
    <x v="23"/>
    <x v="22"/>
    <x v="106"/>
    <x v="107"/>
    <x v="0"/>
    <x v="3"/>
    <x v="1346"/>
    <x v="330"/>
    <x v="345"/>
    <x v="81"/>
    <x v="0"/>
    <x v="0"/>
    <x v="0"/>
    <m/>
    <m/>
    <m/>
    <m/>
  </r>
  <r>
    <x v="3"/>
    <x v="23"/>
    <x v="22"/>
    <x v="106"/>
    <x v="107"/>
    <x v="0"/>
    <x v="3"/>
    <x v="1347"/>
    <x v="330"/>
    <x v="345"/>
    <x v="23"/>
    <x v="0"/>
    <x v="0"/>
    <x v="11"/>
    <m/>
    <m/>
    <m/>
    <m/>
  </r>
  <r>
    <x v="3"/>
    <x v="23"/>
    <x v="22"/>
    <x v="106"/>
    <x v="107"/>
    <x v="0"/>
    <x v="3"/>
    <x v="1348"/>
    <x v="330"/>
    <x v="345"/>
    <x v="23"/>
    <x v="0"/>
    <x v="0"/>
    <x v="12"/>
    <m/>
    <m/>
    <m/>
    <m/>
  </r>
  <r>
    <x v="3"/>
    <x v="23"/>
    <x v="22"/>
    <x v="106"/>
    <x v="107"/>
    <x v="0"/>
    <x v="3"/>
    <x v="1349"/>
    <x v="330"/>
    <x v="345"/>
    <x v="82"/>
    <x v="1069"/>
    <x v="0"/>
    <x v="68"/>
    <m/>
    <m/>
    <m/>
    <m/>
  </r>
  <r>
    <x v="3"/>
    <x v="23"/>
    <x v="22"/>
    <x v="106"/>
    <x v="107"/>
    <x v="0"/>
    <x v="3"/>
    <x v="1350"/>
    <x v="330"/>
    <x v="345"/>
    <x v="83"/>
    <x v="2"/>
    <x v="0"/>
    <x v="69"/>
    <m/>
    <m/>
    <m/>
    <m/>
  </r>
  <r>
    <x v="3"/>
    <x v="23"/>
    <x v="22"/>
    <x v="106"/>
    <x v="107"/>
    <x v="0"/>
    <x v="3"/>
    <x v="1351"/>
    <x v="330"/>
    <x v="345"/>
    <x v="84"/>
    <x v="3"/>
    <x v="0"/>
    <x v="70"/>
    <m/>
    <m/>
    <m/>
    <m/>
  </r>
  <r>
    <x v="3"/>
    <x v="23"/>
    <x v="22"/>
    <x v="106"/>
    <x v="107"/>
    <x v="0"/>
    <x v="3"/>
    <x v="1352"/>
    <x v="330"/>
    <x v="345"/>
    <x v="85"/>
    <x v="4"/>
    <x v="0"/>
    <x v="53"/>
    <m/>
    <m/>
    <m/>
    <m/>
  </r>
  <r>
    <x v="3"/>
    <x v="23"/>
    <x v="22"/>
    <x v="106"/>
    <x v="107"/>
    <x v="0"/>
    <x v="3"/>
    <x v="1353"/>
    <x v="330"/>
    <x v="345"/>
    <x v="86"/>
    <x v="5"/>
    <x v="0"/>
    <x v="71"/>
    <m/>
    <m/>
    <m/>
    <m/>
  </r>
  <r>
    <x v="3"/>
    <x v="23"/>
    <x v="22"/>
    <x v="106"/>
    <x v="107"/>
    <x v="0"/>
    <x v="3"/>
    <x v="1354"/>
    <x v="330"/>
    <x v="345"/>
    <x v="87"/>
    <x v="6"/>
    <x v="0"/>
    <x v="55"/>
    <m/>
    <m/>
    <m/>
    <m/>
  </r>
  <r>
    <x v="3"/>
    <x v="23"/>
    <x v="22"/>
    <x v="106"/>
    <x v="107"/>
    <x v="0"/>
    <x v="3"/>
    <x v="1355"/>
    <x v="330"/>
    <x v="345"/>
    <x v="88"/>
    <x v="7"/>
    <x v="0"/>
    <x v="72"/>
    <m/>
    <m/>
    <m/>
    <m/>
  </r>
  <r>
    <x v="3"/>
    <x v="23"/>
    <x v="22"/>
    <x v="106"/>
    <x v="107"/>
    <x v="0"/>
    <x v="3"/>
    <x v="1356"/>
    <x v="330"/>
    <x v="345"/>
    <x v="89"/>
    <x v="8"/>
    <x v="0"/>
    <x v="73"/>
    <m/>
    <m/>
    <m/>
    <m/>
  </r>
  <r>
    <x v="3"/>
    <x v="23"/>
    <x v="22"/>
    <x v="106"/>
    <x v="107"/>
    <x v="0"/>
    <x v="3"/>
    <x v="1357"/>
    <x v="330"/>
    <x v="345"/>
    <x v="90"/>
    <x v="9"/>
    <x v="0"/>
    <x v="74"/>
    <m/>
    <m/>
    <m/>
    <m/>
  </r>
  <r>
    <x v="3"/>
    <x v="23"/>
    <x v="22"/>
    <x v="106"/>
    <x v="107"/>
    <x v="0"/>
    <x v="3"/>
    <x v="1358"/>
    <x v="330"/>
    <x v="345"/>
    <x v="91"/>
    <x v="10"/>
    <x v="0"/>
    <x v="75"/>
    <m/>
    <m/>
    <m/>
    <m/>
  </r>
  <r>
    <x v="3"/>
    <x v="23"/>
    <x v="22"/>
    <x v="106"/>
    <x v="107"/>
    <x v="0"/>
    <x v="3"/>
    <x v="1359"/>
    <x v="330"/>
    <x v="345"/>
    <x v="92"/>
    <x v="11"/>
    <x v="0"/>
    <x v="0"/>
    <m/>
    <m/>
    <m/>
    <m/>
  </r>
  <r>
    <x v="3"/>
    <x v="23"/>
    <x v="22"/>
    <x v="106"/>
    <x v="107"/>
    <x v="0"/>
    <x v="3"/>
    <x v="1360"/>
    <x v="330"/>
    <x v="345"/>
    <x v="93"/>
    <x v="12"/>
    <x v="0"/>
    <x v="76"/>
    <m/>
    <m/>
    <m/>
    <m/>
  </r>
  <r>
    <x v="3"/>
    <x v="23"/>
    <x v="22"/>
    <x v="106"/>
    <x v="107"/>
    <x v="0"/>
    <x v="3"/>
    <x v="1361"/>
    <x v="330"/>
    <x v="345"/>
    <x v="62"/>
    <x v="13"/>
    <x v="0"/>
    <x v="0"/>
    <m/>
    <m/>
    <m/>
    <m/>
  </r>
  <r>
    <x v="3"/>
    <x v="23"/>
    <x v="22"/>
    <x v="106"/>
    <x v="107"/>
    <x v="0"/>
    <x v="3"/>
    <x v="1362"/>
    <x v="330"/>
    <x v="345"/>
    <x v="94"/>
    <x v="14"/>
    <x v="0"/>
    <x v="77"/>
    <m/>
    <m/>
    <m/>
    <m/>
  </r>
  <r>
    <x v="3"/>
    <x v="23"/>
    <x v="22"/>
    <x v="106"/>
    <x v="107"/>
    <x v="0"/>
    <x v="3"/>
    <x v="1363"/>
    <x v="330"/>
    <x v="345"/>
    <x v="95"/>
    <x v="15"/>
    <x v="0"/>
    <x v="78"/>
    <m/>
    <m/>
    <m/>
    <m/>
  </r>
  <r>
    <x v="3"/>
    <x v="23"/>
    <x v="22"/>
    <x v="106"/>
    <x v="107"/>
    <x v="0"/>
    <x v="3"/>
    <x v="1364"/>
    <x v="330"/>
    <x v="345"/>
    <x v="67"/>
    <x v="16"/>
    <x v="0"/>
    <x v="79"/>
    <m/>
    <m/>
    <m/>
    <m/>
  </r>
  <r>
    <x v="3"/>
    <x v="23"/>
    <x v="22"/>
    <x v="106"/>
    <x v="107"/>
    <x v="0"/>
    <x v="3"/>
    <x v="1365"/>
    <x v="330"/>
    <x v="345"/>
    <x v="70"/>
    <x v="17"/>
    <x v="0"/>
    <x v="80"/>
    <m/>
    <m/>
    <m/>
    <m/>
  </r>
  <r>
    <x v="3"/>
    <x v="23"/>
    <x v="22"/>
    <x v="106"/>
    <x v="107"/>
    <x v="0"/>
    <x v="3"/>
    <x v="1366"/>
    <x v="330"/>
    <x v="345"/>
    <x v="73"/>
    <x v="18"/>
    <x v="0"/>
    <x v="81"/>
    <m/>
    <m/>
    <m/>
    <m/>
  </r>
  <r>
    <x v="3"/>
    <x v="23"/>
    <x v="22"/>
    <x v="106"/>
    <x v="107"/>
    <x v="0"/>
    <x v="3"/>
    <x v="1367"/>
    <x v="330"/>
    <x v="345"/>
    <x v="76"/>
    <x v="19"/>
    <x v="0"/>
    <x v="82"/>
    <n v="832977.5"/>
    <m/>
    <m/>
    <m/>
  </r>
  <r>
    <x v="3"/>
    <x v="23"/>
    <x v="22"/>
    <x v="106"/>
    <x v="107"/>
    <x v="0"/>
    <x v="3"/>
    <x v="1368"/>
    <x v="330"/>
    <x v="345"/>
    <x v="96"/>
    <x v="20"/>
    <x v="0"/>
    <x v="0"/>
    <m/>
    <m/>
    <m/>
    <m/>
  </r>
  <r>
    <x v="3"/>
    <x v="23"/>
    <x v="22"/>
    <x v="106"/>
    <x v="107"/>
    <x v="0"/>
    <x v="3"/>
    <x v="1369"/>
    <x v="330"/>
    <x v="345"/>
    <x v="97"/>
    <x v="21"/>
    <x v="0"/>
    <x v="0"/>
    <m/>
    <m/>
    <m/>
    <m/>
  </r>
  <r>
    <x v="3"/>
    <x v="23"/>
    <x v="22"/>
    <x v="106"/>
    <x v="107"/>
    <x v="0"/>
    <x v="3"/>
    <x v="1370"/>
    <x v="330"/>
    <x v="345"/>
    <x v="98"/>
    <x v="0"/>
    <x v="0"/>
    <x v="0"/>
    <m/>
    <m/>
    <m/>
    <m/>
  </r>
  <r>
    <x v="3"/>
    <x v="23"/>
    <x v="22"/>
    <x v="106"/>
    <x v="107"/>
    <x v="0"/>
    <x v="3"/>
    <x v="1371"/>
    <x v="330"/>
    <x v="345"/>
    <x v="99"/>
    <x v="0"/>
    <x v="148"/>
    <x v="83"/>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88">
  <r>
    <x v="0"/>
    <x v="0"/>
    <x v="0"/>
    <m/>
    <m/>
    <m/>
    <x v="0"/>
    <n v="1"/>
    <m/>
    <m/>
    <s v="Fuhais - Jordan"/>
    <m/>
    <m/>
    <m/>
    <m/>
    <m/>
    <m/>
    <m/>
  </r>
  <r>
    <x v="0"/>
    <x v="1"/>
    <x v="0"/>
    <m/>
    <m/>
    <m/>
    <x v="0"/>
    <n v="2"/>
    <m/>
    <m/>
    <s v="TABLE OF CONTENTS"/>
    <m/>
    <m/>
    <m/>
    <m/>
    <m/>
    <m/>
    <m/>
  </r>
  <r>
    <x v="0"/>
    <x v="1"/>
    <x v="0"/>
    <m/>
    <m/>
    <m/>
    <x v="0"/>
    <n v="3"/>
    <m/>
    <m/>
    <s v="01"/>
    <s v="GENERAL REQUIREMENTS"/>
    <m/>
    <m/>
    <m/>
    <m/>
    <m/>
    <m/>
  </r>
  <r>
    <x v="0"/>
    <x v="1"/>
    <x v="0"/>
    <m/>
    <m/>
    <m/>
    <x v="0"/>
    <n v="4"/>
    <m/>
    <m/>
    <s v="02"/>
    <s v="SITE CONSTRUCTION"/>
    <m/>
    <m/>
    <m/>
    <m/>
    <m/>
    <m/>
  </r>
  <r>
    <x v="0"/>
    <x v="1"/>
    <x v="0"/>
    <m/>
    <m/>
    <m/>
    <x v="0"/>
    <n v="5"/>
    <m/>
    <m/>
    <s v="03"/>
    <s v="CONCRETE"/>
    <m/>
    <m/>
    <m/>
    <m/>
    <m/>
    <m/>
  </r>
  <r>
    <x v="0"/>
    <x v="1"/>
    <x v="0"/>
    <m/>
    <m/>
    <m/>
    <x v="0"/>
    <n v="6"/>
    <m/>
    <m/>
    <s v="04"/>
    <s v="MASONRY"/>
    <m/>
    <m/>
    <m/>
    <m/>
    <m/>
    <m/>
  </r>
  <r>
    <x v="0"/>
    <x v="1"/>
    <x v="0"/>
    <m/>
    <m/>
    <m/>
    <x v="0"/>
    <n v="7"/>
    <m/>
    <m/>
    <s v="05"/>
    <s v="METALS"/>
    <m/>
    <m/>
    <m/>
    <m/>
    <m/>
    <m/>
  </r>
  <r>
    <x v="0"/>
    <x v="1"/>
    <x v="0"/>
    <m/>
    <m/>
    <m/>
    <x v="0"/>
    <n v="8"/>
    <m/>
    <m/>
    <s v="06"/>
    <s v="WOOD AND PLASTICS "/>
    <m/>
    <m/>
    <m/>
    <m/>
    <m/>
    <m/>
  </r>
  <r>
    <x v="0"/>
    <x v="1"/>
    <x v="0"/>
    <m/>
    <m/>
    <m/>
    <x v="0"/>
    <n v="9"/>
    <m/>
    <m/>
    <s v="07"/>
    <s v="THERMAL AND MOISTURE PROTECTION"/>
    <m/>
    <m/>
    <m/>
    <m/>
    <m/>
    <m/>
  </r>
  <r>
    <x v="0"/>
    <x v="1"/>
    <x v="0"/>
    <m/>
    <m/>
    <m/>
    <x v="0"/>
    <n v="10"/>
    <m/>
    <m/>
    <s v="08"/>
    <s v="OPENINGS"/>
    <m/>
    <m/>
    <m/>
    <m/>
    <m/>
    <m/>
  </r>
  <r>
    <x v="0"/>
    <x v="1"/>
    <x v="0"/>
    <m/>
    <m/>
    <m/>
    <x v="0"/>
    <n v="11"/>
    <m/>
    <m/>
    <s v="09"/>
    <s v="FINISHES"/>
    <m/>
    <m/>
    <m/>
    <m/>
    <m/>
    <m/>
  </r>
  <r>
    <x v="0"/>
    <x v="1"/>
    <x v="0"/>
    <m/>
    <m/>
    <m/>
    <x v="0"/>
    <n v="12"/>
    <m/>
    <m/>
    <s v="10"/>
    <s v="SPECIALTIES"/>
    <m/>
    <m/>
    <m/>
    <m/>
    <m/>
    <m/>
  </r>
  <r>
    <x v="0"/>
    <x v="1"/>
    <x v="0"/>
    <m/>
    <m/>
    <m/>
    <x v="0"/>
    <n v="13"/>
    <m/>
    <m/>
    <s v="11"/>
    <s v="EQUIPMENT"/>
    <m/>
    <m/>
    <m/>
    <m/>
    <m/>
    <m/>
  </r>
  <r>
    <x v="0"/>
    <x v="1"/>
    <x v="0"/>
    <m/>
    <m/>
    <m/>
    <x v="0"/>
    <n v="14"/>
    <m/>
    <m/>
    <s v="12"/>
    <s v="FURNISHINGS"/>
    <m/>
    <m/>
    <m/>
    <m/>
    <m/>
    <m/>
  </r>
  <r>
    <x v="0"/>
    <x v="1"/>
    <x v="0"/>
    <m/>
    <m/>
    <m/>
    <x v="0"/>
    <n v="15"/>
    <m/>
    <m/>
    <s v="14"/>
    <s v="CONVEYING EQUIPMENT"/>
    <m/>
    <m/>
    <m/>
    <m/>
    <m/>
    <m/>
  </r>
  <r>
    <x v="0"/>
    <x v="1"/>
    <x v="0"/>
    <m/>
    <m/>
    <m/>
    <x v="0"/>
    <n v="16"/>
    <m/>
    <m/>
    <s v="21"/>
    <s v="FIRE SUPPRESSION"/>
    <m/>
    <m/>
    <m/>
    <m/>
    <m/>
    <m/>
  </r>
  <r>
    <x v="0"/>
    <x v="1"/>
    <x v="0"/>
    <m/>
    <m/>
    <m/>
    <x v="0"/>
    <n v="17"/>
    <m/>
    <m/>
    <s v="22"/>
    <s v="PLUMBING"/>
    <m/>
    <m/>
    <m/>
    <m/>
    <m/>
    <m/>
  </r>
  <r>
    <x v="0"/>
    <x v="1"/>
    <x v="0"/>
    <m/>
    <m/>
    <m/>
    <x v="0"/>
    <n v="18"/>
    <m/>
    <m/>
    <s v="23"/>
    <s v="HEATING VENTILATING AND AIR CONDITIONING"/>
    <m/>
    <m/>
    <m/>
    <m/>
    <m/>
    <m/>
  </r>
  <r>
    <x v="0"/>
    <x v="1"/>
    <x v="0"/>
    <m/>
    <m/>
    <m/>
    <x v="0"/>
    <n v="19"/>
    <m/>
    <m/>
    <s v="26"/>
    <s v="ELECTRICAL"/>
    <m/>
    <m/>
    <m/>
    <m/>
    <m/>
    <m/>
  </r>
  <r>
    <x v="0"/>
    <x v="1"/>
    <x v="0"/>
    <m/>
    <m/>
    <m/>
    <x v="0"/>
    <n v="20"/>
    <m/>
    <m/>
    <s v="27"/>
    <s v="COMMUNICATIONS"/>
    <m/>
    <m/>
    <m/>
    <m/>
    <m/>
    <m/>
  </r>
  <r>
    <x v="0"/>
    <x v="1"/>
    <x v="0"/>
    <m/>
    <m/>
    <m/>
    <x v="0"/>
    <n v="21"/>
    <m/>
    <m/>
    <s v="28"/>
    <s v="ELECTRONIC SAFETY AND SECURITY"/>
    <m/>
    <m/>
    <m/>
    <m/>
    <m/>
    <m/>
  </r>
  <r>
    <x v="0"/>
    <x v="1"/>
    <x v="0"/>
    <m/>
    <m/>
    <m/>
    <x v="0"/>
    <n v="22"/>
    <m/>
    <m/>
    <s v="31"/>
    <s v="EARTHWORK"/>
    <m/>
    <m/>
    <m/>
    <m/>
    <m/>
    <m/>
  </r>
  <r>
    <x v="0"/>
    <x v="1"/>
    <x v="0"/>
    <m/>
    <m/>
    <m/>
    <x v="0"/>
    <n v="23"/>
    <m/>
    <m/>
    <s v="32"/>
    <s v="EXTERIOR IMPROVEMENTS"/>
    <m/>
    <m/>
    <m/>
    <m/>
    <m/>
    <m/>
  </r>
  <r>
    <x v="0"/>
    <x v="2"/>
    <x v="1"/>
    <s v="010000"/>
    <s v=" GENERAL REQUIREMENTS"/>
    <s v="AR"/>
    <x v="0"/>
    <n v="24"/>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m/>
    <s v="BILL NO. 01"/>
    <m/>
    <m/>
    <m/>
    <m/>
    <m/>
  </r>
  <r>
    <x v="0"/>
    <x v="2"/>
    <x v="1"/>
    <s v="010000"/>
    <s v=" GENERAL REQUIREMENTS"/>
    <s v="AR"/>
    <x v="0"/>
    <n v="25"/>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m/>
    <s v="GENERAL REQUIREMENTS "/>
    <m/>
    <m/>
    <m/>
    <m/>
    <m/>
  </r>
  <r>
    <x v="0"/>
    <x v="2"/>
    <x v="1"/>
    <s v="010000"/>
    <s v=" GENERAL REQUIREMENTS"/>
    <s v="AR"/>
    <x v="0"/>
    <n v="26"/>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s v="Item"/>
    <s v="                      Description                       "/>
    <s v="Qty"/>
    <s v="Unit"/>
    <s v="Rate"/>
    <s v="Amount"/>
    <m/>
    <m/>
  </r>
  <r>
    <x v="0"/>
    <x v="2"/>
    <x v="1"/>
    <s v="010000"/>
    <s v=" GENERAL REQUIREMENTS"/>
    <s v="AR"/>
    <x v="0"/>
    <n v="27"/>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m/>
    <m/>
    <m/>
    <m/>
    <s v="J.D"/>
    <m/>
    <m/>
  </r>
  <r>
    <x v="0"/>
    <x v="2"/>
    <x v="1"/>
    <s v="010000"/>
    <s v=" GENERAL REQUIREMENTS"/>
    <s v="AR"/>
    <x v="0"/>
    <n v="28"/>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s v="01 - GENERAL REQUIREMENTS"/>
    <m/>
    <m/>
    <m/>
    <m/>
    <m/>
    <m/>
  </r>
  <r>
    <x v="0"/>
    <x v="2"/>
    <x v="1"/>
    <s v="010000"/>
    <s v=" GENERAL REQUIREMENTS"/>
    <s v="AR"/>
    <x v="0"/>
    <n v="29"/>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s v="CONDITIONS OF CONTRACT "/>
    <m/>
    <m/>
    <m/>
    <m/>
    <m/>
    <m/>
  </r>
  <r>
    <x v="0"/>
    <x v="2"/>
    <x v="1"/>
    <s v="010000"/>
    <s v=" GENERAL REQUIREMENTS"/>
    <s v="AR"/>
    <x v="0"/>
    <n v="30"/>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m/>
    <m/>
    <m/>
    <m/>
    <m/>
    <m/>
  </r>
  <r>
    <x v="0"/>
    <x v="2"/>
    <x v="1"/>
    <s v="010000"/>
    <s v=" GENERAL REQUIREMENTS"/>
    <s v="AR"/>
    <x v="0"/>
    <n v="31"/>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s v="Conditions of Contract"/>
    <m/>
    <m/>
    <m/>
    <m/>
    <m/>
    <m/>
  </r>
  <r>
    <x v="0"/>
    <x v="2"/>
    <x v="1"/>
    <s v="010000"/>
    <s v=" GENERAL REQUIREMENTS"/>
    <s v="AR"/>
    <x v="1"/>
    <n v="32"/>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s v="A"/>
    <s v="Performance Security"/>
    <n v="1"/>
    <s v="Item"/>
    <n v="14800"/>
    <n v="14800"/>
    <n v="14800"/>
    <n v="14800"/>
  </r>
  <r>
    <x v="0"/>
    <x v="2"/>
    <x v="1"/>
    <s v="010000"/>
    <s v=" GENERAL REQUIREMENTS"/>
    <s v="AR"/>
    <x v="1"/>
    <n v="33"/>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s v="B"/>
    <s v="Insurances as per provision of the Conditions of Contract "/>
    <n v="1"/>
    <s v="Item"/>
    <m/>
    <m/>
    <m/>
    <m/>
  </r>
  <r>
    <x v="0"/>
    <x v="2"/>
    <x v="1"/>
    <s v="010000"/>
    <s v=" GENERAL REQUIREMENTS"/>
    <s v="AR"/>
    <x v="1"/>
    <n v="34"/>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s v="C"/>
    <s v="Contractor's facilities, Contractor's temporary facilities including establishment, maintenance and removal from Site"/>
    <n v="1"/>
    <s v="Item"/>
    <m/>
    <m/>
    <m/>
    <m/>
  </r>
  <r>
    <x v="0"/>
    <x v="2"/>
    <x v="1"/>
    <s v="010000"/>
    <s v=" GENERAL REQUIREMENTS"/>
    <s v="AR"/>
    <x v="1"/>
    <n v="35"/>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s v="D"/>
    <s v="Maintenance, cleaning and provision of services and supplies for, etc. the Engineer's staff offices provided by the Employer (Refer to Section 015000)"/>
    <n v="1"/>
    <s v="Item"/>
    <m/>
    <m/>
    <m/>
    <m/>
  </r>
  <r>
    <x v="0"/>
    <x v="2"/>
    <x v="1"/>
    <s v="010000"/>
    <s v=" GENERAL REQUIREMENTS"/>
    <s v="AR"/>
    <x v="0"/>
    <n v="36"/>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s v="GENERAL REQUIREMENTS "/>
    <m/>
    <m/>
    <m/>
    <m/>
    <m/>
    <m/>
    <m/>
  </r>
  <r>
    <x v="0"/>
    <x v="2"/>
    <x v="1"/>
    <s v="To Summary"/>
    <s v="To Summary"/>
    <m/>
    <x v="2"/>
    <n v="37"/>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s v="To Summary"/>
    <m/>
    <m/>
    <m/>
    <s v="J.D"/>
    <n v="14800"/>
    <m/>
    <m/>
  </r>
  <r>
    <x v="0"/>
    <x v="3"/>
    <x v="2"/>
    <s v="024119"/>
    <s v=" SELECTIVE STRUCTURE DEMOLITION"/>
    <s v="AR"/>
    <x v="0"/>
    <n v="38"/>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m/>
    <s v="BILL NO. 02"/>
    <m/>
    <m/>
    <m/>
    <m/>
    <m/>
  </r>
  <r>
    <x v="0"/>
    <x v="3"/>
    <x v="2"/>
    <s v="024119"/>
    <s v=" SELECTIVE STRUCTURE DEMOLITION"/>
    <s v="AR"/>
    <x v="0"/>
    <n v="39"/>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m/>
    <s v="SITE CONSTRUCTION"/>
    <m/>
    <m/>
    <m/>
    <m/>
    <m/>
  </r>
  <r>
    <x v="0"/>
    <x v="3"/>
    <x v="2"/>
    <s v="024119"/>
    <s v=" SELECTIVE STRUCTURE DEMOLITION"/>
    <s v="AR"/>
    <x v="0"/>
    <n v="40"/>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s v="Item"/>
    <s v="                Description                        "/>
    <s v="Qty"/>
    <s v="Unit"/>
    <s v="Rate"/>
    <s v="Amount"/>
    <m/>
    <m/>
  </r>
  <r>
    <x v="0"/>
    <x v="3"/>
    <x v="2"/>
    <s v="024119"/>
    <s v=" SELECTIVE STRUCTURE DEMOLITION"/>
    <s v="AR"/>
    <x v="0"/>
    <n v="41"/>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m/>
    <m/>
    <m/>
    <m/>
    <s v="J.D"/>
    <m/>
    <m/>
  </r>
  <r>
    <x v="0"/>
    <x v="3"/>
    <x v="2"/>
    <s v="024119"/>
    <s v=" SELECTIVE STRUCTURE DEMOLITION"/>
    <s v="AR"/>
    <x v="0"/>
    <n v="42"/>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s v="024119 - SELECTIVE STRUCTURE DEMOLITION"/>
    <m/>
    <m/>
    <m/>
    <m/>
    <m/>
    <m/>
  </r>
  <r>
    <x v="0"/>
    <x v="3"/>
    <x v="2"/>
    <s v="024119"/>
    <s v=" SELECTIVE STRUCTURE DEMOLITION"/>
    <s v="AR"/>
    <x v="0"/>
    <n v="43"/>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s v="NOTES:"/>
    <m/>
    <m/>
    <m/>
    <m/>
    <m/>
    <m/>
  </r>
  <r>
    <x v="0"/>
    <x v="3"/>
    <x v="2"/>
    <s v="024119"/>
    <s v=" SELECTIVE STRUCTURE DEMOLITION"/>
    <s v="AR"/>
    <x v="0"/>
    <n v="44"/>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s v="1- Should the Employer wish to take any of the materials/furniture from the site before being demolished or after dismantling, contractor shall carefully hand over the selected materials/ items to the employer at a safe location as instructed by the Engineer."/>
    <m/>
    <m/>
    <m/>
    <m/>
    <m/>
    <m/>
  </r>
  <r>
    <x v="0"/>
    <x v="3"/>
    <x v="2"/>
    <s v="024119"/>
    <s v=" SELECTIVE STRUCTURE DEMOLITION"/>
    <s v="AR"/>
    <x v="0"/>
    <n v="45"/>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s v="2- Debris of materials shall be removed away from the site to an approved dumping areas."/>
    <m/>
    <m/>
    <m/>
    <m/>
    <m/>
    <m/>
  </r>
  <r>
    <x v="0"/>
    <x v="3"/>
    <x v="2"/>
    <s v="024119"/>
    <s v=" SELECTIVE STRUCTURE DEMOLITION"/>
    <s v="AR"/>
    <x v="0"/>
    <n v="46"/>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s v="3- The contractor is to study the scope of works on the existing site and the design of new additional works and submit for the Engineer's approval, details of the methods of shoring, supporting and protecting the existing and the new works."/>
    <m/>
    <m/>
    <m/>
    <m/>
    <m/>
    <m/>
  </r>
  <r>
    <x v="0"/>
    <x v="3"/>
    <x v="2"/>
    <s v="024119"/>
    <s v=" SELECTIVE STRUCTURE DEMOLITION"/>
    <s v="AR"/>
    <x v="0"/>
    <n v="47"/>
    <s v="Demolition "/>
    <s v="Demolition "/>
    <m/>
    <s v="Demolition "/>
    <m/>
    <m/>
    <m/>
    <m/>
    <m/>
    <m/>
  </r>
  <r>
    <x v="0"/>
    <x v="3"/>
    <x v="2"/>
    <s v="024119"/>
    <s v=" SELECTIVE STRUCTURE DEMOLITION"/>
    <s v="AR"/>
    <x v="1"/>
    <n v="48"/>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s v="A"/>
    <s v="Demolishing a column and parapet (Refer to first floor sheets)"/>
    <n v="17"/>
    <s v="m2"/>
    <n v="80"/>
    <n v="1360"/>
    <n v="80"/>
    <n v="1360"/>
  </r>
  <r>
    <x v="0"/>
    <x v="3"/>
    <x v="2"/>
    <s v="024119"/>
    <s v=" SELECTIVE STRUCTURE DEMOLITION"/>
    <s v="AR"/>
    <x v="1"/>
    <n v="49"/>
    <s v="Demolition "/>
    <s v="Demolition "/>
    <s v="B"/>
    <s v="Demolishing beds (Slab on grade)"/>
    <n v="73"/>
    <s v="m2"/>
    <n v="25"/>
    <n v="1825"/>
    <n v="25"/>
    <n v="1825"/>
  </r>
  <r>
    <x v="0"/>
    <x v="3"/>
    <x v="2"/>
    <s v="024119"/>
    <s v=" SELECTIVE STRUCTURE DEMOLITION"/>
    <s v="AR"/>
    <x v="1"/>
    <n v="50"/>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s v="C"/>
    <s v="Demolishing walls"/>
    <n v="22"/>
    <s v="m2"/>
    <n v="60"/>
    <n v="1320"/>
    <n v="60"/>
    <n v="1320"/>
  </r>
  <r>
    <x v="0"/>
    <x v="3"/>
    <x v="2"/>
    <s v="024119"/>
    <s v=" SELECTIVE STRUCTURE DEMOLITION"/>
    <s v="AR"/>
    <x v="0"/>
    <n v="51"/>
    <s v="Alteration"/>
    <s v="Alteration"/>
    <m/>
    <s v="Alteration"/>
    <m/>
    <m/>
    <m/>
    <m/>
    <m/>
    <m/>
  </r>
  <r>
    <x v="0"/>
    <x v="3"/>
    <x v="2"/>
    <s v="024119"/>
    <s v=" SELECTIVE STRUCTURE DEMOLITION"/>
    <s v="AR"/>
    <x v="1"/>
    <n v="52"/>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s v="A"/>
    <s v="Cutting solid slab 250mm locally for shafts"/>
    <n v="4"/>
    <s v="m2"/>
    <n v="350"/>
    <n v="1400"/>
    <n v="350"/>
    <n v="1400"/>
  </r>
  <r>
    <x v="0"/>
    <x v="3"/>
    <x v="2"/>
    <s v="024119"/>
    <s v=" SELECTIVE STRUCTURE DEMOLITION"/>
    <s v="AR"/>
    <x v="1"/>
    <n v="53"/>
    <s v="Alteration"/>
    <s v="Alteration"/>
    <s v="B"/>
    <s v="Cutting wall 300mm for opening of size 600x200mm"/>
    <n v="1"/>
    <s v="Nr"/>
    <n v="150"/>
    <n v="150"/>
    <n v="150"/>
    <n v="150"/>
  </r>
  <r>
    <x v="0"/>
    <x v="3"/>
    <x v="2"/>
    <s v="024119"/>
    <s v=" SELECTIVE STRUCTURE DEMOLITION"/>
    <s v="AR"/>
    <x v="1"/>
    <n v="54"/>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s v="C"/>
    <s v="Coring through Ground beams 250mm in width"/>
    <n v="8"/>
    <s v="Nr"/>
    <n v="60"/>
    <n v="480"/>
    <n v="60"/>
    <n v="480"/>
  </r>
  <r>
    <x v="0"/>
    <x v="3"/>
    <x v="2"/>
    <s v="024119"/>
    <s v=" SELECTIVE STRUCTURE DEMOLITION"/>
    <s v="AR"/>
    <x v="1"/>
    <n v="55"/>
    <s v="Alteration"/>
    <s v="Alteration"/>
    <s v="B"/>
    <s v="Coring through a 250mm solid slab"/>
    <n v="19"/>
    <s v="Nr"/>
    <n v="50"/>
    <n v="950"/>
    <n v="50"/>
    <n v="950"/>
  </r>
  <r>
    <x v="0"/>
    <x v="3"/>
    <x v="2"/>
    <s v="024119"/>
    <s v=" SELECTIVE STRUCTURE DEMOLITION"/>
    <s v="AR"/>
    <x v="1"/>
    <n v="56"/>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s v="E"/>
    <s v="Coring through beams 600mm in width"/>
    <n v="8"/>
    <s v="Nr"/>
    <n v="90"/>
    <n v="720"/>
    <n v="90"/>
    <n v="720"/>
  </r>
  <r>
    <x v="0"/>
    <x v="3"/>
    <x v="2"/>
    <s v="024119"/>
    <s v=" SELECTIVE STRUCTURE DEMOLITION"/>
    <s v="AR"/>
    <x v="0"/>
    <n v="57"/>
    <s v="Architectural Demolition "/>
    <s v="Demolish and cart away existing block (Solid and/or Hollow) and concrete elements with all finishes; including steel reinforcement, make good all disturbed surround to receive new finishes; complete; as specified, shown on Drawings and Engineer's instructions"/>
    <m/>
    <s v="Architectural Demolition "/>
    <m/>
    <m/>
    <m/>
    <m/>
    <m/>
    <m/>
  </r>
  <r>
    <x v="0"/>
    <x v="3"/>
    <x v="2"/>
    <s v="024119"/>
    <s v=" SELECTIVE STRUCTURE DEMOLITION"/>
    <s v="AR"/>
    <x v="0"/>
    <n v="58"/>
    <s v="Architectural Demolition "/>
    <s v="Demolish and cart away existing block (Solid and/or Hollow) and concrete elements with all finishes; including steel reinforcement, make good all disturbed surround to receive new finishes; complete; as specified, shown on Drawings and Engineer's instructions"/>
    <m/>
    <s v="Demolish and cart away existing block (Solid and/or Hollow) and concrete elements with all finishes; including steel reinforcement, make good all disturbed surround to receive new finishes; complete; as specified, shown on Drawings and Engineer's instructions"/>
    <m/>
    <m/>
    <m/>
    <m/>
    <m/>
    <m/>
  </r>
  <r>
    <x v="0"/>
    <x v="3"/>
    <x v="2"/>
    <s v="024119"/>
    <s v=" SELECTIVE STRUCTURE DEMOLITION"/>
    <s v="AR"/>
    <x v="1"/>
    <n v="59"/>
    <s v="Architectural Demolition "/>
    <s v="Demolish and cart away existing block (Solid and/or Hollow) and concrete elements with all finishes; including steel reinforcement, make good all disturbed surround to receive new finishes; complete; as specified, shown on Drawings and Engineer's instructions"/>
    <s v="C"/>
    <s v="Block walls of all thicknesses, approximate quantity (36m2)"/>
    <n v="1"/>
    <s v="Item"/>
    <n v="5900"/>
    <n v="5900"/>
    <n v="5900"/>
    <n v="5900"/>
  </r>
  <r>
    <x v="0"/>
    <x v="3"/>
    <x v="2"/>
    <s v="024119"/>
    <s v=" SELECTIVE STRUCTURE DEMOLITION"/>
    <s v="AR"/>
    <x v="0"/>
    <n v="60"/>
    <s v="Architectural Demolition "/>
    <s v="Demolish and cart away existing finish; including all related works, make good all disturbed surround to receive new finish; complete; as specified, shown on Drawings and Engineer's instructions"/>
    <m/>
    <s v="Demolish and cart away existing finish; including all related works, make good all disturbed surround to receive new finish; complete; as specified, shown on Drawings and Engineer's instructions"/>
    <m/>
    <m/>
    <m/>
    <m/>
    <m/>
    <m/>
  </r>
  <r>
    <x v="0"/>
    <x v="3"/>
    <x v="2"/>
    <s v="024119"/>
    <s v=" SELECTIVE STRUCTURE DEMOLITION"/>
    <s v="AR"/>
    <x v="1"/>
    <n v="61"/>
    <s v="Architectural Demolition "/>
    <s v="Demolish and cart away existing finish; including all related works, make good all disturbed surround to receive new finish; complete; as specified, shown on Drawings and Engineer's instructions"/>
    <s v="G"/>
    <s v="Floor finish of any type, approximate quantity (30m2)"/>
    <n v="1"/>
    <s v="Item"/>
    <m/>
    <m/>
    <n v="0"/>
    <n v="0"/>
  </r>
  <r>
    <x v="0"/>
    <x v="3"/>
    <x v="2"/>
    <s v="024119"/>
    <s v=" SELECTIVE STRUCTURE DEMOLITION"/>
    <s v="AR"/>
    <x v="1"/>
    <n v="62"/>
    <s v="Architectural Demolition "/>
    <s v="Demolish and cart away existing finish; including all related works, make good all disturbed surround to receive new finish; complete; as specified, shown on Drawings and Engineer's instructions"/>
    <s v="H"/>
    <s v="Wall finish of any type, approximate quantity (10m2)"/>
    <n v="1"/>
    <s v="Item"/>
    <m/>
    <m/>
    <n v="0"/>
    <n v="0"/>
  </r>
  <r>
    <x v="0"/>
    <x v="3"/>
    <x v="2"/>
    <s v="024119"/>
    <s v=" SELECTIVE STRUCTURE DEMOLITION"/>
    <s v="AR"/>
    <x v="1"/>
    <n v="63"/>
    <s v="Architectural Demolition "/>
    <s v="Demolish and cart away existing finish; including all related works, make good all disturbed surround to receive new finish; complete; as specified, shown on Drawings and Engineer's instructions"/>
    <s v="J"/>
    <s v="Ceiling finish of any type, approximate quantity (30m2)"/>
    <n v="1"/>
    <s v="Item"/>
    <m/>
    <m/>
    <n v="0"/>
    <n v="0"/>
  </r>
  <r>
    <x v="0"/>
    <x v="3"/>
    <x v="2"/>
    <s v="024119"/>
    <s v=" SELECTIVE STRUCTURE DEMOLITION"/>
    <s v="AR"/>
    <x v="0"/>
    <n v="64"/>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m/>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m/>
    <m/>
    <m/>
    <m/>
    <m/>
    <m/>
  </r>
  <r>
    <x v="0"/>
    <x v="3"/>
    <x v="2"/>
    <s v="024119"/>
    <s v=" SELECTIVE STRUCTURE DEMOLITION"/>
    <s v="AR"/>
    <x v="0"/>
    <n v="65"/>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m/>
    <s v="Note: Single or double walls must be measured from one side only"/>
    <m/>
    <m/>
    <m/>
    <m/>
    <m/>
    <m/>
  </r>
  <r>
    <x v="0"/>
    <x v="3"/>
    <x v="2"/>
    <s v="024119"/>
    <s v=" SELECTIVE STRUCTURE DEMOLITION"/>
    <s v="AR"/>
    <x v="1"/>
    <n v="66"/>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A"/>
    <s v="Create window opening, approximate area (3m2)"/>
    <n v="3"/>
    <s v="Nr"/>
    <m/>
    <m/>
    <n v="0"/>
    <n v="0"/>
  </r>
  <r>
    <x v="0"/>
    <x v="3"/>
    <x v="2"/>
    <s v="024119"/>
    <s v=" SELECTIVE STRUCTURE DEMOLITION"/>
    <s v="AR"/>
    <x v="1"/>
    <n v="67"/>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B"/>
    <s v="Create door opening, approximate area (2.5m2)"/>
    <n v="10"/>
    <s v="Nr"/>
    <m/>
    <m/>
    <n v="0"/>
    <n v="0"/>
  </r>
  <r>
    <x v="0"/>
    <x v="3"/>
    <x v="2"/>
    <s v="024119"/>
    <s v=" SELECTIVE STRUCTURE DEMOLITION"/>
    <s v="AR"/>
    <x v="1"/>
    <n v="68"/>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C"/>
    <s v="Resize and enlarge of window opening, approximate resized area (2m2)"/>
    <n v="5"/>
    <s v="Nr"/>
    <m/>
    <m/>
    <n v="0"/>
    <n v="0"/>
  </r>
  <r>
    <x v="0"/>
    <x v="3"/>
    <x v="2"/>
    <s v="024119"/>
    <s v=" SELECTIVE STRUCTURE DEMOLITION"/>
    <s v="AR"/>
    <x v="1"/>
    <n v="69"/>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A"/>
    <s v="Create Fire Cabinet openings, approximate area (1m2)"/>
    <n v="1"/>
    <s v="Nr"/>
    <n v="160"/>
    <n v="160"/>
    <n v="160"/>
    <n v="160"/>
  </r>
  <r>
    <x v="0"/>
    <x v="3"/>
    <x v="2"/>
    <s v="024119"/>
    <s v=" SELECTIVE STRUCTURE DEMOLITION"/>
    <s v="AR"/>
    <x v="1"/>
    <n v="70"/>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E"/>
    <s v="Create Electrical openings, approximate area (1m2)"/>
    <n v="1"/>
    <s v="Nr"/>
    <m/>
    <m/>
    <n v="0"/>
    <n v="0"/>
  </r>
  <r>
    <x v="0"/>
    <x v="3"/>
    <x v="2"/>
    <s v="024119"/>
    <s v=" SELECTIVE STRUCTURE DEMOLITION"/>
    <s v="AR"/>
    <x v="0"/>
    <n v="71"/>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BILL NO. 02 - SITE CONSTRUCTION"/>
    <m/>
    <m/>
    <m/>
    <m/>
    <m/>
    <m/>
    <m/>
  </r>
  <r>
    <x v="0"/>
    <x v="3"/>
    <x v="2"/>
    <s v="To Summary"/>
    <s v="To Summary"/>
    <m/>
    <x v="2"/>
    <n v="72"/>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To Summary"/>
    <m/>
    <m/>
    <m/>
    <s v="J.D"/>
    <n v="14265"/>
    <m/>
    <m/>
  </r>
  <r>
    <x v="0"/>
    <x v="4"/>
    <x v="3"/>
    <s v="033000"/>
    <s v=" CAST - IN PLACE CONCRETE  "/>
    <s v="ST"/>
    <x v="0"/>
    <n v="73"/>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m/>
    <m/>
    <s v="BILL NO. 03"/>
    <m/>
    <m/>
    <m/>
    <m/>
    <m/>
  </r>
  <r>
    <x v="0"/>
    <x v="4"/>
    <x v="3"/>
    <s v="033000"/>
    <s v=" CAST - IN PLACE CONCRETE  "/>
    <s v="ST"/>
    <x v="0"/>
    <n v="74"/>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m/>
    <m/>
    <s v="CONCRETE"/>
    <m/>
    <m/>
    <m/>
    <m/>
    <m/>
  </r>
  <r>
    <x v="0"/>
    <x v="4"/>
    <x v="3"/>
    <s v="024119"/>
    <s v=" CAST - IN PLACE CONCRETE  "/>
    <s v="AR"/>
    <x v="0"/>
    <n v="75"/>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Item"/>
    <s v="                Description                        "/>
    <s v="Qty"/>
    <s v="Unit"/>
    <s v="Rate"/>
    <s v="Amount"/>
    <m/>
    <m/>
  </r>
  <r>
    <x v="0"/>
    <x v="4"/>
    <x v="3"/>
    <s v="024119"/>
    <s v=" CAST - IN PLACE CONCRETE  "/>
    <s v="AR"/>
    <x v="0"/>
    <n v="76"/>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m/>
    <m/>
    <m/>
    <m/>
    <m/>
    <s v="J.D"/>
    <m/>
    <m/>
  </r>
  <r>
    <x v="0"/>
    <x v="4"/>
    <x v="3"/>
    <s v="033000"/>
    <s v=" CAST - IN PLACE CONCRETE  "/>
    <s v="ST"/>
    <x v="0"/>
    <n v="77"/>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m/>
    <s v="033000 - CAST - IN PLACE CONCRETE "/>
    <m/>
    <m/>
    <m/>
    <m/>
    <m/>
    <m/>
  </r>
  <r>
    <x v="0"/>
    <x v="4"/>
    <x v="3"/>
    <s v="033000"/>
    <s v=" CAST - IN PLACE CONCRETE  "/>
    <s v="ST"/>
    <x v="0"/>
    <n v="78"/>
    <s v="Concrete; Compressive strength on cylinder 110 kg/cm2; Ordinary Portland cement (Type I ); plain"/>
    <s v="Concrete; Compressive strength on cylinder 110 kg/cm2; Ordinary Portland cement (Type I ); plain"/>
    <m/>
    <s v="Concrete; Compressive strength on cylinder 110 kg/cm2; Ordinary Portland cement (Type I ); plain"/>
    <m/>
    <m/>
    <m/>
    <m/>
    <m/>
    <m/>
  </r>
  <r>
    <x v="0"/>
    <x v="4"/>
    <x v="3"/>
    <s v="033000"/>
    <s v=" CAST - IN PLACE CONCRETE  "/>
    <s v="ST"/>
    <x v="1"/>
    <n v="79"/>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A"/>
    <s v="Beds (Slab on grade)"/>
    <n v="38"/>
    <s v="m3"/>
    <m/>
    <m/>
    <n v="0"/>
    <n v="0"/>
  </r>
  <r>
    <x v="0"/>
    <x v="4"/>
    <x v="3"/>
    <s v="033000"/>
    <s v=" CAST - IN PLACE CONCRETE  "/>
    <s v="ST"/>
    <x v="1"/>
    <n v="80"/>
    <s v="Concrete; Compressive strength on cylinder 110 kg/cm2; Ordinary Portland cement (Type I ); plain"/>
    <s v="Concrete; Compressive strength on cylinder 110 kg/cm2; Ordinary Portland cement (Type I ); plain"/>
    <s v="B"/>
    <s v="Foundation"/>
    <n v="6"/>
    <s v="m3"/>
    <m/>
    <m/>
    <n v="0"/>
    <n v="0"/>
  </r>
  <r>
    <x v="0"/>
    <x v="4"/>
    <x v="3"/>
    <s v="033000"/>
    <s v=" CAST - IN PLACE CONCRETE  "/>
    <s v="ST"/>
    <x v="1"/>
    <n v="81"/>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C"/>
    <s v="Ground beams"/>
    <n v="5"/>
    <s v="m3"/>
    <m/>
    <m/>
    <n v="0"/>
    <n v="0"/>
  </r>
  <r>
    <x v="0"/>
    <x v="4"/>
    <x v="3"/>
    <s v="033000"/>
    <s v=" CAST - IN PLACE CONCRETE  "/>
    <s v="ST"/>
    <x v="0"/>
    <n v="82"/>
    <s v="Concrete; Compression strength on cylinder 300 kg/cm2; Ordinary Portland cement Type I;  including basic and plain finish formwork reinforced "/>
    <s v="Concrete; Compression strength on cylinder 300 kg/cm2; Ordinary Portland cement Type I;  including basic and plain finish formwork reinforced "/>
    <m/>
    <s v="Concrete; Compression strength on cylinder 300 kg/cm2; Ordinary Portland cement Type I;  including basic and plain finish formwork reinforced "/>
    <m/>
    <m/>
    <m/>
    <m/>
    <m/>
    <m/>
  </r>
  <r>
    <x v="0"/>
    <x v="4"/>
    <x v="3"/>
    <s v="033000"/>
    <s v=" CAST - IN PLACE CONCRETE  "/>
    <s v="ST"/>
    <x v="1"/>
    <n v="83"/>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D"/>
    <s v="Strip Footings"/>
    <n v="80"/>
    <s v="m3"/>
    <m/>
    <m/>
    <n v="0"/>
    <n v="0"/>
  </r>
  <r>
    <x v="0"/>
    <x v="4"/>
    <x v="3"/>
    <s v="033000"/>
    <s v=" CAST - IN PLACE CONCRETE  "/>
    <s v="ST"/>
    <x v="1"/>
    <n v="84"/>
    <s v="Concrete; Compression strength on cylinder 300 kg/cm2; Ordinary Portland cement Type I;  including basic and plain finish formwork reinforced "/>
    <s v="Concrete; Compression strength on cylinder 300 kg/cm2; Ordinary Portland cement Type I;  including basic and plain finish formwork reinforced "/>
    <s v="E"/>
    <s v="Ground Beams"/>
    <n v="30"/>
    <s v="m3"/>
    <m/>
    <m/>
    <n v="0"/>
    <n v="0"/>
  </r>
  <r>
    <x v="0"/>
    <x v="4"/>
    <x v="3"/>
    <s v="033000"/>
    <s v=" CAST - IN PLACE CONCRETE  "/>
    <s v="ST"/>
    <x v="1"/>
    <n v="85"/>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F"/>
    <s v="Columns "/>
    <n v="1"/>
    <s v="m3"/>
    <m/>
    <m/>
    <n v="0"/>
    <n v="0"/>
  </r>
  <r>
    <x v="0"/>
    <x v="4"/>
    <x v="3"/>
    <s v="033000"/>
    <s v=" CAST - IN PLACE CONCRETE  "/>
    <s v="ST"/>
    <x v="1"/>
    <n v="86"/>
    <s v="Concrete; Compression strength on cylinder 300 kg/cm2; Ordinary Portland cement Type I;  including basic and plain finish formwork reinforced "/>
    <s v="Concrete; Compression strength on cylinder 300 kg/cm2; Ordinary Portland cement Type I;  including basic and plain finish formwork reinforced "/>
    <s v="G"/>
    <s v="Retaining walls"/>
    <n v="50"/>
    <s v="m3"/>
    <m/>
    <m/>
    <n v="0"/>
    <n v="0"/>
  </r>
  <r>
    <x v="0"/>
    <x v="4"/>
    <x v="3"/>
    <s v="033000"/>
    <s v=" CAST - IN PLACE CONCRETE  "/>
    <s v="ST"/>
    <x v="1"/>
    <n v="87"/>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A"/>
    <s v="Solid Slab "/>
    <n v="20"/>
    <s v="m3"/>
    <n v="150"/>
    <n v="3000"/>
    <n v="150"/>
    <n v="3000"/>
  </r>
  <r>
    <x v="0"/>
    <x v="4"/>
    <x v="3"/>
    <s v="033000"/>
    <s v=" CAST - IN PLACE CONCRETE  "/>
    <s v="ST"/>
    <x v="1"/>
    <n v="88"/>
    <s v="Concrete; Compression strength on cylinder 300 kg/cm2; Ordinary Portland cement Type I;  including basic and plain finish formwork reinforced "/>
    <s v="Concrete; Compression strength on cylinder 300 kg/cm2; Ordinary Portland cement Type I;  including basic and plain finish formwork reinforced "/>
    <s v="B"/>
    <s v="Beams"/>
    <n v="5"/>
    <s v="m3"/>
    <n v="165"/>
    <n v="825"/>
    <n v="165"/>
    <n v="825"/>
  </r>
  <r>
    <x v="0"/>
    <x v="4"/>
    <x v="3"/>
    <s v="033000"/>
    <s v=" CAST - IN PLACE CONCRETE  "/>
    <s v="ST"/>
    <x v="1"/>
    <n v="89"/>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K"/>
    <s v="Stairs"/>
    <n v="1"/>
    <s v="m3"/>
    <m/>
    <m/>
    <n v="0"/>
    <n v="0"/>
  </r>
  <r>
    <x v="0"/>
    <x v="4"/>
    <x v="3"/>
    <s v="033000"/>
    <s v=" CAST - IN PLACE CONCRETE  "/>
    <s v="ST"/>
    <x v="1"/>
    <n v="90"/>
    <s v="Concrete; Compression strength on cylinder 300 kg/cm2; Ordinary Portland cement Type I;  including basic and plain finish formwork reinforced "/>
    <s v="Concrete; Compression strength on cylinder 300 kg/cm2; Ordinary Portland cement Type I;  including basic and plain finish formwork reinforced "/>
    <s v="C"/>
    <s v="Upstands"/>
    <n v="5"/>
    <s v="m3"/>
    <n v="155"/>
    <n v="775"/>
    <n v="155"/>
    <n v="775"/>
  </r>
  <r>
    <x v="0"/>
    <x v="4"/>
    <x v="3"/>
    <s v="033000"/>
    <s v=" CAST - IN PLACE CONCRETE  "/>
    <s v="ST"/>
    <x v="1"/>
    <n v="91"/>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D"/>
    <s v="Precast panel (Thickness of 100mm, as shown on drawings)"/>
    <n v="32"/>
    <s v="m2"/>
    <n v="45"/>
    <n v="1440"/>
    <n v="45"/>
    <n v="1440"/>
  </r>
  <r>
    <x v="0"/>
    <x v="4"/>
    <x v="3"/>
    <s v="033000"/>
    <s v=" CAST - IN PLACE CONCRETE  "/>
    <s v="ST"/>
    <x v="1"/>
    <n v="92"/>
    <s v="Concrete; Compression strength on cylinder 300 kg/cm2; Ordinary Portland cement Type I;  including basic and plain finish formwork reinforced "/>
    <s v="Concrete; Compression strength on cylinder 300 kg/cm2; Ordinary Portland cement Type I;  including basic and plain finish formwork reinforced "/>
    <s v="E"/>
    <s v="Concrete pads"/>
    <n v="2"/>
    <s v="m3"/>
    <n v="130"/>
    <n v="260"/>
    <n v="130"/>
    <n v="260"/>
  </r>
  <r>
    <x v="0"/>
    <x v="4"/>
    <x v="3"/>
    <s v="033000"/>
    <s v=" CAST - IN PLACE CONCRETE  "/>
    <s v="ST"/>
    <x v="0"/>
    <n v="93"/>
    <s v="Concrete; Compression strength on cylinder 250 kg/cm2; Ordinary Portland cement Type I;  including basic and plain finish formwork reinforced "/>
    <s v="Concrete; Compression strength on cylinder 250 kg/cm2; Ordinary Portland cement Type I;  including basic and plain finish formwork reinforced "/>
    <m/>
    <s v="Concrete; Compression strength on cylinder 250 kg/cm2; Ordinary Portland cement Type I;  including basic and plain finish formwork reinforced "/>
    <m/>
    <m/>
    <m/>
    <m/>
    <m/>
    <m/>
  </r>
  <r>
    <x v="0"/>
    <x v="4"/>
    <x v="3"/>
    <s v="033000"/>
    <s v=" CAST - IN PLACE CONCRETE  "/>
    <s v="ST"/>
    <x v="1"/>
    <n v="94"/>
    <s v="Concrete; Compression strength on cylinder 300 kg/cm2; Ordinary Portland cement Type I;  including basic and plain finish formwork reinforced "/>
    <s v="Concrete; Compression strength on cylinder 300 kg/cm2; Ordinary Portland cement Type I;  including basic and plain finish formwork reinforced "/>
    <s v="B"/>
    <s v="Beds (Slab on grade)"/>
    <n v="93"/>
    <s v="m3"/>
    <m/>
    <m/>
    <n v="0"/>
    <n v="0"/>
  </r>
  <r>
    <x v="0"/>
    <x v="4"/>
    <x v="3"/>
    <s v="033000"/>
    <s v=" CAST - IN PLACE CONCRETE  "/>
    <s v="ST"/>
    <x v="0"/>
    <n v="95"/>
    <s v="Bar reinforcement"/>
    <s v="Bar reinforcement"/>
    <m/>
    <s v="Bar reinforcement"/>
    <m/>
    <m/>
    <m/>
    <m/>
    <m/>
    <m/>
  </r>
  <r>
    <x v="0"/>
    <x v="4"/>
    <x v="3"/>
    <s v="033000"/>
    <s v=" CAST - IN PLACE CONCRETE  "/>
    <s v="ST"/>
    <x v="1"/>
    <n v="96"/>
    <s v="Concrete; Compression strength on cylinder 300 kg/cm2; Ordinary Portland cement Type I;  including basic and plain finish formwork reinforced "/>
    <s v="Concrete; Compression strength on cylinder 300 kg/cm2; Ordinary Portland cement Type I;  including basic and plain finish formwork reinforced "/>
    <s v="A"/>
    <s v="High yield steel"/>
    <n v="2.5"/>
    <s v="T"/>
    <n v="1000"/>
    <n v="2500"/>
    <n v="1000"/>
    <n v="2500"/>
  </r>
  <r>
    <x v="0"/>
    <x v="4"/>
    <x v="3"/>
    <s v="033000"/>
    <s v=" CAST - IN PLACE CONCRETE  "/>
    <s v="ST"/>
    <x v="0"/>
    <n v="97"/>
    <s v="Dowel Bars Planted With Epoxy Mortar"/>
    <s v="Dowel Bars Planted With Epoxy Mortar"/>
    <m/>
    <s v="Dowel Bars Planted With Epoxy Mortar"/>
    <m/>
    <m/>
    <m/>
    <m/>
    <m/>
    <m/>
  </r>
  <r>
    <x v="0"/>
    <x v="4"/>
    <x v="3"/>
    <s v="033000"/>
    <s v=" CAST - IN PLACE CONCRETE  "/>
    <s v="ST"/>
    <x v="1"/>
    <n v="98"/>
    <s v="Concrete; Compression strength on cylinder 300 kg/cm2; Ordinary Portland cement Type I;  including basic and plain finish formwork reinforced "/>
    <s v="Concrete; Compression strength on cylinder 300 kg/cm2; Ordinary Portland cement Type I;  including basic and plain finish formwork reinforced "/>
    <s v="B"/>
    <s v="T10 bars"/>
    <n v="210"/>
    <s v="Nr"/>
    <n v="6"/>
    <n v="1260"/>
    <n v="6"/>
    <n v="1260"/>
  </r>
  <r>
    <x v="0"/>
    <x v="4"/>
    <x v="3"/>
    <s v="033000"/>
    <s v=" CAST - IN PLACE CONCRETE  "/>
    <s v="ST"/>
    <x v="1"/>
    <n v="99"/>
    <s v="Dowel Bars Planted With Epoxy Mortar"/>
    <s v="Dowel Bars Planted With Epoxy Mortar"/>
    <s v="C"/>
    <s v="T12 bars"/>
    <n v="330"/>
    <s v="Nr"/>
    <n v="7"/>
    <n v="2310"/>
    <n v="7"/>
    <n v="2310"/>
  </r>
  <r>
    <x v="0"/>
    <x v="4"/>
    <x v="3"/>
    <s v="033000"/>
    <s v=" CAST - IN PLACE CONCRETE  "/>
    <s v="ST"/>
    <x v="1"/>
    <n v="100"/>
    <s v="Concrete; Compression strength on cylinder 300 kg/cm2; Ordinary Portland cement Type I;  including basic and plain finish formwork reinforced "/>
    <s v="Concrete; Compression strength on cylinder 300 kg/cm2; Ordinary Portland cement Type I;  including basic and plain finish formwork reinforced "/>
    <s v="D"/>
    <s v="T14 bars"/>
    <n v="102"/>
    <s v="Nr"/>
    <n v="8"/>
    <n v="816"/>
    <n v="8"/>
    <n v="816"/>
  </r>
  <r>
    <x v="0"/>
    <x v="4"/>
    <x v="3"/>
    <s v="033000"/>
    <s v=" CAST - IN PLACE CONCRETE  "/>
    <s v="ST"/>
    <x v="1"/>
    <n v="101"/>
    <s v="Dowel Bars Planted With Epoxy Mortar"/>
    <s v="Dowel Bars Planted With Epoxy Mortar"/>
    <s v="G"/>
    <s v="T18 bars"/>
    <n v="30"/>
    <s v="Nr"/>
    <m/>
    <m/>
    <n v="0"/>
    <n v="0"/>
  </r>
  <r>
    <x v="0"/>
    <x v="4"/>
    <x v="3"/>
    <s v="033000"/>
    <s v=" CAST - IN PLACE CONCRETE  "/>
    <s v="ST"/>
    <x v="1"/>
    <n v="102"/>
    <s v="Concrete; Compression strength on cylinder 300 kg/cm2; Ordinary Portland cement Type I;  including basic and plain finish formwork reinforced "/>
    <s v="Concrete; Compression strength on cylinder 300 kg/cm2; Ordinary Portland cement Type I;  including basic and plain finish formwork reinforced "/>
    <s v="E"/>
    <s v="T20 bars"/>
    <n v="4"/>
    <s v="Nr"/>
    <n v="14"/>
    <n v="56"/>
    <n v="14"/>
    <n v="56"/>
  </r>
  <r>
    <x v="0"/>
    <x v="4"/>
    <x v="3"/>
    <s v="033000"/>
    <s v=" CAST - IN PLACE CONCRETE  "/>
    <s v="ST"/>
    <x v="1"/>
    <n v="103"/>
    <s v="Dowel Bars Planted With Epoxy Mortar"/>
    <s v="Dowel Bars Planted With Epoxy Mortar"/>
    <s v="F"/>
    <s v="T25 bars"/>
    <n v="8"/>
    <s v="Nr"/>
    <n v="17"/>
    <n v="136"/>
    <n v="17"/>
    <n v="136"/>
  </r>
  <r>
    <x v="0"/>
    <x v="4"/>
    <x v="3"/>
    <s v="035440"/>
    <s v=" CEMENT BASED SCREED "/>
    <s v="AR"/>
    <x v="0"/>
    <n v="104"/>
    <s v="035440 - CEMENT BASED SCREED "/>
    <s v="035440 - CEMENT BASED SCREED "/>
    <m/>
    <s v="035440 - CEMENT BASED SCREED "/>
    <m/>
    <m/>
    <m/>
    <m/>
    <m/>
    <m/>
  </r>
  <r>
    <x v="0"/>
    <x v="4"/>
    <x v="3"/>
    <s v="035440"/>
    <s v=" CEMENT BASED SCREED "/>
    <s v="AR"/>
    <x v="0"/>
    <n v="105"/>
    <s v="Cement-sand screed; finished to receive sheet membrane; laid to falls and cross falls; to"/>
    <s v="Cement-sand screed; finished to receive sheet membrane; laid to falls and cross falls; to"/>
    <m/>
    <s v="Cement-sand screed; finished to receive sheet membrane; laid to falls and cross falls; to"/>
    <m/>
    <m/>
    <m/>
    <m/>
    <m/>
    <m/>
  </r>
  <r>
    <x v="0"/>
    <x v="4"/>
    <x v="3"/>
    <s v="035440"/>
    <s v=" CEMENT BASED SCREED "/>
    <s v="AR"/>
    <x v="1"/>
    <n v="106"/>
    <s v="035440 - CEMENT BASED SCREED "/>
    <s v="035440 - CEMENT BASED SCREED "/>
    <s v="A"/>
    <s v="Roofs; 30 minimum thick"/>
    <n v="1144"/>
    <s v="m2"/>
    <n v="11"/>
    <n v="12584"/>
    <n v="11"/>
    <n v="12584"/>
  </r>
  <r>
    <x v="0"/>
    <x v="4"/>
    <x v="3"/>
    <s v="035440"/>
    <s v=" CEMENT BASED SCREED "/>
    <s v="AR"/>
    <x v="1"/>
    <n v="107"/>
    <s v="Cement-sand screed; finished to receive sheet membrane; laid to falls and cross falls; to"/>
    <s v="Cement-sand screed; finished to receive sheet membrane; laid to falls and cross falls; to"/>
    <s v="B"/>
    <s v="Balcony; 50 minimum thick"/>
    <n v="138"/>
    <s v="m2"/>
    <n v="12"/>
    <n v="1656"/>
    <n v="12"/>
    <n v="1656"/>
  </r>
  <r>
    <x v="0"/>
    <x v="4"/>
    <x v="3"/>
    <s v="035440"/>
    <s v=" CEMENT BASED SCREED "/>
    <s v="AR"/>
    <x v="1"/>
    <n v="108"/>
    <s v="035440 - CEMENT BASED SCREED "/>
    <s v="035440 - CEMENT BASED SCREED "/>
    <s v="C"/>
    <s v="Triangular fillet; 50 x 50"/>
    <n v="419"/>
    <s v="m"/>
    <n v="5"/>
    <n v="2095"/>
    <n v="5"/>
    <n v="2095"/>
  </r>
  <r>
    <x v="0"/>
    <x v="4"/>
    <x v="3"/>
    <s v="035440"/>
    <s v=" CEMENT BASED SCREED "/>
    <s v="AR"/>
    <x v="0"/>
    <n v="109"/>
    <s v="Cement-sand screed topping; trowelled finish; to receive finish; to"/>
    <s v="Cement-sand screed topping; trowelled finish; to receive finish; to"/>
    <m/>
    <s v="Cement-sand screed topping; trowelled finish; to receive finish; to"/>
    <m/>
    <m/>
    <m/>
    <m/>
    <m/>
    <m/>
  </r>
  <r>
    <x v="0"/>
    <x v="4"/>
    <x v="3"/>
    <s v="035440"/>
    <s v=" CEMENT BASED SCREED "/>
    <s v="AR"/>
    <x v="1"/>
    <n v="110"/>
    <s v="035440 - CEMENT BASED SCREED "/>
    <s v="035440 - CEMENT BASED SCREED "/>
    <s v="D"/>
    <s v="Floors; 100 thick"/>
    <n v="64"/>
    <s v="m2"/>
    <n v="16"/>
    <n v="1024"/>
    <n v="16"/>
    <n v="1024"/>
  </r>
  <r>
    <x v="0"/>
    <x v="4"/>
    <x v="3"/>
    <s v="035440"/>
    <s v=" CEMENT BASED SCREED "/>
    <s v="AR"/>
    <x v="1"/>
    <n v="111"/>
    <s v="Cement-sand screed topping; trowelled finish; to receive finish; to"/>
    <s v="Cement-sand screed topping; trowelled finish; to receive finish; to"/>
    <s v="E"/>
    <s v="Trench; 30 minimum; laid to falls"/>
    <n v="8"/>
    <s v="m2"/>
    <n v="25"/>
    <n v="200"/>
    <n v="25"/>
    <n v="200"/>
  </r>
  <r>
    <x v="0"/>
    <x v="4"/>
    <x v="3"/>
    <s v="035440"/>
    <s v=" CEMENT BASED SCREED "/>
    <s v="AR"/>
    <x v="1"/>
    <n v="112"/>
    <s v="035440 - CEMENT BASED SCREED "/>
    <s v="035440 - CEMENT BASED SCREED "/>
    <s v="F"/>
    <s v="Skirtings; 100 high"/>
    <n v="70"/>
    <s v="m"/>
    <n v="5"/>
    <n v="350"/>
    <n v="5"/>
    <n v="350"/>
  </r>
  <r>
    <x v="0"/>
    <x v="4"/>
    <x v="3"/>
    <s v="035440"/>
    <s v=" CEMENT BASED SCREED "/>
    <s v="AR"/>
    <x v="0"/>
    <n v="113"/>
    <s v="Cement-sand screed filling; to receive finish; to"/>
    <s v="Cement-sand screed filling; to receive finish; to"/>
    <m/>
    <s v="Cement-sand screed filling; to receive finish; to"/>
    <m/>
    <m/>
    <m/>
    <m/>
    <m/>
    <m/>
  </r>
  <r>
    <x v="0"/>
    <x v="4"/>
    <x v="3"/>
    <s v="035440"/>
    <s v=" CEMENT BASED SCREED "/>
    <s v="AR"/>
    <x v="1"/>
    <n v="114"/>
    <s v="035440 - CEMENT BASED SCREED "/>
    <s v="035440 - CEMENT BASED SCREED "/>
    <s v="G"/>
    <s v="To Sunken slabs"/>
    <n v="3"/>
    <s v="m2"/>
    <m/>
    <m/>
    <n v="0"/>
    <n v="0"/>
  </r>
  <r>
    <x v="0"/>
    <x v="4"/>
    <x v="3"/>
    <s v="035440"/>
    <s v=" CEMENT BASED SCREED "/>
    <s v="AR"/>
    <x v="0"/>
    <n v="115"/>
    <s v="Cement-sand screed filling; to receive finish; to"/>
    <s v="Cement-sand screed filling; to receive finish; to"/>
    <s v="BILL NO. 03 - CONCRETE"/>
    <m/>
    <m/>
    <m/>
    <m/>
    <m/>
    <m/>
    <m/>
  </r>
  <r>
    <x v="0"/>
    <x v="4"/>
    <x v="3"/>
    <s v="To Summary"/>
    <s v="To Summary"/>
    <m/>
    <x v="2"/>
    <n v="116"/>
    <s v="035440 - CEMENT BASED SCREED "/>
    <s v="035440 - CEMENT BASED SCREED "/>
    <s v="To Summary"/>
    <m/>
    <m/>
    <m/>
    <s v="J.D"/>
    <n v="31287"/>
    <m/>
    <m/>
  </r>
  <r>
    <x v="0"/>
    <x v="5"/>
    <x v="4"/>
    <s v="042000"/>
    <s v=" UNIT MASONRY "/>
    <s v="AR"/>
    <x v="0"/>
    <n v="117"/>
    <s v="Cement-sand screed filling; to receive finish; to"/>
    <s v="Cement-sand screed filling; to receive finish; to"/>
    <m/>
    <m/>
    <s v="BILL NO. 4"/>
    <m/>
    <m/>
    <m/>
    <m/>
    <m/>
  </r>
  <r>
    <x v="0"/>
    <x v="5"/>
    <x v="4"/>
    <s v="042000"/>
    <s v=" UNIT MASONRY "/>
    <s v="AR"/>
    <x v="0"/>
    <n v="118"/>
    <s v="035440 - CEMENT BASED SCREED "/>
    <s v="035440 - CEMENT BASED SCREED "/>
    <m/>
    <m/>
    <s v="MASONRY"/>
    <m/>
    <m/>
    <m/>
    <m/>
    <m/>
  </r>
  <r>
    <x v="0"/>
    <x v="5"/>
    <x v="4"/>
    <s v="042000"/>
    <s v=" UNIT MASONRY "/>
    <s v="AR"/>
    <x v="0"/>
    <n v="119"/>
    <s v="Cement-sand screed filling; to receive finish; to"/>
    <s v="Cement-sand screed filling; to receive finish; to"/>
    <s v="Item"/>
    <s v="                          Description                          "/>
    <s v="Qty"/>
    <s v="Unit"/>
    <s v="Rate"/>
    <s v="Amount"/>
    <m/>
    <m/>
  </r>
  <r>
    <x v="0"/>
    <x v="5"/>
    <x v="4"/>
    <s v="042000"/>
    <s v=" UNIT MASONRY "/>
    <s v="AR"/>
    <x v="0"/>
    <n v="120"/>
    <s v="035440 - CEMENT BASED SCREED "/>
    <s v="035440 - CEMENT BASED SCREED "/>
    <m/>
    <m/>
    <m/>
    <m/>
    <m/>
    <s v="J.D"/>
    <m/>
    <m/>
  </r>
  <r>
    <x v="0"/>
    <x v="5"/>
    <x v="4"/>
    <s v="042000"/>
    <s v=" UNIT MASONRY "/>
    <s v="AR"/>
    <x v="0"/>
    <n v="121"/>
    <s v="042000 - UNIT MASONRY "/>
    <s v="042000 - UNIT MASONRY "/>
    <m/>
    <s v="042000 - UNIT MASONRY "/>
    <m/>
    <m/>
    <m/>
    <m/>
    <m/>
    <m/>
  </r>
  <r>
    <x v="0"/>
    <x v="5"/>
    <x v="4"/>
    <s v="042000"/>
    <s v=" UNIT MASONRY "/>
    <s v="AR"/>
    <x v="0"/>
    <n v="122"/>
    <s v="Concrete hollow blocks; ordinary Portland cement; including mortar bedding and jointing; to "/>
    <s v="Concrete hollow blocks; ordinary Portland cement; including mortar bedding and jointing; to "/>
    <m/>
    <s v="Concrete hollow blocks; ordinary Portland cement; including mortar bedding and jointing; to "/>
    <m/>
    <m/>
    <m/>
    <m/>
    <m/>
    <m/>
  </r>
  <r>
    <x v="0"/>
    <x v="5"/>
    <x v="4"/>
    <s v="042000"/>
    <s v=" UNIT MASONRY "/>
    <s v="AR"/>
    <x v="1"/>
    <n v="123"/>
    <s v="042000 - UNIT MASONRY "/>
    <s v="042000 - UNIT MASONRY "/>
    <s v="A"/>
    <s v="Walls; 100 thick"/>
    <n v="517"/>
    <s v="m2"/>
    <m/>
    <m/>
    <n v="0"/>
    <n v="0"/>
  </r>
  <r>
    <x v="0"/>
    <x v="5"/>
    <x v="4"/>
    <s v="042000"/>
    <s v=" UNIT MASONRY "/>
    <s v="AR"/>
    <x v="1"/>
    <n v="124"/>
    <s v="Concrete hollow blocks; ordinary Portland cement; including mortar bedding and jointing; to "/>
    <s v="Concrete hollow blocks; ordinary Portland cement; including mortar bedding and jointing; to "/>
    <s v="B"/>
    <s v="Walls; 100 thick curved"/>
    <n v="60"/>
    <s v="m2"/>
    <m/>
    <m/>
    <n v="0"/>
    <n v="0"/>
  </r>
  <r>
    <x v="0"/>
    <x v="5"/>
    <x v="4"/>
    <s v="042000"/>
    <s v=" UNIT MASONRY "/>
    <s v="AR"/>
    <x v="1"/>
    <n v="125"/>
    <s v="042000 - UNIT MASONRY "/>
    <s v="042000 - UNIT MASONRY "/>
    <s v="C"/>
    <s v="Walls; 150 thick "/>
    <n v="164"/>
    <s v="m2"/>
    <m/>
    <m/>
    <n v="0"/>
    <n v="0"/>
  </r>
  <r>
    <x v="0"/>
    <x v="5"/>
    <x v="4"/>
    <s v="042000"/>
    <s v=" UNIT MASONRY "/>
    <s v="AR"/>
    <x v="0"/>
    <n v="126"/>
    <s v="Concrete blocks; ordinary Portland cement; including mortar bedding and jointing; fire rated; to"/>
    <s v="Concrete blocks; ordinary Portland cement; including mortar bedding and jointing; fire rated; to"/>
    <m/>
    <s v="Concrete blocks; ordinary Portland cement; including mortar bedding and jointing; fire rated; to"/>
    <m/>
    <m/>
    <m/>
    <m/>
    <m/>
    <m/>
  </r>
  <r>
    <x v="0"/>
    <x v="5"/>
    <x v="4"/>
    <s v="042000"/>
    <s v=" UNIT MASONRY "/>
    <s v="AR"/>
    <x v="1"/>
    <n v="127"/>
    <s v="042000 - UNIT MASONRY "/>
    <s v="042000 - UNIT MASONRY "/>
    <s v="D"/>
    <s v="Walls; 200 thick; 30 minutes"/>
    <n v="34"/>
    <s v="m2"/>
    <m/>
    <m/>
    <n v="0"/>
    <n v="0"/>
  </r>
  <r>
    <x v="0"/>
    <x v="5"/>
    <x v="4"/>
    <s v="042000"/>
    <s v=" UNIT MASONRY "/>
    <s v="AR"/>
    <x v="1"/>
    <n v="128"/>
    <s v="Concrete blocks; ordinary Portland cement; including mortar bedding and jointing; fire rated; to"/>
    <s v="Concrete blocks; ordinary Portland cement; including mortar bedding and jointing; fire rated; to"/>
    <s v="A"/>
    <s v="Walls; 100 thick; 60 minutes"/>
    <n v="14"/>
    <s v="m2"/>
    <n v="22"/>
    <n v="308"/>
    <n v="22"/>
    <n v="308"/>
  </r>
  <r>
    <x v="0"/>
    <x v="5"/>
    <x v="4"/>
    <s v="042000"/>
    <s v=" UNIT MASONRY "/>
    <s v="AR"/>
    <x v="1"/>
    <n v="129"/>
    <s v="042000 - UNIT MASONRY "/>
    <s v="042000 - UNIT MASONRY "/>
    <s v="F"/>
    <s v="Walls; 150 thick; 60 minutes"/>
    <n v="135"/>
    <s v="m2"/>
    <m/>
    <m/>
    <n v="0"/>
    <n v="0"/>
  </r>
  <r>
    <x v="0"/>
    <x v="5"/>
    <x v="4"/>
    <s v="042000"/>
    <s v=" UNIT MASONRY "/>
    <s v="AR"/>
    <x v="1"/>
    <n v="130"/>
    <s v="Concrete blocks; ordinary Portland cement; including mortar bedding and jointing; fire rated; to"/>
    <s v="Concrete blocks; ordinary Portland cement; including mortar bedding and jointing; fire rated; to"/>
    <s v="G"/>
    <s v="Walls; 200 thick; 60 minutes"/>
    <n v="56"/>
    <s v="m2"/>
    <m/>
    <m/>
    <n v="0"/>
    <n v="0"/>
  </r>
  <r>
    <x v="0"/>
    <x v="5"/>
    <x v="4"/>
    <s v="042300"/>
    <s v=" GLASS UNIT MASONRY"/>
    <s v="AR"/>
    <x v="0"/>
    <n v="131"/>
    <s v="042300 - GLASS UNIT MASONRY"/>
    <s v="042300 - GLASS UNIT MASONRY"/>
    <m/>
    <s v="042300 - GLASS UNIT MASONRY"/>
    <m/>
    <m/>
    <m/>
    <m/>
    <m/>
    <m/>
  </r>
  <r>
    <x v="0"/>
    <x v="5"/>
    <x v="4"/>
    <s v="042313"/>
    <s v=" VERTICAL GLASS UNIT MASONRY"/>
    <s v="AR"/>
    <x v="0"/>
    <n v="132"/>
    <s v="042313 - VERTICAL GLASS UNIT MASONRY"/>
    <s v="042313 - VERTICAL GLASS UNIT MASONRY"/>
    <m/>
    <s v="042313 - VERTICAL GLASS UNIT MASONRY"/>
    <m/>
    <m/>
    <m/>
    <m/>
    <m/>
    <m/>
  </r>
  <r>
    <x v="0"/>
    <x v="5"/>
    <x v="4"/>
    <s v="042313"/>
    <s v=" VERTICAL GLASS UNIT MASONRY"/>
    <s v="AR"/>
    <x v="0"/>
    <n v="133"/>
    <s v="Glass block partitions; including all necessary fixings and fittings materials; as specified and as shown on Drawings"/>
    <s v="Glass block partitions; including all necessary fixings and fittings materials; as specified and as shown on Drawings"/>
    <m/>
    <s v="Glass block partitions; including all necessary fixings and fittings materials; as specified and as shown on Drawings"/>
    <m/>
    <m/>
    <m/>
    <m/>
    <m/>
    <m/>
  </r>
  <r>
    <x v="0"/>
    <x v="5"/>
    <x v="4"/>
    <s v="042313"/>
    <s v=" VERTICAL GLASS UNIT MASONRY"/>
    <s v="AR"/>
    <x v="1"/>
    <n v="134"/>
    <s v="042313 - VERTICAL GLASS UNIT MASONRY"/>
    <s v="042313 - VERTICAL GLASS UNIT MASONRY"/>
    <s v="B"/>
    <s v="To external elevations"/>
    <n v="7"/>
    <s v="m2"/>
    <n v="145"/>
    <n v="1015"/>
    <n v="145"/>
    <n v="1015"/>
  </r>
  <r>
    <x v="0"/>
    <x v="5"/>
    <x v="4"/>
    <s v="042313"/>
    <s v=" VERTICAL GLASS UNIT MASONRY"/>
    <s v="AR"/>
    <x v="1"/>
    <n v="135"/>
    <s v="Glass block partitions; including all necessary fixings and fittings materials; as specified and as shown on Drawings"/>
    <s v="Glass block partitions; including all necessary fixings and fittings materials; as specified and as shown on Drawings"/>
    <s v="C"/>
    <s v="Partitions"/>
    <n v="22"/>
    <s v="m2"/>
    <n v="145"/>
    <n v="3190"/>
    <n v="145"/>
    <n v="3190"/>
  </r>
  <r>
    <x v="0"/>
    <x v="5"/>
    <x v="4"/>
    <s v="044200"/>
    <s v=" EXTERIOR STONE CLADDING"/>
    <s v="AR"/>
    <x v="0"/>
    <n v="136"/>
    <s v="044200 - EXTERIOR STONE CLADDING"/>
    <s v="044200 - EXTERIOR STONE CLADDING"/>
    <m/>
    <s v="044200 - EXTERIOR STONE CLADDING"/>
    <m/>
    <m/>
    <m/>
    <m/>
    <m/>
    <m/>
  </r>
  <r>
    <x v="0"/>
    <x v="5"/>
    <x v="4"/>
    <s v="044200"/>
    <s v=" EXTERIOR STONE CLADDING"/>
    <s v="AR"/>
    <x v="0"/>
    <n v="137"/>
    <s v="Limestone cladding slabs and features; 30 mm thick; best quality limestone; including backing mortar, water repellents, and all necessary fixings and fittings materials; as specified and as shown on Drawings"/>
    <s v="Limestone cladding slabs and features; 30 mm thick; best quality limestone; including backing mortar, water repellents, and all necessary fixings and fittings materials; as specified and as shown on Drawings"/>
    <m/>
    <s v="Limestone cladding slabs and features; 30 mm thick; best quality limestone; including backing mortar, water repellents, and all necessary fixings and fittings materials; as specified and as shown on Drawings"/>
    <m/>
    <m/>
    <m/>
    <m/>
    <m/>
    <m/>
  </r>
  <r>
    <x v="0"/>
    <x v="5"/>
    <x v="4"/>
    <s v="044200"/>
    <s v=" EXTERIOR STONE CLADDING"/>
    <s v="AR"/>
    <x v="1"/>
    <n v="138"/>
    <s v="044200 - EXTERIOR STONE CLADDING"/>
    <s v="044200 - EXTERIOR STONE CLADDING"/>
    <s v="A"/>
    <s v="Walls; 30 thick"/>
    <n v="268"/>
    <s v="m2"/>
    <n v="85"/>
    <n v="22780"/>
    <n v="85"/>
    <n v="22780"/>
  </r>
  <r>
    <x v="0"/>
    <x v="5"/>
    <x v="4"/>
    <s v="044200"/>
    <s v=" EXTERIOR STONE CLADDING"/>
    <s v="AR"/>
    <x v="1"/>
    <n v="139"/>
    <s v="Limestone cladding slabs and features; 30 mm thick; best quality limestone; including backing mortar, water repellents, and all necessary fixings and fittings materials; as specified and as shown on Drawings"/>
    <s v="Limestone cladding slabs and features; 30 mm thick; best quality limestone; including backing mortar, water repellents, and all necessary fixings and fittings materials; as specified and as shown on Drawings"/>
    <s v="B"/>
    <s v="Copings; 30 thick"/>
    <n v="30"/>
    <s v="m2"/>
    <n v="85"/>
    <n v="2550"/>
    <n v="85"/>
    <n v="2550"/>
  </r>
  <r>
    <x v="0"/>
    <x v="5"/>
    <x v="4"/>
    <s v="044200"/>
    <s v=" EXTERIOR STONE CLADDING"/>
    <s v="AR"/>
    <x v="0"/>
    <n v="140"/>
    <s v="044200 - EXTERIOR STONE CLADDING"/>
    <s v="044200 - EXTERIOR STONE CLADDING"/>
    <s v="BILL N0. 4 - MASONRY"/>
    <m/>
    <m/>
    <m/>
    <m/>
    <m/>
    <m/>
    <m/>
  </r>
  <r>
    <x v="0"/>
    <x v="5"/>
    <x v="4"/>
    <s v="To Summary"/>
    <s v="To Summary"/>
    <m/>
    <x v="2"/>
    <n v="141"/>
    <s v="Limestone cladding slabs and features; 30 mm thick; best quality limestone; including backing mortar, water repellents, and all necessary fixings and fittings materials; as specified and as shown on Drawings"/>
    <s v="Limestone cladding slabs and features; 30 mm thick; best quality limestone; including backing mortar, water repellents, and all necessary fixings and fittings materials; as specified and as shown on Drawings"/>
    <s v="To Summary"/>
    <m/>
    <m/>
    <m/>
    <s v="J.D"/>
    <n v="29843"/>
    <m/>
    <m/>
  </r>
  <r>
    <x v="0"/>
    <x v="6"/>
    <x v="5"/>
    <s v="055000"/>
    <s v=" METAL FABRICATIONS"/>
    <s v="AR"/>
    <x v="0"/>
    <n v="142"/>
    <s v="044200 - EXTERIOR STONE CLADDING"/>
    <s v="044200 - EXTERIOR STONE CLADDING"/>
    <s v="BILL NO. 5"/>
    <m/>
    <m/>
    <m/>
    <m/>
    <m/>
    <m/>
    <m/>
  </r>
  <r>
    <x v="0"/>
    <x v="6"/>
    <x v="5"/>
    <s v="055000"/>
    <s v=" METAL FABRICATIONS"/>
    <s v="AR"/>
    <x v="0"/>
    <n v="143"/>
    <s v="Limestone cladding slabs and features; 30 mm thick; best quality limestone; including backing mortar, water repellents, and all necessary fixings and fittings materials; as specified and as shown on Drawings"/>
    <s v="Limestone cladding slabs and features; 30 mm thick; best quality limestone; including backing mortar, water repellents, and all necessary fixings and fittings materials; as specified and as shown on Drawings"/>
    <s v="METALS"/>
    <m/>
    <m/>
    <m/>
    <m/>
    <m/>
    <m/>
    <m/>
  </r>
  <r>
    <x v="0"/>
    <x v="6"/>
    <x v="5"/>
    <s v="055000"/>
    <s v=" METAL FABRICATIONS"/>
    <s v="AR"/>
    <x v="0"/>
    <n v="144"/>
    <s v="044200 - EXTERIOR STONE CLADDING"/>
    <s v="044200 - EXTERIOR STONE CLADDING"/>
    <s v="Item"/>
    <s v="                Description                        "/>
    <s v="Qty"/>
    <s v="Unit"/>
    <s v="Rate"/>
    <s v="Amount"/>
    <m/>
    <m/>
  </r>
  <r>
    <x v="0"/>
    <x v="6"/>
    <x v="5"/>
    <s v="055000"/>
    <s v=" METAL FABRICATIONS"/>
    <s v="AR"/>
    <x v="0"/>
    <n v="145"/>
    <s v="Limestone cladding slabs and features; 30 mm thick; best quality limestone; including backing mortar, water repellents, and all necessary fixings and fittings materials; as specified and as shown on Drawings"/>
    <s v="Limestone cladding slabs and features; 30 mm thick; best quality limestone; including backing mortar, water repellents, and all necessary fixings and fittings materials; as specified and as shown on Drawings"/>
    <m/>
    <m/>
    <m/>
    <m/>
    <m/>
    <s v="J.D"/>
    <m/>
    <m/>
  </r>
  <r>
    <x v="0"/>
    <x v="6"/>
    <x v="5"/>
    <s v="055000"/>
    <s v=" METAL FABRICATIONS"/>
    <s v="AR"/>
    <x v="0"/>
    <n v="146"/>
    <s v="055000 - METAL FABRICATIONS"/>
    <s v="055000 - METAL FABRICATIONS"/>
    <m/>
    <s v="055000 - METAL FABRICATIONS"/>
    <m/>
    <m/>
    <m/>
    <m/>
    <m/>
    <m/>
  </r>
  <r>
    <x v="0"/>
    <x v="6"/>
    <x v="5"/>
    <s v="055000"/>
    <s v=" METAL FABRICATIONS"/>
    <s v="AR"/>
    <x v="0"/>
    <n v="147"/>
    <s v="Access ladders; galvanized mild steel; comprising flat strings and bar rungs; including brackets, anchor bolts, polyurethane paint, fittings and fixings; complete; as specified and as Drg. A-502"/>
    <s v="Access ladders; galvanized mild steel; comprising flat strings and bar rungs; including brackets, anchor bolts, polyurethane paint, fittings and fixings; complete; as specified and as Drg. A-502"/>
    <m/>
    <s v="Access ladders; galvanized mild steel; comprising flat strings and bar rungs; including brackets, anchor bolts, polyurethane paint, fittings and fixings; complete; as specified and as Drg. A-502"/>
    <m/>
    <m/>
    <m/>
    <m/>
    <m/>
    <m/>
  </r>
  <r>
    <x v="0"/>
    <x v="6"/>
    <x v="5"/>
    <s v="055000"/>
    <s v=" METAL FABRICATIONS"/>
    <s v="AR"/>
    <x v="1"/>
    <n v="148"/>
    <s v="055000 - METAL FABRICATIONS"/>
    <s v="055000 - METAL FABRICATIONS"/>
    <s v="A"/>
    <s v="Size 400 x 3100 rise; detail 1"/>
    <n v="1"/>
    <s v="Nr"/>
    <n v="450"/>
    <n v="450"/>
    <n v="450"/>
    <n v="450"/>
  </r>
  <r>
    <x v="0"/>
    <x v="6"/>
    <x v="5"/>
    <s v="055000"/>
    <s v=" METAL FABRICATIONS"/>
    <s v="AR"/>
    <x v="1"/>
    <n v="149"/>
    <s v="Access ladders; galvanized mild steel; comprising flat strings and bar rungs; including brackets, anchor bolts, polyurethane paint, fittings and fixings; complete; as specified and as Drg. A-502"/>
    <s v="Access ladders; galvanized mild steel; comprising flat strings and bar rungs; including brackets, anchor bolts, polyurethane paint, fittings and fixings; complete; as specified and as Drg. A-502"/>
    <s v="B"/>
    <s v="Size 450 x 3500 rise; with extended; detail 4"/>
    <n v="1"/>
    <s v="Nr"/>
    <n v="700"/>
    <n v="700"/>
    <n v="700"/>
    <n v="700"/>
  </r>
  <r>
    <x v="0"/>
    <x v="6"/>
    <x v="5"/>
    <s v="055000"/>
    <s v=" METAL FABRICATIONS"/>
    <s v="AR"/>
    <x v="1"/>
    <n v="150"/>
    <s v="055000 - METAL FABRICATIONS"/>
    <s v="055000 - METAL FABRICATIONS"/>
    <s v="C"/>
    <s v="Size 450 x 3800 rise; with extended; detail 4"/>
    <n v="1"/>
    <s v="Nr"/>
    <n v="760"/>
    <n v="760"/>
    <n v="760"/>
    <n v="760"/>
  </r>
  <r>
    <x v="0"/>
    <x v="6"/>
    <x v="5"/>
    <s v="055000"/>
    <s v=" METAL FABRICATIONS"/>
    <s v="AR"/>
    <x v="1"/>
    <n v="151"/>
    <s v="Access ladders; galvanized mild steel; comprising flat strings and bar rungs; including brackets, anchor bolts, polyurethane paint, fittings and fixings; complete; as specified and as Drg. A-502"/>
    <s v="Access ladders; galvanized mild steel; comprising flat strings and bar rungs; including brackets, anchor bolts, polyurethane paint, fittings and fixings; complete; as specified and as Drg. A-502"/>
    <s v="D"/>
    <s v="Size 450 x 4000 rise; with extended; detail 4"/>
    <n v="1"/>
    <s v="Nr"/>
    <n v="800"/>
    <n v="800"/>
    <n v="800"/>
    <n v="800"/>
  </r>
  <r>
    <x v="0"/>
    <x v="6"/>
    <x v="5"/>
    <s v="055000"/>
    <s v=" METAL FABRICATIONS"/>
    <s v="AR"/>
    <x v="0"/>
    <n v="152"/>
    <s v="Burglar bar protection; comprising steel bar welded to steel box frame; including epoxy paint, ironmongery, fittings and fixings; complete; as specified and as Drg. A-600"/>
    <s v="Burglar bar protection; comprising steel bar welded to steel box frame; including epoxy paint, ironmongery, fittings and fixings; complete; as specified and as Drg. A-600"/>
    <m/>
    <s v="Burglar bar protection; comprising steel bar welded to steel box frame; including epoxy paint, ironmongery, fittings and fixings; complete; as specified and as Drg. A-600"/>
    <m/>
    <m/>
    <m/>
    <m/>
    <m/>
    <m/>
  </r>
  <r>
    <x v="0"/>
    <x v="6"/>
    <x v="5"/>
    <s v="055000"/>
    <s v=" METAL FABRICATIONS"/>
    <s v="AR"/>
    <x v="1"/>
    <n v="153"/>
    <s v="Access ladders; galvanized mild steel; comprising flat strings and bar rungs; including brackets, anchor bolts, polyurethane paint, fittings and fixings; complete; as specified and as Drg. A-502"/>
    <s v="Access ladders; galvanized mild steel; comprising flat strings and bar rungs; including brackets, anchor bolts, polyurethane paint, fittings and fixings; complete; as specified and as Drg. A-502"/>
    <s v="E"/>
    <s v="Type 02; size 1800 x 2300 high"/>
    <n v="1"/>
    <s v="Nr"/>
    <m/>
    <m/>
    <n v="0"/>
    <n v="0"/>
  </r>
  <r>
    <x v="0"/>
    <x v="6"/>
    <x v="5"/>
    <s v="055213"/>
    <s v=" PIPE AND TUBE RAILINGS"/>
    <s v="AR"/>
    <x v="0"/>
    <n v="154"/>
    <s v="055213 - PIPE AND TUBE RAILINGS"/>
    <s v="055213 - PIPE AND TUBE RAILINGS"/>
    <m/>
    <s v="055213 - PIPE AND TUBE RAILINGS"/>
    <m/>
    <m/>
    <m/>
    <m/>
    <m/>
    <m/>
  </r>
  <r>
    <x v="0"/>
    <x v="6"/>
    <x v="5"/>
    <s v="055213"/>
    <s v=" PIPE AND TUBE RAILINGS"/>
    <s v="AR"/>
    <x v="0"/>
    <n v="155"/>
    <s v="Balustrades and handrails; constructed from galvanized tubular steel, finish to receive paint; comprising 60 diameter top rail, 25 diameter intermediate rails, 37.5 diameter posts; including mild steel cover flange, anchored to concrete; fittings and fixings; complete; as specified and as Drg. A-501; detail 1"/>
    <s v="Balustrades and handrails; constructed from galvanized tubular steel, finish to receive paint; comprising 60 diameter top rail, 25 diameter intermediate rails, 37.5 diameter posts; including mild steel cover flange, anchored to concrete; fittings and fixings; complete; as specified and as Drg. A-501; detail 1"/>
    <m/>
    <s v="Balustrades and handrails; constructed from galvanized tubular steel, finish to receive paint; comprising 60 diameter top rail, 25 diameter intermediate rails, 37.5 diameter posts; including mild steel cover flange, anchored to concrete; fittings and fixings; complete; as specified and as Drg. A-501; detail 1"/>
    <m/>
    <m/>
    <m/>
    <m/>
    <m/>
    <m/>
  </r>
  <r>
    <x v="0"/>
    <x v="6"/>
    <x v="5"/>
    <s v="055213"/>
    <s v=" PIPE AND TUBE RAILINGS"/>
    <s v="AR"/>
    <x v="1"/>
    <n v="156"/>
    <s v="055213 - PIPE AND TUBE RAILINGS"/>
    <s v="055213 - PIPE AND TUBE RAILINGS"/>
    <s v="A"/>
    <s v="600 high; horizontal"/>
    <n v="25"/>
    <s v="m"/>
    <m/>
    <m/>
    <n v="0"/>
    <n v="0"/>
  </r>
  <r>
    <x v="0"/>
    <x v="6"/>
    <x v="5"/>
    <s v="055213"/>
    <s v=" PIPE AND TUBE RAILINGS"/>
    <s v="AR"/>
    <x v="0"/>
    <n v="157"/>
    <s v="Steel handrail and balustrades; comprising 60 diameter tubular steel section handrail, 25 diameter steel rail and 40 x 10 steel support; including steel cover flange, anchored to concrete; fittings and fixings; complete; as specified and as Drg. A-503; detail 10"/>
    <s v="Steel handrail and balustrades; comprising 60 diameter tubular steel section handrail, 25 diameter steel rail and 40 x 10 steel support; including steel cover flange, anchored to concrete; fittings and fixings; complete; as specified and as Drg. A-503; detail 10"/>
    <m/>
    <s v="Steel handrail and balustrades; comprising 60 diameter tubular steel section handrail, 25 diameter steel rail and 40 x 10 steel support; including steel cover flange, anchored to concrete; fittings and fixings; complete; as specified and as Drg. A-503; detail 10"/>
    <m/>
    <m/>
    <m/>
    <m/>
    <m/>
    <m/>
  </r>
  <r>
    <x v="0"/>
    <x v="6"/>
    <x v="5"/>
    <s v="055213"/>
    <s v=" PIPE AND TUBE RAILINGS"/>
    <s v="AR"/>
    <x v="1"/>
    <n v="158"/>
    <s v="055213 - PIPE AND TUBE RAILINGS"/>
    <s v="055213 - PIPE AND TUBE RAILINGS"/>
    <s v="B"/>
    <s v="200 high; top of wall; horizontal"/>
    <n v="3"/>
    <s v="m"/>
    <m/>
    <m/>
    <n v="0"/>
    <n v="0"/>
  </r>
  <r>
    <x v="0"/>
    <x v="6"/>
    <x v="5"/>
    <s v="055213"/>
    <s v=" PIPE AND TUBE RAILINGS"/>
    <s v="AR"/>
    <x v="1"/>
    <n v="159"/>
    <s v="Steel handrail and balustrades; comprising 60 diameter tubular steel section handrail, 25 diameter steel rail and 40 x 10 steel support; including steel cover flange, anchored to concrete; fittings and fixings; complete; as specified and as Drg. A-503; detail 10"/>
    <s v="Steel handrail and balustrades; comprising 60 diameter tubular steel section handrail, 25 diameter steel rail and 40 x 10 steel support; including steel cover flange, anchored to concrete; fittings and fixings; complete; as specified and as Drg. A-503; detail 10"/>
    <s v="C"/>
    <s v="200 high; top of wall; raking"/>
    <n v="29"/>
    <s v="m"/>
    <m/>
    <m/>
    <n v="0"/>
    <n v="0"/>
  </r>
  <r>
    <x v="0"/>
    <x v="6"/>
    <x v="5"/>
    <s v="055300"/>
    <s v=" METAL GRATINGS"/>
    <s v="AR"/>
    <x v="0"/>
    <n v="160"/>
    <s v="055300 - METAL GRATINGS"/>
    <s v="055300 - METAL GRATINGS"/>
    <m/>
    <s v="055300 - METAL GRATINGS"/>
    <m/>
    <m/>
    <m/>
    <m/>
    <m/>
    <m/>
  </r>
  <r>
    <x v="0"/>
    <x v="6"/>
    <x v="5"/>
    <s v="055300"/>
    <s v=" METAL GRATINGS"/>
    <s v="AR"/>
    <x v="0"/>
    <n v="161"/>
    <s v="Trench cover, ductile iron grating; comprising solid rectangular bearing bars; including galvanized steel angle frame set in concrete, fixings and fittings; complete; as specified and as Drg. A-501; detail 8"/>
    <s v="Trench cover, ductile iron grating; comprising solid rectangular bearing bars; including galvanized steel angle frame set in concrete, fixings and fittings; complete; as specified and as Drg. A-501; detail 8"/>
    <m/>
    <s v="Trench cover, ductile iron grating; comprising solid rectangular bearing bars; including galvanized steel angle frame set in concrete, fixings and fittings; complete; as specified and as Drg. A-501; detail 8"/>
    <m/>
    <m/>
    <m/>
    <m/>
    <m/>
    <m/>
  </r>
  <r>
    <x v="0"/>
    <x v="6"/>
    <x v="5"/>
    <s v="055300"/>
    <s v=" METAL GRATINGS"/>
    <s v="AR"/>
    <x v="1"/>
    <n v="162"/>
    <s v="055300 - METAL GRATINGS"/>
    <s v="055300 - METAL GRATINGS"/>
    <s v="A"/>
    <s v="300 wide"/>
    <n v="6"/>
    <s v="m"/>
    <n v="160"/>
    <n v="960"/>
    <n v="160"/>
    <n v="960"/>
  </r>
  <r>
    <x v="0"/>
    <x v="6"/>
    <x v="5"/>
    <s v="055300"/>
    <s v=" METAL GRATINGS"/>
    <s v="AR"/>
    <x v="1"/>
    <n v="163"/>
    <s v="Trench cover, ductile iron grating; comprising solid rectangular bearing bars; including galvanized steel angle frame set in concrete, fixings and fittings; complete; as specified and as Drg. A-501; detail 8"/>
    <s v="Trench cover, ductile iron grating; comprising solid rectangular bearing bars; including galvanized steel angle frame set in concrete, fixings and fittings; complete; as specified and as Drg. A-501; detail 8"/>
    <s v="B"/>
    <s v="Cover; 1000 x 1000"/>
    <n v="1"/>
    <s v="Nr"/>
    <n v="300"/>
    <n v="300"/>
    <n v="300"/>
    <n v="300"/>
  </r>
  <r>
    <x v="0"/>
    <x v="6"/>
    <x v="5"/>
    <s v="057300"/>
    <s v=" DECORATIVE METAL RAILINGS"/>
    <s v="AR"/>
    <x v="0"/>
    <n v="164"/>
    <s v="057300 - DECORATIVE METAL RAILINGS"/>
    <s v="057300 - DECORATIVE METAL RAILINGS"/>
    <m/>
    <s v="057300 - DECORATIVE METAL RAILINGS"/>
    <m/>
    <m/>
    <m/>
    <m/>
    <m/>
    <m/>
  </r>
  <r>
    <x v="0"/>
    <x v="6"/>
    <x v="5"/>
    <s v="057300"/>
    <s v=" DECORATIVE METAL RAILINGS"/>
    <s v="AR"/>
    <x v="0"/>
    <n v="165"/>
    <s v="Glass balustrades and handrails; comprising 76 diameter aluminum tubular section handrail, clear laminated tempered glass baluster, 50 x 50 aluminum hollow section bottom rail and posts; including flanges, fittings and fixings; complete; as specified and as Drg. A-503; detail 9"/>
    <s v="Glass balustrades and handrails; comprising 76 diameter aluminum tubular section handrail, clear laminated tempered glass baluster, 50 x 50 aluminum hollow section bottom rail and posts; including flanges, fittings and fixings; complete; as specified and as Drg. A-503; detail 9"/>
    <m/>
    <s v="Glass balustrades and handrails; comprising 76 diameter aluminum tubular section handrail, clear laminated tempered glass baluster, 50 x 50 aluminum hollow section bottom rail and posts; including flanges, fittings and fixings; complete; as specified and as Drg. A-503; detail 9"/>
    <m/>
    <m/>
    <m/>
    <m/>
    <m/>
    <m/>
  </r>
  <r>
    <x v="0"/>
    <x v="6"/>
    <x v="5"/>
    <s v="057300"/>
    <s v=" DECORATIVE METAL RAILINGS"/>
    <s v="AR"/>
    <x v="1"/>
    <n v="166"/>
    <s v="057300 - DECORATIVE METAL RAILINGS"/>
    <s v="057300 - DECORATIVE METAL RAILINGS"/>
    <s v="A"/>
    <s v="700 high horizontal"/>
    <n v="12"/>
    <s v="m"/>
    <n v="190"/>
    <n v="2280"/>
    <n v="190"/>
    <n v="2280"/>
  </r>
  <r>
    <x v="0"/>
    <x v="6"/>
    <x v="5"/>
    <s v="057300"/>
    <s v=" DECORATIVE METAL RAILINGS"/>
    <s v="AR"/>
    <x v="0"/>
    <n v="167"/>
    <s v="Glass balustrades and handrails; comprising 76 diameter aluminum tubular section handrail, clear laminated tempered glass baluster, 50 x 50 aluminum hollow section bottom rail and posts; including flanges, fittings and fixings; complete; as specified and as Drg. A-503; detail 9"/>
    <s v="Glass balustrades and handrails; comprising 76 diameter aluminum tubular section handrail, clear laminated tempered glass baluster, 50 x 50 aluminum hollow section bottom rail and posts; including flanges, fittings and fixings; complete; as specified and as Drg. A-503; detail 9"/>
    <s v="BILL No. 5 - METALS"/>
    <m/>
    <m/>
    <m/>
    <m/>
    <m/>
    <m/>
    <m/>
  </r>
  <r>
    <x v="0"/>
    <x v="6"/>
    <x v="5"/>
    <s v="To Summary"/>
    <s v="To Summary"/>
    <m/>
    <x v="2"/>
    <n v="168"/>
    <s v="057300 - DECORATIVE METAL RAILINGS"/>
    <s v="057300 - DECORATIVE METAL RAILINGS"/>
    <s v="To Summary"/>
    <m/>
    <m/>
    <m/>
    <s v="J.D"/>
    <n v="6250"/>
    <m/>
    <m/>
  </r>
  <r>
    <x v="0"/>
    <x v="7"/>
    <x v="6"/>
    <s v="066200"/>
    <s v=" CAST PLASTIC (GRP) FABRICATIONS"/>
    <s v="AR"/>
    <x v="0"/>
    <n v="169"/>
    <s v="Glass balustrades and handrails; comprising 76 diameter aluminum tubular section handrail, clear laminated tempered glass baluster, 50 x 50 aluminum hollow section bottom rail and posts; including flanges, fittings and fixings; complete; as specified and as Drg. A-503; detail 9"/>
    <s v="Glass balustrades and handrails; comprising 76 diameter aluminum tubular section handrail, clear laminated tempered glass baluster, 50 x 50 aluminum hollow section bottom rail and posts; including flanges, fittings and fixings; complete; as specified and as Drg. A-503; detail 9"/>
    <m/>
    <m/>
    <s v="BILL NO. 6"/>
    <m/>
    <m/>
    <m/>
    <m/>
    <m/>
  </r>
  <r>
    <x v="0"/>
    <x v="7"/>
    <x v="6"/>
    <s v="066200"/>
    <s v=" CAST PLASTIC (GRP) FABRICATIONS"/>
    <s v="AR"/>
    <x v="0"/>
    <n v="170"/>
    <s v="057300 - DECORATIVE METAL RAILINGS"/>
    <s v="057300 - DECORATIVE METAL RAILINGS"/>
    <m/>
    <m/>
    <s v="WOOD AND PLASTICS "/>
    <m/>
    <m/>
    <m/>
    <m/>
    <m/>
  </r>
  <r>
    <x v="0"/>
    <x v="7"/>
    <x v="6"/>
    <s v="066200"/>
    <s v=" CAST PLASTIC (GRP) FABRICATIONS"/>
    <s v="AR"/>
    <x v="0"/>
    <n v="171"/>
    <s v="Glass balustrades and handrails; comprising 76 diameter aluminum tubular section handrail, clear laminated tempered glass baluster, 50 x 50 aluminum hollow section bottom rail and posts; including flanges, fittings and fixings; complete; as specified and as Drg. A-503; detail 9"/>
    <s v="Glass balustrades and handrails; comprising 76 diameter aluminum tubular section handrail, clear laminated tempered glass baluster, 50 x 50 aluminum hollow section bottom rail and posts; including flanges, fittings and fixings; complete; as specified and as Drg. A-503; detail 9"/>
    <s v="Item"/>
    <s v="                Description                        "/>
    <s v="Qty"/>
    <s v="Unit"/>
    <s v="Rate"/>
    <s v="Amount"/>
    <m/>
    <m/>
  </r>
  <r>
    <x v="0"/>
    <x v="7"/>
    <x v="6"/>
    <s v="066200"/>
    <s v=" CAST PLASTIC (GRP) FABRICATIONS"/>
    <s v="AR"/>
    <x v="0"/>
    <n v="172"/>
    <s v="057300 - DECORATIVE METAL RAILINGS"/>
    <s v="057300 - DECORATIVE METAL RAILINGS"/>
    <m/>
    <m/>
    <m/>
    <m/>
    <m/>
    <s v="J.D"/>
    <m/>
    <m/>
  </r>
  <r>
    <x v="0"/>
    <x v="7"/>
    <x v="6"/>
    <s v="066200"/>
    <s v=" CAST PLASTIC (GRP) FABRICATIONS"/>
    <s v="AR"/>
    <x v="0"/>
    <n v="173"/>
    <s v="066200 - CAST PLASTIC (GRP) FABRICATIONS"/>
    <s v="066200 - CAST PLASTIC (GRP) FABRICATIONS"/>
    <m/>
    <s v="066200 - CAST PLASTIC (GRP) FABRICATIONS"/>
    <m/>
    <m/>
    <m/>
    <m/>
    <m/>
    <m/>
  </r>
  <r>
    <x v="0"/>
    <x v="7"/>
    <x v="6"/>
    <s v="066200"/>
    <s v=" CAST PLASTIC (GRP) FABRICATIONS"/>
    <s v="AR"/>
    <x v="0"/>
    <n v="174"/>
    <s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_x000a_detail 5"/>
    <s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_x000a_detail 5"/>
    <m/>
    <s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_x000a_detail 5"/>
    <m/>
    <m/>
    <m/>
    <m/>
    <m/>
    <m/>
  </r>
  <r>
    <x v="0"/>
    <x v="7"/>
    <x v="6"/>
    <s v="066200"/>
    <s v=" CAST PLASTIC (GRP) FABRICATIONS"/>
    <s v="AR"/>
    <x v="1"/>
    <n v="175"/>
    <s v="066200 - CAST PLASTIC (GRP) FABRICATIONS"/>
    <s v="066200 - CAST PLASTIC (GRP) FABRICATIONS"/>
    <s v="A"/>
    <s v="Size 450 wide x 3100 rise"/>
    <n v="2"/>
    <s v="Nr"/>
    <n v="1085"/>
    <n v="2170"/>
    <n v="1085"/>
    <n v="2170"/>
  </r>
  <r>
    <x v="0"/>
    <x v="7"/>
    <x v="6"/>
    <s v="066200"/>
    <s v=" CAST PLASTIC (GRP) FABRICATIONS"/>
    <s v="AR"/>
    <x v="1"/>
    <n v="176"/>
    <s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_x000a_detail 5"/>
    <s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_x000a_detail 5"/>
    <s v="B"/>
    <s v="Size 450 wide x 3450 rise"/>
    <n v="2"/>
    <s v="Nr"/>
    <n v="1085"/>
    <n v="2170"/>
    <n v="1085"/>
    <n v="2170"/>
  </r>
  <r>
    <x v="0"/>
    <x v="7"/>
    <x v="6"/>
    <s v="066200"/>
    <s v=" CAST PLASTIC (GRP) FABRICATIONS"/>
    <s v="AR"/>
    <x v="0"/>
    <n v="177"/>
    <s v="066200 - CAST PLASTIC (GRP) FABRICATIONS"/>
    <s v="066200 - CAST PLASTIC (GRP) FABRICATIONS"/>
    <s v="BILL No. 6 - WOOD AND PLASTICS "/>
    <m/>
    <m/>
    <m/>
    <m/>
    <m/>
    <m/>
    <m/>
  </r>
  <r>
    <x v="0"/>
    <x v="7"/>
    <x v="6"/>
    <s v="To Summary"/>
    <s v="To Summary"/>
    <m/>
    <x v="2"/>
    <n v="178"/>
    <s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_x000a_detail 5"/>
    <s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_x000a_detail 5"/>
    <s v="To Summary"/>
    <m/>
    <m/>
    <m/>
    <s v="J.D"/>
    <n v="4340"/>
    <m/>
    <m/>
  </r>
  <r>
    <x v="0"/>
    <x v="8"/>
    <x v="7"/>
    <s v="071113"/>
    <s v=" BITUMINOUS DAMPROOFING"/>
    <s v="ST"/>
    <x v="0"/>
    <n v="179"/>
    <s v="066200 - CAST PLASTIC (GRP) FABRICATIONS"/>
    <s v="066200 - CAST PLASTIC (GRP) FABRICATIONS"/>
    <s v="BILL NO. 7"/>
    <m/>
    <m/>
    <m/>
    <m/>
    <m/>
    <m/>
    <m/>
  </r>
  <r>
    <x v="0"/>
    <x v="8"/>
    <x v="7"/>
    <s v="071113"/>
    <s v=" BITUMINOUS DAMPROOFING"/>
    <s v="ST"/>
    <x v="0"/>
    <n v="180"/>
    <s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_x000a_detail 5"/>
    <s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_x000a_detail 5"/>
    <s v="THERMAL AND MOISTURE PROTECTION"/>
    <m/>
    <m/>
    <m/>
    <m/>
    <m/>
    <m/>
    <m/>
  </r>
  <r>
    <x v="0"/>
    <x v="8"/>
    <x v="7"/>
    <s v="071113"/>
    <s v=" BITUMINOUS DAMPROOFING"/>
    <s v="ST"/>
    <x v="0"/>
    <n v="181"/>
    <s v="066200 - CAST PLASTIC (GRP) FABRICATIONS"/>
    <s v="066200 - CAST PLASTIC (GRP) FABRICATIONS"/>
    <s v="Item"/>
    <s v="                Description                        "/>
    <s v="Qty"/>
    <s v="Unit"/>
    <s v="Rate"/>
    <s v="Amount"/>
    <m/>
    <m/>
  </r>
  <r>
    <x v="0"/>
    <x v="8"/>
    <x v="7"/>
    <s v="071113"/>
    <s v=" BITUMINOUS DAMPROOFING"/>
    <s v="ST"/>
    <x v="0"/>
    <n v="182"/>
    <s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_x000a_detail 5"/>
    <s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_x000a_detail 5"/>
    <m/>
    <m/>
    <m/>
    <m/>
    <m/>
    <s v="J.D"/>
    <m/>
    <m/>
  </r>
  <r>
    <x v="0"/>
    <x v="8"/>
    <x v="7"/>
    <s v="071113"/>
    <s v=" BITUMINOUS DAMPROOFING"/>
    <s v="ST"/>
    <x v="0"/>
    <n v="183"/>
    <s v="071113 - BITUMINOUS DAMPROOFING"/>
    <s v="071113 - BITUMINOUS DAMPROOFING"/>
    <m/>
    <s v="071113 - BITUMINOUS DAMPROOFING"/>
    <m/>
    <m/>
    <m/>
    <m/>
    <m/>
    <m/>
  </r>
  <r>
    <x v="0"/>
    <x v="8"/>
    <x v="7"/>
    <s v="071113"/>
    <s v=" BITUMINOUS DAMPROOFING"/>
    <s v="ST"/>
    <x v="1"/>
    <n v="184"/>
    <s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_x000a_detail 5"/>
    <s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_x000a_detail 5"/>
    <s v="A"/>
    <s v="Foundation and Walls "/>
    <n v="420"/>
    <s v="m2"/>
    <m/>
    <m/>
    <n v="0"/>
    <n v="0"/>
  </r>
  <r>
    <x v="0"/>
    <x v="8"/>
    <x v="7"/>
    <s v="071113"/>
    <s v=" BITUMINOUS DAMPROOFING"/>
    <s v="ST"/>
    <x v="1"/>
    <n v="185"/>
    <s v="071113 - BITUMINOUS DAMPROOFING"/>
    <s v="071113 - BITUMINOUS DAMPROOFING"/>
    <s v="B"/>
    <s v="Ground Beams"/>
    <n v="105"/>
    <s v="m2"/>
    <m/>
    <m/>
    <n v="0"/>
    <n v="0"/>
  </r>
  <r>
    <x v="0"/>
    <x v="8"/>
    <x v="7"/>
    <s v="071416"/>
    <s v=" COLD FLUID APPLIED WATERPROOFING"/>
    <s v="AR"/>
    <x v="0"/>
    <n v="186"/>
    <s v="071416 - COLD FLUID APPLIED WATERPROOFING"/>
    <s v="071416 - COLD FLUID APPLIED WATERPROOFING"/>
    <m/>
    <s v="071416 - COLD FLUID APPLIED WATERPROOFING"/>
    <m/>
    <m/>
    <m/>
    <m/>
    <m/>
    <m/>
  </r>
  <r>
    <x v="0"/>
    <x v="8"/>
    <x v="7"/>
    <s v="071416"/>
    <s v=" COLD FLUID APPLIED WATERPROOFING"/>
    <s v="AR"/>
    <x v="0"/>
    <n v="187"/>
    <s v="Liquid applied waterproofing membrane; single component modified polyurethane, bitumen free, waterproofing; to"/>
    <s v="Liquid applied waterproofing membrane; single component modified polyurethane, bitumen free, waterproofing; to"/>
    <m/>
    <s v="Liquid applied waterproofing membrane; single component modified polyurethane, bitumen free, waterproofing; to"/>
    <m/>
    <m/>
    <m/>
    <m/>
    <m/>
    <m/>
  </r>
  <r>
    <x v="0"/>
    <x v="8"/>
    <x v="7"/>
    <s v="071416"/>
    <s v=" COLD FLUID APPLIED WATERPROOFING"/>
    <s v="AR"/>
    <x v="1"/>
    <n v="188"/>
    <s v="071416 - COLD FLUID APPLIED WATERPROOFING"/>
    <s v="071416 - COLD FLUID APPLIED WATERPROOFING"/>
    <s v="A"/>
    <s v="Floors and upstands in wet areas"/>
    <n v="36"/>
    <s v="m2"/>
    <n v="9"/>
    <n v="324"/>
    <n v="9"/>
    <n v="324"/>
  </r>
  <r>
    <x v="0"/>
    <x v="8"/>
    <x v="7"/>
    <s v="071800"/>
    <s v=" TRAFFIC COATINGS"/>
    <s v="AR"/>
    <x v="0"/>
    <n v="189"/>
    <s v="071800 - TRAFFIC COATINGS"/>
    <s v="071800 - TRAFFIC COATINGS"/>
    <m/>
    <s v="071800 - TRAFFIC COATINGS"/>
    <m/>
    <m/>
    <m/>
    <m/>
    <m/>
    <m/>
  </r>
  <r>
    <x v="0"/>
    <x v="8"/>
    <x v="7"/>
    <s v="071800"/>
    <s v=" TRAFFIC COATINGS"/>
    <s v="AR"/>
    <x v="0"/>
    <n v="190"/>
    <s v="Fluid applied deck coating; polyurethane elastomeric coating, to trowelled smooth surfaces; to"/>
    <s v="Fluid applied deck coating; polyurethane elastomeric coating, to trowelled smooth surfaces; to"/>
    <m/>
    <s v="Fluid applied deck coating; polyurethane elastomeric coating, to trowelled smooth surfaces; to"/>
    <m/>
    <m/>
    <m/>
    <m/>
    <m/>
    <m/>
  </r>
  <r>
    <x v="0"/>
    <x v="8"/>
    <x v="7"/>
    <s v="071800"/>
    <s v=" TRAFFIC COATINGS"/>
    <s v="AR"/>
    <x v="1"/>
    <n v="191"/>
    <s v="071800 - TRAFFIC COATINGS"/>
    <s v="071800 - TRAFFIC COATINGS"/>
    <s v="B"/>
    <s v="Floors"/>
    <n v="64"/>
    <s v="m2"/>
    <n v="15"/>
    <n v="960"/>
    <n v="15"/>
    <n v="960"/>
  </r>
  <r>
    <x v="0"/>
    <x v="8"/>
    <x v="7"/>
    <s v="072100"/>
    <s v=" THERMAL INSULATION"/>
    <s v="AR"/>
    <x v="0"/>
    <n v="192"/>
    <s v="072100 - THERMAL INSULATION"/>
    <s v="072100 - THERMAL INSULATION"/>
    <m/>
    <s v="072100 - THERMAL INSULATION"/>
    <m/>
    <m/>
    <m/>
    <m/>
    <m/>
    <m/>
  </r>
  <r>
    <x v="0"/>
    <x v="8"/>
    <x v="7"/>
    <s v="072100"/>
    <s v=" THERMAL INSULATION"/>
    <s v="AR"/>
    <x v="0"/>
    <n v="193"/>
    <s v="Extruded polystyrene insulation boards; including fittings and fixings; to"/>
    <s v="Extruded polystyrene insulation boards; including fittings and fixings; to"/>
    <m/>
    <s v="Extruded polystyrene insulation boards; including fittings and fixings; to"/>
    <m/>
    <m/>
    <m/>
    <m/>
    <m/>
    <m/>
  </r>
  <r>
    <x v="0"/>
    <x v="8"/>
    <x v="7"/>
    <s v="072100"/>
    <s v=" THERMAL INSULATION"/>
    <s v="AR"/>
    <x v="1"/>
    <n v="194"/>
    <s v="072100 - THERMAL INSULATION"/>
    <s v="072100 - THERMAL INSULATION"/>
    <s v="C"/>
    <s v="Elevation, 50 thick"/>
    <n v="40"/>
    <s v="m2"/>
    <n v="6.5"/>
    <n v="260"/>
    <n v="6.5"/>
    <n v="260"/>
  </r>
  <r>
    <x v="0"/>
    <x v="8"/>
    <x v="7"/>
    <s v="072100"/>
    <s v=" THERMAL INSULATION"/>
    <s v="AR"/>
    <x v="1"/>
    <n v="195"/>
    <s v="Extruded polystyrene insulation boards; including fittings and fixings; to"/>
    <s v="Extruded polystyrene insulation boards; including fittings and fixings; to"/>
    <s v="D"/>
    <s v="Roofs; 50 thick"/>
    <n v="1065"/>
    <s v="m2"/>
    <n v="6.5"/>
    <n v="6922.5"/>
    <n v="6.5"/>
    <n v="6922.5"/>
  </r>
  <r>
    <x v="0"/>
    <x v="8"/>
    <x v="7"/>
    <s v="075323"/>
    <s v=" ETHYLENE-PROPYLENE DIENE-MONOMER (EPDM) ROOFING"/>
    <s v="AR"/>
    <x v="0"/>
    <n v="196"/>
    <s v="075323 - ETHYLENE-PROPYLENE DIENE-MONOMER (EPDM) ROOFING"/>
    <s v="075323 - ETHYLENE-PROPYLENE DIENE-MONOMER (EPDM) ROOFING"/>
    <m/>
    <s v="075323 - ETHYLENE-PROPYLENE DIENE-MONOMER (EPDM) ROOFING"/>
    <m/>
    <m/>
    <m/>
    <m/>
    <m/>
    <m/>
  </r>
  <r>
    <x v="0"/>
    <x v="8"/>
    <x v="7"/>
    <s v="075323"/>
    <s v=" ETHYLENE-PROPYLENE DIENE-MONOMER (EPDM) ROOFING"/>
    <s v="AR"/>
    <x v="0"/>
    <n v="197"/>
    <s v="EPDM sheet roofing; flexible sheet formed from a terpolymer of ethylene propylene diene, black colour, fully bonded; to"/>
    <s v="EPDM sheet roofing; flexible sheet formed from a terpolymer of ethylene propylene diene, black colour, fully bonded; to"/>
    <m/>
    <s v="EPDM sheet roofing; flexible sheet formed from a terpolymer of ethylene propylene diene, black colour, fully bonded; to"/>
    <m/>
    <m/>
    <m/>
    <m/>
    <m/>
    <m/>
  </r>
  <r>
    <x v="0"/>
    <x v="8"/>
    <x v="7"/>
    <s v="075323"/>
    <s v=" ETHYLENE-PROPYLENE DIENE-MONOMER (EPDM) ROOFING"/>
    <s v="AR"/>
    <x v="1"/>
    <n v="198"/>
    <s v="075323 - ETHYLENE-PROPYLENE DIENE-MONOMER (EPDM) ROOFING"/>
    <s v="075323 - ETHYLENE-PROPYLENE DIENE-MONOMER (EPDM) ROOFING"/>
    <s v="A"/>
    <s v="Roofs"/>
    <n v="1144"/>
    <s v="m2"/>
    <n v="25"/>
    <n v="28600"/>
    <n v="25"/>
    <n v="28600"/>
  </r>
  <r>
    <x v="0"/>
    <x v="8"/>
    <x v="7"/>
    <s v="075323"/>
    <s v=" ETHYLENE-PROPYLENE DIENE-MONOMER (EPDM) ROOFING"/>
    <s v="AR"/>
    <x v="1"/>
    <n v="199"/>
    <s v="EPDM sheet roofing; flexible sheet formed from a terpolymer of ethylene propylene diene, black colour, fully bonded; to"/>
    <s v="EPDM sheet roofing; flexible sheet formed from a terpolymer of ethylene propylene diene, black colour, fully bonded; to"/>
    <s v="B"/>
    <s v="Balcony"/>
    <n v="138"/>
    <s v="m2"/>
    <n v="25"/>
    <n v="3450"/>
    <n v="25"/>
    <n v="3450"/>
  </r>
  <r>
    <x v="0"/>
    <x v="8"/>
    <x v="7"/>
    <s v="075323"/>
    <s v=" ETHYLENE-PROPYLENE DIENE-MONOMER (EPDM) ROOFING"/>
    <s v="AR"/>
    <x v="1"/>
    <n v="200"/>
    <s v="075323 - ETHYLENE-PROPYLENE DIENE-MONOMER (EPDM) ROOFING"/>
    <s v="075323 - ETHYLENE-PROPYLENE DIENE-MONOMER (EPDM) ROOFING"/>
    <s v="C"/>
    <s v="Upstands"/>
    <n v="243"/>
    <s v="m2"/>
    <n v="25"/>
    <n v="6075"/>
    <n v="25"/>
    <n v="6075"/>
  </r>
  <r>
    <x v="0"/>
    <x v="8"/>
    <x v="7"/>
    <s v="075323"/>
    <s v=" ETHYLENE-PROPYLENE DIENE-MONOMER (EPDM) ROOFING"/>
    <s v="AR"/>
    <x v="0"/>
    <n v="201"/>
    <s v="Filter membrane; vapour permeable geotextile, non woven thermally bonded continuous polypropylene filments; to"/>
    <s v="Filter membrane; vapour permeable geotextile, non woven thermally bonded continuous polypropylene filments; to"/>
    <m/>
    <s v="Filter membrane; vapour permeable geotextile, non woven thermally bonded continuous polypropylene filments; to"/>
    <m/>
    <m/>
    <m/>
    <m/>
    <m/>
    <m/>
  </r>
  <r>
    <x v="0"/>
    <x v="8"/>
    <x v="7"/>
    <s v="075323"/>
    <s v=" ETHYLENE-PROPYLENE DIENE-MONOMER (EPDM) ROOFING"/>
    <s v="AR"/>
    <x v="1"/>
    <n v="202"/>
    <s v="075323 - ETHYLENE-PROPYLENE DIENE-MONOMER (EPDM) ROOFING"/>
    <s v="075323 - ETHYLENE-PROPYLENE DIENE-MONOMER (EPDM) ROOFING"/>
    <s v="D"/>
    <s v="Roofs"/>
    <n v="1065"/>
    <s v="m2"/>
    <n v="3"/>
    <n v="3195"/>
    <n v="3"/>
    <n v="3195"/>
  </r>
  <r>
    <x v="0"/>
    <x v="8"/>
    <x v="7"/>
    <s v="075323"/>
    <s v=" ETHYLENE-PROPYLENE DIENE-MONOMER (EPDM) ROOFING"/>
    <s v="AR"/>
    <x v="0"/>
    <n v="203"/>
    <s v="Elastomeric coating; U.V. protection to waterproof membrane; to"/>
    <s v="Elastomeric coating; U.V. protection to waterproof membrane; to"/>
    <m/>
    <s v="Elastomeric coating; U.V. protection to waterproof membrane; to"/>
    <m/>
    <m/>
    <m/>
    <m/>
    <m/>
    <m/>
  </r>
  <r>
    <x v="0"/>
    <x v="8"/>
    <x v="7"/>
    <s v="075323"/>
    <s v=" ETHYLENE-PROPYLENE DIENE-MONOMER (EPDM) ROOFING"/>
    <s v="AR"/>
    <x v="1"/>
    <n v="204"/>
    <s v="075323 - ETHYLENE-PROPYLENE DIENE-MONOMER (EPDM) ROOFING"/>
    <s v="075323 - ETHYLENE-PROPYLENE DIENE-MONOMER (EPDM) ROOFING"/>
    <s v="E"/>
    <s v="Upstands"/>
    <n v="63"/>
    <s v="m2"/>
    <n v="18"/>
    <n v="1134"/>
    <n v="18"/>
    <n v="1134"/>
  </r>
  <r>
    <x v="0"/>
    <x v="8"/>
    <x v="7"/>
    <s v="075323"/>
    <s v=" ETHYLENE-PROPYLENE DIENE-MONOMER (EPDM) ROOFING"/>
    <s v="AR"/>
    <x v="0"/>
    <n v="205"/>
    <s v="Protective covering ballast; crushed gravel; to"/>
    <s v="Protective covering ballast; crushed gravel; to"/>
    <m/>
    <s v="Protective covering ballast; crushed gravel; to"/>
    <m/>
    <m/>
    <m/>
    <m/>
    <m/>
    <m/>
  </r>
  <r>
    <x v="0"/>
    <x v="8"/>
    <x v="7"/>
    <s v="075323"/>
    <s v=" ETHYLENE-PROPYLENE DIENE-MONOMER (EPDM) ROOFING"/>
    <s v="AR"/>
    <x v="1"/>
    <n v="206"/>
    <s v="075323 - ETHYLENE-PROPYLENE DIENE-MONOMER (EPDM) ROOFING"/>
    <s v="075323 - ETHYLENE-PROPYLENE DIENE-MONOMER (EPDM) ROOFING"/>
    <s v="F"/>
    <s v="Roof; 50 thick"/>
    <n v="1065"/>
    <s v="m2"/>
    <n v="5"/>
    <n v="5325"/>
    <n v="5"/>
    <n v="5325"/>
  </r>
  <r>
    <x v="0"/>
    <x v="8"/>
    <x v="7"/>
    <s v="077200"/>
    <s v=" ROOF ACCESSORIES"/>
    <s v="AR"/>
    <x v="0"/>
    <n v="207"/>
    <s v="077200 - ROOF ACCESSORIES"/>
    <s v="077200 - ROOF ACCESSORIES"/>
    <m/>
    <s v="077200 - ROOF ACCESSORIES"/>
    <m/>
    <m/>
    <m/>
    <m/>
    <m/>
    <m/>
  </r>
  <r>
    <x v="0"/>
    <x v="8"/>
    <x v="7"/>
    <s v="077200"/>
    <s v=" ROOF ACCESSORIES"/>
    <s v="AR"/>
    <x v="0"/>
    <n v="208"/>
    <s v="Accessories; aluminum alloy; as Drg. FD-A-502; detail 6"/>
    <s v="Accessories; aluminum alloy; as Drg. FD-A-502; detail 6"/>
    <m/>
    <s v="Accessories; aluminum alloy; as Drg. FD-A-502; detail 6"/>
    <m/>
    <m/>
    <m/>
    <m/>
    <m/>
    <m/>
  </r>
  <r>
    <x v="0"/>
    <x v="8"/>
    <x v="7"/>
    <s v="077200"/>
    <s v=" ROOF ACCESSORIES"/>
    <s v="AR"/>
    <x v="1"/>
    <n v="209"/>
    <s v="077200 - ROOF ACCESSORIES"/>
    <s v="077200 - ROOF ACCESSORIES"/>
    <s v="G"/>
    <s v="Pressure plate; 40 x 3 thick; including backing cord and sealant "/>
    <n v="419"/>
    <s v="m"/>
    <n v="7"/>
    <n v="2933"/>
    <n v="7"/>
    <n v="2933"/>
  </r>
  <r>
    <x v="0"/>
    <x v="8"/>
    <x v="7"/>
    <s v="077200"/>
    <s v=" ROOF ACCESSORIES"/>
    <s v="AR"/>
    <x v="0"/>
    <n v="210"/>
    <s v="Accessories; galvanized steel"/>
    <s v="Accessories; galvanized steel"/>
    <m/>
    <s v="Accessories; galvanized steel"/>
    <m/>
    <m/>
    <m/>
    <m/>
    <m/>
    <m/>
  </r>
  <r>
    <x v="0"/>
    <x v="8"/>
    <x v="7"/>
    <s v="077200"/>
    <s v=" ROOF ACCESSORIES"/>
    <s v="AR"/>
    <x v="1"/>
    <n v="211"/>
    <s v="077200 - ROOF ACCESSORIES"/>
    <s v="077200 - ROOF ACCESSORIES"/>
    <s v="A"/>
    <s v="Rainwater spouts; 75 diameter, 370 long, including stainless steel saddle band, neoprene gaskets; complete; as specified and as Drg. FD-A-502; detail 9"/>
    <n v="12"/>
    <s v="Nr"/>
    <n v="50"/>
    <n v="600"/>
    <n v="50"/>
    <n v="600"/>
  </r>
  <r>
    <x v="0"/>
    <x v="8"/>
    <x v="7"/>
    <s v="077200"/>
    <s v=" ROOF ACCESSORIES"/>
    <s v="AR"/>
    <x v="0"/>
    <n v="212"/>
    <s v="Access hatches; comprising 2 thick galvanized pressed steel skin cover, steel angle frame set in concrete; including ironmongery, stay chain, padlock, neoprene gaskets, timber nailer, epoxy paint, fittings and fixings; complete; as specified and as Drg. FD-A-502; detail 2"/>
    <s v="Access hatches; comprising 2 thick galvanized pressed steel skin cover, steel angle frame set in concrete; including ironmongery, stay chain, padlock, neoprene gaskets, timber nailer, epoxy paint, fittings and fixings; complete; as specified and as Drg. FD-A-502; detail 2"/>
    <m/>
    <s v="Access hatches; comprising 2 thick galvanized pressed steel skin cover, steel angle frame set in concrete; including ironmongery, stay chain, padlock, neoprene gaskets, timber nailer, epoxy paint, fittings and fixings; complete; as specified and as Drg. FD-A-502; detail 2"/>
    <m/>
    <m/>
    <m/>
    <m/>
    <m/>
    <m/>
  </r>
  <r>
    <x v="0"/>
    <x v="8"/>
    <x v="7"/>
    <s v="077200"/>
    <s v=" ROOF ACCESSORIES"/>
    <s v="AR"/>
    <x v="1"/>
    <n v="213"/>
    <s v="077200 - ROOF ACCESSORIES"/>
    <s v="077200 - ROOF ACCESSORIES"/>
    <s v="B"/>
    <s v="Size 1000 x 1000"/>
    <n v="4"/>
    <s v="Nr"/>
    <n v="300"/>
    <n v="1200"/>
    <n v="300"/>
    <n v="1200"/>
  </r>
  <r>
    <x v="0"/>
    <x v="8"/>
    <x v="7"/>
    <s v="077200"/>
    <s v=" ROOF ACCESSORIES"/>
    <s v="AR"/>
    <x v="1"/>
    <n v="214"/>
    <s v="Access hatches; comprising 2 thick galvanized pressed steel skin cover, steel angle frame set in concrete; including ironmongery, stay chain, padlock, neoprene gaskets, timber nailer, epoxy paint, fittings and fixings; complete; as specified and as Drg. FD-A-502; detail 2"/>
    <s v="Access hatches; comprising 2 thick galvanized pressed steel skin cover, steel angle frame set in concrete; including ironmongery, stay chain, padlock, neoprene gaskets, timber nailer, epoxy paint, fittings and fixings; complete; as specified and as Drg. FD-A-502; detail 2"/>
    <s v="C"/>
    <s v="Size 850 x 850"/>
    <n v="2"/>
    <s v="Nr"/>
    <n v="250"/>
    <n v="500"/>
    <n v="250"/>
    <n v="500"/>
  </r>
  <r>
    <x v="0"/>
    <x v="8"/>
    <x v="7"/>
    <s v="079200"/>
    <s v=" JOINT SEALANTS"/>
    <s v="AR"/>
    <x v="0"/>
    <n v="215"/>
    <s v="079200 - JOINT SEALANTS"/>
    <s v="079200 - JOINT SEALANTS"/>
    <m/>
    <s v="079200 - JOINT SEALANTS"/>
    <m/>
    <m/>
    <m/>
    <m/>
    <m/>
    <m/>
  </r>
  <r>
    <x v="0"/>
    <x v="8"/>
    <x v="7"/>
    <s v="079200"/>
    <s v=" JOINT SEALANTS"/>
    <s v="AR"/>
    <x v="0"/>
    <n v="216"/>
    <s v="Expansion joints; in finish; including metal angle trim, plaster stop and architraves, filler pieces, sealant and backing cord as appropriate; complete; as specified and as Drg. FD-A-502; detail 10"/>
    <s v="Expansion joints; in finish; including metal angle trim, plaster stop and architraves, filler pieces, sealant and backing cord as appropriate; complete; as specified and as Drg. FD-A-502; detail 10"/>
    <m/>
    <s v="Expansion joints; in finish; including metal angle trim, plaster stop and architraves, filler pieces, sealant and backing cord as appropriate; complete; as specified and as Drg. FD-A-502; detail 10"/>
    <m/>
    <m/>
    <m/>
    <m/>
    <m/>
    <m/>
  </r>
  <r>
    <x v="0"/>
    <x v="8"/>
    <x v="7"/>
    <s v="079200"/>
    <s v=" JOINT SEALANTS"/>
    <s v="AR"/>
    <x v="1"/>
    <n v="217"/>
    <s v="079200 - JOINT SEALANTS"/>
    <s v="079200 - JOINT SEALANTS"/>
    <s v="D"/>
    <s v="Ceramic floor to plaster wall"/>
    <n v="37"/>
    <s v="m"/>
    <m/>
    <m/>
    <n v="0"/>
    <n v="0"/>
  </r>
  <r>
    <x v="0"/>
    <x v="8"/>
    <x v="7"/>
    <s v="079200"/>
    <s v=" JOINT SEALANTS"/>
    <s v="AR"/>
    <x v="1"/>
    <n v="218"/>
    <s v="Expansion joints; in finish; including metal angle trim, plaster stop and architraves, filler pieces, sealant and backing cord as appropriate; complete; as specified and as Drg. FD-A-502; detail 10"/>
    <s v="Expansion joints; in finish; including metal angle trim, plaster stop and architraves, filler pieces, sealant and backing cord as appropriate; complete; as specified and as Drg. FD-A-502; detail 10"/>
    <s v="D"/>
    <s v="Floor to floor"/>
    <n v="2"/>
    <s v="m"/>
    <n v="30"/>
    <n v="60"/>
    <n v="30"/>
    <n v="60"/>
  </r>
  <r>
    <x v="0"/>
    <x v="8"/>
    <x v="7"/>
    <s v="079200"/>
    <s v=" JOINT SEALANTS"/>
    <s v="AR"/>
    <x v="1"/>
    <n v="219"/>
    <s v="079200 - JOINT SEALANTS"/>
    <s v="079200 - JOINT SEALANTS"/>
    <s v="F"/>
    <s v="Floor to wall; ceramic"/>
    <n v="3"/>
    <s v="m"/>
    <m/>
    <m/>
    <n v="0"/>
    <n v="0"/>
  </r>
  <r>
    <x v="0"/>
    <x v="8"/>
    <x v="7"/>
    <s v="079200"/>
    <s v=" JOINT SEALANTS"/>
    <s v="AR"/>
    <x v="1"/>
    <n v="220"/>
    <s v="Expansion joints; in finish; including metal angle trim, plaster stop and architraves, filler pieces, sealant and backing cord as appropriate; complete; as specified and as Drg. FD-A-502; detail 10"/>
    <s v="Expansion joints; in finish; including metal angle trim, plaster stop and architraves, filler pieces, sealant and backing cord as appropriate; complete; as specified and as Drg. FD-A-502; detail 10"/>
    <s v="G"/>
    <s v="Ceiling to wall; plaster"/>
    <n v="18"/>
    <s v="m"/>
    <m/>
    <m/>
    <n v="0"/>
    <n v="0"/>
  </r>
  <r>
    <x v="0"/>
    <x v="8"/>
    <x v="7"/>
    <s v="079200"/>
    <s v=" JOINT SEALANTS"/>
    <s v="AR"/>
    <x v="1"/>
    <n v="221"/>
    <s v="079200 - JOINT SEALANTS"/>
    <s v="079200 - JOINT SEALANTS"/>
    <s v="A"/>
    <s v="Wall to wall; plaster"/>
    <n v="7"/>
    <s v="m"/>
    <n v="25"/>
    <n v="175"/>
    <n v="25"/>
    <n v="175"/>
  </r>
  <r>
    <x v="0"/>
    <x v="8"/>
    <x v="7"/>
    <s v="079200"/>
    <s v=" JOINT SEALANTS"/>
    <s v="AR"/>
    <x v="1"/>
    <n v="222"/>
    <s v="Expansion joints; in finish; including metal angle trim, plaster stop and architraves, filler pieces, sealant and backing cord as appropriate; complete; as specified and as Drg. FD-A-502; detail 10"/>
    <s v="Expansion joints; in finish; including metal angle trim, plaster stop and architraves, filler pieces, sealant and backing cord as appropriate; complete; as specified and as Drg. FD-A-502; detail 10"/>
    <s v="B"/>
    <s v="Twin curb upstand"/>
    <n v="17"/>
    <s v="m"/>
    <m/>
    <m/>
    <n v="0"/>
    <n v="0"/>
  </r>
  <r>
    <x v="0"/>
    <x v="8"/>
    <x v="7"/>
    <s v="079200"/>
    <s v=" JOINT SEALANTS"/>
    <s v="AR"/>
    <x v="0"/>
    <n v="223"/>
    <s v="079200 - JOINT SEALANTS"/>
    <s v="079200 - JOINT SEALANTS"/>
    <s v="BILL NO. 7 - THERMAL AND MOISTURE PROTECTION"/>
    <m/>
    <m/>
    <m/>
    <m/>
    <m/>
    <m/>
    <m/>
  </r>
  <r>
    <x v="0"/>
    <x v="8"/>
    <x v="7"/>
    <s v="To Summary"/>
    <s v="To Summary"/>
    <m/>
    <x v="2"/>
    <n v="224"/>
    <s v="Expansion joints; in finish; including metal angle trim, plaster stop and architraves, filler pieces, sealant and backing cord as appropriate; complete; as specified and as Drg. FD-A-502; detail 10"/>
    <s v="Expansion joints; in finish; including metal angle trim, plaster stop and architraves, filler pieces, sealant and backing cord as appropriate; complete; as specified and as Drg. FD-A-502; detail 10"/>
    <s v="To Summary "/>
    <m/>
    <m/>
    <m/>
    <s v="J.D"/>
    <n v="61713.5"/>
    <m/>
    <m/>
  </r>
  <r>
    <x v="0"/>
    <x v="9"/>
    <x v="8"/>
    <s v="081113"/>
    <s v=" HOLLOW METAL DOORS AND FRAMES"/>
    <s v="AR"/>
    <x v="0"/>
    <n v="225"/>
    <s v="079200 - JOINT SEALANTS"/>
    <s v="079200 - JOINT SEALANTS"/>
    <m/>
    <m/>
    <s v="BILL NO. 8"/>
    <m/>
    <m/>
    <m/>
    <m/>
    <m/>
  </r>
  <r>
    <x v="0"/>
    <x v="9"/>
    <x v="8"/>
    <s v="081113"/>
    <s v=" HOLLOW METAL DOORS AND FRAMES"/>
    <s v="AR"/>
    <x v="0"/>
    <n v="226"/>
    <s v="Expansion joints; in finish; including metal angle trim, plaster stop and architraves, filler pieces, sealant and backing cord as appropriate; complete; as specified and as Drg. FD-A-502; detail 10"/>
    <s v="Expansion joints; in finish; including metal angle trim, plaster stop and architraves, filler pieces, sealant and backing cord as appropriate; complete; as specified and as Drg. FD-A-502; detail 10"/>
    <m/>
    <m/>
    <s v="OPENINGS"/>
    <m/>
    <m/>
    <m/>
    <m/>
    <m/>
  </r>
  <r>
    <x v="0"/>
    <x v="9"/>
    <x v="8"/>
    <s v="081113"/>
    <s v=" HOLLOW METAL DOORS AND FRAMES"/>
    <s v="AR"/>
    <x v="0"/>
    <n v="227"/>
    <s v="079200 - JOINT SEALANTS"/>
    <s v="079200 - JOINT SEALANTS"/>
    <s v="Item"/>
    <s v="                Description                  "/>
    <s v="Qty"/>
    <s v="Unit"/>
    <s v="Rate"/>
    <s v="Amount"/>
    <m/>
    <m/>
  </r>
  <r>
    <x v="0"/>
    <x v="9"/>
    <x v="8"/>
    <s v="081113"/>
    <s v=" HOLLOW METAL DOORS AND FRAMES"/>
    <s v="AR"/>
    <x v="0"/>
    <n v="228"/>
    <s v="Expansion joints; in finish; including metal angle trim, plaster stop and architraves, filler pieces, sealant and backing cord as appropriate; complete; as specified and as Drg. FD-A-502; detail 10"/>
    <s v="Expansion joints; in finish; including metal angle trim, plaster stop and architraves, filler pieces, sealant and backing cord as appropriate; complete; as specified and as Drg. FD-A-502; detail 10"/>
    <m/>
    <m/>
    <m/>
    <m/>
    <m/>
    <s v="J.D"/>
    <m/>
    <m/>
  </r>
  <r>
    <x v="0"/>
    <x v="9"/>
    <x v="8"/>
    <s v="081113"/>
    <s v=" HOLLOW METAL DOORS AND FRAMES"/>
    <s v="AR"/>
    <x v="0"/>
    <n v="229"/>
    <s v="081113 - HOLLOW METAL DOORS AND FRAMES"/>
    <s v="081113 - HOLLOW METAL DOORS AND FRAMES"/>
    <m/>
    <s v="081113 - HOLLOW METAL DOORS AND FRAMES"/>
    <m/>
    <m/>
    <m/>
    <m/>
    <m/>
    <m/>
  </r>
  <r>
    <x v="0"/>
    <x v="9"/>
    <x v="8"/>
    <s v="081113"/>
    <s v=" HOLLOW METAL DOORS AND FRAMES"/>
    <s v="AR"/>
    <x v="0"/>
    <n v="230"/>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m/>
    <s v="Flush steel doors; 43 mm thick; leaf construction type 3.constructed from steel section frame; galvanized steel sheet both skins, factory primed for painting; including fittings and fixings; complete; as specified and as Drg. A-611"/>
    <m/>
    <m/>
    <m/>
    <m/>
    <m/>
    <m/>
  </r>
  <r>
    <x v="0"/>
    <x v="9"/>
    <x v="8"/>
    <s v="081113"/>
    <s v=" HOLLOW METAL DOORS AND FRAMES"/>
    <s v="AR"/>
    <x v="1"/>
    <n v="231"/>
    <s v="081113 - HOLLOW METAL DOORS AND FRAMES"/>
    <s v="081113 - HOLLOW METAL DOORS AND FRAMES"/>
    <s v="A"/>
    <s v="Leaf size S1; 1050 x 2200 high"/>
    <n v="3"/>
    <s v="Nr"/>
    <m/>
    <m/>
    <n v="0"/>
    <n v="0"/>
  </r>
  <r>
    <x v="0"/>
    <x v="9"/>
    <x v="8"/>
    <s v="081113"/>
    <s v=" HOLLOW METAL DOORS AND FRAMES"/>
    <s v="AR"/>
    <x v="1"/>
    <n v="232"/>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s v="B"/>
    <s v="Leaf size S10; 1660 x 2200 high; double leaf; with glass vision panels"/>
    <n v="1"/>
    <s v="Nr"/>
    <m/>
    <m/>
    <n v="0"/>
    <n v="0"/>
  </r>
  <r>
    <x v="0"/>
    <x v="9"/>
    <x v="8"/>
    <s v="081113"/>
    <s v=" HOLLOW METAL DOORS AND FRAMES"/>
    <s v="AR"/>
    <x v="1"/>
    <n v="233"/>
    <s v="081113 - HOLLOW METAL DOORS AND FRAMES"/>
    <s v="081113 - HOLLOW METAL DOORS AND FRAMES"/>
    <s v="C"/>
    <s v="Leaf size S12; 930 x 2200 high; with glass vision panel"/>
    <n v="1"/>
    <s v="Nr"/>
    <m/>
    <m/>
    <n v="0"/>
    <n v="0"/>
  </r>
  <r>
    <x v="0"/>
    <x v="9"/>
    <x v="8"/>
    <s v="081113"/>
    <s v=" HOLLOW METAL DOORS AND FRAMES"/>
    <s v="AR"/>
    <x v="1"/>
    <n v="234"/>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s v="D"/>
    <s v="Leaf size S16; 1233 x 2200 high"/>
    <n v="1"/>
    <s v="Nr"/>
    <m/>
    <m/>
    <n v="0"/>
    <n v="0"/>
  </r>
  <r>
    <x v="0"/>
    <x v="9"/>
    <x v="8"/>
    <s v="081113"/>
    <s v=" HOLLOW METAL DOORS AND FRAMES"/>
    <s v="AR"/>
    <x v="1"/>
    <n v="235"/>
    <s v="081113 - HOLLOW METAL DOORS AND FRAMES"/>
    <s v="081113 - HOLLOW METAL DOORS AND FRAMES"/>
    <s v="E"/>
    <s v="Leaf size S18; 1233 x 2200 high"/>
    <n v="2"/>
    <s v="Nr"/>
    <m/>
    <m/>
    <n v="0"/>
    <n v="0"/>
  </r>
  <r>
    <x v="0"/>
    <x v="9"/>
    <x v="8"/>
    <s v="081113"/>
    <s v=" HOLLOW METAL DOORS AND FRAMES"/>
    <s v="AR"/>
    <x v="1"/>
    <n v="236"/>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s v="F"/>
    <s v="Leaf size S21; 1400 x 2200 high; double leaf"/>
    <n v="1"/>
    <s v="Nr"/>
    <m/>
    <m/>
    <n v="0"/>
    <n v="0"/>
  </r>
  <r>
    <x v="0"/>
    <x v="9"/>
    <x v="8"/>
    <s v="081113"/>
    <s v=" HOLLOW METAL DOORS AND FRAMES"/>
    <s v="AR"/>
    <x v="1"/>
    <n v="237"/>
    <s v="081113 - HOLLOW METAL DOORS AND FRAMES"/>
    <s v="081113 - HOLLOW METAL DOORS AND FRAMES"/>
    <s v="G"/>
    <s v="Leaf size S22; 900 x 2200 high; with glass vision panel"/>
    <n v="1"/>
    <s v="Nr"/>
    <m/>
    <m/>
    <n v="0"/>
    <n v="0"/>
  </r>
  <r>
    <x v="0"/>
    <x v="9"/>
    <x v="8"/>
    <s v="081113"/>
    <s v=" HOLLOW METAL DOORS AND FRAMES"/>
    <s v="AR"/>
    <x v="1"/>
    <n v="238"/>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s v="H"/>
    <s v="Leaf size S7; 1080 x 2200 high; with glass vision panel"/>
    <n v="5"/>
    <s v="Nr"/>
    <m/>
    <m/>
    <n v="0"/>
    <n v="0"/>
  </r>
  <r>
    <x v="0"/>
    <x v="9"/>
    <x v="8"/>
    <s v="081113"/>
    <s v=" HOLLOW METAL DOORS AND FRAMES"/>
    <s v="AR"/>
    <x v="1"/>
    <n v="239"/>
    <s v="081113 - HOLLOW METAL DOORS AND FRAMES"/>
    <s v="081113 - HOLLOW METAL DOORS AND FRAMES"/>
    <s v="A"/>
    <s v="Leaf size S6; 1100 x 2200 high"/>
    <n v="1"/>
    <s v="Nr"/>
    <n v="605"/>
    <n v="605"/>
    <n v="605"/>
    <n v="605"/>
  </r>
  <r>
    <x v="0"/>
    <x v="9"/>
    <x v="8"/>
    <s v="081113"/>
    <s v=" HOLLOW METAL DOORS AND FRAMES"/>
    <s v="AR"/>
    <x v="1"/>
    <n v="240"/>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s v="K"/>
    <s v="Leaf size S23; 1690 x 2200 high; double leaf; with glass vision panel"/>
    <n v="1"/>
    <s v="Nr"/>
    <m/>
    <m/>
    <n v="0"/>
    <n v="0"/>
  </r>
  <r>
    <x v="0"/>
    <x v="9"/>
    <x v="8"/>
    <s v="081113"/>
    <s v=" HOLLOW METAL DOORS AND FRAMES"/>
    <s v="AR"/>
    <x v="0"/>
    <n v="241"/>
    <s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
    <s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
    <m/>
    <s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
    <m/>
    <m/>
    <m/>
    <m/>
    <m/>
    <m/>
  </r>
  <r>
    <x v="0"/>
    <x v="9"/>
    <x v="8"/>
    <s v="081113"/>
    <s v=" HOLLOW METAL DOORS AND FRAMES"/>
    <s v="AR"/>
    <x v="1"/>
    <n v="242"/>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s v="A"/>
    <s v="Leaf size S7; 1080 x 2200 high; 60 minutes; with glass vision panel"/>
    <n v="1"/>
    <s v="Nr"/>
    <n v="1029"/>
    <n v="1029"/>
    <n v="1029"/>
    <n v="1029"/>
  </r>
  <r>
    <x v="0"/>
    <x v="9"/>
    <x v="8"/>
    <s v="081113"/>
    <s v=" HOLLOW METAL DOORS AND FRAMES"/>
    <s v="AR"/>
    <x v="1"/>
    <n v="243"/>
    <s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
    <s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
    <s v="B"/>
    <s v="Leaf size S1; 1050 x 2200 high; 60 minutes"/>
    <n v="1"/>
    <s v="Nr"/>
    <m/>
    <m/>
    <n v="0"/>
    <n v="0"/>
  </r>
  <r>
    <x v="0"/>
    <x v="9"/>
    <x v="8"/>
    <s v="081113"/>
    <s v=" HOLLOW METAL DOORS AND FRAMES"/>
    <s v="AR"/>
    <x v="1"/>
    <n v="244"/>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s v="C"/>
    <s v="Leaf size S10; 1660 x 2200 high; 45 minutes; double leaf; with glass vision panel"/>
    <n v="2"/>
    <s v="Nr"/>
    <m/>
    <m/>
    <n v="0"/>
    <n v="0"/>
  </r>
  <r>
    <x v="0"/>
    <x v="9"/>
    <x v="8"/>
    <s v="081113"/>
    <s v=" HOLLOW METAL DOORS AND FRAMES"/>
    <s v="AR"/>
    <x v="1"/>
    <n v="245"/>
    <s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
    <s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
    <s v="D"/>
    <s v="Leaf size S18; 1233 x 2200 high; 60 minutes"/>
    <n v="1"/>
    <s v="Nr"/>
    <m/>
    <m/>
    <n v="0"/>
    <n v="0"/>
  </r>
  <r>
    <x v="0"/>
    <x v="9"/>
    <x v="8"/>
    <s v="081113"/>
    <s v=" HOLLOW METAL DOORS AND FRAMES"/>
    <s v="AR"/>
    <x v="1"/>
    <n v="246"/>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s v="B"/>
    <s v="Leaf size S3; 900 x 2200 high; 60 minutes"/>
    <n v="3"/>
    <s v="Nr"/>
    <n v="574"/>
    <n v="1722"/>
    <n v="574"/>
    <n v="1722"/>
  </r>
  <r>
    <x v="0"/>
    <x v="9"/>
    <x v="8"/>
    <s v="081113"/>
    <s v=" HOLLOW METAL DOORS AND FRAMES"/>
    <s v="AR"/>
    <x v="1"/>
    <n v="247"/>
    <s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
    <s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
    <s v="F"/>
    <s v="Leaf size S11; 1605 x 2200 high; 60 minutes; double leaf; with glass vision panel"/>
    <n v="1"/>
    <s v="Nr"/>
    <m/>
    <m/>
    <n v="0"/>
    <n v="0"/>
  </r>
  <r>
    <x v="0"/>
    <x v="9"/>
    <x v="8"/>
    <s v="081113"/>
    <s v=" HOLLOW METAL DOORS AND FRAMES"/>
    <s v="AR"/>
    <x v="1"/>
    <n v="248"/>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s v="C"/>
    <s v="Leaf size S23; 1690 x 2200 high; 90 minutes; double leaf; with glass vision panel"/>
    <n v="1"/>
    <s v="Nr"/>
    <n v="1619"/>
    <n v="1619"/>
    <n v="1619"/>
    <n v="1619"/>
  </r>
  <r>
    <x v="0"/>
    <x v="9"/>
    <x v="8"/>
    <s v="081113"/>
    <s v=" HOLLOW METAL DOORS AND FRAMES"/>
    <s v="AR"/>
    <x v="0"/>
    <n v="249"/>
    <s v="Louvered steel doors; 43 mm thick; leaf construction type 5; galvanized; zinc coated and factory primed for painting; including fittings and fixings; complete; as specified and as Drg. A-611"/>
    <s v="Louvered steel doors; 43 mm thick; leaf construction type 5; galvanized; zinc coated and factory primed for painting; including fittings and fixings; complete; as specified and as Drg. A-611"/>
    <m/>
    <s v="Louvered steel doors; 43 mm thick; leaf construction type 5; galvanized; zinc coated and factory primed for painting; including fittings and fixings; complete; as specified and as Drg. A-611"/>
    <m/>
    <m/>
    <m/>
    <m/>
    <m/>
    <m/>
  </r>
  <r>
    <x v="0"/>
    <x v="9"/>
    <x v="8"/>
    <s v="081113"/>
    <s v=" HOLLOW METAL DOORS AND FRAMES"/>
    <s v="AR"/>
    <x v="1"/>
    <n v="250"/>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s v="A"/>
    <s v="Leaf size S5; 1830 x 2000 high; double leaf"/>
    <n v="2"/>
    <s v="Nr"/>
    <n v="988"/>
    <n v="1976"/>
    <n v="988"/>
    <n v="1976"/>
  </r>
  <r>
    <x v="0"/>
    <x v="9"/>
    <x v="8"/>
    <s v="081113"/>
    <s v=" HOLLOW METAL DOORS AND FRAMES"/>
    <s v="AR"/>
    <x v="1"/>
    <n v="251"/>
    <s v="Louvered steel doors; 43 mm thick; leaf construction type 5; galvanized; zinc coated and factory primed for painting; including fittings and fixings; complete; as specified and as Drg. A-611"/>
    <s v="Louvered steel doors; 43 mm thick; leaf construction type 5; galvanized; zinc coated and factory primed for painting; including fittings and fixings; complete; as specified and as Drg. A-611"/>
    <s v="B"/>
    <s v="Leaf size S17; 1830 x 2000 high; double leaf"/>
    <n v="1"/>
    <s v="Nr"/>
    <m/>
    <m/>
    <n v="0"/>
    <n v="0"/>
  </r>
  <r>
    <x v="0"/>
    <x v="9"/>
    <x v="8"/>
    <s v="081113"/>
    <s v=" HOLLOW METAL DOORS AND FRAMES"/>
    <s v="AR"/>
    <x v="1"/>
    <n v="252"/>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s v="C"/>
    <s v="Leaf size S9; 1080 x 2000 high"/>
    <n v="1"/>
    <s v="Nr"/>
    <m/>
    <m/>
    <n v="0"/>
    <n v="0"/>
  </r>
  <r>
    <x v="0"/>
    <x v="9"/>
    <x v="8"/>
    <s v="081113"/>
    <s v=" HOLLOW METAL DOORS AND FRAMES"/>
    <s v="AR"/>
    <x v="0"/>
    <n v="253"/>
    <s v="Special doors; including ironmongery, accessories, painting, fittings and fixings; complete; as specified and as Drg. A-611"/>
    <s v="Special doors; including ironmongery, accessories, painting, fittings and fixings; complete; as specified and as Drg. A-611"/>
    <m/>
    <s v="Special doors; including ironmongery, accessories, painting, fittings and fixings; complete; as specified and as Drg. A-611"/>
    <m/>
    <m/>
    <m/>
    <m/>
    <m/>
    <m/>
  </r>
  <r>
    <x v="0"/>
    <x v="9"/>
    <x v="8"/>
    <s v="081113"/>
    <s v=" HOLLOW METAL DOORS AND FRAMES"/>
    <s v="AR"/>
    <x v="1"/>
    <n v="254"/>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s v="D"/>
    <s v="Leaf size S14; 930 x 2200 high; with glass vision panel; room G31"/>
    <n v="1"/>
    <s v="Nr"/>
    <m/>
    <m/>
    <n v="0"/>
    <n v="0"/>
  </r>
  <r>
    <x v="0"/>
    <x v="9"/>
    <x v="8"/>
    <s v="081113"/>
    <s v=" HOLLOW METAL DOORS AND FRAMES"/>
    <s v="AR"/>
    <x v="1"/>
    <n v="255"/>
    <s v="Special doors; including ironmongery, accessories, painting, fittings and fixings; complete; as specified and as Drg. A-611"/>
    <s v="Special doors; including ironmongery, accessories, painting, fittings and fixings; complete; as specified and as Drg. A-611"/>
    <s v="E"/>
    <s v="Leaf size S20; 800 x 2200 high; rooms G35, G37"/>
    <n v="2"/>
    <s v="Nr"/>
    <m/>
    <m/>
    <n v="0"/>
    <n v="0"/>
  </r>
  <r>
    <x v="0"/>
    <x v="9"/>
    <x v="8"/>
    <s v="081113"/>
    <s v=" HOLLOW METAL DOORS AND FRAMES"/>
    <s v="AR"/>
    <x v="1"/>
    <n v="256"/>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s v="F"/>
    <s v="Leaf size S20; 800 x 2200 high; with glass vision panel; rooms G34, G38"/>
    <n v="2"/>
    <s v="Nr"/>
    <m/>
    <m/>
    <n v="0"/>
    <n v="0"/>
  </r>
  <r>
    <x v="0"/>
    <x v="9"/>
    <x v="8"/>
    <s v="081113"/>
    <s v=" HOLLOW METAL DOORS AND FRAMES"/>
    <s v="AR"/>
    <x v="1"/>
    <n v="257"/>
    <s v="Special doors; including ironmongery, accessories, painting, fittings and fixings; complete; as specified and as Drg. A-611"/>
    <s v="Special doors; including ironmongery, accessories, painting, fittings and fixings; complete; as specified and as Drg. A-611"/>
    <s v="G"/>
    <s v="Leaf size S22; 900 x 2200 high; with glass vision panel; rooms G39"/>
    <n v="1"/>
    <s v="Nr"/>
    <m/>
    <m/>
    <n v="0"/>
    <n v="0"/>
  </r>
  <r>
    <x v="0"/>
    <x v="9"/>
    <x v="8"/>
    <s v="081113"/>
    <s v=" HOLLOW METAL DOORS AND FRAMES"/>
    <s v="AR"/>
    <x v="0"/>
    <n v="258"/>
    <s v="Steel hollow door frames; zinc coated and factory primed for painting; including fixings and fillings solid with mortar; as specified and as Drg. A-611"/>
    <s v="Steel hollow door frames; zinc coated and factory primed for painting; including fixings and fillings solid with mortar; as specified and as Drg. A-611"/>
    <m/>
    <s v="Steel hollow door frames; zinc coated and factory primed for painting; including fixings and fillings solid with mortar; as specified and as Drg. A-611"/>
    <m/>
    <m/>
    <m/>
    <m/>
    <m/>
    <m/>
  </r>
  <r>
    <x v="0"/>
    <x v="9"/>
    <x v="8"/>
    <s v="081113"/>
    <s v=" HOLLOW METAL DOORS AND FRAMES"/>
    <s v="AR"/>
    <x v="1"/>
    <n v="259"/>
    <s v="Special doors; including ironmongery, accessories, painting, fittings and fixings; complete; as specified and as Drg. A-611"/>
    <s v="Special doors; including ironmongery, accessories, painting, fittings and fixings; complete; as specified and as Drg. A-611"/>
    <s v="B"/>
    <s v="Type A"/>
    <n v="300"/>
    <s v="m"/>
    <n v="30"/>
    <n v="9000"/>
    <n v="30"/>
    <n v="9000"/>
  </r>
  <r>
    <x v="0"/>
    <x v="9"/>
    <x v="8"/>
    <s v="081113"/>
    <s v=" HOLLOW METAL DOORS AND FRAMES"/>
    <s v="AR"/>
    <x v="1"/>
    <n v="260"/>
    <s v="Steel hollow door frames; zinc coated and factory primed for painting; including fixings and fillings solid with mortar; as specified and as Drg. A-611"/>
    <s v="Steel hollow door frames; zinc coated and factory primed for painting; including fixings and fillings solid with mortar; as specified and as Drg. A-611"/>
    <s v="J"/>
    <s v="Type C"/>
    <n v="7"/>
    <s v="m"/>
    <m/>
    <m/>
    <n v="0"/>
    <n v="0"/>
  </r>
  <r>
    <x v="0"/>
    <x v="9"/>
    <x v="8"/>
    <s v="081113"/>
    <s v=" HOLLOW METAL DOORS AND FRAMES"/>
    <s v="AR"/>
    <x v="0"/>
    <n v="261"/>
    <s v="Steel hollow door frames; fire rated, zinc coated and factory primed for painting; including fixings and filling solid with mortar; as specified and as Drg. A-611"/>
    <s v="Steel hollow door frames; fire rated, zinc coated and factory primed for painting; including fixings and filling solid with mortar; as specified and as Drg. A-611"/>
    <m/>
    <s v="Steel hollow door frames; fire rated, zinc coated and factory primed for painting; including fixings and filling solid with mortar; as specified and as Drg. A-611"/>
    <m/>
    <m/>
    <m/>
    <m/>
    <m/>
    <m/>
  </r>
  <r>
    <x v="0"/>
    <x v="9"/>
    <x v="8"/>
    <s v="081113"/>
    <s v=" HOLLOW METAL DOORS AND FRAMES"/>
    <s v="AR"/>
    <x v="1"/>
    <n v="262"/>
    <s v="Steel hollow door frames; zinc coated and factory primed for painting; including fixings and fillings solid with mortar; as specified and as Drg. A-611"/>
    <s v="Steel hollow door frames; zinc coated and factory primed for painting; including fixings and fillings solid with mortar; as specified and as Drg. A-611"/>
    <s v="A"/>
    <s v="Type A; 20 minutes"/>
    <n v="65"/>
    <s v="m"/>
    <m/>
    <m/>
    <n v="0"/>
    <n v="0"/>
  </r>
  <r>
    <x v="0"/>
    <x v="9"/>
    <x v="8"/>
    <s v="081113"/>
    <s v=" HOLLOW METAL DOORS AND FRAMES"/>
    <s v="AR"/>
    <x v="1"/>
    <n v="263"/>
    <s v="Steel hollow door frames; fire rated, zinc coated and factory primed for painting; including fixings and filling solid with mortar; as specified and as Drg. A-611"/>
    <s v="Steel hollow door frames; fire rated, zinc coated and factory primed for painting; including fixings and filling solid with mortar; as specified and as Drg. A-611"/>
    <s v="B"/>
    <s v="Type A; 45 minutes"/>
    <n v="44"/>
    <s v="m"/>
    <m/>
    <m/>
    <n v="0"/>
    <n v="0"/>
  </r>
  <r>
    <x v="0"/>
    <x v="9"/>
    <x v="8"/>
    <s v="081113"/>
    <s v=" HOLLOW METAL DOORS AND FRAMES"/>
    <s v="AR"/>
    <x v="1"/>
    <n v="264"/>
    <s v="Steel hollow door frames; zinc coated and factory primed for painting; including fixings and fillings solid with mortar; as specified and as Drg. A-611"/>
    <s v="Steel hollow door frames; zinc coated and factory primed for painting; including fixings and fillings solid with mortar; as specified and as Drg. A-611"/>
    <s v="C"/>
    <s v="Type A; 60 minutes"/>
    <n v="109"/>
    <s v="m"/>
    <m/>
    <m/>
    <n v="0"/>
    <n v="0"/>
  </r>
  <r>
    <x v="0"/>
    <x v="9"/>
    <x v="8"/>
    <s v="081113"/>
    <s v=" HOLLOW METAL DOORS AND FRAMES"/>
    <s v="AR"/>
    <x v="1"/>
    <n v="265"/>
    <s v="Steel hollow door frames; fire rated, zinc coated and factory primed for painting; including fixings and filling solid with mortar; as specified and as Drg. A-611"/>
    <s v="Steel hollow door frames; fire rated, zinc coated and factory primed for painting; including fixings and filling solid with mortar; as specified and as Drg. A-611"/>
    <s v="A"/>
    <s v="Type C; 90 minutes"/>
    <n v="5"/>
    <s v="m"/>
    <n v="35"/>
    <n v="175"/>
    <n v="35"/>
    <n v="175"/>
  </r>
  <r>
    <x v="0"/>
    <x v="9"/>
    <x v="8"/>
    <s v="081416"/>
    <s v=" FLUSH WOOD DOORS"/>
    <s v="AR"/>
    <x v="0"/>
    <n v="266"/>
    <s v="081416 - FLUSH WOOD DOORS"/>
    <s v="081416 - FLUSH WOOD DOORS"/>
    <m/>
    <s v="081416 - FLUSH WOOD DOORS"/>
    <m/>
    <m/>
    <m/>
    <m/>
    <m/>
    <m/>
  </r>
  <r>
    <x v="0"/>
    <x v="9"/>
    <x v="8"/>
    <s v="081416"/>
    <s v=" FLUSH WOOD DOORS"/>
    <s v="AR"/>
    <x v="0"/>
    <n v="267"/>
    <s v="Flush wood doors; semi-solid core, 43 thick, leaf construction type 1; comprising preservative treated softwood framing and noggins faced both sides with 6 mm plywood glued and pressed to framing and lipped on all edges with hardwood, veneered faced, finished to receive clear finish paint; including fittings and fixings; complete; as specified and as Drg. A-611"/>
    <s v="Flush wood doors; semi-solid core, 43 thick, leaf construction type 1; comprising preservative treated softwood framing and noggins faced both sides with 6 mm plywood glued and pressed to framing and lipped on all edges with hardwood, veneered faced, finished to receive clear finish paint; including fittings and fixings; complete; as specified and as Drg. A-611"/>
    <m/>
    <s v="Flush wood doors; semi-solid core, 43 thick, leaf construction type 1; comprising preservative treated softwood framing and noggins faced both sides with 6 mm plywood glued and pressed to framing and lipped on all edges with hardwood, veneered faced, finished to receive clear finish paint; including fittings and fixings; complete; as specified and as Drg. A-611"/>
    <m/>
    <m/>
    <m/>
    <m/>
    <m/>
    <m/>
  </r>
  <r>
    <x v="0"/>
    <x v="9"/>
    <x v="8"/>
    <s v="081416"/>
    <s v=" FLUSH WOOD DOORS"/>
    <s v="AR"/>
    <x v="1"/>
    <n v="268"/>
    <s v="081416 - FLUSH WOOD DOORS"/>
    <s v="081416 - FLUSH WOOD DOORS"/>
    <s v="E"/>
    <s v="Leaf size W5; 1530 x 2200 high; double leaf; with glass vision panel"/>
    <n v="4"/>
    <s v="Nr"/>
    <m/>
    <m/>
    <n v="0"/>
    <n v="0"/>
  </r>
  <r>
    <x v="0"/>
    <x v="9"/>
    <x v="8"/>
    <s v="081416"/>
    <s v=" FLUSH WOOD DOORS"/>
    <s v="AR"/>
    <x v="0"/>
    <n v="269"/>
    <s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
    <s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
    <m/>
    <s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
    <m/>
    <m/>
    <m/>
    <m/>
    <m/>
    <m/>
  </r>
  <r>
    <x v="0"/>
    <x v="9"/>
    <x v="8"/>
    <s v="081416"/>
    <s v=" FLUSH WOOD DOORS"/>
    <s v="AR"/>
    <x v="1"/>
    <n v="270"/>
    <s v="081416 - FLUSH WOOD DOORS"/>
    <s v="081416 - FLUSH WOOD DOORS"/>
    <s v="A"/>
    <s v="Leaf size W1; 730 x 2200 high"/>
    <n v="3"/>
    <s v="Nr"/>
    <n v="701"/>
    <n v="2103"/>
    <n v="701"/>
    <n v="2103"/>
  </r>
  <r>
    <x v="0"/>
    <x v="9"/>
    <x v="8"/>
    <s v="081416"/>
    <s v=" FLUSH WOOD DOORS"/>
    <s v="AR"/>
    <x v="1"/>
    <n v="271"/>
    <s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
    <s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
    <s v="B"/>
    <s v="Leaf size W11; 930 x 2200 high; with glass vision panel"/>
    <n v="2"/>
    <s v="Nr"/>
    <m/>
    <m/>
    <n v="0"/>
    <n v="0"/>
  </r>
  <r>
    <x v="0"/>
    <x v="9"/>
    <x v="8"/>
    <s v="081416"/>
    <s v=" FLUSH WOOD DOORS"/>
    <s v="AR"/>
    <x v="1"/>
    <n v="272"/>
    <s v="081416 - FLUSH WOOD DOORS"/>
    <s v="081416 - FLUSH WOOD DOORS"/>
    <s v="C"/>
    <s v="Leaf size W12; 1080 x 2200 high; with glass vision panel"/>
    <n v="1"/>
    <s v="Nr"/>
    <m/>
    <m/>
    <n v="0"/>
    <n v="0"/>
  </r>
  <r>
    <x v="0"/>
    <x v="9"/>
    <x v="8"/>
    <s v="081416"/>
    <s v=" FLUSH WOOD DOORS"/>
    <s v="AR"/>
    <x v="1"/>
    <n v="273"/>
    <s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
    <s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
    <s v="B"/>
    <s v="Leaf size W14; 900 x 2200 high; with glass vision panel"/>
    <n v="1"/>
    <s v="Nr"/>
    <n v="845"/>
    <n v="845"/>
    <n v="845"/>
    <n v="845"/>
  </r>
  <r>
    <x v="0"/>
    <x v="9"/>
    <x v="8"/>
    <s v="081416"/>
    <s v=" FLUSH WOOD DOORS"/>
    <s v="AR"/>
    <x v="1"/>
    <n v="274"/>
    <s v="081416 - FLUSH WOOD DOORS"/>
    <s v="081416 - FLUSH WOOD DOORS"/>
    <s v="E"/>
    <s v="Leaf size W2; 830 x 2200 high"/>
    <n v="5"/>
    <s v="Nr"/>
    <m/>
    <m/>
    <n v="0"/>
    <n v="0"/>
  </r>
  <r>
    <x v="0"/>
    <x v="9"/>
    <x v="8"/>
    <s v="081416"/>
    <s v=" FLUSH WOOD DOORS"/>
    <s v="AR"/>
    <x v="1"/>
    <n v="275"/>
    <s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
    <s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
    <s v="C"/>
    <s v="Leaf size W3; 930 x 2200 high"/>
    <n v="9"/>
    <s v="Nr"/>
    <n v="811"/>
    <n v="7299"/>
    <n v="811"/>
    <n v="7299"/>
  </r>
  <r>
    <x v="0"/>
    <x v="9"/>
    <x v="8"/>
    <s v="081416"/>
    <s v=" FLUSH WOOD DOORS"/>
    <s v="AR"/>
    <x v="1"/>
    <n v="276"/>
    <s v="081416 - FLUSH WOOD DOORS"/>
    <s v="081416 - FLUSH WOOD DOORS"/>
    <s v="D"/>
    <s v="Leaf size W4; 1080 x 2200 high"/>
    <n v="6"/>
    <s v="Nr"/>
    <n v="894"/>
    <n v="5364"/>
    <n v="894"/>
    <n v="5364"/>
  </r>
  <r>
    <x v="0"/>
    <x v="9"/>
    <x v="8"/>
    <s v="081416"/>
    <s v=" FLUSH WOOD DOORS"/>
    <s v="AR"/>
    <x v="1"/>
    <n v="277"/>
    <s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
    <s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
    <s v="H"/>
    <s v="Leaf size W6; 1830 x 2200 high; double leaf; "/>
    <n v="1"/>
    <s v="Nr"/>
    <m/>
    <m/>
    <n v="0"/>
    <n v="0"/>
  </r>
  <r>
    <x v="0"/>
    <x v="9"/>
    <x v="8"/>
    <s v="081416"/>
    <s v=" FLUSH WOOD DOORS"/>
    <s v="AR"/>
    <x v="1"/>
    <n v="278"/>
    <s v="081416 - FLUSH WOOD DOORS"/>
    <s v="081416 - FLUSH WOOD DOORS"/>
    <s v="E"/>
    <s v="Leaf size W9; 900 x 2200 high"/>
    <n v="1"/>
    <s v="Nr"/>
    <n v="795"/>
    <n v="795"/>
    <n v="795"/>
    <n v="795"/>
  </r>
  <r>
    <x v="0"/>
    <x v="9"/>
    <x v="8"/>
    <s v="081416"/>
    <s v=" FLUSH WOOD DOORS"/>
    <s v="AR"/>
    <x v="0"/>
    <n v="279"/>
    <s v="Flush wood doors; solid core, 43 thick, leaf construction type 2, fire rated, comprising hardwood framing and noggins; particle core faced both sides with 6 mm plywood lipped on all edges with hardwood, veneered faced, finished to receive clear finish paint; including intumescent strip, fittings and fixings; complete; as specified and as Drg. A-611"/>
    <s v="Flush wood doors; solid core, 43 thick, leaf construction type 2, fire rated, comprising hardwood framing and noggins; particle core faced both sides with 6 mm plywood lipped on all edges with hardwood, veneered faced, finished to receive clear finish paint; including intumescent strip, fittings and fixings; complete; as specified and as Drg. A-611"/>
    <m/>
    <s v="Flush wood doors; solid core, 43 thick, leaf construction type 2, fire rated, comprising hardwood framing and noggins; particle core faced both sides with 6 mm plywood lipped on all edges with hardwood, veneered faced, finished to receive clear finish paint; including intumescent strip, fittings and fixings; complete; as specified and as Drg. A-611"/>
    <m/>
    <m/>
    <m/>
    <m/>
    <m/>
    <m/>
  </r>
  <r>
    <x v="0"/>
    <x v="9"/>
    <x v="8"/>
    <s v="081416"/>
    <s v=" FLUSH WOOD DOORS"/>
    <s v="AR"/>
    <x v="1"/>
    <n v="280"/>
    <s v="081416 - FLUSH WOOD DOORS"/>
    <s v="081416 - FLUSH WOOD DOORS"/>
    <s v="A"/>
    <s v="Leaf size W10; 1530 x 2200 high; 60 minutes; double leaf"/>
    <n v="1"/>
    <s v="Nr"/>
    <m/>
    <m/>
    <n v="0"/>
    <n v="0"/>
  </r>
  <r>
    <x v="0"/>
    <x v="9"/>
    <x v="8"/>
    <s v="081416"/>
    <s v=" FLUSH WOOD DOORS"/>
    <s v="AR"/>
    <x v="0"/>
    <n v="281"/>
    <s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
    <s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
    <m/>
    <s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
    <m/>
    <m/>
    <m/>
    <m/>
    <m/>
    <m/>
  </r>
  <r>
    <x v="0"/>
    <x v="9"/>
    <x v="8"/>
    <s v="081416"/>
    <s v=" FLUSH WOOD DOORS"/>
    <s v="AR"/>
    <x v="1"/>
    <n v="282"/>
    <s v="081416 - FLUSH WOOD DOORS"/>
    <s v="081416 - FLUSH WOOD DOORS"/>
    <s v="B"/>
    <s v="Leaf size W1; 730 x 2200 high; 45 minutes"/>
    <n v="1"/>
    <s v="Nr"/>
    <m/>
    <m/>
    <n v="0"/>
    <n v="0"/>
  </r>
  <r>
    <x v="0"/>
    <x v="9"/>
    <x v="8"/>
    <s v="081416"/>
    <s v=" FLUSH WOOD DOORS"/>
    <s v="AR"/>
    <x v="1"/>
    <n v="283"/>
    <s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
    <s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
    <s v="C"/>
    <s v="Leaf size W1; 730 x 2200 high; 60 minutes"/>
    <n v="2"/>
    <s v="Nr"/>
    <m/>
    <m/>
    <n v="0"/>
    <n v="0"/>
  </r>
  <r>
    <x v="0"/>
    <x v="9"/>
    <x v="8"/>
    <s v="081416"/>
    <s v=" FLUSH WOOD DOORS"/>
    <s v="AR"/>
    <x v="1"/>
    <n v="284"/>
    <s v="081416 - FLUSH WOOD DOORS"/>
    <s v="081416 - FLUSH WOOD DOORS"/>
    <s v="D"/>
    <s v="Leaf size W10; 1530 x 2200 high; 60 minutes; double leaf"/>
    <n v="1"/>
    <s v="Nr"/>
    <m/>
    <m/>
    <n v="0"/>
    <n v="0"/>
  </r>
  <r>
    <x v="0"/>
    <x v="9"/>
    <x v="8"/>
    <s v="081416"/>
    <s v=" FLUSH WOOD DOORS"/>
    <s v="AR"/>
    <x v="1"/>
    <n v="285"/>
    <s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
    <s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
    <s v="A"/>
    <s v="Leaf size W3; 930 x 2200 high; 60 minutes"/>
    <n v="1"/>
    <s v="Nr"/>
    <n v="1066"/>
    <n v="1066"/>
    <n v="1066"/>
    <n v="1066"/>
  </r>
  <r>
    <x v="0"/>
    <x v="9"/>
    <x v="8"/>
    <s v="081416"/>
    <s v=" FLUSH WOOD DOORS"/>
    <s v="AR"/>
    <x v="1"/>
    <n v="286"/>
    <s v="081416 - FLUSH WOOD DOORS"/>
    <s v="081416 - FLUSH WOOD DOORS"/>
    <s v="B"/>
    <s v="Leaf size W3; 930 x 2200 high; 20 minutes"/>
    <n v="2"/>
    <s v="Nr"/>
    <n v="1066"/>
    <n v="2132"/>
    <n v="1066"/>
    <n v="2132"/>
  </r>
  <r>
    <x v="0"/>
    <x v="9"/>
    <x v="8"/>
    <s v="081416"/>
    <s v=" FLUSH WOOD DOORS"/>
    <s v="AR"/>
    <x v="1"/>
    <n v="287"/>
    <s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
    <s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
    <s v="A"/>
    <s v="Leaf size W3; 930 x 2200 high; 45 minutes"/>
    <n v="5"/>
    <s v="Nr"/>
    <m/>
    <m/>
    <n v="0"/>
    <n v="0"/>
  </r>
  <r>
    <x v="0"/>
    <x v="9"/>
    <x v="8"/>
    <s v="081416"/>
    <s v=" FLUSH WOOD DOORS"/>
    <s v="AR"/>
    <x v="1"/>
    <n v="288"/>
    <s v="081416 - FLUSH WOOD DOORS"/>
    <s v="081416 - FLUSH WOOD DOORS"/>
    <s v="B"/>
    <s v="Leaf size W4; 1080 x 2200 high; 60 minutes"/>
    <n v="2"/>
    <s v="Nr"/>
    <m/>
    <m/>
    <n v="0"/>
    <n v="0"/>
  </r>
  <r>
    <x v="0"/>
    <x v="9"/>
    <x v="8"/>
    <s v="081416"/>
    <s v=" FLUSH WOOD DOORS"/>
    <s v="AR"/>
    <x v="1"/>
    <n v="289"/>
    <s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
    <s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
    <s v="A"/>
    <s v="Leaf size W4; 1080 x 2200 high; 20 minutes"/>
    <n v="6"/>
    <s v="Nr"/>
    <n v="350"/>
    <n v="2100"/>
    <n v="350"/>
    <n v="2100"/>
  </r>
  <r>
    <x v="0"/>
    <x v="9"/>
    <x v="8"/>
    <s v="081416"/>
    <s v=" FLUSH WOOD DOORS"/>
    <s v="AR"/>
    <x v="1"/>
    <n v="290"/>
    <s v="081416 - FLUSH WOOD DOORS"/>
    <s v="081416 - FLUSH WOOD DOORS"/>
    <s v="B"/>
    <s v="Leaf size W5; 1530 x 2200 high; 60 minutes; double leaf; with glass vision panel"/>
    <n v="2"/>
    <s v="Nr"/>
    <n v="410"/>
    <n v="820"/>
    <n v="410"/>
    <n v="820"/>
  </r>
  <r>
    <x v="0"/>
    <x v="9"/>
    <x v="8"/>
    <s v="081416"/>
    <s v=" FLUSH WOOD DOORS"/>
    <s v="AR"/>
    <x v="0"/>
    <n v="291"/>
    <s v="Wood door frames; hardwood, factory primed for painting; including soft wood sub frame, fittings and fixings; as specified and as Drg. A-611"/>
    <s v="Wood door frames; hardwood, factory primed for painting; including soft wood sub frame, fittings and fixings; as specified and as Drg. A-611"/>
    <m/>
    <s v="Wood door frames; hardwood, factory primed for painting; including soft wood sub frame, fittings and fixings; as specified and as Drg. A-611"/>
    <m/>
    <m/>
    <m/>
    <m/>
    <m/>
    <m/>
  </r>
  <r>
    <x v="0"/>
    <x v="9"/>
    <x v="8"/>
    <s v="081416"/>
    <s v=" FLUSH WOOD DOORS"/>
    <s v="AR"/>
    <x v="1"/>
    <n v="292"/>
    <s v="081416 - FLUSH WOOD DOORS"/>
    <s v="081416 - FLUSH WOOD DOORS"/>
    <s v="C"/>
    <s v="Type B"/>
    <n v="10"/>
    <s v="m"/>
    <n v="85"/>
    <n v="850"/>
    <n v="85"/>
    <n v="850"/>
  </r>
  <r>
    <x v="0"/>
    <x v="9"/>
    <x v="8"/>
    <s v="081416"/>
    <s v=" FLUSH WOOD DOORS"/>
    <s v="AR"/>
    <x v="0"/>
    <n v="293"/>
    <s v="Wood door frames, fire rated, factory primed for painting; including sub frame, fittings and fixings; as specified and as Drg. A-611"/>
    <s v="Wood door frames, fire rated, factory primed for painting; including sub frame, fittings and fixings; as specified and as Drg. A-611"/>
    <m/>
    <s v="Wood door frames, fire rated, factory primed for painting; including sub frame, fittings and fixings; as specified and as Drg. A-611"/>
    <m/>
    <m/>
    <m/>
    <m/>
    <m/>
    <m/>
  </r>
  <r>
    <x v="0"/>
    <x v="9"/>
    <x v="8"/>
    <s v="081416"/>
    <s v=" FLUSH WOOD DOORS"/>
    <s v="AR"/>
    <x v="1"/>
    <n v="294"/>
    <s v="081416 - FLUSH WOOD DOORS"/>
    <s v="081416 - FLUSH WOOD DOORS"/>
    <s v="F"/>
    <s v="Type B; 60 minutes"/>
    <n v="6"/>
    <s v="m"/>
    <m/>
    <m/>
    <n v="0"/>
    <n v="0"/>
  </r>
  <r>
    <x v="0"/>
    <x v="9"/>
    <x v="8"/>
    <s v="081416"/>
    <s v=" FLUSH WOOD DOORS"/>
    <s v="AR"/>
    <x v="0"/>
    <n v="295"/>
    <s v="Wood architrave; hardwood, factory primed for painting; including fittings and fixings; to"/>
    <s v="Wood architrave; hardwood, factory primed for painting; including fittings and fixings; to"/>
    <m/>
    <s v="Wood architrave; hardwood, factory primed for painting; including fittings and fixings; to"/>
    <m/>
    <m/>
    <m/>
    <m/>
    <m/>
    <m/>
  </r>
  <r>
    <x v="0"/>
    <x v="9"/>
    <x v="8"/>
    <s v="081416"/>
    <s v=" FLUSH WOOD DOORS"/>
    <s v="AR"/>
    <x v="1"/>
    <n v="296"/>
    <s v="081416 - FLUSH WOOD DOORS"/>
    <s v="081416 - FLUSH WOOD DOORS"/>
    <s v="D"/>
    <s v="Architrave; to frame type B"/>
    <n v="48"/>
    <s v="m"/>
    <n v="30"/>
    <n v="1440"/>
    <n v="30"/>
    <n v="1440"/>
  </r>
  <r>
    <x v="0"/>
    <x v="9"/>
    <x v="8"/>
    <s v="083113"/>
    <s v=" ACCESS DOORS AND FRAMES"/>
    <s v="AR"/>
    <x v="0"/>
    <n v="297"/>
    <s v="083113 - ACCESS DOORS AND FRAMES"/>
    <s v="083113 - ACCESS DOORS AND FRAMES"/>
    <m/>
    <s v="083113 - ACCESS DOORS AND FRAMES"/>
    <m/>
    <m/>
    <m/>
    <m/>
    <m/>
    <m/>
  </r>
  <r>
    <x v="0"/>
    <x v="9"/>
    <x v="8"/>
    <s v="083113"/>
    <s v=" ACCESS DOORS AND FRAMES"/>
    <s v="AR"/>
    <x v="0"/>
    <n v="298"/>
    <s v="Water tank cover; comprising 1.5 thick galvanized steel sheet skins; 50 thick injected polyurethane core, steel angle frame set in concrete; including epoxy paint, hinges, ironmongery, fittings and fixings; complete; as specified and as Drg. A-502; detail 5"/>
    <s v="Water tank cover; comprising 1.5 thick galvanized steel sheet skins; 50 thick injected polyurethane core, steel angle frame set in concrete; including epoxy paint, hinges, ironmongery, fittings and fixings; complete; as specified and as Drg. A-502; detail 5"/>
    <m/>
    <s v="Water tank cover; comprising 1.5 thick galvanized steel sheet skins; 50 thick injected polyurethane core, steel angle frame set in concrete; including epoxy paint, hinges, ironmongery, fittings and fixings; complete; as specified and as Drg. A-502; detail 5"/>
    <m/>
    <m/>
    <m/>
    <m/>
    <m/>
    <m/>
  </r>
  <r>
    <x v="0"/>
    <x v="9"/>
    <x v="8"/>
    <s v="083113"/>
    <s v=" ACCESS DOORS AND FRAMES"/>
    <s v="AR"/>
    <x v="1"/>
    <n v="299"/>
    <s v="083113 - ACCESS DOORS AND FRAMES"/>
    <s v="083113 - ACCESS DOORS AND FRAMES"/>
    <s v="A"/>
    <s v="Size 600 x 600"/>
    <n v="2"/>
    <s v="Nr"/>
    <n v="200"/>
    <n v="400"/>
    <n v="200"/>
    <n v="400"/>
  </r>
  <r>
    <x v="0"/>
    <x v="9"/>
    <x v="8"/>
    <s v="083113"/>
    <s v=" ACCESS DOORS AND FRAMES"/>
    <s v="AR"/>
    <x v="0"/>
    <n v="300"/>
    <s v="Shaft access panels; comprising 100 x 50 preservative treated softwood frame, 12 thick blockboard, with hardwood edging, 6 thick plywood facing on both sides, finished to receive paint; including hinges, architrave, paint, ironmongery, fittings and fixings; complete; as specified and as Drg. A-501; detail 7"/>
    <s v="Shaft access panels; comprising 100 x 50 preservative treated softwood frame, 12 thick blockboard, with hardwood edging, 6 thick plywood facing on both sides, finished to receive paint; including hinges, architrave, paint, ironmongery, fittings and fixings; complete; as specified and as Drg. A-501; detail 7"/>
    <m/>
    <s v="Shaft access panels; comprising 100 x 50 preservative treated softwood frame, 12 thick blockboard, with hardwood edging, 6 thick plywood facing on both sides, finished to receive paint; including hinges, architrave, paint, ironmongery, fittings and fixings; complete; as specified and as Drg. A-501; detail 7"/>
    <m/>
    <m/>
    <m/>
    <m/>
    <m/>
    <m/>
  </r>
  <r>
    <x v="0"/>
    <x v="9"/>
    <x v="8"/>
    <s v="083113"/>
    <s v=" ACCESS DOORS AND FRAMES"/>
    <s v="AR"/>
    <x v="1"/>
    <n v="301"/>
    <s v="083113 - ACCESS DOORS AND FRAMES"/>
    <s v="083113 - ACCESS DOORS AND FRAMES"/>
    <s v="B"/>
    <s v="Size 1500 x 1200 high"/>
    <n v="1"/>
    <s v="Nr"/>
    <n v="350"/>
    <n v="350"/>
    <n v="350"/>
    <n v="350"/>
  </r>
  <r>
    <x v="0"/>
    <x v="9"/>
    <x v="8"/>
    <s v="083113"/>
    <s v=" ACCESS DOORS AND FRAMES"/>
    <s v="AR"/>
    <x v="0"/>
    <n v="302"/>
    <s v="Electrical closets door; comprising 40 x 20 x 3 thick galvanized steel channel frame; 3 thick fixed steel louvers, polyurethane foam filling, with associated steel frame and hardware, factory primed for painting; including paint, ironmongery, all necessary fixings and fittings; complete; as specified and as Drg. A-501; detail 6"/>
    <s v="Electrical closets door; comprising 40 x 20 x 3 thick galvanized steel channel frame; 3 thick fixed steel louvers, polyurethane foam filling, with associated steel frame and hardware, factory primed for painting; including paint, ironmongery, all necessary fixings and fittings; complete; as specified and as Drg. A-501; detail 6"/>
    <m/>
    <s v="Electrical closets door; comprising 40 x 20 x 3 thick galvanized steel channel frame; 3 thick fixed steel louvers, polyurethane foam filling, with associated steel frame and hardware, factory primed for painting; including paint, ironmongery, all necessary fixings and fittings; complete; as specified and as Drg. A-501; detail 6"/>
    <m/>
    <m/>
    <m/>
    <m/>
    <m/>
    <m/>
  </r>
  <r>
    <x v="0"/>
    <x v="9"/>
    <x v="8"/>
    <s v="083113"/>
    <s v=" ACCESS DOORS AND FRAMES"/>
    <s v="AR"/>
    <x v="1"/>
    <n v="303"/>
    <s v="083113 - ACCESS DOORS AND FRAMES"/>
    <s v="083113 - ACCESS DOORS AND FRAMES"/>
    <s v="C"/>
    <s v="Closet; size 1000 x 1950 high"/>
    <n v="2"/>
    <s v="Nr"/>
    <m/>
    <m/>
    <n v="0"/>
    <n v="0"/>
  </r>
  <r>
    <x v="0"/>
    <x v="9"/>
    <x v="8"/>
    <s v="083113"/>
    <s v=" ACCESS DOORS AND FRAMES"/>
    <s v="AR"/>
    <x v="1"/>
    <n v="304"/>
    <s v="Electrical closets door; comprising 40 x 20 x 3 thick galvanized steel channel frame; 3 thick fixed steel louvers, polyurethane foam filling, with associated steel frame and hardware, factory primed for painting; including paint, ironmongery, all necessary fixings and fittings; complete; as specified and as Drg. A-501; detail 6"/>
    <s v="Electrical closets door; comprising 40 x 20 x 3 thick galvanized steel channel frame; 3 thick fixed steel louvers, polyurethane foam filling, with associated steel frame and hardware, factory primed for painting; including paint, ironmongery, all necessary fixings and fittings; complete; as specified and as Drg. A-501; detail 6"/>
    <s v="C"/>
    <s v="Closet; size 1400 x 1950 high"/>
    <n v="1"/>
    <s v="Nr"/>
    <n v="1400"/>
    <n v="1400"/>
    <n v="1400"/>
    <n v="1400"/>
  </r>
  <r>
    <x v="0"/>
    <x v="9"/>
    <x v="8"/>
    <s v="083213"/>
    <s v="SLIDING ALUMINIUM-FRAMED GLASS DOORS"/>
    <s v="AR"/>
    <x v="0"/>
    <n v="305"/>
    <s v="083213 - SLIDING ALUMINIUM-FRAMED GLASS DOORS"/>
    <s v="083213 - SLIDING ALUMINIUM-FRAMED GLASS DOORS"/>
    <m/>
    <s v="083213 - SLIDING ALUMINIUM-FRAMED GLASS DOORS"/>
    <m/>
    <m/>
    <m/>
    <m/>
    <m/>
    <m/>
  </r>
  <r>
    <x v="0"/>
    <x v="9"/>
    <x v="8"/>
    <s v="083213"/>
    <s v="SLIDING ALUMINIUM-FRAMED GLASS DOORS"/>
    <s v="AR"/>
    <x v="0"/>
    <n v="306"/>
    <s v="Sliding aluminum glass doors and screens; high performance organic PVDF coating finish; including sub frames, bedding, pointing, glazing gaskets and beads, suspension system, rails, fittings, fixings and ironmongery; glazing; as Drg. A-600"/>
    <s v="Sliding aluminum glass doors and screens; high performance organic PVDF coating finish; including sub frames, bedding, pointing, glazing gaskets and beads, suspension system, rails, fittings, fixings and ironmongery; glazing; as Drg. A-600"/>
    <m/>
    <s v="Sliding aluminum glass doors and screens; high performance organic PVDF coating finish; including sub frames, bedding, pointing, glazing gaskets and beads, suspension system, rails, fittings, fixings and ironmongery; glazing; as Drg. A-600"/>
    <m/>
    <m/>
    <m/>
    <m/>
    <m/>
    <m/>
  </r>
  <r>
    <x v="0"/>
    <x v="9"/>
    <x v="8"/>
    <s v="083213"/>
    <s v="SLIDING ALUMINIUM-FRAMED GLASS DOORS"/>
    <s v="AR"/>
    <x v="1"/>
    <n v="307"/>
    <s v="083213 - SLIDING ALUMINIUM-FRAMED GLASS DOORS"/>
    <s v="083213 - SLIDING ALUMINIUM-FRAMED GLASS DOORS"/>
    <s v="A"/>
    <s v="Type 07; 2000 x 2300 high"/>
    <n v="6"/>
    <s v="Nr"/>
    <n v="1012"/>
    <n v="6072"/>
    <n v="1012"/>
    <n v="6072"/>
  </r>
  <r>
    <x v="0"/>
    <x v="9"/>
    <x v="8"/>
    <s v="083213"/>
    <s v="SLIDING ALUMINIUM-FRAMED GLASS DOORS"/>
    <s v="AR"/>
    <x v="1"/>
    <n v="308"/>
    <s v="Sliding aluminum glass doors and screens; high performance organic PVDF coating finish; including sub frames, bedding, pointing, glazing gaskets and beads, suspension system, rails, fittings, fixings and ironmongery; glazing; as Drg. A-600"/>
    <s v="Sliding aluminum glass doors and screens; high performance organic PVDF coating finish; including sub frames, bedding, pointing, glazing gaskets and beads, suspension system, rails, fittings, fixings and ironmongery; glazing; as Drg. A-600"/>
    <s v="B"/>
    <s v="Type 11; 2800 x 2200 high"/>
    <n v="1"/>
    <s v="Nr"/>
    <n v="1355"/>
    <n v="1355"/>
    <n v="1355"/>
    <n v="1355"/>
  </r>
  <r>
    <x v="0"/>
    <x v="9"/>
    <x v="8"/>
    <s v="083213"/>
    <s v="SLIDING ALUMINIUM-FRAMED GLASS DOORS"/>
    <s v="AR"/>
    <x v="1"/>
    <n v="309"/>
    <s v="083213 - SLIDING ALUMINIUM-FRAMED GLASS DOORS"/>
    <s v="083213 - SLIDING ALUMINIUM-FRAMED GLASS DOORS"/>
    <s v="C"/>
    <s v="Type 27; 3550 x 2300 high"/>
    <n v="1"/>
    <s v="Nr"/>
    <n v="1796"/>
    <n v="1796"/>
    <n v="1796"/>
    <n v="1796"/>
  </r>
  <r>
    <x v="0"/>
    <x v="9"/>
    <x v="8"/>
    <s v="084113"/>
    <s v=" ALUMINUM FRAMED ENTRANCES AND STOREFRONTS"/>
    <s v="AR"/>
    <x v="0"/>
    <n v="310"/>
    <s v="084113 - ALUMINUM FRAMED ENTRANCES AND STOREFRONTS"/>
    <s v="084113 - ALUMINUM FRAMED ENTRANCES AND STOREFRONTS"/>
    <m/>
    <s v="084113 - ALUMINUM FRAMED ENTRANCES AND STOREFRONTS"/>
    <m/>
    <m/>
    <m/>
    <m/>
    <m/>
    <m/>
  </r>
  <r>
    <x v="0"/>
    <x v="9"/>
    <x v="8"/>
    <s v="084113"/>
    <s v=" ALUMINUM FRAMED ENTRANCES AND STOREFRONTS"/>
    <s v="AR"/>
    <x v="0"/>
    <n v="311"/>
    <s v="Aluminum alloy glazed doors and screens; high performance organic PVDF coating finish; including timber sub frames, bedding, pointing, glazing gaskets and beads, fittings, fixings and ironmongery, glazing; as Drg. A-600"/>
    <s v="Aluminum alloy glazed doors and screens; high performance organic PVDF coating finish; including timber sub frames, bedding, pointing, glazing gaskets and beads, fittings, fixings and ironmongery, glazing; as Drg. A-600"/>
    <m/>
    <s v="Aluminum alloy glazed doors and screens; high performance organic PVDF coating finish; including timber sub frames, bedding, pointing, glazing gaskets and beads, fittings, fixings and ironmongery, glazing; as Drg. A-600"/>
    <m/>
    <m/>
    <m/>
    <m/>
    <m/>
    <m/>
  </r>
  <r>
    <x v="0"/>
    <x v="9"/>
    <x v="8"/>
    <s v="084113"/>
    <s v=" ALUMINUM FRAMED ENTRANCES AND STOREFRONTS"/>
    <s v="AR"/>
    <x v="1"/>
    <n v="312"/>
    <s v="084113 - ALUMINUM FRAMED ENTRANCES AND STOREFRONTS"/>
    <s v="084113 - ALUMINUM FRAMED ENTRANCES AND STOREFRONTS"/>
    <s v="D"/>
    <s v="Type 02; overall size 1800 x 2300 high"/>
    <n v="1"/>
    <s v="Nr"/>
    <m/>
    <m/>
    <n v="0"/>
    <n v="0"/>
  </r>
  <r>
    <x v="0"/>
    <x v="9"/>
    <x v="8"/>
    <s v="084113"/>
    <s v=" ALUMINUM FRAMED ENTRANCES AND STOREFRONTS"/>
    <s v="AR"/>
    <x v="1"/>
    <n v="313"/>
    <s v="Aluminum alloy glazed doors and screens; high performance organic PVDF coating finish; including timber sub frames, bedding, pointing, glazing gaskets and beads, fittings, fixings and ironmongery, glazing; as Drg. A-600"/>
    <s v="Aluminum alloy glazed doors and screens; high performance organic PVDF coating finish; including timber sub frames, bedding, pointing, glazing gaskets and beads, fittings, fixings and ironmongery, glazing; as Drg. A-600"/>
    <s v="E"/>
    <s v="Type 20; overall size 8250 x 2900 high"/>
    <n v="1"/>
    <s v="Nr"/>
    <m/>
    <m/>
    <n v="0"/>
    <n v="0"/>
  </r>
  <r>
    <x v="0"/>
    <x v="9"/>
    <x v="8"/>
    <s v="084113"/>
    <s v=" ALUMINUM FRAMED ENTRANCES AND STOREFRONTS"/>
    <s v="AR"/>
    <x v="1"/>
    <n v="314"/>
    <s v="084113 - ALUMINUM FRAMED ENTRANCES AND STOREFRONTS"/>
    <s v="084113 - ALUMINUM FRAMED ENTRANCES AND STOREFRONTS"/>
    <s v="F"/>
    <s v="Type 21; overall size 4660 x 2400 high"/>
    <n v="1"/>
    <s v="Nr"/>
    <m/>
    <m/>
    <n v="0"/>
    <n v="0"/>
  </r>
  <r>
    <x v="0"/>
    <x v="9"/>
    <x v="8"/>
    <s v="084113"/>
    <s v=" ALUMINUM FRAMED ENTRANCES AND STOREFRONTS"/>
    <s v="AR"/>
    <x v="1"/>
    <n v="315"/>
    <s v="Aluminum alloy glazed doors and screens; high performance organic PVDF coating finish; including timber sub frames, bedding, pointing, glazing gaskets and beads, fittings, fixings and ironmongery, glazing; as Drg. A-600"/>
    <s v="Aluminum alloy glazed doors and screens; high performance organic PVDF coating finish; including timber sub frames, bedding, pointing, glazing gaskets and beads, fittings, fixings and ironmongery, glazing; as Drg. A-600"/>
    <s v="G"/>
    <s v="Type 24; overall size 2100 x 3900 high"/>
    <n v="1"/>
    <s v="Nr"/>
    <m/>
    <m/>
    <n v="0"/>
    <n v="0"/>
  </r>
  <r>
    <x v="0"/>
    <x v="9"/>
    <x v="8"/>
    <s v="085113"/>
    <s v=" ALUMINUM WINDOWS"/>
    <s v="AR"/>
    <x v="0"/>
    <n v="316"/>
    <s v="085113 - ALUMINUM WINDOWS"/>
    <s v="085113 - ALUMINUM WINDOWS"/>
    <m/>
    <s v="085113 - ALUMINUM WINDOWS"/>
    <m/>
    <m/>
    <m/>
    <m/>
    <m/>
    <m/>
  </r>
  <r>
    <x v="0"/>
    <x v="9"/>
    <x v="8"/>
    <s v="085113"/>
    <s v=" ALUMINUM WINDOWS"/>
    <s v="AR"/>
    <x v="0"/>
    <n v="317"/>
    <s v="Window and screens; aluminum alloy; high performance organic PVDF coating finish; including sub frame, fixings, bedding, pointing, glazing gaskets and beads, ironmongery, glazing; complete; as specified and as Drg. A-600"/>
    <s v="Window and screens; aluminum alloy; high performance organic PVDF coating finish; including sub frame, fixings, bedding, pointing, glazing gaskets and beads, ironmongery, glazing; complete; as specified and as Drg. A-600"/>
    <m/>
    <s v="Window and screens; aluminum alloy; high performance organic PVDF coating finish; including sub frame, fixings, bedding, pointing, glazing gaskets and beads, ironmongery, glazing; complete; as specified and as Drg. A-600"/>
    <m/>
    <m/>
    <m/>
    <m/>
    <m/>
    <m/>
  </r>
  <r>
    <x v="0"/>
    <x v="9"/>
    <x v="8"/>
    <s v="085113"/>
    <s v=" ALUMINUM WINDOWS"/>
    <s v="AR"/>
    <x v="1"/>
    <n v="318"/>
    <s v="085113 - ALUMINUM WINDOWS"/>
    <s v="085113 - ALUMINUM WINDOWS"/>
    <s v="A"/>
    <s v="Type 01; 1100 x 1500 high"/>
    <n v="2"/>
    <s v="Nr"/>
    <n v="297"/>
    <n v="594"/>
    <n v="297"/>
    <n v="594"/>
  </r>
  <r>
    <x v="0"/>
    <x v="9"/>
    <x v="8"/>
    <s v="085113"/>
    <s v=" ALUMINUM WINDOWS"/>
    <s v="AR"/>
    <x v="1"/>
    <n v="319"/>
    <s v="Window and screens; aluminum alloy; high performance organic PVDF coating finish; including sub frame, fixings, bedding, pointing, glazing gaskets and beads, ironmongery, glazing; complete; as specified and as Drg. A-600"/>
    <s v="Window and screens; aluminum alloy; high performance organic PVDF coating finish; including sub frame, fixings, bedding, pointing, glazing gaskets and beads, ironmongery, glazing; complete; as specified and as Drg. A-600"/>
    <s v="B"/>
    <s v="Type 03; 1600 x 1500 high"/>
    <n v="3"/>
    <s v="Nr"/>
    <m/>
    <m/>
    <n v="0"/>
    <n v="0"/>
  </r>
  <r>
    <x v="0"/>
    <x v="9"/>
    <x v="8"/>
    <s v="085113"/>
    <s v=" ALUMINUM WINDOWS"/>
    <s v="AR"/>
    <x v="1"/>
    <n v="320"/>
    <s v="085113 - ALUMINUM WINDOWS"/>
    <s v="085113 - ALUMINUM WINDOWS"/>
    <s v="C"/>
    <s v="Type 06; 1800 x 1300 high"/>
    <n v="2"/>
    <s v="Nr"/>
    <m/>
    <m/>
    <n v="0"/>
    <n v="0"/>
  </r>
  <r>
    <x v="0"/>
    <x v="9"/>
    <x v="8"/>
    <s v="085113"/>
    <s v=" ALUMINUM WINDOWS"/>
    <s v="AR"/>
    <x v="1"/>
    <n v="321"/>
    <s v="Window and screens; aluminum alloy; high performance organic PVDF coating finish; including sub frame, fixings, bedding, pointing, glazing gaskets and beads, ironmongery, glazing; complete; as specified and as Drg. A-600"/>
    <s v="Window and screens; aluminum alloy; high performance organic PVDF coating finish; including sub frame, fixings, bedding, pointing, glazing gaskets and beads, ironmongery, glazing; complete; as specified and as Drg. A-600"/>
    <s v="D"/>
    <s v="Type 08; 1900 x 1800 high"/>
    <n v="1"/>
    <s v="Nr"/>
    <m/>
    <m/>
    <n v="0"/>
    <n v="0"/>
  </r>
  <r>
    <x v="0"/>
    <x v="9"/>
    <x v="8"/>
    <s v="085113"/>
    <s v=" ALUMINUM WINDOWS"/>
    <s v="AR"/>
    <x v="1"/>
    <n v="322"/>
    <s v="085113 - ALUMINUM WINDOWS"/>
    <s v="085113 - ALUMINUM WINDOWS"/>
    <s v="B"/>
    <s v="Type 09; 1800 x 1300 high"/>
    <n v="2"/>
    <s v="Nr"/>
    <n v="421"/>
    <n v="842"/>
    <n v="421"/>
    <n v="842"/>
  </r>
  <r>
    <x v="0"/>
    <x v="9"/>
    <x v="8"/>
    <s v="085113"/>
    <s v=" ALUMINUM WINDOWS"/>
    <s v="AR"/>
    <x v="1"/>
    <n v="323"/>
    <s v="Window and screens; aluminum alloy; high performance organic PVDF coating finish; including sub frame, fixings, bedding, pointing, glazing gaskets and beads, ironmongery, glazing; complete; as specified and as Drg. A-600"/>
    <s v="Window and screens; aluminum alloy; high performance organic PVDF coating finish; including sub frame, fixings, bedding, pointing, glazing gaskets and beads, ironmongery, glazing; complete; as specified and as Drg. A-600"/>
    <s v="F"/>
    <s v="Type 10; 900 x 1300 high"/>
    <n v="2"/>
    <s v="Nr"/>
    <m/>
    <m/>
    <n v="0"/>
    <n v="0"/>
  </r>
  <r>
    <x v="0"/>
    <x v="9"/>
    <x v="8"/>
    <s v="085113"/>
    <s v=" ALUMINUM WINDOWS"/>
    <s v="AR"/>
    <x v="1"/>
    <n v="324"/>
    <s v="085113 - ALUMINUM WINDOWS"/>
    <s v="085113 - ALUMINUM WINDOWS"/>
    <s v="G"/>
    <s v="Type 12; 1075 x 2900 high"/>
    <n v="2"/>
    <s v="Nr"/>
    <m/>
    <m/>
    <n v="0"/>
    <n v="0"/>
  </r>
  <r>
    <x v="0"/>
    <x v="9"/>
    <x v="8"/>
    <s v="085113"/>
    <s v=" ALUMINUM WINDOWS"/>
    <s v="AR"/>
    <x v="1"/>
    <n v="325"/>
    <s v="Window and screens; aluminum alloy; high performance organic PVDF coating finish; including sub frame, fixings, bedding, pointing, glazing gaskets and beads, ironmongery, glazing; complete; as specified and as Drg. A-600"/>
    <s v="Window and screens; aluminum alloy; high performance organic PVDF coating finish; including sub frame, fixings, bedding, pointing, glazing gaskets and beads, ironmongery, glazing; complete; as specified and as Drg. A-600"/>
    <s v="H"/>
    <s v="Type 13; 750 x 500 high"/>
    <n v="6"/>
    <s v="Nr"/>
    <m/>
    <m/>
    <n v="0"/>
    <n v="0"/>
  </r>
  <r>
    <x v="0"/>
    <x v="9"/>
    <x v="8"/>
    <s v="085113"/>
    <s v=" ALUMINUM WINDOWS"/>
    <s v="AR"/>
    <x v="1"/>
    <n v="326"/>
    <s v="085113 - ALUMINUM WINDOWS"/>
    <s v="085113 - ALUMINUM WINDOWS"/>
    <s v="J"/>
    <s v="Type 14; 2100 x 2900 high"/>
    <n v="2"/>
    <s v="Nr"/>
    <m/>
    <m/>
    <n v="0"/>
    <n v="0"/>
  </r>
  <r>
    <x v="0"/>
    <x v="9"/>
    <x v="8"/>
    <s v="085113"/>
    <s v=" ALUMINUM WINDOWS"/>
    <s v="AR"/>
    <x v="1"/>
    <n v="327"/>
    <s v="Window and screens; aluminum alloy; high performance organic PVDF coating finish; including sub frame, fixings, bedding, pointing, glazing gaskets and beads, ironmongery, glazing; complete; as specified and as Drg. A-600"/>
    <s v="Window and screens; aluminum alloy; high performance organic PVDF coating finish; including sub frame, fixings, bedding, pointing, glazing gaskets and beads, ironmongery, glazing; complete; as specified and as Drg. A-600"/>
    <s v="K"/>
    <s v="Type 15; 2200 x 1100 high"/>
    <n v="1"/>
    <s v="Nr"/>
    <m/>
    <m/>
    <n v="0"/>
    <n v="0"/>
  </r>
  <r>
    <x v="0"/>
    <x v="9"/>
    <x v="8"/>
    <s v="085113"/>
    <s v=" ALUMINUM WINDOWS"/>
    <s v="AR"/>
    <x v="1"/>
    <n v="328"/>
    <s v="085113 - ALUMINUM WINDOWS"/>
    <s v="085113 - ALUMINUM WINDOWS"/>
    <s v="L"/>
    <s v="Type 16; 1400 x 1500 high"/>
    <n v="4"/>
    <s v="Nr"/>
    <m/>
    <m/>
    <n v="0"/>
    <n v="0"/>
  </r>
  <r>
    <x v="0"/>
    <x v="9"/>
    <x v="8"/>
    <s v="085113"/>
    <s v=" ALUMINUM WINDOWS"/>
    <s v="AR"/>
    <x v="1"/>
    <n v="329"/>
    <s v="Window and screens; aluminum alloy; high performance organic PVDF coating finish; including sub frame, fixings, bedding, pointing, glazing gaskets and beads, ironmongery, glazing; complete; as specified and as Drg. A-600"/>
    <s v="Window and screens; aluminum alloy; high performance organic PVDF coating finish; including sub frame, fixings, bedding, pointing, glazing gaskets and beads, ironmongery, glazing; complete; as specified and as Drg. A-600"/>
    <s v="M"/>
    <s v="Type 17; 1450 x 1100 high"/>
    <n v="2"/>
    <s v="Nr"/>
    <m/>
    <m/>
    <n v="0"/>
    <n v="0"/>
  </r>
  <r>
    <x v="0"/>
    <x v="9"/>
    <x v="8"/>
    <s v="085113"/>
    <s v=" ALUMINUM WINDOWS"/>
    <s v="AR"/>
    <x v="1"/>
    <n v="330"/>
    <s v="085113 - ALUMINUM WINDOWS"/>
    <s v="085113 - ALUMINUM WINDOWS"/>
    <s v="C"/>
    <s v="Type 18; 1600 x 550 high"/>
    <n v="3"/>
    <s v="Nr"/>
    <n v="158"/>
    <n v="474"/>
    <n v="158"/>
    <n v="474"/>
  </r>
  <r>
    <x v="0"/>
    <x v="9"/>
    <x v="8"/>
    <s v="085113"/>
    <s v=" ALUMINUM WINDOWS"/>
    <s v="AR"/>
    <x v="1"/>
    <n v="331"/>
    <s v="Window and screens; aluminum alloy; high performance organic PVDF coating finish; including sub frame, fixings, bedding, pointing, glazing gaskets and beads, ironmongery, glazing; complete; as specified and as Drg. A-600"/>
    <s v="Window and screens; aluminum alloy; high performance organic PVDF coating finish; including sub frame, fixings, bedding, pointing, glazing gaskets and beads, ironmongery, glazing; complete; as specified and as Drg. A-600"/>
    <s v="P"/>
    <s v="Type 22; 4275 x 2300 high"/>
    <n v="1"/>
    <s v="Nr"/>
    <m/>
    <m/>
    <n v="0"/>
    <n v="0"/>
  </r>
  <r>
    <x v="0"/>
    <x v="9"/>
    <x v="8"/>
    <s v="085113"/>
    <s v=" ALUMINUM WINDOWS"/>
    <s v="AR"/>
    <x v="1"/>
    <n v="332"/>
    <s v="085113 - ALUMINUM WINDOWS"/>
    <s v="085113 - ALUMINUM WINDOWS"/>
    <s v="D"/>
    <s v="Type 23; 1800 x 1000 high"/>
    <n v="1"/>
    <s v="Nr"/>
    <n v="324"/>
    <n v="324"/>
    <n v="324"/>
    <n v="324"/>
  </r>
  <r>
    <x v="0"/>
    <x v="9"/>
    <x v="8"/>
    <s v="085113"/>
    <s v=" ALUMINUM WINDOWS"/>
    <s v="AR"/>
    <x v="1"/>
    <n v="333"/>
    <s v="Window and screens; aluminum alloy; high performance organic PVDF coating finish; including sub frame, fixings, bedding, pointing, glazing gaskets and beads, ironmongery, glazing; complete; as specified and as Drg. A-600"/>
    <s v="Window and screens; aluminum alloy; high performance organic PVDF coating finish; including sub frame, fixings, bedding, pointing, glazing gaskets and beads, ironmongery, glazing; complete; as specified and as Drg. A-600"/>
    <s v="A"/>
    <s v="Type 26; 2750 x 1100 high"/>
    <n v="2"/>
    <s v="Nr"/>
    <m/>
    <m/>
    <n v="0"/>
    <n v="0"/>
  </r>
  <r>
    <x v="0"/>
    <x v="9"/>
    <x v="8"/>
    <s v="085113"/>
    <s v=" ALUMINUM WINDOWS"/>
    <s v="AR"/>
    <x v="1"/>
    <n v="334"/>
    <s v="085113 - ALUMINUM WINDOWS"/>
    <s v="085113 - ALUMINUM WINDOWS"/>
    <s v="A"/>
    <s v="Type 27; 3550 x 2500 high"/>
    <n v="1"/>
    <s v="Nr"/>
    <n v="1597"/>
    <n v="1597"/>
    <n v="1597"/>
    <n v="1597"/>
  </r>
  <r>
    <x v="0"/>
    <x v="9"/>
    <x v="8"/>
    <s v="085113"/>
    <s v=" ALUMINUM WINDOWS"/>
    <s v="AR"/>
    <x v="1"/>
    <n v="335"/>
    <s v="Window and screens; aluminum alloy; high performance organic PVDF coating finish; including sub frame, fixings, bedding, pointing, glazing gaskets and beads, ironmongery, glazing; complete; as specified and as Drg. A-600"/>
    <s v="Window and screens; aluminum alloy; high performance organic PVDF coating finish; including sub frame, fixings, bedding, pointing, glazing gaskets and beads, ironmongery, glazing; complete; as specified and as Drg. A-600"/>
    <s v="C"/>
    <s v="Type 28; 2400 x 2300 high"/>
    <n v="2"/>
    <s v="Nr"/>
    <m/>
    <m/>
    <n v="0"/>
    <n v="0"/>
  </r>
  <r>
    <x v="0"/>
    <x v="9"/>
    <x v="8"/>
    <s v="087111"/>
    <s v=" DOOR HARDWARE (SCHEDULED BY DESCRIBING PRODUCTS)"/>
    <s v="AR"/>
    <x v="0"/>
    <n v="336"/>
    <s v="087111 - DOOR HARDWARE (SCHEDULED BY DESCRIBING PRODUCTS)"/>
    <s v="087111 - DOOR HARDWARE (SCHEDULED BY DESCRIBING PRODUCTS)"/>
    <m/>
    <s v="087111 - DOOR HARDWARE (SCHEDULED BY DESCRIBING PRODUCTS)"/>
    <m/>
    <m/>
    <m/>
    <m/>
    <m/>
    <m/>
  </r>
  <r>
    <x v="0"/>
    <x v="9"/>
    <x v="8"/>
    <s v="087111"/>
    <s v=" DOOR HARDWARE (SCHEDULED BY DESCRIBING PRODUCTS)"/>
    <s v="AR"/>
    <x v="0"/>
    <n v="337"/>
    <s v="Door hardware sets; including all  ironmongery and accessories as per hardware sets scheduled by describing products; as specified and as Drg. A-611"/>
    <s v="For non fire rated doors"/>
    <m/>
    <s v="Door hardware sets; including all  ironmongery and accessories as per hardware sets scheduled by describing products; as specified and as Drg. A-611"/>
    <m/>
    <m/>
    <m/>
    <m/>
    <m/>
    <m/>
  </r>
  <r>
    <x v="0"/>
    <x v="9"/>
    <x v="8"/>
    <s v="087111"/>
    <s v=" DOOR HARDWARE (SCHEDULED BY DESCRIBING PRODUCTS)"/>
    <s v="AR"/>
    <x v="0"/>
    <n v="338"/>
    <s v="Door hardware sets; including all  ironmongery and accessories as per hardware sets scheduled by describing products; as specified and as Drg. A-611"/>
    <s v="For non fire rated doors"/>
    <m/>
    <s v="For non fire rated doors"/>
    <m/>
    <m/>
    <m/>
    <m/>
    <m/>
    <m/>
  </r>
  <r>
    <x v="0"/>
    <x v="9"/>
    <x v="8"/>
    <s v="087111"/>
    <s v=" DOOR HARDWARE (SCHEDULED BY DESCRIBING PRODUCTS)"/>
    <s v="AR"/>
    <x v="1"/>
    <n v="339"/>
    <s v="Door hardware sets; including all  ironmongery and accessories as per hardware sets scheduled by describing products; as specified and as Drg. A-611"/>
    <s v="For non fire rated doors"/>
    <s v="B"/>
    <s v="Type HW1"/>
    <n v="7"/>
    <s v="Nr"/>
    <s v="included"/>
    <s v="included"/>
    <s v="included"/>
    <s v="included"/>
  </r>
  <r>
    <x v="0"/>
    <x v="9"/>
    <x v="8"/>
    <s v="087111"/>
    <s v=" DOOR HARDWARE (SCHEDULED BY DESCRIBING PRODUCTS)"/>
    <s v="AR"/>
    <x v="1"/>
    <n v="340"/>
    <s v="Door hardware sets; including all  ironmongery and accessories as per hardware sets scheduled by describing products; as specified and as Drg. A-611"/>
    <s v="For non fire rated doors"/>
    <s v="E"/>
    <s v="Type HW10"/>
    <n v="1"/>
    <s v="Nr"/>
    <s v="included"/>
    <s v="included"/>
    <s v="included"/>
    <s v="included"/>
  </r>
  <r>
    <x v="0"/>
    <x v="9"/>
    <x v="8"/>
    <s v="087111"/>
    <s v=" DOOR HARDWARE (SCHEDULED BY DESCRIBING PRODUCTS)"/>
    <s v="AR"/>
    <x v="1"/>
    <n v="341"/>
    <s v="Door hardware sets; including all  ironmongery and accessories as per hardware sets scheduled by describing products; as specified and as Drg. A-611"/>
    <s v="For non fire rated doors"/>
    <s v="F"/>
    <s v="Type HW10a"/>
    <n v="1"/>
    <s v="Nr"/>
    <s v="included"/>
    <s v="included"/>
    <s v="included"/>
    <s v="included"/>
  </r>
  <r>
    <x v="0"/>
    <x v="9"/>
    <x v="8"/>
    <s v="087111"/>
    <s v=" DOOR HARDWARE (SCHEDULED BY DESCRIBING PRODUCTS)"/>
    <s v="AR"/>
    <x v="1"/>
    <n v="342"/>
    <s v="Door hardware sets; including all  ironmongery and accessories as per hardware sets scheduled by describing products; as specified and as Drg. A-611"/>
    <s v="For non fire rated doors"/>
    <s v="G"/>
    <s v="Type HW11"/>
    <n v="4"/>
    <s v="Nr"/>
    <s v="included"/>
    <s v="included"/>
    <s v="included"/>
    <s v="included"/>
  </r>
  <r>
    <x v="0"/>
    <x v="9"/>
    <x v="8"/>
    <s v="087111"/>
    <s v=" DOOR HARDWARE (SCHEDULED BY DESCRIBING PRODUCTS)"/>
    <s v="AR"/>
    <x v="1"/>
    <n v="343"/>
    <s v="Door hardware sets; including all  ironmongery and accessories as per hardware sets scheduled by describing products; as specified and as Drg. A-611"/>
    <s v="For non fire rated doors"/>
    <s v="C"/>
    <s v="Type HW12"/>
    <n v="3"/>
    <s v="Nr"/>
    <s v="included"/>
    <s v="included"/>
    <s v="included"/>
    <s v="included"/>
  </r>
  <r>
    <x v="0"/>
    <x v="9"/>
    <x v="8"/>
    <s v="087111"/>
    <s v=" DOOR HARDWARE (SCHEDULED BY DESCRIBING PRODUCTS)"/>
    <s v="AR"/>
    <x v="1"/>
    <n v="344"/>
    <s v="Door hardware sets; including all  ironmongery and accessories as per hardware sets scheduled by describing products; as specified and as Drg. A-611"/>
    <s v="For non fire rated doors"/>
    <s v="J"/>
    <s v="Type HW14"/>
    <n v="1"/>
    <s v="Nr"/>
    <s v="included"/>
    <s v="included"/>
    <s v="included"/>
    <s v="included"/>
  </r>
  <r>
    <x v="0"/>
    <x v="9"/>
    <x v="8"/>
    <s v="087111"/>
    <s v=" DOOR HARDWARE (SCHEDULED BY DESCRIBING PRODUCTS)"/>
    <s v="AR"/>
    <x v="1"/>
    <n v="345"/>
    <s v="Door hardware sets; including all  ironmongery and accessories as per hardware sets scheduled by describing products; as specified and as Drg. A-611"/>
    <s v="For non fire rated doors"/>
    <s v="K"/>
    <s v="Type HW15"/>
    <n v="1"/>
    <s v="Nr"/>
    <s v="included"/>
    <s v="included"/>
    <s v="included"/>
    <s v="included"/>
  </r>
  <r>
    <x v="0"/>
    <x v="9"/>
    <x v="8"/>
    <s v="087111"/>
    <s v=" DOOR HARDWARE (SCHEDULED BY DESCRIBING PRODUCTS)"/>
    <s v="AR"/>
    <x v="1"/>
    <n v="346"/>
    <s v="Door hardware sets; including all  ironmongery and accessories as per hardware sets scheduled by describing products; as specified and as Drg. A-611"/>
    <s v="For non fire rated doors"/>
    <s v="D"/>
    <s v="Type HW15b"/>
    <n v="1"/>
    <s v="Nr"/>
    <s v="included"/>
    <s v="included"/>
    <s v="included"/>
    <s v="included"/>
  </r>
  <r>
    <x v="0"/>
    <x v="9"/>
    <x v="8"/>
    <s v="087111"/>
    <s v=" DOOR HARDWARE (SCHEDULED BY DESCRIBING PRODUCTS)"/>
    <s v="AR"/>
    <x v="1"/>
    <n v="347"/>
    <s v="Door hardware sets; including all  ironmongery and accessories as per hardware sets scheduled by describing products; as specified and as Drg. A-611"/>
    <s v="For non fire rated doors"/>
    <s v="E"/>
    <s v="Type HW16"/>
    <n v="2"/>
    <s v="Nr"/>
    <s v="included"/>
    <s v="included"/>
    <s v="included"/>
    <s v="included"/>
  </r>
  <r>
    <x v="0"/>
    <x v="9"/>
    <x v="8"/>
    <s v="087111"/>
    <s v=" DOOR HARDWARE (SCHEDULED BY DESCRIBING PRODUCTS)"/>
    <s v="AR"/>
    <x v="1"/>
    <n v="348"/>
    <s v="Door hardware sets; including all  ironmongery and accessories as per hardware sets scheduled by describing products; as specified and as Drg. A-611"/>
    <s v="For non fire rated doors"/>
    <s v="N"/>
    <s v="Type HW18"/>
    <n v="1"/>
    <s v="Nr"/>
    <s v="included"/>
    <s v="included"/>
    <s v="included"/>
    <s v="included"/>
  </r>
  <r>
    <x v="0"/>
    <x v="9"/>
    <x v="8"/>
    <s v="087111"/>
    <s v=" DOOR HARDWARE (SCHEDULED BY DESCRIBING PRODUCTS)"/>
    <s v="AR"/>
    <x v="1"/>
    <n v="349"/>
    <s v="Door hardware sets; including all  ironmongery and accessories as per hardware sets scheduled by describing products; as specified and as Drg. A-611"/>
    <s v="For non fire rated doors"/>
    <s v="P"/>
    <s v="Type HW19"/>
    <n v="1"/>
    <s v="Nr"/>
    <s v="included"/>
    <s v="included"/>
    <s v="included"/>
    <s v="included"/>
  </r>
  <r>
    <x v="0"/>
    <x v="9"/>
    <x v="8"/>
    <s v="087111"/>
    <s v=" DOOR HARDWARE (SCHEDULED BY DESCRIBING PRODUCTS)"/>
    <s v="AR"/>
    <x v="1"/>
    <n v="350"/>
    <s v="Door hardware sets; including all  ironmongery and accessories as per hardware sets scheduled by describing products; as specified and as Drg. A-611"/>
    <s v="For non fire rated doors"/>
    <s v="A"/>
    <s v="Type HW19b"/>
    <n v="1"/>
    <s v="Nr"/>
    <s v="included"/>
    <s v="included"/>
    <s v="included"/>
    <s v="included"/>
  </r>
  <r>
    <x v="0"/>
    <x v="9"/>
    <x v="8"/>
    <s v="087111"/>
    <s v=" DOOR HARDWARE (SCHEDULED BY DESCRIBING PRODUCTS)"/>
    <s v="AR"/>
    <x v="1"/>
    <n v="351"/>
    <s v="Door hardware sets; including all  ironmongery and accessories as per hardware sets scheduled by describing products; as specified and as Drg. A-611"/>
    <s v="For non fire rated doors"/>
    <s v="A"/>
    <s v="Type HW20"/>
    <n v="4"/>
    <s v="Nr"/>
    <s v="included"/>
    <s v="included"/>
    <s v="included"/>
    <s v="included"/>
  </r>
  <r>
    <x v="0"/>
    <x v="9"/>
    <x v="8"/>
    <s v="087111"/>
    <s v=" DOOR HARDWARE (SCHEDULED BY DESCRIBING PRODUCTS)"/>
    <s v="AR"/>
    <x v="1"/>
    <n v="352"/>
    <s v="Door hardware sets; including all  ironmongery and accessories as per hardware sets scheduled by describing products; as specified and as Drg. A-611"/>
    <s v="For non fire rated doors"/>
    <s v="B"/>
    <s v="Type HW21"/>
    <n v="1"/>
    <s v="Nr"/>
    <s v="included"/>
    <s v="included"/>
    <s v="included"/>
    <s v="included"/>
  </r>
  <r>
    <x v="0"/>
    <x v="9"/>
    <x v="8"/>
    <s v="087111"/>
    <s v=" DOOR HARDWARE (SCHEDULED BY DESCRIBING PRODUCTS)"/>
    <s v="AR"/>
    <x v="1"/>
    <n v="353"/>
    <s v="Door hardware sets; including all  ironmongery and accessories as per hardware sets scheduled by describing products; as specified and as Drg. A-611"/>
    <s v="For non fire rated doors"/>
    <s v="C"/>
    <s v="Type HW26"/>
    <n v="1"/>
    <s v="Nr"/>
    <s v="included"/>
    <s v="included"/>
    <s v="included"/>
    <s v="included"/>
  </r>
  <r>
    <x v="0"/>
    <x v="9"/>
    <x v="8"/>
    <s v="087111"/>
    <s v=" DOOR HARDWARE (SCHEDULED BY DESCRIBING PRODUCTS)"/>
    <s v="AR"/>
    <x v="1"/>
    <n v="354"/>
    <s v="Door hardware sets; including all  ironmongery and accessories as per hardware sets scheduled by describing products; as specified and as Drg. A-611"/>
    <s v="For non fire rated doors"/>
    <s v="D"/>
    <s v="Type HW27"/>
    <n v="1"/>
    <s v="Nr"/>
    <s v="included"/>
    <s v="included"/>
    <s v="included"/>
    <s v="included"/>
  </r>
  <r>
    <x v="0"/>
    <x v="9"/>
    <x v="8"/>
    <s v="087111"/>
    <s v=" DOOR HARDWARE (SCHEDULED BY DESCRIBING PRODUCTS)"/>
    <s v="AR"/>
    <x v="1"/>
    <n v="355"/>
    <s v="Door hardware sets; including all  ironmongery and accessories as per hardware sets scheduled by describing products; as specified and as Drg. A-611"/>
    <s v="For non fire rated doors"/>
    <s v="F"/>
    <s v="Type HW3"/>
    <n v="1"/>
    <s v="Nr"/>
    <s v="included"/>
    <s v="included"/>
    <s v="included"/>
    <s v="included"/>
  </r>
  <r>
    <x v="0"/>
    <x v="9"/>
    <x v="8"/>
    <s v="087111"/>
    <s v=" DOOR HARDWARE (SCHEDULED BY DESCRIBING PRODUCTS)"/>
    <s v="AR"/>
    <x v="1"/>
    <n v="356"/>
    <s v="Door hardware sets; including all  ironmongery and accessories as per hardware sets scheduled by describing products; as specified and as Drg. A-611"/>
    <s v="For non fire rated doors"/>
    <s v="E"/>
    <s v="Type HW4"/>
    <n v="1"/>
    <s v="Nr"/>
    <s v="included"/>
    <s v="included"/>
    <s v="included"/>
    <s v="included"/>
  </r>
  <r>
    <x v="0"/>
    <x v="9"/>
    <x v="8"/>
    <s v="087111"/>
    <s v=" DOOR HARDWARE (SCHEDULED BY DESCRIBING PRODUCTS)"/>
    <s v="AR"/>
    <x v="1"/>
    <n v="357"/>
    <s v="Door hardware sets; including all  ironmongery and accessories as per hardware sets scheduled by describing products; as specified and as Drg. A-611"/>
    <s v="For non fire rated doors"/>
    <s v="H"/>
    <s v="Type HW4a"/>
    <n v="1"/>
    <s v="Nr"/>
    <s v="included"/>
    <s v="included"/>
    <s v="included"/>
    <s v="included"/>
  </r>
  <r>
    <x v="0"/>
    <x v="9"/>
    <x v="8"/>
    <s v="087111"/>
    <s v=" DOOR HARDWARE (SCHEDULED BY DESCRIBING PRODUCTS)"/>
    <s v="AR"/>
    <x v="1"/>
    <n v="358"/>
    <s v="Door hardware sets; including all  ironmongery and accessories as per hardware sets scheduled by describing products; as specified and as Drg. A-611"/>
    <s v="For non fire rated doors"/>
    <s v="F"/>
    <s v="Type HW5"/>
    <n v="1"/>
    <s v="Nr"/>
    <s v="included"/>
    <s v="included"/>
    <s v="included"/>
    <s v="included"/>
  </r>
  <r>
    <x v="0"/>
    <x v="9"/>
    <x v="8"/>
    <s v="087111"/>
    <s v=" DOOR HARDWARE (SCHEDULED BY DESCRIBING PRODUCTS)"/>
    <s v="AR"/>
    <x v="1"/>
    <n v="359"/>
    <s v="Door hardware sets; including all  ironmongery and accessories as per hardware sets scheduled by describing products; as specified and as Drg. A-611"/>
    <s v="For non fire rated doors"/>
    <s v="G"/>
    <s v="Type HW6"/>
    <n v="2"/>
    <s v="Nr"/>
    <s v="included"/>
    <s v="included"/>
    <s v="included"/>
    <s v="included"/>
  </r>
  <r>
    <x v="0"/>
    <x v="9"/>
    <x v="8"/>
    <s v="087111"/>
    <s v=" DOOR HARDWARE (SCHEDULED BY DESCRIBING PRODUCTS)"/>
    <s v="AR"/>
    <x v="1"/>
    <n v="360"/>
    <s v="Door hardware sets; including all  ironmongery and accessories as per hardware sets scheduled by describing products; as specified and as Drg. A-611"/>
    <s v="For non fire rated doors"/>
    <s v="H"/>
    <s v="Type HW7"/>
    <n v="7"/>
    <s v="Nr"/>
    <s v="included"/>
    <s v="included"/>
    <s v="included"/>
    <s v="included"/>
  </r>
  <r>
    <x v="0"/>
    <x v="9"/>
    <x v="8"/>
    <s v="087111"/>
    <s v=" DOOR HARDWARE (SCHEDULED BY DESCRIBING PRODUCTS)"/>
    <s v="AR"/>
    <x v="1"/>
    <n v="361"/>
    <s v="Door hardware sets; including all  ironmongery and accessories as per hardware sets scheduled by describing products; as specified and as Drg. A-611"/>
    <s v="For non fire rated doors"/>
    <s v="M"/>
    <s v="Type HW8"/>
    <n v="3"/>
    <s v="Nr"/>
    <s v="included"/>
    <s v="included"/>
    <s v="included"/>
    <s v="included"/>
  </r>
  <r>
    <x v="0"/>
    <x v="9"/>
    <x v="8"/>
    <s v="087111"/>
    <s v=" DOOR HARDWARE (SCHEDULED BY DESCRIBING PRODUCTS)"/>
    <s v="AR"/>
    <x v="0"/>
    <n v="362"/>
    <s v="Door hardware sets; including all  ironmongery and accessories as per hardware sets scheduled by describing products; as specified and as Drg. A-611"/>
    <s v="For fire rated doors"/>
    <m/>
    <s v="For fire rated doors"/>
    <m/>
    <m/>
    <m/>
    <m/>
    <m/>
    <m/>
  </r>
  <r>
    <x v="0"/>
    <x v="9"/>
    <x v="8"/>
    <s v="087111"/>
    <s v=" DOOR HARDWARE (SCHEDULED BY DESCRIBING PRODUCTS)"/>
    <s v="AR"/>
    <x v="1"/>
    <n v="363"/>
    <s v="Door hardware sets; including all  ironmongery and accessories as per hardware sets scheduled by describing products; as specified and as Drg. A-611"/>
    <s v="For non fire rated doors"/>
    <s v="J"/>
    <s v="Type HW1 /F; 60 minutes"/>
    <n v="1"/>
    <s v="Nr"/>
    <s v="included"/>
    <s v="included"/>
    <s v="included"/>
    <s v="included"/>
  </r>
  <r>
    <x v="0"/>
    <x v="9"/>
    <x v="8"/>
    <s v="087111"/>
    <s v=" DOOR HARDWARE (SCHEDULED BY DESCRIBING PRODUCTS)"/>
    <s v="AR"/>
    <x v="1"/>
    <n v="364"/>
    <s v="Door hardware sets; including all  ironmongery and accessories as per hardware sets scheduled by describing products; as specified and as Drg. A-611"/>
    <s v="For fire rated doors"/>
    <s v="K"/>
    <s v="Type HW10 /F; 60 minutes"/>
    <n v="1"/>
    <s v="Nr"/>
    <s v="included"/>
    <s v="included"/>
    <s v="included"/>
    <s v="included"/>
  </r>
  <r>
    <x v="0"/>
    <x v="9"/>
    <x v="8"/>
    <s v="087111"/>
    <s v=" DOOR HARDWARE (SCHEDULED BY DESCRIBING PRODUCTS)"/>
    <s v="AR"/>
    <x v="1"/>
    <n v="365"/>
    <s v="Door hardware sets; including all  ironmongery and accessories as per hardware sets scheduled by describing products; as specified and as Drg. A-611"/>
    <s v="For non fire rated doors"/>
    <s v="Q"/>
    <s v="Type HW11 /F; 45 minutes"/>
    <n v="1"/>
    <s v="Nr"/>
    <s v="included"/>
    <s v="included"/>
    <s v="included"/>
    <s v="included"/>
  </r>
  <r>
    <x v="0"/>
    <x v="9"/>
    <x v="8"/>
    <s v="087111"/>
    <s v=" DOOR HARDWARE (SCHEDULED BY DESCRIBING PRODUCTS)"/>
    <s v="AR"/>
    <x v="1"/>
    <n v="366"/>
    <s v="Door hardware sets; including all  ironmongery and accessories as per hardware sets scheduled by describing products; as specified and as Drg. A-611"/>
    <s v="For fire rated doors"/>
    <s v="L"/>
    <s v="Type HW11 /F; 60 minutes"/>
    <n v="1"/>
    <s v="Nr"/>
    <s v="included"/>
    <s v="included"/>
    <s v="included"/>
    <s v="included"/>
  </r>
  <r>
    <x v="0"/>
    <x v="9"/>
    <x v="8"/>
    <s v="087111"/>
    <s v=" DOOR HARDWARE (SCHEDULED BY DESCRIBING PRODUCTS)"/>
    <s v="AR"/>
    <x v="1"/>
    <n v="367"/>
    <s v="Door hardware sets; including all  ironmongery and accessories as per hardware sets scheduled by describing products; as specified and as Drg. A-611"/>
    <s v="For non fire rated doors"/>
    <s v="M"/>
    <s v="Type HW13 /F; 20 minutes"/>
    <n v="6"/>
    <s v="Nr"/>
    <s v="included"/>
    <s v="included"/>
    <s v="included"/>
    <s v="included"/>
  </r>
  <r>
    <x v="0"/>
    <x v="9"/>
    <x v="8"/>
    <s v="087111"/>
    <s v=" DOOR HARDWARE (SCHEDULED BY DESCRIBING PRODUCTS)"/>
    <s v="AR"/>
    <x v="1"/>
    <n v="368"/>
    <s v="Door hardware sets; including all  ironmongery and accessories as per hardware sets scheduled by describing products; as specified and as Drg. A-611"/>
    <s v="For fire rated doors"/>
    <s v="T"/>
    <s v="Type HW14 /F; 45 minutes"/>
    <n v="2"/>
    <s v="Nr"/>
    <s v="included"/>
    <s v="included"/>
    <s v="included"/>
    <s v="included"/>
  </r>
  <r>
    <x v="0"/>
    <x v="9"/>
    <x v="8"/>
    <s v="087111"/>
    <s v=" DOOR HARDWARE (SCHEDULED BY DESCRIBING PRODUCTS)"/>
    <s v="AR"/>
    <x v="1"/>
    <n v="369"/>
    <s v="Door hardware sets; including all  ironmongery and accessories as per hardware sets scheduled by describing products; as specified and as Drg. A-611"/>
    <s v="For non fire rated doors"/>
    <s v="U"/>
    <s v="Type HW14 /F; 60 minutes"/>
    <n v="1"/>
    <s v="Nr"/>
    <s v="included"/>
    <s v="included"/>
    <s v="included"/>
    <s v="included"/>
  </r>
  <r>
    <x v="0"/>
    <x v="9"/>
    <x v="8"/>
    <s v="087111"/>
    <s v=" DOOR HARDWARE (SCHEDULED BY DESCRIBING PRODUCTS)"/>
    <s v="AR"/>
    <x v="1"/>
    <n v="370"/>
    <s v="Door hardware sets; including all  ironmongery and accessories as per hardware sets scheduled by describing products; as specified and as Drg. A-611"/>
    <s v="For fire rated doors"/>
    <s v="A"/>
    <s v="Type HW17 /F; 60 minutes"/>
    <n v="1"/>
    <s v="Nr"/>
    <s v="included"/>
    <s v="included"/>
    <s v="included"/>
    <s v="included"/>
  </r>
  <r>
    <x v="0"/>
    <x v="9"/>
    <x v="8"/>
    <s v="087111"/>
    <s v=" DOOR HARDWARE (SCHEDULED BY DESCRIBING PRODUCTS)"/>
    <s v="AR"/>
    <x v="1"/>
    <n v="371"/>
    <s v="Door hardware sets; including all  ironmongery and accessories as per hardware sets scheduled by describing products; as specified and as Drg. A-611"/>
    <s v="For non fire rated doors"/>
    <s v="B"/>
    <s v="Type HW18 /F; 60 minutes"/>
    <n v="1"/>
    <s v="Nr"/>
    <s v="included"/>
    <s v="included"/>
    <s v="included"/>
    <s v="included"/>
  </r>
  <r>
    <x v="0"/>
    <x v="9"/>
    <x v="8"/>
    <s v="087111"/>
    <s v=" DOOR HARDWARE (SCHEDULED BY DESCRIBING PRODUCTS)"/>
    <s v="AR"/>
    <x v="1"/>
    <n v="372"/>
    <s v="Door hardware sets; including all  ironmongery and accessories as per hardware sets scheduled by describing products; as specified and as Drg. A-611"/>
    <s v="For fire rated doors"/>
    <s v="C"/>
    <s v="Type HW19a /F; 60 minutes"/>
    <n v="1"/>
    <s v="Nr"/>
    <s v="included"/>
    <s v="included"/>
    <s v="included"/>
    <s v="included"/>
  </r>
  <r>
    <x v="0"/>
    <x v="9"/>
    <x v="8"/>
    <s v="087111"/>
    <s v=" DOOR HARDWARE (SCHEDULED BY DESCRIBING PRODUCTS)"/>
    <s v="AR"/>
    <x v="1"/>
    <n v="373"/>
    <s v="Door hardware sets; including all  ironmongery and accessories as per hardware sets scheduled by describing products; as specified and as Drg. A-611"/>
    <s v="For non fire rated doors"/>
    <s v="A"/>
    <s v="Type HW19a /F; 90 minutes"/>
    <n v="1"/>
    <s v="Nr"/>
    <s v="included"/>
    <s v="included"/>
    <s v="included"/>
    <s v="included"/>
  </r>
  <r>
    <x v="0"/>
    <x v="9"/>
    <x v="8"/>
    <s v="087111"/>
    <s v=" DOOR HARDWARE (SCHEDULED BY DESCRIBING PRODUCTS)"/>
    <s v="AR"/>
    <x v="1"/>
    <n v="374"/>
    <s v="Door hardware sets; including all  ironmongery and accessories as per hardware sets scheduled by describing products; as specified and as Drg. A-611"/>
    <s v="For fire rated doors"/>
    <s v="E"/>
    <s v="Type HW20a /F; 60 minutes"/>
    <n v="1"/>
    <s v="Nr"/>
    <s v="included"/>
    <s v="included"/>
    <s v="included"/>
    <s v="included"/>
  </r>
  <r>
    <x v="0"/>
    <x v="9"/>
    <x v="8"/>
    <s v="087111"/>
    <s v=" DOOR HARDWARE (SCHEDULED BY DESCRIBING PRODUCTS)"/>
    <s v="AR"/>
    <x v="1"/>
    <n v="375"/>
    <s v="Door hardware sets; including all  ironmongery and accessories as per hardware sets scheduled by describing products; as specified and as Drg. A-611"/>
    <s v="For non fire rated doors"/>
    <s v="B"/>
    <s v="Type HW27 /F; 60 minutes"/>
    <n v="1"/>
    <s v="Nr"/>
    <s v="included"/>
    <s v="included"/>
    <s v="included"/>
    <s v="included"/>
  </r>
  <r>
    <x v="0"/>
    <x v="9"/>
    <x v="8"/>
    <s v="087111"/>
    <s v=" DOOR HARDWARE (SCHEDULED BY DESCRIBING PRODUCTS)"/>
    <s v="AR"/>
    <x v="1"/>
    <n v="376"/>
    <s v="Door hardware sets; including all  ironmongery and accessories as per hardware sets scheduled by describing products; as specified and as Drg. A-611"/>
    <s v="For fire rated doors"/>
    <s v="G"/>
    <s v="Type HW4 /F; 45 minutes"/>
    <n v="1"/>
    <s v="Nr"/>
    <s v="included"/>
    <s v="included"/>
    <s v="included"/>
    <s v="included"/>
  </r>
  <r>
    <x v="0"/>
    <x v="9"/>
    <x v="8"/>
    <s v="087111"/>
    <s v=" DOOR HARDWARE (SCHEDULED BY DESCRIBING PRODUCTS)"/>
    <s v="AR"/>
    <x v="1"/>
    <n v="377"/>
    <s v="Door hardware sets; including all  ironmongery and accessories as per hardware sets scheduled by describing products; as specified and as Drg. A-611"/>
    <s v="For non fire rated doors"/>
    <s v="C"/>
    <s v="Type HW4 /F; 60 minutes"/>
    <n v="2"/>
    <s v="Nr"/>
    <s v="included"/>
    <s v="included"/>
    <s v="included"/>
    <s v="included"/>
  </r>
  <r>
    <x v="0"/>
    <x v="9"/>
    <x v="8"/>
    <s v="087111"/>
    <s v=" DOOR HARDWARE (SCHEDULED BY DESCRIBING PRODUCTS)"/>
    <s v="AR"/>
    <x v="1"/>
    <n v="378"/>
    <s v="Door hardware sets; including all  ironmongery and accessories as per hardware sets scheduled by describing products; as specified and as Drg. A-611"/>
    <s v="For fire rated doors"/>
    <s v="D"/>
    <s v="Type HW5 /F; 45 minutes"/>
    <n v="2"/>
    <s v="Nr"/>
    <s v="included"/>
    <s v="included"/>
    <s v="included"/>
    <s v="included"/>
  </r>
  <r>
    <x v="0"/>
    <x v="9"/>
    <x v="8"/>
    <s v="087111"/>
    <s v=" DOOR HARDWARE (SCHEDULED BY DESCRIBING PRODUCTS)"/>
    <s v="AR"/>
    <x v="0"/>
    <n v="379"/>
    <s v="Door hardware sets; including all  ironmongery and accessories as per hardware sets scheduled by describing products; as specified and as Drg. A-611"/>
    <s v="For non fire rated doors"/>
    <s v="BILL NO. 8 - OPENINGS"/>
    <m/>
    <m/>
    <m/>
    <m/>
    <m/>
    <m/>
    <m/>
  </r>
  <r>
    <x v="0"/>
    <x v="9"/>
    <x v="8"/>
    <s v="To Summary"/>
    <s v="To Summary"/>
    <m/>
    <x v="2"/>
    <n v="380"/>
    <s v="Door hardware sets; including all  ironmongery and accessories as per hardware sets scheduled by describing products; as specified and as Drg. A-611"/>
    <s v="For fire rated doors"/>
    <s v="To Summary"/>
    <m/>
    <m/>
    <m/>
    <s v="J.D"/>
    <n v="56144"/>
    <m/>
    <m/>
  </r>
  <r>
    <x v="0"/>
    <x v="10"/>
    <x v="9"/>
    <s v="092400"/>
    <s v=" PORTLAND CEMENT PLASTER"/>
    <s v="AR"/>
    <x v="0"/>
    <n v="381"/>
    <s v="Door hardware sets; including all  ironmongery and accessories as per hardware sets scheduled by describing products; as specified and as Drg. A-611"/>
    <s v="For non fire rated doors"/>
    <m/>
    <m/>
    <s v="BILLS NO. 9"/>
    <m/>
    <m/>
    <m/>
    <m/>
    <m/>
  </r>
  <r>
    <x v="0"/>
    <x v="10"/>
    <x v="9"/>
    <s v="092400"/>
    <s v=" PORTLAND CEMENT PLASTER"/>
    <s v="AR"/>
    <x v="0"/>
    <n v="382"/>
    <s v="Door hardware sets; including all  ironmongery and accessories as per hardware sets scheduled by describing products; as specified and as Drg. A-611"/>
    <s v="For fire rated doors"/>
    <m/>
    <m/>
    <s v="FINISHES"/>
    <m/>
    <m/>
    <m/>
    <m/>
    <m/>
  </r>
  <r>
    <x v="0"/>
    <x v="10"/>
    <x v="9"/>
    <s v="092400"/>
    <s v=" PORTLAND CEMENT PLASTER"/>
    <s v="AR"/>
    <x v="0"/>
    <n v="383"/>
    <s v="Door hardware sets; including all  ironmongery and accessories as per hardware sets scheduled by describing products; as specified and as Drg. A-611"/>
    <s v="For non fire rated doors"/>
    <s v="Item"/>
    <s v="                Description                           "/>
    <s v="Qty"/>
    <s v="Unit"/>
    <s v="Rate"/>
    <s v="Amount"/>
    <m/>
    <m/>
  </r>
  <r>
    <x v="0"/>
    <x v="10"/>
    <x v="9"/>
    <s v="092400"/>
    <s v=" PORTLAND CEMENT PLASTER"/>
    <s v="AR"/>
    <x v="0"/>
    <n v="384"/>
    <s v="Door hardware sets; including all  ironmongery and accessories as per hardware sets scheduled by describing products; as specified and as Drg. A-611"/>
    <s v="For fire rated doors"/>
    <m/>
    <m/>
    <m/>
    <m/>
    <m/>
    <s v="J.D"/>
    <m/>
    <m/>
  </r>
  <r>
    <x v="0"/>
    <x v="10"/>
    <x v="9"/>
    <s v="092400"/>
    <s v=" PORTLAND CEMENT PLASTER"/>
    <s v="AR"/>
    <x v="0"/>
    <n v="385"/>
    <s v="092400 - PORTLAND CEMENT PLASTER"/>
    <s v="092400 - PORTLAND CEMENT PLASTER"/>
    <m/>
    <s v="092400 - PORTLAND CEMENT PLASTER"/>
    <m/>
    <m/>
    <m/>
    <m/>
    <m/>
    <m/>
  </r>
  <r>
    <x v="0"/>
    <x v="10"/>
    <x v="9"/>
    <s v="092400"/>
    <s v=" PORTLAND CEMENT PLASTER"/>
    <s v="AR"/>
    <x v="0"/>
    <n v="386"/>
    <s v="Cement-sand plaster; plain finish; to"/>
    <s v="Cement-sand plaster; plain finish; to"/>
    <m/>
    <s v="Cement-sand plaster; plain finish; to"/>
    <m/>
    <m/>
    <m/>
    <m/>
    <m/>
    <m/>
  </r>
  <r>
    <x v="0"/>
    <x v="10"/>
    <x v="9"/>
    <s v="092400"/>
    <s v=" PORTLAND CEMENT PLASTER"/>
    <s v="AR"/>
    <x v="1"/>
    <n v="387"/>
    <s v="092400 - PORTLAND CEMENT PLASTER"/>
    <s v="092400 - PORTLAND CEMENT PLASTER"/>
    <s v="A"/>
    <s v="Walls; 15 thick; internal"/>
    <n v="1658"/>
    <s v="m2"/>
    <n v="11"/>
    <n v="18238"/>
    <n v="11"/>
    <n v="18238"/>
  </r>
  <r>
    <x v="0"/>
    <x v="10"/>
    <x v="9"/>
    <s v="092400"/>
    <s v=" PORTLAND CEMENT PLASTER"/>
    <s v="AR"/>
    <x v="1"/>
    <n v="388"/>
    <s v="Cement-sand plaster; plain finish; to"/>
    <s v="Cement-sand plaster; plain finish; to"/>
    <s v="B"/>
    <s v="Curved walls; 15 thick; internal"/>
    <n v="47"/>
    <s v="m2"/>
    <m/>
    <m/>
    <n v="0"/>
    <n v="0"/>
  </r>
  <r>
    <x v="0"/>
    <x v="10"/>
    <x v="9"/>
    <s v="092400"/>
    <s v=" PORTLAND CEMENT PLASTER"/>
    <s v="AR"/>
    <x v="1"/>
    <n v="389"/>
    <s v="092400 - PORTLAND CEMENT PLASTER"/>
    <s v="092400 - PORTLAND CEMENT PLASTER"/>
    <s v="B"/>
    <s v="Walls; 20 thick; external"/>
    <n v="1100"/>
    <s v="m2"/>
    <n v="12"/>
    <n v="13200"/>
    <n v="12"/>
    <n v="13200"/>
  </r>
  <r>
    <x v="0"/>
    <x v="10"/>
    <x v="9"/>
    <s v="092400"/>
    <s v=" PORTLAND CEMENT PLASTER"/>
    <s v="AR"/>
    <x v="1"/>
    <n v="390"/>
    <s v="Cement-sand plaster; plain finish; to"/>
    <s v="Cement-sand plaster; plain finish; to"/>
    <s v="C"/>
    <s v="Ceiling; 15 thick; internal"/>
    <n v="399"/>
    <s v="m2"/>
    <n v="12"/>
    <n v="4788"/>
    <n v="12"/>
    <n v="4788"/>
  </r>
  <r>
    <x v="0"/>
    <x v="10"/>
    <x v="9"/>
    <s v="092400"/>
    <s v=" PORTLAND CEMENT PLASTER"/>
    <s v="AR"/>
    <x v="1"/>
    <n v="391"/>
    <s v="092400 - PORTLAND CEMENT PLASTER"/>
    <s v="092400 - PORTLAND CEMENT PLASTER"/>
    <s v="D"/>
    <s v="Ceiling; 20 thick; external"/>
    <n v="137"/>
    <s v="m2"/>
    <n v="13"/>
    <n v="1781"/>
    <n v="13"/>
    <n v="1781"/>
  </r>
  <r>
    <x v="0"/>
    <x v="10"/>
    <x v="9"/>
    <s v="092400"/>
    <s v=" PORTLAND CEMENT PLASTER"/>
    <s v="AR"/>
    <x v="1"/>
    <n v="392"/>
    <s v="Cement-sand plaster; plain finish; to"/>
    <s v="Cement-sand plaster; plain finish; to"/>
    <s v="F"/>
    <s v="Isolated columns; 15 thick; internal"/>
    <n v="31"/>
    <s v="m2"/>
    <m/>
    <m/>
    <n v="0"/>
    <n v="0"/>
  </r>
  <r>
    <x v="0"/>
    <x v="10"/>
    <x v="9"/>
    <s v="092400"/>
    <s v=" PORTLAND CEMENT PLASTER"/>
    <s v="AR"/>
    <x v="0"/>
    <n v="393"/>
    <s v="Cement-sand plaster; finished to receive tiling; to"/>
    <s v="Cement-sand plaster; finished to receive tiling; to"/>
    <m/>
    <s v="Cement-sand plaster; finished to receive tiling; to"/>
    <m/>
    <m/>
    <m/>
    <m/>
    <m/>
    <m/>
  </r>
  <r>
    <x v="0"/>
    <x v="10"/>
    <x v="9"/>
    <s v="092400"/>
    <s v=" PORTLAND CEMENT PLASTER"/>
    <s v="AR"/>
    <x v="1"/>
    <n v="394"/>
    <s v="Cement-sand plaster; plain finish; to"/>
    <s v="Cement-sand plaster; plain finish; to"/>
    <s v="E"/>
    <s v="Walls; 15 thick; internal"/>
    <n v="116"/>
    <s v="m2"/>
    <n v="7"/>
    <n v="812"/>
    <n v="7"/>
    <n v="812"/>
  </r>
  <r>
    <x v="0"/>
    <x v="10"/>
    <x v="9"/>
    <s v="092900"/>
    <s v=" GYPSUM BOARD"/>
    <s v="AR"/>
    <x v="0"/>
    <n v="395"/>
    <s v="092900 - GYPSUM BOARD"/>
    <s v="092900 - GYPSUM BOARD"/>
    <m/>
    <s v="092900 - GYPSUM BOARD"/>
    <m/>
    <m/>
    <m/>
    <m/>
    <m/>
    <m/>
  </r>
  <r>
    <x v="0"/>
    <x v="10"/>
    <x v="9"/>
    <s v="092900"/>
    <s v=" GYPSUM BOARD"/>
    <s v="AR"/>
    <x v="0"/>
    <n v="396"/>
    <s v="Gypsum boards suspended ceiling; comprising gypsum board; finished to receive paint; including suspension system, acoustical sealant, upstands, edge trim, hangers, fittings and fixings; furring (vertical surfaces); complete; as specified and shown on Drawings; to"/>
    <s v="Gypsum boards suspended ceiling; comprising gypsum board; finished to receive paint; including suspension system, acoustical sealant, upstands, edge trim, hangers, fittings and fixings; furring (vertical surfaces); complete; as specified and shown on Drawings; to"/>
    <m/>
    <s v="Gypsum boards suspended ceiling; comprising gypsum board; finished to receive paint; including suspension system, acoustical sealant, upstands, edge trim, hangers, fittings and fixings; furring (vertical surfaces); complete; as specified and shown on Drawings; to"/>
    <m/>
    <m/>
    <m/>
    <m/>
    <m/>
    <m/>
  </r>
  <r>
    <x v="0"/>
    <x v="10"/>
    <x v="9"/>
    <s v="092900"/>
    <s v=" GYPSUM BOARD"/>
    <s v="AR"/>
    <x v="1"/>
    <n v="397"/>
    <s v="092900 - GYPSUM BOARD"/>
    <s v="092900 - GYPSUM BOARD"/>
    <s v="F"/>
    <s v="Ceilings; moisture"/>
    <n v="66"/>
    <s v="m2"/>
    <n v="35"/>
    <n v="2310"/>
    <n v="35"/>
    <n v="2310"/>
  </r>
  <r>
    <x v="0"/>
    <x v="10"/>
    <x v="9"/>
    <s v="093000"/>
    <s v=" TILING"/>
    <s v="AR"/>
    <x v="0"/>
    <n v="398"/>
    <s v="093000 - TILING"/>
    <s v="093000 - TILING"/>
    <m/>
    <s v="093000 - TILING"/>
    <m/>
    <m/>
    <m/>
    <m/>
    <m/>
    <m/>
  </r>
  <r>
    <x v="0"/>
    <x v="10"/>
    <x v="9"/>
    <s v="093000"/>
    <s v=" TILING"/>
    <s v="AR"/>
    <x v="0"/>
    <n v="399"/>
    <s v="Ceramic tiles and fittings; vitrified unglazed, with non slip finish; including cement-sand screed; to"/>
    <s v="Ceramic tiles and fittings; vitrified unglazed, with non slip finish; including cement-sand screed; to"/>
    <m/>
    <s v="Ceramic tiles and fittings; vitrified unglazed, with non slip finish; including cement-sand screed; to"/>
    <m/>
    <m/>
    <m/>
    <m/>
    <m/>
    <m/>
  </r>
  <r>
    <x v="0"/>
    <x v="10"/>
    <x v="9"/>
    <s v="093000"/>
    <s v=" TILING"/>
    <s v="AR"/>
    <x v="1"/>
    <n v="400"/>
    <s v="093000 - TILING"/>
    <s v="093000 - TILING"/>
    <s v="A"/>
    <s v="Floors; 200 x 200"/>
    <n v="42"/>
    <s v="m2"/>
    <m/>
    <m/>
    <n v="0"/>
    <n v="0"/>
  </r>
  <r>
    <x v="0"/>
    <x v="10"/>
    <x v="9"/>
    <s v="093000"/>
    <s v=" TILING"/>
    <s v="AR"/>
    <x v="1"/>
    <n v="401"/>
    <s v="Ceramic tiles and fittings; vitrified unglazed, with non slip finish; including cement-sand screed; to"/>
    <s v="Ceramic tiles and fittings; vitrified unglazed, with non slip finish; including cement-sand screed; to"/>
    <s v="A"/>
    <s v="Floors; 300 x 300"/>
    <n v="15"/>
    <s v="m2"/>
    <n v="50"/>
    <n v="750"/>
    <n v="50"/>
    <n v="750"/>
  </r>
  <r>
    <x v="0"/>
    <x v="10"/>
    <x v="9"/>
    <s v="093000"/>
    <s v=" TILING"/>
    <s v="AR"/>
    <x v="1"/>
    <n v="402"/>
    <s v="093000 - TILING"/>
    <s v="093000 - TILING"/>
    <s v="B"/>
    <s v="Floors; 400 x 400"/>
    <n v="25"/>
    <s v="m2"/>
    <n v="50"/>
    <n v="1250"/>
    <n v="50"/>
    <n v="1250"/>
  </r>
  <r>
    <x v="0"/>
    <x v="10"/>
    <x v="9"/>
    <s v="093000"/>
    <s v=" TILING"/>
    <s v="AR"/>
    <x v="1"/>
    <n v="403"/>
    <s v="Ceramic tiles and fittings; vitrified unglazed, with non slip finish; including cement-sand screed; to"/>
    <s v="Ceramic tiles and fittings; vitrified unglazed, with non slip finish; including cement-sand screed; to"/>
    <s v="C"/>
    <s v="Floors; 400 x 400; acid resistant"/>
    <n v="31"/>
    <s v="m2"/>
    <n v="55"/>
    <n v="1705"/>
    <n v="55"/>
    <n v="1705"/>
  </r>
  <r>
    <x v="0"/>
    <x v="10"/>
    <x v="9"/>
    <s v="093000"/>
    <s v=" TILING"/>
    <s v="AR"/>
    <x v="1"/>
    <n v="404"/>
    <s v="093000 - TILING"/>
    <s v="093000 - TILING"/>
    <s v="D"/>
    <s v="Floors; 600 x 600"/>
    <n v="641"/>
    <s v="m2"/>
    <n v="50"/>
    <n v="32050"/>
    <n v="50"/>
    <n v="32050"/>
  </r>
  <r>
    <x v="0"/>
    <x v="10"/>
    <x v="9"/>
    <s v="093000"/>
    <s v=" TILING"/>
    <s v="AR"/>
    <x v="1"/>
    <n v="405"/>
    <s v="Ceramic tiles and fittings; vitrified unglazed, with non slip finish; including cement-sand screed; to"/>
    <s v="Ceramic tiles and fittings; vitrified unglazed, with non slip finish; including cement-sand screed; to"/>
    <s v="E"/>
    <s v="Skirting; 100 high"/>
    <n v="533"/>
    <s v="m"/>
    <n v="9"/>
    <n v="4797"/>
    <n v="9"/>
    <n v="4797"/>
  </r>
  <r>
    <x v="0"/>
    <x v="10"/>
    <x v="9"/>
    <s v="093000"/>
    <s v=" TILING"/>
    <s v="AR"/>
    <x v="1"/>
    <n v="406"/>
    <s v="093000 - TILING"/>
    <s v="093000 - TILING"/>
    <s v="G"/>
    <s v="Curved skirting; 100 high"/>
    <n v="11"/>
    <s v="m"/>
    <m/>
    <m/>
    <n v="0"/>
    <n v="0"/>
  </r>
  <r>
    <x v="0"/>
    <x v="10"/>
    <x v="9"/>
    <s v="093000"/>
    <s v=" TILING"/>
    <s v="AR"/>
    <x v="0"/>
    <n v="407"/>
    <s v="Glazed ceramic tiles and fittings; vitrified satin glazed with cushion edges and space lugs; to"/>
    <s v="Glazed ceramic tiles and fittings; vitrified satin glazed with cushion edges and space lugs; to"/>
    <m/>
    <s v="Glazed ceramic tiles and fittings; vitrified satin glazed with cushion edges and space lugs; to"/>
    <m/>
    <m/>
    <m/>
    <m/>
    <m/>
    <m/>
  </r>
  <r>
    <x v="0"/>
    <x v="10"/>
    <x v="9"/>
    <s v="093000"/>
    <s v=" TILING"/>
    <s v="AR"/>
    <x v="1"/>
    <n v="408"/>
    <s v="093000 - TILING"/>
    <s v="093000 - TILING"/>
    <s v="H"/>
    <s v="Walls; 200 x 200 x 6 thick"/>
    <n v="231"/>
    <s v="m2"/>
    <m/>
    <m/>
    <n v="0"/>
    <n v="0"/>
  </r>
  <r>
    <x v="0"/>
    <x v="10"/>
    <x v="9"/>
    <s v="093000"/>
    <s v=" TILING"/>
    <s v="AR"/>
    <x v="1"/>
    <n v="409"/>
    <s v="Glazed ceramic tiles and fittings; vitrified satin glazed with cushion edges and space lugs; to"/>
    <s v="Glazed ceramic tiles and fittings; vitrified satin glazed with cushion edges and space lugs; to"/>
    <s v="F"/>
    <s v="Walls; 250 x 400 x 6 thick"/>
    <n v="116"/>
    <s v="m2"/>
    <n v="35"/>
    <n v="4060"/>
    <n v="35"/>
    <n v="4060"/>
  </r>
  <r>
    <x v="0"/>
    <x v="10"/>
    <x v="9"/>
    <s v="095133"/>
    <s v=" ACOUSTICAL METAL PAN CEILINGS"/>
    <s v="AR"/>
    <x v="0"/>
    <n v="410"/>
    <s v="095133 - ACOUSTICAL METAL PAN CEILINGS"/>
    <s v="095133 - ACOUSTICAL METAL PAN CEILINGS"/>
    <m/>
    <s v="095133 - ACOUSTICAL METAL PAN CEILINGS"/>
    <m/>
    <m/>
    <m/>
    <m/>
    <m/>
    <m/>
  </r>
  <r>
    <x v="0"/>
    <x v="10"/>
    <x v="9"/>
    <s v="095133"/>
    <s v=" ACOUSTICAL METAL PAN CEILINGS"/>
    <s v="AR"/>
    <x v="0"/>
    <n v="411"/>
    <s v="Metal panel suspended ceilings; comprising 600 x 600 thick perforated aluminum panels, square edges, flat surface and polyester powder coated finish; including snap-in grid suspension system, hangers, angles and edge trims; furring (vertical surfaces); complete; complete; as specified and shown on Drawings; to"/>
    <s v="Metal panel suspended ceilings; comprising 600 x 600 thick perforated aluminum panels, square edges, flat surface and polyester powder coated finish; including snap-in grid suspension system, hangers, angles and edge trims; furring (vertical surfaces); complete; complete; as specified and shown on Drawings; to"/>
    <m/>
    <s v="Metal panel suspended ceilings; comprising 600 x 600 thick perforated aluminum panels, square edges, flat surface and polyester powder coated finish; including snap-in grid suspension system, hangers, angles and edge trims; furring (vertical surfaces); complete; complete; as specified and shown on Drawings; to"/>
    <m/>
    <m/>
    <m/>
    <m/>
    <m/>
    <m/>
  </r>
  <r>
    <x v="0"/>
    <x v="10"/>
    <x v="9"/>
    <s v="095133"/>
    <s v=" ACOUSTICAL METAL PAN CEILINGS"/>
    <s v="AR"/>
    <x v="1"/>
    <n v="412"/>
    <s v="095133 - ACOUSTICAL METAL PAN CEILINGS"/>
    <s v="095133 - ACOUSTICAL METAL PAN CEILINGS"/>
    <s v="G"/>
    <s v="Ceilings"/>
    <n v="200"/>
    <s v="m2"/>
    <n v="45"/>
    <n v="9000"/>
    <n v="45"/>
    <n v="9000"/>
  </r>
  <r>
    <x v="0"/>
    <x v="10"/>
    <x v="9"/>
    <s v="095133"/>
    <s v=" ACOUSTICAL METAL PAN CEILINGS"/>
    <s v="AR"/>
    <x v="0"/>
    <n v="413"/>
    <s v="Decorative suspended ceilings; comprising gypsum boards and perforated aluminum panels; including paint on gypsum, suspension system, upstands, edge trim, hangers, fittings and fixings; furring (vertical surfaces); complete; as specified and shown on Drawings; to"/>
    <s v="Decorative suspended ceilings; comprising gypsum boards and perforated aluminum panels; including paint on gypsum, suspension system, upstands, edge trim, hangers, fittings and fixings; furring (vertical surfaces); complete; as specified and shown on Drawings; to"/>
    <m/>
    <s v="Decorative suspended ceilings; comprising gypsum boards and perforated aluminum panels; including paint on gypsum, suspension system, upstands, edge trim, hangers, fittings and fixings; furring (vertical surfaces); complete; as specified and shown on Drawings; to"/>
    <m/>
    <m/>
    <m/>
    <m/>
    <m/>
    <m/>
  </r>
  <r>
    <x v="0"/>
    <x v="10"/>
    <x v="9"/>
    <s v="095133"/>
    <s v=" ACOUSTICAL METAL PAN CEILINGS"/>
    <s v="AR"/>
    <x v="1"/>
    <n v="414"/>
    <s v="095133 - ACOUSTICAL METAL PAN CEILINGS"/>
    <s v="095133 - ACOUSTICAL METAL PAN CEILINGS"/>
    <s v="A"/>
    <s v="Ceilings"/>
    <n v="77"/>
    <s v="m2"/>
    <n v="45"/>
    <n v="3465"/>
    <n v="45"/>
    <n v="3465"/>
  </r>
  <r>
    <x v="0"/>
    <x v="10"/>
    <x v="9"/>
    <s v="095423"/>
    <s v=" LINEAR METAL CEILINGS"/>
    <s v="AR"/>
    <x v="0"/>
    <n v="415"/>
    <s v="095423 - LINEAR METAL CEILINGS"/>
    <s v="095423 - LINEAR METAL CEILINGS"/>
    <m/>
    <s v="095423 - LINEAR METAL CEILINGS"/>
    <m/>
    <m/>
    <m/>
    <m/>
    <m/>
    <m/>
  </r>
  <r>
    <x v="0"/>
    <x v="10"/>
    <x v="9"/>
    <s v="095423"/>
    <s v=" LINEAR METAL CEILINGS"/>
    <s v="AR"/>
    <x v="0"/>
    <n v="416"/>
    <s v="Linear metal suspended ceiling; aluminum 200 mm module strips with stove-enamelled finish; non perforated; including concealed grid suspension system; hangers; edge trims and angles; to"/>
    <s v="Linear metal suspended ceiling; aluminum 200 mm module strips with stove-enamelled finish; non perforated; including concealed grid suspension system; hangers; edge trims and angles; to"/>
    <m/>
    <s v="Linear metal suspended ceiling; aluminum 200 mm module strips with stove-enamelled finish; non perforated; including concealed grid suspension system; hangers; edge trims and angles; to"/>
    <m/>
    <m/>
    <m/>
    <m/>
    <m/>
    <m/>
  </r>
  <r>
    <x v="0"/>
    <x v="10"/>
    <x v="9"/>
    <s v="095423"/>
    <s v=" LINEAR METAL CEILINGS"/>
    <s v="AR"/>
    <x v="1"/>
    <n v="417"/>
    <s v="095423 - LINEAR METAL CEILINGS"/>
    <s v="095423 - LINEAR METAL CEILINGS"/>
    <s v="B"/>
    <s v="Ceilings"/>
    <n v="45"/>
    <s v="m2"/>
    <n v="75"/>
    <n v="3375"/>
    <n v="75"/>
    <n v="3375"/>
  </r>
  <r>
    <x v="0"/>
    <x v="10"/>
    <x v="9"/>
    <s v="096340"/>
    <s v=" STONE FLOORING"/>
    <s v="AR"/>
    <x v="0"/>
    <n v="418"/>
    <s v="096340 - STONE FLOORING"/>
    <s v="096340 - STONE FLOORING"/>
    <m/>
    <s v="096340 - STONE FLOORING"/>
    <m/>
    <m/>
    <m/>
    <m/>
    <m/>
    <m/>
  </r>
  <r>
    <x v="0"/>
    <x v="10"/>
    <x v="9"/>
    <s v="096340"/>
    <s v=" STONE FLOORING"/>
    <s v="AR"/>
    <x v="0"/>
    <n v="419"/>
    <s v="Marble slabs and fittings; best quality, polished finish; including cement sand screed; complete; as specified and shown on Drawings"/>
    <s v="Marble slabs and fittings; best quality, polished finish; including cement sand screed; complete; as specified and shown on Drawings"/>
    <m/>
    <s v="Marble slabs and fittings; best quality, polished finish; including cement sand screed; complete; as specified and shown on Drawings"/>
    <m/>
    <m/>
    <m/>
    <m/>
    <m/>
    <m/>
  </r>
  <r>
    <x v="0"/>
    <x v="10"/>
    <x v="9"/>
    <s v="096340"/>
    <s v=" STONE FLOORING"/>
    <s v="AR"/>
    <x v="1"/>
    <n v="420"/>
    <s v="096340 - STONE FLOORING"/>
    <s v="096340 - STONE FLOORING"/>
    <s v="C"/>
    <s v="Saddles; type I"/>
    <n v="30"/>
    <s v="m"/>
    <n v="27"/>
    <n v="810"/>
    <n v="27"/>
    <n v="810"/>
  </r>
  <r>
    <x v="0"/>
    <x v="10"/>
    <x v="9"/>
    <s v="096340"/>
    <s v=" STONE FLOORING"/>
    <s v="AR"/>
    <x v="1"/>
    <n v="421"/>
    <s v="Marble slabs and fittings; best quality, polished finish; including cement sand screed; complete; as specified and shown on Drawings"/>
    <s v="Marble slabs and fittings; best quality, polished finish; including cement sand screed; complete; as specified and shown on Drawings"/>
    <s v="D"/>
    <s v="Saddles;  type II"/>
    <n v="16"/>
    <s v="m"/>
    <n v="30"/>
    <n v="480"/>
    <n v="30"/>
    <n v="480"/>
  </r>
  <r>
    <x v="0"/>
    <x v="10"/>
    <x v="9"/>
    <s v="096340"/>
    <s v=" STONE FLOORING"/>
    <s v="AR"/>
    <x v="1"/>
    <n v="422"/>
    <s v="096340 - STONE FLOORING"/>
    <s v="096340 - STONE FLOORING"/>
    <s v="E"/>
    <s v="Saddles; type III"/>
    <n v="2"/>
    <s v="m"/>
    <n v="30"/>
    <n v="60"/>
    <n v="30"/>
    <n v="60"/>
  </r>
  <r>
    <x v="0"/>
    <x v="10"/>
    <x v="9"/>
    <s v="096340"/>
    <s v=" STONE FLOORING"/>
    <s v="AR"/>
    <x v="1"/>
    <n v="423"/>
    <s v="Marble slabs and fittings; best quality, polished finish; including cement sand screed; complete; as specified and shown on Drawings"/>
    <s v="Marble slabs and fittings; best quality, polished finish; including cement sand screed; complete; as specified and shown on Drawings"/>
    <s v="F"/>
    <s v="Treads; 300 x 30 thick; including abrasive in lay aluminium oxide"/>
    <n v="58"/>
    <s v="m"/>
    <m/>
    <m/>
    <n v="0"/>
    <n v="0"/>
  </r>
  <r>
    <x v="0"/>
    <x v="10"/>
    <x v="9"/>
    <s v="096340"/>
    <s v=" STONE FLOORING"/>
    <s v="AR"/>
    <x v="1"/>
    <n v="424"/>
    <s v="096340 - STONE FLOORING"/>
    <s v="096340 - STONE FLOORING"/>
    <s v="G"/>
    <s v="Risers; 140 x 20 thick"/>
    <n v="58"/>
    <s v="m"/>
    <m/>
    <m/>
    <n v="0"/>
    <n v="0"/>
  </r>
  <r>
    <x v="0"/>
    <x v="10"/>
    <x v="9"/>
    <s v="096340"/>
    <s v=" STONE FLOORING"/>
    <s v="AR"/>
    <x v="1"/>
    <n v="425"/>
    <s v="Marble slabs and fittings; best quality, polished finish; including cement sand screed; complete; as specified and shown on Drawings"/>
    <s v="Marble slabs and fittings; best quality, polished finish; including cement sand screed; complete; as specified and shown on Drawings"/>
    <s v="A"/>
    <s v="Skirtings; 100 high"/>
    <n v="8"/>
    <s v="m"/>
    <m/>
    <m/>
    <n v="0"/>
    <n v="0"/>
  </r>
  <r>
    <x v="0"/>
    <x v="10"/>
    <x v="9"/>
    <s v="096340"/>
    <s v=" STONE FLOORING"/>
    <s v="AR"/>
    <x v="1"/>
    <n v="426"/>
    <s v="096340 - STONE FLOORING"/>
    <s v="096340 - STONE FLOORING"/>
    <s v="B"/>
    <s v="Skirtings; 100 high; above nosing"/>
    <n v="24"/>
    <s v="m"/>
    <m/>
    <m/>
    <n v="0"/>
    <n v="0"/>
  </r>
  <r>
    <x v="0"/>
    <x v="10"/>
    <x v="9"/>
    <s v="096340"/>
    <s v=" STONE FLOORING"/>
    <s v="AR"/>
    <x v="0"/>
    <n v="427"/>
    <s v="Granite slabs and fittings; best quality; polished finish; including cement-sand screed; complete; as specified and as shown on Drawings"/>
    <s v="Granite slabs and fittings; best quality; polished finish; including cement-sand screed; complete; as specified and as shown on Drawings"/>
    <m/>
    <s v="Granite slabs and fittings; best quality; polished finish; including cement-sand screed; complete; as specified and as shown on Drawings"/>
    <m/>
    <m/>
    <m/>
    <m/>
    <m/>
    <m/>
  </r>
  <r>
    <x v="0"/>
    <x v="10"/>
    <x v="9"/>
    <s v="096340"/>
    <s v=" STONE FLOORING"/>
    <s v="AR"/>
    <x v="1"/>
    <n v="428"/>
    <s v="096340 - STONE FLOORING"/>
    <s v="096340 - STONE FLOORING"/>
    <s v="C"/>
    <s v="Floors; 30 thick"/>
    <n v="19"/>
    <s v="m2"/>
    <m/>
    <m/>
    <n v="0"/>
    <n v="0"/>
  </r>
  <r>
    <x v="0"/>
    <x v="10"/>
    <x v="9"/>
    <s v="096340"/>
    <s v=" STONE FLOORING"/>
    <s v="AR"/>
    <x v="1"/>
    <n v="429"/>
    <s v="Granite slabs and fittings; best quality; polished finish; including cement-sand screed; complete; as specified and as shown on Drawings"/>
    <s v="Granite slabs and fittings; best quality; polished finish; including cement-sand screed; complete; as specified and as shown on Drawings"/>
    <s v="D"/>
    <s v="Landing; 30 thick"/>
    <n v="27"/>
    <s v="m2"/>
    <m/>
    <m/>
    <n v="0"/>
    <n v="0"/>
  </r>
  <r>
    <x v="0"/>
    <x v="10"/>
    <x v="9"/>
    <s v="096340"/>
    <s v=" STONE FLOORING"/>
    <s v="AR"/>
    <x v="1"/>
    <n v="430"/>
    <s v="096340 - STONE FLOORING"/>
    <s v="096340 - STONE FLOORING"/>
    <s v="E"/>
    <s v="Treads; 320 x 30 thick; including abrasive in lay aluminium oxide"/>
    <n v="78"/>
    <s v="m"/>
    <m/>
    <m/>
    <n v="0"/>
    <n v="0"/>
  </r>
  <r>
    <x v="0"/>
    <x v="10"/>
    <x v="9"/>
    <s v="096340"/>
    <s v=" STONE FLOORING"/>
    <s v="AR"/>
    <x v="1"/>
    <n v="431"/>
    <s v="Granite slabs and fittings; best quality; polished finish; including cement-sand screed; complete; as specified and as shown on Drawings"/>
    <s v="Granite slabs and fittings; best quality; polished finish; including cement-sand screed; complete; as specified and as shown on Drawings"/>
    <s v="F"/>
    <s v="Risers; 138 x 20 thick"/>
    <n v="78"/>
    <s v="m"/>
    <m/>
    <m/>
    <n v="0"/>
    <n v="0"/>
  </r>
  <r>
    <x v="0"/>
    <x v="10"/>
    <x v="9"/>
    <s v="096340"/>
    <s v=" STONE FLOORING"/>
    <s v="AR"/>
    <x v="1"/>
    <n v="432"/>
    <s v="096340 - STONE FLOORING"/>
    <s v="096340 - STONE FLOORING"/>
    <s v="G"/>
    <s v="Skirtings; 100 high"/>
    <n v="51"/>
    <s v="m"/>
    <m/>
    <m/>
    <n v="0"/>
    <n v="0"/>
  </r>
  <r>
    <x v="0"/>
    <x v="10"/>
    <x v="9"/>
    <s v="096340"/>
    <s v=" STONE FLOORING"/>
    <s v="AR"/>
    <x v="1"/>
    <n v="433"/>
    <s v="Granite slabs and fittings; best quality; polished finish; including cement-sand screed; complete; as specified and as shown on Drawings"/>
    <s v="Granite slabs and fittings; best quality; polished finish; including cement-sand screed; complete; as specified and as shown on Drawings"/>
    <s v="H"/>
    <s v="Skirtings; 100 high; above nosing"/>
    <n v="20"/>
    <s v="m"/>
    <m/>
    <m/>
    <n v="0"/>
    <n v="0"/>
  </r>
  <r>
    <x v="0"/>
    <x v="10"/>
    <x v="9"/>
    <s v="096340"/>
    <s v=" STONE FLOORING"/>
    <s v="AR"/>
    <x v="1"/>
    <n v="434"/>
    <s v="096340 - STONE FLOORING"/>
    <s v="096340 - STONE FLOORING"/>
    <s v="J"/>
    <s v="Curved treads; 320 x 30 thick; reception hall"/>
    <n v="18"/>
    <s v="m"/>
    <m/>
    <m/>
    <n v="0"/>
    <n v="0"/>
  </r>
  <r>
    <x v="0"/>
    <x v="10"/>
    <x v="9"/>
    <s v="096340"/>
    <s v=" STONE FLOORING"/>
    <s v="AR"/>
    <x v="1"/>
    <n v="435"/>
    <s v="Granite slabs and fittings; best quality; polished finish; including cement-sand screed; complete; as specified and as shown on Drawings"/>
    <s v="Granite slabs and fittings; best quality; polished finish; including cement-sand screed; complete; as specified and as shown on Drawings"/>
    <s v="K"/>
    <s v="Curved risers; 138 x 20 thick; reception hall"/>
    <n v="18"/>
    <s v="m"/>
    <m/>
    <m/>
    <n v="0"/>
    <n v="0"/>
  </r>
  <r>
    <x v="0"/>
    <x v="10"/>
    <x v="9"/>
    <s v="099113"/>
    <s v=" EXTERIOR PAINTING"/>
    <s v="AR"/>
    <x v="0"/>
    <n v="436"/>
    <s v="099113 - EXTERIOR PAINTING"/>
    <s v="099113 - EXTERIOR PAINTING"/>
    <m/>
    <s v="099113 - EXTERIOR PAINTING"/>
    <m/>
    <m/>
    <m/>
    <m/>
    <m/>
    <m/>
  </r>
  <r>
    <x v="0"/>
    <x v="10"/>
    <x v="9"/>
    <s v="099113"/>
    <s v=" EXTERIOR PAINTING"/>
    <s v="AR"/>
    <x v="0"/>
    <n v="437"/>
    <s v="External textured acrylic  emulsion paint, resin based, water-resistant suitable for repeated washing and scrubbing; to concrete, masonry, render and plaster"/>
    <s v="External textured acrylic  emulsion paint, resin based, water-resistant suitable for repeated washing and scrubbing; to concrete, masonry, render and plaster"/>
    <m/>
    <s v="External textured acrylic  emulsion paint, resin based, water-resistant suitable for repeated washing and scrubbing; to concrete, masonry, render and plaster"/>
    <m/>
    <m/>
    <m/>
    <m/>
    <m/>
    <m/>
  </r>
  <r>
    <x v="0"/>
    <x v="10"/>
    <x v="9"/>
    <s v="099113"/>
    <s v=" EXTERIOR PAINTING"/>
    <s v="AR"/>
    <x v="1"/>
    <n v="438"/>
    <s v="099113 - EXTERIOR PAINTING"/>
    <s v="099113 - EXTERIOR PAINTING"/>
    <s v="A"/>
    <s v="General surfaces; external"/>
    <n v="1277"/>
    <s v="m2"/>
    <n v="8.5"/>
    <n v="10854.5"/>
    <n v="8.5"/>
    <n v="10854.5"/>
  </r>
  <r>
    <x v="0"/>
    <x v="10"/>
    <x v="9"/>
    <s v="099123"/>
    <s v=" INTERIOR PAINTING"/>
    <s v="AR"/>
    <x v="0"/>
    <n v="439"/>
    <s v="099123 - INTERIOR PAINTING"/>
    <s v="099123 - INTERIOR PAINTING"/>
    <m/>
    <s v="099123 - INTERIOR PAINTING"/>
    <m/>
    <m/>
    <m/>
    <m/>
    <m/>
    <m/>
  </r>
  <r>
    <x v="0"/>
    <x v="10"/>
    <x v="9"/>
    <s v="099123"/>
    <s v=" INTERIOR PAINTING"/>
    <s v="AR"/>
    <x v="0"/>
    <n v="440"/>
    <s v="Interior flat latex-based paint; emulsion paint, based on PVA and PVA acrylic copolymers, water resistant suitable for repeated washing and scrubbing, to concrete, masonry, render and plaster"/>
    <s v="Interior flat latex-based paint; emulsion paint, based on PVA and PVA acrylic copolymers, water resistant suitable for repeated washing and scrubbing, to concrete, masonry, render and plaster"/>
    <m/>
    <s v="Interior flat latex-based paint; emulsion paint, based on PVA and PVA acrylic copolymers, water resistant suitable for repeated washing and scrubbing, to concrete, masonry, render and plaster"/>
    <m/>
    <m/>
    <m/>
    <m/>
    <m/>
    <m/>
  </r>
  <r>
    <x v="0"/>
    <x v="10"/>
    <x v="9"/>
    <s v="099123"/>
    <s v=" INTERIOR PAINTING"/>
    <s v="AR"/>
    <x v="1"/>
    <n v="441"/>
    <s v="099123 - INTERIOR PAINTING"/>
    <s v="099123 - INTERIOR PAINTING"/>
    <s v="A"/>
    <s v="General surfaces; internal"/>
    <n v="2057"/>
    <s v="m2"/>
    <n v="6"/>
    <n v="12342"/>
    <n v="6"/>
    <n v="12342"/>
  </r>
  <r>
    <x v="0"/>
    <x v="10"/>
    <x v="9"/>
    <s v="099123"/>
    <s v=" INTERIOR PAINTING"/>
    <s v="AR"/>
    <x v="1"/>
    <n v="442"/>
    <s v="Interior flat latex-based paint; emulsion paint, based on PVA and PVA acrylic copolymers, water resistant suitable for repeated washing and scrubbing, to concrete, masonry, render and plaster"/>
    <s v="Interior flat latex-based paint; emulsion paint, based on PVA and PVA acrylic copolymers, water resistant suitable for repeated washing and scrubbing, to concrete, masonry, render and plaster"/>
    <s v="B"/>
    <s v="General surfaces; internal; fine textured"/>
    <n v="472"/>
    <s v="m2"/>
    <m/>
    <m/>
    <n v="0"/>
    <n v="0"/>
  </r>
  <r>
    <x v="0"/>
    <x v="10"/>
    <x v="9"/>
    <s v="099123"/>
    <s v=" INTERIOR PAINTING"/>
    <s v="AR"/>
    <x v="0"/>
    <n v="443"/>
    <s v="Oil paint; oleo-resinous alkyd paint; to primed metal"/>
    <s v="Oil paint; oleo-resinous alkyd paint; to primed metal"/>
    <m/>
    <s v="Oil paint; oleo-resinous alkyd paint; to primed metal"/>
    <m/>
    <m/>
    <m/>
    <m/>
    <m/>
    <m/>
  </r>
  <r>
    <x v="0"/>
    <x v="10"/>
    <x v="9"/>
    <s v="099123"/>
    <s v=" INTERIOR PAINTING"/>
    <s v="AR"/>
    <x v="1"/>
    <n v="444"/>
    <s v="Interior flat latex-based paint; emulsion paint, based on PVA and PVA acrylic copolymers, water resistant suitable for repeated washing and scrubbing, to concrete, masonry, render and plaster"/>
    <s v="Interior flat latex-based paint; emulsion paint, based on PVA and PVA acrylic copolymers, water resistant suitable for repeated washing and scrubbing, to concrete, masonry, render and plaster"/>
    <s v="B"/>
    <s v="General surfaces"/>
    <n v="150"/>
    <s v="m2"/>
    <n v="8"/>
    <n v="1200"/>
    <n v="8"/>
    <n v="1200"/>
  </r>
  <r>
    <x v="0"/>
    <x v="10"/>
    <x v="9"/>
    <s v="099123"/>
    <s v=" INTERIOR PAINTING"/>
    <s v="AR"/>
    <x v="0"/>
    <n v="445"/>
    <s v="Oil paint; oleo-resinous alkyd paint; to primed wood"/>
    <s v="Oil paint; oleo-resinous alkyd paint; to primed wood"/>
    <m/>
    <s v="Oil paint; oleo-resinous alkyd paint; to primed wood"/>
    <m/>
    <m/>
    <m/>
    <m/>
    <m/>
    <m/>
  </r>
  <r>
    <x v="0"/>
    <x v="10"/>
    <x v="9"/>
    <s v="099123"/>
    <s v=" INTERIOR PAINTING"/>
    <s v="AR"/>
    <x v="1"/>
    <n v="446"/>
    <s v="Interior flat latex-based paint; emulsion paint, based on PVA and PVA acrylic copolymers, water resistant suitable for repeated washing and scrubbing, to concrete, masonry, render and plaster"/>
    <s v="Interior flat latex-based paint; emulsion paint, based on PVA and PVA acrylic copolymers, water resistant suitable for repeated washing and scrubbing, to concrete, masonry, render and plaster"/>
    <s v="D"/>
    <s v="General surfaces"/>
    <n v="22"/>
    <s v="m2"/>
    <m/>
    <m/>
    <n v="0"/>
    <n v="0"/>
  </r>
  <r>
    <x v="0"/>
    <x v="10"/>
    <x v="9"/>
    <s v="099123"/>
    <s v=" INTERIOR PAINTING"/>
    <s v="AR"/>
    <x v="0"/>
    <n v="447"/>
    <s v="Varnish; to wood"/>
    <s v="Varnish; to wood"/>
    <m/>
    <s v="Varnish; to wood"/>
    <m/>
    <m/>
    <m/>
    <m/>
    <m/>
    <m/>
  </r>
  <r>
    <x v="0"/>
    <x v="10"/>
    <x v="9"/>
    <s v="099123"/>
    <s v=" INTERIOR PAINTING"/>
    <s v="AR"/>
    <x v="1"/>
    <n v="448"/>
    <s v="Interior flat latex-based paint; emulsion paint, based on PVA and PVA acrylic copolymers, water resistant suitable for repeated washing and scrubbing, to concrete, masonry, render and plaster"/>
    <s v="Interior flat latex-based paint; emulsion paint, based on PVA and PVA acrylic copolymers, water resistant suitable for repeated washing and scrubbing, to concrete, masonry, render and plaster"/>
    <s v="C"/>
    <s v="General surfaces"/>
    <n v="5"/>
    <s v="m2"/>
    <n v="35"/>
    <n v="175"/>
    <n v="35"/>
    <n v="175"/>
  </r>
  <r>
    <x v="0"/>
    <x v="10"/>
    <x v="9"/>
    <s v="099600"/>
    <s v=" HIGH PERFORMANCE COATINGS"/>
    <s v="AR"/>
    <x v="0"/>
    <n v="449"/>
    <s v="099600 - HIGH PERFORMANCE COATINGS"/>
    <s v="099600 - HIGH PERFORMANCE COATINGS"/>
    <m/>
    <s v="099600 - HIGH PERFORMANCE COATINGS"/>
    <m/>
    <m/>
    <m/>
    <m/>
    <m/>
    <m/>
  </r>
  <r>
    <x v="0"/>
    <x v="10"/>
    <x v="9"/>
    <s v="099600"/>
    <s v=" HIGH PERFORMANCE COATINGS"/>
    <s v="AR"/>
    <x v="0"/>
    <n v="450"/>
    <s v="Epoxy concrete floor sealer; water dispersed, coloured, dustproofed and surface sealer; to"/>
    <s v="Epoxy concrete floor sealer; water dispersed, coloured, dustproofed and surface sealer; to"/>
    <m/>
    <s v="Epoxy concrete floor sealer; water dispersed, coloured, dustproofed and surface sealer; to"/>
    <m/>
    <m/>
    <m/>
    <m/>
    <m/>
    <m/>
  </r>
  <r>
    <x v="0"/>
    <x v="10"/>
    <x v="9"/>
    <s v="099600"/>
    <s v=" HIGH PERFORMANCE COATINGS"/>
    <s v="AR"/>
    <x v="1"/>
    <n v="451"/>
    <s v="099600 - HIGH PERFORMANCE COATINGS"/>
    <s v="099600 - HIGH PERFORMANCE COATINGS"/>
    <s v="D"/>
    <s v="Trenches; side and bottom"/>
    <n v="7"/>
    <s v="m2"/>
    <n v="30"/>
    <n v="210"/>
    <n v="30"/>
    <n v="210"/>
  </r>
  <r>
    <x v="0"/>
    <x v="10"/>
    <x v="9"/>
    <s v="099600"/>
    <s v=" HIGH PERFORMANCE COATINGS"/>
    <s v="AR"/>
    <x v="0"/>
    <n v="452"/>
    <s v="Polyurethane paint; to concrete, masonry, render and plaster; to"/>
    <s v="Polyurethane paint; to concrete, masonry, render and plaster; to"/>
    <m/>
    <s v="Polyurethane paint; to concrete, masonry, render and plaster; to"/>
    <m/>
    <m/>
    <m/>
    <m/>
    <m/>
    <m/>
  </r>
  <r>
    <x v="0"/>
    <x v="10"/>
    <x v="9"/>
    <s v="099600"/>
    <s v=" HIGH PERFORMANCE COATINGS"/>
    <s v="AR"/>
    <x v="1"/>
    <n v="453"/>
    <s v="099600 - HIGH PERFORMANCE COATINGS"/>
    <s v="099600 - HIGH PERFORMANCE COATINGS"/>
    <s v="E"/>
    <s v="General surfaces"/>
    <n v="60"/>
    <s v="m2"/>
    <n v="20"/>
    <n v="1200"/>
    <n v="20"/>
    <n v="1200"/>
  </r>
  <r>
    <x v="0"/>
    <x v="10"/>
    <x v="9"/>
    <s v="099600"/>
    <s v=" HIGH PERFORMANCE COATINGS"/>
    <s v="AR"/>
    <x v="0"/>
    <n v="454"/>
    <s v="Epoxy paint; to primed metal"/>
    <s v="Epoxy paint; to primed metal"/>
    <m/>
    <s v="Epoxy paint; to primed metal"/>
    <m/>
    <m/>
    <m/>
    <m/>
    <m/>
    <m/>
  </r>
  <r>
    <x v="0"/>
    <x v="10"/>
    <x v="9"/>
    <s v="099600"/>
    <s v=" HIGH PERFORMANCE COATINGS"/>
    <s v="AR"/>
    <x v="1"/>
    <n v="455"/>
    <s v="099600 - HIGH PERFORMANCE COATINGS"/>
    <s v="099600 - HIGH PERFORMANCE COATINGS"/>
    <s v="A"/>
    <s v="Surfaces of balustrade and the like; plain open type"/>
    <n v="100"/>
    <s v="m2"/>
    <m/>
    <m/>
    <n v="0"/>
    <n v="0"/>
  </r>
  <r>
    <x v="0"/>
    <x v="10"/>
    <x v="9"/>
    <s v="099600"/>
    <s v=" HIGH PERFORMANCE COATINGS"/>
    <s v="AR"/>
    <x v="0"/>
    <n v="456"/>
    <s v="Epoxy paint; to primed metal"/>
    <s v="Epoxy paint; to primed metal"/>
    <s v="BILL No. 9 - FINISHES"/>
    <m/>
    <m/>
    <m/>
    <m/>
    <m/>
    <m/>
    <m/>
  </r>
  <r>
    <x v="0"/>
    <x v="10"/>
    <x v="9"/>
    <s v="To Summary"/>
    <s v="To Summary"/>
    <s v="AR"/>
    <x v="2"/>
    <n v="457"/>
    <s v="099600 - HIGH PERFORMANCE COATINGS"/>
    <s v="099600 - HIGH PERFORMANCE COATINGS"/>
    <s v="To Summary"/>
    <m/>
    <m/>
    <m/>
    <s v="J.D"/>
    <n v="128912.5"/>
    <m/>
    <m/>
  </r>
  <r>
    <x v="0"/>
    <x v="11"/>
    <x v="10"/>
    <s v="101423"/>
    <s v=" PANEL SIGNAGE"/>
    <s v="AR"/>
    <x v="0"/>
    <n v="458"/>
    <s v="Epoxy paint; to primed metal"/>
    <s v="Epoxy paint; to primed metal"/>
    <m/>
    <m/>
    <s v="BILL NO. 10"/>
    <m/>
    <m/>
    <m/>
    <m/>
    <m/>
  </r>
  <r>
    <x v="0"/>
    <x v="11"/>
    <x v="10"/>
    <s v="101423"/>
    <s v=" PANEL SIGNAGE"/>
    <s v="AR"/>
    <x v="0"/>
    <n v="459"/>
    <s v="099600 - HIGH PERFORMANCE COATINGS"/>
    <s v="099600 - HIGH PERFORMANCE COATINGS"/>
    <m/>
    <m/>
    <s v="SPECIALTIES"/>
    <m/>
    <m/>
    <m/>
    <m/>
    <m/>
  </r>
  <r>
    <x v="0"/>
    <x v="11"/>
    <x v="10"/>
    <s v="101423"/>
    <s v=" PANEL SIGNAGE"/>
    <s v="AR"/>
    <x v="0"/>
    <n v="460"/>
    <s v="Epoxy paint; to primed metal"/>
    <s v="Epoxy paint; to primed metal"/>
    <s v="Item"/>
    <s v="                Description                            "/>
    <s v="Qty"/>
    <s v="Unit"/>
    <s v="Rate"/>
    <s v="Amount"/>
    <m/>
    <m/>
  </r>
  <r>
    <x v="0"/>
    <x v="11"/>
    <x v="10"/>
    <s v="101423"/>
    <s v=" PANEL SIGNAGE"/>
    <s v="AR"/>
    <x v="0"/>
    <n v="461"/>
    <s v="099600 - HIGH PERFORMANCE COATINGS"/>
    <s v="099600 - HIGH PERFORMANCE COATINGS"/>
    <m/>
    <m/>
    <m/>
    <m/>
    <m/>
    <s v="J.D"/>
    <m/>
    <m/>
  </r>
  <r>
    <x v="0"/>
    <x v="11"/>
    <x v="10"/>
    <s v="101423"/>
    <s v=" PANEL SIGNAGE"/>
    <s v="AR"/>
    <x v="0"/>
    <n v="462"/>
    <s v="101423 - PANEL SIGNAGE"/>
    <s v="101423 - PANEL SIGNAGE"/>
    <m/>
    <s v="101423 - PANEL SIGNAGE"/>
    <m/>
    <m/>
    <m/>
    <m/>
    <m/>
    <m/>
  </r>
  <r>
    <x v="0"/>
    <x v="11"/>
    <x v="10"/>
    <s v="101423"/>
    <s v=" PANEL SIGNAGE"/>
    <s v="AR"/>
    <x v="0"/>
    <n v="463"/>
    <s v="Internal sign; comprising 3 thick MP plastic face, 10 high copy &amp; graphics, braille dots, aluminium and wood profiles; including background, screws, fittings and fixings; complete; as specified and as Drg. A-503; detail 6"/>
    <s v="Internal sign; comprising 3 thick MP plastic face, 10 high copy &amp; graphics, braille dots, aluminium and wood profiles; including background, screws, fittings and fixings; complete; as specified and as Drg. A-503; detail 6"/>
    <m/>
    <s v="Internal sign; comprising 3 thick MP plastic face, 10 high copy &amp; graphics, braille dots, aluminium and wood profiles; including background, screws, fittings and fixings; complete; as specified and as Drg. A-503; detail 6"/>
    <m/>
    <m/>
    <m/>
    <m/>
    <m/>
    <m/>
  </r>
  <r>
    <x v="0"/>
    <x v="11"/>
    <x v="10"/>
    <s v="101423"/>
    <s v=" PANEL SIGNAGE"/>
    <s v="AR"/>
    <x v="1"/>
    <n v="464"/>
    <s v="101423 - PANEL SIGNAGE"/>
    <s v="101423 - PANEL SIGNAGE"/>
    <s v="A"/>
    <s v="Type S1; size 120 x 120 high"/>
    <n v="6"/>
    <s v="Nr"/>
    <n v="50"/>
    <n v="300"/>
    <n v="50"/>
    <n v="300"/>
  </r>
  <r>
    <x v="0"/>
    <x v="11"/>
    <x v="10"/>
    <s v="101423"/>
    <s v=" PANEL SIGNAGE"/>
    <s v="AR"/>
    <x v="1"/>
    <n v="465"/>
    <s v="Internal sign; comprising 3 thick MP plastic face, 10 high copy &amp; graphics, braille dots, aluminium and wood profiles; including background, screws, fittings and fixings; complete; as specified and as Drg. A-503; detail 6"/>
    <s v="Internal sign; comprising 3 thick MP plastic face, 10 high copy &amp; graphics, braille dots, aluminium and wood profiles; including background, screws, fittings and fixings; complete; as specified and as Drg. A-503; detail 6"/>
    <s v="B"/>
    <s v="Type S2; size 210 x 130 high"/>
    <n v="6"/>
    <s v="Nr"/>
    <n v="75"/>
    <n v="450"/>
    <n v="75"/>
    <n v="450"/>
  </r>
  <r>
    <x v="0"/>
    <x v="11"/>
    <x v="10"/>
    <s v="102800"/>
    <s v=" TOILET, BATH AND LAUNDRY ACCESSORIES"/>
    <s v="AR"/>
    <x v="0"/>
    <n v="466"/>
    <s v="102800 - TOILET, BATH AND LAUNDRY ACCESSORIES"/>
    <s v="102800 - TOILET, BATH AND LAUNDRY ACCESSORIES"/>
    <m/>
    <s v="102800 - TOILET, BATH AND LAUNDRY ACCESSORIES"/>
    <m/>
    <m/>
    <m/>
    <m/>
    <m/>
    <m/>
  </r>
  <r>
    <x v="0"/>
    <x v="11"/>
    <x v="10"/>
    <s v="102800"/>
    <s v=" TOILET, BATH AND LAUNDRY ACCESSORIES"/>
    <s v="AR"/>
    <x v="0"/>
    <n v="467"/>
    <s v="Miscellaneous fixtures and fittings; complete; as specified and shown on Drawings"/>
    <s v="Miscellaneous fixtures and fittings; complete; as specified and shown on Drawings"/>
    <m/>
    <s v="Miscellaneous fixtures and fittings; complete; as specified and shown on Drawings"/>
    <m/>
    <m/>
    <m/>
    <m/>
    <m/>
    <m/>
  </r>
  <r>
    <x v="0"/>
    <x v="11"/>
    <x v="10"/>
    <s v="102800"/>
    <s v=" TOILET, BATH AND LAUNDRY ACCESSORIES"/>
    <s v="AR"/>
    <x v="1"/>
    <n v="468"/>
    <s v="102800 - TOILET, BATH AND LAUNDRY ACCESSORIES"/>
    <s v="102800 - TOILET, BATH AND LAUNDRY ACCESSORIES"/>
    <s v="C"/>
    <s v="Coat hook "/>
    <n v="7"/>
    <s v="Nr"/>
    <n v="15"/>
    <n v="105"/>
    <n v="15"/>
    <n v="105"/>
  </r>
  <r>
    <x v="0"/>
    <x v="11"/>
    <x v="10"/>
    <s v="102800"/>
    <s v=" TOILET, BATH AND LAUNDRY ACCESSORIES"/>
    <s v="AR"/>
    <x v="1"/>
    <n v="469"/>
    <s v="Miscellaneous fixtures and fittings; complete; as specified and shown on Drawings"/>
    <s v="Miscellaneous fixtures and fittings; complete; as specified and shown on Drawings"/>
    <s v="D"/>
    <s v="Paper towel dispenser "/>
    <n v="7"/>
    <s v="Nr"/>
    <n v="70"/>
    <n v="490"/>
    <n v="70"/>
    <n v="490"/>
  </r>
  <r>
    <x v="0"/>
    <x v="11"/>
    <x v="10"/>
    <s v="102800"/>
    <s v=" TOILET, BATH AND LAUNDRY ACCESSORIES"/>
    <s v="AR"/>
    <x v="1"/>
    <n v="470"/>
    <s v="102800 - TOILET, BATH AND LAUNDRY ACCESSORIES"/>
    <s v="102800 - TOILET, BATH AND LAUNDRY ACCESSORIES"/>
    <s v="E"/>
    <s v="Liquid soap dispenser "/>
    <n v="7"/>
    <s v="Nr"/>
    <n v="50"/>
    <n v="350"/>
    <n v="50"/>
    <n v="350"/>
  </r>
  <r>
    <x v="0"/>
    <x v="11"/>
    <x v="10"/>
    <s v="102800"/>
    <s v=" TOILET, BATH AND LAUNDRY ACCESSORIES"/>
    <s v="AR"/>
    <x v="1"/>
    <n v="471"/>
    <s v="Miscellaneous fixtures and fittings; complete; as specified and shown on Drawings"/>
    <s v="Miscellaneous fixtures and fittings; complete; as specified and shown on Drawings"/>
    <s v="F"/>
    <s v="Grab bar; 635 long"/>
    <n v="7"/>
    <s v="Nr"/>
    <m/>
    <m/>
    <n v="0"/>
    <n v="0"/>
  </r>
  <r>
    <x v="0"/>
    <x v="11"/>
    <x v="10"/>
    <s v="102800"/>
    <s v=" TOILET, BATH AND LAUNDRY ACCESSORIES"/>
    <s v="AR"/>
    <x v="1"/>
    <n v="472"/>
    <s v="102800 - TOILET, BATH AND LAUNDRY ACCESSORIES"/>
    <s v="102800 - TOILET, BATH AND LAUNDRY ACCESSORIES"/>
    <s v="G"/>
    <s v="Hinged grab bar; 770 long"/>
    <n v="7"/>
    <s v="Nr"/>
    <m/>
    <m/>
    <n v="0"/>
    <n v="0"/>
  </r>
  <r>
    <x v="0"/>
    <x v="11"/>
    <x v="10"/>
    <s v="102800"/>
    <s v=" TOILET, BATH AND LAUNDRY ACCESSORIES"/>
    <s v="AR"/>
    <x v="1"/>
    <n v="473"/>
    <s v="Miscellaneous fixtures and fittings; complete; as specified and shown on Drawings"/>
    <s v="Miscellaneous fixtures and fittings; complete; as specified and shown on Drawings"/>
    <s v="H"/>
    <s v="Toilet paper holder"/>
    <n v="7"/>
    <s v="Nr"/>
    <n v="50"/>
    <n v="350"/>
    <n v="50"/>
    <n v="350"/>
  </r>
  <r>
    <x v="0"/>
    <x v="11"/>
    <x v="10"/>
    <s v="102800"/>
    <s v=" TOILET, BATH AND LAUNDRY ACCESSORIES"/>
    <s v="AR"/>
    <x v="1"/>
    <n v="474"/>
    <s v="102800 - TOILET, BATH AND LAUNDRY ACCESSORIES"/>
    <s v="102800 - TOILET, BATH AND LAUNDRY ACCESSORIES"/>
    <s v="J"/>
    <s v="Waste receptacle"/>
    <n v="7"/>
    <s v="Nr"/>
    <n v="75"/>
    <n v="525"/>
    <n v="75"/>
    <n v="525"/>
  </r>
  <r>
    <x v="0"/>
    <x v="11"/>
    <x v="10"/>
    <s v="102800"/>
    <s v=" TOILET, BATH AND LAUNDRY ACCESSORIES"/>
    <s v="AR"/>
    <x v="0"/>
    <n v="475"/>
    <s v="Mirror glass; 6 mm thick; polished plate glass, surfaces mounted type, with nickel plate brass; including cardboard filler; fittings and fixings; complete; as specified and as Drg. A-503; detail 8"/>
    <s v="Mirror glass; 6 mm thick; polished plate glass, surfaces mounted type, with nickel plate brass; including cardboard filler; fittings and fixings; complete; as specified and as Drg. A-503; detail 8"/>
    <m/>
    <s v="Mirror glass; 6 mm thick; polished plate glass, surfaces mounted type, with nickel plate brass; including cardboard filler; fittings and fixings; complete; as specified and as Drg. A-503; detail 8"/>
    <m/>
    <m/>
    <m/>
    <m/>
    <m/>
    <m/>
  </r>
  <r>
    <x v="0"/>
    <x v="11"/>
    <x v="10"/>
    <s v="102800"/>
    <s v=" TOILET, BATH AND LAUNDRY ACCESSORIES"/>
    <s v="AR"/>
    <x v="1"/>
    <n v="476"/>
    <s v="102800 - TOILET, BATH AND LAUNDRY ACCESSORIES"/>
    <s v="102800 - TOILET, BATH AND LAUNDRY ACCESSORIES"/>
    <s v="A"/>
    <s v="Size 450 x 600 high"/>
    <n v="7"/>
    <s v="Nr"/>
    <n v="95"/>
    <n v="665"/>
    <n v="95"/>
    <n v="665"/>
  </r>
  <r>
    <x v="0"/>
    <x v="11"/>
    <x v="10"/>
    <s v="104416"/>
    <s v=" FIRE-EXTINGUISHERS"/>
    <s v="ME"/>
    <x v="0"/>
    <n v="477"/>
    <s v="104416 - FIRE-EXTINGUISHERS"/>
    <s v="104416 - FIRE-EXTINGUISHERS"/>
    <m/>
    <s v="104416 - FIRE-EXTINGUISHERS"/>
    <m/>
    <m/>
    <m/>
    <m/>
    <m/>
    <m/>
  </r>
  <r>
    <x v="0"/>
    <x v="11"/>
    <x v="10"/>
    <s v="104416"/>
    <s v=" FIRE-EXTINGUISHERS"/>
    <s v="ME"/>
    <x v="0"/>
    <n v="478"/>
    <s v="Portable fire extinguishers complete with all accessories"/>
    <s v="Portable fire extinguishers complete with all accessories"/>
    <m/>
    <s v="Portable fire extinguishers complete with all accessories"/>
    <m/>
    <m/>
    <m/>
    <m/>
    <m/>
    <m/>
  </r>
  <r>
    <x v="0"/>
    <x v="11"/>
    <x v="10"/>
    <s v="104416"/>
    <s v=" FIRE-EXTINGUISHERS"/>
    <s v="ME"/>
    <x v="1"/>
    <n v="479"/>
    <s v="104416 - FIRE-EXTINGUISHERS"/>
    <s v="104416 - FIRE-EXTINGUISHERS"/>
    <s v="B"/>
    <s v="Type FE-1"/>
    <n v="11"/>
    <s v="Nr"/>
    <n v="120"/>
    <n v="1320"/>
    <n v="120"/>
    <n v="1320"/>
  </r>
  <r>
    <x v="0"/>
    <x v="11"/>
    <x v="10"/>
    <s v="104416"/>
    <s v=" FIRE-EXTINGUISHERS"/>
    <s v="ME"/>
    <x v="1"/>
    <n v="480"/>
    <s v="Portable fire extinguishers complete with all accessories"/>
    <s v="Portable fire extinguishers complete with all accessories"/>
    <s v="C"/>
    <s v="Type FE-2"/>
    <n v="8"/>
    <s v="Nr"/>
    <n v="120"/>
    <n v="960"/>
    <n v="120"/>
    <n v="960"/>
  </r>
  <r>
    <x v="0"/>
    <x v="11"/>
    <x v="10"/>
    <s v="104416"/>
    <s v=" FIRE-EXTINGUISHERS"/>
    <s v="ME"/>
    <x v="0"/>
    <n v="481"/>
    <s v="104416 - FIRE-EXTINGUISHERS"/>
    <s v="104416 - FIRE-EXTINGUISHERS"/>
    <s v="BILL No. 10 - SPECIALTIES"/>
    <m/>
    <m/>
    <m/>
    <m/>
    <m/>
    <m/>
    <m/>
  </r>
  <r>
    <x v="0"/>
    <x v="11"/>
    <x v="10"/>
    <s v="To Summary"/>
    <s v="To Summary"/>
    <m/>
    <x v="2"/>
    <n v="482"/>
    <s v="Portable fire extinguishers complete with all accessories"/>
    <s v="Portable fire extinguishers complete with all accessories"/>
    <s v="To Summary"/>
    <m/>
    <m/>
    <m/>
    <s v="J.D"/>
    <n v="5515"/>
    <m/>
    <m/>
  </r>
  <r>
    <x v="0"/>
    <x v="12"/>
    <x v="11"/>
    <s v="114000"/>
    <s v=" FOOD SERVICE EQUIPMENT"/>
    <s v="ME"/>
    <x v="0"/>
    <n v="483"/>
    <s v="104416 - FIRE-EXTINGUISHERS"/>
    <s v="104416 - FIRE-EXTINGUISHERS"/>
    <m/>
    <m/>
    <s v="BILL NO. 11"/>
    <m/>
    <m/>
    <m/>
    <m/>
    <m/>
  </r>
  <r>
    <x v="0"/>
    <x v="12"/>
    <x v="11"/>
    <s v="114000"/>
    <s v=" FOOD SERVICE EQUIPMENT"/>
    <s v="ME"/>
    <x v="0"/>
    <n v="484"/>
    <s v="Portable fire extinguishers complete with all accessories"/>
    <s v="Portable fire extinguishers complete with all accessories"/>
    <m/>
    <m/>
    <s v="EQUIPMENT"/>
    <m/>
    <m/>
    <m/>
    <m/>
    <m/>
  </r>
  <r>
    <x v="0"/>
    <x v="12"/>
    <x v="11"/>
    <s v="114000"/>
    <s v=" FOOD SERVICE EQUIPMENT"/>
    <s v="ME"/>
    <x v="0"/>
    <n v="485"/>
    <s v="104416 - FIRE-EXTINGUISHERS"/>
    <s v="104416 - FIRE-EXTINGUISHERS"/>
    <s v="Item"/>
    <s v="                Description                        "/>
    <s v="Qty"/>
    <s v="Unit"/>
    <s v="Rate"/>
    <s v="Amount"/>
    <m/>
    <m/>
  </r>
  <r>
    <x v="0"/>
    <x v="12"/>
    <x v="11"/>
    <s v="114000"/>
    <s v=" FOOD SERVICE EQUIPMENT"/>
    <s v="ME"/>
    <x v="0"/>
    <n v="486"/>
    <s v="Portable fire extinguishers complete with all accessories"/>
    <s v="Portable fire extinguishers complete with all accessories"/>
    <m/>
    <m/>
    <m/>
    <m/>
    <m/>
    <s v="J.D"/>
    <m/>
    <m/>
  </r>
  <r>
    <x v="0"/>
    <x v="12"/>
    <x v="11"/>
    <s v="114000"/>
    <s v=" FOOD SERVICE EQUIPMENT"/>
    <s v="ME"/>
    <x v="0"/>
    <n v="487"/>
    <s v="114000 - FOOD SERVICE EQUIPMENT"/>
    <s v="114000 - FOOD SERVICE EQUIPMENT"/>
    <m/>
    <s v="114000 - FOOD SERVICE EQUIPMENT"/>
    <m/>
    <m/>
    <m/>
    <m/>
    <m/>
    <m/>
  </r>
  <r>
    <x v="0"/>
    <x v="12"/>
    <x v="11"/>
    <s v="114000"/>
    <s v=" FOOD SERVICE EQUIPMENT"/>
    <s v="ME"/>
    <x v="0"/>
    <n v="488"/>
    <s v="KITCHEN AREA"/>
    <s v="KITCHEN AREA"/>
    <m/>
    <s v="KITCHEN AREA"/>
    <m/>
    <m/>
    <m/>
    <m/>
    <m/>
    <m/>
  </r>
  <r>
    <x v="0"/>
    <x v="12"/>
    <x v="11"/>
    <s v="114000"/>
    <s v=" FOOD SERVICE EQUIPMENT"/>
    <s v="ME"/>
    <x v="0"/>
    <n v="489"/>
    <s v="Storages"/>
    <s v="Storages"/>
    <m/>
    <s v="Storages"/>
    <m/>
    <m/>
    <m/>
    <m/>
    <m/>
    <m/>
  </r>
  <r>
    <x v="0"/>
    <x v="12"/>
    <x v="11"/>
    <s v="114000"/>
    <s v=" FOOD SERVICE EQUIPMENT"/>
    <s v="ME"/>
    <x v="1"/>
    <n v="490"/>
    <s v="KITCHEN AREA"/>
    <s v="KITCHEN AREA"/>
    <s v="A"/>
    <s v="Walk-In Cold &amp; Freezer Room"/>
    <n v="1"/>
    <s v="Nr"/>
    <m/>
    <m/>
    <n v="0"/>
    <n v="0"/>
  </r>
  <r>
    <x v="0"/>
    <x v="12"/>
    <x v="11"/>
    <s v="114000"/>
    <s v=" FOOD SERVICE EQUIPMENT"/>
    <s v="ME"/>
    <x v="1"/>
    <n v="491"/>
    <s v="Storages"/>
    <s v="Storages"/>
    <s v="B"/>
    <s v="Floor Trough"/>
    <n v="2"/>
    <s v="Nr"/>
    <m/>
    <m/>
    <n v="0"/>
    <n v="0"/>
  </r>
  <r>
    <x v="0"/>
    <x v="12"/>
    <x v="11"/>
    <s v="114000"/>
    <s v=" FOOD SERVICE EQUIPMENT"/>
    <s v="ME"/>
    <x v="1"/>
    <n v="492"/>
    <s v="KITCHEN AREA"/>
    <s v="KITCHEN AREA"/>
    <s v="C"/>
    <s v="Walk-In Cold &amp; Freezer Room"/>
    <n v="1"/>
    <s v="Nr"/>
    <m/>
    <m/>
    <n v="0"/>
    <n v="0"/>
  </r>
  <r>
    <x v="0"/>
    <x v="12"/>
    <x v="11"/>
    <s v="114000"/>
    <s v=" FOOD SERVICE EQUIPMENT"/>
    <s v="ME"/>
    <x v="1"/>
    <n v="493"/>
    <s v="Storages"/>
    <s v="Storages"/>
    <s v="D"/>
    <s v="Shelving"/>
    <n v="14"/>
    <s v="Nr"/>
    <m/>
    <m/>
    <n v="0"/>
    <n v="0"/>
  </r>
  <r>
    <x v="0"/>
    <x v="12"/>
    <x v="11"/>
    <s v="114000"/>
    <s v=" FOOD SERVICE EQUIPMENT"/>
    <s v="ME"/>
    <x v="1"/>
    <n v="494"/>
    <s v="KITCHEN AREA"/>
    <s v="KITCHEN AREA"/>
    <s v="E"/>
    <s v="Shelving"/>
    <n v="18"/>
    <s v="Nr"/>
    <m/>
    <m/>
    <n v="0"/>
    <n v="0"/>
  </r>
  <r>
    <x v="0"/>
    <x v="12"/>
    <x v="11"/>
    <s v="114000"/>
    <s v=" FOOD SERVICE EQUIPMENT"/>
    <s v="ME"/>
    <x v="0"/>
    <n v="495"/>
    <s v="Prewash Area"/>
    <s v="Prewash Area"/>
    <m/>
    <s v="Prewash Area"/>
    <m/>
    <m/>
    <m/>
    <m/>
    <m/>
    <m/>
  </r>
  <r>
    <x v="0"/>
    <x v="12"/>
    <x v="11"/>
    <s v="114000"/>
    <s v=" FOOD SERVICE EQUIPMENT"/>
    <s v="ME"/>
    <x v="1"/>
    <n v="496"/>
    <s v="KITCHEN AREA"/>
    <s v="KITCHEN AREA"/>
    <s v="F"/>
    <s v="Table w/ sink"/>
    <n v="1"/>
    <s v="Nr"/>
    <m/>
    <m/>
    <n v="0"/>
    <n v="0"/>
  </r>
  <r>
    <x v="0"/>
    <x v="12"/>
    <x v="11"/>
    <s v="114000"/>
    <s v=" FOOD SERVICE EQUIPMENT"/>
    <s v="ME"/>
    <x v="1"/>
    <n v="497"/>
    <s v="Prewash Area"/>
    <s v="Prewash Area"/>
    <s v="G"/>
    <s v="Mixer Tap "/>
    <n v="1"/>
    <s v="Nr"/>
    <m/>
    <m/>
    <n v="0"/>
    <n v="0"/>
  </r>
  <r>
    <x v="0"/>
    <x v="12"/>
    <x v="11"/>
    <s v="114000"/>
    <s v=" FOOD SERVICE EQUIPMENT"/>
    <s v="ME"/>
    <x v="1"/>
    <n v="498"/>
    <s v="KITCHEN AREA"/>
    <s v="KITCHEN AREA"/>
    <s v="H"/>
    <s v="Table W/ Bowl Sink - existing"/>
    <n v="1"/>
    <s v="Nr"/>
    <m/>
    <m/>
    <n v="0"/>
    <n v="0"/>
  </r>
  <r>
    <x v="0"/>
    <x v="12"/>
    <x v="11"/>
    <s v="114000"/>
    <s v=" FOOD SERVICE EQUIPMENT"/>
    <s v="ME"/>
    <x v="1"/>
    <n v="499"/>
    <s v="Prewash Area"/>
    <s v="Prewash Area"/>
    <s v="J"/>
    <s v="Spray Gun"/>
    <n v="1"/>
    <s v="Nr"/>
    <m/>
    <m/>
    <n v="0"/>
    <n v="0"/>
  </r>
  <r>
    <x v="0"/>
    <x v="12"/>
    <x v="11"/>
    <s v="114000"/>
    <s v=" FOOD SERVICE EQUIPMENT"/>
    <s v="ME"/>
    <x v="1"/>
    <n v="500"/>
    <s v="KITCHEN AREA"/>
    <s v="KITCHEN AREA"/>
    <s v="K"/>
    <s v="Floor Drain "/>
    <n v="1"/>
    <s v="Nr"/>
    <m/>
    <m/>
    <n v="0"/>
    <n v="0"/>
  </r>
  <r>
    <x v="0"/>
    <x v="12"/>
    <x v="11"/>
    <s v="114000"/>
    <s v=" FOOD SERVICE EQUIPMENT"/>
    <s v="ME"/>
    <x v="1"/>
    <n v="501"/>
    <s v="Prewash Area"/>
    <s v="Prewash Area"/>
    <s v="L"/>
    <s v="Wall Cupboard- existing"/>
    <n v="1"/>
    <s v="Nr"/>
    <m/>
    <m/>
    <n v="0"/>
    <n v="0"/>
  </r>
  <r>
    <x v="0"/>
    <x v="12"/>
    <x v="11"/>
    <s v="114000"/>
    <s v=" FOOD SERVICE EQUIPMENT"/>
    <s v="ME"/>
    <x v="1"/>
    <n v="502"/>
    <s v="KITCHEN AREA"/>
    <s v="KITCHEN AREA"/>
    <s v="M"/>
    <s v="Shelving - existing"/>
    <n v="1"/>
    <s v="Nr"/>
    <m/>
    <m/>
    <n v="0"/>
    <n v="0"/>
  </r>
  <r>
    <x v="0"/>
    <x v="12"/>
    <x v="11"/>
    <s v="114000"/>
    <s v=" FOOD SERVICE EQUIPMENT"/>
    <s v="ME"/>
    <x v="0"/>
    <n v="503"/>
    <s v="Vegetable Preparation"/>
    <s v="Vegetable Preparation"/>
    <m/>
    <s v="Vegetable Preparation"/>
    <m/>
    <m/>
    <m/>
    <m/>
    <m/>
    <m/>
  </r>
  <r>
    <x v="0"/>
    <x v="12"/>
    <x v="11"/>
    <s v="114000"/>
    <s v=" FOOD SERVICE EQUIPMENT"/>
    <s v="ME"/>
    <x v="1"/>
    <n v="504"/>
    <s v="KITCHEN AREA"/>
    <s v="KITCHEN AREA"/>
    <s v="N"/>
    <s v="Hand Wash Sink "/>
    <n v="1"/>
    <s v="Nr"/>
    <m/>
    <m/>
    <n v="0"/>
    <n v="0"/>
  </r>
  <r>
    <x v="0"/>
    <x v="12"/>
    <x v="11"/>
    <s v="114000"/>
    <s v=" FOOD SERVICE EQUIPMENT"/>
    <s v="ME"/>
    <x v="1"/>
    <n v="505"/>
    <s v="Vegetable Preparation"/>
    <s v="Vegetable Preparation"/>
    <s v="P"/>
    <s v="Prep Table - existing"/>
    <n v="1"/>
    <s v="Nr"/>
    <m/>
    <m/>
    <n v="0"/>
    <n v="0"/>
  </r>
  <r>
    <x v="0"/>
    <x v="12"/>
    <x v="11"/>
    <s v="114000"/>
    <s v=" FOOD SERVICE EQUIPMENT"/>
    <s v="ME"/>
    <x v="1"/>
    <n v="506"/>
    <s v="KITCHEN AREA"/>
    <s v="KITCHEN AREA"/>
    <s v="A"/>
    <s v="Mixer Tap "/>
    <n v="2"/>
    <s v="Nr"/>
    <m/>
    <m/>
    <n v="0"/>
    <n v="0"/>
  </r>
  <r>
    <x v="0"/>
    <x v="12"/>
    <x v="11"/>
    <s v="114000"/>
    <s v=" FOOD SERVICE EQUIPMENT"/>
    <s v="ME"/>
    <x v="1"/>
    <n v="507"/>
    <s v="Vegetable Preparation"/>
    <s v="Vegetable Preparation"/>
    <s v="B"/>
    <s v="Undercounter Fridge- 1200 mm"/>
    <n v="1"/>
    <s v="Nr"/>
    <m/>
    <m/>
    <n v="0"/>
    <n v="0"/>
  </r>
  <r>
    <x v="0"/>
    <x v="12"/>
    <x v="11"/>
    <s v="114000"/>
    <s v=" FOOD SERVICE EQUIPMENT"/>
    <s v="ME"/>
    <x v="1"/>
    <n v="508"/>
    <s v="KITCHEN AREA"/>
    <s v="KITCHEN AREA"/>
    <s v="C"/>
    <s v="Table w/ sink"/>
    <n v="1"/>
    <s v="Nr"/>
    <m/>
    <m/>
    <n v="0"/>
    <n v="0"/>
  </r>
  <r>
    <x v="0"/>
    <x v="12"/>
    <x v="11"/>
    <s v="114000"/>
    <s v=" FOOD SERVICE EQUIPMENT"/>
    <s v="ME"/>
    <x v="1"/>
    <n v="509"/>
    <s v="Vegetable Preparation"/>
    <s v="Vegetable Preparation"/>
    <s v="D"/>
    <s v="Floor Drain"/>
    <n v="1"/>
    <s v="Nr"/>
    <m/>
    <m/>
    <n v="0"/>
    <n v="0"/>
  </r>
  <r>
    <x v="0"/>
    <x v="12"/>
    <x v="11"/>
    <s v="114000"/>
    <s v=" FOOD SERVICE EQUIPMENT"/>
    <s v="ME"/>
    <x v="1"/>
    <n v="510"/>
    <s v="KITCHEN AREA"/>
    <s v="KITCHEN AREA"/>
    <s v="E"/>
    <s v="Potato Peeler- existing"/>
    <n v="1"/>
    <s v="Nr"/>
    <m/>
    <m/>
    <n v="0"/>
    <n v="0"/>
  </r>
  <r>
    <x v="0"/>
    <x v="12"/>
    <x v="11"/>
    <s v="114000"/>
    <s v=" FOOD SERVICE EQUIPMENT"/>
    <s v="ME"/>
    <x v="0"/>
    <n v="511"/>
    <s v="Meat &amp; Poultry Preparation"/>
    <s v="Meat &amp; Poultry Preparation"/>
    <m/>
    <s v="Meat &amp; Poultry Preparation"/>
    <m/>
    <m/>
    <m/>
    <m/>
    <m/>
    <m/>
  </r>
  <r>
    <x v="0"/>
    <x v="12"/>
    <x v="11"/>
    <s v="114000"/>
    <s v=" FOOD SERVICE EQUIPMENT"/>
    <s v="ME"/>
    <x v="1"/>
    <n v="512"/>
    <s v="KITCHEN AREA"/>
    <s v="KITCHEN AREA"/>
    <s v="F"/>
    <s v="Hand Wash Sink"/>
    <n v="1"/>
    <s v="Nr"/>
    <m/>
    <m/>
    <n v="0"/>
    <n v="0"/>
  </r>
  <r>
    <x v="0"/>
    <x v="12"/>
    <x v="11"/>
    <s v="114000"/>
    <s v=" FOOD SERVICE EQUIPMENT"/>
    <s v="ME"/>
    <x v="1"/>
    <n v="513"/>
    <s v="Meat &amp; Poultry Preparation"/>
    <s v="Meat &amp; Poultry Preparation"/>
    <s v="G"/>
    <s v="Prep Table"/>
    <n v="1"/>
    <s v="Nr"/>
    <m/>
    <m/>
    <n v="0"/>
    <n v="0"/>
  </r>
  <r>
    <x v="0"/>
    <x v="12"/>
    <x v="11"/>
    <s v="114000"/>
    <s v=" FOOD SERVICE EQUIPMENT"/>
    <s v="ME"/>
    <x v="1"/>
    <n v="514"/>
    <s v="KITCHEN AREA"/>
    <s v="KITCHEN AREA"/>
    <s v="H"/>
    <s v="Mixer Tap "/>
    <n v="2"/>
    <s v="Nr"/>
    <m/>
    <m/>
    <n v="0"/>
    <n v="0"/>
  </r>
  <r>
    <x v="0"/>
    <x v="12"/>
    <x v="11"/>
    <s v="114000"/>
    <s v=" FOOD SERVICE EQUIPMENT"/>
    <s v="ME"/>
    <x v="1"/>
    <n v="515"/>
    <s v="Meat &amp; Poultry Preparation"/>
    <s v="Meat &amp; Poultry Preparation"/>
    <s v="J"/>
    <s v="Undercounter Fridge-1200 mm"/>
    <n v="1"/>
    <s v="Nr"/>
    <m/>
    <m/>
    <n v="0"/>
    <n v="0"/>
  </r>
  <r>
    <x v="0"/>
    <x v="12"/>
    <x v="11"/>
    <s v="114000"/>
    <s v=" FOOD SERVICE EQUIPMENT"/>
    <s v="ME"/>
    <x v="1"/>
    <n v="516"/>
    <s v="KITCHEN AREA"/>
    <s v="KITCHEN AREA"/>
    <s v="K"/>
    <s v="Upright Fridge"/>
    <n v="1"/>
    <s v="Nr"/>
    <m/>
    <m/>
    <n v="0"/>
    <n v="0"/>
  </r>
  <r>
    <x v="0"/>
    <x v="12"/>
    <x v="11"/>
    <s v="114000"/>
    <s v=" FOOD SERVICE EQUIPMENT"/>
    <s v="ME"/>
    <x v="1"/>
    <n v="517"/>
    <s v="Meat &amp; Poultry Preparation"/>
    <s v="Meat &amp; Poultry Preparation"/>
    <s v="L"/>
    <s v="Floor Drain"/>
    <n v="1"/>
    <s v="Nr"/>
    <m/>
    <m/>
    <n v="0"/>
    <n v="0"/>
  </r>
  <r>
    <x v="0"/>
    <x v="12"/>
    <x v="11"/>
    <s v="114000"/>
    <s v=" FOOD SERVICE EQUIPMENT"/>
    <s v="ME"/>
    <x v="1"/>
    <n v="518"/>
    <s v="KITCHEN AREA"/>
    <s v="KITCHEN AREA"/>
    <s v="M"/>
    <s v="Meat Mincer- existing"/>
    <n v="1"/>
    <s v="Nr"/>
    <m/>
    <m/>
    <n v="0"/>
    <n v="0"/>
  </r>
  <r>
    <x v="0"/>
    <x v="12"/>
    <x v="11"/>
    <s v="114000"/>
    <s v=" FOOD SERVICE EQUIPMENT"/>
    <s v="ME"/>
    <x v="0"/>
    <n v="519"/>
    <s v="Bakery &amp; Pastry"/>
    <s v="Bakery &amp; Pastry"/>
    <m/>
    <s v="Bakery &amp; Pastry"/>
    <m/>
    <m/>
    <m/>
    <m/>
    <m/>
    <m/>
  </r>
  <r>
    <x v="0"/>
    <x v="12"/>
    <x v="11"/>
    <s v="114000"/>
    <s v=" FOOD SERVICE EQUIPMENT"/>
    <s v="ME"/>
    <x v="1"/>
    <n v="520"/>
    <s v="KITCHEN AREA"/>
    <s v="KITCHEN AREA"/>
    <s v="N"/>
    <s v="Table w/ Double Bowl Sink"/>
    <n v="1"/>
    <s v="Nr"/>
    <m/>
    <m/>
    <n v="0"/>
    <n v="0"/>
  </r>
  <r>
    <x v="0"/>
    <x v="12"/>
    <x v="11"/>
    <s v="114000"/>
    <s v=" FOOD SERVICE EQUIPMENT"/>
    <s v="ME"/>
    <x v="1"/>
    <n v="521"/>
    <s v="Bakery &amp; Pastry"/>
    <s v="Bakery &amp; Pastry"/>
    <s v="P"/>
    <s v="Undercounter Fridge-1200 mm"/>
    <n v="2"/>
    <s v="Nr"/>
    <m/>
    <m/>
    <n v="0"/>
    <n v="0"/>
  </r>
  <r>
    <x v="0"/>
    <x v="12"/>
    <x v="11"/>
    <s v="114000"/>
    <s v=" FOOD SERVICE EQUIPMENT"/>
    <s v="ME"/>
    <x v="1"/>
    <n v="522"/>
    <s v="KITCHEN AREA"/>
    <s v="KITCHEN AREA"/>
    <s v="Q"/>
    <s v="Mixer Tap "/>
    <n v="2"/>
    <s v="Nr"/>
    <m/>
    <m/>
    <n v="0"/>
    <n v="0"/>
  </r>
  <r>
    <x v="0"/>
    <x v="12"/>
    <x v="11"/>
    <s v="114000"/>
    <s v=" FOOD SERVICE EQUIPMENT"/>
    <s v="ME"/>
    <x v="1"/>
    <n v="523"/>
    <s v="Bakery &amp; Pastry"/>
    <s v="Bakery &amp; Pastry"/>
    <s v="R"/>
    <s v="Table w/ Sink"/>
    <n v="1"/>
    <s v="Nr"/>
    <m/>
    <m/>
    <n v="0"/>
    <n v="0"/>
  </r>
  <r>
    <x v="0"/>
    <x v="12"/>
    <x v="11"/>
    <s v="114000"/>
    <s v=" FOOD SERVICE EQUIPMENT"/>
    <s v="ME"/>
    <x v="1"/>
    <n v="524"/>
    <s v="KITCHEN AREA"/>
    <s v="KITCHEN AREA"/>
    <s v="S"/>
    <s v="Scale"/>
    <n v="1"/>
    <s v="Nr"/>
    <m/>
    <m/>
    <n v="0"/>
    <n v="0"/>
  </r>
  <r>
    <x v="0"/>
    <x v="12"/>
    <x v="11"/>
    <s v="114000"/>
    <s v=" FOOD SERVICE EQUIPMENT"/>
    <s v="ME"/>
    <x v="1"/>
    <n v="525"/>
    <s v="Bakery &amp; Pastry"/>
    <s v="Bakery &amp; Pastry"/>
    <s v="T"/>
    <s v="Table W/ Marble Top"/>
    <n v="1"/>
    <s v="Nr"/>
    <m/>
    <m/>
    <n v="0"/>
    <n v="0"/>
  </r>
  <r>
    <x v="0"/>
    <x v="12"/>
    <x v="11"/>
    <s v="114000"/>
    <s v=" FOOD SERVICE EQUIPMENT"/>
    <s v="ME"/>
    <x v="1"/>
    <n v="526"/>
    <s v="KITCHEN AREA"/>
    <s v="KITCHEN AREA"/>
    <s v="A"/>
    <s v="Floor Drain"/>
    <n v="1"/>
    <s v="Nr"/>
    <m/>
    <m/>
    <n v="0"/>
    <n v="0"/>
  </r>
  <r>
    <x v="0"/>
    <x v="12"/>
    <x v="11"/>
    <s v="114000"/>
    <s v=" FOOD SERVICE EQUIPMENT"/>
    <s v="ME"/>
    <x v="1"/>
    <n v="527"/>
    <s v="Bakery &amp; Pastry"/>
    <s v="Bakery &amp; Pastry"/>
    <s v="B"/>
    <s v="Gas Boiling Top- 400 x 700 "/>
    <n v="1"/>
    <s v="Nr"/>
    <m/>
    <m/>
    <n v="0"/>
    <n v="0"/>
  </r>
  <r>
    <x v="0"/>
    <x v="12"/>
    <x v="11"/>
    <s v="114000"/>
    <s v=" FOOD SERVICE EQUIPMENT"/>
    <s v="ME"/>
    <x v="1"/>
    <n v="528"/>
    <s v="KITCHEN AREA"/>
    <s v="KITCHEN AREA"/>
    <s v="C"/>
    <s v="Deck Oven"/>
    <n v="1"/>
    <s v="Nr"/>
    <m/>
    <m/>
    <n v="0"/>
    <n v="0"/>
  </r>
  <r>
    <x v="0"/>
    <x v="12"/>
    <x v="11"/>
    <s v="114000"/>
    <s v=" FOOD SERVICE EQUIPMENT"/>
    <s v="ME"/>
    <x v="1"/>
    <n v="529"/>
    <s v="Bakery &amp; Pastry"/>
    <s v="Bakery &amp; Pastry"/>
    <s v="D"/>
    <s v="Exhaust Hood  w/Fire Suppression System"/>
    <n v="1"/>
    <s v="Nr"/>
    <m/>
    <m/>
    <n v="0"/>
    <n v="0"/>
  </r>
  <r>
    <x v="0"/>
    <x v="12"/>
    <x v="11"/>
    <s v="114000"/>
    <s v=" FOOD SERVICE EQUIPMENT"/>
    <s v="ME"/>
    <x v="1"/>
    <n v="530"/>
    <s v="KITCHEN AREA"/>
    <s v="KITCHEN AREA"/>
    <s v="E"/>
    <s v="Floor Drain"/>
    <n v="1"/>
    <s v="Nr"/>
    <m/>
    <m/>
    <n v="0"/>
    <n v="0"/>
  </r>
  <r>
    <x v="0"/>
    <x v="12"/>
    <x v="11"/>
    <s v="114000"/>
    <s v=" FOOD SERVICE EQUIPMENT"/>
    <s v="ME"/>
    <x v="1"/>
    <n v="531"/>
    <s v="Bakery &amp; Pastry"/>
    <s v="Bakery &amp; Pastry"/>
    <s v="F"/>
    <s v="Marble Top - Mobile Worktable"/>
    <n v="1"/>
    <s v="Nr"/>
    <m/>
    <m/>
    <n v="0"/>
    <n v="0"/>
  </r>
  <r>
    <x v="0"/>
    <x v="12"/>
    <x v="11"/>
    <s v="114000"/>
    <s v=" FOOD SERVICE EQUIPMENT"/>
    <s v="ME"/>
    <x v="1"/>
    <n v="532"/>
    <s v="KITCHEN AREA"/>
    <s v="KITCHEN AREA"/>
    <s v="G"/>
    <s v="Worktable- existing"/>
    <n v="1"/>
    <s v="Nr"/>
    <m/>
    <m/>
    <n v="0"/>
    <n v="0"/>
  </r>
  <r>
    <x v="0"/>
    <x v="12"/>
    <x v="11"/>
    <s v="114000"/>
    <s v=" FOOD SERVICE EQUIPMENT"/>
    <s v="ME"/>
    <x v="1"/>
    <n v="533"/>
    <s v="Bakery &amp; Pastry"/>
    <s v="Bakery &amp; Pastry"/>
    <s v="H"/>
    <s v="Mixer- existing"/>
    <n v="1"/>
    <s v="Nr"/>
    <m/>
    <m/>
    <n v="0"/>
    <n v="0"/>
  </r>
  <r>
    <x v="0"/>
    <x v="12"/>
    <x v="11"/>
    <s v="114000"/>
    <s v=" FOOD SERVICE EQUIPMENT"/>
    <s v="ME"/>
    <x v="0"/>
    <n v="534"/>
    <s v="Hot Kitchen"/>
    <s v="Hot Kitchen"/>
    <m/>
    <s v="Hot Kitchen"/>
    <m/>
    <m/>
    <m/>
    <m/>
    <m/>
    <m/>
  </r>
  <r>
    <x v="0"/>
    <x v="12"/>
    <x v="11"/>
    <s v="114000"/>
    <s v=" FOOD SERVICE EQUIPMENT"/>
    <s v="ME"/>
    <x v="1"/>
    <n v="535"/>
    <s v="Bakery &amp; Pastry"/>
    <s v="Bakery &amp; Pastry"/>
    <s v="J"/>
    <s v="Hand Wash Sink"/>
    <n v="2"/>
    <s v="Nr"/>
    <m/>
    <m/>
    <n v="0"/>
    <n v="0"/>
  </r>
  <r>
    <x v="0"/>
    <x v="12"/>
    <x v="11"/>
    <s v="114000"/>
    <s v=" FOOD SERVICE EQUIPMENT"/>
    <s v="ME"/>
    <x v="1"/>
    <n v="536"/>
    <s v="Hot Kitchen"/>
    <s v="Hot Kitchen"/>
    <s v="K"/>
    <s v="Table w/ Sink- existing"/>
    <n v="1"/>
    <s v="Nr"/>
    <m/>
    <m/>
    <n v="0"/>
    <n v="0"/>
  </r>
  <r>
    <x v="0"/>
    <x v="12"/>
    <x v="11"/>
    <s v="114000"/>
    <s v=" FOOD SERVICE EQUIPMENT"/>
    <s v="ME"/>
    <x v="1"/>
    <n v="537"/>
    <s v="Bakery &amp; Pastry"/>
    <s v="Bakery &amp; Pastry"/>
    <s v="L"/>
    <s v="Mixer Tap"/>
    <n v="2"/>
    <s v="Nr"/>
    <m/>
    <m/>
    <n v="0"/>
    <n v="0"/>
  </r>
  <r>
    <x v="0"/>
    <x v="12"/>
    <x v="11"/>
    <s v="114000"/>
    <s v=" FOOD SERVICE EQUIPMENT"/>
    <s v="ME"/>
    <x v="1"/>
    <n v="538"/>
    <s v="Hot Kitchen"/>
    <s v="Hot Kitchen"/>
    <s v="M"/>
    <s v="Floor Drain"/>
    <n v="1"/>
    <s v="Nr"/>
    <m/>
    <m/>
    <n v="0"/>
    <n v="0"/>
  </r>
  <r>
    <x v="0"/>
    <x v="12"/>
    <x v="11"/>
    <s v="114000"/>
    <s v=" FOOD SERVICE EQUIPMENT"/>
    <s v="ME"/>
    <x v="1"/>
    <n v="539"/>
    <s v="Bakery &amp; Pastry"/>
    <s v="Bakery &amp; Pastry"/>
    <s v="N"/>
    <s v="Fryer- existing"/>
    <n v="1"/>
    <s v="Nr"/>
    <m/>
    <m/>
    <n v="0"/>
    <n v="0"/>
  </r>
  <r>
    <x v="0"/>
    <x v="12"/>
    <x v="11"/>
    <s v="114000"/>
    <s v=" FOOD SERVICE EQUIPMENT"/>
    <s v="ME"/>
    <x v="1"/>
    <n v="540"/>
    <s v="Hot Kitchen"/>
    <s v="Hot Kitchen"/>
    <s v="P"/>
    <s v="Ele. Chip Scuttle"/>
    <n v="1"/>
    <s v="Nr"/>
    <m/>
    <m/>
    <n v="0"/>
    <n v="0"/>
  </r>
  <r>
    <x v="0"/>
    <x v="12"/>
    <x v="11"/>
    <s v="114000"/>
    <s v=" FOOD SERVICE EQUIPMENT"/>
    <s v="ME"/>
    <x v="1"/>
    <n v="541"/>
    <s v="Bakery &amp; Pastry"/>
    <s v="Bakery &amp; Pastry"/>
    <s v="Q"/>
    <s v="Gas Range"/>
    <n v="2"/>
    <s v="Nr"/>
    <m/>
    <m/>
    <n v="0"/>
    <n v="0"/>
  </r>
  <r>
    <x v="0"/>
    <x v="12"/>
    <x v="11"/>
    <s v="114000"/>
    <s v=" FOOD SERVICE EQUIPMENT"/>
    <s v="ME"/>
    <x v="1"/>
    <n v="542"/>
    <s v="Hot Kitchen"/>
    <s v="Hot Kitchen"/>
    <s v="R"/>
    <s v="Gas Grill"/>
    <n v="1"/>
    <s v="Nr"/>
    <m/>
    <m/>
    <n v="0"/>
    <n v="0"/>
  </r>
  <r>
    <x v="0"/>
    <x v="12"/>
    <x v="11"/>
    <s v="114000"/>
    <s v=" FOOD SERVICE EQUIPMENT"/>
    <s v="ME"/>
    <x v="1"/>
    <n v="543"/>
    <s v="Bakery &amp; Pastry"/>
    <s v="Bakery &amp; Pastry"/>
    <s v="S"/>
    <s v="Exhaust Hood w/ Fire Suppression System"/>
    <n v="1"/>
    <s v="Nr"/>
    <m/>
    <m/>
    <n v="0"/>
    <n v="0"/>
  </r>
  <r>
    <x v="0"/>
    <x v="12"/>
    <x v="11"/>
    <s v="114000"/>
    <s v=" FOOD SERVICE EQUIPMENT"/>
    <s v="ME"/>
    <x v="1"/>
    <n v="544"/>
    <s v="Hot Kitchen"/>
    <s v="Hot Kitchen"/>
    <s v="T"/>
    <s v="Worktable- existing"/>
    <n v="1"/>
    <s v="Nr"/>
    <m/>
    <m/>
    <n v="0"/>
    <n v="0"/>
  </r>
  <r>
    <x v="0"/>
    <x v="12"/>
    <x v="11"/>
    <s v="114000"/>
    <s v=" FOOD SERVICE EQUIPMENT"/>
    <s v="ME"/>
    <x v="1"/>
    <n v="545"/>
    <s v="Bakery &amp; Pastry"/>
    <s v="Bakery &amp; Pastry"/>
    <s v="A"/>
    <s v="Table w/ Sink"/>
    <n v="1"/>
    <s v="Nr"/>
    <m/>
    <m/>
    <n v="0"/>
    <n v="0"/>
  </r>
  <r>
    <x v="0"/>
    <x v="12"/>
    <x v="11"/>
    <s v="114000"/>
    <s v=" FOOD SERVICE EQUIPMENT"/>
    <s v="ME"/>
    <x v="1"/>
    <n v="546"/>
    <s v="Hot Kitchen"/>
    <s v="Hot Kitchen"/>
    <s v="B"/>
    <s v="Cupboard W/ Drawer- existing"/>
    <n v="1"/>
    <s v="Nr"/>
    <m/>
    <m/>
    <n v="0"/>
    <n v="0"/>
  </r>
  <r>
    <x v="0"/>
    <x v="12"/>
    <x v="11"/>
    <s v="114000"/>
    <s v=" FOOD SERVICE EQUIPMENT"/>
    <s v="ME"/>
    <x v="1"/>
    <n v="547"/>
    <s v="Bakery &amp; Pastry"/>
    <s v="Bakery &amp; Pastry"/>
    <s v="C"/>
    <s v="Worktable- existing"/>
    <n v="1"/>
    <s v="Nr"/>
    <m/>
    <m/>
    <n v="0"/>
    <n v="0"/>
  </r>
  <r>
    <x v="0"/>
    <x v="12"/>
    <x v="11"/>
    <s v="114000"/>
    <s v=" FOOD SERVICE EQUIPMENT"/>
    <s v="ME"/>
    <x v="1"/>
    <n v="548"/>
    <s v="Hot Kitchen"/>
    <s v="Hot Kitchen"/>
    <s v="D"/>
    <s v="Undercounter Fridge-1200 mm"/>
    <n v="1"/>
    <s v="Nr"/>
    <m/>
    <m/>
    <n v="0"/>
    <n v="0"/>
  </r>
  <r>
    <x v="0"/>
    <x v="12"/>
    <x v="11"/>
    <s v="114000"/>
    <s v=" FOOD SERVICE EQUIPMENT"/>
    <s v="ME"/>
    <x v="0"/>
    <n v="549"/>
    <s v="Cold Kitchen"/>
    <s v="Cold Kitchen"/>
    <m/>
    <s v="Cold Kitchen"/>
    <m/>
    <m/>
    <m/>
    <m/>
    <m/>
    <m/>
  </r>
  <r>
    <x v="0"/>
    <x v="12"/>
    <x v="11"/>
    <s v="114000"/>
    <s v=" FOOD SERVICE EQUIPMENT"/>
    <s v="ME"/>
    <x v="1"/>
    <n v="550"/>
    <s v="Hot Kitchen"/>
    <s v="Hot Kitchen"/>
    <s v="E"/>
    <s v="Upright Fridge"/>
    <n v="1"/>
    <s v="Nr"/>
    <m/>
    <m/>
    <n v="0"/>
    <n v="0"/>
  </r>
  <r>
    <x v="0"/>
    <x v="12"/>
    <x v="11"/>
    <s v="114000"/>
    <s v=" FOOD SERVICE EQUIPMENT"/>
    <s v="ME"/>
    <x v="1"/>
    <n v="551"/>
    <s v="Cold Kitchen"/>
    <s v="Cold Kitchen"/>
    <s v="F"/>
    <s v="Upright Freezer"/>
    <n v="1"/>
    <s v="Nr"/>
    <m/>
    <m/>
    <n v="0"/>
    <n v="0"/>
  </r>
  <r>
    <x v="0"/>
    <x v="12"/>
    <x v="11"/>
    <s v="114000"/>
    <s v=" FOOD SERVICE EQUIPMENT"/>
    <s v="ME"/>
    <x v="1"/>
    <n v="552"/>
    <s v="Hot Kitchen"/>
    <s v="Hot Kitchen"/>
    <s v="G"/>
    <s v="Worktable W/ Sink"/>
    <n v="1"/>
    <s v="Nr"/>
    <m/>
    <m/>
    <n v="0"/>
    <n v="0"/>
  </r>
  <r>
    <x v="0"/>
    <x v="12"/>
    <x v="11"/>
    <s v="114000"/>
    <s v=" FOOD SERVICE EQUIPMENT"/>
    <s v="ME"/>
    <x v="1"/>
    <n v="553"/>
    <s v="Cold Kitchen"/>
    <s v="Cold Kitchen"/>
    <s v="H"/>
    <s v="Mixer Tap"/>
    <n v="1"/>
    <s v="Nr"/>
    <m/>
    <m/>
    <n v="0"/>
    <n v="0"/>
  </r>
  <r>
    <x v="0"/>
    <x v="12"/>
    <x v="11"/>
    <s v="114000"/>
    <s v=" FOOD SERVICE EQUIPMENT"/>
    <s v="ME"/>
    <x v="1"/>
    <n v="554"/>
    <s v="Hot Kitchen"/>
    <s v="Hot Kitchen"/>
    <s v="J"/>
    <s v="Floor Drain"/>
    <n v="2"/>
    <s v="Nr"/>
    <m/>
    <m/>
    <n v="0"/>
    <n v="0"/>
  </r>
  <r>
    <x v="0"/>
    <x v="12"/>
    <x v="11"/>
    <s v="114000"/>
    <s v=" FOOD SERVICE EQUIPMENT"/>
    <s v="ME"/>
    <x v="1"/>
    <n v="555"/>
    <s v="Cold Kitchen"/>
    <s v="Cold Kitchen"/>
    <s v="K"/>
    <s v="Salad Table"/>
    <n v="1"/>
    <s v="Nr"/>
    <m/>
    <m/>
    <n v="0"/>
    <n v="0"/>
  </r>
  <r>
    <x v="0"/>
    <x v="12"/>
    <x v="11"/>
    <s v="114000"/>
    <s v=" FOOD SERVICE EQUIPMENT"/>
    <s v="ME"/>
    <x v="1"/>
    <n v="556"/>
    <s v="Hot Kitchen"/>
    <s v="Hot Kitchen"/>
    <s v="L"/>
    <s v="Worktable"/>
    <n v="1"/>
    <s v="Nr"/>
    <m/>
    <m/>
    <n v="0"/>
    <n v="0"/>
  </r>
  <r>
    <x v="0"/>
    <x v="12"/>
    <x v="11"/>
    <s v="114000"/>
    <s v=" FOOD SERVICE EQUIPMENT"/>
    <s v="ME"/>
    <x v="1"/>
    <n v="557"/>
    <s v="Cold Kitchen"/>
    <s v="Cold Kitchen"/>
    <s v="M"/>
    <s v="Undercounter Fridge"/>
    <n v="1"/>
    <s v="Nr"/>
    <m/>
    <m/>
    <n v="0"/>
    <n v="0"/>
  </r>
  <r>
    <x v="0"/>
    <x v="12"/>
    <x v="11"/>
    <s v="114000"/>
    <s v=" FOOD SERVICE EQUIPMENT"/>
    <s v="ME"/>
    <x v="0"/>
    <n v="558"/>
    <s v="Potwash Area"/>
    <s v="Potwash Area"/>
    <m/>
    <s v="Potwash Area"/>
    <m/>
    <m/>
    <m/>
    <m/>
    <m/>
    <m/>
  </r>
  <r>
    <x v="0"/>
    <x v="12"/>
    <x v="11"/>
    <s v="114000"/>
    <s v=" FOOD SERVICE EQUIPMENT"/>
    <s v="ME"/>
    <x v="1"/>
    <n v="559"/>
    <s v="Cold Kitchen"/>
    <s v="Cold Kitchen"/>
    <s v="N"/>
    <s v="Triple Bowl Sink"/>
    <n v="1"/>
    <s v="Nr"/>
    <m/>
    <m/>
    <n v="0"/>
    <n v="0"/>
  </r>
  <r>
    <x v="0"/>
    <x v="12"/>
    <x v="11"/>
    <s v="114000"/>
    <s v=" FOOD SERVICE EQUIPMENT"/>
    <s v="ME"/>
    <x v="1"/>
    <n v="560"/>
    <s v="Potwash Area"/>
    <s v="Potwash Area"/>
    <s v="P"/>
    <s v="Spray Gun"/>
    <n v="1"/>
    <s v="Nr"/>
    <m/>
    <m/>
    <n v="0"/>
    <n v="0"/>
  </r>
  <r>
    <x v="0"/>
    <x v="12"/>
    <x v="11"/>
    <s v="114000"/>
    <s v=" FOOD SERVICE EQUIPMENT"/>
    <s v="ME"/>
    <x v="1"/>
    <n v="561"/>
    <s v="Cold Kitchen"/>
    <s v="Cold Kitchen"/>
    <s v="Q"/>
    <s v="Mixer Tap"/>
    <n v="1"/>
    <s v="Nr"/>
    <m/>
    <m/>
    <n v="0"/>
    <n v="0"/>
  </r>
  <r>
    <x v="0"/>
    <x v="12"/>
    <x v="11"/>
    <s v="114000"/>
    <s v=" FOOD SERVICE EQUIPMENT"/>
    <s v="ME"/>
    <x v="1"/>
    <n v="562"/>
    <s v="Potwash Area"/>
    <s v="Potwash Area"/>
    <s v="R"/>
    <s v="Shelving unit"/>
    <n v="3"/>
    <s v="Nr"/>
    <m/>
    <m/>
    <n v="0"/>
    <n v="0"/>
  </r>
  <r>
    <x v="0"/>
    <x v="12"/>
    <x v="11"/>
    <s v="114000"/>
    <s v=" FOOD SERVICE EQUIPMENT"/>
    <s v="ME"/>
    <x v="1"/>
    <n v="563"/>
    <s v="Cold Kitchen"/>
    <s v="Cold Kitchen"/>
    <s v="S"/>
    <s v="Floor Drain"/>
    <n v="1"/>
    <s v="Nr"/>
    <m/>
    <m/>
    <n v="0"/>
    <n v="0"/>
  </r>
  <r>
    <x v="0"/>
    <x v="12"/>
    <x v="11"/>
    <s v="114000"/>
    <s v=" FOOD SERVICE EQUIPMENT"/>
    <s v="ME"/>
    <x v="0"/>
    <n v="564"/>
    <s v="Dishwash Area"/>
    <s v="Dishwash Area"/>
    <m/>
    <s v="Dishwash Area"/>
    <m/>
    <m/>
    <m/>
    <m/>
    <m/>
    <m/>
  </r>
  <r>
    <x v="0"/>
    <x v="12"/>
    <x v="11"/>
    <s v="114000"/>
    <s v=" FOOD SERVICE EQUIPMENT"/>
    <s v="ME"/>
    <x v="1"/>
    <n v="565"/>
    <s v="Cold Kitchen"/>
    <s v="Cold Kitchen"/>
    <s v="A"/>
    <s v="Triple Bowl Sink"/>
    <n v="1"/>
    <s v="Nr"/>
    <m/>
    <m/>
    <n v="0"/>
    <n v="0"/>
  </r>
  <r>
    <x v="0"/>
    <x v="12"/>
    <x v="11"/>
    <s v="114000"/>
    <s v=" FOOD SERVICE EQUIPMENT"/>
    <s v="ME"/>
    <x v="1"/>
    <n v="566"/>
    <s v="Dishwash Area"/>
    <s v="Dishwash Area"/>
    <s v="B"/>
    <s v="Spray Gun"/>
    <n v="1"/>
    <s v="Nr"/>
    <m/>
    <m/>
    <n v="0"/>
    <n v="0"/>
  </r>
  <r>
    <x v="0"/>
    <x v="12"/>
    <x v="11"/>
    <s v="114000"/>
    <s v=" FOOD SERVICE EQUIPMENT"/>
    <s v="ME"/>
    <x v="1"/>
    <n v="567"/>
    <s v="Cold Kitchen"/>
    <s v="Cold Kitchen"/>
    <s v="C"/>
    <s v="Mixer Tap"/>
    <n v="1"/>
    <s v="Nr"/>
    <m/>
    <m/>
    <n v="0"/>
    <n v="0"/>
  </r>
  <r>
    <x v="0"/>
    <x v="12"/>
    <x v="11"/>
    <s v="114000"/>
    <s v=" FOOD SERVICE EQUIPMENT"/>
    <s v="ME"/>
    <x v="1"/>
    <n v="568"/>
    <s v="Dishwash Area"/>
    <s v="Dishwash Area"/>
    <s v="D"/>
    <s v="Shelving Unit"/>
    <n v="5"/>
    <s v="Nr"/>
    <m/>
    <m/>
    <n v="0"/>
    <n v="0"/>
  </r>
  <r>
    <x v="0"/>
    <x v="12"/>
    <x v="11"/>
    <s v="114000"/>
    <s v=" FOOD SERVICE EQUIPMENT"/>
    <s v="ME"/>
    <x v="1"/>
    <n v="569"/>
    <s v="Cold Kitchen"/>
    <s v="Cold Kitchen"/>
    <s v="E"/>
    <s v="Floor Drain"/>
    <n v="1"/>
    <s v="Nr"/>
    <m/>
    <m/>
    <n v="0"/>
    <n v="0"/>
  </r>
  <r>
    <x v="0"/>
    <x v="12"/>
    <x v="11"/>
    <s v="114000"/>
    <s v=" FOOD SERVICE EQUIPMENT"/>
    <s v="ME"/>
    <x v="0"/>
    <n v="570"/>
    <s v="Corridor"/>
    <s v="Corridor"/>
    <m/>
    <s v="Corridor"/>
    <m/>
    <m/>
    <m/>
    <m/>
    <m/>
    <m/>
  </r>
  <r>
    <x v="0"/>
    <x v="12"/>
    <x v="11"/>
    <s v="114000"/>
    <s v=" FOOD SERVICE EQUIPMENT"/>
    <s v="ME"/>
    <x v="1"/>
    <n v="571"/>
    <s v="Cold Kitchen"/>
    <s v="Cold Kitchen"/>
    <s v="F"/>
    <s v="Hand Wash Sink"/>
    <n v="2"/>
    <s v="Nr"/>
    <m/>
    <m/>
    <n v="0"/>
    <n v="0"/>
  </r>
  <r>
    <x v="0"/>
    <x v="12"/>
    <x v="11"/>
    <s v="114000"/>
    <s v=" FOOD SERVICE EQUIPMENT"/>
    <s v="ME"/>
    <x v="1"/>
    <n v="572"/>
    <s v="Corridor"/>
    <s v="Corridor"/>
    <s v="G"/>
    <s v="Container Trolleys"/>
    <n v="3"/>
    <s v="Nr"/>
    <m/>
    <m/>
    <n v="0"/>
    <n v="0"/>
  </r>
  <r>
    <x v="0"/>
    <x v="12"/>
    <x v="11"/>
    <s v="114000"/>
    <s v=" FOOD SERVICE EQUIPMENT"/>
    <s v="ME"/>
    <x v="1"/>
    <n v="573"/>
    <s v="Cold Kitchen"/>
    <s v="Cold Kitchen"/>
    <s v="H"/>
    <s v="Platform Scale"/>
    <n v="1"/>
    <s v="Nr"/>
    <m/>
    <m/>
    <n v="0"/>
    <n v="0"/>
  </r>
  <r>
    <x v="0"/>
    <x v="12"/>
    <x v="11"/>
    <s v="114000"/>
    <s v=" FOOD SERVICE EQUIPMENT"/>
    <s v="ME"/>
    <x v="0"/>
    <n v="574"/>
    <s v="Plating Area"/>
    <s v="Plating Area"/>
    <m/>
    <s v="Plating Area"/>
    <m/>
    <m/>
    <m/>
    <m/>
    <m/>
    <m/>
  </r>
  <r>
    <x v="0"/>
    <x v="12"/>
    <x v="11"/>
    <s v="114000"/>
    <s v=" FOOD SERVICE EQUIPMENT"/>
    <s v="ME"/>
    <x v="1"/>
    <n v="575"/>
    <s v="Cold Kitchen"/>
    <s v="Cold Kitchen"/>
    <s v="J"/>
    <s v="Hand Wash Sink"/>
    <n v="1"/>
    <s v="Nr"/>
    <m/>
    <m/>
    <n v="0"/>
    <n v="0"/>
  </r>
  <r>
    <x v="0"/>
    <x v="12"/>
    <x v="11"/>
    <s v="114000"/>
    <s v=" FOOD SERVICE EQUIPMENT"/>
    <s v="ME"/>
    <x v="1"/>
    <n v="576"/>
    <s v="Plating Area"/>
    <s v="Plating Area"/>
    <s v="K"/>
    <s v="Floor Drain"/>
    <n v="1"/>
    <s v="Nr"/>
    <m/>
    <m/>
    <n v="0"/>
    <n v="0"/>
  </r>
  <r>
    <x v="0"/>
    <x v="12"/>
    <x v="11"/>
    <s v="114000"/>
    <s v=" FOOD SERVICE EQUIPMENT"/>
    <s v="ME"/>
    <x v="1"/>
    <n v="577"/>
    <s v="Cold Kitchen"/>
    <s v="Cold Kitchen"/>
    <s v="L"/>
    <s v="Cupboard Table- existing"/>
    <n v="2"/>
    <s v="Nr"/>
    <m/>
    <m/>
    <n v="0"/>
    <n v="0"/>
  </r>
  <r>
    <x v="0"/>
    <x v="12"/>
    <x v="11"/>
    <s v="114000"/>
    <s v=" FOOD SERVICE EQUIPMENT"/>
    <s v="ME"/>
    <x v="1"/>
    <n v="578"/>
    <s v="Plating Area"/>
    <s v="Plating Area"/>
    <s v="M"/>
    <s v="Worktable"/>
    <n v="1"/>
    <s v="Nr"/>
    <m/>
    <m/>
    <n v="0"/>
    <n v="0"/>
  </r>
  <r>
    <x v="0"/>
    <x v="12"/>
    <x v="11"/>
    <s v="114000"/>
    <s v=" FOOD SERVICE EQUIPMENT"/>
    <s v="ME"/>
    <x v="1"/>
    <n v="579"/>
    <s v="Cold Kitchen"/>
    <s v="Cold Kitchen"/>
    <s v="N"/>
    <s v="Mobile Worktable"/>
    <n v="1"/>
    <s v="Nr"/>
    <m/>
    <m/>
    <n v="0"/>
    <n v="0"/>
  </r>
  <r>
    <x v="0"/>
    <x v="12"/>
    <x v="11"/>
    <s v="114000"/>
    <s v=" FOOD SERVICE EQUIPMENT"/>
    <s v="ME"/>
    <x v="1"/>
    <n v="580"/>
    <s v="Plating Area"/>
    <s v="Plating Area"/>
    <s v="P"/>
    <s v="Mobile Hot Cupboard"/>
    <n v="1"/>
    <s v="Nr"/>
    <m/>
    <m/>
    <n v="0"/>
    <n v="0"/>
  </r>
  <r>
    <x v="0"/>
    <x v="12"/>
    <x v="11"/>
    <s v="117000"/>
    <s v=" LAUNDRY EQUIPMENT"/>
    <s v="ME"/>
    <x v="0"/>
    <n v="581"/>
    <s v="117000 - LAUNDRY EQUIPMENT"/>
    <s v="117000 - LAUNDRY EQUIPMENT"/>
    <m/>
    <s v="117000 - LAUNDRY EQUIPMENT"/>
    <m/>
    <m/>
    <m/>
    <m/>
    <m/>
    <m/>
  </r>
  <r>
    <x v="0"/>
    <x v="12"/>
    <x v="11"/>
    <s v="117000"/>
    <s v=" LAUNDRY EQUIPMENT"/>
    <s v="ME"/>
    <x v="0"/>
    <n v="582"/>
    <s v="LAUNDRY"/>
    <s v="LAUNDRY"/>
    <m/>
    <s v="LAUNDRY"/>
    <m/>
    <m/>
    <m/>
    <m/>
    <m/>
    <m/>
  </r>
  <r>
    <x v="0"/>
    <x v="12"/>
    <x v="11"/>
    <s v="117000"/>
    <s v=" LAUNDRY EQUIPMENT"/>
    <s v="ME"/>
    <x v="1"/>
    <n v="583"/>
    <s v="117000 - LAUNDRY EQUIPMENT"/>
    <s v="117000 - LAUNDRY EQUIPMENT"/>
    <s v="A"/>
    <s v="Hand Wash Sink"/>
    <n v="2"/>
    <s v="Nr"/>
    <m/>
    <m/>
    <n v="0"/>
    <n v="0"/>
  </r>
  <r>
    <x v="0"/>
    <x v="12"/>
    <x v="11"/>
    <s v="117000"/>
    <s v=" LAUNDRY EQUIPMENT"/>
    <s v="ME"/>
    <x v="1"/>
    <n v="584"/>
    <s v="LAUNDRY"/>
    <s v="LAUNDRY"/>
    <s v="B"/>
    <s v="Platform Scale"/>
    <n v="1"/>
    <s v="Nr"/>
    <m/>
    <m/>
    <n v="0"/>
    <n v="0"/>
  </r>
  <r>
    <x v="0"/>
    <x v="12"/>
    <x v="11"/>
    <s v="117000"/>
    <s v=" LAUNDRY EQUIPMENT"/>
    <s v="ME"/>
    <x v="1"/>
    <n v="585"/>
    <s v="117000 - LAUNDRY EQUIPMENT"/>
    <s v="117000 - LAUNDRY EQUIPMENT"/>
    <s v="C"/>
    <s v="Table W/ Sink"/>
    <n v="1"/>
    <s v="Nr"/>
    <m/>
    <m/>
    <n v="0"/>
    <n v="0"/>
  </r>
  <r>
    <x v="0"/>
    <x v="12"/>
    <x v="11"/>
    <s v="117000"/>
    <s v=" LAUNDRY EQUIPMENT"/>
    <s v="ME"/>
    <x v="1"/>
    <n v="586"/>
    <s v="LAUNDRY"/>
    <s v="LAUNDRY"/>
    <s v="D"/>
    <s v="Mixer Tap"/>
    <n v="1"/>
    <s v="Nr"/>
    <m/>
    <m/>
    <n v="0"/>
    <n v="0"/>
  </r>
  <r>
    <x v="0"/>
    <x v="12"/>
    <x v="11"/>
    <s v="117000"/>
    <s v=" LAUNDRY EQUIPMENT"/>
    <s v="ME"/>
    <x v="1"/>
    <n v="587"/>
    <s v="117000 - LAUNDRY EQUIPMENT"/>
    <s v="117000 - LAUNDRY EQUIPMENT"/>
    <s v="E"/>
    <s v="Dirty Linen Trolley (existing)"/>
    <n v="2"/>
    <s v="Nr"/>
    <m/>
    <m/>
    <n v="0"/>
    <n v="0"/>
  </r>
  <r>
    <x v="0"/>
    <x v="12"/>
    <x v="11"/>
    <s v="117000"/>
    <s v=" LAUNDRY EQUIPMENT"/>
    <s v="ME"/>
    <x v="1"/>
    <n v="588"/>
    <s v="LAUNDRY"/>
    <s v="LAUNDRY"/>
    <s v="F"/>
    <s v="Spin Dryer (existing)"/>
    <n v="1"/>
    <s v="Nr"/>
    <m/>
    <m/>
    <n v="0"/>
    <n v="0"/>
  </r>
  <r>
    <x v="0"/>
    <x v="12"/>
    <x v="11"/>
    <s v="117000"/>
    <s v=" LAUNDRY EQUIPMENT"/>
    <s v="ME"/>
    <x v="1"/>
    <n v="589"/>
    <s v="117000 - LAUNDRY EQUIPMENT"/>
    <s v="117000 - LAUNDRY EQUIPMENT"/>
    <s v="G"/>
    <s v="25 Kg Extractor Washer (existing)"/>
    <n v="1"/>
    <s v="Nr"/>
    <m/>
    <m/>
    <n v="0"/>
    <n v="0"/>
  </r>
  <r>
    <x v="0"/>
    <x v="12"/>
    <x v="11"/>
    <s v="117000"/>
    <s v=" LAUNDRY EQUIPMENT"/>
    <s v="ME"/>
    <x v="1"/>
    <n v="590"/>
    <s v="LAUNDRY"/>
    <s v="LAUNDRY"/>
    <s v="H"/>
    <s v="36 Kg Extractor Washer"/>
    <n v="1"/>
    <s v="Nr"/>
    <m/>
    <m/>
    <n v="0"/>
    <n v="0"/>
  </r>
  <r>
    <x v="0"/>
    <x v="12"/>
    <x v="11"/>
    <s v="117000"/>
    <s v=" LAUNDRY EQUIPMENT"/>
    <s v="ME"/>
    <x v="1"/>
    <n v="591"/>
    <s v="117000 - LAUNDRY EQUIPMENT"/>
    <s v="117000 - LAUNDRY EQUIPMENT"/>
    <s v="J"/>
    <s v="7 Kg Extractor Washer (existing)"/>
    <n v="1"/>
    <s v="Nr"/>
    <m/>
    <m/>
    <n v="0"/>
    <n v="0"/>
  </r>
  <r>
    <x v="0"/>
    <x v="12"/>
    <x v="11"/>
    <s v="117000"/>
    <s v=" LAUNDRY EQUIPMENT"/>
    <s v="ME"/>
    <x v="1"/>
    <n v="592"/>
    <s v="LAUNDRY"/>
    <s v="LAUNDRY"/>
    <s v="K"/>
    <s v="16 Kg Dryer (existing)"/>
    <n v="1"/>
    <s v="Nr"/>
    <m/>
    <m/>
    <n v="0"/>
    <n v="0"/>
  </r>
  <r>
    <x v="0"/>
    <x v="12"/>
    <x v="11"/>
    <s v="117000"/>
    <s v=" LAUNDRY EQUIPMENT"/>
    <s v="ME"/>
    <x v="1"/>
    <n v="593"/>
    <s v="117000 - LAUNDRY EQUIPMENT"/>
    <s v="117000 - LAUNDRY EQUIPMENT"/>
    <s v="L"/>
    <s v="Flat Ironer"/>
    <n v="1"/>
    <s v="Nr"/>
    <m/>
    <m/>
    <n v="0"/>
    <n v="0"/>
  </r>
  <r>
    <x v="0"/>
    <x v="12"/>
    <x v="11"/>
    <s v="117000"/>
    <s v=" LAUNDRY EQUIPMENT"/>
    <s v="ME"/>
    <x v="1"/>
    <n v="594"/>
    <s v="LAUNDRY"/>
    <s v="LAUNDRY"/>
    <s v="M"/>
    <s v="Mobile Worktable"/>
    <n v="1"/>
    <s v="Nr"/>
    <m/>
    <m/>
    <n v="0"/>
    <n v="0"/>
  </r>
  <r>
    <x v="0"/>
    <x v="12"/>
    <x v="11"/>
    <s v="117000"/>
    <s v=" LAUNDRY EQUIPMENT"/>
    <s v="ME"/>
    <x v="1"/>
    <n v="595"/>
    <s v="117000 - LAUNDRY EQUIPMENT"/>
    <s v="117000 - LAUNDRY EQUIPMENT"/>
    <s v="N"/>
    <s v="Utility Press (existing)"/>
    <n v="1"/>
    <s v="Nr"/>
    <m/>
    <m/>
    <n v="0"/>
    <n v="0"/>
  </r>
  <r>
    <x v="0"/>
    <x v="12"/>
    <x v="11"/>
    <s v="117000"/>
    <s v=" LAUNDRY EQUIPMENT"/>
    <s v="ME"/>
    <x v="1"/>
    <n v="596"/>
    <s v="LAUNDRY"/>
    <s v="LAUNDRY"/>
    <s v="P"/>
    <s v="Ironer"/>
    <n v="2"/>
    <s v="Nr"/>
    <m/>
    <m/>
    <n v="0"/>
    <n v="0"/>
  </r>
  <r>
    <x v="0"/>
    <x v="12"/>
    <x v="11"/>
    <s v="117000"/>
    <s v=" LAUNDRY EQUIPMENT"/>
    <s v="ME"/>
    <x v="1"/>
    <n v="597"/>
    <s v="117000 - LAUNDRY EQUIPMENT"/>
    <s v="117000 - LAUNDRY EQUIPMENT"/>
    <s v="Q"/>
    <s v="Clean Linen Trolley (existing)"/>
    <n v="2"/>
    <s v="Nr"/>
    <m/>
    <m/>
    <n v="0"/>
    <n v="0"/>
  </r>
  <r>
    <x v="0"/>
    <x v="12"/>
    <x v="11"/>
    <s v="117000"/>
    <s v=" LAUNDRY EQUIPMENT"/>
    <s v="ME"/>
    <x v="1"/>
    <n v="598"/>
    <s v="LAUNDRY"/>
    <s v="LAUNDRY"/>
    <s v="R"/>
    <s v="Mobile Worktable"/>
    <n v="2"/>
    <s v="Nr"/>
    <m/>
    <m/>
    <n v="0"/>
    <n v="0"/>
  </r>
  <r>
    <x v="0"/>
    <x v="12"/>
    <x v="11"/>
    <s v="117000"/>
    <s v=" LAUNDRY EQUIPMENT"/>
    <s v="ME"/>
    <x v="1"/>
    <n v="599"/>
    <s v="117000 - LAUNDRY EQUIPMENT"/>
    <s v="117000 - LAUNDRY EQUIPMENT"/>
    <s v="S"/>
    <s v="Hanging Rail"/>
    <n v="1"/>
    <s v="Nr"/>
    <m/>
    <m/>
    <n v="0"/>
    <n v="0"/>
  </r>
  <r>
    <x v="0"/>
    <x v="12"/>
    <x v="11"/>
    <s v="117000"/>
    <s v=" LAUNDRY EQUIPMENT"/>
    <s v="ME"/>
    <x v="1"/>
    <n v="600"/>
    <s v="LAUNDRY"/>
    <s v="LAUNDRY"/>
    <s v="T"/>
    <s v="Sewing Machine (existing)"/>
    <n v="1"/>
    <s v="Nr"/>
    <m/>
    <m/>
    <n v="0"/>
    <n v="0"/>
  </r>
  <r>
    <x v="0"/>
    <x v="12"/>
    <x v="11"/>
    <s v="117000"/>
    <s v=" LAUNDRY EQUIPMENT"/>
    <s v="ME"/>
    <x v="0"/>
    <n v="601"/>
    <s v="117000 - LAUNDRY EQUIPMENT"/>
    <s v="117000 - LAUNDRY EQUIPMENT"/>
    <s v="BILL No. 11 - EQUIPMENT"/>
    <m/>
    <m/>
    <m/>
    <s v="J.D"/>
    <m/>
    <m/>
    <m/>
  </r>
  <r>
    <x v="0"/>
    <x v="12"/>
    <x v="11"/>
    <s v="To Summary"/>
    <s v="To Summary"/>
    <m/>
    <x v="2"/>
    <n v="602"/>
    <s v="LAUNDRY"/>
    <s v="LAUNDRY"/>
    <s v="To Summary"/>
    <m/>
    <m/>
    <m/>
    <m/>
    <m/>
    <m/>
    <m/>
  </r>
  <r>
    <x v="0"/>
    <x v="13"/>
    <x v="12"/>
    <s v="123640"/>
    <s v=" STONE CONTERTOPS"/>
    <s v="AR"/>
    <x v="0"/>
    <n v="603"/>
    <s v="117000 - LAUNDRY EQUIPMENT"/>
    <s v="117000 - LAUNDRY EQUIPMENT"/>
    <m/>
    <m/>
    <s v="BILL NO. 12"/>
    <m/>
    <m/>
    <m/>
    <m/>
    <m/>
  </r>
  <r>
    <x v="0"/>
    <x v="13"/>
    <x v="12"/>
    <s v="123640"/>
    <s v=" STONE CONTERTOPS"/>
    <s v="AR"/>
    <x v="0"/>
    <n v="604"/>
    <s v="LAUNDRY"/>
    <s v="LAUNDRY"/>
    <m/>
    <m/>
    <s v="FURNISHINGS"/>
    <m/>
    <m/>
    <m/>
    <m/>
    <m/>
  </r>
  <r>
    <x v="0"/>
    <x v="13"/>
    <x v="12"/>
    <s v="123640"/>
    <s v=" STONE CONTERTOPS"/>
    <s v="AR"/>
    <x v="0"/>
    <n v="605"/>
    <s v="117000 - LAUNDRY EQUIPMENT"/>
    <s v="117000 - LAUNDRY EQUIPMENT"/>
    <s v="Item"/>
    <s v="                Description                        "/>
    <s v="Qty"/>
    <s v="Unit"/>
    <s v="Rate"/>
    <s v="Amount"/>
    <m/>
    <m/>
  </r>
  <r>
    <x v="0"/>
    <x v="13"/>
    <x v="12"/>
    <s v="123640"/>
    <s v=" STONE CONTERTOPS"/>
    <s v="AR"/>
    <x v="0"/>
    <n v="606"/>
    <s v="LAUNDRY"/>
    <s v="LAUNDRY"/>
    <m/>
    <m/>
    <m/>
    <m/>
    <m/>
    <s v="J.D"/>
    <m/>
    <m/>
  </r>
  <r>
    <x v="0"/>
    <x v="13"/>
    <x v="12"/>
    <s v="123640"/>
    <s v=" STONE CONTERTOPS"/>
    <s v="AR"/>
    <x v="0"/>
    <n v="607"/>
    <s v="123640 - STONE CONTERTOPS"/>
    <s v="123640 - STONE CONTERTOPS"/>
    <m/>
    <s v="123640 - STONE CONTERTOPS"/>
    <m/>
    <m/>
    <m/>
    <m/>
    <m/>
    <m/>
  </r>
  <r>
    <x v="0"/>
    <x v="13"/>
    <x v="12"/>
    <s v="123640"/>
    <s v=" STONE CONTERTOPS"/>
    <s v="AR"/>
    <x v="0"/>
    <n v="608"/>
    <s v="Reception counter units; constructed from 100 thick hollow concrete blocks, filled with concrete and reinforced 12 diameter steel bars, faced with plaster and paint on both sides, comprising 30 thick granite serving counter top, 25 thick blockboard counter top faced on all exposed surfaces with plastic laminate veneer; including base steel angle brackets, 6 thick cork board on plywood, fittings and fixings; complete; as specified and as Drg. A-503; detail 11"/>
    <s v="Reception counter units; constructed from 100 thick hollow concrete blocks, filled with concrete and reinforced 12 diameter steel bars, faced with plaster and paint on both sides, comprising 30 thick granite serving counter top, 25 thick blockboard counter top faced on all exposed surfaces with plastic laminate veneer; including base steel angle brackets, 6 thick cork board on plywood, fittings and fixings; complete; as specified and as Drg. A-503; detail 11"/>
    <m/>
    <s v="Reception counter units; constructed from 100 thick hollow concrete blocks, filled with concrete and reinforced 12 diameter steel bars, faced with plaster and paint on both sides, comprising 30 thick granite serving counter top, 25 thick blockboard counter top faced on all exposed surfaces with plastic laminate veneer; including base steel angle brackets, 6 thick cork board on plywood, fittings and fixings; complete; as specified and as Drg. A-503; detail 11"/>
    <m/>
    <m/>
    <m/>
    <m/>
    <m/>
    <m/>
  </r>
  <r>
    <x v="0"/>
    <x v="13"/>
    <x v="12"/>
    <s v="123640"/>
    <s v=" STONE CONTERTOPS"/>
    <s v="AR"/>
    <x v="1"/>
    <n v="609"/>
    <s v="123640 - STONE CONTERTOPS"/>
    <s v="123640 - STONE CONTERTOPS"/>
    <s v="A"/>
    <s v="Overall size 640 x 1200 high; straight, curved"/>
    <n v="6"/>
    <s v="m"/>
    <n v="350"/>
    <n v="2100"/>
    <n v="350"/>
    <n v="2100"/>
  </r>
  <r>
    <x v="0"/>
    <x v="13"/>
    <x v="12"/>
    <s v="123640"/>
    <s v=" STONE CONTERTOPS"/>
    <s v="AR"/>
    <x v="0"/>
    <n v="610"/>
    <s v="Pantry worktop; 30 thick granite; including 20 thick backsplash, supports and fixings; complete; as specified and as Drg. A-501; detail 14"/>
    <s v="Pantry worktop; 30 thick granite; including 20 thick backsplash, supports and fixings; complete; as specified and as Drg. A-501; detail 14"/>
    <m/>
    <s v="Pantry worktop; 30 thick granite; including 20 thick backsplash, supports and fixings; complete; as specified and as Drg. A-501; detail 14"/>
    <m/>
    <m/>
    <m/>
    <m/>
    <m/>
    <m/>
  </r>
  <r>
    <x v="0"/>
    <x v="13"/>
    <x v="12"/>
    <s v="123640"/>
    <s v=" STONE CONTERTOPS"/>
    <s v="AR"/>
    <x v="1"/>
    <n v="611"/>
    <s v="123640 - STONE CONTERTOPS"/>
    <s v="123640 - STONE CONTERTOPS"/>
    <s v="B"/>
    <s v="600 wide"/>
    <n v="23"/>
    <s v="m"/>
    <n v="280"/>
    <n v="6440"/>
    <n v="280"/>
    <n v="6440"/>
  </r>
  <r>
    <x v="0"/>
    <x v="13"/>
    <x v="12"/>
    <s v="123640"/>
    <s v=" STONE CONTERTOPS"/>
    <s v="AR"/>
    <x v="1"/>
    <n v="612"/>
    <s v="Pantry worktop; 30 thick granite; including 20 thick backsplash, supports and fixings; complete; as specified and as Drg. A-501; detail 14"/>
    <s v="Pantry worktop; 30 thick granite; including 20 thick backsplash, supports and fixings; complete; as specified and as Drg. A-501; detail 14"/>
    <s v="C"/>
    <s v="600 wide; U shape"/>
    <n v="7"/>
    <s v="m"/>
    <n v="336"/>
    <n v="2352"/>
    <n v="336"/>
    <n v="2352"/>
  </r>
  <r>
    <x v="0"/>
    <x v="13"/>
    <x v="12"/>
    <s v="123640"/>
    <s v=" STONE CONTERTOPS"/>
    <s v="AR"/>
    <x v="1"/>
    <n v="613"/>
    <s v="123640 - STONE CONTERTOPS"/>
    <s v="123640 - STONE CONTERTOPS"/>
    <s v="D"/>
    <s v="750 wide; curved "/>
    <n v="12"/>
    <s v="m"/>
    <m/>
    <m/>
    <n v="0"/>
    <n v="0"/>
  </r>
  <r>
    <x v="0"/>
    <x v="13"/>
    <x v="12"/>
    <s v="124813"/>
    <s v=" ENTRANCE FLOOR MATS AND FRAME"/>
    <s v="AR"/>
    <x v="0"/>
    <n v="614"/>
    <s v="124813 - ENTRANCE FLOOR MATS AND FRAME"/>
    <s v="124813 - ENTRANCE FLOOR MATS AND FRAME"/>
    <m/>
    <s v="124813 - ENTRANCE FLOOR MATS AND FRAME"/>
    <m/>
    <m/>
    <m/>
    <m/>
    <m/>
    <m/>
  </r>
  <r>
    <x v="0"/>
    <x v="13"/>
    <x v="12"/>
    <s v="124813"/>
    <s v=" ENTRANCE FLOOR MATS AND FRAME"/>
    <s v="AR"/>
    <x v="0"/>
    <n v="615"/>
    <s v="Door mats and frames; corrugated rubber mat strips with aluminium slates; including aluminium frame with patent-clip-on polypropylene corner brackets for building in; including cement-sand screed levelling; complete; as specified and as Drg. A-501; detail 15"/>
    <s v="Door mats and frames; corrugated rubber mat strips with aluminium slates; including aluminium frame with patent-clip-on polypropylene corner brackets for building in; including cement-sand screed levelling; complete; as specified and as Drg. A-501; detail 15"/>
    <m/>
    <s v="Door mats and frames; corrugated rubber mat strips with aluminium slates; including aluminium frame with patent-clip-on polypropylene corner brackets for building in; including cement-sand screed levelling; complete; as specified and as Drg. A-501; detail 15"/>
    <m/>
    <m/>
    <m/>
    <m/>
    <m/>
    <m/>
  </r>
  <r>
    <x v="0"/>
    <x v="13"/>
    <x v="12"/>
    <s v="124813"/>
    <s v=" ENTRANCE FLOOR MATS AND FRAME"/>
    <s v="AR"/>
    <x v="1"/>
    <n v="616"/>
    <s v="124813 - ENTRANCE FLOOR MATS AND FRAME"/>
    <s v="124813 - ENTRANCE FLOOR MATS AND FRAME"/>
    <s v="A"/>
    <s v="Size 800 x 2400"/>
    <n v="1"/>
    <s v="Nr"/>
    <n v="1344"/>
    <n v="1344"/>
    <n v="1344"/>
    <n v="1344"/>
  </r>
  <r>
    <x v="0"/>
    <x v="13"/>
    <x v="12"/>
    <s v="124813"/>
    <s v=" ENTRANCE FLOOR MATS AND FRAME"/>
    <s v="AR"/>
    <x v="1"/>
    <n v="617"/>
    <s v="Door mats and frames; corrugated rubber mat strips with aluminium slates; including aluminium frame with patent-clip-on polypropylene corner brackets for building in; including cement-sand screed levelling; complete; as specified and as Drg. A-501; detail 15"/>
    <s v="Door mats and frames; corrugated rubber mat strips with aluminium slates; including aluminium frame with patent-clip-on polypropylene corner brackets for building in; including cement-sand screed levelling; complete; as specified and as Drg. A-501; detail 15"/>
    <s v="B"/>
    <s v="Size 1000 x 1800"/>
    <n v="1"/>
    <s v="Nr"/>
    <n v="1260"/>
    <n v="1260"/>
    <n v="1260"/>
    <n v="1260"/>
  </r>
  <r>
    <x v="0"/>
    <x v="13"/>
    <x v="12"/>
    <s v="124813"/>
    <s v=" ENTRANCE FLOOR MATS AND FRAME"/>
    <s v="AR"/>
    <x v="1"/>
    <n v="618"/>
    <s v="124813 - ENTRANCE FLOOR MATS AND FRAME"/>
    <s v="124813 - ENTRANCE FLOOR MATS AND FRAME"/>
    <s v="C"/>
    <s v="Size 600 x 1750"/>
    <n v="1"/>
    <s v="Nr"/>
    <n v="735"/>
    <n v="735"/>
    <n v="735"/>
    <n v="735"/>
  </r>
  <r>
    <x v="0"/>
    <x v="13"/>
    <x v="12"/>
    <s v="124813"/>
    <s v=" ENTRANCE FLOOR MATS AND FRAME"/>
    <s v="AR"/>
    <x v="0"/>
    <n v="619"/>
    <s v="Door mats and frames; corrugated rubber mat strips with aluminium slates; including aluminium frame with patent-clip-on polypropylene corner brackets for building in; including cement-sand screed levelling; complete; as specified and as Drg. A-501; detail 15"/>
    <s v="Door mats and frames; corrugated rubber mat strips with aluminium slates; including aluminium frame with patent-clip-on polypropylene corner brackets for building in; including cement-sand screed levelling; complete; as specified and as Drg. A-501; detail 15"/>
    <s v="BILL No. 12 - FURNISHINGS"/>
    <m/>
    <m/>
    <m/>
    <m/>
    <m/>
    <m/>
    <m/>
  </r>
  <r>
    <x v="0"/>
    <x v="13"/>
    <x v="12"/>
    <s v="To Summary"/>
    <s v="To Summary"/>
    <m/>
    <x v="2"/>
    <n v="620"/>
    <s v="124813 - ENTRANCE FLOOR MATS AND FRAME"/>
    <s v="124813 - ENTRANCE FLOOR MATS AND FRAME"/>
    <s v="To Summary"/>
    <m/>
    <m/>
    <m/>
    <s v="J.D"/>
    <n v="14231"/>
    <m/>
    <m/>
  </r>
  <r>
    <x v="0"/>
    <x v="14"/>
    <x v="13"/>
    <s v="142100"/>
    <s v=" ELECTRIC TRACTION ELEVATORS"/>
    <s v="EL"/>
    <x v="0"/>
    <n v="621"/>
    <s v="Door mats and frames; corrugated rubber mat strips with aluminium slates; including aluminium frame with patent-clip-on polypropylene corner brackets for building in; including cement-sand screed levelling; complete; as specified and as Drg. A-501; detail 15"/>
    <s v="Door mats and frames; corrugated rubber mat strips with aluminium slates; including aluminium frame with patent-clip-on polypropylene corner brackets for building in; including cement-sand screed levelling; complete; as specified and as Drg. A-501; detail 15"/>
    <s v="BILL NO. 14"/>
    <m/>
    <m/>
    <m/>
    <m/>
    <m/>
    <m/>
    <m/>
  </r>
  <r>
    <x v="0"/>
    <x v="14"/>
    <x v="13"/>
    <s v="142100"/>
    <s v=" ELECTRIC TRACTION ELEVATORS"/>
    <s v="EL"/>
    <x v="0"/>
    <n v="622"/>
    <s v="124813 - ENTRANCE FLOOR MATS AND FRAME"/>
    <s v="124813 - ENTRANCE FLOOR MATS AND FRAME"/>
    <s v="CONVEYING EQUIPMENT"/>
    <m/>
    <m/>
    <m/>
    <m/>
    <m/>
    <m/>
    <m/>
  </r>
  <r>
    <x v="0"/>
    <x v="14"/>
    <x v="13"/>
    <s v="142100"/>
    <s v=" ELECTRIC TRACTION ELEVATORS"/>
    <s v="EL"/>
    <x v="0"/>
    <n v="623"/>
    <s v="Door mats and frames; corrugated rubber mat strips with aluminium slates; including aluminium frame with patent-clip-on polypropylene corner brackets for building in; including cement-sand screed levelling; complete; as specified and as Drg. A-501; detail 15"/>
    <s v="Door mats and frames; corrugated rubber mat strips with aluminium slates; including aluminium frame with patent-clip-on polypropylene corner brackets for building in; including cement-sand screed levelling; complete; as specified and as Drg. A-501; detail 15"/>
    <s v="Item"/>
    <s v="                Description                        "/>
    <s v="Qty"/>
    <s v="Unit"/>
    <s v="Rate"/>
    <s v="Amount"/>
    <m/>
    <m/>
  </r>
  <r>
    <x v="0"/>
    <x v="14"/>
    <x v="13"/>
    <s v="142100"/>
    <s v=" ELECTRIC TRACTION ELEVATORS"/>
    <s v="EL"/>
    <x v="0"/>
    <n v="624"/>
    <s v="124813 - ENTRANCE FLOOR MATS AND FRAME"/>
    <s v="124813 - ENTRANCE FLOOR MATS AND FRAME"/>
    <m/>
    <m/>
    <m/>
    <m/>
    <m/>
    <s v="JD"/>
    <m/>
    <m/>
  </r>
  <r>
    <x v="0"/>
    <x v="14"/>
    <x v="13"/>
    <s v="142100"/>
    <s v=" ELECTRIC TRACTION ELEVATORS"/>
    <s v="EL"/>
    <x v="0"/>
    <n v="625"/>
    <s v="142100 - ELECTRIC TRACTION ELEVATORS"/>
    <s v="142100 - ELECTRIC TRACTION ELEVATORS"/>
    <m/>
    <s v="142100 - ELECTRIC TRACTION ELEVATORS"/>
    <m/>
    <m/>
    <m/>
    <m/>
    <m/>
    <m/>
  </r>
  <r>
    <x v="0"/>
    <x v="14"/>
    <x v="13"/>
    <s v="142100"/>
    <s v=" ELECTRIC TRACTION ELEVATORS"/>
    <s v="EL"/>
    <x v="0"/>
    <n v="626"/>
    <s v="Passenger, bed, &amp; service lifts, including all necessary controls and accessories"/>
    <s v="Passenger, bed, &amp; service lifts, including all necessary controls and accessories"/>
    <m/>
    <s v="Passenger, bed, &amp; service lifts, including all necessary controls and accessories"/>
    <m/>
    <m/>
    <m/>
    <m/>
    <m/>
    <m/>
  </r>
  <r>
    <x v="0"/>
    <x v="14"/>
    <x v="13"/>
    <s v="142100"/>
    <s v=" ELECTRIC TRACTION ELEVATORS"/>
    <s v="EL"/>
    <x v="1"/>
    <n v="627"/>
    <s v="142100 - ELECTRIC TRACTION ELEVATORS"/>
    <s v="142100 - ELECTRIC TRACTION ELEVATORS"/>
    <s v="A"/>
    <s v="Reference Elevator (L1) 800 kg (passenger),_x000a_1 m/s, as specified and shown on the drawings"/>
    <n v="1"/>
    <s v="Nr"/>
    <m/>
    <m/>
    <n v="0"/>
    <n v="0"/>
  </r>
  <r>
    <x v="0"/>
    <x v="14"/>
    <x v="13"/>
    <s v="142100"/>
    <s v=" ELECTRIC TRACTION ELEVATORS"/>
    <s v="EL"/>
    <x v="1"/>
    <n v="628"/>
    <s v="Passenger, bed, &amp; service lifts, including all necessary controls and accessories"/>
    <s v="Passenger, bed, &amp; service lifts, including all necessary controls and accessories"/>
    <s v="B"/>
    <s v="Reference Elevator (L2) 1600 kg (bed),_x000a_1 m/s, as specified and shown on the drawings"/>
    <n v="1"/>
    <s v="Nr"/>
    <m/>
    <m/>
    <n v="0"/>
    <n v="0"/>
  </r>
  <r>
    <x v="0"/>
    <x v="14"/>
    <x v="13"/>
    <s v="142100"/>
    <s v=" ELECTRIC TRACTION ELEVATORS"/>
    <s v="EL"/>
    <x v="1"/>
    <n v="629"/>
    <s v="142100 - ELECTRIC TRACTION ELEVATORS"/>
    <s v="142100 - ELECTRIC TRACTION ELEVATORS"/>
    <s v="C"/>
    <s v="Reference Elevator (L3) 1000 kg (service),_x000a_1 m/s, as specified and shown on the drawings"/>
    <n v="1"/>
    <s v="Nr"/>
    <m/>
    <m/>
    <n v="0"/>
    <n v="0"/>
  </r>
  <r>
    <x v="0"/>
    <x v="14"/>
    <x v="13"/>
    <s v="142100"/>
    <s v=" ELECTRIC TRACTION ELEVATORS"/>
    <s v="EL"/>
    <x v="0"/>
    <n v="630"/>
    <s v="Passenger, bed, &amp; service lifts, including all necessary controls and accessories"/>
    <s v="Passenger, bed, &amp; service lifts, including all necessary controls and accessories"/>
    <s v="BILL NO. 14 - CONVEYING EQUIPMENT"/>
    <m/>
    <m/>
    <m/>
    <m/>
    <m/>
    <m/>
    <m/>
  </r>
  <r>
    <x v="0"/>
    <x v="14"/>
    <x v="13"/>
    <s v="To Summary"/>
    <s v="To Summary"/>
    <m/>
    <x v="2"/>
    <n v="631"/>
    <s v="142100 - ELECTRIC TRACTION ELEVATORS"/>
    <s v="142100 - ELECTRIC TRACTION ELEVATORS"/>
    <s v="To Summary"/>
    <m/>
    <m/>
    <m/>
    <s v="JD"/>
    <m/>
    <m/>
    <m/>
  </r>
  <r>
    <x v="0"/>
    <x v="15"/>
    <x v="14"/>
    <s v="211100"/>
    <s v="FACILITY FIRE-SUPPRESSION WATER- SERVICE PIPING"/>
    <s v="ME"/>
    <x v="0"/>
    <n v="632"/>
    <s v="Passenger, bed, &amp; service lifts, including all necessary controls and accessories"/>
    <s v="Passenger, bed, &amp; service lifts, including all necessary controls and accessories"/>
    <m/>
    <m/>
    <s v="BILL NO. 21"/>
    <m/>
    <m/>
    <m/>
    <m/>
    <m/>
  </r>
  <r>
    <x v="0"/>
    <x v="15"/>
    <x v="14"/>
    <s v="211100"/>
    <s v="FACILITY FIRE-SUPPRESSION WATER- SERVICE PIPING"/>
    <s v="ME"/>
    <x v="0"/>
    <n v="633"/>
    <s v="142100 - ELECTRIC TRACTION ELEVATORS"/>
    <s v="142100 - ELECTRIC TRACTION ELEVATORS"/>
    <m/>
    <m/>
    <s v="FIRE SUPPRESSION"/>
    <m/>
    <m/>
    <m/>
    <m/>
    <m/>
  </r>
  <r>
    <x v="0"/>
    <x v="15"/>
    <x v="14"/>
    <s v="211100"/>
    <s v="FACILITY FIRE-SUPPRESSION WATER- SERVICE PIPING"/>
    <s v="ME"/>
    <x v="0"/>
    <n v="634"/>
    <s v="Passenger, bed, &amp; service lifts, including all necessary controls and accessories"/>
    <s v="Passenger, bed, &amp; service lifts, including all necessary controls and accessories"/>
    <s v="Item"/>
    <s v="                Description                        "/>
    <s v="Qty"/>
    <s v="Unit"/>
    <s v="Rate"/>
    <s v="Amount"/>
    <m/>
    <m/>
  </r>
  <r>
    <x v="0"/>
    <x v="15"/>
    <x v="14"/>
    <s v="211100"/>
    <s v="FACILITY FIRE-SUPPRESSION WATER- SERVICE PIPING"/>
    <s v="ME"/>
    <x v="0"/>
    <n v="635"/>
    <s v="142100 - ELECTRIC TRACTION ELEVATORS"/>
    <s v="142100 - ELECTRIC TRACTION ELEVATORS"/>
    <m/>
    <m/>
    <m/>
    <m/>
    <m/>
    <s v="J.D"/>
    <m/>
    <m/>
  </r>
  <r>
    <x v="0"/>
    <x v="15"/>
    <x v="14"/>
    <s v="211100"/>
    <s v="FACILITY FIRE-SUPPRESSION WATER- SERVICE PIPING"/>
    <s v="ME"/>
    <x v="0"/>
    <n v="636"/>
    <s v="211100 - FACILITY FIRE-SUPPRESSION WATER- SERVICE PIPING"/>
    <s v="211100 - FACILITY FIRE-SUPPRESSION WATER- SERVICE PIPING"/>
    <m/>
    <s v="211100 - FACILITY FIRE-SUPPRESSION WATER- SERVICE PIPING"/>
    <m/>
    <m/>
    <m/>
    <m/>
    <m/>
    <m/>
  </r>
  <r>
    <x v="0"/>
    <x v="15"/>
    <x v="14"/>
    <s v="211100"/>
    <s v="FACILITY FIRE-SUPPRESSION WATER- SERVICE PIPING"/>
    <s v="ME"/>
    <x v="0"/>
    <n v="637"/>
    <s v="Standpipes and wet-pipe sprinlers"/>
    <s v="Black Steel Pipes and fittings"/>
    <m/>
    <s v="Standpipes and wet-pipe sprinlers"/>
    <m/>
    <m/>
    <m/>
    <m/>
    <m/>
    <m/>
  </r>
  <r>
    <x v="0"/>
    <x v="15"/>
    <x v="14"/>
    <s v="211100"/>
    <s v="FACILITY FIRE-SUPPRESSION WATER- SERVICE PIPING"/>
    <s v="ME"/>
    <x v="0"/>
    <n v="638"/>
    <s v="Standpipes and wet-pipe sprinlers"/>
    <s v="Black Steel Pipes and fittings"/>
    <m/>
    <s v="Black Steel Pipes and fittings"/>
    <m/>
    <m/>
    <m/>
    <m/>
    <m/>
    <m/>
  </r>
  <r>
    <x v="0"/>
    <x v="15"/>
    <x v="14"/>
    <s v="211100"/>
    <s v="FACILITY FIRE-SUPPRESSION WATER- SERVICE PIPING"/>
    <s v="ME"/>
    <x v="1"/>
    <n v="639"/>
    <s v="Standpipes and wet-pipe sprinlers"/>
    <s v="Black Steel Pipes and fittings"/>
    <s v="A"/>
    <s v="25 dn"/>
    <n v="480"/>
    <s v="m"/>
    <n v="16.8"/>
    <n v="8064"/>
    <n v="16.8"/>
    <n v="8064"/>
  </r>
  <r>
    <x v="0"/>
    <x v="15"/>
    <x v="14"/>
    <s v="211100"/>
    <s v="FACILITY FIRE-SUPPRESSION WATER- SERVICE PIPING"/>
    <s v="ME"/>
    <x v="1"/>
    <n v="640"/>
    <s v="Standpipes and wet-pipe sprinlers"/>
    <s v="Black Steel Pipes and fittings"/>
    <s v="B"/>
    <s v="32 dn"/>
    <n v="22"/>
    <s v="m"/>
    <n v="19"/>
    <n v="418"/>
    <n v="19"/>
    <n v="418"/>
  </r>
  <r>
    <x v="0"/>
    <x v="15"/>
    <x v="14"/>
    <s v="211100"/>
    <s v="FACILITY FIRE-SUPPRESSION WATER- SERVICE PIPING"/>
    <s v="ME"/>
    <x v="1"/>
    <n v="641"/>
    <s v="Standpipes and wet-pipe sprinlers"/>
    <s v="Black Steel Pipes and fittings"/>
    <s v="C"/>
    <s v="40 dn"/>
    <n v="30"/>
    <s v="m"/>
    <n v="24"/>
    <n v="720"/>
    <n v="24"/>
    <n v="720"/>
  </r>
  <r>
    <x v="0"/>
    <x v="15"/>
    <x v="14"/>
    <s v="211100"/>
    <s v="FACILITY FIRE-SUPPRESSION WATER- SERVICE PIPING"/>
    <s v="ME"/>
    <x v="1"/>
    <n v="642"/>
    <s v="Standpipes and wet-pipe sprinlers"/>
    <s v="Black Steel Pipes and fittings"/>
    <s v="D"/>
    <s v="50 dn"/>
    <n v="50"/>
    <s v="m"/>
    <n v="32"/>
    <n v="1600"/>
    <n v="32"/>
    <n v="1600"/>
  </r>
  <r>
    <x v="0"/>
    <x v="15"/>
    <x v="14"/>
    <s v="211100"/>
    <s v="FACILITY FIRE-SUPPRESSION WATER- SERVICE PIPING"/>
    <s v="ME"/>
    <x v="1"/>
    <n v="643"/>
    <s v="Standpipes and wet-pipe sprinlers"/>
    <s v="Black Steel Pipes and fittings"/>
    <s v="E"/>
    <s v="65 dn"/>
    <n v="20"/>
    <s v="m"/>
    <n v="43"/>
    <n v="860"/>
    <n v="43"/>
    <n v="860"/>
  </r>
  <r>
    <x v="0"/>
    <x v="15"/>
    <x v="14"/>
    <s v="211100"/>
    <s v="FACILITY FIRE-SUPPRESSION WATER- SERVICE PIPING"/>
    <s v="ME"/>
    <x v="1"/>
    <n v="644"/>
    <s v="Standpipes and wet-pipe sprinlers"/>
    <s v="Black Steel Pipes and fittings"/>
    <s v="F"/>
    <s v="80 dn"/>
    <n v="21"/>
    <s v="m"/>
    <m/>
    <m/>
    <n v="0"/>
    <n v="0"/>
  </r>
  <r>
    <x v="0"/>
    <x v="15"/>
    <x v="14"/>
    <s v="211100"/>
    <s v="FACILITY FIRE-SUPPRESSION WATER- SERVICE PIPING"/>
    <s v="ME"/>
    <x v="1"/>
    <n v="645"/>
    <s v="Standpipes and wet-pipe sprinlers"/>
    <s v="Black Steel Pipes and fittings"/>
    <s v="F"/>
    <s v="100 dn"/>
    <n v="65"/>
    <s v="m"/>
    <n v="86"/>
    <n v="5590"/>
    <n v="86"/>
    <n v="5590"/>
  </r>
  <r>
    <x v="0"/>
    <x v="15"/>
    <x v="14"/>
    <s v="211100"/>
    <s v="FACILITY FIRE-SUPPRESSION WATER- SERVICE PIPING"/>
    <s v="ME"/>
    <x v="1"/>
    <n v="646"/>
    <s v="Standpipes and wet-pipe sprinlers"/>
    <s v="Black Steel Pipes and fittings"/>
    <s v="G"/>
    <s v="150 dn"/>
    <n v="19"/>
    <s v="m"/>
    <n v="115"/>
    <n v="2185"/>
    <n v="115"/>
    <n v="2185"/>
  </r>
  <r>
    <x v="0"/>
    <x v="15"/>
    <x v="14"/>
    <s v="211100"/>
    <s v="FACILITY FIRE-SUPPRESSION WATER- SERVICE PIPING"/>
    <s v="ME"/>
    <x v="0"/>
    <n v="647"/>
    <s v="Valves"/>
    <s v="Gate valves"/>
    <m/>
    <s v="Valves"/>
    <m/>
    <m/>
    <m/>
    <m/>
    <m/>
    <m/>
  </r>
  <r>
    <x v="0"/>
    <x v="15"/>
    <x v="14"/>
    <s v="211100"/>
    <s v="FACILITY FIRE-SUPPRESSION WATER- SERVICE PIPING"/>
    <s v="ME"/>
    <x v="0"/>
    <n v="648"/>
    <s v="Valves"/>
    <s v="Gate valves"/>
    <m/>
    <s v="Gate valves"/>
    <m/>
    <m/>
    <m/>
    <m/>
    <m/>
    <m/>
  </r>
  <r>
    <x v="0"/>
    <x v="15"/>
    <x v="14"/>
    <s v="211100"/>
    <s v="FACILITY FIRE-SUPPRESSION WATER- SERVICE PIPING"/>
    <s v="ME"/>
    <x v="1"/>
    <n v="649"/>
    <s v="Valves"/>
    <s v="Gate valves"/>
    <s v="H"/>
    <s v="25 dn"/>
    <n v="1"/>
    <s v="Nr"/>
    <n v="36"/>
    <n v="36"/>
    <n v="36"/>
    <n v="36"/>
  </r>
  <r>
    <x v="0"/>
    <x v="15"/>
    <x v="14"/>
    <s v="211100"/>
    <s v="FACILITY FIRE-SUPPRESSION WATER- SERVICE PIPING"/>
    <s v="ME"/>
    <x v="1"/>
    <n v="650"/>
    <s v="Valves"/>
    <s v="Gate valves"/>
    <s v="J"/>
    <s v="40 dn"/>
    <n v="1"/>
    <s v="Nr"/>
    <n v="66"/>
    <n v="66"/>
    <n v="66"/>
    <n v="66"/>
  </r>
  <r>
    <x v="0"/>
    <x v="15"/>
    <x v="14"/>
    <s v="211100"/>
    <s v="FACILITY FIRE-SUPPRESSION WATER- SERVICE PIPING"/>
    <s v="ME"/>
    <x v="1"/>
    <n v="651"/>
    <s v="Valves"/>
    <s v="Gate valves"/>
    <s v="K"/>
    <s v="50 dn"/>
    <n v="4"/>
    <s v="Nr"/>
    <n v="93"/>
    <n v="372"/>
    <n v="93"/>
    <n v="372"/>
  </r>
  <r>
    <x v="0"/>
    <x v="15"/>
    <x v="14"/>
    <s v="211100"/>
    <s v="FACILITY FIRE-SUPPRESSION WATER- SERVICE PIPING"/>
    <s v="ME"/>
    <x v="1"/>
    <n v="652"/>
    <s v="Valves"/>
    <s v="Gate valves"/>
    <s v="L"/>
    <s v="100 dn"/>
    <n v="1"/>
    <s v="Nr"/>
    <n v="440"/>
    <n v="440"/>
    <n v="440"/>
    <n v="440"/>
  </r>
  <r>
    <x v="0"/>
    <x v="15"/>
    <x v="14"/>
    <s v="211100"/>
    <s v="FACILITY FIRE-SUPPRESSION WATER- SERVICE PIPING"/>
    <s v="ME"/>
    <x v="1"/>
    <n v="653"/>
    <s v="Valves"/>
    <s v="Gate valves"/>
    <s v="M"/>
    <s v="150 dn"/>
    <n v="4"/>
    <s v="Nr"/>
    <n v="1092"/>
    <n v="4368"/>
    <n v="1092"/>
    <n v="4368"/>
  </r>
  <r>
    <x v="0"/>
    <x v="15"/>
    <x v="14"/>
    <s v="211100"/>
    <s v="FACILITY FIRE-SUPPRESSION WATER- SERVICE PIPING"/>
    <s v="ME"/>
    <x v="0"/>
    <n v="654"/>
    <s v="Test and drain valves"/>
    <s v="Test and drain valves"/>
    <m/>
    <s v="Test and drain valves"/>
    <m/>
    <m/>
    <m/>
    <m/>
    <m/>
    <m/>
  </r>
  <r>
    <x v="0"/>
    <x v="15"/>
    <x v="14"/>
    <s v="211100"/>
    <s v="FACILITY FIRE-SUPPRESSION WATER- SERVICE PIPING"/>
    <s v="ME"/>
    <x v="1"/>
    <n v="655"/>
    <s v="Valves"/>
    <s v="Gate valves"/>
    <s v="A"/>
    <s v="25 dn"/>
    <n v="2"/>
    <s v="Nr"/>
    <m/>
    <m/>
    <n v="0"/>
    <n v="0"/>
  </r>
  <r>
    <x v="0"/>
    <x v="15"/>
    <x v="14"/>
    <s v="211100"/>
    <s v="FACILITY FIRE-SUPPRESSION WATER- SERVICE PIPING"/>
    <s v="ME"/>
    <x v="0"/>
    <n v="656"/>
    <s v="Specialty Valves"/>
    <s v="Specialty Valves"/>
    <m/>
    <s v="Specialty Valves"/>
    <m/>
    <m/>
    <m/>
    <m/>
    <m/>
    <m/>
  </r>
  <r>
    <x v="0"/>
    <x v="15"/>
    <x v="14"/>
    <s v="211100"/>
    <s v="FACILITY FIRE-SUPPRESSION WATER- SERVICE PIPING"/>
    <s v="ME"/>
    <x v="0"/>
    <n v="657"/>
    <s v="Specialty Valves"/>
    <s v="Fire-Protection-Service Valves"/>
    <m/>
    <s v="Fire-Protection-Service Valves"/>
    <m/>
    <m/>
    <m/>
    <m/>
    <m/>
    <m/>
  </r>
  <r>
    <x v="0"/>
    <x v="15"/>
    <x v="14"/>
    <s v="211100"/>
    <s v="FACILITY FIRE-SUPPRESSION WATER- SERVICE PIPING"/>
    <s v="ME"/>
    <x v="0"/>
    <n v="658"/>
    <s v="Specialty Valves"/>
    <s v="Alarm check valves"/>
    <m/>
    <s v="Alarm check valves"/>
    <m/>
    <m/>
    <m/>
    <m/>
    <m/>
    <m/>
  </r>
  <r>
    <x v="0"/>
    <x v="15"/>
    <x v="14"/>
    <s v="211100"/>
    <s v="FACILITY FIRE-SUPPRESSION WATER- SERVICE PIPING"/>
    <s v="ME"/>
    <x v="1"/>
    <n v="659"/>
    <s v="Specialty Valves"/>
    <s v="Alarm check valves"/>
    <s v="A"/>
    <s v="100 dn"/>
    <n v="1"/>
    <s v="Nr"/>
    <n v="1600"/>
    <n v="1600"/>
    <n v="1600"/>
    <n v="1600"/>
  </r>
  <r>
    <x v="0"/>
    <x v="15"/>
    <x v="14"/>
    <s v="211100"/>
    <s v="FACILITY FIRE-SUPPRESSION WATER- SERVICE PIPING"/>
    <s v="ME"/>
    <x v="0"/>
    <n v="660"/>
    <s v="Specialty Valves"/>
    <s v="Check valves"/>
    <m/>
    <s v="Check valves"/>
    <m/>
    <m/>
    <m/>
    <m/>
    <m/>
    <m/>
  </r>
  <r>
    <x v="0"/>
    <x v="15"/>
    <x v="14"/>
    <s v="211100"/>
    <s v="FACILITY FIRE-SUPPRESSION WATER- SERVICE PIPING"/>
    <s v="ME"/>
    <x v="1"/>
    <n v="661"/>
    <s v="Specialty Valves"/>
    <s v="Check valves"/>
    <s v="B"/>
    <s v="100 dn"/>
    <n v="1"/>
    <s v="Nr"/>
    <n v="352"/>
    <n v="352"/>
    <n v="352"/>
    <n v="352"/>
  </r>
  <r>
    <x v="0"/>
    <x v="15"/>
    <x v="14"/>
    <s v="211100"/>
    <s v="FACILITY FIRE-SUPPRESSION WATER- SERVICE PIPING"/>
    <s v="ME"/>
    <x v="1"/>
    <n v="662"/>
    <s v="Specialty Valves"/>
    <s v="Check valves"/>
    <s v="C"/>
    <s v="150 dn"/>
    <n v="2"/>
    <s v="Nr"/>
    <n v="880"/>
    <n v="1760"/>
    <n v="880"/>
    <n v="1760"/>
  </r>
  <r>
    <x v="0"/>
    <x v="15"/>
    <x v="14"/>
    <s v="211100"/>
    <s v="FACILITY FIRE-SUPPRESSION WATER- SERVICE PIPING"/>
    <s v="ME"/>
    <x v="0"/>
    <n v="663"/>
    <s v="Specialty Valves"/>
    <s v="Zone valve assembly"/>
    <m/>
    <s v="Zone valve assembly"/>
    <m/>
    <m/>
    <m/>
    <m/>
    <m/>
    <m/>
  </r>
  <r>
    <x v="0"/>
    <x v="15"/>
    <x v="14"/>
    <s v="211100"/>
    <s v="FACILITY FIRE-SUPPRESSION WATER- SERVICE PIPING"/>
    <s v="ME"/>
    <x v="1"/>
    <n v="664"/>
    <s v="Specialty Valves"/>
    <s v="Zone valve assembly"/>
    <s v="D"/>
    <s v="100 dn"/>
    <n v="2"/>
    <s v="Nr"/>
    <n v="1375"/>
    <n v="2750"/>
    <n v="1375"/>
    <n v="2750"/>
  </r>
  <r>
    <x v="0"/>
    <x v="15"/>
    <x v="14"/>
    <s v="211100"/>
    <s v="FACILITY FIRE-SUPPRESSION WATER- SERVICE PIPING"/>
    <s v="ME"/>
    <x v="0"/>
    <n v="665"/>
    <s v="Specialty Valves"/>
    <s v="Automatic Sprinklers"/>
    <m/>
    <s v="Automatic Sprinklers"/>
    <m/>
    <m/>
    <m/>
    <m/>
    <m/>
    <m/>
  </r>
  <r>
    <x v="0"/>
    <x v="15"/>
    <x v="14"/>
    <s v="211100"/>
    <s v="FACILITY FIRE-SUPPRESSION WATER- SERVICE PIPING"/>
    <s v="ME"/>
    <x v="1"/>
    <n v="666"/>
    <s v="Specialty Valves"/>
    <s v="Automatic Sprinklers"/>
    <s v="F"/>
    <s v="Type SP-1"/>
    <n v="27"/>
    <s v="Nr"/>
    <m/>
    <m/>
    <n v="0"/>
    <n v="0"/>
  </r>
  <r>
    <x v="0"/>
    <x v="15"/>
    <x v="14"/>
    <s v="211100"/>
    <s v="FACILITY FIRE-SUPPRESSION WATER- SERVICE PIPING"/>
    <s v="ME"/>
    <x v="1"/>
    <n v="667"/>
    <s v="Specialty Valves"/>
    <s v="Automatic Sprinklers"/>
    <s v="G"/>
    <s v="Type SP-2"/>
    <n v="92"/>
    <s v="Nr"/>
    <m/>
    <m/>
    <n v="0"/>
    <n v="0"/>
  </r>
  <r>
    <x v="0"/>
    <x v="15"/>
    <x v="14"/>
    <s v="211100"/>
    <s v="FACILITY FIRE-SUPPRESSION WATER- SERVICE PIPING"/>
    <s v="ME"/>
    <x v="1"/>
    <n v="668"/>
    <s v="Specialty Valves"/>
    <s v="Automatic Sprinklers"/>
    <s v="H"/>
    <s v="Type SP-3"/>
    <n v="6"/>
    <s v="Nr"/>
    <m/>
    <m/>
    <n v="0"/>
    <n v="0"/>
  </r>
  <r>
    <x v="0"/>
    <x v="15"/>
    <x v="14"/>
    <s v="211100"/>
    <s v="FACILITY FIRE-SUPPRESSION WATER- SERVICE PIPING"/>
    <s v="ME"/>
    <x v="0"/>
    <n v="669"/>
    <s v="Specialty Valves"/>
    <s v="Hose Connection"/>
    <m/>
    <s v="Hose Connection"/>
    <m/>
    <m/>
    <m/>
    <m/>
    <m/>
    <m/>
  </r>
  <r>
    <x v="0"/>
    <x v="15"/>
    <x v="14"/>
    <s v="211100"/>
    <s v="FACILITY FIRE-SUPPRESSION WATER- SERVICE PIPING"/>
    <s v="ME"/>
    <x v="1"/>
    <n v="670"/>
    <s v="Specialty Valves"/>
    <s v="Hose Connection"/>
    <s v="E"/>
    <s v="Type FHR-1"/>
    <n v="3"/>
    <s v="Nr"/>
    <n v="550"/>
    <n v="1650"/>
    <n v="550"/>
    <n v="1650"/>
  </r>
  <r>
    <x v="0"/>
    <x v="15"/>
    <x v="14"/>
    <s v="211100"/>
    <s v="FACILITY FIRE-SUPPRESSION WATER- SERVICE PIPING"/>
    <s v="ME"/>
    <x v="1"/>
    <n v="671"/>
    <s v="Specialty Valves"/>
    <s v="Hose Connection"/>
    <s v="F"/>
    <s v="Type FHR-2"/>
    <n v="2"/>
    <s v="Nr"/>
    <n v="400"/>
    <n v="800"/>
    <n v="400"/>
    <n v="800"/>
  </r>
  <r>
    <x v="0"/>
    <x v="15"/>
    <x v="14"/>
    <s v="211100"/>
    <s v="FACILITY FIRE-SUPPRESSION WATER- SERVICE PIPING"/>
    <s v="ME"/>
    <x v="0"/>
    <n v="672"/>
    <s v="Specialty Valves"/>
    <s v="Fire Department Connections"/>
    <m/>
    <s v="Fire Department Connections"/>
    <m/>
    <m/>
    <m/>
    <m/>
    <m/>
    <m/>
  </r>
  <r>
    <x v="0"/>
    <x v="15"/>
    <x v="14"/>
    <s v="211100"/>
    <s v="FACILITY FIRE-SUPPRESSION WATER- SERVICE PIPING"/>
    <s v="ME"/>
    <x v="1"/>
    <n v="673"/>
    <s v="Specialty Valves"/>
    <s v="Fire Department Connections"/>
    <s v="G"/>
    <s v="100 dn"/>
    <n v="1"/>
    <s v="Nr"/>
    <n v="825"/>
    <n v="825"/>
    <n v="825"/>
    <n v="825"/>
  </r>
  <r>
    <x v="0"/>
    <x v="15"/>
    <x v="14"/>
    <s v="211100"/>
    <s v="FACILITY FIRE-SUPPRESSION WATER- SERVICE PIPING"/>
    <s v="ME"/>
    <x v="1"/>
    <n v="674"/>
    <s v="Specialty Valves"/>
    <s v="Fire Department Connections"/>
    <s v="H"/>
    <s v="Automatic air vent"/>
    <n v="1"/>
    <s v="Item"/>
    <n v="212"/>
    <n v="212"/>
    <n v="212"/>
    <n v="212"/>
  </r>
  <r>
    <x v="0"/>
    <x v="15"/>
    <x v="14"/>
    <s v="213113"/>
    <s v=" ELECTRIC-DRIVE, CENTRIFUGAL FIRE PUMPS"/>
    <s v="ME"/>
    <x v="0"/>
    <n v="675"/>
    <s v="213113 - ELECTRIC-DRIVE, CENTRIFUGAL FIRE PUMPS"/>
    <s v="213113 - ELECTRIC-DRIVE, CENTRIFUGAL FIRE PUMPS"/>
    <m/>
    <s v="213113 - ELECTRIC-DRIVE, CENTRIFUGAL FIRE PUMPS"/>
    <m/>
    <m/>
    <m/>
    <m/>
    <m/>
    <m/>
  </r>
  <r>
    <x v="0"/>
    <x v="15"/>
    <x v="14"/>
    <s v="213113"/>
    <s v=" ELECTRIC-DRIVE, CENTRIFUGAL FIRE PUMPS"/>
    <s v="ME"/>
    <x v="0"/>
    <n v="676"/>
    <s v="End Suction Fire Pumps"/>
    <s v="End Suction Fire Pumps"/>
    <m/>
    <s v="End Suction Fire Pumps"/>
    <m/>
    <m/>
    <m/>
    <m/>
    <m/>
    <m/>
  </r>
  <r>
    <x v="0"/>
    <x v="15"/>
    <x v="14"/>
    <s v="213113"/>
    <s v=" ELECTRIC-DRIVE, CENTRIFUGAL FIRE PUMPS"/>
    <s v="ME"/>
    <x v="1"/>
    <n v="677"/>
    <s v="213113 - ELECTRIC-DRIVE, CENTRIFUGAL FIRE PUMPS"/>
    <s v="213113 - ELECTRIC-DRIVE, CENTRIFUGAL FIRE PUMPS"/>
    <s v="A"/>
    <s v="Type FP-B1-01&amp; 02"/>
    <n v="2"/>
    <s v="Nr"/>
    <m/>
    <m/>
    <n v="0"/>
    <n v="0"/>
  </r>
  <r>
    <x v="0"/>
    <x v="15"/>
    <x v="14"/>
    <s v="213113"/>
    <s v=" ELECTRIC-DRIVE, CENTRIFUGAL FIRE PUMPS"/>
    <s v="ME"/>
    <x v="0"/>
    <n v="678"/>
    <s v="Pressure-Maintenance Pumps"/>
    <s v="Pressure-Maintenance Pumps"/>
    <m/>
    <s v="Pressure-Maintenance Pumps"/>
    <m/>
    <m/>
    <m/>
    <m/>
    <m/>
    <m/>
  </r>
  <r>
    <x v="0"/>
    <x v="15"/>
    <x v="14"/>
    <s v="213113"/>
    <s v=" ELECTRIC-DRIVE, CENTRIFUGAL FIRE PUMPS"/>
    <s v="ME"/>
    <x v="1"/>
    <n v="679"/>
    <s v="213113 - ELECTRIC-DRIVE, CENTRIFUGAL FIRE PUMPS"/>
    <s v="213113 - ELECTRIC-DRIVE, CENTRIFUGAL FIRE PUMPS"/>
    <s v="A"/>
    <s v="Type JP-B1-01"/>
    <n v="1"/>
    <s v="Nr"/>
    <n v="1970"/>
    <n v="1970"/>
    <n v="1970"/>
    <n v="1970"/>
  </r>
  <r>
    <x v="0"/>
    <x v="15"/>
    <x v="14"/>
    <s v="213113"/>
    <s v=" ELECTRIC-DRIVE, CENTRIFUGAL FIRE PUMPS"/>
    <s v="ME"/>
    <x v="1"/>
    <n v="680"/>
    <s v="Pressure-Maintenance Pumps"/>
    <s v="Pressure-Maintenance Pumps"/>
    <s v="C"/>
    <s v="Spare parts a specified for split case fire pump and pressure maintenance pump"/>
    <n v="1"/>
    <s v="Item"/>
    <m/>
    <m/>
    <n v="0"/>
    <n v="0"/>
  </r>
  <r>
    <x v="0"/>
    <x v="15"/>
    <x v="14"/>
    <s v="213113"/>
    <s v=" ELECTRIC-DRIVE, CENTRIFUGAL FIRE PUMPS"/>
    <s v="ME"/>
    <x v="0"/>
    <n v="681"/>
    <s v="Pressure-Maintenance Pumps"/>
    <s v="Pressure-Maintenance Pumps"/>
    <s v="BILL NO. 21 - FIRE SUPPRESSION"/>
    <m/>
    <m/>
    <m/>
    <m/>
    <m/>
    <m/>
    <m/>
  </r>
  <r>
    <x v="0"/>
    <x v="15"/>
    <x v="14"/>
    <s v="To Summary"/>
    <s v="To Summary"/>
    <m/>
    <x v="2"/>
    <n v="682"/>
    <s v="Pressure-Maintenance Pumps"/>
    <s v="Pressure-Maintenance Pumps"/>
    <s v="To Summary"/>
    <m/>
    <m/>
    <m/>
    <s v="J.D"/>
    <n v="36638"/>
    <m/>
    <m/>
  </r>
  <r>
    <x v="0"/>
    <x v="16"/>
    <x v="15"/>
    <s v="220719"/>
    <s v=" PLUMBING PIPING INSULATION"/>
    <s v="ME"/>
    <x v="0"/>
    <n v="683"/>
    <s v="Pressure-Maintenance Pumps"/>
    <s v="Pressure-Maintenance Pumps"/>
    <m/>
    <m/>
    <s v="BILL NO. 22"/>
    <m/>
    <m/>
    <m/>
    <m/>
    <m/>
  </r>
  <r>
    <x v="0"/>
    <x v="16"/>
    <x v="15"/>
    <s v="220719"/>
    <s v=" PLUMBING PIPING INSULATION"/>
    <s v="ME"/>
    <x v="0"/>
    <n v="684"/>
    <s v="Pressure-Maintenance Pumps"/>
    <s v="Pressure-Maintenance Pumps"/>
    <m/>
    <m/>
    <s v="PLUMBING"/>
    <m/>
    <m/>
    <m/>
    <m/>
    <m/>
  </r>
  <r>
    <x v="0"/>
    <x v="16"/>
    <x v="15"/>
    <s v="220719"/>
    <s v=" PLUMBING PIPING INSULATION"/>
    <s v="ME"/>
    <x v="0"/>
    <n v="685"/>
    <s v="Pressure-Maintenance Pumps"/>
    <s v="Pressure-Maintenance Pumps"/>
    <s v="Item"/>
    <s v="                Description                        "/>
    <s v="Qty"/>
    <s v="Unit"/>
    <s v="Rate"/>
    <s v="Amount"/>
    <m/>
    <m/>
  </r>
  <r>
    <x v="0"/>
    <x v="16"/>
    <x v="15"/>
    <s v="220719"/>
    <s v=" PLUMBING PIPING INSULATION"/>
    <s v="ME"/>
    <x v="0"/>
    <n v="686"/>
    <s v="Pressure-Maintenance Pumps"/>
    <s v="Pressure-Maintenance Pumps"/>
    <m/>
    <m/>
    <m/>
    <m/>
    <m/>
    <s v="J.D"/>
    <m/>
    <m/>
  </r>
  <r>
    <x v="0"/>
    <x v="16"/>
    <x v="15"/>
    <s v="220719"/>
    <s v=" PLUMBING PIPING INSULATION"/>
    <s v="ME"/>
    <x v="0"/>
    <n v="687"/>
    <s v="220719 - PLUMBING PIPING INSULATION"/>
    <s v="220719 - PLUMBING PIPING INSULATION"/>
    <m/>
    <s v="220719 - PLUMBING PIPING INSULATION"/>
    <m/>
    <m/>
    <m/>
    <m/>
    <m/>
    <m/>
  </r>
  <r>
    <x v="0"/>
    <x v="16"/>
    <x v="15"/>
    <s v="220719"/>
    <s v=" PLUMBING PIPING INSULATION"/>
    <s v="ME"/>
    <x v="0"/>
    <n v="688"/>
    <s v="Interior Insulation, Mineral Fiber"/>
    <s v="Interior Insulation, Mineral Fiber"/>
    <m/>
    <s v="Interior Insulation, Mineral Fiber"/>
    <m/>
    <m/>
    <m/>
    <m/>
    <m/>
    <m/>
  </r>
  <r>
    <x v="0"/>
    <x v="16"/>
    <x v="15"/>
    <s v="220719"/>
    <s v=" PLUMBING PIPING INSULATION"/>
    <s v="ME"/>
    <x v="0"/>
    <n v="689"/>
    <s v="Domestic hot and recirculated hot water, concealed"/>
    <s v="25 mm thick"/>
    <m/>
    <s v="Domestic hot and recirculated hot water, concealed"/>
    <m/>
    <m/>
    <m/>
    <m/>
    <m/>
    <m/>
  </r>
  <r>
    <x v="0"/>
    <x v="16"/>
    <x v="15"/>
    <s v="220719"/>
    <s v=" PLUMBING PIPING INSULATION"/>
    <s v="ME"/>
    <x v="0"/>
    <n v="690"/>
    <s v="Domestic hot and recirculated hot water, concealed"/>
    <s v="25 mm thick"/>
    <m/>
    <s v="25 mm thick"/>
    <m/>
    <m/>
    <m/>
    <m/>
    <m/>
    <m/>
  </r>
  <r>
    <x v="0"/>
    <x v="16"/>
    <x v="15"/>
    <s v="220719"/>
    <s v=" PLUMBING PIPING INSULATION"/>
    <s v="ME"/>
    <x v="1"/>
    <n v="691"/>
    <s v="Domestic hot and recirculated hot water, concealed"/>
    <s v="25 mm thick"/>
    <s v="A"/>
    <s v="15 dn"/>
    <n v="150"/>
    <s v="m"/>
    <n v="3.9"/>
    <n v="585"/>
    <n v="3.9"/>
    <n v="585"/>
  </r>
  <r>
    <x v="0"/>
    <x v="16"/>
    <x v="15"/>
    <s v="220719"/>
    <s v=" PLUMBING PIPING INSULATION"/>
    <s v="ME"/>
    <x v="1"/>
    <n v="692"/>
    <s v="Domestic hot and recirculated hot water, concealed"/>
    <s v="25 mm thick"/>
    <s v="B"/>
    <s v="20 dn"/>
    <n v="100"/>
    <s v="m"/>
    <n v="4.9000000000000004"/>
    <n v="490.00000000000006"/>
    <n v="4.9000000000000004"/>
    <n v="490.00000000000006"/>
  </r>
  <r>
    <x v="0"/>
    <x v="16"/>
    <x v="15"/>
    <s v="220719"/>
    <s v=" PLUMBING PIPING INSULATION"/>
    <s v="ME"/>
    <x v="1"/>
    <n v="693"/>
    <s v="Domestic hot and recirculated hot water, concealed"/>
    <s v="25 mm thick"/>
    <s v="C"/>
    <s v="25dn"/>
    <n v="50"/>
    <s v="m"/>
    <n v="5.9"/>
    <n v="295"/>
    <n v="5.9"/>
    <n v="295"/>
  </r>
  <r>
    <x v="0"/>
    <x v="16"/>
    <x v="15"/>
    <s v="220719"/>
    <s v=" PLUMBING PIPING INSULATION"/>
    <s v="ME"/>
    <x v="1"/>
    <n v="694"/>
    <s v="Domestic hot and recirculated hot water, concealed"/>
    <s v="25 mm thick"/>
    <s v="D"/>
    <s v="32 dn"/>
    <n v="80"/>
    <s v="m"/>
    <n v="6.9"/>
    <n v="552"/>
    <n v="6.9"/>
    <n v="552"/>
  </r>
  <r>
    <x v="0"/>
    <x v="16"/>
    <x v="15"/>
    <s v="220719"/>
    <s v=" PLUMBING PIPING INSULATION"/>
    <s v="ME"/>
    <x v="1"/>
    <n v="695"/>
    <s v="Domestic hot and recirculated hot water, concealed"/>
    <s v="25 mm thick"/>
    <s v="E"/>
    <s v="40 dn"/>
    <n v="55"/>
    <s v="m"/>
    <n v="7.9"/>
    <n v="434.5"/>
    <n v="7.9"/>
    <n v="434.5"/>
  </r>
  <r>
    <x v="0"/>
    <x v="16"/>
    <x v="15"/>
    <s v="220719"/>
    <s v=" PLUMBING PIPING INSULATION"/>
    <s v="ME"/>
    <x v="1"/>
    <n v="696"/>
    <s v="Domestic hot and recirculated hot water, concealed"/>
    <s v="25 mm thick"/>
    <s v="F"/>
    <s v="50 dn"/>
    <n v="80"/>
    <s v="m"/>
    <n v="8.9"/>
    <n v="712"/>
    <n v="8.9"/>
    <n v="712"/>
  </r>
  <r>
    <x v="0"/>
    <x v="16"/>
    <x v="15"/>
    <s v="220719"/>
    <s v=" PLUMBING PIPING INSULATION"/>
    <s v="ME"/>
    <x v="1"/>
    <n v="697"/>
    <s v="Domestic hot and recirculated hot water, concealed"/>
    <s v="25 mm thick"/>
    <s v="G"/>
    <s v="65 dn"/>
    <n v="15"/>
    <s v="m"/>
    <n v="16"/>
    <n v="240"/>
    <n v="16"/>
    <n v="240"/>
  </r>
  <r>
    <x v="0"/>
    <x v="16"/>
    <x v="15"/>
    <s v="220719"/>
    <s v=" PLUMBING PIPING INSULATION"/>
    <s v="ME"/>
    <x v="0"/>
    <n v="698"/>
    <s v="Domestic hot and recirculated hot water, on all pipes running in mechanical rooms or exposed to view, Mineral fiber with AL jacketing"/>
    <s v="25 mm thick"/>
    <m/>
    <s v="Domestic hot and recirculated hot water, on all pipes running in mechanical rooms or exposed to view, Mineral fiber with AL jacketing"/>
    <m/>
    <m/>
    <m/>
    <m/>
    <m/>
    <m/>
  </r>
  <r>
    <x v="0"/>
    <x v="16"/>
    <x v="15"/>
    <s v="220719"/>
    <s v=" PLUMBING PIPING INSULATION"/>
    <s v="ME"/>
    <x v="0"/>
    <n v="699"/>
    <s v="Domestic hot and recirculated hot water, on all pipes running in mechanical rooms or exposed to view, Mineral fiber with AL jacketing"/>
    <s v="25 mm thick"/>
    <m/>
    <s v="25 mm thick"/>
    <m/>
    <m/>
    <m/>
    <m/>
    <m/>
    <m/>
  </r>
  <r>
    <x v="0"/>
    <x v="16"/>
    <x v="15"/>
    <s v="220719"/>
    <s v=" PLUMBING PIPING INSULATION"/>
    <s v="ME"/>
    <x v="1"/>
    <n v="700"/>
    <s v="Domestic hot and recirculated hot water, on all pipes running in mechanical rooms or exposed to view, Mineral fiber with AL jacketing"/>
    <s v="25 mm thick"/>
    <s v="H"/>
    <s v="20 dn"/>
    <n v="10"/>
    <s v="m"/>
    <n v="16.8"/>
    <n v="168"/>
    <n v="16.8"/>
    <n v="168"/>
  </r>
  <r>
    <x v="0"/>
    <x v="16"/>
    <x v="15"/>
    <s v="220719"/>
    <s v=" PLUMBING PIPING INSULATION"/>
    <s v="ME"/>
    <x v="1"/>
    <n v="701"/>
    <s v="Domestic hot and recirculated hot water, on all pipes running in mechanical rooms or exposed to view, Mineral fiber with AL jacketing"/>
    <s v="25 mm thick"/>
    <s v="J"/>
    <s v="25dn"/>
    <n v="10"/>
    <s v="m"/>
    <n v="17.8"/>
    <n v="178"/>
    <n v="17.8"/>
    <n v="178"/>
  </r>
  <r>
    <x v="0"/>
    <x v="16"/>
    <x v="15"/>
    <s v="220719"/>
    <s v=" PLUMBING PIPING INSULATION"/>
    <s v="ME"/>
    <x v="1"/>
    <n v="702"/>
    <s v="Domestic hot and recirculated hot water, on all pipes running in mechanical rooms or exposed to view, Mineral fiber with AL jacketing"/>
    <s v="25 mm thick"/>
    <s v="K"/>
    <s v="40dn"/>
    <n v="10"/>
    <s v="m"/>
    <n v="21.8"/>
    <n v="218"/>
    <n v="21.8"/>
    <n v="218"/>
  </r>
  <r>
    <x v="0"/>
    <x v="16"/>
    <x v="15"/>
    <s v="220719"/>
    <s v=" PLUMBING PIPING INSULATION"/>
    <s v="ME"/>
    <x v="1"/>
    <n v="703"/>
    <s v="Domestic hot and recirculated hot water, on all pipes running in mechanical rooms or exposed to view, Mineral fiber with AL jacketing"/>
    <s v="25 mm thick"/>
    <s v="L"/>
    <s v="50 dn"/>
    <n v="20"/>
    <s v="m"/>
    <n v="22.7"/>
    <n v="454"/>
    <n v="22.7"/>
    <n v="454"/>
  </r>
  <r>
    <x v="0"/>
    <x v="16"/>
    <x v="15"/>
    <s v="220719"/>
    <s v=" PLUMBING PIPING INSULATION"/>
    <s v="ME"/>
    <x v="1"/>
    <n v="704"/>
    <s v="Domestic hot and recirculated hot water, on all pipes running in mechanical rooms or exposed to view, Mineral fiber with AL jacketing"/>
    <s v="25 mm thick"/>
    <s v="A"/>
    <s v="65 dn"/>
    <n v="15"/>
    <s v="m"/>
    <n v="23.7"/>
    <n v="355.5"/>
    <n v="23.7"/>
    <n v="355.5"/>
  </r>
  <r>
    <x v="0"/>
    <x v="16"/>
    <x v="15"/>
    <s v="221116"/>
    <s v=" WATER DISTRIBUTION PIPING"/>
    <s v="ME"/>
    <x v="0"/>
    <n v="705"/>
    <s v="221116 - WATER DISTRIBUTION PIPING"/>
    <s v="221116 - WATER DISTRIBUTION PIPING"/>
    <m/>
    <s v="221116 - WATER DISTRIBUTION PIPING"/>
    <m/>
    <m/>
    <m/>
    <m/>
    <m/>
    <m/>
  </r>
  <r>
    <x v="0"/>
    <x v="16"/>
    <x v="15"/>
    <s v="221116"/>
    <s v=" WATER DISTRIBUTION PIPING"/>
    <s v="ME"/>
    <x v="0"/>
    <n v="706"/>
    <s v="Aboveground, Water Distribution Piping"/>
    <s v="Cold Water PVC Pipes and fittings"/>
    <m/>
    <s v="Aboveground, Water Distribution Piping"/>
    <m/>
    <m/>
    <m/>
    <m/>
    <m/>
    <m/>
  </r>
  <r>
    <x v="0"/>
    <x v="16"/>
    <x v="15"/>
    <s v="221116"/>
    <s v=" WATER DISTRIBUTION PIPING"/>
    <s v="ME"/>
    <x v="0"/>
    <n v="707"/>
    <s v="Aboveground, Water Distribution Piping"/>
    <s v="Cold Water PVC Pipes and fittings"/>
    <m/>
    <s v="Cold Water PVC Pipes and fittings"/>
    <m/>
    <m/>
    <m/>
    <m/>
    <m/>
    <m/>
  </r>
  <r>
    <x v="0"/>
    <x v="16"/>
    <x v="15"/>
    <s v="221116"/>
    <s v=" WATER DISTRIBUTION PIPING"/>
    <s v="ME"/>
    <x v="1"/>
    <n v="708"/>
    <s v="Aboveground, Water Distribution Piping"/>
    <s v="Cold Water PVC Pipes and fittings"/>
    <s v="B"/>
    <s v="15 dn"/>
    <n v="190"/>
    <s v="m"/>
    <n v="12.9"/>
    <n v="2451"/>
    <n v="12.9"/>
    <n v="2451"/>
  </r>
  <r>
    <x v="0"/>
    <x v="16"/>
    <x v="15"/>
    <s v="221116"/>
    <s v=" WATER DISTRIBUTION PIPING"/>
    <s v="ME"/>
    <x v="1"/>
    <n v="709"/>
    <s v="Aboveground, Water Distribution Piping"/>
    <s v="Cold Water PVC Pipes and fittings"/>
    <s v="C"/>
    <s v="20 dn"/>
    <n v="120"/>
    <s v="m"/>
    <n v="12.9"/>
    <n v="1548"/>
    <n v="12.9"/>
    <n v="1548"/>
  </r>
  <r>
    <x v="0"/>
    <x v="16"/>
    <x v="15"/>
    <s v="221116"/>
    <s v=" WATER DISTRIBUTION PIPING"/>
    <s v="ME"/>
    <x v="1"/>
    <n v="710"/>
    <s v="Aboveground, Water Distribution Piping"/>
    <s v="Cold Water PVC Pipes and fittings"/>
    <s v="D"/>
    <s v="25dn"/>
    <n v="80"/>
    <s v="m"/>
    <n v="13.9"/>
    <n v="1112"/>
    <n v="13.9"/>
    <n v="1112"/>
  </r>
  <r>
    <x v="0"/>
    <x v="16"/>
    <x v="15"/>
    <s v="221116"/>
    <s v=" WATER DISTRIBUTION PIPING"/>
    <s v="ME"/>
    <x v="1"/>
    <n v="711"/>
    <s v="Aboveground, Water Distribution Piping"/>
    <s v="Cold Water PVC Pipes and fittings"/>
    <s v="E"/>
    <s v="32 dn"/>
    <n v="70"/>
    <s v="m"/>
    <n v="14.9"/>
    <n v="1043"/>
    <n v="14.9"/>
    <n v="1043"/>
  </r>
  <r>
    <x v="0"/>
    <x v="16"/>
    <x v="15"/>
    <s v="221116"/>
    <s v=" WATER DISTRIBUTION PIPING"/>
    <s v="ME"/>
    <x v="1"/>
    <n v="712"/>
    <s v="Aboveground, Water Distribution Piping"/>
    <s v="Cold Water PVC Pipes and fittings"/>
    <s v="F"/>
    <s v="40 dn"/>
    <n v="57"/>
    <s v="m"/>
    <n v="23.8"/>
    <n v="1356.6000000000001"/>
    <n v="23.8"/>
    <n v="1356.6000000000001"/>
  </r>
  <r>
    <x v="0"/>
    <x v="16"/>
    <x v="15"/>
    <s v="221116"/>
    <s v=" WATER DISTRIBUTION PIPING"/>
    <s v="ME"/>
    <x v="1"/>
    <n v="713"/>
    <s v="Aboveground, Water Distribution Piping"/>
    <s v="Cold Water PVC Pipes and fittings"/>
    <s v="G"/>
    <s v="50 dn"/>
    <n v="168"/>
    <s v="m"/>
    <n v="31"/>
    <n v="5208"/>
    <n v="31"/>
    <n v="5208"/>
  </r>
  <r>
    <x v="0"/>
    <x v="16"/>
    <x v="15"/>
    <s v="221116"/>
    <s v=" WATER DISTRIBUTION PIPING"/>
    <s v="ME"/>
    <x v="1"/>
    <n v="714"/>
    <s v="Aboveground, Water Distribution Piping"/>
    <s v="Cold Water PVC Pipes and fittings"/>
    <s v="H"/>
    <s v="65 dn"/>
    <n v="41"/>
    <s v="m"/>
    <n v="39"/>
    <n v="1599"/>
    <n v="39"/>
    <n v="1599"/>
  </r>
  <r>
    <x v="0"/>
    <x v="16"/>
    <x v="15"/>
    <s v="221116"/>
    <s v=" WATER DISTRIBUTION PIPING"/>
    <s v="ME"/>
    <x v="1"/>
    <n v="715"/>
    <s v="Aboveground, Water Distribution Piping"/>
    <s v="Cold Water PVC Pipes and fittings"/>
    <s v="J"/>
    <s v="80 dn"/>
    <n v="17"/>
    <s v="m"/>
    <n v="48"/>
    <n v="816"/>
    <n v="48"/>
    <n v="816"/>
  </r>
  <r>
    <x v="0"/>
    <x v="16"/>
    <x v="15"/>
    <s v="221116"/>
    <s v=" WATER DISTRIBUTION PIPING"/>
    <s v="ME"/>
    <x v="0"/>
    <n v="716"/>
    <s v="Aboveground, Water Distribution Piping"/>
    <s v="Hot Water CPVC Pipes and fittings"/>
    <m/>
    <s v="Hot Water CPVC Pipes and fittings"/>
    <m/>
    <m/>
    <m/>
    <m/>
    <m/>
    <m/>
  </r>
  <r>
    <x v="0"/>
    <x v="16"/>
    <x v="15"/>
    <s v="221116"/>
    <s v=" WATER DISTRIBUTION PIPING"/>
    <s v="ME"/>
    <x v="1"/>
    <n v="717"/>
    <s v="Aboveground, Water Distribution Piping"/>
    <s v="Cold Water PVC Pipes and fittings"/>
    <s v="K"/>
    <s v="15 dn"/>
    <n v="150"/>
    <s v="m"/>
    <n v="12.9"/>
    <n v="1935"/>
    <n v="12.9"/>
    <n v="1935"/>
  </r>
  <r>
    <x v="0"/>
    <x v="16"/>
    <x v="15"/>
    <s v="221116"/>
    <s v=" WATER DISTRIBUTION PIPING"/>
    <s v="ME"/>
    <x v="1"/>
    <n v="718"/>
    <s v="Aboveground, Water Distribution Piping"/>
    <s v="Hot Water CPVC Pipes and fittings"/>
    <s v="L"/>
    <s v="20 dn"/>
    <n v="110"/>
    <s v="m"/>
    <n v="12.9"/>
    <n v="1419"/>
    <n v="12.9"/>
    <n v="1419"/>
  </r>
  <r>
    <x v="0"/>
    <x v="16"/>
    <x v="15"/>
    <s v="221116"/>
    <s v=" WATER DISTRIBUTION PIPING"/>
    <s v="ME"/>
    <x v="1"/>
    <n v="719"/>
    <s v="Aboveground, Water Distribution Piping"/>
    <s v="Cold Water PVC Pipes and fittings"/>
    <s v="M"/>
    <s v="25dn"/>
    <n v="60"/>
    <s v="m"/>
    <n v="13.9"/>
    <n v="834"/>
    <n v="13.9"/>
    <n v="834"/>
  </r>
  <r>
    <x v="0"/>
    <x v="16"/>
    <x v="15"/>
    <s v="221116"/>
    <s v=" WATER DISTRIBUTION PIPING"/>
    <s v="ME"/>
    <x v="1"/>
    <n v="720"/>
    <s v="Aboveground, Water Distribution Piping"/>
    <s v="Hot Water CPVC Pipes and fittings"/>
    <s v="N"/>
    <s v="32 dn"/>
    <n v="80"/>
    <s v="m"/>
    <n v="14.9"/>
    <n v="1192"/>
    <n v="14.9"/>
    <n v="1192"/>
  </r>
  <r>
    <x v="0"/>
    <x v="16"/>
    <x v="15"/>
    <s v="221116"/>
    <s v=" WATER DISTRIBUTION PIPING"/>
    <s v="ME"/>
    <x v="1"/>
    <n v="721"/>
    <s v="Aboveground, Water Distribution Piping"/>
    <s v="Cold Water PVC Pipes and fittings"/>
    <s v="P"/>
    <s v="40 dn"/>
    <n v="65"/>
    <s v="m"/>
    <n v="23.8"/>
    <n v="1547"/>
    <n v="23.8"/>
    <n v="1547"/>
  </r>
  <r>
    <x v="0"/>
    <x v="16"/>
    <x v="15"/>
    <s v="221116"/>
    <s v=" WATER DISTRIBUTION PIPING"/>
    <s v="ME"/>
    <x v="1"/>
    <n v="722"/>
    <s v="Aboveground, Water Distribution Piping"/>
    <s v="Hot Water CPVC Pipes and fittings"/>
    <s v="Q"/>
    <s v="50 dn"/>
    <n v="100"/>
    <s v="m"/>
    <n v="31"/>
    <n v="3100"/>
    <n v="31"/>
    <n v="3100"/>
  </r>
  <r>
    <x v="0"/>
    <x v="16"/>
    <x v="15"/>
    <s v="221116"/>
    <s v=" WATER DISTRIBUTION PIPING"/>
    <s v="ME"/>
    <x v="1"/>
    <n v="723"/>
    <s v="Aboveground, Water Distribution Piping"/>
    <s v="Cold Water PVC Pipes and fittings"/>
    <s v="R"/>
    <s v="65 dn"/>
    <n v="34"/>
    <s v="m"/>
    <n v="39"/>
    <n v="1326"/>
    <n v="39"/>
    <n v="1326"/>
  </r>
  <r>
    <x v="0"/>
    <x v="16"/>
    <x v="15"/>
    <s v="221116"/>
    <s v=" WATER DISTRIBUTION PIPING"/>
    <s v="ME"/>
    <x v="0"/>
    <n v="724"/>
    <s v="Aboveground, Water Distribution Piping"/>
    <s v="Valves"/>
    <m/>
    <s v="Valves"/>
    <m/>
    <m/>
    <m/>
    <m/>
    <m/>
    <m/>
  </r>
  <r>
    <x v="0"/>
    <x v="16"/>
    <x v="15"/>
    <s v="221116"/>
    <s v=" WATER DISTRIBUTION PIPING"/>
    <s v="ME"/>
    <x v="1"/>
    <n v="725"/>
    <s v="Aboveground, Water Distribution Piping"/>
    <s v="Cold Water PVC Pipes and fittings"/>
    <s v="A"/>
    <s v="Ball valves "/>
    <n v="1"/>
    <s v="Item"/>
    <m/>
    <m/>
    <n v="0"/>
    <n v="0"/>
  </r>
  <r>
    <x v="0"/>
    <x v="16"/>
    <x v="15"/>
    <s v="221116"/>
    <s v=" WATER DISTRIBUTION PIPING"/>
    <s v="ME"/>
    <x v="1"/>
    <n v="726"/>
    <s v="Aboveground, Water Distribution Piping"/>
    <s v="Valves"/>
    <s v="B"/>
    <s v="Globe valves  "/>
    <n v="1"/>
    <s v="Item"/>
    <m/>
    <m/>
    <n v="0"/>
    <n v="0"/>
  </r>
  <r>
    <x v="0"/>
    <x v="16"/>
    <x v="15"/>
    <s v="221116"/>
    <s v=" WATER DISTRIBUTION PIPING"/>
    <s v="ME"/>
    <x v="1"/>
    <n v="727"/>
    <s v="Aboveground, Water Distribution Piping"/>
    <s v="Cold Water PVC Pipes and fittings"/>
    <s v="C"/>
    <s v="Gate valves  "/>
    <n v="1"/>
    <s v="Item"/>
    <n v="10839.125"/>
    <n v="10839.125"/>
    <n v="10839.125"/>
    <n v="10839.125"/>
  </r>
  <r>
    <x v="0"/>
    <x v="16"/>
    <x v="15"/>
    <s v="221116"/>
    <s v=" WATER DISTRIBUTION PIPING"/>
    <s v="ME"/>
    <x v="1"/>
    <n v="728"/>
    <s v="Aboveground, Water Distribution Piping"/>
    <s v="Valves"/>
    <s v="D"/>
    <s v="Check valves "/>
    <n v="1"/>
    <s v="Item"/>
    <m/>
    <m/>
    <n v="0"/>
    <n v="0"/>
  </r>
  <r>
    <x v="0"/>
    <x v="16"/>
    <x v="15"/>
    <s v="221116"/>
    <s v=" WATER DISTRIBUTION PIPING"/>
    <s v="ME"/>
    <x v="1"/>
    <n v="729"/>
    <s v="Aboveground, Water Distribution Piping"/>
    <s v="Cold Water PVC Pipes and fittings"/>
    <s v="E"/>
    <s v="Automatic air valves"/>
    <n v="1"/>
    <s v="Item"/>
    <m/>
    <m/>
    <n v="0"/>
    <n v="0"/>
  </r>
  <r>
    <x v="0"/>
    <x v="16"/>
    <x v="15"/>
    <s v="221123"/>
    <s v=" DOMESTIC WATER PIPING SPECIALTIES"/>
    <s v="ME"/>
    <x v="0"/>
    <n v="730"/>
    <s v="221123 - DOMESTIC WATER PIPING SPECIALTIES"/>
    <s v="221123 - DOMESTIC WATER PIPING SPECIALTIES"/>
    <m/>
    <s v="221123 - DOMESTIC WATER PIPING SPECIALTIES"/>
    <m/>
    <m/>
    <m/>
    <m/>
    <m/>
    <m/>
  </r>
  <r>
    <x v="0"/>
    <x v="16"/>
    <x v="15"/>
    <s v="221123"/>
    <s v=" DOMESTIC WATER PIPING SPECIALTIES"/>
    <s v="ME"/>
    <x v="0"/>
    <n v="731"/>
    <s v="WATER TAPS"/>
    <s v="WATER TAPS"/>
    <m/>
    <s v="WATER TAPS"/>
    <m/>
    <m/>
    <m/>
    <m/>
    <m/>
    <m/>
  </r>
  <r>
    <x v="0"/>
    <x v="16"/>
    <x v="15"/>
    <s v="221123"/>
    <s v=" DOMESTIC WATER PIPING SPECIALTIES"/>
    <s v="ME"/>
    <x v="1"/>
    <n v="732"/>
    <s v="221123 - DOMESTIC WATER PIPING SPECIALTIES"/>
    <s v="221123 - DOMESTIC WATER PIPING SPECIALTIES"/>
    <s v="F"/>
    <s v="Type WT-1"/>
    <n v="1"/>
    <s v="Nr"/>
    <n v="100"/>
    <n v="100"/>
    <n v="100"/>
    <n v="100"/>
  </r>
  <r>
    <x v="0"/>
    <x v="16"/>
    <x v="15"/>
    <s v="221123"/>
    <s v=" DOMESTIC WATER PIPING SPECIALTIES"/>
    <s v="ME"/>
    <x v="0"/>
    <n v="733"/>
    <s v="PERINAL BIP COCK"/>
    <s v="PERINAL BIP COCK"/>
    <m/>
    <s v="PERINAL BIP COCK"/>
    <m/>
    <m/>
    <m/>
    <m/>
    <m/>
    <m/>
  </r>
  <r>
    <x v="0"/>
    <x v="16"/>
    <x v="15"/>
    <s v="221123"/>
    <s v=" DOMESTIC WATER PIPING SPECIALTIES"/>
    <s v="ME"/>
    <x v="1"/>
    <n v="734"/>
    <s v="221123 - DOMESTIC WATER PIPING SPECIALTIES"/>
    <s v="221123 - DOMESTIC WATER PIPING SPECIALTIES"/>
    <s v="G"/>
    <s v="Type BPH-1"/>
    <n v="7"/>
    <s v="Nr"/>
    <n v="67"/>
    <n v="469"/>
    <n v="67"/>
    <n v="469"/>
  </r>
  <r>
    <x v="0"/>
    <x v="16"/>
    <x v="15"/>
    <s v="221123"/>
    <s v=" DOMESTIC WATER PIPING SPECIALTIES"/>
    <s v="ME"/>
    <x v="0"/>
    <n v="735"/>
    <s v="Float valve"/>
    <s v="Float valve"/>
    <m/>
    <s v="Float valve"/>
    <m/>
    <m/>
    <m/>
    <m/>
    <m/>
    <m/>
  </r>
  <r>
    <x v="0"/>
    <x v="16"/>
    <x v="15"/>
    <s v="221123"/>
    <s v=" DOMESTIC WATER PIPING SPECIALTIES"/>
    <s v="ME"/>
    <x v="1"/>
    <n v="736"/>
    <s v="221123 - DOMESTIC WATER PIPING SPECIALTIES"/>
    <s v="221123 - DOMESTIC WATER PIPING SPECIALTIES"/>
    <s v="H"/>
    <s v="50 dn"/>
    <n v="4"/>
    <s v="Nr"/>
    <n v="260"/>
    <n v="1040"/>
    <n v="260"/>
    <n v="1040"/>
  </r>
  <r>
    <x v="0"/>
    <x v="16"/>
    <x v="15"/>
    <s v="221123"/>
    <s v=" DOMESTIC WATER PIPING SPECIALTIES"/>
    <s v="ME"/>
    <x v="1"/>
    <n v="737"/>
    <s v="Float valve"/>
    <s v="Float valve"/>
    <s v="J"/>
    <s v="3-Way Mixing Valve"/>
    <n v="1"/>
    <s v="Nr"/>
    <n v="735"/>
    <n v="735"/>
    <n v="735"/>
    <n v="735"/>
  </r>
  <r>
    <x v="0"/>
    <x v="16"/>
    <x v="15"/>
    <s v="221123"/>
    <s v=" DOMESTIC WATER PUMPS "/>
    <s v="ME"/>
    <x v="0"/>
    <n v="738"/>
    <s v="221123 - DOMESTIC WATER PUMPS "/>
    <s v="221123 - DOMESTIC WATER PUMPS "/>
    <m/>
    <s v="221123 - DOMESTIC WATER PUMPS "/>
    <m/>
    <m/>
    <m/>
    <m/>
    <m/>
    <m/>
  </r>
  <r>
    <x v="0"/>
    <x v="16"/>
    <x v="15"/>
    <s v="221123"/>
    <s v=" DOMESTIC WATER PUMPS "/>
    <s v="ME"/>
    <x v="0"/>
    <n v="739"/>
    <s v="In-Line Circulators"/>
    <s v="In-Line Circulators"/>
    <m/>
    <s v="In-Line Circulators"/>
    <m/>
    <m/>
    <m/>
    <m/>
    <m/>
    <m/>
  </r>
  <r>
    <x v="0"/>
    <x v="16"/>
    <x v="15"/>
    <s v="221123"/>
    <s v=" DOMESTIC WATER PUMPS "/>
    <s v="ME"/>
    <x v="1"/>
    <n v="740"/>
    <s v="221123 - DOMESTIC WATER PUMPS "/>
    <s v="221123 - DOMESTIC WATER PUMPS "/>
    <s v="K"/>
    <s v="Type P-RF-02"/>
    <n v="2"/>
    <s v="Nr"/>
    <n v="500"/>
    <n v="1000"/>
    <n v="500"/>
    <n v="1000"/>
  </r>
  <r>
    <x v="0"/>
    <x v="16"/>
    <x v="15"/>
    <s v="221123"/>
    <s v=" DOMESTIC WATER PUMPS "/>
    <s v="ME"/>
    <x v="1"/>
    <n v="741"/>
    <s v="In-Line Circulators"/>
    <s v="In-Line Circulators"/>
    <s v="L"/>
    <s v="Type P-RF-03"/>
    <n v="2"/>
    <s v="Nr"/>
    <n v="500"/>
    <n v="1000"/>
    <n v="500"/>
    <n v="1000"/>
  </r>
  <r>
    <x v="0"/>
    <x v="16"/>
    <x v="15"/>
    <s v="221123"/>
    <s v=" DOMESTIC WATER PUMPS "/>
    <s v="ME"/>
    <x v="0"/>
    <n v="742"/>
    <s v="End suction centrifugal pumps"/>
    <s v="End suction centrifugal pumps"/>
    <m/>
    <s v="End suction centrifugal pumps"/>
    <m/>
    <m/>
    <m/>
    <m/>
    <m/>
    <m/>
  </r>
  <r>
    <x v="0"/>
    <x v="16"/>
    <x v="15"/>
    <s v="221123"/>
    <s v=" DOMESTIC WATER PUMPS "/>
    <s v="ME"/>
    <x v="1"/>
    <n v="743"/>
    <s v="In-Line Circulators"/>
    <s v="In-Line Circulators"/>
    <s v="A"/>
    <s v="Type P-B-01"/>
    <n v="2"/>
    <s v="Nr"/>
    <n v="825"/>
    <n v="1650"/>
    <n v="825"/>
    <n v="1650"/>
  </r>
  <r>
    <x v="0"/>
    <x v="16"/>
    <x v="15"/>
    <s v="221123"/>
    <s v=" DOMESTIC WATER PUMPS "/>
    <s v="ME"/>
    <x v="1"/>
    <n v="744"/>
    <s v="End suction centrifugal pumps"/>
    <s v="End suction centrifugal pumps"/>
    <s v="B"/>
    <s v="Type P-RF-01-1 &amp; -2"/>
    <n v="2"/>
    <s v="Nr"/>
    <n v="1325"/>
    <n v="2650"/>
    <n v="1325"/>
    <n v="2650"/>
  </r>
  <r>
    <x v="0"/>
    <x v="16"/>
    <x v="15"/>
    <s v="221123"/>
    <s v=" DOMESTIC WATER PUMPS "/>
    <s v="ME"/>
    <x v="1"/>
    <n v="745"/>
    <s v="In-Line Circulators"/>
    <s v="In-Line Circulators"/>
    <s v="C"/>
    <s v="Spare parts as specified for water distribution pumps"/>
    <n v="1"/>
    <s v="Item"/>
    <n v="600"/>
    <n v="600"/>
    <n v="600"/>
    <n v="600"/>
  </r>
  <r>
    <x v="0"/>
    <x v="16"/>
    <x v="15"/>
    <s v="221123.13"/>
    <s v=" DOMESTIC WATER PACKAGED BOOSTER PUMP SETS"/>
    <s v="ME"/>
    <x v="0"/>
    <n v="746"/>
    <s v="221123.13 - DOMESTIC WATER PACKAGED BOOSTER PUMP SETS"/>
    <s v="221123.13 - DOMESTIC WATER PACKAGED BOOSTER PUMP SETS"/>
    <m/>
    <s v="221123.13 - DOMESTIC WATER PACKAGED BOOSTER PUMP SETS"/>
    <m/>
    <m/>
    <m/>
    <m/>
    <m/>
    <m/>
  </r>
  <r>
    <x v="0"/>
    <x v="16"/>
    <x v="15"/>
    <s v="221123.13"/>
    <s v=" DOMESTIC WATER PACKAGED BOOSTER PUMP SETS"/>
    <s v="ME"/>
    <x v="1"/>
    <n v="747"/>
    <s v="In-Line Circulators"/>
    <s v="In-Line Circulators"/>
    <s v="D"/>
    <s v="Type PU-RF-1"/>
    <n v="1"/>
    <s v="Set"/>
    <n v="6500"/>
    <n v="6500"/>
    <n v="6500"/>
    <n v="6500"/>
  </r>
  <r>
    <x v="0"/>
    <x v="16"/>
    <x v="15"/>
    <s v="221123.13"/>
    <s v=" DOMESTIC WATER PACKAGED BOOSTER PUMP SETS"/>
    <s v="ME"/>
    <x v="1"/>
    <n v="748"/>
    <s v="221123.13 - DOMESTIC WATER PACKAGED BOOSTER PUMP SETS"/>
    <s v="221123.13 - DOMESTIC WATER PACKAGED BOOSTER PUMP SETS"/>
    <s v="E"/>
    <s v="Type PU-RF-2"/>
    <n v="1"/>
    <s v="Set"/>
    <n v="4000"/>
    <n v="4000"/>
    <n v="4000"/>
    <n v="4000"/>
  </r>
  <r>
    <x v="0"/>
    <x v="16"/>
    <x v="15"/>
    <s v="221123.13"/>
    <s v=" DOMESTIC WATER PACKAGED BOOSTER PUMP SETS"/>
    <s v="ME"/>
    <x v="1"/>
    <n v="749"/>
    <s v="In-Line Circulators"/>
    <s v="In-Line Circulators"/>
    <s v="F"/>
    <s v="Spare parts as specified for packaged booster pumps"/>
    <n v="1"/>
    <s v="Item"/>
    <n v="380"/>
    <n v="380"/>
    <n v="380"/>
    <n v="380"/>
  </r>
  <r>
    <x v="0"/>
    <x v="16"/>
    <x v="15"/>
    <s v="221316"/>
    <s v=" SANITARY WASTE AND VENT PIPING"/>
    <s v="ME"/>
    <x v="0"/>
    <n v="750"/>
    <s v="221316 - SANITARY WASTE AND VENT PIPING"/>
    <s v="221316 - SANITARY WASTE AND VENT PIPING"/>
    <m/>
    <s v="221316 - SANITARY WASTE AND VENT PIPING"/>
    <m/>
    <m/>
    <m/>
    <m/>
    <m/>
    <m/>
  </r>
  <r>
    <x v="0"/>
    <x v="16"/>
    <x v="15"/>
    <s v="221316"/>
    <s v=" SANITARY WASTE AND VENT PIPING"/>
    <s v="ME"/>
    <x v="0"/>
    <n v="751"/>
    <s v="Above Ground / Underground , Soil, Waste and Vent Piping"/>
    <s v="Above Ground / Underground , Soil, Waste and Vent Piping"/>
    <m/>
    <s v="Above Ground / Underground , Soil, Waste and Vent Piping"/>
    <m/>
    <m/>
    <m/>
    <m/>
    <m/>
    <m/>
  </r>
  <r>
    <x v="0"/>
    <x v="16"/>
    <x v="15"/>
    <s v="221316"/>
    <s v=" SANITARY WASTE AND VENT PIPING"/>
    <s v="ME"/>
    <x v="0"/>
    <n v="752"/>
    <s v="PVC pipes "/>
    <s v="PVC pipes "/>
    <m/>
    <s v="PVC pipes "/>
    <m/>
    <m/>
    <m/>
    <m/>
    <m/>
    <m/>
  </r>
  <r>
    <x v="0"/>
    <x v="16"/>
    <x v="15"/>
    <s v="221316"/>
    <s v=" SANITARY WASTE AND VENT PIPING"/>
    <s v="ME"/>
    <x v="1"/>
    <n v="753"/>
    <s v="Above Ground / Underground , Soil, Waste and Vent Piping"/>
    <s v="Above Ground / Underground , Soil, Waste and Vent Piping"/>
    <s v="G"/>
    <s v="32dn"/>
    <n v="167"/>
    <s v="m"/>
    <n v="9.9"/>
    <n v="1653.3"/>
    <n v="9.9"/>
    <n v="1653.3"/>
  </r>
  <r>
    <x v="0"/>
    <x v="16"/>
    <x v="15"/>
    <s v="221316"/>
    <s v=" SANITARY WASTE AND VENT PIPING"/>
    <s v="ME"/>
    <x v="1"/>
    <n v="754"/>
    <s v="PVC pipes "/>
    <s v="PVC pipes "/>
    <s v="H"/>
    <s v="50 dn"/>
    <n v="475"/>
    <s v="m"/>
    <n v="12.9"/>
    <n v="6127.5"/>
    <n v="12.9"/>
    <n v="6127.5"/>
  </r>
  <r>
    <x v="0"/>
    <x v="16"/>
    <x v="15"/>
    <s v="221316"/>
    <s v=" SANITARY WASTE AND VENT PIPING"/>
    <s v="ME"/>
    <x v="1"/>
    <n v="755"/>
    <s v="Above Ground / Underground , Soil, Waste and Vent Piping"/>
    <s v="Above Ground / Underground , Soil, Waste and Vent Piping"/>
    <s v="J"/>
    <s v="82 dn"/>
    <n v="97"/>
    <s v="m"/>
    <n v="17.8"/>
    <n v="1726.6000000000001"/>
    <n v="17.8"/>
    <n v="1726.6000000000001"/>
  </r>
  <r>
    <x v="0"/>
    <x v="16"/>
    <x v="15"/>
    <s v="221316"/>
    <s v=" SANITARY WASTE AND VENT PIPING"/>
    <s v="ME"/>
    <x v="1"/>
    <n v="756"/>
    <s v="PVC pipes "/>
    <s v="PVC pipes "/>
    <s v="K"/>
    <s v="110 dn"/>
    <n v="265"/>
    <s v="m"/>
    <n v="20.8"/>
    <n v="5512"/>
    <n v="20.8"/>
    <n v="5512"/>
  </r>
  <r>
    <x v="0"/>
    <x v="16"/>
    <x v="15"/>
    <s v="221316"/>
    <s v=" SANITARY WASTE AND VENT PIPING"/>
    <s v="ME"/>
    <x v="1"/>
    <n v="757"/>
    <s v="Above Ground / Underground , Soil, Waste and Vent Piping"/>
    <s v="Above Ground / Underground , Soil, Waste and Vent Piping"/>
    <s v="L"/>
    <s v="150 dn"/>
    <n v="55"/>
    <s v="m"/>
    <n v="30"/>
    <n v="1650"/>
    <n v="30"/>
    <n v="1650"/>
  </r>
  <r>
    <x v="0"/>
    <x v="16"/>
    <x v="15"/>
    <s v="221316"/>
    <s v=" SANITARY WASTE AND VENT PIPING"/>
    <s v="ME"/>
    <x v="0"/>
    <n v="758"/>
    <s v="Underground, soil, waste and vent piping connecting inspection chambers"/>
    <s v="Underground, soil, waste and vent piping connecting inspection chambers"/>
    <m/>
    <s v="Underground, soil, waste and vent piping connecting inspection chambers"/>
    <m/>
    <m/>
    <m/>
    <m/>
    <m/>
    <m/>
  </r>
  <r>
    <x v="0"/>
    <x v="16"/>
    <x v="15"/>
    <s v="221316"/>
    <s v=" SANITARY WASTE AND VENT PIPING"/>
    <s v="ME"/>
    <x v="0"/>
    <n v="759"/>
    <s v="PVC pipes"/>
    <s v="PVC pipes"/>
    <m/>
    <s v="PVC pipes"/>
    <m/>
    <m/>
    <m/>
    <m/>
    <m/>
    <m/>
  </r>
  <r>
    <x v="0"/>
    <x v="16"/>
    <x v="15"/>
    <s v="221316"/>
    <s v=" SANITARY WASTE AND VENT PIPING"/>
    <s v="ME"/>
    <x v="1"/>
    <n v="760"/>
    <s v="Underground, soil, waste and vent piping connecting inspection chambers"/>
    <s v="Underground, soil, waste and vent piping connecting inspection chambers"/>
    <s v="A"/>
    <s v="150 dn"/>
    <n v="185"/>
    <s v="m"/>
    <n v="30"/>
    <n v="5550"/>
    <n v="30"/>
    <n v="5550"/>
  </r>
  <r>
    <x v="0"/>
    <x v="16"/>
    <x v="15"/>
    <s v="221316"/>
    <s v=" SANITARY WASTE AND VENT PIPING"/>
    <s v="ME"/>
    <x v="0"/>
    <n v="761"/>
    <s v="Inspection Chambers "/>
    <s v="Inspection Chambers "/>
    <m/>
    <s v="Inspection Chambers "/>
    <m/>
    <m/>
    <m/>
    <m/>
    <m/>
    <m/>
  </r>
  <r>
    <x v="0"/>
    <x v="16"/>
    <x v="15"/>
    <s v="221316"/>
    <s v=" SANITARY WASTE AND VENT PIPING"/>
    <s v="ME"/>
    <x v="1"/>
    <n v="762"/>
    <s v="Underground, soil, waste and vent piping connecting inspection chambers"/>
    <s v="Underground, soil, waste and vent piping connecting inspection chambers"/>
    <s v="B"/>
    <s v="Sewer Inspection Chambers"/>
    <n v="5"/>
    <s v="Nr"/>
    <n v="316"/>
    <n v="1580"/>
    <n v="316"/>
    <n v="1580"/>
  </r>
  <r>
    <x v="0"/>
    <x v="16"/>
    <x v="15"/>
    <s v="221316"/>
    <s v=" SANITARY WASTE AND VENT PIPING"/>
    <s v="ME"/>
    <x v="0"/>
    <n v="763"/>
    <s v="Aboveground / Underground , Soil, Waste Force Mains"/>
    <s v="Aboveground / Underground , Soil, Waste Force Mains"/>
    <m/>
    <s v="Aboveground / Underground , Soil, Waste Force Mains"/>
    <m/>
    <m/>
    <m/>
    <m/>
    <m/>
    <m/>
  </r>
  <r>
    <x v="0"/>
    <x v="16"/>
    <x v="15"/>
    <s v="221316"/>
    <s v=" SANITARY WASTE AND VENT PIPING"/>
    <s v="ME"/>
    <x v="0"/>
    <n v="764"/>
    <s v="Ductile-iron pipes"/>
    <s v="Ductile-iron pipes"/>
    <m/>
    <s v="Ductile-iron pipes"/>
    <m/>
    <m/>
    <m/>
    <m/>
    <m/>
    <m/>
  </r>
  <r>
    <x v="0"/>
    <x v="16"/>
    <x v="15"/>
    <s v="221316"/>
    <s v=" SANITARY WASTE AND VENT PIPING"/>
    <s v="ME"/>
    <x v="1"/>
    <n v="765"/>
    <s v="Aboveground / Underground , Soil, Waste Force Mains"/>
    <s v="Aboveground / Underground , Soil, Waste Force Mains"/>
    <s v="C"/>
    <s v="50 dn"/>
    <n v="15"/>
    <s v="m"/>
    <n v="41.16"/>
    <n v="617.4"/>
    <n v="41.16"/>
    <n v="617.4"/>
  </r>
  <r>
    <x v="0"/>
    <x v="16"/>
    <x v="15"/>
    <s v="221316"/>
    <s v=" SANITARY WASTE AND VENT PIPING"/>
    <s v="ME"/>
    <x v="0"/>
    <n v="766"/>
    <s v="Aboveground , Storm Drainage Piping"/>
    <s v="Aboveground , Storm Drainage Piping"/>
    <m/>
    <s v="Aboveground , Storm Drainage Piping"/>
    <m/>
    <m/>
    <m/>
    <m/>
    <m/>
    <m/>
  </r>
  <r>
    <x v="0"/>
    <x v="16"/>
    <x v="15"/>
    <s v="221316"/>
    <s v=" SANITARY WASTE AND VENT PIPING"/>
    <s v="ME"/>
    <x v="0"/>
    <n v="767"/>
    <s v="PVC pipes"/>
    <s v="PVC pipes"/>
    <m/>
    <s v="PVC pipes"/>
    <m/>
    <m/>
    <m/>
    <m/>
    <m/>
    <m/>
  </r>
  <r>
    <x v="0"/>
    <x v="16"/>
    <x v="15"/>
    <s v="221316"/>
    <s v=" SANITARY WASTE AND VENT PIPING"/>
    <s v="ME"/>
    <x v="1"/>
    <n v="768"/>
    <s v="Aboveground , Storm Drainage Piping"/>
    <s v="Aboveground , Storm Drainage Piping"/>
    <s v="D"/>
    <s v="50 dn"/>
    <n v="76"/>
    <s v="m"/>
    <n v="12.9"/>
    <n v="980.4"/>
    <n v="12.9"/>
    <n v="980.4"/>
  </r>
  <r>
    <x v="0"/>
    <x v="16"/>
    <x v="15"/>
    <s v="221316"/>
    <s v=" SANITARY WASTE AND VENT PIPING"/>
    <s v="ME"/>
    <x v="1"/>
    <n v="769"/>
    <s v="PVC pipes"/>
    <s v="PVC pipes"/>
    <s v="E"/>
    <s v="80 dn"/>
    <n v="81"/>
    <s v="m"/>
    <n v="17.8"/>
    <n v="1441.8"/>
    <n v="17.8"/>
    <n v="1441.8"/>
  </r>
  <r>
    <x v="0"/>
    <x v="16"/>
    <x v="15"/>
    <s v="221316"/>
    <s v=" SANITARY WASTE AND VENT PIPING"/>
    <s v="ME"/>
    <x v="1"/>
    <n v="770"/>
    <s v="Aboveground , Storm Drainage Piping"/>
    <s v="Aboveground , Storm Drainage Piping"/>
    <s v="F"/>
    <s v="110 dn"/>
    <n v="19"/>
    <s v="m"/>
    <n v="20.8"/>
    <n v="395.2"/>
    <n v="20.8"/>
    <n v="395.2"/>
  </r>
  <r>
    <x v="0"/>
    <x v="16"/>
    <x v="15"/>
    <s v="221319"/>
    <s v=" SANITARY WATER PIPING SPECIALTIES"/>
    <s v="ME"/>
    <x v="0"/>
    <n v="771"/>
    <s v="22112 - SANITARY WATER PIPING SPECIALTIES"/>
    <s v="22112 - SANITARY WATER PIPING SPECIALTIES"/>
    <m/>
    <s v="22112 - SANITARY WATER PIPING SPECIALTIES"/>
    <m/>
    <m/>
    <m/>
    <m/>
    <m/>
    <m/>
  </r>
  <r>
    <x v="0"/>
    <x v="16"/>
    <x v="15"/>
    <s v="221319"/>
    <s v=" SANITARY WATER PIPING SPECIALTIES"/>
    <s v="ME"/>
    <x v="0"/>
    <n v="772"/>
    <s v="Floor drains"/>
    <s v="Floor drains"/>
    <m/>
    <s v="Floor drains"/>
    <m/>
    <m/>
    <m/>
    <m/>
    <m/>
    <m/>
  </r>
  <r>
    <x v="0"/>
    <x v="16"/>
    <x v="15"/>
    <s v="221319"/>
    <s v=" SANITARY WATER PIPING SPECIALTIES"/>
    <s v="ME"/>
    <x v="1"/>
    <n v="773"/>
    <s v="22112 - SANITARY WATER PIPING SPECIALTIES"/>
    <s v="22112 - SANITARY WATER PIPING SPECIALTIES"/>
    <s v="G"/>
    <s v="Type FD-1; 82 dn"/>
    <n v="18"/>
    <s v="Nr"/>
    <n v="54.5"/>
    <n v="981"/>
    <n v="54.5"/>
    <n v="981"/>
  </r>
  <r>
    <x v="0"/>
    <x v="16"/>
    <x v="15"/>
    <s v="221319"/>
    <s v=" SANITARY WATER PIPING SPECIALTIES"/>
    <s v="ME"/>
    <x v="1"/>
    <n v="774"/>
    <s v="Floor drains"/>
    <s v="Floor drains"/>
    <s v="H"/>
    <s v="Type FD-2; 100 dn"/>
    <n v="6"/>
    <s v="Nr"/>
    <m/>
    <m/>
    <n v="0"/>
    <n v="0"/>
  </r>
  <r>
    <x v="0"/>
    <x v="16"/>
    <x v="15"/>
    <s v="221319"/>
    <s v=" SANITARY WATER PIPING SPECIALTIES"/>
    <s v="ME"/>
    <x v="0"/>
    <n v="775"/>
    <s v="Floor cleanouts"/>
    <s v="Floor cleanouts"/>
    <m/>
    <s v="Floor cleanouts"/>
    <m/>
    <m/>
    <m/>
    <m/>
    <m/>
    <m/>
  </r>
  <r>
    <x v="0"/>
    <x v="16"/>
    <x v="15"/>
    <s v="221319"/>
    <s v=" SANITARY WATER PIPING SPECIALTIES"/>
    <s v="ME"/>
    <x v="1"/>
    <n v="776"/>
    <s v="Floor drains"/>
    <s v="Floor drains"/>
    <s v="H"/>
    <s v="Type FCO; 110 dn"/>
    <n v="5"/>
    <s v="Nr"/>
    <m/>
    <m/>
    <n v="0"/>
    <n v="0"/>
  </r>
  <r>
    <x v="0"/>
    <x v="16"/>
    <x v="15"/>
    <s v="221319"/>
    <s v=" SANITARY WATER PIPING SPECIALTIES"/>
    <s v="ME"/>
    <x v="1"/>
    <n v="777"/>
    <s v="Floor cleanouts"/>
    <s v="Floor cleanouts"/>
    <s v="H"/>
    <s v="Type FCO; 100 dn"/>
    <n v="4"/>
    <s v="Nr"/>
    <n v="67.709999999999994"/>
    <n v="270.83999999999997"/>
    <n v="67.709999999999994"/>
    <n v="270.83999999999997"/>
  </r>
  <r>
    <x v="0"/>
    <x v="16"/>
    <x v="15"/>
    <s v="221319"/>
    <s v=" SANITARY WATER PIPING SPECIALTIES"/>
    <s v="ME"/>
    <x v="1"/>
    <n v="778"/>
    <s v="Floor drains"/>
    <s v="Floor drains"/>
    <s v="A"/>
    <s v="Cowls"/>
    <n v="1"/>
    <s v="Item"/>
    <n v="401"/>
    <n v="401"/>
    <n v="401"/>
    <n v="401"/>
  </r>
  <r>
    <x v="0"/>
    <x v="16"/>
    <x v="15"/>
    <s v="221319"/>
    <s v=" SANITARY WATER PIPING SPECIALTIES"/>
    <s v="ME"/>
    <x v="0"/>
    <n v="779"/>
    <s v="Roof drains"/>
    <s v="Roof drains"/>
    <m/>
    <s v="Roof drains"/>
    <m/>
    <m/>
    <m/>
    <m/>
    <m/>
    <m/>
  </r>
  <r>
    <x v="0"/>
    <x v="16"/>
    <x v="15"/>
    <s v="221319"/>
    <s v=" SANITARY WATER PIPING SPECIALTIES"/>
    <s v="ME"/>
    <x v="1"/>
    <n v="780"/>
    <s v="Floor drains"/>
    <s v="Floor drains"/>
    <s v="B"/>
    <s v="Type RD-1; 82 dn"/>
    <n v="10"/>
    <s v="Nr"/>
    <n v="113"/>
    <n v="1130"/>
    <n v="113"/>
    <n v="1130"/>
  </r>
  <r>
    <x v="0"/>
    <x v="16"/>
    <x v="15"/>
    <s v="221319"/>
    <s v=" SANITARY WATER PIPING SPECIALTIES"/>
    <s v="ME"/>
    <x v="1"/>
    <n v="781"/>
    <s v="Roof drains"/>
    <s v="Roof drains"/>
    <s v="C"/>
    <s v="Type SCD-1; 50 dn"/>
    <n v="4"/>
    <s v="Nr"/>
    <n v="100"/>
    <n v="400"/>
    <n v="100"/>
    <n v="400"/>
  </r>
  <r>
    <x v="0"/>
    <x v="16"/>
    <x v="15"/>
    <s v="221319"/>
    <s v=" SANITARY WATER PIPING SPECIALTIES"/>
    <s v="ME"/>
    <x v="0"/>
    <n v="782"/>
    <s v="Balcony drains"/>
    <s v="Balcony drains"/>
    <m/>
    <s v="Balcony drains"/>
    <m/>
    <m/>
    <m/>
    <m/>
    <m/>
    <m/>
  </r>
  <r>
    <x v="0"/>
    <x v="16"/>
    <x v="15"/>
    <s v="221319"/>
    <s v=" SANITARY WATER PIPING SPECIALTIES"/>
    <s v="ME"/>
    <x v="1"/>
    <n v="783"/>
    <s v="Roof drains"/>
    <s v="Roof drains"/>
    <s v="D"/>
    <s v="Type BD-1; 50 dn"/>
    <n v="6"/>
    <s v="Nr"/>
    <n v="90"/>
    <n v="540"/>
    <n v="90"/>
    <n v="540"/>
  </r>
  <r>
    <x v="0"/>
    <x v="16"/>
    <x v="15"/>
    <s v="221319"/>
    <s v=" SANITARY WATER PIPING SPECIALTIES"/>
    <s v="ME"/>
    <x v="0"/>
    <n v="784"/>
    <s v="Terrace drains"/>
    <s v="Terrace drains"/>
    <m/>
    <s v="Terrace drains"/>
    <m/>
    <m/>
    <m/>
    <m/>
    <m/>
    <m/>
  </r>
  <r>
    <x v="0"/>
    <x v="16"/>
    <x v="15"/>
    <s v="221319"/>
    <s v=" SANITARY WATER PIPING SPECIALTIES"/>
    <s v="ME"/>
    <x v="1"/>
    <n v="785"/>
    <s v="Roof drains"/>
    <s v="Roof drains"/>
    <s v="E"/>
    <s v="Type TD-1; 82 dn"/>
    <n v="7"/>
    <s v="Nr"/>
    <n v="110"/>
    <n v="770"/>
    <n v="110"/>
    <n v="770"/>
  </r>
  <r>
    <x v="0"/>
    <x v="16"/>
    <x v="15"/>
    <s v="221429"/>
    <s v=" SUMP PUMPS"/>
    <s v="ME"/>
    <x v="0"/>
    <n v="786"/>
    <s v="221429 - SUMP PUMPS"/>
    <s v="221429 - SUMP PUMPS"/>
    <m/>
    <s v="221429 - SUMP PUMPS"/>
    <m/>
    <m/>
    <m/>
    <m/>
    <m/>
    <m/>
  </r>
  <r>
    <x v="0"/>
    <x v="16"/>
    <x v="15"/>
    <s v="221429"/>
    <s v=" SUMP PUMPS"/>
    <s v="ME"/>
    <x v="0"/>
    <n v="787"/>
    <s v="Duplex sump pumps"/>
    <s v="Duplex sump pumps"/>
    <m/>
    <s v="Duplex sump pumps"/>
    <m/>
    <m/>
    <m/>
    <m/>
    <m/>
    <m/>
  </r>
  <r>
    <x v="0"/>
    <x v="16"/>
    <x v="15"/>
    <s v="221429"/>
    <s v=" SUMP PUMPS"/>
    <s v="ME"/>
    <x v="1"/>
    <n v="788"/>
    <s v="221429 - SUMP PUMPS"/>
    <s v="221429 - SUMP PUMPS"/>
    <s v="F"/>
    <s v="Type SP-B-01"/>
    <n v="1"/>
    <s v="Set"/>
    <n v="1650"/>
    <n v="1650"/>
    <n v="1650"/>
    <n v="1650"/>
  </r>
  <r>
    <x v="0"/>
    <x v="16"/>
    <x v="15"/>
    <s v="221429"/>
    <s v=" SUMP PUMPS"/>
    <s v="ME"/>
    <x v="1"/>
    <n v="789"/>
    <s v="Duplex sump pumps"/>
    <s v="Duplex sump pumps"/>
    <s v="G"/>
    <s v="Spare parts as specified for sewage and sump pumps"/>
    <n v="1"/>
    <s v="Item"/>
    <n v="275"/>
    <n v="275"/>
    <n v="275"/>
    <n v="275"/>
  </r>
  <r>
    <x v="0"/>
    <x v="16"/>
    <x v="15"/>
    <s v="223100"/>
    <s v=" DOMESTIC WATER SOFTNERS"/>
    <s v="ME"/>
    <x v="0"/>
    <n v="790"/>
    <s v="223100 - DOMESTIC WATER SOFTNERS"/>
    <s v="223100 - DOMESTIC WATER SOFTNERS"/>
    <m/>
    <s v="223100 - DOMESTIC WATER SOFTNERS"/>
    <m/>
    <m/>
    <m/>
    <m/>
    <m/>
    <m/>
  </r>
  <r>
    <x v="0"/>
    <x v="16"/>
    <x v="15"/>
    <s v="223100"/>
    <s v=" DOMESTIC WATER SOFTNERS"/>
    <s v="ME"/>
    <x v="1"/>
    <n v="791"/>
    <s v="Duplex sump pumps"/>
    <s v="Duplex sump pumps"/>
    <s v="H"/>
    <s v="Type WS-1"/>
    <n v="1"/>
    <s v="Nr"/>
    <n v="3800"/>
    <n v="3800"/>
    <n v="3800"/>
    <n v="3800"/>
  </r>
  <r>
    <x v="0"/>
    <x v="16"/>
    <x v="15"/>
    <s v="223500"/>
    <s v=" DOMESTIC WATER HEAT EXCHANGERS"/>
    <s v="ME"/>
    <x v="0"/>
    <n v="792"/>
    <s v="223500- DOMESTIC WATER HEAT EXCHANGERS"/>
    <s v="223500- DOMESTIC WATER HEAT EXCHANGERS"/>
    <m/>
    <s v="223500- DOMESTIC WATER HEAT EXCHANGERS"/>
    <m/>
    <m/>
    <m/>
    <m/>
    <m/>
    <m/>
  </r>
  <r>
    <x v="0"/>
    <x v="16"/>
    <x v="15"/>
    <s v="223500"/>
    <s v=" DOMESTIC WATER HEAT EXCHANGERS"/>
    <s v="ME"/>
    <x v="0"/>
    <n v="793"/>
    <s v="Large-capacity storage heat exchangers"/>
    <s v="Large-capacity storage heat exchangers"/>
    <m/>
    <s v="Large-capacity storage heat exchangers"/>
    <m/>
    <m/>
    <m/>
    <m/>
    <m/>
    <m/>
  </r>
  <r>
    <x v="0"/>
    <x v="16"/>
    <x v="15"/>
    <s v="223500"/>
    <s v=" DOMESTIC WATER HEAT EXCHANGERS"/>
    <s v="ME"/>
    <x v="1"/>
    <n v="794"/>
    <s v="223500- DOMESTIC WATER HEAT EXCHANGERS"/>
    <s v="223500- DOMESTIC WATER HEAT EXCHANGERS"/>
    <s v="J"/>
    <s v="HWST-RF-01-1 &amp; 2"/>
    <n v="2"/>
    <s v="Nr"/>
    <m/>
    <m/>
    <n v="0"/>
    <n v="0"/>
  </r>
  <r>
    <x v="0"/>
    <x v="16"/>
    <x v="15"/>
    <s v="223500"/>
    <s v=" DOMESTIC WATER HEAT EXCHANGERS"/>
    <s v="ME"/>
    <x v="1"/>
    <n v="795"/>
    <s v="Large-capacity storage heat exchangers"/>
    <s v="Large-capacity storage heat exchangers"/>
    <s v="K"/>
    <s v="HWST-RF-02-1 &amp; 2"/>
    <n v="2"/>
    <s v="Nr"/>
    <m/>
    <m/>
    <n v="0"/>
    <n v="0"/>
  </r>
  <r>
    <x v="0"/>
    <x v="16"/>
    <x v="15"/>
    <s v="223500"/>
    <s v=" DOMESTIC WATER HEAT EXCHANGERS"/>
    <s v="ME"/>
    <x v="1"/>
    <n v="796"/>
    <s v="223500- DOMESTIC WATER HEAT EXCHANGERS"/>
    <s v="223500- DOMESTIC WATER HEAT EXCHANGERS"/>
    <s v="J"/>
    <s v="EWH 50 Ltr"/>
    <n v="10"/>
    <s v="Nr"/>
    <n v="300"/>
    <n v="3000"/>
    <n v="300"/>
    <n v="3000"/>
  </r>
  <r>
    <x v="0"/>
    <x v="16"/>
    <x v="15"/>
    <s v="224000"/>
    <s v=" PLUMBING FIXTURES"/>
    <s v="ME"/>
    <x v="0"/>
    <n v="797"/>
    <s v="224000 - PLUMBING FIXTURES"/>
    <s v="224000 - PLUMBING FIXTURES"/>
    <m/>
    <s v="224000 - PLUMBING FIXTURES"/>
    <m/>
    <m/>
    <m/>
    <m/>
    <m/>
    <m/>
  </r>
  <r>
    <x v="0"/>
    <x v="16"/>
    <x v="15"/>
    <s v="224000"/>
    <s v=" PLUMBING FIXTURES"/>
    <s v="ME"/>
    <x v="0"/>
    <n v="798"/>
    <s v="Lavatories"/>
    <s v="Lavatories"/>
    <m/>
    <s v="Lavatories"/>
    <m/>
    <m/>
    <m/>
    <m/>
    <m/>
    <m/>
  </r>
  <r>
    <x v="0"/>
    <x v="16"/>
    <x v="15"/>
    <s v="224000"/>
    <s v=" PLUMBING FIXTURES"/>
    <s v="ME"/>
    <x v="1"/>
    <n v="799"/>
    <s v="224000 - PLUMBING FIXTURES"/>
    <s v="224000 - PLUMBING FIXTURES"/>
    <s v="A"/>
    <s v="Type LAV-1"/>
    <n v="8"/>
    <s v="Nr"/>
    <n v="530"/>
    <n v="4240"/>
    <n v="530"/>
    <n v="4240"/>
  </r>
  <r>
    <x v="0"/>
    <x v="16"/>
    <x v="15"/>
    <s v="224000"/>
    <s v=" PLUMBING FIXTURES"/>
    <s v="ME"/>
    <x v="1"/>
    <n v="800"/>
    <s v="Lavatories"/>
    <s v="Lavatories"/>
    <s v="B"/>
    <s v="Type LAV-2 "/>
    <n v="1"/>
    <s v="Nr"/>
    <n v="530"/>
    <n v="530"/>
    <n v="530"/>
    <n v="530"/>
  </r>
  <r>
    <x v="0"/>
    <x v="16"/>
    <x v="15"/>
    <s v="224000"/>
    <s v=" PLUMBING FIXTURES"/>
    <s v="ME"/>
    <x v="0"/>
    <n v="801"/>
    <s v="Water closets"/>
    <s v="Water closets"/>
    <m/>
    <s v="Water closets"/>
    <m/>
    <m/>
    <m/>
    <m/>
    <m/>
    <m/>
  </r>
  <r>
    <x v="0"/>
    <x v="16"/>
    <x v="15"/>
    <s v="224000"/>
    <s v=" PLUMBING FIXTURES"/>
    <s v="ME"/>
    <x v="1"/>
    <n v="802"/>
    <s v="Lavatories"/>
    <s v="Lavatories"/>
    <s v="C"/>
    <s v="Type EWC-1"/>
    <n v="7"/>
    <s v="Nr"/>
    <n v="669"/>
    <n v="4683"/>
    <n v="669"/>
    <n v="4683"/>
  </r>
  <r>
    <x v="0"/>
    <x v="16"/>
    <x v="15"/>
    <s v="224000"/>
    <s v=" PLUMBING FIXTURES"/>
    <s v="ME"/>
    <x v="1"/>
    <n v="803"/>
    <s v="Water closets"/>
    <s v="Water closets"/>
    <s v="D"/>
    <s v="Type EWC-2 "/>
    <n v="1"/>
    <s v="Nr"/>
    <m/>
    <m/>
    <n v="0"/>
    <n v="0"/>
  </r>
  <r>
    <x v="0"/>
    <x v="16"/>
    <x v="15"/>
    <s v="224000"/>
    <s v=" PLUMBING FIXTURES"/>
    <s v="ME"/>
    <x v="0"/>
    <n v="804"/>
    <s v="Bathtubs"/>
    <s v="Bathtubs"/>
    <m/>
    <s v="Bathtubs"/>
    <m/>
    <m/>
    <m/>
    <m/>
    <m/>
    <m/>
  </r>
  <r>
    <x v="0"/>
    <x v="16"/>
    <x v="15"/>
    <s v="224000"/>
    <s v=" PLUMBING FIXTURES"/>
    <s v="ME"/>
    <x v="1"/>
    <n v="805"/>
    <s v="Water closets"/>
    <s v="Water closets"/>
    <s v="E"/>
    <s v="Type BT-1"/>
    <n v="6"/>
    <s v="Nr"/>
    <m/>
    <m/>
    <n v="0"/>
    <n v="0"/>
  </r>
  <r>
    <x v="0"/>
    <x v="16"/>
    <x v="15"/>
    <s v="224000"/>
    <s v=" PLUMBING FIXTURES"/>
    <s v="ME"/>
    <x v="0"/>
    <n v="806"/>
    <s v="Showers"/>
    <s v="Showers"/>
    <m/>
    <s v="Showers"/>
    <m/>
    <m/>
    <m/>
    <m/>
    <m/>
    <m/>
  </r>
  <r>
    <x v="0"/>
    <x v="16"/>
    <x v="15"/>
    <s v="224000"/>
    <s v=" PLUMBING FIXTURES"/>
    <s v="ME"/>
    <x v="1"/>
    <n v="807"/>
    <s v="Water closets"/>
    <s v="Water closets"/>
    <s v="D"/>
    <s v="Type SH-1"/>
    <n v="6"/>
    <s v="Nr"/>
    <n v="383"/>
    <n v="2298"/>
    <n v="383"/>
    <n v="2298"/>
  </r>
  <r>
    <x v="0"/>
    <x v="16"/>
    <x v="15"/>
    <s v="224000"/>
    <s v=" PLUMBING FIXTURES"/>
    <s v="ME"/>
    <x v="0"/>
    <n v="808"/>
    <s v="Sinks"/>
    <s v="Sinks"/>
    <m/>
    <s v="Sinks"/>
    <m/>
    <m/>
    <m/>
    <m/>
    <m/>
    <m/>
  </r>
  <r>
    <x v="0"/>
    <x v="16"/>
    <x v="15"/>
    <s v="224000"/>
    <s v=" PLUMBING FIXTURES"/>
    <s v="ME"/>
    <x v="1"/>
    <n v="809"/>
    <s v="Water closets"/>
    <s v="Water closets"/>
    <s v="E"/>
    <s v="Type MS-1"/>
    <n v="1"/>
    <s v="Nr"/>
    <n v="661"/>
    <n v="661"/>
    <n v="661"/>
    <n v="661"/>
  </r>
  <r>
    <x v="0"/>
    <x v="16"/>
    <x v="15"/>
    <s v="224000"/>
    <s v=" PLUMBING FIXTURES"/>
    <s v="ME"/>
    <x v="1"/>
    <n v="810"/>
    <s v="Sinks"/>
    <s v="Sinks"/>
    <s v="F"/>
    <s v="Type KS-1 "/>
    <n v="9"/>
    <s v="Nr"/>
    <n v="394"/>
    <n v="3546"/>
    <n v="394"/>
    <n v="3546"/>
  </r>
  <r>
    <x v="0"/>
    <x v="16"/>
    <x v="15"/>
    <s v="224000"/>
    <s v=" PLUMBING FIXTURES"/>
    <s v="ME"/>
    <x v="1"/>
    <n v="811"/>
    <s v="Water closets"/>
    <s v="Water closets"/>
    <s v="J"/>
    <s v="Type KS-2"/>
    <n v="1"/>
    <s v="Nr"/>
    <m/>
    <m/>
    <n v="0"/>
    <n v="0"/>
  </r>
  <r>
    <x v="0"/>
    <x v="16"/>
    <x v="15"/>
    <s v="224000"/>
    <s v=" PLUMBING FIXTURES"/>
    <s v="ME"/>
    <x v="0"/>
    <n v="812"/>
    <s v="Sinks"/>
    <s v="Sinks"/>
    <s v="BILL NO. 22 - PLUMBING"/>
    <m/>
    <m/>
    <m/>
    <m/>
    <m/>
    <m/>
    <m/>
  </r>
  <r>
    <x v="0"/>
    <x v="16"/>
    <x v="15"/>
    <s v="To Summary"/>
    <s v="To Summary"/>
    <m/>
    <x v="2"/>
    <n v="813"/>
    <s v="Water closets"/>
    <s v="Water closets"/>
    <s v="To Summary"/>
    <m/>
    <m/>
    <m/>
    <s v="J.D"/>
    <n v="118541.76499999998"/>
    <m/>
    <m/>
  </r>
  <r>
    <x v="0"/>
    <x v="17"/>
    <x v="16"/>
    <s v="230713"/>
    <s v=" DUCT INSULATION"/>
    <s v="ME"/>
    <x v="0"/>
    <n v="814"/>
    <s v="Sinks"/>
    <s v="Sinks"/>
    <s v="BILL NO. 23"/>
    <m/>
    <m/>
    <m/>
    <m/>
    <m/>
    <m/>
    <m/>
  </r>
  <r>
    <x v="0"/>
    <x v="17"/>
    <x v="16"/>
    <s v="230713"/>
    <s v=" DUCT INSULATION"/>
    <s v="ME"/>
    <x v="0"/>
    <n v="815"/>
    <s v="Water closets"/>
    <s v="Water closets"/>
    <s v="HEATING, VENTILATING AND AIR CONDITIONING"/>
    <m/>
    <m/>
    <m/>
    <m/>
    <m/>
    <m/>
    <m/>
  </r>
  <r>
    <x v="0"/>
    <x v="17"/>
    <x v="16"/>
    <s v="230713"/>
    <s v=" DUCT INSULATION"/>
    <s v="ME"/>
    <x v="0"/>
    <n v="816"/>
    <s v="Sinks"/>
    <s v="Sinks"/>
    <s v="Item"/>
    <s v="                Description                        "/>
    <s v="Qty"/>
    <s v="Unit"/>
    <s v="Rate"/>
    <s v="Amount"/>
    <m/>
    <m/>
  </r>
  <r>
    <x v="0"/>
    <x v="17"/>
    <x v="16"/>
    <s v="230713"/>
    <s v=" DUCT INSULATION"/>
    <s v="ME"/>
    <x v="0"/>
    <n v="817"/>
    <s v="Water closets"/>
    <s v="Water closets"/>
    <m/>
    <m/>
    <m/>
    <m/>
    <m/>
    <s v="J.D"/>
    <m/>
    <m/>
  </r>
  <r>
    <x v="0"/>
    <x v="17"/>
    <x v="16"/>
    <s v="230713"/>
    <s v=" DUCT INSULATION"/>
    <s v="ME"/>
    <x v="0"/>
    <n v="818"/>
    <s v="230713 - DUCT INSULATION"/>
    <s v="230713 - DUCT INSULATION"/>
    <m/>
    <s v="230713 - DUCT INSULATION"/>
    <m/>
    <m/>
    <m/>
    <m/>
    <m/>
    <m/>
  </r>
  <r>
    <x v="0"/>
    <x v="17"/>
    <x v="16"/>
    <s v="230713"/>
    <s v=" DUCT INSULATION"/>
    <s v="ME"/>
    <x v="0"/>
    <n v="819"/>
    <s v="Indoor Duct And Plenum Insulation"/>
    <s v="Indoor Duct And Plenum Insulation"/>
    <m/>
    <s v="Indoor Duct And Plenum Insulation"/>
    <m/>
    <m/>
    <m/>
    <m/>
    <m/>
    <m/>
  </r>
  <r>
    <x v="0"/>
    <x v="17"/>
    <x v="16"/>
    <s v="230713"/>
    <s v=" DUCT INSULATION"/>
    <s v="ME"/>
    <x v="0"/>
    <n v="820"/>
    <s v="Rectangular, supply and Return ducts, concealed"/>
    <s v="Rectangular, supply and Return ducts, concealed"/>
    <m/>
    <s v="Rectangular, supply and Return ducts, concealed"/>
    <m/>
    <m/>
    <m/>
    <m/>
    <m/>
    <m/>
  </r>
  <r>
    <x v="0"/>
    <x v="17"/>
    <x v="16"/>
    <s v="230713"/>
    <s v=" DUCT INSULATION"/>
    <s v="ME"/>
    <x v="1"/>
    <n v="821"/>
    <s v="Indoor Duct And Plenum Insulation"/>
    <s v="Indoor Duct And Plenum Insulation"/>
    <s v="A"/>
    <s v="50 mm thick Mineral Fiber Blanket"/>
    <n v="70"/>
    <s v="m2"/>
    <n v="12.48"/>
    <n v="873.6"/>
    <n v="12.48"/>
    <n v="873.6"/>
  </r>
  <r>
    <x v="0"/>
    <x v="17"/>
    <x v="16"/>
    <s v="230713"/>
    <s v=" DUCT INSULATION"/>
    <s v="ME"/>
    <x v="0"/>
    <n v="822"/>
    <s v="Rectangular, treated fresh air ducts, concealed"/>
    <s v="Rectangular, treated fresh air ducts, concealed"/>
    <m/>
    <s v="Rectangular, treated fresh air ducts, concealed"/>
    <m/>
    <m/>
    <m/>
    <m/>
    <m/>
    <m/>
  </r>
  <r>
    <x v="0"/>
    <x v="17"/>
    <x v="16"/>
    <s v="230713"/>
    <s v=" DUCT INSULATION"/>
    <s v="ME"/>
    <x v="1"/>
    <n v="823"/>
    <s v="Indoor Duct And Plenum Insulation"/>
    <s v="Indoor Duct And Plenum Insulation"/>
    <s v="B"/>
    <s v="50 mm thick Mineral Fiber Blanket"/>
    <n v="50"/>
    <s v="m2"/>
    <n v="12.48"/>
    <n v="624"/>
    <n v="12.48"/>
    <n v="624"/>
  </r>
  <r>
    <x v="0"/>
    <x v="17"/>
    <x v="16"/>
    <s v="230713"/>
    <s v=" DUCT INSULATION"/>
    <s v="ME"/>
    <x v="0"/>
    <n v="824"/>
    <s v="Rectangular, range-hood exhaust ducts, concealed"/>
    <s v="Rectangular, range-hood exhaust ducts, concealed"/>
    <m/>
    <s v="Rectangular, range-hood exhaust ducts, concealed"/>
    <m/>
    <m/>
    <m/>
    <m/>
    <m/>
    <m/>
  </r>
  <r>
    <x v="0"/>
    <x v="17"/>
    <x v="16"/>
    <s v="230713"/>
    <s v=" DUCT INSULATION"/>
    <s v="ME"/>
    <x v="1"/>
    <n v="825"/>
    <s v="Indoor Duct And Plenum Insulation"/>
    <s v="Indoor Duct And Plenum Insulation"/>
    <s v="C"/>
    <s v="25 mm thick Mineral Fiber Board"/>
    <n v="90"/>
    <s v="m2"/>
    <m/>
    <m/>
    <n v="0"/>
    <n v="0"/>
  </r>
  <r>
    <x v="0"/>
    <x v="17"/>
    <x v="16"/>
    <s v="230713"/>
    <s v=" DUCT INSULATION"/>
    <s v="ME"/>
    <x v="0"/>
    <n v="826"/>
    <s v="Outdoor Duct And Plenum Insulation"/>
    <s v="Rectangular, supply and Return ducts, concealed"/>
    <m/>
    <s v="Outdoor Duct And Plenum Insulation"/>
    <m/>
    <m/>
    <m/>
    <m/>
    <m/>
    <m/>
  </r>
  <r>
    <x v="0"/>
    <x v="17"/>
    <x v="16"/>
    <s v="230713"/>
    <s v=" DUCT INSULATION"/>
    <s v="ME"/>
    <x v="0"/>
    <n v="827"/>
    <s v="Outdoor Duct And Plenum Insulation"/>
    <s v="Rectangular, supply and Return ducts, concealed"/>
    <m/>
    <s v="Rectangular, supply and Return ducts, concealed"/>
    <m/>
    <m/>
    <m/>
    <m/>
    <m/>
    <m/>
  </r>
  <r>
    <x v="0"/>
    <x v="17"/>
    <x v="16"/>
    <s v="230713"/>
    <s v=" DUCT INSULATION"/>
    <s v="ME"/>
    <x v="1"/>
    <n v="828"/>
    <s v="Outdoor Duct And Plenum Insulation"/>
    <s v="Rectangular, supply and Return ducts, concealed"/>
    <s v="D"/>
    <s v="50 mm thick Mineral Fiber Blanket with Al jacketing"/>
    <n v="150"/>
    <s v="m2"/>
    <m/>
    <m/>
    <n v="0"/>
    <n v="0"/>
  </r>
  <r>
    <x v="0"/>
    <x v="17"/>
    <x v="16"/>
    <s v="230713"/>
    <s v=" DUCT INSULATION"/>
    <s v="ME"/>
    <x v="0"/>
    <n v="829"/>
    <s v="Boiler Breeching And Connector Insulation"/>
    <s v="Round"/>
    <m/>
    <s v="Boiler Breeching And Connector Insulation"/>
    <m/>
    <m/>
    <m/>
    <m/>
    <m/>
    <m/>
  </r>
  <r>
    <x v="0"/>
    <x v="17"/>
    <x v="16"/>
    <s v="230713"/>
    <s v=" DUCT INSULATION"/>
    <s v="ME"/>
    <x v="0"/>
    <n v="830"/>
    <s v="Boiler Breeching And Connector Insulation"/>
    <s v="Round"/>
    <m/>
    <s v="Round"/>
    <m/>
    <m/>
    <m/>
    <m/>
    <m/>
    <m/>
  </r>
  <r>
    <x v="0"/>
    <x v="17"/>
    <x v="16"/>
    <s v="230713"/>
    <s v=" DUCT INSULATION"/>
    <s v="ME"/>
    <x v="1"/>
    <n v="831"/>
    <s v="Boiler Breeching And Connector Insulation"/>
    <s v="Round"/>
    <s v="E"/>
    <s v="50 mm thick Calcium Cilicate with Al jacketing"/>
    <n v="30"/>
    <s v="m2"/>
    <m/>
    <m/>
    <n v="0"/>
    <n v="0"/>
  </r>
  <r>
    <x v="0"/>
    <x v="17"/>
    <x v="16"/>
    <s v="230719"/>
    <s v=" HVAC PIPE INSULATION"/>
    <s v="ME"/>
    <x v="0"/>
    <n v="832"/>
    <s v="230719 - HVAC PIPE INSULATION"/>
    <s v="230719 - HVAC PIPE INSULATION"/>
    <m/>
    <s v="230719 - HVAC PIPE INSULATION"/>
    <m/>
    <m/>
    <m/>
    <m/>
    <m/>
    <m/>
  </r>
  <r>
    <x v="0"/>
    <x v="17"/>
    <x v="16"/>
    <s v="230719"/>
    <s v=" HVAC PIPE INSULATION"/>
    <s v="ME"/>
    <x v="0"/>
    <n v="833"/>
    <s v="Interior Insulation"/>
    <s v="Condensate drain piping"/>
    <m/>
    <s v="Interior Insulation"/>
    <m/>
    <m/>
    <m/>
    <m/>
    <m/>
    <m/>
  </r>
  <r>
    <x v="0"/>
    <x v="17"/>
    <x v="16"/>
    <s v="230719"/>
    <s v=" HVAC PIPE INSULATION"/>
    <s v="ME"/>
    <x v="0"/>
    <n v="834"/>
    <s v="Interior Insulation"/>
    <s v="Condensate drain piping"/>
    <m/>
    <s v="Condensate drain piping"/>
    <m/>
    <m/>
    <m/>
    <m/>
    <m/>
    <m/>
  </r>
  <r>
    <x v="0"/>
    <x v="17"/>
    <x v="16"/>
    <s v="230719"/>
    <s v=" HVAC PIPE INSULATION"/>
    <s v="ME"/>
    <x v="0"/>
    <n v="835"/>
    <s v="Condensate drain piping"/>
    <s v="19 mm thick"/>
    <m/>
    <s v="19 mm thick"/>
    <m/>
    <m/>
    <m/>
    <m/>
    <m/>
    <m/>
  </r>
  <r>
    <x v="0"/>
    <x v="17"/>
    <x v="16"/>
    <s v="230719"/>
    <s v=" HVAC PIPE INSULATION"/>
    <s v="ME"/>
    <x v="1"/>
    <n v="836"/>
    <s v="Interior Insulation"/>
    <s v="Condensate drain piping"/>
    <s v="A"/>
    <s v="20 dn"/>
    <n v="60"/>
    <s v="m"/>
    <n v="5"/>
    <n v="300"/>
    <n v="5"/>
    <n v="300"/>
  </r>
  <r>
    <x v="0"/>
    <x v="17"/>
    <x v="16"/>
    <s v="230719"/>
    <s v=" HVAC PIPE INSULATION"/>
    <s v="ME"/>
    <x v="0"/>
    <n v="837"/>
    <s v="Heating hot-water supply and return, concealed"/>
    <s v="Heating hot-water supply and return, concealed"/>
    <m/>
    <s v="Heating hot-water supply and return, concealed"/>
    <m/>
    <m/>
    <m/>
    <m/>
    <m/>
    <m/>
  </r>
  <r>
    <x v="0"/>
    <x v="17"/>
    <x v="16"/>
    <s v="230719"/>
    <s v=" HVAC PIPE INSULATION"/>
    <s v="ME"/>
    <x v="0"/>
    <n v="838"/>
    <s v="Heating hot-water supply and return, concealed"/>
    <s v="25 mm thick"/>
    <m/>
    <s v="25 mm thick"/>
    <m/>
    <m/>
    <m/>
    <m/>
    <m/>
    <m/>
  </r>
  <r>
    <x v="0"/>
    <x v="17"/>
    <x v="16"/>
    <s v="230719"/>
    <s v=" HVAC PIPE INSULATION"/>
    <s v="ME"/>
    <x v="1"/>
    <n v="839"/>
    <s v="Heating hot-water supply and return, concealed"/>
    <m/>
    <s v="B"/>
    <s v="20 dn"/>
    <n v="5"/>
    <s v="m"/>
    <n v="5"/>
    <n v="25"/>
    <n v="5"/>
    <n v="25"/>
  </r>
  <r>
    <x v="0"/>
    <x v="17"/>
    <x v="16"/>
    <s v="230719"/>
    <s v=" HVAC PIPE INSULATION"/>
    <s v="ME"/>
    <x v="1"/>
    <n v="840"/>
    <s v="Heating hot-water supply and return, concealed"/>
    <m/>
    <s v="C"/>
    <s v="25 dn"/>
    <n v="50"/>
    <s v="m"/>
    <n v="5"/>
    <n v="250"/>
    <n v="5"/>
    <n v="250"/>
  </r>
  <r>
    <x v="0"/>
    <x v="17"/>
    <x v="16"/>
    <s v="230719"/>
    <s v=" HVAC PIPE INSULATION"/>
    <s v="ME"/>
    <x v="1"/>
    <n v="841"/>
    <s v="Heating hot-water supply and return, concealed"/>
    <m/>
    <s v="D"/>
    <s v="32 dn"/>
    <n v="3"/>
    <s v="m"/>
    <n v="5"/>
    <n v="15"/>
    <n v="5"/>
    <n v="15"/>
  </r>
  <r>
    <x v="0"/>
    <x v="17"/>
    <x v="16"/>
    <s v="230719"/>
    <s v=" HVAC PIPE INSULATION"/>
    <s v="ME"/>
    <x v="1"/>
    <n v="842"/>
    <s v="Heating hot-water supply and return, concealed"/>
    <m/>
    <s v="E"/>
    <s v="40 dn"/>
    <n v="150"/>
    <s v="m"/>
    <m/>
    <m/>
    <n v="0"/>
    <n v="0"/>
  </r>
  <r>
    <x v="0"/>
    <x v="17"/>
    <x v="16"/>
    <s v="230719"/>
    <s v=" HVAC PIPE INSULATION"/>
    <s v="ME"/>
    <x v="0"/>
    <n v="843"/>
    <s v="Heating hot-water supply and return, concealed"/>
    <s v="38 mm thick"/>
    <m/>
    <s v="38 mm thick"/>
    <m/>
    <m/>
    <m/>
    <m/>
    <m/>
    <m/>
  </r>
  <r>
    <x v="0"/>
    <x v="17"/>
    <x v="16"/>
    <s v="230719"/>
    <s v=" HVAC PIPE INSULATION"/>
    <s v="ME"/>
    <x v="1"/>
    <n v="844"/>
    <s v="Heating hot-water supply and return, concealed"/>
    <s v="38 mm thick"/>
    <s v="F"/>
    <s v="65 dn"/>
    <n v="70"/>
    <s v="m"/>
    <m/>
    <m/>
    <n v="0"/>
    <n v="0"/>
  </r>
  <r>
    <x v="0"/>
    <x v="17"/>
    <x v="16"/>
    <s v="230719"/>
    <s v=" HVAC PIPE INSULATION"/>
    <s v="ME"/>
    <x v="0"/>
    <n v="845"/>
    <s v="Heating hot-water supply and return, concealed"/>
    <s v="Heating hot-water supply and return, on all pipes running in mechanical rooms or exposed to view with AL jacketing"/>
    <m/>
    <s v="Heating hot-water supply and return, on all pipes running in mechanical rooms or exposed to view with AL jacketing"/>
    <m/>
    <m/>
    <m/>
    <m/>
    <m/>
    <m/>
  </r>
  <r>
    <x v="0"/>
    <x v="17"/>
    <x v="16"/>
    <s v="230719"/>
    <s v=" HVAC PIPE INSULATION"/>
    <s v="ME"/>
    <x v="0"/>
    <n v="846"/>
    <s v="Heating hot-water supply and return, concealed"/>
    <s v="50 mm thick"/>
    <m/>
    <s v="50 mm thick"/>
    <m/>
    <m/>
    <m/>
    <m/>
    <m/>
    <m/>
  </r>
  <r>
    <x v="0"/>
    <x v="17"/>
    <x v="16"/>
    <s v="230719"/>
    <s v=" HVAC PIPE INSULATION"/>
    <s v="ME"/>
    <x v="1"/>
    <n v="847"/>
    <s v="Heating hot-water supply and return, concealed"/>
    <s v="Heating hot-water supply and return, on all pipes running in mechanical rooms or exposed to view with AL jacketing"/>
    <s v="E"/>
    <s v="40 dn"/>
    <n v="17"/>
    <s v="m"/>
    <m/>
    <m/>
    <n v="0"/>
    <n v="0"/>
  </r>
  <r>
    <x v="0"/>
    <x v="17"/>
    <x v="16"/>
    <s v="230719"/>
    <s v=" HVAC PIPE INSULATION"/>
    <s v="ME"/>
    <x v="1"/>
    <n v="848"/>
    <s v="Heating hot-water supply and return, concealed"/>
    <s v="50 mm thick"/>
    <s v="F"/>
    <s v="65 dn"/>
    <n v="15"/>
    <s v="m"/>
    <m/>
    <m/>
    <n v="0"/>
    <n v="0"/>
  </r>
  <r>
    <x v="0"/>
    <x v="17"/>
    <x v="16"/>
    <s v="230719"/>
    <s v=" HVAC PIPE INSULATION"/>
    <s v="ME"/>
    <x v="1"/>
    <n v="849"/>
    <s v="Heating hot-water supply and return, concealed"/>
    <s v="Heating hot-water supply and return, on all pipes running in mechanical rooms or exposed to view with AL jacketing"/>
    <s v="G"/>
    <s v="80 dn"/>
    <n v="50"/>
    <s v="m"/>
    <m/>
    <m/>
    <n v="0"/>
    <n v="0"/>
  </r>
  <r>
    <x v="0"/>
    <x v="17"/>
    <x v="16"/>
    <s v="230900"/>
    <s v=" BUILDING MANAGEMENT SYSTEM (BMS), INSTRUMENTATION AND CONTROLS"/>
    <s v="ME"/>
    <x v="0"/>
    <n v="850"/>
    <s v="230900 - BUILDING MANAGEMENT SYSTEM (BMS), INSTRUMENTATION AND CONTROLS"/>
    <s v="230900 - BUILDING MANAGEMENT SYSTEM (BMS), INSTRUMENTATION AND CONTROLS"/>
    <m/>
    <s v="230900 - BUILDING MANAGEMENT SYSTEM (BMS), INSTRUMENTATION AND CONTROLS"/>
    <m/>
    <m/>
    <m/>
    <m/>
    <m/>
    <m/>
  </r>
  <r>
    <x v="0"/>
    <x v="17"/>
    <x v="16"/>
    <s v="230900"/>
    <s v=" BUILDING MANAGEMENT SYSTEM (BMS), INSTRUMENTATION AND CONTROLS"/>
    <s v="ME"/>
    <x v="0"/>
    <n v="851"/>
    <s v="System complete as specified and as shown on drawings"/>
    <s v="System complete as specified and as shown on drawings"/>
    <m/>
    <s v="System complete as specified and as shown on drawings"/>
    <m/>
    <m/>
    <m/>
    <m/>
    <m/>
    <m/>
  </r>
  <r>
    <x v="0"/>
    <x v="17"/>
    <x v="16"/>
    <s v="230900"/>
    <s v=" BUILDING MANAGEMENT SYSTEM (BMS), INSTRUMENTATION AND CONTROLS"/>
    <s v="ME"/>
    <x v="1"/>
    <n v="852"/>
    <s v="230900 - BUILDING MANAGEMENT SYSTEM (BMS), INSTRUMENTATION AND CONTROLS"/>
    <s v="230900 - BUILDING MANAGEMENT SYSTEM (BMS), INSTRUMENTATION AND CONTROLS"/>
    <s v="A"/>
    <s v="Spare parts as specified for BMS"/>
    <n v="1"/>
    <s v="Item"/>
    <m/>
    <m/>
    <n v="0"/>
    <n v="0"/>
  </r>
  <r>
    <x v="0"/>
    <x v="17"/>
    <x v="16"/>
    <s v="231113"/>
    <s v=" FACILITY FUEL OIL PIPING"/>
    <s v="ME"/>
    <x v="0"/>
    <n v="853"/>
    <s v="231113 - FACILITY FUEL OIL PIPING"/>
    <s v="231113 - FACILITY FUEL OIL PIPING"/>
    <m/>
    <s v="231113 - FACILITY FUEL OIL PIPING"/>
    <m/>
    <m/>
    <m/>
    <m/>
    <m/>
    <m/>
  </r>
  <r>
    <x v="0"/>
    <x v="17"/>
    <x v="16"/>
    <s v="231113"/>
    <s v=" FACILITY FUEL OIL PIPING"/>
    <s v="ME"/>
    <x v="0"/>
    <n v="854"/>
    <s v="Black steel pipes and fittings"/>
    <s v="Black steel pipes and fittings"/>
    <m/>
    <s v="Black steel pipes and fittings"/>
    <m/>
    <m/>
    <m/>
    <m/>
    <m/>
    <m/>
  </r>
  <r>
    <x v="0"/>
    <x v="17"/>
    <x v="16"/>
    <s v="231113"/>
    <s v=" FACILITY FUEL OIL PIPING"/>
    <s v="ME"/>
    <x v="1"/>
    <n v="855"/>
    <s v="231113 - FACILITY FUEL OIL PIPING"/>
    <s v="231113 - FACILITY FUEL OIL PIPING"/>
    <s v="B"/>
    <s v="15 dn"/>
    <n v="11"/>
    <s v="m"/>
    <m/>
    <m/>
    <n v="0"/>
    <n v="0"/>
  </r>
  <r>
    <x v="0"/>
    <x v="17"/>
    <x v="16"/>
    <s v="231113"/>
    <s v=" FACILITY FUEL OIL PIPING"/>
    <s v="ME"/>
    <x v="1"/>
    <n v="856"/>
    <s v="Black steel pipes and fittings"/>
    <s v="Black steel pipes and fittings"/>
    <s v="A"/>
    <s v="20 dn"/>
    <n v="8"/>
    <s v="m"/>
    <n v="16.8"/>
    <n v="134.4"/>
    <n v="16.8"/>
    <n v="134.4"/>
  </r>
  <r>
    <x v="0"/>
    <x v="17"/>
    <x v="16"/>
    <s v="231113"/>
    <s v=" FACILITY FUEL OIL PIPING"/>
    <s v="ME"/>
    <x v="0"/>
    <n v="857"/>
    <s v="Valves"/>
    <s v="Valves"/>
    <m/>
    <s v="Valves"/>
    <m/>
    <m/>
    <m/>
    <m/>
    <m/>
    <m/>
  </r>
  <r>
    <x v="0"/>
    <x v="17"/>
    <x v="16"/>
    <s v="231113"/>
    <s v=" FACILITY FUEL OIL PIPING"/>
    <s v="ME"/>
    <x v="0"/>
    <n v="858"/>
    <s v="Gate valves"/>
    <s v="Gate valves"/>
    <m/>
    <s v="Gate valves"/>
    <m/>
    <m/>
    <m/>
    <m/>
    <m/>
    <m/>
  </r>
  <r>
    <x v="0"/>
    <x v="17"/>
    <x v="16"/>
    <s v="231113"/>
    <s v=" FACILITY FUEL OIL PIPING"/>
    <s v="ME"/>
    <x v="1"/>
    <n v="859"/>
    <s v="Valves"/>
    <s v="Valves"/>
    <s v="B"/>
    <s v="20 dn"/>
    <n v="1"/>
    <s v="Item"/>
    <m/>
    <m/>
    <n v="0"/>
    <n v="0"/>
  </r>
  <r>
    <x v="0"/>
    <x v="17"/>
    <x v="16"/>
    <s v="231113"/>
    <s v=" FACILITY FUEL OIL PIPING"/>
    <s v="ME"/>
    <x v="0"/>
    <n v="860"/>
    <s v="Check valves"/>
    <s v="Check valves"/>
    <m/>
    <s v="Check valves"/>
    <m/>
    <m/>
    <m/>
    <m/>
    <m/>
    <m/>
  </r>
  <r>
    <x v="0"/>
    <x v="17"/>
    <x v="16"/>
    <s v="231113"/>
    <s v=" FACILITY FUEL OIL PIPING"/>
    <s v="ME"/>
    <x v="1"/>
    <n v="861"/>
    <s v="Valves"/>
    <s v="Valves"/>
    <s v="C"/>
    <s v="20 dn"/>
    <n v="1"/>
    <s v="Item"/>
    <m/>
    <m/>
    <n v="0"/>
    <n v="0"/>
  </r>
  <r>
    <x v="0"/>
    <x v="17"/>
    <x v="16"/>
    <s v="231113"/>
    <s v=" FACILITY FUEL OIL PIPING"/>
    <s v="ME"/>
    <x v="0"/>
    <n v="862"/>
    <s v="Fuel oil storage tanks"/>
    <s v="Fuel oil storage tanks"/>
    <m/>
    <s v="Fuel oil storage tanks"/>
    <m/>
    <m/>
    <m/>
    <m/>
    <m/>
    <m/>
  </r>
  <r>
    <x v="0"/>
    <x v="17"/>
    <x v="16"/>
    <s v="231113"/>
    <s v=" FACILITY FUEL OIL PIPING"/>
    <s v="ME"/>
    <x v="1"/>
    <n v="863"/>
    <s v="Valves"/>
    <s v="Valves"/>
    <s v="F"/>
    <s v="Type FOT-01"/>
    <n v="3"/>
    <s v="Nr"/>
    <m/>
    <m/>
    <n v="0"/>
    <n v="0"/>
  </r>
  <r>
    <x v="0"/>
    <x v="17"/>
    <x v="16"/>
    <s v="231113"/>
    <s v=" FACILITY FUEL OIL PIPING"/>
    <s v="ME"/>
    <x v="1"/>
    <n v="864"/>
    <s v="Fuel oil storage tanks"/>
    <s v="Fuel oil storage tanks"/>
    <s v="D"/>
    <s v="Type FOT-02"/>
    <n v="2"/>
    <s v="Nr"/>
    <n v="1000"/>
    <n v="2000"/>
    <n v="1000"/>
    <n v="2000"/>
  </r>
  <r>
    <x v="0"/>
    <x v="17"/>
    <x v="16"/>
    <s v="231113"/>
    <s v=" FACILITY FUEL OIL PIPING"/>
    <s v="ME"/>
    <x v="0"/>
    <n v="865"/>
    <s v="Strainer"/>
    <s v="Strainer"/>
    <m/>
    <s v="Strainer"/>
    <m/>
    <m/>
    <m/>
    <m/>
    <m/>
    <m/>
  </r>
  <r>
    <x v="0"/>
    <x v="17"/>
    <x v="16"/>
    <s v="231113"/>
    <s v=" FACILITY FUEL OIL PIPING"/>
    <s v="ME"/>
    <x v="1"/>
    <n v="866"/>
    <s v="Fuel oil storage tanks"/>
    <s v="Fuel oil storage tanks"/>
    <s v="E"/>
    <s v="20 dn"/>
    <n v="1"/>
    <s v="Nr"/>
    <n v="31.3"/>
    <n v="31.3"/>
    <n v="31.3"/>
    <n v="31.3"/>
  </r>
  <r>
    <x v="0"/>
    <x v="17"/>
    <x v="16"/>
    <s v="231126"/>
    <s v=" FACILITY LIQUEFIED PETROLIUM GAS PIPING"/>
    <s v="ME"/>
    <x v="0"/>
    <n v="867"/>
    <s v="231126 - FACILITY LIQUEFIED PETROLIUM GAS PIPING"/>
    <s v="231126 - FACILITY LIQUEFIED PETROLIUM GAS PIPING"/>
    <m/>
    <s v="231126 - FACILITY LIQUEFIED PETROLIUM GAS PIPING"/>
    <m/>
    <m/>
    <m/>
    <m/>
    <m/>
    <m/>
  </r>
  <r>
    <x v="0"/>
    <x v="17"/>
    <x v="16"/>
    <s v="231126"/>
    <s v=" FACILITY LIQUEFIED PETROLIUM GAS PIPING"/>
    <s v="ME"/>
    <x v="0"/>
    <n v="868"/>
    <s v="Aboveground pipes and fittings"/>
    <s v="Black steel pipes and fittings"/>
    <m/>
    <s v="Aboveground pipes and fittings"/>
    <m/>
    <m/>
    <m/>
    <m/>
    <m/>
    <m/>
  </r>
  <r>
    <x v="0"/>
    <x v="17"/>
    <x v="16"/>
    <s v="231126"/>
    <s v=" FACILITY LIQUEFIED PETROLIUM GAS PIPING"/>
    <s v="ME"/>
    <x v="0"/>
    <n v="869"/>
    <s v="Aboveground pipes and fittings"/>
    <s v="Black steel pipes and fittings"/>
    <m/>
    <s v="Black steel pipes and fittings"/>
    <m/>
    <m/>
    <m/>
    <m/>
    <m/>
    <m/>
  </r>
  <r>
    <x v="0"/>
    <x v="17"/>
    <x v="16"/>
    <s v="231126"/>
    <s v=" FACILITY LIQUEFIED PETROLIUM GAS PIPING"/>
    <s v="ME"/>
    <x v="1"/>
    <n v="870"/>
    <s v="Aboveground pipes and fittings"/>
    <s v="Black steel pipes and fittings"/>
    <s v="A"/>
    <s v="32 dn"/>
    <n v="30"/>
    <s v="m"/>
    <m/>
    <m/>
    <n v="0"/>
    <n v="0"/>
  </r>
  <r>
    <x v="0"/>
    <x v="17"/>
    <x v="16"/>
    <s v="231126"/>
    <s v=" FACILITY LIQUEFIED PETROLIUM GAS PIPING"/>
    <s v="ME"/>
    <x v="0"/>
    <n v="871"/>
    <s v="Copper pipes running under tiles"/>
    <s v="Copper pipes running under tiles"/>
    <m/>
    <s v="Copper pipes running under tiles"/>
    <m/>
    <m/>
    <m/>
    <m/>
    <m/>
    <m/>
  </r>
  <r>
    <x v="0"/>
    <x v="17"/>
    <x v="16"/>
    <s v="231126"/>
    <s v=" FACILITY LIQUEFIED PETROLIUM GAS PIPING"/>
    <s v="ME"/>
    <x v="1"/>
    <n v="872"/>
    <s v="Aboveground pipes and fittings"/>
    <s v="Black steel pipes and fittings"/>
    <s v="B"/>
    <s v="22 dn"/>
    <n v="25"/>
    <s v="m"/>
    <m/>
    <m/>
    <n v="0"/>
    <n v="0"/>
  </r>
  <r>
    <x v="0"/>
    <x v="17"/>
    <x v="16"/>
    <s v="231126"/>
    <s v=" FACILITY LIQUEFIED PETROLIUM GAS PIPING"/>
    <s v="ME"/>
    <x v="1"/>
    <n v="873"/>
    <s v="Copper pipes running under tiles"/>
    <s v="Copper pipes running under tiles"/>
    <s v="C"/>
    <s v="35 dn"/>
    <n v="5"/>
    <s v="m"/>
    <m/>
    <m/>
    <n v="0"/>
    <n v="0"/>
  </r>
  <r>
    <x v="0"/>
    <x v="17"/>
    <x v="16"/>
    <s v="231126"/>
    <s v=" FACILITY LIQUEFIED PETROLIUM GAS PIPING"/>
    <s v="ME"/>
    <x v="1"/>
    <n v="874"/>
    <s v="Aboveground pipes and fittings"/>
    <s v="Black steel pipes and fittings"/>
    <s v="D"/>
    <s v="Gas Tank, with gas vaporiser and all other accessories"/>
    <n v="1"/>
    <s v="Nr"/>
    <m/>
    <m/>
    <n v="0"/>
    <n v="0"/>
  </r>
  <r>
    <x v="0"/>
    <x v="17"/>
    <x v="16"/>
    <s v="231126"/>
    <s v=" FACILITY LIQUEFIED PETROLIUM GAS PIPING"/>
    <s v="ME"/>
    <x v="0"/>
    <n v="875"/>
    <s v="Gas panels"/>
    <s v="Gas panels"/>
    <m/>
    <s v="Gas panels"/>
    <m/>
    <m/>
    <m/>
    <m/>
    <m/>
    <m/>
  </r>
  <r>
    <x v="0"/>
    <x v="17"/>
    <x v="16"/>
    <s v="231126"/>
    <s v=" FACILITY LIQUEFIED PETROLIUM GAS PIPING"/>
    <s v="ME"/>
    <x v="1"/>
    <n v="876"/>
    <s v="Aboveground pipes and fittings"/>
    <s v="Black steel pipes and fittings"/>
    <s v="E"/>
    <s v="For Main Kitchen"/>
    <n v="1"/>
    <s v="Nr"/>
    <m/>
    <m/>
    <n v="0"/>
    <n v="0"/>
  </r>
  <r>
    <x v="0"/>
    <x v="17"/>
    <x v="16"/>
    <s v="231126"/>
    <s v=" FACILITY LIQUEFIED PETROLIUM GAS PIPING"/>
    <s v="ME"/>
    <x v="0"/>
    <n v="877"/>
    <s v="Solenoid valve"/>
    <s v="Solenoid valve"/>
    <m/>
    <s v="Solenoid valve"/>
    <m/>
    <m/>
    <m/>
    <m/>
    <m/>
    <m/>
  </r>
  <r>
    <x v="0"/>
    <x v="17"/>
    <x v="16"/>
    <s v="231126"/>
    <s v=" FACILITY LIQUEFIED PETROLIUM GAS PIPING"/>
    <s v="ME"/>
    <x v="1"/>
    <n v="878"/>
    <s v="Aboveground pipes and fittings"/>
    <s v="Black steel pipes and fittings"/>
    <s v="F"/>
    <s v="32 dn"/>
    <n v="1"/>
    <s v="Nr"/>
    <m/>
    <m/>
    <n v="0"/>
    <n v="0"/>
  </r>
  <r>
    <x v="0"/>
    <x v="17"/>
    <x v="16"/>
    <s v="231126"/>
    <s v=" FACILITY LIQUEFIED PETROLIUM GAS PIPING"/>
    <s v="ME"/>
    <x v="0"/>
    <n v="879"/>
    <s v="Excess flow shut-off valve"/>
    <s v="Excess flow shut-off valve"/>
    <m/>
    <s v="Excess flow shut-off valve"/>
    <m/>
    <m/>
    <m/>
    <m/>
    <m/>
    <m/>
  </r>
  <r>
    <x v="0"/>
    <x v="17"/>
    <x v="16"/>
    <s v="231126"/>
    <s v=" FACILITY LIQUEFIED PETROLIUM GAS PIPING"/>
    <s v="ME"/>
    <x v="1"/>
    <n v="880"/>
    <s v="Aboveground pipes and fittings"/>
    <s v="Black steel pipes and fittings"/>
    <s v="G"/>
    <s v="32 dn"/>
    <n v="1"/>
    <s v="Nr"/>
    <m/>
    <m/>
    <n v="0"/>
    <n v="0"/>
  </r>
  <r>
    <x v="0"/>
    <x v="17"/>
    <x v="16"/>
    <s v="231126"/>
    <s v=" FACILITY LIQUEFIED PETROLIUM GAS PIPING"/>
    <s v="ME"/>
    <x v="1"/>
    <n v="881"/>
    <s v="Excess flow shut-off valve"/>
    <s v="Excess flow shut-off valve"/>
    <s v="H"/>
    <s v="Gas leak detection system complete with all Accessories "/>
    <n v="1"/>
    <s v="Item"/>
    <m/>
    <m/>
    <n v="0"/>
    <n v="0"/>
  </r>
  <r>
    <x v="0"/>
    <x v="17"/>
    <x v="16"/>
    <s v="232113"/>
    <s v=" HYDRONIC PIPING"/>
    <s v="ME"/>
    <x v="0"/>
    <n v="882"/>
    <s v="232113 - HYDRONIC PIPING"/>
    <s v="232113 - HYDRONIC PIPING"/>
    <m/>
    <s v="232113 - HYDRONIC PIPING"/>
    <m/>
    <m/>
    <m/>
    <m/>
    <m/>
    <m/>
  </r>
  <r>
    <x v="0"/>
    <x v="17"/>
    <x v="16"/>
    <s v="232113"/>
    <s v=" HYDRONIC PIPING"/>
    <s v="ME"/>
    <x v="0"/>
    <n v="883"/>
    <s v="Hot Water Pipes"/>
    <s v="Black steel pipes and fittings"/>
    <m/>
    <s v="Hot Water Pipes"/>
    <m/>
    <m/>
    <m/>
    <m/>
    <m/>
    <m/>
  </r>
  <r>
    <x v="0"/>
    <x v="17"/>
    <x v="16"/>
    <s v="232113"/>
    <s v=" HYDRONIC PIPING"/>
    <s v="ME"/>
    <x v="0"/>
    <n v="884"/>
    <s v="Hot Water Pipes"/>
    <s v="Black steel pipes and fittings"/>
    <m/>
    <s v="Black steel pipes and fittings"/>
    <m/>
    <m/>
    <m/>
    <m/>
    <m/>
    <m/>
  </r>
  <r>
    <x v="0"/>
    <x v="17"/>
    <x v="16"/>
    <s v="232113"/>
    <s v=" HYDRONIC PIPING"/>
    <s v="ME"/>
    <x v="1"/>
    <n v="885"/>
    <s v="Hot Water Pipes"/>
    <s v="Black steel pipes and fittings"/>
    <s v="A"/>
    <s v="20 dn"/>
    <n v="5"/>
    <s v="m"/>
    <n v="16.8"/>
    <n v="84"/>
    <n v="16.8"/>
    <n v="84"/>
  </r>
  <r>
    <x v="0"/>
    <x v="17"/>
    <x v="16"/>
    <s v="232113"/>
    <s v=" HYDRONIC PIPING"/>
    <s v="ME"/>
    <x v="1"/>
    <n v="886"/>
    <s v="Hot Water Pipes"/>
    <s v="Black steel pipes and fittings"/>
    <s v="B"/>
    <s v="25 dn"/>
    <n v="50"/>
    <s v="m"/>
    <n v="18.7"/>
    <n v="935"/>
    <n v="18.7"/>
    <n v="935"/>
  </r>
  <r>
    <x v="0"/>
    <x v="17"/>
    <x v="16"/>
    <s v="232113"/>
    <s v=" HYDRONIC PIPING"/>
    <s v="ME"/>
    <x v="1"/>
    <n v="887"/>
    <s v="Hot Water Pipes"/>
    <s v="Black steel pipes and fittings"/>
    <s v="A"/>
    <s v="32 dn"/>
    <n v="3"/>
    <s v="m"/>
    <n v="23.92"/>
    <n v="71.760000000000005"/>
    <n v="23.92"/>
    <n v="71.760000000000005"/>
  </r>
  <r>
    <x v="0"/>
    <x v="17"/>
    <x v="16"/>
    <s v="232113"/>
    <s v=" HYDRONIC PIPING"/>
    <s v="ME"/>
    <x v="1"/>
    <n v="888"/>
    <s v="Hot Water Pipes"/>
    <s v="Black steel pipes and fittings"/>
    <s v="B"/>
    <s v="40 dn"/>
    <n v="170"/>
    <s v="m"/>
    <m/>
    <m/>
    <n v="0"/>
    <n v="0"/>
  </r>
  <r>
    <x v="0"/>
    <x v="17"/>
    <x v="16"/>
    <s v="232113"/>
    <s v=" HYDRONIC PIPING"/>
    <s v="ME"/>
    <x v="1"/>
    <n v="889"/>
    <s v="Hot Water Pipes"/>
    <s v="Black steel pipes and fittings"/>
    <s v="C"/>
    <s v="50 dn"/>
    <n v="175"/>
    <s v="m"/>
    <m/>
    <m/>
    <n v="0"/>
    <n v="0"/>
  </r>
  <r>
    <x v="0"/>
    <x v="17"/>
    <x v="16"/>
    <s v="232113"/>
    <s v=" HYDRONIC PIPING"/>
    <s v="ME"/>
    <x v="1"/>
    <n v="890"/>
    <s v="Hot Water Pipes"/>
    <s v="Black steel pipes and fittings"/>
    <s v="D"/>
    <s v="65 dn"/>
    <n v="105"/>
    <s v="m"/>
    <m/>
    <m/>
    <n v="0"/>
    <n v="0"/>
  </r>
  <r>
    <x v="0"/>
    <x v="17"/>
    <x v="16"/>
    <s v="232113"/>
    <s v=" HYDRONIC PIPING"/>
    <s v="ME"/>
    <x v="1"/>
    <n v="891"/>
    <s v="Hot Water Pipes"/>
    <s v="Black steel pipes and fittings"/>
    <s v="E"/>
    <s v="80 dn"/>
    <n v="50"/>
    <s v="m"/>
    <m/>
    <m/>
    <n v="0"/>
    <n v="0"/>
  </r>
  <r>
    <x v="0"/>
    <x v="17"/>
    <x v="16"/>
    <s v="232113"/>
    <s v=" HYDRONIC PIPING"/>
    <s v="ME"/>
    <x v="0"/>
    <n v="892"/>
    <s v="PEX-A Flexible pipe, complete with fittings, valves, controls , joints, flexible connectors, unions, flanges, couplings, sleeves and all the accessories required for system operation, maintenance and occupants comfort. "/>
    <s v="PEX-A Flexible pipe, complete with fittings, valves, controls , joints, flexible connectors, unions, flanges, couplings, sleeves and all the accessories required for system operation, maintenance and occupants comfort. "/>
    <m/>
    <s v="PEX-A Flexible pipe, complete with fittings, valves, controls , joints, flexible connectors, unions, flanges, couplings, sleeves and all the accessories required for system operation, maintenance and occupants comfort. "/>
    <m/>
    <m/>
    <m/>
    <m/>
    <m/>
    <m/>
  </r>
  <r>
    <x v="0"/>
    <x v="17"/>
    <x v="16"/>
    <s v="232113"/>
    <s v=" HYDRONIC PIPING"/>
    <s v="ME"/>
    <x v="1"/>
    <n v="893"/>
    <s v="Hot Water Pipes"/>
    <s v="Black steel pipes and fittings"/>
    <s v="B"/>
    <s v="16 dn"/>
    <n v="278"/>
    <s v="m"/>
    <n v="4.37"/>
    <n v="1214.8600000000001"/>
    <n v="4.37"/>
    <n v="1214.8600000000001"/>
  </r>
  <r>
    <x v="0"/>
    <x v="17"/>
    <x v="16"/>
    <s v="232113"/>
    <s v=" HYDRONIC PIPING"/>
    <s v="ME"/>
    <x v="0"/>
    <n v="894"/>
    <s v="Condensate Drain Pipes"/>
    <s v="PVC pipes and fittings"/>
    <m/>
    <s v="Condensate Drain Pipes"/>
    <m/>
    <m/>
    <m/>
    <m/>
    <m/>
    <m/>
  </r>
  <r>
    <x v="0"/>
    <x v="17"/>
    <x v="16"/>
    <s v="232113"/>
    <s v=" HYDRONIC PIPING"/>
    <s v="ME"/>
    <x v="0"/>
    <n v="895"/>
    <s v="Condensate Drain Pipes"/>
    <s v="PVC pipes and fittings"/>
    <m/>
    <s v="PVC pipes and fittings"/>
    <m/>
    <m/>
    <m/>
    <m/>
    <m/>
    <m/>
  </r>
  <r>
    <x v="0"/>
    <x v="17"/>
    <x v="16"/>
    <s v="232113"/>
    <s v=" HYDRONIC PIPING"/>
    <s v="ME"/>
    <x v="1"/>
    <n v="896"/>
    <s v="Condensate Drain Pipes"/>
    <s v="PVC pipes and fittings"/>
    <s v="C"/>
    <s v="20 dn"/>
    <n v="100"/>
    <s v="m"/>
    <n v="4.5"/>
    <n v="450"/>
    <n v="4.5"/>
    <n v="450"/>
  </r>
  <r>
    <x v="0"/>
    <x v="17"/>
    <x v="16"/>
    <s v="232113"/>
    <s v=" HYDRONIC PIPING"/>
    <s v="ME"/>
    <x v="0"/>
    <n v="897"/>
    <s v="Valves"/>
    <s v="Valves"/>
    <m/>
    <s v="Valves"/>
    <m/>
    <m/>
    <m/>
    <m/>
    <m/>
    <m/>
  </r>
  <r>
    <x v="0"/>
    <x v="17"/>
    <x v="16"/>
    <s v="232113"/>
    <s v=" HYDRONIC PIPING"/>
    <s v="ME"/>
    <x v="1"/>
    <n v="898"/>
    <s v="Condensate Drain Pipes"/>
    <s v="PVC pipes and fittings"/>
    <s v="H"/>
    <s v="Ball valves"/>
    <n v="1"/>
    <s v="Item"/>
    <m/>
    <m/>
    <n v="0"/>
    <n v="0"/>
  </r>
  <r>
    <x v="0"/>
    <x v="17"/>
    <x v="16"/>
    <s v="232113"/>
    <s v=" HYDRONIC PIPING"/>
    <s v="ME"/>
    <x v="0"/>
    <n v="899"/>
    <s v="Hydronic Specialties"/>
    <s v="Expansion Tanks"/>
    <m/>
    <s v="Hydronic Specialties"/>
    <m/>
    <m/>
    <m/>
    <m/>
    <m/>
    <m/>
  </r>
  <r>
    <x v="0"/>
    <x v="17"/>
    <x v="16"/>
    <s v="232113"/>
    <s v=" HYDRONIC PIPING"/>
    <s v="ME"/>
    <x v="0"/>
    <n v="900"/>
    <s v="Hydronic Specialties"/>
    <s v="Expansion Tanks"/>
    <m/>
    <s v="Expansion Tanks"/>
    <m/>
    <m/>
    <m/>
    <m/>
    <m/>
    <m/>
  </r>
  <r>
    <x v="0"/>
    <x v="17"/>
    <x v="16"/>
    <s v="232113"/>
    <s v=" HYDRONIC PIPING"/>
    <s v="ME"/>
    <x v="1"/>
    <n v="901"/>
    <s v="Hydronic Specialties"/>
    <s v="Expansion Tanks"/>
    <s v="J"/>
    <s v="Type ET-01"/>
    <n v="1"/>
    <s v="Nr"/>
    <m/>
    <m/>
    <n v="0"/>
    <n v="0"/>
  </r>
  <r>
    <x v="0"/>
    <x v="17"/>
    <x v="16"/>
    <s v="232123"/>
    <s v=" HYDRONIC PUMPS"/>
    <s v="ME"/>
    <x v="0"/>
    <n v="902"/>
    <s v="232123 - HYDRONIC PUMPS"/>
    <s v="232123 - HYDRONIC PUMPS"/>
    <m/>
    <s v="232123 - HYDRONIC PUMPS"/>
    <m/>
    <m/>
    <m/>
    <m/>
    <m/>
    <m/>
  </r>
  <r>
    <x v="0"/>
    <x v="17"/>
    <x v="16"/>
    <s v="232123"/>
    <s v=" HYDRONIC PUMPS"/>
    <s v="ME"/>
    <x v="0"/>
    <n v="903"/>
    <s v="Centrifugal Flexible-coupled end suction pumps"/>
    <s v="Centrifugal Flexible-coupled end suction pumps"/>
    <m/>
    <s v="Centrifugal Flexible-coupled end suction pumps"/>
    <m/>
    <m/>
    <m/>
    <m/>
    <m/>
    <m/>
  </r>
  <r>
    <x v="0"/>
    <x v="17"/>
    <x v="16"/>
    <s v="232123"/>
    <s v=" HYDRONIC PUMPS"/>
    <s v="ME"/>
    <x v="1"/>
    <n v="904"/>
    <s v="232123 - HYDRONIC PUMPS"/>
    <s v="232123 - HYDRONIC PUMPS"/>
    <s v="A"/>
    <s v=" HWP-GF-01-1 "/>
    <n v="2"/>
    <s v="Nr"/>
    <m/>
    <m/>
    <n v="0"/>
    <n v="0"/>
  </r>
  <r>
    <x v="0"/>
    <x v="17"/>
    <x v="16"/>
    <s v="232123"/>
    <s v=" HYDRONIC PUMPS"/>
    <s v="ME"/>
    <x v="1"/>
    <n v="905"/>
    <s v="Centrifugal Flexible-coupled end suction pumps"/>
    <s v="Centrifugal Flexible-coupled end suction pumps"/>
    <s v="B"/>
    <s v=" HWP-GF-01-2"/>
    <n v="2"/>
    <s v="Nr"/>
    <m/>
    <m/>
    <n v="0"/>
    <n v="0"/>
  </r>
  <r>
    <x v="0"/>
    <x v="17"/>
    <x v="16"/>
    <s v="232123"/>
    <s v=" HYDRONIC PUMPS"/>
    <s v="ME"/>
    <x v="1"/>
    <n v="906"/>
    <s v="232123 - HYDRONIC PUMPS"/>
    <s v="232123 - HYDRONIC PUMPS"/>
    <s v="C"/>
    <s v=" HWP-GF-01-3"/>
    <n v="2"/>
    <s v="Nr"/>
    <m/>
    <m/>
    <n v="0"/>
    <n v="0"/>
  </r>
  <r>
    <x v="0"/>
    <x v="17"/>
    <x v="16"/>
    <s v="232123"/>
    <s v=" HYDRONIC PUMPS"/>
    <s v="ME"/>
    <x v="1"/>
    <n v="907"/>
    <s v="Centrifugal Flexible-coupled end suction pumps"/>
    <s v="Centrifugal Flexible-coupled end suction pumps"/>
    <s v="D"/>
    <s v="Type SHP-RF-01"/>
    <n v="2"/>
    <s v="Nr"/>
    <m/>
    <m/>
    <n v="0"/>
    <n v="0"/>
  </r>
  <r>
    <x v="0"/>
    <x v="17"/>
    <x v="16"/>
    <s v="232123"/>
    <s v=" HYDRONIC PUMPS"/>
    <s v="ME"/>
    <x v="1"/>
    <n v="908"/>
    <s v="232123 - HYDRONIC PUMPS"/>
    <s v="232123 - HYDRONIC PUMPS"/>
    <s v="E"/>
    <s v="Spare parts as specified for all hydronic pumps"/>
    <n v="1"/>
    <s v="Item"/>
    <m/>
    <m/>
    <n v="0"/>
    <n v="0"/>
  </r>
  <r>
    <x v="0"/>
    <x v="17"/>
    <x v="16"/>
    <s v="232500"/>
    <s v=" HVAC WATER TREATMENT"/>
    <s v="ME"/>
    <x v="0"/>
    <n v="909"/>
    <s v="232500- HVAC WATER TREATMENT"/>
    <s v="232500- HVAC WATER TREATMENT"/>
    <m/>
    <s v="232500- HVAC WATER TREATMENT"/>
    <m/>
    <m/>
    <m/>
    <m/>
    <m/>
    <m/>
  </r>
  <r>
    <x v="0"/>
    <x v="17"/>
    <x v="16"/>
    <s v="232500"/>
    <s v=" HVAC WATER TREATMENT"/>
    <s v="ME"/>
    <x v="1"/>
    <n v="910"/>
    <s v="232123 - HYDRONIC PUMPS"/>
    <s v="232123 - HYDRONIC PUMPS"/>
    <s v="F"/>
    <s v="Closed-loop chemical feed system for heating water distribution systems"/>
    <n v="1"/>
    <s v="Item"/>
    <m/>
    <m/>
    <n v="0"/>
    <n v="0"/>
  </r>
  <r>
    <x v="0"/>
    <x v="17"/>
    <x v="16"/>
    <s v="232500"/>
    <s v=" HVAC WATER TREATMENT"/>
    <s v="ME"/>
    <x v="1"/>
    <n v="911"/>
    <s v="232500- HVAC WATER TREATMENT"/>
    <s v="232500- HVAC WATER TREATMENT"/>
    <s v="G"/>
    <s v="Closed-loop chemical feed system for solar hot  water distribution systems"/>
    <n v="1"/>
    <s v="Item"/>
    <m/>
    <m/>
    <n v="0"/>
    <n v="0"/>
  </r>
  <r>
    <x v="0"/>
    <x v="17"/>
    <x v="16"/>
    <s v="233113"/>
    <s v=" METAL DUCTS"/>
    <s v="ME"/>
    <x v="0"/>
    <n v="912"/>
    <s v="233113- METAL DUCTS"/>
    <s v="233113- METAL DUCTS"/>
    <m/>
    <s v="233113- METAL DUCTS"/>
    <m/>
    <m/>
    <m/>
    <m/>
    <m/>
    <m/>
  </r>
  <r>
    <x v="0"/>
    <x v="17"/>
    <x v="16"/>
    <s v="233113"/>
    <s v=" METAL DUCTS"/>
    <s v="ME"/>
    <x v="1"/>
    <n v="913"/>
    <s v="232500- HVAC WATER TREATMENT"/>
    <s v="232500- HVAC WATER TREATMENT"/>
    <s v="A"/>
    <s v="Galvanized steel ductwork"/>
    <n v="2400"/>
    <s v="Kg"/>
    <n v="5.2"/>
    <n v="12480"/>
    <n v="5.2"/>
    <n v="12480"/>
  </r>
  <r>
    <x v="0"/>
    <x v="17"/>
    <x v="16"/>
    <s v="233113"/>
    <s v=" METAL DUCTS"/>
    <s v="ME"/>
    <x v="1"/>
    <n v="914"/>
    <s v="233113- METAL DUCTS"/>
    <s v="233113- METAL DUCTS"/>
    <s v="J"/>
    <s v="Carbon  steel for range hood exhaust"/>
    <n v="402"/>
    <s v="Kg"/>
    <m/>
    <m/>
    <n v="0"/>
    <n v="0"/>
  </r>
  <r>
    <x v="0"/>
    <x v="17"/>
    <x v="16"/>
    <s v="233300"/>
    <s v=" AIR DUCT ACCESSORIES"/>
    <s v="ME"/>
    <x v="0"/>
    <n v="915"/>
    <s v="233300 - AIR DUCT ACCESSORIES"/>
    <s v="233300 - AIR DUCT ACCESSORIES"/>
    <m/>
    <s v="233300 - AIR DUCT ACCESSORIES"/>
    <m/>
    <m/>
    <m/>
    <m/>
    <m/>
    <m/>
  </r>
  <r>
    <x v="0"/>
    <x v="17"/>
    <x v="16"/>
    <s v="233300"/>
    <s v=" AIR DUCT ACCESSORIES"/>
    <s v="ME"/>
    <x v="1"/>
    <n v="916"/>
    <s v="233113- METAL DUCTS"/>
    <s v="233113- METAL DUCTS"/>
    <s v="B"/>
    <s v="Manual volume dampers"/>
    <n v="1"/>
    <s v="Item"/>
    <n v="2400"/>
    <n v="2400"/>
    <n v="2400"/>
    <n v="2400"/>
  </r>
  <r>
    <x v="0"/>
    <x v="17"/>
    <x v="16"/>
    <s v="233300"/>
    <s v=" AIR DUCT ACCESSORIES"/>
    <s v="ME"/>
    <x v="1"/>
    <n v="917"/>
    <s v="233300 - AIR DUCT ACCESSORIES"/>
    <s v="233300 - AIR DUCT ACCESSORIES"/>
    <s v="C"/>
    <s v="Fire dampers"/>
    <n v="1"/>
    <s v="Item"/>
    <n v="3375"/>
    <n v="3375"/>
    <n v="3375"/>
    <n v="3375"/>
  </r>
  <r>
    <x v="0"/>
    <x v="17"/>
    <x v="16"/>
    <s v="233300"/>
    <s v=" AIR DUCT ACCESSORIES"/>
    <s v="ME"/>
    <x v="1"/>
    <n v="918"/>
    <s v="233113- METAL DUCTS"/>
    <s v="233113- METAL DUCTS"/>
    <s v="D"/>
    <s v="Motorized dampers"/>
    <n v="1"/>
    <s v="Item"/>
    <n v="4730"/>
    <n v="4730"/>
    <n v="4730"/>
    <n v="4730"/>
  </r>
  <r>
    <x v="0"/>
    <x v="17"/>
    <x v="16"/>
    <s v="233300"/>
    <s v=" AIR DUCT ACCESSORIES"/>
    <s v="ME"/>
    <x v="0"/>
    <n v="919"/>
    <s v="Flexible ducts"/>
    <s v="Flexible ducts"/>
    <m/>
    <s v="Flexible ducts"/>
    <m/>
    <m/>
    <m/>
    <m/>
    <m/>
    <m/>
  </r>
  <r>
    <x v="0"/>
    <x v="17"/>
    <x v="16"/>
    <s v="233300"/>
    <s v=" AIR DUCT ACCESSORIES"/>
    <s v="ME"/>
    <x v="1"/>
    <n v="920"/>
    <s v="233113- METAL DUCTS"/>
    <s v="233113- METAL DUCTS"/>
    <s v="A"/>
    <s v="150 dn"/>
    <n v="3"/>
    <s v="m"/>
    <n v="14.56"/>
    <n v="43.68"/>
    <n v="14.56"/>
    <n v="43.68"/>
  </r>
  <r>
    <x v="0"/>
    <x v="17"/>
    <x v="16"/>
    <s v="233423"/>
    <s v=" POWER VENTILATOR UTILITY SET FANS"/>
    <s v="ME"/>
    <x v="0"/>
    <n v="921"/>
    <s v="233423- POWER VENTILATOR UTILITY SET FANS"/>
    <s v="233423- POWER VENTILATOR UTILITY SET FANS"/>
    <m/>
    <s v="233423- POWER VENTILATOR UTILITY SET FANS"/>
    <m/>
    <m/>
    <m/>
    <m/>
    <m/>
    <m/>
  </r>
  <r>
    <x v="0"/>
    <x v="17"/>
    <x v="16"/>
    <s v="233423"/>
    <s v=" POWER VENTILATOR UTILITY SET FANS"/>
    <s v="ME"/>
    <x v="0"/>
    <n v="922"/>
    <s v="Centrifugal inline fans"/>
    <s v="Centrifugal inline fans"/>
    <m/>
    <s v="Centrifugal inline fans"/>
    <m/>
    <m/>
    <m/>
    <m/>
    <m/>
    <m/>
  </r>
  <r>
    <x v="0"/>
    <x v="17"/>
    <x v="16"/>
    <s v="233423"/>
    <s v=" POWER VENTILATOR UTILITY SET FANS"/>
    <s v="ME"/>
    <x v="1"/>
    <n v="923"/>
    <s v="233423- POWER VENTILATOR UTILITY SET FANS"/>
    <s v="233423- POWER VENTILATOR UTILITY SET FANS"/>
    <s v="B"/>
    <s v="Type EF-GF-01"/>
    <n v="1"/>
    <s v="Nr"/>
    <m/>
    <m/>
    <n v="0"/>
    <n v="0"/>
  </r>
  <r>
    <x v="0"/>
    <x v="17"/>
    <x v="16"/>
    <s v="233423"/>
    <s v=" POWER VENTILATOR UTILITY SET FANS"/>
    <s v="ME"/>
    <x v="1"/>
    <n v="924"/>
    <s v="Centrifugal inline fans"/>
    <s v="Centrifugal inline fans"/>
    <s v="C"/>
    <s v="Type EF-RF-01"/>
    <n v="1"/>
    <s v="Nr"/>
    <m/>
    <m/>
    <n v="0"/>
    <n v="0"/>
  </r>
  <r>
    <x v="0"/>
    <x v="17"/>
    <x v="16"/>
    <s v="233423"/>
    <s v=" POWER VENTILATOR UTILITY SET FANS"/>
    <s v="ME"/>
    <x v="1"/>
    <n v="925"/>
    <s v="233423- POWER VENTILATOR UTILITY SET FANS"/>
    <s v="233423- POWER VENTILATOR UTILITY SET FANS"/>
    <s v="D"/>
    <s v="Type EF-RF-02"/>
    <n v="1"/>
    <s v="Nr"/>
    <m/>
    <m/>
    <n v="0"/>
    <n v="0"/>
  </r>
  <r>
    <x v="0"/>
    <x v="17"/>
    <x v="16"/>
    <s v="233423"/>
    <s v=" POWER VENTILATOR UTILITY SET FANS"/>
    <s v="ME"/>
    <x v="1"/>
    <n v="926"/>
    <s v="Centrifugal inline fans"/>
    <s v="Centrifugal inline fans"/>
    <s v="E"/>
    <s v="Type EF-RF-03"/>
    <n v="1"/>
    <s v="Nr"/>
    <m/>
    <m/>
    <n v="0"/>
    <n v="0"/>
  </r>
  <r>
    <x v="0"/>
    <x v="17"/>
    <x v="16"/>
    <s v="233423"/>
    <s v=" POWER VENTILATOR UTILITY SET FANS"/>
    <s v="ME"/>
    <x v="1"/>
    <n v="927"/>
    <s v="233423- POWER VENTILATOR UTILITY SET FANS"/>
    <s v="233423- POWER VENTILATOR UTILITY SET FANS"/>
    <s v="F"/>
    <s v="Type EF-RF-05"/>
    <n v="1"/>
    <s v="Nr"/>
    <m/>
    <m/>
    <n v="0"/>
    <n v="0"/>
  </r>
  <r>
    <x v="0"/>
    <x v="17"/>
    <x v="16"/>
    <s v="233423"/>
    <s v=" POWER VENTILATOR UTILITY SET FANS"/>
    <s v="ME"/>
    <x v="1"/>
    <n v="928"/>
    <s v="Centrifugal inline fans"/>
    <s v="Centrifugal inline fans"/>
    <s v="G"/>
    <s v="Type EF-RF-06"/>
    <n v="1"/>
    <s v="Nr"/>
    <m/>
    <m/>
    <n v="0"/>
    <n v="0"/>
  </r>
  <r>
    <x v="0"/>
    <x v="17"/>
    <x v="16"/>
    <s v="233423"/>
    <s v=" POWER VENTILATOR UTILITY SET FANS"/>
    <s v="ME"/>
    <x v="1"/>
    <n v="929"/>
    <s v="233423- POWER VENTILATOR UTILITY SET FANS"/>
    <s v="233423- POWER VENTILATOR UTILITY SET FANS"/>
    <s v="B"/>
    <s v="Type EF-RF-07"/>
    <n v="1"/>
    <s v="Nr"/>
    <n v="765"/>
    <n v="765"/>
    <n v="765"/>
    <n v="765"/>
  </r>
  <r>
    <x v="0"/>
    <x v="17"/>
    <x v="16"/>
    <s v="233423"/>
    <s v=" POWER VENTILATOR UTILITY SET FANS"/>
    <s v="ME"/>
    <x v="1"/>
    <n v="930"/>
    <s v="Centrifugal inline fans"/>
    <s v="Centrifugal inline fans"/>
    <s v="J"/>
    <s v="Type EF-RF-08"/>
    <n v="1"/>
    <s v="Nr"/>
    <m/>
    <m/>
    <n v="0"/>
    <n v="0"/>
  </r>
  <r>
    <x v="0"/>
    <x v="17"/>
    <x v="16"/>
    <s v="233423"/>
    <s v=" POWER VENTILATOR UTILITY SET FANS"/>
    <s v="ME"/>
    <x v="1"/>
    <n v="931"/>
    <s v="233423- POWER VENTILATOR UTILITY SET FANS"/>
    <s v="233423- POWER VENTILATOR UTILITY SET FANS"/>
    <s v="K"/>
    <s v="Type EF-RF-09"/>
    <n v="1"/>
    <s v="Nr"/>
    <m/>
    <m/>
    <n v="0"/>
    <n v="0"/>
  </r>
  <r>
    <x v="0"/>
    <x v="17"/>
    <x v="16"/>
    <s v="233423"/>
    <s v=" POWER VENTILATOR UTILITY SET FANS"/>
    <s v="ME"/>
    <x v="1"/>
    <n v="932"/>
    <s v="Centrifugal inline fans"/>
    <s v="Centrifugal inline fans"/>
    <s v="L"/>
    <s v="Type EF-RF-10"/>
    <n v="1"/>
    <s v="Nr"/>
    <m/>
    <m/>
    <n v="0"/>
    <n v="0"/>
  </r>
  <r>
    <x v="0"/>
    <x v="17"/>
    <x v="16"/>
    <s v="233423"/>
    <s v=" POWER VENTILATOR UTILITY SET FANS"/>
    <s v="ME"/>
    <x v="1"/>
    <n v="933"/>
    <s v="233423- POWER VENTILATOR UTILITY SET FANS"/>
    <s v="233423- POWER VENTILATOR UTILITY SET FANS"/>
    <s v="M"/>
    <s v="Type EF-TR-01"/>
    <n v="1"/>
    <s v="Nr"/>
    <m/>
    <m/>
    <n v="0"/>
    <n v="0"/>
  </r>
  <r>
    <x v="0"/>
    <x v="17"/>
    <x v="16"/>
    <s v="233423"/>
    <s v=" POWER VENTILATOR UTILITY SET FANS"/>
    <s v="ME"/>
    <x v="1"/>
    <n v="934"/>
    <s v="Centrifugal inline fans"/>
    <s v="Centrifugal inline fans"/>
    <s v="N"/>
    <s v="Type EF-TR-02"/>
    <n v="1"/>
    <s v="Nr"/>
    <m/>
    <m/>
    <n v="0"/>
    <n v="0"/>
  </r>
  <r>
    <x v="0"/>
    <x v="17"/>
    <x v="16"/>
    <s v="233423"/>
    <s v=" POWER VENTILATOR UTILITY SET FANS"/>
    <s v="ME"/>
    <x v="0"/>
    <n v="935"/>
    <s v="Roof Exhaust fans"/>
    <s v="Roof Exhaust fans"/>
    <m/>
    <s v="Roof Exhaust fans"/>
    <m/>
    <m/>
    <m/>
    <m/>
    <m/>
    <m/>
  </r>
  <r>
    <x v="0"/>
    <x v="17"/>
    <x v="16"/>
    <s v="233423"/>
    <s v=" POWER VENTILATOR UTILITY SET FANS"/>
    <s v="ME"/>
    <x v="1"/>
    <n v="936"/>
    <s v="Centrifugal inline fans"/>
    <s v="Centrifugal inline fans"/>
    <s v="C"/>
    <s v="Type EF-FF-01"/>
    <n v="1"/>
    <s v="Nr "/>
    <n v="260"/>
    <n v="260"/>
    <n v="260"/>
    <n v="260"/>
  </r>
  <r>
    <x v="0"/>
    <x v="17"/>
    <x v="16"/>
    <s v="233423"/>
    <s v=" POWER VENTILATOR UTILITY SET FANS"/>
    <s v="ME"/>
    <x v="1"/>
    <n v="937"/>
    <s v="Roof Exhaust fans"/>
    <s v="Roof Exhaust fans"/>
    <s v="Q"/>
    <s v="Type EF-FF-02"/>
    <n v="1"/>
    <s v="Nr "/>
    <m/>
    <m/>
    <n v="0"/>
    <n v="0"/>
  </r>
  <r>
    <x v="0"/>
    <x v="17"/>
    <x v="16"/>
    <s v="233423"/>
    <s v=" POWER VENTILATOR UTILITY SET FANS"/>
    <s v="ME"/>
    <x v="1"/>
    <n v="938"/>
    <s v="Centrifugal inline fans"/>
    <s v="Centrifugal inline fans"/>
    <s v="R"/>
    <s v="Type EF-RF-04"/>
    <n v="1"/>
    <s v="Nr"/>
    <m/>
    <m/>
    <n v="0"/>
    <n v="0"/>
  </r>
  <r>
    <x v="0"/>
    <x v="17"/>
    <x v="16"/>
    <s v="233423"/>
    <s v=" POWER VENTILATOR UTILITY SET FANS"/>
    <s v="ME"/>
    <x v="1"/>
    <n v="939"/>
    <s v="Roof Exhaust fans"/>
    <s v="Roof Exhaust fans"/>
    <s v="A"/>
    <s v="Type EF-TR-01"/>
    <n v="1"/>
    <s v="Nr"/>
    <n v="600"/>
    <n v="600"/>
    <n v="600"/>
    <n v="600"/>
  </r>
  <r>
    <x v="0"/>
    <x v="17"/>
    <x v="16"/>
    <s v="233423"/>
    <s v=" POWER VENTILATOR UTILITY SET FANS"/>
    <s v="ME"/>
    <x v="1"/>
    <n v="940"/>
    <s v="Centrifugal inline fans"/>
    <s v="Centrifugal inline fans"/>
    <s v="B"/>
    <s v="Spare parts as specified on fans"/>
    <n v="1"/>
    <s v="Item"/>
    <n v="400"/>
    <n v="400"/>
    <n v="400"/>
    <n v="400"/>
  </r>
  <r>
    <x v="0"/>
    <x v="17"/>
    <x v="16"/>
    <s v="233713"/>
    <s v=" DIFFUSERS, REGISTERS, AND GRILLES"/>
    <s v="ME"/>
    <x v="0"/>
    <n v="941"/>
    <s v="233713 - DIFFUSERS, REGISTERS, AND GRILLES"/>
    <s v="233713 - DIFFUSERS, REGISTERS, AND GRILLES"/>
    <m/>
    <s v="233713 - DIFFUSERS, REGISTERS, AND GRILLES"/>
    <m/>
    <m/>
    <m/>
    <m/>
    <m/>
    <m/>
  </r>
  <r>
    <x v="0"/>
    <x v="17"/>
    <x v="16"/>
    <s v="233713"/>
    <s v=" DIFFUSERS, REGISTERS, AND GRILLES"/>
    <s v="ME"/>
    <x v="0"/>
    <n v="942"/>
    <s v="Diffusers"/>
    <s v="Diffusers"/>
    <m/>
    <s v="Diffusers"/>
    <m/>
    <m/>
    <m/>
    <m/>
    <m/>
    <m/>
  </r>
  <r>
    <x v="0"/>
    <x v="17"/>
    <x v="16"/>
    <s v="233713"/>
    <s v=" DIFFUSERS, REGISTERS, AND GRILLES"/>
    <s v="ME"/>
    <x v="0"/>
    <n v="943"/>
    <s v="Diffusers"/>
    <s v="Supply diffusers 600x600"/>
    <m/>
    <s v="Supply diffusers 600x600"/>
    <m/>
    <m/>
    <m/>
    <m/>
    <m/>
    <m/>
  </r>
  <r>
    <x v="0"/>
    <x v="17"/>
    <x v="16"/>
    <s v="233713"/>
    <s v=" DIFFUSERS, REGISTERS, AND GRILLES"/>
    <s v="ME"/>
    <x v="1"/>
    <n v="944"/>
    <s v="Diffusers"/>
    <s v="Supply diffusers 600x600"/>
    <s v="C"/>
    <s v="150 dn"/>
    <n v="11"/>
    <s v="Nr"/>
    <n v="95"/>
    <n v="1045"/>
    <n v="95"/>
    <n v="1045"/>
  </r>
  <r>
    <x v="0"/>
    <x v="17"/>
    <x v="16"/>
    <s v="233713"/>
    <s v=" DIFFUSERS, REGISTERS, AND GRILLES"/>
    <s v="ME"/>
    <x v="1"/>
    <n v="945"/>
    <s v="Diffusers"/>
    <s v="Supply diffusers 600x600"/>
    <s v="D"/>
    <s v="200 dn"/>
    <n v="3"/>
    <s v="Nr"/>
    <n v="95"/>
    <n v="285"/>
    <n v="95"/>
    <n v="285"/>
  </r>
  <r>
    <x v="0"/>
    <x v="17"/>
    <x v="16"/>
    <s v="233713"/>
    <s v=" DIFFUSERS, REGISTERS, AND GRILLES"/>
    <s v="ME"/>
    <x v="1"/>
    <n v="946"/>
    <s v="Diffusers"/>
    <s v="Supply diffusers 600x600"/>
    <s v="E"/>
    <s v="250 dn"/>
    <n v="1"/>
    <s v="Nr"/>
    <n v="95"/>
    <n v="95"/>
    <n v="95"/>
    <n v="95"/>
  </r>
  <r>
    <x v="0"/>
    <x v="17"/>
    <x v="16"/>
    <s v="233713"/>
    <s v=" DIFFUSERS, REGISTERS, AND GRILLES"/>
    <s v="ME"/>
    <x v="1"/>
    <n v="947"/>
    <s v="Diffusers"/>
    <s v="Supply diffusers 600x600"/>
    <s v="F"/>
    <s v="300 dn"/>
    <n v="7"/>
    <s v="Nr"/>
    <m/>
    <m/>
    <n v="0"/>
    <n v="0"/>
  </r>
  <r>
    <x v="0"/>
    <x v="17"/>
    <x v="16"/>
    <s v="233713"/>
    <s v=" DIFFUSERS, REGISTERS, AND GRILLES"/>
    <s v="ME"/>
    <x v="1"/>
    <n v="948"/>
    <s v="Diffusers"/>
    <s v="Supply diffusers 600x600"/>
    <s v="G"/>
    <s v="350 dn"/>
    <n v="5"/>
    <s v="Nr"/>
    <m/>
    <m/>
    <n v="0"/>
    <n v="0"/>
  </r>
  <r>
    <x v="0"/>
    <x v="17"/>
    <x v="16"/>
    <s v="233713"/>
    <s v=" DIFFUSERS, REGISTERS, AND GRILLES"/>
    <s v="ME"/>
    <x v="1"/>
    <n v="949"/>
    <s v="Diffusers"/>
    <s v="Supply diffusers 600x600"/>
    <s v="F"/>
    <s v="400 dn"/>
    <n v="2"/>
    <s v="Nr"/>
    <n v="95"/>
    <n v="190"/>
    <n v="95"/>
    <n v="190"/>
  </r>
  <r>
    <x v="0"/>
    <x v="17"/>
    <x v="16"/>
    <s v="233713"/>
    <s v=" DIFFUSERS, REGISTERS, AND GRILLES"/>
    <s v="ME"/>
    <x v="0"/>
    <n v="950"/>
    <s v="Diffusers"/>
    <s v="Return diffusers 600x600"/>
    <m/>
    <s v="Return diffusers 600x600"/>
    <m/>
    <m/>
    <m/>
    <m/>
    <m/>
    <m/>
  </r>
  <r>
    <x v="0"/>
    <x v="17"/>
    <x v="16"/>
    <s v="233713"/>
    <s v=" DIFFUSERS, REGISTERS, AND GRILLES"/>
    <s v="ME"/>
    <x v="1"/>
    <n v="951"/>
    <s v="Diffusers"/>
    <s v="Return diffusers 600x600"/>
    <s v="G"/>
    <s v="150 dn"/>
    <n v="2"/>
    <s v="Nr"/>
    <n v="75"/>
    <n v="150"/>
    <n v="75"/>
    <n v="150"/>
  </r>
  <r>
    <x v="0"/>
    <x v="17"/>
    <x v="16"/>
    <s v="233713"/>
    <s v=" DIFFUSERS, REGISTERS, AND GRILLES"/>
    <s v="ME"/>
    <x v="1"/>
    <n v="952"/>
    <s v="Diffusers"/>
    <s v="Return diffusers 600x600"/>
    <s v="H"/>
    <s v="250 dn"/>
    <n v="4"/>
    <s v="Nr"/>
    <n v="75"/>
    <n v="300"/>
    <n v="75"/>
    <n v="300"/>
  </r>
  <r>
    <x v="0"/>
    <x v="17"/>
    <x v="16"/>
    <s v="233713"/>
    <s v=" DIFFUSERS, REGISTERS, AND GRILLES"/>
    <s v="ME"/>
    <x v="1"/>
    <n v="953"/>
    <s v="Diffusers"/>
    <s v="Return diffusers 600x600"/>
    <s v="L"/>
    <s v="300 dn"/>
    <n v="10"/>
    <s v="Nr"/>
    <m/>
    <m/>
    <n v="0"/>
    <n v="0"/>
  </r>
  <r>
    <x v="0"/>
    <x v="17"/>
    <x v="16"/>
    <s v="233713"/>
    <s v=" DIFFUSERS, REGISTERS, AND GRILLES"/>
    <s v="ME"/>
    <x v="1"/>
    <n v="954"/>
    <s v="Diffusers"/>
    <s v="Return diffusers 600x600"/>
    <s v="M"/>
    <s v="350 dn"/>
    <n v="1"/>
    <s v="Nr"/>
    <m/>
    <m/>
    <n v="0"/>
    <n v="0"/>
  </r>
  <r>
    <x v="0"/>
    <x v="17"/>
    <x v="16"/>
    <s v="233713"/>
    <s v=" DIFFUSERS, REGISTERS, AND GRILLES"/>
    <s v="ME"/>
    <x v="1"/>
    <n v="955"/>
    <s v="Diffusers"/>
    <s v="Return diffusers 600x600"/>
    <s v="J"/>
    <s v="400 dn"/>
    <n v="1"/>
    <s v="Nr"/>
    <n v="75"/>
    <n v="75"/>
    <n v="75"/>
    <n v="75"/>
  </r>
  <r>
    <x v="0"/>
    <x v="17"/>
    <x v="16"/>
    <s v="233713"/>
    <s v=" DIFFUSERS, REGISTERS, AND GRILLES"/>
    <s v="ME"/>
    <x v="0"/>
    <n v="956"/>
    <s v="Diffusers"/>
    <s v="Exhaust diffusers 600x600"/>
    <m/>
    <s v="Exhaust diffusers 600x600"/>
    <m/>
    <m/>
    <m/>
    <m/>
    <m/>
    <m/>
  </r>
  <r>
    <x v="0"/>
    <x v="17"/>
    <x v="16"/>
    <s v="233713"/>
    <s v=" DIFFUSERS, REGISTERS, AND GRILLES"/>
    <s v="ME"/>
    <x v="1"/>
    <n v="957"/>
    <s v="Diffusers"/>
    <s v="Exhaust diffusers 600x600"/>
    <s v="P"/>
    <s v="150 dn"/>
    <n v="9"/>
    <s v="Nr"/>
    <m/>
    <m/>
    <n v="0"/>
    <n v="0"/>
  </r>
  <r>
    <x v="0"/>
    <x v="17"/>
    <x v="16"/>
    <s v="233713"/>
    <s v=" DIFFUSERS, REGISTERS, AND GRILLES"/>
    <s v="ME"/>
    <x v="1"/>
    <n v="958"/>
    <s v="Diffusers"/>
    <s v="Exhaust diffusers 600x600"/>
    <s v="Q"/>
    <s v="250 dn"/>
    <n v="6"/>
    <s v="Nr"/>
    <m/>
    <m/>
    <n v="0"/>
    <n v="0"/>
  </r>
  <r>
    <x v="0"/>
    <x v="17"/>
    <x v="16"/>
    <s v="233713"/>
    <s v=" DIFFUSERS, REGISTERS, AND GRILLES"/>
    <s v="ME"/>
    <x v="1"/>
    <n v="959"/>
    <s v="Diffusers"/>
    <s v="Exhaust diffusers 600x600"/>
    <s v="A"/>
    <s v="350 dn"/>
    <n v="3"/>
    <s v="Nr"/>
    <m/>
    <m/>
    <n v="0"/>
    <n v="0"/>
  </r>
  <r>
    <x v="0"/>
    <x v="17"/>
    <x v="16"/>
    <s v="233713"/>
    <s v=" DIFFUSERS, REGISTERS, AND GRILLES"/>
    <s v="ME"/>
    <x v="1"/>
    <n v="960"/>
    <s v="Diffusers"/>
    <s v="Exhaust diffusers 600x600"/>
    <s v="B"/>
    <s v="400 dn"/>
    <n v="1"/>
    <s v="Nr"/>
    <m/>
    <m/>
    <n v="0"/>
    <n v="0"/>
  </r>
  <r>
    <x v="0"/>
    <x v="17"/>
    <x v="16"/>
    <s v="233713"/>
    <s v=" DIFFUSERS, REGISTERS, AND GRILLES"/>
    <s v="ME"/>
    <x v="0"/>
    <n v="961"/>
    <s v="Registers"/>
    <s v="Registers"/>
    <m/>
    <s v="Registers"/>
    <m/>
    <m/>
    <m/>
    <m/>
    <m/>
    <m/>
  </r>
  <r>
    <x v="0"/>
    <x v="17"/>
    <x v="16"/>
    <s v="233713"/>
    <s v=" DIFFUSERS, REGISTERS, AND GRILLES"/>
    <s v="ME"/>
    <x v="0"/>
    <n v="962"/>
    <s v="Registers"/>
    <s v="Supply registers"/>
    <m/>
    <s v="Supply registers"/>
    <m/>
    <m/>
    <m/>
    <m/>
    <m/>
    <m/>
  </r>
  <r>
    <x v="0"/>
    <x v="17"/>
    <x v="16"/>
    <s v="233713"/>
    <s v=" DIFFUSERS, REGISTERS, AND GRILLES"/>
    <s v="ME"/>
    <x v="1"/>
    <n v="963"/>
    <s v="Registers"/>
    <s v="Supply registers"/>
    <s v="A"/>
    <s v="350 x 200"/>
    <n v="6"/>
    <s v="Nr"/>
    <n v="35"/>
    <n v="210"/>
    <n v="35"/>
    <n v="210"/>
  </r>
  <r>
    <x v="0"/>
    <x v="17"/>
    <x v="16"/>
    <s v="233713"/>
    <s v=" DIFFUSERS, REGISTERS, AND GRILLES"/>
    <s v="ME"/>
    <x v="1"/>
    <n v="964"/>
    <s v="Registers"/>
    <s v="Supply registers"/>
    <s v="D"/>
    <s v="400 x 250"/>
    <n v="2"/>
    <s v="Nr"/>
    <m/>
    <m/>
    <n v="0"/>
    <n v="0"/>
  </r>
  <r>
    <x v="0"/>
    <x v="17"/>
    <x v="16"/>
    <s v="233713"/>
    <s v=" DIFFUSERS, REGISTERS, AND GRILLES"/>
    <s v="ME"/>
    <x v="1"/>
    <n v="965"/>
    <s v="Registers"/>
    <s v="Supply registers"/>
    <s v="E"/>
    <s v="900 x 900"/>
    <n v="1"/>
    <s v="Nr"/>
    <m/>
    <m/>
    <n v="0"/>
    <n v="0"/>
  </r>
  <r>
    <x v="0"/>
    <x v="17"/>
    <x v="16"/>
    <s v="233713"/>
    <s v=" DIFFUSERS, REGISTERS, AND GRILLES"/>
    <s v="ME"/>
    <x v="1"/>
    <n v="966"/>
    <s v="Registers"/>
    <s v="Supply registers"/>
    <s v="B"/>
    <s v="600 x 350"/>
    <n v="2"/>
    <s v="Nr"/>
    <n v="57"/>
    <n v="114"/>
    <n v="57"/>
    <n v="114"/>
  </r>
  <r>
    <x v="0"/>
    <x v="17"/>
    <x v="16"/>
    <s v="233713"/>
    <s v=" DIFFUSERS, REGISTERS, AND GRILLES"/>
    <s v="ME"/>
    <x v="1"/>
    <n v="967"/>
    <s v="Registers"/>
    <s v="Supply registers"/>
    <s v="C"/>
    <s v="450 x 300"/>
    <n v="4"/>
    <s v="Nr"/>
    <m/>
    <m/>
    <n v="0"/>
    <n v="0"/>
  </r>
  <r>
    <x v="0"/>
    <x v="17"/>
    <x v="16"/>
    <s v="233713"/>
    <s v=" DIFFUSERS, REGISTERS, AND GRILLES"/>
    <s v="ME"/>
    <x v="1"/>
    <n v="968"/>
    <s v="Registers"/>
    <s v="Supply registers"/>
    <s v="H"/>
    <s v="600 x 300"/>
    <n v="1"/>
    <s v="Nr"/>
    <m/>
    <m/>
    <n v="0"/>
    <n v="0"/>
  </r>
  <r>
    <x v="0"/>
    <x v="17"/>
    <x v="16"/>
    <s v="233713"/>
    <s v=" DIFFUSERS, REGISTERS, AND GRILLES"/>
    <s v="ME"/>
    <x v="0"/>
    <n v="969"/>
    <s v="Registers"/>
    <s v="Return air registers"/>
    <m/>
    <s v="Return air registers"/>
    <m/>
    <m/>
    <m/>
    <m/>
    <m/>
    <m/>
  </r>
  <r>
    <x v="0"/>
    <x v="17"/>
    <x v="16"/>
    <s v="233713"/>
    <s v=" DIFFUSERS, REGISTERS, AND GRILLES"/>
    <s v="ME"/>
    <x v="1"/>
    <n v="970"/>
    <s v="Registers"/>
    <s v="Return air registers"/>
    <s v="C"/>
    <s v="350 x 200"/>
    <n v="6"/>
    <s v="Nr"/>
    <n v="35"/>
    <n v="210"/>
    <n v="35"/>
    <n v="210"/>
  </r>
  <r>
    <x v="0"/>
    <x v="17"/>
    <x v="16"/>
    <s v="233713"/>
    <s v=" DIFFUSERS, REGISTERS, AND GRILLES"/>
    <s v="ME"/>
    <x v="1"/>
    <n v="971"/>
    <s v="Registers"/>
    <s v="Return air registers"/>
    <s v="K"/>
    <s v="400 x 250"/>
    <n v="2"/>
    <s v="Nr"/>
    <m/>
    <m/>
    <n v="0"/>
    <n v="0"/>
  </r>
  <r>
    <x v="0"/>
    <x v="17"/>
    <x v="16"/>
    <s v="233713"/>
    <s v=" DIFFUSERS, REGISTERS, AND GRILLES"/>
    <s v="ME"/>
    <x v="1"/>
    <n v="972"/>
    <s v="Registers"/>
    <s v="Return air registers"/>
    <s v="L"/>
    <s v="150 x 150"/>
    <n v="1"/>
    <s v="Nr"/>
    <m/>
    <m/>
    <n v="0"/>
    <n v="0"/>
  </r>
  <r>
    <x v="0"/>
    <x v="17"/>
    <x v="16"/>
    <s v="233713"/>
    <s v=" DIFFUSERS, REGISTERS, AND GRILLES"/>
    <s v="ME"/>
    <x v="1"/>
    <n v="973"/>
    <s v="Registers"/>
    <s v="Return air registers"/>
    <s v="M"/>
    <s v="900 x 900"/>
    <n v="1"/>
    <s v="Nr"/>
    <m/>
    <m/>
    <n v="0"/>
    <n v="0"/>
  </r>
  <r>
    <x v="0"/>
    <x v="17"/>
    <x v="16"/>
    <s v="233713"/>
    <s v=" DIFFUSERS, REGISTERS, AND GRILLES"/>
    <s v="ME"/>
    <x v="1"/>
    <n v="974"/>
    <s v="Registers"/>
    <s v="Return air registers"/>
    <s v="D"/>
    <s v="600 x 350"/>
    <n v="2"/>
    <s v="Nr"/>
    <n v="57"/>
    <n v="114"/>
    <n v="57"/>
    <n v="114"/>
  </r>
  <r>
    <x v="0"/>
    <x v="17"/>
    <x v="16"/>
    <s v="233713"/>
    <s v=" DIFFUSERS, REGISTERS, AND GRILLES"/>
    <s v="ME"/>
    <x v="1"/>
    <n v="975"/>
    <s v="Registers"/>
    <s v="Return air registers"/>
    <s v="p"/>
    <s v="450 x 300"/>
    <n v="4"/>
    <s v="Nr"/>
    <m/>
    <m/>
    <n v="0"/>
    <n v="0"/>
  </r>
  <r>
    <x v="0"/>
    <x v="17"/>
    <x v="16"/>
    <s v="233713"/>
    <s v=" DIFFUSERS, REGISTERS, AND GRILLES"/>
    <s v="ME"/>
    <x v="1"/>
    <n v="976"/>
    <s v="Registers"/>
    <s v="Return air registers"/>
    <s v="Q"/>
    <s v="600 x 300"/>
    <n v="1"/>
    <s v="Nr"/>
    <m/>
    <m/>
    <n v="0"/>
    <n v="0"/>
  </r>
  <r>
    <x v="0"/>
    <x v="17"/>
    <x v="16"/>
    <s v="233713"/>
    <s v=" DIFFUSERS, REGISTERS, AND GRILLES"/>
    <s v="ME"/>
    <x v="0"/>
    <n v="977"/>
    <s v="Registers"/>
    <s v="Exhaust air registers"/>
    <m/>
    <s v="Exhaust air registers"/>
    <m/>
    <m/>
    <m/>
    <m/>
    <m/>
    <m/>
  </r>
  <r>
    <x v="0"/>
    <x v="17"/>
    <x v="16"/>
    <s v="233713"/>
    <s v=" DIFFUSERS, REGISTERS, AND GRILLES"/>
    <s v="ME"/>
    <x v="1"/>
    <n v="978"/>
    <s v="Registers"/>
    <s v="Exhaust air registers"/>
    <s v="A"/>
    <s v="150 x 150"/>
    <n v="12"/>
    <s v="Nr"/>
    <n v="22.8"/>
    <n v="273.60000000000002"/>
    <n v="22.8"/>
    <n v="273.60000000000002"/>
  </r>
  <r>
    <x v="0"/>
    <x v="17"/>
    <x v="16"/>
    <s v="233713"/>
    <s v=" DIFFUSERS, REGISTERS, AND GRILLES"/>
    <s v="ME"/>
    <x v="1"/>
    <n v="979"/>
    <s v="Registers"/>
    <s v="Exhaust air registers"/>
    <s v="B"/>
    <s v="300 x 200"/>
    <n v="1"/>
    <s v="Nr"/>
    <m/>
    <m/>
    <n v="0"/>
    <n v="0"/>
  </r>
  <r>
    <x v="0"/>
    <x v="17"/>
    <x v="16"/>
    <s v="233713"/>
    <s v=" DIFFUSERS, REGISTERS, AND GRILLES"/>
    <s v="ME"/>
    <x v="1"/>
    <n v="980"/>
    <s v="Registers"/>
    <s v="Exhaust air registers"/>
    <s v="B"/>
    <s v="200 x 200"/>
    <n v="1"/>
    <s v="Nr"/>
    <n v="23"/>
    <n v="23"/>
    <n v="23"/>
    <n v="23"/>
  </r>
  <r>
    <x v="0"/>
    <x v="17"/>
    <x v="16"/>
    <s v="233713"/>
    <s v=" DIFFUSERS, REGISTERS, AND GRILLES"/>
    <s v="ME"/>
    <x v="0"/>
    <n v="981"/>
    <s v="Grilles"/>
    <s v="Grilles"/>
    <m/>
    <s v="Grilles"/>
    <m/>
    <m/>
    <m/>
    <m/>
    <m/>
    <m/>
  </r>
  <r>
    <x v="0"/>
    <x v="17"/>
    <x v="16"/>
    <s v="233713"/>
    <s v=" DIFFUSERS, REGISTERS, AND GRILLES"/>
    <s v="ME"/>
    <x v="0"/>
    <n v="982"/>
    <s v="Grilles"/>
    <s v="Door grilles"/>
    <m/>
    <s v="Door grilles"/>
    <m/>
    <m/>
    <m/>
    <m/>
    <m/>
    <m/>
  </r>
  <r>
    <x v="0"/>
    <x v="17"/>
    <x v="16"/>
    <s v="233713"/>
    <s v=" DIFFUSERS, REGISTERS, AND GRILLES"/>
    <s v="ME"/>
    <x v="1"/>
    <n v="983"/>
    <s v="Grilles"/>
    <s v="Door grilles"/>
    <s v="C"/>
    <s v="200 x 100 "/>
    <n v="12"/>
    <s v="Nr"/>
    <n v="37"/>
    <n v="444"/>
    <n v="37"/>
    <n v="444"/>
  </r>
  <r>
    <x v="0"/>
    <x v="17"/>
    <x v="16"/>
    <s v="233713"/>
    <s v=" DIFFUSERS, REGISTERS, AND GRILLES"/>
    <s v="ME"/>
    <x v="1"/>
    <n v="984"/>
    <s v="Grilles"/>
    <s v="Door grilles"/>
    <s v="E"/>
    <s v="300 x 250"/>
    <n v="1"/>
    <s v="Nr"/>
    <m/>
    <m/>
    <n v="0"/>
    <n v="0"/>
  </r>
  <r>
    <x v="0"/>
    <x v="17"/>
    <x v="16"/>
    <s v="233713"/>
    <s v=" DIFFUSERS, REGISTERS, AND GRILLES"/>
    <s v="ME"/>
    <x v="1"/>
    <n v="985"/>
    <s v="Grilles"/>
    <s v="Door grilles"/>
    <s v="F"/>
    <s v="350 x 150"/>
    <n v="2"/>
    <s v="Nr"/>
    <m/>
    <m/>
    <n v="0"/>
    <n v="0"/>
  </r>
  <r>
    <x v="0"/>
    <x v="17"/>
    <x v="16"/>
    <s v="235100"/>
    <s v=" BREECHINGS, CHIMNEYS, AND STACKS"/>
    <s v="ME"/>
    <x v="0"/>
    <n v="986"/>
    <s v="235100 - BREECHINGS, CHIMNEYS, AND STACKS"/>
    <s v="235100 - BREECHINGS, CHIMNEYS, AND STACKS"/>
    <m/>
    <s v="235100 - BREECHINGS, CHIMNEYS, AND STACKS"/>
    <m/>
    <m/>
    <m/>
    <m/>
    <m/>
    <m/>
  </r>
  <r>
    <x v="0"/>
    <x v="17"/>
    <x v="16"/>
    <s v="235100"/>
    <s v=" BREECHINGS, CHIMNEYS, AND STACKS"/>
    <s v="ME"/>
    <x v="0"/>
    <n v="987"/>
    <s v="Boiler breeching ductwork"/>
    <s v="Boiler breeching ductwork"/>
    <m/>
    <s v="Boiler breeching ductwork"/>
    <m/>
    <m/>
    <m/>
    <m/>
    <m/>
    <m/>
  </r>
  <r>
    <x v="0"/>
    <x v="17"/>
    <x v="16"/>
    <s v="235100"/>
    <s v=" BREECHINGS, CHIMNEYS, AND STACKS"/>
    <s v="ME"/>
    <x v="1"/>
    <n v="988"/>
    <s v="235100 - BREECHINGS, CHIMNEYS, AND STACKS"/>
    <s v="235100 - BREECHINGS, CHIMNEYS, AND STACKS"/>
    <s v="G"/>
    <s v="600 dn"/>
    <n v="13"/>
    <s v="m"/>
    <m/>
    <m/>
    <n v="0"/>
    <n v="0"/>
  </r>
  <r>
    <x v="0"/>
    <x v="17"/>
    <x v="16"/>
    <s v="235223"/>
    <s v=" CAST IRON BOILERS"/>
    <s v="ME"/>
    <x v="0"/>
    <n v="989"/>
    <s v="235223 - CAST IRON BOILERS"/>
    <s v="235223 - CAST IRON BOILERS"/>
    <m/>
    <s v="235223 - CAST IRON BOILERS"/>
    <m/>
    <m/>
    <m/>
    <m/>
    <m/>
    <m/>
  </r>
  <r>
    <x v="0"/>
    <x v="17"/>
    <x v="16"/>
    <s v="235223"/>
    <s v=" CAST IRON BOILERS"/>
    <s v="ME"/>
    <x v="0"/>
    <n v="990"/>
    <s v="Hot-water boilers"/>
    <s v="Hot-water boilers"/>
    <m/>
    <s v="Hot-water boilers"/>
    <m/>
    <m/>
    <m/>
    <m/>
    <m/>
    <m/>
  </r>
  <r>
    <x v="0"/>
    <x v="17"/>
    <x v="16"/>
    <s v="235223"/>
    <s v=" CAST IRON BOILERS"/>
    <s v="ME"/>
    <x v="1"/>
    <n v="991"/>
    <s v="235223 - CAST IRON BOILERS"/>
    <s v="235223 - CAST IRON BOILERS"/>
    <s v="H"/>
    <s v="Type B-GF-01 &amp; 02"/>
    <n v="2"/>
    <s v="Nr"/>
    <m/>
    <m/>
    <n v="0"/>
    <n v="0"/>
  </r>
  <r>
    <x v="0"/>
    <x v="17"/>
    <x v="16"/>
    <s v="235223"/>
    <s v=" CAST IRON BOILERS"/>
    <s v="ME"/>
    <x v="1"/>
    <n v="992"/>
    <s v="Hot-water boilers"/>
    <s v="Hot-water boilers"/>
    <s v="J"/>
    <s v="Spare parts as specified for and hot water boilers"/>
    <n v="1"/>
    <s v="Item"/>
    <m/>
    <m/>
    <n v="0"/>
    <n v="0"/>
  </r>
  <r>
    <x v="0"/>
    <x v="17"/>
    <x v="16"/>
    <s v="237320"/>
    <s v=" VARIABLE REFRIGERANT VOLUME AIR CONDITIONNING UNITS"/>
    <s v="ME"/>
    <x v="0"/>
    <n v="993"/>
    <s v="237320 - VARIABLE REFRIGERANT VOLUME AIR CONDITIONNING UNITS"/>
    <s v="237320 - VARIABLE REFRIGERANT VOLUME AIR CONDITIONNING UNITS"/>
    <m/>
    <s v="237320 - VARIABLE REFRIGERANT VOLUME AIR CONDITIONNING UNITS"/>
    <m/>
    <m/>
    <m/>
    <m/>
    <m/>
    <m/>
  </r>
  <r>
    <x v="0"/>
    <x v="17"/>
    <x v="16"/>
    <s v="237320"/>
    <s v=" VARIABLE REFRIGERANT VOLUME AIR CONDITIONNING UNITS"/>
    <s v="ME"/>
    <x v="0"/>
    <n v="994"/>
    <s v="Indoor Units"/>
    <s v="Indoor Units"/>
    <m/>
    <s v="Indoor Units"/>
    <m/>
    <m/>
    <m/>
    <m/>
    <m/>
    <m/>
  </r>
  <r>
    <x v="0"/>
    <x v="17"/>
    <x v="16"/>
    <s v="237320"/>
    <s v=" VARIABLE REFRIGERANT VOLUME AIR CONDITIONNING UNITS"/>
    <s v="ME"/>
    <x v="1"/>
    <n v="995"/>
    <s v="237320 - VARIABLE REFRIGERANT VOLUME AIR CONDITIONNING UNITS"/>
    <s v="237320 - VARIABLE REFRIGERANT VOLUME AIR CONDITIONNING UNITS"/>
    <s v="A"/>
    <s v="Type VRAC-01"/>
    <n v="3"/>
    <s v="Nr"/>
    <n v="1775"/>
    <n v="5325"/>
    <n v="1775"/>
    <n v="5325"/>
  </r>
  <r>
    <x v="0"/>
    <x v="17"/>
    <x v="16"/>
    <s v="237320"/>
    <s v=" VARIABLE REFRIGERANT VOLUME AIR CONDITIONNING UNITS"/>
    <s v="ME"/>
    <x v="1"/>
    <n v="996"/>
    <s v="Indoor Units"/>
    <s v="Indoor Units"/>
    <s v="B"/>
    <s v="Type VRAC-02"/>
    <n v="2"/>
    <s v="Nr"/>
    <n v="1775"/>
    <n v="3550"/>
    <n v="1775"/>
    <n v="3550"/>
  </r>
  <r>
    <x v="0"/>
    <x v="17"/>
    <x v="16"/>
    <s v="237320"/>
    <s v=" VARIABLE REFRIGERANT VOLUME AIR CONDITIONNING UNITS"/>
    <s v="ME"/>
    <x v="1"/>
    <n v="997"/>
    <s v="237320 - VARIABLE REFRIGERANT VOLUME AIR CONDITIONNING UNITS"/>
    <s v="237320 - VARIABLE REFRIGERANT VOLUME AIR CONDITIONNING UNITS"/>
    <s v="C"/>
    <s v="Type VRAC-03"/>
    <n v="6"/>
    <s v="Nr"/>
    <n v="1775"/>
    <n v="10650"/>
    <n v="1775"/>
    <n v="10650"/>
  </r>
  <r>
    <x v="0"/>
    <x v="17"/>
    <x v="16"/>
    <s v="237320"/>
    <s v=" VARIABLE REFRIGERANT VOLUME AIR CONDITIONNING UNITS"/>
    <s v="ME"/>
    <x v="1"/>
    <n v="998"/>
    <s v="Indoor Units"/>
    <s v="Indoor Units"/>
    <s v="D"/>
    <s v="Type VRAC-04"/>
    <n v="2"/>
    <s v="Nr"/>
    <m/>
    <m/>
    <n v="0"/>
    <n v="0"/>
  </r>
  <r>
    <x v="0"/>
    <x v="17"/>
    <x v="16"/>
    <s v="237320"/>
    <s v=" VARIABLE REFRIGERANT VOLUME AIR CONDITIONNING UNITS"/>
    <s v="ME"/>
    <x v="1"/>
    <n v="999"/>
    <s v="237320 - VARIABLE REFRIGERANT VOLUME AIR CONDITIONNING UNITS"/>
    <s v="237320 - VARIABLE REFRIGERANT VOLUME AIR CONDITIONNING UNITS"/>
    <s v="D"/>
    <s v="Type VRAC-05"/>
    <n v="1"/>
    <s v="Nr"/>
    <n v="2120"/>
    <n v="2120"/>
    <n v="2120"/>
    <n v="2120"/>
  </r>
  <r>
    <x v="0"/>
    <x v="17"/>
    <x v="16"/>
    <s v="237320"/>
    <s v=" VARIABLE REFRIGERANT VOLUME AIR CONDITIONNING UNITS"/>
    <s v="ME"/>
    <x v="1"/>
    <n v="1000"/>
    <s v="Indoor Units"/>
    <s v="Indoor Units"/>
    <s v="F"/>
    <s v="Type VRAC-06"/>
    <n v="2"/>
    <s v="Nr"/>
    <m/>
    <m/>
    <n v="0"/>
    <n v="0"/>
  </r>
  <r>
    <x v="0"/>
    <x v="17"/>
    <x v="16"/>
    <s v="237320"/>
    <s v=" VARIABLE REFRIGERANT VOLUME AIR CONDITIONNING UNITS"/>
    <s v="ME"/>
    <x v="1"/>
    <n v="1001"/>
    <s v="237320 - VARIABLE REFRIGERANT VOLUME AIR CONDITIONNING UNITS"/>
    <s v="237320 - VARIABLE REFRIGERANT VOLUME AIR CONDITIONNING UNITS"/>
    <s v="G"/>
    <s v="Type VRAC-07"/>
    <n v="1"/>
    <s v="Nr"/>
    <m/>
    <m/>
    <n v="0"/>
    <n v="0"/>
  </r>
  <r>
    <x v="0"/>
    <x v="17"/>
    <x v="16"/>
    <s v="237320"/>
    <s v=" VARIABLE REFRIGERANT VOLUME AIR CONDITIONNING UNITS"/>
    <s v="ME"/>
    <x v="1"/>
    <n v="1002"/>
    <s v="Indoor Units"/>
    <s v="Indoor Units"/>
    <s v="E"/>
    <s v="Type VRAC-08"/>
    <n v="3"/>
    <s v="Nr"/>
    <n v="2472"/>
    <n v="7416"/>
    <n v="2472"/>
    <n v="7416"/>
  </r>
  <r>
    <x v="0"/>
    <x v="17"/>
    <x v="16"/>
    <s v="237320"/>
    <s v=" VARIABLE REFRIGERANT VOLUME AIR CONDITIONNING UNITS"/>
    <s v="ME"/>
    <x v="0"/>
    <n v="1003"/>
    <s v="Outdoor Units"/>
    <s v="Outdoor Units"/>
    <m/>
    <s v="Outdoor Units"/>
    <m/>
    <m/>
    <m/>
    <m/>
    <m/>
    <m/>
  </r>
  <r>
    <x v="0"/>
    <x v="17"/>
    <x v="16"/>
    <s v="237320"/>
    <s v=" VARIABLE REFRIGERANT VOLUME AIR CONDITIONNING UNITS"/>
    <s v="ME"/>
    <x v="1"/>
    <n v="1004"/>
    <s v="Indoor Units"/>
    <s v="Indoor Units"/>
    <s v="J"/>
    <s v="Type VRCU-01"/>
    <n v="1"/>
    <s v="Nr"/>
    <m/>
    <m/>
    <n v="0"/>
    <n v="0"/>
  </r>
  <r>
    <x v="0"/>
    <x v="17"/>
    <x v="16"/>
    <s v="237320"/>
    <s v=" VARIABLE REFRIGERANT VOLUME AIR CONDITIONNING UNITS"/>
    <s v="ME"/>
    <x v="1"/>
    <n v="1005"/>
    <s v="Outdoor Units"/>
    <s v="Outdoor Units"/>
    <s v="K"/>
    <s v="Type VRCU-02"/>
    <n v="1"/>
    <s v="Nr"/>
    <n v="20269"/>
    <n v="20269"/>
    <n v="20269"/>
    <n v="20269"/>
  </r>
  <r>
    <x v="0"/>
    <x v="17"/>
    <x v="16"/>
    <s v="237320"/>
    <s v=" VARIABLE REFRIGERANT VOLUME AIR CONDITIONNING UNITS"/>
    <s v="ME"/>
    <x v="1"/>
    <n v="1006"/>
    <s v="Indoor Units"/>
    <s v="Indoor Units"/>
    <s v="L"/>
    <s v="Type VRCU-03"/>
    <n v="1"/>
    <s v="Nr"/>
    <m/>
    <m/>
    <n v="0"/>
    <n v="0"/>
  </r>
  <r>
    <x v="0"/>
    <x v="17"/>
    <x v="16"/>
    <s v="237320"/>
    <s v=" VARIABLE REFRIGERANT VOLUME AIR CONDITIONNING UNITS"/>
    <s v="ME"/>
    <x v="1"/>
    <n v="1007"/>
    <s v="Outdoor Units"/>
    <s v="Outdoor Units"/>
    <s v="F"/>
    <s v="Refrigerant Piping, complete with all Insulation, Valves and Fittings."/>
    <n v="1"/>
    <s v="Item"/>
    <n v="10000"/>
    <n v="10000"/>
    <n v="10000"/>
    <n v="10000"/>
  </r>
  <r>
    <x v="0"/>
    <x v="17"/>
    <x v="16"/>
    <s v="237413"/>
    <s v="PACKAGED, OUTDOOR, CENTRAL STATION AIR-HANDLING UNITS"/>
    <s v="ME"/>
    <x v="0"/>
    <n v="1008"/>
    <s v="237413 - PACKAGED, OUTDOOR, CENTRAL STATION AIR-HANDLING UNITS"/>
    <s v="237413 - PACKAGED, OUTDOOR, CENTRAL STATION AIR-HANDLING UNITS"/>
    <m/>
    <s v="237413 - PACKAGED, OUTDOOR, CENTRAL STATION AIR-HANDLING UNITS"/>
    <m/>
    <m/>
    <m/>
    <m/>
    <m/>
    <m/>
  </r>
  <r>
    <x v="0"/>
    <x v="17"/>
    <x v="16"/>
    <s v="237413"/>
    <s v="PACKAGED, OUTDOOR, CENTRAL STATION AIR-HANDLING UNITS"/>
    <s v="ME"/>
    <x v="1"/>
    <n v="1009"/>
    <s v="Outdoor Units"/>
    <s v="Outdoor Units"/>
    <s v="A"/>
    <s v="Type RTU-FF-01"/>
    <n v="1"/>
    <s v="Nr"/>
    <m/>
    <m/>
    <n v="0"/>
    <n v="0"/>
  </r>
  <r>
    <x v="0"/>
    <x v="17"/>
    <x v="16"/>
    <s v="237413"/>
    <s v="PACKAGED, OUTDOOR, CENTRAL STATION AIR-HANDLING UNITS"/>
    <s v="ME"/>
    <x v="1"/>
    <n v="1010"/>
    <s v="237413 - PACKAGED, OUTDOOR, CENTRAL STATION AIR-HANDLING UNITS"/>
    <s v="237413 - PACKAGED, OUTDOOR, CENTRAL STATION AIR-HANDLING UNITS"/>
    <s v="B"/>
    <s v="Type RTU-RF-01"/>
    <n v="1"/>
    <s v="Nr"/>
    <m/>
    <m/>
    <n v="0"/>
    <n v="0"/>
  </r>
  <r>
    <x v="0"/>
    <x v="17"/>
    <x v="16"/>
    <s v="237413"/>
    <s v="PACKAGED, OUTDOOR, CENTRAL STATION AIR-HANDLING UNITS"/>
    <s v="ME"/>
    <x v="1"/>
    <n v="1011"/>
    <s v="Outdoor Units"/>
    <s v="Outdoor Units"/>
    <s v="C"/>
    <s v="Type RTU-RF-02"/>
    <n v="1"/>
    <s v="Nr"/>
    <m/>
    <m/>
    <n v="0"/>
    <n v="0"/>
  </r>
  <r>
    <x v="0"/>
    <x v="17"/>
    <x v="16"/>
    <s v="237413"/>
    <s v="PACKAGED, OUTDOOR, CENTRAL STATION AIR-HANDLING UNITS"/>
    <s v="ME"/>
    <x v="1"/>
    <n v="1012"/>
    <s v="237413 - PACKAGED, OUTDOOR, CENTRAL STATION AIR-HANDLING UNITS"/>
    <s v="237413 - PACKAGED, OUTDOOR, CENTRAL STATION AIR-HANDLING UNITS"/>
    <s v="D"/>
    <s v="Type RTU-RF-03"/>
    <n v="1"/>
    <s v="Nr"/>
    <m/>
    <m/>
    <n v="0"/>
    <n v="0"/>
  </r>
  <r>
    <x v="0"/>
    <x v="17"/>
    <x v="16"/>
    <s v="237413"/>
    <s v="PACKAGED, OUTDOOR, CENTRAL STATION AIR-HANDLING UNITS"/>
    <s v="ME"/>
    <x v="1"/>
    <n v="1013"/>
    <s v="Outdoor Units"/>
    <s v="Outdoor Units"/>
    <s v="E"/>
    <s v="Spare parts as specified for air handling units"/>
    <n v="1"/>
    <s v="Item"/>
    <m/>
    <m/>
    <n v="0"/>
    <n v="0"/>
  </r>
  <r>
    <x v="0"/>
    <x v="17"/>
    <x v="16"/>
    <s v="238126"/>
    <s v=" Split System Air Conditionners"/>
    <s v="ME"/>
    <x v="0"/>
    <n v="1014"/>
    <s v="238126 - Split System Air Conditionners"/>
    <s v="238126 - Split System Air Conditionners"/>
    <m/>
    <s v="238126 - Split System Air Conditionners"/>
    <m/>
    <m/>
    <m/>
    <m/>
    <m/>
    <m/>
  </r>
  <r>
    <x v="0"/>
    <x v="17"/>
    <x v="16"/>
    <s v="238126"/>
    <s v=" Split System Air Conditionners"/>
    <s v="ME"/>
    <x v="1"/>
    <n v="1015"/>
    <s v="Outdoor Units"/>
    <s v="Outdoor Units"/>
    <s v="A"/>
    <s v="Type SRAC-GF-01/ SRCU-GF-01"/>
    <n v="3"/>
    <s v="Nr"/>
    <n v="1300"/>
    <n v="3900"/>
    <n v="1300"/>
    <n v="3900"/>
  </r>
  <r>
    <x v="0"/>
    <x v="17"/>
    <x v="16"/>
    <s v="238126"/>
    <s v=" Split System Air Conditionners"/>
    <s v="ME"/>
    <x v="1"/>
    <n v="1016"/>
    <s v="238126 - Split System Air Conditionners"/>
    <s v="238126 - Split System Air Conditionners"/>
    <s v="G"/>
    <s v="Type SRAC-RF-02/ SRCU-RF-02"/>
    <n v="1"/>
    <s v="Nr"/>
    <m/>
    <m/>
    <n v="0"/>
    <n v="0"/>
  </r>
  <r>
    <x v="0"/>
    <x v="17"/>
    <x v="16"/>
    <s v="238126"/>
    <s v=" Split System Air Conditionners"/>
    <s v="ME"/>
    <x v="1"/>
    <n v="1017"/>
    <s v="Outdoor Units"/>
    <s v="Outdoor Units"/>
    <s v="H"/>
    <s v="Type SRAC-RF-03/ SRCU-RF-03"/>
    <n v="1"/>
    <s v="Nr"/>
    <m/>
    <m/>
    <n v="0"/>
    <n v="0"/>
  </r>
  <r>
    <x v="0"/>
    <x v="17"/>
    <x v="16"/>
    <s v="238233"/>
    <s v=" CONVECTORS"/>
    <s v="ME"/>
    <x v="0"/>
    <n v="1018"/>
    <s v="238233 - CONVECTORS"/>
    <s v="238233 - CONVECTORS"/>
    <m/>
    <s v="238233 - CONVECTORS"/>
    <m/>
    <m/>
    <m/>
    <m/>
    <m/>
    <m/>
  </r>
  <r>
    <x v="0"/>
    <x v="17"/>
    <x v="16"/>
    <s v="238233"/>
    <s v=" CONVECTORS"/>
    <s v="ME"/>
    <x v="0"/>
    <n v="1019"/>
    <s v="Radiators"/>
    <s v="Room Radiators:"/>
    <m/>
    <s v="Radiators"/>
    <m/>
    <m/>
    <m/>
    <m/>
    <m/>
    <m/>
  </r>
  <r>
    <x v="0"/>
    <x v="17"/>
    <x v="16"/>
    <s v="238233"/>
    <s v=" CONVECTORS"/>
    <s v="ME"/>
    <x v="0"/>
    <n v="1020"/>
    <s v="Radiators"/>
    <s v="Room Radiators:"/>
    <m/>
    <s v="Room Radiators:"/>
    <m/>
    <m/>
    <m/>
    <m/>
    <m/>
    <m/>
  </r>
  <r>
    <x v="0"/>
    <x v="17"/>
    <x v="16"/>
    <s v="238233"/>
    <s v=" CONVECTORS"/>
    <s v="ME"/>
    <x v="1"/>
    <n v="1021"/>
    <s v="Radiators"/>
    <s v="Room Radiators:"/>
    <s v="J"/>
    <s v="Type  R4-750"/>
    <n v="4"/>
    <s v="Nr"/>
    <m/>
    <m/>
    <n v="0"/>
    <n v="0"/>
  </r>
  <r>
    <x v="0"/>
    <x v="17"/>
    <x v="16"/>
    <s v="238233"/>
    <s v=" CONVECTORS"/>
    <s v="ME"/>
    <x v="1"/>
    <n v="1022"/>
    <s v="Radiators"/>
    <s v="Room Radiators:"/>
    <s v="K"/>
    <s v="Type  R5-750"/>
    <n v="13"/>
    <s v="Nr"/>
    <m/>
    <m/>
    <n v="0"/>
    <n v="0"/>
  </r>
  <r>
    <x v="0"/>
    <x v="17"/>
    <x v="16"/>
    <s v="238233"/>
    <s v=" CONVECTORS"/>
    <s v="ME"/>
    <x v="1"/>
    <n v="1023"/>
    <s v="Radiators"/>
    <s v="Room Radiators:"/>
    <s v="L"/>
    <s v="Type  R6-750"/>
    <n v="6"/>
    <s v="Nr"/>
    <m/>
    <m/>
    <n v="0"/>
    <n v="0"/>
  </r>
  <r>
    <x v="0"/>
    <x v="17"/>
    <x v="16"/>
    <s v="238233"/>
    <s v=" CONVECTORS"/>
    <s v="ME"/>
    <x v="1"/>
    <n v="1024"/>
    <s v="Radiators"/>
    <s v="Room Radiators:"/>
    <s v="M"/>
    <s v="Type  R9-750"/>
    <n v="1"/>
    <s v="Nr"/>
    <m/>
    <m/>
    <n v="0"/>
    <n v="0"/>
  </r>
  <r>
    <x v="0"/>
    <x v="17"/>
    <x v="16"/>
    <s v="238233"/>
    <s v=" CONVECTORS"/>
    <s v="ME"/>
    <x v="1"/>
    <n v="1025"/>
    <s v="Radiators"/>
    <s v="Room Radiators:"/>
    <s v="N"/>
    <s v="Type  R10-750"/>
    <n v="3"/>
    <s v="Nr"/>
    <m/>
    <m/>
    <n v="0"/>
    <n v="0"/>
  </r>
  <r>
    <x v="0"/>
    <x v="17"/>
    <x v="16"/>
    <s v="238233"/>
    <s v=" CONVECTORS"/>
    <s v="ME"/>
    <x v="1"/>
    <n v="1026"/>
    <s v="Radiators"/>
    <s v="Room Radiators:"/>
    <s v="P"/>
    <s v="Type  R11-750"/>
    <n v="9"/>
    <s v="Nr"/>
    <m/>
    <m/>
    <n v="0"/>
    <n v="0"/>
  </r>
  <r>
    <x v="0"/>
    <x v="17"/>
    <x v="16"/>
    <s v="238233"/>
    <s v=" CONVECTORS"/>
    <s v="ME"/>
    <x v="1"/>
    <n v="1027"/>
    <s v="Radiators"/>
    <s v="Room Radiators:"/>
    <s v="A"/>
    <s v="Type  R12-750"/>
    <n v="9"/>
    <s v="Nr"/>
    <m/>
    <m/>
    <n v="0"/>
    <n v="0"/>
  </r>
  <r>
    <x v="0"/>
    <x v="17"/>
    <x v="16"/>
    <s v="238233"/>
    <s v=" CONVECTORS"/>
    <s v="ME"/>
    <x v="1"/>
    <n v="1028"/>
    <s v="Radiators"/>
    <s v="Room Radiators:"/>
    <s v="B"/>
    <s v="Type  R13-750"/>
    <n v="10"/>
    <s v="Nr"/>
    <m/>
    <m/>
    <n v="0"/>
    <n v="0"/>
  </r>
  <r>
    <x v="0"/>
    <x v="17"/>
    <x v="16"/>
    <s v="238233"/>
    <s v=" CONVECTORS"/>
    <s v="ME"/>
    <x v="1"/>
    <n v="1029"/>
    <s v="Radiators"/>
    <s v="Room Radiators:"/>
    <s v="C"/>
    <s v="Type  R14-750"/>
    <n v="7"/>
    <s v="Nr"/>
    <m/>
    <m/>
    <n v="0"/>
    <n v="0"/>
  </r>
  <r>
    <x v="0"/>
    <x v="17"/>
    <x v="16"/>
    <s v="238233"/>
    <s v=" CONVECTORS"/>
    <s v="ME"/>
    <x v="1"/>
    <n v="1030"/>
    <s v="Radiators"/>
    <s v="Room Radiators:"/>
    <s v="D"/>
    <s v="Type  R15-750"/>
    <n v="4"/>
    <s v="Nr"/>
    <m/>
    <m/>
    <n v="0"/>
    <n v="0"/>
  </r>
  <r>
    <x v="0"/>
    <x v="17"/>
    <x v="16"/>
    <s v="238233"/>
    <s v=" CONVECTORS"/>
    <s v="ME"/>
    <x v="1"/>
    <n v="1031"/>
    <s v="Radiators"/>
    <s v="Room Radiators:"/>
    <s v="E"/>
    <s v="Type  R16-750"/>
    <n v="1"/>
    <s v="Nr"/>
    <m/>
    <m/>
    <n v="0"/>
    <n v="0"/>
  </r>
  <r>
    <x v="0"/>
    <x v="17"/>
    <x v="16"/>
    <s v="238233"/>
    <s v=" CONVECTORS"/>
    <s v="ME"/>
    <x v="0"/>
    <n v="1032"/>
    <s v="Water Cabinets"/>
    <s v="Steel cabinet only"/>
    <m/>
    <s v="Water Cabinets"/>
    <m/>
    <m/>
    <m/>
    <m/>
    <m/>
    <m/>
  </r>
  <r>
    <x v="0"/>
    <x v="17"/>
    <x v="16"/>
    <s v="238233"/>
    <s v=" CONVECTORS"/>
    <s v="ME"/>
    <x v="0"/>
    <n v="1033"/>
    <s v="Water Cabinets"/>
    <s v="Steel cabinet only"/>
    <m/>
    <s v="Steel cabinet only"/>
    <m/>
    <m/>
    <m/>
    <m/>
    <m/>
    <m/>
  </r>
  <r>
    <x v="0"/>
    <x v="17"/>
    <x v="16"/>
    <s v="238233"/>
    <s v=" CONVECTORS"/>
    <s v="ME"/>
    <x v="0"/>
    <n v="1034"/>
    <s v="includes two manifolds, one supply and one return, with all necessary accessories, valves, &amp; fittings required for system operation and maintenance"/>
    <s v="includes two manifolds, one supply and one return, with all necessary accessories, valves, &amp; fittings required for system operation and maintenance"/>
    <m/>
    <s v="includes two manifolds, one supply and one return, with all necessary accessories, valves, &amp; fittings required for system operation and maintenance"/>
    <m/>
    <m/>
    <m/>
    <m/>
    <m/>
    <m/>
  </r>
  <r>
    <x v="0"/>
    <x v="17"/>
    <x v="16"/>
    <s v="238233"/>
    <s v=" CONVECTORS"/>
    <s v="ME"/>
    <x v="0"/>
    <n v="1035"/>
    <s v="Manifold (number of inlets &amp; outlets as shown on drawings) "/>
    <s v="Manifold (number of inlets &amp; outlets as shown on drawings) "/>
    <m/>
    <s v="Manifold (number of inlets &amp; outlets as shown on drawings) "/>
    <m/>
    <m/>
    <m/>
    <m/>
    <m/>
    <m/>
  </r>
  <r>
    <x v="0"/>
    <x v="17"/>
    <x v="16"/>
    <s v="238233"/>
    <s v=" CONVECTORS"/>
    <s v="ME"/>
    <x v="1"/>
    <n v="1036"/>
    <s v="Water Cabinets"/>
    <s v="Steel cabinet only"/>
    <s v="A"/>
    <s v="WHC-GF-01"/>
    <n v="1"/>
    <s v="Nr"/>
    <n v="900"/>
    <n v="900"/>
    <n v="900"/>
    <n v="900"/>
  </r>
  <r>
    <x v="0"/>
    <x v="17"/>
    <x v="16"/>
    <s v="238233"/>
    <s v=" CONVECTORS"/>
    <s v="ME"/>
    <x v="1"/>
    <n v="1037"/>
    <s v="Water Cabinets"/>
    <s v="Steel cabinet only"/>
    <s v="B"/>
    <s v="WHC-FF-01"/>
    <n v="1"/>
    <s v="Nr"/>
    <n v="900"/>
    <n v="900"/>
    <n v="900"/>
    <n v="900"/>
  </r>
  <r>
    <x v="0"/>
    <x v="17"/>
    <x v="16"/>
    <s v="238233"/>
    <s v=" CONVECTORS"/>
    <s v="ME"/>
    <x v="1"/>
    <n v="1038"/>
    <s v="Water Cabinets"/>
    <s v="Steel cabinet only"/>
    <s v="C"/>
    <s v="WHC-FF-02"/>
    <n v="1"/>
    <s v="Nr"/>
    <n v="750"/>
    <n v="750"/>
    <n v="750"/>
    <n v="750"/>
  </r>
  <r>
    <x v="0"/>
    <x v="17"/>
    <x v="16"/>
    <s v="238233"/>
    <s v=" CONVECTORS"/>
    <s v="ME"/>
    <x v="1"/>
    <n v="1039"/>
    <s v="Water Cabinets"/>
    <s v="Steel cabinet only"/>
    <s v="D"/>
    <s v="WHC-FF-03"/>
    <n v="1"/>
    <s v="Nr"/>
    <n v="900"/>
    <n v="900"/>
    <n v="900"/>
    <n v="900"/>
  </r>
  <r>
    <x v="0"/>
    <x v="17"/>
    <x v="16"/>
    <s v="238233"/>
    <s v=" CONVECTORS"/>
    <s v="ME"/>
    <x v="1"/>
    <n v="1040"/>
    <s v="Water Cabinets"/>
    <s v="Steel cabinet only"/>
    <s v="E"/>
    <s v="WHC-SF-01"/>
    <n v="1"/>
    <s v="Nr"/>
    <n v="900"/>
    <n v="900"/>
    <n v="900"/>
    <n v="900"/>
  </r>
  <r>
    <x v="0"/>
    <x v="17"/>
    <x v="16"/>
    <s v="238233"/>
    <s v=" CONVECTORS"/>
    <s v="ME"/>
    <x v="1"/>
    <n v="1041"/>
    <s v="Water Cabinets"/>
    <s v="Steel cabinet only"/>
    <s v="F"/>
    <s v="WHC-SF-02"/>
    <n v="1"/>
    <s v="Nr"/>
    <n v="900"/>
    <n v="900"/>
    <n v="900"/>
    <n v="900"/>
  </r>
  <r>
    <x v="0"/>
    <x v="17"/>
    <x v="16"/>
    <s v="238233"/>
    <s v=" CONVECTORS"/>
    <s v="ME"/>
    <x v="1"/>
    <n v="1042"/>
    <s v="Water Cabinets"/>
    <s v="Steel cabinet only"/>
    <s v="G"/>
    <s v="WHC-SF-03"/>
    <n v="1"/>
    <s v="Nr"/>
    <n v="900"/>
    <n v="900"/>
    <n v="900"/>
    <n v="900"/>
  </r>
  <r>
    <x v="0"/>
    <x v="17"/>
    <x v="16"/>
    <s v="239000"/>
    <s v=" SOLAR HEATING SYSTEM"/>
    <s v="ME"/>
    <x v="0"/>
    <n v="1043"/>
    <s v="239000 - SOLAR HEATING SYSTEM"/>
    <s v="239000 - SOLAR HEATING SYSTEM"/>
    <m/>
    <s v="239000 - SOLAR HEATING SYSTEM"/>
    <m/>
    <m/>
    <m/>
    <m/>
    <m/>
    <m/>
  </r>
  <r>
    <x v="0"/>
    <x v="17"/>
    <x v="16"/>
    <s v="239000"/>
    <s v=" SOLAR HEATING SYSTEM"/>
    <s v="ME"/>
    <x v="0"/>
    <n v="1044"/>
    <s v="Solar Collectors"/>
    <s v="Solar Collectors"/>
    <m/>
    <s v="Solar Collectors"/>
    <m/>
    <m/>
    <m/>
    <m/>
    <m/>
    <m/>
  </r>
  <r>
    <x v="0"/>
    <x v="17"/>
    <x v="16"/>
    <s v="239000"/>
    <s v=" SOLAR HEATING SYSTEM"/>
    <s v="ME"/>
    <x v="0"/>
    <n v="1045"/>
    <s v="Type SC-01"/>
    <s v="Type SC-01"/>
    <m/>
    <s v="Type SC-01"/>
    <m/>
    <m/>
    <m/>
    <m/>
    <m/>
    <m/>
  </r>
  <r>
    <x v="0"/>
    <x v="17"/>
    <x v="16"/>
    <s v="239000"/>
    <s v=" SOLAR HEATING SYSTEM"/>
    <s v="ME"/>
    <x v="1"/>
    <n v="1046"/>
    <s v="Solar Collectors"/>
    <s v="Solar Collectors"/>
    <s v="A"/>
    <s v="Hot Water Piping, complete with all Insulation, Valves and Fittings."/>
    <n v="1"/>
    <s v="Item"/>
    <m/>
    <m/>
    <n v="0"/>
    <n v="0"/>
  </r>
  <r>
    <x v="0"/>
    <x v="17"/>
    <x v="16"/>
    <s v="239000"/>
    <s v=" SOLAR HEATING SYSTEM"/>
    <s v="ME"/>
    <x v="0"/>
    <n v="1047"/>
    <s v="Type SC-01"/>
    <s v="Type SC-01"/>
    <s v="BILL NO. 23 - HEATING, VENTILATING AND AIR CONDITIONING"/>
    <m/>
    <m/>
    <m/>
    <m/>
    <m/>
    <m/>
    <m/>
  </r>
  <r>
    <x v="0"/>
    <x v="17"/>
    <x v="16"/>
    <s v="To Summary"/>
    <s v="To Summary"/>
    <m/>
    <x v="2"/>
    <n v="1048"/>
    <s v="Solar Collectors"/>
    <s v="Solar Collectors"/>
    <s v="To Summary"/>
    <m/>
    <m/>
    <m/>
    <s v="J.D"/>
    <n v="104971.2"/>
    <m/>
    <m/>
  </r>
  <r>
    <x v="0"/>
    <x v="18"/>
    <x v="17"/>
    <s v="260519"/>
    <s v=" CONDUCTORS AND CABLES"/>
    <s v="EL"/>
    <x v="0"/>
    <n v="1049"/>
    <s v="Type SC-01"/>
    <s v="Type SC-01"/>
    <s v="BILL NO. 26"/>
    <m/>
    <m/>
    <m/>
    <m/>
    <m/>
    <m/>
    <m/>
  </r>
  <r>
    <x v="0"/>
    <x v="18"/>
    <x v="17"/>
    <s v="260519"/>
    <s v=" CONDUCTORS AND CABLES"/>
    <s v="EL"/>
    <x v="0"/>
    <n v="1050"/>
    <s v="Solar Collectors"/>
    <s v="Solar Collectors"/>
    <s v="ELECTRICAL"/>
    <m/>
    <m/>
    <m/>
    <m/>
    <m/>
    <m/>
    <m/>
  </r>
  <r>
    <x v="0"/>
    <x v="18"/>
    <x v="17"/>
    <s v="260519"/>
    <s v=" CONDUCTORS AND CABLES"/>
    <s v="EL"/>
    <x v="0"/>
    <n v="1051"/>
    <s v="Type SC-01"/>
    <s v="Type SC-01"/>
    <s v="Item"/>
    <s v="                Description                        "/>
    <s v="Qty"/>
    <s v="Unit"/>
    <s v="Rate"/>
    <s v="Amount"/>
    <m/>
    <m/>
  </r>
  <r>
    <x v="0"/>
    <x v="18"/>
    <x v="17"/>
    <s v="260519"/>
    <s v=" CONDUCTORS AND CABLES"/>
    <s v="EL"/>
    <x v="0"/>
    <n v="1052"/>
    <s v="Solar Collectors"/>
    <s v="Solar Collectors"/>
    <m/>
    <m/>
    <m/>
    <m/>
    <m/>
    <s v="J.D"/>
    <m/>
    <m/>
  </r>
  <r>
    <x v="0"/>
    <x v="18"/>
    <x v="17"/>
    <s v="260519"/>
    <s v=" CONDUCTORS AND CABLES"/>
    <s v="EL"/>
    <x v="0"/>
    <n v="1053"/>
    <s v="General"/>
    <s v="General"/>
    <m/>
    <s v="General"/>
    <m/>
    <m/>
    <m/>
    <m/>
    <m/>
    <m/>
  </r>
  <r>
    <x v="0"/>
    <x v="18"/>
    <x v="17"/>
    <s v="260519"/>
    <s v=" CONDUCTORS AND CABLES"/>
    <s v="EL"/>
    <x v="1"/>
    <n v="1054"/>
    <s v="Solar Collectors"/>
    <s v="Solar Collectors"/>
    <s v="A"/>
    <s v="Coordination with local power authorities for the substitution of the existing outdoor MV transformer to an outdoor 630kVA MV transformer, including substitution of all the relevants (switchgear, earthing, accessories , outgoings LV-S panel, etc.) as per single line diagram. Payment shall include all fees of corrdination, subscription and any other fees to local power authorities to ensure that power is available to site."/>
    <n v="1"/>
    <s v="Item"/>
    <n v="30000"/>
    <n v="30000"/>
    <n v="30000"/>
    <n v="30000"/>
  </r>
  <r>
    <x v="0"/>
    <x v="18"/>
    <x v="17"/>
    <s v="260519"/>
    <s v=" CONDUCTORS AND CABLES"/>
    <s v="EL"/>
    <x v="0"/>
    <n v="1055"/>
    <s v="260519 - CONDUCTORS AND CABLES"/>
    <s v="260519 - CONDUCTORS AND CABLES"/>
    <m/>
    <s v="260519 - CONDUCTORS AND CABLES"/>
    <m/>
    <m/>
    <m/>
    <m/>
    <m/>
    <m/>
  </r>
  <r>
    <x v="0"/>
    <x v="18"/>
    <x v="17"/>
    <s v="260519"/>
    <s v=" CONDUCTORS AND CABLES"/>
    <s v="EL"/>
    <x v="0"/>
    <n v="1056"/>
    <s v="Single core, copper conductor, PVC insulated, (grounding cables), unarmoured; 0.6/1 kV"/>
    <s v="Single core, copper conductor, PVC insulated, (grounding cables), unarmoured; 0.6/1 kV"/>
    <m/>
    <s v="Single core, copper conductor, PVC insulated, (grounding cables), unarmoured; 0.6/1 kV"/>
    <m/>
    <m/>
    <m/>
    <m/>
    <m/>
    <m/>
  </r>
  <r>
    <x v="0"/>
    <x v="18"/>
    <x v="17"/>
    <s v="260519"/>
    <s v=" CONDUCTORS AND CABLES"/>
    <s v="EL"/>
    <x v="1"/>
    <n v="1057"/>
    <s v="260519 - CONDUCTORS AND CABLES"/>
    <s v="260519 - CONDUCTORS AND CABLES"/>
    <s v="B"/>
    <s v="6 mm2"/>
    <n v="15"/>
    <s v="m"/>
    <n v="1.4"/>
    <n v="21"/>
    <n v="1.4"/>
    <n v="21"/>
  </r>
  <r>
    <x v="0"/>
    <x v="18"/>
    <x v="17"/>
    <s v="260519"/>
    <s v=" CONDUCTORS AND CABLES"/>
    <s v="EL"/>
    <x v="1"/>
    <n v="1058"/>
    <s v="Single core, copper conductor, PVC insulated, (grounding cables), unarmoured; 0.6/1 kV"/>
    <s v="Single core, copper conductor, PVC insulated, (grounding cables), unarmoured; 0.6/1 kV"/>
    <s v="C"/>
    <s v="10 mm2"/>
    <n v="200"/>
    <s v="m"/>
    <n v="1.7"/>
    <n v="340"/>
    <n v="1.7"/>
    <n v="340"/>
  </r>
  <r>
    <x v="0"/>
    <x v="18"/>
    <x v="17"/>
    <s v="260519"/>
    <s v=" CONDUCTORS AND CABLES"/>
    <s v="EL"/>
    <x v="1"/>
    <n v="1059"/>
    <s v="260519 - CONDUCTORS AND CABLES"/>
    <s v="260519 - CONDUCTORS AND CABLES"/>
    <s v="D"/>
    <s v="16 mm2"/>
    <n v="200"/>
    <s v="m"/>
    <n v="2.4"/>
    <n v="480"/>
    <n v="2.4"/>
    <n v="480"/>
  </r>
  <r>
    <x v="0"/>
    <x v="18"/>
    <x v="17"/>
    <s v="260519"/>
    <s v=" CONDUCTORS AND CABLES"/>
    <s v="EL"/>
    <x v="1"/>
    <n v="1060"/>
    <s v="Single core, copper conductor, PVC insulated, (grounding cables), unarmoured; 0.6/1 kV"/>
    <s v="Single core, copper conductor, PVC insulated, (grounding cables), unarmoured; 0.6/1 kV"/>
    <s v="E"/>
    <s v="25 mm2"/>
    <n v="100"/>
    <s v="m"/>
    <n v="3.2"/>
    <n v="320"/>
    <n v="3.2"/>
    <n v="320"/>
  </r>
  <r>
    <x v="0"/>
    <x v="18"/>
    <x v="17"/>
    <s v="260519"/>
    <s v=" CONDUCTORS AND CABLES"/>
    <s v="EL"/>
    <x v="1"/>
    <n v="1061"/>
    <s v="260519 - CONDUCTORS AND CABLES"/>
    <s v="260519 - CONDUCTORS AND CABLES"/>
    <s v="F"/>
    <s v="35 mm2"/>
    <n v="30"/>
    <s v="m"/>
    <n v="4"/>
    <n v="120"/>
    <n v="4"/>
    <n v="120"/>
  </r>
  <r>
    <x v="0"/>
    <x v="18"/>
    <x v="17"/>
    <s v="260519"/>
    <s v=" CONDUCTORS AND CABLES"/>
    <s v="EL"/>
    <x v="1"/>
    <n v="1062"/>
    <s v="Single core, copper conductor, PVC insulated, (grounding cables), unarmoured; 0.6/1 kV"/>
    <s v="Single core, copper conductor, PVC insulated, (grounding cables), unarmoured; 0.6/1 kV"/>
    <s v="G"/>
    <s v="70 mm2"/>
    <n v="120"/>
    <s v="m"/>
    <n v="8.75"/>
    <n v="1050"/>
    <n v="8.75"/>
    <n v="1050"/>
  </r>
  <r>
    <x v="0"/>
    <x v="18"/>
    <x v="17"/>
    <s v="260519"/>
    <s v=" CONDUCTORS AND CABLES"/>
    <s v="EL"/>
    <x v="1"/>
    <n v="1063"/>
    <s v="260519 - CONDUCTORS AND CABLES"/>
    <s v="260519 - CONDUCTORS AND CABLES"/>
    <s v="H"/>
    <s v="120 mm2"/>
    <n v="100"/>
    <s v="m"/>
    <n v="13"/>
    <n v="1300"/>
    <n v="13"/>
    <n v="1300"/>
  </r>
  <r>
    <x v="0"/>
    <x v="18"/>
    <x v="17"/>
    <s v="260519"/>
    <s v=" CONDUCTORS AND CABLES"/>
    <s v="EL"/>
    <x v="1"/>
    <n v="1064"/>
    <s v="Single core, copper conductor, PVC insulated, (grounding cables), unarmoured; 0.6/1 kV"/>
    <s v="Single core, copper conductor, PVC insulated, (grounding cables), unarmoured; 0.6/1 kV"/>
    <s v="J"/>
    <s v="150 mm2"/>
    <n v="115"/>
    <s v="m"/>
    <n v="15.5"/>
    <n v="1782.5"/>
    <n v="15.5"/>
    <n v="1782.5"/>
  </r>
  <r>
    <x v="0"/>
    <x v="18"/>
    <x v="17"/>
    <s v="260519"/>
    <s v=" CONDUCTORS AND CABLES"/>
    <s v="EL"/>
    <x v="1"/>
    <n v="1065"/>
    <s v="260519 - CONDUCTORS AND CABLES"/>
    <s v="260519 - CONDUCTORS AND CABLES"/>
    <s v="K"/>
    <s v="240 mm2"/>
    <n v="65"/>
    <s v="m"/>
    <n v="19"/>
    <n v="1235"/>
    <n v="19"/>
    <n v="1235"/>
  </r>
  <r>
    <x v="0"/>
    <x v="18"/>
    <x v="17"/>
    <s v="260519"/>
    <s v=" CONDUCTORS AND CABLES"/>
    <s v="EL"/>
    <x v="0"/>
    <n v="1066"/>
    <s v="Multi core, copper conductor, XLPE insulated, PVC sheathed feeder cables; unarmoured; 0.6/1 kV"/>
    <s v="Multi core, copper conductor, XLPE insulated, PVC sheathed feeder cables; unarmoured; 0.6/1 kV"/>
    <m/>
    <s v="Multi core, copper conductor, XLPE insulated, PVC sheathed feeder cables; unarmoured; 0.6/1 kV"/>
    <m/>
    <m/>
    <m/>
    <m/>
    <m/>
    <m/>
  </r>
  <r>
    <x v="0"/>
    <x v="18"/>
    <x v="17"/>
    <s v="260519"/>
    <s v=" CONDUCTORS AND CABLES"/>
    <s v="EL"/>
    <x v="1"/>
    <n v="1067"/>
    <s v="260519 - CONDUCTORS AND CABLES"/>
    <s v="260519 - CONDUCTORS AND CABLES"/>
    <s v="A"/>
    <s v="4x6 mm2"/>
    <n v="15"/>
    <s v="m"/>
    <n v="4.5"/>
    <n v="67.5"/>
    <n v="4.5"/>
    <n v="67.5"/>
  </r>
  <r>
    <x v="0"/>
    <x v="18"/>
    <x v="17"/>
    <s v="260519"/>
    <s v=" CONDUCTORS AND CABLES"/>
    <s v="EL"/>
    <x v="1"/>
    <n v="1068"/>
    <s v="Multi core, copper conductor, XLPE insulated, PVC sheathed feeder cables; unarmoured; 0.6/1 kV"/>
    <s v="Multi core, copper conductor, XLPE insulated, PVC sheathed feeder cables; unarmoured; 0.6/1 kV"/>
    <s v="B"/>
    <s v="4x10 mm2"/>
    <n v="200"/>
    <s v="m"/>
    <n v="5.4"/>
    <n v="1080"/>
    <n v="5.4"/>
    <n v="1080"/>
  </r>
  <r>
    <x v="0"/>
    <x v="18"/>
    <x v="17"/>
    <s v="260519"/>
    <s v=" CONDUCTORS AND CABLES"/>
    <s v="EL"/>
    <x v="1"/>
    <n v="1069"/>
    <s v="260519 - CONDUCTORS AND CABLES"/>
    <s v="260519 - CONDUCTORS AND CABLES"/>
    <s v="C"/>
    <s v="4x16 mm2"/>
    <n v="200"/>
    <s v="m"/>
    <n v="7"/>
    <n v="1400"/>
    <n v="7"/>
    <n v="1400"/>
  </r>
  <r>
    <x v="0"/>
    <x v="18"/>
    <x v="17"/>
    <s v="260519"/>
    <s v=" CONDUCTORS AND CABLES"/>
    <s v="EL"/>
    <x v="1"/>
    <n v="1070"/>
    <s v="Multi core, copper conductor, XLPE insulated, PVC sheathed feeder cables; unarmoured; 0.6/1 kV"/>
    <s v="Multi core, copper conductor, XLPE insulated, PVC sheathed feeder cables; unarmoured; 0.6/1 kV"/>
    <s v="D"/>
    <s v="4x25 mm2"/>
    <n v="80"/>
    <s v="m"/>
    <n v="10.5"/>
    <n v="840"/>
    <n v="10.5"/>
    <n v="840"/>
  </r>
  <r>
    <x v="0"/>
    <x v="18"/>
    <x v="17"/>
    <s v="260519"/>
    <s v=" CONDUCTORS AND CABLES"/>
    <s v="EL"/>
    <x v="1"/>
    <n v="1071"/>
    <s v="260519 - CONDUCTORS AND CABLES"/>
    <s v="260519 - CONDUCTORS AND CABLES"/>
    <s v="E"/>
    <s v="4x50 mm2"/>
    <n v="100"/>
    <s v="m"/>
    <n v="20"/>
    <n v="2000"/>
    <n v="20"/>
    <n v="2000"/>
  </r>
  <r>
    <x v="0"/>
    <x v="18"/>
    <x v="17"/>
    <s v="260519"/>
    <s v=" CONDUCTORS AND CABLES"/>
    <s v="EL"/>
    <x v="1"/>
    <n v="1072"/>
    <s v="Multi core, copper conductor, XLPE insulated, PVC sheathed feeder cables; unarmoured; 0.6/1 kV"/>
    <s v="Multi core, copper conductor, XLPE insulated, PVC sheathed feeder cables; unarmoured; 0.6/1 kV"/>
    <s v="F"/>
    <s v="4x120 mm2"/>
    <n v="180"/>
    <s v="m"/>
    <n v="55"/>
    <n v="9900"/>
    <n v="55"/>
    <n v="9900"/>
  </r>
  <r>
    <x v="0"/>
    <x v="18"/>
    <x v="17"/>
    <s v="260519"/>
    <s v=" CONDUCTORS AND CABLES"/>
    <s v="EL"/>
    <x v="1"/>
    <n v="1073"/>
    <s v="260519 - CONDUCTORS AND CABLES"/>
    <s v="260519 - CONDUCTORS AND CABLES"/>
    <s v="G"/>
    <s v="4x240 mm2"/>
    <n v="340"/>
    <s v="m"/>
    <n v="90"/>
    <n v="30600"/>
    <n v="90"/>
    <n v="30600"/>
  </r>
  <r>
    <x v="0"/>
    <x v="18"/>
    <x v="17"/>
    <s v="260519"/>
    <s v=" CONDUCTORS AND CABLES"/>
    <s v="EL"/>
    <x v="1"/>
    <n v="1074"/>
    <s v="Multi core, copper conductor, XLPE insulated, PVC sheathed feeder cables; unarmoured; 0.6/1 kV"/>
    <s v="Multi core, copper conductor, XLPE insulated, PVC sheathed feeder cables; unarmoured; 0.6/1 kV"/>
    <s v="H"/>
    <s v="4x300 mm2"/>
    <n v="115"/>
    <s v="m"/>
    <n v="100"/>
    <n v="11500"/>
    <n v="100"/>
    <n v="11500"/>
  </r>
  <r>
    <x v="0"/>
    <x v="18"/>
    <x v="17"/>
    <s v="260519"/>
    <s v=" CONDUCTORS AND CABLES"/>
    <s v="EL"/>
    <x v="0"/>
    <n v="1075"/>
    <s v="FP 400 Fire resistant armoured cables"/>
    <s v="FP 400 Fire resistant armoured cables"/>
    <m/>
    <s v="FP 400 Fire resistant armoured cables"/>
    <m/>
    <m/>
    <m/>
    <m/>
    <m/>
    <m/>
  </r>
  <r>
    <x v="0"/>
    <x v="18"/>
    <x v="17"/>
    <s v="260519"/>
    <s v=" CONDUCTORS AND CABLES"/>
    <s v="EL"/>
    <x v="1"/>
    <n v="1076"/>
    <s v="Multi core, copper conductor, XLPE insulated, PVC sheathed feeder cables; unarmoured; 0.6/1 kV"/>
    <s v="Multi core, copper conductor, XLPE insulated, PVC sheathed feeder cables; unarmoured; 0.6/1 kV"/>
    <s v="J"/>
    <s v="4x35 mm2"/>
    <n v="25"/>
    <s v="m"/>
    <n v="40"/>
    <n v="1000"/>
    <n v="40"/>
    <n v="1000"/>
  </r>
  <r>
    <x v="0"/>
    <x v="18"/>
    <x v="17"/>
    <s v="260526"/>
    <s v=" GROUNDING AND BONDING FOR ELECTRICAL SYSTEMS"/>
    <s v="EL"/>
    <x v="0"/>
    <n v="1077"/>
    <s v="260526 - GROUNDING AND BONDING FOR ELECTRICAL SYSTEMS"/>
    <s v="260526 - GROUNDING AND BONDING FOR ELECTRICAL SYSTEMS"/>
    <m/>
    <s v="260526 - GROUNDING AND BONDING FOR ELECTRICAL SYSTEMS"/>
    <m/>
    <m/>
    <m/>
    <m/>
    <m/>
    <m/>
  </r>
  <r>
    <x v="0"/>
    <x v="18"/>
    <x v="17"/>
    <s v="260526"/>
    <s v=" GROUNDING AND BONDING FOR ELECTRICAL SYSTEMS"/>
    <s v="EL"/>
    <x v="0"/>
    <n v="1078"/>
    <s v="Type TN-S complete, for"/>
    <s v="Type TN-S complete, for"/>
    <m/>
    <s v="Type TN-S complete, for"/>
    <m/>
    <m/>
    <m/>
    <m/>
    <m/>
    <m/>
  </r>
  <r>
    <x v="0"/>
    <x v="18"/>
    <x v="17"/>
    <s v="260526"/>
    <s v=" GROUNDING AND BONDING FOR ELECTRICAL SYSTEMS"/>
    <s v="EL"/>
    <x v="1"/>
    <n v="1079"/>
    <s v="260526 - GROUNDING AND BONDING FOR ELECTRICAL SYSTEMS"/>
    <s v="260526 - GROUNDING AND BONDING FOR ELECTRICAL SYSTEMS"/>
    <s v="K"/>
    <s v="Main distribution board (MDB)"/>
    <n v="1"/>
    <s v="Item"/>
    <n v="750"/>
    <n v="750"/>
    <n v="750"/>
    <n v="750"/>
  </r>
  <r>
    <x v="0"/>
    <x v="18"/>
    <x v="17"/>
    <s v="260526"/>
    <s v=" GROUNDING AND BONDING FOR ELECTRICAL SYSTEMS"/>
    <s v="EL"/>
    <x v="1"/>
    <n v="1080"/>
    <s v="Type TN-S complete, for"/>
    <s v="Type TN-S complete, for"/>
    <s v="L"/>
    <s v="200kVA standby generator"/>
    <n v="1"/>
    <s v="Item"/>
    <n v="750"/>
    <n v="750"/>
    <n v="750"/>
    <n v="750"/>
  </r>
  <r>
    <x v="0"/>
    <x v="18"/>
    <x v="17"/>
    <s v="260526"/>
    <s v=" GROUNDING AND BONDING FOR ELECTRICAL SYSTEMS"/>
    <s v="EL"/>
    <x v="1"/>
    <n v="1081"/>
    <s v="260526 - GROUNDING AND BONDING FOR ELECTRICAL SYSTEMS"/>
    <s v="260526 - GROUNDING AND BONDING FOR ELECTRICAL SYSTEMS"/>
    <s v="M"/>
    <s v="Distribution panelboards, final branch circuit panelboards, indoor and outdoor lighting installations and wiring accessories"/>
    <n v="1"/>
    <s v="Item"/>
    <n v="750"/>
    <n v="750"/>
    <n v="750"/>
    <n v="750"/>
  </r>
  <r>
    <x v="0"/>
    <x v="18"/>
    <x v="17"/>
    <s v="260526"/>
    <s v=" GROUNDING AND BONDING FOR ELECTRICAL SYSTEMS"/>
    <s v="EL"/>
    <x v="1"/>
    <n v="1082"/>
    <s v="Type TN-S complete, for"/>
    <s v="Type TN-S complete, for"/>
    <s v="N"/>
    <s v="Signal and communication system"/>
    <n v="1"/>
    <s v="Item"/>
    <n v="750"/>
    <n v="750"/>
    <n v="750"/>
    <n v="750"/>
  </r>
  <r>
    <x v="0"/>
    <x v="18"/>
    <x v="17"/>
    <s v="260536"/>
    <s v=" CABLE TRAYS FOR ELECTRICAL SYSTEMS"/>
    <s v="EL"/>
    <x v="0"/>
    <n v="1083"/>
    <s v="260536 - CABLE TRAYS FOR ELECTRICAL SYSTEMS"/>
    <s v="260536 - CABLE TRAYS FOR ELECTRICAL SYSTEMS"/>
    <m/>
    <s v="260536 - CABLE TRAYS FOR ELECTRICAL SYSTEMS"/>
    <m/>
    <m/>
    <m/>
    <m/>
    <m/>
    <m/>
  </r>
  <r>
    <x v="0"/>
    <x v="18"/>
    <x v="17"/>
    <s v="260536"/>
    <s v=" CABLE TRAYS FOR ELECTRICAL SYSTEMS"/>
    <s v="EL"/>
    <x v="1"/>
    <n v="1084"/>
    <s v="Type TN-S complete, for"/>
    <s v="Type TN-S complete, for"/>
    <s v="A"/>
    <s v="Cable tray 60 cm"/>
    <n v="40"/>
    <s v="m"/>
    <n v="22"/>
    <n v="880"/>
    <n v="22"/>
    <n v="880"/>
  </r>
  <r>
    <x v="0"/>
    <x v="18"/>
    <x v="17"/>
    <s v="260536"/>
    <s v=" CABLE TRAYS FOR ELECTRICAL SYSTEMS"/>
    <s v="EL"/>
    <x v="1"/>
    <n v="1085"/>
    <s v="260536 - CABLE TRAYS FOR ELECTRICAL SYSTEMS"/>
    <s v="260536 - CABLE TRAYS FOR ELECTRICAL SYSTEMS"/>
    <s v="B"/>
    <s v="Cable tray 30 cm"/>
    <n v="50"/>
    <s v="m"/>
    <n v="15"/>
    <n v="750"/>
    <n v="15"/>
    <n v="750"/>
  </r>
  <r>
    <x v="0"/>
    <x v="18"/>
    <x v="17"/>
    <s v="260536"/>
    <s v=" CABLE TRAYS FOR ELECTRICAL SYSTEMS"/>
    <s v="EL"/>
    <x v="1"/>
    <n v="1086"/>
    <s v="Type TN-S complete, for"/>
    <s v="Type TN-S complete, for"/>
    <s v="C"/>
    <s v="Cable tray 30 cm with cover"/>
    <n v="30"/>
    <s v="m"/>
    <n v="19"/>
    <n v="570"/>
    <n v="19"/>
    <n v="570"/>
  </r>
  <r>
    <x v="0"/>
    <x v="18"/>
    <x v="17"/>
    <s v="260543"/>
    <s v=" UNDERGROUND DUCTS AND RACEWAYS FOR ELECTRICAL SYSTEMS"/>
    <s v="EL"/>
    <x v="0"/>
    <n v="1087"/>
    <s v="260543 - UNDERGROUND DUCTS AND RACEWAYS FOR ELECTRICAL SYSTEMS"/>
    <s v="260543 - UNDERGROUND DUCTS AND RACEWAYS FOR ELECTRICAL SYSTEMS"/>
    <m/>
    <s v="260543 - UNDERGROUND DUCTS AND RACEWAYS FOR ELECTRICAL SYSTEMS"/>
    <m/>
    <m/>
    <m/>
    <m/>
    <m/>
    <m/>
  </r>
  <r>
    <x v="0"/>
    <x v="18"/>
    <x v="17"/>
    <s v="260543"/>
    <s v=" UNDERGROUND DUCTS AND RACEWAYS FOR ELECTRICAL SYSTEMS"/>
    <s v="EL"/>
    <x v="0"/>
    <n v="1088"/>
    <s v="Underground cable duct assemblies encased in concrete"/>
    <s v="Underground cable duct assemblies encased in concrete"/>
    <m/>
    <s v="Underground cable duct assemblies encased in concrete"/>
    <m/>
    <m/>
    <m/>
    <m/>
    <m/>
    <m/>
  </r>
  <r>
    <x v="0"/>
    <x v="18"/>
    <x v="17"/>
    <s v="260543"/>
    <s v=" UNDERGROUND DUCTS AND RACEWAYS FOR ELECTRICAL SYSTEMS"/>
    <s v="EL"/>
    <x v="1"/>
    <n v="1089"/>
    <s v="260543 - UNDERGROUND DUCTS AND RACEWAYS FOR ELECTRICAL SYSTEMS"/>
    <s v="260543 - UNDERGROUND DUCTS AND RACEWAYS FOR ELECTRICAL SYSTEMS"/>
    <s v="D"/>
    <s v="Duct bank of 4f150 mm conduits"/>
    <n v="12"/>
    <s v="m"/>
    <n v="115"/>
    <n v="1380"/>
    <n v="115"/>
    <n v="1380"/>
  </r>
  <r>
    <x v="0"/>
    <x v="18"/>
    <x v="17"/>
    <s v="260543"/>
    <s v=" UNDERGROUND DUCTS AND RACEWAYS FOR ELECTRICAL SYSTEMS"/>
    <s v="EL"/>
    <x v="1"/>
    <n v="1090"/>
    <s v="Underground cable duct assemblies encased in concrete"/>
    <s v="Underground cable duct assemblies encased in concrete"/>
    <s v="E"/>
    <s v="Duct bank of 2f150 mm conduits"/>
    <n v="50"/>
    <s v="m"/>
    <n v="65"/>
    <n v="3250"/>
    <n v="65"/>
    <n v="3250"/>
  </r>
  <r>
    <x v="0"/>
    <x v="18"/>
    <x v="17"/>
    <s v="260543"/>
    <s v=" UNDERGROUND DUCTS AND RACEWAYS FOR ELECTRICAL SYSTEMS"/>
    <s v="EL"/>
    <x v="0"/>
    <n v="1091"/>
    <s v="Trenches for directly buried LV cables"/>
    <s v="Trenches for directly buried LV cables"/>
    <m/>
    <s v="Trenches for directly buried LV cables"/>
    <m/>
    <m/>
    <m/>
    <m/>
    <m/>
    <m/>
  </r>
  <r>
    <x v="0"/>
    <x v="18"/>
    <x v="17"/>
    <s v="260543"/>
    <s v=" UNDERGROUND DUCTS AND RACEWAYS FOR ELECTRICAL SYSTEMS"/>
    <s v="EL"/>
    <x v="1"/>
    <n v="1092"/>
    <s v="Underground cable duct assemblies encased in concrete"/>
    <s v="Underground cable duct assemblies encased in concrete"/>
    <s v="F"/>
    <s v="Trench (widthxdepth: 600x800mm)"/>
    <n v="72"/>
    <s v="m"/>
    <n v="32"/>
    <n v="2304"/>
    <n v="32"/>
    <n v="2304"/>
  </r>
  <r>
    <x v="0"/>
    <x v="18"/>
    <x v="17"/>
    <s v="260543"/>
    <s v=" UNDERGROUND DUCTS AND RACEWAYS FOR ELECTRICAL SYSTEMS"/>
    <s v="EL"/>
    <x v="0"/>
    <n v="1093"/>
    <s v="Manholes"/>
    <s v="Manholes"/>
    <m/>
    <s v="Manholes"/>
    <m/>
    <m/>
    <m/>
    <m/>
    <m/>
    <m/>
  </r>
  <r>
    <x v="0"/>
    <x v="18"/>
    <x v="17"/>
    <s v="260543"/>
    <s v=" UNDERGROUND DUCTS AND RACEWAYS FOR ELECTRICAL SYSTEMS"/>
    <s v="EL"/>
    <x v="1"/>
    <n v="1094"/>
    <s v="Underground cable duct assemblies encased in concrete"/>
    <s v="Underground cable duct assemblies encased in concrete"/>
    <s v="G"/>
    <s v="Manhole 800x800x800mm"/>
    <n v="8"/>
    <s v="Nr"/>
    <n v="600"/>
    <n v="4800"/>
    <n v="600"/>
    <n v="4800"/>
  </r>
  <r>
    <x v="0"/>
    <x v="18"/>
    <x v="17"/>
    <s v="262413"/>
    <s v=" SWITCHBOARDS"/>
    <s v="EL"/>
    <x v="0"/>
    <n v="1095"/>
    <s v="262413 - SWITCHBOARDS"/>
    <s v="262413 - SWITCHBOARDS"/>
    <m/>
    <s v="262413 - SWITCHBOARDS"/>
    <m/>
    <m/>
    <m/>
    <m/>
    <m/>
    <m/>
  </r>
  <r>
    <x v="0"/>
    <x v="18"/>
    <x v="17"/>
    <s v="262413"/>
    <s v=" SWITCHBOARDS"/>
    <s v="EL"/>
    <x v="0"/>
    <n v="1096"/>
    <s v="LV Main distribution panels including circuit breakers, busbars,etc. , as specified and as shown on drawings"/>
    <s v="LV Main distribution panels including circuit breakers, busbars,etc. , as specified and as shown on drawings"/>
    <m/>
    <s v="LV Main distribution panels including circuit breakers, busbars,etc. , as specified and as shown on drawings"/>
    <m/>
    <m/>
    <m/>
    <m/>
    <m/>
    <m/>
  </r>
  <r>
    <x v="0"/>
    <x v="18"/>
    <x v="17"/>
    <s v="262413"/>
    <s v=" SWITCHBOARDS"/>
    <s v="EL"/>
    <x v="1"/>
    <n v="1097"/>
    <s v="262413 - SWITCHBOARDS"/>
    <s v="262413 - SWITCHBOARDS"/>
    <s v="H"/>
    <s v="MDB"/>
    <n v="1"/>
    <s v="Nr"/>
    <n v="6000"/>
    <n v="6000"/>
    <n v="6000"/>
    <n v="6000"/>
  </r>
  <r>
    <x v="0"/>
    <x v="18"/>
    <x v="17"/>
    <s v="262416"/>
    <s v=" PANELBOARDS"/>
    <s v="EL"/>
    <x v="0"/>
    <n v="1098"/>
    <s v="262416 - PANELBOARDS"/>
    <s v="262416 - PANELBOARDS"/>
    <m/>
    <s v="262416 - PANELBOARDS"/>
    <m/>
    <m/>
    <m/>
    <m/>
    <m/>
    <m/>
  </r>
  <r>
    <x v="0"/>
    <x v="18"/>
    <x v="17"/>
    <s v="262416"/>
    <s v=" PANELBOARDS"/>
    <s v="EL"/>
    <x v="0"/>
    <n v="1099"/>
    <s v="Distribution Panelboards (DPs)"/>
    <s v="Distribution Panelboards (DPs)"/>
    <m/>
    <s v="Distribution Panelboards (DPs)"/>
    <m/>
    <m/>
    <m/>
    <m/>
    <m/>
    <m/>
  </r>
  <r>
    <x v="0"/>
    <x v="18"/>
    <x v="17"/>
    <s v="262416"/>
    <s v=" PANELBOARDS"/>
    <s v="EL"/>
    <x v="1"/>
    <n v="1100"/>
    <s v="262416 - PANELBOARDS"/>
    <s v="262416 - PANELBOARDS"/>
    <s v="J"/>
    <s v="EDP"/>
    <n v="1"/>
    <s v="Nr"/>
    <n v="5000"/>
    <n v="5000"/>
    <n v="5000"/>
    <n v="5000"/>
  </r>
  <r>
    <x v="0"/>
    <x v="18"/>
    <x v="17"/>
    <s v="262416"/>
    <s v=" PANELBOARDS"/>
    <s v="EL"/>
    <x v="0"/>
    <n v="1101"/>
    <s v="Subdistribution panels"/>
    <s v="Subdistribution panels"/>
    <m/>
    <s v="Subdistribution panels"/>
    <m/>
    <m/>
    <m/>
    <m/>
    <m/>
    <m/>
  </r>
  <r>
    <x v="0"/>
    <x v="18"/>
    <x v="17"/>
    <s v="262416"/>
    <s v=" PANELBOARDS"/>
    <s v="EL"/>
    <x v="1"/>
    <n v="1102"/>
    <s v="262416 - PANELBOARDS"/>
    <s v="262416 - PANELBOARDS"/>
    <s v="A"/>
    <s v="SDP-G"/>
    <n v="1"/>
    <s v="Nr"/>
    <n v="3500"/>
    <n v="3500"/>
    <n v="3500"/>
    <n v="3500"/>
  </r>
  <r>
    <x v="0"/>
    <x v="18"/>
    <x v="17"/>
    <s v="262416"/>
    <s v=" PANELBOARDS"/>
    <s v="EL"/>
    <x v="1"/>
    <n v="1103"/>
    <s v="Subdistribution panels"/>
    <s v="Subdistribution panels"/>
    <s v="B"/>
    <s v="SDP-GL"/>
    <n v="1"/>
    <s v="Nr"/>
    <m/>
    <m/>
    <n v="0"/>
    <n v="0"/>
  </r>
  <r>
    <x v="0"/>
    <x v="18"/>
    <x v="17"/>
    <s v="262416"/>
    <s v=" PANELBOARDS"/>
    <s v="EL"/>
    <x v="1"/>
    <n v="1104"/>
    <s v="262416 - PANELBOARDS"/>
    <s v="262416 - PANELBOARDS"/>
    <s v="B"/>
    <s v="SDP-R"/>
    <n v="1"/>
    <s v="Nr"/>
    <n v="3500"/>
    <n v="3500"/>
    <n v="3500"/>
    <n v="3500"/>
  </r>
  <r>
    <x v="0"/>
    <x v="18"/>
    <x v="17"/>
    <s v="262416"/>
    <s v=" PANELBOARDS"/>
    <s v="EL"/>
    <x v="1"/>
    <n v="1105"/>
    <s v="Subdistribution panels"/>
    <s v="Subdistribution panels"/>
    <s v="C"/>
    <s v="ESDP-G"/>
    <n v="1"/>
    <s v="Nr"/>
    <n v="3500"/>
    <n v="3500"/>
    <n v="3500"/>
    <n v="3500"/>
  </r>
  <r>
    <x v="0"/>
    <x v="18"/>
    <x v="17"/>
    <s v="262416"/>
    <s v=" PANELBOARDS"/>
    <s v="EL"/>
    <x v="1"/>
    <n v="1106"/>
    <s v="262416 - PANELBOARDS"/>
    <s v="262416 - PANELBOARDS"/>
    <s v="D"/>
    <s v="ESDP-R"/>
    <n v="1"/>
    <s v="Nr"/>
    <n v="3500"/>
    <n v="3500"/>
    <n v="3500"/>
    <n v="3500"/>
  </r>
  <r>
    <x v="0"/>
    <x v="18"/>
    <x v="17"/>
    <s v="262416"/>
    <s v=" PANELBOARDS"/>
    <s v="EL"/>
    <x v="0"/>
    <n v="1107"/>
    <s v="Final branch circuit panels"/>
    <s v="Final branch circuit panels"/>
    <m/>
    <s v="Final branch circuit panels"/>
    <m/>
    <m/>
    <m/>
    <m/>
    <m/>
    <m/>
  </r>
  <r>
    <x v="0"/>
    <x v="18"/>
    <x v="17"/>
    <s v="262416"/>
    <s v=" PANELBOARDS"/>
    <s v="EL"/>
    <x v="1"/>
    <n v="1108"/>
    <s v="262416 - PANELBOARDS"/>
    <s v="262416 - PANELBOARDS"/>
    <s v="F"/>
    <s v="LP-S"/>
    <n v="1"/>
    <s v="Nr"/>
    <m/>
    <m/>
    <n v="0"/>
    <n v="0"/>
  </r>
  <r>
    <x v="0"/>
    <x v="18"/>
    <x v="17"/>
    <s v="262416"/>
    <s v=" PANELBOARDS"/>
    <s v="EL"/>
    <x v="1"/>
    <n v="1109"/>
    <s v="Final branch circuit panels"/>
    <s v="Final branch circuit panels"/>
    <s v="G"/>
    <s v="LP-GL"/>
    <n v="1"/>
    <s v="Nr"/>
    <m/>
    <m/>
    <n v="0"/>
    <n v="0"/>
  </r>
  <r>
    <x v="0"/>
    <x v="18"/>
    <x v="17"/>
    <s v="262416"/>
    <s v=" PANELBOARDS"/>
    <s v="EL"/>
    <x v="1"/>
    <n v="1110"/>
    <s v="262416 - PANELBOARDS"/>
    <s v="262416 - PANELBOARDS"/>
    <s v="H"/>
    <s v="LP-G1"/>
    <n v="1"/>
    <s v="Nr"/>
    <m/>
    <m/>
    <n v="0"/>
    <n v="0"/>
  </r>
  <r>
    <x v="0"/>
    <x v="18"/>
    <x v="17"/>
    <s v="262416"/>
    <s v=" PANELBOARDS"/>
    <s v="EL"/>
    <x v="1"/>
    <n v="1111"/>
    <s v="Final branch circuit panels"/>
    <s v="Final branch circuit panels"/>
    <s v="J"/>
    <s v="LP-G2"/>
    <n v="1"/>
    <s v="Nr"/>
    <m/>
    <m/>
    <n v="0"/>
    <n v="0"/>
  </r>
  <r>
    <x v="0"/>
    <x v="18"/>
    <x v="17"/>
    <s v="262416"/>
    <s v=" PANELBOARDS"/>
    <s v="EL"/>
    <x v="1"/>
    <n v="1112"/>
    <s v="262416 - PANELBOARDS"/>
    <s v="262416 - PANELBOARDS"/>
    <s v="E"/>
    <s v="LP-11"/>
    <n v="1"/>
    <s v="Nr"/>
    <n v="1000"/>
    <n v="1000"/>
    <n v="1000"/>
    <n v="1000"/>
  </r>
  <r>
    <x v="0"/>
    <x v="18"/>
    <x v="17"/>
    <s v="262416"/>
    <s v=" PANELBOARDS"/>
    <s v="EL"/>
    <x v="1"/>
    <n v="1113"/>
    <s v="Final branch circuit panels"/>
    <s v="Final branch circuit panels"/>
    <s v="F"/>
    <s v="LP-12"/>
    <n v="1"/>
    <s v="Nr"/>
    <n v="1000"/>
    <n v="1000"/>
    <n v="1000"/>
    <n v="1000"/>
  </r>
  <r>
    <x v="0"/>
    <x v="18"/>
    <x v="17"/>
    <s v="262416"/>
    <s v=" PANELBOARDS"/>
    <s v="EL"/>
    <x v="1"/>
    <n v="1114"/>
    <s v="262416 - PANELBOARDS"/>
    <s v="262416 - PANELBOARDS"/>
    <s v="M"/>
    <s v="LP-21"/>
    <n v="1"/>
    <s v="Nr"/>
    <m/>
    <m/>
    <n v="0"/>
    <n v="0"/>
  </r>
  <r>
    <x v="0"/>
    <x v="18"/>
    <x v="17"/>
    <s v="262416"/>
    <s v=" PANELBOARDS"/>
    <s v="EL"/>
    <x v="1"/>
    <n v="1115"/>
    <s v="Final branch circuit panels"/>
    <s v="Final branch circuit panels"/>
    <s v="N"/>
    <s v="LP-22"/>
    <n v="1"/>
    <s v="Nr"/>
    <m/>
    <m/>
    <n v="0"/>
    <n v="0"/>
  </r>
  <r>
    <x v="0"/>
    <x v="18"/>
    <x v="17"/>
    <s v="262416"/>
    <s v=" PANELBOARDS"/>
    <s v="EL"/>
    <x v="1"/>
    <n v="1116"/>
    <s v="262416 - PANELBOARDS"/>
    <s v="262416 - PANELBOARDS"/>
    <s v="P"/>
    <s v="LP-R"/>
    <n v="1"/>
    <s v="Nr"/>
    <m/>
    <m/>
    <n v="0"/>
    <n v="0"/>
  </r>
  <r>
    <x v="0"/>
    <x v="18"/>
    <x v="17"/>
    <s v="262416"/>
    <s v=" PANELBOARDS"/>
    <s v="EL"/>
    <x v="1"/>
    <n v="1117"/>
    <s v="Final branch circuit panels"/>
    <s v="Final branch circuit panels"/>
    <s v="Q"/>
    <s v="ELP-S"/>
    <n v="1"/>
    <s v="Nr"/>
    <m/>
    <m/>
    <n v="0"/>
    <n v="0"/>
  </r>
  <r>
    <x v="0"/>
    <x v="18"/>
    <x v="17"/>
    <s v="262416"/>
    <s v=" PANELBOARDS"/>
    <s v="EL"/>
    <x v="1"/>
    <n v="1118"/>
    <s v="262416 - PANELBOARDS"/>
    <s v="262416 - PANELBOARDS"/>
    <s v="R"/>
    <s v="ELP-G1"/>
    <n v="1"/>
    <s v="Nr"/>
    <m/>
    <m/>
    <n v="0"/>
    <n v="0"/>
  </r>
  <r>
    <x v="0"/>
    <x v="18"/>
    <x v="17"/>
    <s v="262416"/>
    <s v=" PANELBOARDS"/>
    <s v="EL"/>
    <x v="1"/>
    <n v="1119"/>
    <s v="Final branch circuit panels"/>
    <s v="Final branch circuit panels"/>
    <s v="S"/>
    <s v="ELP-G2"/>
    <n v="1"/>
    <s v="Nr"/>
    <m/>
    <m/>
    <n v="0"/>
    <n v="0"/>
  </r>
  <r>
    <x v="0"/>
    <x v="18"/>
    <x v="17"/>
    <s v="262416"/>
    <s v=" PANELBOARDS"/>
    <s v="EL"/>
    <x v="1"/>
    <n v="1120"/>
    <s v="262416 - PANELBOARDS"/>
    <s v="262416 - PANELBOARDS"/>
    <s v="G"/>
    <s v="ELP-11"/>
    <n v="1"/>
    <s v="Nr"/>
    <n v="600"/>
    <n v="600"/>
    <n v="600"/>
    <n v="600"/>
  </r>
  <r>
    <x v="0"/>
    <x v="18"/>
    <x v="17"/>
    <s v="262416"/>
    <s v=" PANELBOARDS"/>
    <s v="EL"/>
    <x v="1"/>
    <n v="1121"/>
    <s v="Final branch circuit panels"/>
    <s v="Final branch circuit panels"/>
    <s v="H"/>
    <s v="ELP-12"/>
    <n v="1"/>
    <s v="Nr"/>
    <n v="600"/>
    <n v="600"/>
    <n v="600"/>
    <n v="600"/>
  </r>
  <r>
    <x v="0"/>
    <x v="18"/>
    <x v="17"/>
    <s v="262416"/>
    <s v=" PANELBOARDS"/>
    <s v="EL"/>
    <x v="1"/>
    <n v="1122"/>
    <s v="262416 - PANELBOARDS"/>
    <s v="262416 - PANELBOARDS"/>
    <s v="A"/>
    <s v="ELP-21"/>
    <n v="1"/>
    <s v="Nr"/>
    <m/>
    <m/>
    <n v="0"/>
    <n v="0"/>
  </r>
  <r>
    <x v="0"/>
    <x v="18"/>
    <x v="17"/>
    <s v="262416"/>
    <s v=" PANELBOARDS"/>
    <s v="EL"/>
    <x v="1"/>
    <n v="1123"/>
    <s v="Final branch circuit panels"/>
    <s v="Final branch circuit panels"/>
    <s v="B"/>
    <s v="ELP-22"/>
    <n v="1"/>
    <s v="Nr"/>
    <m/>
    <m/>
    <n v="0"/>
    <n v="0"/>
  </r>
  <r>
    <x v="0"/>
    <x v="18"/>
    <x v="17"/>
    <s v="262416"/>
    <s v=" PANELBOARDS"/>
    <s v="EL"/>
    <x v="1"/>
    <n v="1124"/>
    <s v="262416 - PANELBOARDS"/>
    <s v="262416 - PANELBOARDS"/>
    <s v="C"/>
    <s v="ELP-R"/>
    <n v="1"/>
    <s v="Nr"/>
    <m/>
    <m/>
    <n v="0"/>
    <n v="0"/>
  </r>
  <r>
    <x v="0"/>
    <x v="18"/>
    <x v="17"/>
    <s v="262416"/>
    <s v=" PANELBOARDS"/>
    <s v="EL"/>
    <x v="1"/>
    <n v="1125"/>
    <s v="Final branch circuit panels"/>
    <s v="Final branch circuit panels"/>
    <s v="D"/>
    <s v="ULP-1"/>
    <n v="1"/>
    <s v="Nr"/>
    <m/>
    <m/>
    <n v="0"/>
    <n v="0"/>
  </r>
  <r>
    <x v="0"/>
    <x v="18"/>
    <x v="17"/>
    <s v="262419"/>
    <s v="MOTOR CONTROL CENTERS"/>
    <s v="EL"/>
    <x v="0"/>
    <n v="1126"/>
    <s v="262419 MOTOR CONTROL CENTERS"/>
    <s v="262419 MOTOR CONTROL CENTERS"/>
    <m/>
    <s v="262419 MOTOR CONTROL CENTERS"/>
    <m/>
    <m/>
    <m/>
    <m/>
    <m/>
    <m/>
  </r>
  <r>
    <x v="0"/>
    <x v="18"/>
    <x v="17"/>
    <s v="262419"/>
    <s v="MOTOR CONTROL CENTERS"/>
    <s v="EL"/>
    <x v="1"/>
    <n v="1127"/>
    <s v="Final branch circuit panels"/>
    <s v="Final branch circuit panels"/>
    <s v="A"/>
    <s v="MCC-RF"/>
    <n v="1"/>
    <s v="Nr"/>
    <n v="2500"/>
    <n v="2500"/>
    <n v="2500"/>
    <n v="2500"/>
  </r>
  <r>
    <x v="0"/>
    <x v="18"/>
    <x v="17"/>
    <s v="262726"/>
    <s v=" WIRING DEVICES"/>
    <s v="EL"/>
    <x v="0"/>
    <n v="1128"/>
    <s v="262726 - WIRING DEVICES"/>
    <s v="262726 - WIRING DEVICES"/>
    <m/>
    <s v="262726 - WIRING DEVICES"/>
    <m/>
    <m/>
    <m/>
    <m/>
    <m/>
    <m/>
  </r>
  <r>
    <x v="0"/>
    <x v="18"/>
    <x v="17"/>
    <s v="262726"/>
    <s v=" WIRING DEVICES"/>
    <s v="EL"/>
    <x v="0"/>
    <n v="1129"/>
    <s v="Switches"/>
    <s v="Switches"/>
    <m/>
    <s v="Switches"/>
    <m/>
    <m/>
    <m/>
    <m/>
    <m/>
    <m/>
  </r>
  <r>
    <x v="0"/>
    <x v="18"/>
    <x v="17"/>
    <s v="262726"/>
    <s v=" WIRING DEVICES"/>
    <s v="EL"/>
    <x v="1"/>
    <n v="1130"/>
    <s v="262726 - WIRING DEVICES"/>
    <s v="262726 - WIRING DEVICES"/>
    <s v="B"/>
    <s v="General lighting switch (S1); one way"/>
    <n v="30"/>
    <s v="Nr"/>
    <n v="23"/>
    <n v="690"/>
    <n v="23"/>
    <n v="690"/>
  </r>
  <r>
    <x v="0"/>
    <x v="18"/>
    <x v="17"/>
    <s v="262726"/>
    <s v=" WIRING DEVICES"/>
    <s v="EL"/>
    <x v="1"/>
    <n v="1131"/>
    <s v="Switches"/>
    <s v="Switches"/>
    <s v="C"/>
    <s v="General lighting switch (S1); two way"/>
    <n v="12"/>
    <s v="Nr"/>
    <n v="26"/>
    <n v="312"/>
    <n v="26"/>
    <n v="312"/>
  </r>
  <r>
    <x v="0"/>
    <x v="18"/>
    <x v="17"/>
    <s v="262726"/>
    <s v=" WIRING DEVICES"/>
    <s v="EL"/>
    <x v="1"/>
    <n v="1132"/>
    <s v="262726 - WIRING DEVICES"/>
    <s v="262726 - WIRING DEVICES"/>
    <s v="D"/>
    <s v="General lighting switch (S1); one way two gang"/>
    <n v="6"/>
    <s v="Nr"/>
    <n v="24"/>
    <n v="144"/>
    <n v="24"/>
    <n v="144"/>
  </r>
  <r>
    <x v="0"/>
    <x v="18"/>
    <x v="17"/>
    <s v="262726"/>
    <s v=" WIRING DEVICES"/>
    <s v="EL"/>
    <x v="1"/>
    <n v="1133"/>
    <s v="Switches"/>
    <s v="Switches"/>
    <s v="E"/>
    <s v="General lighting switch (S15); one way"/>
    <n v="8"/>
    <s v="Nr"/>
    <n v="25"/>
    <n v="200"/>
    <n v="25"/>
    <n v="200"/>
  </r>
  <r>
    <x v="0"/>
    <x v="18"/>
    <x v="17"/>
    <s v="262726"/>
    <s v=" WIRING DEVICES"/>
    <s v="EL"/>
    <x v="1"/>
    <n v="1134"/>
    <s v="262726 - WIRING DEVICES"/>
    <s v="262726 - WIRING DEVICES"/>
    <s v="F"/>
    <s v="General lighting switch (S15); two way"/>
    <n v="2"/>
    <s v="Nr"/>
    <n v="28"/>
    <n v="56"/>
    <n v="28"/>
    <n v="56"/>
  </r>
  <r>
    <x v="0"/>
    <x v="18"/>
    <x v="17"/>
    <s v="262726"/>
    <s v=" WIRING DEVICES"/>
    <s v="EL"/>
    <x v="1"/>
    <n v="1135"/>
    <s v="Switches"/>
    <s v="Switches"/>
    <s v="L"/>
    <s v="Push button"/>
    <n v="5"/>
    <s v="Nr"/>
    <m/>
    <m/>
    <n v="0"/>
    <n v="0"/>
  </r>
  <r>
    <x v="0"/>
    <x v="18"/>
    <x v="17"/>
    <s v="262726"/>
    <s v=" WIRING DEVICES"/>
    <s v="EL"/>
    <x v="0"/>
    <n v="1136"/>
    <s v="Socket Outlets "/>
    <s v="Socket Outlets "/>
    <m/>
    <s v="Socket Outlets "/>
    <m/>
    <m/>
    <m/>
    <m/>
    <m/>
    <m/>
  </r>
  <r>
    <x v="0"/>
    <x v="18"/>
    <x v="17"/>
    <s v="262726"/>
    <s v=" WIRING DEVICES"/>
    <s v="EL"/>
    <x v="1"/>
    <n v="1137"/>
    <s v="Switches"/>
    <s v="Switches"/>
    <s v="G"/>
    <s v="Type R01; simplex"/>
    <n v="34"/>
    <s v="Nr"/>
    <n v="24.7"/>
    <n v="839.8"/>
    <n v="24.7"/>
    <n v="839.8"/>
  </r>
  <r>
    <x v="0"/>
    <x v="18"/>
    <x v="17"/>
    <s v="262726"/>
    <s v=" WIRING DEVICES"/>
    <s v="EL"/>
    <x v="1"/>
    <n v="1138"/>
    <s v="Socket Outlets "/>
    <s v="Socket Outlets "/>
    <s v="H"/>
    <s v="Type R01; duplex"/>
    <n v="16"/>
    <s v="Nr"/>
    <n v="27.4"/>
    <n v="438.4"/>
    <n v="27.4"/>
    <n v="438.4"/>
  </r>
  <r>
    <x v="0"/>
    <x v="18"/>
    <x v="17"/>
    <s v="262726"/>
    <s v=" WIRING DEVICES"/>
    <s v="EL"/>
    <x v="1"/>
    <n v="1139"/>
    <s v="Switches"/>
    <s v="Switches"/>
    <s v="J"/>
    <s v="Type R05; simplex"/>
    <n v="16"/>
    <s v="Nr"/>
    <n v="30"/>
    <n v="480"/>
    <n v="30"/>
    <n v="480"/>
  </r>
  <r>
    <x v="0"/>
    <x v="18"/>
    <x v="17"/>
    <s v="262726"/>
    <s v=" WIRING DEVICES"/>
    <s v="EL"/>
    <x v="1"/>
    <n v="1140"/>
    <s v="Socket Outlets "/>
    <s v="Socket Outlets "/>
    <s v="K"/>
    <s v="Type R05; duplex"/>
    <n v="1"/>
    <s v="Nr"/>
    <n v="32"/>
    <n v="32"/>
    <n v="32"/>
    <n v="32"/>
  </r>
  <r>
    <x v="0"/>
    <x v="18"/>
    <x v="17"/>
    <s v="262726"/>
    <s v=" WIRING DEVICES"/>
    <s v="EL"/>
    <x v="1"/>
    <n v="1141"/>
    <s v="Switches"/>
    <s v="Switches"/>
    <s v="R"/>
    <s v="Type R01; simplex; floor mounted"/>
    <n v="2"/>
    <s v="Nr"/>
    <m/>
    <m/>
    <n v="0"/>
    <n v="0"/>
  </r>
  <r>
    <x v="0"/>
    <x v="18"/>
    <x v="17"/>
    <s v="262726"/>
    <s v=" WIRING DEVICES"/>
    <s v="EL"/>
    <x v="1"/>
    <n v="1142"/>
    <s v="Socket Outlets "/>
    <s v="Socket Outlets "/>
    <s v="A"/>
    <s v="Type R01; duplex; floor mounted"/>
    <n v="1"/>
    <s v="Nr"/>
    <m/>
    <m/>
    <n v="0"/>
    <n v="0"/>
  </r>
  <r>
    <x v="0"/>
    <x v="18"/>
    <x v="17"/>
    <s v="262726"/>
    <s v=" WIRING DEVICES"/>
    <s v="EL"/>
    <x v="0"/>
    <n v="1143"/>
    <s v="Electric Outlets"/>
    <s v="Electric Outlets"/>
    <m/>
    <s v="Electric Outlets"/>
    <m/>
    <m/>
    <m/>
    <m/>
    <m/>
    <m/>
  </r>
  <r>
    <x v="0"/>
    <x v="18"/>
    <x v="17"/>
    <s v="262726"/>
    <s v=" WIRING DEVICES"/>
    <s v="EL"/>
    <x v="1"/>
    <n v="1144"/>
    <s v="Socket Outlets "/>
    <s v="Socket Outlets "/>
    <s v="A"/>
    <s v="Lighting outlet ;ceiling mounted; 16Amp,2P"/>
    <n v="26"/>
    <s v="Nr"/>
    <n v="50"/>
    <n v="1300"/>
    <n v="50"/>
    <n v="1300"/>
  </r>
  <r>
    <x v="0"/>
    <x v="18"/>
    <x v="17"/>
    <s v="262726"/>
    <s v=" WIRING DEVICES"/>
    <s v="EL"/>
    <x v="1"/>
    <n v="1145"/>
    <s v="Electric Outlets"/>
    <s v="Electric Outlets"/>
    <s v="C"/>
    <s v="Lighting outlet ;wall mounted; 16Amp,2P"/>
    <n v="14"/>
    <s v="Nr"/>
    <m/>
    <m/>
    <n v="0"/>
    <n v="0"/>
  </r>
  <r>
    <x v="0"/>
    <x v="18"/>
    <x v="17"/>
    <s v="262816"/>
    <s v=" ENCLOSED SWITCHES AND CIRCUIT BREAKERS"/>
    <s v="EL"/>
    <x v="0"/>
    <n v="1146"/>
    <s v="262816 - ENCLOSED SWITCHES AND CIRCUIT BREAKERS"/>
    <s v="262816 - ENCLOSED SWITCHES AND CIRCUIT BREAKERS"/>
    <m/>
    <s v="262816 - ENCLOSED SWITCHES AND CIRCUIT BREAKERS"/>
    <m/>
    <m/>
    <m/>
    <m/>
    <m/>
    <m/>
  </r>
  <r>
    <x v="0"/>
    <x v="18"/>
    <x v="17"/>
    <s v="262816"/>
    <s v=" ENCLOSED SWITCHES AND CIRCUIT BREAKERS"/>
    <s v="EL"/>
    <x v="0"/>
    <n v="1147"/>
    <s v="Switch Disconnectors (Disconnecting Switches)"/>
    <s v="Switch Disconnectors (Disconnecting Switches)"/>
    <m/>
    <s v="Switch Disconnectors (Disconnecting Switches)"/>
    <m/>
    <m/>
    <m/>
    <m/>
    <m/>
    <m/>
  </r>
  <r>
    <x v="0"/>
    <x v="18"/>
    <x v="17"/>
    <s v="262816"/>
    <s v=" ENCLOSED SWITCHES AND CIRCUIT BREAKERS"/>
    <s v="EL"/>
    <x v="1"/>
    <n v="1148"/>
    <s v="262816 - ENCLOSED SWITCHES AND CIRCUIT BREAKERS"/>
    <s v="262816 - ENCLOSED SWITCHES AND CIRCUIT BREAKERS"/>
    <s v="B"/>
    <s v="16Amp, 2P"/>
    <n v="15"/>
    <s v="Nr"/>
    <n v="100"/>
    <n v="1500"/>
    <n v="100"/>
    <n v="1500"/>
  </r>
  <r>
    <x v="0"/>
    <x v="18"/>
    <x v="17"/>
    <s v="262816"/>
    <s v=" ENCLOSED SWITCHES AND CIRCUIT BREAKERS"/>
    <s v="EL"/>
    <x v="1"/>
    <n v="1149"/>
    <s v="Switch Disconnectors (Disconnecting Switches)"/>
    <s v="Switch Disconnectors (Disconnecting Switches)"/>
    <s v="E"/>
    <s v="16Amp, 2P, weatherproof"/>
    <n v="6"/>
    <s v="Nr"/>
    <m/>
    <m/>
    <n v="0"/>
    <n v="0"/>
  </r>
  <r>
    <x v="0"/>
    <x v="18"/>
    <x v="17"/>
    <s v="262816"/>
    <s v=" ENCLOSED SWITCHES AND CIRCUIT BREAKERS"/>
    <s v="EL"/>
    <x v="1"/>
    <n v="1150"/>
    <s v="262816 - ENCLOSED SWITCHES AND CIRCUIT BREAKERS"/>
    <s v="262816 - ENCLOSED SWITCHES AND CIRCUIT BREAKERS"/>
    <s v="F"/>
    <s v="16Amp, 2P, weatherproof, pedestal type"/>
    <n v="3"/>
    <s v="Nr"/>
    <m/>
    <m/>
    <n v="0"/>
    <n v="0"/>
  </r>
  <r>
    <x v="0"/>
    <x v="18"/>
    <x v="17"/>
    <s v="262816"/>
    <s v=" ENCLOSED SWITCHES AND CIRCUIT BREAKERS"/>
    <s v="EL"/>
    <x v="1"/>
    <n v="1151"/>
    <s v="Switch Disconnectors (Disconnecting Switches)"/>
    <s v="Switch Disconnectors (Disconnecting Switches)"/>
    <s v="C"/>
    <s v="20Amp, 2P"/>
    <n v="2"/>
    <s v="Nr"/>
    <n v="115"/>
    <n v="230"/>
    <n v="115"/>
    <n v="230"/>
  </r>
  <r>
    <x v="0"/>
    <x v="18"/>
    <x v="17"/>
    <s v="262816"/>
    <s v=" ENCLOSED SWITCHES AND CIRCUIT BREAKERS"/>
    <s v="EL"/>
    <x v="1"/>
    <n v="1152"/>
    <s v="262816 - ENCLOSED SWITCHES AND CIRCUIT BREAKERS"/>
    <s v="262816 - ENCLOSED SWITCHES AND CIRCUIT BREAKERS"/>
    <s v="H"/>
    <s v="20Amp, 2P, weatherproof, pedestal type"/>
    <n v="3"/>
    <s v="Nr"/>
    <m/>
    <m/>
    <n v="0"/>
    <n v="0"/>
  </r>
  <r>
    <x v="0"/>
    <x v="18"/>
    <x v="17"/>
    <s v="262816"/>
    <s v=" ENCLOSED SWITCHES AND CIRCUIT BREAKERS"/>
    <s v="EL"/>
    <x v="1"/>
    <n v="1153"/>
    <s v="Switch Disconnectors (Disconnecting Switches)"/>
    <s v="Switch Disconnectors (Disconnecting Switches)"/>
    <s v="J"/>
    <s v="32Amp, 2P"/>
    <n v="3"/>
    <s v="Nr"/>
    <m/>
    <m/>
    <n v="0"/>
    <n v="0"/>
  </r>
  <r>
    <x v="0"/>
    <x v="18"/>
    <x v="17"/>
    <s v="262816"/>
    <s v=" ENCLOSED SWITCHES AND CIRCUIT BREAKERS"/>
    <s v="EL"/>
    <x v="1"/>
    <n v="1154"/>
    <s v="262816 - ENCLOSED SWITCHES AND CIRCUIT BREAKERS"/>
    <s v="262816 - ENCLOSED SWITCHES AND CIRCUIT BREAKERS"/>
    <s v="K"/>
    <s v="32Amp, 2P, pedestal type"/>
    <n v="1"/>
    <s v="Nr"/>
    <m/>
    <m/>
    <n v="0"/>
    <n v="0"/>
  </r>
  <r>
    <x v="0"/>
    <x v="18"/>
    <x v="17"/>
    <s v="262816"/>
    <s v=" ENCLOSED SWITCHES AND CIRCUIT BREAKERS"/>
    <s v="EL"/>
    <x v="1"/>
    <n v="1155"/>
    <s v="Switch Disconnectors (Disconnecting Switches)"/>
    <s v="Switch Disconnectors (Disconnecting Switches)"/>
    <s v="L"/>
    <s v="32Amp, 2P, weatherproof"/>
    <n v="2"/>
    <s v="Nr"/>
    <m/>
    <m/>
    <n v="0"/>
    <n v="0"/>
  </r>
  <r>
    <x v="0"/>
    <x v="18"/>
    <x v="17"/>
    <s v="262816"/>
    <s v=" ENCLOSED SWITCHES AND CIRCUIT BREAKERS"/>
    <s v="EL"/>
    <x v="1"/>
    <n v="1156"/>
    <s v="262816 - ENCLOSED SWITCHES AND CIRCUIT BREAKERS"/>
    <s v="262816 - ENCLOSED SWITCHES AND CIRCUIT BREAKERS"/>
    <s v="M"/>
    <s v="32Amp, 4P"/>
    <n v="1"/>
    <s v="Nr"/>
    <m/>
    <m/>
    <n v="0"/>
    <n v="0"/>
  </r>
  <r>
    <x v="0"/>
    <x v="18"/>
    <x v="17"/>
    <s v="262816"/>
    <s v=" ENCLOSED SWITCHES AND CIRCUIT BREAKERS"/>
    <s v="EL"/>
    <x v="1"/>
    <n v="1157"/>
    <s v="Switch Disconnectors (Disconnecting Switches)"/>
    <s v="Switch Disconnectors (Disconnecting Switches)"/>
    <s v="N"/>
    <s v="20Amp, 4P"/>
    <n v="2"/>
    <s v="Nr"/>
    <n v="125"/>
    <n v="250"/>
    <n v="125"/>
    <n v="250"/>
  </r>
  <r>
    <x v="0"/>
    <x v="18"/>
    <x v="17"/>
    <s v="262816"/>
    <s v=" ENCLOSED SWITCHES AND CIRCUIT BREAKERS"/>
    <s v="EL"/>
    <x v="1"/>
    <n v="1158"/>
    <s v="262816 - ENCLOSED SWITCHES AND CIRCUIT BREAKERS"/>
    <s v="262816 - ENCLOSED SWITCHES AND CIRCUIT BREAKERS"/>
    <s v="P"/>
    <s v="40Amp, 4P"/>
    <n v="3"/>
    <s v="Nr"/>
    <m/>
    <m/>
    <n v="0"/>
    <n v="0"/>
  </r>
  <r>
    <x v="0"/>
    <x v="18"/>
    <x v="17"/>
    <s v="262816"/>
    <s v=" ENCLOSED SWITCHES AND CIRCUIT BREAKERS"/>
    <s v="EL"/>
    <x v="1"/>
    <n v="1159"/>
    <s v="Switch Disconnectors (Disconnecting Switches)"/>
    <s v="Switch Disconnectors (Disconnecting Switches)"/>
    <s v="Q"/>
    <s v="63Amp, 4P"/>
    <n v="3"/>
    <s v="Nr"/>
    <m/>
    <m/>
    <n v="0"/>
    <n v="0"/>
  </r>
  <r>
    <x v="0"/>
    <x v="18"/>
    <x v="17"/>
    <s v="262816"/>
    <s v=" ENCLOSED SWITCHES AND CIRCUIT BREAKERS"/>
    <s v="EL"/>
    <x v="1"/>
    <n v="1160"/>
    <s v="262816 - ENCLOSED SWITCHES AND CIRCUIT BREAKERS"/>
    <s v="262816 - ENCLOSED SWITCHES AND CIRCUIT BREAKERS"/>
    <s v="A"/>
    <s v="63Amp, 4P, pedestal type"/>
    <n v="1"/>
    <s v="Nr"/>
    <m/>
    <m/>
    <n v="0"/>
    <n v="0"/>
  </r>
  <r>
    <x v="0"/>
    <x v="18"/>
    <x v="17"/>
    <s v="262816"/>
    <s v=" ENCLOSED SWITCHES AND CIRCUIT BREAKERS"/>
    <s v="EL"/>
    <x v="0"/>
    <n v="1161"/>
    <s v="Switch Disconnectors with Combination Starter"/>
    <s v="Switch Disconnectors with Combination Starter"/>
    <m/>
    <s v="Switch Disconnectors with Combination Starter"/>
    <m/>
    <m/>
    <m/>
    <m/>
    <m/>
    <m/>
  </r>
  <r>
    <x v="0"/>
    <x v="18"/>
    <x v="17"/>
    <s v="262816"/>
    <s v=" ENCLOSED SWITCHES AND CIRCUIT BREAKERS"/>
    <s v="EL"/>
    <x v="1"/>
    <n v="1162"/>
    <s v="262816 - ENCLOSED SWITCHES AND CIRCUIT BREAKERS"/>
    <s v="262816 - ENCLOSED SWITCHES AND CIRCUIT BREAKERS"/>
    <s v="A"/>
    <s v="16Amp, 2P, weatherproof"/>
    <n v="1"/>
    <s v="Nr"/>
    <n v="220"/>
    <n v="220"/>
    <n v="220"/>
    <n v="220"/>
  </r>
  <r>
    <x v="0"/>
    <x v="18"/>
    <x v="17"/>
    <s v="262816"/>
    <s v=" ENCLOSED SWITCHES AND CIRCUIT BREAKERS"/>
    <s v="EL"/>
    <x v="1"/>
    <n v="1163"/>
    <s v="Switch Disconnectors with Combination Starter"/>
    <s v="Switch Disconnectors with Combination Starter"/>
    <s v="B"/>
    <s v="16Amp, 2P, weatherproof, pedestal type"/>
    <n v="1"/>
    <s v="Nr"/>
    <n v="230"/>
    <n v="230"/>
    <n v="230"/>
    <n v="230"/>
  </r>
  <r>
    <x v="0"/>
    <x v="18"/>
    <x v="17"/>
    <s v="262816"/>
    <s v=" ENCLOSED SWITCHES AND CIRCUIT BREAKERS"/>
    <s v="EL"/>
    <x v="1"/>
    <n v="1164"/>
    <s v="262816 - ENCLOSED SWITCHES AND CIRCUIT BREAKERS"/>
    <s v="262816 - ENCLOSED SWITCHES AND CIRCUIT BREAKERS"/>
    <s v="C"/>
    <s v="16Amp, 4P, weatherproof"/>
    <n v="1"/>
    <s v="Nr"/>
    <n v="220"/>
    <n v="220"/>
    <n v="220"/>
    <n v="220"/>
  </r>
  <r>
    <x v="0"/>
    <x v="18"/>
    <x v="17"/>
    <s v="262816"/>
    <s v=" ENCLOSED SWITCHES AND CIRCUIT BREAKERS"/>
    <s v="EL"/>
    <x v="1"/>
    <n v="1165"/>
    <s v="Switch Disconnectors with Combination Starter"/>
    <s v="Switch Disconnectors with Combination Starter"/>
    <s v="D"/>
    <s v="20Amp, 4P, weatherproof"/>
    <n v="1"/>
    <s v="Nr"/>
    <n v="230"/>
    <n v="230"/>
    <n v="230"/>
    <n v="230"/>
  </r>
  <r>
    <x v="0"/>
    <x v="18"/>
    <x v="17"/>
    <s v="263213"/>
    <s v=" PACKAGED ENGINE GENERATORS"/>
    <s v="EL"/>
    <x v="0"/>
    <n v="1166"/>
    <s v="263213 - PACKAGED ENGINE GENERATORS"/>
    <s v="263213 - PACKAGED ENGINE GENERATORS"/>
    <m/>
    <s v="263213 - PACKAGED ENGINE GENERATORS"/>
    <m/>
    <m/>
    <m/>
    <m/>
    <m/>
    <m/>
  </r>
  <r>
    <x v="0"/>
    <x v="18"/>
    <x v="17"/>
    <s v="263213"/>
    <s v=" PACKAGED ENGINE GENERATORS"/>
    <s v="EL"/>
    <x v="0"/>
    <n v="1167"/>
    <s v="Oudooor sound proof generator, including enclosure, control panel, silencer, gas exhaust pipes, and installation of all accessories and equipment required."/>
    <s v="Oudooor sound proof generator, including enclosure, control panel, silencer, gas exhaust pipes, and installation of all accessories and equipment required."/>
    <m/>
    <s v="Oudooor sound proof generator, including enclosure, control panel, silencer, gas exhaust pipes, and installation of all accessories and equipment required."/>
    <m/>
    <m/>
    <m/>
    <m/>
    <m/>
    <m/>
  </r>
  <r>
    <x v="0"/>
    <x v="18"/>
    <x v="17"/>
    <s v="263213"/>
    <s v=" PACKAGED ENGINE GENERATORS"/>
    <s v="EL"/>
    <x v="1"/>
    <n v="1168"/>
    <s v="263213 - PACKAGED ENGINE GENERATORS"/>
    <s v="263213 - PACKAGED ENGINE GENERATORS"/>
    <s v="E"/>
    <s v="200 kVA, 400 V, 50 Hz (standby), 1500rpm, three phase, four wire, as shown on drawings"/>
    <n v="1"/>
    <s v="Nr"/>
    <n v="25000"/>
    <n v="25000"/>
    <n v="25000"/>
    <n v="25000"/>
  </r>
  <r>
    <x v="0"/>
    <x v="18"/>
    <x v="17"/>
    <s v="263213"/>
    <s v=" PACKAGED ENGINE GENERATORS"/>
    <s v="EL"/>
    <x v="1"/>
    <n v="1169"/>
    <s v="Oudooor sound proof generator, including enclosure, control panel, silencer, gas exhaust pipes, and installation of all accessories and equipment required."/>
    <s v="Oudooor sound proof generator, including enclosure, control panel, silencer, gas exhaust pipes, and installation of all accessories and equipment required."/>
    <s v="F"/>
    <s v="Daily fuel tank (500 Liters)"/>
    <n v="1"/>
    <s v="Nr"/>
    <n v="500"/>
    <n v="500"/>
    <n v="500"/>
    <n v="500"/>
  </r>
  <r>
    <x v="0"/>
    <x v="18"/>
    <x v="17"/>
    <s v="263353"/>
    <s v=" STATIC UNINTERRUPTIBLE POWER SUPPLY "/>
    <s v="EL"/>
    <x v="0"/>
    <n v="1170"/>
    <s v="263353 - STATIC UNINTERRUPTIBLE POWER SUPPLY "/>
    <s v="263353 - STATIC UNINTERRUPTIBLE POWER SUPPLY "/>
    <m/>
    <s v="263353 - STATIC UNINTERRUPTIBLE POWER SUPPLY "/>
    <m/>
    <m/>
    <m/>
    <m/>
    <m/>
    <m/>
  </r>
  <r>
    <x v="0"/>
    <x v="18"/>
    <x v="17"/>
    <s v="263353"/>
    <s v=" STATIC UNINTERRUPTIBLE POWER SUPPLY "/>
    <s v="EL"/>
    <x v="0"/>
    <n v="1171"/>
    <s v="UPS system complete, including"/>
    <s v="UPS system complete, including"/>
    <m/>
    <s v="UPS system complete, including"/>
    <m/>
    <m/>
    <m/>
    <m/>
    <m/>
    <m/>
  </r>
  <r>
    <x v="0"/>
    <x v="18"/>
    <x v="17"/>
    <s v="263353"/>
    <s v=" STATIC UNINTERRUPTIBLE POWER SUPPLY "/>
    <s v="EL"/>
    <x v="0"/>
    <n v="1172"/>
    <s v="battery, charger, inverter, transfer"/>
    <s v="battery, charger, inverter, transfer"/>
    <m/>
    <s v="battery, charger, inverter, transfer"/>
    <m/>
    <m/>
    <m/>
    <m/>
    <m/>
    <m/>
  </r>
  <r>
    <x v="0"/>
    <x v="18"/>
    <x v="17"/>
    <s v="263353"/>
    <s v=" STATIC UNINTERRUPTIBLE POWER SUPPLY "/>
    <s v="EL"/>
    <x v="0"/>
    <n v="1173"/>
    <s v="switch and manual by pass switch  "/>
    <s v="switch and manual by pass switch  "/>
    <m/>
    <s v="switch and manual by pass switch  "/>
    <m/>
    <m/>
    <m/>
    <m/>
    <m/>
    <m/>
  </r>
  <r>
    <x v="0"/>
    <x v="18"/>
    <x v="17"/>
    <s v="263353"/>
    <s v=" STATIC UNINTERRUPTIBLE POWER SUPPLY "/>
    <s v="EL"/>
    <x v="1"/>
    <n v="1174"/>
    <s v="battery, charger, inverter, transfer"/>
    <s v="battery, charger, inverter, transfer"/>
    <s v="G"/>
    <s v="UPS, 25 kVA , 3-phase 230V/400V input, 3-phase 230V/400V output"/>
    <n v="1"/>
    <s v="Nr"/>
    <n v="9000"/>
    <n v="9000"/>
    <n v="9000"/>
    <n v="9000"/>
  </r>
  <r>
    <x v="0"/>
    <x v="18"/>
    <x v="17"/>
    <s v="263600"/>
    <s v=" TRANSFER SWITCHES"/>
    <s v="EL"/>
    <x v="0"/>
    <n v="1175"/>
    <s v="263600 - TRANSFER SWITCHES"/>
    <s v="263600 - TRANSFER SWITCHES"/>
    <m/>
    <s v="263600 - TRANSFER SWITCHES"/>
    <m/>
    <m/>
    <m/>
    <m/>
    <m/>
    <m/>
  </r>
  <r>
    <x v="0"/>
    <x v="18"/>
    <x v="17"/>
    <s v="263600"/>
    <s v=" TRANSFER SWITCHES"/>
    <s v="EL"/>
    <x v="0"/>
    <n v="1176"/>
    <s v="Automatic transfer switch"/>
    <s v="Automatic transfer switch"/>
    <m/>
    <s v="Automatic transfer switch"/>
    <m/>
    <m/>
    <m/>
    <m/>
    <m/>
    <m/>
  </r>
  <r>
    <x v="0"/>
    <x v="18"/>
    <x v="17"/>
    <s v="263600"/>
    <s v=" TRANSFER SWITCHES"/>
    <s v="EL"/>
    <x v="1"/>
    <n v="1177"/>
    <s v="263600 - TRANSFER SWITCHES"/>
    <s v="263600 - TRANSFER SWITCHES"/>
    <s v="A"/>
    <s v="ATS,400 A, 4 poles"/>
    <n v="1"/>
    <s v="Nr"/>
    <n v="2000"/>
    <n v="2000"/>
    <n v="2000"/>
    <n v="2000"/>
  </r>
  <r>
    <x v="0"/>
    <x v="18"/>
    <x v="17"/>
    <s v="264113"/>
    <s v=" LIGHTNING PROTECTION FOR STRUCTURES"/>
    <s v="EL"/>
    <x v="0"/>
    <n v="1178"/>
    <s v="264113 - LIGHTNING PROTECTION FOR STRUCTURES"/>
    <s v="264113 - LIGHTNING PROTECTION FOR STRUCTURES"/>
    <m/>
    <s v="264113 - LIGHTNING PROTECTION FOR STRUCTURES"/>
    <m/>
    <m/>
    <m/>
    <m/>
    <m/>
    <m/>
  </r>
  <r>
    <x v="0"/>
    <x v="18"/>
    <x v="17"/>
    <s v="264113"/>
    <s v=" LIGHTNING PROTECTION FOR STRUCTURES"/>
    <s v="EL"/>
    <x v="1"/>
    <n v="1179"/>
    <s v="263600 - TRANSFER SWITCHES"/>
    <s v="263600 - TRANSFER SWITCHES"/>
    <s v="B"/>
    <s v="Complete faraday cage system for the new building as specified and as shown on drawings"/>
    <n v="1"/>
    <s v="Item"/>
    <n v="2500"/>
    <n v="2500"/>
    <n v="2500"/>
    <n v="2500"/>
  </r>
  <r>
    <x v="0"/>
    <x v="18"/>
    <x v="17"/>
    <s v="265100"/>
    <s v=" INTERIOR LIGHTING "/>
    <s v="EL"/>
    <x v="0"/>
    <n v="1180"/>
    <s v="265100 - INTERIOR LIGHTING "/>
    <s v="265100 - INTERIOR LIGHTING "/>
    <m/>
    <s v="265100 - INTERIOR LIGHTING "/>
    <m/>
    <m/>
    <m/>
    <m/>
    <m/>
    <m/>
  </r>
  <r>
    <x v="0"/>
    <x v="18"/>
    <x v="17"/>
    <s v="265100"/>
    <s v=" INTERIOR LIGHTING "/>
    <s v="EL"/>
    <x v="0"/>
    <n v="1181"/>
    <s v="Lighting Fixtures"/>
    <s v="Lighting Fixtures"/>
    <m/>
    <s v="Lighting Fixtures"/>
    <m/>
    <m/>
    <m/>
    <m/>
    <m/>
    <m/>
  </r>
  <r>
    <x v="0"/>
    <x v="18"/>
    <x v="17"/>
    <s v="265100"/>
    <s v=" INTERIOR LIGHTING "/>
    <s v="EL"/>
    <x v="1"/>
    <n v="1182"/>
    <s v="265100 - INTERIOR LIGHTING "/>
    <s v="265100 - INTERIOR LIGHTING "/>
    <s v="C"/>
    <s v="Type A1"/>
    <n v="2"/>
    <s v="Nr"/>
    <n v="140"/>
    <n v="280"/>
    <n v="140"/>
    <n v="280"/>
  </r>
  <r>
    <x v="0"/>
    <x v="18"/>
    <x v="17"/>
    <s v="265100"/>
    <s v=" INTERIOR LIGHTING "/>
    <s v="EL"/>
    <x v="1"/>
    <n v="1183"/>
    <s v="Lighting Fixtures"/>
    <s v="Lighting Fixtures"/>
    <s v="D"/>
    <s v="Type A2"/>
    <n v="8"/>
    <s v="Nr"/>
    <n v="80"/>
    <n v="640"/>
    <n v="80"/>
    <n v="640"/>
  </r>
  <r>
    <x v="0"/>
    <x v="18"/>
    <x v="17"/>
    <s v="265100"/>
    <s v=" INTERIOR LIGHTING "/>
    <s v="EL"/>
    <x v="1"/>
    <n v="1184"/>
    <s v="265100 - INTERIOR LIGHTING "/>
    <s v="265100 - INTERIOR LIGHTING "/>
    <s v="E"/>
    <s v="Type A3"/>
    <n v="23"/>
    <s v="Nr"/>
    <n v="110"/>
    <n v="2530"/>
    <n v="110"/>
    <n v="2530"/>
  </r>
  <r>
    <x v="0"/>
    <x v="18"/>
    <x v="17"/>
    <s v="265100"/>
    <s v=" INTERIOR LIGHTING "/>
    <s v="EL"/>
    <x v="1"/>
    <n v="1185"/>
    <s v="Lighting Fixtures"/>
    <s v="Lighting Fixtures"/>
    <s v="F"/>
    <s v="Type A5"/>
    <n v="3"/>
    <s v="Nr"/>
    <m/>
    <m/>
    <n v="0"/>
    <n v="0"/>
  </r>
  <r>
    <x v="0"/>
    <x v="18"/>
    <x v="17"/>
    <s v="265100"/>
    <s v=" INTERIOR LIGHTING "/>
    <s v="EL"/>
    <x v="1"/>
    <n v="1186"/>
    <s v="265100 - INTERIOR LIGHTING "/>
    <s v="265100 - INTERIOR LIGHTING "/>
    <s v="G"/>
    <s v="Type B1"/>
    <n v="3"/>
    <s v="Nr"/>
    <m/>
    <m/>
    <n v="0"/>
    <n v="0"/>
  </r>
  <r>
    <x v="0"/>
    <x v="18"/>
    <x v="17"/>
    <s v="265100"/>
    <s v=" INTERIOR LIGHTING "/>
    <s v="EL"/>
    <x v="1"/>
    <n v="1187"/>
    <s v="Lighting Fixtures"/>
    <s v="Lighting Fixtures"/>
    <s v="F"/>
    <s v="Type B2"/>
    <n v="39"/>
    <s v="Nr"/>
    <n v="100"/>
    <n v="3900"/>
    <n v="100"/>
    <n v="3900"/>
  </r>
  <r>
    <x v="0"/>
    <x v="18"/>
    <x v="17"/>
    <s v="265100"/>
    <s v=" INTERIOR LIGHTING "/>
    <s v="EL"/>
    <x v="1"/>
    <n v="1188"/>
    <s v="265100 - INTERIOR LIGHTING "/>
    <s v="265100 - INTERIOR LIGHTING "/>
    <s v="G"/>
    <s v="Type B3"/>
    <n v="2"/>
    <s v="Nr"/>
    <n v="100"/>
    <n v="200"/>
    <n v="100"/>
    <n v="200"/>
  </r>
  <r>
    <x v="0"/>
    <x v="18"/>
    <x v="17"/>
    <s v="265100"/>
    <s v=" INTERIOR LIGHTING "/>
    <s v="EL"/>
    <x v="1"/>
    <n v="1189"/>
    <s v="Lighting Fixtures"/>
    <s v="Lighting Fixtures"/>
    <s v="H"/>
    <s v="Type C1"/>
    <n v="11"/>
    <s v="Nr"/>
    <n v="80"/>
    <n v="880"/>
    <n v="80"/>
    <n v="880"/>
  </r>
  <r>
    <x v="0"/>
    <x v="18"/>
    <x v="17"/>
    <s v="265100"/>
    <s v=" INTERIOR LIGHTING "/>
    <s v="EL"/>
    <x v="1"/>
    <n v="1190"/>
    <s v="265100 - INTERIOR LIGHTING "/>
    <s v="265100 - INTERIOR LIGHTING "/>
    <s v="J"/>
    <s v="Type C2"/>
    <n v="2"/>
    <s v="Nr"/>
    <n v="75"/>
    <n v="150"/>
    <n v="75"/>
    <n v="150"/>
  </r>
  <r>
    <x v="0"/>
    <x v="18"/>
    <x v="17"/>
    <s v="265100"/>
    <s v=" INTERIOR LIGHTING "/>
    <s v="EL"/>
    <x v="1"/>
    <n v="1191"/>
    <s v="Lighting Fixtures"/>
    <s v="Lighting Fixtures"/>
    <s v="M"/>
    <s v="Type C3"/>
    <n v="15"/>
    <s v="Nr"/>
    <m/>
    <m/>
    <n v="0"/>
    <n v="0"/>
  </r>
  <r>
    <x v="0"/>
    <x v="18"/>
    <x v="17"/>
    <s v="265100"/>
    <s v=" INTERIOR LIGHTING "/>
    <s v="EL"/>
    <x v="1"/>
    <n v="1192"/>
    <s v="265100 - INTERIOR LIGHTING "/>
    <s v="265100 - INTERIOR LIGHTING "/>
    <s v="N"/>
    <s v="Type C4"/>
    <n v="9"/>
    <s v="Nr"/>
    <m/>
    <m/>
    <n v="0"/>
    <n v="0"/>
  </r>
  <r>
    <x v="0"/>
    <x v="18"/>
    <x v="17"/>
    <s v="265100"/>
    <s v=" INTERIOR LIGHTING "/>
    <s v="EL"/>
    <x v="1"/>
    <n v="1193"/>
    <s v="Lighting Fixtures"/>
    <s v="Lighting Fixtures"/>
    <s v="P"/>
    <s v="Type C5"/>
    <n v="40"/>
    <s v="Nr"/>
    <m/>
    <m/>
    <n v="0"/>
    <n v="0"/>
  </r>
  <r>
    <x v="0"/>
    <x v="18"/>
    <x v="17"/>
    <s v="265100"/>
    <s v=" INTERIOR LIGHTING "/>
    <s v="EL"/>
    <x v="1"/>
    <n v="1194"/>
    <s v="265100 - INTERIOR LIGHTING "/>
    <s v="265100 - INTERIOR LIGHTING "/>
    <s v="K"/>
    <s v="Type E1"/>
    <n v="5"/>
    <s v="Nr"/>
    <n v="180"/>
    <n v="900"/>
    <n v="180"/>
    <n v="900"/>
  </r>
  <r>
    <x v="0"/>
    <x v="18"/>
    <x v="17"/>
    <s v="265100"/>
    <s v=" INTERIOR LIGHTING "/>
    <s v="EL"/>
    <x v="1"/>
    <n v="1195"/>
    <s v="Lighting Fixtures"/>
    <s v="Lighting Fixtures"/>
    <s v="A"/>
    <s v="Type E11"/>
    <n v="3"/>
    <s v="Nr"/>
    <n v="180"/>
    <n v="540"/>
    <n v="180"/>
    <n v="540"/>
  </r>
  <r>
    <x v="0"/>
    <x v="18"/>
    <x v="17"/>
    <s v="265100"/>
    <s v=" INTERIOR LIGHTING "/>
    <s v="EL"/>
    <x v="1"/>
    <n v="1196"/>
    <s v="265100 - INTERIOR LIGHTING "/>
    <s v="265100 - INTERIOR LIGHTING "/>
    <s v="B"/>
    <s v="Type E2"/>
    <n v="16"/>
    <s v="Nr"/>
    <m/>
    <m/>
    <n v="0"/>
    <n v="0"/>
  </r>
  <r>
    <x v="0"/>
    <x v="18"/>
    <x v="17"/>
    <s v="265100"/>
    <s v=" INTERIOR LIGHTING "/>
    <s v="EL"/>
    <x v="1"/>
    <n v="1197"/>
    <s v="Lighting Fixtures"/>
    <s v="Lighting Fixtures"/>
    <s v="B"/>
    <s v="Type M1"/>
    <n v="6"/>
    <s v="Nr"/>
    <n v="70"/>
    <n v="420"/>
    <n v="70"/>
    <n v="420"/>
  </r>
  <r>
    <x v="0"/>
    <x v="18"/>
    <x v="17"/>
    <s v="265100"/>
    <s v=" INTERIOR LIGHTING "/>
    <s v="EL"/>
    <x v="1"/>
    <n v="1198"/>
    <s v="265100 - INTERIOR LIGHTING "/>
    <s v="265100 - INTERIOR LIGHTING "/>
    <s v="C"/>
    <s v="Type BH"/>
    <n v="2"/>
    <s v="Nr"/>
    <n v="50"/>
    <n v="100"/>
    <n v="50"/>
    <n v="100"/>
  </r>
  <r>
    <x v="0"/>
    <x v="18"/>
    <x v="17"/>
    <s v="265100"/>
    <s v=" INTERIOR LIGHTING "/>
    <s v="EL"/>
    <x v="1"/>
    <n v="1199"/>
    <s v="Lighting Fixtures"/>
    <s v="Lighting Fixtures"/>
    <s v="D"/>
    <s v="Type U2"/>
    <n v="10"/>
    <s v="Nr"/>
    <n v="80"/>
    <n v="800"/>
    <n v="80"/>
    <n v="800"/>
  </r>
  <r>
    <x v="0"/>
    <x v="18"/>
    <x v="17"/>
    <s v="265100"/>
    <s v=" INTERIOR LIGHTING "/>
    <s v="EL"/>
    <x v="1"/>
    <n v="1200"/>
    <s v="265100 - INTERIOR LIGHTING "/>
    <s v="265100 - INTERIOR LIGHTING "/>
    <s v="F"/>
    <s v="Type U3"/>
    <n v="7"/>
    <s v="Nr"/>
    <m/>
    <m/>
    <n v="0"/>
    <n v="0"/>
  </r>
  <r>
    <x v="0"/>
    <x v="18"/>
    <x v="17"/>
    <s v="265100"/>
    <s v=" INTERIOR LIGHTING "/>
    <s v="EL"/>
    <x v="1"/>
    <n v="1201"/>
    <s v="Lighting Fixtures"/>
    <s v="Lighting Fixtures"/>
    <s v="G"/>
    <s v="Type S1"/>
    <n v="533"/>
    <s v="m"/>
    <m/>
    <m/>
    <n v="0"/>
    <n v="0"/>
  </r>
  <r>
    <x v="0"/>
    <x v="18"/>
    <x v="17"/>
    <s v="265100"/>
    <s v=" INTERIOR LIGHTING "/>
    <s v="EL"/>
    <x v="0"/>
    <n v="1202"/>
    <s v="265100 - INTERIOR LIGHTING "/>
    <s v="265100 - INTERIOR LIGHTING "/>
    <s v="BILL NO. 26 - ELECTRICAL"/>
    <m/>
    <m/>
    <m/>
    <s v="J.D"/>
    <n v="200382.19999999998"/>
    <m/>
    <m/>
  </r>
  <r>
    <x v="0"/>
    <x v="18"/>
    <x v="17"/>
    <s v="To Summary"/>
    <s v="To Summary"/>
    <m/>
    <x v="2"/>
    <n v="1203"/>
    <s v="Lighting Fixtures"/>
    <s v="Lighting Fixtures"/>
    <s v="To Summary"/>
    <m/>
    <m/>
    <m/>
    <m/>
    <m/>
    <m/>
    <m/>
  </r>
  <r>
    <x v="0"/>
    <x v="19"/>
    <x v="18"/>
    <s v="270536"/>
    <s v=" CABLE TRAYS FOR COMMUNICATIONS SYSTEMS"/>
    <s v="EL"/>
    <x v="0"/>
    <n v="1204"/>
    <s v="265100 - INTERIOR LIGHTING "/>
    <s v="265100 - INTERIOR LIGHTING "/>
    <s v="BILL NO. 27"/>
    <m/>
    <m/>
    <m/>
    <m/>
    <m/>
    <m/>
    <m/>
  </r>
  <r>
    <x v="0"/>
    <x v="19"/>
    <x v="18"/>
    <s v="270536"/>
    <s v=" CABLE TRAYS FOR COMMUNICATIONS SYSTEMS"/>
    <s v="EL"/>
    <x v="0"/>
    <n v="1205"/>
    <s v="Lighting Fixtures"/>
    <s v="Lighting Fixtures"/>
    <s v="COMMUNICATIONS"/>
    <m/>
    <m/>
    <m/>
    <m/>
    <m/>
    <m/>
    <m/>
  </r>
  <r>
    <x v="0"/>
    <x v="19"/>
    <x v="18"/>
    <s v="270536"/>
    <s v=" CABLE TRAYS FOR COMMUNICATIONS SYSTEMS"/>
    <s v="EL"/>
    <x v="0"/>
    <n v="1206"/>
    <s v="265100 - INTERIOR LIGHTING "/>
    <s v="265100 - INTERIOR LIGHTING "/>
    <s v="Item"/>
    <s v="                Description                        "/>
    <s v="Qty"/>
    <s v="Unit"/>
    <s v="Rate"/>
    <s v="Amount"/>
    <m/>
    <m/>
  </r>
  <r>
    <x v="0"/>
    <x v="19"/>
    <x v="18"/>
    <s v="270536"/>
    <s v=" CABLE TRAYS FOR COMMUNICATIONS SYSTEMS"/>
    <s v="EL"/>
    <x v="0"/>
    <n v="1207"/>
    <s v="Lighting Fixtures"/>
    <s v="Lighting Fixtures"/>
    <m/>
    <m/>
    <m/>
    <m/>
    <m/>
    <s v="J.D"/>
    <m/>
    <m/>
  </r>
  <r>
    <x v="0"/>
    <x v="19"/>
    <x v="18"/>
    <s v="270536"/>
    <s v=" CABLE TRAYS FOR COMMUNICATIONS SYSTEMS"/>
    <s v="EL"/>
    <x v="0"/>
    <n v="1208"/>
    <s v="270536 - CABLE TRAYS FOR COMMUNICATIONS SYSTEMS"/>
    <s v="270536 - CABLE TRAYS FOR COMMUNICATIONS SYSTEMS"/>
    <m/>
    <s v="270536 - CABLE TRAYS FOR COMMUNICATIONS SYSTEMS"/>
    <m/>
    <m/>
    <m/>
    <m/>
    <m/>
    <m/>
  </r>
  <r>
    <x v="0"/>
    <x v="19"/>
    <x v="18"/>
    <s v="270536"/>
    <s v=" CABLE TRAYS FOR COMMUNICATIONS SYSTEMS"/>
    <s v="EL"/>
    <x v="0"/>
    <n v="1209"/>
    <s v="Supply, installation, testing, commissioning, putting into satisfactory operation and handing over complete Cable Trays for Communication Systems;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Cable Trays for Communication Systems; including all necessary accessories, fittings, Support, fixation, cable bonding and labelling, cable management, licenses and all required software ; complete; As shown on drawings and described in specifications"/>
    <m/>
    <s v="Supply, installation, testing, commissioning, putting into satisfactory operation and handing over complete Cable Trays for Communication Systems; including all necessary accessories, fittings, Support, fixation, cable bonding and labelling, cable management, licenses and all required software ; complete; As shown on drawings and described in specifications"/>
    <m/>
    <m/>
    <m/>
    <m/>
    <m/>
    <m/>
  </r>
  <r>
    <x v="0"/>
    <x v="19"/>
    <x v="18"/>
    <s v="270536"/>
    <s v=" CABLE TRAYS FOR COMMUNICATIONS SYSTEMS"/>
    <s v="EL"/>
    <x v="0"/>
    <n v="1210"/>
    <s v="Covered Cable Trays"/>
    <s v="Covered Cable Trays"/>
    <m/>
    <s v="Covered Cable Trays"/>
    <m/>
    <m/>
    <m/>
    <m/>
    <m/>
    <m/>
  </r>
  <r>
    <x v="0"/>
    <x v="19"/>
    <x v="18"/>
    <s v="270536"/>
    <s v=" CABLE TRAYS FOR COMMUNICATIONS SYSTEMS"/>
    <s v="EL"/>
    <x v="1"/>
    <n v="1211"/>
    <s v="Supply, installation, testing, commissioning, putting into satisfactory operation and handing over complete Cable Trays for Communication Systems;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Cable Trays for Communication Systems; including all necessary accessories, fittings, Support, fixation, cable bonding and labelling, cable management, licenses and all required software ; complete; As shown on drawings and described in specifications"/>
    <s v="A"/>
    <s v="Horizontal cable tray 150 x100mm"/>
    <n v="150"/>
    <s v="m"/>
    <n v="14"/>
    <n v="2100"/>
    <n v="14"/>
    <n v="2100"/>
  </r>
  <r>
    <x v="0"/>
    <x v="19"/>
    <x v="18"/>
    <s v="270536"/>
    <s v=" CABLE TRAYS FOR COMMUNICATIONS SYSTEMS"/>
    <s v="EL"/>
    <x v="1"/>
    <n v="1212"/>
    <s v="Covered Cable Trays"/>
    <s v="Covered Cable Trays"/>
    <s v="B"/>
    <s v="Vertical cable tray 150 x 100 mm"/>
    <n v="5"/>
    <s v="m"/>
    <n v="14"/>
    <n v="70"/>
    <n v="14"/>
    <n v="70"/>
  </r>
  <r>
    <x v="0"/>
    <x v="19"/>
    <x v="18"/>
    <s v="271105"/>
    <s v=" COMMUNICATIONS EQUIPMENT ROOM FITTINGS (TIA)"/>
    <s v="EL"/>
    <x v="0"/>
    <n v="1213"/>
    <s v="271105 - COMMUNICATIONS EQUIPMENT ROOM FITTINGS (TIA)"/>
    <s v="271105 - COMMUNICATIONS EQUIPMENT ROOM FITTINGS (TIA)"/>
    <m/>
    <s v="271105 - COMMUNICATIONS EQUIPMENT ROOM FITTINGS (TIA)"/>
    <m/>
    <m/>
    <m/>
    <m/>
    <m/>
    <m/>
  </r>
  <r>
    <x v="0"/>
    <x v="19"/>
    <x v="18"/>
    <s v="271105"/>
    <s v=" COMMUNICATIONS EQUIPMENT ROOM FITTINGS (TIA)"/>
    <s v="EL"/>
    <x v="0"/>
    <n v="1214"/>
    <s v="Supply, installation, testing, commissioning, putting into satisfactory operation and handing over complete Communication Equipment Room Fittings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Communication Equipment Room Fittings ; including all necessary accessories, fittings, Support, fixation, cable bonding and labelling, cable management, licenses and all required software ; complete; As shown on drawings and described in specifications"/>
    <m/>
    <s v="Supply, installation, testing, commissioning, putting into satisfactory operation and handing over complete Communication Equipment Room Fittings ; including all necessary accessories, fittings, Support, fixation, cable bonding and labelling, cable management, licenses and all required software ; complete; As shown on drawings and described in specifications"/>
    <m/>
    <m/>
    <m/>
    <m/>
    <m/>
    <m/>
  </r>
  <r>
    <x v="0"/>
    <x v="19"/>
    <x v="18"/>
    <s v="271105"/>
    <s v=" COMMUNICATIONS EQUIPMENT ROOM FITTINGS (TIA)"/>
    <s v="EL"/>
    <x v="0"/>
    <n v="1215"/>
    <s v="Telecommunications equipment cabinets; wall-mounted; modular type;"/>
    <s v="Telecommunications equipment cabinets; wall-mounted; modular type;"/>
    <m/>
    <s v="Telecommunications equipment cabinets; wall-mounted; modular type;"/>
    <m/>
    <m/>
    <m/>
    <m/>
    <m/>
    <m/>
  </r>
  <r>
    <x v="0"/>
    <x v="19"/>
    <x v="18"/>
    <s v="271105"/>
    <s v=" COMMUNICATIONS EQUIPMENT ROOM FITTINGS (TIA)"/>
    <s v="EL"/>
    <x v="1"/>
    <n v="1216"/>
    <s v="Supply, installation, testing, commissioning, putting into satisfactory operation and handing over complete Communication Equipment Room Fittings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Communication Equipment Room Fittings ; including all necessary accessories, fittings, Support, fixation, cable bonding and labelling, cable management, licenses and all required software ; complete; As shown on drawings and described in specifications"/>
    <s v="A"/>
    <s v="Wall Mounted Cabinet, door &amp; ventilation provisions as specified; 600 x 600 mm; 24 RU ;"/>
    <n v="1"/>
    <s v="Nr"/>
    <n v="650"/>
    <n v="650"/>
    <n v="650"/>
    <n v="650"/>
  </r>
  <r>
    <x v="0"/>
    <x v="19"/>
    <x v="18"/>
    <s v="271305"/>
    <s v=" COMMUNICATIONS BACKBONE CABLING (TIA)"/>
    <s v="EL"/>
    <x v="0"/>
    <n v="1217"/>
    <s v="271305 - COMMUNICATIONS BACKBONE CABLING (TIA)"/>
    <s v="271305 - COMMUNICATIONS BACKBONE CABLING (TIA)"/>
    <m/>
    <s v="271305 - COMMUNICATIONS BACKBONE CABLING (TIA)"/>
    <m/>
    <m/>
    <m/>
    <m/>
    <m/>
    <m/>
  </r>
  <r>
    <x v="0"/>
    <x v="19"/>
    <x v="18"/>
    <s v="271305"/>
    <s v=" COMMUNICATIONS BACKBONE CABLING (TIA)"/>
    <s v="EL"/>
    <x v="0"/>
    <n v="1218"/>
    <s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
    <m/>
    <s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
    <m/>
    <m/>
    <m/>
    <m/>
    <m/>
    <m/>
  </r>
  <r>
    <x v="0"/>
    <x v="19"/>
    <x v="18"/>
    <s v="271305"/>
    <s v=" COMMUNICATIONS BACKBONE CABLING (TIA)"/>
    <s v="EL"/>
    <x v="0"/>
    <n v="1219"/>
    <s v="Backbone Cables: UTP; CAT 3; PVC sheathed; suitable for indoor use as specified;"/>
    <s v="Backbone Cables: UTP; CAT 3; PVC sheathed; suitable for indoor use as specified;"/>
    <m/>
    <s v="Backbone Cables: UTP; CAT 3; PVC sheathed; suitable for indoor use as specified;"/>
    <m/>
    <m/>
    <m/>
    <m/>
    <m/>
    <m/>
  </r>
  <r>
    <x v="0"/>
    <x v="19"/>
    <x v="18"/>
    <s v="271305"/>
    <s v=" COMMUNICATIONS BACKBONE CABLING (TIA)"/>
    <s v="EL"/>
    <x v="1"/>
    <n v="1220"/>
    <s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
    <s v="B"/>
    <s v="50-Pair Cat 3, UTP Cable;"/>
    <n v="170"/>
    <s v="m"/>
    <n v="3"/>
    <n v="510"/>
    <n v="3"/>
    <n v="510"/>
  </r>
  <r>
    <x v="0"/>
    <x v="19"/>
    <x v="18"/>
    <s v="271305"/>
    <s v=" COMMUNICATIONS BACKBONE CABLING (TIA)"/>
    <s v="EL"/>
    <x v="0"/>
    <n v="1221"/>
    <s v="Main and Intermediate Cross-Connects"/>
    <s v="Main and Intermediate Cross-Connects"/>
    <m/>
    <s v="Main and Intermediate Cross-Connects"/>
    <m/>
    <m/>
    <m/>
    <m/>
    <m/>
    <m/>
  </r>
  <r>
    <x v="0"/>
    <x v="19"/>
    <x v="18"/>
    <s v="271305"/>
    <s v=" COMMUNICATIONS BACKBONE CABLING (TIA)"/>
    <s v="EL"/>
    <x v="1"/>
    <n v="1222"/>
    <s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
    <s v="A"/>
    <s v="Main Distribution Frame (MDF) - 50 Pair"/>
    <n v="1"/>
    <s v="Nr"/>
    <n v="250"/>
    <n v="250"/>
    <n v="250"/>
    <n v="250"/>
  </r>
  <r>
    <x v="0"/>
    <x v="19"/>
    <x v="18"/>
    <s v="271305"/>
    <s v=" COMMUNICATIONS BACKBONE CABLING (TIA)"/>
    <s v="EL"/>
    <x v="1"/>
    <n v="1223"/>
    <s v="Main and Intermediate Cross-Connects"/>
    <s v="Main and Intermediate Cross-Connects"/>
    <s v="B"/>
    <s v="IDC 110 Block (50 Pairs)"/>
    <n v="1"/>
    <s v="Nr"/>
    <n v="250"/>
    <n v="250"/>
    <n v="250"/>
    <n v="250"/>
  </r>
  <r>
    <x v="0"/>
    <x v="19"/>
    <x v="18"/>
    <s v="271505"/>
    <s v=" COMMUNICATIONS HORIZONTAL CABLING (TIA)"/>
    <s v="EL"/>
    <x v="0"/>
    <n v="1224"/>
    <s v="271505 - COMMUNICATIONS HORIZONTAL CABLING (TIA)"/>
    <s v="271505 - COMMUNICATIONS HORIZONTAL CABLING (TIA)"/>
    <m/>
    <s v="271505 - COMMUNICATIONS HORIZONTAL CABLING (TIA)"/>
    <m/>
    <m/>
    <m/>
    <m/>
    <m/>
    <m/>
  </r>
  <r>
    <x v="0"/>
    <x v="19"/>
    <x v="18"/>
    <s v="271505"/>
    <s v=" COMMUNICATIONS HORIZONTAL CABLING (TIA)"/>
    <s v="EL"/>
    <x v="0"/>
    <n v="1225"/>
    <s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
    <m/>
    <s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
    <m/>
    <m/>
    <m/>
    <m/>
    <m/>
    <m/>
  </r>
  <r>
    <x v="0"/>
    <x v="19"/>
    <x v="18"/>
    <s v="271505"/>
    <s v=" COMMUNICATIONS HORIZONTAL CABLING (TIA)"/>
    <s v="EL"/>
    <x v="0"/>
    <n v="1226"/>
    <s v="Telecommunications Outlets/Connectors"/>
    <s v="Telecommunications Outlets/Connectors"/>
    <m/>
    <s v="Telecommunications Outlets/Connectors"/>
    <m/>
    <m/>
    <m/>
    <m/>
    <m/>
    <m/>
  </r>
  <r>
    <x v="0"/>
    <x v="19"/>
    <x v="18"/>
    <s v="271505"/>
    <s v=" COMMUNICATIONS HORIZONTAL CABLING (TIA)"/>
    <s v="EL"/>
    <x v="1"/>
    <n v="1227"/>
    <s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
    <s v="C"/>
    <s v="Single (1) Cat 6A RJ45 Outlet; Wall-Mounted; "/>
    <n v="11"/>
    <s v="Nr"/>
    <n v="90"/>
    <n v="990"/>
    <n v="90"/>
    <n v="990"/>
  </r>
  <r>
    <x v="0"/>
    <x v="19"/>
    <x v="18"/>
    <s v="271505"/>
    <s v=" COMMUNICATIONS HORIZONTAL CABLING (TIA)"/>
    <s v="EL"/>
    <x v="1"/>
    <n v="1228"/>
    <s v="Telecommunications Outlets/Connectors"/>
    <s v="Telecommunications Outlets/Connectors"/>
    <s v="D"/>
    <s v="Single (1) Cat 6A RJ45 Outlet; Ceiling-Mounted; "/>
    <n v="4"/>
    <s v="Nr"/>
    <n v="90"/>
    <n v="360"/>
    <n v="90"/>
    <n v="360"/>
  </r>
  <r>
    <x v="0"/>
    <x v="19"/>
    <x v="18"/>
    <s v="271505"/>
    <s v=" COMMUNICATIONS HORIZONTAL CABLING (TIA)"/>
    <s v="EL"/>
    <x v="1"/>
    <n v="1229"/>
    <s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
    <s v="E"/>
    <s v="Duplex (2) Cat 6A RJ45 Outlet; Wall-Mounted;"/>
    <n v="5"/>
    <s v="Nr"/>
    <n v="140"/>
    <n v="700"/>
    <n v="140"/>
    <n v="700"/>
  </r>
  <r>
    <x v="0"/>
    <x v="19"/>
    <x v="18"/>
    <s v="271505"/>
    <s v=" COMMUNICATIONS HORIZONTAL CABLING (TIA)"/>
    <s v="EL"/>
    <x v="1"/>
    <n v="1230"/>
    <s v="Telecommunications Outlets/Connectors"/>
    <s v="Telecommunications Outlets/Connectors"/>
    <s v="F"/>
    <s v="Duplex (2) Cat 6A RJ45 Outlet; Floor-Mounted; "/>
    <n v="1"/>
    <s v="Nr"/>
    <m/>
    <m/>
    <n v="0"/>
    <n v="0"/>
  </r>
  <r>
    <x v="0"/>
    <x v="19"/>
    <x v="18"/>
    <s v="271505"/>
    <s v=" COMMUNICATIONS HORIZONTAL CABLING (TIA)"/>
    <s v="EL"/>
    <x v="0"/>
    <n v="1231"/>
    <s v="Horizontal Cross-connects, "/>
    <s v="Horizontal Cross-connects, "/>
    <m/>
    <s v="Horizontal Cross-connects, "/>
    <m/>
    <m/>
    <m/>
    <m/>
    <m/>
    <m/>
  </r>
  <r>
    <x v="0"/>
    <x v="19"/>
    <x v="18"/>
    <s v="271505"/>
    <s v=" COMMUNICATIONS HORIZONTAL CABLING (TIA)"/>
    <s v="EL"/>
    <x v="1"/>
    <n v="1232"/>
    <s v="Telecommunications Outlets/Connectors"/>
    <s v="Telecommunications Outlets/Connectors"/>
    <s v="F"/>
    <s v="48-Port  Cat 6A UTP/STP RJ45; fully equipped; Patch Panels;"/>
    <n v="1"/>
    <s v="Nr"/>
    <n v="450"/>
    <n v="450"/>
    <n v="450"/>
    <n v="450"/>
  </r>
  <r>
    <x v="0"/>
    <x v="19"/>
    <x v="18"/>
    <s v="272109"/>
    <s v=" DATA COMM FOR CAMPUS NETWORK"/>
    <s v="EL"/>
    <x v="0"/>
    <n v="1233"/>
    <s v="272109 - DATA COMM FOR CAMPUS NETWORK"/>
    <s v="272109 - DATA COMM FOR CAMPUS NETWORK"/>
    <m/>
    <s v="272109 - DATA COMM FOR CAMPUS NETWORK"/>
    <m/>
    <m/>
    <m/>
    <m/>
    <m/>
    <m/>
  </r>
  <r>
    <x v="0"/>
    <x v="19"/>
    <x v="18"/>
    <s v="272109"/>
    <s v=" DATA COMM FOR CAMPUS NETWORK"/>
    <s v="EL"/>
    <x v="0"/>
    <n v="1234"/>
    <s v="Supply, installation, testing, commissioning, putting into satisfactory operation and handing over complete Data Communication Devices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Data Communication Devices ; including all necessary accessories, fittings, Support, fixation, cable bonding and labelling, cable management, licenses and all required software ; complete; As shown on drawings and described in specifications"/>
    <m/>
    <s v="Supply, installation, testing, commissioning, putting into satisfactory operation and handing over complete Data Communication Devices ; including all necessary accessories, fittings, Support, fixation, cable bonding and labelling, cable management, licenses and all required software ; complete; As shown on drawings and described in specifications"/>
    <m/>
    <m/>
    <m/>
    <m/>
    <m/>
    <m/>
  </r>
  <r>
    <x v="0"/>
    <x v="19"/>
    <x v="18"/>
    <s v="272109"/>
    <s v=" DATA COMM FOR CAMPUS NETWORK"/>
    <s v="EL"/>
    <x v="0"/>
    <n v="1235"/>
    <s v="Active communications and data processing equipment"/>
    <s v="Active communications and data processing equipment"/>
    <m/>
    <s v="Active communications and data processing equipment"/>
    <m/>
    <m/>
    <m/>
    <m/>
    <m/>
    <m/>
  </r>
  <r>
    <x v="0"/>
    <x v="19"/>
    <x v="18"/>
    <s v="272109"/>
    <s v=" DATA COMM FOR CAMPUS NETWORK"/>
    <s v="EL"/>
    <x v="1"/>
    <n v="1236"/>
    <s v="Supply, installation, testing, commissioning, putting into satisfactory operation and handing over complete Data Communication Devices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Data Communication Devices ; including all necessary accessories, fittings, Support, fixation, cable bonding and labelling, cable management, licenses and all required software ; complete; As shown on drawings and described in specifications"/>
    <s v="A"/>
    <s v="48-Ports Access data switches ; "/>
    <n v="1"/>
    <s v="Nr"/>
    <n v="7500"/>
    <n v="7500"/>
    <n v="7500"/>
    <n v="7500"/>
  </r>
  <r>
    <x v="0"/>
    <x v="19"/>
    <x v="18"/>
    <s v="272133"/>
    <s v=" WIRELESS DATA NETWORK"/>
    <s v="EL"/>
    <x v="0"/>
    <n v="1237"/>
    <s v="272133 - WIRELESS DATA NETWORK"/>
    <s v="272133 - WIRELESS DATA NETWORK"/>
    <m/>
    <s v="272133 - WIRELESS DATA NETWORK"/>
    <m/>
    <m/>
    <m/>
    <m/>
    <m/>
    <m/>
  </r>
  <r>
    <x v="0"/>
    <x v="19"/>
    <x v="18"/>
    <s v="272133"/>
    <s v=" WIRELESS DATA NETWORK"/>
    <s v="EL"/>
    <x v="0"/>
    <n v="1238"/>
    <s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
    <m/>
    <s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
    <m/>
    <m/>
    <m/>
    <m/>
    <m/>
    <m/>
  </r>
  <r>
    <x v="0"/>
    <x v="19"/>
    <x v="18"/>
    <s v="272133"/>
    <s v=" WIRELESS DATA NETWORK"/>
    <s v="EL"/>
    <x v="0"/>
    <n v="1239"/>
    <s v="Wireless data network components"/>
    <s v="Wireless data network components"/>
    <m/>
    <s v="Wireless data network components"/>
    <m/>
    <m/>
    <m/>
    <m/>
    <m/>
    <m/>
  </r>
  <r>
    <x v="0"/>
    <x v="19"/>
    <x v="18"/>
    <s v="272133"/>
    <s v=" WIRELESS DATA NETWORK"/>
    <s v="EL"/>
    <x v="1"/>
    <n v="1240"/>
    <s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
    <s v="B"/>
    <s v="Wireless controllers,"/>
    <n v="1"/>
    <s v="Item"/>
    <n v="5000"/>
    <n v="5000"/>
    <n v="5000"/>
    <n v="5000"/>
  </r>
  <r>
    <x v="0"/>
    <x v="19"/>
    <x v="18"/>
    <s v="272133"/>
    <s v=" WIRELESS DATA NETWORK"/>
    <s v="EL"/>
    <x v="1"/>
    <n v="1241"/>
    <s v="Wireless data network components"/>
    <s v="Wireless data network components"/>
    <s v="C"/>
    <s v="Wireless radio access points and antennas;"/>
    <n v="4"/>
    <s v="Nr"/>
    <n v="200"/>
    <n v="800"/>
    <n v="200"/>
    <n v="800"/>
  </r>
  <r>
    <x v="0"/>
    <x v="19"/>
    <x v="18"/>
    <s v="272133"/>
    <s v=" WIRELESS DATA NETWORK"/>
    <s v="EL"/>
    <x v="1"/>
    <n v="1242"/>
    <s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
    <s v="D"/>
    <s v="Wireless data network system administration software;"/>
    <n v="1"/>
    <s v="Item"/>
    <n v="2500"/>
    <n v="2500"/>
    <n v="2500"/>
    <n v="2500"/>
  </r>
  <r>
    <x v="0"/>
    <x v="19"/>
    <x v="18"/>
    <s v="272133"/>
    <s v=" WIRELESS DATA NETWORK"/>
    <s v="EL"/>
    <x v="1"/>
    <n v="1243"/>
    <s v="Wireless data network components"/>
    <s v="Wireless data network components"/>
    <s v="A"/>
    <s v="Access and security control software;"/>
    <n v="1"/>
    <s v="Item"/>
    <n v="2500"/>
    <n v="2500"/>
    <n v="2500"/>
    <n v="2500"/>
  </r>
  <r>
    <x v="0"/>
    <x v="19"/>
    <x v="18"/>
    <s v="274133"/>
    <s v=" MASTER ANTENNA TELEVISION SYSTEM"/>
    <s v="EL"/>
    <x v="0"/>
    <n v="1244"/>
    <s v="274133- MASTER ANTENNA TELEVISION SYSTEM"/>
    <s v="274133- MASTER ANTENNA TELEVISION SYSTEM"/>
    <m/>
    <s v="274133- MASTER ANTENNA TELEVISION SYSTEM"/>
    <m/>
    <m/>
    <m/>
    <m/>
    <m/>
    <m/>
  </r>
  <r>
    <x v="0"/>
    <x v="19"/>
    <x v="18"/>
    <s v="274133"/>
    <s v=" MASTER ANTENNA TELEVISION SYSTEM"/>
    <s v="EL"/>
    <x v="0"/>
    <n v="1245"/>
    <s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
    <m/>
    <s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
    <m/>
    <m/>
    <m/>
    <m/>
    <m/>
    <m/>
  </r>
  <r>
    <x v="0"/>
    <x v="19"/>
    <x v="18"/>
    <s v="274133"/>
    <s v=" MASTER ANTENNA TELEVISION SYSTEM"/>
    <s v="EL"/>
    <x v="1"/>
    <n v="1246"/>
    <s v="274133- MASTER ANTENNA TELEVISION SYSTEM"/>
    <s v="274133- MASTER ANTENNA TELEVISION SYSTEM"/>
    <s v="B"/>
    <s v="Satellite Dish"/>
    <n v="1"/>
    <s v="Nr"/>
    <n v="65"/>
    <n v="65"/>
    <n v="65"/>
    <n v="65"/>
  </r>
  <r>
    <x v="0"/>
    <x v="19"/>
    <x v="18"/>
    <s v="274133"/>
    <s v=" MASTER ANTENNA TELEVISION SYSTEM"/>
    <s v="EL"/>
    <x v="1"/>
    <n v="1247"/>
    <s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
    <s v="C"/>
    <s v="Quad LNB"/>
    <n v="1"/>
    <s v="Nr"/>
    <n v="40"/>
    <n v="40"/>
    <n v="40"/>
    <n v="40"/>
  </r>
  <r>
    <x v="0"/>
    <x v="19"/>
    <x v="18"/>
    <s v="274133"/>
    <s v=" MASTER ANTENNA TELEVISION SYSTEM"/>
    <s v="EL"/>
    <x v="1"/>
    <n v="1248"/>
    <s v="274133- MASTER ANTENNA TELEVISION SYSTEM"/>
    <s v="274133- MASTER ANTENNA TELEVISION SYSTEM"/>
    <s v="D"/>
    <s v="Multiswitch (5 input / 24 output)"/>
    <n v="1"/>
    <s v="Nr"/>
    <n v="350"/>
    <n v="350"/>
    <n v="350"/>
    <n v="350"/>
  </r>
  <r>
    <x v="0"/>
    <x v="19"/>
    <x v="18"/>
    <s v="274133"/>
    <s v=" MASTER ANTENNA TELEVISION SYSTEM"/>
    <s v="EL"/>
    <x v="1"/>
    <n v="1249"/>
    <s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
    <s v="E"/>
    <s v="MATV Outlets; Wall Mounted"/>
    <n v="7"/>
    <s v="Nr"/>
    <n v="65"/>
    <n v="455"/>
    <n v="65"/>
    <n v="455"/>
  </r>
  <r>
    <x v="0"/>
    <x v="19"/>
    <x v="18"/>
    <s v="274116"/>
    <s v="INTEGRATED AUDIOVISUAL SYSTEMS AND EQUIPMENT - FOR AUDITORIUM"/>
    <s v="EL"/>
    <x v="0"/>
    <n v="1250"/>
    <s v="274116  - INTEGRATED AUDIOVISUAL SYSTEMS AND EQUIPMENT - FOR AUDITORIUM"/>
    <s v="274116  - INTEGRATED AUDIOVISUAL SYSTEMS AND EQUIPMENT - FOR AUDITORIUM"/>
    <m/>
    <s v="274116  - INTEGRATED AUDIOVISUAL SYSTEMS AND EQUIPMENT - FOR AUDITORIUM"/>
    <m/>
    <m/>
    <m/>
    <m/>
    <m/>
    <m/>
  </r>
  <r>
    <x v="0"/>
    <x v="19"/>
    <x v="18"/>
    <s v="274116"/>
    <s v="INTEGRATED AUDIOVISUAL SYSTEMS AND EQUIPMENT - FOR AUDITORIUM"/>
    <s v="EL"/>
    <x v="0"/>
    <n v="1251"/>
    <s v="Supply, installation, testing, commissioning, putting into satisfactory operation and handing over complete Integrated AV System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Integrated AV System ; including all necessary accessories, fittings, Support, fixation, cable bonding and labelling, cable management, licenses and all required software ; complete; As shown on drawings and described in specifications"/>
    <m/>
    <s v="Supply, installation, testing, commissioning, putting into satisfactory operation and handing over complete Integrated AV System ; including all necessary accessories, fittings, Support, fixation, cable bonding and labelling, cable management, licenses and all required software ; complete; As shown on drawings and described in specifications"/>
    <m/>
    <m/>
    <m/>
    <m/>
    <m/>
    <m/>
  </r>
  <r>
    <x v="0"/>
    <x v="19"/>
    <x v="18"/>
    <s v="274116"/>
    <s v="INTEGRATED AUDIOVISUAL SYSTEMS AND EQUIPMENT - FOR AUDITORIUM"/>
    <s v="EL"/>
    <x v="0"/>
    <n v="1252"/>
    <s v="Signal Processing and Central Equipment:"/>
    <s v="Signal Processing and Central Equipment:"/>
    <m/>
    <s v="Signal Processing and Central Equipment:"/>
    <m/>
    <m/>
    <m/>
    <m/>
    <m/>
    <m/>
  </r>
  <r>
    <x v="0"/>
    <x v="19"/>
    <x v="18"/>
    <s v="274116"/>
    <s v="INTEGRATED AUDIOVISUAL SYSTEMS AND EQUIPMENT - FOR AUDITORIUM"/>
    <s v="EL"/>
    <x v="1"/>
    <n v="1253"/>
    <s v="Supply, installation, testing, commissioning, putting into satisfactory operation and handing over complete Integrated AV System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Integrated AV System ; including all necessary accessories, fittings, Support, fixation, cable bonding and labelling, cable management, licenses and all required software ; complete; As shown on drawings and described in specifications"/>
    <s v="F"/>
    <s v="Control system;"/>
    <n v="1"/>
    <s v="Item"/>
    <m/>
    <m/>
    <m/>
    <m/>
  </r>
  <r>
    <x v="0"/>
    <x v="19"/>
    <x v="18"/>
    <s v="274116"/>
    <s v="INTEGRATED AUDIOVISUAL SYSTEMS AND EQUIPMENT - FOR AUDITORIUM"/>
    <s v="EL"/>
    <x v="1"/>
    <n v="1254"/>
    <s v="Signal Processing and Central Equipment:"/>
    <s v="Signal Processing and Central Equipment:"/>
    <s v="A"/>
    <s v="Signal Processing Equipment;"/>
    <n v="1"/>
    <s v="Item"/>
    <m/>
    <m/>
    <m/>
    <m/>
  </r>
  <r>
    <x v="0"/>
    <x v="19"/>
    <x v="18"/>
    <s v="274116"/>
    <s v="INTEGRATED AUDIOVISUAL SYSTEMS AND EQUIPMENT - FOR AUDITORIUM"/>
    <s v="EL"/>
    <x v="0"/>
    <n v="1255"/>
    <s v="Video Projection Equipment &amp; Accessories"/>
    <s v="Video Projection Equipment &amp; Accessories"/>
    <m/>
    <s v="Video Projection Equipment &amp; Accessories"/>
    <m/>
    <m/>
    <m/>
    <m/>
    <m/>
    <m/>
  </r>
  <r>
    <x v="0"/>
    <x v="19"/>
    <x v="18"/>
    <s v="274116"/>
    <s v="INTEGRATED AUDIOVISUAL SYSTEMS AND EQUIPMENT - FOR AUDITORIUM"/>
    <s v="EL"/>
    <x v="1"/>
    <n v="1256"/>
    <s v="Signal Processing and Central Equipment:"/>
    <s v="Signal Processing and Central Equipment:"/>
    <s v="B"/>
    <s v="Projector"/>
    <n v="1"/>
    <s v="Nr"/>
    <m/>
    <m/>
    <n v="0"/>
    <n v="0"/>
  </r>
  <r>
    <x v="0"/>
    <x v="19"/>
    <x v="18"/>
    <s v="274116"/>
    <s v="INTEGRATED AUDIOVISUAL SYSTEMS AND EQUIPMENT - FOR AUDITORIUM"/>
    <s v="EL"/>
    <x v="1"/>
    <n v="1257"/>
    <s v="Video Projection Equipment &amp; Accessories"/>
    <s v="Video Projection Equipment &amp; Accessories"/>
    <s v="C"/>
    <s v="Projector Mount"/>
    <n v="1"/>
    <s v="Nr"/>
    <m/>
    <m/>
    <n v="0"/>
    <n v="0"/>
  </r>
  <r>
    <x v="0"/>
    <x v="19"/>
    <x v="18"/>
    <s v="274116"/>
    <s v="INTEGRATED AUDIOVISUAL SYSTEMS AND EQUIPMENT - FOR AUDITORIUM"/>
    <s v="EL"/>
    <x v="1"/>
    <n v="1258"/>
    <s v="Signal Processing and Central Equipment:"/>
    <s v="Signal Processing and Central Equipment:"/>
    <s v="D"/>
    <s v="Motorized screen (267x356 cm)"/>
    <n v="1"/>
    <s v="Nr"/>
    <m/>
    <m/>
    <n v="0"/>
    <n v="0"/>
  </r>
  <r>
    <x v="0"/>
    <x v="19"/>
    <x v="18"/>
    <s v="274116"/>
    <s v="INTEGRATED AUDIOVISUAL SYSTEMS AND EQUIPMENT - FOR AUDITORIUM"/>
    <s v="EL"/>
    <x v="0"/>
    <n v="1259"/>
    <s v="Sound Re-inforcement Equipment:"/>
    <s v="Sound Re-inforcement Equipment:"/>
    <m/>
    <s v="Sound Re-inforcement Equipment:"/>
    <m/>
    <m/>
    <m/>
    <m/>
    <m/>
    <m/>
  </r>
  <r>
    <x v="0"/>
    <x v="19"/>
    <x v="18"/>
    <s v="274116"/>
    <s v="INTEGRATED AUDIOVISUAL SYSTEMS AND EQUIPMENT - FOR AUDITORIUM"/>
    <s v="EL"/>
    <x v="1"/>
    <n v="1260"/>
    <s v="Signal Processing and Central Equipment:"/>
    <s v="Signal Processing and Central Equipment:"/>
    <s v="E"/>
    <s v="Ceiling loudspeakers"/>
    <n v="10"/>
    <s v="Nr"/>
    <m/>
    <m/>
    <n v="0"/>
    <n v="0"/>
  </r>
  <r>
    <x v="0"/>
    <x v="19"/>
    <x v="18"/>
    <s v="274116"/>
    <s v="INTEGRATED AUDIOVISUAL SYSTEMS AND EQUIPMENT - FOR AUDITORIUM"/>
    <s v="EL"/>
    <x v="1"/>
    <n v="1261"/>
    <s v="Sound Re-inforcement Equipment:"/>
    <s v="Sound Re-inforcement Equipment:"/>
    <s v="F"/>
    <s v="Hardwired microphone"/>
    <n v="3"/>
    <s v="Nr"/>
    <m/>
    <m/>
    <n v="0"/>
    <n v="0"/>
  </r>
  <r>
    <x v="0"/>
    <x v="19"/>
    <x v="18"/>
    <s v="274116"/>
    <s v="INTEGRATED AUDIOVISUAL SYSTEMS AND EQUIPMENT - FOR AUDITORIUM"/>
    <s v="EL"/>
    <x v="1"/>
    <n v="1262"/>
    <s v="Signal Processing and Central Equipment:"/>
    <s v="Signal Processing and Central Equipment:"/>
    <s v="G"/>
    <s v="Wireless microphone"/>
    <n v="2"/>
    <s v="Nr"/>
    <m/>
    <m/>
    <n v="0"/>
    <n v="0"/>
  </r>
  <r>
    <x v="0"/>
    <x v="19"/>
    <x v="18"/>
    <s v="274116"/>
    <s v="INTEGRATED AUDIOVISUAL SYSTEMS AND EQUIPMENT - FOR AUDITORIUM"/>
    <s v="EL"/>
    <x v="0"/>
    <n v="1263"/>
    <s v="Miscellaneous Components:"/>
    <s v="Miscellaneous Components:"/>
    <m/>
    <s v="Miscellaneous Components:"/>
    <m/>
    <m/>
    <m/>
    <m/>
    <m/>
    <m/>
  </r>
  <r>
    <x v="0"/>
    <x v="19"/>
    <x v="18"/>
    <s v="274116"/>
    <s v="INTEGRATED AUDIOVISUAL SYSTEMS AND EQUIPMENT - FOR AUDITORIUM"/>
    <s v="EL"/>
    <x v="1"/>
    <n v="1264"/>
    <s v="Signal Processing and Central Equipment:"/>
    <s v="Signal Processing and Central Equipment:"/>
    <s v="H"/>
    <s v="AV floor box"/>
    <n v="1"/>
    <s v="Nr"/>
    <m/>
    <m/>
    <n v="0"/>
    <n v="0"/>
  </r>
  <r>
    <x v="0"/>
    <x v="19"/>
    <x v="18"/>
    <s v="274116"/>
    <s v="INTEGRATED AUDIOVISUAL SYSTEMS AND EQUIPMENT - FOR AUDITORIUM"/>
    <s v="EL"/>
    <x v="1"/>
    <n v="1265"/>
    <s v="Miscellaneous Components:"/>
    <s v="Miscellaneous Components:"/>
    <s v="J"/>
    <s v="AV wall plat"/>
    <n v="1"/>
    <s v="Nr"/>
    <m/>
    <m/>
    <n v="0"/>
    <n v="0"/>
  </r>
  <r>
    <x v="0"/>
    <x v="19"/>
    <x v="18"/>
    <s v="274116"/>
    <s v="INTEGRATED AUDIOVISUAL SYSTEMS AND EQUIPMENT - FOR AUDITORIUM"/>
    <s v="EL"/>
    <x v="1"/>
    <n v="1266"/>
    <s v="Signal Processing and Central Equipment:"/>
    <s v="Signal Processing and Central Equipment:"/>
    <s v="K"/>
    <s v="Touch Panel, (Wireless Touch Panel, 10.1&quot;),"/>
    <n v="1"/>
    <s v="Nr"/>
    <m/>
    <m/>
    <n v="0"/>
    <n v="0"/>
  </r>
  <r>
    <x v="0"/>
    <x v="19"/>
    <x v="18"/>
    <s v="274116"/>
    <s v="INTEGRATED AUDIOVISUAL SYSTEMS AND EQUIPMENT - FOR AUDITORIUM"/>
    <s v="EL"/>
    <x v="0"/>
    <n v="1267"/>
    <s v="A/V Equipment Racks/ Cabinets"/>
    <s v="A/V Equipment Racks/ Cabinets"/>
    <m/>
    <s v="A/V Equipment Racks/ Cabinets"/>
    <m/>
    <m/>
    <m/>
    <m/>
    <m/>
    <m/>
  </r>
  <r>
    <x v="0"/>
    <x v="19"/>
    <x v="18"/>
    <s v="274116"/>
    <s v="INTEGRATED AUDIOVISUAL SYSTEMS AND EQUIPMENT - FOR AUDITORIUM"/>
    <s v="EL"/>
    <x v="1"/>
    <n v="1268"/>
    <s v="Signal Processing and Central Equipment:"/>
    <s v="Signal Processing and Central Equipment:"/>
    <s v="L"/>
    <s v="A/V Racks/Credenza;"/>
    <n v="1"/>
    <s v="Nr"/>
    <m/>
    <m/>
    <n v="0"/>
    <n v="0"/>
  </r>
  <r>
    <x v="0"/>
    <x v="19"/>
    <x v="18"/>
    <s v="275118"/>
    <s v=" PUBLIC ADDRESS / VOICE ALARM (PA/VA) SYSTEM"/>
    <s v="EL"/>
    <x v="0"/>
    <n v="1269"/>
    <s v="275118 - PUBLIC ADDRESS / VOICE ALARM (PA/VA) SYSTEM"/>
    <s v="275118 - PUBLIC ADDRESS / VOICE ALARM (PA/VA) SYSTEM"/>
    <m/>
    <s v="275118 - PUBLIC ADDRESS / VOICE ALARM (PA/VA) SYSTEM"/>
    <m/>
    <m/>
    <m/>
    <m/>
    <m/>
    <m/>
  </r>
  <r>
    <x v="0"/>
    <x v="19"/>
    <x v="18"/>
    <s v="275118"/>
    <s v=" PUBLIC ADDRESS / VOICE ALARM (PA/VA) SYSTEM"/>
    <s v="EL"/>
    <x v="0"/>
    <n v="1270"/>
    <s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
    <m/>
    <s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
    <m/>
    <m/>
    <m/>
    <m/>
    <m/>
    <m/>
  </r>
  <r>
    <x v="0"/>
    <x v="19"/>
    <x v="18"/>
    <s v="275118"/>
    <s v=" PUBLIC ADDRESS / VOICE ALARM (PA/VA) SYSTEM"/>
    <s v="EL"/>
    <x v="0"/>
    <n v="1271"/>
    <s v="Central (Headend) System Components;"/>
    <s v="Central (Headend) System Components;"/>
    <m/>
    <s v="Central (Headend) System Components;"/>
    <m/>
    <m/>
    <m/>
    <m/>
    <m/>
    <m/>
  </r>
  <r>
    <x v="0"/>
    <x v="19"/>
    <x v="18"/>
    <s v="275118"/>
    <s v=" PUBLIC ADDRESS / VOICE ALARM (PA/VA) SYSTEM"/>
    <s v="EL"/>
    <x v="1"/>
    <n v="1272"/>
    <s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
    <s v="A"/>
    <s v="PA system headend equipment, as specified;"/>
    <n v="1"/>
    <s v="Item"/>
    <n v="2500"/>
    <n v="2500"/>
    <n v="2500"/>
    <n v="2500"/>
  </r>
  <r>
    <x v="0"/>
    <x v="19"/>
    <x v="18"/>
    <s v="275118"/>
    <s v=" PUBLIC ADDRESS / VOICE ALARM (PA/VA) SYSTEM"/>
    <s v="EL"/>
    <x v="0"/>
    <n v="1273"/>
    <s v="System Peripheral Devices;"/>
    <s v="System Peripheral Devices;"/>
    <m/>
    <s v="System Peripheral Devices;"/>
    <m/>
    <m/>
    <m/>
    <m/>
    <m/>
    <m/>
  </r>
  <r>
    <x v="0"/>
    <x v="19"/>
    <x v="18"/>
    <s v="275118"/>
    <s v=" PUBLIC ADDRESS / VOICE ALARM (PA/VA) SYSTEM"/>
    <s v="EL"/>
    <x v="1"/>
    <n v="1274"/>
    <s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
    <s v="B"/>
    <s v="Paging Microphone"/>
    <n v="1"/>
    <s v="Nr"/>
    <n v="250"/>
    <n v="250"/>
    <n v="250"/>
    <n v="250"/>
  </r>
  <r>
    <x v="0"/>
    <x v="19"/>
    <x v="18"/>
    <s v="275118"/>
    <s v=" PUBLIC ADDRESS / VOICE ALARM (PA/VA) SYSTEM"/>
    <s v="EL"/>
    <x v="1"/>
    <n v="1275"/>
    <s v="System Peripheral Devices;"/>
    <s v="System Peripheral Devices;"/>
    <s v="C"/>
    <s v="Ceiling mounted speaker (6w)"/>
    <n v="90"/>
    <s v="Nr"/>
    <n v="60"/>
    <n v="5400"/>
    <n v="60"/>
    <n v="5400"/>
  </r>
  <r>
    <x v="0"/>
    <x v="19"/>
    <x v="18"/>
    <s v="275118"/>
    <s v=" PUBLIC ADDRESS / VOICE ALARM (PA/VA) SYSTEM"/>
    <s v="EL"/>
    <x v="1"/>
    <n v="1276"/>
    <s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
    <s v="D"/>
    <s v="Noise-operated gain controllers (Volume attenuator stations);"/>
    <n v="1"/>
    <s v="Nr"/>
    <n v="100"/>
    <n v="100"/>
    <n v="100"/>
    <n v="100"/>
  </r>
  <r>
    <x v="0"/>
    <x v="19"/>
    <x v="18"/>
    <s v="275118"/>
    <s v=" PUBLIC ADDRESS / VOICE ALARM (PA/VA) SYSTEM"/>
    <s v="EL"/>
    <x v="0"/>
    <n v="1277"/>
    <s v="A/V Equipment Racks/ Cabinets"/>
    <s v="A/V Equipment Racks/ Cabinets"/>
    <m/>
    <s v="A/V Equipment Racks/ Cabinets"/>
    <m/>
    <m/>
    <m/>
    <m/>
    <m/>
    <m/>
  </r>
  <r>
    <x v="0"/>
    <x v="19"/>
    <x v="18"/>
    <s v="275118"/>
    <s v=" PUBLIC ADDRESS / VOICE ALARM (PA/VA) SYSTEM"/>
    <s v="EL"/>
    <x v="1"/>
    <n v="1278"/>
    <s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
    <s v="E"/>
    <s v="Public Address Rack;"/>
    <n v="1"/>
    <s v="Nr"/>
    <n v="1100"/>
    <n v="1100"/>
    <n v="1100"/>
    <n v="1100"/>
  </r>
  <r>
    <x v="0"/>
    <x v="19"/>
    <x v="18"/>
    <s v="275223"/>
    <s v="NURSE CALL-CODE BLUE SYSTEMS"/>
    <s v="EL"/>
    <x v="0"/>
    <n v="1279"/>
    <s v="275223- NURSE CALL-CODE BLUE SYSTEMS"/>
    <s v="275223- NURSE CALL-CODE BLUE SYSTEMS"/>
    <m/>
    <s v="275223- NURSE CALL-CODE BLUE SYSTEMS"/>
    <m/>
    <m/>
    <m/>
    <m/>
    <m/>
    <m/>
  </r>
  <r>
    <x v="0"/>
    <x v="19"/>
    <x v="18"/>
    <s v="275223"/>
    <s v="NURSE CALL-CODE BLUE SYSTEMS"/>
    <s v="EL"/>
    <x v="0"/>
    <n v="1280"/>
    <s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m/>
    <s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m/>
    <m/>
    <m/>
    <m/>
    <m/>
    <m/>
  </r>
  <r>
    <x v="0"/>
    <x v="19"/>
    <x v="18"/>
    <s v="275223"/>
    <s v="NURSE CALL-CODE BLUE SYSTEMS"/>
    <s v="EL"/>
    <x v="1"/>
    <n v="1281"/>
    <s v="275223- NURSE CALL-CODE BLUE SYSTEMS"/>
    <s v="275223- NURSE CALL-CODE BLUE SYSTEMS"/>
    <s v="A"/>
    <s v="Nurse Call Workstation"/>
    <n v="1"/>
    <s v="Nr"/>
    <n v="1500"/>
    <n v="1500"/>
    <n v="1500"/>
    <n v="1500"/>
  </r>
  <r>
    <x v="0"/>
    <x v="19"/>
    <x v="18"/>
    <s v="275223"/>
    <s v="NURSE CALL-CODE BLUE SYSTEMS"/>
    <s v="EL"/>
    <x v="1"/>
    <n v="1282"/>
    <s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s v="B"/>
    <s v="Nurse Call Type-B"/>
    <n v="6"/>
    <s v="Nr"/>
    <n v="800"/>
    <n v="4800"/>
    <n v="800"/>
    <n v="4800"/>
  </r>
  <r>
    <x v="0"/>
    <x v="19"/>
    <x v="18"/>
    <s v="275223"/>
    <s v="NURSE CALL-CODE BLUE SYSTEMS"/>
    <s v="EL"/>
    <x v="1"/>
    <n v="1283"/>
    <s v="275223- NURSE CALL-CODE BLUE SYSTEMS"/>
    <s v="275223- NURSE CALL-CODE BLUE SYSTEMS"/>
    <s v="C"/>
    <s v="Nurse Call Type-C"/>
    <n v="1"/>
    <s v="Nr"/>
    <n v="300"/>
    <n v="300"/>
    <n v="300"/>
    <n v="300"/>
  </r>
  <r>
    <x v="0"/>
    <x v="19"/>
    <x v="18"/>
    <s v="275223"/>
    <s v="NURSE CALL-CODE BLUE SYSTEMS"/>
    <s v="EL"/>
    <x v="1"/>
    <n v="1284"/>
    <s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s v="D"/>
    <s v="Nurse Call Type-D"/>
    <n v="1"/>
    <s v="Nr"/>
    <n v="300"/>
    <n v="300"/>
    <n v="300"/>
    <n v="300"/>
  </r>
  <r>
    <x v="0"/>
    <x v="19"/>
    <x v="18"/>
    <s v="275223"/>
    <s v="NURSE CALL-CODE BLUE SYSTEMS"/>
    <s v="EL"/>
    <x v="0"/>
    <n v="1285"/>
    <s v="275223- NURSE CALL-CODE BLUE SYSTEMS"/>
    <s v="275223- NURSE CALL-CODE BLUE SYSTEMS"/>
    <s v="BILL NO. 27 - COMMUNICATIONS"/>
    <m/>
    <m/>
    <m/>
    <s v="J.D"/>
    <n v="41790"/>
    <m/>
    <m/>
  </r>
  <r>
    <x v="0"/>
    <x v="19"/>
    <x v="18"/>
    <s v="To Summary"/>
    <s v="To Summary"/>
    <m/>
    <x v="2"/>
    <n v="1286"/>
    <s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s v="To Summary"/>
    <m/>
    <m/>
    <m/>
    <m/>
    <m/>
    <m/>
    <m/>
  </r>
  <r>
    <x v="0"/>
    <x v="20"/>
    <x v="19"/>
    <s v="284621.13"/>
    <s v=" CONVENTIONAL FIRE ALARM SYSTEM"/>
    <s v="EL"/>
    <x v="0"/>
    <n v="1287"/>
    <s v="275223- NURSE CALL-CODE BLUE SYSTEMS"/>
    <s v="275223- NURSE CALL-CODE BLUE SYSTEMS"/>
    <s v="BILL NO. 28"/>
    <m/>
    <m/>
    <m/>
    <m/>
    <m/>
    <m/>
    <m/>
  </r>
  <r>
    <x v="0"/>
    <x v="20"/>
    <x v="19"/>
    <s v="284621.13"/>
    <s v=" CONVENTIONAL FIRE ALARM SYSTEM"/>
    <s v="EL"/>
    <x v="0"/>
    <n v="1288"/>
    <s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s v="ELECTRONIC SAFETY AND SECURITY"/>
    <m/>
    <m/>
    <m/>
    <m/>
    <m/>
    <m/>
    <m/>
  </r>
  <r>
    <x v="0"/>
    <x v="20"/>
    <x v="19"/>
    <s v="284621.13"/>
    <s v=" CONVENTIONAL FIRE ALARM SYSTEM"/>
    <s v="EL"/>
    <x v="0"/>
    <n v="1289"/>
    <s v="275223- NURSE CALL-CODE BLUE SYSTEMS"/>
    <s v="275223- NURSE CALL-CODE BLUE SYSTEMS"/>
    <s v="Item"/>
    <s v="                Description                        "/>
    <s v="Qty"/>
    <s v="Unit"/>
    <s v="Rate"/>
    <s v="Amount"/>
    <m/>
    <m/>
  </r>
  <r>
    <x v="0"/>
    <x v="20"/>
    <x v="19"/>
    <s v="284621.13"/>
    <s v=" CONVENTIONAL FIRE ALARM SYSTEM"/>
    <s v="EL"/>
    <x v="0"/>
    <n v="1290"/>
    <s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m/>
    <m/>
    <m/>
    <m/>
    <m/>
    <s v="JD"/>
    <m/>
    <m/>
  </r>
  <r>
    <x v="0"/>
    <x v="20"/>
    <x v="19"/>
    <s v="284621.13"/>
    <s v=" CONVENTIONAL FIRE ALARM SYSTEM"/>
    <s v="EL"/>
    <x v="0"/>
    <n v="1291"/>
    <s v="284621.13 - CONVENTIONAL FIRE ALARM SYSTEM"/>
    <s v="284621.13 - CONVENTIONAL FIRE ALARM SYSTEM"/>
    <m/>
    <s v="284621.13 - CONVENTIONAL FIRE ALARM SYSTEM"/>
    <m/>
    <m/>
    <m/>
    <m/>
    <m/>
    <m/>
  </r>
  <r>
    <x v="0"/>
    <x v="20"/>
    <x v="19"/>
    <s v="284621.13"/>
    <s v=" CONVENTIONAL FIRE ALARM SYSTEM"/>
    <s v="EL"/>
    <x v="0"/>
    <n v="1292"/>
    <s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
    <s v="Fire Alarm Control Unit"/>
    <m/>
    <s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
    <m/>
    <m/>
    <m/>
    <m/>
    <m/>
    <m/>
  </r>
  <r>
    <x v="0"/>
    <x v="20"/>
    <x v="19"/>
    <s v="284621.13"/>
    <s v=" CONVENTIONAL FIRE ALARM SYSTEM"/>
    <s v="EL"/>
    <x v="0"/>
    <n v="1293"/>
    <s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
    <s v="Fire Alarm Control Unit"/>
    <m/>
    <s v="Fire Alarm Control Unit"/>
    <m/>
    <m/>
    <m/>
    <m/>
    <m/>
    <m/>
  </r>
  <r>
    <x v="0"/>
    <x v="20"/>
    <x v="19"/>
    <s v="284621.13"/>
    <s v=" CONVENTIONAL FIRE ALARM SYSTEM"/>
    <s v="EL"/>
    <x v="1"/>
    <n v="1294"/>
    <s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
    <s v="Fire Alarm Control Unit"/>
    <s v="A"/>
    <s v="Fire Alarm Control Panel (FACP)"/>
    <n v="1"/>
    <s v="Nr"/>
    <n v="800"/>
    <n v="800"/>
    <n v="800"/>
    <n v="800"/>
  </r>
  <r>
    <x v="0"/>
    <x v="20"/>
    <x v="19"/>
    <s v="284621.13"/>
    <s v=" CONVENTIONAL FIRE ALARM SYSTEM"/>
    <s v="EL"/>
    <x v="0"/>
    <n v="1295"/>
    <s v="Fire-alarm signal initiation devices "/>
    <s v="Fire-alarm signal initiation devices "/>
    <m/>
    <s v="Fire-alarm signal initiation devices "/>
    <m/>
    <m/>
    <m/>
    <m/>
    <m/>
    <m/>
  </r>
  <r>
    <x v="0"/>
    <x v="20"/>
    <x v="19"/>
    <s v="284621.13"/>
    <s v=" CONVENTIONAL FIRE ALARM SYSTEM"/>
    <s v="EL"/>
    <x v="1"/>
    <n v="1296"/>
    <s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
    <s v="Fire Alarm Control Unit"/>
    <s v="B"/>
    <s v="Manual fire alarm station"/>
    <n v="4"/>
    <s v="Nr"/>
    <n v="120"/>
    <n v="480"/>
    <n v="120"/>
    <n v="480"/>
  </r>
  <r>
    <x v="0"/>
    <x v="20"/>
    <x v="19"/>
    <s v="284621.13"/>
    <s v=" CONVENTIONAL FIRE ALARM SYSTEM"/>
    <s v="EL"/>
    <x v="1"/>
    <n v="1297"/>
    <s v="Fire-alarm signal initiation devices "/>
    <s v="Fire-alarm signal initiation devices "/>
    <s v="C"/>
    <s v="Smoke detectors, photoelectric type;"/>
    <n v="40"/>
    <s v="Nr"/>
    <n v="100"/>
    <n v="4000"/>
    <n v="100"/>
    <n v="4000"/>
  </r>
  <r>
    <x v="0"/>
    <x v="20"/>
    <x v="19"/>
    <s v="284621.13"/>
    <s v=" CONVENTIONAL FIRE ALARM SYSTEM"/>
    <s v="EL"/>
    <x v="1"/>
    <n v="1298"/>
    <s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
    <s v="Fire Alarm Control Unit"/>
    <s v="D"/>
    <s v="Smoke detectors, photoelectric type; With Sounder Base"/>
    <n v="6"/>
    <s v="Nr"/>
    <n v="110"/>
    <n v="660"/>
    <n v="110"/>
    <n v="660"/>
  </r>
  <r>
    <x v="0"/>
    <x v="20"/>
    <x v="19"/>
    <s v="284621.13"/>
    <s v=" CONVENTIONAL FIRE ALARM SYSTEM"/>
    <s v="EL"/>
    <x v="1"/>
    <n v="1299"/>
    <s v="Fire-alarm signal initiation devices "/>
    <s v="Fire-alarm signal initiation devices "/>
    <s v="E"/>
    <s v="Combined Optical/Heat detector (Multicriteria detector)"/>
    <n v="4"/>
    <s v="Nr"/>
    <n v="120"/>
    <n v="480"/>
    <n v="120"/>
    <n v="480"/>
  </r>
  <r>
    <x v="0"/>
    <x v="20"/>
    <x v="19"/>
    <s v="284621.13"/>
    <s v=" CONVENTIONAL FIRE ALARM SYSTEM"/>
    <s v="EL"/>
    <x v="1"/>
    <n v="1300"/>
    <s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
    <s v="Fire Alarm Control Unit"/>
    <s v="F"/>
    <s v="Heat detector"/>
    <n v="3"/>
    <s v="Nr"/>
    <n v="100"/>
    <n v="300"/>
    <n v="100"/>
    <n v="300"/>
  </r>
  <r>
    <x v="0"/>
    <x v="20"/>
    <x v="19"/>
    <s v="284621.13"/>
    <s v=" CONVENTIONAL FIRE ALARM SYSTEM"/>
    <s v="EL"/>
    <x v="1"/>
    <n v="1301"/>
    <s v="Fire-alarm signal initiation devices "/>
    <s v="Fire-alarm signal initiation devices "/>
    <s v="G"/>
    <s v="Duct Smoke Detectors"/>
    <n v="1"/>
    <s v="Item"/>
    <n v="1000"/>
    <n v="1000"/>
    <n v="1000"/>
    <n v="1000"/>
  </r>
  <r>
    <x v="0"/>
    <x v="20"/>
    <x v="19"/>
    <s v="284621.13"/>
    <s v=" CONVENTIONAL FIRE ALARM SYSTEM"/>
    <s v="EL"/>
    <x v="0"/>
    <n v="1302"/>
    <s v="Fire-alarm Notification devices "/>
    <s v="Fire-alarm Notification devices "/>
    <m/>
    <s v="Fire-alarm Notification devices "/>
    <m/>
    <m/>
    <m/>
    <m/>
    <m/>
    <m/>
  </r>
  <r>
    <x v="0"/>
    <x v="20"/>
    <x v="19"/>
    <s v="284621.13"/>
    <s v=" CONVENTIONAL FIRE ALARM SYSTEM"/>
    <s v="EL"/>
    <x v="1"/>
    <n v="1303"/>
    <s v="Fire-alarm signal initiation devices "/>
    <s v="Fire-alarm signal initiation devices "/>
    <s v="A"/>
    <s v="Wall mounted Strobe light - 15 cd"/>
    <n v="12"/>
    <s v="Nr"/>
    <n v="120"/>
    <n v="1440"/>
    <n v="120"/>
    <n v="1440"/>
  </r>
  <r>
    <x v="0"/>
    <x v="20"/>
    <x v="19"/>
    <s v="284621.13"/>
    <s v=" CONVENTIONAL FIRE ALARM SYSTEM"/>
    <s v="EL"/>
    <x v="1"/>
    <n v="1304"/>
    <s v="Fire-alarm Notification devices "/>
    <s v="Fire-alarm Notification devices "/>
    <s v="B"/>
    <s v="Wall mounted Strobe light - 30 cd"/>
    <n v="2"/>
    <s v="Nr"/>
    <n v="120"/>
    <n v="240"/>
    <n v="120"/>
    <n v="240"/>
  </r>
  <r>
    <x v="0"/>
    <x v="20"/>
    <x v="19"/>
    <s v="284621.13"/>
    <s v=" CONVENTIONAL FIRE ALARM SYSTEM"/>
    <s v="EL"/>
    <x v="1"/>
    <n v="1305"/>
    <s v="Fire-alarm signal initiation devices "/>
    <s v="Fire-alarm signal initiation devices "/>
    <s v="C"/>
    <s v="Wall mounted Strobe light - 60 cd"/>
    <n v="2"/>
    <s v="Nr"/>
    <m/>
    <m/>
    <n v="0"/>
    <n v="0"/>
  </r>
  <r>
    <x v="0"/>
    <x v="20"/>
    <x v="19"/>
    <s v="284621.13"/>
    <s v=" CONVENTIONAL FIRE ALARM SYSTEM"/>
    <s v="EL"/>
    <x v="1"/>
    <n v="1306"/>
    <s v="Fire-alarm Notification devices "/>
    <s v="Fire-alarm Notification devices "/>
    <s v="C"/>
    <s v="Wall mounted Strobe light - 95 cd"/>
    <n v="1"/>
    <s v="Nr"/>
    <n v="120"/>
    <n v="120"/>
    <n v="120"/>
    <n v="120"/>
  </r>
  <r>
    <x v="0"/>
    <x v="20"/>
    <x v="19"/>
    <s v="284621.13"/>
    <s v=" CONVENTIONAL FIRE ALARM SYSTEM"/>
    <s v="EL"/>
    <x v="0"/>
    <n v="1307"/>
    <s v="Addressable interface devices,"/>
    <s v="Addressable interface devices,"/>
    <m/>
    <s v="Addressable interface devices,"/>
    <m/>
    <m/>
    <m/>
    <m/>
    <m/>
    <m/>
  </r>
  <r>
    <x v="0"/>
    <x v="20"/>
    <x v="19"/>
    <s v="284621.13"/>
    <s v=" CONVENTIONAL FIRE ALARM SYSTEM"/>
    <s v="EL"/>
    <x v="1"/>
    <n v="1308"/>
    <s v="Fire-alarm Notification devices "/>
    <s v="Fire-alarm Notification devices "/>
    <s v="D"/>
    <s v="Control modules;"/>
    <n v="2"/>
    <s v="Nr"/>
    <n v="70"/>
    <n v="140"/>
    <n v="70"/>
    <n v="140"/>
  </r>
  <r>
    <x v="0"/>
    <x v="20"/>
    <x v="19"/>
    <s v="284621.13"/>
    <s v=" CONVENTIONAL FIRE ALARM SYSTEM"/>
    <s v="EL"/>
    <x v="1"/>
    <n v="1309"/>
    <s v="Addressable interface devices,"/>
    <s v="Addressable interface devices,"/>
    <s v="E"/>
    <s v="Monitoring modules;"/>
    <n v="2"/>
    <s v="Nr"/>
    <n v="70"/>
    <n v="140"/>
    <n v="70"/>
    <n v="140"/>
  </r>
  <r>
    <x v="0"/>
    <x v="20"/>
    <x v="19"/>
    <s v="284621.13"/>
    <s v=" CONVENTIONAL FIRE ALARM SYSTEM"/>
    <s v="EL"/>
    <x v="1"/>
    <n v="1310"/>
    <s v="Fire-alarm Notification devices "/>
    <s v="Fire-alarm Notification devices "/>
    <s v="F"/>
    <s v="Line isolation modules;"/>
    <n v="1"/>
    <s v="Item"/>
    <n v="500"/>
    <n v="500"/>
    <n v="500"/>
    <n v="500"/>
  </r>
  <r>
    <x v="0"/>
    <x v="20"/>
    <x v="19"/>
    <s v="284621.13"/>
    <s v=" CONVENTIONAL FIRE ALARM SYSTEM"/>
    <s v="EL"/>
    <x v="1"/>
    <n v="1311"/>
    <s v="Addressable interface devices,"/>
    <s v="Addressable interface devices,"/>
    <s v="G"/>
    <s v="End of line resistor/devices"/>
    <n v="4"/>
    <s v="Nr"/>
    <n v="70"/>
    <n v="280"/>
    <n v="70"/>
    <n v="280"/>
  </r>
  <r>
    <x v="0"/>
    <x v="20"/>
    <x v="19"/>
    <s v="284621.13"/>
    <s v=" CONVENTIONAL FIRE ALARM SYSTEM"/>
    <s v="EL"/>
    <x v="0"/>
    <n v="1312"/>
    <s v="Fire-alarm Notification devices "/>
    <s v="Fire-alarm Notification devices "/>
    <s v="BILL NO. 28 - ELECTRONIC SAFETY AND SECURITY"/>
    <m/>
    <m/>
    <m/>
    <s v="J.D"/>
    <n v="10580"/>
    <m/>
    <m/>
  </r>
  <r>
    <x v="0"/>
    <x v="20"/>
    <x v="19"/>
    <s v="To Summary"/>
    <s v="To Summary"/>
    <m/>
    <x v="2"/>
    <n v="1313"/>
    <s v="Addressable interface devices,"/>
    <s v="Addressable interface devices,"/>
    <s v="To Summary"/>
    <m/>
    <m/>
    <m/>
    <m/>
    <m/>
    <m/>
    <m/>
  </r>
  <r>
    <x v="0"/>
    <x v="21"/>
    <x v="20"/>
    <s v="311000"/>
    <s v=" SITE CLEARING"/>
    <s v="GE"/>
    <x v="0"/>
    <n v="1314"/>
    <s v="Fire-alarm Notification devices "/>
    <s v="Fire-alarm Notification devices "/>
    <m/>
    <m/>
    <s v="BILL NO. 31"/>
    <m/>
    <m/>
    <m/>
    <m/>
    <m/>
  </r>
  <r>
    <x v="0"/>
    <x v="21"/>
    <x v="20"/>
    <s v="311000"/>
    <s v=" SITE CLEARING"/>
    <s v="GE"/>
    <x v="0"/>
    <n v="1315"/>
    <s v="Addressable interface devices,"/>
    <s v="Addressable interface devices,"/>
    <m/>
    <m/>
    <s v=" EARTHWORK"/>
    <m/>
    <m/>
    <m/>
    <m/>
    <m/>
  </r>
  <r>
    <x v="0"/>
    <x v="21"/>
    <x v="20"/>
    <s v="311000"/>
    <s v=" SITE CLEARING"/>
    <s v="GE"/>
    <x v="0"/>
    <n v="1316"/>
    <s v="Fire-alarm Notification devices "/>
    <s v="Fire-alarm Notification devices "/>
    <s v="Item"/>
    <s v="                Description                        "/>
    <s v="Qty"/>
    <s v="Unit"/>
    <s v="Rate"/>
    <s v="Amount"/>
    <m/>
    <m/>
  </r>
  <r>
    <x v="0"/>
    <x v="21"/>
    <x v="20"/>
    <s v="311000"/>
    <s v=" SITE CLEARING"/>
    <s v="GE"/>
    <x v="0"/>
    <n v="1317"/>
    <s v="Addressable interface devices,"/>
    <s v="Addressable interface devices,"/>
    <m/>
    <m/>
    <m/>
    <m/>
    <m/>
    <s v="J.D"/>
    <m/>
    <m/>
  </r>
  <r>
    <x v="0"/>
    <x v="21"/>
    <x v="20"/>
    <s v="311000"/>
    <s v=" SITE CLEARING"/>
    <s v="GE"/>
    <x v="0"/>
    <n v="1318"/>
    <s v="311000 - SITE CLEARING"/>
    <s v="311000 - SITE CLEARING"/>
    <m/>
    <s v="311000 - SITE CLEARING"/>
    <m/>
    <m/>
    <m/>
    <m/>
    <m/>
    <m/>
  </r>
  <r>
    <x v="0"/>
    <x v="21"/>
    <x v="20"/>
    <s v="311000"/>
    <s v=" SITE CLEARING"/>
    <s v="GE"/>
    <x v="0"/>
    <n v="1319"/>
    <s v="Site preparation"/>
    <s v="Site preparation"/>
    <m/>
    <s v="Site preparation"/>
    <m/>
    <m/>
    <m/>
    <m/>
    <m/>
    <m/>
  </r>
  <r>
    <x v="0"/>
    <x v="21"/>
    <x v="20"/>
    <s v="311000"/>
    <s v=" SITE CLEARING"/>
    <s v="GE"/>
    <x v="1"/>
    <n v="1320"/>
    <s v="311000 - SITE CLEARING"/>
    <s v="311000 - SITE CLEARING"/>
    <s v="A"/>
    <s v="Clearing the site generally"/>
    <n v="1"/>
    <s v="Item"/>
    <m/>
    <m/>
    <n v="0"/>
    <n v="0"/>
  </r>
  <r>
    <x v="0"/>
    <x v="21"/>
    <x v="20"/>
    <s v="311000"/>
    <s v=" SITE CLEARING"/>
    <s v="GE"/>
    <x v="0"/>
    <n v="1321"/>
    <s v="Excavating"/>
    <s v="Excavating"/>
    <m/>
    <s v="Excavating"/>
    <m/>
    <m/>
    <m/>
    <m/>
    <m/>
    <m/>
  </r>
  <r>
    <x v="0"/>
    <x v="21"/>
    <x v="20"/>
    <s v="311000"/>
    <s v=" SITE CLEARING"/>
    <s v="GE"/>
    <x v="1"/>
    <n v="1322"/>
    <s v="311000 - SITE CLEARING"/>
    <s v="311000 - SITE CLEARING"/>
    <s v="B"/>
    <s v="Excavation from existing levels for Foundation, Ground Beams, Pits, trenches and beds"/>
    <n v="415"/>
    <s v="m3"/>
    <m/>
    <m/>
    <n v="0"/>
    <n v="0"/>
  </r>
  <r>
    <x v="0"/>
    <x v="21"/>
    <x v="20"/>
    <s v="311000"/>
    <s v=" SITE CLEARING"/>
    <s v="GE"/>
    <x v="0"/>
    <n v="1323"/>
    <s v="Filling "/>
    <s v="Filling "/>
    <m/>
    <s v="Filling "/>
    <m/>
    <m/>
    <m/>
    <m/>
    <m/>
    <m/>
  </r>
  <r>
    <x v="0"/>
    <x v="21"/>
    <x v="20"/>
    <s v="311000"/>
    <s v=" SITE CLEARING"/>
    <s v="GE"/>
    <x v="1"/>
    <n v="1324"/>
    <s v="Filling "/>
    <s v="Filling "/>
    <s v="C"/>
    <s v="Filling from existing levels to makeup levels "/>
    <n v="290"/>
    <s v="m3"/>
    <m/>
    <m/>
    <n v="0"/>
    <n v="0"/>
  </r>
  <r>
    <x v="0"/>
    <x v="21"/>
    <x v="20"/>
    <s v="311000"/>
    <s v=" SITE CLEARING"/>
    <s v="GE"/>
    <x v="0"/>
    <n v="1325"/>
    <s v="Filling "/>
    <s v="Filling "/>
    <s v="BILL No. 31 - EARTHWORK"/>
    <m/>
    <m/>
    <m/>
    <m/>
    <m/>
    <m/>
    <m/>
  </r>
  <r>
    <x v="0"/>
    <x v="21"/>
    <x v="20"/>
    <s v="To Summary"/>
    <s v="To Summary"/>
    <m/>
    <x v="2"/>
    <n v="1326"/>
    <s v="Filling "/>
    <s v="Filling "/>
    <s v="To Summary"/>
    <m/>
    <m/>
    <m/>
    <s v="J.D"/>
    <m/>
    <m/>
    <m/>
  </r>
  <r>
    <x v="0"/>
    <x v="22"/>
    <x v="21"/>
    <s v="321400"/>
    <s v=" UNIT PAVING"/>
    <s v="LS"/>
    <x v="0"/>
    <n v="1327"/>
    <s v="Filling "/>
    <s v="Filling "/>
    <m/>
    <m/>
    <s v="BILL NO. 32"/>
    <m/>
    <m/>
    <m/>
    <m/>
    <m/>
  </r>
  <r>
    <x v="0"/>
    <x v="22"/>
    <x v="21"/>
    <s v="321400"/>
    <s v=" UNIT PAVING"/>
    <s v="LS"/>
    <x v="0"/>
    <n v="1328"/>
    <s v="Filling "/>
    <s v="Filling "/>
    <m/>
    <m/>
    <s v="EXTERIOR IMPROVEMENTS"/>
    <m/>
    <m/>
    <m/>
    <m/>
    <m/>
  </r>
  <r>
    <x v="0"/>
    <x v="22"/>
    <x v="21"/>
    <s v="321400"/>
    <s v=" UNIT PAVING"/>
    <s v="LS"/>
    <x v="0"/>
    <n v="1329"/>
    <s v="Filling "/>
    <s v="Filling "/>
    <s v="Item"/>
    <s v="                Description                        "/>
    <s v="Qty"/>
    <s v="Unit"/>
    <s v="Rate"/>
    <s v="Amount"/>
    <m/>
    <m/>
  </r>
  <r>
    <x v="0"/>
    <x v="22"/>
    <x v="21"/>
    <s v="311000"/>
    <s v=" UNIT PAVING"/>
    <s v="GE"/>
    <x v="0"/>
    <n v="1330"/>
    <s v="Filling "/>
    <s v="Filling "/>
    <m/>
    <m/>
    <m/>
    <m/>
    <m/>
    <s v="J.D"/>
    <m/>
    <m/>
  </r>
  <r>
    <x v="0"/>
    <x v="22"/>
    <x v="21"/>
    <s v="321400"/>
    <s v=" UNIT PAVING"/>
    <s v="LS"/>
    <x v="0"/>
    <n v="1331"/>
    <s v="321400 - UNIT PAVING"/>
    <s v="321400 - UNIT PAVING"/>
    <m/>
    <s v="321400 - UNIT PAVING"/>
    <m/>
    <m/>
    <m/>
    <m/>
    <m/>
    <m/>
  </r>
  <r>
    <x v="0"/>
    <x v="22"/>
    <x v="21"/>
    <s v="321400"/>
    <s v=" UNIT PAVING"/>
    <s v="LS"/>
    <x v="0"/>
    <n v="1332"/>
    <s v="Precast concrete curb; ordinary Portland cement, smooth finish, reinforced; including fittings and fixings; complete; as specified and as Drg. A-501; detail 12"/>
    <s v="Precast concrete curb; ordinary Portland cement, smooth finish, reinforced; including fittings and fixings; complete; as specified and as Drg. A-501; detail 12"/>
    <m/>
    <s v="Precast concrete curb; ordinary Portland cement, smooth finish, reinforced; including fittings and fixings; complete; as specified and as Drg. A-501; detail 12"/>
    <m/>
    <m/>
    <m/>
    <m/>
    <m/>
    <m/>
  </r>
  <r>
    <x v="0"/>
    <x v="22"/>
    <x v="21"/>
    <s v="321400"/>
    <s v=" UNIT PAVING"/>
    <s v="LS"/>
    <x v="1"/>
    <n v="1333"/>
    <s v="321400 - UNIT PAVING"/>
    <s v="321400 - UNIT PAVING"/>
    <s v="A"/>
    <s v="Curb; 150 x 300 high; with haunches"/>
    <n v="210"/>
    <s v="m"/>
    <m/>
    <m/>
    <n v="0"/>
    <n v="0"/>
  </r>
  <r>
    <x v="0"/>
    <x v="22"/>
    <x v="21"/>
    <s v="321400"/>
    <s v=" UNIT PAVING"/>
    <s v="LS"/>
    <x v="0"/>
    <n v="1334"/>
    <s v="Precast concrete tiles; including bedding mortar; to"/>
    <s v="Precast concrete tiles; including bedding mortar; to"/>
    <m/>
    <s v="Precast concrete tiles; including bedding mortar; to"/>
    <m/>
    <m/>
    <m/>
    <m/>
    <m/>
    <m/>
  </r>
  <r>
    <x v="0"/>
    <x v="22"/>
    <x v="21"/>
    <s v="321400"/>
    <s v=" UNIT PAVING"/>
    <s v="LS"/>
    <x v="1"/>
    <n v="1335"/>
    <s v="321400 - UNIT PAVING"/>
    <s v="321400 - UNIT PAVING"/>
    <s v="B"/>
    <s v="Sidewalks and terraces; 40 thick"/>
    <n v="464"/>
    <s v="m2"/>
    <m/>
    <m/>
    <n v="0"/>
    <n v="0"/>
  </r>
  <r>
    <x v="0"/>
    <x v="22"/>
    <x v="21"/>
    <s v="321116.16"/>
    <s v=" AGGREGATE SUBBASE COURSE"/>
    <s v="GE"/>
    <x v="0"/>
    <n v="1336"/>
    <s v="321116.16 - AGGREGATE SUBBASE COURSE"/>
    <s v="321116.16 - AGGREGATE SUBBASE COURSE"/>
    <m/>
    <s v="321116.16 - AGGREGATE SUBBASE COURSE"/>
    <m/>
    <m/>
    <m/>
    <m/>
    <m/>
    <m/>
  </r>
  <r>
    <x v="0"/>
    <x v="22"/>
    <x v="21"/>
    <s v="321116.16"/>
    <s v=" AGGREGATE SUBBASE COURSE"/>
    <s v="GE"/>
    <x v="1"/>
    <n v="1337"/>
    <s v="321400 - UNIT PAVING"/>
    <s v="321400 - UNIT PAVING"/>
    <s v="C"/>
    <s v="Subgrade Layer, laid and compacted as specified"/>
    <n v="150"/>
    <s v="m3"/>
    <m/>
    <m/>
    <n v="0"/>
    <n v="0"/>
  </r>
  <r>
    <x v="0"/>
    <x v="22"/>
    <x v="21"/>
    <s v="321116.16"/>
    <s v=" AGGREGATE SUBBASE COURSE"/>
    <s v="GE"/>
    <x v="1"/>
    <n v="1338"/>
    <s v="321116.16 - AGGREGATE SUBBASE COURSE"/>
    <s v="321116.16 - AGGREGATE SUBBASE COURSE"/>
    <s v="D"/>
    <s v="Aggregate Base Course; 200 thick; compacted to 100% Modified AASHTO Density, CBR ≥ 80%"/>
    <n v="120"/>
    <s v="m3"/>
    <m/>
    <m/>
    <n v="0"/>
    <n v="0"/>
  </r>
  <r>
    <x v="0"/>
    <x v="22"/>
    <x v="21"/>
    <s v="321216"/>
    <s v=" ASPHALT PAVING"/>
    <s v="GE"/>
    <x v="0"/>
    <n v="1339"/>
    <s v="321216 - ASPHALT PAVING"/>
    <s v="321216 - ASPHALT PAVING"/>
    <m/>
    <s v="321216 - ASPHALT PAVING"/>
    <m/>
    <m/>
    <m/>
    <m/>
    <m/>
    <m/>
  </r>
  <r>
    <x v="0"/>
    <x v="22"/>
    <x v="21"/>
    <s v="321216"/>
    <s v=" ASPHALT PAVING"/>
    <s v="GE"/>
    <x v="0"/>
    <n v="1340"/>
    <s v="0.5 MESAL"/>
    <s v="0.5 MESAL"/>
    <m/>
    <s v="0.5 MESAL"/>
    <m/>
    <m/>
    <m/>
    <m/>
    <m/>
    <m/>
  </r>
  <r>
    <x v="0"/>
    <x v="22"/>
    <x v="21"/>
    <s v="321216"/>
    <s v=" ASPHALT PAVING"/>
    <s v="GE"/>
    <x v="1"/>
    <n v="1341"/>
    <s v="321216 - ASPHALT PAVING"/>
    <s v="321216 - ASPHALT PAVING"/>
    <s v="E"/>
    <s v="Bituminous Prime Coat"/>
    <n v="600"/>
    <s v="m2"/>
    <m/>
    <m/>
    <n v="0"/>
    <n v="0"/>
  </r>
  <r>
    <x v="0"/>
    <x v="22"/>
    <x v="21"/>
    <s v="321216"/>
    <s v=" ASPHALT PAVING"/>
    <s v="GE"/>
    <x v="1"/>
    <n v="1342"/>
    <s v="0.5 MESAL"/>
    <s v="0.5 MESAL"/>
    <s v="F"/>
    <s v="Bituminous Tack Coat"/>
    <n v="600"/>
    <s v="m2"/>
    <m/>
    <m/>
    <n v="0"/>
    <n v="0"/>
  </r>
  <r>
    <x v="0"/>
    <x v="22"/>
    <x v="21"/>
    <s v="321216"/>
    <s v=" ASPHALT PAVING"/>
    <s v="GE"/>
    <x v="1"/>
    <n v="1343"/>
    <s v="321216 - ASPHALT PAVING"/>
    <s v="321216 - ASPHALT PAVING"/>
    <s v="G"/>
    <s v="60 mm Bituminous Base Course "/>
    <n v="37"/>
    <s v="m3"/>
    <m/>
    <m/>
    <n v="0"/>
    <n v="0"/>
  </r>
  <r>
    <x v="0"/>
    <x v="22"/>
    <x v="21"/>
    <s v="321216"/>
    <s v=" ASPHALT PAVING"/>
    <s v="GE"/>
    <x v="1"/>
    <n v="1344"/>
    <s v="0.5 MESAL"/>
    <s v="0.5 MESAL"/>
    <s v="H"/>
    <s v="40 mm Bituminous Surface Course "/>
    <n v="25"/>
    <s v="m3"/>
    <m/>
    <m/>
    <n v="0"/>
    <n v="0"/>
  </r>
  <r>
    <x v="0"/>
    <x v="22"/>
    <x v="21"/>
    <s v="321216"/>
    <s v=" ASPHALT PAVING"/>
    <s v="GE"/>
    <x v="0"/>
    <n v="1345"/>
    <s v="321216 - ASPHALT PAVING"/>
    <s v="321216 - ASPHALT PAVING"/>
    <s v="BILL No. 32 - EXTERIOR IMPROVEMENTS"/>
    <m/>
    <m/>
    <m/>
    <m/>
    <m/>
    <m/>
    <m/>
  </r>
  <r>
    <x v="0"/>
    <x v="22"/>
    <x v="21"/>
    <s v="To Summary"/>
    <s v="To Summary"/>
    <m/>
    <x v="2"/>
    <n v="1346"/>
    <s v="0.5 MESAL"/>
    <s v="0.5 MESAL"/>
    <s v="To Summary"/>
    <m/>
    <m/>
    <m/>
    <s v="J.D"/>
    <m/>
    <m/>
    <m/>
  </r>
  <r>
    <x v="0"/>
    <x v="23"/>
    <x v="22"/>
    <s v="SUMMARY"/>
    <s v="SUMMARY"/>
    <m/>
    <x v="3"/>
    <n v="1347"/>
    <s v="SUMMARY"/>
    <s v="SUMMARY"/>
    <s v="SUMMARY"/>
    <m/>
    <m/>
    <m/>
    <m/>
    <m/>
    <m/>
    <m/>
  </r>
  <r>
    <x v="0"/>
    <x v="23"/>
    <x v="22"/>
    <s v="SUMMARY"/>
    <s v="SUMMARY"/>
    <m/>
    <x v="3"/>
    <n v="1348"/>
    <s v="SUMMARY"/>
    <s v="SUMMARY"/>
    <m/>
    <m/>
    <m/>
    <s v="Amount"/>
    <m/>
    <m/>
    <m/>
    <m/>
  </r>
  <r>
    <x v="0"/>
    <x v="23"/>
    <x v="22"/>
    <s v="SUMMARY"/>
    <s v="SUMMARY"/>
    <m/>
    <x v="3"/>
    <n v="1349"/>
    <s v="SUMMARY"/>
    <s v="SUMMARY"/>
    <m/>
    <m/>
    <m/>
    <s v="J.D"/>
    <m/>
    <m/>
    <m/>
    <m/>
  </r>
  <r>
    <x v="0"/>
    <x v="23"/>
    <x v="22"/>
    <s v="SUMMARY"/>
    <s v="SUMMARY"/>
    <m/>
    <x v="3"/>
    <n v="1350"/>
    <s v="SUMMARY"/>
    <s v="SUMMARY"/>
    <s v="BILL NO. 1"/>
    <s v="GENERAL REQUIREMENTS ( 8% is considered)"/>
    <m/>
    <n v="14800"/>
    <m/>
    <m/>
    <m/>
    <m/>
  </r>
  <r>
    <x v="0"/>
    <x v="23"/>
    <x v="22"/>
    <s v="SUMMARY"/>
    <s v="SUMMARY"/>
    <m/>
    <x v="3"/>
    <n v="1351"/>
    <s v="SUMMARY"/>
    <s v="SUMMARY"/>
    <s v="BILL NO. 2"/>
    <s v="SITE CONSTRUCTION"/>
    <m/>
    <n v="14265"/>
    <m/>
    <m/>
    <m/>
    <m/>
  </r>
  <r>
    <x v="0"/>
    <x v="23"/>
    <x v="22"/>
    <s v="SUMMARY"/>
    <s v="SUMMARY"/>
    <m/>
    <x v="3"/>
    <n v="1352"/>
    <s v="SUMMARY"/>
    <s v="SUMMARY"/>
    <s v="BILL NO. 3"/>
    <s v="CONCRETE"/>
    <m/>
    <n v="31287"/>
    <m/>
    <m/>
    <m/>
    <m/>
  </r>
  <r>
    <x v="0"/>
    <x v="23"/>
    <x v="22"/>
    <s v="SUMMARY"/>
    <s v="SUMMARY"/>
    <m/>
    <x v="3"/>
    <n v="1353"/>
    <s v="SUMMARY"/>
    <s v="SUMMARY"/>
    <s v="BILL NO. 4"/>
    <s v="MASONRY"/>
    <m/>
    <n v="29843"/>
    <m/>
    <m/>
    <m/>
    <m/>
  </r>
  <r>
    <x v="0"/>
    <x v="23"/>
    <x v="22"/>
    <s v="SUMMARY"/>
    <s v="SUMMARY"/>
    <m/>
    <x v="3"/>
    <n v="1354"/>
    <s v="SUMMARY"/>
    <s v="SUMMARY"/>
    <s v="BILL NO. 5 "/>
    <s v="METALS"/>
    <m/>
    <n v="6250"/>
    <m/>
    <m/>
    <m/>
    <m/>
  </r>
  <r>
    <x v="0"/>
    <x v="23"/>
    <x v="22"/>
    <s v="SUMMARY"/>
    <s v="SUMMARY"/>
    <m/>
    <x v="3"/>
    <n v="1355"/>
    <s v="SUMMARY"/>
    <s v="SUMMARY"/>
    <s v="BILL NO. 6"/>
    <s v="WOOD AND PLASTICS "/>
    <m/>
    <n v="4340"/>
    <m/>
    <m/>
    <m/>
    <m/>
  </r>
  <r>
    <x v="0"/>
    <x v="23"/>
    <x v="22"/>
    <s v="SUMMARY"/>
    <s v="SUMMARY"/>
    <m/>
    <x v="3"/>
    <n v="1356"/>
    <s v="SUMMARY"/>
    <s v="SUMMARY"/>
    <s v="BILL NO. 7 "/>
    <s v="THERMAL AND MOISTURE PROTECTION"/>
    <m/>
    <n v="61713.5"/>
    <m/>
    <m/>
    <m/>
    <m/>
  </r>
  <r>
    <x v="0"/>
    <x v="23"/>
    <x v="22"/>
    <s v="SUMMARY"/>
    <s v="SUMMARY"/>
    <m/>
    <x v="3"/>
    <n v="1357"/>
    <s v="SUMMARY"/>
    <s v="SUMMARY"/>
    <s v="BILL NO. 8 "/>
    <s v="OPENINGS"/>
    <m/>
    <n v="56144"/>
    <m/>
    <m/>
    <m/>
    <m/>
  </r>
  <r>
    <x v="0"/>
    <x v="23"/>
    <x v="22"/>
    <s v="SUMMARY"/>
    <s v="SUMMARY"/>
    <m/>
    <x v="3"/>
    <n v="1358"/>
    <s v="SUMMARY"/>
    <s v="SUMMARY"/>
    <s v="BILL NO. 9 "/>
    <s v="FINISHES"/>
    <m/>
    <n v="128912.5"/>
    <m/>
    <m/>
    <m/>
    <m/>
  </r>
  <r>
    <x v="0"/>
    <x v="23"/>
    <x v="22"/>
    <s v="SUMMARY"/>
    <s v="SUMMARY"/>
    <m/>
    <x v="3"/>
    <n v="1359"/>
    <s v="SUMMARY"/>
    <s v="SUMMARY"/>
    <s v="BILL NO. 10"/>
    <s v="SPECIALTIES"/>
    <m/>
    <n v="5515"/>
    <m/>
    <m/>
    <m/>
    <m/>
  </r>
  <r>
    <x v="0"/>
    <x v="23"/>
    <x v="22"/>
    <s v="SUMMARY"/>
    <s v="SUMMARY"/>
    <m/>
    <x v="3"/>
    <n v="1360"/>
    <s v="SUMMARY"/>
    <s v="SUMMARY"/>
    <s v="BILL NO. 11"/>
    <s v="EQUIPMENT"/>
    <m/>
    <m/>
    <m/>
    <m/>
    <m/>
    <m/>
  </r>
  <r>
    <x v="0"/>
    <x v="23"/>
    <x v="22"/>
    <s v="SUMMARY"/>
    <s v="SUMMARY"/>
    <m/>
    <x v="3"/>
    <n v="1361"/>
    <s v="SUMMARY"/>
    <s v="SUMMARY"/>
    <s v="BILL NO. 12"/>
    <s v="FURNISHINGS"/>
    <m/>
    <n v="14231"/>
    <m/>
    <m/>
    <m/>
    <m/>
  </r>
  <r>
    <x v="0"/>
    <x v="23"/>
    <x v="22"/>
    <s v="SUMMARY"/>
    <s v="SUMMARY"/>
    <m/>
    <x v="3"/>
    <n v="1362"/>
    <s v="SUMMARY"/>
    <s v="SUMMARY"/>
    <s v="BILL NO. 14"/>
    <s v="CONVEYING EQUIPMENT"/>
    <m/>
    <m/>
    <m/>
    <m/>
    <m/>
    <m/>
  </r>
  <r>
    <x v="0"/>
    <x v="23"/>
    <x v="22"/>
    <s v="SUMMARY"/>
    <s v="SUMMARY"/>
    <m/>
    <x v="3"/>
    <n v="1363"/>
    <s v="SUMMARY"/>
    <s v="SUMMARY"/>
    <s v="BILL NO. 21"/>
    <s v="FIRE SUPPRESSION"/>
    <m/>
    <n v="36638"/>
    <m/>
    <m/>
    <m/>
    <m/>
  </r>
  <r>
    <x v="0"/>
    <x v="23"/>
    <x v="22"/>
    <s v="SUMMARY"/>
    <s v="SUMMARY"/>
    <m/>
    <x v="3"/>
    <n v="1364"/>
    <s v="SUMMARY"/>
    <s v="SUMMARY"/>
    <s v="BILL NO. 22"/>
    <s v="PLUMBING"/>
    <m/>
    <n v="118541.76499999998"/>
    <m/>
    <m/>
    <m/>
    <m/>
  </r>
  <r>
    <x v="0"/>
    <x v="23"/>
    <x v="22"/>
    <s v="SUMMARY"/>
    <s v="SUMMARY"/>
    <m/>
    <x v="3"/>
    <n v="1365"/>
    <s v="SUMMARY"/>
    <s v="SUMMARY"/>
    <s v="BILL NO. 23"/>
    <s v="HEATING VENTILATING AND AIR CONDITIONING"/>
    <m/>
    <n v="104971.2"/>
    <m/>
    <m/>
    <m/>
    <m/>
  </r>
  <r>
    <x v="0"/>
    <x v="23"/>
    <x v="22"/>
    <s v="SUMMARY"/>
    <s v="SUMMARY"/>
    <m/>
    <x v="3"/>
    <n v="1366"/>
    <s v="SUMMARY"/>
    <s v="SUMMARY"/>
    <s v="BILL NO. 26"/>
    <s v="ELECTRICAL"/>
    <m/>
    <n v="200382.19999999998"/>
    <m/>
    <m/>
    <m/>
    <m/>
  </r>
  <r>
    <x v="0"/>
    <x v="23"/>
    <x v="22"/>
    <s v="SUMMARY"/>
    <s v="SUMMARY"/>
    <m/>
    <x v="3"/>
    <n v="1367"/>
    <s v="SUMMARY"/>
    <s v="SUMMARY"/>
    <s v="BILL NO. 27"/>
    <s v="COMMUNICATIONS"/>
    <m/>
    <n v="41790"/>
    <m/>
    <m/>
    <m/>
    <m/>
  </r>
  <r>
    <x v="0"/>
    <x v="23"/>
    <x v="22"/>
    <s v="SUMMARY"/>
    <s v="SUMMARY"/>
    <m/>
    <x v="3"/>
    <n v="1368"/>
    <s v="SUMMARY"/>
    <s v="SUMMARY"/>
    <s v="BILL NO. 28"/>
    <s v="ELECTRONIC SAFETY AND SECURITY"/>
    <m/>
    <n v="10580"/>
    <m/>
    <m/>
    <m/>
    <m/>
  </r>
  <r>
    <x v="0"/>
    <x v="23"/>
    <x v="22"/>
    <s v="SUMMARY"/>
    <s v="SUMMARY"/>
    <m/>
    <x v="3"/>
    <n v="1369"/>
    <s v="SUMMARY"/>
    <s v="SUMMARY"/>
    <s v="BILL NO. 31"/>
    <s v="EARTHWORK"/>
    <m/>
    <m/>
    <m/>
    <m/>
    <m/>
    <m/>
  </r>
  <r>
    <x v="0"/>
    <x v="23"/>
    <x v="22"/>
    <s v="SUMMARY"/>
    <s v="SUMMARY"/>
    <m/>
    <x v="3"/>
    <n v="1370"/>
    <s v="SUMMARY"/>
    <s v="SUMMARY"/>
    <s v="BILL NO. 32"/>
    <s v="EXTERIOR IMPROVEMENTS"/>
    <m/>
    <m/>
    <m/>
    <m/>
    <m/>
    <m/>
  </r>
  <r>
    <x v="0"/>
    <x v="23"/>
    <x v="22"/>
    <s v="SUMMARY"/>
    <s v="SUMMARY"/>
    <m/>
    <x v="3"/>
    <n v="1371"/>
    <s v="SUMMARY"/>
    <s v="SUMMARY"/>
    <s v="TOTAL "/>
    <m/>
    <m/>
    <m/>
    <m/>
    <m/>
    <m/>
    <m/>
  </r>
  <r>
    <x v="0"/>
    <x v="23"/>
    <x v="22"/>
    <s v="SUMMARY"/>
    <s v="SUMMARY"/>
    <m/>
    <x v="3"/>
    <n v="1372"/>
    <s v="SUMMARY"/>
    <s v="SUMMARY"/>
    <s v="To Form of Tender"/>
    <m/>
    <s v="J.D"/>
    <n v="880204.16499999992"/>
    <m/>
    <m/>
    <m/>
    <m/>
  </r>
  <r>
    <x v="1"/>
    <x v="0"/>
    <x v="0"/>
    <m/>
    <m/>
    <m/>
    <x v="0"/>
    <n v="1"/>
    <m/>
    <m/>
    <s v="Fuhais - Jordan"/>
    <m/>
    <m/>
    <m/>
    <m/>
    <m/>
    <m/>
    <m/>
  </r>
  <r>
    <x v="1"/>
    <x v="1"/>
    <x v="0"/>
    <m/>
    <m/>
    <m/>
    <x v="0"/>
    <n v="2"/>
    <m/>
    <m/>
    <s v="TABLE OF CONTENTS"/>
    <m/>
    <m/>
    <m/>
    <m/>
    <m/>
    <m/>
    <m/>
  </r>
  <r>
    <x v="1"/>
    <x v="1"/>
    <x v="0"/>
    <m/>
    <m/>
    <m/>
    <x v="0"/>
    <n v="3"/>
    <m/>
    <m/>
    <s v="01"/>
    <s v="GENERAL REQUIREMENTS"/>
    <m/>
    <m/>
    <m/>
    <m/>
    <m/>
    <m/>
  </r>
  <r>
    <x v="1"/>
    <x v="1"/>
    <x v="0"/>
    <m/>
    <m/>
    <m/>
    <x v="0"/>
    <n v="4"/>
    <m/>
    <m/>
    <s v="02"/>
    <s v="SITE CONSTRUCTION"/>
    <m/>
    <m/>
    <m/>
    <m/>
    <m/>
    <m/>
  </r>
  <r>
    <x v="1"/>
    <x v="1"/>
    <x v="0"/>
    <m/>
    <m/>
    <m/>
    <x v="0"/>
    <n v="5"/>
    <m/>
    <m/>
    <s v="03"/>
    <s v="CONCRETE"/>
    <m/>
    <m/>
    <m/>
    <m/>
    <m/>
    <m/>
  </r>
  <r>
    <x v="1"/>
    <x v="1"/>
    <x v="0"/>
    <m/>
    <m/>
    <m/>
    <x v="0"/>
    <n v="6"/>
    <m/>
    <m/>
    <s v="04"/>
    <s v="MASONRY"/>
    <m/>
    <m/>
    <m/>
    <m/>
    <m/>
    <m/>
  </r>
  <r>
    <x v="1"/>
    <x v="1"/>
    <x v="0"/>
    <m/>
    <m/>
    <m/>
    <x v="0"/>
    <n v="7"/>
    <m/>
    <m/>
    <s v="05"/>
    <s v="METALS"/>
    <m/>
    <m/>
    <m/>
    <m/>
    <m/>
    <m/>
  </r>
  <r>
    <x v="1"/>
    <x v="1"/>
    <x v="0"/>
    <m/>
    <m/>
    <m/>
    <x v="0"/>
    <n v="8"/>
    <m/>
    <m/>
    <s v="06"/>
    <s v="WOOD AND PLASTICS "/>
    <m/>
    <m/>
    <m/>
    <m/>
    <m/>
    <m/>
  </r>
  <r>
    <x v="1"/>
    <x v="1"/>
    <x v="0"/>
    <m/>
    <m/>
    <m/>
    <x v="0"/>
    <n v="9"/>
    <m/>
    <m/>
    <s v="07"/>
    <s v="THERMAL AND MOISTURE PROTECTION"/>
    <m/>
    <m/>
    <m/>
    <m/>
    <m/>
    <m/>
  </r>
  <r>
    <x v="1"/>
    <x v="1"/>
    <x v="0"/>
    <m/>
    <m/>
    <m/>
    <x v="0"/>
    <n v="10"/>
    <m/>
    <m/>
    <s v="08"/>
    <s v="OPENINGS"/>
    <m/>
    <m/>
    <m/>
    <m/>
    <m/>
    <m/>
  </r>
  <r>
    <x v="1"/>
    <x v="1"/>
    <x v="0"/>
    <m/>
    <m/>
    <m/>
    <x v="0"/>
    <n v="11"/>
    <m/>
    <m/>
    <s v="09"/>
    <s v="FINISHES"/>
    <m/>
    <m/>
    <m/>
    <m/>
    <m/>
    <m/>
  </r>
  <r>
    <x v="1"/>
    <x v="1"/>
    <x v="0"/>
    <m/>
    <m/>
    <m/>
    <x v="0"/>
    <n v="12"/>
    <m/>
    <m/>
    <s v="10"/>
    <s v="SPECIALTIES"/>
    <m/>
    <m/>
    <m/>
    <m/>
    <m/>
    <m/>
  </r>
  <r>
    <x v="1"/>
    <x v="1"/>
    <x v="0"/>
    <m/>
    <m/>
    <m/>
    <x v="0"/>
    <n v="13"/>
    <m/>
    <m/>
    <s v="11"/>
    <s v="EQUIPMENT"/>
    <m/>
    <m/>
    <m/>
    <m/>
    <m/>
    <m/>
  </r>
  <r>
    <x v="1"/>
    <x v="1"/>
    <x v="0"/>
    <m/>
    <m/>
    <m/>
    <x v="0"/>
    <n v="14"/>
    <m/>
    <m/>
    <s v="12"/>
    <s v="FURNISHINGS"/>
    <m/>
    <m/>
    <m/>
    <m/>
    <m/>
    <m/>
  </r>
  <r>
    <x v="1"/>
    <x v="1"/>
    <x v="0"/>
    <m/>
    <m/>
    <m/>
    <x v="0"/>
    <n v="15"/>
    <m/>
    <m/>
    <s v="14"/>
    <s v="CONVEYING EQUIPMENT"/>
    <m/>
    <m/>
    <m/>
    <m/>
    <m/>
    <m/>
  </r>
  <r>
    <x v="1"/>
    <x v="1"/>
    <x v="0"/>
    <m/>
    <m/>
    <m/>
    <x v="0"/>
    <n v="16"/>
    <m/>
    <m/>
    <s v="21"/>
    <s v="FIRE SUPPRESSION"/>
    <m/>
    <m/>
    <m/>
    <m/>
    <m/>
    <m/>
  </r>
  <r>
    <x v="1"/>
    <x v="1"/>
    <x v="0"/>
    <m/>
    <m/>
    <m/>
    <x v="0"/>
    <n v="17"/>
    <m/>
    <m/>
    <s v="22"/>
    <s v="PLUMBING"/>
    <m/>
    <m/>
    <m/>
    <m/>
    <m/>
    <m/>
  </r>
  <r>
    <x v="1"/>
    <x v="1"/>
    <x v="0"/>
    <m/>
    <m/>
    <m/>
    <x v="0"/>
    <n v="18"/>
    <m/>
    <m/>
    <s v="23"/>
    <s v="HEATING VENTILATING AND AIR CONDITIONING"/>
    <m/>
    <m/>
    <m/>
    <m/>
    <m/>
    <m/>
  </r>
  <r>
    <x v="1"/>
    <x v="1"/>
    <x v="0"/>
    <m/>
    <m/>
    <m/>
    <x v="0"/>
    <n v="19"/>
    <m/>
    <m/>
    <s v="26"/>
    <s v="ELECTRICAL"/>
    <m/>
    <m/>
    <m/>
    <m/>
    <m/>
    <m/>
  </r>
  <r>
    <x v="1"/>
    <x v="1"/>
    <x v="0"/>
    <m/>
    <m/>
    <m/>
    <x v="0"/>
    <n v="20"/>
    <m/>
    <m/>
    <s v="27"/>
    <s v="COMMUNICATIONS"/>
    <m/>
    <m/>
    <m/>
    <m/>
    <m/>
    <m/>
  </r>
  <r>
    <x v="1"/>
    <x v="1"/>
    <x v="0"/>
    <m/>
    <m/>
    <m/>
    <x v="0"/>
    <n v="21"/>
    <m/>
    <m/>
    <s v="28"/>
    <s v="ELECTRONIC SAFETY AND SECURITY"/>
    <m/>
    <m/>
    <m/>
    <m/>
    <m/>
    <m/>
  </r>
  <r>
    <x v="1"/>
    <x v="1"/>
    <x v="0"/>
    <m/>
    <m/>
    <m/>
    <x v="0"/>
    <n v="22"/>
    <m/>
    <m/>
    <s v="31"/>
    <s v="EARTHWORK"/>
    <m/>
    <m/>
    <m/>
    <m/>
    <m/>
    <m/>
  </r>
  <r>
    <x v="1"/>
    <x v="1"/>
    <x v="0"/>
    <m/>
    <m/>
    <m/>
    <x v="0"/>
    <n v="23"/>
    <m/>
    <m/>
    <s v="32"/>
    <s v="EXTERIOR IMPROVEMENTS"/>
    <m/>
    <m/>
    <m/>
    <m/>
    <m/>
    <m/>
  </r>
  <r>
    <x v="1"/>
    <x v="2"/>
    <x v="1"/>
    <s v="010000"/>
    <s v=" GENERAL REQUIREMENTS"/>
    <s v="AR"/>
    <x v="0"/>
    <n v="24"/>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m/>
    <s v="BILL NO. 01"/>
    <m/>
    <m/>
    <m/>
    <m/>
    <m/>
  </r>
  <r>
    <x v="1"/>
    <x v="2"/>
    <x v="1"/>
    <s v="010000"/>
    <s v=" GENERAL REQUIREMENTS"/>
    <s v="AR"/>
    <x v="0"/>
    <n v="25"/>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m/>
    <s v="GENERAL REQUIREMENTS "/>
    <m/>
    <m/>
    <m/>
    <m/>
    <m/>
  </r>
  <r>
    <x v="1"/>
    <x v="2"/>
    <x v="1"/>
    <s v="010000"/>
    <s v=" GENERAL REQUIREMENTS"/>
    <s v="AR"/>
    <x v="0"/>
    <n v="26"/>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s v="Item"/>
    <s v="                      Description                       "/>
    <s v="Qty"/>
    <s v="Unit"/>
    <s v="Rate"/>
    <s v="Amount"/>
    <m/>
    <m/>
  </r>
  <r>
    <x v="1"/>
    <x v="2"/>
    <x v="1"/>
    <s v="010000"/>
    <s v=" GENERAL REQUIREMENTS"/>
    <s v="AR"/>
    <x v="0"/>
    <n v="27"/>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m/>
    <m/>
    <m/>
    <m/>
    <s v="J.D"/>
    <m/>
    <m/>
  </r>
  <r>
    <x v="1"/>
    <x v="2"/>
    <x v="1"/>
    <s v="010000"/>
    <s v=" GENERAL REQUIREMENTS"/>
    <s v="AR"/>
    <x v="0"/>
    <n v="28"/>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s v="01 - GENERAL REQUIREMENTS"/>
    <m/>
    <m/>
    <m/>
    <m/>
    <m/>
    <m/>
  </r>
  <r>
    <x v="1"/>
    <x v="2"/>
    <x v="1"/>
    <s v="010000"/>
    <s v=" GENERAL REQUIREMENTS"/>
    <s v="AR"/>
    <x v="0"/>
    <n v="29"/>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s v="CONDITIONS OF CONTRACT "/>
    <m/>
    <m/>
    <m/>
    <m/>
    <m/>
    <m/>
  </r>
  <r>
    <x v="1"/>
    <x v="2"/>
    <x v="1"/>
    <s v="010000"/>
    <s v=" GENERAL REQUIREMENTS"/>
    <s v="AR"/>
    <x v="0"/>
    <n v="30"/>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m/>
    <m/>
    <m/>
    <m/>
    <m/>
    <m/>
  </r>
  <r>
    <x v="1"/>
    <x v="2"/>
    <x v="1"/>
    <s v="010000"/>
    <s v=" GENERAL REQUIREMENTS"/>
    <s v="AR"/>
    <x v="0"/>
    <n v="31"/>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s v="Conditions of Contract"/>
    <m/>
    <m/>
    <m/>
    <m/>
    <m/>
    <m/>
  </r>
  <r>
    <x v="1"/>
    <x v="2"/>
    <x v="1"/>
    <s v="010000"/>
    <s v=" GENERAL REQUIREMENTS"/>
    <s v="AR"/>
    <x v="1"/>
    <n v="32"/>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s v="A"/>
    <s v="Performance Security"/>
    <n v="1"/>
    <s v="Item"/>
    <n v="3320"/>
    <n v="3320"/>
    <n v="3220.4"/>
    <n v="3220.4"/>
  </r>
  <r>
    <x v="1"/>
    <x v="2"/>
    <x v="1"/>
    <s v="010000"/>
    <s v=" GENERAL REQUIREMENTS"/>
    <s v="AR"/>
    <x v="1"/>
    <n v="33"/>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s v="B"/>
    <s v="Insurances as per provision of the Conditions of Contract "/>
    <n v="1"/>
    <s v="Item"/>
    <n v="7967"/>
    <n v="7967"/>
    <n v="7727.99"/>
    <n v="7727.99"/>
  </r>
  <r>
    <x v="1"/>
    <x v="2"/>
    <x v="1"/>
    <s v="010000"/>
    <s v=" GENERAL REQUIREMENTS"/>
    <s v="AR"/>
    <x v="1"/>
    <n v="34"/>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s v="C"/>
    <s v="Contractor's facilities, Contractor's temporary facilities including establishment, maintenance and removal from Site"/>
    <n v="1"/>
    <s v="Item"/>
    <n v="7170"/>
    <n v="7170"/>
    <n v="6954.9"/>
    <n v="6954.9"/>
  </r>
  <r>
    <x v="1"/>
    <x v="2"/>
    <x v="1"/>
    <s v="010000"/>
    <s v=" GENERAL REQUIREMENTS"/>
    <s v="AR"/>
    <x v="1"/>
    <n v="35"/>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s v="D"/>
    <s v="Maintenance, cleaning and provision of services and supplies for, etc. the Engineer's staff offices provided by the Employer (Refer to Section 015000)"/>
    <n v="1"/>
    <s v="Item"/>
    <n v="12614"/>
    <n v="12614"/>
    <n v="12235.58"/>
    <n v="12235.58"/>
  </r>
  <r>
    <x v="1"/>
    <x v="2"/>
    <x v="1"/>
    <s v="010000"/>
    <s v=" GENERAL REQUIREMENTS"/>
    <s v="AR"/>
    <x v="0"/>
    <n v="36"/>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s v="GENERAL REQUIREMENTS "/>
    <m/>
    <m/>
    <m/>
    <m/>
    <m/>
    <m/>
    <m/>
  </r>
  <r>
    <x v="1"/>
    <x v="2"/>
    <x v="1"/>
    <s v="To Summary"/>
    <s v="To Summary"/>
    <m/>
    <x v="2"/>
    <n v="37"/>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s v="To Summary"/>
    <m/>
    <m/>
    <m/>
    <s v="J.D"/>
    <n v="31071"/>
    <m/>
    <m/>
  </r>
  <r>
    <x v="1"/>
    <x v="3"/>
    <x v="2"/>
    <s v="024119"/>
    <s v=" SELECTIVE STRUCTURE DEMOLITION"/>
    <s v="AR"/>
    <x v="0"/>
    <n v="38"/>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m/>
    <s v="BILL NO. 02"/>
    <m/>
    <m/>
    <m/>
    <m/>
    <m/>
  </r>
  <r>
    <x v="1"/>
    <x v="3"/>
    <x v="2"/>
    <s v="024119"/>
    <s v=" SELECTIVE STRUCTURE DEMOLITION"/>
    <s v="AR"/>
    <x v="0"/>
    <n v="39"/>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m/>
    <s v="SITE CONSTRUCTION"/>
    <m/>
    <m/>
    <m/>
    <m/>
    <m/>
  </r>
  <r>
    <x v="1"/>
    <x v="3"/>
    <x v="2"/>
    <s v="024119"/>
    <s v=" SELECTIVE STRUCTURE DEMOLITION"/>
    <s v="AR"/>
    <x v="0"/>
    <n v="40"/>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s v="Item"/>
    <s v="                Description                        "/>
    <s v="Qty"/>
    <s v="Unit"/>
    <s v="Rate"/>
    <s v="Amount"/>
    <m/>
    <m/>
  </r>
  <r>
    <x v="1"/>
    <x v="3"/>
    <x v="2"/>
    <s v="024119"/>
    <s v=" SELECTIVE STRUCTURE DEMOLITION"/>
    <s v="AR"/>
    <x v="0"/>
    <n v="41"/>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m/>
    <m/>
    <m/>
    <m/>
    <s v="J.D"/>
    <m/>
    <m/>
  </r>
  <r>
    <x v="1"/>
    <x v="3"/>
    <x v="2"/>
    <s v="024119"/>
    <s v=" SELECTIVE STRUCTURE DEMOLITION"/>
    <s v="AR"/>
    <x v="0"/>
    <n v="42"/>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s v="024119 - SELECTIVE STRUCTURE DEMOLITION"/>
    <m/>
    <m/>
    <m/>
    <m/>
    <m/>
    <m/>
  </r>
  <r>
    <x v="1"/>
    <x v="3"/>
    <x v="2"/>
    <s v="024119"/>
    <s v=" SELECTIVE STRUCTURE DEMOLITION"/>
    <s v="AR"/>
    <x v="0"/>
    <n v="43"/>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s v="NOTES:"/>
    <m/>
    <m/>
    <m/>
    <m/>
    <m/>
    <m/>
  </r>
  <r>
    <x v="1"/>
    <x v="3"/>
    <x v="2"/>
    <s v="024119"/>
    <s v=" SELECTIVE STRUCTURE DEMOLITION"/>
    <s v="AR"/>
    <x v="0"/>
    <n v="44"/>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s v="1- Should the Employer wish to take any of the materials/furniture from the site before being demolished or after dismantling, contractor shall carefully hand over the selected materials/ items to the employer at a safe location as instructed by the Engineer."/>
    <m/>
    <m/>
    <m/>
    <m/>
    <m/>
    <m/>
  </r>
  <r>
    <x v="1"/>
    <x v="3"/>
    <x v="2"/>
    <s v="024119"/>
    <s v=" SELECTIVE STRUCTURE DEMOLITION"/>
    <s v="AR"/>
    <x v="0"/>
    <n v="45"/>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s v="2- Debris of materials shall be removed away from the site to an approved dumping areas."/>
    <m/>
    <m/>
    <m/>
    <m/>
    <m/>
    <m/>
  </r>
  <r>
    <x v="1"/>
    <x v="3"/>
    <x v="2"/>
    <s v="024119"/>
    <s v=" SELECTIVE STRUCTURE DEMOLITION"/>
    <s v="AR"/>
    <x v="0"/>
    <n v="46"/>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s v="3- The contractor is to study the scope of works on the existing site and the design of new additional works and submit for the Engineer's approval, details of the methods of shoring, supporting and protecting the existing and the new works."/>
    <m/>
    <m/>
    <m/>
    <m/>
    <m/>
    <m/>
  </r>
  <r>
    <x v="1"/>
    <x v="3"/>
    <x v="2"/>
    <s v="024119"/>
    <s v=" SELECTIVE STRUCTURE DEMOLITION"/>
    <s v="AR"/>
    <x v="0"/>
    <n v="47"/>
    <s v="Demolition "/>
    <s v="Demolition "/>
    <m/>
    <s v="Demolition "/>
    <m/>
    <m/>
    <m/>
    <m/>
    <m/>
    <m/>
  </r>
  <r>
    <x v="1"/>
    <x v="3"/>
    <x v="2"/>
    <s v="024119"/>
    <s v=" SELECTIVE STRUCTURE DEMOLITION"/>
    <s v="AR"/>
    <x v="1"/>
    <n v="48"/>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s v="A"/>
    <s v="Demolishing a column and parapet (Refer to first floor sheets)"/>
    <n v="17"/>
    <s v="m2"/>
    <n v="49"/>
    <n v="833"/>
    <n v="47.53"/>
    <n v="808.01"/>
  </r>
  <r>
    <x v="1"/>
    <x v="3"/>
    <x v="2"/>
    <s v="024119"/>
    <s v=" SELECTIVE STRUCTURE DEMOLITION"/>
    <s v="AR"/>
    <x v="1"/>
    <n v="49"/>
    <s v="Demolition "/>
    <s v="Demolition "/>
    <s v="B"/>
    <s v="Demolishing beds (Slab on grade)"/>
    <n v="73"/>
    <s v="m2"/>
    <m/>
    <n v="0"/>
    <n v="0"/>
    <n v="0"/>
  </r>
  <r>
    <x v="1"/>
    <x v="3"/>
    <x v="2"/>
    <s v="024119"/>
    <s v=" SELECTIVE STRUCTURE DEMOLITION"/>
    <s v="AR"/>
    <x v="1"/>
    <n v="50"/>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s v="C"/>
    <s v="Demolishing walls"/>
    <n v="22"/>
    <s v="m2"/>
    <m/>
    <n v="0"/>
    <n v="0"/>
    <n v="0"/>
  </r>
  <r>
    <x v="1"/>
    <x v="3"/>
    <x v="2"/>
    <s v="024119"/>
    <s v=" SELECTIVE STRUCTURE DEMOLITION"/>
    <s v="AR"/>
    <x v="0"/>
    <n v="51"/>
    <s v="Alteration"/>
    <s v="Alteration"/>
    <m/>
    <s v="Alteration"/>
    <m/>
    <m/>
    <n v="0"/>
    <m/>
    <m/>
    <m/>
  </r>
  <r>
    <x v="1"/>
    <x v="3"/>
    <x v="2"/>
    <s v="024119"/>
    <s v=" SELECTIVE STRUCTURE DEMOLITION"/>
    <s v="AR"/>
    <x v="1"/>
    <n v="52"/>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s v="A"/>
    <s v="Cutting solid slab 250mm locally for shafts"/>
    <n v="4"/>
    <s v="m2"/>
    <n v="199"/>
    <n v="796"/>
    <n v="193.03"/>
    <n v="772.12"/>
  </r>
  <r>
    <x v="1"/>
    <x v="3"/>
    <x v="2"/>
    <s v="024119"/>
    <s v=" SELECTIVE STRUCTURE DEMOLITION"/>
    <s v="AR"/>
    <x v="1"/>
    <n v="53"/>
    <s v="Alteration"/>
    <s v="Alteration"/>
    <s v="B"/>
    <s v="Cutting wall 300mm for opening of size 600x200mm"/>
    <n v="1"/>
    <s v="Nr"/>
    <m/>
    <n v="0"/>
    <n v="0"/>
    <n v="0"/>
  </r>
  <r>
    <x v="1"/>
    <x v="3"/>
    <x v="2"/>
    <s v="024119"/>
    <s v=" SELECTIVE STRUCTURE DEMOLITION"/>
    <s v="AR"/>
    <x v="1"/>
    <n v="54"/>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s v="C"/>
    <s v="Coring through Ground beams 250mm in width"/>
    <n v="8"/>
    <s v="Nr"/>
    <m/>
    <n v="0"/>
    <n v="0"/>
    <n v="0"/>
  </r>
  <r>
    <x v="1"/>
    <x v="3"/>
    <x v="2"/>
    <s v="024119"/>
    <s v=" SELECTIVE STRUCTURE DEMOLITION"/>
    <s v="AR"/>
    <x v="1"/>
    <n v="55"/>
    <s v="Alteration"/>
    <s v="Alteration"/>
    <s v="B"/>
    <s v="Coring through a 250mm solid slab"/>
    <n v="19"/>
    <s v="Nr"/>
    <n v="33"/>
    <n v="627"/>
    <n v="32.01"/>
    <n v="608.18999999999994"/>
  </r>
  <r>
    <x v="1"/>
    <x v="3"/>
    <x v="2"/>
    <s v="024119"/>
    <s v=" SELECTIVE STRUCTURE DEMOLITION"/>
    <s v="AR"/>
    <x v="1"/>
    <n v="56"/>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s v="E"/>
    <s v="Coring through beams 600mm in width"/>
    <n v="8"/>
    <s v="Nr"/>
    <m/>
    <n v="0"/>
    <n v="0"/>
    <n v="0"/>
  </r>
  <r>
    <x v="1"/>
    <x v="3"/>
    <x v="2"/>
    <s v="024119"/>
    <s v=" SELECTIVE STRUCTURE DEMOLITION"/>
    <s v="AR"/>
    <x v="0"/>
    <n v="57"/>
    <s v="Architectural Demolition "/>
    <s v="Demolish and cart away existing block (Solid and/or Hollow) and concrete elements with all finishes; including steel reinforcement, make good all disturbed surround to receive new finishes; complete; as specified, shown on Drawings and Engineer's instructions"/>
    <m/>
    <s v="Architectural Demolition "/>
    <m/>
    <m/>
    <n v="0"/>
    <m/>
    <m/>
    <m/>
  </r>
  <r>
    <x v="1"/>
    <x v="3"/>
    <x v="2"/>
    <s v="024119"/>
    <s v=" SELECTIVE STRUCTURE DEMOLITION"/>
    <s v="AR"/>
    <x v="0"/>
    <n v="58"/>
    <s v="Architectural Demolition "/>
    <s v="Demolish and cart away existing block (Solid and/or Hollow) and concrete elements with all finishes; including steel reinforcement, make good all disturbed surround to receive new finishes; complete; as specified, shown on Drawings and Engineer's instructions"/>
    <m/>
    <s v="Demolish and cart away existing block (Solid and/or Hollow) and concrete elements with all finishes; including steel reinforcement, make good all disturbed surround to receive new finishes; complete; as specified, shown on Drawings and Engineer's instructions"/>
    <m/>
    <m/>
    <n v="0"/>
    <m/>
    <m/>
    <m/>
  </r>
  <r>
    <x v="1"/>
    <x v="3"/>
    <x v="2"/>
    <s v="024119"/>
    <s v=" SELECTIVE STRUCTURE DEMOLITION"/>
    <s v="AR"/>
    <x v="1"/>
    <n v="59"/>
    <s v="Architectural Demolition "/>
    <s v="Demolish and cart away existing block (Solid and/or Hollow) and concrete elements with all finishes; including steel reinforcement, make good all disturbed surround to receive new finishes; complete; as specified, shown on Drawings and Engineer's instructions"/>
    <s v="C"/>
    <s v="Block walls of all thicknesses, approximate quantity (36m2)"/>
    <n v="1"/>
    <s v="Item"/>
    <n v="360"/>
    <n v="360"/>
    <n v="349.2"/>
    <n v="349.2"/>
  </r>
  <r>
    <x v="1"/>
    <x v="3"/>
    <x v="2"/>
    <s v="024119"/>
    <s v=" SELECTIVE STRUCTURE DEMOLITION"/>
    <s v="AR"/>
    <x v="0"/>
    <n v="60"/>
    <s v="Architectural Demolition "/>
    <s v="Demolish and cart away existing finish; including all related works, make good all disturbed surround to receive new finish; complete; as specified, shown on Drawings and Engineer's instructions"/>
    <m/>
    <s v="Demolish and cart away existing finish; including all related works, make good all disturbed surround to receive new finish; complete; as specified, shown on Drawings and Engineer's instructions"/>
    <m/>
    <m/>
    <m/>
    <m/>
    <m/>
    <m/>
  </r>
  <r>
    <x v="1"/>
    <x v="3"/>
    <x v="2"/>
    <s v="024119"/>
    <s v=" SELECTIVE STRUCTURE DEMOLITION"/>
    <s v="AR"/>
    <x v="1"/>
    <n v="61"/>
    <s v="Architectural Demolition "/>
    <s v="Demolish and cart away existing finish; including all related works, make good all disturbed surround to receive new finish; complete; as specified, shown on Drawings and Engineer's instructions"/>
    <s v="G"/>
    <s v="Floor finish of any type, approximate quantity (30m2)"/>
    <n v="1"/>
    <s v="Item"/>
    <n v="0"/>
    <n v="0"/>
    <n v="0"/>
    <n v="0"/>
  </r>
  <r>
    <x v="1"/>
    <x v="3"/>
    <x v="2"/>
    <s v="024119"/>
    <s v=" SELECTIVE STRUCTURE DEMOLITION"/>
    <s v="AR"/>
    <x v="1"/>
    <n v="62"/>
    <s v="Architectural Demolition "/>
    <s v="Demolish and cart away existing finish; including all related works, make good all disturbed surround to receive new finish; complete; as specified, shown on Drawings and Engineer's instructions"/>
    <s v="H"/>
    <s v="Wall finish of any type, approximate quantity (10m2)"/>
    <n v="1"/>
    <s v="Item"/>
    <n v="0"/>
    <n v="0"/>
    <n v="0"/>
    <n v="0"/>
  </r>
  <r>
    <x v="1"/>
    <x v="3"/>
    <x v="2"/>
    <s v="024119"/>
    <s v=" SELECTIVE STRUCTURE DEMOLITION"/>
    <s v="AR"/>
    <x v="1"/>
    <n v="63"/>
    <s v="Architectural Demolition "/>
    <s v="Demolish and cart away existing finish; including all related works, make good all disturbed surround to receive new finish; complete; as specified, shown on Drawings and Engineer's instructions"/>
    <s v="J"/>
    <s v="Ceiling finish of any type, approximate quantity (30m2)"/>
    <n v="1"/>
    <s v="Item"/>
    <n v="0"/>
    <n v="0"/>
    <n v="0"/>
    <n v="0"/>
  </r>
  <r>
    <x v="1"/>
    <x v="3"/>
    <x v="2"/>
    <s v="024119"/>
    <s v=" SELECTIVE STRUCTURE DEMOLITION"/>
    <s v="AR"/>
    <x v="0"/>
    <n v="64"/>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m/>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m/>
    <m/>
    <n v="0"/>
    <m/>
    <m/>
    <m/>
  </r>
  <r>
    <x v="1"/>
    <x v="3"/>
    <x v="2"/>
    <s v="024119"/>
    <s v=" SELECTIVE STRUCTURE DEMOLITION"/>
    <s v="AR"/>
    <x v="0"/>
    <n v="65"/>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m/>
    <s v="Note: Single or double walls must be measured from one side only"/>
    <m/>
    <m/>
    <n v="0"/>
    <m/>
    <m/>
    <m/>
  </r>
  <r>
    <x v="1"/>
    <x v="3"/>
    <x v="2"/>
    <s v="024119"/>
    <s v=" SELECTIVE STRUCTURE DEMOLITION"/>
    <s v="AR"/>
    <x v="1"/>
    <n v="66"/>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A"/>
    <s v="Create window opening, approximate area (3m2)"/>
    <n v="3"/>
    <s v="Nr"/>
    <n v="0"/>
    <n v="0"/>
    <n v="0"/>
    <n v="0"/>
  </r>
  <r>
    <x v="1"/>
    <x v="3"/>
    <x v="2"/>
    <s v="024119"/>
    <s v=" SELECTIVE STRUCTURE DEMOLITION"/>
    <s v="AR"/>
    <x v="1"/>
    <n v="67"/>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B"/>
    <s v="Create door opening, approximate area (2.5m2)"/>
    <n v="10"/>
    <s v="Nr"/>
    <n v="0"/>
    <n v="0"/>
    <n v="0"/>
    <n v="0"/>
  </r>
  <r>
    <x v="1"/>
    <x v="3"/>
    <x v="2"/>
    <s v="024119"/>
    <s v=" SELECTIVE STRUCTURE DEMOLITION"/>
    <s v="AR"/>
    <x v="1"/>
    <n v="68"/>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C"/>
    <s v="Resize and enlarge of window opening, approximate resized area (2m2)"/>
    <n v="5"/>
    <s v="Nr"/>
    <n v="0"/>
    <n v="0"/>
    <n v="0"/>
    <n v="0"/>
  </r>
  <r>
    <x v="1"/>
    <x v="3"/>
    <x v="2"/>
    <s v="024119"/>
    <s v=" SELECTIVE STRUCTURE DEMOLITION"/>
    <s v="AR"/>
    <x v="1"/>
    <n v="69"/>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A"/>
    <s v="Create Fire Cabinet openings, approximate area (1m2)"/>
    <n v="1"/>
    <s v="Nr"/>
    <n v="53"/>
    <n v="53"/>
    <n v="51.41"/>
    <n v="51.41"/>
  </r>
  <r>
    <x v="1"/>
    <x v="3"/>
    <x v="2"/>
    <s v="024119"/>
    <s v=" SELECTIVE STRUCTURE DEMOLITION"/>
    <s v="AR"/>
    <x v="1"/>
    <n v="70"/>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E"/>
    <s v="Create Electrical openings, approximate area (1m2)"/>
    <n v="1"/>
    <s v="Nr"/>
    <m/>
    <m/>
    <n v="0"/>
    <n v="0"/>
  </r>
  <r>
    <x v="1"/>
    <x v="3"/>
    <x v="2"/>
    <s v="024119"/>
    <s v=" SELECTIVE STRUCTURE DEMOLITION"/>
    <s v="AR"/>
    <x v="0"/>
    <n v="71"/>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BILL NO. 02 - SITE CONSTRUCTION"/>
    <m/>
    <m/>
    <m/>
    <m/>
    <m/>
    <m/>
    <m/>
  </r>
  <r>
    <x v="1"/>
    <x v="3"/>
    <x v="2"/>
    <s v="To Summary"/>
    <s v="To Summary"/>
    <m/>
    <x v="2"/>
    <n v="72"/>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To Summary"/>
    <m/>
    <m/>
    <m/>
    <s v="J.D"/>
    <n v="2669"/>
    <m/>
    <m/>
  </r>
  <r>
    <x v="1"/>
    <x v="4"/>
    <x v="3"/>
    <s v="033000"/>
    <s v=" CAST - IN PLACE CONCRETE  "/>
    <s v="ST"/>
    <x v="0"/>
    <n v="73"/>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m/>
    <m/>
    <s v="BILL NO. 03"/>
    <m/>
    <m/>
    <m/>
    <m/>
    <m/>
  </r>
  <r>
    <x v="1"/>
    <x v="4"/>
    <x v="3"/>
    <s v="033000"/>
    <s v=" CAST - IN PLACE CONCRETE  "/>
    <s v="ST"/>
    <x v="0"/>
    <n v="74"/>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m/>
    <m/>
    <s v="CONCRETE"/>
    <m/>
    <m/>
    <m/>
    <m/>
    <m/>
  </r>
  <r>
    <x v="1"/>
    <x v="4"/>
    <x v="3"/>
    <s v="024119"/>
    <s v=" CAST - IN PLACE CONCRETE  "/>
    <s v="AR"/>
    <x v="0"/>
    <n v="75"/>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Item"/>
    <s v="                Description                        "/>
    <s v="Qty"/>
    <s v="Unit"/>
    <s v="Rate"/>
    <s v="Amount"/>
    <m/>
    <m/>
  </r>
  <r>
    <x v="1"/>
    <x v="4"/>
    <x v="3"/>
    <s v="024119"/>
    <s v=" CAST - IN PLACE CONCRETE  "/>
    <s v="AR"/>
    <x v="0"/>
    <n v="76"/>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m/>
    <m/>
    <m/>
    <m/>
    <m/>
    <s v="J.D"/>
    <m/>
    <m/>
  </r>
  <r>
    <x v="1"/>
    <x v="4"/>
    <x v="3"/>
    <s v="033000"/>
    <s v=" CAST - IN PLACE CONCRETE  "/>
    <s v="ST"/>
    <x v="0"/>
    <n v="77"/>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m/>
    <s v="033000 - CAST - IN PLACE CONCRETE "/>
    <m/>
    <m/>
    <m/>
    <m/>
    <m/>
    <m/>
  </r>
  <r>
    <x v="1"/>
    <x v="4"/>
    <x v="3"/>
    <s v="033000"/>
    <s v=" CAST - IN PLACE CONCRETE  "/>
    <s v="ST"/>
    <x v="0"/>
    <n v="78"/>
    <s v="Concrete; Compressive strength on cylinder 110 kg/cm2; Ordinary Portland cement (Type I ); plain"/>
    <s v="Concrete; Compressive strength on cylinder 110 kg/cm2; Ordinary Portland cement (Type I ); plain"/>
    <m/>
    <s v="Concrete; Compressive strength on cylinder 110 kg/cm2; Ordinary Portland cement (Type I ); plain"/>
    <m/>
    <m/>
    <m/>
    <m/>
    <m/>
    <m/>
  </r>
  <r>
    <x v="1"/>
    <x v="4"/>
    <x v="3"/>
    <s v="033000"/>
    <s v=" CAST - IN PLACE CONCRETE  "/>
    <s v="ST"/>
    <x v="1"/>
    <n v="79"/>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A"/>
    <s v="Beds (Slab on grade)"/>
    <n v="38"/>
    <s v="m3"/>
    <n v="0"/>
    <n v="0"/>
    <n v="0"/>
    <n v="0"/>
  </r>
  <r>
    <x v="1"/>
    <x v="4"/>
    <x v="3"/>
    <s v="033000"/>
    <s v=" CAST - IN PLACE CONCRETE  "/>
    <s v="ST"/>
    <x v="1"/>
    <n v="80"/>
    <s v="Concrete; Compressive strength on cylinder 110 kg/cm2; Ordinary Portland cement (Type I ); plain"/>
    <s v="Concrete; Compressive strength on cylinder 110 kg/cm2; Ordinary Portland cement (Type I ); plain"/>
    <s v="B"/>
    <s v="Foundation"/>
    <n v="6"/>
    <s v="m3"/>
    <n v="0"/>
    <n v="0"/>
    <n v="0"/>
    <n v="0"/>
  </r>
  <r>
    <x v="1"/>
    <x v="4"/>
    <x v="3"/>
    <s v="033000"/>
    <s v=" CAST - IN PLACE CONCRETE  "/>
    <s v="ST"/>
    <x v="1"/>
    <n v="81"/>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C"/>
    <s v="Ground beams"/>
    <n v="5"/>
    <s v="m3"/>
    <n v="0"/>
    <n v="0"/>
    <n v="0"/>
    <n v="0"/>
  </r>
  <r>
    <x v="1"/>
    <x v="4"/>
    <x v="3"/>
    <s v="033000"/>
    <s v=" CAST - IN PLACE CONCRETE  "/>
    <s v="ST"/>
    <x v="0"/>
    <n v="82"/>
    <s v="Concrete; Compression strength on cylinder 300 kg/cm2; Ordinary Portland cement Type I;  including basic and plain finish formwork reinforced "/>
    <s v="Concrete; Compression strength on cylinder 300 kg/cm2; Ordinary Portland cement Type I;  including basic and plain finish formwork reinforced "/>
    <m/>
    <s v="Concrete; Compression strength on cylinder 300 kg/cm2; Ordinary Portland cement Type I;  including basic and plain finish formwork reinforced "/>
    <m/>
    <m/>
    <n v="0"/>
    <m/>
    <m/>
    <m/>
  </r>
  <r>
    <x v="1"/>
    <x v="4"/>
    <x v="3"/>
    <s v="033000"/>
    <s v=" CAST - IN PLACE CONCRETE  "/>
    <s v="ST"/>
    <x v="1"/>
    <n v="83"/>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D"/>
    <s v="Strip Footings"/>
    <n v="80"/>
    <s v="m3"/>
    <n v="0"/>
    <n v="0"/>
    <n v="0"/>
    <n v="0"/>
  </r>
  <r>
    <x v="1"/>
    <x v="4"/>
    <x v="3"/>
    <s v="033000"/>
    <s v=" CAST - IN PLACE CONCRETE  "/>
    <s v="ST"/>
    <x v="1"/>
    <n v="84"/>
    <s v="Concrete; Compression strength on cylinder 300 kg/cm2; Ordinary Portland cement Type I;  including basic and plain finish formwork reinforced "/>
    <s v="Concrete; Compression strength on cylinder 300 kg/cm2; Ordinary Portland cement Type I;  including basic and plain finish formwork reinforced "/>
    <s v="E"/>
    <s v="Ground Beams"/>
    <n v="30"/>
    <s v="m3"/>
    <n v="0"/>
    <n v="0"/>
    <n v="0"/>
    <n v="0"/>
  </r>
  <r>
    <x v="1"/>
    <x v="4"/>
    <x v="3"/>
    <s v="033000"/>
    <s v=" CAST - IN PLACE CONCRETE  "/>
    <s v="ST"/>
    <x v="1"/>
    <n v="85"/>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F"/>
    <s v="Columns "/>
    <n v="1"/>
    <s v="m3"/>
    <n v="0"/>
    <n v="0"/>
    <n v="0"/>
    <n v="0"/>
  </r>
  <r>
    <x v="1"/>
    <x v="4"/>
    <x v="3"/>
    <s v="033000"/>
    <s v=" CAST - IN PLACE CONCRETE  "/>
    <s v="ST"/>
    <x v="1"/>
    <n v="86"/>
    <s v="Concrete; Compression strength on cylinder 300 kg/cm2; Ordinary Portland cement Type I;  including basic and plain finish formwork reinforced "/>
    <s v="Concrete; Compression strength on cylinder 300 kg/cm2; Ordinary Portland cement Type I;  including basic and plain finish formwork reinforced "/>
    <s v="G"/>
    <s v="Retaining walls"/>
    <n v="50"/>
    <s v="m3"/>
    <n v="0"/>
    <n v="0"/>
    <n v="0"/>
    <n v="0"/>
  </r>
  <r>
    <x v="1"/>
    <x v="4"/>
    <x v="3"/>
    <s v="033000"/>
    <s v=" CAST - IN PLACE CONCRETE  "/>
    <s v="ST"/>
    <x v="1"/>
    <n v="87"/>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A"/>
    <s v="Solid Slab "/>
    <n v="20"/>
    <s v="m3"/>
    <n v="146"/>
    <n v="2920"/>
    <n v="141.62"/>
    <n v="2832.4"/>
  </r>
  <r>
    <x v="1"/>
    <x v="4"/>
    <x v="3"/>
    <s v="033000"/>
    <s v=" CAST - IN PLACE CONCRETE  "/>
    <s v="ST"/>
    <x v="1"/>
    <n v="88"/>
    <s v="Concrete; Compression strength on cylinder 300 kg/cm2; Ordinary Portland cement Type I;  including basic and plain finish formwork reinforced "/>
    <s v="Concrete; Compression strength on cylinder 300 kg/cm2; Ordinary Portland cement Type I;  including basic and plain finish formwork reinforced "/>
    <s v="B"/>
    <s v="Beams"/>
    <n v="5"/>
    <s v="m3"/>
    <n v="146"/>
    <n v="730"/>
    <n v="141.62"/>
    <n v="708.1"/>
  </r>
  <r>
    <x v="1"/>
    <x v="4"/>
    <x v="3"/>
    <s v="033000"/>
    <s v=" CAST - IN PLACE CONCRETE  "/>
    <s v="ST"/>
    <x v="1"/>
    <n v="89"/>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K"/>
    <s v="Stairs"/>
    <n v="1"/>
    <s v="m3"/>
    <m/>
    <n v="0"/>
    <n v="0"/>
    <n v="0"/>
  </r>
  <r>
    <x v="1"/>
    <x v="4"/>
    <x v="3"/>
    <s v="033000"/>
    <s v=" CAST - IN PLACE CONCRETE  "/>
    <s v="ST"/>
    <x v="1"/>
    <n v="90"/>
    <s v="Concrete; Compression strength on cylinder 300 kg/cm2; Ordinary Portland cement Type I;  including basic and plain finish formwork reinforced "/>
    <s v="Concrete; Compression strength on cylinder 300 kg/cm2; Ordinary Portland cement Type I;  including basic and plain finish formwork reinforced "/>
    <s v="C"/>
    <s v="Upstands"/>
    <n v="5"/>
    <s v="m3"/>
    <n v="133"/>
    <n v="665"/>
    <n v="129.01"/>
    <n v="645.04999999999995"/>
  </r>
  <r>
    <x v="1"/>
    <x v="4"/>
    <x v="3"/>
    <s v="033000"/>
    <s v=" CAST - IN PLACE CONCRETE  "/>
    <s v="ST"/>
    <x v="1"/>
    <n v="91"/>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D"/>
    <s v="Precast panel (Thickness of 100mm, as shown on drawings)"/>
    <n v="32"/>
    <s v="m2"/>
    <n v="15"/>
    <n v="480"/>
    <n v="14.549999999999999"/>
    <n v="465.59999999999997"/>
  </r>
  <r>
    <x v="1"/>
    <x v="4"/>
    <x v="3"/>
    <s v="033000"/>
    <s v=" CAST - IN PLACE CONCRETE  "/>
    <s v="ST"/>
    <x v="1"/>
    <n v="92"/>
    <s v="Concrete; Compression strength on cylinder 300 kg/cm2; Ordinary Portland cement Type I;  including basic and plain finish formwork reinforced "/>
    <s v="Concrete; Compression strength on cylinder 300 kg/cm2; Ordinary Portland cement Type I;  including basic and plain finish formwork reinforced "/>
    <s v="E"/>
    <s v="Concrete pads"/>
    <n v="2"/>
    <s v="m3"/>
    <n v="133"/>
    <n v="266"/>
    <n v="129.01"/>
    <n v="258.02"/>
  </r>
  <r>
    <x v="1"/>
    <x v="4"/>
    <x v="3"/>
    <s v="033000"/>
    <s v=" CAST - IN PLACE CONCRETE  "/>
    <s v="ST"/>
    <x v="0"/>
    <n v="93"/>
    <s v="Concrete; Compression strength on cylinder 250 kg/cm2; Ordinary Portland cement Type I;  including basic and plain finish formwork reinforced "/>
    <s v="Concrete; Compression strength on cylinder 250 kg/cm2; Ordinary Portland cement Type I;  including basic and plain finish formwork reinforced "/>
    <m/>
    <s v="Concrete; Compression strength on cylinder 250 kg/cm2; Ordinary Portland cement Type I;  including basic and plain finish formwork reinforced "/>
    <m/>
    <m/>
    <m/>
    <m/>
    <m/>
    <m/>
  </r>
  <r>
    <x v="1"/>
    <x v="4"/>
    <x v="3"/>
    <s v="033000"/>
    <s v=" CAST - IN PLACE CONCRETE  "/>
    <s v="ST"/>
    <x v="1"/>
    <n v="94"/>
    <s v="Concrete; Compression strength on cylinder 300 kg/cm2; Ordinary Portland cement Type I;  including basic and plain finish formwork reinforced "/>
    <s v="Concrete; Compression strength on cylinder 300 kg/cm2; Ordinary Portland cement Type I;  including basic and plain finish formwork reinforced "/>
    <s v="B"/>
    <s v="Beds (Slab on grade)"/>
    <n v="93"/>
    <s v="m3"/>
    <m/>
    <n v="0"/>
    <n v="0"/>
    <n v="0"/>
  </r>
  <r>
    <x v="1"/>
    <x v="4"/>
    <x v="3"/>
    <s v="033000"/>
    <s v=" CAST - IN PLACE CONCRETE  "/>
    <s v="ST"/>
    <x v="0"/>
    <n v="95"/>
    <s v="Bar reinforcement"/>
    <s v="Bar reinforcement"/>
    <m/>
    <s v="Bar reinforcement"/>
    <m/>
    <m/>
    <m/>
    <m/>
    <m/>
    <m/>
  </r>
  <r>
    <x v="1"/>
    <x v="4"/>
    <x v="3"/>
    <s v="033000"/>
    <s v=" CAST - IN PLACE CONCRETE  "/>
    <s v="ST"/>
    <x v="1"/>
    <n v="96"/>
    <s v="Concrete; Compression strength on cylinder 300 kg/cm2; Ordinary Portland cement Type I;  including basic and plain finish formwork reinforced "/>
    <s v="Concrete; Compression strength on cylinder 300 kg/cm2; Ordinary Portland cement Type I;  including basic and plain finish formwork reinforced "/>
    <s v="A"/>
    <s v="High yield steel"/>
    <n v="2.5"/>
    <s v="T"/>
    <n v="1009"/>
    <n v="2522.5"/>
    <n v="978.73"/>
    <n v="2446.8249999999998"/>
  </r>
  <r>
    <x v="1"/>
    <x v="4"/>
    <x v="3"/>
    <s v="033000"/>
    <s v=" CAST - IN PLACE CONCRETE  "/>
    <s v="ST"/>
    <x v="0"/>
    <n v="97"/>
    <s v="Dowel Bars Planted With Epoxy Mortar"/>
    <s v="Dowel Bars Planted With Epoxy Mortar"/>
    <m/>
    <s v="Dowel Bars Planted With Epoxy Mortar"/>
    <m/>
    <m/>
    <m/>
    <m/>
    <m/>
    <m/>
  </r>
  <r>
    <x v="1"/>
    <x v="4"/>
    <x v="3"/>
    <s v="033000"/>
    <s v=" CAST - IN PLACE CONCRETE  "/>
    <s v="ST"/>
    <x v="1"/>
    <n v="98"/>
    <s v="Concrete; Compression strength on cylinder 300 kg/cm2; Ordinary Portland cement Type I;  including basic and plain finish formwork reinforced "/>
    <s v="Concrete; Compression strength on cylinder 300 kg/cm2; Ordinary Portland cement Type I;  including basic and plain finish formwork reinforced "/>
    <s v="B"/>
    <s v="T10 bars"/>
    <n v="210"/>
    <s v="Nr"/>
    <n v="3"/>
    <n v="630"/>
    <n v="2.91"/>
    <n v="611.1"/>
  </r>
  <r>
    <x v="1"/>
    <x v="4"/>
    <x v="3"/>
    <s v="033000"/>
    <s v=" CAST - IN PLACE CONCRETE  "/>
    <s v="ST"/>
    <x v="1"/>
    <n v="99"/>
    <s v="Dowel Bars Planted With Epoxy Mortar"/>
    <s v="Dowel Bars Planted With Epoxy Mortar"/>
    <s v="C"/>
    <s v="T12 bars"/>
    <n v="330"/>
    <s v="Nr"/>
    <n v="4"/>
    <n v="1320"/>
    <n v="3.88"/>
    <n v="1280.3999999999999"/>
  </r>
  <r>
    <x v="1"/>
    <x v="4"/>
    <x v="3"/>
    <s v="033000"/>
    <s v=" CAST - IN PLACE CONCRETE  "/>
    <s v="ST"/>
    <x v="1"/>
    <n v="100"/>
    <s v="Concrete; Compression strength on cylinder 300 kg/cm2; Ordinary Portland cement Type I;  including basic and plain finish formwork reinforced "/>
    <s v="Concrete; Compression strength on cylinder 300 kg/cm2; Ordinary Portland cement Type I;  including basic and plain finish formwork reinforced "/>
    <s v="D"/>
    <s v="T14 bars"/>
    <n v="102"/>
    <s v="Nr"/>
    <n v="5"/>
    <n v="510"/>
    <n v="4.8499999999999996"/>
    <n v="494.7"/>
  </r>
  <r>
    <x v="1"/>
    <x v="4"/>
    <x v="3"/>
    <s v="033000"/>
    <s v=" CAST - IN PLACE CONCRETE  "/>
    <s v="ST"/>
    <x v="1"/>
    <n v="101"/>
    <s v="Dowel Bars Planted With Epoxy Mortar"/>
    <s v="Dowel Bars Planted With Epoxy Mortar"/>
    <s v="G"/>
    <s v="T18 bars"/>
    <n v="30"/>
    <s v="Nr"/>
    <m/>
    <n v="0"/>
    <n v="0"/>
    <n v="0"/>
  </r>
  <r>
    <x v="1"/>
    <x v="4"/>
    <x v="3"/>
    <s v="033000"/>
    <s v=" CAST - IN PLACE CONCRETE  "/>
    <s v="ST"/>
    <x v="1"/>
    <n v="102"/>
    <s v="Concrete; Compression strength on cylinder 300 kg/cm2; Ordinary Portland cement Type I;  including basic and plain finish formwork reinforced "/>
    <s v="Concrete; Compression strength on cylinder 300 kg/cm2; Ordinary Portland cement Type I;  including basic and plain finish formwork reinforced "/>
    <s v="E"/>
    <s v="T20 bars"/>
    <n v="4"/>
    <s v="Nr"/>
    <n v="11"/>
    <n v="44"/>
    <n v="10.67"/>
    <n v="42.68"/>
  </r>
  <r>
    <x v="1"/>
    <x v="4"/>
    <x v="3"/>
    <s v="033000"/>
    <s v=" CAST - IN PLACE CONCRETE  "/>
    <s v="ST"/>
    <x v="1"/>
    <n v="103"/>
    <s v="Dowel Bars Planted With Epoxy Mortar"/>
    <s v="Dowel Bars Planted With Epoxy Mortar"/>
    <s v="F"/>
    <s v="T25 bars"/>
    <n v="8"/>
    <s v="Nr"/>
    <n v="15"/>
    <n v="120"/>
    <n v="14.549999999999999"/>
    <n v="116.39999999999999"/>
  </r>
  <r>
    <x v="1"/>
    <x v="4"/>
    <x v="3"/>
    <s v="035440"/>
    <s v=" CEMENT BASED SCREED "/>
    <s v="AR"/>
    <x v="0"/>
    <n v="104"/>
    <s v="035440 - CEMENT BASED SCREED "/>
    <s v="035440 - CEMENT BASED SCREED "/>
    <m/>
    <s v="035440 - CEMENT BASED SCREED "/>
    <m/>
    <m/>
    <m/>
    <m/>
    <m/>
    <m/>
  </r>
  <r>
    <x v="1"/>
    <x v="4"/>
    <x v="3"/>
    <s v="035440"/>
    <s v=" CEMENT BASED SCREED "/>
    <s v="AR"/>
    <x v="0"/>
    <n v="105"/>
    <s v="Cement-sand screed; finished to receive sheet membrane; laid to falls and cross falls; to"/>
    <s v="Cement-sand screed; finished to receive sheet membrane; laid to falls and cross falls; to"/>
    <m/>
    <s v="Cement-sand screed; finished to receive sheet membrane; laid to falls and cross falls; to"/>
    <m/>
    <m/>
    <m/>
    <m/>
    <m/>
    <m/>
  </r>
  <r>
    <x v="1"/>
    <x v="4"/>
    <x v="3"/>
    <s v="035440"/>
    <s v=" CEMENT BASED SCREED "/>
    <s v="AR"/>
    <x v="1"/>
    <n v="106"/>
    <s v="035440 - CEMENT BASED SCREED "/>
    <s v="035440 - CEMENT BASED SCREED "/>
    <s v="A"/>
    <s v="Roofs; 30 minimum thick"/>
    <n v="1144"/>
    <s v="m2"/>
    <n v="5"/>
    <n v="5720"/>
    <n v="4.8499999999999996"/>
    <n v="5548.4"/>
  </r>
  <r>
    <x v="1"/>
    <x v="4"/>
    <x v="3"/>
    <s v="035440"/>
    <s v=" CEMENT BASED SCREED "/>
    <s v="AR"/>
    <x v="1"/>
    <n v="107"/>
    <s v="Cement-sand screed; finished to receive sheet membrane; laid to falls and cross falls; to"/>
    <s v="Cement-sand screed; finished to receive sheet membrane; laid to falls and cross falls; to"/>
    <s v="B"/>
    <s v="Balcony; 50 minimum thick"/>
    <n v="138"/>
    <s v="m2"/>
    <n v="7"/>
    <n v="966"/>
    <n v="6.79"/>
    <n v="937.02"/>
  </r>
  <r>
    <x v="1"/>
    <x v="4"/>
    <x v="3"/>
    <s v="035440"/>
    <s v=" CEMENT BASED SCREED "/>
    <s v="AR"/>
    <x v="1"/>
    <n v="108"/>
    <s v="035440 - CEMENT BASED SCREED "/>
    <s v="035440 - CEMENT BASED SCREED "/>
    <s v="C"/>
    <s v="Triangular fillet; 50 x 50"/>
    <n v="419"/>
    <s v="m"/>
    <n v="8"/>
    <n v="3352"/>
    <n v="7.76"/>
    <n v="3251.44"/>
  </r>
  <r>
    <x v="1"/>
    <x v="4"/>
    <x v="3"/>
    <s v="035440"/>
    <s v=" CEMENT BASED SCREED "/>
    <s v="AR"/>
    <x v="0"/>
    <n v="109"/>
    <s v="Cement-sand screed topping; trowelled finish; to receive finish; to"/>
    <s v="Cement-sand screed topping; trowelled finish; to receive finish; to"/>
    <m/>
    <s v="Cement-sand screed topping; trowelled finish; to receive finish; to"/>
    <m/>
    <m/>
    <m/>
    <m/>
    <m/>
    <m/>
  </r>
  <r>
    <x v="1"/>
    <x v="4"/>
    <x v="3"/>
    <s v="035440"/>
    <s v=" CEMENT BASED SCREED "/>
    <s v="AR"/>
    <x v="1"/>
    <n v="110"/>
    <s v="035440 - CEMENT BASED SCREED "/>
    <s v="035440 - CEMENT BASED SCREED "/>
    <s v="D"/>
    <s v="Floors; 100 thick"/>
    <n v="64"/>
    <s v="m2"/>
    <n v="9"/>
    <n v="576"/>
    <n v="8.73"/>
    <n v="558.72"/>
  </r>
  <r>
    <x v="1"/>
    <x v="4"/>
    <x v="3"/>
    <s v="035440"/>
    <s v=" CEMENT BASED SCREED "/>
    <s v="AR"/>
    <x v="1"/>
    <n v="111"/>
    <s v="Cement-sand screed topping; trowelled finish; to receive finish; to"/>
    <s v="Cement-sand screed topping; trowelled finish; to receive finish; to"/>
    <s v="E"/>
    <s v="Trench; 30 minimum; laid to falls"/>
    <n v="8"/>
    <s v="m2"/>
    <n v="5"/>
    <n v="40"/>
    <n v="4.8499999999999996"/>
    <n v="38.799999999999997"/>
  </r>
  <r>
    <x v="1"/>
    <x v="4"/>
    <x v="3"/>
    <s v="035440"/>
    <s v=" CEMENT BASED SCREED "/>
    <s v="AR"/>
    <x v="1"/>
    <n v="112"/>
    <s v="035440 - CEMENT BASED SCREED "/>
    <s v="035440 - CEMENT BASED SCREED "/>
    <s v="F"/>
    <s v="Skirtings; 100 high"/>
    <n v="70"/>
    <s v="m"/>
    <n v="4"/>
    <n v="280"/>
    <n v="3.88"/>
    <n v="271.59999999999997"/>
  </r>
  <r>
    <x v="1"/>
    <x v="4"/>
    <x v="3"/>
    <s v="035440"/>
    <s v=" CEMENT BASED SCREED "/>
    <s v="AR"/>
    <x v="0"/>
    <n v="113"/>
    <s v="Cement-sand screed filling; to receive finish; to"/>
    <s v="Cement-sand screed filling; to receive finish; to"/>
    <m/>
    <s v="Cement-sand screed filling; to receive finish; to"/>
    <m/>
    <m/>
    <m/>
    <m/>
    <m/>
    <m/>
  </r>
  <r>
    <x v="1"/>
    <x v="4"/>
    <x v="3"/>
    <s v="035440"/>
    <s v=" CEMENT BASED SCREED "/>
    <s v="AR"/>
    <x v="1"/>
    <n v="114"/>
    <s v="035440 - CEMENT BASED SCREED "/>
    <s v="035440 - CEMENT BASED SCREED "/>
    <s v="G"/>
    <s v="To Sunken slabs"/>
    <n v="3"/>
    <s v="m2"/>
    <m/>
    <n v="0"/>
    <n v="0"/>
    <n v="0"/>
  </r>
  <r>
    <x v="1"/>
    <x v="4"/>
    <x v="3"/>
    <s v="035440"/>
    <s v=" CEMENT BASED SCREED "/>
    <s v="AR"/>
    <x v="0"/>
    <n v="115"/>
    <s v="Cement-sand screed filling; to receive finish; to"/>
    <s v="Cement-sand screed filling; to receive finish; to"/>
    <s v="BILL NO. 03 - CONCRETE"/>
    <m/>
    <m/>
    <m/>
    <m/>
    <m/>
    <m/>
    <m/>
  </r>
  <r>
    <x v="1"/>
    <x v="4"/>
    <x v="3"/>
    <s v="To Summary"/>
    <s v="To Summary"/>
    <m/>
    <x v="2"/>
    <n v="116"/>
    <s v="035440 - CEMENT BASED SCREED "/>
    <s v="035440 - CEMENT BASED SCREED "/>
    <s v="To Summary"/>
    <m/>
    <m/>
    <m/>
    <s v="J.D"/>
    <n v="21141.5"/>
    <m/>
    <m/>
  </r>
  <r>
    <x v="1"/>
    <x v="5"/>
    <x v="4"/>
    <s v="042000"/>
    <s v=" UNIT MASONRY "/>
    <s v="AR"/>
    <x v="0"/>
    <n v="117"/>
    <s v="Cement-sand screed filling; to receive finish; to"/>
    <s v="Cement-sand screed filling; to receive finish; to"/>
    <m/>
    <m/>
    <s v="BILL NO. 4"/>
    <m/>
    <m/>
    <m/>
    <m/>
    <m/>
  </r>
  <r>
    <x v="1"/>
    <x v="5"/>
    <x v="4"/>
    <s v="042000"/>
    <s v=" UNIT MASONRY "/>
    <s v="AR"/>
    <x v="0"/>
    <n v="118"/>
    <s v="035440 - CEMENT BASED SCREED "/>
    <s v="035440 - CEMENT BASED SCREED "/>
    <m/>
    <m/>
    <s v="MASONRY"/>
    <m/>
    <m/>
    <m/>
    <m/>
    <m/>
  </r>
  <r>
    <x v="1"/>
    <x v="5"/>
    <x v="4"/>
    <s v="042000"/>
    <s v=" UNIT MASONRY "/>
    <s v="AR"/>
    <x v="0"/>
    <n v="119"/>
    <s v="Cement-sand screed filling; to receive finish; to"/>
    <s v="Cement-sand screed filling; to receive finish; to"/>
    <s v="Item"/>
    <s v="                          Description                          "/>
    <s v="Qty"/>
    <s v="Unit"/>
    <s v="Rate"/>
    <s v="Amount"/>
    <m/>
    <m/>
  </r>
  <r>
    <x v="1"/>
    <x v="5"/>
    <x v="4"/>
    <s v="042000"/>
    <s v=" UNIT MASONRY "/>
    <s v="AR"/>
    <x v="0"/>
    <n v="120"/>
    <s v="035440 - CEMENT BASED SCREED "/>
    <s v="035440 - CEMENT BASED SCREED "/>
    <m/>
    <m/>
    <m/>
    <m/>
    <m/>
    <s v="J.D"/>
    <m/>
    <m/>
  </r>
  <r>
    <x v="1"/>
    <x v="5"/>
    <x v="4"/>
    <s v="042000"/>
    <s v=" UNIT MASONRY "/>
    <s v="AR"/>
    <x v="0"/>
    <n v="121"/>
    <s v="042000 - UNIT MASONRY "/>
    <s v="042000 - UNIT MASONRY "/>
    <m/>
    <s v="042000 - UNIT MASONRY "/>
    <m/>
    <m/>
    <m/>
    <m/>
    <m/>
    <m/>
  </r>
  <r>
    <x v="1"/>
    <x v="5"/>
    <x v="4"/>
    <s v="042000"/>
    <s v=" UNIT MASONRY "/>
    <s v="AR"/>
    <x v="0"/>
    <n v="122"/>
    <s v="Concrete hollow blocks; ordinary Portland cement; including mortar bedding and jointing; to "/>
    <s v="Concrete hollow blocks; ordinary Portland cement; including mortar bedding and jointing; to "/>
    <m/>
    <s v="Concrete hollow blocks; ordinary Portland cement; including mortar bedding and jointing; to "/>
    <m/>
    <m/>
    <m/>
    <m/>
    <m/>
    <m/>
  </r>
  <r>
    <x v="1"/>
    <x v="5"/>
    <x v="4"/>
    <s v="042000"/>
    <s v=" UNIT MASONRY "/>
    <s v="AR"/>
    <x v="1"/>
    <n v="123"/>
    <s v="042000 - UNIT MASONRY "/>
    <s v="042000 - UNIT MASONRY "/>
    <s v="A"/>
    <s v="Walls; 100 thick"/>
    <n v="517"/>
    <s v="m2"/>
    <m/>
    <n v="0"/>
    <n v="0"/>
    <n v="0"/>
  </r>
  <r>
    <x v="1"/>
    <x v="5"/>
    <x v="4"/>
    <s v="042000"/>
    <s v=" UNIT MASONRY "/>
    <s v="AR"/>
    <x v="1"/>
    <n v="124"/>
    <s v="Concrete hollow blocks; ordinary Portland cement; including mortar bedding and jointing; to "/>
    <s v="Concrete hollow blocks; ordinary Portland cement; including mortar bedding and jointing; to "/>
    <s v="B"/>
    <s v="Walls; 100 thick curved"/>
    <n v="60"/>
    <s v="m2"/>
    <m/>
    <n v="0"/>
    <n v="0"/>
    <n v="0"/>
  </r>
  <r>
    <x v="1"/>
    <x v="5"/>
    <x v="4"/>
    <s v="042000"/>
    <s v=" UNIT MASONRY "/>
    <s v="AR"/>
    <x v="1"/>
    <n v="125"/>
    <s v="042000 - UNIT MASONRY "/>
    <s v="042000 - UNIT MASONRY "/>
    <s v="C"/>
    <s v="Walls; 150 thick "/>
    <n v="164"/>
    <s v="m2"/>
    <m/>
    <n v="0"/>
    <n v="0"/>
    <n v="0"/>
  </r>
  <r>
    <x v="1"/>
    <x v="5"/>
    <x v="4"/>
    <s v="042000"/>
    <s v=" UNIT MASONRY "/>
    <s v="AR"/>
    <x v="0"/>
    <n v="126"/>
    <s v="Concrete blocks; ordinary Portland cement; including mortar bedding and jointing; fire rated; to"/>
    <s v="Concrete blocks; ordinary Portland cement; including mortar bedding and jointing; fire rated; to"/>
    <m/>
    <s v="Concrete blocks; ordinary Portland cement; including mortar bedding and jointing; fire rated; to"/>
    <m/>
    <m/>
    <m/>
    <m/>
    <m/>
    <m/>
  </r>
  <r>
    <x v="1"/>
    <x v="5"/>
    <x v="4"/>
    <s v="042000"/>
    <s v=" UNIT MASONRY "/>
    <s v="AR"/>
    <x v="1"/>
    <n v="127"/>
    <s v="042000 - UNIT MASONRY "/>
    <s v="042000 - UNIT MASONRY "/>
    <s v="D"/>
    <s v="Walls; 200 thick; 30 minutes"/>
    <n v="34"/>
    <s v="m2"/>
    <m/>
    <n v="0"/>
    <n v="0"/>
    <n v="0"/>
  </r>
  <r>
    <x v="1"/>
    <x v="5"/>
    <x v="4"/>
    <s v="042000"/>
    <s v=" UNIT MASONRY "/>
    <s v="AR"/>
    <x v="1"/>
    <n v="128"/>
    <s v="Concrete blocks; ordinary Portland cement; including mortar bedding and jointing; fire rated; to"/>
    <s v="Concrete blocks; ordinary Portland cement; including mortar bedding and jointing; fire rated; to"/>
    <s v="A"/>
    <s v="Walls; 100 thick; 60 minutes"/>
    <n v="14"/>
    <s v="m2"/>
    <n v="12"/>
    <n v="168"/>
    <n v="11.64"/>
    <n v="162.96"/>
  </r>
  <r>
    <x v="1"/>
    <x v="5"/>
    <x v="4"/>
    <s v="042000"/>
    <s v=" UNIT MASONRY "/>
    <s v="AR"/>
    <x v="1"/>
    <n v="129"/>
    <s v="042000 - UNIT MASONRY "/>
    <s v="042000 - UNIT MASONRY "/>
    <s v="F"/>
    <s v="Walls; 150 thick; 60 minutes"/>
    <n v="135"/>
    <s v="m2"/>
    <m/>
    <n v="0"/>
    <n v="0"/>
    <n v="0"/>
  </r>
  <r>
    <x v="1"/>
    <x v="5"/>
    <x v="4"/>
    <s v="042000"/>
    <s v=" UNIT MASONRY "/>
    <s v="AR"/>
    <x v="1"/>
    <n v="130"/>
    <s v="Concrete blocks; ordinary Portland cement; including mortar bedding and jointing; fire rated; to"/>
    <s v="Concrete blocks; ordinary Portland cement; including mortar bedding and jointing; fire rated; to"/>
    <s v="G"/>
    <s v="Walls; 200 thick; 60 minutes"/>
    <n v="56"/>
    <s v="m2"/>
    <m/>
    <n v="0"/>
    <n v="0"/>
    <n v="0"/>
  </r>
  <r>
    <x v="1"/>
    <x v="5"/>
    <x v="4"/>
    <s v="042300"/>
    <s v=" GLASS UNIT MASONRY"/>
    <s v="AR"/>
    <x v="0"/>
    <n v="131"/>
    <s v="042300 - GLASS UNIT MASONRY"/>
    <s v="042300 - GLASS UNIT MASONRY"/>
    <m/>
    <s v="042300 - GLASS UNIT MASONRY"/>
    <m/>
    <m/>
    <m/>
    <m/>
    <m/>
    <m/>
  </r>
  <r>
    <x v="1"/>
    <x v="5"/>
    <x v="4"/>
    <s v="042313"/>
    <s v=" VERTICAL GLASS UNIT MASONRY"/>
    <s v="AR"/>
    <x v="0"/>
    <n v="132"/>
    <s v="042313 - VERTICAL GLASS UNIT MASONRY"/>
    <s v="042313 - VERTICAL GLASS UNIT MASONRY"/>
    <m/>
    <s v="042313 - VERTICAL GLASS UNIT MASONRY"/>
    <m/>
    <m/>
    <m/>
    <m/>
    <m/>
    <m/>
  </r>
  <r>
    <x v="1"/>
    <x v="5"/>
    <x v="4"/>
    <s v="042313"/>
    <s v=" VERTICAL GLASS UNIT MASONRY"/>
    <s v="AR"/>
    <x v="0"/>
    <n v="133"/>
    <s v="Glass block partitions; including all necessary fixings and fittings materials; as specified and as shown on Drawings"/>
    <s v="Glass block partitions; including all necessary fixings and fittings materials; as specified and as shown on Drawings"/>
    <m/>
    <s v="Glass block partitions; including all necessary fixings and fittings materials; as specified and as shown on Drawings"/>
    <m/>
    <m/>
    <m/>
    <m/>
    <m/>
    <m/>
  </r>
  <r>
    <x v="1"/>
    <x v="5"/>
    <x v="4"/>
    <s v="042313"/>
    <s v=" VERTICAL GLASS UNIT MASONRY"/>
    <s v="AR"/>
    <x v="1"/>
    <n v="134"/>
    <s v="042313 - VERTICAL GLASS UNIT MASONRY"/>
    <s v="042313 - VERTICAL GLASS UNIT MASONRY"/>
    <s v="B"/>
    <s v="To external elevations"/>
    <n v="7"/>
    <s v="m2"/>
    <n v="133"/>
    <n v="931"/>
    <n v="129.01"/>
    <n v="903.06999999999994"/>
  </r>
  <r>
    <x v="1"/>
    <x v="5"/>
    <x v="4"/>
    <s v="042313"/>
    <s v=" VERTICAL GLASS UNIT MASONRY"/>
    <s v="AR"/>
    <x v="1"/>
    <n v="135"/>
    <s v="Glass block partitions; including all necessary fixings and fittings materials; as specified and as shown on Drawings"/>
    <s v="Glass block partitions; including all necessary fixings and fittings materials; as specified and as shown on Drawings"/>
    <s v="C"/>
    <s v="Partitions"/>
    <n v="22"/>
    <s v="m2"/>
    <n v="133"/>
    <n v="2926"/>
    <n v="129.01"/>
    <n v="2838.22"/>
  </r>
  <r>
    <x v="1"/>
    <x v="5"/>
    <x v="4"/>
    <s v="044200"/>
    <s v=" EXTERIOR STONE CLADDING"/>
    <s v="AR"/>
    <x v="0"/>
    <n v="136"/>
    <s v="044200 - EXTERIOR STONE CLADDING"/>
    <s v="044200 - EXTERIOR STONE CLADDING"/>
    <m/>
    <s v="044200 - EXTERIOR STONE CLADDING"/>
    <m/>
    <m/>
    <m/>
    <m/>
    <m/>
    <m/>
  </r>
  <r>
    <x v="1"/>
    <x v="5"/>
    <x v="4"/>
    <s v="044200"/>
    <s v=" EXTERIOR STONE CLADDING"/>
    <s v="AR"/>
    <x v="0"/>
    <n v="137"/>
    <s v="Limestone cladding slabs and features; 30 mm thick; best quality limestone; including backing mortar, water repellents, and all necessary fixings and fittings materials; as specified and as shown on Drawings"/>
    <s v="Limestone cladding slabs and features; 30 mm thick; best quality limestone; including backing mortar, water repellents, and all necessary fixings and fittings materials; as specified and as shown on Drawings"/>
    <m/>
    <s v="Limestone cladding slabs and features; 30 mm thick; best quality limestone; including backing mortar, water repellents, and all necessary fixings and fittings materials; as specified and as shown on Drawings"/>
    <m/>
    <m/>
    <m/>
    <m/>
    <m/>
    <m/>
  </r>
  <r>
    <x v="1"/>
    <x v="5"/>
    <x v="4"/>
    <s v="044200"/>
    <s v=" EXTERIOR STONE CLADDING"/>
    <s v="AR"/>
    <x v="1"/>
    <n v="138"/>
    <s v="044200 - EXTERIOR STONE CLADDING"/>
    <s v="044200 - EXTERIOR STONE CLADDING"/>
    <s v="A"/>
    <s v="Walls; 30 thick"/>
    <n v="268"/>
    <s v="m2"/>
    <n v="70"/>
    <n v="18760"/>
    <n v="67.899999999999991"/>
    <n v="18197.199999999997"/>
  </r>
  <r>
    <x v="1"/>
    <x v="5"/>
    <x v="4"/>
    <s v="044200"/>
    <s v=" EXTERIOR STONE CLADDING"/>
    <s v="AR"/>
    <x v="1"/>
    <n v="139"/>
    <s v="Limestone cladding slabs and features; 30 mm thick; best quality limestone; including backing mortar, water repellents, and all necessary fixings and fittings materials; as specified and as shown on Drawings"/>
    <s v="Limestone cladding slabs and features; 30 mm thick; best quality limestone; including backing mortar, water repellents, and all necessary fixings and fittings materials; as specified and as shown on Drawings"/>
    <s v="B"/>
    <s v="Copings; 30 thick"/>
    <n v="30"/>
    <s v="m2"/>
    <n v="89"/>
    <n v="2670"/>
    <n v="86.33"/>
    <n v="2589.9"/>
  </r>
  <r>
    <x v="1"/>
    <x v="5"/>
    <x v="4"/>
    <s v="044200"/>
    <s v=" EXTERIOR STONE CLADDING"/>
    <s v="AR"/>
    <x v="0"/>
    <n v="140"/>
    <s v="044200 - EXTERIOR STONE CLADDING"/>
    <s v="044200 - EXTERIOR STONE CLADDING"/>
    <s v="BILL N0. 4 - MASONRY"/>
    <m/>
    <m/>
    <m/>
    <m/>
    <m/>
    <m/>
    <m/>
  </r>
  <r>
    <x v="1"/>
    <x v="5"/>
    <x v="4"/>
    <s v="To Summary"/>
    <s v="To Summary"/>
    <m/>
    <x v="2"/>
    <n v="141"/>
    <s v="Limestone cladding slabs and features; 30 mm thick; best quality limestone; including backing mortar, water repellents, and all necessary fixings and fittings materials; as specified and as shown on Drawings"/>
    <s v="Limestone cladding slabs and features; 30 mm thick; best quality limestone; including backing mortar, water repellents, and all necessary fixings and fittings materials; as specified and as shown on Drawings"/>
    <s v="To Summary"/>
    <m/>
    <m/>
    <m/>
    <s v="J.D"/>
    <n v="25455"/>
    <m/>
    <m/>
  </r>
  <r>
    <x v="1"/>
    <x v="6"/>
    <x v="5"/>
    <s v="055000"/>
    <s v=" METAL FABRICATIONS"/>
    <s v="AR"/>
    <x v="0"/>
    <n v="142"/>
    <s v="044200 - EXTERIOR STONE CLADDING"/>
    <s v="044200 - EXTERIOR STONE CLADDING"/>
    <s v="BILL NO. 5"/>
    <m/>
    <m/>
    <m/>
    <m/>
    <m/>
    <m/>
    <m/>
  </r>
  <r>
    <x v="1"/>
    <x v="6"/>
    <x v="5"/>
    <s v="055000"/>
    <s v=" METAL FABRICATIONS"/>
    <s v="AR"/>
    <x v="0"/>
    <n v="143"/>
    <s v="Limestone cladding slabs and features; 30 mm thick; best quality limestone; including backing mortar, water repellents, and all necessary fixings and fittings materials; as specified and as shown on Drawings"/>
    <s v="Limestone cladding slabs and features; 30 mm thick; best quality limestone; including backing mortar, water repellents, and all necessary fixings and fittings materials; as specified and as shown on Drawings"/>
    <s v="METALS"/>
    <m/>
    <m/>
    <m/>
    <m/>
    <m/>
    <m/>
    <m/>
  </r>
  <r>
    <x v="1"/>
    <x v="6"/>
    <x v="5"/>
    <s v="055000"/>
    <s v=" METAL FABRICATIONS"/>
    <s v="AR"/>
    <x v="0"/>
    <n v="144"/>
    <s v="044200 - EXTERIOR STONE CLADDING"/>
    <s v="044200 - EXTERIOR STONE CLADDING"/>
    <s v="Item"/>
    <s v="                Description                        "/>
    <s v="Qty"/>
    <s v="Unit"/>
    <s v="Rate"/>
    <s v="Amount"/>
    <m/>
    <m/>
  </r>
  <r>
    <x v="1"/>
    <x v="6"/>
    <x v="5"/>
    <s v="055000"/>
    <s v=" METAL FABRICATIONS"/>
    <s v="AR"/>
    <x v="0"/>
    <n v="145"/>
    <s v="Limestone cladding slabs and features; 30 mm thick; best quality limestone; including backing mortar, water repellents, and all necessary fixings and fittings materials; as specified and as shown on Drawings"/>
    <s v="Limestone cladding slabs and features; 30 mm thick; best quality limestone; including backing mortar, water repellents, and all necessary fixings and fittings materials; as specified and as shown on Drawings"/>
    <m/>
    <m/>
    <m/>
    <m/>
    <m/>
    <s v="J.D"/>
    <m/>
    <m/>
  </r>
  <r>
    <x v="1"/>
    <x v="6"/>
    <x v="5"/>
    <s v="055000"/>
    <s v=" METAL FABRICATIONS"/>
    <s v="AR"/>
    <x v="0"/>
    <n v="146"/>
    <s v="055000 - METAL FABRICATIONS"/>
    <s v="055000 - METAL FABRICATIONS"/>
    <m/>
    <s v="055000 - METAL FABRICATIONS"/>
    <m/>
    <m/>
    <m/>
    <m/>
    <m/>
    <m/>
  </r>
  <r>
    <x v="1"/>
    <x v="6"/>
    <x v="5"/>
    <s v="055000"/>
    <s v=" METAL FABRICATIONS"/>
    <s v="AR"/>
    <x v="0"/>
    <n v="147"/>
    <s v="Access ladders; galvanized mild steel; comprising flat strings and bar rungs; including brackets, anchor bolts, polyurethane paint, fittings and fixings; complete; as specified and as Drg. A-502"/>
    <s v="Access ladders; galvanized mild steel; comprising flat strings and bar rungs; including brackets, anchor bolts, polyurethane paint, fittings and fixings; complete; as specified and as Drg. A-502"/>
    <m/>
    <s v="Access ladders; galvanized mild steel; comprising flat strings and bar rungs; including brackets, anchor bolts, polyurethane paint, fittings and fixings; complete; as specified and as Drg. A-502"/>
    <m/>
    <m/>
    <m/>
    <m/>
    <m/>
    <m/>
  </r>
  <r>
    <x v="1"/>
    <x v="6"/>
    <x v="5"/>
    <s v="055000"/>
    <s v=" METAL FABRICATIONS"/>
    <s v="AR"/>
    <x v="1"/>
    <n v="148"/>
    <s v="055000 - METAL FABRICATIONS"/>
    <s v="055000 - METAL FABRICATIONS"/>
    <s v="A"/>
    <s v="Size 400 x 3100 rise; detail 1"/>
    <n v="1"/>
    <s v="Nr"/>
    <n v="305"/>
    <n v="305"/>
    <n v="295.84999999999997"/>
    <n v="295.84999999999997"/>
  </r>
  <r>
    <x v="1"/>
    <x v="6"/>
    <x v="5"/>
    <s v="055000"/>
    <s v=" METAL FABRICATIONS"/>
    <s v="AR"/>
    <x v="1"/>
    <n v="149"/>
    <s v="Access ladders; galvanized mild steel; comprising flat strings and bar rungs; including brackets, anchor bolts, polyurethane paint, fittings and fixings; complete; as specified and as Drg. A-502"/>
    <s v="Access ladders; galvanized mild steel; comprising flat strings and bar rungs; including brackets, anchor bolts, polyurethane paint, fittings and fixings; complete; as specified and as Drg. A-502"/>
    <s v="B"/>
    <s v="Size 450 x 3500 rise; with extended; detail 4"/>
    <n v="1"/>
    <s v="Nr"/>
    <n v="359"/>
    <n v="359"/>
    <n v="348.23"/>
    <n v="348.23"/>
  </r>
  <r>
    <x v="1"/>
    <x v="6"/>
    <x v="5"/>
    <s v="055000"/>
    <s v=" METAL FABRICATIONS"/>
    <s v="AR"/>
    <x v="1"/>
    <n v="150"/>
    <s v="055000 - METAL FABRICATIONS"/>
    <s v="055000 - METAL FABRICATIONS"/>
    <s v="C"/>
    <s v="Size 450 x 3800 rise; with extended; detail 4"/>
    <n v="1"/>
    <s v="Nr"/>
    <n v="451"/>
    <n v="451"/>
    <n v="437.46999999999997"/>
    <n v="437.46999999999997"/>
  </r>
  <r>
    <x v="1"/>
    <x v="6"/>
    <x v="5"/>
    <s v="055000"/>
    <s v=" METAL FABRICATIONS"/>
    <s v="AR"/>
    <x v="1"/>
    <n v="151"/>
    <s v="Access ladders; galvanized mild steel; comprising flat strings and bar rungs; including brackets, anchor bolts, polyurethane paint, fittings and fixings; complete; as specified and as Drg. A-502"/>
    <s v="Access ladders; galvanized mild steel; comprising flat strings and bar rungs; including brackets, anchor bolts, polyurethane paint, fittings and fixings; complete; as specified and as Drg. A-502"/>
    <s v="D"/>
    <s v="Size 450 x 4000 rise; with extended; detail 4"/>
    <n v="1"/>
    <s v="Nr"/>
    <n v="518"/>
    <n v="518"/>
    <n v="502.46"/>
    <n v="502.46"/>
  </r>
  <r>
    <x v="1"/>
    <x v="6"/>
    <x v="5"/>
    <s v="055000"/>
    <s v=" METAL FABRICATIONS"/>
    <s v="AR"/>
    <x v="0"/>
    <n v="152"/>
    <s v="Burglar bar protection; comprising steel bar welded to steel box frame; including epoxy paint, ironmongery, fittings and fixings; complete; as specified and as Drg. A-600"/>
    <s v="Burglar bar protection; comprising steel bar welded to steel box frame; including epoxy paint, ironmongery, fittings and fixings; complete; as specified and as Drg. A-600"/>
    <m/>
    <s v="Burglar bar protection; comprising steel bar welded to steel box frame; including epoxy paint, ironmongery, fittings and fixings; complete; as specified and as Drg. A-600"/>
    <m/>
    <m/>
    <m/>
    <m/>
    <m/>
    <m/>
  </r>
  <r>
    <x v="1"/>
    <x v="6"/>
    <x v="5"/>
    <s v="055000"/>
    <s v=" METAL FABRICATIONS"/>
    <s v="AR"/>
    <x v="1"/>
    <n v="153"/>
    <s v="Access ladders; galvanized mild steel; comprising flat strings and bar rungs; including brackets, anchor bolts, polyurethane paint, fittings and fixings; complete; as specified and as Drg. A-502"/>
    <s v="Access ladders; galvanized mild steel; comprising flat strings and bar rungs; including brackets, anchor bolts, polyurethane paint, fittings and fixings; complete; as specified and as Drg. A-502"/>
    <s v="E"/>
    <s v="Type 02; size 1800 x 2300 high"/>
    <n v="1"/>
    <s v="Nr"/>
    <m/>
    <n v="0"/>
    <n v="0"/>
    <n v="0"/>
  </r>
  <r>
    <x v="1"/>
    <x v="6"/>
    <x v="5"/>
    <s v="055213"/>
    <s v=" PIPE AND TUBE RAILINGS"/>
    <s v="AR"/>
    <x v="0"/>
    <n v="154"/>
    <s v="055213 - PIPE AND TUBE RAILINGS"/>
    <s v="055213 - PIPE AND TUBE RAILINGS"/>
    <m/>
    <s v="055213 - PIPE AND TUBE RAILINGS"/>
    <m/>
    <m/>
    <m/>
    <m/>
    <m/>
    <m/>
  </r>
  <r>
    <x v="1"/>
    <x v="6"/>
    <x v="5"/>
    <s v="055213"/>
    <s v=" PIPE AND TUBE RAILINGS"/>
    <s v="AR"/>
    <x v="0"/>
    <n v="155"/>
    <s v="Balustrades and handrails; constructed from galvanized tubular steel, finish to receive paint; comprising 60 diameter top rail, 25 diameter intermediate rails, 37.5 diameter posts; including mild steel cover flange, anchored to concrete; fittings and fixings; complete; as specified and as Drg. A-501; detail 1"/>
    <s v="Balustrades and handrails; constructed from galvanized tubular steel, finish to receive paint; comprising 60 diameter top rail, 25 diameter intermediate rails, 37.5 diameter posts; including mild steel cover flange, anchored to concrete; fittings and fixings; complete; as specified and as Drg. A-501; detail 1"/>
    <m/>
    <s v="Balustrades and handrails; constructed from galvanized tubular steel, finish to receive paint; comprising 60 diameter top rail, 25 diameter intermediate rails, 37.5 diameter posts; including mild steel cover flange, anchored to concrete; fittings and fixings; complete; as specified and as Drg. A-501; detail 1"/>
    <m/>
    <m/>
    <m/>
    <m/>
    <m/>
    <m/>
  </r>
  <r>
    <x v="1"/>
    <x v="6"/>
    <x v="5"/>
    <s v="055213"/>
    <s v=" PIPE AND TUBE RAILINGS"/>
    <s v="AR"/>
    <x v="1"/>
    <n v="156"/>
    <s v="055213 - PIPE AND TUBE RAILINGS"/>
    <s v="055213 - PIPE AND TUBE RAILINGS"/>
    <s v="A"/>
    <s v="600 high; horizontal"/>
    <n v="25"/>
    <s v="m"/>
    <m/>
    <n v="0"/>
    <n v="0"/>
    <n v="0"/>
  </r>
  <r>
    <x v="1"/>
    <x v="6"/>
    <x v="5"/>
    <s v="055213"/>
    <s v=" PIPE AND TUBE RAILINGS"/>
    <s v="AR"/>
    <x v="0"/>
    <n v="157"/>
    <s v="Steel handrail and balustrades; comprising 60 diameter tubular steel section handrail, 25 diameter steel rail and 40 x 10 steel support; including steel cover flange, anchored to concrete; fittings and fixings; complete; as specified and as Drg. A-503; detail 10"/>
    <s v="Steel handrail and balustrades; comprising 60 diameter tubular steel section handrail, 25 diameter steel rail and 40 x 10 steel support; including steel cover flange, anchored to concrete; fittings and fixings; complete; as specified and as Drg. A-503; detail 10"/>
    <m/>
    <s v="Steel handrail and balustrades; comprising 60 diameter tubular steel section handrail, 25 diameter steel rail and 40 x 10 steel support; including steel cover flange, anchored to concrete; fittings and fixings; complete; as specified and as Drg. A-503; detail 10"/>
    <m/>
    <m/>
    <m/>
    <m/>
    <m/>
    <m/>
  </r>
  <r>
    <x v="1"/>
    <x v="6"/>
    <x v="5"/>
    <s v="055213"/>
    <s v=" PIPE AND TUBE RAILINGS"/>
    <s v="AR"/>
    <x v="1"/>
    <n v="158"/>
    <s v="055213 - PIPE AND TUBE RAILINGS"/>
    <s v="055213 - PIPE AND TUBE RAILINGS"/>
    <s v="B"/>
    <s v="200 high; top of wall; horizontal"/>
    <n v="3"/>
    <s v="m"/>
    <m/>
    <n v="0"/>
    <n v="0"/>
    <n v="0"/>
  </r>
  <r>
    <x v="1"/>
    <x v="6"/>
    <x v="5"/>
    <s v="055213"/>
    <s v=" PIPE AND TUBE RAILINGS"/>
    <s v="AR"/>
    <x v="1"/>
    <n v="159"/>
    <s v="Steel handrail and balustrades; comprising 60 diameter tubular steel section handrail, 25 diameter steel rail and 40 x 10 steel support; including steel cover flange, anchored to concrete; fittings and fixings; complete; as specified and as Drg. A-503; detail 10"/>
    <s v="Steel handrail and balustrades; comprising 60 diameter tubular steel section handrail, 25 diameter steel rail and 40 x 10 steel support; including steel cover flange, anchored to concrete; fittings and fixings; complete; as specified and as Drg. A-503; detail 10"/>
    <s v="C"/>
    <s v="200 high; top of wall; raking"/>
    <n v="29"/>
    <s v="m"/>
    <m/>
    <n v="0"/>
    <n v="0"/>
    <n v="0"/>
  </r>
  <r>
    <x v="1"/>
    <x v="6"/>
    <x v="5"/>
    <s v="055300"/>
    <s v=" METAL GRATINGS"/>
    <s v="AR"/>
    <x v="0"/>
    <n v="160"/>
    <s v="055300 - METAL GRATINGS"/>
    <s v="055300 - METAL GRATINGS"/>
    <m/>
    <s v="055300 - METAL GRATINGS"/>
    <m/>
    <m/>
    <m/>
    <m/>
    <m/>
    <m/>
  </r>
  <r>
    <x v="1"/>
    <x v="6"/>
    <x v="5"/>
    <s v="055300"/>
    <s v=" METAL GRATINGS"/>
    <s v="AR"/>
    <x v="0"/>
    <n v="161"/>
    <s v="Trench cover, ductile iron grating; comprising solid rectangular bearing bars; including galvanized steel angle frame set in concrete, fixings and fittings; complete; as specified and as Drg. A-501; detail 8"/>
    <s v="Trench cover, ductile iron grating; comprising solid rectangular bearing bars; including galvanized steel angle frame set in concrete, fixings and fittings; complete; as specified and as Drg. A-501; detail 8"/>
    <m/>
    <s v="Trench cover, ductile iron grating; comprising solid rectangular bearing bars; including galvanized steel angle frame set in concrete, fixings and fittings; complete; as specified and as Drg. A-501; detail 8"/>
    <m/>
    <m/>
    <m/>
    <m/>
    <m/>
    <m/>
  </r>
  <r>
    <x v="1"/>
    <x v="6"/>
    <x v="5"/>
    <s v="055300"/>
    <s v=" METAL GRATINGS"/>
    <s v="AR"/>
    <x v="1"/>
    <n v="162"/>
    <s v="055300 - METAL GRATINGS"/>
    <s v="055300 - METAL GRATINGS"/>
    <s v="A"/>
    <s v="300 wide"/>
    <n v="6"/>
    <s v="m"/>
    <n v="126"/>
    <n v="756"/>
    <n v="122.22"/>
    <n v="733.31999999999994"/>
  </r>
  <r>
    <x v="1"/>
    <x v="6"/>
    <x v="5"/>
    <s v="055300"/>
    <s v=" METAL GRATINGS"/>
    <s v="AR"/>
    <x v="1"/>
    <n v="163"/>
    <s v="Trench cover, ductile iron grating; comprising solid rectangular bearing bars; including galvanized steel angle frame set in concrete, fixings and fittings; complete; as specified and as Drg. A-501; detail 8"/>
    <s v="Trench cover, ductile iron grating; comprising solid rectangular bearing bars; including galvanized steel angle frame set in concrete, fixings and fittings; complete; as specified and as Drg. A-501; detail 8"/>
    <s v="B"/>
    <s v="Cover; 1000 x 1000"/>
    <n v="1"/>
    <s v="Nr"/>
    <n v="199"/>
    <n v="199"/>
    <n v="193.03"/>
    <n v="193.03"/>
  </r>
  <r>
    <x v="1"/>
    <x v="6"/>
    <x v="5"/>
    <s v="057300"/>
    <s v=" DECORATIVE METAL RAILINGS"/>
    <s v="AR"/>
    <x v="0"/>
    <n v="164"/>
    <s v="057300 - DECORATIVE METAL RAILINGS"/>
    <s v="057300 - DECORATIVE METAL RAILINGS"/>
    <m/>
    <s v="057300 - DECORATIVE METAL RAILINGS"/>
    <m/>
    <m/>
    <m/>
    <m/>
    <m/>
    <m/>
  </r>
  <r>
    <x v="1"/>
    <x v="6"/>
    <x v="5"/>
    <s v="057300"/>
    <s v=" DECORATIVE METAL RAILINGS"/>
    <s v="AR"/>
    <x v="0"/>
    <n v="165"/>
    <s v="Glass balustrades and handrails; comprising 76 diameter aluminum tubular section handrail, clear laminated tempered glass baluster, 50 x 50 aluminum hollow section bottom rail and posts; including flanges, fittings and fixings; complete; as specified and as Drg. A-503; detail 9"/>
    <s v="Glass balustrades and handrails; comprising 76 diameter aluminum tubular section handrail, clear laminated tempered glass baluster, 50 x 50 aluminum hollow section bottom rail and posts; including flanges, fittings and fixings; complete; as specified and as Drg. A-503; detail 9"/>
    <m/>
    <s v="Glass balustrades and handrails; comprising 76 diameter aluminum tubular section handrail, clear laminated tempered glass baluster, 50 x 50 aluminum hollow section bottom rail and posts; including flanges, fittings and fixings; complete; as specified and as Drg. A-503; detail 9"/>
    <m/>
    <m/>
    <m/>
    <m/>
    <m/>
    <m/>
  </r>
  <r>
    <x v="1"/>
    <x v="6"/>
    <x v="5"/>
    <s v="057300"/>
    <s v=" DECORATIVE METAL RAILINGS"/>
    <s v="AR"/>
    <x v="1"/>
    <n v="166"/>
    <s v="057300 - DECORATIVE METAL RAILINGS"/>
    <s v="057300 - DECORATIVE METAL RAILINGS"/>
    <s v="A"/>
    <s v="700 high horizontal"/>
    <n v="12"/>
    <s v="m"/>
    <n v="139"/>
    <n v="1668"/>
    <n v="134.82999999999998"/>
    <n v="1617.9599999999998"/>
  </r>
  <r>
    <x v="1"/>
    <x v="6"/>
    <x v="5"/>
    <s v="057300"/>
    <s v=" DECORATIVE METAL RAILINGS"/>
    <s v="AR"/>
    <x v="0"/>
    <n v="167"/>
    <s v="Glass balustrades and handrails; comprising 76 diameter aluminum tubular section handrail, clear laminated tempered glass baluster, 50 x 50 aluminum hollow section bottom rail and posts; including flanges, fittings and fixings; complete; as specified and as Drg. A-503; detail 9"/>
    <s v="Glass balustrades and handrails; comprising 76 diameter aluminum tubular section handrail, clear laminated tempered glass baluster, 50 x 50 aluminum hollow section bottom rail and posts; including flanges, fittings and fixings; complete; as specified and as Drg. A-503; detail 9"/>
    <s v="BILL No. 5 - METALS"/>
    <m/>
    <m/>
    <m/>
    <m/>
    <m/>
    <m/>
    <m/>
  </r>
  <r>
    <x v="1"/>
    <x v="6"/>
    <x v="5"/>
    <s v="To Summary"/>
    <s v="To Summary"/>
    <m/>
    <x v="2"/>
    <n v="168"/>
    <s v="057300 - DECORATIVE METAL RAILINGS"/>
    <s v="057300 - DECORATIVE METAL RAILINGS"/>
    <s v="To Summary"/>
    <m/>
    <m/>
    <m/>
    <s v="J.D"/>
    <n v="4256"/>
    <m/>
    <m/>
  </r>
  <r>
    <x v="1"/>
    <x v="7"/>
    <x v="6"/>
    <s v="066200"/>
    <s v=" CAST PLASTIC (GRP) FABRICATIONS"/>
    <s v="AR"/>
    <x v="0"/>
    <n v="169"/>
    <s v="Glass balustrades and handrails; comprising 76 diameter aluminum tubular section handrail, clear laminated tempered glass baluster, 50 x 50 aluminum hollow section bottom rail and posts; including flanges, fittings and fixings; complete; as specified and as Drg. A-503; detail 9"/>
    <s v="Glass balustrades and handrails; comprising 76 diameter aluminum tubular section handrail, clear laminated tempered glass baluster, 50 x 50 aluminum hollow section bottom rail and posts; including flanges, fittings and fixings; complete; as specified and as Drg. A-503; detail 9"/>
    <m/>
    <m/>
    <s v="BILL NO. 6"/>
    <m/>
    <m/>
    <m/>
    <m/>
    <m/>
  </r>
  <r>
    <x v="1"/>
    <x v="7"/>
    <x v="6"/>
    <s v="066200"/>
    <s v=" CAST PLASTIC (GRP) FABRICATIONS"/>
    <s v="AR"/>
    <x v="0"/>
    <n v="170"/>
    <s v="057300 - DECORATIVE METAL RAILINGS"/>
    <s v="057300 - DECORATIVE METAL RAILINGS"/>
    <m/>
    <m/>
    <s v="WOOD AND PLASTICS "/>
    <m/>
    <m/>
    <m/>
    <m/>
    <m/>
  </r>
  <r>
    <x v="1"/>
    <x v="7"/>
    <x v="6"/>
    <s v="066200"/>
    <s v=" CAST PLASTIC (GRP) FABRICATIONS"/>
    <s v="AR"/>
    <x v="0"/>
    <n v="171"/>
    <s v="Glass balustrades and handrails; comprising 76 diameter aluminum tubular section handrail, clear laminated tempered glass baluster, 50 x 50 aluminum hollow section bottom rail and posts; including flanges, fittings and fixings; complete; as specified and as Drg. A-503; detail 9"/>
    <s v="Glass balustrades and handrails; comprising 76 diameter aluminum tubular section handrail, clear laminated tempered glass baluster, 50 x 50 aluminum hollow section bottom rail and posts; including flanges, fittings and fixings; complete; as specified and as Drg. A-503; detail 9"/>
    <s v="Item"/>
    <s v="                Description                        "/>
    <s v="Qty"/>
    <s v="Unit"/>
    <s v="Rate"/>
    <s v="Amount"/>
    <m/>
    <m/>
  </r>
  <r>
    <x v="1"/>
    <x v="7"/>
    <x v="6"/>
    <s v="066200"/>
    <s v=" CAST PLASTIC (GRP) FABRICATIONS"/>
    <s v="AR"/>
    <x v="0"/>
    <n v="172"/>
    <s v="057300 - DECORATIVE METAL RAILINGS"/>
    <s v="057300 - DECORATIVE METAL RAILINGS"/>
    <m/>
    <m/>
    <m/>
    <m/>
    <m/>
    <s v="J.D"/>
    <m/>
    <m/>
  </r>
  <r>
    <x v="1"/>
    <x v="7"/>
    <x v="6"/>
    <s v="066200"/>
    <s v=" CAST PLASTIC (GRP) FABRICATIONS"/>
    <s v="AR"/>
    <x v="0"/>
    <n v="173"/>
    <s v="066200 - CAST PLASTIC (GRP) FABRICATIONS"/>
    <s v="066200 - CAST PLASTIC (GRP) FABRICATIONS"/>
    <m/>
    <s v="066200 - CAST PLASTIC (GRP) FABRICATIONS"/>
    <m/>
    <m/>
    <m/>
    <m/>
    <m/>
    <m/>
  </r>
  <r>
    <x v="1"/>
    <x v="7"/>
    <x v="6"/>
    <s v="066200"/>
    <s v=" CAST PLASTIC (GRP) FABRICATIONS"/>
    <s v="AR"/>
    <x v="0"/>
    <n v="174"/>
    <s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_x000a_detail 5"/>
    <s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_x000a_detail 5"/>
    <m/>
    <s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_x000a_detail 5"/>
    <m/>
    <m/>
    <m/>
    <m/>
    <m/>
    <m/>
  </r>
  <r>
    <x v="1"/>
    <x v="7"/>
    <x v="6"/>
    <s v="066200"/>
    <s v=" CAST PLASTIC (GRP) FABRICATIONS"/>
    <s v="AR"/>
    <x v="1"/>
    <n v="175"/>
    <s v="066200 - CAST PLASTIC (GRP) FABRICATIONS"/>
    <s v="066200 - CAST PLASTIC (GRP) FABRICATIONS"/>
    <s v="A"/>
    <s v="Size 450 wide x 3100 rise"/>
    <n v="2"/>
    <s v="Nr"/>
    <n v="531"/>
    <n v="1062"/>
    <n v="515.06999999999994"/>
    <n v="1030.1399999999999"/>
  </r>
  <r>
    <x v="1"/>
    <x v="7"/>
    <x v="6"/>
    <s v="066200"/>
    <s v=" CAST PLASTIC (GRP) FABRICATIONS"/>
    <s v="AR"/>
    <x v="1"/>
    <n v="176"/>
    <s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_x000a_detail 5"/>
    <s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_x000a_detail 5"/>
    <s v="B"/>
    <s v="Size 450 wide x 3450 rise"/>
    <n v="2"/>
    <s v="Nr"/>
    <n v="598"/>
    <n v="1196"/>
    <n v="580.05999999999995"/>
    <n v="1160.1199999999999"/>
  </r>
  <r>
    <x v="1"/>
    <x v="7"/>
    <x v="6"/>
    <s v="066200"/>
    <s v=" CAST PLASTIC (GRP) FABRICATIONS"/>
    <s v="AR"/>
    <x v="0"/>
    <n v="177"/>
    <s v="066200 - CAST PLASTIC (GRP) FABRICATIONS"/>
    <s v="066200 - CAST PLASTIC (GRP) FABRICATIONS"/>
    <s v="BILL No. 6 - WOOD AND PLASTICS "/>
    <m/>
    <m/>
    <m/>
    <m/>
    <m/>
    <m/>
    <m/>
  </r>
  <r>
    <x v="1"/>
    <x v="7"/>
    <x v="6"/>
    <s v="To Summary"/>
    <s v="To Summary"/>
    <m/>
    <x v="2"/>
    <n v="178"/>
    <s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_x000a_detail 5"/>
    <s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_x000a_detail 5"/>
    <s v="To Summary"/>
    <m/>
    <m/>
    <m/>
    <s v="J.D"/>
    <n v="2258"/>
    <m/>
    <m/>
  </r>
  <r>
    <x v="1"/>
    <x v="8"/>
    <x v="7"/>
    <s v="071113"/>
    <s v=" BITUMINOUS DAMPROOFING"/>
    <s v="ST"/>
    <x v="0"/>
    <n v="179"/>
    <s v="066200 - CAST PLASTIC (GRP) FABRICATIONS"/>
    <s v="066200 - CAST PLASTIC (GRP) FABRICATIONS"/>
    <s v="BILL NO. 7"/>
    <m/>
    <m/>
    <m/>
    <m/>
    <m/>
    <m/>
    <m/>
  </r>
  <r>
    <x v="1"/>
    <x v="8"/>
    <x v="7"/>
    <s v="071113"/>
    <s v=" BITUMINOUS DAMPROOFING"/>
    <s v="ST"/>
    <x v="0"/>
    <n v="180"/>
    <s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_x000a_detail 5"/>
    <s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_x000a_detail 5"/>
    <s v="THERMAL AND MOISTURE PROTECTION"/>
    <m/>
    <m/>
    <m/>
    <m/>
    <m/>
    <m/>
    <m/>
  </r>
  <r>
    <x v="1"/>
    <x v="8"/>
    <x v="7"/>
    <s v="071113"/>
    <s v=" BITUMINOUS DAMPROOFING"/>
    <s v="ST"/>
    <x v="0"/>
    <n v="181"/>
    <s v="066200 - CAST PLASTIC (GRP) FABRICATIONS"/>
    <s v="066200 - CAST PLASTIC (GRP) FABRICATIONS"/>
    <s v="Item"/>
    <s v="                Description                        "/>
    <s v="Qty"/>
    <s v="Unit"/>
    <s v="Rate"/>
    <s v="Amount"/>
    <m/>
    <m/>
  </r>
  <r>
    <x v="1"/>
    <x v="8"/>
    <x v="7"/>
    <s v="071113"/>
    <s v=" BITUMINOUS DAMPROOFING"/>
    <s v="ST"/>
    <x v="0"/>
    <n v="182"/>
    <s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_x000a_detail 5"/>
    <s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_x000a_detail 5"/>
    <m/>
    <m/>
    <m/>
    <m/>
    <m/>
    <s v="J.D"/>
    <m/>
    <m/>
  </r>
  <r>
    <x v="1"/>
    <x v="8"/>
    <x v="7"/>
    <s v="071113"/>
    <s v=" BITUMINOUS DAMPROOFING"/>
    <s v="ST"/>
    <x v="0"/>
    <n v="183"/>
    <s v="071113 - BITUMINOUS DAMPROOFING"/>
    <s v="071113 - BITUMINOUS DAMPROOFING"/>
    <m/>
    <s v="071113 - BITUMINOUS DAMPROOFING"/>
    <m/>
    <m/>
    <m/>
    <m/>
    <m/>
    <m/>
  </r>
  <r>
    <x v="1"/>
    <x v="8"/>
    <x v="7"/>
    <s v="071113"/>
    <s v=" BITUMINOUS DAMPROOFING"/>
    <s v="ST"/>
    <x v="1"/>
    <n v="184"/>
    <s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_x000a_detail 5"/>
    <s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_x000a_detail 5"/>
    <s v="A"/>
    <s v="Foundation and Walls "/>
    <n v="420"/>
    <s v="m2"/>
    <m/>
    <n v="0"/>
    <n v="0"/>
    <n v="0"/>
  </r>
  <r>
    <x v="1"/>
    <x v="8"/>
    <x v="7"/>
    <s v="071113"/>
    <s v=" BITUMINOUS DAMPROOFING"/>
    <s v="ST"/>
    <x v="1"/>
    <n v="185"/>
    <s v="071113 - BITUMINOUS DAMPROOFING"/>
    <s v="071113 - BITUMINOUS DAMPROOFING"/>
    <s v="B"/>
    <s v="Ground Beams"/>
    <n v="105"/>
    <s v="m2"/>
    <m/>
    <n v="0"/>
    <n v="0"/>
    <n v="0"/>
  </r>
  <r>
    <x v="1"/>
    <x v="8"/>
    <x v="7"/>
    <s v="071416"/>
    <s v=" COLD FLUID APPLIED WATERPROOFING"/>
    <s v="AR"/>
    <x v="0"/>
    <n v="186"/>
    <s v="071416 - COLD FLUID APPLIED WATERPROOFING"/>
    <s v="071416 - COLD FLUID APPLIED WATERPROOFING"/>
    <m/>
    <s v="071416 - COLD FLUID APPLIED WATERPROOFING"/>
    <m/>
    <m/>
    <m/>
    <m/>
    <m/>
    <m/>
  </r>
  <r>
    <x v="1"/>
    <x v="8"/>
    <x v="7"/>
    <s v="071416"/>
    <s v=" COLD FLUID APPLIED WATERPROOFING"/>
    <s v="AR"/>
    <x v="0"/>
    <n v="187"/>
    <s v="Liquid applied waterproofing membrane; single component modified polyurethane, bitumen free, waterproofing; to"/>
    <s v="Liquid applied waterproofing membrane; single component modified polyurethane, bitumen free, waterproofing; to"/>
    <m/>
    <s v="Liquid applied waterproofing membrane; single component modified polyurethane, bitumen free, waterproofing; to"/>
    <m/>
    <m/>
    <m/>
    <m/>
    <m/>
    <m/>
  </r>
  <r>
    <x v="1"/>
    <x v="8"/>
    <x v="7"/>
    <s v="071416"/>
    <s v=" COLD FLUID APPLIED WATERPROOFING"/>
    <s v="AR"/>
    <x v="1"/>
    <n v="188"/>
    <s v="071416 - COLD FLUID APPLIED WATERPROOFING"/>
    <s v="071416 - COLD FLUID APPLIED WATERPROOFING"/>
    <s v="A"/>
    <s v="Floors and upstands in wet areas"/>
    <n v="36"/>
    <s v="m2"/>
    <n v="8"/>
    <n v="288"/>
    <n v="7.76"/>
    <n v="279.36"/>
  </r>
  <r>
    <x v="1"/>
    <x v="8"/>
    <x v="7"/>
    <s v="071800"/>
    <s v=" TRAFFIC COATINGS"/>
    <s v="AR"/>
    <x v="0"/>
    <n v="189"/>
    <s v="071800 - TRAFFIC COATINGS"/>
    <s v="071800 - TRAFFIC COATINGS"/>
    <m/>
    <s v="071800 - TRAFFIC COATINGS"/>
    <m/>
    <m/>
    <m/>
    <m/>
    <m/>
    <m/>
  </r>
  <r>
    <x v="1"/>
    <x v="8"/>
    <x v="7"/>
    <s v="071800"/>
    <s v=" TRAFFIC COATINGS"/>
    <s v="AR"/>
    <x v="0"/>
    <n v="190"/>
    <s v="Fluid applied deck coating; polyurethane elastomeric coating, to trowelled smooth surfaces; to"/>
    <s v="Fluid applied deck coating; polyurethane elastomeric coating, to trowelled smooth surfaces; to"/>
    <m/>
    <s v="Fluid applied deck coating; polyurethane elastomeric coating, to trowelled smooth surfaces; to"/>
    <m/>
    <m/>
    <m/>
    <m/>
    <m/>
    <m/>
  </r>
  <r>
    <x v="1"/>
    <x v="8"/>
    <x v="7"/>
    <s v="071800"/>
    <s v=" TRAFFIC COATINGS"/>
    <s v="AR"/>
    <x v="1"/>
    <n v="191"/>
    <s v="071800 - TRAFFIC COATINGS"/>
    <s v="071800 - TRAFFIC COATINGS"/>
    <s v="B"/>
    <s v="Floors"/>
    <n v="64"/>
    <s v="m2"/>
    <n v="27"/>
    <n v="1728"/>
    <n v="26.189999999999998"/>
    <n v="1676.1599999999999"/>
  </r>
  <r>
    <x v="1"/>
    <x v="8"/>
    <x v="7"/>
    <s v="072100"/>
    <s v=" THERMAL INSULATION"/>
    <s v="AR"/>
    <x v="0"/>
    <n v="192"/>
    <s v="072100 - THERMAL INSULATION"/>
    <s v="072100 - THERMAL INSULATION"/>
    <m/>
    <s v="072100 - THERMAL INSULATION"/>
    <m/>
    <m/>
    <m/>
    <n v="0"/>
    <m/>
    <m/>
  </r>
  <r>
    <x v="1"/>
    <x v="8"/>
    <x v="7"/>
    <s v="072100"/>
    <s v=" THERMAL INSULATION"/>
    <s v="AR"/>
    <x v="0"/>
    <n v="193"/>
    <s v="Extruded polystyrene insulation boards; including fittings and fixings; to"/>
    <s v="Extruded polystyrene insulation boards; including fittings and fixings; to"/>
    <m/>
    <s v="Extruded polystyrene insulation boards; including fittings and fixings; to"/>
    <m/>
    <m/>
    <m/>
    <n v="0"/>
    <m/>
    <m/>
  </r>
  <r>
    <x v="1"/>
    <x v="8"/>
    <x v="7"/>
    <s v="072100"/>
    <s v=" THERMAL INSULATION"/>
    <s v="AR"/>
    <x v="1"/>
    <n v="194"/>
    <s v="072100 - THERMAL INSULATION"/>
    <s v="072100 - THERMAL INSULATION"/>
    <s v="C"/>
    <s v="Elevation, 50 thick"/>
    <n v="40"/>
    <s v="m2"/>
    <n v="9"/>
    <n v="360"/>
    <n v="8.73"/>
    <n v="349.20000000000005"/>
  </r>
  <r>
    <x v="1"/>
    <x v="8"/>
    <x v="7"/>
    <s v="072100"/>
    <s v=" THERMAL INSULATION"/>
    <s v="AR"/>
    <x v="1"/>
    <n v="195"/>
    <s v="Extruded polystyrene insulation boards; including fittings and fixings; to"/>
    <s v="Extruded polystyrene insulation boards; including fittings and fixings; to"/>
    <s v="D"/>
    <s v="Roofs; 50 thick"/>
    <n v="1065"/>
    <s v="m2"/>
    <n v="9"/>
    <n v="9585"/>
    <n v="8.73"/>
    <n v="9297.4500000000007"/>
  </r>
  <r>
    <x v="1"/>
    <x v="8"/>
    <x v="7"/>
    <s v="075323"/>
    <s v=" ETHYLENE-PROPYLENE DIENE-MONOMER (EPDM) ROOFING"/>
    <s v="AR"/>
    <x v="0"/>
    <n v="196"/>
    <s v="075323 - ETHYLENE-PROPYLENE DIENE-MONOMER (EPDM) ROOFING"/>
    <s v="075323 - ETHYLENE-PROPYLENE DIENE-MONOMER (EPDM) ROOFING"/>
    <m/>
    <s v="075323 - ETHYLENE-PROPYLENE DIENE-MONOMER (EPDM) ROOFING"/>
    <m/>
    <m/>
    <m/>
    <m/>
    <m/>
    <m/>
  </r>
  <r>
    <x v="1"/>
    <x v="8"/>
    <x v="7"/>
    <s v="075323"/>
    <s v=" ETHYLENE-PROPYLENE DIENE-MONOMER (EPDM) ROOFING"/>
    <s v="AR"/>
    <x v="0"/>
    <n v="197"/>
    <s v="EPDM sheet roofing; flexible sheet formed from a terpolymer of ethylene propylene diene, black colour, fully bonded; to"/>
    <s v="EPDM sheet roofing; flexible sheet formed from a terpolymer of ethylene propylene diene, black colour, fully bonded; to"/>
    <m/>
    <s v="EPDM sheet roofing; flexible sheet formed from a terpolymer of ethylene propylene diene, black colour, fully bonded; to"/>
    <m/>
    <m/>
    <m/>
    <m/>
    <m/>
    <m/>
  </r>
  <r>
    <x v="1"/>
    <x v="8"/>
    <x v="7"/>
    <s v="075323"/>
    <s v=" ETHYLENE-PROPYLENE DIENE-MONOMER (EPDM) ROOFING"/>
    <s v="AR"/>
    <x v="1"/>
    <n v="198"/>
    <s v="075323 - ETHYLENE-PROPYLENE DIENE-MONOMER (EPDM) ROOFING"/>
    <s v="075323 - ETHYLENE-PROPYLENE DIENE-MONOMER (EPDM) ROOFING"/>
    <s v="A"/>
    <s v="Roofs"/>
    <n v="1144"/>
    <s v="m2"/>
    <n v="46"/>
    <n v="52624"/>
    <n v="44.62"/>
    <n v="51045.279999999999"/>
  </r>
  <r>
    <x v="1"/>
    <x v="8"/>
    <x v="7"/>
    <s v="075323"/>
    <s v=" ETHYLENE-PROPYLENE DIENE-MONOMER (EPDM) ROOFING"/>
    <s v="AR"/>
    <x v="1"/>
    <n v="199"/>
    <s v="EPDM sheet roofing; flexible sheet formed from a terpolymer of ethylene propylene diene, black colour, fully bonded; to"/>
    <s v="EPDM sheet roofing; flexible sheet formed from a terpolymer of ethylene propylene diene, black colour, fully bonded; to"/>
    <s v="B"/>
    <s v="Balcony"/>
    <n v="138"/>
    <s v="m2"/>
    <n v="46"/>
    <n v="6348"/>
    <n v="44.62"/>
    <n v="6157.5599999999995"/>
  </r>
  <r>
    <x v="1"/>
    <x v="8"/>
    <x v="7"/>
    <s v="075323"/>
    <s v=" ETHYLENE-PROPYLENE DIENE-MONOMER (EPDM) ROOFING"/>
    <s v="AR"/>
    <x v="1"/>
    <n v="200"/>
    <s v="075323 - ETHYLENE-PROPYLENE DIENE-MONOMER (EPDM) ROOFING"/>
    <s v="075323 - ETHYLENE-PROPYLENE DIENE-MONOMER (EPDM) ROOFING"/>
    <s v="C"/>
    <s v="Upstands"/>
    <n v="243"/>
    <s v="m2"/>
    <n v="46"/>
    <n v="11178"/>
    <n v="44.62"/>
    <n v="10842.66"/>
  </r>
  <r>
    <x v="1"/>
    <x v="8"/>
    <x v="7"/>
    <s v="075323"/>
    <s v=" ETHYLENE-PROPYLENE DIENE-MONOMER (EPDM) ROOFING"/>
    <s v="AR"/>
    <x v="0"/>
    <n v="201"/>
    <s v="Filter membrane; vapour permeable geotextile, non woven thermally bonded continuous polypropylene filments; to"/>
    <s v="Filter membrane; vapour permeable geotextile, non woven thermally bonded continuous polypropylene filments; to"/>
    <m/>
    <s v="Filter membrane; vapour permeable geotextile, non woven thermally bonded continuous polypropylene filments; to"/>
    <m/>
    <m/>
    <m/>
    <m/>
    <m/>
    <m/>
  </r>
  <r>
    <x v="1"/>
    <x v="8"/>
    <x v="7"/>
    <s v="075323"/>
    <s v=" ETHYLENE-PROPYLENE DIENE-MONOMER (EPDM) ROOFING"/>
    <s v="AR"/>
    <x v="1"/>
    <n v="202"/>
    <s v="075323 - ETHYLENE-PROPYLENE DIENE-MONOMER (EPDM) ROOFING"/>
    <s v="075323 - ETHYLENE-PROPYLENE DIENE-MONOMER (EPDM) ROOFING"/>
    <s v="D"/>
    <s v="Roofs"/>
    <n v="1065"/>
    <s v="m2"/>
    <n v="7"/>
    <n v="7455"/>
    <n v="6.79"/>
    <n v="7231.35"/>
  </r>
  <r>
    <x v="1"/>
    <x v="8"/>
    <x v="7"/>
    <s v="075323"/>
    <s v=" ETHYLENE-PROPYLENE DIENE-MONOMER (EPDM) ROOFING"/>
    <s v="AR"/>
    <x v="0"/>
    <n v="203"/>
    <s v="Elastomeric coating; U.V. protection to waterproof membrane; to"/>
    <s v="Elastomeric coating; U.V. protection to waterproof membrane; to"/>
    <m/>
    <s v="Elastomeric coating; U.V. protection to waterproof membrane; to"/>
    <m/>
    <m/>
    <m/>
    <m/>
    <m/>
    <m/>
  </r>
  <r>
    <x v="1"/>
    <x v="8"/>
    <x v="7"/>
    <s v="075323"/>
    <s v=" ETHYLENE-PROPYLENE DIENE-MONOMER (EPDM) ROOFING"/>
    <s v="AR"/>
    <x v="1"/>
    <n v="204"/>
    <s v="075323 - ETHYLENE-PROPYLENE DIENE-MONOMER (EPDM) ROOFING"/>
    <s v="075323 - ETHYLENE-PROPYLENE DIENE-MONOMER (EPDM) ROOFING"/>
    <s v="E"/>
    <s v="Upstands"/>
    <n v="63"/>
    <s v="m2"/>
    <n v="3"/>
    <n v="189"/>
    <n v="2.91"/>
    <n v="183.33"/>
  </r>
  <r>
    <x v="1"/>
    <x v="8"/>
    <x v="7"/>
    <s v="075323"/>
    <s v=" ETHYLENE-PROPYLENE DIENE-MONOMER (EPDM) ROOFING"/>
    <s v="AR"/>
    <x v="0"/>
    <n v="205"/>
    <s v="Protective covering ballast; crushed gravel; to"/>
    <s v="Protective covering ballast; crushed gravel; to"/>
    <m/>
    <s v="Protective covering ballast; crushed gravel; to"/>
    <m/>
    <m/>
    <m/>
    <m/>
    <m/>
    <m/>
  </r>
  <r>
    <x v="1"/>
    <x v="8"/>
    <x v="7"/>
    <s v="075323"/>
    <s v=" ETHYLENE-PROPYLENE DIENE-MONOMER (EPDM) ROOFING"/>
    <s v="AR"/>
    <x v="1"/>
    <n v="206"/>
    <s v="075323 - ETHYLENE-PROPYLENE DIENE-MONOMER (EPDM) ROOFING"/>
    <s v="075323 - ETHYLENE-PROPYLENE DIENE-MONOMER (EPDM) ROOFING"/>
    <s v="F"/>
    <s v="Roof; 50 thick"/>
    <n v="1065"/>
    <s v="m2"/>
    <n v="1"/>
    <n v="1065"/>
    <n v="0.97"/>
    <n v="1033.05"/>
  </r>
  <r>
    <x v="1"/>
    <x v="8"/>
    <x v="7"/>
    <s v="077200"/>
    <s v=" ROOF ACCESSORIES"/>
    <s v="AR"/>
    <x v="0"/>
    <n v="207"/>
    <s v="077200 - ROOF ACCESSORIES"/>
    <s v="077200 - ROOF ACCESSORIES"/>
    <m/>
    <s v="077200 - ROOF ACCESSORIES"/>
    <m/>
    <m/>
    <m/>
    <m/>
    <m/>
    <m/>
  </r>
  <r>
    <x v="1"/>
    <x v="8"/>
    <x v="7"/>
    <s v="077200"/>
    <s v=" ROOF ACCESSORIES"/>
    <s v="AR"/>
    <x v="0"/>
    <n v="208"/>
    <s v="Accessories; aluminum alloy; as Drg. FD-A-502; detail 6"/>
    <s v="Accessories; aluminum alloy; as Drg. FD-A-502; detail 6"/>
    <m/>
    <s v="Accessories; aluminum alloy; as Drg. FD-A-502; detail 6"/>
    <m/>
    <m/>
    <m/>
    <m/>
    <m/>
    <m/>
  </r>
  <r>
    <x v="1"/>
    <x v="8"/>
    <x v="7"/>
    <s v="077200"/>
    <s v=" ROOF ACCESSORIES"/>
    <s v="AR"/>
    <x v="1"/>
    <n v="209"/>
    <s v="077200 - ROOF ACCESSORIES"/>
    <s v="077200 - ROOF ACCESSORIES"/>
    <s v="G"/>
    <s v="Pressure plate; 40 x 3 thick; including backing cord and sealant "/>
    <n v="419"/>
    <s v="m"/>
    <n v="5"/>
    <n v="2095"/>
    <n v="4.8499999999999996"/>
    <n v="2032.1499999999999"/>
  </r>
  <r>
    <x v="1"/>
    <x v="8"/>
    <x v="7"/>
    <s v="077200"/>
    <s v=" ROOF ACCESSORIES"/>
    <s v="AR"/>
    <x v="0"/>
    <n v="210"/>
    <s v="Accessories; galvanized steel"/>
    <s v="Accessories; galvanized steel"/>
    <m/>
    <s v="Accessories; galvanized steel"/>
    <m/>
    <m/>
    <m/>
    <m/>
    <m/>
    <m/>
  </r>
  <r>
    <x v="1"/>
    <x v="8"/>
    <x v="7"/>
    <s v="077200"/>
    <s v=" ROOF ACCESSORIES"/>
    <s v="AR"/>
    <x v="1"/>
    <n v="211"/>
    <s v="077200 - ROOF ACCESSORIES"/>
    <s v="077200 - ROOF ACCESSORIES"/>
    <s v="A"/>
    <s v="Rainwater spouts; 75 diameter, 370 long, including stainless steel saddle band, neoprene gaskets; complete; as specified and as Drg. FD-A-502; detail 9"/>
    <n v="12"/>
    <s v="Nr"/>
    <n v="46"/>
    <n v="552"/>
    <n v="44.62"/>
    <n v="535.43999999999994"/>
  </r>
  <r>
    <x v="1"/>
    <x v="8"/>
    <x v="7"/>
    <s v="077200"/>
    <s v=" ROOF ACCESSORIES"/>
    <s v="AR"/>
    <x v="0"/>
    <n v="212"/>
    <s v="Access hatches; comprising 2 thick galvanized pressed steel skin cover, steel angle frame set in concrete; including ironmongery, stay chain, padlock, neoprene gaskets, timber nailer, epoxy paint, fittings and fixings; complete; as specified and as Drg. FD-A-502; detail 2"/>
    <s v="Access hatches; comprising 2 thick galvanized pressed steel skin cover, steel angle frame set in concrete; including ironmongery, stay chain, padlock, neoprene gaskets, timber nailer, epoxy paint, fittings and fixings; complete; as specified and as Drg. FD-A-502; detail 2"/>
    <m/>
    <s v="Access hatches; comprising 2 thick galvanized pressed steel skin cover, steel angle frame set in concrete; including ironmongery, stay chain, padlock, neoprene gaskets, timber nailer, epoxy paint, fittings and fixings; complete; as specified and as Drg. FD-A-502; detail 2"/>
    <m/>
    <m/>
    <m/>
    <m/>
    <m/>
    <m/>
  </r>
  <r>
    <x v="1"/>
    <x v="8"/>
    <x v="7"/>
    <s v="077200"/>
    <s v=" ROOF ACCESSORIES"/>
    <s v="AR"/>
    <x v="1"/>
    <n v="213"/>
    <s v="077200 - ROOF ACCESSORIES"/>
    <s v="077200 - ROOF ACCESSORIES"/>
    <s v="B"/>
    <s v="Size 1000 x 1000"/>
    <n v="4"/>
    <s v="Nr"/>
    <n v="199"/>
    <n v="796"/>
    <n v="193.03"/>
    <n v="772.12"/>
  </r>
  <r>
    <x v="1"/>
    <x v="8"/>
    <x v="7"/>
    <s v="077200"/>
    <s v=" ROOF ACCESSORIES"/>
    <s v="AR"/>
    <x v="1"/>
    <n v="214"/>
    <s v="Access hatches; comprising 2 thick galvanized pressed steel skin cover, steel angle frame set in concrete; including ironmongery, stay chain, padlock, neoprene gaskets, timber nailer, epoxy paint, fittings and fixings; complete; as specified and as Drg. FD-A-502; detail 2"/>
    <s v="Access hatches; comprising 2 thick galvanized pressed steel skin cover, steel angle frame set in concrete; including ironmongery, stay chain, padlock, neoprene gaskets, timber nailer, epoxy paint, fittings and fixings; complete; as specified and as Drg. FD-A-502; detail 2"/>
    <s v="C"/>
    <s v="Size 850 x 850"/>
    <n v="2"/>
    <s v="Nr"/>
    <n v="133"/>
    <n v="266"/>
    <n v="129.01"/>
    <n v="258.02"/>
  </r>
  <r>
    <x v="1"/>
    <x v="8"/>
    <x v="7"/>
    <s v="079200"/>
    <s v=" JOINT SEALANTS"/>
    <s v="AR"/>
    <x v="0"/>
    <n v="215"/>
    <s v="079200 - JOINT SEALANTS"/>
    <s v="079200 - JOINT SEALANTS"/>
    <m/>
    <s v="079200 - JOINT SEALANTS"/>
    <m/>
    <m/>
    <m/>
    <m/>
    <m/>
    <m/>
  </r>
  <r>
    <x v="1"/>
    <x v="8"/>
    <x v="7"/>
    <s v="079200"/>
    <s v=" JOINT SEALANTS"/>
    <s v="AR"/>
    <x v="0"/>
    <n v="216"/>
    <s v="Expansion joints; in finish; including metal angle trim, plaster stop and architraves, filler pieces, sealant and backing cord as appropriate; complete; as specified and as Drg. FD-A-502; detail 10"/>
    <s v="Expansion joints; in finish; including metal angle trim, plaster stop and architraves, filler pieces, sealant and backing cord as appropriate; complete; as specified and as Drg. FD-A-502; detail 10"/>
    <m/>
    <s v="Expansion joints; in finish; including metal angle trim, plaster stop and architraves, filler pieces, sealant and backing cord as appropriate; complete; as specified and as Drg. FD-A-502; detail 10"/>
    <m/>
    <m/>
    <m/>
    <m/>
    <m/>
    <m/>
  </r>
  <r>
    <x v="1"/>
    <x v="8"/>
    <x v="7"/>
    <s v="079200"/>
    <s v=" JOINT SEALANTS"/>
    <s v="AR"/>
    <x v="1"/>
    <n v="217"/>
    <s v="079200 - JOINT SEALANTS"/>
    <s v="079200 - JOINT SEALANTS"/>
    <s v="D"/>
    <s v="Ceramic floor to plaster wall"/>
    <n v="37"/>
    <s v="m"/>
    <m/>
    <n v="0"/>
    <n v="0"/>
    <n v="0"/>
  </r>
  <r>
    <x v="1"/>
    <x v="8"/>
    <x v="7"/>
    <s v="079200"/>
    <s v=" JOINT SEALANTS"/>
    <s v="AR"/>
    <x v="1"/>
    <n v="218"/>
    <s v="Expansion joints; in finish; including metal angle trim, plaster stop and architraves, filler pieces, sealant and backing cord as appropriate; complete; as specified and as Drg. FD-A-502; detail 10"/>
    <s v="Expansion joints; in finish; including metal angle trim, plaster stop and architraves, filler pieces, sealant and backing cord as appropriate; complete; as specified and as Drg. FD-A-502; detail 10"/>
    <s v="D"/>
    <s v="Floor to floor"/>
    <n v="2"/>
    <s v="m"/>
    <n v="12"/>
    <n v="24"/>
    <n v="11.64"/>
    <n v="23.28"/>
  </r>
  <r>
    <x v="1"/>
    <x v="8"/>
    <x v="7"/>
    <s v="079200"/>
    <s v=" JOINT SEALANTS"/>
    <s v="AR"/>
    <x v="1"/>
    <n v="219"/>
    <s v="079200 - JOINT SEALANTS"/>
    <s v="079200 - JOINT SEALANTS"/>
    <s v="F"/>
    <s v="Floor to wall; ceramic"/>
    <n v="3"/>
    <s v="m"/>
    <m/>
    <n v="0"/>
    <n v="0"/>
    <n v="0"/>
  </r>
  <r>
    <x v="1"/>
    <x v="8"/>
    <x v="7"/>
    <s v="079200"/>
    <s v=" JOINT SEALANTS"/>
    <s v="AR"/>
    <x v="1"/>
    <n v="220"/>
    <s v="Expansion joints; in finish; including metal angle trim, plaster stop and architraves, filler pieces, sealant and backing cord as appropriate; complete; as specified and as Drg. FD-A-502; detail 10"/>
    <s v="Expansion joints; in finish; including metal angle trim, plaster stop and architraves, filler pieces, sealant and backing cord as appropriate; complete; as specified and as Drg. FD-A-502; detail 10"/>
    <s v="G"/>
    <s v="Ceiling to wall; plaster"/>
    <n v="18"/>
    <s v="m"/>
    <m/>
    <n v="0"/>
    <n v="0"/>
    <n v="0"/>
  </r>
  <r>
    <x v="1"/>
    <x v="8"/>
    <x v="7"/>
    <s v="079200"/>
    <s v=" JOINT SEALANTS"/>
    <s v="AR"/>
    <x v="1"/>
    <n v="221"/>
    <s v="079200 - JOINT SEALANTS"/>
    <s v="079200 - JOINT SEALANTS"/>
    <s v="A"/>
    <s v="Wall to wall; plaster"/>
    <n v="7"/>
    <s v="m"/>
    <n v="12"/>
    <n v="84"/>
    <n v="11.64"/>
    <n v="81.48"/>
  </r>
  <r>
    <x v="1"/>
    <x v="8"/>
    <x v="7"/>
    <s v="079200"/>
    <s v=" JOINT SEALANTS"/>
    <s v="AR"/>
    <x v="1"/>
    <n v="222"/>
    <s v="Expansion joints; in finish; including metal angle trim, plaster stop and architraves, filler pieces, sealant and backing cord as appropriate; complete; as specified and as Drg. FD-A-502; detail 10"/>
    <s v="Expansion joints; in finish; including metal angle trim, plaster stop and architraves, filler pieces, sealant and backing cord as appropriate; complete; as specified and as Drg. FD-A-502; detail 10"/>
    <s v="B"/>
    <s v="Twin curb upstand"/>
    <n v="17"/>
    <s v="m"/>
    <m/>
    <n v="0"/>
    <n v="0"/>
    <n v="0"/>
  </r>
  <r>
    <x v="1"/>
    <x v="8"/>
    <x v="7"/>
    <s v="079200"/>
    <s v=" JOINT SEALANTS"/>
    <s v="AR"/>
    <x v="0"/>
    <n v="223"/>
    <s v="079200 - JOINT SEALANTS"/>
    <s v="079200 - JOINT SEALANTS"/>
    <s v="BILL NO. 7 - THERMAL AND MOISTURE PROTECTION"/>
    <m/>
    <m/>
    <m/>
    <m/>
    <m/>
    <m/>
    <m/>
  </r>
  <r>
    <x v="1"/>
    <x v="8"/>
    <x v="7"/>
    <s v="To Summary"/>
    <s v="To Summary"/>
    <m/>
    <x v="2"/>
    <n v="224"/>
    <s v="Expansion joints; in finish; including metal angle trim, plaster stop and architraves, filler pieces, sealant and backing cord as appropriate; complete; as specified and as Drg. FD-A-502; detail 10"/>
    <s v="Expansion joints; in finish; including metal angle trim, plaster stop and architraves, filler pieces, sealant and backing cord as appropriate; complete; as specified and as Drg. FD-A-502; detail 10"/>
    <s v="To Summary "/>
    <m/>
    <m/>
    <m/>
    <s v="J.D"/>
    <n v="94637"/>
    <m/>
    <m/>
  </r>
  <r>
    <x v="1"/>
    <x v="9"/>
    <x v="8"/>
    <s v="081113"/>
    <s v=" HOLLOW METAL DOORS AND FRAMES"/>
    <s v="AR"/>
    <x v="0"/>
    <n v="225"/>
    <s v="079200 - JOINT SEALANTS"/>
    <s v="079200 - JOINT SEALANTS"/>
    <m/>
    <m/>
    <s v="BILL NO. 8"/>
    <m/>
    <m/>
    <m/>
    <m/>
    <m/>
  </r>
  <r>
    <x v="1"/>
    <x v="9"/>
    <x v="8"/>
    <s v="081113"/>
    <s v=" HOLLOW METAL DOORS AND FRAMES"/>
    <s v="AR"/>
    <x v="0"/>
    <n v="226"/>
    <s v="Expansion joints; in finish; including metal angle trim, plaster stop and architraves, filler pieces, sealant and backing cord as appropriate; complete; as specified and as Drg. FD-A-502; detail 10"/>
    <s v="Expansion joints; in finish; including metal angle trim, plaster stop and architraves, filler pieces, sealant and backing cord as appropriate; complete; as specified and as Drg. FD-A-502; detail 10"/>
    <m/>
    <m/>
    <s v="OPENINGS"/>
    <m/>
    <m/>
    <m/>
    <m/>
    <m/>
  </r>
  <r>
    <x v="1"/>
    <x v="9"/>
    <x v="8"/>
    <s v="081113"/>
    <s v=" HOLLOW METAL DOORS AND FRAMES"/>
    <s v="AR"/>
    <x v="0"/>
    <n v="227"/>
    <s v="079200 - JOINT SEALANTS"/>
    <s v="079200 - JOINT SEALANTS"/>
    <s v="Item"/>
    <s v="                Description                  "/>
    <s v="Qty"/>
    <s v="Unit"/>
    <s v="Rate"/>
    <s v="Amount"/>
    <m/>
    <m/>
  </r>
  <r>
    <x v="1"/>
    <x v="9"/>
    <x v="8"/>
    <s v="081113"/>
    <s v=" HOLLOW METAL DOORS AND FRAMES"/>
    <s v="AR"/>
    <x v="0"/>
    <n v="228"/>
    <s v="Expansion joints; in finish; including metal angle trim, plaster stop and architraves, filler pieces, sealant and backing cord as appropriate; complete; as specified and as Drg. FD-A-502; detail 10"/>
    <s v="Expansion joints; in finish; including metal angle trim, plaster stop and architraves, filler pieces, sealant and backing cord as appropriate; complete; as specified and as Drg. FD-A-502; detail 10"/>
    <m/>
    <m/>
    <m/>
    <m/>
    <m/>
    <s v="J.D"/>
    <m/>
    <m/>
  </r>
  <r>
    <x v="1"/>
    <x v="9"/>
    <x v="8"/>
    <s v="081113"/>
    <s v=" HOLLOW METAL DOORS AND FRAMES"/>
    <s v="AR"/>
    <x v="0"/>
    <n v="229"/>
    <s v="081113 - HOLLOW METAL DOORS AND FRAMES"/>
    <s v="081113 - HOLLOW METAL DOORS AND FRAMES"/>
    <m/>
    <s v="081113 - HOLLOW METAL DOORS AND FRAMES"/>
    <m/>
    <m/>
    <m/>
    <m/>
    <m/>
    <m/>
  </r>
  <r>
    <x v="1"/>
    <x v="9"/>
    <x v="8"/>
    <s v="081113"/>
    <s v=" HOLLOW METAL DOORS AND FRAMES"/>
    <s v="AR"/>
    <x v="0"/>
    <n v="230"/>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m/>
    <s v="Flush steel doors; 43 mm thick; leaf construction type 3.constructed from steel section frame; galvanized steel sheet both skins, factory primed for painting; including fittings and fixings; complete; as specified and as Drg. A-611"/>
    <m/>
    <m/>
    <m/>
    <m/>
    <m/>
    <m/>
  </r>
  <r>
    <x v="1"/>
    <x v="9"/>
    <x v="8"/>
    <s v="081113"/>
    <s v=" HOLLOW METAL DOORS AND FRAMES"/>
    <s v="AR"/>
    <x v="1"/>
    <n v="231"/>
    <s v="081113 - HOLLOW METAL DOORS AND FRAMES"/>
    <s v="081113 - HOLLOW METAL DOORS AND FRAMES"/>
    <s v="A"/>
    <s v="Leaf size S1; 1050 x 2200 high"/>
    <n v="3"/>
    <s v="Nr"/>
    <m/>
    <n v="0"/>
    <n v="0"/>
    <n v="0"/>
  </r>
  <r>
    <x v="1"/>
    <x v="9"/>
    <x v="8"/>
    <s v="081113"/>
    <s v=" HOLLOW METAL DOORS AND FRAMES"/>
    <s v="AR"/>
    <x v="1"/>
    <n v="232"/>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s v="B"/>
    <s v="Leaf size S10; 1660 x 2200 high; double leaf; with glass vision panels"/>
    <n v="1"/>
    <s v="Nr"/>
    <m/>
    <n v="0"/>
    <n v="0"/>
    <n v="0"/>
  </r>
  <r>
    <x v="1"/>
    <x v="9"/>
    <x v="8"/>
    <s v="081113"/>
    <s v=" HOLLOW METAL DOORS AND FRAMES"/>
    <s v="AR"/>
    <x v="1"/>
    <n v="233"/>
    <s v="081113 - HOLLOW METAL DOORS AND FRAMES"/>
    <s v="081113 - HOLLOW METAL DOORS AND FRAMES"/>
    <s v="C"/>
    <s v="Leaf size S12; 930 x 2200 high; with glass vision panel"/>
    <n v="1"/>
    <s v="Nr"/>
    <m/>
    <n v="0"/>
    <n v="0"/>
    <n v="0"/>
  </r>
  <r>
    <x v="1"/>
    <x v="9"/>
    <x v="8"/>
    <s v="081113"/>
    <s v=" HOLLOW METAL DOORS AND FRAMES"/>
    <s v="AR"/>
    <x v="1"/>
    <n v="234"/>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s v="D"/>
    <s v="Leaf size S16; 1233 x 2200 high"/>
    <n v="1"/>
    <s v="Nr"/>
    <m/>
    <n v="0"/>
    <n v="0"/>
    <n v="0"/>
  </r>
  <r>
    <x v="1"/>
    <x v="9"/>
    <x v="8"/>
    <s v="081113"/>
    <s v=" HOLLOW METAL DOORS AND FRAMES"/>
    <s v="AR"/>
    <x v="1"/>
    <n v="235"/>
    <s v="081113 - HOLLOW METAL DOORS AND FRAMES"/>
    <s v="081113 - HOLLOW METAL DOORS AND FRAMES"/>
    <s v="E"/>
    <s v="Leaf size S18; 1233 x 2200 high"/>
    <n v="2"/>
    <s v="Nr"/>
    <m/>
    <n v="0"/>
    <n v="0"/>
    <n v="0"/>
  </r>
  <r>
    <x v="1"/>
    <x v="9"/>
    <x v="8"/>
    <s v="081113"/>
    <s v=" HOLLOW METAL DOORS AND FRAMES"/>
    <s v="AR"/>
    <x v="1"/>
    <n v="236"/>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s v="F"/>
    <s v="Leaf size S21; 1400 x 2200 high; double leaf"/>
    <n v="1"/>
    <s v="Nr"/>
    <m/>
    <n v="0"/>
    <n v="0"/>
    <n v="0"/>
  </r>
  <r>
    <x v="1"/>
    <x v="9"/>
    <x v="8"/>
    <s v="081113"/>
    <s v=" HOLLOW METAL DOORS AND FRAMES"/>
    <s v="AR"/>
    <x v="1"/>
    <n v="237"/>
    <s v="081113 - HOLLOW METAL DOORS AND FRAMES"/>
    <s v="081113 - HOLLOW METAL DOORS AND FRAMES"/>
    <s v="G"/>
    <s v="Leaf size S22; 900 x 2200 high; with glass vision panel"/>
    <n v="1"/>
    <s v="Nr"/>
    <m/>
    <n v="0"/>
    <n v="0"/>
    <n v="0"/>
  </r>
  <r>
    <x v="1"/>
    <x v="9"/>
    <x v="8"/>
    <s v="081113"/>
    <s v=" HOLLOW METAL DOORS AND FRAMES"/>
    <s v="AR"/>
    <x v="1"/>
    <n v="238"/>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s v="H"/>
    <s v="Leaf size S7; 1080 x 2200 high; with glass vision panel"/>
    <n v="5"/>
    <s v="Nr"/>
    <m/>
    <n v="0"/>
    <n v="0"/>
    <n v="0"/>
  </r>
  <r>
    <x v="1"/>
    <x v="9"/>
    <x v="8"/>
    <s v="081113"/>
    <s v=" HOLLOW METAL DOORS AND FRAMES"/>
    <s v="AR"/>
    <x v="1"/>
    <n v="239"/>
    <s v="081113 - HOLLOW METAL DOORS AND FRAMES"/>
    <s v="081113 - HOLLOW METAL DOORS AND FRAMES"/>
    <s v="A"/>
    <s v="Leaf size S6; 1100 x 2200 high"/>
    <n v="1"/>
    <s v="Nr"/>
    <n v="359"/>
    <n v="359"/>
    <n v="348.23"/>
    <n v="348.23"/>
  </r>
  <r>
    <x v="1"/>
    <x v="9"/>
    <x v="8"/>
    <s v="081113"/>
    <s v=" HOLLOW METAL DOORS AND FRAMES"/>
    <s v="AR"/>
    <x v="1"/>
    <n v="240"/>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s v="K"/>
    <s v="Leaf size S23; 1690 x 2200 high; double leaf; with glass vision panel"/>
    <n v="1"/>
    <s v="Nr"/>
    <m/>
    <n v="0"/>
    <n v="0"/>
    <n v="0"/>
  </r>
  <r>
    <x v="1"/>
    <x v="9"/>
    <x v="8"/>
    <s v="081113"/>
    <s v=" HOLLOW METAL DOORS AND FRAMES"/>
    <s v="AR"/>
    <x v="0"/>
    <n v="241"/>
    <s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
    <s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
    <m/>
    <s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
    <m/>
    <m/>
    <m/>
    <m/>
    <m/>
    <m/>
  </r>
  <r>
    <x v="1"/>
    <x v="9"/>
    <x v="8"/>
    <s v="081113"/>
    <s v=" HOLLOW METAL DOORS AND FRAMES"/>
    <s v="AR"/>
    <x v="1"/>
    <n v="242"/>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s v="A"/>
    <s v="Leaf size S7; 1080 x 2200 high; 60 minutes; with glass vision panel"/>
    <n v="1"/>
    <s v="Nr"/>
    <n v="518"/>
    <n v="518"/>
    <n v="502.46"/>
    <n v="502.46"/>
  </r>
  <r>
    <x v="1"/>
    <x v="9"/>
    <x v="8"/>
    <s v="081113"/>
    <s v=" HOLLOW METAL DOORS AND FRAMES"/>
    <s v="AR"/>
    <x v="1"/>
    <n v="243"/>
    <s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
    <s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
    <s v="B"/>
    <s v="Leaf size S1; 1050 x 2200 high; 60 minutes"/>
    <n v="1"/>
    <s v="Nr"/>
    <m/>
    <n v="0"/>
    <n v="0"/>
    <n v="0"/>
  </r>
  <r>
    <x v="1"/>
    <x v="9"/>
    <x v="8"/>
    <s v="081113"/>
    <s v=" HOLLOW METAL DOORS AND FRAMES"/>
    <s v="AR"/>
    <x v="1"/>
    <n v="244"/>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s v="C"/>
    <s v="Leaf size S10; 1660 x 2200 high; 45 minutes; double leaf; with glass vision panel"/>
    <n v="2"/>
    <s v="Nr"/>
    <m/>
    <n v="0"/>
    <n v="0"/>
    <n v="0"/>
  </r>
  <r>
    <x v="1"/>
    <x v="9"/>
    <x v="8"/>
    <s v="081113"/>
    <s v=" HOLLOW METAL DOORS AND FRAMES"/>
    <s v="AR"/>
    <x v="1"/>
    <n v="245"/>
    <s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
    <s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
    <s v="D"/>
    <s v="Leaf size S18; 1233 x 2200 high; 60 minutes"/>
    <n v="1"/>
    <s v="Nr"/>
    <m/>
    <n v="0"/>
    <n v="0"/>
    <n v="0"/>
  </r>
  <r>
    <x v="1"/>
    <x v="9"/>
    <x v="8"/>
    <s v="081113"/>
    <s v=" HOLLOW METAL DOORS AND FRAMES"/>
    <s v="AR"/>
    <x v="1"/>
    <n v="246"/>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s v="B"/>
    <s v="Leaf size S3; 900 x 2200 high; 60 minutes"/>
    <n v="3"/>
    <s v="Nr"/>
    <n v="398"/>
    <n v="1194"/>
    <n v="386.06"/>
    <n v="1158.18"/>
  </r>
  <r>
    <x v="1"/>
    <x v="9"/>
    <x v="8"/>
    <s v="081113"/>
    <s v=" HOLLOW METAL DOORS AND FRAMES"/>
    <s v="AR"/>
    <x v="1"/>
    <n v="247"/>
    <s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
    <s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
    <s v="F"/>
    <s v="Leaf size S11; 1605 x 2200 high; 60 minutes; double leaf; with glass vision panel"/>
    <n v="1"/>
    <s v="Nr"/>
    <m/>
    <n v="0"/>
    <n v="0"/>
    <n v="0"/>
  </r>
  <r>
    <x v="1"/>
    <x v="9"/>
    <x v="8"/>
    <s v="081113"/>
    <s v=" HOLLOW METAL DOORS AND FRAMES"/>
    <s v="AR"/>
    <x v="1"/>
    <n v="248"/>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s v="C"/>
    <s v="Leaf size S23; 1690 x 2200 high; 90 minutes; double leaf; with glass vision panel"/>
    <n v="1"/>
    <s v="Nr"/>
    <n v="996"/>
    <n v="996"/>
    <n v="966.12"/>
    <n v="966.12"/>
  </r>
  <r>
    <x v="1"/>
    <x v="9"/>
    <x v="8"/>
    <s v="081113"/>
    <s v=" HOLLOW METAL DOORS AND FRAMES"/>
    <s v="AR"/>
    <x v="0"/>
    <n v="249"/>
    <s v="Louvered steel doors; 43 mm thick; leaf construction type 5; galvanized; zinc coated and factory primed for painting; including fittings and fixings; complete; as specified and as Drg. A-611"/>
    <s v="Louvered steel doors; 43 mm thick; leaf construction type 5; galvanized; zinc coated and factory primed for painting; including fittings and fixings; complete; as specified and as Drg. A-611"/>
    <m/>
    <s v="Louvered steel doors; 43 mm thick; leaf construction type 5; galvanized; zinc coated and factory primed for painting; including fittings and fixings; complete; as specified and as Drg. A-611"/>
    <m/>
    <m/>
    <m/>
    <m/>
    <m/>
    <m/>
  </r>
  <r>
    <x v="1"/>
    <x v="9"/>
    <x v="8"/>
    <s v="081113"/>
    <s v=" HOLLOW METAL DOORS AND FRAMES"/>
    <s v="AR"/>
    <x v="1"/>
    <n v="250"/>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s v="A"/>
    <s v="Leaf size S5; 1830 x 2000 high; double leaf"/>
    <n v="2"/>
    <s v="Nr"/>
    <n v="850"/>
    <n v="1700"/>
    <n v="824.5"/>
    <n v="1649"/>
  </r>
  <r>
    <x v="1"/>
    <x v="9"/>
    <x v="8"/>
    <s v="081113"/>
    <s v=" HOLLOW METAL DOORS AND FRAMES"/>
    <s v="AR"/>
    <x v="1"/>
    <n v="251"/>
    <s v="Louvered steel doors; 43 mm thick; leaf construction type 5; galvanized; zinc coated and factory primed for painting; including fittings and fixings; complete; as specified and as Drg. A-611"/>
    <s v="Louvered steel doors; 43 mm thick; leaf construction type 5; galvanized; zinc coated and factory primed for painting; including fittings and fixings; complete; as specified and as Drg. A-611"/>
    <s v="B"/>
    <s v="Leaf size S17; 1830 x 2000 high; double leaf"/>
    <n v="1"/>
    <s v="Nr"/>
    <m/>
    <n v="0"/>
    <n v="0"/>
    <n v="0"/>
  </r>
  <r>
    <x v="1"/>
    <x v="9"/>
    <x v="8"/>
    <s v="081113"/>
    <s v=" HOLLOW METAL DOORS AND FRAMES"/>
    <s v="AR"/>
    <x v="1"/>
    <n v="252"/>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s v="C"/>
    <s v="Leaf size S9; 1080 x 2000 high"/>
    <n v="1"/>
    <s v="Nr"/>
    <m/>
    <n v="0"/>
    <n v="0"/>
    <n v="0"/>
  </r>
  <r>
    <x v="1"/>
    <x v="9"/>
    <x v="8"/>
    <s v="081113"/>
    <s v=" HOLLOW METAL DOORS AND FRAMES"/>
    <s v="AR"/>
    <x v="0"/>
    <n v="253"/>
    <s v="Special doors; including ironmongery, accessories, painting, fittings and fixings; complete; as specified and as Drg. A-611"/>
    <s v="Special doors; including ironmongery, accessories, painting, fittings and fixings; complete; as specified and as Drg. A-611"/>
    <m/>
    <s v="Special doors; including ironmongery, accessories, painting, fittings and fixings; complete; as specified and as Drg. A-611"/>
    <m/>
    <m/>
    <m/>
    <m/>
    <m/>
    <m/>
  </r>
  <r>
    <x v="1"/>
    <x v="9"/>
    <x v="8"/>
    <s v="081113"/>
    <s v=" HOLLOW METAL DOORS AND FRAMES"/>
    <s v="AR"/>
    <x v="1"/>
    <n v="254"/>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s v="D"/>
    <s v="Leaf size S14; 930 x 2200 high; with glass vision panel; room G31"/>
    <n v="1"/>
    <s v="Nr"/>
    <m/>
    <n v="0"/>
    <n v="0"/>
    <n v="0"/>
  </r>
  <r>
    <x v="1"/>
    <x v="9"/>
    <x v="8"/>
    <s v="081113"/>
    <s v=" HOLLOW METAL DOORS AND FRAMES"/>
    <s v="AR"/>
    <x v="1"/>
    <n v="255"/>
    <s v="Special doors; including ironmongery, accessories, painting, fittings and fixings; complete; as specified and as Drg. A-611"/>
    <s v="Special doors; including ironmongery, accessories, painting, fittings and fixings; complete; as specified and as Drg. A-611"/>
    <s v="E"/>
    <s v="Leaf size S20; 800 x 2200 high; rooms G35, G37"/>
    <n v="2"/>
    <s v="Nr"/>
    <m/>
    <n v="0"/>
    <n v="0"/>
    <n v="0"/>
  </r>
  <r>
    <x v="1"/>
    <x v="9"/>
    <x v="8"/>
    <s v="081113"/>
    <s v=" HOLLOW METAL DOORS AND FRAMES"/>
    <s v="AR"/>
    <x v="1"/>
    <n v="256"/>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s v="F"/>
    <s v="Leaf size S20; 800 x 2200 high; with glass vision panel; rooms G34, G38"/>
    <n v="2"/>
    <s v="Nr"/>
    <m/>
    <n v="0"/>
    <n v="0"/>
    <n v="0"/>
  </r>
  <r>
    <x v="1"/>
    <x v="9"/>
    <x v="8"/>
    <s v="081113"/>
    <s v=" HOLLOW METAL DOORS AND FRAMES"/>
    <s v="AR"/>
    <x v="1"/>
    <n v="257"/>
    <s v="Special doors; including ironmongery, accessories, painting, fittings and fixings; complete; as specified and as Drg. A-611"/>
    <s v="Special doors; including ironmongery, accessories, painting, fittings and fixings; complete; as specified and as Drg. A-611"/>
    <s v="G"/>
    <s v="Leaf size S22; 900 x 2200 high; with glass vision panel; rooms G39"/>
    <n v="1"/>
    <s v="Nr"/>
    <m/>
    <n v="0"/>
    <n v="0"/>
    <n v="0"/>
  </r>
  <r>
    <x v="1"/>
    <x v="9"/>
    <x v="8"/>
    <s v="081113"/>
    <s v=" HOLLOW METAL DOORS AND FRAMES"/>
    <s v="AR"/>
    <x v="0"/>
    <n v="258"/>
    <s v="Steel hollow door frames; zinc coated and factory primed for painting; including fixings and fillings solid with mortar; as specified and as Drg. A-611"/>
    <s v="Steel hollow door frames; zinc coated and factory primed for painting; including fixings and fillings solid with mortar; as specified and as Drg. A-611"/>
    <m/>
    <s v="Steel hollow door frames; zinc coated and factory primed for painting; including fixings and fillings solid with mortar; as specified and as Drg. A-611"/>
    <m/>
    <m/>
    <m/>
    <m/>
    <m/>
    <m/>
  </r>
  <r>
    <x v="1"/>
    <x v="9"/>
    <x v="8"/>
    <s v="081113"/>
    <s v=" HOLLOW METAL DOORS AND FRAMES"/>
    <s v="AR"/>
    <x v="1"/>
    <n v="259"/>
    <s v="Special doors; including ironmongery, accessories, painting, fittings and fixings; complete; as specified and as Drg. A-611"/>
    <s v="Special doors; including ironmongery, accessories, painting, fittings and fixings; complete; as specified and as Drg. A-611"/>
    <s v="B"/>
    <s v="Type A"/>
    <n v="300"/>
    <s v="m"/>
    <n v="23"/>
    <n v="6900"/>
    <n v="22.31"/>
    <n v="6693"/>
  </r>
  <r>
    <x v="1"/>
    <x v="9"/>
    <x v="8"/>
    <s v="081113"/>
    <s v=" HOLLOW METAL DOORS AND FRAMES"/>
    <s v="AR"/>
    <x v="1"/>
    <n v="260"/>
    <s v="Steel hollow door frames; zinc coated and factory primed for painting; including fixings and fillings solid with mortar; as specified and as Drg. A-611"/>
    <s v="Steel hollow door frames; zinc coated and factory primed for painting; including fixings and fillings solid with mortar; as specified and as Drg. A-611"/>
    <s v="J"/>
    <s v="Type C"/>
    <n v="7"/>
    <s v="m"/>
    <m/>
    <m/>
    <n v="0"/>
    <n v="0"/>
  </r>
  <r>
    <x v="1"/>
    <x v="9"/>
    <x v="8"/>
    <s v="081113"/>
    <s v=" HOLLOW METAL DOORS AND FRAMES"/>
    <s v="AR"/>
    <x v="0"/>
    <n v="261"/>
    <s v="Steel hollow door frames; fire rated, zinc coated and factory primed for painting; including fixings and filling solid with mortar; as specified and as Drg. A-611"/>
    <s v="Steel hollow door frames; fire rated, zinc coated and factory primed for painting; including fixings and filling solid with mortar; as specified and as Drg. A-611"/>
    <m/>
    <s v="Steel hollow door frames; fire rated, zinc coated and factory primed for painting; including fixings and filling solid with mortar; as specified and as Drg. A-611"/>
    <m/>
    <m/>
    <m/>
    <m/>
    <m/>
    <m/>
  </r>
  <r>
    <x v="1"/>
    <x v="9"/>
    <x v="8"/>
    <s v="081113"/>
    <s v=" HOLLOW METAL DOORS AND FRAMES"/>
    <s v="AR"/>
    <x v="1"/>
    <n v="262"/>
    <s v="Steel hollow door frames; zinc coated and factory primed for painting; including fixings and fillings solid with mortar; as specified and as Drg. A-611"/>
    <s v="Steel hollow door frames; zinc coated and factory primed for painting; including fixings and fillings solid with mortar; as specified and as Drg. A-611"/>
    <s v="A"/>
    <s v="Type A; 20 minutes"/>
    <n v="65"/>
    <s v="m"/>
    <m/>
    <m/>
    <n v="0"/>
    <n v="0"/>
  </r>
  <r>
    <x v="1"/>
    <x v="9"/>
    <x v="8"/>
    <s v="081113"/>
    <s v=" HOLLOW METAL DOORS AND FRAMES"/>
    <s v="AR"/>
    <x v="1"/>
    <n v="263"/>
    <s v="Steel hollow door frames; fire rated, zinc coated and factory primed for painting; including fixings and filling solid with mortar; as specified and as Drg. A-611"/>
    <s v="Steel hollow door frames; fire rated, zinc coated and factory primed for painting; including fixings and filling solid with mortar; as specified and as Drg. A-611"/>
    <s v="B"/>
    <s v="Type A; 45 minutes"/>
    <n v="44"/>
    <s v="m"/>
    <m/>
    <m/>
    <n v="0"/>
    <n v="0"/>
  </r>
  <r>
    <x v="1"/>
    <x v="9"/>
    <x v="8"/>
    <s v="081113"/>
    <s v=" HOLLOW METAL DOORS AND FRAMES"/>
    <s v="AR"/>
    <x v="1"/>
    <n v="264"/>
    <s v="Steel hollow door frames; zinc coated and factory primed for painting; including fixings and fillings solid with mortar; as specified and as Drg. A-611"/>
    <s v="Steel hollow door frames; zinc coated and factory primed for painting; including fixings and fillings solid with mortar; as specified and as Drg. A-611"/>
    <s v="C"/>
    <s v="Type A; 60 minutes"/>
    <n v="109"/>
    <s v="m"/>
    <m/>
    <m/>
    <n v="0"/>
    <n v="0"/>
  </r>
  <r>
    <x v="1"/>
    <x v="9"/>
    <x v="8"/>
    <s v="081113"/>
    <s v=" HOLLOW METAL DOORS AND FRAMES"/>
    <s v="AR"/>
    <x v="1"/>
    <n v="265"/>
    <s v="Steel hollow door frames; fire rated, zinc coated and factory primed for painting; including fixings and filling solid with mortar; as specified and as Drg. A-611"/>
    <s v="Steel hollow door frames; fire rated, zinc coated and factory primed for painting; including fixings and filling solid with mortar; as specified and as Drg. A-611"/>
    <s v="A"/>
    <s v="Type C; 90 minutes"/>
    <n v="5"/>
    <s v="m"/>
    <n v="40"/>
    <n v="200"/>
    <n v="38.799999999999997"/>
    <n v="194"/>
  </r>
  <r>
    <x v="1"/>
    <x v="9"/>
    <x v="8"/>
    <s v="081416"/>
    <s v=" FLUSH WOOD DOORS"/>
    <s v="AR"/>
    <x v="0"/>
    <n v="266"/>
    <s v="081416 - FLUSH WOOD DOORS"/>
    <s v="081416 - FLUSH WOOD DOORS"/>
    <m/>
    <s v="081416 - FLUSH WOOD DOORS"/>
    <m/>
    <m/>
    <m/>
    <m/>
    <m/>
    <m/>
  </r>
  <r>
    <x v="1"/>
    <x v="9"/>
    <x v="8"/>
    <s v="081416"/>
    <s v=" FLUSH WOOD DOORS"/>
    <s v="AR"/>
    <x v="0"/>
    <n v="267"/>
    <s v="Flush wood doors; semi-solid core, 43 thick, leaf construction type 1; comprising preservative treated softwood framing and noggins faced both sides with 6 mm plywood glued and pressed to framing and lipped on all edges with hardwood, veneered faced, finished to receive clear finish paint; including fittings and fixings; complete; as specified and as Drg. A-611"/>
    <s v="Flush wood doors; semi-solid core, 43 thick, leaf construction type 1; comprising preservative treated softwood framing and noggins faced both sides with 6 mm plywood glued and pressed to framing and lipped on all edges with hardwood, veneered faced, finished to receive clear finish paint; including fittings and fixings; complete; as specified and as Drg. A-611"/>
    <m/>
    <s v="Flush wood doors; semi-solid core, 43 thick, leaf construction type 1; comprising preservative treated softwood framing and noggins faced both sides with 6 mm plywood glued and pressed to framing and lipped on all edges with hardwood, veneered faced, finished to receive clear finish paint; including fittings and fixings; complete; as specified and as Drg. A-611"/>
    <m/>
    <m/>
    <m/>
    <m/>
    <m/>
    <m/>
  </r>
  <r>
    <x v="1"/>
    <x v="9"/>
    <x v="8"/>
    <s v="081416"/>
    <s v=" FLUSH WOOD DOORS"/>
    <s v="AR"/>
    <x v="1"/>
    <n v="268"/>
    <s v="081416 - FLUSH WOOD DOORS"/>
    <s v="081416 - FLUSH WOOD DOORS"/>
    <s v="E"/>
    <s v="Leaf size W5; 1530 x 2200 high; double leaf; with glass vision panel"/>
    <n v="4"/>
    <s v="Nr"/>
    <m/>
    <m/>
    <n v="0"/>
    <n v="0"/>
  </r>
  <r>
    <x v="1"/>
    <x v="9"/>
    <x v="8"/>
    <s v="081416"/>
    <s v=" FLUSH WOOD DOORS"/>
    <s v="AR"/>
    <x v="0"/>
    <n v="269"/>
    <s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
    <s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
    <m/>
    <s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
    <m/>
    <m/>
    <m/>
    <m/>
    <m/>
    <m/>
  </r>
  <r>
    <x v="1"/>
    <x v="9"/>
    <x v="8"/>
    <s v="081416"/>
    <s v=" FLUSH WOOD DOORS"/>
    <s v="AR"/>
    <x v="1"/>
    <n v="270"/>
    <s v="081416 - FLUSH WOOD DOORS"/>
    <s v="081416 - FLUSH WOOD DOORS"/>
    <s v="A"/>
    <s v="Leaf size W1; 730 x 2200 high"/>
    <n v="3"/>
    <s v="Nr"/>
    <n v="398"/>
    <n v="1194"/>
    <n v="386.06"/>
    <n v="1158.18"/>
  </r>
  <r>
    <x v="1"/>
    <x v="9"/>
    <x v="8"/>
    <s v="081416"/>
    <s v=" FLUSH WOOD DOORS"/>
    <s v="AR"/>
    <x v="1"/>
    <n v="271"/>
    <s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
    <s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
    <s v="B"/>
    <s v="Leaf size W11; 930 x 2200 high; with glass vision panel"/>
    <n v="2"/>
    <s v="Nr"/>
    <m/>
    <n v="0"/>
    <n v="0"/>
    <n v="0"/>
  </r>
  <r>
    <x v="1"/>
    <x v="9"/>
    <x v="8"/>
    <s v="081416"/>
    <s v=" FLUSH WOOD DOORS"/>
    <s v="AR"/>
    <x v="1"/>
    <n v="272"/>
    <s v="081416 - FLUSH WOOD DOORS"/>
    <s v="081416 - FLUSH WOOD DOORS"/>
    <s v="C"/>
    <s v="Leaf size W12; 1080 x 2200 high; with glass vision panel"/>
    <n v="1"/>
    <s v="Nr"/>
    <m/>
    <n v="0"/>
    <n v="0"/>
    <n v="0"/>
  </r>
  <r>
    <x v="1"/>
    <x v="9"/>
    <x v="8"/>
    <s v="081416"/>
    <s v=" FLUSH WOOD DOORS"/>
    <s v="AR"/>
    <x v="1"/>
    <n v="273"/>
    <s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
    <s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
    <s v="B"/>
    <s v="Leaf size W14; 900 x 2200 high; with glass vision panel"/>
    <n v="1"/>
    <s v="Nr"/>
    <n v="425"/>
    <n v="425"/>
    <n v="412.25"/>
    <n v="412.25"/>
  </r>
  <r>
    <x v="1"/>
    <x v="9"/>
    <x v="8"/>
    <s v="081416"/>
    <s v=" FLUSH WOOD DOORS"/>
    <s v="AR"/>
    <x v="1"/>
    <n v="274"/>
    <s v="081416 - FLUSH WOOD DOORS"/>
    <s v="081416 - FLUSH WOOD DOORS"/>
    <s v="E"/>
    <s v="Leaf size W2; 830 x 2200 high"/>
    <n v="5"/>
    <s v="Nr"/>
    <m/>
    <n v="0"/>
    <n v="0"/>
    <n v="0"/>
  </r>
  <r>
    <x v="1"/>
    <x v="9"/>
    <x v="8"/>
    <s v="081416"/>
    <s v=" FLUSH WOOD DOORS"/>
    <s v="AR"/>
    <x v="1"/>
    <n v="275"/>
    <s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
    <s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
    <s v="C"/>
    <s v="Leaf size W3; 930 x 2200 high"/>
    <n v="9"/>
    <s v="Nr"/>
    <n v="451"/>
    <n v="4059"/>
    <n v="437.46999999999997"/>
    <n v="3937.2299999999996"/>
  </r>
  <r>
    <x v="1"/>
    <x v="9"/>
    <x v="8"/>
    <s v="081416"/>
    <s v=" FLUSH WOOD DOORS"/>
    <s v="AR"/>
    <x v="1"/>
    <n v="276"/>
    <s v="081416 - FLUSH WOOD DOORS"/>
    <s v="081416 - FLUSH WOOD DOORS"/>
    <s v="D"/>
    <s v="Leaf size W4; 1080 x 2200 high"/>
    <n v="6"/>
    <s v="Nr"/>
    <n v="531"/>
    <n v="3186"/>
    <n v="515.06999999999994"/>
    <n v="3090.4199999999996"/>
  </r>
  <r>
    <x v="1"/>
    <x v="9"/>
    <x v="8"/>
    <s v="081416"/>
    <s v=" FLUSH WOOD DOORS"/>
    <s v="AR"/>
    <x v="1"/>
    <n v="277"/>
    <s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
    <s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
    <s v="H"/>
    <s v="Leaf size W6; 1830 x 2200 high; double leaf; "/>
    <n v="1"/>
    <s v="Nr"/>
    <m/>
    <n v="0"/>
    <n v="0"/>
    <n v="0"/>
  </r>
  <r>
    <x v="1"/>
    <x v="9"/>
    <x v="8"/>
    <s v="081416"/>
    <s v=" FLUSH WOOD DOORS"/>
    <s v="AR"/>
    <x v="1"/>
    <n v="278"/>
    <s v="081416 - FLUSH WOOD DOORS"/>
    <s v="081416 - FLUSH WOOD DOORS"/>
    <s v="E"/>
    <s v="Leaf size W9; 900 x 2200 high"/>
    <n v="1"/>
    <s v="Nr"/>
    <n v="451"/>
    <n v="451"/>
    <n v="437.46999999999997"/>
    <n v="437.46999999999997"/>
  </r>
  <r>
    <x v="1"/>
    <x v="9"/>
    <x v="8"/>
    <s v="081416"/>
    <s v=" FLUSH WOOD DOORS"/>
    <s v="AR"/>
    <x v="0"/>
    <n v="279"/>
    <s v="Flush wood doors; solid core, 43 thick, leaf construction type 2, fire rated, comprising hardwood framing and noggins; particle core faced both sides with 6 mm plywood lipped on all edges with hardwood, veneered faced, finished to receive clear finish paint; including intumescent strip, fittings and fixings; complete; as specified and as Drg. A-611"/>
    <s v="Flush wood doors; solid core, 43 thick, leaf construction type 2, fire rated, comprising hardwood framing and noggins; particle core faced both sides with 6 mm plywood lipped on all edges with hardwood, veneered faced, finished to receive clear finish paint; including intumescent strip, fittings and fixings; complete; as specified and as Drg. A-611"/>
    <m/>
    <s v="Flush wood doors; solid core, 43 thick, leaf construction type 2, fire rated, comprising hardwood framing and noggins; particle core faced both sides with 6 mm plywood lipped on all edges with hardwood, veneered faced, finished to receive clear finish paint; including intumescent strip, fittings and fixings; complete; as specified and as Drg. A-611"/>
    <m/>
    <m/>
    <m/>
    <m/>
    <m/>
    <m/>
  </r>
  <r>
    <x v="1"/>
    <x v="9"/>
    <x v="8"/>
    <s v="081416"/>
    <s v=" FLUSH WOOD DOORS"/>
    <s v="AR"/>
    <x v="1"/>
    <n v="280"/>
    <s v="081416 - FLUSH WOOD DOORS"/>
    <s v="081416 - FLUSH WOOD DOORS"/>
    <s v="A"/>
    <s v="Leaf size W10; 1530 x 2200 high; 60 minutes; double leaf"/>
    <n v="1"/>
    <s v="Nr"/>
    <m/>
    <m/>
    <n v="0"/>
    <n v="0"/>
  </r>
  <r>
    <x v="1"/>
    <x v="9"/>
    <x v="8"/>
    <s v="081416"/>
    <s v=" FLUSH WOOD DOORS"/>
    <s v="AR"/>
    <x v="0"/>
    <n v="281"/>
    <s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
    <s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
    <m/>
    <s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
    <m/>
    <m/>
    <m/>
    <m/>
    <m/>
    <m/>
  </r>
  <r>
    <x v="1"/>
    <x v="9"/>
    <x v="8"/>
    <s v="081416"/>
    <s v=" FLUSH WOOD DOORS"/>
    <s v="AR"/>
    <x v="1"/>
    <n v="282"/>
    <s v="081416 - FLUSH WOOD DOORS"/>
    <s v="081416 - FLUSH WOOD DOORS"/>
    <s v="B"/>
    <s v="Leaf size W1; 730 x 2200 high; 45 minutes"/>
    <n v="1"/>
    <s v="Nr"/>
    <m/>
    <m/>
    <n v="0"/>
    <n v="0"/>
  </r>
  <r>
    <x v="1"/>
    <x v="9"/>
    <x v="8"/>
    <s v="081416"/>
    <s v=" FLUSH WOOD DOORS"/>
    <s v="AR"/>
    <x v="1"/>
    <n v="283"/>
    <s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
    <s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
    <s v="C"/>
    <s v="Leaf size W1; 730 x 2200 high; 60 minutes"/>
    <n v="2"/>
    <s v="Nr"/>
    <m/>
    <m/>
    <n v="0"/>
    <n v="0"/>
  </r>
  <r>
    <x v="1"/>
    <x v="9"/>
    <x v="8"/>
    <s v="081416"/>
    <s v=" FLUSH WOOD DOORS"/>
    <s v="AR"/>
    <x v="1"/>
    <n v="284"/>
    <s v="081416 - FLUSH WOOD DOORS"/>
    <s v="081416 - FLUSH WOOD DOORS"/>
    <s v="D"/>
    <s v="Leaf size W10; 1530 x 2200 high; 60 minutes; double leaf"/>
    <n v="1"/>
    <s v="Nr"/>
    <m/>
    <m/>
    <n v="0"/>
    <n v="0"/>
  </r>
  <r>
    <x v="1"/>
    <x v="9"/>
    <x v="8"/>
    <s v="081416"/>
    <s v=" FLUSH WOOD DOORS"/>
    <s v="AR"/>
    <x v="1"/>
    <n v="285"/>
    <s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
    <s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
    <s v="A"/>
    <s v="Leaf size W3; 930 x 2200 high; 60 minutes"/>
    <n v="1"/>
    <s v="Nr"/>
    <n v="929"/>
    <n v="929"/>
    <n v="901.13"/>
    <n v="901.13"/>
  </r>
  <r>
    <x v="1"/>
    <x v="9"/>
    <x v="8"/>
    <s v="081416"/>
    <s v=" FLUSH WOOD DOORS"/>
    <s v="AR"/>
    <x v="1"/>
    <n v="286"/>
    <s v="081416 - FLUSH WOOD DOORS"/>
    <s v="081416 - FLUSH WOOD DOORS"/>
    <s v="B"/>
    <s v="Leaf size W3; 930 x 2200 high; 20 minutes"/>
    <n v="2"/>
    <s v="Nr"/>
    <n v="929"/>
    <n v="1858"/>
    <n v="901.13"/>
    <n v="1802.26"/>
  </r>
  <r>
    <x v="1"/>
    <x v="9"/>
    <x v="8"/>
    <s v="081416"/>
    <s v=" FLUSH WOOD DOORS"/>
    <s v="AR"/>
    <x v="1"/>
    <n v="287"/>
    <s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
    <s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
    <s v="A"/>
    <s v="Leaf size W3; 930 x 2200 high; 45 minutes"/>
    <n v="5"/>
    <s v="Nr"/>
    <m/>
    <m/>
    <n v="0"/>
    <n v="0"/>
  </r>
  <r>
    <x v="1"/>
    <x v="9"/>
    <x v="8"/>
    <s v="081416"/>
    <s v=" FLUSH WOOD DOORS"/>
    <s v="AR"/>
    <x v="1"/>
    <n v="288"/>
    <s v="081416 - FLUSH WOOD DOORS"/>
    <s v="081416 - FLUSH WOOD DOORS"/>
    <s v="B"/>
    <s v="Leaf size W4; 1080 x 2200 high; 60 minutes"/>
    <n v="2"/>
    <s v="Nr"/>
    <m/>
    <m/>
    <n v="0"/>
    <n v="0"/>
  </r>
  <r>
    <x v="1"/>
    <x v="9"/>
    <x v="8"/>
    <s v="081416"/>
    <s v=" FLUSH WOOD DOORS"/>
    <s v="AR"/>
    <x v="1"/>
    <n v="289"/>
    <s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
    <s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
    <s v="A"/>
    <s v="Leaf size W4; 1080 x 2200 high; 20 minutes"/>
    <n v="6"/>
    <s v="Nr"/>
    <n v="1328"/>
    <n v="7968"/>
    <n v="1288.1599999999999"/>
    <n v="7728.9599999999991"/>
  </r>
  <r>
    <x v="1"/>
    <x v="9"/>
    <x v="8"/>
    <s v="081416"/>
    <s v=" FLUSH WOOD DOORS"/>
    <s v="AR"/>
    <x v="1"/>
    <n v="290"/>
    <s v="081416 - FLUSH WOOD DOORS"/>
    <s v="081416 - FLUSH WOOD DOORS"/>
    <s v="B"/>
    <s v="Leaf size W5; 1530 x 2200 high; 60 minutes; double leaf; with glass vision panel"/>
    <n v="2"/>
    <s v="Nr"/>
    <n v="1992"/>
    <n v="3984"/>
    <n v="1932.24"/>
    <n v="3864.48"/>
  </r>
  <r>
    <x v="1"/>
    <x v="9"/>
    <x v="8"/>
    <s v="081416"/>
    <s v=" FLUSH WOOD DOORS"/>
    <s v="AR"/>
    <x v="0"/>
    <n v="291"/>
    <s v="Wood door frames; hardwood, factory primed for painting; including soft wood sub frame, fittings and fixings; as specified and as Drg. A-611"/>
    <s v="Wood door frames; hardwood, factory primed for painting; including soft wood sub frame, fittings and fixings; as specified and as Drg. A-611"/>
    <m/>
    <s v="Wood door frames; hardwood, factory primed for painting; including soft wood sub frame, fittings and fixings; as specified and as Drg. A-611"/>
    <m/>
    <m/>
    <m/>
    <m/>
    <m/>
    <m/>
  </r>
  <r>
    <x v="1"/>
    <x v="9"/>
    <x v="8"/>
    <s v="081416"/>
    <s v=" FLUSH WOOD DOORS"/>
    <s v="AR"/>
    <x v="1"/>
    <n v="292"/>
    <s v="081416 - FLUSH WOOD DOORS"/>
    <s v="081416 - FLUSH WOOD DOORS"/>
    <s v="C"/>
    <s v="Type B"/>
    <n v="10"/>
    <s v="m"/>
    <n v="70"/>
    <n v="700"/>
    <n v="67.899999999999991"/>
    <n v="678.99999999999989"/>
  </r>
  <r>
    <x v="1"/>
    <x v="9"/>
    <x v="8"/>
    <s v="081416"/>
    <s v=" FLUSH WOOD DOORS"/>
    <s v="AR"/>
    <x v="0"/>
    <n v="293"/>
    <s v="Wood door frames, fire rated, factory primed for painting; including sub frame, fittings and fixings; as specified and as Drg. A-611"/>
    <s v="Wood door frames, fire rated, factory primed for painting; including sub frame, fittings and fixings; as specified and as Drg. A-611"/>
    <m/>
    <s v="Wood door frames, fire rated, factory primed for painting; including sub frame, fittings and fixings; as specified and as Drg. A-611"/>
    <m/>
    <m/>
    <m/>
    <m/>
    <m/>
    <m/>
  </r>
  <r>
    <x v="1"/>
    <x v="9"/>
    <x v="8"/>
    <s v="081416"/>
    <s v=" FLUSH WOOD DOORS"/>
    <s v="AR"/>
    <x v="1"/>
    <n v="294"/>
    <s v="081416 - FLUSH WOOD DOORS"/>
    <s v="081416 - FLUSH WOOD DOORS"/>
    <s v="F"/>
    <s v="Type B; 60 minutes"/>
    <n v="6"/>
    <s v="m"/>
    <m/>
    <m/>
    <n v="0"/>
    <n v="0"/>
  </r>
  <r>
    <x v="1"/>
    <x v="9"/>
    <x v="8"/>
    <s v="081416"/>
    <s v=" FLUSH WOOD DOORS"/>
    <s v="AR"/>
    <x v="0"/>
    <n v="295"/>
    <s v="Wood architrave; hardwood, factory primed for painting; including fittings and fixings; to"/>
    <s v="Wood architrave; hardwood, factory primed for painting; including fittings and fixings; to"/>
    <m/>
    <s v="Wood architrave; hardwood, factory primed for painting; including fittings and fixings; to"/>
    <m/>
    <m/>
    <m/>
    <m/>
    <m/>
    <m/>
  </r>
  <r>
    <x v="1"/>
    <x v="9"/>
    <x v="8"/>
    <s v="081416"/>
    <s v=" FLUSH WOOD DOORS"/>
    <s v="AR"/>
    <x v="1"/>
    <n v="296"/>
    <s v="081416 - FLUSH WOOD DOORS"/>
    <s v="081416 - FLUSH WOOD DOORS"/>
    <s v="D"/>
    <s v="Architrave; to frame type B"/>
    <n v="48"/>
    <s v="m"/>
    <n v="16"/>
    <n v="768"/>
    <n v="15.52"/>
    <n v="744.96"/>
  </r>
  <r>
    <x v="1"/>
    <x v="9"/>
    <x v="8"/>
    <s v="083113"/>
    <s v=" ACCESS DOORS AND FRAMES"/>
    <s v="AR"/>
    <x v="0"/>
    <n v="297"/>
    <s v="083113 - ACCESS DOORS AND FRAMES"/>
    <s v="083113 - ACCESS DOORS AND FRAMES"/>
    <m/>
    <s v="083113 - ACCESS DOORS AND FRAMES"/>
    <m/>
    <m/>
    <m/>
    <m/>
    <m/>
    <m/>
  </r>
  <r>
    <x v="1"/>
    <x v="9"/>
    <x v="8"/>
    <s v="083113"/>
    <s v=" ACCESS DOORS AND FRAMES"/>
    <s v="AR"/>
    <x v="0"/>
    <n v="298"/>
    <s v="Water tank cover; comprising 1.5 thick galvanized steel sheet skins; 50 thick injected polyurethane core, steel angle frame set in concrete; including epoxy paint, hinges, ironmongery, fittings and fixings; complete; as specified and as Drg. A-502; detail 5"/>
    <s v="Water tank cover; comprising 1.5 thick galvanized steel sheet skins; 50 thick injected polyurethane core, steel angle frame set in concrete; including epoxy paint, hinges, ironmongery, fittings and fixings; complete; as specified and as Drg. A-502; detail 5"/>
    <m/>
    <s v="Water tank cover; comprising 1.5 thick galvanized steel sheet skins; 50 thick injected polyurethane core, steel angle frame set in concrete; including epoxy paint, hinges, ironmongery, fittings and fixings; complete; as specified and as Drg. A-502; detail 5"/>
    <m/>
    <m/>
    <m/>
    <m/>
    <m/>
    <m/>
  </r>
  <r>
    <x v="1"/>
    <x v="9"/>
    <x v="8"/>
    <s v="083113"/>
    <s v=" ACCESS DOORS AND FRAMES"/>
    <s v="AR"/>
    <x v="1"/>
    <n v="299"/>
    <s v="083113 - ACCESS DOORS AND FRAMES"/>
    <s v="083113 - ACCESS DOORS AND FRAMES"/>
    <s v="A"/>
    <s v="Size 600 x 600"/>
    <n v="2"/>
    <s v="Nr"/>
    <n v="332"/>
    <n v="664"/>
    <n v="322.03999999999996"/>
    <n v="644.07999999999993"/>
  </r>
  <r>
    <x v="1"/>
    <x v="9"/>
    <x v="8"/>
    <s v="083113"/>
    <s v=" ACCESS DOORS AND FRAMES"/>
    <s v="AR"/>
    <x v="0"/>
    <n v="300"/>
    <s v="Shaft access panels; comprising 100 x 50 preservative treated softwood frame, 12 thick blockboard, with hardwood edging, 6 thick plywood facing on both sides, finished to receive paint; including hinges, architrave, paint, ironmongery, fittings and fixings; complete; as specified and as Drg. A-501; detail 7"/>
    <s v="Shaft access panels; comprising 100 x 50 preservative treated softwood frame, 12 thick blockboard, with hardwood edging, 6 thick plywood facing on both sides, finished to receive paint; including hinges, architrave, paint, ironmongery, fittings and fixings; complete; as specified and as Drg. A-501; detail 7"/>
    <m/>
    <s v="Shaft access panels; comprising 100 x 50 preservative treated softwood frame, 12 thick blockboard, with hardwood edging, 6 thick plywood facing on both sides, finished to receive paint; including hinges, architrave, paint, ironmongery, fittings and fixings; complete; as specified and as Drg. A-501; detail 7"/>
    <m/>
    <m/>
    <m/>
    <m/>
    <m/>
    <m/>
  </r>
  <r>
    <x v="1"/>
    <x v="9"/>
    <x v="8"/>
    <s v="083113"/>
    <s v=" ACCESS DOORS AND FRAMES"/>
    <s v="AR"/>
    <x v="1"/>
    <n v="301"/>
    <s v="083113 - ACCESS DOORS AND FRAMES"/>
    <s v="083113 - ACCESS DOORS AND FRAMES"/>
    <s v="B"/>
    <s v="Size 1500 x 1200 high"/>
    <n v="1"/>
    <s v="Nr"/>
    <n v="332"/>
    <n v="332"/>
    <n v="322.03999999999996"/>
    <n v="322.03999999999996"/>
  </r>
  <r>
    <x v="1"/>
    <x v="9"/>
    <x v="8"/>
    <s v="083113"/>
    <s v=" ACCESS DOORS AND FRAMES"/>
    <s v="AR"/>
    <x v="0"/>
    <n v="302"/>
    <s v="Electrical closets door; comprising 40 x 20 x 3 thick galvanized steel channel frame; 3 thick fixed steel louvers, polyurethane foam filling, with associated steel frame and hardware, factory primed for painting; including paint, ironmongery, all necessary fixings and fittings; complete; as specified and as Drg. A-501; detail 6"/>
    <s v="Electrical closets door; comprising 40 x 20 x 3 thick galvanized steel channel frame; 3 thick fixed steel louvers, polyurethane foam filling, with associated steel frame and hardware, factory primed for painting; including paint, ironmongery, all necessary fixings and fittings; complete; as specified and as Drg. A-501; detail 6"/>
    <m/>
    <s v="Electrical closets door; comprising 40 x 20 x 3 thick galvanized steel channel frame; 3 thick fixed steel louvers, polyurethane foam filling, with associated steel frame and hardware, factory primed for painting; including paint, ironmongery, all necessary fixings and fittings; complete; as specified and as Drg. A-501; detail 6"/>
    <m/>
    <m/>
    <m/>
    <n v="0"/>
    <m/>
    <m/>
  </r>
  <r>
    <x v="1"/>
    <x v="9"/>
    <x v="8"/>
    <s v="083113"/>
    <s v=" ACCESS DOORS AND FRAMES"/>
    <s v="AR"/>
    <x v="1"/>
    <n v="303"/>
    <s v="083113 - ACCESS DOORS AND FRAMES"/>
    <s v="083113 - ACCESS DOORS AND FRAMES"/>
    <s v="C"/>
    <s v="Closet; size 1000 x 1950 high"/>
    <n v="2"/>
    <s v="Nr"/>
    <m/>
    <n v="0"/>
    <n v="0"/>
    <n v="0"/>
  </r>
  <r>
    <x v="1"/>
    <x v="9"/>
    <x v="8"/>
    <s v="083113"/>
    <s v=" ACCESS DOORS AND FRAMES"/>
    <s v="AR"/>
    <x v="1"/>
    <n v="304"/>
    <s v="Electrical closets door; comprising 40 x 20 x 3 thick galvanized steel channel frame; 3 thick fixed steel louvers, polyurethane foam filling, with associated steel frame and hardware, factory primed for painting; including paint, ironmongery, all necessary fixings and fittings; complete; as specified and as Drg. A-501; detail 6"/>
    <s v="Electrical closets door; comprising 40 x 20 x 3 thick galvanized steel channel frame; 3 thick fixed steel louvers, polyurethane foam filling, with associated steel frame and hardware, factory primed for painting; including paint, ironmongery, all necessary fixings and fittings; complete; as specified and as Drg. A-501; detail 6"/>
    <s v="C"/>
    <s v="Closet; size 1400 x 1950 high"/>
    <n v="1"/>
    <s v="Nr"/>
    <n v="850"/>
    <n v="850"/>
    <n v="824.5"/>
    <n v="824.5"/>
  </r>
  <r>
    <x v="1"/>
    <x v="9"/>
    <x v="8"/>
    <s v="083213"/>
    <s v="SLIDING ALUMINIUM-FRAMED GLASS DOORS"/>
    <s v="AR"/>
    <x v="0"/>
    <n v="305"/>
    <s v="083213 - SLIDING ALUMINIUM-FRAMED GLASS DOORS"/>
    <s v="083213 - SLIDING ALUMINIUM-FRAMED GLASS DOORS"/>
    <m/>
    <s v="083213 - SLIDING ALUMINIUM-FRAMED GLASS DOORS"/>
    <m/>
    <m/>
    <m/>
    <m/>
    <m/>
    <m/>
  </r>
  <r>
    <x v="1"/>
    <x v="9"/>
    <x v="8"/>
    <s v="083213"/>
    <s v="SLIDING ALUMINIUM-FRAMED GLASS DOORS"/>
    <s v="AR"/>
    <x v="0"/>
    <n v="306"/>
    <s v="Sliding aluminum glass doors and screens; high performance organic PVDF coating finish; including sub frames, bedding, pointing, glazing gaskets and beads, suspension system, rails, fittings, fixings and ironmongery; glazing; as Drg. A-600"/>
    <s v="Sliding aluminum glass doors and screens; high performance organic PVDF coating finish; including sub frames, bedding, pointing, glazing gaskets and beads, suspension system, rails, fittings, fixings and ironmongery; glazing; as Drg. A-600"/>
    <m/>
    <s v="Sliding aluminum glass doors and screens; high performance organic PVDF coating finish; including sub frames, bedding, pointing, glazing gaskets and beads, suspension system, rails, fittings, fixings and ironmongery; glazing; as Drg. A-600"/>
    <m/>
    <m/>
    <m/>
    <m/>
    <m/>
    <m/>
  </r>
  <r>
    <x v="1"/>
    <x v="9"/>
    <x v="8"/>
    <s v="083213"/>
    <s v="SLIDING ALUMINIUM-FRAMED GLASS DOORS"/>
    <s v="AR"/>
    <x v="1"/>
    <n v="307"/>
    <s v="083213 - SLIDING ALUMINIUM-FRAMED GLASS DOORS"/>
    <s v="083213 - SLIDING ALUMINIUM-FRAMED GLASS DOORS"/>
    <s v="A"/>
    <s v="Type 07; 2000 x 2300 high"/>
    <n v="6"/>
    <s v="Nr"/>
    <n v="2272"/>
    <n v="13632"/>
    <n v="2203.84"/>
    <n v="13223.04"/>
  </r>
  <r>
    <x v="1"/>
    <x v="9"/>
    <x v="8"/>
    <s v="083213"/>
    <s v="SLIDING ALUMINIUM-FRAMED GLASS DOORS"/>
    <s v="AR"/>
    <x v="1"/>
    <n v="308"/>
    <s v="Sliding aluminum glass doors and screens; high performance organic PVDF coating finish; including sub frames, bedding, pointing, glazing gaskets and beads, suspension system, rails, fittings, fixings and ironmongery; glazing; as Drg. A-600"/>
    <s v="Sliding aluminum glass doors and screens; high performance organic PVDF coating finish; including sub frames, bedding, pointing, glazing gaskets and beads, suspension system, rails, fittings, fixings and ironmongery; glazing; as Drg. A-600"/>
    <s v="B"/>
    <s v="Type 11; 2800 x 2200 high"/>
    <n v="1"/>
    <s v="Nr"/>
    <n v="3983"/>
    <n v="3983"/>
    <n v="3863.5099999999998"/>
    <n v="3863.5099999999998"/>
  </r>
  <r>
    <x v="1"/>
    <x v="9"/>
    <x v="8"/>
    <s v="083213"/>
    <s v="SLIDING ALUMINIUM-FRAMED GLASS DOORS"/>
    <s v="AR"/>
    <x v="1"/>
    <n v="309"/>
    <s v="083213 - SLIDING ALUMINIUM-FRAMED GLASS DOORS"/>
    <s v="083213 - SLIDING ALUMINIUM-FRAMED GLASS DOORS"/>
    <s v="C"/>
    <s v="Type 27; 3550 x 2300 high"/>
    <n v="1"/>
    <s v="Nr"/>
    <n v="4396"/>
    <n v="4396"/>
    <n v="4264.12"/>
    <n v="4264.12"/>
  </r>
  <r>
    <x v="1"/>
    <x v="9"/>
    <x v="8"/>
    <s v="084113"/>
    <s v=" ALUMINUM FRAMED ENTRANCES AND STOREFRONTS"/>
    <s v="AR"/>
    <x v="0"/>
    <n v="310"/>
    <s v="084113 - ALUMINUM FRAMED ENTRANCES AND STOREFRONTS"/>
    <s v="084113 - ALUMINUM FRAMED ENTRANCES AND STOREFRONTS"/>
    <m/>
    <s v="084113 - ALUMINUM FRAMED ENTRANCES AND STOREFRONTS"/>
    <m/>
    <m/>
    <m/>
    <m/>
    <m/>
    <m/>
  </r>
  <r>
    <x v="1"/>
    <x v="9"/>
    <x v="8"/>
    <s v="084113"/>
    <s v=" ALUMINUM FRAMED ENTRANCES AND STOREFRONTS"/>
    <s v="AR"/>
    <x v="0"/>
    <n v="311"/>
    <s v="Aluminum alloy glazed doors and screens; high performance organic PVDF coating finish; including timber sub frames, bedding, pointing, glazing gaskets and beads, fittings, fixings and ironmongery, glazing; as Drg. A-600"/>
    <s v="Aluminum alloy glazed doors and screens; high performance organic PVDF coating finish; including timber sub frames, bedding, pointing, glazing gaskets and beads, fittings, fixings and ironmongery, glazing; as Drg. A-600"/>
    <m/>
    <s v="Aluminum alloy glazed doors and screens; high performance organic PVDF coating finish; including timber sub frames, bedding, pointing, glazing gaskets and beads, fittings, fixings and ironmongery, glazing; as Drg. A-600"/>
    <m/>
    <m/>
    <m/>
    <m/>
    <m/>
    <m/>
  </r>
  <r>
    <x v="1"/>
    <x v="9"/>
    <x v="8"/>
    <s v="084113"/>
    <s v=" ALUMINUM FRAMED ENTRANCES AND STOREFRONTS"/>
    <s v="AR"/>
    <x v="1"/>
    <n v="312"/>
    <s v="084113 - ALUMINUM FRAMED ENTRANCES AND STOREFRONTS"/>
    <s v="084113 - ALUMINUM FRAMED ENTRANCES AND STOREFRONTS"/>
    <s v="D"/>
    <s v="Type 02; overall size 1800 x 2300 high"/>
    <n v="1"/>
    <s v="Nr"/>
    <m/>
    <m/>
    <n v="0"/>
    <n v="0"/>
  </r>
  <r>
    <x v="1"/>
    <x v="9"/>
    <x v="8"/>
    <s v="084113"/>
    <s v=" ALUMINUM FRAMED ENTRANCES AND STOREFRONTS"/>
    <s v="AR"/>
    <x v="1"/>
    <n v="313"/>
    <s v="Aluminum alloy glazed doors and screens; high performance organic PVDF coating finish; including timber sub frames, bedding, pointing, glazing gaskets and beads, fittings, fixings and ironmongery, glazing; as Drg. A-600"/>
    <s v="Aluminum alloy glazed doors and screens; high performance organic PVDF coating finish; including timber sub frames, bedding, pointing, glazing gaskets and beads, fittings, fixings and ironmongery, glazing; as Drg. A-600"/>
    <s v="E"/>
    <s v="Type 20; overall size 8250 x 2900 high"/>
    <n v="1"/>
    <s v="Nr"/>
    <m/>
    <m/>
    <n v="0"/>
    <n v="0"/>
  </r>
  <r>
    <x v="1"/>
    <x v="9"/>
    <x v="8"/>
    <s v="084113"/>
    <s v=" ALUMINUM FRAMED ENTRANCES AND STOREFRONTS"/>
    <s v="AR"/>
    <x v="1"/>
    <n v="314"/>
    <s v="084113 - ALUMINUM FRAMED ENTRANCES AND STOREFRONTS"/>
    <s v="084113 - ALUMINUM FRAMED ENTRANCES AND STOREFRONTS"/>
    <s v="F"/>
    <s v="Type 21; overall size 4660 x 2400 high"/>
    <n v="1"/>
    <s v="Nr"/>
    <m/>
    <m/>
    <n v="0"/>
    <n v="0"/>
  </r>
  <r>
    <x v="1"/>
    <x v="9"/>
    <x v="8"/>
    <s v="084113"/>
    <s v=" ALUMINUM FRAMED ENTRANCES AND STOREFRONTS"/>
    <s v="AR"/>
    <x v="1"/>
    <n v="315"/>
    <s v="Aluminum alloy glazed doors and screens; high performance organic PVDF coating finish; including timber sub frames, bedding, pointing, glazing gaskets and beads, fittings, fixings and ironmongery, glazing; as Drg. A-600"/>
    <s v="Aluminum alloy glazed doors and screens; high performance organic PVDF coating finish; including timber sub frames, bedding, pointing, glazing gaskets and beads, fittings, fixings and ironmongery, glazing; as Drg. A-600"/>
    <s v="G"/>
    <s v="Type 24; overall size 2100 x 3900 high"/>
    <n v="1"/>
    <s v="Nr"/>
    <m/>
    <m/>
    <n v="0"/>
    <n v="0"/>
  </r>
  <r>
    <x v="1"/>
    <x v="9"/>
    <x v="8"/>
    <s v="085113"/>
    <s v=" ALUMINUM WINDOWS"/>
    <s v="AR"/>
    <x v="0"/>
    <n v="316"/>
    <s v="085113 - ALUMINUM WINDOWS"/>
    <s v="085113 - ALUMINUM WINDOWS"/>
    <m/>
    <s v="085113 - ALUMINUM WINDOWS"/>
    <m/>
    <m/>
    <m/>
    <m/>
    <m/>
    <m/>
  </r>
  <r>
    <x v="1"/>
    <x v="9"/>
    <x v="8"/>
    <s v="085113"/>
    <s v=" ALUMINUM WINDOWS"/>
    <s v="AR"/>
    <x v="0"/>
    <n v="317"/>
    <s v="Window and screens; aluminum alloy; high performance organic PVDF coating finish; including sub frame, fixings, bedding, pointing, glazing gaskets and beads, ironmongery, glazing; complete; as specified and as Drg. A-600"/>
    <s v="Window and screens; aluminum alloy; high performance organic PVDF coating finish; including sub frame, fixings, bedding, pointing, glazing gaskets and beads, ironmongery, glazing; complete; as specified and as Drg. A-600"/>
    <m/>
    <s v="Window and screens; aluminum alloy; high performance organic PVDF coating finish; including sub frame, fixings, bedding, pointing, glazing gaskets and beads, ironmongery, glazing; complete; as specified and as Drg. A-600"/>
    <m/>
    <m/>
    <m/>
    <m/>
    <m/>
    <m/>
  </r>
  <r>
    <x v="1"/>
    <x v="9"/>
    <x v="8"/>
    <s v="085113"/>
    <s v=" ALUMINUM WINDOWS"/>
    <s v="AR"/>
    <x v="1"/>
    <n v="318"/>
    <s v="085113 - ALUMINUM WINDOWS"/>
    <s v="085113 - ALUMINUM WINDOWS"/>
    <s v="A"/>
    <s v="Type 01; 1100 x 1500 high"/>
    <n v="2"/>
    <s v="Nr"/>
    <n v="969"/>
    <n v="1938"/>
    <n v="939.93"/>
    <n v="1879.86"/>
  </r>
  <r>
    <x v="1"/>
    <x v="9"/>
    <x v="8"/>
    <s v="085113"/>
    <s v=" ALUMINUM WINDOWS"/>
    <s v="AR"/>
    <x v="1"/>
    <n v="319"/>
    <s v="Window and screens; aluminum alloy; high performance organic PVDF coating finish; including sub frame, fixings, bedding, pointing, glazing gaskets and beads, ironmongery, glazing; complete; as specified and as Drg. A-600"/>
    <s v="Window and screens; aluminum alloy; high performance organic PVDF coating finish; including sub frame, fixings, bedding, pointing, glazing gaskets and beads, ironmongery, glazing; complete; as specified and as Drg. A-600"/>
    <s v="B"/>
    <s v="Type 03; 1600 x 1500 high"/>
    <n v="3"/>
    <s v="Nr"/>
    <m/>
    <n v="0"/>
    <n v="0"/>
    <n v="0"/>
  </r>
  <r>
    <x v="1"/>
    <x v="9"/>
    <x v="8"/>
    <s v="085113"/>
    <s v=" ALUMINUM WINDOWS"/>
    <s v="AR"/>
    <x v="1"/>
    <n v="320"/>
    <s v="085113 - ALUMINUM WINDOWS"/>
    <s v="085113 - ALUMINUM WINDOWS"/>
    <s v="C"/>
    <s v="Type 06; 1800 x 1300 high"/>
    <n v="2"/>
    <s v="Nr"/>
    <m/>
    <n v="0"/>
    <n v="0"/>
    <n v="0"/>
  </r>
  <r>
    <x v="1"/>
    <x v="9"/>
    <x v="8"/>
    <s v="085113"/>
    <s v=" ALUMINUM WINDOWS"/>
    <s v="AR"/>
    <x v="1"/>
    <n v="321"/>
    <s v="Window and screens; aluminum alloy; high performance organic PVDF coating finish; including sub frame, fixings, bedding, pointing, glazing gaskets and beads, ironmongery, glazing; complete; as specified and as Drg. A-600"/>
    <s v="Window and screens; aluminum alloy; high performance organic PVDF coating finish; including sub frame, fixings, bedding, pointing, glazing gaskets and beads, ironmongery, glazing; complete; as specified and as Drg. A-600"/>
    <s v="D"/>
    <s v="Type 08; 1900 x 1800 high"/>
    <n v="1"/>
    <s v="Nr"/>
    <m/>
    <n v="0"/>
    <n v="0"/>
    <n v="0"/>
  </r>
  <r>
    <x v="1"/>
    <x v="9"/>
    <x v="8"/>
    <s v="085113"/>
    <s v=" ALUMINUM WINDOWS"/>
    <s v="AR"/>
    <x v="1"/>
    <n v="322"/>
    <s v="085113 - ALUMINUM WINDOWS"/>
    <s v="085113 - ALUMINUM WINDOWS"/>
    <s v="B"/>
    <s v="Type 09; 1800 x 1300 high"/>
    <n v="2"/>
    <s v="Nr"/>
    <n v="1370"/>
    <n v="2740"/>
    <n v="1328.8999999999999"/>
    <n v="2657.7999999999997"/>
  </r>
  <r>
    <x v="1"/>
    <x v="9"/>
    <x v="8"/>
    <s v="085113"/>
    <s v=" ALUMINUM WINDOWS"/>
    <s v="AR"/>
    <x v="1"/>
    <n v="323"/>
    <s v="Window and screens; aluminum alloy; high performance organic PVDF coating finish; including sub frame, fixings, bedding, pointing, glazing gaskets and beads, ironmongery, glazing; complete; as specified and as Drg. A-600"/>
    <s v="Window and screens; aluminum alloy; high performance organic PVDF coating finish; including sub frame, fixings, bedding, pointing, glazing gaskets and beads, ironmongery, glazing; complete; as specified and as Drg. A-600"/>
    <s v="F"/>
    <s v="Type 10; 900 x 1300 high"/>
    <n v="2"/>
    <s v="Nr"/>
    <m/>
    <n v="0"/>
    <n v="0"/>
    <n v="0"/>
  </r>
  <r>
    <x v="1"/>
    <x v="9"/>
    <x v="8"/>
    <s v="085113"/>
    <s v=" ALUMINUM WINDOWS"/>
    <s v="AR"/>
    <x v="1"/>
    <n v="324"/>
    <s v="085113 - ALUMINUM WINDOWS"/>
    <s v="085113 - ALUMINUM WINDOWS"/>
    <s v="G"/>
    <s v="Type 12; 1075 x 2900 high"/>
    <n v="2"/>
    <s v="Nr"/>
    <m/>
    <n v="0"/>
    <n v="0"/>
    <n v="0"/>
  </r>
  <r>
    <x v="1"/>
    <x v="9"/>
    <x v="8"/>
    <s v="085113"/>
    <s v=" ALUMINUM WINDOWS"/>
    <s v="AR"/>
    <x v="1"/>
    <n v="325"/>
    <s v="Window and screens; aluminum alloy; high performance organic PVDF coating finish; including sub frame, fixings, bedding, pointing, glazing gaskets and beads, ironmongery, glazing; complete; as specified and as Drg. A-600"/>
    <s v="Window and screens; aluminum alloy; high performance organic PVDF coating finish; including sub frame, fixings, bedding, pointing, glazing gaskets and beads, ironmongery, glazing; complete; as specified and as Drg. A-600"/>
    <s v="H"/>
    <s v="Type 13; 750 x 500 high"/>
    <n v="6"/>
    <s v="Nr"/>
    <m/>
    <n v="0"/>
    <n v="0"/>
    <n v="0"/>
  </r>
  <r>
    <x v="1"/>
    <x v="9"/>
    <x v="8"/>
    <s v="085113"/>
    <s v=" ALUMINUM WINDOWS"/>
    <s v="AR"/>
    <x v="1"/>
    <n v="326"/>
    <s v="085113 - ALUMINUM WINDOWS"/>
    <s v="085113 - ALUMINUM WINDOWS"/>
    <s v="J"/>
    <s v="Type 14; 2100 x 2900 high"/>
    <n v="2"/>
    <s v="Nr"/>
    <m/>
    <n v="0"/>
    <n v="0"/>
    <n v="0"/>
  </r>
  <r>
    <x v="1"/>
    <x v="9"/>
    <x v="8"/>
    <s v="085113"/>
    <s v=" ALUMINUM WINDOWS"/>
    <s v="AR"/>
    <x v="1"/>
    <n v="327"/>
    <s v="Window and screens; aluminum alloy; high performance organic PVDF coating finish; including sub frame, fixings, bedding, pointing, glazing gaskets and beads, ironmongery, glazing; complete; as specified and as Drg. A-600"/>
    <s v="Window and screens; aluminum alloy; high performance organic PVDF coating finish; including sub frame, fixings, bedding, pointing, glazing gaskets and beads, ironmongery, glazing; complete; as specified and as Drg. A-600"/>
    <s v="K"/>
    <s v="Type 15; 2200 x 1100 high"/>
    <n v="1"/>
    <s v="Nr"/>
    <m/>
    <n v="0"/>
    <n v="0"/>
    <n v="0"/>
  </r>
  <r>
    <x v="1"/>
    <x v="9"/>
    <x v="8"/>
    <s v="085113"/>
    <s v=" ALUMINUM WINDOWS"/>
    <s v="AR"/>
    <x v="1"/>
    <n v="328"/>
    <s v="085113 - ALUMINUM WINDOWS"/>
    <s v="085113 - ALUMINUM WINDOWS"/>
    <s v="L"/>
    <s v="Type 16; 1400 x 1500 high"/>
    <n v="4"/>
    <s v="Nr"/>
    <m/>
    <n v="0"/>
    <n v="0"/>
    <n v="0"/>
  </r>
  <r>
    <x v="1"/>
    <x v="9"/>
    <x v="8"/>
    <s v="085113"/>
    <s v=" ALUMINUM WINDOWS"/>
    <s v="AR"/>
    <x v="1"/>
    <n v="329"/>
    <s v="Window and screens; aluminum alloy; high performance organic PVDF coating finish; including sub frame, fixings, bedding, pointing, glazing gaskets and beads, ironmongery, glazing; complete; as specified and as Drg. A-600"/>
    <s v="Window and screens; aluminum alloy; high performance organic PVDF coating finish; including sub frame, fixings, bedding, pointing, glazing gaskets and beads, ironmongery, glazing; complete; as specified and as Drg. A-600"/>
    <s v="M"/>
    <s v="Type 17; 1450 x 1100 high"/>
    <n v="2"/>
    <s v="Nr"/>
    <m/>
    <n v="0"/>
    <n v="0"/>
    <n v="0"/>
  </r>
  <r>
    <x v="1"/>
    <x v="9"/>
    <x v="8"/>
    <s v="085113"/>
    <s v=" ALUMINUM WINDOWS"/>
    <s v="AR"/>
    <x v="1"/>
    <n v="330"/>
    <s v="085113 - ALUMINUM WINDOWS"/>
    <s v="085113 - ALUMINUM WINDOWS"/>
    <s v="C"/>
    <s v="Type 18; 1600 x 550 high"/>
    <n v="3"/>
    <s v="Nr"/>
    <n v="664"/>
    <n v="1992"/>
    <n v="644.07999999999993"/>
    <n v="1932.2399999999998"/>
  </r>
  <r>
    <x v="1"/>
    <x v="9"/>
    <x v="8"/>
    <s v="085113"/>
    <s v=" ALUMINUM WINDOWS"/>
    <s v="AR"/>
    <x v="1"/>
    <n v="331"/>
    <s v="Window and screens; aluminum alloy; high performance organic PVDF coating finish; including sub frame, fixings, bedding, pointing, glazing gaskets and beads, ironmongery, glazing; complete; as specified and as Drg. A-600"/>
    <s v="Window and screens; aluminum alloy; high performance organic PVDF coating finish; including sub frame, fixings, bedding, pointing, glazing gaskets and beads, ironmongery, glazing; complete; as specified and as Drg. A-600"/>
    <s v="P"/>
    <s v="Type 22; 4275 x 2300 high"/>
    <n v="1"/>
    <s v="Nr"/>
    <m/>
    <n v="0"/>
    <n v="0"/>
    <n v="0"/>
  </r>
  <r>
    <x v="1"/>
    <x v="9"/>
    <x v="8"/>
    <s v="085113"/>
    <s v=" ALUMINUM WINDOWS"/>
    <s v="AR"/>
    <x v="1"/>
    <n v="332"/>
    <s v="085113 - ALUMINUM WINDOWS"/>
    <s v="085113 - ALUMINUM WINDOWS"/>
    <s v="D"/>
    <s v="Type 23; 1800 x 1000 high"/>
    <n v="1"/>
    <s v="Nr"/>
    <n v="1062"/>
    <n v="1062"/>
    <n v="1030.1399999999999"/>
    <n v="1030.1399999999999"/>
  </r>
  <r>
    <x v="1"/>
    <x v="9"/>
    <x v="8"/>
    <s v="085113"/>
    <s v=" ALUMINUM WINDOWS"/>
    <s v="AR"/>
    <x v="1"/>
    <n v="333"/>
    <s v="Window and screens; aluminum alloy; high performance organic PVDF coating finish; including sub frame, fixings, bedding, pointing, glazing gaskets and beads, ironmongery, glazing; complete; as specified and as Drg. A-600"/>
    <s v="Window and screens; aluminum alloy; high performance organic PVDF coating finish; including sub frame, fixings, bedding, pointing, glazing gaskets and beads, ironmongery, glazing; complete; as specified and as Drg. A-600"/>
    <s v="A"/>
    <s v="Type 26; 2750 x 1100 high"/>
    <n v="2"/>
    <s v="Nr"/>
    <m/>
    <m/>
    <n v="0"/>
    <n v="0"/>
  </r>
  <r>
    <x v="1"/>
    <x v="9"/>
    <x v="8"/>
    <s v="085113"/>
    <s v=" ALUMINUM WINDOWS"/>
    <s v="AR"/>
    <x v="1"/>
    <n v="334"/>
    <s v="085113 - ALUMINUM WINDOWS"/>
    <s v="085113 - ALUMINUM WINDOWS"/>
    <s v="A"/>
    <s v="Type 27; 3550 x 2500 high"/>
    <n v="1"/>
    <s v="Nr"/>
    <n v="4374"/>
    <n v="4374"/>
    <n v="4242.78"/>
    <n v="4242.78"/>
  </r>
  <r>
    <x v="1"/>
    <x v="9"/>
    <x v="8"/>
    <s v="085113"/>
    <s v=" ALUMINUM WINDOWS"/>
    <s v="AR"/>
    <x v="1"/>
    <n v="335"/>
    <s v="Window and screens; aluminum alloy; high performance organic PVDF coating finish; including sub frame, fixings, bedding, pointing, glazing gaskets and beads, ironmongery, glazing; complete; as specified and as Drg. A-600"/>
    <s v="Window and screens; aluminum alloy; high performance organic PVDF coating finish; including sub frame, fixings, bedding, pointing, glazing gaskets and beads, ironmongery, glazing; complete; as specified and as Drg. A-600"/>
    <s v="C"/>
    <s v="Type 28; 2400 x 2300 high"/>
    <n v="2"/>
    <s v="Nr"/>
    <m/>
    <m/>
    <n v="0"/>
    <n v="0"/>
  </r>
  <r>
    <x v="1"/>
    <x v="9"/>
    <x v="8"/>
    <s v="087111"/>
    <s v=" DOOR HARDWARE (SCHEDULED BY DESCRIBING PRODUCTS)"/>
    <s v="AR"/>
    <x v="0"/>
    <n v="336"/>
    <s v="087111 - DOOR HARDWARE (SCHEDULED BY DESCRIBING PRODUCTS)"/>
    <s v="087111 - DOOR HARDWARE (SCHEDULED BY DESCRIBING PRODUCTS)"/>
    <m/>
    <s v="087111 - DOOR HARDWARE (SCHEDULED BY DESCRIBING PRODUCTS)"/>
    <m/>
    <m/>
    <m/>
    <m/>
    <m/>
    <m/>
  </r>
  <r>
    <x v="1"/>
    <x v="9"/>
    <x v="8"/>
    <s v="087111"/>
    <s v=" DOOR HARDWARE (SCHEDULED BY DESCRIBING PRODUCTS)"/>
    <s v="AR"/>
    <x v="0"/>
    <n v="337"/>
    <s v="Door hardware sets; including all  ironmongery and accessories as per hardware sets scheduled by describing products; as specified and as Drg. A-611"/>
    <s v="For non fire rated doors"/>
    <m/>
    <s v="Door hardware sets; including all  ironmongery and accessories as per hardware sets scheduled by describing products; as specified and as Drg. A-611"/>
    <m/>
    <m/>
    <m/>
    <m/>
    <m/>
    <m/>
  </r>
  <r>
    <x v="1"/>
    <x v="9"/>
    <x v="8"/>
    <s v="087111"/>
    <s v=" DOOR HARDWARE (SCHEDULED BY DESCRIBING PRODUCTS)"/>
    <s v="AR"/>
    <x v="0"/>
    <n v="338"/>
    <s v="Door hardware sets; including all  ironmongery and accessories as per hardware sets scheduled by describing products; as specified and as Drg. A-611"/>
    <s v="For non fire rated doors"/>
    <m/>
    <s v="For non fire rated doors"/>
    <m/>
    <m/>
    <m/>
    <m/>
    <m/>
    <m/>
  </r>
  <r>
    <x v="1"/>
    <x v="9"/>
    <x v="8"/>
    <s v="087111"/>
    <s v=" DOOR HARDWARE (SCHEDULED BY DESCRIBING PRODUCTS)"/>
    <s v="AR"/>
    <x v="1"/>
    <n v="339"/>
    <s v="Door hardware sets; including all  ironmongery and accessories as per hardware sets scheduled by describing products; as specified and as Drg. A-611"/>
    <s v="For non fire rated doors"/>
    <s v="B"/>
    <s v="Type HW1"/>
    <n v="7"/>
    <s v="Nr"/>
    <n v="285"/>
    <n v="1995"/>
    <n v="276.45"/>
    <n v="1935.1499999999999"/>
  </r>
  <r>
    <x v="1"/>
    <x v="9"/>
    <x v="8"/>
    <s v="087111"/>
    <s v=" DOOR HARDWARE (SCHEDULED BY DESCRIBING PRODUCTS)"/>
    <s v="AR"/>
    <x v="1"/>
    <n v="340"/>
    <s v="Door hardware sets; including all  ironmongery and accessories as per hardware sets scheduled by describing products; as specified and as Drg. A-611"/>
    <s v="For non fire rated doors"/>
    <s v="E"/>
    <s v="Type HW10"/>
    <n v="1"/>
    <s v="Nr"/>
    <m/>
    <n v="0"/>
    <n v="0"/>
    <n v="0"/>
  </r>
  <r>
    <x v="1"/>
    <x v="9"/>
    <x v="8"/>
    <s v="087111"/>
    <s v=" DOOR HARDWARE (SCHEDULED BY DESCRIBING PRODUCTS)"/>
    <s v="AR"/>
    <x v="1"/>
    <n v="341"/>
    <s v="Door hardware sets; including all  ironmongery and accessories as per hardware sets scheduled by describing products; as specified and as Drg. A-611"/>
    <s v="For non fire rated doors"/>
    <s v="F"/>
    <s v="Type HW10a"/>
    <n v="1"/>
    <s v="Nr"/>
    <m/>
    <n v="0"/>
    <n v="0"/>
    <n v="0"/>
  </r>
  <r>
    <x v="1"/>
    <x v="9"/>
    <x v="8"/>
    <s v="087111"/>
    <s v=" DOOR HARDWARE (SCHEDULED BY DESCRIBING PRODUCTS)"/>
    <s v="AR"/>
    <x v="1"/>
    <n v="342"/>
    <s v="Door hardware sets; including all  ironmongery and accessories as per hardware sets scheduled by describing products; as specified and as Drg. A-611"/>
    <s v="For non fire rated doors"/>
    <s v="G"/>
    <s v="Type HW11"/>
    <n v="4"/>
    <s v="Nr"/>
    <m/>
    <n v="0"/>
    <n v="0"/>
    <n v="0"/>
  </r>
  <r>
    <x v="1"/>
    <x v="9"/>
    <x v="8"/>
    <s v="087111"/>
    <s v=" DOOR HARDWARE (SCHEDULED BY DESCRIBING PRODUCTS)"/>
    <s v="AR"/>
    <x v="1"/>
    <n v="343"/>
    <s v="Door hardware sets; including all  ironmongery and accessories as per hardware sets scheduled by describing products; as specified and as Drg. A-611"/>
    <s v="For non fire rated doors"/>
    <s v="C"/>
    <s v="Type HW12"/>
    <n v="3"/>
    <s v="Nr"/>
    <n v="153"/>
    <n v="459"/>
    <n v="148.41"/>
    <n v="445.23"/>
  </r>
  <r>
    <x v="1"/>
    <x v="9"/>
    <x v="8"/>
    <s v="087111"/>
    <s v=" DOOR HARDWARE (SCHEDULED BY DESCRIBING PRODUCTS)"/>
    <s v="AR"/>
    <x v="1"/>
    <n v="344"/>
    <s v="Door hardware sets; including all  ironmongery and accessories as per hardware sets scheduled by describing products; as specified and as Drg. A-611"/>
    <s v="For non fire rated doors"/>
    <s v="J"/>
    <s v="Type HW14"/>
    <n v="1"/>
    <s v="Nr"/>
    <m/>
    <n v="0"/>
    <n v="0"/>
    <n v="0"/>
  </r>
  <r>
    <x v="1"/>
    <x v="9"/>
    <x v="8"/>
    <s v="087111"/>
    <s v=" DOOR HARDWARE (SCHEDULED BY DESCRIBING PRODUCTS)"/>
    <s v="AR"/>
    <x v="1"/>
    <n v="345"/>
    <s v="Door hardware sets; including all  ironmongery and accessories as per hardware sets scheduled by describing products; as specified and as Drg. A-611"/>
    <s v="For non fire rated doors"/>
    <s v="K"/>
    <s v="Type HW15"/>
    <n v="1"/>
    <s v="Nr"/>
    <m/>
    <n v="0"/>
    <n v="0"/>
    <n v="0"/>
  </r>
  <r>
    <x v="1"/>
    <x v="9"/>
    <x v="8"/>
    <s v="087111"/>
    <s v=" DOOR HARDWARE (SCHEDULED BY DESCRIBING PRODUCTS)"/>
    <s v="AR"/>
    <x v="1"/>
    <n v="346"/>
    <s v="Door hardware sets; including all  ironmongery and accessories as per hardware sets scheduled by describing products; as specified and as Drg. A-611"/>
    <s v="For non fire rated doors"/>
    <s v="D"/>
    <s v="Type HW15b"/>
    <n v="1"/>
    <s v="Nr"/>
    <n v="272"/>
    <n v="272"/>
    <n v="263.83999999999997"/>
    <n v="263.83999999999997"/>
  </r>
  <r>
    <x v="1"/>
    <x v="9"/>
    <x v="8"/>
    <s v="087111"/>
    <s v=" DOOR HARDWARE (SCHEDULED BY DESCRIBING PRODUCTS)"/>
    <s v="AR"/>
    <x v="1"/>
    <n v="347"/>
    <s v="Door hardware sets; including all  ironmongery and accessories as per hardware sets scheduled by describing products; as specified and as Drg. A-611"/>
    <s v="For non fire rated doors"/>
    <s v="E"/>
    <s v="Type HW16"/>
    <n v="2"/>
    <s v="Nr"/>
    <n v="300"/>
    <n v="600"/>
    <n v="291"/>
    <n v="582"/>
  </r>
  <r>
    <x v="1"/>
    <x v="9"/>
    <x v="8"/>
    <s v="087111"/>
    <s v=" DOOR HARDWARE (SCHEDULED BY DESCRIBING PRODUCTS)"/>
    <s v="AR"/>
    <x v="1"/>
    <n v="348"/>
    <s v="Door hardware sets; including all  ironmongery and accessories as per hardware sets scheduled by describing products; as specified and as Drg. A-611"/>
    <s v="For non fire rated doors"/>
    <s v="N"/>
    <s v="Type HW18"/>
    <n v="1"/>
    <s v="Nr"/>
    <m/>
    <n v="0"/>
    <n v="0"/>
    <n v="0"/>
  </r>
  <r>
    <x v="1"/>
    <x v="9"/>
    <x v="8"/>
    <s v="087111"/>
    <s v=" DOOR HARDWARE (SCHEDULED BY DESCRIBING PRODUCTS)"/>
    <s v="AR"/>
    <x v="1"/>
    <n v="349"/>
    <s v="Door hardware sets; including all  ironmongery and accessories as per hardware sets scheduled by describing products; as specified and as Drg. A-611"/>
    <s v="For non fire rated doors"/>
    <s v="P"/>
    <s v="Type HW19"/>
    <n v="1"/>
    <s v="Nr"/>
    <m/>
    <n v="0"/>
    <n v="0"/>
    <n v="0"/>
  </r>
  <r>
    <x v="1"/>
    <x v="9"/>
    <x v="8"/>
    <s v="087111"/>
    <s v=" DOOR HARDWARE (SCHEDULED BY DESCRIBING PRODUCTS)"/>
    <s v="AR"/>
    <x v="1"/>
    <n v="350"/>
    <s v="Door hardware sets; including all  ironmongery and accessories as per hardware sets scheduled by describing products; as specified and as Drg. A-611"/>
    <s v="For non fire rated doors"/>
    <s v="A"/>
    <s v="Type HW19b"/>
    <n v="1"/>
    <s v="Nr"/>
    <m/>
    <n v="0"/>
    <n v="0"/>
    <n v="0"/>
  </r>
  <r>
    <x v="1"/>
    <x v="9"/>
    <x v="8"/>
    <s v="087111"/>
    <s v=" DOOR HARDWARE (SCHEDULED BY DESCRIBING PRODUCTS)"/>
    <s v="AR"/>
    <x v="1"/>
    <n v="351"/>
    <s v="Door hardware sets; including all  ironmongery and accessories as per hardware sets scheduled by describing products; as specified and as Drg. A-611"/>
    <s v="For non fire rated doors"/>
    <s v="A"/>
    <s v="Type HW20"/>
    <n v="4"/>
    <s v="Nr"/>
    <n v="82"/>
    <n v="328"/>
    <n v="79.539999999999992"/>
    <n v="318.15999999999997"/>
  </r>
  <r>
    <x v="1"/>
    <x v="9"/>
    <x v="8"/>
    <s v="087111"/>
    <s v=" DOOR HARDWARE (SCHEDULED BY DESCRIBING PRODUCTS)"/>
    <s v="AR"/>
    <x v="1"/>
    <n v="352"/>
    <s v="Door hardware sets; including all  ironmongery and accessories as per hardware sets scheduled by describing products; as specified and as Drg. A-611"/>
    <s v="For non fire rated doors"/>
    <s v="B"/>
    <s v="Type HW21"/>
    <n v="1"/>
    <s v="Nr"/>
    <n v="177"/>
    <n v="177"/>
    <n v="171.69"/>
    <n v="171.69"/>
  </r>
  <r>
    <x v="1"/>
    <x v="9"/>
    <x v="8"/>
    <s v="087111"/>
    <s v=" DOOR HARDWARE (SCHEDULED BY DESCRIBING PRODUCTS)"/>
    <s v="AR"/>
    <x v="1"/>
    <n v="353"/>
    <s v="Door hardware sets; including all  ironmongery and accessories as per hardware sets scheduled by describing products; as specified and as Drg. A-611"/>
    <s v="For non fire rated doors"/>
    <s v="C"/>
    <s v="Type HW26"/>
    <n v="1"/>
    <s v="Nr"/>
    <n v="177"/>
    <n v="177"/>
    <n v="171.69"/>
    <n v="171.69"/>
  </r>
  <r>
    <x v="1"/>
    <x v="9"/>
    <x v="8"/>
    <s v="087111"/>
    <s v=" DOOR HARDWARE (SCHEDULED BY DESCRIBING PRODUCTS)"/>
    <s v="AR"/>
    <x v="1"/>
    <n v="354"/>
    <s v="Door hardware sets; including all  ironmongery and accessories as per hardware sets scheduled by describing products; as specified and as Drg. A-611"/>
    <s v="For non fire rated doors"/>
    <s v="D"/>
    <s v="Type HW27"/>
    <n v="1"/>
    <s v="Nr"/>
    <n v="402"/>
    <n v="402"/>
    <n v="389.94"/>
    <n v="389.94"/>
  </r>
  <r>
    <x v="1"/>
    <x v="9"/>
    <x v="8"/>
    <s v="087111"/>
    <s v=" DOOR HARDWARE (SCHEDULED BY DESCRIBING PRODUCTS)"/>
    <s v="AR"/>
    <x v="1"/>
    <n v="355"/>
    <s v="Door hardware sets; including all  ironmongery and accessories as per hardware sets scheduled by describing products; as specified and as Drg. A-611"/>
    <s v="For non fire rated doors"/>
    <s v="F"/>
    <s v="Type HW3"/>
    <n v="1"/>
    <s v="Nr"/>
    <m/>
    <n v="0"/>
    <n v="0"/>
    <n v="0"/>
  </r>
  <r>
    <x v="1"/>
    <x v="9"/>
    <x v="8"/>
    <s v="087111"/>
    <s v=" DOOR HARDWARE (SCHEDULED BY DESCRIBING PRODUCTS)"/>
    <s v="AR"/>
    <x v="1"/>
    <n v="356"/>
    <s v="Door hardware sets; including all  ironmongery and accessories as per hardware sets scheduled by describing products; as specified and as Drg. A-611"/>
    <s v="For non fire rated doors"/>
    <s v="E"/>
    <s v="Type HW4"/>
    <n v="1"/>
    <s v="Nr"/>
    <n v="179"/>
    <n v="179"/>
    <n v="173.63"/>
    <n v="173.63"/>
  </r>
  <r>
    <x v="1"/>
    <x v="9"/>
    <x v="8"/>
    <s v="087111"/>
    <s v=" DOOR HARDWARE (SCHEDULED BY DESCRIBING PRODUCTS)"/>
    <s v="AR"/>
    <x v="1"/>
    <n v="357"/>
    <s v="Door hardware sets; including all  ironmongery and accessories as per hardware sets scheduled by describing products; as specified and as Drg. A-611"/>
    <s v="For non fire rated doors"/>
    <s v="H"/>
    <s v="Type HW4a"/>
    <n v="1"/>
    <s v="Nr"/>
    <m/>
    <n v="0"/>
    <n v="0"/>
    <n v="0"/>
  </r>
  <r>
    <x v="1"/>
    <x v="9"/>
    <x v="8"/>
    <s v="087111"/>
    <s v=" DOOR HARDWARE (SCHEDULED BY DESCRIBING PRODUCTS)"/>
    <s v="AR"/>
    <x v="1"/>
    <n v="358"/>
    <s v="Door hardware sets; including all  ironmongery and accessories as per hardware sets scheduled by describing products; as specified and as Drg. A-611"/>
    <s v="For non fire rated doors"/>
    <s v="F"/>
    <s v="Type HW5"/>
    <n v="1"/>
    <s v="Nr"/>
    <n v="109"/>
    <n v="109"/>
    <n v="105.73"/>
    <n v="105.73"/>
  </r>
  <r>
    <x v="1"/>
    <x v="9"/>
    <x v="8"/>
    <s v="087111"/>
    <s v=" DOOR HARDWARE (SCHEDULED BY DESCRIBING PRODUCTS)"/>
    <s v="AR"/>
    <x v="1"/>
    <n v="359"/>
    <s v="Door hardware sets; including all  ironmongery and accessories as per hardware sets scheduled by describing products; as specified and as Drg. A-611"/>
    <s v="For non fire rated doors"/>
    <s v="G"/>
    <s v="Type HW6"/>
    <n v="2"/>
    <s v="Nr"/>
    <n v="82"/>
    <n v="164"/>
    <n v="79.539999999999992"/>
    <n v="159.07999999999998"/>
  </r>
  <r>
    <x v="1"/>
    <x v="9"/>
    <x v="8"/>
    <s v="087111"/>
    <s v=" DOOR HARDWARE (SCHEDULED BY DESCRIBING PRODUCTS)"/>
    <s v="AR"/>
    <x v="1"/>
    <n v="360"/>
    <s v="Door hardware sets; including all  ironmongery and accessories as per hardware sets scheduled by describing products; as specified and as Drg. A-611"/>
    <s v="For non fire rated doors"/>
    <s v="H"/>
    <s v="Type HW7"/>
    <n v="7"/>
    <s v="Nr"/>
    <n v="82"/>
    <n v="574"/>
    <n v="79.539999999999992"/>
    <n v="556.78"/>
  </r>
  <r>
    <x v="1"/>
    <x v="9"/>
    <x v="8"/>
    <s v="087111"/>
    <s v=" DOOR HARDWARE (SCHEDULED BY DESCRIBING PRODUCTS)"/>
    <s v="AR"/>
    <x v="1"/>
    <n v="361"/>
    <s v="Door hardware sets; including all  ironmongery and accessories as per hardware sets scheduled by describing products; as specified and as Drg. A-611"/>
    <s v="For non fire rated doors"/>
    <s v="M"/>
    <s v="Type HW8"/>
    <n v="3"/>
    <s v="Nr"/>
    <m/>
    <n v="0"/>
    <n v="0"/>
    <n v="0"/>
  </r>
  <r>
    <x v="1"/>
    <x v="9"/>
    <x v="8"/>
    <s v="087111"/>
    <s v=" DOOR HARDWARE (SCHEDULED BY DESCRIBING PRODUCTS)"/>
    <s v="AR"/>
    <x v="0"/>
    <n v="362"/>
    <s v="Door hardware sets; including all  ironmongery and accessories as per hardware sets scheduled by describing products; as specified and as Drg. A-611"/>
    <s v="For fire rated doors"/>
    <m/>
    <s v="For fire rated doors"/>
    <m/>
    <m/>
    <m/>
    <n v="0"/>
    <m/>
    <m/>
  </r>
  <r>
    <x v="1"/>
    <x v="9"/>
    <x v="8"/>
    <s v="087111"/>
    <s v=" DOOR HARDWARE (SCHEDULED BY DESCRIBING PRODUCTS)"/>
    <s v="AR"/>
    <x v="1"/>
    <n v="363"/>
    <s v="Door hardware sets; including all  ironmongery and accessories as per hardware sets scheduled by describing products; as specified and as Drg. A-611"/>
    <s v="For non fire rated doors"/>
    <s v="J"/>
    <s v="Type HW1 /F; 60 minutes"/>
    <n v="1"/>
    <s v="Nr"/>
    <n v="285"/>
    <n v="285"/>
    <n v="276.45"/>
    <n v="276.45"/>
  </r>
  <r>
    <x v="1"/>
    <x v="9"/>
    <x v="8"/>
    <s v="087111"/>
    <s v=" DOOR HARDWARE (SCHEDULED BY DESCRIBING PRODUCTS)"/>
    <s v="AR"/>
    <x v="1"/>
    <n v="364"/>
    <s v="Door hardware sets; including all  ironmongery and accessories as per hardware sets scheduled by describing products; as specified and as Drg. A-611"/>
    <s v="For fire rated doors"/>
    <s v="K"/>
    <s v="Type HW10 /F; 60 minutes"/>
    <n v="1"/>
    <s v="Nr"/>
    <n v="110"/>
    <n v="110"/>
    <n v="106.7"/>
    <n v="106.7"/>
  </r>
  <r>
    <x v="1"/>
    <x v="9"/>
    <x v="8"/>
    <s v="087111"/>
    <s v=" DOOR HARDWARE (SCHEDULED BY DESCRIBING PRODUCTS)"/>
    <s v="AR"/>
    <x v="1"/>
    <n v="365"/>
    <s v="Door hardware sets; including all  ironmongery and accessories as per hardware sets scheduled by describing products; as specified and as Drg. A-611"/>
    <s v="For non fire rated doors"/>
    <s v="Q"/>
    <s v="Type HW11 /F; 45 minutes"/>
    <n v="1"/>
    <s v="Nr"/>
    <m/>
    <n v="0"/>
    <n v="0"/>
    <n v="0"/>
  </r>
  <r>
    <x v="1"/>
    <x v="9"/>
    <x v="8"/>
    <s v="087111"/>
    <s v=" DOOR HARDWARE (SCHEDULED BY DESCRIBING PRODUCTS)"/>
    <s v="AR"/>
    <x v="1"/>
    <n v="366"/>
    <s v="Door hardware sets; including all  ironmongery and accessories as per hardware sets scheduled by describing products; as specified and as Drg. A-611"/>
    <s v="For fire rated doors"/>
    <s v="L"/>
    <s v="Type HW11 /F; 60 minutes"/>
    <n v="1"/>
    <s v="Nr"/>
    <n v="179"/>
    <n v="179"/>
    <n v="173.63"/>
    <n v="173.63"/>
  </r>
  <r>
    <x v="1"/>
    <x v="9"/>
    <x v="8"/>
    <s v="087111"/>
    <s v=" DOOR HARDWARE (SCHEDULED BY DESCRIBING PRODUCTS)"/>
    <s v="AR"/>
    <x v="1"/>
    <n v="367"/>
    <s v="Door hardware sets; including all  ironmongery and accessories as per hardware sets scheduled by describing products; as specified and as Drg. A-611"/>
    <s v="For non fire rated doors"/>
    <s v="M"/>
    <s v="Type HW13 /F; 20 minutes"/>
    <n v="6"/>
    <s v="Nr"/>
    <n v="118"/>
    <n v="708"/>
    <n v="114.46"/>
    <n v="686.76"/>
  </r>
  <r>
    <x v="1"/>
    <x v="9"/>
    <x v="8"/>
    <s v="087111"/>
    <s v=" DOOR HARDWARE (SCHEDULED BY DESCRIBING PRODUCTS)"/>
    <s v="AR"/>
    <x v="1"/>
    <n v="368"/>
    <s v="Door hardware sets; including all  ironmongery and accessories as per hardware sets scheduled by describing products; as specified and as Drg. A-611"/>
    <s v="For fire rated doors"/>
    <s v="T"/>
    <s v="Type HW14 /F; 45 minutes"/>
    <n v="2"/>
    <s v="Nr"/>
    <m/>
    <n v="0"/>
    <n v="0"/>
    <n v="0"/>
  </r>
  <r>
    <x v="1"/>
    <x v="9"/>
    <x v="8"/>
    <s v="087111"/>
    <s v=" DOOR HARDWARE (SCHEDULED BY DESCRIBING PRODUCTS)"/>
    <s v="AR"/>
    <x v="1"/>
    <n v="369"/>
    <s v="Door hardware sets; including all  ironmongery and accessories as per hardware sets scheduled by describing products; as specified and as Drg. A-611"/>
    <s v="For non fire rated doors"/>
    <s v="U"/>
    <s v="Type HW14 /F; 60 minutes"/>
    <n v="1"/>
    <s v="Nr"/>
    <m/>
    <n v="0"/>
    <n v="0"/>
    <n v="0"/>
  </r>
  <r>
    <x v="1"/>
    <x v="9"/>
    <x v="8"/>
    <s v="087111"/>
    <s v=" DOOR HARDWARE (SCHEDULED BY DESCRIBING PRODUCTS)"/>
    <s v="AR"/>
    <x v="1"/>
    <n v="370"/>
    <s v="Door hardware sets; including all  ironmongery and accessories as per hardware sets scheduled by describing products; as specified and as Drg. A-611"/>
    <s v="For fire rated doors"/>
    <s v="A"/>
    <s v="Type HW17 /F; 60 minutes"/>
    <n v="1"/>
    <s v="Nr"/>
    <m/>
    <n v="0"/>
    <n v="0"/>
    <n v="0"/>
  </r>
  <r>
    <x v="1"/>
    <x v="9"/>
    <x v="8"/>
    <s v="087111"/>
    <s v=" DOOR HARDWARE (SCHEDULED BY DESCRIBING PRODUCTS)"/>
    <s v="AR"/>
    <x v="1"/>
    <n v="371"/>
    <s v="Door hardware sets; including all  ironmongery and accessories as per hardware sets scheduled by describing products; as specified and as Drg. A-611"/>
    <s v="For non fire rated doors"/>
    <s v="B"/>
    <s v="Type HW18 /F; 60 minutes"/>
    <n v="1"/>
    <s v="Nr"/>
    <m/>
    <n v="0"/>
    <n v="0"/>
    <n v="0"/>
  </r>
  <r>
    <x v="1"/>
    <x v="9"/>
    <x v="8"/>
    <s v="087111"/>
    <s v=" DOOR HARDWARE (SCHEDULED BY DESCRIBING PRODUCTS)"/>
    <s v="AR"/>
    <x v="1"/>
    <n v="372"/>
    <s v="Door hardware sets; including all  ironmongery and accessories as per hardware sets scheduled by describing products; as specified and as Drg. A-611"/>
    <s v="For fire rated doors"/>
    <s v="C"/>
    <s v="Type HW19a /F; 60 minutes"/>
    <n v="1"/>
    <s v="Nr"/>
    <m/>
    <n v="0"/>
    <n v="0"/>
    <n v="0"/>
  </r>
  <r>
    <x v="1"/>
    <x v="9"/>
    <x v="8"/>
    <s v="087111"/>
    <s v=" DOOR HARDWARE (SCHEDULED BY DESCRIBING PRODUCTS)"/>
    <s v="AR"/>
    <x v="1"/>
    <n v="373"/>
    <s v="Door hardware sets; including all  ironmongery and accessories as per hardware sets scheduled by describing products; as specified and as Drg. A-611"/>
    <s v="For non fire rated doors"/>
    <s v="A"/>
    <s v="Type HW19a /F; 90 minutes"/>
    <n v="1"/>
    <s v="Nr"/>
    <n v="578"/>
    <n v="578"/>
    <n v="560.66"/>
    <n v="560.66"/>
  </r>
  <r>
    <x v="1"/>
    <x v="9"/>
    <x v="8"/>
    <s v="087111"/>
    <s v=" DOOR HARDWARE (SCHEDULED BY DESCRIBING PRODUCTS)"/>
    <s v="AR"/>
    <x v="1"/>
    <n v="374"/>
    <s v="Door hardware sets; including all  ironmongery and accessories as per hardware sets scheduled by describing products; as specified and as Drg. A-611"/>
    <s v="For fire rated doors"/>
    <s v="E"/>
    <s v="Type HW20a /F; 60 minutes"/>
    <n v="1"/>
    <s v="Nr"/>
    <m/>
    <n v="0"/>
    <n v="0"/>
    <n v="0"/>
  </r>
  <r>
    <x v="1"/>
    <x v="9"/>
    <x v="8"/>
    <s v="087111"/>
    <s v=" DOOR HARDWARE (SCHEDULED BY DESCRIBING PRODUCTS)"/>
    <s v="AR"/>
    <x v="1"/>
    <n v="375"/>
    <s v="Door hardware sets; including all  ironmongery and accessories as per hardware sets scheduled by describing products; as specified and as Drg. A-611"/>
    <s v="For non fire rated doors"/>
    <s v="B"/>
    <s v="Type HW27 /F; 60 minutes"/>
    <n v="1"/>
    <s v="Nr"/>
    <n v="402"/>
    <n v="402"/>
    <n v="389.94"/>
    <n v="389.94"/>
  </r>
  <r>
    <x v="1"/>
    <x v="9"/>
    <x v="8"/>
    <s v="087111"/>
    <s v=" DOOR HARDWARE (SCHEDULED BY DESCRIBING PRODUCTS)"/>
    <s v="AR"/>
    <x v="1"/>
    <n v="376"/>
    <s v="Door hardware sets; including all  ironmongery and accessories as per hardware sets scheduled by describing products; as specified and as Drg. A-611"/>
    <s v="For fire rated doors"/>
    <s v="G"/>
    <s v="Type HW4 /F; 45 minutes"/>
    <n v="1"/>
    <s v="Nr"/>
    <m/>
    <n v="0"/>
    <n v="0"/>
    <n v="0"/>
  </r>
  <r>
    <x v="1"/>
    <x v="9"/>
    <x v="8"/>
    <s v="087111"/>
    <s v=" DOOR HARDWARE (SCHEDULED BY DESCRIBING PRODUCTS)"/>
    <s v="AR"/>
    <x v="1"/>
    <n v="377"/>
    <s v="Door hardware sets; including all  ironmongery and accessories as per hardware sets scheduled by describing products; as specified and as Drg. A-611"/>
    <s v="For non fire rated doors"/>
    <s v="C"/>
    <s v="Type HW4 /F; 60 minutes"/>
    <n v="2"/>
    <s v="Nr"/>
    <n v="179"/>
    <n v="358"/>
    <n v="173.63"/>
    <n v="347.26"/>
  </r>
  <r>
    <x v="1"/>
    <x v="9"/>
    <x v="8"/>
    <s v="087111"/>
    <s v=" DOOR HARDWARE (SCHEDULED BY DESCRIBING PRODUCTS)"/>
    <s v="AR"/>
    <x v="1"/>
    <n v="378"/>
    <s v="Door hardware sets; including all  ironmongery and accessories as per hardware sets scheduled by describing products; as specified and as Drg. A-611"/>
    <s v="For fire rated doors"/>
    <s v="D"/>
    <s v="Type HW5 /F; 45 minutes"/>
    <n v="2"/>
    <s v="Nr"/>
    <n v="113"/>
    <n v="226"/>
    <n v="109.61"/>
    <n v="219.22"/>
  </r>
  <r>
    <x v="1"/>
    <x v="9"/>
    <x v="8"/>
    <s v="087111"/>
    <s v=" DOOR HARDWARE (SCHEDULED BY DESCRIBING PRODUCTS)"/>
    <s v="AR"/>
    <x v="0"/>
    <n v="379"/>
    <s v="Door hardware sets; including all  ironmongery and accessories as per hardware sets scheduled by describing products; as specified and as Drg. A-611"/>
    <s v="For non fire rated doors"/>
    <s v="BILL NO. 8 - OPENINGS"/>
    <m/>
    <m/>
    <m/>
    <m/>
    <m/>
    <m/>
    <m/>
  </r>
  <r>
    <x v="1"/>
    <x v="9"/>
    <x v="8"/>
    <s v="To Summary"/>
    <s v="To Summary"/>
    <m/>
    <x v="2"/>
    <n v="380"/>
    <s v="Door hardware sets; including all  ironmongery and accessories as per hardware sets scheduled by describing products; as specified and as Drg. A-611"/>
    <s v="For fire rated doors"/>
    <s v="To Summary"/>
    <m/>
    <m/>
    <m/>
    <s v="J.D"/>
    <n v="81634"/>
    <m/>
    <m/>
  </r>
  <r>
    <x v="1"/>
    <x v="10"/>
    <x v="9"/>
    <s v="092400"/>
    <s v=" PORTLAND CEMENT PLASTER"/>
    <s v="AR"/>
    <x v="0"/>
    <n v="381"/>
    <s v="Door hardware sets; including all  ironmongery and accessories as per hardware sets scheduled by describing products; as specified and as Drg. A-611"/>
    <s v="For non fire rated doors"/>
    <m/>
    <m/>
    <s v="BILLS NO. 9"/>
    <m/>
    <m/>
    <m/>
    <m/>
    <m/>
  </r>
  <r>
    <x v="1"/>
    <x v="10"/>
    <x v="9"/>
    <s v="092400"/>
    <s v=" PORTLAND CEMENT PLASTER"/>
    <s v="AR"/>
    <x v="0"/>
    <n v="382"/>
    <s v="Door hardware sets; including all  ironmongery and accessories as per hardware sets scheduled by describing products; as specified and as Drg. A-611"/>
    <s v="For fire rated doors"/>
    <m/>
    <m/>
    <s v="FINISHES"/>
    <m/>
    <m/>
    <m/>
    <m/>
    <m/>
  </r>
  <r>
    <x v="1"/>
    <x v="10"/>
    <x v="9"/>
    <s v="092400"/>
    <s v=" PORTLAND CEMENT PLASTER"/>
    <s v="AR"/>
    <x v="0"/>
    <n v="383"/>
    <s v="Door hardware sets; including all  ironmongery and accessories as per hardware sets scheduled by describing products; as specified and as Drg. A-611"/>
    <s v="For non fire rated doors"/>
    <s v="Item"/>
    <s v="                Description                           "/>
    <s v="Qty"/>
    <s v="Unit"/>
    <s v="Rate"/>
    <s v="Amount"/>
    <m/>
    <m/>
  </r>
  <r>
    <x v="1"/>
    <x v="10"/>
    <x v="9"/>
    <s v="092400"/>
    <s v=" PORTLAND CEMENT PLASTER"/>
    <s v="AR"/>
    <x v="0"/>
    <n v="384"/>
    <s v="Door hardware sets; including all  ironmongery and accessories as per hardware sets scheduled by describing products; as specified and as Drg. A-611"/>
    <s v="For fire rated doors"/>
    <m/>
    <m/>
    <m/>
    <m/>
    <m/>
    <s v="J.D"/>
    <m/>
    <m/>
  </r>
  <r>
    <x v="1"/>
    <x v="10"/>
    <x v="9"/>
    <s v="092400"/>
    <s v=" PORTLAND CEMENT PLASTER"/>
    <s v="AR"/>
    <x v="0"/>
    <n v="385"/>
    <s v="092400 - PORTLAND CEMENT PLASTER"/>
    <s v="092400 - PORTLAND CEMENT PLASTER"/>
    <m/>
    <s v="092400 - PORTLAND CEMENT PLASTER"/>
    <m/>
    <m/>
    <m/>
    <m/>
    <m/>
    <m/>
  </r>
  <r>
    <x v="1"/>
    <x v="10"/>
    <x v="9"/>
    <s v="092400"/>
    <s v=" PORTLAND CEMENT PLASTER"/>
    <s v="AR"/>
    <x v="0"/>
    <n v="386"/>
    <s v="Cement-sand plaster; plain finish; to"/>
    <s v="Cement-sand plaster; plain finish; to"/>
    <m/>
    <s v="Cement-sand plaster; plain finish; to"/>
    <m/>
    <m/>
    <m/>
    <m/>
    <m/>
    <m/>
  </r>
  <r>
    <x v="1"/>
    <x v="10"/>
    <x v="9"/>
    <s v="092400"/>
    <s v=" PORTLAND CEMENT PLASTER"/>
    <s v="AR"/>
    <x v="1"/>
    <n v="387"/>
    <s v="092400 - PORTLAND CEMENT PLASTER"/>
    <s v="092400 - PORTLAND CEMENT PLASTER"/>
    <s v="A"/>
    <s v="Walls; 15 thick; internal"/>
    <n v="1658"/>
    <s v="m2"/>
    <n v="11"/>
    <n v="18238"/>
    <n v="10.67"/>
    <n v="17690.86"/>
  </r>
  <r>
    <x v="1"/>
    <x v="10"/>
    <x v="9"/>
    <s v="092400"/>
    <s v=" PORTLAND CEMENT PLASTER"/>
    <s v="AR"/>
    <x v="1"/>
    <n v="388"/>
    <s v="Cement-sand plaster; plain finish; to"/>
    <s v="Cement-sand plaster; plain finish; to"/>
    <s v="B"/>
    <s v="Curved walls; 15 thick; internal"/>
    <n v="47"/>
    <s v="m2"/>
    <m/>
    <n v="0"/>
    <n v="0"/>
    <n v="0"/>
  </r>
  <r>
    <x v="1"/>
    <x v="10"/>
    <x v="9"/>
    <s v="092400"/>
    <s v=" PORTLAND CEMENT PLASTER"/>
    <s v="AR"/>
    <x v="1"/>
    <n v="389"/>
    <s v="092400 - PORTLAND CEMENT PLASTER"/>
    <s v="092400 - PORTLAND CEMENT PLASTER"/>
    <s v="B"/>
    <s v="Walls; 20 thick; external"/>
    <n v="1100"/>
    <s v="m2"/>
    <n v="11"/>
    <n v="12100"/>
    <n v="10.67"/>
    <n v="11737"/>
  </r>
  <r>
    <x v="1"/>
    <x v="10"/>
    <x v="9"/>
    <s v="092400"/>
    <s v=" PORTLAND CEMENT PLASTER"/>
    <s v="AR"/>
    <x v="1"/>
    <n v="390"/>
    <s v="Cement-sand plaster; plain finish; to"/>
    <s v="Cement-sand plaster; plain finish; to"/>
    <s v="C"/>
    <s v="Ceiling; 15 thick; internal"/>
    <n v="399"/>
    <s v="m2"/>
    <n v="12"/>
    <n v="4788"/>
    <n v="11.64"/>
    <n v="4644.3600000000006"/>
  </r>
  <r>
    <x v="1"/>
    <x v="10"/>
    <x v="9"/>
    <s v="092400"/>
    <s v=" PORTLAND CEMENT PLASTER"/>
    <s v="AR"/>
    <x v="1"/>
    <n v="391"/>
    <s v="092400 - PORTLAND CEMENT PLASTER"/>
    <s v="092400 - PORTLAND CEMENT PLASTER"/>
    <s v="D"/>
    <s v="Ceiling; 20 thick; external"/>
    <n v="137"/>
    <s v="m2"/>
    <n v="12"/>
    <n v="1644"/>
    <n v="11.64"/>
    <n v="1594.68"/>
  </r>
  <r>
    <x v="1"/>
    <x v="10"/>
    <x v="9"/>
    <s v="092400"/>
    <s v=" PORTLAND CEMENT PLASTER"/>
    <s v="AR"/>
    <x v="1"/>
    <n v="392"/>
    <s v="Cement-sand plaster; plain finish; to"/>
    <s v="Cement-sand plaster; plain finish; to"/>
    <s v="F"/>
    <s v="Isolated columns; 15 thick; internal"/>
    <n v="31"/>
    <s v="m2"/>
    <m/>
    <n v="0"/>
    <n v="0"/>
    <n v="0"/>
  </r>
  <r>
    <x v="1"/>
    <x v="10"/>
    <x v="9"/>
    <s v="092400"/>
    <s v=" PORTLAND CEMENT PLASTER"/>
    <s v="AR"/>
    <x v="0"/>
    <n v="393"/>
    <s v="Cement-sand plaster; finished to receive tiling; to"/>
    <s v="Cement-sand plaster; finished to receive tiling; to"/>
    <m/>
    <s v="Cement-sand plaster; finished to receive tiling; to"/>
    <m/>
    <m/>
    <m/>
    <m/>
    <m/>
    <m/>
  </r>
  <r>
    <x v="1"/>
    <x v="10"/>
    <x v="9"/>
    <s v="092400"/>
    <s v=" PORTLAND CEMENT PLASTER"/>
    <s v="AR"/>
    <x v="1"/>
    <n v="394"/>
    <s v="Cement-sand plaster; plain finish; to"/>
    <s v="Cement-sand plaster; plain finish; to"/>
    <s v="E"/>
    <s v="Walls; 15 thick; internal"/>
    <n v="116"/>
    <s v="m2"/>
    <n v="8"/>
    <n v="928"/>
    <n v="7.76"/>
    <n v="900.16"/>
  </r>
  <r>
    <x v="1"/>
    <x v="10"/>
    <x v="9"/>
    <s v="092900"/>
    <s v=" GYPSUM BOARD"/>
    <s v="AR"/>
    <x v="0"/>
    <n v="395"/>
    <s v="092900 - GYPSUM BOARD"/>
    <s v="092900 - GYPSUM BOARD"/>
    <m/>
    <s v="092900 - GYPSUM BOARD"/>
    <m/>
    <m/>
    <m/>
    <m/>
    <m/>
    <m/>
  </r>
  <r>
    <x v="1"/>
    <x v="10"/>
    <x v="9"/>
    <s v="092900"/>
    <s v=" GYPSUM BOARD"/>
    <s v="AR"/>
    <x v="0"/>
    <n v="396"/>
    <s v="Gypsum boards suspended ceiling; comprising gypsum board; finished to receive paint; including suspension system, acoustical sealant, upstands, edge trim, hangers, fittings and fixings; furring (vertical surfaces); complete; as specified and shown on Drawings; to"/>
    <s v="Gypsum boards suspended ceiling; comprising gypsum board; finished to receive paint; including suspension system, acoustical sealant, upstands, edge trim, hangers, fittings and fixings; furring (vertical surfaces); complete; as specified and shown on Drawings; to"/>
    <m/>
    <s v="Gypsum boards suspended ceiling; comprising gypsum board; finished to receive paint; including suspension system, acoustical sealant, upstands, edge trim, hangers, fittings and fixings; furring (vertical surfaces); complete; as specified and shown on Drawings; to"/>
    <m/>
    <m/>
    <m/>
    <m/>
    <m/>
    <m/>
  </r>
  <r>
    <x v="1"/>
    <x v="10"/>
    <x v="9"/>
    <s v="092900"/>
    <s v=" GYPSUM BOARD"/>
    <s v="AR"/>
    <x v="1"/>
    <n v="397"/>
    <s v="092900 - GYPSUM BOARD"/>
    <s v="092900 - GYPSUM BOARD"/>
    <s v="F"/>
    <s v="Ceilings; moisture"/>
    <n v="66"/>
    <s v="m2"/>
    <n v="42"/>
    <n v="2772"/>
    <n v="40.74"/>
    <n v="2688.84"/>
  </r>
  <r>
    <x v="1"/>
    <x v="10"/>
    <x v="9"/>
    <s v="093000"/>
    <s v=" TILING"/>
    <s v="AR"/>
    <x v="0"/>
    <n v="398"/>
    <s v="093000 - TILING"/>
    <s v="093000 - TILING"/>
    <m/>
    <s v="093000 - TILING"/>
    <m/>
    <m/>
    <m/>
    <m/>
    <m/>
    <m/>
  </r>
  <r>
    <x v="1"/>
    <x v="10"/>
    <x v="9"/>
    <s v="093000"/>
    <s v=" TILING"/>
    <s v="AR"/>
    <x v="0"/>
    <n v="399"/>
    <s v="Ceramic tiles and fittings; vitrified unglazed, with non slip finish; including cement-sand screed; to"/>
    <s v="Ceramic tiles and fittings; vitrified unglazed, with non slip finish; including cement-sand screed; to"/>
    <m/>
    <s v="Ceramic tiles and fittings; vitrified unglazed, with non slip finish; including cement-sand screed; to"/>
    <m/>
    <m/>
    <m/>
    <m/>
    <m/>
    <m/>
  </r>
  <r>
    <x v="1"/>
    <x v="10"/>
    <x v="9"/>
    <s v="093000"/>
    <s v=" TILING"/>
    <s v="AR"/>
    <x v="1"/>
    <n v="400"/>
    <s v="093000 - TILING"/>
    <s v="093000 - TILING"/>
    <s v="A"/>
    <s v="Floors; 200 x 200"/>
    <n v="42"/>
    <s v="m2"/>
    <m/>
    <n v="0"/>
    <n v="0"/>
    <n v="0"/>
  </r>
  <r>
    <x v="1"/>
    <x v="10"/>
    <x v="9"/>
    <s v="093000"/>
    <s v=" TILING"/>
    <s v="AR"/>
    <x v="1"/>
    <n v="401"/>
    <s v="Ceramic tiles and fittings; vitrified unglazed, with non slip finish; including cement-sand screed; to"/>
    <s v="Ceramic tiles and fittings; vitrified unglazed, with non slip finish; including cement-sand screed; to"/>
    <s v="A"/>
    <s v="Floors; 300 x 300"/>
    <n v="15"/>
    <s v="m2"/>
    <n v="27"/>
    <n v="405"/>
    <n v="26.189999999999998"/>
    <n v="392.84999999999997"/>
  </r>
  <r>
    <x v="1"/>
    <x v="10"/>
    <x v="9"/>
    <s v="093000"/>
    <s v=" TILING"/>
    <s v="AR"/>
    <x v="1"/>
    <n v="402"/>
    <s v="093000 - TILING"/>
    <s v="093000 - TILING"/>
    <s v="B"/>
    <s v="Floors; 400 x 400"/>
    <n v="25"/>
    <s v="m2"/>
    <n v="29"/>
    <n v="725"/>
    <n v="28.13"/>
    <n v="703.25"/>
  </r>
  <r>
    <x v="1"/>
    <x v="10"/>
    <x v="9"/>
    <s v="093000"/>
    <s v=" TILING"/>
    <s v="AR"/>
    <x v="1"/>
    <n v="403"/>
    <s v="Ceramic tiles and fittings; vitrified unglazed, with non slip finish; including cement-sand screed; to"/>
    <s v="Ceramic tiles and fittings; vitrified unglazed, with non slip finish; including cement-sand screed; to"/>
    <s v="C"/>
    <s v="Floors; 400 x 400; acid resistant"/>
    <n v="31"/>
    <s v="m2"/>
    <n v="29"/>
    <n v="899"/>
    <n v="28.13"/>
    <n v="872.03"/>
  </r>
  <r>
    <x v="1"/>
    <x v="10"/>
    <x v="9"/>
    <s v="093000"/>
    <s v=" TILING"/>
    <s v="AR"/>
    <x v="1"/>
    <n v="404"/>
    <s v="093000 - TILING"/>
    <s v="093000 - TILING"/>
    <s v="D"/>
    <s v="Floors; 600 x 600"/>
    <n v="641"/>
    <s v="m2"/>
    <n v="32"/>
    <n v="20512"/>
    <n v="31.04"/>
    <n v="19896.64"/>
  </r>
  <r>
    <x v="1"/>
    <x v="10"/>
    <x v="9"/>
    <s v="093000"/>
    <s v=" TILING"/>
    <s v="AR"/>
    <x v="1"/>
    <n v="405"/>
    <s v="Ceramic tiles and fittings; vitrified unglazed, with non slip finish; including cement-sand screed; to"/>
    <s v="Ceramic tiles and fittings; vitrified unglazed, with non slip finish; including cement-sand screed; to"/>
    <s v="E"/>
    <s v="Skirting; 100 high"/>
    <n v="533"/>
    <s v="m"/>
    <n v="8"/>
    <n v="4264"/>
    <n v="7.76"/>
    <n v="4136.08"/>
  </r>
  <r>
    <x v="1"/>
    <x v="10"/>
    <x v="9"/>
    <s v="093000"/>
    <s v=" TILING"/>
    <s v="AR"/>
    <x v="1"/>
    <n v="406"/>
    <s v="093000 - TILING"/>
    <s v="093000 - TILING"/>
    <s v="G"/>
    <s v="Curved skirting; 100 high"/>
    <n v="11"/>
    <s v="m"/>
    <m/>
    <n v="0"/>
    <n v="0"/>
    <n v="0"/>
  </r>
  <r>
    <x v="1"/>
    <x v="10"/>
    <x v="9"/>
    <s v="093000"/>
    <s v=" TILING"/>
    <s v="AR"/>
    <x v="0"/>
    <n v="407"/>
    <s v="Glazed ceramic tiles and fittings; vitrified satin glazed with cushion edges and space lugs; to"/>
    <s v="Glazed ceramic tiles and fittings; vitrified satin glazed with cushion edges and space lugs; to"/>
    <m/>
    <s v="Glazed ceramic tiles and fittings; vitrified satin glazed with cushion edges and space lugs; to"/>
    <m/>
    <m/>
    <m/>
    <m/>
    <m/>
    <m/>
  </r>
  <r>
    <x v="1"/>
    <x v="10"/>
    <x v="9"/>
    <s v="093000"/>
    <s v=" TILING"/>
    <s v="AR"/>
    <x v="1"/>
    <n v="408"/>
    <s v="093000 - TILING"/>
    <s v="093000 - TILING"/>
    <s v="H"/>
    <s v="Walls; 200 x 200 x 6 thick"/>
    <n v="231"/>
    <s v="m2"/>
    <m/>
    <n v="0"/>
    <n v="0"/>
    <n v="0"/>
  </r>
  <r>
    <x v="1"/>
    <x v="10"/>
    <x v="9"/>
    <s v="093000"/>
    <s v=" TILING"/>
    <s v="AR"/>
    <x v="1"/>
    <n v="409"/>
    <s v="Glazed ceramic tiles and fittings; vitrified satin glazed with cushion edges and space lugs; to"/>
    <s v="Glazed ceramic tiles and fittings; vitrified satin glazed with cushion edges and space lugs; to"/>
    <s v="F"/>
    <s v="Walls; 250 x 400 x 6 thick"/>
    <n v="116"/>
    <s v="m2"/>
    <n v="33"/>
    <n v="3828"/>
    <n v="32.01"/>
    <n v="3713.16"/>
  </r>
  <r>
    <x v="1"/>
    <x v="10"/>
    <x v="9"/>
    <s v="095133"/>
    <s v=" ACOUSTICAL METAL PAN CEILINGS"/>
    <s v="AR"/>
    <x v="0"/>
    <n v="410"/>
    <s v="095133 - ACOUSTICAL METAL PAN CEILINGS"/>
    <s v="095133 - ACOUSTICAL METAL PAN CEILINGS"/>
    <m/>
    <s v="095133 - ACOUSTICAL METAL PAN CEILINGS"/>
    <m/>
    <m/>
    <m/>
    <m/>
    <m/>
    <m/>
  </r>
  <r>
    <x v="1"/>
    <x v="10"/>
    <x v="9"/>
    <s v="095133"/>
    <s v=" ACOUSTICAL METAL PAN CEILINGS"/>
    <s v="AR"/>
    <x v="0"/>
    <n v="411"/>
    <s v="Metal panel suspended ceilings; comprising 600 x 600 thick perforated aluminum panels, square edges, flat surface and polyester powder coated finish; including snap-in grid suspension system, hangers, angles and edge trims; furring (vertical surfaces); complete; complete; as specified and shown on Drawings; to"/>
    <s v="Metal panel suspended ceilings; comprising 600 x 600 thick perforated aluminum panels, square edges, flat surface and polyester powder coated finish; including snap-in grid suspension system, hangers, angles and edge trims; furring (vertical surfaces); complete; complete; as specified and shown on Drawings; to"/>
    <m/>
    <s v="Metal panel suspended ceilings; comprising 600 x 600 thick perforated aluminum panels, square edges, flat surface and polyester powder coated finish; including snap-in grid suspension system, hangers, angles and edge trims; furring (vertical surfaces); complete; complete; as specified and shown on Drawings; to"/>
    <m/>
    <m/>
    <m/>
    <m/>
    <m/>
    <m/>
  </r>
  <r>
    <x v="1"/>
    <x v="10"/>
    <x v="9"/>
    <s v="095133"/>
    <s v=" ACOUSTICAL METAL PAN CEILINGS"/>
    <s v="AR"/>
    <x v="1"/>
    <n v="412"/>
    <s v="095133 - ACOUSTICAL METAL PAN CEILINGS"/>
    <s v="095133 - ACOUSTICAL METAL PAN CEILINGS"/>
    <s v="G"/>
    <s v="Ceilings"/>
    <n v="200"/>
    <s v="m2"/>
    <n v="40"/>
    <n v="8000"/>
    <n v="38.799999999999997"/>
    <n v="7759.9999999999991"/>
  </r>
  <r>
    <x v="1"/>
    <x v="10"/>
    <x v="9"/>
    <s v="095133"/>
    <s v=" ACOUSTICAL METAL PAN CEILINGS"/>
    <s v="AR"/>
    <x v="0"/>
    <n v="413"/>
    <s v="Decorative suspended ceilings; comprising gypsum boards and perforated aluminum panels; including paint on gypsum, suspension system, upstands, edge trim, hangers, fittings and fixings; furring (vertical surfaces); complete; as specified and shown on Drawings; to"/>
    <s v="Decorative suspended ceilings; comprising gypsum boards and perforated aluminum panels; including paint on gypsum, suspension system, upstands, edge trim, hangers, fittings and fixings; furring (vertical surfaces); complete; as specified and shown on Drawings; to"/>
    <m/>
    <s v="Decorative suspended ceilings; comprising gypsum boards and perforated aluminum panels; including paint on gypsum, suspension system, upstands, edge trim, hangers, fittings and fixings; furring (vertical surfaces); complete; as specified and shown on Drawings; to"/>
    <m/>
    <m/>
    <m/>
    <m/>
    <m/>
    <m/>
  </r>
  <r>
    <x v="1"/>
    <x v="10"/>
    <x v="9"/>
    <s v="095133"/>
    <s v=" ACOUSTICAL METAL PAN CEILINGS"/>
    <s v="AR"/>
    <x v="1"/>
    <n v="414"/>
    <s v="095133 - ACOUSTICAL METAL PAN CEILINGS"/>
    <s v="095133 - ACOUSTICAL METAL PAN CEILINGS"/>
    <s v="A"/>
    <s v="Ceilings"/>
    <n v="77"/>
    <s v="m2"/>
    <n v="42"/>
    <n v="3234"/>
    <n v="40.74"/>
    <n v="3136.98"/>
  </r>
  <r>
    <x v="1"/>
    <x v="10"/>
    <x v="9"/>
    <s v="095423"/>
    <s v=" LINEAR METAL CEILINGS"/>
    <s v="AR"/>
    <x v="0"/>
    <n v="415"/>
    <s v="095423 - LINEAR METAL CEILINGS"/>
    <s v="095423 - LINEAR METAL CEILINGS"/>
    <m/>
    <s v="095423 - LINEAR METAL CEILINGS"/>
    <m/>
    <m/>
    <m/>
    <m/>
    <m/>
    <m/>
  </r>
  <r>
    <x v="1"/>
    <x v="10"/>
    <x v="9"/>
    <s v="095423"/>
    <s v=" LINEAR METAL CEILINGS"/>
    <s v="AR"/>
    <x v="0"/>
    <n v="416"/>
    <s v="Linear metal suspended ceiling; aluminum 200 mm module strips with stove-enamelled finish; non perforated; including concealed grid suspension system; hangers; edge trims and angles; to"/>
    <s v="Linear metal suspended ceiling; aluminum 200 mm module strips with stove-enamelled finish; non perforated; including concealed grid suspension system; hangers; edge trims and angles; to"/>
    <m/>
    <s v="Linear metal suspended ceiling; aluminum 200 mm module strips with stove-enamelled finish; non perforated; including concealed grid suspension system; hangers; edge trims and angles; to"/>
    <m/>
    <m/>
    <m/>
    <m/>
    <m/>
    <m/>
  </r>
  <r>
    <x v="1"/>
    <x v="10"/>
    <x v="9"/>
    <s v="095423"/>
    <s v=" LINEAR METAL CEILINGS"/>
    <s v="AR"/>
    <x v="1"/>
    <n v="417"/>
    <s v="095423 - LINEAR METAL CEILINGS"/>
    <s v="095423 - LINEAR METAL CEILINGS"/>
    <s v="B"/>
    <s v="Ceilings"/>
    <n v="45"/>
    <s v="m2"/>
    <n v="93"/>
    <n v="4185"/>
    <n v="90.21"/>
    <n v="4059.45"/>
  </r>
  <r>
    <x v="1"/>
    <x v="10"/>
    <x v="9"/>
    <s v="096340"/>
    <s v=" STONE FLOORING"/>
    <s v="AR"/>
    <x v="0"/>
    <n v="418"/>
    <s v="096340 - STONE FLOORING"/>
    <s v="096340 - STONE FLOORING"/>
    <m/>
    <s v="096340 - STONE FLOORING"/>
    <m/>
    <m/>
    <m/>
    <m/>
    <m/>
    <m/>
  </r>
  <r>
    <x v="1"/>
    <x v="10"/>
    <x v="9"/>
    <s v="096340"/>
    <s v=" STONE FLOORING"/>
    <s v="AR"/>
    <x v="0"/>
    <n v="419"/>
    <s v="Marble slabs and fittings; best quality, polished finish; including cement sand screed; complete; as specified and shown on Drawings"/>
    <s v="Marble slabs and fittings; best quality, polished finish; including cement sand screed; complete; as specified and shown on Drawings"/>
    <m/>
    <s v="Marble slabs and fittings; best quality, polished finish; including cement sand screed; complete; as specified and shown on Drawings"/>
    <m/>
    <m/>
    <m/>
    <m/>
    <m/>
    <m/>
  </r>
  <r>
    <x v="1"/>
    <x v="10"/>
    <x v="9"/>
    <s v="096340"/>
    <s v=" STONE FLOORING"/>
    <s v="AR"/>
    <x v="1"/>
    <n v="420"/>
    <s v="096340 - STONE FLOORING"/>
    <s v="096340 - STONE FLOORING"/>
    <s v="C"/>
    <s v="Saddles; type I"/>
    <n v="30"/>
    <s v="m"/>
    <n v="45"/>
    <n v="1350"/>
    <n v="43.65"/>
    <n v="1309.5"/>
  </r>
  <r>
    <x v="1"/>
    <x v="10"/>
    <x v="9"/>
    <s v="096340"/>
    <s v=" STONE FLOORING"/>
    <s v="AR"/>
    <x v="1"/>
    <n v="421"/>
    <s v="Marble slabs and fittings; best quality, polished finish; including cement sand screed; complete; as specified and shown on Drawings"/>
    <s v="Marble slabs and fittings; best quality, polished finish; including cement sand screed; complete; as specified and shown on Drawings"/>
    <s v="D"/>
    <s v="Saddles;  type II"/>
    <n v="16"/>
    <s v="m"/>
    <n v="46"/>
    <n v="736"/>
    <n v="44.62"/>
    <n v="713.92"/>
  </r>
  <r>
    <x v="1"/>
    <x v="10"/>
    <x v="9"/>
    <s v="096340"/>
    <s v=" STONE FLOORING"/>
    <s v="AR"/>
    <x v="1"/>
    <n v="422"/>
    <s v="096340 - STONE FLOORING"/>
    <s v="096340 - STONE FLOORING"/>
    <s v="E"/>
    <s v="Saddles; type III"/>
    <n v="2"/>
    <s v="m"/>
    <n v="53"/>
    <n v="106"/>
    <n v="51.41"/>
    <n v="102.82"/>
  </r>
  <r>
    <x v="1"/>
    <x v="10"/>
    <x v="9"/>
    <s v="096340"/>
    <s v=" STONE FLOORING"/>
    <s v="AR"/>
    <x v="1"/>
    <n v="423"/>
    <s v="Marble slabs and fittings; best quality, polished finish; including cement sand screed; complete; as specified and shown on Drawings"/>
    <s v="Marble slabs and fittings; best quality, polished finish; including cement sand screed; complete; as specified and shown on Drawings"/>
    <s v="F"/>
    <s v="Treads; 300 x 30 thick; including abrasive in lay aluminium oxide"/>
    <n v="58"/>
    <s v="m"/>
    <m/>
    <n v="0"/>
    <n v="0"/>
    <n v="0"/>
  </r>
  <r>
    <x v="1"/>
    <x v="10"/>
    <x v="9"/>
    <s v="096340"/>
    <s v=" STONE FLOORING"/>
    <s v="AR"/>
    <x v="1"/>
    <n v="424"/>
    <s v="096340 - STONE FLOORING"/>
    <s v="096340 - STONE FLOORING"/>
    <s v="G"/>
    <s v="Risers; 140 x 20 thick"/>
    <n v="58"/>
    <s v="m"/>
    <m/>
    <n v="0"/>
    <n v="0"/>
    <n v="0"/>
  </r>
  <r>
    <x v="1"/>
    <x v="10"/>
    <x v="9"/>
    <s v="096340"/>
    <s v=" STONE FLOORING"/>
    <s v="AR"/>
    <x v="1"/>
    <n v="425"/>
    <s v="Marble slabs and fittings; best quality, polished finish; including cement sand screed; complete; as specified and shown on Drawings"/>
    <s v="Marble slabs and fittings; best quality, polished finish; including cement sand screed; complete; as specified and shown on Drawings"/>
    <s v="A"/>
    <s v="Skirtings; 100 high"/>
    <n v="8"/>
    <s v="m"/>
    <m/>
    <n v="0"/>
    <n v="0"/>
    <n v="0"/>
  </r>
  <r>
    <x v="1"/>
    <x v="10"/>
    <x v="9"/>
    <s v="096340"/>
    <s v=" STONE FLOORING"/>
    <s v="AR"/>
    <x v="1"/>
    <n v="426"/>
    <s v="096340 - STONE FLOORING"/>
    <s v="096340 - STONE FLOORING"/>
    <s v="B"/>
    <s v="Skirtings; 100 high; above nosing"/>
    <n v="24"/>
    <s v="m"/>
    <m/>
    <n v="0"/>
    <n v="0"/>
    <n v="0"/>
  </r>
  <r>
    <x v="1"/>
    <x v="10"/>
    <x v="9"/>
    <s v="096340"/>
    <s v=" STONE FLOORING"/>
    <s v="AR"/>
    <x v="0"/>
    <n v="427"/>
    <s v="Granite slabs and fittings; best quality; polished finish; including cement-sand screed; complete; as specified and as shown on Drawings"/>
    <s v="Granite slabs and fittings; best quality; polished finish; including cement-sand screed; complete; as specified and as shown on Drawings"/>
    <m/>
    <s v="Granite slabs and fittings; best quality; polished finish; including cement-sand screed; complete; as specified and as shown on Drawings"/>
    <m/>
    <m/>
    <m/>
    <m/>
    <m/>
    <m/>
  </r>
  <r>
    <x v="1"/>
    <x v="10"/>
    <x v="9"/>
    <s v="096340"/>
    <s v=" STONE FLOORING"/>
    <s v="AR"/>
    <x v="1"/>
    <n v="428"/>
    <s v="096340 - STONE FLOORING"/>
    <s v="096340 - STONE FLOORING"/>
    <s v="C"/>
    <s v="Floors; 30 thick"/>
    <n v="19"/>
    <s v="m2"/>
    <m/>
    <n v="0"/>
    <n v="0"/>
    <n v="0"/>
  </r>
  <r>
    <x v="1"/>
    <x v="10"/>
    <x v="9"/>
    <s v="096340"/>
    <s v=" STONE FLOORING"/>
    <s v="AR"/>
    <x v="1"/>
    <n v="429"/>
    <s v="Granite slabs and fittings; best quality; polished finish; including cement-sand screed; complete; as specified and as shown on Drawings"/>
    <s v="Granite slabs and fittings; best quality; polished finish; including cement-sand screed; complete; as specified and as shown on Drawings"/>
    <s v="D"/>
    <s v="Landing; 30 thick"/>
    <n v="27"/>
    <s v="m2"/>
    <m/>
    <n v="0"/>
    <n v="0"/>
    <n v="0"/>
  </r>
  <r>
    <x v="1"/>
    <x v="10"/>
    <x v="9"/>
    <s v="096340"/>
    <s v=" STONE FLOORING"/>
    <s v="AR"/>
    <x v="1"/>
    <n v="430"/>
    <s v="096340 - STONE FLOORING"/>
    <s v="096340 - STONE FLOORING"/>
    <s v="E"/>
    <s v="Treads; 320 x 30 thick; including abrasive in lay aluminium oxide"/>
    <n v="78"/>
    <s v="m"/>
    <m/>
    <n v="0"/>
    <n v="0"/>
    <n v="0"/>
  </r>
  <r>
    <x v="1"/>
    <x v="10"/>
    <x v="9"/>
    <s v="096340"/>
    <s v=" STONE FLOORING"/>
    <s v="AR"/>
    <x v="1"/>
    <n v="431"/>
    <s v="Granite slabs and fittings; best quality; polished finish; including cement-sand screed; complete; as specified and as shown on Drawings"/>
    <s v="Granite slabs and fittings; best quality; polished finish; including cement-sand screed; complete; as specified and as shown on Drawings"/>
    <s v="F"/>
    <s v="Risers; 138 x 20 thick"/>
    <n v="78"/>
    <s v="m"/>
    <m/>
    <n v="0"/>
    <n v="0"/>
    <n v="0"/>
  </r>
  <r>
    <x v="1"/>
    <x v="10"/>
    <x v="9"/>
    <s v="096340"/>
    <s v=" STONE FLOORING"/>
    <s v="AR"/>
    <x v="1"/>
    <n v="432"/>
    <s v="096340 - STONE FLOORING"/>
    <s v="096340 - STONE FLOORING"/>
    <s v="G"/>
    <s v="Skirtings; 100 high"/>
    <n v="51"/>
    <s v="m"/>
    <m/>
    <n v="0"/>
    <n v="0"/>
    <n v="0"/>
  </r>
  <r>
    <x v="1"/>
    <x v="10"/>
    <x v="9"/>
    <s v="096340"/>
    <s v=" STONE FLOORING"/>
    <s v="AR"/>
    <x v="1"/>
    <n v="433"/>
    <s v="Granite slabs and fittings; best quality; polished finish; including cement-sand screed; complete; as specified and as shown on Drawings"/>
    <s v="Granite slabs and fittings; best quality; polished finish; including cement-sand screed; complete; as specified and as shown on Drawings"/>
    <s v="H"/>
    <s v="Skirtings; 100 high; above nosing"/>
    <n v="20"/>
    <s v="m"/>
    <m/>
    <n v="0"/>
    <n v="0"/>
    <n v="0"/>
  </r>
  <r>
    <x v="1"/>
    <x v="10"/>
    <x v="9"/>
    <s v="096340"/>
    <s v=" STONE FLOORING"/>
    <s v="AR"/>
    <x v="1"/>
    <n v="434"/>
    <s v="096340 - STONE FLOORING"/>
    <s v="096340 - STONE FLOORING"/>
    <s v="J"/>
    <s v="Curved treads; 320 x 30 thick; reception hall"/>
    <n v="18"/>
    <s v="m"/>
    <m/>
    <n v="0"/>
    <n v="0"/>
    <n v="0"/>
  </r>
  <r>
    <x v="1"/>
    <x v="10"/>
    <x v="9"/>
    <s v="096340"/>
    <s v=" STONE FLOORING"/>
    <s v="AR"/>
    <x v="1"/>
    <n v="435"/>
    <s v="Granite slabs and fittings; best quality; polished finish; including cement-sand screed; complete; as specified and as shown on Drawings"/>
    <s v="Granite slabs and fittings; best quality; polished finish; including cement-sand screed; complete; as specified and as shown on Drawings"/>
    <s v="K"/>
    <s v="Curved risers; 138 x 20 thick; reception hall"/>
    <n v="18"/>
    <s v="m"/>
    <m/>
    <n v="0"/>
    <n v="0"/>
    <n v="0"/>
  </r>
  <r>
    <x v="1"/>
    <x v="10"/>
    <x v="9"/>
    <s v="099113"/>
    <s v=" EXTERIOR PAINTING"/>
    <s v="AR"/>
    <x v="0"/>
    <n v="436"/>
    <s v="099113 - EXTERIOR PAINTING"/>
    <s v="099113 - EXTERIOR PAINTING"/>
    <m/>
    <s v="099113 - EXTERIOR PAINTING"/>
    <m/>
    <m/>
    <m/>
    <m/>
    <m/>
    <m/>
  </r>
  <r>
    <x v="1"/>
    <x v="10"/>
    <x v="9"/>
    <s v="099113"/>
    <s v=" EXTERIOR PAINTING"/>
    <s v="AR"/>
    <x v="0"/>
    <n v="437"/>
    <s v="External textured acrylic  emulsion paint, resin based, water-resistant suitable for repeated washing and scrubbing; to concrete, masonry, render and plaster"/>
    <s v="External textured acrylic  emulsion paint, resin based, water-resistant suitable for repeated washing and scrubbing; to concrete, masonry, render and plaster"/>
    <m/>
    <s v="External textured acrylic  emulsion paint, resin based, water-resistant suitable for repeated washing and scrubbing; to concrete, masonry, render and plaster"/>
    <m/>
    <m/>
    <m/>
    <m/>
    <m/>
    <m/>
  </r>
  <r>
    <x v="1"/>
    <x v="10"/>
    <x v="9"/>
    <s v="099113"/>
    <s v=" EXTERIOR PAINTING"/>
    <s v="AR"/>
    <x v="1"/>
    <n v="438"/>
    <s v="099113 - EXTERIOR PAINTING"/>
    <s v="099113 - EXTERIOR PAINTING"/>
    <s v="A"/>
    <s v="General surfaces; external"/>
    <n v="1277"/>
    <s v="m2"/>
    <n v="9"/>
    <n v="11493"/>
    <n v="8.73"/>
    <n v="11148.210000000001"/>
  </r>
  <r>
    <x v="1"/>
    <x v="10"/>
    <x v="9"/>
    <s v="099123"/>
    <s v=" INTERIOR PAINTING"/>
    <s v="AR"/>
    <x v="0"/>
    <n v="439"/>
    <s v="099123 - INTERIOR PAINTING"/>
    <s v="099123 - INTERIOR PAINTING"/>
    <m/>
    <s v="099123 - INTERIOR PAINTING"/>
    <m/>
    <m/>
    <m/>
    <m/>
    <m/>
    <m/>
  </r>
  <r>
    <x v="1"/>
    <x v="10"/>
    <x v="9"/>
    <s v="099123"/>
    <s v=" INTERIOR PAINTING"/>
    <s v="AR"/>
    <x v="0"/>
    <n v="440"/>
    <s v="Interior flat latex-based paint; emulsion paint, based on PVA and PVA acrylic copolymers, water resistant suitable for repeated washing and scrubbing, to concrete, masonry, render and plaster"/>
    <s v="Interior flat latex-based paint; emulsion paint, based on PVA and PVA acrylic copolymers, water resistant suitable for repeated washing and scrubbing, to concrete, masonry, render and plaster"/>
    <m/>
    <s v="Interior flat latex-based paint; emulsion paint, based on PVA and PVA acrylic copolymers, water resistant suitable for repeated washing and scrubbing, to concrete, masonry, render and plaster"/>
    <m/>
    <m/>
    <m/>
    <m/>
    <m/>
    <m/>
  </r>
  <r>
    <x v="1"/>
    <x v="10"/>
    <x v="9"/>
    <s v="099123"/>
    <s v=" INTERIOR PAINTING"/>
    <s v="AR"/>
    <x v="1"/>
    <n v="441"/>
    <s v="099123 - INTERIOR PAINTING"/>
    <s v="099123 - INTERIOR PAINTING"/>
    <s v="A"/>
    <s v="General surfaces; internal"/>
    <n v="2057"/>
    <s v="m2"/>
    <n v="5"/>
    <n v="10285"/>
    <n v="4.8499999999999996"/>
    <n v="9976.4499999999989"/>
  </r>
  <r>
    <x v="1"/>
    <x v="10"/>
    <x v="9"/>
    <s v="099123"/>
    <s v=" INTERIOR PAINTING"/>
    <s v="AR"/>
    <x v="1"/>
    <n v="442"/>
    <s v="Interior flat latex-based paint; emulsion paint, based on PVA and PVA acrylic copolymers, water resistant suitable for repeated washing and scrubbing, to concrete, masonry, render and plaster"/>
    <s v="Interior flat latex-based paint; emulsion paint, based on PVA and PVA acrylic copolymers, water resistant suitable for repeated washing and scrubbing, to concrete, masonry, render and plaster"/>
    <s v="B"/>
    <s v="General surfaces; internal; fine textured"/>
    <n v="472"/>
    <s v="m2"/>
    <m/>
    <n v="0"/>
    <n v="0"/>
    <n v="0"/>
  </r>
  <r>
    <x v="1"/>
    <x v="10"/>
    <x v="9"/>
    <s v="099123"/>
    <s v=" INTERIOR PAINTING"/>
    <s v="AR"/>
    <x v="0"/>
    <n v="443"/>
    <s v="Oil paint; oleo-resinous alkyd paint; to primed metal"/>
    <s v="Oil paint; oleo-resinous alkyd paint; to primed metal"/>
    <m/>
    <s v="Oil paint; oleo-resinous alkyd paint; to primed metal"/>
    <m/>
    <m/>
    <m/>
    <m/>
    <m/>
    <m/>
  </r>
  <r>
    <x v="1"/>
    <x v="10"/>
    <x v="9"/>
    <s v="099123"/>
    <s v=" INTERIOR PAINTING"/>
    <s v="AR"/>
    <x v="1"/>
    <n v="444"/>
    <s v="Interior flat latex-based paint; emulsion paint, based on PVA and PVA acrylic copolymers, water resistant suitable for repeated washing and scrubbing, to concrete, masonry, render and plaster"/>
    <s v="Interior flat latex-based paint; emulsion paint, based on PVA and PVA acrylic copolymers, water resistant suitable for repeated washing and scrubbing, to concrete, masonry, render and plaster"/>
    <s v="B"/>
    <s v="General surfaces"/>
    <n v="150"/>
    <s v="m2"/>
    <n v="5"/>
    <n v="750"/>
    <n v="4.8499999999999996"/>
    <n v="727.5"/>
  </r>
  <r>
    <x v="1"/>
    <x v="10"/>
    <x v="9"/>
    <s v="099123"/>
    <s v=" INTERIOR PAINTING"/>
    <s v="AR"/>
    <x v="0"/>
    <n v="445"/>
    <s v="Oil paint; oleo-resinous alkyd paint; to primed wood"/>
    <s v="Oil paint; oleo-resinous alkyd paint; to primed wood"/>
    <m/>
    <s v="Oil paint; oleo-resinous alkyd paint; to primed wood"/>
    <m/>
    <m/>
    <m/>
    <m/>
    <m/>
    <m/>
  </r>
  <r>
    <x v="1"/>
    <x v="10"/>
    <x v="9"/>
    <s v="099123"/>
    <s v=" INTERIOR PAINTING"/>
    <s v="AR"/>
    <x v="1"/>
    <n v="446"/>
    <s v="Interior flat latex-based paint; emulsion paint, based on PVA and PVA acrylic copolymers, water resistant suitable for repeated washing and scrubbing, to concrete, masonry, render and plaster"/>
    <s v="Interior flat latex-based paint; emulsion paint, based on PVA and PVA acrylic copolymers, water resistant suitable for repeated washing and scrubbing, to concrete, masonry, render and plaster"/>
    <s v="D"/>
    <s v="General surfaces"/>
    <n v="22"/>
    <s v="m2"/>
    <m/>
    <n v="0"/>
    <n v="0"/>
    <n v="0"/>
  </r>
  <r>
    <x v="1"/>
    <x v="10"/>
    <x v="9"/>
    <s v="099123"/>
    <s v=" INTERIOR PAINTING"/>
    <s v="AR"/>
    <x v="0"/>
    <n v="447"/>
    <s v="Varnish; to wood"/>
    <s v="Varnish; to wood"/>
    <m/>
    <s v="Varnish; to wood"/>
    <m/>
    <m/>
    <m/>
    <m/>
    <m/>
    <m/>
  </r>
  <r>
    <x v="1"/>
    <x v="10"/>
    <x v="9"/>
    <s v="099123"/>
    <s v=" INTERIOR PAINTING"/>
    <s v="AR"/>
    <x v="1"/>
    <n v="448"/>
    <s v="Interior flat latex-based paint; emulsion paint, based on PVA and PVA acrylic copolymers, water resistant suitable for repeated washing and scrubbing, to concrete, masonry, render and plaster"/>
    <s v="Interior flat latex-based paint; emulsion paint, based on PVA and PVA acrylic copolymers, water resistant suitable for repeated washing and scrubbing, to concrete, masonry, render and plaster"/>
    <s v="C"/>
    <s v="General surfaces"/>
    <n v="5"/>
    <s v="m2"/>
    <n v="11"/>
    <n v="55"/>
    <n v="10.67"/>
    <n v="53.35"/>
  </r>
  <r>
    <x v="1"/>
    <x v="10"/>
    <x v="9"/>
    <s v="099600"/>
    <s v=" HIGH PERFORMANCE COATINGS"/>
    <s v="AR"/>
    <x v="0"/>
    <n v="449"/>
    <s v="099600 - HIGH PERFORMANCE COATINGS"/>
    <s v="099600 - HIGH PERFORMANCE COATINGS"/>
    <m/>
    <s v="099600 - HIGH PERFORMANCE COATINGS"/>
    <m/>
    <m/>
    <m/>
    <m/>
    <m/>
    <m/>
  </r>
  <r>
    <x v="1"/>
    <x v="10"/>
    <x v="9"/>
    <s v="099600"/>
    <s v=" HIGH PERFORMANCE COATINGS"/>
    <s v="AR"/>
    <x v="0"/>
    <n v="450"/>
    <s v="Epoxy concrete floor sealer; water dispersed, coloured, dustproofed and surface sealer; to"/>
    <s v="Epoxy concrete floor sealer; water dispersed, coloured, dustproofed and surface sealer; to"/>
    <m/>
    <s v="Epoxy concrete floor sealer; water dispersed, coloured, dustproofed and surface sealer; to"/>
    <m/>
    <m/>
    <m/>
    <m/>
    <m/>
    <m/>
  </r>
  <r>
    <x v="1"/>
    <x v="10"/>
    <x v="9"/>
    <s v="099600"/>
    <s v=" HIGH PERFORMANCE COATINGS"/>
    <s v="AR"/>
    <x v="1"/>
    <n v="451"/>
    <s v="099600 - HIGH PERFORMANCE COATINGS"/>
    <s v="099600 - HIGH PERFORMANCE COATINGS"/>
    <s v="D"/>
    <s v="Trenches; side and bottom"/>
    <n v="7"/>
    <s v="m2"/>
    <n v="29"/>
    <n v="203"/>
    <n v="28.13"/>
    <n v="196.91"/>
  </r>
  <r>
    <x v="1"/>
    <x v="10"/>
    <x v="9"/>
    <s v="099600"/>
    <s v=" HIGH PERFORMANCE COATINGS"/>
    <s v="AR"/>
    <x v="0"/>
    <n v="452"/>
    <s v="Polyurethane paint; to concrete, masonry, render and plaster; to"/>
    <s v="Polyurethane paint; to concrete, masonry, render and plaster; to"/>
    <m/>
    <s v="Polyurethane paint; to concrete, masonry, render and plaster; to"/>
    <m/>
    <m/>
    <m/>
    <m/>
    <m/>
    <m/>
  </r>
  <r>
    <x v="1"/>
    <x v="10"/>
    <x v="9"/>
    <s v="099600"/>
    <s v=" HIGH PERFORMANCE COATINGS"/>
    <s v="AR"/>
    <x v="1"/>
    <n v="453"/>
    <s v="099600 - HIGH PERFORMANCE COATINGS"/>
    <s v="099600 - HIGH PERFORMANCE COATINGS"/>
    <s v="E"/>
    <s v="General surfaces"/>
    <n v="60"/>
    <s v="m2"/>
    <n v="13"/>
    <n v="780"/>
    <n v="12.61"/>
    <n v="756.59999999999991"/>
  </r>
  <r>
    <x v="1"/>
    <x v="10"/>
    <x v="9"/>
    <s v="099600"/>
    <s v=" HIGH PERFORMANCE COATINGS"/>
    <s v="AR"/>
    <x v="0"/>
    <n v="454"/>
    <s v="Epoxy paint; to primed metal"/>
    <s v="Epoxy paint; to primed metal"/>
    <m/>
    <s v="Epoxy paint; to primed metal"/>
    <m/>
    <m/>
    <m/>
    <m/>
    <m/>
    <m/>
  </r>
  <r>
    <x v="1"/>
    <x v="10"/>
    <x v="9"/>
    <s v="099600"/>
    <s v=" HIGH PERFORMANCE COATINGS"/>
    <s v="AR"/>
    <x v="1"/>
    <n v="455"/>
    <s v="099600 - HIGH PERFORMANCE COATINGS"/>
    <s v="099600 - HIGH PERFORMANCE COATINGS"/>
    <s v="A"/>
    <s v="Surfaces of balustrade and the like; plain open type"/>
    <n v="100"/>
    <s v="m2"/>
    <m/>
    <n v="0"/>
    <n v="0"/>
    <n v="0"/>
  </r>
  <r>
    <x v="1"/>
    <x v="10"/>
    <x v="9"/>
    <s v="099600"/>
    <s v=" HIGH PERFORMANCE COATINGS"/>
    <s v="AR"/>
    <x v="0"/>
    <n v="456"/>
    <s v="Epoxy paint; to primed metal"/>
    <s v="Epoxy paint; to primed metal"/>
    <s v="BILL No. 9 - FINISHES"/>
    <m/>
    <m/>
    <m/>
    <m/>
    <m/>
    <m/>
    <m/>
  </r>
  <r>
    <x v="1"/>
    <x v="10"/>
    <x v="9"/>
    <s v="To Summary"/>
    <s v="To Summary"/>
    <s v="AR"/>
    <x v="2"/>
    <n v="457"/>
    <s v="099600 - HIGH PERFORMANCE COATINGS"/>
    <s v="099600 - HIGH PERFORMANCE COATINGS"/>
    <s v="To Summary"/>
    <m/>
    <m/>
    <m/>
    <s v="J.D"/>
    <n v="112280"/>
    <m/>
    <m/>
  </r>
  <r>
    <x v="1"/>
    <x v="11"/>
    <x v="10"/>
    <s v="101423"/>
    <s v=" PANEL SIGNAGE"/>
    <s v="AR"/>
    <x v="0"/>
    <n v="458"/>
    <s v="Epoxy paint; to primed metal"/>
    <s v="Epoxy paint; to primed metal"/>
    <m/>
    <m/>
    <s v="BILL NO. 10"/>
    <m/>
    <m/>
    <m/>
    <m/>
    <m/>
  </r>
  <r>
    <x v="1"/>
    <x v="11"/>
    <x v="10"/>
    <s v="101423"/>
    <s v=" PANEL SIGNAGE"/>
    <s v="AR"/>
    <x v="0"/>
    <n v="459"/>
    <s v="099600 - HIGH PERFORMANCE COATINGS"/>
    <s v="099600 - HIGH PERFORMANCE COATINGS"/>
    <m/>
    <m/>
    <s v="SPECIALTIES"/>
    <m/>
    <m/>
    <m/>
    <m/>
    <m/>
  </r>
  <r>
    <x v="1"/>
    <x v="11"/>
    <x v="10"/>
    <s v="101423"/>
    <s v=" PANEL SIGNAGE"/>
    <s v="AR"/>
    <x v="0"/>
    <n v="460"/>
    <s v="Epoxy paint; to primed metal"/>
    <s v="Epoxy paint; to primed metal"/>
    <s v="Item"/>
    <s v="                Description                            "/>
    <s v="Qty"/>
    <s v="Unit"/>
    <s v="Rate"/>
    <s v="Amount"/>
    <m/>
    <m/>
  </r>
  <r>
    <x v="1"/>
    <x v="11"/>
    <x v="10"/>
    <s v="101423"/>
    <s v=" PANEL SIGNAGE"/>
    <s v="AR"/>
    <x v="0"/>
    <n v="461"/>
    <s v="099600 - HIGH PERFORMANCE COATINGS"/>
    <s v="099600 - HIGH PERFORMANCE COATINGS"/>
    <m/>
    <m/>
    <m/>
    <m/>
    <m/>
    <s v="J.D"/>
    <m/>
    <m/>
  </r>
  <r>
    <x v="1"/>
    <x v="11"/>
    <x v="10"/>
    <s v="101423"/>
    <s v=" PANEL SIGNAGE"/>
    <s v="AR"/>
    <x v="0"/>
    <n v="462"/>
    <s v="101423 - PANEL SIGNAGE"/>
    <s v="101423 - PANEL SIGNAGE"/>
    <m/>
    <s v="101423 - PANEL SIGNAGE"/>
    <m/>
    <m/>
    <m/>
    <m/>
    <m/>
    <m/>
  </r>
  <r>
    <x v="1"/>
    <x v="11"/>
    <x v="10"/>
    <s v="101423"/>
    <s v=" PANEL SIGNAGE"/>
    <s v="AR"/>
    <x v="0"/>
    <n v="463"/>
    <s v="Internal sign; comprising 3 thick MP plastic face, 10 high copy &amp; graphics, braille dots, aluminium and wood profiles; including background, screws, fittings and fixings; complete; as specified and as Drg. A-503; detail 6"/>
    <s v="Internal sign; comprising 3 thick MP plastic face, 10 high copy &amp; graphics, braille dots, aluminium and wood profiles; including background, screws, fittings and fixings; complete; as specified and as Drg. A-503; detail 6"/>
    <m/>
    <s v="Internal sign; comprising 3 thick MP plastic face, 10 high copy &amp; graphics, braille dots, aluminium and wood profiles; including background, screws, fittings and fixings; complete; as specified and as Drg. A-503; detail 6"/>
    <m/>
    <m/>
    <m/>
    <m/>
    <m/>
    <m/>
  </r>
  <r>
    <x v="1"/>
    <x v="11"/>
    <x v="10"/>
    <s v="101423"/>
    <s v=" PANEL SIGNAGE"/>
    <s v="AR"/>
    <x v="1"/>
    <n v="464"/>
    <s v="101423 - PANEL SIGNAGE"/>
    <s v="101423 - PANEL SIGNAGE"/>
    <s v="A"/>
    <s v="Type S1; size 120 x 120 high"/>
    <n v="6"/>
    <s v="Nr"/>
    <n v="27"/>
    <n v="162"/>
    <n v="26.189999999999998"/>
    <n v="157.13999999999999"/>
  </r>
  <r>
    <x v="1"/>
    <x v="11"/>
    <x v="10"/>
    <s v="101423"/>
    <s v=" PANEL SIGNAGE"/>
    <s v="AR"/>
    <x v="1"/>
    <n v="465"/>
    <s v="Internal sign; comprising 3 thick MP plastic face, 10 high copy &amp; graphics, braille dots, aluminium and wood profiles; including background, screws, fittings and fixings; complete; as specified and as Drg. A-503; detail 6"/>
    <s v="Internal sign; comprising 3 thick MP plastic face, 10 high copy &amp; graphics, braille dots, aluminium and wood profiles; including background, screws, fittings and fixings; complete; as specified and as Drg. A-503; detail 6"/>
    <s v="B"/>
    <s v="Type S2; size 210 x 130 high"/>
    <n v="6"/>
    <s v="Nr"/>
    <n v="40"/>
    <n v="240"/>
    <n v="38.799999999999997"/>
    <n v="232.79999999999998"/>
  </r>
  <r>
    <x v="1"/>
    <x v="11"/>
    <x v="10"/>
    <s v="102800"/>
    <s v=" TOILET, BATH AND LAUNDRY ACCESSORIES"/>
    <s v="AR"/>
    <x v="0"/>
    <n v="466"/>
    <s v="102800 - TOILET, BATH AND LAUNDRY ACCESSORIES"/>
    <s v="102800 - TOILET, BATH AND LAUNDRY ACCESSORIES"/>
    <m/>
    <s v="102800 - TOILET, BATH AND LAUNDRY ACCESSORIES"/>
    <m/>
    <m/>
    <m/>
    <m/>
    <m/>
    <m/>
  </r>
  <r>
    <x v="1"/>
    <x v="11"/>
    <x v="10"/>
    <s v="102800"/>
    <s v=" TOILET, BATH AND LAUNDRY ACCESSORIES"/>
    <s v="AR"/>
    <x v="0"/>
    <n v="467"/>
    <s v="Miscellaneous fixtures and fittings; complete; as specified and shown on Drawings"/>
    <s v="Miscellaneous fixtures and fittings; complete; as specified and shown on Drawings"/>
    <m/>
    <s v="Miscellaneous fixtures and fittings; complete; as specified and shown on Drawings"/>
    <m/>
    <m/>
    <m/>
    <m/>
    <m/>
    <m/>
  </r>
  <r>
    <x v="1"/>
    <x v="11"/>
    <x v="10"/>
    <s v="102800"/>
    <s v=" TOILET, BATH AND LAUNDRY ACCESSORIES"/>
    <s v="AR"/>
    <x v="1"/>
    <n v="468"/>
    <s v="102800 - TOILET, BATH AND LAUNDRY ACCESSORIES"/>
    <s v="102800 - TOILET, BATH AND LAUNDRY ACCESSORIES"/>
    <s v="C"/>
    <s v="Coat hook "/>
    <n v="7"/>
    <s v="Nr"/>
    <n v="20"/>
    <n v="140"/>
    <n v="19.399999999999999"/>
    <n v="135.79999999999998"/>
  </r>
  <r>
    <x v="1"/>
    <x v="11"/>
    <x v="10"/>
    <s v="102800"/>
    <s v=" TOILET, BATH AND LAUNDRY ACCESSORIES"/>
    <s v="AR"/>
    <x v="1"/>
    <n v="469"/>
    <s v="Miscellaneous fixtures and fittings; complete; as specified and shown on Drawings"/>
    <s v="Miscellaneous fixtures and fittings; complete; as specified and shown on Drawings"/>
    <s v="D"/>
    <s v="Paper towel dispenser "/>
    <n v="7"/>
    <s v="Nr"/>
    <n v="113"/>
    <n v="791"/>
    <n v="109.61"/>
    <n v="767.27"/>
  </r>
  <r>
    <x v="1"/>
    <x v="11"/>
    <x v="10"/>
    <s v="102800"/>
    <s v=" TOILET, BATH AND LAUNDRY ACCESSORIES"/>
    <s v="AR"/>
    <x v="1"/>
    <n v="470"/>
    <s v="102800 - TOILET, BATH AND LAUNDRY ACCESSORIES"/>
    <s v="102800 - TOILET, BATH AND LAUNDRY ACCESSORIES"/>
    <s v="E"/>
    <s v="Liquid soap dispenser "/>
    <n v="7"/>
    <s v="Nr"/>
    <n v="60"/>
    <n v="420"/>
    <n v="58.199999999999996"/>
    <n v="407.4"/>
  </r>
  <r>
    <x v="1"/>
    <x v="11"/>
    <x v="10"/>
    <s v="102800"/>
    <s v=" TOILET, BATH AND LAUNDRY ACCESSORIES"/>
    <s v="AR"/>
    <x v="1"/>
    <n v="471"/>
    <s v="Miscellaneous fixtures and fittings; complete; as specified and shown on Drawings"/>
    <s v="Miscellaneous fixtures and fittings; complete; as specified and shown on Drawings"/>
    <s v="F"/>
    <s v="Grab bar; 635 long"/>
    <n v="7"/>
    <s v="Nr"/>
    <m/>
    <n v="0"/>
    <n v="0"/>
    <n v="0"/>
  </r>
  <r>
    <x v="1"/>
    <x v="11"/>
    <x v="10"/>
    <s v="102800"/>
    <s v=" TOILET, BATH AND LAUNDRY ACCESSORIES"/>
    <s v="AR"/>
    <x v="1"/>
    <n v="472"/>
    <s v="102800 - TOILET, BATH AND LAUNDRY ACCESSORIES"/>
    <s v="102800 - TOILET, BATH AND LAUNDRY ACCESSORIES"/>
    <s v="G"/>
    <s v="Hinged grab bar; 770 long"/>
    <n v="7"/>
    <s v="Nr"/>
    <m/>
    <n v="0"/>
    <n v="0"/>
    <n v="0"/>
  </r>
  <r>
    <x v="1"/>
    <x v="11"/>
    <x v="10"/>
    <s v="102800"/>
    <s v=" TOILET, BATH AND LAUNDRY ACCESSORIES"/>
    <s v="AR"/>
    <x v="1"/>
    <n v="473"/>
    <s v="Miscellaneous fixtures and fittings; complete; as specified and shown on Drawings"/>
    <s v="Miscellaneous fixtures and fittings; complete; as specified and shown on Drawings"/>
    <s v="H"/>
    <s v="Toilet paper holder"/>
    <n v="7"/>
    <s v="Nr"/>
    <n v="60"/>
    <n v="420"/>
    <n v="58.199999999999996"/>
    <n v="407.4"/>
  </r>
  <r>
    <x v="1"/>
    <x v="11"/>
    <x v="10"/>
    <s v="102800"/>
    <s v=" TOILET, BATH AND LAUNDRY ACCESSORIES"/>
    <s v="AR"/>
    <x v="1"/>
    <n v="474"/>
    <s v="102800 - TOILET, BATH AND LAUNDRY ACCESSORIES"/>
    <s v="102800 - TOILET, BATH AND LAUNDRY ACCESSORIES"/>
    <s v="J"/>
    <s v="Waste receptacle"/>
    <n v="7"/>
    <s v="Nr"/>
    <n v="86"/>
    <n v="602"/>
    <n v="83.42"/>
    <n v="583.94000000000005"/>
  </r>
  <r>
    <x v="1"/>
    <x v="11"/>
    <x v="10"/>
    <s v="102800"/>
    <s v=" TOILET, BATH AND LAUNDRY ACCESSORIES"/>
    <s v="AR"/>
    <x v="0"/>
    <n v="475"/>
    <s v="Mirror glass; 6 mm thick; polished plate glass, surfaces mounted type, with nickel plate brass; including cardboard filler; fittings and fixings; complete; as specified and as Drg. A-503; detail 8"/>
    <s v="Mirror glass; 6 mm thick; polished plate glass, surfaces mounted type, with nickel plate brass; including cardboard filler; fittings and fixings; complete; as specified and as Drg. A-503; detail 8"/>
    <m/>
    <s v="Mirror glass; 6 mm thick; polished plate glass, surfaces mounted type, with nickel plate brass; including cardboard filler; fittings and fixings; complete; as specified and as Drg. A-503; detail 8"/>
    <m/>
    <m/>
    <m/>
    <m/>
    <m/>
    <m/>
  </r>
  <r>
    <x v="1"/>
    <x v="11"/>
    <x v="10"/>
    <s v="102800"/>
    <s v=" TOILET, BATH AND LAUNDRY ACCESSORIES"/>
    <s v="AR"/>
    <x v="1"/>
    <n v="476"/>
    <s v="102800 - TOILET, BATH AND LAUNDRY ACCESSORIES"/>
    <s v="102800 - TOILET, BATH AND LAUNDRY ACCESSORIES"/>
    <s v="A"/>
    <s v="Size 450 x 600 high"/>
    <n v="7"/>
    <s v="Nr"/>
    <n v="60"/>
    <n v="420"/>
    <n v="58.199999999999996"/>
    <n v="407.4"/>
  </r>
  <r>
    <x v="1"/>
    <x v="11"/>
    <x v="10"/>
    <s v="104416"/>
    <s v=" FIRE-EXTINGUISHERS"/>
    <s v="ME"/>
    <x v="0"/>
    <n v="477"/>
    <s v="104416 - FIRE-EXTINGUISHERS"/>
    <s v="104416 - FIRE-EXTINGUISHERS"/>
    <m/>
    <s v="104416 - FIRE-EXTINGUISHERS"/>
    <m/>
    <m/>
    <m/>
    <m/>
    <m/>
    <m/>
  </r>
  <r>
    <x v="1"/>
    <x v="11"/>
    <x v="10"/>
    <s v="104416"/>
    <s v=" FIRE-EXTINGUISHERS"/>
    <s v="ME"/>
    <x v="0"/>
    <n v="478"/>
    <s v="Portable fire extinguishers complete with all accessories"/>
    <s v="Portable fire extinguishers complete with all accessories"/>
    <m/>
    <s v="Portable fire extinguishers complete with all accessories"/>
    <m/>
    <m/>
    <m/>
    <m/>
    <m/>
    <m/>
  </r>
  <r>
    <x v="1"/>
    <x v="11"/>
    <x v="10"/>
    <s v="104416"/>
    <s v=" FIRE-EXTINGUISHERS"/>
    <s v="ME"/>
    <x v="1"/>
    <n v="479"/>
    <s v="104416 - FIRE-EXTINGUISHERS"/>
    <s v="104416 - FIRE-EXTINGUISHERS"/>
    <s v="B"/>
    <s v="Type FE-1"/>
    <n v="11"/>
    <s v="Nr"/>
    <n v="73"/>
    <n v="803"/>
    <n v="70.81"/>
    <n v="778.91000000000008"/>
  </r>
  <r>
    <x v="1"/>
    <x v="11"/>
    <x v="10"/>
    <s v="104416"/>
    <s v=" FIRE-EXTINGUISHERS"/>
    <s v="ME"/>
    <x v="1"/>
    <n v="480"/>
    <s v="Portable fire extinguishers complete with all accessories"/>
    <s v="Portable fire extinguishers complete with all accessories"/>
    <s v="C"/>
    <s v="Type FE-2"/>
    <n v="8"/>
    <s v="Nr"/>
    <n v="86"/>
    <n v="688"/>
    <n v="83.42"/>
    <n v="667.36"/>
  </r>
  <r>
    <x v="1"/>
    <x v="11"/>
    <x v="10"/>
    <s v="104416"/>
    <s v=" FIRE-EXTINGUISHERS"/>
    <s v="ME"/>
    <x v="0"/>
    <n v="481"/>
    <s v="104416 - FIRE-EXTINGUISHERS"/>
    <s v="104416 - FIRE-EXTINGUISHERS"/>
    <s v="BILL No. 10 - SPECIALTIES"/>
    <m/>
    <m/>
    <m/>
    <m/>
    <m/>
    <m/>
    <m/>
  </r>
  <r>
    <x v="1"/>
    <x v="11"/>
    <x v="10"/>
    <s v="To Summary"/>
    <s v="To Summary"/>
    <m/>
    <x v="2"/>
    <n v="482"/>
    <s v="Portable fire extinguishers complete with all accessories"/>
    <s v="Portable fire extinguishers complete with all accessories"/>
    <s v="To Summary"/>
    <m/>
    <m/>
    <m/>
    <s v="J.D"/>
    <n v="4686"/>
    <m/>
    <m/>
  </r>
  <r>
    <x v="1"/>
    <x v="12"/>
    <x v="11"/>
    <s v="114000"/>
    <s v=" FOOD SERVICE EQUIPMENT"/>
    <s v="ME"/>
    <x v="0"/>
    <n v="483"/>
    <s v="104416 - FIRE-EXTINGUISHERS"/>
    <s v="104416 - FIRE-EXTINGUISHERS"/>
    <m/>
    <m/>
    <s v="BILL NO. 11"/>
    <m/>
    <m/>
    <m/>
    <m/>
    <m/>
  </r>
  <r>
    <x v="1"/>
    <x v="12"/>
    <x v="11"/>
    <s v="114000"/>
    <s v=" FOOD SERVICE EQUIPMENT"/>
    <s v="ME"/>
    <x v="0"/>
    <n v="484"/>
    <s v="Portable fire extinguishers complete with all accessories"/>
    <s v="Portable fire extinguishers complete with all accessories"/>
    <m/>
    <m/>
    <s v="EQUIPMENT"/>
    <m/>
    <m/>
    <m/>
    <m/>
    <m/>
  </r>
  <r>
    <x v="1"/>
    <x v="12"/>
    <x v="11"/>
    <s v="114000"/>
    <s v=" FOOD SERVICE EQUIPMENT"/>
    <s v="ME"/>
    <x v="0"/>
    <n v="485"/>
    <s v="104416 - FIRE-EXTINGUISHERS"/>
    <s v="104416 - FIRE-EXTINGUISHERS"/>
    <s v="Item"/>
    <s v="                Description                        "/>
    <s v="Qty"/>
    <s v="Unit"/>
    <s v="Rate"/>
    <s v="Amount"/>
    <m/>
    <m/>
  </r>
  <r>
    <x v="1"/>
    <x v="12"/>
    <x v="11"/>
    <s v="114000"/>
    <s v=" FOOD SERVICE EQUIPMENT"/>
    <s v="ME"/>
    <x v="0"/>
    <n v="486"/>
    <s v="Portable fire extinguishers complete with all accessories"/>
    <s v="Portable fire extinguishers complete with all accessories"/>
    <m/>
    <m/>
    <m/>
    <m/>
    <m/>
    <s v="J.D"/>
    <m/>
    <m/>
  </r>
  <r>
    <x v="1"/>
    <x v="12"/>
    <x v="11"/>
    <s v="114000"/>
    <s v=" FOOD SERVICE EQUIPMENT"/>
    <s v="ME"/>
    <x v="0"/>
    <n v="487"/>
    <s v="114000 - FOOD SERVICE EQUIPMENT"/>
    <s v="114000 - FOOD SERVICE EQUIPMENT"/>
    <m/>
    <s v="114000 - FOOD SERVICE EQUIPMENT"/>
    <m/>
    <m/>
    <m/>
    <m/>
    <m/>
    <m/>
  </r>
  <r>
    <x v="1"/>
    <x v="12"/>
    <x v="11"/>
    <s v="114000"/>
    <s v=" FOOD SERVICE EQUIPMENT"/>
    <s v="ME"/>
    <x v="0"/>
    <n v="488"/>
    <s v="KITCHEN AREA"/>
    <s v="KITCHEN AREA"/>
    <m/>
    <s v="KITCHEN AREA"/>
    <m/>
    <m/>
    <m/>
    <m/>
    <m/>
    <m/>
  </r>
  <r>
    <x v="1"/>
    <x v="12"/>
    <x v="11"/>
    <s v="114000"/>
    <s v=" FOOD SERVICE EQUIPMENT"/>
    <s v="ME"/>
    <x v="0"/>
    <n v="489"/>
    <s v="Storages"/>
    <s v="Storages"/>
    <m/>
    <s v="Storages"/>
    <m/>
    <m/>
    <m/>
    <m/>
    <m/>
    <m/>
  </r>
  <r>
    <x v="1"/>
    <x v="12"/>
    <x v="11"/>
    <s v="114000"/>
    <s v=" FOOD SERVICE EQUIPMENT"/>
    <s v="ME"/>
    <x v="1"/>
    <n v="490"/>
    <s v="KITCHEN AREA"/>
    <s v="KITCHEN AREA"/>
    <s v="A"/>
    <s v="Walk-In Cold &amp; Freezer Room"/>
    <n v="1"/>
    <s v="Nr"/>
    <m/>
    <n v="0"/>
    <n v="0"/>
    <n v="0"/>
  </r>
  <r>
    <x v="1"/>
    <x v="12"/>
    <x v="11"/>
    <s v="114000"/>
    <s v=" FOOD SERVICE EQUIPMENT"/>
    <s v="ME"/>
    <x v="1"/>
    <n v="491"/>
    <s v="Storages"/>
    <s v="Storages"/>
    <s v="B"/>
    <s v="Floor Trough"/>
    <n v="2"/>
    <s v="Nr"/>
    <m/>
    <n v="0"/>
    <n v="0"/>
    <n v="0"/>
  </r>
  <r>
    <x v="1"/>
    <x v="12"/>
    <x v="11"/>
    <s v="114000"/>
    <s v=" FOOD SERVICE EQUIPMENT"/>
    <s v="ME"/>
    <x v="1"/>
    <n v="492"/>
    <s v="KITCHEN AREA"/>
    <s v="KITCHEN AREA"/>
    <s v="C"/>
    <s v="Walk-In Cold &amp; Freezer Room"/>
    <n v="1"/>
    <s v="Nr"/>
    <m/>
    <n v="0"/>
    <n v="0"/>
    <n v="0"/>
  </r>
  <r>
    <x v="1"/>
    <x v="12"/>
    <x v="11"/>
    <s v="114000"/>
    <s v=" FOOD SERVICE EQUIPMENT"/>
    <s v="ME"/>
    <x v="1"/>
    <n v="493"/>
    <s v="Storages"/>
    <s v="Storages"/>
    <s v="D"/>
    <s v="Shelving"/>
    <n v="14"/>
    <s v="Nr"/>
    <m/>
    <n v="0"/>
    <n v="0"/>
    <n v="0"/>
  </r>
  <r>
    <x v="1"/>
    <x v="12"/>
    <x v="11"/>
    <s v="114000"/>
    <s v=" FOOD SERVICE EQUIPMENT"/>
    <s v="ME"/>
    <x v="1"/>
    <n v="494"/>
    <s v="KITCHEN AREA"/>
    <s v="KITCHEN AREA"/>
    <s v="E"/>
    <s v="Shelving"/>
    <n v="18"/>
    <s v="Nr"/>
    <m/>
    <n v="0"/>
    <n v="0"/>
    <n v="0"/>
  </r>
  <r>
    <x v="1"/>
    <x v="12"/>
    <x v="11"/>
    <s v="114000"/>
    <s v=" FOOD SERVICE EQUIPMENT"/>
    <s v="ME"/>
    <x v="0"/>
    <n v="495"/>
    <s v="Prewash Area"/>
    <s v="Prewash Area"/>
    <m/>
    <s v="Prewash Area"/>
    <m/>
    <m/>
    <m/>
    <m/>
    <m/>
    <m/>
  </r>
  <r>
    <x v="1"/>
    <x v="12"/>
    <x v="11"/>
    <s v="114000"/>
    <s v=" FOOD SERVICE EQUIPMENT"/>
    <s v="ME"/>
    <x v="1"/>
    <n v="496"/>
    <s v="KITCHEN AREA"/>
    <s v="KITCHEN AREA"/>
    <s v="F"/>
    <s v="Table w/ sink"/>
    <n v="1"/>
    <s v="Nr"/>
    <m/>
    <n v="0"/>
    <n v="0"/>
    <n v="0"/>
  </r>
  <r>
    <x v="1"/>
    <x v="12"/>
    <x v="11"/>
    <s v="114000"/>
    <s v=" FOOD SERVICE EQUIPMENT"/>
    <s v="ME"/>
    <x v="1"/>
    <n v="497"/>
    <s v="Prewash Area"/>
    <s v="Prewash Area"/>
    <s v="G"/>
    <s v="Mixer Tap "/>
    <n v="1"/>
    <s v="Nr"/>
    <m/>
    <n v="0"/>
    <n v="0"/>
    <n v="0"/>
  </r>
  <r>
    <x v="1"/>
    <x v="12"/>
    <x v="11"/>
    <s v="114000"/>
    <s v=" FOOD SERVICE EQUIPMENT"/>
    <s v="ME"/>
    <x v="1"/>
    <n v="498"/>
    <s v="KITCHEN AREA"/>
    <s v="KITCHEN AREA"/>
    <s v="H"/>
    <s v="Table W/ Bowl Sink - existing"/>
    <n v="1"/>
    <s v="Nr"/>
    <m/>
    <n v="0"/>
    <n v="0"/>
    <n v="0"/>
  </r>
  <r>
    <x v="1"/>
    <x v="12"/>
    <x v="11"/>
    <s v="114000"/>
    <s v=" FOOD SERVICE EQUIPMENT"/>
    <s v="ME"/>
    <x v="1"/>
    <n v="499"/>
    <s v="Prewash Area"/>
    <s v="Prewash Area"/>
    <s v="J"/>
    <s v="Spray Gun"/>
    <n v="1"/>
    <s v="Nr"/>
    <m/>
    <n v="0"/>
    <n v="0"/>
    <n v="0"/>
  </r>
  <r>
    <x v="1"/>
    <x v="12"/>
    <x v="11"/>
    <s v="114000"/>
    <s v=" FOOD SERVICE EQUIPMENT"/>
    <s v="ME"/>
    <x v="1"/>
    <n v="500"/>
    <s v="KITCHEN AREA"/>
    <s v="KITCHEN AREA"/>
    <s v="K"/>
    <s v="Floor Drain "/>
    <n v="1"/>
    <s v="Nr"/>
    <m/>
    <n v="0"/>
    <n v="0"/>
    <n v="0"/>
  </r>
  <r>
    <x v="1"/>
    <x v="12"/>
    <x v="11"/>
    <s v="114000"/>
    <s v=" FOOD SERVICE EQUIPMENT"/>
    <s v="ME"/>
    <x v="1"/>
    <n v="501"/>
    <s v="Prewash Area"/>
    <s v="Prewash Area"/>
    <s v="L"/>
    <s v="Wall Cupboard- existing"/>
    <n v="1"/>
    <s v="Nr"/>
    <m/>
    <n v="0"/>
    <n v="0"/>
    <n v="0"/>
  </r>
  <r>
    <x v="1"/>
    <x v="12"/>
    <x v="11"/>
    <s v="114000"/>
    <s v=" FOOD SERVICE EQUIPMENT"/>
    <s v="ME"/>
    <x v="1"/>
    <n v="502"/>
    <s v="KITCHEN AREA"/>
    <s v="KITCHEN AREA"/>
    <s v="M"/>
    <s v="Shelving - existing"/>
    <n v="1"/>
    <s v="Nr"/>
    <m/>
    <n v="0"/>
    <n v="0"/>
    <n v="0"/>
  </r>
  <r>
    <x v="1"/>
    <x v="12"/>
    <x v="11"/>
    <s v="114000"/>
    <s v=" FOOD SERVICE EQUIPMENT"/>
    <s v="ME"/>
    <x v="0"/>
    <n v="503"/>
    <s v="Vegetable Preparation"/>
    <s v="Vegetable Preparation"/>
    <m/>
    <s v="Vegetable Preparation"/>
    <m/>
    <m/>
    <m/>
    <m/>
    <m/>
    <m/>
  </r>
  <r>
    <x v="1"/>
    <x v="12"/>
    <x v="11"/>
    <s v="114000"/>
    <s v=" FOOD SERVICE EQUIPMENT"/>
    <s v="ME"/>
    <x v="1"/>
    <n v="504"/>
    <s v="KITCHEN AREA"/>
    <s v="KITCHEN AREA"/>
    <s v="N"/>
    <s v="Hand Wash Sink "/>
    <n v="1"/>
    <s v="Nr"/>
    <m/>
    <n v="0"/>
    <n v="0"/>
    <n v="0"/>
  </r>
  <r>
    <x v="1"/>
    <x v="12"/>
    <x v="11"/>
    <s v="114000"/>
    <s v=" FOOD SERVICE EQUIPMENT"/>
    <s v="ME"/>
    <x v="1"/>
    <n v="505"/>
    <s v="Vegetable Preparation"/>
    <s v="Vegetable Preparation"/>
    <s v="P"/>
    <s v="Prep Table - existing"/>
    <n v="1"/>
    <s v="Nr"/>
    <m/>
    <n v="0"/>
    <n v="0"/>
    <n v="0"/>
  </r>
  <r>
    <x v="1"/>
    <x v="12"/>
    <x v="11"/>
    <s v="114000"/>
    <s v=" FOOD SERVICE EQUIPMENT"/>
    <s v="ME"/>
    <x v="1"/>
    <n v="506"/>
    <s v="KITCHEN AREA"/>
    <s v="KITCHEN AREA"/>
    <s v="A"/>
    <s v="Mixer Tap "/>
    <n v="2"/>
    <s v="Nr"/>
    <m/>
    <n v="0"/>
    <n v="0"/>
    <n v="0"/>
  </r>
  <r>
    <x v="1"/>
    <x v="12"/>
    <x v="11"/>
    <s v="114000"/>
    <s v=" FOOD SERVICE EQUIPMENT"/>
    <s v="ME"/>
    <x v="1"/>
    <n v="507"/>
    <s v="Vegetable Preparation"/>
    <s v="Vegetable Preparation"/>
    <s v="B"/>
    <s v="Undercounter Fridge- 1200 mm"/>
    <n v="1"/>
    <s v="Nr"/>
    <m/>
    <n v="0"/>
    <n v="0"/>
    <n v="0"/>
  </r>
  <r>
    <x v="1"/>
    <x v="12"/>
    <x v="11"/>
    <s v="114000"/>
    <s v=" FOOD SERVICE EQUIPMENT"/>
    <s v="ME"/>
    <x v="1"/>
    <n v="508"/>
    <s v="KITCHEN AREA"/>
    <s v="KITCHEN AREA"/>
    <s v="C"/>
    <s v="Table w/ sink"/>
    <n v="1"/>
    <s v="Nr"/>
    <m/>
    <n v="0"/>
    <n v="0"/>
    <n v="0"/>
  </r>
  <r>
    <x v="1"/>
    <x v="12"/>
    <x v="11"/>
    <s v="114000"/>
    <s v=" FOOD SERVICE EQUIPMENT"/>
    <s v="ME"/>
    <x v="1"/>
    <n v="509"/>
    <s v="Vegetable Preparation"/>
    <s v="Vegetable Preparation"/>
    <s v="D"/>
    <s v="Floor Drain"/>
    <n v="1"/>
    <s v="Nr"/>
    <m/>
    <n v="0"/>
    <n v="0"/>
    <n v="0"/>
  </r>
  <r>
    <x v="1"/>
    <x v="12"/>
    <x v="11"/>
    <s v="114000"/>
    <s v=" FOOD SERVICE EQUIPMENT"/>
    <s v="ME"/>
    <x v="1"/>
    <n v="510"/>
    <s v="KITCHEN AREA"/>
    <s v="KITCHEN AREA"/>
    <s v="E"/>
    <s v="Potato Peeler- existing"/>
    <n v="1"/>
    <s v="Nr"/>
    <m/>
    <n v="0"/>
    <n v="0"/>
    <n v="0"/>
  </r>
  <r>
    <x v="1"/>
    <x v="12"/>
    <x v="11"/>
    <s v="114000"/>
    <s v=" FOOD SERVICE EQUIPMENT"/>
    <s v="ME"/>
    <x v="0"/>
    <n v="511"/>
    <s v="Meat &amp; Poultry Preparation"/>
    <s v="Meat &amp; Poultry Preparation"/>
    <m/>
    <s v="Meat &amp; Poultry Preparation"/>
    <m/>
    <m/>
    <m/>
    <m/>
    <m/>
    <m/>
  </r>
  <r>
    <x v="1"/>
    <x v="12"/>
    <x v="11"/>
    <s v="114000"/>
    <s v=" FOOD SERVICE EQUIPMENT"/>
    <s v="ME"/>
    <x v="1"/>
    <n v="512"/>
    <s v="KITCHEN AREA"/>
    <s v="KITCHEN AREA"/>
    <s v="F"/>
    <s v="Hand Wash Sink"/>
    <n v="1"/>
    <s v="Nr"/>
    <m/>
    <n v="0"/>
    <n v="0"/>
    <n v="0"/>
  </r>
  <r>
    <x v="1"/>
    <x v="12"/>
    <x v="11"/>
    <s v="114000"/>
    <s v=" FOOD SERVICE EQUIPMENT"/>
    <s v="ME"/>
    <x v="1"/>
    <n v="513"/>
    <s v="Meat &amp; Poultry Preparation"/>
    <s v="Meat &amp; Poultry Preparation"/>
    <s v="G"/>
    <s v="Prep Table"/>
    <n v="1"/>
    <s v="Nr"/>
    <m/>
    <n v="0"/>
    <n v="0"/>
    <n v="0"/>
  </r>
  <r>
    <x v="1"/>
    <x v="12"/>
    <x v="11"/>
    <s v="114000"/>
    <s v=" FOOD SERVICE EQUIPMENT"/>
    <s v="ME"/>
    <x v="1"/>
    <n v="514"/>
    <s v="KITCHEN AREA"/>
    <s v="KITCHEN AREA"/>
    <s v="H"/>
    <s v="Mixer Tap "/>
    <n v="2"/>
    <s v="Nr"/>
    <m/>
    <n v="0"/>
    <n v="0"/>
    <n v="0"/>
  </r>
  <r>
    <x v="1"/>
    <x v="12"/>
    <x v="11"/>
    <s v="114000"/>
    <s v=" FOOD SERVICE EQUIPMENT"/>
    <s v="ME"/>
    <x v="1"/>
    <n v="515"/>
    <s v="Meat &amp; Poultry Preparation"/>
    <s v="Meat &amp; Poultry Preparation"/>
    <s v="J"/>
    <s v="Undercounter Fridge-1200 mm"/>
    <n v="1"/>
    <s v="Nr"/>
    <m/>
    <n v="0"/>
    <n v="0"/>
    <n v="0"/>
  </r>
  <r>
    <x v="1"/>
    <x v="12"/>
    <x v="11"/>
    <s v="114000"/>
    <s v=" FOOD SERVICE EQUIPMENT"/>
    <s v="ME"/>
    <x v="1"/>
    <n v="516"/>
    <s v="KITCHEN AREA"/>
    <s v="KITCHEN AREA"/>
    <s v="K"/>
    <s v="Upright Fridge"/>
    <n v="1"/>
    <s v="Nr"/>
    <m/>
    <n v="0"/>
    <n v="0"/>
    <n v="0"/>
  </r>
  <r>
    <x v="1"/>
    <x v="12"/>
    <x v="11"/>
    <s v="114000"/>
    <s v=" FOOD SERVICE EQUIPMENT"/>
    <s v="ME"/>
    <x v="1"/>
    <n v="517"/>
    <s v="Meat &amp; Poultry Preparation"/>
    <s v="Meat &amp; Poultry Preparation"/>
    <s v="L"/>
    <s v="Floor Drain"/>
    <n v="1"/>
    <s v="Nr"/>
    <m/>
    <n v="0"/>
    <n v="0"/>
    <n v="0"/>
  </r>
  <r>
    <x v="1"/>
    <x v="12"/>
    <x v="11"/>
    <s v="114000"/>
    <s v=" FOOD SERVICE EQUIPMENT"/>
    <s v="ME"/>
    <x v="1"/>
    <n v="518"/>
    <s v="KITCHEN AREA"/>
    <s v="KITCHEN AREA"/>
    <s v="M"/>
    <s v="Meat Mincer- existing"/>
    <n v="1"/>
    <s v="Nr"/>
    <m/>
    <n v="0"/>
    <n v="0"/>
    <n v="0"/>
  </r>
  <r>
    <x v="1"/>
    <x v="12"/>
    <x v="11"/>
    <s v="114000"/>
    <s v=" FOOD SERVICE EQUIPMENT"/>
    <s v="ME"/>
    <x v="0"/>
    <n v="519"/>
    <s v="Bakery &amp; Pastry"/>
    <s v="Bakery &amp; Pastry"/>
    <m/>
    <s v="Bakery &amp; Pastry"/>
    <m/>
    <m/>
    <m/>
    <m/>
    <m/>
    <m/>
  </r>
  <r>
    <x v="1"/>
    <x v="12"/>
    <x v="11"/>
    <s v="114000"/>
    <s v=" FOOD SERVICE EQUIPMENT"/>
    <s v="ME"/>
    <x v="1"/>
    <n v="520"/>
    <s v="KITCHEN AREA"/>
    <s v="KITCHEN AREA"/>
    <s v="N"/>
    <s v="Table w/ Double Bowl Sink"/>
    <n v="1"/>
    <s v="Nr"/>
    <m/>
    <n v="0"/>
    <n v="0"/>
    <n v="0"/>
  </r>
  <r>
    <x v="1"/>
    <x v="12"/>
    <x v="11"/>
    <s v="114000"/>
    <s v=" FOOD SERVICE EQUIPMENT"/>
    <s v="ME"/>
    <x v="1"/>
    <n v="521"/>
    <s v="Bakery &amp; Pastry"/>
    <s v="Bakery &amp; Pastry"/>
    <s v="P"/>
    <s v="Undercounter Fridge-1200 mm"/>
    <n v="2"/>
    <s v="Nr"/>
    <m/>
    <n v="0"/>
    <n v="0"/>
    <n v="0"/>
  </r>
  <r>
    <x v="1"/>
    <x v="12"/>
    <x v="11"/>
    <s v="114000"/>
    <s v=" FOOD SERVICE EQUIPMENT"/>
    <s v="ME"/>
    <x v="1"/>
    <n v="522"/>
    <s v="KITCHEN AREA"/>
    <s v="KITCHEN AREA"/>
    <s v="Q"/>
    <s v="Mixer Tap "/>
    <n v="2"/>
    <s v="Nr"/>
    <m/>
    <n v="0"/>
    <n v="0"/>
    <n v="0"/>
  </r>
  <r>
    <x v="1"/>
    <x v="12"/>
    <x v="11"/>
    <s v="114000"/>
    <s v=" FOOD SERVICE EQUIPMENT"/>
    <s v="ME"/>
    <x v="1"/>
    <n v="523"/>
    <s v="Bakery &amp; Pastry"/>
    <s v="Bakery &amp; Pastry"/>
    <s v="R"/>
    <s v="Table w/ Sink"/>
    <n v="1"/>
    <s v="Nr"/>
    <m/>
    <n v="0"/>
    <n v="0"/>
    <n v="0"/>
  </r>
  <r>
    <x v="1"/>
    <x v="12"/>
    <x v="11"/>
    <s v="114000"/>
    <s v=" FOOD SERVICE EQUIPMENT"/>
    <s v="ME"/>
    <x v="1"/>
    <n v="524"/>
    <s v="KITCHEN AREA"/>
    <s v="KITCHEN AREA"/>
    <s v="S"/>
    <s v="Scale"/>
    <n v="1"/>
    <s v="Nr"/>
    <m/>
    <n v="0"/>
    <n v="0"/>
    <n v="0"/>
  </r>
  <r>
    <x v="1"/>
    <x v="12"/>
    <x v="11"/>
    <s v="114000"/>
    <s v=" FOOD SERVICE EQUIPMENT"/>
    <s v="ME"/>
    <x v="1"/>
    <n v="525"/>
    <s v="Bakery &amp; Pastry"/>
    <s v="Bakery &amp; Pastry"/>
    <s v="T"/>
    <s v="Table W/ Marble Top"/>
    <n v="1"/>
    <s v="Nr"/>
    <m/>
    <n v="0"/>
    <n v="0"/>
    <n v="0"/>
  </r>
  <r>
    <x v="1"/>
    <x v="12"/>
    <x v="11"/>
    <s v="114000"/>
    <s v=" FOOD SERVICE EQUIPMENT"/>
    <s v="ME"/>
    <x v="1"/>
    <n v="526"/>
    <s v="KITCHEN AREA"/>
    <s v="KITCHEN AREA"/>
    <s v="A"/>
    <s v="Floor Drain"/>
    <n v="1"/>
    <s v="Nr"/>
    <m/>
    <n v="0"/>
    <n v="0"/>
    <n v="0"/>
  </r>
  <r>
    <x v="1"/>
    <x v="12"/>
    <x v="11"/>
    <s v="114000"/>
    <s v=" FOOD SERVICE EQUIPMENT"/>
    <s v="ME"/>
    <x v="1"/>
    <n v="527"/>
    <s v="Bakery &amp; Pastry"/>
    <s v="Bakery &amp; Pastry"/>
    <s v="B"/>
    <s v="Gas Boiling Top- 400 x 700 "/>
    <n v="1"/>
    <s v="Nr"/>
    <m/>
    <n v="0"/>
    <n v="0"/>
    <n v="0"/>
  </r>
  <r>
    <x v="1"/>
    <x v="12"/>
    <x v="11"/>
    <s v="114000"/>
    <s v=" FOOD SERVICE EQUIPMENT"/>
    <s v="ME"/>
    <x v="1"/>
    <n v="528"/>
    <s v="KITCHEN AREA"/>
    <s v="KITCHEN AREA"/>
    <s v="C"/>
    <s v="Deck Oven"/>
    <n v="1"/>
    <s v="Nr"/>
    <m/>
    <n v="0"/>
    <n v="0"/>
    <n v="0"/>
  </r>
  <r>
    <x v="1"/>
    <x v="12"/>
    <x v="11"/>
    <s v="114000"/>
    <s v=" FOOD SERVICE EQUIPMENT"/>
    <s v="ME"/>
    <x v="1"/>
    <n v="529"/>
    <s v="Bakery &amp; Pastry"/>
    <s v="Bakery &amp; Pastry"/>
    <s v="D"/>
    <s v="Exhaust Hood  w/Fire Suppression System"/>
    <n v="1"/>
    <s v="Nr"/>
    <m/>
    <n v="0"/>
    <n v="0"/>
    <n v="0"/>
  </r>
  <r>
    <x v="1"/>
    <x v="12"/>
    <x v="11"/>
    <s v="114000"/>
    <s v=" FOOD SERVICE EQUIPMENT"/>
    <s v="ME"/>
    <x v="1"/>
    <n v="530"/>
    <s v="KITCHEN AREA"/>
    <s v="KITCHEN AREA"/>
    <s v="E"/>
    <s v="Floor Drain"/>
    <n v="1"/>
    <s v="Nr"/>
    <m/>
    <n v="0"/>
    <n v="0"/>
    <n v="0"/>
  </r>
  <r>
    <x v="1"/>
    <x v="12"/>
    <x v="11"/>
    <s v="114000"/>
    <s v=" FOOD SERVICE EQUIPMENT"/>
    <s v="ME"/>
    <x v="1"/>
    <n v="531"/>
    <s v="Bakery &amp; Pastry"/>
    <s v="Bakery &amp; Pastry"/>
    <s v="F"/>
    <s v="Marble Top - Mobile Worktable"/>
    <n v="1"/>
    <s v="Nr"/>
    <m/>
    <n v="0"/>
    <n v="0"/>
    <n v="0"/>
  </r>
  <r>
    <x v="1"/>
    <x v="12"/>
    <x v="11"/>
    <s v="114000"/>
    <s v=" FOOD SERVICE EQUIPMENT"/>
    <s v="ME"/>
    <x v="1"/>
    <n v="532"/>
    <s v="KITCHEN AREA"/>
    <s v="KITCHEN AREA"/>
    <s v="G"/>
    <s v="Worktable- existing"/>
    <n v="1"/>
    <s v="Nr"/>
    <m/>
    <n v="0"/>
    <n v="0"/>
    <n v="0"/>
  </r>
  <r>
    <x v="1"/>
    <x v="12"/>
    <x v="11"/>
    <s v="114000"/>
    <s v=" FOOD SERVICE EQUIPMENT"/>
    <s v="ME"/>
    <x v="1"/>
    <n v="533"/>
    <s v="Bakery &amp; Pastry"/>
    <s v="Bakery &amp; Pastry"/>
    <s v="H"/>
    <s v="Mixer- existing"/>
    <n v="1"/>
    <s v="Nr"/>
    <m/>
    <n v="0"/>
    <n v="0"/>
    <n v="0"/>
  </r>
  <r>
    <x v="1"/>
    <x v="12"/>
    <x v="11"/>
    <s v="114000"/>
    <s v=" FOOD SERVICE EQUIPMENT"/>
    <s v="ME"/>
    <x v="0"/>
    <n v="534"/>
    <s v="Hot Kitchen"/>
    <s v="Hot Kitchen"/>
    <m/>
    <s v="Hot Kitchen"/>
    <m/>
    <m/>
    <m/>
    <m/>
    <m/>
    <m/>
  </r>
  <r>
    <x v="1"/>
    <x v="12"/>
    <x v="11"/>
    <s v="114000"/>
    <s v=" FOOD SERVICE EQUIPMENT"/>
    <s v="ME"/>
    <x v="1"/>
    <n v="535"/>
    <s v="Bakery &amp; Pastry"/>
    <s v="Bakery &amp; Pastry"/>
    <s v="J"/>
    <s v="Hand Wash Sink"/>
    <n v="2"/>
    <s v="Nr"/>
    <m/>
    <n v="0"/>
    <n v="0"/>
    <n v="0"/>
  </r>
  <r>
    <x v="1"/>
    <x v="12"/>
    <x v="11"/>
    <s v="114000"/>
    <s v=" FOOD SERVICE EQUIPMENT"/>
    <s v="ME"/>
    <x v="1"/>
    <n v="536"/>
    <s v="Hot Kitchen"/>
    <s v="Hot Kitchen"/>
    <s v="K"/>
    <s v="Table w/ Sink- existing"/>
    <n v="1"/>
    <s v="Nr"/>
    <m/>
    <n v="0"/>
    <n v="0"/>
    <n v="0"/>
  </r>
  <r>
    <x v="1"/>
    <x v="12"/>
    <x v="11"/>
    <s v="114000"/>
    <s v=" FOOD SERVICE EQUIPMENT"/>
    <s v="ME"/>
    <x v="1"/>
    <n v="537"/>
    <s v="Bakery &amp; Pastry"/>
    <s v="Bakery &amp; Pastry"/>
    <s v="L"/>
    <s v="Mixer Tap"/>
    <n v="2"/>
    <s v="Nr"/>
    <m/>
    <n v="0"/>
    <n v="0"/>
    <n v="0"/>
  </r>
  <r>
    <x v="1"/>
    <x v="12"/>
    <x v="11"/>
    <s v="114000"/>
    <s v=" FOOD SERVICE EQUIPMENT"/>
    <s v="ME"/>
    <x v="1"/>
    <n v="538"/>
    <s v="Hot Kitchen"/>
    <s v="Hot Kitchen"/>
    <s v="M"/>
    <s v="Floor Drain"/>
    <n v="1"/>
    <s v="Nr"/>
    <m/>
    <n v="0"/>
    <n v="0"/>
    <n v="0"/>
  </r>
  <r>
    <x v="1"/>
    <x v="12"/>
    <x v="11"/>
    <s v="114000"/>
    <s v=" FOOD SERVICE EQUIPMENT"/>
    <s v="ME"/>
    <x v="1"/>
    <n v="539"/>
    <s v="Bakery &amp; Pastry"/>
    <s v="Bakery &amp; Pastry"/>
    <s v="N"/>
    <s v="Fryer- existing"/>
    <n v="1"/>
    <s v="Nr"/>
    <m/>
    <n v="0"/>
    <n v="0"/>
    <n v="0"/>
  </r>
  <r>
    <x v="1"/>
    <x v="12"/>
    <x v="11"/>
    <s v="114000"/>
    <s v=" FOOD SERVICE EQUIPMENT"/>
    <s v="ME"/>
    <x v="1"/>
    <n v="540"/>
    <s v="Hot Kitchen"/>
    <s v="Hot Kitchen"/>
    <s v="P"/>
    <s v="Ele. Chip Scuttle"/>
    <n v="1"/>
    <s v="Nr"/>
    <m/>
    <n v="0"/>
    <n v="0"/>
    <n v="0"/>
  </r>
  <r>
    <x v="1"/>
    <x v="12"/>
    <x v="11"/>
    <s v="114000"/>
    <s v=" FOOD SERVICE EQUIPMENT"/>
    <s v="ME"/>
    <x v="1"/>
    <n v="541"/>
    <s v="Bakery &amp; Pastry"/>
    <s v="Bakery &amp; Pastry"/>
    <s v="Q"/>
    <s v="Gas Range"/>
    <n v="2"/>
    <s v="Nr"/>
    <m/>
    <n v="0"/>
    <n v="0"/>
    <n v="0"/>
  </r>
  <r>
    <x v="1"/>
    <x v="12"/>
    <x v="11"/>
    <s v="114000"/>
    <s v=" FOOD SERVICE EQUIPMENT"/>
    <s v="ME"/>
    <x v="1"/>
    <n v="542"/>
    <s v="Hot Kitchen"/>
    <s v="Hot Kitchen"/>
    <s v="R"/>
    <s v="Gas Grill"/>
    <n v="1"/>
    <s v="Nr"/>
    <m/>
    <n v="0"/>
    <n v="0"/>
    <n v="0"/>
  </r>
  <r>
    <x v="1"/>
    <x v="12"/>
    <x v="11"/>
    <s v="114000"/>
    <s v=" FOOD SERVICE EQUIPMENT"/>
    <s v="ME"/>
    <x v="1"/>
    <n v="543"/>
    <s v="Bakery &amp; Pastry"/>
    <s v="Bakery &amp; Pastry"/>
    <s v="S"/>
    <s v="Exhaust Hood w/ Fire Suppression System"/>
    <n v="1"/>
    <s v="Nr"/>
    <m/>
    <n v="0"/>
    <n v="0"/>
    <n v="0"/>
  </r>
  <r>
    <x v="1"/>
    <x v="12"/>
    <x v="11"/>
    <s v="114000"/>
    <s v=" FOOD SERVICE EQUIPMENT"/>
    <s v="ME"/>
    <x v="1"/>
    <n v="544"/>
    <s v="Hot Kitchen"/>
    <s v="Hot Kitchen"/>
    <s v="T"/>
    <s v="Worktable- existing"/>
    <n v="1"/>
    <s v="Nr"/>
    <m/>
    <n v="0"/>
    <n v="0"/>
    <n v="0"/>
  </r>
  <r>
    <x v="1"/>
    <x v="12"/>
    <x v="11"/>
    <s v="114000"/>
    <s v=" FOOD SERVICE EQUIPMENT"/>
    <s v="ME"/>
    <x v="1"/>
    <n v="545"/>
    <s v="Bakery &amp; Pastry"/>
    <s v="Bakery &amp; Pastry"/>
    <s v="A"/>
    <s v="Table w/ Sink"/>
    <n v="1"/>
    <s v="Nr"/>
    <m/>
    <n v="0"/>
    <n v="0"/>
    <n v="0"/>
  </r>
  <r>
    <x v="1"/>
    <x v="12"/>
    <x v="11"/>
    <s v="114000"/>
    <s v=" FOOD SERVICE EQUIPMENT"/>
    <s v="ME"/>
    <x v="1"/>
    <n v="546"/>
    <s v="Hot Kitchen"/>
    <s v="Hot Kitchen"/>
    <s v="B"/>
    <s v="Cupboard W/ Drawer- existing"/>
    <n v="1"/>
    <s v="Nr"/>
    <m/>
    <n v="0"/>
    <n v="0"/>
    <n v="0"/>
  </r>
  <r>
    <x v="1"/>
    <x v="12"/>
    <x v="11"/>
    <s v="114000"/>
    <s v=" FOOD SERVICE EQUIPMENT"/>
    <s v="ME"/>
    <x v="1"/>
    <n v="547"/>
    <s v="Bakery &amp; Pastry"/>
    <s v="Bakery &amp; Pastry"/>
    <s v="C"/>
    <s v="Worktable- existing"/>
    <n v="1"/>
    <s v="Nr"/>
    <m/>
    <n v="0"/>
    <n v="0"/>
    <n v="0"/>
  </r>
  <r>
    <x v="1"/>
    <x v="12"/>
    <x v="11"/>
    <s v="114000"/>
    <s v=" FOOD SERVICE EQUIPMENT"/>
    <s v="ME"/>
    <x v="1"/>
    <n v="548"/>
    <s v="Hot Kitchen"/>
    <s v="Hot Kitchen"/>
    <s v="D"/>
    <s v="Undercounter Fridge-1200 mm"/>
    <n v="1"/>
    <s v="Nr"/>
    <m/>
    <n v="0"/>
    <n v="0"/>
    <n v="0"/>
  </r>
  <r>
    <x v="1"/>
    <x v="12"/>
    <x v="11"/>
    <s v="114000"/>
    <s v=" FOOD SERVICE EQUIPMENT"/>
    <s v="ME"/>
    <x v="0"/>
    <n v="549"/>
    <s v="Cold Kitchen"/>
    <s v="Cold Kitchen"/>
    <m/>
    <s v="Cold Kitchen"/>
    <m/>
    <m/>
    <m/>
    <m/>
    <m/>
    <m/>
  </r>
  <r>
    <x v="1"/>
    <x v="12"/>
    <x v="11"/>
    <s v="114000"/>
    <s v=" FOOD SERVICE EQUIPMENT"/>
    <s v="ME"/>
    <x v="1"/>
    <n v="550"/>
    <s v="Hot Kitchen"/>
    <s v="Hot Kitchen"/>
    <s v="E"/>
    <s v="Upright Fridge"/>
    <n v="1"/>
    <s v="Nr"/>
    <m/>
    <n v="0"/>
    <n v="0"/>
    <n v="0"/>
  </r>
  <r>
    <x v="1"/>
    <x v="12"/>
    <x v="11"/>
    <s v="114000"/>
    <s v=" FOOD SERVICE EQUIPMENT"/>
    <s v="ME"/>
    <x v="1"/>
    <n v="551"/>
    <s v="Cold Kitchen"/>
    <s v="Cold Kitchen"/>
    <s v="F"/>
    <s v="Upright Freezer"/>
    <n v="1"/>
    <s v="Nr"/>
    <m/>
    <n v="0"/>
    <n v="0"/>
    <n v="0"/>
  </r>
  <r>
    <x v="1"/>
    <x v="12"/>
    <x v="11"/>
    <s v="114000"/>
    <s v=" FOOD SERVICE EQUIPMENT"/>
    <s v="ME"/>
    <x v="1"/>
    <n v="552"/>
    <s v="Hot Kitchen"/>
    <s v="Hot Kitchen"/>
    <s v="G"/>
    <s v="Worktable W/ Sink"/>
    <n v="1"/>
    <s v="Nr"/>
    <m/>
    <n v="0"/>
    <n v="0"/>
    <n v="0"/>
  </r>
  <r>
    <x v="1"/>
    <x v="12"/>
    <x v="11"/>
    <s v="114000"/>
    <s v=" FOOD SERVICE EQUIPMENT"/>
    <s v="ME"/>
    <x v="1"/>
    <n v="553"/>
    <s v="Cold Kitchen"/>
    <s v="Cold Kitchen"/>
    <s v="H"/>
    <s v="Mixer Tap"/>
    <n v="1"/>
    <s v="Nr"/>
    <m/>
    <n v="0"/>
    <n v="0"/>
    <n v="0"/>
  </r>
  <r>
    <x v="1"/>
    <x v="12"/>
    <x v="11"/>
    <s v="114000"/>
    <s v=" FOOD SERVICE EQUIPMENT"/>
    <s v="ME"/>
    <x v="1"/>
    <n v="554"/>
    <s v="Hot Kitchen"/>
    <s v="Hot Kitchen"/>
    <s v="J"/>
    <s v="Floor Drain"/>
    <n v="2"/>
    <s v="Nr"/>
    <m/>
    <n v="0"/>
    <n v="0"/>
    <n v="0"/>
  </r>
  <r>
    <x v="1"/>
    <x v="12"/>
    <x v="11"/>
    <s v="114000"/>
    <s v=" FOOD SERVICE EQUIPMENT"/>
    <s v="ME"/>
    <x v="1"/>
    <n v="555"/>
    <s v="Cold Kitchen"/>
    <s v="Cold Kitchen"/>
    <s v="K"/>
    <s v="Salad Table"/>
    <n v="1"/>
    <s v="Nr"/>
    <m/>
    <n v="0"/>
    <n v="0"/>
    <n v="0"/>
  </r>
  <r>
    <x v="1"/>
    <x v="12"/>
    <x v="11"/>
    <s v="114000"/>
    <s v=" FOOD SERVICE EQUIPMENT"/>
    <s v="ME"/>
    <x v="1"/>
    <n v="556"/>
    <s v="Hot Kitchen"/>
    <s v="Hot Kitchen"/>
    <s v="L"/>
    <s v="Worktable"/>
    <n v="1"/>
    <s v="Nr"/>
    <m/>
    <n v="0"/>
    <n v="0"/>
    <n v="0"/>
  </r>
  <r>
    <x v="1"/>
    <x v="12"/>
    <x v="11"/>
    <s v="114000"/>
    <s v=" FOOD SERVICE EQUIPMENT"/>
    <s v="ME"/>
    <x v="1"/>
    <n v="557"/>
    <s v="Cold Kitchen"/>
    <s v="Cold Kitchen"/>
    <s v="M"/>
    <s v="Undercounter Fridge"/>
    <n v="1"/>
    <s v="Nr"/>
    <m/>
    <n v="0"/>
    <n v="0"/>
    <n v="0"/>
  </r>
  <r>
    <x v="1"/>
    <x v="12"/>
    <x v="11"/>
    <s v="114000"/>
    <s v=" FOOD SERVICE EQUIPMENT"/>
    <s v="ME"/>
    <x v="0"/>
    <n v="558"/>
    <s v="Potwash Area"/>
    <s v="Potwash Area"/>
    <m/>
    <s v="Potwash Area"/>
    <m/>
    <m/>
    <m/>
    <m/>
    <m/>
    <m/>
  </r>
  <r>
    <x v="1"/>
    <x v="12"/>
    <x v="11"/>
    <s v="114000"/>
    <s v=" FOOD SERVICE EQUIPMENT"/>
    <s v="ME"/>
    <x v="1"/>
    <n v="559"/>
    <s v="Cold Kitchen"/>
    <s v="Cold Kitchen"/>
    <s v="N"/>
    <s v="Triple Bowl Sink"/>
    <n v="1"/>
    <s v="Nr"/>
    <m/>
    <n v="0"/>
    <n v="0"/>
    <n v="0"/>
  </r>
  <r>
    <x v="1"/>
    <x v="12"/>
    <x v="11"/>
    <s v="114000"/>
    <s v=" FOOD SERVICE EQUIPMENT"/>
    <s v="ME"/>
    <x v="1"/>
    <n v="560"/>
    <s v="Potwash Area"/>
    <s v="Potwash Area"/>
    <s v="P"/>
    <s v="Spray Gun"/>
    <n v="1"/>
    <s v="Nr"/>
    <m/>
    <n v="0"/>
    <n v="0"/>
    <n v="0"/>
  </r>
  <r>
    <x v="1"/>
    <x v="12"/>
    <x v="11"/>
    <s v="114000"/>
    <s v=" FOOD SERVICE EQUIPMENT"/>
    <s v="ME"/>
    <x v="1"/>
    <n v="561"/>
    <s v="Cold Kitchen"/>
    <s v="Cold Kitchen"/>
    <s v="Q"/>
    <s v="Mixer Tap"/>
    <n v="1"/>
    <s v="Nr"/>
    <m/>
    <n v="0"/>
    <n v="0"/>
    <n v="0"/>
  </r>
  <r>
    <x v="1"/>
    <x v="12"/>
    <x v="11"/>
    <s v="114000"/>
    <s v=" FOOD SERVICE EQUIPMENT"/>
    <s v="ME"/>
    <x v="1"/>
    <n v="562"/>
    <s v="Potwash Area"/>
    <s v="Potwash Area"/>
    <s v="R"/>
    <s v="Shelving unit"/>
    <n v="3"/>
    <s v="Nr"/>
    <m/>
    <n v="0"/>
    <n v="0"/>
    <n v="0"/>
  </r>
  <r>
    <x v="1"/>
    <x v="12"/>
    <x v="11"/>
    <s v="114000"/>
    <s v=" FOOD SERVICE EQUIPMENT"/>
    <s v="ME"/>
    <x v="1"/>
    <n v="563"/>
    <s v="Cold Kitchen"/>
    <s v="Cold Kitchen"/>
    <s v="S"/>
    <s v="Floor Drain"/>
    <n v="1"/>
    <s v="Nr"/>
    <m/>
    <n v="0"/>
    <n v="0"/>
    <n v="0"/>
  </r>
  <r>
    <x v="1"/>
    <x v="12"/>
    <x v="11"/>
    <s v="114000"/>
    <s v=" FOOD SERVICE EQUIPMENT"/>
    <s v="ME"/>
    <x v="0"/>
    <n v="564"/>
    <s v="Dishwash Area"/>
    <s v="Dishwash Area"/>
    <m/>
    <s v="Dishwash Area"/>
    <m/>
    <m/>
    <m/>
    <m/>
    <m/>
    <m/>
  </r>
  <r>
    <x v="1"/>
    <x v="12"/>
    <x v="11"/>
    <s v="114000"/>
    <s v=" FOOD SERVICE EQUIPMENT"/>
    <s v="ME"/>
    <x v="1"/>
    <n v="565"/>
    <s v="Cold Kitchen"/>
    <s v="Cold Kitchen"/>
    <s v="A"/>
    <s v="Triple Bowl Sink"/>
    <n v="1"/>
    <s v="Nr"/>
    <m/>
    <n v="0"/>
    <n v="0"/>
    <n v="0"/>
  </r>
  <r>
    <x v="1"/>
    <x v="12"/>
    <x v="11"/>
    <s v="114000"/>
    <s v=" FOOD SERVICE EQUIPMENT"/>
    <s v="ME"/>
    <x v="1"/>
    <n v="566"/>
    <s v="Dishwash Area"/>
    <s v="Dishwash Area"/>
    <s v="B"/>
    <s v="Spray Gun"/>
    <n v="1"/>
    <s v="Nr"/>
    <m/>
    <n v="0"/>
    <n v="0"/>
    <n v="0"/>
  </r>
  <r>
    <x v="1"/>
    <x v="12"/>
    <x v="11"/>
    <s v="114000"/>
    <s v=" FOOD SERVICE EQUIPMENT"/>
    <s v="ME"/>
    <x v="1"/>
    <n v="567"/>
    <s v="Cold Kitchen"/>
    <s v="Cold Kitchen"/>
    <s v="C"/>
    <s v="Mixer Tap"/>
    <n v="1"/>
    <s v="Nr"/>
    <m/>
    <n v="0"/>
    <n v="0"/>
    <n v="0"/>
  </r>
  <r>
    <x v="1"/>
    <x v="12"/>
    <x v="11"/>
    <s v="114000"/>
    <s v=" FOOD SERVICE EQUIPMENT"/>
    <s v="ME"/>
    <x v="1"/>
    <n v="568"/>
    <s v="Dishwash Area"/>
    <s v="Dishwash Area"/>
    <s v="D"/>
    <s v="Shelving Unit"/>
    <n v="5"/>
    <s v="Nr"/>
    <m/>
    <n v="0"/>
    <n v="0"/>
    <n v="0"/>
  </r>
  <r>
    <x v="1"/>
    <x v="12"/>
    <x v="11"/>
    <s v="114000"/>
    <s v=" FOOD SERVICE EQUIPMENT"/>
    <s v="ME"/>
    <x v="1"/>
    <n v="569"/>
    <s v="Cold Kitchen"/>
    <s v="Cold Kitchen"/>
    <s v="E"/>
    <s v="Floor Drain"/>
    <n v="1"/>
    <s v="Nr"/>
    <m/>
    <n v="0"/>
    <n v="0"/>
    <n v="0"/>
  </r>
  <r>
    <x v="1"/>
    <x v="12"/>
    <x v="11"/>
    <s v="114000"/>
    <s v=" FOOD SERVICE EQUIPMENT"/>
    <s v="ME"/>
    <x v="0"/>
    <n v="570"/>
    <s v="Corridor"/>
    <s v="Corridor"/>
    <m/>
    <s v="Corridor"/>
    <m/>
    <m/>
    <m/>
    <m/>
    <m/>
    <m/>
  </r>
  <r>
    <x v="1"/>
    <x v="12"/>
    <x v="11"/>
    <s v="114000"/>
    <s v=" FOOD SERVICE EQUIPMENT"/>
    <s v="ME"/>
    <x v="1"/>
    <n v="571"/>
    <s v="Cold Kitchen"/>
    <s v="Cold Kitchen"/>
    <s v="F"/>
    <s v="Hand Wash Sink"/>
    <n v="2"/>
    <s v="Nr"/>
    <m/>
    <n v="0"/>
    <n v="0"/>
    <n v="0"/>
  </r>
  <r>
    <x v="1"/>
    <x v="12"/>
    <x v="11"/>
    <s v="114000"/>
    <s v=" FOOD SERVICE EQUIPMENT"/>
    <s v="ME"/>
    <x v="1"/>
    <n v="572"/>
    <s v="Corridor"/>
    <s v="Corridor"/>
    <s v="G"/>
    <s v="Container Trolleys"/>
    <n v="3"/>
    <s v="Nr"/>
    <m/>
    <n v="0"/>
    <n v="0"/>
    <n v="0"/>
  </r>
  <r>
    <x v="1"/>
    <x v="12"/>
    <x v="11"/>
    <s v="114000"/>
    <s v=" FOOD SERVICE EQUIPMENT"/>
    <s v="ME"/>
    <x v="1"/>
    <n v="573"/>
    <s v="Cold Kitchen"/>
    <s v="Cold Kitchen"/>
    <s v="H"/>
    <s v="Platform Scale"/>
    <n v="1"/>
    <s v="Nr"/>
    <m/>
    <n v="0"/>
    <n v="0"/>
    <n v="0"/>
  </r>
  <r>
    <x v="1"/>
    <x v="12"/>
    <x v="11"/>
    <s v="114000"/>
    <s v=" FOOD SERVICE EQUIPMENT"/>
    <s v="ME"/>
    <x v="0"/>
    <n v="574"/>
    <s v="Plating Area"/>
    <s v="Plating Area"/>
    <m/>
    <s v="Plating Area"/>
    <m/>
    <m/>
    <m/>
    <m/>
    <m/>
    <m/>
  </r>
  <r>
    <x v="1"/>
    <x v="12"/>
    <x v="11"/>
    <s v="114000"/>
    <s v=" FOOD SERVICE EQUIPMENT"/>
    <s v="ME"/>
    <x v="1"/>
    <n v="575"/>
    <s v="Cold Kitchen"/>
    <s v="Cold Kitchen"/>
    <s v="J"/>
    <s v="Hand Wash Sink"/>
    <n v="1"/>
    <s v="Nr"/>
    <m/>
    <n v="0"/>
    <n v="0"/>
    <n v="0"/>
  </r>
  <r>
    <x v="1"/>
    <x v="12"/>
    <x v="11"/>
    <s v="114000"/>
    <s v=" FOOD SERVICE EQUIPMENT"/>
    <s v="ME"/>
    <x v="1"/>
    <n v="576"/>
    <s v="Plating Area"/>
    <s v="Plating Area"/>
    <s v="K"/>
    <s v="Floor Drain"/>
    <n v="1"/>
    <s v="Nr"/>
    <m/>
    <n v="0"/>
    <n v="0"/>
    <n v="0"/>
  </r>
  <r>
    <x v="1"/>
    <x v="12"/>
    <x v="11"/>
    <s v="114000"/>
    <s v=" FOOD SERVICE EQUIPMENT"/>
    <s v="ME"/>
    <x v="1"/>
    <n v="577"/>
    <s v="Cold Kitchen"/>
    <s v="Cold Kitchen"/>
    <s v="L"/>
    <s v="Cupboard Table- existing"/>
    <n v="2"/>
    <s v="Nr"/>
    <m/>
    <n v="0"/>
    <n v="0"/>
    <n v="0"/>
  </r>
  <r>
    <x v="1"/>
    <x v="12"/>
    <x v="11"/>
    <s v="114000"/>
    <s v=" FOOD SERVICE EQUIPMENT"/>
    <s v="ME"/>
    <x v="1"/>
    <n v="578"/>
    <s v="Plating Area"/>
    <s v="Plating Area"/>
    <s v="M"/>
    <s v="Worktable"/>
    <n v="1"/>
    <s v="Nr"/>
    <m/>
    <n v="0"/>
    <n v="0"/>
    <n v="0"/>
  </r>
  <r>
    <x v="1"/>
    <x v="12"/>
    <x v="11"/>
    <s v="114000"/>
    <s v=" FOOD SERVICE EQUIPMENT"/>
    <s v="ME"/>
    <x v="1"/>
    <n v="579"/>
    <s v="Cold Kitchen"/>
    <s v="Cold Kitchen"/>
    <s v="N"/>
    <s v="Mobile Worktable"/>
    <n v="1"/>
    <s v="Nr"/>
    <m/>
    <n v="0"/>
    <n v="0"/>
    <n v="0"/>
  </r>
  <r>
    <x v="1"/>
    <x v="12"/>
    <x v="11"/>
    <s v="114000"/>
    <s v=" FOOD SERVICE EQUIPMENT"/>
    <s v="ME"/>
    <x v="1"/>
    <n v="580"/>
    <s v="Plating Area"/>
    <s v="Plating Area"/>
    <s v="P"/>
    <s v="Mobile Hot Cupboard"/>
    <n v="1"/>
    <s v="Nr"/>
    <m/>
    <n v="0"/>
    <n v="0"/>
    <n v="0"/>
  </r>
  <r>
    <x v="1"/>
    <x v="12"/>
    <x v="11"/>
    <s v="117000"/>
    <s v=" LAUNDRY EQUIPMENT"/>
    <s v="ME"/>
    <x v="0"/>
    <n v="581"/>
    <s v="117000 - LAUNDRY EQUIPMENT"/>
    <s v="117000 - LAUNDRY EQUIPMENT"/>
    <m/>
    <s v="117000 - LAUNDRY EQUIPMENT"/>
    <m/>
    <m/>
    <m/>
    <m/>
    <m/>
    <m/>
  </r>
  <r>
    <x v="1"/>
    <x v="12"/>
    <x v="11"/>
    <s v="117000"/>
    <s v=" LAUNDRY EQUIPMENT"/>
    <s v="ME"/>
    <x v="0"/>
    <n v="582"/>
    <s v="LAUNDRY"/>
    <s v="LAUNDRY"/>
    <m/>
    <s v="LAUNDRY"/>
    <m/>
    <m/>
    <m/>
    <m/>
    <m/>
    <m/>
  </r>
  <r>
    <x v="1"/>
    <x v="12"/>
    <x v="11"/>
    <s v="117000"/>
    <s v=" LAUNDRY EQUIPMENT"/>
    <s v="ME"/>
    <x v="1"/>
    <n v="583"/>
    <s v="117000 - LAUNDRY EQUIPMENT"/>
    <s v="117000 - LAUNDRY EQUIPMENT"/>
    <s v="A"/>
    <s v="Hand Wash Sink"/>
    <n v="2"/>
    <s v="Nr"/>
    <m/>
    <n v="0"/>
    <n v="0"/>
    <n v="0"/>
  </r>
  <r>
    <x v="1"/>
    <x v="12"/>
    <x v="11"/>
    <s v="117000"/>
    <s v=" LAUNDRY EQUIPMENT"/>
    <s v="ME"/>
    <x v="1"/>
    <n v="584"/>
    <s v="LAUNDRY"/>
    <s v="LAUNDRY"/>
    <s v="B"/>
    <s v="Platform Scale"/>
    <n v="1"/>
    <s v="Nr"/>
    <m/>
    <n v="0"/>
    <n v="0"/>
    <n v="0"/>
  </r>
  <r>
    <x v="1"/>
    <x v="12"/>
    <x v="11"/>
    <s v="117000"/>
    <s v=" LAUNDRY EQUIPMENT"/>
    <s v="ME"/>
    <x v="1"/>
    <n v="585"/>
    <s v="117000 - LAUNDRY EQUIPMENT"/>
    <s v="117000 - LAUNDRY EQUIPMENT"/>
    <s v="C"/>
    <s v="Table W/ Sink"/>
    <n v="1"/>
    <s v="Nr"/>
    <m/>
    <n v="0"/>
    <n v="0"/>
    <n v="0"/>
  </r>
  <r>
    <x v="1"/>
    <x v="12"/>
    <x v="11"/>
    <s v="117000"/>
    <s v=" LAUNDRY EQUIPMENT"/>
    <s v="ME"/>
    <x v="1"/>
    <n v="586"/>
    <s v="LAUNDRY"/>
    <s v="LAUNDRY"/>
    <s v="D"/>
    <s v="Mixer Tap"/>
    <n v="1"/>
    <s v="Nr"/>
    <m/>
    <n v="0"/>
    <n v="0"/>
    <n v="0"/>
  </r>
  <r>
    <x v="1"/>
    <x v="12"/>
    <x v="11"/>
    <s v="117000"/>
    <s v=" LAUNDRY EQUIPMENT"/>
    <s v="ME"/>
    <x v="1"/>
    <n v="587"/>
    <s v="117000 - LAUNDRY EQUIPMENT"/>
    <s v="117000 - LAUNDRY EQUIPMENT"/>
    <s v="E"/>
    <s v="Dirty Linen Trolley (existing)"/>
    <n v="2"/>
    <s v="Nr"/>
    <m/>
    <n v="0"/>
    <n v="0"/>
    <n v="0"/>
  </r>
  <r>
    <x v="1"/>
    <x v="12"/>
    <x v="11"/>
    <s v="117000"/>
    <s v=" LAUNDRY EQUIPMENT"/>
    <s v="ME"/>
    <x v="1"/>
    <n v="588"/>
    <s v="LAUNDRY"/>
    <s v="LAUNDRY"/>
    <s v="F"/>
    <s v="Spin Dryer (existing)"/>
    <n v="1"/>
    <s v="Nr"/>
    <m/>
    <n v="0"/>
    <n v="0"/>
    <n v="0"/>
  </r>
  <r>
    <x v="1"/>
    <x v="12"/>
    <x v="11"/>
    <s v="117000"/>
    <s v=" LAUNDRY EQUIPMENT"/>
    <s v="ME"/>
    <x v="1"/>
    <n v="589"/>
    <s v="117000 - LAUNDRY EQUIPMENT"/>
    <s v="117000 - LAUNDRY EQUIPMENT"/>
    <s v="G"/>
    <s v="25 Kg Extractor Washer (existing)"/>
    <n v="1"/>
    <s v="Nr"/>
    <m/>
    <n v="0"/>
    <n v="0"/>
    <n v="0"/>
  </r>
  <r>
    <x v="1"/>
    <x v="12"/>
    <x v="11"/>
    <s v="117000"/>
    <s v=" LAUNDRY EQUIPMENT"/>
    <s v="ME"/>
    <x v="1"/>
    <n v="590"/>
    <s v="LAUNDRY"/>
    <s v="LAUNDRY"/>
    <s v="H"/>
    <s v="36 Kg Extractor Washer"/>
    <n v="1"/>
    <s v="Nr"/>
    <m/>
    <n v="0"/>
    <n v="0"/>
    <n v="0"/>
  </r>
  <r>
    <x v="1"/>
    <x v="12"/>
    <x v="11"/>
    <s v="117000"/>
    <s v=" LAUNDRY EQUIPMENT"/>
    <s v="ME"/>
    <x v="1"/>
    <n v="591"/>
    <s v="117000 - LAUNDRY EQUIPMENT"/>
    <s v="117000 - LAUNDRY EQUIPMENT"/>
    <s v="J"/>
    <s v="7 Kg Extractor Washer (existing)"/>
    <n v="1"/>
    <s v="Nr"/>
    <m/>
    <n v="0"/>
    <n v="0"/>
    <n v="0"/>
  </r>
  <r>
    <x v="1"/>
    <x v="12"/>
    <x v="11"/>
    <s v="117000"/>
    <s v=" LAUNDRY EQUIPMENT"/>
    <s v="ME"/>
    <x v="1"/>
    <n v="592"/>
    <s v="LAUNDRY"/>
    <s v="LAUNDRY"/>
    <s v="K"/>
    <s v="16 Kg Dryer (existing)"/>
    <n v="1"/>
    <s v="Nr"/>
    <m/>
    <n v="0"/>
    <n v="0"/>
    <n v="0"/>
  </r>
  <r>
    <x v="1"/>
    <x v="12"/>
    <x v="11"/>
    <s v="117000"/>
    <s v=" LAUNDRY EQUIPMENT"/>
    <s v="ME"/>
    <x v="1"/>
    <n v="593"/>
    <s v="117000 - LAUNDRY EQUIPMENT"/>
    <s v="117000 - LAUNDRY EQUIPMENT"/>
    <s v="L"/>
    <s v="Flat Ironer"/>
    <n v="1"/>
    <s v="Nr"/>
    <m/>
    <n v="0"/>
    <n v="0"/>
    <n v="0"/>
  </r>
  <r>
    <x v="1"/>
    <x v="12"/>
    <x v="11"/>
    <s v="117000"/>
    <s v=" LAUNDRY EQUIPMENT"/>
    <s v="ME"/>
    <x v="1"/>
    <n v="594"/>
    <s v="LAUNDRY"/>
    <s v="LAUNDRY"/>
    <s v="M"/>
    <s v="Mobile Worktable"/>
    <n v="1"/>
    <s v="Nr"/>
    <m/>
    <n v="0"/>
    <n v="0"/>
    <n v="0"/>
  </r>
  <r>
    <x v="1"/>
    <x v="12"/>
    <x v="11"/>
    <s v="117000"/>
    <s v=" LAUNDRY EQUIPMENT"/>
    <s v="ME"/>
    <x v="1"/>
    <n v="595"/>
    <s v="117000 - LAUNDRY EQUIPMENT"/>
    <s v="117000 - LAUNDRY EQUIPMENT"/>
    <s v="N"/>
    <s v="Utility Press (existing)"/>
    <n v="1"/>
    <s v="Nr"/>
    <m/>
    <n v="0"/>
    <n v="0"/>
    <n v="0"/>
  </r>
  <r>
    <x v="1"/>
    <x v="12"/>
    <x v="11"/>
    <s v="117000"/>
    <s v=" LAUNDRY EQUIPMENT"/>
    <s v="ME"/>
    <x v="1"/>
    <n v="596"/>
    <s v="LAUNDRY"/>
    <s v="LAUNDRY"/>
    <s v="P"/>
    <s v="Ironer"/>
    <n v="2"/>
    <s v="Nr"/>
    <m/>
    <n v="0"/>
    <n v="0"/>
    <n v="0"/>
  </r>
  <r>
    <x v="1"/>
    <x v="12"/>
    <x v="11"/>
    <s v="117000"/>
    <s v=" LAUNDRY EQUIPMENT"/>
    <s v="ME"/>
    <x v="1"/>
    <n v="597"/>
    <s v="117000 - LAUNDRY EQUIPMENT"/>
    <s v="117000 - LAUNDRY EQUIPMENT"/>
    <s v="Q"/>
    <s v="Clean Linen Trolley (existing)"/>
    <n v="2"/>
    <s v="Nr"/>
    <m/>
    <n v="0"/>
    <n v="0"/>
    <n v="0"/>
  </r>
  <r>
    <x v="1"/>
    <x v="12"/>
    <x v="11"/>
    <s v="117000"/>
    <s v=" LAUNDRY EQUIPMENT"/>
    <s v="ME"/>
    <x v="1"/>
    <n v="598"/>
    <s v="LAUNDRY"/>
    <s v="LAUNDRY"/>
    <s v="R"/>
    <s v="Mobile Worktable"/>
    <n v="2"/>
    <s v="Nr"/>
    <m/>
    <n v="0"/>
    <n v="0"/>
    <n v="0"/>
  </r>
  <r>
    <x v="1"/>
    <x v="12"/>
    <x v="11"/>
    <s v="117000"/>
    <s v=" LAUNDRY EQUIPMENT"/>
    <s v="ME"/>
    <x v="1"/>
    <n v="599"/>
    <s v="117000 - LAUNDRY EQUIPMENT"/>
    <s v="117000 - LAUNDRY EQUIPMENT"/>
    <s v="S"/>
    <s v="Hanging Rail"/>
    <n v="1"/>
    <s v="Nr"/>
    <m/>
    <n v="0"/>
    <n v="0"/>
    <n v="0"/>
  </r>
  <r>
    <x v="1"/>
    <x v="12"/>
    <x v="11"/>
    <s v="117000"/>
    <s v=" LAUNDRY EQUIPMENT"/>
    <s v="ME"/>
    <x v="1"/>
    <n v="600"/>
    <s v="LAUNDRY"/>
    <s v="LAUNDRY"/>
    <s v="T"/>
    <s v="Sewing Machine (existing)"/>
    <n v="1"/>
    <s v="Nr"/>
    <m/>
    <n v="0"/>
    <n v="0"/>
    <n v="0"/>
  </r>
  <r>
    <x v="1"/>
    <x v="12"/>
    <x v="11"/>
    <s v="117000"/>
    <s v=" LAUNDRY EQUIPMENT"/>
    <s v="ME"/>
    <x v="0"/>
    <n v="601"/>
    <s v="117000 - LAUNDRY EQUIPMENT"/>
    <s v="117000 - LAUNDRY EQUIPMENT"/>
    <s v="BILL No. 11 - EQUIPMENT"/>
    <m/>
    <m/>
    <m/>
    <s v="J.D"/>
    <n v="0"/>
    <m/>
    <m/>
  </r>
  <r>
    <x v="1"/>
    <x v="12"/>
    <x v="11"/>
    <s v="To Summary"/>
    <s v="To Summary"/>
    <m/>
    <x v="2"/>
    <n v="602"/>
    <s v="LAUNDRY"/>
    <s v="LAUNDRY"/>
    <s v="To Summary"/>
    <m/>
    <m/>
    <m/>
    <m/>
    <m/>
    <m/>
    <m/>
  </r>
  <r>
    <x v="1"/>
    <x v="13"/>
    <x v="12"/>
    <s v="123640"/>
    <s v=" STONE CONTERTOPS"/>
    <s v="AR"/>
    <x v="0"/>
    <n v="603"/>
    <s v="117000 - LAUNDRY EQUIPMENT"/>
    <s v="117000 - LAUNDRY EQUIPMENT"/>
    <m/>
    <m/>
    <s v="BILL NO. 12"/>
    <m/>
    <m/>
    <m/>
    <m/>
    <m/>
  </r>
  <r>
    <x v="1"/>
    <x v="13"/>
    <x v="12"/>
    <s v="123640"/>
    <s v=" STONE CONTERTOPS"/>
    <s v="AR"/>
    <x v="0"/>
    <n v="604"/>
    <s v="LAUNDRY"/>
    <s v="LAUNDRY"/>
    <m/>
    <m/>
    <s v="FURNISHINGS"/>
    <m/>
    <m/>
    <m/>
    <m/>
    <m/>
  </r>
  <r>
    <x v="1"/>
    <x v="13"/>
    <x v="12"/>
    <s v="123640"/>
    <s v=" STONE CONTERTOPS"/>
    <s v="AR"/>
    <x v="0"/>
    <n v="605"/>
    <s v="117000 - LAUNDRY EQUIPMENT"/>
    <s v="117000 - LAUNDRY EQUIPMENT"/>
    <s v="Item"/>
    <s v="                Description                        "/>
    <s v="Qty"/>
    <s v="Unit"/>
    <s v="Rate"/>
    <s v="Amount"/>
    <m/>
    <m/>
  </r>
  <r>
    <x v="1"/>
    <x v="13"/>
    <x v="12"/>
    <s v="123640"/>
    <s v=" STONE CONTERTOPS"/>
    <s v="AR"/>
    <x v="0"/>
    <n v="606"/>
    <s v="LAUNDRY"/>
    <s v="LAUNDRY"/>
    <m/>
    <m/>
    <m/>
    <m/>
    <m/>
    <s v="J.D"/>
    <m/>
    <m/>
  </r>
  <r>
    <x v="1"/>
    <x v="13"/>
    <x v="12"/>
    <s v="123640"/>
    <s v=" STONE CONTERTOPS"/>
    <s v="AR"/>
    <x v="0"/>
    <n v="607"/>
    <s v="123640 - STONE CONTERTOPS"/>
    <s v="123640 - STONE CONTERTOPS"/>
    <m/>
    <s v="123640 - STONE CONTERTOPS"/>
    <m/>
    <m/>
    <m/>
    <m/>
    <m/>
    <m/>
  </r>
  <r>
    <x v="1"/>
    <x v="13"/>
    <x v="12"/>
    <s v="123640"/>
    <s v=" STONE CONTERTOPS"/>
    <s v="AR"/>
    <x v="0"/>
    <n v="608"/>
    <s v="Reception counter units; constructed from 100 thick hollow concrete blocks, filled with concrete and reinforced 12 diameter steel bars, faced with plaster and paint on both sides, comprising 30 thick granite serving counter top, 25 thick blockboard counter top faced on all exposed surfaces with plastic laminate veneer; including base steel angle brackets, 6 thick cork board on plywood, fittings and fixings; complete; as specified and as Drg. A-503; detail 11"/>
    <s v="Reception counter units; constructed from 100 thick hollow concrete blocks, filled with concrete and reinforced 12 diameter steel bars, faced with plaster and paint on both sides, comprising 30 thick granite serving counter top, 25 thick blockboard counter top faced on all exposed surfaces with plastic laminate veneer; including base steel angle brackets, 6 thick cork board on plywood, fittings and fixings; complete; as specified and as Drg. A-503; detail 11"/>
    <m/>
    <s v="Reception counter units; constructed from 100 thick hollow concrete blocks, filled with concrete and reinforced 12 diameter steel bars, faced with plaster and paint on both sides, comprising 30 thick granite serving counter top, 25 thick blockboard counter top faced on all exposed surfaces with plastic laminate veneer; including base steel angle brackets, 6 thick cork board on plywood, fittings and fixings; complete; as specified and as Drg. A-503; detail 11"/>
    <m/>
    <m/>
    <m/>
    <m/>
    <m/>
    <m/>
  </r>
  <r>
    <x v="1"/>
    <x v="13"/>
    <x v="12"/>
    <s v="123640"/>
    <s v=" STONE CONTERTOPS"/>
    <s v="AR"/>
    <x v="1"/>
    <n v="609"/>
    <s v="123640 - STONE CONTERTOPS"/>
    <s v="123640 - STONE CONTERTOPS"/>
    <s v="A"/>
    <s v="Overall size 640 x 1200 high; straight, curved"/>
    <n v="6"/>
    <s v="m"/>
    <n v="305"/>
    <n v="1830"/>
    <n v="295.84999999999997"/>
    <n v="1775.1"/>
  </r>
  <r>
    <x v="1"/>
    <x v="13"/>
    <x v="12"/>
    <s v="123640"/>
    <s v=" STONE CONTERTOPS"/>
    <s v="AR"/>
    <x v="0"/>
    <n v="610"/>
    <s v="Pantry worktop; 30 thick granite; including 20 thick backsplash, supports and fixings; complete; as specified and as Drg. A-501; detail 14"/>
    <s v="Pantry worktop; 30 thick granite; including 20 thick backsplash, supports and fixings; complete; as specified and as Drg. A-501; detail 14"/>
    <m/>
    <s v="Pantry worktop; 30 thick granite; including 20 thick backsplash, supports and fixings; complete; as specified and as Drg. A-501; detail 14"/>
    <m/>
    <m/>
    <m/>
    <m/>
    <m/>
    <m/>
  </r>
  <r>
    <x v="1"/>
    <x v="13"/>
    <x v="12"/>
    <s v="123640"/>
    <s v=" STONE CONTERTOPS"/>
    <s v="AR"/>
    <x v="1"/>
    <n v="611"/>
    <s v="123640 - STONE CONTERTOPS"/>
    <s v="123640 - STONE CONTERTOPS"/>
    <s v="B"/>
    <s v="600 wide"/>
    <n v="23"/>
    <s v="m"/>
    <n v="146"/>
    <n v="3358"/>
    <n v="141.62"/>
    <n v="3257.26"/>
  </r>
  <r>
    <x v="1"/>
    <x v="13"/>
    <x v="12"/>
    <s v="123640"/>
    <s v=" STONE CONTERTOPS"/>
    <s v="AR"/>
    <x v="1"/>
    <n v="612"/>
    <s v="Pantry worktop; 30 thick granite; including 20 thick backsplash, supports and fixings; complete; as specified and as Drg. A-501; detail 14"/>
    <s v="Pantry worktop; 30 thick granite; including 20 thick backsplash, supports and fixings; complete; as specified and as Drg. A-501; detail 14"/>
    <s v="C"/>
    <s v="600 wide; U shape"/>
    <n v="7"/>
    <s v="m"/>
    <n v="199"/>
    <n v="1393"/>
    <n v="193.03"/>
    <n v="1351.21"/>
  </r>
  <r>
    <x v="1"/>
    <x v="13"/>
    <x v="12"/>
    <s v="123640"/>
    <s v=" STONE CONTERTOPS"/>
    <s v="AR"/>
    <x v="1"/>
    <n v="613"/>
    <s v="123640 - STONE CONTERTOPS"/>
    <s v="123640 - STONE CONTERTOPS"/>
    <s v="D"/>
    <s v="750 wide; curved "/>
    <n v="12"/>
    <s v="m"/>
    <m/>
    <n v="0"/>
    <n v="0"/>
    <n v="0"/>
  </r>
  <r>
    <x v="1"/>
    <x v="13"/>
    <x v="12"/>
    <s v="124813"/>
    <s v=" ENTRANCE FLOOR MATS AND FRAME"/>
    <s v="AR"/>
    <x v="0"/>
    <n v="614"/>
    <s v="124813 - ENTRANCE FLOOR MATS AND FRAME"/>
    <s v="124813 - ENTRANCE FLOOR MATS AND FRAME"/>
    <m/>
    <s v="124813 - ENTRANCE FLOOR MATS AND FRAME"/>
    <m/>
    <m/>
    <m/>
    <m/>
    <m/>
    <m/>
  </r>
  <r>
    <x v="1"/>
    <x v="13"/>
    <x v="12"/>
    <s v="124813"/>
    <s v=" ENTRANCE FLOOR MATS AND FRAME"/>
    <s v="AR"/>
    <x v="0"/>
    <n v="615"/>
    <s v="Door mats and frames; corrugated rubber mat strips with aluminium slates; including aluminium frame with patent-clip-on polypropylene corner brackets for building in; including cement-sand screed levelling; complete; as specified and as Drg. A-501; detail 15"/>
    <s v="Door mats and frames; corrugated rubber mat strips with aluminium slates; including aluminium frame with patent-clip-on polypropylene corner brackets for building in; including cement-sand screed levelling; complete; as specified and as Drg. A-501; detail 15"/>
    <m/>
    <s v="Door mats and frames; corrugated rubber mat strips with aluminium slates; including aluminium frame with patent-clip-on polypropylene corner brackets for building in; including cement-sand screed levelling; complete; as specified and as Drg. A-501; detail 15"/>
    <m/>
    <m/>
    <m/>
    <m/>
    <m/>
    <m/>
  </r>
  <r>
    <x v="1"/>
    <x v="13"/>
    <x v="12"/>
    <s v="124813"/>
    <s v=" ENTRANCE FLOOR MATS AND FRAME"/>
    <s v="AR"/>
    <x v="1"/>
    <n v="616"/>
    <s v="124813 - ENTRANCE FLOOR MATS AND FRAME"/>
    <s v="124813 - ENTRANCE FLOOR MATS AND FRAME"/>
    <s v="A"/>
    <s v="Size 800 x 2400"/>
    <n v="1"/>
    <s v="Nr"/>
    <m/>
    <n v="0"/>
    <n v="0"/>
    <n v="0"/>
  </r>
  <r>
    <x v="1"/>
    <x v="13"/>
    <x v="12"/>
    <s v="124813"/>
    <s v=" ENTRANCE FLOOR MATS AND FRAME"/>
    <s v="AR"/>
    <x v="1"/>
    <n v="617"/>
    <s v="Door mats and frames; corrugated rubber mat strips with aluminium slates; including aluminium frame with patent-clip-on polypropylene corner brackets for building in; including cement-sand screed levelling; complete; as specified and as Drg. A-501; detail 15"/>
    <s v="Door mats and frames; corrugated rubber mat strips with aluminium slates; including aluminium frame with patent-clip-on polypropylene corner brackets for building in; including cement-sand screed levelling; complete; as specified and as Drg. A-501; detail 15"/>
    <s v="B"/>
    <s v="Size 1000 x 1800"/>
    <n v="1"/>
    <s v="Nr"/>
    <m/>
    <n v="0"/>
    <n v="0"/>
    <n v="0"/>
  </r>
  <r>
    <x v="1"/>
    <x v="13"/>
    <x v="12"/>
    <s v="124813"/>
    <s v=" ENTRANCE FLOOR MATS AND FRAME"/>
    <s v="AR"/>
    <x v="1"/>
    <n v="618"/>
    <s v="124813 - ENTRANCE FLOOR MATS AND FRAME"/>
    <s v="124813 - ENTRANCE FLOOR MATS AND FRAME"/>
    <s v="C"/>
    <s v="Size 600 x 1750"/>
    <n v="1"/>
    <s v="Nr"/>
    <m/>
    <n v="0"/>
    <n v="0"/>
    <n v="0"/>
  </r>
  <r>
    <x v="1"/>
    <x v="13"/>
    <x v="12"/>
    <s v="124813"/>
    <s v=" ENTRANCE FLOOR MATS AND FRAME"/>
    <s v="AR"/>
    <x v="0"/>
    <n v="619"/>
    <s v="Door mats and frames; corrugated rubber mat strips with aluminium slates; including aluminium frame with patent-clip-on polypropylene corner brackets for building in; including cement-sand screed levelling; complete; as specified and as Drg. A-501; detail 15"/>
    <s v="Door mats and frames; corrugated rubber mat strips with aluminium slates; including aluminium frame with patent-clip-on polypropylene corner brackets for building in; including cement-sand screed levelling; complete; as specified and as Drg. A-501; detail 15"/>
    <s v="BILL No. 12 - FURNISHINGS"/>
    <m/>
    <m/>
    <m/>
    <m/>
    <m/>
    <m/>
    <m/>
  </r>
  <r>
    <x v="1"/>
    <x v="13"/>
    <x v="12"/>
    <s v="To Summary"/>
    <s v="To Summary"/>
    <m/>
    <x v="2"/>
    <n v="620"/>
    <s v="124813 - ENTRANCE FLOOR MATS AND FRAME"/>
    <s v="124813 - ENTRANCE FLOOR MATS AND FRAME"/>
    <s v="To Summary"/>
    <m/>
    <m/>
    <m/>
    <s v="J.D"/>
    <n v="6581"/>
    <m/>
    <m/>
  </r>
  <r>
    <x v="1"/>
    <x v="14"/>
    <x v="13"/>
    <s v="142100"/>
    <s v=" ELECTRIC TRACTION ELEVATORS"/>
    <s v="EL"/>
    <x v="0"/>
    <n v="621"/>
    <s v="Door mats and frames; corrugated rubber mat strips with aluminium slates; including aluminium frame with patent-clip-on polypropylene corner brackets for building in; including cement-sand screed levelling; complete; as specified and as Drg. A-501; detail 15"/>
    <s v="Door mats and frames; corrugated rubber mat strips with aluminium slates; including aluminium frame with patent-clip-on polypropylene corner brackets for building in; including cement-sand screed levelling; complete; as specified and as Drg. A-501; detail 15"/>
    <s v="BILL NO. 14"/>
    <m/>
    <m/>
    <m/>
    <m/>
    <m/>
    <m/>
    <m/>
  </r>
  <r>
    <x v="1"/>
    <x v="14"/>
    <x v="13"/>
    <s v="142100"/>
    <s v=" ELECTRIC TRACTION ELEVATORS"/>
    <s v="EL"/>
    <x v="0"/>
    <n v="622"/>
    <s v="124813 - ENTRANCE FLOOR MATS AND FRAME"/>
    <s v="124813 - ENTRANCE FLOOR MATS AND FRAME"/>
    <s v="CONVEYING EQUIPMENT"/>
    <m/>
    <m/>
    <m/>
    <m/>
    <m/>
    <m/>
    <m/>
  </r>
  <r>
    <x v="1"/>
    <x v="14"/>
    <x v="13"/>
    <s v="142100"/>
    <s v=" ELECTRIC TRACTION ELEVATORS"/>
    <s v="EL"/>
    <x v="0"/>
    <n v="623"/>
    <s v="Door mats and frames; corrugated rubber mat strips with aluminium slates; including aluminium frame with patent-clip-on polypropylene corner brackets for building in; including cement-sand screed levelling; complete; as specified and as Drg. A-501; detail 15"/>
    <s v="Door mats and frames; corrugated rubber mat strips with aluminium slates; including aluminium frame with patent-clip-on polypropylene corner brackets for building in; including cement-sand screed levelling; complete; as specified and as Drg. A-501; detail 15"/>
    <s v="Item"/>
    <s v="                Description                        "/>
    <s v="Qty"/>
    <s v="Unit"/>
    <s v="Rate"/>
    <s v="Amount"/>
    <m/>
    <m/>
  </r>
  <r>
    <x v="1"/>
    <x v="14"/>
    <x v="13"/>
    <s v="142100"/>
    <s v=" ELECTRIC TRACTION ELEVATORS"/>
    <s v="EL"/>
    <x v="0"/>
    <n v="624"/>
    <s v="124813 - ENTRANCE FLOOR MATS AND FRAME"/>
    <s v="124813 - ENTRANCE FLOOR MATS AND FRAME"/>
    <m/>
    <m/>
    <m/>
    <m/>
    <m/>
    <s v="JD"/>
    <m/>
    <m/>
  </r>
  <r>
    <x v="1"/>
    <x v="14"/>
    <x v="13"/>
    <s v="142100"/>
    <s v=" ELECTRIC TRACTION ELEVATORS"/>
    <s v="EL"/>
    <x v="0"/>
    <n v="625"/>
    <s v="142100 - ELECTRIC TRACTION ELEVATORS"/>
    <s v="142100 - ELECTRIC TRACTION ELEVATORS"/>
    <m/>
    <s v="142100 - ELECTRIC TRACTION ELEVATORS"/>
    <m/>
    <m/>
    <m/>
    <n v="0"/>
    <m/>
    <m/>
  </r>
  <r>
    <x v="1"/>
    <x v="14"/>
    <x v="13"/>
    <s v="142100"/>
    <s v=" ELECTRIC TRACTION ELEVATORS"/>
    <s v="EL"/>
    <x v="0"/>
    <n v="626"/>
    <s v="Passenger, bed, &amp; service lifts, including all necessary controls and accessories"/>
    <s v="Passenger, bed, &amp; service lifts, including all necessary controls and accessories"/>
    <m/>
    <s v="Passenger, bed, &amp; service lifts, including all necessary controls and accessories"/>
    <m/>
    <m/>
    <m/>
    <m/>
    <m/>
    <m/>
  </r>
  <r>
    <x v="1"/>
    <x v="14"/>
    <x v="13"/>
    <s v="142100"/>
    <s v=" ELECTRIC TRACTION ELEVATORS"/>
    <s v="EL"/>
    <x v="1"/>
    <n v="627"/>
    <s v="142100 - ELECTRIC TRACTION ELEVATORS"/>
    <s v="142100 - ELECTRIC TRACTION ELEVATORS"/>
    <s v="A"/>
    <s v="Reference Elevator (L1) 800 kg (passenger),_x000a_1 m/s, as specified and shown on the drawings"/>
    <n v="1"/>
    <s v="Nr"/>
    <m/>
    <n v="0"/>
    <n v="0"/>
    <n v="0"/>
  </r>
  <r>
    <x v="1"/>
    <x v="14"/>
    <x v="13"/>
    <s v="142100"/>
    <s v=" ELECTRIC TRACTION ELEVATORS"/>
    <s v="EL"/>
    <x v="1"/>
    <n v="628"/>
    <s v="Passenger, bed, &amp; service lifts, including all necessary controls and accessories"/>
    <s v="Passenger, bed, &amp; service lifts, including all necessary controls and accessories"/>
    <s v="B"/>
    <s v="Reference Elevator (L2) 1600 kg (bed),_x000a_1 m/s, as specified and shown on the drawings"/>
    <n v="1"/>
    <s v="Nr"/>
    <m/>
    <n v="0"/>
    <n v="0"/>
    <n v="0"/>
  </r>
  <r>
    <x v="1"/>
    <x v="14"/>
    <x v="13"/>
    <s v="142100"/>
    <s v=" ELECTRIC TRACTION ELEVATORS"/>
    <s v="EL"/>
    <x v="1"/>
    <n v="629"/>
    <s v="142100 - ELECTRIC TRACTION ELEVATORS"/>
    <s v="142100 - ELECTRIC TRACTION ELEVATORS"/>
    <s v="C"/>
    <s v="Reference Elevator (L3) 1000 kg (service),_x000a_1 m/s, as specified and shown on the drawings"/>
    <n v="1"/>
    <s v="Nr"/>
    <m/>
    <n v="0"/>
    <n v="0"/>
    <n v="0"/>
  </r>
  <r>
    <x v="1"/>
    <x v="14"/>
    <x v="13"/>
    <s v="142100"/>
    <s v=" ELECTRIC TRACTION ELEVATORS"/>
    <s v="EL"/>
    <x v="0"/>
    <n v="630"/>
    <s v="Passenger, bed, &amp; service lifts, including all necessary controls and accessories"/>
    <s v="Passenger, bed, &amp; service lifts, including all necessary controls and accessories"/>
    <s v="BILL NO. 14 - CONVEYING EQUIPMENT"/>
    <m/>
    <m/>
    <m/>
    <m/>
    <m/>
    <m/>
    <m/>
  </r>
  <r>
    <x v="1"/>
    <x v="14"/>
    <x v="13"/>
    <s v="To Summary"/>
    <s v="To Summary"/>
    <m/>
    <x v="2"/>
    <n v="631"/>
    <s v="142100 - ELECTRIC TRACTION ELEVATORS"/>
    <s v="142100 - ELECTRIC TRACTION ELEVATORS"/>
    <s v="To Summary"/>
    <m/>
    <m/>
    <m/>
    <s v="JD"/>
    <n v="0"/>
    <m/>
    <m/>
  </r>
  <r>
    <x v="1"/>
    <x v="15"/>
    <x v="14"/>
    <s v="211100"/>
    <s v="FACILITY FIRE-SUPPRESSION WATER- SERVICE PIPING"/>
    <s v="ME"/>
    <x v="0"/>
    <n v="632"/>
    <s v="Passenger, bed, &amp; service lifts, including all necessary controls and accessories"/>
    <s v="Passenger, bed, &amp; service lifts, including all necessary controls and accessories"/>
    <m/>
    <m/>
    <s v="BILL NO. 21"/>
    <m/>
    <m/>
    <m/>
    <m/>
    <m/>
  </r>
  <r>
    <x v="1"/>
    <x v="15"/>
    <x v="14"/>
    <s v="211100"/>
    <s v="FACILITY FIRE-SUPPRESSION WATER- SERVICE PIPING"/>
    <s v="ME"/>
    <x v="0"/>
    <n v="633"/>
    <s v="142100 - ELECTRIC TRACTION ELEVATORS"/>
    <s v="142100 - ELECTRIC TRACTION ELEVATORS"/>
    <m/>
    <m/>
    <s v="FIRE SUPPRESSION"/>
    <m/>
    <m/>
    <m/>
    <m/>
    <m/>
  </r>
  <r>
    <x v="1"/>
    <x v="15"/>
    <x v="14"/>
    <s v="211100"/>
    <s v="FACILITY FIRE-SUPPRESSION WATER- SERVICE PIPING"/>
    <s v="ME"/>
    <x v="0"/>
    <n v="634"/>
    <s v="Passenger, bed, &amp; service lifts, including all necessary controls and accessories"/>
    <s v="Passenger, bed, &amp; service lifts, including all necessary controls and accessories"/>
    <s v="Item"/>
    <s v="                Description                        "/>
    <s v="Qty"/>
    <s v="Unit"/>
    <s v="Rate"/>
    <s v="Amount"/>
    <m/>
    <m/>
  </r>
  <r>
    <x v="1"/>
    <x v="15"/>
    <x v="14"/>
    <s v="211100"/>
    <s v="FACILITY FIRE-SUPPRESSION WATER- SERVICE PIPING"/>
    <s v="ME"/>
    <x v="0"/>
    <n v="635"/>
    <s v="142100 - ELECTRIC TRACTION ELEVATORS"/>
    <s v="142100 - ELECTRIC TRACTION ELEVATORS"/>
    <m/>
    <m/>
    <m/>
    <m/>
    <m/>
    <s v="J.D"/>
    <m/>
    <m/>
  </r>
  <r>
    <x v="1"/>
    <x v="15"/>
    <x v="14"/>
    <s v="211100"/>
    <s v="FACILITY FIRE-SUPPRESSION WATER- SERVICE PIPING"/>
    <s v="ME"/>
    <x v="0"/>
    <n v="636"/>
    <s v="211100 - FACILITY FIRE-SUPPRESSION WATER- SERVICE PIPING"/>
    <s v="211100 - FACILITY FIRE-SUPPRESSION WATER- SERVICE PIPING"/>
    <m/>
    <s v="211100 - FACILITY FIRE-SUPPRESSION WATER- SERVICE PIPING"/>
    <m/>
    <m/>
    <m/>
    <m/>
    <m/>
    <m/>
  </r>
  <r>
    <x v="1"/>
    <x v="15"/>
    <x v="14"/>
    <s v="211100"/>
    <s v="FACILITY FIRE-SUPPRESSION WATER- SERVICE PIPING"/>
    <s v="ME"/>
    <x v="0"/>
    <n v="637"/>
    <s v="Standpipes and wet-pipe sprinlers"/>
    <s v="Black Steel Pipes and fittings"/>
    <m/>
    <s v="Standpipes and wet-pipe sprinlers"/>
    <m/>
    <m/>
    <m/>
    <m/>
    <m/>
    <m/>
  </r>
  <r>
    <x v="1"/>
    <x v="15"/>
    <x v="14"/>
    <s v="211100"/>
    <s v="FACILITY FIRE-SUPPRESSION WATER- SERVICE PIPING"/>
    <s v="ME"/>
    <x v="0"/>
    <n v="638"/>
    <s v="Standpipes and wet-pipe sprinlers"/>
    <s v="Black Steel Pipes and fittings"/>
    <m/>
    <s v="Black Steel Pipes and fittings"/>
    <m/>
    <m/>
    <m/>
    <m/>
    <m/>
    <m/>
  </r>
  <r>
    <x v="1"/>
    <x v="15"/>
    <x v="14"/>
    <s v="211100"/>
    <s v="FACILITY FIRE-SUPPRESSION WATER- SERVICE PIPING"/>
    <s v="ME"/>
    <x v="1"/>
    <n v="639"/>
    <s v="Standpipes and wet-pipe sprinlers"/>
    <s v="Black Steel Pipes and fittings"/>
    <s v="A"/>
    <s v="25 dn"/>
    <n v="480"/>
    <s v="m"/>
    <n v="17"/>
    <n v="8160"/>
    <n v="16.489999999999998"/>
    <n v="7915.1999999999989"/>
  </r>
  <r>
    <x v="1"/>
    <x v="15"/>
    <x v="14"/>
    <s v="211100"/>
    <s v="FACILITY FIRE-SUPPRESSION WATER- SERVICE PIPING"/>
    <s v="ME"/>
    <x v="1"/>
    <n v="640"/>
    <s v="Standpipes and wet-pipe sprinlers"/>
    <s v="Black Steel Pipes and fittings"/>
    <s v="B"/>
    <s v="32 dn"/>
    <n v="22"/>
    <s v="m"/>
    <n v="19"/>
    <n v="418"/>
    <n v="18.43"/>
    <n v="405.46"/>
  </r>
  <r>
    <x v="1"/>
    <x v="15"/>
    <x v="14"/>
    <s v="211100"/>
    <s v="FACILITY FIRE-SUPPRESSION WATER- SERVICE PIPING"/>
    <s v="ME"/>
    <x v="1"/>
    <n v="641"/>
    <s v="Standpipes and wet-pipe sprinlers"/>
    <s v="Black Steel Pipes and fittings"/>
    <s v="C"/>
    <s v="40 dn"/>
    <n v="30"/>
    <s v="m"/>
    <n v="22"/>
    <n v="660"/>
    <n v="21.34"/>
    <n v="640.20000000000005"/>
  </r>
  <r>
    <x v="1"/>
    <x v="15"/>
    <x v="14"/>
    <s v="211100"/>
    <s v="FACILITY FIRE-SUPPRESSION WATER- SERVICE PIPING"/>
    <s v="ME"/>
    <x v="1"/>
    <n v="642"/>
    <s v="Standpipes and wet-pipe sprinlers"/>
    <s v="Black Steel Pipes and fittings"/>
    <s v="D"/>
    <s v="50 dn"/>
    <n v="50"/>
    <s v="m"/>
    <n v="26"/>
    <n v="1300"/>
    <n v="25.22"/>
    <n v="1261"/>
  </r>
  <r>
    <x v="1"/>
    <x v="15"/>
    <x v="14"/>
    <s v="211100"/>
    <s v="FACILITY FIRE-SUPPRESSION WATER- SERVICE PIPING"/>
    <s v="ME"/>
    <x v="1"/>
    <n v="643"/>
    <s v="Standpipes and wet-pipe sprinlers"/>
    <s v="Black Steel Pipes and fittings"/>
    <s v="E"/>
    <s v="65 dn"/>
    <n v="20"/>
    <s v="m"/>
    <n v="52"/>
    <n v="1040"/>
    <n v="50.44"/>
    <n v="1008.8"/>
  </r>
  <r>
    <x v="1"/>
    <x v="15"/>
    <x v="14"/>
    <s v="211100"/>
    <s v="FACILITY FIRE-SUPPRESSION WATER- SERVICE PIPING"/>
    <s v="ME"/>
    <x v="1"/>
    <n v="644"/>
    <s v="Standpipes and wet-pipe sprinlers"/>
    <s v="Black Steel Pipes and fittings"/>
    <s v="F"/>
    <s v="80 dn"/>
    <n v="21"/>
    <s v="m"/>
    <m/>
    <n v="0"/>
    <n v="0"/>
    <n v="0"/>
  </r>
  <r>
    <x v="1"/>
    <x v="15"/>
    <x v="14"/>
    <s v="211100"/>
    <s v="FACILITY FIRE-SUPPRESSION WATER- SERVICE PIPING"/>
    <s v="ME"/>
    <x v="1"/>
    <n v="645"/>
    <s v="Standpipes and wet-pipe sprinlers"/>
    <s v="Black Steel Pipes and fittings"/>
    <s v="F"/>
    <s v="100 dn"/>
    <n v="65"/>
    <s v="m"/>
    <n v="78"/>
    <n v="5070"/>
    <n v="75.66"/>
    <n v="4917.8999999999996"/>
  </r>
  <r>
    <x v="1"/>
    <x v="15"/>
    <x v="14"/>
    <s v="211100"/>
    <s v="FACILITY FIRE-SUPPRESSION WATER- SERVICE PIPING"/>
    <s v="ME"/>
    <x v="1"/>
    <n v="646"/>
    <s v="Standpipes and wet-pipe sprinlers"/>
    <s v="Black Steel Pipes and fittings"/>
    <s v="G"/>
    <s v="150 dn"/>
    <n v="19"/>
    <s v="m"/>
    <n v="149"/>
    <n v="2831"/>
    <n v="144.53"/>
    <n v="2746.07"/>
  </r>
  <r>
    <x v="1"/>
    <x v="15"/>
    <x v="14"/>
    <s v="211100"/>
    <s v="FACILITY FIRE-SUPPRESSION WATER- SERVICE PIPING"/>
    <s v="ME"/>
    <x v="0"/>
    <n v="647"/>
    <s v="Valves"/>
    <s v="Gate valves"/>
    <m/>
    <s v="Valves"/>
    <m/>
    <m/>
    <m/>
    <m/>
    <m/>
    <m/>
  </r>
  <r>
    <x v="1"/>
    <x v="15"/>
    <x v="14"/>
    <s v="211100"/>
    <s v="FACILITY FIRE-SUPPRESSION WATER- SERVICE PIPING"/>
    <s v="ME"/>
    <x v="0"/>
    <n v="648"/>
    <s v="Valves"/>
    <s v="Gate valves"/>
    <m/>
    <s v="Gate valves"/>
    <m/>
    <m/>
    <m/>
    <m/>
    <m/>
    <m/>
  </r>
  <r>
    <x v="1"/>
    <x v="15"/>
    <x v="14"/>
    <s v="211100"/>
    <s v="FACILITY FIRE-SUPPRESSION WATER- SERVICE PIPING"/>
    <s v="ME"/>
    <x v="1"/>
    <n v="649"/>
    <s v="Valves"/>
    <s v="Gate valves"/>
    <s v="H"/>
    <s v="25 dn"/>
    <n v="1"/>
    <s v="Nr"/>
    <n v="80"/>
    <n v="80"/>
    <n v="77.599999999999994"/>
    <n v="77.599999999999994"/>
  </r>
  <r>
    <x v="1"/>
    <x v="15"/>
    <x v="14"/>
    <s v="211100"/>
    <s v="FACILITY FIRE-SUPPRESSION WATER- SERVICE PIPING"/>
    <s v="ME"/>
    <x v="1"/>
    <n v="650"/>
    <s v="Valves"/>
    <s v="Gate valves"/>
    <s v="J"/>
    <s v="40 dn"/>
    <n v="1"/>
    <s v="Nr"/>
    <n v="86"/>
    <n v="86"/>
    <n v="83.42"/>
    <n v="83.42"/>
  </r>
  <r>
    <x v="1"/>
    <x v="15"/>
    <x v="14"/>
    <s v="211100"/>
    <s v="FACILITY FIRE-SUPPRESSION WATER- SERVICE PIPING"/>
    <s v="ME"/>
    <x v="1"/>
    <n v="651"/>
    <s v="Valves"/>
    <s v="Gate valves"/>
    <s v="K"/>
    <s v="50 dn"/>
    <n v="4"/>
    <s v="Nr"/>
    <n v="159"/>
    <n v="636"/>
    <n v="154.22999999999999"/>
    <n v="616.91999999999996"/>
  </r>
  <r>
    <x v="1"/>
    <x v="15"/>
    <x v="14"/>
    <s v="211100"/>
    <s v="FACILITY FIRE-SUPPRESSION WATER- SERVICE PIPING"/>
    <s v="ME"/>
    <x v="1"/>
    <n v="652"/>
    <s v="Valves"/>
    <s v="Gate valves"/>
    <s v="L"/>
    <s v="100 dn"/>
    <n v="1"/>
    <s v="Nr"/>
    <n v="494"/>
    <n v="494"/>
    <n v="479.18"/>
    <n v="479.18"/>
  </r>
  <r>
    <x v="1"/>
    <x v="15"/>
    <x v="14"/>
    <s v="211100"/>
    <s v="FACILITY FIRE-SUPPRESSION WATER- SERVICE PIPING"/>
    <s v="ME"/>
    <x v="1"/>
    <n v="653"/>
    <s v="Valves"/>
    <s v="Gate valves"/>
    <s v="M"/>
    <s v="150 dn"/>
    <n v="4"/>
    <s v="Nr"/>
    <n v="795"/>
    <n v="3180"/>
    <n v="771.15"/>
    <n v="3084.6"/>
  </r>
  <r>
    <x v="1"/>
    <x v="15"/>
    <x v="14"/>
    <s v="211100"/>
    <s v="FACILITY FIRE-SUPPRESSION WATER- SERVICE PIPING"/>
    <s v="ME"/>
    <x v="0"/>
    <n v="654"/>
    <s v="Test and drain valves"/>
    <s v="Test and drain valves"/>
    <m/>
    <s v="Test and drain valves"/>
    <m/>
    <m/>
    <m/>
    <m/>
    <m/>
    <m/>
  </r>
  <r>
    <x v="1"/>
    <x v="15"/>
    <x v="14"/>
    <s v="211100"/>
    <s v="FACILITY FIRE-SUPPRESSION WATER- SERVICE PIPING"/>
    <s v="ME"/>
    <x v="1"/>
    <n v="655"/>
    <s v="Valves"/>
    <s v="Gate valves"/>
    <s v="A"/>
    <s v="25 dn"/>
    <n v="2"/>
    <s v="Nr"/>
    <m/>
    <n v="0"/>
    <n v="0"/>
    <n v="0"/>
  </r>
  <r>
    <x v="1"/>
    <x v="15"/>
    <x v="14"/>
    <s v="211100"/>
    <s v="FACILITY FIRE-SUPPRESSION WATER- SERVICE PIPING"/>
    <s v="ME"/>
    <x v="0"/>
    <n v="656"/>
    <s v="Specialty Valves"/>
    <s v="Specialty Valves"/>
    <m/>
    <s v="Specialty Valves"/>
    <m/>
    <m/>
    <m/>
    <m/>
    <m/>
    <m/>
  </r>
  <r>
    <x v="1"/>
    <x v="15"/>
    <x v="14"/>
    <s v="211100"/>
    <s v="FACILITY FIRE-SUPPRESSION WATER- SERVICE PIPING"/>
    <s v="ME"/>
    <x v="0"/>
    <n v="657"/>
    <s v="Specialty Valves"/>
    <s v="Fire-Protection-Service Valves"/>
    <m/>
    <s v="Fire-Protection-Service Valves"/>
    <m/>
    <m/>
    <m/>
    <m/>
    <m/>
    <m/>
  </r>
  <r>
    <x v="1"/>
    <x v="15"/>
    <x v="14"/>
    <s v="211100"/>
    <s v="FACILITY FIRE-SUPPRESSION WATER- SERVICE PIPING"/>
    <s v="ME"/>
    <x v="0"/>
    <n v="658"/>
    <s v="Specialty Valves"/>
    <s v="Alarm check valves"/>
    <m/>
    <s v="Alarm check valves"/>
    <m/>
    <m/>
    <m/>
    <m/>
    <m/>
    <m/>
  </r>
  <r>
    <x v="1"/>
    <x v="15"/>
    <x v="14"/>
    <s v="211100"/>
    <s v="FACILITY FIRE-SUPPRESSION WATER- SERVICE PIPING"/>
    <s v="ME"/>
    <x v="1"/>
    <n v="659"/>
    <s v="Specialty Valves"/>
    <s v="Alarm check valves"/>
    <s v="A"/>
    <s v="100 dn"/>
    <n v="1"/>
    <s v="Nr"/>
    <n v="1394"/>
    <n v="1394"/>
    <n v="1352.18"/>
    <n v="1352.18"/>
  </r>
  <r>
    <x v="1"/>
    <x v="15"/>
    <x v="14"/>
    <s v="211100"/>
    <s v="FACILITY FIRE-SUPPRESSION WATER- SERVICE PIPING"/>
    <s v="ME"/>
    <x v="0"/>
    <n v="660"/>
    <s v="Specialty Valves"/>
    <s v="Check valves"/>
    <m/>
    <s v="Check valves"/>
    <m/>
    <m/>
    <m/>
    <m/>
    <m/>
    <m/>
  </r>
  <r>
    <x v="1"/>
    <x v="15"/>
    <x v="14"/>
    <s v="211100"/>
    <s v="FACILITY FIRE-SUPPRESSION WATER- SERVICE PIPING"/>
    <s v="ME"/>
    <x v="1"/>
    <n v="661"/>
    <s v="Specialty Valves"/>
    <s v="Check valves"/>
    <s v="B"/>
    <s v="100 dn"/>
    <n v="1"/>
    <s v="Nr"/>
    <n v="518"/>
    <n v="518"/>
    <n v="502.46"/>
    <n v="502.46"/>
  </r>
  <r>
    <x v="1"/>
    <x v="15"/>
    <x v="14"/>
    <s v="211100"/>
    <s v="FACILITY FIRE-SUPPRESSION WATER- SERVICE PIPING"/>
    <s v="ME"/>
    <x v="1"/>
    <n v="662"/>
    <s v="Specialty Valves"/>
    <s v="Check valves"/>
    <s v="C"/>
    <s v="150 dn"/>
    <n v="2"/>
    <s v="Nr"/>
    <n v="690"/>
    <n v="1380"/>
    <n v="669.3"/>
    <n v="1338.6"/>
  </r>
  <r>
    <x v="1"/>
    <x v="15"/>
    <x v="14"/>
    <s v="211100"/>
    <s v="FACILITY FIRE-SUPPRESSION WATER- SERVICE PIPING"/>
    <s v="ME"/>
    <x v="0"/>
    <n v="663"/>
    <s v="Specialty Valves"/>
    <s v="Zone valve assembly"/>
    <m/>
    <s v="Zone valve assembly"/>
    <m/>
    <m/>
    <m/>
    <m/>
    <m/>
    <m/>
  </r>
  <r>
    <x v="1"/>
    <x v="15"/>
    <x v="14"/>
    <s v="211100"/>
    <s v="FACILITY FIRE-SUPPRESSION WATER- SERVICE PIPING"/>
    <s v="ME"/>
    <x v="1"/>
    <n v="664"/>
    <s v="Specialty Valves"/>
    <s v="Zone valve assembly"/>
    <s v="D"/>
    <s v="100 dn"/>
    <n v="2"/>
    <s v="Nr"/>
    <n v="1195"/>
    <n v="2390"/>
    <n v="1159.1499999999999"/>
    <n v="2318.2999999999997"/>
  </r>
  <r>
    <x v="1"/>
    <x v="15"/>
    <x v="14"/>
    <s v="211100"/>
    <s v="FACILITY FIRE-SUPPRESSION WATER- SERVICE PIPING"/>
    <s v="ME"/>
    <x v="0"/>
    <n v="665"/>
    <s v="Specialty Valves"/>
    <s v="Automatic Sprinklers"/>
    <m/>
    <s v="Automatic Sprinklers"/>
    <m/>
    <m/>
    <m/>
    <m/>
    <m/>
    <m/>
  </r>
  <r>
    <x v="1"/>
    <x v="15"/>
    <x v="14"/>
    <s v="211100"/>
    <s v="FACILITY FIRE-SUPPRESSION WATER- SERVICE PIPING"/>
    <s v="ME"/>
    <x v="1"/>
    <n v="666"/>
    <s v="Specialty Valves"/>
    <s v="Automatic Sprinklers"/>
    <s v="F"/>
    <s v="Type SP-1"/>
    <n v="27"/>
    <s v="Nr"/>
    <m/>
    <n v="0"/>
    <n v="0"/>
    <n v="0"/>
  </r>
  <r>
    <x v="1"/>
    <x v="15"/>
    <x v="14"/>
    <s v="211100"/>
    <s v="FACILITY FIRE-SUPPRESSION WATER- SERVICE PIPING"/>
    <s v="ME"/>
    <x v="1"/>
    <n v="667"/>
    <s v="Specialty Valves"/>
    <s v="Automatic Sprinklers"/>
    <s v="G"/>
    <s v="Type SP-2"/>
    <n v="92"/>
    <s v="Nr"/>
    <m/>
    <n v="0"/>
    <n v="0"/>
    <n v="0"/>
  </r>
  <r>
    <x v="1"/>
    <x v="15"/>
    <x v="14"/>
    <s v="211100"/>
    <s v="FACILITY FIRE-SUPPRESSION WATER- SERVICE PIPING"/>
    <s v="ME"/>
    <x v="1"/>
    <n v="668"/>
    <s v="Specialty Valves"/>
    <s v="Automatic Sprinklers"/>
    <s v="H"/>
    <s v="Type SP-3"/>
    <n v="6"/>
    <s v="Nr"/>
    <m/>
    <n v="0"/>
    <n v="0"/>
    <n v="0"/>
  </r>
  <r>
    <x v="1"/>
    <x v="15"/>
    <x v="14"/>
    <s v="211100"/>
    <s v="FACILITY FIRE-SUPPRESSION WATER- SERVICE PIPING"/>
    <s v="ME"/>
    <x v="0"/>
    <n v="669"/>
    <s v="Specialty Valves"/>
    <s v="Hose Connection"/>
    <m/>
    <s v="Hose Connection"/>
    <m/>
    <m/>
    <m/>
    <m/>
    <m/>
    <m/>
  </r>
  <r>
    <x v="1"/>
    <x v="15"/>
    <x v="14"/>
    <s v="211100"/>
    <s v="FACILITY FIRE-SUPPRESSION WATER- SERVICE PIPING"/>
    <s v="ME"/>
    <x v="1"/>
    <n v="670"/>
    <s v="Specialty Valves"/>
    <s v="Hose Connection"/>
    <s v="E"/>
    <s v="Type FHR-1"/>
    <n v="3"/>
    <s v="Nr"/>
    <n v="1434"/>
    <n v="4302"/>
    <n v="1390.98"/>
    <n v="4172.9400000000005"/>
  </r>
  <r>
    <x v="1"/>
    <x v="15"/>
    <x v="14"/>
    <s v="211100"/>
    <s v="FACILITY FIRE-SUPPRESSION WATER- SERVICE PIPING"/>
    <s v="ME"/>
    <x v="1"/>
    <n v="671"/>
    <s v="Specialty Valves"/>
    <s v="Hose Connection"/>
    <s v="F"/>
    <s v="Type FHR-2"/>
    <n v="2"/>
    <s v="Nr"/>
    <n v="1567"/>
    <n v="3134"/>
    <n v="1519.99"/>
    <n v="3039.98"/>
  </r>
  <r>
    <x v="1"/>
    <x v="15"/>
    <x v="14"/>
    <s v="211100"/>
    <s v="FACILITY FIRE-SUPPRESSION WATER- SERVICE PIPING"/>
    <s v="ME"/>
    <x v="0"/>
    <n v="672"/>
    <s v="Specialty Valves"/>
    <s v="Fire Department Connections"/>
    <m/>
    <s v="Fire Department Connections"/>
    <m/>
    <m/>
    <m/>
    <m/>
    <m/>
    <m/>
  </r>
  <r>
    <x v="1"/>
    <x v="15"/>
    <x v="14"/>
    <s v="211100"/>
    <s v="FACILITY FIRE-SUPPRESSION WATER- SERVICE PIPING"/>
    <s v="ME"/>
    <x v="1"/>
    <n v="673"/>
    <s v="Specialty Valves"/>
    <s v="Fire Department Connections"/>
    <s v="G"/>
    <s v="100 dn"/>
    <n v="1"/>
    <s v="Nr"/>
    <n v="730"/>
    <n v="730"/>
    <n v="708.1"/>
    <n v="708.1"/>
  </r>
  <r>
    <x v="1"/>
    <x v="15"/>
    <x v="14"/>
    <s v="211100"/>
    <s v="FACILITY FIRE-SUPPRESSION WATER- SERVICE PIPING"/>
    <s v="ME"/>
    <x v="1"/>
    <n v="674"/>
    <s v="Specialty Valves"/>
    <s v="Fire Department Connections"/>
    <s v="H"/>
    <s v="Automatic air vent"/>
    <n v="1"/>
    <s v="Item"/>
    <n v="531"/>
    <n v="531"/>
    <n v="515.06999999999994"/>
    <n v="515.06999999999994"/>
  </r>
  <r>
    <x v="1"/>
    <x v="15"/>
    <x v="14"/>
    <s v="213113"/>
    <s v=" ELECTRIC-DRIVE, CENTRIFUGAL FIRE PUMPS"/>
    <s v="ME"/>
    <x v="0"/>
    <n v="675"/>
    <s v="213113 - ELECTRIC-DRIVE, CENTRIFUGAL FIRE PUMPS"/>
    <s v="213113 - ELECTRIC-DRIVE, CENTRIFUGAL FIRE PUMPS"/>
    <m/>
    <s v="213113 - ELECTRIC-DRIVE, CENTRIFUGAL FIRE PUMPS"/>
    <m/>
    <m/>
    <m/>
    <m/>
    <m/>
    <m/>
  </r>
  <r>
    <x v="1"/>
    <x v="15"/>
    <x v="14"/>
    <s v="213113"/>
    <s v=" ELECTRIC-DRIVE, CENTRIFUGAL FIRE PUMPS"/>
    <s v="ME"/>
    <x v="0"/>
    <n v="676"/>
    <s v="End Suction Fire Pumps"/>
    <s v="End Suction Fire Pumps"/>
    <m/>
    <s v="End Suction Fire Pumps"/>
    <m/>
    <m/>
    <m/>
    <m/>
    <m/>
    <m/>
  </r>
  <r>
    <x v="1"/>
    <x v="15"/>
    <x v="14"/>
    <s v="213113"/>
    <s v=" ELECTRIC-DRIVE, CENTRIFUGAL FIRE PUMPS"/>
    <s v="ME"/>
    <x v="1"/>
    <n v="677"/>
    <s v="213113 - ELECTRIC-DRIVE, CENTRIFUGAL FIRE PUMPS"/>
    <s v="213113 - ELECTRIC-DRIVE, CENTRIFUGAL FIRE PUMPS"/>
    <s v="A"/>
    <s v="Type FP-B1-01&amp; 02"/>
    <n v="2"/>
    <s v="Nr"/>
    <m/>
    <n v="0"/>
    <n v="0"/>
    <n v="0"/>
  </r>
  <r>
    <x v="1"/>
    <x v="15"/>
    <x v="14"/>
    <s v="213113"/>
    <s v=" ELECTRIC-DRIVE, CENTRIFUGAL FIRE PUMPS"/>
    <s v="ME"/>
    <x v="0"/>
    <n v="678"/>
    <s v="Pressure-Maintenance Pumps"/>
    <s v="Pressure-Maintenance Pumps"/>
    <m/>
    <s v="Pressure-Maintenance Pumps"/>
    <m/>
    <m/>
    <m/>
    <m/>
    <m/>
    <m/>
  </r>
  <r>
    <x v="1"/>
    <x v="15"/>
    <x v="14"/>
    <s v="213113"/>
    <s v=" ELECTRIC-DRIVE, CENTRIFUGAL FIRE PUMPS"/>
    <s v="ME"/>
    <x v="1"/>
    <n v="679"/>
    <s v="213113 - ELECTRIC-DRIVE, CENTRIFUGAL FIRE PUMPS"/>
    <s v="213113 - ELECTRIC-DRIVE, CENTRIFUGAL FIRE PUMPS"/>
    <s v="A"/>
    <s v="Type JP-B1-01"/>
    <n v="1"/>
    <s v="Nr"/>
    <n v="4116"/>
    <n v="4116"/>
    <n v="3992.52"/>
    <n v="3992.52"/>
  </r>
  <r>
    <x v="1"/>
    <x v="15"/>
    <x v="14"/>
    <s v="213113"/>
    <s v=" ELECTRIC-DRIVE, CENTRIFUGAL FIRE PUMPS"/>
    <s v="ME"/>
    <x v="1"/>
    <n v="680"/>
    <s v="Pressure-Maintenance Pumps"/>
    <s v="Pressure-Maintenance Pumps"/>
    <s v="C"/>
    <s v="Spare parts a specified for split case fire pump and pressure maintenance pump"/>
    <n v="1"/>
    <s v="Item"/>
    <m/>
    <m/>
    <n v="0"/>
    <n v="0"/>
  </r>
  <r>
    <x v="1"/>
    <x v="15"/>
    <x v="14"/>
    <s v="213113"/>
    <s v=" ELECTRIC-DRIVE, CENTRIFUGAL FIRE PUMPS"/>
    <s v="ME"/>
    <x v="0"/>
    <n v="681"/>
    <s v="Pressure-Maintenance Pumps"/>
    <s v="Pressure-Maintenance Pumps"/>
    <s v="BILL NO. 21 - FIRE SUPPRESSION"/>
    <m/>
    <m/>
    <m/>
    <m/>
    <m/>
    <m/>
    <m/>
  </r>
  <r>
    <x v="1"/>
    <x v="15"/>
    <x v="14"/>
    <s v="To Summary"/>
    <s v="To Summary"/>
    <m/>
    <x v="2"/>
    <n v="682"/>
    <s v="Pressure-Maintenance Pumps"/>
    <s v="Pressure-Maintenance Pumps"/>
    <s v="To Summary"/>
    <m/>
    <m/>
    <m/>
    <s v="J.D"/>
    <n v="42450"/>
    <m/>
    <m/>
  </r>
  <r>
    <x v="1"/>
    <x v="16"/>
    <x v="15"/>
    <s v="220719"/>
    <s v=" PLUMBING PIPING INSULATION"/>
    <s v="ME"/>
    <x v="0"/>
    <n v="683"/>
    <s v="Pressure-Maintenance Pumps"/>
    <s v="Pressure-Maintenance Pumps"/>
    <m/>
    <m/>
    <s v="BILL NO. 22"/>
    <m/>
    <m/>
    <m/>
    <m/>
    <m/>
  </r>
  <r>
    <x v="1"/>
    <x v="16"/>
    <x v="15"/>
    <s v="220719"/>
    <s v=" PLUMBING PIPING INSULATION"/>
    <s v="ME"/>
    <x v="0"/>
    <n v="684"/>
    <s v="Pressure-Maintenance Pumps"/>
    <s v="Pressure-Maintenance Pumps"/>
    <m/>
    <m/>
    <s v="PLUMBING"/>
    <m/>
    <m/>
    <m/>
    <m/>
    <m/>
  </r>
  <r>
    <x v="1"/>
    <x v="16"/>
    <x v="15"/>
    <s v="220719"/>
    <s v=" PLUMBING PIPING INSULATION"/>
    <s v="ME"/>
    <x v="0"/>
    <n v="685"/>
    <s v="Pressure-Maintenance Pumps"/>
    <s v="Pressure-Maintenance Pumps"/>
    <s v="Item"/>
    <s v="                Description                        "/>
    <s v="Qty"/>
    <s v="Unit"/>
    <s v="Rate"/>
    <s v="Amount"/>
    <m/>
    <m/>
  </r>
  <r>
    <x v="1"/>
    <x v="16"/>
    <x v="15"/>
    <s v="220719"/>
    <s v=" PLUMBING PIPING INSULATION"/>
    <s v="ME"/>
    <x v="0"/>
    <n v="686"/>
    <s v="Pressure-Maintenance Pumps"/>
    <s v="Pressure-Maintenance Pumps"/>
    <m/>
    <m/>
    <m/>
    <m/>
    <m/>
    <s v="J.D"/>
    <m/>
    <m/>
  </r>
  <r>
    <x v="1"/>
    <x v="16"/>
    <x v="15"/>
    <s v="220719"/>
    <s v=" PLUMBING PIPING INSULATION"/>
    <s v="ME"/>
    <x v="0"/>
    <n v="687"/>
    <s v="220719 - PLUMBING PIPING INSULATION"/>
    <s v="220719 - PLUMBING PIPING INSULATION"/>
    <m/>
    <s v="220719 - PLUMBING PIPING INSULATION"/>
    <m/>
    <m/>
    <m/>
    <m/>
    <m/>
    <m/>
  </r>
  <r>
    <x v="1"/>
    <x v="16"/>
    <x v="15"/>
    <s v="220719"/>
    <s v=" PLUMBING PIPING INSULATION"/>
    <s v="ME"/>
    <x v="0"/>
    <n v="688"/>
    <s v="Interior Insulation, Mineral Fiber"/>
    <s v="Interior Insulation, Mineral Fiber"/>
    <m/>
    <s v="Interior Insulation, Mineral Fiber"/>
    <m/>
    <m/>
    <m/>
    <m/>
    <m/>
    <m/>
  </r>
  <r>
    <x v="1"/>
    <x v="16"/>
    <x v="15"/>
    <s v="220719"/>
    <s v=" PLUMBING PIPING INSULATION"/>
    <s v="ME"/>
    <x v="0"/>
    <n v="689"/>
    <s v="Domestic hot and recirculated hot water, concealed"/>
    <s v="25 mm thick"/>
    <m/>
    <s v="Domestic hot and recirculated hot water, concealed"/>
    <m/>
    <m/>
    <m/>
    <m/>
    <m/>
    <m/>
  </r>
  <r>
    <x v="1"/>
    <x v="16"/>
    <x v="15"/>
    <s v="220719"/>
    <s v=" PLUMBING PIPING INSULATION"/>
    <s v="ME"/>
    <x v="0"/>
    <n v="690"/>
    <s v="Domestic hot and recirculated hot water, concealed"/>
    <s v="25 mm thick"/>
    <m/>
    <s v="25 mm thick"/>
    <m/>
    <m/>
    <m/>
    <m/>
    <m/>
    <m/>
  </r>
  <r>
    <x v="1"/>
    <x v="16"/>
    <x v="15"/>
    <s v="220719"/>
    <s v=" PLUMBING PIPING INSULATION"/>
    <s v="ME"/>
    <x v="1"/>
    <n v="691"/>
    <s v="Domestic hot and recirculated hot water, concealed"/>
    <s v="25 mm thick"/>
    <s v="A"/>
    <s v="15 dn"/>
    <n v="150"/>
    <s v="m"/>
    <n v="13"/>
    <n v="1950"/>
    <n v="12.61"/>
    <n v="1891.5"/>
  </r>
  <r>
    <x v="1"/>
    <x v="16"/>
    <x v="15"/>
    <s v="220719"/>
    <s v=" PLUMBING PIPING INSULATION"/>
    <s v="ME"/>
    <x v="1"/>
    <n v="692"/>
    <s v="Domestic hot and recirculated hot water, concealed"/>
    <s v="25 mm thick"/>
    <s v="B"/>
    <s v="20 dn"/>
    <n v="100"/>
    <s v="m"/>
    <n v="15"/>
    <n v="1500"/>
    <n v="14.549999999999999"/>
    <n v="1455"/>
  </r>
  <r>
    <x v="1"/>
    <x v="16"/>
    <x v="15"/>
    <s v="220719"/>
    <s v=" PLUMBING PIPING INSULATION"/>
    <s v="ME"/>
    <x v="1"/>
    <n v="693"/>
    <s v="Domestic hot and recirculated hot water, concealed"/>
    <s v="25 mm thick"/>
    <s v="C"/>
    <s v="25dn"/>
    <n v="50"/>
    <s v="m"/>
    <n v="16"/>
    <n v="800"/>
    <n v="15.52"/>
    <n v="776"/>
  </r>
  <r>
    <x v="1"/>
    <x v="16"/>
    <x v="15"/>
    <s v="220719"/>
    <s v=" PLUMBING PIPING INSULATION"/>
    <s v="ME"/>
    <x v="1"/>
    <n v="694"/>
    <s v="Domestic hot and recirculated hot water, concealed"/>
    <s v="25 mm thick"/>
    <s v="D"/>
    <s v="32 dn"/>
    <n v="80"/>
    <s v="m"/>
    <n v="17"/>
    <n v="1360"/>
    <n v="16.489999999999998"/>
    <n v="1319.1999999999998"/>
  </r>
  <r>
    <x v="1"/>
    <x v="16"/>
    <x v="15"/>
    <s v="220719"/>
    <s v=" PLUMBING PIPING INSULATION"/>
    <s v="ME"/>
    <x v="1"/>
    <n v="695"/>
    <s v="Domestic hot and recirculated hot water, concealed"/>
    <s v="25 mm thick"/>
    <s v="E"/>
    <s v="40 dn"/>
    <n v="55"/>
    <s v="m"/>
    <n v="20"/>
    <n v="1100"/>
    <n v="19.399999999999999"/>
    <n v="1067"/>
  </r>
  <r>
    <x v="1"/>
    <x v="16"/>
    <x v="15"/>
    <s v="220719"/>
    <s v=" PLUMBING PIPING INSULATION"/>
    <s v="ME"/>
    <x v="1"/>
    <n v="696"/>
    <s v="Domestic hot and recirculated hot water, concealed"/>
    <s v="25 mm thick"/>
    <s v="F"/>
    <s v="50 dn"/>
    <n v="80"/>
    <s v="m"/>
    <n v="23"/>
    <n v="1840"/>
    <n v="22.31"/>
    <n v="1784.8"/>
  </r>
  <r>
    <x v="1"/>
    <x v="16"/>
    <x v="15"/>
    <s v="220719"/>
    <s v=" PLUMBING PIPING INSULATION"/>
    <s v="ME"/>
    <x v="1"/>
    <n v="697"/>
    <s v="Domestic hot and recirculated hot water, concealed"/>
    <s v="25 mm thick"/>
    <s v="G"/>
    <s v="65 dn"/>
    <n v="15"/>
    <s v="m"/>
    <n v="25"/>
    <n v="375"/>
    <n v="24.25"/>
    <n v="363.75"/>
  </r>
  <r>
    <x v="1"/>
    <x v="16"/>
    <x v="15"/>
    <s v="220719"/>
    <s v=" PLUMBING PIPING INSULATION"/>
    <s v="ME"/>
    <x v="0"/>
    <n v="698"/>
    <s v="Domestic hot and recirculated hot water, on all pipes running in mechanical rooms or exposed to view, Mineral fiber with AL jacketing"/>
    <s v="25 mm thick"/>
    <m/>
    <s v="Domestic hot and recirculated hot water, on all pipes running in mechanical rooms or exposed to view, Mineral fiber with AL jacketing"/>
    <m/>
    <m/>
    <m/>
    <m/>
    <m/>
    <m/>
  </r>
  <r>
    <x v="1"/>
    <x v="16"/>
    <x v="15"/>
    <s v="220719"/>
    <s v=" PLUMBING PIPING INSULATION"/>
    <s v="ME"/>
    <x v="0"/>
    <n v="699"/>
    <s v="Domestic hot and recirculated hot water, on all pipes running in mechanical rooms or exposed to view, Mineral fiber with AL jacketing"/>
    <s v="25 mm thick"/>
    <m/>
    <s v="25 mm thick"/>
    <m/>
    <m/>
    <m/>
    <m/>
    <m/>
    <m/>
  </r>
  <r>
    <x v="1"/>
    <x v="16"/>
    <x v="15"/>
    <s v="220719"/>
    <s v=" PLUMBING PIPING INSULATION"/>
    <s v="ME"/>
    <x v="1"/>
    <n v="700"/>
    <s v="Domestic hot and recirculated hot water, on all pipes running in mechanical rooms or exposed to view, Mineral fiber with AL jacketing"/>
    <s v="25 mm thick"/>
    <s v="H"/>
    <s v="20 dn"/>
    <n v="10"/>
    <s v="m"/>
    <n v="35"/>
    <n v="350"/>
    <n v="33.949999999999996"/>
    <n v="339.49999999999994"/>
  </r>
  <r>
    <x v="1"/>
    <x v="16"/>
    <x v="15"/>
    <s v="220719"/>
    <s v=" PLUMBING PIPING INSULATION"/>
    <s v="ME"/>
    <x v="1"/>
    <n v="701"/>
    <s v="Domestic hot and recirculated hot water, on all pipes running in mechanical rooms or exposed to view, Mineral fiber with AL jacketing"/>
    <s v="25 mm thick"/>
    <s v="J"/>
    <s v="25dn"/>
    <n v="10"/>
    <s v="m"/>
    <n v="36"/>
    <n v="360"/>
    <n v="34.92"/>
    <n v="349.20000000000005"/>
  </r>
  <r>
    <x v="1"/>
    <x v="16"/>
    <x v="15"/>
    <s v="220719"/>
    <s v=" PLUMBING PIPING INSULATION"/>
    <s v="ME"/>
    <x v="1"/>
    <n v="702"/>
    <s v="Domestic hot and recirculated hot water, on all pipes running in mechanical rooms or exposed to view, Mineral fiber with AL jacketing"/>
    <s v="25 mm thick"/>
    <s v="K"/>
    <s v="40dn"/>
    <n v="10"/>
    <s v="m"/>
    <n v="40"/>
    <n v="400"/>
    <n v="38.799999999999997"/>
    <n v="388"/>
  </r>
  <r>
    <x v="1"/>
    <x v="16"/>
    <x v="15"/>
    <s v="220719"/>
    <s v=" PLUMBING PIPING INSULATION"/>
    <s v="ME"/>
    <x v="1"/>
    <n v="703"/>
    <s v="Domestic hot and recirculated hot water, on all pipes running in mechanical rooms or exposed to view, Mineral fiber with AL jacketing"/>
    <s v="25 mm thick"/>
    <s v="L"/>
    <s v="50 dn"/>
    <n v="20"/>
    <s v="m"/>
    <n v="42"/>
    <n v="840"/>
    <n v="40.74"/>
    <n v="814.80000000000007"/>
  </r>
  <r>
    <x v="1"/>
    <x v="16"/>
    <x v="15"/>
    <s v="220719"/>
    <s v=" PLUMBING PIPING INSULATION"/>
    <s v="ME"/>
    <x v="1"/>
    <n v="704"/>
    <s v="Domestic hot and recirculated hot water, on all pipes running in mechanical rooms or exposed to view, Mineral fiber with AL jacketing"/>
    <s v="25 mm thick"/>
    <s v="A"/>
    <s v="65 dn"/>
    <n v="15"/>
    <s v="m"/>
    <n v="45"/>
    <n v="675"/>
    <n v="43.65"/>
    <n v="654.75"/>
  </r>
  <r>
    <x v="1"/>
    <x v="16"/>
    <x v="15"/>
    <s v="221116"/>
    <s v=" WATER DISTRIBUTION PIPING"/>
    <s v="ME"/>
    <x v="0"/>
    <n v="705"/>
    <s v="221116 - WATER DISTRIBUTION PIPING"/>
    <s v="221116 - WATER DISTRIBUTION PIPING"/>
    <m/>
    <s v="221116 - WATER DISTRIBUTION PIPING"/>
    <m/>
    <m/>
    <m/>
    <m/>
    <m/>
    <m/>
  </r>
  <r>
    <x v="1"/>
    <x v="16"/>
    <x v="15"/>
    <s v="221116"/>
    <s v=" WATER DISTRIBUTION PIPING"/>
    <s v="ME"/>
    <x v="0"/>
    <n v="706"/>
    <s v="Aboveground, Water Distribution Piping"/>
    <s v="Cold Water PVC Pipes and fittings"/>
    <m/>
    <s v="Aboveground, Water Distribution Piping"/>
    <m/>
    <m/>
    <m/>
    <m/>
    <m/>
    <m/>
  </r>
  <r>
    <x v="1"/>
    <x v="16"/>
    <x v="15"/>
    <s v="221116"/>
    <s v=" WATER DISTRIBUTION PIPING"/>
    <s v="ME"/>
    <x v="0"/>
    <n v="707"/>
    <s v="Aboveground, Water Distribution Piping"/>
    <s v="Cold Water PVC Pipes and fittings"/>
    <m/>
    <s v="Cold Water PVC Pipes and fittings"/>
    <m/>
    <m/>
    <m/>
    <m/>
    <m/>
    <m/>
  </r>
  <r>
    <x v="1"/>
    <x v="16"/>
    <x v="15"/>
    <s v="221116"/>
    <s v=" WATER DISTRIBUTION PIPING"/>
    <s v="ME"/>
    <x v="1"/>
    <n v="708"/>
    <s v="Aboveground, Water Distribution Piping"/>
    <s v="Cold Water PVC Pipes and fittings"/>
    <s v="B"/>
    <s v="15 dn"/>
    <n v="190"/>
    <s v="m"/>
    <n v="9"/>
    <n v="1710"/>
    <n v="8.73"/>
    <n v="1658.7"/>
  </r>
  <r>
    <x v="1"/>
    <x v="16"/>
    <x v="15"/>
    <s v="221116"/>
    <s v=" WATER DISTRIBUTION PIPING"/>
    <s v="ME"/>
    <x v="1"/>
    <n v="709"/>
    <s v="Aboveground, Water Distribution Piping"/>
    <s v="Cold Water PVC Pipes and fittings"/>
    <s v="C"/>
    <s v="20 dn"/>
    <n v="120"/>
    <s v="m"/>
    <n v="11"/>
    <n v="1320"/>
    <n v="10.67"/>
    <n v="1280.4000000000001"/>
  </r>
  <r>
    <x v="1"/>
    <x v="16"/>
    <x v="15"/>
    <s v="221116"/>
    <s v=" WATER DISTRIBUTION PIPING"/>
    <s v="ME"/>
    <x v="1"/>
    <n v="710"/>
    <s v="Aboveground, Water Distribution Piping"/>
    <s v="Cold Water PVC Pipes and fittings"/>
    <s v="D"/>
    <s v="25dn"/>
    <n v="80"/>
    <s v="m"/>
    <n v="11"/>
    <n v="880"/>
    <n v="10.67"/>
    <n v="853.6"/>
  </r>
  <r>
    <x v="1"/>
    <x v="16"/>
    <x v="15"/>
    <s v="221116"/>
    <s v=" WATER DISTRIBUTION PIPING"/>
    <s v="ME"/>
    <x v="1"/>
    <n v="711"/>
    <s v="Aboveground, Water Distribution Piping"/>
    <s v="Cold Water PVC Pipes and fittings"/>
    <s v="E"/>
    <s v="32 dn"/>
    <n v="70"/>
    <s v="m"/>
    <n v="13"/>
    <n v="910"/>
    <n v="12.61"/>
    <n v="882.69999999999993"/>
  </r>
  <r>
    <x v="1"/>
    <x v="16"/>
    <x v="15"/>
    <s v="221116"/>
    <s v=" WATER DISTRIBUTION PIPING"/>
    <s v="ME"/>
    <x v="1"/>
    <n v="712"/>
    <s v="Aboveground, Water Distribution Piping"/>
    <s v="Cold Water PVC Pipes and fittings"/>
    <s v="F"/>
    <s v="40 dn"/>
    <n v="57"/>
    <s v="m"/>
    <n v="16"/>
    <n v="912"/>
    <n v="15.52"/>
    <n v="884.64"/>
  </r>
  <r>
    <x v="1"/>
    <x v="16"/>
    <x v="15"/>
    <s v="221116"/>
    <s v=" WATER DISTRIBUTION PIPING"/>
    <s v="ME"/>
    <x v="1"/>
    <n v="713"/>
    <s v="Aboveground, Water Distribution Piping"/>
    <s v="Cold Water PVC Pipes and fittings"/>
    <s v="G"/>
    <s v="50 dn"/>
    <n v="168"/>
    <s v="m"/>
    <n v="24"/>
    <n v="4032"/>
    <n v="23.28"/>
    <n v="3911.04"/>
  </r>
  <r>
    <x v="1"/>
    <x v="16"/>
    <x v="15"/>
    <s v="221116"/>
    <s v=" WATER DISTRIBUTION PIPING"/>
    <s v="ME"/>
    <x v="1"/>
    <n v="714"/>
    <s v="Aboveground, Water Distribution Piping"/>
    <s v="Cold Water PVC Pipes and fittings"/>
    <s v="H"/>
    <s v="65 dn"/>
    <n v="41"/>
    <s v="m"/>
    <n v="31"/>
    <n v="1271"/>
    <n v="30.07"/>
    <n v="1232.8700000000001"/>
  </r>
  <r>
    <x v="1"/>
    <x v="16"/>
    <x v="15"/>
    <s v="221116"/>
    <s v=" WATER DISTRIBUTION PIPING"/>
    <s v="ME"/>
    <x v="1"/>
    <n v="715"/>
    <s v="Aboveground, Water Distribution Piping"/>
    <s v="Cold Water PVC Pipes and fittings"/>
    <s v="J"/>
    <s v="80 dn"/>
    <n v="17"/>
    <s v="m"/>
    <n v="53"/>
    <n v="901"/>
    <n v="51.41"/>
    <n v="873.96999999999991"/>
  </r>
  <r>
    <x v="1"/>
    <x v="16"/>
    <x v="15"/>
    <s v="221116"/>
    <s v=" WATER DISTRIBUTION PIPING"/>
    <s v="ME"/>
    <x v="0"/>
    <n v="716"/>
    <s v="Aboveground, Water Distribution Piping"/>
    <s v="Hot Water CPVC Pipes and fittings"/>
    <m/>
    <s v="Hot Water CPVC Pipes and fittings"/>
    <m/>
    <m/>
    <m/>
    <m/>
    <m/>
    <m/>
  </r>
  <r>
    <x v="1"/>
    <x v="16"/>
    <x v="15"/>
    <s v="221116"/>
    <s v=" WATER DISTRIBUTION PIPING"/>
    <s v="ME"/>
    <x v="1"/>
    <n v="717"/>
    <s v="Aboveground, Water Distribution Piping"/>
    <s v="Cold Water PVC Pipes and fittings"/>
    <s v="K"/>
    <s v="15 dn"/>
    <n v="150"/>
    <s v="m"/>
    <n v="11"/>
    <n v="1650"/>
    <n v="10.67"/>
    <n v="1600.5"/>
  </r>
  <r>
    <x v="1"/>
    <x v="16"/>
    <x v="15"/>
    <s v="221116"/>
    <s v=" WATER DISTRIBUTION PIPING"/>
    <s v="ME"/>
    <x v="1"/>
    <n v="718"/>
    <s v="Aboveground, Water Distribution Piping"/>
    <s v="Hot Water CPVC Pipes and fittings"/>
    <s v="L"/>
    <s v="20 dn"/>
    <n v="110"/>
    <s v="m"/>
    <n v="11"/>
    <n v="1210"/>
    <n v="10.67"/>
    <n v="1173.7"/>
  </r>
  <r>
    <x v="1"/>
    <x v="16"/>
    <x v="15"/>
    <s v="221116"/>
    <s v=" WATER DISTRIBUTION PIPING"/>
    <s v="ME"/>
    <x v="1"/>
    <n v="719"/>
    <s v="Aboveground, Water Distribution Piping"/>
    <s v="Cold Water PVC Pipes and fittings"/>
    <s v="M"/>
    <s v="25dn"/>
    <n v="60"/>
    <s v="m"/>
    <n v="15"/>
    <n v="900"/>
    <n v="14.549999999999999"/>
    <n v="872.99999999999989"/>
  </r>
  <r>
    <x v="1"/>
    <x v="16"/>
    <x v="15"/>
    <s v="221116"/>
    <s v=" WATER DISTRIBUTION PIPING"/>
    <s v="ME"/>
    <x v="1"/>
    <n v="720"/>
    <s v="Aboveground, Water Distribution Piping"/>
    <s v="Hot Water CPVC Pipes and fittings"/>
    <s v="N"/>
    <s v="32 dn"/>
    <n v="80"/>
    <s v="m"/>
    <n v="20"/>
    <n v="1600"/>
    <n v="19.399999999999999"/>
    <n v="1552"/>
  </r>
  <r>
    <x v="1"/>
    <x v="16"/>
    <x v="15"/>
    <s v="221116"/>
    <s v=" WATER DISTRIBUTION PIPING"/>
    <s v="ME"/>
    <x v="1"/>
    <n v="721"/>
    <s v="Aboveground, Water Distribution Piping"/>
    <s v="Cold Water PVC Pipes and fittings"/>
    <s v="P"/>
    <s v="40 dn"/>
    <n v="65"/>
    <s v="m"/>
    <n v="23"/>
    <n v="1495"/>
    <n v="22.31"/>
    <n v="1450.1499999999999"/>
  </r>
  <r>
    <x v="1"/>
    <x v="16"/>
    <x v="15"/>
    <s v="221116"/>
    <s v=" WATER DISTRIBUTION PIPING"/>
    <s v="ME"/>
    <x v="1"/>
    <n v="722"/>
    <s v="Aboveground, Water Distribution Piping"/>
    <s v="Hot Water CPVC Pipes and fittings"/>
    <s v="Q"/>
    <s v="50 dn"/>
    <n v="100"/>
    <s v="m"/>
    <n v="27"/>
    <n v="2700"/>
    <n v="26.189999999999998"/>
    <n v="2619"/>
  </r>
  <r>
    <x v="1"/>
    <x v="16"/>
    <x v="15"/>
    <s v="221116"/>
    <s v=" WATER DISTRIBUTION PIPING"/>
    <s v="ME"/>
    <x v="1"/>
    <n v="723"/>
    <s v="Aboveground, Water Distribution Piping"/>
    <s v="Cold Water PVC Pipes and fittings"/>
    <s v="R"/>
    <s v="65 dn"/>
    <n v="34"/>
    <s v="m"/>
    <n v="46"/>
    <n v="1564"/>
    <n v="44.62"/>
    <n v="1517.08"/>
  </r>
  <r>
    <x v="1"/>
    <x v="16"/>
    <x v="15"/>
    <s v="221116"/>
    <s v=" WATER DISTRIBUTION PIPING"/>
    <s v="ME"/>
    <x v="0"/>
    <n v="724"/>
    <s v="Aboveground, Water Distribution Piping"/>
    <s v="Valves"/>
    <m/>
    <s v="Valves"/>
    <m/>
    <m/>
    <m/>
    <m/>
    <m/>
    <m/>
  </r>
  <r>
    <x v="1"/>
    <x v="16"/>
    <x v="15"/>
    <s v="221116"/>
    <s v=" WATER DISTRIBUTION PIPING"/>
    <s v="ME"/>
    <x v="1"/>
    <n v="725"/>
    <s v="Aboveground, Water Distribution Piping"/>
    <s v="Cold Water PVC Pipes and fittings"/>
    <s v="A"/>
    <s v="Ball valves "/>
    <n v="1"/>
    <s v="Item"/>
    <n v="3983"/>
    <n v="3983"/>
    <n v="3863.5099999999998"/>
    <n v="3863.5099999999998"/>
  </r>
  <r>
    <x v="1"/>
    <x v="16"/>
    <x v="15"/>
    <s v="221116"/>
    <s v=" WATER DISTRIBUTION PIPING"/>
    <s v="ME"/>
    <x v="1"/>
    <n v="726"/>
    <s v="Aboveground, Water Distribution Piping"/>
    <s v="Valves"/>
    <s v="B"/>
    <s v="Globe valves  "/>
    <n v="1"/>
    <s v="Item"/>
    <n v="2390"/>
    <n v="2390"/>
    <n v="2318.2999999999997"/>
    <n v="2318.2999999999997"/>
  </r>
  <r>
    <x v="1"/>
    <x v="16"/>
    <x v="15"/>
    <s v="221116"/>
    <s v=" WATER DISTRIBUTION PIPING"/>
    <s v="ME"/>
    <x v="1"/>
    <n v="727"/>
    <s v="Aboveground, Water Distribution Piping"/>
    <s v="Cold Water PVC Pipes and fittings"/>
    <s v="C"/>
    <s v="Gate valves  "/>
    <n v="1"/>
    <s v="Item"/>
    <n v="1593"/>
    <n v="1593"/>
    <n v="1545.21"/>
    <n v="1545.21"/>
  </r>
  <r>
    <x v="1"/>
    <x v="16"/>
    <x v="15"/>
    <s v="221116"/>
    <s v=" WATER DISTRIBUTION PIPING"/>
    <s v="ME"/>
    <x v="1"/>
    <n v="728"/>
    <s v="Aboveground, Water Distribution Piping"/>
    <s v="Valves"/>
    <s v="D"/>
    <s v="Check valves "/>
    <n v="1"/>
    <s v="Item"/>
    <n v="664"/>
    <n v="664"/>
    <n v="644.07999999999993"/>
    <n v="644.07999999999993"/>
  </r>
  <r>
    <x v="1"/>
    <x v="16"/>
    <x v="15"/>
    <s v="221116"/>
    <s v=" WATER DISTRIBUTION PIPING"/>
    <s v="ME"/>
    <x v="1"/>
    <n v="729"/>
    <s v="Aboveground, Water Distribution Piping"/>
    <s v="Cold Water PVC Pipes and fittings"/>
    <s v="E"/>
    <s v="Automatic air valves"/>
    <n v="1"/>
    <s v="Item"/>
    <n v="664"/>
    <n v="664"/>
    <n v="644.07999999999993"/>
    <n v="644.07999999999993"/>
  </r>
  <r>
    <x v="1"/>
    <x v="16"/>
    <x v="15"/>
    <s v="221123"/>
    <s v=" DOMESTIC WATER PIPING SPECIALTIES"/>
    <s v="ME"/>
    <x v="0"/>
    <n v="730"/>
    <s v="221123 - DOMESTIC WATER PIPING SPECIALTIES"/>
    <s v="221123 - DOMESTIC WATER PIPING SPECIALTIES"/>
    <m/>
    <s v="221123 - DOMESTIC WATER PIPING SPECIALTIES"/>
    <m/>
    <m/>
    <m/>
    <n v="0"/>
    <m/>
    <m/>
  </r>
  <r>
    <x v="1"/>
    <x v="16"/>
    <x v="15"/>
    <s v="221123"/>
    <s v=" DOMESTIC WATER PIPING SPECIALTIES"/>
    <s v="ME"/>
    <x v="0"/>
    <n v="731"/>
    <s v="WATER TAPS"/>
    <s v="WATER TAPS"/>
    <m/>
    <s v="WATER TAPS"/>
    <m/>
    <m/>
    <m/>
    <n v="0"/>
    <m/>
    <m/>
  </r>
  <r>
    <x v="1"/>
    <x v="16"/>
    <x v="15"/>
    <s v="221123"/>
    <s v=" DOMESTIC WATER PIPING SPECIALTIES"/>
    <s v="ME"/>
    <x v="1"/>
    <n v="732"/>
    <s v="221123 - DOMESTIC WATER PIPING SPECIALTIES"/>
    <s v="221123 - DOMESTIC WATER PIPING SPECIALTIES"/>
    <s v="F"/>
    <s v="Type WT-1"/>
    <n v="1"/>
    <s v="Nr"/>
    <n v="133"/>
    <n v="133"/>
    <n v="129.01"/>
    <n v="129.01"/>
  </r>
  <r>
    <x v="1"/>
    <x v="16"/>
    <x v="15"/>
    <s v="221123"/>
    <s v=" DOMESTIC WATER PIPING SPECIALTIES"/>
    <s v="ME"/>
    <x v="0"/>
    <n v="733"/>
    <s v="PERINAL BIP COCK"/>
    <s v="PERINAL BIP COCK"/>
    <m/>
    <s v="PERINAL BIP COCK"/>
    <m/>
    <m/>
    <m/>
    <n v="0"/>
    <m/>
    <m/>
  </r>
  <r>
    <x v="1"/>
    <x v="16"/>
    <x v="15"/>
    <s v="221123"/>
    <s v=" DOMESTIC WATER PIPING SPECIALTIES"/>
    <s v="ME"/>
    <x v="1"/>
    <n v="734"/>
    <s v="221123 - DOMESTIC WATER PIPING SPECIALTIES"/>
    <s v="221123 - DOMESTIC WATER PIPING SPECIALTIES"/>
    <s v="G"/>
    <s v="Type BPH-1"/>
    <n v="7"/>
    <s v="Nr"/>
    <n v="66"/>
    <n v="462"/>
    <n v="64.02"/>
    <n v="448.14"/>
  </r>
  <r>
    <x v="1"/>
    <x v="16"/>
    <x v="15"/>
    <s v="221123"/>
    <s v=" DOMESTIC WATER PIPING SPECIALTIES"/>
    <s v="ME"/>
    <x v="0"/>
    <n v="735"/>
    <s v="Float valve"/>
    <s v="Float valve"/>
    <m/>
    <s v="Float valve"/>
    <m/>
    <m/>
    <m/>
    <n v="0"/>
    <m/>
    <m/>
  </r>
  <r>
    <x v="1"/>
    <x v="16"/>
    <x v="15"/>
    <s v="221123"/>
    <s v=" DOMESTIC WATER PIPING SPECIALTIES"/>
    <s v="ME"/>
    <x v="1"/>
    <n v="736"/>
    <s v="221123 - DOMESTIC WATER PIPING SPECIALTIES"/>
    <s v="221123 - DOMESTIC WATER PIPING SPECIALTIES"/>
    <s v="H"/>
    <s v="50 dn"/>
    <n v="4"/>
    <s v="Nr"/>
    <n v="398"/>
    <n v="1592"/>
    <n v="386.06"/>
    <n v="1544.24"/>
  </r>
  <r>
    <x v="1"/>
    <x v="16"/>
    <x v="15"/>
    <s v="221123"/>
    <s v=" DOMESTIC WATER PIPING SPECIALTIES"/>
    <s v="ME"/>
    <x v="1"/>
    <n v="737"/>
    <s v="Float valve"/>
    <s v="Float valve"/>
    <s v="J"/>
    <s v="3-Way Mixing Valve"/>
    <n v="1"/>
    <s v="Nr"/>
    <n v="1593"/>
    <n v="1593"/>
    <n v="1545.21"/>
    <n v="1545.21"/>
  </r>
  <r>
    <x v="1"/>
    <x v="16"/>
    <x v="15"/>
    <s v="221123"/>
    <s v=" DOMESTIC WATER PUMPS "/>
    <s v="ME"/>
    <x v="0"/>
    <n v="738"/>
    <s v="221123 - DOMESTIC WATER PUMPS "/>
    <s v="221123 - DOMESTIC WATER PUMPS "/>
    <m/>
    <s v="221123 - DOMESTIC WATER PUMPS "/>
    <m/>
    <m/>
    <m/>
    <m/>
    <m/>
    <m/>
  </r>
  <r>
    <x v="1"/>
    <x v="16"/>
    <x v="15"/>
    <s v="221123"/>
    <s v=" DOMESTIC WATER PUMPS "/>
    <s v="ME"/>
    <x v="0"/>
    <n v="739"/>
    <s v="In-Line Circulators"/>
    <s v="In-Line Circulators"/>
    <m/>
    <s v="In-Line Circulators"/>
    <m/>
    <m/>
    <m/>
    <m/>
    <m/>
    <m/>
  </r>
  <r>
    <x v="1"/>
    <x v="16"/>
    <x v="15"/>
    <s v="221123"/>
    <s v=" DOMESTIC WATER PUMPS "/>
    <s v="ME"/>
    <x v="1"/>
    <n v="740"/>
    <s v="221123 - DOMESTIC WATER PUMPS "/>
    <s v="221123 - DOMESTIC WATER PUMPS "/>
    <s v="K"/>
    <s v="Type P-RF-02"/>
    <n v="2"/>
    <s v="Nr"/>
    <n v="2324"/>
    <n v="4648"/>
    <n v="2254.2799999999997"/>
    <n v="4508.5599999999995"/>
  </r>
  <r>
    <x v="1"/>
    <x v="16"/>
    <x v="15"/>
    <s v="221123"/>
    <s v=" DOMESTIC WATER PUMPS "/>
    <s v="ME"/>
    <x v="1"/>
    <n v="741"/>
    <s v="In-Line Circulators"/>
    <s v="In-Line Circulators"/>
    <s v="L"/>
    <s v="Type P-RF-03"/>
    <n v="2"/>
    <s v="Nr"/>
    <n v="2324"/>
    <n v="4648"/>
    <n v="2254.2799999999997"/>
    <n v="4508.5599999999995"/>
  </r>
  <r>
    <x v="1"/>
    <x v="16"/>
    <x v="15"/>
    <s v="221123"/>
    <s v=" DOMESTIC WATER PUMPS "/>
    <s v="ME"/>
    <x v="0"/>
    <n v="742"/>
    <s v="End suction centrifugal pumps"/>
    <s v="End suction centrifugal pumps"/>
    <m/>
    <s v="End suction centrifugal pumps"/>
    <m/>
    <m/>
    <m/>
    <m/>
    <m/>
    <m/>
  </r>
  <r>
    <x v="1"/>
    <x v="16"/>
    <x v="15"/>
    <s v="221123"/>
    <s v=" DOMESTIC WATER PUMPS "/>
    <s v="ME"/>
    <x v="1"/>
    <n v="743"/>
    <s v="In-Line Circulators"/>
    <s v="In-Line Circulators"/>
    <s v="A"/>
    <s v="Type P-B-01"/>
    <n v="2"/>
    <s v="Nr"/>
    <n v="1992"/>
    <n v="3984"/>
    <n v="1932.24"/>
    <n v="3864.48"/>
  </r>
  <r>
    <x v="1"/>
    <x v="16"/>
    <x v="15"/>
    <s v="221123"/>
    <s v=" DOMESTIC WATER PUMPS "/>
    <s v="ME"/>
    <x v="1"/>
    <n v="744"/>
    <s v="End suction centrifugal pumps"/>
    <s v="End suction centrifugal pumps"/>
    <s v="B"/>
    <s v="Type P-RF-01-1 &amp; -2"/>
    <n v="2"/>
    <s v="Nr"/>
    <n v="2390"/>
    <n v="4780"/>
    <n v="2318.2999999999997"/>
    <n v="4636.5999999999995"/>
  </r>
  <r>
    <x v="1"/>
    <x v="16"/>
    <x v="15"/>
    <s v="221123"/>
    <s v=" DOMESTIC WATER PUMPS "/>
    <s v="ME"/>
    <x v="1"/>
    <n v="745"/>
    <s v="In-Line Circulators"/>
    <s v="In-Line Circulators"/>
    <s v="C"/>
    <s v="Spare parts as specified for water distribution pumps"/>
    <n v="1"/>
    <s v="Item"/>
    <n v="1328"/>
    <n v="1328"/>
    <n v="1288.1599999999999"/>
    <n v="1288.1599999999999"/>
  </r>
  <r>
    <x v="1"/>
    <x v="16"/>
    <x v="15"/>
    <s v="221123.13"/>
    <s v=" DOMESTIC WATER PACKAGED BOOSTER PUMP SETS"/>
    <s v="ME"/>
    <x v="0"/>
    <n v="746"/>
    <s v="221123.13 - DOMESTIC WATER PACKAGED BOOSTER PUMP SETS"/>
    <s v="221123.13 - DOMESTIC WATER PACKAGED BOOSTER PUMP SETS"/>
    <m/>
    <s v="221123.13 - DOMESTIC WATER PACKAGED BOOSTER PUMP SETS"/>
    <m/>
    <m/>
    <m/>
    <n v="0"/>
    <m/>
    <m/>
  </r>
  <r>
    <x v="1"/>
    <x v="16"/>
    <x v="15"/>
    <s v="221123.13"/>
    <s v=" DOMESTIC WATER PACKAGED BOOSTER PUMP SETS"/>
    <s v="ME"/>
    <x v="1"/>
    <n v="747"/>
    <s v="In-Line Circulators"/>
    <s v="In-Line Circulators"/>
    <s v="D"/>
    <s v="Type PU-RF-1"/>
    <n v="1"/>
    <s v="Set"/>
    <n v="15934"/>
    <n v="15934"/>
    <n v="15455.98"/>
    <n v="15455.98"/>
  </r>
  <r>
    <x v="1"/>
    <x v="16"/>
    <x v="15"/>
    <s v="221123.13"/>
    <s v=" DOMESTIC WATER PACKAGED BOOSTER PUMP SETS"/>
    <s v="ME"/>
    <x v="1"/>
    <n v="748"/>
    <s v="221123.13 - DOMESTIC WATER PACKAGED BOOSTER PUMP SETS"/>
    <s v="221123.13 - DOMESTIC WATER PACKAGED BOOSTER PUMP SETS"/>
    <s v="E"/>
    <s v="Type PU-RF-2"/>
    <n v="1"/>
    <s v="Set"/>
    <n v="12614"/>
    <n v="12614"/>
    <n v="12235.58"/>
    <n v="12235.58"/>
  </r>
  <r>
    <x v="1"/>
    <x v="16"/>
    <x v="15"/>
    <s v="221123.13"/>
    <s v=" DOMESTIC WATER PACKAGED BOOSTER PUMP SETS"/>
    <s v="ME"/>
    <x v="1"/>
    <n v="749"/>
    <s v="In-Line Circulators"/>
    <s v="In-Line Circulators"/>
    <s v="F"/>
    <s v="Spare parts as specified for packaged booster pumps"/>
    <n v="1"/>
    <s v="Item"/>
    <n v="2656"/>
    <n v="2656"/>
    <n v="2576.3199999999997"/>
    <n v="2576.3199999999997"/>
  </r>
  <r>
    <x v="1"/>
    <x v="16"/>
    <x v="15"/>
    <s v="221316"/>
    <s v=" SANITARY WASTE AND VENT PIPING"/>
    <s v="ME"/>
    <x v="0"/>
    <n v="750"/>
    <s v="221316 - SANITARY WASTE AND VENT PIPING"/>
    <s v="221316 - SANITARY WASTE AND VENT PIPING"/>
    <m/>
    <s v="221316 - SANITARY WASTE AND VENT PIPING"/>
    <m/>
    <m/>
    <m/>
    <m/>
    <m/>
    <m/>
  </r>
  <r>
    <x v="1"/>
    <x v="16"/>
    <x v="15"/>
    <s v="221316"/>
    <s v=" SANITARY WASTE AND VENT PIPING"/>
    <s v="ME"/>
    <x v="0"/>
    <n v="751"/>
    <s v="Above Ground / Underground , Soil, Waste and Vent Piping"/>
    <s v="Above Ground / Underground , Soil, Waste and Vent Piping"/>
    <m/>
    <s v="Above Ground / Underground , Soil, Waste and Vent Piping"/>
    <m/>
    <m/>
    <m/>
    <m/>
    <m/>
    <m/>
  </r>
  <r>
    <x v="1"/>
    <x v="16"/>
    <x v="15"/>
    <s v="221316"/>
    <s v=" SANITARY WASTE AND VENT PIPING"/>
    <s v="ME"/>
    <x v="0"/>
    <n v="752"/>
    <s v="PVC pipes "/>
    <s v="PVC pipes "/>
    <m/>
    <s v="PVC pipes "/>
    <m/>
    <m/>
    <m/>
    <m/>
    <m/>
    <m/>
  </r>
  <r>
    <x v="1"/>
    <x v="16"/>
    <x v="15"/>
    <s v="221316"/>
    <s v=" SANITARY WASTE AND VENT PIPING"/>
    <s v="ME"/>
    <x v="1"/>
    <n v="753"/>
    <s v="Above Ground / Underground , Soil, Waste and Vent Piping"/>
    <s v="Above Ground / Underground , Soil, Waste and Vent Piping"/>
    <s v="G"/>
    <s v="32dn"/>
    <n v="167"/>
    <s v="m"/>
    <n v="11"/>
    <n v="1837"/>
    <n v="10.67"/>
    <n v="1781.89"/>
  </r>
  <r>
    <x v="1"/>
    <x v="16"/>
    <x v="15"/>
    <s v="221316"/>
    <s v=" SANITARY WASTE AND VENT PIPING"/>
    <s v="ME"/>
    <x v="1"/>
    <n v="754"/>
    <s v="PVC pipes "/>
    <s v="PVC pipes "/>
    <s v="H"/>
    <s v="50 dn"/>
    <n v="475"/>
    <s v="m"/>
    <n v="12"/>
    <n v="5700"/>
    <n v="11.64"/>
    <n v="5529"/>
  </r>
  <r>
    <x v="1"/>
    <x v="16"/>
    <x v="15"/>
    <s v="221316"/>
    <s v=" SANITARY WASTE AND VENT PIPING"/>
    <s v="ME"/>
    <x v="1"/>
    <n v="755"/>
    <s v="Above Ground / Underground , Soil, Waste and Vent Piping"/>
    <s v="Above Ground / Underground , Soil, Waste and Vent Piping"/>
    <s v="J"/>
    <s v="82 dn"/>
    <n v="97"/>
    <s v="m"/>
    <n v="15"/>
    <n v="1455"/>
    <n v="14.549999999999999"/>
    <n v="1411.35"/>
  </r>
  <r>
    <x v="1"/>
    <x v="16"/>
    <x v="15"/>
    <s v="221316"/>
    <s v=" SANITARY WASTE AND VENT PIPING"/>
    <s v="ME"/>
    <x v="1"/>
    <n v="756"/>
    <s v="PVC pipes "/>
    <s v="PVC pipes "/>
    <s v="K"/>
    <s v="110 dn"/>
    <n v="265"/>
    <s v="m"/>
    <n v="19"/>
    <n v="5035"/>
    <n v="18.43"/>
    <n v="4883.95"/>
  </r>
  <r>
    <x v="1"/>
    <x v="16"/>
    <x v="15"/>
    <s v="221316"/>
    <s v=" SANITARY WASTE AND VENT PIPING"/>
    <s v="ME"/>
    <x v="1"/>
    <n v="757"/>
    <s v="Above Ground / Underground , Soil, Waste and Vent Piping"/>
    <s v="Above Ground / Underground , Soil, Waste and Vent Piping"/>
    <s v="L"/>
    <s v="150 dn"/>
    <n v="55"/>
    <s v="m"/>
    <n v="46"/>
    <n v="2530"/>
    <n v="44.62"/>
    <n v="2454.1"/>
  </r>
  <r>
    <x v="1"/>
    <x v="16"/>
    <x v="15"/>
    <s v="221316"/>
    <s v=" SANITARY WASTE AND VENT PIPING"/>
    <s v="ME"/>
    <x v="0"/>
    <n v="758"/>
    <s v="Underground, soil, waste and vent piping connecting inspection chambers"/>
    <s v="Underground, soil, waste and vent piping connecting inspection chambers"/>
    <m/>
    <s v="Underground, soil, waste and vent piping connecting inspection chambers"/>
    <m/>
    <m/>
    <m/>
    <m/>
    <m/>
    <m/>
  </r>
  <r>
    <x v="1"/>
    <x v="16"/>
    <x v="15"/>
    <s v="221316"/>
    <s v=" SANITARY WASTE AND VENT PIPING"/>
    <s v="ME"/>
    <x v="0"/>
    <n v="759"/>
    <s v="PVC pipes"/>
    <s v="PVC pipes"/>
    <m/>
    <s v="PVC pipes"/>
    <m/>
    <m/>
    <m/>
    <m/>
    <m/>
    <m/>
  </r>
  <r>
    <x v="1"/>
    <x v="16"/>
    <x v="15"/>
    <s v="221316"/>
    <s v=" SANITARY WASTE AND VENT PIPING"/>
    <s v="ME"/>
    <x v="1"/>
    <n v="760"/>
    <s v="Underground, soil, waste and vent piping connecting inspection chambers"/>
    <s v="Underground, soil, waste and vent piping connecting inspection chambers"/>
    <s v="A"/>
    <s v="150 dn"/>
    <n v="185"/>
    <s v="m"/>
    <n v="46"/>
    <n v="8510"/>
    <n v="44.62"/>
    <n v="8254.6999999999989"/>
  </r>
  <r>
    <x v="1"/>
    <x v="16"/>
    <x v="15"/>
    <s v="221316"/>
    <s v=" SANITARY WASTE AND VENT PIPING"/>
    <s v="ME"/>
    <x v="0"/>
    <n v="761"/>
    <s v="Inspection Chambers "/>
    <s v="Inspection Chambers "/>
    <m/>
    <s v="Inspection Chambers "/>
    <m/>
    <m/>
    <m/>
    <m/>
    <m/>
    <m/>
  </r>
  <r>
    <x v="1"/>
    <x v="16"/>
    <x v="15"/>
    <s v="221316"/>
    <s v=" SANITARY WASTE AND VENT PIPING"/>
    <s v="ME"/>
    <x v="1"/>
    <n v="762"/>
    <s v="Underground, soil, waste and vent piping connecting inspection chambers"/>
    <s v="Underground, soil, waste and vent piping connecting inspection chambers"/>
    <s v="B"/>
    <s v="Sewer Inspection Chambers"/>
    <n v="5"/>
    <s v="Nr"/>
    <n v="531"/>
    <n v="2655"/>
    <n v="515.06999999999994"/>
    <n v="2575.3499999999995"/>
  </r>
  <r>
    <x v="1"/>
    <x v="16"/>
    <x v="15"/>
    <s v="221316"/>
    <s v=" SANITARY WASTE AND VENT PIPING"/>
    <s v="ME"/>
    <x v="0"/>
    <n v="763"/>
    <s v="Aboveground / Underground , Soil, Waste Force Mains"/>
    <s v="Aboveground / Underground , Soil, Waste Force Mains"/>
    <m/>
    <s v="Aboveground / Underground , Soil, Waste Force Mains"/>
    <m/>
    <m/>
    <m/>
    <m/>
    <m/>
    <m/>
  </r>
  <r>
    <x v="1"/>
    <x v="16"/>
    <x v="15"/>
    <s v="221316"/>
    <s v=" SANITARY WASTE AND VENT PIPING"/>
    <s v="ME"/>
    <x v="0"/>
    <n v="764"/>
    <s v="Ductile-iron pipes"/>
    <s v="Ductile-iron pipes"/>
    <m/>
    <s v="Ductile-iron pipes"/>
    <m/>
    <m/>
    <m/>
    <m/>
    <m/>
    <m/>
  </r>
  <r>
    <x v="1"/>
    <x v="16"/>
    <x v="15"/>
    <s v="221316"/>
    <s v=" SANITARY WASTE AND VENT PIPING"/>
    <s v="ME"/>
    <x v="1"/>
    <n v="765"/>
    <s v="Aboveground / Underground , Soil, Waste Force Mains"/>
    <s v="Aboveground / Underground , Soil, Waste Force Mains"/>
    <s v="C"/>
    <s v="50 dn"/>
    <n v="15"/>
    <s v="m"/>
    <n v="80"/>
    <n v="1200"/>
    <n v="77.599999999999994"/>
    <n v="1164"/>
  </r>
  <r>
    <x v="1"/>
    <x v="16"/>
    <x v="15"/>
    <s v="221316"/>
    <s v=" SANITARY WASTE AND VENT PIPING"/>
    <s v="ME"/>
    <x v="0"/>
    <n v="766"/>
    <s v="Aboveground , Storm Drainage Piping"/>
    <s v="Aboveground , Storm Drainage Piping"/>
    <m/>
    <s v="Aboveground , Storm Drainage Piping"/>
    <m/>
    <m/>
    <m/>
    <m/>
    <m/>
    <m/>
  </r>
  <r>
    <x v="1"/>
    <x v="16"/>
    <x v="15"/>
    <s v="221316"/>
    <s v=" SANITARY WASTE AND VENT PIPING"/>
    <s v="ME"/>
    <x v="0"/>
    <n v="767"/>
    <s v="PVC pipes"/>
    <s v="PVC pipes"/>
    <m/>
    <s v="PVC pipes"/>
    <m/>
    <m/>
    <m/>
    <m/>
    <m/>
    <m/>
  </r>
  <r>
    <x v="1"/>
    <x v="16"/>
    <x v="15"/>
    <s v="221316"/>
    <s v=" SANITARY WASTE AND VENT PIPING"/>
    <s v="ME"/>
    <x v="1"/>
    <n v="768"/>
    <s v="Aboveground , Storm Drainage Piping"/>
    <s v="Aboveground , Storm Drainage Piping"/>
    <s v="D"/>
    <s v="50 dn"/>
    <n v="76"/>
    <s v="m"/>
    <n v="12"/>
    <n v="912"/>
    <n v="11.64"/>
    <n v="884.6400000000001"/>
  </r>
  <r>
    <x v="1"/>
    <x v="16"/>
    <x v="15"/>
    <s v="221316"/>
    <s v=" SANITARY WASTE AND VENT PIPING"/>
    <s v="ME"/>
    <x v="1"/>
    <n v="769"/>
    <s v="PVC pipes"/>
    <s v="PVC pipes"/>
    <s v="E"/>
    <s v="80 dn"/>
    <n v="81"/>
    <s v="m"/>
    <n v="15"/>
    <n v="1215"/>
    <n v="14.549999999999999"/>
    <n v="1178.55"/>
  </r>
  <r>
    <x v="1"/>
    <x v="16"/>
    <x v="15"/>
    <s v="221316"/>
    <s v=" SANITARY WASTE AND VENT PIPING"/>
    <s v="ME"/>
    <x v="1"/>
    <n v="770"/>
    <s v="Aboveground , Storm Drainage Piping"/>
    <s v="Aboveground , Storm Drainage Piping"/>
    <s v="F"/>
    <s v="110 dn"/>
    <n v="19"/>
    <s v="m"/>
    <n v="19"/>
    <n v="361"/>
    <n v="18.43"/>
    <n v="350.17"/>
  </r>
  <r>
    <x v="1"/>
    <x v="16"/>
    <x v="15"/>
    <s v="221319"/>
    <s v=" SANITARY WATER PIPING SPECIALTIES"/>
    <s v="ME"/>
    <x v="0"/>
    <n v="771"/>
    <s v="22112 - SANITARY WATER PIPING SPECIALTIES"/>
    <s v="22112 - SANITARY WATER PIPING SPECIALTIES"/>
    <m/>
    <s v="22112 - SANITARY WATER PIPING SPECIALTIES"/>
    <m/>
    <m/>
    <m/>
    <m/>
    <m/>
    <m/>
  </r>
  <r>
    <x v="1"/>
    <x v="16"/>
    <x v="15"/>
    <s v="221319"/>
    <s v=" SANITARY WATER PIPING SPECIALTIES"/>
    <s v="ME"/>
    <x v="0"/>
    <n v="772"/>
    <s v="Floor drains"/>
    <s v="Floor drains"/>
    <m/>
    <s v="Floor drains"/>
    <m/>
    <m/>
    <m/>
    <m/>
    <m/>
    <m/>
  </r>
  <r>
    <x v="1"/>
    <x v="16"/>
    <x v="15"/>
    <s v="221319"/>
    <s v=" SANITARY WATER PIPING SPECIALTIES"/>
    <s v="ME"/>
    <x v="1"/>
    <n v="773"/>
    <s v="22112 - SANITARY WATER PIPING SPECIALTIES"/>
    <s v="22112 - SANITARY WATER PIPING SPECIALTIES"/>
    <s v="G"/>
    <s v="Type FD-1; 82 dn"/>
    <n v="18"/>
    <s v="Nr"/>
    <n v="252"/>
    <n v="4536"/>
    <n v="244.44"/>
    <n v="4399.92"/>
  </r>
  <r>
    <x v="1"/>
    <x v="16"/>
    <x v="15"/>
    <s v="221319"/>
    <s v=" SANITARY WATER PIPING SPECIALTIES"/>
    <s v="ME"/>
    <x v="1"/>
    <n v="774"/>
    <s v="Floor drains"/>
    <s v="Floor drains"/>
    <s v="H"/>
    <s v="Type FD-2; 100 dn"/>
    <n v="6"/>
    <s v="Nr"/>
    <m/>
    <n v="0"/>
    <n v="0"/>
    <n v="0"/>
  </r>
  <r>
    <x v="1"/>
    <x v="16"/>
    <x v="15"/>
    <s v="221319"/>
    <s v=" SANITARY WATER PIPING SPECIALTIES"/>
    <s v="ME"/>
    <x v="0"/>
    <n v="775"/>
    <s v="Floor cleanouts"/>
    <s v="Floor cleanouts"/>
    <m/>
    <s v="Floor cleanouts"/>
    <m/>
    <m/>
    <m/>
    <m/>
    <m/>
    <m/>
  </r>
  <r>
    <x v="1"/>
    <x v="16"/>
    <x v="15"/>
    <s v="221319"/>
    <s v=" SANITARY WATER PIPING SPECIALTIES"/>
    <s v="ME"/>
    <x v="1"/>
    <n v="776"/>
    <s v="Floor drains"/>
    <s v="Floor drains"/>
    <s v="H"/>
    <s v="Type FCO; 110 dn"/>
    <n v="5"/>
    <s v="Nr"/>
    <m/>
    <n v="0"/>
    <n v="0"/>
    <n v="0"/>
  </r>
  <r>
    <x v="1"/>
    <x v="16"/>
    <x v="15"/>
    <s v="221319"/>
    <s v=" SANITARY WATER PIPING SPECIALTIES"/>
    <s v="ME"/>
    <x v="1"/>
    <n v="777"/>
    <s v="Floor cleanouts"/>
    <s v="Floor cleanouts"/>
    <s v="H"/>
    <s v="Type FCO; 100 dn"/>
    <n v="4"/>
    <s v="Nr"/>
    <n v="159"/>
    <n v="636"/>
    <n v="154.22999999999999"/>
    <n v="616.91999999999996"/>
  </r>
  <r>
    <x v="1"/>
    <x v="16"/>
    <x v="15"/>
    <s v="221319"/>
    <s v=" SANITARY WATER PIPING SPECIALTIES"/>
    <s v="ME"/>
    <x v="1"/>
    <n v="778"/>
    <s v="Floor drains"/>
    <s v="Floor drains"/>
    <s v="A"/>
    <s v="Cowls"/>
    <n v="1"/>
    <s v="Item"/>
    <n v="239"/>
    <n v="239"/>
    <n v="231.82999999999998"/>
    <n v="231.82999999999998"/>
  </r>
  <r>
    <x v="1"/>
    <x v="16"/>
    <x v="15"/>
    <s v="221319"/>
    <s v=" SANITARY WATER PIPING SPECIALTIES"/>
    <s v="ME"/>
    <x v="0"/>
    <n v="779"/>
    <s v="Roof drains"/>
    <s v="Roof drains"/>
    <m/>
    <s v="Roof drains"/>
    <m/>
    <m/>
    <m/>
    <m/>
    <m/>
    <m/>
  </r>
  <r>
    <x v="1"/>
    <x v="16"/>
    <x v="15"/>
    <s v="221319"/>
    <s v=" SANITARY WATER PIPING SPECIALTIES"/>
    <s v="ME"/>
    <x v="1"/>
    <n v="780"/>
    <s v="Floor drains"/>
    <s v="Floor drains"/>
    <s v="B"/>
    <s v="Type RD-1; 82 dn"/>
    <n v="10"/>
    <s v="Nr"/>
    <n v="146"/>
    <n v="1460"/>
    <n v="141.62"/>
    <n v="1416.2"/>
  </r>
  <r>
    <x v="1"/>
    <x v="16"/>
    <x v="15"/>
    <s v="221319"/>
    <s v=" SANITARY WATER PIPING SPECIALTIES"/>
    <s v="ME"/>
    <x v="1"/>
    <n v="781"/>
    <s v="Roof drains"/>
    <s v="Roof drains"/>
    <s v="C"/>
    <s v="Type SCD-1; 50 dn"/>
    <n v="4"/>
    <s v="Nr"/>
    <n v="146"/>
    <n v="584"/>
    <n v="141.62"/>
    <n v="566.48"/>
  </r>
  <r>
    <x v="1"/>
    <x v="16"/>
    <x v="15"/>
    <s v="221319"/>
    <s v=" SANITARY WATER PIPING SPECIALTIES"/>
    <s v="ME"/>
    <x v="0"/>
    <n v="782"/>
    <s v="Balcony drains"/>
    <s v="Balcony drains"/>
    <m/>
    <s v="Balcony drains"/>
    <m/>
    <m/>
    <m/>
    <m/>
    <m/>
    <m/>
  </r>
  <r>
    <x v="1"/>
    <x v="16"/>
    <x v="15"/>
    <s v="221319"/>
    <s v=" SANITARY WATER PIPING SPECIALTIES"/>
    <s v="ME"/>
    <x v="1"/>
    <n v="783"/>
    <s v="Roof drains"/>
    <s v="Roof drains"/>
    <s v="D"/>
    <s v="Type BD-1; 50 dn"/>
    <n v="6"/>
    <s v="Nr"/>
    <n v="146"/>
    <n v="876"/>
    <n v="141.62"/>
    <n v="849.72"/>
  </r>
  <r>
    <x v="1"/>
    <x v="16"/>
    <x v="15"/>
    <s v="221319"/>
    <s v=" SANITARY WATER PIPING SPECIALTIES"/>
    <s v="ME"/>
    <x v="0"/>
    <n v="784"/>
    <s v="Terrace drains"/>
    <s v="Terrace drains"/>
    <m/>
    <s v="Terrace drains"/>
    <m/>
    <m/>
    <m/>
    <m/>
    <m/>
    <m/>
  </r>
  <r>
    <x v="1"/>
    <x v="16"/>
    <x v="15"/>
    <s v="221319"/>
    <s v=" SANITARY WATER PIPING SPECIALTIES"/>
    <s v="ME"/>
    <x v="1"/>
    <n v="785"/>
    <s v="Roof drains"/>
    <s v="Roof drains"/>
    <s v="E"/>
    <s v="Type TD-1; 82 dn"/>
    <n v="7"/>
    <s v="Nr"/>
    <n v="146"/>
    <n v="1022"/>
    <n v="141.62"/>
    <n v="991.34"/>
  </r>
  <r>
    <x v="1"/>
    <x v="16"/>
    <x v="15"/>
    <s v="221429"/>
    <s v=" SUMP PUMPS"/>
    <s v="ME"/>
    <x v="0"/>
    <n v="786"/>
    <s v="221429 - SUMP PUMPS"/>
    <s v="221429 - SUMP PUMPS"/>
    <m/>
    <s v="221429 - SUMP PUMPS"/>
    <m/>
    <m/>
    <m/>
    <m/>
    <m/>
    <m/>
  </r>
  <r>
    <x v="1"/>
    <x v="16"/>
    <x v="15"/>
    <s v="221429"/>
    <s v=" SUMP PUMPS"/>
    <s v="ME"/>
    <x v="0"/>
    <n v="787"/>
    <s v="Duplex sump pumps"/>
    <s v="Duplex sump pumps"/>
    <m/>
    <s v="Duplex sump pumps"/>
    <m/>
    <m/>
    <m/>
    <m/>
    <m/>
    <m/>
  </r>
  <r>
    <x v="1"/>
    <x v="16"/>
    <x v="15"/>
    <s v="221429"/>
    <s v=" SUMP PUMPS"/>
    <s v="ME"/>
    <x v="1"/>
    <n v="788"/>
    <s v="221429 - SUMP PUMPS"/>
    <s v="221429 - SUMP PUMPS"/>
    <s v="F"/>
    <s v="Type SP-B-01"/>
    <n v="1"/>
    <s v="Set"/>
    <n v="2656"/>
    <n v="2656"/>
    <n v="2576.3199999999997"/>
    <n v="2576.3199999999997"/>
  </r>
  <r>
    <x v="1"/>
    <x v="16"/>
    <x v="15"/>
    <s v="221429"/>
    <s v=" SUMP PUMPS"/>
    <s v="ME"/>
    <x v="1"/>
    <n v="789"/>
    <s v="Duplex sump pumps"/>
    <s v="Duplex sump pumps"/>
    <s v="G"/>
    <s v="Spare parts as specified for sewage and sump pumps"/>
    <n v="1"/>
    <s v="Item"/>
    <n v="1328"/>
    <n v="1328"/>
    <n v="1288.1599999999999"/>
    <n v="1288.1599999999999"/>
  </r>
  <r>
    <x v="1"/>
    <x v="16"/>
    <x v="15"/>
    <s v="223100"/>
    <s v=" DOMESTIC WATER SOFTNERS"/>
    <s v="ME"/>
    <x v="0"/>
    <n v="790"/>
    <s v="223100 - DOMESTIC WATER SOFTNERS"/>
    <s v="223100 - DOMESTIC WATER SOFTNERS"/>
    <m/>
    <s v="223100 - DOMESTIC WATER SOFTNERS"/>
    <m/>
    <m/>
    <m/>
    <n v="0"/>
    <m/>
    <m/>
  </r>
  <r>
    <x v="1"/>
    <x v="16"/>
    <x v="15"/>
    <s v="223100"/>
    <s v=" DOMESTIC WATER SOFTNERS"/>
    <s v="ME"/>
    <x v="1"/>
    <n v="791"/>
    <s v="Duplex sump pumps"/>
    <s v="Duplex sump pumps"/>
    <s v="H"/>
    <s v="Type WS-1"/>
    <n v="1"/>
    <s v="Nr"/>
    <n v="10622"/>
    <n v="10622"/>
    <n v="10303.34"/>
    <n v="10303.34"/>
  </r>
  <r>
    <x v="1"/>
    <x v="16"/>
    <x v="15"/>
    <s v="223500"/>
    <s v=" DOMESTIC WATER HEAT EXCHANGERS"/>
    <s v="ME"/>
    <x v="0"/>
    <n v="792"/>
    <s v="223500- DOMESTIC WATER HEAT EXCHANGERS"/>
    <s v="223500- DOMESTIC WATER HEAT EXCHANGERS"/>
    <m/>
    <s v="223500- DOMESTIC WATER HEAT EXCHANGERS"/>
    <m/>
    <m/>
    <m/>
    <n v="0"/>
    <m/>
    <m/>
  </r>
  <r>
    <x v="1"/>
    <x v="16"/>
    <x v="15"/>
    <s v="223500"/>
    <s v=" DOMESTIC WATER HEAT EXCHANGERS"/>
    <s v="ME"/>
    <x v="0"/>
    <n v="793"/>
    <s v="Large-capacity storage heat exchangers"/>
    <s v="Large-capacity storage heat exchangers"/>
    <m/>
    <s v="Large-capacity storage heat exchangers"/>
    <m/>
    <m/>
    <m/>
    <n v="0"/>
    <m/>
    <m/>
  </r>
  <r>
    <x v="1"/>
    <x v="16"/>
    <x v="15"/>
    <s v="223500"/>
    <s v=" DOMESTIC WATER HEAT EXCHANGERS"/>
    <s v="ME"/>
    <x v="1"/>
    <n v="794"/>
    <s v="223500- DOMESTIC WATER HEAT EXCHANGERS"/>
    <s v="223500- DOMESTIC WATER HEAT EXCHANGERS"/>
    <s v="J"/>
    <s v="HWST-RF-01-1 &amp; 2"/>
    <n v="2"/>
    <s v="Nr"/>
    <m/>
    <n v="0"/>
    <n v="0"/>
    <n v="0"/>
  </r>
  <r>
    <x v="1"/>
    <x v="16"/>
    <x v="15"/>
    <s v="223500"/>
    <s v=" DOMESTIC WATER HEAT EXCHANGERS"/>
    <s v="ME"/>
    <x v="1"/>
    <n v="795"/>
    <s v="Large-capacity storage heat exchangers"/>
    <s v="Large-capacity storage heat exchangers"/>
    <s v="K"/>
    <s v="HWST-RF-02-1 &amp; 2"/>
    <n v="2"/>
    <s v="Nr"/>
    <m/>
    <n v="0"/>
    <n v="0"/>
    <n v="0"/>
  </r>
  <r>
    <x v="1"/>
    <x v="16"/>
    <x v="15"/>
    <s v="223500"/>
    <s v=" DOMESTIC WATER HEAT EXCHANGERS"/>
    <s v="ME"/>
    <x v="1"/>
    <n v="796"/>
    <s v="223500- DOMESTIC WATER HEAT EXCHANGERS"/>
    <s v="223500- DOMESTIC WATER HEAT EXCHANGERS"/>
    <s v="J"/>
    <s v="EWH 50 Ltr"/>
    <n v="10"/>
    <s v="Nr"/>
    <n v="199"/>
    <n v="1990"/>
    <n v="193.03"/>
    <n v="1930.3"/>
  </r>
  <r>
    <x v="1"/>
    <x v="16"/>
    <x v="15"/>
    <s v="224000"/>
    <s v=" PLUMBING FIXTURES"/>
    <s v="ME"/>
    <x v="0"/>
    <n v="797"/>
    <s v="224000 - PLUMBING FIXTURES"/>
    <s v="224000 - PLUMBING FIXTURES"/>
    <m/>
    <s v="224000 - PLUMBING FIXTURES"/>
    <m/>
    <m/>
    <m/>
    <m/>
    <m/>
    <m/>
  </r>
  <r>
    <x v="1"/>
    <x v="16"/>
    <x v="15"/>
    <s v="224000"/>
    <s v=" PLUMBING FIXTURES"/>
    <s v="ME"/>
    <x v="0"/>
    <n v="798"/>
    <s v="Lavatories"/>
    <s v="Lavatories"/>
    <m/>
    <s v="Lavatories"/>
    <m/>
    <m/>
    <m/>
    <m/>
    <m/>
    <m/>
  </r>
  <r>
    <x v="1"/>
    <x v="16"/>
    <x v="15"/>
    <s v="224000"/>
    <s v=" PLUMBING FIXTURES"/>
    <s v="ME"/>
    <x v="1"/>
    <n v="799"/>
    <s v="224000 - PLUMBING FIXTURES"/>
    <s v="224000 - PLUMBING FIXTURES"/>
    <s v="A"/>
    <s v="Type LAV-1"/>
    <n v="8"/>
    <s v="Nr"/>
    <n v="551"/>
    <n v="4408"/>
    <n v="534.47"/>
    <n v="4275.76"/>
  </r>
  <r>
    <x v="1"/>
    <x v="16"/>
    <x v="15"/>
    <s v="224000"/>
    <s v=" PLUMBING FIXTURES"/>
    <s v="ME"/>
    <x v="1"/>
    <n v="800"/>
    <s v="Lavatories"/>
    <s v="Lavatories"/>
    <s v="B"/>
    <s v="Type LAV-2 "/>
    <n v="1"/>
    <s v="Nr"/>
    <n v="943"/>
    <n v="943"/>
    <n v="914.70999999999992"/>
    <n v="914.70999999999992"/>
  </r>
  <r>
    <x v="1"/>
    <x v="16"/>
    <x v="15"/>
    <s v="224000"/>
    <s v=" PLUMBING FIXTURES"/>
    <s v="ME"/>
    <x v="0"/>
    <n v="801"/>
    <s v="Water closets"/>
    <s v="Water closets"/>
    <m/>
    <s v="Water closets"/>
    <m/>
    <m/>
    <m/>
    <m/>
    <m/>
    <m/>
  </r>
  <r>
    <x v="1"/>
    <x v="16"/>
    <x v="15"/>
    <s v="224000"/>
    <s v=" PLUMBING FIXTURES"/>
    <s v="ME"/>
    <x v="1"/>
    <n v="802"/>
    <s v="Lavatories"/>
    <s v="Lavatories"/>
    <s v="C"/>
    <s v="Type EWC-1"/>
    <n v="7"/>
    <s v="Nr"/>
    <n v="710"/>
    <n v="4970"/>
    <n v="688.69999999999993"/>
    <n v="4820.8999999999996"/>
  </r>
  <r>
    <x v="1"/>
    <x v="16"/>
    <x v="15"/>
    <s v="224000"/>
    <s v=" PLUMBING FIXTURES"/>
    <s v="ME"/>
    <x v="1"/>
    <n v="803"/>
    <s v="Water closets"/>
    <s v="Water closets"/>
    <s v="D"/>
    <s v="Type EWC-2 "/>
    <n v="1"/>
    <s v="Nr"/>
    <m/>
    <n v="0"/>
    <n v="0"/>
    <n v="0"/>
  </r>
  <r>
    <x v="1"/>
    <x v="16"/>
    <x v="15"/>
    <s v="224000"/>
    <s v=" PLUMBING FIXTURES"/>
    <s v="ME"/>
    <x v="0"/>
    <n v="804"/>
    <s v="Bathtubs"/>
    <s v="Bathtubs"/>
    <m/>
    <s v="Bathtubs"/>
    <m/>
    <m/>
    <m/>
    <m/>
    <m/>
    <m/>
  </r>
  <r>
    <x v="1"/>
    <x v="16"/>
    <x v="15"/>
    <s v="224000"/>
    <s v=" PLUMBING FIXTURES"/>
    <s v="ME"/>
    <x v="1"/>
    <n v="805"/>
    <s v="Water closets"/>
    <s v="Water closets"/>
    <s v="E"/>
    <s v="Type BT-1"/>
    <n v="6"/>
    <s v="Nr"/>
    <m/>
    <n v="0"/>
    <n v="0"/>
    <n v="0"/>
  </r>
  <r>
    <x v="1"/>
    <x v="16"/>
    <x v="15"/>
    <s v="224000"/>
    <s v=" PLUMBING FIXTURES"/>
    <s v="ME"/>
    <x v="0"/>
    <n v="806"/>
    <s v="Showers"/>
    <s v="Showers"/>
    <m/>
    <s v="Showers"/>
    <m/>
    <m/>
    <m/>
    <m/>
    <m/>
    <m/>
  </r>
  <r>
    <x v="1"/>
    <x v="16"/>
    <x v="15"/>
    <s v="224000"/>
    <s v=" PLUMBING FIXTURES"/>
    <s v="ME"/>
    <x v="1"/>
    <n v="807"/>
    <s v="Water closets"/>
    <s v="Water closets"/>
    <s v="D"/>
    <s v="Type SH-1"/>
    <n v="6"/>
    <s v="Nr"/>
    <n v="382"/>
    <n v="2292"/>
    <n v="370.53999999999996"/>
    <n v="2223.2399999999998"/>
  </r>
  <r>
    <x v="1"/>
    <x v="16"/>
    <x v="15"/>
    <s v="224000"/>
    <s v=" PLUMBING FIXTURES"/>
    <s v="ME"/>
    <x v="0"/>
    <n v="808"/>
    <s v="Sinks"/>
    <s v="Sinks"/>
    <m/>
    <s v="Sinks"/>
    <m/>
    <m/>
    <m/>
    <m/>
    <m/>
    <m/>
  </r>
  <r>
    <x v="1"/>
    <x v="16"/>
    <x v="15"/>
    <s v="224000"/>
    <s v=" PLUMBING FIXTURES"/>
    <s v="ME"/>
    <x v="1"/>
    <n v="809"/>
    <s v="Water closets"/>
    <s v="Water closets"/>
    <s v="E"/>
    <s v="Type MS-1"/>
    <n v="1"/>
    <s v="Nr"/>
    <n v="628"/>
    <n v="628"/>
    <n v="609.16"/>
    <n v="609.16"/>
  </r>
  <r>
    <x v="1"/>
    <x v="16"/>
    <x v="15"/>
    <s v="224000"/>
    <s v=" PLUMBING FIXTURES"/>
    <s v="ME"/>
    <x v="1"/>
    <n v="810"/>
    <s v="Sinks"/>
    <s v="Sinks"/>
    <s v="F"/>
    <s v="Type KS-1 "/>
    <n v="9"/>
    <s v="Nr"/>
    <n v="506"/>
    <n v="4554"/>
    <n v="490.82"/>
    <n v="4417.38"/>
  </r>
  <r>
    <x v="1"/>
    <x v="16"/>
    <x v="15"/>
    <s v="224000"/>
    <s v=" PLUMBING FIXTURES"/>
    <s v="ME"/>
    <x v="1"/>
    <n v="811"/>
    <s v="Water closets"/>
    <s v="Water closets"/>
    <s v="J"/>
    <s v="Type KS-2"/>
    <n v="1"/>
    <s v="Nr"/>
    <m/>
    <n v="0"/>
    <n v="0"/>
    <n v="0"/>
  </r>
  <r>
    <x v="1"/>
    <x v="16"/>
    <x v="15"/>
    <s v="224000"/>
    <s v=" PLUMBING FIXTURES"/>
    <s v="ME"/>
    <x v="0"/>
    <n v="812"/>
    <s v="Sinks"/>
    <s v="Sinks"/>
    <s v="BILL NO. 22 - PLUMBING"/>
    <m/>
    <m/>
    <m/>
    <m/>
    <m/>
    <m/>
    <m/>
  </r>
  <r>
    <x v="1"/>
    <x v="16"/>
    <x v="15"/>
    <s v="To Summary"/>
    <s v="To Summary"/>
    <m/>
    <x v="2"/>
    <n v="813"/>
    <s v="Water closets"/>
    <s v="Water closets"/>
    <s v="To Summary"/>
    <m/>
    <m/>
    <m/>
    <s v="J.D"/>
    <n v="173425"/>
    <m/>
    <m/>
  </r>
  <r>
    <x v="1"/>
    <x v="17"/>
    <x v="16"/>
    <s v="230713"/>
    <s v=" DUCT INSULATION"/>
    <s v="ME"/>
    <x v="0"/>
    <n v="814"/>
    <s v="Sinks"/>
    <s v="Sinks"/>
    <s v="BILL NO. 23"/>
    <m/>
    <m/>
    <m/>
    <m/>
    <m/>
    <m/>
    <m/>
  </r>
  <r>
    <x v="1"/>
    <x v="17"/>
    <x v="16"/>
    <s v="230713"/>
    <s v=" DUCT INSULATION"/>
    <s v="ME"/>
    <x v="0"/>
    <n v="815"/>
    <s v="Water closets"/>
    <s v="Water closets"/>
    <s v="HEATING, VENTILATING AND AIR CONDITIONING"/>
    <m/>
    <m/>
    <m/>
    <m/>
    <m/>
    <m/>
    <m/>
  </r>
  <r>
    <x v="1"/>
    <x v="17"/>
    <x v="16"/>
    <s v="230713"/>
    <s v=" DUCT INSULATION"/>
    <s v="ME"/>
    <x v="0"/>
    <n v="816"/>
    <s v="Sinks"/>
    <s v="Sinks"/>
    <s v="Item"/>
    <s v="                Description                        "/>
    <s v="Qty"/>
    <s v="Unit"/>
    <s v="Rate"/>
    <s v="Amount"/>
    <m/>
    <m/>
  </r>
  <r>
    <x v="1"/>
    <x v="17"/>
    <x v="16"/>
    <s v="230713"/>
    <s v=" DUCT INSULATION"/>
    <s v="ME"/>
    <x v="0"/>
    <n v="817"/>
    <s v="Water closets"/>
    <s v="Water closets"/>
    <m/>
    <m/>
    <m/>
    <m/>
    <m/>
    <s v="J.D"/>
    <m/>
    <m/>
  </r>
  <r>
    <x v="1"/>
    <x v="17"/>
    <x v="16"/>
    <s v="230713"/>
    <s v=" DUCT INSULATION"/>
    <s v="ME"/>
    <x v="0"/>
    <n v="818"/>
    <s v="230713 - DUCT INSULATION"/>
    <s v="230713 - DUCT INSULATION"/>
    <m/>
    <s v="230713 - DUCT INSULATION"/>
    <m/>
    <m/>
    <m/>
    <m/>
    <m/>
    <m/>
  </r>
  <r>
    <x v="1"/>
    <x v="17"/>
    <x v="16"/>
    <s v="230713"/>
    <s v=" DUCT INSULATION"/>
    <s v="ME"/>
    <x v="0"/>
    <n v="819"/>
    <s v="Indoor Duct And Plenum Insulation"/>
    <s v="Indoor Duct And Plenum Insulation"/>
    <m/>
    <s v="Indoor Duct And Plenum Insulation"/>
    <m/>
    <m/>
    <m/>
    <m/>
    <m/>
    <m/>
  </r>
  <r>
    <x v="1"/>
    <x v="17"/>
    <x v="16"/>
    <s v="230713"/>
    <s v=" DUCT INSULATION"/>
    <s v="ME"/>
    <x v="0"/>
    <n v="820"/>
    <s v="Rectangular, supply and Return ducts, concealed"/>
    <s v="Rectangular, supply and Return ducts, concealed"/>
    <m/>
    <s v="Rectangular, supply and Return ducts, concealed"/>
    <m/>
    <m/>
    <m/>
    <m/>
    <m/>
    <m/>
  </r>
  <r>
    <x v="1"/>
    <x v="17"/>
    <x v="16"/>
    <s v="230713"/>
    <s v=" DUCT INSULATION"/>
    <s v="ME"/>
    <x v="1"/>
    <n v="821"/>
    <s v="Indoor Duct And Plenum Insulation"/>
    <s v="Indoor Duct And Plenum Insulation"/>
    <s v="A"/>
    <s v="50 mm thick Mineral Fiber Blanket"/>
    <n v="70"/>
    <s v="m2"/>
    <n v="16"/>
    <n v="1120"/>
    <n v="15.52"/>
    <n v="1086.3999999999999"/>
  </r>
  <r>
    <x v="1"/>
    <x v="17"/>
    <x v="16"/>
    <s v="230713"/>
    <s v=" DUCT INSULATION"/>
    <s v="ME"/>
    <x v="0"/>
    <n v="822"/>
    <s v="Rectangular, treated fresh air ducts, concealed"/>
    <s v="Rectangular, treated fresh air ducts, concealed"/>
    <m/>
    <s v="Rectangular, treated fresh air ducts, concealed"/>
    <m/>
    <m/>
    <m/>
    <m/>
    <m/>
    <m/>
  </r>
  <r>
    <x v="1"/>
    <x v="17"/>
    <x v="16"/>
    <s v="230713"/>
    <s v=" DUCT INSULATION"/>
    <s v="ME"/>
    <x v="1"/>
    <n v="823"/>
    <s v="Indoor Duct And Plenum Insulation"/>
    <s v="Indoor Duct And Plenum Insulation"/>
    <s v="B"/>
    <s v="50 mm thick Mineral Fiber Blanket"/>
    <n v="50"/>
    <s v="m2"/>
    <n v="16"/>
    <n v="800"/>
    <n v="15.52"/>
    <n v="776"/>
  </r>
  <r>
    <x v="1"/>
    <x v="17"/>
    <x v="16"/>
    <s v="230713"/>
    <s v=" DUCT INSULATION"/>
    <s v="ME"/>
    <x v="0"/>
    <n v="824"/>
    <s v="Rectangular, range-hood exhaust ducts, concealed"/>
    <s v="Rectangular, range-hood exhaust ducts, concealed"/>
    <m/>
    <s v="Rectangular, range-hood exhaust ducts, concealed"/>
    <m/>
    <m/>
    <m/>
    <m/>
    <m/>
    <m/>
  </r>
  <r>
    <x v="1"/>
    <x v="17"/>
    <x v="16"/>
    <s v="230713"/>
    <s v=" DUCT INSULATION"/>
    <s v="ME"/>
    <x v="1"/>
    <n v="825"/>
    <s v="Indoor Duct And Plenum Insulation"/>
    <s v="Indoor Duct And Plenum Insulation"/>
    <s v="C"/>
    <s v="25 mm thick Mineral Fiber Board"/>
    <n v="90"/>
    <s v="m2"/>
    <m/>
    <n v="0"/>
    <n v="0"/>
    <n v="0"/>
  </r>
  <r>
    <x v="1"/>
    <x v="17"/>
    <x v="16"/>
    <s v="230713"/>
    <s v=" DUCT INSULATION"/>
    <s v="ME"/>
    <x v="0"/>
    <n v="826"/>
    <s v="Outdoor Duct And Plenum Insulation"/>
    <s v="Rectangular, supply and Return ducts, concealed"/>
    <m/>
    <s v="Outdoor Duct And Plenum Insulation"/>
    <m/>
    <m/>
    <m/>
    <m/>
    <m/>
    <m/>
  </r>
  <r>
    <x v="1"/>
    <x v="17"/>
    <x v="16"/>
    <s v="230713"/>
    <s v=" DUCT INSULATION"/>
    <s v="ME"/>
    <x v="0"/>
    <n v="827"/>
    <s v="Outdoor Duct And Plenum Insulation"/>
    <s v="Rectangular, supply and Return ducts, concealed"/>
    <m/>
    <s v="Rectangular, supply and Return ducts, concealed"/>
    <m/>
    <m/>
    <m/>
    <m/>
    <m/>
    <m/>
  </r>
  <r>
    <x v="1"/>
    <x v="17"/>
    <x v="16"/>
    <s v="230713"/>
    <s v=" DUCT INSULATION"/>
    <s v="ME"/>
    <x v="1"/>
    <n v="828"/>
    <s v="Outdoor Duct And Plenum Insulation"/>
    <s v="Rectangular, supply and Return ducts, concealed"/>
    <s v="D"/>
    <s v="50 mm thick Mineral Fiber Blanket with Al jacketing"/>
    <n v="150"/>
    <s v="m2"/>
    <m/>
    <n v="0"/>
    <n v="0"/>
    <n v="0"/>
  </r>
  <r>
    <x v="1"/>
    <x v="17"/>
    <x v="16"/>
    <s v="230713"/>
    <s v=" DUCT INSULATION"/>
    <s v="ME"/>
    <x v="0"/>
    <n v="829"/>
    <s v="Boiler Breeching And Connector Insulation"/>
    <s v="Round"/>
    <m/>
    <s v="Boiler Breeching And Connector Insulation"/>
    <m/>
    <m/>
    <m/>
    <m/>
    <m/>
    <m/>
  </r>
  <r>
    <x v="1"/>
    <x v="17"/>
    <x v="16"/>
    <s v="230713"/>
    <s v=" DUCT INSULATION"/>
    <s v="ME"/>
    <x v="0"/>
    <n v="830"/>
    <s v="Boiler Breeching And Connector Insulation"/>
    <s v="Round"/>
    <m/>
    <s v="Round"/>
    <m/>
    <m/>
    <m/>
    <m/>
    <m/>
    <m/>
  </r>
  <r>
    <x v="1"/>
    <x v="17"/>
    <x v="16"/>
    <s v="230713"/>
    <s v=" DUCT INSULATION"/>
    <s v="ME"/>
    <x v="1"/>
    <n v="831"/>
    <s v="Boiler Breeching And Connector Insulation"/>
    <s v="Round"/>
    <s v="E"/>
    <s v="50 mm thick Calcium Cilicate with Al jacketing"/>
    <n v="30"/>
    <s v="m2"/>
    <m/>
    <n v="0"/>
    <n v="0"/>
    <n v="0"/>
  </r>
  <r>
    <x v="1"/>
    <x v="17"/>
    <x v="16"/>
    <s v="230719"/>
    <s v=" HVAC PIPE INSULATION"/>
    <s v="ME"/>
    <x v="0"/>
    <n v="832"/>
    <s v="230719 - HVAC PIPE INSULATION"/>
    <s v="230719 - HVAC PIPE INSULATION"/>
    <m/>
    <s v="230719 - HVAC PIPE INSULATION"/>
    <m/>
    <m/>
    <m/>
    <m/>
    <m/>
    <m/>
  </r>
  <r>
    <x v="1"/>
    <x v="17"/>
    <x v="16"/>
    <s v="230719"/>
    <s v=" HVAC PIPE INSULATION"/>
    <s v="ME"/>
    <x v="0"/>
    <n v="833"/>
    <s v="Interior Insulation"/>
    <s v="Condensate drain piping"/>
    <m/>
    <s v="Interior Insulation"/>
    <m/>
    <m/>
    <m/>
    <m/>
    <m/>
    <m/>
  </r>
  <r>
    <x v="1"/>
    <x v="17"/>
    <x v="16"/>
    <s v="230719"/>
    <s v=" HVAC PIPE INSULATION"/>
    <s v="ME"/>
    <x v="0"/>
    <n v="834"/>
    <s v="Interior Insulation"/>
    <s v="Condensate drain piping"/>
    <m/>
    <s v="Condensate drain piping"/>
    <m/>
    <m/>
    <m/>
    <m/>
    <m/>
    <m/>
  </r>
  <r>
    <x v="1"/>
    <x v="17"/>
    <x v="16"/>
    <s v="230719"/>
    <s v=" HVAC PIPE INSULATION"/>
    <s v="ME"/>
    <x v="0"/>
    <n v="835"/>
    <s v="Condensate drain piping"/>
    <s v="19 mm thick"/>
    <m/>
    <s v="19 mm thick"/>
    <m/>
    <m/>
    <m/>
    <m/>
    <m/>
    <m/>
  </r>
  <r>
    <x v="1"/>
    <x v="17"/>
    <x v="16"/>
    <s v="230719"/>
    <s v=" HVAC PIPE INSULATION"/>
    <s v="ME"/>
    <x v="1"/>
    <n v="836"/>
    <s v="Interior Insulation"/>
    <s v="Condensate drain piping"/>
    <s v="A"/>
    <s v="20 dn"/>
    <n v="60"/>
    <s v="m"/>
    <n v="7"/>
    <n v="420"/>
    <n v="6.79"/>
    <n v="407.4"/>
  </r>
  <r>
    <x v="1"/>
    <x v="17"/>
    <x v="16"/>
    <s v="230719"/>
    <s v=" HVAC PIPE INSULATION"/>
    <s v="ME"/>
    <x v="0"/>
    <n v="837"/>
    <s v="Heating hot-water supply and return, concealed"/>
    <s v="Heating hot-water supply and return, concealed"/>
    <m/>
    <s v="Heating hot-water supply and return, concealed"/>
    <m/>
    <m/>
    <m/>
    <m/>
    <m/>
    <m/>
  </r>
  <r>
    <x v="1"/>
    <x v="17"/>
    <x v="16"/>
    <s v="230719"/>
    <s v=" HVAC PIPE INSULATION"/>
    <s v="ME"/>
    <x v="0"/>
    <n v="838"/>
    <s v="Heating hot-water supply and return, concealed"/>
    <s v="25 mm thick"/>
    <m/>
    <s v="25 mm thick"/>
    <m/>
    <m/>
    <m/>
    <m/>
    <m/>
    <m/>
  </r>
  <r>
    <x v="1"/>
    <x v="17"/>
    <x v="16"/>
    <s v="230719"/>
    <s v=" HVAC PIPE INSULATION"/>
    <s v="ME"/>
    <x v="1"/>
    <n v="839"/>
    <s v="Heating hot-water supply and return, concealed"/>
    <m/>
    <s v="B"/>
    <s v="20 dn"/>
    <n v="5"/>
    <s v="m"/>
    <n v="7"/>
    <n v="35"/>
    <n v="6.79"/>
    <n v="33.950000000000003"/>
  </r>
  <r>
    <x v="1"/>
    <x v="17"/>
    <x v="16"/>
    <s v="230719"/>
    <s v=" HVAC PIPE INSULATION"/>
    <s v="ME"/>
    <x v="1"/>
    <n v="840"/>
    <s v="Heating hot-water supply and return, concealed"/>
    <m/>
    <s v="C"/>
    <s v="25 dn"/>
    <n v="50"/>
    <s v="m"/>
    <n v="7"/>
    <n v="350"/>
    <n v="6.79"/>
    <n v="339.5"/>
  </r>
  <r>
    <x v="1"/>
    <x v="17"/>
    <x v="16"/>
    <s v="230719"/>
    <s v=" HVAC PIPE INSULATION"/>
    <s v="ME"/>
    <x v="1"/>
    <n v="841"/>
    <s v="Heating hot-water supply and return, concealed"/>
    <m/>
    <s v="D"/>
    <s v="32 dn"/>
    <n v="3"/>
    <s v="m"/>
    <n v="8"/>
    <n v="24"/>
    <n v="7.76"/>
    <n v="23.28"/>
  </r>
  <r>
    <x v="1"/>
    <x v="17"/>
    <x v="16"/>
    <s v="230719"/>
    <s v=" HVAC PIPE INSULATION"/>
    <s v="ME"/>
    <x v="1"/>
    <n v="842"/>
    <s v="Heating hot-water supply and return, concealed"/>
    <m/>
    <s v="E"/>
    <s v="40 dn"/>
    <n v="150"/>
    <s v="m"/>
    <m/>
    <n v="0"/>
    <n v="0"/>
    <n v="0"/>
  </r>
  <r>
    <x v="1"/>
    <x v="17"/>
    <x v="16"/>
    <s v="230719"/>
    <s v=" HVAC PIPE INSULATION"/>
    <s v="ME"/>
    <x v="0"/>
    <n v="843"/>
    <s v="Heating hot-water supply and return, concealed"/>
    <s v="38 mm thick"/>
    <m/>
    <s v="38 mm thick"/>
    <m/>
    <m/>
    <m/>
    <m/>
    <m/>
    <m/>
  </r>
  <r>
    <x v="1"/>
    <x v="17"/>
    <x v="16"/>
    <s v="230719"/>
    <s v=" HVAC PIPE INSULATION"/>
    <s v="ME"/>
    <x v="1"/>
    <n v="844"/>
    <s v="Heating hot-water supply and return, concealed"/>
    <s v="38 mm thick"/>
    <s v="F"/>
    <s v="65 dn"/>
    <n v="70"/>
    <s v="m"/>
    <m/>
    <n v="0"/>
    <n v="0"/>
    <n v="0"/>
  </r>
  <r>
    <x v="1"/>
    <x v="17"/>
    <x v="16"/>
    <s v="230719"/>
    <s v=" HVAC PIPE INSULATION"/>
    <s v="ME"/>
    <x v="0"/>
    <n v="845"/>
    <s v="Heating hot-water supply and return, concealed"/>
    <s v="Heating hot-water supply and return, on all pipes running in mechanical rooms or exposed to view with AL jacketing"/>
    <m/>
    <s v="Heating hot-water supply and return, on all pipes running in mechanical rooms or exposed to view with AL jacketing"/>
    <m/>
    <m/>
    <m/>
    <m/>
    <m/>
    <m/>
  </r>
  <r>
    <x v="1"/>
    <x v="17"/>
    <x v="16"/>
    <s v="230719"/>
    <s v=" HVAC PIPE INSULATION"/>
    <s v="ME"/>
    <x v="0"/>
    <n v="846"/>
    <s v="Heating hot-water supply and return, concealed"/>
    <s v="50 mm thick"/>
    <m/>
    <s v="50 mm thick"/>
    <m/>
    <m/>
    <m/>
    <m/>
    <m/>
    <m/>
  </r>
  <r>
    <x v="1"/>
    <x v="17"/>
    <x v="16"/>
    <s v="230719"/>
    <s v=" HVAC PIPE INSULATION"/>
    <s v="ME"/>
    <x v="1"/>
    <n v="847"/>
    <s v="Heating hot-water supply and return, concealed"/>
    <s v="Heating hot-water supply and return, on all pipes running in mechanical rooms or exposed to view with AL jacketing"/>
    <s v="E"/>
    <s v="40 dn"/>
    <n v="17"/>
    <s v="m"/>
    <m/>
    <n v="0"/>
    <n v="0"/>
    <n v="0"/>
  </r>
  <r>
    <x v="1"/>
    <x v="17"/>
    <x v="16"/>
    <s v="230719"/>
    <s v=" HVAC PIPE INSULATION"/>
    <s v="ME"/>
    <x v="1"/>
    <n v="848"/>
    <s v="Heating hot-water supply and return, concealed"/>
    <s v="50 mm thick"/>
    <s v="F"/>
    <s v="65 dn"/>
    <n v="15"/>
    <s v="m"/>
    <m/>
    <n v="0"/>
    <n v="0"/>
    <n v="0"/>
  </r>
  <r>
    <x v="1"/>
    <x v="17"/>
    <x v="16"/>
    <s v="230719"/>
    <s v=" HVAC PIPE INSULATION"/>
    <s v="ME"/>
    <x v="1"/>
    <n v="849"/>
    <s v="Heating hot-water supply and return, concealed"/>
    <s v="Heating hot-water supply and return, on all pipes running in mechanical rooms or exposed to view with AL jacketing"/>
    <s v="G"/>
    <s v="80 dn"/>
    <n v="50"/>
    <s v="m"/>
    <m/>
    <n v="0"/>
    <n v="0"/>
    <n v="0"/>
  </r>
  <r>
    <x v="1"/>
    <x v="17"/>
    <x v="16"/>
    <s v="230900"/>
    <s v=" BUILDING MANAGEMENT SYSTEM (BMS), INSTRUMENTATION AND CONTROLS"/>
    <s v="ME"/>
    <x v="0"/>
    <n v="850"/>
    <s v="230900 - BUILDING MANAGEMENT SYSTEM (BMS), INSTRUMENTATION AND CONTROLS"/>
    <s v="230900 - BUILDING MANAGEMENT SYSTEM (BMS), INSTRUMENTATION AND CONTROLS"/>
    <m/>
    <s v="230900 - BUILDING MANAGEMENT SYSTEM (BMS), INSTRUMENTATION AND CONTROLS"/>
    <m/>
    <m/>
    <m/>
    <m/>
    <m/>
    <m/>
  </r>
  <r>
    <x v="1"/>
    <x v="17"/>
    <x v="16"/>
    <s v="230900"/>
    <s v=" BUILDING MANAGEMENT SYSTEM (BMS), INSTRUMENTATION AND CONTROLS"/>
    <s v="ME"/>
    <x v="0"/>
    <n v="851"/>
    <s v="System complete as specified and as shown on drawings"/>
    <s v="System complete as specified and as shown on drawings"/>
    <m/>
    <s v="System complete as specified and as shown on drawings"/>
    <m/>
    <m/>
    <m/>
    <m/>
    <m/>
    <m/>
  </r>
  <r>
    <x v="1"/>
    <x v="17"/>
    <x v="16"/>
    <s v="230900"/>
    <s v=" BUILDING MANAGEMENT SYSTEM (BMS), INSTRUMENTATION AND CONTROLS"/>
    <s v="ME"/>
    <x v="1"/>
    <n v="852"/>
    <s v="230900 - BUILDING MANAGEMENT SYSTEM (BMS), INSTRUMENTATION AND CONTROLS"/>
    <s v="230900 - BUILDING MANAGEMENT SYSTEM (BMS), INSTRUMENTATION AND CONTROLS"/>
    <s v="A"/>
    <s v="Spare parts as specified for BMS"/>
    <n v="1"/>
    <s v="Item"/>
    <m/>
    <m/>
    <n v="0"/>
    <n v="0"/>
  </r>
  <r>
    <x v="1"/>
    <x v="17"/>
    <x v="16"/>
    <s v="231113"/>
    <s v=" FACILITY FUEL OIL PIPING"/>
    <s v="ME"/>
    <x v="0"/>
    <n v="853"/>
    <s v="231113 - FACILITY FUEL OIL PIPING"/>
    <s v="231113 - FACILITY FUEL OIL PIPING"/>
    <m/>
    <s v="231113 - FACILITY FUEL OIL PIPING"/>
    <m/>
    <m/>
    <m/>
    <m/>
    <m/>
    <m/>
  </r>
  <r>
    <x v="1"/>
    <x v="17"/>
    <x v="16"/>
    <s v="231113"/>
    <s v=" FACILITY FUEL OIL PIPING"/>
    <s v="ME"/>
    <x v="0"/>
    <n v="854"/>
    <s v="Black steel pipes and fittings"/>
    <s v="Black steel pipes and fittings"/>
    <m/>
    <s v="Black steel pipes and fittings"/>
    <m/>
    <m/>
    <m/>
    <m/>
    <m/>
    <m/>
  </r>
  <r>
    <x v="1"/>
    <x v="17"/>
    <x v="16"/>
    <s v="231113"/>
    <s v=" FACILITY FUEL OIL PIPING"/>
    <s v="ME"/>
    <x v="1"/>
    <n v="855"/>
    <s v="231113 - FACILITY FUEL OIL PIPING"/>
    <s v="231113 - FACILITY FUEL OIL PIPING"/>
    <s v="B"/>
    <s v="15 dn"/>
    <n v="11"/>
    <s v="m"/>
    <m/>
    <m/>
    <n v="0"/>
    <n v="0"/>
  </r>
  <r>
    <x v="1"/>
    <x v="17"/>
    <x v="16"/>
    <s v="231113"/>
    <s v=" FACILITY FUEL OIL PIPING"/>
    <s v="ME"/>
    <x v="1"/>
    <n v="856"/>
    <s v="Black steel pipes and fittings"/>
    <s v="Black steel pipes and fittings"/>
    <s v="A"/>
    <s v="20 dn"/>
    <n v="8"/>
    <s v="m"/>
    <n v="27"/>
    <n v="216"/>
    <n v="26.189999999999998"/>
    <n v="209.51999999999998"/>
  </r>
  <r>
    <x v="1"/>
    <x v="17"/>
    <x v="16"/>
    <s v="231113"/>
    <s v=" FACILITY FUEL OIL PIPING"/>
    <s v="ME"/>
    <x v="0"/>
    <n v="857"/>
    <s v="Valves"/>
    <s v="Valves"/>
    <m/>
    <s v="Valves"/>
    <m/>
    <m/>
    <m/>
    <n v="0"/>
    <m/>
    <m/>
  </r>
  <r>
    <x v="1"/>
    <x v="17"/>
    <x v="16"/>
    <s v="231113"/>
    <s v=" FACILITY FUEL OIL PIPING"/>
    <s v="ME"/>
    <x v="0"/>
    <n v="858"/>
    <s v="Gate valves"/>
    <s v="Gate valves"/>
    <m/>
    <s v="Gate valves"/>
    <m/>
    <m/>
    <m/>
    <n v="0"/>
    <m/>
    <m/>
  </r>
  <r>
    <x v="1"/>
    <x v="17"/>
    <x v="16"/>
    <s v="231113"/>
    <s v=" FACILITY FUEL OIL PIPING"/>
    <s v="ME"/>
    <x v="1"/>
    <n v="859"/>
    <s v="Valves"/>
    <s v="Valves"/>
    <s v="B"/>
    <s v="20 dn"/>
    <n v="1"/>
    <s v="Item"/>
    <n v="598"/>
    <n v="598"/>
    <n v="580.05999999999995"/>
    <n v="580.05999999999995"/>
  </r>
  <r>
    <x v="1"/>
    <x v="17"/>
    <x v="16"/>
    <s v="231113"/>
    <s v=" FACILITY FUEL OIL PIPING"/>
    <s v="ME"/>
    <x v="0"/>
    <n v="860"/>
    <s v="Check valves"/>
    <s v="Check valves"/>
    <m/>
    <s v="Check valves"/>
    <m/>
    <m/>
    <m/>
    <n v="0"/>
    <m/>
    <m/>
  </r>
  <r>
    <x v="1"/>
    <x v="17"/>
    <x v="16"/>
    <s v="231113"/>
    <s v=" FACILITY FUEL OIL PIPING"/>
    <s v="ME"/>
    <x v="1"/>
    <n v="861"/>
    <s v="Valves"/>
    <s v="Valves"/>
    <s v="C"/>
    <s v="20 dn"/>
    <n v="1"/>
    <s v="Item"/>
    <n v="465"/>
    <n v="465"/>
    <n v="451.05"/>
    <n v="451.05"/>
  </r>
  <r>
    <x v="1"/>
    <x v="17"/>
    <x v="16"/>
    <s v="231113"/>
    <s v=" FACILITY FUEL OIL PIPING"/>
    <s v="ME"/>
    <x v="0"/>
    <n v="862"/>
    <s v="Fuel oil storage tanks"/>
    <s v="Fuel oil storage tanks"/>
    <m/>
    <s v="Fuel oil storage tanks"/>
    <m/>
    <m/>
    <m/>
    <n v="0"/>
    <m/>
    <m/>
  </r>
  <r>
    <x v="1"/>
    <x v="17"/>
    <x v="16"/>
    <s v="231113"/>
    <s v=" FACILITY FUEL OIL PIPING"/>
    <s v="ME"/>
    <x v="1"/>
    <n v="863"/>
    <s v="Valves"/>
    <s v="Valves"/>
    <s v="F"/>
    <s v="Type FOT-01"/>
    <n v="3"/>
    <s v="Nr"/>
    <m/>
    <n v="0"/>
    <n v="0"/>
    <n v="0"/>
  </r>
  <r>
    <x v="1"/>
    <x v="17"/>
    <x v="16"/>
    <s v="231113"/>
    <s v=" FACILITY FUEL OIL PIPING"/>
    <s v="ME"/>
    <x v="1"/>
    <n v="864"/>
    <s v="Fuel oil storage tanks"/>
    <s v="Fuel oil storage tanks"/>
    <s v="D"/>
    <s v="Type FOT-02"/>
    <n v="2"/>
    <s v="Nr"/>
    <n v="1328"/>
    <n v="2656"/>
    <n v="1288.1599999999999"/>
    <n v="2576.3199999999997"/>
  </r>
  <r>
    <x v="1"/>
    <x v="17"/>
    <x v="16"/>
    <s v="231113"/>
    <s v=" FACILITY FUEL OIL PIPING"/>
    <s v="ME"/>
    <x v="0"/>
    <n v="865"/>
    <s v="Strainer"/>
    <s v="Strainer"/>
    <m/>
    <s v="Strainer"/>
    <m/>
    <m/>
    <m/>
    <n v="0"/>
    <m/>
    <m/>
  </r>
  <r>
    <x v="1"/>
    <x v="17"/>
    <x v="16"/>
    <s v="231113"/>
    <s v=" FACILITY FUEL OIL PIPING"/>
    <s v="ME"/>
    <x v="1"/>
    <n v="866"/>
    <s v="Fuel oil storage tanks"/>
    <s v="Fuel oil storage tanks"/>
    <s v="E"/>
    <s v="20 dn"/>
    <n v="1"/>
    <s v="Nr"/>
    <n v="66"/>
    <n v="66"/>
    <n v="64.02"/>
    <n v="64.02"/>
  </r>
  <r>
    <x v="1"/>
    <x v="17"/>
    <x v="16"/>
    <s v="231126"/>
    <s v=" FACILITY LIQUEFIED PETROLIUM GAS PIPING"/>
    <s v="ME"/>
    <x v="0"/>
    <n v="867"/>
    <s v="231126 - FACILITY LIQUEFIED PETROLIUM GAS PIPING"/>
    <s v="231126 - FACILITY LIQUEFIED PETROLIUM GAS PIPING"/>
    <m/>
    <s v="231126 - FACILITY LIQUEFIED PETROLIUM GAS PIPING"/>
    <m/>
    <m/>
    <m/>
    <m/>
    <m/>
    <m/>
  </r>
  <r>
    <x v="1"/>
    <x v="17"/>
    <x v="16"/>
    <s v="231126"/>
    <s v=" FACILITY LIQUEFIED PETROLIUM GAS PIPING"/>
    <s v="ME"/>
    <x v="0"/>
    <n v="868"/>
    <s v="Aboveground pipes and fittings"/>
    <s v="Black steel pipes and fittings"/>
    <m/>
    <s v="Aboveground pipes and fittings"/>
    <m/>
    <m/>
    <m/>
    <m/>
    <m/>
    <m/>
  </r>
  <r>
    <x v="1"/>
    <x v="17"/>
    <x v="16"/>
    <s v="231126"/>
    <s v=" FACILITY LIQUEFIED PETROLIUM GAS PIPING"/>
    <s v="ME"/>
    <x v="0"/>
    <n v="869"/>
    <s v="Aboveground pipes and fittings"/>
    <s v="Black steel pipes and fittings"/>
    <m/>
    <s v="Black steel pipes and fittings"/>
    <m/>
    <m/>
    <m/>
    <m/>
    <m/>
    <m/>
  </r>
  <r>
    <x v="1"/>
    <x v="17"/>
    <x v="16"/>
    <s v="231126"/>
    <s v=" FACILITY LIQUEFIED PETROLIUM GAS PIPING"/>
    <s v="ME"/>
    <x v="1"/>
    <n v="870"/>
    <s v="Aboveground pipes and fittings"/>
    <s v="Black steel pipes and fittings"/>
    <s v="A"/>
    <s v="32 dn"/>
    <n v="30"/>
    <s v="m"/>
    <m/>
    <n v="0"/>
    <n v="0"/>
    <n v="0"/>
  </r>
  <r>
    <x v="1"/>
    <x v="17"/>
    <x v="16"/>
    <s v="231126"/>
    <s v=" FACILITY LIQUEFIED PETROLIUM GAS PIPING"/>
    <s v="ME"/>
    <x v="0"/>
    <n v="871"/>
    <s v="Copper pipes running under tiles"/>
    <s v="Copper pipes running under tiles"/>
    <m/>
    <s v="Copper pipes running under tiles"/>
    <m/>
    <m/>
    <m/>
    <m/>
    <m/>
    <m/>
  </r>
  <r>
    <x v="1"/>
    <x v="17"/>
    <x v="16"/>
    <s v="231126"/>
    <s v=" FACILITY LIQUEFIED PETROLIUM GAS PIPING"/>
    <s v="ME"/>
    <x v="1"/>
    <n v="872"/>
    <s v="Aboveground pipes and fittings"/>
    <s v="Black steel pipes and fittings"/>
    <s v="B"/>
    <s v="22 dn"/>
    <n v="25"/>
    <s v="m"/>
    <m/>
    <n v="0"/>
    <n v="0"/>
    <n v="0"/>
  </r>
  <r>
    <x v="1"/>
    <x v="17"/>
    <x v="16"/>
    <s v="231126"/>
    <s v=" FACILITY LIQUEFIED PETROLIUM GAS PIPING"/>
    <s v="ME"/>
    <x v="1"/>
    <n v="873"/>
    <s v="Copper pipes running under tiles"/>
    <s v="Copper pipes running under tiles"/>
    <s v="C"/>
    <s v="35 dn"/>
    <n v="5"/>
    <s v="m"/>
    <m/>
    <n v="0"/>
    <n v="0"/>
    <n v="0"/>
  </r>
  <r>
    <x v="1"/>
    <x v="17"/>
    <x v="16"/>
    <s v="231126"/>
    <s v=" FACILITY LIQUEFIED PETROLIUM GAS PIPING"/>
    <s v="ME"/>
    <x v="1"/>
    <n v="874"/>
    <s v="Aboveground pipes and fittings"/>
    <s v="Black steel pipes and fittings"/>
    <s v="D"/>
    <s v="Gas Tank, with gas vaporiser and all other accessories"/>
    <n v="1"/>
    <s v="Nr"/>
    <m/>
    <n v="0"/>
    <n v="0"/>
    <n v="0"/>
  </r>
  <r>
    <x v="1"/>
    <x v="17"/>
    <x v="16"/>
    <s v="231126"/>
    <s v=" FACILITY LIQUEFIED PETROLIUM GAS PIPING"/>
    <s v="ME"/>
    <x v="0"/>
    <n v="875"/>
    <s v="Gas panels"/>
    <s v="Gas panels"/>
    <m/>
    <s v="Gas panels"/>
    <m/>
    <m/>
    <m/>
    <m/>
    <m/>
    <m/>
  </r>
  <r>
    <x v="1"/>
    <x v="17"/>
    <x v="16"/>
    <s v="231126"/>
    <s v=" FACILITY LIQUEFIED PETROLIUM GAS PIPING"/>
    <s v="ME"/>
    <x v="1"/>
    <n v="876"/>
    <s v="Aboveground pipes and fittings"/>
    <s v="Black steel pipes and fittings"/>
    <s v="E"/>
    <s v="For Main Kitchen"/>
    <n v="1"/>
    <s v="Nr"/>
    <m/>
    <n v="0"/>
    <n v="0"/>
    <n v="0"/>
  </r>
  <r>
    <x v="1"/>
    <x v="17"/>
    <x v="16"/>
    <s v="231126"/>
    <s v=" FACILITY LIQUEFIED PETROLIUM GAS PIPING"/>
    <s v="ME"/>
    <x v="0"/>
    <n v="877"/>
    <s v="Solenoid valve"/>
    <s v="Solenoid valve"/>
    <m/>
    <s v="Solenoid valve"/>
    <m/>
    <m/>
    <m/>
    <m/>
    <m/>
    <m/>
  </r>
  <r>
    <x v="1"/>
    <x v="17"/>
    <x v="16"/>
    <s v="231126"/>
    <s v=" FACILITY LIQUEFIED PETROLIUM GAS PIPING"/>
    <s v="ME"/>
    <x v="1"/>
    <n v="878"/>
    <s v="Aboveground pipes and fittings"/>
    <s v="Black steel pipes and fittings"/>
    <s v="F"/>
    <s v="32 dn"/>
    <n v="1"/>
    <s v="Nr"/>
    <m/>
    <n v="0"/>
    <n v="0"/>
    <n v="0"/>
  </r>
  <r>
    <x v="1"/>
    <x v="17"/>
    <x v="16"/>
    <s v="231126"/>
    <s v=" FACILITY LIQUEFIED PETROLIUM GAS PIPING"/>
    <s v="ME"/>
    <x v="0"/>
    <n v="879"/>
    <s v="Excess flow shut-off valve"/>
    <s v="Excess flow shut-off valve"/>
    <m/>
    <s v="Excess flow shut-off valve"/>
    <m/>
    <m/>
    <m/>
    <m/>
    <m/>
    <m/>
  </r>
  <r>
    <x v="1"/>
    <x v="17"/>
    <x v="16"/>
    <s v="231126"/>
    <s v=" FACILITY LIQUEFIED PETROLIUM GAS PIPING"/>
    <s v="ME"/>
    <x v="1"/>
    <n v="880"/>
    <s v="Aboveground pipes and fittings"/>
    <s v="Black steel pipes and fittings"/>
    <s v="G"/>
    <s v="32 dn"/>
    <n v="1"/>
    <s v="Nr"/>
    <m/>
    <n v="0"/>
    <n v="0"/>
    <n v="0"/>
  </r>
  <r>
    <x v="1"/>
    <x v="17"/>
    <x v="16"/>
    <s v="231126"/>
    <s v=" FACILITY LIQUEFIED PETROLIUM GAS PIPING"/>
    <s v="ME"/>
    <x v="1"/>
    <n v="881"/>
    <s v="Excess flow shut-off valve"/>
    <s v="Excess flow shut-off valve"/>
    <s v="H"/>
    <s v="Gas leak detection system complete with all Accessories "/>
    <n v="1"/>
    <s v="Item"/>
    <m/>
    <m/>
    <n v="0"/>
    <n v="0"/>
  </r>
  <r>
    <x v="1"/>
    <x v="17"/>
    <x v="16"/>
    <s v="232113"/>
    <s v=" HYDRONIC PIPING"/>
    <s v="ME"/>
    <x v="0"/>
    <n v="882"/>
    <s v="232113 - HYDRONIC PIPING"/>
    <s v="232113 - HYDRONIC PIPING"/>
    <m/>
    <s v="232113 - HYDRONIC PIPING"/>
    <m/>
    <m/>
    <m/>
    <m/>
    <m/>
    <m/>
  </r>
  <r>
    <x v="1"/>
    <x v="17"/>
    <x v="16"/>
    <s v="232113"/>
    <s v=" HYDRONIC PIPING"/>
    <s v="ME"/>
    <x v="0"/>
    <n v="883"/>
    <s v="Hot Water Pipes"/>
    <s v="Black steel pipes and fittings"/>
    <m/>
    <s v="Hot Water Pipes"/>
    <m/>
    <m/>
    <m/>
    <m/>
    <m/>
    <m/>
  </r>
  <r>
    <x v="1"/>
    <x v="17"/>
    <x v="16"/>
    <s v="232113"/>
    <s v=" HYDRONIC PIPING"/>
    <s v="ME"/>
    <x v="0"/>
    <n v="884"/>
    <s v="Hot Water Pipes"/>
    <s v="Black steel pipes and fittings"/>
    <m/>
    <s v="Black steel pipes and fittings"/>
    <m/>
    <m/>
    <m/>
    <m/>
    <m/>
    <m/>
  </r>
  <r>
    <x v="1"/>
    <x v="17"/>
    <x v="16"/>
    <s v="232113"/>
    <s v=" HYDRONIC PIPING"/>
    <s v="ME"/>
    <x v="1"/>
    <n v="885"/>
    <s v="Hot Water Pipes"/>
    <s v="Black steel pipes and fittings"/>
    <s v="A"/>
    <s v="20 dn"/>
    <n v="5"/>
    <s v="m"/>
    <n v="27"/>
    <n v="135"/>
    <n v="26.189999999999998"/>
    <n v="130.94999999999999"/>
  </r>
  <r>
    <x v="1"/>
    <x v="17"/>
    <x v="16"/>
    <s v="232113"/>
    <s v=" HYDRONIC PIPING"/>
    <s v="ME"/>
    <x v="1"/>
    <n v="886"/>
    <s v="Hot Water Pipes"/>
    <s v="Black steel pipes and fittings"/>
    <s v="B"/>
    <s v="25 dn"/>
    <n v="50"/>
    <s v="m"/>
    <n v="29"/>
    <n v="1450"/>
    <n v="28.13"/>
    <n v="1406.5"/>
  </r>
  <r>
    <x v="1"/>
    <x v="17"/>
    <x v="16"/>
    <s v="232113"/>
    <s v=" HYDRONIC PIPING"/>
    <s v="ME"/>
    <x v="1"/>
    <n v="887"/>
    <s v="Hot Water Pipes"/>
    <s v="Black steel pipes and fittings"/>
    <s v="A"/>
    <s v="32 dn"/>
    <n v="3"/>
    <s v="m"/>
    <n v="31"/>
    <n v="93"/>
    <n v="30.07"/>
    <n v="90.210000000000008"/>
  </r>
  <r>
    <x v="1"/>
    <x v="17"/>
    <x v="16"/>
    <s v="232113"/>
    <s v=" HYDRONIC PIPING"/>
    <s v="ME"/>
    <x v="1"/>
    <n v="888"/>
    <s v="Hot Water Pipes"/>
    <s v="Black steel pipes and fittings"/>
    <s v="B"/>
    <s v="40 dn"/>
    <n v="170"/>
    <s v="m"/>
    <m/>
    <n v="0"/>
    <n v="0"/>
    <n v="0"/>
  </r>
  <r>
    <x v="1"/>
    <x v="17"/>
    <x v="16"/>
    <s v="232113"/>
    <s v=" HYDRONIC PIPING"/>
    <s v="ME"/>
    <x v="1"/>
    <n v="889"/>
    <s v="Hot Water Pipes"/>
    <s v="Black steel pipes and fittings"/>
    <s v="C"/>
    <s v="50 dn"/>
    <n v="175"/>
    <s v="m"/>
    <m/>
    <n v="0"/>
    <n v="0"/>
    <n v="0"/>
  </r>
  <r>
    <x v="1"/>
    <x v="17"/>
    <x v="16"/>
    <s v="232113"/>
    <s v=" HYDRONIC PIPING"/>
    <s v="ME"/>
    <x v="1"/>
    <n v="890"/>
    <s v="Hot Water Pipes"/>
    <s v="Black steel pipes and fittings"/>
    <s v="D"/>
    <s v="65 dn"/>
    <n v="105"/>
    <s v="m"/>
    <m/>
    <n v="0"/>
    <n v="0"/>
    <n v="0"/>
  </r>
  <r>
    <x v="1"/>
    <x v="17"/>
    <x v="16"/>
    <s v="232113"/>
    <s v=" HYDRONIC PIPING"/>
    <s v="ME"/>
    <x v="1"/>
    <n v="891"/>
    <s v="Hot Water Pipes"/>
    <s v="Black steel pipes and fittings"/>
    <s v="E"/>
    <s v="80 dn"/>
    <n v="50"/>
    <s v="m"/>
    <m/>
    <n v="0"/>
    <n v="0"/>
    <n v="0"/>
  </r>
  <r>
    <x v="1"/>
    <x v="17"/>
    <x v="16"/>
    <s v="232113"/>
    <s v=" HYDRONIC PIPING"/>
    <s v="ME"/>
    <x v="0"/>
    <n v="892"/>
    <s v="PEX-A Flexible pipe, complete with fittings, valves, controls , joints, flexible connectors, unions, flanges, couplings, sleeves and all the accessories required for system operation, maintenance and occupants comfort. "/>
    <s v="PEX-A Flexible pipe, complete with fittings, valves, controls , joints, flexible connectors, unions, flanges, couplings, sleeves and all the accessories required for system operation, maintenance and occupants comfort. "/>
    <m/>
    <s v="PEX-A Flexible pipe, complete with fittings, valves, controls , joints, flexible connectors, unions, flanges, couplings, sleeves and all the accessories required for system operation, maintenance and occupants comfort. "/>
    <m/>
    <m/>
    <m/>
    <m/>
    <m/>
    <m/>
  </r>
  <r>
    <x v="1"/>
    <x v="17"/>
    <x v="16"/>
    <s v="232113"/>
    <s v=" HYDRONIC PIPING"/>
    <s v="ME"/>
    <x v="1"/>
    <n v="893"/>
    <s v="Hot Water Pipes"/>
    <s v="Black steel pipes and fittings"/>
    <s v="B"/>
    <s v="16 dn"/>
    <n v="278"/>
    <s v="m"/>
    <n v="5"/>
    <n v="1390"/>
    <n v="4.8499999999999996"/>
    <n v="1348.3"/>
  </r>
  <r>
    <x v="1"/>
    <x v="17"/>
    <x v="16"/>
    <s v="232113"/>
    <s v=" HYDRONIC PIPING"/>
    <s v="ME"/>
    <x v="0"/>
    <n v="894"/>
    <s v="Condensate Drain Pipes"/>
    <s v="PVC pipes and fittings"/>
    <m/>
    <s v="Condensate Drain Pipes"/>
    <m/>
    <m/>
    <m/>
    <m/>
    <m/>
    <m/>
  </r>
  <r>
    <x v="1"/>
    <x v="17"/>
    <x v="16"/>
    <s v="232113"/>
    <s v=" HYDRONIC PIPING"/>
    <s v="ME"/>
    <x v="0"/>
    <n v="895"/>
    <s v="Condensate Drain Pipes"/>
    <s v="PVC pipes and fittings"/>
    <m/>
    <s v="PVC pipes and fittings"/>
    <m/>
    <m/>
    <m/>
    <m/>
    <m/>
    <m/>
  </r>
  <r>
    <x v="1"/>
    <x v="17"/>
    <x v="16"/>
    <s v="232113"/>
    <s v=" HYDRONIC PIPING"/>
    <s v="ME"/>
    <x v="1"/>
    <n v="896"/>
    <s v="Condensate Drain Pipes"/>
    <s v="PVC pipes and fittings"/>
    <s v="C"/>
    <s v="20 dn"/>
    <n v="100"/>
    <s v="m"/>
    <n v="8"/>
    <n v="800"/>
    <n v="7.76"/>
    <n v="776"/>
  </r>
  <r>
    <x v="1"/>
    <x v="17"/>
    <x v="16"/>
    <s v="232113"/>
    <s v=" HYDRONIC PIPING"/>
    <s v="ME"/>
    <x v="0"/>
    <n v="897"/>
    <s v="Valves"/>
    <s v="Valves"/>
    <m/>
    <s v="Valves"/>
    <m/>
    <m/>
    <m/>
    <m/>
    <m/>
    <m/>
  </r>
  <r>
    <x v="1"/>
    <x v="17"/>
    <x v="16"/>
    <s v="232113"/>
    <s v=" HYDRONIC PIPING"/>
    <s v="ME"/>
    <x v="1"/>
    <n v="898"/>
    <s v="Condensate Drain Pipes"/>
    <s v="PVC pipes and fittings"/>
    <s v="H"/>
    <s v="Ball valves"/>
    <n v="1"/>
    <s v="Item"/>
    <m/>
    <m/>
    <n v="0"/>
    <n v="0"/>
  </r>
  <r>
    <x v="1"/>
    <x v="17"/>
    <x v="16"/>
    <s v="232113"/>
    <s v=" HYDRONIC PIPING"/>
    <s v="ME"/>
    <x v="0"/>
    <n v="899"/>
    <s v="Hydronic Specialties"/>
    <s v="Expansion Tanks"/>
    <m/>
    <s v="Hydronic Specialties"/>
    <m/>
    <m/>
    <m/>
    <m/>
    <m/>
    <m/>
  </r>
  <r>
    <x v="1"/>
    <x v="17"/>
    <x v="16"/>
    <s v="232113"/>
    <s v=" HYDRONIC PIPING"/>
    <s v="ME"/>
    <x v="0"/>
    <n v="900"/>
    <s v="Hydronic Specialties"/>
    <s v="Expansion Tanks"/>
    <m/>
    <s v="Expansion Tanks"/>
    <m/>
    <m/>
    <m/>
    <m/>
    <m/>
    <m/>
  </r>
  <r>
    <x v="1"/>
    <x v="17"/>
    <x v="16"/>
    <s v="232113"/>
    <s v=" HYDRONIC PIPING"/>
    <s v="ME"/>
    <x v="1"/>
    <n v="901"/>
    <s v="Hydronic Specialties"/>
    <s v="Expansion Tanks"/>
    <s v="J"/>
    <s v="Type ET-01"/>
    <n v="1"/>
    <s v="Nr"/>
    <m/>
    <m/>
    <n v="0"/>
    <n v="0"/>
  </r>
  <r>
    <x v="1"/>
    <x v="17"/>
    <x v="16"/>
    <s v="232123"/>
    <s v=" HYDRONIC PUMPS"/>
    <s v="ME"/>
    <x v="0"/>
    <n v="902"/>
    <s v="232123 - HYDRONIC PUMPS"/>
    <s v="232123 - HYDRONIC PUMPS"/>
    <m/>
    <s v="232123 - HYDRONIC PUMPS"/>
    <m/>
    <m/>
    <m/>
    <m/>
    <m/>
    <m/>
  </r>
  <r>
    <x v="1"/>
    <x v="17"/>
    <x v="16"/>
    <s v="232123"/>
    <s v=" HYDRONIC PUMPS"/>
    <s v="ME"/>
    <x v="0"/>
    <n v="903"/>
    <s v="Centrifugal Flexible-coupled end suction pumps"/>
    <s v="Centrifugal Flexible-coupled end suction pumps"/>
    <m/>
    <s v="Centrifugal Flexible-coupled end suction pumps"/>
    <m/>
    <m/>
    <m/>
    <m/>
    <m/>
    <m/>
  </r>
  <r>
    <x v="1"/>
    <x v="17"/>
    <x v="16"/>
    <s v="232123"/>
    <s v=" HYDRONIC PUMPS"/>
    <s v="ME"/>
    <x v="1"/>
    <n v="904"/>
    <s v="232123 - HYDRONIC PUMPS"/>
    <s v="232123 - HYDRONIC PUMPS"/>
    <s v="A"/>
    <s v=" HWP-GF-01-1 "/>
    <n v="2"/>
    <s v="Nr"/>
    <m/>
    <n v="0"/>
    <n v="0"/>
    <n v="0"/>
  </r>
  <r>
    <x v="1"/>
    <x v="17"/>
    <x v="16"/>
    <s v="232123"/>
    <s v=" HYDRONIC PUMPS"/>
    <s v="ME"/>
    <x v="1"/>
    <n v="905"/>
    <s v="Centrifugal Flexible-coupled end suction pumps"/>
    <s v="Centrifugal Flexible-coupled end suction pumps"/>
    <s v="B"/>
    <s v=" HWP-GF-01-2"/>
    <n v="2"/>
    <s v="Nr"/>
    <m/>
    <n v="0"/>
    <n v="0"/>
    <n v="0"/>
  </r>
  <r>
    <x v="1"/>
    <x v="17"/>
    <x v="16"/>
    <s v="232123"/>
    <s v=" HYDRONIC PUMPS"/>
    <s v="ME"/>
    <x v="1"/>
    <n v="906"/>
    <s v="232123 - HYDRONIC PUMPS"/>
    <s v="232123 - HYDRONIC PUMPS"/>
    <s v="C"/>
    <s v=" HWP-GF-01-3"/>
    <n v="2"/>
    <s v="Nr"/>
    <m/>
    <n v="0"/>
    <n v="0"/>
    <n v="0"/>
  </r>
  <r>
    <x v="1"/>
    <x v="17"/>
    <x v="16"/>
    <s v="232123"/>
    <s v=" HYDRONIC PUMPS"/>
    <s v="ME"/>
    <x v="1"/>
    <n v="907"/>
    <s v="Centrifugal Flexible-coupled end suction pumps"/>
    <s v="Centrifugal Flexible-coupled end suction pumps"/>
    <s v="D"/>
    <s v="Type SHP-RF-01"/>
    <n v="2"/>
    <s v="Nr"/>
    <m/>
    <n v="0"/>
    <n v="0"/>
    <n v="0"/>
  </r>
  <r>
    <x v="1"/>
    <x v="17"/>
    <x v="16"/>
    <s v="232123"/>
    <s v=" HYDRONIC PUMPS"/>
    <s v="ME"/>
    <x v="1"/>
    <n v="908"/>
    <s v="232123 - HYDRONIC PUMPS"/>
    <s v="232123 - HYDRONIC PUMPS"/>
    <s v="E"/>
    <s v="Spare parts as specified for all hydronic pumps"/>
    <n v="1"/>
    <s v="Item"/>
    <m/>
    <m/>
    <n v="0"/>
    <n v="0"/>
  </r>
  <r>
    <x v="1"/>
    <x v="17"/>
    <x v="16"/>
    <s v="232500"/>
    <s v=" HVAC WATER TREATMENT"/>
    <s v="ME"/>
    <x v="0"/>
    <n v="909"/>
    <s v="232500- HVAC WATER TREATMENT"/>
    <s v="232500- HVAC WATER TREATMENT"/>
    <m/>
    <s v="232500- HVAC WATER TREATMENT"/>
    <m/>
    <m/>
    <m/>
    <m/>
    <m/>
    <m/>
  </r>
  <r>
    <x v="1"/>
    <x v="17"/>
    <x v="16"/>
    <s v="232500"/>
    <s v=" HVAC WATER TREATMENT"/>
    <s v="ME"/>
    <x v="1"/>
    <n v="910"/>
    <s v="232123 - HYDRONIC PUMPS"/>
    <s v="232123 - HYDRONIC PUMPS"/>
    <s v="F"/>
    <s v="Closed-loop chemical feed system for heating water distribution systems"/>
    <n v="1"/>
    <s v="Item"/>
    <m/>
    <m/>
    <n v="0"/>
    <n v="0"/>
  </r>
  <r>
    <x v="1"/>
    <x v="17"/>
    <x v="16"/>
    <s v="232500"/>
    <s v=" HVAC WATER TREATMENT"/>
    <s v="ME"/>
    <x v="1"/>
    <n v="911"/>
    <s v="232500- HVAC WATER TREATMENT"/>
    <s v="232500- HVAC WATER TREATMENT"/>
    <s v="G"/>
    <s v="Closed-loop chemical feed system for solar hot  water distribution systems"/>
    <n v="1"/>
    <s v="Item"/>
    <m/>
    <m/>
    <n v="0"/>
    <n v="0"/>
  </r>
  <r>
    <x v="1"/>
    <x v="17"/>
    <x v="16"/>
    <s v="233113"/>
    <s v=" METAL DUCTS"/>
    <s v="ME"/>
    <x v="0"/>
    <n v="912"/>
    <s v="233113- METAL DUCTS"/>
    <s v="233113- METAL DUCTS"/>
    <m/>
    <s v="233113- METAL DUCTS"/>
    <m/>
    <m/>
    <m/>
    <m/>
    <m/>
    <m/>
  </r>
  <r>
    <x v="1"/>
    <x v="17"/>
    <x v="16"/>
    <s v="233113"/>
    <s v=" METAL DUCTS"/>
    <s v="ME"/>
    <x v="1"/>
    <n v="913"/>
    <s v="232500- HVAC WATER TREATMENT"/>
    <s v="232500- HVAC WATER TREATMENT"/>
    <s v="A"/>
    <s v="Galvanized steel ductwork"/>
    <n v="2400"/>
    <s v="Kg"/>
    <n v="11"/>
    <n v="26400"/>
    <n v="10.67"/>
    <n v="25608"/>
  </r>
  <r>
    <x v="1"/>
    <x v="17"/>
    <x v="16"/>
    <s v="233113"/>
    <s v=" METAL DUCTS"/>
    <s v="ME"/>
    <x v="1"/>
    <n v="914"/>
    <s v="233113- METAL DUCTS"/>
    <s v="233113- METAL DUCTS"/>
    <s v="J"/>
    <s v="Carbon  steel for range hood exhaust"/>
    <n v="402"/>
    <s v="Kg"/>
    <m/>
    <n v="0"/>
    <n v="0"/>
    <n v="0"/>
  </r>
  <r>
    <x v="1"/>
    <x v="17"/>
    <x v="16"/>
    <s v="233300"/>
    <s v=" AIR DUCT ACCESSORIES"/>
    <s v="ME"/>
    <x v="0"/>
    <n v="915"/>
    <s v="233300 - AIR DUCT ACCESSORIES"/>
    <s v="233300 - AIR DUCT ACCESSORIES"/>
    <m/>
    <s v="233300 - AIR DUCT ACCESSORIES"/>
    <m/>
    <m/>
    <m/>
    <n v="0"/>
    <m/>
    <m/>
  </r>
  <r>
    <x v="1"/>
    <x v="17"/>
    <x v="16"/>
    <s v="233300"/>
    <s v=" AIR DUCT ACCESSORIES"/>
    <s v="ME"/>
    <x v="1"/>
    <n v="916"/>
    <s v="233113- METAL DUCTS"/>
    <s v="233113- METAL DUCTS"/>
    <s v="B"/>
    <s v="Manual volume dampers"/>
    <n v="1"/>
    <s v="Item"/>
    <n v="2656"/>
    <n v="2656"/>
    <n v="2576.3199999999997"/>
    <n v="2576.3199999999997"/>
  </r>
  <r>
    <x v="1"/>
    <x v="17"/>
    <x v="16"/>
    <s v="233300"/>
    <s v=" AIR DUCT ACCESSORIES"/>
    <s v="ME"/>
    <x v="1"/>
    <n v="917"/>
    <s v="233300 - AIR DUCT ACCESSORIES"/>
    <s v="233300 - AIR DUCT ACCESSORIES"/>
    <s v="C"/>
    <s v="Fire dampers"/>
    <n v="1"/>
    <s v="Item"/>
    <n v="2656"/>
    <n v="2656"/>
    <n v="2576.3199999999997"/>
    <n v="2576.3199999999997"/>
  </r>
  <r>
    <x v="1"/>
    <x v="17"/>
    <x v="16"/>
    <s v="233300"/>
    <s v=" AIR DUCT ACCESSORIES"/>
    <s v="ME"/>
    <x v="1"/>
    <n v="918"/>
    <s v="233113- METAL DUCTS"/>
    <s v="233113- METAL DUCTS"/>
    <s v="D"/>
    <s v="Motorized dampers"/>
    <n v="1"/>
    <s v="Item"/>
    <n v="2656"/>
    <n v="2656"/>
    <n v="2576.3199999999997"/>
    <n v="2576.3199999999997"/>
  </r>
  <r>
    <x v="1"/>
    <x v="17"/>
    <x v="16"/>
    <s v="233300"/>
    <s v=" AIR DUCT ACCESSORIES"/>
    <s v="ME"/>
    <x v="0"/>
    <n v="919"/>
    <s v="Flexible ducts"/>
    <s v="Flexible ducts"/>
    <m/>
    <s v="Flexible ducts"/>
    <m/>
    <m/>
    <m/>
    <m/>
    <m/>
    <m/>
  </r>
  <r>
    <x v="1"/>
    <x v="17"/>
    <x v="16"/>
    <s v="233300"/>
    <s v=" AIR DUCT ACCESSORIES"/>
    <s v="ME"/>
    <x v="1"/>
    <n v="920"/>
    <s v="233113- METAL DUCTS"/>
    <s v="233113- METAL DUCTS"/>
    <s v="A"/>
    <s v="150 dn"/>
    <n v="3"/>
    <s v="m"/>
    <n v="53"/>
    <n v="159"/>
    <n v="51.41"/>
    <n v="154.22999999999999"/>
  </r>
  <r>
    <x v="1"/>
    <x v="17"/>
    <x v="16"/>
    <s v="233423"/>
    <s v=" POWER VENTILATOR UTILITY SET FANS"/>
    <s v="ME"/>
    <x v="0"/>
    <n v="921"/>
    <s v="233423- POWER VENTILATOR UTILITY SET FANS"/>
    <s v="233423- POWER VENTILATOR UTILITY SET FANS"/>
    <m/>
    <s v="233423- POWER VENTILATOR UTILITY SET FANS"/>
    <m/>
    <m/>
    <m/>
    <m/>
    <m/>
    <m/>
  </r>
  <r>
    <x v="1"/>
    <x v="17"/>
    <x v="16"/>
    <s v="233423"/>
    <s v=" POWER VENTILATOR UTILITY SET FANS"/>
    <s v="ME"/>
    <x v="0"/>
    <n v="922"/>
    <s v="Centrifugal inline fans"/>
    <s v="Centrifugal inline fans"/>
    <m/>
    <s v="Centrifugal inline fans"/>
    <m/>
    <m/>
    <m/>
    <m/>
    <m/>
    <m/>
  </r>
  <r>
    <x v="1"/>
    <x v="17"/>
    <x v="16"/>
    <s v="233423"/>
    <s v=" POWER VENTILATOR UTILITY SET FANS"/>
    <s v="ME"/>
    <x v="1"/>
    <n v="923"/>
    <s v="233423- POWER VENTILATOR UTILITY SET FANS"/>
    <s v="233423- POWER VENTILATOR UTILITY SET FANS"/>
    <s v="B"/>
    <s v="Type EF-GF-01"/>
    <n v="1"/>
    <s v="Nr"/>
    <m/>
    <n v="0"/>
    <n v="0"/>
    <n v="0"/>
  </r>
  <r>
    <x v="1"/>
    <x v="17"/>
    <x v="16"/>
    <s v="233423"/>
    <s v=" POWER VENTILATOR UTILITY SET FANS"/>
    <s v="ME"/>
    <x v="1"/>
    <n v="924"/>
    <s v="Centrifugal inline fans"/>
    <s v="Centrifugal inline fans"/>
    <s v="C"/>
    <s v="Type EF-RF-01"/>
    <n v="1"/>
    <s v="Nr"/>
    <m/>
    <n v="0"/>
    <n v="0"/>
    <n v="0"/>
  </r>
  <r>
    <x v="1"/>
    <x v="17"/>
    <x v="16"/>
    <s v="233423"/>
    <s v=" POWER VENTILATOR UTILITY SET FANS"/>
    <s v="ME"/>
    <x v="1"/>
    <n v="925"/>
    <s v="233423- POWER VENTILATOR UTILITY SET FANS"/>
    <s v="233423- POWER VENTILATOR UTILITY SET FANS"/>
    <s v="D"/>
    <s v="Type EF-RF-02"/>
    <n v="1"/>
    <s v="Nr"/>
    <m/>
    <n v="0"/>
    <n v="0"/>
    <n v="0"/>
  </r>
  <r>
    <x v="1"/>
    <x v="17"/>
    <x v="16"/>
    <s v="233423"/>
    <s v=" POWER VENTILATOR UTILITY SET FANS"/>
    <s v="ME"/>
    <x v="1"/>
    <n v="926"/>
    <s v="Centrifugal inline fans"/>
    <s v="Centrifugal inline fans"/>
    <s v="E"/>
    <s v="Type EF-RF-03"/>
    <n v="1"/>
    <s v="Nr"/>
    <m/>
    <n v="0"/>
    <n v="0"/>
    <n v="0"/>
  </r>
  <r>
    <x v="1"/>
    <x v="17"/>
    <x v="16"/>
    <s v="233423"/>
    <s v=" POWER VENTILATOR UTILITY SET FANS"/>
    <s v="ME"/>
    <x v="1"/>
    <n v="927"/>
    <s v="233423- POWER VENTILATOR UTILITY SET FANS"/>
    <s v="233423- POWER VENTILATOR UTILITY SET FANS"/>
    <s v="F"/>
    <s v="Type EF-RF-05"/>
    <n v="1"/>
    <s v="Nr"/>
    <m/>
    <n v="0"/>
    <n v="0"/>
    <n v="0"/>
  </r>
  <r>
    <x v="1"/>
    <x v="17"/>
    <x v="16"/>
    <s v="233423"/>
    <s v=" POWER VENTILATOR UTILITY SET FANS"/>
    <s v="ME"/>
    <x v="1"/>
    <n v="928"/>
    <s v="Centrifugal inline fans"/>
    <s v="Centrifugal inline fans"/>
    <s v="G"/>
    <s v="Type EF-RF-06"/>
    <n v="1"/>
    <s v="Nr"/>
    <m/>
    <n v="0"/>
    <n v="0"/>
    <n v="0"/>
  </r>
  <r>
    <x v="1"/>
    <x v="17"/>
    <x v="16"/>
    <s v="233423"/>
    <s v=" POWER VENTILATOR UTILITY SET FANS"/>
    <s v="ME"/>
    <x v="1"/>
    <n v="929"/>
    <s v="233423- POWER VENTILATOR UTILITY SET FANS"/>
    <s v="233423- POWER VENTILATOR UTILITY SET FANS"/>
    <s v="B"/>
    <s v="Type EF-RF-07"/>
    <n v="1"/>
    <s v="Nr"/>
    <n v="1785"/>
    <n v="1785"/>
    <n v="1731.45"/>
    <n v="1731.45"/>
  </r>
  <r>
    <x v="1"/>
    <x v="17"/>
    <x v="16"/>
    <s v="233423"/>
    <s v=" POWER VENTILATOR UTILITY SET FANS"/>
    <s v="ME"/>
    <x v="1"/>
    <n v="930"/>
    <s v="Centrifugal inline fans"/>
    <s v="Centrifugal inline fans"/>
    <s v="J"/>
    <s v="Type EF-RF-08"/>
    <n v="1"/>
    <s v="Nr"/>
    <m/>
    <n v="0"/>
    <n v="0"/>
    <n v="0"/>
  </r>
  <r>
    <x v="1"/>
    <x v="17"/>
    <x v="16"/>
    <s v="233423"/>
    <s v=" POWER VENTILATOR UTILITY SET FANS"/>
    <s v="ME"/>
    <x v="1"/>
    <n v="931"/>
    <s v="233423- POWER VENTILATOR UTILITY SET FANS"/>
    <s v="233423- POWER VENTILATOR UTILITY SET FANS"/>
    <s v="K"/>
    <s v="Type EF-RF-09"/>
    <n v="1"/>
    <s v="Nr"/>
    <m/>
    <n v="0"/>
    <n v="0"/>
    <n v="0"/>
  </r>
  <r>
    <x v="1"/>
    <x v="17"/>
    <x v="16"/>
    <s v="233423"/>
    <s v=" POWER VENTILATOR UTILITY SET FANS"/>
    <s v="ME"/>
    <x v="1"/>
    <n v="932"/>
    <s v="Centrifugal inline fans"/>
    <s v="Centrifugal inline fans"/>
    <s v="L"/>
    <s v="Type EF-RF-10"/>
    <n v="1"/>
    <s v="Nr"/>
    <m/>
    <n v="0"/>
    <n v="0"/>
    <n v="0"/>
  </r>
  <r>
    <x v="1"/>
    <x v="17"/>
    <x v="16"/>
    <s v="233423"/>
    <s v=" POWER VENTILATOR UTILITY SET FANS"/>
    <s v="ME"/>
    <x v="1"/>
    <n v="933"/>
    <s v="233423- POWER VENTILATOR UTILITY SET FANS"/>
    <s v="233423- POWER VENTILATOR UTILITY SET FANS"/>
    <s v="M"/>
    <s v="Type EF-TR-01"/>
    <n v="1"/>
    <s v="Nr"/>
    <m/>
    <n v="0"/>
    <n v="0"/>
    <n v="0"/>
  </r>
  <r>
    <x v="1"/>
    <x v="17"/>
    <x v="16"/>
    <s v="233423"/>
    <s v=" POWER VENTILATOR UTILITY SET FANS"/>
    <s v="ME"/>
    <x v="1"/>
    <n v="934"/>
    <s v="Centrifugal inline fans"/>
    <s v="Centrifugal inline fans"/>
    <s v="N"/>
    <s v="Type EF-TR-02"/>
    <n v="1"/>
    <s v="Nr"/>
    <m/>
    <n v="0"/>
    <n v="0"/>
    <n v="0"/>
  </r>
  <r>
    <x v="1"/>
    <x v="17"/>
    <x v="16"/>
    <s v="233423"/>
    <s v=" POWER VENTILATOR UTILITY SET FANS"/>
    <s v="ME"/>
    <x v="0"/>
    <n v="935"/>
    <s v="Roof Exhaust fans"/>
    <s v="Roof Exhaust fans"/>
    <m/>
    <s v="Roof Exhaust fans"/>
    <m/>
    <m/>
    <m/>
    <m/>
    <m/>
    <m/>
  </r>
  <r>
    <x v="1"/>
    <x v="17"/>
    <x v="16"/>
    <s v="233423"/>
    <s v=" POWER VENTILATOR UTILITY SET FANS"/>
    <s v="ME"/>
    <x v="1"/>
    <n v="936"/>
    <s v="Centrifugal inline fans"/>
    <s v="Centrifugal inline fans"/>
    <s v="C"/>
    <s v="Type EF-FF-01"/>
    <n v="1"/>
    <s v="Nr "/>
    <n v="1149"/>
    <n v="1149"/>
    <n v="1114.53"/>
    <n v="1114.53"/>
  </r>
  <r>
    <x v="1"/>
    <x v="17"/>
    <x v="16"/>
    <s v="233423"/>
    <s v=" POWER VENTILATOR UTILITY SET FANS"/>
    <s v="ME"/>
    <x v="1"/>
    <n v="937"/>
    <s v="Roof Exhaust fans"/>
    <s v="Roof Exhaust fans"/>
    <s v="Q"/>
    <s v="Type EF-FF-02"/>
    <n v="1"/>
    <s v="Nr "/>
    <m/>
    <n v="0"/>
    <n v="0"/>
    <n v="0"/>
  </r>
  <r>
    <x v="1"/>
    <x v="17"/>
    <x v="16"/>
    <s v="233423"/>
    <s v=" POWER VENTILATOR UTILITY SET FANS"/>
    <s v="ME"/>
    <x v="1"/>
    <n v="938"/>
    <s v="Centrifugal inline fans"/>
    <s v="Centrifugal inline fans"/>
    <s v="R"/>
    <s v="Type EF-RF-04"/>
    <n v="1"/>
    <s v="Nr"/>
    <m/>
    <n v="0"/>
    <n v="0"/>
    <n v="0"/>
  </r>
  <r>
    <x v="1"/>
    <x v="17"/>
    <x v="16"/>
    <s v="233423"/>
    <s v=" POWER VENTILATOR UTILITY SET FANS"/>
    <s v="ME"/>
    <x v="1"/>
    <n v="939"/>
    <s v="Roof Exhaust fans"/>
    <s v="Roof Exhaust fans"/>
    <s v="A"/>
    <s v="Type EF-TR-01"/>
    <n v="1"/>
    <s v="Nr"/>
    <n v="1195"/>
    <n v="1195"/>
    <n v="1159.1499999999999"/>
    <n v="1159.1499999999999"/>
  </r>
  <r>
    <x v="1"/>
    <x v="17"/>
    <x v="16"/>
    <s v="233423"/>
    <s v=" POWER VENTILATOR UTILITY SET FANS"/>
    <s v="ME"/>
    <x v="1"/>
    <n v="940"/>
    <s v="Centrifugal inline fans"/>
    <s v="Centrifugal inline fans"/>
    <s v="B"/>
    <s v="Spare parts as specified on fans"/>
    <n v="1"/>
    <s v="Item"/>
    <n v="1219"/>
    <n v="1219"/>
    <n v="1182.43"/>
    <n v="1182.43"/>
  </r>
  <r>
    <x v="1"/>
    <x v="17"/>
    <x v="16"/>
    <s v="233713"/>
    <s v=" DIFFUSERS, REGISTERS, AND GRILLES"/>
    <s v="ME"/>
    <x v="0"/>
    <n v="941"/>
    <s v="233713 - DIFFUSERS, REGISTERS, AND GRILLES"/>
    <s v="233713 - DIFFUSERS, REGISTERS, AND GRILLES"/>
    <m/>
    <s v="233713 - DIFFUSERS, REGISTERS, AND GRILLES"/>
    <m/>
    <m/>
    <m/>
    <n v="0"/>
    <m/>
    <m/>
  </r>
  <r>
    <x v="1"/>
    <x v="17"/>
    <x v="16"/>
    <s v="233713"/>
    <s v=" DIFFUSERS, REGISTERS, AND GRILLES"/>
    <s v="ME"/>
    <x v="0"/>
    <n v="942"/>
    <s v="Diffusers"/>
    <s v="Diffusers"/>
    <m/>
    <s v="Diffusers"/>
    <m/>
    <m/>
    <m/>
    <m/>
    <m/>
    <m/>
  </r>
  <r>
    <x v="1"/>
    <x v="17"/>
    <x v="16"/>
    <s v="233713"/>
    <s v=" DIFFUSERS, REGISTERS, AND GRILLES"/>
    <s v="ME"/>
    <x v="0"/>
    <n v="943"/>
    <s v="Diffusers"/>
    <s v="Supply diffusers 600x600"/>
    <m/>
    <s v="Supply diffusers 600x600"/>
    <m/>
    <m/>
    <m/>
    <m/>
    <m/>
    <m/>
  </r>
  <r>
    <x v="1"/>
    <x v="17"/>
    <x v="16"/>
    <s v="233713"/>
    <s v=" DIFFUSERS, REGISTERS, AND GRILLES"/>
    <s v="ME"/>
    <x v="1"/>
    <n v="944"/>
    <s v="Diffusers"/>
    <s v="Supply diffusers 600x600"/>
    <s v="C"/>
    <s v="150 dn"/>
    <n v="11"/>
    <s v="Nr"/>
    <n v="108"/>
    <n v="1188"/>
    <n v="104.75999999999999"/>
    <n v="1152.3599999999999"/>
  </r>
  <r>
    <x v="1"/>
    <x v="17"/>
    <x v="16"/>
    <s v="233713"/>
    <s v=" DIFFUSERS, REGISTERS, AND GRILLES"/>
    <s v="ME"/>
    <x v="1"/>
    <n v="945"/>
    <s v="Diffusers"/>
    <s v="Supply diffusers 600x600"/>
    <s v="D"/>
    <s v="200 dn"/>
    <n v="3"/>
    <s v="Nr"/>
    <n v="108"/>
    <n v="324"/>
    <n v="104.75999999999999"/>
    <n v="314.27999999999997"/>
  </r>
  <r>
    <x v="1"/>
    <x v="17"/>
    <x v="16"/>
    <s v="233713"/>
    <s v=" DIFFUSERS, REGISTERS, AND GRILLES"/>
    <s v="ME"/>
    <x v="1"/>
    <n v="946"/>
    <s v="Diffusers"/>
    <s v="Supply diffusers 600x600"/>
    <s v="E"/>
    <s v="250 dn"/>
    <n v="1"/>
    <s v="Nr"/>
    <n v="108"/>
    <n v="108"/>
    <n v="104.75999999999999"/>
    <n v="104.75999999999999"/>
  </r>
  <r>
    <x v="1"/>
    <x v="17"/>
    <x v="16"/>
    <s v="233713"/>
    <s v=" DIFFUSERS, REGISTERS, AND GRILLES"/>
    <s v="ME"/>
    <x v="1"/>
    <n v="947"/>
    <s v="Diffusers"/>
    <s v="Supply diffusers 600x600"/>
    <s v="F"/>
    <s v="300 dn"/>
    <n v="7"/>
    <s v="Nr"/>
    <m/>
    <n v="0"/>
    <n v="0"/>
    <n v="0"/>
  </r>
  <r>
    <x v="1"/>
    <x v="17"/>
    <x v="16"/>
    <s v="233713"/>
    <s v=" DIFFUSERS, REGISTERS, AND GRILLES"/>
    <s v="ME"/>
    <x v="1"/>
    <n v="948"/>
    <s v="Diffusers"/>
    <s v="Supply diffusers 600x600"/>
    <s v="G"/>
    <s v="350 dn"/>
    <n v="5"/>
    <s v="Nr"/>
    <m/>
    <n v="0"/>
    <n v="0"/>
    <n v="0"/>
  </r>
  <r>
    <x v="1"/>
    <x v="17"/>
    <x v="16"/>
    <s v="233713"/>
    <s v=" DIFFUSERS, REGISTERS, AND GRILLES"/>
    <s v="ME"/>
    <x v="1"/>
    <n v="949"/>
    <s v="Diffusers"/>
    <s v="Supply diffusers 600x600"/>
    <s v="F"/>
    <s v="400 dn"/>
    <n v="2"/>
    <s v="Nr"/>
    <n v="108"/>
    <n v="216"/>
    <n v="104.75999999999999"/>
    <n v="209.51999999999998"/>
  </r>
  <r>
    <x v="1"/>
    <x v="17"/>
    <x v="16"/>
    <s v="233713"/>
    <s v=" DIFFUSERS, REGISTERS, AND GRILLES"/>
    <s v="ME"/>
    <x v="0"/>
    <n v="950"/>
    <s v="Diffusers"/>
    <s v="Return diffusers 600x600"/>
    <m/>
    <s v="Return diffusers 600x600"/>
    <m/>
    <m/>
    <m/>
    <m/>
    <m/>
    <m/>
  </r>
  <r>
    <x v="1"/>
    <x v="17"/>
    <x v="16"/>
    <s v="233713"/>
    <s v=" DIFFUSERS, REGISTERS, AND GRILLES"/>
    <s v="ME"/>
    <x v="1"/>
    <n v="951"/>
    <s v="Diffusers"/>
    <s v="Return diffusers 600x600"/>
    <s v="G"/>
    <s v="150 dn"/>
    <n v="2"/>
    <s v="Nr"/>
    <n v="92"/>
    <n v="184"/>
    <n v="89.24"/>
    <n v="178.48"/>
  </r>
  <r>
    <x v="1"/>
    <x v="17"/>
    <x v="16"/>
    <s v="233713"/>
    <s v=" DIFFUSERS, REGISTERS, AND GRILLES"/>
    <s v="ME"/>
    <x v="1"/>
    <n v="952"/>
    <s v="Diffusers"/>
    <s v="Return diffusers 600x600"/>
    <s v="H"/>
    <s v="250 dn"/>
    <n v="4"/>
    <s v="Nr"/>
    <n v="92"/>
    <n v="368"/>
    <n v="89.24"/>
    <n v="356.96"/>
  </r>
  <r>
    <x v="1"/>
    <x v="17"/>
    <x v="16"/>
    <s v="233713"/>
    <s v=" DIFFUSERS, REGISTERS, AND GRILLES"/>
    <s v="ME"/>
    <x v="1"/>
    <n v="953"/>
    <s v="Diffusers"/>
    <s v="Return diffusers 600x600"/>
    <s v="L"/>
    <s v="300 dn"/>
    <n v="10"/>
    <s v="Nr"/>
    <m/>
    <m/>
    <n v="0"/>
    <n v="0"/>
  </r>
  <r>
    <x v="1"/>
    <x v="17"/>
    <x v="16"/>
    <s v="233713"/>
    <s v=" DIFFUSERS, REGISTERS, AND GRILLES"/>
    <s v="ME"/>
    <x v="1"/>
    <n v="954"/>
    <s v="Diffusers"/>
    <s v="Return diffusers 600x600"/>
    <s v="M"/>
    <s v="350 dn"/>
    <n v="1"/>
    <s v="Nr"/>
    <m/>
    <m/>
    <n v="0"/>
    <n v="0"/>
  </r>
  <r>
    <x v="1"/>
    <x v="17"/>
    <x v="16"/>
    <s v="233713"/>
    <s v=" DIFFUSERS, REGISTERS, AND GRILLES"/>
    <s v="ME"/>
    <x v="1"/>
    <n v="955"/>
    <s v="Diffusers"/>
    <s v="Return diffusers 600x600"/>
    <s v="J"/>
    <s v="400 dn"/>
    <n v="1"/>
    <s v="Nr"/>
    <n v="92"/>
    <n v="92"/>
    <n v="89.24"/>
    <n v="89.24"/>
  </r>
  <r>
    <x v="1"/>
    <x v="17"/>
    <x v="16"/>
    <s v="233713"/>
    <s v=" DIFFUSERS, REGISTERS, AND GRILLES"/>
    <s v="ME"/>
    <x v="0"/>
    <n v="956"/>
    <s v="Diffusers"/>
    <s v="Exhaust diffusers 600x600"/>
    <m/>
    <s v="Exhaust diffusers 600x600"/>
    <m/>
    <m/>
    <m/>
    <m/>
    <m/>
    <m/>
  </r>
  <r>
    <x v="1"/>
    <x v="17"/>
    <x v="16"/>
    <s v="233713"/>
    <s v=" DIFFUSERS, REGISTERS, AND GRILLES"/>
    <s v="ME"/>
    <x v="1"/>
    <n v="957"/>
    <s v="Diffusers"/>
    <s v="Exhaust diffusers 600x600"/>
    <s v="P"/>
    <s v="150 dn"/>
    <n v="9"/>
    <s v="Nr"/>
    <m/>
    <n v="0"/>
    <n v="0"/>
    <n v="0"/>
  </r>
  <r>
    <x v="1"/>
    <x v="17"/>
    <x v="16"/>
    <s v="233713"/>
    <s v=" DIFFUSERS, REGISTERS, AND GRILLES"/>
    <s v="ME"/>
    <x v="1"/>
    <n v="958"/>
    <s v="Diffusers"/>
    <s v="Exhaust diffusers 600x600"/>
    <s v="Q"/>
    <s v="250 dn"/>
    <n v="6"/>
    <s v="Nr"/>
    <m/>
    <n v="0"/>
    <n v="0"/>
    <n v="0"/>
  </r>
  <r>
    <x v="1"/>
    <x v="17"/>
    <x v="16"/>
    <s v="233713"/>
    <s v=" DIFFUSERS, REGISTERS, AND GRILLES"/>
    <s v="ME"/>
    <x v="1"/>
    <n v="959"/>
    <s v="Diffusers"/>
    <s v="Exhaust diffusers 600x600"/>
    <s v="A"/>
    <s v="350 dn"/>
    <n v="3"/>
    <s v="Nr"/>
    <m/>
    <n v="0"/>
    <n v="0"/>
    <n v="0"/>
  </r>
  <r>
    <x v="1"/>
    <x v="17"/>
    <x v="16"/>
    <s v="233713"/>
    <s v=" DIFFUSERS, REGISTERS, AND GRILLES"/>
    <s v="ME"/>
    <x v="1"/>
    <n v="960"/>
    <s v="Diffusers"/>
    <s v="Exhaust diffusers 600x600"/>
    <s v="B"/>
    <s v="400 dn"/>
    <n v="1"/>
    <s v="Nr"/>
    <m/>
    <n v="0"/>
    <n v="0"/>
    <n v="0"/>
  </r>
  <r>
    <x v="1"/>
    <x v="17"/>
    <x v="16"/>
    <s v="233713"/>
    <s v=" DIFFUSERS, REGISTERS, AND GRILLES"/>
    <s v="ME"/>
    <x v="0"/>
    <n v="961"/>
    <s v="Registers"/>
    <s v="Registers"/>
    <m/>
    <s v="Registers"/>
    <m/>
    <m/>
    <m/>
    <m/>
    <m/>
    <m/>
  </r>
  <r>
    <x v="1"/>
    <x v="17"/>
    <x v="16"/>
    <s v="233713"/>
    <s v=" DIFFUSERS, REGISTERS, AND GRILLES"/>
    <s v="ME"/>
    <x v="0"/>
    <n v="962"/>
    <s v="Registers"/>
    <s v="Supply registers"/>
    <m/>
    <s v="Supply registers"/>
    <m/>
    <m/>
    <m/>
    <m/>
    <m/>
    <m/>
  </r>
  <r>
    <x v="1"/>
    <x v="17"/>
    <x v="16"/>
    <s v="233713"/>
    <s v=" DIFFUSERS, REGISTERS, AND GRILLES"/>
    <s v="ME"/>
    <x v="1"/>
    <n v="963"/>
    <s v="Registers"/>
    <s v="Supply registers"/>
    <s v="A"/>
    <s v="350 x 200"/>
    <n v="6"/>
    <s v="Nr"/>
    <n v="39"/>
    <n v="234"/>
    <n v="37.83"/>
    <n v="226.98"/>
  </r>
  <r>
    <x v="1"/>
    <x v="17"/>
    <x v="16"/>
    <s v="233713"/>
    <s v=" DIFFUSERS, REGISTERS, AND GRILLES"/>
    <s v="ME"/>
    <x v="1"/>
    <n v="964"/>
    <s v="Registers"/>
    <s v="Supply registers"/>
    <s v="D"/>
    <s v="400 x 250"/>
    <n v="2"/>
    <s v="Nr"/>
    <m/>
    <n v="0"/>
    <n v="0"/>
    <n v="0"/>
  </r>
  <r>
    <x v="1"/>
    <x v="17"/>
    <x v="16"/>
    <s v="233713"/>
    <s v=" DIFFUSERS, REGISTERS, AND GRILLES"/>
    <s v="ME"/>
    <x v="1"/>
    <n v="965"/>
    <s v="Registers"/>
    <s v="Supply registers"/>
    <s v="E"/>
    <s v="900 x 900"/>
    <n v="1"/>
    <s v="Nr"/>
    <m/>
    <n v="0"/>
    <n v="0"/>
    <n v="0"/>
  </r>
  <r>
    <x v="1"/>
    <x v="17"/>
    <x v="16"/>
    <s v="233713"/>
    <s v=" DIFFUSERS, REGISTERS, AND GRILLES"/>
    <s v="ME"/>
    <x v="1"/>
    <n v="966"/>
    <s v="Registers"/>
    <s v="Supply registers"/>
    <s v="B"/>
    <s v="600 x 350"/>
    <n v="2"/>
    <s v="Nr"/>
    <n v="72"/>
    <n v="144"/>
    <n v="69.84"/>
    <n v="139.68"/>
  </r>
  <r>
    <x v="1"/>
    <x v="17"/>
    <x v="16"/>
    <s v="233713"/>
    <s v=" DIFFUSERS, REGISTERS, AND GRILLES"/>
    <s v="ME"/>
    <x v="1"/>
    <n v="967"/>
    <s v="Registers"/>
    <s v="Supply registers"/>
    <s v="C"/>
    <s v="450 x 300"/>
    <n v="4"/>
    <s v="Nr"/>
    <m/>
    <m/>
    <n v="0"/>
    <n v="0"/>
  </r>
  <r>
    <x v="1"/>
    <x v="17"/>
    <x v="16"/>
    <s v="233713"/>
    <s v=" DIFFUSERS, REGISTERS, AND GRILLES"/>
    <s v="ME"/>
    <x v="1"/>
    <n v="968"/>
    <s v="Registers"/>
    <s v="Supply registers"/>
    <s v="H"/>
    <s v="600 x 300"/>
    <n v="1"/>
    <s v="Nr"/>
    <m/>
    <n v="0"/>
    <n v="0"/>
    <n v="0"/>
  </r>
  <r>
    <x v="1"/>
    <x v="17"/>
    <x v="16"/>
    <s v="233713"/>
    <s v=" DIFFUSERS, REGISTERS, AND GRILLES"/>
    <s v="ME"/>
    <x v="0"/>
    <n v="969"/>
    <s v="Registers"/>
    <s v="Return air registers"/>
    <m/>
    <s v="Return air registers"/>
    <m/>
    <m/>
    <m/>
    <m/>
    <m/>
    <m/>
  </r>
  <r>
    <x v="1"/>
    <x v="17"/>
    <x v="16"/>
    <s v="233713"/>
    <s v=" DIFFUSERS, REGISTERS, AND GRILLES"/>
    <s v="ME"/>
    <x v="1"/>
    <n v="970"/>
    <s v="Registers"/>
    <s v="Return air registers"/>
    <s v="C"/>
    <s v="350 x 200"/>
    <n v="6"/>
    <s v="Nr"/>
    <n v="35"/>
    <n v="210"/>
    <n v="33.949999999999996"/>
    <n v="203.7"/>
  </r>
  <r>
    <x v="1"/>
    <x v="17"/>
    <x v="16"/>
    <s v="233713"/>
    <s v=" DIFFUSERS, REGISTERS, AND GRILLES"/>
    <s v="ME"/>
    <x v="1"/>
    <n v="971"/>
    <s v="Registers"/>
    <s v="Return air registers"/>
    <s v="K"/>
    <s v="400 x 250"/>
    <n v="2"/>
    <s v="Nr"/>
    <m/>
    <n v="0"/>
    <n v="0"/>
    <n v="0"/>
  </r>
  <r>
    <x v="1"/>
    <x v="17"/>
    <x v="16"/>
    <s v="233713"/>
    <s v=" DIFFUSERS, REGISTERS, AND GRILLES"/>
    <s v="ME"/>
    <x v="1"/>
    <n v="972"/>
    <s v="Registers"/>
    <s v="Return air registers"/>
    <s v="L"/>
    <s v="150 x 150"/>
    <n v="1"/>
    <s v="Nr"/>
    <m/>
    <n v="0"/>
    <n v="0"/>
    <n v="0"/>
  </r>
  <r>
    <x v="1"/>
    <x v="17"/>
    <x v="16"/>
    <s v="233713"/>
    <s v=" DIFFUSERS, REGISTERS, AND GRILLES"/>
    <s v="ME"/>
    <x v="1"/>
    <n v="973"/>
    <s v="Registers"/>
    <s v="Return air registers"/>
    <s v="M"/>
    <s v="900 x 900"/>
    <n v="1"/>
    <s v="Nr"/>
    <m/>
    <n v="0"/>
    <n v="0"/>
    <n v="0"/>
  </r>
  <r>
    <x v="1"/>
    <x v="17"/>
    <x v="16"/>
    <s v="233713"/>
    <s v=" DIFFUSERS, REGISTERS, AND GRILLES"/>
    <s v="ME"/>
    <x v="1"/>
    <n v="974"/>
    <s v="Registers"/>
    <s v="Return air registers"/>
    <s v="D"/>
    <s v="600 x 350"/>
    <n v="2"/>
    <s v="Nr"/>
    <n v="57"/>
    <n v="114"/>
    <n v="55.29"/>
    <n v="110.58"/>
  </r>
  <r>
    <x v="1"/>
    <x v="17"/>
    <x v="16"/>
    <s v="233713"/>
    <s v=" DIFFUSERS, REGISTERS, AND GRILLES"/>
    <s v="ME"/>
    <x v="1"/>
    <n v="975"/>
    <s v="Registers"/>
    <s v="Return air registers"/>
    <s v="p"/>
    <s v="450 x 300"/>
    <n v="4"/>
    <s v="Nr"/>
    <m/>
    <m/>
    <n v="0"/>
    <n v="0"/>
  </r>
  <r>
    <x v="1"/>
    <x v="17"/>
    <x v="16"/>
    <s v="233713"/>
    <s v=" DIFFUSERS, REGISTERS, AND GRILLES"/>
    <s v="ME"/>
    <x v="1"/>
    <n v="976"/>
    <s v="Registers"/>
    <s v="Return air registers"/>
    <s v="Q"/>
    <s v="600 x 300"/>
    <n v="1"/>
    <s v="Nr"/>
    <m/>
    <n v="0"/>
    <n v="0"/>
    <n v="0"/>
  </r>
  <r>
    <x v="1"/>
    <x v="17"/>
    <x v="16"/>
    <s v="233713"/>
    <s v=" DIFFUSERS, REGISTERS, AND GRILLES"/>
    <s v="ME"/>
    <x v="0"/>
    <n v="977"/>
    <s v="Registers"/>
    <s v="Exhaust air registers"/>
    <m/>
    <s v="Exhaust air registers"/>
    <m/>
    <m/>
    <m/>
    <m/>
    <m/>
    <m/>
  </r>
  <r>
    <x v="1"/>
    <x v="17"/>
    <x v="16"/>
    <s v="233713"/>
    <s v=" DIFFUSERS, REGISTERS, AND GRILLES"/>
    <s v="ME"/>
    <x v="1"/>
    <n v="978"/>
    <s v="Registers"/>
    <s v="Exhaust air registers"/>
    <s v="A"/>
    <s v="150 x 150"/>
    <n v="12"/>
    <s v="Nr"/>
    <n v="27"/>
    <n v="324"/>
    <n v="26.189999999999998"/>
    <n v="314.27999999999997"/>
  </r>
  <r>
    <x v="1"/>
    <x v="17"/>
    <x v="16"/>
    <s v="233713"/>
    <s v=" DIFFUSERS, REGISTERS, AND GRILLES"/>
    <s v="ME"/>
    <x v="1"/>
    <n v="979"/>
    <s v="Registers"/>
    <s v="Exhaust air registers"/>
    <s v="B"/>
    <s v="300 x 200"/>
    <n v="1"/>
    <s v="Nr"/>
    <m/>
    <n v="0"/>
    <n v="0"/>
    <n v="0"/>
  </r>
  <r>
    <x v="1"/>
    <x v="17"/>
    <x v="16"/>
    <s v="233713"/>
    <s v=" DIFFUSERS, REGISTERS, AND GRILLES"/>
    <s v="ME"/>
    <x v="1"/>
    <n v="980"/>
    <s v="Registers"/>
    <s v="Exhaust air registers"/>
    <s v="B"/>
    <s v="200 x 200"/>
    <n v="1"/>
    <s v="Nr"/>
    <n v="31"/>
    <n v="31"/>
    <n v="30.07"/>
    <n v="30.07"/>
  </r>
  <r>
    <x v="1"/>
    <x v="17"/>
    <x v="16"/>
    <s v="233713"/>
    <s v=" DIFFUSERS, REGISTERS, AND GRILLES"/>
    <s v="ME"/>
    <x v="0"/>
    <n v="981"/>
    <s v="Grilles"/>
    <s v="Grilles"/>
    <m/>
    <s v="Grilles"/>
    <m/>
    <m/>
    <m/>
    <m/>
    <m/>
    <m/>
  </r>
  <r>
    <x v="1"/>
    <x v="17"/>
    <x v="16"/>
    <s v="233713"/>
    <s v=" DIFFUSERS, REGISTERS, AND GRILLES"/>
    <s v="ME"/>
    <x v="0"/>
    <n v="982"/>
    <s v="Grilles"/>
    <s v="Door grilles"/>
    <m/>
    <s v="Door grilles"/>
    <m/>
    <m/>
    <m/>
    <m/>
    <m/>
    <m/>
  </r>
  <r>
    <x v="1"/>
    <x v="17"/>
    <x v="16"/>
    <s v="233713"/>
    <s v=" DIFFUSERS, REGISTERS, AND GRILLES"/>
    <s v="ME"/>
    <x v="1"/>
    <n v="983"/>
    <s v="Grilles"/>
    <s v="Door grilles"/>
    <s v="C"/>
    <s v="200 x 100 "/>
    <n v="12"/>
    <s v="Nr"/>
    <n v="40"/>
    <n v="480"/>
    <n v="38.799999999999997"/>
    <n v="465.59999999999997"/>
  </r>
  <r>
    <x v="1"/>
    <x v="17"/>
    <x v="16"/>
    <s v="233713"/>
    <s v=" DIFFUSERS, REGISTERS, AND GRILLES"/>
    <s v="ME"/>
    <x v="1"/>
    <n v="984"/>
    <s v="Grilles"/>
    <s v="Door grilles"/>
    <s v="E"/>
    <s v="300 x 250"/>
    <n v="1"/>
    <s v="Nr"/>
    <m/>
    <n v="0"/>
    <n v="0"/>
    <n v="0"/>
  </r>
  <r>
    <x v="1"/>
    <x v="17"/>
    <x v="16"/>
    <s v="233713"/>
    <s v=" DIFFUSERS, REGISTERS, AND GRILLES"/>
    <s v="ME"/>
    <x v="1"/>
    <n v="985"/>
    <s v="Grilles"/>
    <s v="Door grilles"/>
    <s v="F"/>
    <s v="350 x 150"/>
    <n v="2"/>
    <s v="Nr"/>
    <m/>
    <n v="0"/>
    <n v="0"/>
    <n v="0"/>
  </r>
  <r>
    <x v="1"/>
    <x v="17"/>
    <x v="16"/>
    <s v="235100"/>
    <s v=" BREECHINGS, CHIMNEYS, AND STACKS"/>
    <s v="ME"/>
    <x v="0"/>
    <n v="986"/>
    <s v="235100 - BREECHINGS, CHIMNEYS, AND STACKS"/>
    <s v="235100 - BREECHINGS, CHIMNEYS, AND STACKS"/>
    <m/>
    <s v="235100 - BREECHINGS, CHIMNEYS, AND STACKS"/>
    <m/>
    <m/>
    <m/>
    <m/>
    <m/>
    <m/>
  </r>
  <r>
    <x v="1"/>
    <x v="17"/>
    <x v="16"/>
    <s v="235100"/>
    <s v=" BREECHINGS, CHIMNEYS, AND STACKS"/>
    <s v="ME"/>
    <x v="0"/>
    <n v="987"/>
    <s v="Boiler breeching ductwork"/>
    <s v="Boiler breeching ductwork"/>
    <m/>
    <s v="Boiler breeching ductwork"/>
    <m/>
    <m/>
    <m/>
    <m/>
    <m/>
    <m/>
  </r>
  <r>
    <x v="1"/>
    <x v="17"/>
    <x v="16"/>
    <s v="235100"/>
    <s v=" BREECHINGS, CHIMNEYS, AND STACKS"/>
    <s v="ME"/>
    <x v="1"/>
    <n v="988"/>
    <s v="235100 - BREECHINGS, CHIMNEYS, AND STACKS"/>
    <s v="235100 - BREECHINGS, CHIMNEYS, AND STACKS"/>
    <s v="G"/>
    <s v="600 dn"/>
    <n v="13"/>
    <s v="m"/>
    <m/>
    <n v="0"/>
    <n v="0"/>
    <n v="0"/>
  </r>
  <r>
    <x v="1"/>
    <x v="17"/>
    <x v="16"/>
    <s v="235223"/>
    <s v=" CAST IRON BOILERS"/>
    <s v="ME"/>
    <x v="0"/>
    <n v="989"/>
    <s v="235223 - CAST IRON BOILERS"/>
    <s v="235223 - CAST IRON BOILERS"/>
    <m/>
    <s v="235223 - CAST IRON BOILERS"/>
    <m/>
    <m/>
    <m/>
    <m/>
    <m/>
    <m/>
  </r>
  <r>
    <x v="1"/>
    <x v="17"/>
    <x v="16"/>
    <s v="235223"/>
    <s v=" CAST IRON BOILERS"/>
    <s v="ME"/>
    <x v="0"/>
    <n v="990"/>
    <s v="Hot-water boilers"/>
    <s v="Hot-water boilers"/>
    <m/>
    <s v="Hot-water boilers"/>
    <m/>
    <m/>
    <m/>
    <m/>
    <m/>
    <m/>
  </r>
  <r>
    <x v="1"/>
    <x v="17"/>
    <x v="16"/>
    <s v="235223"/>
    <s v=" CAST IRON BOILERS"/>
    <s v="ME"/>
    <x v="1"/>
    <n v="991"/>
    <s v="235223 - CAST IRON BOILERS"/>
    <s v="235223 - CAST IRON BOILERS"/>
    <s v="H"/>
    <s v="Type B-GF-01 &amp; 02"/>
    <n v="2"/>
    <s v="Nr"/>
    <m/>
    <n v="0"/>
    <n v="0"/>
    <n v="0"/>
  </r>
  <r>
    <x v="1"/>
    <x v="17"/>
    <x v="16"/>
    <s v="235223"/>
    <s v=" CAST IRON BOILERS"/>
    <s v="ME"/>
    <x v="1"/>
    <n v="992"/>
    <s v="Hot-water boilers"/>
    <s v="Hot-water boilers"/>
    <s v="J"/>
    <s v="Spare parts as specified for and hot water boilers"/>
    <n v="1"/>
    <s v="Item"/>
    <m/>
    <m/>
    <n v="0"/>
    <n v="0"/>
  </r>
  <r>
    <x v="1"/>
    <x v="17"/>
    <x v="16"/>
    <s v="237320"/>
    <s v=" VARIABLE REFRIGERANT VOLUME AIR CONDITIONNING UNITS"/>
    <s v="ME"/>
    <x v="0"/>
    <n v="993"/>
    <s v="237320 - VARIABLE REFRIGERANT VOLUME AIR CONDITIONNING UNITS"/>
    <s v="237320 - VARIABLE REFRIGERANT VOLUME AIR CONDITIONNING UNITS"/>
    <m/>
    <s v="237320 - VARIABLE REFRIGERANT VOLUME AIR CONDITIONNING UNITS"/>
    <m/>
    <m/>
    <m/>
    <m/>
    <m/>
    <m/>
  </r>
  <r>
    <x v="1"/>
    <x v="17"/>
    <x v="16"/>
    <s v="237320"/>
    <s v=" VARIABLE REFRIGERANT VOLUME AIR CONDITIONNING UNITS"/>
    <s v="ME"/>
    <x v="0"/>
    <n v="994"/>
    <s v="Indoor Units"/>
    <s v="Indoor Units"/>
    <m/>
    <s v="Indoor Units"/>
    <m/>
    <m/>
    <m/>
    <m/>
    <m/>
    <m/>
  </r>
  <r>
    <x v="1"/>
    <x v="17"/>
    <x v="16"/>
    <s v="237320"/>
    <s v=" VARIABLE REFRIGERANT VOLUME AIR CONDITIONNING UNITS"/>
    <s v="ME"/>
    <x v="1"/>
    <n v="995"/>
    <s v="237320 - VARIABLE REFRIGERANT VOLUME AIR CONDITIONNING UNITS"/>
    <s v="237320 - VARIABLE REFRIGERANT VOLUME AIR CONDITIONNING UNITS"/>
    <s v="A"/>
    <s v="Type VRAC-01"/>
    <n v="3"/>
    <s v="Nr"/>
    <n v="1168"/>
    <n v="3504"/>
    <n v="1132.96"/>
    <n v="3398.88"/>
  </r>
  <r>
    <x v="1"/>
    <x v="17"/>
    <x v="16"/>
    <s v="237320"/>
    <s v=" VARIABLE REFRIGERANT VOLUME AIR CONDITIONNING UNITS"/>
    <s v="ME"/>
    <x v="1"/>
    <n v="996"/>
    <s v="Indoor Units"/>
    <s v="Indoor Units"/>
    <s v="B"/>
    <s v="Type VRAC-02"/>
    <n v="2"/>
    <s v="Nr"/>
    <n v="1195"/>
    <n v="2390"/>
    <n v="1159.1499999999999"/>
    <n v="2318.2999999999997"/>
  </r>
  <r>
    <x v="1"/>
    <x v="17"/>
    <x v="16"/>
    <s v="237320"/>
    <s v=" VARIABLE REFRIGERANT VOLUME AIR CONDITIONNING UNITS"/>
    <s v="ME"/>
    <x v="1"/>
    <n v="997"/>
    <s v="237320 - VARIABLE REFRIGERANT VOLUME AIR CONDITIONNING UNITS"/>
    <s v="237320 - VARIABLE REFRIGERANT VOLUME AIR CONDITIONNING UNITS"/>
    <s v="C"/>
    <s v="Type VRAC-03"/>
    <n v="6"/>
    <s v="Nr"/>
    <n v="1215"/>
    <n v="7290"/>
    <n v="1178.55"/>
    <n v="7071.2999999999993"/>
  </r>
  <r>
    <x v="1"/>
    <x v="17"/>
    <x v="16"/>
    <s v="237320"/>
    <s v=" VARIABLE REFRIGERANT VOLUME AIR CONDITIONNING UNITS"/>
    <s v="ME"/>
    <x v="1"/>
    <n v="998"/>
    <s v="Indoor Units"/>
    <s v="Indoor Units"/>
    <s v="D"/>
    <s v="Type VRAC-04"/>
    <n v="2"/>
    <s v="Nr"/>
    <m/>
    <n v="0"/>
    <n v="0"/>
    <n v="0"/>
  </r>
  <r>
    <x v="1"/>
    <x v="17"/>
    <x v="16"/>
    <s v="237320"/>
    <s v=" VARIABLE REFRIGERANT VOLUME AIR CONDITIONNING UNITS"/>
    <s v="ME"/>
    <x v="1"/>
    <n v="999"/>
    <s v="237320 - VARIABLE REFRIGERANT VOLUME AIR CONDITIONNING UNITS"/>
    <s v="237320 - VARIABLE REFRIGERANT VOLUME AIR CONDITIONNING UNITS"/>
    <s v="D"/>
    <s v="Type VRAC-05"/>
    <n v="1"/>
    <s v="Nr"/>
    <n v="1434"/>
    <n v="1434"/>
    <n v="1390.98"/>
    <n v="1390.98"/>
  </r>
  <r>
    <x v="1"/>
    <x v="17"/>
    <x v="16"/>
    <s v="237320"/>
    <s v=" VARIABLE REFRIGERANT VOLUME AIR CONDITIONNING UNITS"/>
    <s v="ME"/>
    <x v="1"/>
    <n v="1000"/>
    <s v="Indoor Units"/>
    <s v="Indoor Units"/>
    <s v="F"/>
    <s v="Type VRAC-06"/>
    <n v="2"/>
    <s v="Nr"/>
    <m/>
    <n v="0"/>
    <n v="0"/>
    <n v="0"/>
  </r>
  <r>
    <x v="1"/>
    <x v="17"/>
    <x v="16"/>
    <s v="237320"/>
    <s v=" VARIABLE REFRIGERANT VOLUME AIR CONDITIONNING UNITS"/>
    <s v="ME"/>
    <x v="1"/>
    <n v="1001"/>
    <s v="237320 - VARIABLE REFRIGERANT VOLUME AIR CONDITIONNING UNITS"/>
    <s v="237320 - VARIABLE REFRIGERANT VOLUME AIR CONDITIONNING UNITS"/>
    <s v="G"/>
    <s v="Type VRAC-07"/>
    <n v="1"/>
    <s v="Nr"/>
    <m/>
    <n v="0"/>
    <n v="0"/>
    <n v="0"/>
  </r>
  <r>
    <x v="1"/>
    <x v="17"/>
    <x v="16"/>
    <s v="237320"/>
    <s v=" VARIABLE REFRIGERANT VOLUME AIR CONDITIONNING UNITS"/>
    <s v="ME"/>
    <x v="1"/>
    <n v="1002"/>
    <s v="Indoor Units"/>
    <s v="Indoor Units"/>
    <s v="E"/>
    <s v="Type VRAC-08"/>
    <n v="3"/>
    <s v="Nr"/>
    <n v="1939"/>
    <n v="5817"/>
    <n v="1880.83"/>
    <n v="5642.49"/>
  </r>
  <r>
    <x v="1"/>
    <x v="17"/>
    <x v="16"/>
    <s v="237320"/>
    <s v=" VARIABLE REFRIGERANT VOLUME AIR CONDITIONNING UNITS"/>
    <s v="ME"/>
    <x v="0"/>
    <n v="1003"/>
    <s v="Outdoor Units"/>
    <s v="Outdoor Units"/>
    <m/>
    <s v="Outdoor Units"/>
    <m/>
    <m/>
    <m/>
    <m/>
    <m/>
    <m/>
  </r>
  <r>
    <x v="1"/>
    <x v="17"/>
    <x v="16"/>
    <s v="237320"/>
    <s v=" VARIABLE REFRIGERANT VOLUME AIR CONDITIONNING UNITS"/>
    <s v="ME"/>
    <x v="1"/>
    <n v="1004"/>
    <s v="Indoor Units"/>
    <s v="Indoor Units"/>
    <s v="J"/>
    <s v="Type VRCU-01"/>
    <n v="1"/>
    <s v="Nr"/>
    <m/>
    <n v="0"/>
    <n v="0"/>
    <n v="0"/>
  </r>
  <r>
    <x v="1"/>
    <x v="17"/>
    <x v="16"/>
    <s v="237320"/>
    <s v=" VARIABLE REFRIGERANT VOLUME AIR CONDITIONNING UNITS"/>
    <s v="ME"/>
    <x v="1"/>
    <n v="1005"/>
    <s v="Outdoor Units"/>
    <s v="Outdoor Units"/>
    <s v="K"/>
    <s v="Type VRCU-02"/>
    <n v="1"/>
    <s v="Nr"/>
    <n v="14606"/>
    <n v="14606"/>
    <n v="14167.82"/>
    <n v="14167.82"/>
  </r>
  <r>
    <x v="1"/>
    <x v="17"/>
    <x v="16"/>
    <s v="237320"/>
    <s v=" VARIABLE REFRIGERANT VOLUME AIR CONDITIONNING UNITS"/>
    <s v="ME"/>
    <x v="1"/>
    <n v="1006"/>
    <s v="Indoor Units"/>
    <s v="Indoor Units"/>
    <s v="L"/>
    <s v="Type VRCU-03"/>
    <n v="1"/>
    <s v="Nr"/>
    <m/>
    <n v="0"/>
    <n v="0"/>
    <n v="0"/>
  </r>
  <r>
    <x v="1"/>
    <x v="17"/>
    <x v="16"/>
    <s v="237320"/>
    <s v=" VARIABLE REFRIGERANT VOLUME AIR CONDITIONNING UNITS"/>
    <s v="ME"/>
    <x v="1"/>
    <n v="1007"/>
    <s v="Outdoor Units"/>
    <s v="Outdoor Units"/>
    <s v="F"/>
    <s v="Refrigerant Piping, complete with all Insulation, Valves and Fittings."/>
    <n v="1"/>
    <s v="Item"/>
    <n v="22573"/>
    <n v="22573"/>
    <n v="21895.809999999998"/>
    <n v="21895.809999999998"/>
  </r>
  <r>
    <x v="1"/>
    <x v="17"/>
    <x v="16"/>
    <s v="237413"/>
    <s v="PACKAGED, OUTDOOR, CENTRAL STATION AIR-HANDLING UNITS"/>
    <s v="ME"/>
    <x v="0"/>
    <n v="1008"/>
    <s v="237413 - PACKAGED, OUTDOOR, CENTRAL STATION AIR-HANDLING UNITS"/>
    <s v="237413 - PACKAGED, OUTDOOR, CENTRAL STATION AIR-HANDLING UNITS"/>
    <m/>
    <s v="237413 - PACKAGED, OUTDOOR, CENTRAL STATION AIR-HANDLING UNITS"/>
    <m/>
    <m/>
    <m/>
    <m/>
    <m/>
    <m/>
  </r>
  <r>
    <x v="1"/>
    <x v="17"/>
    <x v="16"/>
    <s v="237413"/>
    <s v="PACKAGED, OUTDOOR, CENTRAL STATION AIR-HANDLING UNITS"/>
    <s v="ME"/>
    <x v="1"/>
    <n v="1009"/>
    <s v="Outdoor Units"/>
    <s v="Outdoor Units"/>
    <s v="A"/>
    <s v="Type RTU-FF-01"/>
    <n v="1"/>
    <s v="Nr"/>
    <m/>
    <n v="0"/>
    <n v="0"/>
    <n v="0"/>
  </r>
  <r>
    <x v="1"/>
    <x v="17"/>
    <x v="16"/>
    <s v="237413"/>
    <s v="PACKAGED, OUTDOOR, CENTRAL STATION AIR-HANDLING UNITS"/>
    <s v="ME"/>
    <x v="1"/>
    <n v="1010"/>
    <s v="237413 - PACKAGED, OUTDOOR, CENTRAL STATION AIR-HANDLING UNITS"/>
    <s v="237413 - PACKAGED, OUTDOOR, CENTRAL STATION AIR-HANDLING UNITS"/>
    <s v="B"/>
    <s v="Type RTU-RF-01"/>
    <n v="1"/>
    <s v="Nr"/>
    <m/>
    <n v="0"/>
    <n v="0"/>
    <n v="0"/>
  </r>
  <r>
    <x v="1"/>
    <x v="17"/>
    <x v="16"/>
    <s v="237413"/>
    <s v="PACKAGED, OUTDOOR, CENTRAL STATION AIR-HANDLING UNITS"/>
    <s v="ME"/>
    <x v="1"/>
    <n v="1011"/>
    <s v="Outdoor Units"/>
    <s v="Outdoor Units"/>
    <s v="C"/>
    <s v="Type RTU-RF-02"/>
    <n v="1"/>
    <s v="Nr"/>
    <m/>
    <n v="0"/>
    <n v="0"/>
    <n v="0"/>
  </r>
  <r>
    <x v="1"/>
    <x v="17"/>
    <x v="16"/>
    <s v="237413"/>
    <s v="PACKAGED, OUTDOOR, CENTRAL STATION AIR-HANDLING UNITS"/>
    <s v="ME"/>
    <x v="1"/>
    <n v="1012"/>
    <s v="237413 - PACKAGED, OUTDOOR, CENTRAL STATION AIR-HANDLING UNITS"/>
    <s v="237413 - PACKAGED, OUTDOOR, CENTRAL STATION AIR-HANDLING UNITS"/>
    <s v="D"/>
    <s v="Type RTU-RF-03"/>
    <n v="1"/>
    <s v="Nr"/>
    <m/>
    <n v="0"/>
    <n v="0"/>
    <n v="0"/>
  </r>
  <r>
    <x v="1"/>
    <x v="17"/>
    <x v="16"/>
    <s v="237413"/>
    <s v="PACKAGED, OUTDOOR, CENTRAL STATION AIR-HANDLING UNITS"/>
    <s v="ME"/>
    <x v="1"/>
    <n v="1013"/>
    <s v="Outdoor Units"/>
    <s v="Outdoor Units"/>
    <s v="E"/>
    <s v="Spare parts as specified for air handling units"/>
    <n v="1"/>
    <s v="Item"/>
    <m/>
    <m/>
    <n v="0"/>
    <n v="0"/>
  </r>
  <r>
    <x v="1"/>
    <x v="17"/>
    <x v="16"/>
    <s v="238126"/>
    <s v=" Split System Air Conditionners"/>
    <s v="ME"/>
    <x v="0"/>
    <n v="1014"/>
    <s v="238126 - Split System Air Conditionners"/>
    <s v="238126 - Split System Air Conditionners"/>
    <m/>
    <s v="238126 - Split System Air Conditionners"/>
    <m/>
    <m/>
    <m/>
    <m/>
    <m/>
    <m/>
  </r>
  <r>
    <x v="1"/>
    <x v="17"/>
    <x v="16"/>
    <s v="238126"/>
    <s v=" Split System Air Conditionners"/>
    <s v="ME"/>
    <x v="1"/>
    <n v="1015"/>
    <s v="Outdoor Units"/>
    <s v="Outdoor Units"/>
    <s v="A"/>
    <s v="Type SRAC-GF-01/ SRCU-GF-01"/>
    <n v="3"/>
    <s v="Nr"/>
    <n v="1461"/>
    <n v="4383"/>
    <n v="1417.17"/>
    <n v="4251.51"/>
  </r>
  <r>
    <x v="1"/>
    <x v="17"/>
    <x v="16"/>
    <s v="238126"/>
    <s v=" Split System Air Conditionners"/>
    <s v="ME"/>
    <x v="1"/>
    <n v="1016"/>
    <s v="238126 - Split System Air Conditionners"/>
    <s v="238126 - Split System Air Conditionners"/>
    <s v="G"/>
    <s v="Type SRAC-RF-02/ SRCU-RF-02"/>
    <n v="1"/>
    <s v="Nr"/>
    <m/>
    <n v="0"/>
    <n v="0"/>
    <n v="0"/>
  </r>
  <r>
    <x v="1"/>
    <x v="17"/>
    <x v="16"/>
    <s v="238126"/>
    <s v=" Split System Air Conditionners"/>
    <s v="ME"/>
    <x v="1"/>
    <n v="1017"/>
    <s v="Outdoor Units"/>
    <s v="Outdoor Units"/>
    <s v="H"/>
    <s v="Type SRAC-RF-03/ SRCU-RF-03"/>
    <n v="1"/>
    <s v="Nr"/>
    <m/>
    <n v="0"/>
    <n v="0"/>
    <n v="0"/>
  </r>
  <r>
    <x v="1"/>
    <x v="17"/>
    <x v="16"/>
    <s v="238233"/>
    <s v=" CONVECTORS"/>
    <s v="ME"/>
    <x v="0"/>
    <n v="1018"/>
    <s v="238233 - CONVECTORS"/>
    <s v="238233 - CONVECTORS"/>
    <m/>
    <s v="238233 - CONVECTORS"/>
    <m/>
    <m/>
    <m/>
    <m/>
    <m/>
    <m/>
  </r>
  <r>
    <x v="1"/>
    <x v="17"/>
    <x v="16"/>
    <s v="238233"/>
    <s v=" CONVECTORS"/>
    <s v="ME"/>
    <x v="0"/>
    <n v="1019"/>
    <s v="Radiators"/>
    <s v="Room Radiators:"/>
    <m/>
    <s v="Radiators"/>
    <m/>
    <m/>
    <m/>
    <m/>
    <m/>
    <m/>
  </r>
  <r>
    <x v="1"/>
    <x v="17"/>
    <x v="16"/>
    <s v="238233"/>
    <s v=" CONVECTORS"/>
    <s v="ME"/>
    <x v="0"/>
    <n v="1020"/>
    <s v="Radiators"/>
    <s v="Room Radiators:"/>
    <m/>
    <s v="Room Radiators:"/>
    <m/>
    <m/>
    <m/>
    <m/>
    <m/>
    <m/>
  </r>
  <r>
    <x v="1"/>
    <x v="17"/>
    <x v="16"/>
    <s v="238233"/>
    <s v=" CONVECTORS"/>
    <s v="ME"/>
    <x v="1"/>
    <n v="1021"/>
    <s v="Radiators"/>
    <s v="Room Radiators:"/>
    <s v="J"/>
    <s v="Type  R4-750"/>
    <n v="4"/>
    <s v="Nr"/>
    <m/>
    <n v="0"/>
    <n v="0"/>
    <n v="0"/>
  </r>
  <r>
    <x v="1"/>
    <x v="17"/>
    <x v="16"/>
    <s v="238233"/>
    <s v=" CONVECTORS"/>
    <s v="ME"/>
    <x v="1"/>
    <n v="1022"/>
    <s v="Radiators"/>
    <s v="Room Radiators:"/>
    <s v="K"/>
    <s v="Type  R5-750"/>
    <n v="13"/>
    <s v="Nr"/>
    <m/>
    <n v="0"/>
    <n v="0"/>
    <n v="0"/>
  </r>
  <r>
    <x v="1"/>
    <x v="17"/>
    <x v="16"/>
    <s v="238233"/>
    <s v=" CONVECTORS"/>
    <s v="ME"/>
    <x v="1"/>
    <n v="1023"/>
    <s v="Radiators"/>
    <s v="Room Radiators:"/>
    <s v="L"/>
    <s v="Type  R6-750"/>
    <n v="6"/>
    <s v="Nr"/>
    <m/>
    <n v="0"/>
    <n v="0"/>
    <n v="0"/>
  </r>
  <r>
    <x v="1"/>
    <x v="17"/>
    <x v="16"/>
    <s v="238233"/>
    <s v=" CONVECTORS"/>
    <s v="ME"/>
    <x v="1"/>
    <n v="1024"/>
    <s v="Radiators"/>
    <s v="Room Radiators:"/>
    <s v="M"/>
    <s v="Type  R9-750"/>
    <n v="1"/>
    <s v="Nr"/>
    <m/>
    <n v="0"/>
    <n v="0"/>
    <n v="0"/>
  </r>
  <r>
    <x v="1"/>
    <x v="17"/>
    <x v="16"/>
    <s v="238233"/>
    <s v=" CONVECTORS"/>
    <s v="ME"/>
    <x v="1"/>
    <n v="1025"/>
    <s v="Radiators"/>
    <s v="Room Radiators:"/>
    <s v="N"/>
    <s v="Type  R10-750"/>
    <n v="3"/>
    <s v="Nr"/>
    <m/>
    <n v="0"/>
    <n v="0"/>
    <n v="0"/>
  </r>
  <r>
    <x v="1"/>
    <x v="17"/>
    <x v="16"/>
    <s v="238233"/>
    <s v=" CONVECTORS"/>
    <s v="ME"/>
    <x v="1"/>
    <n v="1026"/>
    <s v="Radiators"/>
    <s v="Room Radiators:"/>
    <s v="P"/>
    <s v="Type  R11-750"/>
    <n v="9"/>
    <s v="Nr"/>
    <m/>
    <n v="0"/>
    <n v="0"/>
    <n v="0"/>
  </r>
  <r>
    <x v="1"/>
    <x v="17"/>
    <x v="16"/>
    <s v="238233"/>
    <s v=" CONVECTORS"/>
    <s v="ME"/>
    <x v="1"/>
    <n v="1027"/>
    <s v="Radiators"/>
    <s v="Room Radiators:"/>
    <s v="A"/>
    <s v="Type  R12-750"/>
    <n v="9"/>
    <s v="Nr"/>
    <m/>
    <n v="0"/>
    <n v="0"/>
    <n v="0"/>
  </r>
  <r>
    <x v="1"/>
    <x v="17"/>
    <x v="16"/>
    <s v="238233"/>
    <s v=" CONVECTORS"/>
    <s v="ME"/>
    <x v="1"/>
    <n v="1028"/>
    <s v="Radiators"/>
    <s v="Room Radiators:"/>
    <s v="B"/>
    <s v="Type  R13-750"/>
    <n v="10"/>
    <s v="Nr"/>
    <m/>
    <n v="0"/>
    <n v="0"/>
    <n v="0"/>
  </r>
  <r>
    <x v="1"/>
    <x v="17"/>
    <x v="16"/>
    <s v="238233"/>
    <s v=" CONVECTORS"/>
    <s v="ME"/>
    <x v="1"/>
    <n v="1029"/>
    <s v="Radiators"/>
    <s v="Room Radiators:"/>
    <s v="C"/>
    <s v="Type  R14-750"/>
    <n v="7"/>
    <s v="Nr"/>
    <m/>
    <n v="0"/>
    <n v="0"/>
    <n v="0"/>
  </r>
  <r>
    <x v="1"/>
    <x v="17"/>
    <x v="16"/>
    <s v="238233"/>
    <s v=" CONVECTORS"/>
    <s v="ME"/>
    <x v="1"/>
    <n v="1030"/>
    <s v="Radiators"/>
    <s v="Room Radiators:"/>
    <s v="D"/>
    <s v="Type  R15-750"/>
    <n v="4"/>
    <s v="Nr"/>
    <m/>
    <n v="0"/>
    <n v="0"/>
    <n v="0"/>
  </r>
  <r>
    <x v="1"/>
    <x v="17"/>
    <x v="16"/>
    <s v="238233"/>
    <s v=" CONVECTORS"/>
    <s v="ME"/>
    <x v="1"/>
    <n v="1031"/>
    <s v="Radiators"/>
    <s v="Room Radiators:"/>
    <s v="E"/>
    <s v="Type  R16-750"/>
    <n v="1"/>
    <s v="Nr"/>
    <m/>
    <n v="0"/>
    <n v="0"/>
    <n v="0"/>
  </r>
  <r>
    <x v="1"/>
    <x v="17"/>
    <x v="16"/>
    <s v="238233"/>
    <s v=" CONVECTORS"/>
    <s v="ME"/>
    <x v="0"/>
    <n v="1032"/>
    <s v="Water Cabinets"/>
    <s v="Steel cabinet only"/>
    <m/>
    <s v="Water Cabinets"/>
    <m/>
    <m/>
    <m/>
    <m/>
    <m/>
    <m/>
  </r>
  <r>
    <x v="1"/>
    <x v="17"/>
    <x v="16"/>
    <s v="238233"/>
    <s v=" CONVECTORS"/>
    <s v="ME"/>
    <x v="0"/>
    <n v="1033"/>
    <s v="Water Cabinets"/>
    <s v="Steel cabinet only"/>
    <m/>
    <s v="Steel cabinet only"/>
    <m/>
    <m/>
    <m/>
    <m/>
    <m/>
    <m/>
  </r>
  <r>
    <x v="1"/>
    <x v="17"/>
    <x v="16"/>
    <s v="238233"/>
    <s v=" CONVECTORS"/>
    <s v="ME"/>
    <x v="0"/>
    <n v="1034"/>
    <s v="includes two manifolds, one supply and one return, with all necessary accessories, valves, &amp; fittings required for system operation and maintenance"/>
    <s v="includes two manifolds, one supply and one return, with all necessary accessories, valves, &amp; fittings required for system operation and maintenance"/>
    <m/>
    <s v="includes two manifolds, one supply and one return, with all necessary accessories, valves, &amp; fittings required for system operation and maintenance"/>
    <m/>
    <m/>
    <m/>
    <m/>
    <m/>
    <m/>
  </r>
  <r>
    <x v="1"/>
    <x v="17"/>
    <x v="16"/>
    <s v="238233"/>
    <s v=" CONVECTORS"/>
    <s v="ME"/>
    <x v="0"/>
    <n v="1035"/>
    <s v="Manifold (number of inlets &amp; outlets as shown on drawings) "/>
    <s v="Manifold (number of inlets &amp; outlets as shown on drawings) "/>
    <m/>
    <s v="Manifold (number of inlets &amp; outlets as shown on drawings) "/>
    <m/>
    <m/>
    <m/>
    <m/>
    <m/>
    <m/>
  </r>
  <r>
    <x v="1"/>
    <x v="17"/>
    <x v="16"/>
    <s v="238233"/>
    <s v=" CONVECTORS"/>
    <s v="ME"/>
    <x v="1"/>
    <n v="1036"/>
    <s v="Water Cabinets"/>
    <s v="Steel cabinet only"/>
    <s v="A"/>
    <s v="WHC-GF-01"/>
    <n v="1"/>
    <s v="Nr"/>
    <n v="351"/>
    <n v="351"/>
    <n v="340.46999999999997"/>
    <n v="340.46999999999997"/>
  </r>
  <r>
    <x v="1"/>
    <x v="17"/>
    <x v="16"/>
    <s v="238233"/>
    <s v=" CONVECTORS"/>
    <s v="ME"/>
    <x v="1"/>
    <n v="1037"/>
    <s v="Water Cabinets"/>
    <s v="Steel cabinet only"/>
    <s v="B"/>
    <s v="WHC-FF-01"/>
    <n v="1"/>
    <s v="Nr"/>
    <n v="335"/>
    <n v="335"/>
    <n v="324.95"/>
    <n v="324.95"/>
  </r>
  <r>
    <x v="1"/>
    <x v="17"/>
    <x v="16"/>
    <s v="238233"/>
    <s v=" CONVECTORS"/>
    <s v="ME"/>
    <x v="1"/>
    <n v="1038"/>
    <s v="Water Cabinets"/>
    <s v="Steel cabinet only"/>
    <s v="C"/>
    <s v="WHC-FF-02"/>
    <n v="1"/>
    <s v="Nr"/>
    <n v="271"/>
    <n v="271"/>
    <n v="262.87"/>
    <n v="262.87"/>
  </r>
  <r>
    <x v="1"/>
    <x v="17"/>
    <x v="16"/>
    <s v="238233"/>
    <s v=" CONVECTORS"/>
    <s v="ME"/>
    <x v="1"/>
    <n v="1039"/>
    <s v="Water Cabinets"/>
    <s v="Steel cabinet only"/>
    <s v="D"/>
    <s v="WHC-FF-03"/>
    <n v="1"/>
    <s v="Nr"/>
    <n v="303"/>
    <n v="303"/>
    <n v="293.90999999999997"/>
    <n v="293.90999999999997"/>
  </r>
  <r>
    <x v="1"/>
    <x v="17"/>
    <x v="16"/>
    <s v="238233"/>
    <s v=" CONVECTORS"/>
    <s v="ME"/>
    <x v="1"/>
    <n v="1040"/>
    <s v="Water Cabinets"/>
    <s v="Steel cabinet only"/>
    <s v="E"/>
    <s v="WHC-SF-01"/>
    <n v="1"/>
    <s v="Nr"/>
    <n v="319"/>
    <n v="319"/>
    <n v="309.43"/>
    <n v="309.43"/>
  </r>
  <r>
    <x v="1"/>
    <x v="17"/>
    <x v="16"/>
    <s v="238233"/>
    <s v=" CONVECTORS"/>
    <s v="ME"/>
    <x v="1"/>
    <n v="1041"/>
    <s v="Water Cabinets"/>
    <s v="Steel cabinet only"/>
    <s v="F"/>
    <s v="WHC-SF-02"/>
    <n v="1"/>
    <s v="Nr"/>
    <n v="319"/>
    <n v="319"/>
    <n v="309.43"/>
    <n v="309.43"/>
  </r>
  <r>
    <x v="1"/>
    <x v="17"/>
    <x v="16"/>
    <s v="238233"/>
    <s v=" CONVECTORS"/>
    <s v="ME"/>
    <x v="1"/>
    <n v="1042"/>
    <s v="Water Cabinets"/>
    <s v="Steel cabinet only"/>
    <s v="G"/>
    <s v="WHC-SF-03"/>
    <n v="1"/>
    <s v="Nr"/>
    <n v="303"/>
    <n v="303"/>
    <n v="293.90999999999997"/>
    <n v="293.90999999999997"/>
  </r>
  <r>
    <x v="1"/>
    <x v="17"/>
    <x v="16"/>
    <s v="239000"/>
    <s v=" SOLAR HEATING SYSTEM"/>
    <s v="ME"/>
    <x v="0"/>
    <n v="1043"/>
    <s v="239000 - SOLAR HEATING SYSTEM"/>
    <s v="239000 - SOLAR HEATING SYSTEM"/>
    <m/>
    <s v="239000 - SOLAR HEATING SYSTEM"/>
    <m/>
    <m/>
    <m/>
    <n v="0"/>
    <m/>
    <m/>
  </r>
  <r>
    <x v="1"/>
    <x v="17"/>
    <x v="16"/>
    <s v="239000"/>
    <s v=" SOLAR HEATING SYSTEM"/>
    <s v="ME"/>
    <x v="0"/>
    <n v="1044"/>
    <s v="Solar Collectors"/>
    <s v="Solar Collectors"/>
    <m/>
    <s v="Solar Collectors"/>
    <m/>
    <m/>
    <m/>
    <n v="0"/>
    <m/>
    <m/>
  </r>
  <r>
    <x v="1"/>
    <x v="17"/>
    <x v="16"/>
    <s v="239000"/>
    <s v=" SOLAR HEATING SYSTEM"/>
    <s v="ME"/>
    <x v="0"/>
    <n v="1045"/>
    <s v="Type SC-01"/>
    <s v="Type SC-01"/>
    <m/>
    <s v="Type SC-01"/>
    <m/>
    <m/>
    <m/>
    <n v="0"/>
    <m/>
    <m/>
  </r>
  <r>
    <x v="1"/>
    <x v="17"/>
    <x v="16"/>
    <s v="239000"/>
    <s v=" SOLAR HEATING SYSTEM"/>
    <s v="ME"/>
    <x v="1"/>
    <n v="1046"/>
    <s v="Solar Collectors"/>
    <s v="Solar Collectors"/>
    <s v="A"/>
    <s v="Hot Water Piping, complete with all Insulation, Valves and Fittings."/>
    <n v="1"/>
    <s v="Item"/>
    <m/>
    <n v="0"/>
    <n v="0"/>
    <n v="0"/>
  </r>
  <r>
    <x v="1"/>
    <x v="17"/>
    <x v="16"/>
    <s v="239000"/>
    <s v=" SOLAR HEATING SYSTEM"/>
    <s v="ME"/>
    <x v="0"/>
    <n v="1047"/>
    <s v="Type SC-01"/>
    <s v="Type SC-01"/>
    <s v="BILL NO. 23 - HEATING, VENTILATING AND AIR CONDITIONING"/>
    <m/>
    <m/>
    <m/>
    <m/>
    <m/>
    <m/>
    <m/>
  </r>
  <r>
    <x v="1"/>
    <x v="17"/>
    <x v="16"/>
    <s v="To Summary"/>
    <s v="To Summary"/>
    <m/>
    <x v="2"/>
    <n v="1048"/>
    <s v="Solar Collectors"/>
    <s v="Solar Collectors"/>
    <s v="To Summary"/>
    <m/>
    <m/>
    <m/>
    <s v="J.D"/>
    <n v="118708"/>
    <m/>
    <m/>
  </r>
  <r>
    <x v="1"/>
    <x v="18"/>
    <x v="17"/>
    <s v="260519"/>
    <s v=" CONDUCTORS AND CABLES"/>
    <s v="EL"/>
    <x v="0"/>
    <n v="1049"/>
    <s v="Type SC-01"/>
    <s v="Type SC-01"/>
    <s v="BILL NO. 26"/>
    <m/>
    <m/>
    <m/>
    <m/>
    <m/>
    <m/>
    <m/>
  </r>
  <r>
    <x v="1"/>
    <x v="18"/>
    <x v="17"/>
    <s v="260519"/>
    <s v=" CONDUCTORS AND CABLES"/>
    <s v="EL"/>
    <x v="0"/>
    <n v="1050"/>
    <s v="Solar Collectors"/>
    <s v="Solar Collectors"/>
    <s v="ELECTRICAL"/>
    <m/>
    <m/>
    <m/>
    <m/>
    <m/>
    <m/>
    <m/>
  </r>
  <r>
    <x v="1"/>
    <x v="18"/>
    <x v="17"/>
    <s v="260519"/>
    <s v=" CONDUCTORS AND CABLES"/>
    <s v="EL"/>
    <x v="0"/>
    <n v="1051"/>
    <s v="Type SC-01"/>
    <s v="Type SC-01"/>
    <s v="Item"/>
    <s v="                Description                        "/>
    <s v="Qty"/>
    <s v="Unit"/>
    <s v="Rate"/>
    <s v="Amount"/>
    <m/>
    <m/>
  </r>
  <r>
    <x v="1"/>
    <x v="18"/>
    <x v="17"/>
    <s v="260519"/>
    <s v=" CONDUCTORS AND CABLES"/>
    <s v="EL"/>
    <x v="0"/>
    <n v="1052"/>
    <s v="Solar Collectors"/>
    <s v="Solar Collectors"/>
    <m/>
    <m/>
    <m/>
    <m/>
    <m/>
    <s v="J.D"/>
    <m/>
    <m/>
  </r>
  <r>
    <x v="1"/>
    <x v="18"/>
    <x v="17"/>
    <s v="260519"/>
    <s v=" CONDUCTORS AND CABLES"/>
    <s v="EL"/>
    <x v="0"/>
    <n v="1053"/>
    <s v="General"/>
    <s v="General"/>
    <m/>
    <s v="General"/>
    <m/>
    <m/>
    <m/>
    <m/>
    <m/>
    <m/>
  </r>
  <r>
    <x v="1"/>
    <x v="18"/>
    <x v="17"/>
    <s v="260519"/>
    <s v=" CONDUCTORS AND CABLES"/>
    <s v="EL"/>
    <x v="1"/>
    <n v="1054"/>
    <s v="Solar Collectors"/>
    <s v="Solar Collectors"/>
    <s v="A"/>
    <s v="Coordination with local power authorities for the substitution of the existing outdoor MV transformer to an outdoor 630kVA MV transformer, including substitution of all the relevants (switchgear, earthing, accessories , outgoings LV-S panel, etc.) as per single line diagram. Payment shall include all fees of corrdination, subscription and any other fees to local power authorities to ensure that power is available to site."/>
    <n v="1"/>
    <s v="Item"/>
    <n v="79668"/>
    <n v="79668"/>
    <n v="77277.959999999992"/>
    <n v="77277.959999999992"/>
  </r>
  <r>
    <x v="1"/>
    <x v="18"/>
    <x v="17"/>
    <s v="260519"/>
    <s v=" CONDUCTORS AND CABLES"/>
    <s v="EL"/>
    <x v="0"/>
    <n v="1055"/>
    <s v="260519 - CONDUCTORS AND CABLES"/>
    <s v="260519 - CONDUCTORS AND CABLES"/>
    <m/>
    <s v="260519 - CONDUCTORS AND CABLES"/>
    <m/>
    <m/>
    <m/>
    <m/>
    <m/>
    <m/>
  </r>
  <r>
    <x v="1"/>
    <x v="18"/>
    <x v="17"/>
    <s v="260519"/>
    <s v=" CONDUCTORS AND CABLES"/>
    <s v="EL"/>
    <x v="0"/>
    <n v="1056"/>
    <s v="Single core, copper conductor, PVC insulated, (grounding cables), unarmoured; 0.6/1 kV"/>
    <s v="Single core, copper conductor, PVC insulated, (grounding cables), unarmoured; 0.6/1 kV"/>
    <m/>
    <s v="Single core, copper conductor, PVC insulated, (grounding cables), unarmoured; 0.6/1 kV"/>
    <m/>
    <m/>
    <m/>
    <m/>
    <m/>
    <m/>
  </r>
  <r>
    <x v="1"/>
    <x v="18"/>
    <x v="17"/>
    <s v="260519"/>
    <s v=" CONDUCTORS AND CABLES"/>
    <s v="EL"/>
    <x v="1"/>
    <n v="1057"/>
    <s v="260519 - CONDUCTORS AND CABLES"/>
    <s v="260519 - CONDUCTORS AND CABLES"/>
    <s v="B"/>
    <s v="6 mm2"/>
    <n v="15"/>
    <s v="m"/>
    <n v="3"/>
    <n v="45"/>
    <n v="2.91"/>
    <n v="43.650000000000006"/>
  </r>
  <r>
    <x v="1"/>
    <x v="18"/>
    <x v="17"/>
    <s v="260519"/>
    <s v=" CONDUCTORS AND CABLES"/>
    <s v="EL"/>
    <x v="1"/>
    <n v="1058"/>
    <s v="Single core, copper conductor, PVC insulated, (grounding cables), unarmoured; 0.6/1 kV"/>
    <s v="Single core, copper conductor, PVC insulated, (grounding cables), unarmoured; 0.6/1 kV"/>
    <s v="C"/>
    <s v="10 mm2"/>
    <n v="200"/>
    <s v="m"/>
    <n v="3"/>
    <n v="600"/>
    <n v="2.91"/>
    <n v="582"/>
  </r>
  <r>
    <x v="1"/>
    <x v="18"/>
    <x v="17"/>
    <s v="260519"/>
    <s v=" CONDUCTORS AND CABLES"/>
    <s v="EL"/>
    <x v="1"/>
    <n v="1059"/>
    <s v="260519 - CONDUCTORS AND CABLES"/>
    <s v="260519 - CONDUCTORS AND CABLES"/>
    <s v="D"/>
    <s v="16 mm2"/>
    <n v="200"/>
    <s v="m"/>
    <n v="4"/>
    <n v="800"/>
    <n v="3.88"/>
    <n v="776"/>
  </r>
  <r>
    <x v="1"/>
    <x v="18"/>
    <x v="17"/>
    <s v="260519"/>
    <s v=" CONDUCTORS AND CABLES"/>
    <s v="EL"/>
    <x v="1"/>
    <n v="1060"/>
    <s v="Single core, copper conductor, PVC insulated, (grounding cables), unarmoured; 0.6/1 kV"/>
    <s v="Single core, copper conductor, PVC insulated, (grounding cables), unarmoured; 0.6/1 kV"/>
    <s v="E"/>
    <s v="25 mm2"/>
    <n v="100"/>
    <s v="m"/>
    <n v="6"/>
    <n v="600"/>
    <n v="5.82"/>
    <n v="582"/>
  </r>
  <r>
    <x v="1"/>
    <x v="18"/>
    <x v="17"/>
    <s v="260519"/>
    <s v=" CONDUCTORS AND CABLES"/>
    <s v="EL"/>
    <x v="1"/>
    <n v="1061"/>
    <s v="260519 - CONDUCTORS AND CABLES"/>
    <s v="260519 - CONDUCTORS AND CABLES"/>
    <s v="F"/>
    <s v="35 mm2"/>
    <n v="30"/>
    <s v="m"/>
    <n v="8"/>
    <n v="240"/>
    <n v="7.76"/>
    <n v="232.79999999999998"/>
  </r>
  <r>
    <x v="1"/>
    <x v="18"/>
    <x v="17"/>
    <s v="260519"/>
    <s v=" CONDUCTORS AND CABLES"/>
    <s v="EL"/>
    <x v="1"/>
    <n v="1062"/>
    <s v="Single core, copper conductor, PVC insulated, (grounding cables), unarmoured; 0.6/1 kV"/>
    <s v="Single core, copper conductor, PVC insulated, (grounding cables), unarmoured; 0.6/1 kV"/>
    <s v="G"/>
    <s v="70 mm2"/>
    <n v="120"/>
    <s v="m"/>
    <n v="11"/>
    <n v="1320"/>
    <n v="10.67"/>
    <n v="1280.4000000000001"/>
  </r>
  <r>
    <x v="1"/>
    <x v="18"/>
    <x v="17"/>
    <s v="260519"/>
    <s v=" CONDUCTORS AND CABLES"/>
    <s v="EL"/>
    <x v="1"/>
    <n v="1063"/>
    <s v="260519 - CONDUCTORS AND CABLES"/>
    <s v="260519 - CONDUCTORS AND CABLES"/>
    <s v="H"/>
    <s v="120 mm2"/>
    <n v="100"/>
    <s v="m"/>
    <n v="19"/>
    <n v="1900"/>
    <n v="18.43"/>
    <n v="1843"/>
  </r>
  <r>
    <x v="1"/>
    <x v="18"/>
    <x v="17"/>
    <s v="260519"/>
    <s v=" CONDUCTORS AND CABLES"/>
    <s v="EL"/>
    <x v="1"/>
    <n v="1064"/>
    <s v="Single core, copper conductor, PVC insulated, (grounding cables), unarmoured; 0.6/1 kV"/>
    <s v="Single core, copper conductor, PVC insulated, (grounding cables), unarmoured; 0.6/1 kV"/>
    <s v="J"/>
    <s v="150 mm2"/>
    <n v="115"/>
    <s v="m"/>
    <n v="23"/>
    <n v="2645"/>
    <n v="22.31"/>
    <n v="2565.6499999999996"/>
  </r>
  <r>
    <x v="1"/>
    <x v="18"/>
    <x v="17"/>
    <s v="260519"/>
    <s v=" CONDUCTORS AND CABLES"/>
    <s v="EL"/>
    <x v="1"/>
    <n v="1065"/>
    <s v="260519 - CONDUCTORS AND CABLES"/>
    <s v="260519 - CONDUCTORS AND CABLES"/>
    <s v="K"/>
    <s v="240 mm2"/>
    <n v="65"/>
    <s v="m"/>
    <n v="37"/>
    <n v="2405"/>
    <n v="35.89"/>
    <n v="2332.85"/>
  </r>
  <r>
    <x v="1"/>
    <x v="18"/>
    <x v="17"/>
    <s v="260519"/>
    <s v=" CONDUCTORS AND CABLES"/>
    <s v="EL"/>
    <x v="0"/>
    <n v="1066"/>
    <s v="Multi core, copper conductor, XLPE insulated, PVC sheathed feeder cables; unarmoured; 0.6/1 kV"/>
    <s v="Multi core, copper conductor, XLPE insulated, PVC sheathed feeder cables; unarmoured; 0.6/1 kV"/>
    <m/>
    <s v="Multi core, copper conductor, XLPE insulated, PVC sheathed feeder cables; unarmoured; 0.6/1 kV"/>
    <m/>
    <m/>
    <m/>
    <m/>
    <m/>
    <m/>
  </r>
  <r>
    <x v="1"/>
    <x v="18"/>
    <x v="17"/>
    <s v="260519"/>
    <s v=" CONDUCTORS AND CABLES"/>
    <s v="EL"/>
    <x v="1"/>
    <n v="1067"/>
    <s v="260519 - CONDUCTORS AND CABLES"/>
    <s v="260519 - CONDUCTORS AND CABLES"/>
    <s v="A"/>
    <s v="4x6 mm2"/>
    <n v="15"/>
    <s v="m"/>
    <n v="8"/>
    <n v="120"/>
    <n v="7.76"/>
    <n v="116.39999999999999"/>
  </r>
  <r>
    <x v="1"/>
    <x v="18"/>
    <x v="17"/>
    <s v="260519"/>
    <s v=" CONDUCTORS AND CABLES"/>
    <s v="EL"/>
    <x v="1"/>
    <n v="1068"/>
    <s v="Multi core, copper conductor, XLPE insulated, PVC sheathed feeder cables; unarmoured; 0.6/1 kV"/>
    <s v="Multi core, copper conductor, XLPE insulated, PVC sheathed feeder cables; unarmoured; 0.6/1 kV"/>
    <s v="B"/>
    <s v="4x10 mm2"/>
    <n v="200"/>
    <s v="m"/>
    <n v="9"/>
    <n v="1800"/>
    <n v="8.73"/>
    <n v="1746"/>
  </r>
  <r>
    <x v="1"/>
    <x v="18"/>
    <x v="17"/>
    <s v="260519"/>
    <s v=" CONDUCTORS AND CABLES"/>
    <s v="EL"/>
    <x v="1"/>
    <n v="1069"/>
    <s v="260519 - CONDUCTORS AND CABLES"/>
    <s v="260519 - CONDUCTORS AND CABLES"/>
    <s v="C"/>
    <s v="4x16 mm2"/>
    <n v="200"/>
    <s v="m"/>
    <n v="15"/>
    <n v="3000"/>
    <n v="14.549999999999999"/>
    <n v="2910"/>
  </r>
  <r>
    <x v="1"/>
    <x v="18"/>
    <x v="17"/>
    <s v="260519"/>
    <s v=" CONDUCTORS AND CABLES"/>
    <s v="EL"/>
    <x v="1"/>
    <n v="1070"/>
    <s v="Multi core, copper conductor, XLPE insulated, PVC sheathed feeder cables; unarmoured; 0.6/1 kV"/>
    <s v="Multi core, copper conductor, XLPE insulated, PVC sheathed feeder cables; unarmoured; 0.6/1 kV"/>
    <s v="D"/>
    <s v="4x25 mm2"/>
    <n v="80"/>
    <s v="m"/>
    <n v="19"/>
    <n v="1520"/>
    <n v="18.43"/>
    <n v="1474.4"/>
  </r>
  <r>
    <x v="1"/>
    <x v="18"/>
    <x v="17"/>
    <s v="260519"/>
    <s v=" CONDUCTORS AND CABLES"/>
    <s v="EL"/>
    <x v="1"/>
    <n v="1071"/>
    <s v="260519 - CONDUCTORS AND CABLES"/>
    <s v="260519 - CONDUCTORS AND CABLES"/>
    <s v="E"/>
    <s v="4x50 mm2"/>
    <n v="100"/>
    <s v="m"/>
    <n v="30"/>
    <n v="3000"/>
    <n v="29.099999999999998"/>
    <n v="2910"/>
  </r>
  <r>
    <x v="1"/>
    <x v="18"/>
    <x v="17"/>
    <s v="260519"/>
    <s v=" CONDUCTORS AND CABLES"/>
    <s v="EL"/>
    <x v="1"/>
    <n v="1072"/>
    <s v="Multi core, copper conductor, XLPE insulated, PVC sheathed feeder cables; unarmoured; 0.6/1 kV"/>
    <s v="Multi core, copper conductor, XLPE insulated, PVC sheathed feeder cables; unarmoured; 0.6/1 kV"/>
    <s v="F"/>
    <s v="4x120 mm2"/>
    <n v="180"/>
    <s v="m"/>
    <n v="68"/>
    <n v="12240"/>
    <n v="65.959999999999994"/>
    <n v="11872.8"/>
  </r>
  <r>
    <x v="1"/>
    <x v="18"/>
    <x v="17"/>
    <s v="260519"/>
    <s v=" CONDUCTORS AND CABLES"/>
    <s v="EL"/>
    <x v="1"/>
    <n v="1073"/>
    <s v="260519 - CONDUCTORS AND CABLES"/>
    <s v="260519 - CONDUCTORS AND CABLES"/>
    <s v="G"/>
    <s v="4x240 mm2"/>
    <n v="340"/>
    <s v="m"/>
    <n v="127"/>
    <n v="43180"/>
    <n v="123.19"/>
    <n v="41884.6"/>
  </r>
  <r>
    <x v="1"/>
    <x v="18"/>
    <x v="17"/>
    <s v="260519"/>
    <s v=" CONDUCTORS AND CABLES"/>
    <s v="EL"/>
    <x v="1"/>
    <n v="1074"/>
    <s v="Multi core, copper conductor, XLPE insulated, PVC sheathed feeder cables; unarmoured; 0.6/1 kV"/>
    <s v="Multi core, copper conductor, XLPE insulated, PVC sheathed feeder cables; unarmoured; 0.6/1 kV"/>
    <s v="H"/>
    <s v="4x300 mm2"/>
    <n v="115"/>
    <s v="m"/>
    <n v="161"/>
    <n v="18515"/>
    <n v="156.16999999999999"/>
    <n v="17959.55"/>
  </r>
  <r>
    <x v="1"/>
    <x v="18"/>
    <x v="17"/>
    <s v="260519"/>
    <s v=" CONDUCTORS AND CABLES"/>
    <s v="EL"/>
    <x v="0"/>
    <n v="1075"/>
    <s v="FP 400 Fire resistant armoured cables"/>
    <s v="FP 400 Fire resistant armoured cables"/>
    <m/>
    <s v="FP 400 Fire resistant armoured cables"/>
    <m/>
    <m/>
    <m/>
    <m/>
    <m/>
    <m/>
  </r>
  <r>
    <x v="1"/>
    <x v="18"/>
    <x v="17"/>
    <s v="260519"/>
    <s v=" CONDUCTORS AND CABLES"/>
    <s v="EL"/>
    <x v="1"/>
    <n v="1076"/>
    <s v="Multi core, copper conductor, XLPE insulated, PVC sheathed feeder cables; unarmoured; 0.6/1 kV"/>
    <s v="Multi core, copper conductor, XLPE insulated, PVC sheathed feeder cables; unarmoured; 0.6/1 kV"/>
    <s v="J"/>
    <s v="4x35 mm2"/>
    <n v="25"/>
    <s v="m"/>
    <n v="39"/>
    <n v="975"/>
    <n v="37.83"/>
    <n v="945.75"/>
  </r>
  <r>
    <x v="1"/>
    <x v="18"/>
    <x v="17"/>
    <s v="260526"/>
    <s v=" GROUNDING AND BONDING FOR ELECTRICAL SYSTEMS"/>
    <s v="EL"/>
    <x v="0"/>
    <n v="1077"/>
    <s v="260526 - GROUNDING AND BONDING FOR ELECTRICAL SYSTEMS"/>
    <s v="260526 - GROUNDING AND BONDING FOR ELECTRICAL SYSTEMS"/>
    <m/>
    <s v="260526 - GROUNDING AND BONDING FOR ELECTRICAL SYSTEMS"/>
    <m/>
    <m/>
    <m/>
    <m/>
    <m/>
    <m/>
  </r>
  <r>
    <x v="1"/>
    <x v="18"/>
    <x v="17"/>
    <s v="260526"/>
    <s v=" GROUNDING AND BONDING FOR ELECTRICAL SYSTEMS"/>
    <s v="EL"/>
    <x v="0"/>
    <n v="1078"/>
    <s v="Type TN-S complete, for"/>
    <s v="Type TN-S complete, for"/>
    <m/>
    <s v="Type TN-S complete, for"/>
    <m/>
    <m/>
    <m/>
    <m/>
    <m/>
    <m/>
  </r>
  <r>
    <x v="1"/>
    <x v="18"/>
    <x v="17"/>
    <s v="260526"/>
    <s v=" GROUNDING AND BONDING FOR ELECTRICAL SYSTEMS"/>
    <s v="EL"/>
    <x v="1"/>
    <n v="1079"/>
    <s v="260526 - GROUNDING AND BONDING FOR ELECTRICAL SYSTEMS"/>
    <s v="260526 - GROUNDING AND BONDING FOR ELECTRICAL SYSTEMS"/>
    <s v="K"/>
    <s v="Main distribution board (MDB)"/>
    <n v="1"/>
    <s v="Item"/>
    <n v="664"/>
    <n v="664"/>
    <n v="644.07999999999993"/>
    <n v="644.07999999999993"/>
  </r>
  <r>
    <x v="1"/>
    <x v="18"/>
    <x v="17"/>
    <s v="260526"/>
    <s v=" GROUNDING AND BONDING FOR ELECTRICAL SYSTEMS"/>
    <s v="EL"/>
    <x v="1"/>
    <n v="1080"/>
    <s v="Type TN-S complete, for"/>
    <s v="Type TN-S complete, for"/>
    <s v="L"/>
    <s v="200kVA standby generator"/>
    <n v="1"/>
    <s v="Item"/>
    <n v="664"/>
    <n v="664"/>
    <n v="644.07999999999993"/>
    <n v="644.07999999999993"/>
  </r>
  <r>
    <x v="1"/>
    <x v="18"/>
    <x v="17"/>
    <s v="260526"/>
    <s v=" GROUNDING AND BONDING FOR ELECTRICAL SYSTEMS"/>
    <s v="EL"/>
    <x v="1"/>
    <n v="1081"/>
    <s v="260526 - GROUNDING AND BONDING FOR ELECTRICAL SYSTEMS"/>
    <s v="260526 - GROUNDING AND BONDING FOR ELECTRICAL SYSTEMS"/>
    <s v="M"/>
    <s v="Distribution panelboards, final branch circuit panelboards, indoor and outdoor lighting installations and wiring accessories"/>
    <n v="1"/>
    <s v="Item"/>
    <n v="2656"/>
    <n v="2656"/>
    <n v="2576.3199999999997"/>
    <n v="2576.3199999999997"/>
  </r>
  <r>
    <x v="1"/>
    <x v="18"/>
    <x v="17"/>
    <s v="260526"/>
    <s v=" GROUNDING AND BONDING FOR ELECTRICAL SYSTEMS"/>
    <s v="EL"/>
    <x v="1"/>
    <n v="1082"/>
    <s v="Type TN-S complete, for"/>
    <s v="Type TN-S complete, for"/>
    <s v="N"/>
    <s v="Signal and communication system"/>
    <n v="1"/>
    <s v="Item"/>
    <n v="1328"/>
    <n v="1328"/>
    <n v="1288.1599999999999"/>
    <n v="1288.1599999999999"/>
  </r>
  <r>
    <x v="1"/>
    <x v="18"/>
    <x v="17"/>
    <s v="260536"/>
    <s v=" CABLE TRAYS FOR ELECTRICAL SYSTEMS"/>
    <s v="EL"/>
    <x v="0"/>
    <n v="1083"/>
    <s v="260536 - CABLE TRAYS FOR ELECTRICAL SYSTEMS"/>
    <s v="260536 - CABLE TRAYS FOR ELECTRICAL SYSTEMS"/>
    <m/>
    <s v="260536 - CABLE TRAYS FOR ELECTRICAL SYSTEMS"/>
    <m/>
    <m/>
    <m/>
    <n v="0"/>
    <m/>
    <m/>
  </r>
  <r>
    <x v="1"/>
    <x v="18"/>
    <x v="17"/>
    <s v="260536"/>
    <s v=" CABLE TRAYS FOR ELECTRICAL SYSTEMS"/>
    <s v="EL"/>
    <x v="1"/>
    <n v="1084"/>
    <s v="Type TN-S complete, for"/>
    <s v="Type TN-S complete, for"/>
    <s v="A"/>
    <s v="Cable tray 60 cm"/>
    <n v="40"/>
    <s v="m"/>
    <n v="43"/>
    <n v="1720"/>
    <n v="41.71"/>
    <n v="1668.4"/>
  </r>
  <r>
    <x v="1"/>
    <x v="18"/>
    <x v="17"/>
    <s v="260536"/>
    <s v=" CABLE TRAYS FOR ELECTRICAL SYSTEMS"/>
    <s v="EL"/>
    <x v="1"/>
    <n v="1085"/>
    <s v="260536 - CABLE TRAYS FOR ELECTRICAL SYSTEMS"/>
    <s v="260536 - CABLE TRAYS FOR ELECTRICAL SYSTEMS"/>
    <s v="B"/>
    <s v="Cable tray 30 cm"/>
    <n v="50"/>
    <s v="m"/>
    <n v="22"/>
    <n v="1100"/>
    <n v="21.34"/>
    <n v="1067"/>
  </r>
  <r>
    <x v="1"/>
    <x v="18"/>
    <x v="17"/>
    <s v="260536"/>
    <s v=" CABLE TRAYS FOR ELECTRICAL SYSTEMS"/>
    <s v="EL"/>
    <x v="1"/>
    <n v="1086"/>
    <s v="Type TN-S complete, for"/>
    <s v="Type TN-S complete, for"/>
    <s v="C"/>
    <s v="Cable tray 30 cm with cover"/>
    <n v="30"/>
    <s v="m"/>
    <n v="31"/>
    <n v="930"/>
    <n v="30.07"/>
    <n v="902.1"/>
  </r>
  <r>
    <x v="1"/>
    <x v="18"/>
    <x v="17"/>
    <s v="260543"/>
    <s v=" UNDERGROUND DUCTS AND RACEWAYS FOR ELECTRICAL SYSTEMS"/>
    <s v="EL"/>
    <x v="0"/>
    <n v="1087"/>
    <s v="260543 - UNDERGROUND DUCTS AND RACEWAYS FOR ELECTRICAL SYSTEMS"/>
    <s v="260543 - UNDERGROUND DUCTS AND RACEWAYS FOR ELECTRICAL SYSTEMS"/>
    <m/>
    <s v="260543 - UNDERGROUND DUCTS AND RACEWAYS FOR ELECTRICAL SYSTEMS"/>
    <m/>
    <m/>
    <m/>
    <n v="0"/>
    <m/>
    <m/>
  </r>
  <r>
    <x v="1"/>
    <x v="18"/>
    <x v="17"/>
    <s v="260543"/>
    <s v=" UNDERGROUND DUCTS AND RACEWAYS FOR ELECTRICAL SYSTEMS"/>
    <s v="EL"/>
    <x v="0"/>
    <n v="1088"/>
    <s v="Underground cable duct assemblies encased in concrete"/>
    <s v="Underground cable duct assemblies encased in concrete"/>
    <m/>
    <s v="Underground cable duct assemblies encased in concrete"/>
    <m/>
    <m/>
    <m/>
    <n v="0"/>
    <m/>
    <m/>
  </r>
  <r>
    <x v="1"/>
    <x v="18"/>
    <x v="17"/>
    <s v="260543"/>
    <s v=" UNDERGROUND DUCTS AND RACEWAYS FOR ELECTRICAL SYSTEMS"/>
    <s v="EL"/>
    <x v="1"/>
    <n v="1089"/>
    <s v="260543 - UNDERGROUND DUCTS AND RACEWAYS FOR ELECTRICAL SYSTEMS"/>
    <s v="260543 - UNDERGROUND DUCTS AND RACEWAYS FOR ELECTRICAL SYSTEMS"/>
    <s v="D"/>
    <s v="Duct bank of 4f150 mm conduits"/>
    <n v="12"/>
    <s v="m"/>
    <n v="50"/>
    <n v="600"/>
    <n v="48.5"/>
    <n v="582"/>
  </r>
  <r>
    <x v="1"/>
    <x v="18"/>
    <x v="17"/>
    <s v="260543"/>
    <s v=" UNDERGROUND DUCTS AND RACEWAYS FOR ELECTRICAL SYSTEMS"/>
    <s v="EL"/>
    <x v="1"/>
    <n v="1090"/>
    <s v="Underground cable duct assemblies encased in concrete"/>
    <s v="Underground cable duct assemblies encased in concrete"/>
    <s v="E"/>
    <s v="Duct bank of 2f150 mm conduits"/>
    <n v="50"/>
    <s v="m"/>
    <n v="31"/>
    <n v="1550"/>
    <n v="30.07"/>
    <n v="1503.5"/>
  </r>
  <r>
    <x v="1"/>
    <x v="18"/>
    <x v="17"/>
    <s v="260543"/>
    <s v=" UNDERGROUND DUCTS AND RACEWAYS FOR ELECTRICAL SYSTEMS"/>
    <s v="EL"/>
    <x v="0"/>
    <n v="1091"/>
    <s v="Trenches for directly buried LV cables"/>
    <s v="Trenches for directly buried LV cables"/>
    <m/>
    <s v="Trenches for directly buried LV cables"/>
    <m/>
    <m/>
    <m/>
    <m/>
    <m/>
    <m/>
  </r>
  <r>
    <x v="1"/>
    <x v="18"/>
    <x v="17"/>
    <s v="260543"/>
    <s v=" UNDERGROUND DUCTS AND RACEWAYS FOR ELECTRICAL SYSTEMS"/>
    <s v="EL"/>
    <x v="1"/>
    <n v="1092"/>
    <s v="Underground cable duct assemblies encased in concrete"/>
    <s v="Underground cable duct assemblies encased in concrete"/>
    <s v="F"/>
    <s v="Trench (widthxdepth: 600x800mm)"/>
    <n v="72"/>
    <s v="m"/>
    <n v="398"/>
    <n v="28656"/>
    <n v="386.06"/>
    <n v="27796.32"/>
  </r>
  <r>
    <x v="1"/>
    <x v="18"/>
    <x v="17"/>
    <s v="260543"/>
    <s v=" UNDERGROUND DUCTS AND RACEWAYS FOR ELECTRICAL SYSTEMS"/>
    <s v="EL"/>
    <x v="0"/>
    <n v="1093"/>
    <s v="Manholes"/>
    <s v="Manholes"/>
    <m/>
    <s v="Manholes"/>
    <m/>
    <m/>
    <m/>
    <m/>
    <m/>
    <m/>
  </r>
  <r>
    <x v="1"/>
    <x v="18"/>
    <x v="17"/>
    <s v="260543"/>
    <s v=" UNDERGROUND DUCTS AND RACEWAYS FOR ELECTRICAL SYSTEMS"/>
    <s v="EL"/>
    <x v="1"/>
    <n v="1094"/>
    <s v="Underground cable duct assemblies encased in concrete"/>
    <s v="Underground cable duct assemblies encased in concrete"/>
    <s v="G"/>
    <s v="Manhole 800x800x800mm"/>
    <n v="8"/>
    <s v="Nr"/>
    <n v="465"/>
    <n v="3720"/>
    <n v="451.05"/>
    <n v="3608.4"/>
  </r>
  <r>
    <x v="1"/>
    <x v="18"/>
    <x v="17"/>
    <s v="262413"/>
    <s v=" SWITCHBOARDS"/>
    <s v="EL"/>
    <x v="0"/>
    <n v="1095"/>
    <s v="262413 - SWITCHBOARDS"/>
    <s v="262413 - SWITCHBOARDS"/>
    <m/>
    <s v="262413 - SWITCHBOARDS"/>
    <m/>
    <m/>
    <m/>
    <m/>
    <m/>
    <m/>
  </r>
  <r>
    <x v="1"/>
    <x v="18"/>
    <x v="17"/>
    <s v="262413"/>
    <s v=" SWITCHBOARDS"/>
    <s v="EL"/>
    <x v="0"/>
    <n v="1096"/>
    <s v="LV Main distribution panels including circuit breakers, busbars,etc. , as specified and as shown on drawings"/>
    <s v="LV Main distribution panels including circuit breakers, busbars,etc. , as specified and as shown on drawings"/>
    <m/>
    <s v="LV Main distribution panels including circuit breakers, busbars,etc. , as specified and as shown on drawings"/>
    <m/>
    <m/>
    <m/>
    <m/>
    <m/>
    <m/>
  </r>
  <r>
    <x v="1"/>
    <x v="18"/>
    <x v="17"/>
    <s v="262413"/>
    <s v=" SWITCHBOARDS"/>
    <s v="EL"/>
    <x v="1"/>
    <n v="1097"/>
    <s v="262413 - SWITCHBOARDS"/>
    <s v="262413 - SWITCHBOARDS"/>
    <s v="H"/>
    <s v="MDB"/>
    <n v="1"/>
    <s v="Nr"/>
    <n v="3983"/>
    <n v="3983"/>
    <n v="3863.5099999999998"/>
    <n v="3863.5099999999998"/>
  </r>
  <r>
    <x v="1"/>
    <x v="18"/>
    <x v="17"/>
    <s v="262416"/>
    <s v=" PANELBOARDS"/>
    <s v="EL"/>
    <x v="0"/>
    <n v="1098"/>
    <s v="262416 - PANELBOARDS"/>
    <s v="262416 - PANELBOARDS"/>
    <m/>
    <s v="262416 - PANELBOARDS"/>
    <m/>
    <m/>
    <m/>
    <m/>
    <m/>
    <m/>
  </r>
  <r>
    <x v="1"/>
    <x v="18"/>
    <x v="17"/>
    <s v="262416"/>
    <s v=" PANELBOARDS"/>
    <s v="EL"/>
    <x v="0"/>
    <n v="1099"/>
    <s v="Distribution Panelboards (DPs)"/>
    <s v="Distribution Panelboards (DPs)"/>
    <m/>
    <s v="Distribution Panelboards (DPs)"/>
    <m/>
    <m/>
    <m/>
    <m/>
    <m/>
    <m/>
  </r>
  <r>
    <x v="1"/>
    <x v="18"/>
    <x v="17"/>
    <s v="262416"/>
    <s v=" PANELBOARDS"/>
    <s v="EL"/>
    <x v="1"/>
    <n v="1100"/>
    <s v="262416 - PANELBOARDS"/>
    <s v="262416 - PANELBOARDS"/>
    <s v="J"/>
    <s v="EDP"/>
    <n v="1"/>
    <s v="Nr"/>
    <n v="1534"/>
    <n v="1534"/>
    <n v="1487.98"/>
    <n v="1487.98"/>
  </r>
  <r>
    <x v="1"/>
    <x v="18"/>
    <x v="17"/>
    <s v="262416"/>
    <s v=" PANELBOARDS"/>
    <s v="EL"/>
    <x v="0"/>
    <n v="1101"/>
    <s v="Subdistribution panels"/>
    <s v="Subdistribution panels"/>
    <m/>
    <s v="Subdistribution panels"/>
    <m/>
    <m/>
    <m/>
    <m/>
    <m/>
    <m/>
  </r>
  <r>
    <x v="1"/>
    <x v="18"/>
    <x v="17"/>
    <s v="262416"/>
    <s v=" PANELBOARDS"/>
    <s v="EL"/>
    <x v="1"/>
    <n v="1102"/>
    <s v="262416 - PANELBOARDS"/>
    <s v="262416 - PANELBOARDS"/>
    <s v="A"/>
    <s v="SDP-G"/>
    <n v="1"/>
    <s v="Nr"/>
    <n v="1534"/>
    <n v="1534"/>
    <n v="1487.98"/>
    <n v="1487.98"/>
  </r>
  <r>
    <x v="1"/>
    <x v="18"/>
    <x v="17"/>
    <s v="262416"/>
    <s v=" PANELBOARDS"/>
    <s v="EL"/>
    <x v="1"/>
    <n v="1103"/>
    <s v="Subdistribution panels"/>
    <s v="Subdistribution panels"/>
    <s v="B"/>
    <s v="SDP-GL"/>
    <n v="1"/>
    <s v="Nr"/>
    <m/>
    <n v="0"/>
    <n v="0"/>
    <n v="0"/>
  </r>
  <r>
    <x v="1"/>
    <x v="18"/>
    <x v="17"/>
    <s v="262416"/>
    <s v=" PANELBOARDS"/>
    <s v="EL"/>
    <x v="1"/>
    <n v="1104"/>
    <s v="262416 - PANELBOARDS"/>
    <s v="262416 - PANELBOARDS"/>
    <s v="B"/>
    <s v="SDP-R"/>
    <n v="1"/>
    <s v="Nr"/>
    <n v="2131"/>
    <n v="2131"/>
    <n v="2067.0700000000002"/>
    <n v="2067.0700000000002"/>
  </r>
  <r>
    <x v="1"/>
    <x v="18"/>
    <x v="17"/>
    <s v="262416"/>
    <s v=" PANELBOARDS"/>
    <s v="EL"/>
    <x v="1"/>
    <n v="1105"/>
    <s v="Subdistribution panels"/>
    <s v="Subdistribution panels"/>
    <s v="C"/>
    <s v="ESDP-G"/>
    <n v="1"/>
    <s v="Nr"/>
    <n v="1374"/>
    <n v="1374"/>
    <n v="1332.78"/>
    <n v="1332.78"/>
  </r>
  <r>
    <x v="1"/>
    <x v="18"/>
    <x v="17"/>
    <s v="262416"/>
    <s v=" PANELBOARDS"/>
    <s v="EL"/>
    <x v="1"/>
    <n v="1106"/>
    <s v="262416 - PANELBOARDS"/>
    <s v="262416 - PANELBOARDS"/>
    <s v="D"/>
    <s v="ESDP-R"/>
    <n v="1"/>
    <s v="Nr"/>
    <n v="1175"/>
    <n v="1175"/>
    <n v="1139.75"/>
    <n v="1139.75"/>
  </r>
  <r>
    <x v="1"/>
    <x v="18"/>
    <x v="17"/>
    <s v="262416"/>
    <s v=" PANELBOARDS"/>
    <s v="EL"/>
    <x v="0"/>
    <n v="1107"/>
    <s v="Final branch circuit panels"/>
    <s v="Final branch circuit panels"/>
    <m/>
    <s v="Final branch circuit panels"/>
    <m/>
    <m/>
    <m/>
    <m/>
    <m/>
    <m/>
  </r>
  <r>
    <x v="1"/>
    <x v="18"/>
    <x v="17"/>
    <s v="262416"/>
    <s v=" PANELBOARDS"/>
    <s v="EL"/>
    <x v="1"/>
    <n v="1108"/>
    <s v="262416 - PANELBOARDS"/>
    <s v="262416 - PANELBOARDS"/>
    <s v="F"/>
    <s v="LP-S"/>
    <n v="1"/>
    <s v="Nr"/>
    <m/>
    <n v="0"/>
    <n v="0"/>
    <n v="0"/>
  </r>
  <r>
    <x v="1"/>
    <x v="18"/>
    <x v="17"/>
    <s v="262416"/>
    <s v=" PANELBOARDS"/>
    <s v="EL"/>
    <x v="1"/>
    <n v="1109"/>
    <s v="Final branch circuit panels"/>
    <s v="Final branch circuit panels"/>
    <s v="G"/>
    <s v="LP-GL"/>
    <n v="1"/>
    <s v="Nr"/>
    <m/>
    <n v="0"/>
    <n v="0"/>
    <n v="0"/>
  </r>
  <r>
    <x v="1"/>
    <x v="18"/>
    <x v="17"/>
    <s v="262416"/>
    <s v=" PANELBOARDS"/>
    <s v="EL"/>
    <x v="1"/>
    <n v="1110"/>
    <s v="262416 - PANELBOARDS"/>
    <s v="262416 - PANELBOARDS"/>
    <s v="H"/>
    <s v="LP-G1"/>
    <n v="1"/>
    <s v="Nr"/>
    <m/>
    <n v="0"/>
    <n v="0"/>
    <n v="0"/>
  </r>
  <r>
    <x v="1"/>
    <x v="18"/>
    <x v="17"/>
    <s v="262416"/>
    <s v=" PANELBOARDS"/>
    <s v="EL"/>
    <x v="1"/>
    <n v="1111"/>
    <s v="Final branch circuit panels"/>
    <s v="Final branch circuit panels"/>
    <s v="J"/>
    <s v="LP-G2"/>
    <n v="1"/>
    <s v="Nr"/>
    <m/>
    <n v="0"/>
    <n v="0"/>
    <n v="0"/>
  </r>
  <r>
    <x v="1"/>
    <x v="18"/>
    <x v="17"/>
    <s v="262416"/>
    <s v=" PANELBOARDS"/>
    <s v="EL"/>
    <x v="1"/>
    <n v="1112"/>
    <s v="262416 - PANELBOARDS"/>
    <s v="262416 - PANELBOARDS"/>
    <s v="E"/>
    <s v="LP-11"/>
    <n v="1"/>
    <s v="Nr"/>
    <n v="870"/>
    <n v="870"/>
    <n v="843.9"/>
    <n v="843.9"/>
  </r>
  <r>
    <x v="1"/>
    <x v="18"/>
    <x v="17"/>
    <s v="262416"/>
    <s v=" PANELBOARDS"/>
    <s v="EL"/>
    <x v="1"/>
    <n v="1113"/>
    <s v="Final branch circuit panels"/>
    <s v="Final branch circuit panels"/>
    <s v="F"/>
    <s v="LP-12"/>
    <n v="1"/>
    <s v="Nr"/>
    <n v="471"/>
    <n v="471"/>
    <n v="456.87"/>
    <n v="456.87"/>
  </r>
  <r>
    <x v="1"/>
    <x v="18"/>
    <x v="17"/>
    <s v="262416"/>
    <s v=" PANELBOARDS"/>
    <s v="EL"/>
    <x v="1"/>
    <n v="1114"/>
    <s v="262416 - PANELBOARDS"/>
    <s v="262416 - PANELBOARDS"/>
    <s v="M"/>
    <s v="LP-21"/>
    <n v="1"/>
    <s v="Nr"/>
    <m/>
    <n v="0"/>
    <n v="0"/>
    <n v="0"/>
  </r>
  <r>
    <x v="1"/>
    <x v="18"/>
    <x v="17"/>
    <s v="262416"/>
    <s v=" PANELBOARDS"/>
    <s v="EL"/>
    <x v="1"/>
    <n v="1115"/>
    <s v="Final branch circuit panels"/>
    <s v="Final branch circuit panels"/>
    <s v="N"/>
    <s v="LP-22"/>
    <n v="1"/>
    <s v="Nr"/>
    <m/>
    <n v="0"/>
    <n v="0"/>
    <n v="0"/>
  </r>
  <r>
    <x v="1"/>
    <x v="18"/>
    <x v="17"/>
    <s v="262416"/>
    <s v=" PANELBOARDS"/>
    <s v="EL"/>
    <x v="1"/>
    <n v="1116"/>
    <s v="262416 - PANELBOARDS"/>
    <s v="262416 - PANELBOARDS"/>
    <s v="P"/>
    <s v="LP-R"/>
    <n v="1"/>
    <s v="Nr"/>
    <m/>
    <n v="0"/>
    <n v="0"/>
    <n v="0"/>
  </r>
  <r>
    <x v="1"/>
    <x v="18"/>
    <x v="17"/>
    <s v="262416"/>
    <s v=" PANELBOARDS"/>
    <s v="EL"/>
    <x v="1"/>
    <n v="1117"/>
    <s v="Final branch circuit panels"/>
    <s v="Final branch circuit panels"/>
    <s v="Q"/>
    <s v="ELP-S"/>
    <n v="1"/>
    <s v="Nr"/>
    <m/>
    <n v="0"/>
    <n v="0"/>
    <n v="0"/>
  </r>
  <r>
    <x v="1"/>
    <x v="18"/>
    <x v="17"/>
    <s v="262416"/>
    <s v=" PANELBOARDS"/>
    <s v="EL"/>
    <x v="1"/>
    <n v="1118"/>
    <s v="262416 - PANELBOARDS"/>
    <s v="262416 - PANELBOARDS"/>
    <s v="R"/>
    <s v="ELP-G1"/>
    <n v="1"/>
    <s v="Nr"/>
    <m/>
    <n v="0"/>
    <n v="0"/>
    <n v="0"/>
  </r>
  <r>
    <x v="1"/>
    <x v="18"/>
    <x v="17"/>
    <s v="262416"/>
    <s v=" PANELBOARDS"/>
    <s v="EL"/>
    <x v="1"/>
    <n v="1119"/>
    <s v="Final branch circuit panels"/>
    <s v="Final branch circuit panels"/>
    <s v="S"/>
    <s v="ELP-G2"/>
    <n v="1"/>
    <s v="Nr"/>
    <m/>
    <n v="0"/>
    <n v="0"/>
    <n v="0"/>
  </r>
  <r>
    <x v="1"/>
    <x v="18"/>
    <x v="17"/>
    <s v="262416"/>
    <s v=" PANELBOARDS"/>
    <s v="EL"/>
    <x v="1"/>
    <n v="1120"/>
    <s v="262416 - PANELBOARDS"/>
    <s v="262416 - PANELBOARDS"/>
    <s v="G"/>
    <s v="ELP-11"/>
    <n v="1"/>
    <s v="Nr"/>
    <n v="524"/>
    <n v="524"/>
    <n v="508.28"/>
    <n v="508.28"/>
  </r>
  <r>
    <x v="1"/>
    <x v="18"/>
    <x v="17"/>
    <s v="262416"/>
    <s v=" PANELBOARDS"/>
    <s v="EL"/>
    <x v="1"/>
    <n v="1121"/>
    <s v="Final branch circuit panels"/>
    <s v="Final branch circuit panels"/>
    <s v="H"/>
    <s v="ELP-12"/>
    <n v="1"/>
    <s v="Nr"/>
    <n v="336"/>
    <n v="336"/>
    <n v="325.92"/>
    <n v="325.92"/>
  </r>
  <r>
    <x v="1"/>
    <x v="18"/>
    <x v="17"/>
    <s v="262416"/>
    <s v=" PANELBOARDS"/>
    <s v="EL"/>
    <x v="1"/>
    <n v="1122"/>
    <s v="262416 - PANELBOARDS"/>
    <s v="262416 - PANELBOARDS"/>
    <s v="A"/>
    <s v="ELP-21"/>
    <n v="1"/>
    <s v="Nr"/>
    <m/>
    <n v="0"/>
    <n v="0"/>
    <n v="0"/>
  </r>
  <r>
    <x v="1"/>
    <x v="18"/>
    <x v="17"/>
    <s v="262416"/>
    <s v=" PANELBOARDS"/>
    <s v="EL"/>
    <x v="1"/>
    <n v="1123"/>
    <s v="Final branch circuit panels"/>
    <s v="Final branch circuit panels"/>
    <s v="B"/>
    <s v="ELP-22"/>
    <n v="1"/>
    <s v="Nr"/>
    <m/>
    <n v="0"/>
    <n v="0"/>
    <n v="0"/>
  </r>
  <r>
    <x v="1"/>
    <x v="18"/>
    <x v="17"/>
    <s v="262416"/>
    <s v=" PANELBOARDS"/>
    <s v="EL"/>
    <x v="1"/>
    <n v="1124"/>
    <s v="262416 - PANELBOARDS"/>
    <s v="262416 - PANELBOARDS"/>
    <s v="C"/>
    <s v="ELP-R"/>
    <n v="1"/>
    <s v="Nr"/>
    <m/>
    <n v="0"/>
    <n v="0"/>
    <n v="0"/>
  </r>
  <r>
    <x v="1"/>
    <x v="18"/>
    <x v="17"/>
    <s v="262416"/>
    <s v=" PANELBOARDS"/>
    <s v="EL"/>
    <x v="1"/>
    <n v="1125"/>
    <s v="Final branch circuit panels"/>
    <s v="Final branch circuit panels"/>
    <s v="D"/>
    <s v="ULP-1"/>
    <n v="1"/>
    <s v="Nr"/>
    <m/>
    <n v="0"/>
    <n v="0"/>
    <n v="0"/>
  </r>
  <r>
    <x v="1"/>
    <x v="18"/>
    <x v="17"/>
    <s v="262419"/>
    <s v="MOTOR CONTROL CENTERS"/>
    <s v="EL"/>
    <x v="0"/>
    <n v="1126"/>
    <s v="262419 MOTOR CONTROL CENTERS"/>
    <s v="262419 MOTOR CONTROL CENTERS"/>
    <m/>
    <s v="262419 MOTOR CONTROL CENTERS"/>
    <m/>
    <m/>
    <m/>
    <m/>
    <m/>
    <m/>
  </r>
  <r>
    <x v="1"/>
    <x v="18"/>
    <x v="17"/>
    <s v="262419"/>
    <s v="MOTOR CONTROL CENTERS"/>
    <s v="EL"/>
    <x v="1"/>
    <n v="1127"/>
    <s v="Final branch circuit panels"/>
    <s v="Final branch circuit panels"/>
    <s v="A"/>
    <s v="MCC-RF"/>
    <n v="1"/>
    <s v="Nr"/>
    <n v="1726"/>
    <n v="1726"/>
    <n v="1674.22"/>
    <n v="1674.22"/>
  </r>
  <r>
    <x v="1"/>
    <x v="18"/>
    <x v="17"/>
    <s v="262726"/>
    <s v=" WIRING DEVICES"/>
    <s v="EL"/>
    <x v="0"/>
    <n v="1128"/>
    <s v="262726 - WIRING DEVICES"/>
    <s v="262726 - WIRING DEVICES"/>
    <m/>
    <s v="262726 - WIRING DEVICES"/>
    <m/>
    <m/>
    <m/>
    <m/>
    <m/>
    <m/>
  </r>
  <r>
    <x v="1"/>
    <x v="18"/>
    <x v="17"/>
    <s v="262726"/>
    <s v=" WIRING DEVICES"/>
    <s v="EL"/>
    <x v="0"/>
    <n v="1129"/>
    <s v="Switches"/>
    <s v="Switches"/>
    <m/>
    <s v="Switches"/>
    <m/>
    <m/>
    <m/>
    <m/>
    <m/>
    <m/>
  </r>
  <r>
    <x v="1"/>
    <x v="18"/>
    <x v="17"/>
    <s v="262726"/>
    <s v=" WIRING DEVICES"/>
    <s v="EL"/>
    <x v="1"/>
    <n v="1130"/>
    <s v="262726 - WIRING DEVICES"/>
    <s v="262726 - WIRING DEVICES"/>
    <s v="B"/>
    <s v="General lighting switch (S1); one way"/>
    <n v="30"/>
    <s v="Nr"/>
    <n v="3"/>
    <n v="90"/>
    <n v="2.91"/>
    <n v="87.300000000000011"/>
  </r>
  <r>
    <x v="1"/>
    <x v="18"/>
    <x v="17"/>
    <s v="262726"/>
    <s v=" WIRING DEVICES"/>
    <s v="EL"/>
    <x v="1"/>
    <n v="1131"/>
    <s v="Switches"/>
    <s v="Switches"/>
    <s v="C"/>
    <s v="General lighting switch (S1); two way"/>
    <n v="12"/>
    <s v="Nr"/>
    <n v="3"/>
    <n v="36"/>
    <n v="2.91"/>
    <n v="34.92"/>
  </r>
  <r>
    <x v="1"/>
    <x v="18"/>
    <x v="17"/>
    <s v="262726"/>
    <s v=" WIRING DEVICES"/>
    <s v="EL"/>
    <x v="1"/>
    <n v="1132"/>
    <s v="262726 - WIRING DEVICES"/>
    <s v="262726 - WIRING DEVICES"/>
    <s v="D"/>
    <s v="General lighting switch (S1); one way two gang"/>
    <n v="6"/>
    <s v="Nr"/>
    <n v="5"/>
    <n v="30"/>
    <n v="4.8499999999999996"/>
    <n v="29.099999999999998"/>
  </r>
  <r>
    <x v="1"/>
    <x v="18"/>
    <x v="17"/>
    <s v="262726"/>
    <s v=" WIRING DEVICES"/>
    <s v="EL"/>
    <x v="1"/>
    <n v="1133"/>
    <s v="Switches"/>
    <s v="Switches"/>
    <s v="E"/>
    <s v="General lighting switch (S15); one way"/>
    <n v="8"/>
    <s v="Nr"/>
    <n v="9"/>
    <n v="72"/>
    <n v="8.73"/>
    <n v="69.84"/>
  </r>
  <r>
    <x v="1"/>
    <x v="18"/>
    <x v="17"/>
    <s v="262726"/>
    <s v=" WIRING DEVICES"/>
    <s v="EL"/>
    <x v="1"/>
    <n v="1134"/>
    <s v="262726 - WIRING DEVICES"/>
    <s v="262726 - WIRING DEVICES"/>
    <s v="F"/>
    <s v="General lighting switch (S15); two way"/>
    <n v="2"/>
    <s v="Nr"/>
    <n v="9"/>
    <n v="18"/>
    <n v="8.73"/>
    <n v="17.46"/>
  </r>
  <r>
    <x v="1"/>
    <x v="18"/>
    <x v="17"/>
    <s v="262726"/>
    <s v=" WIRING DEVICES"/>
    <s v="EL"/>
    <x v="1"/>
    <n v="1135"/>
    <s v="Switches"/>
    <s v="Switches"/>
    <s v="L"/>
    <s v="Push button"/>
    <n v="5"/>
    <s v="Nr"/>
    <m/>
    <n v="0"/>
    <n v="0"/>
    <n v="0"/>
  </r>
  <r>
    <x v="1"/>
    <x v="18"/>
    <x v="17"/>
    <s v="262726"/>
    <s v=" WIRING DEVICES"/>
    <s v="EL"/>
    <x v="0"/>
    <n v="1136"/>
    <s v="Socket Outlets "/>
    <s v="Socket Outlets "/>
    <m/>
    <s v="Socket Outlets "/>
    <m/>
    <m/>
    <m/>
    <m/>
    <m/>
    <m/>
  </r>
  <r>
    <x v="1"/>
    <x v="18"/>
    <x v="17"/>
    <s v="262726"/>
    <s v=" WIRING DEVICES"/>
    <s v="EL"/>
    <x v="1"/>
    <n v="1137"/>
    <s v="Switches"/>
    <s v="Switches"/>
    <s v="G"/>
    <s v="Type R01; simplex"/>
    <n v="34"/>
    <s v="Nr"/>
    <n v="22"/>
    <n v="748"/>
    <n v="21.34"/>
    <n v="725.56"/>
  </r>
  <r>
    <x v="1"/>
    <x v="18"/>
    <x v="17"/>
    <s v="262726"/>
    <s v=" WIRING DEVICES"/>
    <s v="EL"/>
    <x v="1"/>
    <n v="1138"/>
    <s v="Socket Outlets "/>
    <s v="Socket Outlets "/>
    <s v="H"/>
    <s v="Type R01; duplex"/>
    <n v="16"/>
    <s v="Nr"/>
    <n v="27"/>
    <n v="432"/>
    <n v="26.189999999999998"/>
    <n v="419.03999999999996"/>
  </r>
  <r>
    <x v="1"/>
    <x v="18"/>
    <x v="17"/>
    <s v="262726"/>
    <s v=" WIRING DEVICES"/>
    <s v="EL"/>
    <x v="1"/>
    <n v="1139"/>
    <s v="Switches"/>
    <s v="Switches"/>
    <s v="J"/>
    <s v="Type R05; simplex"/>
    <n v="16"/>
    <s v="Nr"/>
    <n v="33"/>
    <n v="528"/>
    <n v="32.01"/>
    <n v="512.16"/>
  </r>
  <r>
    <x v="1"/>
    <x v="18"/>
    <x v="17"/>
    <s v="262726"/>
    <s v=" WIRING DEVICES"/>
    <s v="EL"/>
    <x v="1"/>
    <n v="1140"/>
    <s v="Socket Outlets "/>
    <s v="Socket Outlets "/>
    <s v="K"/>
    <s v="Type R05; duplex"/>
    <n v="1"/>
    <s v="Nr"/>
    <n v="57"/>
    <n v="57"/>
    <n v="55.29"/>
    <n v="55.29"/>
  </r>
  <r>
    <x v="1"/>
    <x v="18"/>
    <x v="17"/>
    <s v="262726"/>
    <s v=" WIRING DEVICES"/>
    <s v="EL"/>
    <x v="1"/>
    <n v="1141"/>
    <s v="Switches"/>
    <s v="Switches"/>
    <s v="R"/>
    <s v="Type R01; simplex; floor mounted"/>
    <n v="2"/>
    <s v="Nr"/>
    <m/>
    <n v="0"/>
    <n v="0"/>
    <n v="0"/>
  </r>
  <r>
    <x v="1"/>
    <x v="18"/>
    <x v="17"/>
    <s v="262726"/>
    <s v=" WIRING DEVICES"/>
    <s v="EL"/>
    <x v="1"/>
    <n v="1142"/>
    <s v="Socket Outlets "/>
    <s v="Socket Outlets "/>
    <s v="A"/>
    <s v="Type R01; duplex; floor mounted"/>
    <n v="1"/>
    <s v="Nr"/>
    <m/>
    <n v="0"/>
    <n v="0"/>
    <n v="0"/>
  </r>
  <r>
    <x v="1"/>
    <x v="18"/>
    <x v="17"/>
    <s v="262726"/>
    <s v=" WIRING DEVICES"/>
    <s v="EL"/>
    <x v="0"/>
    <n v="1143"/>
    <s v="Electric Outlets"/>
    <s v="Electric Outlets"/>
    <m/>
    <s v="Electric Outlets"/>
    <m/>
    <m/>
    <m/>
    <m/>
    <m/>
    <m/>
  </r>
  <r>
    <x v="1"/>
    <x v="18"/>
    <x v="17"/>
    <s v="262726"/>
    <s v=" WIRING DEVICES"/>
    <s v="EL"/>
    <x v="1"/>
    <n v="1144"/>
    <s v="Socket Outlets "/>
    <s v="Socket Outlets "/>
    <s v="A"/>
    <s v="Lighting outlet ;ceiling mounted; 16Amp,2P"/>
    <n v="26"/>
    <s v="Nr"/>
    <n v="29"/>
    <n v="754"/>
    <n v="28.13"/>
    <n v="731.38"/>
  </r>
  <r>
    <x v="1"/>
    <x v="18"/>
    <x v="17"/>
    <s v="262726"/>
    <s v=" WIRING DEVICES"/>
    <s v="EL"/>
    <x v="1"/>
    <n v="1145"/>
    <s v="Electric Outlets"/>
    <s v="Electric Outlets"/>
    <s v="C"/>
    <s v="Lighting outlet ;wall mounted; 16Amp,2P"/>
    <n v="14"/>
    <s v="Nr"/>
    <m/>
    <n v="0"/>
    <n v="0"/>
    <n v="0"/>
  </r>
  <r>
    <x v="1"/>
    <x v="18"/>
    <x v="17"/>
    <s v="262816"/>
    <s v=" ENCLOSED SWITCHES AND CIRCUIT BREAKERS"/>
    <s v="EL"/>
    <x v="0"/>
    <n v="1146"/>
    <s v="262816 - ENCLOSED SWITCHES AND CIRCUIT BREAKERS"/>
    <s v="262816 - ENCLOSED SWITCHES AND CIRCUIT BREAKERS"/>
    <m/>
    <s v="262816 - ENCLOSED SWITCHES AND CIRCUIT BREAKERS"/>
    <m/>
    <m/>
    <m/>
    <m/>
    <m/>
    <m/>
  </r>
  <r>
    <x v="1"/>
    <x v="18"/>
    <x v="17"/>
    <s v="262816"/>
    <s v=" ENCLOSED SWITCHES AND CIRCUIT BREAKERS"/>
    <s v="EL"/>
    <x v="0"/>
    <n v="1147"/>
    <s v="Switch Disconnectors (Disconnecting Switches)"/>
    <s v="Switch Disconnectors (Disconnecting Switches)"/>
    <m/>
    <s v="Switch Disconnectors (Disconnecting Switches)"/>
    <m/>
    <m/>
    <m/>
    <m/>
    <m/>
    <m/>
  </r>
  <r>
    <x v="1"/>
    <x v="18"/>
    <x v="17"/>
    <s v="262816"/>
    <s v=" ENCLOSED SWITCHES AND CIRCUIT BREAKERS"/>
    <s v="EL"/>
    <x v="1"/>
    <n v="1148"/>
    <s v="262816 - ENCLOSED SWITCHES AND CIRCUIT BREAKERS"/>
    <s v="262816 - ENCLOSED SWITCHES AND CIRCUIT BREAKERS"/>
    <s v="B"/>
    <s v="16Amp, 2P"/>
    <n v="15"/>
    <s v="Nr"/>
    <n v="62"/>
    <n v="930"/>
    <n v="60.14"/>
    <n v="902.1"/>
  </r>
  <r>
    <x v="1"/>
    <x v="18"/>
    <x v="17"/>
    <s v="262816"/>
    <s v=" ENCLOSED SWITCHES AND CIRCUIT BREAKERS"/>
    <s v="EL"/>
    <x v="1"/>
    <n v="1149"/>
    <s v="Switch Disconnectors (Disconnecting Switches)"/>
    <s v="Switch Disconnectors (Disconnecting Switches)"/>
    <s v="E"/>
    <s v="16Amp, 2P, weatherproof"/>
    <n v="6"/>
    <s v="Nr"/>
    <m/>
    <n v="0"/>
    <n v="0"/>
    <n v="0"/>
  </r>
  <r>
    <x v="1"/>
    <x v="18"/>
    <x v="17"/>
    <s v="262816"/>
    <s v=" ENCLOSED SWITCHES AND CIRCUIT BREAKERS"/>
    <s v="EL"/>
    <x v="1"/>
    <n v="1150"/>
    <s v="262816 - ENCLOSED SWITCHES AND CIRCUIT BREAKERS"/>
    <s v="262816 - ENCLOSED SWITCHES AND CIRCUIT BREAKERS"/>
    <s v="F"/>
    <s v="16Amp, 2P, weatherproof, pedestal type"/>
    <n v="3"/>
    <s v="Nr"/>
    <m/>
    <n v="0"/>
    <n v="0"/>
    <n v="0"/>
  </r>
  <r>
    <x v="1"/>
    <x v="18"/>
    <x v="17"/>
    <s v="262816"/>
    <s v=" ENCLOSED SWITCHES AND CIRCUIT BREAKERS"/>
    <s v="EL"/>
    <x v="1"/>
    <n v="1151"/>
    <s v="Switch Disconnectors (Disconnecting Switches)"/>
    <s v="Switch Disconnectors (Disconnecting Switches)"/>
    <s v="C"/>
    <s v="20Amp, 2P"/>
    <n v="2"/>
    <s v="Nr"/>
    <n v="62"/>
    <n v="124"/>
    <n v="60.14"/>
    <n v="120.28"/>
  </r>
  <r>
    <x v="1"/>
    <x v="18"/>
    <x v="17"/>
    <s v="262816"/>
    <s v=" ENCLOSED SWITCHES AND CIRCUIT BREAKERS"/>
    <s v="EL"/>
    <x v="1"/>
    <n v="1152"/>
    <s v="262816 - ENCLOSED SWITCHES AND CIRCUIT BREAKERS"/>
    <s v="262816 - ENCLOSED SWITCHES AND CIRCUIT BREAKERS"/>
    <s v="H"/>
    <s v="20Amp, 2P, weatherproof, pedestal type"/>
    <n v="3"/>
    <s v="Nr"/>
    <m/>
    <n v="0"/>
    <n v="0"/>
    <n v="0"/>
  </r>
  <r>
    <x v="1"/>
    <x v="18"/>
    <x v="17"/>
    <s v="262816"/>
    <s v=" ENCLOSED SWITCHES AND CIRCUIT BREAKERS"/>
    <s v="EL"/>
    <x v="1"/>
    <n v="1153"/>
    <s v="Switch Disconnectors (Disconnecting Switches)"/>
    <s v="Switch Disconnectors (Disconnecting Switches)"/>
    <s v="J"/>
    <s v="32Amp, 2P"/>
    <n v="3"/>
    <s v="Nr"/>
    <m/>
    <n v="0"/>
    <n v="0"/>
    <n v="0"/>
  </r>
  <r>
    <x v="1"/>
    <x v="18"/>
    <x v="17"/>
    <s v="262816"/>
    <s v=" ENCLOSED SWITCHES AND CIRCUIT BREAKERS"/>
    <s v="EL"/>
    <x v="1"/>
    <n v="1154"/>
    <s v="262816 - ENCLOSED SWITCHES AND CIRCUIT BREAKERS"/>
    <s v="262816 - ENCLOSED SWITCHES AND CIRCUIT BREAKERS"/>
    <s v="K"/>
    <s v="32Amp, 2P, pedestal type"/>
    <n v="1"/>
    <s v="Nr"/>
    <m/>
    <n v="0"/>
    <n v="0"/>
    <n v="0"/>
  </r>
  <r>
    <x v="1"/>
    <x v="18"/>
    <x v="17"/>
    <s v="262816"/>
    <s v=" ENCLOSED SWITCHES AND CIRCUIT BREAKERS"/>
    <s v="EL"/>
    <x v="1"/>
    <n v="1155"/>
    <s v="Switch Disconnectors (Disconnecting Switches)"/>
    <s v="Switch Disconnectors (Disconnecting Switches)"/>
    <s v="L"/>
    <s v="32Amp, 2P, weatherproof"/>
    <n v="2"/>
    <s v="Nr"/>
    <m/>
    <n v="0"/>
    <n v="0"/>
    <n v="0"/>
  </r>
  <r>
    <x v="1"/>
    <x v="18"/>
    <x v="17"/>
    <s v="262816"/>
    <s v=" ENCLOSED SWITCHES AND CIRCUIT BREAKERS"/>
    <s v="EL"/>
    <x v="1"/>
    <n v="1156"/>
    <s v="262816 - ENCLOSED SWITCHES AND CIRCUIT BREAKERS"/>
    <s v="262816 - ENCLOSED SWITCHES AND CIRCUIT BREAKERS"/>
    <s v="M"/>
    <s v="32Amp, 4P"/>
    <n v="1"/>
    <s v="Nr"/>
    <m/>
    <n v="0"/>
    <n v="0"/>
    <n v="0"/>
  </r>
  <r>
    <x v="1"/>
    <x v="18"/>
    <x v="17"/>
    <s v="262816"/>
    <s v=" ENCLOSED SWITCHES AND CIRCUIT BREAKERS"/>
    <s v="EL"/>
    <x v="1"/>
    <n v="1157"/>
    <s v="Switch Disconnectors (Disconnecting Switches)"/>
    <s v="Switch Disconnectors (Disconnecting Switches)"/>
    <s v="N"/>
    <s v="20Amp, 4P"/>
    <n v="2"/>
    <s v="Nr"/>
    <n v="72"/>
    <n v="144"/>
    <n v="69.84"/>
    <n v="139.68"/>
  </r>
  <r>
    <x v="1"/>
    <x v="18"/>
    <x v="17"/>
    <s v="262816"/>
    <s v=" ENCLOSED SWITCHES AND CIRCUIT BREAKERS"/>
    <s v="EL"/>
    <x v="1"/>
    <n v="1158"/>
    <s v="262816 - ENCLOSED SWITCHES AND CIRCUIT BREAKERS"/>
    <s v="262816 - ENCLOSED SWITCHES AND CIRCUIT BREAKERS"/>
    <s v="P"/>
    <s v="40Amp, 4P"/>
    <n v="3"/>
    <s v="Nr"/>
    <m/>
    <n v="0"/>
    <n v="0"/>
    <n v="0"/>
  </r>
  <r>
    <x v="1"/>
    <x v="18"/>
    <x v="17"/>
    <s v="262816"/>
    <s v=" ENCLOSED SWITCHES AND CIRCUIT BREAKERS"/>
    <s v="EL"/>
    <x v="1"/>
    <n v="1159"/>
    <s v="Switch Disconnectors (Disconnecting Switches)"/>
    <s v="Switch Disconnectors (Disconnecting Switches)"/>
    <s v="Q"/>
    <s v="63Amp, 4P"/>
    <n v="3"/>
    <s v="Nr"/>
    <m/>
    <n v="0"/>
    <n v="0"/>
    <n v="0"/>
  </r>
  <r>
    <x v="1"/>
    <x v="18"/>
    <x v="17"/>
    <s v="262816"/>
    <s v=" ENCLOSED SWITCHES AND CIRCUIT BREAKERS"/>
    <s v="EL"/>
    <x v="1"/>
    <n v="1160"/>
    <s v="262816 - ENCLOSED SWITCHES AND CIRCUIT BREAKERS"/>
    <s v="262816 - ENCLOSED SWITCHES AND CIRCUIT BREAKERS"/>
    <s v="A"/>
    <s v="63Amp, 4P, pedestal type"/>
    <n v="1"/>
    <s v="Nr"/>
    <m/>
    <n v="0"/>
    <n v="0"/>
    <n v="0"/>
  </r>
  <r>
    <x v="1"/>
    <x v="18"/>
    <x v="17"/>
    <s v="262816"/>
    <s v=" ENCLOSED SWITCHES AND CIRCUIT BREAKERS"/>
    <s v="EL"/>
    <x v="0"/>
    <n v="1161"/>
    <s v="Switch Disconnectors with Combination Starter"/>
    <s v="Switch Disconnectors with Combination Starter"/>
    <m/>
    <s v="Switch Disconnectors with Combination Starter"/>
    <m/>
    <m/>
    <m/>
    <m/>
    <m/>
    <m/>
  </r>
  <r>
    <x v="1"/>
    <x v="18"/>
    <x v="17"/>
    <s v="262816"/>
    <s v=" ENCLOSED SWITCHES AND CIRCUIT BREAKERS"/>
    <s v="EL"/>
    <x v="1"/>
    <n v="1162"/>
    <s v="262816 - ENCLOSED SWITCHES AND CIRCUIT BREAKERS"/>
    <s v="262816 - ENCLOSED SWITCHES AND CIRCUIT BREAKERS"/>
    <s v="A"/>
    <s v="16Amp, 2P, weatherproof"/>
    <n v="1"/>
    <s v="Nr"/>
    <n v="62"/>
    <n v="62"/>
    <n v="60.14"/>
    <n v="60.14"/>
  </r>
  <r>
    <x v="1"/>
    <x v="18"/>
    <x v="17"/>
    <s v="262816"/>
    <s v=" ENCLOSED SWITCHES AND CIRCUIT BREAKERS"/>
    <s v="EL"/>
    <x v="1"/>
    <n v="1163"/>
    <s v="Switch Disconnectors with Combination Starter"/>
    <s v="Switch Disconnectors with Combination Starter"/>
    <s v="B"/>
    <s v="16Amp, 2P, weatherproof, pedestal type"/>
    <n v="1"/>
    <s v="Nr"/>
    <n v="48"/>
    <n v="48"/>
    <n v="46.56"/>
    <n v="46.56"/>
  </r>
  <r>
    <x v="1"/>
    <x v="18"/>
    <x v="17"/>
    <s v="262816"/>
    <s v=" ENCLOSED SWITCHES AND CIRCUIT BREAKERS"/>
    <s v="EL"/>
    <x v="1"/>
    <n v="1164"/>
    <s v="262816 - ENCLOSED SWITCHES AND CIRCUIT BREAKERS"/>
    <s v="262816 - ENCLOSED SWITCHES AND CIRCUIT BREAKERS"/>
    <s v="C"/>
    <s v="16Amp, 4P, weatherproof"/>
    <n v="1"/>
    <s v="Nr"/>
    <n v="69"/>
    <n v="69"/>
    <n v="66.929999999999993"/>
    <n v="66.929999999999993"/>
  </r>
  <r>
    <x v="1"/>
    <x v="18"/>
    <x v="17"/>
    <s v="262816"/>
    <s v=" ENCLOSED SWITCHES AND CIRCUIT BREAKERS"/>
    <s v="EL"/>
    <x v="1"/>
    <n v="1165"/>
    <s v="Switch Disconnectors with Combination Starter"/>
    <s v="Switch Disconnectors with Combination Starter"/>
    <s v="D"/>
    <s v="20Amp, 4P, weatherproof"/>
    <n v="1"/>
    <s v="Nr"/>
    <n v="69"/>
    <n v="69"/>
    <n v="66.929999999999993"/>
    <n v="66.929999999999993"/>
  </r>
  <r>
    <x v="1"/>
    <x v="18"/>
    <x v="17"/>
    <s v="263213"/>
    <s v=" PACKAGED ENGINE GENERATORS"/>
    <s v="EL"/>
    <x v="0"/>
    <n v="1166"/>
    <s v="263213 - PACKAGED ENGINE GENERATORS"/>
    <s v="263213 - PACKAGED ENGINE GENERATORS"/>
    <m/>
    <s v="263213 - PACKAGED ENGINE GENERATORS"/>
    <m/>
    <m/>
    <m/>
    <m/>
    <m/>
    <m/>
  </r>
  <r>
    <x v="1"/>
    <x v="18"/>
    <x v="17"/>
    <s v="263213"/>
    <s v=" PACKAGED ENGINE GENERATORS"/>
    <s v="EL"/>
    <x v="0"/>
    <n v="1167"/>
    <s v="Oudooor sound proof generator, including enclosure, control panel, silencer, gas exhaust pipes, and installation of all accessories and equipment required."/>
    <s v="Oudooor sound proof generator, including enclosure, control panel, silencer, gas exhaust pipes, and installation of all accessories and equipment required."/>
    <m/>
    <s v="Oudooor sound proof generator, including enclosure, control panel, silencer, gas exhaust pipes, and installation of all accessories and equipment required."/>
    <m/>
    <m/>
    <m/>
    <m/>
    <m/>
    <m/>
  </r>
  <r>
    <x v="1"/>
    <x v="18"/>
    <x v="17"/>
    <s v="263213"/>
    <s v=" PACKAGED ENGINE GENERATORS"/>
    <s v="EL"/>
    <x v="1"/>
    <n v="1168"/>
    <s v="263213 - PACKAGED ENGINE GENERATORS"/>
    <s v="263213 - PACKAGED ENGINE GENERATORS"/>
    <s v="E"/>
    <s v="200 kVA, 400 V, 50 Hz (standby), 1500rpm, three phase, four wire, as shown on drawings"/>
    <n v="1"/>
    <s v="Nr"/>
    <n v="33195"/>
    <n v="33195"/>
    <n v="32199.149999999998"/>
    <n v="32199.149999999998"/>
  </r>
  <r>
    <x v="1"/>
    <x v="18"/>
    <x v="17"/>
    <s v="263213"/>
    <s v=" PACKAGED ENGINE GENERATORS"/>
    <s v="EL"/>
    <x v="1"/>
    <n v="1169"/>
    <s v="Oudooor sound proof generator, including enclosure, control panel, silencer, gas exhaust pipes, and installation of all accessories and equipment required."/>
    <s v="Oudooor sound proof generator, including enclosure, control panel, silencer, gas exhaust pipes, and installation of all accessories and equipment required."/>
    <s v="F"/>
    <s v="Daily fuel tank (500 Liters)"/>
    <n v="1"/>
    <s v="Nr"/>
    <n v="797"/>
    <n v="797"/>
    <n v="773.09"/>
    <n v="773.09"/>
  </r>
  <r>
    <x v="1"/>
    <x v="18"/>
    <x v="17"/>
    <s v="263353"/>
    <s v=" STATIC UNINTERRUPTIBLE POWER SUPPLY "/>
    <s v="EL"/>
    <x v="0"/>
    <n v="1170"/>
    <s v="263353 - STATIC UNINTERRUPTIBLE POWER SUPPLY "/>
    <s v="263353 - STATIC UNINTERRUPTIBLE POWER SUPPLY "/>
    <m/>
    <s v="263353 - STATIC UNINTERRUPTIBLE POWER SUPPLY "/>
    <m/>
    <m/>
    <m/>
    <m/>
    <m/>
    <m/>
  </r>
  <r>
    <x v="1"/>
    <x v="18"/>
    <x v="17"/>
    <s v="263353"/>
    <s v=" STATIC UNINTERRUPTIBLE POWER SUPPLY "/>
    <s v="EL"/>
    <x v="0"/>
    <n v="1171"/>
    <s v="UPS system complete, including"/>
    <s v="UPS system complete, including"/>
    <m/>
    <s v="UPS system complete, including"/>
    <m/>
    <m/>
    <m/>
    <m/>
    <m/>
    <m/>
  </r>
  <r>
    <x v="1"/>
    <x v="18"/>
    <x v="17"/>
    <s v="263353"/>
    <s v=" STATIC UNINTERRUPTIBLE POWER SUPPLY "/>
    <s v="EL"/>
    <x v="0"/>
    <n v="1172"/>
    <s v="battery, charger, inverter, transfer"/>
    <s v="battery, charger, inverter, transfer"/>
    <m/>
    <s v="battery, charger, inverter, transfer"/>
    <m/>
    <m/>
    <m/>
    <m/>
    <m/>
    <m/>
  </r>
  <r>
    <x v="1"/>
    <x v="18"/>
    <x v="17"/>
    <s v="263353"/>
    <s v=" STATIC UNINTERRUPTIBLE POWER SUPPLY "/>
    <s v="EL"/>
    <x v="0"/>
    <n v="1173"/>
    <s v="switch and manual by pass switch  "/>
    <s v="switch and manual by pass switch  "/>
    <m/>
    <s v="switch and manual by pass switch  "/>
    <m/>
    <m/>
    <m/>
    <m/>
    <m/>
    <m/>
  </r>
  <r>
    <x v="1"/>
    <x v="18"/>
    <x v="17"/>
    <s v="263353"/>
    <s v=" STATIC UNINTERRUPTIBLE POWER SUPPLY "/>
    <s v="EL"/>
    <x v="1"/>
    <n v="1174"/>
    <s v="battery, charger, inverter, transfer"/>
    <s v="battery, charger, inverter, transfer"/>
    <s v="G"/>
    <s v="UPS, 25 kVA , 3-phase 230V/400V input, 3-phase 230V/400V output"/>
    <n v="1"/>
    <s v="Nr"/>
    <n v="8750"/>
    <n v="8750"/>
    <n v="8487.5"/>
    <n v="8487.5"/>
  </r>
  <r>
    <x v="1"/>
    <x v="18"/>
    <x v="17"/>
    <s v="263600"/>
    <s v=" TRANSFER SWITCHES"/>
    <s v="EL"/>
    <x v="0"/>
    <n v="1175"/>
    <s v="263600 - TRANSFER SWITCHES"/>
    <s v="263600 - TRANSFER SWITCHES"/>
    <m/>
    <s v="263600 - TRANSFER SWITCHES"/>
    <m/>
    <m/>
    <m/>
    <m/>
    <m/>
    <m/>
  </r>
  <r>
    <x v="1"/>
    <x v="18"/>
    <x v="17"/>
    <s v="263600"/>
    <s v=" TRANSFER SWITCHES"/>
    <s v="EL"/>
    <x v="0"/>
    <n v="1176"/>
    <s v="Automatic transfer switch"/>
    <s v="Automatic transfer switch"/>
    <m/>
    <s v="Automatic transfer switch"/>
    <m/>
    <m/>
    <m/>
    <m/>
    <m/>
    <m/>
  </r>
  <r>
    <x v="1"/>
    <x v="18"/>
    <x v="17"/>
    <s v="263600"/>
    <s v=" TRANSFER SWITCHES"/>
    <s v="EL"/>
    <x v="1"/>
    <n v="1177"/>
    <s v="263600 - TRANSFER SWITCHES"/>
    <s v="263600 - TRANSFER SWITCHES"/>
    <s v="A"/>
    <s v="ATS,400 A, 4 poles"/>
    <n v="1"/>
    <s v="Nr"/>
    <n v="3196"/>
    <n v="3196"/>
    <n v="3100.12"/>
    <n v="3100.12"/>
  </r>
  <r>
    <x v="1"/>
    <x v="18"/>
    <x v="17"/>
    <s v="264113"/>
    <s v=" LIGHTNING PROTECTION FOR STRUCTURES"/>
    <s v="EL"/>
    <x v="0"/>
    <n v="1178"/>
    <s v="264113 - LIGHTNING PROTECTION FOR STRUCTURES"/>
    <s v="264113 - LIGHTNING PROTECTION FOR STRUCTURES"/>
    <m/>
    <s v="264113 - LIGHTNING PROTECTION FOR STRUCTURES"/>
    <m/>
    <m/>
    <m/>
    <n v="0"/>
    <m/>
    <m/>
  </r>
  <r>
    <x v="1"/>
    <x v="18"/>
    <x v="17"/>
    <s v="264113"/>
    <s v=" LIGHTNING PROTECTION FOR STRUCTURES"/>
    <s v="EL"/>
    <x v="1"/>
    <n v="1179"/>
    <s v="263600 - TRANSFER SWITCHES"/>
    <s v="263600 - TRANSFER SWITCHES"/>
    <s v="B"/>
    <s v="Complete faraday cage system for the new building as specified and as shown on drawings"/>
    <n v="1"/>
    <s v="Item"/>
    <n v="5477"/>
    <n v="5477"/>
    <n v="5312.69"/>
    <n v="5312.69"/>
  </r>
  <r>
    <x v="1"/>
    <x v="18"/>
    <x v="17"/>
    <s v="265100"/>
    <s v=" INTERIOR LIGHTING "/>
    <s v="EL"/>
    <x v="0"/>
    <n v="1180"/>
    <s v="265100 - INTERIOR LIGHTING "/>
    <s v="265100 - INTERIOR LIGHTING "/>
    <m/>
    <s v="265100 - INTERIOR LIGHTING "/>
    <m/>
    <m/>
    <m/>
    <n v="0"/>
    <m/>
    <m/>
  </r>
  <r>
    <x v="1"/>
    <x v="18"/>
    <x v="17"/>
    <s v="265100"/>
    <s v=" INTERIOR LIGHTING "/>
    <s v="EL"/>
    <x v="0"/>
    <n v="1181"/>
    <s v="Lighting Fixtures"/>
    <s v="Lighting Fixtures"/>
    <m/>
    <s v="Lighting Fixtures"/>
    <m/>
    <m/>
    <m/>
    <n v="0"/>
    <m/>
    <m/>
  </r>
  <r>
    <x v="1"/>
    <x v="18"/>
    <x v="17"/>
    <s v="265100"/>
    <s v=" INTERIOR LIGHTING "/>
    <s v="EL"/>
    <x v="1"/>
    <n v="1182"/>
    <s v="265100 - INTERIOR LIGHTING "/>
    <s v="265100 - INTERIOR LIGHTING "/>
    <s v="C"/>
    <s v="Type A1"/>
    <n v="2"/>
    <s v="Nr"/>
    <n v="66"/>
    <n v="132"/>
    <n v="64.02"/>
    <n v="128.04"/>
  </r>
  <r>
    <x v="1"/>
    <x v="18"/>
    <x v="17"/>
    <s v="265100"/>
    <s v=" INTERIOR LIGHTING "/>
    <s v="EL"/>
    <x v="1"/>
    <n v="1183"/>
    <s v="Lighting Fixtures"/>
    <s v="Lighting Fixtures"/>
    <s v="D"/>
    <s v="Type A2"/>
    <n v="8"/>
    <s v="Nr"/>
    <n v="66"/>
    <n v="528"/>
    <n v="64.02"/>
    <n v="512.16"/>
  </r>
  <r>
    <x v="1"/>
    <x v="18"/>
    <x v="17"/>
    <s v="265100"/>
    <s v=" INTERIOR LIGHTING "/>
    <s v="EL"/>
    <x v="1"/>
    <n v="1184"/>
    <s v="265100 - INTERIOR LIGHTING "/>
    <s v="265100 - INTERIOR LIGHTING "/>
    <s v="E"/>
    <s v="Type A3"/>
    <n v="23"/>
    <s v="Nr"/>
    <n v="73"/>
    <n v="1679"/>
    <n v="70.81"/>
    <n v="1628.63"/>
  </r>
  <r>
    <x v="1"/>
    <x v="18"/>
    <x v="17"/>
    <s v="265100"/>
    <s v=" INTERIOR LIGHTING "/>
    <s v="EL"/>
    <x v="1"/>
    <n v="1185"/>
    <s v="Lighting Fixtures"/>
    <s v="Lighting Fixtures"/>
    <s v="F"/>
    <s v="Type A5"/>
    <n v="3"/>
    <s v="Nr"/>
    <m/>
    <n v="0"/>
    <n v="0"/>
    <n v="0"/>
  </r>
  <r>
    <x v="1"/>
    <x v="18"/>
    <x v="17"/>
    <s v="265100"/>
    <s v=" INTERIOR LIGHTING "/>
    <s v="EL"/>
    <x v="1"/>
    <n v="1186"/>
    <s v="265100 - INTERIOR LIGHTING "/>
    <s v="265100 - INTERIOR LIGHTING "/>
    <s v="G"/>
    <s v="Type B1"/>
    <n v="3"/>
    <s v="Nr"/>
    <m/>
    <n v="0"/>
    <n v="0"/>
    <n v="0"/>
  </r>
  <r>
    <x v="1"/>
    <x v="18"/>
    <x v="17"/>
    <s v="265100"/>
    <s v=" INTERIOR LIGHTING "/>
    <s v="EL"/>
    <x v="1"/>
    <n v="1187"/>
    <s v="Lighting Fixtures"/>
    <s v="Lighting Fixtures"/>
    <s v="F"/>
    <s v="Type B2"/>
    <n v="39"/>
    <s v="Nr"/>
    <n v="66"/>
    <n v="2574"/>
    <n v="64.02"/>
    <n v="2496.7799999999997"/>
  </r>
  <r>
    <x v="1"/>
    <x v="18"/>
    <x v="17"/>
    <s v="265100"/>
    <s v=" INTERIOR LIGHTING "/>
    <s v="EL"/>
    <x v="1"/>
    <n v="1188"/>
    <s v="265100 - INTERIOR LIGHTING "/>
    <s v="265100 - INTERIOR LIGHTING "/>
    <s v="G"/>
    <s v="Type B3"/>
    <n v="2"/>
    <s v="Nr"/>
    <n v="73"/>
    <n v="146"/>
    <n v="70.81"/>
    <n v="141.62"/>
  </r>
  <r>
    <x v="1"/>
    <x v="18"/>
    <x v="17"/>
    <s v="265100"/>
    <s v=" INTERIOR LIGHTING "/>
    <s v="EL"/>
    <x v="1"/>
    <n v="1189"/>
    <s v="Lighting Fixtures"/>
    <s v="Lighting Fixtures"/>
    <s v="H"/>
    <s v="Type C1"/>
    <n v="11"/>
    <s v="Nr"/>
    <n v="66"/>
    <n v="726"/>
    <n v="64.02"/>
    <n v="704.21999999999991"/>
  </r>
  <r>
    <x v="1"/>
    <x v="18"/>
    <x v="17"/>
    <s v="265100"/>
    <s v=" INTERIOR LIGHTING "/>
    <s v="EL"/>
    <x v="1"/>
    <n v="1190"/>
    <s v="265100 - INTERIOR LIGHTING "/>
    <s v="265100 - INTERIOR LIGHTING "/>
    <s v="J"/>
    <s v="Type C2"/>
    <n v="2"/>
    <s v="Nr"/>
    <n v="66"/>
    <n v="132"/>
    <n v="64.02"/>
    <n v="128.04"/>
  </r>
  <r>
    <x v="1"/>
    <x v="18"/>
    <x v="17"/>
    <s v="265100"/>
    <s v=" INTERIOR LIGHTING "/>
    <s v="EL"/>
    <x v="1"/>
    <n v="1191"/>
    <s v="Lighting Fixtures"/>
    <s v="Lighting Fixtures"/>
    <s v="M"/>
    <s v="Type C3"/>
    <n v="15"/>
    <s v="Nr"/>
    <m/>
    <n v="0"/>
    <n v="0"/>
    <n v="0"/>
  </r>
  <r>
    <x v="1"/>
    <x v="18"/>
    <x v="17"/>
    <s v="265100"/>
    <s v=" INTERIOR LIGHTING "/>
    <s v="EL"/>
    <x v="1"/>
    <n v="1192"/>
    <s v="265100 - INTERIOR LIGHTING "/>
    <s v="265100 - INTERIOR LIGHTING "/>
    <s v="N"/>
    <s v="Type C4"/>
    <n v="9"/>
    <s v="Nr"/>
    <m/>
    <n v="0"/>
    <n v="0"/>
    <n v="0"/>
  </r>
  <r>
    <x v="1"/>
    <x v="18"/>
    <x v="17"/>
    <s v="265100"/>
    <s v=" INTERIOR LIGHTING "/>
    <s v="EL"/>
    <x v="1"/>
    <n v="1193"/>
    <s v="Lighting Fixtures"/>
    <s v="Lighting Fixtures"/>
    <s v="P"/>
    <s v="Type C5"/>
    <n v="40"/>
    <s v="Nr"/>
    <m/>
    <n v="0"/>
    <n v="0"/>
    <n v="0"/>
  </r>
  <r>
    <x v="1"/>
    <x v="18"/>
    <x v="17"/>
    <s v="265100"/>
    <s v=" INTERIOR LIGHTING "/>
    <s v="EL"/>
    <x v="1"/>
    <n v="1194"/>
    <s v="265100 - INTERIOR LIGHTING "/>
    <s v="265100 - INTERIOR LIGHTING "/>
    <s v="K"/>
    <s v="Type E1"/>
    <n v="5"/>
    <s v="Nr"/>
    <n v="66"/>
    <n v="330"/>
    <n v="64.02"/>
    <n v="320.09999999999997"/>
  </r>
  <r>
    <x v="1"/>
    <x v="18"/>
    <x v="17"/>
    <s v="265100"/>
    <s v=" INTERIOR LIGHTING "/>
    <s v="EL"/>
    <x v="1"/>
    <n v="1195"/>
    <s v="Lighting Fixtures"/>
    <s v="Lighting Fixtures"/>
    <s v="A"/>
    <s v="Type E11"/>
    <n v="3"/>
    <s v="Nr"/>
    <n v="120"/>
    <n v="360"/>
    <n v="116.39999999999999"/>
    <n v="349.2"/>
  </r>
  <r>
    <x v="1"/>
    <x v="18"/>
    <x v="17"/>
    <s v="265100"/>
    <s v=" INTERIOR LIGHTING "/>
    <s v="EL"/>
    <x v="1"/>
    <n v="1196"/>
    <s v="265100 - INTERIOR LIGHTING "/>
    <s v="265100 - INTERIOR LIGHTING "/>
    <s v="B"/>
    <s v="Type E2"/>
    <n v="16"/>
    <s v="Nr"/>
    <m/>
    <n v="0"/>
    <n v="0"/>
    <n v="0"/>
  </r>
  <r>
    <x v="1"/>
    <x v="18"/>
    <x v="17"/>
    <s v="265100"/>
    <s v=" INTERIOR LIGHTING "/>
    <s v="EL"/>
    <x v="1"/>
    <n v="1197"/>
    <s v="Lighting Fixtures"/>
    <s v="Lighting Fixtures"/>
    <s v="B"/>
    <s v="Type M1"/>
    <n v="6"/>
    <s v="Nr"/>
    <n v="135"/>
    <n v="810"/>
    <n v="130.94999999999999"/>
    <n v="785.69999999999993"/>
  </r>
  <r>
    <x v="1"/>
    <x v="18"/>
    <x v="17"/>
    <s v="265100"/>
    <s v=" INTERIOR LIGHTING "/>
    <s v="EL"/>
    <x v="1"/>
    <n v="1198"/>
    <s v="265100 - INTERIOR LIGHTING "/>
    <s v="265100 - INTERIOR LIGHTING "/>
    <s v="C"/>
    <s v="Type BH"/>
    <n v="2"/>
    <s v="Nr"/>
    <n v="66"/>
    <n v="132"/>
    <n v="64.02"/>
    <n v="128.04"/>
  </r>
  <r>
    <x v="1"/>
    <x v="18"/>
    <x v="17"/>
    <s v="265100"/>
    <s v=" INTERIOR LIGHTING "/>
    <s v="EL"/>
    <x v="1"/>
    <n v="1199"/>
    <s v="Lighting Fixtures"/>
    <s v="Lighting Fixtures"/>
    <s v="D"/>
    <s v="Type U2"/>
    <n v="10"/>
    <s v="Nr"/>
    <n v="73"/>
    <n v="730"/>
    <n v="70.81"/>
    <n v="708.1"/>
  </r>
  <r>
    <x v="1"/>
    <x v="18"/>
    <x v="17"/>
    <s v="265100"/>
    <s v=" INTERIOR LIGHTING "/>
    <s v="EL"/>
    <x v="1"/>
    <n v="1200"/>
    <s v="265100 - INTERIOR LIGHTING "/>
    <s v="265100 - INTERIOR LIGHTING "/>
    <s v="F"/>
    <s v="Type U3"/>
    <n v="7"/>
    <s v="Nr"/>
    <m/>
    <n v="0"/>
    <n v="0"/>
    <n v="0"/>
  </r>
  <r>
    <x v="1"/>
    <x v="18"/>
    <x v="17"/>
    <s v="265100"/>
    <s v=" INTERIOR LIGHTING "/>
    <s v="EL"/>
    <x v="1"/>
    <n v="1201"/>
    <s v="Lighting Fixtures"/>
    <s v="Lighting Fixtures"/>
    <s v="G"/>
    <s v="Type S1"/>
    <n v="533"/>
    <s v="m"/>
    <m/>
    <n v="0"/>
    <n v="0"/>
    <n v="0"/>
  </r>
  <r>
    <x v="1"/>
    <x v="18"/>
    <x v="17"/>
    <s v="265100"/>
    <s v=" INTERIOR LIGHTING "/>
    <s v="EL"/>
    <x v="0"/>
    <n v="1202"/>
    <s v="265100 - INTERIOR LIGHTING "/>
    <s v="265100 - INTERIOR LIGHTING "/>
    <s v="BILL NO. 26 - ELECTRICAL"/>
    <m/>
    <m/>
    <m/>
    <s v="J.D"/>
    <n v="297724"/>
    <m/>
    <m/>
  </r>
  <r>
    <x v="1"/>
    <x v="18"/>
    <x v="17"/>
    <s v="To Summary"/>
    <s v="To Summary"/>
    <m/>
    <x v="2"/>
    <n v="1203"/>
    <s v="Lighting Fixtures"/>
    <s v="Lighting Fixtures"/>
    <s v="To Summary"/>
    <m/>
    <m/>
    <m/>
    <m/>
    <m/>
    <m/>
    <m/>
  </r>
  <r>
    <x v="1"/>
    <x v="19"/>
    <x v="18"/>
    <s v="270536"/>
    <s v=" CABLE TRAYS FOR COMMUNICATIONS SYSTEMS"/>
    <s v="EL"/>
    <x v="0"/>
    <n v="1204"/>
    <s v="265100 - INTERIOR LIGHTING "/>
    <s v="265100 - INTERIOR LIGHTING "/>
    <s v="BILL NO. 27"/>
    <m/>
    <m/>
    <m/>
    <m/>
    <m/>
    <m/>
    <m/>
  </r>
  <r>
    <x v="1"/>
    <x v="19"/>
    <x v="18"/>
    <s v="270536"/>
    <s v=" CABLE TRAYS FOR COMMUNICATIONS SYSTEMS"/>
    <s v="EL"/>
    <x v="0"/>
    <n v="1205"/>
    <s v="Lighting Fixtures"/>
    <s v="Lighting Fixtures"/>
    <s v="COMMUNICATIONS"/>
    <m/>
    <m/>
    <m/>
    <m/>
    <m/>
    <m/>
    <m/>
  </r>
  <r>
    <x v="1"/>
    <x v="19"/>
    <x v="18"/>
    <s v="270536"/>
    <s v=" CABLE TRAYS FOR COMMUNICATIONS SYSTEMS"/>
    <s v="EL"/>
    <x v="0"/>
    <n v="1206"/>
    <s v="265100 - INTERIOR LIGHTING "/>
    <s v="265100 - INTERIOR LIGHTING "/>
    <s v="Item"/>
    <s v="                Description                        "/>
    <s v="Qty"/>
    <s v="Unit"/>
    <s v="Rate"/>
    <s v="Amount"/>
    <m/>
    <m/>
  </r>
  <r>
    <x v="1"/>
    <x v="19"/>
    <x v="18"/>
    <s v="270536"/>
    <s v=" CABLE TRAYS FOR COMMUNICATIONS SYSTEMS"/>
    <s v="EL"/>
    <x v="0"/>
    <n v="1207"/>
    <s v="Lighting Fixtures"/>
    <s v="Lighting Fixtures"/>
    <m/>
    <m/>
    <m/>
    <m/>
    <m/>
    <s v="J.D"/>
    <m/>
    <m/>
  </r>
  <r>
    <x v="1"/>
    <x v="19"/>
    <x v="18"/>
    <s v="270536"/>
    <s v=" CABLE TRAYS FOR COMMUNICATIONS SYSTEMS"/>
    <s v="EL"/>
    <x v="0"/>
    <n v="1208"/>
    <s v="270536 - CABLE TRAYS FOR COMMUNICATIONS SYSTEMS"/>
    <s v="270536 - CABLE TRAYS FOR COMMUNICATIONS SYSTEMS"/>
    <m/>
    <s v="270536 - CABLE TRAYS FOR COMMUNICATIONS SYSTEMS"/>
    <m/>
    <m/>
    <m/>
    <m/>
    <m/>
    <m/>
  </r>
  <r>
    <x v="1"/>
    <x v="19"/>
    <x v="18"/>
    <s v="270536"/>
    <s v=" CABLE TRAYS FOR COMMUNICATIONS SYSTEMS"/>
    <s v="EL"/>
    <x v="0"/>
    <n v="1209"/>
    <s v="Supply, installation, testing, commissioning, putting into satisfactory operation and handing over complete Cable Trays for Communication Systems;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Cable Trays for Communication Systems; including all necessary accessories, fittings, Support, fixation, cable bonding and labelling, cable management, licenses and all required software ; complete; As shown on drawings and described in specifications"/>
    <m/>
    <s v="Supply, installation, testing, commissioning, putting into satisfactory operation and handing over complete Cable Trays for Communication Systems; including all necessary accessories, fittings, Support, fixation, cable bonding and labelling, cable management, licenses and all required software ; complete; As shown on drawings and described in specifications"/>
    <m/>
    <m/>
    <m/>
    <m/>
    <m/>
    <m/>
  </r>
  <r>
    <x v="1"/>
    <x v="19"/>
    <x v="18"/>
    <s v="270536"/>
    <s v=" CABLE TRAYS FOR COMMUNICATIONS SYSTEMS"/>
    <s v="EL"/>
    <x v="0"/>
    <n v="1210"/>
    <s v="Covered Cable Trays"/>
    <s v="Covered Cable Trays"/>
    <m/>
    <s v="Covered Cable Trays"/>
    <m/>
    <m/>
    <m/>
    <m/>
    <m/>
    <m/>
  </r>
  <r>
    <x v="1"/>
    <x v="19"/>
    <x v="18"/>
    <s v="270536"/>
    <s v=" CABLE TRAYS FOR COMMUNICATIONS SYSTEMS"/>
    <s v="EL"/>
    <x v="1"/>
    <n v="1211"/>
    <s v="Supply, installation, testing, commissioning, putting into satisfactory operation and handing over complete Cable Trays for Communication Systems;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Cable Trays for Communication Systems; including all necessary accessories, fittings, Support, fixation, cable bonding and labelling, cable management, licenses and all required software ; complete; As shown on drawings and described in specifications"/>
    <s v="A"/>
    <s v="Horizontal cable tray 150 x100mm"/>
    <n v="150"/>
    <s v="m"/>
    <n v="15"/>
    <n v="2250"/>
    <n v="14.549999999999999"/>
    <n v="2182.5"/>
  </r>
  <r>
    <x v="1"/>
    <x v="19"/>
    <x v="18"/>
    <s v="270536"/>
    <s v=" CABLE TRAYS FOR COMMUNICATIONS SYSTEMS"/>
    <s v="EL"/>
    <x v="1"/>
    <n v="1212"/>
    <s v="Covered Cable Trays"/>
    <s v="Covered Cable Trays"/>
    <s v="B"/>
    <s v="Vertical cable tray 150 x 100 mm"/>
    <n v="5"/>
    <s v="m"/>
    <n v="15"/>
    <n v="75"/>
    <n v="14.549999999999999"/>
    <n v="72.75"/>
  </r>
  <r>
    <x v="1"/>
    <x v="19"/>
    <x v="18"/>
    <s v="271105"/>
    <s v=" COMMUNICATIONS EQUIPMENT ROOM FITTINGS (TIA)"/>
    <s v="EL"/>
    <x v="0"/>
    <n v="1213"/>
    <s v="271105 - COMMUNICATIONS EQUIPMENT ROOM FITTINGS (TIA)"/>
    <s v="271105 - COMMUNICATIONS EQUIPMENT ROOM FITTINGS (TIA)"/>
    <m/>
    <s v="271105 - COMMUNICATIONS EQUIPMENT ROOM FITTINGS (TIA)"/>
    <m/>
    <m/>
    <m/>
    <m/>
    <m/>
    <m/>
  </r>
  <r>
    <x v="1"/>
    <x v="19"/>
    <x v="18"/>
    <s v="271105"/>
    <s v=" COMMUNICATIONS EQUIPMENT ROOM FITTINGS (TIA)"/>
    <s v="EL"/>
    <x v="0"/>
    <n v="1214"/>
    <s v="Supply, installation, testing, commissioning, putting into satisfactory operation and handing over complete Communication Equipment Room Fittings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Communication Equipment Room Fittings ; including all necessary accessories, fittings, Support, fixation, cable bonding and labelling, cable management, licenses and all required software ; complete; As shown on drawings and described in specifications"/>
    <m/>
    <s v="Supply, installation, testing, commissioning, putting into satisfactory operation and handing over complete Communication Equipment Room Fittings ; including all necessary accessories, fittings, Support, fixation, cable bonding and labelling, cable management, licenses and all required software ; complete; As shown on drawings and described in specifications"/>
    <m/>
    <m/>
    <m/>
    <m/>
    <m/>
    <m/>
  </r>
  <r>
    <x v="1"/>
    <x v="19"/>
    <x v="18"/>
    <s v="271105"/>
    <s v=" COMMUNICATIONS EQUIPMENT ROOM FITTINGS (TIA)"/>
    <s v="EL"/>
    <x v="0"/>
    <n v="1215"/>
    <s v="Telecommunications equipment cabinets; wall-mounted; modular type;"/>
    <s v="Telecommunications equipment cabinets; wall-mounted; modular type;"/>
    <m/>
    <s v="Telecommunications equipment cabinets; wall-mounted; modular type;"/>
    <m/>
    <m/>
    <m/>
    <m/>
    <m/>
    <m/>
  </r>
  <r>
    <x v="1"/>
    <x v="19"/>
    <x v="18"/>
    <s v="271105"/>
    <s v=" COMMUNICATIONS EQUIPMENT ROOM FITTINGS (TIA)"/>
    <s v="EL"/>
    <x v="1"/>
    <n v="1216"/>
    <s v="Supply, installation, testing, commissioning, putting into satisfactory operation and handing over complete Communication Equipment Room Fittings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Communication Equipment Room Fittings ; including all necessary accessories, fittings, Support, fixation, cable bonding and labelling, cable management, licenses and all required software ; complete; As shown on drawings and described in specifications"/>
    <s v="A"/>
    <s v="Wall Mounted Cabinet, door &amp; ventilation provisions as specified; 600 x 600 mm; 24 RU ;"/>
    <n v="1"/>
    <s v="Nr"/>
    <n v="2656"/>
    <n v="2656"/>
    <n v="2576.3199999999997"/>
    <n v="2576.3199999999997"/>
  </r>
  <r>
    <x v="1"/>
    <x v="19"/>
    <x v="18"/>
    <s v="271305"/>
    <s v=" COMMUNICATIONS BACKBONE CABLING (TIA)"/>
    <s v="EL"/>
    <x v="0"/>
    <n v="1217"/>
    <s v="271305 - COMMUNICATIONS BACKBONE CABLING (TIA)"/>
    <s v="271305 - COMMUNICATIONS BACKBONE CABLING (TIA)"/>
    <m/>
    <s v="271305 - COMMUNICATIONS BACKBONE CABLING (TIA)"/>
    <m/>
    <m/>
    <m/>
    <m/>
    <m/>
    <m/>
  </r>
  <r>
    <x v="1"/>
    <x v="19"/>
    <x v="18"/>
    <s v="271305"/>
    <s v=" COMMUNICATIONS BACKBONE CABLING (TIA)"/>
    <s v="EL"/>
    <x v="0"/>
    <n v="1218"/>
    <s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
    <m/>
    <s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
    <m/>
    <m/>
    <m/>
    <m/>
    <m/>
    <m/>
  </r>
  <r>
    <x v="1"/>
    <x v="19"/>
    <x v="18"/>
    <s v="271305"/>
    <s v=" COMMUNICATIONS BACKBONE CABLING (TIA)"/>
    <s v="EL"/>
    <x v="0"/>
    <n v="1219"/>
    <s v="Backbone Cables: UTP; CAT 3; PVC sheathed; suitable for indoor use as specified;"/>
    <s v="Backbone Cables: UTP; CAT 3; PVC sheathed; suitable for indoor use as specified;"/>
    <m/>
    <s v="Backbone Cables: UTP; CAT 3; PVC sheathed; suitable for indoor use as specified;"/>
    <m/>
    <m/>
    <m/>
    <m/>
    <m/>
    <m/>
  </r>
  <r>
    <x v="1"/>
    <x v="19"/>
    <x v="18"/>
    <s v="271305"/>
    <s v=" COMMUNICATIONS BACKBONE CABLING (TIA)"/>
    <s v="EL"/>
    <x v="1"/>
    <n v="1220"/>
    <s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
    <s v="B"/>
    <s v="50-Pair Cat 3, UTP Cable;"/>
    <n v="170"/>
    <s v="m"/>
    <n v="8"/>
    <n v="1360"/>
    <n v="7.76"/>
    <n v="1319.2"/>
  </r>
  <r>
    <x v="1"/>
    <x v="19"/>
    <x v="18"/>
    <s v="271305"/>
    <s v=" COMMUNICATIONS BACKBONE CABLING (TIA)"/>
    <s v="EL"/>
    <x v="0"/>
    <n v="1221"/>
    <s v="Main and Intermediate Cross-Connects"/>
    <s v="Main and Intermediate Cross-Connects"/>
    <m/>
    <s v="Main and Intermediate Cross-Connects"/>
    <m/>
    <m/>
    <m/>
    <n v="0"/>
    <m/>
    <m/>
  </r>
  <r>
    <x v="1"/>
    <x v="19"/>
    <x v="18"/>
    <s v="271305"/>
    <s v=" COMMUNICATIONS BACKBONE CABLING (TIA)"/>
    <s v="EL"/>
    <x v="1"/>
    <n v="1222"/>
    <s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
    <s v="A"/>
    <s v="Main Distribution Frame (MDF) - 50 Pair"/>
    <n v="1"/>
    <s v="Nr"/>
    <n v="105"/>
    <n v="105"/>
    <n v="101.85"/>
    <n v="101.85"/>
  </r>
  <r>
    <x v="1"/>
    <x v="19"/>
    <x v="18"/>
    <s v="271305"/>
    <s v=" COMMUNICATIONS BACKBONE CABLING (TIA)"/>
    <s v="EL"/>
    <x v="1"/>
    <n v="1223"/>
    <s v="Main and Intermediate Cross-Connects"/>
    <s v="Main and Intermediate Cross-Connects"/>
    <s v="B"/>
    <s v="IDC 110 Block (50 Pairs)"/>
    <n v="1"/>
    <s v="Nr"/>
    <n v="21"/>
    <n v="21"/>
    <n v="20.37"/>
    <n v="20.37"/>
  </r>
  <r>
    <x v="1"/>
    <x v="19"/>
    <x v="18"/>
    <s v="271505"/>
    <s v=" COMMUNICATIONS HORIZONTAL CABLING (TIA)"/>
    <s v="EL"/>
    <x v="0"/>
    <n v="1224"/>
    <s v="271505 - COMMUNICATIONS HORIZONTAL CABLING (TIA)"/>
    <s v="271505 - COMMUNICATIONS HORIZONTAL CABLING (TIA)"/>
    <m/>
    <s v="271505 - COMMUNICATIONS HORIZONTAL CABLING (TIA)"/>
    <m/>
    <m/>
    <m/>
    <n v="0"/>
    <m/>
    <m/>
  </r>
  <r>
    <x v="1"/>
    <x v="19"/>
    <x v="18"/>
    <s v="271505"/>
    <s v=" COMMUNICATIONS HORIZONTAL CABLING (TIA)"/>
    <s v="EL"/>
    <x v="0"/>
    <n v="1225"/>
    <s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
    <m/>
    <s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
    <m/>
    <m/>
    <m/>
    <n v="0"/>
    <m/>
    <m/>
  </r>
  <r>
    <x v="1"/>
    <x v="19"/>
    <x v="18"/>
    <s v="271505"/>
    <s v=" COMMUNICATIONS HORIZONTAL CABLING (TIA)"/>
    <s v="EL"/>
    <x v="0"/>
    <n v="1226"/>
    <s v="Telecommunications Outlets/Connectors"/>
    <s v="Telecommunications Outlets/Connectors"/>
    <m/>
    <s v="Telecommunications Outlets/Connectors"/>
    <m/>
    <m/>
    <m/>
    <n v="0"/>
    <m/>
    <m/>
  </r>
  <r>
    <x v="1"/>
    <x v="19"/>
    <x v="18"/>
    <s v="271505"/>
    <s v=" COMMUNICATIONS HORIZONTAL CABLING (TIA)"/>
    <s v="EL"/>
    <x v="1"/>
    <n v="1227"/>
    <s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
    <s v="C"/>
    <s v="Single (1) Cat 6A RJ45 Outlet; Wall-Mounted; "/>
    <n v="11"/>
    <s v="Nr"/>
    <n v="39"/>
    <n v="429"/>
    <n v="37.83"/>
    <n v="416.13"/>
  </r>
  <r>
    <x v="1"/>
    <x v="19"/>
    <x v="18"/>
    <s v="271505"/>
    <s v=" COMMUNICATIONS HORIZONTAL CABLING (TIA)"/>
    <s v="EL"/>
    <x v="1"/>
    <n v="1228"/>
    <s v="Telecommunications Outlets/Connectors"/>
    <s v="Telecommunications Outlets/Connectors"/>
    <s v="D"/>
    <s v="Single (1) Cat 6A RJ45 Outlet; Ceiling-Mounted; "/>
    <n v="4"/>
    <s v="Nr"/>
    <n v="39"/>
    <n v="156"/>
    <n v="37.83"/>
    <n v="151.32"/>
  </r>
  <r>
    <x v="1"/>
    <x v="19"/>
    <x v="18"/>
    <s v="271505"/>
    <s v=" COMMUNICATIONS HORIZONTAL CABLING (TIA)"/>
    <s v="EL"/>
    <x v="1"/>
    <n v="1229"/>
    <s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
    <s v="E"/>
    <s v="Duplex (2) Cat 6A RJ45 Outlet; Wall-Mounted;"/>
    <n v="5"/>
    <s v="Nr"/>
    <n v="76"/>
    <n v="380"/>
    <n v="73.72"/>
    <n v="368.6"/>
  </r>
  <r>
    <x v="1"/>
    <x v="19"/>
    <x v="18"/>
    <s v="271505"/>
    <s v=" COMMUNICATIONS HORIZONTAL CABLING (TIA)"/>
    <s v="EL"/>
    <x v="1"/>
    <n v="1230"/>
    <s v="Telecommunications Outlets/Connectors"/>
    <s v="Telecommunications Outlets/Connectors"/>
    <s v="F"/>
    <s v="Duplex (2) Cat 6A RJ45 Outlet; Floor-Mounted; "/>
    <n v="1"/>
    <s v="Nr"/>
    <m/>
    <n v="0"/>
    <n v="0"/>
    <n v="0"/>
  </r>
  <r>
    <x v="1"/>
    <x v="19"/>
    <x v="18"/>
    <s v="271505"/>
    <s v=" COMMUNICATIONS HORIZONTAL CABLING (TIA)"/>
    <s v="EL"/>
    <x v="0"/>
    <n v="1231"/>
    <s v="Horizontal Cross-connects, "/>
    <s v="Horizontal Cross-connects, "/>
    <m/>
    <s v="Horizontal Cross-connects, "/>
    <m/>
    <m/>
    <m/>
    <n v="0"/>
    <m/>
    <m/>
  </r>
  <r>
    <x v="1"/>
    <x v="19"/>
    <x v="18"/>
    <s v="271505"/>
    <s v=" COMMUNICATIONS HORIZONTAL CABLING (TIA)"/>
    <s v="EL"/>
    <x v="1"/>
    <n v="1232"/>
    <s v="Telecommunications Outlets/Connectors"/>
    <s v="Telecommunications Outlets/Connectors"/>
    <s v="F"/>
    <s v="48-Port  Cat 6A UTP/STP RJ45; fully equipped; Patch Panels;"/>
    <n v="1"/>
    <s v="Nr"/>
    <n v="270"/>
    <n v="270"/>
    <n v="261.89999999999998"/>
    <n v="261.89999999999998"/>
  </r>
  <r>
    <x v="1"/>
    <x v="19"/>
    <x v="18"/>
    <s v="272109"/>
    <s v=" DATA COMM FOR CAMPUS NETWORK"/>
    <s v="EL"/>
    <x v="0"/>
    <n v="1233"/>
    <s v="272109 - DATA COMM FOR CAMPUS NETWORK"/>
    <s v="272109 - DATA COMM FOR CAMPUS NETWORK"/>
    <m/>
    <s v="272109 - DATA COMM FOR CAMPUS NETWORK"/>
    <m/>
    <m/>
    <m/>
    <n v="0"/>
    <m/>
    <m/>
  </r>
  <r>
    <x v="1"/>
    <x v="19"/>
    <x v="18"/>
    <s v="272109"/>
    <s v=" DATA COMM FOR CAMPUS NETWORK"/>
    <s v="EL"/>
    <x v="0"/>
    <n v="1234"/>
    <s v="Supply, installation, testing, commissioning, putting into satisfactory operation and handing over complete Data Communication Devices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Data Communication Devices ; including all necessary accessories, fittings, Support, fixation, cable bonding and labelling, cable management, licenses and all required software ; complete; As shown on drawings and described in specifications"/>
    <m/>
    <s v="Supply, installation, testing, commissioning, putting into satisfactory operation and handing over complete Data Communication Devices ; including all necessary accessories, fittings, Support, fixation, cable bonding and labelling, cable management, licenses and all required software ; complete; As shown on drawings and described in specifications"/>
    <m/>
    <m/>
    <m/>
    <n v="0"/>
    <m/>
    <m/>
  </r>
  <r>
    <x v="1"/>
    <x v="19"/>
    <x v="18"/>
    <s v="272109"/>
    <s v=" DATA COMM FOR CAMPUS NETWORK"/>
    <s v="EL"/>
    <x v="0"/>
    <n v="1235"/>
    <s v="Active communications and data processing equipment"/>
    <s v="Active communications and data processing equipment"/>
    <m/>
    <s v="Active communications and data processing equipment"/>
    <m/>
    <m/>
    <m/>
    <n v="0"/>
    <m/>
    <m/>
  </r>
  <r>
    <x v="1"/>
    <x v="19"/>
    <x v="18"/>
    <s v="272109"/>
    <s v=" DATA COMM FOR CAMPUS NETWORK"/>
    <s v="EL"/>
    <x v="1"/>
    <n v="1236"/>
    <s v="Supply, installation, testing, commissioning, putting into satisfactory operation and handing over complete Data Communication Devices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Data Communication Devices ; including all necessary accessories, fittings, Support, fixation, cable bonding and labelling, cable management, licenses and all required software ; complete; As shown on drawings and described in specifications"/>
    <s v="A"/>
    <s v="48-Ports Access data switches ; "/>
    <n v="1"/>
    <s v="Nr"/>
    <n v="724"/>
    <n v="724"/>
    <n v="702.28"/>
    <n v="702.28"/>
  </r>
  <r>
    <x v="1"/>
    <x v="19"/>
    <x v="18"/>
    <s v="272133"/>
    <s v=" WIRELESS DATA NETWORK"/>
    <s v="EL"/>
    <x v="0"/>
    <n v="1237"/>
    <s v="272133 - WIRELESS DATA NETWORK"/>
    <s v="272133 - WIRELESS DATA NETWORK"/>
    <m/>
    <s v="272133 - WIRELESS DATA NETWORK"/>
    <m/>
    <m/>
    <m/>
    <n v="0"/>
    <m/>
    <m/>
  </r>
  <r>
    <x v="1"/>
    <x v="19"/>
    <x v="18"/>
    <s v="272133"/>
    <s v=" WIRELESS DATA NETWORK"/>
    <s v="EL"/>
    <x v="0"/>
    <n v="1238"/>
    <s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
    <m/>
    <s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
    <m/>
    <m/>
    <m/>
    <n v="0"/>
    <m/>
    <m/>
  </r>
  <r>
    <x v="1"/>
    <x v="19"/>
    <x v="18"/>
    <s v="272133"/>
    <s v=" WIRELESS DATA NETWORK"/>
    <s v="EL"/>
    <x v="0"/>
    <n v="1239"/>
    <s v="Wireless data network components"/>
    <s v="Wireless data network components"/>
    <m/>
    <s v="Wireless data network components"/>
    <m/>
    <m/>
    <m/>
    <n v="0"/>
    <m/>
    <m/>
  </r>
  <r>
    <x v="1"/>
    <x v="19"/>
    <x v="18"/>
    <s v="272133"/>
    <s v=" WIRELESS DATA NETWORK"/>
    <s v="EL"/>
    <x v="1"/>
    <n v="1240"/>
    <s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
    <s v="B"/>
    <s v="Wireless controllers,"/>
    <n v="1"/>
    <s v="Item"/>
    <n v="1830"/>
    <n v="1830"/>
    <n v="1775.1"/>
    <n v="1775.1"/>
  </r>
  <r>
    <x v="1"/>
    <x v="19"/>
    <x v="18"/>
    <s v="272133"/>
    <s v=" WIRELESS DATA NETWORK"/>
    <s v="EL"/>
    <x v="1"/>
    <n v="1241"/>
    <s v="Wireless data network components"/>
    <s v="Wireless data network components"/>
    <s v="C"/>
    <s v="Wireless radio access points and antennas;"/>
    <n v="4"/>
    <s v="Nr"/>
    <n v="282"/>
    <n v="1128"/>
    <n v="273.54000000000002"/>
    <n v="1094.1600000000001"/>
  </r>
  <r>
    <x v="1"/>
    <x v="19"/>
    <x v="18"/>
    <s v="272133"/>
    <s v=" WIRELESS DATA NETWORK"/>
    <s v="EL"/>
    <x v="1"/>
    <n v="1242"/>
    <s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
    <s v="D"/>
    <s v="Wireless data network system administration software;"/>
    <n v="1"/>
    <s v="Item"/>
    <n v="398"/>
    <n v="398"/>
    <n v="386.06"/>
    <n v="386.06"/>
  </r>
  <r>
    <x v="1"/>
    <x v="19"/>
    <x v="18"/>
    <s v="272133"/>
    <s v=" WIRELESS DATA NETWORK"/>
    <s v="EL"/>
    <x v="1"/>
    <n v="1243"/>
    <s v="Wireless data network components"/>
    <s v="Wireless data network components"/>
    <s v="A"/>
    <s v="Access and security control software;"/>
    <n v="1"/>
    <s v="Item"/>
    <n v="664"/>
    <n v="664"/>
    <n v="644.07999999999993"/>
    <n v="644.07999999999993"/>
  </r>
  <r>
    <x v="1"/>
    <x v="19"/>
    <x v="18"/>
    <s v="274133"/>
    <s v=" MASTER ANTENNA TELEVISION SYSTEM"/>
    <s v="EL"/>
    <x v="0"/>
    <n v="1244"/>
    <s v="274133- MASTER ANTENNA TELEVISION SYSTEM"/>
    <s v="274133- MASTER ANTENNA TELEVISION SYSTEM"/>
    <m/>
    <s v="274133- MASTER ANTENNA TELEVISION SYSTEM"/>
    <m/>
    <m/>
    <m/>
    <n v="0"/>
    <m/>
    <m/>
  </r>
  <r>
    <x v="1"/>
    <x v="19"/>
    <x v="18"/>
    <s v="274133"/>
    <s v=" MASTER ANTENNA TELEVISION SYSTEM"/>
    <s v="EL"/>
    <x v="0"/>
    <n v="1245"/>
    <s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
    <m/>
    <s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
    <m/>
    <m/>
    <m/>
    <n v="0"/>
    <m/>
    <m/>
  </r>
  <r>
    <x v="1"/>
    <x v="19"/>
    <x v="18"/>
    <s v="274133"/>
    <s v=" MASTER ANTENNA TELEVISION SYSTEM"/>
    <s v="EL"/>
    <x v="1"/>
    <n v="1246"/>
    <s v="274133- MASTER ANTENNA TELEVISION SYSTEM"/>
    <s v="274133- MASTER ANTENNA TELEVISION SYSTEM"/>
    <s v="B"/>
    <s v="Satellite Dish"/>
    <n v="1"/>
    <s v="Nr"/>
    <n v="219"/>
    <n v="219"/>
    <n v="212.43"/>
    <n v="212.43"/>
  </r>
  <r>
    <x v="1"/>
    <x v="19"/>
    <x v="18"/>
    <s v="274133"/>
    <s v=" MASTER ANTENNA TELEVISION SYSTEM"/>
    <s v="EL"/>
    <x v="1"/>
    <n v="1247"/>
    <s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
    <s v="C"/>
    <s v="Quad LNB"/>
    <n v="1"/>
    <s v="Nr"/>
    <n v="146"/>
    <n v="146"/>
    <n v="141.62"/>
    <n v="141.62"/>
  </r>
  <r>
    <x v="1"/>
    <x v="19"/>
    <x v="18"/>
    <s v="274133"/>
    <s v=" MASTER ANTENNA TELEVISION SYSTEM"/>
    <s v="EL"/>
    <x v="1"/>
    <n v="1248"/>
    <s v="274133- MASTER ANTENNA TELEVISION SYSTEM"/>
    <s v="274133- MASTER ANTENNA TELEVISION SYSTEM"/>
    <s v="D"/>
    <s v="Multiswitch (5 input / 24 output)"/>
    <n v="1"/>
    <s v="Nr"/>
    <n v="372"/>
    <n v="372"/>
    <n v="360.84"/>
    <n v="360.84"/>
  </r>
  <r>
    <x v="1"/>
    <x v="19"/>
    <x v="18"/>
    <s v="274133"/>
    <s v=" MASTER ANTENNA TELEVISION SYSTEM"/>
    <s v="EL"/>
    <x v="1"/>
    <n v="1249"/>
    <s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
    <s v="E"/>
    <s v="MATV Outlets; Wall Mounted"/>
    <n v="7"/>
    <s v="Nr"/>
    <n v="40"/>
    <n v="280"/>
    <n v="38.799999999999997"/>
    <n v="271.59999999999997"/>
  </r>
  <r>
    <x v="1"/>
    <x v="19"/>
    <x v="18"/>
    <s v="274116"/>
    <s v="INTEGRATED AUDIOVISUAL SYSTEMS AND EQUIPMENT - FOR AUDITORIUM"/>
    <s v="EL"/>
    <x v="0"/>
    <n v="1250"/>
    <s v="274116  - INTEGRATED AUDIOVISUAL SYSTEMS AND EQUIPMENT - FOR AUDITORIUM"/>
    <s v="274116  - INTEGRATED AUDIOVISUAL SYSTEMS AND EQUIPMENT - FOR AUDITORIUM"/>
    <m/>
    <s v="274116  - INTEGRATED AUDIOVISUAL SYSTEMS AND EQUIPMENT - FOR AUDITORIUM"/>
    <m/>
    <m/>
    <m/>
    <m/>
    <m/>
    <m/>
  </r>
  <r>
    <x v="1"/>
    <x v="19"/>
    <x v="18"/>
    <s v="274116"/>
    <s v="INTEGRATED AUDIOVISUAL SYSTEMS AND EQUIPMENT - FOR AUDITORIUM"/>
    <s v="EL"/>
    <x v="0"/>
    <n v="1251"/>
    <s v="Supply, installation, testing, commissioning, putting into satisfactory operation and handing over complete Integrated AV System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Integrated AV System ; including all necessary accessories, fittings, Support, fixation, cable bonding and labelling, cable management, licenses and all required software ; complete; As shown on drawings and described in specifications"/>
    <m/>
    <s v="Supply, installation, testing, commissioning, putting into satisfactory operation and handing over complete Integrated AV System ; including all necessary accessories, fittings, Support, fixation, cable bonding and labelling, cable management, licenses and all required software ; complete; As shown on drawings and described in specifications"/>
    <m/>
    <m/>
    <m/>
    <m/>
    <m/>
    <m/>
  </r>
  <r>
    <x v="1"/>
    <x v="19"/>
    <x v="18"/>
    <s v="274116"/>
    <s v="INTEGRATED AUDIOVISUAL SYSTEMS AND EQUIPMENT - FOR AUDITORIUM"/>
    <s v="EL"/>
    <x v="0"/>
    <n v="1252"/>
    <s v="Signal Processing and Central Equipment:"/>
    <s v="Signal Processing and Central Equipment:"/>
    <m/>
    <s v="Signal Processing and Central Equipment:"/>
    <m/>
    <m/>
    <m/>
    <m/>
    <m/>
    <m/>
  </r>
  <r>
    <x v="1"/>
    <x v="19"/>
    <x v="18"/>
    <s v="274116"/>
    <s v="INTEGRATED AUDIOVISUAL SYSTEMS AND EQUIPMENT - FOR AUDITORIUM"/>
    <s v="EL"/>
    <x v="1"/>
    <n v="1253"/>
    <s v="Supply, installation, testing, commissioning, putting into satisfactory operation and handing over complete Integrated AV System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Integrated AV System ; including all necessary accessories, fittings, Support, fixation, cable bonding and labelling, cable management, licenses and all required software ; complete; As shown on drawings and described in specifications"/>
    <s v="F"/>
    <s v="Control system;"/>
    <n v="1"/>
    <s v="Item"/>
    <m/>
    <m/>
    <n v="0"/>
    <n v="0"/>
  </r>
  <r>
    <x v="1"/>
    <x v="19"/>
    <x v="18"/>
    <s v="274116"/>
    <s v="INTEGRATED AUDIOVISUAL SYSTEMS AND EQUIPMENT - FOR AUDITORIUM"/>
    <s v="EL"/>
    <x v="1"/>
    <n v="1254"/>
    <s v="Signal Processing and Central Equipment:"/>
    <s v="Signal Processing and Central Equipment:"/>
    <s v="A"/>
    <s v="Signal Processing Equipment;"/>
    <n v="1"/>
    <s v="Item"/>
    <m/>
    <m/>
    <n v="0"/>
    <n v="0"/>
  </r>
  <r>
    <x v="1"/>
    <x v="19"/>
    <x v="18"/>
    <s v="274116"/>
    <s v="INTEGRATED AUDIOVISUAL SYSTEMS AND EQUIPMENT - FOR AUDITORIUM"/>
    <s v="EL"/>
    <x v="0"/>
    <n v="1255"/>
    <s v="Video Projection Equipment &amp; Accessories"/>
    <s v="Video Projection Equipment &amp; Accessories"/>
    <m/>
    <s v="Video Projection Equipment &amp; Accessories"/>
    <m/>
    <m/>
    <m/>
    <m/>
    <m/>
    <m/>
  </r>
  <r>
    <x v="1"/>
    <x v="19"/>
    <x v="18"/>
    <s v="274116"/>
    <s v="INTEGRATED AUDIOVISUAL SYSTEMS AND EQUIPMENT - FOR AUDITORIUM"/>
    <s v="EL"/>
    <x v="1"/>
    <n v="1256"/>
    <s v="Signal Processing and Central Equipment:"/>
    <s v="Signal Processing and Central Equipment:"/>
    <s v="B"/>
    <s v="Projector"/>
    <n v="1"/>
    <s v="Nr"/>
    <m/>
    <m/>
    <n v="0"/>
    <n v="0"/>
  </r>
  <r>
    <x v="1"/>
    <x v="19"/>
    <x v="18"/>
    <s v="274116"/>
    <s v="INTEGRATED AUDIOVISUAL SYSTEMS AND EQUIPMENT - FOR AUDITORIUM"/>
    <s v="EL"/>
    <x v="1"/>
    <n v="1257"/>
    <s v="Video Projection Equipment &amp; Accessories"/>
    <s v="Video Projection Equipment &amp; Accessories"/>
    <s v="C"/>
    <s v="Projector Mount"/>
    <n v="1"/>
    <s v="Nr"/>
    <m/>
    <m/>
    <n v="0"/>
    <n v="0"/>
  </r>
  <r>
    <x v="1"/>
    <x v="19"/>
    <x v="18"/>
    <s v="274116"/>
    <s v="INTEGRATED AUDIOVISUAL SYSTEMS AND EQUIPMENT - FOR AUDITORIUM"/>
    <s v="EL"/>
    <x v="1"/>
    <n v="1258"/>
    <s v="Signal Processing and Central Equipment:"/>
    <s v="Signal Processing and Central Equipment:"/>
    <s v="D"/>
    <s v="Motorized screen (267x356 cm)"/>
    <n v="1"/>
    <s v="Nr"/>
    <m/>
    <m/>
    <n v="0"/>
    <n v="0"/>
  </r>
  <r>
    <x v="1"/>
    <x v="19"/>
    <x v="18"/>
    <s v="274116"/>
    <s v="INTEGRATED AUDIOVISUAL SYSTEMS AND EQUIPMENT - FOR AUDITORIUM"/>
    <s v="EL"/>
    <x v="0"/>
    <n v="1259"/>
    <s v="Sound Re-inforcement Equipment:"/>
    <s v="Sound Re-inforcement Equipment:"/>
    <m/>
    <s v="Sound Re-inforcement Equipment:"/>
    <m/>
    <m/>
    <m/>
    <m/>
    <m/>
    <m/>
  </r>
  <r>
    <x v="1"/>
    <x v="19"/>
    <x v="18"/>
    <s v="274116"/>
    <s v="INTEGRATED AUDIOVISUAL SYSTEMS AND EQUIPMENT - FOR AUDITORIUM"/>
    <s v="EL"/>
    <x v="1"/>
    <n v="1260"/>
    <s v="Signal Processing and Central Equipment:"/>
    <s v="Signal Processing and Central Equipment:"/>
    <s v="E"/>
    <s v="Ceiling loudspeakers"/>
    <n v="10"/>
    <s v="Nr"/>
    <m/>
    <m/>
    <n v="0"/>
    <n v="0"/>
  </r>
  <r>
    <x v="1"/>
    <x v="19"/>
    <x v="18"/>
    <s v="274116"/>
    <s v="INTEGRATED AUDIOVISUAL SYSTEMS AND EQUIPMENT - FOR AUDITORIUM"/>
    <s v="EL"/>
    <x v="1"/>
    <n v="1261"/>
    <s v="Sound Re-inforcement Equipment:"/>
    <s v="Sound Re-inforcement Equipment:"/>
    <s v="F"/>
    <s v="Hardwired microphone"/>
    <n v="3"/>
    <s v="Nr"/>
    <m/>
    <m/>
    <n v="0"/>
    <n v="0"/>
  </r>
  <r>
    <x v="1"/>
    <x v="19"/>
    <x v="18"/>
    <s v="274116"/>
    <s v="INTEGRATED AUDIOVISUAL SYSTEMS AND EQUIPMENT - FOR AUDITORIUM"/>
    <s v="EL"/>
    <x v="1"/>
    <n v="1262"/>
    <s v="Signal Processing and Central Equipment:"/>
    <s v="Signal Processing and Central Equipment:"/>
    <s v="G"/>
    <s v="Wireless microphone"/>
    <n v="2"/>
    <s v="Nr"/>
    <m/>
    <m/>
    <n v="0"/>
    <n v="0"/>
  </r>
  <r>
    <x v="1"/>
    <x v="19"/>
    <x v="18"/>
    <s v="274116"/>
    <s v="INTEGRATED AUDIOVISUAL SYSTEMS AND EQUIPMENT - FOR AUDITORIUM"/>
    <s v="EL"/>
    <x v="0"/>
    <n v="1263"/>
    <s v="Miscellaneous Components:"/>
    <s v="Miscellaneous Components:"/>
    <m/>
    <s v="Miscellaneous Components:"/>
    <m/>
    <m/>
    <m/>
    <m/>
    <m/>
    <m/>
  </r>
  <r>
    <x v="1"/>
    <x v="19"/>
    <x v="18"/>
    <s v="274116"/>
    <s v="INTEGRATED AUDIOVISUAL SYSTEMS AND EQUIPMENT - FOR AUDITORIUM"/>
    <s v="EL"/>
    <x v="1"/>
    <n v="1264"/>
    <s v="Signal Processing and Central Equipment:"/>
    <s v="Signal Processing and Central Equipment:"/>
    <s v="H"/>
    <s v="AV floor box"/>
    <n v="1"/>
    <s v="Nr"/>
    <m/>
    <m/>
    <n v="0"/>
    <n v="0"/>
  </r>
  <r>
    <x v="1"/>
    <x v="19"/>
    <x v="18"/>
    <s v="274116"/>
    <s v="INTEGRATED AUDIOVISUAL SYSTEMS AND EQUIPMENT - FOR AUDITORIUM"/>
    <s v="EL"/>
    <x v="1"/>
    <n v="1265"/>
    <s v="Miscellaneous Components:"/>
    <s v="Miscellaneous Components:"/>
    <s v="J"/>
    <s v="AV wall plat"/>
    <n v="1"/>
    <s v="Nr"/>
    <m/>
    <m/>
    <n v="0"/>
    <n v="0"/>
  </r>
  <r>
    <x v="1"/>
    <x v="19"/>
    <x v="18"/>
    <s v="274116"/>
    <s v="INTEGRATED AUDIOVISUAL SYSTEMS AND EQUIPMENT - FOR AUDITORIUM"/>
    <s v="EL"/>
    <x v="1"/>
    <n v="1266"/>
    <s v="Signal Processing and Central Equipment:"/>
    <s v="Signal Processing and Central Equipment:"/>
    <s v="K"/>
    <s v="Touch Panel, (Wireless Touch Panel, 10.1&quot;),"/>
    <n v="1"/>
    <s v="Nr"/>
    <m/>
    <m/>
    <n v="0"/>
    <n v="0"/>
  </r>
  <r>
    <x v="1"/>
    <x v="19"/>
    <x v="18"/>
    <s v="274116"/>
    <s v="INTEGRATED AUDIOVISUAL SYSTEMS AND EQUIPMENT - FOR AUDITORIUM"/>
    <s v="EL"/>
    <x v="0"/>
    <n v="1267"/>
    <s v="A/V Equipment Racks/ Cabinets"/>
    <s v="A/V Equipment Racks/ Cabinets"/>
    <m/>
    <s v="A/V Equipment Racks/ Cabinets"/>
    <m/>
    <m/>
    <m/>
    <m/>
    <m/>
    <m/>
  </r>
  <r>
    <x v="1"/>
    <x v="19"/>
    <x v="18"/>
    <s v="274116"/>
    <s v="INTEGRATED AUDIOVISUAL SYSTEMS AND EQUIPMENT - FOR AUDITORIUM"/>
    <s v="EL"/>
    <x v="1"/>
    <n v="1268"/>
    <s v="Signal Processing and Central Equipment:"/>
    <s v="Signal Processing and Central Equipment:"/>
    <s v="L"/>
    <s v="A/V Racks/Credenza;"/>
    <n v="1"/>
    <s v="Nr"/>
    <m/>
    <m/>
    <n v="0"/>
    <n v="0"/>
  </r>
  <r>
    <x v="1"/>
    <x v="19"/>
    <x v="18"/>
    <s v="275118"/>
    <s v=" PUBLIC ADDRESS / VOICE ALARM (PA/VA) SYSTEM"/>
    <s v="EL"/>
    <x v="0"/>
    <n v="1269"/>
    <s v="275118 - PUBLIC ADDRESS / VOICE ALARM (PA/VA) SYSTEM"/>
    <s v="275118 - PUBLIC ADDRESS / VOICE ALARM (PA/VA) SYSTEM"/>
    <m/>
    <s v="275118 - PUBLIC ADDRESS / VOICE ALARM (PA/VA) SYSTEM"/>
    <m/>
    <m/>
    <m/>
    <m/>
    <m/>
    <m/>
  </r>
  <r>
    <x v="1"/>
    <x v="19"/>
    <x v="18"/>
    <s v="275118"/>
    <s v=" PUBLIC ADDRESS / VOICE ALARM (PA/VA) SYSTEM"/>
    <s v="EL"/>
    <x v="0"/>
    <n v="1270"/>
    <s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
    <m/>
    <s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
    <m/>
    <m/>
    <m/>
    <m/>
    <m/>
    <m/>
  </r>
  <r>
    <x v="1"/>
    <x v="19"/>
    <x v="18"/>
    <s v="275118"/>
    <s v=" PUBLIC ADDRESS / VOICE ALARM (PA/VA) SYSTEM"/>
    <s v="EL"/>
    <x v="0"/>
    <n v="1271"/>
    <s v="Central (Headend) System Components;"/>
    <s v="Central (Headend) System Components;"/>
    <m/>
    <s v="Central (Headend) System Components;"/>
    <m/>
    <m/>
    <m/>
    <m/>
    <m/>
    <m/>
  </r>
  <r>
    <x v="1"/>
    <x v="19"/>
    <x v="18"/>
    <s v="275118"/>
    <s v=" PUBLIC ADDRESS / VOICE ALARM (PA/VA) SYSTEM"/>
    <s v="EL"/>
    <x v="1"/>
    <n v="1272"/>
    <s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
    <s v="A"/>
    <s v="PA system headend equipment, as specified;"/>
    <n v="1"/>
    <s v="Item"/>
    <n v="478"/>
    <n v="478"/>
    <n v="463.65999999999997"/>
    <n v="463.65999999999997"/>
  </r>
  <r>
    <x v="1"/>
    <x v="19"/>
    <x v="18"/>
    <s v="275118"/>
    <s v=" PUBLIC ADDRESS / VOICE ALARM (PA/VA) SYSTEM"/>
    <s v="EL"/>
    <x v="0"/>
    <n v="1273"/>
    <s v="System Peripheral Devices;"/>
    <s v="System Peripheral Devices;"/>
    <m/>
    <s v="System Peripheral Devices;"/>
    <m/>
    <m/>
    <m/>
    <n v="0"/>
    <m/>
    <m/>
  </r>
  <r>
    <x v="1"/>
    <x v="19"/>
    <x v="18"/>
    <s v="275118"/>
    <s v=" PUBLIC ADDRESS / VOICE ALARM (PA/VA) SYSTEM"/>
    <s v="EL"/>
    <x v="1"/>
    <n v="1274"/>
    <s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
    <s v="B"/>
    <s v="Paging Microphone"/>
    <n v="1"/>
    <s v="Nr"/>
    <n v="299"/>
    <n v="299"/>
    <n v="290.02999999999997"/>
    <n v="290.02999999999997"/>
  </r>
  <r>
    <x v="1"/>
    <x v="19"/>
    <x v="18"/>
    <s v="275118"/>
    <s v=" PUBLIC ADDRESS / VOICE ALARM (PA/VA) SYSTEM"/>
    <s v="EL"/>
    <x v="1"/>
    <n v="1275"/>
    <s v="System Peripheral Devices;"/>
    <s v="System Peripheral Devices;"/>
    <s v="C"/>
    <s v="Ceiling mounted speaker (6w)"/>
    <n v="90"/>
    <s v="Nr"/>
    <n v="159"/>
    <n v="14310"/>
    <n v="154.22999999999999"/>
    <n v="13880.699999999999"/>
  </r>
  <r>
    <x v="1"/>
    <x v="19"/>
    <x v="18"/>
    <s v="275118"/>
    <s v=" PUBLIC ADDRESS / VOICE ALARM (PA/VA) SYSTEM"/>
    <s v="EL"/>
    <x v="1"/>
    <n v="1276"/>
    <s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
    <s v="D"/>
    <s v="Noise-operated gain controllers (Volume attenuator stations);"/>
    <n v="1"/>
    <s v="Nr"/>
    <n v="1660"/>
    <n v="1660"/>
    <n v="1610.2"/>
    <n v="1610.2"/>
  </r>
  <r>
    <x v="1"/>
    <x v="19"/>
    <x v="18"/>
    <s v="275118"/>
    <s v=" PUBLIC ADDRESS / VOICE ALARM (PA/VA) SYSTEM"/>
    <s v="EL"/>
    <x v="0"/>
    <n v="1277"/>
    <s v="A/V Equipment Racks/ Cabinets"/>
    <s v="A/V Equipment Racks/ Cabinets"/>
    <m/>
    <s v="A/V Equipment Racks/ Cabinets"/>
    <m/>
    <m/>
    <m/>
    <n v="0"/>
    <m/>
    <m/>
  </r>
  <r>
    <x v="1"/>
    <x v="19"/>
    <x v="18"/>
    <s v="275118"/>
    <s v=" PUBLIC ADDRESS / VOICE ALARM (PA/VA) SYSTEM"/>
    <s v="EL"/>
    <x v="1"/>
    <n v="1278"/>
    <s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
    <s v="E"/>
    <s v="Public Address Rack;"/>
    <n v="1"/>
    <s v="Nr"/>
    <n v="372"/>
    <n v="372"/>
    <n v="360.84"/>
    <n v="360.84"/>
  </r>
  <r>
    <x v="1"/>
    <x v="19"/>
    <x v="18"/>
    <s v="275223"/>
    <s v="NURSE CALL-CODE BLUE SYSTEMS"/>
    <s v="EL"/>
    <x v="0"/>
    <n v="1279"/>
    <s v="275223- NURSE CALL-CODE BLUE SYSTEMS"/>
    <s v="275223- NURSE CALL-CODE BLUE SYSTEMS"/>
    <m/>
    <s v="275223- NURSE CALL-CODE BLUE SYSTEMS"/>
    <m/>
    <m/>
    <m/>
    <m/>
    <m/>
    <m/>
  </r>
  <r>
    <x v="1"/>
    <x v="19"/>
    <x v="18"/>
    <s v="275223"/>
    <s v="NURSE CALL-CODE BLUE SYSTEMS"/>
    <s v="EL"/>
    <x v="0"/>
    <n v="1280"/>
    <s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m/>
    <s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m/>
    <m/>
    <m/>
    <m/>
    <m/>
    <m/>
  </r>
  <r>
    <x v="1"/>
    <x v="19"/>
    <x v="18"/>
    <s v="275223"/>
    <s v="NURSE CALL-CODE BLUE SYSTEMS"/>
    <s v="EL"/>
    <x v="1"/>
    <n v="1281"/>
    <s v="275223- NURSE CALL-CODE BLUE SYSTEMS"/>
    <s v="275223- NURSE CALL-CODE BLUE SYSTEMS"/>
    <s v="A"/>
    <s v="Nurse Call Workstation"/>
    <n v="1"/>
    <s v="Nr"/>
    <n v="2988"/>
    <n v="2988"/>
    <n v="2898.36"/>
    <n v="2898.36"/>
  </r>
  <r>
    <x v="1"/>
    <x v="19"/>
    <x v="18"/>
    <s v="275223"/>
    <s v="NURSE CALL-CODE BLUE SYSTEMS"/>
    <s v="EL"/>
    <x v="1"/>
    <n v="1282"/>
    <s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s v="B"/>
    <s v="Nurse Call Type-B"/>
    <n v="6"/>
    <s v="Nr"/>
    <n v="2191"/>
    <n v="13146"/>
    <n v="2125.27"/>
    <n v="12751.619999999999"/>
  </r>
  <r>
    <x v="1"/>
    <x v="19"/>
    <x v="18"/>
    <s v="275223"/>
    <s v="NURSE CALL-CODE BLUE SYSTEMS"/>
    <s v="EL"/>
    <x v="1"/>
    <n v="1283"/>
    <s v="275223- NURSE CALL-CODE BLUE SYSTEMS"/>
    <s v="275223- NURSE CALL-CODE BLUE SYSTEMS"/>
    <s v="C"/>
    <s v="Nurse Call Type-C"/>
    <n v="1"/>
    <s v="Nr"/>
    <n v="2191"/>
    <n v="2191"/>
    <n v="2125.27"/>
    <n v="2125.27"/>
  </r>
  <r>
    <x v="1"/>
    <x v="19"/>
    <x v="18"/>
    <s v="275223"/>
    <s v="NURSE CALL-CODE BLUE SYSTEMS"/>
    <s v="EL"/>
    <x v="1"/>
    <n v="1284"/>
    <s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s v="D"/>
    <s v="Nurse Call Type-D"/>
    <n v="1"/>
    <s v="Nr"/>
    <n v="2191"/>
    <n v="2191"/>
    <n v="2125.27"/>
    <n v="2125.27"/>
  </r>
  <r>
    <x v="1"/>
    <x v="19"/>
    <x v="18"/>
    <s v="275223"/>
    <s v="NURSE CALL-CODE BLUE SYSTEMS"/>
    <s v="EL"/>
    <x v="0"/>
    <n v="1285"/>
    <s v="275223- NURSE CALL-CODE BLUE SYSTEMS"/>
    <s v="275223- NURSE CALL-CODE BLUE SYSTEMS"/>
    <s v="BILL NO. 27 - COMMUNICATIONS"/>
    <m/>
    <m/>
    <m/>
    <s v="J.D"/>
    <n v="51098"/>
    <m/>
    <m/>
  </r>
  <r>
    <x v="1"/>
    <x v="19"/>
    <x v="18"/>
    <s v="To Summary"/>
    <s v="To Summary"/>
    <m/>
    <x v="2"/>
    <n v="1286"/>
    <s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s v="To Summary"/>
    <m/>
    <m/>
    <m/>
    <m/>
    <m/>
    <m/>
    <m/>
  </r>
  <r>
    <x v="1"/>
    <x v="20"/>
    <x v="19"/>
    <s v="284621.13"/>
    <s v=" CONVENTIONAL FIRE ALARM SYSTEM"/>
    <s v="EL"/>
    <x v="0"/>
    <n v="1287"/>
    <s v="275223- NURSE CALL-CODE BLUE SYSTEMS"/>
    <s v="275223- NURSE CALL-CODE BLUE SYSTEMS"/>
    <s v="BILL NO. 28"/>
    <m/>
    <m/>
    <m/>
    <m/>
    <m/>
    <m/>
    <m/>
  </r>
  <r>
    <x v="1"/>
    <x v="20"/>
    <x v="19"/>
    <s v="284621.13"/>
    <s v=" CONVENTIONAL FIRE ALARM SYSTEM"/>
    <s v="EL"/>
    <x v="0"/>
    <n v="1288"/>
    <s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s v="ELECTRONIC SAFETY AND SECURITY"/>
    <m/>
    <m/>
    <m/>
    <m/>
    <m/>
    <m/>
    <m/>
  </r>
  <r>
    <x v="1"/>
    <x v="20"/>
    <x v="19"/>
    <s v="284621.13"/>
    <s v=" CONVENTIONAL FIRE ALARM SYSTEM"/>
    <s v="EL"/>
    <x v="0"/>
    <n v="1289"/>
    <s v="275223- NURSE CALL-CODE BLUE SYSTEMS"/>
    <s v="275223- NURSE CALL-CODE BLUE SYSTEMS"/>
    <s v="Item"/>
    <s v="                Description                        "/>
    <s v="Qty"/>
    <s v="Unit"/>
    <s v="Rate"/>
    <s v="Amount"/>
    <m/>
    <m/>
  </r>
  <r>
    <x v="1"/>
    <x v="20"/>
    <x v="19"/>
    <s v="284621.13"/>
    <s v=" CONVENTIONAL FIRE ALARM SYSTEM"/>
    <s v="EL"/>
    <x v="0"/>
    <n v="1290"/>
    <s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m/>
    <m/>
    <m/>
    <m/>
    <m/>
    <s v="JD"/>
    <m/>
    <m/>
  </r>
  <r>
    <x v="1"/>
    <x v="20"/>
    <x v="19"/>
    <s v="284621.13"/>
    <s v=" CONVENTIONAL FIRE ALARM SYSTEM"/>
    <s v="EL"/>
    <x v="0"/>
    <n v="1291"/>
    <s v="284621.13 - CONVENTIONAL FIRE ALARM SYSTEM"/>
    <s v="284621.13 - CONVENTIONAL FIRE ALARM SYSTEM"/>
    <m/>
    <s v="284621.13 - CONVENTIONAL FIRE ALARM SYSTEM"/>
    <m/>
    <m/>
    <m/>
    <m/>
    <m/>
    <m/>
  </r>
  <r>
    <x v="1"/>
    <x v="20"/>
    <x v="19"/>
    <s v="284621.13"/>
    <s v=" CONVENTIONAL FIRE ALARM SYSTEM"/>
    <s v="EL"/>
    <x v="0"/>
    <n v="1292"/>
    <s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
    <s v="Fire Alarm Control Unit"/>
    <m/>
    <s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
    <m/>
    <m/>
    <m/>
    <m/>
    <m/>
    <m/>
  </r>
  <r>
    <x v="1"/>
    <x v="20"/>
    <x v="19"/>
    <s v="284621.13"/>
    <s v=" CONVENTIONAL FIRE ALARM SYSTEM"/>
    <s v="EL"/>
    <x v="0"/>
    <n v="1293"/>
    <s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
    <s v="Fire Alarm Control Unit"/>
    <m/>
    <s v="Fire Alarm Control Unit"/>
    <m/>
    <m/>
    <m/>
    <n v="0"/>
    <m/>
    <m/>
  </r>
  <r>
    <x v="1"/>
    <x v="20"/>
    <x v="19"/>
    <s v="284621.13"/>
    <s v=" CONVENTIONAL FIRE ALARM SYSTEM"/>
    <s v="EL"/>
    <x v="1"/>
    <n v="1294"/>
    <s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
    <s v="Fire Alarm Control Unit"/>
    <s v="A"/>
    <s v="Fire Alarm Control Panel (FACP)"/>
    <n v="1"/>
    <s v="Nr"/>
    <n v="863"/>
    <n v="863"/>
    <n v="837.11"/>
    <n v="837.11"/>
  </r>
  <r>
    <x v="1"/>
    <x v="20"/>
    <x v="19"/>
    <s v="284621.13"/>
    <s v=" CONVENTIONAL FIRE ALARM SYSTEM"/>
    <s v="EL"/>
    <x v="0"/>
    <n v="1295"/>
    <s v="Fire-alarm signal initiation devices "/>
    <s v="Fire-alarm signal initiation devices "/>
    <m/>
    <s v="Fire-alarm signal initiation devices "/>
    <m/>
    <m/>
    <m/>
    <n v="0"/>
    <m/>
    <m/>
  </r>
  <r>
    <x v="1"/>
    <x v="20"/>
    <x v="19"/>
    <s v="284621.13"/>
    <s v=" CONVENTIONAL FIRE ALARM SYSTEM"/>
    <s v="EL"/>
    <x v="1"/>
    <n v="1296"/>
    <s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
    <s v="Fire Alarm Control Unit"/>
    <s v="B"/>
    <s v="Manual fire alarm station"/>
    <n v="4"/>
    <s v="Nr"/>
    <n v="45"/>
    <n v="180"/>
    <n v="43.65"/>
    <n v="174.6"/>
  </r>
  <r>
    <x v="1"/>
    <x v="20"/>
    <x v="19"/>
    <s v="284621.13"/>
    <s v=" CONVENTIONAL FIRE ALARM SYSTEM"/>
    <s v="EL"/>
    <x v="1"/>
    <n v="1297"/>
    <s v="Fire-alarm signal initiation devices "/>
    <s v="Fire-alarm signal initiation devices "/>
    <s v="C"/>
    <s v="Smoke detectors, photoelectric type;"/>
    <n v="40"/>
    <s v="Nr"/>
    <n v="48"/>
    <n v="1920"/>
    <n v="46.56"/>
    <n v="1862.4"/>
  </r>
  <r>
    <x v="1"/>
    <x v="20"/>
    <x v="19"/>
    <s v="284621.13"/>
    <s v=" CONVENTIONAL FIRE ALARM SYSTEM"/>
    <s v="EL"/>
    <x v="1"/>
    <n v="1298"/>
    <s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
    <s v="Fire Alarm Control Unit"/>
    <s v="D"/>
    <s v="Smoke detectors, photoelectric type; With Sounder Base"/>
    <n v="6"/>
    <s v="Nr"/>
    <n v="120"/>
    <n v="720"/>
    <n v="116.39999999999999"/>
    <n v="698.4"/>
  </r>
  <r>
    <x v="1"/>
    <x v="20"/>
    <x v="19"/>
    <s v="284621.13"/>
    <s v=" CONVENTIONAL FIRE ALARM SYSTEM"/>
    <s v="EL"/>
    <x v="1"/>
    <n v="1299"/>
    <s v="Fire-alarm signal initiation devices "/>
    <s v="Fire-alarm signal initiation devices "/>
    <s v="E"/>
    <s v="Combined Optical/Heat detector (Multicriteria detector)"/>
    <n v="4"/>
    <s v="Nr"/>
    <n v="50"/>
    <n v="200"/>
    <n v="48.5"/>
    <n v="194"/>
  </r>
  <r>
    <x v="1"/>
    <x v="20"/>
    <x v="19"/>
    <s v="284621.13"/>
    <s v=" CONVENTIONAL FIRE ALARM SYSTEM"/>
    <s v="EL"/>
    <x v="1"/>
    <n v="1300"/>
    <s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
    <s v="Fire Alarm Control Unit"/>
    <s v="F"/>
    <s v="Heat detector"/>
    <n v="3"/>
    <s v="Nr"/>
    <n v="48"/>
    <n v="144"/>
    <n v="46.56"/>
    <n v="139.68"/>
  </r>
  <r>
    <x v="1"/>
    <x v="20"/>
    <x v="19"/>
    <s v="284621.13"/>
    <s v=" CONVENTIONAL FIRE ALARM SYSTEM"/>
    <s v="EL"/>
    <x v="1"/>
    <n v="1301"/>
    <s v="Fire-alarm signal initiation devices "/>
    <s v="Fire-alarm signal initiation devices "/>
    <s v="G"/>
    <s v="Duct Smoke Detectors"/>
    <n v="1"/>
    <s v="Item"/>
    <n v="332"/>
    <n v="332"/>
    <n v="322.03999999999996"/>
    <n v="322.03999999999996"/>
  </r>
  <r>
    <x v="1"/>
    <x v="20"/>
    <x v="19"/>
    <s v="284621.13"/>
    <s v=" CONVENTIONAL FIRE ALARM SYSTEM"/>
    <s v="EL"/>
    <x v="0"/>
    <n v="1302"/>
    <s v="Fire-alarm Notification devices "/>
    <s v="Fire-alarm Notification devices "/>
    <m/>
    <s v="Fire-alarm Notification devices "/>
    <m/>
    <m/>
    <m/>
    <n v="0"/>
    <m/>
    <m/>
  </r>
  <r>
    <x v="1"/>
    <x v="20"/>
    <x v="19"/>
    <s v="284621.13"/>
    <s v=" CONVENTIONAL FIRE ALARM SYSTEM"/>
    <s v="EL"/>
    <x v="1"/>
    <n v="1303"/>
    <s v="Fire-alarm signal initiation devices "/>
    <s v="Fire-alarm signal initiation devices "/>
    <s v="A"/>
    <s v="Wall mounted Strobe light - 15 cd"/>
    <n v="12"/>
    <s v="Nr"/>
    <n v="42"/>
    <n v="504"/>
    <n v="40.74"/>
    <n v="488.88"/>
  </r>
  <r>
    <x v="1"/>
    <x v="20"/>
    <x v="19"/>
    <s v="284621.13"/>
    <s v=" CONVENTIONAL FIRE ALARM SYSTEM"/>
    <s v="EL"/>
    <x v="1"/>
    <n v="1304"/>
    <s v="Fire-alarm Notification devices "/>
    <s v="Fire-alarm Notification devices "/>
    <s v="B"/>
    <s v="Wall mounted Strobe light - 30 cd"/>
    <n v="2"/>
    <s v="Nr"/>
    <n v="42"/>
    <n v="84"/>
    <n v="40.74"/>
    <n v="81.48"/>
  </r>
  <r>
    <x v="1"/>
    <x v="20"/>
    <x v="19"/>
    <s v="284621.13"/>
    <s v=" CONVENTIONAL FIRE ALARM SYSTEM"/>
    <s v="EL"/>
    <x v="1"/>
    <n v="1305"/>
    <s v="Fire-alarm signal initiation devices "/>
    <s v="Fire-alarm signal initiation devices "/>
    <s v="C"/>
    <s v="Wall mounted Strobe light - 60 cd"/>
    <n v="2"/>
    <s v="Nr"/>
    <m/>
    <n v="0"/>
    <n v="0"/>
    <n v="0"/>
  </r>
  <r>
    <x v="1"/>
    <x v="20"/>
    <x v="19"/>
    <s v="284621.13"/>
    <s v=" CONVENTIONAL FIRE ALARM SYSTEM"/>
    <s v="EL"/>
    <x v="1"/>
    <n v="1306"/>
    <s v="Fire-alarm Notification devices "/>
    <s v="Fire-alarm Notification devices "/>
    <s v="C"/>
    <s v="Wall mounted Strobe light - 95 cd"/>
    <n v="1"/>
    <s v="Nr"/>
    <n v="77"/>
    <n v="77"/>
    <n v="74.69"/>
    <n v="74.69"/>
  </r>
  <r>
    <x v="1"/>
    <x v="20"/>
    <x v="19"/>
    <s v="284621.13"/>
    <s v=" CONVENTIONAL FIRE ALARM SYSTEM"/>
    <s v="EL"/>
    <x v="0"/>
    <n v="1307"/>
    <s v="Addressable interface devices,"/>
    <s v="Addressable interface devices,"/>
    <m/>
    <s v="Addressable interface devices,"/>
    <m/>
    <m/>
    <m/>
    <n v="0"/>
    <m/>
    <m/>
  </r>
  <r>
    <x v="1"/>
    <x v="20"/>
    <x v="19"/>
    <s v="284621.13"/>
    <s v=" CONVENTIONAL FIRE ALARM SYSTEM"/>
    <s v="EL"/>
    <x v="1"/>
    <n v="1308"/>
    <s v="Fire-alarm Notification devices "/>
    <s v="Fire-alarm Notification devices "/>
    <s v="D"/>
    <s v="Control modules;"/>
    <n v="2"/>
    <s v="Nr"/>
    <n v="45"/>
    <n v="90"/>
    <n v="43.65"/>
    <n v="87.3"/>
  </r>
  <r>
    <x v="1"/>
    <x v="20"/>
    <x v="19"/>
    <s v="284621.13"/>
    <s v=" CONVENTIONAL FIRE ALARM SYSTEM"/>
    <s v="EL"/>
    <x v="1"/>
    <n v="1309"/>
    <s v="Addressable interface devices,"/>
    <s v="Addressable interface devices,"/>
    <s v="E"/>
    <s v="Monitoring modules;"/>
    <n v="2"/>
    <s v="Nr"/>
    <n v="45"/>
    <n v="90"/>
    <n v="43.65"/>
    <n v="87.3"/>
  </r>
  <r>
    <x v="1"/>
    <x v="20"/>
    <x v="19"/>
    <s v="284621.13"/>
    <s v=" CONVENTIONAL FIRE ALARM SYSTEM"/>
    <s v="EL"/>
    <x v="1"/>
    <n v="1310"/>
    <s v="Fire-alarm Notification devices "/>
    <s v="Fire-alarm Notification devices "/>
    <s v="F"/>
    <s v="Line isolation modules;"/>
    <n v="1"/>
    <s v="Item"/>
    <n v="45"/>
    <n v="45"/>
    <n v="43.65"/>
    <n v="43.65"/>
  </r>
  <r>
    <x v="1"/>
    <x v="20"/>
    <x v="19"/>
    <s v="284621.13"/>
    <s v=" CONVENTIONAL FIRE ALARM SYSTEM"/>
    <s v="EL"/>
    <x v="1"/>
    <n v="1311"/>
    <s v="Addressable interface devices,"/>
    <s v="Addressable interface devices,"/>
    <s v="G"/>
    <s v="End of line resistor/devices"/>
    <n v="4"/>
    <s v="Nr"/>
    <n v="37"/>
    <n v="148"/>
    <n v="35.89"/>
    <n v="143.56"/>
  </r>
  <r>
    <x v="1"/>
    <x v="20"/>
    <x v="19"/>
    <s v="284621.13"/>
    <s v=" CONVENTIONAL FIRE ALARM SYSTEM"/>
    <s v="EL"/>
    <x v="0"/>
    <n v="1312"/>
    <s v="Fire-alarm Notification devices "/>
    <s v="Fire-alarm Notification devices "/>
    <s v="BILL NO. 28 - ELECTRONIC SAFETY AND SECURITY"/>
    <m/>
    <m/>
    <m/>
    <s v="J.D"/>
    <n v="5397"/>
    <m/>
    <m/>
  </r>
  <r>
    <x v="1"/>
    <x v="20"/>
    <x v="19"/>
    <s v="To Summary"/>
    <s v="To Summary"/>
    <m/>
    <x v="2"/>
    <n v="1313"/>
    <s v="Addressable interface devices,"/>
    <s v="Addressable interface devices,"/>
    <s v="To Summary"/>
    <m/>
    <m/>
    <m/>
    <m/>
    <m/>
    <m/>
    <m/>
  </r>
  <r>
    <x v="1"/>
    <x v="21"/>
    <x v="20"/>
    <s v="311000"/>
    <s v=" SITE CLEARING"/>
    <s v="GE"/>
    <x v="0"/>
    <n v="1314"/>
    <s v="Fire-alarm Notification devices "/>
    <s v="Fire-alarm Notification devices "/>
    <m/>
    <m/>
    <s v="BILL NO. 31"/>
    <m/>
    <m/>
    <m/>
    <m/>
    <m/>
  </r>
  <r>
    <x v="1"/>
    <x v="21"/>
    <x v="20"/>
    <s v="311000"/>
    <s v=" SITE CLEARING"/>
    <s v="GE"/>
    <x v="0"/>
    <n v="1315"/>
    <s v="Addressable interface devices,"/>
    <s v="Addressable interface devices,"/>
    <m/>
    <m/>
    <s v=" EARTHWORK"/>
    <m/>
    <m/>
    <m/>
    <m/>
    <m/>
  </r>
  <r>
    <x v="1"/>
    <x v="21"/>
    <x v="20"/>
    <s v="311000"/>
    <s v=" SITE CLEARING"/>
    <s v="GE"/>
    <x v="0"/>
    <n v="1316"/>
    <s v="Fire-alarm Notification devices "/>
    <s v="Fire-alarm Notification devices "/>
    <s v="Item"/>
    <s v="                Description                        "/>
    <s v="Qty"/>
    <s v="Unit"/>
    <s v="Rate"/>
    <s v="Amount"/>
    <m/>
    <m/>
  </r>
  <r>
    <x v="1"/>
    <x v="21"/>
    <x v="20"/>
    <s v="311000"/>
    <s v=" SITE CLEARING"/>
    <s v="GE"/>
    <x v="0"/>
    <n v="1317"/>
    <s v="Addressable interface devices,"/>
    <s v="Addressable interface devices,"/>
    <m/>
    <m/>
    <m/>
    <m/>
    <m/>
    <s v="J.D"/>
    <m/>
    <m/>
  </r>
  <r>
    <x v="1"/>
    <x v="21"/>
    <x v="20"/>
    <s v="311000"/>
    <s v=" SITE CLEARING"/>
    <s v="GE"/>
    <x v="0"/>
    <n v="1318"/>
    <s v="311000 - SITE CLEARING"/>
    <s v="311000 - SITE CLEARING"/>
    <m/>
    <s v="311000 - SITE CLEARING"/>
    <m/>
    <m/>
    <m/>
    <m/>
    <m/>
    <m/>
  </r>
  <r>
    <x v="1"/>
    <x v="21"/>
    <x v="20"/>
    <s v="311000"/>
    <s v=" SITE CLEARING"/>
    <s v="GE"/>
    <x v="0"/>
    <n v="1319"/>
    <s v="Site preparation"/>
    <s v="Site preparation"/>
    <m/>
    <s v="Site preparation"/>
    <m/>
    <m/>
    <m/>
    <m/>
    <m/>
    <m/>
  </r>
  <r>
    <x v="1"/>
    <x v="21"/>
    <x v="20"/>
    <s v="311000"/>
    <s v=" SITE CLEARING"/>
    <s v="GE"/>
    <x v="1"/>
    <n v="1320"/>
    <s v="311000 - SITE CLEARING"/>
    <s v="311000 - SITE CLEARING"/>
    <s v="A"/>
    <s v="Clearing the site generally"/>
    <n v="1"/>
    <s v="Item"/>
    <m/>
    <n v="0"/>
    <n v="0"/>
    <n v="0"/>
  </r>
  <r>
    <x v="1"/>
    <x v="21"/>
    <x v="20"/>
    <s v="311000"/>
    <s v=" SITE CLEARING"/>
    <s v="GE"/>
    <x v="0"/>
    <n v="1321"/>
    <s v="Excavating"/>
    <s v="Excavating"/>
    <m/>
    <s v="Excavating"/>
    <m/>
    <m/>
    <m/>
    <m/>
    <m/>
    <m/>
  </r>
  <r>
    <x v="1"/>
    <x v="21"/>
    <x v="20"/>
    <s v="311000"/>
    <s v=" SITE CLEARING"/>
    <s v="GE"/>
    <x v="1"/>
    <n v="1322"/>
    <s v="311000 - SITE CLEARING"/>
    <s v="311000 - SITE CLEARING"/>
    <s v="B"/>
    <s v="Excavation from existing levels for Foundation, Ground Beams, Pits, trenches and beds"/>
    <n v="415"/>
    <s v="m3"/>
    <m/>
    <n v="0"/>
    <n v="0"/>
    <n v="0"/>
  </r>
  <r>
    <x v="1"/>
    <x v="21"/>
    <x v="20"/>
    <s v="311000"/>
    <s v=" SITE CLEARING"/>
    <s v="GE"/>
    <x v="0"/>
    <n v="1323"/>
    <s v="Filling "/>
    <s v="Filling "/>
    <m/>
    <s v="Filling "/>
    <m/>
    <m/>
    <m/>
    <m/>
    <m/>
    <m/>
  </r>
  <r>
    <x v="1"/>
    <x v="21"/>
    <x v="20"/>
    <s v="311000"/>
    <s v=" SITE CLEARING"/>
    <s v="GE"/>
    <x v="1"/>
    <n v="1324"/>
    <s v="Filling "/>
    <s v="Filling "/>
    <s v="C"/>
    <s v="Filling from existing levels to makeup levels "/>
    <n v="290"/>
    <s v="m3"/>
    <m/>
    <n v="0"/>
    <n v="0"/>
    <n v="0"/>
  </r>
  <r>
    <x v="1"/>
    <x v="21"/>
    <x v="20"/>
    <s v="311000"/>
    <s v=" SITE CLEARING"/>
    <s v="GE"/>
    <x v="0"/>
    <n v="1325"/>
    <s v="Filling "/>
    <s v="Filling "/>
    <s v="BILL No. 31 - EARTHWORK"/>
    <m/>
    <m/>
    <m/>
    <m/>
    <m/>
    <m/>
    <m/>
  </r>
  <r>
    <x v="1"/>
    <x v="21"/>
    <x v="20"/>
    <s v="To Summary"/>
    <s v="To Summary"/>
    <m/>
    <x v="2"/>
    <n v="1326"/>
    <s v="Filling "/>
    <s v="Filling "/>
    <s v="To Summary"/>
    <m/>
    <m/>
    <m/>
    <s v="J.D"/>
    <n v="0"/>
    <m/>
    <m/>
  </r>
  <r>
    <x v="1"/>
    <x v="22"/>
    <x v="21"/>
    <s v="321400"/>
    <s v=" UNIT PAVING"/>
    <s v="LS"/>
    <x v="0"/>
    <n v="1327"/>
    <s v="Filling "/>
    <s v="Filling "/>
    <m/>
    <m/>
    <s v="BILL NO. 32"/>
    <m/>
    <m/>
    <m/>
    <m/>
    <m/>
  </r>
  <r>
    <x v="1"/>
    <x v="22"/>
    <x v="21"/>
    <s v="321400"/>
    <s v=" UNIT PAVING"/>
    <s v="LS"/>
    <x v="0"/>
    <n v="1328"/>
    <s v="Filling "/>
    <s v="Filling "/>
    <m/>
    <m/>
    <s v="EXTERIOR IMPROVEMENTS"/>
    <m/>
    <m/>
    <m/>
    <m/>
    <m/>
  </r>
  <r>
    <x v="1"/>
    <x v="22"/>
    <x v="21"/>
    <s v="321400"/>
    <s v=" UNIT PAVING"/>
    <s v="LS"/>
    <x v="0"/>
    <n v="1329"/>
    <s v="Filling "/>
    <s v="Filling "/>
    <s v="Item"/>
    <s v="                Description                        "/>
    <s v="Qty"/>
    <s v="Unit"/>
    <s v="Rate"/>
    <s v="Amount"/>
    <m/>
    <m/>
  </r>
  <r>
    <x v="1"/>
    <x v="22"/>
    <x v="21"/>
    <s v="311000"/>
    <s v=" UNIT PAVING"/>
    <s v="GE"/>
    <x v="0"/>
    <n v="1330"/>
    <s v="Filling "/>
    <s v="Filling "/>
    <m/>
    <m/>
    <m/>
    <m/>
    <m/>
    <s v="J.D"/>
    <m/>
    <m/>
  </r>
  <r>
    <x v="1"/>
    <x v="22"/>
    <x v="21"/>
    <s v="321400"/>
    <s v=" UNIT PAVING"/>
    <s v="LS"/>
    <x v="0"/>
    <n v="1331"/>
    <s v="321400 - UNIT PAVING"/>
    <s v="321400 - UNIT PAVING"/>
    <m/>
    <s v="321400 - UNIT PAVING"/>
    <m/>
    <m/>
    <m/>
    <m/>
    <m/>
    <m/>
  </r>
  <r>
    <x v="1"/>
    <x v="22"/>
    <x v="21"/>
    <s v="321400"/>
    <s v=" UNIT PAVING"/>
    <s v="LS"/>
    <x v="0"/>
    <n v="1332"/>
    <s v="Precast concrete curb; ordinary Portland cement, smooth finish, reinforced; including fittings and fixings; complete; as specified and as Drg. A-501; detail 12"/>
    <s v="Precast concrete curb; ordinary Portland cement, smooth finish, reinforced; including fittings and fixings; complete; as specified and as Drg. A-501; detail 12"/>
    <m/>
    <s v="Precast concrete curb; ordinary Portland cement, smooth finish, reinforced; including fittings and fixings; complete; as specified and as Drg. A-501; detail 12"/>
    <m/>
    <m/>
    <m/>
    <m/>
    <m/>
    <m/>
  </r>
  <r>
    <x v="1"/>
    <x v="22"/>
    <x v="21"/>
    <s v="321400"/>
    <s v=" UNIT PAVING"/>
    <s v="LS"/>
    <x v="1"/>
    <n v="1333"/>
    <s v="321400 - UNIT PAVING"/>
    <s v="321400 - UNIT PAVING"/>
    <s v="A"/>
    <s v="Curb; 150 x 300 high; with haunches"/>
    <n v="210"/>
    <s v="m"/>
    <m/>
    <n v="0"/>
    <n v="0"/>
    <n v="0"/>
  </r>
  <r>
    <x v="1"/>
    <x v="22"/>
    <x v="21"/>
    <s v="321400"/>
    <s v=" UNIT PAVING"/>
    <s v="LS"/>
    <x v="0"/>
    <n v="1334"/>
    <s v="Precast concrete tiles; including bedding mortar; to"/>
    <s v="Precast concrete tiles; including bedding mortar; to"/>
    <m/>
    <s v="Precast concrete tiles; including bedding mortar; to"/>
    <m/>
    <m/>
    <m/>
    <m/>
    <m/>
    <m/>
  </r>
  <r>
    <x v="1"/>
    <x v="22"/>
    <x v="21"/>
    <s v="321400"/>
    <s v=" UNIT PAVING"/>
    <s v="LS"/>
    <x v="1"/>
    <n v="1335"/>
    <s v="321400 - UNIT PAVING"/>
    <s v="321400 - UNIT PAVING"/>
    <s v="B"/>
    <s v="Sidewalks and terraces; 40 thick"/>
    <n v="464"/>
    <s v="m2"/>
    <m/>
    <n v="0"/>
    <n v="0"/>
    <n v="0"/>
  </r>
  <r>
    <x v="1"/>
    <x v="22"/>
    <x v="21"/>
    <s v="321116.16"/>
    <s v=" AGGREGATE SUBBASE COURSE"/>
    <s v="GE"/>
    <x v="0"/>
    <n v="1336"/>
    <s v="321116.16 - AGGREGATE SUBBASE COURSE"/>
    <s v="321116.16 - AGGREGATE SUBBASE COURSE"/>
    <m/>
    <s v="321116.16 - AGGREGATE SUBBASE COURSE"/>
    <m/>
    <m/>
    <m/>
    <m/>
    <m/>
    <m/>
  </r>
  <r>
    <x v="1"/>
    <x v="22"/>
    <x v="21"/>
    <s v="321116.16"/>
    <s v=" AGGREGATE SUBBASE COURSE"/>
    <s v="GE"/>
    <x v="1"/>
    <n v="1337"/>
    <s v="321400 - UNIT PAVING"/>
    <s v="321400 - UNIT PAVING"/>
    <s v="C"/>
    <s v="Subgrade Layer, laid and compacted as specified"/>
    <n v="150"/>
    <s v="m3"/>
    <m/>
    <n v="0"/>
    <n v="0"/>
    <n v="0"/>
  </r>
  <r>
    <x v="1"/>
    <x v="22"/>
    <x v="21"/>
    <s v="321116.16"/>
    <s v=" AGGREGATE SUBBASE COURSE"/>
    <s v="GE"/>
    <x v="1"/>
    <n v="1338"/>
    <s v="321116.16 - AGGREGATE SUBBASE COURSE"/>
    <s v="321116.16 - AGGREGATE SUBBASE COURSE"/>
    <s v="D"/>
    <s v="Aggregate Base Course; 200 thick; compacted to 100% Modified AASHTO Density, CBR ≥ 80%"/>
    <n v="120"/>
    <s v="m3"/>
    <m/>
    <n v="0"/>
    <n v="0"/>
    <n v="0"/>
  </r>
  <r>
    <x v="1"/>
    <x v="22"/>
    <x v="21"/>
    <s v="321216"/>
    <s v=" ASPHALT PAVING"/>
    <s v="GE"/>
    <x v="0"/>
    <n v="1339"/>
    <s v="321216 - ASPHALT PAVING"/>
    <s v="321216 - ASPHALT PAVING"/>
    <m/>
    <s v="321216 - ASPHALT PAVING"/>
    <m/>
    <m/>
    <m/>
    <m/>
    <m/>
    <m/>
  </r>
  <r>
    <x v="1"/>
    <x v="22"/>
    <x v="21"/>
    <s v="321216"/>
    <s v=" ASPHALT PAVING"/>
    <s v="GE"/>
    <x v="0"/>
    <n v="1340"/>
    <s v="0.5 MESAL"/>
    <s v="0.5 MESAL"/>
    <m/>
    <s v="0.5 MESAL"/>
    <m/>
    <m/>
    <m/>
    <m/>
    <m/>
    <m/>
  </r>
  <r>
    <x v="1"/>
    <x v="22"/>
    <x v="21"/>
    <s v="321216"/>
    <s v=" ASPHALT PAVING"/>
    <s v="GE"/>
    <x v="1"/>
    <n v="1341"/>
    <s v="321216 - ASPHALT PAVING"/>
    <s v="321216 - ASPHALT PAVING"/>
    <s v="E"/>
    <s v="Bituminous Prime Coat"/>
    <n v="600"/>
    <s v="m2"/>
    <m/>
    <n v="0"/>
    <n v="0"/>
    <n v="0"/>
  </r>
  <r>
    <x v="1"/>
    <x v="22"/>
    <x v="21"/>
    <s v="321216"/>
    <s v=" ASPHALT PAVING"/>
    <s v="GE"/>
    <x v="1"/>
    <n v="1342"/>
    <s v="0.5 MESAL"/>
    <s v="0.5 MESAL"/>
    <s v="F"/>
    <s v="Bituminous Tack Coat"/>
    <n v="600"/>
    <s v="m2"/>
    <m/>
    <n v="0"/>
    <n v="0"/>
    <n v="0"/>
  </r>
  <r>
    <x v="1"/>
    <x v="22"/>
    <x v="21"/>
    <s v="321216"/>
    <s v=" ASPHALT PAVING"/>
    <s v="GE"/>
    <x v="1"/>
    <n v="1343"/>
    <s v="321216 - ASPHALT PAVING"/>
    <s v="321216 - ASPHALT PAVING"/>
    <s v="G"/>
    <s v="60 mm Bituminous Base Course "/>
    <n v="37"/>
    <s v="m3"/>
    <m/>
    <n v="0"/>
    <n v="0"/>
    <n v="0"/>
  </r>
  <r>
    <x v="1"/>
    <x v="22"/>
    <x v="21"/>
    <s v="321216"/>
    <s v=" ASPHALT PAVING"/>
    <s v="GE"/>
    <x v="1"/>
    <n v="1344"/>
    <s v="0.5 MESAL"/>
    <s v="0.5 MESAL"/>
    <s v="H"/>
    <s v="40 mm Bituminous Surface Course "/>
    <n v="25"/>
    <s v="m3"/>
    <m/>
    <n v="0"/>
    <n v="0"/>
    <n v="0"/>
  </r>
  <r>
    <x v="1"/>
    <x v="22"/>
    <x v="21"/>
    <s v="321216"/>
    <s v=" ASPHALT PAVING"/>
    <s v="GE"/>
    <x v="0"/>
    <n v="1345"/>
    <s v="321216 - ASPHALT PAVING"/>
    <s v="321216 - ASPHALT PAVING"/>
    <s v="BILL No. 32 - EXTERIOR IMPROVEMENTS"/>
    <m/>
    <m/>
    <m/>
    <m/>
    <m/>
    <m/>
    <m/>
  </r>
  <r>
    <x v="1"/>
    <x v="22"/>
    <x v="21"/>
    <s v="To Summary"/>
    <s v="To Summary"/>
    <m/>
    <x v="2"/>
    <n v="1346"/>
    <s v="0.5 MESAL"/>
    <s v="0.5 MESAL"/>
    <s v="To Summary"/>
    <m/>
    <m/>
    <m/>
    <s v="J.D"/>
    <n v="0"/>
    <m/>
    <m/>
  </r>
  <r>
    <x v="1"/>
    <x v="23"/>
    <x v="22"/>
    <s v="SUMMARY"/>
    <s v="SUMMARY"/>
    <m/>
    <x v="3"/>
    <n v="1347"/>
    <s v="SUMMARY"/>
    <s v="SUMMARY"/>
    <s v="SUMMARY"/>
    <m/>
    <m/>
    <m/>
    <m/>
    <m/>
    <m/>
    <m/>
  </r>
  <r>
    <x v="1"/>
    <x v="23"/>
    <x v="22"/>
    <m/>
    <m/>
    <m/>
    <x v="3"/>
    <n v="1348"/>
    <s v="SUMMARY"/>
    <s v="SUMMARY"/>
    <m/>
    <m/>
    <m/>
    <s v="Amount"/>
    <m/>
    <m/>
    <m/>
    <m/>
  </r>
  <r>
    <x v="1"/>
    <x v="23"/>
    <x v="22"/>
    <m/>
    <m/>
    <m/>
    <x v="3"/>
    <n v="1349"/>
    <s v="SUMMARY"/>
    <s v="SUMMARY"/>
    <m/>
    <m/>
    <m/>
    <s v="J.D"/>
    <m/>
    <m/>
    <m/>
    <m/>
  </r>
  <r>
    <x v="1"/>
    <x v="23"/>
    <x v="22"/>
    <m/>
    <m/>
    <m/>
    <x v="3"/>
    <n v="1350"/>
    <s v="SUMMARY"/>
    <s v="SUMMARY"/>
    <s v="BILL NO. 1"/>
    <s v="GENERAL REQUIREMENTS ( 8% is considered)"/>
    <m/>
    <n v="31071"/>
    <m/>
    <m/>
    <m/>
    <m/>
  </r>
  <r>
    <x v="1"/>
    <x v="23"/>
    <x v="22"/>
    <m/>
    <m/>
    <m/>
    <x v="3"/>
    <n v="1351"/>
    <s v="SUMMARY"/>
    <s v="SUMMARY"/>
    <s v="BILL NO. 2"/>
    <s v="SITE CONSTRUCTION"/>
    <m/>
    <n v="2669"/>
    <m/>
    <m/>
    <m/>
    <m/>
  </r>
  <r>
    <x v="1"/>
    <x v="23"/>
    <x v="22"/>
    <m/>
    <m/>
    <m/>
    <x v="3"/>
    <n v="1352"/>
    <s v="SUMMARY"/>
    <s v="SUMMARY"/>
    <s v="BILL NO. 3"/>
    <s v="CONCRETE"/>
    <m/>
    <n v="21141.5"/>
    <m/>
    <m/>
    <m/>
    <m/>
  </r>
  <r>
    <x v="1"/>
    <x v="23"/>
    <x v="22"/>
    <m/>
    <m/>
    <m/>
    <x v="3"/>
    <n v="1353"/>
    <s v="SUMMARY"/>
    <s v="SUMMARY"/>
    <s v="BILL NO. 4"/>
    <s v="MASONRY"/>
    <m/>
    <n v="25455"/>
    <m/>
    <m/>
    <m/>
    <m/>
  </r>
  <r>
    <x v="1"/>
    <x v="23"/>
    <x v="22"/>
    <m/>
    <m/>
    <m/>
    <x v="3"/>
    <n v="1354"/>
    <s v="SUMMARY"/>
    <s v="SUMMARY"/>
    <s v="BILL NO. 5 "/>
    <s v="METALS"/>
    <m/>
    <n v="4256"/>
    <m/>
    <m/>
    <m/>
    <m/>
  </r>
  <r>
    <x v="1"/>
    <x v="23"/>
    <x v="22"/>
    <m/>
    <m/>
    <m/>
    <x v="3"/>
    <n v="1355"/>
    <s v="SUMMARY"/>
    <s v="SUMMARY"/>
    <s v="BILL NO. 6"/>
    <s v="WOOD AND PLASTICS "/>
    <m/>
    <n v="2258"/>
    <m/>
    <m/>
    <m/>
    <m/>
  </r>
  <r>
    <x v="1"/>
    <x v="23"/>
    <x v="22"/>
    <m/>
    <m/>
    <m/>
    <x v="3"/>
    <n v="1356"/>
    <s v="SUMMARY"/>
    <s v="SUMMARY"/>
    <s v="BILL NO. 7 "/>
    <s v="THERMAL AND MOISTURE PROTECTION"/>
    <m/>
    <n v="94637"/>
    <m/>
    <m/>
    <m/>
    <m/>
  </r>
  <r>
    <x v="1"/>
    <x v="23"/>
    <x v="22"/>
    <m/>
    <m/>
    <m/>
    <x v="3"/>
    <n v="1357"/>
    <s v="SUMMARY"/>
    <s v="SUMMARY"/>
    <s v="BILL NO. 8 "/>
    <s v="OPENINGS"/>
    <m/>
    <n v="81634"/>
    <m/>
    <m/>
    <m/>
    <m/>
  </r>
  <r>
    <x v="1"/>
    <x v="23"/>
    <x v="22"/>
    <m/>
    <m/>
    <m/>
    <x v="3"/>
    <n v="1358"/>
    <s v="SUMMARY"/>
    <s v="SUMMARY"/>
    <s v="BILL NO. 9 "/>
    <s v="FINISHES"/>
    <m/>
    <n v="112280"/>
    <m/>
    <m/>
    <m/>
    <m/>
  </r>
  <r>
    <x v="1"/>
    <x v="23"/>
    <x v="22"/>
    <m/>
    <m/>
    <m/>
    <x v="3"/>
    <n v="1359"/>
    <s v="SUMMARY"/>
    <s v="SUMMARY"/>
    <s v="BILL NO. 10"/>
    <s v="SPECIALTIES"/>
    <m/>
    <n v="4686"/>
    <m/>
    <m/>
    <m/>
    <m/>
  </r>
  <r>
    <x v="1"/>
    <x v="23"/>
    <x v="22"/>
    <m/>
    <m/>
    <m/>
    <x v="3"/>
    <n v="1360"/>
    <s v="SUMMARY"/>
    <s v="SUMMARY"/>
    <s v="BILL NO. 11"/>
    <s v="EQUIPMENT"/>
    <m/>
    <n v="0"/>
    <m/>
    <m/>
    <m/>
    <m/>
  </r>
  <r>
    <x v="1"/>
    <x v="23"/>
    <x v="22"/>
    <m/>
    <m/>
    <m/>
    <x v="3"/>
    <n v="1361"/>
    <s v="SUMMARY"/>
    <s v="SUMMARY"/>
    <s v="BILL NO. 12"/>
    <s v="FURNISHINGS"/>
    <m/>
    <n v="6581"/>
    <m/>
    <m/>
    <m/>
    <m/>
  </r>
  <r>
    <x v="1"/>
    <x v="23"/>
    <x v="22"/>
    <m/>
    <m/>
    <m/>
    <x v="3"/>
    <n v="1362"/>
    <s v="SUMMARY"/>
    <s v="SUMMARY"/>
    <s v="BILL NO. 14"/>
    <s v="CONVEYING EQUIPMENT"/>
    <m/>
    <m/>
    <m/>
    <m/>
    <m/>
    <m/>
  </r>
  <r>
    <x v="1"/>
    <x v="23"/>
    <x v="22"/>
    <m/>
    <m/>
    <m/>
    <x v="3"/>
    <n v="1363"/>
    <s v="SUMMARY"/>
    <s v="SUMMARY"/>
    <s v="BILL NO. 21"/>
    <s v="FIRE SUPPRESSION"/>
    <m/>
    <n v="42450"/>
    <m/>
    <m/>
    <m/>
    <m/>
  </r>
  <r>
    <x v="1"/>
    <x v="23"/>
    <x v="22"/>
    <m/>
    <m/>
    <m/>
    <x v="3"/>
    <n v="1364"/>
    <s v="SUMMARY"/>
    <s v="SUMMARY"/>
    <s v="BILL NO. 22"/>
    <s v="PLUMBING"/>
    <m/>
    <n v="173425"/>
    <m/>
    <m/>
    <m/>
    <m/>
  </r>
  <r>
    <x v="1"/>
    <x v="23"/>
    <x v="22"/>
    <m/>
    <m/>
    <m/>
    <x v="3"/>
    <n v="1365"/>
    <s v="SUMMARY"/>
    <s v="SUMMARY"/>
    <s v="BILL NO. 23"/>
    <s v="HEATING VENTILATING AND AIR CONDITIONING"/>
    <m/>
    <n v="118708"/>
    <m/>
    <m/>
    <m/>
    <m/>
  </r>
  <r>
    <x v="1"/>
    <x v="23"/>
    <x v="22"/>
    <m/>
    <m/>
    <m/>
    <x v="3"/>
    <n v="1366"/>
    <s v="SUMMARY"/>
    <s v="SUMMARY"/>
    <s v="BILL NO. 26"/>
    <s v="ELECTRICAL"/>
    <m/>
    <n v="297724"/>
    <m/>
    <m/>
    <m/>
    <m/>
  </r>
  <r>
    <x v="1"/>
    <x v="23"/>
    <x v="22"/>
    <m/>
    <m/>
    <m/>
    <x v="3"/>
    <n v="1367"/>
    <s v="SUMMARY"/>
    <s v="SUMMARY"/>
    <s v="BILL NO. 27"/>
    <s v="COMMUNICATIONS"/>
    <m/>
    <n v="51098"/>
    <m/>
    <m/>
    <m/>
    <m/>
  </r>
  <r>
    <x v="1"/>
    <x v="23"/>
    <x v="22"/>
    <m/>
    <m/>
    <m/>
    <x v="3"/>
    <n v="1368"/>
    <s v="SUMMARY"/>
    <s v="SUMMARY"/>
    <s v="BILL NO. 28"/>
    <s v="ELECTRONIC SAFETY AND SECURITY"/>
    <m/>
    <n v="5397"/>
    <m/>
    <m/>
    <m/>
    <m/>
  </r>
  <r>
    <x v="1"/>
    <x v="23"/>
    <x v="22"/>
    <m/>
    <m/>
    <m/>
    <x v="3"/>
    <n v="1369"/>
    <s v="SUMMARY"/>
    <s v="SUMMARY"/>
    <s v="BILL NO. 31"/>
    <s v="EARTHWORK"/>
    <m/>
    <m/>
    <m/>
    <m/>
    <m/>
    <m/>
  </r>
  <r>
    <x v="1"/>
    <x v="23"/>
    <x v="22"/>
    <m/>
    <m/>
    <m/>
    <x v="3"/>
    <n v="1370"/>
    <s v="SUMMARY"/>
    <s v="SUMMARY"/>
    <s v="BILL NO. 32"/>
    <s v="EXTERIOR IMPROVEMENTS"/>
    <m/>
    <m/>
    <m/>
    <m/>
    <m/>
    <m/>
  </r>
  <r>
    <x v="1"/>
    <x v="23"/>
    <x v="22"/>
    <m/>
    <m/>
    <m/>
    <x v="3"/>
    <n v="1371"/>
    <s v="SUMMARY"/>
    <s v="SUMMARY"/>
    <s v="TOTAL "/>
    <m/>
    <m/>
    <m/>
    <m/>
    <m/>
    <m/>
    <m/>
  </r>
  <r>
    <x v="1"/>
    <x v="23"/>
    <x v="22"/>
    <m/>
    <m/>
    <m/>
    <x v="3"/>
    <n v="1372"/>
    <s v="SUMMARY"/>
    <s v="SUMMARY"/>
    <s v="To Form of Tender"/>
    <m/>
    <s v="J.D"/>
    <n v="1075470.5"/>
    <m/>
    <m/>
    <m/>
    <m/>
  </r>
  <r>
    <x v="2"/>
    <x v="0"/>
    <x v="0"/>
    <m/>
    <m/>
    <m/>
    <x v="0"/>
    <n v="1"/>
    <m/>
    <m/>
    <s v="Fuhais - Jordan"/>
    <m/>
    <m/>
    <m/>
    <m/>
    <m/>
    <m/>
    <m/>
  </r>
  <r>
    <x v="2"/>
    <x v="1"/>
    <x v="0"/>
    <m/>
    <m/>
    <m/>
    <x v="0"/>
    <n v="2"/>
    <m/>
    <m/>
    <s v="TABLE OF CONTENTS"/>
    <m/>
    <m/>
    <m/>
    <m/>
    <m/>
    <m/>
    <m/>
  </r>
  <r>
    <x v="2"/>
    <x v="1"/>
    <x v="0"/>
    <m/>
    <m/>
    <m/>
    <x v="0"/>
    <n v="3"/>
    <m/>
    <m/>
    <s v="01"/>
    <s v="GENERAL REQUIREMENTS"/>
    <m/>
    <m/>
    <m/>
    <m/>
    <m/>
    <m/>
  </r>
  <r>
    <x v="2"/>
    <x v="1"/>
    <x v="0"/>
    <m/>
    <m/>
    <m/>
    <x v="0"/>
    <n v="4"/>
    <m/>
    <m/>
    <s v="02"/>
    <s v="SITE CONSTRUCTION"/>
    <m/>
    <m/>
    <m/>
    <m/>
    <m/>
    <m/>
  </r>
  <r>
    <x v="2"/>
    <x v="1"/>
    <x v="0"/>
    <m/>
    <m/>
    <m/>
    <x v="0"/>
    <n v="5"/>
    <m/>
    <m/>
    <s v="03"/>
    <s v="CONCRETE"/>
    <m/>
    <m/>
    <m/>
    <m/>
    <m/>
    <m/>
  </r>
  <r>
    <x v="2"/>
    <x v="1"/>
    <x v="0"/>
    <m/>
    <m/>
    <m/>
    <x v="0"/>
    <n v="6"/>
    <m/>
    <m/>
    <s v="04"/>
    <s v="MASONRY"/>
    <m/>
    <m/>
    <m/>
    <m/>
    <m/>
    <m/>
  </r>
  <r>
    <x v="2"/>
    <x v="1"/>
    <x v="0"/>
    <m/>
    <m/>
    <m/>
    <x v="0"/>
    <n v="7"/>
    <m/>
    <m/>
    <s v="05"/>
    <s v="METALS"/>
    <m/>
    <m/>
    <m/>
    <m/>
    <m/>
    <m/>
  </r>
  <r>
    <x v="2"/>
    <x v="1"/>
    <x v="0"/>
    <m/>
    <m/>
    <m/>
    <x v="0"/>
    <n v="8"/>
    <m/>
    <m/>
    <s v="06"/>
    <s v="WOOD AND PLASTICS "/>
    <m/>
    <m/>
    <m/>
    <m/>
    <m/>
    <m/>
  </r>
  <r>
    <x v="2"/>
    <x v="1"/>
    <x v="0"/>
    <m/>
    <m/>
    <m/>
    <x v="0"/>
    <n v="9"/>
    <m/>
    <m/>
    <s v="07"/>
    <s v="THERMAL AND MOISTURE PROTECTION"/>
    <m/>
    <m/>
    <m/>
    <m/>
    <m/>
    <m/>
  </r>
  <r>
    <x v="2"/>
    <x v="1"/>
    <x v="0"/>
    <m/>
    <m/>
    <m/>
    <x v="0"/>
    <n v="10"/>
    <m/>
    <m/>
    <s v="08"/>
    <s v="OPENINGS"/>
    <m/>
    <m/>
    <m/>
    <m/>
    <m/>
    <m/>
  </r>
  <r>
    <x v="2"/>
    <x v="1"/>
    <x v="0"/>
    <m/>
    <m/>
    <m/>
    <x v="0"/>
    <n v="11"/>
    <m/>
    <m/>
    <s v="09"/>
    <s v="FINISHES"/>
    <m/>
    <m/>
    <m/>
    <m/>
    <m/>
    <m/>
  </r>
  <r>
    <x v="2"/>
    <x v="1"/>
    <x v="0"/>
    <m/>
    <m/>
    <m/>
    <x v="0"/>
    <n v="12"/>
    <m/>
    <m/>
    <s v="10"/>
    <s v="SPECIALTIES"/>
    <m/>
    <m/>
    <m/>
    <m/>
    <m/>
    <m/>
  </r>
  <r>
    <x v="2"/>
    <x v="1"/>
    <x v="0"/>
    <m/>
    <m/>
    <m/>
    <x v="0"/>
    <n v="13"/>
    <m/>
    <m/>
    <s v="11"/>
    <s v="EQUIPMENT"/>
    <m/>
    <m/>
    <m/>
    <m/>
    <m/>
    <m/>
  </r>
  <r>
    <x v="2"/>
    <x v="1"/>
    <x v="0"/>
    <m/>
    <m/>
    <m/>
    <x v="0"/>
    <n v="14"/>
    <m/>
    <m/>
    <s v="12"/>
    <s v="FURNISHINGS"/>
    <m/>
    <m/>
    <m/>
    <m/>
    <m/>
    <m/>
  </r>
  <r>
    <x v="2"/>
    <x v="1"/>
    <x v="0"/>
    <m/>
    <m/>
    <m/>
    <x v="0"/>
    <n v="15"/>
    <m/>
    <m/>
    <s v="14"/>
    <s v="CONVEYING EQUIPMENT"/>
    <m/>
    <m/>
    <m/>
    <m/>
    <m/>
    <m/>
  </r>
  <r>
    <x v="2"/>
    <x v="1"/>
    <x v="0"/>
    <m/>
    <m/>
    <m/>
    <x v="0"/>
    <n v="16"/>
    <m/>
    <m/>
    <s v="21"/>
    <s v="FIRE SUPPRESSION"/>
    <m/>
    <m/>
    <m/>
    <m/>
    <m/>
    <m/>
  </r>
  <r>
    <x v="2"/>
    <x v="1"/>
    <x v="0"/>
    <m/>
    <m/>
    <m/>
    <x v="0"/>
    <n v="17"/>
    <m/>
    <m/>
    <s v="22"/>
    <s v="PLUMBING"/>
    <m/>
    <m/>
    <m/>
    <m/>
    <m/>
    <m/>
  </r>
  <r>
    <x v="2"/>
    <x v="1"/>
    <x v="0"/>
    <m/>
    <m/>
    <m/>
    <x v="0"/>
    <n v="18"/>
    <m/>
    <m/>
    <s v="23"/>
    <s v="HEATING VENTILATING AND AIR CONDITIONING"/>
    <m/>
    <m/>
    <m/>
    <m/>
    <m/>
    <m/>
  </r>
  <r>
    <x v="2"/>
    <x v="1"/>
    <x v="0"/>
    <m/>
    <m/>
    <m/>
    <x v="0"/>
    <n v="19"/>
    <m/>
    <m/>
    <s v="26"/>
    <s v="ELECTRICAL"/>
    <m/>
    <m/>
    <m/>
    <m/>
    <m/>
    <m/>
  </r>
  <r>
    <x v="2"/>
    <x v="1"/>
    <x v="0"/>
    <m/>
    <m/>
    <m/>
    <x v="0"/>
    <n v="20"/>
    <m/>
    <m/>
    <s v="27"/>
    <s v="COMMUNICATIONS"/>
    <m/>
    <m/>
    <m/>
    <m/>
    <m/>
    <m/>
  </r>
  <r>
    <x v="2"/>
    <x v="1"/>
    <x v="0"/>
    <m/>
    <m/>
    <m/>
    <x v="0"/>
    <n v="21"/>
    <m/>
    <m/>
    <s v="28"/>
    <s v="ELECTRONIC SAFETY AND SECURITY"/>
    <m/>
    <m/>
    <m/>
    <m/>
    <m/>
    <m/>
  </r>
  <r>
    <x v="2"/>
    <x v="1"/>
    <x v="0"/>
    <m/>
    <m/>
    <m/>
    <x v="0"/>
    <n v="22"/>
    <m/>
    <m/>
    <s v="31"/>
    <s v="EARTHWORK"/>
    <m/>
    <m/>
    <m/>
    <m/>
    <m/>
    <m/>
  </r>
  <r>
    <x v="2"/>
    <x v="1"/>
    <x v="0"/>
    <m/>
    <m/>
    <m/>
    <x v="0"/>
    <n v="23"/>
    <m/>
    <m/>
    <s v="32"/>
    <s v="EXTERIOR IMPROVEMENTS"/>
    <m/>
    <m/>
    <m/>
    <m/>
    <m/>
    <m/>
  </r>
  <r>
    <x v="2"/>
    <x v="2"/>
    <x v="1"/>
    <s v="010000"/>
    <s v=" GENERAL REQUIREMENTS"/>
    <s v="AR"/>
    <x v="0"/>
    <n v="24"/>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m/>
    <s v="BILL NO. 01"/>
    <m/>
    <m/>
    <m/>
    <m/>
    <m/>
  </r>
  <r>
    <x v="2"/>
    <x v="2"/>
    <x v="1"/>
    <s v="010000"/>
    <s v=" GENERAL REQUIREMENTS"/>
    <s v="AR"/>
    <x v="0"/>
    <n v="25"/>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m/>
    <s v="GENERAL REQUIREMENTS "/>
    <m/>
    <m/>
    <m/>
    <m/>
    <m/>
  </r>
  <r>
    <x v="2"/>
    <x v="2"/>
    <x v="1"/>
    <s v="010000"/>
    <s v=" GENERAL REQUIREMENTS"/>
    <s v="AR"/>
    <x v="0"/>
    <n v="26"/>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s v="Item"/>
    <s v="                      Description                       "/>
    <s v="Qty"/>
    <s v="Unit"/>
    <s v="Rate"/>
    <s v="Amount"/>
    <m/>
    <m/>
  </r>
  <r>
    <x v="2"/>
    <x v="2"/>
    <x v="1"/>
    <s v="010000"/>
    <s v=" GENERAL REQUIREMENTS"/>
    <s v="AR"/>
    <x v="0"/>
    <n v="27"/>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m/>
    <m/>
    <m/>
    <m/>
    <s v="J.D"/>
    <m/>
    <m/>
  </r>
  <r>
    <x v="2"/>
    <x v="2"/>
    <x v="1"/>
    <s v="010000"/>
    <s v=" GENERAL REQUIREMENTS"/>
    <s v="AR"/>
    <x v="0"/>
    <n v="28"/>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s v="01 - GENERAL REQUIREMENTS"/>
    <m/>
    <m/>
    <m/>
    <m/>
    <m/>
    <m/>
  </r>
  <r>
    <x v="2"/>
    <x v="2"/>
    <x v="1"/>
    <s v="010000"/>
    <s v=" GENERAL REQUIREMENTS"/>
    <s v="AR"/>
    <x v="0"/>
    <n v="29"/>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s v="CONDITIONS OF CONTRACT "/>
    <m/>
    <m/>
    <m/>
    <m/>
    <m/>
    <m/>
  </r>
  <r>
    <x v="2"/>
    <x v="2"/>
    <x v="1"/>
    <s v="010000"/>
    <s v=" GENERAL REQUIREMENTS"/>
    <s v="AR"/>
    <x v="0"/>
    <n v="30"/>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m/>
    <m/>
    <m/>
    <m/>
    <m/>
    <m/>
  </r>
  <r>
    <x v="2"/>
    <x v="2"/>
    <x v="1"/>
    <s v="010000"/>
    <s v=" GENERAL REQUIREMENTS"/>
    <s v="AR"/>
    <x v="0"/>
    <n v="31"/>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s v="Conditions of Contract"/>
    <m/>
    <m/>
    <m/>
    <m/>
    <m/>
    <m/>
  </r>
  <r>
    <x v="2"/>
    <x v="2"/>
    <x v="1"/>
    <s v="010000"/>
    <s v=" GENERAL REQUIREMENTS"/>
    <s v="AR"/>
    <x v="1"/>
    <n v="32"/>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s v="A"/>
    <s v="Performance Security"/>
    <n v="1"/>
    <s v="Item"/>
    <n v="5000"/>
    <n v="5000"/>
    <n v="4650"/>
    <n v="4650"/>
  </r>
  <r>
    <x v="2"/>
    <x v="2"/>
    <x v="1"/>
    <s v="010000"/>
    <s v=" GENERAL REQUIREMENTS"/>
    <s v="AR"/>
    <x v="1"/>
    <n v="33"/>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s v="B"/>
    <s v="Insurances as per provision of the Conditions of Contract "/>
    <n v="1"/>
    <s v="Item"/>
    <n v="3000"/>
    <n v="3000"/>
    <n v="2790"/>
    <n v="2790"/>
  </r>
  <r>
    <x v="2"/>
    <x v="2"/>
    <x v="1"/>
    <s v="010000"/>
    <s v=" GENERAL REQUIREMENTS"/>
    <s v="AR"/>
    <x v="1"/>
    <n v="34"/>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s v="C"/>
    <s v="Contractor's facilities, Contractor's temporary facilities including establishment, maintenance and removal from Site"/>
    <n v="1"/>
    <s v="Item"/>
    <n v="20000"/>
    <n v="20000"/>
    <n v="18600"/>
    <n v="18600"/>
  </r>
  <r>
    <x v="2"/>
    <x v="2"/>
    <x v="1"/>
    <s v="010000"/>
    <s v=" GENERAL REQUIREMENTS"/>
    <s v="AR"/>
    <x v="1"/>
    <n v="35"/>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s v="D"/>
    <s v="Maintenance, cleaning and provision of services and supplies for, etc. the Engineer's staff offices provided by the Employer (Refer to Section 015000)"/>
    <n v="1"/>
    <s v="Item"/>
    <n v="37000"/>
    <n v="37000"/>
    <n v="34410"/>
    <n v="34410"/>
  </r>
  <r>
    <x v="2"/>
    <x v="2"/>
    <x v="1"/>
    <s v="010000"/>
    <s v=" GENERAL REQUIREMENTS"/>
    <s v="AR"/>
    <x v="0"/>
    <n v="36"/>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s v="GENERAL REQUIREMENTS "/>
    <m/>
    <m/>
    <m/>
    <m/>
    <m/>
    <m/>
    <m/>
  </r>
  <r>
    <x v="2"/>
    <x v="2"/>
    <x v="1"/>
    <s v="To Summary"/>
    <s v="To Summary"/>
    <m/>
    <x v="2"/>
    <n v="37"/>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s v="To Summary"/>
    <m/>
    <m/>
    <m/>
    <s v="J.D"/>
    <n v="65000"/>
    <m/>
    <m/>
  </r>
  <r>
    <x v="2"/>
    <x v="3"/>
    <x v="2"/>
    <s v="024119"/>
    <s v=" SELECTIVE STRUCTURE DEMOLITION"/>
    <s v="AR"/>
    <x v="0"/>
    <n v="38"/>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m/>
    <s v="BILL NO. 02"/>
    <m/>
    <m/>
    <m/>
    <m/>
    <m/>
  </r>
  <r>
    <x v="2"/>
    <x v="3"/>
    <x v="2"/>
    <s v="024119"/>
    <s v=" SELECTIVE STRUCTURE DEMOLITION"/>
    <s v="AR"/>
    <x v="0"/>
    <n v="39"/>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m/>
    <s v="SITE CONSTRUCTION"/>
    <m/>
    <m/>
    <m/>
    <m/>
    <m/>
  </r>
  <r>
    <x v="2"/>
    <x v="3"/>
    <x v="2"/>
    <s v="024119"/>
    <s v=" SELECTIVE STRUCTURE DEMOLITION"/>
    <s v="AR"/>
    <x v="0"/>
    <n v="40"/>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s v="Item"/>
    <s v="                Description                        "/>
    <s v="Qty"/>
    <s v="Unit"/>
    <s v="Rate"/>
    <s v="Amount"/>
    <m/>
    <m/>
  </r>
  <r>
    <x v="2"/>
    <x v="3"/>
    <x v="2"/>
    <s v="024119"/>
    <s v=" SELECTIVE STRUCTURE DEMOLITION"/>
    <s v="AR"/>
    <x v="0"/>
    <n v="41"/>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m/>
    <m/>
    <m/>
    <m/>
    <s v="J.D"/>
    <m/>
    <m/>
  </r>
  <r>
    <x v="2"/>
    <x v="3"/>
    <x v="2"/>
    <s v="024119"/>
    <s v=" SELECTIVE STRUCTURE DEMOLITION"/>
    <s v="AR"/>
    <x v="0"/>
    <n v="42"/>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s v="024119 - SELECTIVE STRUCTURE DEMOLITION"/>
    <m/>
    <m/>
    <m/>
    <m/>
    <m/>
    <m/>
  </r>
  <r>
    <x v="2"/>
    <x v="3"/>
    <x v="2"/>
    <s v="024119"/>
    <s v=" SELECTIVE STRUCTURE DEMOLITION"/>
    <s v="AR"/>
    <x v="0"/>
    <n v="43"/>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s v="NOTES:"/>
    <m/>
    <m/>
    <m/>
    <m/>
    <m/>
    <m/>
  </r>
  <r>
    <x v="2"/>
    <x v="3"/>
    <x v="2"/>
    <s v="024119"/>
    <s v=" SELECTIVE STRUCTURE DEMOLITION"/>
    <s v="AR"/>
    <x v="0"/>
    <n v="44"/>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s v="1- Should the Employer wish to take any of the materials/furniture from the site before being demolished or after dismantling, contractor shall carefully hand over the selected materials/ items to the employer at a safe location as instructed by the Engineer."/>
    <m/>
    <m/>
    <m/>
    <m/>
    <m/>
    <m/>
  </r>
  <r>
    <x v="2"/>
    <x v="3"/>
    <x v="2"/>
    <s v="024119"/>
    <s v=" SELECTIVE STRUCTURE DEMOLITION"/>
    <s v="AR"/>
    <x v="0"/>
    <n v="45"/>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s v="2- Debris of materials shall be removed away from the site to an approved dumping areas."/>
    <m/>
    <m/>
    <m/>
    <m/>
    <m/>
    <m/>
  </r>
  <r>
    <x v="2"/>
    <x v="3"/>
    <x v="2"/>
    <s v="024119"/>
    <s v=" SELECTIVE STRUCTURE DEMOLITION"/>
    <s v="AR"/>
    <x v="0"/>
    <n v="46"/>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s v="3- The contractor is to study the scope of works on the existing site and the design of new additional works and submit for the Engineer's approval, details of the methods of shoring, supporting and protecting the existing and the new works."/>
    <m/>
    <m/>
    <m/>
    <m/>
    <m/>
    <m/>
  </r>
  <r>
    <x v="2"/>
    <x v="3"/>
    <x v="2"/>
    <s v="024119"/>
    <s v=" SELECTIVE STRUCTURE DEMOLITION"/>
    <s v="AR"/>
    <x v="0"/>
    <n v="47"/>
    <s v="Demolition "/>
    <s v="Demolition "/>
    <m/>
    <s v="Demolition "/>
    <m/>
    <m/>
    <m/>
    <m/>
    <m/>
    <m/>
  </r>
  <r>
    <x v="2"/>
    <x v="3"/>
    <x v="2"/>
    <s v="024119"/>
    <s v=" SELECTIVE STRUCTURE DEMOLITION"/>
    <s v="AR"/>
    <x v="1"/>
    <n v="48"/>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s v="A"/>
    <s v="Demolishing a column and parapet (Refer to first floor sheets)"/>
    <n v="17"/>
    <s v="m2"/>
    <n v="25"/>
    <n v="425"/>
    <n v="23.25"/>
    <n v="395.25"/>
  </r>
  <r>
    <x v="2"/>
    <x v="3"/>
    <x v="2"/>
    <s v="024119"/>
    <s v=" SELECTIVE STRUCTURE DEMOLITION"/>
    <s v="AR"/>
    <x v="1"/>
    <n v="49"/>
    <s v="Demolition "/>
    <s v="Demolition "/>
    <s v="B"/>
    <s v="Demolishing beds (Slab on grade)"/>
    <n v="73"/>
    <s v="m2"/>
    <m/>
    <n v="0"/>
    <n v="0"/>
    <n v="0"/>
  </r>
  <r>
    <x v="2"/>
    <x v="3"/>
    <x v="2"/>
    <s v="024119"/>
    <s v=" SELECTIVE STRUCTURE DEMOLITION"/>
    <s v="AR"/>
    <x v="1"/>
    <n v="50"/>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s v="C"/>
    <s v="Demolishing walls"/>
    <n v="22"/>
    <s v="m2"/>
    <m/>
    <n v="0"/>
    <n v="0"/>
    <n v="0"/>
  </r>
  <r>
    <x v="2"/>
    <x v="3"/>
    <x v="2"/>
    <s v="024119"/>
    <s v=" SELECTIVE STRUCTURE DEMOLITION"/>
    <s v="AR"/>
    <x v="0"/>
    <n v="51"/>
    <s v="Alteration"/>
    <s v="Alteration"/>
    <m/>
    <s v="Alteration"/>
    <m/>
    <m/>
    <n v="0"/>
    <m/>
    <m/>
    <m/>
  </r>
  <r>
    <x v="2"/>
    <x v="3"/>
    <x v="2"/>
    <s v="024119"/>
    <s v=" SELECTIVE STRUCTURE DEMOLITION"/>
    <s v="AR"/>
    <x v="1"/>
    <n v="52"/>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s v="A"/>
    <s v="Cutting solid slab 250mm locally for shafts"/>
    <n v="4"/>
    <s v="m2"/>
    <n v="25"/>
    <n v="100"/>
    <n v="23.25"/>
    <n v="93"/>
  </r>
  <r>
    <x v="2"/>
    <x v="3"/>
    <x v="2"/>
    <s v="024119"/>
    <s v=" SELECTIVE STRUCTURE DEMOLITION"/>
    <s v="AR"/>
    <x v="1"/>
    <n v="53"/>
    <s v="Alteration"/>
    <s v="Alteration"/>
    <s v="B"/>
    <s v="Cutting wall 300mm for opening of size 600x200mm"/>
    <n v="1"/>
    <s v="Nr"/>
    <m/>
    <n v="0"/>
    <n v="0"/>
    <n v="0"/>
  </r>
  <r>
    <x v="2"/>
    <x v="3"/>
    <x v="2"/>
    <s v="024119"/>
    <s v=" SELECTIVE STRUCTURE DEMOLITION"/>
    <s v="AR"/>
    <x v="1"/>
    <n v="54"/>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s v="C"/>
    <s v="Coring through Ground beams 250mm in width"/>
    <n v="8"/>
    <s v="Nr"/>
    <m/>
    <n v="0"/>
    <n v="0"/>
    <n v="0"/>
  </r>
  <r>
    <x v="2"/>
    <x v="3"/>
    <x v="2"/>
    <s v="024119"/>
    <s v=" SELECTIVE STRUCTURE DEMOLITION"/>
    <s v="AR"/>
    <x v="1"/>
    <n v="55"/>
    <s v="Alteration"/>
    <s v="Alteration"/>
    <s v="B"/>
    <s v="Coring through a 250mm solid slab"/>
    <n v="19"/>
    <s v="Nr"/>
    <n v="50"/>
    <n v="950"/>
    <n v="46.5"/>
    <n v="883.5"/>
  </r>
  <r>
    <x v="2"/>
    <x v="3"/>
    <x v="2"/>
    <s v="024119"/>
    <s v=" SELECTIVE STRUCTURE DEMOLITION"/>
    <s v="AR"/>
    <x v="1"/>
    <n v="56"/>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s v="E"/>
    <s v="Coring through beams 600mm in width"/>
    <n v="8"/>
    <s v="Nr"/>
    <m/>
    <n v="0"/>
    <n v="0"/>
    <n v="0"/>
  </r>
  <r>
    <x v="2"/>
    <x v="3"/>
    <x v="2"/>
    <s v="024119"/>
    <s v=" SELECTIVE STRUCTURE DEMOLITION"/>
    <s v="AR"/>
    <x v="0"/>
    <n v="57"/>
    <s v="Architectural Demolition "/>
    <s v="Demolish and cart away existing block (Solid and/or Hollow) and concrete elements with all finishes; including steel reinforcement, make good all disturbed surround to receive new finishes; complete; as specified, shown on Drawings and Engineer's instructions"/>
    <m/>
    <s v="Architectural Demolition "/>
    <m/>
    <m/>
    <n v="0"/>
    <m/>
    <m/>
    <m/>
  </r>
  <r>
    <x v="2"/>
    <x v="3"/>
    <x v="2"/>
    <s v="024119"/>
    <s v=" SELECTIVE STRUCTURE DEMOLITION"/>
    <s v="AR"/>
    <x v="0"/>
    <n v="58"/>
    <s v="Architectural Demolition "/>
    <s v="Demolish and cart away existing block (Solid and/or Hollow) and concrete elements with all finishes; including steel reinforcement, make good all disturbed surround to receive new finishes; complete; as specified, shown on Drawings and Engineer's instructions"/>
    <m/>
    <s v="Demolish and cart away existing block (Solid and/or Hollow) and concrete elements with all finishes; including steel reinforcement, make good all disturbed surround to receive new finishes; complete; as specified, shown on Drawings and Engineer's instructions"/>
    <m/>
    <m/>
    <n v="0"/>
    <m/>
    <m/>
    <m/>
  </r>
  <r>
    <x v="2"/>
    <x v="3"/>
    <x v="2"/>
    <s v="024119"/>
    <s v=" SELECTIVE STRUCTURE DEMOLITION"/>
    <s v="AR"/>
    <x v="1"/>
    <n v="59"/>
    <s v="Architectural Demolition "/>
    <s v="Demolish and cart away existing block (Solid and/or Hollow) and concrete elements with all finishes; including steel reinforcement, make good all disturbed surround to receive new finishes; complete; as specified, shown on Drawings and Engineer's instructions"/>
    <s v="C"/>
    <s v="Block walls of all thicknesses, approximate quantity (36m2)"/>
    <n v="1"/>
    <s v="Item"/>
    <n v="270"/>
    <n v="270"/>
    <n v="251.10000000000002"/>
    <n v="251.10000000000002"/>
  </r>
  <r>
    <x v="2"/>
    <x v="3"/>
    <x v="2"/>
    <s v="024119"/>
    <s v=" SELECTIVE STRUCTURE DEMOLITION"/>
    <s v="AR"/>
    <x v="0"/>
    <n v="60"/>
    <s v="Architectural Demolition "/>
    <s v="Demolish and cart away existing finish; including all related works, make good all disturbed surround to receive new finish; complete; as specified, shown on Drawings and Engineer's instructions"/>
    <m/>
    <s v="Demolish and cart away existing finish; including all related works, make good all disturbed surround to receive new finish; complete; as specified, shown on Drawings and Engineer's instructions"/>
    <m/>
    <m/>
    <m/>
    <m/>
    <m/>
    <m/>
  </r>
  <r>
    <x v="2"/>
    <x v="3"/>
    <x v="2"/>
    <s v="024119"/>
    <s v=" SELECTIVE STRUCTURE DEMOLITION"/>
    <s v="AR"/>
    <x v="1"/>
    <n v="61"/>
    <s v="Architectural Demolition "/>
    <s v="Demolish and cart away existing finish; including all related works, make good all disturbed surround to receive new finish; complete; as specified, shown on Drawings and Engineer's instructions"/>
    <s v="G"/>
    <s v="Floor finish of any type, approximate quantity (30m2)"/>
    <n v="1"/>
    <s v="Item"/>
    <m/>
    <n v="0"/>
    <n v="0"/>
    <n v="0"/>
  </r>
  <r>
    <x v="2"/>
    <x v="3"/>
    <x v="2"/>
    <s v="024119"/>
    <s v=" SELECTIVE STRUCTURE DEMOLITION"/>
    <s v="AR"/>
    <x v="1"/>
    <n v="62"/>
    <s v="Architectural Demolition "/>
    <s v="Demolish and cart away existing finish; including all related works, make good all disturbed surround to receive new finish; complete; as specified, shown on Drawings and Engineer's instructions"/>
    <s v="H"/>
    <s v="Wall finish of any type, approximate quantity (10m2)"/>
    <n v="1"/>
    <s v="Item"/>
    <m/>
    <n v="0"/>
    <n v="0"/>
    <n v="0"/>
  </r>
  <r>
    <x v="2"/>
    <x v="3"/>
    <x v="2"/>
    <s v="024119"/>
    <s v=" SELECTIVE STRUCTURE DEMOLITION"/>
    <s v="AR"/>
    <x v="1"/>
    <n v="63"/>
    <s v="Architectural Demolition "/>
    <s v="Demolish and cart away existing finish; including all related works, make good all disturbed surround to receive new finish; complete; as specified, shown on Drawings and Engineer's instructions"/>
    <s v="J"/>
    <s v="Ceiling finish of any type, approximate quantity (30m2)"/>
    <n v="1"/>
    <s v="Item"/>
    <m/>
    <n v="0"/>
    <n v="0"/>
    <n v="0"/>
  </r>
  <r>
    <x v="2"/>
    <x v="3"/>
    <x v="2"/>
    <s v="024119"/>
    <s v=" SELECTIVE STRUCTURE DEMOLITION"/>
    <s v="AR"/>
    <x v="0"/>
    <n v="64"/>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m/>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m/>
    <m/>
    <n v="0"/>
    <m/>
    <m/>
    <m/>
  </r>
  <r>
    <x v="2"/>
    <x v="3"/>
    <x v="2"/>
    <s v="024119"/>
    <s v=" SELECTIVE STRUCTURE DEMOLITION"/>
    <s v="AR"/>
    <x v="0"/>
    <n v="65"/>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m/>
    <s v="Note: Single or double walls must be measured from one side only"/>
    <m/>
    <m/>
    <n v="0"/>
    <m/>
    <m/>
    <m/>
  </r>
  <r>
    <x v="2"/>
    <x v="3"/>
    <x v="2"/>
    <s v="024119"/>
    <s v=" SELECTIVE STRUCTURE DEMOLITION"/>
    <s v="AR"/>
    <x v="1"/>
    <n v="66"/>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A"/>
    <s v="Create window opening, approximate area (3m2)"/>
    <n v="3"/>
    <s v="Nr"/>
    <m/>
    <n v="0"/>
    <n v="0"/>
    <n v="0"/>
  </r>
  <r>
    <x v="2"/>
    <x v="3"/>
    <x v="2"/>
    <s v="024119"/>
    <s v=" SELECTIVE STRUCTURE DEMOLITION"/>
    <s v="AR"/>
    <x v="1"/>
    <n v="67"/>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B"/>
    <s v="Create door opening, approximate area (2.5m2)"/>
    <n v="10"/>
    <s v="Nr"/>
    <m/>
    <n v="0"/>
    <n v="0"/>
    <n v="0"/>
  </r>
  <r>
    <x v="2"/>
    <x v="3"/>
    <x v="2"/>
    <s v="024119"/>
    <s v=" SELECTIVE STRUCTURE DEMOLITION"/>
    <s v="AR"/>
    <x v="1"/>
    <n v="68"/>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C"/>
    <s v="Resize and enlarge of window opening, approximate resized area (2m2)"/>
    <n v="5"/>
    <s v="Nr"/>
    <m/>
    <n v="0"/>
    <n v="0"/>
    <n v="0"/>
  </r>
  <r>
    <x v="2"/>
    <x v="3"/>
    <x v="2"/>
    <s v="024119"/>
    <s v=" SELECTIVE STRUCTURE DEMOLITION"/>
    <s v="AR"/>
    <x v="1"/>
    <n v="69"/>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A"/>
    <s v="Create Fire Cabinet openings, approximate area (1m2)"/>
    <n v="1"/>
    <s v="Nr"/>
    <n v="40"/>
    <n v="40"/>
    <n v="37.200000000000003"/>
    <n v="37.200000000000003"/>
  </r>
  <r>
    <x v="2"/>
    <x v="3"/>
    <x v="2"/>
    <s v="024119"/>
    <s v=" SELECTIVE STRUCTURE DEMOLITION"/>
    <s v="AR"/>
    <x v="1"/>
    <n v="70"/>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E"/>
    <s v="Create Electrical openings, approximate area (1m2)"/>
    <n v="1"/>
    <s v="Nr"/>
    <m/>
    <m/>
    <n v="0"/>
    <n v="0"/>
  </r>
  <r>
    <x v="2"/>
    <x v="3"/>
    <x v="2"/>
    <s v="024119"/>
    <s v=" SELECTIVE STRUCTURE DEMOLITION"/>
    <s v="AR"/>
    <x v="0"/>
    <n v="71"/>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BILL NO. 02 - SITE CONSTRUCTION"/>
    <m/>
    <m/>
    <m/>
    <m/>
    <m/>
    <m/>
    <m/>
  </r>
  <r>
    <x v="2"/>
    <x v="3"/>
    <x v="2"/>
    <s v="To Summary"/>
    <s v="To Summary"/>
    <m/>
    <x v="2"/>
    <n v="72"/>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To Summary"/>
    <m/>
    <m/>
    <m/>
    <s v="J.D"/>
    <n v="1785"/>
    <m/>
    <m/>
  </r>
  <r>
    <x v="2"/>
    <x v="4"/>
    <x v="3"/>
    <s v="033000"/>
    <s v=" CAST - IN PLACE CONCRETE  "/>
    <s v="ST"/>
    <x v="0"/>
    <n v="73"/>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m/>
    <m/>
    <s v="BILL NO. 03"/>
    <m/>
    <m/>
    <m/>
    <m/>
    <m/>
  </r>
  <r>
    <x v="2"/>
    <x v="4"/>
    <x v="3"/>
    <s v="033000"/>
    <s v=" CAST - IN PLACE CONCRETE  "/>
    <s v="ST"/>
    <x v="0"/>
    <n v="74"/>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m/>
    <m/>
    <s v="CONCRETE"/>
    <m/>
    <m/>
    <m/>
    <m/>
    <m/>
  </r>
  <r>
    <x v="2"/>
    <x v="4"/>
    <x v="3"/>
    <s v="024119"/>
    <s v=" CAST - IN PLACE CONCRETE  "/>
    <s v="AR"/>
    <x v="0"/>
    <n v="75"/>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Item"/>
    <s v="                Description                        "/>
    <s v="Qty"/>
    <s v="Unit"/>
    <s v="Rate"/>
    <s v="Amount"/>
    <m/>
    <m/>
  </r>
  <r>
    <x v="2"/>
    <x v="4"/>
    <x v="3"/>
    <s v="024119"/>
    <s v=" CAST - IN PLACE CONCRETE  "/>
    <s v="AR"/>
    <x v="0"/>
    <n v="76"/>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m/>
    <m/>
    <m/>
    <m/>
    <m/>
    <s v="J.D"/>
    <m/>
    <m/>
  </r>
  <r>
    <x v="2"/>
    <x v="4"/>
    <x v="3"/>
    <s v="033000"/>
    <s v=" CAST - IN PLACE CONCRETE  "/>
    <s v="ST"/>
    <x v="0"/>
    <n v="77"/>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m/>
    <s v="033000 - CAST - IN PLACE CONCRETE "/>
    <m/>
    <m/>
    <m/>
    <m/>
    <m/>
    <m/>
  </r>
  <r>
    <x v="2"/>
    <x v="4"/>
    <x v="3"/>
    <s v="033000"/>
    <s v=" CAST - IN PLACE CONCRETE  "/>
    <s v="ST"/>
    <x v="0"/>
    <n v="78"/>
    <s v="Concrete; Compressive strength on cylinder 110 kg/cm2; Ordinary Portland cement (Type I ); plain"/>
    <s v="Concrete; Compressive strength on cylinder 110 kg/cm2; Ordinary Portland cement (Type I ); plain"/>
    <m/>
    <s v="Concrete; Compressive strength on cylinder 110 kg/cm2; Ordinary Portland cement (Type I ); plain"/>
    <m/>
    <m/>
    <m/>
    <m/>
    <m/>
    <m/>
  </r>
  <r>
    <x v="2"/>
    <x v="4"/>
    <x v="3"/>
    <s v="033000"/>
    <s v=" CAST - IN PLACE CONCRETE  "/>
    <s v="ST"/>
    <x v="1"/>
    <n v="79"/>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A"/>
    <s v="Beds (Slab on grade)"/>
    <n v="38"/>
    <s v="m3"/>
    <n v="0"/>
    <n v="0"/>
    <n v="0"/>
    <n v="0"/>
  </r>
  <r>
    <x v="2"/>
    <x v="4"/>
    <x v="3"/>
    <s v="033000"/>
    <s v=" CAST - IN PLACE CONCRETE  "/>
    <s v="ST"/>
    <x v="1"/>
    <n v="80"/>
    <s v="Concrete; Compressive strength on cylinder 110 kg/cm2; Ordinary Portland cement (Type I ); plain"/>
    <s v="Concrete; Compressive strength on cylinder 110 kg/cm2; Ordinary Portland cement (Type I ); plain"/>
    <s v="B"/>
    <s v="Foundation"/>
    <n v="6"/>
    <s v="m3"/>
    <n v="0"/>
    <n v="0"/>
    <n v="0"/>
    <n v="0"/>
  </r>
  <r>
    <x v="2"/>
    <x v="4"/>
    <x v="3"/>
    <s v="033000"/>
    <s v=" CAST - IN PLACE CONCRETE  "/>
    <s v="ST"/>
    <x v="1"/>
    <n v="81"/>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C"/>
    <s v="Ground beams"/>
    <n v="5"/>
    <s v="m3"/>
    <n v="0"/>
    <n v="0"/>
    <n v="0"/>
    <n v="0"/>
  </r>
  <r>
    <x v="2"/>
    <x v="4"/>
    <x v="3"/>
    <s v="033000"/>
    <s v=" CAST - IN PLACE CONCRETE  "/>
    <s v="ST"/>
    <x v="0"/>
    <n v="82"/>
    <s v="Concrete; Compression strength on cylinder 300 kg/cm2; Ordinary Portland cement Type I;  including basic and plain finish formwork reinforced "/>
    <s v="Concrete; Compression strength on cylinder 300 kg/cm2; Ordinary Portland cement Type I;  including basic and plain finish formwork reinforced "/>
    <m/>
    <s v="Concrete; Compression strength on cylinder 300 kg/cm2; Ordinary Portland cement Type I;  including basic and plain finish formwork reinforced "/>
    <m/>
    <m/>
    <n v="0"/>
    <m/>
    <m/>
    <m/>
  </r>
  <r>
    <x v="2"/>
    <x v="4"/>
    <x v="3"/>
    <s v="033000"/>
    <s v=" CAST - IN PLACE CONCRETE  "/>
    <s v="ST"/>
    <x v="1"/>
    <n v="83"/>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D"/>
    <s v="Strip Footings"/>
    <n v="80"/>
    <s v="m3"/>
    <n v="0"/>
    <n v="0"/>
    <n v="0"/>
    <n v="0"/>
  </r>
  <r>
    <x v="2"/>
    <x v="4"/>
    <x v="3"/>
    <s v="033000"/>
    <s v=" CAST - IN PLACE CONCRETE  "/>
    <s v="ST"/>
    <x v="1"/>
    <n v="84"/>
    <s v="Concrete; Compression strength on cylinder 300 kg/cm2; Ordinary Portland cement Type I;  including basic and plain finish formwork reinforced "/>
    <s v="Concrete; Compression strength on cylinder 300 kg/cm2; Ordinary Portland cement Type I;  including basic and plain finish formwork reinforced "/>
    <s v="E"/>
    <s v="Ground Beams"/>
    <n v="30"/>
    <s v="m3"/>
    <n v="0"/>
    <n v="0"/>
    <n v="0"/>
    <n v="0"/>
  </r>
  <r>
    <x v="2"/>
    <x v="4"/>
    <x v="3"/>
    <s v="033000"/>
    <s v=" CAST - IN PLACE CONCRETE  "/>
    <s v="ST"/>
    <x v="1"/>
    <n v="85"/>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F"/>
    <s v="Columns "/>
    <n v="1"/>
    <s v="m3"/>
    <n v="0"/>
    <n v="0"/>
    <n v="0"/>
    <n v="0"/>
  </r>
  <r>
    <x v="2"/>
    <x v="4"/>
    <x v="3"/>
    <s v="033000"/>
    <s v=" CAST - IN PLACE CONCRETE  "/>
    <s v="ST"/>
    <x v="1"/>
    <n v="86"/>
    <s v="Concrete; Compression strength on cylinder 300 kg/cm2; Ordinary Portland cement Type I;  including basic and plain finish formwork reinforced "/>
    <s v="Concrete; Compression strength on cylinder 300 kg/cm2; Ordinary Portland cement Type I;  including basic and plain finish formwork reinforced "/>
    <s v="G"/>
    <s v="Retaining walls"/>
    <n v="50"/>
    <s v="m3"/>
    <n v="0"/>
    <n v="0"/>
    <n v="0"/>
    <n v="0"/>
  </r>
  <r>
    <x v="2"/>
    <x v="4"/>
    <x v="3"/>
    <s v="033000"/>
    <s v=" CAST - IN PLACE CONCRETE  "/>
    <s v="ST"/>
    <x v="1"/>
    <n v="87"/>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A"/>
    <s v="Solid Slab "/>
    <n v="20"/>
    <s v="m3"/>
    <n v="119"/>
    <n v="2380"/>
    <n v="110.67"/>
    <n v="2213.4"/>
  </r>
  <r>
    <x v="2"/>
    <x v="4"/>
    <x v="3"/>
    <s v="033000"/>
    <s v=" CAST - IN PLACE CONCRETE  "/>
    <s v="ST"/>
    <x v="1"/>
    <n v="88"/>
    <s v="Concrete; Compression strength on cylinder 300 kg/cm2; Ordinary Portland cement Type I;  including basic and plain finish formwork reinforced "/>
    <s v="Concrete; Compression strength on cylinder 300 kg/cm2; Ordinary Portland cement Type I;  including basic and plain finish formwork reinforced "/>
    <s v="B"/>
    <s v="Beams"/>
    <n v="5"/>
    <s v="m3"/>
    <n v="125"/>
    <n v="625"/>
    <n v="116.25"/>
    <n v="581.25"/>
  </r>
  <r>
    <x v="2"/>
    <x v="4"/>
    <x v="3"/>
    <s v="033000"/>
    <s v=" CAST - IN PLACE CONCRETE  "/>
    <s v="ST"/>
    <x v="1"/>
    <n v="89"/>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K"/>
    <s v="Stairs"/>
    <n v="1"/>
    <s v="m3"/>
    <m/>
    <n v="0"/>
    <n v="0"/>
    <n v="0"/>
  </r>
  <r>
    <x v="2"/>
    <x v="4"/>
    <x v="3"/>
    <s v="033000"/>
    <s v=" CAST - IN PLACE CONCRETE  "/>
    <s v="ST"/>
    <x v="1"/>
    <n v="90"/>
    <s v="Concrete; Compression strength on cylinder 300 kg/cm2; Ordinary Portland cement Type I;  including basic and plain finish formwork reinforced "/>
    <s v="Concrete; Compression strength on cylinder 300 kg/cm2; Ordinary Portland cement Type I;  including basic and plain finish formwork reinforced "/>
    <s v="C"/>
    <s v="Upstands"/>
    <n v="5"/>
    <s v="m3"/>
    <n v="125"/>
    <n v="625"/>
    <n v="116.25"/>
    <n v="581.25"/>
  </r>
  <r>
    <x v="2"/>
    <x v="4"/>
    <x v="3"/>
    <s v="033000"/>
    <s v=" CAST - IN PLACE CONCRETE  "/>
    <s v="ST"/>
    <x v="1"/>
    <n v="91"/>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D"/>
    <s v="Precast panel (Thickness of 100mm, as shown on drawings)"/>
    <n v="32"/>
    <s v="m2"/>
    <n v="38"/>
    <n v="1216"/>
    <n v="35.340000000000003"/>
    <n v="1130.8800000000001"/>
  </r>
  <r>
    <x v="2"/>
    <x v="4"/>
    <x v="3"/>
    <s v="033000"/>
    <s v=" CAST - IN PLACE CONCRETE  "/>
    <s v="ST"/>
    <x v="1"/>
    <n v="92"/>
    <s v="Concrete; Compression strength on cylinder 300 kg/cm2; Ordinary Portland cement Type I;  including basic and plain finish formwork reinforced "/>
    <s v="Concrete; Compression strength on cylinder 300 kg/cm2; Ordinary Portland cement Type I;  including basic and plain finish formwork reinforced "/>
    <s v="E"/>
    <s v="Concrete pads"/>
    <n v="2"/>
    <s v="m3"/>
    <n v="125"/>
    <n v="250"/>
    <n v="116.25"/>
    <n v="232.5"/>
  </r>
  <r>
    <x v="2"/>
    <x v="4"/>
    <x v="3"/>
    <s v="033000"/>
    <s v=" CAST - IN PLACE CONCRETE  "/>
    <s v="ST"/>
    <x v="0"/>
    <n v="93"/>
    <s v="Concrete; Compression strength on cylinder 250 kg/cm2; Ordinary Portland cement Type I;  including basic and plain finish formwork reinforced "/>
    <s v="Concrete; Compression strength on cylinder 250 kg/cm2; Ordinary Portland cement Type I;  including basic and plain finish formwork reinforced "/>
    <m/>
    <s v="Concrete; Compression strength on cylinder 250 kg/cm2; Ordinary Portland cement Type I;  including basic and plain finish formwork reinforced "/>
    <m/>
    <m/>
    <m/>
    <m/>
    <m/>
    <m/>
  </r>
  <r>
    <x v="2"/>
    <x v="4"/>
    <x v="3"/>
    <s v="033000"/>
    <s v=" CAST - IN PLACE CONCRETE  "/>
    <s v="ST"/>
    <x v="1"/>
    <n v="94"/>
    <s v="Concrete; Compression strength on cylinder 300 kg/cm2; Ordinary Portland cement Type I;  including basic and plain finish formwork reinforced "/>
    <s v="Concrete; Compression strength on cylinder 300 kg/cm2; Ordinary Portland cement Type I;  including basic and plain finish formwork reinforced "/>
    <s v="B"/>
    <s v="Beds (Slab on grade)"/>
    <n v="93"/>
    <s v="m3"/>
    <m/>
    <n v="0"/>
    <n v="0"/>
    <n v="0"/>
  </r>
  <r>
    <x v="2"/>
    <x v="4"/>
    <x v="3"/>
    <s v="033000"/>
    <s v=" CAST - IN PLACE CONCRETE  "/>
    <s v="ST"/>
    <x v="0"/>
    <n v="95"/>
    <s v="Bar reinforcement"/>
    <s v="Bar reinforcement"/>
    <m/>
    <s v="Bar reinforcement"/>
    <m/>
    <m/>
    <m/>
    <m/>
    <m/>
    <m/>
  </r>
  <r>
    <x v="2"/>
    <x v="4"/>
    <x v="3"/>
    <s v="033000"/>
    <s v=" CAST - IN PLACE CONCRETE  "/>
    <s v="ST"/>
    <x v="1"/>
    <n v="96"/>
    <s v="Concrete; Compression strength on cylinder 300 kg/cm2; Ordinary Portland cement Type I;  including basic and plain finish formwork reinforced "/>
    <s v="Concrete; Compression strength on cylinder 300 kg/cm2; Ordinary Portland cement Type I;  including basic and plain finish formwork reinforced "/>
    <s v="A"/>
    <s v="High yield steel"/>
    <n v="2.5"/>
    <s v="T"/>
    <n v="2346"/>
    <n v="5865"/>
    <n v="2181.7800000000002"/>
    <n v="5454.4500000000007"/>
  </r>
  <r>
    <x v="2"/>
    <x v="4"/>
    <x v="3"/>
    <s v="033000"/>
    <s v=" CAST - IN PLACE CONCRETE  "/>
    <s v="ST"/>
    <x v="0"/>
    <n v="97"/>
    <s v="Dowel Bars Planted With Epoxy Mortar"/>
    <s v="Dowel Bars Planted With Epoxy Mortar"/>
    <m/>
    <s v="Dowel Bars Planted With Epoxy Mortar"/>
    <m/>
    <m/>
    <m/>
    <m/>
    <m/>
    <m/>
  </r>
  <r>
    <x v="2"/>
    <x v="4"/>
    <x v="3"/>
    <s v="033000"/>
    <s v=" CAST - IN PLACE CONCRETE  "/>
    <s v="ST"/>
    <x v="1"/>
    <n v="98"/>
    <s v="Concrete; Compression strength on cylinder 300 kg/cm2; Ordinary Portland cement Type I;  including basic and plain finish formwork reinforced "/>
    <s v="Concrete; Compression strength on cylinder 300 kg/cm2; Ordinary Portland cement Type I;  including basic and plain finish formwork reinforced "/>
    <s v="B"/>
    <s v="T10 bars"/>
    <n v="210"/>
    <s v="Nr"/>
    <n v="7"/>
    <n v="1470"/>
    <n v="6.5100000000000007"/>
    <n v="1367.1000000000001"/>
  </r>
  <r>
    <x v="2"/>
    <x v="4"/>
    <x v="3"/>
    <s v="033000"/>
    <s v=" CAST - IN PLACE CONCRETE  "/>
    <s v="ST"/>
    <x v="1"/>
    <n v="99"/>
    <s v="Dowel Bars Planted With Epoxy Mortar"/>
    <s v="Dowel Bars Planted With Epoxy Mortar"/>
    <s v="C"/>
    <s v="T12 bars"/>
    <n v="330"/>
    <s v="Nr"/>
    <n v="8"/>
    <n v="2640"/>
    <n v="7.44"/>
    <n v="2455.2000000000003"/>
  </r>
  <r>
    <x v="2"/>
    <x v="4"/>
    <x v="3"/>
    <s v="033000"/>
    <s v=" CAST - IN PLACE CONCRETE  "/>
    <s v="ST"/>
    <x v="1"/>
    <n v="100"/>
    <s v="Concrete; Compression strength on cylinder 300 kg/cm2; Ordinary Portland cement Type I;  including basic and plain finish formwork reinforced "/>
    <s v="Concrete; Compression strength on cylinder 300 kg/cm2; Ordinary Portland cement Type I;  including basic and plain finish formwork reinforced "/>
    <s v="D"/>
    <s v="T14 bars"/>
    <n v="102"/>
    <s v="Nr"/>
    <n v="9"/>
    <n v="918"/>
    <n v="8.370000000000001"/>
    <n v="853.74000000000012"/>
  </r>
  <r>
    <x v="2"/>
    <x v="4"/>
    <x v="3"/>
    <s v="033000"/>
    <s v=" CAST - IN PLACE CONCRETE  "/>
    <s v="ST"/>
    <x v="1"/>
    <n v="101"/>
    <s v="Dowel Bars Planted With Epoxy Mortar"/>
    <s v="Dowel Bars Planted With Epoxy Mortar"/>
    <s v="G"/>
    <s v="T18 bars"/>
    <n v="30"/>
    <s v="Nr"/>
    <m/>
    <n v="0"/>
    <n v="0"/>
    <n v="0"/>
  </r>
  <r>
    <x v="2"/>
    <x v="4"/>
    <x v="3"/>
    <s v="033000"/>
    <s v=" CAST - IN PLACE CONCRETE  "/>
    <s v="ST"/>
    <x v="1"/>
    <n v="102"/>
    <s v="Concrete; Compression strength on cylinder 300 kg/cm2; Ordinary Portland cement Type I;  including basic and plain finish formwork reinforced "/>
    <s v="Concrete; Compression strength on cylinder 300 kg/cm2; Ordinary Portland cement Type I;  including basic and plain finish formwork reinforced "/>
    <s v="E"/>
    <s v="T20 bars"/>
    <n v="4"/>
    <s v="Nr"/>
    <n v="13"/>
    <n v="52"/>
    <n v="12.09"/>
    <n v="48.36"/>
  </r>
  <r>
    <x v="2"/>
    <x v="4"/>
    <x v="3"/>
    <s v="033000"/>
    <s v=" CAST - IN PLACE CONCRETE  "/>
    <s v="ST"/>
    <x v="1"/>
    <n v="103"/>
    <s v="Dowel Bars Planted With Epoxy Mortar"/>
    <s v="Dowel Bars Planted With Epoxy Mortar"/>
    <s v="F"/>
    <s v="T25 bars"/>
    <n v="8"/>
    <s v="Nr"/>
    <n v="17"/>
    <n v="136"/>
    <n v="15.81"/>
    <n v="126.48"/>
  </r>
  <r>
    <x v="2"/>
    <x v="4"/>
    <x v="3"/>
    <s v="035440"/>
    <s v=" CEMENT BASED SCREED "/>
    <s v="AR"/>
    <x v="0"/>
    <n v="104"/>
    <s v="035440 - CEMENT BASED SCREED "/>
    <s v="035440 - CEMENT BASED SCREED "/>
    <m/>
    <s v="035440 - CEMENT BASED SCREED "/>
    <m/>
    <m/>
    <m/>
    <m/>
    <m/>
    <m/>
  </r>
  <r>
    <x v="2"/>
    <x v="4"/>
    <x v="3"/>
    <s v="035440"/>
    <s v=" CEMENT BASED SCREED "/>
    <s v="AR"/>
    <x v="0"/>
    <n v="105"/>
    <s v="Cement-sand screed; finished to receive sheet membrane; laid to falls and cross falls; to"/>
    <s v="Cement-sand screed; finished to receive sheet membrane; laid to falls and cross falls; to"/>
    <m/>
    <s v="Cement-sand screed; finished to receive sheet membrane; laid to falls and cross falls; to"/>
    <m/>
    <m/>
    <m/>
    <m/>
    <m/>
    <m/>
  </r>
  <r>
    <x v="2"/>
    <x v="4"/>
    <x v="3"/>
    <s v="035440"/>
    <s v=" CEMENT BASED SCREED "/>
    <s v="AR"/>
    <x v="1"/>
    <n v="106"/>
    <s v="035440 - CEMENT BASED SCREED "/>
    <s v="035440 - CEMENT BASED SCREED "/>
    <s v="A"/>
    <s v="Roofs; 30 minimum thick"/>
    <n v="1144"/>
    <s v="m2"/>
    <n v="5"/>
    <n v="5720"/>
    <n v="4.6500000000000004"/>
    <n v="5319.6"/>
  </r>
  <r>
    <x v="2"/>
    <x v="4"/>
    <x v="3"/>
    <s v="035440"/>
    <s v=" CEMENT BASED SCREED "/>
    <s v="AR"/>
    <x v="1"/>
    <n v="107"/>
    <s v="Cement-sand screed; finished to receive sheet membrane; laid to falls and cross falls; to"/>
    <s v="Cement-sand screed; finished to receive sheet membrane; laid to falls and cross falls; to"/>
    <s v="B"/>
    <s v="Balcony; 50 minimum thick"/>
    <n v="138"/>
    <s v="m2"/>
    <n v="6"/>
    <n v="828"/>
    <n v="5.58"/>
    <n v="770.04"/>
  </r>
  <r>
    <x v="2"/>
    <x v="4"/>
    <x v="3"/>
    <s v="035440"/>
    <s v=" CEMENT BASED SCREED "/>
    <s v="AR"/>
    <x v="1"/>
    <n v="108"/>
    <s v="035440 - CEMENT BASED SCREED "/>
    <s v="035440 - CEMENT BASED SCREED "/>
    <s v="C"/>
    <s v="Triangular fillet; 50 x 50"/>
    <n v="419"/>
    <s v="m"/>
    <n v="2"/>
    <n v="838"/>
    <n v="1.86"/>
    <n v="779.34"/>
  </r>
  <r>
    <x v="2"/>
    <x v="4"/>
    <x v="3"/>
    <s v="035440"/>
    <s v=" CEMENT BASED SCREED "/>
    <s v="AR"/>
    <x v="0"/>
    <n v="109"/>
    <s v="Cement-sand screed topping; trowelled finish; to receive finish; to"/>
    <s v="Cement-sand screed topping; trowelled finish; to receive finish; to"/>
    <m/>
    <s v="Cement-sand screed topping; trowelled finish; to receive finish; to"/>
    <m/>
    <m/>
    <m/>
    <m/>
    <m/>
    <m/>
  </r>
  <r>
    <x v="2"/>
    <x v="4"/>
    <x v="3"/>
    <s v="035440"/>
    <s v=" CEMENT BASED SCREED "/>
    <s v="AR"/>
    <x v="1"/>
    <n v="110"/>
    <s v="035440 - CEMENT BASED SCREED "/>
    <s v="035440 - CEMENT BASED SCREED "/>
    <s v="D"/>
    <s v="Floors; 100 thick"/>
    <n v="64"/>
    <s v="m2"/>
    <n v="8"/>
    <n v="512"/>
    <n v="7.44"/>
    <n v="476.16"/>
  </r>
  <r>
    <x v="2"/>
    <x v="4"/>
    <x v="3"/>
    <s v="035440"/>
    <s v=" CEMENT BASED SCREED "/>
    <s v="AR"/>
    <x v="1"/>
    <n v="111"/>
    <s v="Cement-sand screed topping; trowelled finish; to receive finish; to"/>
    <s v="Cement-sand screed topping; trowelled finish; to receive finish; to"/>
    <s v="E"/>
    <s v="Trench; 30 minimum; laid to falls"/>
    <n v="8"/>
    <s v="m2"/>
    <n v="10"/>
    <n v="80"/>
    <n v="9.3000000000000007"/>
    <n v="74.400000000000006"/>
  </r>
  <r>
    <x v="2"/>
    <x v="4"/>
    <x v="3"/>
    <s v="035440"/>
    <s v=" CEMENT BASED SCREED "/>
    <s v="AR"/>
    <x v="1"/>
    <n v="112"/>
    <s v="035440 - CEMENT BASED SCREED "/>
    <s v="035440 - CEMENT BASED SCREED "/>
    <s v="F"/>
    <s v="Skirtings; 100 high"/>
    <n v="70"/>
    <s v="m"/>
    <n v="3"/>
    <n v="210"/>
    <n v="2.79"/>
    <n v="195.3"/>
  </r>
  <r>
    <x v="2"/>
    <x v="4"/>
    <x v="3"/>
    <s v="035440"/>
    <s v=" CEMENT BASED SCREED "/>
    <s v="AR"/>
    <x v="0"/>
    <n v="113"/>
    <s v="Cement-sand screed filling; to receive finish; to"/>
    <s v="Cement-sand screed filling; to receive finish; to"/>
    <m/>
    <s v="Cement-sand screed filling; to receive finish; to"/>
    <m/>
    <m/>
    <m/>
    <m/>
    <m/>
    <m/>
  </r>
  <r>
    <x v="2"/>
    <x v="4"/>
    <x v="3"/>
    <s v="035440"/>
    <s v=" CEMENT BASED SCREED "/>
    <s v="AR"/>
    <x v="1"/>
    <n v="114"/>
    <s v="035440 - CEMENT BASED SCREED "/>
    <s v="035440 - CEMENT BASED SCREED "/>
    <s v="G"/>
    <s v="To Sunken slabs"/>
    <n v="3"/>
    <s v="m2"/>
    <m/>
    <n v="0"/>
    <n v="0"/>
    <n v="0"/>
  </r>
  <r>
    <x v="2"/>
    <x v="4"/>
    <x v="3"/>
    <s v="035440"/>
    <s v=" CEMENT BASED SCREED "/>
    <s v="AR"/>
    <x v="0"/>
    <n v="115"/>
    <s v="Cement-sand screed filling; to receive finish; to"/>
    <s v="Cement-sand screed filling; to receive finish; to"/>
    <s v="BILL NO. 03 - CONCRETE"/>
    <m/>
    <m/>
    <m/>
    <m/>
    <m/>
    <m/>
    <m/>
  </r>
  <r>
    <x v="2"/>
    <x v="4"/>
    <x v="3"/>
    <s v="To Summary"/>
    <s v="To Summary"/>
    <m/>
    <x v="2"/>
    <n v="116"/>
    <s v="035440 - CEMENT BASED SCREED "/>
    <s v="035440 - CEMENT BASED SCREED "/>
    <s v="To Summary"/>
    <m/>
    <m/>
    <m/>
    <s v="J.D"/>
    <n v="24365"/>
    <m/>
    <m/>
  </r>
  <r>
    <x v="2"/>
    <x v="5"/>
    <x v="4"/>
    <s v="042000"/>
    <s v=" UNIT MASONRY "/>
    <s v="AR"/>
    <x v="0"/>
    <n v="117"/>
    <s v="Cement-sand screed filling; to receive finish; to"/>
    <s v="Cement-sand screed filling; to receive finish; to"/>
    <m/>
    <m/>
    <s v="BILL NO. 4"/>
    <m/>
    <m/>
    <m/>
    <m/>
    <m/>
  </r>
  <r>
    <x v="2"/>
    <x v="5"/>
    <x v="4"/>
    <s v="042000"/>
    <s v=" UNIT MASONRY "/>
    <s v="AR"/>
    <x v="0"/>
    <n v="118"/>
    <s v="035440 - CEMENT BASED SCREED "/>
    <s v="035440 - CEMENT BASED SCREED "/>
    <m/>
    <m/>
    <s v="MASONRY"/>
    <m/>
    <m/>
    <m/>
    <m/>
    <m/>
  </r>
  <r>
    <x v="2"/>
    <x v="5"/>
    <x v="4"/>
    <s v="042000"/>
    <s v=" UNIT MASONRY "/>
    <s v="AR"/>
    <x v="0"/>
    <n v="119"/>
    <s v="Cement-sand screed filling; to receive finish; to"/>
    <s v="Cement-sand screed filling; to receive finish; to"/>
    <s v="Item"/>
    <s v="                          Description                          "/>
    <s v="Qty"/>
    <s v="Unit"/>
    <s v="Rate"/>
    <s v="Amount"/>
    <m/>
    <m/>
  </r>
  <r>
    <x v="2"/>
    <x v="5"/>
    <x v="4"/>
    <s v="042000"/>
    <s v=" UNIT MASONRY "/>
    <s v="AR"/>
    <x v="0"/>
    <n v="120"/>
    <s v="035440 - CEMENT BASED SCREED "/>
    <s v="035440 - CEMENT BASED SCREED "/>
    <m/>
    <m/>
    <m/>
    <m/>
    <m/>
    <s v="J.D"/>
    <m/>
    <m/>
  </r>
  <r>
    <x v="2"/>
    <x v="5"/>
    <x v="4"/>
    <s v="042000"/>
    <s v=" UNIT MASONRY "/>
    <s v="AR"/>
    <x v="0"/>
    <n v="121"/>
    <s v="042000 - UNIT MASONRY "/>
    <s v="042000 - UNIT MASONRY "/>
    <m/>
    <s v="042000 - UNIT MASONRY "/>
    <m/>
    <m/>
    <m/>
    <m/>
    <m/>
    <m/>
  </r>
  <r>
    <x v="2"/>
    <x v="5"/>
    <x v="4"/>
    <s v="042000"/>
    <s v=" UNIT MASONRY "/>
    <s v="AR"/>
    <x v="0"/>
    <n v="122"/>
    <s v="Concrete hollow blocks; ordinary Portland cement; including mortar bedding and jointing; to "/>
    <s v="Concrete hollow blocks; ordinary Portland cement; including mortar bedding and jointing; to "/>
    <m/>
    <s v="Concrete hollow blocks; ordinary Portland cement; including mortar bedding and jointing; to "/>
    <m/>
    <m/>
    <m/>
    <m/>
    <m/>
    <m/>
  </r>
  <r>
    <x v="2"/>
    <x v="5"/>
    <x v="4"/>
    <s v="042000"/>
    <s v=" UNIT MASONRY "/>
    <s v="AR"/>
    <x v="1"/>
    <n v="123"/>
    <s v="042000 - UNIT MASONRY "/>
    <s v="042000 - UNIT MASONRY "/>
    <s v="A"/>
    <s v="Walls; 100 thick"/>
    <n v="517"/>
    <s v="m2"/>
    <m/>
    <n v="0"/>
    <n v="0"/>
    <n v="0"/>
  </r>
  <r>
    <x v="2"/>
    <x v="5"/>
    <x v="4"/>
    <s v="042000"/>
    <s v=" UNIT MASONRY "/>
    <s v="AR"/>
    <x v="1"/>
    <n v="124"/>
    <s v="Concrete hollow blocks; ordinary Portland cement; including mortar bedding and jointing; to "/>
    <s v="Concrete hollow blocks; ordinary Portland cement; including mortar bedding and jointing; to "/>
    <s v="B"/>
    <s v="Walls; 100 thick curved"/>
    <n v="60"/>
    <s v="m2"/>
    <m/>
    <n v="0"/>
    <n v="0"/>
    <n v="0"/>
  </r>
  <r>
    <x v="2"/>
    <x v="5"/>
    <x v="4"/>
    <s v="042000"/>
    <s v=" UNIT MASONRY "/>
    <s v="AR"/>
    <x v="1"/>
    <n v="125"/>
    <s v="042000 - UNIT MASONRY "/>
    <s v="042000 - UNIT MASONRY "/>
    <s v="C"/>
    <s v="Walls; 150 thick "/>
    <n v="164"/>
    <s v="m2"/>
    <m/>
    <n v="0"/>
    <n v="0"/>
    <n v="0"/>
  </r>
  <r>
    <x v="2"/>
    <x v="5"/>
    <x v="4"/>
    <s v="042000"/>
    <s v=" UNIT MASONRY "/>
    <s v="AR"/>
    <x v="0"/>
    <n v="126"/>
    <s v="Concrete blocks; ordinary Portland cement; including mortar bedding and jointing; fire rated; to"/>
    <s v="Concrete blocks; ordinary Portland cement; including mortar bedding and jointing; fire rated; to"/>
    <m/>
    <s v="Concrete blocks; ordinary Portland cement; including mortar bedding and jointing; fire rated; to"/>
    <m/>
    <m/>
    <m/>
    <m/>
    <m/>
    <m/>
  </r>
  <r>
    <x v="2"/>
    <x v="5"/>
    <x v="4"/>
    <s v="042000"/>
    <s v=" UNIT MASONRY "/>
    <s v="AR"/>
    <x v="1"/>
    <n v="127"/>
    <s v="042000 - UNIT MASONRY "/>
    <s v="042000 - UNIT MASONRY "/>
    <s v="D"/>
    <s v="Walls; 200 thick; 30 minutes"/>
    <n v="34"/>
    <s v="m2"/>
    <m/>
    <n v="0"/>
    <n v="0"/>
    <n v="0"/>
  </r>
  <r>
    <x v="2"/>
    <x v="5"/>
    <x v="4"/>
    <s v="042000"/>
    <s v=" UNIT MASONRY "/>
    <s v="AR"/>
    <x v="1"/>
    <n v="128"/>
    <s v="Concrete blocks; ordinary Portland cement; including mortar bedding and jointing; fire rated; to"/>
    <s v="Concrete blocks; ordinary Portland cement; including mortar bedding and jointing; fire rated; to"/>
    <s v="A"/>
    <s v="Walls; 100 thick; 60 minutes"/>
    <n v="14"/>
    <s v="m2"/>
    <n v="13"/>
    <n v="182"/>
    <n v="12.09"/>
    <n v="169.26"/>
  </r>
  <r>
    <x v="2"/>
    <x v="5"/>
    <x v="4"/>
    <s v="042000"/>
    <s v=" UNIT MASONRY "/>
    <s v="AR"/>
    <x v="1"/>
    <n v="129"/>
    <s v="042000 - UNIT MASONRY "/>
    <s v="042000 - UNIT MASONRY "/>
    <s v="F"/>
    <s v="Walls; 150 thick; 60 minutes"/>
    <n v="135"/>
    <s v="m2"/>
    <m/>
    <n v="0"/>
    <n v="0"/>
    <n v="0"/>
  </r>
  <r>
    <x v="2"/>
    <x v="5"/>
    <x v="4"/>
    <s v="042000"/>
    <s v=" UNIT MASONRY "/>
    <s v="AR"/>
    <x v="1"/>
    <n v="130"/>
    <s v="Concrete blocks; ordinary Portland cement; including mortar bedding and jointing; fire rated; to"/>
    <s v="Concrete blocks; ordinary Portland cement; including mortar bedding and jointing; fire rated; to"/>
    <s v="G"/>
    <s v="Walls; 200 thick; 60 minutes"/>
    <n v="56"/>
    <s v="m2"/>
    <m/>
    <n v="0"/>
    <n v="0"/>
    <n v="0"/>
  </r>
  <r>
    <x v="2"/>
    <x v="5"/>
    <x v="4"/>
    <s v="042300"/>
    <s v=" GLASS UNIT MASONRY"/>
    <s v="AR"/>
    <x v="0"/>
    <n v="131"/>
    <s v="042300 - GLASS UNIT MASONRY"/>
    <s v="042300 - GLASS UNIT MASONRY"/>
    <m/>
    <s v="042300 - GLASS UNIT MASONRY"/>
    <m/>
    <m/>
    <m/>
    <m/>
    <m/>
    <m/>
  </r>
  <r>
    <x v="2"/>
    <x v="5"/>
    <x v="4"/>
    <s v="042313"/>
    <s v=" VERTICAL GLASS UNIT MASONRY"/>
    <s v="AR"/>
    <x v="0"/>
    <n v="132"/>
    <s v="042313 - VERTICAL GLASS UNIT MASONRY"/>
    <s v="042313 - VERTICAL GLASS UNIT MASONRY"/>
    <m/>
    <s v="042313 - VERTICAL GLASS UNIT MASONRY"/>
    <m/>
    <m/>
    <m/>
    <m/>
    <m/>
    <m/>
  </r>
  <r>
    <x v="2"/>
    <x v="5"/>
    <x v="4"/>
    <s v="042313"/>
    <s v=" VERTICAL GLASS UNIT MASONRY"/>
    <s v="AR"/>
    <x v="0"/>
    <n v="133"/>
    <s v="Glass block partitions; including all necessary fixings and fittings materials; as specified and as shown on Drawings"/>
    <s v="Glass block partitions; including all necessary fixings and fittings materials; as specified and as shown on Drawings"/>
    <m/>
    <s v="Glass block partitions; including all necessary fixings and fittings materials; as specified and as shown on Drawings"/>
    <m/>
    <m/>
    <m/>
    <m/>
    <m/>
    <m/>
  </r>
  <r>
    <x v="2"/>
    <x v="5"/>
    <x v="4"/>
    <s v="042313"/>
    <s v=" VERTICAL GLASS UNIT MASONRY"/>
    <s v="AR"/>
    <x v="1"/>
    <n v="134"/>
    <s v="042313 - VERTICAL GLASS UNIT MASONRY"/>
    <s v="042313 - VERTICAL GLASS UNIT MASONRY"/>
    <s v="B"/>
    <s v="To external elevations"/>
    <n v="7"/>
    <s v="m2"/>
    <n v="188"/>
    <n v="1316"/>
    <n v="174.84"/>
    <n v="1223.8800000000001"/>
  </r>
  <r>
    <x v="2"/>
    <x v="5"/>
    <x v="4"/>
    <s v="042313"/>
    <s v=" VERTICAL GLASS UNIT MASONRY"/>
    <s v="AR"/>
    <x v="1"/>
    <n v="135"/>
    <s v="Glass block partitions; including all necessary fixings and fittings materials; as specified and as shown on Drawings"/>
    <s v="Glass block partitions; including all necessary fixings and fittings materials; as specified and as shown on Drawings"/>
    <s v="C"/>
    <s v="Partitions"/>
    <n v="22"/>
    <s v="m2"/>
    <n v="188"/>
    <n v="4136"/>
    <n v="174.84"/>
    <n v="3846.48"/>
  </r>
  <r>
    <x v="2"/>
    <x v="5"/>
    <x v="4"/>
    <s v="044200"/>
    <s v=" EXTERIOR STONE CLADDING"/>
    <s v="AR"/>
    <x v="0"/>
    <n v="136"/>
    <s v="044200 - EXTERIOR STONE CLADDING"/>
    <s v="044200 - EXTERIOR STONE CLADDING"/>
    <m/>
    <s v="044200 - EXTERIOR STONE CLADDING"/>
    <m/>
    <m/>
    <m/>
    <m/>
    <m/>
    <m/>
  </r>
  <r>
    <x v="2"/>
    <x v="5"/>
    <x v="4"/>
    <s v="044200"/>
    <s v=" EXTERIOR STONE CLADDING"/>
    <s v="AR"/>
    <x v="0"/>
    <n v="137"/>
    <s v="Limestone cladding slabs and features; 30 mm thick; best quality limestone; including backing mortar, water repellents, and all necessary fixings and fittings materials; as specified and as shown on Drawings"/>
    <s v="Limestone cladding slabs and features; 30 mm thick; best quality limestone; including backing mortar, water repellents, and all necessary fixings and fittings materials; as specified and as shown on Drawings"/>
    <m/>
    <s v="Limestone cladding slabs and features; 30 mm thick; best quality limestone; including backing mortar, water repellents, and all necessary fixings and fittings materials; as specified and as shown on Drawings"/>
    <m/>
    <m/>
    <m/>
    <m/>
    <m/>
    <m/>
  </r>
  <r>
    <x v="2"/>
    <x v="5"/>
    <x v="4"/>
    <s v="044200"/>
    <s v=" EXTERIOR STONE CLADDING"/>
    <s v="AR"/>
    <x v="1"/>
    <n v="138"/>
    <s v="044200 - EXTERIOR STONE CLADDING"/>
    <s v="044200 - EXTERIOR STONE CLADDING"/>
    <s v="A"/>
    <s v="Walls; 30 thick"/>
    <n v="268"/>
    <s v="m2"/>
    <n v="53"/>
    <n v="14204"/>
    <n v="49.29"/>
    <n v="13209.72"/>
  </r>
  <r>
    <x v="2"/>
    <x v="5"/>
    <x v="4"/>
    <s v="044200"/>
    <s v=" EXTERIOR STONE CLADDING"/>
    <s v="AR"/>
    <x v="1"/>
    <n v="139"/>
    <s v="Limestone cladding slabs and features; 30 mm thick; best quality limestone; including backing mortar, water repellents, and all necessary fixings and fittings materials; as specified and as shown on Drawings"/>
    <s v="Limestone cladding slabs and features; 30 mm thick; best quality limestone; including backing mortar, water repellents, and all necessary fixings and fittings materials; as specified and as shown on Drawings"/>
    <s v="B"/>
    <s v="Copings; 30 thick"/>
    <n v="30"/>
    <s v="m2"/>
    <n v="44"/>
    <n v="1320"/>
    <n v="40.92"/>
    <n v="1227.6000000000001"/>
  </r>
  <r>
    <x v="2"/>
    <x v="5"/>
    <x v="4"/>
    <s v="044200"/>
    <s v=" EXTERIOR STONE CLADDING"/>
    <s v="AR"/>
    <x v="0"/>
    <n v="140"/>
    <s v="044200 - EXTERIOR STONE CLADDING"/>
    <s v="044200 - EXTERIOR STONE CLADDING"/>
    <s v="BILL N0. 4 - MASONRY"/>
    <m/>
    <m/>
    <m/>
    <m/>
    <m/>
    <m/>
    <m/>
  </r>
  <r>
    <x v="2"/>
    <x v="5"/>
    <x v="4"/>
    <s v="To Summary"/>
    <s v="To Summary"/>
    <m/>
    <x v="2"/>
    <n v="141"/>
    <s v="Limestone cladding slabs and features; 30 mm thick; best quality limestone; including backing mortar, water repellents, and all necessary fixings and fittings materials; as specified and as shown on Drawings"/>
    <s v="Limestone cladding slabs and features; 30 mm thick; best quality limestone; including backing mortar, water repellents, and all necessary fixings and fittings materials; as specified and as shown on Drawings"/>
    <s v="To Summary"/>
    <m/>
    <m/>
    <m/>
    <s v="J.D"/>
    <n v="21158"/>
    <m/>
    <m/>
  </r>
  <r>
    <x v="2"/>
    <x v="6"/>
    <x v="5"/>
    <s v="055000"/>
    <s v=" METAL FABRICATIONS"/>
    <s v="AR"/>
    <x v="0"/>
    <n v="142"/>
    <s v="044200 - EXTERIOR STONE CLADDING"/>
    <s v="044200 - EXTERIOR STONE CLADDING"/>
    <s v="BILL NO. 5"/>
    <m/>
    <m/>
    <m/>
    <m/>
    <m/>
    <m/>
    <m/>
  </r>
  <r>
    <x v="2"/>
    <x v="6"/>
    <x v="5"/>
    <s v="055000"/>
    <s v=" METAL FABRICATIONS"/>
    <s v="AR"/>
    <x v="0"/>
    <n v="143"/>
    <s v="Limestone cladding slabs and features; 30 mm thick; best quality limestone; including backing mortar, water repellents, and all necessary fixings and fittings materials; as specified and as shown on Drawings"/>
    <s v="Limestone cladding slabs and features; 30 mm thick; best quality limestone; including backing mortar, water repellents, and all necessary fixings and fittings materials; as specified and as shown on Drawings"/>
    <s v="METALS"/>
    <m/>
    <m/>
    <m/>
    <m/>
    <m/>
    <m/>
    <m/>
  </r>
  <r>
    <x v="2"/>
    <x v="6"/>
    <x v="5"/>
    <s v="055000"/>
    <s v=" METAL FABRICATIONS"/>
    <s v="AR"/>
    <x v="0"/>
    <n v="144"/>
    <s v="044200 - EXTERIOR STONE CLADDING"/>
    <s v="044200 - EXTERIOR STONE CLADDING"/>
    <s v="Item"/>
    <s v="                Description                        "/>
    <s v="Qty"/>
    <s v="Unit"/>
    <s v="Rate"/>
    <s v="Amount"/>
    <m/>
    <m/>
  </r>
  <r>
    <x v="2"/>
    <x v="6"/>
    <x v="5"/>
    <s v="055000"/>
    <s v=" METAL FABRICATIONS"/>
    <s v="AR"/>
    <x v="0"/>
    <n v="145"/>
    <s v="Limestone cladding slabs and features; 30 mm thick; best quality limestone; including backing mortar, water repellents, and all necessary fixings and fittings materials; as specified and as shown on Drawings"/>
    <s v="Limestone cladding slabs and features; 30 mm thick; best quality limestone; including backing mortar, water repellents, and all necessary fixings and fittings materials; as specified and as shown on Drawings"/>
    <m/>
    <m/>
    <m/>
    <m/>
    <m/>
    <s v="J.D"/>
    <m/>
    <m/>
  </r>
  <r>
    <x v="2"/>
    <x v="6"/>
    <x v="5"/>
    <s v="055000"/>
    <s v=" METAL FABRICATIONS"/>
    <s v="AR"/>
    <x v="0"/>
    <n v="146"/>
    <s v="055000 - METAL FABRICATIONS"/>
    <s v="055000 - METAL FABRICATIONS"/>
    <m/>
    <s v="055000 - METAL FABRICATIONS"/>
    <m/>
    <m/>
    <m/>
    <m/>
    <m/>
    <m/>
  </r>
  <r>
    <x v="2"/>
    <x v="6"/>
    <x v="5"/>
    <s v="055000"/>
    <s v=" METAL FABRICATIONS"/>
    <s v="AR"/>
    <x v="0"/>
    <n v="147"/>
    <s v="Access ladders; galvanized mild steel; comprising flat strings and bar rungs; including brackets, anchor bolts, polyurethane paint, fittings and fixings; complete; as specified and as Drg. A-502"/>
    <s v="Access ladders; galvanized mild steel; comprising flat strings and bar rungs; including brackets, anchor bolts, polyurethane paint, fittings and fixings; complete; as specified and as Drg. A-502"/>
    <m/>
    <s v="Access ladders; galvanized mild steel; comprising flat strings and bar rungs; including brackets, anchor bolts, polyurethane paint, fittings and fixings; complete; as specified and as Drg. A-502"/>
    <m/>
    <m/>
    <m/>
    <m/>
    <m/>
    <m/>
  </r>
  <r>
    <x v="2"/>
    <x v="6"/>
    <x v="5"/>
    <s v="055000"/>
    <s v=" METAL FABRICATIONS"/>
    <s v="AR"/>
    <x v="1"/>
    <n v="148"/>
    <s v="055000 - METAL FABRICATIONS"/>
    <s v="055000 - METAL FABRICATIONS"/>
    <s v="A"/>
    <s v="Size 400 x 3100 rise; detail 1"/>
    <n v="1"/>
    <s v="Nr"/>
    <n v="290"/>
    <n v="290"/>
    <n v="269.7"/>
    <n v="269.7"/>
  </r>
  <r>
    <x v="2"/>
    <x v="6"/>
    <x v="5"/>
    <s v="055000"/>
    <s v=" METAL FABRICATIONS"/>
    <s v="AR"/>
    <x v="1"/>
    <n v="149"/>
    <s v="Access ladders; galvanized mild steel; comprising flat strings and bar rungs; including brackets, anchor bolts, polyurethane paint, fittings and fixings; complete; as specified and as Drg. A-502"/>
    <s v="Access ladders; galvanized mild steel; comprising flat strings and bar rungs; including brackets, anchor bolts, polyurethane paint, fittings and fixings; complete; as specified and as Drg. A-502"/>
    <s v="B"/>
    <s v="Size 450 x 3500 rise; with extended; detail 4"/>
    <n v="1"/>
    <s v="Nr"/>
    <n v="310"/>
    <n v="310"/>
    <n v="288.3"/>
    <n v="288.3"/>
  </r>
  <r>
    <x v="2"/>
    <x v="6"/>
    <x v="5"/>
    <s v="055000"/>
    <s v=" METAL FABRICATIONS"/>
    <s v="AR"/>
    <x v="1"/>
    <n v="150"/>
    <s v="055000 - METAL FABRICATIONS"/>
    <s v="055000 - METAL FABRICATIONS"/>
    <s v="C"/>
    <s v="Size 450 x 3800 rise; with extended; detail 4"/>
    <n v="1"/>
    <s v="Nr"/>
    <n v="345"/>
    <n v="345"/>
    <n v="320.85000000000002"/>
    <n v="320.85000000000002"/>
  </r>
  <r>
    <x v="2"/>
    <x v="6"/>
    <x v="5"/>
    <s v="055000"/>
    <s v=" METAL FABRICATIONS"/>
    <s v="AR"/>
    <x v="1"/>
    <n v="151"/>
    <s v="Access ladders; galvanized mild steel; comprising flat strings and bar rungs; including brackets, anchor bolts, polyurethane paint, fittings and fixings; complete; as specified and as Drg. A-502"/>
    <s v="Access ladders; galvanized mild steel; comprising flat strings and bar rungs; including brackets, anchor bolts, polyurethane paint, fittings and fixings; complete; as specified and as Drg. A-502"/>
    <s v="D"/>
    <s v="Size 450 x 4000 rise; with extended; detail 4"/>
    <n v="1"/>
    <s v="Nr"/>
    <n v="360"/>
    <n v="360"/>
    <n v="334.8"/>
    <n v="334.8"/>
  </r>
  <r>
    <x v="2"/>
    <x v="6"/>
    <x v="5"/>
    <s v="055000"/>
    <s v=" METAL FABRICATIONS"/>
    <s v="AR"/>
    <x v="0"/>
    <n v="152"/>
    <s v="Burglar bar protection; comprising steel bar welded to steel box frame; including epoxy paint, ironmongery, fittings and fixings; complete; as specified and as Drg. A-600"/>
    <s v="Burglar bar protection; comprising steel bar welded to steel box frame; including epoxy paint, ironmongery, fittings and fixings; complete; as specified and as Drg. A-600"/>
    <m/>
    <s v="Burglar bar protection; comprising steel bar welded to steel box frame; including epoxy paint, ironmongery, fittings and fixings; complete; as specified and as Drg. A-600"/>
    <m/>
    <m/>
    <m/>
    <m/>
    <m/>
    <m/>
  </r>
  <r>
    <x v="2"/>
    <x v="6"/>
    <x v="5"/>
    <s v="055000"/>
    <s v=" METAL FABRICATIONS"/>
    <s v="AR"/>
    <x v="1"/>
    <n v="153"/>
    <s v="Access ladders; galvanized mild steel; comprising flat strings and bar rungs; including brackets, anchor bolts, polyurethane paint, fittings and fixings; complete; as specified and as Drg. A-502"/>
    <s v="Access ladders; galvanized mild steel; comprising flat strings and bar rungs; including brackets, anchor bolts, polyurethane paint, fittings and fixings; complete; as specified and as Drg. A-502"/>
    <s v="E"/>
    <s v="Type 02; size 1800 x 2300 high"/>
    <n v="1"/>
    <s v="Nr"/>
    <m/>
    <n v="0"/>
    <n v="0"/>
    <n v="0"/>
  </r>
  <r>
    <x v="2"/>
    <x v="6"/>
    <x v="5"/>
    <s v="055213"/>
    <s v=" PIPE AND TUBE RAILINGS"/>
    <s v="AR"/>
    <x v="0"/>
    <n v="154"/>
    <s v="055213 - PIPE AND TUBE RAILINGS"/>
    <s v="055213 - PIPE AND TUBE RAILINGS"/>
    <m/>
    <s v="055213 - PIPE AND TUBE RAILINGS"/>
    <m/>
    <m/>
    <m/>
    <m/>
    <m/>
    <m/>
  </r>
  <r>
    <x v="2"/>
    <x v="6"/>
    <x v="5"/>
    <s v="055213"/>
    <s v=" PIPE AND TUBE RAILINGS"/>
    <s v="AR"/>
    <x v="0"/>
    <n v="155"/>
    <s v="Balustrades and handrails; constructed from galvanized tubular steel, finish to receive paint; comprising 60 diameter top rail, 25 diameter intermediate rails, 37.5 diameter posts; including mild steel cover flange, anchored to concrete; fittings and fixings; complete; as specified and as Drg. A-501; detail 1"/>
    <s v="Balustrades and handrails; constructed from galvanized tubular steel, finish to receive paint; comprising 60 diameter top rail, 25 diameter intermediate rails, 37.5 diameter posts; including mild steel cover flange, anchored to concrete; fittings and fixings; complete; as specified and as Drg. A-501; detail 1"/>
    <m/>
    <s v="Balustrades and handrails; constructed from galvanized tubular steel, finish to receive paint; comprising 60 diameter top rail, 25 diameter intermediate rails, 37.5 diameter posts; including mild steel cover flange, anchored to concrete; fittings and fixings; complete; as specified and as Drg. A-501; detail 1"/>
    <m/>
    <m/>
    <m/>
    <m/>
    <m/>
    <m/>
  </r>
  <r>
    <x v="2"/>
    <x v="6"/>
    <x v="5"/>
    <s v="055213"/>
    <s v=" PIPE AND TUBE RAILINGS"/>
    <s v="AR"/>
    <x v="1"/>
    <n v="156"/>
    <s v="055213 - PIPE AND TUBE RAILINGS"/>
    <s v="055213 - PIPE AND TUBE RAILINGS"/>
    <s v="A"/>
    <s v="600 high; horizontal"/>
    <n v="25"/>
    <s v="m"/>
    <m/>
    <n v="0"/>
    <n v="0"/>
    <n v="0"/>
  </r>
  <r>
    <x v="2"/>
    <x v="6"/>
    <x v="5"/>
    <s v="055213"/>
    <s v=" PIPE AND TUBE RAILINGS"/>
    <s v="AR"/>
    <x v="0"/>
    <n v="157"/>
    <s v="Steel handrail and balustrades; comprising 60 diameter tubular steel section handrail, 25 diameter steel rail and 40 x 10 steel support; including steel cover flange, anchored to concrete; fittings and fixings; complete; as specified and as Drg. A-503; detail 10"/>
    <s v="Steel handrail and balustrades; comprising 60 diameter tubular steel section handrail, 25 diameter steel rail and 40 x 10 steel support; including steel cover flange, anchored to concrete; fittings and fixings; complete; as specified and as Drg. A-503; detail 10"/>
    <m/>
    <s v="Steel handrail and balustrades; comprising 60 diameter tubular steel section handrail, 25 diameter steel rail and 40 x 10 steel support; including steel cover flange, anchored to concrete; fittings and fixings; complete; as specified and as Drg. A-503; detail 10"/>
    <m/>
    <m/>
    <m/>
    <m/>
    <m/>
    <m/>
  </r>
  <r>
    <x v="2"/>
    <x v="6"/>
    <x v="5"/>
    <s v="055213"/>
    <s v=" PIPE AND TUBE RAILINGS"/>
    <s v="AR"/>
    <x v="1"/>
    <n v="158"/>
    <s v="055213 - PIPE AND TUBE RAILINGS"/>
    <s v="055213 - PIPE AND TUBE RAILINGS"/>
    <s v="B"/>
    <s v="200 high; top of wall; horizontal"/>
    <n v="3"/>
    <s v="m"/>
    <m/>
    <n v="0"/>
    <n v="0"/>
    <n v="0"/>
  </r>
  <r>
    <x v="2"/>
    <x v="6"/>
    <x v="5"/>
    <s v="055213"/>
    <s v=" PIPE AND TUBE RAILINGS"/>
    <s v="AR"/>
    <x v="1"/>
    <n v="159"/>
    <s v="Steel handrail and balustrades; comprising 60 diameter tubular steel section handrail, 25 diameter steel rail and 40 x 10 steel support; including steel cover flange, anchored to concrete; fittings and fixings; complete; as specified and as Drg. A-503; detail 10"/>
    <s v="Steel handrail and balustrades; comprising 60 diameter tubular steel section handrail, 25 diameter steel rail and 40 x 10 steel support; including steel cover flange, anchored to concrete; fittings and fixings; complete; as specified and as Drg. A-503; detail 10"/>
    <s v="C"/>
    <s v="200 high; top of wall; raking"/>
    <n v="29"/>
    <s v="m"/>
    <m/>
    <n v="0"/>
    <n v="0"/>
    <n v="0"/>
  </r>
  <r>
    <x v="2"/>
    <x v="6"/>
    <x v="5"/>
    <s v="055300"/>
    <s v=" METAL GRATINGS"/>
    <s v="AR"/>
    <x v="0"/>
    <n v="160"/>
    <s v="055300 - METAL GRATINGS"/>
    <s v="055300 - METAL GRATINGS"/>
    <m/>
    <s v="055300 - METAL GRATINGS"/>
    <m/>
    <m/>
    <m/>
    <m/>
    <m/>
    <m/>
  </r>
  <r>
    <x v="2"/>
    <x v="6"/>
    <x v="5"/>
    <s v="055300"/>
    <s v=" METAL GRATINGS"/>
    <s v="AR"/>
    <x v="0"/>
    <n v="161"/>
    <s v="Trench cover, ductile iron grating; comprising solid rectangular bearing bars; including galvanized steel angle frame set in concrete, fixings and fittings; complete; as specified and as Drg. A-501; detail 8"/>
    <s v="Trench cover, ductile iron grating; comprising solid rectangular bearing bars; including galvanized steel angle frame set in concrete, fixings and fittings; complete; as specified and as Drg. A-501; detail 8"/>
    <m/>
    <s v="Trench cover, ductile iron grating; comprising solid rectangular bearing bars; including galvanized steel angle frame set in concrete, fixings and fittings; complete; as specified and as Drg. A-501; detail 8"/>
    <m/>
    <m/>
    <m/>
    <m/>
    <m/>
    <m/>
  </r>
  <r>
    <x v="2"/>
    <x v="6"/>
    <x v="5"/>
    <s v="055300"/>
    <s v=" METAL GRATINGS"/>
    <s v="AR"/>
    <x v="1"/>
    <n v="162"/>
    <s v="055300 - METAL GRATINGS"/>
    <s v="055300 - METAL GRATINGS"/>
    <s v="A"/>
    <s v="300 wide"/>
    <n v="6"/>
    <s v="m"/>
    <n v="125"/>
    <n v="750"/>
    <n v="116.25"/>
    <n v="697.5"/>
  </r>
  <r>
    <x v="2"/>
    <x v="6"/>
    <x v="5"/>
    <s v="055300"/>
    <s v=" METAL GRATINGS"/>
    <s v="AR"/>
    <x v="1"/>
    <n v="163"/>
    <s v="Trench cover, ductile iron grating; comprising solid rectangular bearing bars; including galvanized steel angle frame set in concrete, fixings and fittings; complete; as specified and as Drg. A-501; detail 8"/>
    <s v="Trench cover, ductile iron grating; comprising solid rectangular bearing bars; including galvanized steel angle frame set in concrete, fixings and fittings; complete; as specified and as Drg. A-501; detail 8"/>
    <s v="B"/>
    <s v="Cover; 1000 x 1000"/>
    <n v="1"/>
    <s v="Nr"/>
    <n v="350"/>
    <n v="350"/>
    <n v="325.5"/>
    <n v="325.5"/>
  </r>
  <r>
    <x v="2"/>
    <x v="6"/>
    <x v="5"/>
    <s v="057300"/>
    <s v=" DECORATIVE METAL RAILINGS"/>
    <s v="AR"/>
    <x v="0"/>
    <n v="164"/>
    <s v="057300 - DECORATIVE METAL RAILINGS"/>
    <s v="057300 - DECORATIVE METAL RAILINGS"/>
    <m/>
    <s v="057300 - DECORATIVE METAL RAILINGS"/>
    <m/>
    <m/>
    <m/>
    <m/>
    <m/>
    <m/>
  </r>
  <r>
    <x v="2"/>
    <x v="6"/>
    <x v="5"/>
    <s v="057300"/>
    <s v=" DECORATIVE METAL RAILINGS"/>
    <s v="AR"/>
    <x v="0"/>
    <n v="165"/>
    <s v="Glass balustrades and handrails; comprising 76 diameter aluminum tubular section handrail, clear laminated tempered glass baluster, 50 x 50 aluminum hollow section bottom rail and posts; including flanges, fittings and fixings; complete; as specified and as Drg. A-503; detail 9"/>
    <s v="Glass balustrades and handrails; comprising 76 diameter aluminum tubular section handrail, clear laminated tempered glass baluster, 50 x 50 aluminum hollow section bottom rail and posts; including flanges, fittings and fixings; complete; as specified and as Drg. A-503; detail 9"/>
    <m/>
    <s v="Glass balustrades and handrails; comprising 76 diameter aluminum tubular section handrail, clear laminated tempered glass baluster, 50 x 50 aluminum hollow section bottom rail and posts; including flanges, fittings and fixings; complete; as specified and as Drg. A-503; detail 9"/>
    <m/>
    <m/>
    <m/>
    <m/>
    <m/>
    <m/>
  </r>
  <r>
    <x v="2"/>
    <x v="6"/>
    <x v="5"/>
    <s v="057300"/>
    <s v=" DECORATIVE METAL RAILINGS"/>
    <s v="AR"/>
    <x v="1"/>
    <n v="166"/>
    <s v="057300 - DECORATIVE METAL RAILINGS"/>
    <s v="057300 - DECORATIVE METAL RAILINGS"/>
    <s v="A"/>
    <s v="700 high horizontal"/>
    <n v="12"/>
    <s v="m"/>
    <n v="160"/>
    <n v="1920"/>
    <n v="148.80000000000001"/>
    <n v="1785.6000000000001"/>
  </r>
  <r>
    <x v="2"/>
    <x v="6"/>
    <x v="5"/>
    <s v="057300"/>
    <s v=" DECORATIVE METAL RAILINGS"/>
    <s v="AR"/>
    <x v="0"/>
    <n v="167"/>
    <s v="Glass balustrades and handrails; comprising 76 diameter aluminum tubular section handrail, clear laminated tempered glass baluster, 50 x 50 aluminum hollow section bottom rail and posts; including flanges, fittings and fixings; complete; as specified and as Drg. A-503; detail 9"/>
    <s v="Glass balustrades and handrails; comprising 76 diameter aluminum tubular section handrail, clear laminated tempered glass baluster, 50 x 50 aluminum hollow section bottom rail and posts; including flanges, fittings and fixings; complete; as specified and as Drg. A-503; detail 9"/>
    <s v="BILL No. 5 - METALS"/>
    <m/>
    <m/>
    <m/>
    <m/>
    <m/>
    <m/>
    <m/>
  </r>
  <r>
    <x v="2"/>
    <x v="6"/>
    <x v="5"/>
    <s v="To Summary"/>
    <s v="To Summary"/>
    <m/>
    <x v="2"/>
    <n v="168"/>
    <s v="057300 - DECORATIVE METAL RAILINGS"/>
    <s v="057300 - DECORATIVE METAL RAILINGS"/>
    <s v="To Summary"/>
    <m/>
    <m/>
    <m/>
    <s v="J.D"/>
    <n v="4325"/>
    <m/>
    <m/>
  </r>
  <r>
    <x v="2"/>
    <x v="7"/>
    <x v="6"/>
    <s v="066200"/>
    <s v=" CAST PLASTIC (GRP) FABRICATIONS"/>
    <s v="AR"/>
    <x v="0"/>
    <n v="169"/>
    <s v="Glass balustrades and handrails; comprising 76 diameter aluminum tubular section handrail, clear laminated tempered glass baluster, 50 x 50 aluminum hollow section bottom rail and posts; including flanges, fittings and fixings; complete; as specified and as Drg. A-503; detail 9"/>
    <s v="Glass balustrades and handrails; comprising 76 diameter aluminum tubular section handrail, clear laminated tempered glass baluster, 50 x 50 aluminum hollow section bottom rail and posts; including flanges, fittings and fixings; complete; as specified and as Drg. A-503; detail 9"/>
    <m/>
    <m/>
    <s v="BILL NO. 6"/>
    <m/>
    <m/>
    <m/>
    <m/>
    <m/>
  </r>
  <r>
    <x v="2"/>
    <x v="7"/>
    <x v="6"/>
    <s v="066200"/>
    <s v=" CAST PLASTIC (GRP) FABRICATIONS"/>
    <s v="AR"/>
    <x v="0"/>
    <n v="170"/>
    <s v="057300 - DECORATIVE METAL RAILINGS"/>
    <s v="057300 - DECORATIVE METAL RAILINGS"/>
    <m/>
    <m/>
    <s v="WOOD AND PLASTICS "/>
    <m/>
    <m/>
    <m/>
    <m/>
    <m/>
  </r>
  <r>
    <x v="2"/>
    <x v="7"/>
    <x v="6"/>
    <s v="066200"/>
    <s v=" CAST PLASTIC (GRP) FABRICATIONS"/>
    <s v="AR"/>
    <x v="0"/>
    <n v="171"/>
    <s v="Glass balustrades and handrails; comprising 76 diameter aluminum tubular section handrail, clear laminated tempered glass baluster, 50 x 50 aluminum hollow section bottom rail and posts; including flanges, fittings and fixings; complete; as specified and as Drg. A-503; detail 9"/>
    <s v="Glass balustrades and handrails; comprising 76 diameter aluminum tubular section handrail, clear laminated tempered glass baluster, 50 x 50 aluminum hollow section bottom rail and posts; including flanges, fittings and fixings; complete; as specified and as Drg. A-503; detail 9"/>
    <s v="Item"/>
    <s v="                Description                        "/>
    <s v="Qty"/>
    <s v="Unit"/>
    <s v="Rate"/>
    <s v="Amount"/>
    <m/>
    <m/>
  </r>
  <r>
    <x v="2"/>
    <x v="7"/>
    <x v="6"/>
    <s v="066200"/>
    <s v=" CAST PLASTIC (GRP) FABRICATIONS"/>
    <s v="AR"/>
    <x v="0"/>
    <n v="172"/>
    <s v="057300 - DECORATIVE METAL RAILINGS"/>
    <s v="057300 - DECORATIVE METAL RAILINGS"/>
    <m/>
    <m/>
    <m/>
    <m/>
    <m/>
    <s v="J.D"/>
    <m/>
    <m/>
  </r>
  <r>
    <x v="2"/>
    <x v="7"/>
    <x v="6"/>
    <s v="066200"/>
    <s v=" CAST PLASTIC (GRP) FABRICATIONS"/>
    <s v="AR"/>
    <x v="0"/>
    <n v="173"/>
    <s v="066200 - CAST PLASTIC (GRP) FABRICATIONS"/>
    <s v="066200 - CAST PLASTIC (GRP) FABRICATIONS"/>
    <m/>
    <s v="066200 - CAST PLASTIC (GRP) FABRICATIONS"/>
    <m/>
    <m/>
    <m/>
    <m/>
    <m/>
    <m/>
  </r>
  <r>
    <x v="2"/>
    <x v="7"/>
    <x v="6"/>
    <s v="066200"/>
    <s v=" CAST PLASTIC (GRP) FABRICATIONS"/>
    <s v="AR"/>
    <x v="0"/>
    <n v="174"/>
    <s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_x000a_detail 5"/>
    <s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_x000a_detail 5"/>
    <m/>
    <s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_x000a_detail 5"/>
    <m/>
    <m/>
    <m/>
    <m/>
    <m/>
    <m/>
  </r>
  <r>
    <x v="2"/>
    <x v="7"/>
    <x v="6"/>
    <s v="066200"/>
    <s v=" CAST PLASTIC (GRP) FABRICATIONS"/>
    <s v="AR"/>
    <x v="1"/>
    <n v="175"/>
    <s v="066200 - CAST PLASTIC (GRP) FABRICATIONS"/>
    <s v="066200 - CAST PLASTIC (GRP) FABRICATIONS"/>
    <s v="A"/>
    <s v="Size 450 wide x 3100 rise"/>
    <n v="2"/>
    <s v="Nr"/>
    <n v="750"/>
    <n v="1500"/>
    <n v="697.5"/>
    <n v="1395"/>
  </r>
  <r>
    <x v="2"/>
    <x v="7"/>
    <x v="6"/>
    <s v="066200"/>
    <s v=" CAST PLASTIC (GRP) FABRICATIONS"/>
    <s v="AR"/>
    <x v="1"/>
    <n v="176"/>
    <s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_x000a_detail 5"/>
    <s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_x000a_detail 5"/>
    <s v="B"/>
    <s v="Size 450 wide x 3450 rise"/>
    <n v="2"/>
    <s v="Nr"/>
    <n v="800"/>
    <n v="1600"/>
    <n v="744"/>
    <n v="1488"/>
  </r>
  <r>
    <x v="2"/>
    <x v="7"/>
    <x v="6"/>
    <s v="066200"/>
    <s v=" CAST PLASTIC (GRP) FABRICATIONS"/>
    <s v="AR"/>
    <x v="0"/>
    <n v="177"/>
    <s v="066200 - CAST PLASTIC (GRP) FABRICATIONS"/>
    <s v="066200 - CAST PLASTIC (GRP) FABRICATIONS"/>
    <s v="BILL No. 6 - WOOD AND PLASTICS "/>
    <m/>
    <m/>
    <m/>
    <m/>
    <m/>
    <m/>
    <m/>
  </r>
  <r>
    <x v="2"/>
    <x v="7"/>
    <x v="6"/>
    <s v="To Summary"/>
    <s v="To Summary"/>
    <m/>
    <x v="2"/>
    <n v="178"/>
    <s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_x000a_detail 5"/>
    <s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_x000a_detail 5"/>
    <s v="To Summary"/>
    <m/>
    <m/>
    <m/>
    <s v="J.D"/>
    <n v="3100"/>
    <m/>
    <m/>
  </r>
  <r>
    <x v="2"/>
    <x v="8"/>
    <x v="7"/>
    <s v="071113"/>
    <s v=" BITUMINOUS DAMPROOFING"/>
    <s v="ST"/>
    <x v="0"/>
    <n v="179"/>
    <s v="066200 - CAST PLASTIC (GRP) FABRICATIONS"/>
    <s v="066200 - CAST PLASTIC (GRP) FABRICATIONS"/>
    <s v="BILL NO. 7"/>
    <m/>
    <m/>
    <m/>
    <m/>
    <m/>
    <m/>
    <m/>
  </r>
  <r>
    <x v="2"/>
    <x v="8"/>
    <x v="7"/>
    <s v="071113"/>
    <s v=" BITUMINOUS DAMPROOFING"/>
    <s v="ST"/>
    <x v="0"/>
    <n v="180"/>
    <s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_x000a_detail 5"/>
    <s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_x000a_detail 5"/>
    <s v="THERMAL AND MOISTURE PROTECTION"/>
    <m/>
    <m/>
    <m/>
    <m/>
    <m/>
    <m/>
    <m/>
  </r>
  <r>
    <x v="2"/>
    <x v="8"/>
    <x v="7"/>
    <s v="071113"/>
    <s v=" BITUMINOUS DAMPROOFING"/>
    <s v="ST"/>
    <x v="0"/>
    <n v="181"/>
    <s v="066200 - CAST PLASTIC (GRP) FABRICATIONS"/>
    <s v="066200 - CAST PLASTIC (GRP) FABRICATIONS"/>
    <s v="Item"/>
    <s v="                Description                        "/>
    <s v="Qty"/>
    <s v="Unit"/>
    <s v="Rate"/>
    <s v="Amount"/>
    <m/>
    <m/>
  </r>
  <r>
    <x v="2"/>
    <x v="8"/>
    <x v="7"/>
    <s v="071113"/>
    <s v=" BITUMINOUS DAMPROOFING"/>
    <s v="ST"/>
    <x v="0"/>
    <n v="182"/>
    <s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_x000a_detail 5"/>
    <s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_x000a_detail 5"/>
    <m/>
    <m/>
    <m/>
    <m/>
    <m/>
    <s v="J.D"/>
    <m/>
    <m/>
  </r>
  <r>
    <x v="2"/>
    <x v="8"/>
    <x v="7"/>
    <s v="071113"/>
    <s v=" BITUMINOUS DAMPROOFING"/>
    <s v="ST"/>
    <x v="0"/>
    <n v="183"/>
    <s v="071113 - BITUMINOUS DAMPROOFING"/>
    <s v="071113 - BITUMINOUS DAMPROOFING"/>
    <m/>
    <s v="071113 - BITUMINOUS DAMPROOFING"/>
    <m/>
    <m/>
    <m/>
    <m/>
    <m/>
    <m/>
  </r>
  <r>
    <x v="2"/>
    <x v="8"/>
    <x v="7"/>
    <s v="071113"/>
    <s v=" BITUMINOUS DAMPROOFING"/>
    <s v="ST"/>
    <x v="1"/>
    <n v="184"/>
    <s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_x000a_detail 5"/>
    <s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_x000a_detail 5"/>
    <s v="A"/>
    <s v="Foundation and Walls "/>
    <n v="420"/>
    <s v="m2"/>
    <m/>
    <n v="0"/>
    <n v="0"/>
    <n v="0"/>
  </r>
  <r>
    <x v="2"/>
    <x v="8"/>
    <x v="7"/>
    <s v="071113"/>
    <s v=" BITUMINOUS DAMPROOFING"/>
    <s v="ST"/>
    <x v="1"/>
    <n v="185"/>
    <s v="071113 - BITUMINOUS DAMPROOFING"/>
    <s v="071113 - BITUMINOUS DAMPROOFING"/>
    <s v="B"/>
    <s v="Ground Beams"/>
    <n v="105"/>
    <s v="m2"/>
    <m/>
    <n v="0"/>
    <n v="0"/>
    <n v="0"/>
  </r>
  <r>
    <x v="2"/>
    <x v="8"/>
    <x v="7"/>
    <s v="071416"/>
    <s v=" COLD FLUID APPLIED WATERPROOFING"/>
    <s v="AR"/>
    <x v="0"/>
    <n v="186"/>
    <s v="071416 - COLD FLUID APPLIED WATERPROOFING"/>
    <s v="071416 - COLD FLUID APPLIED WATERPROOFING"/>
    <m/>
    <s v="071416 - COLD FLUID APPLIED WATERPROOFING"/>
    <m/>
    <m/>
    <m/>
    <m/>
    <m/>
    <m/>
  </r>
  <r>
    <x v="2"/>
    <x v="8"/>
    <x v="7"/>
    <s v="071416"/>
    <s v=" COLD FLUID APPLIED WATERPROOFING"/>
    <s v="AR"/>
    <x v="0"/>
    <n v="187"/>
    <s v="Liquid applied waterproofing membrane; single component modified polyurethane, bitumen free, waterproofing; to"/>
    <s v="Liquid applied waterproofing membrane; single component modified polyurethane, bitumen free, waterproofing; to"/>
    <m/>
    <s v="Liquid applied waterproofing membrane; single component modified polyurethane, bitumen free, waterproofing; to"/>
    <m/>
    <m/>
    <m/>
    <m/>
    <m/>
    <m/>
  </r>
  <r>
    <x v="2"/>
    <x v="8"/>
    <x v="7"/>
    <s v="071416"/>
    <s v=" COLD FLUID APPLIED WATERPROOFING"/>
    <s v="AR"/>
    <x v="1"/>
    <n v="188"/>
    <s v="071416 - COLD FLUID APPLIED WATERPROOFING"/>
    <s v="071416 - COLD FLUID APPLIED WATERPROOFING"/>
    <s v="A"/>
    <s v="Floors and upstands in wet areas"/>
    <n v="36"/>
    <s v="m2"/>
    <n v="14"/>
    <n v="504"/>
    <n v="13.020000000000001"/>
    <n v="468.72"/>
  </r>
  <r>
    <x v="2"/>
    <x v="8"/>
    <x v="7"/>
    <s v="071800"/>
    <s v=" TRAFFIC COATINGS"/>
    <s v="AR"/>
    <x v="0"/>
    <n v="189"/>
    <s v="071800 - TRAFFIC COATINGS"/>
    <s v="071800 - TRAFFIC COATINGS"/>
    <m/>
    <s v="071800 - TRAFFIC COATINGS"/>
    <m/>
    <m/>
    <m/>
    <m/>
    <m/>
    <m/>
  </r>
  <r>
    <x v="2"/>
    <x v="8"/>
    <x v="7"/>
    <s v="071800"/>
    <s v=" TRAFFIC COATINGS"/>
    <s v="AR"/>
    <x v="0"/>
    <n v="190"/>
    <s v="Fluid applied deck coating; polyurethane elastomeric coating, to trowelled smooth surfaces; to"/>
    <s v="Fluid applied deck coating; polyurethane elastomeric coating, to trowelled smooth surfaces; to"/>
    <m/>
    <s v="Fluid applied deck coating; polyurethane elastomeric coating, to trowelled smooth surfaces; to"/>
    <m/>
    <m/>
    <m/>
    <m/>
    <m/>
    <m/>
  </r>
  <r>
    <x v="2"/>
    <x v="8"/>
    <x v="7"/>
    <s v="071800"/>
    <s v=" TRAFFIC COATINGS"/>
    <s v="AR"/>
    <x v="1"/>
    <n v="191"/>
    <s v="071800 - TRAFFIC COATINGS"/>
    <s v="071800 - TRAFFIC COATINGS"/>
    <s v="B"/>
    <s v="Floors"/>
    <n v="64"/>
    <s v="m2"/>
    <n v="18"/>
    <n v="1152"/>
    <n v="16.740000000000002"/>
    <n v="1071.3600000000001"/>
  </r>
  <r>
    <x v="2"/>
    <x v="8"/>
    <x v="7"/>
    <s v="072100"/>
    <s v=" THERMAL INSULATION"/>
    <s v="AR"/>
    <x v="0"/>
    <n v="192"/>
    <s v="072100 - THERMAL INSULATION"/>
    <s v="072100 - THERMAL INSULATION"/>
    <m/>
    <s v="072100 - THERMAL INSULATION"/>
    <m/>
    <m/>
    <m/>
    <m/>
    <m/>
    <m/>
  </r>
  <r>
    <x v="2"/>
    <x v="8"/>
    <x v="7"/>
    <s v="072100"/>
    <s v=" THERMAL INSULATION"/>
    <s v="AR"/>
    <x v="0"/>
    <n v="193"/>
    <s v="Extruded polystyrene insulation boards; including fittings and fixings; to"/>
    <s v="Extruded polystyrene insulation boards; including fittings and fixings; to"/>
    <m/>
    <s v="Extruded polystyrene insulation boards; including fittings and fixings; to"/>
    <m/>
    <m/>
    <m/>
    <m/>
    <m/>
    <m/>
  </r>
  <r>
    <x v="2"/>
    <x v="8"/>
    <x v="7"/>
    <s v="072100"/>
    <s v=" THERMAL INSULATION"/>
    <s v="AR"/>
    <x v="1"/>
    <n v="194"/>
    <s v="072100 - THERMAL INSULATION"/>
    <s v="072100 - THERMAL INSULATION"/>
    <s v="C"/>
    <s v="Elevation, 50 thick"/>
    <n v="40"/>
    <s v="m2"/>
    <n v="8"/>
    <n v="320"/>
    <n v="7.44"/>
    <n v="297.60000000000002"/>
  </r>
  <r>
    <x v="2"/>
    <x v="8"/>
    <x v="7"/>
    <s v="072100"/>
    <s v=" THERMAL INSULATION"/>
    <s v="AR"/>
    <x v="1"/>
    <n v="195"/>
    <s v="Extruded polystyrene insulation boards; including fittings and fixings; to"/>
    <s v="Extruded polystyrene insulation boards; including fittings and fixings; to"/>
    <s v="D"/>
    <s v="Roofs; 50 thick"/>
    <n v="1065"/>
    <s v="m2"/>
    <n v="8"/>
    <n v="8520"/>
    <n v="7.44"/>
    <n v="7923.6"/>
  </r>
  <r>
    <x v="2"/>
    <x v="8"/>
    <x v="7"/>
    <s v="075323"/>
    <s v=" ETHYLENE-PROPYLENE DIENE-MONOMER (EPDM) ROOFING"/>
    <s v="AR"/>
    <x v="0"/>
    <n v="196"/>
    <s v="075323 - ETHYLENE-PROPYLENE DIENE-MONOMER (EPDM) ROOFING"/>
    <s v="075323 - ETHYLENE-PROPYLENE DIENE-MONOMER (EPDM) ROOFING"/>
    <m/>
    <s v="075323 - ETHYLENE-PROPYLENE DIENE-MONOMER (EPDM) ROOFING"/>
    <m/>
    <m/>
    <m/>
    <m/>
    <m/>
    <m/>
  </r>
  <r>
    <x v="2"/>
    <x v="8"/>
    <x v="7"/>
    <s v="075323"/>
    <s v=" ETHYLENE-PROPYLENE DIENE-MONOMER (EPDM) ROOFING"/>
    <s v="AR"/>
    <x v="0"/>
    <n v="197"/>
    <s v="EPDM sheet roofing; flexible sheet formed from a terpolymer of ethylene propylene diene, black colour, fully bonded; to"/>
    <s v="EPDM sheet roofing; flexible sheet formed from a terpolymer of ethylene propylene diene, black colour, fully bonded; to"/>
    <m/>
    <s v="EPDM sheet roofing; flexible sheet formed from a terpolymer of ethylene propylene diene, black colour, fully bonded; to"/>
    <m/>
    <m/>
    <m/>
    <m/>
    <m/>
    <m/>
  </r>
  <r>
    <x v="2"/>
    <x v="8"/>
    <x v="7"/>
    <s v="075323"/>
    <s v=" ETHYLENE-PROPYLENE DIENE-MONOMER (EPDM) ROOFING"/>
    <s v="AR"/>
    <x v="1"/>
    <n v="198"/>
    <s v="075323 - ETHYLENE-PROPYLENE DIENE-MONOMER (EPDM) ROOFING"/>
    <s v="075323 - ETHYLENE-PROPYLENE DIENE-MONOMER (EPDM) ROOFING"/>
    <s v="A"/>
    <s v="Roofs"/>
    <n v="1144"/>
    <s v="m2"/>
    <n v="40"/>
    <n v="45760"/>
    <n v="37.200000000000003"/>
    <n v="42556.800000000003"/>
  </r>
  <r>
    <x v="2"/>
    <x v="8"/>
    <x v="7"/>
    <s v="075323"/>
    <s v=" ETHYLENE-PROPYLENE DIENE-MONOMER (EPDM) ROOFING"/>
    <s v="AR"/>
    <x v="1"/>
    <n v="199"/>
    <s v="EPDM sheet roofing; flexible sheet formed from a terpolymer of ethylene propylene diene, black colour, fully bonded; to"/>
    <s v="EPDM sheet roofing; flexible sheet formed from a terpolymer of ethylene propylene diene, black colour, fully bonded; to"/>
    <s v="B"/>
    <s v="Balcony"/>
    <n v="138"/>
    <s v="m2"/>
    <n v="38"/>
    <n v="5244"/>
    <n v="35.340000000000003"/>
    <n v="4876.92"/>
  </r>
  <r>
    <x v="2"/>
    <x v="8"/>
    <x v="7"/>
    <s v="075323"/>
    <s v=" ETHYLENE-PROPYLENE DIENE-MONOMER (EPDM) ROOFING"/>
    <s v="AR"/>
    <x v="1"/>
    <n v="200"/>
    <s v="075323 - ETHYLENE-PROPYLENE DIENE-MONOMER (EPDM) ROOFING"/>
    <s v="075323 - ETHYLENE-PROPYLENE DIENE-MONOMER (EPDM) ROOFING"/>
    <s v="C"/>
    <s v="Upstands"/>
    <n v="243"/>
    <s v="m2"/>
    <n v="38"/>
    <n v="9234"/>
    <n v="35.340000000000003"/>
    <n v="8587.6200000000008"/>
  </r>
  <r>
    <x v="2"/>
    <x v="8"/>
    <x v="7"/>
    <s v="075323"/>
    <s v=" ETHYLENE-PROPYLENE DIENE-MONOMER (EPDM) ROOFING"/>
    <s v="AR"/>
    <x v="0"/>
    <n v="201"/>
    <s v="Filter membrane; vapour permeable geotextile, non woven thermally bonded continuous polypropylene filments; to"/>
    <s v="Filter membrane; vapour permeable geotextile, non woven thermally bonded continuous polypropylene filments; to"/>
    <m/>
    <s v="Filter membrane; vapour permeable geotextile, non woven thermally bonded continuous polypropylene filments; to"/>
    <m/>
    <m/>
    <m/>
    <m/>
    <m/>
    <m/>
  </r>
  <r>
    <x v="2"/>
    <x v="8"/>
    <x v="7"/>
    <s v="075323"/>
    <s v=" ETHYLENE-PROPYLENE DIENE-MONOMER (EPDM) ROOFING"/>
    <s v="AR"/>
    <x v="1"/>
    <n v="202"/>
    <s v="075323 - ETHYLENE-PROPYLENE DIENE-MONOMER (EPDM) ROOFING"/>
    <s v="075323 - ETHYLENE-PROPYLENE DIENE-MONOMER (EPDM) ROOFING"/>
    <s v="D"/>
    <s v="Roofs"/>
    <n v="1065"/>
    <s v="m2"/>
    <n v="25"/>
    <n v="26625"/>
    <n v="23.25"/>
    <n v="24761.25"/>
  </r>
  <r>
    <x v="2"/>
    <x v="8"/>
    <x v="7"/>
    <s v="075323"/>
    <s v=" ETHYLENE-PROPYLENE DIENE-MONOMER (EPDM) ROOFING"/>
    <s v="AR"/>
    <x v="0"/>
    <n v="203"/>
    <s v="Elastomeric coating; U.V. protection to waterproof membrane; to"/>
    <s v="Elastomeric coating; U.V. protection to waterproof membrane; to"/>
    <m/>
    <s v="Elastomeric coating; U.V. protection to waterproof membrane; to"/>
    <m/>
    <m/>
    <m/>
    <m/>
    <m/>
    <m/>
  </r>
  <r>
    <x v="2"/>
    <x v="8"/>
    <x v="7"/>
    <s v="075323"/>
    <s v=" ETHYLENE-PROPYLENE DIENE-MONOMER (EPDM) ROOFING"/>
    <s v="AR"/>
    <x v="1"/>
    <n v="204"/>
    <s v="075323 - ETHYLENE-PROPYLENE DIENE-MONOMER (EPDM) ROOFING"/>
    <s v="075323 - ETHYLENE-PROPYLENE DIENE-MONOMER (EPDM) ROOFING"/>
    <s v="E"/>
    <s v="Upstands"/>
    <n v="63"/>
    <s v="m2"/>
    <n v="25"/>
    <n v="1575"/>
    <n v="23.25"/>
    <n v="1464.75"/>
  </r>
  <r>
    <x v="2"/>
    <x v="8"/>
    <x v="7"/>
    <s v="075323"/>
    <s v=" ETHYLENE-PROPYLENE DIENE-MONOMER (EPDM) ROOFING"/>
    <s v="AR"/>
    <x v="0"/>
    <n v="205"/>
    <s v="Protective covering ballast; crushed gravel; to"/>
    <s v="Protective covering ballast; crushed gravel; to"/>
    <m/>
    <s v="Protective covering ballast; crushed gravel; to"/>
    <m/>
    <m/>
    <m/>
    <m/>
    <m/>
    <m/>
  </r>
  <r>
    <x v="2"/>
    <x v="8"/>
    <x v="7"/>
    <s v="075323"/>
    <s v=" ETHYLENE-PROPYLENE DIENE-MONOMER (EPDM) ROOFING"/>
    <s v="AR"/>
    <x v="1"/>
    <n v="206"/>
    <s v="075323 - ETHYLENE-PROPYLENE DIENE-MONOMER (EPDM) ROOFING"/>
    <s v="075323 - ETHYLENE-PROPYLENE DIENE-MONOMER (EPDM) ROOFING"/>
    <s v="F"/>
    <s v="Roof; 50 thick"/>
    <n v="1065"/>
    <s v="m2"/>
    <n v="5"/>
    <n v="5325"/>
    <n v="4.6500000000000004"/>
    <n v="4952.25"/>
  </r>
  <r>
    <x v="2"/>
    <x v="8"/>
    <x v="7"/>
    <s v="077200"/>
    <s v=" ROOF ACCESSORIES"/>
    <s v="AR"/>
    <x v="0"/>
    <n v="207"/>
    <s v="077200 - ROOF ACCESSORIES"/>
    <s v="077200 - ROOF ACCESSORIES"/>
    <m/>
    <s v="077200 - ROOF ACCESSORIES"/>
    <m/>
    <m/>
    <m/>
    <m/>
    <m/>
    <m/>
  </r>
  <r>
    <x v="2"/>
    <x v="8"/>
    <x v="7"/>
    <s v="077200"/>
    <s v=" ROOF ACCESSORIES"/>
    <s v="AR"/>
    <x v="0"/>
    <n v="208"/>
    <s v="Accessories; aluminum alloy; as Drg. FD-A-502; detail 6"/>
    <s v="Accessories; aluminum alloy; as Drg. FD-A-502; detail 6"/>
    <m/>
    <s v="Accessories; aluminum alloy; as Drg. FD-A-502; detail 6"/>
    <m/>
    <m/>
    <m/>
    <m/>
    <m/>
    <m/>
  </r>
  <r>
    <x v="2"/>
    <x v="8"/>
    <x v="7"/>
    <s v="077200"/>
    <s v=" ROOF ACCESSORIES"/>
    <s v="AR"/>
    <x v="1"/>
    <n v="209"/>
    <s v="077200 - ROOF ACCESSORIES"/>
    <s v="077200 - ROOF ACCESSORIES"/>
    <s v="G"/>
    <s v="Pressure plate; 40 x 3 thick; including backing cord and sealant "/>
    <n v="419"/>
    <s v="m"/>
    <n v="15"/>
    <n v="6285"/>
    <n v="13.950000000000001"/>
    <n v="5845.05"/>
  </r>
  <r>
    <x v="2"/>
    <x v="8"/>
    <x v="7"/>
    <s v="077200"/>
    <s v=" ROOF ACCESSORIES"/>
    <s v="AR"/>
    <x v="0"/>
    <n v="210"/>
    <s v="Accessories; galvanized steel"/>
    <s v="Accessories; galvanized steel"/>
    <m/>
    <s v="Accessories; galvanized steel"/>
    <m/>
    <m/>
    <m/>
    <m/>
    <m/>
    <m/>
  </r>
  <r>
    <x v="2"/>
    <x v="8"/>
    <x v="7"/>
    <s v="077200"/>
    <s v=" ROOF ACCESSORIES"/>
    <s v="AR"/>
    <x v="1"/>
    <n v="211"/>
    <s v="077200 - ROOF ACCESSORIES"/>
    <s v="077200 - ROOF ACCESSORIES"/>
    <s v="A"/>
    <s v="Rainwater spouts; 75 diameter, 370 long, including stainless steel saddle band, neoprene gaskets; complete; as specified and as Drg. FD-A-502; detail 9"/>
    <n v="12"/>
    <s v="Nr"/>
    <n v="36"/>
    <n v="432"/>
    <n v="33.480000000000004"/>
    <n v="401.76000000000005"/>
  </r>
  <r>
    <x v="2"/>
    <x v="8"/>
    <x v="7"/>
    <s v="077200"/>
    <s v=" ROOF ACCESSORIES"/>
    <s v="AR"/>
    <x v="0"/>
    <n v="212"/>
    <s v="Access hatches; comprising 2 thick galvanized pressed steel skin cover, steel angle frame set in concrete; including ironmongery, stay chain, padlock, neoprene gaskets, timber nailer, epoxy paint, fittings and fixings; complete; as specified and as Drg. FD-A-502; detail 2"/>
    <s v="Access hatches; comprising 2 thick galvanized pressed steel skin cover, steel angle frame set in concrete; including ironmongery, stay chain, padlock, neoprene gaskets, timber nailer, epoxy paint, fittings and fixings; complete; as specified and as Drg. FD-A-502; detail 2"/>
    <m/>
    <s v="Access hatches; comprising 2 thick galvanized pressed steel skin cover, steel angle frame set in concrete; including ironmongery, stay chain, padlock, neoprene gaskets, timber nailer, epoxy paint, fittings and fixings; complete; as specified and as Drg. FD-A-502; detail 2"/>
    <m/>
    <m/>
    <m/>
    <m/>
    <m/>
    <m/>
  </r>
  <r>
    <x v="2"/>
    <x v="8"/>
    <x v="7"/>
    <s v="077200"/>
    <s v=" ROOF ACCESSORIES"/>
    <s v="AR"/>
    <x v="1"/>
    <n v="213"/>
    <s v="077200 - ROOF ACCESSORIES"/>
    <s v="077200 - ROOF ACCESSORIES"/>
    <s v="B"/>
    <s v="Size 1000 x 1000"/>
    <n v="4"/>
    <s v="Nr"/>
    <n v="215"/>
    <n v="860"/>
    <n v="199.95000000000002"/>
    <n v="799.80000000000007"/>
  </r>
  <r>
    <x v="2"/>
    <x v="8"/>
    <x v="7"/>
    <s v="077200"/>
    <s v=" ROOF ACCESSORIES"/>
    <s v="AR"/>
    <x v="1"/>
    <n v="214"/>
    <s v="Access hatches; comprising 2 thick galvanized pressed steel skin cover, steel angle frame set in concrete; including ironmongery, stay chain, padlock, neoprene gaskets, timber nailer, epoxy paint, fittings and fixings; complete; as specified and as Drg. FD-A-502; detail 2"/>
    <s v="Access hatches; comprising 2 thick galvanized pressed steel skin cover, steel angle frame set in concrete; including ironmongery, stay chain, padlock, neoprene gaskets, timber nailer, epoxy paint, fittings and fixings; complete; as specified and as Drg. FD-A-502; detail 2"/>
    <s v="C"/>
    <s v="Size 850 x 850"/>
    <n v="2"/>
    <s v="Nr"/>
    <n v="150"/>
    <n v="300"/>
    <n v="139.5"/>
    <n v="279"/>
  </r>
  <r>
    <x v="2"/>
    <x v="8"/>
    <x v="7"/>
    <s v="079200"/>
    <s v=" JOINT SEALANTS"/>
    <s v="AR"/>
    <x v="0"/>
    <n v="215"/>
    <s v="079200 - JOINT SEALANTS"/>
    <s v="079200 - JOINT SEALANTS"/>
    <m/>
    <s v="079200 - JOINT SEALANTS"/>
    <m/>
    <m/>
    <m/>
    <m/>
    <m/>
    <m/>
  </r>
  <r>
    <x v="2"/>
    <x v="8"/>
    <x v="7"/>
    <s v="079200"/>
    <s v=" JOINT SEALANTS"/>
    <s v="AR"/>
    <x v="0"/>
    <n v="216"/>
    <s v="Expansion joints; in finish; including metal angle trim, plaster stop and architraves, filler pieces, sealant and backing cord as appropriate; complete; as specified and as Drg. FD-A-502; detail 10"/>
    <s v="Expansion joints; in finish; including metal angle trim, plaster stop and architraves, filler pieces, sealant and backing cord as appropriate; complete; as specified and as Drg. FD-A-502; detail 10"/>
    <m/>
    <s v="Expansion joints; in finish; including metal angle trim, plaster stop and architraves, filler pieces, sealant and backing cord as appropriate; complete; as specified and as Drg. FD-A-502; detail 10"/>
    <m/>
    <m/>
    <m/>
    <m/>
    <m/>
    <m/>
  </r>
  <r>
    <x v="2"/>
    <x v="8"/>
    <x v="7"/>
    <s v="079200"/>
    <s v=" JOINT SEALANTS"/>
    <s v="AR"/>
    <x v="1"/>
    <n v="217"/>
    <s v="079200 - JOINT SEALANTS"/>
    <s v="079200 - JOINT SEALANTS"/>
    <s v="D"/>
    <s v="Ceramic floor to plaster wall"/>
    <n v="37"/>
    <s v="m"/>
    <m/>
    <n v="0"/>
    <n v="0"/>
    <n v="0"/>
  </r>
  <r>
    <x v="2"/>
    <x v="8"/>
    <x v="7"/>
    <s v="079200"/>
    <s v=" JOINT SEALANTS"/>
    <s v="AR"/>
    <x v="1"/>
    <n v="218"/>
    <s v="Expansion joints; in finish; including metal angle trim, plaster stop and architraves, filler pieces, sealant and backing cord as appropriate; complete; as specified and as Drg. FD-A-502; detail 10"/>
    <s v="Expansion joints; in finish; including metal angle trim, plaster stop and architraves, filler pieces, sealant and backing cord as appropriate; complete; as specified and as Drg. FD-A-502; detail 10"/>
    <s v="D"/>
    <s v="Floor to floor"/>
    <n v="2"/>
    <s v="m"/>
    <n v="40"/>
    <n v="80"/>
    <n v="37.200000000000003"/>
    <n v="74.400000000000006"/>
  </r>
  <r>
    <x v="2"/>
    <x v="8"/>
    <x v="7"/>
    <s v="079200"/>
    <s v=" JOINT SEALANTS"/>
    <s v="AR"/>
    <x v="1"/>
    <n v="219"/>
    <s v="079200 - JOINT SEALANTS"/>
    <s v="079200 - JOINT SEALANTS"/>
    <s v="F"/>
    <s v="Floor to wall; ceramic"/>
    <n v="3"/>
    <s v="m"/>
    <m/>
    <n v="0"/>
    <n v="0"/>
    <n v="0"/>
  </r>
  <r>
    <x v="2"/>
    <x v="8"/>
    <x v="7"/>
    <s v="079200"/>
    <s v=" JOINT SEALANTS"/>
    <s v="AR"/>
    <x v="1"/>
    <n v="220"/>
    <s v="Expansion joints; in finish; including metal angle trim, plaster stop and architraves, filler pieces, sealant and backing cord as appropriate; complete; as specified and as Drg. FD-A-502; detail 10"/>
    <s v="Expansion joints; in finish; including metal angle trim, plaster stop and architraves, filler pieces, sealant and backing cord as appropriate; complete; as specified and as Drg. FD-A-502; detail 10"/>
    <s v="G"/>
    <s v="Ceiling to wall; plaster"/>
    <n v="18"/>
    <s v="m"/>
    <m/>
    <n v="0"/>
    <n v="0"/>
    <n v="0"/>
  </r>
  <r>
    <x v="2"/>
    <x v="8"/>
    <x v="7"/>
    <s v="079200"/>
    <s v=" JOINT SEALANTS"/>
    <s v="AR"/>
    <x v="1"/>
    <n v="221"/>
    <s v="079200 - JOINT SEALANTS"/>
    <s v="079200 - JOINT SEALANTS"/>
    <s v="A"/>
    <s v="Wall to wall; plaster"/>
    <n v="7"/>
    <s v="m"/>
    <n v="35"/>
    <n v="245"/>
    <n v="32.550000000000004"/>
    <n v="227.85000000000002"/>
  </r>
  <r>
    <x v="2"/>
    <x v="8"/>
    <x v="7"/>
    <s v="079200"/>
    <s v=" JOINT SEALANTS"/>
    <s v="AR"/>
    <x v="1"/>
    <n v="222"/>
    <s v="Expansion joints; in finish; including metal angle trim, plaster stop and architraves, filler pieces, sealant and backing cord as appropriate; complete; as specified and as Drg. FD-A-502; detail 10"/>
    <s v="Expansion joints; in finish; including metal angle trim, plaster stop and architraves, filler pieces, sealant and backing cord as appropriate; complete; as specified and as Drg. FD-A-502; detail 10"/>
    <s v="B"/>
    <s v="Twin curb upstand"/>
    <n v="17"/>
    <s v="m"/>
    <m/>
    <n v="0"/>
    <n v="0"/>
    <n v="0"/>
  </r>
  <r>
    <x v="2"/>
    <x v="8"/>
    <x v="7"/>
    <s v="079200"/>
    <s v=" JOINT SEALANTS"/>
    <s v="AR"/>
    <x v="0"/>
    <n v="223"/>
    <s v="079200 - JOINT SEALANTS"/>
    <s v="079200 - JOINT SEALANTS"/>
    <s v="BILL NO. 7 - THERMAL AND MOISTURE PROTECTION"/>
    <m/>
    <m/>
    <m/>
    <m/>
    <m/>
    <m/>
    <m/>
  </r>
  <r>
    <x v="2"/>
    <x v="8"/>
    <x v="7"/>
    <s v="To Summary"/>
    <s v="To Summary"/>
    <m/>
    <x v="2"/>
    <n v="224"/>
    <s v="Expansion joints; in finish; including metal angle trim, plaster stop and architraves, filler pieces, sealant and backing cord as appropriate; complete; as specified and as Drg. FD-A-502; detail 10"/>
    <s v="Expansion joints; in finish; including metal angle trim, plaster stop and architraves, filler pieces, sealant and backing cord as appropriate; complete; as specified and as Drg. FD-A-502; detail 10"/>
    <s v="To Summary "/>
    <m/>
    <m/>
    <m/>
    <s v="J.D"/>
    <n v="112461"/>
    <m/>
    <m/>
  </r>
  <r>
    <x v="2"/>
    <x v="9"/>
    <x v="8"/>
    <s v="081113"/>
    <s v=" HOLLOW METAL DOORS AND FRAMES"/>
    <s v="AR"/>
    <x v="0"/>
    <n v="225"/>
    <s v="079200 - JOINT SEALANTS"/>
    <s v="079200 - JOINT SEALANTS"/>
    <m/>
    <m/>
    <s v="BILL NO. 8"/>
    <m/>
    <m/>
    <m/>
    <m/>
    <m/>
  </r>
  <r>
    <x v="2"/>
    <x v="9"/>
    <x v="8"/>
    <s v="081113"/>
    <s v=" HOLLOW METAL DOORS AND FRAMES"/>
    <s v="AR"/>
    <x v="0"/>
    <n v="226"/>
    <s v="Expansion joints; in finish; including metal angle trim, plaster stop and architraves, filler pieces, sealant and backing cord as appropriate; complete; as specified and as Drg. FD-A-502; detail 10"/>
    <s v="Expansion joints; in finish; including metal angle trim, plaster stop and architraves, filler pieces, sealant and backing cord as appropriate; complete; as specified and as Drg. FD-A-502; detail 10"/>
    <m/>
    <m/>
    <s v="OPENINGS"/>
    <m/>
    <m/>
    <m/>
    <m/>
    <m/>
  </r>
  <r>
    <x v="2"/>
    <x v="9"/>
    <x v="8"/>
    <s v="081113"/>
    <s v=" HOLLOW METAL DOORS AND FRAMES"/>
    <s v="AR"/>
    <x v="0"/>
    <n v="227"/>
    <s v="079200 - JOINT SEALANTS"/>
    <s v="079200 - JOINT SEALANTS"/>
    <s v="Item"/>
    <s v="                Description                  "/>
    <s v="Qty"/>
    <s v="Unit"/>
    <s v="Rate"/>
    <s v="Amount"/>
    <m/>
    <m/>
  </r>
  <r>
    <x v="2"/>
    <x v="9"/>
    <x v="8"/>
    <s v="081113"/>
    <s v=" HOLLOW METAL DOORS AND FRAMES"/>
    <s v="AR"/>
    <x v="0"/>
    <n v="228"/>
    <s v="Expansion joints; in finish; including metal angle trim, plaster stop and architraves, filler pieces, sealant and backing cord as appropriate; complete; as specified and as Drg. FD-A-502; detail 10"/>
    <s v="Expansion joints; in finish; including metal angle trim, plaster stop and architraves, filler pieces, sealant and backing cord as appropriate; complete; as specified and as Drg. FD-A-502; detail 10"/>
    <m/>
    <m/>
    <m/>
    <m/>
    <m/>
    <s v="J.D"/>
    <m/>
    <m/>
  </r>
  <r>
    <x v="2"/>
    <x v="9"/>
    <x v="8"/>
    <s v="081113"/>
    <s v=" HOLLOW METAL DOORS AND FRAMES"/>
    <s v="AR"/>
    <x v="0"/>
    <n v="229"/>
    <s v="081113 - HOLLOW METAL DOORS AND FRAMES"/>
    <s v="081113 - HOLLOW METAL DOORS AND FRAMES"/>
    <m/>
    <s v="081113 - HOLLOW METAL DOORS AND FRAMES"/>
    <m/>
    <m/>
    <m/>
    <m/>
    <m/>
    <m/>
  </r>
  <r>
    <x v="2"/>
    <x v="9"/>
    <x v="8"/>
    <s v="081113"/>
    <s v=" HOLLOW METAL DOORS AND FRAMES"/>
    <s v="AR"/>
    <x v="0"/>
    <n v="230"/>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m/>
    <s v="Flush steel doors; 43 mm thick; leaf construction type 3.constructed from steel section frame; galvanized steel sheet both skins, factory primed for painting; including fittings and fixings; complete; as specified and as Drg. A-611"/>
    <m/>
    <m/>
    <m/>
    <m/>
    <m/>
    <m/>
  </r>
  <r>
    <x v="2"/>
    <x v="9"/>
    <x v="8"/>
    <s v="081113"/>
    <s v=" HOLLOW METAL DOORS AND FRAMES"/>
    <s v="AR"/>
    <x v="1"/>
    <n v="231"/>
    <s v="081113 - HOLLOW METAL DOORS AND FRAMES"/>
    <s v="081113 - HOLLOW METAL DOORS AND FRAMES"/>
    <s v="A"/>
    <s v="Leaf size S1; 1050 x 2200 high"/>
    <n v="3"/>
    <s v="Nr"/>
    <m/>
    <n v="0"/>
    <n v="0"/>
    <n v="0"/>
  </r>
  <r>
    <x v="2"/>
    <x v="9"/>
    <x v="8"/>
    <s v="081113"/>
    <s v=" HOLLOW METAL DOORS AND FRAMES"/>
    <s v="AR"/>
    <x v="1"/>
    <n v="232"/>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s v="B"/>
    <s v="Leaf size S10; 1660 x 2200 high; double leaf; with glass vision panels"/>
    <n v="1"/>
    <s v="Nr"/>
    <m/>
    <n v="0"/>
    <n v="0"/>
    <n v="0"/>
  </r>
  <r>
    <x v="2"/>
    <x v="9"/>
    <x v="8"/>
    <s v="081113"/>
    <s v=" HOLLOW METAL DOORS AND FRAMES"/>
    <s v="AR"/>
    <x v="1"/>
    <n v="233"/>
    <s v="081113 - HOLLOW METAL DOORS AND FRAMES"/>
    <s v="081113 - HOLLOW METAL DOORS AND FRAMES"/>
    <s v="C"/>
    <s v="Leaf size S12; 930 x 2200 high; with glass vision panel"/>
    <n v="1"/>
    <s v="Nr"/>
    <m/>
    <n v="0"/>
    <n v="0"/>
    <n v="0"/>
  </r>
  <r>
    <x v="2"/>
    <x v="9"/>
    <x v="8"/>
    <s v="081113"/>
    <s v=" HOLLOW METAL DOORS AND FRAMES"/>
    <s v="AR"/>
    <x v="1"/>
    <n v="234"/>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s v="D"/>
    <s v="Leaf size S16; 1233 x 2200 high"/>
    <n v="1"/>
    <s v="Nr"/>
    <m/>
    <n v="0"/>
    <n v="0"/>
    <n v="0"/>
  </r>
  <r>
    <x v="2"/>
    <x v="9"/>
    <x v="8"/>
    <s v="081113"/>
    <s v=" HOLLOW METAL DOORS AND FRAMES"/>
    <s v="AR"/>
    <x v="1"/>
    <n v="235"/>
    <s v="081113 - HOLLOW METAL DOORS AND FRAMES"/>
    <s v="081113 - HOLLOW METAL DOORS AND FRAMES"/>
    <s v="E"/>
    <s v="Leaf size S18; 1233 x 2200 high"/>
    <n v="2"/>
    <s v="Nr"/>
    <m/>
    <n v="0"/>
    <n v="0"/>
    <n v="0"/>
  </r>
  <r>
    <x v="2"/>
    <x v="9"/>
    <x v="8"/>
    <s v="081113"/>
    <s v=" HOLLOW METAL DOORS AND FRAMES"/>
    <s v="AR"/>
    <x v="1"/>
    <n v="236"/>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s v="F"/>
    <s v="Leaf size S21; 1400 x 2200 high; double leaf"/>
    <n v="1"/>
    <s v="Nr"/>
    <m/>
    <n v="0"/>
    <n v="0"/>
    <n v="0"/>
  </r>
  <r>
    <x v="2"/>
    <x v="9"/>
    <x v="8"/>
    <s v="081113"/>
    <s v=" HOLLOW METAL DOORS AND FRAMES"/>
    <s v="AR"/>
    <x v="1"/>
    <n v="237"/>
    <s v="081113 - HOLLOW METAL DOORS AND FRAMES"/>
    <s v="081113 - HOLLOW METAL DOORS AND FRAMES"/>
    <s v="G"/>
    <s v="Leaf size S22; 900 x 2200 high; with glass vision panel"/>
    <n v="1"/>
    <s v="Nr"/>
    <m/>
    <n v="0"/>
    <n v="0"/>
    <n v="0"/>
  </r>
  <r>
    <x v="2"/>
    <x v="9"/>
    <x v="8"/>
    <s v="081113"/>
    <s v=" HOLLOW METAL DOORS AND FRAMES"/>
    <s v="AR"/>
    <x v="1"/>
    <n v="238"/>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s v="H"/>
    <s v="Leaf size S7; 1080 x 2200 high; with glass vision panel"/>
    <n v="5"/>
    <s v="Nr"/>
    <m/>
    <n v="0"/>
    <n v="0"/>
    <n v="0"/>
  </r>
  <r>
    <x v="2"/>
    <x v="9"/>
    <x v="8"/>
    <s v="081113"/>
    <s v=" HOLLOW METAL DOORS AND FRAMES"/>
    <s v="AR"/>
    <x v="1"/>
    <n v="239"/>
    <s v="081113 - HOLLOW METAL DOORS AND FRAMES"/>
    <s v="081113 - HOLLOW METAL DOORS AND FRAMES"/>
    <s v="A"/>
    <s v="Leaf size S6; 1100 x 2200 high"/>
    <n v="1"/>
    <s v="Nr"/>
    <n v="330"/>
    <n v="330"/>
    <n v="306.90000000000003"/>
    <n v="306.90000000000003"/>
  </r>
  <r>
    <x v="2"/>
    <x v="9"/>
    <x v="8"/>
    <s v="081113"/>
    <s v=" HOLLOW METAL DOORS AND FRAMES"/>
    <s v="AR"/>
    <x v="1"/>
    <n v="240"/>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s v="K"/>
    <s v="Leaf size S23; 1690 x 2200 high; double leaf; with glass vision panel"/>
    <n v="1"/>
    <s v="Nr"/>
    <m/>
    <n v="0"/>
    <n v="0"/>
    <n v="0"/>
  </r>
  <r>
    <x v="2"/>
    <x v="9"/>
    <x v="8"/>
    <s v="081113"/>
    <s v=" HOLLOW METAL DOORS AND FRAMES"/>
    <s v="AR"/>
    <x v="0"/>
    <n v="241"/>
    <s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
    <s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
    <m/>
    <s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
    <m/>
    <m/>
    <m/>
    <m/>
    <m/>
    <m/>
  </r>
  <r>
    <x v="2"/>
    <x v="9"/>
    <x v="8"/>
    <s v="081113"/>
    <s v=" HOLLOW METAL DOORS AND FRAMES"/>
    <s v="AR"/>
    <x v="1"/>
    <n v="242"/>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s v="A"/>
    <s v="Leaf size S7; 1080 x 2200 high; 60 minutes; with glass vision panel"/>
    <n v="1"/>
    <s v="Nr"/>
    <n v="500"/>
    <n v="500"/>
    <n v="465"/>
    <n v="465"/>
  </r>
  <r>
    <x v="2"/>
    <x v="9"/>
    <x v="8"/>
    <s v="081113"/>
    <s v=" HOLLOW METAL DOORS AND FRAMES"/>
    <s v="AR"/>
    <x v="1"/>
    <n v="243"/>
    <s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
    <s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
    <s v="B"/>
    <s v="Leaf size S1; 1050 x 2200 high; 60 minutes"/>
    <n v="1"/>
    <s v="Nr"/>
    <m/>
    <n v="0"/>
    <n v="0"/>
    <n v="0"/>
  </r>
  <r>
    <x v="2"/>
    <x v="9"/>
    <x v="8"/>
    <s v="081113"/>
    <s v=" HOLLOW METAL DOORS AND FRAMES"/>
    <s v="AR"/>
    <x v="1"/>
    <n v="244"/>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s v="C"/>
    <s v="Leaf size S10; 1660 x 2200 high; 45 minutes; double leaf; with glass vision panel"/>
    <n v="2"/>
    <s v="Nr"/>
    <m/>
    <n v="0"/>
    <n v="0"/>
    <n v="0"/>
  </r>
  <r>
    <x v="2"/>
    <x v="9"/>
    <x v="8"/>
    <s v="081113"/>
    <s v=" HOLLOW METAL DOORS AND FRAMES"/>
    <s v="AR"/>
    <x v="1"/>
    <n v="245"/>
    <s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
    <s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
    <s v="D"/>
    <s v="Leaf size S18; 1233 x 2200 high; 60 minutes"/>
    <n v="1"/>
    <s v="Nr"/>
    <m/>
    <n v="0"/>
    <n v="0"/>
    <n v="0"/>
  </r>
  <r>
    <x v="2"/>
    <x v="9"/>
    <x v="8"/>
    <s v="081113"/>
    <s v=" HOLLOW METAL DOORS AND FRAMES"/>
    <s v="AR"/>
    <x v="1"/>
    <n v="246"/>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s v="B"/>
    <s v="Leaf size S3; 900 x 2200 high; 60 minutes"/>
    <n v="3"/>
    <s v="Nr"/>
    <n v="375"/>
    <n v="1125"/>
    <n v="348.75"/>
    <n v="1046.25"/>
  </r>
  <r>
    <x v="2"/>
    <x v="9"/>
    <x v="8"/>
    <s v="081113"/>
    <s v=" HOLLOW METAL DOORS AND FRAMES"/>
    <s v="AR"/>
    <x v="1"/>
    <n v="247"/>
    <s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
    <s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
    <s v="F"/>
    <s v="Leaf size S11; 1605 x 2200 high; 60 minutes; double leaf; with glass vision panel"/>
    <n v="1"/>
    <s v="Nr"/>
    <m/>
    <n v="0"/>
    <n v="0"/>
    <n v="0"/>
  </r>
  <r>
    <x v="2"/>
    <x v="9"/>
    <x v="8"/>
    <s v="081113"/>
    <s v=" HOLLOW METAL DOORS AND FRAMES"/>
    <s v="AR"/>
    <x v="1"/>
    <n v="248"/>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s v="C"/>
    <s v="Leaf size S23; 1690 x 2200 high; 90 minutes; double leaf; with glass vision panel"/>
    <n v="1"/>
    <s v="Nr"/>
    <n v="940"/>
    <n v="940"/>
    <n v="874.2"/>
    <n v="874.2"/>
  </r>
  <r>
    <x v="2"/>
    <x v="9"/>
    <x v="8"/>
    <s v="081113"/>
    <s v=" HOLLOW METAL DOORS AND FRAMES"/>
    <s v="AR"/>
    <x v="0"/>
    <n v="249"/>
    <s v="Louvered steel doors; 43 mm thick; leaf construction type 5; galvanized; zinc coated and factory primed for painting; including fittings and fixings; complete; as specified and as Drg. A-611"/>
    <s v="Louvered steel doors; 43 mm thick; leaf construction type 5; galvanized; zinc coated and factory primed for painting; including fittings and fixings; complete; as specified and as Drg. A-611"/>
    <m/>
    <s v="Louvered steel doors; 43 mm thick; leaf construction type 5; galvanized; zinc coated and factory primed for painting; including fittings and fixings; complete; as specified and as Drg. A-611"/>
    <m/>
    <m/>
    <m/>
    <m/>
    <m/>
    <m/>
  </r>
  <r>
    <x v="2"/>
    <x v="9"/>
    <x v="8"/>
    <s v="081113"/>
    <s v=" HOLLOW METAL DOORS AND FRAMES"/>
    <s v="AR"/>
    <x v="1"/>
    <n v="250"/>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s v="A"/>
    <s v="Leaf size S5; 1830 x 2000 high; double leaf"/>
    <n v="2"/>
    <s v="Nr"/>
    <n v="800"/>
    <n v="1600"/>
    <n v="744"/>
    <n v="1488"/>
  </r>
  <r>
    <x v="2"/>
    <x v="9"/>
    <x v="8"/>
    <s v="081113"/>
    <s v=" HOLLOW METAL DOORS AND FRAMES"/>
    <s v="AR"/>
    <x v="1"/>
    <n v="251"/>
    <s v="Louvered steel doors; 43 mm thick; leaf construction type 5; galvanized; zinc coated and factory primed for painting; including fittings and fixings; complete; as specified and as Drg. A-611"/>
    <s v="Louvered steel doors; 43 mm thick; leaf construction type 5; galvanized; zinc coated and factory primed for painting; including fittings and fixings; complete; as specified and as Drg. A-611"/>
    <s v="B"/>
    <s v="Leaf size S17; 1830 x 2000 high; double leaf"/>
    <n v="1"/>
    <s v="Nr"/>
    <m/>
    <n v="0"/>
    <n v="0"/>
    <n v="0"/>
  </r>
  <r>
    <x v="2"/>
    <x v="9"/>
    <x v="8"/>
    <s v="081113"/>
    <s v=" HOLLOW METAL DOORS AND FRAMES"/>
    <s v="AR"/>
    <x v="1"/>
    <n v="252"/>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s v="C"/>
    <s v="Leaf size S9; 1080 x 2000 high"/>
    <n v="1"/>
    <s v="Nr"/>
    <m/>
    <n v="0"/>
    <n v="0"/>
    <n v="0"/>
  </r>
  <r>
    <x v="2"/>
    <x v="9"/>
    <x v="8"/>
    <s v="081113"/>
    <s v=" HOLLOW METAL DOORS AND FRAMES"/>
    <s v="AR"/>
    <x v="0"/>
    <n v="253"/>
    <s v="Special doors; including ironmongery, accessories, painting, fittings and fixings; complete; as specified and as Drg. A-611"/>
    <s v="Special doors; including ironmongery, accessories, painting, fittings and fixings; complete; as specified and as Drg. A-611"/>
    <m/>
    <s v="Special doors; including ironmongery, accessories, painting, fittings and fixings; complete; as specified and as Drg. A-611"/>
    <m/>
    <m/>
    <m/>
    <m/>
    <m/>
    <m/>
  </r>
  <r>
    <x v="2"/>
    <x v="9"/>
    <x v="8"/>
    <s v="081113"/>
    <s v=" HOLLOW METAL DOORS AND FRAMES"/>
    <s v="AR"/>
    <x v="1"/>
    <n v="254"/>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s v="D"/>
    <s v="Leaf size S14; 930 x 2200 high; with glass vision panel; room G31"/>
    <n v="1"/>
    <s v="Nr"/>
    <m/>
    <n v="0"/>
    <n v="0"/>
    <n v="0"/>
  </r>
  <r>
    <x v="2"/>
    <x v="9"/>
    <x v="8"/>
    <s v="081113"/>
    <s v=" HOLLOW METAL DOORS AND FRAMES"/>
    <s v="AR"/>
    <x v="1"/>
    <n v="255"/>
    <s v="Special doors; including ironmongery, accessories, painting, fittings and fixings; complete; as specified and as Drg. A-611"/>
    <s v="Special doors; including ironmongery, accessories, painting, fittings and fixings; complete; as specified and as Drg. A-611"/>
    <s v="E"/>
    <s v="Leaf size S20; 800 x 2200 high; rooms G35, G37"/>
    <n v="2"/>
    <s v="Nr"/>
    <m/>
    <n v="0"/>
    <n v="0"/>
    <n v="0"/>
  </r>
  <r>
    <x v="2"/>
    <x v="9"/>
    <x v="8"/>
    <s v="081113"/>
    <s v=" HOLLOW METAL DOORS AND FRAMES"/>
    <s v="AR"/>
    <x v="1"/>
    <n v="256"/>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s v="F"/>
    <s v="Leaf size S20; 800 x 2200 high; with glass vision panel; rooms G34, G38"/>
    <n v="2"/>
    <s v="Nr"/>
    <m/>
    <n v="0"/>
    <n v="0"/>
    <n v="0"/>
  </r>
  <r>
    <x v="2"/>
    <x v="9"/>
    <x v="8"/>
    <s v="081113"/>
    <s v=" HOLLOW METAL DOORS AND FRAMES"/>
    <s v="AR"/>
    <x v="1"/>
    <n v="257"/>
    <s v="Special doors; including ironmongery, accessories, painting, fittings and fixings; complete; as specified and as Drg. A-611"/>
    <s v="Special doors; including ironmongery, accessories, painting, fittings and fixings; complete; as specified and as Drg. A-611"/>
    <s v="G"/>
    <s v="Leaf size S22; 900 x 2200 high; with glass vision panel; rooms G39"/>
    <n v="1"/>
    <s v="Nr"/>
    <m/>
    <n v="0"/>
    <n v="0"/>
    <n v="0"/>
  </r>
  <r>
    <x v="2"/>
    <x v="9"/>
    <x v="8"/>
    <s v="081113"/>
    <s v=" HOLLOW METAL DOORS AND FRAMES"/>
    <s v="AR"/>
    <x v="0"/>
    <n v="258"/>
    <s v="Steel hollow door frames; zinc coated and factory primed for painting; including fixings and fillings solid with mortar; as specified and as Drg. A-611"/>
    <s v="Steel hollow door frames; zinc coated and factory primed for painting; including fixings and fillings solid with mortar; as specified and as Drg. A-611"/>
    <m/>
    <s v="Steel hollow door frames; zinc coated and factory primed for painting; including fixings and fillings solid with mortar; as specified and as Drg. A-611"/>
    <m/>
    <m/>
    <m/>
    <m/>
    <m/>
    <m/>
  </r>
  <r>
    <x v="2"/>
    <x v="9"/>
    <x v="8"/>
    <s v="081113"/>
    <s v=" HOLLOW METAL DOORS AND FRAMES"/>
    <s v="AR"/>
    <x v="1"/>
    <n v="259"/>
    <s v="Special doors; including ironmongery, accessories, painting, fittings and fixings; complete; as specified and as Drg. A-611"/>
    <s v="Special doors; including ironmongery, accessories, painting, fittings and fixings; complete; as specified and as Drg. A-611"/>
    <s v="B"/>
    <s v="Type A"/>
    <n v="300"/>
    <s v="m"/>
    <n v="20"/>
    <n v="6000"/>
    <n v="18.600000000000001"/>
    <n v="5580"/>
  </r>
  <r>
    <x v="2"/>
    <x v="9"/>
    <x v="8"/>
    <s v="081113"/>
    <s v=" HOLLOW METAL DOORS AND FRAMES"/>
    <s v="AR"/>
    <x v="1"/>
    <n v="260"/>
    <s v="Steel hollow door frames; zinc coated and factory primed for painting; including fixings and fillings solid with mortar; as specified and as Drg. A-611"/>
    <s v="Steel hollow door frames; zinc coated and factory primed for painting; including fixings and fillings solid with mortar; as specified and as Drg. A-611"/>
    <s v="J"/>
    <s v="Type C"/>
    <n v="7"/>
    <s v="m"/>
    <m/>
    <m/>
    <n v="0"/>
    <n v="0"/>
  </r>
  <r>
    <x v="2"/>
    <x v="9"/>
    <x v="8"/>
    <s v="081113"/>
    <s v=" HOLLOW METAL DOORS AND FRAMES"/>
    <s v="AR"/>
    <x v="0"/>
    <n v="261"/>
    <s v="Steel hollow door frames; fire rated, zinc coated and factory primed for painting; including fixings and filling solid with mortar; as specified and as Drg. A-611"/>
    <s v="Steel hollow door frames; fire rated, zinc coated and factory primed for painting; including fixings and filling solid with mortar; as specified and as Drg. A-611"/>
    <m/>
    <s v="Steel hollow door frames; fire rated, zinc coated and factory primed for painting; including fixings and filling solid with mortar; as specified and as Drg. A-611"/>
    <m/>
    <m/>
    <m/>
    <m/>
    <m/>
    <m/>
  </r>
  <r>
    <x v="2"/>
    <x v="9"/>
    <x v="8"/>
    <s v="081113"/>
    <s v=" HOLLOW METAL DOORS AND FRAMES"/>
    <s v="AR"/>
    <x v="1"/>
    <n v="262"/>
    <s v="Steel hollow door frames; zinc coated and factory primed for painting; including fixings and fillings solid with mortar; as specified and as Drg. A-611"/>
    <s v="Steel hollow door frames; zinc coated and factory primed for painting; including fixings and fillings solid with mortar; as specified and as Drg. A-611"/>
    <s v="A"/>
    <s v="Type A; 20 minutes"/>
    <n v="65"/>
    <s v="m"/>
    <m/>
    <m/>
    <n v="0"/>
    <n v="0"/>
  </r>
  <r>
    <x v="2"/>
    <x v="9"/>
    <x v="8"/>
    <s v="081113"/>
    <s v=" HOLLOW METAL DOORS AND FRAMES"/>
    <s v="AR"/>
    <x v="1"/>
    <n v="263"/>
    <s v="Steel hollow door frames; fire rated, zinc coated and factory primed for painting; including fixings and filling solid with mortar; as specified and as Drg. A-611"/>
    <s v="Steel hollow door frames; fire rated, zinc coated and factory primed for painting; including fixings and filling solid with mortar; as specified and as Drg. A-611"/>
    <s v="B"/>
    <s v="Type A; 45 minutes"/>
    <n v="44"/>
    <s v="m"/>
    <m/>
    <m/>
    <n v="0"/>
    <n v="0"/>
  </r>
  <r>
    <x v="2"/>
    <x v="9"/>
    <x v="8"/>
    <s v="081113"/>
    <s v=" HOLLOW METAL DOORS AND FRAMES"/>
    <s v="AR"/>
    <x v="1"/>
    <n v="264"/>
    <s v="Steel hollow door frames; zinc coated and factory primed for painting; including fixings and fillings solid with mortar; as specified and as Drg. A-611"/>
    <s v="Steel hollow door frames; zinc coated and factory primed for painting; including fixings and fillings solid with mortar; as specified and as Drg. A-611"/>
    <s v="C"/>
    <s v="Type A; 60 minutes"/>
    <n v="109"/>
    <s v="m"/>
    <m/>
    <m/>
    <n v="0"/>
    <n v="0"/>
  </r>
  <r>
    <x v="2"/>
    <x v="9"/>
    <x v="8"/>
    <s v="081113"/>
    <s v=" HOLLOW METAL DOORS AND FRAMES"/>
    <s v="AR"/>
    <x v="1"/>
    <n v="265"/>
    <s v="Steel hollow door frames; fire rated, zinc coated and factory primed for painting; including fixings and filling solid with mortar; as specified and as Drg. A-611"/>
    <s v="Steel hollow door frames; fire rated, zinc coated and factory primed for painting; including fixings and filling solid with mortar; as specified and as Drg. A-611"/>
    <s v="A"/>
    <s v="Type C; 90 minutes"/>
    <n v="5"/>
    <s v="m"/>
    <n v="30"/>
    <n v="150"/>
    <n v="27.900000000000002"/>
    <n v="139.5"/>
  </r>
  <r>
    <x v="2"/>
    <x v="9"/>
    <x v="8"/>
    <s v="081416"/>
    <s v=" FLUSH WOOD DOORS"/>
    <s v="AR"/>
    <x v="0"/>
    <n v="266"/>
    <s v="081416 - FLUSH WOOD DOORS"/>
    <s v="081416 - FLUSH WOOD DOORS"/>
    <m/>
    <s v="081416 - FLUSH WOOD DOORS"/>
    <m/>
    <m/>
    <m/>
    <m/>
    <m/>
    <m/>
  </r>
  <r>
    <x v="2"/>
    <x v="9"/>
    <x v="8"/>
    <s v="081416"/>
    <s v=" FLUSH WOOD DOORS"/>
    <s v="AR"/>
    <x v="0"/>
    <n v="267"/>
    <s v="Flush wood doors; semi-solid core, 43 thick, leaf construction type 1; comprising preservative treated softwood framing and noggins faced both sides with 6 mm plywood glued and pressed to framing and lipped on all edges with hardwood, veneered faced, finished to receive clear finish paint; including fittings and fixings; complete; as specified and as Drg. A-611"/>
    <s v="Flush wood doors; semi-solid core, 43 thick, leaf construction type 1; comprising preservative treated softwood framing and noggins faced both sides with 6 mm plywood glued and pressed to framing and lipped on all edges with hardwood, veneered faced, finished to receive clear finish paint; including fittings and fixings; complete; as specified and as Drg. A-611"/>
    <m/>
    <s v="Flush wood doors; semi-solid core, 43 thick, leaf construction type 1; comprising preservative treated softwood framing and noggins faced both sides with 6 mm plywood glued and pressed to framing and lipped on all edges with hardwood, veneered faced, finished to receive clear finish paint; including fittings and fixings; complete; as specified and as Drg. A-611"/>
    <m/>
    <m/>
    <m/>
    <m/>
    <m/>
    <m/>
  </r>
  <r>
    <x v="2"/>
    <x v="9"/>
    <x v="8"/>
    <s v="081416"/>
    <s v=" FLUSH WOOD DOORS"/>
    <s v="AR"/>
    <x v="1"/>
    <n v="268"/>
    <s v="081416 - FLUSH WOOD DOORS"/>
    <s v="081416 - FLUSH WOOD DOORS"/>
    <s v="E"/>
    <s v="Leaf size W5; 1530 x 2200 high; double leaf; with glass vision panel"/>
    <n v="4"/>
    <s v="Nr"/>
    <m/>
    <m/>
    <n v="0"/>
    <n v="0"/>
  </r>
  <r>
    <x v="2"/>
    <x v="9"/>
    <x v="8"/>
    <s v="081416"/>
    <s v=" FLUSH WOOD DOORS"/>
    <s v="AR"/>
    <x v="0"/>
    <n v="269"/>
    <s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
    <s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
    <m/>
    <s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
    <m/>
    <m/>
    <m/>
    <m/>
    <m/>
    <m/>
  </r>
  <r>
    <x v="2"/>
    <x v="9"/>
    <x v="8"/>
    <s v="081416"/>
    <s v=" FLUSH WOOD DOORS"/>
    <s v="AR"/>
    <x v="1"/>
    <n v="270"/>
    <s v="081416 - FLUSH WOOD DOORS"/>
    <s v="081416 - FLUSH WOOD DOORS"/>
    <s v="A"/>
    <s v="Leaf size W1; 730 x 2200 high"/>
    <n v="3"/>
    <s v="Nr"/>
    <n v="260"/>
    <n v="780"/>
    <n v="241.8"/>
    <n v="725.40000000000009"/>
  </r>
  <r>
    <x v="2"/>
    <x v="9"/>
    <x v="8"/>
    <s v="081416"/>
    <s v=" FLUSH WOOD DOORS"/>
    <s v="AR"/>
    <x v="1"/>
    <n v="271"/>
    <s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
    <s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
    <s v="B"/>
    <s v="Leaf size W11; 930 x 2200 high; with glass vision panel"/>
    <n v="2"/>
    <s v="Nr"/>
    <m/>
    <m/>
    <n v="0"/>
    <n v="0"/>
  </r>
  <r>
    <x v="2"/>
    <x v="9"/>
    <x v="8"/>
    <s v="081416"/>
    <s v=" FLUSH WOOD DOORS"/>
    <s v="AR"/>
    <x v="1"/>
    <n v="272"/>
    <s v="081416 - FLUSH WOOD DOORS"/>
    <s v="081416 - FLUSH WOOD DOORS"/>
    <s v="C"/>
    <s v="Leaf size W12; 1080 x 2200 high; with glass vision panel"/>
    <n v="1"/>
    <s v="Nr"/>
    <m/>
    <m/>
    <n v="0"/>
    <n v="0"/>
  </r>
  <r>
    <x v="2"/>
    <x v="9"/>
    <x v="8"/>
    <s v="081416"/>
    <s v=" FLUSH WOOD DOORS"/>
    <s v="AR"/>
    <x v="1"/>
    <n v="273"/>
    <s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
    <s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
    <s v="B"/>
    <s v="Leaf size W14; 900 x 2200 high; with glass vision panel"/>
    <n v="1"/>
    <s v="Nr"/>
    <n v="330"/>
    <n v="330"/>
    <n v="306.90000000000003"/>
    <n v="306.90000000000003"/>
  </r>
  <r>
    <x v="2"/>
    <x v="9"/>
    <x v="8"/>
    <s v="081416"/>
    <s v=" FLUSH WOOD DOORS"/>
    <s v="AR"/>
    <x v="1"/>
    <n v="274"/>
    <s v="081416 - FLUSH WOOD DOORS"/>
    <s v="081416 - FLUSH WOOD DOORS"/>
    <s v="E"/>
    <s v="Leaf size W2; 830 x 2200 high"/>
    <n v="5"/>
    <s v="Nr"/>
    <m/>
    <m/>
    <n v="0"/>
    <n v="0"/>
  </r>
  <r>
    <x v="2"/>
    <x v="9"/>
    <x v="8"/>
    <s v="081416"/>
    <s v=" FLUSH WOOD DOORS"/>
    <s v="AR"/>
    <x v="1"/>
    <n v="275"/>
    <s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
    <s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
    <s v="C"/>
    <s v="Leaf size W3; 930 x 2200 high"/>
    <n v="9"/>
    <s v="Nr"/>
    <n v="275"/>
    <n v="2475"/>
    <n v="255.75"/>
    <n v="2301.75"/>
  </r>
  <r>
    <x v="2"/>
    <x v="9"/>
    <x v="8"/>
    <s v="081416"/>
    <s v=" FLUSH WOOD DOORS"/>
    <s v="AR"/>
    <x v="1"/>
    <n v="276"/>
    <s v="081416 - FLUSH WOOD DOORS"/>
    <s v="081416 - FLUSH WOOD DOORS"/>
    <s v="D"/>
    <s v="Leaf size W4; 1080 x 2200 high"/>
    <n v="6"/>
    <s v="Nr"/>
    <n v="280"/>
    <n v="1680"/>
    <n v="260.40000000000003"/>
    <n v="1562.4"/>
  </r>
  <r>
    <x v="2"/>
    <x v="9"/>
    <x v="8"/>
    <s v="081416"/>
    <s v=" FLUSH WOOD DOORS"/>
    <s v="AR"/>
    <x v="1"/>
    <n v="277"/>
    <s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
    <s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
    <s v="H"/>
    <s v="Leaf size W6; 1830 x 2200 high; double leaf; "/>
    <n v="1"/>
    <s v="Nr"/>
    <m/>
    <m/>
    <n v="0"/>
    <n v="0"/>
  </r>
  <r>
    <x v="2"/>
    <x v="9"/>
    <x v="8"/>
    <s v="081416"/>
    <s v=" FLUSH WOOD DOORS"/>
    <s v="AR"/>
    <x v="1"/>
    <n v="278"/>
    <s v="081416 - FLUSH WOOD DOORS"/>
    <s v="081416 - FLUSH WOOD DOORS"/>
    <s v="E"/>
    <s v="Leaf size W9; 900 x 2200 high"/>
    <n v="1"/>
    <s v="Nr"/>
    <n v="275"/>
    <n v="275"/>
    <n v="255.75"/>
    <n v="255.75"/>
  </r>
  <r>
    <x v="2"/>
    <x v="9"/>
    <x v="8"/>
    <s v="081416"/>
    <s v=" FLUSH WOOD DOORS"/>
    <s v="AR"/>
    <x v="0"/>
    <n v="279"/>
    <s v="Flush wood doors; solid core, 43 thick, leaf construction type 2, fire rated, comprising hardwood framing and noggins; particle core faced both sides with 6 mm plywood lipped on all edges with hardwood, veneered faced, finished to receive clear finish paint; including intumescent strip, fittings and fixings; complete; as specified and as Drg. A-611"/>
    <s v="Flush wood doors; solid core, 43 thick, leaf construction type 2, fire rated, comprising hardwood framing and noggins; particle core faced both sides with 6 mm plywood lipped on all edges with hardwood, veneered faced, finished to receive clear finish paint; including intumescent strip, fittings and fixings; complete; as specified and as Drg. A-611"/>
    <m/>
    <s v="Flush wood doors; solid core, 43 thick, leaf construction type 2, fire rated, comprising hardwood framing and noggins; particle core faced both sides with 6 mm plywood lipped on all edges with hardwood, veneered faced, finished to receive clear finish paint; including intumescent strip, fittings and fixings; complete; as specified and as Drg. A-611"/>
    <m/>
    <m/>
    <m/>
    <m/>
    <m/>
    <m/>
  </r>
  <r>
    <x v="2"/>
    <x v="9"/>
    <x v="8"/>
    <s v="081416"/>
    <s v=" FLUSH WOOD DOORS"/>
    <s v="AR"/>
    <x v="1"/>
    <n v="280"/>
    <s v="081416 - FLUSH WOOD DOORS"/>
    <s v="081416 - FLUSH WOOD DOORS"/>
    <s v="A"/>
    <s v="Leaf size W10; 1530 x 2200 high; 60 minutes; double leaf"/>
    <n v="1"/>
    <s v="Nr"/>
    <m/>
    <m/>
    <n v="0"/>
    <n v="0"/>
  </r>
  <r>
    <x v="2"/>
    <x v="9"/>
    <x v="8"/>
    <s v="081416"/>
    <s v=" FLUSH WOOD DOORS"/>
    <s v="AR"/>
    <x v="0"/>
    <n v="281"/>
    <s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
    <s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
    <m/>
    <s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
    <m/>
    <m/>
    <m/>
    <m/>
    <m/>
    <m/>
  </r>
  <r>
    <x v="2"/>
    <x v="9"/>
    <x v="8"/>
    <s v="081416"/>
    <s v=" FLUSH WOOD DOORS"/>
    <s v="AR"/>
    <x v="1"/>
    <n v="282"/>
    <s v="081416 - FLUSH WOOD DOORS"/>
    <s v="081416 - FLUSH WOOD DOORS"/>
    <s v="B"/>
    <s v="Leaf size W1; 730 x 2200 high; 45 minutes"/>
    <n v="1"/>
    <s v="Nr"/>
    <m/>
    <m/>
    <n v="0"/>
    <n v="0"/>
  </r>
  <r>
    <x v="2"/>
    <x v="9"/>
    <x v="8"/>
    <s v="081416"/>
    <s v=" FLUSH WOOD DOORS"/>
    <s v="AR"/>
    <x v="1"/>
    <n v="283"/>
    <s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
    <s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
    <s v="C"/>
    <s v="Leaf size W1; 730 x 2200 high; 60 minutes"/>
    <n v="2"/>
    <s v="Nr"/>
    <m/>
    <m/>
    <n v="0"/>
    <n v="0"/>
  </r>
  <r>
    <x v="2"/>
    <x v="9"/>
    <x v="8"/>
    <s v="081416"/>
    <s v=" FLUSH WOOD DOORS"/>
    <s v="AR"/>
    <x v="1"/>
    <n v="284"/>
    <s v="081416 - FLUSH WOOD DOORS"/>
    <s v="081416 - FLUSH WOOD DOORS"/>
    <s v="D"/>
    <s v="Leaf size W10; 1530 x 2200 high; 60 minutes; double leaf"/>
    <n v="1"/>
    <s v="Nr"/>
    <m/>
    <m/>
    <n v="0"/>
    <n v="0"/>
  </r>
  <r>
    <x v="2"/>
    <x v="9"/>
    <x v="8"/>
    <s v="081416"/>
    <s v=" FLUSH WOOD DOORS"/>
    <s v="AR"/>
    <x v="1"/>
    <n v="285"/>
    <s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
    <s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
    <s v="A"/>
    <s v="Leaf size W3; 930 x 2200 high; 60 minutes"/>
    <n v="1"/>
    <s v="Nr"/>
    <n v="1500"/>
    <n v="1500"/>
    <n v="1395"/>
    <n v="1395"/>
  </r>
  <r>
    <x v="2"/>
    <x v="9"/>
    <x v="8"/>
    <s v="081416"/>
    <s v=" FLUSH WOOD DOORS"/>
    <s v="AR"/>
    <x v="1"/>
    <n v="286"/>
    <s v="081416 - FLUSH WOOD DOORS"/>
    <s v="081416 - FLUSH WOOD DOORS"/>
    <s v="B"/>
    <s v="Leaf size W3; 930 x 2200 high; 20 minutes"/>
    <n v="2"/>
    <s v="Nr"/>
    <n v="400"/>
    <n v="800"/>
    <n v="372"/>
    <n v="744"/>
  </r>
  <r>
    <x v="2"/>
    <x v="9"/>
    <x v="8"/>
    <s v="081416"/>
    <s v=" FLUSH WOOD DOORS"/>
    <s v="AR"/>
    <x v="1"/>
    <n v="287"/>
    <s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
    <s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
    <s v="A"/>
    <s v="Leaf size W3; 930 x 2200 high; 45 minutes"/>
    <n v="5"/>
    <s v="Nr"/>
    <m/>
    <m/>
    <n v="0"/>
    <n v="0"/>
  </r>
  <r>
    <x v="2"/>
    <x v="9"/>
    <x v="8"/>
    <s v="081416"/>
    <s v=" FLUSH WOOD DOORS"/>
    <s v="AR"/>
    <x v="1"/>
    <n v="288"/>
    <s v="081416 - FLUSH WOOD DOORS"/>
    <s v="081416 - FLUSH WOOD DOORS"/>
    <s v="B"/>
    <s v="Leaf size W4; 1080 x 2200 high; 60 minutes"/>
    <n v="2"/>
    <s v="Nr"/>
    <m/>
    <m/>
    <n v="0"/>
    <n v="0"/>
  </r>
  <r>
    <x v="2"/>
    <x v="9"/>
    <x v="8"/>
    <s v="081416"/>
    <s v=" FLUSH WOOD DOORS"/>
    <s v="AR"/>
    <x v="1"/>
    <n v="289"/>
    <s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
    <s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
    <s v="A"/>
    <s v="Leaf size W4; 1080 x 2200 high; 20 minutes"/>
    <n v="6"/>
    <s v="Nr"/>
    <n v="400"/>
    <n v="2400"/>
    <n v="372"/>
    <n v="2232"/>
  </r>
  <r>
    <x v="2"/>
    <x v="9"/>
    <x v="8"/>
    <s v="081416"/>
    <s v=" FLUSH WOOD DOORS"/>
    <s v="AR"/>
    <x v="1"/>
    <n v="290"/>
    <s v="081416 - FLUSH WOOD DOORS"/>
    <s v="081416 - FLUSH WOOD DOORS"/>
    <s v="B"/>
    <s v="Leaf size W5; 1530 x 2200 high; 60 minutes; double leaf; with glass vision panel"/>
    <n v="2"/>
    <s v="Nr"/>
    <n v="1500"/>
    <n v="3000"/>
    <n v="1395"/>
    <n v="2790"/>
  </r>
  <r>
    <x v="2"/>
    <x v="9"/>
    <x v="8"/>
    <s v="081416"/>
    <s v=" FLUSH WOOD DOORS"/>
    <s v="AR"/>
    <x v="0"/>
    <n v="291"/>
    <s v="Wood door frames; hardwood, factory primed for painting; including soft wood sub frame, fittings and fixings; as specified and as Drg. A-611"/>
    <s v="Wood door frames; hardwood, factory primed for painting; including soft wood sub frame, fittings and fixings; as specified and as Drg. A-611"/>
    <m/>
    <s v="Wood door frames; hardwood, factory primed for painting; including soft wood sub frame, fittings and fixings; as specified and as Drg. A-611"/>
    <m/>
    <m/>
    <m/>
    <m/>
    <m/>
    <m/>
  </r>
  <r>
    <x v="2"/>
    <x v="9"/>
    <x v="8"/>
    <s v="081416"/>
    <s v=" FLUSH WOOD DOORS"/>
    <s v="AR"/>
    <x v="1"/>
    <n v="292"/>
    <s v="081416 - FLUSH WOOD DOORS"/>
    <s v="081416 - FLUSH WOOD DOORS"/>
    <s v="C"/>
    <s v="Type B"/>
    <n v="10"/>
    <s v="m"/>
    <n v="65"/>
    <n v="650"/>
    <n v="60.45"/>
    <n v="604.5"/>
  </r>
  <r>
    <x v="2"/>
    <x v="9"/>
    <x v="8"/>
    <s v="081416"/>
    <s v=" FLUSH WOOD DOORS"/>
    <s v="AR"/>
    <x v="0"/>
    <n v="293"/>
    <s v="Wood door frames, fire rated, factory primed for painting; including sub frame, fittings and fixings; as specified and as Drg. A-611"/>
    <s v="Wood door frames, fire rated, factory primed for painting; including sub frame, fittings and fixings; as specified and as Drg. A-611"/>
    <m/>
    <s v="Wood door frames, fire rated, factory primed for painting; including sub frame, fittings and fixings; as specified and as Drg. A-611"/>
    <m/>
    <m/>
    <m/>
    <m/>
    <m/>
    <m/>
  </r>
  <r>
    <x v="2"/>
    <x v="9"/>
    <x v="8"/>
    <s v="081416"/>
    <s v=" FLUSH WOOD DOORS"/>
    <s v="AR"/>
    <x v="1"/>
    <n v="294"/>
    <s v="081416 - FLUSH WOOD DOORS"/>
    <s v="081416 - FLUSH WOOD DOORS"/>
    <s v="F"/>
    <s v="Type B; 60 minutes"/>
    <n v="6"/>
    <s v="m"/>
    <m/>
    <m/>
    <n v="0"/>
    <n v="0"/>
  </r>
  <r>
    <x v="2"/>
    <x v="9"/>
    <x v="8"/>
    <s v="081416"/>
    <s v=" FLUSH WOOD DOORS"/>
    <s v="AR"/>
    <x v="0"/>
    <n v="295"/>
    <s v="Wood architrave; hardwood, factory primed for painting; including fittings and fixings; to"/>
    <s v="Wood architrave; hardwood, factory primed for painting; including fittings and fixings; to"/>
    <m/>
    <s v="Wood architrave; hardwood, factory primed for painting; including fittings and fixings; to"/>
    <m/>
    <m/>
    <m/>
    <m/>
    <m/>
    <m/>
  </r>
  <r>
    <x v="2"/>
    <x v="9"/>
    <x v="8"/>
    <s v="081416"/>
    <s v=" FLUSH WOOD DOORS"/>
    <s v="AR"/>
    <x v="1"/>
    <n v="296"/>
    <s v="081416 - FLUSH WOOD DOORS"/>
    <s v="081416 - FLUSH WOOD DOORS"/>
    <s v="D"/>
    <s v="Architrave; to frame type B"/>
    <n v="48"/>
    <s v="m"/>
    <n v="15"/>
    <n v="720"/>
    <n v="13.950000000000001"/>
    <n v="669.6"/>
  </r>
  <r>
    <x v="2"/>
    <x v="9"/>
    <x v="8"/>
    <s v="083113"/>
    <s v=" ACCESS DOORS AND FRAMES"/>
    <s v="AR"/>
    <x v="0"/>
    <n v="297"/>
    <s v="083113 - ACCESS DOORS AND FRAMES"/>
    <s v="083113 - ACCESS DOORS AND FRAMES"/>
    <m/>
    <s v="083113 - ACCESS DOORS AND FRAMES"/>
    <m/>
    <m/>
    <m/>
    <m/>
    <m/>
    <m/>
  </r>
  <r>
    <x v="2"/>
    <x v="9"/>
    <x v="8"/>
    <s v="083113"/>
    <s v=" ACCESS DOORS AND FRAMES"/>
    <s v="AR"/>
    <x v="0"/>
    <n v="298"/>
    <s v="Water tank cover; comprising 1.5 thick galvanized steel sheet skins; 50 thick injected polyurethane core, steel angle frame set in concrete; including epoxy paint, hinges, ironmongery, fittings and fixings; complete; as specified and as Drg. A-502; detail 5"/>
    <s v="Water tank cover; comprising 1.5 thick galvanized steel sheet skins; 50 thick injected polyurethane core, steel angle frame set in concrete; including epoxy paint, hinges, ironmongery, fittings and fixings; complete; as specified and as Drg. A-502; detail 5"/>
    <m/>
    <s v="Water tank cover; comprising 1.5 thick galvanized steel sheet skins; 50 thick injected polyurethane core, steel angle frame set in concrete; including epoxy paint, hinges, ironmongery, fittings and fixings; complete; as specified and as Drg. A-502; detail 5"/>
    <m/>
    <m/>
    <m/>
    <m/>
    <m/>
    <m/>
  </r>
  <r>
    <x v="2"/>
    <x v="9"/>
    <x v="8"/>
    <s v="083113"/>
    <s v=" ACCESS DOORS AND FRAMES"/>
    <s v="AR"/>
    <x v="1"/>
    <n v="299"/>
    <s v="083113 - ACCESS DOORS AND FRAMES"/>
    <s v="083113 - ACCESS DOORS AND FRAMES"/>
    <s v="A"/>
    <s v="Size 600 x 600"/>
    <n v="2"/>
    <s v="Nr"/>
    <n v="360"/>
    <n v="720"/>
    <n v="334.8"/>
    <n v="669.6"/>
  </r>
  <r>
    <x v="2"/>
    <x v="9"/>
    <x v="8"/>
    <s v="083113"/>
    <s v=" ACCESS DOORS AND FRAMES"/>
    <s v="AR"/>
    <x v="0"/>
    <n v="300"/>
    <s v="Shaft access panels; comprising 100 x 50 preservative treated softwood frame, 12 thick blockboard, with hardwood edging, 6 thick plywood facing on both sides, finished to receive paint; including hinges, architrave, paint, ironmongery, fittings and fixings; complete; as specified and as Drg. A-501; detail 7"/>
    <s v="Shaft access panels; comprising 100 x 50 preservative treated softwood frame, 12 thick blockboard, with hardwood edging, 6 thick plywood facing on both sides, finished to receive paint; including hinges, architrave, paint, ironmongery, fittings and fixings; complete; as specified and as Drg. A-501; detail 7"/>
    <m/>
    <s v="Shaft access panels; comprising 100 x 50 preservative treated softwood frame, 12 thick blockboard, with hardwood edging, 6 thick plywood facing on both sides, finished to receive paint; including hinges, architrave, paint, ironmongery, fittings and fixings; complete; as specified and as Drg. A-501; detail 7"/>
    <m/>
    <m/>
    <m/>
    <m/>
    <m/>
    <m/>
  </r>
  <r>
    <x v="2"/>
    <x v="9"/>
    <x v="8"/>
    <s v="083113"/>
    <s v=" ACCESS DOORS AND FRAMES"/>
    <s v="AR"/>
    <x v="1"/>
    <n v="301"/>
    <s v="083113 - ACCESS DOORS AND FRAMES"/>
    <s v="083113 - ACCESS DOORS AND FRAMES"/>
    <s v="B"/>
    <s v="Size 1500 x 1200 high"/>
    <n v="1"/>
    <s v="Nr"/>
    <n v="300"/>
    <n v="300"/>
    <n v="279"/>
    <n v="279"/>
  </r>
  <r>
    <x v="2"/>
    <x v="9"/>
    <x v="8"/>
    <s v="083113"/>
    <s v=" ACCESS DOORS AND FRAMES"/>
    <s v="AR"/>
    <x v="0"/>
    <n v="302"/>
    <s v="Electrical closets door; comprising 40 x 20 x 3 thick galvanized steel channel frame; 3 thick fixed steel louvers, polyurethane foam filling, with associated steel frame and hardware, factory primed for painting; including paint, ironmongery, all necessary fixings and fittings; complete; as specified and as Drg. A-501; detail 6"/>
    <s v="Electrical closets door; comprising 40 x 20 x 3 thick galvanized steel channel frame; 3 thick fixed steel louvers, polyurethane foam filling, with associated steel frame and hardware, factory primed for painting; including paint, ironmongery, all necessary fixings and fittings; complete; as specified and as Drg. A-501; detail 6"/>
    <m/>
    <s v="Electrical closets door; comprising 40 x 20 x 3 thick galvanized steel channel frame; 3 thick fixed steel louvers, polyurethane foam filling, with associated steel frame and hardware, factory primed for painting; including paint, ironmongery, all necessary fixings and fittings; complete; as specified and as Drg. A-501; detail 6"/>
    <m/>
    <m/>
    <m/>
    <m/>
    <m/>
    <m/>
  </r>
  <r>
    <x v="2"/>
    <x v="9"/>
    <x v="8"/>
    <s v="083113"/>
    <s v=" ACCESS DOORS AND FRAMES"/>
    <s v="AR"/>
    <x v="1"/>
    <n v="303"/>
    <s v="083113 - ACCESS DOORS AND FRAMES"/>
    <s v="083113 - ACCESS DOORS AND FRAMES"/>
    <s v="C"/>
    <s v="Closet; size 1000 x 1950 high"/>
    <n v="2"/>
    <s v="Nr"/>
    <m/>
    <m/>
    <n v="0"/>
    <n v="0"/>
  </r>
  <r>
    <x v="2"/>
    <x v="9"/>
    <x v="8"/>
    <s v="083113"/>
    <s v=" ACCESS DOORS AND FRAMES"/>
    <s v="AR"/>
    <x v="1"/>
    <n v="304"/>
    <s v="Electrical closets door; comprising 40 x 20 x 3 thick galvanized steel channel frame; 3 thick fixed steel louvers, polyurethane foam filling, with associated steel frame and hardware, factory primed for painting; including paint, ironmongery, all necessary fixings and fittings; complete; as specified and as Drg. A-501; detail 6"/>
    <s v="Electrical closets door; comprising 40 x 20 x 3 thick galvanized steel channel frame; 3 thick fixed steel louvers, polyurethane foam filling, with associated steel frame and hardware, factory primed for painting; including paint, ironmongery, all necessary fixings and fittings; complete; as specified and as Drg. A-501; detail 6"/>
    <s v="C"/>
    <s v="Closet; size 1400 x 1950 high"/>
    <n v="1"/>
    <s v="Nr"/>
    <n v="675"/>
    <n v="675"/>
    <n v="627.75"/>
    <n v="627.75"/>
  </r>
  <r>
    <x v="2"/>
    <x v="9"/>
    <x v="8"/>
    <s v="083213"/>
    <s v="SLIDING ALUMINIUM-FRAMED GLASS DOORS"/>
    <s v="AR"/>
    <x v="0"/>
    <n v="305"/>
    <s v="083213 - SLIDING ALUMINIUM-FRAMED GLASS DOORS"/>
    <s v="083213 - SLIDING ALUMINIUM-FRAMED GLASS DOORS"/>
    <m/>
    <s v="083213 - SLIDING ALUMINIUM-FRAMED GLASS DOORS"/>
    <m/>
    <m/>
    <m/>
    <m/>
    <m/>
    <m/>
  </r>
  <r>
    <x v="2"/>
    <x v="9"/>
    <x v="8"/>
    <s v="083213"/>
    <s v="SLIDING ALUMINIUM-FRAMED GLASS DOORS"/>
    <s v="AR"/>
    <x v="0"/>
    <n v="306"/>
    <s v="Sliding aluminum glass doors and screens; high performance organic PVDF coating finish; including sub frames, bedding, pointing, glazing gaskets and beads, suspension system, rails, fittings, fixings and ironmongery; glazing; as Drg. A-600"/>
    <s v="Sliding aluminum glass doors and screens; high performance organic PVDF coating finish; including sub frames, bedding, pointing, glazing gaskets and beads, suspension system, rails, fittings, fixings and ironmongery; glazing; as Drg. A-600"/>
    <m/>
    <s v="Sliding aluminum glass doors and screens; high performance organic PVDF coating finish; including sub frames, bedding, pointing, glazing gaskets and beads, suspension system, rails, fittings, fixings and ironmongery; glazing; as Drg. A-600"/>
    <m/>
    <m/>
    <m/>
    <m/>
    <m/>
    <m/>
  </r>
  <r>
    <x v="2"/>
    <x v="9"/>
    <x v="8"/>
    <s v="083213"/>
    <s v="SLIDING ALUMINIUM-FRAMED GLASS DOORS"/>
    <s v="AR"/>
    <x v="1"/>
    <n v="307"/>
    <s v="083213 - SLIDING ALUMINIUM-FRAMED GLASS DOORS"/>
    <s v="083213 - SLIDING ALUMINIUM-FRAMED GLASS DOORS"/>
    <s v="A"/>
    <s v="Type 07; 2000 x 2300 high"/>
    <n v="6"/>
    <s v="Nr"/>
    <n v="2800"/>
    <n v="16800"/>
    <n v="2604"/>
    <n v="15624"/>
  </r>
  <r>
    <x v="2"/>
    <x v="9"/>
    <x v="8"/>
    <s v="083213"/>
    <s v="SLIDING ALUMINIUM-FRAMED GLASS DOORS"/>
    <s v="AR"/>
    <x v="1"/>
    <n v="308"/>
    <s v="Sliding aluminum glass doors and screens; high performance organic PVDF coating finish; including sub frames, bedding, pointing, glazing gaskets and beads, suspension system, rails, fittings, fixings and ironmongery; glazing; as Drg. A-600"/>
    <s v="Sliding aluminum glass doors and screens; high performance organic PVDF coating finish; including sub frames, bedding, pointing, glazing gaskets and beads, suspension system, rails, fittings, fixings and ironmongery; glazing; as Drg. A-600"/>
    <s v="B"/>
    <s v="Type 11; 2800 x 2200 high"/>
    <n v="1"/>
    <s v="Nr"/>
    <n v="3500"/>
    <n v="3500"/>
    <n v="3255"/>
    <n v="3255"/>
  </r>
  <r>
    <x v="2"/>
    <x v="9"/>
    <x v="8"/>
    <s v="083213"/>
    <s v="SLIDING ALUMINIUM-FRAMED GLASS DOORS"/>
    <s v="AR"/>
    <x v="1"/>
    <n v="309"/>
    <s v="083213 - SLIDING ALUMINIUM-FRAMED GLASS DOORS"/>
    <s v="083213 - SLIDING ALUMINIUM-FRAMED GLASS DOORS"/>
    <s v="C"/>
    <s v="Type 27; 3550 x 2300 high"/>
    <n v="1"/>
    <s v="Nr"/>
    <n v="4000"/>
    <n v="4000"/>
    <n v="3720"/>
    <n v="3720"/>
  </r>
  <r>
    <x v="2"/>
    <x v="9"/>
    <x v="8"/>
    <s v="084113"/>
    <s v=" ALUMINUM FRAMED ENTRANCES AND STOREFRONTS"/>
    <s v="AR"/>
    <x v="0"/>
    <n v="310"/>
    <s v="084113 - ALUMINUM FRAMED ENTRANCES AND STOREFRONTS"/>
    <s v="084113 - ALUMINUM FRAMED ENTRANCES AND STOREFRONTS"/>
    <m/>
    <s v="084113 - ALUMINUM FRAMED ENTRANCES AND STOREFRONTS"/>
    <m/>
    <m/>
    <m/>
    <m/>
    <m/>
    <m/>
  </r>
  <r>
    <x v="2"/>
    <x v="9"/>
    <x v="8"/>
    <s v="084113"/>
    <s v=" ALUMINUM FRAMED ENTRANCES AND STOREFRONTS"/>
    <s v="AR"/>
    <x v="0"/>
    <n v="311"/>
    <s v="Aluminum alloy glazed doors and screens; high performance organic PVDF coating finish; including timber sub frames, bedding, pointing, glazing gaskets and beads, fittings, fixings and ironmongery, glazing; as Drg. A-600"/>
    <s v="Aluminum alloy glazed doors and screens; high performance organic PVDF coating finish; including timber sub frames, bedding, pointing, glazing gaskets and beads, fittings, fixings and ironmongery, glazing; as Drg. A-600"/>
    <m/>
    <s v="Aluminum alloy glazed doors and screens; high performance organic PVDF coating finish; including timber sub frames, bedding, pointing, glazing gaskets and beads, fittings, fixings and ironmongery, glazing; as Drg. A-600"/>
    <m/>
    <m/>
    <m/>
    <m/>
    <m/>
    <m/>
  </r>
  <r>
    <x v="2"/>
    <x v="9"/>
    <x v="8"/>
    <s v="084113"/>
    <s v=" ALUMINUM FRAMED ENTRANCES AND STOREFRONTS"/>
    <s v="AR"/>
    <x v="1"/>
    <n v="312"/>
    <s v="084113 - ALUMINUM FRAMED ENTRANCES AND STOREFRONTS"/>
    <s v="084113 - ALUMINUM FRAMED ENTRANCES AND STOREFRONTS"/>
    <s v="D"/>
    <s v="Type 02; overall size 1800 x 2300 high"/>
    <n v="1"/>
    <s v="Nr"/>
    <m/>
    <m/>
    <n v="0"/>
    <n v="0"/>
  </r>
  <r>
    <x v="2"/>
    <x v="9"/>
    <x v="8"/>
    <s v="084113"/>
    <s v=" ALUMINUM FRAMED ENTRANCES AND STOREFRONTS"/>
    <s v="AR"/>
    <x v="1"/>
    <n v="313"/>
    <s v="Aluminum alloy glazed doors and screens; high performance organic PVDF coating finish; including timber sub frames, bedding, pointing, glazing gaskets and beads, fittings, fixings and ironmongery, glazing; as Drg. A-600"/>
    <s v="Aluminum alloy glazed doors and screens; high performance organic PVDF coating finish; including timber sub frames, bedding, pointing, glazing gaskets and beads, fittings, fixings and ironmongery, glazing; as Drg. A-600"/>
    <s v="E"/>
    <s v="Type 20; overall size 8250 x 2900 high"/>
    <n v="1"/>
    <s v="Nr"/>
    <m/>
    <m/>
    <n v="0"/>
    <n v="0"/>
  </r>
  <r>
    <x v="2"/>
    <x v="9"/>
    <x v="8"/>
    <s v="084113"/>
    <s v=" ALUMINUM FRAMED ENTRANCES AND STOREFRONTS"/>
    <s v="AR"/>
    <x v="1"/>
    <n v="314"/>
    <s v="084113 - ALUMINUM FRAMED ENTRANCES AND STOREFRONTS"/>
    <s v="084113 - ALUMINUM FRAMED ENTRANCES AND STOREFRONTS"/>
    <s v="F"/>
    <s v="Type 21; overall size 4660 x 2400 high"/>
    <n v="1"/>
    <s v="Nr"/>
    <m/>
    <m/>
    <n v="0"/>
    <n v="0"/>
  </r>
  <r>
    <x v="2"/>
    <x v="9"/>
    <x v="8"/>
    <s v="084113"/>
    <s v=" ALUMINUM FRAMED ENTRANCES AND STOREFRONTS"/>
    <s v="AR"/>
    <x v="1"/>
    <n v="315"/>
    <s v="Aluminum alloy glazed doors and screens; high performance organic PVDF coating finish; including timber sub frames, bedding, pointing, glazing gaskets and beads, fittings, fixings and ironmongery, glazing; as Drg. A-600"/>
    <s v="Aluminum alloy glazed doors and screens; high performance organic PVDF coating finish; including timber sub frames, bedding, pointing, glazing gaskets and beads, fittings, fixings and ironmongery, glazing; as Drg. A-600"/>
    <s v="G"/>
    <s v="Type 24; overall size 2100 x 3900 high"/>
    <n v="1"/>
    <s v="Nr"/>
    <m/>
    <m/>
    <n v="0"/>
    <n v="0"/>
  </r>
  <r>
    <x v="2"/>
    <x v="9"/>
    <x v="8"/>
    <s v="085113"/>
    <s v=" ALUMINUM WINDOWS"/>
    <s v="AR"/>
    <x v="0"/>
    <n v="316"/>
    <s v="085113 - ALUMINUM WINDOWS"/>
    <s v="085113 - ALUMINUM WINDOWS"/>
    <m/>
    <s v="085113 - ALUMINUM WINDOWS"/>
    <m/>
    <m/>
    <m/>
    <m/>
    <m/>
    <m/>
  </r>
  <r>
    <x v="2"/>
    <x v="9"/>
    <x v="8"/>
    <s v="085113"/>
    <s v=" ALUMINUM WINDOWS"/>
    <s v="AR"/>
    <x v="0"/>
    <n v="317"/>
    <s v="Window and screens; aluminum alloy; high performance organic PVDF coating finish; including sub frame, fixings, bedding, pointing, glazing gaskets and beads, ironmongery, glazing; complete; as specified and as Drg. A-600"/>
    <s v="Window and screens; aluminum alloy; high performance organic PVDF coating finish; including sub frame, fixings, bedding, pointing, glazing gaskets and beads, ironmongery, glazing; complete; as specified and as Drg. A-600"/>
    <m/>
    <s v="Window and screens; aluminum alloy; high performance organic PVDF coating finish; including sub frame, fixings, bedding, pointing, glazing gaskets and beads, ironmongery, glazing; complete; as specified and as Drg. A-600"/>
    <m/>
    <m/>
    <m/>
    <m/>
    <m/>
    <m/>
  </r>
  <r>
    <x v="2"/>
    <x v="9"/>
    <x v="8"/>
    <s v="085113"/>
    <s v=" ALUMINUM WINDOWS"/>
    <s v="AR"/>
    <x v="1"/>
    <n v="318"/>
    <s v="085113 - ALUMINUM WINDOWS"/>
    <s v="085113 - ALUMINUM WINDOWS"/>
    <s v="A"/>
    <s v="Type 01; 1100 x 1500 high"/>
    <n v="2"/>
    <s v="Nr"/>
    <n v="1000"/>
    <n v="2000"/>
    <n v="930"/>
    <n v="1860"/>
  </r>
  <r>
    <x v="2"/>
    <x v="9"/>
    <x v="8"/>
    <s v="085113"/>
    <s v=" ALUMINUM WINDOWS"/>
    <s v="AR"/>
    <x v="1"/>
    <n v="319"/>
    <s v="Window and screens; aluminum alloy; high performance organic PVDF coating finish; including sub frame, fixings, bedding, pointing, glazing gaskets and beads, ironmongery, glazing; complete; as specified and as Drg. A-600"/>
    <s v="Window and screens; aluminum alloy; high performance organic PVDF coating finish; including sub frame, fixings, bedding, pointing, glazing gaskets and beads, ironmongery, glazing; complete; as specified and as Drg. A-600"/>
    <s v="B"/>
    <s v="Type 03; 1600 x 1500 high"/>
    <n v="3"/>
    <s v="Nr"/>
    <m/>
    <m/>
    <n v="0"/>
    <n v="0"/>
  </r>
  <r>
    <x v="2"/>
    <x v="9"/>
    <x v="8"/>
    <s v="085113"/>
    <s v=" ALUMINUM WINDOWS"/>
    <s v="AR"/>
    <x v="1"/>
    <n v="320"/>
    <s v="085113 - ALUMINUM WINDOWS"/>
    <s v="085113 - ALUMINUM WINDOWS"/>
    <s v="C"/>
    <s v="Type 06; 1800 x 1300 high"/>
    <n v="2"/>
    <s v="Nr"/>
    <m/>
    <m/>
    <n v="0"/>
    <n v="0"/>
  </r>
  <r>
    <x v="2"/>
    <x v="9"/>
    <x v="8"/>
    <s v="085113"/>
    <s v=" ALUMINUM WINDOWS"/>
    <s v="AR"/>
    <x v="1"/>
    <n v="321"/>
    <s v="Window and screens; aluminum alloy; high performance organic PVDF coating finish; including sub frame, fixings, bedding, pointing, glazing gaskets and beads, ironmongery, glazing; complete; as specified and as Drg. A-600"/>
    <s v="Window and screens; aluminum alloy; high performance organic PVDF coating finish; including sub frame, fixings, bedding, pointing, glazing gaskets and beads, ironmongery, glazing; complete; as specified and as Drg. A-600"/>
    <s v="D"/>
    <s v="Type 08; 1900 x 1800 high"/>
    <n v="1"/>
    <s v="Nr"/>
    <m/>
    <m/>
    <n v="0"/>
    <n v="0"/>
  </r>
  <r>
    <x v="2"/>
    <x v="9"/>
    <x v="8"/>
    <s v="085113"/>
    <s v=" ALUMINUM WINDOWS"/>
    <s v="AR"/>
    <x v="1"/>
    <n v="322"/>
    <s v="085113 - ALUMINUM WINDOWS"/>
    <s v="085113 - ALUMINUM WINDOWS"/>
    <s v="B"/>
    <s v="Type 09; 1800 x 1300 high"/>
    <n v="2"/>
    <s v="Nr"/>
    <n v="1100"/>
    <n v="2200"/>
    <n v="1023"/>
    <n v="2046"/>
  </r>
  <r>
    <x v="2"/>
    <x v="9"/>
    <x v="8"/>
    <s v="085113"/>
    <s v=" ALUMINUM WINDOWS"/>
    <s v="AR"/>
    <x v="1"/>
    <n v="323"/>
    <s v="Window and screens; aluminum alloy; high performance organic PVDF coating finish; including sub frame, fixings, bedding, pointing, glazing gaskets and beads, ironmongery, glazing; complete; as specified and as Drg. A-600"/>
    <s v="Window and screens; aluminum alloy; high performance organic PVDF coating finish; including sub frame, fixings, bedding, pointing, glazing gaskets and beads, ironmongery, glazing; complete; as specified and as Drg. A-600"/>
    <s v="F"/>
    <s v="Type 10; 900 x 1300 high"/>
    <n v="2"/>
    <s v="Nr"/>
    <m/>
    <m/>
    <n v="0"/>
    <n v="0"/>
  </r>
  <r>
    <x v="2"/>
    <x v="9"/>
    <x v="8"/>
    <s v="085113"/>
    <s v=" ALUMINUM WINDOWS"/>
    <s v="AR"/>
    <x v="1"/>
    <n v="324"/>
    <s v="085113 - ALUMINUM WINDOWS"/>
    <s v="085113 - ALUMINUM WINDOWS"/>
    <s v="G"/>
    <s v="Type 12; 1075 x 2900 high"/>
    <n v="2"/>
    <s v="Nr"/>
    <m/>
    <m/>
    <n v="0"/>
    <n v="0"/>
  </r>
  <r>
    <x v="2"/>
    <x v="9"/>
    <x v="8"/>
    <s v="085113"/>
    <s v=" ALUMINUM WINDOWS"/>
    <s v="AR"/>
    <x v="1"/>
    <n v="325"/>
    <s v="Window and screens; aluminum alloy; high performance organic PVDF coating finish; including sub frame, fixings, bedding, pointing, glazing gaskets and beads, ironmongery, glazing; complete; as specified and as Drg. A-600"/>
    <s v="Window and screens; aluminum alloy; high performance organic PVDF coating finish; including sub frame, fixings, bedding, pointing, glazing gaskets and beads, ironmongery, glazing; complete; as specified and as Drg. A-600"/>
    <s v="H"/>
    <s v="Type 13; 750 x 500 high"/>
    <n v="6"/>
    <s v="Nr"/>
    <m/>
    <m/>
    <n v="0"/>
    <n v="0"/>
  </r>
  <r>
    <x v="2"/>
    <x v="9"/>
    <x v="8"/>
    <s v="085113"/>
    <s v=" ALUMINUM WINDOWS"/>
    <s v="AR"/>
    <x v="1"/>
    <n v="326"/>
    <s v="085113 - ALUMINUM WINDOWS"/>
    <s v="085113 - ALUMINUM WINDOWS"/>
    <s v="J"/>
    <s v="Type 14; 2100 x 2900 high"/>
    <n v="2"/>
    <s v="Nr"/>
    <m/>
    <m/>
    <n v="0"/>
    <n v="0"/>
  </r>
  <r>
    <x v="2"/>
    <x v="9"/>
    <x v="8"/>
    <s v="085113"/>
    <s v=" ALUMINUM WINDOWS"/>
    <s v="AR"/>
    <x v="1"/>
    <n v="327"/>
    <s v="Window and screens; aluminum alloy; high performance organic PVDF coating finish; including sub frame, fixings, bedding, pointing, glazing gaskets and beads, ironmongery, glazing; complete; as specified and as Drg. A-600"/>
    <s v="Window and screens; aluminum alloy; high performance organic PVDF coating finish; including sub frame, fixings, bedding, pointing, glazing gaskets and beads, ironmongery, glazing; complete; as specified and as Drg. A-600"/>
    <s v="K"/>
    <s v="Type 15; 2200 x 1100 high"/>
    <n v="1"/>
    <s v="Nr"/>
    <m/>
    <m/>
    <n v="0"/>
    <n v="0"/>
  </r>
  <r>
    <x v="2"/>
    <x v="9"/>
    <x v="8"/>
    <s v="085113"/>
    <s v=" ALUMINUM WINDOWS"/>
    <s v="AR"/>
    <x v="1"/>
    <n v="328"/>
    <s v="085113 - ALUMINUM WINDOWS"/>
    <s v="085113 - ALUMINUM WINDOWS"/>
    <s v="L"/>
    <s v="Type 16; 1400 x 1500 high"/>
    <n v="4"/>
    <s v="Nr"/>
    <m/>
    <m/>
    <n v="0"/>
    <n v="0"/>
  </r>
  <r>
    <x v="2"/>
    <x v="9"/>
    <x v="8"/>
    <s v="085113"/>
    <s v=" ALUMINUM WINDOWS"/>
    <s v="AR"/>
    <x v="1"/>
    <n v="329"/>
    <s v="Window and screens; aluminum alloy; high performance organic PVDF coating finish; including sub frame, fixings, bedding, pointing, glazing gaskets and beads, ironmongery, glazing; complete; as specified and as Drg. A-600"/>
    <s v="Window and screens; aluminum alloy; high performance organic PVDF coating finish; including sub frame, fixings, bedding, pointing, glazing gaskets and beads, ironmongery, glazing; complete; as specified and as Drg. A-600"/>
    <s v="M"/>
    <s v="Type 17; 1450 x 1100 high"/>
    <n v="2"/>
    <s v="Nr"/>
    <m/>
    <m/>
    <n v="0"/>
    <n v="0"/>
  </r>
  <r>
    <x v="2"/>
    <x v="9"/>
    <x v="8"/>
    <s v="085113"/>
    <s v=" ALUMINUM WINDOWS"/>
    <s v="AR"/>
    <x v="1"/>
    <n v="330"/>
    <s v="085113 - ALUMINUM WINDOWS"/>
    <s v="085113 - ALUMINUM WINDOWS"/>
    <s v="C"/>
    <s v="Type 18; 1600 x 550 high"/>
    <n v="3"/>
    <s v="Nr"/>
    <n v="850"/>
    <n v="2550"/>
    <n v="790.5"/>
    <n v="2371.5"/>
  </r>
  <r>
    <x v="2"/>
    <x v="9"/>
    <x v="8"/>
    <s v="085113"/>
    <s v=" ALUMINUM WINDOWS"/>
    <s v="AR"/>
    <x v="1"/>
    <n v="331"/>
    <s v="Window and screens; aluminum alloy; high performance organic PVDF coating finish; including sub frame, fixings, bedding, pointing, glazing gaskets and beads, ironmongery, glazing; complete; as specified and as Drg. A-600"/>
    <s v="Window and screens; aluminum alloy; high performance organic PVDF coating finish; including sub frame, fixings, bedding, pointing, glazing gaskets and beads, ironmongery, glazing; complete; as specified and as Drg. A-600"/>
    <s v="P"/>
    <s v="Type 22; 4275 x 2300 high"/>
    <n v="1"/>
    <s v="Nr"/>
    <m/>
    <m/>
    <n v="0"/>
    <n v="0"/>
  </r>
  <r>
    <x v="2"/>
    <x v="9"/>
    <x v="8"/>
    <s v="085113"/>
    <s v=" ALUMINUM WINDOWS"/>
    <s v="AR"/>
    <x v="1"/>
    <n v="332"/>
    <s v="085113 - ALUMINUM WINDOWS"/>
    <s v="085113 - ALUMINUM WINDOWS"/>
    <s v="D"/>
    <s v="Type 23; 1800 x 1000 high"/>
    <n v="1"/>
    <s v="Nr"/>
    <n v="850"/>
    <n v="850"/>
    <n v="790.5"/>
    <n v="790.5"/>
  </r>
  <r>
    <x v="2"/>
    <x v="9"/>
    <x v="8"/>
    <s v="085113"/>
    <s v=" ALUMINUM WINDOWS"/>
    <s v="AR"/>
    <x v="1"/>
    <n v="333"/>
    <s v="Window and screens; aluminum alloy; high performance organic PVDF coating finish; including sub frame, fixings, bedding, pointing, glazing gaskets and beads, ironmongery, glazing; complete; as specified and as Drg. A-600"/>
    <s v="Window and screens; aluminum alloy; high performance organic PVDF coating finish; including sub frame, fixings, bedding, pointing, glazing gaskets and beads, ironmongery, glazing; complete; as specified and as Drg. A-600"/>
    <s v="A"/>
    <s v="Type 26; 2750 x 1100 high"/>
    <n v="2"/>
    <s v="Nr"/>
    <m/>
    <m/>
    <n v="0"/>
    <n v="0"/>
  </r>
  <r>
    <x v="2"/>
    <x v="9"/>
    <x v="8"/>
    <s v="085113"/>
    <s v=" ALUMINUM WINDOWS"/>
    <s v="AR"/>
    <x v="1"/>
    <n v="334"/>
    <s v="085113 - ALUMINUM WINDOWS"/>
    <s v="085113 - ALUMINUM WINDOWS"/>
    <s v="A"/>
    <s v="Type 27; 3550 x 2500 high"/>
    <n v="1"/>
    <s v="Nr"/>
    <n v="4300"/>
    <n v="4300"/>
    <n v="3999"/>
    <n v="3999"/>
  </r>
  <r>
    <x v="2"/>
    <x v="9"/>
    <x v="8"/>
    <s v="085113"/>
    <s v=" ALUMINUM WINDOWS"/>
    <s v="AR"/>
    <x v="1"/>
    <n v="335"/>
    <s v="Window and screens; aluminum alloy; high performance organic PVDF coating finish; including sub frame, fixings, bedding, pointing, glazing gaskets and beads, ironmongery, glazing; complete; as specified and as Drg. A-600"/>
    <s v="Window and screens; aluminum alloy; high performance organic PVDF coating finish; including sub frame, fixings, bedding, pointing, glazing gaskets and beads, ironmongery, glazing; complete; as specified and as Drg. A-600"/>
    <s v="C"/>
    <s v="Type 28; 2400 x 2300 high"/>
    <n v="2"/>
    <s v="Nr"/>
    <m/>
    <m/>
    <n v="0"/>
    <n v="0"/>
  </r>
  <r>
    <x v="2"/>
    <x v="9"/>
    <x v="8"/>
    <s v="087111"/>
    <s v=" DOOR HARDWARE (SCHEDULED BY DESCRIBING PRODUCTS)"/>
    <s v="AR"/>
    <x v="0"/>
    <n v="336"/>
    <s v="087111 - DOOR HARDWARE (SCHEDULED BY DESCRIBING PRODUCTS)"/>
    <s v="087111 - DOOR HARDWARE (SCHEDULED BY DESCRIBING PRODUCTS)"/>
    <m/>
    <s v="087111 - DOOR HARDWARE (SCHEDULED BY DESCRIBING PRODUCTS)"/>
    <m/>
    <m/>
    <m/>
    <m/>
    <m/>
    <m/>
  </r>
  <r>
    <x v="2"/>
    <x v="9"/>
    <x v="8"/>
    <s v="087111"/>
    <s v=" DOOR HARDWARE (SCHEDULED BY DESCRIBING PRODUCTS)"/>
    <s v="AR"/>
    <x v="0"/>
    <n v="337"/>
    <s v="Door hardware sets; including all  ironmongery and accessories as per hardware sets scheduled by describing products; as specified and as Drg. A-611"/>
    <s v="For non fire rated doors"/>
    <m/>
    <s v="Door hardware sets; including all  ironmongery and accessories as per hardware sets scheduled by describing products; as specified and as Drg. A-611"/>
    <m/>
    <m/>
    <m/>
    <m/>
    <m/>
    <m/>
  </r>
  <r>
    <x v="2"/>
    <x v="9"/>
    <x v="8"/>
    <s v="087111"/>
    <s v=" DOOR HARDWARE (SCHEDULED BY DESCRIBING PRODUCTS)"/>
    <s v="AR"/>
    <x v="0"/>
    <n v="338"/>
    <s v="Door hardware sets; including all  ironmongery and accessories as per hardware sets scheduled by describing products; as specified and as Drg. A-611"/>
    <s v="For non fire rated doors"/>
    <m/>
    <s v="For non fire rated doors"/>
    <m/>
    <m/>
    <m/>
    <m/>
    <m/>
    <m/>
  </r>
  <r>
    <x v="2"/>
    <x v="9"/>
    <x v="8"/>
    <s v="087111"/>
    <s v=" DOOR HARDWARE (SCHEDULED BY DESCRIBING PRODUCTS)"/>
    <s v="AR"/>
    <x v="1"/>
    <n v="339"/>
    <s v="Door hardware sets; including all  ironmongery and accessories as per hardware sets scheduled by describing products; as specified and as Drg. A-611"/>
    <s v="For non fire rated doors"/>
    <s v="B"/>
    <s v="Type HW1"/>
    <n v="7"/>
    <s v="Nr"/>
    <n v="270"/>
    <n v="1890"/>
    <n v="251.10000000000002"/>
    <n v="1757.7000000000003"/>
  </r>
  <r>
    <x v="2"/>
    <x v="9"/>
    <x v="8"/>
    <s v="087111"/>
    <s v=" DOOR HARDWARE (SCHEDULED BY DESCRIBING PRODUCTS)"/>
    <s v="AR"/>
    <x v="1"/>
    <n v="340"/>
    <s v="Door hardware sets; including all  ironmongery and accessories as per hardware sets scheduled by describing products; as specified and as Drg. A-611"/>
    <s v="For non fire rated doors"/>
    <s v="E"/>
    <s v="Type HW10"/>
    <n v="1"/>
    <s v="Nr"/>
    <m/>
    <m/>
    <n v="0"/>
    <n v="0"/>
  </r>
  <r>
    <x v="2"/>
    <x v="9"/>
    <x v="8"/>
    <s v="087111"/>
    <s v=" DOOR HARDWARE (SCHEDULED BY DESCRIBING PRODUCTS)"/>
    <s v="AR"/>
    <x v="1"/>
    <n v="341"/>
    <s v="Door hardware sets; including all  ironmongery and accessories as per hardware sets scheduled by describing products; as specified and as Drg. A-611"/>
    <s v="For non fire rated doors"/>
    <s v="F"/>
    <s v="Type HW10a"/>
    <n v="1"/>
    <s v="Nr"/>
    <m/>
    <m/>
    <n v="0"/>
    <n v="0"/>
  </r>
  <r>
    <x v="2"/>
    <x v="9"/>
    <x v="8"/>
    <s v="087111"/>
    <s v=" DOOR HARDWARE (SCHEDULED BY DESCRIBING PRODUCTS)"/>
    <s v="AR"/>
    <x v="1"/>
    <n v="342"/>
    <s v="Door hardware sets; including all  ironmongery and accessories as per hardware sets scheduled by describing products; as specified and as Drg. A-611"/>
    <s v="For non fire rated doors"/>
    <s v="G"/>
    <s v="Type HW11"/>
    <n v="4"/>
    <s v="Nr"/>
    <m/>
    <n v="0"/>
    <n v="0"/>
    <n v="0"/>
  </r>
  <r>
    <x v="2"/>
    <x v="9"/>
    <x v="8"/>
    <s v="087111"/>
    <s v=" DOOR HARDWARE (SCHEDULED BY DESCRIBING PRODUCTS)"/>
    <s v="AR"/>
    <x v="1"/>
    <n v="343"/>
    <s v="Door hardware sets; including all  ironmongery and accessories as per hardware sets scheduled by describing products; as specified and as Drg. A-611"/>
    <s v="For non fire rated doors"/>
    <s v="C"/>
    <s v="Type HW12"/>
    <n v="3"/>
    <s v="Nr"/>
    <n v="170"/>
    <n v="510"/>
    <n v="158.1"/>
    <n v="474.29999999999995"/>
  </r>
  <r>
    <x v="2"/>
    <x v="9"/>
    <x v="8"/>
    <s v="087111"/>
    <s v=" DOOR HARDWARE (SCHEDULED BY DESCRIBING PRODUCTS)"/>
    <s v="AR"/>
    <x v="1"/>
    <n v="344"/>
    <s v="Door hardware sets; including all  ironmongery and accessories as per hardware sets scheduled by describing products; as specified and as Drg. A-611"/>
    <s v="For non fire rated doors"/>
    <s v="J"/>
    <s v="Type HW14"/>
    <n v="1"/>
    <s v="Nr"/>
    <m/>
    <m/>
    <n v="0"/>
    <n v="0"/>
  </r>
  <r>
    <x v="2"/>
    <x v="9"/>
    <x v="8"/>
    <s v="087111"/>
    <s v=" DOOR HARDWARE (SCHEDULED BY DESCRIBING PRODUCTS)"/>
    <s v="AR"/>
    <x v="1"/>
    <n v="345"/>
    <s v="Door hardware sets; including all  ironmongery and accessories as per hardware sets scheduled by describing products; as specified and as Drg. A-611"/>
    <s v="For non fire rated doors"/>
    <s v="K"/>
    <s v="Type HW15"/>
    <n v="1"/>
    <s v="Nr"/>
    <m/>
    <m/>
    <n v="0"/>
    <n v="0"/>
  </r>
  <r>
    <x v="2"/>
    <x v="9"/>
    <x v="8"/>
    <s v="087111"/>
    <s v=" DOOR HARDWARE (SCHEDULED BY DESCRIBING PRODUCTS)"/>
    <s v="AR"/>
    <x v="1"/>
    <n v="346"/>
    <s v="Door hardware sets; including all  ironmongery and accessories as per hardware sets scheduled by describing products; as specified and as Drg. A-611"/>
    <s v="For non fire rated doors"/>
    <s v="D"/>
    <s v="Type HW15b"/>
    <n v="1"/>
    <s v="Nr"/>
    <n v="250"/>
    <n v="250"/>
    <n v="232.5"/>
    <n v="232.5"/>
  </r>
  <r>
    <x v="2"/>
    <x v="9"/>
    <x v="8"/>
    <s v="087111"/>
    <s v=" DOOR HARDWARE (SCHEDULED BY DESCRIBING PRODUCTS)"/>
    <s v="AR"/>
    <x v="1"/>
    <n v="347"/>
    <s v="Door hardware sets; including all  ironmongery and accessories as per hardware sets scheduled by describing products; as specified and as Drg. A-611"/>
    <s v="For non fire rated doors"/>
    <s v="E"/>
    <s v="Type HW16"/>
    <n v="2"/>
    <s v="Nr"/>
    <n v="280"/>
    <n v="560"/>
    <n v="260.40000000000003"/>
    <n v="520.80000000000007"/>
  </r>
  <r>
    <x v="2"/>
    <x v="9"/>
    <x v="8"/>
    <s v="087111"/>
    <s v=" DOOR HARDWARE (SCHEDULED BY DESCRIBING PRODUCTS)"/>
    <s v="AR"/>
    <x v="1"/>
    <n v="348"/>
    <s v="Door hardware sets; including all  ironmongery and accessories as per hardware sets scheduled by describing products; as specified and as Drg. A-611"/>
    <s v="For non fire rated doors"/>
    <s v="N"/>
    <s v="Type HW18"/>
    <n v="1"/>
    <s v="Nr"/>
    <m/>
    <m/>
    <n v="0"/>
    <n v="0"/>
  </r>
  <r>
    <x v="2"/>
    <x v="9"/>
    <x v="8"/>
    <s v="087111"/>
    <s v=" DOOR HARDWARE (SCHEDULED BY DESCRIBING PRODUCTS)"/>
    <s v="AR"/>
    <x v="1"/>
    <n v="349"/>
    <s v="Door hardware sets; including all  ironmongery and accessories as per hardware sets scheduled by describing products; as specified and as Drg. A-611"/>
    <s v="For non fire rated doors"/>
    <s v="P"/>
    <s v="Type HW19"/>
    <n v="1"/>
    <s v="Nr"/>
    <m/>
    <m/>
    <n v="0"/>
    <n v="0"/>
  </r>
  <r>
    <x v="2"/>
    <x v="9"/>
    <x v="8"/>
    <s v="087111"/>
    <s v=" DOOR HARDWARE (SCHEDULED BY DESCRIBING PRODUCTS)"/>
    <s v="AR"/>
    <x v="1"/>
    <n v="350"/>
    <s v="Door hardware sets; including all  ironmongery and accessories as per hardware sets scheduled by describing products; as specified and as Drg. A-611"/>
    <s v="For non fire rated doors"/>
    <s v="A"/>
    <s v="Type HW19b"/>
    <n v="1"/>
    <s v="Nr"/>
    <m/>
    <m/>
    <n v="0"/>
    <n v="0"/>
  </r>
  <r>
    <x v="2"/>
    <x v="9"/>
    <x v="8"/>
    <s v="087111"/>
    <s v=" DOOR HARDWARE (SCHEDULED BY DESCRIBING PRODUCTS)"/>
    <s v="AR"/>
    <x v="1"/>
    <n v="351"/>
    <s v="Door hardware sets; including all  ironmongery and accessories as per hardware sets scheduled by describing products; as specified and as Drg. A-611"/>
    <s v="For non fire rated doors"/>
    <s v="A"/>
    <s v="Type HW20"/>
    <n v="4"/>
    <s v="Nr"/>
    <n v="80"/>
    <n v="320"/>
    <n v="74.400000000000006"/>
    <n v="297.60000000000002"/>
  </r>
  <r>
    <x v="2"/>
    <x v="9"/>
    <x v="8"/>
    <s v="087111"/>
    <s v=" DOOR HARDWARE (SCHEDULED BY DESCRIBING PRODUCTS)"/>
    <s v="AR"/>
    <x v="1"/>
    <n v="352"/>
    <s v="Door hardware sets; including all  ironmongery and accessories as per hardware sets scheduled by describing products; as specified and as Drg. A-611"/>
    <s v="For non fire rated doors"/>
    <s v="B"/>
    <s v="Type HW21"/>
    <n v="1"/>
    <s v="Nr"/>
    <n v="520"/>
    <n v="520"/>
    <n v="483.6"/>
    <n v="483.6"/>
  </r>
  <r>
    <x v="2"/>
    <x v="9"/>
    <x v="8"/>
    <s v="087111"/>
    <s v=" DOOR HARDWARE (SCHEDULED BY DESCRIBING PRODUCTS)"/>
    <s v="AR"/>
    <x v="1"/>
    <n v="353"/>
    <s v="Door hardware sets; including all  ironmongery and accessories as per hardware sets scheduled by describing products; as specified and as Drg. A-611"/>
    <s v="For non fire rated doors"/>
    <s v="C"/>
    <s v="Type HW26"/>
    <n v="1"/>
    <s v="Nr"/>
    <n v="170"/>
    <n v="170"/>
    <n v="158.1"/>
    <n v="158.1"/>
  </r>
  <r>
    <x v="2"/>
    <x v="9"/>
    <x v="8"/>
    <s v="087111"/>
    <s v=" DOOR HARDWARE (SCHEDULED BY DESCRIBING PRODUCTS)"/>
    <s v="AR"/>
    <x v="1"/>
    <n v="354"/>
    <s v="Door hardware sets; including all  ironmongery and accessories as per hardware sets scheduled by describing products; as specified and as Drg. A-611"/>
    <s v="For non fire rated doors"/>
    <s v="D"/>
    <s v="Type HW27"/>
    <n v="1"/>
    <s v="Nr"/>
    <n v="380"/>
    <n v="380"/>
    <n v="353.40000000000003"/>
    <n v="353.40000000000003"/>
  </r>
  <r>
    <x v="2"/>
    <x v="9"/>
    <x v="8"/>
    <s v="087111"/>
    <s v=" DOOR HARDWARE (SCHEDULED BY DESCRIBING PRODUCTS)"/>
    <s v="AR"/>
    <x v="1"/>
    <n v="355"/>
    <s v="Door hardware sets; including all  ironmongery and accessories as per hardware sets scheduled by describing products; as specified and as Drg. A-611"/>
    <s v="For non fire rated doors"/>
    <s v="F"/>
    <s v="Type HW3"/>
    <n v="1"/>
    <s v="Nr"/>
    <m/>
    <m/>
    <n v="0"/>
    <n v="0"/>
  </r>
  <r>
    <x v="2"/>
    <x v="9"/>
    <x v="8"/>
    <s v="087111"/>
    <s v=" DOOR HARDWARE (SCHEDULED BY DESCRIBING PRODUCTS)"/>
    <s v="AR"/>
    <x v="1"/>
    <n v="356"/>
    <s v="Door hardware sets; including all  ironmongery and accessories as per hardware sets scheduled by describing products; as specified and as Drg. A-611"/>
    <s v="For non fire rated doors"/>
    <s v="E"/>
    <s v="Type HW4"/>
    <n v="1"/>
    <s v="Nr"/>
    <n v="170"/>
    <n v="170"/>
    <n v="158.1"/>
    <n v="158.1"/>
  </r>
  <r>
    <x v="2"/>
    <x v="9"/>
    <x v="8"/>
    <s v="087111"/>
    <s v=" DOOR HARDWARE (SCHEDULED BY DESCRIBING PRODUCTS)"/>
    <s v="AR"/>
    <x v="1"/>
    <n v="357"/>
    <s v="Door hardware sets; including all  ironmongery and accessories as per hardware sets scheduled by describing products; as specified and as Drg. A-611"/>
    <s v="For non fire rated doors"/>
    <s v="H"/>
    <s v="Type HW4a"/>
    <n v="1"/>
    <s v="Nr"/>
    <m/>
    <m/>
    <n v="0"/>
    <n v="0"/>
  </r>
  <r>
    <x v="2"/>
    <x v="9"/>
    <x v="8"/>
    <s v="087111"/>
    <s v=" DOOR HARDWARE (SCHEDULED BY DESCRIBING PRODUCTS)"/>
    <s v="AR"/>
    <x v="1"/>
    <n v="358"/>
    <s v="Door hardware sets; including all  ironmongery and accessories as per hardware sets scheduled by describing products; as specified and as Drg. A-611"/>
    <s v="For non fire rated doors"/>
    <s v="F"/>
    <s v="Type HW5"/>
    <n v="1"/>
    <s v="Nr"/>
    <n v="145"/>
    <n v="145"/>
    <n v="134.85"/>
    <n v="134.85"/>
  </r>
  <r>
    <x v="2"/>
    <x v="9"/>
    <x v="8"/>
    <s v="087111"/>
    <s v=" DOOR HARDWARE (SCHEDULED BY DESCRIBING PRODUCTS)"/>
    <s v="AR"/>
    <x v="1"/>
    <n v="359"/>
    <s v="Door hardware sets; including all  ironmongery and accessories as per hardware sets scheduled by describing products; as specified and as Drg. A-611"/>
    <s v="For non fire rated doors"/>
    <s v="G"/>
    <s v="Type HW6"/>
    <n v="2"/>
    <s v="Nr"/>
    <n v="105"/>
    <n v="210"/>
    <n v="97.65"/>
    <n v="195.3"/>
  </r>
  <r>
    <x v="2"/>
    <x v="9"/>
    <x v="8"/>
    <s v="087111"/>
    <s v=" DOOR HARDWARE (SCHEDULED BY DESCRIBING PRODUCTS)"/>
    <s v="AR"/>
    <x v="1"/>
    <n v="360"/>
    <s v="Door hardware sets; including all  ironmongery and accessories as per hardware sets scheduled by describing products; as specified and as Drg. A-611"/>
    <s v="For non fire rated doors"/>
    <s v="H"/>
    <s v="Type HW7"/>
    <n v="7"/>
    <s v="Nr"/>
    <n v="80"/>
    <n v="560"/>
    <n v="74.400000000000006"/>
    <n v="520.80000000000007"/>
  </r>
  <r>
    <x v="2"/>
    <x v="9"/>
    <x v="8"/>
    <s v="087111"/>
    <s v=" DOOR HARDWARE (SCHEDULED BY DESCRIBING PRODUCTS)"/>
    <s v="AR"/>
    <x v="1"/>
    <n v="361"/>
    <s v="Door hardware sets; including all  ironmongery and accessories as per hardware sets scheduled by describing products; as specified and as Drg. A-611"/>
    <s v="For non fire rated doors"/>
    <s v="M"/>
    <s v="Type HW8"/>
    <n v="3"/>
    <s v="Nr"/>
    <m/>
    <m/>
    <n v="0"/>
    <n v="0"/>
  </r>
  <r>
    <x v="2"/>
    <x v="9"/>
    <x v="8"/>
    <s v="087111"/>
    <s v=" DOOR HARDWARE (SCHEDULED BY DESCRIBING PRODUCTS)"/>
    <s v="AR"/>
    <x v="0"/>
    <n v="362"/>
    <s v="Door hardware sets; including all  ironmongery and accessories as per hardware sets scheduled by describing products; as specified and as Drg. A-611"/>
    <s v="For fire rated doors"/>
    <m/>
    <s v="For fire rated doors"/>
    <m/>
    <m/>
    <m/>
    <m/>
    <m/>
    <m/>
  </r>
  <r>
    <x v="2"/>
    <x v="9"/>
    <x v="8"/>
    <s v="087111"/>
    <s v=" DOOR HARDWARE (SCHEDULED BY DESCRIBING PRODUCTS)"/>
    <s v="AR"/>
    <x v="1"/>
    <n v="363"/>
    <s v="Door hardware sets; including all  ironmongery and accessories as per hardware sets scheduled by describing products; as specified and as Drg. A-611"/>
    <s v="For non fire rated doors"/>
    <s v="J"/>
    <s v="Type HW1 /F; 60 minutes"/>
    <n v="1"/>
    <s v="Nr"/>
    <n v="270"/>
    <n v="270"/>
    <n v="251.10000000000002"/>
    <n v="251.10000000000002"/>
  </r>
  <r>
    <x v="2"/>
    <x v="9"/>
    <x v="8"/>
    <s v="087111"/>
    <s v=" DOOR HARDWARE (SCHEDULED BY DESCRIBING PRODUCTS)"/>
    <s v="AR"/>
    <x v="1"/>
    <n v="364"/>
    <s v="Door hardware sets; including all  ironmongery and accessories as per hardware sets scheduled by describing products; as specified and as Drg. A-611"/>
    <s v="For fire rated doors"/>
    <s v="K"/>
    <s v="Type HW10 /F; 60 minutes"/>
    <n v="1"/>
    <s v="Nr"/>
    <n v="105"/>
    <n v="105"/>
    <n v="97.65"/>
    <n v="97.65"/>
  </r>
  <r>
    <x v="2"/>
    <x v="9"/>
    <x v="8"/>
    <s v="087111"/>
    <s v=" DOOR HARDWARE (SCHEDULED BY DESCRIBING PRODUCTS)"/>
    <s v="AR"/>
    <x v="1"/>
    <n v="365"/>
    <s v="Door hardware sets; including all  ironmongery and accessories as per hardware sets scheduled by describing products; as specified and as Drg. A-611"/>
    <s v="For non fire rated doors"/>
    <s v="Q"/>
    <s v="Type HW11 /F; 45 minutes"/>
    <n v="1"/>
    <s v="Nr"/>
    <m/>
    <m/>
    <n v="0"/>
    <n v="0"/>
  </r>
  <r>
    <x v="2"/>
    <x v="9"/>
    <x v="8"/>
    <s v="087111"/>
    <s v=" DOOR HARDWARE (SCHEDULED BY DESCRIBING PRODUCTS)"/>
    <s v="AR"/>
    <x v="1"/>
    <n v="366"/>
    <s v="Door hardware sets; including all  ironmongery and accessories as per hardware sets scheduled by describing products; as specified and as Drg. A-611"/>
    <s v="For fire rated doors"/>
    <s v="L"/>
    <s v="Type HW11 /F; 60 minutes"/>
    <n v="1"/>
    <s v="Nr"/>
    <n v="170"/>
    <n v="170"/>
    <n v="158.1"/>
    <n v="158.1"/>
  </r>
  <r>
    <x v="2"/>
    <x v="9"/>
    <x v="8"/>
    <s v="087111"/>
    <s v=" DOOR HARDWARE (SCHEDULED BY DESCRIBING PRODUCTS)"/>
    <s v="AR"/>
    <x v="1"/>
    <n v="367"/>
    <s v="Door hardware sets; including all  ironmongery and accessories as per hardware sets scheduled by describing products; as specified and as Drg. A-611"/>
    <s v="For non fire rated doors"/>
    <s v="M"/>
    <s v="Type HW13 /F; 20 minutes"/>
    <n v="6"/>
    <s v="Nr"/>
    <n v="105"/>
    <n v="630"/>
    <n v="97.65"/>
    <n v="585.90000000000009"/>
  </r>
  <r>
    <x v="2"/>
    <x v="9"/>
    <x v="8"/>
    <s v="087111"/>
    <s v=" DOOR HARDWARE (SCHEDULED BY DESCRIBING PRODUCTS)"/>
    <s v="AR"/>
    <x v="1"/>
    <n v="368"/>
    <s v="Door hardware sets; including all  ironmongery and accessories as per hardware sets scheduled by describing products; as specified and as Drg. A-611"/>
    <s v="For fire rated doors"/>
    <s v="T"/>
    <s v="Type HW14 /F; 45 minutes"/>
    <n v="2"/>
    <s v="Nr"/>
    <m/>
    <m/>
    <n v="0"/>
    <n v="0"/>
  </r>
  <r>
    <x v="2"/>
    <x v="9"/>
    <x v="8"/>
    <s v="087111"/>
    <s v=" DOOR HARDWARE (SCHEDULED BY DESCRIBING PRODUCTS)"/>
    <s v="AR"/>
    <x v="1"/>
    <n v="369"/>
    <s v="Door hardware sets; including all  ironmongery and accessories as per hardware sets scheduled by describing products; as specified and as Drg. A-611"/>
    <s v="For non fire rated doors"/>
    <s v="U"/>
    <s v="Type HW14 /F; 60 minutes"/>
    <n v="1"/>
    <s v="Nr"/>
    <m/>
    <m/>
    <n v="0"/>
    <n v="0"/>
  </r>
  <r>
    <x v="2"/>
    <x v="9"/>
    <x v="8"/>
    <s v="087111"/>
    <s v=" DOOR HARDWARE (SCHEDULED BY DESCRIBING PRODUCTS)"/>
    <s v="AR"/>
    <x v="1"/>
    <n v="370"/>
    <s v="Door hardware sets; including all  ironmongery and accessories as per hardware sets scheduled by describing products; as specified and as Drg. A-611"/>
    <s v="For fire rated doors"/>
    <s v="A"/>
    <s v="Type HW17 /F; 60 minutes"/>
    <n v="1"/>
    <s v="Nr"/>
    <m/>
    <m/>
    <n v="0"/>
    <n v="0"/>
  </r>
  <r>
    <x v="2"/>
    <x v="9"/>
    <x v="8"/>
    <s v="087111"/>
    <s v=" DOOR HARDWARE (SCHEDULED BY DESCRIBING PRODUCTS)"/>
    <s v="AR"/>
    <x v="1"/>
    <n v="371"/>
    <s v="Door hardware sets; including all  ironmongery and accessories as per hardware sets scheduled by describing products; as specified and as Drg. A-611"/>
    <s v="For non fire rated doors"/>
    <s v="B"/>
    <s v="Type HW18 /F; 60 minutes"/>
    <n v="1"/>
    <s v="Nr"/>
    <m/>
    <m/>
    <n v="0"/>
    <n v="0"/>
  </r>
  <r>
    <x v="2"/>
    <x v="9"/>
    <x v="8"/>
    <s v="087111"/>
    <s v=" DOOR HARDWARE (SCHEDULED BY DESCRIBING PRODUCTS)"/>
    <s v="AR"/>
    <x v="1"/>
    <n v="372"/>
    <s v="Door hardware sets; including all  ironmongery and accessories as per hardware sets scheduled by describing products; as specified and as Drg. A-611"/>
    <s v="For fire rated doors"/>
    <s v="C"/>
    <s v="Type HW19a /F; 60 minutes"/>
    <n v="1"/>
    <s v="Nr"/>
    <m/>
    <m/>
    <n v="0"/>
    <n v="0"/>
  </r>
  <r>
    <x v="2"/>
    <x v="9"/>
    <x v="8"/>
    <s v="087111"/>
    <s v=" DOOR HARDWARE (SCHEDULED BY DESCRIBING PRODUCTS)"/>
    <s v="AR"/>
    <x v="1"/>
    <n v="373"/>
    <s v="Door hardware sets; including all  ironmongery and accessories as per hardware sets scheduled by describing products; as specified and as Drg. A-611"/>
    <s v="For non fire rated doors"/>
    <s v="A"/>
    <s v="Type HW19a /F; 90 minutes"/>
    <n v="1"/>
    <s v="Nr"/>
    <n v="600"/>
    <n v="600"/>
    <n v="558"/>
    <n v="558"/>
  </r>
  <r>
    <x v="2"/>
    <x v="9"/>
    <x v="8"/>
    <s v="087111"/>
    <s v=" DOOR HARDWARE (SCHEDULED BY DESCRIBING PRODUCTS)"/>
    <s v="AR"/>
    <x v="1"/>
    <n v="374"/>
    <s v="Door hardware sets; including all  ironmongery and accessories as per hardware sets scheduled by describing products; as specified and as Drg. A-611"/>
    <s v="For fire rated doors"/>
    <s v="E"/>
    <s v="Type HW20a /F; 60 minutes"/>
    <n v="1"/>
    <s v="Nr"/>
    <m/>
    <m/>
    <n v="0"/>
    <n v="0"/>
  </r>
  <r>
    <x v="2"/>
    <x v="9"/>
    <x v="8"/>
    <s v="087111"/>
    <s v=" DOOR HARDWARE (SCHEDULED BY DESCRIBING PRODUCTS)"/>
    <s v="AR"/>
    <x v="1"/>
    <n v="375"/>
    <s v="Door hardware sets; including all  ironmongery and accessories as per hardware sets scheduled by describing products; as specified and as Drg. A-611"/>
    <s v="For non fire rated doors"/>
    <s v="B"/>
    <s v="Type HW27 /F; 60 minutes"/>
    <n v="1"/>
    <s v="Nr"/>
    <n v="380"/>
    <n v="380"/>
    <n v="353.40000000000003"/>
    <n v="353.40000000000003"/>
  </r>
  <r>
    <x v="2"/>
    <x v="9"/>
    <x v="8"/>
    <s v="087111"/>
    <s v=" DOOR HARDWARE (SCHEDULED BY DESCRIBING PRODUCTS)"/>
    <s v="AR"/>
    <x v="1"/>
    <n v="376"/>
    <s v="Door hardware sets; including all  ironmongery and accessories as per hardware sets scheduled by describing products; as specified and as Drg. A-611"/>
    <s v="For fire rated doors"/>
    <s v="G"/>
    <s v="Type HW4 /F; 45 minutes"/>
    <n v="1"/>
    <s v="Nr"/>
    <m/>
    <m/>
    <n v="0"/>
    <n v="0"/>
  </r>
  <r>
    <x v="2"/>
    <x v="9"/>
    <x v="8"/>
    <s v="087111"/>
    <s v=" DOOR HARDWARE (SCHEDULED BY DESCRIBING PRODUCTS)"/>
    <s v="AR"/>
    <x v="1"/>
    <n v="377"/>
    <s v="Door hardware sets; including all  ironmongery and accessories as per hardware sets scheduled by describing products; as specified and as Drg. A-611"/>
    <s v="For non fire rated doors"/>
    <s v="C"/>
    <s v="Type HW4 /F; 60 minutes"/>
    <n v="2"/>
    <s v="Nr"/>
    <n v="170"/>
    <n v="340"/>
    <n v="158.1"/>
    <n v="316.2"/>
  </r>
  <r>
    <x v="2"/>
    <x v="9"/>
    <x v="8"/>
    <s v="087111"/>
    <s v=" DOOR HARDWARE (SCHEDULED BY DESCRIBING PRODUCTS)"/>
    <s v="AR"/>
    <x v="1"/>
    <n v="378"/>
    <s v="Door hardware sets; including all  ironmongery and accessories as per hardware sets scheduled by describing products; as specified and as Drg. A-611"/>
    <s v="For fire rated doors"/>
    <s v="D"/>
    <s v="Type HW5 /F; 45 minutes"/>
    <n v="2"/>
    <s v="Nr"/>
    <n v="105"/>
    <n v="210"/>
    <n v="97.65"/>
    <n v="195.3"/>
  </r>
  <r>
    <x v="2"/>
    <x v="9"/>
    <x v="8"/>
    <s v="087111"/>
    <s v=" DOOR HARDWARE (SCHEDULED BY DESCRIBING PRODUCTS)"/>
    <s v="AR"/>
    <x v="0"/>
    <n v="379"/>
    <s v="Door hardware sets; including all  ironmongery and accessories as per hardware sets scheduled by describing products; as specified and as Drg. A-611"/>
    <s v="For non fire rated doors"/>
    <s v="BILL NO. 8 - OPENINGS"/>
    <m/>
    <m/>
    <m/>
    <m/>
    <m/>
    <m/>
    <m/>
  </r>
  <r>
    <x v="2"/>
    <x v="9"/>
    <x v="8"/>
    <s v="To Summary"/>
    <s v="To Summary"/>
    <m/>
    <x v="2"/>
    <n v="380"/>
    <s v="Door hardware sets; including all  ironmongery and accessories as per hardware sets scheduled by describing products; as specified and as Drg. A-611"/>
    <s v="For fire rated doors"/>
    <s v="To Summary"/>
    <m/>
    <m/>
    <m/>
    <s v="J.D"/>
    <n v="71540"/>
    <m/>
    <m/>
  </r>
  <r>
    <x v="2"/>
    <x v="10"/>
    <x v="9"/>
    <s v="092400"/>
    <s v=" PORTLAND CEMENT PLASTER"/>
    <s v="AR"/>
    <x v="0"/>
    <n v="381"/>
    <s v="Door hardware sets; including all  ironmongery and accessories as per hardware sets scheduled by describing products; as specified and as Drg. A-611"/>
    <s v="For non fire rated doors"/>
    <m/>
    <m/>
    <s v="BILLS NO. 9"/>
    <m/>
    <m/>
    <m/>
    <m/>
    <m/>
  </r>
  <r>
    <x v="2"/>
    <x v="10"/>
    <x v="9"/>
    <s v="092400"/>
    <s v=" PORTLAND CEMENT PLASTER"/>
    <s v="AR"/>
    <x v="0"/>
    <n v="382"/>
    <s v="Door hardware sets; including all  ironmongery and accessories as per hardware sets scheduled by describing products; as specified and as Drg. A-611"/>
    <s v="For fire rated doors"/>
    <m/>
    <m/>
    <s v="FINISHES"/>
    <m/>
    <m/>
    <m/>
    <m/>
    <m/>
  </r>
  <r>
    <x v="2"/>
    <x v="10"/>
    <x v="9"/>
    <s v="092400"/>
    <s v=" PORTLAND CEMENT PLASTER"/>
    <s v="AR"/>
    <x v="0"/>
    <n v="383"/>
    <s v="Door hardware sets; including all  ironmongery and accessories as per hardware sets scheduled by describing products; as specified and as Drg. A-611"/>
    <s v="For non fire rated doors"/>
    <s v="Item"/>
    <s v="                Description                           "/>
    <s v="Qty"/>
    <s v="Unit"/>
    <s v="Rate"/>
    <s v="Amount"/>
    <m/>
    <m/>
  </r>
  <r>
    <x v="2"/>
    <x v="10"/>
    <x v="9"/>
    <s v="092400"/>
    <s v=" PORTLAND CEMENT PLASTER"/>
    <s v="AR"/>
    <x v="0"/>
    <n v="384"/>
    <s v="Door hardware sets; including all  ironmongery and accessories as per hardware sets scheduled by describing products; as specified and as Drg. A-611"/>
    <s v="For fire rated doors"/>
    <m/>
    <m/>
    <m/>
    <m/>
    <m/>
    <s v="J.D"/>
    <m/>
    <m/>
  </r>
  <r>
    <x v="2"/>
    <x v="10"/>
    <x v="9"/>
    <s v="092400"/>
    <s v=" PORTLAND CEMENT PLASTER"/>
    <s v="AR"/>
    <x v="0"/>
    <n v="385"/>
    <s v="092400 - PORTLAND CEMENT PLASTER"/>
    <s v="092400 - PORTLAND CEMENT PLASTER"/>
    <m/>
    <s v="092400 - PORTLAND CEMENT PLASTER"/>
    <m/>
    <m/>
    <m/>
    <m/>
    <m/>
    <m/>
  </r>
  <r>
    <x v="2"/>
    <x v="10"/>
    <x v="9"/>
    <s v="092400"/>
    <s v=" PORTLAND CEMENT PLASTER"/>
    <s v="AR"/>
    <x v="0"/>
    <n v="386"/>
    <s v="Cement-sand plaster; plain finish; to"/>
    <s v="Cement-sand plaster; plain finish; to"/>
    <m/>
    <s v="Cement-sand plaster; plain finish; to"/>
    <m/>
    <m/>
    <m/>
    <m/>
    <m/>
    <m/>
  </r>
  <r>
    <x v="2"/>
    <x v="10"/>
    <x v="9"/>
    <s v="092400"/>
    <s v=" PORTLAND CEMENT PLASTER"/>
    <s v="AR"/>
    <x v="1"/>
    <n v="387"/>
    <s v="092400 - PORTLAND CEMENT PLASTER"/>
    <s v="092400 - PORTLAND CEMENT PLASTER"/>
    <s v="A"/>
    <s v="Walls; 15 thick; internal"/>
    <n v="1658"/>
    <s v="m2"/>
    <n v="7"/>
    <n v="11606"/>
    <n v="6.5100000000000007"/>
    <n v="10793.580000000002"/>
  </r>
  <r>
    <x v="2"/>
    <x v="10"/>
    <x v="9"/>
    <s v="092400"/>
    <s v=" PORTLAND CEMENT PLASTER"/>
    <s v="AR"/>
    <x v="1"/>
    <n v="388"/>
    <s v="Cement-sand plaster; plain finish; to"/>
    <s v="Cement-sand plaster; plain finish; to"/>
    <s v="B"/>
    <s v="Curved walls; 15 thick; internal"/>
    <n v="47"/>
    <s v="m2"/>
    <m/>
    <n v="0"/>
    <n v="0"/>
    <n v="0"/>
  </r>
  <r>
    <x v="2"/>
    <x v="10"/>
    <x v="9"/>
    <s v="092400"/>
    <s v=" PORTLAND CEMENT PLASTER"/>
    <s v="AR"/>
    <x v="1"/>
    <n v="389"/>
    <s v="092400 - PORTLAND CEMENT PLASTER"/>
    <s v="092400 - PORTLAND CEMENT PLASTER"/>
    <s v="B"/>
    <s v="Walls; 20 thick; external"/>
    <n v="1100"/>
    <s v="m2"/>
    <n v="9"/>
    <n v="9900"/>
    <n v="8.370000000000001"/>
    <n v="9207.0000000000018"/>
  </r>
  <r>
    <x v="2"/>
    <x v="10"/>
    <x v="9"/>
    <s v="092400"/>
    <s v=" PORTLAND CEMENT PLASTER"/>
    <s v="AR"/>
    <x v="1"/>
    <n v="390"/>
    <s v="Cement-sand plaster; plain finish; to"/>
    <s v="Cement-sand plaster; plain finish; to"/>
    <s v="C"/>
    <s v="Ceiling; 15 thick; internal"/>
    <n v="399"/>
    <s v="m2"/>
    <n v="8"/>
    <n v="3192"/>
    <n v="7.44"/>
    <n v="2968.56"/>
  </r>
  <r>
    <x v="2"/>
    <x v="10"/>
    <x v="9"/>
    <s v="092400"/>
    <s v=" PORTLAND CEMENT PLASTER"/>
    <s v="AR"/>
    <x v="1"/>
    <n v="391"/>
    <s v="092400 - PORTLAND CEMENT PLASTER"/>
    <s v="092400 - PORTLAND CEMENT PLASTER"/>
    <s v="D"/>
    <s v="Ceiling; 20 thick; external"/>
    <n v="137"/>
    <s v="m2"/>
    <n v="9"/>
    <n v="1233"/>
    <n v="8.370000000000001"/>
    <n v="1146.69"/>
  </r>
  <r>
    <x v="2"/>
    <x v="10"/>
    <x v="9"/>
    <s v="092400"/>
    <s v=" PORTLAND CEMENT PLASTER"/>
    <s v="AR"/>
    <x v="1"/>
    <n v="392"/>
    <s v="Cement-sand plaster; plain finish; to"/>
    <s v="Cement-sand plaster; plain finish; to"/>
    <s v="F"/>
    <s v="Isolated columns; 15 thick; internal"/>
    <n v="31"/>
    <s v="m2"/>
    <m/>
    <n v="0"/>
    <n v="0"/>
    <n v="0"/>
  </r>
  <r>
    <x v="2"/>
    <x v="10"/>
    <x v="9"/>
    <s v="092400"/>
    <s v=" PORTLAND CEMENT PLASTER"/>
    <s v="AR"/>
    <x v="0"/>
    <n v="393"/>
    <s v="Cement-sand plaster; finished to receive tiling; to"/>
    <s v="Cement-sand plaster; finished to receive tiling; to"/>
    <m/>
    <s v="Cement-sand plaster; finished to receive tiling; to"/>
    <m/>
    <m/>
    <m/>
    <m/>
    <m/>
    <m/>
  </r>
  <r>
    <x v="2"/>
    <x v="10"/>
    <x v="9"/>
    <s v="092400"/>
    <s v=" PORTLAND CEMENT PLASTER"/>
    <s v="AR"/>
    <x v="1"/>
    <n v="394"/>
    <s v="Cement-sand plaster; plain finish; to"/>
    <s v="Cement-sand plaster; plain finish; to"/>
    <s v="E"/>
    <s v="Walls; 15 thick; internal"/>
    <n v="116"/>
    <s v="m2"/>
    <n v="10"/>
    <n v="1160"/>
    <n v="9.3000000000000007"/>
    <n v="1078.8000000000002"/>
  </r>
  <r>
    <x v="2"/>
    <x v="10"/>
    <x v="9"/>
    <s v="092900"/>
    <s v=" GYPSUM BOARD"/>
    <s v="AR"/>
    <x v="0"/>
    <n v="395"/>
    <s v="092900 - GYPSUM BOARD"/>
    <s v="092900 - GYPSUM BOARD"/>
    <m/>
    <s v="092900 - GYPSUM BOARD"/>
    <m/>
    <m/>
    <m/>
    <m/>
    <m/>
    <m/>
  </r>
  <r>
    <x v="2"/>
    <x v="10"/>
    <x v="9"/>
    <s v="092900"/>
    <s v=" GYPSUM BOARD"/>
    <s v="AR"/>
    <x v="0"/>
    <n v="396"/>
    <s v="Gypsum boards suspended ceiling; comprising gypsum board; finished to receive paint; including suspension system, acoustical sealant, upstands, edge trim, hangers, fittings and fixings; furring (vertical surfaces); complete; as specified and shown on Drawings; to"/>
    <s v="Gypsum boards suspended ceiling; comprising gypsum board; finished to receive paint; including suspension system, acoustical sealant, upstands, edge trim, hangers, fittings and fixings; furring (vertical surfaces); complete; as specified and shown on Drawings; to"/>
    <m/>
    <s v="Gypsum boards suspended ceiling; comprising gypsum board; finished to receive paint; including suspension system, acoustical sealant, upstands, edge trim, hangers, fittings and fixings; furring (vertical surfaces); complete; as specified and shown on Drawings; to"/>
    <m/>
    <m/>
    <m/>
    <m/>
    <m/>
    <m/>
  </r>
  <r>
    <x v="2"/>
    <x v="10"/>
    <x v="9"/>
    <s v="092900"/>
    <s v=" GYPSUM BOARD"/>
    <s v="AR"/>
    <x v="1"/>
    <n v="397"/>
    <s v="092900 - GYPSUM BOARD"/>
    <s v="092900 - GYPSUM BOARD"/>
    <s v="F"/>
    <s v="Ceilings; moisture"/>
    <n v="66"/>
    <s v="m2"/>
    <n v="20"/>
    <n v="1320"/>
    <n v="18.600000000000001"/>
    <n v="1227.6000000000001"/>
  </r>
  <r>
    <x v="2"/>
    <x v="10"/>
    <x v="9"/>
    <s v="093000"/>
    <s v=" TILING"/>
    <s v="AR"/>
    <x v="0"/>
    <n v="398"/>
    <s v="093000 - TILING"/>
    <s v="093000 - TILING"/>
    <m/>
    <s v="093000 - TILING"/>
    <m/>
    <m/>
    <m/>
    <m/>
    <m/>
    <m/>
  </r>
  <r>
    <x v="2"/>
    <x v="10"/>
    <x v="9"/>
    <s v="093000"/>
    <s v=" TILING"/>
    <s v="AR"/>
    <x v="0"/>
    <n v="399"/>
    <s v="Ceramic tiles and fittings; vitrified unglazed, with non slip finish; including cement-sand screed; to"/>
    <s v="Ceramic tiles and fittings; vitrified unglazed, with non slip finish; including cement-sand screed; to"/>
    <m/>
    <s v="Ceramic tiles and fittings; vitrified unglazed, with non slip finish; including cement-sand screed; to"/>
    <m/>
    <m/>
    <m/>
    <m/>
    <m/>
    <m/>
  </r>
  <r>
    <x v="2"/>
    <x v="10"/>
    <x v="9"/>
    <s v="093000"/>
    <s v=" TILING"/>
    <s v="AR"/>
    <x v="1"/>
    <n v="400"/>
    <s v="093000 - TILING"/>
    <s v="093000 - TILING"/>
    <s v="A"/>
    <s v="Floors; 200 x 200"/>
    <n v="42"/>
    <s v="m2"/>
    <m/>
    <n v="0"/>
    <n v="0"/>
    <n v="0"/>
  </r>
  <r>
    <x v="2"/>
    <x v="10"/>
    <x v="9"/>
    <s v="093000"/>
    <s v=" TILING"/>
    <s v="AR"/>
    <x v="1"/>
    <n v="401"/>
    <s v="Ceramic tiles and fittings; vitrified unglazed, with non slip finish; including cement-sand screed; to"/>
    <s v="Ceramic tiles and fittings; vitrified unglazed, with non slip finish; including cement-sand screed; to"/>
    <s v="A"/>
    <s v="Floors; 300 x 300"/>
    <n v="15"/>
    <s v="m2"/>
    <n v="35"/>
    <n v="525"/>
    <n v="32.550000000000004"/>
    <n v="488.25000000000006"/>
  </r>
  <r>
    <x v="2"/>
    <x v="10"/>
    <x v="9"/>
    <s v="093000"/>
    <s v=" TILING"/>
    <s v="AR"/>
    <x v="1"/>
    <n v="402"/>
    <s v="093000 - TILING"/>
    <s v="093000 - TILING"/>
    <s v="B"/>
    <s v="Floors; 400 x 400"/>
    <n v="25"/>
    <s v="m2"/>
    <n v="35"/>
    <n v="875"/>
    <n v="32.550000000000004"/>
    <n v="813.75000000000011"/>
  </r>
  <r>
    <x v="2"/>
    <x v="10"/>
    <x v="9"/>
    <s v="093000"/>
    <s v=" TILING"/>
    <s v="AR"/>
    <x v="1"/>
    <n v="403"/>
    <s v="Ceramic tiles and fittings; vitrified unglazed, with non slip finish; including cement-sand screed; to"/>
    <s v="Ceramic tiles and fittings; vitrified unglazed, with non slip finish; including cement-sand screed; to"/>
    <s v="C"/>
    <s v="Floors; 400 x 400; acid resistant"/>
    <n v="31"/>
    <s v="m2"/>
    <n v="40"/>
    <n v="1240"/>
    <n v="37.200000000000003"/>
    <n v="1153.2"/>
  </r>
  <r>
    <x v="2"/>
    <x v="10"/>
    <x v="9"/>
    <s v="093000"/>
    <s v=" TILING"/>
    <s v="AR"/>
    <x v="1"/>
    <n v="404"/>
    <s v="093000 - TILING"/>
    <s v="093000 - TILING"/>
    <s v="D"/>
    <s v="Floors; 600 x 600"/>
    <n v="641"/>
    <s v="m2"/>
    <n v="30"/>
    <n v="19230"/>
    <n v="27.900000000000002"/>
    <n v="17883.900000000001"/>
  </r>
  <r>
    <x v="2"/>
    <x v="10"/>
    <x v="9"/>
    <s v="093000"/>
    <s v=" TILING"/>
    <s v="AR"/>
    <x v="1"/>
    <n v="405"/>
    <s v="Ceramic tiles and fittings; vitrified unglazed, with non slip finish; including cement-sand screed; to"/>
    <s v="Ceramic tiles and fittings; vitrified unglazed, with non slip finish; including cement-sand screed; to"/>
    <s v="E"/>
    <s v="Skirting; 100 high"/>
    <n v="533"/>
    <s v="m"/>
    <n v="15"/>
    <n v="7995"/>
    <n v="13.950000000000001"/>
    <n v="7435.35"/>
  </r>
  <r>
    <x v="2"/>
    <x v="10"/>
    <x v="9"/>
    <s v="093000"/>
    <s v=" TILING"/>
    <s v="AR"/>
    <x v="1"/>
    <n v="406"/>
    <s v="093000 - TILING"/>
    <s v="093000 - TILING"/>
    <s v="G"/>
    <s v="Curved skirting; 100 high"/>
    <n v="11"/>
    <s v="m"/>
    <m/>
    <n v="0"/>
    <n v="0"/>
    <n v="0"/>
  </r>
  <r>
    <x v="2"/>
    <x v="10"/>
    <x v="9"/>
    <s v="093000"/>
    <s v=" TILING"/>
    <s v="AR"/>
    <x v="0"/>
    <n v="407"/>
    <s v="Glazed ceramic tiles and fittings; vitrified satin glazed with cushion edges and space lugs; to"/>
    <s v="Glazed ceramic tiles and fittings; vitrified satin glazed with cushion edges and space lugs; to"/>
    <m/>
    <s v="Glazed ceramic tiles and fittings; vitrified satin glazed with cushion edges and space lugs; to"/>
    <m/>
    <m/>
    <m/>
    <m/>
    <m/>
    <m/>
  </r>
  <r>
    <x v="2"/>
    <x v="10"/>
    <x v="9"/>
    <s v="093000"/>
    <s v=" TILING"/>
    <s v="AR"/>
    <x v="1"/>
    <n v="408"/>
    <s v="093000 - TILING"/>
    <s v="093000 - TILING"/>
    <s v="H"/>
    <s v="Walls; 200 x 200 x 6 thick"/>
    <n v="231"/>
    <s v="m2"/>
    <m/>
    <n v="0"/>
    <n v="0"/>
    <n v="0"/>
  </r>
  <r>
    <x v="2"/>
    <x v="10"/>
    <x v="9"/>
    <s v="093000"/>
    <s v=" TILING"/>
    <s v="AR"/>
    <x v="1"/>
    <n v="409"/>
    <s v="Glazed ceramic tiles and fittings; vitrified satin glazed with cushion edges and space lugs; to"/>
    <s v="Glazed ceramic tiles and fittings; vitrified satin glazed with cushion edges and space lugs; to"/>
    <s v="F"/>
    <s v="Walls; 250 x 400 x 6 thick"/>
    <n v="116"/>
    <s v="m2"/>
    <n v="25"/>
    <n v="2900"/>
    <n v="23.25"/>
    <n v="2697"/>
  </r>
  <r>
    <x v="2"/>
    <x v="10"/>
    <x v="9"/>
    <s v="095133"/>
    <s v=" ACOUSTICAL METAL PAN CEILINGS"/>
    <s v="AR"/>
    <x v="0"/>
    <n v="410"/>
    <s v="095133 - ACOUSTICAL METAL PAN CEILINGS"/>
    <s v="095133 - ACOUSTICAL METAL PAN CEILINGS"/>
    <m/>
    <s v="095133 - ACOUSTICAL METAL PAN CEILINGS"/>
    <m/>
    <m/>
    <m/>
    <m/>
    <m/>
    <m/>
  </r>
  <r>
    <x v="2"/>
    <x v="10"/>
    <x v="9"/>
    <s v="095133"/>
    <s v=" ACOUSTICAL METAL PAN CEILINGS"/>
    <s v="AR"/>
    <x v="0"/>
    <n v="411"/>
    <s v="Metal panel suspended ceilings; comprising 600 x 600 thick perforated aluminum panels, square edges, flat surface and polyester powder coated finish; including snap-in grid suspension system, hangers, angles and edge trims; furring (vertical surfaces); complete; complete; as specified and shown on Drawings; to"/>
    <s v="Metal panel suspended ceilings; comprising 600 x 600 thick perforated aluminum panels, square edges, flat surface and polyester powder coated finish; including snap-in grid suspension system, hangers, angles and edge trims; furring (vertical surfaces); complete; complete; as specified and shown on Drawings; to"/>
    <m/>
    <s v="Metal panel suspended ceilings; comprising 600 x 600 thick perforated aluminum panels, square edges, flat surface and polyester powder coated finish; including snap-in grid suspension system, hangers, angles and edge trims; furring (vertical surfaces); complete; complete; as specified and shown on Drawings; to"/>
    <m/>
    <m/>
    <m/>
    <m/>
    <m/>
    <m/>
  </r>
  <r>
    <x v="2"/>
    <x v="10"/>
    <x v="9"/>
    <s v="095133"/>
    <s v=" ACOUSTICAL METAL PAN CEILINGS"/>
    <s v="AR"/>
    <x v="1"/>
    <n v="412"/>
    <s v="095133 - ACOUSTICAL METAL PAN CEILINGS"/>
    <s v="095133 - ACOUSTICAL METAL PAN CEILINGS"/>
    <s v="G"/>
    <s v="Ceilings"/>
    <n v="200"/>
    <s v="m2"/>
    <n v="30"/>
    <n v="6000"/>
    <n v="27.900000000000002"/>
    <n v="5580"/>
  </r>
  <r>
    <x v="2"/>
    <x v="10"/>
    <x v="9"/>
    <s v="095133"/>
    <s v=" ACOUSTICAL METAL PAN CEILINGS"/>
    <s v="AR"/>
    <x v="0"/>
    <n v="413"/>
    <s v="Decorative suspended ceilings; comprising gypsum boards and perforated aluminum panels; including paint on gypsum, suspension system, upstands, edge trim, hangers, fittings and fixings; furring (vertical surfaces); complete; as specified and shown on Drawings; to"/>
    <s v="Decorative suspended ceilings; comprising gypsum boards and perforated aluminum panels; including paint on gypsum, suspension system, upstands, edge trim, hangers, fittings and fixings; furring (vertical surfaces); complete; as specified and shown on Drawings; to"/>
    <m/>
    <s v="Decorative suspended ceilings; comprising gypsum boards and perforated aluminum panels; including paint on gypsum, suspension system, upstands, edge trim, hangers, fittings and fixings; furring (vertical surfaces); complete; as specified and shown on Drawings; to"/>
    <m/>
    <m/>
    <m/>
    <m/>
    <m/>
    <m/>
  </r>
  <r>
    <x v="2"/>
    <x v="10"/>
    <x v="9"/>
    <s v="095133"/>
    <s v=" ACOUSTICAL METAL PAN CEILINGS"/>
    <s v="AR"/>
    <x v="1"/>
    <n v="414"/>
    <s v="095133 - ACOUSTICAL METAL PAN CEILINGS"/>
    <s v="095133 - ACOUSTICAL METAL PAN CEILINGS"/>
    <s v="A"/>
    <s v="Ceilings"/>
    <n v="77"/>
    <s v="m2"/>
    <n v="45"/>
    <n v="3465"/>
    <n v="41.85"/>
    <n v="3222.4500000000003"/>
  </r>
  <r>
    <x v="2"/>
    <x v="10"/>
    <x v="9"/>
    <s v="095423"/>
    <s v=" LINEAR METAL CEILINGS"/>
    <s v="AR"/>
    <x v="0"/>
    <n v="415"/>
    <s v="095423 - LINEAR METAL CEILINGS"/>
    <s v="095423 - LINEAR METAL CEILINGS"/>
    <m/>
    <s v="095423 - LINEAR METAL CEILINGS"/>
    <m/>
    <m/>
    <m/>
    <m/>
    <m/>
    <m/>
  </r>
  <r>
    <x v="2"/>
    <x v="10"/>
    <x v="9"/>
    <s v="095423"/>
    <s v=" LINEAR METAL CEILINGS"/>
    <s v="AR"/>
    <x v="0"/>
    <n v="416"/>
    <s v="Linear metal suspended ceiling; aluminum 200 mm module strips with stove-enamelled finish; non perforated; including concealed grid suspension system; hangers; edge trims and angles; to"/>
    <s v="Linear metal suspended ceiling; aluminum 200 mm module strips with stove-enamelled finish; non perforated; including concealed grid suspension system; hangers; edge trims and angles; to"/>
    <m/>
    <s v="Linear metal suspended ceiling; aluminum 200 mm module strips with stove-enamelled finish; non perforated; including concealed grid suspension system; hangers; edge trims and angles; to"/>
    <m/>
    <m/>
    <m/>
    <m/>
    <m/>
    <m/>
  </r>
  <r>
    <x v="2"/>
    <x v="10"/>
    <x v="9"/>
    <s v="095423"/>
    <s v=" LINEAR METAL CEILINGS"/>
    <s v="AR"/>
    <x v="1"/>
    <n v="417"/>
    <s v="095423 - LINEAR METAL CEILINGS"/>
    <s v="095423 - LINEAR METAL CEILINGS"/>
    <s v="B"/>
    <s v="Ceilings"/>
    <n v="45"/>
    <s v="m2"/>
    <n v="50"/>
    <n v="2250"/>
    <n v="46.5"/>
    <n v="2092.5"/>
  </r>
  <r>
    <x v="2"/>
    <x v="10"/>
    <x v="9"/>
    <s v="096340"/>
    <s v=" STONE FLOORING"/>
    <s v="AR"/>
    <x v="0"/>
    <n v="418"/>
    <s v="096340 - STONE FLOORING"/>
    <s v="096340 - STONE FLOORING"/>
    <m/>
    <s v="096340 - STONE FLOORING"/>
    <m/>
    <m/>
    <m/>
    <m/>
    <m/>
    <m/>
  </r>
  <r>
    <x v="2"/>
    <x v="10"/>
    <x v="9"/>
    <s v="096340"/>
    <s v=" STONE FLOORING"/>
    <s v="AR"/>
    <x v="0"/>
    <n v="419"/>
    <s v="Marble slabs and fittings; best quality, polished finish; including cement sand screed; complete; as specified and shown on Drawings"/>
    <s v="Marble slabs and fittings; best quality, polished finish; including cement sand screed; complete; as specified and shown on Drawings"/>
    <m/>
    <s v="Marble slabs and fittings; best quality, polished finish; including cement sand screed; complete; as specified and shown on Drawings"/>
    <m/>
    <m/>
    <m/>
    <m/>
    <m/>
    <m/>
  </r>
  <r>
    <x v="2"/>
    <x v="10"/>
    <x v="9"/>
    <s v="096340"/>
    <s v=" STONE FLOORING"/>
    <s v="AR"/>
    <x v="1"/>
    <n v="420"/>
    <s v="096340 - STONE FLOORING"/>
    <s v="096340 - STONE FLOORING"/>
    <s v="C"/>
    <s v="Saddles; type I"/>
    <n v="30"/>
    <s v="m"/>
    <n v="50"/>
    <n v="1500"/>
    <n v="46.5"/>
    <n v="1395"/>
  </r>
  <r>
    <x v="2"/>
    <x v="10"/>
    <x v="9"/>
    <s v="096340"/>
    <s v=" STONE FLOORING"/>
    <s v="AR"/>
    <x v="1"/>
    <n v="421"/>
    <s v="Marble slabs and fittings; best quality, polished finish; including cement sand screed; complete; as specified and shown on Drawings"/>
    <s v="Marble slabs and fittings; best quality, polished finish; including cement sand screed; complete; as specified and shown on Drawings"/>
    <s v="D"/>
    <s v="Saddles;  type II"/>
    <n v="16"/>
    <s v="m"/>
    <n v="65"/>
    <n v="1040"/>
    <n v="60.45"/>
    <n v="967.2"/>
  </r>
  <r>
    <x v="2"/>
    <x v="10"/>
    <x v="9"/>
    <s v="096340"/>
    <s v=" STONE FLOORING"/>
    <s v="AR"/>
    <x v="1"/>
    <n v="422"/>
    <s v="096340 - STONE FLOORING"/>
    <s v="096340 - STONE FLOORING"/>
    <s v="E"/>
    <s v="Saddles; type III"/>
    <n v="2"/>
    <s v="m"/>
    <n v="75"/>
    <n v="150"/>
    <n v="69.75"/>
    <n v="139.5"/>
  </r>
  <r>
    <x v="2"/>
    <x v="10"/>
    <x v="9"/>
    <s v="096340"/>
    <s v=" STONE FLOORING"/>
    <s v="AR"/>
    <x v="1"/>
    <n v="423"/>
    <s v="Marble slabs and fittings; best quality, polished finish; including cement sand screed; complete; as specified and shown on Drawings"/>
    <s v="Marble slabs and fittings; best quality, polished finish; including cement sand screed; complete; as specified and shown on Drawings"/>
    <s v="F"/>
    <s v="Treads; 300 x 30 thick; including abrasive in lay aluminium oxide"/>
    <n v="58"/>
    <s v="m"/>
    <m/>
    <n v="0"/>
    <n v="0"/>
    <n v="0"/>
  </r>
  <r>
    <x v="2"/>
    <x v="10"/>
    <x v="9"/>
    <s v="096340"/>
    <s v=" STONE FLOORING"/>
    <s v="AR"/>
    <x v="1"/>
    <n v="424"/>
    <s v="096340 - STONE FLOORING"/>
    <s v="096340 - STONE FLOORING"/>
    <s v="G"/>
    <s v="Risers; 140 x 20 thick"/>
    <n v="58"/>
    <s v="m"/>
    <m/>
    <n v="0"/>
    <n v="0"/>
    <n v="0"/>
  </r>
  <r>
    <x v="2"/>
    <x v="10"/>
    <x v="9"/>
    <s v="096340"/>
    <s v=" STONE FLOORING"/>
    <s v="AR"/>
    <x v="1"/>
    <n v="425"/>
    <s v="Marble slabs and fittings; best quality, polished finish; including cement sand screed; complete; as specified and shown on Drawings"/>
    <s v="Marble slabs and fittings; best quality, polished finish; including cement sand screed; complete; as specified and shown on Drawings"/>
    <s v="A"/>
    <s v="Skirtings; 100 high"/>
    <n v="8"/>
    <s v="m"/>
    <m/>
    <n v="0"/>
    <n v="0"/>
    <n v="0"/>
  </r>
  <r>
    <x v="2"/>
    <x v="10"/>
    <x v="9"/>
    <s v="096340"/>
    <s v=" STONE FLOORING"/>
    <s v="AR"/>
    <x v="1"/>
    <n v="426"/>
    <s v="096340 - STONE FLOORING"/>
    <s v="096340 - STONE FLOORING"/>
    <s v="B"/>
    <s v="Skirtings; 100 high; above nosing"/>
    <n v="24"/>
    <s v="m"/>
    <m/>
    <n v="0"/>
    <n v="0"/>
    <n v="0"/>
  </r>
  <r>
    <x v="2"/>
    <x v="10"/>
    <x v="9"/>
    <s v="096340"/>
    <s v=" STONE FLOORING"/>
    <s v="AR"/>
    <x v="0"/>
    <n v="427"/>
    <s v="Granite slabs and fittings; best quality; polished finish; including cement-sand screed; complete; as specified and as shown on Drawings"/>
    <s v="Granite slabs and fittings; best quality; polished finish; including cement-sand screed; complete; as specified and as shown on Drawings"/>
    <m/>
    <s v="Granite slabs and fittings; best quality; polished finish; including cement-sand screed; complete; as specified and as shown on Drawings"/>
    <m/>
    <m/>
    <m/>
    <m/>
    <m/>
    <m/>
  </r>
  <r>
    <x v="2"/>
    <x v="10"/>
    <x v="9"/>
    <s v="096340"/>
    <s v=" STONE FLOORING"/>
    <s v="AR"/>
    <x v="1"/>
    <n v="428"/>
    <s v="096340 - STONE FLOORING"/>
    <s v="096340 - STONE FLOORING"/>
    <s v="C"/>
    <s v="Floors; 30 thick"/>
    <n v="19"/>
    <s v="m2"/>
    <m/>
    <n v="0"/>
    <n v="0"/>
    <n v="0"/>
  </r>
  <r>
    <x v="2"/>
    <x v="10"/>
    <x v="9"/>
    <s v="096340"/>
    <s v=" STONE FLOORING"/>
    <s v="AR"/>
    <x v="1"/>
    <n v="429"/>
    <s v="Granite slabs and fittings; best quality; polished finish; including cement-sand screed; complete; as specified and as shown on Drawings"/>
    <s v="Granite slabs and fittings; best quality; polished finish; including cement-sand screed; complete; as specified and as shown on Drawings"/>
    <s v="D"/>
    <s v="Landing; 30 thick"/>
    <n v="27"/>
    <s v="m2"/>
    <m/>
    <n v="0"/>
    <n v="0"/>
    <n v="0"/>
  </r>
  <r>
    <x v="2"/>
    <x v="10"/>
    <x v="9"/>
    <s v="096340"/>
    <s v=" STONE FLOORING"/>
    <s v="AR"/>
    <x v="1"/>
    <n v="430"/>
    <s v="096340 - STONE FLOORING"/>
    <s v="096340 - STONE FLOORING"/>
    <s v="E"/>
    <s v="Treads; 320 x 30 thick; including abrasive in lay aluminium oxide"/>
    <n v="78"/>
    <s v="m"/>
    <m/>
    <n v="0"/>
    <n v="0"/>
    <n v="0"/>
  </r>
  <r>
    <x v="2"/>
    <x v="10"/>
    <x v="9"/>
    <s v="096340"/>
    <s v=" STONE FLOORING"/>
    <s v="AR"/>
    <x v="1"/>
    <n v="431"/>
    <s v="Granite slabs and fittings; best quality; polished finish; including cement-sand screed; complete; as specified and as shown on Drawings"/>
    <s v="Granite slabs and fittings; best quality; polished finish; including cement-sand screed; complete; as specified and as shown on Drawings"/>
    <s v="F"/>
    <s v="Risers; 138 x 20 thick"/>
    <n v="78"/>
    <s v="m"/>
    <m/>
    <n v="0"/>
    <n v="0"/>
    <n v="0"/>
  </r>
  <r>
    <x v="2"/>
    <x v="10"/>
    <x v="9"/>
    <s v="096340"/>
    <s v=" STONE FLOORING"/>
    <s v="AR"/>
    <x v="1"/>
    <n v="432"/>
    <s v="096340 - STONE FLOORING"/>
    <s v="096340 - STONE FLOORING"/>
    <s v="G"/>
    <s v="Skirtings; 100 high"/>
    <n v="51"/>
    <s v="m"/>
    <m/>
    <n v="0"/>
    <n v="0"/>
    <n v="0"/>
  </r>
  <r>
    <x v="2"/>
    <x v="10"/>
    <x v="9"/>
    <s v="096340"/>
    <s v=" STONE FLOORING"/>
    <s v="AR"/>
    <x v="1"/>
    <n v="433"/>
    <s v="Granite slabs and fittings; best quality; polished finish; including cement-sand screed; complete; as specified and as shown on Drawings"/>
    <s v="Granite slabs and fittings; best quality; polished finish; including cement-sand screed; complete; as specified and as shown on Drawings"/>
    <s v="H"/>
    <s v="Skirtings; 100 high; above nosing"/>
    <n v="20"/>
    <s v="m"/>
    <m/>
    <n v="0"/>
    <n v="0"/>
    <n v="0"/>
  </r>
  <r>
    <x v="2"/>
    <x v="10"/>
    <x v="9"/>
    <s v="096340"/>
    <s v=" STONE FLOORING"/>
    <s v="AR"/>
    <x v="1"/>
    <n v="434"/>
    <s v="096340 - STONE FLOORING"/>
    <s v="096340 - STONE FLOORING"/>
    <s v="J"/>
    <s v="Curved treads; 320 x 30 thick; reception hall"/>
    <n v="18"/>
    <s v="m"/>
    <m/>
    <n v="0"/>
    <n v="0"/>
    <n v="0"/>
  </r>
  <r>
    <x v="2"/>
    <x v="10"/>
    <x v="9"/>
    <s v="096340"/>
    <s v=" STONE FLOORING"/>
    <s v="AR"/>
    <x v="1"/>
    <n v="435"/>
    <s v="Granite slabs and fittings; best quality; polished finish; including cement-sand screed; complete; as specified and as shown on Drawings"/>
    <s v="Granite slabs and fittings; best quality; polished finish; including cement-sand screed; complete; as specified and as shown on Drawings"/>
    <s v="K"/>
    <s v="Curved risers; 138 x 20 thick; reception hall"/>
    <n v="18"/>
    <s v="m"/>
    <m/>
    <n v="0"/>
    <n v="0"/>
    <n v="0"/>
  </r>
  <r>
    <x v="2"/>
    <x v="10"/>
    <x v="9"/>
    <s v="099113"/>
    <s v=" EXTERIOR PAINTING"/>
    <s v="AR"/>
    <x v="0"/>
    <n v="436"/>
    <s v="099113 - EXTERIOR PAINTING"/>
    <s v="099113 - EXTERIOR PAINTING"/>
    <m/>
    <s v="099113 - EXTERIOR PAINTING"/>
    <m/>
    <m/>
    <m/>
    <m/>
    <m/>
    <m/>
  </r>
  <r>
    <x v="2"/>
    <x v="10"/>
    <x v="9"/>
    <s v="099113"/>
    <s v=" EXTERIOR PAINTING"/>
    <s v="AR"/>
    <x v="0"/>
    <n v="437"/>
    <s v="External textured acrylic  emulsion paint, resin based, water-resistant suitable for repeated washing and scrubbing; to concrete, masonry, render and plaster"/>
    <s v="External textured acrylic  emulsion paint, resin based, water-resistant suitable for repeated washing and scrubbing; to concrete, masonry, render and plaster"/>
    <m/>
    <s v="External textured acrylic  emulsion paint, resin based, water-resistant suitable for repeated washing and scrubbing; to concrete, masonry, render and plaster"/>
    <m/>
    <m/>
    <m/>
    <m/>
    <m/>
    <m/>
  </r>
  <r>
    <x v="2"/>
    <x v="10"/>
    <x v="9"/>
    <s v="099113"/>
    <s v=" EXTERIOR PAINTING"/>
    <s v="AR"/>
    <x v="1"/>
    <n v="438"/>
    <s v="099113 - EXTERIOR PAINTING"/>
    <s v="099113 - EXTERIOR PAINTING"/>
    <s v="A"/>
    <s v="General surfaces; external"/>
    <n v="1277"/>
    <s v="m2"/>
    <n v="8"/>
    <n v="10216"/>
    <n v="7.44"/>
    <n v="9500.880000000001"/>
  </r>
  <r>
    <x v="2"/>
    <x v="10"/>
    <x v="9"/>
    <s v="099123"/>
    <s v=" INTERIOR PAINTING"/>
    <s v="AR"/>
    <x v="0"/>
    <n v="439"/>
    <s v="099123 - INTERIOR PAINTING"/>
    <s v="099123 - INTERIOR PAINTING"/>
    <m/>
    <s v="099123 - INTERIOR PAINTING"/>
    <m/>
    <m/>
    <m/>
    <m/>
    <m/>
    <m/>
  </r>
  <r>
    <x v="2"/>
    <x v="10"/>
    <x v="9"/>
    <s v="099123"/>
    <s v=" INTERIOR PAINTING"/>
    <s v="AR"/>
    <x v="0"/>
    <n v="440"/>
    <s v="Interior flat latex-based paint; emulsion paint, based on PVA and PVA acrylic copolymers, water resistant suitable for repeated washing and scrubbing, to concrete, masonry, render and plaster"/>
    <s v="Interior flat latex-based paint; emulsion paint, based on PVA and PVA acrylic copolymers, water resistant suitable for repeated washing and scrubbing, to concrete, masonry, render and plaster"/>
    <m/>
    <s v="Interior flat latex-based paint; emulsion paint, based on PVA and PVA acrylic copolymers, water resistant suitable for repeated washing and scrubbing, to concrete, masonry, render and plaster"/>
    <m/>
    <m/>
    <m/>
    <m/>
    <m/>
    <m/>
  </r>
  <r>
    <x v="2"/>
    <x v="10"/>
    <x v="9"/>
    <s v="099123"/>
    <s v=" INTERIOR PAINTING"/>
    <s v="AR"/>
    <x v="1"/>
    <n v="441"/>
    <s v="099123 - INTERIOR PAINTING"/>
    <s v="099123 - INTERIOR PAINTING"/>
    <s v="A"/>
    <s v="General surfaces; internal"/>
    <n v="2057"/>
    <s v="m2"/>
    <n v="7"/>
    <n v="14399"/>
    <n v="6.5100000000000007"/>
    <n v="13391.070000000002"/>
  </r>
  <r>
    <x v="2"/>
    <x v="10"/>
    <x v="9"/>
    <s v="099123"/>
    <s v=" INTERIOR PAINTING"/>
    <s v="AR"/>
    <x v="1"/>
    <n v="442"/>
    <s v="Interior flat latex-based paint; emulsion paint, based on PVA and PVA acrylic copolymers, water resistant suitable for repeated washing and scrubbing, to concrete, masonry, render and plaster"/>
    <s v="Interior flat latex-based paint; emulsion paint, based on PVA and PVA acrylic copolymers, water resistant suitable for repeated washing and scrubbing, to concrete, masonry, render and plaster"/>
    <s v="B"/>
    <s v="General surfaces; internal; fine textured"/>
    <n v="472"/>
    <s v="m2"/>
    <m/>
    <n v="0"/>
    <n v="0"/>
    <n v="0"/>
  </r>
  <r>
    <x v="2"/>
    <x v="10"/>
    <x v="9"/>
    <s v="099123"/>
    <s v=" INTERIOR PAINTING"/>
    <s v="AR"/>
    <x v="0"/>
    <n v="443"/>
    <s v="Oil paint; oleo-resinous alkyd paint; to primed metal"/>
    <s v="Oil paint; oleo-resinous alkyd paint; to primed metal"/>
    <m/>
    <s v="Oil paint; oleo-resinous alkyd paint; to primed metal"/>
    <m/>
    <m/>
    <m/>
    <m/>
    <m/>
    <m/>
  </r>
  <r>
    <x v="2"/>
    <x v="10"/>
    <x v="9"/>
    <s v="099123"/>
    <s v=" INTERIOR PAINTING"/>
    <s v="AR"/>
    <x v="1"/>
    <n v="444"/>
    <s v="Interior flat latex-based paint; emulsion paint, based on PVA and PVA acrylic copolymers, water resistant suitable for repeated washing and scrubbing, to concrete, masonry, render and plaster"/>
    <s v="Interior flat latex-based paint; emulsion paint, based on PVA and PVA acrylic copolymers, water resistant suitable for repeated washing and scrubbing, to concrete, masonry, render and plaster"/>
    <s v="B"/>
    <s v="General surfaces"/>
    <n v="150"/>
    <s v="m2"/>
    <n v="7"/>
    <n v="1050"/>
    <n v="6.5100000000000007"/>
    <n v="976.50000000000011"/>
  </r>
  <r>
    <x v="2"/>
    <x v="10"/>
    <x v="9"/>
    <s v="099123"/>
    <s v=" INTERIOR PAINTING"/>
    <s v="AR"/>
    <x v="0"/>
    <n v="445"/>
    <s v="Oil paint; oleo-resinous alkyd paint; to primed wood"/>
    <s v="Oil paint; oleo-resinous alkyd paint; to primed wood"/>
    <m/>
    <s v="Oil paint; oleo-resinous alkyd paint; to primed wood"/>
    <m/>
    <m/>
    <m/>
    <m/>
    <m/>
    <m/>
  </r>
  <r>
    <x v="2"/>
    <x v="10"/>
    <x v="9"/>
    <s v="099123"/>
    <s v=" INTERIOR PAINTING"/>
    <s v="AR"/>
    <x v="1"/>
    <n v="446"/>
    <s v="Interior flat latex-based paint; emulsion paint, based on PVA and PVA acrylic copolymers, water resistant suitable for repeated washing and scrubbing, to concrete, masonry, render and plaster"/>
    <s v="Interior flat latex-based paint; emulsion paint, based on PVA and PVA acrylic copolymers, water resistant suitable for repeated washing and scrubbing, to concrete, masonry, render and plaster"/>
    <s v="D"/>
    <s v="General surfaces"/>
    <n v="22"/>
    <s v="m2"/>
    <m/>
    <n v="0"/>
    <n v="0"/>
    <n v="0"/>
  </r>
  <r>
    <x v="2"/>
    <x v="10"/>
    <x v="9"/>
    <s v="099123"/>
    <s v=" INTERIOR PAINTING"/>
    <s v="AR"/>
    <x v="0"/>
    <n v="447"/>
    <s v="Varnish; to wood"/>
    <s v="Varnish; to wood"/>
    <m/>
    <s v="Varnish; to wood"/>
    <m/>
    <m/>
    <m/>
    <m/>
    <m/>
    <m/>
  </r>
  <r>
    <x v="2"/>
    <x v="10"/>
    <x v="9"/>
    <s v="099123"/>
    <s v=" INTERIOR PAINTING"/>
    <s v="AR"/>
    <x v="1"/>
    <n v="448"/>
    <s v="Interior flat latex-based paint; emulsion paint, based on PVA and PVA acrylic copolymers, water resistant suitable for repeated washing and scrubbing, to concrete, masonry, render and plaster"/>
    <s v="Interior flat latex-based paint; emulsion paint, based on PVA and PVA acrylic copolymers, water resistant suitable for repeated washing and scrubbing, to concrete, masonry, render and plaster"/>
    <s v="C"/>
    <s v="General surfaces"/>
    <n v="5"/>
    <s v="m2"/>
    <n v="50"/>
    <n v="250"/>
    <n v="46.5"/>
    <n v="232.5"/>
  </r>
  <r>
    <x v="2"/>
    <x v="10"/>
    <x v="9"/>
    <s v="099600"/>
    <s v=" HIGH PERFORMANCE COATINGS"/>
    <s v="AR"/>
    <x v="0"/>
    <n v="449"/>
    <s v="099600 - HIGH PERFORMANCE COATINGS"/>
    <s v="099600 - HIGH PERFORMANCE COATINGS"/>
    <m/>
    <s v="099600 - HIGH PERFORMANCE COATINGS"/>
    <m/>
    <m/>
    <m/>
    <m/>
    <m/>
    <m/>
  </r>
  <r>
    <x v="2"/>
    <x v="10"/>
    <x v="9"/>
    <s v="099600"/>
    <s v=" HIGH PERFORMANCE COATINGS"/>
    <s v="AR"/>
    <x v="0"/>
    <n v="450"/>
    <s v="Epoxy concrete floor sealer; water dispersed, coloured, dustproofed and surface sealer; to"/>
    <s v="Epoxy concrete floor sealer; water dispersed, coloured, dustproofed and surface sealer; to"/>
    <m/>
    <s v="Epoxy concrete floor sealer; water dispersed, coloured, dustproofed and surface sealer; to"/>
    <m/>
    <m/>
    <m/>
    <m/>
    <m/>
    <m/>
  </r>
  <r>
    <x v="2"/>
    <x v="10"/>
    <x v="9"/>
    <s v="099600"/>
    <s v=" HIGH PERFORMANCE COATINGS"/>
    <s v="AR"/>
    <x v="1"/>
    <n v="451"/>
    <s v="099600 - HIGH PERFORMANCE COATINGS"/>
    <s v="099600 - HIGH PERFORMANCE COATINGS"/>
    <s v="D"/>
    <s v="Trenches; side and bottom"/>
    <n v="7"/>
    <s v="m2"/>
    <n v="25"/>
    <n v="175"/>
    <n v="23.25"/>
    <n v="162.75"/>
  </r>
  <r>
    <x v="2"/>
    <x v="10"/>
    <x v="9"/>
    <s v="099600"/>
    <s v=" HIGH PERFORMANCE COATINGS"/>
    <s v="AR"/>
    <x v="0"/>
    <n v="452"/>
    <s v="Polyurethane paint; to concrete, masonry, render and plaster; to"/>
    <s v="Polyurethane paint; to concrete, masonry, render and plaster; to"/>
    <m/>
    <s v="Polyurethane paint; to concrete, masonry, render and plaster; to"/>
    <m/>
    <m/>
    <m/>
    <m/>
    <m/>
    <m/>
  </r>
  <r>
    <x v="2"/>
    <x v="10"/>
    <x v="9"/>
    <s v="099600"/>
    <s v=" HIGH PERFORMANCE COATINGS"/>
    <s v="AR"/>
    <x v="1"/>
    <n v="453"/>
    <s v="099600 - HIGH PERFORMANCE COATINGS"/>
    <s v="099600 - HIGH PERFORMANCE COATINGS"/>
    <s v="E"/>
    <s v="General surfaces"/>
    <n v="60"/>
    <s v="m2"/>
    <n v="32"/>
    <n v="1920"/>
    <n v="29.76"/>
    <n v="1785.6000000000001"/>
  </r>
  <r>
    <x v="2"/>
    <x v="10"/>
    <x v="9"/>
    <s v="099600"/>
    <s v=" HIGH PERFORMANCE COATINGS"/>
    <s v="AR"/>
    <x v="0"/>
    <n v="454"/>
    <s v="Epoxy paint; to primed metal"/>
    <s v="Epoxy paint; to primed metal"/>
    <m/>
    <s v="Epoxy paint; to primed metal"/>
    <m/>
    <m/>
    <m/>
    <m/>
    <m/>
    <m/>
  </r>
  <r>
    <x v="2"/>
    <x v="10"/>
    <x v="9"/>
    <s v="099600"/>
    <s v=" HIGH PERFORMANCE COATINGS"/>
    <s v="AR"/>
    <x v="1"/>
    <n v="455"/>
    <s v="099600 - HIGH PERFORMANCE COATINGS"/>
    <s v="099600 - HIGH PERFORMANCE COATINGS"/>
    <s v="A"/>
    <s v="Surfaces of balustrade and the like; plain open type"/>
    <n v="100"/>
    <s v="m2"/>
    <m/>
    <n v="0"/>
    <n v="0"/>
    <n v="0"/>
  </r>
  <r>
    <x v="2"/>
    <x v="10"/>
    <x v="9"/>
    <s v="099600"/>
    <s v=" HIGH PERFORMANCE COATINGS"/>
    <s v="AR"/>
    <x v="0"/>
    <n v="456"/>
    <s v="Epoxy paint; to primed metal"/>
    <s v="Epoxy paint; to primed metal"/>
    <s v="BILL No. 9 - FINISHES"/>
    <m/>
    <m/>
    <m/>
    <m/>
    <m/>
    <m/>
    <m/>
  </r>
  <r>
    <x v="2"/>
    <x v="10"/>
    <x v="9"/>
    <s v="To Summary"/>
    <s v="To Summary"/>
    <s v="AR"/>
    <x v="2"/>
    <n v="457"/>
    <s v="099600 - HIGH PERFORMANCE COATINGS"/>
    <s v="099600 - HIGH PERFORMANCE COATINGS"/>
    <s v="To Summary"/>
    <m/>
    <m/>
    <m/>
    <s v="J.D"/>
    <n v="103591"/>
    <m/>
    <m/>
  </r>
  <r>
    <x v="2"/>
    <x v="11"/>
    <x v="10"/>
    <s v="101423"/>
    <s v=" PANEL SIGNAGE"/>
    <s v="AR"/>
    <x v="0"/>
    <n v="458"/>
    <s v="Epoxy paint; to primed metal"/>
    <s v="Epoxy paint; to primed metal"/>
    <m/>
    <m/>
    <s v="BILL NO. 10"/>
    <m/>
    <m/>
    <m/>
    <m/>
    <m/>
  </r>
  <r>
    <x v="2"/>
    <x v="11"/>
    <x v="10"/>
    <s v="101423"/>
    <s v=" PANEL SIGNAGE"/>
    <s v="AR"/>
    <x v="0"/>
    <n v="459"/>
    <s v="099600 - HIGH PERFORMANCE COATINGS"/>
    <s v="099600 - HIGH PERFORMANCE COATINGS"/>
    <m/>
    <m/>
    <s v="SPECIALTIES"/>
    <m/>
    <m/>
    <m/>
    <m/>
    <m/>
  </r>
  <r>
    <x v="2"/>
    <x v="11"/>
    <x v="10"/>
    <s v="101423"/>
    <s v=" PANEL SIGNAGE"/>
    <s v="AR"/>
    <x v="0"/>
    <n v="460"/>
    <s v="Epoxy paint; to primed metal"/>
    <s v="Epoxy paint; to primed metal"/>
    <s v="Item"/>
    <s v="                Description                            "/>
    <s v="Qty"/>
    <s v="Unit"/>
    <s v="Rate"/>
    <s v="Amount"/>
    <m/>
    <m/>
  </r>
  <r>
    <x v="2"/>
    <x v="11"/>
    <x v="10"/>
    <s v="101423"/>
    <s v=" PANEL SIGNAGE"/>
    <s v="AR"/>
    <x v="0"/>
    <n v="461"/>
    <s v="099600 - HIGH PERFORMANCE COATINGS"/>
    <s v="099600 - HIGH PERFORMANCE COATINGS"/>
    <m/>
    <m/>
    <m/>
    <m/>
    <m/>
    <s v="J.D"/>
    <m/>
    <m/>
  </r>
  <r>
    <x v="2"/>
    <x v="11"/>
    <x v="10"/>
    <s v="101423"/>
    <s v=" PANEL SIGNAGE"/>
    <s v="AR"/>
    <x v="0"/>
    <n v="462"/>
    <s v="101423 - PANEL SIGNAGE"/>
    <s v="101423 - PANEL SIGNAGE"/>
    <m/>
    <s v="101423 - PANEL SIGNAGE"/>
    <m/>
    <m/>
    <m/>
    <m/>
    <m/>
    <m/>
  </r>
  <r>
    <x v="2"/>
    <x v="11"/>
    <x v="10"/>
    <s v="101423"/>
    <s v=" PANEL SIGNAGE"/>
    <s v="AR"/>
    <x v="0"/>
    <n v="463"/>
    <s v="Internal sign; comprising 3 thick MP plastic face, 10 high copy &amp; graphics, braille dots, aluminium and wood profiles; including background, screws, fittings and fixings; complete; as specified and as Drg. A-503; detail 6"/>
    <s v="Internal sign; comprising 3 thick MP plastic face, 10 high copy &amp; graphics, braille dots, aluminium and wood profiles; including background, screws, fittings and fixings; complete; as specified and as Drg. A-503; detail 6"/>
    <m/>
    <s v="Internal sign; comprising 3 thick MP plastic face, 10 high copy &amp; graphics, braille dots, aluminium and wood profiles; including background, screws, fittings and fixings; complete; as specified and as Drg. A-503; detail 6"/>
    <m/>
    <m/>
    <m/>
    <m/>
    <m/>
    <m/>
  </r>
  <r>
    <x v="2"/>
    <x v="11"/>
    <x v="10"/>
    <s v="101423"/>
    <s v=" PANEL SIGNAGE"/>
    <s v="AR"/>
    <x v="1"/>
    <n v="464"/>
    <s v="101423 - PANEL SIGNAGE"/>
    <s v="101423 - PANEL SIGNAGE"/>
    <s v="A"/>
    <s v="Type S1; size 120 x 120 high"/>
    <n v="6"/>
    <s v="Nr"/>
    <n v="400"/>
    <n v="2400"/>
    <n v="372"/>
    <n v="2232"/>
  </r>
  <r>
    <x v="2"/>
    <x v="11"/>
    <x v="10"/>
    <s v="101423"/>
    <s v=" PANEL SIGNAGE"/>
    <s v="AR"/>
    <x v="1"/>
    <n v="465"/>
    <s v="Internal sign; comprising 3 thick MP plastic face, 10 high copy &amp; graphics, braille dots, aluminium and wood profiles; including background, screws, fittings and fixings; complete; as specified and as Drg. A-503; detail 6"/>
    <s v="Internal sign; comprising 3 thick MP plastic face, 10 high copy &amp; graphics, braille dots, aluminium and wood profiles; including background, screws, fittings and fixings; complete; as specified and as Drg. A-503; detail 6"/>
    <s v="B"/>
    <s v="Type S2; size 210 x 130 high"/>
    <n v="6"/>
    <s v="Nr"/>
    <n v="500"/>
    <n v="3000"/>
    <n v="465"/>
    <n v="2790"/>
  </r>
  <r>
    <x v="2"/>
    <x v="11"/>
    <x v="10"/>
    <s v="102800"/>
    <s v=" TOILET, BATH AND LAUNDRY ACCESSORIES"/>
    <s v="AR"/>
    <x v="0"/>
    <n v="466"/>
    <s v="102800 - TOILET, BATH AND LAUNDRY ACCESSORIES"/>
    <s v="102800 - TOILET, BATH AND LAUNDRY ACCESSORIES"/>
    <m/>
    <s v="102800 - TOILET, BATH AND LAUNDRY ACCESSORIES"/>
    <m/>
    <m/>
    <m/>
    <m/>
    <m/>
    <m/>
  </r>
  <r>
    <x v="2"/>
    <x v="11"/>
    <x v="10"/>
    <s v="102800"/>
    <s v=" TOILET, BATH AND LAUNDRY ACCESSORIES"/>
    <s v="AR"/>
    <x v="0"/>
    <n v="467"/>
    <s v="Miscellaneous fixtures and fittings; complete; as specified and shown on Drawings"/>
    <s v="Miscellaneous fixtures and fittings; complete; as specified and shown on Drawings"/>
    <m/>
    <s v="Miscellaneous fixtures and fittings; complete; as specified and shown on Drawings"/>
    <m/>
    <m/>
    <m/>
    <m/>
    <m/>
    <m/>
  </r>
  <r>
    <x v="2"/>
    <x v="11"/>
    <x v="10"/>
    <s v="102800"/>
    <s v=" TOILET, BATH AND LAUNDRY ACCESSORIES"/>
    <s v="AR"/>
    <x v="1"/>
    <n v="468"/>
    <s v="102800 - TOILET, BATH AND LAUNDRY ACCESSORIES"/>
    <s v="102800 - TOILET, BATH AND LAUNDRY ACCESSORIES"/>
    <s v="C"/>
    <s v="Coat hook "/>
    <n v="7"/>
    <s v="Nr"/>
    <n v="20"/>
    <n v="140"/>
    <n v="18.600000000000001"/>
    <n v="130.20000000000002"/>
  </r>
  <r>
    <x v="2"/>
    <x v="11"/>
    <x v="10"/>
    <s v="102800"/>
    <s v=" TOILET, BATH AND LAUNDRY ACCESSORIES"/>
    <s v="AR"/>
    <x v="1"/>
    <n v="469"/>
    <s v="Miscellaneous fixtures and fittings; complete; as specified and shown on Drawings"/>
    <s v="Miscellaneous fixtures and fittings; complete; as specified and shown on Drawings"/>
    <s v="D"/>
    <s v="Paper towel dispenser "/>
    <n v="7"/>
    <s v="Nr"/>
    <n v="45"/>
    <n v="315"/>
    <n v="41.85"/>
    <n v="292.95"/>
  </r>
  <r>
    <x v="2"/>
    <x v="11"/>
    <x v="10"/>
    <s v="102800"/>
    <s v=" TOILET, BATH AND LAUNDRY ACCESSORIES"/>
    <s v="AR"/>
    <x v="1"/>
    <n v="470"/>
    <s v="102800 - TOILET, BATH AND LAUNDRY ACCESSORIES"/>
    <s v="102800 - TOILET, BATH AND LAUNDRY ACCESSORIES"/>
    <s v="E"/>
    <s v="Liquid soap dispenser "/>
    <n v="7"/>
    <s v="Nr"/>
    <n v="40"/>
    <n v="280"/>
    <n v="37.200000000000003"/>
    <n v="260.40000000000003"/>
  </r>
  <r>
    <x v="2"/>
    <x v="11"/>
    <x v="10"/>
    <s v="102800"/>
    <s v=" TOILET, BATH AND LAUNDRY ACCESSORIES"/>
    <s v="AR"/>
    <x v="1"/>
    <n v="471"/>
    <s v="Miscellaneous fixtures and fittings; complete; as specified and shown on Drawings"/>
    <s v="Miscellaneous fixtures and fittings; complete; as specified and shown on Drawings"/>
    <s v="F"/>
    <s v="Grab bar; 635 long"/>
    <n v="7"/>
    <s v="Nr"/>
    <m/>
    <n v="0"/>
    <n v="0"/>
    <n v="0"/>
  </r>
  <r>
    <x v="2"/>
    <x v="11"/>
    <x v="10"/>
    <s v="102800"/>
    <s v=" TOILET, BATH AND LAUNDRY ACCESSORIES"/>
    <s v="AR"/>
    <x v="1"/>
    <n v="472"/>
    <s v="102800 - TOILET, BATH AND LAUNDRY ACCESSORIES"/>
    <s v="102800 - TOILET, BATH AND LAUNDRY ACCESSORIES"/>
    <s v="G"/>
    <s v="Hinged grab bar; 770 long"/>
    <n v="7"/>
    <s v="Nr"/>
    <m/>
    <n v="0"/>
    <n v="0"/>
    <n v="0"/>
  </r>
  <r>
    <x v="2"/>
    <x v="11"/>
    <x v="10"/>
    <s v="102800"/>
    <s v=" TOILET, BATH AND LAUNDRY ACCESSORIES"/>
    <s v="AR"/>
    <x v="1"/>
    <n v="473"/>
    <s v="Miscellaneous fixtures and fittings; complete; as specified and shown on Drawings"/>
    <s v="Miscellaneous fixtures and fittings; complete; as specified and shown on Drawings"/>
    <s v="H"/>
    <s v="Toilet paper holder"/>
    <n v="7"/>
    <s v="Nr"/>
    <n v="25"/>
    <n v="175"/>
    <n v="23.25"/>
    <n v="162.75"/>
  </r>
  <r>
    <x v="2"/>
    <x v="11"/>
    <x v="10"/>
    <s v="102800"/>
    <s v=" TOILET, BATH AND LAUNDRY ACCESSORIES"/>
    <s v="AR"/>
    <x v="1"/>
    <n v="474"/>
    <s v="102800 - TOILET, BATH AND LAUNDRY ACCESSORIES"/>
    <s v="102800 - TOILET, BATH AND LAUNDRY ACCESSORIES"/>
    <s v="J"/>
    <s v="Waste receptacle"/>
    <n v="7"/>
    <s v="Nr"/>
    <n v="40"/>
    <n v="280"/>
    <n v="37.200000000000003"/>
    <n v="260.40000000000003"/>
  </r>
  <r>
    <x v="2"/>
    <x v="11"/>
    <x v="10"/>
    <s v="102800"/>
    <s v=" TOILET, BATH AND LAUNDRY ACCESSORIES"/>
    <s v="AR"/>
    <x v="0"/>
    <n v="475"/>
    <s v="Mirror glass; 6 mm thick; polished plate glass, surfaces mounted type, with nickel plate brass; including cardboard filler; fittings and fixings; complete; as specified and as Drg. A-503; detail 8"/>
    <s v="Mirror glass; 6 mm thick; polished plate glass, surfaces mounted type, with nickel plate brass; including cardboard filler; fittings and fixings; complete; as specified and as Drg. A-503; detail 8"/>
    <m/>
    <s v="Mirror glass; 6 mm thick; polished plate glass, surfaces mounted type, with nickel plate brass; including cardboard filler; fittings and fixings; complete; as specified and as Drg. A-503; detail 8"/>
    <m/>
    <m/>
    <m/>
    <m/>
    <m/>
    <m/>
  </r>
  <r>
    <x v="2"/>
    <x v="11"/>
    <x v="10"/>
    <s v="102800"/>
    <s v=" TOILET, BATH AND LAUNDRY ACCESSORIES"/>
    <s v="AR"/>
    <x v="1"/>
    <n v="476"/>
    <s v="102800 - TOILET, BATH AND LAUNDRY ACCESSORIES"/>
    <s v="102800 - TOILET, BATH AND LAUNDRY ACCESSORIES"/>
    <s v="A"/>
    <s v="Size 450 x 600 high"/>
    <n v="7"/>
    <s v="Nr"/>
    <n v="50"/>
    <n v="350"/>
    <n v="46.5"/>
    <n v="325.5"/>
  </r>
  <r>
    <x v="2"/>
    <x v="11"/>
    <x v="10"/>
    <s v="104416"/>
    <s v=" FIRE-EXTINGUISHERS"/>
    <s v="ME"/>
    <x v="0"/>
    <n v="477"/>
    <s v="104416 - FIRE-EXTINGUISHERS"/>
    <s v="104416 - FIRE-EXTINGUISHERS"/>
    <m/>
    <s v="104416 - FIRE-EXTINGUISHERS"/>
    <m/>
    <m/>
    <m/>
    <m/>
    <m/>
    <m/>
  </r>
  <r>
    <x v="2"/>
    <x v="11"/>
    <x v="10"/>
    <s v="104416"/>
    <s v=" FIRE-EXTINGUISHERS"/>
    <s v="ME"/>
    <x v="0"/>
    <n v="478"/>
    <s v="Portable fire extinguishers complete with all accessories"/>
    <s v="Portable fire extinguishers complete with all accessories"/>
    <m/>
    <s v="Portable fire extinguishers complete with all accessories"/>
    <m/>
    <m/>
    <m/>
    <m/>
    <m/>
    <m/>
  </r>
  <r>
    <x v="2"/>
    <x v="11"/>
    <x v="10"/>
    <s v="104416"/>
    <s v=" FIRE-EXTINGUISHERS"/>
    <s v="ME"/>
    <x v="1"/>
    <n v="479"/>
    <s v="104416 - FIRE-EXTINGUISHERS"/>
    <s v="104416 - FIRE-EXTINGUISHERS"/>
    <s v="B"/>
    <s v="Type FE-1"/>
    <n v="11"/>
    <s v="Nr"/>
    <n v="65"/>
    <n v="715"/>
    <n v="60.45"/>
    <n v="664.95"/>
  </r>
  <r>
    <x v="2"/>
    <x v="11"/>
    <x v="10"/>
    <s v="104416"/>
    <s v=" FIRE-EXTINGUISHERS"/>
    <s v="ME"/>
    <x v="1"/>
    <n v="480"/>
    <s v="Portable fire extinguishers complete with all accessories"/>
    <s v="Portable fire extinguishers complete with all accessories"/>
    <s v="C"/>
    <s v="Type FE-2"/>
    <n v="8"/>
    <s v="Nr"/>
    <n v="75"/>
    <n v="600"/>
    <n v="69.75"/>
    <n v="558"/>
  </r>
  <r>
    <x v="2"/>
    <x v="11"/>
    <x v="10"/>
    <s v="104416"/>
    <s v=" FIRE-EXTINGUISHERS"/>
    <s v="ME"/>
    <x v="0"/>
    <n v="481"/>
    <s v="104416 - FIRE-EXTINGUISHERS"/>
    <s v="104416 - FIRE-EXTINGUISHERS"/>
    <s v="BILL No. 10 - SPECIALTIES"/>
    <m/>
    <m/>
    <m/>
    <m/>
    <m/>
    <m/>
    <m/>
  </r>
  <r>
    <x v="2"/>
    <x v="11"/>
    <x v="10"/>
    <s v="To Summary"/>
    <s v="To Summary"/>
    <m/>
    <x v="2"/>
    <n v="482"/>
    <s v="Portable fire extinguishers complete with all accessories"/>
    <s v="Portable fire extinguishers complete with all accessories"/>
    <s v="To Summary"/>
    <m/>
    <m/>
    <m/>
    <s v="J.D"/>
    <n v="8255"/>
    <m/>
    <m/>
  </r>
  <r>
    <x v="2"/>
    <x v="12"/>
    <x v="11"/>
    <s v="114000"/>
    <s v=" FOOD SERVICE EQUIPMENT"/>
    <s v="ME"/>
    <x v="0"/>
    <n v="483"/>
    <s v="104416 - FIRE-EXTINGUISHERS"/>
    <s v="104416 - FIRE-EXTINGUISHERS"/>
    <m/>
    <m/>
    <s v="BILL NO. 11"/>
    <m/>
    <m/>
    <m/>
    <m/>
    <m/>
  </r>
  <r>
    <x v="2"/>
    <x v="12"/>
    <x v="11"/>
    <s v="114000"/>
    <s v=" FOOD SERVICE EQUIPMENT"/>
    <s v="ME"/>
    <x v="0"/>
    <n v="484"/>
    <s v="Portable fire extinguishers complete with all accessories"/>
    <s v="Portable fire extinguishers complete with all accessories"/>
    <m/>
    <m/>
    <s v="EQUIPMENT"/>
    <m/>
    <m/>
    <m/>
    <m/>
    <m/>
  </r>
  <r>
    <x v="2"/>
    <x v="12"/>
    <x v="11"/>
    <s v="114000"/>
    <s v=" FOOD SERVICE EQUIPMENT"/>
    <s v="ME"/>
    <x v="0"/>
    <n v="485"/>
    <s v="104416 - FIRE-EXTINGUISHERS"/>
    <s v="104416 - FIRE-EXTINGUISHERS"/>
    <s v="Item"/>
    <s v="                Description                        "/>
    <s v="Qty"/>
    <s v="Unit"/>
    <s v="Rate"/>
    <s v="Amount"/>
    <m/>
    <m/>
  </r>
  <r>
    <x v="2"/>
    <x v="12"/>
    <x v="11"/>
    <s v="114000"/>
    <s v=" FOOD SERVICE EQUIPMENT"/>
    <s v="ME"/>
    <x v="0"/>
    <n v="486"/>
    <s v="Portable fire extinguishers complete with all accessories"/>
    <s v="Portable fire extinguishers complete with all accessories"/>
    <m/>
    <m/>
    <m/>
    <m/>
    <m/>
    <s v="J.D"/>
    <m/>
    <m/>
  </r>
  <r>
    <x v="2"/>
    <x v="12"/>
    <x v="11"/>
    <s v="114000"/>
    <s v=" FOOD SERVICE EQUIPMENT"/>
    <s v="ME"/>
    <x v="0"/>
    <n v="487"/>
    <s v="114000 - FOOD SERVICE EQUIPMENT"/>
    <s v="114000 - FOOD SERVICE EQUIPMENT"/>
    <m/>
    <s v="114000 - FOOD SERVICE EQUIPMENT"/>
    <m/>
    <m/>
    <m/>
    <m/>
    <m/>
    <m/>
  </r>
  <r>
    <x v="2"/>
    <x v="12"/>
    <x v="11"/>
    <s v="114000"/>
    <s v=" FOOD SERVICE EQUIPMENT"/>
    <s v="ME"/>
    <x v="0"/>
    <n v="488"/>
    <s v="KITCHEN AREA"/>
    <s v="KITCHEN AREA"/>
    <m/>
    <s v="KITCHEN AREA"/>
    <m/>
    <m/>
    <m/>
    <m/>
    <m/>
    <m/>
  </r>
  <r>
    <x v="2"/>
    <x v="12"/>
    <x v="11"/>
    <s v="114000"/>
    <s v=" FOOD SERVICE EQUIPMENT"/>
    <s v="ME"/>
    <x v="0"/>
    <n v="489"/>
    <s v="Storages"/>
    <s v="Storages"/>
    <m/>
    <s v="Storages"/>
    <m/>
    <m/>
    <m/>
    <m/>
    <m/>
    <m/>
  </r>
  <r>
    <x v="2"/>
    <x v="12"/>
    <x v="11"/>
    <s v="114000"/>
    <s v=" FOOD SERVICE EQUIPMENT"/>
    <s v="ME"/>
    <x v="1"/>
    <n v="490"/>
    <s v="KITCHEN AREA"/>
    <s v="KITCHEN AREA"/>
    <s v="A"/>
    <s v="Walk-In Cold &amp; Freezer Room"/>
    <n v="1"/>
    <s v="Nr"/>
    <m/>
    <n v="0"/>
    <n v="0"/>
    <n v="0"/>
  </r>
  <r>
    <x v="2"/>
    <x v="12"/>
    <x v="11"/>
    <s v="114000"/>
    <s v=" FOOD SERVICE EQUIPMENT"/>
    <s v="ME"/>
    <x v="1"/>
    <n v="491"/>
    <s v="Storages"/>
    <s v="Storages"/>
    <s v="B"/>
    <s v="Floor Trough"/>
    <n v="2"/>
    <s v="Nr"/>
    <m/>
    <n v="0"/>
    <n v="0"/>
    <n v="0"/>
  </r>
  <r>
    <x v="2"/>
    <x v="12"/>
    <x v="11"/>
    <s v="114000"/>
    <s v=" FOOD SERVICE EQUIPMENT"/>
    <s v="ME"/>
    <x v="1"/>
    <n v="492"/>
    <s v="KITCHEN AREA"/>
    <s v="KITCHEN AREA"/>
    <s v="C"/>
    <s v="Walk-In Cold &amp; Freezer Room"/>
    <n v="1"/>
    <s v="Nr"/>
    <m/>
    <n v="0"/>
    <n v="0"/>
    <n v="0"/>
  </r>
  <r>
    <x v="2"/>
    <x v="12"/>
    <x v="11"/>
    <s v="114000"/>
    <s v=" FOOD SERVICE EQUIPMENT"/>
    <s v="ME"/>
    <x v="1"/>
    <n v="493"/>
    <s v="Storages"/>
    <s v="Storages"/>
    <s v="D"/>
    <s v="Shelving"/>
    <n v="14"/>
    <s v="Nr"/>
    <m/>
    <n v="0"/>
    <n v="0"/>
    <n v="0"/>
  </r>
  <r>
    <x v="2"/>
    <x v="12"/>
    <x v="11"/>
    <s v="114000"/>
    <s v=" FOOD SERVICE EQUIPMENT"/>
    <s v="ME"/>
    <x v="1"/>
    <n v="494"/>
    <s v="KITCHEN AREA"/>
    <s v="KITCHEN AREA"/>
    <s v="E"/>
    <s v="Shelving"/>
    <n v="18"/>
    <s v="Nr"/>
    <m/>
    <n v="0"/>
    <n v="0"/>
    <n v="0"/>
  </r>
  <r>
    <x v="2"/>
    <x v="12"/>
    <x v="11"/>
    <s v="114000"/>
    <s v=" FOOD SERVICE EQUIPMENT"/>
    <s v="ME"/>
    <x v="0"/>
    <n v="495"/>
    <s v="Prewash Area"/>
    <s v="Prewash Area"/>
    <m/>
    <s v="Prewash Area"/>
    <m/>
    <m/>
    <m/>
    <m/>
    <m/>
    <m/>
  </r>
  <r>
    <x v="2"/>
    <x v="12"/>
    <x v="11"/>
    <s v="114000"/>
    <s v=" FOOD SERVICE EQUIPMENT"/>
    <s v="ME"/>
    <x v="1"/>
    <n v="496"/>
    <s v="KITCHEN AREA"/>
    <s v="KITCHEN AREA"/>
    <s v="F"/>
    <s v="Table w/ sink"/>
    <n v="1"/>
    <s v="Nr"/>
    <m/>
    <n v="0"/>
    <n v="0"/>
    <n v="0"/>
  </r>
  <r>
    <x v="2"/>
    <x v="12"/>
    <x v="11"/>
    <s v="114000"/>
    <s v=" FOOD SERVICE EQUIPMENT"/>
    <s v="ME"/>
    <x v="1"/>
    <n v="497"/>
    <s v="Prewash Area"/>
    <s v="Prewash Area"/>
    <s v="G"/>
    <s v="Mixer Tap "/>
    <n v="1"/>
    <s v="Nr"/>
    <m/>
    <n v="0"/>
    <n v="0"/>
    <n v="0"/>
  </r>
  <r>
    <x v="2"/>
    <x v="12"/>
    <x v="11"/>
    <s v="114000"/>
    <s v=" FOOD SERVICE EQUIPMENT"/>
    <s v="ME"/>
    <x v="1"/>
    <n v="498"/>
    <s v="KITCHEN AREA"/>
    <s v="KITCHEN AREA"/>
    <s v="H"/>
    <s v="Table W/ Bowl Sink - existing"/>
    <n v="1"/>
    <s v="Nr"/>
    <m/>
    <n v="0"/>
    <n v="0"/>
    <n v="0"/>
  </r>
  <r>
    <x v="2"/>
    <x v="12"/>
    <x v="11"/>
    <s v="114000"/>
    <s v=" FOOD SERVICE EQUIPMENT"/>
    <s v="ME"/>
    <x v="1"/>
    <n v="499"/>
    <s v="Prewash Area"/>
    <s v="Prewash Area"/>
    <s v="J"/>
    <s v="Spray Gun"/>
    <n v="1"/>
    <s v="Nr"/>
    <m/>
    <n v="0"/>
    <n v="0"/>
    <n v="0"/>
  </r>
  <r>
    <x v="2"/>
    <x v="12"/>
    <x v="11"/>
    <s v="114000"/>
    <s v=" FOOD SERVICE EQUIPMENT"/>
    <s v="ME"/>
    <x v="1"/>
    <n v="500"/>
    <s v="KITCHEN AREA"/>
    <s v="KITCHEN AREA"/>
    <s v="K"/>
    <s v="Floor Drain "/>
    <n v="1"/>
    <s v="Nr"/>
    <m/>
    <n v="0"/>
    <n v="0"/>
    <n v="0"/>
  </r>
  <r>
    <x v="2"/>
    <x v="12"/>
    <x v="11"/>
    <s v="114000"/>
    <s v=" FOOD SERVICE EQUIPMENT"/>
    <s v="ME"/>
    <x v="1"/>
    <n v="501"/>
    <s v="Prewash Area"/>
    <s v="Prewash Area"/>
    <s v="L"/>
    <s v="Wall Cupboard- existing"/>
    <n v="1"/>
    <s v="Nr"/>
    <m/>
    <n v="0"/>
    <n v="0"/>
    <n v="0"/>
  </r>
  <r>
    <x v="2"/>
    <x v="12"/>
    <x v="11"/>
    <s v="114000"/>
    <s v=" FOOD SERVICE EQUIPMENT"/>
    <s v="ME"/>
    <x v="1"/>
    <n v="502"/>
    <s v="KITCHEN AREA"/>
    <s v="KITCHEN AREA"/>
    <s v="M"/>
    <s v="Shelving - existing"/>
    <n v="1"/>
    <s v="Nr"/>
    <m/>
    <n v="0"/>
    <n v="0"/>
    <n v="0"/>
  </r>
  <r>
    <x v="2"/>
    <x v="12"/>
    <x v="11"/>
    <s v="114000"/>
    <s v=" FOOD SERVICE EQUIPMENT"/>
    <s v="ME"/>
    <x v="0"/>
    <n v="503"/>
    <s v="Vegetable Preparation"/>
    <s v="Vegetable Preparation"/>
    <m/>
    <s v="Vegetable Preparation"/>
    <m/>
    <m/>
    <m/>
    <m/>
    <m/>
    <m/>
  </r>
  <r>
    <x v="2"/>
    <x v="12"/>
    <x v="11"/>
    <s v="114000"/>
    <s v=" FOOD SERVICE EQUIPMENT"/>
    <s v="ME"/>
    <x v="1"/>
    <n v="504"/>
    <s v="KITCHEN AREA"/>
    <s v="KITCHEN AREA"/>
    <s v="N"/>
    <s v="Hand Wash Sink "/>
    <n v="1"/>
    <s v="Nr"/>
    <m/>
    <n v="0"/>
    <n v="0"/>
    <n v="0"/>
  </r>
  <r>
    <x v="2"/>
    <x v="12"/>
    <x v="11"/>
    <s v="114000"/>
    <s v=" FOOD SERVICE EQUIPMENT"/>
    <s v="ME"/>
    <x v="1"/>
    <n v="505"/>
    <s v="Vegetable Preparation"/>
    <s v="Vegetable Preparation"/>
    <s v="P"/>
    <s v="Prep Table - existing"/>
    <n v="1"/>
    <s v="Nr"/>
    <m/>
    <n v="0"/>
    <n v="0"/>
    <n v="0"/>
  </r>
  <r>
    <x v="2"/>
    <x v="12"/>
    <x v="11"/>
    <s v="114000"/>
    <s v=" FOOD SERVICE EQUIPMENT"/>
    <s v="ME"/>
    <x v="1"/>
    <n v="506"/>
    <s v="KITCHEN AREA"/>
    <s v="KITCHEN AREA"/>
    <s v="A"/>
    <s v="Mixer Tap "/>
    <n v="2"/>
    <s v="Nr"/>
    <m/>
    <n v="0"/>
    <n v="0"/>
    <n v="0"/>
  </r>
  <r>
    <x v="2"/>
    <x v="12"/>
    <x v="11"/>
    <s v="114000"/>
    <s v=" FOOD SERVICE EQUIPMENT"/>
    <s v="ME"/>
    <x v="1"/>
    <n v="507"/>
    <s v="Vegetable Preparation"/>
    <s v="Vegetable Preparation"/>
    <s v="B"/>
    <s v="Undercounter Fridge- 1200 mm"/>
    <n v="1"/>
    <s v="Nr"/>
    <m/>
    <n v="0"/>
    <n v="0"/>
    <n v="0"/>
  </r>
  <r>
    <x v="2"/>
    <x v="12"/>
    <x v="11"/>
    <s v="114000"/>
    <s v=" FOOD SERVICE EQUIPMENT"/>
    <s v="ME"/>
    <x v="1"/>
    <n v="508"/>
    <s v="KITCHEN AREA"/>
    <s v="KITCHEN AREA"/>
    <s v="C"/>
    <s v="Table w/ sink"/>
    <n v="1"/>
    <s v="Nr"/>
    <m/>
    <n v="0"/>
    <n v="0"/>
    <n v="0"/>
  </r>
  <r>
    <x v="2"/>
    <x v="12"/>
    <x v="11"/>
    <s v="114000"/>
    <s v=" FOOD SERVICE EQUIPMENT"/>
    <s v="ME"/>
    <x v="1"/>
    <n v="509"/>
    <s v="Vegetable Preparation"/>
    <s v="Vegetable Preparation"/>
    <s v="D"/>
    <s v="Floor Drain"/>
    <n v="1"/>
    <s v="Nr"/>
    <m/>
    <n v="0"/>
    <n v="0"/>
    <n v="0"/>
  </r>
  <r>
    <x v="2"/>
    <x v="12"/>
    <x v="11"/>
    <s v="114000"/>
    <s v=" FOOD SERVICE EQUIPMENT"/>
    <s v="ME"/>
    <x v="1"/>
    <n v="510"/>
    <s v="KITCHEN AREA"/>
    <s v="KITCHEN AREA"/>
    <s v="E"/>
    <s v="Potato Peeler- existing"/>
    <n v="1"/>
    <s v="Nr"/>
    <m/>
    <n v="0"/>
    <n v="0"/>
    <n v="0"/>
  </r>
  <r>
    <x v="2"/>
    <x v="12"/>
    <x v="11"/>
    <s v="114000"/>
    <s v=" FOOD SERVICE EQUIPMENT"/>
    <s v="ME"/>
    <x v="0"/>
    <n v="511"/>
    <s v="Meat &amp; Poultry Preparation"/>
    <s v="Meat &amp; Poultry Preparation"/>
    <m/>
    <s v="Meat &amp; Poultry Preparation"/>
    <m/>
    <m/>
    <m/>
    <m/>
    <m/>
    <m/>
  </r>
  <r>
    <x v="2"/>
    <x v="12"/>
    <x v="11"/>
    <s v="114000"/>
    <s v=" FOOD SERVICE EQUIPMENT"/>
    <s v="ME"/>
    <x v="1"/>
    <n v="512"/>
    <s v="KITCHEN AREA"/>
    <s v="KITCHEN AREA"/>
    <s v="F"/>
    <s v="Hand Wash Sink"/>
    <n v="1"/>
    <s v="Nr"/>
    <m/>
    <n v="0"/>
    <n v="0"/>
    <n v="0"/>
  </r>
  <r>
    <x v="2"/>
    <x v="12"/>
    <x v="11"/>
    <s v="114000"/>
    <s v=" FOOD SERVICE EQUIPMENT"/>
    <s v="ME"/>
    <x v="1"/>
    <n v="513"/>
    <s v="Meat &amp; Poultry Preparation"/>
    <s v="Meat &amp; Poultry Preparation"/>
    <s v="G"/>
    <s v="Prep Table"/>
    <n v="1"/>
    <s v="Nr"/>
    <m/>
    <n v="0"/>
    <n v="0"/>
    <n v="0"/>
  </r>
  <r>
    <x v="2"/>
    <x v="12"/>
    <x v="11"/>
    <s v="114000"/>
    <s v=" FOOD SERVICE EQUIPMENT"/>
    <s v="ME"/>
    <x v="1"/>
    <n v="514"/>
    <s v="KITCHEN AREA"/>
    <s v="KITCHEN AREA"/>
    <s v="H"/>
    <s v="Mixer Tap "/>
    <n v="2"/>
    <s v="Nr"/>
    <m/>
    <n v="0"/>
    <n v="0"/>
    <n v="0"/>
  </r>
  <r>
    <x v="2"/>
    <x v="12"/>
    <x v="11"/>
    <s v="114000"/>
    <s v=" FOOD SERVICE EQUIPMENT"/>
    <s v="ME"/>
    <x v="1"/>
    <n v="515"/>
    <s v="Meat &amp; Poultry Preparation"/>
    <s v="Meat &amp; Poultry Preparation"/>
    <s v="J"/>
    <s v="Undercounter Fridge-1200 mm"/>
    <n v="1"/>
    <s v="Nr"/>
    <m/>
    <n v="0"/>
    <n v="0"/>
    <n v="0"/>
  </r>
  <r>
    <x v="2"/>
    <x v="12"/>
    <x v="11"/>
    <s v="114000"/>
    <s v=" FOOD SERVICE EQUIPMENT"/>
    <s v="ME"/>
    <x v="1"/>
    <n v="516"/>
    <s v="KITCHEN AREA"/>
    <s v="KITCHEN AREA"/>
    <s v="K"/>
    <s v="Upright Fridge"/>
    <n v="1"/>
    <s v="Nr"/>
    <m/>
    <n v="0"/>
    <n v="0"/>
    <n v="0"/>
  </r>
  <r>
    <x v="2"/>
    <x v="12"/>
    <x v="11"/>
    <s v="114000"/>
    <s v=" FOOD SERVICE EQUIPMENT"/>
    <s v="ME"/>
    <x v="1"/>
    <n v="517"/>
    <s v="Meat &amp; Poultry Preparation"/>
    <s v="Meat &amp; Poultry Preparation"/>
    <s v="L"/>
    <s v="Floor Drain"/>
    <n v="1"/>
    <s v="Nr"/>
    <m/>
    <n v="0"/>
    <n v="0"/>
    <n v="0"/>
  </r>
  <r>
    <x v="2"/>
    <x v="12"/>
    <x v="11"/>
    <s v="114000"/>
    <s v=" FOOD SERVICE EQUIPMENT"/>
    <s v="ME"/>
    <x v="1"/>
    <n v="518"/>
    <s v="KITCHEN AREA"/>
    <s v="KITCHEN AREA"/>
    <s v="M"/>
    <s v="Meat Mincer- existing"/>
    <n v="1"/>
    <s v="Nr"/>
    <m/>
    <n v="0"/>
    <n v="0"/>
    <n v="0"/>
  </r>
  <r>
    <x v="2"/>
    <x v="12"/>
    <x v="11"/>
    <s v="114000"/>
    <s v=" FOOD SERVICE EQUIPMENT"/>
    <s v="ME"/>
    <x v="0"/>
    <n v="519"/>
    <s v="Bakery &amp; Pastry"/>
    <s v="Bakery &amp; Pastry"/>
    <m/>
    <s v="Bakery &amp; Pastry"/>
    <m/>
    <m/>
    <m/>
    <m/>
    <m/>
    <m/>
  </r>
  <r>
    <x v="2"/>
    <x v="12"/>
    <x v="11"/>
    <s v="114000"/>
    <s v=" FOOD SERVICE EQUIPMENT"/>
    <s v="ME"/>
    <x v="1"/>
    <n v="520"/>
    <s v="KITCHEN AREA"/>
    <s v="KITCHEN AREA"/>
    <s v="N"/>
    <s v="Table w/ Double Bowl Sink"/>
    <n v="1"/>
    <s v="Nr"/>
    <m/>
    <n v="0"/>
    <n v="0"/>
    <n v="0"/>
  </r>
  <r>
    <x v="2"/>
    <x v="12"/>
    <x v="11"/>
    <s v="114000"/>
    <s v=" FOOD SERVICE EQUIPMENT"/>
    <s v="ME"/>
    <x v="1"/>
    <n v="521"/>
    <s v="Bakery &amp; Pastry"/>
    <s v="Bakery &amp; Pastry"/>
    <s v="P"/>
    <s v="Undercounter Fridge-1200 mm"/>
    <n v="2"/>
    <s v="Nr"/>
    <m/>
    <n v="0"/>
    <n v="0"/>
    <n v="0"/>
  </r>
  <r>
    <x v="2"/>
    <x v="12"/>
    <x v="11"/>
    <s v="114000"/>
    <s v=" FOOD SERVICE EQUIPMENT"/>
    <s v="ME"/>
    <x v="1"/>
    <n v="522"/>
    <s v="KITCHEN AREA"/>
    <s v="KITCHEN AREA"/>
    <s v="Q"/>
    <s v="Mixer Tap "/>
    <n v="2"/>
    <s v="Nr"/>
    <m/>
    <n v="0"/>
    <n v="0"/>
    <n v="0"/>
  </r>
  <r>
    <x v="2"/>
    <x v="12"/>
    <x v="11"/>
    <s v="114000"/>
    <s v=" FOOD SERVICE EQUIPMENT"/>
    <s v="ME"/>
    <x v="1"/>
    <n v="523"/>
    <s v="Bakery &amp; Pastry"/>
    <s v="Bakery &amp; Pastry"/>
    <s v="R"/>
    <s v="Table w/ Sink"/>
    <n v="1"/>
    <s v="Nr"/>
    <m/>
    <n v="0"/>
    <n v="0"/>
    <n v="0"/>
  </r>
  <r>
    <x v="2"/>
    <x v="12"/>
    <x v="11"/>
    <s v="114000"/>
    <s v=" FOOD SERVICE EQUIPMENT"/>
    <s v="ME"/>
    <x v="1"/>
    <n v="524"/>
    <s v="KITCHEN AREA"/>
    <s v="KITCHEN AREA"/>
    <s v="S"/>
    <s v="Scale"/>
    <n v="1"/>
    <s v="Nr"/>
    <m/>
    <n v="0"/>
    <n v="0"/>
    <n v="0"/>
  </r>
  <r>
    <x v="2"/>
    <x v="12"/>
    <x v="11"/>
    <s v="114000"/>
    <s v=" FOOD SERVICE EQUIPMENT"/>
    <s v="ME"/>
    <x v="1"/>
    <n v="525"/>
    <s v="Bakery &amp; Pastry"/>
    <s v="Bakery &amp; Pastry"/>
    <s v="T"/>
    <s v="Table W/ Marble Top"/>
    <n v="1"/>
    <s v="Nr"/>
    <m/>
    <n v="0"/>
    <n v="0"/>
    <n v="0"/>
  </r>
  <r>
    <x v="2"/>
    <x v="12"/>
    <x v="11"/>
    <s v="114000"/>
    <s v=" FOOD SERVICE EQUIPMENT"/>
    <s v="ME"/>
    <x v="1"/>
    <n v="526"/>
    <s v="KITCHEN AREA"/>
    <s v="KITCHEN AREA"/>
    <s v="A"/>
    <s v="Floor Drain"/>
    <n v="1"/>
    <s v="Nr"/>
    <m/>
    <n v="0"/>
    <n v="0"/>
    <n v="0"/>
  </r>
  <r>
    <x v="2"/>
    <x v="12"/>
    <x v="11"/>
    <s v="114000"/>
    <s v=" FOOD SERVICE EQUIPMENT"/>
    <s v="ME"/>
    <x v="1"/>
    <n v="527"/>
    <s v="Bakery &amp; Pastry"/>
    <s v="Bakery &amp; Pastry"/>
    <s v="B"/>
    <s v="Gas Boiling Top- 400 x 700 "/>
    <n v="1"/>
    <s v="Nr"/>
    <m/>
    <n v="0"/>
    <n v="0"/>
    <n v="0"/>
  </r>
  <r>
    <x v="2"/>
    <x v="12"/>
    <x v="11"/>
    <s v="114000"/>
    <s v=" FOOD SERVICE EQUIPMENT"/>
    <s v="ME"/>
    <x v="1"/>
    <n v="528"/>
    <s v="KITCHEN AREA"/>
    <s v="KITCHEN AREA"/>
    <s v="C"/>
    <s v="Deck Oven"/>
    <n v="1"/>
    <s v="Nr"/>
    <m/>
    <n v="0"/>
    <n v="0"/>
    <n v="0"/>
  </r>
  <r>
    <x v="2"/>
    <x v="12"/>
    <x v="11"/>
    <s v="114000"/>
    <s v=" FOOD SERVICE EQUIPMENT"/>
    <s v="ME"/>
    <x v="1"/>
    <n v="529"/>
    <s v="Bakery &amp; Pastry"/>
    <s v="Bakery &amp; Pastry"/>
    <s v="D"/>
    <s v="Exhaust Hood  w/Fire Suppression System"/>
    <n v="1"/>
    <s v="Nr"/>
    <m/>
    <n v="0"/>
    <n v="0"/>
    <n v="0"/>
  </r>
  <r>
    <x v="2"/>
    <x v="12"/>
    <x v="11"/>
    <s v="114000"/>
    <s v=" FOOD SERVICE EQUIPMENT"/>
    <s v="ME"/>
    <x v="1"/>
    <n v="530"/>
    <s v="KITCHEN AREA"/>
    <s v="KITCHEN AREA"/>
    <s v="E"/>
    <s v="Floor Drain"/>
    <n v="1"/>
    <s v="Nr"/>
    <m/>
    <n v="0"/>
    <n v="0"/>
    <n v="0"/>
  </r>
  <r>
    <x v="2"/>
    <x v="12"/>
    <x v="11"/>
    <s v="114000"/>
    <s v=" FOOD SERVICE EQUIPMENT"/>
    <s v="ME"/>
    <x v="1"/>
    <n v="531"/>
    <s v="Bakery &amp; Pastry"/>
    <s v="Bakery &amp; Pastry"/>
    <s v="F"/>
    <s v="Marble Top - Mobile Worktable"/>
    <n v="1"/>
    <s v="Nr"/>
    <m/>
    <n v="0"/>
    <n v="0"/>
    <n v="0"/>
  </r>
  <r>
    <x v="2"/>
    <x v="12"/>
    <x v="11"/>
    <s v="114000"/>
    <s v=" FOOD SERVICE EQUIPMENT"/>
    <s v="ME"/>
    <x v="1"/>
    <n v="532"/>
    <s v="KITCHEN AREA"/>
    <s v="KITCHEN AREA"/>
    <s v="G"/>
    <s v="Worktable- existing"/>
    <n v="1"/>
    <s v="Nr"/>
    <m/>
    <n v="0"/>
    <n v="0"/>
    <n v="0"/>
  </r>
  <r>
    <x v="2"/>
    <x v="12"/>
    <x v="11"/>
    <s v="114000"/>
    <s v=" FOOD SERVICE EQUIPMENT"/>
    <s v="ME"/>
    <x v="1"/>
    <n v="533"/>
    <s v="Bakery &amp; Pastry"/>
    <s v="Bakery &amp; Pastry"/>
    <s v="H"/>
    <s v="Mixer- existing"/>
    <n v="1"/>
    <s v="Nr"/>
    <m/>
    <n v="0"/>
    <n v="0"/>
    <n v="0"/>
  </r>
  <r>
    <x v="2"/>
    <x v="12"/>
    <x v="11"/>
    <s v="114000"/>
    <s v=" FOOD SERVICE EQUIPMENT"/>
    <s v="ME"/>
    <x v="0"/>
    <n v="534"/>
    <s v="Hot Kitchen"/>
    <s v="Hot Kitchen"/>
    <m/>
    <s v="Hot Kitchen"/>
    <m/>
    <m/>
    <m/>
    <m/>
    <m/>
    <m/>
  </r>
  <r>
    <x v="2"/>
    <x v="12"/>
    <x v="11"/>
    <s v="114000"/>
    <s v=" FOOD SERVICE EQUIPMENT"/>
    <s v="ME"/>
    <x v="1"/>
    <n v="535"/>
    <s v="Bakery &amp; Pastry"/>
    <s v="Bakery &amp; Pastry"/>
    <s v="J"/>
    <s v="Hand Wash Sink"/>
    <n v="2"/>
    <s v="Nr"/>
    <m/>
    <n v="0"/>
    <n v="0"/>
    <n v="0"/>
  </r>
  <r>
    <x v="2"/>
    <x v="12"/>
    <x v="11"/>
    <s v="114000"/>
    <s v=" FOOD SERVICE EQUIPMENT"/>
    <s v="ME"/>
    <x v="1"/>
    <n v="536"/>
    <s v="Hot Kitchen"/>
    <s v="Hot Kitchen"/>
    <s v="K"/>
    <s v="Table w/ Sink- existing"/>
    <n v="1"/>
    <s v="Nr"/>
    <m/>
    <n v="0"/>
    <n v="0"/>
    <n v="0"/>
  </r>
  <r>
    <x v="2"/>
    <x v="12"/>
    <x v="11"/>
    <s v="114000"/>
    <s v=" FOOD SERVICE EQUIPMENT"/>
    <s v="ME"/>
    <x v="1"/>
    <n v="537"/>
    <s v="Bakery &amp; Pastry"/>
    <s v="Bakery &amp; Pastry"/>
    <s v="L"/>
    <s v="Mixer Tap"/>
    <n v="2"/>
    <s v="Nr"/>
    <m/>
    <n v="0"/>
    <n v="0"/>
    <n v="0"/>
  </r>
  <r>
    <x v="2"/>
    <x v="12"/>
    <x v="11"/>
    <s v="114000"/>
    <s v=" FOOD SERVICE EQUIPMENT"/>
    <s v="ME"/>
    <x v="1"/>
    <n v="538"/>
    <s v="Hot Kitchen"/>
    <s v="Hot Kitchen"/>
    <s v="M"/>
    <s v="Floor Drain"/>
    <n v="1"/>
    <s v="Nr"/>
    <m/>
    <n v="0"/>
    <n v="0"/>
    <n v="0"/>
  </r>
  <r>
    <x v="2"/>
    <x v="12"/>
    <x v="11"/>
    <s v="114000"/>
    <s v=" FOOD SERVICE EQUIPMENT"/>
    <s v="ME"/>
    <x v="1"/>
    <n v="539"/>
    <s v="Bakery &amp; Pastry"/>
    <s v="Bakery &amp; Pastry"/>
    <s v="N"/>
    <s v="Fryer- existing"/>
    <n v="1"/>
    <s v="Nr"/>
    <m/>
    <n v="0"/>
    <n v="0"/>
    <n v="0"/>
  </r>
  <r>
    <x v="2"/>
    <x v="12"/>
    <x v="11"/>
    <s v="114000"/>
    <s v=" FOOD SERVICE EQUIPMENT"/>
    <s v="ME"/>
    <x v="1"/>
    <n v="540"/>
    <s v="Hot Kitchen"/>
    <s v="Hot Kitchen"/>
    <s v="P"/>
    <s v="Ele. Chip Scuttle"/>
    <n v="1"/>
    <s v="Nr"/>
    <m/>
    <n v="0"/>
    <n v="0"/>
    <n v="0"/>
  </r>
  <r>
    <x v="2"/>
    <x v="12"/>
    <x v="11"/>
    <s v="114000"/>
    <s v=" FOOD SERVICE EQUIPMENT"/>
    <s v="ME"/>
    <x v="1"/>
    <n v="541"/>
    <s v="Bakery &amp; Pastry"/>
    <s v="Bakery &amp; Pastry"/>
    <s v="Q"/>
    <s v="Gas Range"/>
    <n v="2"/>
    <s v="Nr"/>
    <m/>
    <n v="0"/>
    <n v="0"/>
    <n v="0"/>
  </r>
  <r>
    <x v="2"/>
    <x v="12"/>
    <x v="11"/>
    <s v="114000"/>
    <s v=" FOOD SERVICE EQUIPMENT"/>
    <s v="ME"/>
    <x v="1"/>
    <n v="542"/>
    <s v="Hot Kitchen"/>
    <s v="Hot Kitchen"/>
    <s v="R"/>
    <s v="Gas Grill"/>
    <n v="1"/>
    <s v="Nr"/>
    <m/>
    <n v="0"/>
    <n v="0"/>
    <n v="0"/>
  </r>
  <r>
    <x v="2"/>
    <x v="12"/>
    <x v="11"/>
    <s v="114000"/>
    <s v=" FOOD SERVICE EQUIPMENT"/>
    <s v="ME"/>
    <x v="1"/>
    <n v="543"/>
    <s v="Bakery &amp; Pastry"/>
    <s v="Bakery &amp; Pastry"/>
    <s v="S"/>
    <s v="Exhaust Hood w/ Fire Suppression System"/>
    <n v="1"/>
    <s v="Nr"/>
    <m/>
    <n v="0"/>
    <n v="0"/>
    <n v="0"/>
  </r>
  <r>
    <x v="2"/>
    <x v="12"/>
    <x v="11"/>
    <s v="114000"/>
    <s v=" FOOD SERVICE EQUIPMENT"/>
    <s v="ME"/>
    <x v="1"/>
    <n v="544"/>
    <s v="Hot Kitchen"/>
    <s v="Hot Kitchen"/>
    <s v="T"/>
    <s v="Worktable- existing"/>
    <n v="1"/>
    <s v="Nr"/>
    <m/>
    <n v="0"/>
    <n v="0"/>
    <n v="0"/>
  </r>
  <r>
    <x v="2"/>
    <x v="12"/>
    <x v="11"/>
    <s v="114000"/>
    <s v=" FOOD SERVICE EQUIPMENT"/>
    <s v="ME"/>
    <x v="1"/>
    <n v="545"/>
    <s v="Bakery &amp; Pastry"/>
    <s v="Bakery &amp; Pastry"/>
    <s v="A"/>
    <s v="Table w/ Sink"/>
    <n v="1"/>
    <s v="Nr"/>
    <m/>
    <n v="0"/>
    <n v="0"/>
    <n v="0"/>
  </r>
  <r>
    <x v="2"/>
    <x v="12"/>
    <x v="11"/>
    <s v="114000"/>
    <s v=" FOOD SERVICE EQUIPMENT"/>
    <s v="ME"/>
    <x v="1"/>
    <n v="546"/>
    <s v="Hot Kitchen"/>
    <s v="Hot Kitchen"/>
    <s v="B"/>
    <s v="Cupboard W/ Drawer- existing"/>
    <n v="1"/>
    <s v="Nr"/>
    <m/>
    <n v="0"/>
    <n v="0"/>
    <n v="0"/>
  </r>
  <r>
    <x v="2"/>
    <x v="12"/>
    <x v="11"/>
    <s v="114000"/>
    <s v=" FOOD SERVICE EQUIPMENT"/>
    <s v="ME"/>
    <x v="1"/>
    <n v="547"/>
    <s v="Bakery &amp; Pastry"/>
    <s v="Bakery &amp; Pastry"/>
    <s v="C"/>
    <s v="Worktable- existing"/>
    <n v="1"/>
    <s v="Nr"/>
    <m/>
    <n v="0"/>
    <n v="0"/>
    <n v="0"/>
  </r>
  <r>
    <x v="2"/>
    <x v="12"/>
    <x v="11"/>
    <s v="114000"/>
    <s v=" FOOD SERVICE EQUIPMENT"/>
    <s v="ME"/>
    <x v="1"/>
    <n v="548"/>
    <s v="Hot Kitchen"/>
    <s v="Hot Kitchen"/>
    <s v="D"/>
    <s v="Undercounter Fridge-1200 mm"/>
    <n v="1"/>
    <s v="Nr"/>
    <m/>
    <n v="0"/>
    <n v="0"/>
    <n v="0"/>
  </r>
  <r>
    <x v="2"/>
    <x v="12"/>
    <x v="11"/>
    <s v="114000"/>
    <s v=" FOOD SERVICE EQUIPMENT"/>
    <s v="ME"/>
    <x v="0"/>
    <n v="549"/>
    <s v="Cold Kitchen"/>
    <s v="Cold Kitchen"/>
    <m/>
    <s v="Cold Kitchen"/>
    <m/>
    <m/>
    <m/>
    <m/>
    <m/>
    <m/>
  </r>
  <r>
    <x v="2"/>
    <x v="12"/>
    <x v="11"/>
    <s v="114000"/>
    <s v=" FOOD SERVICE EQUIPMENT"/>
    <s v="ME"/>
    <x v="1"/>
    <n v="550"/>
    <s v="Hot Kitchen"/>
    <s v="Hot Kitchen"/>
    <s v="E"/>
    <s v="Upright Fridge"/>
    <n v="1"/>
    <s v="Nr"/>
    <m/>
    <n v="0"/>
    <n v="0"/>
    <n v="0"/>
  </r>
  <r>
    <x v="2"/>
    <x v="12"/>
    <x v="11"/>
    <s v="114000"/>
    <s v=" FOOD SERVICE EQUIPMENT"/>
    <s v="ME"/>
    <x v="1"/>
    <n v="551"/>
    <s v="Cold Kitchen"/>
    <s v="Cold Kitchen"/>
    <s v="F"/>
    <s v="Upright Freezer"/>
    <n v="1"/>
    <s v="Nr"/>
    <m/>
    <n v="0"/>
    <n v="0"/>
    <n v="0"/>
  </r>
  <r>
    <x v="2"/>
    <x v="12"/>
    <x v="11"/>
    <s v="114000"/>
    <s v=" FOOD SERVICE EQUIPMENT"/>
    <s v="ME"/>
    <x v="1"/>
    <n v="552"/>
    <s v="Hot Kitchen"/>
    <s v="Hot Kitchen"/>
    <s v="G"/>
    <s v="Worktable W/ Sink"/>
    <n v="1"/>
    <s v="Nr"/>
    <m/>
    <n v="0"/>
    <n v="0"/>
    <n v="0"/>
  </r>
  <r>
    <x v="2"/>
    <x v="12"/>
    <x v="11"/>
    <s v="114000"/>
    <s v=" FOOD SERVICE EQUIPMENT"/>
    <s v="ME"/>
    <x v="1"/>
    <n v="553"/>
    <s v="Cold Kitchen"/>
    <s v="Cold Kitchen"/>
    <s v="H"/>
    <s v="Mixer Tap"/>
    <n v="1"/>
    <s v="Nr"/>
    <m/>
    <n v="0"/>
    <n v="0"/>
    <n v="0"/>
  </r>
  <r>
    <x v="2"/>
    <x v="12"/>
    <x v="11"/>
    <s v="114000"/>
    <s v=" FOOD SERVICE EQUIPMENT"/>
    <s v="ME"/>
    <x v="1"/>
    <n v="554"/>
    <s v="Hot Kitchen"/>
    <s v="Hot Kitchen"/>
    <s v="J"/>
    <s v="Floor Drain"/>
    <n v="2"/>
    <s v="Nr"/>
    <m/>
    <n v="0"/>
    <n v="0"/>
    <n v="0"/>
  </r>
  <r>
    <x v="2"/>
    <x v="12"/>
    <x v="11"/>
    <s v="114000"/>
    <s v=" FOOD SERVICE EQUIPMENT"/>
    <s v="ME"/>
    <x v="1"/>
    <n v="555"/>
    <s v="Cold Kitchen"/>
    <s v="Cold Kitchen"/>
    <s v="K"/>
    <s v="Salad Table"/>
    <n v="1"/>
    <s v="Nr"/>
    <m/>
    <n v="0"/>
    <n v="0"/>
    <n v="0"/>
  </r>
  <r>
    <x v="2"/>
    <x v="12"/>
    <x v="11"/>
    <s v="114000"/>
    <s v=" FOOD SERVICE EQUIPMENT"/>
    <s v="ME"/>
    <x v="1"/>
    <n v="556"/>
    <s v="Hot Kitchen"/>
    <s v="Hot Kitchen"/>
    <s v="L"/>
    <s v="Worktable"/>
    <n v="1"/>
    <s v="Nr"/>
    <m/>
    <n v="0"/>
    <n v="0"/>
    <n v="0"/>
  </r>
  <r>
    <x v="2"/>
    <x v="12"/>
    <x v="11"/>
    <s v="114000"/>
    <s v=" FOOD SERVICE EQUIPMENT"/>
    <s v="ME"/>
    <x v="1"/>
    <n v="557"/>
    <s v="Cold Kitchen"/>
    <s v="Cold Kitchen"/>
    <s v="M"/>
    <s v="Undercounter Fridge"/>
    <n v="1"/>
    <s v="Nr"/>
    <m/>
    <n v="0"/>
    <n v="0"/>
    <n v="0"/>
  </r>
  <r>
    <x v="2"/>
    <x v="12"/>
    <x v="11"/>
    <s v="114000"/>
    <s v=" FOOD SERVICE EQUIPMENT"/>
    <s v="ME"/>
    <x v="0"/>
    <n v="558"/>
    <s v="Potwash Area"/>
    <s v="Potwash Area"/>
    <m/>
    <s v="Potwash Area"/>
    <m/>
    <m/>
    <m/>
    <m/>
    <m/>
    <m/>
  </r>
  <r>
    <x v="2"/>
    <x v="12"/>
    <x v="11"/>
    <s v="114000"/>
    <s v=" FOOD SERVICE EQUIPMENT"/>
    <s v="ME"/>
    <x v="1"/>
    <n v="559"/>
    <s v="Cold Kitchen"/>
    <s v="Cold Kitchen"/>
    <s v="N"/>
    <s v="Triple Bowl Sink"/>
    <n v="1"/>
    <s v="Nr"/>
    <m/>
    <n v="0"/>
    <n v="0"/>
    <n v="0"/>
  </r>
  <r>
    <x v="2"/>
    <x v="12"/>
    <x v="11"/>
    <s v="114000"/>
    <s v=" FOOD SERVICE EQUIPMENT"/>
    <s v="ME"/>
    <x v="1"/>
    <n v="560"/>
    <s v="Potwash Area"/>
    <s v="Potwash Area"/>
    <s v="P"/>
    <s v="Spray Gun"/>
    <n v="1"/>
    <s v="Nr"/>
    <m/>
    <n v="0"/>
    <n v="0"/>
    <n v="0"/>
  </r>
  <r>
    <x v="2"/>
    <x v="12"/>
    <x v="11"/>
    <s v="114000"/>
    <s v=" FOOD SERVICE EQUIPMENT"/>
    <s v="ME"/>
    <x v="1"/>
    <n v="561"/>
    <s v="Cold Kitchen"/>
    <s v="Cold Kitchen"/>
    <s v="Q"/>
    <s v="Mixer Tap"/>
    <n v="1"/>
    <s v="Nr"/>
    <m/>
    <n v="0"/>
    <n v="0"/>
    <n v="0"/>
  </r>
  <r>
    <x v="2"/>
    <x v="12"/>
    <x v="11"/>
    <s v="114000"/>
    <s v=" FOOD SERVICE EQUIPMENT"/>
    <s v="ME"/>
    <x v="1"/>
    <n v="562"/>
    <s v="Potwash Area"/>
    <s v="Potwash Area"/>
    <s v="R"/>
    <s v="Shelving unit"/>
    <n v="3"/>
    <s v="Nr"/>
    <m/>
    <n v="0"/>
    <n v="0"/>
    <n v="0"/>
  </r>
  <r>
    <x v="2"/>
    <x v="12"/>
    <x v="11"/>
    <s v="114000"/>
    <s v=" FOOD SERVICE EQUIPMENT"/>
    <s v="ME"/>
    <x v="1"/>
    <n v="563"/>
    <s v="Cold Kitchen"/>
    <s v="Cold Kitchen"/>
    <s v="S"/>
    <s v="Floor Drain"/>
    <n v="1"/>
    <s v="Nr"/>
    <m/>
    <n v="0"/>
    <n v="0"/>
    <n v="0"/>
  </r>
  <r>
    <x v="2"/>
    <x v="12"/>
    <x v="11"/>
    <s v="114000"/>
    <s v=" FOOD SERVICE EQUIPMENT"/>
    <s v="ME"/>
    <x v="0"/>
    <n v="564"/>
    <s v="Dishwash Area"/>
    <s v="Dishwash Area"/>
    <m/>
    <s v="Dishwash Area"/>
    <m/>
    <m/>
    <m/>
    <m/>
    <m/>
    <m/>
  </r>
  <r>
    <x v="2"/>
    <x v="12"/>
    <x v="11"/>
    <s v="114000"/>
    <s v=" FOOD SERVICE EQUIPMENT"/>
    <s v="ME"/>
    <x v="1"/>
    <n v="565"/>
    <s v="Cold Kitchen"/>
    <s v="Cold Kitchen"/>
    <s v="A"/>
    <s v="Triple Bowl Sink"/>
    <n v="1"/>
    <s v="Nr"/>
    <m/>
    <n v="0"/>
    <n v="0"/>
    <n v="0"/>
  </r>
  <r>
    <x v="2"/>
    <x v="12"/>
    <x v="11"/>
    <s v="114000"/>
    <s v=" FOOD SERVICE EQUIPMENT"/>
    <s v="ME"/>
    <x v="1"/>
    <n v="566"/>
    <s v="Dishwash Area"/>
    <s v="Dishwash Area"/>
    <s v="B"/>
    <s v="Spray Gun"/>
    <n v="1"/>
    <s v="Nr"/>
    <m/>
    <n v="0"/>
    <n v="0"/>
    <n v="0"/>
  </r>
  <r>
    <x v="2"/>
    <x v="12"/>
    <x v="11"/>
    <s v="114000"/>
    <s v=" FOOD SERVICE EQUIPMENT"/>
    <s v="ME"/>
    <x v="1"/>
    <n v="567"/>
    <s v="Cold Kitchen"/>
    <s v="Cold Kitchen"/>
    <s v="C"/>
    <s v="Mixer Tap"/>
    <n v="1"/>
    <s v="Nr"/>
    <m/>
    <n v="0"/>
    <n v="0"/>
    <n v="0"/>
  </r>
  <r>
    <x v="2"/>
    <x v="12"/>
    <x v="11"/>
    <s v="114000"/>
    <s v=" FOOD SERVICE EQUIPMENT"/>
    <s v="ME"/>
    <x v="1"/>
    <n v="568"/>
    <s v="Dishwash Area"/>
    <s v="Dishwash Area"/>
    <s v="D"/>
    <s v="Shelving Unit"/>
    <n v="5"/>
    <s v="Nr"/>
    <m/>
    <n v="0"/>
    <n v="0"/>
    <n v="0"/>
  </r>
  <r>
    <x v="2"/>
    <x v="12"/>
    <x v="11"/>
    <s v="114000"/>
    <s v=" FOOD SERVICE EQUIPMENT"/>
    <s v="ME"/>
    <x v="1"/>
    <n v="569"/>
    <s v="Cold Kitchen"/>
    <s v="Cold Kitchen"/>
    <s v="E"/>
    <s v="Floor Drain"/>
    <n v="1"/>
    <s v="Nr"/>
    <m/>
    <n v="0"/>
    <n v="0"/>
    <n v="0"/>
  </r>
  <r>
    <x v="2"/>
    <x v="12"/>
    <x v="11"/>
    <s v="114000"/>
    <s v=" FOOD SERVICE EQUIPMENT"/>
    <s v="ME"/>
    <x v="0"/>
    <n v="570"/>
    <s v="Corridor"/>
    <s v="Corridor"/>
    <m/>
    <s v="Corridor"/>
    <m/>
    <m/>
    <m/>
    <m/>
    <m/>
    <m/>
  </r>
  <r>
    <x v="2"/>
    <x v="12"/>
    <x v="11"/>
    <s v="114000"/>
    <s v=" FOOD SERVICE EQUIPMENT"/>
    <s v="ME"/>
    <x v="1"/>
    <n v="571"/>
    <s v="Cold Kitchen"/>
    <s v="Cold Kitchen"/>
    <s v="F"/>
    <s v="Hand Wash Sink"/>
    <n v="2"/>
    <s v="Nr"/>
    <m/>
    <n v="0"/>
    <n v="0"/>
    <n v="0"/>
  </r>
  <r>
    <x v="2"/>
    <x v="12"/>
    <x v="11"/>
    <s v="114000"/>
    <s v=" FOOD SERVICE EQUIPMENT"/>
    <s v="ME"/>
    <x v="1"/>
    <n v="572"/>
    <s v="Corridor"/>
    <s v="Corridor"/>
    <s v="G"/>
    <s v="Container Trolleys"/>
    <n v="3"/>
    <s v="Nr"/>
    <m/>
    <n v="0"/>
    <n v="0"/>
    <n v="0"/>
  </r>
  <r>
    <x v="2"/>
    <x v="12"/>
    <x v="11"/>
    <s v="114000"/>
    <s v=" FOOD SERVICE EQUIPMENT"/>
    <s v="ME"/>
    <x v="1"/>
    <n v="573"/>
    <s v="Cold Kitchen"/>
    <s v="Cold Kitchen"/>
    <s v="H"/>
    <s v="Platform Scale"/>
    <n v="1"/>
    <s v="Nr"/>
    <m/>
    <n v="0"/>
    <n v="0"/>
    <n v="0"/>
  </r>
  <r>
    <x v="2"/>
    <x v="12"/>
    <x v="11"/>
    <s v="114000"/>
    <s v=" FOOD SERVICE EQUIPMENT"/>
    <s v="ME"/>
    <x v="0"/>
    <n v="574"/>
    <s v="Plating Area"/>
    <s v="Plating Area"/>
    <m/>
    <s v="Plating Area"/>
    <m/>
    <m/>
    <m/>
    <m/>
    <m/>
    <m/>
  </r>
  <r>
    <x v="2"/>
    <x v="12"/>
    <x v="11"/>
    <s v="114000"/>
    <s v=" FOOD SERVICE EQUIPMENT"/>
    <s v="ME"/>
    <x v="1"/>
    <n v="575"/>
    <s v="Cold Kitchen"/>
    <s v="Cold Kitchen"/>
    <s v="J"/>
    <s v="Hand Wash Sink"/>
    <n v="1"/>
    <s v="Nr"/>
    <m/>
    <n v="0"/>
    <n v="0"/>
    <n v="0"/>
  </r>
  <r>
    <x v="2"/>
    <x v="12"/>
    <x v="11"/>
    <s v="114000"/>
    <s v=" FOOD SERVICE EQUIPMENT"/>
    <s v="ME"/>
    <x v="1"/>
    <n v="576"/>
    <s v="Plating Area"/>
    <s v="Plating Area"/>
    <s v="K"/>
    <s v="Floor Drain"/>
    <n v="1"/>
    <s v="Nr"/>
    <m/>
    <n v="0"/>
    <n v="0"/>
    <n v="0"/>
  </r>
  <r>
    <x v="2"/>
    <x v="12"/>
    <x v="11"/>
    <s v="114000"/>
    <s v=" FOOD SERVICE EQUIPMENT"/>
    <s v="ME"/>
    <x v="1"/>
    <n v="577"/>
    <s v="Cold Kitchen"/>
    <s v="Cold Kitchen"/>
    <s v="L"/>
    <s v="Cupboard Table- existing"/>
    <n v="2"/>
    <s v="Nr"/>
    <m/>
    <n v="0"/>
    <n v="0"/>
    <n v="0"/>
  </r>
  <r>
    <x v="2"/>
    <x v="12"/>
    <x v="11"/>
    <s v="114000"/>
    <s v=" FOOD SERVICE EQUIPMENT"/>
    <s v="ME"/>
    <x v="1"/>
    <n v="578"/>
    <s v="Plating Area"/>
    <s v="Plating Area"/>
    <s v="M"/>
    <s v="Worktable"/>
    <n v="1"/>
    <s v="Nr"/>
    <m/>
    <n v="0"/>
    <n v="0"/>
    <n v="0"/>
  </r>
  <r>
    <x v="2"/>
    <x v="12"/>
    <x v="11"/>
    <s v="114000"/>
    <s v=" FOOD SERVICE EQUIPMENT"/>
    <s v="ME"/>
    <x v="1"/>
    <n v="579"/>
    <s v="Cold Kitchen"/>
    <s v="Cold Kitchen"/>
    <s v="N"/>
    <s v="Mobile Worktable"/>
    <n v="1"/>
    <s v="Nr"/>
    <m/>
    <n v="0"/>
    <n v="0"/>
    <n v="0"/>
  </r>
  <r>
    <x v="2"/>
    <x v="12"/>
    <x v="11"/>
    <s v="114000"/>
    <s v=" FOOD SERVICE EQUIPMENT"/>
    <s v="ME"/>
    <x v="1"/>
    <n v="580"/>
    <s v="Plating Area"/>
    <s v="Plating Area"/>
    <s v="P"/>
    <s v="Mobile Hot Cupboard"/>
    <n v="1"/>
    <s v="Nr"/>
    <m/>
    <n v="0"/>
    <n v="0"/>
    <n v="0"/>
  </r>
  <r>
    <x v="2"/>
    <x v="12"/>
    <x v="11"/>
    <s v="117000"/>
    <s v=" LAUNDRY EQUIPMENT"/>
    <s v="ME"/>
    <x v="0"/>
    <n v="581"/>
    <s v="117000 - LAUNDRY EQUIPMENT"/>
    <s v="117000 - LAUNDRY EQUIPMENT"/>
    <m/>
    <s v="117000 - LAUNDRY EQUIPMENT"/>
    <m/>
    <m/>
    <m/>
    <m/>
    <m/>
    <m/>
  </r>
  <r>
    <x v="2"/>
    <x v="12"/>
    <x v="11"/>
    <s v="117000"/>
    <s v=" LAUNDRY EQUIPMENT"/>
    <s v="ME"/>
    <x v="0"/>
    <n v="582"/>
    <s v="LAUNDRY"/>
    <s v="LAUNDRY"/>
    <m/>
    <s v="LAUNDRY"/>
    <m/>
    <m/>
    <m/>
    <m/>
    <m/>
    <m/>
  </r>
  <r>
    <x v="2"/>
    <x v="12"/>
    <x v="11"/>
    <s v="117000"/>
    <s v=" LAUNDRY EQUIPMENT"/>
    <s v="ME"/>
    <x v="1"/>
    <n v="583"/>
    <s v="117000 - LAUNDRY EQUIPMENT"/>
    <s v="117000 - LAUNDRY EQUIPMENT"/>
    <s v="A"/>
    <s v="Hand Wash Sink"/>
    <n v="2"/>
    <s v="Nr"/>
    <m/>
    <n v="0"/>
    <n v="0"/>
    <n v="0"/>
  </r>
  <r>
    <x v="2"/>
    <x v="12"/>
    <x v="11"/>
    <s v="117000"/>
    <s v=" LAUNDRY EQUIPMENT"/>
    <s v="ME"/>
    <x v="1"/>
    <n v="584"/>
    <s v="LAUNDRY"/>
    <s v="LAUNDRY"/>
    <s v="B"/>
    <s v="Platform Scale"/>
    <n v="1"/>
    <s v="Nr"/>
    <m/>
    <n v="0"/>
    <n v="0"/>
    <n v="0"/>
  </r>
  <r>
    <x v="2"/>
    <x v="12"/>
    <x v="11"/>
    <s v="117000"/>
    <s v=" LAUNDRY EQUIPMENT"/>
    <s v="ME"/>
    <x v="1"/>
    <n v="585"/>
    <s v="117000 - LAUNDRY EQUIPMENT"/>
    <s v="117000 - LAUNDRY EQUIPMENT"/>
    <s v="C"/>
    <s v="Table W/ Sink"/>
    <n v="1"/>
    <s v="Nr"/>
    <m/>
    <n v="0"/>
    <n v="0"/>
    <n v="0"/>
  </r>
  <r>
    <x v="2"/>
    <x v="12"/>
    <x v="11"/>
    <s v="117000"/>
    <s v=" LAUNDRY EQUIPMENT"/>
    <s v="ME"/>
    <x v="1"/>
    <n v="586"/>
    <s v="LAUNDRY"/>
    <s v="LAUNDRY"/>
    <s v="D"/>
    <s v="Mixer Tap"/>
    <n v="1"/>
    <s v="Nr"/>
    <m/>
    <n v="0"/>
    <n v="0"/>
    <n v="0"/>
  </r>
  <r>
    <x v="2"/>
    <x v="12"/>
    <x v="11"/>
    <s v="117000"/>
    <s v=" LAUNDRY EQUIPMENT"/>
    <s v="ME"/>
    <x v="1"/>
    <n v="587"/>
    <s v="117000 - LAUNDRY EQUIPMENT"/>
    <s v="117000 - LAUNDRY EQUIPMENT"/>
    <s v="E"/>
    <s v="Dirty Linen Trolley (existing)"/>
    <n v="2"/>
    <s v="Nr"/>
    <m/>
    <n v="0"/>
    <n v="0"/>
    <n v="0"/>
  </r>
  <r>
    <x v="2"/>
    <x v="12"/>
    <x v="11"/>
    <s v="117000"/>
    <s v=" LAUNDRY EQUIPMENT"/>
    <s v="ME"/>
    <x v="1"/>
    <n v="588"/>
    <s v="LAUNDRY"/>
    <s v="LAUNDRY"/>
    <s v="F"/>
    <s v="Spin Dryer (existing)"/>
    <n v="1"/>
    <s v="Nr"/>
    <m/>
    <n v="0"/>
    <n v="0"/>
    <n v="0"/>
  </r>
  <r>
    <x v="2"/>
    <x v="12"/>
    <x v="11"/>
    <s v="117000"/>
    <s v=" LAUNDRY EQUIPMENT"/>
    <s v="ME"/>
    <x v="1"/>
    <n v="589"/>
    <s v="117000 - LAUNDRY EQUIPMENT"/>
    <s v="117000 - LAUNDRY EQUIPMENT"/>
    <s v="G"/>
    <s v="25 Kg Extractor Washer (existing)"/>
    <n v="1"/>
    <s v="Nr"/>
    <m/>
    <n v="0"/>
    <n v="0"/>
    <n v="0"/>
  </r>
  <r>
    <x v="2"/>
    <x v="12"/>
    <x v="11"/>
    <s v="117000"/>
    <s v=" LAUNDRY EQUIPMENT"/>
    <s v="ME"/>
    <x v="1"/>
    <n v="590"/>
    <s v="LAUNDRY"/>
    <s v="LAUNDRY"/>
    <s v="H"/>
    <s v="36 Kg Extractor Washer"/>
    <n v="1"/>
    <s v="Nr"/>
    <m/>
    <n v="0"/>
    <n v="0"/>
    <n v="0"/>
  </r>
  <r>
    <x v="2"/>
    <x v="12"/>
    <x v="11"/>
    <s v="117000"/>
    <s v=" LAUNDRY EQUIPMENT"/>
    <s v="ME"/>
    <x v="1"/>
    <n v="591"/>
    <s v="117000 - LAUNDRY EQUIPMENT"/>
    <s v="117000 - LAUNDRY EQUIPMENT"/>
    <s v="J"/>
    <s v="7 Kg Extractor Washer (existing)"/>
    <n v="1"/>
    <s v="Nr"/>
    <m/>
    <n v="0"/>
    <n v="0"/>
    <n v="0"/>
  </r>
  <r>
    <x v="2"/>
    <x v="12"/>
    <x v="11"/>
    <s v="117000"/>
    <s v=" LAUNDRY EQUIPMENT"/>
    <s v="ME"/>
    <x v="1"/>
    <n v="592"/>
    <s v="LAUNDRY"/>
    <s v="LAUNDRY"/>
    <s v="K"/>
    <s v="16 Kg Dryer (existing)"/>
    <n v="1"/>
    <s v="Nr"/>
    <m/>
    <n v="0"/>
    <n v="0"/>
    <n v="0"/>
  </r>
  <r>
    <x v="2"/>
    <x v="12"/>
    <x v="11"/>
    <s v="117000"/>
    <s v=" LAUNDRY EQUIPMENT"/>
    <s v="ME"/>
    <x v="1"/>
    <n v="593"/>
    <s v="117000 - LAUNDRY EQUIPMENT"/>
    <s v="117000 - LAUNDRY EQUIPMENT"/>
    <s v="L"/>
    <s v="Flat Ironer"/>
    <n v="1"/>
    <s v="Nr"/>
    <m/>
    <n v="0"/>
    <n v="0"/>
    <n v="0"/>
  </r>
  <r>
    <x v="2"/>
    <x v="12"/>
    <x v="11"/>
    <s v="117000"/>
    <s v=" LAUNDRY EQUIPMENT"/>
    <s v="ME"/>
    <x v="1"/>
    <n v="594"/>
    <s v="LAUNDRY"/>
    <s v="LAUNDRY"/>
    <s v="M"/>
    <s v="Mobile Worktable"/>
    <n v="1"/>
    <s v="Nr"/>
    <m/>
    <n v="0"/>
    <n v="0"/>
    <n v="0"/>
  </r>
  <r>
    <x v="2"/>
    <x v="12"/>
    <x v="11"/>
    <s v="117000"/>
    <s v=" LAUNDRY EQUIPMENT"/>
    <s v="ME"/>
    <x v="1"/>
    <n v="595"/>
    <s v="117000 - LAUNDRY EQUIPMENT"/>
    <s v="117000 - LAUNDRY EQUIPMENT"/>
    <s v="N"/>
    <s v="Utility Press (existing)"/>
    <n v="1"/>
    <s v="Nr"/>
    <m/>
    <n v="0"/>
    <n v="0"/>
    <n v="0"/>
  </r>
  <r>
    <x v="2"/>
    <x v="12"/>
    <x v="11"/>
    <s v="117000"/>
    <s v=" LAUNDRY EQUIPMENT"/>
    <s v="ME"/>
    <x v="1"/>
    <n v="596"/>
    <s v="LAUNDRY"/>
    <s v="LAUNDRY"/>
    <s v="P"/>
    <s v="Ironer"/>
    <n v="2"/>
    <s v="Nr"/>
    <m/>
    <n v="0"/>
    <n v="0"/>
    <n v="0"/>
  </r>
  <r>
    <x v="2"/>
    <x v="12"/>
    <x v="11"/>
    <s v="117000"/>
    <s v=" LAUNDRY EQUIPMENT"/>
    <s v="ME"/>
    <x v="1"/>
    <n v="597"/>
    <s v="117000 - LAUNDRY EQUIPMENT"/>
    <s v="117000 - LAUNDRY EQUIPMENT"/>
    <s v="Q"/>
    <s v="Clean Linen Trolley (existing)"/>
    <n v="2"/>
    <s v="Nr"/>
    <m/>
    <n v="0"/>
    <n v="0"/>
    <n v="0"/>
  </r>
  <r>
    <x v="2"/>
    <x v="12"/>
    <x v="11"/>
    <s v="117000"/>
    <s v=" LAUNDRY EQUIPMENT"/>
    <s v="ME"/>
    <x v="1"/>
    <n v="598"/>
    <s v="LAUNDRY"/>
    <s v="LAUNDRY"/>
    <s v="R"/>
    <s v="Mobile Worktable"/>
    <n v="2"/>
    <s v="Nr"/>
    <m/>
    <n v="0"/>
    <n v="0"/>
    <n v="0"/>
  </r>
  <r>
    <x v="2"/>
    <x v="12"/>
    <x v="11"/>
    <s v="117000"/>
    <s v=" LAUNDRY EQUIPMENT"/>
    <s v="ME"/>
    <x v="1"/>
    <n v="599"/>
    <s v="117000 - LAUNDRY EQUIPMENT"/>
    <s v="117000 - LAUNDRY EQUIPMENT"/>
    <s v="S"/>
    <s v="Hanging Rail"/>
    <n v="1"/>
    <s v="Nr"/>
    <m/>
    <n v="0"/>
    <n v="0"/>
    <n v="0"/>
  </r>
  <r>
    <x v="2"/>
    <x v="12"/>
    <x v="11"/>
    <s v="117000"/>
    <s v=" LAUNDRY EQUIPMENT"/>
    <s v="ME"/>
    <x v="1"/>
    <n v="600"/>
    <s v="LAUNDRY"/>
    <s v="LAUNDRY"/>
    <s v="T"/>
    <s v="Sewing Machine (existing)"/>
    <n v="1"/>
    <s v="Nr"/>
    <m/>
    <n v="0"/>
    <n v="0"/>
    <n v="0"/>
  </r>
  <r>
    <x v="2"/>
    <x v="12"/>
    <x v="11"/>
    <s v="117000"/>
    <s v=" LAUNDRY EQUIPMENT"/>
    <s v="ME"/>
    <x v="0"/>
    <n v="601"/>
    <s v="117000 - LAUNDRY EQUIPMENT"/>
    <s v="117000 - LAUNDRY EQUIPMENT"/>
    <s v="BILL No. 11 - EQUIPMENT"/>
    <m/>
    <m/>
    <m/>
    <s v="J.D"/>
    <n v="0"/>
    <m/>
    <m/>
  </r>
  <r>
    <x v="2"/>
    <x v="12"/>
    <x v="11"/>
    <s v="To Summary"/>
    <s v="To Summary"/>
    <m/>
    <x v="2"/>
    <n v="602"/>
    <s v="LAUNDRY"/>
    <s v="LAUNDRY"/>
    <s v="To Summary"/>
    <m/>
    <m/>
    <m/>
    <m/>
    <m/>
    <m/>
    <m/>
  </r>
  <r>
    <x v="2"/>
    <x v="13"/>
    <x v="12"/>
    <s v="123640"/>
    <s v=" STONE CONTERTOPS"/>
    <s v="AR"/>
    <x v="0"/>
    <n v="603"/>
    <s v="117000 - LAUNDRY EQUIPMENT"/>
    <s v="117000 - LAUNDRY EQUIPMENT"/>
    <m/>
    <m/>
    <s v="BILL NO. 12"/>
    <m/>
    <m/>
    <m/>
    <m/>
    <m/>
  </r>
  <r>
    <x v="2"/>
    <x v="13"/>
    <x v="12"/>
    <s v="123640"/>
    <s v=" STONE CONTERTOPS"/>
    <s v="AR"/>
    <x v="0"/>
    <n v="604"/>
    <s v="LAUNDRY"/>
    <s v="LAUNDRY"/>
    <m/>
    <m/>
    <s v="FURNISHINGS"/>
    <m/>
    <m/>
    <m/>
    <m/>
    <m/>
  </r>
  <r>
    <x v="2"/>
    <x v="13"/>
    <x v="12"/>
    <s v="123640"/>
    <s v=" STONE CONTERTOPS"/>
    <s v="AR"/>
    <x v="0"/>
    <n v="605"/>
    <s v="117000 - LAUNDRY EQUIPMENT"/>
    <s v="117000 - LAUNDRY EQUIPMENT"/>
    <s v="Item"/>
    <s v="                Description                        "/>
    <s v="Qty"/>
    <s v="Unit"/>
    <s v="Rate"/>
    <s v="Amount"/>
    <m/>
    <m/>
  </r>
  <r>
    <x v="2"/>
    <x v="13"/>
    <x v="12"/>
    <s v="123640"/>
    <s v=" STONE CONTERTOPS"/>
    <s v="AR"/>
    <x v="0"/>
    <n v="606"/>
    <s v="LAUNDRY"/>
    <s v="LAUNDRY"/>
    <m/>
    <m/>
    <m/>
    <m/>
    <m/>
    <s v="J.D"/>
    <m/>
    <m/>
  </r>
  <r>
    <x v="2"/>
    <x v="13"/>
    <x v="12"/>
    <s v="123640"/>
    <s v=" STONE CONTERTOPS"/>
    <s v="AR"/>
    <x v="0"/>
    <n v="607"/>
    <s v="123640 - STONE CONTERTOPS"/>
    <s v="123640 - STONE CONTERTOPS"/>
    <m/>
    <s v="123640 - STONE CONTERTOPS"/>
    <m/>
    <m/>
    <m/>
    <m/>
    <m/>
    <m/>
  </r>
  <r>
    <x v="2"/>
    <x v="13"/>
    <x v="12"/>
    <s v="123640"/>
    <s v=" STONE CONTERTOPS"/>
    <s v="AR"/>
    <x v="0"/>
    <n v="608"/>
    <s v="Reception counter units; constructed from 100 thick hollow concrete blocks, filled with concrete and reinforced 12 diameter steel bars, faced with plaster and paint on both sides, comprising 30 thick granite serving counter top, 25 thick blockboard counter top faced on all exposed surfaces with plastic laminate veneer; including base steel angle brackets, 6 thick cork board on plywood, fittings and fixings; complete; as specified and as Drg. A-503; detail 11"/>
    <s v="Reception counter units; constructed from 100 thick hollow concrete blocks, filled with concrete and reinforced 12 diameter steel bars, faced with plaster and paint on both sides, comprising 30 thick granite serving counter top, 25 thick blockboard counter top faced on all exposed surfaces with plastic laminate veneer; including base steel angle brackets, 6 thick cork board on plywood, fittings and fixings; complete; as specified and as Drg. A-503; detail 11"/>
    <m/>
    <s v="Reception counter units; constructed from 100 thick hollow concrete blocks, filled with concrete and reinforced 12 diameter steel bars, faced with plaster and paint on both sides, comprising 30 thick granite serving counter top, 25 thick blockboard counter top faced on all exposed surfaces with plastic laminate veneer; including base steel angle brackets, 6 thick cork board on plywood, fittings and fixings; complete; as specified and as Drg. A-503; detail 11"/>
    <m/>
    <m/>
    <m/>
    <m/>
    <m/>
    <m/>
  </r>
  <r>
    <x v="2"/>
    <x v="13"/>
    <x v="12"/>
    <s v="123640"/>
    <s v=" STONE CONTERTOPS"/>
    <s v="AR"/>
    <x v="1"/>
    <n v="609"/>
    <s v="123640 - STONE CONTERTOPS"/>
    <s v="123640 - STONE CONTERTOPS"/>
    <s v="A"/>
    <s v="Overall size 640 x 1200 high; straight, curved"/>
    <n v="6"/>
    <s v="m"/>
    <n v="375"/>
    <n v="2250"/>
    <n v="348.75"/>
    <n v="2092.5"/>
  </r>
  <r>
    <x v="2"/>
    <x v="13"/>
    <x v="12"/>
    <s v="123640"/>
    <s v=" STONE CONTERTOPS"/>
    <s v="AR"/>
    <x v="0"/>
    <n v="610"/>
    <s v="Pantry worktop; 30 thick granite; including 20 thick backsplash, supports and fixings; complete; as specified and as Drg. A-501; detail 14"/>
    <s v="Pantry worktop; 30 thick granite; including 20 thick backsplash, supports and fixings; complete; as specified and as Drg. A-501; detail 14"/>
    <m/>
    <s v="Pantry worktop; 30 thick granite; including 20 thick backsplash, supports and fixings; complete; as specified and as Drg. A-501; detail 14"/>
    <m/>
    <m/>
    <m/>
    <m/>
    <m/>
    <m/>
  </r>
  <r>
    <x v="2"/>
    <x v="13"/>
    <x v="12"/>
    <s v="123640"/>
    <s v=" STONE CONTERTOPS"/>
    <s v="AR"/>
    <x v="1"/>
    <n v="611"/>
    <s v="123640 - STONE CONTERTOPS"/>
    <s v="123640 - STONE CONTERTOPS"/>
    <s v="B"/>
    <s v="600 wide"/>
    <n v="23"/>
    <s v="m"/>
    <n v="165"/>
    <n v="3795"/>
    <n v="153.45000000000002"/>
    <n v="3529.3500000000004"/>
  </r>
  <r>
    <x v="2"/>
    <x v="13"/>
    <x v="12"/>
    <s v="123640"/>
    <s v=" STONE CONTERTOPS"/>
    <s v="AR"/>
    <x v="1"/>
    <n v="612"/>
    <s v="Pantry worktop; 30 thick granite; including 20 thick backsplash, supports and fixings; complete; as specified and as Drg. A-501; detail 14"/>
    <s v="Pantry worktop; 30 thick granite; including 20 thick backsplash, supports and fixings; complete; as specified and as Drg. A-501; detail 14"/>
    <s v="C"/>
    <s v="600 wide; U shape"/>
    <n v="7"/>
    <s v="m"/>
    <n v="175"/>
    <n v="1225"/>
    <n v="162.75"/>
    <n v="1139.25"/>
  </r>
  <r>
    <x v="2"/>
    <x v="13"/>
    <x v="12"/>
    <s v="123640"/>
    <s v=" STONE CONTERTOPS"/>
    <s v="AR"/>
    <x v="1"/>
    <n v="613"/>
    <s v="123640 - STONE CONTERTOPS"/>
    <s v="123640 - STONE CONTERTOPS"/>
    <s v="D"/>
    <s v="750 wide; curved "/>
    <n v="12"/>
    <s v="m"/>
    <m/>
    <n v="0"/>
    <n v="0"/>
    <n v="0"/>
  </r>
  <r>
    <x v="2"/>
    <x v="13"/>
    <x v="12"/>
    <s v="124813"/>
    <s v=" ENTRANCE FLOOR MATS AND FRAME"/>
    <s v="AR"/>
    <x v="0"/>
    <n v="614"/>
    <s v="124813 - ENTRANCE FLOOR MATS AND FRAME"/>
    <s v="124813 - ENTRANCE FLOOR MATS AND FRAME"/>
    <m/>
    <s v="124813 - ENTRANCE FLOOR MATS AND FRAME"/>
    <m/>
    <m/>
    <m/>
    <m/>
    <m/>
    <m/>
  </r>
  <r>
    <x v="2"/>
    <x v="13"/>
    <x v="12"/>
    <s v="124813"/>
    <s v=" ENTRANCE FLOOR MATS AND FRAME"/>
    <s v="AR"/>
    <x v="0"/>
    <n v="615"/>
    <s v="Door mats and frames; corrugated rubber mat strips with aluminium slates; including aluminium frame with patent-clip-on polypropylene corner brackets for building in; including cement-sand screed levelling; complete; as specified and as Drg. A-501; detail 15"/>
    <s v="Door mats and frames; corrugated rubber mat strips with aluminium slates; including aluminium frame with patent-clip-on polypropylene corner brackets for building in; including cement-sand screed levelling; complete; as specified and as Drg. A-501; detail 15"/>
    <m/>
    <s v="Door mats and frames; corrugated rubber mat strips with aluminium slates; including aluminium frame with patent-clip-on polypropylene corner brackets for building in; including cement-sand screed levelling; complete; as specified and as Drg. A-501; detail 15"/>
    <m/>
    <m/>
    <m/>
    <m/>
    <m/>
    <m/>
  </r>
  <r>
    <x v="2"/>
    <x v="13"/>
    <x v="12"/>
    <s v="124813"/>
    <s v=" ENTRANCE FLOOR MATS AND FRAME"/>
    <s v="AR"/>
    <x v="1"/>
    <n v="616"/>
    <s v="124813 - ENTRANCE FLOOR MATS AND FRAME"/>
    <s v="124813 - ENTRANCE FLOOR MATS AND FRAME"/>
    <s v="A"/>
    <s v="Size 800 x 2400"/>
    <n v="1"/>
    <s v="Nr"/>
    <m/>
    <n v="0"/>
    <n v="0"/>
    <n v="0"/>
  </r>
  <r>
    <x v="2"/>
    <x v="13"/>
    <x v="12"/>
    <s v="124813"/>
    <s v=" ENTRANCE FLOOR MATS AND FRAME"/>
    <s v="AR"/>
    <x v="1"/>
    <n v="617"/>
    <s v="Door mats and frames; corrugated rubber mat strips with aluminium slates; including aluminium frame with patent-clip-on polypropylene corner brackets for building in; including cement-sand screed levelling; complete; as specified and as Drg. A-501; detail 15"/>
    <s v="Door mats and frames; corrugated rubber mat strips with aluminium slates; including aluminium frame with patent-clip-on polypropylene corner brackets for building in; including cement-sand screed levelling; complete; as specified and as Drg. A-501; detail 15"/>
    <s v="B"/>
    <s v="Size 1000 x 1800"/>
    <n v="1"/>
    <s v="Nr"/>
    <m/>
    <n v="0"/>
    <n v="0"/>
    <n v="0"/>
  </r>
  <r>
    <x v="2"/>
    <x v="13"/>
    <x v="12"/>
    <s v="124813"/>
    <s v=" ENTRANCE FLOOR MATS AND FRAME"/>
    <s v="AR"/>
    <x v="1"/>
    <n v="618"/>
    <s v="124813 - ENTRANCE FLOOR MATS AND FRAME"/>
    <s v="124813 - ENTRANCE FLOOR MATS AND FRAME"/>
    <s v="C"/>
    <s v="Size 600 x 1750"/>
    <n v="1"/>
    <s v="Nr"/>
    <m/>
    <n v="0"/>
    <n v="0"/>
    <n v="0"/>
  </r>
  <r>
    <x v="2"/>
    <x v="13"/>
    <x v="12"/>
    <s v="124813"/>
    <s v=" ENTRANCE FLOOR MATS AND FRAME"/>
    <s v="AR"/>
    <x v="0"/>
    <n v="619"/>
    <s v="Door mats and frames; corrugated rubber mat strips with aluminium slates; including aluminium frame with patent-clip-on polypropylene corner brackets for building in; including cement-sand screed levelling; complete; as specified and as Drg. A-501; detail 15"/>
    <s v="Door mats and frames; corrugated rubber mat strips with aluminium slates; including aluminium frame with patent-clip-on polypropylene corner brackets for building in; including cement-sand screed levelling; complete; as specified and as Drg. A-501; detail 15"/>
    <s v="BILL No. 12 - FURNISHINGS"/>
    <m/>
    <m/>
    <m/>
    <m/>
    <m/>
    <m/>
    <m/>
  </r>
  <r>
    <x v="2"/>
    <x v="13"/>
    <x v="12"/>
    <s v="To Summary"/>
    <s v="To Summary"/>
    <m/>
    <x v="2"/>
    <n v="620"/>
    <s v="124813 - ENTRANCE FLOOR MATS AND FRAME"/>
    <s v="124813 - ENTRANCE FLOOR MATS AND FRAME"/>
    <s v="To Summary"/>
    <m/>
    <m/>
    <m/>
    <s v="J.D"/>
    <n v="7270"/>
    <m/>
    <m/>
  </r>
  <r>
    <x v="2"/>
    <x v="14"/>
    <x v="13"/>
    <s v="142100"/>
    <s v=" ELECTRIC TRACTION ELEVATORS"/>
    <s v="EL"/>
    <x v="0"/>
    <n v="621"/>
    <s v="Door mats and frames; corrugated rubber mat strips with aluminium slates; including aluminium frame with patent-clip-on polypropylene corner brackets for building in; including cement-sand screed levelling; complete; as specified and as Drg. A-501; detail 15"/>
    <s v="Door mats and frames; corrugated rubber mat strips with aluminium slates; including aluminium frame with patent-clip-on polypropylene corner brackets for building in; including cement-sand screed levelling; complete; as specified and as Drg. A-501; detail 15"/>
    <s v="BILL NO. 14"/>
    <m/>
    <m/>
    <m/>
    <m/>
    <m/>
    <m/>
    <m/>
  </r>
  <r>
    <x v="2"/>
    <x v="14"/>
    <x v="13"/>
    <s v="142100"/>
    <s v=" ELECTRIC TRACTION ELEVATORS"/>
    <s v="EL"/>
    <x v="0"/>
    <n v="622"/>
    <s v="124813 - ENTRANCE FLOOR MATS AND FRAME"/>
    <s v="124813 - ENTRANCE FLOOR MATS AND FRAME"/>
    <s v="CONVEYING EQUIPMENT"/>
    <m/>
    <m/>
    <m/>
    <m/>
    <m/>
    <m/>
    <m/>
  </r>
  <r>
    <x v="2"/>
    <x v="14"/>
    <x v="13"/>
    <s v="142100"/>
    <s v=" ELECTRIC TRACTION ELEVATORS"/>
    <s v="EL"/>
    <x v="0"/>
    <n v="623"/>
    <s v="Door mats and frames; corrugated rubber mat strips with aluminium slates; including aluminium frame with patent-clip-on polypropylene corner brackets for building in; including cement-sand screed levelling; complete; as specified and as Drg. A-501; detail 15"/>
    <s v="Door mats and frames; corrugated rubber mat strips with aluminium slates; including aluminium frame with patent-clip-on polypropylene corner brackets for building in; including cement-sand screed levelling; complete; as specified and as Drg. A-501; detail 15"/>
    <s v="Item"/>
    <s v="                Description                        "/>
    <s v="Qty"/>
    <s v="Unit"/>
    <s v="Rate"/>
    <s v="Amount"/>
    <m/>
    <m/>
  </r>
  <r>
    <x v="2"/>
    <x v="14"/>
    <x v="13"/>
    <s v="142100"/>
    <s v=" ELECTRIC TRACTION ELEVATORS"/>
    <s v="EL"/>
    <x v="0"/>
    <n v="624"/>
    <s v="124813 - ENTRANCE FLOOR MATS AND FRAME"/>
    <s v="124813 - ENTRANCE FLOOR MATS AND FRAME"/>
    <m/>
    <m/>
    <m/>
    <m/>
    <m/>
    <s v="JD"/>
    <m/>
    <m/>
  </r>
  <r>
    <x v="2"/>
    <x v="14"/>
    <x v="13"/>
    <s v="142100"/>
    <s v=" ELECTRIC TRACTION ELEVATORS"/>
    <s v="EL"/>
    <x v="0"/>
    <n v="625"/>
    <s v="142100 - ELECTRIC TRACTION ELEVATORS"/>
    <s v="142100 - ELECTRIC TRACTION ELEVATORS"/>
    <m/>
    <s v="142100 - ELECTRIC TRACTION ELEVATORS"/>
    <m/>
    <m/>
    <m/>
    <n v="0"/>
    <m/>
    <m/>
  </r>
  <r>
    <x v="2"/>
    <x v="14"/>
    <x v="13"/>
    <s v="142100"/>
    <s v=" ELECTRIC TRACTION ELEVATORS"/>
    <s v="EL"/>
    <x v="0"/>
    <n v="626"/>
    <s v="Passenger, bed, &amp; service lifts, including all necessary controls and accessories"/>
    <s v="Passenger, bed, &amp; service lifts, including all necessary controls and accessories"/>
    <m/>
    <s v="Passenger, bed, &amp; service lifts, including all necessary controls and accessories"/>
    <m/>
    <m/>
    <m/>
    <m/>
    <m/>
    <m/>
  </r>
  <r>
    <x v="2"/>
    <x v="14"/>
    <x v="13"/>
    <s v="142100"/>
    <s v=" ELECTRIC TRACTION ELEVATORS"/>
    <s v="EL"/>
    <x v="1"/>
    <n v="627"/>
    <s v="142100 - ELECTRIC TRACTION ELEVATORS"/>
    <s v="142100 - ELECTRIC TRACTION ELEVATORS"/>
    <s v="A"/>
    <s v="Reference Elevator (L1) 800 kg (passenger),_x000a_1 m/s, as specified and shown on the drawings"/>
    <n v="1"/>
    <s v="Nr"/>
    <m/>
    <n v="0"/>
    <n v="0"/>
    <n v="0"/>
  </r>
  <r>
    <x v="2"/>
    <x v="14"/>
    <x v="13"/>
    <s v="142100"/>
    <s v=" ELECTRIC TRACTION ELEVATORS"/>
    <s v="EL"/>
    <x v="1"/>
    <n v="628"/>
    <s v="Passenger, bed, &amp; service lifts, including all necessary controls and accessories"/>
    <s v="Passenger, bed, &amp; service lifts, including all necessary controls and accessories"/>
    <s v="B"/>
    <s v="Reference Elevator (L2) 1600 kg (bed),_x000a_1 m/s, as specified and shown on the drawings"/>
    <n v="1"/>
    <s v="Nr"/>
    <m/>
    <n v="0"/>
    <n v="0"/>
    <n v="0"/>
  </r>
  <r>
    <x v="2"/>
    <x v="14"/>
    <x v="13"/>
    <s v="142100"/>
    <s v=" ELECTRIC TRACTION ELEVATORS"/>
    <s v="EL"/>
    <x v="1"/>
    <n v="629"/>
    <s v="142100 - ELECTRIC TRACTION ELEVATORS"/>
    <s v="142100 - ELECTRIC TRACTION ELEVATORS"/>
    <s v="C"/>
    <s v="Reference Elevator (L3) 1000 kg (service),_x000a_1 m/s, as specified and shown on the drawings"/>
    <n v="1"/>
    <s v="Nr"/>
    <m/>
    <n v="0"/>
    <n v="0"/>
    <n v="0"/>
  </r>
  <r>
    <x v="2"/>
    <x v="14"/>
    <x v="13"/>
    <s v="142100"/>
    <s v=" ELECTRIC TRACTION ELEVATORS"/>
    <s v="EL"/>
    <x v="0"/>
    <n v="630"/>
    <s v="Passenger, bed, &amp; service lifts, including all necessary controls and accessories"/>
    <s v="Passenger, bed, &amp; service lifts, including all necessary controls and accessories"/>
    <s v="BILL NO. 14 - CONVEYING EQUIPMENT"/>
    <m/>
    <m/>
    <m/>
    <m/>
    <m/>
    <m/>
    <m/>
  </r>
  <r>
    <x v="2"/>
    <x v="14"/>
    <x v="13"/>
    <s v="To Summary"/>
    <s v="To Summary"/>
    <m/>
    <x v="2"/>
    <n v="631"/>
    <s v="142100 - ELECTRIC TRACTION ELEVATORS"/>
    <s v="142100 - ELECTRIC TRACTION ELEVATORS"/>
    <s v="To Summary"/>
    <m/>
    <m/>
    <m/>
    <s v="JD"/>
    <n v="0"/>
    <m/>
    <m/>
  </r>
  <r>
    <x v="2"/>
    <x v="15"/>
    <x v="14"/>
    <s v="211100"/>
    <s v="FACILITY FIRE-SUPPRESSION WATER- SERVICE PIPING"/>
    <s v="ME"/>
    <x v="0"/>
    <n v="632"/>
    <s v="Passenger, bed, &amp; service lifts, including all necessary controls and accessories"/>
    <s v="Passenger, bed, &amp; service lifts, including all necessary controls and accessories"/>
    <m/>
    <m/>
    <s v="BILL NO. 21"/>
    <m/>
    <m/>
    <m/>
    <m/>
    <m/>
  </r>
  <r>
    <x v="2"/>
    <x v="15"/>
    <x v="14"/>
    <s v="211100"/>
    <s v="FACILITY FIRE-SUPPRESSION WATER- SERVICE PIPING"/>
    <s v="ME"/>
    <x v="0"/>
    <n v="633"/>
    <s v="142100 - ELECTRIC TRACTION ELEVATORS"/>
    <s v="142100 - ELECTRIC TRACTION ELEVATORS"/>
    <m/>
    <m/>
    <s v="FIRE SUPPRESSION"/>
    <m/>
    <m/>
    <m/>
    <m/>
    <m/>
  </r>
  <r>
    <x v="2"/>
    <x v="15"/>
    <x v="14"/>
    <s v="211100"/>
    <s v="FACILITY FIRE-SUPPRESSION WATER- SERVICE PIPING"/>
    <s v="ME"/>
    <x v="0"/>
    <n v="634"/>
    <s v="Passenger, bed, &amp; service lifts, including all necessary controls and accessories"/>
    <s v="Passenger, bed, &amp; service lifts, including all necessary controls and accessories"/>
    <s v="Item"/>
    <s v="                Description                        "/>
    <s v="Qty"/>
    <s v="Unit"/>
    <s v="Rate"/>
    <s v="Amount"/>
    <m/>
    <m/>
  </r>
  <r>
    <x v="2"/>
    <x v="15"/>
    <x v="14"/>
    <s v="211100"/>
    <s v="FACILITY FIRE-SUPPRESSION WATER- SERVICE PIPING"/>
    <s v="ME"/>
    <x v="0"/>
    <n v="635"/>
    <s v="142100 - ELECTRIC TRACTION ELEVATORS"/>
    <s v="142100 - ELECTRIC TRACTION ELEVATORS"/>
    <m/>
    <m/>
    <m/>
    <m/>
    <m/>
    <s v="J.D"/>
    <m/>
    <m/>
  </r>
  <r>
    <x v="2"/>
    <x v="15"/>
    <x v="14"/>
    <s v="211100"/>
    <s v="FACILITY FIRE-SUPPRESSION WATER- SERVICE PIPING"/>
    <s v="ME"/>
    <x v="0"/>
    <n v="636"/>
    <s v="211100 - FACILITY FIRE-SUPPRESSION WATER- SERVICE PIPING"/>
    <s v="211100 - FACILITY FIRE-SUPPRESSION WATER- SERVICE PIPING"/>
    <m/>
    <s v="211100 - FACILITY FIRE-SUPPRESSION WATER- SERVICE PIPING"/>
    <m/>
    <m/>
    <m/>
    <m/>
    <m/>
    <m/>
  </r>
  <r>
    <x v="2"/>
    <x v="15"/>
    <x v="14"/>
    <s v="211100"/>
    <s v="FACILITY FIRE-SUPPRESSION WATER- SERVICE PIPING"/>
    <s v="ME"/>
    <x v="0"/>
    <n v="637"/>
    <s v="Standpipes and wet-pipe sprinlers"/>
    <s v="Black Steel Pipes and fittings"/>
    <m/>
    <s v="Standpipes and wet-pipe sprinlers"/>
    <m/>
    <m/>
    <m/>
    <m/>
    <m/>
    <m/>
  </r>
  <r>
    <x v="2"/>
    <x v="15"/>
    <x v="14"/>
    <s v="211100"/>
    <s v="FACILITY FIRE-SUPPRESSION WATER- SERVICE PIPING"/>
    <s v="ME"/>
    <x v="0"/>
    <n v="638"/>
    <s v="Standpipes and wet-pipe sprinlers"/>
    <s v="Black Steel Pipes and fittings"/>
    <m/>
    <s v="Black Steel Pipes and fittings"/>
    <m/>
    <m/>
    <m/>
    <m/>
    <m/>
    <m/>
  </r>
  <r>
    <x v="2"/>
    <x v="15"/>
    <x v="14"/>
    <s v="211100"/>
    <s v="FACILITY FIRE-SUPPRESSION WATER- SERVICE PIPING"/>
    <s v="ME"/>
    <x v="1"/>
    <n v="639"/>
    <s v="Standpipes and wet-pipe sprinlers"/>
    <s v="Black Steel Pipes and fittings"/>
    <s v="A"/>
    <s v="25 dn"/>
    <n v="480"/>
    <s v="m"/>
    <n v="14"/>
    <n v="6720"/>
    <n v="13.020000000000001"/>
    <n v="6249.6"/>
  </r>
  <r>
    <x v="2"/>
    <x v="15"/>
    <x v="14"/>
    <s v="211100"/>
    <s v="FACILITY FIRE-SUPPRESSION WATER- SERVICE PIPING"/>
    <s v="ME"/>
    <x v="1"/>
    <n v="640"/>
    <s v="Standpipes and wet-pipe sprinlers"/>
    <s v="Black Steel Pipes and fittings"/>
    <s v="B"/>
    <s v="32 dn"/>
    <n v="22"/>
    <s v="m"/>
    <n v="17"/>
    <n v="374"/>
    <n v="15.81"/>
    <n v="347.82"/>
  </r>
  <r>
    <x v="2"/>
    <x v="15"/>
    <x v="14"/>
    <s v="211100"/>
    <s v="FACILITY FIRE-SUPPRESSION WATER- SERVICE PIPING"/>
    <s v="ME"/>
    <x v="1"/>
    <n v="641"/>
    <s v="Standpipes and wet-pipe sprinlers"/>
    <s v="Black Steel Pipes and fittings"/>
    <s v="C"/>
    <s v="40 dn"/>
    <n v="30"/>
    <s v="m"/>
    <n v="19"/>
    <n v="570"/>
    <n v="17.670000000000002"/>
    <n v="530.1"/>
  </r>
  <r>
    <x v="2"/>
    <x v="15"/>
    <x v="14"/>
    <s v="211100"/>
    <s v="FACILITY FIRE-SUPPRESSION WATER- SERVICE PIPING"/>
    <s v="ME"/>
    <x v="1"/>
    <n v="642"/>
    <s v="Standpipes and wet-pipe sprinlers"/>
    <s v="Black Steel Pipes and fittings"/>
    <s v="D"/>
    <s v="50 dn"/>
    <n v="50"/>
    <s v="m"/>
    <n v="25"/>
    <n v="1250"/>
    <n v="23.25"/>
    <n v="1162.5"/>
  </r>
  <r>
    <x v="2"/>
    <x v="15"/>
    <x v="14"/>
    <s v="211100"/>
    <s v="FACILITY FIRE-SUPPRESSION WATER- SERVICE PIPING"/>
    <s v="ME"/>
    <x v="1"/>
    <n v="643"/>
    <s v="Standpipes and wet-pipe sprinlers"/>
    <s v="Black Steel Pipes and fittings"/>
    <s v="E"/>
    <s v="65 dn"/>
    <n v="20"/>
    <s v="m"/>
    <n v="33"/>
    <n v="660"/>
    <n v="30.69"/>
    <n v="613.80000000000007"/>
  </r>
  <r>
    <x v="2"/>
    <x v="15"/>
    <x v="14"/>
    <s v="211100"/>
    <s v="FACILITY FIRE-SUPPRESSION WATER- SERVICE PIPING"/>
    <s v="ME"/>
    <x v="1"/>
    <n v="644"/>
    <s v="Standpipes and wet-pipe sprinlers"/>
    <s v="Black Steel Pipes and fittings"/>
    <s v="F"/>
    <s v="80 dn"/>
    <n v="21"/>
    <s v="m"/>
    <m/>
    <n v="0"/>
    <n v="0"/>
    <n v="0"/>
  </r>
  <r>
    <x v="2"/>
    <x v="15"/>
    <x v="14"/>
    <s v="211100"/>
    <s v="FACILITY FIRE-SUPPRESSION WATER- SERVICE PIPING"/>
    <s v="ME"/>
    <x v="1"/>
    <n v="645"/>
    <s v="Standpipes and wet-pipe sprinlers"/>
    <s v="Black Steel Pipes and fittings"/>
    <s v="F"/>
    <s v="100 dn"/>
    <n v="65"/>
    <s v="m"/>
    <n v="70"/>
    <n v="4550"/>
    <n v="65.100000000000009"/>
    <n v="4231.5000000000009"/>
  </r>
  <r>
    <x v="2"/>
    <x v="15"/>
    <x v="14"/>
    <s v="211100"/>
    <s v="FACILITY FIRE-SUPPRESSION WATER- SERVICE PIPING"/>
    <s v="ME"/>
    <x v="1"/>
    <n v="646"/>
    <s v="Standpipes and wet-pipe sprinlers"/>
    <s v="Black Steel Pipes and fittings"/>
    <s v="G"/>
    <s v="150 dn"/>
    <n v="19"/>
    <s v="m"/>
    <n v="95"/>
    <n v="1805"/>
    <n v="88.350000000000009"/>
    <n v="1678.65"/>
  </r>
  <r>
    <x v="2"/>
    <x v="15"/>
    <x v="14"/>
    <s v="211100"/>
    <s v="FACILITY FIRE-SUPPRESSION WATER- SERVICE PIPING"/>
    <s v="ME"/>
    <x v="0"/>
    <n v="647"/>
    <s v="Valves"/>
    <s v="Gate valves"/>
    <m/>
    <s v="Valves"/>
    <m/>
    <m/>
    <m/>
    <m/>
    <m/>
    <m/>
  </r>
  <r>
    <x v="2"/>
    <x v="15"/>
    <x v="14"/>
    <s v="211100"/>
    <s v="FACILITY FIRE-SUPPRESSION WATER- SERVICE PIPING"/>
    <s v="ME"/>
    <x v="0"/>
    <n v="648"/>
    <s v="Valves"/>
    <s v="Gate valves"/>
    <m/>
    <s v="Gate valves"/>
    <m/>
    <m/>
    <m/>
    <m/>
    <m/>
    <m/>
  </r>
  <r>
    <x v="2"/>
    <x v="15"/>
    <x v="14"/>
    <s v="211100"/>
    <s v="FACILITY FIRE-SUPPRESSION WATER- SERVICE PIPING"/>
    <s v="ME"/>
    <x v="1"/>
    <n v="649"/>
    <s v="Valves"/>
    <s v="Gate valves"/>
    <s v="H"/>
    <s v="25 dn"/>
    <n v="1"/>
    <s v="Nr"/>
    <n v="20"/>
    <n v="20"/>
    <n v="18.600000000000001"/>
    <n v="18.600000000000001"/>
  </r>
  <r>
    <x v="2"/>
    <x v="15"/>
    <x v="14"/>
    <s v="211100"/>
    <s v="FACILITY FIRE-SUPPRESSION WATER- SERVICE PIPING"/>
    <s v="ME"/>
    <x v="1"/>
    <n v="650"/>
    <s v="Valves"/>
    <s v="Gate valves"/>
    <s v="J"/>
    <s v="40 dn"/>
    <n v="1"/>
    <s v="Nr"/>
    <n v="40"/>
    <n v="40"/>
    <n v="37.200000000000003"/>
    <n v="37.200000000000003"/>
  </r>
  <r>
    <x v="2"/>
    <x v="15"/>
    <x v="14"/>
    <s v="211100"/>
    <s v="FACILITY FIRE-SUPPRESSION WATER- SERVICE PIPING"/>
    <s v="ME"/>
    <x v="1"/>
    <n v="651"/>
    <s v="Valves"/>
    <s v="Gate valves"/>
    <s v="K"/>
    <s v="50 dn"/>
    <n v="4"/>
    <s v="Nr"/>
    <n v="50"/>
    <n v="200"/>
    <n v="46.5"/>
    <n v="186"/>
  </r>
  <r>
    <x v="2"/>
    <x v="15"/>
    <x v="14"/>
    <s v="211100"/>
    <s v="FACILITY FIRE-SUPPRESSION WATER- SERVICE PIPING"/>
    <s v="ME"/>
    <x v="1"/>
    <n v="652"/>
    <s v="Valves"/>
    <s v="Gate valves"/>
    <s v="L"/>
    <s v="100 dn"/>
    <n v="1"/>
    <s v="Nr"/>
    <n v="190"/>
    <n v="190"/>
    <n v="176.70000000000002"/>
    <n v="176.70000000000002"/>
  </r>
  <r>
    <x v="2"/>
    <x v="15"/>
    <x v="14"/>
    <s v="211100"/>
    <s v="FACILITY FIRE-SUPPRESSION WATER- SERVICE PIPING"/>
    <s v="ME"/>
    <x v="1"/>
    <n v="653"/>
    <s v="Valves"/>
    <s v="Gate valves"/>
    <s v="M"/>
    <s v="150 dn"/>
    <n v="4"/>
    <s v="Nr"/>
    <n v="560"/>
    <n v="2240"/>
    <n v="520.80000000000007"/>
    <n v="2083.2000000000003"/>
  </r>
  <r>
    <x v="2"/>
    <x v="15"/>
    <x v="14"/>
    <s v="211100"/>
    <s v="FACILITY FIRE-SUPPRESSION WATER- SERVICE PIPING"/>
    <s v="ME"/>
    <x v="0"/>
    <n v="654"/>
    <s v="Test and drain valves"/>
    <s v="Test and drain valves"/>
    <m/>
    <s v="Test and drain valves"/>
    <m/>
    <m/>
    <m/>
    <m/>
    <m/>
    <m/>
  </r>
  <r>
    <x v="2"/>
    <x v="15"/>
    <x v="14"/>
    <s v="211100"/>
    <s v="FACILITY FIRE-SUPPRESSION WATER- SERVICE PIPING"/>
    <s v="ME"/>
    <x v="1"/>
    <n v="655"/>
    <s v="Valves"/>
    <s v="Gate valves"/>
    <s v="A"/>
    <s v="25 dn"/>
    <n v="2"/>
    <s v="Nr"/>
    <m/>
    <n v="0"/>
    <n v="0"/>
    <n v="0"/>
  </r>
  <r>
    <x v="2"/>
    <x v="15"/>
    <x v="14"/>
    <s v="211100"/>
    <s v="FACILITY FIRE-SUPPRESSION WATER- SERVICE PIPING"/>
    <s v="ME"/>
    <x v="0"/>
    <n v="656"/>
    <s v="Specialty Valves"/>
    <s v="Specialty Valves"/>
    <m/>
    <s v="Specialty Valves"/>
    <m/>
    <m/>
    <m/>
    <m/>
    <m/>
    <m/>
  </r>
  <r>
    <x v="2"/>
    <x v="15"/>
    <x v="14"/>
    <s v="211100"/>
    <s v="FACILITY FIRE-SUPPRESSION WATER- SERVICE PIPING"/>
    <s v="ME"/>
    <x v="0"/>
    <n v="657"/>
    <s v="Specialty Valves"/>
    <s v="Fire-Protection-Service Valves"/>
    <m/>
    <s v="Fire-Protection-Service Valves"/>
    <m/>
    <m/>
    <m/>
    <m/>
    <m/>
    <m/>
  </r>
  <r>
    <x v="2"/>
    <x v="15"/>
    <x v="14"/>
    <s v="211100"/>
    <s v="FACILITY FIRE-SUPPRESSION WATER- SERVICE PIPING"/>
    <s v="ME"/>
    <x v="0"/>
    <n v="658"/>
    <s v="Specialty Valves"/>
    <s v="Alarm check valves"/>
    <m/>
    <s v="Alarm check valves"/>
    <m/>
    <m/>
    <m/>
    <m/>
    <m/>
    <m/>
  </r>
  <r>
    <x v="2"/>
    <x v="15"/>
    <x v="14"/>
    <s v="211100"/>
    <s v="FACILITY FIRE-SUPPRESSION WATER- SERVICE PIPING"/>
    <s v="ME"/>
    <x v="1"/>
    <n v="659"/>
    <s v="Specialty Valves"/>
    <s v="Alarm check valves"/>
    <s v="A"/>
    <s v="100 dn"/>
    <n v="1"/>
    <s v="Nr"/>
    <n v="250"/>
    <n v="250"/>
    <n v="232.5"/>
    <n v="232.5"/>
  </r>
  <r>
    <x v="2"/>
    <x v="15"/>
    <x v="14"/>
    <s v="211100"/>
    <s v="FACILITY FIRE-SUPPRESSION WATER- SERVICE PIPING"/>
    <s v="ME"/>
    <x v="0"/>
    <n v="660"/>
    <s v="Specialty Valves"/>
    <s v="Check valves"/>
    <m/>
    <s v="Check valves"/>
    <m/>
    <m/>
    <m/>
    <m/>
    <m/>
    <m/>
  </r>
  <r>
    <x v="2"/>
    <x v="15"/>
    <x v="14"/>
    <s v="211100"/>
    <s v="FACILITY FIRE-SUPPRESSION WATER- SERVICE PIPING"/>
    <s v="ME"/>
    <x v="1"/>
    <n v="661"/>
    <s v="Specialty Valves"/>
    <s v="Check valves"/>
    <s v="B"/>
    <s v="100 dn"/>
    <n v="1"/>
    <s v="Nr"/>
    <n v="250"/>
    <n v="250"/>
    <n v="232.5"/>
    <n v="232.5"/>
  </r>
  <r>
    <x v="2"/>
    <x v="15"/>
    <x v="14"/>
    <s v="211100"/>
    <s v="FACILITY FIRE-SUPPRESSION WATER- SERVICE PIPING"/>
    <s v="ME"/>
    <x v="1"/>
    <n v="662"/>
    <s v="Specialty Valves"/>
    <s v="Check valves"/>
    <s v="C"/>
    <s v="150 dn"/>
    <n v="2"/>
    <s v="Nr"/>
    <n v="560"/>
    <n v="1120"/>
    <n v="520.80000000000007"/>
    <n v="1041.6000000000001"/>
  </r>
  <r>
    <x v="2"/>
    <x v="15"/>
    <x v="14"/>
    <s v="211100"/>
    <s v="FACILITY FIRE-SUPPRESSION WATER- SERVICE PIPING"/>
    <s v="ME"/>
    <x v="0"/>
    <n v="663"/>
    <s v="Specialty Valves"/>
    <s v="Zone valve assembly"/>
    <m/>
    <s v="Zone valve assembly"/>
    <m/>
    <m/>
    <m/>
    <m/>
    <m/>
    <m/>
  </r>
  <r>
    <x v="2"/>
    <x v="15"/>
    <x v="14"/>
    <s v="211100"/>
    <s v="FACILITY FIRE-SUPPRESSION WATER- SERVICE PIPING"/>
    <s v="ME"/>
    <x v="1"/>
    <n v="664"/>
    <s v="Specialty Valves"/>
    <s v="Zone valve assembly"/>
    <s v="D"/>
    <s v="100 dn"/>
    <n v="2"/>
    <s v="Nr"/>
    <n v="250"/>
    <n v="500"/>
    <n v="232.5"/>
    <n v="465"/>
  </r>
  <r>
    <x v="2"/>
    <x v="15"/>
    <x v="14"/>
    <s v="211100"/>
    <s v="FACILITY FIRE-SUPPRESSION WATER- SERVICE PIPING"/>
    <s v="ME"/>
    <x v="0"/>
    <n v="665"/>
    <s v="Specialty Valves"/>
    <s v="Automatic Sprinklers"/>
    <m/>
    <s v="Automatic Sprinklers"/>
    <m/>
    <m/>
    <m/>
    <m/>
    <m/>
    <m/>
  </r>
  <r>
    <x v="2"/>
    <x v="15"/>
    <x v="14"/>
    <s v="211100"/>
    <s v="FACILITY FIRE-SUPPRESSION WATER- SERVICE PIPING"/>
    <s v="ME"/>
    <x v="1"/>
    <n v="666"/>
    <s v="Specialty Valves"/>
    <s v="Automatic Sprinklers"/>
    <s v="F"/>
    <s v="Type SP-1"/>
    <n v="27"/>
    <s v="Nr"/>
    <m/>
    <n v="0"/>
    <n v="0"/>
    <n v="0"/>
  </r>
  <r>
    <x v="2"/>
    <x v="15"/>
    <x v="14"/>
    <s v="211100"/>
    <s v="FACILITY FIRE-SUPPRESSION WATER- SERVICE PIPING"/>
    <s v="ME"/>
    <x v="1"/>
    <n v="667"/>
    <s v="Specialty Valves"/>
    <s v="Automatic Sprinklers"/>
    <s v="G"/>
    <s v="Type SP-2"/>
    <n v="92"/>
    <s v="Nr"/>
    <m/>
    <n v="0"/>
    <n v="0"/>
    <n v="0"/>
  </r>
  <r>
    <x v="2"/>
    <x v="15"/>
    <x v="14"/>
    <s v="211100"/>
    <s v="FACILITY FIRE-SUPPRESSION WATER- SERVICE PIPING"/>
    <s v="ME"/>
    <x v="1"/>
    <n v="668"/>
    <s v="Specialty Valves"/>
    <s v="Automatic Sprinklers"/>
    <s v="H"/>
    <s v="Type SP-3"/>
    <n v="6"/>
    <s v="Nr"/>
    <m/>
    <n v="0"/>
    <n v="0"/>
    <n v="0"/>
  </r>
  <r>
    <x v="2"/>
    <x v="15"/>
    <x v="14"/>
    <s v="211100"/>
    <s v="FACILITY FIRE-SUPPRESSION WATER- SERVICE PIPING"/>
    <s v="ME"/>
    <x v="0"/>
    <n v="669"/>
    <s v="Specialty Valves"/>
    <s v="Hose Connection"/>
    <m/>
    <s v="Hose Connection"/>
    <m/>
    <m/>
    <m/>
    <m/>
    <m/>
    <m/>
  </r>
  <r>
    <x v="2"/>
    <x v="15"/>
    <x v="14"/>
    <s v="211100"/>
    <s v="FACILITY FIRE-SUPPRESSION WATER- SERVICE PIPING"/>
    <s v="ME"/>
    <x v="1"/>
    <n v="670"/>
    <s v="Specialty Valves"/>
    <s v="Hose Connection"/>
    <s v="E"/>
    <s v="Type FHR-1"/>
    <n v="3"/>
    <s v="Nr"/>
    <n v="470"/>
    <n v="1410"/>
    <n v="437.1"/>
    <n v="1311.3000000000002"/>
  </r>
  <r>
    <x v="2"/>
    <x v="15"/>
    <x v="14"/>
    <s v="211100"/>
    <s v="FACILITY FIRE-SUPPRESSION WATER- SERVICE PIPING"/>
    <s v="ME"/>
    <x v="1"/>
    <n v="671"/>
    <s v="Specialty Valves"/>
    <s v="Hose Connection"/>
    <s v="F"/>
    <s v="Type FHR-2"/>
    <n v="2"/>
    <s v="Nr"/>
    <n v="470"/>
    <n v="940"/>
    <n v="437.1"/>
    <n v="874.2"/>
  </r>
  <r>
    <x v="2"/>
    <x v="15"/>
    <x v="14"/>
    <s v="211100"/>
    <s v="FACILITY FIRE-SUPPRESSION WATER- SERVICE PIPING"/>
    <s v="ME"/>
    <x v="0"/>
    <n v="672"/>
    <s v="Specialty Valves"/>
    <s v="Fire Department Connections"/>
    <m/>
    <s v="Fire Department Connections"/>
    <m/>
    <m/>
    <m/>
    <m/>
    <m/>
    <m/>
  </r>
  <r>
    <x v="2"/>
    <x v="15"/>
    <x v="14"/>
    <s v="211100"/>
    <s v="FACILITY FIRE-SUPPRESSION WATER- SERVICE PIPING"/>
    <s v="ME"/>
    <x v="1"/>
    <n v="673"/>
    <s v="Specialty Valves"/>
    <s v="Fire Department Connections"/>
    <s v="G"/>
    <s v="100 dn"/>
    <n v="1"/>
    <s v="Nr"/>
    <n v="225"/>
    <n v="225"/>
    <n v="209.25"/>
    <n v="209.25"/>
  </r>
  <r>
    <x v="2"/>
    <x v="15"/>
    <x v="14"/>
    <s v="211100"/>
    <s v="FACILITY FIRE-SUPPRESSION WATER- SERVICE PIPING"/>
    <s v="ME"/>
    <x v="1"/>
    <n v="674"/>
    <s v="Specialty Valves"/>
    <s v="Fire Department Connections"/>
    <s v="H"/>
    <s v="Automatic air vent"/>
    <n v="1"/>
    <s v="Item"/>
    <n v="125"/>
    <n v="125"/>
    <n v="116.25"/>
    <n v="116.25"/>
  </r>
  <r>
    <x v="2"/>
    <x v="15"/>
    <x v="14"/>
    <s v="213113"/>
    <s v=" ELECTRIC-DRIVE, CENTRIFUGAL FIRE PUMPS"/>
    <s v="ME"/>
    <x v="0"/>
    <n v="675"/>
    <s v="213113 - ELECTRIC-DRIVE, CENTRIFUGAL FIRE PUMPS"/>
    <s v="213113 - ELECTRIC-DRIVE, CENTRIFUGAL FIRE PUMPS"/>
    <m/>
    <s v="213113 - ELECTRIC-DRIVE, CENTRIFUGAL FIRE PUMPS"/>
    <m/>
    <m/>
    <m/>
    <m/>
    <m/>
    <m/>
  </r>
  <r>
    <x v="2"/>
    <x v="15"/>
    <x v="14"/>
    <s v="213113"/>
    <s v=" ELECTRIC-DRIVE, CENTRIFUGAL FIRE PUMPS"/>
    <s v="ME"/>
    <x v="0"/>
    <n v="676"/>
    <s v="End Suction Fire Pumps"/>
    <s v="End Suction Fire Pumps"/>
    <m/>
    <s v="End Suction Fire Pumps"/>
    <m/>
    <m/>
    <m/>
    <m/>
    <m/>
    <m/>
  </r>
  <r>
    <x v="2"/>
    <x v="15"/>
    <x v="14"/>
    <s v="213113"/>
    <s v=" ELECTRIC-DRIVE, CENTRIFUGAL FIRE PUMPS"/>
    <s v="ME"/>
    <x v="1"/>
    <n v="677"/>
    <s v="213113 - ELECTRIC-DRIVE, CENTRIFUGAL FIRE PUMPS"/>
    <s v="213113 - ELECTRIC-DRIVE, CENTRIFUGAL FIRE PUMPS"/>
    <s v="A"/>
    <s v="Type FP-B1-01&amp; 02"/>
    <n v="2"/>
    <s v="Nr"/>
    <m/>
    <n v="0"/>
    <n v="0"/>
    <n v="0"/>
  </r>
  <r>
    <x v="2"/>
    <x v="15"/>
    <x v="14"/>
    <s v="213113"/>
    <s v=" ELECTRIC-DRIVE, CENTRIFUGAL FIRE PUMPS"/>
    <s v="ME"/>
    <x v="0"/>
    <n v="678"/>
    <s v="Pressure-Maintenance Pumps"/>
    <s v="Pressure-Maintenance Pumps"/>
    <m/>
    <s v="Pressure-Maintenance Pumps"/>
    <m/>
    <m/>
    <m/>
    <m/>
    <m/>
    <m/>
  </r>
  <r>
    <x v="2"/>
    <x v="15"/>
    <x v="14"/>
    <s v="213113"/>
    <s v=" ELECTRIC-DRIVE, CENTRIFUGAL FIRE PUMPS"/>
    <s v="ME"/>
    <x v="1"/>
    <n v="679"/>
    <s v="213113 - ELECTRIC-DRIVE, CENTRIFUGAL FIRE PUMPS"/>
    <s v="213113 - ELECTRIC-DRIVE, CENTRIFUGAL FIRE PUMPS"/>
    <s v="A"/>
    <s v="Type JP-B1-01"/>
    <n v="1"/>
    <s v="Nr"/>
    <n v="1900"/>
    <n v="1900"/>
    <n v="1767"/>
    <n v="1767"/>
  </r>
  <r>
    <x v="2"/>
    <x v="15"/>
    <x v="14"/>
    <s v="213113"/>
    <s v=" ELECTRIC-DRIVE, CENTRIFUGAL FIRE PUMPS"/>
    <s v="ME"/>
    <x v="1"/>
    <n v="680"/>
    <s v="Pressure-Maintenance Pumps"/>
    <s v="Pressure-Maintenance Pumps"/>
    <s v="C"/>
    <s v="Spare parts a specified for split case fire pump and pressure maintenance pump"/>
    <n v="1"/>
    <s v="Item"/>
    <m/>
    <m/>
    <n v="0"/>
    <n v="0"/>
  </r>
  <r>
    <x v="2"/>
    <x v="15"/>
    <x v="14"/>
    <s v="213113"/>
    <s v=" ELECTRIC-DRIVE, CENTRIFUGAL FIRE PUMPS"/>
    <s v="ME"/>
    <x v="0"/>
    <n v="681"/>
    <s v="Pressure-Maintenance Pumps"/>
    <s v="Pressure-Maintenance Pumps"/>
    <s v="BILL NO. 21 - FIRE SUPPRESSION"/>
    <m/>
    <m/>
    <m/>
    <m/>
    <m/>
    <m/>
    <m/>
  </r>
  <r>
    <x v="2"/>
    <x v="15"/>
    <x v="14"/>
    <s v="To Summary"/>
    <s v="To Summary"/>
    <m/>
    <x v="2"/>
    <n v="682"/>
    <s v="Pressure-Maintenance Pumps"/>
    <s v="Pressure-Maintenance Pumps"/>
    <s v="To Summary"/>
    <m/>
    <m/>
    <m/>
    <s v="J.D"/>
    <n v="25339"/>
    <m/>
    <m/>
  </r>
  <r>
    <x v="2"/>
    <x v="16"/>
    <x v="15"/>
    <s v="220719"/>
    <s v=" PLUMBING PIPING INSULATION"/>
    <s v="ME"/>
    <x v="0"/>
    <n v="683"/>
    <s v="Pressure-Maintenance Pumps"/>
    <s v="Pressure-Maintenance Pumps"/>
    <m/>
    <m/>
    <s v="BILL NO. 22"/>
    <m/>
    <m/>
    <m/>
    <m/>
    <m/>
  </r>
  <r>
    <x v="2"/>
    <x v="16"/>
    <x v="15"/>
    <s v="220719"/>
    <s v=" PLUMBING PIPING INSULATION"/>
    <s v="ME"/>
    <x v="0"/>
    <n v="684"/>
    <s v="Pressure-Maintenance Pumps"/>
    <s v="Pressure-Maintenance Pumps"/>
    <m/>
    <m/>
    <s v="PLUMBING"/>
    <m/>
    <m/>
    <m/>
    <m/>
    <m/>
  </r>
  <r>
    <x v="2"/>
    <x v="16"/>
    <x v="15"/>
    <s v="220719"/>
    <s v=" PLUMBING PIPING INSULATION"/>
    <s v="ME"/>
    <x v="0"/>
    <n v="685"/>
    <s v="Pressure-Maintenance Pumps"/>
    <s v="Pressure-Maintenance Pumps"/>
    <s v="Item"/>
    <s v="                Description                        "/>
    <s v="Qty"/>
    <s v="Unit"/>
    <s v="Rate"/>
    <s v="Amount"/>
    <m/>
    <m/>
  </r>
  <r>
    <x v="2"/>
    <x v="16"/>
    <x v="15"/>
    <s v="220719"/>
    <s v=" PLUMBING PIPING INSULATION"/>
    <s v="ME"/>
    <x v="0"/>
    <n v="686"/>
    <s v="Pressure-Maintenance Pumps"/>
    <s v="Pressure-Maintenance Pumps"/>
    <m/>
    <m/>
    <m/>
    <m/>
    <m/>
    <s v="J.D"/>
    <m/>
    <m/>
  </r>
  <r>
    <x v="2"/>
    <x v="16"/>
    <x v="15"/>
    <s v="220719"/>
    <s v=" PLUMBING PIPING INSULATION"/>
    <s v="ME"/>
    <x v="0"/>
    <n v="687"/>
    <s v="220719 - PLUMBING PIPING INSULATION"/>
    <s v="220719 - PLUMBING PIPING INSULATION"/>
    <m/>
    <s v="220719 - PLUMBING PIPING INSULATION"/>
    <m/>
    <m/>
    <m/>
    <m/>
    <m/>
    <m/>
  </r>
  <r>
    <x v="2"/>
    <x v="16"/>
    <x v="15"/>
    <s v="220719"/>
    <s v=" PLUMBING PIPING INSULATION"/>
    <s v="ME"/>
    <x v="0"/>
    <n v="688"/>
    <s v="Interior Insulation, Mineral Fiber"/>
    <s v="Interior Insulation, Mineral Fiber"/>
    <m/>
    <s v="Interior Insulation, Mineral Fiber"/>
    <m/>
    <m/>
    <m/>
    <m/>
    <m/>
    <m/>
  </r>
  <r>
    <x v="2"/>
    <x v="16"/>
    <x v="15"/>
    <s v="220719"/>
    <s v=" PLUMBING PIPING INSULATION"/>
    <s v="ME"/>
    <x v="0"/>
    <n v="689"/>
    <s v="Domestic hot and recirculated hot water, concealed"/>
    <s v="25 mm thick"/>
    <m/>
    <s v="Domestic hot and recirculated hot water, concealed"/>
    <m/>
    <m/>
    <m/>
    <m/>
    <m/>
    <m/>
  </r>
  <r>
    <x v="2"/>
    <x v="16"/>
    <x v="15"/>
    <s v="220719"/>
    <s v=" PLUMBING PIPING INSULATION"/>
    <s v="ME"/>
    <x v="0"/>
    <n v="690"/>
    <s v="Domestic hot and recirculated hot water, concealed"/>
    <s v="25 mm thick"/>
    <m/>
    <s v="25 mm thick"/>
    <m/>
    <m/>
    <m/>
    <m/>
    <m/>
    <m/>
  </r>
  <r>
    <x v="2"/>
    <x v="16"/>
    <x v="15"/>
    <s v="220719"/>
    <s v=" PLUMBING PIPING INSULATION"/>
    <s v="ME"/>
    <x v="1"/>
    <n v="691"/>
    <s v="Domestic hot and recirculated hot water, concealed"/>
    <s v="25 mm thick"/>
    <s v="A"/>
    <s v="15 dn"/>
    <n v="150"/>
    <s v="m"/>
    <n v="10"/>
    <n v="1500"/>
    <n v="9.3000000000000007"/>
    <n v="1395"/>
  </r>
  <r>
    <x v="2"/>
    <x v="16"/>
    <x v="15"/>
    <s v="220719"/>
    <s v=" PLUMBING PIPING INSULATION"/>
    <s v="ME"/>
    <x v="1"/>
    <n v="692"/>
    <s v="Domestic hot and recirculated hot water, concealed"/>
    <s v="25 mm thick"/>
    <s v="B"/>
    <s v="20 dn"/>
    <n v="100"/>
    <s v="m"/>
    <n v="15"/>
    <n v="1500"/>
    <n v="13.950000000000001"/>
    <n v="1395"/>
  </r>
  <r>
    <x v="2"/>
    <x v="16"/>
    <x v="15"/>
    <s v="220719"/>
    <s v=" PLUMBING PIPING INSULATION"/>
    <s v="ME"/>
    <x v="1"/>
    <n v="693"/>
    <s v="Domestic hot and recirculated hot water, concealed"/>
    <s v="25 mm thick"/>
    <s v="C"/>
    <s v="25dn"/>
    <n v="50"/>
    <s v="m"/>
    <n v="20"/>
    <n v="1000"/>
    <n v="18.600000000000001"/>
    <n v="930.00000000000011"/>
  </r>
  <r>
    <x v="2"/>
    <x v="16"/>
    <x v="15"/>
    <s v="220719"/>
    <s v=" PLUMBING PIPING INSULATION"/>
    <s v="ME"/>
    <x v="1"/>
    <n v="694"/>
    <s v="Domestic hot and recirculated hot water, concealed"/>
    <s v="25 mm thick"/>
    <s v="D"/>
    <s v="32 dn"/>
    <n v="80"/>
    <s v="m"/>
    <n v="25"/>
    <n v="2000"/>
    <n v="23.25"/>
    <n v="1860"/>
  </r>
  <r>
    <x v="2"/>
    <x v="16"/>
    <x v="15"/>
    <s v="220719"/>
    <s v=" PLUMBING PIPING INSULATION"/>
    <s v="ME"/>
    <x v="1"/>
    <n v="695"/>
    <s v="Domestic hot and recirculated hot water, concealed"/>
    <s v="25 mm thick"/>
    <s v="E"/>
    <s v="40 dn"/>
    <n v="55"/>
    <s v="m"/>
    <n v="30"/>
    <n v="1650"/>
    <n v="27.900000000000002"/>
    <n v="1534.5000000000002"/>
  </r>
  <r>
    <x v="2"/>
    <x v="16"/>
    <x v="15"/>
    <s v="220719"/>
    <s v=" PLUMBING PIPING INSULATION"/>
    <s v="ME"/>
    <x v="1"/>
    <n v="696"/>
    <s v="Domestic hot and recirculated hot water, concealed"/>
    <s v="25 mm thick"/>
    <s v="F"/>
    <s v="50 dn"/>
    <n v="80"/>
    <s v="m"/>
    <n v="35"/>
    <n v="2800"/>
    <n v="32.550000000000004"/>
    <n v="2604.0000000000005"/>
  </r>
  <r>
    <x v="2"/>
    <x v="16"/>
    <x v="15"/>
    <s v="220719"/>
    <s v=" PLUMBING PIPING INSULATION"/>
    <s v="ME"/>
    <x v="1"/>
    <n v="697"/>
    <s v="Domestic hot and recirculated hot water, concealed"/>
    <s v="25 mm thick"/>
    <s v="G"/>
    <s v="65 dn"/>
    <n v="15"/>
    <s v="m"/>
    <n v="45"/>
    <n v="675"/>
    <n v="41.85"/>
    <n v="627.75"/>
  </r>
  <r>
    <x v="2"/>
    <x v="16"/>
    <x v="15"/>
    <s v="220719"/>
    <s v=" PLUMBING PIPING INSULATION"/>
    <s v="ME"/>
    <x v="0"/>
    <n v="698"/>
    <s v="Domestic hot and recirculated hot water, on all pipes running in mechanical rooms or exposed to view, Mineral fiber with AL jacketing"/>
    <s v="25 mm thick"/>
    <m/>
    <s v="Domestic hot and recirculated hot water, on all pipes running in mechanical rooms or exposed to view, Mineral fiber with AL jacketing"/>
    <m/>
    <m/>
    <m/>
    <m/>
    <m/>
    <m/>
  </r>
  <r>
    <x v="2"/>
    <x v="16"/>
    <x v="15"/>
    <s v="220719"/>
    <s v=" PLUMBING PIPING INSULATION"/>
    <s v="ME"/>
    <x v="0"/>
    <n v="699"/>
    <s v="Domestic hot and recirculated hot water, on all pipes running in mechanical rooms or exposed to view, Mineral fiber with AL jacketing"/>
    <s v="25 mm thick"/>
    <m/>
    <s v="25 mm thick"/>
    <m/>
    <m/>
    <m/>
    <m/>
    <m/>
    <m/>
  </r>
  <r>
    <x v="2"/>
    <x v="16"/>
    <x v="15"/>
    <s v="220719"/>
    <s v=" PLUMBING PIPING INSULATION"/>
    <s v="ME"/>
    <x v="1"/>
    <n v="700"/>
    <s v="Domestic hot and recirculated hot water, on all pipes running in mechanical rooms or exposed to view, Mineral fiber with AL jacketing"/>
    <s v="25 mm thick"/>
    <s v="H"/>
    <s v="20 dn"/>
    <n v="10"/>
    <s v="m"/>
    <n v="15"/>
    <n v="150"/>
    <n v="13.950000000000001"/>
    <n v="139.5"/>
  </r>
  <r>
    <x v="2"/>
    <x v="16"/>
    <x v="15"/>
    <s v="220719"/>
    <s v=" PLUMBING PIPING INSULATION"/>
    <s v="ME"/>
    <x v="1"/>
    <n v="701"/>
    <s v="Domestic hot and recirculated hot water, on all pipes running in mechanical rooms or exposed to view, Mineral fiber with AL jacketing"/>
    <s v="25 mm thick"/>
    <s v="J"/>
    <s v="25dn"/>
    <n v="10"/>
    <s v="m"/>
    <n v="15"/>
    <n v="150"/>
    <n v="13.950000000000001"/>
    <n v="139.5"/>
  </r>
  <r>
    <x v="2"/>
    <x v="16"/>
    <x v="15"/>
    <s v="220719"/>
    <s v=" PLUMBING PIPING INSULATION"/>
    <s v="ME"/>
    <x v="1"/>
    <n v="702"/>
    <s v="Domestic hot and recirculated hot water, on all pipes running in mechanical rooms or exposed to view, Mineral fiber with AL jacketing"/>
    <s v="25 mm thick"/>
    <s v="K"/>
    <s v="40dn"/>
    <n v="10"/>
    <s v="m"/>
    <n v="30"/>
    <n v="300"/>
    <n v="27.900000000000002"/>
    <n v="279"/>
  </r>
  <r>
    <x v="2"/>
    <x v="16"/>
    <x v="15"/>
    <s v="220719"/>
    <s v=" PLUMBING PIPING INSULATION"/>
    <s v="ME"/>
    <x v="1"/>
    <n v="703"/>
    <s v="Domestic hot and recirculated hot water, on all pipes running in mechanical rooms or exposed to view, Mineral fiber with AL jacketing"/>
    <s v="25 mm thick"/>
    <s v="L"/>
    <s v="50 dn"/>
    <n v="20"/>
    <s v="m"/>
    <n v="35"/>
    <n v="700"/>
    <n v="32.550000000000004"/>
    <n v="651.00000000000011"/>
  </r>
  <r>
    <x v="2"/>
    <x v="16"/>
    <x v="15"/>
    <s v="220719"/>
    <s v=" PLUMBING PIPING INSULATION"/>
    <s v="ME"/>
    <x v="1"/>
    <n v="704"/>
    <s v="Domestic hot and recirculated hot water, on all pipes running in mechanical rooms or exposed to view, Mineral fiber with AL jacketing"/>
    <s v="25 mm thick"/>
    <s v="A"/>
    <s v="65 dn"/>
    <n v="15"/>
    <s v="m"/>
    <n v="45"/>
    <n v="675"/>
    <n v="41.85"/>
    <n v="627.75"/>
  </r>
  <r>
    <x v="2"/>
    <x v="16"/>
    <x v="15"/>
    <s v="221116"/>
    <s v=" WATER DISTRIBUTION PIPING"/>
    <s v="ME"/>
    <x v="0"/>
    <n v="705"/>
    <s v="221116 - WATER DISTRIBUTION PIPING"/>
    <s v="221116 - WATER DISTRIBUTION PIPING"/>
    <m/>
    <s v="221116 - WATER DISTRIBUTION PIPING"/>
    <m/>
    <m/>
    <m/>
    <m/>
    <m/>
    <m/>
  </r>
  <r>
    <x v="2"/>
    <x v="16"/>
    <x v="15"/>
    <s v="221116"/>
    <s v=" WATER DISTRIBUTION PIPING"/>
    <s v="ME"/>
    <x v="0"/>
    <n v="706"/>
    <s v="Aboveground, Water Distribution Piping"/>
    <s v="Cold Water PVC Pipes and fittings"/>
    <m/>
    <s v="Aboveground, Water Distribution Piping"/>
    <m/>
    <m/>
    <m/>
    <m/>
    <m/>
    <m/>
  </r>
  <r>
    <x v="2"/>
    <x v="16"/>
    <x v="15"/>
    <s v="221116"/>
    <s v=" WATER DISTRIBUTION PIPING"/>
    <s v="ME"/>
    <x v="0"/>
    <n v="707"/>
    <s v="Aboveground, Water Distribution Piping"/>
    <s v="Cold Water PVC Pipes and fittings"/>
    <m/>
    <s v="Cold Water PVC Pipes and fittings"/>
    <m/>
    <m/>
    <m/>
    <m/>
    <m/>
    <m/>
  </r>
  <r>
    <x v="2"/>
    <x v="16"/>
    <x v="15"/>
    <s v="221116"/>
    <s v=" WATER DISTRIBUTION PIPING"/>
    <s v="ME"/>
    <x v="1"/>
    <n v="708"/>
    <s v="Aboveground, Water Distribution Piping"/>
    <s v="Cold Water PVC Pipes and fittings"/>
    <s v="B"/>
    <s v="15 dn"/>
    <n v="190"/>
    <s v="m"/>
    <n v="8"/>
    <n v="1520"/>
    <n v="7.44"/>
    <n v="1413.6000000000001"/>
  </r>
  <r>
    <x v="2"/>
    <x v="16"/>
    <x v="15"/>
    <s v="221116"/>
    <s v=" WATER DISTRIBUTION PIPING"/>
    <s v="ME"/>
    <x v="1"/>
    <n v="709"/>
    <s v="Aboveground, Water Distribution Piping"/>
    <s v="Cold Water PVC Pipes and fittings"/>
    <s v="C"/>
    <s v="20 dn"/>
    <n v="120"/>
    <s v="m"/>
    <n v="8"/>
    <n v="960"/>
    <n v="7.44"/>
    <n v="892.80000000000007"/>
  </r>
  <r>
    <x v="2"/>
    <x v="16"/>
    <x v="15"/>
    <s v="221116"/>
    <s v=" WATER DISTRIBUTION PIPING"/>
    <s v="ME"/>
    <x v="1"/>
    <n v="710"/>
    <s v="Aboveground, Water Distribution Piping"/>
    <s v="Cold Water PVC Pipes and fittings"/>
    <s v="D"/>
    <s v="25dn"/>
    <n v="80"/>
    <s v="m"/>
    <n v="12"/>
    <n v="960"/>
    <n v="11.16"/>
    <n v="892.8"/>
  </r>
  <r>
    <x v="2"/>
    <x v="16"/>
    <x v="15"/>
    <s v="221116"/>
    <s v=" WATER DISTRIBUTION PIPING"/>
    <s v="ME"/>
    <x v="1"/>
    <n v="711"/>
    <s v="Aboveground, Water Distribution Piping"/>
    <s v="Cold Water PVC Pipes and fittings"/>
    <s v="E"/>
    <s v="32 dn"/>
    <n v="70"/>
    <s v="m"/>
    <n v="15"/>
    <n v="1050"/>
    <n v="13.950000000000001"/>
    <n v="976.50000000000011"/>
  </r>
  <r>
    <x v="2"/>
    <x v="16"/>
    <x v="15"/>
    <s v="221116"/>
    <s v=" WATER DISTRIBUTION PIPING"/>
    <s v="ME"/>
    <x v="1"/>
    <n v="712"/>
    <s v="Aboveground, Water Distribution Piping"/>
    <s v="Cold Water PVC Pipes and fittings"/>
    <s v="F"/>
    <s v="40 dn"/>
    <n v="57"/>
    <s v="m"/>
    <n v="25"/>
    <n v="1425"/>
    <n v="23.25"/>
    <n v="1325.25"/>
  </r>
  <r>
    <x v="2"/>
    <x v="16"/>
    <x v="15"/>
    <s v="221116"/>
    <s v=" WATER DISTRIBUTION PIPING"/>
    <s v="ME"/>
    <x v="1"/>
    <n v="713"/>
    <s v="Aboveground, Water Distribution Piping"/>
    <s v="Cold Water PVC Pipes and fittings"/>
    <s v="G"/>
    <s v="50 dn"/>
    <n v="168"/>
    <s v="m"/>
    <n v="35"/>
    <n v="5880"/>
    <n v="32.550000000000004"/>
    <n v="5468.4000000000005"/>
  </r>
  <r>
    <x v="2"/>
    <x v="16"/>
    <x v="15"/>
    <s v="221116"/>
    <s v=" WATER DISTRIBUTION PIPING"/>
    <s v="ME"/>
    <x v="1"/>
    <n v="714"/>
    <s v="Aboveground, Water Distribution Piping"/>
    <s v="Cold Water PVC Pipes and fittings"/>
    <s v="H"/>
    <s v="65 dn"/>
    <n v="41"/>
    <s v="m"/>
    <n v="50"/>
    <n v="2050"/>
    <n v="46.5"/>
    <n v="1906.5"/>
  </r>
  <r>
    <x v="2"/>
    <x v="16"/>
    <x v="15"/>
    <s v="221116"/>
    <s v=" WATER DISTRIBUTION PIPING"/>
    <s v="ME"/>
    <x v="1"/>
    <n v="715"/>
    <s v="Aboveground, Water Distribution Piping"/>
    <s v="Cold Water PVC Pipes and fittings"/>
    <s v="J"/>
    <s v="80 dn"/>
    <n v="17"/>
    <s v="m"/>
    <n v="60"/>
    <n v="1020"/>
    <n v="55.800000000000004"/>
    <n v="948.6"/>
  </r>
  <r>
    <x v="2"/>
    <x v="16"/>
    <x v="15"/>
    <s v="221116"/>
    <s v=" WATER DISTRIBUTION PIPING"/>
    <s v="ME"/>
    <x v="0"/>
    <n v="716"/>
    <s v="Aboveground, Water Distribution Piping"/>
    <s v="Hot Water CPVC Pipes and fittings"/>
    <m/>
    <s v="Hot Water CPVC Pipes and fittings"/>
    <m/>
    <m/>
    <m/>
    <m/>
    <m/>
    <m/>
  </r>
  <r>
    <x v="2"/>
    <x v="16"/>
    <x v="15"/>
    <s v="221116"/>
    <s v=" WATER DISTRIBUTION PIPING"/>
    <s v="ME"/>
    <x v="1"/>
    <n v="717"/>
    <s v="Aboveground, Water Distribution Piping"/>
    <s v="Cold Water PVC Pipes and fittings"/>
    <s v="K"/>
    <s v="15 dn"/>
    <n v="150"/>
    <s v="m"/>
    <n v="8"/>
    <n v="1200"/>
    <n v="7.44"/>
    <n v="1116"/>
  </r>
  <r>
    <x v="2"/>
    <x v="16"/>
    <x v="15"/>
    <s v="221116"/>
    <s v=" WATER DISTRIBUTION PIPING"/>
    <s v="ME"/>
    <x v="1"/>
    <n v="718"/>
    <s v="Aboveground, Water Distribution Piping"/>
    <s v="Hot Water CPVC Pipes and fittings"/>
    <s v="L"/>
    <s v="20 dn"/>
    <n v="110"/>
    <s v="m"/>
    <n v="8"/>
    <n v="880"/>
    <n v="7.44"/>
    <n v="818.40000000000009"/>
  </r>
  <r>
    <x v="2"/>
    <x v="16"/>
    <x v="15"/>
    <s v="221116"/>
    <s v=" WATER DISTRIBUTION PIPING"/>
    <s v="ME"/>
    <x v="1"/>
    <n v="719"/>
    <s v="Aboveground, Water Distribution Piping"/>
    <s v="Cold Water PVC Pipes and fittings"/>
    <s v="M"/>
    <s v="25dn"/>
    <n v="60"/>
    <s v="m"/>
    <n v="12"/>
    <n v="720"/>
    <n v="11.16"/>
    <n v="669.6"/>
  </r>
  <r>
    <x v="2"/>
    <x v="16"/>
    <x v="15"/>
    <s v="221116"/>
    <s v=" WATER DISTRIBUTION PIPING"/>
    <s v="ME"/>
    <x v="1"/>
    <n v="720"/>
    <s v="Aboveground, Water Distribution Piping"/>
    <s v="Hot Water CPVC Pipes and fittings"/>
    <s v="N"/>
    <s v="32 dn"/>
    <n v="80"/>
    <s v="m"/>
    <n v="15"/>
    <n v="1200"/>
    <n v="13.950000000000001"/>
    <n v="1116"/>
  </r>
  <r>
    <x v="2"/>
    <x v="16"/>
    <x v="15"/>
    <s v="221116"/>
    <s v=" WATER DISTRIBUTION PIPING"/>
    <s v="ME"/>
    <x v="1"/>
    <n v="721"/>
    <s v="Aboveground, Water Distribution Piping"/>
    <s v="Cold Water PVC Pipes and fittings"/>
    <s v="P"/>
    <s v="40 dn"/>
    <n v="65"/>
    <s v="m"/>
    <n v="25"/>
    <n v="1625"/>
    <n v="23.25"/>
    <n v="1511.25"/>
  </r>
  <r>
    <x v="2"/>
    <x v="16"/>
    <x v="15"/>
    <s v="221116"/>
    <s v=" WATER DISTRIBUTION PIPING"/>
    <s v="ME"/>
    <x v="1"/>
    <n v="722"/>
    <s v="Aboveground, Water Distribution Piping"/>
    <s v="Hot Water CPVC Pipes and fittings"/>
    <s v="Q"/>
    <s v="50 dn"/>
    <n v="100"/>
    <s v="m"/>
    <n v="35"/>
    <n v="3500"/>
    <n v="32.550000000000004"/>
    <n v="3255.0000000000005"/>
  </r>
  <r>
    <x v="2"/>
    <x v="16"/>
    <x v="15"/>
    <s v="221116"/>
    <s v=" WATER DISTRIBUTION PIPING"/>
    <s v="ME"/>
    <x v="1"/>
    <n v="723"/>
    <s v="Aboveground, Water Distribution Piping"/>
    <s v="Cold Water PVC Pipes and fittings"/>
    <s v="R"/>
    <s v="65 dn"/>
    <n v="34"/>
    <s v="m"/>
    <n v="50"/>
    <n v="1700"/>
    <n v="46.5"/>
    <n v="1581"/>
  </r>
  <r>
    <x v="2"/>
    <x v="16"/>
    <x v="15"/>
    <s v="221116"/>
    <s v=" WATER DISTRIBUTION PIPING"/>
    <s v="ME"/>
    <x v="0"/>
    <n v="724"/>
    <s v="Aboveground, Water Distribution Piping"/>
    <s v="Valves"/>
    <m/>
    <s v="Valves"/>
    <m/>
    <m/>
    <m/>
    <m/>
    <m/>
    <m/>
  </r>
  <r>
    <x v="2"/>
    <x v="16"/>
    <x v="15"/>
    <s v="221116"/>
    <s v=" WATER DISTRIBUTION PIPING"/>
    <s v="ME"/>
    <x v="1"/>
    <n v="725"/>
    <s v="Aboveground, Water Distribution Piping"/>
    <s v="Cold Water PVC Pipes and fittings"/>
    <s v="A"/>
    <s v="Ball valves "/>
    <n v="1"/>
    <s v="Item"/>
    <n v="375"/>
    <n v="375"/>
    <n v="348.75"/>
    <n v="348.75"/>
  </r>
  <r>
    <x v="2"/>
    <x v="16"/>
    <x v="15"/>
    <s v="221116"/>
    <s v=" WATER DISTRIBUTION PIPING"/>
    <s v="ME"/>
    <x v="1"/>
    <n v="726"/>
    <s v="Aboveground, Water Distribution Piping"/>
    <s v="Valves"/>
    <s v="B"/>
    <s v="Globe valves  "/>
    <n v="1"/>
    <s v="Item"/>
    <n v="625"/>
    <n v="625"/>
    <n v="581.25"/>
    <n v="581.25"/>
  </r>
  <r>
    <x v="2"/>
    <x v="16"/>
    <x v="15"/>
    <s v="221116"/>
    <s v=" WATER DISTRIBUTION PIPING"/>
    <s v="ME"/>
    <x v="1"/>
    <n v="727"/>
    <s v="Aboveground, Water Distribution Piping"/>
    <s v="Cold Water PVC Pipes and fittings"/>
    <s v="C"/>
    <s v="Gate valves  "/>
    <n v="1"/>
    <s v="Item"/>
    <n v="625"/>
    <n v="625"/>
    <n v="581.25"/>
    <n v="581.25"/>
  </r>
  <r>
    <x v="2"/>
    <x v="16"/>
    <x v="15"/>
    <s v="221116"/>
    <s v=" WATER DISTRIBUTION PIPING"/>
    <s v="ME"/>
    <x v="1"/>
    <n v="728"/>
    <s v="Aboveground, Water Distribution Piping"/>
    <s v="Valves"/>
    <s v="D"/>
    <s v="Check valves "/>
    <n v="1"/>
    <s v="Item"/>
    <n v="625"/>
    <n v="625"/>
    <n v="581.25"/>
    <n v="581.25"/>
  </r>
  <r>
    <x v="2"/>
    <x v="16"/>
    <x v="15"/>
    <s v="221116"/>
    <s v=" WATER DISTRIBUTION PIPING"/>
    <s v="ME"/>
    <x v="1"/>
    <n v="729"/>
    <s v="Aboveground, Water Distribution Piping"/>
    <s v="Cold Water PVC Pipes and fittings"/>
    <s v="E"/>
    <s v="Automatic air valves"/>
    <n v="1"/>
    <s v="Item"/>
    <n v="940"/>
    <n v="940"/>
    <n v="874.2"/>
    <n v="874.2"/>
  </r>
  <r>
    <x v="2"/>
    <x v="16"/>
    <x v="15"/>
    <s v="221123"/>
    <s v=" DOMESTIC WATER PIPING SPECIALTIES"/>
    <s v="ME"/>
    <x v="0"/>
    <n v="730"/>
    <s v="221123 - DOMESTIC WATER PIPING SPECIALTIES"/>
    <s v="221123 - DOMESTIC WATER PIPING SPECIALTIES"/>
    <m/>
    <s v="221123 - DOMESTIC WATER PIPING SPECIALTIES"/>
    <m/>
    <m/>
    <m/>
    <m/>
    <m/>
    <m/>
  </r>
  <r>
    <x v="2"/>
    <x v="16"/>
    <x v="15"/>
    <s v="221123"/>
    <s v=" DOMESTIC WATER PIPING SPECIALTIES"/>
    <s v="ME"/>
    <x v="0"/>
    <n v="731"/>
    <s v="WATER TAPS"/>
    <s v="WATER TAPS"/>
    <m/>
    <s v="WATER TAPS"/>
    <m/>
    <m/>
    <m/>
    <m/>
    <m/>
    <m/>
  </r>
  <r>
    <x v="2"/>
    <x v="16"/>
    <x v="15"/>
    <s v="221123"/>
    <s v=" DOMESTIC WATER PIPING SPECIALTIES"/>
    <s v="ME"/>
    <x v="1"/>
    <n v="732"/>
    <s v="221123 - DOMESTIC WATER PIPING SPECIALTIES"/>
    <s v="221123 - DOMESTIC WATER PIPING SPECIALTIES"/>
    <s v="F"/>
    <s v="Type WT-1"/>
    <n v="1"/>
    <s v="Nr"/>
    <n v="350"/>
    <n v="350"/>
    <n v="325.5"/>
    <n v="325.5"/>
  </r>
  <r>
    <x v="2"/>
    <x v="16"/>
    <x v="15"/>
    <s v="221123"/>
    <s v=" DOMESTIC WATER PIPING SPECIALTIES"/>
    <s v="ME"/>
    <x v="0"/>
    <n v="733"/>
    <s v="PERINAL BIP COCK"/>
    <s v="PERINAL BIP COCK"/>
    <m/>
    <s v="PERINAL BIP COCK"/>
    <m/>
    <m/>
    <m/>
    <m/>
    <m/>
    <m/>
  </r>
  <r>
    <x v="2"/>
    <x v="16"/>
    <x v="15"/>
    <s v="221123"/>
    <s v=" DOMESTIC WATER PIPING SPECIALTIES"/>
    <s v="ME"/>
    <x v="1"/>
    <n v="734"/>
    <s v="221123 - DOMESTIC WATER PIPING SPECIALTIES"/>
    <s v="221123 - DOMESTIC WATER PIPING SPECIALTIES"/>
    <s v="G"/>
    <s v="Type BPH-1"/>
    <n v="7"/>
    <s v="Nr"/>
    <n v="310"/>
    <n v="2170"/>
    <n v="288.3"/>
    <n v="2018.1000000000001"/>
  </r>
  <r>
    <x v="2"/>
    <x v="16"/>
    <x v="15"/>
    <s v="221123"/>
    <s v=" DOMESTIC WATER PIPING SPECIALTIES"/>
    <s v="ME"/>
    <x v="0"/>
    <n v="735"/>
    <s v="Float valve"/>
    <s v="Float valve"/>
    <m/>
    <s v="Float valve"/>
    <m/>
    <m/>
    <m/>
    <m/>
    <m/>
    <m/>
  </r>
  <r>
    <x v="2"/>
    <x v="16"/>
    <x v="15"/>
    <s v="221123"/>
    <s v=" DOMESTIC WATER PIPING SPECIALTIES"/>
    <s v="ME"/>
    <x v="1"/>
    <n v="736"/>
    <s v="221123 - DOMESTIC WATER PIPING SPECIALTIES"/>
    <s v="221123 - DOMESTIC WATER PIPING SPECIALTIES"/>
    <s v="H"/>
    <s v="50 dn"/>
    <n v="4"/>
    <s v="Nr"/>
    <n v="150"/>
    <n v="600"/>
    <n v="139.5"/>
    <n v="558"/>
  </r>
  <r>
    <x v="2"/>
    <x v="16"/>
    <x v="15"/>
    <s v="221123"/>
    <s v=" DOMESTIC WATER PIPING SPECIALTIES"/>
    <s v="ME"/>
    <x v="1"/>
    <n v="737"/>
    <s v="Float valve"/>
    <s v="Float valve"/>
    <s v="J"/>
    <s v="3-Way Mixing Valve"/>
    <n v="1"/>
    <s v="Nr"/>
    <n v="175"/>
    <n v="175"/>
    <n v="162.75"/>
    <n v="162.75"/>
  </r>
  <r>
    <x v="2"/>
    <x v="16"/>
    <x v="15"/>
    <s v="221123"/>
    <s v=" DOMESTIC WATER PUMPS "/>
    <s v="ME"/>
    <x v="0"/>
    <n v="738"/>
    <s v="221123 - DOMESTIC WATER PUMPS "/>
    <s v="221123 - DOMESTIC WATER PUMPS "/>
    <m/>
    <s v="221123 - DOMESTIC WATER PUMPS "/>
    <m/>
    <m/>
    <m/>
    <m/>
    <m/>
    <m/>
  </r>
  <r>
    <x v="2"/>
    <x v="16"/>
    <x v="15"/>
    <s v="221123"/>
    <s v=" DOMESTIC WATER PUMPS "/>
    <s v="ME"/>
    <x v="0"/>
    <n v="739"/>
    <s v="In-Line Circulators"/>
    <s v="In-Line Circulators"/>
    <m/>
    <s v="In-Line Circulators"/>
    <m/>
    <m/>
    <m/>
    <m/>
    <m/>
    <m/>
  </r>
  <r>
    <x v="2"/>
    <x v="16"/>
    <x v="15"/>
    <s v="221123"/>
    <s v=" DOMESTIC WATER PUMPS "/>
    <s v="ME"/>
    <x v="1"/>
    <n v="740"/>
    <s v="221123 - DOMESTIC WATER PUMPS "/>
    <s v="221123 - DOMESTIC WATER PUMPS "/>
    <s v="K"/>
    <s v="Type P-RF-02"/>
    <n v="2"/>
    <s v="Nr"/>
    <n v="190"/>
    <n v="380"/>
    <n v="176.70000000000002"/>
    <n v="353.40000000000003"/>
  </r>
  <r>
    <x v="2"/>
    <x v="16"/>
    <x v="15"/>
    <s v="221123"/>
    <s v=" DOMESTIC WATER PUMPS "/>
    <s v="ME"/>
    <x v="1"/>
    <n v="741"/>
    <s v="In-Line Circulators"/>
    <s v="In-Line Circulators"/>
    <s v="L"/>
    <s v="Type P-RF-03"/>
    <n v="2"/>
    <s v="Nr"/>
    <n v="230"/>
    <n v="460"/>
    <n v="213.9"/>
    <n v="427.8"/>
  </r>
  <r>
    <x v="2"/>
    <x v="16"/>
    <x v="15"/>
    <s v="221123"/>
    <s v=" DOMESTIC WATER PUMPS "/>
    <s v="ME"/>
    <x v="0"/>
    <n v="742"/>
    <s v="End suction centrifugal pumps"/>
    <s v="End suction centrifugal pumps"/>
    <m/>
    <s v="End suction centrifugal pumps"/>
    <m/>
    <m/>
    <m/>
    <m/>
    <m/>
    <m/>
  </r>
  <r>
    <x v="2"/>
    <x v="16"/>
    <x v="15"/>
    <s v="221123"/>
    <s v=" DOMESTIC WATER PUMPS "/>
    <s v="ME"/>
    <x v="1"/>
    <n v="743"/>
    <s v="In-Line Circulators"/>
    <s v="In-Line Circulators"/>
    <s v="A"/>
    <s v="Type P-B-01"/>
    <n v="2"/>
    <s v="Nr"/>
    <n v="350"/>
    <n v="700"/>
    <n v="325.5"/>
    <n v="651"/>
  </r>
  <r>
    <x v="2"/>
    <x v="16"/>
    <x v="15"/>
    <s v="221123"/>
    <s v=" DOMESTIC WATER PUMPS "/>
    <s v="ME"/>
    <x v="1"/>
    <n v="744"/>
    <s v="End suction centrifugal pumps"/>
    <s v="End suction centrifugal pumps"/>
    <s v="B"/>
    <s v="Type P-RF-01-1 &amp; -2"/>
    <n v="2"/>
    <s v="Nr"/>
    <n v="350"/>
    <n v="700"/>
    <n v="325.5"/>
    <n v="651"/>
  </r>
  <r>
    <x v="2"/>
    <x v="16"/>
    <x v="15"/>
    <s v="221123"/>
    <s v=" DOMESTIC WATER PUMPS "/>
    <s v="ME"/>
    <x v="1"/>
    <n v="745"/>
    <s v="In-Line Circulators"/>
    <s v="In-Line Circulators"/>
    <s v="C"/>
    <s v="Spare parts as specified for water distribution pumps"/>
    <n v="1"/>
    <s v="Item"/>
    <n v="375"/>
    <n v="375"/>
    <n v="348.75"/>
    <n v="348.75"/>
  </r>
  <r>
    <x v="2"/>
    <x v="16"/>
    <x v="15"/>
    <s v="221123.13"/>
    <s v=" DOMESTIC WATER PACKAGED BOOSTER PUMP SETS"/>
    <s v="ME"/>
    <x v="0"/>
    <n v="746"/>
    <s v="221123.13 - DOMESTIC WATER PACKAGED BOOSTER PUMP SETS"/>
    <s v="221123.13 - DOMESTIC WATER PACKAGED BOOSTER PUMP SETS"/>
    <m/>
    <s v="221123.13 - DOMESTIC WATER PACKAGED BOOSTER PUMP SETS"/>
    <m/>
    <m/>
    <m/>
    <m/>
    <m/>
    <m/>
  </r>
  <r>
    <x v="2"/>
    <x v="16"/>
    <x v="15"/>
    <s v="221123.13"/>
    <s v=" DOMESTIC WATER PACKAGED BOOSTER PUMP SETS"/>
    <s v="ME"/>
    <x v="1"/>
    <n v="747"/>
    <s v="In-Line Circulators"/>
    <s v="In-Line Circulators"/>
    <s v="D"/>
    <s v="Type PU-RF-1"/>
    <n v="1"/>
    <s v="Set"/>
    <n v="1500"/>
    <n v="1500"/>
    <n v="1395"/>
    <n v="1395"/>
  </r>
  <r>
    <x v="2"/>
    <x v="16"/>
    <x v="15"/>
    <s v="221123.13"/>
    <s v=" DOMESTIC WATER PACKAGED BOOSTER PUMP SETS"/>
    <s v="ME"/>
    <x v="1"/>
    <n v="748"/>
    <s v="221123.13 - DOMESTIC WATER PACKAGED BOOSTER PUMP SETS"/>
    <s v="221123.13 - DOMESTIC WATER PACKAGED BOOSTER PUMP SETS"/>
    <s v="E"/>
    <s v="Type PU-RF-2"/>
    <n v="1"/>
    <s v="Set"/>
    <n v="1500"/>
    <n v="1500"/>
    <n v="1395"/>
    <n v="1395"/>
  </r>
  <r>
    <x v="2"/>
    <x v="16"/>
    <x v="15"/>
    <s v="221123.13"/>
    <s v=" DOMESTIC WATER PACKAGED BOOSTER PUMP SETS"/>
    <s v="ME"/>
    <x v="1"/>
    <n v="749"/>
    <s v="In-Line Circulators"/>
    <s v="In-Line Circulators"/>
    <s v="F"/>
    <s v="Spare parts as specified for packaged booster pumps"/>
    <n v="1"/>
    <s v="Item"/>
    <n v="310"/>
    <n v="310"/>
    <n v="288.3"/>
    <n v="288.3"/>
  </r>
  <r>
    <x v="2"/>
    <x v="16"/>
    <x v="15"/>
    <s v="221316"/>
    <s v=" SANITARY WASTE AND VENT PIPING"/>
    <s v="ME"/>
    <x v="0"/>
    <n v="750"/>
    <s v="221316 - SANITARY WASTE AND VENT PIPING"/>
    <s v="221316 - SANITARY WASTE AND VENT PIPING"/>
    <m/>
    <s v="221316 - SANITARY WASTE AND VENT PIPING"/>
    <m/>
    <m/>
    <m/>
    <m/>
    <m/>
    <m/>
  </r>
  <r>
    <x v="2"/>
    <x v="16"/>
    <x v="15"/>
    <s v="221316"/>
    <s v=" SANITARY WASTE AND VENT PIPING"/>
    <s v="ME"/>
    <x v="0"/>
    <n v="751"/>
    <s v="Above Ground / Underground , Soil, Waste and Vent Piping"/>
    <s v="Above Ground / Underground , Soil, Waste and Vent Piping"/>
    <m/>
    <s v="Above Ground / Underground , Soil, Waste and Vent Piping"/>
    <m/>
    <m/>
    <m/>
    <m/>
    <m/>
    <m/>
  </r>
  <r>
    <x v="2"/>
    <x v="16"/>
    <x v="15"/>
    <s v="221316"/>
    <s v=" SANITARY WASTE AND VENT PIPING"/>
    <s v="ME"/>
    <x v="0"/>
    <n v="752"/>
    <s v="PVC pipes "/>
    <s v="PVC pipes "/>
    <m/>
    <s v="PVC pipes "/>
    <m/>
    <m/>
    <m/>
    <m/>
    <m/>
    <m/>
  </r>
  <r>
    <x v="2"/>
    <x v="16"/>
    <x v="15"/>
    <s v="221316"/>
    <s v=" SANITARY WASTE AND VENT PIPING"/>
    <s v="ME"/>
    <x v="1"/>
    <n v="753"/>
    <s v="Above Ground / Underground , Soil, Waste and Vent Piping"/>
    <s v="Above Ground / Underground , Soil, Waste and Vent Piping"/>
    <s v="G"/>
    <s v="32dn"/>
    <n v="167"/>
    <s v="m"/>
    <n v="13"/>
    <n v="2171"/>
    <n v="12.09"/>
    <n v="2019.03"/>
  </r>
  <r>
    <x v="2"/>
    <x v="16"/>
    <x v="15"/>
    <s v="221316"/>
    <s v=" SANITARY WASTE AND VENT PIPING"/>
    <s v="ME"/>
    <x v="1"/>
    <n v="754"/>
    <s v="PVC pipes "/>
    <s v="PVC pipes "/>
    <s v="H"/>
    <s v="50 dn"/>
    <n v="475"/>
    <s v="m"/>
    <n v="15"/>
    <n v="7125"/>
    <n v="13.950000000000001"/>
    <n v="6626.2500000000009"/>
  </r>
  <r>
    <x v="2"/>
    <x v="16"/>
    <x v="15"/>
    <s v="221316"/>
    <s v=" SANITARY WASTE AND VENT PIPING"/>
    <s v="ME"/>
    <x v="1"/>
    <n v="755"/>
    <s v="Above Ground / Underground , Soil, Waste and Vent Piping"/>
    <s v="Above Ground / Underground , Soil, Waste and Vent Piping"/>
    <s v="J"/>
    <s v="82 dn"/>
    <n v="97"/>
    <s v="m"/>
    <n v="18"/>
    <n v="1746"/>
    <n v="16.740000000000002"/>
    <n v="1623.7800000000002"/>
  </r>
  <r>
    <x v="2"/>
    <x v="16"/>
    <x v="15"/>
    <s v="221316"/>
    <s v=" SANITARY WASTE AND VENT PIPING"/>
    <s v="ME"/>
    <x v="1"/>
    <n v="756"/>
    <s v="PVC pipes "/>
    <s v="PVC pipes "/>
    <s v="K"/>
    <s v="110 dn"/>
    <n v="265"/>
    <s v="m"/>
    <n v="20"/>
    <n v="5300"/>
    <n v="18.600000000000001"/>
    <n v="4929"/>
  </r>
  <r>
    <x v="2"/>
    <x v="16"/>
    <x v="15"/>
    <s v="221316"/>
    <s v=" SANITARY WASTE AND VENT PIPING"/>
    <s v="ME"/>
    <x v="1"/>
    <n v="757"/>
    <s v="Above Ground / Underground , Soil, Waste and Vent Piping"/>
    <s v="Above Ground / Underground , Soil, Waste and Vent Piping"/>
    <s v="L"/>
    <s v="150 dn"/>
    <n v="55"/>
    <s v="m"/>
    <n v="25"/>
    <n v="1375"/>
    <n v="23.25"/>
    <n v="1278.75"/>
  </r>
  <r>
    <x v="2"/>
    <x v="16"/>
    <x v="15"/>
    <s v="221316"/>
    <s v=" SANITARY WASTE AND VENT PIPING"/>
    <s v="ME"/>
    <x v="0"/>
    <n v="758"/>
    <s v="Underground, soil, waste and vent piping connecting inspection chambers"/>
    <s v="Underground, soil, waste and vent piping connecting inspection chambers"/>
    <m/>
    <s v="Underground, soil, waste and vent piping connecting inspection chambers"/>
    <m/>
    <m/>
    <m/>
    <m/>
    <m/>
    <m/>
  </r>
  <r>
    <x v="2"/>
    <x v="16"/>
    <x v="15"/>
    <s v="221316"/>
    <s v=" SANITARY WASTE AND VENT PIPING"/>
    <s v="ME"/>
    <x v="0"/>
    <n v="759"/>
    <s v="PVC pipes"/>
    <s v="PVC pipes"/>
    <m/>
    <s v="PVC pipes"/>
    <m/>
    <m/>
    <m/>
    <m/>
    <m/>
    <m/>
  </r>
  <r>
    <x v="2"/>
    <x v="16"/>
    <x v="15"/>
    <s v="221316"/>
    <s v=" SANITARY WASTE AND VENT PIPING"/>
    <s v="ME"/>
    <x v="1"/>
    <n v="760"/>
    <s v="Underground, soil, waste and vent piping connecting inspection chambers"/>
    <s v="Underground, soil, waste and vent piping connecting inspection chambers"/>
    <s v="A"/>
    <s v="150 dn"/>
    <n v="185"/>
    <s v="m"/>
    <n v="35"/>
    <n v="6475"/>
    <n v="32.550000000000004"/>
    <n v="6021.7500000000009"/>
  </r>
  <r>
    <x v="2"/>
    <x v="16"/>
    <x v="15"/>
    <s v="221316"/>
    <s v=" SANITARY WASTE AND VENT PIPING"/>
    <s v="ME"/>
    <x v="0"/>
    <n v="761"/>
    <s v="Inspection Chambers "/>
    <s v="Inspection Chambers "/>
    <m/>
    <s v="Inspection Chambers "/>
    <m/>
    <m/>
    <m/>
    <m/>
    <m/>
    <m/>
  </r>
  <r>
    <x v="2"/>
    <x v="16"/>
    <x v="15"/>
    <s v="221316"/>
    <s v=" SANITARY WASTE AND VENT PIPING"/>
    <s v="ME"/>
    <x v="1"/>
    <n v="762"/>
    <s v="Underground, soil, waste and vent piping connecting inspection chambers"/>
    <s v="Underground, soil, waste and vent piping connecting inspection chambers"/>
    <s v="B"/>
    <s v="Sewer Inspection Chambers"/>
    <n v="5"/>
    <s v="Nr"/>
    <n v="175"/>
    <n v="875"/>
    <n v="162.75"/>
    <n v="813.75"/>
  </r>
  <r>
    <x v="2"/>
    <x v="16"/>
    <x v="15"/>
    <s v="221316"/>
    <s v=" SANITARY WASTE AND VENT PIPING"/>
    <s v="ME"/>
    <x v="0"/>
    <n v="763"/>
    <s v="Aboveground / Underground , Soil, Waste Force Mains"/>
    <s v="Aboveground / Underground , Soil, Waste Force Mains"/>
    <m/>
    <s v="Aboveground / Underground , Soil, Waste Force Mains"/>
    <m/>
    <m/>
    <m/>
    <m/>
    <m/>
    <m/>
  </r>
  <r>
    <x v="2"/>
    <x v="16"/>
    <x v="15"/>
    <s v="221316"/>
    <s v=" SANITARY WASTE AND VENT PIPING"/>
    <s v="ME"/>
    <x v="0"/>
    <n v="764"/>
    <s v="Ductile-iron pipes"/>
    <s v="Ductile-iron pipes"/>
    <m/>
    <s v="Ductile-iron pipes"/>
    <m/>
    <m/>
    <m/>
    <m/>
    <m/>
    <m/>
  </r>
  <r>
    <x v="2"/>
    <x v="16"/>
    <x v="15"/>
    <s v="221316"/>
    <s v=" SANITARY WASTE AND VENT PIPING"/>
    <s v="ME"/>
    <x v="1"/>
    <n v="765"/>
    <s v="Aboveground / Underground , Soil, Waste Force Mains"/>
    <s v="Aboveground / Underground , Soil, Waste Force Mains"/>
    <s v="C"/>
    <s v="50 dn"/>
    <n v="15"/>
    <s v="m"/>
    <n v="30"/>
    <n v="450"/>
    <n v="27.900000000000002"/>
    <n v="418.50000000000006"/>
  </r>
  <r>
    <x v="2"/>
    <x v="16"/>
    <x v="15"/>
    <s v="221316"/>
    <s v=" SANITARY WASTE AND VENT PIPING"/>
    <s v="ME"/>
    <x v="0"/>
    <n v="766"/>
    <s v="Aboveground , Storm Drainage Piping"/>
    <s v="Aboveground , Storm Drainage Piping"/>
    <m/>
    <s v="Aboveground , Storm Drainage Piping"/>
    <m/>
    <m/>
    <m/>
    <m/>
    <m/>
    <m/>
  </r>
  <r>
    <x v="2"/>
    <x v="16"/>
    <x v="15"/>
    <s v="221316"/>
    <s v=" SANITARY WASTE AND VENT PIPING"/>
    <s v="ME"/>
    <x v="0"/>
    <n v="767"/>
    <s v="PVC pipes"/>
    <s v="PVC pipes"/>
    <m/>
    <s v="PVC pipes"/>
    <m/>
    <m/>
    <m/>
    <m/>
    <m/>
    <m/>
  </r>
  <r>
    <x v="2"/>
    <x v="16"/>
    <x v="15"/>
    <s v="221316"/>
    <s v=" SANITARY WASTE AND VENT PIPING"/>
    <s v="ME"/>
    <x v="1"/>
    <n v="768"/>
    <s v="Aboveground , Storm Drainage Piping"/>
    <s v="Aboveground , Storm Drainage Piping"/>
    <s v="D"/>
    <s v="50 dn"/>
    <n v="76"/>
    <s v="m"/>
    <n v="15"/>
    <n v="1140"/>
    <n v="13.950000000000001"/>
    <n v="1060.2"/>
  </r>
  <r>
    <x v="2"/>
    <x v="16"/>
    <x v="15"/>
    <s v="221316"/>
    <s v=" SANITARY WASTE AND VENT PIPING"/>
    <s v="ME"/>
    <x v="1"/>
    <n v="769"/>
    <s v="PVC pipes"/>
    <s v="PVC pipes"/>
    <s v="E"/>
    <s v="80 dn"/>
    <n v="81"/>
    <s v="m"/>
    <n v="20"/>
    <n v="1620"/>
    <n v="18.600000000000001"/>
    <n v="1506.6000000000001"/>
  </r>
  <r>
    <x v="2"/>
    <x v="16"/>
    <x v="15"/>
    <s v="221316"/>
    <s v=" SANITARY WASTE AND VENT PIPING"/>
    <s v="ME"/>
    <x v="1"/>
    <n v="770"/>
    <s v="Aboveground , Storm Drainage Piping"/>
    <s v="Aboveground , Storm Drainage Piping"/>
    <s v="F"/>
    <s v="110 dn"/>
    <n v="19"/>
    <s v="m"/>
    <n v="25"/>
    <n v="475"/>
    <n v="23.25"/>
    <n v="441.75"/>
  </r>
  <r>
    <x v="2"/>
    <x v="16"/>
    <x v="15"/>
    <s v="221319"/>
    <s v=" SANITARY WATER PIPING SPECIALTIES"/>
    <s v="ME"/>
    <x v="0"/>
    <n v="771"/>
    <s v="22112 - SANITARY WATER PIPING SPECIALTIES"/>
    <s v="22112 - SANITARY WATER PIPING SPECIALTIES"/>
    <m/>
    <s v="22112 - SANITARY WATER PIPING SPECIALTIES"/>
    <m/>
    <m/>
    <m/>
    <m/>
    <m/>
    <m/>
  </r>
  <r>
    <x v="2"/>
    <x v="16"/>
    <x v="15"/>
    <s v="221319"/>
    <s v=" SANITARY WATER PIPING SPECIALTIES"/>
    <s v="ME"/>
    <x v="0"/>
    <n v="772"/>
    <s v="Floor drains"/>
    <s v="Floor drains"/>
    <m/>
    <s v="Floor drains"/>
    <m/>
    <m/>
    <m/>
    <m/>
    <m/>
    <m/>
  </r>
  <r>
    <x v="2"/>
    <x v="16"/>
    <x v="15"/>
    <s v="221319"/>
    <s v=" SANITARY WATER PIPING SPECIALTIES"/>
    <s v="ME"/>
    <x v="1"/>
    <n v="773"/>
    <s v="22112 - SANITARY WATER PIPING SPECIALTIES"/>
    <s v="22112 - SANITARY WATER PIPING SPECIALTIES"/>
    <s v="G"/>
    <s v="Type FD-1; 82 dn"/>
    <n v="18"/>
    <s v="Nr"/>
    <n v="70"/>
    <n v="1260"/>
    <n v="65.100000000000009"/>
    <n v="1171.8000000000002"/>
  </r>
  <r>
    <x v="2"/>
    <x v="16"/>
    <x v="15"/>
    <s v="221319"/>
    <s v=" SANITARY WATER PIPING SPECIALTIES"/>
    <s v="ME"/>
    <x v="1"/>
    <n v="774"/>
    <s v="Floor drains"/>
    <s v="Floor drains"/>
    <s v="H"/>
    <s v="Type FD-2; 100 dn"/>
    <n v="6"/>
    <s v="Nr"/>
    <m/>
    <n v="0"/>
    <n v="0"/>
    <n v="0"/>
  </r>
  <r>
    <x v="2"/>
    <x v="16"/>
    <x v="15"/>
    <s v="221319"/>
    <s v=" SANITARY WATER PIPING SPECIALTIES"/>
    <s v="ME"/>
    <x v="0"/>
    <n v="775"/>
    <s v="Floor cleanouts"/>
    <s v="Floor cleanouts"/>
    <m/>
    <s v="Floor cleanouts"/>
    <m/>
    <m/>
    <m/>
    <m/>
    <m/>
    <m/>
  </r>
  <r>
    <x v="2"/>
    <x v="16"/>
    <x v="15"/>
    <s v="221319"/>
    <s v=" SANITARY WATER PIPING SPECIALTIES"/>
    <s v="ME"/>
    <x v="1"/>
    <n v="776"/>
    <s v="Floor drains"/>
    <s v="Floor drains"/>
    <s v="H"/>
    <s v="Type FCO; 110 dn"/>
    <n v="5"/>
    <s v="Nr"/>
    <m/>
    <n v="0"/>
    <n v="0"/>
    <n v="0"/>
  </r>
  <r>
    <x v="2"/>
    <x v="16"/>
    <x v="15"/>
    <s v="221319"/>
    <s v=" SANITARY WATER PIPING SPECIALTIES"/>
    <s v="ME"/>
    <x v="1"/>
    <n v="777"/>
    <s v="Floor cleanouts"/>
    <s v="Floor cleanouts"/>
    <s v="H"/>
    <s v="Type FCO; 100 dn"/>
    <n v="4"/>
    <s v="Nr"/>
    <n v="70"/>
    <n v="280"/>
    <n v="65.100000000000009"/>
    <n v="260.40000000000003"/>
  </r>
  <r>
    <x v="2"/>
    <x v="16"/>
    <x v="15"/>
    <s v="221319"/>
    <s v=" SANITARY WATER PIPING SPECIALTIES"/>
    <s v="ME"/>
    <x v="1"/>
    <n v="778"/>
    <s v="Floor drains"/>
    <s v="Floor drains"/>
    <s v="A"/>
    <s v="Cowls"/>
    <n v="1"/>
    <s v="Item"/>
    <n v="250"/>
    <n v="250"/>
    <n v="232.5"/>
    <n v="232.5"/>
  </r>
  <r>
    <x v="2"/>
    <x v="16"/>
    <x v="15"/>
    <s v="221319"/>
    <s v=" SANITARY WATER PIPING SPECIALTIES"/>
    <s v="ME"/>
    <x v="0"/>
    <n v="779"/>
    <s v="Roof drains"/>
    <s v="Roof drains"/>
    <m/>
    <s v="Roof drains"/>
    <m/>
    <m/>
    <m/>
    <m/>
    <m/>
    <m/>
  </r>
  <r>
    <x v="2"/>
    <x v="16"/>
    <x v="15"/>
    <s v="221319"/>
    <s v=" SANITARY WATER PIPING SPECIALTIES"/>
    <s v="ME"/>
    <x v="1"/>
    <n v="780"/>
    <s v="Floor drains"/>
    <s v="Floor drains"/>
    <s v="B"/>
    <s v="Type RD-1; 82 dn"/>
    <n v="10"/>
    <s v="Nr"/>
    <n v="100"/>
    <n v="1000"/>
    <n v="93"/>
    <n v="930"/>
  </r>
  <r>
    <x v="2"/>
    <x v="16"/>
    <x v="15"/>
    <s v="221319"/>
    <s v=" SANITARY WATER PIPING SPECIALTIES"/>
    <s v="ME"/>
    <x v="1"/>
    <n v="781"/>
    <s v="Roof drains"/>
    <s v="Roof drains"/>
    <s v="C"/>
    <s v="Type SCD-1; 50 dn"/>
    <n v="4"/>
    <s v="Nr"/>
    <n v="175"/>
    <n v="700"/>
    <n v="162.75"/>
    <n v="651"/>
  </r>
  <r>
    <x v="2"/>
    <x v="16"/>
    <x v="15"/>
    <s v="221319"/>
    <s v=" SANITARY WATER PIPING SPECIALTIES"/>
    <s v="ME"/>
    <x v="0"/>
    <n v="782"/>
    <s v="Balcony drains"/>
    <s v="Balcony drains"/>
    <m/>
    <s v="Balcony drains"/>
    <m/>
    <m/>
    <m/>
    <m/>
    <m/>
    <m/>
  </r>
  <r>
    <x v="2"/>
    <x v="16"/>
    <x v="15"/>
    <s v="221319"/>
    <s v=" SANITARY WATER PIPING SPECIALTIES"/>
    <s v="ME"/>
    <x v="1"/>
    <n v="783"/>
    <s v="Roof drains"/>
    <s v="Roof drains"/>
    <s v="D"/>
    <s v="Type BD-1; 50 dn"/>
    <n v="6"/>
    <s v="Nr"/>
    <n v="70"/>
    <n v="420"/>
    <n v="65.100000000000009"/>
    <n v="390.6"/>
  </r>
  <r>
    <x v="2"/>
    <x v="16"/>
    <x v="15"/>
    <s v="221319"/>
    <s v=" SANITARY WATER PIPING SPECIALTIES"/>
    <s v="ME"/>
    <x v="0"/>
    <n v="784"/>
    <s v="Terrace drains"/>
    <s v="Terrace drains"/>
    <m/>
    <s v="Terrace drains"/>
    <m/>
    <m/>
    <m/>
    <m/>
    <m/>
    <m/>
  </r>
  <r>
    <x v="2"/>
    <x v="16"/>
    <x v="15"/>
    <s v="221319"/>
    <s v=" SANITARY WATER PIPING SPECIALTIES"/>
    <s v="ME"/>
    <x v="1"/>
    <n v="785"/>
    <s v="Roof drains"/>
    <s v="Roof drains"/>
    <s v="E"/>
    <s v="Type TD-1; 82 dn"/>
    <n v="7"/>
    <s v="Nr"/>
    <n v="70"/>
    <n v="490"/>
    <n v="65.100000000000009"/>
    <n v="455.70000000000005"/>
  </r>
  <r>
    <x v="2"/>
    <x v="16"/>
    <x v="15"/>
    <s v="221429"/>
    <s v=" SUMP PUMPS"/>
    <s v="ME"/>
    <x v="0"/>
    <n v="786"/>
    <s v="221429 - SUMP PUMPS"/>
    <s v="221429 - SUMP PUMPS"/>
    <m/>
    <s v="221429 - SUMP PUMPS"/>
    <m/>
    <m/>
    <m/>
    <m/>
    <m/>
    <m/>
  </r>
  <r>
    <x v="2"/>
    <x v="16"/>
    <x v="15"/>
    <s v="221429"/>
    <s v=" SUMP PUMPS"/>
    <s v="ME"/>
    <x v="0"/>
    <n v="787"/>
    <s v="Duplex sump pumps"/>
    <s v="Duplex sump pumps"/>
    <m/>
    <s v="Duplex sump pumps"/>
    <m/>
    <m/>
    <m/>
    <m/>
    <m/>
    <m/>
  </r>
  <r>
    <x v="2"/>
    <x v="16"/>
    <x v="15"/>
    <s v="221429"/>
    <s v=" SUMP PUMPS"/>
    <s v="ME"/>
    <x v="1"/>
    <n v="788"/>
    <s v="221429 - SUMP PUMPS"/>
    <s v="221429 - SUMP PUMPS"/>
    <s v="F"/>
    <s v="Type SP-B-01"/>
    <n v="1"/>
    <s v="Set"/>
    <n v="1000"/>
    <n v="1000"/>
    <n v="930"/>
    <n v="930"/>
  </r>
  <r>
    <x v="2"/>
    <x v="16"/>
    <x v="15"/>
    <s v="221429"/>
    <s v=" SUMP PUMPS"/>
    <s v="ME"/>
    <x v="1"/>
    <n v="789"/>
    <s v="Duplex sump pumps"/>
    <s v="Duplex sump pumps"/>
    <s v="G"/>
    <s v="Spare parts as specified for sewage and sump pumps"/>
    <n v="1"/>
    <s v="Item"/>
    <n v="310"/>
    <n v="310"/>
    <n v="288.3"/>
    <n v="288.3"/>
  </r>
  <r>
    <x v="2"/>
    <x v="16"/>
    <x v="15"/>
    <s v="223100"/>
    <s v=" DOMESTIC WATER SOFTNERS"/>
    <s v="ME"/>
    <x v="0"/>
    <n v="790"/>
    <s v="223100 - DOMESTIC WATER SOFTNERS"/>
    <s v="223100 - DOMESTIC WATER SOFTNERS"/>
    <m/>
    <s v="223100 - DOMESTIC WATER SOFTNERS"/>
    <m/>
    <m/>
    <m/>
    <m/>
    <m/>
    <m/>
  </r>
  <r>
    <x v="2"/>
    <x v="16"/>
    <x v="15"/>
    <s v="223100"/>
    <s v=" DOMESTIC WATER SOFTNERS"/>
    <s v="ME"/>
    <x v="1"/>
    <n v="791"/>
    <s v="Duplex sump pumps"/>
    <s v="Duplex sump pumps"/>
    <s v="H"/>
    <s v="Type WS-1"/>
    <n v="1"/>
    <s v="Nr"/>
    <n v="510"/>
    <n v="510"/>
    <n v="474.3"/>
    <n v="474.3"/>
  </r>
  <r>
    <x v="2"/>
    <x v="16"/>
    <x v="15"/>
    <s v="223500"/>
    <s v=" DOMESTIC WATER HEAT EXCHANGERS"/>
    <s v="ME"/>
    <x v="0"/>
    <n v="792"/>
    <s v="223500- DOMESTIC WATER HEAT EXCHANGERS"/>
    <s v="223500- DOMESTIC WATER HEAT EXCHANGERS"/>
    <m/>
    <s v="223500- DOMESTIC WATER HEAT EXCHANGERS"/>
    <m/>
    <m/>
    <m/>
    <m/>
    <m/>
    <m/>
  </r>
  <r>
    <x v="2"/>
    <x v="16"/>
    <x v="15"/>
    <s v="223500"/>
    <s v=" DOMESTIC WATER HEAT EXCHANGERS"/>
    <s v="ME"/>
    <x v="0"/>
    <n v="793"/>
    <s v="Large-capacity storage heat exchangers"/>
    <s v="Large-capacity storage heat exchangers"/>
    <m/>
    <s v="Large-capacity storage heat exchangers"/>
    <m/>
    <m/>
    <m/>
    <m/>
    <m/>
    <m/>
  </r>
  <r>
    <x v="2"/>
    <x v="16"/>
    <x v="15"/>
    <s v="223500"/>
    <s v=" DOMESTIC WATER HEAT EXCHANGERS"/>
    <s v="ME"/>
    <x v="1"/>
    <n v="794"/>
    <s v="223500- DOMESTIC WATER HEAT EXCHANGERS"/>
    <s v="223500- DOMESTIC WATER HEAT EXCHANGERS"/>
    <s v="J"/>
    <s v="HWST-RF-01-1 &amp; 2"/>
    <n v="2"/>
    <s v="Nr"/>
    <m/>
    <n v="0"/>
    <n v="0"/>
    <n v="0"/>
  </r>
  <r>
    <x v="2"/>
    <x v="16"/>
    <x v="15"/>
    <s v="223500"/>
    <s v=" DOMESTIC WATER HEAT EXCHANGERS"/>
    <s v="ME"/>
    <x v="1"/>
    <n v="795"/>
    <s v="Large-capacity storage heat exchangers"/>
    <s v="Large-capacity storage heat exchangers"/>
    <s v="K"/>
    <s v="HWST-RF-02-1 &amp; 2"/>
    <n v="2"/>
    <s v="Nr"/>
    <m/>
    <n v="0"/>
    <n v="0"/>
    <n v="0"/>
  </r>
  <r>
    <x v="2"/>
    <x v="16"/>
    <x v="15"/>
    <s v="223500"/>
    <s v=" DOMESTIC WATER HEAT EXCHANGERS"/>
    <s v="ME"/>
    <x v="1"/>
    <n v="796"/>
    <s v="223500- DOMESTIC WATER HEAT EXCHANGERS"/>
    <s v="223500- DOMESTIC WATER HEAT EXCHANGERS"/>
    <s v="J"/>
    <s v="EWH 50 Ltr"/>
    <n v="10"/>
    <s v="Nr"/>
    <n v="85"/>
    <n v="850"/>
    <n v="79.05"/>
    <n v="790.5"/>
  </r>
  <r>
    <x v="2"/>
    <x v="16"/>
    <x v="15"/>
    <s v="224000"/>
    <s v=" PLUMBING FIXTURES"/>
    <s v="ME"/>
    <x v="0"/>
    <n v="797"/>
    <s v="224000 - PLUMBING FIXTURES"/>
    <s v="224000 - PLUMBING FIXTURES"/>
    <m/>
    <s v="224000 - PLUMBING FIXTURES"/>
    <m/>
    <m/>
    <m/>
    <m/>
    <m/>
    <m/>
  </r>
  <r>
    <x v="2"/>
    <x v="16"/>
    <x v="15"/>
    <s v="224000"/>
    <s v=" PLUMBING FIXTURES"/>
    <s v="ME"/>
    <x v="0"/>
    <n v="798"/>
    <s v="Lavatories"/>
    <s v="Lavatories"/>
    <m/>
    <s v="Lavatories"/>
    <m/>
    <m/>
    <m/>
    <m/>
    <m/>
    <m/>
  </r>
  <r>
    <x v="2"/>
    <x v="16"/>
    <x v="15"/>
    <s v="224000"/>
    <s v=" PLUMBING FIXTURES"/>
    <s v="ME"/>
    <x v="1"/>
    <n v="799"/>
    <s v="224000 - PLUMBING FIXTURES"/>
    <s v="224000 - PLUMBING FIXTURES"/>
    <s v="A"/>
    <s v="Type LAV-1"/>
    <n v="8"/>
    <s v="Nr"/>
    <n v="240"/>
    <n v="1920"/>
    <n v="223.20000000000002"/>
    <n v="1785.6000000000001"/>
  </r>
  <r>
    <x v="2"/>
    <x v="16"/>
    <x v="15"/>
    <s v="224000"/>
    <s v=" PLUMBING FIXTURES"/>
    <s v="ME"/>
    <x v="1"/>
    <n v="800"/>
    <s v="Lavatories"/>
    <s v="Lavatories"/>
    <s v="B"/>
    <s v="Type LAV-2 "/>
    <n v="1"/>
    <s v="Nr"/>
    <n v="300"/>
    <n v="300"/>
    <n v="279"/>
    <n v="279"/>
  </r>
  <r>
    <x v="2"/>
    <x v="16"/>
    <x v="15"/>
    <s v="224000"/>
    <s v=" PLUMBING FIXTURES"/>
    <s v="ME"/>
    <x v="0"/>
    <n v="801"/>
    <s v="Water closets"/>
    <s v="Water closets"/>
    <m/>
    <s v="Water closets"/>
    <m/>
    <m/>
    <m/>
    <m/>
    <m/>
    <m/>
  </r>
  <r>
    <x v="2"/>
    <x v="16"/>
    <x v="15"/>
    <s v="224000"/>
    <s v=" PLUMBING FIXTURES"/>
    <s v="ME"/>
    <x v="1"/>
    <n v="802"/>
    <s v="Lavatories"/>
    <s v="Lavatories"/>
    <s v="C"/>
    <s v="Type EWC-1"/>
    <n v="7"/>
    <s v="Nr"/>
    <n v="360"/>
    <n v="2520"/>
    <n v="334.8"/>
    <n v="2343.6"/>
  </r>
  <r>
    <x v="2"/>
    <x v="16"/>
    <x v="15"/>
    <s v="224000"/>
    <s v=" PLUMBING FIXTURES"/>
    <s v="ME"/>
    <x v="1"/>
    <n v="803"/>
    <s v="Water closets"/>
    <s v="Water closets"/>
    <s v="D"/>
    <s v="Type EWC-2 "/>
    <n v="1"/>
    <s v="Nr"/>
    <m/>
    <n v="0"/>
    <n v="0"/>
    <n v="0"/>
  </r>
  <r>
    <x v="2"/>
    <x v="16"/>
    <x v="15"/>
    <s v="224000"/>
    <s v=" PLUMBING FIXTURES"/>
    <s v="ME"/>
    <x v="0"/>
    <n v="804"/>
    <s v="Bathtubs"/>
    <s v="Bathtubs"/>
    <m/>
    <s v="Bathtubs"/>
    <m/>
    <m/>
    <m/>
    <m/>
    <m/>
    <m/>
  </r>
  <r>
    <x v="2"/>
    <x v="16"/>
    <x v="15"/>
    <s v="224000"/>
    <s v=" PLUMBING FIXTURES"/>
    <s v="ME"/>
    <x v="1"/>
    <n v="805"/>
    <s v="Water closets"/>
    <s v="Water closets"/>
    <s v="E"/>
    <s v="Type BT-1"/>
    <n v="6"/>
    <s v="Nr"/>
    <m/>
    <n v="0"/>
    <n v="0"/>
    <n v="0"/>
  </r>
  <r>
    <x v="2"/>
    <x v="16"/>
    <x v="15"/>
    <s v="224000"/>
    <s v=" PLUMBING FIXTURES"/>
    <s v="ME"/>
    <x v="0"/>
    <n v="806"/>
    <s v="Showers"/>
    <s v="Showers"/>
    <m/>
    <s v="Showers"/>
    <m/>
    <m/>
    <m/>
    <m/>
    <m/>
    <m/>
  </r>
  <r>
    <x v="2"/>
    <x v="16"/>
    <x v="15"/>
    <s v="224000"/>
    <s v=" PLUMBING FIXTURES"/>
    <s v="ME"/>
    <x v="1"/>
    <n v="807"/>
    <s v="Water closets"/>
    <s v="Water closets"/>
    <s v="D"/>
    <s v="Type SH-1"/>
    <n v="6"/>
    <s v="Nr"/>
    <n v="440"/>
    <n v="2640"/>
    <n v="409.20000000000005"/>
    <n v="2455.2000000000003"/>
  </r>
  <r>
    <x v="2"/>
    <x v="16"/>
    <x v="15"/>
    <s v="224000"/>
    <s v=" PLUMBING FIXTURES"/>
    <s v="ME"/>
    <x v="0"/>
    <n v="808"/>
    <s v="Sinks"/>
    <s v="Sinks"/>
    <m/>
    <s v="Sinks"/>
    <m/>
    <m/>
    <m/>
    <m/>
    <m/>
    <m/>
  </r>
  <r>
    <x v="2"/>
    <x v="16"/>
    <x v="15"/>
    <s v="224000"/>
    <s v=" PLUMBING FIXTURES"/>
    <s v="ME"/>
    <x v="1"/>
    <n v="809"/>
    <s v="Water closets"/>
    <s v="Water closets"/>
    <s v="E"/>
    <s v="Type MS-1"/>
    <n v="1"/>
    <s v="Nr"/>
    <n v="175"/>
    <n v="175"/>
    <n v="162.75"/>
    <n v="162.75"/>
  </r>
  <r>
    <x v="2"/>
    <x v="16"/>
    <x v="15"/>
    <s v="224000"/>
    <s v=" PLUMBING FIXTURES"/>
    <s v="ME"/>
    <x v="1"/>
    <n v="810"/>
    <s v="Sinks"/>
    <s v="Sinks"/>
    <s v="F"/>
    <s v="Type KS-1 "/>
    <n v="9"/>
    <s v="Nr"/>
    <n v="150"/>
    <n v="1350"/>
    <n v="139.5"/>
    <n v="1255.5"/>
  </r>
  <r>
    <x v="2"/>
    <x v="16"/>
    <x v="15"/>
    <s v="224000"/>
    <s v=" PLUMBING FIXTURES"/>
    <s v="ME"/>
    <x v="1"/>
    <n v="811"/>
    <s v="Water closets"/>
    <s v="Water closets"/>
    <s v="J"/>
    <s v="Type KS-2"/>
    <n v="1"/>
    <s v="Nr"/>
    <m/>
    <n v="0"/>
    <n v="0"/>
    <n v="0"/>
  </r>
  <r>
    <x v="2"/>
    <x v="16"/>
    <x v="15"/>
    <s v="224000"/>
    <s v=" PLUMBING FIXTURES"/>
    <s v="ME"/>
    <x v="0"/>
    <n v="812"/>
    <s v="Sinks"/>
    <s v="Sinks"/>
    <s v="BILL NO. 22 - PLUMBING"/>
    <m/>
    <m/>
    <m/>
    <m/>
    <m/>
    <m/>
    <m/>
  </r>
  <r>
    <x v="2"/>
    <x v="16"/>
    <x v="15"/>
    <s v="To Summary"/>
    <s v="To Summary"/>
    <m/>
    <x v="2"/>
    <n v="813"/>
    <s v="Water closets"/>
    <s v="Water closets"/>
    <s v="To Summary"/>
    <m/>
    <m/>
    <m/>
    <s v="J.D"/>
    <n v="95927"/>
    <m/>
    <m/>
  </r>
  <r>
    <x v="2"/>
    <x v="17"/>
    <x v="16"/>
    <s v="230713"/>
    <s v=" DUCT INSULATION"/>
    <s v="ME"/>
    <x v="0"/>
    <n v="814"/>
    <s v="Sinks"/>
    <s v="Sinks"/>
    <s v="BILL NO. 23"/>
    <m/>
    <m/>
    <m/>
    <m/>
    <m/>
    <m/>
    <m/>
  </r>
  <r>
    <x v="2"/>
    <x v="17"/>
    <x v="16"/>
    <s v="230713"/>
    <s v=" DUCT INSULATION"/>
    <s v="ME"/>
    <x v="0"/>
    <n v="815"/>
    <s v="Water closets"/>
    <s v="Water closets"/>
    <s v="HEATING, VENTILATING AND AIR CONDITIONING"/>
    <m/>
    <m/>
    <m/>
    <m/>
    <m/>
    <m/>
    <m/>
  </r>
  <r>
    <x v="2"/>
    <x v="17"/>
    <x v="16"/>
    <s v="230713"/>
    <s v=" DUCT INSULATION"/>
    <s v="ME"/>
    <x v="0"/>
    <n v="816"/>
    <s v="Sinks"/>
    <s v="Sinks"/>
    <s v="Item"/>
    <s v="                Description                        "/>
    <s v="Qty"/>
    <s v="Unit"/>
    <s v="Rate"/>
    <s v="Amount"/>
    <m/>
    <m/>
  </r>
  <r>
    <x v="2"/>
    <x v="17"/>
    <x v="16"/>
    <s v="230713"/>
    <s v=" DUCT INSULATION"/>
    <s v="ME"/>
    <x v="0"/>
    <n v="817"/>
    <s v="Water closets"/>
    <s v="Water closets"/>
    <m/>
    <m/>
    <m/>
    <m/>
    <m/>
    <s v="J.D"/>
    <m/>
    <m/>
  </r>
  <r>
    <x v="2"/>
    <x v="17"/>
    <x v="16"/>
    <s v="230713"/>
    <s v=" DUCT INSULATION"/>
    <s v="ME"/>
    <x v="0"/>
    <n v="818"/>
    <s v="230713 - DUCT INSULATION"/>
    <s v="230713 - DUCT INSULATION"/>
    <m/>
    <s v="230713 - DUCT INSULATION"/>
    <m/>
    <m/>
    <m/>
    <m/>
    <m/>
    <m/>
  </r>
  <r>
    <x v="2"/>
    <x v="17"/>
    <x v="16"/>
    <s v="230713"/>
    <s v=" DUCT INSULATION"/>
    <s v="ME"/>
    <x v="0"/>
    <n v="819"/>
    <s v="Indoor Duct And Plenum Insulation"/>
    <s v="Indoor Duct And Plenum Insulation"/>
    <m/>
    <s v="Indoor Duct And Plenum Insulation"/>
    <m/>
    <m/>
    <m/>
    <m/>
    <m/>
    <m/>
  </r>
  <r>
    <x v="2"/>
    <x v="17"/>
    <x v="16"/>
    <s v="230713"/>
    <s v=" DUCT INSULATION"/>
    <s v="ME"/>
    <x v="0"/>
    <n v="820"/>
    <s v="Rectangular, supply and Return ducts, concealed"/>
    <s v="Rectangular, supply and Return ducts, concealed"/>
    <m/>
    <s v="Rectangular, supply and Return ducts, concealed"/>
    <m/>
    <m/>
    <m/>
    <m/>
    <m/>
    <m/>
  </r>
  <r>
    <x v="2"/>
    <x v="17"/>
    <x v="16"/>
    <s v="230713"/>
    <s v=" DUCT INSULATION"/>
    <s v="ME"/>
    <x v="1"/>
    <n v="821"/>
    <s v="Indoor Duct And Plenum Insulation"/>
    <s v="Indoor Duct And Plenum Insulation"/>
    <s v="A"/>
    <s v="50 mm thick Mineral Fiber Blanket"/>
    <n v="70"/>
    <s v="m2"/>
    <n v="70"/>
    <n v="4900"/>
    <n v="65.100000000000009"/>
    <n v="4557.0000000000009"/>
  </r>
  <r>
    <x v="2"/>
    <x v="17"/>
    <x v="16"/>
    <s v="230713"/>
    <s v=" DUCT INSULATION"/>
    <s v="ME"/>
    <x v="0"/>
    <n v="822"/>
    <s v="Rectangular, treated fresh air ducts, concealed"/>
    <s v="Rectangular, treated fresh air ducts, concealed"/>
    <m/>
    <s v="Rectangular, treated fresh air ducts, concealed"/>
    <m/>
    <m/>
    <m/>
    <m/>
    <m/>
    <m/>
  </r>
  <r>
    <x v="2"/>
    <x v="17"/>
    <x v="16"/>
    <s v="230713"/>
    <s v=" DUCT INSULATION"/>
    <s v="ME"/>
    <x v="1"/>
    <n v="823"/>
    <s v="Indoor Duct And Plenum Insulation"/>
    <s v="Indoor Duct And Plenum Insulation"/>
    <s v="B"/>
    <s v="50 mm thick Mineral Fiber Blanket"/>
    <n v="50"/>
    <s v="m2"/>
    <n v="80"/>
    <n v="4000"/>
    <n v="74.400000000000006"/>
    <n v="3720.0000000000005"/>
  </r>
  <r>
    <x v="2"/>
    <x v="17"/>
    <x v="16"/>
    <s v="230713"/>
    <s v=" DUCT INSULATION"/>
    <s v="ME"/>
    <x v="0"/>
    <n v="824"/>
    <s v="Rectangular, range-hood exhaust ducts, concealed"/>
    <s v="Rectangular, range-hood exhaust ducts, concealed"/>
    <m/>
    <s v="Rectangular, range-hood exhaust ducts, concealed"/>
    <m/>
    <m/>
    <m/>
    <m/>
    <m/>
    <m/>
  </r>
  <r>
    <x v="2"/>
    <x v="17"/>
    <x v="16"/>
    <s v="230713"/>
    <s v=" DUCT INSULATION"/>
    <s v="ME"/>
    <x v="1"/>
    <n v="825"/>
    <s v="Indoor Duct And Plenum Insulation"/>
    <s v="Indoor Duct And Plenum Insulation"/>
    <s v="C"/>
    <s v="25 mm thick Mineral Fiber Board"/>
    <n v="90"/>
    <s v="m2"/>
    <m/>
    <n v="0"/>
    <n v="0"/>
    <n v="0"/>
  </r>
  <r>
    <x v="2"/>
    <x v="17"/>
    <x v="16"/>
    <s v="230713"/>
    <s v=" DUCT INSULATION"/>
    <s v="ME"/>
    <x v="0"/>
    <n v="826"/>
    <s v="Outdoor Duct And Plenum Insulation"/>
    <s v="Rectangular, supply and Return ducts, concealed"/>
    <m/>
    <s v="Outdoor Duct And Plenum Insulation"/>
    <m/>
    <m/>
    <m/>
    <m/>
    <m/>
    <m/>
  </r>
  <r>
    <x v="2"/>
    <x v="17"/>
    <x v="16"/>
    <s v="230713"/>
    <s v=" DUCT INSULATION"/>
    <s v="ME"/>
    <x v="0"/>
    <n v="827"/>
    <s v="Outdoor Duct And Plenum Insulation"/>
    <s v="Rectangular, supply and Return ducts, concealed"/>
    <m/>
    <s v="Rectangular, supply and Return ducts, concealed"/>
    <m/>
    <m/>
    <m/>
    <m/>
    <m/>
    <m/>
  </r>
  <r>
    <x v="2"/>
    <x v="17"/>
    <x v="16"/>
    <s v="230713"/>
    <s v=" DUCT INSULATION"/>
    <s v="ME"/>
    <x v="1"/>
    <n v="828"/>
    <s v="Outdoor Duct And Plenum Insulation"/>
    <s v="Rectangular, supply and Return ducts, concealed"/>
    <s v="D"/>
    <s v="50 mm thick Mineral Fiber Blanket with Al jacketing"/>
    <n v="150"/>
    <s v="m2"/>
    <m/>
    <n v="0"/>
    <n v="0"/>
    <n v="0"/>
  </r>
  <r>
    <x v="2"/>
    <x v="17"/>
    <x v="16"/>
    <s v="230713"/>
    <s v=" DUCT INSULATION"/>
    <s v="ME"/>
    <x v="0"/>
    <n v="829"/>
    <s v="Boiler Breeching And Connector Insulation"/>
    <s v="Round"/>
    <m/>
    <s v="Boiler Breeching And Connector Insulation"/>
    <m/>
    <m/>
    <m/>
    <m/>
    <m/>
    <m/>
  </r>
  <r>
    <x v="2"/>
    <x v="17"/>
    <x v="16"/>
    <s v="230713"/>
    <s v=" DUCT INSULATION"/>
    <s v="ME"/>
    <x v="0"/>
    <n v="830"/>
    <s v="Boiler Breeching And Connector Insulation"/>
    <s v="Round"/>
    <m/>
    <s v="Round"/>
    <m/>
    <m/>
    <m/>
    <m/>
    <m/>
    <m/>
  </r>
  <r>
    <x v="2"/>
    <x v="17"/>
    <x v="16"/>
    <s v="230713"/>
    <s v=" DUCT INSULATION"/>
    <s v="ME"/>
    <x v="1"/>
    <n v="831"/>
    <s v="Boiler Breeching And Connector Insulation"/>
    <s v="Round"/>
    <s v="E"/>
    <s v="50 mm thick Calcium Cilicate with Al jacketing"/>
    <n v="30"/>
    <s v="m2"/>
    <m/>
    <n v="0"/>
    <n v="0"/>
    <n v="0"/>
  </r>
  <r>
    <x v="2"/>
    <x v="17"/>
    <x v="16"/>
    <s v="230719"/>
    <s v=" HVAC PIPE INSULATION"/>
    <s v="ME"/>
    <x v="0"/>
    <n v="832"/>
    <s v="230719 - HVAC PIPE INSULATION"/>
    <s v="230719 - HVAC PIPE INSULATION"/>
    <m/>
    <s v="230719 - HVAC PIPE INSULATION"/>
    <m/>
    <m/>
    <m/>
    <m/>
    <m/>
    <m/>
  </r>
  <r>
    <x v="2"/>
    <x v="17"/>
    <x v="16"/>
    <s v="230719"/>
    <s v=" HVAC PIPE INSULATION"/>
    <s v="ME"/>
    <x v="0"/>
    <n v="833"/>
    <s v="Interior Insulation"/>
    <s v="Condensate drain piping"/>
    <m/>
    <s v="Interior Insulation"/>
    <m/>
    <m/>
    <m/>
    <m/>
    <m/>
    <m/>
  </r>
  <r>
    <x v="2"/>
    <x v="17"/>
    <x v="16"/>
    <s v="230719"/>
    <s v=" HVAC PIPE INSULATION"/>
    <s v="ME"/>
    <x v="0"/>
    <n v="834"/>
    <s v="Interior Insulation"/>
    <s v="Condensate drain piping"/>
    <m/>
    <s v="Condensate drain piping"/>
    <m/>
    <m/>
    <m/>
    <m/>
    <m/>
    <m/>
  </r>
  <r>
    <x v="2"/>
    <x v="17"/>
    <x v="16"/>
    <s v="230719"/>
    <s v=" HVAC PIPE INSULATION"/>
    <s v="ME"/>
    <x v="0"/>
    <n v="835"/>
    <s v="Condensate drain piping"/>
    <s v="19 mm thick"/>
    <m/>
    <s v="19 mm thick"/>
    <m/>
    <m/>
    <m/>
    <m/>
    <m/>
    <m/>
  </r>
  <r>
    <x v="2"/>
    <x v="17"/>
    <x v="16"/>
    <s v="230719"/>
    <s v=" HVAC PIPE INSULATION"/>
    <s v="ME"/>
    <x v="1"/>
    <n v="836"/>
    <s v="Interior Insulation"/>
    <s v="Condensate drain piping"/>
    <s v="A"/>
    <s v="20 dn"/>
    <n v="60"/>
    <s v="m"/>
    <n v="25"/>
    <n v="1500"/>
    <n v="23.25"/>
    <n v="1395"/>
  </r>
  <r>
    <x v="2"/>
    <x v="17"/>
    <x v="16"/>
    <s v="230719"/>
    <s v=" HVAC PIPE INSULATION"/>
    <s v="ME"/>
    <x v="0"/>
    <n v="837"/>
    <s v="Heating hot-water supply and return, concealed"/>
    <s v="Heating hot-water supply and return, concealed"/>
    <m/>
    <s v="Heating hot-water supply and return, concealed"/>
    <m/>
    <m/>
    <m/>
    <m/>
    <m/>
    <m/>
  </r>
  <r>
    <x v="2"/>
    <x v="17"/>
    <x v="16"/>
    <s v="230719"/>
    <s v=" HVAC PIPE INSULATION"/>
    <s v="ME"/>
    <x v="0"/>
    <n v="838"/>
    <s v="Heating hot-water supply and return, concealed"/>
    <s v="25 mm thick"/>
    <m/>
    <s v="25 mm thick"/>
    <m/>
    <m/>
    <m/>
    <m/>
    <m/>
    <m/>
  </r>
  <r>
    <x v="2"/>
    <x v="17"/>
    <x v="16"/>
    <s v="230719"/>
    <s v=" HVAC PIPE INSULATION"/>
    <s v="ME"/>
    <x v="1"/>
    <n v="839"/>
    <s v="Heating hot-water supply and return, concealed"/>
    <m/>
    <s v="B"/>
    <s v="20 dn"/>
    <n v="5"/>
    <s v="m"/>
    <n v="30"/>
    <n v="150"/>
    <n v="27.900000000000002"/>
    <n v="139.5"/>
  </r>
  <r>
    <x v="2"/>
    <x v="17"/>
    <x v="16"/>
    <s v="230719"/>
    <s v=" HVAC PIPE INSULATION"/>
    <s v="ME"/>
    <x v="1"/>
    <n v="840"/>
    <s v="Heating hot-water supply and return, concealed"/>
    <m/>
    <s v="C"/>
    <s v="25 dn"/>
    <n v="50"/>
    <s v="m"/>
    <n v="30"/>
    <n v="1500"/>
    <n v="27.900000000000002"/>
    <n v="1395"/>
  </r>
  <r>
    <x v="2"/>
    <x v="17"/>
    <x v="16"/>
    <s v="230719"/>
    <s v=" HVAC PIPE INSULATION"/>
    <s v="ME"/>
    <x v="1"/>
    <n v="841"/>
    <s v="Heating hot-water supply and return, concealed"/>
    <m/>
    <s v="D"/>
    <s v="32 dn"/>
    <n v="3"/>
    <s v="m"/>
    <n v="35"/>
    <n v="105"/>
    <n v="32.550000000000004"/>
    <n v="97.65"/>
  </r>
  <r>
    <x v="2"/>
    <x v="17"/>
    <x v="16"/>
    <s v="230719"/>
    <s v=" HVAC PIPE INSULATION"/>
    <s v="ME"/>
    <x v="1"/>
    <n v="842"/>
    <s v="Heating hot-water supply and return, concealed"/>
    <m/>
    <s v="E"/>
    <s v="40 dn"/>
    <n v="150"/>
    <s v="m"/>
    <m/>
    <n v="0"/>
    <n v="0"/>
    <n v="0"/>
  </r>
  <r>
    <x v="2"/>
    <x v="17"/>
    <x v="16"/>
    <s v="230719"/>
    <s v=" HVAC PIPE INSULATION"/>
    <s v="ME"/>
    <x v="0"/>
    <n v="843"/>
    <s v="Heating hot-water supply and return, concealed"/>
    <s v="38 mm thick"/>
    <m/>
    <s v="38 mm thick"/>
    <m/>
    <m/>
    <m/>
    <m/>
    <m/>
    <m/>
  </r>
  <r>
    <x v="2"/>
    <x v="17"/>
    <x v="16"/>
    <s v="230719"/>
    <s v=" HVAC PIPE INSULATION"/>
    <s v="ME"/>
    <x v="1"/>
    <n v="844"/>
    <s v="Heating hot-water supply and return, concealed"/>
    <s v="38 mm thick"/>
    <s v="F"/>
    <s v="65 dn"/>
    <n v="70"/>
    <s v="m"/>
    <m/>
    <n v="0"/>
    <n v="0"/>
    <n v="0"/>
  </r>
  <r>
    <x v="2"/>
    <x v="17"/>
    <x v="16"/>
    <s v="230719"/>
    <s v=" HVAC PIPE INSULATION"/>
    <s v="ME"/>
    <x v="0"/>
    <n v="845"/>
    <s v="Heating hot-water supply and return, concealed"/>
    <s v="Heating hot-water supply and return, on all pipes running in mechanical rooms or exposed to view with AL jacketing"/>
    <m/>
    <s v="Heating hot-water supply and return, on all pipes running in mechanical rooms or exposed to view with AL jacketing"/>
    <m/>
    <m/>
    <m/>
    <m/>
    <m/>
    <m/>
  </r>
  <r>
    <x v="2"/>
    <x v="17"/>
    <x v="16"/>
    <s v="230719"/>
    <s v=" HVAC PIPE INSULATION"/>
    <s v="ME"/>
    <x v="0"/>
    <n v="846"/>
    <s v="Heating hot-water supply and return, concealed"/>
    <s v="50 mm thick"/>
    <m/>
    <s v="50 mm thick"/>
    <m/>
    <m/>
    <m/>
    <m/>
    <m/>
    <m/>
  </r>
  <r>
    <x v="2"/>
    <x v="17"/>
    <x v="16"/>
    <s v="230719"/>
    <s v=" HVAC PIPE INSULATION"/>
    <s v="ME"/>
    <x v="1"/>
    <n v="847"/>
    <s v="Heating hot-water supply and return, concealed"/>
    <s v="Heating hot-water supply and return, on all pipes running in mechanical rooms or exposed to view with AL jacketing"/>
    <s v="E"/>
    <s v="40 dn"/>
    <n v="17"/>
    <s v="m"/>
    <m/>
    <n v="0"/>
    <n v="0"/>
    <n v="0"/>
  </r>
  <r>
    <x v="2"/>
    <x v="17"/>
    <x v="16"/>
    <s v="230719"/>
    <s v=" HVAC PIPE INSULATION"/>
    <s v="ME"/>
    <x v="1"/>
    <n v="848"/>
    <s v="Heating hot-water supply and return, concealed"/>
    <s v="50 mm thick"/>
    <s v="F"/>
    <s v="65 dn"/>
    <n v="15"/>
    <s v="m"/>
    <m/>
    <n v="0"/>
    <n v="0"/>
    <n v="0"/>
  </r>
  <r>
    <x v="2"/>
    <x v="17"/>
    <x v="16"/>
    <s v="230719"/>
    <s v=" HVAC PIPE INSULATION"/>
    <s v="ME"/>
    <x v="1"/>
    <n v="849"/>
    <s v="Heating hot-water supply and return, concealed"/>
    <s v="Heating hot-water supply and return, on all pipes running in mechanical rooms or exposed to view with AL jacketing"/>
    <s v="G"/>
    <s v="80 dn"/>
    <n v="50"/>
    <s v="m"/>
    <m/>
    <n v="0"/>
    <n v="0"/>
    <n v="0"/>
  </r>
  <r>
    <x v="2"/>
    <x v="17"/>
    <x v="16"/>
    <s v="230900"/>
    <s v=" BUILDING MANAGEMENT SYSTEM (BMS), INSTRUMENTATION AND CONTROLS"/>
    <s v="ME"/>
    <x v="0"/>
    <n v="850"/>
    <s v="230900 - BUILDING MANAGEMENT SYSTEM (BMS), INSTRUMENTATION AND CONTROLS"/>
    <s v="230900 - BUILDING MANAGEMENT SYSTEM (BMS), INSTRUMENTATION AND CONTROLS"/>
    <m/>
    <s v="230900 - BUILDING MANAGEMENT SYSTEM (BMS), INSTRUMENTATION AND CONTROLS"/>
    <m/>
    <m/>
    <m/>
    <m/>
    <m/>
    <m/>
  </r>
  <r>
    <x v="2"/>
    <x v="17"/>
    <x v="16"/>
    <s v="230900"/>
    <s v=" BUILDING MANAGEMENT SYSTEM (BMS), INSTRUMENTATION AND CONTROLS"/>
    <s v="ME"/>
    <x v="0"/>
    <n v="851"/>
    <s v="System complete as specified and as shown on drawings"/>
    <s v="System complete as specified and as shown on drawings"/>
    <m/>
    <s v="System complete as specified and as shown on drawings"/>
    <m/>
    <m/>
    <m/>
    <m/>
    <m/>
    <m/>
  </r>
  <r>
    <x v="2"/>
    <x v="17"/>
    <x v="16"/>
    <s v="230900"/>
    <s v=" BUILDING MANAGEMENT SYSTEM (BMS), INSTRUMENTATION AND CONTROLS"/>
    <s v="ME"/>
    <x v="1"/>
    <n v="852"/>
    <s v="230900 - BUILDING MANAGEMENT SYSTEM (BMS), INSTRUMENTATION AND CONTROLS"/>
    <s v="230900 - BUILDING MANAGEMENT SYSTEM (BMS), INSTRUMENTATION AND CONTROLS"/>
    <s v="A"/>
    <s v="Spare parts as specified for BMS"/>
    <n v="1"/>
    <s v="Item"/>
    <m/>
    <m/>
    <n v="0"/>
    <n v="0"/>
  </r>
  <r>
    <x v="2"/>
    <x v="17"/>
    <x v="16"/>
    <s v="231113"/>
    <s v=" FACILITY FUEL OIL PIPING"/>
    <s v="ME"/>
    <x v="0"/>
    <n v="853"/>
    <s v="231113 - FACILITY FUEL OIL PIPING"/>
    <s v="231113 - FACILITY FUEL OIL PIPING"/>
    <m/>
    <s v="231113 - FACILITY FUEL OIL PIPING"/>
    <m/>
    <m/>
    <m/>
    <m/>
    <m/>
    <m/>
  </r>
  <r>
    <x v="2"/>
    <x v="17"/>
    <x v="16"/>
    <s v="231113"/>
    <s v=" FACILITY FUEL OIL PIPING"/>
    <s v="ME"/>
    <x v="0"/>
    <n v="854"/>
    <s v="Black steel pipes and fittings"/>
    <s v="Black steel pipes and fittings"/>
    <m/>
    <s v="Black steel pipes and fittings"/>
    <m/>
    <m/>
    <m/>
    <m/>
    <m/>
    <m/>
  </r>
  <r>
    <x v="2"/>
    <x v="17"/>
    <x v="16"/>
    <s v="231113"/>
    <s v=" FACILITY FUEL OIL PIPING"/>
    <s v="ME"/>
    <x v="1"/>
    <n v="855"/>
    <s v="231113 - FACILITY FUEL OIL PIPING"/>
    <s v="231113 - FACILITY FUEL OIL PIPING"/>
    <s v="B"/>
    <s v="15 dn"/>
    <n v="11"/>
    <s v="m"/>
    <m/>
    <m/>
    <n v="0"/>
    <n v="0"/>
  </r>
  <r>
    <x v="2"/>
    <x v="17"/>
    <x v="16"/>
    <s v="231113"/>
    <s v=" FACILITY FUEL OIL PIPING"/>
    <s v="ME"/>
    <x v="1"/>
    <n v="856"/>
    <s v="Black steel pipes and fittings"/>
    <s v="Black steel pipes and fittings"/>
    <s v="A"/>
    <s v="20 dn"/>
    <n v="8"/>
    <s v="m"/>
    <n v="25"/>
    <n v="200"/>
    <n v="23.25"/>
    <n v="186"/>
  </r>
  <r>
    <x v="2"/>
    <x v="17"/>
    <x v="16"/>
    <s v="231113"/>
    <s v=" FACILITY FUEL OIL PIPING"/>
    <s v="ME"/>
    <x v="0"/>
    <n v="857"/>
    <s v="Valves"/>
    <s v="Valves"/>
    <m/>
    <s v="Valves"/>
    <m/>
    <m/>
    <m/>
    <m/>
    <m/>
    <m/>
  </r>
  <r>
    <x v="2"/>
    <x v="17"/>
    <x v="16"/>
    <s v="231113"/>
    <s v=" FACILITY FUEL OIL PIPING"/>
    <s v="ME"/>
    <x v="0"/>
    <n v="858"/>
    <s v="Gate valves"/>
    <s v="Gate valves"/>
    <m/>
    <s v="Gate valves"/>
    <m/>
    <m/>
    <m/>
    <m/>
    <m/>
    <m/>
  </r>
  <r>
    <x v="2"/>
    <x v="17"/>
    <x v="16"/>
    <s v="231113"/>
    <s v=" FACILITY FUEL OIL PIPING"/>
    <s v="ME"/>
    <x v="1"/>
    <n v="859"/>
    <s v="Valves"/>
    <s v="Valves"/>
    <s v="B"/>
    <s v="20 dn"/>
    <n v="1"/>
    <s v="Item"/>
    <n v="310"/>
    <n v="310"/>
    <n v="288.3"/>
    <n v="288.3"/>
  </r>
  <r>
    <x v="2"/>
    <x v="17"/>
    <x v="16"/>
    <s v="231113"/>
    <s v=" FACILITY FUEL OIL PIPING"/>
    <s v="ME"/>
    <x v="0"/>
    <n v="860"/>
    <s v="Check valves"/>
    <s v="Check valves"/>
    <m/>
    <s v="Check valves"/>
    <m/>
    <m/>
    <m/>
    <m/>
    <m/>
    <m/>
  </r>
  <r>
    <x v="2"/>
    <x v="17"/>
    <x v="16"/>
    <s v="231113"/>
    <s v=" FACILITY FUEL OIL PIPING"/>
    <s v="ME"/>
    <x v="1"/>
    <n v="861"/>
    <s v="Valves"/>
    <s v="Valves"/>
    <s v="C"/>
    <s v="20 dn"/>
    <n v="1"/>
    <s v="Item"/>
    <n v="310"/>
    <n v="310"/>
    <n v="288.3"/>
    <n v="288.3"/>
  </r>
  <r>
    <x v="2"/>
    <x v="17"/>
    <x v="16"/>
    <s v="231113"/>
    <s v=" FACILITY FUEL OIL PIPING"/>
    <s v="ME"/>
    <x v="0"/>
    <n v="862"/>
    <s v="Fuel oil storage tanks"/>
    <s v="Fuel oil storage tanks"/>
    <m/>
    <s v="Fuel oil storage tanks"/>
    <m/>
    <m/>
    <m/>
    <m/>
    <m/>
    <m/>
  </r>
  <r>
    <x v="2"/>
    <x v="17"/>
    <x v="16"/>
    <s v="231113"/>
    <s v=" FACILITY FUEL OIL PIPING"/>
    <s v="ME"/>
    <x v="1"/>
    <n v="863"/>
    <s v="Valves"/>
    <s v="Valves"/>
    <s v="F"/>
    <s v="Type FOT-01"/>
    <n v="3"/>
    <s v="Nr"/>
    <m/>
    <n v="0"/>
    <n v="0"/>
    <n v="0"/>
  </r>
  <r>
    <x v="2"/>
    <x v="17"/>
    <x v="16"/>
    <s v="231113"/>
    <s v=" FACILITY FUEL OIL PIPING"/>
    <s v="ME"/>
    <x v="1"/>
    <n v="864"/>
    <s v="Fuel oil storage tanks"/>
    <s v="Fuel oil storage tanks"/>
    <s v="D"/>
    <s v="Type FOT-02"/>
    <n v="2"/>
    <s v="Nr"/>
    <n v="600"/>
    <n v="1200"/>
    <n v="558"/>
    <n v="1116"/>
  </r>
  <r>
    <x v="2"/>
    <x v="17"/>
    <x v="16"/>
    <s v="231113"/>
    <s v=" FACILITY FUEL OIL PIPING"/>
    <s v="ME"/>
    <x v="0"/>
    <n v="865"/>
    <s v="Strainer"/>
    <s v="Strainer"/>
    <m/>
    <s v="Strainer"/>
    <m/>
    <m/>
    <m/>
    <m/>
    <m/>
    <m/>
  </r>
  <r>
    <x v="2"/>
    <x v="17"/>
    <x v="16"/>
    <s v="231113"/>
    <s v=" FACILITY FUEL OIL PIPING"/>
    <s v="ME"/>
    <x v="1"/>
    <n v="866"/>
    <s v="Fuel oil storage tanks"/>
    <s v="Fuel oil storage tanks"/>
    <s v="E"/>
    <s v="20 dn"/>
    <n v="1"/>
    <s v="Nr"/>
    <n v="190"/>
    <n v="190"/>
    <n v="176.70000000000002"/>
    <n v="176.70000000000002"/>
  </r>
  <r>
    <x v="2"/>
    <x v="17"/>
    <x v="16"/>
    <s v="231126"/>
    <s v=" FACILITY LIQUEFIED PETROLIUM GAS PIPING"/>
    <s v="ME"/>
    <x v="0"/>
    <n v="867"/>
    <s v="231126 - FACILITY LIQUEFIED PETROLIUM GAS PIPING"/>
    <s v="231126 - FACILITY LIQUEFIED PETROLIUM GAS PIPING"/>
    <m/>
    <s v="231126 - FACILITY LIQUEFIED PETROLIUM GAS PIPING"/>
    <m/>
    <m/>
    <m/>
    <m/>
    <m/>
    <m/>
  </r>
  <r>
    <x v="2"/>
    <x v="17"/>
    <x v="16"/>
    <s v="231126"/>
    <s v=" FACILITY LIQUEFIED PETROLIUM GAS PIPING"/>
    <s v="ME"/>
    <x v="0"/>
    <n v="868"/>
    <s v="Aboveground pipes and fittings"/>
    <s v="Black steel pipes and fittings"/>
    <m/>
    <s v="Aboveground pipes and fittings"/>
    <m/>
    <m/>
    <m/>
    <m/>
    <m/>
    <m/>
  </r>
  <r>
    <x v="2"/>
    <x v="17"/>
    <x v="16"/>
    <s v="231126"/>
    <s v=" FACILITY LIQUEFIED PETROLIUM GAS PIPING"/>
    <s v="ME"/>
    <x v="0"/>
    <n v="869"/>
    <s v="Aboveground pipes and fittings"/>
    <s v="Black steel pipes and fittings"/>
    <m/>
    <s v="Black steel pipes and fittings"/>
    <m/>
    <m/>
    <m/>
    <m/>
    <m/>
    <m/>
  </r>
  <r>
    <x v="2"/>
    <x v="17"/>
    <x v="16"/>
    <s v="231126"/>
    <s v=" FACILITY LIQUEFIED PETROLIUM GAS PIPING"/>
    <s v="ME"/>
    <x v="1"/>
    <n v="870"/>
    <s v="Aboveground pipes and fittings"/>
    <s v="Black steel pipes and fittings"/>
    <s v="A"/>
    <s v="32 dn"/>
    <n v="30"/>
    <s v="m"/>
    <m/>
    <n v="0"/>
    <n v="0"/>
    <n v="0"/>
  </r>
  <r>
    <x v="2"/>
    <x v="17"/>
    <x v="16"/>
    <s v="231126"/>
    <s v=" FACILITY LIQUEFIED PETROLIUM GAS PIPING"/>
    <s v="ME"/>
    <x v="0"/>
    <n v="871"/>
    <s v="Copper pipes running under tiles"/>
    <s v="Copper pipes running under tiles"/>
    <m/>
    <s v="Copper pipes running under tiles"/>
    <m/>
    <m/>
    <m/>
    <m/>
    <m/>
    <m/>
  </r>
  <r>
    <x v="2"/>
    <x v="17"/>
    <x v="16"/>
    <s v="231126"/>
    <s v=" FACILITY LIQUEFIED PETROLIUM GAS PIPING"/>
    <s v="ME"/>
    <x v="1"/>
    <n v="872"/>
    <s v="Aboveground pipes and fittings"/>
    <s v="Black steel pipes and fittings"/>
    <s v="B"/>
    <s v="22 dn"/>
    <n v="25"/>
    <s v="m"/>
    <m/>
    <n v="0"/>
    <n v="0"/>
    <n v="0"/>
  </r>
  <r>
    <x v="2"/>
    <x v="17"/>
    <x v="16"/>
    <s v="231126"/>
    <s v=" FACILITY LIQUEFIED PETROLIUM GAS PIPING"/>
    <s v="ME"/>
    <x v="1"/>
    <n v="873"/>
    <s v="Copper pipes running under tiles"/>
    <s v="Copper pipes running under tiles"/>
    <s v="C"/>
    <s v="35 dn"/>
    <n v="5"/>
    <s v="m"/>
    <m/>
    <n v="0"/>
    <n v="0"/>
    <n v="0"/>
  </r>
  <r>
    <x v="2"/>
    <x v="17"/>
    <x v="16"/>
    <s v="231126"/>
    <s v=" FACILITY LIQUEFIED PETROLIUM GAS PIPING"/>
    <s v="ME"/>
    <x v="1"/>
    <n v="874"/>
    <s v="Aboveground pipes and fittings"/>
    <s v="Black steel pipes and fittings"/>
    <s v="D"/>
    <s v="Gas Tank, with gas vaporiser and all other accessories"/>
    <n v="1"/>
    <s v="Nr"/>
    <m/>
    <n v="0"/>
    <n v="0"/>
    <n v="0"/>
  </r>
  <r>
    <x v="2"/>
    <x v="17"/>
    <x v="16"/>
    <s v="231126"/>
    <s v=" FACILITY LIQUEFIED PETROLIUM GAS PIPING"/>
    <s v="ME"/>
    <x v="0"/>
    <n v="875"/>
    <s v="Gas panels"/>
    <s v="Gas panels"/>
    <m/>
    <s v="Gas panels"/>
    <m/>
    <m/>
    <m/>
    <m/>
    <m/>
    <m/>
  </r>
  <r>
    <x v="2"/>
    <x v="17"/>
    <x v="16"/>
    <s v="231126"/>
    <s v=" FACILITY LIQUEFIED PETROLIUM GAS PIPING"/>
    <s v="ME"/>
    <x v="1"/>
    <n v="876"/>
    <s v="Aboveground pipes and fittings"/>
    <s v="Black steel pipes and fittings"/>
    <s v="E"/>
    <s v="For Main Kitchen"/>
    <n v="1"/>
    <s v="Nr"/>
    <m/>
    <n v="0"/>
    <n v="0"/>
    <n v="0"/>
  </r>
  <r>
    <x v="2"/>
    <x v="17"/>
    <x v="16"/>
    <s v="231126"/>
    <s v=" FACILITY LIQUEFIED PETROLIUM GAS PIPING"/>
    <s v="ME"/>
    <x v="0"/>
    <n v="877"/>
    <s v="Solenoid valve"/>
    <s v="Solenoid valve"/>
    <m/>
    <s v="Solenoid valve"/>
    <m/>
    <m/>
    <m/>
    <m/>
    <m/>
    <m/>
  </r>
  <r>
    <x v="2"/>
    <x v="17"/>
    <x v="16"/>
    <s v="231126"/>
    <s v=" FACILITY LIQUEFIED PETROLIUM GAS PIPING"/>
    <s v="ME"/>
    <x v="1"/>
    <n v="878"/>
    <s v="Aboveground pipes and fittings"/>
    <s v="Black steel pipes and fittings"/>
    <s v="F"/>
    <s v="32 dn"/>
    <n v="1"/>
    <s v="Nr"/>
    <m/>
    <n v="0"/>
    <n v="0"/>
    <n v="0"/>
  </r>
  <r>
    <x v="2"/>
    <x v="17"/>
    <x v="16"/>
    <s v="231126"/>
    <s v=" FACILITY LIQUEFIED PETROLIUM GAS PIPING"/>
    <s v="ME"/>
    <x v="0"/>
    <n v="879"/>
    <s v="Excess flow shut-off valve"/>
    <s v="Excess flow shut-off valve"/>
    <m/>
    <s v="Excess flow shut-off valve"/>
    <m/>
    <m/>
    <m/>
    <m/>
    <m/>
    <m/>
  </r>
  <r>
    <x v="2"/>
    <x v="17"/>
    <x v="16"/>
    <s v="231126"/>
    <s v=" FACILITY LIQUEFIED PETROLIUM GAS PIPING"/>
    <s v="ME"/>
    <x v="1"/>
    <n v="880"/>
    <s v="Aboveground pipes and fittings"/>
    <s v="Black steel pipes and fittings"/>
    <s v="G"/>
    <s v="32 dn"/>
    <n v="1"/>
    <s v="Nr"/>
    <m/>
    <n v="0"/>
    <n v="0"/>
    <n v="0"/>
  </r>
  <r>
    <x v="2"/>
    <x v="17"/>
    <x v="16"/>
    <s v="231126"/>
    <s v=" FACILITY LIQUEFIED PETROLIUM GAS PIPING"/>
    <s v="ME"/>
    <x v="1"/>
    <n v="881"/>
    <s v="Excess flow shut-off valve"/>
    <s v="Excess flow shut-off valve"/>
    <s v="H"/>
    <s v="Gas leak detection system complete with all Accessories "/>
    <n v="1"/>
    <s v="Item"/>
    <m/>
    <m/>
    <n v="0"/>
    <n v="0"/>
  </r>
  <r>
    <x v="2"/>
    <x v="17"/>
    <x v="16"/>
    <s v="232113"/>
    <s v=" HYDRONIC PIPING"/>
    <s v="ME"/>
    <x v="0"/>
    <n v="882"/>
    <s v="232113 - HYDRONIC PIPING"/>
    <s v="232113 - HYDRONIC PIPING"/>
    <m/>
    <s v="232113 - HYDRONIC PIPING"/>
    <m/>
    <m/>
    <m/>
    <m/>
    <m/>
    <m/>
  </r>
  <r>
    <x v="2"/>
    <x v="17"/>
    <x v="16"/>
    <s v="232113"/>
    <s v=" HYDRONIC PIPING"/>
    <s v="ME"/>
    <x v="0"/>
    <n v="883"/>
    <s v="Hot Water Pipes"/>
    <s v="Black steel pipes and fittings"/>
    <m/>
    <s v="Hot Water Pipes"/>
    <m/>
    <m/>
    <m/>
    <m/>
    <m/>
    <m/>
  </r>
  <r>
    <x v="2"/>
    <x v="17"/>
    <x v="16"/>
    <s v="232113"/>
    <s v=" HYDRONIC PIPING"/>
    <s v="ME"/>
    <x v="0"/>
    <n v="884"/>
    <s v="Hot Water Pipes"/>
    <s v="Black steel pipes and fittings"/>
    <m/>
    <s v="Black steel pipes and fittings"/>
    <m/>
    <m/>
    <m/>
    <m/>
    <m/>
    <m/>
  </r>
  <r>
    <x v="2"/>
    <x v="17"/>
    <x v="16"/>
    <s v="232113"/>
    <s v=" HYDRONIC PIPING"/>
    <s v="ME"/>
    <x v="1"/>
    <n v="885"/>
    <s v="Hot Water Pipes"/>
    <s v="Black steel pipes and fittings"/>
    <s v="A"/>
    <s v="20 dn"/>
    <n v="5"/>
    <s v="m"/>
    <n v="20"/>
    <n v="100"/>
    <n v="18.600000000000001"/>
    <n v="93"/>
  </r>
  <r>
    <x v="2"/>
    <x v="17"/>
    <x v="16"/>
    <s v="232113"/>
    <s v=" HYDRONIC PIPING"/>
    <s v="ME"/>
    <x v="1"/>
    <n v="886"/>
    <s v="Hot Water Pipes"/>
    <s v="Black steel pipes and fittings"/>
    <s v="B"/>
    <s v="25 dn"/>
    <n v="50"/>
    <s v="m"/>
    <n v="25"/>
    <n v="1250"/>
    <n v="23.25"/>
    <n v="1162.5"/>
  </r>
  <r>
    <x v="2"/>
    <x v="17"/>
    <x v="16"/>
    <s v="232113"/>
    <s v=" HYDRONIC PIPING"/>
    <s v="ME"/>
    <x v="1"/>
    <n v="887"/>
    <s v="Hot Water Pipes"/>
    <s v="Black steel pipes and fittings"/>
    <s v="A"/>
    <s v="32 dn"/>
    <n v="3"/>
    <s v="m"/>
    <n v="25"/>
    <n v="75"/>
    <n v="23.25"/>
    <n v="69.75"/>
  </r>
  <r>
    <x v="2"/>
    <x v="17"/>
    <x v="16"/>
    <s v="232113"/>
    <s v=" HYDRONIC PIPING"/>
    <s v="ME"/>
    <x v="1"/>
    <n v="888"/>
    <s v="Hot Water Pipes"/>
    <s v="Black steel pipes and fittings"/>
    <s v="B"/>
    <s v="40 dn"/>
    <n v="170"/>
    <s v="m"/>
    <m/>
    <n v="0"/>
    <n v="0"/>
    <n v="0"/>
  </r>
  <r>
    <x v="2"/>
    <x v="17"/>
    <x v="16"/>
    <s v="232113"/>
    <s v=" HYDRONIC PIPING"/>
    <s v="ME"/>
    <x v="1"/>
    <n v="889"/>
    <s v="Hot Water Pipes"/>
    <s v="Black steel pipes and fittings"/>
    <s v="C"/>
    <s v="50 dn"/>
    <n v="175"/>
    <s v="m"/>
    <m/>
    <n v="0"/>
    <n v="0"/>
    <n v="0"/>
  </r>
  <r>
    <x v="2"/>
    <x v="17"/>
    <x v="16"/>
    <s v="232113"/>
    <s v=" HYDRONIC PIPING"/>
    <s v="ME"/>
    <x v="1"/>
    <n v="890"/>
    <s v="Hot Water Pipes"/>
    <s v="Black steel pipes and fittings"/>
    <s v="D"/>
    <s v="65 dn"/>
    <n v="105"/>
    <s v="m"/>
    <m/>
    <n v="0"/>
    <n v="0"/>
    <n v="0"/>
  </r>
  <r>
    <x v="2"/>
    <x v="17"/>
    <x v="16"/>
    <s v="232113"/>
    <s v=" HYDRONIC PIPING"/>
    <s v="ME"/>
    <x v="1"/>
    <n v="891"/>
    <s v="Hot Water Pipes"/>
    <s v="Black steel pipes and fittings"/>
    <s v="E"/>
    <s v="80 dn"/>
    <n v="50"/>
    <s v="m"/>
    <m/>
    <n v="0"/>
    <n v="0"/>
    <n v="0"/>
  </r>
  <r>
    <x v="2"/>
    <x v="17"/>
    <x v="16"/>
    <s v="232113"/>
    <s v=" HYDRONIC PIPING"/>
    <s v="ME"/>
    <x v="0"/>
    <n v="892"/>
    <s v="PEX-A Flexible pipe, complete with fittings, valves, controls , joints, flexible connectors, unions, flanges, couplings, sleeves and all the accessories required for system operation, maintenance and occupants comfort. "/>
    <s v="PEX-A Flexible pipe, complete with fittings, valves, controls , joints, flexible connectors, unions, flanges, couplings, sleeves and all the accessories required for system operation, maintenance and occupants comfort. "/>
    <m/>
    <s v="PEX-A Flexible pipe, complete with fittings, valves, controls , joints, flexible connectors, unions, flanges, couplings, sleeves and all the accessories required for system operation, maintenance and occupants comfort. "/>
    <m/>
    <m/>
    <m/>
    <m/>
    <m/>
    <m/>
  </r>
  <r>
    <x v="2"/>
    <x v="17"/>
    <x v="16"/>
    <s v="232113"/>
    <s v=" HYDRONIC PIPING"/>
    <s v="ME"/>
    <x v="1"/>
    <n v="893"/>
    <s v="Hot Water Pipes"/>
    <s v="Black steel pipes and fittings"/>
    <s v="B"/>
    <s v="16 dn"/>
    <n v="278"/>
    <s v="m"/>
    <n v="4"/>
    <n v="1112"/>
    <n v="3.72"/>
    <n v="1034.1600000000001"/>
  </r>
  <r>
    <x v="2"/>
    <x v="17"/>
    <x v="16"/>
    <s v="232113"/>
    <s v=" HYDRONIC PIPING"/>
    <s v="ME"/>
    <x v="0"/>
    <n v="894"/>
    <s v="Condensate Drain Pipes"/>
    <s v="PVC pipes and fittings"/>
    <m/>
    <s v="Condensate Drain Pipes"/>
    <m/>
    <m/>
    <m/>
    <m/>
    <m/>
    <m/>
  </r>
  <r>
    <x v="2"/>
    <x v="17"/>
    <x v="16"/>
    <s v="232113"/>
    <s v=" HYDRONIC PIPING"/>
    <s v="ME"/>
    <x v="0"/>
    <n v="895"/>
    <s v="Condensate Drain Pipes"/>
    <s v="PVC pipes and fittings"/>
    <m/>
    <s v="PVC pipes and fittings"/>
    <m/>
    <m/>
    <m/>
    <m/>
    <m/>
    <m/>
  </r>
  <r>
    <x v="2"/>
    <x v="17"/>
    <x v="16"/>
    <s v="232113"/>
    <s v=" HYDRONIC PIPING"/>
    <s v="ME"/>
    <x v="1"/>
    <n v="896"/>
    <s v="Condensate Drain Pipes"/>
    <s v="PVC pipes and fittings"/>
    <s v="C"/>
    <s v="20 dn"/>
    <n v="100"/>
    <s v="m"/>
    <n v="9"/>
    <n v="900"/>
    <n v="8.370000000000001"/>
    <n v="837.00000000000011"/>
  </r>
  <r>
    <x v="2"/>
    <x v="17"/>
    <x v="16"/>
    <s v="232113"/>
    <s v=" HYDRONIC PIPING"/>
    <s v="ME"/>
    <x v="0"/>
    <n v="897"/>
    <s v="Valves"/>
    <s v="Valves"/>
    <m/>
    <s v="Valves"/>
    <m/>
    <m/>
    <m/>
    <m/>
    <m/>
    <m/>
  </r>
  <r>
    <x v="2"/>
    <x v="17"/>
    <x v="16"/>
    <s v="232113"/>
    <s v=" HYDRONIC PIPING"/>
    <s v="ME"/>
    <x v="1"/>
    <n v="898"/>
    <s v="Condensate Drain Pipes"/>
    <s v="PVC pipes and fittings"/>
    <s v="H"/>
    <s v="Ball valves"/>
    <n v="1"/>
    <s v="Item"/>
    <m/>
    <m/>
    <n v="0"/>
    <n v="0"/>
  </r>
  <r>
    <x v="2"/>
    <x v="17"/>
    <x v="16"/>
    <s v="232113"/>
    <s v=" HYDRONIC PIPING"/>
    <s v="ME"/>
    <x v="0"/>
    <n v="899"/>
    <s v="Hydronic Specialties"/>
    <s v="Expansion Tanks"/>
    <m/>
    <s v="Hydronic Specialties"/>
    <m/>
    <m/>
    <m/>
    <m/>
    <m/>
    <m/>
  </r>
  <r>
    <x v="2"/>
    <x v="17"/>
    <x v="16"/>
    <s v="232113"/>
    <s v=" HYDRONIC PIPING"/>
    <s v="ME"/>
    <x v="0"/>
    <n v="900"/>
    <s v="Hydronic Specialties"/>
    <s v="Expansion Tanks"/>
    <m/>
    <s v="Expansion Tanks"/>
    <m/>
    <m/>
    <m/>
    <m/>
    <m/>
    <m/>
  </r>
  <r>
    <x v="2"/>
    <x v="17"/>
    <x v="16"/>
    <s v="232113"/>
    <s v=" HYDRONIC PIPING"/>
    <s v="ME"/>
    <x v="1"/>
    <n v="901"/>
    <s v="Hydronic Specialties"/>
    <s v="Expansion Tanks"/>
    <s v="J"/>
    <s v="Type ET-01"/>
    <n v="1"/>
    <s v="Nr"/>
    <m/>
    <m/>
    <n v="0"/>
    <n v="0"/>
  </r>
  <r>
    <x v="2"/>
    <x v="17"/>
    <x v="16"/>
    <s v="232123"/>
    <s v=" HYDRONIC PUMPS"/>
    <s v="ME"/>
    <x v="0"/>
    <n v="902"/>
    <s v="232123 - HYDRONIC PUMPS"/>
    <s v="232123 - HYDRONIC PUMPS"/>
    <m/>
    <s v="232123 - HYDRONIC PUMPS"/>
    <m/>
    <m/>
    <m/>
    <m/>
    <m/>
    <m/>
  </r>
  <r>
    <x v="2"/>
    <x v="17"/>
    <x v="16"/>
    <s v="232123"/>
    <s v=" HYDRONIC PUMPS"/>
    <s v="ME"/>
    <x v="0"/>
    <n v="903"/>
    <s v="Centrifugal Flexible-coupled end suction pumps"/>
    <s v="Centrifugal Flexible-coupled end suction pumps"/>
    <m/>
    <s v="Centrifugal Flexible-coupled end suction pumps"/>
    <m/>
    <m/>
    <m/>
    <m/>
    <m/>
    <m/>
  </r>
  <r>
    <x v="2"/>
    <x v="17"/>
    <x v="16"/>
    <s v="232123"/>
    <s v=" HYDRONIC PUMPS"/>
    <s v="ME"/>
    <x v="1"/>
    <n v="904"/>
    <s v="232123 - HYDRONIC PUMPS"/>
    <s v="232123 - HYDRONIC PUMPS"/>
    <s v="A"/>
    <s v=" HWP-GF-01-1 "/>
    <n v="2"/>
    <s v="Nr"/>
    <m/>
    <n v="0"/>
    <n v="0"/>
    <n v="0"/>
  </r>
  <r>
    <x v="2"/>
    <x v="17"/>
    <x v="16"/>
    <s v="232123"/>
    <s v=" HYDRONIC PUMPS"/>
    <s v="ME"/>
    <x v="1"/>
    <n v="905"/>
    <s v="Centrifugal Flexible-coupled end suction pumps"/>
    <s v="Centrifugal Flexible-coupled end suction pumps"/>
    <s v="B"/>
    <s v=" HWP-GF-01-2"/>
    <n v="2"/>
    <s v="Nr"/>
    <m/>
    <n v="0"/>
    <n v="0"/>
    <n v="0"/>
  </r>
  <r>
    <x v="2"/>
    <x v="17"/>
    <x v="16"/>
    <s v="232123"/>
    <s v=" HYDRONIC PUMPS"/>
    <s v="ME"/>
    <x v="1"/>
    <n v="906"/>
    <s v="232123 - HYDRONIC PUMPS"/>
    <s v="232123 - HYDRONIC PUMPS"/>
    <s v="C"/>
    <s v=" HWP-GF-01-3"/>
    <n v="2"/>
    <s v="Nr"/>
    <m/>
    <n v="0"/>
    <n v="0"/>
    <n v="0"/>
  </r>
  <r>
    <x v="2"/>
    <x v="17"/>
    <x v="16"/>
    <s v="232123"/>
    <s v=" HYDRONIC PUMPS"/>
    <s v="ME"/>
    <x v="1"/>
    <n v="907"/>
    <s v="Centrifugal Flexible-coupled end suction pumps"/>
    <s v="Centrifugal Flexible-coupled end suction pumps"/>
    <s v="D"/>
    <s v="Type SHP-RF-01"/>
    <n v="2"/>
    <s v="Nr"/>
    <m/>
    <n v="0"/>
    <n v="0"/>
    <n v="0"/>
  </r>
  <r>
    <x v="2"/>
    <x v="17"/>
    <x v="16"/>
    <s v="232123"/>
    <s v=" HYDRONIC PUMPS"/>
    <s v="ME"/>
    <x v="1"/>
    <n v="908"/>
    <s v="232123 - HYDRONIC PUMPS"/>
    <s v="232123 - HYDRONIC PUMPS"/>
    <s v="E"/>
    <s v="Spare parts as specified for all hydronic pumps"/>
    <n v="1"/>
    <s v="Item"/>
    <m/>
    <m/>
    <n v="0"/>
    <n v="0"/>
  </r>
  <r>
    <x v="2"/>
    <x v="17"/>
    <x v="16"/>
    <s v="232500"/>
    <s v=" HVAC WATER TREATMENT"/>
    <s v="ME"/>
    <x v="0"/>
    <n v="909"/>
    <s v="232500- HVAC WATER TREATMENT"/>
    <s v="232500- HVAC WATER TREATMENT"/>
    <m/>
    <s v="232500- HVAC WATER TREATMENT"/>
    <m/>
    <m/>
    <m/>
    <m/>
    <m/>
    <m/>
  </r>
  <r>
    <x v="2"/>
    <x v="17"/>
    <x v="16"/>
    <s v="232500"/>
    <s v=" HVAC WATER TREATMENT"/>
    <s v="ME"/>
    <x v="1"/>
    <n v="910"/>
    <s v="232123 - HYDRONIC PUMPS"/>
    <s v="232123 - HYDRONIC PUMPS"/>
    <s v="F"/>
    <s v="Closed-loop chemical feed system for heating water distribution systems"/>
    <n v="1"/>
    <s v="Item"/>
    <m/>
    <m/>
    <n v="0"/>
    <n v="0"/>
  </r>
  <r>
    <x v="2"/>
    <x v="17"/>
    <x v="16"/>
    <s v="232500"/>
    <s v=" HVAC WATER TREATMENT"/>
    <s v="ME"/>
    <x v="1"/>
    <n v="911"/>
    <s v="232500- HVAC WATER TREATMENT"/>
    <s v="232500- HVAC WATER TREATMENT"/>
    <s v="G"/>
    <s v="Closed-loop chemical feed system for solar hot  water distribution systems"/>
    <n v="1"/>
    <s v="Item"/>
    <m/>
    <m/>
    <n v="0"/>
    <n v="0"/>
  </r>
  <r>
    <x v="2"/>
    <x v="17"/>
    <x v="16"/>
    <s v="233113"/>
    <s v=" METAL DUCTS"/>
    <s v="ME"/>
    <x v="0"/>
    <n v="912"/>
    <s v="233113- METAL DUCTS"/>
    <s v="233113- METAL DUCTS"/>
    <m/>
    <s v="233113- METAL DUCTS"/>
    <m/>
    <m/>
    <m/>
    <m/>
    <m/>
    <m/>
  </r>
  <r>
    <x v="2"/>
    <x v="17"/>
    <x v="16"/>
    <s v="233113"/>
    <s v=" METAL DUCTS"/>
    <s v="ME"/>
    <x v="1"/>
    <n v="913"/>
    <s v="232500- HVAC WATER TREATMENT"/>
    <s v="232500- HVAC WATER TREATMENT"/>
    <s v="A"/>
    <s v="Galvanized steel ductwork"/>
    <n v="2400"/>
    <s v="Kg"/>
    <n v="5"/>
    <n v="12000"/>
    <n v="4.6500000000000004"/>
    <n v="11160"/>
  </r>
  <r>
    <x v="2"/>
    <x v="17"/>
    <x v="16"/>
    <s v="233113"/>
    <s v=" METAL DUCTS"/>
    <s v="ME"/>
    <x v="1"/>
    <n v="914"/>
    <s v="233113- METAL DUCTS"/>
    <s v="233113- METAL DUCTS"/>
    <s v="J"/>
    <s v="Carbon  steel for range hood exhaust"/>
    <n v="402"/>
    <s v="Kg"/>
    <m/>
    <n v="0"/>
    <n v="0"/>
    <n v="0"/>
  </r>
  <r>
    <x v="2"/>
    <x v="17"/>
    <x v="16"/>
    <s v="233300"/>
    <s v=" AIR DUCT ACCESSORIES"/>
    <s v="ME"/>
    <x v="0"/>
    <n v="915"/>
    <s v="233300 - AIR DUCT ACCESSORIES"/>
    <s v="233300 - AIR DUCT ACCESSORIES"/>
    <m/>
    <s v="233300 - AIR DUCT ACCESSORIES"/>
    <m/>
    <m/>
    <m/>
    <m/>
    <m/>
    <m/>
  </r>
  <r>
    <x v="2"/>
    <x v="17"/>
    <x v="16"/>
    <s v="233300"/>
    <s v=" AIR DUCT ACCESSORIES"/>
    <s v="ME"/>
    <x v="1"/>
    <n v="916"/>
    <s v="233113- METAL DUCTS"/>
    <s v="233113- METAL DUCTS"/>
    <s v="B"/>
    <s v="Manual volume dampers"/>
    <n v="1"/>
    <s v="Item"/>
    <n v="2000"/>
    <n v="2000"/>
    <n v="1860"/>
    <n v="1860"/>
  </r>
  <r>
    <x v="2"/>
    <x v="17"/>
    <x v="16"/>
    <s v="233300"/>
    <s v=" AIR DUCT ACCESSORIES"/>
    <s v="ME"/>
    <x v="1"/>
    <n v="917"/>
    <s v="233300 - AIR DUCT ACCESSORIES"/>
    <s v="233300 - AIR DUCT ACCESSORIES"/>
    <s v="C"/>
    <s v="Fire dampers"/>
    <n v="1"/>
    <s v="Item"/>
    <n v="1000"/>
    <n v="1000"/>
    <n v="930"/>
    <n v="930"/>
  </r>
  <r>
    <x v="2"/>
    <x v="17"/>
    <x v="16"/>
    <s v="233300"/>
    <s v=" AIR DUCT ACCESSORIES"/>
    <s v="ME"/>
    <x v="1"/>
    <n v="918"/>
    <s v="233113- METAL DUCTS"/>
    <s v="233113- METAL DUCTS"/>
    <s v="D"/>
    <s v="Motorized dampers"/>
    <n v="1"/>
    <s v="Item"/>
    <n v="1000"/>
    <n v="1000"/>
    <n v="930"/>
    <n v="930"/>
  </r>
  <r>
    <x v="2"/>
    <x v="17"/>
    <x v="16"/>
    <s v="233300"/>
    <s v=" AIR DUCT ACCESSORIES"/>
    <s v="ME"/>
    <x v="0"/>
    <n v="919"/>
    <s v="Flexible ducts"/>
    <s v="Flexible ducts"/>
    <m/>
    <s v="Flexible ducts"/>
    <m/>
    <m/>
    <m/>
    <m/>
    <m/>
    <m/>
  </r>
  <r>
    <x v="2"/>
    <x v="17"/>
    <x v="16"/>
    <s v="233300"/>
    <s v=" AIR DUCT ACCESSORIES"/>
    <s v="ME"/>
    <x v="1"/>
    <n v="920"/>
    <s v="233113- METAL DUCTS"/>
    <s v="233113- METAL DUCTS"/>
    <s v="A"/>
    <s v="150 dn"/>
    <n v="3"/>
    <s v="m"/>
    <n v="40"/>
    <n v="120"/>
    <n v="37.200000000000003"/>
    <n v="111.60000000000001"/>
  </r>
  <r>
    <x v="2"/>
    <x v="17"/>
    <x v="16"/>
    <s v="233423"/>
    <s v=" POWER VENTILATOR UTILITY SET FANS"/>
    <s v="ME"/>
    <x v="0"/>
    <n v="921"/>
    <s v="233423- POWER VENTILATOR UTILITY SET FANS"/>
    <s v="233423- POWER VENTILATOR UTILITY SET FANS"/>
    <m/>
    <s v="233423- POWER VENTILATOR UTILITY SET FANS"/>
    <m/>
    <m/>
    <m/>
    <m/>
    <m/>
    <m/>
  </r>
  <r>
    <x v="2"/>
    <x v="17"/>
    <x v="16"/>
    <s v="233423"/>
    <s v=" POWER VENTILATOR UTILITY SET FANS"/>
    <s v="ME"/>
    <x v="0"/>
    <n v="922"/>
    <s v="Centrifugal inline fans"/>
    <s v="Centrifugal inline fans"/>
    <m/>
    <s v="Centrifugal inline fans"/>
    <m/>
    <m/>
    <m/>
    <m/>
    <m/>
    <m/>
  </r>
  <r>
    <x v="2"/>
    <x v="17"/>
    <x v="16"/>
    <s v="233423"/>
    <s v=" POWER VENTILATOR UTILITY SET FANS"/>
    <s v="ME"/>
    <x v="1"/>
    <n v="923"/>
    <s v="233423- POWER VENTILATOR UTILITY SET FANS"/>
    <s v="233423- POWER VENTILATOR UTILITY SET FANS"/>
    <s v="B"/>
    <s v="Type EF-GF-01"/>
    <n v="1"/>
    <s v="Nr"/>
    <m/>
    <n v="0"/>
    <n v="0"/>
    <n v="0"/>
  </r>
  <r>
    <x v="2"/>
    <x v="17"/>
    <x v="16"/>
    <s v="233423"/>
    <s v=" POWER VENTILATOR UTILITY SET FANS"/>
    <s v="ME"/>
    <x v="1"/>
    <n v="924"/>
    <s v="Centrifugal inline fans"/>
    <s v="Centrifugal inline fans"/>
    <s v="C"/>
    <s v="Type EF-RF-01"/>
    <n v="1"/>
    <s v="Nr"/>
    <m/>
    <n v="0"/>
    <n v="0"/>
    <n v="0"/>
  </r>
  <r>
    <x v="2"/>
    <x v="17"/>
    <x v="16"/>
    <s v="233423"/>
    <s v=" POWER VENTILATOR UTILITY SET FANS"/>
    <s v="ME"/>
    <x v="1"/>
    <n v="925"/>
    <s v="233423- POWER VENTILATOR UTILITY SET FANS"/>
    <s v="233423- POWER VENTILATOR UTILITY SET FANS"/>
    <s v="D"/>
    <s v="Type EF-RF-02"/>
    <n v="1"/>
    <s v="Nr"/>
    <m/>
    <n v="0"/>
    <n v="0"/>
    <n v="0"/>
  </r>
  <r>
    <x v="2"/>
    <x v="17"/>
    <x v="16"/>
    <s v="233423"/>
    <s v=" POWER VENTILATOR UTILITY SET FANS"/>
    <s v="ME"/>
    <x v="1"/>
    <n v="926"/>
    <s v="Centrifugal inline fans"/>
    <s v="Centrifugal inline fans"/>
    <s v="E"/>
    <s v="Type EF-RF-03"/>
    <n v="1"/>
    <s v="Nr"/>
    <m/>
    <n v="0"/>
    <n v="0"/>
    <n v="0"/>
  </r>
  <r>
    <x v="2"/>
    <x v="17"/>
    <x v="16"/>
    <s v="233423"/>
    <s v=" POWER VENTILATOR UTILITY SET FANS"/>
    <s v="ME"/>
    <x v="1"/>
    <n v="927"/>
    <s v="233423- POWER VENTILATOR UTILITY SET FANS"/>
    <s v="233423- POWER VENTILATOR UTILITY SET FANS"/>
    <s v="F"/>
    <s v="Type EF-RF-05"/>
    <n v="1"/>
    <s v="Nr"/>
    <m/>
    <n v="0"/>
    <n v="0"/>
    <n v="0"/>
  </r>
  <r>
    <x v="2"/>
    <x v="17"/>
    <x v="16"/>
    <s v="233423"/>
    <s v=" POWER VENTILATOR UTILITY SET FANS"/>
    <s v="ME"/>
    <x v="1"/>
    <n v="928"/>
    <s v="Centrifugal inline fans"/>
    <s v="Centrifugal inline fans"/>
    <s v="G"/>
    <s v="Type EF-RF-06"/>
    <n v="1"/>
    <s v="Nr"/>
    <m/>
    <n v="0"/>
    <n v="0"/>
    <n v="0"/>
  </r>
  <r>
    <x v="2"/>
    <x v="17"/>
    <x v="16"/>
    <s v="233423"/>
    <s v=" POWER VENTILATOR UTILITY SET FANS"/>
    <s v="ME"/>
    <x v="1"/>
    <n v="929"/>
    <s v="233423- POWER VENTILATOR UTILITY SET FANS"/>
    <s v="233423- POWER VENTILATOR UTILITY SET FANS"/>
    <s v="B"/>
    <s v="Type EF-RF-07"/>
    <n v="1"/>
    <s v="Nr"/>
    <n v="200"/>
    <n v="200"/>
    <n v="186"/>
    <n v="186"/>
  </r>
  <r>
    <x v="2"/>
    <x v="17"/>
    <x v="16"/>
    <s v="233423"/>
    <s v=" POWER VENTILATOR UTILITY SET FANS"/>
    <s v="ME"/>
    <x v="1"/>
    <n v="930"/>
    <s v="Centrifugal inline fans"/>
    <s v="Centrifugal inline fans"/>
    <s v="J"/>
    <s v="Type EF-RF-08"/>
    <n v="1"/>
    <s v="Nr"/>
    <m/>
    <n v="0"/>
    <n v="0"/>
    <n v="0"/>
  </r>
  <r>
    <x v="2"/>
    <x v="17"/>
    <x v="16"/>
    <s v="233423"/>
    <s v=" POWER VENTILATOR UTILITY SET FANS"/>
    <s v="ME"/>
    <x v="1"/>
    <n v="931"/>
    <s v="233423- POWER VENTILATOR UTILITY SET FANS"/>
    <s v="233423- POWER VENTILATOR UTILITY SET FANS"/>
    <s v="K"/>
    <s v="Type EF-RF-09"/>
    <n v="1"/>
    <s v="Nr"/>
    <m/>
    <n v="0"/>
    <n v="0"/>
    <n v="0"/>
  </r>
  <r>
    <x v="2"/>
    <x v="17"/>
    <x v="16"/>
    <s v="233423"/>
    <s v=" POWER VENTILATOR UTILITY SET FANS"/>
    <s v="ME"/>
    <x v="1"/>
    <n v="932"/>
    <s v="Centrifugal inline fans"/>
    <s v="Centrifugal inline fans"/>
    <s v="L"/>
    <s v="Type EF-RF-10"/>
    <n v="1"/>
    <s v="Nr"/>
    <m/>
    <n v="0"/>
    <n v="0"/>
    <n v="0"/>
  </r>
  <r>
    <x v="2"/>
    <x v="17"/>
    <x v="16"/>
    <s v="233423"/>
    <s v=" POWER VENTILATOR UTILITY SET FANS"/>
    <s v="ME"/>
    <x v="1"/>
    <n v="933"/>
    <s v="233423- POWER VENTILATOR UTILITY SET FANS"/>
    <s v="233423- POWER VENTILATOR UTILITY SET FANS"/>
    <s v="M"/>
    <s v="Type EF-TR-01"/>
    <n v="1"/>
    <s v="Nr"/>
    <m/>
    <n v="0"/>
    <n v="0"/>
    <n v="0"/>
  </r>
  <r>
    <x v="2"/>
    <x v="17"/>
    <x v="16"/>
    <s v="233423"/>
    <s v=" POWER VENTILATOR UTILITY SET FANS"/>
    <s v="ME"/>
    <x v="1"/>
    <n v="934"/>
    <s v="Centrifugal inline fans"/>
    <s v="Centrifugal inline fans"/>
    <s v="N"/>
    <s v="Type EF-TR-02"/>
    <n v="1"/>
    <s v="Nr"/>
    <m/>
    <n v="0"/>
    <n v="0"/>
    <n v="0"/>
  </r>
  <r>
    <x v="2"/>
    <x v="17"/>
    <x v="16"/>
    <s v="233423"/>
    <s v=" POWER VENTILATOR UTILITY SET FANS"/>
    <s v="ME"/>
    <x v="0"/>
    <n v="935"/>
    <s v="Roof Exhaust fans"/>
    <s v="Roof Exhaust fans"/>
    <m/>
    <s v="Roof Exhaust fans"/>
    <m/>
    <m/>
    <m/>
    <m/>
    <m/>
    <m/>
  </r>
  <r>
    <x v="2"/>
    <x v="17"/>
    <x v="16"/>
    <s v="233423"/>
    <s v=" POWER VENTILATOR UTILITY SET FANS"/>
    <s v="ME"/>
    <x v="1"/>
    <n v="936"/>
    <s v="Centrifugal inline fans"/>
    <s v="Centrifugal inline fans"/>
    <s v="C"/>
    <s v="Type EF-FF-01"/>
    <n v="1"/>
    <s v="Nr "/>
    <n v="140"/>
    <n v="140"/>
    <n v="130.20000000000002"/>
    <n v="130.20000000000002"/>
  </r>
  <r>
    <x v="2"/>
    <x v="17"/>
    <x v="16"/>
    <s v="233423"/>
    <s v=" POWER VENTILATOR UTILITY SET FANS"/>
    <s v="ME"/>
    <x v="1"/>
    <n v="937"/>
    <s v="Roof Exhaust fans"/>
    <s v="Roof Exhaust fans"/>
    <s v="Q"/>
    <s v="Type EF-FF-02"/>
    <n v="1"/>
    <s v="Nr "/>
    <m/>
    <n v="0"/>
    <n v="0"/>
    <n v="0"/>
  </r>
  <r>
    <x v="2"/>
    <x v="17"/>
    <x v="16"/>
    <s v="233423"/>
    <s v=" POWER VENTILATOR UTILITY SET FANS"/>
    <s v="ME"/>
    <x v="1"/>
    <n v="938"/>
    <s v="Centrifugal inline fans"/>
    <s v="Centrifugal inline fans"/>
    <s v="R"/>
    <s v="Type EF-RF-04"/>
    <n v="1"/>
    <s v="Nr"/>
    <m/>
    <n v="0"/>
    <n v="0"/>
    <n v="0"/>
  </r>
  <r>
    <x v="2"/>
    <x v="17"/>
    <x v="16"/>
    <s v="233423"/>
    <s v=" POWER VENTILATOR UTILITY SET FANS"/>
    <s v="ME"/>
    <x v="1"/>
    <n v="939"/>
    <s v="Roof Exhaust fans"/>
    <s v="Roof Exhaust fans"/>
    <s v="A"/>
    <s v="Type EF-TR-01"/>
    <n v="1"/>
    <s v="Nr"/>
    <n v="1000"/>
    <n v="1000"/>
    <n v="930"/>
    <n v="930"/>
  </r>
  <r>
    <x v="2"/>
    <x v="17"/>
    <x v="16"/>
    <s v="233423"/>
    <s v=" POWER VENTILATOR UTILITY SET FANS"/>
    <s v="ME"/>
    <x v="1"/>
    <n v="940"/>
    <s v="Centrifugal inline fans"/>
    <s v="Centrifugal inline fans"/>
    <s v="B"/>
    <s v="Spare parts as specified on fans"/>
    <n v="1"/>
    <s v="Item"/>
    <n v="375"/>
    <n v="375"/>
    <n v="348.75"/>
    <n v="348.75"/>
  </r>
  <r>
    <x v="2"/>
    <x v="17"/>
    <x v="16"/>
    <s v="233713"/>
    <s v=" DIFFUSERS, REGISTERS, AND GRILLES"/>
    <s v="ME"/>
    <x v="0"/>
    <n v="941"/>
    <s v="233713 - DIFFUSERS, REGISTERS, AND GRILLES"/>
    <s v="233713 - DIFFUSERS, REGISTERS, AND GRILLES"/>
    <m/>
    <s v="233713 - DIFFUSERS, REGISTERS, AND GRILLES"/>
    <m/>
    <m/>
    <m/>
    <m/>
    <m/>
    <m/>
  </r>
  <r>
    <x v="2"/>
    <x v="17"/>
    <x v="16"/>
    <s v="233713"/>
    <s v=" DIFFUSERS, REGISTERS, AND GRILLES"/>
    <s v="ME"/>
    <x v="0"/>
    <n v="942"/>
    <s v="Diffusers"/>
    <s v="Diffusers"/>
    <m/>
    <s v="Diffusers"/>
    <m/>
    <m/>
    <m/>
    <m/>
    <m/>
    <m/>
  </r>
  <r>
    <x v="2"/>
    <x v="17"/>
    <x v="16"/>
    <s v="233713"/>
    <s v=" DIFFUSERS, REGISTERS, AND GRILLES"/>
    <s v="ME"/>
    <x v="0"/>
    <n v="943"/>
    <s v="Diffusers"/>
    <s v="Supply diffusers 600x600"/>
    <m/>
    <s v="Supply diffusers 600x600"/>
    <m/>
    <m/>
    <m/>
    <m/>
    <m/>
    <m/>
  </r>
  <r>
    <x v="2"/>
    <x v="17"/>
    <x v="16"/>
    <s v="233713"/>
    <s v=" DIFFUSERS, REGISTERS, AND GRILLES"/>
    <s v="ME"/>
    <x v="1"/>
    <n v="944"/>
    <s v="Diffusers"/>
    <s v="Supply diffusers 600x600"/>
    <s v="C"/>
    <s v="150 dn"/>
    <n v="11"/>
    <s v="Nr"/>
    <n v="100"/>
    <n v="1100"/>
    <n v="93"/>
    <n v="1023"/>
  </r>
  <r>
    <x v="2"/>
    <x v="17"/>
    <x v="16"/>
    <s v="233713"/>
    <s v=" DIFFUSERS, REGISTERS, AND GRILLES"/>
    <s v="ME"/>
    <x v="1"/>
    <n v="945"/>
    <s v="Diffusers"/>
    <s v="Supply diffusers 600x600"/>
    <s v="D"/>
    <s v="200 dn"/>
    <n v="3"/>
    <s v="Nr"/>
    <n v="110"/>
    <n v="330"/>
    <n v="102.30000000000001"/>
    <n v="306.90000000000003"/>
  </r>
  <r>
    <x v="2"/>
    <x v="17"/>
    <x v="16"/>
    <s v="233713"/>
    <s v=" DIFFUSERS, REGISTERS, AND GRILLES"/>
    <s v="ME"/>
    <x v="1"/>
    <n v="946"/>
    <s v="Diffusers"/>
    <s v="Supply diffusers 600x600"/>
    <s v="E"/>
    <s v="250 dn"/>
    <n v="1"/>
    <s v="Nr"/>
    <n v="140"/>
    <n v="140"/>
    <n v="130.20000000000002"/>
    <n v="130.20000000000002"/>
  </r>
  <r>
    <x v="2"/>
    <x v="17"/>
    <x v="16"/>
    <s v="233713"/>
    <s v=" DIFFUSERS, REGISTERS, AND GRILLES"/>
    <s v="ME"/>
    <x v="1"/>
    <n v="947"/>
    <s v="Diffusers"/>
    <s v="Supply diffusers 600x600"/>
    <s v="F"/>
    <s v="300 dn"/>
    <n v="7"/>
    <s v="Nr"/>
    <m/>
    <n v="0"/>
    <n v="0"/>
    <n v="0"/>
  </r>
  <r>
    <x v="2"/>
    <x v="17"/>
    <x v="16"/>
    <s v="233713"/>
    <s v=" DIFFUSERS, REGISTERS, AND GRILLES"/>
    <s v="ME"/>
    <x v="1"/>
    <n v="948"/>
    <s v="Diffusers"/>
    <s v="Supply diffusers 600x600"/>
    <s v="G"/>
    <s v="350 dn"/>
    <n v="5"/>
    <s v="Nr"/>
    <m/>
    <n v="0"/>
    <n v="0"/>
    <n v="0"/>
  </r>
  <r>
    <x v="2"/>
    <x v="17"/>
    <x v="16"/>
    <s v="233713"/>
    <s v=" DIFFUSERS, REGISTERS, AND GRILLES"/>
    <s v="ME"/>
    <x v="1"/>
    <n v="949"/>
    <s v="Diffusers"/>
    <s v="Supply diffusers 600x600"/>
    <s v="F"/>
    <s v="400 dn"/>
    <n v="2"/>
    <s v="Nr"/>
    <n v="190"/>
    <n v="380"/>
    <n v="176.70000000000002"/>
    <n v="353.40000000000003"/>
  </r>
  <r>
    <x v="2"/>
    <x v="17"/>
    <x v="16"/>
    <s v="233713"/>
    <s v=" DIFFUSERS, REGISTERS, AND GRILLES"/>
    <s v="ME"/>
    <x v="0"/>
    <n v="950"/>
    <s v="Diffusers"/>
    <s v="Return diffusers 600x600"/>
    <m/>
    <s v="Return diffusers 600x600"/>
    <m/>
    <m/>
    <m/>
    <m/>
    <m/>
    <m/>
  </r>
  <r>
    <x v="2"/>
    <x v="17"/>
    <x v="16"/>
    <s v="233713"/>
    <s v=" DIFFUSERS, REGISTERS, AND GRILLES"/>
    <s v="ME"/>
    <x v="1"/>
    <n v="951"/>
    <s v="Diffusers"/>
    <s v="Return diffusers 600x600"/>
    <s v="G"/>
    <s v="150 dn"/>
    <n v="2"/>
    <s v="Nr"/>
    <n v="100"/>
    <n v="200"/>
    <n v="93"/>
    <n v="186"/>
  </r>
  <r>
    <x v="2"/>
    <x v="17"/>
    <x v="16"/>
    <s v="233713"/>
    <s v=" DIFFUSERS, REGISTERS, AND GRILLES"/>
    <s v="ME"/>
    <x v="1"/>
    <n v="952"/>
    <s v="Diffusers"/>
    <s v="Return diffusers 600x600"/>
    <s v="H"/>
    <s v="250 dn"/>
    <n v="4"/>
    <s v="Nr"/>
    <n v="110"/>
    <n v="440"/>
    <n v="102.30000000000001"/>
    <n v="409.20000000000005"/>
  </r>
  <r>
    <x v="2"/>
    <x v="17"/>
    <x v="16"/>
    <s v="233713"/>
    <s v=" DIFFUSERS, REGISTERS, AND GRILLES"/>
    <s v="ME"/>
    <x v="1"/>
    <n v="953"/>
    <s v="Diffusers"/>
    <s v="Return diffusers 600x600"/>
    <s v="L"/>
    <s v="300 dn"/>
    <n v="10"/>
    <s v="Nr"/>
    <m/>
    <m/>
    <n v="0"/>
    <n v="0"/>
  </r>
  <r>
    <x v="2"/>
    <x v="17"/>
    <x v="16"/>
    <s v="233713"/>
    <s v=" DIFFUSERS, REGISTERS, AND GRILLES"/>
    <s v="ME"/>
    <x v="1"/>
    <n v="954"/>
    <s v="Diffusers"/>
    <s v="Return diffusers 600x600"/>
    <s v="M"/>
    <s v="350 dn"/>
    <n v="1"/>
    <s v="Nr"/>
    <m/>
    <m/>
    <n v="0"/>
    <n v="0"/>
  </r>
  <r>
    <x v="2"/>
    <x v="17"/>
    <x v="16"/>
    <s v="233713"/>
    <s v=" DIFFUSERS, REGISTERS, AND GRILLES"/>
    <s v="ME"/>
    <x v="1"/>
    <n v="955"/>
    <s v="Diffusers"/>
    <s v="Return diffusers 600x600"/>
    <s v="J"/>
    <s v="400 dn"/>
    <n v="1"/>
    <s v="Nr"/>
    <n v="190"/>
    <n v="190"/>
    <n v="176.70000000000002"/>
    <n v="176.70000000000002"/>
  </r>
  <r>
    <x v="2"/>
    <x v="17"/>
    <x v="16"/>
    <s v="233713"/>
    <s v=" DIFFUSERS, REGISTERS, AND GRILLES"/>
    <s v="ME"/>
    <x v="0"/>
    <n v="956"/>
    <s v="Diffusers"/>
    <s v="Exhaust diffusers 600x600"/>
    <m/>
    <s v="Exhaust diffusers 600x600"/>
    <m/>
    <m/>
    <m/>
    <m/>
    <m/>
    <m/>
  </r>
  <r>
    <x v="2"/>
    <x v="17"/>
    <x v="16"/>
    <s v="233713"/>
    <s v=" DIFFUSERS, REGISTERS, AND GRILLES"/>
    <s v="ME"/>
    <x v="1"/>
    <n v="957"/>
    <s v="Diffusers"/>
    <s v="Exhaust diffusers 600x600"/>
    <s v="P"/>
    <s v="150 dn"/>
    <n v="9"/>
    <s v="Nr"/>
    <m/>
    <n v="0"/>
    <n v="0"/>
    <n v="0"/>
  </r>
  <r>
    <x v="2"/>
    <x v="17"/>
    <x v="16"/>
    <s v="233713"/>
    <s v=" DIFFUSERS, REGISTERS, AND GRILLES"/>
    <s v="ME"/>
    <x v="1"/>
    <n v="958"/>
    <s v="Diffusers"/>
    <s v="Exhaust diffusers 600x600"/>
    <s v="Q"/>
    <s v="250 dn"/>
    <n v="6"/>
    <s v="Nr"/>
    <m/>
    <n v="0"/>
    <n v="0"/>
    <n v="0"/>
  </r>
  <r>
    <x v="2"/>
    <x v="17"/>
    <x v="16"/>
    <s v="233713"/>
    <s v=" DIFFUSERS, REGISTERS, AND GRILLES"/>
    <s v="ME"/>
    <x v="1"/>
    <n v="959"/>
    <s v="Diffusers"/>
    <s v="Exhaust diffusers 600x600"/>
    <s v="A"/>
    <s v="350 dn"/>
    <n v="3"/>
    <s v="Nr"/>
    <m/>
    <n v="0"/>
    <n v="0"/>
    <n v="0"/>
  </r>
  <r>
    <x v="2"/>
    <x v="17"/>
    <x v="16"/>
    <s v="233713"/>
    <s v=" DIFFUSERS, REGISTERS, AND GRILLES"/>
    <s v="ME"/>
    <x v="1"/>
    <n v="960"/>
    <s v="Diffusers"/>
    <s v="Exhaust diffusers 600x600"/>
    <s v="B"/>
    <s v="400 dn"/>
    <n v="1"/>
    <s v="Nr"/>
    <m/>
    <n v="0"/>
    <n v="0"/>
    <n v="0"/>
  </r>
  <r>
    <x v="2"/>
    <x v="17"/>
    <x v="16"/>
    <s v="233713"/>
    <s v=" DIFFUSERS, REGISTERS, AND GRILLES"/>
    <s v="ME"/>
    <x v="0"/>
    <n v="961"/>
    <s v="Registers"/>
    <s v="Registers"/>
    <m/>
    <s v="Registers"/>
    <m/>
    <m/>
    <m/>
    <m/>
    <m/>
    <m/>
  </r>
  <r>
    <x v="2"/>
    <x v="17"/>
    <x v="16"/>
    <s v="233713"/>
    <s v=" DIFFUSERS, REGISTERS, AND GRILLES"/>
    <s v="ME"/>
    <x v="0"/>
    <n v="962"/>
    <s v="Registers"/>
    <s v="Supply registers"/>
    <m/>
    <s v="Supply registers"/>
    <m/>
    <m/>
    <m/>
    <m/>
    <m/>
    <m/>
  </r>
  <r>
    <x v="2"/>
    <x v="17"/>
    <x v="16"/>
    <s v="233713"/>
    <s v=" DIFFUSERS, REGISTERS, AND GRILLES"/>
    <s v="ME"/>
    <x v="1"/>
    <n v="963"/>
    <s v="Registers"/>
    <s v="Supply registers"/>
    <s v="A"/>
    <s v="350 x 200"/>
    <n v="6"/>
    <s v="Nr"/>
    <n v="45"/>
    <n v="270"/>
    <n v="41.85"/>
    <n v="251.10000000000002"/>
  </r>
  <r>
    <x v="2"/>
    <x v="17"/>
    <x v="16"/>
    <s v="233713"/>
    <s v=" DIFFUSERS, REGISTERS, AND GRILLES"/>
    <s v="ME"/>
    <x v="1"/>
    <n v="964"/>
    <s v="Registers"/>
    <s v="Supply registers"/>
    <s v="D"/>
    <s v="400 x 250"/>
    <n v="2"/>
    <s v="Nr"/>
    <m/>
    <n v="0"/>
    <n v="0"/>
    <n v="0"/>
  </r>
  <r>
    <x v="2"/>
    <x v="17"/>
    <x v="16"/>
    <s v="233713"/>
    <s v=" DIFFUSERS, REGISTERS, AND GRILLES"/>
    <s v="ME"/>
    <x v="1"/>
    <n v="965"/>
    <s v="Registers"/>
    <s v="Supply registers"/>
    <s v="E"/>
    <s v="900 x 900"/>
    <n v="1"/>
    <s v="Nr"/>
    <m/>
    <n v="0"/>
    <n v="0"/>
    <n v="0"/>
  </r>
  <r>
    <x v="2"/>
    <x v="17"/>
    <x v="16"/>
    <s v="233713"/>
    <s v=" DIFFUSERS, REGISTERS, AND GRILLES"/>
    <s v="ME"/>
    <x v="1"/>
    <n v="966"/>
    <s v="Registers"/>
    <s v="Supply registers"/>
    <s v="B"/>
    <s v="600 x 350"/>
    <n v="2"/>
    <s v="Nr"/>
    <n v="65"/>
    <n v="130"/>
    <n v="60.45"/>
    <n v="120.9"/>
  </r>
  <r>
    <x v="2"/>
    <x v="17"/>
    <x v="16"/>
    <s v="233713"/>
    <s v=" DIFFUSERS, REGISTERS, AND GRILLES"/>
    <s v="ME"/>
    <x v="1"/>
    <n v="967"/>
    <s v="Registers"/>
    <s v="Supply registers"/>
    <s v="C"/>
    <s v="450 x 300"/>
    <n v="4"/>
    <s v="Nr"/>
    <m/>
    <m/>
    <n v="0"/>
    <n v="0"/>
  </r>
  <r>
    <x v="2"/>
    <x v="17"/>
    <x v="16"/>
    <s v="233713"/>
    <s v=" DIFFUSERS, REGISTERS, AND GRILLES"/>
    <s v="ME"/>
    <x v="1"/>
    <n v="968"/>
    <s v="Registers"/>
    <s v="Supply registers"/>
    <s v="H"/>
    <s v="600 x 300"/>
    <n v="1"/>
    <s v="Nr"/>
    <m/>
    <n v="0"/>
    <n v="0"/>
    <n v="0"/>
  </r>
  <r>
    <x v="2"/>
    <x v="17"/>
    <x v="16"/>
    <s v="233713"/>
    <s v=" DIFFUSERS, REGISTERS, AND GRILLES"/>
    <s v="ME"/>
    <x v="0"/>
    <n v="969"/>
    <s v="Registers"/>
    <s v="Return air registers"/>
    <m/>
    <s v="Return air registers"/>
    <m/>
    <m/>
    <m/>
    <m/>
    <m/>
    <m/>
  </r>
  <r>
    <x v="2"/>
    <x v="17"/>
    <x v="16"/>
    <s v="233713"/>
    <s v=" DIFFUSERS, REGISTERS, AND GRILLES"/>
    <s v="ME"/>
    <x v="1"/>
    <n v="970"/>
    <s v="Registers"/>
    <s v="Return air registers"/>
    <s v="C"/>
    <s v="350 x 200"/>
    <n v="6"/>
    <s v="Nr"/>
    <n v="45"/>
    <n v="270"/>
    <n v="41.85"/>
    <n v="251.10000000000002"/>
  </r>
  <r>
    <x v="2"/>
    <x v="17"/>
    <x v="16"/>
    <s v="233713"/>
    <s v=" DIFFUSERS, REGISTERS, AND GRILLES"/>
    <s v="ME"/>
    <x v="1"/>
    <n v="971"/>
    <s v="Registers"/>
    <s v="Return air registers"/>
    <s v="K"/>
    <s v="400 x 250"/>
    <n v="2"/>
    <s v="Nr"/>
    <m/>
    <n v="0"/>
    <n v="0"/>
    <n v="0"/>
  </r>
  <r>
    <x v="2"/>
    <x v="17"/>
    <x v="16"/>
    <s v="233713"/>
    <s v=" DIFFUSERS, REGISTERS, AND GRILLES"/>
    <s v="ME"/>
    <x v="1"/>
    <n v="972"/>
    <s v="Registers"/>
    <s v="Return air registers"/>
    <s v="L"/>
    <s v="150 x 150"/>
    <n v="1"/>
    <s v="Nr"/>
    <m/>
    <n v="0"/>
    <n v="0"/>
    <n v="0"/>
  </r>
  <r>
    <x v="2"/>
    <x v="17"/>
    <x v="16"/>
    <s v="233713"/>
    <s v=" DIFFUSERS, REGISTERS, AND GRILLES"/>
    <s v="ME"/>
    <x v="1"/>
    <n v="973"/>
    <s v="Registers"/>
    <s v="Return air registers"/>
    <s v="M"/>
    <s v="900 x 900"/>
    <n v="1"/>
    <s v="Nr"/>
    <m/>
    <n v="0"/>
    <n v="0"/>
    <n v="0"/>
  </r>
  <r>
    <x v="2"/>
    <x v="17"/>
    <x v="16"/>
    <s v="233713"/>
    <s v=" DIFFUSERS, REGISTERS, AND GRILLES"/>
    <s v="ME"/>
    <x v="1"/>
    <n v="974"/>
    <s v="Registers"/>
    <s v="Return air registers"/>
    <s v="D"/>
    <s v="600 x 350"/>
    <n v="2"/>
    <s v="Nr"/>
    <n v="95"/>
    <n v="190"/>
    <n v="88.350000000000009"/>
    <n v="176.70000000000002"/>
  </r>
  <r>
    <x v="2"/>
    <x v="17"/>
    <x v="16"/>
    <s v="233713"/>
    <s v=" DIFFUSERS, REGISTERS, AND GRILLES"/>
    <s v="ME"/>
    <x v="1"/>
    <n v="975"/>
    <s v="Registers"/>
    <s v="Return air registers"/>
    <s v="p"/>
    <s v="450 x 300"/>
    <n v="4"/>
    <s v="Nr"/>
    <m/>
    <m/>
    <n v="0"/>
    <n v="0"/>
  </r>
  <r>
    <x v="2"/>
    <x v="17"/>
    <x v="16"/>
    <s v="233713"/>
    <s v=" DIFFUSERS, REGISTERS, AND GRILLES"/>
    <s v="ME"/>
    <x v="1"/>
    <n v="976"/>
    <s v="Registers"/>
    <s v="Return air registers"/>
    <s v="Q"/>
    <s v="600 x 300"/>
    <n v="1"/>
    <s v="Nr"/>
    <m/>
    <n v="0"/>
    <n v="0"/>
    <n v="0"/>
  </r>
  <r>
    <x v="2"/>
    <x v="17"/>
    <x v="16"/>
    <s v="233713"/>
    <s v=" DIFFUSERS, REGISTERS, AND GRILLES"/>
    <s v="ME"/>
    <x v="0"/>
    <n v="977"/>
    <s v="Registers"/>
    <s v="Exhaust air registers"/>
    <m/>
    <s v="Exhaust air registers"/>
    <m/>
    <m/>
    <m/>
    <m/>
    <m/>
    <m/>
  </r>
  <r>
    <x v="2"/>
    <x v="17"/>
    <x v="16"/>
    <s v="233713"/>
    <s v=" DIFFUSERS, REGISTERS, AND GRILLES"/>
    <s v="ME"/>
    <x v="1"/>
    <n v="978"/>
    <s v="Registers"/>
    <s v="Exhaust air registers"/>
    <s v="A"/>
    <s v="150 x 150"/>
    <n v="12"/>
    <s v="Nr"/>
    <n v="30"/>
    <n v="360"/>
    <n v="27.900000000000002"/>
    <n v="334.8"/>
  </r>
  <r>
    <x v="2"/>
    <x v="17"/>
    <x v="16"/>
    <s v="233713"/>
    <s v=" DIFFUSERS, REGISTERS, AND GRILLES"/>
    <s v="ME"/>
    <x v="1"/>
    <n v="979"/>
    <s v="Registers"/>
    <s v="Exhaust air registers"/>
    <s v="B"/>
    <s v="300 x 200"/>
    <n v="1"/>
    <s v="Nr"/>
    <m/>
    <n v="0"/>
    <n v="0"/>
    <n v="0"/>
  </r>
  <r>
    <x v="2"/>
    <x v="17"/>
    <x v="16"/>
    <s v="233713"/>
    <s v=" DIFFUSERS, REGISTERS, AND GRILLES"/>
    <s v="ME"/>
    <x v="1"/>
    <n v="980"/>
    <s v="Registers"/>
    <s v="Exhaust air registers"/>
    <s v="B"/>
    <s v="200 x 200"/>
    <n v="1"/>
    <s v="Nr"/>
    <n v="30"/>
    <n v="30"/>
    <n v="27.900000000000002"/>
    <n v="27.900000000000002"/>
  </r>
  <r>
    <x v="2"/>
    <x v="17"/>
    <x v="16"/>
    <s v="233713"/>
    <s v=" DIFFUSERS, REGISTERS, AND GRILLES"/>
    <s v="ME"/>
    <x v="0"/>
    <n v="981"/>
    <s v="Grilles"/>
    <s v="Grilles"/>
    <m/>
    <s v="Grilles"/>
    <m/>
    <m/>
    <m/>
    <m/>
    <m/>
    <m/>
  </r>
  <r>
    <x v="2"/>
    <x v="17"/>
    <x v="16"/>
    <s v="233713"/>
    <s v=" DIFFUSERS, REGISTERS, AND GRILLES"/>
    <s v="ME"/>
    <x v="0"/>
    <n v="982"/>
    <s v="Grilles"/>
    <s v="Door grilles"/>
    <m/>
    <s v="Door grilles"/>
    <m/>
    <m/>
    <m/>
    <m/>
    <m/>
    <m/>
  </r>
  <r>
    <x v="2"/>
    <x v="17"/>
    <x v="16"/>
    <s v="233713"/>
    <s v=" DIFFUSERS, REGISTERS, AND GRILLES"/>
    <s v="ME"/>
    <x v="1"/>
    <n v="983"/>
    <s v="Grilles"/>
    <s v="Door grilles"/>
    <s v="C"/>
    <s v="200 x 100 "/>
    <n v="12"/>
    <s v="Nr"/>
    <n v="25"/>
    <n v="300"/>
    <n v="23.25"/>
    <n v="279"/>
  </r>
  <r>
    <x v="2"/>
    <x v="17"/>
    <x v="16"/>
    <s v="233713"/>
    <s v=" DIFFUSERS, REGISTERS, AND GRILLES"/>
    <s v="ME"/>
    <x v="1"/>
    <n v="984"/>
    <s v="Grilles"/>
    <s v="Door grilles"/>
    <s v="E"/>
    <s v="300 x 250"/>
    <n v="1"/>
    <s v="Nr"/>
    <m/>
    <n v="0"/>
    <n v="0"/>
    <n v="0"/>
  </r>
  <r>
    <x v="2"/>
    <x v="17"/>
    <x v="16"/>
    <s v="233713"/>
    <s v=" DIFFUSERS, REGISTERS, AND GRILLES"/>
    <s v="ME"/>
    <x v="1"/>
    <n v="985"/>
    <s v="Grilles"/>
    <s v="Door grilles"/>
    <s v="F"/>
    <s v="350 x 150"/>
    <n v="2"/>
    <s v="Nr"/>
    <m/>
    <n v="0"/>
    <n v="0"/>
    <n v="0"/>
  </r>
  <r>
    <x v="2"/>
    <x v="17"/>
    <x v="16"/>
    <s v="235100"/>
    <s v=" BREECHINGS, CHIMNEYS, AND STACKS"/>
    <s v="ME"/>
    <x v="0"/>
    <n v="986"/>
    <s v="235100 - BREECHINGS, CHIMNEYS, AND STACKS"/>
    <s v="235100 - BREECHINGS, CHIMNEYS, AND STACKS"/>
    <m/>
    <s v="235100 - BREECHINGS, CHIMNEYS, AND STACKS"/>
    <m/>
    <m/>
    <m/>
    <m/>
    <m/>
    <m/>
  </r>
  <r>
    <x v="2"/>
    <x v="17"/>
    <x v="16"/>
    <s v="235100"/>
    <s v=" BREECHINGS, CHIMNEYS, AND STACKS"/>
    <s v="ME"/>
    <x v="0"/>
    <n v="987"/>
    <s v="Boiler breeching ductwork"/>
    <s v="Boiler breeching ductwork"/>
    <m/>
    <s v="Boiler breeching ductwork"/>
    <m/>
    <m/>
    <m/>
    <m/>
    <m/>
    <m/>
  </r>
  <r>
    <x v="2"/>
    <x v="17"/>
    <x v="16"/>
    <s v="235100"/>
    <s v=" BREECHINGS, CHIMNEYS, AND STACKS"/>
    <s v="ME"/>
    <x v="1"/>
    <n v="988"/>
    <s v="235100 - BREECHINGS, CHIMNEYS, AND STACKS"/>
    <s v="235100 - BREECHINGS, CHIMNEYS, AND STACKS"/>
    <s v="G"/>
    <s v="600 dn"/>
    <n v="13"/>
    <s v="m"/>
    <m/>
    <n v="0"/>
    <n v="0"/>
    <n v="0"/>
  </r>
  <r>
    <x v="2"/>
    <x v="17"/>
    <x v="16"/>
    <s v="235223"/>
    <s v=" CAST IRON BOILERS"/>
    <s v="ME"/>
    <x v="0"/>
    <n v="989"/>
    <s v="235223 - CAST IRON BOILERS"/>
    <s v="235223 - CAST IRON BOILERS"/>
    <m/>
    <s v="235223 - CAST IRON BOILERS"/>
    <m/>
    <m/>
    <m/>
    <m/>
    <m/>
    <m/>
  </r>
  <r>
    <x v="2"/>
    <x v="17"/>
    <x v="16"/>
    <s v="235223"/>
    <s v=" CAST IRON BOILERS"/>
    <s v="ME"/>
    <x v="0"/>
    <n v="990"/>
    <s v="Hot-water boilers"/>
    <s v="Hot-water boilers"/>
    <m/>
    <s v="Hot-water boilers"/>
    <m/>
    <m/>
    <m/>
    <m/>
    <m/>
    <m/>
  </r>
  <r>
    <x v="2"/>
    <x v="17"/>
    <x v="16"/>
    <s v="235223"/>
    <s v=" CAST IRON BOILERS"/>
    <s v="ME"/>
    <x v="1"/>
    <n v="991"/>
    <s v="235223 - CAST IRON BOILERS"/>
    <s v="235223 - CAST IRON BOILERS"/>
    <s v="H"/>
    <s v="Type B-GF-01 &amp; 02"/>
    <n v="2"/>
    <s v="Nr"/>
    <m/>
    <n v="0"/>
    <n v="0"/>
    <n v="0"/>
  </r>
  <r>
    <x v="2"/>
    <x v="17"/>
    <x v="16"/>
    <s v="235223"/>
    <s v=" CAST IRON BOILERS"/>
    <s v="ME"/>
    <x v="1"/>
    <n v="992"/>
    <s v="Hot-water boilers"/>
    <s v="Hot-water boilers"/>
    <s v="J"/>
    <s v="Spare parts as specified for and hot water boilers"/>
    <n v="1"/>
    <s v="Item"/>
    <m/>
    <m/>
    <n v="0"/>
    <n v="0"/>
  </r>
  <r>
    <x v="2"/>
    <x v="17"/>
    <x v="16"/>
    <s v="237320"/>
    <s v=" VARIABLE REFRIGERANT VOLUME AIR CONDITIONNING UNITS"/>
    <s v="ME"/>
    <x v="0"/>
    <n v="993"/>
    <s v="237320 - VARIABLE REFRIGERANT VOLUME AIR CONDITIONNING UNITS"/>
    <s v="237320 - VARIABLE REFRIGERANT VOLUME AIR CONDITIONNING UNITS"/>
    <m/>
    <s v="237320 - VARIABLE REFRIGERANT VOLUME AIR CONDITIONNING UNITS"/>
    <m/>
    <m/>
    <m/>
    <m/>
    <m/>
    <m/>
  </r>
  <r>
    <x v="2"/>
    <x v="17"/>
    <x v="16"/>
    <s v="237320"/>
    <s v=" VARIABLE REFRIGERANT VOLUME AIR CONDITIONNING UNITS"/>
    <s v="ME"/>
    <x v="0"/>
    <n v="994"/>
    <s v="Indoor Units"/>
    <s v="Indoor Units"/>
    <m/>
    <s v="Indoor Units"/>
    <m/>
    <m/>
    <m/>
    <m/>
    <m/>
    <m/>
  </r>
  <r>
    <x v="2"/>
    <x v="17"/>
    <x v="16"/>
    <s v="237320"/>
    <s v=" VARIABLE REFRIGERANT VOLUME AIR CONDITIONNING UNITS"/>
    <s v="ME"/>
    <x v="1"/>
    <n v="995"/>
    <s v="237320 - VARIABLE REFRIGERANT VOLUME AIR CONDITIONNING UNITS"/>
    <s v="237320 - VARIABLE REFRIGERANT VOLUME AIR CONDITIONNING UNITS"/>
    <s v="A"/>
    <s v="Type VRAC-01"/>
    <n v="3"/>
    <s v="Nr"/>
    <n v="375"/>
    <n v="1125"/>
    <n v="348.75"/>
    <n v="1046.25"/>
  </r>
  <r>
    <x v="2"/>
    <x v="17"/>
    <x v="16"/>
    <s v="237320"/>
    <s v=" VARIABLE REFRIGERANT VOLUME AIR CONDITIONNING UNITS"/>
    <s v="ME"/>
    <x v="1"/>
    <n v="996"/>
    <s v="Indoor Units"/>
    <s v="Indoor Units"/>
    <s v="B"/>
    <s v="Type VRAC-02"/>
    <n v="2"/>
    <s v="Nr"/>
    <n v="375"/>
    <n v="750"/>
    <n v="348.75"/>
    <n v="697.5"/>
  </r>
  <r>
    <x v="2"/>
    <x v="17"/>
    <x v="16"/>
    <s v="237320"/>
    <s v=" VARIABLE REFRIGERANT VOLUME AIR CONDITIONNING UNITS"/>
    <s v="ME"/>
    <x v="1"/>
    <n v="997"/>
    <s v="237320 - VARIABLE REFRIGERANT VOLUME AIR CONDITIONNING UNITS"/>
    <s v="237320 - VARIABLE REFRIGERANT VOLUME AIR CONDITIONNING UNITS"/>
    <s v="C"/>
    <s v="Type VRAC-03"/>
    <n v="6"/>
    <s v="Nr"/>
    <n v="500"/>
    <n v="3000"/>
    <n v="465"/>
    <n v="2790"/>
  </r>
  <r>
    <x v="2"/>
    <x v="17"/>
    <x v="16"/>
    <s v="237320"/>
    <s v=" VARIABLE REFRIGERANT VOLUME AIR CONDITIONNING UNITS"/>
    <s v="ME"/>
    <x v="1"/>
    <n v="998"/>
    <s v="Indoor Units"/>
    <s v="Indoor Units"/>
    <s v="D"/>
    <s v="Type VRAC-04"/>
    <n v="2"/>
    <s v="Nr"/>
    <m/>
    <n v="0"/>
    <n v="0"/>
    <n v="0"/>
  </r>
  <r>
    <x v="2"/>
    <x v="17"/>
    <x v="16"/>
    <s v="237320"/>
    <s v=" VARIABLE REFRIGERANT VOLUME AIR CONDITIONNING UNITS"/>
    <s v="ME"/>
    <x v="1"/>
    <n v="999"/>
    <s v="237320 - VARIABLE REFRIGERANT VOLUME AIR CONDITIONNING UNITS"/>
    <s v="237320 - VARIABLE REFRIGERANT VOLUME AIR CONDITIONNING UNITS"/>
    <s v="D"/>
    <s v="Type VRAC-05"/>
    <n v="1"/>
    <s v="Nr"/>
    <n v="600"/>
    <n v="600"/>
    <n v="558"/>
    <n v="558"/>
  </r>
  <r>
    <x v="2"/>
    <x v="17"/>
    <x v="16"/>
    <s v="237320"/>
    <s v=" VARIABLE REFRIGERANT VOLUME AIR CONDITIONNING UNITS"/>
    <s v="ME"/>
    <x v="1"/>
    <n v="1000"/>
    <s v="Indoor Units"/>
    <s v="Indoor Units"/>
    <s v="F"/>
    <s v="Type VRAC-06"/>
    <n v="2"/>
    <s v="Nr"/>
    <m/>
    <n v="0"/>
    <n v="0"/>
    <n v="0"/>
  </r>
  <r>
    <x v="2"/>
    <x v="17"/>
    <x v="16"/>
    <s v="237320"/>
    <s v=" VARIABLE REFRIGERANT VOLUME AIR CONDITIONNING UNITS"/>
    <s v="ME"/>
    <x v="1"/>
    <n v="1001"/>
    <s v="237320 - VARIABLE REFRIGERANT VOLUME AIR CONDITIONNING UNITS"/>
    <s v="237320 - VARIABLE REFRIGERANT VOLUME AIR CONDITIONNING UNITS"/>
    <s v="G"/>
    <s v="Type VRAC-07"/>
    <n v="1"/>
    <s v="Nr"/>
    <m/>
    <n v="0"/>
    <n v="0"/>
    <n v="0"/>
  </r>
  <r>
    <x v="2"/>
    <x v="17"/>
    <x v="16"/>
    <s v="237320"/>
    <s v=" VARIABLE REFRIGERANT VOLUME AIR CONDITIONNING UNITS"/>
    <s v="ME"/>
    <x v="1"/>
    <n v="1002"/>
    <s v="Indoor Units"/>
    <s v="Indoor Units"/>
    <s v="E"/>
    <s v="Type VRAC-08"/>
    <n v="3"/>
    <s v="Nr"/>
    <n v="1000"/>
    <n v="3000"/>
    <n v="930"/>
    <n v="2790"/>
  </r>
  <r>
    <x v="2"/>
    <x v="17"/>
    <x v="16"/>
    <s v="237320"/>
    <s v=" VARIABLE REFRIGERANT VOLUME AIR CONDITIONNING UNITS"/>
    <s v="ME"/>
    <x v="0"/>
    <n v="1003"/>
    <s v="Outdoor Units"/>
    <s v="Outdoor Units"/>
    <m/>
    <s v="Outdoor Units"/>
    <m/>
    <m/>
    <m/>
    <m/>
    <m/>
    <m/>
  </r>
  <r>
    <x v="2"/>
    <x v="17"/>
    <x v="16"/>
    <s v="237320"/>
    <s v=" VARIABLE REFRIGERANT VOLUME AIR CONDITIONNING UNITS"/>
    <s v="ME"/>
    <x v="1"/>
    <n v="1004"/>
    <s v="Indoor Units"/>
    <s v="Indoor Units"/>
    <s v="J"/>
    <s v="Type VRCU-01"/>
    <n v="1"/>
    <s v="Nr"/>
    <m/>
    <n v="0"/>
    <n v="0"/>
    <n v="0"/>
  </r>
  <r>
    <x v="2"/>
    <x v="17"/>
    <x v="16"/>
    <s v="237320"/>
    <s v=" VARIABLE REFRIGERANT VOLUME AIR CONDITIONNING UNITS"/>
    <s v="ME"/>
    <x v="1"/>
    <n v="1005"/>
    <s v="Outdoor Units"/>
    <s v="Outdoor Units"/>
    <s v="K"/>
    <s v="Type VRCU-02"/>
    <n v="1"/>
    <s v="Nr"/>
    <n v="16000"/>
    <n v="16000"/>
    <n v="14880"/>
    <n v="14880"/>
  </r>
  <r>
    <x v="2"/>
    <x v="17"/>
    <x v="16"/>
    <s v="237320"/>
    <s v=" VARIABLE REFRIGERANT VOLUME AIR CONDITIONNING UNITS"/>
    <s v="ME"/>
    <x v="1"/>
    <n v="1006"/>
    <s v="Indoor Units"/>
    <s v="Indoor Units"/>
    <s v="L"/>
    <s v="Type VRCU-03"/>
    <n v="1"/>
    <s v="Nr"/>
    <m/>
    <n v="0"/>
    <n v="0"/>
    <n v="0"/>
  </r>
  <r>
    <x v="2"/>
    <x v="17"/>
    <x v="16"/>
    <s v="237320"/>
    <s v=" VARIABLE REFRIGERANT VOLUME AIR CONDITIONNING UNITS"/>
    <s v="ME"/>
    <x v="1"/>
    <n v="1007"/>
    <s v="Outdoor Units"/>
    <s v="Outdoor Units"/>
    <s v="F"/>
    <s v="Refrigerant Piping, complete with all Insulation, Valves and Fittings."/>
    <n v="1"/>
    <s v="Item"/>
    <n v="29000"/>
    <n v="29000"/>
    <n v="26970"/>
    <n v="26970"/>
  </r>
  <r>
    <x v="2"/>
    <x v="17"/>
    <x v="16"/>
    <s v="237413"/>
    <s v="PACKAGED, OUTDOOR, CENTRAL STATION AIR-HANDLING UNITS"/>
    <s v="ME"/>
    <x v="0"/>
    <n v="1008"/>
    <s v="237413 - PACKAGED, OUTDOOR, CENTRAL STATION AIR-HANDLING UNITS"/>
    <s v="237413 - PACKAGED, OUTDOOR, CENTRAL STATION AIR-HANDLING UNITS"/>
    <m/>
    <s v="237413 - PACKAGED, OUTDOOR, CENTRAL STATION AIR-HANDLING UNITS"/>
    <m/>
    <m/>
    <m/>
    <m/>
    <m/>
    <m/>
  </r>
  <r>
    <x v="2"/>
    <x v="17"/>
    <x v="16"/>
    <s v="237413"/>
    <s v="PACKAGED, OUTDOOR, CENTRAL STATION AIR-HANDLING UNITS"/>
    <s v="ME"/>
    <x v="1"/>
    <n v="1009"/>
    <s v="Outdoor Units"/>
    <s v="Outdoor Units"/>
    <s v="A"/>
    <s v="Type RTU-FF-01"/>
    <n v="1"/>
    <s v="Nr"/>
    <m/>
    <n v="0"/>
    <n v="0"/>
    <n v="0"/>
  </r>
  <r>
    <x v="2"/>
    <x v="17"/>
    <x v="16"/>
    <s v="237413"/>
    <s v="PACKAGED, OUTDOOR, CENTRAL STATION AIR-HANDLING UNITS"/>
    <s v="ME"/>
    <x v="1"/>
    <n v="1010"/>
    <s v="237413 - PACKAGED, OUTDOOR, CENTRAL STATION AIR-HANDLING UNITS"/>
    <s v="237413 - PACKAGED, OUTDOOR, CENTRAL STATION AIR-HANDLING UNITS"/>
    <s v="B"/>
    <s v="Type RTU-RF-01"/>
    <n v="1"/>
    <s v="Nr"/>
    <m/>
    <n v="0"/>
    <n v="0"/>
    <n v="0"/>
  </r>
  <r>
    <x v="2"/>
    <x v="17"/>
    <x v="16"/>
    <s v="237413"/>
    <s v="PACKAGED, OUTDOOR, CENTRAL STATION AIR-HANDLING UNITS"/>
    <s v="ME"/>
    <x v="1"/>
    <n v="1011"/>
    <s v="Outdoor Units"/>
    <s v="Outdoor Units"/>
    <s v="C"/>
    <s v="Type RTU-RF-02"/>
    <n v="1"/>
    <s v="Nr"/>
    <m/>
    <n v="0"/>
    <n v="0"/>
    <n v="0"/>
  </r>
  <r>
    <x v="2"/>
    <x v="17"/>
    <x v="16"/>
    <s v="237413"/>
    <s v="PACKAGED, OUTDOOR, CENTRAL STATION AIR-HANDLING UNITS"/>
    <s v="ME"/>
    <x v="1"/>
    <n v="1012"/>
    <s v="237413 - PACKAGED, OUTDOOR, CENTRAL STATION AIR-HANDLING UNITS"/>
    <s v="237413 - PACKAGED, OUTDOOR, CENTRAL STATION AIR-HANDLING UNITS"/>
    <s v="D"/>
    <s v="Type RTU-RF-03"/>
    <n v="1"/>
    <s v="Nr"/>
    <m/>
    <n v="0"/>
    <n v="0"/>
    <n v="0"/>
  </r>
  <r>
    <x v="2"/>
    <x v="17"/>
    <x v="16"/>
    <s v="237413"/>
    <s v="PACKAGED, OUTDOOR, CENTRAL STATION AIR-HANDLING UNITS"/>
    <s v="ME"/>
    <x v="1"/>
    <n v="1013"/>
    <s v="Outdoor Units"/>
    <s v="Outdoor Units"/>
    <s v="E"/>
    <s v="Spare parts as specified for air handling units"/>
    <n v="1"/>
    <s v="Item"/>
    <m/>
    <m/>
    <n v="0"/>
    <n v="0"/>
  </r>
  <r>
    <x v="2"/>
    <x v="17"/>
    <x v="16"/>
    <s v="238126"/>
    <s v=" Split System Air Conditionners"/>
    <s v="ME"/>
    <x v="0"/>
    <n v="1014"/>
    <s v="238126 - Split System Air Conditionners"/>
    <s v="238126 - Split System Air Conditionners"/>
    <m/>
    <s v="238126 - Split System Air Conditionners"/>
    <m/>
    <m/>
    <m/>
    <m/>
    <m/>
    <m/>
  </r>
  <r>
    <x v="2"/>
    <x v="17"/>
    <x v="16"/>
    <s v="238126"/>
    <s v=" Split System Air Conditionners"/>
    <s v="ME"/>
    <x v="1"/>
    <n v="1015"/>
    <s v="Outdoor Units"/>
    <s v="Outdoor Units"/>
    <s v="A"/>
    <s v="Type SRAC-GF-01/ SRCU-GF-01"/>
    <n v="3"/>
    <s v="Nr"/>
    <n v="3200"/>
    <n v="9600"/>
    <n v="2976"/>
    <n v="8928"/>
  </r>
  <r>
    <x v="2"/>
    <x v="17"/>
    <x v="16"/>
    <s v="238126"/>
    <s v=" Split System Air Conditionners"/>
    <s v="ME"/>
    <x v="1"/>
    <n v="1016"/>
    <s v="238126 - Split System Air Conditionners"/>
    <s v="238126 - Split System Air Conditionners"/>
    <s v="G"/>
    <s v="Type SRAC-RF-02/ SRCU-RF-02"/>
    <n v="1"/>
    <s v="Nr"/>
    <m/>
    <n v="0"/>
    <n v="0"/>
    <n v="0"/>
  </r>
  <r>
    <x v="2"/>
    <x v="17"/>
    <x v="16"/>
    <s v="238126"/>
    <s v=" Split System Air Conditionners"/>
    <s v="ME"/>
    <x v="1"/>
    <n v="1017"/>
    <s v="Outdoor Units"/>
    <s v="Outdoor Units"/>
    <s v="H"/>
    <s v="Type SRAC-RF-03/ SRCU-RF-03"/>
    <n v="1"/>
    <s v="Nr"/>
    <m/>
    <n v="0"/>
    <n v="0"/>
    <n v="0"/>
  </r>
  <r>
    <x v="2"/>
    <x v="17"/>
    <x v="16"/>
    <s v="238233"/>
    <s v=" CONVECTORS"/>
    <s v="ME"/>
    <x v="0"/>
    <n v="1018"/>
    <s v="238233 - CONVECTORS"/>
    <s v="238233 - CONVECTORS"/>
    <m/>
    <s v="238233 - CONVECTORS"/>
    <m/>
    <m/>
    <m/>
    <m/>
    <m/>
    <m/>
  </r>
  <r>
    <x v="2"/>
    <x v="17"/>
    <x v="16"/>
    <s v="238233"/>
    <s v=" CONVECTORS"/>
    <s v="ME"/>
    <x v="0"/>
    <n v="1019"/>
    <s v="Radiators"/>
    <s v="Room Radiators:"/>
    <m/>
    <s v="Radiators"/>
    <m/>
    <m/>
    <m/>
    <m/>
    <m/>
    <m/>
  </r>
  <r>
    <x v="2"/>
    <x v="17"/>
    <x v="16"/>
    <s v="238233"/>
    <s v=" CONVECTORS"/>
    <s v="ME"/>
    <x v="0"/>
    <n v="1020"/>
    <s v="Radiators"/>
    <s v="Room Radiators:"/>
    <m/>
    <s v="Room Radiators:"/>
    <m/>
    <m/>
    <m/>
    <m/>
    <m/>
    <m/>
  </r>
  <r>
    <x v="2"/>
    <x v="17"/>
    <x v="16"/>
    <s v="238233"/>
    <s v=" CONVECTORS"/>
    <s v="ME"/>
    <x v="1"/>
    <n v="1021"/>
    <s v="Radiators"/>
    <s v="Room Radiators:"/>
    <s v="J"/>
    <s v="Type  R4-750"/>
    <n v="4"/>
    <s v="Nr"/>
    <m/>
    <n v="0"/>
    <n v="0"/>
    <n v="0"/>
  </r>
  <r>
    <x v="2"/>
    <x v="17"/>
    <x v="16"/>
    <s v="238233"/>
    <s v=" CONVECTORS"/>
    <s v="ME"/>
    <x v="1"/>
    <n v="1022"/>
    <s v="Radiators"/>
    <s v="Room Radiators:"/>
    <s v="K"/>
    <s v="Type  R5-750"/>
    <n v="13"/>
    <s v="Nr"/>
    <m/>
    <n v="0"/>
    <n v="0"/>
    <n v="0"/>
  </r>
  <r>
    <x v="2"/>
    <x v="17"/>
    <x v="16"/>
    <s v="238233"/>
    <s v=" CONVECTORS"/>
    <s v="ME"/>
    <x v="1"/>
    <n v="1023"/>
    <s v="Radiators"/>
    <s v="Room Radiators:"/>
    <s v="L"/>
    <s v="Type  R6-750"/>
    <n v="6"/>
    <s v="Nr"/>
    <m/>
    <n v="0"/>
    <n v="0"/>
    <n v="0"/>
  </r>
  <r>
    <x v="2"/>
    <x v="17"/>
    <x v="16"/>
    <s v="238233"/>
    <s v=" CONVECTORS"/>
    <s v="ME"/>
    <x v="1"/>
    <n v="1024"/>
    <s v="Radiators"/>
    <s v="Room Radiators:"/>
    <s v="M"/>
    <s v="Type  R9-750"/>
    <n v="1"/>
    <s v="Nr"/>
    <m/>
    <n v="0"/>
    <n v="0"/>
    <n v="0"/>
  </r>
  <r>
    <x v="2"/>
    <x v="17"/>
    <x v="16"/>
    <s v="238233"/>
    <s v=" CONVECTORS"/>
    <s v="ME"/>
    <x v="1"/>
    <n v="1025"/>
    <s v="Radiators"/>
    <s v="Room Radiators:"/>
    <s v="N"/>
    <s v="Type  R10-750"/>
    <n v="3"/>
    <s v="Nr"/>
    <m/>
    <n v="0"/>
    <n v="0"/>
    <n v="0"/>
  </r>
  <r>
    <x v="2"/>
    <x v="17"/>
    <x v="16"/>
    <s v="238233"/>
    <s v=" CONVECTORS"/>
    <s v="ME"/>
    <x v="1"/>
    <n v="1026"/>
    <s v="Radiators"/>
    <s v="Room Radiators:"/>
    <s v="P"/>
    <s v="Type  R11-750"/>
    <n v="9"/>
    <s v="Nr"/>
    <m/>
    <n v="0"/>
    <n v="0"/>
    <n v="0"/>
  </r>
  <r>
    <x v="2"/>
    <x v="17"/>
    <x v="16"/>
    <s v="238233"/>
    <s v=" CONVECTORS"/>
    <s v="ME"/>
    <x v="1"/>
    <n v="1027"/>
    <s v="Radiators"/>
    <s v="Room Radiators:"/>
    <s v="A"/>
    <s v="Type  R12-750"/>
    <n v="9"/>
    <s v="Nr"/>
    <m/>
    <n v="0"/>
    <n v="0"/>
    <n v="0"/>
  </r>
  <r>
    <x v="2"/>
    <x v="17"/>
    <x v="16"/>
    <s v="238233"/>
    <s v=" CONVECTORS"/>
    <s v="ME"/>
    <x v="1"/>
    <n v="1028"/>
    <s v="Radiators"/>
    <s v="Room Radiators:"/>
    <s v="B"/>
    <s v="Type  R13-750"/>
    <n v="10"/>
    <s v="Nr"/>
    <m/>
    <n v="0"/>
    <n v="0"/>
    <n v="0"/>
  </r>
  <r>
    <x v="2"/>
    <x v="17"/>
    <x v="16"/>
    <s v="238233"/>
    <s v=" CONVECTORS"/>
    <s v="ME"/>
    <x v="1"/>
    <n v="1029"/>
    <s v="Radiators"/>
    <s v="Room Radiators:"/>
    <s v="C"/>
    <s v="Type  R14-750"/>
    <n v="7"/>
    <s v="Nr"/>
    <m/>
    <n v="0"/>
    <n v="0"/>
    <n v="0"/>
  </r>
  <r>
    <x v="2"/>
    <x v="17"/>
    <x v="16"/>
    <s v="238233"/>
    <s v=" CONVECTORS"/>
    <s v="ME"/>
    <x v="1"/>
    <n v="1030"/>
    <s v="Radiators"/>
    <s v="Room Radiators:"/>
    <s v="D"/>
    <s v="Type  R15-750"/>
    <n v="4"/>
    <s v="Nr"/>
    <m/>
    <n v="0"/>
    <n v="0"/>
    <n v="0"/>
  </r>
  <r>
    <x v="2"/>
    <x v="17"/>
    <x v="16"/>
    <s v="238233"/>
    <s v=" CONVECTORS"/>
    <s v="ME"/>
    <x v="1"/>
    <n v="1031"/>
    <s v="Radiators"/>
    <s v="Room Radiators:"/>
    <s v="E"/>
    <s v="Type  R16-750"/>
    <n v="1"/>
    <s v="Nr"/>
    <m/>
    <n v="0"/>
    <n v="0"/>
    <n v="0"/>
  </r>
  <r>
    <x v="2"/>
    <x v="17"/>
    <x v="16"/>
    <s v="238233"/>
    <s v=" CONVECTORS"/>
    <s v="ME"/>
    <x v="0"/>
    <n v="1032"/>
    <s v="Water Cabinets"/>
    <s v="Steel cabinet only"/>
    <m/>
    <s v="Water Cabinets"/>
    <m/>
    <m/>
    <m/>
    <m/>
    <m/>
    <m/>
  </r>
  <r>
    <x v="2"/>
    <x v="17"/>
    <x v="16"/>
    <s v="238233"/>
    <s v=" CONVECTORS"/>
    <s v="ME"/>
    <x v="0"/>
    <n v="1033"/>
    <s v="Water Cabinets"/>
    <s v="Steel cabinet only"/>
    <m/>
    <s v="Steel cabinet only"/>
    <m/>
    <m/>
    <m/>
    <m/>
    <m/>
    <m/>
  </r>
  <r>
    <x v="2"/>
    <x v="17"/>
    <x v="16"/>
    <s v="238233"/>
    <s v=" CONVECTORS"/>
    <s v="ME"/>
    <x v="0"/>
    <n v="1034"/>
    <s v="includes two manifolds, one supply and one return, with all necessary accessories, valves, &amp; fittings required for system operation and maintenance"/>
    <s v="includes two manifolds, one supply and one return, with all necessary accessories, valves, &amp; fittings required for system operation and maintenance"/>
    <m/>
    <s v="includes two manifolds, one supply and one return, with all necessary accessories, valves, &amp; fittings required for system operation and maintenance"/>
    <m/>
    <m/>
    <m/>
    <m/>
    <m/>
    <m/>
  </r>
  <r>
    <x v="2"/>
    <x v="17"/>
    <x v="16"/>
    <s v="238233"/>
    <s v=" CONVECTORS"/>
    <s v="ME"/>
    <x v="0"/>
    <n v="1035"/>
    <s v="Manifold (number of inlets &amp; outlets as shown on drawings) "/>
    <s v="Manifold (number of inlets &amp; outlets as shown on drawings) "/>
    <m/>
    <s v="Manifold (number of inlets &amp; outlets as shown on drawings) "/>
    <m/>
    <m/>
    <m/>
    <m/>
    <m/>
    <m/>
  </r>
  <r>
    <x v="2"/>
    <x v="17"/>
    <x v="16"/>
    <s v="238233"/>
    <s v=" CONVECTORS"/>
    <s v="ME"/>
    <x v="1"/>
    <n v="1036"/>
    <s v="Water Cabinets"/>
    <s v="Steel cabinet only"/>
    <s v="A"/>
    <s v="WHC-GF-01"/>
    <n v="1"/>
    <s v="Nr"/>
    <n v="400"/>
    <n v="400"/>
    <n v="372"/>
    <n v="372"/>
  </r>
  <r>
    <x v="2"/>
    <x v="17"/>
    <x v="16"/>
    <s v="238233"/>
    <s v=" CONVECTORS"/>
    <s v="ME"/>
    <x v="1"/>
    <n v="1037"/>
    <s v="Water Cabinets"/>
    <s v="Steel cabinet only"/>
    <s v="B"/>
    <s v="WHC-FF-01"/>
    <n v="1"/>
    <s v="Nr"/>
    <n v="360"/>
    <n v="360"/>
    <n v="334.8"/>
    <n v="334.8"/>
  </r>
  <r>
    <x v="2"/>
    <x v="17"/>
    <x v="16"/>
    <s v="238233"/>
    <s v=" CONVECTORS"/>
    <s v="ME"/>
    <x v="1"/>
    <n v="1038"/>
    <s v="Water Cabinets"/>
    <s v="Steel cabinet only"/>
    <s v="C"/>
    <s v="WHC-FF-02"/>
    <n v="1"/>
    <s v="Nr"/>
    <n v="340"/>
    <n v="340"/>
    <n v="316.2"/>
    <n v="316.2"/>
  </r>
  <r>
    <x v="2"/>
    <x v="17"/>
    <x v="16"/>
    <s v="238233"/>
    <s v=" CONVECTORS"/>
    <s v="ME"/>
    <x v="1"/>
    <n v="1039"/>
    <s v="Water Cabinets"/>
    <s v="Steel cabinet only"/>
    <s v="D"/>
    <s v="WHC-FF-03"/>
    <n v="1"/>
    <s v="Nr"/>
    <n v="375"/>
    <n v="375"/>
    <n v="348.75"/>
    <n v="348.75"/>
  </r>
  <r>
    <x v="2"/>
    <x v="17"/>
    <x v="16"/>
    <s v="238233"/>
    <s v=" CONVECTORS"/>
    <s v="ME"/>
    <x v="1"/>
    <n v="1040"/>
    <s v="Water Cabinets"/>
    <s v="Steel cabinet only"/>
    <s v="E"/>
    <s v="WHC-SF-01"/>
    <n v="1"/>
    <s v="Nr"/>
    <n v="375"/>
    <n v="375"/>
    <n v="348.75"/>
    <n v="348.75"/>
  </r>
  <r>
    <x v="2"/>
    <x v="17"/>
    <x v="16"/>
    <s v="238233"/>
    <s v=" CONVECTORS"/>
    <s v="ME"/>
    <x v="1"/>
    <n v="1041"/>
    <s v="Water Cabinets"/>
    <s v="Steel cabinet only"/>
    <s v="F"/>
    <s v="WHC-SF-02"/>
    <n v="1"/>
    <s v="Nr"/>
    <n v="375"/>
    <n v="375"/>
    <n v="348.75"/>
    <n v="348.75"/>
  </r>
  <r>
    <x v="2"/>
    <x v="17"/>
    <x v="16"/>
    <s v="238233"/>
    <s v=" CONVECTORS"/>
    <s v="ME"/>
    <x v="1"/>
    <n v="1042"/>
    <s v="Water Cabinets"/>
    <s v="Steel cabinet only"/>
    <s v="G"/>
    <s v="WHC-SF-03"/>
    <n v="1"/>
    <s v="Nr"/>
    <n v="360"/>
    <n v="360"/>
    <n v="334.8"/>
    <n v="334.8"/>
  </r>
  <r>
    <x v="2"/>
    <x v="17"/>
    <x v="16"/>
    <s v="239000"/>
    <s v=" SOLAR HEATING SYSTEM"/>
    <s v="ME"/>
    <x v="0"/>
    <n v="1043"/>
    <s v="239000 - SOLAR HEATING SYSTEM"/>
    <s v="239000 - SOLAR HEATING SYSTEM"/>
    <m/>
    <s v="239000 - SOLAR HEATING SYSTEM"/>
    <m/>
    <m/>
    <m/>
    <m/>
    <m/>
    <m/>
  </r>
  <r>
    <x v="2"/>
    <x v="17"/>
    <x v="16"/>
    <s v="239000"/>
    <s v=" SOLAR HEATING SYSTEM"/>
    <s v="ME"/>
    <x v="0"/>
    <n v="1044"/>
    <s v="Solar Collectors"/>
    <s v="Solar Collectors"/>
    <m/>
    <s v="Solar Collectors"/>
    <m/>
    <m/>
    <m/>
    <m/>
    <m/>
    <m/>
  </r>
  <r>
    <x v="2"/>
    <x v="17"/>
    <x v="16"/>
    <s v="239000"/>
    <s v=" SOLAR HEATING SYSTEM"/>
    <s v="ME"/>
    <x v="0"/>
    <n v="1045"/>
    <s v="Type SC-01"/>
    <s v="Type SC-01"/>
    <m/>
    <s v="Type SC-01"/>
    <m/>
    <m/>
    <m/>
    <m/>
    <m/>
    <m/>
  </r>
  <r>
    <x v="2"/>
    <x v="17"/>
    <x v="16"/>
    <s v="239000"/>
    <s v=" SOLAR HEATING SYSTEM"/>
    <s v="ME"/>
    <x v="1"/>
    <n v="1046"/>
    <s v="Solar Collectors"/>
    <s v="Solar Collectors"/>
    <s v="A"/>
    <s v="Hot Water Piping, complete with all Insulation, Valves and Fittings."/>
    <n v="1"/>
    <s v="Item"/>
    <m/>
    <m/>
    <n v="0"/>
    <n v="0"/>
  </r>
  <r>
    <x v="2"/>
    <x v="17"/>
    <x v="16"/>
    <s v="239000"/>
    <s v=" SOLAR HEATING SYSTEM"/>
    <s v="ME"/>
    <x v="0"/>
    <n v="1047"/>
    <s v="Type SC-01"/>
    <s v="Type SC-01"/>
    <s v="BILL NO. 23 - HEATING, VENTILATING AND AIR CONDITIONING"/>
    <m/>
    <m/>
    <m/>
    <m/>
    <m/>
    <m/>
    <m/>
  </r>
  <r>
    <x v="2"/>
    <x v="17"/>
    <x v="16"/>
    <s v="To Summary"/>
    <s v="To Summary"/>
    <m/>
    <x v="2"/>
    <n v="1048"/>
    <s v="Solar Collectors"/>
    <s v="Solar Collectors"/>
    <s v="To Summary"/>
    <m/>
    <m/>
    <m/>
    <s v="J.D"/>
    <n v="105627"/>
    <m/>
    <m/>
  </r>
  <r>
    <x v="2"/>
    <x v="18"/>
    <x v="17"/>
    <s v="260519"/>
    <s v=" CONDUCTORS AND CABLES"/>
    <s v="EL"/>
    <x v="0"/>
    <n v="1049"/>
    <s v="Type SC-01"/>
    <s v="Type SC-01"/>
    <s v="BILL NO. 26"/>
    <m/>
    <m/>
    <m/>
    <m/>
    <m/>
    <m/>
    <m/>
  </r>
  <r>
    <x v="2"/>
    <x v="18"/>
    <x v="17"/>
    <s v="260519"/>
    <s v=" CONDUCTORS AND CABLES"/>
    <s v="EL"/>
    <x v="0"/>
    <n v="1050"/>
    <s v="Solar Collectors"/>
    <s v="Solar Collectors"/>
    <s v="ELECTRICAL"/>
    <m/>
    <m/>
    <m/>
    <m/>
    <m/>
    <m/>
    <m/>
  </r>
  <r>
    <x v="2"/>
    <x v="18"/>
    <x v="17"/>
    <s v="260519"/>
    <s v=" CONDUCTORS AND CABLES"/>
    <s v="EL"/>
    <x v="0"/>
    <n v="1051"/>
    <s v="Type SC-01"/>
    <s v="Type SC-01"/>
    <s v="Item"/>
    <s v="                Description                        "/>
    <s v="Qty"/>
    <s v="Unit"/>
    <s v="Rate"/>
    <s v="Amount"/>
    <m/>
    <m/>
  </r>
  <r>
    <x v="2"/>
    <x v="18"/>
    <x v="17"/>
    <s v="260519"/>
    <s v=" CONDUCTORS AND CABLES"/>
    <s v="EL"/>
    <x v="0"/>
    <n v="1052"/>
    <s v="Solar Collectors"/>
    <s v="Solar Collectors"/>
    <m/>
    <m/>
    <m/>
    <m/>
    <m/>
    <s v="J.D"/>
    <m/>
    <m/>
  </r>
  <r>
    <x v="2"/>
    <x v="18"/>
    <x v="17"/>
    <s v="260519"/>
    <s v=" CONDUCTORS AND CABLES"/>
    <s v="EL"/>
    <x v="0"/>
    <n v="1053"/>
    <s v="General"/>
    <s v="General"/>
    <m/>
    <s v="General"/>
    <m/>
    <m/>
    <m/>
    <m/>
    <m/>
    <m/>
  </r>
  <r>
    <x v="2"/>
    <x v="18"/>
    <x v="17"/>
    <s v="260519"/>
    <s v=" CONDUCTORS AND CABLES"/>
    <s v="EL"/>
    <x v="1"/>
    <n v="1054"/>
    <s v="Solar Collectors"/>
    <s v="Solar Collectors"/>
    <s v="A"/>
    <s v="Coordination with local power authorities for the substitution of the existing outdoor MV transformer to an outdoor 630kVA MV transformer, including substitution of all the relevants (switchgear, earthing, accessories , outgoings LV-S panel, etc.) as per single line diagram. Payment shall include all fees of corrdination, subscription and any other fees to local power authorities to ensure that power is available to site."/>
    <n v="1"/>
    <s v="Item"/>
    <n v="3125"/>
    <n v="3125"/>
    <n v="2906.25"/>
    <n v="2906.25"/>
  </r>
  <r>
    <x v="2"/>
    <x v="18"/>
    <x v="17"/>
    <s v="260519"/>
    <s v=" CONDUCTORS AND CABLES"/>
    <s v="EL"/>
    <x v="0"/>
    <n v="1055"/>
    <s v="260519 - CONDUCTORS AND CABLES"/>
    <s v="260519 - CONDUCTORS AND CABLES"/>
    <m/>
    <s v="260519 - CONDUCTORS AND CABLES"/>
    <m/>
    <m/>
    <m/>
    <m/>
    <m/>
    <m/>
  </r>
  <r>
    <x v="2"/>
    <x v="18"/>
    <x v="17"/>
    <s v="260519"/>
    <s v=" CONDUCTORS AND CABLES"/>
    <s v="EL"/>
    <x v="0"/>
    <n v="1056"/>
    <s v="Single core, copper conductor, PVC insulated, (grounding cables), unarmoured; 0.6/1 kV"/>
    <s v="Single core, copper conductor, PVC insulated, (grounding cables), unarmoured; 0.6/1 kV"/>
    <m/>
    <s v="Single core, copper conductor, PVC insulated, (grounding cables), unarmoured; 0.6/1 kV"/>
    <m/>
    <m/>
    <m/>
    <m/>
    <m/>
    <m/>
  </r>
  <r>
    <x v="2"/>
    <x v="18"/>
    <x v="17"/>
    <s v="260519"/>
    <s v=" CONDUCTORS AND CABLES"/>
    <s v="EL"/>
    <x v="1"/>
    <n v="1057"/>
    <s v="260519 - CONDUCTORS AND CABLES"/>
    <s v="260519 - CONDUCTORS AND CABLES"/>
    <s v="B"/>
    <s v="6 mm2"/>
    <n v="15"/>
    <s v="m"/>
    <n v="3"/>
    <n v="45"/>
    <n v="2.79"/>
    <n v="41.85"/>
  </r>
  <r>
    <x v="2"/>
    <x v="18"/>
    <x v="17"/>
    <s v="260519"/>
    <s v=" CONDUCTORS AND CABLES"/>
    <s v="EL"/>
    <x v="1"/>
    <n v="1058"/>
    <s v="Single core, copper conductor, PVC insulated, (grounding cables), unarmoured; 0.6/1 kV"/>
    <s v="Single core, copper conductor, PVC insulated, (grounding cables), unarmoured; 0.6/1 kV"/>
    <s v="C"/>
    <s v="10 mm2"/>
    <n v="200"/>
    <s v="m"/>
    <n v="4"/>
    <n v="800"/>
    <n v="3.72"/>
    <n v="744"/>
  </r>
  <r>
    <x v="2"/>
    <x v="18"/>
    <x v="17"/>
    <s v="260519"/>
    <s v=" CONDUCTORS AND CABLES"/>
    <s v="EL"/>
    <x v="1"/>
    <n v="1059"/>
    <s v="260519 - CONDUCTORS AND CABLES"/>
    <s v="260519 - CONDUCTORS AND CABLES"/>
    <s v="D"/>
    <s v="16 mm2"/>
    <n v="200"/>
    <s v="m"/>
    <n v="5"/>
    <n v="1000"/>
    <n v="4.6500000000000004"/>
    <n v="930.00000000000011"/>
  </r>
  <r>
    <x v="2"/>
    <x v="18"/>
    <x v="17"/>
    <s v="260519"/>
    <s v=" CONDUCTORS AND CABLES"/>
    <s v="EL"/>
    <x v="1"/>
    <n v="1060"/>
    <s v="Single core, copper conductor, PVC insulated, (grounding cables), unarmoured; 0.6/1 kV"/>
    <s v="Single core, copper conductor, PVC insulated, (grounding cables), unarmoured; 0.6/1 kV"/>
    <s v="E"/>
    <s v="25 mm2"/>
    <n v="100"/>
    <s v="m"/>
    <n v="7"/>
    <n v="700"/>
    <n v="6.5100000000000007"/>
    <n v="651.00000000000011"/>
  </r>
  <r>
    <x v="2"/>
    <x v="18"/>
    <x v="17"/>
    <s v="260519"/>
    <s v=" CONDUCTORS AND CABLES"/>
    <s v="EL"/>
    <x v="1"/>
    <n v="1061"/>
    <s v="260519 - CONDUCTORS AND CABLES"/>
    <s v="260519 - CONDUCTORS AND CABLES"/>
    <s v="F"/>
    <s v="35 mm2"/>
    <n v="30"/>
    <s v="m"/>
    <n v="8"/>
    <n v="240"/>
    <n v="7.44"/>
    <n v="223.20000000000002"/>
  </r>
  <r>
    <x v="2"/>
    <x v="18"/>
    <x v="17"/>
    <s v="260519"/>
    <s v=" CONDUCTORS AND CABLES"/>
    <s v="EL"/>
    <x v="1"/>
    <n v="1062"/>
    <s v="Single core, copper conductor, PVC insulated, (grounding cables), unarmoured; 0.6/1 kV"/>
    <s v="Single core, copper conductor, PVC insulated, (grounding cables), unarmoured; 0.6/1 kV"/>
    <s v="G"/>
    <s v="70 mm2"/>
    <n v="120"/>
    <s v="m"/>
    <n v="9"/>
    <n v="1080"/>
    <n v="8.370000000000001"/>
    <n v="1004.4000000000001"/>
  </r>
  <r>
    <x v="2"/>
    <x v="18"/>
    <x v="17"/>
    <s v="260519"/>
    <s v=" CONDUCTORS AND CABLES"/>
    <s v="EL"/>
    <x v="1"/>
    <n v="1063"/>
    <s v="260519 - CONDUCTORS AND CABLES"/>
    <s v="260519 - CONDUCTORS AND CABLES"/>
    <s v="H"/>
    <s v="120 mm2"/>
    <n v="100"/>
    <s v="m"/>
    <n v="15"/>
    <n v="1500"/>
    <n v="13.950000000000001"/>
    <n v="1395"/>
  </r>
  <r>
    <x v="2"/>
    <x v="18"/>
    <x v="17"/>
    <s v="260519"/>
    <s v=" CONDUCTORS AND CABLES"/>
    <s v="EL"/>
    <x v="1"/>
    <n v="1064"/>
    <s v="Single core, copper conductor, PVC insulated, (grounding cables), unarmoured; 0.6/1 kV"/>
    <s v="Single core, copper conductor, PVC insulated, (grounding cables), unarmoured; 0.6/1 kV"/>
    <s v="J"/>
    <s v="150 mm2"/>
    <n v="115"/>
    <s v="m"/>
    <n v="18"/>
    <n v="2070"/>
    <n v="16.740000000000002"/>
    <n v="1925.1000000000001"/>
  </r>
  <r>
    <x v="2"/>
    <x v="18"/>
    <x v="17"/>
    <s v="260519"/>
    <s v=" CONDUCTORS AND CABLES"/>
    <s v="EL"/>
    <x v="1"/>
    <n v="1065"/>
    <s v="260519 - CONDUCTORS AND CABLES"/>
    <s v="260519 - CONDUCTORS AND CABLES"/>
    <s v="K"/>
    <s v="240 mm2"/>
    <n v="65"/>
    <s v="m"/>
    <n v="28"/>
    <n v="1820"/>
    <n v="26.040000000000003"/>
    <n v="1692.6000000000001"/>
  </r>
  <r>
    <x v="2"/>
    <x v="18"/>
    <x v="17"/>
    <s v="260519"/>
    <s v=" CONDUCTORS AND CABLES"/>
    <s v="EL"/>
    <x v="0"/>
    <n v="1066"/>
    <s v="Multi core, copper conductor, XLPE insulated, PVC sheathed feeder cables; unarmoured; 0.6/1 kV"/>
    <s v="Multi core, copper conductor, XLPE insulated, PVC sheathed feeder cables; unarmoured; 0.6/1 kV"/>
    <m/>
    <s v="Multi core, copper conductor, XLPE insulated, PVC sheathed feeder cables; unarmoured; 0.6/1 kV"/>
    <m/>
    <m/>
    <m/>
    <m/>
    <m/>
    <m/>
  </r>
  <r>
    <x v="2"/>
    <x v="18"/>
    <x v="17"/>
    <s v="260519"/>
    <s v=" CONDUCTORS AND CABLES"/>
    <s v="EL"/>
    <x v="1"/>
    <n v="1067"/>
    <s v="260519 - CONDUCTORS AND CABLES"/>
    <s v="260519 - CONDUCTORS AND CABLES"/>
    <s v="A"/>
    <s v="4x6 mm2"/>
    <n v="15"/>
    <s v="m"/>
    <n v="12"/>
    <n v="180"/>
    <n v="11.16"/>
    <n v="167.4"/>
  </r>
  <r>
    <x v="2"/>
    <x v="18"/>
    <x v="17"/>
    <s v="260519"/>
    <s v=" CONDUCTORS AND CABLES"/>
    <s v="EL"/>
    <x v="1"/>
    <n v="1068"/>
    <s v="Multi core, copper conductor, XLPE insulated, PVC sheathed feeder cables; unarmoured; 0.6/1 kV"/>
    <s v="Multi core, copper conductor, XLPE insulated, PVC sheathed feeder cables; unarmoured; 0.6/1 kV"/>
    <s v="B"/>
    <s v="4x10 mm2"/>
    <n v="200"/>
    <s v="m"/>
    <n v="14"/>
    <n v="2800"/>
    <n v="13.020000000000001"/>
    <n v="2604.0000000000005"/>
  </r>
  <r>
    <x v="2"/>
    <x v="18"/>
    <x v="17"/>
    <s v="260519"/>
    <s v=" CONDUCTORS AND CABLES"/>
    <s v="EL"/>
    <x v="1"/>
    <n v="1069"/>
    <s v="260519 - CONDUCTORS AND CABLES"/>
    <s v="260519 - CONDUCTORS AND CABLES"/>
    <s v="C"/>
    <s v="4x16 mm2"/>
    <n v="200"/>
    <s v="m"/>
    <n v="18"/>
    <n v="3600"/>
    <n v="16.740000000000002"/>
    <n v="3348.0000000000005"/>
  </r>
  <r>
    <x v="2"/>
    <x v="18"/>
    <x v="17"/>
    <s v="260519"/>
    <s v=" CONDUCTORS AND CABLES"/>
    <s v="EL"/>
    <x v="1"/>
    <n v="1070"/>
    <s v="Multi core, copper conductor, XLPE insulated, PVC sheathed feeder cables; unarmoured; 0.6/1 kV"/>
    <s v="Multi core, copper conductor, XLPE insulated, PVC sheathed feeder cables; unarmoured; 0.6/1 kV"/>
    <s v="D"/>
    <s v="4x25 mm2"/>
    <n v="80"/>
    <s v="m"/>
    <n v="22"/>
    <n v="1760"/>
    <n v="20.46"/>
    <n v="1636.8000000000002"/>
  </r>
  <r>
    <x v="2"/>
    <x v="18"/>
    <x v="17"/>
    <s v="260519"/>
    <s v=" CONDUCTORS AND CABLES"/>
    <s v="EL"/>
    <x v="1"/>
    <n v="1071"/>
    <s v="260519 - CONDUCTORS AND CABLES"/>
    <s v="260519 - CONDUCTORS AND CABLES"/>
    <s v="E"/>
    <s v="4x50 mm2"/>
    <n v="100"/>
    <s v="m"/>
    <n v="30"/>
    <n v="3000"/>
    <n v="27.900000000000002"/>
    <n v="2790"/>
  </r>
  <r>
    <x v="2"/>
    <x v="18"/>
    <x v="17"/>
    <s v="260519"/>
    <s v=" CONDUCTORS AND CABLES"/>
    <s v="EL"/>
    <x v="1"/>
    <n v="1072"/>
    <s v="Multi core, copper conductor, XLPE insulated, PVC sheathed feeder cables; unarmoured; 0.6/1 kV"/>
    <s v="Multi core, copper conductor, XLPE insulated, PVC sheathed feeder cables; unarmoured; 0.6/1 kV"/>
    <s v="F"/>
    <s v="4x120 mm2"/>
    <n v="180"/>
    <s v="m"/>
    <n v="62"/>
    <n v="11160"/>
    <n v="57.660000000000004"/>
    <n v="10378.800000000001"/>
  </r>
  <r>
    <x v="2"/>
    <x v="18"/>
    <x v="17"/>
    <s v="260519"/>
    <s v=" CONDUCTORS AND CABLES"/>
    <s v="EL"/>
    <x v="1"/>
    <n v="1073"/>
    <s v="260519 - CONDUCTORS AND CABLES"/>
    <s v="260519 - CONDUCTORS AND CABLES"/>
    <s v="G"/>
    <s v="4x240 mm2"/>
    <n v="340"/>
    <s v="m"/>
    <n v="113"/>
    <n v="38420"/>
    <n v="105.09"/>
    <n v="35730.6"/>
  </r>
  <r>
    <x v="2"/>
    <x v="18"/>
    <x v="17"/>
    <s v="260519"/>
    <s v=" CONDUCTORS AND CABLES"/>
    <s v="EL"/>
    <x v="1"/>
    <n v="1074"/>
    <s v="Multi core, copper conductor, XLPE insulated, PVC sheathed feeder cables; unarmoured; 0.6/1 kV"/>
    <s v="Multi core, copper conductor, XLPE insulated, PVC sheathed feeder cables; unarmoured; 0.6/1 kV"/>
    <s v="H"/>
    <s v="4x300 mm2"/>
    <n v="115"/>
    <s v="m"/>
    <n v="140"/>
    <n v="16100"/>
    <n v="130.20000000000002"/>
    <n v="14973.000000000002"/>
  </r>
  <r>
    <x v="2"/>
    <x v="18"/>
    <x v="17"/>
    <s v="260519"/>
    <s v=" CONDUCTORS AND CABLES"/>
    <s v="EL"/>
    <x v="0"/>
    <n v="1075"/>
    <s v="FP 400 Fire resistant armoured cables"/>
    <s v="FP 400 Fire resistant armoured cables"/>
    <m/>
    <s v="FP 400 Fire resistant armoured cables"/>
    <m/>
    <m/>
    <m/>
    <m/>
    <m/>
    <m/>
  </r>
  <r>
    <x v="2"/>
    <x v="18"/>
    <x v="17"/>
    <s v="260519"/>
    <s v=" CONDUCTORS AND CABLES"/>
    <s v="EL"/>
    <x v="1"/>
    <n v="1076"/>
    <s v="Multi core, copper conductor, XLPE insulated, PVC sheathed feeder cables; unarmoured; 0.6/1 kV"/>
    <s v="Multi core, copper conductor, XLPE insulated, PVC sheathed feeder cables; unarmoured; 0.6/1 kV"/>
    <s v="J"/>
    <s v="4x35 mm2"/>
    <n v="25"/>
    <s v="m"/>
    <n v="45"/>
    <n v="1125"/>
    <n v="41.85"/>
    <n v="1046.25"/>
  </r>
  <r>
    <x v="2"/>
    <x v="18"/>
    <x v="17"/>
    <s v="260526"/>
    <s v=" GROUNDING AND BONDING FOR ELECTRICAL SYSTEMS"/>
    <s v="EL"/>
    <x v="0"/>
    <n v="1077"/>
    <s v="260526 - GROUNDING AND BONDING FOR ELECTRICAL SYSTEMS"/>
    <s v="260526 - GROUNDING AND BONDING FOR ELECTRICAL SYSTEMS"/>
    <m/>
    <s v="260526 - GROUNDING AND BONDING FOR ELECTRICAL SYSTEMS"/>
    <m/>
    <m/>
    <m/>
    <m/>
    <m/>
    <m/>
  </r>
  <r>
    <x v="2"/>
    <x v="18"/>
    <x v="17"/>
    <s v="260526"/>
    <s v=" GROUNDING AND BONDING FOR ELECTRICAL SYSTEMS"/>
    <s v="EL"/>
    <x v="0"/>
    <n v="1078"/>
    <s v="Type TN-S complete, for"/>
    <s v="Type TN-S complete, for"/>
    <m/>
    <s v="Type TN-S complete, for"/>
    <m/>
    <m/>
    <m/>
    <m/>
    <m/>
    <m/>
  </r>
  <r>
    <x v="2"/>
    <x v="18"/>
    <x v="17"/>
    <s v="260526"/>
    <s v=" GROUNDING AND BONDING FOR ELECTRICAL SYSTEMS"/>
    <s v="EL"/>
    <x v="1"/>
    <n v="1079"/>
    <s v="260526 - GROUNDING AND BONDING FOR ELECTRICAL SYSTEMS"/>
    <s v="260526 - GROUNDING AND BONDING FOR ELECTRICAL SYSTEMS"/>
    <s v="K"/>
    <s v="Main distribution board (MDB)"/>
    <n v="1"/>
    <s v="Item"/>
    <n v="625"/>
    <n v="625"/>
    <n v="581.25"/>
    <n v="581.25"/>
  </r>
  <r>
    <x v="2"/>
    <x v="18"/>
    <x v="17"/>
    <s v="260526"/>
    <s v=" GROUNDING AND BONDING FOR ELECTRICAL SYSTEMS"/>
    <s v="EL"/>
    <x v="1"/>
    <n v="1080"/>
    <s v="Type TN-S complete, for"/>
    <s v="Type TN-S complete, for"/>
    <s v="L"/>
    <s v="200kVA standby generator"/>
    <n v="1"/>
    <s v="Item"/>
    <n v="440"/>
    <n v="440"/>
    <n v="409.20000000000005"/>
    <n v="409.20000000000005"/>
  </r>
  <r>
    <x v="2"/>
    <x v="18"/>
    <x v="17"/>
    <s v="260526"/>
    <s v=" GROUNDING AND BONDING FOR ELECTRICAL SYSTEMS"/>
    <s v="EL"/>
    <x v="1"/>
    <n v="1081"/>
    <s v="260526 - GROUNDING AND BONDING FOR ELECTRICAL SYSTEMS"/>
    <s v="260526 - GROUNDING AND BONDING FOR ELECTRICAL SYSTEMS"/>
    <s v="M"/>
    <s v="Distribution panelboards, final branch circuit panelboards, indoor and outdoor lighting installations and wiring accessories"/>
    <n v="1"/>
    <s v="Item"/>
    <n v="440"/>
    <n v="440"/>
    <n v="409.20000000000005"/>
    <n v="409.20000000000005"/>
  </r>
  <r>
    <x v="2"/>
    <x v="18"/>
    <x v="17"/>
    <s v="260526"/>
    <s v=" GROUNDING AND BONDING FOR ELECTRICAL SYSTEMS"/>
    <s v="EL"/>
    <x v="1"/>
    <n v="1082"/>
    <s v="Type TN-S complete, for"/>
    <s v="Type TN-S complete, for"/>
    <s v="N"/>
    <s v="Signal and communication system"/>
    <n v="1"/>
    <s v="Item"/>
    <n v="440"/>
    <n v="440"/>
    <n v="409.20000000000005"/>
    <n v="409.20000000000005"/>
  </r>
  <r>
    <x v="2"/>
    <x v="18"/>
    <x v="17"/>
    <s v="260536"/>
    <s v=" CABLE TRAYS FOR ELECTRICAL SYSTEMS"/>
    <s v="EL"/>
    <x v="0"/>
    <n v="1083"/>
    <s v="260536 - CABLE TRAYS FOR ELECTRICAL SYSTEMS"/>
    <s v="260536 - CABLE TRAYS FOR ELECTRICAL SYSTEMS"/>
    <m/>
    <s v="260536 - CABLE TRAYS FOR ELECTRICAL SYSTEMS"/>
    <m/>
    <m/>
    <m/>
    <m/>
    <m/>
    <m/>
  </r>
  <r>
    <x v="2"/>
    <x v="18"/>
    <x v="17"/>
    <s v="260536"/>
    <s v=" CABLE TRAYS FOR ELECTRICAL SYSTEMS"/>
    <s v="EL"/>
    <x v="1"/>
    <n v="1084"/>
    <s v="Type TN-S complete, for"/>
    <s v="Type TN-S complete, for"/>
    <s v="A"/>
    <s v="Cable tray 60 cm"/>
    <n v="40"/>
    <s v="m"/>
    <n v="65"/>
    <n v="2600"/>
    <n v="60.45"/>
    <n v="2418"/>
  </r>
  <r>
    <x v="2"/>
    <x v="18"/>
    <x v="17"/>
    <s v="260536"/>
    <s v=" CABLE TRAYS FOR ELECTRICAL SYSTEMS"/>
    <s v="EL"/>
    <x v="1"/>
    <n v="1085"/>
    <s v="260536 - CABLE TRAYS FOR ELECTRICAL SYSTEMS"/>
    <s v="260536 - CABLE TRAYS FOR ELECTRICAL SYSTEMS"/>
    <s v="B"/>
    <s v="Cable tray 30 cm"/>
    <n v="50"/>
    <s v="m"/>
    <n v="35"/>
    <n v="1750"/>
    <n v="32.550000000000004"/>
    <n v="1627.5000000000002"/>
  </r>
  <r>
    <x v="2"/>
    <x v="18"/>
    <x v="17"/>
    <s v="260536"/>
    <s v=" CABLE TRAYS FOR ELECTRICAL SYSTEMS"/>
    <s v="EL"/>
    <x v="1"/>
    <n v="1086"/>
    <s v="Type TN-S complete, for"/>
    <s v="Type TN-S complete, for"/>
    <s v="C"/>
    <s v="Cable tray 30 cm with cover"/>
    <n v="30"/>
    <s v="m"/>
    <n v="45"/>
    <n v="1350"/>
    <n v="41.85"/>
    <n v="1255.5"/>
  </r>
  <r>
    <x v="2"/>
    <x v="18"/>
    <x v="17"/>
    <s v="260543"/>
    <s v=" UNDERGROUND DUCTS AND RACEWAYS FOR ELECTRICAL SYSTEMS"/>
    <s v="EL"/>
    <x v="0"/>
    <n v="1087"/>
    <s v="260543 - UNDERGROUND DUCTS AND RACEWAYS FOR ELECTRICAL SYSTEMS"/>
    <s v="260543 - UNDERGROUND DUCTS AND RACEWAYS FOR ELECTRICAL SYSTEMS"/>
    <m/>
    <s v="260543 - UNDERGROUND DUCTS AND RACEWAYS FOR ELECTRICAL SYSTEMS"/>
    <m/>
    <m/>
    <m/>
    <m/>
    <m/>
    <m/>
  </r>
  <r>
    <x v="2"/>
    <x v="18"/>
    <x v="17"/>
    <s v="260543"/>
    <s v=" UNDERGROUND DUCTS AND RACEWAYS FOR ELECTRICAL SYSTEMS"/>
    <s v="EL"/>
    <x v="0"/>
    <n v="1088"/>
    <s v="Underground cable duct assemblies encased in concrete"/>
    <s v="Underground cable duct assemblies encased in concrete"/>
    <m/>
    <s v="Underground cable duct assemblies encased in concrete"/>
    <m/>
    <m/>
    <m/>
    <m/>
    <m/>
    <m/>
  </r>
  <r>
    <x v="2"/>
    <x v="18"/>
    <x v="17"/>
    <s v="260543"/>
    <s v=" UNDERGROUND DUCTS AND RACEWAYS FOR ELECTRICAL SYSTEMS"/>
    <s v="EL"/>
    <x v="1"/>
    <n v="1089"/>
    <s v="260543 - UNDERGROUND DUCTS AND RACEWAYS FOR ELECTRICAL SYSTEMS"/>
    <s v="260543 - UNDERGROUND DUCTS AND RACEWAYS FOR ELECTRICAL SYSTEMS"/>
    <s v="D"/>
    <s v="Duct bank of 4f150 mm conduits"/>
    <n v="12"/>
    <s v="m"/>
    <n v="45"/>
    <n v="540"/>
    <n v="41.85"/>
    <n v="502.20000000000005"/>
  </r>
  <r>
    <x v="2"/>
    <x v="18"/>
    <x v="17"/>
    <s v="260543"/>
    <s v=" UNDERGROUND DUCTS AND RACEWAYS FOR ELECTRICAL SYSTEMS"/>
    <s v="EL"/>
    <x v="1"/>
    <n v="1090"/>
    <s v="Underground cable duct assemblies encased in concrete"/>
    <s v="Underground cable duct assemblies encased in concrete"/>
    <s v="E"/>
    <s v="Duct bank of 2f150 mm conduits"/>
    <n v="50"/>
    <s v="m"/>
    <n v="25"/>
    <n v="1250"/>
    <n v="23.25"/>
    <n v="1162.5"/>
  </r>
  <r>
    <x v="2"/>
    <x v="18"/>
    <x v="17"/>
    <s v="260543"/>
    <s v=" UNDERGROUND DUCTS AND RACEWAYS FOR ELECTRICAL SYSTEMS"/>
    <s v="EL"/>
    <x v="0"/>
    <n v="1091"/>
    <s v="Trenches for directly buried LV cables"/>
    <s v="Trenches for directly buried LV cables"/>
    <m/>
    <s v="Trenches for directly buried LV cables"/>
    <m/>
    <m/>
    <m/>
    <m/>
    <m/>
    <m/>
  </r>
  <r>
    <x v="2"/>
    <x v="18"/>
    <x v="17"/>
    <s v="260543"/>
    <s v=" UNDERGROUND DUCTS AND RACEWAYS FOR ELECTRICAL SYSTEMS"/>
    <s v="EL"/>
    <x v="1"/>
    <n v="1092"/>
    <s v="Underground cable duct assemblies encased in concrete"/>
    <s v="Underground cable duct assemblies encased in concrete"/>
    <s v="F"/>
    <s v="Trench (widthxdepth: 600x800mm)"/>
    <n v="72"/>
    <s v="m"/>
    <n v="30"/>
    <n v="2160"/>
    <n v="27.900000000000002"/>
    <n v="2008.8000000000002"/>
  </r>
  <r>
    <x v="2"/>
    <x v="18"/>
    <x v="17"/>
    <s v="260543"/>
    <s v=" UNDERGROUND DUCTS AND RACEWAYS FOR ELECTRICAL SYSTEMS"/>
    <s v="EL"/>
    <x v="0"/>
    <n v="1093"/>
    <s v="Manholes"/>
    <s v="Manholes"/>
    <m/>
    <s v="Manholes"/>
    <m/>
    <m/>
    <m/>
    <m/>
    <m/>
    <m/>
  </r>
  <r>
    <x v="2"/>
    <x v="18"/>
    <x v="17"/>
    <s v="260543"/>
    <s v=" UNDERGROUND DUCTS AND RACEWAYS FOR ELECTRICAL SYSTEMS"/>
    <s v="EL"/>
    <x v="1"/>
    <n v="1094"/>
    <s v="Underground cable duct assemblies encased in concrete"/>
    <s v="Underground cable duct assemblies encased in concrete"/>
    <s v="G"/>
    <s v="Manhole 800x800x800mm"/>
    <n v="8"/>
    <s v="Nr"/>
    <n v="360"/>
    <n v="2880"/>
    <n v="334.8"/>
    <n v="2678.4"/>
  </r>
  <r>
    <x v="2"/>
    <x v="18"/>
    <x v="17"/>
    <s v="262413"/>
    <s v=" SWITCHBOARDS"/>
    <s v="EL"/>
    <x v="0"/>
    <n v="1095"/>
    <s v="262413 - SWITCHBOARDS"/>
    <s v="262413 - SWITCHBOARDS"/>
    <m/>
    <s v="262413 - SWITCHBOARDS"/>
    <m/>
    <m/>
    <m/>
    <m/>
    <m/>
    <m/>
  </r>
  <r>
    <x v="2"/>
    <x v="18"/>
    <x v="17"/>
    <s v="262413"/>
    <s v=" SWITCHBOARDS"/>
    <s v="EL"/>
    <x v="0"/>
    <n v="1096"/>
    <s v="LV Main distribution panels including circuit breakers, busbars,etc. , as specified and as shown on drawings"/>
    <s v="LV Main distribution panels including circuit breakers, busbars,etc. , as specified and as shown on drawings"/>
    <m/>
    <s v="LV Main distribution panels including circuit breakers, busbars,etc. , as specified and as shown on drawings"/>
    <m/>
    <m/>
    <m/>
    <m/>
    <m/>
    <m/>
  </r>
  <r>
    <x v="2"/>
    <x v="18"/>
    <x v="17"/>
    <s v="262413"/>
    <s v=" SWITCHBOARDS"/>
    <s v="EL"/>
    <x v="1"/>
    <n v="1097"/>
    <s v="262413 - SWITCHBOARDS"/>
    <s v="262413 - SWITCHBOARDS"/>
    <s v="H"/>
    <s v="MDB"/>
    <n v="1"/>
    <s v="Nr"/>
    <n v="4750"/>
    <n v="4750"/>
    <n v="4417.5"/>
    <n v="4417.5"/>
  </r>
  <r>
    <x v="2"/>
    <x v="18"/>
    <x v="17"/>
    <s v="262416"/>
    <s v=" PANELBOARDS"/>
    <s v="EL"/>
    <x v="0"/>
    <n v="1098"/>
    <s v="262416 - PANELBOARDS"/>
    <s v="262416 - PANELBOARDS"/>
    <m/>
    <s v="262416 - PANELBOARDS"/>
    <m/>
    <m/>
    <m/>
    <m/>
    <m/>
    <m/>
  </r>
  <r>
    <x v="2"/>
    <x v="18"/>
    <x v="17"/>
    <s v="262416"/>
    <s v=" PANELBOARDS"/>
    <s v="EL"/>
    <x v="0"/>
    <n v="1099"/>
    <s v="Distribution Panelboards (DPs)"/>
    <s v="Distribution Panelboards (DPs)"/>
    <m/>
    <s v="Distribution Panelboards (DPs)"/>
    <m/>
    <m/>
    <m/>
    <m/>
    <m/>
    <m/>
  </r>
  <r>
    <x v="2"/>
    <x v="18"/>
    <x v="17"/>
    <s v="262416"/>
    <s v=" PANELBOARDS"/>
    <s v="EL"/>
    <x v="1"/>
    <n v="1100"/>
    <s v="262416 - PANELBOARDS"/>
    <s v="262416 - PANELBOARDS"/>
    <s v="J"/>
    <s v="EDP"/>
    <n v="1"/>
    <s v="Nr"/>
    <n v="1375"/>
    <n v="1375"/>
    <n v="1278.75"/>
    <n v="1278.75"/>
  </r>
  <r>
    <x v="2"/>
    <x v="18"/>
    <x v="17"/>
    <s v="262416"/>
    <s v=" PANELBOARDS"/>
    <s v="EL"/>
    <x v="0"/>
    <n v="1101"/>
    <s v="Subdistribution panels"/>
    <s v="Subdistribution panels"/>
    <m/>
    <s v="Subdistribution panels"/>
    <m/>
    <m/>
    <m/>
    <m/>
    <m/>
    <m/>
  </r>
  <r>
    <x v="2"/>
    <x v="18"/>
    <x v="17"/>
    <s v="262416"/>
    <s v=" PANELBOARDS"/>
    <s v="EL"/>
    <x v="1"/>
    <n v="1102"/>
    <s v="262416 - PANELBOARDS"/>
    <s v="262416 - PANELBOARDS"/>
    <s v="A"/>
    <s v="SDP-G"/>
    <n v="1"/>
    <s v="Nr"/>
    <n v="940"/>
    <n v="940"/>
    <n v="874.2"/>
    <n v="874.2"/>
  </r>
  <r>
    <x v="2"/>
    <x v="18"/>
    <x v="17"/>
    <s v="262416"/>
    <s v=" PANELBOARDS"/>
    <s v="EL"/>
    <x v="1"/>
    <n v="1103"/>
    <s v="Subdistribution panels"/>
    <s v="Subdistribution panels"/>
    <s v="B"/>
    <s v="SDP-GL"/>
    <n v="1"/>
    <s v="Nr"/>
    <m/>
    <n v="0"/>
    <n v="0"/>
    <n v="0"/>
  </r>
  <r>
    <x v="2"/>
    <x v="18"/>
    <x v="17"/>
    <s v="262416"/>
    <s v=" PANELBOARDS"/>
    <s v="EL"/>
    <x v="1"/>
    <n v="1104"/>
    <s v="262416 - PANELBOARDS"/>
    <s v="262416 - PANELBOARDS"/>
    <s v="B"/>
    <s v="SDP-R"/>
    <n v="1"/>
    <s v="Nr"/>
    <n v="1375"/>
    <n v="1375"/>
    <n v="1278.75"/>
    <n v="1278.75"/>
  </r>
  <r>
    <x v="2"/>
    <x v="18"/>
    <x v="17"/>
    <s v="262416"/>
    <s v=" PANELBOARDS"/>
    <s v="EL"/>
    <x v="1"/>
    <n v="1105"/>
    <s v="Subdistribution panels"/>
    <s v="Subdistribution panels"/>
    <s v="C"/>
    <s v="ESDP-G"/>
    <n v="1"/>
    <s v="Nr"/>
    <n v="670"/>
    <n v="670"/>
    <n v="623.1"/>
    <n v="623.1"/>
  </r>
  <r>
    <x v="2"/>
    <x v="18"/>
    <x v="17"/>
    <s v="262416"/>
    <s v=" PANELBOARDS"/>
    <s v="EL"/>
    <x v="1"/>
    <n v="1106"/>
    <s v="262416 - PANELBOARDS"/>
    <s v="262416 - PANELBOARDS"/>
    <s v="D"/>
    <s v="ESDP-R"/>
    <n v="1"/>
    <s v="Nr"/>
    <n v="670"/>
    <n v="670"/>
    <n v="623.1"/>
    <n v="623.1"/>
  </r>
  <r>
    <x v="2"/>
    <x v="18"/>
    <x v="17"/>
    <s v="262416"/>
    <s v=" PANELBOARDS"/>
    <s v="EL"/>
    <x v="0"/>
    <n v="1107"/>
    <s v="Final branch circuit panels"/>
    <s v="Final branch circuit panels"/>
    <m/>
    <s v="Final branch circuit panels"/>
    <m/>
    <m/>
    <m/>
    <m/>
    <m/>
    <m/>
  </r>
  <r>
    <x v="2"/>
    <x v="18"/>
    <x v="17"/>
    <s v="262416"/>
    <s v=" PANELBOARDS"/>
    <s v="EL"/>
    <x v="1"/>
    <n v="1108"/>
    <s v="262416 - PANELBOARDS"/>
    <s v="262416 - PANELBOARDS"/>
    <s v="F"/>
    <s v="LP-S"/>
    <n v="1"/>
    <s v="Nr"/>
    <m/>
    <n v="0"/>
    <n v="0"/>
    <n v="0"/>
  </r>
  <r>
    <x v="2"/>
    <x v="18"/>
    <x v="17"/>
    <s v="262416"/>
    <s v=" PANELBOARDS"/>
    <s v="EL"/>
    <x v="1"/>
    <n v="1109"/>
    <s v="Final branch circuit panels"/>
    <s v="Final branch circuit panels"/>
    <s v="G"/>
    <s v="LP-GL"/>
    <n v="1"/>
    <s v="Nr"/>
    <m/>
    <n v="0"/>
    <n v="0"/>
    <n v="0"/>
  </r>
  <r>
    <x v="2"/>
    <x v="18"/>
    <x v="17"/>
    <s v="262416"/>
    <s v=" PANELBOARDS"/>
    <s v="EL"/>
    <x v="1"/>
    <n v="1110"/>
    <s v="262416 - PANELBOARDS"/>
    <s v="262416 - PANELBOARDS"/>
    <s v="H"/>
    <s v="LP-G1"/>
    <n v="1"/>
    <s v="Nr"/>
    <m/>
    <n v="0"/>
    <n v="0"/>
    <n v="0"/>
  </r>
  <r>
    <x v="2"/>
    <x v="18"/>
    <x v="17"/>
    <s v="262416"/>
    <s v=" PANELBOARDS"/>
    <s v="EL"/>
    <x v="1"/>
    <n v="1111"/>
    <s v="Final branch circuit panels"/>
    <s v="Final branch circuit panels"/>
    <s v="J"/>
    <s v="LP-G2"/>
    <n v="1"/>
    <s v="Nr"/>
    <m/>
    <n v="0"/>
    <n v="0"/>
    <n v="0"/>
  </r>
  <r>
    <x v="2"/>
    <x v="18"/>
    <x v="17"/>
    <s v="262416"/>
    <s v=" PANELBOARDS"/>
    <s v="EL"/>
    <x v="1"/>
    <n v="1112"/>
    <s v="262416 - PANELBOARDS"/>
    <s v="262416 - PANELBOARDS"/>
    <s v="E"/>
    <s v="LP-11"/>
    <n v="1"/>
    <s v="Nr"/>
    <n v="275"/>
    <n v="275"/>
    <n v="255.75"/>
    <n v="255.75"/>
  </r>
  <r>
    <x v="2"/>
    <x v="18"/>
    <x v="17"/>
    <s v="262416"/>
    <s v=" PANELBOARDS"/>
    <s v="EL"/>
    <x v="1"/>
    <n v="1113"/>
    <s v="Final branch circuit panels"/>
    <s v="Final branch circuit panels"/>
    <s v="F"/>
    <s v="LP-12"/>
    <n v="1"/>
    <s v="Nr"/>
    <n v="275"/>
    <n v="275"/>
    <n v="255.75"/>
    <n v="255.75"/>
  </r>
  <r>
    <x v="2"/>
    <x v="18"/>
    <x v="17"/>
    <s v="262416"/>
    <s v=" PANELBOARDS"/>
    <s v="EL"/>
    <x v="1"/>
    <n v="1114"/>
    <s v="262416 - PANELBOARDS"/>
    <s v="262416 - PANELBOARDS"/>
    <s v="M"/>
    <s v="LP-21"/>
    <n v="1"/>
    <s v="Nr"/>
    <m/>
    <n v="0"/>
    <n v="0"/>
    <n v="0"/>
  </r>
  <r>
    <x v="2"/>
    <x v="18"/>
    <x v="17"/>
    <s v="262416"/>
    <s v=" PANELBOARDS"/>
    <s v="EL"/>
    <x v="1"/>
    <n v="1115"/>
    <s v="Final branch circuit panels"/>
    <s v="Final branch circuit panels"/>
    <s v="N"/>
    <s v="LP-22"/>
    <n v="1"/>
    <s v="Nr"/>
    <m/>
    <n v="0"/>
    <n v="0"/>
    <n v="0"/>
  </r>
  <r>
    <x v="2"/>
    <x v="18"/>
    <x v="17"/>
    <s v="262416"/>
    <s v=" PANELBOARDS"/>
    <s v="EL"/>
    <x v="1"/>
    <n v="1116"/>
    <s v="262416 - PANELBOARDS"/>
    <s v="262416 - PANELBOARDS"/>
    <s v="P"/>
    <s v="LP-R"/>
    <n v="1"/>
    <s v="Nr"/>
    <m/>
    <n v="0"/>
    <n v="0"/>
    <n v="0"/>
  </r>
  <r>
    <x v="2"/>
    <x v="18"/>
    <x v="17"/>
    <s v="262416"/>
    <s v=" PANELBOARDS"/>
    <s v="EL"/>
    <x v="1"/>
    <n v="1117"/>
    <s v="Final branch circuit panels"/>
    <s v="Final branch circuit panels"/>
    <s v="Q"/>
    <s v="ELP-S"/>
    <n v="1"/>
    <s v="Nr"/>
    <m/>
    <n v="0"/>
    <n v="0"/>
    <n v="0"/>
  </r>
  <r>
    <x v="2"/>
    <x v="18"/>
    <x v="17"/>
    <s v="262416"/>
    <s v=" PANELBOARDS"/>
    <s v="EL"/>
    <x v="1"/>
    <n v="1118"/>
    <s v="262416 - PANELBOARDS"/>
    <s v="262416 - PANELBOARDS"/>
    <s v="R"/>
    <s v="ELP-G1"/>
    <n v="1"/>
    <s v="Nr"/>
    <m/>
    <n v="0"/>
    <n v="0"/>
    <n v="0"/>
  </r>
  <r>
    <x v="2"/>
    <x v="18"/>
    <x v="17"/>
    <s v="262416"/>
    <s v=" PANELBOARDS"/>
    <s v="EL"/>
    <x v="1"/>
    <n v="1119"/>
    <s v="Final branch circuit panels"/>
    <s v="Final branch circuit panels"/>
    <s v="S"/>
    <s v="ELP-G2"/>
    <n v="1"/>
    <s v="Nr"/>
    <m/>
    <n v="0"/>
    <n v="0"/>
    <n v="0"/>
  </r>
  <r>
    <x v="2"/>
    <x v="18"/>
    <x v="17"/>
    <s v="262416"/>
    <s v=" PANELBOARDS"/>
    <s v="EL"/>
    <x v="1"/>
    <n v="1120"/>
    <s v="262416 - PANELBOARDS"/>
    <s v="262416 - PANELBOARDS"/>
    <s v="G"/>
    <s v="ELP-11"/>
    <n v="1"/>
    <s v="Nr"/>
    <n v="375"/>
    <n v="375"/>
    <n v="348.75"/>
    <n v="348.75"/>
  </r>
  <r>
    <x v="2"/>
    <x v="18"/>
    <x v="17"/>
    <s v="262416"/>
    <s v=" PANELBOARDS"/>
    <s v="EL"/>
    <x v="1"/>
    <n v="1121"/>
    <s v="Final branch circuit panels"/>
    <s v="Final branch circuit panels"/>
    <s v="H"/>
    <s v="ELP-12"/>
    <n v="1"/>
    <s v="Nr"/>
    <n v="375"/>
    <n v="375"/>
    <n v="348.75"/>
    <n v="348.75"/>
  </r>
  <r>
    <x v="2"/>
    <x v="18"/>
    <x v="17"/>
    <s v="262416"/>
    <s v=" PANELBOARDS"/>
    <s v="EL"/>
    <x v="1"/>
    <n v="1122"/>
    <s v="262416 - PANELBOARDS"/>
    <s v="262416 - PANELBOARDS"/>
    <s v="A"/>
    <s v="ELP-21"/>
    <n v="1"/>
    <s v="Nr"/>
    <m/>
    <n v="0"/>
    <n v="0"/>
    <n v="0"/>
  </r>
  <r>
    <x v="2"/>
    <x v="18"/>
    <x v="17"/>
    <s v="262416"/>
    <s v=" PANELBOARDS"/>
    <s v="EL"/>
    <x v="1"/>
    <n v="1123"/>
    <s v="Final branch circuit panels"/>
    <s v="Final branch circuit panels"/>
    <s v="B"/>
    <s v="ELP-22"/>
    <n v="1"/>
    <s v="Nr"/>
    <m/>
    <n v="0"/>
    <n v="0"/>
    <n v="0"/>
  </r>
  <r>
    <x v="2"/>
    <x v="18"/>
    <x v="17"/>
    <s v="262416"/>
    <s v=" PANELBOARDS"/>
    <s v="EL"/>
    <x v="1"/>
    <n v="1124"/>
    <s v="262416 - PANELBOARDS"/>
    <s v="262416 - PANELBOARDS"/>
    <s v="C"/>
    <s v="ELP-R"/>
    <n v="1"/>
    <s v="Nr"/>
    <m/>
    <n v="0"/>
    <n v="0"/>
    <n v="0"/>
  </r>
  <r>
    <x v="2"/>
    <x v="18"/>
    <x v="17"/>
    <s v="262416"/>
    <s v=" PANELBOARDS"/>
    <s v="EL"/>
    <x v="1"/>
    <n v="1125"/>
    <s v="Final branch circuit panels"/>
    <s v="Final branch circuit panels"/>
    <s v="D"/>
    <s v="ULP-1"/>
    <n v="1"/>
    <s v="Nr"/>
    <m/>
    <n v="0"/>
    <n v="0"/>
    <n v="0"/>
  </r>
  <r>
    <x v="2"/>
    <x v="18"/>
    <x v="17"/>
    <s v="262419"/>
    <s v="MOTOR CONTROL CENTERS"/>
    <s v="EL"/>
    <x v="0"/>
    <n v="1126"/>
    <s v="262419 MOTOR CONTROL CENTERS"/>
    <s v="262419 MOTOR CONTROL CENTERS"/>
    <m/>
    <s v="262419 MOTOR CONTROL CENTERS"/>
    <m/>
    <m/>
    <m/>
    <m/>
    <m/>
    <m/>
  </r>
  <r>
    <x v="2"/>
    <x v="18"/>
    <x v="17"/>
    <s v="262419"/>
    <s v="MOTOR CONTROL CENTERS"/>
    <s v="EL"/>
    <x v="1"/>
    <n v="1127"/>
    <s v="Final branch circuit panels"/>
    <s v="Final branch circuit panels"/>
    <s v="A"/>
    <s v="MCC-RF"/>
    <n v="1"/>
    <s v="Nr"/>
    <n v="800"/>
    <n v="800"/>
    <n v="744"/>
    <n v="744"/>
  </r>
  <r>
    <x v="2"/>
    <x v="18"/>
    <x v="17"/>
    <s v="262726"/>
    <s v=" WIRING DEVICES"/>
    <s v="EL"/>
    <x v="0"/>
    <n v="1128"/>
    <s v="262726 - WIRING DEVICES"/>
    <s v="262726 - WIRING DEVICES"/>
    <m/>
    <s v="262726 - WIRING DEVICES"/>
    <m/>
    <m/>
    <m/>
    <m/>
    <m/>
    <m/>
  </r>
  <r>
    <x v="2"/>
    <x v="18"/>
    <x v="17"/>
    <s v="262726"/>
    <s v=" WIRING DEVICES"/>
    <s v="EL"/>
    <x v="0"/>
    <n v="1129"/>
    <s v="Switches"/>
    <s v="Switches"/>
    <m/>
    <s v="Switches"/>
    <m/>
    <m/>
    <m/>
    <m/>
    <m/>
    <m/>
  </r>
  <r>
    <x v="2"/>
    <x v="18"/>
    <x v="17"/>
    <s v="262726"/>
    <s v=" WIRING DEVICES"/>
    <s v="EL"/>
    <x v="1"/>
    <n v="1130"/>
    <s v="262726 - WIRING DEVICES"/>
    <s v="262726 - WIRING DEVICES"/>
    <s v="B"/>
    <s v="General lighting switch (S1); one way"/>
    <n v="30"/>
    <s v="Nr"/>
    <n v="8"/>
    <n v="240"/>
    <n v="7.44"/>
    <n v="223.20000000000002"/>
  </r>
  <r>
    <x v="2"/>
    <x v="18"/>
    <x v="17"/>
    <s v="262726"/>
    <s v=" WIRING DEVICES"/>
    <s v="EL"/>
    <x v="1"/>
    <n v="1131"/>
    <s v="Switches"/>
    <s v="Switches"/>
    <s v="C"/>
    <s v="General lighting switch (S1); two way"/>
    <n v="12"/>
    <s v="Nr"/>
    <n v="10"/>
    <n v="120"/>
    <n v="9.3000000000000007"/>
    <n v="111.60000000000001"/>
  </r>
  <r>
    <x v="2"/>
    <x v="18"/>
    <x v="17"/>
    <s v="262726"/>
    <s v=" WIRING DEVICES"/>
    <s v="EL"/>
    <x v="1"/>
    <n v="1132"/>
    <s v="262726 - WIRING DEVICES"/>
    <s v="262726 - WIRING DEVICES"/>
    <s v="D"/>
    <s v="General lighting switch (S1); one way two gang"/>
    <n v="6"/>
    <s v="Nr"/>
    <n v="10"/>
    <n v="60"/>
    <n v="9.3000000000000007"/>
    <n v="55.800000000000004"/>
  </r>
  <r>
    <x v="2"/>
    <x v="18"/>
    <x v="17"/>
    <s v="262726"/>
    <s v=" WIRING DEVICES"/>
    <s v="EL"/>
    <x v="1"/>
    <n v="1133"/>
    <s v="Switches"/>
    <s v="Switches"/>
    <s v="E"/>
    <s v="General lighting switch (S15); one way"/>
    <n v="8"/>
    <s v="Nr"/>
    <n v="10"/>
    <n v="80"/>
    <n v="9.3000000000000007"/>
    <n v="74.400000000000006"/>
  </r>
  <r>
    <x v="2"/>
    <x v="18"/>
    <x v="17"/>
    <s v="262726"/>
    <s v=" WIRING DEVICES"/>
    <s v="EL"/>
    <x v="1"/>
    <n v="1134"/>
    <s v="262726 - WIRING DEVICES"/>
    <s v="262726 - WIRING DEVICES"/>
    <s v="F"/>
    <s v="General lighting switch (S15); two way"/>
    <n v="2"/>
    <s v="Nr"/>
    <n v="15"/>
    <n v="30"/>
    <n v="13.950000000000001"/>
    <n v="27.900000000000002"/>
  </r>
  <r>
    <x v="2"/>
    <x v="18"/>
    <x v="17"/>
    <s v="262726"/>
    <s v=" WIRING DEVICES"/>
    <s v="EL"/>
    <x v="1"/>
    <n v="1135"/>
    <s v="Switches"/>
    <s v="Switches"/>
    <s v="L"/>
    <s v="Push button"/>
    <n v="5"/>
    <s v="Nr"/>
    <m/>
    <n v="0"/>
    <n v="0"/>
    <n v="0"/>
  </r>
  <r>
    <x v="2"/>
    <x v="18"/>
    <x v="17"/>
    <s v="262726"/>
    <s v=" WIRING DEVICES"/>
    <s v="EL"/>
    <x v="0"/>
    <n v="1136"/>
    <s v="Socket Outlets "/>
    <s v="Socket Outlets "/>
    <m/>
    <s v="Socket Outlets "/>
    <m/>
    <m/>
    <m/>
    <m/>
    <m/>
    <m/>
  </r>
  <r>
    <x v="2"/>
    <x v="18"/>
    <x v="17"/>
    <s v="262726"/>
    <s v=" WIRING DEVICES"/>
    <s v="EL"/>
    <x v="1"/>
    <n v="1137"/>
    <s v="Switches"/>
    <s v="Switches"/>
    <s v="G"/>
    <s v="Type R01; simplex"/>
    <n v="34"/>
    <s v="Nr"/>
    <n v="45"/>
    <n v="1530"/>
    <n v="41.85"/>
    <n v="1422.9"/>
  </r>
  <r>
    <x v="2"/>
    <x v="18"/>
    <x v="17"/>
    <s v="262726"/>
    <s v=" WIRING DEVICES"/>
    <s v="EL"/>
    <x v="1"/>
    <n v="1138"/>
    <s v="Socket Outlets "/>
    <s v="Socket Outlets "/>
    <s v="H"/>
    <s v="Type R01; duplex"/>
    <n v="16"/>
    <s v="Nr"/>
    <n v="55"/>
    <n v="880"/>
    <n v="51.150000000000006"/>
    <n v="818.40000000000009"/>
  </r>
  <r>
    <x v="2"/>
    <x v="18"/>
    <x v="17"/>
    <s v="262726"/>
    <s v=" WIRING DEVICES"/>
    <s v="EL"/>
    <x v="1"/>
    <n v="1139"/>
    <s v="Switches"/>
    <s v="Switches"/>
    <s v="J"/>
    <s v="Type R05; simplex"/>
    <n v="16"/>
    <s v="Nr"/>
    <n v="75"/>
    <n v="1200"/>
    <n v="69.75"/>
    <n v="1116"/>
  </r>
  <r>
    <x v="2"/>
    <x v="18"/>
    <x v="17"/>
    <s v="262726"/>
    <s v=" WIRING DEVICES"/>
    <s v="EL"/>
    <x v="1"/>
    <n v="1140"/>
    <s v="Socket Outlets "/>
    <s v="Socket Outlets "/>
    <s v="K"/>
    <s v="Type R05; duplex"/>
    <n v="1"/>
    <s v="Nr"/>
    <n v="85"/>
    <n v="85"/>
    <n v="79.05"/>
    <n v="79.05"/>
  </r>
  <r>
    <x v="2"/>
    <x v="18"/>
    <x v="17"/>
    <s v="262726"/>
    <s v=" WIRING DEVICES"/>
    <s v="EL"/>
    <x v="1"/>
    <n v="1141"/>
    <s v="Switches"/>
    <s v="Switches"/>
    <s v="R"/>
    <s v="Type R01; simplex; floor mounted"/>
    <n v="2"/>
    <s v="Nr"/>
    <m/>
    <n v="0"/>
    <n v="0"/>
    <n v="0"/>
  </r>
  <r>
    <x v="2"/>
    <x v="18"/>
    <x v="17"/>
    <s v="262726"/>
    <s v=" WIRING DEVICES"/>
    <s v="EL"/>
    <x v="1"/>
    <n v="1142"/>
    <s v="Socket Outlets "/>
    <s v="Socket Outlets "/>
    <s v="A"/>
    <s v="Type R01; duplex; floor mounted"/>
    <n v="1"/>
    <s v="Nr"/>
    <m/>
    <n v="0"/>
    <n v="0"/>
    <n v="0"/>
  </r>
  <r>
    <x v="2"/>
    <x v="18"/>
    <x v="17"/>
    <s v="262726"/>
    <s v=" WIRING DEVICES"/>
    <s v="EL"/>
    <x v="0"/>
    <n v="1143"/>
    <s v="Electric Outlets"/>
    <s v="Electric Outlets"/>
    <m/>
    <s v="Electric Outlets"/>
    <m/>
    <m/>
    <m/>
    <m/>
    <m/>
    <m/>
  </r>
  <r>
    <x v="2"/>
    <x v="18"/>
    <x v="17"/>
    <s v="262726"/>
    <s v=" WIRING DEVICES"/>
    <s v="EL"/>
    <x v="1"/>
    <n v="1144"/>
    <s v="Socket Outlets "/>
    <s v="Socket Outlets "/>
    <s v="A"/>
    <s v="Lighting outlet ;ceiling mounted; 16Amp,2P"/>
    <n v="26"/>
    <s v="Nr"/>
    <n v="60"/>
    <n v="1560"/>
    <n v="55.800000000000004"/>
    <n v="1450.8000000000002"/>
  </r>
  <r>
    <x v="2"/>
    <x v="18"/>
    <x v="17"/>
    <s v="262726"/>
    <s v=" WIRING DEVICES"/>
    <s v="EL"/>
    <x v="1"/>
    <n v="1145"/>
    <s v="Electric Outlets"/>
    <s v="Electric Outlets"/>
    <s v="C"/>
    <s v="Lighting outlet ;wall mounted; 16Amp,2P"/>
    <n v="14"/>
    <s v="Nr"/>
    <m/>
    <n v="0"/>
    <n v="0"/>
    <n v="0"/>
  </r>
  <r>
    <x v="2"/>
    <x v="18"/>
    <x v="17"/>
    <s v="262816"/>
    <s v=" ENCLOSED SWITCHES AND CIRCUIT BREAKERS"/>
    <s v="EL"/>
    <x v="0"/>
    <n v="1146"/>
    <s v="262816 - ENCLOSED SWITCHES AND CIRCUIT BREAKERS"/>
    <s v="262816 - ENCLOSED SWITCHES AND CIRCUIT BREAKERS"/>
    <m/>
    <s v="262816 - ENCLOSED SWITCHES AND CIRCUIT BREAKERS"/>
    <m/>
    <m/>
    <m/>
    <m/>
    <m/>
    <m/>
  </r>
  <r>
    <x v="2"/>
    <x v="18"/>
    <x v="17"/>
    <s v="262816"/>
    <s v=" ENCLOSED SWITCHES AND CIRCUIT BREAKERS"/>
    <s v="EL"/>
    <x v="0"/>
    <n v="1147"/>
    <s v="Switch Disconnectors (Disconnecting Switches)"/>
    <s v="Switch Disconnectors (Disconnecting Switches)"/>
    <m/>
    <s v="Switch Disconnectors (Disconnecting Switches)"/>
    <m/>
    <m/>
    <m/>
    <m/>
    <m/>
    <m/>
  </r>
  <r>
    <x v="2"/>
    <x v="18"/>
    <x v="17"/>
    <s v="262816"/>
    <s v=" ENCLOSED SWITCHES AND CIRCUIT BREAKERS"/>
    <s v="EL"/>
    <x v="1"/>
    <n v="1148"/>
    <s v="262816 - ENCLOSED SWITCHES AND CIRCUIT BREAKERS"/>
    <s v="262816 - ENCLOSED SWITCHES AND CIRCUIT BREAKERS"/>
    <s v="B"/>
    <s v="16Amp, 2P"/>
    <n v="15"/>
    <s v="Nr"/>
    <n v="50"/>
    <n v="750"/>
    <n v="46.5"/>
    <n v="697.5"/>
  </r>
  <r>
    <x v="2"/>
    <x v="18"/>
    <x v="17"/>
    <s v="262816"/>
    <s v=" ENCLOSED SWITCHES AND CIRCUIT BREAKERS"/>
    <s v="EL"/>
    <x v="1"/>
    <n v="1149"/>
    <s v="Switch Disconnectors (Disconnecting Switches)"/>
    <s v="Switch Disconnectors (Disconnecting Switches)"/>
    <s v="E"/>
    <s v="16Amp, 2P, weatherproof"/>
    <n v="6"/>
    <s v="Nr"/>
    <m/>
    <n v="0"/>
    <n v="0"/>
    <n v="0"/>
  </r>
  <r>
    <x v="2"/>
    <x v="18"/>
    <x v="17"/>
    <s v="262816"/>
    <s v=" ENCLOSED SWITCHES AND CIRCUIT BREAKERS"/>
    <s v="EL"/>
    <x v="1"/>
    <n v="1150"/>
    <s v="262816 - ENCLOSED SWITCHES AND CIRCUIT BREAKERS"/>
    <s v="262816 - ENCLOSED SWITCHES AND CIRCUIT BREAKERS"/>
    <s v="F"/>
    <s v="16Amp, 2P, weatherproof, pedestal type"/>
    <n v="3"/>
    <s v="Nr"/>
    <m/>
    <n v="0"/>
    <n v="0"/>
    <n v="0"/>
  </r>
  <r>
    <x v="2"/>
    <x v="18"/>
    <x v="17"/>
    <s v="262816"/>
    <s v=" ENCLOSED SWITCHES AND CIRCUIT BREAKERS"/>
    <s v="EL"/>
    <x v="1"/>
    <n v="1151"/>
    <s v="Switch Disconnectors (Disconnecting Switches)"/>
    <s v="Switch Disconnectors (Disconnecting Switches)"/>
    <s v="C"/>
    <s v="20Amp, 2P"/>
    <n v="2"/>
    <s v="Nr"/>
    <n v="100"/>
    <n v="200"/>
    <n v="93"/>
    <n v="186"/>
  </r>
  <r>
    <x v="2"/>
    <x v="18"/>
    <x v="17"/>
    <s v="262816"/>
    <s v=" ENCLOSED SWITCHES AND CIRCUIT BREAKERS"/>
    <s v="EL"/>
    <x v="1"/>
    <n v="1152"/>
    <s v="262816 - ENCLOSED SWITCHES AND CIRCUIT BREAKERS"/>
    <s v="262816 - ENCLOSED SWITCHES AND CIRCUIT BREAKERS"/>
    <s v="H"/>
    <s v="20Amp, 2P, weatherproof, pedestal type"/>
    <n v="3"/>
    <s v="Nr"/>
    <m/>
    <n v="0"/>
    <n v="0"/>
    <n v="0"/>
  </r>
  <r>
    <x v="2"/>
    <x v="18"/>
    <x v="17"/>
    <s v="262816"/>
    <s v=" ENCLOSED SWITCHES AND CIRCUIT BREAKERS"/>
    <s v="EL"/>
    <x v="1"/>
    <n v="1153"/>
    <s v="Switch Disconnectors (Disconnecting Switches)"/>
    <s v="Switch Disconnectors (Disconnecting Switches)"/>
    <s v="J"/>
    <s v="32Amp, 2P"/>
    <n v="3"/>
    <s v="Nr"/>
    <m/>
    <n v="0"/>
    <n v="0"/>
    <n v="0"/>
  </r>
  <r>
    <x v="2"/>
    <x v="18"/>
    <x v="17"/>
    <s v="262816"/>
    <s v=" ENCLOSED SWITCHES AND CIRCUIT BREAKERS"/>
    <s v="EL"/>
    <x v="1"/>
    <n v="1154"/>
    <s v="262816 - ENCLOSED SWITCHES AND CIRCUIT BREAKERS"/>
    <s v="262816 - ENCLOSED SWITCHES AND CIRCUIT BREAKERS"/>
    <s v="K"/>
    <s v="32Amp, 2P, pedestal type"/>
    <n v="1"/>
    <s v="Nr"/>
    <m/>
    <n v="0"/>
    <n v="0"/>
    <n v="0"/>
  </r>
  <r>
    <x v="2"/>
    <x v="18"/>
    <x v="17"/>
    <s v="262816"/>
    <s v=" ENCLOSED SWITCHES AND CIRCUIT BREAKERS"/>
    <s v="EL"/>
    <x v="1"/>
    <n v="1155"/>
    <s v="Switch Disconnectors (Disconnecting Switches)"/>
    <s v="Switch Disconnectors (Disconnecting Switches)"/>
    <s v="L"/>
    <s v="32Amp, 2P, weatherproof"/>
    <n v="2"/>
    <s v="Nr"/>
    <m/>
    <n v="0"/>
    <n v="0"/>
    <n v="0"/>
  </r>
  <r>
    <x v="2"/>
    <x v="18"/>
    <x v="17"/>
    <s v="262816"/>
    <s v=" ENCLOSED SWITCHES AND CIRCUIT BREAKERS"/>
    <s v="EL"/>
    <x v="1"/>
    <n v="1156"/>
    <s v="262816 - ENCLOSED SWITCHES AND CIRCUIT BREAKERS"/>
    <s v="262816 - ENCLOSED SWITCHES AND CIRCUIT BREAKERS"/>
    <s v="M"/>
    <s v="32Amp, 4P"/>
    <n v="1"/>
    <s v="Nr"/>
    <m/>
    <n v="0"/>
    <n v="0"/>
    <n v="0"/>
  </r>
  <r>
    <x v="2"/>
    <x v="18"/>
    <x v="17"/>
    <s v="262816"/>
    <s v=" ENCLOSED SWITCHES AND CIRCUIT BREAKERS"/>
    <s v="EL"/>
    <x v="1"/>
    <n v="1157"/>
    <s v="Switch Disconnectors (Disconnecting Switches)"/>
    <s v="Switch Disconnectors (Disconnecting Switches)"/>
    <s v="N"/>
    <s v="20Amp, 4P"/>
    <n v="2"/>
    <s v="Nr"/>
    <n v="50"/>
    <n v="100"/>
    <n v="46.5"/>
    <n v="93"/>
  </r>
  <r>
    <x v="2"/>
    <x v="18"/>
    <x v="17"/>
    <s v="262816"/>
    <s v=" ENCLOSED SWITCHES AND CIRCUIT BREAKERS"/>
    <s v="EL"/>
    <x v="1"/>
    <n v="1158"/>
    <s v="262816 - ENCLOSED SWITCHES AND CIRCUIT BREAKERS"/>
    <s v="262816 - ENCLOSED SWITCHES AND CIRCUIT BREAKERS"/>
    <s v="P"/>
    <s v="40Amp, 4P"/>
    <n v="3"/>
    <s v="Nr"/>
    <m/>
    <n v="0"/>
    <n v="0"/>
    <n v="0"/>
  </r>
  <r>
    <x v="2"/>
    <x v="18"/>
    <x v="17"/>
    <s v="262816"/>
    <s v=" ENCLOSED SWITCHES AND CIRCUIT BREAKERS"/>
    <s v="EL"/>
    <x v="1"/>
    <n v="1159"/>
    <s v="Switch Disconnectors (Disconnecting Switches)"/>
    <s v="Switch Disconnectors (Disconnecting Switches)"/>
    <s v="Q"/>
    <s v="63Amp, 4P"/>
    <n v="3"/>
    <s v="Nr"/>
    <m/>
    <n v="0"/>
    <n v="0"/>
    <n v="0"/>
  </r>
  <r>
    <x v="2"/>
    <x v="18"/>
    <x v="17"/>
    <s v="262816"/>
    <s v=" ENCLOSED SWITCHES AND CIRCUIT BREAKERS"/>
    <s v="EL"/>
    <x v="1"/>
    <n v="1160"/>
    <s v="262816 - ENCLOSED SWITCHES AND CIRCUIT BREAKERS"/>
    <s v="262816 - ENCLOSED SWITCHES AND CIRCUIT BREAKERS"/>
    <s v="A"/>
    <s v="63Amp, 4P, pedestal type"/>
    <n v="1"/>
    <s v="Nr"/>
    <m/>
    <n v="0"/>
    <n v="0"/>
    <n v="0"/>
  </r>
  <r>
    <x v="2"/>
    <x v="18"/>
    <x v="17"/>
    <s v="262816"/>
    <s v=" ENCLOSED SWITCHES AND CIRCUIT BREAKERS"/>
    <s v="EL"/>
    <x v="0"/>
    <n v="1161"/>
    <s v="Switch Disconnectors with Combination Starter"/>
    <s v="Switch Disconnectors with Combination Starter"/>
    <m/>
    <s v="Switch Disconnectors with Combination Starter"/>
    <m/>
    <m/>
    <m/>
    <m/>
    <m/>
    <m/>
  </r>
  <r>
    <x v="2"/>
    <x v="18"/>
    <x v="17"/>
    <s v="262816"/>
    <s v=" ENCLOSED SWITCHES AND CIRCUIT BREAKERS"/>
    <s v="EL"/>
    <x v="1"/>
    <n v="1162"/>
    <s v="262816 - ENCLOSED SWITCHES AND CIRCUIT BREAKERS"/>
    <s v="262816 - ENCLOSED SWITCHES AND CIRCUIT BREAKERS"/>
    <s v="A"/>
    <s v="16Amp, 2P, weatherproof"/>
    <n v="1"/>
    <s v="Nr"/>
    <n v="50"/>
    <n v="50"/>
    <n v="46.5"/>
    <n v="46.5"/>
  </r>
  <r>
    <x v="2"/>
    <x v="18"/>
    <x v="17"/>
    <s v="262816"/>
    <s v=" ENCLOSED SWITCHES AND CIRCUIT BREAKERS"/>
    <s v="EL"/>
    <x v="1"/>
    <n v="1163"/>
    <s v="Switch Disconnectors with Combination Starter"/>
    <s v="Switch Disconnectors with Combination Starter"/>
    <s v="B"/>
    <s v="16Amp, 2P, weatherproof, pedestal type"/>
    <n v="1"/>
    <s v="Nr"/>
    <n v="75"/>
    <n v="75"/>
    <n v="69.75"/>
    <n v="69.75"/>
  </r>
  <r>
    <x v="2"/>
    <x v="18"/>
    <x v="17"/>
    <s v="262816"/>
    <s v=" ENCLOSED SWITCHES AND CIRCUIT BREAKERS"/>
    <s v="EL"/>
    <x v="1"/>
    <n v="1164"/>
    <s v="262816 - ENCLOSED SWITCHES AND CIRCUIT BREAKERS"/>
    <s v="262816 - ENCLOSED SWITCHES AND CIRCUIT BREAKERS"/>
    <s v="C"/>
    <s v="16Amp, 4P, weatherproof"/>
    <n v="1"/>
    <s v="Nr"/>
    <n v="100"/>
    <n v="100"/>
    <n v="93"/>
    <n v="93"/>
  </r>
  <r>
    <x v="2"/>
    <x v="18"/>
    <x v="17"/>
    <s v="262816"/>
    <s v=" ENCLOSED SWITCHES AND CIRCUIT BREAKERS"/>
    <s v="EL"/>
    <x v="1"/>
    <n v="1165"/>
    <s v="Switch Disconnectors with Combination Starter"/>
    <s v="Switch Disconnectors with Combination Starter"/>
    <s v="D"/>
    <s v="20Amp, 4P, weatherproof"/>
    <n v="1"/>
    <s v="Nr"/>
    <n v="75"/>
    <n v="75"/>
    <n v="69.75"/>
    <n v="69.75"/>
  </r>
  <r>
    <x v="2"/>
    <x v="18"/>
    <x v="17"/>
    <s v="263213"/>
    <s v=" PACKAGED ENGINE GENERATORS"/>
    <s v="EL"/>
    <x v="0"/>
    <n v="1166"/>
    <s v="263213 - PACKAGED ENGINE GENERATORS"/>
    <s v="263213 - PACKAGED ENGINE GENERATORS"/>
    <m/>
    <s v="263213 - PACKAGED ENGINE GENERATORS"/>
    <m/>
    <m/>
    <m/>
    <m/>
    <m/>
    <m/>
  </r>
  <r>
    <x v="2"/>
    <x v="18"/>
    <x v="17"/>
    <s v="263213"/>
    <s v=" PACKAGED ENGINE GENERATORS"/>
    <s v="EL"/>
    <x v="0"/>
    <n v="1167"/>
    <s v="Oudooor sound proof generator, including enclosure, control panel, silencer, gas exhaust pipes, and installation of all accessories and equipment required."/>
    <s v="Oudooor sound proof generator, including enclosure, control panel, silencer, gas exhaust pipes, and installation of all accessories and equipment required."/>
    <m/>
    <s v="Oudooor sound proof generator, including enclosure, control panel, silencer, gas exhaust pipes, and installation of all accessories and equipment required."/>
    <m/>
    <m/>
    <m/>
    <m/>
    <m/>
    <m/>
  </r>
  <r>
    <x v="2"/>
    <x v="18"/>
    <x v="17"/>
    <s v="263213"/>
    <s v=" PACKAGED ENGINE GENERATORS"/>
    <s v="EL"/>
    <x v="1"/>
    <n v="1168"/>
    <s v="263213 - PACKAGED ENGINE GENERATORS"/>
    <s v="263213 - PACKAGED ENGINE GENERATORS"/>
    <s v="E"/>
    <s v="200 kVA, 400 V, 50 Hz (standby), 1500rpm, three phase, four wire, as shown on drawings"/>
    <n v="1"/>
    <s v="Nr"/>
    <n v="36000"/>
    <n v="36000"/>
    <n v="33480"/>
    <n v="33480"/>
  </r>
  <r>
    <x v="2"/>
    <x v="18"/>
    <x v="17"/>
    <s v="263213"/>
    <s v=" PACKAGED ENGINE GENERATORS"/>
    <s v="EL"/>
    <x v="1"/>
    <n v="1169"/>
    <s v="Oudooor sound proof generator, including enclosure, control panel, silencer, gas exhaust pipes, and installation of all accessories and equipment required."/>
    <s v="Oudooor sound proof generator, including enclosure, control panel, silencer, gas exhaust pipes, and installation of all accessories and equipment required."/>
    <s v="F"/>
    <s v="Daily fuel tank (500 Liters)"/>
    <n v="1"/>
    <s v="Nr"/>
    <n v="750"/>
    <n v="750"/>
    <n v="697.5"/>
    <n v="697.5"/>
  </r>
  <r>
    <x v="2"/>
    <x v="18"/>
    <x v="17"/>
    <s v="263353"/>
    <s v=" STATIC UNINTERRUPTIBLE POWER SUPPLY "/>
    <s v="EL"/>
    <x v="0"/>
    <n v="1170"/>
    <s v="263353 - STATIC UNINTERRUPTIBLE POWER SUPPLY "/>
    <s v="263353 - STATIC UNINTERRUPTIBLE POWER SUPPLY "/>
    <m/>
    <s v="263353 - STATIC UNINTERRUPTIBLE POWER SUPPLY "/>
    <m/>
    <m/>
    <m/>
    <m/>
    <m/>
    <m/>
  </r>
  <r>
    <x v="2"/>
    <x v="18"/>
    <x v="17"/>
    <s v="263353"/>
    <s v=" STATIC UNINTERRUPTIBLE POWER SUPPLY "/>
    <s v="EL"/>
    <x v="0"/>
    <n v="1171"/>
    <s v="UPS system complete, including"/>
    <s v="UPS system complete, including"/>
    <m/>
    <s v="UPS system complete, including"/>
    <m/>
    <m/>
    <m/>
    <m/>
    <m/>
    <m/>
  </r>
  <r>
    <x v="2"/>
    <x v="18"/>
    <x v="17"/>
    <s v="263353"/>
    <s v=" STATIC UNINTERRUPTIBLE POWER SUPPLY "/>
    <s v="EL"/>
    <x v="0"/>
    <n v="1172"/>
    <s v="battery, charger, inverter, transfer"/>
    <s v="battery, charger, inverter, transfer"/>
    <m/>
    <s v="battery, charger, inverter, transfer"/>
    <m/>
    <m/>
    <m/>
    <m/>
    <m/>
    <m/>
  </r>
  <r>
    <x v="2"/>
    <x v="18"/>
    <x v="17"/>
    <s v="263353"/>
    <s v=" STATIC UNINTERRUPTIBLE POWER SUPPLY "/>
    <s v="EL"/>
    <x v="0"/>
    <n v="1173"/>
    <s v="switch and manual by pass switch  "/>
    <s v="switch and manual by pass switch  "/>
    <m/>
    <s v="switch and manual by pass switch  "/>
    <m/>
    <m/>
    <m/>
    <m/>
    <m/>
    <m/>
  </r>
  <r>
    <x v="2"/>
    <x v="18"/>
    <x v="17"/>
    <s v="263353"/>
    <s v=" STATIC UNINTERRUPTIBLE POWER SUPPLY "/>
    <s v="EL"/>
    <x v="1"/>
    <n v="1174"/>
    <s v="battery, charger, inverter, transfer"/>
    <s v="battery, charger, inverter, transfer"/>
    <s v="G"/>
    <s v="UPS, 25 kVA , 3-phase 230V/400V input, 3-phase 230V/400V output"/>
    <n v="1"/>
    <s v="Nr"/>
    <n v="10000"/>
    <n v="10000"/>
    <n v="9300"/>
    <n v="9300"/>
  </r>
  <r>
    <x v="2"/>
    <x v="18"/>
    <x v="17"/>
    <s v="263600"/>
    <s v=" TRANSFER SWITCHES"/>
    <s v="EL"/>
    <x v="0"/>
    <n v="1175"/>
    <s v="263600 - TRANSFER SWITCHES"/>
    <s v="263600 - TRANSFER SWITCHES"/>
    <m/>
    <s v="263600 - TRANSFER SWITCHES"/>
    <m/>
    <m/>
    <m/>
    <m/>
    <m/>
    <m/>
  </r>
  <r>
    <x v="2"/>
    <x v="18"/>
    <x v="17"/>
    <s v="263600"/>
    <s v=" TRANSFER SWITCHES"/>
    <s v="EL"/>
    <x v="0"/>
    <n v="1176"/>
    <s v="Automatic transfer switch"/>
    <s v="Automatic transfer switch"/>
    <m/>
    <s v="Automatic transfer switch"/>
    <m/>
    <m/>
    <m/>
    <m/>
    <m/>
    <m/>
  </r>
  <r>
    <x v="2"/>
    <x v="18"/>
    <x v="17"/>
    <s v="263600"/>
    <s v=" TRANSFER SWITCHES"/>
    <s v="EL"/>
    <x v="1"/>
    <n v="1177"/>
    <s v="263600 - TRANSFER SWITCHES"/>
    <s v="263600 - TRANSFER SWITCHES"/>
    <s v="A"/>
    <s v="ATS,400 A, 4 poles"/>
    <n v="1"/>
    <s v="Nr"/>
    <n v="1400"/>
    <n v="1400"/>
    <n v="1302"/>
    <n v="1302"/>
  </r>
  <r>
    <x v="2"/>
    <x v="18"/>
    <x v="17"/>
    <s v="264113"/>
    <s v=" LIGHTNING PROTECTION FOR STRUCTURES"/>
    <s v="EL"/>
    <x v="0"/>
    <n v="1178"/>
    <s v="264113 - LIGHTNING PROTECTION FOR STRUCTURES"/>
    <s v="264113 - LIGHTNING PROTECTION FOR STRUCTURES"/>
    <m/>
    <s v="264113 - LIGHTNING PROTECTION FOR STRUCTURES"/>
    <m/>
    <m/>
    <m/>
    <m/>
    <m/>
    <m/>
  </r>
  <r>
    <x v="2"/>
    <x v="18"/>
    <x v="17"/>
    <s v="264113"/>
    <s v=" LIGHTNING PROTECTION FOR STRUCTURES"/>
    <s v="EL"/>
    <x v="1"/>
    <n v="1179"/>
    <s v="263600 - TRANSFER SWITCHES"/>
    <s v="263600 - TRANSFER SWITCHES"/>
    <s v="B"/>
    <s v="Complete faraday cage system for the new building as specified and as shown on drawings"/>
    <n v="1"/>
    <s v="Item"/>
    <n v="8750"/>
    <n v="8750"/>
    <n v="8137.5"/>
    <n v="8137.5"/>
  </r>
  <r>
    <x v="2"/>
    <x v="18"/>
    <x v="17"/>
    <s v="265100"/>
    <s v=" INTERIOR LIGHTING "/>
    <s v="EL"/>
    <x v="0"/>
    <n v="1180"/>
    <s v="265100 - INTERIOR LIGHTING "/>
    <s v="265100 - INTERIOR LIGHTING "/>
    <m/>
    <s v="265100 - INTERIOR LIGHTING "/>
    <m/>
    <m/>
    <m/>
    <m/>
    <m/>
    <m/>
  </r>
  <r>
    <x v="2"/>
    <x v="18"/>
    <x v="17"/>
    <s v="265100"/>
    <s v=" INTERIOR LIGHTING "/>
    <s v="EL"/>
    <x v="0"/>
    <n v="1181"/>
    <s v="Lighting Fixtures"/>
    <s v="Lighting Fixtures"/>
    <m/>
    <s v="Lighting Fixtures"/>
    <m/>
    <m/>
    <m/>
    <m/>
    <m/>
    <m/>
  </r>
  <r>
    <x v="2"/>
    <x v="18"/>
    <x v="17"/>
    <s v="265100"/>
    <s v=" INTERIOR LIGHTING "/>
    <s v="EL"/>
    <x v="1"/>
    <n v="1182"/>
    <s v="265100 - INTERIOR LIGHTING "/>
    <s v="265100 - INTERIOR LIGHTING "/>
    <s v="C"/>
    <s v="Type A1"/>
    <n v="2"/>
    <s v="Nr"/>
    <n v="85"/>
    <n v="170"/>
    <n v="79.05"/>
    <n v="158.1"/>
  </r>
  <r>
    <x v="2"/>
    <x v="18"/>
    <x v="17"/>
    <s v="265100"/>
    <s v=" INTERIOR LIGHTING "/>
    <s v="EL"/>
    <x v="1"/>
    <n v="1183"/>
    <s v="Lighting Fixtures"/>
    <s v="Lighting Fixtures"/>
    <s v="D"/>
    <s v="Type A2"/>
    <n v="8"/>
    <s v="Nr"/>
    <n v="60"/>
    <n v="480"/>
    <n v="55.800000000000004"/>
    <n v="446.40000000000003"/>
  </r>
  <r>
    <x v="2"/>
    <x v="18"/>
    <x v="17"/>
    <s v="265100"/>
    <s v=" INTERIOR LIGHTING "/>
    <s v="EL"/>
    <x v="1"/>
    <n v="1184"/>
    <s v="265100 - INTERIOR LIGHTING "/>
    <s v="265100 - INTERIOR LIGHTING "/>
    <s v="E"/>
    <s v="Type A3"/>
    <n v="23"/>
    <s v="Nr"/>
    <n v="85"/>
    <n v="1955"/>
    <n v="79.05"/>
    <n v="1818.1499999999999"/>
  </r>
  <r>
    <x v="2"/>
    <x v="18"/>
    <x v="17"/>
    <s v="265100"/>
    <s v=" INTERIOR LIGHTING "/>
    <s v="EL"/>
    <x v="1"/>
    <n v="1185"/>
    <s v="Lighting Fixtures"/>
    <s v="Lighting Fixtures"/>
    <s v="F"/>
    <s v="Type A5"/>
    <n v="3"/>
    <s v="Nr"/>
    <m/>
    <n v="0"/>
    <n v="0"/>
    <n v="0"/>
  </r>
  <r>
    <x v="2"/>
    <x v="18"/>
    <x v="17"/>
    <s v="265100"/>
    <s v=" INTERIOR LIGHTING "/>
    <s v="EL"/>
    <x v="1"/>
    <n v="1186"/>
    <s v="265100 - INTERIOR LIGHTING "/>
    <s v="265100 - INTERIOR LIGHTING "/>
    <s v="G"/>
    <s v="Type B1"/>
    <n v="3"/>
    <s v="Nr"/>
    <m/>
    <n v="0"/>
    <n v="0"/>
    <n v="0"/>
  </r>
  <r>
    <x v="2"/>
    <x v="18"/>
    <x v="17"/>
    <s v="265100"/>
    <s v=" INTERIOR LIGHTING "/>
    <s v="EL"/>
    <x v="1"/>
    <n v="1187"/>
    <s v="Lighting Fixtures"/>
    <s v="Lighting Fixtures"/>
    <s v="F"/>
    <s v="Type B2"/>
    <n v="39"/>
    <s v="Nr"/>
    <n v="95"/>
    <n v="3705"/>
    <n v="88.350000000000009"/>
    <n v="3445.6500000000005"/>
  </r>
  <r>
    <x v="2"/>
    <x v="18"/>
    <x v="17"/>
    <s v="265100"/>
    <s v=" INTERIOR LIGHTING "/>
    <s v="EL"/>
    <x v="1"/>
    <n v="1188"/>
    <s v="265100 - INTERIOR LIGHTING "/>
    <s v="265100 - INTERIOR LIGHTING "/>
    <s v="G"/>
    <s v="Type B3"/>
    <n v="2"/>
    <s v="Nr"/>
    <n v="105"/>
    <n v="210"/>
    <n v="97.65"/>
    <n v="195.3"/>
  </r>
  <r>
    <x v="2"/>
    <x v="18"/>
    <x v="17"/>
    <s v="265100"/>
    <s v=" INTERIOR LIGHTING "/>
    <s v="EL"/>
    <x v="1"/>
    <n v="1189"/>
    <s v="Lighting Fixtures"/>
    <s v="Lighting Fixtures"/>
    <s v="H"/>
    <s v="Type C1"/>
    <n v="11"/>
    <s v="Nr"/>
    <n v="105"/>
    <n v="1155"/>
    <n v="97.65"/>
    <n v="1074.1500000000001"/>
  </r>
  <r>
    <x v="2"/>
    <x v="18"/>
    <x v="17"/>
    <s v="265100"/>
    <s v=" INTERIOR LIGHTING "/>
    <s v="EL"/>
    <x v="1"/>
    <n v="1190"/>
    <s v="265100 - INTERIOR LIGHTING "/>
    <s v="265100 - INTERIOR LIGHTING "/>
    <s v="J"/>
    <s v="Type C2"/>
    <n v="2"/>
    <s v="Nr"/>
    <n v="150"/>
    <n v="300"/>
    <n v="139.5"/>
    <n v="279"/>
  </r>
  <r>
    <x v="2"/>
    <x v="18"/>
    <x v="17"/>
    <s v="265100"/>
    <s v=" INTERIOR LIGHTING "/>
    <s v="EL"/>
    <x v="1"/>
    <n v="1191"/>
    <s v="Lighting Fixtures"/>
    <s v="Lighting Fixtures"/>
    <s v="M"/>
    <s v="Type C3"/>
    <n v="15"/>
    <s v="Nr"/>
    <m/>
    <n v="0"/>
    <n v="0"/>
    <n v="0"/>
  </r>
  <r>
    <x v="2"/>
    <x v="18"/>
    <x v="17"/>
    <s v="265100"/>
    <s v=" INTERIOR LIGHTING "/>
    <s v="EL"/>
    <x v="1"/>
    <n v="1192"/>
    <s v="265100 - INTERIOR LIGHTING "/>
    <s v="265100 - INTERIOR LIGHTING "/>
    <s v="N"/>
    <s v="Type C4"/>
    <n v="9"/>
    <s v="Nr"/>
    <m/>
    <n v="0"/>
    <n v="0"/>
    <n v="0"/>
  </r>
  <r>
    <x v="2"/>
    <x v="18"/>
    <x v="17"/>
    <s v="265100"/>
    <s v=" INTERIOR LIGHTING "/>
    <s v="EL"/>
    <x v="1"/>
    <n v="1193"/>
    <s v="Lighting Fixtures"/>
    <s v="Lighting Fixtures"/>
    <s v="P"/>
    <s v="Type C5"/>
    <n v="40"/>
    <s v="Nr"/>
    <m/>
    <n v="0"/>
    <n v="0"/>
    <n v="0"/>
  </r>
  <r>
    <x v="2"/>
    <x v="18"/>
    <x v="17"/>
    <s v="265100"/>
    <s v=" INTERIOR LIGHTING "/>
    <s v="EL"/>
    <x v="1"/>
    <n v="1194"/>
    <s v="265100 - INTERIOR LIGHTING "/>
    <s v="265100 - INTERIOR LIGHTING "/>
    <s v="K"/>
    <s v="Type E1"/>
    <n v="5"/>
    <s v="Nr"/>
    <n v="425"/>
    <n v="2125"/>
    <n v="395.25"/>
    <n v="1976.25"/>
  </r>
  <r>
    <x v="2"/>
    <x v="18"/>
    <x v="17"/>
    <s v="265100"/>
    <s v=" INTERIOR LIGHTING "/>
    <s v="EL"/>
    <x v="1"/>
    <n v="1195"/>
    <s v="Lighting Fixtures"/>
    <s v="Lighting Fixtures"/>
    <s v="A"/>
    <s v="Type E11"/>
    <n v="3"/>
    <s v="Nr"/>
    <n v="150"/>
    <n v="450"/>
    <n v="139.5"/>
    <n v="418.5"/>
  </r>
  <r>
    <x v="2"/>
    <x v="18"/>
    <x v="17"/>
    <s v="265100"/>
    <s v=" INTERIOR LIGHTING "/>
    <s v="EL"/>
    <x v="1"/>
    <n v="1196"/>
    <s v="265100 - INTERIOR LIGHTING "/>
    <s v="265100 - INTERIOR LIGHTING "/>
    <s v="B"/>
    <s v="Type E2"/>
    <n v="16"/>
    <s v="Nr"/>
    <m/>
    <n v="0"/>
    <n v="0"/>
    <n v="0"/>
  </r>
  <r>
    <x v="2"/>
    <x v="18"/>
    <x v="17"/>
    <s v="265100"/>
    <s v=" INTERIOR LIGHTING "/>
    <s v="EL"/>
    <x v="1"/>
    <n v="1197"/>
    <s v="Lighting Fixtures"/>
    <s v="Lighting Fixtures"/>
    <s v="B"/>
    <s v="Type M1"/>
    <n v="6"/>
    <s v="Nr"/>
    <n v="60"/>
    <n v="360"/>
    <n v="55.800000000000004"/>
    <n v="334.8"/>
  </r>
  <r>
    <x v="2"/>
    <x v="18"/>
    <x v="17"/>
    <s v="265100"/>
    <s v=" INTERIOR LIGHTING "/>
    <s v="EL"/>
    <x v="1"/>
    <n v="1198"/>
    <s v="265100 - INTERIOR LIGHTING "/>
    <s v="265100 - INTERIOR LIGHTING "/>
    <s v="C"/>
    <s v="Type BH"/>
    <n v="2"/>
    <s v="Nr"/>
    <n v="140"/>
    <n v="280"/>
    <n v="130.20000000000002"/>
    <n v="260.40000000000003"/>
  </r>
  <r>
    <x v="2"/>
    <x v="18"/>
    <x v="17"/>
    <s v="265100"/>
    <s v=" INTERIOR LIGHTING "/>
    <s v="EL"/>
    <x v="1"/>
    <n v="1199"/>
    <s v="Lighting Fixtures"/>
    <s v="Lighting Fixtures"/>
    <s v="D"/>
    <s v="Type U2"/>
    <n v="10"/>
    <s v="Nr"/>
    <n v="150"/>
    <n v="1500"/>
    <n v="139.5"/>
    <n v="1395"/>
  </r>
  <r>
    <x v="2"/>
    <x v="18"/>
    <x v="17"/>
    <s v="265100"/>
    <s v=" INTERIOR LIGHTING "/>
    <s v="EL"/>
    <x v="1"/>
    <n v="1200"/>
    <s v="265100 - INTERIOR LIGHTING "/>
    <s v="265100 - INTERIOR LIGHTING "/>
    <s v="F"/>
    <s v="Type U3"/>
    <n v="7"/>
    <s v="Nr"/>
    <m/>
    <n v="0"/>
    <n v="0"/>
    <n v="0"/>
  </r>
  <r>
    <x v="2"/>
    <x v="18"/>
    <x v="17"/>
    <s v="265100"/>
    <s v=" INTERIOR LIGHTING "/>
    <s v="EL"/>
    <x v="1"/>
    <n v="1201"/>
    <s v="Lighting Fixtures"/>
    <s v="Lighting Fixtures"/>
    <s v="G"/>
    <s v="Type S1"/>
    <n v="533"/>
    <s v="m"/>
    <m/>
    <n v="0"/>
    <n v="0"/>
    <n v="0"/>
  </r>
  <r>
    <x v="2"/>
    <x v="18"/>
    <x v="17"/>
    <s v="265100"/>
    <s v=" INTERIOR LIGHTING "/>
    <s v="EL"/>
    <x v="0"/>
    <n v="1202"/>
    <s v="265100 - INTERIOR LIGHTING "/>
    <s v="265100 - INTERIOR LIGHTING "/>
    <s v="BILL NO. 26 - ELECTRICAL"/>
    <m/>
    <m/>
    <m/>
    <s v="J.D"/>
    <n v="193605"/>
    <m/>
    <m/>
  </r>
  <r>
    <x v="2"/>
    <x v="18"/>
    <x v="17"/>
    <s v="To Summary"/>
    <s v="To Summary"/>
    <m/>
    <x v="2"/>
    <n v="1203"/>
    <s v="Lighting Fixtures"/>
    <s v="Lighting Fixtures"/>
    <s v="To Summary"/>
    <m/>
    <m/>
    <m/>
    <m/>
    <m/>
    <m/>
    <m/>
  </r>
  <r>
    <x v="2"/>
    <x v="19"/>
    <x v="18"/>
    <s v="270536"/>
    <s v=" CABLE TRAYS FOR COMMUNICATIONS SYSTEMS"/>
    <s v="EL"/>
    <x v="0"/>
    <n v="1204"/>
    <s v="265100 - INTERIOR LIGHTING "/>
    <s v="265100 - INTERIOR LIGHTING "/>
    <s v="BILL NO. 27"/>
    <m/>
    <m/>
    <m/>
    <m/>
    <m/>
    <m/>
    <m/>
  </r>
  <r>
    <x v="2"/>
    <x v="19"/>
    <x v="18"/>
    <s v="270536"/>
    <s v=" CABLE TRAYS FOR COMMUNICATIONS SYSTEMS"/>
    <s v="EL"/>
    <x v="0"/>
    <n v="1205"/>
    <s v="Lighting Fixtures"/>
    <s v="Lighting Fixtures"/>
    <s v="COMMUNICATIONS"/>
    <m/>
    <m/>
    <m/>
    <m/>
    <m/>
    <m/>
    <m/>
  </r>
  <r>
    <x v="2"/>
    <x v="19"/>
    <x v="18"/>
    <s v="270536"/>
    <s v=" CABLE TRAYS FOR COMMUNICATIONS SYSTEMS"/>
    <s v="EL"/>
    <x v="0"/>
    <n v="1206"/>
    <s v="265100 - INTERIOR LIGHTING "/>
    <s v="265100 - INTERIOR LIGHTING "/>
    <s v="Item"/>
    <s v="                Description                        "/>
    <s v="Qty"/>
    <s v="Unit"/>
    <s v="Rate"/>
    <s v="Amount"/>
    <m/>
    <m/>
  </r>
  <r>
    <x v="2"/>
    <x v="19"/>
    <x v="18"/>
    <s v="270536"/>
    <s v=" CABLE TRAYS FOR COMMUNICATIONS SYSTEMS"/>
    <s v="EL"/>
    <x v="0"/>
    <n v="1207"/>
    <s v="Lighting Fixtures"/>
    <s v="Lighting Fixtures"/>
    <m/>
    <m/>
    <m/>
    <m/>
    <m/>
    <s v="J.D"/>
    <m/>
    <m/>
  </r>
  <r>
    <x v="2"/>
    <x v="19"/>
    <x v="18"/>
    <s v="270536"/>
    <s v=" CABLE TRAYS FOR COMMUNICATIONS SYSTEMS"/>
    <s v="EL"/>
    <x v="0"/>
    <n v="1208"/>
    <s v="270536 - CABLE TRAYS FOR COMMUNICATIONS SYSTEMS"/>
    <s v="270536 - CABLE TRAYS FOR COMMUNICATIONS SYSTEMS"/>
    <m/>
    <s v="270536 - CABLE TRAYS FOR COMMUNICATIONS SYSTEMS"/>
    <m/>
    <m/>
    <m/>
    <m/>
    <m/>
    <m/>
  </r>
  <r>
    <x v="2"/>
    <x v="19"/>
    <x v="18"/>
    <s v="270536"/>
    <s v=" CABLE TRAYS FOR COMMUNICATIONS SYSTEMS"/>
    <s v="EL"/>
    <x v="0"/>
    <n v="1209"/>
    <s v="Supply, installation, testing, commissioning, putting into satisfactory operation and handing over complete Cable Trays for Communication Systems;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Cable Trays for Communication Systems; including all necessary accessories, fittings, Support, fixation, cable bonding and labelling, cable management, licenses and all required software ; complete; As shown on drawings and described in specifications"/>
    <m/>
    <s v="Supply, installation, testing, commissioning, putting into satisfactory operation and handing over complete Cable Trays for Communication Systems; including all necessary accessories, fittings, Support, fixation, cable bonding and labelling, cable management, licenses and all required software ; complete; As shown on drawings and described in specifications"/>
    <m/>
    <m/>
    <m/>
    <m/>
    <m/>
    <m/>
  </r>
  <r>
    <x v="2"/>
    <x v="19"/>
    <x v="18"/>
    <s v="270536"/>
    <s v=" CABLE TRAYS FOR COMMUNICATIONS SYSTEMS"/>
    <s v="EL"/>
    <x v="0"/>
    <n v="1210"/>
    <s v="Covered Cable Trays"/>
    <s v="Covered Cable Trays"/>
    <m/>
    <s v="Covered Cable Trays"/>
    <m/>
    <m/>
    <m/>
    <m/>
    <m/>
    <m/>
  </r>
  <r>
    <x v="2"/>
    <x v="19"/>
    <x v="18"/>
    <s v="270536"/>
    <s v=" CABLE TRAYS FOR COMMUNICATIONS SYSTEMS"/>
    <s v="EL"/>
    <x v="1"/>
    <n v="1211"/>
    <s v="Supply, installation, testing, commissioning, putting into satisfactory operation and handing over complete Cable Trays for Communication Systems;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Cable Trays for Communication Systems; including all necessary accessories, fittings, Support, fixation, cable bonding and labelling, cable management, licenses and all required software ; complete; As shown on drawings and described in specifications"/>
    <s v="A"/>
    <s v="Horizontal cable tray 150 x100mm"/>
    <n v="150"/>
    <s v="m"/>
    <n v="40"/>
    <n v="6000"/>
    <n v="37.200000000000003"/>
    <n v="5580"/>
  </r>
  <r>
    <x v="2"/>
    <x v="19"/>
    <x v="18"/>
    <s v="270536"/>
    <s v=" CABLE TRAYS FOR COMMUNICATIONS SYSTEMS"/>
    <s v="EL"/>
    <x v="1"/>
    <n v="1212"/>
    <s v="Covered Cable Trays"/>
    <s v="Covered Cable Trays"/>
    <s v="B"/>
    <s v="Vertical cable tray 150 x 100 mm"/>
    <n v="5"/>
    <s v="m"/>
    <n v="40"/>
    <n v="200"/>
    <n v="37.200000000000003"/>
    <n v="186"/>
  </r>
  <r>
    <x v="2"/>
    <x v="19"/>
    <x v="18"/>
    <s v="271105"/>
    <s v=" COMMUNICATIONS EQUIPMENT ROOM FITTINGS (TIA)"/>
    <s v="EL"/>
    <x v="0"/>
    <n v="1213"/>
    <s v="271105 - COMMUNICATIONS EQUIPMENT ROOM FITTINGS (TIA)"/>
    <s v="271105 - COMMUNICATIONS EQUIPMENT ROOM FITTINGS (TIA)"/>
    <m/>
    <s v="271105 - COMMUNICATIONS EQUIPMENT ROOM FITTINGS (TIA)"/>
    <m/>
    <m/>
    <m/>
    <m/>
    <m/>
    <m/>
  </r>
  <r>
    <x v="2"/>
    <x v="19"/>
    <x v="18"/>
    <s v="271105"/>
    <s v=" COMMUNICATIONS EQUIPMENT ROOM FITTINGS (TIA)"/>
    <s v="EL"/>
    <x v="0"/>
    <n v="1214"/>
    <s v="Supply, installation, testing, commissioning, putting into satisfactory operation and handing over complete Communication Equipment Room Fittings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Communication Equipment Room Fittings ; including all necessary accessories, fittings, Support, fixation, cable bonding and labelling, cable management, licenses and all required software ; complete; As shown on drawings and described in specifications"/>
    <m/>
    <s v="Supply, installation, testing, commissioning, putting into satisfactory operation and handing over complete Communication Equipment Room Fittings ; including all necessary accessories, fittings, Support, fixation, cable bonding and labelling, cable management, licenses and all required software ; complete; As shown on drawings and described in specifications"/>
    <m/>
    <m/>
    <m/>
    <m/>
    <m/>
    <m/>
  </r>
  <r>
    <x v="2"/>
    <x v="19"/>
    <x v="18"/>
    <s v="271105"/>
    <s v=" COMMUNICATIONS EQUIPMENT ROOM FITTINGS (TIA)"/>
    <s v="EL"/>
    <x v="0"/>
    <n v="1215"/>
    <s v="Telecommunications equipment cabinets; wall-mounted; modular type;"/>
    <s v="Telecommunications equipment cabinets; wall-mounted; modular type;"/>
    <m/>
    <s v="Telecommunications equipment cabinets; wall-mounted; modular type;"/>
    <m/>
    <m/>
    <m/>
    <m/>
    <m/>
    <m/>
  </r>
  <r>
    <x v="2"/>
    <x v="19"/>
    <x v="18"/>
    <s v="271105"/>
    <s v=" COMMUNICATIONS EQUIPMENT ROOM FITTINGS (TIA)"/>
    <s v="EL"/>
    <x v="1"/>
    <n v="1216"/>
    <s v="Supply, installation, testing, commissioning, putting into satisfactory operation and handing over complete Communication Equipment Room Fittings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Communication Equipment Room Fittings ; including all necessary accessories, fittings, Support, fixation, cable bonding and labelling, cable management, licenses and all required software ; complete; As shown on drawings and described in specifications"/>
    <s v="A"/>
    <s v="Wall Mounted Cabinet, door &amp; ventilation provisions as specified; 600 x 600 mm; 24 RU ;"/>
    <n v="1"/>
    <s v="Nr"/>
    <n v="940"/>
    <n v="940"/>
    <n v="874.2"/>
    <n v="874.2"/>
  </r>
  <r>
    <x v="2"/>
    <x v="19"/>
    <x v="18"/>
    <s v="271305"/>
    <s v=" COMMUNICATIONS BACKBONE CABLING (TIA)"/>
    <s v="EL"/>
    <x v="0"/>
    <n v="1217"/>
    <s v="271305 - COMMUNICATIONS BACKBONE CABLING (TIA)"/>
    <s v="271305 - COMMUNICATIONS BACKBONE CABLING (TIA)"/>
    <m/>
    <s v="271305 - COMMUNICATIONS BACKBONE CABLING (TIA)"/>
    <m/>
    <m/>
    <m/>
    <m/>
    <m/>
    <m/>
  </r>
  <r>
    <x v="2"/>
    <x v="19"/>
    <x v="18"/>
    <s v="271305"/>
    <s v=" COMMUNICATIONS BACKBONE CABLING (TIA)"/>
    <s v="EL"/>
    <x v="0"/>
    <n v="1218"/>
    <s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
    <m/>
    <s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
    <m/>
    <m/>
    <m/>
    <m/>
    <m/>
    <m/>
  </r>
  <r>
    <x v="2"/>
    <x v="19"/>
    <x v="18"/>
    <s v="271305"/>
    <s v=" COMMUNICATIONS BACKBONE CABLING (TIA)"/>
    <s v="EL"/>
    <x v="0"/>
    <n v="1219"/>
    <s v="Backbone Cables: UTP; CAT 3; PVC sheathed; suitable for indoor use as specified;"/>
    <s v="Backbone Cables: UTP; CAT 3; PVC sheathed; suitable for indoor use as specified;"/>
    <m/>
    <s v="Backbone Cables: UTP; CAT 3; PVC sheathed; suitable for indoor use as specified;"/>
    <m/>
    <m/>
    <m/>
    <m/>
    <m/>
    <m/>
  </r>
  <r>
    <x v="2"/>
    <x v="19"/>
    <x v="18"/>
    <s v="271305"/>
    <s v=" COMMUNICATIONS BACKBONE CABLING (TIA)"/>
    <s v="EL"/>
    <x v="1"/>
    <n v="1220"/>
    <s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
    <s v="B"/>
    <s v="50-Pair Cat 3, UTP Cable;"/>
    <n v="170"/>
    <s v="m"/>
    <n v="40"/>
    <n v="6800"/>
    <n v="37.200000000000003"/>
    <n v="6324.0000000000009"/>
  </r>
  <r>
    <x v="2"/>
    <x v="19"/>
    <x v="18"/>
    <s v="271305"/>
    <s v=" COMMUNICATIONS BACKBONE CABLING (TIA)"/>
    <s v="EL"/>
    <x v="0"/>
    <n v="1221"/>
    <s v="Main and Intermediate Cross-Connects"/>
    <s v="Main and Intermediate Cross-Connects"/>
    <m/>
    <s v="Main and Intermediate Cross-Connects"/>
    <m/>
    <m/>
    <m/>
    <m/>
    <m/>
    <m/>
  </r>
  <r>
    <x v="2"/>
    <x v="19"/>
    <x v="18"/>
    <s v="271305"/>
    <s v=" COMMUNICATIONS BACKBONE CABLING (TIA)"/>
    <s v="EL"/>
    <x v="1"/>
    <n v="1222"/>
    <s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
    <s v="A"/>
    <s v="Main Distribution Frame (MDF) - 50 Pair"/>
    <n v="1"/>
    <s v="Nr"/>
    <n v="2300"/>
    <n v="2300"/>
    <n v="2139"/>
    <n v="2139"/>
  </r>
  <r>
    <x v="2"/>
    <x v="19"/>
    <x v="18"/>
    <s v="271305"/>
    <s v=" COMMUNICATIONS BACKBONE CABLING (TIA)"/>
    <s v="EL"/>
    <x v="1"/>
    <n v="1223"/>
    <s v="Main and Intermediate Cross-Connects"/>
    <s v="Main and Intermediate Cross-Connects"/>
    <s v="B"/>
    <s v="IDC 110 Block (50 Pairs)"/>
    <n v="1"/>
    <s v="Nr"/>
    <n v="2300"/>
    <n v="2300"/>
    <n v="2139"/>
    <n v="2139"/>
  </r>
  <r>
    <x v="2"/>
    <x v="19"/>
    <x v="18"/>
    <s v="271505"/>
    <s v=" COMMUNICATIONS HORIZONTAL CABLING (TIA)"/>
    <s v="EL"/>
    <x v="0"/>
    <n v="1224"/>
    <s v="271505 - COMMUNICATIONS HORIZONTAL CABLING (TIA)"/>
    <s v="271505 - COMMUNICATIONS HORIZONTAL CABLING (TIA)"/>
    <m/>
    <s v="271505 - COMMUNICATIONS HORIZONTAL CABLING (TIA)"/>
    <m/>
    <m/>
    <m/>
    <m/>
    <m/>
    <m/>
  </r>
  <r>
    <x v="2"/>
    <x v="19"/>
    <x v="18"/>
    <s v="271505"/>
    <s v=" COMMUNICATIONS HORIZONTAL CABLING (TIA)"/>
    <s v="EL"/>
    <x v="0"/>
    <n v="1225"/>
    <s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
    <m/>
    <s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
    <m/>
    <m/>
    <m/>
    <m/>
    <m/>
    <m/>
  </r>
  <r>
    <x v="2"/>
    <x v="19"/>
    <x v="18"/>
    <s v="271505"/>
    <s v=" COMMUNICATIONS HORIZONTAL CABLING (TIA)"/>
    <s v="EL"/>
    <x v="0"/>
    <n v="1226"/>
    <s v="Telecommunications Outlets/Connectors"/>
    <s v="Telecommunications Outlets/Connectors"/>
    <m/>
    <s v="Telecommunications Outlets/Connectors"/>
    <m/>
    <m/>
    <m/>
    <m/>
    <m/>
    <m/>
  </r>
  <r>
    <x v="2"/>
    <x v="19"/>
    <x v="18"/>
    <s v="271505"/>
    <s v=" COMMUNICATIONS HORIZONTAL CABLING (TIA)"/>
    <s v="EL"/>
    <x v="1"/>
    <n v="1227"/>
    <s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
    <s v="C"/>
    <s v="Single (1) Cat 6A RJ45 Outlet; Wall-Mounted; "/>
    <n v="11"/>
    <s v="Nr"/>
    <n v="105"/>
    <n v="1155"/>
    <n v="97.65"/>
    <n v="1074.1500000000001"/>
  </r>
  <r>
    <x v="2"/>
    <x v="19"/>
    <x v="18"/>
    <s v="271505"/>
    <s v=" COMMUNICATIONS HORIZONTAL CABLING (TIA)"/>
    <s v="EL"/>
    <x v="1"/>
    <n v="1228"/>
    <s v="Telecommunications Outlets/Connectors"/>
    <s v="Telecommunications Outlets/Connectors"/>
    <s v="D"/>
    <s v="Single (1) Cat 6A RJ45 Outlet; Ceiling-Mounted; "/>
    <n v="4"/>
    <s v="Nr"/>
    <n v="110"/>
    <n v="440"/>
    <n v="102.30000000000001"/>
    <n v="409.20000000000005"/>
  </r>
  <r>
    <x v="2"/>
    <x v="19"/>
    <x v="18"/>
    <s v="271505"/>
    <s v=" COMMUNICATIONS HORIZONTAL CABLING (TIA)"/>
    <s v="EL"/>
    <x v="1"/>
    <n v="1229"/>
    <s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
    <s v="E"/>
    <s v="Duplex (2) Cat 6A RJ45 Outlet; Wall-Mounted;"/>
    <n v="5"/>
    <s v="Nr"/>
    <n v="110"/>
    <n v="550"/>
    <n v="102.30000000000001"/>
    <n v="511.50000000000006"/>
  </r>
  <r>
    <x v="2"/>
    <x v="19"/>
    <x v="18"/>
    <s v="271505"/>
    <s v=" COMMUNICATIONS HORIZONTAL CABLING (TIA)"/>
    <s v="EL"/>
    <x v="1"/>
    <n v="1230"/>
    <s v="Telecommunications Outlets/Connectors"/>
    <s v="Telecommunications Outlets/Connectors"/>
    <s v="F"/>
    <s v="Duplex (2) Cat 6A RJ45 Outlet; Floor-Mounted; "/>
    <n v="1"/>
    <s v="Nr"/>
    <m/>
    <m/>
    <n v="0"/>
    <n v="0"/>
  </r>
  <r>
    <x v="2"/>
    <x v="19"/>
    <x v="18"/>
    <s v="271505"/>
    <s v=" COMMUNICATIONS HORIZONTAL CABLING (TIA)"/>
    <s v="EL"/>
    <x v="0"/>
    <n v="1231"/>
    <s v="Horizontal Cross-connects, "/>
    <s v="Horizontal Cross-connects, "/>
    <m/>
    <s v="Horizontal Cross-connects, "/>
    <m/>
    <m/>
    <m/>
    <m/>
    <m/>
    <m/>
  </r>
  <r>
    <x v="2"/>
    <x v="19"/>
    <x v="18"/>
    <s v="271505"/>
    <s v=" COMMUNICATIONS HORIZONTAL CABLING (TIA)"/>
    <s v="EL"/>
    <x v="1"/>
    <n v="1232"/>
    <s v="Telecommunications Outlets/Connectors"/>
    <s v="Telecommunications Outlets/Connectors"/>
    <s v="F"/>
    <s v="48-Port  Cat 6A UTP/STP RJ45; fully equipped; Patch Panels;"/>
    <n v="1"/>
    <s v="Nr"/>
    <n v="250"/>
    <n v="250"/>
    <n v="232.5"/>
    <n v="232.5"/>
  </r>
  <r>
    <x v="2"/>
    <x v="19"/>
    <x v="18"/>
    <s v="272109"/>
    <s v=" DATA COMM FOR CAMPUS NETWORK"/>
    <s v="EL"/>
    <x v="0"/>
    <n v="1233"/>
    <s v="272109 - DATA COMM FOR CAMPUS NETWORK"/>
    <s v="272109 - DATA COMM FOR CAMPUS NETWORK"/>
    <m/>
    <s v="272109 - DATA COMM FOR CAMPUS NETWORK"/>
    <m/>
    <m/>
    <m/>
    <m/>
    <m/>
    <m/>
  </r>
  <r>
    <x v="2"/>
    <x v="19"/>
    <x v="18"/>
    <s v="272109"/>
    <s v=" DATA COMM FOR CAMPUS NETWORK"/>
    <s v="EL"/>
    <x v="0"/>
    <n v="1234"/>
    <s v="Supply, installation, testing, commissioning, putting into satisfactory operation and handing over complete Data Communication Devices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Data Communication Devices ; including all necessary accessories, fittings, Support, fixation, cable bonding and labelling, cable management, licenses and all required software ; complete; As shown on drawings and described in specifications"/>
    <m/>
    <s v="Supply, installation, testing, commissioning, putting into satisfactory operation and handing over complete Data Communication Devices ; including all necessary accessories, fittings, Support, fixation, cable bonding and labelling, cable management, licenses and all required software ; complete; As shown on drawings and described in specifications"/>
    <m/>
    <m/>
    <m/>
    <m/>
    <m/>
    <m/>
  </r>
  <r>
    <x v="2"/>
    <x v="19"/>
    <x v="18"/>
    <s v="272109"/>
    <s v=" DATA COMM FOR CAMPUS NETWORK"/>
    <s v="EL"/>
    <x v="0"/>
    <n v="1235"/>
    <s v="Active communications and data processing equipment"/>
    <s v="Active communications and data processing equipment"/>
    <m/>
    <s v="Active communications and data processing equipment"/>
    <m/>
    <m/>
    <m/>
    <m/>
    <m/>
    <m/>
  </r>
  <r>
    <x v="2"/>
    <x v="19"/>
    <x v="18"/>
    <s v="272109"/>
    <s v=" DATA COMM FOR CAMPUS NETWORK"/>
    <s v="EL"/>
    <x v="1"/>
    <n v="1236"/>
    <s v="Supply, installation, testing, commissioning, putting into satisfactory operation and handing over complete Data Communication Devices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Data Communication Devices ; including all necessary accessories, fittings, Support, fixation, cable bonding and labelling, cable management, licenses and all required software ; complete; As shown on drawings and described in specifications"/>
    <s v="A"/>
    <s v="48-Ports Access data switches ; "/>
    <n v="1"/>
    <s v="Nr"/>
    <n v="1250"/>
    <n v="1250"/>
    <n v="1162.5"/>
    <n v="1162.5"/>
  </r>
  <r>
    <x v="2"/>
    <x v="19"/>
    <x v="18"/>
    <s v="272133"/>
    <s v=" WIRELESS DATA NETWORK"/>
    <s v="EL"/>
    <x v="0"/>
    <n v="1237"/>
    <s v="272133 - WIRELESS DATA NETWORK"/>
    <s v="272133 - WIRELESS DATA NETWORK"/>
    <m/>
    <s v="272133 - WIRELESS DATA NETWORK"/>
    <m/>
    <m/>
    <m/>
    <m/>
    <m/>
    <m/>
  </r>
  <r>
    <x v="2"/>
    <x v="19"/>
    <x v="18"/>
    <s v="272133"/>
    <s v=" WIRELESS DATA NETWORK"/>
    <s v="EL"/>
    <x v="0"/>
    <n v="1238"/>
    <s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
    <m/>
    <s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
    <m/>
    <m/>
    <m/>
    <m/>
    <m/>
    <m/>
  </r>
  <r>
    <x v="2"/>
    <x v="19"/>
    <x v="18"/>
    <s v="272133"/>
    <s v=" WIRELESS DATA NETWORK"/>
    <s v="EL"/>
    <x v="0"/>
    <n v="1239"/>
    <s v="Wireless data network components"/>
    <s v="Wireless data network components"/>
    <m/>
    <s v="Wireless data network components"/>
    <m/>
    <m/>
    <m/>
    <m/>
    <m/>
    <m/>
  </r>
  <r>
    <x v="2"/>
    <x v="19"/>
    <x v="18"/>
    <s v="272133"/>
    <s v=" WIRELESS DATA NETWORK"/>
    <s v="EL"/>
    <x v="1"/>
    <n v="1240"/>
    <s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
    <s v="B"/>
    <s v="Wireless controllers,"/>
    <n v="1"/>
    <s v="Item"/>
    <n v="3100"/>
    <n v="3100"/>
    <n v="2883"/>
    <n v="2883"/>
  </r>
  <r>
    <x v="2"/>
    <x v="19"/>
    <x v="18"/>
    <s v="272133"/>
    <s v=" WIRELESS DATA NETWORK"/>
    <s v="EL"/>
    <x v="1"/>
    <n v="1241"/>
    <s v="Wireless data network components"/>
    <s v="Wireless data network components"/>
    <s v="C"/>
    <s v="Wireless radio access points and antennas;"/>
    <n v="4"/>
    <s v="Nr"/>
    <n v="280"/>
    <n v="1120"/>
    <n v="260.40000000000003"/>
    <n v="1041.6000000000001"/>
  </r>
  <r>
    <x v="2"/>
    <x v="19"/>
    <x v="18"/>
    <s v="272133"/>
    <s v=" WIRELESS DATA NETWORK"/>
    <s v="EL"/>
    <x v="1"/>
    <n v="1242"/>
    <s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
    <s v="D"/>
    <s v="Wireless data network system administration software;"/>
    <n v="1"/>
    <s v="Item"/>
    <n v="780"/>
    <n v="780"/>
    <n v="725.40000000000009"/>
    <n v="725.40000000000009"/>
  </r>
  <r>
    <x v="2"/>
    <x v="19"/>
    <x v="18"/>
    <s v="272133"/>
    <s v=" WIRELESS DATA NETWORK"/>
    <s v="EL"/>
    <x v="1"/>
    <n v="1243"/>
    <s v="Wireless data network components"/>
    <s v="Wireless data network components"/>
    <s v="A"/>
    <s v="Access and security control software;"/>
    <n v="1"/>
    <s v="Item"/>
    <n v="940"/>
    <n v="940"/>
    <n v="874.2"/>
    <n v="874.2"/>
  </r>
  <r>
    <x v="2"/>
    <x v="19"/>
    <x v="18"/>
    <s v="274133"/>
    <s v=" MASTER ANTENNA TELEVISION SYSTEM"/>
    <s v="EL"/>
    <x v="0"/>
    <n v="1244"/>
    <s v="274133- MASTER ANTENNA TELEVISION SYSTEM"/>
    <s v="274133- MASTER ANTENNA TELEVISION SYSTEM"/>
    <m/>
    <s v="274133- MASTER ANTENNA TELEVISION SYSTEM"/>
    <m/>
    <m/>
    <m/>
    <m/>
    <m/>
    <m/>
  </r>
  <r>
    <x v="2"/>
    <x v="19"/>
    <x v="18"/>
    <s v="274133"/>
    <s v=" MASTER ANTENNA TELEVISION SYSTEM"/>
    <s v="EL"/>
    <x v="0"/>
    <n v="1245"/>
    <s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
    <m/>
    <s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
    <m/>
    <m/>
    <m/>
    <m/>
    <m/>
    <m/>
  </r>
  <r>
    <x v="2"/>
    <x v="19"/>
    <x v="18"/>
    <s v="274133"/>
    <s v=" MASTER ANTENNA TELEVISION SYSTEM"/>
    <s v="EL"/>
    <x v="1"/>
    <n v="1246"/>
    <s v="274133- MASTER ANTENNA TELEVISION SYSTEM"/>
    <s v="274133- MASTER ANTENNA TELEVISION SYSTEM"/>
    <s v="B"/>
    <s v="Satellite Dish"/>
    <n v="1"/>
    <s v="Nr"/>
    <n v="250"/>
    <n v="250"/>
    <n v="232.5"/>
    <n v="232.5"/>
  </r>
  <r>
    <x v="2"/>
    <x v="19"/>
    <x v="18"/>
    <s v="274133"/>
    <s v=" MASTER ANTENNA TELEVISION SYSTEM"/>
    <s v="EL"/>
    <x v="1"/>
    <n v="1247"/>
    <s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
    <s v="C"/>
    <s v="Quad LNB"/>
    <n v="1"/>
    <s v="Nr"/>
    <n v="125"/>
    <n v="125"/>
    <n v="116.25"/>
    <n v="116.25"/>
  </r>
  <r>
    <x v="2"/>
    <x v="19"/>
    <x v="18"/>
    <s v="274133"/>
    <s v=" MASTER ANTENNA TELEVISION SYSTEM"/>
    <s v="EL"/>
    <x v="1"/>
    <n v="1248"/>
    <s v="274133- MASTER ANTENNA TELEVISION SYSTEM"/>
    <s v="274133- MASTER ANTENNA TELEVISION SYSTEM"/>
    <s v="D"/>
    <s v="Multiswitch (5 input / 24 output)"/>
    <n v="1"/>
    <s v="Nr"/>
    <n v="940"/>
    <n v="940"/>
    <n v="874.2"/>
    <n v="874.2"/>
  </r>
  <r>
    <x v="2"/>
    <x v="19"/>
    <x v="18"/>
    <s v="274133"/>
    <s v=" MASTER ANTENNA TELEVISION SYSTEM"/>
    <s v="EL"/>
    <x v="1"/>
    <n v="1249"/>
    <s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
    <s v="E"/>
    <s v="MATV Outlets; Wall Mounted"/>
    <n v="7"/>
    <s v="Nr"/>
    <n v="130"/>
    <n v="910"/>
    <n v="120.9"/>
    <n v="846.30000000000007"/>
  </r>
  <r>
    <x v="2"/>
    <x v="19"/>
    <x v="18"/>
    <s v="274116"/>
    <s v="INTEGRATED AUDIOVISUAL SYSTEMS AND EQUIPMENT - FOR AUDITORIUM"/>
    <s v="EL"/>
    <x v="0"/>
    <n v="1250"/>
    <s v="274116  - INTEGRATED AUDIOVISUAL SYSTEMS AND EQUIPMENT - FOR AUDITORIUM"/>
    <s v="274116  - INTEGRATED AUDIOVISUAL SYSTEMS AND EQUIPMENT - FOR AUDITORIUM"/>
    <m/>
    <s v="274116  - INTEGRATED AUDIOVISUAL SYSTEMS AND EQUIPMENT - FOR AUDITORIUM"/>
    <m/>
    <m/>
    <m/>
    <m/>
    <m/>
    <m/>
  </r>
  <r>
    <x v="2"/>
    <x v="19"/>
    <x v="18"/>
    <s v="274116"/>
    <s v="INTEGRATED AUDIOVISUAL SYSTEMS AND EQUIPMENT - FOR AUDITORIUM"/>
    <s v="EL"/>
    <x v="0"/>
    <n v="1251"/>
    <s v="Supply, installation, testing, commissioning, putting into satisfactory operation and handing over complete Integrated AV System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Integrated AV System ; including all necessary accessories, fittings, Support, fixation, cable bonding and labelling, cable management, licenses and all required software ; complete; As shown on drawings and described in specifications"/>
    <m/>
    <s v="Supply, installation, testing, commissioning, putting into satisfactory operation and handing over complete Integrated AV System ; including all necessary accessories, fittings, Support, fixation, cable bonding and labelling, cable management, licenses and all required software ; complete; As shown on drawings and described in specifications"/>
    <m/>
    <m/>
    <m/>
    <m/>
    <m/>
    <m/>
  </r>
  <r>
    <x v="2"/>
    <x v="19"/>
    <x v="18"/>
    <s v="274116"/>
    <s v="INTEGRATED AUDIOVISUAL SYSTEMS AND EQUIPMENT - FOR AUDITORIUM"/>
    <s v="EL"/>
    <x v="0"/>
    <n v="1252"/>
    <s v="Signal Processing and Central Equipment:"/>
    <s v="Signal Processing and Central Equipment:"/>
    <m/>
    <s v="Signal Processing and Central Equipment:"/>
    <m/>
    <m/>
    <m/>
    <m/>
    <m/>
    <m/>
  </r>
  <r>
    <x v="2"/>
    <x v="19"/>
    <x v="18"/>
    <s v="274116"/>
    <s v="INTEGRATED AUDIOVISUAL SYSTEMS AND EQUIPMENT - FOR AUDITORIUM"/>
    <s v="EL"/>
    <x v="1"/>
    <n v="1253"/>
    <s v="Supply, installation, testing, commissioning, putting into satisfactory operation and handing over complete Integrated AV System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Integrated AV System ; including all necessary accessories, fittings, Support, fixation, cable bonding and labelling, cable management, licenses and all required software ; complete; As shown on drawings and described in specifications"/>
    <s v="F"/>
    <s v="Control system;"/>
    <n v="1"/>
    <s v="Item"/>
    <m/>
    <m/>
    <n v="0"/>
    <n v="0"/>
  </r>
  <r>
    <x v="2"/>
    <x v="19"/>
    <x v="18"/>
    <s v="274116"/>
    <s v="INTEGRATED AUDIOVISUAL SYSTEMS AND EQUIPMENT - FOR AUDITORIUM"/>
    <s v="EL"/>
    <x v="1"/>
    <n v="1254"/>
    <s v="Signal Processing and Central Equipment:"/>
    <s v="Signal Processing and Central Equipment:"/>
    <s v="A"/>
    <s v="Signal Processing Equipment;"/>
    <n v="1"/>
    <s v="Item"/>
    <m/>
    <m/>
    <n v="0"/>
    <n v="0"/>
  </r>
  <r>
    <x v="2"/>
    <x v="19"/>
    <x v="18"/>
    <s v="274116"/>
    <s v="INTEGRATED AUDIOVISUAL SYSTEMS AND EQUIPMENT - FOR AUDITORIUM"/>
    <s v="EL"/>
    <x v="0"/>
    <n v="1255"/>
    <s v="Video Projection Equipment &amp; Accessories"/>
    <s v="Video Projection Equipment &amp; Accessories"/>
    <m/>
    <s v="Video Projection Equipment &amp; Accessories"/>
    <m/>
    <m/>
    <m/>
    <m/>
    <m/>
    <m/>
  </r>
  <r>
    <x v="2"/>
    <x v="19"/>
    <x v="18"/>
    <s v="274116"/>
    <s v="INTEGRATED AUDIOVISUAL SYSTEMS AND EQUIPMENT - FOR AUDITORIUM"/>
    <s v="EL"/>
    <x v="1"/>
    <n v="1256"/>
    <s v="Signal Processing and Central Equipment:"/>
    <s v="Signal Processing and Central Equipment:"/>
    <s v="B"/>
    <s v="Projector"/>
    <n v="1"/>
    <s v="Nr"/>
    <m/>
    <m/>
    <n v="0"/>
    <n v="0"/>
  </r>
  <r>
    <x v="2"/>
    <x v="19"/>
    <x v="18"/>
    <s v="274116"/>
    <s v="INTEGRATED AUDIOVISUAL SYSTEMS AND EQUIPMENT - FOR AUDITORIUM"/>
    <s v="EL"/>
    <x v="1"/>
    <n v="1257"/>
    <s v="Video Projection Equipment &amp; Accessories"/>
    <s v="Video Projection Equipment &amp; Accessories"/>
    <s v="C"/>
    <s v="Projector Mount"/>
    <n v="1"/>
    <s v="Nr"/>
    <m/>
    <m/>
    <n v="0"/>
    <n v="0"/>
  </r>
  <r>
    <x v="2"/>
    <x v="19"/>
    <x v="18"/>
    <s v="274116"/>
    <s v="INTEGRATED AUDIOVISUAL SYSTEMS AND EQUIPMENT - FOR AUDITORIUM"/>
    <s v="EL"/>
    <x v="1"/>
    <n v="1258"/>
    <s v="Signal Processing and Central Equipment:"/>
    <s v="Signal Processing and Central Equipment:"/>
    <s v="D"/>
    <s v="Motorized screen (267x356 cm)"/>
    <n v="1"/>
    <s v="Nr"/>
    <m/>
    <m/>
    <n v="0"/>
    <n v="0"/>
  </r>
  <r>
    <x v="2"/>
    <x v="19"/>
    <x v="18"/>
    <s v="274116"/>
    <s v="INTEGRATED AUDIOVISUAL SYSTEMS AND EQUIPMENT - FOR AUDITORIUM"/>
    <s v="EL"/>
    <x v="0"/>
    <n v="1259"/>
    <s v="Sound Re-inforcement Equipment:"/>
    <s v="Sound Re-inforcement Equipment:"/>
    <m/>
    <s v="Sound Re-inforcement Equipment:"/>
    <m/>
    <m/>
    <m/>
    <m/>
    <m/>
    <m/>
  </r>
  <r>
    <x v="2"/>
    <x v="19"/>
    <x v="18"/>
    <s v="274116"/>
    <s v="INTEGRATED AUDIOVISUAL SYSTEMS AND EQUIPMENT - FOR AUDITORIUM"/>
    <s v="EL"/>
    <x v="1"/>
    <n v="1260"/>
    <s v="Signal Processing and Central Equipment:"/>
    <s v="Signal Processing and Central Equipment:"/>
    <s v="E"/>
    <s v="Ceiling loudspeakers"/>
    <n v="10"/>
    <s v="Nr"/>
    <m/>
    <m/>
    <n v="0"/>
    <n v="0"/>
  </r>
  <r>
    <x v="2"/>
    <x v="19"/>
    <x v="18"/>
    <s v="274116"/>
    <s v="INTEGRATED AUDIOVISUAL SYSTEMS AND EQUIPMENT - FOR AUDITORIUM"/>
    <s v="EL"/>
    <x v="1"/>
    <n v="1261"/>
    <s v="Sound Re-inforcement Equipment:"/>
    <s v="Sound Re-inforcement Equipment:"/>
    <s v="F"/>
    <s v="Hardwired microphone"/>
    <n v="3"/>
    <s v="Nr"/>
    <m/>
    <m/>
    <n v="0"/>
    <n v="0"/>
  </r>
  <r>
    <x v="2"/>
    <x v="19"/>
    <x v="18"/>
    <s v="274116"/>
    <s v="INTEGRATED AUDIOVISUAL SYSTEMS AND EQUIPMENT - FOR AUDITORIUM"/>
    <s v="EL"/>
    <x v="1"/>
    <n v="1262"/>
    <s v="Signal Processing and Central Equipment:"/>
    <s v="Signal Processing and Central Equipment:"/>
    <s v="G"/>
    <s v="Wireless microphone"/>
    <n v="2"/>
    <s v="Nr"/>
    <m/>
    <m/>
    <n v="0"/>
    <n v="0"/>
  </r>
  <r>
    <x v="2"/>
    <x v="19"/>
    <x v="18"/>
    <s v="274116"/>
    <s v="INTEGRATED AUDIOVISUAL SYSTEMS AND EQUIPMENT - FOR AUDITORIUM"/>
    <s v="EL"/>
    <x v="0"/>
    <n v="1263"/>
    <s v="Miscellaneous Components:"/>
    <s v="Miscellaneous Components:"/>
    <m/>
    <s v="Miscellaneous Components:"/>
    <m/>
    <m/>
    <m/>
    <m/>
    <m/>
    <m/>
  </r>
  <r>
    <x v="2"/>
    <x v="19"/>
    <x v="18"/>
    <s v="274116"/>
    <s v="INTEGRATED AUDIOVISUAL SYSTEMS AND EQUIPMENT - FOR AUDITORIUM"/>
    <s v="EL"/>
    <x v="1"/>
    <n v="1264"/>
    <s v="Signal Processing and Central Equipment:"/>
    <s v="Signal Processing and Central Equipment:"/>
    <s v="H"/>
    <s v="AV floor box"/>
    <n v="1"/>
    <s v="Nr"/>
    <m/>
    <m/>
    <n v="0"/>
    <n v="0"/>
  </r>
  <r>
    <x v="2"/>
    <x v="19"/>
    <x v="18"/>
    <s v="274116"/>
    <s v="INTEGRATED AUDIOVISUAL SYSTEMS AND EQUIPMENT - FOR AUDITORIUM"/>
    <s v="EL"/>
    <x v="1"/>
    <n v="1265"/>
    <s v="Miscellaneous Components:"/>
    <s v="Miscellaneous Components:"/>
    <s v="J"/>
    <s v="AV wall plat"/>
    <n v="1"/>
    <s v="Nr"/>
    <m/>
    <m/>
    <n v="0"/>
    <n v="0"/>
  </r>
  <r>
    <x v="2"/>
    <x v="19"/>
    <x v="18"/>
    <s v="274116"/>
    <s v="INTEGRATED AUDIOVISUAL SYSTEMS AND EQUIPMENT - FOR AUDITORIUM"/>
    <s v="EL"/>
    <x v="1"/>
    <n v="1266"/>
    <s v="Signal Processing and Central Equipment:"/>
    <s v="Signal Processing and Central Equipment:"/>
    <s v="K"/>
    <s v="Touch Panel, (Wireless Touch Panel, 10.1&quot;),"/>
    <n v="1"/>
    <s v="Nr"/>
    <m/>
    <m/>
    <n v="0"/>
    <n v="0"/>
  </r>
  <r>
    <x v="2"/>
    <x v="19"/>
    <x v="18"/>
    <s v="274116"/>
    <s v="INTEGRATED AUDIOVISUAL SYSTEMS AND EQUIPMENT - FOR AUDITORIUM"/>
    <s v="EL"/>
    <x v="0"/>
    <n v="1267"/>
    <s v="A/V Equipment Racks/ Cabinets"/>
    <s v="A/V Equipment Racks/ Cabinets"/>
    <m/>
    <s v="A/V Equipment Racks/ Cabinets"/>
    <m/>
    <m/>
    <m/>
    <m/>
    <m/>
    <m/>
  </r>
  <r>
    <x v="2"/>
    <x v="19"/>
    <x v="18"/>
    <s v="274116"/>
    <s v="INTEGRATED AUDIOVISUAL SYSTEMS AND EQUIPMENT - FOR AUDITORIUM"/>
    <s v="EL"/>
    <x v="1"/>
    <n v="1268"/>
    <s v="Signal Processing and Central Equipment:"/>
    <s v="Signal Processing and Central Equipment:"/>
    <s v="L"/>
    <s v="A/V Racks/Credenza;"/>
    <n v="1"/>
    <s v="Nr"/>
    <m/>
    <m/>
    <n v="0"/>
    <n v="0"/>
  </r>
  <r>
    <x v="2"/>
    <x v="19"/>
    <x v="18"/>
    <s v="275118"/>
    <s v=" PUBLIC ADDRESS / VOICE ALARM (PA/VA) SYSTEM"/>
    <s v="EL"/>
    <x v="0"/>
    <n v="1269"/>
    <s v="275118 - PUBLIC ADDRESS / VOICE ALARM (PA/VA) SYSTEM"/>
    <s v="275118 - PUBLIC ADDRESS / VOICE ALARM (PA/VA) SYSTEM"/>
    <m/>
    <s v="275118 - PUBLIC ADDRESS / VOICE ALARM (PA/VA) SYSTEM"/>
    <m/>
    <m/>
    <m/>
    <m/>
    <m/>
    <m/>
  </r>
  <r>
    <x v="2"/>
    <x v="19"/>
    <x v="18"/>
    <s v="275118"/>
    <s v=" PUBLIC ADDRESS / VOICE ALARM (PA/VA) SYSTEM"/>
    <s v="EL"/>
    <x v="0"/>
    <n v="1270"/>
    <s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
    <m/>
    <s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
    <m/>
    <m/>
    <m/>
    <m/>
    <m/>
    <m/>
  </r>
  <r>
    <x v="2"/>
    <x v="19"/>
    <x v="18"/>
    <s v="275118"/>
    <s v=" PUBLIC ADDRESS / VOICE ALARM (PA/VA) SYSTEM"/>
    <s v="EL"/>
    <x v="0"/>
    <n v="1271"/>
    <s v="Central (Headend) System Components;"/>
    <s v="Central (Headend) System Components;"/>
    <m/>
    <s v="Central (Headend) System Components;"/>
    <m/>
    <m/>
    <m/>
    <m/>
    <m/>
    <m/>
  </r>
  <r>
    <x v="2"/>
    <x v="19"/>
    <x v="18"/>
    <s v="275118"/>
    <s v=" PUBLIC ADDRESS / VOICE ALARM (PA/VA) SYSTEM"/>
    <s v="EL"/>
    <x v="1"/>
    <n v="1272"/>
    <s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
    <s v="A"/>
    <s v="PA system headend equipment, as specified;"/>
    <n v="1"/>
    <s v="Item"/>
    <n v="7800"/>
    <n v="7800"/>
    <n v="7254"/>
    <n v="7254"/>
  </r>
  <r>
    <x v="2"/>
    <x v="19"/>
    <x v="18"/>
    <s v="275118"/>
    <s v=" PUBLIC ADDRESS / VOICE ALARM (PA/VA) SYSTEM"/>
    <s v="EL"/>
    <x v="0"/>
    <n v="1273"/>
    <s v="System Peripheral Devices;"/>
    <s v="System Peripheral Devices;"/>
    <m/>
    <s v="System Peripheral Devices;"/>
    <m/>
    <m/>
    <m/>
    <m/>
    <m/>
    <m/>
  </r>
  <r>
    <x v="2"/>
    <x v="19"/>
    <x v="18"/>
    <s v="275118"/>
    <s v=" PUBLIC ADDRESS / VOICE ALARM (PA/VA) SYSTEM"/>
    <s v="EL"/>
    <x v="1"/>
    <n v="1274"/>
    <s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
    <s v="B"/>
    <s v="Paging Microphone"/>
    <n v="1"/>
    <s v="Nr"/>
    <n v="1250"/>
    <n v="1250"/>
    <n v="1162.5"/>
    <n v="1162.5"/>
  </r>
  <r>
    <x v="2"/>
    <x v="19"/>
    <x v="18"/>
    <s v="275118"/>
    <s v=" PUBLIC ADDRESS / VOICE ALARM (PA/VA) SYSTEM"/>
    <s v="EL"/>
    <x v="1"/>
    <n v="1275"/>
    <s v="System Peripheral Devices;"/>
    <s v="System Peripheral Devices;"/>
    <s v="C"/>
    <s v="Ceiling mounted speaker (6w)"/>
    <n v="90"/>
    <s v="Nr"/>
    <n v="110"/>
    <n v="9900"/>
    <n v="102.30000000000001"/>
    <n v="9207.0000000000018"/>
  </r>
  <r>
    <x v="2"/>
    <x v="19"/>
    <x v="18"/>
    <s v="275118"/>
    <s v=" PUBLIC ADDRESS / VOICE ALARM (PA/VA) SYSTEM"/>
    <s v="EL"/>
    <x v="1"/>
    <n v="1276"/>
    <s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
    <s v="D"/>
    <s v="Noise-operated gain controllers (Volume attenuator stations);"/>
    <n v="1"/>
    <s v="Nr"/>
    <n v="780"/>
    <n v="780"/>
    <n v="725.40000000000009"/>
    <n v="725.40000000000009"/>
  </r>
  <r>
    <x v="2"/>
    <x v="19"/>
    <x v="18"/>
    <s v="275118"/>
    <s v=" PUBLIC ADDRESS / VOICE ALARM (PA/VA) SYSTEM"/>
    <s v="EL"/>
    <x v="0"/>
    <n v="1277"/>
    <s v="A/V Equipment Racks/ Cabinets"/>
    <s v="A/V Equipment Racks/ Cabinets"/>
    <m/>
    <s v="A/V Equipment Racks/ Cabinets"/>
    <m/>
    <m/>
    <m/>
    <m/>
    <m/>
    <m/>
  </r>
  <r>
    <x v="2"/>
    <x v="19"/>
    <x v="18"/>
    <s v="275118"/>
    <s v=" PUBLIC ADDRESS / VOICE ALARM (PA/VA) SYSTEM"/>
    <s v="EL"/>
    <x v="1"/>
    <n v="1278"/>
    <s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
    <s v="E"/>
    <s v="Public Address Rack;"/>
    <n v="1"/>
    <s v="Nr"/>
    <n v="4700"/>
    <n v="4700"/>
    <n v="4371"/>
    <n v="4371"/>
  </r>
  <r>
    <x v="2"/>
    <x v="19"/>
    <x v="18"/>
    <s v="275223"/>
    <s v="NURSE CALL-CODE BLUE SYSTEMS"/>
    <s v="EL"/>
    <x v="0"/>
    <n v="1279"/>
    <s v="275223- NURSE CALL-CODE BLUE SYSTEMS"/>
    <s v="275223- NURSE CALL-CODE BLUE SYSTEMS"/>
    <m/>
    <s v="275223- NURSE CALL-CODE BLUE SYSTEMS"/>
    <m/>
    <m/>
    <m/>
    <m/>
    <m/>
    <m/>
  </r>
  <r>
    <x v="2"/>
    <x v="19"/>
    <x v="18"/>
    <s v="275223"/>
    <s v="NURSE CALL-CODE BLUE SYSTEMS"/>
    <s v="EL"/>
    <x v="0"/>
    <n v="1280"/>
    <s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m/>
    <s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m/>
    <m/>
    <m/>
    <m/>
    <m/>
    <m/>
  </r>
  <r>
    <x v="2"/>
    <x v="19"/>
    <x v="18"/>
    <s v="275223"/>
    <s v="NURSE CALL-CODE BLUE SYSTEMS"/>
    <s v="EL"/>
    <x v="1"/>
    <n v="1281"/>
    <s v="275223- NURSE CALL-CODE BLUE SYSTEMS"/>
    <s v="275223- NURSE CALL-CODE BLUE SYSTEMS"/>
    <s v="A"/>
    <s v="Nurse Call Workstation"/>
    <n v="1"/>
    <s v="Nr"/>
    <n v="2500"/>
    <n v="2500"/>
    <n v="2325"/>
    <n v="2325"/>
  </r>
  <r>
    <x v="2"/>
    <x v="19"/>
    <x v="18"/>
    <s v="275223"/>
    <s v="NURSE CALL-CODE BLUE SYSTEMS"/>
    <s v="EL"/>
    <x v="1"/>
    <n v="1282"/>
    <s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s v="B"/>
    <s v="Nurse Call Type-B"/>
    <n v="6"/>
    <s v="Nr"/>
    <n v="1500"/>
    <n v="9000"/>
    <n v="1395"/>
    <n v="8370"/>
  </r>
  <r>
    <x v="2"/>
    <x v="19"/>
    <x v="18"/>
    <s v="275223"/>
    <s v="NURSE CALL-CODE BLUE SYSTEMS"/>
    <s v="EL"/>
    <x v="1"/>
    <n v="1283"/>
    <s v="275223- NURSE CALL-CODE BLUE SYSTEMS"/>
    <s v="275223- NURSE CALL-CODE BLUE SYSTEMS"/>
    <s v="C"/>
    <s v="Nurse Call Type-C"/>
    <n v="1"/>
    <s v="Nr"/>
    <n v="1400"/>
    <n v="1400"/>
    <n v="1302"/>
    <n v="1302"/>
  </r>
  <r>
    <x v="2"/>
    <x v="19"/>
    <x v="18"/>
    <s v="275223"/>
    <s v="NURSE CALL-CODE BLUE SYSTEMS"/>
    <s v="EL"/>
    <x v="1"/>
    <n v="1284"/>
    <s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s v="D"/>
    <s v="Nurse Call Type-D"/>
    <n v="1"/>
    <s v="Nr"/>
    <n v="1400"/>
    <n v="1400"/>
    <n v="1302"/>
    <n v="1302"/>
  </r>
  <r>
    <x v="2"/>
    <x v="19"/>
    <x v="18"/>
    <s v="275223"/>
    <s v="NURSE CALL-CODE BLUE SYSTEMS"/>
    <s v="EL"/>
    <x v="0"/>
    <n v="1285"/>
    <s v="275223- NURSE CALL-CODE BLUE SYSTEMS"/>
    <s v="275223- NURSE CALL-CODE BLUE SYSTEMS"/>
    <s v="BILL NO. 27 - COMMUNICATIONS"/>
    <m/>
    <m/>
    <m/>
    <s v="J.D"/>
    <n v="69080"/>
    <m/>
    <m/>
  </r>
  <r>
    <x v="2"/>
    <x v="19"/>
    <x v="18"/>
    <s v="To Summary"/>
    <s v="To Summary"/>
    <m/>
    <x v="2"/>
    <n v="1286"/>
    <s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s v="To Summary"/>
    <m/>
    <m/>
    <m/>
    <m/>
    <m/>
    <m/>
    <m/>
  </r>
  <r>
    <x v="2"/>
    <x v="20"/>
    <x v="19"/>
    <s v="284621.13"/>
    <s v=" CONVENTIONAL FIRE ALARM SYSTEM"/>
    <s v="EL"/>
    <x v="0"/>
    <n v="1287"/>
    <s v="275223- NURSE CALL-CODE BLUE SYSTEMS"/>
    <s v="275223- NURSE CALL-CODE BLUE SYSTEMS"/>
    <s v="BILL NO. 28"/>
    <m/>
    <m/>
    <m/>
    <m/>
    <m/>
    <m/>
    <m/>
  </r>
  <r>
    <x v="2"/>
    <x v="20"/>
    <x v="19"/>
    <s v="284621.13"/>
    <s v=" CONVENTIONAL FIRE ALARM SYSTEM"/>
    <s v="EL"/>
    <x v="0"/>
    <n v="1288"/>
    <s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s v="ELECTRONIC SAFETY AND SECURITY"/>
    <m/>
    <m/>
    <m/>
    <m/>
    <m/>
    <m/>
    <m/>
  </r>
  <r>
    <x v="2"/>
    <x v="20"/>
    <x v="19"/>
    <s v="284621.13"/>
    <s v=" CONVENTIONAL FIRE ALARM SYSTEM"/>
    <s v="EL"/>
    <x v="0"/>
    <n v="1289"/>
    <s v="275223- NURSE CALL-CODE BLUE SYSTEMS"/>
    <s v="275223- NURSE CALL-CODE BLUE SYSTEMS"/>
    <s v="Item"/>
    <s v="                Description                        "/>
    <s v="Qty"/>
    <s v="Unit"/>
    <s v="Rate"/>
    <s v="Amount"/>
    <m/>
    <m/>
  </r>
  <r>
    <x v="2"/>
    <x v="20"/>
    <x v="19"/>
    <s v="284621.13"/>
    <s v=" CONVENTIONAL FIRE ALARM SYSTEM"/>
    <s v="EL"/>
    <x v="0"/>
    <n v="1290"/>
    <s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m/>
    <m/>
    <m/>
    <m/>
    <m/>
    <s v="JD"/>
    <m/>
    <m/>
  </r>
  <r>
    <x v="2"/>
    <x v="20"/>
    <x v="19"/>
    <s v="284621.13"/>
    <s v=" CONVENTIONAL FIRE ALARM SYSTEM"/>
    <s v="EL"/>
    <x v="0"/>
    <n v="1291"/>
    <s v="284621.13 - CONVENTIONAL FIRE ALARM SYSTEM"/>
    <s v="284621.13 - CONVENTIONAL FIRE ALARM SYSTEM"/>
    <m/>
    <s v="284621.13 - CONVENTIONAL FIRE ALARM SYSTEM"/>
    <m/>
    <m/>
    <m/>
    <m/>
    <m/>
    <m/>
  </r>
  <r>
    <x v="2"/>
    <x v="20"/>
    <x v="19"/>
    <s v="284621.13"/>
    <s v=" CONVENTIONAL FIRE ALARM SYSTEM"/>
    <s v="EL"/>
    <x v="0"/>
    <n v="1292"/>
    <s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
    <s v="Fire Alarm Control Unit"/>
    <m/>
    <s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
    <m/>
    <m/>
    <m/>
    <m/>
    <m/>
    <m/>
  </r>
  <r>
    <x v="2"/>
    <x v="20"/>
    <x v="19"/>
    <s v="284621.13"/>
    <s v=" CONVENTIONAL FIRE ALARM SYSTEM"/>
    <s v="EL"/>
    <x v="0"/>
    <n v="1293"/>
    <s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
    <s v="Fire Alarm Control Unit"/>
    <m/>
    <s v="Fire Alarm Control Unit"/>
    <m/>
    <m/>
    <m/>
    <n v="0"/>
    <m/>
    <m/>
  </r>
  <r>
    <x v="2"/>
    <x v="20"/>
    <x v="19"/>
    <s v="284621.13"/>
    <s v=" CONVENTIONAL FIRE ALARM SYSTEM"/>
    <s v="EL"/>
    <x v="1"/>
    <n v="1294"/>
    <s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
    <s v="Fire Alarm Control Unit"/>
    <s v="A"/>
    <s v="Fire Alarm Control Panel (FACP)"/>
    <n v="1"/>
    <s v="Nr"/>
    <n v="2000"/>
    <n v="2000"/>
    <n v="1860"/>
    <n v="1860"/>
  </r>
  <r>
    <x v="2"/>
    <x v="20"/>
    <x v="19"/>
    <s v="284621.13"/>
    <s v=" CONVENTIONAL FIRE ALARM SYSTEM"/>
    <s v="EL"/>
    <x v="0"/>
    <n v="1295"/>
    <s v="Fire-alarm signal initiation devices "/>
    <s v="Fire-alarm signal initiation devices "/>
    <m/>
    <s v="Fire-alarm signal initiation devices "/>
    <m/>
    <m/>
    <m/>
    <n v="0"/>
    <m/>
    <m/>
  </r>
  <r>
    <x v="2"/>
    <x v="20"/>
    <x v="19"/>
    <s v="284621.13"/>
    <s v=" CONVENTIONAL FIRE ALARM SYSTEM"/>
    <s v="EL"/>
    <x v="1"/>
    <n v="1296"/>
    <s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
    <s v="Fire Alarm Control Unit"/>
    <s v="B"/>
    <s v="Manual fire alarm station"/>
    <n v="4"/>
    <s v="Nr"/>
    <n v="115"/>
    <n v="460"/>
    <n v="106.95"/>
    <n v="427.8"/>
  </r>
  <r>
    <x v="2"/>
    <x v="20"/>
    <x v="19"/>
    <s v="284621.13"/>
    <s v=" CONVENTIONAL FIRE ALARM SYSTEM"/>
    <s v="EL"/>
    <x v="1"/>
    <n v="1297"/>
    <s v="Fire-alarm signal initiation devices "/>
    <s v="Fire-alarm signal initiation devices "/>
    <s v="C"/>
    <s v="Smoke detectors, photoelectric type;"/>
    <n v="40"/>
    <s v="Nr"/>
    <n v="95"/>
    <n v="3800"/>
    <n v="88.350000000000009"/>
    <n v="3534.0000000000005"/>
  </r>
  <r>
    <x v="2"/>
    <x v="20"/>
    <x v="19"/>
    <s v="284621.13"/>
    <s v=" CONVENTIONAL FIRE ALARM SYSTEM"/>
    <s v="EL"/>
    <x v="1"/>
    <n v="1298"/>
    <s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
    <s v="Fire Alarm Control Unit"/>
    <s v="D"/>
    <s v="Smoke detectors, photoelectric type; With Sounder Base"/>
    <n v="6"/>
    <s v="Nr"/>
    <n v="95"/>
    <n v="570"/>
    <n v="88.350000000000009"/>
    <n v="530.1"/>
  </r>
  <r>
    <x v="2"/>
    <x v="20"/>
    <x v="19"/>
    <s v="284621.13"/>
    <s v=" CONVENTIONAL FIRE ALARM SYSTEM"/>
    <s v="EL"/>
    <x v="1"/>
    <n v="1299"/>
    <s v="Fire-alarm signal initiation devices "/>
    <s v="Fire-alarm signal initiation devices "/>
    <s v="E"/>
    <s v="Combined Optical/Heat detector (Multicriteria detector)"/>
    <n v="4"/>
    <s v="Nr"/>
    <n v="105"/>
    <n v="420"/>
    <n v="97.65"/>
    <n v="390.6"/>
  </r>
  <r>
    <x v="2"/>
    <x v="20"/>
    <x v="19"/>
    <s v="284621.13"/>
    <s v=" CONVENTIONAL FIRE ALARM SYSTEM"/>
    <s v="EL"/>
    <x v="1"/>
    <n v="1300"/>
    <s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
    <s v="Fire Alarm Control Unit"/>
    <s v="F"/>
    <s v="Heat detector"/>
    <n v="3"/>
    <s v="Nr"/>
    <n v="95"/>
    <n v="285"/>
    <n v="88.350000000000009"/>
    <n v="265.05"/>
  </r>
  <r>
    <x v="2"/>
    <x v="20"/>
    <x v="19"/>
    <s v="284621.13"/>
    <s v=" CONVENTIONAL FIRE ALARM SYSTEM"/>
    <s v="EL"/>
    <x v="1"/>
    <n v="1301"/>
    <s v="Fire-alarm signal initiation devices "/>
    <s v="Fire-alarm signal initiation devices "/>
    <s v="G"/>
    <s v="Duct Smoke Detectors"/>
    <n v="1"/>
    <s v="Item"/>
    <n v="2000"/>
    <n v="2000"/>
    <n v="1860"/>
    <n v="1860"/>
  </r>
  <r>
    <x v="2"/>
    <x v="20"/>
    <x v="19"/>
    <s v="284621.13"/>
    <s v=" CONVENTIONAL FIRE ALARM SYSTEM"/>
    <s v="EL"/>
    <x v="0"/>
    <n v="1302"/>
    <s v="Fire-alarm Notification devices "/>
    <s v="Fire-alarm Notification devices "/>
    <m/>
    <s v="Fire-alarm Notification devices "/>
    <m/>
    <m/>
    <m/>
    <n v="0"/>
    <m/>
    <m/>
  </r>
  <r>
    <x v="2"/>
    <x v="20"/>
    <x v="19"/>
    <s v="284621.13"/>
    <s v=" CONVENTIONAL FIRE ALARM SYSTEM"/>
    <s v="EL"/>
    <x v="1"/>
    <n v="1303"/>
    <s v="Fire-alarm signal initiation devices "/>
    <s v="Fire-alarm signal initiation devices "/>
    <s v="A"/>
    <s v="Wall mounted Strobe light - 15 cd"/>
    <n v="12"/>
    <s v="Nr"/>
    <n v="60"/>
    <n v="720"/>
    <n v="55.800000000000004"/>
    <n v="669.6"/>
  </r>
  <r>
    <x v="2"/>
    <x v="20"/>
    <x v="19"/>
    <s v="284621.13"/>
    <s v=" CONVENTIONAL FIRE ALARM SYSTEM"/>
    <s v="EL"/>
    <x v="1"/>
    <n v="1304"/>
    <s v="Fire-alarm Notification devices "/>
    <s v="Fire-alarm Notification devices "/>
    <s v="B"/>
    <s v="Wall mounted Strobe light - 30 cd"/>
    <n v="2"/>
    <s v="Nr"/>
    <n v="85"/>
    <n v="170"/>
    <n v="79.05"/>
    <n v="158.1"/>
  </r>
  <r>
    <x v="2"/>
    <x v="20"/>
    <x v="19"/>
    <s v="284621.13"/>
    <s v=" CONVENTIONAL FIRE ALARM SYSTEM"/>
    <s v="EL"/>
    <x v="1"/>
    <n v="1305"/>
    <s v="Fire-alarm signal initiation devices "/>
    <s v="Fire-alarm signal initiation devices "/>
    <s v="C"/>
    <s v="Wall mounted Strobe light - 60 cd"/>
    <n v="2"/>
    <s v="Nr"/>
    <m/>
    <n v="0"/>
    <n v="0"/>
    <n v="0"/>
  </r>
  <r>
    <x v="2"/>
    <x v="20"/>
    <x v="19"/>
    <s v="284621.13"/>
    <s v=" CONVENTIONAL FIRE ALARM SYSTEM"/>
    <s v="EL"/>
    <x v="1"/>
    <n v="1306"/>
    <s v="Fire-alarm Notification devices "/>
    <s v="Fire-alarm Notification devices "/>
    <s v="C"/>
    <s v="Wall mounted Strobe light - 95 cd"/>
    <n v="1"/>
    <s v="Nr"/>
    <n v="175"/>
    <n v="175"/>
    <n v="162.75"/>
    <n v="162.75"/>
  </r>
  <r>
    <x v="2"/>
    <x v="20"/>
    <x v="19"/>
    <s v="284621.13"/>
    <s v=" CONVENTIONAL FIRE ALARM SYSTEM"/>
    <s v="EL"/>
    <x v="0"/>
    <n v="1307"/>
    <s v="Addressable interface devices,"/>
    <s v="Addressable interface devices,"/>
    <m/>
    <s v="Addressable interface devices,"/>
    <m/>
    <m/>
    <m/>
    <n v="0"/>
    <m/>
    <m/>
  </r>
  <r>
    <x v="2"/>
    <x v="20"/>
    <x v="19"/>
    <s v="284621.13"/>
    <s v=" CONVENTIONAL FIRE ALARM SYSTEM"/>
    <s v="EL"/>
    <x v="1"/>
    <n v="1308"/>
    <s v="Fire-alarm Notification devices "/>
    <s v="Fire-alarm Notification devices "/>
    <s v="D"/>
    <s v="Control modules;"/>
    <n v="2"/>
    <s v="Nr"/>
    <n v="175"/>
    <n v="350"/>
    <n v="162.75"/>
    <n v="325.5"/>
  </r>
  <r>
    <x v="2"/>
    <x v="20"/>
    <x v="19"/>
    <s v="284621.13"/>
    <s v=" CONVENTIONAL FIRE ALARM SYSTEM"/>
    <s v="EL"/>
    <x v="1"/>
    <n v="1309"/>
    <s v="Addressable interface devices,"/>
    <s v="Addressable interface devices,"/>
    <s v="E"/>
    <s v="Monitoring modules;"/>
    <n v="2"/>
    <s v="Nr"/>
    <n v="175"/>
    <n v="350"/>
    <n v="162.75"/>
    <n v="325.5"/>
  </r>
  <r>
    <x v="2"/>
    <x v="20"/>
    <x v="19"/>
    <s v="284621.13"/>
    <s v=" CONVENTIONAL FIRE ALARM SYSTEM"/>
    <s v="EL"/>
    <x v="1"/>
    <n v="1310"/>
    <s v="Fire-alarm Notification devices "/>
    <s v="Fire-alarm Notification devices "/>
    <s v="F"/>
    <s v="Line isolation modules;"/>
    <n v="1"/>
    <s v="Item"/>
    <n v="250"/>
    <n v="250"/>
    <n v="232.5"/>
    <n v="232.5"/>
  </r>
  <r>
    <x v="2"/>
    <x v="20"/>
    <x v="19"/>
    <s v="284621.13"/>
    <s v=" CONVENTIONAL FIRE ALARM SYSTEM"/>
    <s v="EL"/>
    <x v="1"/>
    <n v="1311"/>
    <s v="Addressable interface devices,"/>
    <s v="Addressable interface devices,"/>
    <s v="G"/>
    <s v="End of line resistor/devices"/>
    <n v="4"/>
    <s v="Nr"/>
    <n v="25"/>
    <n v="100"/>
    <n v="23.25"/>
    <n v="93"/>
  </r>
  <r>
    <x v="2"/>
    <x v="20"/>
    <x v="19"/>
    <s v="284621.13"/>
    <s v=" CONVENTIONAL FIRE ALARM SYSTEM"/>
    <s v="EL"/>
    <x v="0"/>
    <n v="1312"/>
    <s v="Fire-alarm Notification devices "/>
    <s v="Fire-alarm Notification devices "/>
    <s v="BILL NO. 28 - ELECTRONIC SAFETY AND SECURITY"/>
    <m/>
    <m/>
    <m/>
    <s v="J.D"/>
    <n v="11650"/>
    <m/>
    <m/>
  </r>
  <r>
    <x v="2"/>
    <x v="20"/>
    <x v="19"/>
    <s v="To Summary"/>
    <s v="To Summary"/>
    <m/>
    <x v="2"/>
    <n v="1313"/>
    <s v="Addressable interface devices,"/>
    <s v="Addressable interface devices,"/>
    <s v="To Summary"/>
    <m/>
    <m/>
    <m/>
    <m/>
    <m/>
    <m/>
    <m/>
  </r>
  <r>
    <x v="2"/>
    <x v="21"/>
    <x v="20"/>
    <s v="311000"/>
    <s v=" SITE CLEARING"/>
    <s v="GE"/>
    <x v="0"/>
    <n v="1314"/>
    <s v="Fire-alarm Notification devices "/>
    <s v="Fire-alarm Notification devices "/>
    <m/>
    <m/>
    <s v="BILL NO. 31"/>
    <m/>
    <m/>
    <m/>
    <m/>
    <m/>
  </r>
  <r>
    <x v="2"/>
    <x v="21"/>
    <x v="20"/>
    <s v="311000"/>
    <s v=" SITE CLEARING"/>
    <s v="GE"/>
    <x v="0"/>
    <n v="1315"/>
    <s v="Addressable interface devices,"/>
    <s v="Addressable interface devices,"/>
    <m/>
    <m/>
    <s v=" EARTHWORK"/>
    <m/>
    <m/>
    <m/>
    <m/>
    <m/>
  </r>
  <r>
    <x v="2"/>
    <x v="21"/>
    <x v="20"/>
    <s v="311000"/>
    <s v=" SITE CLEARING"/>
    <s v="GE"/>
    <x v="0"/>
    <n v="1316"/>
    <s v="Fire-alarm Notification devices "/>
    <s v="Fire-alarm Notification devices "/>
    <s v="Item"/>
    <s v="                Description                        "/>
    <s v="Qty"/>
    <s v="Unit"/>
    <s v="Rate"/>
    <s v="Amount"/>
    <m/>
    <m/>
  </r>
  <r>
    <x v="2"/>
    <x v="21"/>
    <x v="20"/>
    <s v="311000"/>
    <s v=" SITE CLEARING"/>
    <s v="GE"/>
    <x v="0"/>
    <n v="1317"/>
    <s v="Addressable interface devices,"/>
    <s v="Addressable interface devices,"/>
    <m/>
    <m/>
    <m/>
    <m/>
    <m/>
    <s v="J.D"/>
    <m/>
    <m/>
  </r>
  <r>
    <x v="2"/>
    <x v="21"/>
    <x v="20"/>
    <s v="311000"/>
    <s v=" SITE CLEARING"/>
    <s v="GE"/>
    <x v="0"/>
    <n v="1318"/>
    <s v="311000 - SITE CLEARING"/>
    <s v="311000 - SITE CLEARING"/>
    <m/>
    <s v="311000 - SITE CLEARING"/>
    <m/>
    <m/>
    <m/>
    <m/>
    <m/>
    <m/>
  </r>
  <r>
    <x v="2"/>
    <x v="21"/>
    <x v="20"/>
    <s v="311000"/>
    <s v=" SITE CLEARING"/>
    <s v="GE"/>
    <x v="0"/>
    <n v="1319"/>
    <s v="Site preparation"/>
    <s v="Site preparation"/>
    <m/>
    <s v="Site preparation"/>
    <m/>
    <m/>
    <m/>
    <m/>
    <m/>
    <m/>
  </r>
  <r>
    <x v="2"/>
    <x v="21"/>
    <x v="20"/>
    <s v="311000"/>
    <s v=" SITE CLEARING"/>
    <s v="GE"/>
    <x v="1"/>
    <n v="1320"/>
    <s v="311000 - SITE CLEARING"/>
    <s v="311000 - SITE CLEARING"/>
    <s v="A"/>
    <s v="Clearing the site generally"/>
    <n v="1"/>
    <s v="Item"/>
    <m/>
    <n v="0"/>
    <n v="0"/>
    <n v="0"/>
  </r>
  <r>
    <x v="2"/>
    <x v="21"/>
    <x v="20"/>
    <s v="311000"/>
    <s v=" SITE CLEARING"/>
    <s v="GE"/>
    <x v="0"/>
    <n v="1321"/>
    <s v="Excavating"/>
    <s v="Excavating"/>
    <m/>
    <s v="Excavating"/>
    <m/>
    <m/>
    <m/>
    <m/>
    <m/>
    <m/>
  </r>
  <r>
    <x v="2"/>
    <x v="21"/>
    <x v="20"/>
    <s v="311000"/>
    <s v=" SITE CLEARING"/>
    <s v="GE"/>
    <x v="1"/>
    <n v="1322"/>
    <s v="311000 - SITE CLEARING"/>
    <s v="311000 - SITE CLEARING"/>
    <s v="B"/>
    <s v="Excavation from existing levels for Foundation, Ground Beams, Pits, trenches and beds"/>
    <n v="415"/>
    <s v="m3"/>
    <m/>
    <n v="0"/>
    <n v="0"/>
    <n v="0"/>
  </r>
  <r>
    <x v="2"/>
    <x v="21"/>
    <x v="20"/>
    <s v="311000"/>
    <s v=" SITE CLEARING"/>
    <s v="GE"/>
    <x v="0"/>
    <n v="1323"/>
    <s v="Filling "/>
    <s v="Filling "/>
    <m/>
    <s v="Filling "/>
    <m/>
    <m/>
    <m/>
    <m/>
    <m/>
    <m/>
  </r>
  <r>
    <x v="2"/>
    <x v="21"/>
    <x v="20"/>
    <s v="311000"/>
    <s v=" SITE CLEARING"/>
    <s v="GE"/>
    <x v="1"/>
    <n v="1324"/>
    <s v="Filling "/>
    <s v="Filling "/>
    <s v="C"/>
    <s v="Filling from existing levels to makeup levels "/>
    <n v="290"/>
    <s v="m3"/>
    <m/>
    <n v="0"/>
    <n v="0"/>
    <n v="0"/>
  </r>
  <r>
    <x v="2"/>
    <x v="21"/>
    <x v="20"/>
    <s v="311000"/>
    <s v=" SITE CLEARING"/>
    <s v="GE"/>
    <x v="0"/>
    <n v="1325"/>
    <s v="Filling "/>
    <s v="Filling "/>
    <s v="BILL No. 31 - EARTHWORK"/>
    <m/>
    <m/>
    <m/>
    <m/>
    <m/>
    <m/>
    <m/>
  </r>
  <r>
    <x v="2"/>
    <x v="21"/>
    <x v="20"/>
    <s v="To Summary"/>
    <s v="To Summary"/>
    <m/>
    <x v="2"/>
    <n v="1326"/>
    <s v="Filling "/>
    <s v="Filling "/>
    <s v="To Summary"/>
    <m/>
    <m/>
    <m/>
    <s v="J.D"/>
    <n v="0"/>
    <m/>
    <m/>
  </r>
  <r>
    <x v="2"/>
    <x v="22"/>
    <x v="21"/>
    <s v="321400"/>
    <s v=" UNIT PAVING"/>
    <s v="LS"/>
    <x v="0"/>
    <n v="1327"/>
    <s v="Filling "/>
    <s v="Filling "/>
    <m/>
    <m/>
    <s v="BILL NO. 32"/>
    <m/>
    <m/>
    <m/>
    <m/>
    <m/>
  </r>
  <r>
    <x v="2"/>
    <x v="22"/>
    <x v="21"/>
    <s v="321400"/>
    <s v=" UNIT PAVING"/>
    <s v="LS"/>
    <x v="0"/>
    <n v="1328"/>
    <s v="Filling "/>
    <s v="Filling "/>
    <m/>
    <m/>
    <s v="EXTERIOR IMPROVEMENTS"/>
    <m/>
    <m/>
    <m/>
    <m/>
    <m/>
  </r>
  <r>
    <x v="2"/>
    <x v="22"/>
    <x v="21"/>
    <s v="321400"/>
    <s v=" UNIT PAVING"/>
    <s v="LS"/>
    <x v="0"/>
    <n v="1329"/>
    <s v="Filling "/>
    <s v="Filling "/>
    <s v="Item"/>
    <s v="                Description                        "/>
    <s v="Qty"/>
    <s v="Unit"/>
    <s v="Rate"/>
    <s v="Amount"/>
    <m/>
    <m/>
  </r>
  <r>
    <x v="2"/>
    <x v="22"/>
    <x v="21"/>
    <s v="311000"/>
    <s v=" UNIT PAVING"/>
    <s v="GE"/>
    <x v="0"/>
    <n v="1330"/>
    <s v="Filling "/>
    <s v="Filling "/>
    <m/>
    <m/>
    <m/>
    <m/>
    <m/>
    <s v="J.D"/>
    <m/>
    <m/>
  </r>
  <r>
    <x v="2"/>
    <x v="22"/>
    <x v="21"/>
    <s v="321400"/>
    <s v=" UNIT PAVING"/>
    <s v="LS"/>
    <x v="0"/>
    <n v="1331"/>
    <s v="321400 - UNIT PAVING"/>
    <s v="321400 - UNIT PAVING"/>
    <m/>
    <s v="321400 - UNIT PAVING"/>
    <m/>
    <m/>
    <m/>
    <m/>
    <m/>
    <m/>
  </r>
  <r>
    <x v="2"/>
    <x v="22"/>
    <x v="21"/>
    <s v="321400"/>
    <s v=" UNIT PAVING"/>
    <s v="LS"/>
    <x v="0"/>
    <n v="1332"/>
    <s v="Precast concrete curb; ordinary Portland cement, smooth finish, reinforced; including fittings and fixings; complete; as specified and as Drg. A-501; detail 12"/>
    <s v="Precast concrete curb; ordinary Portland cement, smooth finish, reinforced; including fittings and fixings; complete; as specified and as Drg. A-501; detail 12"/>
    <m/>
    <s v="Precast concrete curb; ordinary Portland cement, smooth finish, reinforced; including fittings and fixings; complete; as specified and as Drg. A-501; detail 12"/>
    <m/>
    <m/>
    <m/>
    <m/>
    <m/>
    <m/>
  </r>
  <r>
    <x v="2"/>
    <x v="22"/>
    <x v="21"/>
    <s v="321400"/>
    <s v=" UNIT PAVING"/>
    <s v="LS"/>
    <x v="1"/>
    <n v="1333"/>
    <s v="321400 - UNIT PAVING"/>
    <s v="321400 - UNIT PAVING"/>
    <s v="A"/>
    <s v="Curb; 150 x 300 high; with haunches"/>
    <n v="210"/>
    <s v="m"/>
    <m/>
    <n v="0"/>
    <n v="0"/>
    <n v="0"/>
  </r>
  <r>
    <x v="2"/>
    <x v="22"/>
    <x v="21"/>
    <s v="321400"/>
    <s v=" UNIT PAVING"/>
    <s v="LS"/>
    <x v="0"/>
    <n v="1334"/>
    <s v="Precast concrete tiles; including bedding mortar; to"/>
    <s v="Precast concrete tiles; including bedding mortar; to"/>
    <m/>
    <s v="Precast concrete tiles; including bedding mortar; to"/>
    <m/>
    <m/>
    <m/>
    <m/>
    <m/>
    <m/>
  </r>
  <r>
    <x v="2"/>
    <x v="22"/>
    <x v="21"/>
    <s v="321400"/>
    <s v=" UNIT PAVING"/>
    <s v="LS"/>
    <x v="1"/>
    <n v="1335"/>
    <s v="321400 - UNIT PAVING"/>
    <s v="321400 - UNIT PAVING"/>
    <s v="B"/>
    <s v="Sidewalks and terraces; 40 thick"/>
    <n v="464"/>
    <s v="m2"/>
    <m/>
    <n v="0"/>
    <n v="0"/>
    <n v="0"/>
  </r>
  <r>
    <x v="2"/>
    <x v="22"/>
    <x v="21"/>
    <s v="321116.16"/>
    <s v=" AGGREGATE SUBBASE COURSE"/>
    <s v="GE"/>
    <x v="0"/>
    <n v="1336"/>
    <s v="321116.16 - AGGREGATE SUBBASE COURSE"/>
    <s v="321116.16 - AGGREGATE SUBBASE COURSE"/>
    <m/>
    <s v="321116.16 - AGGREGATE SUBBASE COURSE"/>
    <m/>
    <m/>
    <m/>
    <m/>
    <m/>
    <m/>
  </r>
  <r>
    <x v="2"/>
    <x v="22"/>
    <x v="21"/>
    <s v="321116.16"/>
    <s v=" AGGREGATE SUBBASE COURSE"/>
    <s v="GE"/>
    <x v="1"/>
    <n v="1337"/>
    <s v="321400 - UNIT PAVING"/>
    <s v="321400 - UNIT PAVING"/>
    <s v="C"/>
    <s v="Subgrade Layer, laid and compacted as specified"/>
    <n v="150"/>
    <s v="m3"/>
    <m/>
    <n v="0"/>
    <n v="0"/>
    <n v="0"/>
  </r>
  <r>
    <x v="2"/>
    <x v="22"/>
    <x v="21"/>
    <s v="321116.16"/>
    <s v=" AGGREGATE SUBBASE COURSE"/>
    <s v="GE"/>
    <x v="1"/>
    <n v="1338"/>
    <s v="321116.16 - AGGREGATE SUBBASE COURSE"/>
    <s v="321116.16 - AGGREGATE SUBBASE COURSE"/>
    <s v="D"/>
    <s v="Aggregate Base Course; 200 thick; compacted to 100% Modified AASHTO Density, CBR ≥ 80%"/>
    <n v="120"/>
    <s v="m3"/>
    <m/>
    <n v="0"/>
    <n v="0"/>
    <n v="0"/>
  </r>
  <r>
    <x v="2"/>
    <x v="22"/>
    <x v="21"/>
    <s v="321216"/>
    <s v=" ASPHALT PAVING"/>
    <s v="GE"/>
    <x v="0"/>
    <n v="1339"/>
    <s v="321216 - ASPHALT PAVING"/>
    <s v="321216 - ASPHALT PAVING"/>
    <m/>
    <s v="321216 - ASPHALT PAVING"/>
    <m/>
    <m/>
    <m/>
    <m/>
    <m/>
    <m/>
  </r>
  <r>
    <x v="2"/>
    <x v="22"/>
    <x v="21"/>
    <s v="321216"/>
    <s v=" ASPHALT PAVING"/>
    <s v="GE"/>
    <x v="0"/>
    <n v="1340"/>
    <s v="0.5 MESAL"/>
    <s v="0.5 MESAL"/>
    <m/>
    <s v="0.5 MESAL"/>
    <m/>
    <m/>
    <m/>
    <m/>
    <m/>
    <m/>
  </r>
  <r>
    <x v="2"/>
    <x v="22"/>
    <x v="21"/>
    <s v="321216"/>
    <s v=" ASPHALT PAVING"/>
    <s v="GE"/>
    <x v="1"/>
    <n v="1341"/>
    <s v="321216 - ASPHALT PAVING"/>
    <s v="321216 - ASPHALT PAVING"/>
    <s v="E"/>
    <s v="Bituminous Prime Coat"/>
    <n v="600"/>
    <s v="m2"/>
    <m/>
    <n v="0"/>
    <n v="0"/>
    <n v="0"/>
  </r>
  <r>
    <x v="2"/>
    <x v="22"/>
    <x v="21"/>
    <s v="321216"/>
    <s v=" ASPHALT PAVING"/>
    <s v="GE"/>
    <x v="1"/>
    <n v="1342"/>
    <s v="0.5 MESAL"/>
    <s v="0.5 MESAL"/>
    <s v="F"/>
    <s v="Bituminous Tack Coat"/>
    <n v="600"/>
    <s v="m2"/>
    <m/>
    <n v="0"/>
    <n v="0"/>
    <n v="0"/>
  </r>
  <r>
    <x v="2"/>
    <x v="22"/>
    <x v="21"/>
    <s v="321216"/>
    <s v=" ASPHALT PAVING"/>
    <s v="GE"/>
    <x v="1"/>
    <n v="1343"/>
    <s v="321216 - ASPHALT PAVING"/>
    <s v="321216 - ASPHALT PAVING"/>
    <s v="G"/>
    <s v="60 mm Bituminous Base Course "/>
    <n v="37"/>
    <s v="m3"/>
    <m/>
    <n v="0"/>
    <n v="0"/>
    <n v="0"/>
  </r>
  <r>
    <x v="2"/>
    <x v="22"/>
    <x v="21"/>
    <s v="321216"/>
    <s v=" ASPHALT PAVING"/>
    <s v="GE"/>
    <x v="1"/>
    <n v="1344"/>
    <s v="0.5 MESAL"/>
    <s v="0.5 MESAL"/>
    <s v="H"/>
    <s v="40 mm Bituminous Surface Course "/>
    <n v="25"/>
    <s v="m3"/>
    <m/>
    <n v="0"/>
    <n v="0"/>
    <n v="0"/>
  </r>
  <r>
    <x v="2"/>
    <x v="22"/>
    <x v="21"/>
    <s v="321216"/>
    <s v=" ASPHALT PAVING"/>
    <s v="GE"/>
    <x v="0"/>
    <n v="1345"/>
    <s v="321216 - ASPHALT PAVING"/>
    <s v="321216 - ASPHALT PAVING"/>
    <s v="BILL No. 32 - EXTERIOR IMPROVEMENTS"/>
    <m/>
    <m/>
    <m/>
    <m/>
    <m/>
    <m/>
    <m/>
  </r>
  <r>
    <x v="2"/>
    <x v="22"/>
    <x v="21"/>
    <s v="To Summary"/>
    <s v="To Summary"/>
    <m/>
    <x v="2"/>
    <n v="1346"/>
    <s v="0.5 MESAL"/>
    <s v="0.5 MESAL"/>
    <s v="To Summary"/>
    <m/>
    <m/>
    <m/>
    <s v="J.D"/>
    <n v="0"/>
    <m/>
    <m/>
  </r>
  <r>
    <x v="2"/>
    <x v="23"/>
    <x v="22"/>
    <s v="SUMMARY"/>
    <s v="SUMMARY"/>
    <m/>
    <x v="3"/>
    <n v="1347"/>
    <s v="SUMMARY"/>
    <s v="SUMMARY"/>
    <s v="SUMMARY"/>
    <m/>
    <m/>
    <m/>
    <m/>
    <m/>
    <m/>
    <m/>
  </r>
  <r>
    <x v="2"/>
    <x v="23"/>
    <x v="22"/>
    <m/>
    <m/>
    <m/>
    <x v="3"/>
    <n v="1348"/>
    <s v="SUMMARY"/>
    <s v="SUMMARY"/>
    <m/>
    <m/>
    <m/>
    <s v="Amount"/>
    <m/>
    <m/>
    <m/>
    <m/>
  </r>
  <r>
    <x v="2"/>
    <x v="23"/>
    <x v="22"/>
    <m/>
    <m/>
    <m/>
    <x v="3"/>
    <n v="1349"/>
    <s v="SUMMARY"/>
    <s v="SUMMARY"/>
    <m/>
    <m/>
    <m/>
    <s v="J.D"/>
    <m/>
    <m/>
    <m/>
    <m/>
  </r>
  <r>
    <x v="2"/>
    <x v="23"/>
    <x v="22"/>
    <m/>
    <m/>
    <m/>
    <x v="3"/>
    <n v="1350"/>
    <s v="SUMMARY"/>
    <s v="SUMMARY"/>
    <s v="BILL NO. 1"/>
    <s v="GENERAL REQUIREMENTS ( 8% is considered)"/>
    <m/>
    <n v="65000"/>
    <m/>
    <m/>
    <m/>
    <m/>
  </r>
  <r>
    <x v="2"/>
    <x v="23"/>
    <x v="22"/>
    <m/>
    <m/>
    <m/>
    <x v="3"/>
    <n v="1351"/>
    <s v="SUMMARY"/>
    <s v="SUMMARY"/>
    <s v="BILL NO. 2"/>
    <s v="SITE CONSTRUCTION"/>
    <m/>
    <n v="1785"/>
    <m/>
    <m/>
    <m/>
    <m/>
  </r>
  <r>
    <x v="2"/>
    <x v="23"/>
    <x v="22"/>
    <m/>
    <m/>
    <m/>
    <x v="3"/>
    <n v="1352"/>
    <s v="SUMMARY"/>
    <s v="SUMMARY"/>
    <s v="BILL NO. 3"/>
    <s v="CONCRETE"/>
    <m/>
    <n v="24365"/>
    <m/>
    <m/>
    <m/>
    <m/>
  </r>
  <r>
    <x v="2"/>
    <x v="23"/>
    <x v="22"/>
    <m/>
    <m/>
    <m/>
    <x v="3"/>
    <n v="1353"/>
    <s v="SUMMARY"/>
    <s v="SUMMARY"/>
    <s v="BILL NO. 4"/>
    <s v="MASONRY"/>
    <m/>
    <n v="21158"/>
    <m/>
    <m/>
    <m/>
    <m/>
  </r>
  <r>
    <x v="2"/>
    <x v="23"/>
    <x v="22"/>
    <m/>
    <m/>
    <m/>
    <x v="3"/>
    <n v="1354"/>
    <s v="SUMMARY"/>
    <s v="SUMMARY"/>
    <s v="BILL NO. 5 "/>
    <s v="METALS"/>
    <m/>
    <n v="4325"/>
    <m/>
    <m/>
    <m/>
    <m/>
  </r>
  <r>
    <x v="2"/>
    <x v="23"/>
    <x v="22"/>
    <m/>
    <m/>
    <m/>
    <x v="3"/>
    <n v="1355"/>
    <s v="SUMMARY"/>
    <s v="SUMMARY"/>
    <s v="BILL NO. 6"/>
    <s v="WOOD AND PLASTICS "/>
    <m/>
    <n v="3100"/>
    <m/>
    <m/>
    <m/>
    <m/>
  </r>
  <r>
    <x v="2"/>
    <x v="23"/>
    <x v="22"/>
    <m/>
    <m/>
    <m/>
    <x v="3"/>
    <n v="1356"/>
    <s v="SUMMARY"/>
    <s v="SUMMARY"/>
    <s v="BILL NO. 7 "/>
    <s v="THERMAL AND MOISTURE PROTECTION"/>
    <m/>
    <n v="112461"/>
    <m/>
    <m/>
    <m/>
    <m/>
  </r>
  <r>
    <x v="2"/>
    <x v="23"/>
    <x v="22"/>
    <m/>
    <m/>
    <m/>
    <x v="3"/>
    <n v="1357"/>
    <s v="SUMMARY"/>
    <s v="SUMMARY"/>
    <s v="BILL NO. 8 "/>
    <s v="OPENINGS"/>
    <m/>
    <n v="71540"/>
    <m/>
    <m/>
    <m/>
    <m/>
  </r>
  <r>
    <x v="2"/>
    <x v="23"/>
    <x v="22"/>
    <m/>
    <m/>
    <m/>
    <x v="3"/>
    <n v="1358"/>
    <s v="SUMMARY"/>
    <s v="SUMMARY"/>
    <s v="BILL NO. 9 "/>
    <s v="FINISHES"/>
    <m/>
    <n v="103591"/>
    <m/>
    <m/>
    <m/>
    <m/>
  </r>
  <r>
    <x v="2"/>
    <x v="23"/>
    <x v="22"/>
    <m/>
    <m/>
    <m/>
    <x v="3"/>
    <n v="1359"/>
    <s v="SUMMARY"/>
    <s v="SUMMARY"/>
    <s v="BILL NO. 10"/>
    <s v="SPECIALTIES"/>
    <m/>
    <n v="8255"/>
    <m/>
    <m/>
    <m/>
    <m/>
  </r>
  <r>
    <x v="2"/>
    <x v="23"/>
    <x v="22"/>
    <m/>
    <m/>
    <m/>
    <x v="3"/>
    <n v="1360"/>
    <s v="SUMMARY"/>
    <s v="SUMMARY"/>
    <s v="BILL NO. 11"/>
    <s v="EQUIPMENT"/>
    <m/>
    <n v="0"/>
    <m/>
    <m/>
    <m/>
    <m/>
  </r>
  <r>
    <x v="2"/>
    <x v="23"/>
    <x v="22"/>
    <m/>
    <m/>
    <m/>
    <x v="3"/>
    <n v="1361"/>
    <s v="SUMMARY"/>
    <s v="SUMMARY"/>
    <s v="BILL NO. 12"/>
    <s v="FURNISHINGS"/>
    <m/>
    <n v="7270"/>
    <m/>
    <m/>
    <m/>
    <m/>
  </r>
  <r>
    <x v="2"/>
    <x v="23"/>
    <x v="22"/>
    <m/>
    <m/>
    <m/>
    <x v="3"/>
    <n v="1362"/>
    <s v="SUMMARY"/>
    <s v="SUMMARY"/>
    <s v="BILL NO. 14"/>
    <s v="CONVEYING EQUIPMENT"/>
    <m/>
    <m/>
    <m/>
    <m/>
    <m/>
    <m/>
  </r>
  <r>
    <x v="2"/>
    <x v="23"/>
    <x v="22"/>
    <m/>
    <m/>
    <m/>
    <x v="3"/>
    <n v="1363"/>
    <s v="SUMMARY"/>
    <s v="SUMMARY"/>
    <s v="BILL NO. 21"/>
    <s v="FIRE SUPPRESSION"/>
    <m/>
    <n v="25339"/>
    <m/>
    <m/>
    <m/>
    <m/>
  </r>
  <r>
    <x v="2"/>
    <x v="23"/>
    <x v="22"/>
    <m/>
    <m/>
    <m/>
    <x v="3"/>
    <n v="1364"/>
    <s v="SUMMARY"/>
    <s v="SUMMARY"/>
    <s v="BILL NO. 22"/>
    <s v="PLUMBING"/>
    <m/>
    <n v="95927"/>
    <m/>
    <m/>
    <m/>
    <m/>
  </r>
  <r>
    <x v="2"/>
    <x v="23"/>
    <x v="22"/>
    <m/>
    <m/>
    <m/>
    <x v="3"/>
    <n v="1365"/>
    <s v="SUMMARY"/>
    <s v="SUMMARY"/>
    <s v="BILL NO. 23"/>
    <s v="HEATING VENTILATING AND AIR CONDITIONING"/>
    <m/>
    <n v="105627"/>
    <m/>
    <m/>
    <m/>
    <m/>
  </r>
  <r>
    <x v="2"/>
    <x v="23"/>
    <x v="22"/>
    <m/>
    <m/>
    <m/>
    <x v="3"/>
    <n v="1366"/>
    <s v="SUMMARY"/>
    <s v="SUMMARY"/>
    <s v="BILL NO. 26"/>
    <s v="ELECTRICAL"/>
    <m/>
    <n v="193605"/>
    <m/>
    <m/>
    <m/>
    <m/>
  </r>
  <r>
    <x v="2"/>
    <x v="23"/>
    <x v="22"/>
    <m/>
    <m/>
    <m/>
    <x v="3"/>
    <n v="1367"/>
    <s v="SUMMARY"/>
    <s v="SUMMARY"/>
    <s v="BILL NO. 27"/>
    <s v="COMMUNICATIONS"/>
    <m/>
    <n v="69080"/>
    <m/>
    <m/>
    <m/>
    <m/>
  </r>
  <r>
    <x v="2"/>
    <x v="23"/>
    <x v="22"/>
    <m/>
    <m/>
    <m/>
    <x v="3"/>
    <n v="1368"/>
    <s v="SUMMARY"/>
    <s v="SUMMARY"/>
    <s v="BILL NO. 28"/>
    <s v="ELECTRONIC SAFETY AND SECURITY"/>
    <m/>
    <n v="11650"/>
    <m/>
    <m/>
    <m/>
    <m/>
  </r>
  <r>
    <x v="2"/>
    <x v="23"/>
    <x v="22"/>
    <m/>
    <m/>
    <m/>
    <x v="3"/>
    <n v="1369"/>
    <s v="SUMMARY"/>
    <s v="SUMMARY"/>
    <s v="BILL NO. 31"/>
    <s v="EARTHWORK"/>
    <m/>
    <m/>
    <m/>
    <m/>
    <m/>
    <m/>
  </r>
  <r>
    <x v="2"/>
    <x v="23"/>
    <x v="22"/>
    <m/>
    <m/>
    <m/>
    <x v="3"/>
    <n v="1370"/>
    <s v="SUMMARY"/>
    <s v="SUMMARY"/>
    <s v="BILL NO. 32"/>
    <s v="EXTERIOR IMPROVEMENTS"/>
    <m/>
    <m/>
    <m/>
    <m/>
    <m/>
    <m/>
  </r>
  <r>
    <x v="2"/>
    <x v="23"/>
    <x v="22"/>
    <m/>
    <m/>
    <m/>
    <x v="3"/>
    <n v="1371"/>
    <s v="SUMMARY"/>
    <s v="SUMMARY"/>
    <s v="TOTAL "/>
    <m/>
    <m/>
    <m/>
    <m/>
    <m/>
    <m/>
    <m/>
  </r>
  <r>
    <x v="2"/>
    <x v="23"/>
    <x v="22"/>
    <m/>
    <m/>
    <m/>
    <x v="3"/>
    <n v="1372"/>
    <s v="SUMMARY"/>
    <s v="SUMMARY"/>
    <s v="To Form of Tender"/>
    <m/>
    <s v="J.D"/>
    <n v="924078"/>
    <m/>
    <m/>
    <m/>
    <m/>
  </r>
  <r>
    <x v="3"/>
    <x v="0"/>
    <x v="0"/>
    <m/>
    <m/>
    <m/>
    <x v="0"/>
    <n v="1"/>
    <m/>
    <m/>
    <s v="Fuhais - Jordan"/>
    <m/>
    <m/>
    <m/>
    <m/>
    <m/>
    <m/>
    <m/>
  </r>
  <r>
    <x v="3"/>
    <x v="1"/>
    <x v="0"/>
    <m/>
    <m/>
    <m/>
    <x v="0"/>
    <n v="2"/>
    <m/>
    <m/>
    <s v="TABLE OF CONTENTS"/>
    <m/>
    <m/>
    <m/>
    <m/>
    <m/>
    <m/>
    <m/>
  </r>
  <r>
    <x v="3"/>
    <x v="1"/>
    <x v="0"/>
    <m/>
    <m/>
    <m/>
    <x v="0"/>
    <n v="3"/>
    <m/>
    <m/>
    <s v="01"/>
    <s v="GENERAL REQUIREMENTS"/>
    <m/>
    <m/>
    <m/>
    <m/>
    <m/>
    <m/>
  </r>
  <r>
    <x v="3"/>
    <x v="1"/>
    <x v="0"/>
    <m/>
    <m/>
    <m/>
    <x v="0"/>
    <n v="4"/>
    <m/>
    <m/>
    <s v="02"/>
    <s v="SITE CONSTRUCTION"/>
    <m/>
    <m/>
    <m/>
    <m/>
    <m/>
    <m/>
  </r>
  <r>
    <x v="3"/>
    <x v="1"/>
    <x v="0"/>
    <m/>
    <m/>
    <m/>
    <x v="0"/>
    <n v="5"/>
    <m/>
    <m/>
    <s v="03"/>
    <s v="CONCRETE"/>
    <m/>
    <m/>
    <m/>
    <m/>
    <m/>
    <m/>
  </r>
  <r>
    <x v="3"/>
    <x v="1"/>
    <x v="0"/>
    <m/>
    <m/>
    <m/>
    <x v="0"/>
    <n v="6"/>
    <m/>
    <m/>
    <s v="04"/>
    <s v="MASONRY"/>
    <m/>
    <m/>
    <m/>
    <m/>
    <m/>
    <m/>
  </r>
  <r>
    <x v="3"/>
    <x v="1"/>
    <x v="0"/>
    <m/>
    <m/>
    <m/>
    <x v="0"/>
    <n v="7"/>
    <m/>
    <m/>
    <s v="05"/>
    <s v="METALS"/>
    <m/>
    <m/>
    <m/>
    <m/>
    <m/>
    <m/>
  </r>
  <r>
    <x v="3"/>
    <x v="1"/>
    <x v="0"/>
    <m/>
    <m/>
    <m/>
    <x v="0"/>
    <n v="8"/>
    <m/>
    <m/>
    <s v="06"/>
    <s v="WOOD AND PLASTICS "/>
    <m/>
    <m/>
    <m/>
    <m/>
    <m/>
    <m/>
  </r>
  <r>
    <x v="3"/>
    <x v="1"/>
    <x v="0"/>
    <m/>
    <m/>
    <m/>
    <x v="0"/>
    <n v="9"/>
    <m/>
    <m/>
    <s v="07"/>
    <s v="THERMAL AND MOISTURE PROTECTION"/>
    <m/>
    <m/>
    <m/>
    <m/>
    <m/>
    <m/>
  </r>
  <r>
    <x v="3"/>
    <x v="1"/>
    <x v="0"/>
    <m/>
    <m/>
    <m/>
    <x v="0"/>
    <n v="10"/>
    <m/>
    <m/>
    <s v="08"/>
    <s v="OPENINGS"/>
    <m/>
    <m/>
    <m/>
    <m/>
    <m/>
    <m/>
  </r>
  <r>
    <x v="3"/>
    <x v="1"/>
    <x v="0"/>
    <m/>
    <m/>
    <m/>
    <x v="0"/>
    <n v="11"/>
    <m/>
    <m/>
    <s v="09"/>
    <s v="FINISHES"/>
    <m/>
    <m/>
    <m/>
    <m/>
    <m/>
    <m/>
  </r>
  <r>
    <x v="3"/>
    <x v="1"/>
    <x v="0"/>
    <m/>
    <m/>
    <m/>
    <x v="0"/>
    <n v="12"/>
    <m/>
    <m/>
    <s v="10"/>
    <s v="SPECIALTIES"/>
    <m/>
    <m/>
    <m/>
    <m/>
    <m/>
    <m/>
  </r>
  <r>
    <x v="3"/>
    <x v="1"/>
    <x v="0"/>
    <m/>
    <m/>
    <m/>
    <x v="0"/>
    <n v="13"/>
    <m/>
    <m/>
    <s v="11"/>
    <s v="EQUIPMENT"/>
    <m/>
    <m/>
    <m/>
    <m/>
    <m/>
    <m/>
  </r>
  <r>
    <x v="3"/>
    <x v="1"/>
    <x v="0"/>
    <m/>
    <m/>
    <m/>
    <x v="0"/>
    <n v="14"/>
    <m/>
    <m/>
    <s v="12"/>
    <s v="FURNISHINGS"/>
    <m/>
    <m/>
    <m/>
    <m/>
    <m/>
    <m/>
  </r>
  <r>
    <x v="3"/>
    <x v="1"/>
    <x v="0"/>
    <m/>
    <m/>
    <m/>
    <x v="0"/>
    <n v="15"/>
    <m/>
    <m/>
    <s v="14"/>
    <s v="CONVEYING EQUIPMENT"/>
    <m/>
    <m/>
    <m/>
    <m/>
    <m/>
    <m/>
  </r>
  <r>
    <x v="3"/>
    <x v="1"/>
    <x v="0"/>
    <m/>
    <m/>
    <m/>
    <x v="0"/>
    <n v="16"/>
    <m/>
    <m/>
    <s v="21"/>
    <s v="FIRE SUPPRESSION"/>
    <m/>
    <m/>
    <m/>
    <m/>
    <m/>
    <m/>
  </r>
  <r>
    <x v="3"/>
    <x v="1"/>
    <x v="0"/>
    <m/>
    <m/>
    <m/>
    <x v="0"/>
    <n v="17"/>
    <m/>
    <m/>
    <s v="22"/>
    <s v="PLUMBING"/>
    <m/>
    <m/>
    <m/>
    <m/>
    <m/>
    <m/>
  </r>
  <r>
    <x v="3"/>
    <x v="1"/>
    <x v="0"/>
    <m/>
    <m/>
    <m/>
    <x v="0"/>
    <n v="18"/>
    <m/>
    <m/>
    <s v="23"/>
    <s v="HEATING VENTILATING AND AIR CONDITIONING"/>
    <m/>
    <m/>
    <m/>
    <m/>
    <m/>
    <m/>
  </r>
  <r>
    <x v="3"/>
    <x v="1"/>
    <x v="0"/>
    <m/>
    <m/>
    <m/>
    <x v="0"/>
    <n v="19"/>
    <m/>
    <m/>
    <s v="26"/>
    <s v="ELECTRICAL"/>
    <m/>
    <m/>
    <m/>
    <m/>
    <m/>
    <m/>
  </r>
  <r>
    <x v="3"/>
    <x v="1"/>
    <x v="0"/>
    <m/>
    <m/>
    <m/>
    <x v="0"/>
    <n v="20"/>
    <m/>
    <m/>
    <s v="27"/>
    <s v="COMMUNICATIONS"/>
    <m/>
    <m/>
    <m/>
    <m/>
    <m/>
    <m/>
  </r>
  <r>
    <x v="3"/>
    <x v="1"/>
    <x v="0"/>
    <m/>
    <m/>
    <m/>
    <x v="0"/>
    <n v="21"/>
    <m/>
    <m/>
    <s v="28"/>
    <s v="ELECTRONIC SAFETY AND SECURITY"/>
    <m/>
    <m/>
    <m/>
    <m/>
    <m/>
    <m/>
  </r>
  <r>
    <x v="3"/>
    <x v="1"/>
    <x v="0"/>
    <m/>
    <m/>
    <m/>
    <x v="0"/>
    <n v="22"/>
    <m/>
    <m/>
    <s v="31"/>
    <s v="EARTHWORK"/>
    <m/>
    <m/>
    <m/>
    <m/>
    <m/>
    <m/>
  </r>
  <r>
    <x v="3"/>
    <x v="1"/>
    <x v="0"/>
    <m/>
    <m/>
    <m/>
    <x v="0"/>
    <n v="23"/>
    <m/>
    <m/>
    <s v="32"/>
    <s v="EXTERIOR IMPROVEMENTS"/>
    <m/>
    <m/>
    <m/>
    <m/>
    <m/>
    <m/>
  </r>
  <r>
    <x v="3"/>
    <x v="2"/>
    <x v="1"/>
    <s v="010000"/>
    <s v=" GENERAL REQUIREMENTS"/>
    <s v="AR"/>
    <x v="0"/>
    <n v="24"/>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m/>
    <s v="BILL NO. 01"/>
    <m/>
    <m/>
    <m/>
    <m/>
    <m/>
  </r>
  <r>
    <x v="3"/>
    <x v="2"/>
    <x v="1"/>
    <s v="010000"/>
    <s v=" GENERAL REQUIREMENTS"/>
    <s v="AR"/>
    <x v="0"/>
    <n v="25"/>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m/>
    <s v="GENERAL REQUIREMENTS "/>
    <m/>
    <m/>
    <m/>
    <m/>
    <m/>
  </r>
  <r>
    <x v="3"/>
    <x v="2"/>
    <x v="1"/>
    <s v="010000"/>
    <s v=" GENERAL REQUIREMENTS"/>
    <s v="AR"/>
    <x v="0"/>
    <n v="26"/>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s v="Item"/>
    <s v="                      Description                       "/>
    <s v="Qty"/>
    <s v="Unit"/>
    <s v="Rate"/>
    <s v="Amount"/>
    <m/>
    <m/>
  </r>
  <r>
    <x v="3"/>
    <x v="2"/>
    <x v="1"/>
    <s v="010000"/>
    <s v=" GENERAL REQUIREMENTS"/>
    <s v="AR"/>
    <x v="0"/>
    <n v="27"/>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m/>
    <m/>
    <m/>
    <m/>
    <s v="J.D"/>
    <m/>
    <m/>
  </r>
  <r>
    <x v="3"/>
    <x v="2"/>
    <x v="1"/>
    <s v="010000"/>
    <s v=" GENERAL REQUIREMENTS"/>
    <s v="AR"/>
    <x v="0"/>
    <n v="28"/>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s v="01 - GENERAL REQUIREMENTS"/>
    <m/>
    <m/>
    <m/>
    <m/>
    <m/>
    <m/>
  </r>
  <r>
    <x v="3"/>
    <x v="2"/>
    <x v="1"/>
    <s v="010000"/>
    <s v=" GENERAL REQUIREMENTS"/>
    <s v="AR"/>
    <x v="0"/>
    <n v="29"/>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s v="CONDITIONS OF CONTRACT "/>
    <m/>
    <m/>
    <m/>
    <m/>
    <m/>
    <m/>
  </r>
  <r>
    <x v="3"/>
    <x v="2"/>
    <x v="1"/>
    <s v="010000"/>
    <s v=" GENERAL REQUIREMENTS"/>
    <s v="AR"/>
    <x v="0"/>
    <n v="30"/>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m/>
    <m/>
    <m/>
    <m/>
    <m/>
    <m/>
  </r>
  <r>
    <x v="3"/>
    <x v="2"/>
    <x v="1"/>
    <s v="010000"/>
    <s v=" GENERAL REQUIREMENTS"/>
    <s v="AR"/>
    <x v="0"/>
    <n v="31"/>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s v="Conditions of Contract"/>
    <m/>
    <m/>
    <m/>
    <m/>
    <m/>
    <m/>
  </r>
  <r>
    <x v="3"/>
    <x v="2"/>
    <x v="1"/>
    <s v="010000"/>
    <s v=" GENERAL REQUIREMENTS"/>
    <s v="AR"/>
    <x v="1"/>
    <n v="32"/>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s v="A"/>
    <s v="Performance Security"/>
    <n v="1"/>
    <s v="Item"/>
    <n v="66638.2"/>
    <n v="66638.2"/>
    <n v="66638.2"/>
    <n v="66638.2"/>
  </r>
  <r>
    <x v="3"/>
    <x v="2"/>
    <x v="1"/>
    <s v="010000"/>
    <s v=" GENERAL REQUIREMENTS"/>
    <s v="AR"/>
    <x v="1"/>
    <n v="33"/>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s v="B"/>
    <s v="Insurances as per provision of the Conditions of Contract "/>
    <n v="1"/>
    <s v="Item"/>
    <m/>
    <m/>
    <m/>
    <m/>
  </r>
  <r>
    <x v="3"/>
    <x v="2"/>
    <x v="1"/>
    <s v="010000"/>
    <s v=" GENERAL REQUIREMENTS"/>
    <s v="AR"/>
    <x v="1"/>
    <n v="34"/>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s v="C"/>
    <s v="Contractor's facilities, Contractor's temporary facilities including establishment, maintenance and removal from Site"/>
    <n v="1"/>
    <s v="Item"/>
    <m/>
    <m/>
    <m/>
    <m/>
  </r>
  <r>
    <x v="3"/>
    <x v="2"/>
    <x v="1"/>
    <s v="010000"/>
    <s v=" GENERAL REQUIREMENTS"/>
    <s v="AR"/>
    <x v="1"/>
    <n v="35"/>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s v="D"/>
    <s v="Maintenance, cleaning and provision of services and supplies for, etc. the Engineer's staff offices provided by the Employer (Refer to Section 015000)"/>
    <n v="1"/>
    <s v="Item"/>
    <m/>
    <m/>
    <m/>
    <m/>
  </r>
  <r>
    <x v="3"/>
    <x v="2"/>
    <x v="1"/>
    <s v="010000"/>
    <s v=" GENERAL REQUIREMENTS"/>
    <s v="AR"/>
    <x v="0"/>
    <n v="36"/>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s v="GENERAL REQUIREMENTS "/>
    <m/>
    <m/>
    <m/>
    <m/>
    <m/>
    <m/>
    <m/>
  </r>
  <r>
    <x v="3"/>
    <x v="2"/>
    <x v="1"/>
    <s v="To Summary"/>
    <s v="To Summary"/>
    <m/>
    <x v="2"/>
    <n v="37"/>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s v="To Summary"/>
    <m/>
    <m/>
    <m/>
    <s v="J.D"/>
    <n v="0"/>
    <m/>
    <m/>
  </r>
  <r>
    <x v="3"/>
    <x v="3"/>
    <x v="2"/>
    <s v="024119"/>
    <s v=" SELECTIVE STRUCTURE DEMOLITION"/>
    <s v="AR"/>
    <x v="0"/>
    <n v="38"/>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m/>
    <s v="BILL NO. 02"/>
    <m/>
    <m/>
    <m/>
    <m/>
    <m/>
  </r>
  <r>
    <x v="3"/>
    <x v="3"/>
    <x v="2"/>
    <s v="024119"/>
    <s v=" SELECTIVE STRUCTURE DEMOLITION"/>
    <s v="AR"/>
    <x v="0"/>
    <n v="39"/>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m/>
    <s v="SITE CONSTRUCTION"/>
    <m/>
    <m/>
    <m/>
    <m/>
    <m/>
  </r>
  <r>
    <x v="3"/>
    <x v="3"/>
    <x v="2"/>
    <s v="024119"/>
    <s v=" SELECTIVE STRUCTURE DEMOLITION"/>
    <s v="AR"/>
    <x v="0"/>
    <n v="40"/>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s v="Item"/>
    <s v="                Description                        "/>
    <s v="Qty"/>
    <s v="Unit"/>
    <s v="Rate"/>
    <s v="Amount"/>
    <m/>
    <m/>
  </r>
  <r>
    <x v="3"/>
    <x v="3"/>
    <x v="2"/>
    <s v="024119"/>
    <s v=" SELECTIVE STRUCTURE DEMOLITION"/>
    <s v="AR"/>
    <x v="0"/>
    <n v="41"/>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m/>
    <m/>
    <m/>
    <m/>
    <s v="J.D"/>
    <m/>
    <m/>
  </r>
  <r>
    <x v="3"/>
    <x v="3"/>
    <x v="2"/>
    <s v="024119"/>
    <s v=" SELECTIVE STRUCTURE DEMOLITION"/>
    <s v="AR"/>
    <x v="0"/>
    <n v="42"/>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s v="024119 - SELECTIVE STRUCTURE DEMOLITION"/>
    <m/>
    <m/>
    <m/>
    <m/>
    <m/>
    <m/>
  </r>
  <r>
    <x v="3"/>
    <x v="3"/>
    <x v="2"/>
    <s v="024119"/>
    <s v=" SELECTIVE STRUCTURE DEMOLITION"/>
    <s v="AR"/>
    <x v="0"/>
    <n v="43"/>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s v="NOTES:"/>
    <m/>
    <m/>
    <m/>
    <m/>
    <m/>
    <m/>
  </r>
  <r>
    <x v="3"/>
    <x v="3"/>
    <x v="2"/>
    <s v="024119"/>
    <s v=" SELECTIVE STRUCTURE DEMOLITION"/>
    <s v="AR"/>
    <x v="0"/>
    <n v="44"/>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s v="1- Should the Employer wish to take any of the materials/furniture from the site before being demolished or after dismantling, contractor shall carefully hand over the selected materials/ items to the employer at a safe location as instructed by the Engineer."/>
    <m/>
    <m/>
    <m/>
    <m/>
    <m/>
    <m/>
  </r>
  <r>
    <x v="3"/>
    <x v="3"/>
    <x v="2"/>
    <s v="024119"/>
    <s v=" SELECTIVE STRUCTURE DEMOLITION"/>
    <s v="AR"/>
    <x v="0"/>
    <n v="45"/>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s v="2- Debris of materials shall be removed away from the site to an approved dumping areas."/>
    <m/>
    <m/>
    <m/>
    <m/>
    <m/>
    <m/>
  </r>
  <r>
    <x v="3"/>
    <x v="3"/>
    <x v="2"/>
    <s v="024119"/>
    <s v=" SELECTIVE STRUCTURE DEMOLITION"/>
    <s v="AR"/>
    <x v="0"/>
    <n v="46"/>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m/>
    <s v="3- The contractor is to study the scope of works on the existing site and the design of new additional works and submit for the Engineer's approval, details of the methods of shoring, supporting and protecting the existing and the new works."/>
    <m/>
    <m/>
    <m/>
    <m/>
    <m/>
    <m/>
  </r>
  <r>
    <x v="3"/>
    <x v="3"/>
    <x v="2"/>
    <s v="024119"/>
    <s v=" SELECTIVE STRUCTURE DEMOLITION"/>
    <s v="AR"/>
    <x v="0"/>
    <n v="47"/>
    <s v="Demolition "/>
    <s v="Demolition "/>
    <m/>
    <s v="Demolition "/>
    <m/>
    <m/>
    <m/>
    <m/>
    <m/>
    <m/>
  </r>
  <r>
    <x v="3"/>
    <x v="3"/>
    <x v="2"/>
    <s v="024119"/>
    <s v=" SELECTIVE STRUCTURE DEMOLITION"/>
    <s v="AR"/>
    <x v="1"/>
    <n v="48"/>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s v="A"/>
    <s v="Demolishing a column and parapet (Refer to first floor sheets)"/>
    <n v="17"/>
    <s v="m2"/>
    <n v="25"/>
    <n v="425"/>
    <n v="25"/>
    <n v="425"/>
  </r>
  <r>
    <x v="3"/>
    <x v="3"/>
    <x v="2"/>
    <s v="024119"/>
    <s v=" SELECTIVE STRUCTURE DEMOLITION"/>
    <s v="AR"/>
    <x v="1"/>
    <n v="49"/>
    <s v="Demolition "/>
    <s v="Demolition "/>
    <s v="B"/>
    <s v="Demolishing beds (Slab on grade)"/>
    <n v="73"/>
    <s v="m2"/>
    <m/>
    <n v="0"/>
    <n v="0"/>
    <n v="0"/>
  </r>
  <r>
    <x v="3"/>
    <x v="3"/>
    <x v="2"/>
    <s v="024119"/>
    <s v=" SELECTIVE STRUCTURE DEMOLITION"/>
    <s v="AR"/>
    <x v="1"/>
    <n v="50"/>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s v="C"/>
    <s v="Demolishing walls"/>
    <n v="22"/>
    <s v="m2"/>
    <m/>
    <n v="0"/>
    <n v="0"/>
    <n v="0"/>
  </r>
  <r>
    <x v="3"/>
    <x v="3"/>
    <x v="2"/>
    <s v="024119"/>
    <s v=" SELECTIVE STRUCTURE DEMOLITION"/>
    <s v="AR"/>
    <x v="0"/>
    <n v="51"/>
    <s v="Alteration"/>
    <s v="Alteration"/>
    <m/>
    <s v="Alteration"/>
    <m/>
    <m/>
    <n v="0"/>
    <m/>
    <m/>
    <m/>
  </r>
  <r>
    <x v="3"/>
    <x v="3"/>
    <x v="2"/>
    <s v="024119"/>
    <s v=" SELECTIVE STRUCTURE DEMOLITION"/>
    <s v="AR"/>
    <x v="1"/>
    <n v="52"/>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s v="A"/>
    <s v="Cutting solid slab 250mm locally for shafts"/>
    <n v="4"/>
    <s v="m2"/>
    <n v="25"/>
    <n v="100"/>
    <n v="25"/>
    <n v="100"/>
  </r>
  <r>
    <x v="3"/>
    <x v="3"/>
    <x v="2"/>
    <s v="024119"/>
    <s v=" SELECTIVE STRUCTURE DEMOLITION"/>
    <s v="AR"/>
    <x v="1"/>
    <n v="53"/>
    <s v="Alteration"/>
    <s v="Alteration"/>
    <s v="B"/>
    <s v="Cutting wall 300mm for opening of size 600x200mm"/>
    <n v="1"/>
    <s v="Nr"/>
    <m/>
    <n v="0"/>
    <n v="0"/>
    <n v="0"/>
  </r>
  <r>
    <x v="3"/>
    <x v="3"/>
    <x v="2"/>
    <s v="024119"/>
    <s v=" SELECTIVE STRUCTURE DEMOLITION"/>
    <s v="AR"/>
    <x v="1"/>
    <n v="54"/>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s v="C"/>
    <s v="Coring through Ground beams 250mm in width"/>
    <n v="8"/>
    <s v="Nr"/>
    <m/>
    <n v="0"/>
    <n v="0"/>
    <n v="0"/>
  </r>
  <r>
    <x v="3"/>
    <x v="3"/>
    <x v="2"/>
    <s v="024119"/>
    <s v=" SELECTIVE STRUCTURE DEMOLITION"/>
    <s v="AR"/>
    <x v="1"/>
    <n v="55"/>
    <s v="Alteration"/>
    <s v="Alteration"/>
    <s v="B"/>
    <s v="Coring through a 250mm solid slab"/>
    <n v="19"/>
    <s v="Nr"/>
    <n v="50"/>
    <n v="950"/>
    <n v="50"/>
    <n v="950"/>
  </r>
  <r>
    <x v="3"/>
    <x v="3"/>
    <x v="2"/>
    <s v="024119"/>
    <s v=" SELECTIVE STRUCTURE DEMOLITION"/>
    <s v="AR"/>
    <x v="1"/>
    <n v="56"/>
    <s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
    <s v="Conditions of Contract"/>
    <s v="E"/>
    <s v="Coring through beams 600mm in width"/>
    <n v="8"/>
    <s v="Nr"/>
    <m/>
    <n v="0"/>
    <n v="0"/>
    <n v="0"/>
  </r>
  <r>
    <x v="3"/>
    <x v="3"/>
    <x v="2"/>
    <s v="024119"/>
    <s v=" SELECTIVE STRUCTURE DEMOLITION"/>
    <s v="AR"/>
    <x v="0"/>
    <n v="57"/>
    <s v="Architectural Demolition "/>
    <s v="Demolish and cart away existing block (Solid and/or Hollow) and concrete elements with all finishes; including steel reinforcement, make good all disturbed surround to receive new finishes; complete; as specified, shown on Drawings and Engineer's instructions"/>
    <m/>
    <s v="Architectural Demolition "/>
    <m/>
    <m/>
    <n v="0"/>
    <m/>
    <m/>
    <m/>
  </r>
  <r>
    <x v="3"/>
    <x v="3"/>
    <x v="2"/>
    <s v="024119"/>
    <s v=" SELECTIVE STRUCTURE DEMOLITION"/>
    <s v="AR"/>
    <x v="0"/>
    <n v="58"/>
    <s v="Architectural Demolition "/>
    <s v="Demolish and cart away existing block (Solid and/or Hollow) and concrete elements with all finishes; including steel reinforcement, make good all disturbed surround to receive new finishes; complete; as specified, shown on Drawings and Engineer's instructions"/>
    <m/>
    <s v="Demolish and cart away existing block (Solid and/or Hollow) and concrete elements with all finishes; including steel reinforcement, make good all disturbed surround to receive new finishes; complete; as specified, shown on Drawings and Engineer's instructions"/>
    <m/>
    <m/>
    <n v="0"/>
    <m/>
    <m/>
    <m/>
  </r>
  <r>
    <x v="3"/>
    <x v="3"/>
    <x v="2"/>
    <s v="024119"/>
    <s v=" SELECTIVE STRUCTURE DEMOLITION"/>
    <s v="AR"/>
    <x v="1"/>
    <n v="59"/>
    <s v="Architectural Demolition "/>
    <s v="Demolish and cart away existing block (Solid and/or Hollow) and concrete elements with all finishes; including steel reinforcement, make good all disturbed surround to receive new finishes; complete; as specified, shown on Drawings and Engineer's instructions"/>
    <s v="C"/>
    <s v="Block walls of all thicknesses, approximate quantity (36m2)"/>
    <n v="1"/>
    <s v="Item"/>
    <n v="360"/>
    <n v="360"/>
    <n v="360"/>
    <n v="360"/>
  </r>
  <r>
    <x v="3"/>
    <x v="3"/>
    <x v="2"/>
    <s v="024119"/>
    <s v=" SELECTIVE STRUCTURE DEMOLITION"/>
    <s v="AR"/>
    <x v="0"/>
    <n v="60"/>
    <s v="Architectural Demolition "/>
    <s v="Demolish and cart away existing finish; including all related works, make good all disturbed surround to receive new finish; complete; as specified, shown on Drawings and Engineer's instructions"/>
    <m/>
    <s v="Demolish and cart away existing finish; including all related works, make good all disturbed surround to receive new finish; complete; as specified, shown on Drawings and Engineer's instructions"/>
    <m/>
    <m/>
    <n v="0"/>
    <m/>
    <m/>
    <m/>
  </r>
  <r>
    <x v="3"/>
    <x v="3"/>
    <x v="2"/>
    <s v="024119"/>
    <s v=" SELECTIVE STRUCTURE DEMOLITION"/>
    <s v="AR"/>
    <x v="1"/>
    <n v="61"/>
    <s v="Architectural Demolition "/>
    <s v="Demolish and cart away existing finish; including all related works, make good all disturbed surround to receive new finish; complete; as specified, shown on Drawings and Engineer's instructions"/>
    <s v="G"/>
    <s v="Floor finish of any type, approximate quantity (30m2)"/>
    <n v="1"/>
    <s v="Item"/>
    <n v="0"/>
    <n v="0"/>
    <n v="0"/>
    <n v="0"/>
  </r>
  <r>
    <x v="3"/>
    <x v="3"/>
    <x v="2"/>
    <s v="024119"/>
    <s v=" SELECTIVE STRUCTURE DEMOLITION"/>
    <s v="AR"/>
    <x v="1"/>
    <n v="62"/>
    <s v="Architectural Demolition "/>
    <s v="Demolish and cart away existing finish; including all related works, make good all disturbed surround to receive new finish; complete; as specified, shown on Drawings and Engineer's instructions"/>
    <s v="H"/>
    <s v="Wall finish of any type, approximate quantity (10m2)"/>
    <n v="1"/>
    <s v="Item"/>
    <n v="0"/>
    <n v="0"/>
    <n v="0"/>
    <n v="0"/>
  </r>
  <r>
    <x v="3"/>
    <x v="3"/>
    <x v="2"/>
    <s v="024119"/>
    <s v=" SELECTIVE STRUCTURE DEMOLITION"/>
    <s v="AR"/>
    <x v="1"/>
    <n v="63"/>
    <s v="Architectural Demolition "/>
    <s v="Demolish and cart away existing finish; including all related works, make good all disturbed surround to receive new finish; complete; as specified, shown on Drawings and Engineer's instructions"/>
    <s v="J"/>
    <s v="Ceiling finish of any type, approximate quantity (30m2)"/>
    <n v="1"/>
    <s v="Item"/>
    <n v="0"/>
    <n v="0"/>
    <n v="0"/>
    <n v="0"/>
  </r>
  <r>
    <x v="3"/>
    <x v="3"/>
    <x v="2"/>
    <s v="024119"/>
    <s v=" SELECTIVE STRUCTURE DEMOLITION"/>
    <s v="AR"/>
    <x v="0"/>
    <n v="64"/>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m/>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m/>
    <m/>
    <n v="0"/>
    <m/>
    <m/>
    <m/>
  </r>
  <r>
    <x v="3"/>
    <x v="3"/>
    <x v="2"/>
    <s v="024119"/>
    <s v=" SELECTIVE STRUCTURE DEMOLITION"/>
    <s v="AR"/>
    <x v="0"/>
    <n v="65"/>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m/>
    <s v="Note: Single or double walls must be measured from one side only"/>
    <m/>
    <m/>
    <n v="0"/>
    <m/>
    <m/>
    <m/>
  </r>
  <r>
    <x v="3"/>
    <x v="3"/>
    <x v="2"/>
    <s v="024119"/>
    <s v=" SELECTIVE STRUCTURE DEMOLITION"/>
    <s v="AR"/>
    <x v="1"/>
    <n v="66"/>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A"/>
    <s v="Create window opening, approximate area (3m2)"/>
    <n v="3"/>
    <s v="Nr"/>
    <n v="0"/>
    <n v="0"/>
    <n v="0"/>
    <n v="0"/>
  </r>
  <r>
    <x v="3"/>
    <x v="3"/>
    <x v="2"/>
    <s v="024119"/>
    <s v=" SELECTIVE STRUCTURE DEMOLITION"/>
    <s v="AR"/>
    <x v="1"/>
    <n v="67"/>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B"/>
    <s v="Create door opening, approximate area (2.5m2)"/>
    <n v="10"/>
    <s v="Nr"/>
    <n v="0"/>
    <n v="0"/>
    <n v="0"/>
    <n v="0"/>
  </r>
  <r>
    <x v="3"/>
    <x v="3"/>
    <x v="2"/>
    <s v="024119"/>
    <s v=" SELECTIVE STRUCTURE DEMOLITION"/>
    <s v="AR"/>
    <x v="1"/>
    <n v="68"/>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C"/>
    <s v="Resize and enlarge of window opening, approximate resized area (2m2)"/>
    <n v="5"/>
    <s v="Nr"/>
    <n v="0"/>
    <n v="0"/>
    <n v="0"/>
    <n v="0"/>
  </r>
  <r>
    <x v="3"/>
    <x v="3"/>
    <x v="2"/>
    <s v="024119"/>
    <s v=" SELECTIVE STRUCTURE DEMOLITION"/>
    <s v="AR"/>
    <x v="1"/>
    <n v="69"/>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A"/>
    <s v="Create Fire Cabinet openings, approximate area (1m2)"/>
    <n v="1"/>
    <s v="Nr"/>
    <n v="125"/>
    <n v="125"/>
    <n v="125"/>
    <n v="125"/>
  </r>
  <r>
    <x v="3"/>
    <x v="3"/>
    <x v="2"/>
    <s v="024119"/>
    <s v=" SELECTIVE STRUCTURE DEMOLITION"/>
    <s v="AR"/>
    <x v="1"/>
    <n v="70"/>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E"/>
    <s v="Create Electrical openings, approximate area (1m2)"/>
    <n v="1"/>
    <s v="Nr"/>
    <m/>
    <m/>
    <n v="0"/>
    <n v="0"/>
  </r>
  <r>
    <x v="3"/>
    <x v="3"/>
    <x v="2"/>
    <s v="024119"/>
    <s v=" SELECTIVE STRUCTURE DEMOLITION"/>
    <s v="AR"/>
    <x v="0"/>
    <n v="71"/>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BILL NO. 02 - SITE CONSTRUCTION"/>
    <m/>
    <m/>
    <m/>
    <m/>
    <m/>
    <m/>
    <m/>
  </r>
  <r>
    <x v="3"/>
    <x v="3"/>
    <x v="2"/>
    <s v="To Summary"/>
    <s v="To Summary"/>
    <m/>
    <x v="2"/>
    <n v="72"/>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To Summary"/>
    <m/>
    <m/>
    <m/>
    <s v="J.D"/>
    <n v="1960"/>
    <m/>
    <m/>
  </r>
  <r>
    <x v="3"/>
    <x v="4"/>
    <x v="3"/>
    <s v="033000"/>
    <s v=" CAST - IN PLACE CONCRETE  "/>
    <s v="ST"/>
    <x v="0"/>
    <n v="73"/>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m/>
    <m/>
    <s v="BILL NO. 03"/>
    <m/>
    <m/>
    <m/>
    <m/>
    <m/>
  </r>
  <r>
    <x v="3"/>
    <x v="4"/>
    <x v="3"/>
    <s v="033000"/>
    <s v=" CAST - IN PLACE CONCRETE  "/>
    <s v="ST"/>
    <x v="0"/>
    <n v="74"/>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m/>
    <m/>
    <s v="CONCRETE"/>
    <m/>
    <m/>
    <m/>
    <m/>
    <m/>
  </r>
  <r>
    <x v="3"/>
    <x v="4"/>
    <x v="3"/>
    <s v="024119"/>
    <s v=" CAST - IN PLACE CONCRETE  "/>
    <s v="AR"/>
    <x v="0"/>
    <n v="75"/>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Item"/>
    <s v="                Description                        "/>
    <s v="Qty"/>
    <s v="Unit"/>
    <s v="Rate"/>
    <s v="Amount"/>
    <m/>
    <m/>
  </r>
  <r>
    <x v="3"/>
    <x v="4"/>
    <x v="3"/>
    <s v="024119"/>
    <s v=" CAST - IN PLACE CONCRETE  "/>
    <s v="AR"/>
    <x v="0"/>
    <n v="76"/>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m/>
    <m/>
    <m/>
    <m/>
    <m/>
    <s v="J.D"/>
    <m/>
    <m/>
  </r>
  <r>
    <x v="3"/>
    <x v="4"/>
    <x v="3"/>
    <s v="033000"/>
    <s v=" CAST - IN PLACE CONCRETE  "/>
    <s v="ST"/>
    <x v="0"/>
    <n v="77"/>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m/>
    <s v="033000 - CAST - IN PLACE CONCRETE "/>
    <m/>
    <m/>
    <m/>
    <m/>
    <m/>
    <m/>
  </r>
  <r>
    <x v="3"/>
    <x v="4"/>
    <x v="3"/>
    <s v="033000"/>
    <s v=" CAST - IN PLACE CONCRETE  "/>
    <s v="ST"/>
    <x v="0"/>
    <n v="78"/>
    <s v="Concrete; Compressive strength on cylinder 110 kg/cm2; Ordinary Portland cement (Type I ); plain"/>
    <s v="Concrete; Compressive strength on cylinder 110 kg/cm2; Ordinary Portland cement (Type I ); plain"/>
    <m/>
    <s v="Concrete; Compressive strength on cylinder 110 kg/cm2; Ordinary Portland cement (Type I ); plain"/>
    <m/>
    <m/>
    <m/>
    <m/>
    <m/>
    <m/>
  </r>
  <r>
    <x v="3"/>
    <x v="4"/>
    <x v="3"/>
    <s v="033000"/>
    <s v=" CAST - IN PLACE CONCRETE  "/>
    <s v="ST"/>
    <x v="1"/>
    <n v="79"/>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A"/>
    <s v="Beds (Slab on grade)"/>
    <n v="38"/>
    <s v="m3"/>
    <n v="0"/>
    <n v="0"/>
    <n v="0"/>
    <n v="0"/>
  </r>
  <r>
    <x v="3"/>
    <x v="4"/>
    <x v="3"/>
    <s v="033000"/>
    <s v=" CAST - IN PLACE CONCRETE  "/>
    <s v="ST"/>
    <x v="1"/>
    <n v="80"/>
    <s v="Concrete; Compressive strength on cylinder 110 kg/cm2; Ordinary Portland cement (Type I ); plain"/>
    <s v="Concrete; Compressive strength on cylinder 110 kg/cm2; Ordinary Portland cement (Type I ); plain"/>
    <s v="B"/>
    <s v="Foundation"/>
    <n v="6"/>
    <s v="m3"/>
    <n v="0"/>
    <n v="0"/>
    <n v="0"/>
    <n v="0"/>
  </r>
  <r>
    <x v="3"/>
    <x v="4"/>
    <x v="3"/>
    <s v="033000"/>
    <s v=" CAST - IN PLACE CONCRETE  "/>
    <s v="ST"/>
    <x v="1"/>
    <n v="81"/>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C"/>
    <s v="Ground beams"/>
    <n v="5"/>
    <s v="m3"/>
    <n v="0"/>
    <n v="0"/>
    <n v="0"/>
    <n v="0"/>
  </r>
  <r>
    <x v="3"/>
    <x v="4"/>
    <x v="3"/>
    <s v="033000"/>
    <s v=" CAST - IN PLACE CONCRETE  "/>
    <s v="ST"/>
    <x v="0"/>
    <n v="82"/>
    <s v="Concrete; Compression strength on cylinder 300 kg/cm2; Ordinary Portland cement Type I;  including basic and plain finish formwork reinforced "/>
    <s v="Concrete; Compression strength on cylinder 300 kg/cm2; Ordinary Portland cement Type I;  including basic and plain finish formwork reinforced "/>
    <m/>
    <s v="Concrete; Compression strength on cylinder 300 kg/cm2; Ordinary Portland cement Type I;  including basic and plain finish formwork reinforced "/>
    <m/>
    <m/>
    <n v="0"/>
    <m/>
    <m/>
    <m/>
  </r>
  <r>
    <x v="3"/>
    <x v="4"/>
    <x v="3"/>
    <s v="033000"/>
    <s v=" CAST - IN PLACE CONCRETE  "/>
    <s v="ST"/>
    <x v="1"/>
    <n v="83"/>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D"/>
    <s v="Strip Footings"/>
    <n v="80"/>
    <s v="m3"/>
    <n v="0"/>
    <n v="0"/>
    <n v="0"/>
    <n v="0"/>
  </r>
  <r>
    <x v="3"/>
    <x v="4"/>
    <x v="3"/>
    <s v="033000"/>
    <s v=" CAST - IN PLACE CONCRETE  "/>
    <s v="ST"/>
    <x v="1"/>
    <n v="84"/>
    <s v="Concrete; Compression strength on cylinder 300 kg/cm2; Ordinary Portland cement Type I;  including basic and plain finish formwork reinforced "/>
    <s v="Concrete; Compression strength on cylinder 300 kg/cm2; Ordinary Portland cement Type I;  including basic and plain finish formwork reinforced "/>
    <s v="E"/>
    <s v="Ground Beams"/>
    <n v="30"/>
    <s v="m3"/>
    <n v="0"/>
    <n v="0"/>
    <n v="0"/>
    <n v="0"/>
  </r>
  <r>
    <x v="3"/>
    <x v="4"/>
    <x v="3"/>
    <s v="033000"/>
    <s v=" CAST - IN PLACE CONCRETE  "/>
    <s v="ST"/>
    <x v="1"/>
    <n v="85"/>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F"/>
    <s v="Columns "/>
    <n v="1"/>
    <s v="m3"/>
    <n v="0"/>
    <n v="0"/>
    <n v="0"/>
    <n v="0"/>
  </r>
  <r>
    <x v="3"/>
    <x v="4"/>
    <x v="3"/>
    <s v="033000"/>
    <s v=" CAST - IN PLACE CONCRETE  "/>
    <s v="ST"/>
    <x v="1"/>
    <n v="86"/>
    <s v="Concrete; Compression strength on cylinder 300 kg/cm2; Ordinary Portland cement Type I;  including basic and plain finish formwork reinforced "/>
    <s v="Concrete; Compression strength on cylinder 300 kg/cm2; Ordinary Portland cement Type I;  including basic and plain finish formwork reinforced "/>
    <s v="G"/>
    <s v="Retaining walls"/>
    <n v="50"/>
    <s v="m3"/>
    <n v="0"/>
    <n v="0"/>
    <n v="0"/>
    <n v="0"/>
  </r>
  <r>
    <x v="3"/>
    <x v="4"/>
    <x v="3"/>
    <s v="033000"/>
    <s v=" CAST - IN PLACE CONCRETE  "/>
    <s v="ST"/>
    <x v="1"/>
    <n v="87"/>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A"/>
    <s v="Solid Slab "/>
    <n v="20"/>
    <s v="m3"/>
    <n v="119"/>
    <n v="2380"/>
    <n v="119"/>
    <n v="2380"/>
  </r>
  <r>
    <x v="3"/>
    <x v="4"/>
    <x v="3"/>
    <s v="033000"/>
    <s v=" CAST - IN PLACE CONCRETE  "/>
    <s v="ST"/>
    <x v="1"/>
    <n v="88"/>
    <s v="Concrete; Compression strength on cylinder 300 kg/cm2; Ordinary Portland cement Type I;  including basic and plain finish formwork reinforced "/>
    <s v="Concrete; Compression strength on cylinder 300 kg/cm2; Ordinary Portland cement Type I;  including basic and plain finish formwork reinforced "/>
    <s v="B"/>
    <s v="Beams"/>
    <n v="5"/>
    <s v="m3"/>
    <n v="125"/>
    <n v="625"/>
    <n v="125"/>
    <n v="625"/>
  </r>
  <r>
    <x v="3"/>
    <x v="4"/>
    <x v="3"/>
    <s v="033000"/>
    <s v=" CAST - IN PLACE CONCRETE  "/>
    <s v="ST"/>
    <x v="1"/>
    <n v="89"/>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K"/>
    <s v="Stairs"/>
    <n v="1"/>
    <s v="m3"/>
    <n v="0"/>
    <n v="0"/>
    <n v="0"/>
    <n v="0"/>
  </r>
  <r>
    <x v="3"/>
    <x v="4"/>
    <x v="3"/>
    <s v="033000"/>
    <s v=" CAST - IN PLACE CONCRETE  "/>
    <s v="ST"/>
    <x v="1"/>
    <n v="90"/>
    <s v="Concrete; Compression strength on cylinder 300 kg/cm2; Ordinary Portland cement Type I;  including basic and plain finish formwork reinforced "/>
    <s v="Concrete; Compression strength on cylinder 300 kg/cm2; Ordinary Portland cement Type I;  including basic and plain finish formwork reinforced "/>
    <s v="C"/>
    <s v="Upstands"/>
    <n v="5"/>
    <s v="m3"/>
    <n v="125"/>
    <n v="625"/>
    <n v="125"/>
    <n v="625"/>
  </r>
  <r>
    <x v="3"/>
    <x v="4"/>
    <x v="3"/>
    <s v="033000"/>
    <s v=" CAST - IN PLACE CONCRETE  "/>
    <s v="ST"/>
    <x v="1"/>
    <n v="91"/>
    <s v="Architectural Demolition "/>
    <s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
    <s v="D"/>
    <s v="Precast panel (Thickness of 100mm, as shown on drawings)"/>
    <n v="32"/>
    <s v="m2"/>
    <n v="38"/>
    <n v="1216"/>
    <n v="38"/>
    <n v="1216"/>
  </r>
  <r>
    <x v="3"/>
    <x v="4"/>
    <x v="3"/>
    <s v="033000"/>
    <s v=" CAST - IN PLACE CONCRETE  "/>
    <s v="ST"/>
    <x v="1"/>
    <n v="92"/>
    <s v="Concrete; Compression strength on cylinder 300 kg/cm2; Ordinary Portland cement Type I;  including basic and plain finish formwork reinforced "/>
    <s v="Concrete; Compression strength on cylinder 300 kg/cm2; Ordinary Portland cement Type I;  including basic and plain finish formwork reinforced "/>
    <s v="E"/>
    <s v="Concrete pads"/>
    <n v="2"/>
    <s v="m3"/>
    <n v="125"/>
    <n v="250"/>
    <n v="125"/>
    <n v="250"/>
  </r>
  <r>
    <x v="3"/>
    <x v="4"/>
    <x v="3"/>
    <s v="033000"/>
    <s v=" CAST - IN PLACE CONCRETE  "/>
    <s v="ST"/>
    <x v="0"/>
    <n v="93"/>
    <s v="Concrete; Compression strength on cylinder 250 kg/cm2; Ordinary Portland cement Type I;  including basic and plain finish formwork reinforced "/>
    <s v="Concrete; Compression strength on cylinder 250 kg/cm2; Ordinary Portland cement Type I;  including basic and plain finish formwork reinforced "/>
    <m/>
    <s v="Concrete; Compression strength on cylinder 250 kg/cm2; Ordinary Portland cement Type I;  including basic and plain finish formwork reinforced "/>
    <m/>
    <m/>
    <n v="0"/>
    <m/>
    <m/>
    <m/>
  </r>
  <r>
    <x v="3"/>
    <x v="4"/>
    <x v="3"/>
    <s v="033000"/>
    <s v=" CAST - IN PLACE CONCRETE  "/>
    <s v="ST"/>
    <x v="1"/>
    <n v="94"/>
    <s v="Concrete; Compression strength on cylinder 300 kg/cm2; Ordinary Portland cement Type I;  including basic and plain finish formwork reinforced "/>
    <s v="Concrete; Compression strength on cylinder 300 kg/cm2; Ordinary Portland cement Type I;  including basic and plain finish formwork reinforced "/>
    <s v="B"/>
    <s v="Beds (Slab on grade)"/>
    <n v="93"/>
    <s v="m3"/>
    <n v="0"/>
    <n v="0"/>
    <n v="0"/>
    <n v="0"/>
  </r>
  <r>
    <x v="3"/>
    <x v="4"/>
    <x v="3"/>
    <s v="033000"/>
    <s v=" CAST - IN PLACE CONCRETE  "/>
    <s v="ST"/>
    <x v="0"/>
    <n v="95"/>
    <s v="Bar reinforcement"/>
    <s v="Bar reinforcement"/>
    <m/>
    <s v="Bar reinforcement"/>
    <m/>
    <m/>
    <n v="0"/>
    <m/>
    <m/>
    <m/>
  </r>
  <r>
    <x v="3"/>
    <x v="4"/>
    <x v="3"/>
    <s v="033000"/>
    <s v=" CAST - IN PLACE CONCRETE  "/>
    <s v="ST"/>
    <x v="1"/>
    <n v="96"/>
    <s v="Concrete; Compression strength on cylinder 300 kg/cm2; Ordinary Portland cement Type I;  including basic and plain finish formwork reinforced "/>
    <s v="Concrete; Compression strength on cylinder 300 kg/cm2; Ordinary Portland cement Type I;  including basic and plain finish formwork reinforced "/>
    <s v="A"/>
    <s v="High yield steel"/>
    <n v="2.5"/>
    <s v="T"/>
    <n v="938"/>
    <n v="2345"/>
    <n v="938"/>
    <n v="2345"/>
  </r>
  <r>
    <x v="3"/>
    <x v="4"/>
    <x v="3"/>
    <s v="033000"/>
    <s v=" CAST - IN PLACE CONCRETE  "/>
    <s v="ST"/>
    <x v="0"/>
    <n v="97"/>
    <s v="Dowel Bars Planted With Epoxy Mortar"/>
    <s v="Dowel Bars Planted With Epoxy Mortar"/>
    <m/>
    <s v="Dowel Bars Planted With Epoxy Mortar"/>
    <m/>
    <m/>
    <n v="0"/>
    <m/>
    <m/>
    <m/>
  </r>
  <r>
    <x v="3"/>
    <x v="4"/>
    <x v="3"/>
    <s v="033000"/>
    <s v=" CAST - IN PLACE CONCRETE  "/>
    <s v="ST"/>
    <x v="1"/>
    <n v="98"/>
    <s v="Concrete; Compression strength on cylinder 300 kg/cm2; Ordinary Portland cement Type I;  including basic and plain finish formwork reinforced "/>
    <s v="Concrete; Compression strength on cylinder 300 kg/cm2; Ordinary Portland cement Type I;  including basic and plain finish formwork reinforced "/>
    <s v="B"/>
    <s v="T10 bars"/>
    <n v="210"/>
    <s v="Nr"/>
    <n v="7"/>
    <n v="1470"/>
    <n v="7"/>
    <n v="1470"/>
  </r>
  <r>
    <x v="3"/>
    <x v="4"/>
    <x v="3"/>
    <s v="033000"/>
    <s v=" CAST - IN PLACE CONCRETE  "/>
    <s v="ST"/>
    <x v="1"/>
    <n v="99"/>
    <s v="Dowel Bars Planted With Epoxy Mortar"/>
    <s v="Dowel Bars Planted With Epoxy Mortar"/>
    <s v="C"/>
    <s v="T12 bars"/>
    <n v="330"/>
    <s v="Nr"/>
    <n v="8"/>
    <n v="2640"/>
    <n v="8"/>
    <n v="2640"/>
  </r>
  <r>
    <x v="3"/>
    <x v="4"/>
    <x v="3"/>
    <s v="033000"/>
    <s v=" CAST - IN PLACE CONCRETE  "/>
    <s v="ST"/>
    <x v="1"/>
    <n v="100"/>
    <s v="Concrete; Compression strength on cylinder 300 kg/cm2; Ordinary Portland cement Type I;  including basic and plain finish formwork reinforced "/>
    <s v="Concrete; Compression strength on cylinder 300 kg/cm2; Ordinary Portland cement Type I;  including basic and plain finish formwork reinforced "/>
    <s v="D"/>
    <s v="T14 bars"/>
    <n v="102"/>
    <s v="Nr"/>
    <n v="9"/>
    <n v="918"/>
    <n v="9"/>
    <n v="918"/>
  </r>
  <r>
    <x v="3"/>
    <x v="4"/>
    <x v="3"/>
    <s v="033000"/>
    <s v=" CAST - IN PLACE CONCRETE  "/>
    <s v="ST"/>
    <x v="1"/>
    <n v="101"/>
    <s v="Dowel Bars Planted With Epoxy Mortar"/>
    <s v="Dowel Bars Planted With Epoxy Mortar"/>
    <s v="G"/>
    <s v="T18 bars"/>
    <n v="30"/>
    <s v="Nr"/>
    <n v="0"/>
    <n v="0"/>
    <n v="0"/>
    <n v="0"/>
  </r>
  <r>
    <x v="3"/>
    <x v="4"/>
    <x v="3"/>
    <s v="033000"/>
    <s v=" CAST - IN PLACE CONCRETE  "/>
    <s v="ST"/>
    <x v="1"/>
    <n v="102"/>
    <s v="Concrete; Compression strength on cylinder 300 kg/cm2; Ordinary Portland cement Type I;  including basic and plain finish formwork reinforced "/>
    <s v="Concrete; Compression strength on cylinder 300 kg/cm2; Ordinary Portland cement Type I;  including basic and plain finish formwork reinforced "/>
    <s v="E"/>
    <s v="T20 bars"/>
    <n v="4"/>
    <s v="Nr"/>
    <n v="13"/>
    <n v="52"/>
    <n v="13"/>
    <n v="52"/>
  </r>
  <r>
    <x v="3"/>
    <x v="4"/>
    <x v="3"/>
    <s v="033000"/>
    <s v=" CAST - IN PLACE CONCRETE  "/>
    <s v="ST"/>
    <x v="1"/>
    <n v="103"/>
    <s v="Dowel Bars Planted With Epoxy Mortar"/>
    <s v="Dowel Bars Planted With Epoxy Mortar"/>
    <s v="F"/>
    <s v="T25 bars"/>
    <n v="8"/>
    <s v="Nr"/>
    <n v="17"/>
    <n v="136"/>
    <n v="17"/>
    <n v="136"/>
  </r>
  <r>
    <x v="3"/>
    <x v="4"/>
    <x v="3"/>
    <s v="035440"/>
    <s v=" CEMENT BASED SCREED "/>
    <s v="AR"/>
    <x v="0"/>
    <n v="104"/>
    <s v="035440 - CEMENT BASED SCREED "/>
    <s v="035440 - CEMENT BASED SCREED "/>
    <m/>
    <s v="035440 - CEMENT BASED SCREED "/>
    <m/>
    <m/>
    <m/>
    <m/>
    <m/>
    <m/>
  </r>
  <r>
    <x v="3"/>
    <x v="4"/>
    <x v="3"/>
    <s v="035440"/>
    <s v=" CEMENT BASED SCREED "/>
    <s v="AR"/>
    <x v="0"/>
    <n v="105"/>
    <s v="Cement-sand screed; finished to receive sheet membrane; laid to falls and cross falls; to"/>
    <s v="Cement-sand screed; finished to receive sheet membrane; laid to falls and cross falls; to"/>
    <m/>
    <s v="Cement-sand screed; finished to receive sheet membrane; laid to falls and cross falls; to"/>
    <m/>
    <m/>
    <m/>
    <m/>
    <m/>
    <m/>
  </r>
  <r>
    <x v="3"/>
    <x v="4"/>
    <x v="3"/>
    <s v="035440"/>
    <s v=" CEMENT BASED SCREED "/>
    <s v="AR"/>
    <x v="1"/>
    <n v="106"/>
    <s v="035440 - CEMENT BASED SCREED "/>
    <s v="035440 - CEMENT BASED SCREED "/>
    <s v="A"/>
    <s v="Roofs; 30 minimum thick"/>
    <n v="1144"/>
    <s v="m2"/>
    <n v="5"/>
    <n v="5720"/>
    <n v="5"/>
    <n v="5720"/>
  </r>
  <r>
    <x v="3"/>
    <x v="4"/>
    <x v="3"/>
    <s v="035440"/>
    <s v=" CEMENT BASED SCREED "/>
    <s v="AR"/>
    <x v="1"/>
    <n v="107"/>
    <s v="Cement-sand screed; finished to receive sheet membrane; laid to falls and cross falls; to"/>
    <s v="Cement-sand screed; finished to receive sheet membrane; laid to falls and cross falls; to"/>
    <s v="B"/>
    <s v="Balcony; 50 minimum thick"/>
    <n v="138"/>
    <s v="m2"/>
    <n v="6"/>
    <n v="828"/>
    <n v="6"/>
    <n v="828"/>
  </r>
  <r>
    <x v="3"/>
    <x v="4"/>
    <x v="3"/>
    <s v="035440"/>
    <s v=" CEMENT BASED SCREED "/>
    <s v="AR"/>
    <x v="1"/>
    <n v="108"/>
    <s v="035440 - CEMENT BASED SCREED "/>
    <s v="035440 - CEMENT BASED SCREED "/>
    <s v="C"/>
    <s v="Triangular fillet; 50 x 50"/>
    <n v="419"/>
    <s v="m"/>
    <n v="1.5"/>
    <n v="628.5"/>
    <n v="1.5"/>
    <n v="628.5"/>
  </r>
  <r>
    <x v="3"/>
    <x v="4"/>
    <x v="3"/>
    <s v="035440"/>
    <s v=" CEMENT BASED SCREED "/>
    <s v="AR"/>
    <x v="0"/>
    <n v="109"/>
    <s v="Cement-sand screed topping; trowelled finish; to receive finish; to"/>
    <s v="Cement-sand screed topping; trowelled finish; to receive finish; to"/>
    <m/>
    <s v="Cement-sand screed topping; trowelled finish; to receive finish; to"/>
    <m/>
    <m/>
    <m/>
    <m/>
    <m/>
    <m/>
  </r>
  <r>
    <x v="3"/>
    <x v="4"/>
    <x v="3"/>
    <s v="035440"/>
    <s v=" CEMENT BASED SCREED "/>
    <s v="AR"/>
    <x v="1"/>
    <n v="110"/>
    <s v="035440 - CEMENT BASED SCREED "/>
    <s v="035440 - CEMENT BASED SCREED "/>
    <s v="D"/>
    <s v="Floors; 100 thick"/>
    <n v="64"/>
    <s v="m2"/>
    <n v="8"/>
    <n v="512"/>
    <n v="8"/>
    <n v="512"/>
  </r>
  <r>
    <x v="3"/>
    <x v="4"/>
    <x v="3"/>
    <s v="035440"/>
    <s v=" CEMENT BASED SCREED "/>
    <s v="AR"/>
    <x v="1"/>
    <n v="111"/>
    <s v="Cement-sand screed topping; trowelled finish; to receive finish; to"/>
    <s v="Cement-sand screed topping; trowelled finish; to receive finish; to"/>
    <s v="E"/>
    <s v="Trench; 30 minimum; laid to falls"/>
    <n v="8"/>
    <s v="m2"/>
    <n v="10"/>
    <n v="80"/>
    <n v="10"/>
    <n v="80"/>
  </r>
  <r>
    <x v="3"/>
    <x v="4"/>
    <x v="3"/>
    <s v="035440"/>
    <s v=" CEMENT BASED SCREED "/>
    <s v="AR"/>
    <x v="1"/>
    <n v="112"/>
    <s v="035440 - CEMENT BASED SCREED "/>
    <s v="035440 - CEMENT BASED SCREED "/>
    <s v="F"/>
    <s v="Skirtings; 100 high"/>
    <n v="70"/>
    <s v="m"/>
    <n v="3"/>
    <n v="210"/>
    <n v="3"/>
    <n v="210"/>
  </r>
  <r>
    <x v="3"/>
    <x v="4"/>
    <x v="3"/>
    <s v="035440"/>
    <s v=" CEMENT BASED SCREED "/>
    <s v="AR"/>
    <x v="0"/>
    <n v="113"/>
    <s v="Cement-sand screed filling; to receive finish; to"/>
    <s v="Cement-sand screed filling; to receive finish; to"/>
    <m/>
    <s v="Cement-sand screed filling; to receive finish; to"/>
    <m/>
    <m/>
    <m/>
    <m/>
    <m/>
    <m/>
  </r>
  <r>
    <x v="3"/>
    <x v="4"/>
    <x v="3"/>
    <s v="035440"/>
    <s v=" CEMENT BASED SCREED "/>
    <s v="AR"/>
    <x v="1"/>
    <n v="114"/>
    <s v="035440 - CEMENT BASED SCREED "/>
    <s v="035440 - CEMENT BASED SCREED "/>
    <s v="G"/>
    <s v="To Sunken slabs"/>
    <n v="3"/>
    <s v="m2"/>
    <n v="0"/>
    <n v="0"/>
    <n v="0"/>
    <n v="0"/>
  </r>
  <r>
    <x v="3"/>
    <x v="4"/>
    <x v="3"/>
    <s v="035440"/>
    <s v=" CEMENT BASED SCREED "/>
    <s v="AR"/>
    <x v="0"/>
    <n v="115"/>
    <s v="Cement-sand screed filling; to receive finish; to"/>
    <s v="Cement-sand screed filling; to receive finish; to"/>
    <s v="BILL NO. 03 - CONCRETE"/>
    <m/>
    <m/>
    <m/>
    <m/>
    <m/>
    <m/>
    <m/>
  </r>
  <r>
    <x v="3"/>
    <x v="4"/>
    <x v="3"/>
    <s v="To Summary"/>
    <s v="To Summary"/>
    <m/>
    <x v="2"/>
    <n v="116"/>
    <s v="035440 - CEMENT BASED SCREED "/>
    <s v="035440 - CEMENT BASED SCREED "/>
    <s v="To Summary"/>
    <m/>
    <m/>
    <m/>
    <s v="J.D"/>
    <n v="20635.5"/>
    <m/>
    <m/>
  </r>
  <r>
    <x v="3"/>
    <x v="5"/>
    <x v="4"/>
    <s v="042000"/>
    <s v=" UNIT MASONRY "/>
    <s v="AR"/>
    <x v="0"/>
    <n v="117"/>
    <s v="Cement-sand screed filling; to receive finish; to"/>
    <s v="Cement-sand screed filling; to receive finish; to"/>
    <m/>
    <m/>
    <s v="BILL NO. 4"/>
    <m/>
    <m/>
    <m/>
    <m/>
    <m/>
  </r>
  <r>
    <x v="3"/>
    <x v="5"/>
    <x v="4"/>
    <s v="042000"/>
    <s v=" UNIT MASONRY "/>
    <s v="AR"/>
    <x v="0"/>
    <n v="118"/>
    <s v="035440 - CEMENT BASED SCREED "/>
    <s v="035440 - CEMENT BASED SCREED "/>
    <m/>
    <m/>
    <s v="MASONRY"/>
    <m/>
    <m/>
    <m/>
    <m/>
    <m/>
  </r>
  <r>
    <x v="3"/>
    <x v="5"/>
    <x v="4"/>
    <s v="042000"/>
    <s v=" UNIT MASONRY "/>
    <s v="AR"/>
    <x v="0"/>
    <n v="119"/>
    <s v="Cement-sand screed filling; to receive finish; to"/>
    <s v="Cement-sand screed filling; to receive finish; to"/>
    <s v="Item"/>
    <s v="                          Description                          "/>
    <s v="Qty"/>
    <s v="Unit"/>
    <s v="Rate"/>
    <s v="Amount"/>
    <m/>
    <m/>
  </r>
  <r>
    <x v="3"/>
    <x v="5"/>
    <x v="4"/>
    <s v="042000"/>
    <s v=" UNIT MASONRY "/>
    <s v="AR"/>
    <x v="0"/>
    <n v="120"/>
    <s v="035440 - CEMENT BASED SCREED "/>
    <s v="035440 - CEMENT BASED SCREED "/>
    <m/>
    <m/>
    <m/>
    <m/>
    <m/>
    <s v="J.D"/>
    <m/>
    <m/>
  </r>
  <r>
    <x v="3"/>
    <x v="5"/>
    <x v="4"/>
    <s v="042000"/>
    <s v=" UNIT MASONRY "/>
    <s v="AR"/>
    <x v="0"/>
    <n v="121"/>
    <s v="042000 - UNIT MASONRY "/>
    <s v="042000 - UNIT MASONRY "/>
    <m/>
    <s v="042000 - UNIT MASONRY "/>
    <m/>
    <m/>
    <m/>
    <m/>
    <m/>
    <m/>
  </r>
  <r>
    <x v="3"/>
    <x v="5"/>
    <x v="4"/>
    <s v="042000"/>
    <s v=" UNIT MASONRY "/>
    <s v="AR"/>
    <x v="0"/>
    <n v="122"/>
    <s v="Concrete hollow blocks; ordinary Portland cement; including mortar bedding and jointing; to "/>
    <s v="Concrete hollow blocks; ordinary Portland cement; including mortar bedding and jointing; to "/>
    <m/>
    <s v="Concrete hollow blocks; ordinary Portland cement; including mortar bedding and jointing; to "/>
    <m/>
    <m/>
    <m/>
    <m/>
    <m/>
    <m/>
  </r>
  <r>
    <x v="3"/>
    <x v="5"/>
    <x v="4"/>
    <s v="042000"/>
    <s v=" UNIT MASONRY "/>
    <s v="AR"/>
    <x v="1"/>
    <n v="123"/>
    <s v="042000 - UNIT MASONRY "/>
    <s v="042000 - UNIT MASONRY "/>
    <s v="A"/>
    <s v="Walls; 100 thick"/>
    <n v="517"/>
    <s v="m2"/>
    <m/>
    <n v="0"/>
    <n v="0"/>
    <n v="0"/>
  </r>
  <r>
    <x v="3"/>
    <x v="5"/>
    <x v="4"/>
    <s v="042000"/>
    <s v=" UNIT MASONRY "/>
    <s v="AR"/>
    <x v="1"/>
    <n v="124"/>
    <s v="Concrete hollow blocks; ordinary Portland cement; including mortar bedding and jointing; to "/>
    <s v="Concrete hollow blocks; ordinary Portland cement; including mortar bedding and jointing; to "/>
    <s v="B"/>
    <s v="Walls; 100 thick curved"/>
    <n v="60"/>
    <s v="m2"/>
    <m/>
    <n v="0"/>
    <n v="0"/>
    <n v="0"/>
  </r>
  <r>
    <x v="3"/>
    <x v="5"/>
    <x v="4"/>
    <s v="042000"/>
    <s v=" UNIT MASONRY "/>
    <s v="AR"/>
    <x v="1"/>
    <n v="125"/>
    <s v="042000 - UNIT MASONRY "/>
    <s v="042000 - UNIT MASONRY "/>
    <s v="C"/>
    <s v="Walls; 150 thick "/>
    <n v="164"/>
    <s v="m2"/>
    <m/>
    <n v="0"/>
    <n v="0"/>
    <n v="0"/>
  </r>
  <r>
    <x v="3"/>
    <x v="5"/>
    <x v="4"/>
    <s v="042000"/>
    <s v=" UNIT MASONRY "/>
    <s v="AR"/>
    <x v="0"/>
    <n v="126"/>
    <s v="Concrete blocks; ordinary Portland cement; including mortar bedding and jointing; fire rated; to"/>
    <s v="Concrete blocks; ordinary Portland cement; including mortar bedding and jointing; fire rated; to"/>
    <m/>
    <s v="Concrete blocks; ordinary Portland cement; including mortar bedding and jointing; fire rated; to"/>
    <m/>
    <m/>
    <m/>
    <m/>
    <m/>
    <m/>
  </r>
  <r>
    <x v="3"/>
    <x v="5"/>
    <x v="4"/>
    <s v="042000"/>
    <s v=" UNIT MASONRY "/>
    <s v="AR"/>
    <x v="1"/>
    <n v="127"/>
    <s v="042000 - UNIT MASONRY "/>
    <s v="042000 - UNIT MASONRY "/>
    <s v="D"/>
    <s v="Walls; 200 thick; 30 minutes"/>
    <n v="34"/>
    <s v="m2"/>
    <m/>
    <n v="0"/>
    <n v="0"/>
    <n v="0"/>
  </r>
  <r>
    <x v="3"/>
    <x v="5"/>
    <x v="4"/>
    <s v="042000"/>
    <s v=" UNIT MASONRY "/>
    <s v="AR"/>
    <x v="1"/>
    <n v="128"/>
    <s v="Concrete blocks; ordinary Portland cement; including mortar bedding and jointing; fire rated; to"/>
    <s v="Concrete blocks; ordinary Portland cement; including mortar bedding and jointing; fire rated; to"/>
    <s v="A"/>
    <s v="Walls; 100 thick; 60 minutes"/>
    <n v="14"/>
    <s v="m2"/>
    <n v="13"/>
    <n v="182"/>
    <n v="13"/>
    <n v="182"/>
  </r>
  <r>
    <x v="3"/>
    <x v="5"/>
    <x v="4"/>
    <s v="042000"/>
    <s v=" UNIT MASONRY "/>
    <s v="AR"/>
    <x v="1"/>
    <n v="129"/>
    <s v="042000 - UNIT MASONRY "/>
    <s v="042000 - UNIT MASONRY "/>
    <s v="F"/>
    <s v="Walls; 150 thick; 60 minutes"/>
    <n v="135"/>
    <s v="m2"/>
    <m/>
    <n v="0"/>
    <n v="0"/>
    <n v="0"/>
  </r>
  <r>
    <x v="3"/>
    <x v="5"/>
    <x v="4"/>
    <s v="042000"/>
    <s v=" UNIT MASONRY "/>
    <s v="AR"/>
    <x v="1"/>
    <n v="130"/>
    <s v="Concrete blocks; ordinary Portland cement; including mortar bedding and jointing; fire rated; to"/>
    <s v="Concrete blocks; ordinary Portland cement; including mortar bedding and jointing; fire rated; to"/>
    <s v="G"/>
    <s v="Walls; 200 thick; 60 minutes"/>
    <n v="56"/>
    <s v="m2"/>
    <m/>
    <n v="0"/>
    <n v="0"/>
    <n v="0"/>
  </r>
  <r>
    <x v="3"/>
    <x v="5"/>
    <x v="4"/>
    <s v="042300"/>
    <s v=" GLASS UNIT MASONRY"/>
    <s v="AR"/>
    <x v="0"/>
    <n v="131"/>
    <s v="042300 - GLASS UNIT MASONRY"/>
    <s v="042300 - GLASS UNIT MASONRY"/>
    <m/>
    <s v="042300 - GLASS UNIT MASONRY"/>
    <m/>
    <m/>
    <m/>
    <m/>
    <m/>
    <m/>
  </r>
  <r>
    <x v="3"/>
    <x v="5"/>
    <x v="4"/>
    <s v="042313"/>
    <s v=" VERTICAL GLASS UNIT MASONRY"/>
    <s v="AR"/>
    <x v="0"/>
    <n v="132"/>
    <s v="042313 - VERTICAL GLASS UNIT MASONRY"/>
    <s v="042313 - VERTICAL GLASS UNIT MASONRY"/>
    <m/>
    <s v="042313 - VERTICAL GLASS UNIT MASONRY"/>
    <m/>
    <m/>
    <m/>
    <m/>
    <m/>
    <m/>
  </r>
  <r>
    <x v="3"/>
    <x v="5"/>
    <x v="4"/>
    <s v="042313"/>
    <s v=" VERTICAL GLASS UNIT MASONRY"/>
    <s v="AR"/>
    <x v="0"/>
    <n v="133"/>
    <s v="Glass block partitions; including all necessary fixings and fittings materials; as specified and as shown on Drawings"/>
    <s v="Glass block partitions; including all necessary fixings and fittings materials; as specified and as shown on Drawings"/>
    <m/>
    <s v="Glass block partitions; including all necessary fixings and fittings materials; as specified and as shown on Drawings"/>
    <m/>
    <m/>
    <m/>
    <m/>
    <m/>
    <m/>
  </r>
  <r>
    <x v="3"/>
    <x v="5"/>
    <x v="4"/>
    <s v="042313"/>
    <s v=" VERTICAL GLASS UNIT MASONRY"/>
    <s v="AR"/>
    <x v="1"/>
    <n v="134"/>
    <s v="042313 - VERTICAL GLASS UNIT MASONRY"/>
    <s v="042313 - VERTICAL GLASS UNIT MASONRY"/>
    <s v="B"/>
    <s v="To external elevations"/>
    <n v="7"/>
    <s v="m2"/>
    <n v="188"/>
    <n v="1316"/>
    <n v="188"/>
    <n v="1316"/>
  </r>
  <r>
    <x v="3"/>
    <x v="5"/>
    <x v="4"/>
    <s v="042313"/>
    <s v=" VERTICAL GLASS UNIT MASONRY"/>
    <s v="AR"/>
    <x v="1"/>
    <n v="135"/>
    <s v="Glass block partitions; including all necessary fixings and fittings materials; as specified and as shown on Drawings"/>
    <s v="Glass block partitions; including all necessary fixings and fittings materials; as specified and as shown on Drawings"/>
    <s v="C"/>
    <s v="Partitions"/>
    <n v="22"/>
    <s v="m2"/>
    <n v="188"/>
    <n v="4136"/>
    <n v="188"/>
    <n v="4136"/>
  </r>
  <r>
    <x v="3"/>
    <x v="5"/>
    <x v="4"/>
    <s v="044200"/>
    <s v=" EXTERIOR STONE CLADDING"/>
    <s v="AR"/>
    <x v="0"/>
    <n v="136"/>
    <s v="044200 - EXTERIOR STONE CLADDING"/>
    <s v="044200 - EXTERIOR STONE CLADDING"/>
    <m/>
    <s v="044200 - EXTERIOR STONE CLADDING"/>
    <m/>
    <m/>
    <m/>
    <m/>
    <m/>
    <m/>
  </r>
  <r>
    <x v="3"/>
    <x v="5"/>
    <x v="4"/>
    <s v="044200"/>
    <s v=" EXTERIOR STONE CLADDING"/>
    <s v="AR"/>
    <x v="0"/>
    <n v="137"/>
    <s v="Limestone cladding slabs and features; 30 mm thick; best quality limestone; including backing mortar, water repellents, and all necessary fixings and fittings materials; as specified and as shown on Drawings"/>
    <s v="Limestone cladding slabs and features; 30 mm thick; best quality limestone; including backing mortar, water repellents, and all necessary fixings and fittings materials; as specified and as shown on Drawings"/>
    <m/>
    <s v="Limestone cladding slabs and features; 30 mm thick; best quality limestone; including backing mortar, water repellents, and all necessary fixings and fittings materials; as specified and as shown on Drawings"/>
    <m/>
    <m/>
    <m/>
    <m/>
    <m/>
    <m/>
  </r>
  <r>
    <x v="3"/>
    <x v="5"/>
    <x v="4"/>
    <s v="044200"/>
    <s v=" EXTERIOR STONE CLADDING"/>
    <s v="AR"/>
    <x v="1"/>
    <n v="138"/>
    <s v="044200 - EXTERIOR STONE CLADDING"/>
    <s v="044200 - EXTERIOR STONE CLADDING"/>
    <s v="A"/>
    <s v="Walls; 30 thick"/>
    <n v="268"/>
    <s v="m2"/>
    <n v="53"/>
    <n v="14204"/>
    <n v="53"/>
    <n v="14204"/>
  </r>
  <r>
    <x v="3"/>
    <x v="5"/>
    <x v="4"/>
    <s v="044200"/>
    <s v=" EXTERIOR STONE CLADDING"/>
    <s v="AR"/>
    <x v="1"/>
    <n v="139"/>
    <s v="Limestone cladding slabs and features; 30 mm thick; best quality limestone; including backing mortar, water repellents, and all necessary fixings and fittings materials; as specified and as shown on Drawings"/>
    <s v="Limestone cladding slabs and features; 30 mm thick; best quality limestone; including backing mortar, water repellents, and all necessary fixings and fittings materials; as specified and as shown on Drawings"/>
    <s v="B"/>
    <s v="Copings; 30 thick"/>
    <n v="30"/>
    <s v="m2"/>
    <n v="44"/>
    <n v="1320"/>
    <n v="44"/>
    <n v="1320"/>
  </r>
  <r>
    <x v="3"/>
    <x v="5"/>
    <x v="4"/>
    <s v="044200"/>
    <s v=" EXTERIOR STONE CLADDING"/>
    <s v="AR"/>
    <x v="0"/>
    <n v="140"/>
    <s v="044200 - EXTERIOR STONE CLADDING"/>
    <s v="044200 - EXTERIOR STONE CLADDING"/>
    <s v="BILL N0. 4 - MASONRY"/>
    <m/>
    <m/>
    <m/>
    <m/>
    <m/>
    <m/>
    <m/>
  </r>
  <r>
    <x v="3"/>
    <x v="5"/>
    <x v="4"/>
    <s v="To Summary"/>
    <s v="To Summary"/>
    <m/>
    <x v="2"/>
    <n v="141"/>
    <s v="Limestone cladding slabs and features; 30 mm thick; best quality limestone; including backing mortar, water repellents, and all necessary fixings and fittings materials; as specified and as shown on Drawings"/>
    <s v="Limestone cladding slabs and features; 30 mm thick; best quality limestone; including backing mortar, water repellents, and all necessary fixings and fittings materials; as specified and as shown on Drawings"/>
    <s v="To Summary"/>
    <m/>
    <m/>
    <m/>
    <s v="J.D"/>
    <n v="21158"/>
    <m/>
    <m/>
  </r>
  <r>
    <x v="3"/>
    <x v="6"/>
    <x v="5"/>
    <s v="055000"/>
    <s v=" METAL FABRICATIONS"/>
    <s v="AR"/>
    <x v="0"/>
    <n v="142"/>
    <s v="044200 - EXTERIOR STONE CLADDING"/>
    <s v="044200 - EXTERIOR STONE CLADDING"/>
    <s v="BILL NO. 5"/>
    <m/>
    <m/>
    <m/>
    <m/>
    <m/>
    <m/>
    <m/>
  </r>
  <r>
    <x v="3"/>
    <x v="6"/>
    <x v="5"/>
    <s v="055000"/>
    <s v=" METAL FABRICATIONS"/>
    <s v="AR"/>
    <x v="0"/>
    <n v="143"/>
    <s v="Limestone cladding slabs and features; 30 mm thick; best quality limestone; including backing mortar, water repellents, and all necessary fixings and fittings materials; as specified and as shown on Drawings"/>
    <s v="Limestone cladding slabs and features; 30 mm thick; best quality limestone; including backing mortar, water repellents, and all necessary fixings and fittings materials; as specified and as shown on Drawings"/>
    <s v="METALS"/>
    <m/>
    <m/>
    <m/>
    <m/>
    <m/>
    <m/>
    <m/>
  </r>
  <r>
    <x v="3"/>
    <x v="6"/>
    <x v="5"/>
    <s v="055000"/>
    <s v=" METAL FABRICATIONS"/>
    <s v="AR"/>
    <x v="0"/>
    <n v="144"/>
    <s v="044200 - EXTERIOR STONE CLADDING"/>
    <s v="044200 - EXTERIOR STONE CLADDING"/>
    <s v="Item"/>
    <s v="                Description                        "/>
    <s v="Qty"/>
    <s v="Unit"/>
    <s v="Rate"/>
    <s v="Amount"/>
    <m/>
    <m/>
  </r>
  <r>
    <x v="3"/>
    <x v="6"/>
    <x v="5"/>
    <s v="055000"/>
    <s v=" METAL FABRICATIONS"/>
    <s v="AR"/>
    <x v="0"/>
    <n v="145"/>
    <s v="Limestone cladding slabs and features; 30 mm thick; best quality limestone; including backing mortar, water repellents, and all necessary fixings and fittings materials; as specified and as shown on Drawings"/>
    <s v="Limestone cladding slabs and features; 30 mm thick; best quality limestone; including backing mortar, water repellents, and all necessary fixings and fittings materials; as specified and as shown on Drawings"/>
    <m/>
    <m/>
    <m/>
    <m/>
    <m/>
    <s v="J.D"/>
    <m/>
    <m/>
  </r>
  <r>
    <x v="3"/>
    <x v="6"/>
    <x v="5"/>
    <s v="055000"/>
    <s v=" METAL FABRICATIONS"/>
    <s v="AR"/>
    <x v="0"/>
    <n v="146"/>
    <s v="055000 - METAL FABRICATIONS"/>
    <s v="055000 - METAL FABRICATIONS"/>
    <m/>
    <s v="055000 - METAL FABRICATIONS"/>
    <m/>
    <m/>
    <m/>
    <m/>
    <m/>
    <m/>
  </r>
  <r>
    <x v="3"/>
    <x v="6"/>
    <x v="5"/>
    <s v="055000"/>
    <s v=" METAL FABRICATIONS"/>
    <s v="AR"/>
    <x v="0"/>
    <n v="147"/>
    <s v="Access ladders; galvanized mild steel; comprising flat strings and bar rungs; including brackets, anchor bolts, polyurethane paint, fittings and fixings; complete; as specified and as Drg. A-502"/>
    <s v="Access ladders; galvanized mild steel; comprising flat strings and bar rungs; including brackets, anchor bolts, polyurethane paint, fittings and fixings; complete; as specified and as Drg. A-502"/>
    <m/>
    <s v="Access ladders; galvanized mild steel; comprising flat strings and bar rungs; including brackets, anchor bolts, polyurethane paint, fittings and fixings; complete; as specified and as Drg. A-502"/>
    <m/>
    <m/>
    <m/>
    <m/>
    <m/>
    <m/>
  </r>
  <r>
    <x v="3"/>
    <x v="6"/>
    <x v="5"/>
    <s v="055000"/>
    <s v=" METAL FABRICATIONS"/>
    <s v="AR"/>
    <x v="1"/>
    <n v="148"/>
    <s v="055000 - METAL FABRICATIONS"/>
    <s v="055000 - METAL FABRICATIONS"/>
    <s v="A"/>
    <s v="Size 400 x 3100 rise; detail 1"/>
    <n v="1"/>
    <s v="Nr"/>
    <n v="288"/>
    <n v="288"/>
    <n v="288"/>
    <n v="288"/>
  </r>
  <r>
    <x v="3"/>
    <x v="6"/>
    <x v="5"/>
    <s v="055000"/>
    <s v=" METAL FABRICATIONS"/>
    <s v="AR"/>
    <x v="1"/>
    <n v="149"/>
    <s v="Access ladders; galvanized mild steel; comprising flat strings and bar rungs; including brackets, anchor bolts, polyurethane paint, fittings and fixings; complete; as specified and as Drg. A-502"/>
    <s v="Access ladders; galvanized mild steel; comprising flat strings and bar rungs; including brackets, anchor bolts, polyurethane paint, fittings and fixings; complete; as specified and as Drg. A-502"/>
    <s v="B"/>
    <s v="Size 450 x 3500 rise; with extended; detail 4"/>
    <n v="1"/>
    <s v="Nr"/>
    <n v="313"/>
    <n v="313"/>
    <n v="313"/>
    <n v="313"/>
  </r>
  <r>
    <x v="3"/>
    <x v="6"/>
    <x v="5"/>
    <s v="055000"/>
    <s v=" METAL FABRICATIONS"/>
    <s v="AR"/>
    <x v="1"/>
    <n v="150"/>
    <s v="055000 - METAL FABRICATIONS"/>
    <s v="055000 - METAL FABRICATIONS"/>
    <s v="C"/>
    <s v="Size 450 x 3800 rise; with extended; detail 4"/>
    <n v="1"/>
    <s v="Nr"/>
    <n v="344"/>
    <n v="344"/>
    <n v="344"/>
    <n v="344"/>
  </r>
  <r>
    <x v="3"/>
    <x v="6"/>
    <x v="5"/>
    <s v="055000"/>
    <s v=" METAL FABRICATIONS"/>
    <s v="AR"/>
    <x v="1"/>
    <n v="151"/>
    <s v="Access ladders; galvanized mild steel; comprising flat strings and bar rungs; including brackets, anchor bolts, polyurethane paint, fittings and fixings; complete; as specified and as Drg. A-502"/>
    <s v="Access ladders; galvanized mild steel; comprising flat strings and bar rungs; including brackets, anchor bolts, polyurethane paint, fittings and fixings; complete; as specified and as Drg. A-502"/>
    <s v="D"/>
    <s v="Size 450 x 4000 rise; with extended; detail 4"/>
    <n v="1"/>
    <s v="Nr"/>
    <n v="357"/>
    <n v="357"/>
    <n v="357"/>
    <n v="357"/>
  </r>
  <r>
    <x v="3"/>
    <x v="6"/>
    <x v="5"/>
    <s v="055000"/>
    <s v=" METAL FABRICATIONS"/>
    <s v="AR"/>
    <x v="0"/>
    <n v="152"/>
    <s v="Burglar bar protection; comprising steel bar welded to steel box frame; including epoxy paint, ironmongery, fittings and fixings; complete; as specified and as Drg. A-600"/>
    <s v="Burglar bar protection; comprising steel bar welded to steel box frame; including epoxy paint, ironmongery, fittings and fixings; complete; as specified and as Drg. A-600"/>
    <m/>
    <s v="Burglar bar protection; comprising steel bar welded to steel box frame; including epoxy paint, ironmongery, fittings and fixings; complete; as specified and as Drg. A-600"/>
    <m/>
    <m/>
    <n v="0"/>
    <m/>
    <m/>
    <m/>
  </r>
  <r>
    <x v="3"/>
    <x v="6"/>
    <x v="5"/>
    <s v="055000"/>
    <s v=" METAL FABRICATIONS"/>
    <s v="AR"/>
    <x v="1"/>
    <n v="153"/>
    <s v="Access ladders; galvanized mild steel; comprising flat strings and bar rungs; including brackets, anchor bolts, polyurethane paint, fittings and fixings; complete; as specified and as Drg. A-502"/>
    <s v="Access ladders; galvanized mild steel; comprising flat strings and bar rungs; including brackets, anchor bolts, polyurethane paint, fittings and fixings; complete; as specified and as Drg. A-502"/>
    <s v="E"/>
    <s v="Type 02; size 1800 x 2300 high"/>
    <n v="1"/>
    <s v="Nr"/>
    <n v="0"/>
    <n v="0"/>
    <n v="0"/>
    <n v="0"/>
  </r>
  <r>
    <x v="3"/>
    <x v="6"/>
    <x v="5"/>
    <s v="055213"/>
    <s v=" PIPE AND TUBE RAILINGS"/>
    <s v="AR"/>
    <x v="0"/>
    <n v="154"/>
    <s v="055213 - PIPE AND TUBE RAILINGS"/>
    <s v="055213 - PIPE AND TUBE RAILINGS"/>
    <m/>
    <s v="055213 - PIPE AND TUBE RAILINGS"/>
    <m/>
    <m/>
    <n v="0"/>
    <m/>
    <m/>
    <m/>
  </r>
  <r>
    <x v="3"/>
    <x v="6"/>
    <x v="5"/>
    <s v="055213"/>
    <s v=" PIPE AND TUBE RAILINGS"/>
    <s v="AR"/>
    <x v="0"/>
    <n v="155"/>
    <s v="Balustrades and handrails; constructed from galvanized tubular steel, finish to receive paint; comprising 60 diameter top rail, 25 diameter intermediate rails, 37.5 diameter posts; including mild steel cover flange, anchored to concrete; fittings and fixings; complete; as specified and as Drg. A-501; detail 1"/>
    <s v="Balustrades and handrails; constructed from galvanized tubular steel, finish to receive paint; comprising 60 diameter top rail, 25 diameter intermediate rails, 37.5 diameter posts; including mild steel cover flange, anchored to concrete; fittings and fixings; complete; as specified and as Drg. A-501; detail 1"/>
    <m/>
    <s v="Balustrades and handrails; constructed from galvanized tubular steel, finish to receive paint; comprising 60 diameter top rail, 25 diameter intermediate rails, 37.5 diameter posts; including mild steel cover flange, anchored to concrete; fittings and fixings; complete; as specified and as Drg. A-501; detail 1"/>
    <m/>
    <m/>
    <n v="0"/>
    <m/>
    <m/>
    <m/>
  </r>
  <r>
    <x v="3"/>
    <x v="6"/>
    <x v="5"/>
    <s v="055213"/>
    <s v=" PIPE AND TUBE RAILINGS"/>
    <s v="AR"/>
    <x v="1"/>
    <n v="156"/>
    <s v="055213 - PIPE AND TUBE RAILINGS"/>
    <s v="055213 - PIPE AND TUBE RAILINGS"/>
    <s v="A"/>
    <s v="600 high; horizontal"/>
    <n v="25"/>
    <s v="m"/>
    <n v="0"/>
    <n v="0"/>
    <n v="0"/>
    <n v="0"/>
  </r>
  <r>
    <x v="3"/>
    <x v="6"/>
    <x v="5"/>
    <s v="055213"/>
    <s v=" PIPE AND TUBE RAILINGS"/>
    <s v="AR"/>
    <x v="0"/>
    <n v="157"/>
    <s v="Steel handrail and balustrades; comprising 60 diameter tubular steel section handrail, 25 diameter steel rail and 40 x 10 steel support; including steel cover flange, anchored to concrete; fittings and fixings; complete; as specified and as Drg. A-503; detail 10"/>
    <s v="Steel handrail and balustrades; comprising 60 diameter tubular steel section handrail, 25 diameter steel rail and 40 x 10 steel support; including steel cover flange, anchored to concrete; fittings and fixings; complete; as specified and as Drg. A-503; detail 10"/>
    <m/>
    <s v="Steel handrail and balustrades; comprising 60 diameter tubular steel section handrail, 25 diameter steel rail and 40 x 10 steel support; including steel cover flange, anchored to concrete; fittings and fixings; complete; as specified and as Drg. A-503; detail 10"/>
    <m/>
    <m/>
    <n v="0"/>
    <m/>
    <m/>
    <m/>
  </r>
  <r>
    <x v="3"/>
    <x v="6"/>
    <x v="5"/>
    <s v="055213"/>
    <s v=" PIPE AND TUBE RAILINGS"/>
    <s v="AR"/>
    <x v="1"/>
    <n v="158"/>
    <s v="055213 - PIPE AND TUBE RAILINGS"/>
    <s v="055213 - PIPE AND TUBE RAILINGS"/>
    <s v="B"/>
    <s v="200 high; top of wall; horizontal"/>
    <n v="3"/>
    <s v="m"/>
    <n v="0"/>
    <n v="0"/>
    <n v="0"/>
    <n v="0"/>
  </r>
  <r>
    <x v="3"/>
    <x v="6"/>
    <x v="5"/>
    <s v="055213"/>
    <s v=" PIPE AND TUBE RAILINGS"/>
    <s v="AR"/>
    <x v="1"/>
    <n v="159"/>
    <s v="Steel handrail and balustrades; comprising 60 diameter tubular steel section handrail, 25 diameter steel rail and 40 x 10 steel support; including steel cover flange, anchored to concrete; fittings and fixings; complete; as specified and as Drg. A-503; detail 10"/>
    <s v="Steel handrail and balustrades; comprising 60 diameter tubular steel section handrail, 25 diameter steel rail and 40 x 10 steel support; including steel cover flange, anchored to concrete; fittings and fixings; complete; as specified and as Drg. A-503; detail 10"/>
    <s v="C"/>
    <s v="200 high; top of wall; raking"/>
    <n v="29"/>
    <s v="m"/>
    <n v="0"/>
    <n v="0"/>
    <n v="0"/>
    <n v="0"/>
  </r>
  <r>
    <x v="3"/>
    <x v="6"/>
    <x v="5"/>
    <s v="055300"/>
    <s v=" METAL GRATINGS"/>
    <s v="AR"/>
    <x v="0"/>
    <n v="160"/>
    <s v="055300 - METAL GRATINGS"/>
    <s v="055300 - METAL GRATINGS"/>
    <m/>
    <s v="055300 - METAL GRATINGS"/>
    <m/>
    <m/>
    <n v="0"/>
    <m/>
    <m/>
    <m/>
  </r>
  <r>
    <x v="3"/>
    <x v="6"/>
    <x v="5"/>
    <s v="055300"/>
    <s v=" METAL GRATINGS"/>
    <s v="AR"/>
    <x v="0"/>
    <n v="161"/>
    <s v="Trench cover, ductile iron grating; comprising solid rectangular bearing bars; including galvanized steel angle frame set in concrete, fixings and fittings; complete; as specified and as Drg. A-501; detail 8"/>
    <s v="Trench cover, ductile iron grating; comprising solid rectangular bearing bars; including galvanized steel angle frame set in concrete, fixings and fittings; complete; as specified and as Drg. A-501; detail 8"/>
    <m/>
    <s v="Trench cover, ductile iron grating; comprising solid rectangular bearing bars; including galvanized steel angle frame set in concrete, fixings and fittings; complete; as specified and as Drg. A-501; detail 8"/>
    <m/>
    <m/>
    <n v="0"/>
    <m/>
    <m/>
    <m/>
  </r>
  <r>
    <x v="3"/>
    <x v="6"/>
    <x v="5"/>
    <s v="055300"/>
    <s v=" METAL GRATINGS"/>
    <s v="AR"/>
    <x v="1"/>
    <n v="162"/>
    <s v="055300 - METAL GRATINGS"/>
    <s v="055300 - METAL GRATINGS"/>
    <s v="A"/>
    <s v="300 wide"/>
    <n v="6"/>
    <s v="m"/>
    <n v="125"/>
    <n v="750"/>
    <n v="125"/>
    <n v="750"/>
  </r>
  <r>
    <x v="3"/>
    <x v="6"/>
    <x v="5"/>
    <s v="055300"/>
    <s v=" METAL GRATINGS"/>
    <s v="AR"/>
    <x v="1"/>
    <n v="163"/>
    <s v="Trench cover, ductile iron grating; comprising solid rectangular bearing bars; including galvanized steel angle frame set in concrete, fixings and fittings; complete; as specified and as Drg. A-501; detail 8"/>
    <s v="Trench cover, ductile iron grating; comprising solid rectangular bearing bars; including galvanized steel angle frame set in concrete, fixings and fittings; complete; as specified and as Drg. A-501; detail 8"/>
    <s v="B"/>
    <s v="Cover; 1000 x 1000"/>
    <n v="1"/>
    <s v="Nr"/>
    <n v="350"/>
    <n v="350"/>
    <n v="350"/>
    <n v="350"/>
  </r>
  <r>
    <x v="3"/>
    <x v="6"/>
    <x v="5"/>
    <s v="057300"/>
    <s v=" DECORATIVE METAL RAILINGS"/>
    <s v="AR"/>
    <x v="0"/>
    <n v="164"/>
    <s v="057300 - DECORATIVE METAL RAILINGS"/>
    <s v="057300 - DECORATIVE METAL RAILINGS"/>
    <m/>
    <s v="057300 - DECORATIVE METAL RAILINGS"/>
    <m/>
    <m/>
    <n v="0"/>
    <m/>
    <m/>
    <m/>
  </r>
  <r>
    <x v="3"/>
    <x v="6"/>
    <x v="5"/>
    <s v="057300"/>
    <s v=" DECORATIVE METAL RAILINGS"/>
    <s v="AR"/>
    <x v="0"/>
    <n v="165"/>
    <s v="Glass balustrades and handrails; comprising 76 diameter aluminum tubular section handrail, clear laminated tempered glass baluster, 50 x 50 aluminum hollow section bottom rail and posts; including flanges, fittings and fixings; complete; as specified and as Drg. A-503; detail 9"/>
    <s v="Glass balustrades and handrails; comprising 76 diameter aluminum tubular section handrail, clear laminated tempered glass baluster, 50 x 50 aluminum hollow section bottom rail and posts; including flanges, fittings and fixings; complete; as specified and as Drg. A-503; detail 9"/>
    <m/>
    <s v="Glass balustrades and handrails; comprising 76 diameter aluminum tubular section handrail, clear laminated tempered glass baluster, 50 x 50 aluminum hollow section bottom rail and posts; including flanges, fittings and fixings; complete; as specified and as Drg. A-503; detail 9"/>
    <m/>
    <m/>
    <n v="0"/>
    <m/>
    <m/>
    <m/>
  </r>
  <r>
    <x v="3"/>
    <x v="6"/>
    <x v="5"/>
    <s v="057300"/>
    <s v=" DECORATIVE METAL RAILINGS"/>
    <s v="AR"/>
    <x v="1"/>
    <n v="166"/>
    <s v="057300 - DECORATIVE METAL RAILINGS"/>
    <s v="057300 - DECORATIVE METAL RAILINGS"/>
    <s v="A"/>
    <s v="700 high horizontal"/>
    <n v="12"/>
    <s v="m"/>
    <n v="163"/>
    <n v="1956"/>
    <n v="163"/>
    <n v="1956"/>
  </r>
  <r>
    <x v="3"/>
    <x v="6"/>
    <x v="5"/>
    <s v="057300"/>
    <s v=" DECORATIVE METAL RAILINGS"/>
    <s v="AR"/>
    <x v="0"/>
    <n v="167"/>
    <s v="Glass balustrades and handrails; comprising 76 diameter aluminum tubular section handrail, clear laminated tempered glass baluster, 50 x 50 aluminum hollow section bottom rail and posts; including flanges, fittings and fixings; complete; as specified and as Drg. A-503; detail 9"/>
    <s v="Glass balustrades and handrails; comprising 76 diameter aluminum tubular section handrail, clear laminated tempered glass baluster, 50 x 50 aluminum hollow section bottom rail and posts; including flanges, fittings and fixings; complete; as specified and as Drg. A-503; detail 9"/>
    <s v="BILL No. 5 - METALS"/>
    <m/>
    <m/>
    <m/>
    <m/>
    <m/>
    <m/>
    <m/>
  </r>
  <r>
    <x v="3"/>
    <x v="6"/>
    <x v="5"/>
    <s v="To Summary"/>
    <s v="To Summary"/>
    <m/>
    <x v="2"/>
    <n v="168"/>
    <s v="057300 - DECORATIVE METAL RAILINGS"/>
    <s v="057300 - DECORATIVE METAL RAILINGS"/>
    <s v="To Summary"/>
    <m/>
    <m/>
    <m/>
    <s v="J.D"/>
    <n v="4358"/>
    <m/>
    <m/>
  </r>
  <r>
    <x v="3"/>
    <x v="7"/>
    <x v="6"/>
    <s v="066200"/>
    <s v=" CAST PLASTIC (GRP) FABRICATIONS"/>
    <s v="AR"/>
    <x v="0"/>
    <n v="169"/>
    <s v="Glass balustrades and handrails; comprising 76 diameter aluminum tubular section handrail, clear laminated tempered glass baluster, 50 x 50 aluminum hollow section bottom rail and posts; including flanges, fittings and fixings; complete; as specified and as Drg. A-503; detail 9"/>
    <s v="Glass balustrades and handrails; comprising 76 diameter aluminum tubular section handrail, clear laminated tempered glass baluster, 50 x 50 aluminum hollow section bottom rail and posts; including flanges, fittings and fixings; complete; as specified and as Drg. A-503; detail 9"/>
    <m/>
    <m/>
    <s v="BILL NO. 6"/>
    <m/>
    <m/>
    <m/>
    <m/>
    <m/>
  </r>
  <r>
    <x v="3"/>
    <x v="7"/>
    <x v="6"/>
    <s v="066200"/>
    <s v=" CAST PLASTIC (GRP) FABRICATIONS"/>
    <s v="AR"/>
    <x v="0"/>
    <n v="170"/>
    <s v="057300 - DECORATIVE METAL RAILINGS"/>
    <s v="057300 - DECORATIVE METAL RAILINGS"/>
    <m/>
    <m/>
    <s v="WOOD AND PLASTICS "/>
    <m/>
    <m/>
    <m/>
    <m/>
    <m/>
  </r>
  <r>
    <x v="3"/>
    <x v="7"/>
    <x v="6"/>
    <s v="066200"/>
    <s v=" CAST PLASTIC (GRP) FABRICATIONS"/>
    <s v="AR"/>
    <x v="0"/>
    <n v="171"/>
    <s v="Glass balustrades and handrails; comprising 76 diameter aluminum tubular section handrail, clear laminated tempered glass baluster, 50 x 50 aluminum hollow section bottom rail and posts; including flanges, fittings and fixings; complete; as specified and as Drg. A-503; detail 9"/>
    <s v="Glass balustrades and handrails; comprising 76 diameter aluminum tubular section handrail, clear laminated tempered glass baluster, 50 x 50 aluminum hollow section bottom rail and posts; including flanges, fittings and fixings; complete; as specified and as Drg. A-503; detail 9"/>
    <s v="Item"/>
    <s v="                Description                        "/>
    <s v="Qty"/>
    <s v="Unit"/>
    <s v="Rate"/>
    <s v="Amount"/>
    <m/>
    <m/>
  </r>
  <r>
    <x v="3"/>
    <x v="7"/>
    <x v="6"/>
    <s v="066200"/>
    <s v=" CAST PLASTIC (GRP) FABRICATIONS"/>
    <s v="AR"/>
    <x v="0"/>
    <n v="172"/>
    <s v="057300 - DECORATIVE METAL RAILINGS"/>
    <s v="057300 - DECORATIVE METAL RAILINGS"/>
    <m/>
    <m/>
    <m/>
    <m/>
    <m/>
    <s v="J.D"/>
    <m/>
    <m/>
  </r>
  <r>
    <x v="3"/>
    <x v="7"/>
    <x v="6"/>
    <s v="066200"/>
    <s v=" CAST PLASTIC (GRP) FABRICATIONS"/>
    <s v="AR"/>
    <x v="0"/>
    <n v="173"/>
    <s v="066200 - CAST PLASTIC (GRP) FABRICATIONS"/>
    <s v="066200 - CAST PLASTIC (GRP) FABRICATIONS"/>
    <m/>
    <s v="066200 - CAST PLASTIC (GRP) FABRICATIONS"/>
    <m/>
    <m/>
    <m/>
    <m/>
    <m/>
    <m/>
  </r>
  <r>
    <x v="3"/>
    <x v="7"/>
    <x v="6"/>
    <s v="066200"/>
    <s v=" CAST PLASTIC (GRP) FABRICATIONS"/>
    <s v="AR"/>
    <x v="0"/>
    <n v="174"/>
    <s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_x000a_detail 5"/>
    <s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_x000a_detail 5"/>
    <m/>
    <s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_x000a_detail 5"/>
    <m/>
    <m/>
    <m/>
    <m/>
    <m/>
    <m/>
  </r>
  <r>
    <x v="3"/>
    <x v="7"/>
    <x v="6"/>
    <s v="066200"/>
    <s v=" CAST PLASTIC (GRP) FABRICATIONS"/>
    <s v="AR"/>
    <x v="1"/>
    <n v="175"/>
    <s v="066200 - CAST PLASTIC (GRP) FABRICATIONS"/>
    <s v="066200 - CAST PLASTIC (GRP) FABRICATIONS"/>
    <s v="A"/>
    <s v="Size 450 wide x 3100 rise"/>
    <n v="2"/>
    <s v="Nr"/>
    <n v="750"/>
    <n v="1500"/>
    <n v="750"/>
    <n v="1500"/>
  </r>
  <r>
    <x v="3"/>
    <x v="7"/>
    <x v="6"/>
    <s v="066200"/>
    <s v=" CAST PLASTIC (GRP) FABRICATIONS"/>
    <s v="AR"/>
    <x v="1"/>
    <n v="176"/>
    <s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_x000a_detail 5"/>
    <s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_x000a_detail 5"/>
    <s v="B"/>
    <s v="Size 450 wide x 3450 rise"/>
    <n v="2"/>
    <s v="Nr"/>
    <n v="800"/>
    <n v="1600"/>
    <n v="800"/>
    <n v="1600"/>
  </r>
  <r>
    <x v="3"/>
    <x v="7"/>
    <x v="6"/>
    <s v="066200"/>
    <s v=" CAST PLASTIC (GRP) FABRICATIONS"/>
    <s v="AR"/>
    <x v="0"/>
    <n v="177"/>
    <s v="066200 - CAST PLASTIC (GRP) FABRICATIONS"/>
    <s v="066200 - CAST PLASTIC (GRP) FABRICATIONS"/>
    <s v="BILL No. 6 - WOOD AND PLASTICS "/>
    <m/>
    <m/>
    <m/>
    <m/>
    <m/>
    <m/>
    <m/>
  </r>
  <r>
    <x v="3"/>
    <x v="7"/>
    <x v="6"/>
    <s v="To Summary"/>
    <s v="To Summary"/>
    <m/>
    <x v="2"/>
    <n v="178"/>
    <s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_x000a_detail 5"/>
    <s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_x000a_detail 5"/>
    <s v="To Summary"/>
    <m/>
    <m/>
    <m/>
    <s v="J.D"/>
    <n v="3100"/>
    <m/>
    <m/>
  </r>
  <r>
    <x v="3"/>
    <x v="8"/>
    <x v="7"/>
    <s v="071113"/>
    <s v=" BITUMINOUS DAMPROOFING"/>
    <s v="ST"/>
    <x v="0"/>
    <n v="179"/>
    <s v="066200 - CAST PLASTIC (GRP) FABRICATIONS"/>
    <s v="066200 - CAST PLASTIC (GRP) FABRICATIONS"/>
    <s v="BILL NO. 7"/>
    <m/>
    <m/>
    <m/>
    <m/>
    <m/>
    <m/>
    <m/>
  </r>
  <r>
    <x v="3"/>
    <x v="8"/>
    <x v="7"/>
    <s v="071113"/>
    <s v=" BITUMINOUS DAMPROOFING"/>
    <s v="ST"/>
    <x v="0"/>
    <n v="180"/>
    <s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_x000a_detail 5"/>
    <s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_x000a_detail 5"/>
    <s v="THERMAL AND MOISTURE PROTECTION"/>
    <m/>
    <m/>
    <m/>
    <m/>
    <m/>
    <m/>
    <m/>
  </r>
  <r>
    <x v="3"/>
    <x v="8"/>
    <x v="7"/>
    <s v="071113"/>
    <s v=" BITUMINOUS DAMPROOFING"/>
    <s v="ST"/>
    <x v="0"/>
    <n v="181"/>
    <s v="066200 - CAST PLASTIC (GRP) FABRICATIONS"/>
    <s v="066200 - CAST PLASTIC (GRP) FABRICATIONS"/>
    <s v="Item"/>
    <s v="                Description                        "/>
    <s v="Qty"/>
    <s v="Unit"/>
    <s v="Rate"/>
    <s v="Amount"/>
    <m/>
    <m/>
  </r>
  <r>
    <x v="3"/>
    <x v="8"/>
    <x v="7"/>
    <s v="071113"/>
    <s v=" BITUMINOUS DAMPROOFING"/>
    <s v="ST"/>
    <x v="0"/>
    <n v="182"/>
    <s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_x000a_detail 5"/>
    <s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_x000a_detail 5"/>
    <m/>
    <m/>
    <m/>
    <m/>
    <m/>
    <s v="J.D"/>
    <m/>
    <m/>
  </r>
  <r>
    <x v="3"/>
    <x v="8"/>
    <x v="7"/>
    <s v="071113"/>
    <s v=" BITUMINOUS DAMPROOFING"/>
    <s v="ST"/>
    <x v="0"/>
    <n v="183"/>
    <s v="071113 - BITUMINOUS DAMPROOFING"/>
    <s v="071113 - BITUMINOUS DAMPROOFING"/>
    <m/>
    <s v="071113 - BITUMINOUS DAMPROOFING"/>
    <m/>
    <m/>
    <m/>
    <m/>
    <m/>
    <m/>
  </r>
  <r>
    <x v="3"/>
    <x v="8"/>
    <x v="7"/>
    <s v="071113"/>
    <s v=" BITUMINOUS DAMPROOFING"/>
    <s v="ST"/>
    <x v="1"/>
    <n v="184"/>
    <s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_x000a_detail 5"/>
    <s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_x000a_detail 5"/>
    <s v="A"/>
    <s v="Foundation and Walls "/>
    <n v="420"/>
    <s v="m2"/>
    <m/>
    <n v="0"/>
    <n v="0"/>
    <n v="0"/>
  </r>
  <r>
    <x v="3"/>
    <x v="8"/>
    <x v="7"/>
    <s v="071113"/>
    <s v=" BITUMINOUS DAMPROOFING"/>
    <s v="ST"/>
    <x v="1"/>
    <n v="185"/>
    <s v="071113 - BITUMINOUS DAMPROOFING"/>
    <s v="071113 - BITUMINOUS DAMPROOFING"/>
    <s v="B"/>
    <s v="Ground Beams"/>
    <n v="105"/>
    <s v="m2"/>
    <m/>
    <n v="0"/>
    <n v="0"/>
    <n v="0"/>
  </r>
  <r>
    <x v="3"/>
    <x v="8"/>
    <x v="7"/>
    <s v="071416"/>
    <s v=" COLD FLUID APPLIED WATERPROOFING"/>
    <s v="AR"/>
    <x v="0"/>
    <n v="186"/>
    <s v="071416 - COLD FLUID APPLIED WATERPROOFING"/>
    <s v="071416 - COLD FLUID APPLIED WATERPROOFING"/>
    <m/>
    <s v="071416 - COLD FLUID APPLIED WATERPROOFING"/>
    <m/>
    <m/>
    <m/>
    <m/>
    <m/>
    <m/>
  </r>
  <r>
    <x v="3"/>
    <x v="8"/>
    <x v="7"/>
    <s v="071416"/>
    <s v=" COLD FLUID APPLIED WATERPROOFING"/>
    <s v="AR"/>
    <x v="0"/>
    <n v="187"/>
    <s v="Liquid applied waterproofing membrane; single component modified polyurethane, bitumen free, waterproofing; to"/>
    <s v="Liquid applied waterproofing membrane; single component modified polyurethane, bitumen free, waterproofing; to"/>
    <m/>
    <s v="Liquid applied waterproofing membrane; single component modified polyurethane, bitumen free, waterproofing; to"/>
    <m/>
    <m/>
    <m/>
    <m/>
    <m/>
    <m/>
  </r>
  <r>
    <x v="3"/>
    <x v="8"/>
    <x v="7"/>
    <s v="071416"/>
    <s v=" COLD FLUID APPLIED WATERPROOFING"/>
    <s v="AR"/>
    <x v="1"/>
    <n v="188"/>
    <s v="071416 - COLD FLUID APPLIED WATERPROOFING"/>
    <s v="071416 - COLD FLUID APPLIED WATERPROOFING"/>
    <s v="A"/>
    <s v="Floors and upstands in wet areas"/>
    <n v="36"/>
    <s v="m2"/>
    <n v="16"/>
    <n v="576"/>
    <n v="16"/>
    <n v="576"/>
  </r>
  <r>
    <x v="3"/>
    <x v="8"/>
    <x v="7"/>
    <s v="071800"/>
    <s v=" TRAFFIC COATINGS"/>
    <s v="AR"/>
    <x v="0"/>
    <n v="189"/>
    <s v="071800 - TRAFFIC COATINGS"/>
    <s v="071800 - TRAFFIC COATINGS"/>
    <m/>
    <s v="071800 - TRAFFIC COATINGS"/>
    <m/>
    <m/>
    <m/>
    <m/>
    <m/>
    <m/>
  </r>
  <r>
    <x v="3"/>
    <x v="8"/>
    <x v="7"/>
    <s v="071800"/>
    <s v=" TRAFFIC COATINGS"/>
    <s v="AR"/>
    <x v="0"/>
    <n v="190"/>
    <s v="Fluid applied deck coating; polyurethane elastomeric coating, to trowelled smooth surfaces; to"/>
    <s v="Fluid applied deck coating; polyurethane elastomeric coating, to trowelled smooth surfaces; to"/>
    <m/>
    <s v="Fluid applied deck coating; polyurethane elastomeric coating, to trowelled smooth surfaces; to"/>
    <m/>
    <m/>
    <m/>
    <m/>
    <m/>
    <m/>
  </r>
  <r>
    <x v="3"/>
    <x v="8"/>
    <x v="7"/>
    <s v="071800"/>
    <s v=" TRAFFIC COATINGS"/>
    <s v="AR"/>
    <x v="1"/>
    <n v="191"/>
    <s v="071800 - TRAFFIC COATINGS"/>
    <s v="071800 - TRAFFIC COATINGS"/>
    <s v="B"/>
    <s v="Floors"/>
    <n v="64"/>
    <s v="m2"/>
    <n v="18"/>
    <n v="1152"/>
    <n v="18"/>
    <n v="1152"/>
  </r>
  <r>
    <x v="3"/>
    <x v="8"/>
    <x v="7"/>
    <s v="072100"/>
    <s v=" THERMAL INSULATION"/>
    <s v="AR"/>
    <x v="0"/>
    <n v="192"/>
    <s v="072100 - THERMAL INSULATION"/>
    <s v="072100 - THERMAL INSULATION"/>
    <m/>
    <s v="072100 - THERMAL INSULATION"/>
    <m/>
    <m/>
    <m/>
    <m/>
    <m/>
    <m/>
  </r>
  <r>
    <x v="3"/>
    <x v="8"/>
    <x v="7"/>
    <s v="072100"/>
    <s v=" THERMAL INSULATION"/>
    <s v="AR"/>
    <x v="0"/>
    <n v="193"/>
    <s v="Extruded polystyrene insulation boards; including fittings and fixings; to"/>
    <s v="Extruded polystyrene insulation boards; including fittings and fixings; to"/>
    <m/>
    <s v="Extruded polystyrene insulation boards; including fittings and fixings; to"/>
    <m/>
    <m/>
    <m/>
    <m/>
    <m/>
    <m/>
  </r>
  <r>
    <x v="3"/>
    <x v="8"/>
    <x v="7"/>
    <s v="072100"/>
    <s v=" THERMAL INSULATION"/>
    <s v="AR"/>
    <x v="1"/>
    <n v="194"/>
    <s v="072100 - THERMAL INSULATION"/>
    <s v="072100 - THERMAL INSULATION"/>
    <s v="C"/>
    <s v="Elevation, 50 thick"/>
    <n v="40"/>
    <s v="m2"/>
    <n v="8"/>
    <n v="320"/>
    <n v="8"/>
    <n v="320"/>
  </r>
  <r>
    <x v="3"/>
    <x v="8"/>
    <x v="7"/>
    <s v="072100"/>
    <s v=" THERMAL INSULATION"/>
    <s v="AR"/>
    <x v="1"/>
    <n v="195"/>
    <s v="Extruded polystyrene insulation boards; including fittings and fixings; to"/>
    <s v="Extruded polystyrene insulation boards; including fittings and fixings; to"/>
    <s v="D"/>
    <s v="Roofs; 50 thick"/>
    <n v="1065"/>
    <s v="m2"/>
    <n v="8"/>
    <n v="8520"/>
    <n v="8"/>
    <n v="8520"/>
  </r>
  <r>
    <x v="3"/>
    <x v="8"/>
    <x v="7"/>
    <s v="075323"/>
    <s v=" ETHYLENE-PROPYLENE DIENE-MONOMER (EPDM) ROOFING"/>
    <s v="AR"/>
    <x v="0"/>
    <n v="196"/>
    <s v="075323 - ETHYLENE-PROPYLENE DIENE-MONOMER (EPDM) ROOFING"/>
    <s v="075323 - ETHYLENE-PROPYLENE DIENE-MONOMER (EPDM) ROOFING"/>
    <m/>
    <s v="075323 - ETHYLENE-PROPYLENE DIENE-MONOMER (EPDM) ROOFING"/>
    <m/>
    <m/>
    <m/>
    <m/>
    <m/>
    <m/>
  </r>
  <r>
    <x v="3"/>
    <x v="8"/>
    <x v="7"/>
    <s v="075323"/>
    <s v=" ETHYLENE-PROPYLENE DIENE-MONOMER (EPDM) ROOFING"/>
    <s v="AR"/>
    <x v="0"/>
    <n v="197"/>
    <s v="EPDM sheet roofing; flexible sheet formed from a terpolymer of ethylene propylene diene, black colour, fully bonded; to"/>
    <s v="EPDM sheet roofing; flexible sheet formed from a terpolymer of ethylene propylene diene, black colour, fully bonded; to"/>
    <m/>
    <s v="EPDM sheet roofing; flexible sheet formed from a terpolymer of ethylene propylene diene, black colour, fully bonded; to"/>
    <m/>
    <m/>
    <m/>
    <m/>
    <m/>
    <m/>
  </r>
  <r>
    <x v="3"/>
    <x v="8"/>
    <x v="7"/>
    <s v="075323"/>
    <s v=" ETHYLENE-PROPYLENE DIENE-MONOMER (EPDM) ROOFING"/>
    <s v="AR"/>
    <x v="1"/>
    <n v="198"/>
    <s v="075323 - ETHYLENE-PROPYLENE DIENE-MONOMER (EPDM) ROOFING"/>
    <s v="075323 - ETHYLENE-PROPYLENE DIENE-MONOMER (EPDM) ROOFING"/>
    <s v="A"/>
    <s v="Roofs"/>
    <n v="1144"/>
    <s v="m2"/>
    <n v="40"/>
    <n v="45760"/>
    <n v="40"/>
    <n v="45760"/>
  </r>
  <r>
    <x v="3"/>
    <x v="8"/>
    <x v="7"/>
    <s v="075323"/>
    <s v=" ETHYLENE-PROPYLENE DIENE-MONOMER (EPDM) ROOFING"/>
    <s v="AR"/>
    <x v="1"/>
    <n v="199"/>
    <s v="EPDM sheet roofing; flexible sheet formed from a terpolymer of ethylene propylene diene, black colour, fully bonded; to"/>
    <s v="EPDM sheet roofing; flexible sheet formed from a terpolymer of ethylene propylene diene, black colour, fully bonded; to"/>
    <s v="B"/>
    <s v="Balcony"/>
    <n v="138"/>
    <s v="m2"/>
    <n v="38"/>
    <n v="5244"/>
    <n v="38"/>
    <n v="5244"/>
  </r>
  <r>
    <x v="3"/>
    <x v="8"/>
    <x v="7"/>
    <s v="075323"/>
    <s v=" ETHYLENE-PROPYLENE DIENE-MONOMER (EPDM) ROOFING"/>
    <s v="AR"/>
    <x v="1"/>
    <n v="200"/>
    <s v="075323 - ETHYLENE-PROPYLENE DIENE-MONOMER (EPDM) ROOFING"/>
    <s v="075323 - ETHYLENE-PROPYLENE DIENE-MONOMER (EPDM) ROOFING"/>
    <s v="C"/>
    <s v="Upstands"/>
    <n v="243"/>
    <s v="m2"/>
    <n v="38"/>
    <n v="9234"/>
    <n v="38"/>
    <n v="9234"/>
  </r>
  <r>
    <x v="3"/>
    <x v="8"/>
    <x v="7"/>
    <s v="075323"/>
    <s v=" ETHYLENE-PROPYLENE DIENE-MONOMER (EPDM) ROOFING"/>
    <s v="AR"/>
    <x v="0"/>
    <n v="201"/>
    <s v="Filter membrane; vapour permeable geotextile, non woven thermally bonded continuous polypropylene filments; to"/>
    <s v="Filter membrane; vapour permeable geotextile, non woven thermally bonded continuous polypropylene filments; to"/>
    <m/>
    <s v="Filter membrane; vapour permeable geotextile, non woven thermally bonded continuous polypropylene filments; to"/>
    <m/>
    <m/>
    <m/>
    <m/>
    <m/>
    <m/>
  </r>
  <r>
    <x v="3"/>
    <x v="8"/>
    <x v="7"/>
    <s v="075323"/>
    <s v=" ETHYLENE-PROPYLENE DIENE-MONOMER (EPDM) ROOFING"/>
    <s v="AR"/>
    <x v="1"/>
    <n v="202"/>
    <s v="075323 - ETHYLENE-PROPYLENE DIENE-MONOMER (EPDM) ROOFING"/>
    <s v="075323 - ETHYLENE-PROPYLENE DIENE-MONOMER (EPDM) ROOFING"/>
    <s v="D"/>
    <s v="Roofs"/>
    <n v="1065"/>
    <s v="m2"/>
    <n v="25"/>
    <n v="26625"/>
    <n v="25"/>
    <n v="26625"/>
  </r>
  <r>
    <x v="3"/>
    <x v="8"/>
    <x v="7"/>
    <s v="075323"/>
    <s v=" ETHYLENE-PROPYLENE DIENE-MONOMER (EPDM) ROOFING"/>
    <s v="AR"/>
    <x v="0"/>
    <n v="203"/>
    <s v="Elastomeric coating; U.V. protection to waterproof membrane; to"/>
    <s v="Elastomeric coating; U.V. protection to waterproof membrane; to"/>
    <m/>
    <s v="Elastomeric coating; U.V. protection to waterproof membrane; to"/>
    <m/>
    <m/>
    <m/>
    <m/>
    <m/>
    <m/>
  </r>
  <r>
    <x v="3"/>
    <x v="8"/>
    <x v="7"/>
    <s v="075323"/>
    <s v=" ETHYLENE-PROPYLENE DIENE-MONOMER (EPDM) ROOFING"/>
    <s v="AR"/>
    <x v="1"/>
    <n v="204"/>
    <s v="075323 - ETHYLENE-PROPYLENE DIENE-MONOMER (EPDM) ROOFING"/>
    <s v="075323 - ETHYLENE-PROPYLENE DIENE-MONOMER (EPDM) ROOFING"/>
    <s v="E"/>
    <s v="Upstands"/>
    <n v="63"/>
    <s v="m2"/>
    <n v="25"/>
    <n v="1575"/>
    <n v="25"/>
    <n v="1575"/>
  </r>
  <r>
    <x v="3"/>
    <x v="8"/>
    <x v="7"/>
    <s v="075323"/>
    <s v=" ETHYLENE-PROPYLENE DIENE-MONOMER (EPDM) ROOFING"/>
    <s v="AR"/>
    <x v="0"/>
    <n v="205"/>
    <s v="Protective covering ballast; crushed gravel; to"/>
    <s v="Protective covering ballast; crushed gravel; to"/>
    <m/>
    <s v="Protective covering ballast; crushed gravel; to"/>
    <m/>
    <m/>
    <m/>
    <m/>
    <m/>
    <m/>
  </r>
  <r>
    <x v="3"/>
    <x v="8"/>
    <x v="7"/>
    <s v="075323"/>
    <s v=" ETHYLENE-PROPYLENE DIENE-MONOMER (EPDM) ROOFING"/>
    <s v="AR"/>
    <x v="1"/>
    <n v="206"/>
    <s v="075323 - ETHYLENE-PROPYLENE DIENE-MONOMER (EPDM) ROOFING"/>
    <s v="075323 - ETHYLENE-PROPYLENE DIENE-MONOMER (EPDM) ROOFING"/>
    <s v="F"/>
    <s v="Roof; 50 thick"/>
    <n v="1065"/>
    <s v="m2"/>
    <n v="5"/>
    <n v="5325"/>
    <n v="5"/>
    <n v="5325"/>
  </r>
  <r>
    <x v="3"/>
    <x v="8"/>
    <x v="7"/>
    <s v="077200"/>
    <s v=" ROOF ACCESSORIES"/>
    <s v="AR"/>
    <x v="0"/>
    <n v="207"/>
    <s v="077200 - ROOF ACCESSORIES"/>
    <s v="077200 - ROOF ACCESSORIES"/>
    <m/>
    <s v="077200 - ROOF ACCESSORIES"/>
    <m/>
    <m/>
    <m/>
    <m/>
    <m/>
    <m/>
  </r>
  <r>
    <x v="3"/>
    <x v="8"/>
    <x v="7"/>
    <s v="077200"/>
    <s v=" ROOF ACCESSORIES"/>
    <s v="AR"/>
    <x v="0"/>
    <n v="208"/>
    <s v="Accessories; aluminum alloy; as Drg. FD-A-502; detail 6"/>
    <s v="Accessories; aluminum alloy; as Drg. FD-A-502; detail 6"/>
    <m/>
    <s v="Accessories; aluminum alloy; as Drg. FD-A-502; detail 6"/>
    <m/>
    <m/>
    <m/>
    <m/>
    <m/>
    <m/>
  </r>
  <r>
    <x v="3"/>
    <x v="8"/>
    <x v="7"/>
    <s v="077200"/>
    <s v=" ROOF ACCESSORIES"/>
    <s v="AR"/>
    <x v="1"/>
    <n v="209"/>
    <s v="077200 - ROOF ACCESSORIES"/>
    <s v="077200 - ROOF ACCESSORIES"/>
    <s v="G"/>
    <s v="Pressure plate; 40 x 3 thick; including backing cord and sealant "/>
    <n v="419"/>
    <s v="m"/>
    <n v="15"/>
    <n v="6285"/>
    <n v="15"/>
    <n v="6285"/>
  </r>
  <r>
    <x v="3"/>
    <x v="8"/>
    <x v="7"/>
    <s v="077200"/>
    <s v=" ROOF ACCESSORIES"/>
    <s v="AR"/>
    <x v="0"/>
    <n v="210"/>
    <s v="Accessories; galvanized steel"/>
    <s v="Accessories; galvanized steel"/>
    <m/>
    <s v="Accessories; galvanized steel"/>
    <m/>
    <m/>
    <m/>
    <m/>
    <m/>
    <m/>
  </r>
  <r>
    <x v="3"/>
    <x v="8"/>
    <x v="7"/>
    <s v="077200"/>
    <s v=" ROOF ACCESSORIES"/>
    <s v="AR"/>
    <x v="1"/>
    <n v="211"/>
    <s v="077200 - ROOF ACCESSORIES"/>
    <s v="077200 - ROOF ACCESSORIES"/>
    <s v="A"/>
    <s v="Rainwater spouts; 75 diameter, 370 long, including stainless steel saddle band, neoprene gaskets; complete; as specified and as Drg. FD-A-502; detail 9"/>
    <n v="12"/>
    <s v="Nr"/>
    <n v="36"/>
    <n v="432"/>
    <n v="36"/>
    <n v="432"/>
  </r>
  <r>
    <x v="3"/>
    <x v="8"/>
    <x v="7"/>
    <s v="077200"/>
    <s v=" ROOF ACCESSORIES"/>
    <s v="AR"/>
    <x v="0"/>
    <n v="212"/>
    <s v="Access hatches; comprising 2 thick galvanized pressed steel skin cover, steel angle frame set in concrete; including ironmongery, stay chain, padlock, neoprene gaskets, timber nailer, epoxy paint, fittings and fixings; complete; as specified and as Drg. FD-A-502; detail 2"/>
    <s v="Access hatches; comprising 2 thick galvanized pressed steel skin cover, steel angle frame set in concrete; including ironmongery, stay chain, padlock, neoprene gaskets, timber nailer, epoxy paint, fittings and fixings; complete; as specified and as Drg. FD-A-502; detail 2"/>
    <m/>
    <s v="Access hatches; comprising 2 thick galvanized pressed steel skin cover, steel angle frame set in concrete; including ironmongery, stay chain, padlock, neoprene gaskets, timber nailer, epoxy paint, fittings and fixings; complete; as specified and as Drg. FD-A-502; detail 2"/>
    <m/>
    <m/>
    <m/>
    <m/>
    <m/>
    <m/>
  </r>
  <r>
    <x v="3"/>
    <x v="8"/>
    <x v="7"/>
    <s v="077200"/>
    <s v=" ROOF ACCESSORIES"/>
    <s v="AR"/>
    <x v="1"/>
    <n v="213"/>
    <s v="077200 - ROOF ACCESSORIES"/>
    <s v="077200 - ROOF ACCESSORIES"/>
    <s v="B"/>
    <s v="Size 1000 x 1000"/>
    <n v="4"/>
    <s v="Nr"/>
    <n v="216"/>
    <n v="864"/>
    <n v="216"/>
    <n v="864"/>
  </r>
  <r>
    <x v="3"/>
    <x v="8"/>
    <x v="7"/>
    <s v="077200"/>
    <s v=" ROOF ACCESSORIES"/>
    <s v="AR"/>
    <x v="1"/>
    <n v="214"/>
    <s v="Access hatches; comprising 2 thick galvanized pressed steel skin cover, steel angle frame set in concrete; including ironmongery, stay chain, padlock, neoprene gaskets, timber nailer, epoxy paint, fittings and fixings; complete; as specified and as Drg. FD-A-502; detail 2"/>
    <s v="Access hatches; comprising 2 thick galvanized pressed steel skin cover, steel angle frame set in concrete; including ironmongery, stay chain, padlock, neoprene gaskets, timber nailer, epoxy paint, fittings and fixings; complete; as specified and as Drg. FD-A-502; detail 2"/>
    <s v="C"/>
    <s v="Size 850 x 850"/>
    <n v="2"/>
    <s v="Nr"/>
    <n v="150"/>
    <n v="300"/>
    <n v="150"/>
    <n v="300"/>
  </r>
  <r>
    <x v="3"/>
    <x v="8"/>
    <x v="7"/>
    <s v="079200"/>
    <s v=" JOINT SEALANTS"/>
    <s v="AR"/>
    <x v="0"/>
    <n v="215"/>
    <s v="079200 - JOINT SEALANTS"/>
    <s v="079200 - JOINT SEALANTS"/>
    <m/>
    <s v="079200 - JOINT SEALANTS"/>
    <m/>
    <m/>
    <m/>
    <m/>
    <m/>
    <m/>
  </r>
  <r>
    <x v="3"/>
    <x v="8"/>
    <x v="7"/>
    <s v="079200"/>
    <s v=" JOINT SEALANTS"/>
    <s v="AR"/>
    <x v="0"/>
    <n v="216"/>
    <s v="Expansion joints; in finish; including metal angle trim, plaster stop and architraves, filler pieces, sealant and backing cord as appropriate; complete; as specified and as Drg. FD-A-502; detail 10"/>
    <s v="Expansion joints; in finish; including metal angle trim, plaster stop and architraves, filler pieces, sealant and backing cord as appropriate; complete; as specified and as Drg. FD-A-502; detail 10"/>
    <m/>
    <s v="Expansion joints; in finish; including metal angle trim, plaster stop and architraves, filler pieces, sealant and backing cord as appropriate; complete; as specified and as Drg. FD-A-502; detail 10"/>
    <m/>
    <m/>
    <m/>
    <m/>
    <m/>
    <m/>
  </r>
  <r>
    <x v="3"/>
    <x v="8"/>
    <x v="7"/>
    <s v="079200"/>
    <s v=" JOINT SEALANTS"/>
    <s v="AR"/>
    <x v="1"/>
    <n v="217"/>
    <s v="079200 - JOINT SEALANTS"/>
    <s v="079200 - JOINT SEALANTS"/>
    <s v="D"/>
    <s v="Ceramic floor to plaster wall"/>
    <n v="37"/>
    <s v="m"/>
    <m/>
    <n v="0"/>
    <n v="0"/>
    <n v="0"/>
  </r>
  <r>
    <x v="3"/>
    <x v="8"/>
    <x v="7"/>
    <s v="079200"/>
    <s v=" JOINT SEALANTS"/>
    <s v="AR"/>
    <x v="1"/>
    <n v="218"/>
    <s v="Expansion joints; in finish; including metal angle trim, plaster stop and architraves, filler pieces, sealant and backing cord as appropriate; complete; as specified and as Drg. FD-A-502; detail 10"/>
    <s v="Expansion joints; in finish; including metal angle trim, plaster stop and architraves, filler pieces, sealant and backing cord as appropriate; complete; as specified and as Drg. FD-A-502; detail 10"/>
    <s v="D"/>
    <s v="Floor to floor"/>
    <n v="2"/>
    <s v="m"/>
    <n v="35"/>
    <n v="70"/>
    <n v="35"/>
    <n v="70"/>
  </r>
  <r>
    <x v="3"/>
    <x v="8"/>
    <x v="7"/>
    <s v="079200"/>
    <s v=" JOINT SEALANTS"/>
    <s v="AR"/>
    <x v="1"/>
    <n v="219"/>
    <s v="079200 - JOINT SEALANTS"/>
    <s v="079200 - JOINT SEALANTS"/>
    <s v="F"/>
    <s v="Floor to wall; ceramic"/>
    <n v="3"/>
    <s v="m"/>
    <m/>
    <n v="0"/>
    <n v="0"/>
    <n v="0"/>
  </r>
  <r>
    <x v="3"/>
    <x v="8"/>
    <x v="7"/>
    <s v="079200"/>
    <s v=" JOINT SEALANTS"/>
    <s v="AR"/>
    <x v="1"/>
    <n v="220"/>
    <s v="Expansion joints; in finish; including metal angle trim, plaster stop and architraves, filler pieces, sealant and backing cord as appropriate; complete; as specified and as Drg. FD-A-502; detail 10"/>
    <s v="Expansion joints; in finish; including metal angle trim, plaster stop and architraves, filler pieces, sealant and backing cord as appropriate; complete; as specified and as Drg. FD-A-502; detail 10"/>
    <s v="G"/>
    <s v="Ceiling to wall; plaster"/>
    <n v="18"/>
    <s v="m"/>
    <m/>
    <n v="0"/>
    <n v="0"/>
    <n v="0"/>
  </r>
  <r>
    <x v="3"/>
    <x v="8"/>
    <x v="7"/>
    <s v="079200"/>
    <s v=" JOINT SEALANTS"/>
    <s v="AR"/>
    <x v="1"/>
    <n v="221"/>
    <s v="079200 - JOINT SEALANTS"/>
    <s v="079200 - JOINT SEALANTS"/>
    <s v="A"/>
    <s v="Wall to wall; plaster"/>
    <n v="7"/>
    <s v="m"/>
    <n v="35"/>
    <n v="245"/>
    <n v="35"/>
    <n v="245"/>
  </r>
  <r>
    <x v="3"/>
    <x v="8"/>
    <x v="7"/>
    <s v="079200"/>
    <s v=" JOINT SEALANTS"/>
    <s v="AR"/>
    <x v="1"/>
    <n v="222"/>
    <s v="Expansion joints; in finish; including metal angle trim, plaster stop and architraves, filler pieces, sealant and backing cord as appropriate; complete; as specified and as Drg. FD-A-502; detail 10"/>
    <s v="Expansion joints; in finish; including metal angle trim, plaster stop and architraves, filler pieces, sealant and backing cord as appropriate; complete; as specified and as Drg. FD-A-502; detail 10"/>
    <s v="B"/>
    <s v="Twin curb upstand"/>
    <n v="17"/>
    <s v="m"/>
    <m/>
    <n v="0"/>
    <n v="0"/>
    <n v="0"/>
  </r>
  <r>
    <x v="3"/>
    <x v="8"/>
    <x v="7"/>
    <s v="079200"/>
    <s v=" JOINT SEALANTS"/>
    <s v="AR"/>
    <x v="0"/>
    <n v="223"/>
    <s v="079200 - JOINT SEALANTS"/>
    <s v="079200 - JOINT SEALANTS"/>
    <s v="BILL NO. 7 - THERMAL AND MOISTURE PROTECTION"/>
    <m/>
    <m/>
    <m/>
    <m/>
    <m/>
    <m/>
    <m/>
  </r>
  <r>
    <x v="3"/>
    <x v="8"/>
    <x v="7"/>
    <s v="To Summary"/>
    <s v="To Summary"/>
    <m/>
    <x v="2"/>
    <n v="224"/>
    <s v="Expansion joints; in finish; including metal angle trim, plaster stop and architraves, filler pieces, sealant and backing cord as appropriate; complete; as specified and as Drg. FD-A-502; detail 10"/>
    <s v="Expansion joints; in finish; including metal angle trim, plaster stop and architraves, filler pieces, sealant and backing cord as appropriate; complete; as specified and as Drg. FD-A-502; detail 10"/>
    <s v="To Summary "/>
    <m/>
    <m/>
    <m/>
    <s v="J.D"/>
    <n v="112527"/>
    <m/>
    <m/>
  </r>
  <r>
    <x v="3"/>
    <x v="9"/>
    <x v="8"/>
    <s v="081113"/>
    <s v=" HOLLOW METAL DOORS AND FRAMES"/>
    <s v="AR"/>
    <x v="0"/>
    <n v="225"/>
    <s v="079200 - JOINT SEALANTS"/>
    <s v="079200 - JOINT SEALANTS"/>
    <m/>
    <m/>
    <s v="BILL NO. 8"/>
    <m/>
    <m/>
    <m/>
    <m/>
    <m/>
  </r>
  <r>
    <x v="3"/>
    <x v="9"/>
    <x v="8"/>
    <s v="081113"/>
    <s v=" HOLLOW METAL DOORS AND FRAMES"/>
    <s v="AR"/>
    <x v="0"/>
    <n v="226"/>
    <s v="Expansion joints; in finish; including metal angle trim, plaster stop and architraves, filler pieces, sealant and backing cord as appropriate; complete; as specified and as Drg. FD-A-502; detail 10"/>
    <s v="Expansion joints; in finish; including metal angle trim, plaster stop and architraves, filler pieces, sealant and backing cord as appropriate; complete; as specified and as Drg. FD-A-502; detail 10"/>
    <m/>
    <m/>
    <s v="OPENINGS"/>
    <m/>
    <m/>
    <m/>
    <m/>
    <m/>
  </r>
  <r>
    <x v="3"/>
    <x v="9"/>
    <x v="8"/>
    <s v="081113"/>
    <s v=" HOLLOW METAL DOORS AND FRAMES"/>
    <s v="AR"/>
    <x v="0"/>
    <n v="227"/>
    <s v="079200 - JOINT SEALANTS"/>
    <s v="079200 - JOINT SEALANTS"/>
    <s v="Item"/>
    <s v="                Description                  "/>
    <s v="Qty"/>
    <s v="Unit"/>
    <s v="Rate"/>
    <s v="Amount"/>
    <m/>
    <m/>
  </r>
  <r>
    <x v="3"/>
    <x v="9"/>
    <x v="8"/>
    <s v="081113"/>
    <s v=" HOLLOW METAL DOORS AND FRAMES"/>
    <s v="AR"/>
    <x v="0"/>
    <n v="228"/>
    <s v="Expansion joints; in finish; including metal angle trim, plaster stop and architraves, filler pieces, sealant and backing cord as appropriate; complete; as specified and as Drg. FD-A-502; detail 10"/>
    <s v="Expansion joints; in finish; including metal angle trim, plaster stop and architraves, filler pieces, sealant and backing cord as appropriate; complete; as specified and as Drg. FD-A-502; detail 10"/>
    <m/>
    <m/>
    <m/>
    <m/>
    <m/>
    <s v="J.D"/>
    <m/>
    <m/>
  </r>
  <r>
    <x v="3"/>
    <x v="9"/>
    <x v="8"/>
    <s v="081113"/>
    <s v=" HOLLOW METAL DOORS AND FRAMES"/>
    <s v="AR"/>
    <x v="0"/>
    <n v="229"/>
    <s v="081113 - HOLLOW METAL DOORS AND FRAMES"/>
    <s v="081113 - HOLLOW METAL DOORS AND FRAMES"/>
    <m/>
    <s v="081113 - HOLLOW METAL DOORS AND FRAMES"/>
    <m/>
    <m/>
    <m/>
    <m/>
    <m/>
    <m/>
  </r>
  <r>
    <x v="3"/>
    <x v="9"/>
    <x v="8"/>
    <s v="081113"/>
    <s v=" HOLLOW METAL DOORS AND FRAMES"/>
    <s v="AR"/>
    <x v="0"/>
    <n v="230"/>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m/>
    <s v="Flush steel doors; 43 mm thick; leaf construction type 3.constructed from steel section frame; galvanized steel sheet both skins, factory primed for painting; including fittings and fixings; complete; as specified and as Drg. A-611"/>
    <m/>
    <m/>
    <m/>
    <m/>
    <m/>
    <m/>
  </r>
  <r>
    <x v="3"/>
    <x v="9"/>
    <x v="8"/>
    <s v="081113"/>
    <s v=" HOLLOW METAL DOORS AND FRAMES"/>
    <s v="AR"/>
    <x v="1"/>
    <n v="231"/>
    <s v="081113 - HOLLOW METAL DOORS AND FRAMES"/>
    <s v="081113 - HOLLOW METAL DOORS AND FRAMES"/>
    <s v="A"/>
    <s v="Leaf size S1; 1050 x 2200 high"/>
    <n v="3"/>
    <s v="Nr"/>
    <n v="0"/>
    <n v="0"/>
    <n v="0"/>
    <n v="0"/>
  </r>
  <r>
    <x v="3"/>
    <x v="9"/>
    <x v="8"/>
    <s v="081113"/>
    <s v=" HOLLOW METAL DOORS AND FRAMES"/>
    <s v="AR"/>
    <x v="1"/>
    <n v="232"/>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s v="B"/>
    <s v="Leaf size S10; 1660 x 2200 high; double leaf; with glass vision panels"/>
    <n v="1"/>
    <s v="Nr"/>
    <n v="0"/>
    <n v="0"/>
    <n v="0"/>
    <n v="0"/>
  </r>
  <r>
    <x v="3"/>
    <x v="9"/>
    <x v="8"/>
    <s v="081113"/>
    <s v=" HOLLOW METAL DOORS AND FRAMES"/>
    <s v="AR"/>
    <x v="1"/>
    <n v="233"/>
    <s v="081113 - HOLLOW METAL DOORS AND FRAMES"/>
    <s v="081113 - HOLLOW METAL DOORS AND FRAMES"/>
    <s v="C"/>
    <s v="Leaf size S12; 930 x 2200 high; with glass vision panel"/>
    <n v="1"/>
    <s v="Nr"/>
    <n v="0"/>
    <n v="0"/>
    <n v="0"/>
    <n v="0"/>
  </r>
  <r>
    <x v="3"/>
    <x v="9"/>
    <x v="8"/>
    <s v="081113"/>
    <s v=" HOLLOW METAL DOORS AND FRAMES"/>
    <s v="AR"/>
    <x v="1"/>
    <n v="234"/>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s v="D"/>
    <s v="Leaf size S16; 1233 x 2200 high"/>
    <n v="1"/>
    <s v="Nr"/>
    <n v="0"/>
    <n v="0"/>
    <n v="0"/>
    <n v="0"/>
  </r>
  <r>
    <x v="3"/>
    <x v="9"/>
    <x v="8"/>
    <s v="081113"/>
    <s v=" HOLLOW METAL DOORS AND FRAMES"/>
    <s v="AR"/>
    <x v="1"/>
    <n v="235"/>
    <s v="081113 - HOLLOW METAL DOORS AND FRAMES"/>
    <s v="081113 - HOLLOW METAL DOORS AND FRAMES"/>
    <s v="E"/>
    <s v="Leaf size S18; 1233 x 2200 high"/>
    <n v="2"/>
    <s v="Nr"/>
    <n v="0"/>
    <n v="0"/>
    <n v="0"/>
    <n v="0"/>
  </r>
  <r>
    <x v="3"/>
    <x v="9"/>
    <x v="8"/>
    <s v="081113"/>
    <s v=" HOLLOW METAL DOORS AND FRAMES"/>
    <s v="AR"/>
    <x v="1"/>
    <n v="236"/>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s v="F"/>
    <s v="Leaf size S21; 1400 x 2200 high; double leaf"/>
    <n v="1"/>
    <s v="Nr"/>
    <n v="0"/>
    <n v="0"/>
    <n v="0"/>
    <n v="0"/>
  </r>
  <r>
    <x v="3"/>
    <x v="9"/>
    <x v="8"/>
    <s v="081113"/>
    <s v=" HOLLOW METAL DOORS AND FRAMES"/>
    <s v="AR"/>
    <x v="1"/>
    <n v="237"/>
    <s v="081113 - HOLLOW METAL DOORS AND FRAMES"/>
    <s v="081113 - HOLLOW METAL DOORS AND FRAMES"/>
    <s v="G"/>
    <s v="Leaf size S22; 900 x 2200 high; with glass vision panel"/>
    <n v="1"/>
    <s v="Nr"/>
    <n v="0"/>
    <n v="0"/>
    <n v="0"/>
    <n v="0"/>
  </r>
  <r>
    <x v="3"/>
    <x v="9"/>
    <x v="8"/>
    <s v="081113"/>
    <s v=" HOLLOW METAL DOORS AND FRAMES"/>
    <s v="AR"/>
    <x v="1"/>
    <n v="238"/>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s v="H"/>
    <s v="Leaf size S7; 1080 x 2200 high; with glass vision panel"/>
    <n v="5"/>
    <s v="Nr"/>
    <n v="0"/>
    <n v="0"/>
    <n v="0"/>
    <n v="0"/>
  </r>
  <r>
    <x v="3"/>
    <x v="9"/>
    <x v="8"/>
    <s v="081113"/>
    <s v=" HOLLOW METAL DOORS AND FRAMES"/>
    <s v="AR"/>
    <x v="1"/>
    <n v="239"/>
    <s v="081113 - HOLLOW METAL DOORS AND FRAMES"/>
    <s v="081113 - HOLLOW METAL DOORS AND FRAMES"/>
    <s v="A"/>
    <s v="Leaf size S6; 1100 x 2200 high"/>
    <n v="1"/>
    <s v="Nr"/>
    <n v="332"/>
    <n v="332"/>
    <n v="332"/>
    <n v="332"/>
  </r>
  <r>
    <x v="3"/>
    <x v="9"/>
    <x v="8"/>
    <s v="081113"/>
    <s v=" HOLLOW METAL DOORS AND FRAMES"/>
    <s v="AR"/>
    <x v="1"/>
    <n v="240"/>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s v="K"/>
    <s v="Leaf size S23; 1690 x 2200 high; double leaf; with glass vision panel"/>
    <n v="1"/>
    <s v="Nr"/>
    <n v="0"/>
    <n v="0"/>
    <n v="0"/>
    <n v="0"/>
  </r>
  <r>
    <x v="3"/>
    <x v="9"/>
    <x v="8"/>
    <s v="081113"/>
    <s v=" HOLLOW METAL DOORS AND FRAMES"/>
    <s v="AR"/>
    <x v="0"/>
    <n v="241"/>
    <s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
    <s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
    <m/>
    <s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
    <m/>
    <m/>
    <n v="0"/>
    <m/>
    <m/>
    <m/>
  </r>
  <r>
    <x v="3"/>
    <x v="9"/>
    <x v="8"/>
    <s v="081113"/>
    <s v=" HOLLOW METAL DOORS AND FRAMES"/>
    <s v="AR"/>
    <x v="1"/>
    <n v="242"/>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s v="A"/>
    <s v="Leaf size S7; 1080 x 2200 high; 60 minutes; with glass vision panel"/>
    <n v="1"/>
    <s v="Nr"/>
    <n v="488"/>
    <n v="488"/>
    <n v="488"/>
    <n v="488"/>
  </r>
  <r>
    <x v="3"/>
    <x v="9"/>
    <x v="8"/>
    <s v="081113"/>
    <s v=" HOLLOW METAL DOORS AND FRAMES"/>
    <s v="AR"/>
    <x v="1"/>
    <n v="243"/>
    <s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
    <s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
    <s v="B"/>
    <s v="Leaf size S1; 1050 x 2200 high; 60 minutes"/>
    <n v="1"/>
    <s v="Nr"/>
    <n v="0"/>
    <n v="0"/>
    <n v="0"/>
    <n v="0"/>
  </r>
  <r>
    <x v="3"/>
    <x v="9"/>
    <x v="8"/>
    <s v="081113"/>
    <s v=" HOLLOW METAL DOORS AND FRAMES"/>
    <s v="AR"/>
    <x v="1"/>
    <n v="244"/>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s v="C"/>
    <s v="Leaf size S10; 1660 x 2200 high; 45 minutes; double leaf; with glass vision panel"/>
    <n v="2"/>
    <s v="Nr"/>
    <n v="0"/>
    <n v="0"/>
    <n v="0"/>
    <n v="0"/>
  </r>
  <r>
    <x v="3"/>
    <x v="9"/>
    <x v="8"/>
    <s v="081113"/>
    <s v=" HOLLOW METAL DOORS AND FRAMES"/>
    <s v="AR"/>
    <x v="1"/>
    <n v="245"/>
    <s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
    <s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
    <s v="D"/>
    <s v="Leaf size S18; 1233 x 2200 high; 60 minutes"/>
    <n v="1"/>
    <s v="Nr"/>
    <n v="0"/>
    <n v="0"/>
    <n v="0"/>
    <n v="0"/>
  </r>
  <r>
    <x v="3"/>
    <x v="9"/>
    <x v="8"/>
    <s v="081113"/>
    <s v=" HOLLOW METAL DOORS AND FRAMES"/>
    <s v="AR"/>
    <x v="1"/>
    <n v="246"/>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s v="B"/>
    <s v="Leaf size S3; 900 x 2200 high; 60 minutes"/>
    <n v="3"/>
    <s v="Nr"/>
    <n v="375"/>
    <n v="1125"/>
    <n v="375"/>
    <n v="1125"/>
  </r>
  <r>
    <x v="3"/>
    <x v="9"/>
    <x v="8"/>
    <s v="081113"/>
    <s v=" HOLLOW METAL DOORS AND FRAMES"/>
    <s v="AR"/>
    <x v="1"/>
    <n v="247"/>
    <s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
    <s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
    <s v="F"/>
    <s v="Leaf size S11; 1605 x 2200 high; 60 minutes; double leaf; with glass vision panel"/>
    <n v="1"/>
    <s v="Nr"/>
    <n v="0"/>
    <n v="0"/>
    <n v="0"/>
    <n v="0"/>
  </r>
  <r>
    <x v="3"/>
    <x v="9"/>
    <x v="8"/>
    <s v="081113"/>
    <s v=" HOLLOW METAL DOORS AND FRAMES"/>
    <s v="AR"/>
    <x v="1"/>
    <n v="248"/>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s v="C"/>
    <s v="Leaf size S23; 1690 x 2200 high; 90 minutes; double leaf; with glass vision panel"/>
    <n v="1"/>
    <s v="Nr"/>
    <n v="938"/>
    <n v="938"/>
    <n v="938"/>
    <n v="938"/>
  </r>
  <r>
    <x v="3"/>
    <x v="9"/>
    <x v="8"/>
    <s v="081113"/>
    <s v=" HOLLOW METAL DOORS AND FRAMES"/>
    <s v="AR"/>
    <x v="0"/>
    <n v="249"/>
    <s v="Louvered steel doors; 43 mm thick; leaf construction type 5; galvanized; zinc coated and factory primed for painting; including fittings and fixings; complete; as specified and as Drg. A-611"/>
    <s v="Louvered steel doors; 43 mm thick; leaf construction type 5; galvanized; zinc coated and factory primed for painting; including fittings and fixings; complete; as specified and as Drg. A-611"/>
    <m/>
    <s v="Louvered steel doors; 43 mm thick; leaf construction type 5; galvanized; zinc coated and factory primed for painting; including fittings and fixings; complete; as specified and as Drg. A-611"/>
    <m/>
    <m/>
    <n v="0"/>
    <m/>
    <m/>
    <m/>
  </r>
  <r>
    <x v="3"/>
    <x v="9"/>
    <x v="8"/>
    <s v="081113"/>
    <s v=" HOLLOW METAL DOORS AND FRAMES"/>
    <s v="AR"/>
    <x v="1"/>
    <n v="250"/>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s v="A"/>
    <s v="Leaf size S5; 1830 x 2000 high; double leaf"/>
    <n v="2"/>
    <s v="Nr"/>
    <n v="800"/>
    <n v="1600"/>
    <n v="800"/>
    <n v="1600"/>
  </r>
  <r>
    <x v="3"/>
    <x v="9"/>
    <x v="8"/>
    <s v="081113"/>
    <s v=" HOLLOW METAL DOORS AND FRAMES"/>
    <s v="AR"/>
    <x v="1"/>
    <n v="251"/>
    <s v="Louvered steel doors; 43 mm thick; leaf construction type 5; galvanized; zinc coated and factory primed for painting; including fittings and fixings; complete; as specified and as Drg. A-611"/>
    <s v="Louvered steel doors; 43 mm thick; leaf construction type 5; galvanized; zinc coated and factory primed for painting; including fittings and fixings; complete; as specified and as Drg. A-611"/>
    <s v="B"/>
    <s v="Leaf size S17; 1830 x 2000 high; double leaf"/>
    <n v="1"/>
    <s v="Nr"/>
    <n v="0"/>
    <n v="0"/>
    <n v="0"/>
    <n v="0"/>
  </r>
  <r>
    <x v="3"/>
    <x v="9"/>
    <x v="8"/>
    <s v="081113"/>
    <s v=" HOLLOW METAL DOORS AND FRAMES"/>
    <s v="AR"/>
    <x v="1"/>
    <n v="252"/>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s v="C"/>
    <s v="Leaf size S9; 1080 x 2000 high"/>
    <n v="1"/>
    <s v="Nr"/>
    <n v="0"/>
    <n v="0"/>
    <n v="0"/>
    <n v="0"/>
  </r>
  <r>
    <x v="3"/>
    <x v="9"/>
    <x v="8"/>
    <s v="081113"/>
    <s v=" HOLLOW METAL DOORS AND FRAMES"/>
    <s v="AR"/>
    <x v="0"/>
    <n v="253"/>
    <s v="Special doors; including ironmongery, accessories, painting, fittings and fixings; complete; as specified and as Drg. A-611"/>
    <s v="Special doors; including ironmongery, accessories, painting, fittings and fixings; complete; as specified and as Drg. A-611"/>
    <m/>
    <s v="Special doors; including ironmongery, accessories, painting, fittings and fixings; complete; as specified and as Drg. A-611"/>
    <m/>
    <m/>
    <n v="0"/>
    <m/>
    <m/>
    <m/>
  </r>
  <r>
    <x v="3"/>
    <x v="9"/>
    <x v="8"/>
    <s v="081113"/>
    <s v=" HOLLOW METAL DOORS AND FRAMES"/>
    <s v="AR"/>
    <x v="1"/>
    <n v="254"/>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s v="D"/>
    <s v="Leaf size S14; 930 x 2200 high; with glass vision panel; room G31"/>
    <n v="1"/>
    <s v="Nr"/>
    <n v="0"/>
    <n v="0"/>
    <n v="0"/>
    <n v="0"/>
  </r>
  <r>
    <x v="3"/>
    <x v="9"/>
    <x v="8"/>
    <s v="081113"/>
    <s v=" HOLLOW METAL DOORS AND FRAMES"/>
    <s v="AR"/>
    <x v="1"/>
    <n v="255"/>
    <s v="Special doors; including ironmongery, accessories, painting, fittings and fixings; complete; as specified and as Drg. A-611"/>
    <s v="Special doors; including ironmongery, accessories, painting, fittings and fixings; complete; as specified and as Drg. A-611"/>
    <s v="E"/>
    <s v="Leaf size S20; 800 x 2200 high; rooms G35, G37"/>
    <n v="2"/>
    <s v="Nr"/>
    <n v="0"/>
    <n v="0"/>
    <n v="0"/>
    <n v="0"/>
  </r>
  <r>
    <x v="3"/>
    <x v="9"/>
    <x v="8"/>
    <s v="081113"/>
    <s v=" HOLLOW METAL DOORS AND FRAMES"/>
    <s v="AR"/>
    <x v="1"/>
    <n v="256"/>
    <s v="Flush steel doors; 43 mm thick; leaf construction type 3.constructed from steel section frame; galvanized steel sheet both skins, factory primed for painting; including fittings and fixings; complete; as specified and as Drg. A-611"/>
    <s v="Flush steel doors; 43 mm thick; leaf construction type 3.constructed from steel section frame; galvanized steel sheet both skins, factory primed for painting; including fittings and fixings; complete; as specified and as Drg. A-611"/>
    <s v="F"/>
    <s v="Leaf size S20; 800 x 2200 high; with glass vision panel; rooms G34, G38"/>
    <n v="2"/>
    <s v="Nr"/>
    <n v="0"/>
    <n v="0"/>
    <n v="0"/>
    <n v="0"/>
  </r>
  <r>
    <x v="3"/>
    <x v="9"/>
    <x v="8"/>
    <s v="081113"/>
    <s v=" HOLLOW METAL DOORS AND FRAMES"/>
    <s v="AR"/>
    <x v="1"/>
    <n v="257"/>
    <s v="Special doors; including ironmongery, accessories, painting, fittings and fixings; complete; as specified and as Drg. A-611"/>
    <s v="Special doors; including ironmongery, accessories, painting, fittings and fixings; complete; as specified and as Drg. A-611"/>
    <s v="G"/>
    <s v="Leaf size S22; 900 x 2200 high; with glass vision panel; rooms G39"/>
    <n v="1"/>
    <s v="Nr"/>
    <n v="0"/>
    <n v="0"/>
    <n v="0"/>
    <n v="0"/>
  </r>
  <r>
    <x v="3"/>
    <x v="9"/>
    <x v="8"/>
    <s v="081113"/>
    <s v=" HOLLOW METAL DOORS AND FRAMES"/>
    <s v="AR"/>
    <x v="0"/>
    <n v="258"/>
    <s v="Steel hollow door frames; zinc coated and factory primed for painting; including fixings and fillings solid with mortar; as specified and as Drg. A-611"/>
    <s v="Steel hollow door frames; zinc coated and factory primed for painting; including fixings and fillings solid with mortar; as specified and as Drg. A-611"/>
    <m/>
    <s v="Steel hollow door frames; zinc coated and factory primed for painting; including fixings and fillings solid with mortar; as specified and as Drg. A-611"/>
    <m/>
    <m/>
    <n v="0"/>
    <m/>
    <m/>
    <m/>
  </r>
  <r>
    <x v="3"/>
    <x v="9"/>
    <x v="8"/>
    <s v="081113"/>
    <s v=" HOLLOW METAL DOORS AND FRAMES"/>
    <s v="AR"/>
    <x v="1"/>
    <n v="259"/>
    <s v="Special doors; including ironmongery, accessories, painting, fittings and fixings; complete; as specified and as Drg. A-611"/>
    <s v="Special doors; including ironmongery, accessories, painting, fittings and fixings; complete; as specified and as Drg. A-611"/>
    <s v="B"/>
    <s v="Type A"/>
    <n v="300"/>
    <s v="m"/>
    <n v="22"/>
    <n v="6600"/>
    <n v="22"/>
    <n v="6600"/>
  </r>
  <r>
    <x v="3"/>
    <x v="9"/>
    <x v="8"/>
    <s v="081113"/>
    <s v=" HOLLOW METAL DOORS AND FRAMES"/>
    <s v="AR"/>
    <x v="1"/>
    <n v="260"/>
    <s v="Steel hollow door frames; zinc coated and factory primed for painting; including fixings and fillings solid with mortar; as specified and as Drg. A-611"/>
    <s v="Steel hollow door frames; zinc coated and factory primed for painting; including fixings and fillings solid with mortar; as specified and as Drg. A-611"/>
    <s v="J"/>
    <s v="Type C"/>
    <n v="7"/>
    <s v="m"/>
    <n v="0"/>
    <m/>
    <n v="0"/>
    <n v="0"/>
  </r>
  <r>
    <x v="3"/>
    <x v="9"/>
    <x v="8"/>
    <s v="081113"/>
    <s v=" HOLLOW METAL DOORS AND FRAMES"/>
    <s v="AR"/>
    <x v="0"/>
    <n v="261"/>
    <s v="Steel hollow door frames; fire rated, zinc coated and factory primed for painting; including fixings and filling solid with mortar; as specified and as Drg. A-611"/>
    <s v="Steel hollow door frames; fire rated, zinc coated and factory primed for painting; including fixings and filling solid with mortar; as specified and as Drg. A-611"/>
    <m/>
    <s v="Steel hollow door frames; fire rated, zinc coated and factory primed for painting; including fixings and filling solid with mortar; as specified and as Drg. A-611"/>
    <m/>
    <m/>
    <n v="0"/>
    <m/>
    <m/>
    <m/>
  </r>
  <r>
    <x v="3"/>
    <x v="9"/>
    <x v="8"/>
    <s v="081113"/>
    <s v=" HOLLOW METAL DOORS AND FRAMES"/>
    <s v="AR"/>
    <x v="1"/>
    <n v="262"/>
    <s v="Steel hollow door frames; zinc coated and factory primed for painting; including fixings and fillings solid with mortar; as specified and as Drg. A-611"/>
    <s v="Steel hollow door frames; zinc coated and factory primed for painting; including fixings and fillings solid with mortar; as specified and as Drg. A-611"/>
    <s v="A"/>
    <s v="Type A; 20 minutes"/>
    <n v="65"/>
    <s v="m"/>
    <n v="0"/>
    <m/>
    <n v="0"/>
    <n v="0"/>
  </r>
  <r>
    <x v="3"/>
    <x v="9"/>
    <x v="8"/>
    <s v="081113"/>
    <s v=" HOLLOW METAL DOORS AND FRAMES"/>
    <s v="AR"/>
    <x v="1"/>
    <n v="263"/>
    <s v="Steel hollow door frames; fire rated, zinc coated and factory primed for painting; including fixings and filling solid with mortar; as specified and as Drg. A-611"/>
    <s v="Steel hollow door frames; fire rated, zinc coated and factory primed for painting; including fixings and filling solid with mortar; as specified and as Drg. A-611"/>
    <s v="B"/>
    <s v="Type A; 45 minutes"/>
    <n v="44"/>
    <s v="m"/>
    <n v="0"/>
    <n v="0"/>
    <n v="0"/>
    <n v="0"/>
  </r>
  <r>
    <x v="3"/>
    <x v="9"/>
    <x v="8"/>
    <s v="081113"/>
    <s v=" HOLLOW METAL DOORS AND FRAMES"/>
    <s v="AR"/>
    <x v="1"/>
    <n v="264"/>
    <s v="Steel hollow door frames; zinc coated and factory primed for painting; including fixings and fillings solid with mortar; as specified and as Drg. A-611"/>
    <s v="Steel hollow door frames; zinc coated and factory primed for painting; including fixings and fillings solid with mortar; as specified and as Drg. A-611"/>
    <s v="C"/>
    <s v="Type A; 60 minutes"/>
    <n v="109"/>
    <s v="m"/>
    <n v="0"/>
    <m/>
    <n v="0"/>
    <n v="0"/>
  </r>
  <r>
    <x v="3"/>
    <x v="9"/>
    <x v="8"/>
    <s v="081113"/>
    <s v=" HOLLOW METAL DOORS AND FRAMES"/>
    <s v="AR"/>
    <x v="1"/>
    <n v="265"/>
    <s v="Steel hollow door frames; fire rated, zinc coated and factory primed for painting; including fixings and filling solid with mortar; as specified and as Drg. A-611"/>
    <s v="Steel hollow door frames; fire rated, zinc coated and factory primed for painting; including fixings and filling solid with mortar; as specified and as Drg. A-611"/>
    <s v="A"/>
    <s v="Type C; 90 minutes"/>
    <n v="5"/>
    <s v="m"/>
    <n v="29"/>
    <n v="145"/>
    <n v="29"/>
    <n v="145"/>
  </r>
  <r>
    <x v="3"/>
    <x v="9"/>
    <x v="8"/>
    <s v="081416"/>
    <s v=" FLUSH WOOD DOORS"/>
    <s v="AR"/>
    <x v="0"/>
    <n v="266"/>
    <s v="081416 - FLUSH WOOD DOORS"/>
    <s v="081416 - FLUSH WOOD DOORS"/>
    <m/>
    <s v="081416 - FLUSH WOOD DOORS"/>
    <m/>
    <m/>
    <n v="0"/>
    <m/>
    <m/>
    <m/>
  </r>
  <r>
    <x v="3"/>
    <x v="9"/>
    <x v="8"/>
    <s v="081416"/>
    <s v=" FLUSH WOOD DOORS"/>
    <s v="AR"/>
    <x v="0"/>
    <n v="267"/>
    <s v="Flush wood doors; semi-solid core, 43 thick, leaf construction type 1; comprising preservative treated softwood framing and noggins faced both sides with 6 mm plywood glued and pressed to framing and lipped on all edges with hardwood, veneered faced, finished to receive clear finish paint; including fittings and fixings; complete; as specified and as Drg. A-611"/>
    <s v="Flush wood doors; semi-solid core, 43 thick, leaf construction type 1; comprising preservative treated softwood framing and noggins faced both sides with 6 mm plywood glued and pressed to framing and lipped on all edges with hardwood, veneered faced, finished to receive clear finish paint; including fittings and fixings; complete; as specified and as Drg. A-611"/>
    <m/>
    <s v="Flush wood doors; semi-solid core, 43 thick, leaf construction type 1; comprising preservative treated softwood framing and noggins faced both sides with 6 mm plywood glued and pressed to framing and lipped on all edges with hardwood, veneered faced, finished to receive clear finish paint; including fittings and fixings; complete; as specified and as Drg. A-611"/>
    <m/>
    <m/>
    <n v="0"/>
    <m/>
    <m/>
    <m/>
  </r>
  <r>
    <x v="3"/>
    <x v="9"/>
    <x v="8"/>
    <s v="081416"/>
    <s v=" FLUSH WOOD DOORS"/>
    <s v="AR"/>
    <x v="1"/>
    <n v="268"/>
    <s v="081416 - FLUSH WOOD DOORS"/>
    <s v="081416 - FLUSH WOOD DOORS"/>
    <s v="E"/>
    <s v="Leaf size W5; 1530 x 2200 high; double leaf; with glass vision panel"/>
    <n v="4"/>
    <s v="Nr"/>
    <n v="0"/>
    <m/>
    <n v="0"/>
    <n v="0"/>
  </r>
  <r>
    <x v="3"/>
    <x v="9"/>
    <x v="8"/>
    <s v="081416"/>
    <s v=" FLUSH WOOD DOORS"/>
    <s v="AR"/>
    <x v="0"/>
    <n v="269"/>
    <s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
    <s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
    <m/>
    <s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
    <m/>
    <m/>
    <n v="0"/>
    <m/>
    <m/>
    <m/>
  </r>
  <r>
    <x v="3"/>
    <x v="9"/>
    <x v="8"/>
    <s v="081416"/>
    <s v=" FLUSH WOOD DOORS"/>
    <s v="AR"/>
    <x v="1"/>
    <n v="270"/>
    <s v="081416 - FLUSH WOOD DOORS"/>
    <s v="081416 - FLUSH WOOD DOORS"/>
    <s v="A"/>
    <s v="Leaf size W1; 730 x 2200 high"/>
    <n v="3"/>
    <s v="Nr"/>
    <n v="261"/>
    <n v="783"/>
    <n v="261"/>
    <n v="783"/>
  </r>
  <r>
    <x v="3"/>
    <x v="9"/>
    <x v="8"/>
    <s v="081416"/>
    <s v=" FLUSH WOOD DOORS"/>
    <s v="AR"/>
    <x v="1"/>
    <n v="271"/>
    <s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
    <s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
    <s v="B"/>
    <s v="Leaf size W11; 930 x 2200 high; with glass vision panel"/>
    <n v="2"/>
    <s v="Nr"/>
    <n v="0"/>
    <m/>
    <n v="0"/>
    <n v="0"/>
  </r>
  <r>
    <x v="3"/>
    <x v="9"/>
    <x v="8"/>
    <s v="081416"/>
    <s v=" FLUSH WOOD DOORS"/>
    <s v="AR"/>
    <x v="1"/>
    <n v="272"/>
    <s v="081416 - FLUSH WOOD DOORS"/>
    <s v="081416 - FLUSH WOOD DOORS"/>
    <s v="C"/>
    <s v="Leaf size W12; 1080 x 2200 high; with glass vision panel"/>
    <n v="1"/>
    <s v="Nr"/>
    <n v="0"/>
    <m/>
    <n v="0"/>
    <n v="0"/>
  </r>
  <r>
    <x v="3"/>
    <x v="9"/>
    <x v="8"/>
    <s v="081416"/>
    <s v=" FLUSH WOOD DOORS"/>
    <s v="AR"/>
    <x v="1"/>
    <n v="273"/>
    <s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
    <s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
    <s v="B"/>
    <s v="Leaf size W14; 900 x 2200 high; with glass vision panel"/>
    <n v="1"/>
    <s v="Nr"/>
    <n v="327"/>
    <n v="327"/>
    <n v="327"/>
    <n v="327"/>
  </r>
  <r>
    <x v="3"/>
    <x v="9"/>
    <x v="8"/>
    <s v="081416"/>
    <s v=" FLUSH WOOD DOORS"/>
    <s v="AR"/>
    <x v="1"/>
    <n v="274"/>
    <s v="081416 - FLUSH WOOD DOORS"/>
    <s v="081416 - FLUSH WOOD DOORS"/>
    <s v="E"/>
    <s v="Leaf size W2; 830 x 2200 high"/>
    <n v="5"/>
    <s v="Nr"/>
    <n v="0"/>
    <m/>
    <n v="0"/>
    <n v="0"/>
  </r>
  <r>
    <x v="3"/>
    <x v="9"/>
    <x v="8"/>
    <s v="081416"/>
    <s v=" FLUSH WOOD DOORS"/>
    <s v="AR"/>
    <x v="1"/>
    <n v="275"/>
    <s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
    <s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
    <s v="C"/>
    <s v="Leaf size W3; 930 x 2200 high"/>
    <n v="9"/>
    <s v="Nr"/>
    <n v="276"/>
    <n v="2484"/>
    <n v="276"/>
    <n v="2484"/>
  </r>
  <r>
    <x v="3"/>
    <x v="9"/>
    <x v="8"/>
    <s v="081416"/>
    <s v=" FLUSH WOOD DOORS"/>
    <s v="AR"/>
    <x v="1"/>
    <n v="276"/>
    <s v="081416 - FLUSH WOOD DOORS"/>
    <s v="081416 - FLUSH WOOD DOORS"/>
    <s v="D"/>
    <s v="Leaf size W4; 1080 x 2200 high"/>
    <n v="6"/>
    <s v="Nr"/>
    <n v="283"/>
    <n v="1698"/>
    <n v="283"/>
    <n v="1698"/>
  </r>
  <r>
    <x v="3"/>
    <x v="9"/>
    <x v="8"/>
    <s v="081416"/>
    <s v=" FLUSH WOOD DOORS"/>
    <s v="AR"/>
    <x v="1"/>
    <n v="277"/>
    <s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
    <s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
    <s v="H"/>
    <s v="Leaf size W6; 1830 x 2200 high; double leaf; "/>
    <n v="1"/>
    <s v="Nr"/>
    <n v="0"/>
    <m/>
    <n v="0"/>
    <n v="0"/>
  </r>
  <r>
    <x v="3"/>
    <x v="9"/>
    <x v="8"/>
    <s v="081416"/>
    <s v=" FLUSH WOOD DOORS"/>
    <s v="AR"/>
    <x v="1"/>
    <n v="278"/>
    <s v="081416 - FLUSH WOOD DOORS"/>
    <s v="081416 - FLUSH WOOD DOORS"/>
    <s v="E"/>
    <s v="Leaf size W9; 900 x 2200 high"/>
    <n v="1"/>
    <s v="Nr"/>
    <n v="276"/>
    <n v="276"/>
    <n v="276"/>
    <n v="276"/>
  </r>
  <r>
    <x v="3"/>
    <x v="9"/>
    <x v="8"/>
    <s v="081416"/>
    <s v=" FLUSH WOOD DOORS"/>
    <s v="AR"/>
    <x v="0"/>
    <n v="279"/>
    <s v="Flush wood doors; solid core, 43 thick, leaf construction type 2, fire rated, comprising hardwood framing and noggins; particle core faced both sides with 6 mm plywood lipped on all edges with hardwood, veneered faced, finished to receive clear finish paint; including intumescent strip, fittings and fixings; complete; as specified and as Drg. A-611"/>
    <s v="Flush wood doors; solid core, 43 thick, leaf construction type 2, fire rated, comprising hardwood framing and noggins; particle core faced both sides with 6 mm plywood lipped on all edges with hardwood, veneered faced, finished to receive clear finish paint; including intumescent strip, fittings and fixings; complete; as specified and as Drg. A-611"/>
    <m/>
    <s v="Flush wood doors; solid core, 43 thick, leaf construction type 2, fire rated, comprising hardwood framing and noggins; particle core faced both sides with 6 mm plywood lipped on all edges with hardwood, veneered faced, finished to receive clear finish paint; including intumescent strip, fittings and fixings; complete; as specified and as Drg. A-611"/>
    <m/>
    <m/>
    <n v="0"/>
    <m/>
    <m/>
    <m/>
  </r>
  <r>
    <x v="3"/>
    <x v="9"/>
    <x v="8"/>
    <s v="081416"/>
    <s v=" FLUSH WOOD DOORS"/>
    <s v="AR"/>
    <x v="1"/>
    <n v="280"/>
    <s v="081416 - FLUSH WOOD DOORS"/>
    <s v="081416 - FLUSH WOOD DOORS"/>
    <s v="A"/>
    <s v="Leaf size W10; 1530 x 2200 high; 60 minutes; double leaf"/>
    <n v="1"/>
    <s v="Nr"/>
    <n v="0"/>
    <m/>
    <n v="0"/>
    <n v="0"/>
  </r>
  <r>
    <x v="3"/>
    <x v="9"/>
    <x v="8"/>
    <s v="081416"/>
    <s v=" FLUSH WOOD DOORS"/>
    <s v="AR"/>
    <x v="0"/>
    <n v="281"/>
    <s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
    <s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
    <m/>
    <s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
    <m/>
    <m/>
    <n v="0"/>
    <m/>
    <m/>
    <m/>
  </r>
  <r>
    <x v="3"/>
    <x v="9"/>
    <x v="8"/>
    <s v="081416"/>
    <s v=" FLUSH WOOD DOORS"/>
    <s v="AR"/>
    <x v="1"/>
    <n v="282"/>
    <s v="081416 - FLUSH WOOD DOORS"/>
    <s v="081416 - FLUSH WOOD DOORS"/>
    <s v="B"/>
    <s v="Leaf size W1; 730 x 2200 high; 45 minutes"/>
    <n v="1"/>
    <s v="Nr"/>
    <m/>
    <n v="0"/>
    <n v="0"/>
    <n v="0"/>
  </r>
  <r>
    <x v="3"/>
    <x v="9"/>
    <x v="8"/>
    <s v="081416"/>
    <s v=" FLUSH WOOD DOORS"/>
    <s v="AR"/>
    <x v="1"/>
    <n v="283"/>
    <s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
    <s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
    <s v="C"/>
    <s v="Leaf size W1; 730 x 2200 high; 60 minutes"/>
    <n v="2"/>
    <s v="Nr"/>
    <m/>
    <n v="0"/>
    <n v="0"/>
    <n v="0"/>
  </r>
  <r>
    <x v="3"/>
    <x v="9"/>
    <x v="8"/>
    <s v="081416"/>
    <s v=" FLUSH WOOD DOORS"/>
    <s v="AR"/>
    <x v="1"/>
    <n v="284"/>
    <s v="081416 - FLUSH WOOD DOORS"/>
    <s v="081416 - FLUSH WOOD DOORS"/>
    <s v="D"/>
    <s v="Leaf size W10; 1530 x 2200 high; 60 minutes; double leaf"/>
    <n v="1"/>
    <s v="Nr"/>
    <m/>
    <n v="0"/>
    <n v="0"/>
    <n v="0"/>
  </r>
  <r>
    <x v="3"/>
    <x v="9"/>
    <x v="8"/>
    <s v="081416"/>
    <s v=" FLUSH WOOD DOORS"/>
    <s v="AR"/>
    <x v="1"/>
    <n v="285"/>
    <s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
    <s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
    <s v="A"/>
    <s v="Leaf size W3; 930 x 2200 high; 60 minutes"/>
    <n v="1"/>
    <s v="Nr"/>
    <n v="508"/>
    <n v="508"/>
    <n v="508"/>
    <n v="508"/>
  </r>
  <r>
    <x v="3"/>
    <x v="9"/>
    <x v="8"/>
    <s v="081416"/>
    <s v=" FLUSH WOOD DOORS"/>
    <s v="AR"/>
    <x v="1"/>
    <n v="286"/>
    <s v="081416 - FLUSH WOOD DOORS"/>
    <s v="081416 - FLUSH WOOD DOORS"/>
    <s v="B"/>
    <s v="Leaf size W3; 930 x 2200 high; 20 minutes"/>
    <n v="2"/>
    <s v="Nr"/>
    <n v="399"/>
    <n v="798"/>
    <n v="399"/>
    <n v="798"/>
  </r>
  <r>
    <x v="3"/>
    <x v="9"/>
    <x v="8"/>
    <s v="081416"/>
    <s v=" FLUSH WOOD DOORS"/>
    <s v="AR"/>
    <x v="1"/>
    <n v="287"/>
    <s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
    <s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
    <s v="A"/>
    <s v="Leaf size W3; 930 x 2200 high; 45 minutes"/>
    <n v="5"/>
    <s v="Nr"/>
    <n v="0"/>
    <m/>
    <n v="0"/>
    <n v="0"/>
  </r>
  <r>
    <x v="3"/>
    <x v="9"/>
    <x v="8"/>
    <s v="081416"/>
    <s v=" FLUSH WOOD DOORS"/>
    <s v="AR"/>
    <x v="1"/>
    <n v="288"/>
    <s v="081416 - FLUSH WOOD DOORS"/>
    <s v="081416 - FLUSH WOOD DOORS"/>
    <s v="B"/>
    <s v="Leaf size W4; 1080 x 2200 high; 60 minutes"/>
    <n v="2"/>
    <s v="Nr"/>
    <n v="0"/>
    <m/>
    <n v="0"/>
    <n v="0"/>
  </r>
  <r>
    <x v="3"/>
    <x v="9"/>
    <x v="8"/>
    <s v="081416"/>
    <s v=" FLUSH WOOD DOORS"/>
    <s v="AR"/>
    <x v="1"/>
    <n v="289"/>
    <s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
    <s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
    <s v="A"/>
    <s v="Leaf size W4; 1080 x 2200 high; 20 minutes"/>
    <n v="6"/>
    <s v="Nr"/>
    <n v="406"/>
    <n v="2436"/>
    <n v="406"/>
    <n v="2436"/>
  </r>
  <r>
    <x v="3"/>
    <x v="9"/>
    <x v="8"/>
    <s v="081416"/>
    <s v=" FLUSH WOOD DOORS"/>
    <s v="AR"/>
    <x v="1"/>
    <n v="290"/>
    <s v="081416 - FLUSH WOOD DOORS"/>
    <s v="081416 - FLUSH WOOD DOORS"/>
    <s v="B"/>
    <s v="Leaf size W5; 1530 x 2200 high; 60 minutes; double leaf; with glass vision panel"/>
    <n v="2"/>
    <s v="Nr"/>
    <n v="1537"/>
    <n v="3074"/>
    <n v="1537"/>
    <n v="3074"/>
  </r>
  <r>
    <x v="3"/>
    <x v="9"/>
    <x v="8"/>
    <s v="081416"/>
    <s v=" FLUSH WOOD DOORS"/>
    <s v="AR"/>
    <x v="0"/>
    <n v="291"/>
    <s v="Wood door frames; hardwood, factory primed for painting; including soft wood sub frame, fittings and fixings; as specified and as Drg. A-611"/>
    <s v="Wood door frames; hardwood, factory primed for painting; including soft wood sub frame, fittings and fixings; as specified and as Drg. A-611"/>
    <m/>
    <s v="Wood door frames; hardwood, factory primed for painting; including soft wood sub frame, fittings and fixings; as specified and as Drg. A-611"/>
    <m/>
    <m/>
    <n v="0"/>
    <m/>
    <m/>
    <m/>
  </r>
  <r>
    <x v="3"/>
    <x v="9"/>
    <x v="8"/>
    <s v="081416"/>
    <s v=" FLUSH WOOD DOORS"/>
    <s v="AR"/>
    <x v="1"/>
    <n v="292"/>
    <s v="081416 - FLUSH WOOD DOORS"/>
    <s v="081416 - FLUSH WOOD DOORS"/>
    <s v="C"/>
    <s v="Type B"/>
    <n v="10"/>
    <s v="m"/>
    <n v="66"/>
    <n v="660"/>
    <n v="66"/>
    <n v="660"/>
  </r>
  <r>
    <x v="3"/>
    <x v="9"/>
    <x v="8"/>
    <s v="081416"/>
    <s v=" FLUSH WOOD DOORS"/>
    <s v="AR"/>
    <x v="0"/>
    <n v="293"/>
    <s v="Wood door frames, fire rated, factory primed for painting; including sub frame, fittings and fixings; as specified and as Drg. A-611"/>
    <s v="Wood door frames, fire rated, factory primed for painting; including sub frame, fittings and fixings; as specified and as Drg. A-611"/>
    <m/>
    <s v="Wood door frames, fire rated, factory primed for painting; including sub frame, fittings and fixings; as specified and as Drg. A-611"/>
    <m/>
    <m/>
    <n v="0"/>
    <m/>
    <m/>
    <m/>
  </r>
  <r>
    <x v="3"/>
    <x v="9"/>
    <x v="8"/>
    <s v="081416"/>
    <s v=" FLUSH WOOD DOORS"/>
    <s v="AR"/>
    <x v="1"/>
    <n v="294"/>
    <s v="081416 - FLUSH WOOD DOORS"/>
    <s v="081416 - FLUSH WOOD DOORS"/>
    <s v="F"/>
    <s v="Type B; 60 minutes"/>
    <n v="6"/>
    <s v="m"/>
    <m/>
    <n v="0"/>
    <n v="0"/>
    <n v="0"/>
  </r>
  <r>
    <x v="3"/>
    <x v="9"/>
    <x v="8"/>
    <s v="081416"/>
    <s v=" FLUSH WOOD DOORS"/>
    <s v="AR"/>
    <x v="0"/>
    <n v="295"/>
    <s v="Wood architrave; hardwood, factory primed for painting; including fittings and fixings; to"/>
    <s v="Wood architrave; hardwood, factory primed for painting; including fittings and fixings; to"/>
    <m/>
    <s v="Wood architrave; hardwood, factory primed for painting; including fittings and fixings; to"/>
    <m/>
    <m/>
    <n v="0"/>
    <m/>
    <m/>
    <m/>
  </r>
  <r>
    <x v="3"/>
    <x v="9"/>
    <x v="8"/>
    <s v="081416"/>
    <s v=" FLUSH WOOD DOORS"/>
    <s v="AR"/>
    <x v="1"/>
    <n v="296"/>
    <s v="081416 - FLUSH WOOD DOORS"/>
    <s v="081416 - FLUSH WOOD DOORS"/>
    <s v="D"/>
    <s v="Architrave; to frame type B"/>
    <n v="48"/>
    <s v="m"/>
    <n v="15"/>
    <n v="720"/>
    <n v="15"/>
    <n v="720"/>
  </r>
  <r>
    <x v="3"/>
    <x v="9"/>
    <x v="8"/>
    <s v="083113"/>
    <s v=" ACCESS DOORS AND FRAMES"/>
    <s v="AR"/>
    <x v="0"/>
    <n v="297"/>
    <s v="083113 - ACCESS DOORS AND FRAMES"/>
    <s v="083113 - ACCESS DOORS AND FRAMES"/>
    <m/>
    <s v="083113 - ACCESS DOORS AND FRAMES"/>
    <m/>
    <m/>
    <n v="0"/>
    <m/>
    <m/>
    <m/>
  </r>
  <r>
    <x v="3"/>
    <x v="9"/>
    <x v="8"/>
    <s v="083113"/>
    <s v=" ACCESS DOORS AND FRAMES"/>
    <s v="AR"/>
    <x v="0"/>
    <n v="298"/>
    <s v="Water tank cover; comprising 1.5 thick galvanized steel sheet skins; 50 thick injected polyurethane core, steel angle frame set in concrete; including epoxy paint, hinges, ironmongery, fittings and fixings; complete; as specified and as Drg. A-502; detail 5"/>
    <s v="Water tank cover; comprising 1.5 thick galvanized steel sheet skins; 50 thick injected polyurethane core, steel angle frame set in concrete; including epoxy paint, hinges, ironmongery, fittings and fixings; complete; as specified and as Drg. A-502; detail 5"/>
    <m/>
    <s v="Water tank cover; comprising 1.5 thick galvanized steel sheet skins; 50 thick injected polyurethane core, steel angle frame set in concrete; including epoxy paint, hinges, ironmongery, fittings and fixings; complete; as specified and as Drg. A-502; detail 5"/>
    <m/>
    <m/>
    <n v="0"/>
    <m/>
    <m/>
    <m/>
  </r>
  <r>
    <x v="3"/>
    <x v="9"/>
    <x v="8"/>
    <s v="083113"/>
    <s v=" ACCESS DOORS AND FRAMES"/>
    <s v="AR"/>
    <x v="1"/>
    <n v="299"/>
    <s v="083113 - ACCESS DOORS AND FRAMES"/>
    <s v="083113 - ACCESS DOORS AND FRAMES"/>
    <s v="A"/>
    <s v="Size 600 x 600"/>
    <n v="2"/>
    <s v="Nr"/>
    <n v="357"/>
    <n v="714"/>
    <n v="357"/>
    <n v="714"/>
  </r>
  <r>
    <x v="3"/>
    <x v="9"/>
    <x v="8"/>
    <s v="083113"/>
    <s v=" ACCESS DOORS AND FRAMES"/>
    <s v="AR"/>
    <x v="0"/>
    <n v="300"/>
    <s v="Shaft access panels; comprising 100 x 50 preservative treated softwood frame, 12 thick blockboard, with hardwood edging, 6 thick plywood facing on both sides, finished to receive paint; including hinges, architrave, paint, ironmongery, fittings and fixings; complete; as specified and as Drg. A-501; detail 7"/>
    <s v="Shaft access panels; comprising 100 x 50 preservative treated softwood frame, 12 thick blockboard, with hardwood edging, 6 thick plywood facing on both sides, finished to receive paint; including hinges, architrave, paint, ironmongery, fittings and fixings; complete; as specified and as Drg. A-501; detail 7"/>
    <m/>
    <s v="Shaft access panels; comprising 100 x 50 preservative treated softwood frame, 12 thick blockboard, with hardwood edging, 6 thick plywood facing on both sides, finished to receive paint; including hinges, architrave, paint, ironmongery, fittings and fixings; complete; as specified and as Drg. A-501; detail 7"/>
    <m/>
    <m/>
    <n v="0"/>
    <m/>
    <m/>
    <m/>
  </r>
  <r>
    <x v="3"/>
    <x v="9"/>
    <x v="8"/>
    <s v="083113"/>
    <s v=" ACCESS DOORS AND FRAMES"/>
    <s v="AR"/>
    <x v="1"/>
    <n v="301"/>
    <s v="083113 - ACCESS DOORS AND FRAMES"/>
    <s v="083113 - ACCESS DOORS AND FRAMES"/>
    <s v="B"/>
    <s v="Size 1500 x 1200 high"/>
    <n v="1"/>
    <s v="Nr"/>
    <n v="305"/>
    <n v="305"/>
    <n v="305"/>
    <n v="305"/>
  </r>
  <r>
    <x v="3"/>
    <x v="9"/>
    <x v="8"/>
    <s v="083113"/>
    <s v=" ACCESS DOORS AND FRAMES"/>
    <s v="AR"/>
    <x v="0"/>
    <n v="302"/>
    <s v="Electrical closets door; comprising 40 x 20 x 3 thick galvanized steel channel frame; 3 thick fixed steel louvers, polyurethane foam filling, with associated steel frame and hardware, factory primed for painting; including paint, ironmongery, all necessary fixings and fittings; complete; as specified and as Drg. A-501; detail 6"/>
    <s v="Electrical closets door; comprising 40 x 20 x 3 thick galvanized steel channel frame; 3 thick fixed steel louvers, polyurethane foam filling, with associated steel frame and hardware, factory primed for painting; including paint, ironmongery, all necessary fixings and fittings; complete; as specified and as Drg. A-501; detail 6"/>
    <m/>
    <s v="Electrical closets door; comprising 40 x 20 x 3 thick galvanized steel channel frame; 3 thick fixed steel louvers, polyurethane foam filling, with associated steel frame and hardware, factory primed for painting; including paint, ironmongery, all necessary fixings and fittings; complete; as specified and as Drg. A-501; detail 6"/>
    <m/>
    <m/>
    <n v="0"/>
    <m/>
    <m/>
    <m/>
  </r>
  <r>
    <x v="3"/>
    <x v="9"/>
    <x v="8"/>
    <s v="083113"/>
    <s v=" ACCESS DOORS AND FRAMES"/>
    <s v="AR"/>
    <x v="1"/>
    <n v="303"/>
    <s v="083113 - ACCESS DOORS AND FRAMES"/>
    <s v="083113 - ACCESS DOORS AND FRAMES"/>
    <s v="C"/>
    <s v="Closet; size 1000 x 1950 high"/>
    <n v="2"/>
    <s v="Nr"/>
    <m/>
    <n v="0"/>
    <n v="0"/>
    <n v="0"/>
  </r>
  <r>
    <x v="3"/>
    <x v="9"/>
    <x v="8"/>
    <s v="083113"/>
    <s v=" ACCESS DOORS AND FRAMES"/>
    <s v="AR"/>
    <x v="1"/>
    <n v="304"/>
    <s v="Electrical closets door; comprising 40 x 20 x 3 thick galvanized steel channel frame; 3 thick fixed steel louvers, polyurethane foam filling, with associated steel frame and hardware, factory primed for painting; including paint, ironmongery, all necessary fixings and fittings; complete; as specified and as Drg. A-501; detail 6"/>
    <s v="Electrical closets door; comprising 40 x 20 x 3 thick galvanized steel channel frame; 3 thick fixed steel louvers, polyurethane foam filling, with associated steel frame and hardware, factory primed for painting; including paint, ironmongery, all necessary fixings and fittings; complete; as specified and as Drg. A-501; detail 6"/>
    <s v="C"/>
    <s v="Closet; size 1400 x 1950 high"/>
    <n v="1"/>
    <s v="Nr"/>
    <n v="675"/>
    <n v="675"/>
    <n v="675"/>
    <n v="675"/>
  </r>
  <r>
    <x v="3"/>
    <x v="9"/>
    <x v="8"/>
    <s v="083213"/>
    <s v="SLIDING ALUMINIUM-FRAMED GLASS DOORS"/>
    <s v="AR"/>
    <x v="0"/>
    <n v="305"/>
    <s v="083213 - SLIDING ALUMINIUM-FRAMED GLASS DOORS"/>
    <s v="083213 - SLIDING ALUMINIUM-FRAMED GLASS DOORS"/>
    <m/>
    <s v="083213 - SLIDING ALUMINIUM-FRAMED GLASS DOORS"/>
    <m/>
    <m/>
    <n v="0"/>
    <m/>
    <m/>
    <m/>
  </r>
  <r>
    <x v="3"/>
    <x v="9"/>
    <x v="8"/>
    <s v="083213"/>
    <s v="SLIDING ALUMINIUM-FRAMED GLASS DOORS"/>
    <s v="AR"/>
    <x v="0"/>
    <n v="306"/>
    <s v="Sliding aluminum glass doors and screens; high performance organic PVDF coating finish; including sub frames, bedding, pointing, glazing gaskets and beads, suspension system, rails, fittings, fixings and ironmongery; glazing; as Drg. A-600"/>
    <s v="Sliding aluminum glass doors and screens; high performance organic PVDF coating finish; including sub frames, bedding, pointing, glazing gaskets and beads, suspension system, rails, fittings, fixings and ironmongery; glazing; as Drg. A-600"/>
    <m/>
    <s v="Sliding aluminum glass doors and screens; high performance organic PVDF coating finish; including sub frames, bedding, pointing, glazing gaskets and beads, suspension system, rails, fittings, fixings and ironmongery; glazing; as Drg. A-600"/>
    <m/>
    <m/>
    <n v="0"/>
    <m/>
    <m/>
    <m/>
  </r>
  <r>
    <x v="3"/>
    <x v="9"/>
    <x v="8"/>
    <s v="083213"/>
    <s v="SLIDING ALUMINIUM-FRAMED GLASS DOORS"/>
    <s v="AR"/>
    <x v="1"/>
    <n v="307"/>
    <s v="083213 - SLIDING ALUMINIUM-FRAMED GLASS DOORS"/>
    <s v="083213 - SLIDING ALUMINIUM-FRAMED GLASS DOORS"/>
    <s v="A"/>
    <s v="Type 07; 2000 x 2300 high"/>
    <n v="6"/>
    <s v="Nr"/>
    <n v="2802"/>
    <n v="16812"/>
    <n v="2802"/>
    <n v="16812"/>
  </r>
  <r>
    <x v="3"/>
    <x v="9"/>
    <x v="8"/>
    <s v="083213"/>
    <s v="SLIDING ALUMINIUM-FRAMED GLASS DOORS"/>
    <s v="AR"/>
    <x v="1"/>
    <n v="308"/>
    <s v="Sliding aluminum glass doors and screens; high performance organic PVDF coating finish; including sub frames, bedding, pointing, glazing gaskets and beads, suspension system, rails, fittings, fixings and ironmongery; glazing; as Drg. A-600"/>
    <s v="Sliding aluminum glass doors and screens; high performance organic PVDF coating finish; including sub frames, bedding, pointing, glazing gaskets and beads, suspension system, rails, fittings, fixings and ironmongery; glazing; as Drg. A-600"/>
    <s v="B"/>
    <s v="Type 11; 2800 x 2200 high"/>
    <n v="1"/>
    <s v="Nr"/>
    <n v="3515"/>
    <n v="3515"/>
    <n v="3515"/>
    <n v="3515"/>
  </r>
  <r>
    <x v="3"/>
    <x v="9"/>
    <x v="8"/>
    <s v="083213"/>
    <s v="SLIDING ALUMINIUM-FRAMED GLASS DOORS"/>
    <s v="AR"/>
    <x v="1"/>
    <n v="309"/>
    <s v="083213 - SLIDING ALUMINIUM-FRAMED GLASS DOORS"/>
    <s v="083213 - SLIDING ALUMINIUM-FRAMED GLASS DOORS"/>
    <s v="C"/>
    <s v="Type 27; 3550 x 2300 high"/>
    <n v="1"/>
    <s v="Nr"/>
    <n v="3969"/>
    <n v="3969"/>
    <n v="3969"/>
    <n v="3969"/>
  </r>
  <r>
    <x v="3"/>
    <x v="9"/>
    <x v="8"/>
    <s v="084113"/>
    <s v=" ALUMINUM FRAMED ENTRANCES AND STOREFRONTS"/>
    <s v="AR"/>
    <x v="0"/>
    <n v="310"/>
    <s v="084113 - ALUMINUM FRAMED ENTRANCES AND STOREFRONTS"/>
    <s v="084113 - ALUMINUM FRAMED ENTRANCES AND STOREFRONTS"/>
    <m/>
    <s v="084113 - ALUMINUM FRAMED ENTRANCES AND STOREFRONTS"/>
    <m/>
    <m/>
    <n v="0"/>
    <m/>
    <m/>
    <m/>
  </r>
  <r>
    <x v="3"/>
    <x v="9"/>
    <x v="8"/>
    <s v="084113"/>
    <s v=" ALUMINUM FRAMED ENTRANCES AND STOREFRONTS"/>
    <s v="AR"/>
    <x v="0"/>
    <n v="311"/>
    <s v="Aluminum alloy glazed doors and screens; high performance organic PVDF coating finish; including timber sub frames, bedding, pointing, glazing gaskets and beads, fittings, fixings and ironmongery, glazing; as Drg. A-600"/>
    <s v="Aluminum alloy glazed doors and screens; high performance organic PVDF coating finish; including timber sub frames, bedding, pointing, glazing gaskets and beads, fittings, fixings and ironmongery, glazing; as Drg. A-600"/>
    <m/>
    <s v="Aluminum alloy glazed doors and screens; high performance organic PVDF coating finish; including timber sub frames, bedding, pointing, glazing gaskets and beads, fittings, fixings and ironmongery, glazing; as Drg. A-600"/>
    <m/>
    <m/>
    <n v="0"/>
    <m/>
    <m/>
    <m/>
  </r>
  <r>
    <x v="3"/>
    <x v="9"/>
    <x v="8"/>
    <s v="084113"/>
    <s v=" ALUMINUM FRAMED ENTRANCES AND STOREFRONTS"/>
    <s v="AR"/>
    <x v="1"/>
    <n v="312"/>
    <s v="084113 - ALUMINUM FRAMED ENTRANCES AND STOREFRONTS"/>
    <s v="084113 - ALUMINUM FRAMED ENTRANCES AND STOREFRONTS"/>
    <s v="D"/>
    <s v="Type 02; overall size 1800 x 2300 high"/>
    <n v="1"/>
    <s v="Nr"/>
    <m/>
    <m/>
    <n v="0"/>
    <n v="0"/>
  </r>
  <r>
    <x v="3"/>
    <x v="9"/>
    <x v="8"/>
    <s v="084113"/>
    <s v=" ALUMINUM FRAMED ENTRANCES AND STOREFRONTS"/>
    <s v="AR"/>
    <x v="1"/>
    <n v="313"/>
    <s v="Aluminum alloy glazed doors and screens; high performance organic PVDF coating finish; including timber sub frames, bedding, pointing, glazing gaskets and beads, fittings, fixings and ironmongery, glazing; as Drg. A-600"/>
    <s v="Aluminum alloy glazed doors and screens; high performance organic PVDF coating finish; including timber sub frames, bedding, pointing, glazing gaskets and beads, fittings, fixings and ironmongery, glazing; as Drg. A-600"/>
    <s v="E"/>
    <s v="Type 20; overall size 8250 x 2900 high"/>
    <n v="1"/>
    <s v="Nr"/>
    <m/>
    <m/>
    <n v="0"/>
    <n v="0"/>
  </r>
  <r>
    <x v="3"/>
    <x v="9"/>
    <x v="8"/>
    <s v="084113"/>
    <s v=" ALUMINUM FRAMED ENTRANCES AND STOREFRONTS"/>
    <s v="AR"/>
    <x v="1"/>
    <n v="314"/>
    <s v="084113 - ALUMINUM FRAMED ENTRANCES AND STOREFRONTS"/>
    <s v="084113 - ALUMINUM FRAMED ENTRANCES AND STOREFRONTS"/>
    <s v="F"/>
    <s v="Type 21; overall size 4660 x 2400 high"/>
    <n v="1"/>
    <s v="Nr"/>
    <m/>
    <m/>
    <n v="0"/>
    <n v="0"/>
  </r>
  <r>
    <x v="3"/>
    <x v="9"/>
    <x v="8"/>
    <s v="084113"/>
    <s v=" ALUMINUM FRAMED ENTRANCES AND STOREFRONTS"/>
    <s v="AR"/>
    <x v="1"/>
    <n v="315"/>
    <s v="Aluminum alloy glazed doors and screens; high performance organic PVDF coating finish; including timber sub frames, bedding, pointing, glazing gaskets and beads, fittings, fixings and ironmongery, glazing; as Drg. A-600"/>
    <s v="Aluminum alloy glazed doors and screens; high performance organic PVDF coating finish; including timber sub frames, bedding, pointing, glazing gaskets and beads, fittings, fixings and ironmongery, glazing; as Drg. A-600"/>
    <s v="G"/>
    <s v="Type 24; overall size 2100 x 3900 high"/>
    <n v="1"/>
    <s v="Nr"/>
    <m/>
    <m/>
    <n v="0"/>
    <n v="0"/>
  </r>
  <r>
    <x v="3"/>
    <x v="9"/>
    <x v="8"/>
    <s v="085113"/>
    <s v=" ALUMINUM WINDOWS"/>
    <s v="AR"/>
    <x v="0"/>
    <n v="316"/>
    <s v="085113 - ALUMINUM WINDOWS"/>
    <s v="085113 - ALUMINUM WINDOWS"/>
    <m/>
    <s v="085113 - ALUMINUM WINDOWS"/>
    <m/>
    <m/>
    <n v="0"/>
    <m/>
    <m/>
    <m/>
  </r>
  <r>
    <x v="3"/>
    <x v="9"/>
    <x v="8"/>
    <s v="085113"/>
    <s v=" ALUMINUM WINDOWS"/>
    <s v="AR"/>
    <x v="0"/>
    <n v="317"/>
    <s v="Window and screens; aluminum alloy; high performance organic PVDF coating finish; including sub frame, fixings, bedding, pointing, glazing gaskets and beads, ironmongery, glazing; complete; as specified and as Drg. A-600"/>
    <s v="Window and screens; aluminum alloy; high performance organic PVDF coating finish; including sub frame, fixings, bedding, pointing, glazing gaskets and beads, ironmongery, glazing; complete; as specified and as Drg. A-600"/>
    <m/>
    <s v="Window and screens; aluminum alloy; high performance organic PVDF coating finish; including sub frame, fixings, bedding, pointing, glazing gaskets and beads, ironmongery, glazing; complete; as specified and as Drg. A-600"/>
    <m/>
    <m/>
    <n v="0"/>
    <m/>
    <m/>
    <m/>
  </r>
  <r>
    <x v="3"/>
    <x v="9"/>
    <x v="8"/>
    <s v="085113"/>
    <s v=" ALUMINUM WINDOWS"/>
    <s v="AR"/>
    <x v="1"/>
    <n v="318"/>
    <s v="085113 - ALUMINUM WINDOWS"/>
    <s v="085113 - ALUMINUM WINDOWS"/>
    <s v="A"/>
    <s v="Type 01; 1100 x 1500 high"/>
    <n v="2"/>
    <s v="Nr"/>
    <n v="979"/>
    <n v="1958"/>
    <n v="979"/>
    <n v="1958"/>
  </r>
  <r>
    <x v="3"/>
    <x v="9"/>
    <x v="8"/>
    <s v="085113"/>
    <s v=" ALUMINUM WINDOWS"/>
    <s v="AR"/>
    <x v="1"/>
    <n v="319"/>
    <s v="Window and screens; aluminum alloy; high performance organic PVDF coating finish; including sub frame, fixings, bedding, pointing, glazing gaskets and beads, ironmongery, glazing; complete; as specified and as Drg. A-600"/>
    <s v="Window and screens; aluminum alloy; high performance organic PVDF coating finish; including sub frame, fixings, bedding, pointing, glazing gaskets and beads, ironmongery, glazing; complete; as specified and as Drg. A-600"/>
    <s v="B"/>
    <s v="Type 03; 1600 x 1500 high"/>
    <n v="3"/>
    <s v="Nr"/>
    <n v="0"/>
    <m/>
    <n v="0"/>
    <n v="0"/>
  </r>
  <r>
    <x v="3"/>
    <x v="9"/>
    <x v="8"/>
    <s v="085113"/>
    <s v=" ALUMINUM WINDOWS"/>
    <s v="AR"/>
    <x v="1"/>
    <n v="320"/>
    <s v="085113 - ALUMINUM WINDOWS"/>
    <s v="085113 - ALUMINUM WINDOWS"/>
    <s v="C"/>
    <s v="Type 06; 1800 x 1300 high"/>
    <n v="2"/>
    <s v="Nr"/>
    <n v="0"/>
    <m/>
    <n v="0"/>
    <n v="0"/>
  </r>
  <r>
    <x v="3"/>
    <x v="9"/>
    <x v="8"/>
    <s v="085113"/>
    <s v=" ALUMINUM WINDOWS"/>
    <s v="AR"/>
    <x v="1"/>
    <n v="321"/>
    <s v="Window and screens; aluminum alloy; high performance organic PVDF coating finish; including sub frame, fixings, bedding, pointing, glazing gaskets and beads, ironmongery, glazing; complete; as specified and as Drg. A-600"/>
    <s v="Window and screens; aluminum alloy; high performance organic PVDF coating finish; including sub frame, fixings, bedding, pointing, glazing gaskets and beads, ironmongery, glazing; complete; as specified and as Drg. A-600"/>
    <s v="D"/>
    <s v="Type 08; 1900 x 1800 high"/>
    <n v="1"/>
    <s v="Nr"/>
    <n v="0"/>
    <m/>
    <n v="0"/>
    <n v="0"/>
  </r>
  <r>
    <x v="3"/>
    <x v="9"/>
    <x v="8"/>
    <s v="085113"/>
    <s v=" ALUMINUM WINDOWS"/>
    <s v="AR"/>
    <x v="1"/>
    <n v="322"/>
    <s v="085113 - ALUMINUM WINDOWS"/>
    <s v="085113 - ALUMINUM WINDOWS"/>
    <s v="B"/>
    <s v="Type 09; 1800 x 1300 high"/>
    <n v="2"/>
    <s v="Nr"/>
    <n v="1145"/>
    <n v="2290"/>
    <n v="1145"/>
    <n v="2290"/>
  </r>
  <r>
    <x v="3"/>
    <x v="9"/>
    <x v="8"/>
    <s v="085113"/>
    <s v=" ALUMINUM WINDOWS"/>
    <s v="AR"/>
    <x v="1"/>
    <n v="323"/>
    <s v="Window and screens; aluminum alloy; high performance organic PVDF coating finish; including sub frame, fixings, bedding, pointing, glazing gaskets and beads, ironmongery, glazing; complete; as specified and as Drg. A-600"/>
    <s v="Window and screens; aluminum alloy; high performance organic PVDF coating finish; including sub frame, fixings, bedding, pointing, glazing gaskets and beads, ironmongery, glazing; complete; as specified and as Drg. A-600"/>
    <s v="F"/>
    <s v="Type 10; 900 x 1300 high"/>
    <n v="2"/>
    <s v="Nr"/>
    <n v="0"/>
    <m/>
    <n v="0"/>
    <n v="0"/>
  </r>
  <r>
    <x v="3"/>
    <x v="9"/>
    <x v="8"/>
    <s v="085113"/>
    <s v=" ALUMINUM WINDOWS"/>
    <s v="AR"/>
    <x v="1"/>
    <n v="324"/>
    <s v="085113 - ALUMINUM WINDOWS"/>
    <s v="085113 - ALUMINUM WINDOWS"/>
    <s v="G"/>
    <s v="Type 12; 1075 x 2900 high"/>
    <n v="2"/>
    <s v="Nr"/>
    <n v="0"/>
    <m/>
    <n v="0"/>
    <n v="0"/>
  </r>
  <r>
    <x v="3"/>
    <x v="9"/>
    <x v="8"/>
    <s v="085113"/>
    <s v=" ALUMINUM WINDOWS"/>
    <s v="AR"/>
    <x v="1"/>
    <n v="325"/>
    <s v="Window and screens; aluminum alloy; high performance organic PVDF coating finish; including sub frame, fixings, bedding, pointing, glazing gaskets and beads, ironmongery, glazing; complete; as specified and as Drg. A-600"/>
    <s v="Window and screens; aluminum alloy; high performance organic PVDF coating finish; including sub frame, fixings, bedding, pointing, glazing gaskets and beads, ironmongery, glazing; complete; as specified and as Drg. A-600"/>
    <s v="H"/>
    <s v="Type 13; 750 x 500 high"/>
    <n v="6"/>
    <s v="Nr"/>
    <n v="0"/>
    <m/>
    <n v="0"/>
    <n v="0"/>
  </r>
  <r>
    <x v="3"/>
    <x v="9"/>
    <x v="8"/>
    <s v="085113"/>
    <s v=" ALUMINUM WINDOWS"/>
    <s v="AR"/>
    <x v="1"/>
    <n v="326"/>
    <s v="085113 - ALUMINUM WINDOWS"/>
    <s v="085113 - ALUMINUM WINDOWS"/>
    <s v="J"/>
    <s v="Type 14; 2100 x 2900 high"/>
    <n v="2"/>
    <s v="Nr"/>
    <n v="0"/>
    <m/>
    <n v="0"/>
    <n v="0"/>
  </r>
  <r>
    <x v="3"/>
    <x v="9"/>
    <x v="8"/>
    <s v="085113"/>
    <s v=" ALUMINUM WINDOWS"/>
    <s v="AR"/>
    <x v="1"/>
    <n v="327"/>
    <s v="Window and screens; aluminum alloy; high performance organic PVDF coating finish; including sub frame, fixings, bedding, pointing, glazing gaskets and beads, ironmongery, glazing; complete; as specified and as Drg. A-600"/>
    <s v="Window and screens; aluminum alloy; high performance organic PVDF coating finish; including sub frame, fixings, bedding, pointing, glazing gaskets and beads, ironmongery, glazing; complete; as specified and as Drg. A-600"/>
    <s v="K"/>
    <s v="Type 15; 2200 x 1100 high"/>
    <n v="1"/>
    <s v="Nr"/>
    <n v="0"/>
    <m/>
    <n v="0"/>
    <n v="0"/>
  </r>
  <r>
    <x v="3"/>
    <x v="9"/>
    <x v="8"/>
    <s v="085113"/>
    <s v=" ALUMINUM WINDOWS"/>
    <s v="AR"/>
    <x v="1"/>
    <n v="328"/>
    <s v="085113 - ALUMINUM WINDOWS"/>
    <s v="085113 - ALUMINUM WINDOWS"/>
    <s v="L"/>
    <s v="Type 16; 1400 x 1500 high"/>
    <n v="4"/>
    <s v="Nr"/>
    <n v="0"/>
    <m/>
    <n v="0"/>
    <n v="0"/>
  </r>
  <r>
    <x v="3"/>
    <x v="9"/>
    <x v="8"/>
    <s v="085113"/>
    <s v=" ALUMINUM WINDOWS"/>
    <s v="AR"/>
    <x v="1"/>
    <n v="329"/>
    <s v="Window and screens; aluminum alloy; high performance organic PVDF coating finish; including sub frame, fixings, bedding, pointing, glazing gaskets and beads, ironmongery, glazing; complete; as specified and as Drg. A-600"/>
    <s v="Window and screens; aluminum alloy; high performance organic PVDF coating finish; including sub frame, fixings, bedding, pointing, glazing gaskets and beads, ironmongery, glazing; complete; as specified and as Drg. A-600"/>
    <s v="M"/>
    <s v="Type 17; 1450 x 1100 high"/>
    <n v="2"/>
    <s v="Nr"/>
    <n v="0"/>
    <m/>
    <n v="0"/>
    <n v="0"/>
  </r>
  <r>
    <x v="3"/>
    <x v="9"/>
    <x v="8"/>
    <s v="085113"/>
    <s v=" ALUMINUM WINDOWS"/>
    <s v="AR"/>
    <x v="1"/>
    <n v="330"/>
    <s v="085113 - ALUMINUM WINDOWS"/>
    <s v="085113 - ALUMINUM WINDOWS"/>
    <s v="C"/>
    <s v="Type 18; 1600 x 550 high"/>
    <n v="3"/>
    <s v="Nr"/>
    <n v="852"/>
    <n v="2556"/>
    <n v="852"/>
    <n v="2556"/>
  </r>
  <r>
    <x v="3"/>
    <x v="9"/>
    <x v="8"/>
    <s v="085113"/>
    <s v=" ALUMINUM WINDOWS"/>
    <s v="AR"/>
    <x v="1"/>
    <n v="331"/>
    <s v="Window and screens; aluminum alloy; high performance organic PVDF coating finish; including sub frame, fixings, bedding, pointing, glazing gaskets and beads, ironmongery, glazing; complete; as specified and as Drg. A-600"/>
    <s v="Window and screens; aluminum alloy; high performance organic PVDF coating finish; including sub frame, fixings, bedding, pointing, glazing gaskets and beads, ironmongery, glazing; complete; as specified and as Drg. A-600"/>
    <s v="P"/>
    <s v="Type 22; 4275 x 2300 high"/>
    <n v="1"/>
    <s v="Nr"/>
    <m/>
    <n v="0"/>
    <n v="0"/>
    <n v="0"/>
  </r>
  <r>
    <x v="3"/>
    <x v="9"/>
    <x v="8"/>
    <s v="085113"/>
    <s v=" ALUMINUM WINDOWS"/>
    <s v="AR"/>
    <x v="1"/>
    <n v="332"/>
    <s v="085113 - ALUMINUM WINDOWS"/>
    <s v="085113 - ALUMINUM WINDOWS"/>
    <s v="D"/>
    <s v="Type 23; 1800 x 1000 high"/>
    <n v="1"/>
    <s v="Nr"/>
    <n v="1000"/>
    <n v="1000"/>
    <n v="1000"/>
    <n v="1000"/>
  </r>
  <r>
    <x v="3"/>
    <x v="9"/>
    <x v="8"/>
    <s v="085113"/>
    <s v=" ALUMINUM WINDOWS"/>
    <s v="AR"/>
    <x v="1"/>
    <n v="333"/>
    <s v="Window and screens; aluminum alloy; high performance organic PVDF coating finish; including sub frame, fixings, bedding, pointing, glazing gaskets and beads, ironmongery, glazing; complete; as specified and as Drg. A-600"/>
    <s v="Window and screens; aluminum alloy; high performance organic PVDF coating finish; including sub frame, fixings, bedding, pointing, glazing gaskets and beads, ironmongery, glazing; complete; as specified and as Drg. A-600"/>
    <s v="A"/>
    <s v="Type 26; 2750 x 1100 high"/>
    <n v="2"/>
    <s v="Nr"/>
    <n v="0"/>
    <m/>
    <n v="0"/>
    <n v="0"/>
  </r>
  <r>
    <x v="3"/>
    <x v="9"/>
    <x v="8"/>
    <s v="085113"/>
    <s v=" ALUMINUM WINDOWS"/>
    <s v="AR"/>
    <x v="1"/>
    <n v="334"/>
    <s v="085113 - ALUMINUM WINDOWS"/>
    <s v="085113 - ALUMINUM WINDOWS"/>
    <s v="A"/>
    <s v="Type 27; 3550 x 2500 high"/>
    <n v="1"/>
    <s v="Nr"/>
    <n v="4269"/>
    <n v="4269"/>
    <n v="4269"/>
    <n v="4269"/>
  </r>
  <r>
    <x v="3"/>
    <x v="9"/>
    <x v="8"/>
    <s v="085113"/>
    <s v=" ALUMINUM WINDOWS"/>
    <s v="AR"/>
    <x v="1"/>
    <n v="335"/>
    <s v="Window and screens; aluminum alloy; high performance organic PVDF coating finish; including sub frame, fixings, bedding, pointing, glazing gaskets and beads, ironmongery, glazing; complete; as specified and as Drg. A-600"/>
    <s v="Window and screens; aluminum alloy; high performance organic PVDF coating finish; including sub frame, fixings, bedding, pointing, glazing gaskets and beads, ironmongery, glazing; complete; as specified and as Drg. A-600"/>
    <s v="C"/>
    <s v="Type 28; 2400 x 2300 high"/>
    <n v="2"/>
    <s v="Nr"/>
    <n v="0"/>
    <m/>
    <n v="0"/>
    <n v="0"/>
  </r>
  <r>
    <x v="3"/>
    <x v="9"/>
    <x v="8"/>
    <s v="087111"/>
    <s v=" DOOR HARDWARE (SCHEDULED BY DESCRIBING PRODUCTS)"/>
    <s v="AR"/>
    <x v="0"/>
    <n v="336"/>
    <s v="087111 - DOOR HARDWARE (SCHEDULED BY DESCRIBING PRODUCTS)"/>
    <s v="087111 - DOOR HARDWARE (SCHEDULED BY DESCRIBING PRODUCTS)"/>
    <m/>
    <s v="087111 - DOOR HARDWARE (SCHEDULED BY DESCRIBING PRODUCTS)"/>
    <m/>
    <m/>
    <n v="0"/>
    <m/>
    <m/>
    <m/>
  </r>
  <r>
    <x v="3"/>
    <x v="9"/>
    <x v="8"/>
    <s v="087111"/>
    <s v=" DOOR HARDWARE (SCHEDULED BY DESCRIBING PRODUCTS)"/>
    <s v="AR"/>
    <x v="0"/>
    <n v="337"/>
    <s v="Door hardware sets; including all  ironmongery and accessories as per hardware sets scheduled by describing products; as specified and as Drg. A-611"/>
    <s v="For non fire rated doors"/>
    <m/>
    <s v="Door hardware sets; including all  ironmongery and accessories as per hardware sets scheduled by describing products; as specified and as Drg. A-611"/>
    <m/>
    <m/>
    <n v="0"/>
    <m/>
    <m/>
    <m/>
  </r>
  <r>
    <x v="3"/>
    <x v="9"/>
    <x v="8"/>
    <s v="087111"/>
    <s v=" DOOR HARDWARE (SCHEDULED BY DESCRIBING PRODUCTS)"/>
    <s v="AR"/>
    <x v="0"/>
    <n v="338"/>
    <s v="Door hardware sets; including all  ironmongery and accessories as per hardware sets scheduled by describing products; as specified and as Drg. A-611"/>
    <s v="For non fire rated doors"/>
    <m/>
    <s v="For non fire rated doors"/>
    <m/>
    <m/>
    <n v="0"/>
    <m/>
    <m/>
    <m/>
  </r>
  <r>
    <x v="3"/>
    <x v="9"/>
    <x v="8"/>
    <s v="087111"/>
    <s v=" DOOR HARDWARE (SCHEDULED BY DESCRIBING PRODUCTS)"/>
    <s v="AR"/>
    <x v="1"/>
    <n v="339"/>
    <s v="Door hardware sets; including all  ironmongery and accessories as per hardware sets scheduled by describing products; as specified and as Drg. A-611"/>
    <s v="For non fire rated doors"/>
    <s v="B"/>
    <s v="Type HW1"/>
    <n v="7"/>
    <s v="Nr"/>
    <n v="269"/>
    <n v="1883"/>
    <n v="269"/>
    <n v="1883"/>
  </r>
  <r>
    <x v="3"/>
    <x v="9"/>
    <x v="8"/>
    <s v="087111"/>
    <s v=" DOOR HARDWARE (SCHEDULED BY DESCRIBING PRODUCTS)"/>
    <s v="AR"/>
    <x v="1"/>
    <n v="340"/>
    <s v="Door hardware sets; including all  ironmongery and accessories as per hardware sets scheduled by describing products; as specified and as Drg. A-611"/>
    <s v="For non fire rated doors"/>
    <s v="E"/>
    <s v="Type HW10"/>
    <n v="1"/>
    <s v="Nr"/>
    <n v="0"/>
    <m/>
    <n v="0"/>
    <n v="0"/>
  </r>
  <r>
    <x v="3"/>
    <x v="9"/>
    <x v="8"/>
    <s v="087111"/>
    <s v=" DOOR HARDWARE (SCHEDULED BY DESCRIBING PRODUCTS)"/>
    <s v="AR"/>
    <x v="1"/>
    <n v="341"/>
    <s v="Door hardware sets; including all  ironmongery and accessories as per hardware sets scheduled by describing products; as specified and as Drg. A-611"/>
    <s v="For non fire rated doors"/>
    <s v="F"/>
    <s v="Type HW10a"/>
    <n v="1"/>
    <s v="Nr"/>
    <n v="0"/>
    <m/>
    <n v="0"/>
    <n v="0"/>
  </r>
  <r>
    <x v="3"/>
    <x v="9"/>
    <x v="8"/>
    <s v="087111"/>
    <s v=" DOOR HARDWARE (SCHEDULED BY DESCRIBING PRODUCTS)"/>
    <s v="AR"/>
    <x v="1"/>
    <n v="342"/>
    <s v="Door hardware sets; including all  ironmongery and accessories as per hardware sets scheduled by describing products; as specified and as Drg. A-611"/>
    <s v="For non fire rated doors"/>
    <s v="G"/>
    <s v="Type HW11"/>
    <n v="4"/>
    <s v="Nr"/>
    <n v="0"/>
    <m/>
    <n v="0"/>
    <n v="0"/>
  </r>
  <r>
    <x v="3"/>
    <x v="9"/>
    <x v="8"/>
    <s v="087111"/>
    <s v=" DOOR HARDWARE (SCHEDULED BY DESCRIBING PRODUCTS)"/>
    <s v="AR"/>
    <x v="1"/>
    <n v="343"/>
    <s v="Door hardware sets; including all  ironmongery and accessories as per hardware sets scheduled by describing products; as specified and as Drg. A-611"/>
    <s v="For non fire rated doors"/>
    <s v="C"/>
    <s v="Type HW12"/>
    <n v="3"/>
    <s v="Nr"/>
    <n v="145"/>
    <n v="435"/>
    <n v="145"/>
    <n v="435"/>
  </r>
  <r>
    <x v="3"/>
    <x v="9"/>
    <x v="8"/>
    <s v="087111"/>
    <s v=" DOOR HARDWARE (SCHEDULED BY DESCRIBING PRODUCTS)"/>
    <s v="AR"/>
    <x v="1"/>
    <n v="344"/>
    <s v="Door hardware sets; including all  ironmongery and accessories as per hardware sets scheduled by describing products; as specified and as Drg. A-611"/>
    <s v="For non fire rated doors"/>
    <s v="J"/>
    <s v="Type HW14"/>
    <n v="1"/>
    <s v="Nr"/>
    <n v="0"/>
    <m/>
    <n v="0"/>
    <n v="0"/>
  </r>
  <r>
    <x v="3"/>
    <x v="9"/>
    <x v="8"/>
    <s v="087111"/>
    <s v=" DOOR HARDWARE (SCHEDULED BY DESCRIBING PRODUCTS)"/>
    <s v="AR"/>
    <x v="1"/>
    <n v="345"/>
    <s v="Door hardware sets; including all  ironmongery and accessories as per hardware sets scheduled by describing products; as specified and as Drg. A-611"/>
    <s v="For non fire rated doors"/>
    <s v="K"/>
    <s v="Type HW15"/>
    <n v="1"/>
    <s v="Nr"/>
    <n v="0"/>
    <m/>
    <n v="0"/>
    <n v="0"/>
  </r>
  <r>
    <x v="3"/>
    <x v="9"/>
    <x v="8"/>
    <s v="087111"/>
    <s v=" DOOR HARDWARE (SCHEDULED BY DESCRIBING PRODUCTS)"/>
    <s v="AR"/>
    <x v="1"/>
    <n v="346"/>
    <s v="Door hardware sets; including all  ironmongery and accessories as per hardware sets scheduled by describing products; as specified and as Drg. A-611"/>
    <s v="For non fire rated doors"/>
    <s v="D"/>
    <s v="Type HW15b"/>
    <n v="1"/>
    <s v="Nr"/>
    <n v="257"/>
    <n v="257"/>
    <n v="257"/>
    <n v="257"/>
  </r>
  <r>
    <x v="3"/>
    <x v="9"/>
    <x v="8"/>
    <s v="087111"/>
    <s v=" DOOR HARDWARE (SCHEDULED BY DESCRIBING PRODUCTS)"/>
    <s v="AR"/>
    <x v="1"/>
    <n v="347"/>
    <s v="Door hardware sets; including all  ironmongery and accessories as per hardware sets scheduled by describing products; as specified and as Drg. A-611"/>
    <s v="For non fire rated doors"/>
    <s v="E"/>
    <s v="Type HW16"/>
    <n v="2"/>
    <s v="Nr"/>
    <n v="283"/>
    <n v="566"/>
    <n v="283"/>
    <n v="566"/>
  </r>
  <r>
    <x v="3"/>
    <x v="9"/>
    <x v="8"/>
    <s v="087111"/>
    <s v=" DOOR HARDWARE (SCHEDULED BY DESCRIBING PRODUCTS)"/>
    <s v="AR"/>
    <x v="1"/>
    <n v="348"/>
    <s v="Door hardware sets; including all  ironmongery and accessories as per hardware sets scheduled by describing products; as specified and as Drg. A-611"/>
    <s v="For non fire rated doors"/>
    <s v="N"/>
    <s v="Type HW18"/>
    <n v="1"/>
    <s v="Nr"/>
    <n v="0"/>
    <m/>
    <n v="0"/>
    <n v="0"/>
  </r>
  <r>
    <x v="3"/>
    <x v="9"/>
    <x v="8"/>
    <s v="087111"/>
    <s v=" DOOR HARDWARE (SCHEDULED BY DESCRIBING PRODUCTS)"/>
    <s v="AR"/>
    <x v="1"/>
    <n v="349"/>
    <s v="Door hardware sets; including all  ironmongery and accessories as per hardware sets scheduled by describing products; as specified and as Drg. A-611"/>
    <s v="For non fire rated doors"/>
    <s v="P"/>
    <s v="Type HW19"/>
    <n v="1"/>
    <s v="Nr"/>
    <n v="0"/>
    <m/>
    <n v="0"/>
    <n v="0"/>
  </r>
  <r>
    <x v="3"/>
    <x v="9"/>
    <x v="8"/>
    <s v="087111"/>
    <s v=" DOOR HARDWARE (SCHEDULED BY DESCRIBING PRODUCTS)"/>
    <s v="AR"/>
    <x v="1"/>
    <n v="350"/>
    <s v="Door hardware sets; including all  ironmongery and accessories as per hardware sets scheduled by describing products; as specified and as Drg. A-611"/>
    <s v="For non fire rated doors"/>
    <s v="A"/>
    <s v="Type HW19b"/>
    <n v="1"/>
    <s v="Nr"/>
    <n v="0"/>
    <m/>
    <n v="0"/>
    <n v="0"/>
  </r>
  <r>
    <x v="3"/>
    <x v="9"/>
    <x v="8"/>
    <s v="087111"/>
    <s v=" DOOR HARDWARE (SCHEDULED BY DESCRIBING PRODUCTS)"/>
    <s v="AR"/>
    <x v="1"/>
    <n v="351"/>
    <s v="Door hardware sets; including all  ironmongery and accessories as per hardware sets scheduled by describing products; as specified and as Drg. A-611"/>
    <s v="For non fire rated doors"/>
    <s v="A"/>
    <s v="Type HW20"/>
    <n v="4"/>
    <s v="Nr"/>
    <n v="79"/>
    <n v="316"/>
    <n v="79"/>
    <n v="316"/>
  </r>
  <r>
    <x v="3"/>
    <x v="9"/>
    <x v="8"/>
    <s v="087111"/>
    <s v=" DOOR HARDWARE (SCHEDULED BY DESCRIBING PRODUCTS)"/>
    <s v="AR"/>
    <x v="1"/>
    <n v="352"/>
    <s v="Door hardware sets; including all  ironmongery and accessories as per hardware sets scheduled by describing products; as specified and as Drg. A-611"/>
    <s v="For non fire rated doors"/>
    <s v="B"/>
    <s v="Type HW21"/>
    <n v="1"/>
    <s v="Nr"/>
    <n v="522"/>
    <n v="522"/>
    <n v="522"/>
    <n v="522"/>
  </r>
  <r>
    <x v="3"/>
    <x v="9"/>
    <x v="8"/>
    <s v="087111"/>
    <s v=" DOOR HARDWARE (SCHEDULED BY DESCRIBING PRODUCTS)"/>
    <s v="AR"/>
    <x v="1"/>
    <n v="353"/>
    <s v="Door hardware sets; including all  ironmongery and accessories as per hardware sets scheduled by describing products; as specified and as Drg. A-611"/>
    <s v="For non fire rated doors"/>
    <s v="C"/>
    <s v="Type HW26"/>
    <n v="1"/>
    <s v="Nr"/>
    <n v="167"/>
    <n v="167"/>
    <n v="167"/>
    <n v="167"/>
  </r>
  <r>
    <x v="3"/>
    <x v="9"/>
    <x v="8"/>
    <s v="087111"/>
    <s v=" DOOR HARDWARE (SCHEDULED BY DESCRIBING PRODUCTS)"/>
    <s v="AR"/>
    <x v="1"/>
    <n v="354"/>
    <s v="Door hardware sets; including all  ironmongery and accessories as per hardware sets scheduled by describing products; as specified and as Drg. A-611"/>
    <s v="For non fire rated doors"/>
    <s v="D"/>
    <s v="Type HW27"/>
    <n v="1"/>
    <s v="Nr"/>
    <n v="380"/>
    <n v="380"/>
    <n v="380"/>
    <n v="380"/>
  </r>
  <r>
    <x v="3"/>
    <x v="9"/>
    <x v="8"/>
    <s v="087111"/>
    <s v=" DOOR HARDWARE (SCHEDULED BY DESCRIBING PRODUCTS)"/>
    <s v="AR"/>
    <x v="1"/>
    <n v="355"/>
    <s v="Door hardware sets; including all  ironmongery and accessories as per hardware sets scheduled by describing products; as specified and as Drg. A-611"/>
    <s v="For non fire rated doors"/>
    <s v="F"/>
    <s v="Type HW3"/>
    <n v="1"/>
    <s v="Nr"/>
    <n v="0"/>
    <m/>
    <n v="0"/>
    <n v="0"/>
  </r>
  <r>
    <x v="3"/>
    <x v="9"/>
    <x v="8"/>
    <s v="087111"/>
    <s v=" DOOR HARDWARE (SCHEDULED BY DESCRIBING PRODUCTS)"/>
    <s v="AR"/>
    <x v="1"/>
    <n v="356"/>
    <s v="Door hardware sets; including all  ironmongery and accessories as per hardware sets scheduled by describing products; as specified and as Drg. A-611"/>
    <s v="For non fire rated doors"/>
    <s v="E"/>
    <s v="Type HW4"/>
    <n v="1"/>
    <s v="Nr"/>
    <n v="169"/>
    <n v="169"/>
    <n v="169"/>
    <n v="169"/>
  </r>
  <r>
    <x v="3"/>
    <x v="9"/>
    <x v="8"/>
    <s v="087111"/>
    <s v=" DOOR HARDWARE (SCHEDULED BY DESCRIBING PRODUCTS)"/>
    <s v="AR"/>
    <x v="1"/>
    <n v="357"/>
    <s v="Door hardware sets; including all  ironmongery and accessories as per hardware sets scheduled by describing products; as specified and as Drg. A-611"/>
    <s v="For non fire rated doors"/>
    <s v="H"/>
    <s v="Type HW4a"/>
    <n v="1"/>
    <s v="Nr"/>
    <n v="0"/>
    <m/>
    <n v="0"/>
    <n v="0"/>
  </r>
  <r>
    <x v="3"/>
    <x v="9"/>
    <x v="8"/>
    <s v="087111"/>
    <s v=" DOOR HARDWARE (SCHEDULED BY DESCRIBING PRODUCTS)"/>
    <s v="AR"/>
    <x v="1"/>
    <n v="358"/>
    <s v="Door hardware sets; including all  ironmongery and accessories as per hardware sets scheduled by describing products; as specified and as Drg. A-611"/>
    <s v="For non fire rated doors"/>
    <s v="F"/>
    <s v="Type HW5"/>
    <n v="1"/>
    <s v="Nr"/>
    <n v="105"/>
    <n v="105"/>
    <n v="105"/>
    <n v="105"/>
  </r>
  <r>
    <x v="3"/>
    <x v="9"/>
    <x v="8"/>
    <s v="087111"/>
    <s v=" DOOR HARDWARE (SCHEDULED BY DESCRIBING PRODUCTS)"/>
    <s v="AR"/>
    <x v="1"/>
    <n v="359"/>
    <s v="Door hardware sets; including all  ironmongery and accessories as per hardware sets scheduled by describing products; as specified and as Drg. A-611"/>
    <s v="For non fire rated doors"/>
    <s v="G"/>
    <s v="Type HW6"/>
    <n v="2"/>
    <s v="Nr"/>
    <n v="79"/>
    <n v="158"/>
    <n v="79"/>
    <n v="158"/>
  </r>
  <r>
    <x v="3"/>
    <x v="9"/>
    <x v="8"/>
    <s v="087111"/>
    <s v=" DOOR HARDWARE (SCHEDULED BY DESCRIBING PRODUCTS)"/>
    <s v="AR"/>
    <x v="1"/>
    <n v="360"/>
    <s v="Door hardware sets; including all  ironmongery and accessories as per hardware sets scheduled by describing products; as specified and as Drg. A-611"/>
    <s v="For non fire rated doors"/>
    <s v="H"/>
    <s v="Type HW7"/>
    <n v="7"/>
    <s v="Nr"/>
    <n v="79"/>
    <n v="553"/>
    <n v="79"/>
    <n v="553"/>
  </r>
  <r>
    <x v="3"/>
    <x v="9"/>
    <x v="8"/>
    <s v="087111"/>
    <s v=" DOOR HARDWARE (SCHEDULED BY DESCRIBING PRODUCTS)"/>
    <s v="AR"/>
    <x v="1"/>
    <n v="361"/>
    <s v="Door hardware sets; including all  ironmongery and accessories as per hardware sets scheduled by describing products; as specified and as Drg. A-611"/>
    <s v="For non fire rated doors"/>
    <s v="M"/>
    <s v="Type HW8"/>
    <n v="3"/>
    <s v="Nr"/>
    <m/>
    <m/>
    <n v="0"/>
    <n v="0"/>
  </r>
  <r>
    <x v="3"/>
    <x v="9"/>
    <x v="8"/>
    <s v="087111"/>
    <s v=" DOOR HARDWARE (SCHEDULED BY DESCRIBING PRODUCTS)"/>
    <s v="AR"/>
    <x v="0"/>
    <n v="362"/>
    <s v="Door hardware sets; including all  ironmongery and accessories as per hardware sets scheduled by describing products; as specified and as Drg. A-611"/>
    <s v="For fire rated doors"/>
    <m/>
    <s v="For fire rated doors"/>
    <m/>
    <m/>
    <n v="0"/>
    <m/>
    <m/>
    <m/>
  </r>
  <r>
    <x v="3"/>
    <x v="9"/>
    <x v="8"/>
    <s v="087111"/>
    <s v=" DOOR HARDWARE (SCHEDULED BY DESCRIBING PRODUCTS)"/>
    <s v="AR"/>
    <x v="1"/>
    <n v="363"/>
    <s v="Door hardware sets; including all  ironmongery and accessories as per hardware sets scheduled by describing products; as specified and as Drg. A-611"/>
    <s v="For non fire rated doors"/>
    <s v="J"/>
    <s v="Type HW1 /F; 60 minutes"/>
    <n v="1"/>
    <s v="Nr"/>
    <n v="269"/>
    <n v="269"/>
    <n v="269"/>
    <n v="269"/>
  </r>
  <r>
    <x v="3"/>
    <x v="9"/>
    <x v="8"/>
    <s v="087111"/>
    <s v=" DOOR HARDWARE (SCHEDULED BY DESCRIBING PRODUCTS)"/>
    <s v="AR"/>
    <x v="1"/>
    <n v="364"/>
    <s v="Door hardware sets; including all  ironmongery and accessories as per hardware sets scheduled by describing products; as specified and as Drg. A-611"/>
    <s v="For fire rated doors"/>
    <s v="K"/>
    <s v="Type HW10 /F; 60 minutes"/>
    <n v="1"/>
    <s v="Nr"/>
    <n v="105"/>
    <n v="105"/>
    <n v="105"/>
    <n v="105"/>
  </r>
  <r>
    <x v="3"/>
    <x v="9"/>
    <x v="8"/>
    <s v="087111"/>
    <s v=" DOOR HARDWARE (SCHEDULED BY DESCRIBING PRODUCTS)"/>
    <s v="AR"/>
    <x v="1"/>
    <n v="365"/>
    <s v="Door hardware sets; including all  ironmongery and accessories as per hardware sets scheduled by describing products; as specified and as Drg. A-611"/>
    <s v="For non fire rated doors"/>
    <s v="Q"/>
    <s v="Type HW11 /F; 45 minutes"/>
    <n v="1"/>
    <s v="Nr"/>
    <n v="0"/>
    <m/>
    <n v="0"/>
    <n v="0"/>
  </r>
  <r>
    <x v="3"/>
    <x v="9"/>
    <x v="8"/>
    <s v="087111"/>
    <s v=" DOOR HARDWARE (SCHEDULED BY DESCRIBING PRODUCTS)"/>
    <s v="AR"/>
    <x v="1"/>
    <n v="366"/>
    <s v="Door hardware sets; including all  ironmongery and accessories as per hardware sets scheduled by describing products; as specified and as Drg. A-611"/>
    <s v="For fire rated doors"/>
    <s v="L"/>
    <s v="Type HW11 /F; 60 minutes"/>
    <n v="1"/>
    <s v="Nr"/>
    <n v="169"/>
    <n v="169"/>
    <n v="169"/>
    <n v="169"/>
  </r>
  <r>
    <x v="3"/>
    <x v="9"/>
    <x v="8"/>
    <s v="087111"/>
    <s v=" DOOR HARDWARE (SCHEDULED BY DESCRIBING PRODUCTS)"/>
    <s v="AR"/>
    <x v="1"/>
    <n v="367"/>
    <s v="Door hardware sets; including all  ironmongery and accessories as per hardware sets scheduled by describing products; as specified and as Drg. A-611"/>
    <s v="For non fire rated doors"/>
    <s v="M"/>
    <s v="Type HW13 /F; 20 minutes"/>
    <n v="6"/>
    <s v="Nr"/>
    <n v="107"/>
    <n v="642"/>
    <n v="107"/>
    <n v="642"/>
  </r>
  <r>
    <x v="3"/>
    <x v="9"/>
    <x v="8"/>
    <s v="087111"/>
    <s v=" DOOR HARDWARE (SCHEDULED BY DESCRIBING PRODUCTS)"/>
    <s v="AR"/>
    <x v="1"/>
    <n v="368"/>
    <s v="Door hardware sets; including all  ironmongery and accessories as per hardware sets scheduled by describing products; as specified and as Drg. A-611"/>
    <s v="For fire rated doors"/>
    <s v="T"/>
    <s v="Type HW14 /F; 45 minutes"/>
    <n v="2"/>
    <s v="Nr"/>
    <n v="0"/>
    <m/>
    <n v="0"/>
    <n v="0"/>
  </r>
  <r>
    <x v="3"/>
    <x v="9"/>
    <x v="8"/>
    <s v="087111"/>
    <s v=" DOOR HARDWARE (SCHEDULED BY DESCRIBING PRODUCTS)"/>
    <s v="AR"/>
    <x v="1"/>
    <n v="369"/>
    <s v="Door hardware sets; including all  ironmongery and accessories as per hardware sets scheduled by describing products; as specified and as Drg. A-611"/>
    <s v="For non fire rated doors"/>
    <s v="U"/>
    <s v="Type HW14 /F; 60 minutes"/>
    <n v="1"/>
    <s v="Nr"/>
    <n v="0"/>
    <m/>
    <n v="0"/>
    <n v="0"/>
  </r>
  <r>
    <x v="3"/>
    <x v="9"/>
    <x v="8"/>
    <s v="087111"/>
    <s v=" DOOR HARDWARE (SCHEDULED BY DESCRIBING PRODUCTS)"/>
    <s v="AR"/>
    <x v="1"/>
    <n v="370"/>
    <s v="Door hardware sets; including all  ironmongery and accessories as per hardware sets scheduled by describing products; as specified and as Drg. A-611"/>
    <s v="For fire rated doors"/>
    <s v="A"/>
    <s v="Type HW17 /F; 60 minutes"/>
    <n v="1"/>
    <s v="Nr"/>
    <n v="0"/>
    <m/>
    <n v="0"/>
    <n v="0"/>
  </r>
  <r>
    <x v="3"/>
    <x v="9"/>
    <x v="8"/>
    <s v="087111"/>
    <s v=" DOOR HARDWARE (SCHEDULED BY DESCRIBING PRODUCTS)"/>
    <s v="AR"/>
    <x v="1"/>
    <n v="371"/>
    <s v="Door hardware sets; including all  ironmongery and accessories as per hardware sets scheduled by describing products; as specified and as Drg. A-611"/>
    <s v="For non fire rated doors"/>
    <s v="B"/>
    <s v="Type HW18 /F; 60 minutes"/>
    <n v="1"/>
    <s v="Nr"/>
    <n v="0"/>
    <m/>
    <n v="0"/>
    <n v="0"/>
  </r>
  <r>
    <x v="3"/>
    <x v="9"/>
    <x v="8"/>
    <s v="087111"/>
    <s v=" DOOR HARDWARE (SCHEDULED BY DESCRIBING PRODUCTS)"/>
    <s v="AR"/>
    <x v="1"/>
    <n v="372"/>
    <s v="Door hardware sets; including all  ironmongery and accessories as per hardware sets scheduled by describing products; as specified and as Drg. A-611"/>
    <s v="For fire rated doors"/>
    <s v="C"/>
    <s v="Type HW19a /F; 60 minutes"/>
    <n v="1"/>
    <s v="Nr"/>
    <n v="0"/>
    <m/>
    <n v="0"/>
    <n v="0"/>
  </r>
  <r>
    <x v="3"/>
    <x v="9"/>
    <x v="8"/>
    <s v="087111"/>
    <s v=" DOOR HARDWARE (SCHEDULED BY DESCRIBING PRODUCTS)"/>
    <s v="AR"/>
    <x v="1"/>
    <n v="373"/>
    <s v="Door hardware sets; including all  ironmongery and accessories as per hardware sets scheduled by describing products; as specified and as Drg. A-611"/>
    <s v="For non fire rated doors"/>
    <s v="A"/>
    <s v="Type HW19a /F; 90 minutes"/>
    <n v="1"/>
    <s v="Nr"/>
    <n v="597"/>
    <n v="597"/>
    <n v="597"/>
    <n v="597"/>
  </r>
  <r>
    <x v="3"/>
    <x v="9"/>
    <x v="8"/>
    <s v="087111"/>
    <s v=" DOOR HARDWARE (SCHEDULED BY DESCRIBING PRODUCTS)"/>
    <s v="AR"/>
    <x v="1"/>
    <n v="374"/>
    <s v="Door hardware sets; including all  ironmongery and accessories as per hardware sets scheduled by describing products; as specified and as Drg. A-611"/>
    <s v="For fire rated doors"/>
    <s v="E"/>
    <s v="Type HW20a /F; 60 minutes"/>
    <n v="1"/>
    <s v="Nr"/>
    <n v="0"/>
    <m/>
    <n v="0"/>
    <n v="0"/>
  </r>
  <r>
    <x v="3"/>
    <x v="9"/>
    <x v="8"/>
    <s v="087111"/>
    <s v=" DOOR HARDWARE (SCHEDULED BY DESCRIBING PRODUCTS)"/>
    <s v="AR"/>
    <x v="1"/>
    <n v="375"/>
    <s v="Door hardware sets; including all  ironmongery and accessories as per hardware sets scheduled by describing products; as specified and as Drg. A-611"/>
    <s v="For non fire rated doors"/>
    <s v="B"/>
    <s v="Type HW27 /F; 60 minutes"/>
    <n v="1"/>
    <s v="Nr"/>
    <n v="380"/>
    <n v="380"/>
    <n v="380"/>
    <n v="380"/>
  </r>
  <r>
    <x v="3"/>
    <x v="9"/>
    <x v="8"/>
    <s v="087111"/>
    <s v=" DOOR HARDWARE (SCHEDULED BY DESCRIBING PRODUCTS)"/>
    <s v="AR"/>
    <x v="1"/>
    <n v="376"/>
    <s v="Door hardware sets; including all  ironmongery and accessories as per hardware sets scheduled by describing products; as specified and as Drg. A-611"/>
    <s v="For fire rated doors"/>
    <s v="G"/>
    <s v="Type HW4 /F; 45 minutes"/>
    <n v="1"/>
    <s v="Nr"/>
    <m/>
    <n v="0"/>
    <n v="0"/>
    <n v="0"/>
  </r>
  <r>
    <x v="3"/>
    <x v="9"/>
    <x v="8"/>
    <s v="087111"/>
    <s v=" DOOR HARDWARE (SCHEDULED BY DESCRIBING PRODUCTS)"/>
    <s v="AR"/>
    <x v="1"/>
    <n v="377"/>
    <s v="Door hardware sets; including all  ironmongery and accessories as per hardware sets scheduled by describing products; as specified and as Drg. A-611"/>
    <s v="For non fire rated doors"/>
    <s v="C"/>
    <s v="Type HW4 /F; 60 minutes"/>
    <n v="2"/>
    <s v="Nr"/>
    <n v="169"/>
    <n v="338"/>
    <n v="169"/>
    <n v="338"/>
  </r>
  <r>
    <x v="3"/>
    <x v="9"/>
    <x v="8"/>
    <s v="087111"/>
    <s v=" DOOR HARDWARE (SCHEDULED BY DESCRIBING PRODUCTS)"/>
    <s v="AR"/>
    <x v="1"/>
    <n v="378"/>
    <s v="Door hardware sets; including all  ironmongery and accessories as per hardware sets scheduled by describing products; as specified and as Drg. A-611"/>
    <s v="For fire rated doors"/>
    <s v="D"/>
    <s v="Type HW5 /F; 45 minutes"/>
    <n v="2"/>
    <s v="Nr"/>
    <n v="105"/>
    <n v="210"/>
    <n v="105"/>
    <n v="210"/>
  </r>
  <r>
    <x v="3"/>
    <x v="9"/>
    <x v="8"/>
    <s v="087111"/>
    <s v=" DOOR HARDWARE (SCHEDULED BY DESCRIBING PRODUCTS)"/>
    <s v="AR"/>
    <x v="0"/>
    <n v="379"/>
    <s v="Door hardware sets; including all  ironmongery and accessories as per hardware sets scheduled by describing products; as specified and as Drg. A-611"/>
    <s v="For non fire rated doors"/>
    <s v="BILL NO. 8 - OPENINGS"/>
    <m/>
    <m/>
    <m/>
    <m/>
    <m/>
    <m/>
    <m/>
  </r>
  <r>
    <x v="3"/>
    <x v="9"/>
    <x v="8"/>
    <s v="To Summary"/>
    <s v="To Summary"/>
    <m/>
    <x v="2"/>
    <n v="380"/>
    <s v="Door hardware sets; including all  ironmongery and accessories as per hardware sets scheduled by describing products; as specified and as Drg. A-611"/>
    <s v="For fire rated doors"/>
    <s v="To Summary"/>
    <m/>
    <m/>
    <m/>
    <s v="J.D"/>
    <n v="71276"/>
    <m/>
    <m/>
  </r>
  <r>
    <x v="3"/>
    <x v="10"/>
    <x v="9"/>
    <s v="092400"/>
    <s v=" PORTLAND CEMENT PLASTER"/>
    <s v="AR"/>
    <x v="0"/>
    <n v="381"/>
    <s v="Door hardware sets; including all  ironmongery and accessories as per hardware sets scheduled by describing products; as specified and as Drg. A-611"/>
    <s v="For non fire rated doors"/>
    <m/>
    <m/>
    <s v="BILLS NO. 9"/>
    <m/>
    <m/>
    <m/>
    <m/>
    <m/>
  </r>
  <r>
    <x v="3"/>
    <x v="10"/>
    <x v="9"/>
    <s v="092400"/>
    <s v=" PORTLAND CEMENT PLASTER"/>
    <s v="AR"/>
    <x v="0"/>
    <n v="382"/>
    <s v="Door hardware sets; including all  ironmongery and accessories as per hardware sets scheduled by describing products; as specified and as Drg. A-611"/>
    <s v="For fire rated doors"/>
    <m/>
    <m/>
    <s v="FINISHES"/>
    <m/>
    <m/>
    <m/>
    <m/>
    <m/>
  </r>
  <r>
    <x v="3"/>
    <x v="10"/>
    <x v="9"/>
    <s v="092400"/>
    <s v=" PORTLAND CEMENT PLASTER"/>
    <s v="AR"/>
    <x v="0"/>
    <n v="383"/>
    <s v="Door hardware sets; including all  ironmongery and accessories as per hardware sets scheduled by describing products; as specified and as Drg. A-611"/>
    <s v="For non fire rated doors"/>
    <s v="Item"/>
    <s v="                Description                           "/>
    <s v="Qty"/>
    <s v="Unit"/>
    <s v="Rate"/>
    <s v="Amount"/>
    <m/>
    <m/>
  </r>
  <r>
    <x v="3"/>
    <x v="10"/>
    <x v="9"/>
    <s v="092400"/>
    <s v=" PORTLAND CEMENT PLASTER"/>
    <s v="AR"/>
    <x v="0"/>
    <n v="384"/>
    <s v="Door hardware sets; including all  ironmongery and accessories as per hardware sets scheduled by describing products; as specified and as Drg. A-611"/>
    <s v="For fire rated doors"/>
    <m/>
    <m/>
    <m/>
    <m/>
    <m/>
    <s v="J.D"/>
    <m/>
    <m/>
  </r>
  <r>
    <x v="3"/>
    <x v="10"/>
    <x v="9"/>
    <s v="092400"/>
    <s v=" PORTLAND CEMENT PLASTER"/>
    <s v="AR"/>
    <x v="0"/>
    <n v="385"/>
    <s v="092400 - PORTLAND CEMENT PLASTER"/>
    <s v="092400 - PORTLAND CEMENT PLASTER"/>
    <m/>
    <s v="092400 - PORTLAND CEMENT PLASTER"/>
    <m/>
    <m/>
    <m/>
    <m/>
    <m/>
    <m/>
  </r>
  <r>
    <x v="3"/>
    <x v="10"/>
    <x v="9"/>
    <s v="092400"/>
    <s v=" PORTLAND CEMENT PLASTER"/>
    <s v="AR"/>
    <x v="0"/>
    <n v="386"/>
    <s v="Cement-sand plaster; plain finish; to"/>
    <s v="Cement-sand plaster; plain finish; to"/>
    <m/>
    <s v="Cement-sand plaster; plain finish; to"/>
    <m/>
    <m/>
    <m/>
    <m/>
    <m/>
    <m/>
  </r>
  <r>
    <x v="3"/>
    <x v="10"/>
    <x v="9"/>
    <s v="092400"/>
    <s v=" PORTLAND CEMENT PLASTER"/>
    <s v="AR"/>
    <x v="1"/>
    <n v="387"/>
    <s v="092400 - PORTLAND CEMENT PLASTER"/>
    <s v="092400 - PORTLAND CEMENT PLASTER"/>
    <s v="A"/>
    <s v="Walls; 15 thick; internal"/>
    <n v="1658"/>
    <s v="m2"/>
    <n v="7"/>
    <n v="11606"/>
    <n v="7"/>
    <n v="11606"/>
  </r>
  <r>
    <x v="3"/>
    <x v="10"/>
    <x v="9"/>
    <s v="092400"/>
    <s v=" PORTLAND CEMENT PLASTER"/>
    <s v="AR"/>
    <x v="1"/>
    <n v="388"/>
    <s v="Cement-sand plaster; plain finish; to"/>
    <s v="Cement-sand plaster; plain finish; to"/>
    <s v="B"/>
    <s v="Curved walls; 15 thick; internal"/>
    <n v="47"/>
    <s v="m2"/>
    <n v="0"/>
    <n v="0"/>
    <n v="0"/>
    <n v="0"/>
  </r>
  <r>
    <x v="3"/>
    <x v="10"/>
    <x v="9"/>
    <s v="092400"/>
    <s v=" PORTLAND CEMENT PLASTER"/>
    <s v="AR"/>
    <x v="1"/>
    <n v="389"/>
    <s v="092400 - PORTLAND CEMENT PLASTER"/>
    <s v="092400 - PORTLAND CEMENT PLASTER"/>
    <s v="B"/>
    <s v="Walls; 20 thick; external"/>
    <n v="1100"/>
    <s v="m2"/>
    <n v="9"/>
    <n v="9900"/>
    <n v="9"/>
    <n v="9900"/>
  </r>
  <r>
    <x v="3"/>
    <x v="10"/>
    <x v="9"/>
    <s v="092400"/>
    <s v=" PORTLAND CEMENT PLASTER"/>
    <s v="AR"/>
    <x v="1"/>
    <n v="390"/>
    <s v="Cement-sand plaster; plain finish; to"/>
    <s v="Cement-sand plaster; plain finish; to"/>
    <s v="C"/>
    <s v="Ceiling; 15 thick; internal"/>
    <n v="399"/>
    <s v="m2"/>
    <n v="8"/>
    <n v="3192"/>
    <n v="8"/>
    <n v="3192"/>
  </r>
  <r>
    <x v="3"/>
    <x v="10"/>
    <x v="9"/>
    <s v="092400"/>
    <s v=" PORTLAND CEMENT PLASTER"/>
    <s v="AR"/>
    <x v="1"/>
    <n v="391"/>
    <s v="092400 - PORTLAND CEMENT PLASTER"/>
    <s v="092400 - PORTLAND CEMENT PLASTER"/>
    <s v="D"/>
    <s v="Ceiling; 20 thick; external"/>
    <n v="137"/>
    <s v="m2"/>
    <n v="9"/>
    <n v="1233"/>
    <n v="9"/>
    <n v="1233"/>
  </r>
  <r>
    <x v="3"/>
    <x v="10"/>
    <x v="9"/>
    <s v="092400"/>
    <s v=" PORTLAND CEMENT PLASTER"/>
    <s v="AR"/>
    <x v="1"/>
    <n v="392"/>
    <s v="Cement-sand plaster; plain finish; to"/>
    <s v="Cement-sand plaster; plain finish; to"/>
    <s v="F"/>
    <s v="Isolated columns; 15 thick; internal"/>
    <n v="31"/>
    <s v="m2"/>
    <n v="0"/>
    <n v="0"/>
    <n v="0"/>
    <n v="0"/>
  </r>
  <r>
    <x v="3"/>
    <x v="10"/>
    <x v="9"/>
    <s v="092400"/>
    <s v=" PORTLAND CEMENT PLASTER"/>
    <s v="AR"/>
    <x v="0"/>
    <n v="393"/>
    <s v="Cement-sand plaster; finished to receive tiling; to"/>
    <s v="Cement-sand plaster; finished to receive tiling; to"/>
    <m/>
    <s v="Cement-sand plaster; finished to receive tiling; to"/>
    <m/>
    <m/>
    <n v="0"/>
    <m/>
    <m/>
    <m/>
  </r>
  <r>
    <x v="3"/>
    <x v="10"/>
    <x v="9"/>
    <s v="092400"/>
    <s v=" PORTLAND CEMENT PLASTER"/>
    <s v="AR"/>
    <x v="1"/>
    <n v="394"/>
    <s v="Cement-sand plaster; plain finish; to"/>
    <s v="Cement-sand plaster; plain finish; to"/>
    <s v="E"/>
    <s v="Walls; 15 thick; internal"/>
    <n v="116"/>
    <s v="m2"/>
    <n v="10"/>
    <n v="1160"/>
    <n v="10"/>
    <n v="1160"/>
  </r>
  <r>
    <x v="3"/>
    <x v="10"/>
    <x v="9"/>
    <s v="092900"/>
    <s v=" GYPSUM BOARD"/>
    <s v="AR"/>
    <x v="0"/>
    <n v="395"/>
    <s v="092900 - GYPSUM BOARD"/>
    <s v="092900 - GYPSUM BOARD"/>
    <m/>
    <s v="092900 - GYPSUM BOARD"/>
    <m/>
    <m/>
    <n v="0"/>
    <m/>
    <m/>
    <m/>
  </r>
  <r>
    <x v="3"/>
    <x v="10"/>
    <x v="9"/>
    <s v="092900"/>
    <s v=" GYPSUM BOARD"/>
    <s v="AR"/>
    <x v="0"/>
    <n v="396"/>
    <s v="Gypsum boards suspended ceiling; comprising gypsum board; finished to receive paint; including suspension system, acoustical sealant, upstands, edge trim, hangers, fittings and fixings; furring (vertical surfaces); complete; as specified and shown on Drawings; to"/>
    <s v="Gypsum boards suspended ceiling; comprising gypsum board; finished to receive paint; including suspension system, acoustical sealant, upstands, edge trim, hangers, fittings and fixings; furring (vertical surfaces); complete; as specified and shown on Drawings; to"/>
    <m/>
    <s v="Gypsum boards suspended ceiling; comprising gypsum board; finished to receive paint; including suspension system, acoustical sealant, upstands, edge trim, hangers, fittings and fixings; furring (vertical surfaces); complete; as specified and shown on Drawings; to"/>
    <m/>
    <m/>
    <n v="0"/>
    <m/>
    <m/>
    <m/>
  </r>
  <r>
    <x v="3"/>
    <x v="10"/>
    <x v="9"/>
    <s v="092900"/>
    <s v=" GYPSUM BOARD"/>
    <s v="AR"/>
    <x v="1"/>
    <n v="397"/>
    <s v="092900 - GYPSUM BOARD"/>
    <s v="092900 - GYPSUM BOARD"/>
    <s v="F"/>
    <s v="Ceilings; moisture"/>
    <n v="66"/>
    <s v="m2"/>
    <n v="19"/>
    <n v="1254"/>
    <n v="19"/>
    <n v="1254"/>
  </r>
  <r>
    <x v="3"/>
    <x v="10"/>
    <x v="9"/>
    <s v="093000"/>
    <s v=" TILING"/>
    <s v="AR"/>
    <x v="0"/>
    <n v="398"/>
    <s v="093000 - TILING"/>
    <s v="093000 - TILING"/>
    <m/>
    <s v="093000 - TILING"/>
    <m/>
    <m/>
    <n v="0"/>
    <m/>
    <m/>
    <m/>
  </r>
  <r>
    <x v="3"/>
    <x v="10"/>
    <x v="9"/>
    <s v="093000"/>
    <s v=" TILING"/>
    <s v="AR"/>
    <x v="0"/>
    <n v="399"/>
    <s v="Ceramic tiles and fittings; vitrified unglazed, with non slip finish; including cement-sand screed; to"/>
    <s v="Ceramic tiles and fittings; vitrified unglazed, with non slip finish; including cement-sand screed; to"/>
    <m/>
    <s v="Ceramic tiles and fittings; vitrified unglazed, with non slip finish; including cement-sand screed; to"/>
    <m/>
    <m/>
    <n v="0"/>
    <m/>
    <m/>
    <m/>
  </r>
  <r>
    <x v="3"/>
    <x v="10"/>
    <x v="9"/>
    <s v="093000"/>
    <s v=" TILING"/>
    <s v="AR"/>
    <x v="1"/>
    <n v="400"/>
    <s v="093000 - TILING"/>
    <s v="093000 - TILING"/>
    <s v="A"/>
    <s v="Floors; 200 x 200"/>
    <n v="42"/>
    <s v="m2"/>
    <n v="0"/>
    <n v="0"/>
    <n v="0"/>
    <n v="0"/>
  </r>
  <r>
    <x v="3"/>
    <x v="10"/>
    <x v="9"/>
    <s v="093000"/>
    <s v=" TILING"/>
    <s v="AR"/>
    <x v="1"/>
    <n v="401"/>
    <s v="Ceramic tiles and fittings; vitrified unglazed, with non slip finish; including cement-sand screed; to"/>
    <s v="Ceramic tiles and fittings; vitrified unglazed, with non slip finish; including cement-sand screed; to"/>
    <s v="A"/>
    <s v="Floors; 300 x 300"/>
    <n v="15"/>
    <s v="m2"/>
    <n v="33"/>
    <n v="495"/>
    <n v="33"/>
    <n v="495"/>
  </r>
  <r>
    <x v="3"/>
    <x v="10"/>
    <x v="9"/>
    <s v="093000"/>
    <s v=" TILING"/>
    <s v="AR"/>
    <x v="1"/>
    <n v="402"/>
    <s v="093000 - TILING"/>
    <s v="093000 - TILING"/>
    <s v="B"/>
    <s v="Floors; 400 x 400"/>
    <n v="25"/>
    <s v="m2"/>
    <n v="33"/>
    <n v="825"/>
    <n v="33"/>
    <n v="825"/>
  </r>
  <r>
    <x v="3"/>
    <x v="10"/>
    <x v="9"/>
    <s v="093000"/>
    <s v=" TILING"/>
    <s v="AR"/>
    <x v="1"/>
    <n v="403"/>
    <s v="Ceramic tiles and fittings; vitrified unglazed, with non slip finish; including cement-sand screed; to"/>
    <s v="Ceramic tiles and fittings; vitrified unglazed, with non slip finish; including cement-sand screed; to"/>
    <s v="C"/>
    <s v="Floors; 400 x 400; acid resistant"/>
    <n v="31"/>
    <s v="m2"/>
    <n v="38"/>
    <n v="1178"/>
    <n v="38"/>
    <n v="1178"/>
  </r>
  <r>
    <x v="3"/>
    <x v="10"/>
    <x v="9"/>
    <s v="093000"/>
    <s v=" TILING"/>
    <s v="AR"/>
    <x v="1"/>
    <n v="404"/>
    <s v="093000 - TILING"/>
    <s v="093000 - TILING"/>
    <s v="D"/>
    <s v="Floors; 600 x 600"/>
    <n v="641"/>
    <s v="m2"/>
    <n v="32"/>
    <n v="20512"/>
    <n v="32"/>
    <n v="20512"/>
  </r>
  <r>
    <x v="3"/>
    <x v="10"/>
    <x v="9"/>
    <s v="093000"/>
    <s v=" TILING"/>
    <s v="AR"/>
    <x v="1"/>
    <n v="405"/>
    <s v="Ceramic tiles and fittings; vitrified unglazed, with non slip finish; including cement-sand screed; to"/>
    <s v="Ceramic tiles and fittings; vitrified unglazed, with non slip finish; including cement-sand screed; to"/>
    <s v="E"/>
    <s v="Skirting; 100 high"/>
    <n v="533"/>
    <s v="m"/>
    <n v="13"/>
    <n v="6929"/>
    <n v="13"/>
    <n v="6929"/>
  </r>
  <r>
    <x v="3"/>
    <x v="10"/>
    <x v="9"/>
    <s v="093000"/>
    <s v=" TILING"/>
    <s v="AR"/>
    <x v="1"/>
    <n v="406"/>
    <s v="093000 - TILING"/>
    <s v="093000 - TILING"/>
    <s v="G"/>
    <s v="Curved skirting; 100 high"/>
    <n v="11"/>
    <s v="m"/>
    <n v="0"/>
    <n v="0"/>
    <n v="0"/>
    <n v="0"/>
  </r>
  <r>
    <x v="3"/>
    <x v="10"/>
    <x v="9"/>
    <s v="093000"/>
    <s v=" TILING"/>
    <s v="AR"/>
    <x v="0"/>
    <n v="407"/>
    <s v="Glazed ceramic tiles and fittings; vitrified satin glazed with cushion edges and space lugs; to"/>
    <s v="Glazed ceramic tiles and fittings; vitrified satin glazed with cushion edges and space lugs; to"/>
    <m/>
    <s v="Glazed ceramic tiles and fittings; vitrified satin glazed with cushion edges and space lugs; to"/>
    <m/>
    <m/>
    <n v="0"/>
    <m/>
    <m/>
    <m/>
  </r>
  <r>
    <x v="3"/>
    <x v="10"/>
    <x v="9"/>
    <s v="093000"/>
    <s v=" TILING"/>
    <s v="AR"/>
    <x v="1"/>
    <n v="408"/>
    <s v="093000 - TILING"/>
    <s v="093000 - TILING"/>
    <s v="H"/>
    <s v="Walls; 200 x 200 x 6 thick"/>
    <n v="231"/>
    <s v="m2"/>
    <n v="0"/>
    <n v="0"/>
    <n v="0"/>
    <n v="0"/>
  </r>
  <r>
    <x v="3"/>
    <x v="10"/>
    <x v="9"/>
    <s v="093000"/>
    <s v=" TILING"/>
    <s v="AR"/>
    <x v="1"/>
    <n v="409"/>
    <s v="Glazed ceramic tiles and fittings; vitrified satin glazed with cushion edges and space lugs; to"/>
    <s v="Glazed ceramic tiles and fittings; vitrified satin glazed with cushion edges and space lugs; to"/>
    <s v="F"/>
    <s v="Walls; 250 x 400 x 6 thick"/>
    <n v="116"/>
    <s v="m2"/>
    <n v="22"/>
    <n v="2552"/>
    <n v="22"/>
    <n v="2552"/>
  </r>
  <r>
    <x v="3"/>
    <x v="10"/>
    <x v="9"/>
    <s v="095133"/>
    <s v=" ACOUSTICAL METAL PAN CEILINGS"/>
    <s v="AR"/>
    <x v="0"/>
    <n v="410"/>
    <s v="095133 - ACOUSTICAL METAL PAN CEILINGS"/>
    <s v="095133 - ACOUSTICAL METAL PAN CEILINGS"/>
    <m/>
    <s v="095133 - ACOUSTICAL METAL PAN CEILINGS"/>
    <m/>
    <m/>
    <n v="0"/>
    <m/>
    <m/>
    <m/>
  </r>
  <r>
    <x v="3"/>
    <x v="10"/>
    <x v="9"/>
    <s v="095133"/>
    <s v=" ACOUSTICAL METAL PAN CEILINGS"/>
    <s v="AR"/>
    <x v="0"/>
    <n v="411"/>
    <s v="Metal panel suspended ceilings; comprising 600 x 600 thick perforated aluminum panels, square edges, flat surface and polyester powder coated finish; including snap-in grid suspension system, hangers, angles and edge trims; furring (vertical surfaces); complete; complete; as specified and shown on Drawings; to"/>
    <s v="Metal panel suspended ceilings; comprising 600 x 600 thick perforated aluminum panels, square edges, flat surface and polyester powder coated finish; including snap-in grid suspension system, hangers, angles and edge trims; furring (vertical surfaces); complete; complete; as specified and shown on Drawings; to"/>
    <m/>
    <s v="Metal panel suspended ceilings; comprising 600 x 600 thick perforated aluminum panels, square edges, flat surface and polyester powder coated finish; including snap-in grid suspension system, hangers, angles and edge trims; furring (vertical surfaces); complete; complete; as specified and shown on Drawings; to"/>
    <m/>
    <m/>
    <n v="0"/>
    <m/>
    <m/>
    <m/>
  </r>
  <r>
    <x v="3"/>
    <x v="10"/>
    <x v="9"/>
    <s v="095133"/>
    <s v=" ACOUSTICAL METAL PAN CEILINGS"/>
    <s v="AR"/>
    <x v="1"/>
    <n v="412"/>
    <s v="095133 - ACOUSTICAL METAL PAN CEILINGS"/>
    <s v="095133 - ACOUSTICAL METAL PAN CEILINGS"/>
    <s v="G"/>
    <s v="Ceilings"/>
    <n v="200"/>
    <s v="m2"/>
    <n v="30"/>
    <n v="6000"/>
    <n v="30"/>
    <n v="6000"/>
  </r>
  <r>
    <x v="3"/>
    <x v="10"/>
    <x v="9"/>
    <s v="095133"/>
    <s v=" ACOUSTICAL METAL PAN CEILINGS"/>
    <s v="AR"/>
    <x v="0"/>
    <n v="413"/>
    <s v="Decorative suspended ceilings; comprising gypsum boards and perforated aluminum panels; including paint on gypsum, suspension system, upstands, edge trim, hangers, fittings and fixings; furring (vertical surfaces); complete; as specified and shown on Drawings; to"/>
    <s v="Decorative suspended ceilings; comprising gypsum boards and perforated aluminum panels; including paint on gypsum, suspension system, upstands, edge trim, hangers, fittings and fixings; furring (vertical surfaces); complete; as specified and shown on Drawings; to"/>
    <m/>
    <s v="Decorative suspended ceilings; comprising gypsum boards and perforated aluminum panels; including paint on gypsum, suspension system, upstands, edge trim, hangers, fittings and fixings; furring (vertical surfaces); complete; as specified and shown on Drawings; to"/>
    <m/>
    <m/>
    <n v="0"/>
    <m/>
    <m/>
    <m/>
  </r>
  <r>
    <x v="3"/>
    <x v="10"/>
    <x v="9"/>
    <s v="095133"/>
    <s v=" ACOUSTICAL METAL PAN CEILINGS"/>
    <s v="AR"/>
    <x v="1"/>
    <n v="414"/>
    <s v="095133 - ACOUSTICAL METAL PAN CEILINGS"/>
    <s v="095133 - ACOUSTICAL METAL PAN CEILINGS"/>
    <s v="A"/>
    <s v="Ceilings"/>
    <n v="77"/>
    <s v="m2"/>
    <n v="45"/>
    <n v="3465"/>
    <n v="45"/>
    <n v="3465"/>
  </r>
  <r>
    <x v="3"/>
    <x v="10"/>
    <x v="9"/>
    <s v="095423"/>
    <s v=" LINEAR METAL CEILINGS"/>
    <s v="AR"/>
    <x v="0"/>
    <n v="415"/>
    <s v="095423 - LINEAR METAL CEILINGS"/>
    <s v="095423 - LINEAR METAL CEILINGS"/>
    <m/>
    <s v="095423 - LINEAR METAL CEILINGS"/>
    <m/>
    <m/>
    <n v="0"/>
    <m/>
    <m/>
    <m/>
  </r>
  <r>
    <x v="3"/>
    <x v="10"/>
    <x v="9"/>
    <s v="095423"/>
    <s v=" LINEAR METAL CEILINGS"/>
    <s v="AR"/>
    <x v="0"/>
    <n v="416"/>
    <s v="Linear metal suspended ceiling; aluminum 200 mm module strips with stove-enamelled finish; non perforated; including concealed grid suspension system; hangers; edge trims and angles; to"/>
    <s v="Linear metal suspended ceiling; aluminum 200 mm module strips with stove-enamelled finish; non perforated; including concealed grid suspension system; hangers; edge trims and angles; to"/>
    <m/>
    <s v="Linear metal suspended ceiling; aluminum 200 mm module strips with stove-enamelled finish; non perforated; including concealed grid suspension system; hangers; edge trims and angles; to"/>
    <m/>
    <m/>
    <n v="0"/>
    <m/>
    <m/>
    <m/>
  </r>
  <r>
    <x v="3"/>
    <x v="10"/>
    <x v="9"/>
    <s v="095423"/>
    <s v=" LINEAR METAL CEILINGS"/>
    <s v="AR"/>
    <x v="1"/>
    <n v="417"/>
    <s v="095423 - LINEAR METAL CEILINGS"/>
    <s v="095423 - LINEAR METAL CEILINGS"/>
    <s v="B"/>
    <s v="Ceilings"/>
    <n v="45"/>
    <s v="m2"/>
    <n v="50"/>
    <n v="2250"/>
    <n v="50"/>
    <n v="2250"/>
  </r>
  <r>
    <x v="3"/>
    <x v="10"/>
    <x v="9"/>
    <s v="096340"/>
    <s v=" STONE FLOORING"/>
    <s v="AR"/>
    <x v="0"/>
    <n v="418"/>
    <s v="096340 - STONE FLOORING"/>
    <s v="096340 - STONE FLOORING"/>
    <m/>
    <s v="096340 - STONE FLOORING"/>
    <m/>
    <m/>
    <n v="0"/>
    <m/>
    <m/>
    <m/>
  </r>
  <r>
    <x v="3"/>
    <x v="10"/>
    <x v="9"/>
    <s v="096340"/>
    <s v=" STONE FLOORING"/>
    <s v="AR"/>
    <x v="0"/>
    <n v="419"/>
    <s v="Marble slabs and fittings; best quality, polished finish; including cement sand screed; complete; as specified and shown on Drawings"/>
    <s v="Marble slabs and fittings; best quality, polished finish; including cement sand screed; complete; as specified and shown on Drawings"/>
    <m/>
    <s v="Marble slabs and fittings; best quality, polished finish; including cement sand screed; complete; as specified and shown on Drawings"/>
    <m/>
    <m/>
    <n v="0"/>
    <m/>
    <m/>
    <m/>
  </r>
  <r>
    <x v="3"/>
    <x v="10"/>
    <x v="9"/>
    <s v="096340"/>
    <s v=" STONE FLOORING"/>
    <s v="AR"/>
    <x v="1"/>
    <n v="420"/>
    <s v="096340 - STONE FLOORING"/>
    <s v="096340 - STONE FLOORING"/>
    <s v="C"/>
    <s v="Saddles; type I"/>
    <n v="30"/>
    <s v="m"/>
    <n v="50"/>
    <n v="1500"/>
    <n v="50"/>
    <n v="1500"/>
  </r>
  <r>
    <x v="3"/>
    <x v="10"/>
    <x v="9"/>
    <s v="096340"/>
    <s v=" STONE FLOORING"/>
    <s v="AR"/>
    <x v="1"/>
    <n v="421"/>
    <s v="Marble slabs and fittings; best quality, polished finish; including cement sand screed; complete; as specified and shown on Drawings"/>
    <s v="Marble slabs and fittings; best quality, polished finish; including cement sand screed; complete; as specified and shown on Drawings"/>
    <s v="D"/>
    <s v="Saddles;  type II"/>
    <n v="16"/>
    <s v="m"/>
    <n v="63"/>
    <n v="1008"/>
    <n v="63"/>
    <n v="1008"/>
  </r>
  <r>
    <x v="3"/>
    <x v="10"/>
    <x v="9"/>
    <s v="096340"/>
    <s v=" STONE FLOORING"/>
    <s v="AR"/>
    <x v="1"/>
    <n v="422"/>
    <s v="096340 - STONE FLOORING"/>
    <s v="096340 - STONE FLOORING"/>
    <s v="E"/>
    <s v="Saddles; type III"/>
    <n v="2"/>
    <s v="m"/>
    <n v="75"/>
    <n v="150"/>
    <n v="75"/>
    <n v="150"/>
  </r>
  <r>
    <x v="3"/>
    <x v="10"/>
    <x v="9"/>
    <s v="096340"/>
    <s v=" STONE FLOORING"/>
    <s v="AR"/>
    <x v="1"/>
    <n v="423"/>
    <s v="Marble slabs and fittings; best quality, polished finish; including cement sand screed; complete; as specified and shown on Drawings"/>
    <s v="Marble slabs and fittings; best quality, polished finish; including cement sand screed; complete; as specified and shown on Drawings"/>
    <s v="F"/>
    <s v="Treads; 300 x 30 thick; including abrasive in lay aluminium oxide"/>
    <n v="58"/>
    <s v="m"/>
    <m/>
    <n v="0"/>
    <n v="0"/>
    <n v="0"/>
  </r>
  <r>
    <x v="3"/>
    <x v="10"/>
    <x v="9"/>
    <s v="096340"/>
    <s v=" STONE FLOORING"/>
    <s v="AR"/>
    <x v="1"/>
    <n v="424"/>
    <s v="096340 - STONE FLOORING"/>
    <s v="096340 - STONE FLOORING"/>
    <s v="G"/>
    <s v="Risers; 140 x 20 thick"/>
    <n v="58"/>
    <s v="m"/>
    <m/>
    <n v="0"/>
    <n v="0"/>
    <n v="0"/>
  </r>
  <r>
    <x v="3"/>
    <x v="10"/>
    <x v="9"/>
    <s v="096340"/>
    <s v=" STONE FLOORING"/>
    <s v="AR"/>
    <x v="1"/>
    <n v="425"/>
    <s v="Marble slabs and fittings; best quality, polished finish; including cement sand screed; complete; as specified and shown on Drawings"/>
    <s v="Marble slabs and fittings; best quality, polished finish; including cement sand screed; complete; as specified and shown on Drawings"/>
    <s v="A"/>
    <s v="Skirtings; 100 high"/>
    <n v="8"/>
    <s v="m"/>
    <m/>
    <n v="0"/>
    <n v="0"/>
    <n v="0"/>
  </r>
  <r>
    <x v="3"/>
    <x v="10"/>
    <x v="9"/>
    <s v="096340"/>
    <s v=" STONE FLOORING"/>
    <s v="AR"/>
    <x v="1"/>
    <n v="426"/>
    <s v="096340 - STONE FLOORING"/>
    <s v="096340 - STONE FLOORING"/>
    <s v="B"/>
    <s v="Skirtings; 100 high; above nosing"/>
    <n v="24"/>
    <s v="m"/>
    <m/>
    <n v="0"/>
    <n v="0"/>
    <n v="0"/>
  </r>
  <r>
    <x v="3"/>
    <x v="10"/>
    <x v="9"/>
    <s v="096340"/>
    <s v=" STONE FLOORING"/>
    <s v="AR"/>
    <x v="0"/>
    <n v="427"/>
    <s v="Granite slabs and fittings; best quality; polished finish; including cement-sand screed; complete; as specified and as shown on Drawings"/>
    <s v="Granite slabs and fittings; best quality; polished finish; including cement-sand screed; complete; as specified and as shown on Drawings"/>
    <m/>
    <s v="Granite slabs and fittings; best quality; polished finish; including cement-sand screed; complete; as specified and as shown on Drawings"/>
    <m/>
    <m/>
    <n v="0"/>
    <m/>
    <m/>
    <m/>
  </r>
  <r>
    <x v="3"/>
    <x v="10"/>
    <x v="9"/>
    <s v="096340"/>
    <s v=" STONE FLOORING"/>
    <s v="AR"/>
    <x v="1"/>
    <n v="428"/>
    <s v="096340 - STONE FLOORING"/>
    <s v="096340 - STONE FLOORING"/>
    <s v="C"/>
    <s v="Floors; 30 thick"/>
    <n v="19"/>
    <s v="m2"/>
    <m/>
    <n v="0"/>
    <n v="0"/>
    <n v="0"/>
  </r>
  <r>
    <x v="3"/>
    <x v="10"/>
    <x v="9"/>
    <s v="096340"/>
    <s v=" STONE FLOORING"/>
    <s v="AR"/>
    <x v="1"/>
    <n v="429"/>
    <s v="Granite slabs and fittings; best quality; polished finish; including cement-sand screed; complete; as specified and as shown on Drawings"/>
    <s v="Granite slabs and fittings; best quality; polished finish; including cement-sand screed; complete; as specified and as shown on Drawings"/>
    <s v="D"/>
    <s v="Landing; 30 thick"/>
    <n v="27"/>
    <s v="m2"/>
    <m/>
    <n v="0"/>
    <n v="0"/>
    <n v="0"/>
  </r>
  <r>
    <x v="3"/>
    <x v="10"/>
    <x v="9"/>
    <s v="096340"/>
    <s v=" STONE FLOORING"/>
    <s v="AR"/>
    <x v="1"/>
    <n v="430"/>
    <s v="096340 - STONE FLOORING"/>
    <s v="096340 - STONE FLOORING"/>
    <s v="E"/>
    <s v="Treads; 320 x 30 thick; including abrasive in lay aluminium oxide"/>
    <n v="78"/>
    <s v="m"/>
    <m/>
    <n v="0"/>
    <n v="0"/>
    <n v="0"/>
  </r>
  <r>
    <x v="3"/>
    <x v="10"/>
    <x v="9"/>
    <s v="096340"/>
    <s v=" STONE FLOORING"/>
    <s v="AR"/>
    <x v="1"/>
    <n v="431"/>
    <s v="Granite slabs and fittings; best quality; polished finish; including cement-sand screed; complete; as specified and as shown on Drawings"/>
    <s v="Granite slabs and fittings; best quality; polished finish; including cement-sand screed; complete; as specified and as shown on Drawings"/>
    <s v="F"/>
    <s v="Risers; 138 x 20 thick"/>
    <n v="78"/>
    <s v="m"/>
    <m/>
    <n v="0"/>
    <n v="0"/>
    <n v="0"/>
  </r>
  <r>
    <x v="3"/>
    <x v="10"/>
    <x v="9"/>
    <s v="096340"/>
    <s v=" STONE FLOORING"/>
    <s v="AR"/>
    <x v="1"/>
    <n v="432"/>
    <s v="096340 - STONE FLOORING"/>
    <s v="096340 - STONE FLOORING"/>
    <s v="G"/>
    <s v="Skirtings; 100 high"/>
    <n v="51"/>
    <s v="m"/>
    <m/>
    <n v="0"/>
    <n v="0"/>
    <n v="0"/>
  </r>
  <r>
    <x v="3"/>
    <x v="10"/>
    <x v="9"/>
    <s v="096340"/>
    <s v=" STONE FLOORING"/>
    <s v="AR"/>
    <x v="1"/>
    <n v="433"/>
    <s v="Granite slabs and fittings; best quality; polished finish; including cement-sand screed; complete; as specified and as shown on Drawings"/>
    <s v="Granite slabs and fittings; best quality; polished finish; including cement-sand screed; complete; as specified and as shown on Drawings"/>
    <s v="H"/>
    <s v="Skirtings; 100 high; above nosing"/>
    <n v="20"/>
    <s v="m"/>
    <m/>
    <n v="0"/>
    <n v="0"/>
    <n v="0"/>
  </r>
  <r>
    <x v="3"/>
    <x v="10"/>
    <x v="9"/>
    <s v="096340"/>
    <s v=" STONE FLOORING"/>
    <s v="AR"/>
    <x v="1"/>
    <n v="434"/>
    <s v="096340 - STONE FLOORING"/>
    <s v="096340 - STONE FLOORING"/>
    <s v="J"/>
    <s v="Curved treads; 320 x 30 thick; reception hall"/>
    <n v="18"/>
    <s v="m"/>
    <m/>
    <n v="0"/>
    <n v="0"/>
    <n v="0"/>
  </r>
  <r>
    <x v="3"/>
    <x v="10"/>
    <x v="9"/>
    <s v="096340"/>
    <s v=" STONE FLOORING"/>
    <s v="AR"/>
    <x v="1"/>
    <n v="435"/>
    <s v="Granite slabs and fittings; best quality; polished finish; including cement-sand screed; complete; as specified and as shown on Drawings"/>
    <s v="Granite slabs and fittings; best quality; polished finish; including cement-sand screed; complete; as specified and as shown on Drawings"/>
    <s v="K"/>
    <s v="Curved risers; 138 x 20 thick; reception hall"/>
    <n v="18"/>
    <s v="m"/>
    <m/>
    <n v="0"/>
    <n v="0"/>
    <n v="0"/>
  </r>
  <r>
    <x v="3"/>
    <x v="10"/>
    <x v="9"/>
    <s v="099113"/>
    <s v=" EXTERIOR PAINTING"/>
    <s v="AR"/>
    <x v="0"/>
    <n v="436"/>
    <s v="099113 - EXTERIOR PAINTING"/>
    <s v="099113 - EXTERIOR PAINTING"/>
    <m/>
    <s v="099113 - EXTERIOR PAINTING"/>
    <m/>
    <m/>
    <n v="0"/>
    <m/>
    <m/>
    <m/>
  </r>
  <r>
    <x v="3"/>
    <x v="10"/>
    <x v="9"/>
    <s v="099113"/>
    <s v=" EXTERIOR PAINTING"/>
    <s v="AR"/>
    <x v="0"/>
    <n v="437"/>
    <s v="External textured acrylic  emulsion paint, resin based, water-resistant suitable for repeated washing and scrubbing; to concrete, masonry, render and plaster"/>
    <s v="External textured acrylic  emulsion paint, resin based, water-resistant suitable for repeated washing and scrubbing; to concrete, masonry, render and plaster"/>
    <m/>
    <s v="External textured acrylic  emulsion paint, resin based, water-resistant suitable for repeated washing and scrubbing; to concrete, masonry, render and plaster"/>
    <m/>
    <m/>
    <n v="0"/>
    <m/>
    <m/>
    <m/>
  </r>
  <r>
    <x v="3"/>
    <x v="10"/>
    <x v="9"/>
    <s v="099113"/>
    <s v=" EXTERIOR PAINTING"/>
    <s v="AR"/>
    <x v="1"/>
    <n v="438"/>
    <s v="099113 - EXTERIOR PAINTING"/>
    <s v="099113 - EXTERIOR PAINTING"/>
    <s v="A"/>
    <s v="General surfaces; external"/>
    <n v="1277"/>
    <s v="m2"/>
    <n v="8"/>
    <n v="10216"/>
    <n v="8"/>
    <n v="10216"/>
  </r>
  <r>
    <x v="3"/>
    <x v="10"/>
    <x v="9"/>
    <s v="099123"/>
    <s v=" INTERIOR PAINTING"/>
    <s v="AR"/>
    <x v="0"/>
    <n v="439"/>
    <s v="099123 - INTERIOR PAINTING"/>
    <s v="099123 - INTERIOR PAINTING"/>
    <m/>
    <s v="099123 - INTERIOR PAINTING"/>
    <m/>
    <m/>
    <n v="0"/>
    <m/>
    <m/>
    <m/>
  </r>
  <r>
    <x v="3"/>
    <x v="10"/>
    <x v="9"/>
    <s v="099123"/>
    <s v=" INTERIOR PAINTING"/>
    <s v="AR"/>
    <x v="0"/>
    <n v="440"/>
    <s v="Interior flat latex-based paint; emulsion paint, based on PVA and PVA acrylic copolymers, water resistant suitable for repeated washing and scrubbing, to concrete, masonry, render and plaster"/>
    <s v="Interior flat latex-based paint; emulsion paint, based on PVA and PVA acrylic copolymers, water resistant suitable for repeated washing and scrubbing, to concrete, masonry, render and plaster"/>
    <m/>
    <s v="Interior flat latex-based paint; emulsion paint, based on PVA and PVA acrylic copolymers, water resistant suitable for repeated washing and scrubbing, to concrete, masonry, render and plaster"/>
    <m/>
    <m/>
    <n v="0"/>
    <m/>
    <m/>
    <m/>
  </r>
  <r>
    <x v="3"/>
    <x v="10"/>
    <x v="9"/>
    <s v="099123"/>
    <s v=" INTERIOR PAINTING"/>
    <s v="AR"/>
    <x v="1"/>
    <n v="441"/>
    <s v="099123 - INTERIOR PAINTING"/>
    <s v="099123 - INTERIOR PAINTING"/>
    <s v="A"/>
    <s v="General surfaces; internal"/>
    <n v="2057"/>
    <s v="m2"/>
    <n v="7"/>
    <n v="14399"/>
    <n v="7"/>
    <n v="14399"/>
  </r>
  <r>
    <x v="3"/>
    <x v="10"/>
    <x v="9"/>
    <s v="099123"/>
    <s v=" INTERIOR PAINTING"/>
    <s v="AR"/>
    <x v="1"/>
    <n v="442"/>
    <s v="Interior flat latex-based paint; emulsion paint, based on PVA and PVA acrylic copolymers, water resistant suitable for repeated washing and scrubbing, to concrete, masonry, render and plaster"/>
    <s v="Interior flat latex-based paint; emulsion paint, based on PVA and PVA acrylic copolymers, water resistant suitable for repeated washing and scrubbing, to concrete, masonry, render and plaster"/>
    <s v="B"/>
    <s v="General surfaces; internal; fine textured"/>
    <n v="472"/>
    <s v="m2"/>
    <m/>
    <n v="0"/>
    <n v="0"/>
    <n v="0"/>
  </r>
  <r>
    <x v="3"/>
    <x v="10"/>
    <x v="9"/>
    <s v="099123"/>
    <s v=" INTERIOR PAINTING"/>
    <s v="AR"/>
    <x v="0"/>
    <n v="443"/>
    <s v="Oil paint; oleo-resinous alkyd paint; to primed metal"/>
    <s v="Oil paint; oleo-resinous alkyd paint; to primed metal"/>
    <m/>
    <s v="Oil paint; oleo-resinous alkyd paint; to primed metal"/>
    <m/>
    <m/>
    <n v="0"/>
    <m/>
    <m/>
    <m/>
  </r>
  <r>
    <x v="3"/>
    <x v="10"/>
    <x v="9"/>
    <s v="099123"/>
    <s v=" INTERIOR PAINTING"/>
    <s v="AR"/>
    <x v="1"/>
    <n v="444"/>
    <s v="Interior flat latex-based paint; emulsion paint, based on PVA and PVA acrylic copolymers, water resistant suitable for repeated washing and scrubbing, to concrete, masonry, render and plaster"/>
    <s v="Interior flat latex-based paint; emulsion paint, based on PVA and PVA acrylic copolymers, water resistant suitable for repeated washing and scrubbing, to concrete, masonry, render and plaster"/>
    <s v="B"/>
    <s v="General surfaces"/>
    <n v="150"/>
    <s v="m2"/>
    <n v="7"/>
    <n v="1050"/>
    <n v="7"/>
    <n v="1050"/>
  </r>
  <r>
    <x v="3"/>
    <x v="10"/>
    <x v="9"/>
    <s v="099123"/>
    <s v=" INTERIOR PAINTING"/>
    <s v="AR"/>
    <x v="0"/>
    <n v="445"/>
    <s v="Oil paint; oleo-resinous alkyd paint; to primed wood"/>
    <s v="Oil paint; oleo-resinous alkyd paint; to primed wood"/>
    <m/>
    <s v="Oil paint; oleo-resinous alkyd paint; to primed wood"/>
    <m/>
    <m/>
    <n v="0"/>
    <m/>
    <m/>
    <m/>
  </r>
  <r>
    <x v="3"/>
    <x v="10"/>
    <x v="9"/>
    <s v="099123"/>
    <s v=" INTERIOR PAINTING"/>
    <s v="AR"/>
    <x v="1"/>
    <n v="446"/>
    <s v="Interior flat latex-based paint; emulsion paint, based on PVA and PVA acrylic copolymers, water resistant suitable for repeated washing and scrubbing, to concrete, masonry, render and plaster"/>
    <s v="Interior flat latex-based paint; emulsion paint, based on PVA and PVA acrylic copolymers, water resistant suitable for repeated washing and scrubbing, to concrete, masonry, render and plaster"/>
    <s v="D"/>
    <s v="General surfaces"/>
    <n v="22"/>
    <s v="m2"/>
    <m/>
    <n v="0"/>
    <n v="0"/>
    <n v="0"/>
  </r>
  <r>
    <x v="3"/>
    <x v="10"/>
    <x v="9"/>
    <s v="099123"/>
    <s v=" INTERIOR PAINTING"/>
    <s v="AR"/>
    <x v="0"/>
    <n v="447"/>
    <s v="Varnish; to wood"/>
    <s v="Varnish; to wood"/>
    <m/>
    <s v="Varnish; to wood"/>
    <m/>
    <m/>
    <n v="0"/>
    <m/>
    <m/>
    <m/>
  </r>
  <r>
    <x v="3"/>
    <x v="10"/>
    <x v="9"/>
    <s v="099123"/>
    <s v=" INTERIOR PAINTING"/>
    <s v="AR"/>
    <x v="1"/>
    <n v="448"/>
    <s v="Interior flat latex-based paint; emulsion paint, based on PVA and PVA acrylic copolymers, water resistant suitable for repeated washing and scrubbing, to concrete, masonry, render and plaster"/>
    <s v="Interior flat latex-based paint; emulsion paint, based on PVA and PVA acrylic copolymers, water resistant suitable for repeated washing and scrubbing, to concrete, masonry, render and plaster"/>
    <s v="C"/>
    <s v="General surfaces"/>
    <n v="5"/>
    <s v="m2"/>
    <n v="50"/>
    <n v="250"/>
    <n v="50"/>
    <n v="250"/>
  </r>
  <r>
    <x v="3"/>
    <x v="10"/>
    <x v="9"/>
    <s v="099600"/>
    <s v=" HIGH PERFORMANCE COATINGS"/>
    <s v="AR"/>
    <x v="0"/>
    <n v="449"/>
    <s v="099600 - HIGH PERFORMANCE COATINGS"/>
    <s v="099600 - HIGH PERFORMANCE COATINGS"/>
    <m/>
    <s v="099600 - HIGH PERFORMANCE COATINGS"/>
    <m/>
    <m/>
    <n v="0"/>
    <m/>
    <m/>
    <m/>
  </r>
  <r>
    <x v="3"/>
    <x v="10"/>
    <x v="9"/>
    <s v="099600"/>
    <s v=" HIGH PERFORMANCE COATINGS"/>
    <s v="AR"/>
    <x v="0"/>
    <n v="450"/>
    <s v="Epoxy concrete floor sealer; water dispersed, coloured, dustproofed and surface sealer; to"/>
    <s v="Epoxy concrete floor sealer; water dispersed, coloured, dustproofed and surface sealer; to"/>
    <m/>
    <s v="Epoxy concrete floor sealer; water dispersed, coloured, dustproofed and surface sealer; to"/>
    <m/>
    <m/>
    <n v="0"/>
    <m/>
    <m/>
    <m/>
  </r>
  <r>
    <x v="3"/>
    <x v="10"/>
    <x v="9"/>
    <s v="099600"/>
    <s v=" HIGH PERFORMANCE COATINGS"/>
    <s v="AR"/>
    <x v="1"/>
    <n v="451"/>
    <s v="099600 - HIGH PERFORMANCE COATINGS"/>
    <s v="099600 - HIGH PERFORMANCE COATINGS"/>
    <s v="D"/>
    <s v="Trenches; side and bottom"/>
    <n v="7"/>
    <s v="m2"/>
    <n v="25"/>
    <n v="175"/>
    <n v="25"/>
    <n v="175"/>
  </r>
  <r>
    <x v="3"/>
    <x v="10"/>
    <x v="9"/>
    <s v="099600"/>
    <s v=" HIGH PERFORMANCE COATINGS"/>
    <s v="AR"/>
    <x v="0"/>
    <n v="452"/>
    <s v="Polyurethane paint; to concrete, masonry, render and plaster; to"/>
    <s v="Polyurethane paint; to concrete, masonry, render and plaster; to"/>
    <m/>
    <s v="Polyurethane paint; to concrete, masonry, render and plaster; to"/>
    <m/>
    <m/>
    <n v="0"/>
    <m/>
    <m/>
    <m/>
  </r>
  <r>
    <x v="3"/>
    <x v="10"/>
    <x v="9"/>
    <s v="099600"/>
    <s v=" HIGH PERFORMANCE COATINGS"/>
    <s v="AR"/>
    <x v="1"/>
    <n v="453"/>
    <s v="099600 - HIGH PERFORMANCE COATINGS"/>
    <s v="099600 - HIGH PERFORMANCE COATINGS"/>
    <s v="E"/>
    <s v="General surfaces"/>
    <n v="60"/>
    <s v="m2"/>
    <n v="32"/>
    <n v="1920"/>
    <n v="32"/>
    <n v="1920"/>
  </r>
  <r>
    <x v="3"/>
    <x v="10"/>
    <x v="9"/>
    <s v="099600"/>
    <s v=" HIGH PERFORMANCE COATINGS"/>
    <s v="AR"/>
    <x v="0"/>
    <n v="454"/>
    <s v="Epoxy paint; to primed metal"/>
    <s v="Epoxy paint; to primed metal"/>
    <m/>
    <s v="Epoxy paint; to primed metal"/>
    <m/>
    <m/>
    <n v="0"/>
    <m/>
    <m/>
    <m/>
  </r>
  <r>
    <x v="3"/>
    <x v="10"/>
    <x v="9"/>
    <s v="099600"/>
    <s v=" HIGH PERFORMANCE COATINGS"/>
    <s v="AR"/>
    <x v="1"/>
    <n v="455"/>
    <s v="099600 - HIGH PERFORMANCE COATINGS"/>
    <s v="099600 - HIGH PERFORMANCE COATINGS"/>
    <s v="A"/>
    <s v="Surfaces of balustrade and the like; plain open type"/>
    <n v="100"/>
    <s v="m2"/>
    <m/>
    <n v="0"/>
    <n v="0"/>
    <n v="0"/>
  </r>
  <r>
    <x v="3"/>
    <x v="10"/>
    <x v="9"/>
    <s v="099600"/>
    <s v=" HIGH PERFORMANCE COATINGS"/>
    <s v="AR"/>
    <x v="0"/>
    <n v="456"/>
    <s v="Epoxy paint; to primed metal"/>
    <s v="Epoxy paint; to primed metal"/>
    <s v="BILL No. 9 - FINISHES"/>
    <m/>
    <m/>
    <m/>
    <m/>
    <m/>
    <m/>
    <m/>
  </r>
  <r>
    <x v="3"/>
    <x v="10"/>
    <x v="9"/>
    <s v="To Summary"/>
    <s v="To Summary"/>
    <s v="AR"/>
    <x v="2"/>
    <n v="457"/>
    <s v="099600 - HIGH PERFORMANCE COATINGS"/>
    <s v="099600 - HIGH PERFORMANCE COATINGS"/>
    <s v="To Summary"/>
    <m/>
    <m/>
    <m/>
    <s v="J.D"/>
    <n v="103219"/>
    <m/>
    <m/>
  </r>
  <r>
    <x v="3"/>
    <x v="11"/>
    <x v="10"/>
    <s v="101423"/>
    <s v=" PANEL SIGNAGE"/>
    <s v="AR"/>
    <x v="0"/>
    <n v="458"/>
    <s v="Epoxy paint; to primed metal"/>
    <s v="Epoxy paint; to primed metal"/>
    <m/>
    <m/>
    <s v="BILL NO. 10"/>
    <m/>
    <m/>
    <m/>
    <m/>
    <m/>
  </r>
  <r>
    <x v="3"/>
    <x v="11"/>
    <x v="10"/>
    <s v="101423"/>
    <s v=" PANEL SIGNAGE"/>
    <s v="AR"/>
    <x v="0"/>
    <n v="459"/>
    <s v="099600 - HIGH PERFORMANCE COATINGS"/>
    <s v="099600 - HIGH PERFORMANCE COATINGS"/>
    <m/>
    <m/>
    <s v="SPECIALTIES"/>
    <m/>
    <m/>
    <m/>
    <m/>
    <m/>
  </r>
  <r>
    <x v="3"/>
    <x v="11"/>
    <x v="10"/>
    <s v="101423"/>
    <s v=" PANEL SIGNAGE"/>
    <s v="AR"/>
    <x v="0"/>
    <n v="460"/>
    <s v="Epoxy paint; to primed metal"/>
    <s v="Epoxy paint; to primed metal"/>
    <s v="Item"/>
    <s v="                Description                            "/>
    <s v="Qty"/>
    <s v="Unit"/>
    <s v="Rate"/>
    <s v="Amount"/>
    <m/>
    <m/>
  </r>
  <r>
    <x v="3"/>
    <x v="11"/>
    <x v="10"/>
    <s v="101423"/>
    <s v=" PANEL SIGNAGE"/>
    <s v="AR"/>
    <x v="0"/>
    <n v="461"/>
    <s v="099600 - HIGH PERFORMANCE COATINGS"/>
    <s v="099600 - HIGH PERFORMANCE COATINGS"/>
    <m/>
    <m/>
    <m/>
    <m/>
    <m/>
    <s v="J.D"/>
    <m/>
    <m/>
  </r>
  <r>
    <x v="3"/>
    <x v="11"/>
    <x v="10"/>
    <s v="101423"/>
    <s v=" PANEL SIGNAGE"/>
    <s v="AR"/>
    <x v="0"/>
    <n v="462"/>
    <s v="101423 - PANEL SIGNAGE"/>
    <s v="101423 - PANEL SIGNAGE"/>
    <m/>
    <s v="101423 - PANEL SIGNAGE"/>
    <m/>
    <m/>
    <m/>
    <m/>
    <m/>
    <m/>
  </r>
  <r>
    <x v="3"/>
    <x v="11"/>
    <x v="10"/>
    <s v="101423"/>
    <s v=" PANEL SIGNAGE"/>
    <s v="AR"/>
    <x v="0"/>
    <n v="463"/>
    <s v="Internal sign; comprising 3 thick MP plastic face, 10 high copy &amp; graphics, braille dots, aluminium and wood profiles; including background, screws, fittings and fixings; complete; as specified and as Drg. A-503; detail 6"/>
    <s v="Internal sign; comprising 3 thick MP plastic face, 10 high copy &amp; graphics, braille dots, aluminium and wood profiles; including background, screws, fittings and fixings; complete; as specified and as Drg. A-503; detail 6"/>
    <m/>
    <s v="Internal sign; comprising 3 thick MP plastic face, 10 high copy &amp; graphics, braille dots, aluminium and wood profiles; including background, screws, fittings and fixings; complete; as specified and as Drg. A-503; detail 6"/>
    <m/>
    <m/>
    <m/>
    <m/>
    <m/>
    <m/>
  </r>
  <r>
    <x v="3"/>
    <x v="11"/>
    <x v="10"/>
    <s v="101423"/>
    <s v=" PANEL SIGNAGE"/>
    <s v="AR"/>
    <x v="1"/>
    <n v="464"/>
    <s v="101423 - PANEL SIGNAGE"/>
    <s v="101423 - PANEL SIGNAGE"/>
    <s v="A"/>
    <s v="Type S1; size 120 x 120 high"/>
    <n v="6"/>
    <s v="Nr"/>
    <n v="38"/>
    <n v="228"/>
    <n v="38"/>
    <n v="228"/>
  </r>
  <r>
    <x v="3"/>
    <x v="11"/>
    <x v="10"/>
    <s v="101423"/>
    <s v=" PANEL SIGNAGE"/>
    <s v="AR"/>
    <x v="1"/>
    <n v="465"/>
    <s v="Internal sign; comprising 3 thick MP plastic face, 10 high copy &amp; graphics, braille dots, aluminium and wood profiles; including background, screws, fittings and fixings; complete; as specified and as Drg. A-503; detail 6"/>
    <s v="Internal sign; comprising 3 thick MP plastic face, 10 high copy &amp; graphics, braille dots, aluminium and wood profiles; including background, screws, fittings and fixings; complete; as specified and as Drg. A-503; detail 6"/>
    <s v="B"/>
    <s v="Type S2; size 210 x 130 high"/>
    <n v="6"/>
    <s v="Nr"/>
    <n v="50"/>
    <n v="300"/>
    <n v="50"/>
    <n v="300"/>
  </r>
  <r>
    <x v="3"/>
    <x v="11"/>
    <x v="10"/>
    <s v="102800"/>
    <s v=" TOILET, BATH AND LAUNDRY ACCESSORIES"/>
    <s v="AR"/>
    <x v="0"/>
    <n v="466"/>
    <s v="102800 - TOILET, BATH AND LAUNDRY ACCESSORIES"/>
    <s v="102800 - TOILET, BATH AND LAUNDRY ACCESSORIES"/>
    <m/>
    <s v="102800 - TOILET, BATH AND LAUNDRY ACCESSORIES"/>
    <m/>
    <m/>
    <n v="0"/>
    <m/>
    <m/>
    <m/>
  </r>
  <r>
    <x v="3"/>
    <x v="11"/>
    <x v="10"/>
    <s v="102800"/>
    <s v=" TOILET, BATH AND LAUNDRY ACCESSORIES"/>
    <s v="AR"/>
    <x v="0"/>
    <n v="467"/>
    <s v="Miscellaneous fixtures and fittings; complete; as specified and shown on Drawings"/>
    <s v="Miscellaneous fixtures and fittings; complete; as specified and shown on Drawings"/>
    <m/>
    <s v="Miscellaneous fixtures and fittings; complete; as specified and shown on Drawings"/>
    <m/>
    <m/>
    <n v="0"/>
    <m/>
    <m/>
    <m/>
  </r>
  <r>
    <x v="3"/>
    <x v="11"/>
    <x v="10"/>
    <s v="102800"/>
    <s v=" TOILET, BATH AND LAUNDRY ACCESSORIES"/>
    <s v="AR"/>
    <x v="1"/>
    <n v="468"/>
    <s v="102800 - TOILET, BATH AND LAUNDRY ACCESSORIES"/>
    <s v="102800 - TOILET, BATH AND LAUNDRY ACCESSORIES"/>
    <s v="C"/>
    <s v="Coat hook "/>
    <n v="7"/>
    <s v="Nr"/>
    <n v="19"/>
    <n v="133"/>
    <n v="19"/>
    <n v="133"/>
  </r>
  <r>
    <x v="3"/>
    <x v="11"/>
    <x v="10"/>
    <s v="102800"/>
    <s v=" TOILET, BATH AND LAUNDRY ACCESSORIES"/>
    <s v="AR"/>
    <x v="1"/>
    <n v="469"/>
    <s v="Miscellaneous fixtures and fittings; complete; as specified and shown on Drawings"/>
    <s v="Miscellaneous fixtures and fittings; complete; as specified and shown on Drawings"/>
    <s v="D"/>
    <s v="Paper towel dispenser "/>
    <n v="7"/>
    <s v="Nr"/>
    <n v="44"/>
    <n v="308"/>
    <n v="44"/>
    <n v="308"/>
  </r>
  <r>
    <x v="3"/>
    <x v="11"/>
    <x v="10"/>
    <s v="102800"/>
    <s v=" TOILET, BATH AND LAUNDRY ACCESSORIES"/>
    <s v="AR"/>
    <x v="1"/>
    <n v="470"/>
    <s v="102800 - TOILET, BATH AND LAUNDRY ACCESSORIES"/>
    <s v="102800 - TOILET, BATH AND LAUNDRY ACCESSORIES"/>
    <s v="E"/>
    <s v="Liquid soap dispenser "/>
    <n v="7"/>
    <s v="Nr"/>
    <n v="38"/>
    <n v="266"/>
    <n v="38"/>
    <n v="266"/>
  </r>
  <r>
    <x v="3"/>
    <x v="11"/>
    <x v="10"/>
    <s v="102800"/>
    <s v=" TOILET, BATH AND LAUNDRY ACCESSORIES"/>
    <s v="AR"/>
    <x v="1"/>
    <n v="471"/>
    <s v="Miscellaneous fixtures and fittings; complete; as specified and shown on Drawings"/>
    <s v="Miscellaneous fixtures and fittings; complete; as specified and shown on Drawings"/>
    <s v="F"/>
    <s v="Grab bar; 635 long"/>
    <n v="7"/>
    <s v="Nr"/>
    <m/>
    <n v="0"/>
    <n v="0"/>
    <n v="0"/>
  </r>
  <r>
    <x v="3"/>
    <x v="11"/>
    <x v="10"/>
    <s v="102800"/>
    <s v=" TOILET, BATH AND LAUNDRY ACCESSORIES"/>
    <s v="AR"/>
    <x v="1"/>
    <n v="472"/>
    <s v="102800 - TOILET, BATH AND LAUNDRY ACCESSORIES"/>
    <s v="102800 - TOILET, BATH AND LAUNDRY ACCESSORIES"/>
    <s v="G"/>
    <s v="Hinged grab bar; 770 long"/>
    <n v="7"/>
    <s v="Nr"/>
    <m/>
    <n v="0"/>
    <n v="0"/>
    <n v="0"/>
  </r>
  <r>
    <x v="3"/>
    <x v="11"/>
    <x v="10"/>
    <s v="102800"/>
    <s v=" TOILET, BATH AND LAUNDRY ACCESSORIES"/>
    <s v="AR"/>
    <x v="1"/>
    <n v="473"/>
    <s v="Miscellaneous fixtures and fittings; complete; as specified and shown on Drawings"/>
    <s v="Miscellaneous fixtures and fittings; complete; as specified and shown on Drawings"/>
    <s v="H"/>
    <s v="Toilet paper holder"/>
    <n v="7"/>
    <s v="Nr"/>
    <n v="25"/>
    <n v="175"/>
    <n v="25"/>
    <n v="175"/>
  </r>
  <r>
    <x v="3"/>
    <x v="11"/>
    <x v="10"/>
    <s v="102800"/>
    <s v=" TOILET, BATH AND LAUNDRY ACCESSORIES"/>
    <s v="AR"/>
    <x v="1"/>
    <n v="474"/>
    <s v="102800 - TOILET, BATH AND LAUNDRY ACCESSORIES"/>
    <s v="102800 - TOILET, BATH AND LAUNDRY ACCESSORIES"/>
    <s v="J"/>
    <s v="Waste receptacle"/>
    <n v="7"/>
    <s v="Nr"/>
    <n v="38"/>
    <n v="266"/>
    <n v="38"/>
    <n v="266"/>
  </r>
  <r>
    <x v="3"/>
    <x v="11"/>
    <x v="10"/>
    <s v="102800"/>
    <s v=" TOILET, BATH AND LAUNDRY ACCESSORIES"/>
    <s v="AR"/>
    <x v="0"/>
    <n v="475"/>
    <s v="Mirror glass; 6 mm thick; polished plate glass, surfaces mounted type, with nickel plate brass; including cardboard filler; fittings and fixings; complete; as specified and as Drg. A-503; detail 8"/>
    <s v="Mirror glass; 6 mm thick; polished plate glass, surfaces mounted type, with nickel plate brass; including cardboard filler; fittings and fixings; complete; as specified and as Drg. A-503; detail 8"/>
    <m/>
    <s v="Mirror glass; 6 mm thick; polished plate glass, surfaces mounted type, with nickel plate brass; including cardboard filler; fittings and fixings; complete; as specified and as Drg. A-503; detail 8"/>
    <m/>
    <m/>
    <n v="0"/>
    <m/>
    <m/>
    <m/>
  </r>
  <r>
    <x v="3"/>
    <x v="11"/>
    <x v="10"/>
    <s v="102800"/>
    <s v=" TOILET, BATH AND LAUNDRY ACCESSORIES"/>
    <s v="AR"/>
    <x v="1"/>
    <n v="476"/>
    <s v="102800 - TOILET, BATH AND LAUNDRY ACCESSORIES"/>
    <s v="102800 - TOILET, BATH AND LAUNDRY ACCESSORIES"/>
    <s v="A"/>
    <s v="Size 450 x 600 high"/>
    <n v="7"/>
    <s v="Nr"/>
    <n v="50"/>
    <n v="350"/>
    <n v="50"/>
    <n v="350"/>
  </r>
  <r>
    <x v="3"/>
    <x v="11"/>
    <x v="10"/>
    <s v="104416"/>
    <s v=" FIRE-EXTINGUISHERS"/>
    <s v="ME"/>
    <x v="0"/>
    <n v="477"/>
    <s v="104416 - FIRE-EXTINGUISHERS"/>
    <s v="104416 - FIRE-EXTINGUISHERS"/>
    <m/>
    <s v="104416 - FIRE-EXTINGUISHERS"/>
    <m/>
    <m/>
    <n v="0"/>
    <m/>
    <m/>
    <m/>
  </r>
  <r>
    <x v="3"/>
    <x v="11"/>
    <x v="10"/>
    <s v="104416"/>
    <s v=" FIRE-EXTINGUISHERS"/>
    <s v="ME"/>
    <x v="0"/>
    <n v="478"/>
    <s v="Portable fire extinguishers complete with all accessories"/>
    <s v="Portable fire extinguishers complete with all accessories"/>
    <m/>
    <s v="Portable fire extinguishers complete with all accessories"/>
    <m/>
    <m/>
    <n v="0"/>
    <m/>
    <m/>
    <m/>
  </r>
  <r>
    <x v="3"/>
    <x v="11"/>
    <x v="10"/>
    <s v="104416"/>
    <s v=" FIRE-EXTINGUISHERS"/>
    <s v="ME"/>
    <x v="1"/>
    <n v="479"/>
    <s v="104416 - FIRE-EXTINGUISHERS"/>
    <s v="104416 - FIRE-EXTINGUISHERS"/>
    <s v="B"/>
    <s v="Type FE-1"/>
    <n v="11"/>
    <s v="Nr"/>
    <n v="63"/>
    <n v="693"/>
    <n v="63"/>
    <n v="693"/>
  </r>
  <r>
    <x v="3"/>
    <x v="11"/>
    <x v="10"/>
    <s v="104416"/>
    <s v=" FIRE-EXTINGUISHERS"/>
    <s v="ME"/>
    <x v="1"/>
    <n v="480"/>
    <s v="Portable fire extinguishers complete with all accessories"/>
    <s v="Portable fire extinguishers complete with all accessories"/>
    <s v="C"/>
    <s v="Type FE-2"/>
    <n v="8"/>
    <s v="Nr"/>
    <n v="75"/>
    <n v="600"/>
    <n v="75"/>
    <n v="600"/>
  </r>
  <r>
    <x v="3"/>
    <x v="11"/>
    <x v="10"/>
    <s v="104416"/>
    <s v=" FIRE-EXTINGUISHERS"/>
    <s v="ME"/>
    <x v="0"/>
    <n v="481"/>
    <s v="104416 - FIRE-EXTINGUISHERS"/>
    <s v="104416 - FIRE-EXTINGUISHERS"/>
    <s v="BILL No. 10 - SPECIALTIES"/>
    <m/>
    <m/>
    <m/>
    <m/>
    <m/>
    <m/>
    <m/>
  </r>
  <r>
    <x v="3"/>
    <x v="11"/>
    <x v="10"/>
    <s v="To Summary"/>
    <s v="To Summary"/>
    <m/>
    <x v="2"/>
    <n v="482"/>
    <s v="Portable fire extinguishers complete with all accessories"/>
    <s v="Portable fire extinguishers complete with all accessories"/>
    <s v="To Summary"/>
    <m/>
    <m/>
    <m/>
    <s v="J.D"/>
    <n v="3319"/>
    <m/>
    <m/>
  </r>
  <r>
    <x v="3"/>
    <x v="12"/>
    <x v="11"/>
    <s v="114000"/>
    <s v=" FOOD SERVICE EQUIPMENT"/>
    <s v="ME"/>
    <x v="0"/>
    <n v="483"/>
    <s v="104416 - FIRE-EXTINGUISHERS"/>
    <s v="104416 - FIRE-EXTINGUISHERS"/>
    <m/>
    <m/>
    <s v="BILL NO. 11"/>
    <m/>
    <m/>
    <m/>
    <m/>
    <m/>
  </r>
  <r>
    <x v="3"/>
    <x v="12"/>
    <x v="11"/>
    <s v="114000"/>
    <s v=" FOOD SERVICE EQUIPMENT"/>
    <s v="ME"/>
    <x v="0"/>
    <n v="484"/>
    <s v="Portable fire extinguishers complete with all accessories"/>
    <s v="Portable fire extinguishers complete with all accessories"/>
    <m/>
    <m/>
    <s v="EQUIPMENT"/>
    <m/>
    <m/>
    <m/>
    <m/>
    <m/>
  </r>
  <r>
    <x v="3"/>
    <x v="12"/>
    <x v="11"/>
    <s v="114000"/>
    <s v=" FOOD SERVICE EQUIPMENT"/>
    <s v="ME"/>
    <x v="0"/>
    <n v="485"/>
    <s v="104416 - FIRE-EXTINGUISHERS"/>
    <s v="104416 - FIRE-EXTINGUISHERS"/>
    <s v="Item"/>
    <s v="                Description                        "/>
    <s v="Qty"/>
    <s v="Unit"/>
    <s v="Rate"/>
    <s v="Amount"/>
    <m/>
    <m/>
  </r>
  <r>
    <x v="3"/>
    <x v="12"/>
    <x v="11"/>
    <s v="114000"/>
    <s v=" FOOD SERVICE EQUIPMENT"/>
    <s v="ME"/>
    <x v="0"/>
    <n v="486"/>
    <s v="Portable fire extinguishers complete with all accessories"/>
    <s v="Portable fire extinguishers complete with all accessories"/>
    <m/>
    <m/>
    <m/>
    <m/>
    <m/>
    <s v="J.D"/>
    <m/>
    <m/>
  </r>
  <r>
    <x v="3"/>
    <x v="12"/>
    <x v="11"/>
    <s v="114000"/>
    <s v=" FOOD SERVICE EQUIPMENT"/>
    <s v="ME"/>
    <x v="0"/>
    <n v="487"/>
    <s v="114000 - FOOD SERVICE EQUIPMENT"/>
    <s v="114000 - FOOD SERVICE EQUIPMENT"/>
    <m/>
    <s v="114000 - FOOD SERVICE EQUIPMENT"/>
    <m/>
    <m/>
    <m/>
    <m/>
    <m/>
    <m/>
  </r>
  <r>
    <x v="3"/>
    <x v="12"/>
    <x v="11"/>
    <s v="114000"/>
    <s v=" FOOD SERVICE EQUIPMENT"/>
    <s v="ME"/>
    <x v="0"/>
    <n v="488"/>
    <s v="KITCHEN AREA"/>
    <s v="KITCHEN AREA"/>
    <m/>
    <s v="KITCHEN AREA"/>
    <m/>
    <m/>
    <m/>
    <m/>
    <m/>
    <m/>
  </r>
  <r>
    <x v="3"/>
    <x v="12"/>
    <x v="11"/>
    <s v="114000"/>
    <s v=" FOOD SERVICE EQUIPMENT"/>
    <s v="ME"/>
    <x v="0"/>
    <n v="489"/>
    <s v="Storages"/>
    <s v="Storages"/>
    <m/>
    <s v="Storages"/>
    <m/>
    <m/>
    <m/>
    <m/>
    <m/>
    <m/>
  </r>
  <r>
    <x v="3"/>
    <x v="12"/>
    <x v="11"/>
    <s v="114000"/>
    <s v=" FOOD SERVICE EQUIPMENT"/>
    <s v="ME"/>
    <x v="1"/>
    <n v="490"/>
    <s v="KITCHEN AREA"/>
    <s v="KITCHEN AREA"/>
    <s v="A"/>
    <s v="Walk-In Cold &amp; Freezer Room"/>
    <n v="1"/>
    <s v="Nr"/>
    <m/>
    <n v="0"/>
    <n v="0"/>
    <n v="0"/>
  </r>
  <r>
    <x v="3"/>
    <x v="12"/>
    <x v="11"/>
    <s v="114000"/>
    <s v=" FOOD SERVICE EQUIPMENT"/>
    <s v="ME"/>
    <x v="1"/>
    <n v="491"/>
    <s v="Storages"/>
    <s v="Storages"/>
    <s v="B"/>
    <s v="Floor Trough"/>
    <n v="2"/>
    <s v="Nr"/>
    <m/>
    <n v="0"/>
    <n v="0"/>
    <n v="0"/>
  </r>
  <r>
    <x v="3"/>
    <x v="12"/>
    <x v="11"/>
    <s v="114000"/>
    <s v=" FOOD SERVICE EQUIPMENT"/>
    <s v="ME"/>
    <x v="1"/>
    <n v="492"/>
    <s v="KITCHEN AREA"/>
    <s v="KITCHEN AREA"/>
    <s v="C"/>
    <s v="Walk-In Cold &amp; Freezer Room"/>
    <n v="1"/>
    <s v="Nr"/>
    <m/>
    <n v="0"/>
    <n v="0"/>
    <n v="0"/>
  </r>
  <r>
    <x v="3"/>
    <x v="12"/>
    <x v="11"/>
    <s v="114000"/>
    <s v=" FOOD SERVICE EQUIPMENT"/>
    <s v="ME"/>
    <x v="1"/>
    <n v="493"/>
    <s v="Storages"/>
    <s v="Storages"/>
    <s v="D"/>
    <s v="Shelving"/>
    <n v="14"/>
    <s v="Nr"/>
    <m/>
    <n v="0"/>
    <n v="0"/>
    <n v="0"/>
  </r>
  <r>
    <x v="3"/>
    <x v="12"/>
    <x v="11"/>
    <s v="114000"/>
    <s v=" FOOD SERVICE EQUIPMENT"/>
    <s v="ME"/>
    <x v="1"/>
    <n v="494"/>
    <s v="KITCHEN AREA"/>
    <s v="KITCHEN AREA"/>
    <s v="E"/>
    <s v="Shelving"/>
    <n v="18"/>
    <s v="Nr"/>
    <m/>
    <n v="0"/>
    <n v="0"/>
    <n v="0"/>
  </r>
  <r>
    <x v="3"/>
    <x v="12"/>
    <x v="11"/>
    <s v="114000"/>
    <s v=" FOOD SERVICE EQUIPMENT"/>
    <s v="ME"/>
    <x v="0"/>
    <n v="495"/>
    <s v="Prewash Area"/>
    <s v="Prewash Area"/>
    <m/>
    <s v="Prewash Area"/>
    <m/>
    <m/>
    <m/>
    <m/>
    <m/>
    <m/>
  </r>
  <r>
    <x v="3"/>
    <x v="12"/>
    <x v="11"/>
    <s v="114000"/>
    <s v=" FOOD SERVICE EQUIPMENT"/>
    <s v="ME"/>
    <x v="1"/>
    <n v="496"/>
    <s v="KITCHEN AREA"/>
    <s v="KITCHEN AREA"/>
    <s v="F"/>
    <s v="Table w/ sink"/>
    <n v="1"/>
    <s v="Nr"/>
    <m/>
    <n v="0"/>
    <n v="0"/>
    <n v="0"/>
  </r>
  <r>
    <x v="3"/>
    <x v="12"/>
    <x v="11"/>
    <s v="114000"/>
    <s v=" FOOD SERVICE EQUIPMENT"/>
    <s v="ME"/>
    <x v="1"/>
    <n v="497"/>
    <s v="Prewash Area"/>
    <s v="Prewash Area"/>
    <s v="G"/>
    <s v="Mixer Tap "/>
    <n v="1"/>
    <s v="Nr"/>
    <m/>
    <n v="0"/>
    <n v="0"/>
    <n v="0"/>
  </r>
  <r>
    <x v="3"/>
    <x v="12"/>
    <x v="11"/>
    <s v="114000"/>
    <s v=" FOOD SERVICE EQUIPMENT"/>
    <s v="ME"/>
    <x v="1"/>
    <n v="498"/>
    <s v="KITCHEN AREA"/>
    <s v="KITCHEN AREA"/>
    <s v="H"/>
    <s v="Table W/ Bowl Sink - existing"/>
    <n v="1"/>
    <s v="Nr"/>
    <m/>
    <n v="0"/>
    <n v="0"/>
    <n v="0"/>
  </r>
  <r>
    <x v="3"/>
    <x v="12"/>
    <x v="11"/>
    <s v="114000"/>
    <s v=" FOOD SERVICE EQUIPMENT"/>
    <s v="ME"/>
    <x v="1"/>
    <n v="499"/>
    <s v="Prewash Area"/>
    <s v="Prewash Area"/>
    <s v="J"/>
    <s v="Spray Gun"/>
    <n v="1"/>
    <s v="Nr"/>
    <m/>
    <n v="0"/>
    <n v="0"/>
    <n v="0"/>
  </r>
  <r>
    <x v="3"/>
    <x v="12"/>
    <x v="11"/>
    <s v="114000"/>
    <s v=" FOOD SERVICE EQUIPMENT"/>
    <s v="ME"/>
    <x v="1"/>
    <n v="500"/>
    <s v="KITCHEN AREA"/>
    <s v="KITCHEN AREA"/>
    <s v="K"/>
    <s v="Floor Drain "/>
    <n v="1"/>
    <s v="Nr"/>
    <m/>
    <n v="0"/>
    <n v="0"/>
    <n v="0"/>
  </r>
  <r>
    <x v="3"/>
    <x v="12"/>
    <x v="11"/>
    <s v="114000"/>
    <s v=" FOOD SERVICE EQUIPMENT"/>
    <s v="ME"/>
    <x v="1"/>
    <n v="501"/>
    <s v="Prewash Area"/>
    <s v="Prewash Area"/>
    <s v="L"/>
    <s v="Wall Cupboard- existing"/>
    <n v="1"/>
    <s v="Nr"/>
    <m/>
    <n v="0"/>
    <n v="0"/>
    <n v="0"/>
  </r>
  <r>
    <x v="3"/>
    <x v="12"/>
    <x v="11"/>
    <s v="114000"/>
    <s v=" FOOD SERVICE EQUIPMENT"/>
    <s v="ME"/>
    <x v="1"/>
    <n v="502"/>
    <s v="KITCHEN AREA"/>
    <s v="KITCHEN AREA"/>
    <s v="M"/>
    <s v="Shelving - existing"/>
    <n v="1"/>
    <s v="Nr"/>
    <m/>
    <n v="0"/>
    <n v="0"/>
    <n v="0"/>
  </r>
  <r>
    <x v="3"/>
    <x v="12"/>
    <x v="11"/>
    <s v="114000"/>
    <s v=" FOOD SERVICE EQUIPMENT"/>
    <s v="ME"/>
    <x v="0"/>
    <n v="503"/>
    <s v="Vegetable Preparation"/>
    <s v="Vegetable Preparation"/>
    <m/>
    <s v="Vegetable Preparation"/>
    <m/>
    <m/>
    <m/>
    <m/>
    <m/>
    <m/>
  </r>
  <r>
    <x v="3"/>
    <x v="12"/>
    <x v="11"/>
    <s v="114000"/>
    <s v=" FOOD SERVICE EQUIPMENT"/>
    <s v="ME"/>
    <x v="1"/>
    <n v="504"/>
    <s v="KITCHEN AREA"/>
    <s v="KITCHEN AREA"/>
    <s v="N"/>
    <s v="Hand Wash Sink "/>
    <n v="1"/>
    <s v="Nr"/>
    <m/>
    <n v="0"/>
    <n v="0"/>
    <n v="0"/>
  </r>
  <r>
    <x v="3"/>
    <x v="12"/>
    <x v="11"/>
    <s v="114000"/>
    <s v=" FOOD SERVICE EQUIPMENT"/>
    <s v="ME"/>
    <x v="1"/>
    <n v="505"/>
    <s v="Vegetable Preparation"/>
    <s v="Vegetable Preparation"/>
    <s v="P"/>
    <s v="Prep Table - existing"/>
    <n v="1"/>
    <s v="Nr"/>
    <m/>
    <n v="0"/>
    <n v="0"/>
    <n v="0"/>
  </r>
  <r>
    <x v="3"/>
    <x v="12"/>
    <x v="11"/>
    <s v="114000"/>
    <s v=" FOOD SERVICE EQUIPMENT"/>
    <s v="ME"/>
    <x v="1"/>
    <n v="506"/>
    <s v="KITCHEN AREA"/>
    <s v="KITCHEN AREA"/>
    <s v="A"/>
    <s v="Mixer Tap "/>
    <n v="2"/>
    <s v="Nr"/>
    <m/>
    <n v="0"/>
    <n v="0"/>
    <n v="0"/>
  </r>
  <r>
    <x v="3"/>
    <x v="12"/>
    <x v="11"/>
    <s v="114000"/>
    <s v=" FOOD SERVICE EQUIPMENT"/>
    <s v="ME"/>
    <x v="1"/>
    <n v="507"/>
    <s v="Vegetable Preparation"/>
    <s v="Vegetable Preparation"/>
    <s v="B"/>
    <s v="Undercounter Fridge- 1200 mm"/>
    <n v="1"/>
    <s v="Nr"/>
    <m/>
    <n v="0"/>
    <n v="0"/>
    <n v="0"/>
  </r>
  <r>
    <x v="3"/>
    <x v="12"/>
    <x v="11"/>
    <s v="114000"/>
    <s v=" FOOD SERVICE EQUIPMENT"/>
    <s v="ME"/>
    <x v="1"/>
    <n v="508"/>
    <s v="KITCHEN AREA"/>
    <s v="KITCHEN AREA"/>
    <s v="C"/>
    <s v="Table w/ sink"/>
    <n v="1"/>
    <s v="Nr"/>
    <m/>
    <n v="0"/>
    <n v="0"/>
    <n v="0"/>
  </r>
  <r>
    <x v="3"/>
    <x v="12"/>
    <x v="11"/>
    <s v="114000"/>
    <s v=" FOOD SERVICE EQUIPMENT"/>
    <s v="ME"/>
    <x v="1"/>
    <n v="509"/>
    <s v="Vegetable Preparation"/>
    <s v="Vegetable Preparation"/>
    <s v="D"/>
    <s v="Floor Drain"/>
    <n v="1"/>
    <s v="Nr"/>
    <m/>
    <n v="0"/>
    <n v="0"/>
    <n v="0"/>
  </r>
  <r>
    <x v="3"/>
    <x v="12"/>
    <x v="11"/>
    <s v="114000"/>
    <s v=" FOOD SERVICE EQUIPMENT"/>
    <s v="ME"/>
    <x v="1"/>
    <n v="510"/>
    <s v="KITCHEN AREA"/>
    <s v="KITCHEN AREA"/>
    <s v="E"/>
    <s v="Potato Peeler- existing"/>
    <n v="1"/>
    <s v="Nr"/>
    <m/>
    <n v="0"/>
    <n v="0"/>
    <n v="0"/>
  </r>
  <r>
    <x v="3"/>
    <x v="12"/>
    <x v="11"/>
    <s v="114000"/>
    <s v=" FOOD SERVICE EQUIPMENT"/>
    <s v="ME"/>
    <x v="0"/>
    <n v="511"/>
    <s v="Meat &amp; Poultry Preparation"/>
    <s v="Meat &amp; Poultry Preparation"/>
    <m/>
    <s v="Meat &amp; Poultry Preparation"/>
    <m/>
    <m/>
    <m/>
    <m/>
    <m/>
    <m/>
  </r>
  <r>
    <x v="3"/>
    <x v="12"/>
    <x v="11"/>
    <s v="114000"/>
    <s v=" FOOD SERVICE EQUIPMENT"/>
    <s v="ME"/>
    <x v="1"/>
    <n v="512"/>
    <s v="KITCHEN AREA"/>
    <s v="KITCHEN AREA"/>
    <s v="F"/>
    <s v="Hand Wash Sink"/>
    <n v="1"/>
    <s v="Nr"/>
    <m/>
    <n v="0"/>
    <n v="0"/>
    <n v="0"/>
  </r>
  <r>
    <x v="3"/>
    <x v="12"/>
    <x v="11"/>
    <s v="114000"/>
    <s v=" FOOD SERVICE EQUIPMENT"/>
    <s v="ME"/>
    <x v="1"/>
    <n v="513"/>
    <s v="Meat &amp; Poultry Preparation"/>
    <s v="Meat &amp; Poultry Preparation"/>
    <s v="G"/>
    <s v="Prep Table"/>
    <n v="1"/>
    <s v="Nr"/>
    <m/>
    <n v="0"/>
    <n v="0"/>
    <n v="0"/>
  </r>
  <r>
    <x v="3"/>
    <x v="12"/>
    <x v="11"/>
    <s v="114000"/>
    <s v=" FOOD SERVICE EQUIPMENT"/>
    <s v="ME"/>
    <x v="1"/>
    <n v="514"/>
    <s v="KITCHEN AREA"/>
    <s v="KITCHEN AREA"/>
    <s v="H"/>
    <s v="Mixer Tap "/>
    <n v="2"/>
    <s v="Nr"/>
    <m/>
    <n v="0"/>
    <n v="0"/>
    <n v="0"/>
  </r>
  <r>
    <x v="3"/>
    <x v="12"/>
    <x v="11"/>
    <s v="114000"/>
    <s v=" FOOD SERVICE EQUIPMENT"/>
    <s v="ME"/>
    <x v="1"/>
    <n v="515"/>
    <s v="Meat &amp; Poultry Preparation"/>
    <s v="Meat &amp; Poultry Preparation"/>
    <s v="J"/>
    <s v="Undercounter Fridge-1200 mm"/>
    <n v="1"/>
    <s v="Nr"/>
    <m/>
    <n v="0"/>
    <n v="0"/>
    <n v="0"/>
  </r>
  <r>
    <x v="3"/>
    <x v="12"/>
    <x v="11"/>
    <s v="114000"/>
    <s v=" FOOD SERVICE EQUIPMENT"/>
    <s v="ME"/>
    <x v="1"/>
    <n v="516"/>
    <s v="KITCHEN AREA"/>
    <s v="KITCHEN AREA"/>
    <s v="K"/>
    <s v="Upright Fridge"/>
    <n v="1"/>
    <s v="Nr"/>
    <m/>
    <n v="0"/>
    <n v="0"/>
    <n v="0"/>
  </r>
  <r>
    <x v="3"/>
    <x v="12"/>
    <x v="11"/>
    <s v="114000"/>
    <s v=" FOOD SERVICE EQUIPMENT"/>
    <s v="ME"/>
    <x v="1"/>
    <n v="517"/>
    <s v="Meat &amp; Poultry Preparation"/>
    <s v="Meat &amp; Poultry Preparation"/>
    <s v="L"/>
    <s v="Floor Drain"/>
    <n v="1"/>
    <s v="Nr"/>
    <m/>
    <n v="0"/>
    <n v="0"/>
    <n v="0"/>
  </r>
  <r>
    <x v="3"/>
    <x v="12"/>
    <x v="11"/>
    <s v="114000"/>
    <s v=" FOOD SERVICE EQUIPMENT"/>
    <s v="ME"/>
    <x v="1"/>
    <n v="518"/>
    <s v="KITCHEN AREA"/>
    <s v="KITCHEN AREA"/>
    <s v="M"/>
    <s v="Meat Mincer- existing"/>
    <n v="1"/>
    <s v="Nr"/>
    <m/>
    <n v="0"/>
    <n v="0"/>
    <n v="0"/>
  </r>
  <r>
    <x v="3"/>
    <x v="12"/>
    <x v="11"/>
    <s v="114000"/>
    <s v=" FOOD SERVICE EQUIPMENT"/>
    <s v="ME"/>
    <x v="0"/>
    <n v="519"/>
    <s v="Bakery &amp; Pastry"/>
    <s v="Bakery &amp; Pastry"/>
    <m/>
    <s v="Bakery &amp; Pastry"/>
    <m/>
    <m/>
    <m/>
    <m/>
    <m/>
    <m/>
  </r>
  <r>
    <x v="3"/>
    <x v="12"/>
    <x v="11"/>
    <s v="114000"/>
    <s v=" FOOD SERVICE EQUIPMENT"/>
    <s v="ME"/>
    <x v="1"/>
    <n v="520"/>
    <s v="KITCHEN AREA"/>
    <s v="KITCHEN AREA"/>
    <s v="N"/>
    <s v="Table w/ Double Bowl Sink"/>
    <n v="1"/>
    <s v="Nr"/>
    <m/>
    <n v="0"/>
    <n v="0"/>
    <n v="0"/>
  </r>
  <r>
    <x v="3"/>
    <x v="12"/>
    <x v="11"/>
    <s v="114000"/>
    <s v=" FOOD SERVICE EQUIPMENT"/>
    <s v="ME"/>
    <x v="1"/>
    <n v="521"/>
    <s v="Bakery &amp; Pastry"/>
    <s v="Bakery &amp; Pastry"/>
    <s v="P"/>
    <s v="Undercounter Fridge-1200 mm"/>
    <n v="2"/>
    <s v="Nr"/>
    <m/>
    <n v="0"/>
    <n v="0"/>
    <n v="0"/>
  </r>
  <r>
    <x v="3"/>
    <x v="12"/>
    <x v="11"/>
    <s v="114000"/>
    <s v=" FOOD SERVICE EQUIPMENT"/>
    <s v="ME"/>
    <x v="1"/>
    <n v="522"/>
    <s v="KITCHEN AREA"/>
    <s v="KITCHEN AREA"/>
    <s v="Q"/>
    <s v="Mixer Tap "/>
    <n v="2"/>
    <s v="Nr"/>
    <m/>
    <n v="0"/>
    <n v="0"/>
    <n v="0"/>
  </r>
  <r>
    <x v="3"/>
    <x v="12"/>
    <x v="11"/>
    <s v="114000"/>
    <s v=" FOOD SERVICE EQUIPMENT"/>
    <s v="ME"/>
    <x v="1"/>
    <n v="523"/>
    <s v="Bakery &amp; Pastry"/>
    <s v="Bakery &amp; Pastry"/>
    <s v="R"/>
    <s v="Table w/ Sink"/>
    <n v="1"/>
    <s v="Nr"/>
    <m/>
    <n v="0"/>
    <n v="0"/>
    <n v="0"/>
  </r>
  <r>
    <x v="3"/>
    <x v="12"/>
    <x v="11"/>
    <s v="114000"/>
    <s v=" FOOD SERVICE EQUIPMENT"/>
    <s v="ME"/>
    <x v="1"/>
    <n v="524"/>
    <s v="KITCHEN AREA"/>
    <s v="KITCHEN AREA"/>
    <s v="S"/>
    <s v="Scale"/>
    <n v="1"/>
    <s v="Nr"/>
    <m/>
    <n v="0"/>
    <n v="0"/>
    <n v="0"/>
  </r>
  <r>
    <x v="3"/>
    <x v="12"/>
    <x v="11"/>
    <s v="114000"/>
    <s v=" FOOD SERVICE EQUIPMENT"/>
    <s v="ME"/>
    <x v="1"/>
    <n v="525"/>
    <s v="Bakery &amp; Pastry"/>
    <s v="Bakery &amp; Pastry"/>
    <s v="T"/>
    <s v="Table W/ Marble Top"/>
    <n v="1"/>
    <s v="Nr"/>
    <m/>
    <n v="0"/>
    <n v="0"/>
    <n v="0"/>
  </r>
  <r>
    <x v="3"/>
    <x v="12"/>
    <x v="11"/>
    <s v="114000"/>
    <s v=" FOOD SERVICE EQUIPMENT"/>
    <s v="ME"/>
    <x v="1"/>
    <n v="526"/>
    <s v="KITCHEN AREA"/>
    <s v="KITCHEN AREA"/>
    <s v="A"/>
    <s v="Floor Drain"/>
    <n v="1"/>
    <s v="Nr"/>
    <m/>
    <n v="0"/>
    <n v="0"/>
    <n v="0"/>
  </r>
  <r>
    <x v="3"/>
    <x v="12"/>
    <x v="11"/>
    <s v="114000"/>
    <s v=" FOOD SERVICE EQUIPMENT"/>
    <s v="ME"/>
    <x v="1"/>
    <n v="527"/>
    <s v="Bakery &amp; Pastry"/>
    <s v="Bakery &amp; Pastry"/>
    <s v="B"/>
    <s v="Gas Boiling Top- 400 x 700 "/>
    <n v="1"/>
    <s v="Nr"/>
    <m/>
    <n v="0"/>
    <n v="0"/>
    <n v="0"/>
  </r>
  <r>
    <x v="3"/>
    <x v="12"/>
    <x v="11"/>
    <s v="114000"/>
    <s v=" FOOD SERVICE EQUIPMENT"/>
    <s v="ME"/>
    <x v="1"/>
    <n v="528"/>
    <s v="KITCHEN AREA"/>
    <s v="KITCHEN AREA"/>
    <s v="C"/>
    <s v="Deck Oven"/>
    <n v="1"/>
    <s v="Nr"/>
    <m/>
    <n v="0"/>
    <n v="0"/>
    <n v="0"/>
  </r>
  <r>
    <x v="3"/>
    <x v="12"/>
    <x v="11"/>
    <s v="114000"/>
    <s v=" FOOD SERVICE EQUIPMENT"/>
    <s v="ME"/>
    <x v="1"/>
    <n v="529"/>
    <s v="Bakery &amp; Pastry"/>
    <s v="Bakery &amp; Pastry"/>
    <s v="D"/>
    <s v="Exhaust Hood  w/Fire Suppression System"/>
    <n v="1"/>
    <s v="Nr"/>
    <m/>
    <n v="0"/>
    <n v="0"/>
    <n v="0"/>
  </r>
  <r>
    <x v="3"/>
    <x v="12"/>
    <x v="11"/>
    <s v="114000"/>
    <s v=" FOOD SERVICE EQUIPMENT"/>
    <s v="ME"/>
    <x v="1"/>
    <n v="530"/>
    <s v="KITCHEN AREA"/>
    <s v="KITCHEN AREA"/>
    <s v="E"/>
    <s v="Floor Drain"/>
    <n v="1"/>
    <s v="Nr"/>
    <m/>
    <n v="0"/>
    <n v="0"/>
    <n v="0"/>
  </r>
  <r>
    <x v="3"/>
    <x v="12"/>
    <x v="11"/>
    <s v="114000"/>
    <s v=" FOOD SERVICE EQUIPMENT"/>
    <s v="ME"/>
    <x v="1"/>
    <n v="531"/>
    <s v="Bakery &amp; Pastry"/>
    <s v="Bakery &amp; Pastry"/>
    <s v="F"/>
    <s v="Marble Top - Mobile Worktable"/>
    <n v="1"/>
    <s v="Nr"/>
    <m/>
    <n v="0"/>
    <n v="0"/>
    <n v="0"/>
  </r>
  <r>
    <x v="3"/>
    <x v="12"/>
    <x v="11"/>
    <s v="114000"/>
    <s v=" FOOD SERVICE EQUIPMENT"/>
    <s v="ME"/>
    <x v="1"/>
    <n v="532"/>
    <s v="KITCHEN AREA"/>
    <s v="KITCHEN AREA"/>
    <s v="G"/>
    <s v="Worktable- existing"/>
    <n v="1"/>
    <s v="Nr"/>
    <m/>
    <n v="0"/>
    <n v="0"/>
    <n v="0"/>
  </r>
  <r>
    <x v="3"/>
    <x v="12"/>
    <x v="11"/>
    <s v="114000"/>
    <s v=" FOOD SERVICE EQUIPMENT"/>
    <s v="ME"/>
    <x v="1"/>
    <n v="533"/>
    <s v="Bakery &amp; Pastry"/>
    <s v="Bakery &amp; Pastry"/>
    <s v="H"/>
    <s v="Mixer- existing"/>
    <n v="1"/>
    <s v="Nr"/>
    <m/>
    <n v="0"/>
    <n v="0"/>
    <n v="0"/>
  </r>
  <r>
    <x v="3"/>
    <x v="12"/>
    <x v="11"/>
    <s v="114000"/>
    <s v=" FOOD SERVICE EQUIPMENT"/>
    <s v="ME"/>
    <x v="0"/>
    <n v="534"/>
    <s v="Hot Kitchen"/>
    <s v="Hot Kitchen"/>
    <m/>
    <s v="Hot Kitchen"/>
    <m/>
    <m/>
    <m/>
    <m/>
    <m/>
    <m/>
  </r>
  <r>
    <x v="3"/>
    <x v="12"/>
    <x v="11"/>
    <s v="114000"/>
    <s v=" FOOD SERVICE EQUIPMENT"/>
    <s v="ME"/>
    <x v="1"/>
    <n v="535"/>
    <s v="Bakery &amp; Pastry"/>
    <s v="Bakery &amp; Pastry"/>
    <s v="J"/>
    <s v="Hand Wash Sink"/>
    <n v="2"/>
    <s v="Nr"/>
    <m/>
    <n v="0"/>
    <n v="0"/>
    <n v="0"/>
  </r>
  <r>
    <x v="3"/>
    <x v="12"/>
    <x v="11"/>
    <s v="114000"/>
    <s v=" FOOD SERVICE EQUIPMENT"/>
    <s v="ME"/>
    <x v="1"/>
    <n v="536"/>
    <s v="Hot Kitchen"/>
    <s v="Hot Kitchen"/>
    <s v="K"/>
    <s v="Table w/ Sink- existing"/>
    <n v="1"/>
    <s v="Nr"/>
    <m/>
    <n v="0"/>
    <n v="0"/>
    <n v="0"/>
  </r>
  <r>
    <x v="3"/>
    <x v="12"/>
    <x v="11"/>
    <s v="114000"/>
    <s v=" FOOD SERVICE EQUIPMENT"/>
    <s v="ME"/>
    <x v="1"/>
    <n v="537"/>
    <s v="Bakery &amp; Pastry"/>
    <s v="Bakery &amp; Pastry"/>
    <s v="L"/>
    <s v="Mixer Tap"/>
    <n v="2"/>
    <s v="Nr"/>
    <m/>
    <n v="0"/>
    <n v="0"/>
    <n v="0"/>
  </r>
  <r>
    <x v="3"/>
    <x v="12"/>
    <x v="11"/>
    <s v="114000"/>
    <s v=" FOOD SERVICE EQUIPMENT"/>
    <s v="ME"/>
    <x v="1"/>
    <n v="538"/>
    <s v="Hot Kitchen"/>
    <s v="Hot Kitchen"/>
    <s v="M"/>
    <s v="Floor Drain"/>
    <n v="1"/>
    <s v="Nr"/>
    <m/>
    <n v="0"/>
    <n v="0"/>
    <n v="0"/>
  </r>
  <r>
    <x v="3"/>
    <x v="12"/>
    <x v="11"/>
    <s v="114000"/>
    <s v=" FOOD SERVICE EQUIPMENT"/>
    <s v="ME"/>
    <x v="1"/>
    <n v="539"/>
    <s v="Bakery &amp; Pastry"/>
    <s v="Bakery &amp; Pastry"/>
    <s v="N"/>
    <s v="Fryer- existing"/>
    <n v="1"/>
    <s v="Nr"/>
    <m/>
    <n v="0"/>
    <n v="0"/>
    <n v="0"/>
  </r>
  <r>
    <x v="3"/>
    <x v="12"/>
    <x v="11"/>
    <s v="114000"/>
    <s v=" FOOD SERVICE EQUIPMENT"/>
    <s v="ME"/>
    <x v="1"/>
    <n v="540"/>
    <s v="Hot Kitchen"/>
    <s v="Hot Kitchen"/>
    <s v="P"/>
    <s v="Ele. Chip Scuttle"/>
    <n v="1"/>
    <s v="Nr"/>
    <m/>
    <n v="0"/>
    <n v="0"/>
    <n v="0"/>
  </r>
  <r>
    <x v="3"/>
    <x v="12"/>
    <x v="11"/>
    <s v="114000"/>
    <s v=" FOOD SERVICE EQUIPMENT"/>
    <s v="ME"/>
    <x v="1"/>
    <n v="541"/>
    <s v="Bakery &amp; Pastry"/>
    <s v="Bakery &amp; Pastry"/>
    <s v="Q"/>
    <s v="Gas Range"/>
    <n v="2"/>
    <s v="Nr"/>
    <m/>
    <n v="0"/>
    <n v="0"/>
    <n v="0"/>
  </r>
  <r>
    <x v="3"/>
    <x v="12"/>
    <x v="11"/>
    <s v="114000"/>
    <s v=" FOOD SERVICE EQUIPMENT"/>
    <s v="ME"/>
    <x v="1"/>
    <n v="542"/>
    <s v="Hot Kitchen"/>
    <s v="Hot Kitchen"/>
    <s v="R"/>
    <s v="Gas Grill"/>
    <n v="1"/>
    <s v="Nr"/>
    <m/>
    <n v="0"/>
    <n v="0"/>
    <n v="0"/>
  </r>
  <r>
    <x v="3"/>
    <x v="12"/>
    <x v="11"/>
    <s v="114000"/>
    <s v=" FOOD SERVICE EQUIPMENT"/>
    <s v="ME"/>
    <x v="1"/>
    <n v="543"/>
    <s v="Bakery &amp; Pastry"/>
    <s v="Bakery &amp; Pastry"/>
    <s v="S"/>
    <s v="Exhaust Hood w/ Fire Suppression System"/>
    <n v="1"/>
    <s v="Nr"/>
    <m/>
    <n v="0"/>
    <n v="0"/>
    <n v="0"/>
  </r>
  <r>
    <x v="3"/>
    <x v="12"/>
    <x v="11"/>
    <s v="114000"/>
    <s v=" FOOD SERVICE EQUIPMENT"/>
    <s v="ME"/>
    <x v="1"/>
    <n v="544"/>
    <s v="Hot Kitchen"/>
    <s v="Hot Kitchen"/>
    <s v="T"/>
    <s v="Worktable- existing"/>
    <n v="1"/>
    <s v="Nr"/>
    <m/>
    <n v="0"/>
    <n v="0"/>
    <n v="0"/>
  </r>
  <r>
    <x v="3"/>
    <x v="12"/>
    <x v="11"/>
    <s v="114000"/>
    <s v=" FOOD SERVICE EQUIPMENT"/>
    <s v="ME"/>
    <x v="1"/>
    <n v="545"/>
    <s v="Bakery &amp; Pastry"/>
    <s v="Bakery &amp; Pastry"/>
    <s v="A"/>
    <s v="Table w/ Sink"/>
    <n v="1"/>
    <s v="Nr"/>
    <m/>
    <n v="0"/>
    <n v="0"/>
    <n v="0"/>
  </r>
  <r>
    <x v="3"/>
    <x v="12"/>
    <x v="11"/>
    <s v="114000"/>
    <s v=" FOOD SERVICE EQUIPMENT"/>
    <s v="ME"/>
    <x v="1"/>
    <n v="546"/>
    <s v="Hot Kitchen"/>
    <s v="Hot Kitchen"/>
    <s v="B"/>
    <s v="Cupboard W/ Drawer- existing"/>
    <n v="1"/>
    <s v="Nr"/>
    <m/>
    <n v="0"/>
    <n v="0"/>
    <n v="0"/>
  </r>
  <r>
    <x v="3"/>
    <x v="12"/>
    <x v="11"/>
    <s v="114000"/>
    <s v=" FOOD SERVICE EQUIPMENT"/>
    <s v="ME"/>
    <x v="1"/>
    <n v="547"/>
    <s v="Bakery &amp; Pastry"/>
    <s v="Bakery &amp; Pastry"/>
    <s v="C"/>
    <s v="Worktable- existing"/>
    <n v="1"/>
    <s v="Nr"/>
    <m/>
    <n v="0"/>
    <n v="0"/>
    <n v="0"/>
  </r>
  <r>
    <x v="3"/>
    <x v="12"/>
    <x v="11"/>
    <s v="114000"/>
    <s v=" FOOD SERVICE EQUIPMENT"/>
    <s v="ME"/>
    <x v="1"/>
    <n v="548"/>
    <s v="Hot Kitchen"/>
    <s v="Hot Kitchen"/>
    <s v="D"/>
    <s v="Undercounter Fridge-1200 mm"/>
    <n v="1"/>
    <s v="Nr"/>
    <m/>
    <n v="0"/>
    <n v="0"/>
    <n v="0"/>
  </r>
  <r>
    <x v="3"/>
    <x v="12"/>
    <x v="11"/>
    <s v="114000"/>
    <s v=" FOOD SERVICE EQUIPMENT"/>
    <s v="ME"/>
    <x v="0"/>
    <n v="549"/>
    <s v="Cold Kitchen"/>
    <s v="Cold Kitchen"/>
    <m/>
    <s v="Cold Kitchen"/>
    <m/>
    <m/>
    <m/>
    <m/>
    <m/>
    <m/>
  </r>
  <r>
    <x v="3"/>
    <x v="12"/>
    <x v="11"/>
    <s v="114000"/>
    <s v=" FOOD SERVICE EQUIPMENT"/>
    <s v="ME"/>
    <x v="1"/>
    <n v="550"/>
    <s v="Hot Kitchen"/>
    <s v="Hot Kitchen"/>
    <s v="E"/>
    <s v="Upright Fridge"/>
    <n v="1"/>
    <s v="Nr"/>
    <m/>
    <n v="0"/>
    <n v="0"/>
    <n v="0"/>
  </r>
  <r>
    <x v="3"/>
    <x v="12"/>
    <x v="11"/>
    <s v="114000"/>
    <s v=" FOOD SERVICE EQUIPMENT"/>
    <s v="ME"/>
    <x v="1"/>
    <n v="551"/>
    <s v="Cold Kitchen"/>
    <s v="Cold Kitchen"/>
    <s v="F"/>
    <s v="Upright Freezer"/>
    <n v="1"/>
    <s v="Nr"/>
    <m/>
    <n v="0"/>
    <n v="0"/>
    <n v="0"/>
  </r>
  <r>
    <x v="3"/>
    <x v="12"/>
    <x v="11"/>
    <s v="114000"/>
    <s v=" FOOD SERVICE EQUIPMENT"/>
    <s v="ME"/>
    <x v="1"/>
    <n v="552"/>
    <s v="Hot Kitchen"/>
    <s v="Hot Kitchen"/>
    <s v="G"/>
    <s v="Worktable W/ Sink"/>
    <n v="1"/>
    <s v="Nr"/>
    <m/>
    <n v="0"/>
    <n v="0"/>
    <n v="0"/>
  </r>
  <r>
    <x v="3"/>
    <x v="12"/>
    <x v="11"/>
    <s v="114000"/>
    <s v=" FOOD SERVICE EQUIPMENT"/>
    <s v="ME"/>
    <x v="1"/>
    <n v="553"/>
    <s v="Cold Kitchen"/>
    <s v="Cold Kitchen"/>
    <s v="H"/>
    <s v="Mixer Tap"/>
    <n v="1"/>
    <s v="Nr"/>
    <m/>
    <n v="0"/>
    <n v="0"/>
    <n v="0"/>
  </r>
  <r>
    <x v="3"/>
    <x v="12"/>
    <x v="11"/>
    <s v="114000"/>
    <s v=" FOOD SERVICE EQUIPMENT"/>
    <s v="ME"/>
    <x v="1"/>
    <n v="554"/>
    <s v="Hot Kitchen"/>
    <s v="Hot Kitchen"/>
    <s v="J"/>
    <s v="Floor Drain"/>
    <n v="2"/>
    <s v="Nr"/>
    <m/>
    <n v="0"/>
    <n v="0"/>
    <n v="0"/>
  </r>
  <r>
    <x v="3"/>
    <x v="12"/>
    <x v="11"/>
    <s v="114000"/>
    <s v=" FOOD SERVICE EQUIPMENT"/>
    <s v="ME"/>
    <x v="1"/>
    <n v="555"/>
    <s v="Cold Kitchen"/>
    <s v="Cold Kitchen"/>
    <s v="K"/>
    <s v="Salad Table"/>
    <n v="1"/>
    <s v="Nr"/>
    <m/>
    <n v="0"/>
    <n v="0"/>
    <n v="0"/>
  </r>
  <r>
    <x v="3"/>
    <x v="12"/>
    <x v="11"/>
    <s v="114000"/>
    <s v=" FOOD SERVICE EQUIPMENT"/>
    <s v="ME"/>
    <x v="1"/>
    <n v="556"/>
    <s v="Hot Kitchen"/>
    <s v="Hot Kitchen"/>
    <s v="L"/>
    <s v="Worktable"/>
    <n v="1"/>
    <s v="Nr"/>
    <m/>
    <n v="0"/>
    <n v="0"/>
    <n v="0"/>
  </r>
  <r>
    <x v="3"/>
    <x v="12"/>
    <x v="11"/>
    <s v="114000"/>
    <s v=" FOOD SERVICE EQUIPMENT"/>
    <s v="ME"/>
    <x v="1"/>
    <n v="557"/>
    <s v="Cold Kitchen"/>
    <s v="Cold Kitchen"/>
    <s v="M"/>
    <s v="Undercounter Fridge"/>
    <n v="1"/>
    <s v="Nr"/>
    <m/>
    <n v="0"/>
    <n v="0"/>
    <n v="0"/>
  </r>
  <r>
    <x v="3"/>
    <x v="12"/>
    <x v="11"/>
    <s v="114000"/>
    <s v=" FOOD SERVICE EQUIPMENT"/>
    <s v="ME"/>
    <x v="0"/>
    <n v="558"/>
    <s v="Potwash Area"/>
    <s v="Potwash Area"/>
    <m/>
    <s v="Potwash Area"/>
    <m/>
    <m/>
    <m/>
    <m/>
    <m/>
    <m/>
  </r>
  <r>
    <x v="3"/>
    <x v="12"/>
    <x v="11"/>
    <s v="114000"/>
    <s v=" FOOD SERVICE EQUIPMENT"/>
    <s v="ME"/>
    <x v="1"/>
    <n v="559"/>
    <s v="Cold Kitchen"/>
    <s v="Cold Kitchen"/>
    <s v="N"/>
    <s v="Triple Bowl Sink"/>
    <n v="1"/>
    <s v="Nr"/>
    <m/>
    <n v="0"/>
    <n v="0"/>
    <n v="0"/>
  </r>
  <r>
    <x v="3"/>
    <x v="12"/>
    <x v="11"/>
    <s v="114000"/>
    <s v=" FOOD SERVICE EQUIPMENT"/>
    <s v="ME"/>
    <x v="1"/>
    <n v="560"/>
    <s v="Potwash Area"/>
    <s v="Potwash Area"/>
    <s v="P"/>
    <s v="Spray Gun"/>
    <n v="1"/>
    <s v="Nr"/>
    <m/>
    <n v="0"/>
    <n v="0"/>
    <n v="0"/>
  </r>
  <r>
    <x v="3"/>
    <x v="12"/>
    <x v="11"/>
    <s v="114000"/>
    <s v=" FOOD SERVICE EQUIPMENT"/>
    <s v="ME"/>
    <x v="1"/>
    <n v="561"/>
    <s v="Cold Kitchen"/>
    <s v="Cold Kitchen"/>
    <s v="Q"/>
    <s v="Mixer Tap"/>
    <n v="1"/>
    <s v="Nr"/>
    <m/>
    <n v="0"/>
    <n v="0"/>
    <n v="0"/>
  </r>
  <r>
    <x v="3"/>
    <x v="12"/>
    <x v="11"/>
    <s v="114000"/>
    <s v=" FOOD SERVICE EQUIPMENT"/>
    <s v="ME"/>
    <x v="1"/>
    <n v="562"/>
    <s v="Potwash Area"/>
    <s v="Potwash Area"/>
    <s v="R"/>
    <s v="Shelving unit"/>
    <n v="3"/>
    <s v="Nr"/>
    <m/>
    <n v="0"/>
    <n v="0"/>
    <n v="0"/>
  </r>
  <r>
    <x v="3"/>
    <x v="12"/>
    <x v="11"/>
    <s v="114000"/>
    <s v=" FOOD SERVICE EQUIPMENT"/>
    <s v="ME"/>
    <x v="1"/>
    <n v="563"/>
    <s v="Cold Kitchen"/>
    <s v="Cold Kitchen"/>
    <s v="S"/>
    <s v="Floor Drain"/>
    <n v="1"/>
    <s v="Nr"/>
    <m/>
    <n v="0"/>
    <n v="0"/>
    <n v="0"/>
  </r>
  <r>
    <x v="3"/>
    <x v="12"/>
    <x v="11"/>
    <s v="114000"/>
    <s v=" FOOD SERVICE EQUIPMENT"/>
    <s v="ME"/>
    <x v="0"/>
    <n v="564"/>
    <s v="Dishwash Area"/>
    <s v="Dishwash Area"/>
    <m/>
    <s v="Dishwash Area"/>
    <m/>
    <m/>
    <m/>
    <m/>
    <m/>
    <m/>
  </r>
  <r>
    <x v="3"/>
    <x v="12"/>
    <x v="11"/>
    <s v="114000"/>
    <s v=" FOOD SERVICE EQUIPMENT"/>
    <s v="ME"/>
    <x v="1"/>
    <n v="565"/>
    <s v="Cold Kitchen"/>
    <s v="Cold Kitchen"/>
    <s v="A"/>
    <s v="Triple Bowl Sink"/>
    <n v="1"/>
    <s v="Nr"/>
    <m/>
    <n v="0"/>
    <n v="0"/>
    <n v="0"/>
  </r>
  <r>
    <x v="3"/>
    <x v="12"/>
    <x v="11"/>
    <s v="114000"/>
    <s v=" FOOD SERVICE EQUIPMENT"/>
    <s v="ME"/>
    <x v="1"/>
    <n v="566"/>
    <s v="Dishwash Area"/>
    <s v="Dishwash Area"/>
    <s v="B"/>
    <s v="Spray Gun"/>
    <n v="1"/>
    <s v="Nr"/>
    <m/>
    <n v="0"/>
    <n v="0"/>
    <n v="0"/>
  </r>
  <r>
    <x v="3"/>
    <x v="12"/>
    <x v="11"/>
    <s v="114000"/>
    <s v=" FOOD SERVICE EQUIPMENT"/>
    <s v="ME"/>
    <x v="1"/>
    <n v="567"/>
    <s v="Cold Kitchen"/>
    <s v="Cold Kitchen"/>
    <s v="C"/>
    <s v="Mixer Tap"/>
    <n v="1"/>
    <s v="Nr"/>
    <m/>
    <n v="0"/>
    <n v="0"/>
    <n v="0"/>
  </r>
  <r>
    <x v="3"/>
    <x v="12"/>
    <x v="11"/>
    <s v="114000"/>
    <s v=" FOOD SERVICE EQUIPMENT"/>
    <s v="ME"/>
    <x v="1"/>
    <n v="568"/>
    <s v="Dishwash Area"/>
    <s v="Dishwash Area"/>
    <s v="D"/>
    <s v="Shelving Unit"/>
    <n v="5"/>
    <s v="Nr"/>
    <m/>
    <n v="0"/>
    <n v="0"/>
    <n v="0"/>
  </r>
  <r>
    <x v="3"/>
    <x v="12"/>
    <x v="11"/>
    <s v="114000"/>
    <s v=" FOOD SERVICE EQUIPMENT"/>
    <s v="ME"/>
    <x v="1"/>
    <n v="569"/>
    <s v="Cold Kitchen"/>
    <s v="Cold Kitchen"/>
    <s v="E"/>
    <s v="Floor Drain"/>
    <n v="1"/>
    <s v="Nr"/>
    <m/>
    <n v="0"/>
    <n v="0"/>
    <n v="0"/>
  </r>
  <r>
    <x v="3"/>
    <x v="12"/>
    <x v="11"/>
    <s v="114000"/>
    <s v=" FOOD SERVICE EQUIPMENT"/>
    <s v="ME"/>
    <x v="0"/>
    <n v="570"/>
    <s v="Corridor"/>
    <s v="Corridor"/>
    <m/>
    <s v="Corridor"/>
    <m/>
    <m/>
    <m/>
    <m/>
    <m/>
    <m/>
  </r>
  <r>
    <x v="3"/>
    <x v="12"/>
    <x v="11"/>
    <s v="114000"/>
    <s v=" FOOD SERVICE EQUIPMENT"/>
    <s v="ME"/>
    <x v="1"/>
    <n v="571"/>
    <s v="Cold Kitchen"/>
    <s v="Cold Kitchen"/>
    <s v="F"/>
    <s v="Hand Wash Sink"/>
    <n v="2"/>
    <s v="Nr"/>
    <m/>
    <n v="0"/>
    <n v="0"/>
    <n v="0"/>
  </r>
  <r>
    <x v="3"/>
    <x v="12"/>
    <x v="11"/>
    <s v="114000"/>
    <s v=" FOOD SERVICE EQUIPMENT"/>
    <s v="ME"/>
    <x v="1"/>
    <n v="572"/>
    <s v="Corridor"/>
    <s v="Corridor"/>
    <s v="G"/>
    <s v="Container Trolleys"/>
    <n v="3"/>
    <s v="Nr"/>
    <m/>
    <n v="0"/>
    <n v="0"/>
    <n v="0"/>
  </r>
  <r>
    <x v="3"/>
    <x v="12"/>
    <x v="11"/>
    <s v="114000"/>
    <s v=" FOOD SERVICE EQUIPMENT"/>
    <s v="ME"/>
    <x v="1"/>
    <n v="573"/>
    <s v="Cold Kitchen"/>
    <s v="Cold Kitchen"/>
    <s v="H"/>
    <s v="Platform Scale"/>
    <n v="1"/>
    <s v="Nr"/>
    <m/>
    <n v="0"/>
    <n v="0"/>
    <n v="0"/>
  </r>
  <r>
    <x v="3"/>
    <x v="12"/>
    <x v="11"/>
    <s v="114000"/>
    <s v=" FOOD SERVICE EQUIPMENT"/>
    <s v="ME"/>
    <x v="0"/>
    <n v="574"/>
    <s v="Plating Area"/>
    <s v="Plating Area"/>
    <m/>
    <s v="Plating Area"/>
    <m/>
    <m/>
    <m/>
    <m/>
    <m/>
    <m/>
  </r>
  <r>
    <x v="3"/>
    <x v="12"/>
    <x v="11"/>
    <s v="114000"/>
    <s v=" FOOD SERVICE EQUIPMENT"/>
    <s v="ME"/>
    <x v="1"/>
    <n v="575"/>
    <s v="Cold Kitchen"/>
    <s v="Cold Kitchen"/>
    <s v="J"/>
    <s v="Hand Wash Sink"/>
    <n v="1"/>
    <s v="Nr"/>
    <m/>
    <n v="0"/>
    <n v="0"/>
    <n v="0"/>
  </r>
  <r>
    <x v="3"/>
    <x v="12"/>
    <x v="11"/>
    <s v="114000"/>
    <s v=" FOOD SERVICE EQUIPMENT"/>
    <s v="ME"/>
    <x v="1"/>
    <n v="576"/>
    <s v="Plating Area"/>
    <s v="Plating Area"/>
    <s v="K"/>
    <s v="Floor Drain"/>
    <n v="1"/>
    <s v="Nr"/>
    <m/>
    <n v="0"/>
    <n v="0"/>
    <n v="0"/>
  </r>
  <r>
    <x v="3"/>
    <x v="12"/>
    <x v="11"/>
    <s v="114000"/>
    <s v=" FOOD SERVICE EQUIPMENT"/>
    <s v="ME"/>
    <x v="1"/>
    <n v="577"/>
    <s v="Cold Kitchen"/>
    <s v="Cold Kitchen"/>
    <s v="L"/>
    <s v="Cupboard Table- existing"/>
    <n v="2"/>
    <s v="Nr"/>
    <m/>
    <n v="0"/>
    <n v="0"/>
    <n v="0"/>
  </r>
  <r>
    <x v="3"/>
    <x v="12"/>
    <x v="11"/>
    <s v="114000"/>
    <s v=" FOOD SERVICE EQUIPMENT"/>
    <s v="ME"/>
    <x v="1"/>
    <n v="578"/>
    <s v="Plating Area"/>
    <s v="Plating Area"/>
    <s v="M"/>
    <s v="Worktable"/>
    <n v="1"/>
    <s v="Nr"/>
    <m/>
    <n v="0"/>
    <n v="0"/>
    <n v="0"/>
  </r>
  <r>
    <x v="3"/>
    <x v="12"/>
    <x v="11"/>
    <s v="114000"/>
    <s v=" FOOD SERVICE EQUIPMENT"/>
    <s v="ME"/>
    <x v="1"/>
    <n v="579"/>
    <s v="Cold Kitchen"/>
    <s v="Cold Kitchen"/>
    <s v="N"/>
    <s v="Mobile Worktable"/>
    <n v="1"/>
    <s v="Nr"/>
    <m/>
    <n v="0"/>
    <n v="0"/>
    <n v="0"/>
  </r>
  <r>
    <x v="3"/>
    <x v="12"/>
    <x v="11"/>
    <s v="114000"/>
    <s v=" FOOD SERVICE EQUIPMENT"/>
    <s v="ME"/>
    <x v="1"/>
    <n v="580"/>
    <s v="Plating Area"/>
    <s v="Plating Area"/>
    <s v="P"/>
    <s v="Mobile Hot Cupboard"/>
    <n v="1"/>
    <s v="Nr"/>
    <m/>
    <n v="0"/>
    <n v="0"/>
    <n v="0"/>
  </r>
  <r>
    <x v="3"/>
    <x v="12"/>
    <x v="11"/>
    <s v="117000"/>
    <s v=" LAUNDRY EQUIPMENT"/>
    <s v="ME"/>
    <x v="0"/>
    <n v="581"/>
    <s v="117000 - LAUNDRY EQUIPMENT"/>
    <s v="117000 - LAUNDRY EQUIPMENT"/>
    <m/>
    <s v="117000 - LAUNDRY EQUIPMENT"/>
    <m/>
    <m/>
    <m/>
    <m/>
    <m/>
    <m/>
  </r>
  <r>
    <x v="3"/>
    <x v="12"/>
    <x v="11"/>
    <s v="117000"/>
    <s v=" LAUNDRY EQUIPMENT"/>
    <s v="ME"/>
    <x v="0"/>
    <n v="582"/>
    <s v="LAUNDRY"/>
    <s v="LAUNDRY"/>
    <m/>
    <s v="LAUNDRY"/>
    <m/>
    <m/>
    <m/>
    <m/>
    <m/>
    <m/>
  </r>
  <r>
    <x v="3"/>
    <x v="12"/>
    <x v="11"/>
    <s v="117000"/>
    <s v=" LAUNDRY EQUIPMENT"/>
    <s v="ME"/>
    <x v="1"/>
    <n v="583"/>
    <s v="117000 - LAUNDRY EQUIPMENT"/>
    <s v="117000 - LAUNDRY EQUIPMENT"/>
    <s v="A"/>
    <s v="Hand Wash Sink"/>
    <n v="2"/>
    <s v="Nr"/>
    <m/>
    <n v="0"/>
    <n v="0"/>
    <n v="0"/>
  </r>
  <r>
    <x v="3"/>
    <x v="12"/>
    <x v="11"/>
    <s v="117000"/>
    <s v=" LAUNDRY EQUIPMENT"/>
    <s v="ME"/>
    <x v="1"/>
    <n v="584"/>
    <s v="LAUNDRY"/>
    <s v="LAUNDRY"/>
    <s v="B"/>
    <s v="Platform Scale"/>
    <n v="1"/>
    <s v="Nr"/>
    <m/>
    <n v="0"/>
    <n v="0"/>
    <n v="0"/>
  </r>
  <r>
    <x v="3"/>
    <x v="12"/>
    <x v="11"/>
    <s v="117000"/>
    <s v=" LAUNDRY EQUIPMENT"/>
    <s v="ME"/>
    <x v="1"/>
    <n v="585"/>
    <s v="117000 - LAUNDRY EQUIPMENT"/>
    <s v="117000 - LAUNDRY EQUIPMENT"/>
    <s v="C"/>
    <s v="Table W/ Sink"/>
    <n v="1"/>
    <s v="Nr"/>
    <m/>
    <n v="0"/>
    <n v="0"/>
    <n v="0"/>
  </r>
  <r>
    <x v="3"/>
    <x v="12"/>
    <x v="11"/>
    <s v="117000"/>
    <s v=" LAUNDRY EQUIPMENT"/>
    <s v="ME"/>
    <x v="1"/>
    <n v="586"/>
    <s v="LAUNDRY"/>
    <s v="LAUNDRY"/>
    <s v="D"/>
    <s v="Mixer Tap"/>
    <n v="1"/>
    <s v="Nr"/>
    <m/>
    <n v="0"/>
    <n v="0"/>
    <n v="0"/>
  </r>
  <r>
    <x v="3"/>
    <x v="12"/>
    <x v="11"/>
    <s v="117000"/>
    <s v=" LAUNDRY EQUIPMENT"/>
    <s v="ME"/>
    <x v="1"/>
    <n v="587"/>
    <s v="117000 - LAUNDRY EQUIPMENT"/>
    <s v="117000 - LAUNDRY EQUIPMENT"/>
    <s v="E"/>
    <s v="Dirty Linen Trolley (existing)"/>
    <n v="2"/>
    <s v="Nr"/>
    <m/>
    <n v="0"/>
    <n v="0"/>
    <n v="0"/>
  </r>
  <r>
    <x v="3"/>
    <x v="12"/>
    <x v="11"/>
    <s v="117000"/>
    <s v=" LAUNDRY EQUIPMENT"/>
    <s v="ME"/>
    <x v="1"/>
    <n v="588"/>
    <s v="LAUNDRY"/>
    <s v="LAUNDRY"/>
    <s v="F"/>
    <s v="Spin Dryer (existing)"/>
    <n v="1"/>
    <s v="Nr"/>
    <m/>
    <n v="0"/>
    <n v="0"/>
    <n v="0"/>
  </r>
  <r>
    <x v="3"/>
    <x v="12"/>
    <x v="11"/>
    <s v="117000"/>
    <s v=" LAUNDRY EQUIPMENT"/>
    <s v="ME"/>
    <x v="1"/>
    <n v="589"/>
    <s v="117000 - LAUNDRY EQUIPMENT"/>
    <s v="117000 - LAUNDRY EQUIPMENT"/>
    <s v="G"/>
    <s v="25 Kg Extractor Washer (existing)"/>
    <n v="1"/>
    <s v="Nr"/>
    <m/>
    <n v="0"/>
    <n v="0"/>
    <n v="0"/>
  </r>
  <r>
    <x v="3"/>
    <x v="12"/>
    <x v="11"/>
    <s v="117000"/>
    <s v=" LAUNDRY EQUIPMENT"/>
    <s v="ME"/>
    <x v="1"/>
    <n v="590"/>
    <s v="LAUNDRY"/>
    <s v="LAUNDRY"/>
    <s v="H"/>
    <s v="36 Kg Extractor Washer"/>
    <n v="1"/>
    <s v="Nr"/>
    <m/>
    <n v="0"/>
    <n v="0"/>
    <n v="0"/>
  </r>
  <r>
    <x v="3"/>
    <x v="12"/>
    <x v="11"/>
    <s v="117000"/>
    <s v=" LAUNDRY EQUIPMENT"/>
    <s v="ME"/>
    <x v="1"/>
    <n v="591"/>
    <s v="117000 - LAUNDRY EQUIPMENT"/>
    <s v="117000 - LAUNDRY EQUIPMENT"/>
    <s v="J"/>
    <s v="7 Kg Extractor Washer (existing)"/>
    <n v="1"/>
    <s v="Nr"/>
    <m/>
    <n v="0"/>
    <n v="0"/>
    <n v="0"/>
  </r>
  <r>
    <x v="3"/>
    <x v="12"/>
    <x v="11"/>
    <s v="117000"/>
    <s v=" LAUNDRY EQUIPMENT"/>
    <s v="ME"/>
    <x v="1"/>
    <n v="592"/>
    <s v="LAUNDRY"/>
    <s v="LAUNDRY"/>
    <s v="K"/>
    <s v="16 Kg Dryer (existing)"/>
    <n v="1"/>
    <s v="Nr"/>
    <m/>
    <n v="0"/>
    <n v="0"/>
    <n v="0"/>
  </r>
  <r>
    <x v="3"/>
    <x v="12"/>
    <x v="11"/>
    <s v="117000"/>
    <s v=" LAUNDRY EQUIPMENT"/>
    <s v="ME"/>
    <x v="1"/>
    <n v="593"/>
    <s v="117000 - LAUNDRY EQUIPMENT"/>
    <s v="117000 - LAUNDRY EQUIPMENT"/>
    <s v="L"/>
    <s v="Flat Ironer"/>
    <n v="1"/>
    <s v="Nr"/>
    <m/>
    <n v="0"/>
    <n v="0"/>
    <n v="0"/>
  </r>
  <r>
    <x v="3"/>
    <x v="12"/>
    <x v="11"/>
    <s v="117000"/>
    <s v=" LAUNDRY EQUIPMENT"/>
    <s v="ME"/>
    <x v="1"/>
    <n v="594"/>
    <s v="LAUNDRY"/>
    <s v="LAUNDRY"/>
    <s v="M"/>
    <s v="Mobile Worktable"/>
    <n v="1"/>
    <s v="Nr"/>
    <m/>
    <n v="0"/>
    <n v="0"/>
    <n v="0"/>
  </r>
  <r>
    <x v="3"/>
    <x v="12"/>
    <x v="11"/>
    <s v="117000"/>
    <s v=" LAUNDRY EQUIPMENT"/>
    <s v="ME"/>
    <x v="1"/>
    <n v="595"/>
    <s v="117000 - LAUNDRY EQUIPMENT"/>
    <s v="117000 - LAUNDRY EQUIPMENT"/>
    <s v="N"/>
    <s v="Utility Press (existing)"/>
    <n v="1"/>
    <s v="Nr"/>
    <m/>
    <n v="0"/>
    <n v="0"/>
    <n v="0"/>
  </r>
  <r>
    <x v="3"/>
    <x v="12"/>
    <x v="11"/>
    <s v="117000"/>
    <s v=" LAUNDRY EQUIPMENT"/>
    <s v="ME"/>
    <x v="1"/>
    <n v="596"/>
    <s v="LAUNDRY"/>
    <s v="LAUNDRY"/>
    <s v="P"/>
    <s v="Ironer"/>
    <n v="2"/>
    <s v="Nr"/>
    <m/>
    <n v="0"/>
    <n v="0"/>
    <n v="0"/>
  </r>
  <r>
    <x v="3"/>
    <x v="12"/>
    <x v="11"/>
    <s v="117000"/>
    <s v=" LAUNDRY EQUIPMENT"/>
    <s v="ME"/>
    <x v="1"/>
    <n v="597"/>
    <s v="117000 - LAUNDRY EQUIPMENT"/>
    <s v="117000 - LAUNDRY EQUIPMENT"/>
    <s v="Q"/>
    <s v="Clean Linen Trolley (existing)"/>
    <n v="2"/>
    <s v="Nr"/>
    <m/>
    <n v="0"/>
    <n v="0"/>
    <n v="0"/>
  </r>
  <r>
    <x v="3"/>
    <x v="12"/>
    <x v="11"/>
    <s v="117000"/>
    <s v=" LAUNDRY EQUIPMENT"/>
    <s v="ME"/>
    <x v="1"/>
    <n v="598"/>
    <s v="LAUNDRY"/>
    <s v="LAUNDRY"/>
    <s v="R"/>
    <s v="Mobile Worktable"/>
    <n v="2"/>
    <s v="Nr"/>
    <m/>
    <n v="0"/>
    <n v="0"/>
    <n v="0"/>
  </r>
  <r>
    <x v="3"/>
    <x v="12"/>
    <x v="11"/>
    <s v="117000"/>
    <s v=" LAUNDRY EQUIPMENT"/>
    <s v="ME"/>
    <x v="1"/>
    <n v="599"/>
    <s v="117000 - LAUNDRY EQUIPMENT"/>
    <s v="117000 - LAUNDRY EQUIPMENT"/>
    <s v="S"/>
    <s v="Hanging Rail"/>
    <n v="1"/>
    <s v="Nr"/>
    <m/>
    <n v="0"/>
    <n v="0"/>
    <n v="0"/>
  </r>
  <r>
    <x v="3"/>
    <x v="12"/>
    <x v="11"/>
    <s v="117000"/>
    <s v=" LAUNDRY EQUIPMENT"/>
    <s v="ME"/>
    <x v="1"/>
    <n v="600"/>
    <s v="LAUNDRY"/>
    <s v="LAUNDRY"/>
    <s v="T"/>
    <s v="Sewing Machine (existing)"/>
    <n v="1"/>
    <s v="Nr"/>
    <m/>
    <n v="0"/>
    <n v="0"/>
    <n v="0"/>
  </r>
  <r>
    <x v="3"/>
    <x v="12"/>
    <x v="11"/>
    <s v="117000"/>
    <s v=" LAUNDRY EQUIPMENT"/>
    <s v="ME"/>
    <x v="0"/>
    <n v="601"/>
    <s v="117000 - LAUNDRY EQUIPMENT"/>
    <s v="117000 - LAUNDRY EQUIPMENT"/>
    <s v="BILL No. 11 - EQUIPMENT"/>
    <m/>
    <m/>
    <m/>
    <s v="J.D"/>
    <n v="0"/>
    <m/>
    <m/>
  </r>
  <r>
    <x v="3"/>
    <x v="12"/>
    <x v="11"/>
    <s v="To Summary"/>
    <s v="To Summary"/>
    <m/>
    <x v="2"/>
    <n v="602"/>
    <s v="LAUNDRY"/>
    <s v="LAUNDRY"/>
    <s v="To Summary"/>
    <m/>
    <m/>
    <m/>
    <m/>
    <m/>
    <m/>
    <m/>
  </r>
  <r>
    <x v="3"/>
    <x v="13"/>
    <x v="12"/>
    <s v="123640"/>
    <s v=" STONE CONTERTOPS"/>
    <s v="AR"/>
    <x v="0"/>
    <n v="603"/>
    <s v="117000 - LAUNDRY EQUIPMENT"/>
    <s v="117000 - LAUNDRY EQUIPMENT"/>
    <m/>
    <m/>
    <s v="BILL NO. 12"/>
    <m/>
    <m/>
    <m/>
    <m/>
    <m/>
  </r>
  <r>
    <x v="3"/>
    <x v="13"/>
    <x v="12"/>
    <s v="123640"/>
    <s v=" STONE CONTERTOPS"/>
    <s v="AR"/>
    <x v="0"/>
    <n v="604"/>
    <s v="LAUNDRY"/>
    <s v="LAUNDRY"/>
    <m/>
    <m/>
    <s v="FURNISHINGS"/>
    <m/>
    <m/>
    <m/>
    <m/>
    <m/>
  </r>
  <r>
    <x v="3"/>
    <x v="13"/>
    <x v="12"/>
    <s v="123640"/>
    <s v=" STONE CONTERTOPS"/>
    <s v="AR"/>
    <x v="0"/>
    <n v="605"/>
    <s v="117000 - LAUNDRY EQUIPMENT"/>
    <s v="117000 - LAUNDRY EQUIPMENT"/>
    <s v="Item"/>
    <s v="                Description                        "/>
    <s v="Qty"/>
    <s v="Unit"/>
    <s v="Rate"/>
    <s v="Amount"/>
    <m/>
    <m/>
  </r>
  <r>
    <x v="3"/>
    <x v="13"/>
    <x v="12"/>
    <s v="123640"/>
    <s v=" STONE CONTERTOPS"/>
    <s v="AR"/>
    <x v="0"/>
    <n v="606"/>
    <s v="LAUNDRY"/>
    <s v="LAUNDRY"/>
    <m/>
    <m/>
    <m/>
    <m/>
    <m/>
    <s v="J.D"/>
    <m/>
    <m/>
  </r>
  <r>
    <x v="3"/>
    <x v="13"/>
    <x v="12"/>
    <s v="123640"/>
    <s v=" STONE CONTERTOPS"/>
    <s v="AR"/>
    <x v="0"/>
    <n v="607"/>
    <s v="123640 - STONE CONTERTOPS"/>
    <s v="123640 - STONE CONTERTOPS"/>
    <m/>
    <s v="123640 - STONE CONTERTOPS"/>
    <m/>
    <m/>
    <m/>
    <m/>
    <m/>
    <m/>
  </r>
  <r>
    <x v="3"/>
    <x v="13"/>
    <x v="12"/>
    <s v="123640"/>
    <s v=" STONE CONTERTOPS"/>
    <s v="AR"/>
    <x v="0"/>
    <n v="608"/>
    <s v="Reception counter units; constructed from 100 thick hollow concrete blocks, filled with concrete and reinforced 12 diameter steel bars, faced with plaster and paint on both sides, comprising 30 thick granite serving counter top, 25 thick blockboard counter top faced on all exposed surfaces with plastic laminate veneer; including base steel angle brackets, 6 thick cork board on plywood, fittings and fixings; complete; as specified and as Drg. A-503; detail 11"/>
    <s v="Reception counter units; constructed from 100 thick hollow concrete blocks, filled with concrete and reinforced 12 diameter steel bars, faced with plaster and paint on both sides, comprising 30 thick granite serving counter top, 25 thick blockboard counter top faced on all exposed surfaces with plastic laminate veneer; including base steel angle brackets, 6 thick cork board on plywood, fittings and fixings; complete; as specified and as Drg. A-503; detail 11"/>
    <m/>
    <s v="Reception counter units; constructed from 100 thick hollow concrete blocks, filled with concrete and reinforced 12 diameter steel bars, faced with plaster and paint on both sides, comprising 30 thick granite serving counter top, 25 thick blockboard counter top faced on all exposed surfaces with plastic laminate veneer; including base steel angle brackets, 6 thick cork board on plywood, fittings and fixings; complete; as specified and as Drg. A-503; detail 11"/>
    <m/>
    <m/>
    <m/>
    <m/>
    <m/>
    <m/>
  </r>
  <r>
    <x v="3"/>
    <x v="13"/>
    <x v="12"/>
    <s v="123640"/>
    <s v=" STONE CONTERTOPS"/>
    <s v="AR"/>
    <x v="1"/>
    <n v="609"/>
    <s v="123640 - STONE CONTERTOPS"/>
    <s v="123640 - STONE CONTERTOPS"/>
    <s v="A"/>
    <s v="Overall size 640 x 1200 high; straight, curved"/>
    <n v="6"/>
    <s v="m"/>
    <n v="375"/>
    <n v="2250"/>
    <n v="375"/>
    <n v="2250"/>
  </r>
  <r>
    <x v="3"/>
    <x v="13"/>
    <x v="12"/>
    <s v="123640"/>
    <s v=" STONE CONTERTOPS"/>
    <s v="AR"/>
    <x v="0"/>
    <n v="610"/>
    <s v="Pantry worktop; 30 thick granite; including 20 thick backsplash, supports and fixings; complete; as specified and as Drg. A-501; detail 14"/>
    <s v="Pantry worktop; 30 thick granite; including 20 thick backsplash, supports and fixings; complete; as specified and as Drg. A-501; detail 14"/>
    <m/>
    <s v="Pantry worktop; 30 thick granite; including 20 thick backsplash, supports and fixings; complete; as specified and as Drg. A-501; detail 14"/>
    <m/>
    <m/>
    <n v="0"/>
    <m/>
    <m/>
    <m/>
  </r>
  <r>
    <x v="3"/>
    <x v="13"/>
    <x v="12"/>
    <s v="123640"/>
    <s v=" STONE CONTERTOPS"/>
    <s v="AR"/>
    <x v="1"/>
    <n v="611"/>
    <s v="123640 - STONE CONTERTOPS"/>
    <s v="123640 - STONE CONTERTOPS"/>
    <s v="B"/>
    <s v="600 wide"/>
    <n v="23"/>
    <s v="m"/>
    <n v="163"/>
    <n v="3749"/>
    <n v="163"/>
    <n v="3749"/>
  </r>
  <r>
    <x v="3"/>
    <x v="13"/>
    <x v="12"/>
    <s v="123640"/>
    <s v=" STONE CONTERTOPS"/>
    <s v="AR"/>
    <x v="1"/>
    <n v="612"/>
    <s v="Pantry worktop; 30 thick granite; including 20 thick backsplash, supports and fixings; complete; as specified and as Drg. A-501; detail 14"/>
    <s v="Pantry worktop; 30 thick granite; including 20 thick backsplash, supports and fixings; complete; as specified and as Drg. A-501; detail 14"/>
    <s v="C"/>
    <s v="600 wide; U shape"/>
    <n v="7"/>
    <s v="m"/>
    <n v="175"/>
    <n v="1225"/>
    <n v="175"/>
    <n v="1225"/>
  </r>
  <r>
    <x v="3"/>
    <x v="13"/>
    <x v="12"/>
    <s v="123640"/>
    <s v=" STONE CONTERTOPS"/>
    <s v="AR"/>
    <x v="1"/>
    <n v="613"/>
    <s v="123640 - STONE CONTERTOPS"/>
    <s v="123640 - STONE CONTERTOPS"/>
    <s v="D"/>
    <s v="750 wide; curved "/>
    <n v="12"/>
    <s v="m"/>
    <m/>
    <n v="0"/>
    <n v="0"/>
    <n v="0"/>
  </r>
  <r>
    <x v="3"/>
    <x v="13"/>
    <x v="12"/>
    <s v="124813"/>
    <s v=" ENTRANCE FLOOR MATS AND FRAME"/>
    <s v="AR"/>
    <x v="0"/>
    <n v="614"/>
    <s v="124813 - ENTRANCE FLOOR MATS AND FRAME"/>
    <s v="124813 - ENTRANCE FLOOR MATS AND FRAME"/>
    <m/>
    <s v="124813 - ENTRANCE FLOOR MATS AND FRAME"/>
    <m/>
    <m/>
    <n v="0"/>
    <m/>
    <m/>
    <m/>
  </r>
  <r>
    <x v="3"/>
    <x v="13"/>
    <x v="12"/>
    <s v="124813"/>
    <s v=" ENTRANCE FLOOR MATS AND FRAME"/>
    <s v="AR"/>
    <x v="0"/>
    <n v="615"/>
    <s v="Door mats and frames; corrugated rubber mat strips with aluminium slates; including aluminium frame with patent-clip-on polypropylene corner brackets for building in; including cement-sand screed levelling; complete; as specified and as Drg. A-501; detail 15"/>
    <s v="Door mats and frames; corrugated rubber mat strips with aluminium slates; including aluminium frame with patent-clip-on polypropylene corner brackets for building in; including cement-sand screed levelling; complete; as specified and as Drg. A-501; detail 15"/>
    <m/>
    <s v="Door mats and frames; corrugated rubber mat strips with aluminium slates; including aluminium frame with patent-clip-on polypropylene corner brackets for building in; including cement-sand screed levelling; complete; as specified and as Drg. A-501; detail 15"/>
    <m/>
    <m/>
    <n v="0"/>
    <m/>
    <m/>
    <m/>
  </r>
  <r>
    <x v="3"/>
    <x v="13"/>
    <x v="12"/>
    <s v="124813"/>
    <s v=" ENTRANCE FLOOR MATS AND FRAME"/>
    <s v="AR"/>
    <x v="1"/>
    <n v="616"/>
    <s v="124813 - ENTRANCE FLOOR MATS AND FRAME"/>
    <s v="124813 - ENTRANCE FLOOR MATS AND FRAME"/>
    <s v="A"/>
    <s v="Size 800 x 2400"/>
    <n v="1"/>
    <s v="Nr"/>
    <m/>
    <n v="0"/>
    <n v="0"/>
    <n v="0"/>
  </r>
  <r>
    <x v="3"/>
    <x v="13"/>
    <x v="12"/>
    <s v="124813"/>
    <s v=" ENTRANCE FLOOR MATS AND FRAME"/>
    <s v="AR"/>
    <x v="1"/>
    <n v="617"/>
    <s v="Door mats and frames; corrugated rubber mat strips with aluminium slates; including aluminium frame with patent-clip-on polypropylene corner brackets for building in; including cement-sand screed levelling; complete; as specified and as Drg. A-501; detail 15"/>
    <s v="Door mats and frames; corrugated rubber mat strips with aluminium slates; including aluminium frame with patent-clip-on polypropylene corner brackets for building in; including cement-sand screed levelling; complete; as specified and as Drg. A-501; detail 15"/>
    <s v="B"/>
    <s v="Size 1000 x 1800"/>
    <n v="1"/>
    <s v="Nr"/>
    <m/>
    <n v="0"/>
    <n v="0"/>
    <n v="0"/>
  </r>
  <r>
    <x v="3"/>
    <x v="13"/>
    <x v="12"/>
    <s v="124813"/>
    <s v=" ENTRANCE FLOOR MATS AND FRAME"/>
    <s v="AR"/>
    <x v="1"/>
    <n v="618"/>
    <s v="124813 - ENTRANCE FLOOR MATS AND FRAME"/>
    <s v="124813 - ENTRANCE FLOOR MATS AND FRAME"/>
    <s v="C"/>
    <s v="Size 600 x 1750"/>
    <n v="1"/>
    <s v="Nr"/>
    <m/>
    <n v="0"/>
    <n v="0"/>
    <n v="0"/>
  </r>
  <r>
    <x v="3"/>
    <x v="13"/>
    <x v="12"/>
    <s v="124813"/>
    <s v=" ENTRANCE FLOOR MATS AND FRAME"/>
    <s v="AR"/>
    <x v="0"/>
    <n v="619"/>
    <s v="Door mats and frames; corrugated rubber mat strips with aluminium slates; including aluminium frame with patent-clip-on polypropylene corner brackets for building in; including cement-sand screed levelling; complete; as specified and as Drg. A-501; detail 15"/>
    <s v="Door mats and frames; corrugated rubber mat strips with aluminium slates; including aluminium frame with patent-clip-on polypropylene corner brackets for building in; including cement-sand screed levelling; complete; as specified and as Drg. A-501; detail 15"/>
    <s v="BILL No. 12 - FURNISHINGS"/>
    <m/>
    <m/>
    <m/>
    <m/>
    <m/>
    <m/>
    <m/>
  </r>
  <r>
    <x v="3"/>
    <x v="13"/>
    <x v="12"/>
    <s v="To Summary"/>
    <s v="To Summary"/>
    <m/>
    <x v="2"/>
    <n v="620"/>
    <s v="124813 - ENTRANCE FLOOR MATS AND FRAME"/>
    <s v="124813 - ENTRANCE FLOOR MATS AND FRAME"/>
    <s v="To Summary"/>
    <m/>
    <m/>
    <m/>
    <s v="J.D"/>
    <n v="7224"/>
    <m/>
    <m/>
  </r>
  <r>
    <x v="3"/>
    <x v="14"/>
    <x v="13"/>
    <s v="142100"/>
    <s v=" ELECTRIC TRACTION ELEVATORS"/>
    <s v="EL"/>
    <x v="0"/>
    <n v="621"/>
    <s v="Door mats and frames; corrugated rubber mat strips with aluminium slates; including aluminium frame with patent-clip-on polypropylene corner brackets for building in; including cement-sand screed levelling; complete; as specified and as Drg. A-501; detail 15"/>
    <s v="Door mats and frames; corrugated rubber mat strips with aluminium slates; including aluminium frame with patent-clip-on polypropylene corner brackets for building in; including cement-sand screed levelling; complete; as specified and as Drg. A-501; detail 15"/>
    <s v="BILL NO. 14"/>
    <m/>
    <m/>
    <m/>
    <m/>
    <m/>
    <m/>
    <m/>
  </r>
  <r>
    <x v="3"/>
    <x v="14"/>
    <x v="13"/>
    <s v="142100"/>
    <s v=" ELECTRIC TRACTION ELEVATORS"/>
    <s v="EL"/>
    <x v="0"/>
    <n v="622"/>
    <s v="124813 - ENTRANCE FLOOR MATS AND FRAME"/>
    <s v="124813 - ENTRANCE FLOOR MATS AND FRAME"/>
    <s v="CONVEYING EQUIPMENT"/>
    <m/>
    <m/>
    <m/>
    <m/>
    <m/>
    <m/>
    <m/>
  </r>
  <r>
    <x v="3"/>
    <x v="14"/>
    <x v="13"/>
    <s v="142100"/>
    <s v=" ELECTRIC TRACTION ELEVATORS"/>
    <s v="EL"/>
    <x v="0"/>
    <n v="623"/>
    <s v="Door mats and frames; corrugated rubber mat strips with aluminium slates; including aluminium frame with patent-clip-on polypropylene corner brackets for building in; including cement-sand screed levelling; complete; as specified and as Drg. A-501; detail 15"/>
    <s v="Door mats and frames; corrugated rubber mat strips with aluminium slates; including aluminium frame with patent-clip-on polypropylene corner brackets for building in; including cement-sand screed levelling; complete; as specified and as Drg. A-501; detail 15"/>
    <s v="Item"/>
    <s v="                Description                        "/>
    <s v="Qty"/>
    <s v="Unit"/>
    <s v="Rate"/>
    <s v="Amount"/>
    <m/>
    <m/>
  </r>
  <r>
    <x v="3"/>
    <x v="14"/>
    <x v="13"/>
    <s v="142100"/>
    <s v=" ELECTRIC TRACTION ELEVATORS"/>
    <s v="EL"/>
    <x v="0"/>
    <n v="624"/>
    <s v="124813 - ENTRANCE FLOOR MATS AND FRAME"/>
    <s v="124813 - ENTRANCE FLOOR MATS AND FRAME"/>
    <m/>
    <m/>
    <m/>
    <m/>
    <m/>
    <s v="JD"/>
    <m/>
    <m/>
  </r>
  <r>
    <x v="3"/>
    <x v="14"/>
    <x v="13"/>
    <s v="142100"/>
    <s v=" ELECTRIC TRACTION ELEVATORS"/>
    <s v="EL"/>
    <x v="0"/>
    <n v="625"/>
    <s v="142100 - ELECTRIC TRACTION ELEVATORS"/>
    <s v="142100 - ELECTRIC TRACTION ELEVATORS"/>
    <m/>
    <s v="142100 - ELECTRIC TRACTION ELEVATORS"/>
    <m/>
    <m/>
    <m/>
    <n v="0"/>
    <m/>
    <m/>
  </r>
  <r>
    <x v="3"/>
    <x v="14"/>
    <x v="13"/>
    <s v="142100"/>
    <s v=" ELECTRIC TRACTION ELEVATORS"/>
    <s v="EL"/>
    <x v="0"/>
    <n v="626"/>
    <s v="Passenger, bed, &amp; service lifts, including all necessary controls and accessories"/>
    <s v="Passenger, bed, &amp; service lifts, including all necessary controls and accessories"/>
    <m/>
    <s v="Passenger, bed, &amp; service lifts, including all necessary controls and accessories"/>
    <m/>
    <m/>
    <m/>
    <m/>
    <m/>
    <m/>
  </r>
  <r>
    <x v="3"/>
    <x v="14"/>
    <x v="13"/>
    <s v="142100"/>
    <s v=" ELECTRIC TRACTION ELEVATORS"/>
    <s v="EL"/>
    <x v="1"/>
    <n v="627"/>
    <s v="142100 - ELECTRIC TRACTION ELEVATORS"/>
    <s v="142100 - ELECTRIC TRACTION ELEVATORS"/>
    <s v="A"/>
    <s v="Reference Elevator (L1) 800 kg (passenger),_x000a_1 m/s, as specified and shown on the drawings"/>
    <n v="1"/>
    <s v="Nr"/>
    <m/>
    <n v="0"/>
    <n v="0"/>
    <n v="0"/>
  </r>
  <r>
    <x v="3"/>
    <x v="14"/>
    <x v="13"/>
    <s v="142100"/>
    <s v=" ELECTRIC TRACTION ELEVATORS"/>
    <s v="EL"/>
    <x v="1"/>
    <n v="628"/>
    <s v="Passenger, bed, &amp; service lifts, including all necessary controls and accessories"/>
    <s v="Passenger, bed, &amp; service lifts, including all necessary controls and accessories"/>
    <s v="B"/>
    <s v="Reference Elevator (L2) 1600 kg (bed),_x000a_1 m/s, as specified and shown on the drawings"/>
    <n v="1"/>
    <s v="Nr"/>
    <m/>
    <n v="0"/>
    <n v="0"/>
    <n v="0"/>
  </r>
  <r>
    <x v="3"/>
    <x v="14"/>
    <x v="13"/>
    <s v="142100"/>
    <s v=" ELECTRIC TRACTION ELEVATORS"/>
    <s v="EL"/>
    <x v="1"/>
    <n v="629"/>
    <s v="142100 - ELECTRIC TRACTION ELEVATORS"/>
    <s v="142100 - ELECTRIC TRACTION ELEVATORS"/>
    <s v="C"/>
    <s v="Reference Elevator (L3) 1000 kg (service),_x000a_1 m/s, as specified and shown on the drawings"/>
    <n v="1"/>
    <s v="Nr"/>
    <m/>
    <n v="0"/>
    <n v="0"/>
    <n v="0"/>
  </r>
  <r>
    <x v="3"/>
    <x v="14"/>
    <x v="13"/>
    <s v="142100"/>
    <s v=" ELECTRIC TRACTION ELEVATORS"/>
    <s v="EL"/>
    <x v="0"/>
    <n v="630"/>
    <s v="Passenger, bed, &amp; service lifts, including all necessary controls and accessories"/>
    <s v="Passenger, bed, &amp; service lifts, including all necessary controls and accessories"/>
    <s v="BILL NO. 14 - CONVEYING EQUIPMENT"/>
    <m/>
    <m/>
    <m/>
    <m/>
    <m/>
    <m/>
    <m/>
  </r>
  <r>
    <x v="3"/>
    <x v="14"/>
    <x v="13"/>
    <s v="To Summary"/>
    <s v="To Summary"/>
    <m/>
    <x v="2"/>
    <n v="631"/>
    <s v="142100 - ELECTRIC TRACTION ELEVATORS"/>
    <s v="142100 - ELECTRIC TRACTION ELEVATORS"/>
    <s v="To Summary"/>
    <m/>
    <m/>
    <m/>
    <s v="JD"/>
    <n v="0"/>
    <m/>
    <m/>
  </r>
  <r>
    <x v="3"/>
    <x v="15"/>
    <x v="14"/>
    <s v="211100"/>
    <s v="FACILITY FIRE-SUPPRESSION WATER- SERVICE PIPING"/>
    <s v="ME"/>
    <x v="0"/>
    <n v="632"/>
    <s v="Passenger, bed, &amp; service lifts, including all necessary controls and accessories"/>
    <s v="Passenger, bed, &amp; service lifts, including all necessary controls and accessories"/>
    <m/>
    <m/>
    <s v="BILL NO. 21"/>
    <m/>
    <m/>
    <m/>
    <m/>
    <m/>
  </r>
  <r>
    <x v="3"/>
    <x v="15"/>
    <x v="14"/>
    <s v="211100"/>
    <s v="FACILITY FIRE-SUPPRESSION WATER- SERVICE PIPING"/>
    <s v="ME"/>
    <x v="0"/>
    <n v="633"/>
    <s v="142100 - ELECTRIC TRACTION ELEVATORS"/>
    <s v="142100 - ELECTRIC TRACTION ELEVATORS"/>
    <m/>
    <m/>
    <s v="FIRE SUPPRESSION"/>
    <m/>
    <m/>
    <m/>
    <m/>
    <m/>
  </r>
  <r>
    <x v="3"/>
    <x v="15"/>
    <x v="14"/>
    <s v="211100"/>
    <s v="FACILITY FIRE-SUPPRESSION WATER- SERVICE PIPING"/>
    <s v="ME"/>
    <x v="0"/>
    <n v="634"/>
    <s v="Passenger, bed, &amp; service lifts, including all necessary controls and accessories"/>
    <s v="Passenger, bed, &amp; service lifts, including all necessary controls and accessories"/>
    <s v="Item"/>
    <s v="                Description                        "/>
    <s v="Qty"/>
    <s v="Unit"/>
    <s v="Rate"/>
    <s v="Amount"/>
    <m/>
    <m/>
  </r>
  <r>
    <x v="3"/>
    <x v="15"/>
    <x v="14"/>
    <s v="211100"/>
    <s v="FACILITY FIRE-SUPPRESSION WATER- SERVICE PIPING"/>
    <s v="ME"/>
    <x v="0"/>
    <n v="635"/>
    <s v="142100 - ELECTRIC TRACTION ELEVATORS"/>
    <s v="142100 - ELECTRIC TRACTION ELEVATORS"/>
    <m/>
    <m/>
    <m/>
    <m/>
    <m/>
    <s v="J.D"/>
    <m/>
    <m/>
  </r>
  <r>
    <x v="3"/>
    <x v="15"/>
    <x v="14"/>
    <s v="211100"/>
    <s v="FACILITY FIRE-SUPPRESSION WATER- SERVICE PIPING"/>
    <s v="ME"/>
    <x v="0"/>
    <n v="636"/>
    <s v="211100 - FACILITY FIRE-SUPPRESSION WATER- SERVICE PIPING"/>
    <s v="211100 - FACILITY FIRE-SUPPRESSION WATER- SERVICE PIPING"/>
    <m/>
    <s v="211100 - FACILITY FIRE-SUPPRESSION WATER- SERVICE PIPING"/>
    <m/>
    <m/>
    <m/>
    <m/>
    <m/>
    <m/>
  </r>
  <r>
    <x v="3"/>
    <x v="15"/>
    <x v="14"/>
    <s v="211100"/>
    <s v="FACILITY FIRE-SUPPRESSION WATER- SERVICE PIPING"/>
    <s v="ME"/>
    <x v="0"/>
    <n v="637"/>
    <s v="Standpipes and wet-pipe sprinlers"/>
    <s v="Black Steel Pipes and fittings"/>
    <m/>
    <s v="Standpipes and wet-pipe sprinlers"/>
    <m/>
    <m/>
    <m/>
    <m/>
    <m/>
    <m/>
  </r>
  <r>
    <x v="3"/>
    <x v="15"/>
    <x v="14"/>
    <s v="211100"/>
    <s v="FACILITY FIRE-SUPPRESSION WATER- SERVICE PIPING"/>
    <s v="ME"/>
    <x v="0"/>
    <n v="638"/>
    <s v="Standpipes and wet-pipe sprinlers"/>
    <s v="Black Steel Pipes and fittings"/>
    <m/>
    <s v="Black Steel Pipes and fittings"/>
    <m/>
    <m/>
    <m/>
    <m/>
    <m/>
    <m/>
  </r>
  <r>
    <x v="3"/>
    <x v="15"/>
    <x v="14"/>
    <s v="211100"/>
    <s v="FACILITY FIRE-SUPPRESSION WATER- SERVICE PIPING"/>
    <s v="ME"/>
    <x v="1"/>
    <n v="639"/>
    <s v="Standpipes and wet-pipe sprinlers"/>
    <s v="Black Steel Pipes and fittings"/>
    <s v="A"/>
    <s v="25 dn"/>
    <n v="480"/>
    <s v="m"/>
    <n v="14"/>
    <n v="6720"/>
    <n v="14"/>
    <n v="6720"/>
  </r>
  <r>
    <x v="3"/>
    <x v="15"/>
    <x v="14"/>
    <s v="211100"/>
    <s v="FACILITY FIRE-SUPPRESSION WATER- SERVICE PIPING"/>
    <s v="ME"/>
    <x v="1"/>
    <n v="640"/>
    <s v="Standpipes and wet-pipe sprinlers"/>
    <s v="Black Steel Pipes and fittings"/>
    <s v="B"/>
    <s v="32 dn"/>
    <n v="22"/>
    <s v="m"/>
    <n v="17"/>
    <n v="374"/>
    <n v="17"/>
    <n v="374"/>
  </r>
  <r>
    <x v="3"/>
    <x v="15"/>
    <x v="14"/>
    <s v="211100"/>
    <s v="FACILITY FIRE-SUPPRESSION WATER- SERVICE PIPING"/>
    <s v="ME"/>
    <x v="1"/>
    <n v="641"/>
    <s v="Standpipes and wet-pipe sprinlers"/>
    <s v="Black Steel Pipes and fittings"/>
    <s v="C"/>
    <s v="40 dn"/>
    <n v="30"/>
    <s v="m"/>
    <n v="19"/>
    <n v="570"/>
    <n v="19"/>
    <n v="570"/>
  </r>
  <r>
    <x v="3"/>
    <x v="15"/>
    <x v="14"/>
    <s v="211100"/>
    <s v="FACILITY FIRE-SUPPRESSION WATER- SERVICE PIPING"/>
    <s v="ME"/>
    <x v="1"/>
    <n v="642"/>
    <s v="Standpipes and wet-pipe sprinlers"/>
    <s v="Black Steel Pipes and fittings"/>
    <s v="D"/>
    <s v="50 dn"/>
    <n v="50"/>
    <s v="m"/>
    <n v="25"/>
    <n v="1250"/>
    <n v="25"/>
    <n v="1250"/>
  </r>
  <r>
    <x v="3"/>
    <x v="15"/>
    <x v="14"/>
    <s v="211100"/>
    <s v="FACILITY FIRE-SUPPRESSION WATER- SERVICE PIPING"/>
    <s v="ME"/>
    <x v="1"/>
    <n v="643"/>
    <s v="Standpipes and wet-pipe sprinlers"/>
    <s v="Black Steel Pipes and fittings"/>
    <s v="E"/>
    <s v="65 dn"/>
    <n v="20"/>
    <s v="m"/>
    <n v="33"/>
    <n v="660"/>
    <n v="33"/>
    <n v="660"/>
  </r>
  <r>
    <x v="3"/>
    <x v="15"/>
    <x v="14"/>
    <s v="211100"/>
    <s v="FACILITY FIRE-SUPPRESSION WATER- SERVICE PIPING"/>
    <s v="ME"/>
    <x v="1"/>
    <n v="644"/>
    <s v="Standpipes and wet-pipe sprinlers"/>
    <s v="Black Steel Pipes and fittings"/>
    <s v="F"/>
    <s v="80 dn"/>
    <n v="21"/>
    <s v="m"/>
    <m/>
    <n v="0"/>
    <n v="0"/>
    <n v="0"/>
  </r>
  <r>
    <x v="3"/>
    <x v="15"/>
    <x v="14"/>
    <s v="211100"/>
    <s v="FACILITY FIRE-SUPPRESSION WATER- SERVICE PIPING"/>
    <s v="ME"/>
    <x v="1"/>
    <n v="645"/>
    <s v="Standpipes and wet-pipe sprinlers"/>
    <s v="Black Steel Pipes and fittings"/>
    <s v="F"/>
    <s v="100 dn"/>
    <n v="65"/>
    <s v="m"/>
    <n v="69"/>
    <n v="4485"/>
    <n v="69"/>
    <n v="4485"/>
  </r>
  <r>
    <x v="3"/>
    <x v="15"/>
    <x v="14"/>
    <s v="211100"/>
    <s v="FACILITY FIRE-SUPPRESSION WATER- SERVICE PIPING"/>
    <s v="ME"/>
    <x v="1"/>
    <n v="646"/>
    <s v="Standpipes and wet-pipe sprinlers"/>
    <s v="Black Steel Pipes and fittings"/>
    <s v="G"/>
    <s v="150 dn"/>
    <n v="19"/>
    <s v="m"/>
    <n v="94"/>
    <n v="1786"/>
    <n v="94"/>
    <n v="1786"/>
  </r>
  <r>
    <x v="3"/>
    <x v="15"/>
    <x v="14"/>
    <s v="211100"/>
    <s v="FACILITY FIRE-SUPPRESSION WATER- SERVICE PIPING"/>
    <s v="ME"/>
    <x v="0"/>
    <n v="647"/>
    <s v="Valves"/>
    <s v="Gate valves"/>
    <m/>
    <s v="Valves"/>
    <m/>
    <m/>
    <n v="0"/>
    <m/>
    <m/>
    <m/>
  </r>
  <r>
    <x v="3"/>
    <x v="15"/>
    <x v="14"/>
    <s v="211100"/>
    <s v="FACILITY FIRE-SUPPRESSION WATER- SERVICE PIPING"/>
    <s v="ME"/>
    <x v="0"/>
    <n v="648"/>
    <s v="Valves"/>
    <s v="Gate valves"/>
    <m/>
    <s v="Gate valves"/>
    <m/>
    <m/>
    <n v="0"/>
    <m/>
    <m/>
    <m/>
  </r>
  <r>
    <x v="3"/>
    <x v="15"/>
    <x v="14"/>
    <s v="211100"/>
    <s v="FACILITY FIRE-SUPPRESSION WATER- SERVICE PIPING"/>
    <s v="ME"/>
    <x v="1"/>
    <n v="649"/>
    <s v="Valves"/>
    <s v="Gate valves"/>
    <s v="H"/>
    <s v="25 dn"/>
    <n v="1"/>
    <s v="Nr"/>
    <n v="19"/>
    <n v="19"/>
    <n v="19"/>
    <n v="19"/>
  </r>
  <r>
    <x v="3"/>
    <x v="15"/>
    <x v="14"/>
    <s v="211100"/>
    <s v="FACILITY FIRE-SUPPRESSION WATER- SERVICE PIPING"/>
    <s v="ME"/>
    <x v="1"/>
    <n v="650"/>
    <s v="Valves"/>
    <s v="Gate valves"/>
    <s v="J"/>
    <s v="40 dn"/>
    <n v="1"/>
    <s v="Nr"/>
    <n v="38"/>
    <n v="38"/>
    <n v="38"/>
    <n v="38"/>
  </r>
  <r>
    <x v="3"/>
    <x v="15"/>
    <x v="14"/>
    <s v="211100"/>
    <s v="FACILITY FIRE-SUPPRESSION WATER- SERVICE PIPING"/>
    <s v="ME"/>
    <x v="1"/>
    <n v="651"/>
    <s v="Valves"/>
    <s v="Gate valves"/>
    <s v="K"/>
    <s v="50 dn"/>
    <n v="4"/>
    <s v="Nr"/>
    <n v="50"/>
    <n v="200"/>
    <n v="50"/>
    <n v="200"/>
  </r>
  <r>
    <x v="3"/>
    <x v="15"/>
    <x v="14"/>
    <s v="211100"/>
    <s v="FACILITY FIRE-SUPPRESSION WATER- SERVICE PIPING"/>
    <s v="ME"/>
    <x v="1"/>
    <n v="652"/>
    <s v="Valves"/>
    <s v="Gate valves"/>
    <s v="L"/>
    <s v="100 dn"/>
    <n v="1"/>
    <s v="Nr"/>
    <n v="188"/>
    <n v="188"/>
    <n v="188"/>
    <n v="188"/>
  </r>
  <r>
    <x v="3"/>
    <x v="15"/>
    <x v="14"/>
    <s v="211100"/>
    <s v="FACILITY FIRE-SUPPRESSION WATER- SERVICE PIPING"/>
    <s v="ME"/>
    <x v="1"/>
    <n v="653"/>
    <s v="Valves"/>
    <s v="Gate valves"/>
    <s v="M"/>
    <s v="150 dn"/>
    <n v="4"/>
    <s v="Nr"/>
    <n v="563"/>
    <n v="2252"/>
    <n v="563"/>
    <n v="2252"/>
  </r>
  <r>
    <x v="3"/>
    <x v="15"/>
    <x v="14"/>
    <s v="211100"/>
    <s v="FACILITY FIRE-SUPPRESSION WATER- SERVICE PIPING"/>
    <s v="ME"/>
    <x v="0"/>
    <n v="654"/>
    <s v="Test and drain valves"/>
    <s v="Test and drain valves"/>
    <m/>
    <s v="Test and drain valves"/>
    <m/>
    <m/>
    <n v="0"/>
    <m/>
    <m/>
    <m/>
  </r>
  <r>
    <x v="3"/>
    <x v="15"/>
    <x v="14"/>
    <s v="211100"/>
    <s v="FACILITY FIRE-SUPPRESSION WATER- SERVICE PIPING"/>
    <s v="ME"/>
    <x v="1"/>
    <n v="655"/>
    <s v="Valves"/>
    <s v="Gate valves"/>
    <s v="A"/>
    <s v="25 dn"/>
    <n v="2"/>
    <s v="Nr"/>
    <m/>
    <n v="0"/>
    <n v="0"/>
    <n v="0"/>
  </r>
  <r>
    <x v="3"/>
    <x v="15"/>
    <x v="14"/>
    <s v="211100"/>
    <s v="FACILITY FIRE-SUPPRESSION WATER- SERVICE PIPING"/>
    <s v="ME"/>
    <x v="0"/>
    <n v="656"/>
    <s v="Specialty Valves"/>
    <s v="Specialty Valves"/>
    <m/>
    <s v="Specialty Valves"/>
    <m/>
    <m/>
    <n v="0"/>
    <m/>
    <m/>
    <m/>
  </r>
  <r>
    <x v="3"/>
    <x v="15"/>
    <x v="14"/>
    <s v="211100"/>
    <s v="FACILITY FIRE-SUPPRESSION WATER- SERVICE PIPING"/>
    <s v="ME"/>
    <x v="0"/>
    <n v="657"/>
    <s v="Specialty Valves"/>
    <s v="Fire-Protection-Service Valves"/>
    <m/>
    <s v="Fire-Protection-Service Valves"/>
    <m/>
    <m/>
    <n v="0"/>
    <m/>
    <m/>
    <m/>
  </r>
  <r>
    <x v="3"/>
    <x v="15"/>
    <x v="14"/>
    <s v="211100"/>
    <s v="FACILITY FIRE-SUPPRESSION WATER- SERVICE PIPING"/>
    <s v="ME"/>
    <x v="0"/>
    <n v="658"/>
    <s v="Specialty Valves"/>
    <s v="Alarm check valves"/>
    <m/>
    <s v="Alarm check valves"/>
    <m/>
    <m/>
    <n v="0"/>
    <m/>
    <m/>
    <m/>
  </r>
  <r>
    <x v="3"/>
    <x v="15"/>
    <x v="14"/>
    <s v="211100"/>
    <s v="FACILITY FIRE-SUPPRESSION WATER- SERVICE PIPING"/>
    <s v="ME"/>
    <x v="1"/>
    <n v="659"/>
    <s v="Specialty Valves"/>
    <s v="Alarm check valves"/>
    <s v="A"/>
    <s v="100 dn"/>
    <n v="1"/>
    <s v="Nr"/>
    <n v="250"/>
    <n v="250"/>
    <n v="250"/>
    <n v="250"/>
  </r>
  <r>
    <x v="3"/>
    <x v="15"/>
    <x v="14"/>
    <s v="211100"/>
    <s v="FACILITY FIRE-SUPPRESSION WATER- SERVICE PIPING"/>
    <s v="ME"/>
    <x v="0"/>
    <n v="660"/>
    <s v="Specialty Valves"/>
    <s v="Check valves"/>
    <m/>
    <s v="Check valves"/>
    <m/>
    <m/>
    <n v="0"/>
    <m/>
    <m/>
    <m/>
  </r>
  <r>
    <x v="3"/>
    <x v="15"/>
    <x v="14"/>
    <s v="211100"/>
    <s v="FACILITY FIRE-SUPPRESSION WATER- SERVICE PIPING"/>
    <s v="ME"/>
    <x v="1"/>
    <n v="661"/>
    <s v="Specialty Valves"/>
    <s v="Check valves"/>
    <s v="B"/>
    <s v="100 dn"/>
    <n v="1"/>
    <s v="Nr"/>
    <n v="250"/>
    <n v="250"/>
    <n v="250"/>
    <n v="250"/>
  </r>
  <r>
    <x v="3"/>
    <x v="15"/>
    <x v="14"/>
    <s v="211100"/>
    <s v="FACILITY FIRE-SUPPRESSION WATER- SERVICE PIPING"/>
    <s v="ME"/>
    <x v="1"/>
    <n v="662"/>
    <s v="Specialty Valves"/>
    <s v="Check valves"/>
    <s v="C"/>
    <s v="150 dn"/>
    <n v="2"/>
    <s v="Nr"/>
    <n v="563"/>
    <n v="1126"/>
    <n v="563"/>
    <n v="1126"/>
  </r>
  <r>
    <x v="3"/>
    <x v="15"/>
    <x v="14"/>
    <s v="211100"/>
    <s v="FACILITY FIRE-SUPPRESSION WATER- SERVICE PIPING"/>
    <s v="ME"/>
    <x v="0"/>
    <n v="663"/>
    <s v="Specialty Valves"/>
    <s v="Zone valve assembly"/>
    <m/>
    <s v="Zone valve assembly"/>
    <m/>
    <m/>
    <n v="0"/>
    <m/>
    <m/>
    <m/>
  </r>
  <r>
    <x v="3"/>
    <x v="15"/>
    <x v="14"/>
    <s v="211100"/>
    <s v="FACILITY FIRE-SUPPRESSION WATER- SERVICE PIPING"/>
    <s v="ME"/>
    <x v="1"/>
    <n v="664"/>
    <s v="Specialty Valves"/>
    <s v="Zone valve assembly"/>
    <s v="D"/>
    <s v="100 dn"/>
    <n v="2"/>
    <s v="Nr"/>
    <n v="250"/>
    <n v="500"/>
    <n v="250"/>
    <n v="500"/>
  </r>
  <r>
    <x v="3"/>
    <x v="15"/>
    <x v="14"/>
    <s v="211100"/>
    <s v="FACILITY FIRE-SUPPRESSION WATER- SERVICE PIPING"/>
    <s v="ME"/>
    <x v="0"/>
    <n v="665"/>
    <s v="Specialty Valves"/>
    <s v="Automatic Sprinklers"/>
    <m/>
    <s v="Automatic Sprinklers"/>
    <m/>
    <m/>
    <n v="0"/>
    <m/>
    <m/>
    <m/>
  </r>
  <r>
    <x v="3"/>
    <x v="15"/>
    <x v="14"/>
    <s v="211100"/>
    <s v="FACILITY FIRE-SUPPRESSION WATER- SERVICE PIPING"/>
    <s v="ME"/>
    <x v="1"/>
    <n v="666"/>
    <s v="Specialty Valves"/>
    <s v="Automatic Sprinklers"/>
    <s v="F"/>
    <s v="Type SP-1"/>
    <n v="27"/>
    <s v="Nr"/>
    <m/>
    <n v="0"/>
    <n v="0"/>
    <n v="0"/>
  </r>
  <r>
    <x v="3"/>
    <x v="15"/>
    <x v="14"/>
    <s v="211100"/>
    <s v="FACILITY FIRE-SUPPRESSION WATER- SERVICE PIPING"/>
    <s v="ME"/>
    <x v="1"/>
    <n v="667"/>
    <s v="Specialty Valves"/>
    <s v="Automatic Sprinklers"/>
    <s v="G"/>
    <s v="Type SP-2"/>
    <n v="92"/>
    <s v="Nr"/>
    <m/>
    <n v="0"/>
    <n v="0"/>
    <n v="0"/>
  </r>
  <r>
    <x v="3"/>
    <x v="15"/>
    <x v="14"/>
    <s v="211100"/>
    <s v="FACILITY FIRE-SUPPRESSION WATER- SERVICE PIPING"/>
    <s v="ME"/>
    <x v="1"/>
    <n v="668"/>
    <s v="Specialty Valves"/>
    <s v="Automatic Sprinklers"/>
    <s v="H"/>
    <s v="Type SP-3"/>
    <n v="6"/>
    <s v="Nr"/>
    <m/>
    <n v="0"/>
    <n v="0"/>
    <n v="0"/>
  </r>
  <r>
    <x v="3"/>
    <x v="15"/>
    <x v="14"/>
    <s v="211100"/>
    <s v="FACILITY FIRE-SUPPRESSION WATER- SERVICE PIPING"/>
    <s v="ME"/>
    <x v="0"/>
    <n v="669"/>
    <s v="Specialty Valves"/>
    <s v="Hose Connection"/>
    <m/>
    <s v="Hose Connection"/>
    <m/>
    <m/>
    <n v="0"/>
    <m/>
    <m/>
    <m/>
  </r>
  <r>
    <x v="3"/>
    <x v="15"/>
    <x v="14"/>
    <s v="211100"/>
    <s v="FACILITY FIRE-SUPPRESSION WATER- SERVICE PIPING"/>
    <s v="ME"/>
    <x v="1"/>
    <n v="670"/>
    <s v="Specialty Valves"/>
    <s v="Hose Connection"/>
    <s v="E"/>
    <s v="Type FHR-1"/>
    <n v="3"/>
    <s v="Nr"/>
    <n v="469"/>
    <n v="1407"/>
    <n v="469"/>
    <n v="1407"/>
  </r>
  <r>
    <x v="3"/>
    <x v="15"/>
    <x v="14"/>
    <s v="211100"/>
    <s v="FACILITY FIRE-SUPPRESSION WATER- SERVICE PIPING"/>
    <s v="ME"/>
    <x v="1"/>
    <n v="671"/>
    <s v="Specialty Valves"/>
    <s v="Hose Connection"/>
    <s v="F"/>
    <s v="Type FHR-2"/>
    <n v="2"/>
    <s v="Nr"/>
    <n v="469"/>
    <n v="938"/>
    <n v="469"/>
    <n v="938"/>
  </r>
  <r>
    <x v="3"/>
    <x v="15"/>
    <x v="14"/>
    <s v="211100"/>
    <s v="FACILITY FIRE-SUPPRESSION WATER- SERVICE PIPING"/>
    <s v="ME"/>
    <x v="0"/>
    <n v="672"/>
    <s v="Specialty Valves"/>
    <s v="Fire Department Connections"/>
    <m/>
    <s v="Fire Department Connections"/>
    <m/>
    <m/>
    <n v="0"/>
    <m/>
    <m/>
    <m/>
  </r>
  <r>
    <x v="3"/>
    <x v="15"/>
    <x v="14"/>
    <s v="211100"/>
    <s v="FACILITY FIRE-SUPPRESSION WATER- SERVICE PIPING"/>
    <s v="ME"/>
    <x v="1"/>
    <n v="673"/>
    <s v="Specialty Valves"/>
    <s v="Fire Department Connections"/>
    <s v="G"/>
    <s v="100 dn"/>
    <n v="1"/>
    <s v="Nr"/>
    <n v="225"/>
    <n v="225"/>
    <n v="225"/>
    <n v="225"/>
  </r>
  <r>
    <x v="3"/>
    <x v="15"/>
    <x v="14"/>
    <s v="211100"/>
    <s v="FACILITY FIRE-SUPPRESSION WATER- SERVICE PIPING"/>
    <s v="ME"/>
    <x v="1"/>
    <n v="674"/>
    <s v="Specialty Valves"/>
    <s v="Fire Department Connections"/>
    <s v="H"/>
    <s v="Automatic air vent"/>
    <n v="1"/>
    <s v="Item"/>
    <n v="125"/>
    <n v="125"/>
    <n v="125"/>
    <n v="125"/>
  </r>
  <r>
    <x v="3"/>
    <x v="15"/>
    <x v="14"/>
    <s v="213113"/>
    <s v=" ELECTRIC-DRIVE, CENTRIFUGAL FIRE PUMPS"/>
    <s v="ME"/>
    <x v="0"/>
    <n v="675"/>
    <s v="213113 - ELECTRIC-DRIVE, CENTRIFUGAL FIRE PUMPS"/>
    <s v="213113 - ELECTRIC-DRIVE, CENTRIFUGAL FIRE PUMPS"/>
    <m/>
    <s v="213113 - ELECTRIC-DRIVE, CENTRIFUGAL FIRE PUMPS"/>
    <m/>
    <m/>
    <n v="0"/>
    <m/>
    <m/>
    <m/>
  </r>
  <r>
    <x v="3"/>
    <x v="15"/>
    <x v="14"/>
    <s v="213113"/>
    <s v=" ELECTRIC-DRIVE, CENTRIFUGAL FIRE PUMPS"/>
    <s v="ME"/>
    <x v="0"/>
    <n v="676"/>
    <s v="End Suction Fire Pumps"/>
    <s v="End Suction Fire Pumps"/>
    <m/>
    <s v="End Suction Fire Pumps"/>
    <m/>
    <m/>
    <n v="0"/>
    <m/>
    <m/>
    <m/>
  </r>
  <r>
    <x v="3"/>
    <x v="15"/>
    <x v="14"/>
    <s v="213113"/>
    <s v=" ELECTRIC-DRIVE, CENTRIFUGAL FIRE PUMPS"/>
    <s v="ME"/>
    <x v="1"/>
    <n v="677"/>
    <s v="213113 - ELECTRIC-DRIVE, CENTRIFUGAL FIRE PUMPS"/>
    <s v="213113 - ELECTRIC-DRIVE, CENTRIFUGAL FIRE PUMPS"/>
    <s v="A"/>
    <s v="Type FP-B1-01&amp; 02"/>
    <n v="2"/>
    <s v="Nr"/>
    <m/>
    <n v="0"/>
    <n v="0"/>
    <n v="0"/>
  </r>
  <r>
    <x v="3"/>
    <x v="15"/>
    <x v="14"/>
    <s v="213113"/>
    <s v=" ELECTRIC-DRIVE, CENTRIFUGAL FIRE PUMPS"/>
    <s v="ME"/>
    <x v="0"/>
    <n v="678"/>
    <s v="Pressure-Maintenance Pumps"/>
    <s v="Pressure-Maintenance Pumps"/>
    <m/>
    <s v="Pressure-Maintenance Pumps"/>
    <m/>
    <m/>
    <n v="0"/>
    <m/>
    <m/>
    <m/>
  </r>
  <r>
    <x v="3"/>
    <x v="15"/>
    <x v="14"/>
    <s v="213113"/>
    <s v=" ELECTRIC-DRIVE, CENTRIFUGAL FIRE PUMPS"/>
    <s v="ME"/>
    <x v="1"/>
    <n v="679"/>
    <s v="213113 - ELECTRIC-DRIVE, CENTRIFUGAL FIRE PUMPS"/>
    <s v="213113 - ELECTRIC-DRIVE, CENTRIFUGAL FIRE PUMPS"/>
    <s v="A"/>
    <s v="Type JP-B1-01"/>
    <n v="1"/>
    <s v="Nr"/>
    <n v="1875"/>
    <n v="1875"/>
    <n v="1875"/>
    <n v="1875"/>
  </r>
  <r>
    <x v="3"/>
    <x v="15"/>
    <x v="14"/>
    <s v="213113"/>
    <s v=" ELECTRIC-DRIVE, CENTRIFUGAL FIRE PUMPS"/>
    <s v="ME"/>
    <x v="1"/>
    <n v="680"/>
    <s v="Pressure-Maintenance Pumps"/>
    <s v="Pressure-Maintenance Pumps"/>
    <s v="C"/>
    <s v="Spare parts a specified for split case fire pump and pressure maintenance pump"/>
    <n v="1"/>
    <s v="Item"/>
    <m/>
    <m/>
    <n v="0"/>
    <n v="0"/>
  </r>
  <r>
    <x v="3"/>
    <x v="15"/>
    <x v="14"/>
    <s v="213113"/>
    <s v=" ELECTRIC-DRIVE, CENTRIFUGAL FIRE PUMPS"/>
    <s v="ME"/>
    <x v="0"/>
    <n v="681"/>
    <s v="Pressure-Maintenance Pumps"/>
    <s v="Pressure-Maintenance Pumps"/>
    <s v="BILL NO. 21 - FIRE SUPPRESSION"/>
    <m/>
    <m/>
    <m/>
    <m/>
    <m/>
    <m/>
    <m/>
  </r>
  <r>
    <x v="3"/>
    <x v="15"/>
    <x v="14"/>
    <s v="To Summary"/>
    <s v="To Summary"/>
    <m/>
    <x v="2"/>
    <n v="682"/>
    <s v="Pressure-Maintenance Pumps"/>
    <s v="Pressure-Maintenance Pumps"/>
    <s v="To Summary"/>
    <m/>
    <m/>
    <m/>
    <s v="J.D"/>
    <n v="25238"/>
    <m/>
    <m/>
  </r>
  <r>
    <x v="3"/>
    <x v="16"/>
    <x v="15"/>
    <s v="220719"/>
    <s v=" PLUMBING PIPING INSULATION"/>
    <s v="ME"/>
    <x v="0"/>
    <n v="683"/>
    <s v="Pressure-Maintenance Pumps"/>
    <s v="Pressure-Maintenance Pumps"/>
    <m/>
    <m/>
    <s v="BILL NO. 22"/>
    <m/>
    <m/>
    <m/>
    <m/>
    <m/>
  </r>
  <r>
    <x v="3"/>
    <x v="16"/>
    <x v="15"/>
    <s v="220719"/>
    <s v=" PLUMBING PIPING INSULATION"/>
    <s v="ME"/>
    <x v="0"/>
    <n v="684"/>
    <s v="Pressure-Maintenance Pumps"/>
    <s v="Pressure-Maintenance Pumps"/>
    <m/>
    <m/>
    <s v="PLUMBING"/>
    <m/>
    <m/>
    <m/>
    <m/>
    <m/>
  </r>
  <r>
    <x v="3"/>
    <x v="16"/>
    <x v="15"/>
    <s v="220719"/>
    <s v=" PLUMBING PIPING INSULATION"/>
    <s v="ME"/>
    <x v="0"/>
    <n v="685"/>
    <s v="Pressure-Maintenance Pumps"/>
    <s v="Pressure-Maintenance Pumps"/>
    <s v="Item"/>
    <s v="                Description                        "/>
    <s v="Qty"/>
    <s v="Unit"/>
    <s v="Rate"/>
    <s v="Amount"/>
    <m/>
    <m/>
  </r>
  <r>
    <x v="3"/>
    <x v="16"/>
    <x v="15"/>
    <s v="220719"/>
    <s v=" PLUMBING PIPING INSULATION"/>
    <s v="ME"/>
    <x v="0"/>
    <n v="686"/>
    <s v="Pressure-Maintenance Pumps"/>
    <s v="Pressure-Maintenance Pumps"/>
    <m/>
    <m/>
    <m/>
    <m/>
    <m/>
    <s v="J.D"/>
    <m/>
    <m/>
  </r>
  <r>
    <x v="3"/>
    <x v="16"/>
    <x v="15"/>
    <s v="220719"/>
    <s v=" PLUMBING PIPING INSULATION"/>
    <s v="ME"/>
    <x v="0"/>
    <n v="687"/>
    <s v="220719 - PLUMBING PIPING INSULATION"/>
    <s v="220719 - PLUMBING PIPING INSULATION"/>
    <m/>
    <s v="220719 - PLUMBING PIPING INSULATION"/>
    <m/>
    <m/>
    <m/>
    <m/>
    <m/>
    <m/>
  </r>
  <r>
    <x v="3"/>
    <x v="16"/>
    <x v="15"/>
    <s v="220719"/>
    <s v=" PLUMBING PIPING INSULATION"/>
    <s v="ME"/>
    <x v="0"/>
    <n v="688"/>
    <s v="Interior Insulation, Mineral Fiber"/>
    <s v="Interior Insulation, Mineral Fiber"/>
    <m/>
    <s v="Interior Insulation, Mineral Fiber"/>
    <m/>
    <m/>
    <m/>
    <m/>
    <m/>
    <m/>
  </r>
  <r>
    <x v="3"/>
    <x v="16"/>
    <x v="15"/>
    <s v="220719"/>
    <s v=" PLUMBING PIPING INSULATION"/>
    <s v="ME"/>
    <x v="0"/>
    <n v="689"/>
    <s v="Domestic hot and recirculated hot water, concealed"/>
    <s v="25 mm thick"/>
    <m/>
    <s v="Domestic hot and recirculated hot water, concealed"/>
    <m/>
    <m/>
    <m/>
    <m/>
    <m/>
    <m/>
  </r>
  <r>
    <x v="3"/>
    <x v="16"/>
    <x v="15"/>
    <s v="220719"/>
    <s v=" PLUMBING PIPING INSULATION"/>
    <s v="ME"/>
    <x v="0"/>
    <n v="690"/>
    <s v="Domestic hot and recirculated hot water, concealed"/>
    <s v="25 mm thick"/>
    <m/>
    <s v="25 mm thick"/>
    <m/>
    <m/>
    <m/>
    <m/>
    <m/>
    <m/>
  </r>
  <r>
    <x v="3"/>
    <x v="16"/>
    <x v="15"/>
    <s v="220719"/>
    <s v=" PLUMBING PIPING INSULATION"/>
    <s v="ME"/>
    <x v="1"/>
    <n v="691"/>
    <s v="Domestic hot and recirculated hot water, concealed"/>
    <s v="25 mm thick"/>
    <s v="A"/>
    <s v="15 dn"/>
    <n v="150"/>
    <s v="m"/>
    <n v="10"/>
    <n v="1500"/>
    <n v="10"/>
    <n v="1500"/>
  </r>
  <r>
    <x v="3"/>
    <x v="16"/>
    <x v="15"/>
    <s v="220719"/>
    <s v=" PLUMBING PIPING INSULATION"/>
    <s v="ME"/>
    <x v="1"/>
    <n v="692"/>
    <s v="Domestic hot and recirculated hot water, concealed"/>
    <s v="25 mm thick"/>
    <s v="B"/>
    <s v="20 dn"/>
    <n v="100"/>
    <s v="m"/>
    <n v="13"/>
    <n v="1300"/>
    <n v="13"/>
    <n v="1300"/>
  </r>
  <r>
    <x v="3"/>
    <x v="16"/>
    <x v="15"/>
    <s v="220719"/>
    <s v=" PLUMBING PIPING INSULATION"/>
    <s v="ME"/>
    <x v="1"/>
    <n v="693"/>
    <s v="Domestic hot and recirculated hot water, concealed"/>
    <s v="25 mm thick"/>
    <s v="C"/>
    <s v="25dn"/>
    <n v="50"/>
    <s v="m"/>
    <n v="19"/>
    <n v="950"/>
    <n v="19"/>
    <n v="950"/>
  </r>
  <r>
    <x v="3"/>
    <x v="16"/>
    <x v="15"/>
    <s v="220719"/>
    <s v=" PLUMBING PIPING INSULATION"/>
    <s v="ME"/>
    <x v="1"/>
    <n v="694"/>
    <s v="Domestic hot and recirculated hot water, concealed"/>
    <s v="25 mm thick"/>
    <s v="D"/>
    <s v="32 dn"/>
    <n v="80"/>
    <s v="m"/>
    <n v="23"/>
    <n v="1840"/>
    <n v="23"/>
    <n v="1840"/>
  </r>
  <r>
    <x v="3"/>
    <x v="16"/>
    <x v="15"/>
    <s v="220719"/>
    <s v=" PLUMBING PIPING INSULATION"/>
    <s v="ME"/>
    <x v="1"/>
    <n v="695"/>
    <s v="Domestic hot and recirculated hot water, concealed"/>
    <s v="25 mm thick"/>
    <s v="E"/>
    <s v="40 dn"/>
    <n v="55"/>
    <s v="m"/>
    <n v="27"/>
    <n v="1485"/>
    <n v="27"/>
    <n v="1485"/>
  </r>
  <r>
    <x v="3"/>
    <x v="16"/>
    <x v="15"/>
    <s v="220719"/>
    <s v=" PLUMBING PIPING INSULATION"/>
    <s v="ME"/>
    <x v="1"/>
    <n v="696"/>
    <s v="Domestic hot and recirculated hot water, concealed"/>
    <s v="25 mm thick"/>
    <s v="F"/>
    <s v="50 dn"/>
    <n v="80"/>
    <s v="m"/>
    <n v="34"/>
    <n v="2720"/>
    <n v="34"/>
    <n v="2720"/>
  </r>
  <r>
    <x v="3"/>
    <x v="16"/>
    <x v="15"/>
    <s v="220719"/>
    <s v=" PLUMBING PIPING INSULATION"/>
    <s v="ME"/>
    <x v="1"/>
    <n v="697"/>
    <s v="Domestic hot and recirculated hot water, concealed"/>
    <s v="25 mm thick"/>
    <s v="G"/>
    <s v="65 dn"/>
    <n v="15"/>
    <s v="m"/>
    <n v="44"/>
    <n v="660"/>
    <n v="44"/>
    <n v="660"/>
  </r>
  <r>
    <x v="3"/>
    <x v="16"/>
    <x v="15"/>
    <s v="220719"/>
    <s v=" PLUMBING PIPING INSULATION"/>
    <s v="ME"/>
    <x v="0"/>
    <n v="698"/>
    <s v="Domestic hot and recirculated hot water, on all pipes running in mechanical rooms or exposed to view, Mineral fiber with AL jacketing"/>
    <s v="25 mm thick"/>
    <m/>
    <s v="Domestic hot and recirculated hot water, on all pipes running in mechanical rooms or exposed to view, Mineral fiber with AL jacketing"/>
    <m/>
    <m/>
    <n v="0"/>
    <m/>
    <m/>
    <m/>
  </r>
  <r>
    <x v="3"/>
    <x v="16"/>
    <x v="15"/>
    <s v="220719"/>
    <s v=" PLUMBING PIPING INSULATION"/>
    <s v="ME"/>
    <x v="0"/>
    <n v="699"/>
    <s v="Domestic hot and recirculated hot water, on all pipes running in mechanical rooms or exposed to view, Mineral fiber with AL jacketing"/>
    <s v="25 mm thick"/>
    <m/>
    <s v="25 mm thick"/>
    <m/>
    <m/>
    <n v="0"/>
    <m/>
    <m/>
    <m/>
  </r>
  <r>
    <x v="3"/>
    <x v="16"/>
    <x v="15"/>
    <s v="220719"/>
    <s v=" PLUMBING PIPING INSULATION"/>
    <s v="ME"/>
    <x v="1"/>
    <n v="700"/>
    <s v="Domestic hot and recirculated hot water, on all pipes running in mechanical rooms or exposed to view, Mineral fiber with AL jacketing"/>
    <s v="25 mm thick"/>
    <s v="H"/>
    <s v="20 dn"/>
    <n v="10"/>
    <s v="m"/>
    <n v="14"/>
    <n v="140"/>
    <n v="14"/>
    <n v="140"/>
  </r>
  <r>
    <x v="3"/>
    <x v="16"/>
    <x v="15"/>
    <s v="220719"/>
    <s v=" PLUMBING PIPING INSULATION"/>
    <s v="ME"/>
    <x v="1"/>
    <n v="701"/>
    <s v="Domestic hot and recirculated hot water, on all pipes running in mechanical rooms or exposed to view, Mineral fiber with AL jacketing"/>
    <s v="25 mm thick"/>
    <s v="J"/>
    <s v="25dn"/>
    <n v="10"/>
    <s v="m"/>
    <n v="13"/>
    <n v="130"/>
    <n v="13"/>
    <n v="130"/>
  </r>
  <r>
    <x v="3"/>
    <x v="16"/>
    <x v="15"/>
    <s v="220719"/>
    <s v=" PLUMBING PIPING INSULATION"/>
    <s v="ME"/>
    <x v="1"/>
    <n v="702"/>
    <s v="Domestic hot and recirculated hot water, on all pipes running in mechanical rooms or exposed to view, Mineral fiber with AL jacketing"/>
    <s v="25 mm thick"/>
    <s v="K"/>
    <s v="40dn"/>
    <n v="10"/>
    <s v="m"/>
    <n v="28"/>
    <n v="280"/>
    <n v="28"/>
    <n v="280"/>
  </r>
  <r>
    <x v="3"/>
    <x v="16"/>
    <x v="15"/>
    <s v="220719"/>
    <s v=" PLUMBING PIPING INSULATION"/>
    <s v="ME"/>
    <x v="1"/>
    <n v="703"/>
    <s v="Domestic hot and recirculated hot water, on all pipes running in mechanical rooms or exposed to view, Mineral fiber with AL jacketing"/>
    <s v="25 mm thick"/>
    <s v="L"/>
    <s v="50 dn"/>
    <n v="20"/>
    <s v="m"/>
    <n v="35"/>
    <n v="700"/>
    <n v="35"/>
    <n v="700"/>
  </r>
  <r>
    <x v="3"/>
    <x v="16"/>
    <x v="15"/>
    <s v="220719"/>
    <s v=" PLUMBING PIPING INSULATION"/>
    <s v="ME"/>
    <x v="1"/>
    <n v="704"/>
    <s v="Domestic hot and recirculated hot water, on all pipes running in mechanical rooms or exposed to view, Mineral fiber with AL jacketing"/>
    <s v="25 mm thick"/>
    <s v="A"/>
    <s v="65 dn"/>
    <n v="15"/>
    <s v="m"/>
    <n v="45"/>
    <n v="675"/>
    <n v="45"/>
    <n v="675"/>
  </r>
  <r>
    <x v="3"/>
    <x v="16"/>
    <x v="15"/>
    <s v="221116"/>
    <s v=" WATER DISTRIBUTION PIPING"/>
    <s v="ME"/>
    <x v="0"/>
    <n v="705"/>
    <s v="221116 - WATER DISTRIBUTION PIPING"/>
    <s v="221116 - WATER DISTRIBUTION PIPING"/>
    <m/>
    <s v="221116 - WATER DISTRIBUTION PIPING"/>
    <m/>
    <m/>
    <n v="0"/>
    <m/>
    <m/>
    <m/>
  </r>
  <r>
    <x v="3"/>
    <x v="16"/>
    <x v="15"/>
    <s v="221116"/>
    <s v=" WATER DISTRIBUTION PIPING"/>
    <s v="ME"/>
    <x v="0"/>
    <n v="706"/>
    <s v="Aboveground, Water Distribution Piping"/>
    <s v="Cold Water PVC Pipes and fittings"/>
    <m/>
    <s v="Aboveground, Water Distribution Piping"/>
    <m/>
    <m/>
    <n v="0"/>
    <m/>
    <m/>
    <m/>
  </r>
  <r>
    <x v="3"/>
    <x v="16"/>
    <x v="15"/>
    <s v="221116"/>
    <s v=" WATER DISTRIBUTION PIPING"/>
    <s v="ME"/>
    <x v="0"/>
    <n v="707"/>
    <s v="Aboveground, Water Distribution Piping"/>
    <s v="Cold Water PVC Pipes and fittings"/>
    <m/>
    <s v="Cold Water PVC Pipes and fittings"/>
    <m/>
    <m/>
    <n v="0"/>
    <m/>
    <m/>
    <m/>
  </r>
  <r>
    <x v="3"/>
    <x v="16"/>
    <x v="15"/>
    <s v="221116"/>
    <s v=" WATER DISTRIBUTION PIPING"/>
    <s v="ME"/>
    <x v="1"/>
    <n v="708"/>
    <s v="Aboveground, Water Distribution Piping"/>
    <s v="Cold Water PVC Pipes and fittings"/>
    <s v="B"/>
    <s v="15 dn"/>
    <n v="190"/>
    <s v="m"/>
    <n v="8"/>
    <n v="1520"/>
    <n v="8"/>
    <n v="1520"/>
  </r>
  <r>
    <x v="3"/>
    <x v="16"/>
    <x v="15"/>
    <s v="221116"/>
    <s v=" WATER DISTRIBUTION PIPING"/>
    <s v="ME"/>
    <x v="1"/>
    <n v="709"/>
    <s v="Aboveground, Water Distribution Piping"/>
    <s v="Cold Water PVC Pipes and fittings"/>
    <s v="C"/>
    <s v="20 dn"/>
    <n v="120"/>
    <s v="m"/>
    <n v="8"/>
    <n v="960"/>
    <n v="8"/>
    <n v="960"/>
  </r>
  <r>
    <x v="3"/>
    <x v="16"/>
    <x v="15"/>
    <s v="221116"/>
    <s v=" WATER DISTRIBUTION PIPING"/>
    <s v="ME"/>
    <x v="1"/>
    <n v="710"/>
    <s v="Aboveground, Water Distribution Piping"/>
    <s v="Cold Water PVC Pipes and fittings"/>
    <s v="D"/>
    <s v="25dn"/>
    <n v="80"/>
    <s v="m"/>
    <n v="12"/>
    <n v="960"/>
    <n v="12"/>
    <n v="960"/>
  </r>
  <r>
    <x v="3"/>
    <x v="16"/>
    <x v="15"/>
    <s v="221116"/>
    <s v=" WATER DISTRIBUTION PIPING"/>
    <s v="ME"/>
    <x v="1"/>
    <n v="711"/>
    <s v="Aboveground, Water Distribution Piping"/>
    <s v="Cold Water PVC Pipes and fittings"/>
    <s v="E"/>
    <s v="32 dn"/>
    <n v="70"/>
    <s v="m"/>
    <n v="15"/>
    <n v="1050"/>
    <n v="15"/>
    <n v="1050"/>
  </r>
  <r>
    <x v="3"/>
    <x v="16"/>
    <x v="15"/>
    <s v="221116"/>
    <s v=" WATER DISTRIBUTION PIPING"/>
    <s v="ME"/>
    <x v="1"/>
    <n v="712"/>
    <s v="Aboveground, Water Distribution Piping"/>
    <s v="Cold Water PVC Pipes and fittings"/>
    <s v="F"/>
    <s v="40 dn"/>
    <n v="57"/>
    <s v="m"/>
    <n v="23"/>
    <n v="1311"/>
    <n v="23"/>
    <n v="1311"/>
  </r>
  <r>
    <x v="3"/>
    <x v="16"/>
    <x v="15"/>
    <s v="221116"/>
    <s v=" WATER DISTRIBUTION PIPING"/>
    <s v="ME"/>
    <x v="1"/>
    <n v="713"/>
    <s v="Aboveground, Water Distribution Piping"/>
    <s v="Cold Water PVC Pipes and fittings"/>
    <s v="G"/>
    <s v="50 dn"/>
    <n v="168"/>
    <s v="m"/>
    <n v="35"/>
    <n v="5880"/>
    <n v="35"/>
    <n v="5880"/>
  </r>
  <r>
    <x v="3"/>
    <x v="16"/>
    <x v="15"/>
    <s v="221116"/>
    <s v=" WATER DISTRIBUTION PIPING"/>
    <s v="ME"/>
    <x v="1"/>
    <n v="714"/>
    <s v="Aboveground, Water Distribution Piping"/>
    <s v="Cold Water PVC Pipes and fittings"/>
    <s v="H"/>
    <s v="65 dn"/>
    <n v="41"/>
    <s v="m"/>
    <n v="48"/>
    <n v="1968"/>
    <n v="48"/>
    <n v="1968"/>
  </r>
  <r>
    <x v="3"/>
    <x v="16"/>
    <x v="15"/>
    <s v="221116"/>
    <s v=" WATER DISTRIBUTION PIPING"/>
    <s v="ME"/>
    <x v="1"/>
    <n v="715"/>
    <s v="Aboveground, Water Distribution Piping"/>
    <s v="Cold Water PVC Pipes and fittings"/>
    <s v="J"/>
    <s v="80 dn"/>
    <n v="17"/>
    <s v="m"/>
    <n v="57"/>
    <n v="969"/>
    <n v="57"/>
    <n v="969"/>
  </r>
  <r>
    <x v="3"/>
    <x v="16"/>
    <x v="15"/>
    <s v="221116"/>
    <s v=" WATER DISTRIBUTION PIPING"/>
    <s v="ME"/>
    <x v="0"/>
    <n v="716"/>
    <s v="Aboveground, Water Distribution Piping"/>
    <s v="Hot Water CPVC Pipes and fittings"/>
    <m/>
    <s v="Hot Water CPVC Pipes and fittings"/>
    <m/>
    <m/>
    <n v="0"/>
    <m/>
    <m/>
    <m/>
  </r>
  <r>
    <x v="3"/>
    <x v="16"/>
    <x v="15"/>
    <s v="221116"/>
    <s v=" WATER DISTRIBUTION PIPING"/>
    <s v="ME"/>
    <x v="1"/>
    <n v="717"/>
    <s v="Aboveground, Water Distribution Piping"/>
    <s v="Cold Water PVC Pipes and fittings"/>
    <s v="K"/>
    <s v="15 dn"/>
    <n v="150"/>
    <s v="m"/>
    <n v="8"/>
    <n v="1200"/>
    <n v="8"/>
    <n v="1200"/>
  </r>
  <r>
    <x v="3"/>
    <x v="16"/>
    <x v="15"/>
    <s v="221116"/>
    <s v=" WATER DISTRIBUTION PIPING"/>
    <s v="ME"/>
    <x v="1"/>
    <n v="718"/>
    <s v="Aboveground, Water Distribution Piping"/>
    <s v="Hot Water CPVC Pipes and fittings"/>
    <s v="L"/>
    <s v="20 dn"/>
    <n v="110"/>
    <s v="m"/>
    <n v="8"/>
    <n v="880"/>
    <n v="8"/>
    <n v="880"/>
  </r>
  <r>
    <x v="3"/>
    <x v="16"/>
    <x v="15"/>
    <s v="221116"/>
    <s v=" WATER DISTRIBUTION PIPING"/>
    <s v="ME"/>
    <x v="1"/>
    <n v="719"/>
    <s v="Aboveground, Water Distribution Piping"/>
    <s v="Cold Water PVC Pipes and fittings"/>
    <s v="M"/>
    <s v="25dn"/>
    <n v="60"/>
    <s v="m"/>
    <n v="12"/>
    <n v="720"/>
    <n v="12"/>
    <n v="720"/>
  </r>
  <r>
    <x v="3"/>
    <x v="16"/>
    <x v="15"/>
    <s v="221116"/>
    <s v=" WATER DISTRIBUTION PIPING"/>
    <s v="ME"/>
    <x v="1"/>
    <n v="720"/>
    <s v="Aboveground, Water Distribution Piping"/>
    <s v="Hot Water CPVC Pipes and fittings"/>
    <s v="N"/>
    <s v="32 dn"/>
    <n v="80"/>
    <s v="m"/>
    <n v="15"/>
    <n v="1200"/>
    <n v="15"/>
    <n v="1200"/>
  </r>
  <r>
    <x v="3"/>
    <x v="16"/>
    <x v="15"/>
    <s v="221116"/>
    <s v=" WATER DISTRIBUTION PIPING"/>
    <s v="ME"/>
    <x v="1"/>
    <n v="721"/>
    <s v="Aboveground, Water Distribution Piping"/>
    <s v="Cold Water PVC Pipes and fittings"/>
    <s v="P"/>
    <s v="40 dn"/>
    <n v="65"/>
    <s v="m"/>
    <n v="23"/>
    <n v="1495"/>
    <n v="23"/>
    <n v="1495"/>
  </r>
  <r>
    <x v="3"/>
    <x v="16"/>
    <x v="15"/>
    <s v="221116"/>
    <s v=" WATER DISTRIBUTION PIPING"/>
    <s v="ME"/>
    <x v="1"/>
    <n v="722"/>
    <s v="Aboveground, Water Distribution Piping"/>
    <s v="Hot Water CPVC Pipes and fittings"/>
    <s v="Q"/>
    <s v="50 dn"/>
    <n v="100"/>
    <s v="m"/>
    <n v="35"/>
    <n v="3500"/>
    <n v="35"/>
    <n v="3500"/>
  </r>
  <r>
    <x v="3"/>
    <x v="16"/>
    <x v="15"/>
    <s v="221116"/>
    <s v=" WATER DISTRIBUTION PIPING"/>
    <s v="ME"/>
    <x v="1"/>
    <n v="723"/>
    <s v="Aboveground, Water Distribution Piping"/>
    <s v="Cold Water PVC Pipes and fittings"/>
    <s v="R"/>
    <s v="65 dn"/>
    <n v="34"/>
    <s v="m"/>
    <n v="48"/>
    <n v="1632"/>
    <n v="48"/>
    <n v="1632"/>
  </r>
  <r>
    <x v="3"/>
    <x v="16"/>
    <x v="15"/>
    <s v="221116"/>
    <s v=" WATER DISTRIBUTION PIPING"/>
    <s v="ME"/>
    <x v="0"/>
    <n v="724"/>
    <s v="Aboveground, Water Distribution Piping"/>
    <s v="Valves"/>
    <m/>
    <s v="Valves"/>
    <m/>
    <m/>
    <n v="0"/>
    <m/>
    <m/>
    <m/>
  </r>
  <r>
    <x v="3"/>
    <x v="16"/>
    <x v="15"/>
    <s v="221116"/>
    <s v=" WATER DISTRIBUTION PIPING"/>
    <s v="ME"/>
    <x v="1"/>
    <n v="725"/>
    <s v="Aboveground, Water Distribution Piping"/>
    <s v="Cold Water PVC Pipes and fittings"/>
    <s v="A"/>
    <s v="Ball valves "/>
    <n v="1"/>
    <s v="Item"/>
    <n v="187.5"/>
    <n v="187.5"/>
    <n v="187.5"/>
    <n v="187.5"/>
  </r>
  <r>
    <x v="3"/>
    <x v="16"/>
    <x v="15"/>
    <s v="221116"/>
    <s v=" WATER DISTRIBUTION PIPING"/>
    <s v="ME"/>
    <x v="1"/>
    <n v="726"/>
    <s v="Aboveground, Water Distribution Piping"/>
    <s v="Valves"/>
    <s v="B"/>
    <s v="Globe valves  "/>
    <n v="1"/>
    <s v="Item"/>
    <n v="313"/>
    <n v="313"/>
    <n v="313"/>
    <n v="313"/>
  </r>
  <r>
    <x v="3"/>
    <x v="16"/>
    <x v="15"/>
    <s v="221116"/>
    <s v=" WATER DISTRIBUTION PIPING"/>
    <s v="ME"/>
    <x v="1"/>
    <n v="727"/>
    <s v="Aboveground, Water Distribution Piping"/>
    <s v="Cold Water PVC Pipes and fittings"/>
    <s v="C"/>
    <s v="Gate valves  "/>
    <n v="1"/>
    <s v="Item"/>
    <n v="312"/>
    <n v="312"/>
    <n v="312"/>
    <n v="312"/>
  </r>
  <r>
    <x v="3"/>
    <x v="16"/>
    <x v="15"/>
    <s v="221116"/>
    <s v=" WATER DISTRIBUTION PIPING"/>
    <s v="ME"/>
    <x v="1"/>
    <n v="728"/>
    <s v="Aboveground, Water Distribution Piping"/>
    <s v="Valves"/>
    <s v="D"/>
    <s v="Check valves "/>
    <n v="1"/>
    <s v="Item"/>
    <n v="315"/>
    <n v="315"/>
    <n v="315"/>
    <n v="315"/>
  </r>
  <r>
    <x v="3"/>
    <x v="16"/>
    <x v="15"/>
    <s v="221116"/>
    <s v=" WATER DISTRIBUTION PIPING"/>
    <s v="ME"/>
    <x v="1"/>
    <n v="729"/>
    <s v="Aboveground, Water Distribution Piping"/>
    <s v="Cold Water PVC Pipes and fittings"/>
    <s v="E"/>
    <s v="Automatic air valves"/>
    <n v="1"/>
    <s v="Item"/>
    <n v="469"/>
    <n v="469"/>
    <n v="469"/>
    <n v="469"/>
  </r>
  <r>
    <x v="3"/>
    <x v="16"/>
    <x v="15"/>
    <s v="221123"/>
    <s v=" DOMESTIC WATER PIPING SPECIALTIES"/>
    <s v="ME"/>
    <x v="0"/>
    <n v="730"/>
    <s v="221123 - DOMESTIC WATER PIPING SPECIALTIES"/>
    <s v="221123 - DOMESTIC WATER PIPING SPECIALTIES"/>
    <m/>
    <s v="221123 - DOMESTIC WATER PIPING SPECIALTIES"/>
    <m/>
    <m/>
    <n v="0"/>
    <m/>
    <m/>
    <m/>
  </r>
  <r>
    <x v="3"/>
    <x v="16"/>
    <x v="15"/>
    <s v="221123"/>
    <s v=" DOMESTIC WATER PIPING SPECIALTIES"/>
    <s v="ME"/>
    <x v="0"/>
    <n v="731"/>
    <s v="WATER TAPS"/>
    <s v="WATER TAPS"/>
    <m/>
    <s v="WATER TAPS"/>
    <m/>
    <m/>
    <n v="0"/>
    <m/>
    <m/>
    <m/>
  </r>
  <r>
    <x v="3"/>
    <x v="16"/>
    <x v="15"/>
    <s v="221123"/>
    <s v=" DOMESTIC WATER PIPING SPECIALTIES"/>
    <s v="ME"/>
    <x v="1"/>
    <n v="732"/>
    <s v="221123 - DOMESTIC WATER PIPING SPECIALTIES"/>
    <s v="221123 - DOMESTIC WATER PIPING SPECIALTIES"/>
    <s v="F"/>
    <s v="Type WT-1"/>
    <n v="1"/>
    <s v="Nr"/>
    <n v="350"/>
    <n v="350"/>
    <n v="350"/>
    <n v="350"/>
  </r>
  <r>
    <x v="3"/>
    <x v="16"/>
    <x v="15"/>
    <s v="221123"/>
    <s v=" DOMESTIC WATER PIPING SPECIALTIES"/>
    <s v="ME"/>
    <x v="0"/>
    <n v="733"/>
    <s v="PERINAL BIP COCK"/>
    <s v="PERINAL BIP COCK"/>
    <m/>
    <s v="PERINAL BIP COCK"/>
    <m/>
    <m/>
    <n v="0"/>
    <m/>
    <m/>
    <m/>
  </r>
  <r>
    <x v="3"/>
    <x v="16"/>
    <x v="15"/>
    <s v="221123"/>
    <s v=" DOMESTIC WATER PIPING SPECIALTIES"/>
    <s v="ME"/>
    <x v="1"/>
    <n v="734"/>
    <s v="221123 - DOMESTIC WATER PIPING SPECIALTIES"/>
    <s v="221123 - DOMESTIC WATER PIPING SPECIALTIES"/>
    <s v="G"/>
    <s v="Type BPH-1"/>
    <n v="7"/>
    <s v="Nr"/>
    <n v="313"/>
    <n v="2191"/>
    <n v="313"/>
    <n v="2191"/>
  </r>
  <r>
    <x v="3"/>
    <x v="16"/>
    <x v="15"/>
    <s v="221123"/>
    <s v=" DOMESTIC WATER PIPING SPECIALTIES"/>
    <s v="ME"/>
    <x v="0"/>
    <n v="735"/>
    <s v="Float valve"/>
    <s v="Float valve"/>
    <m/>
    <s v="Float valve"/>
    <m/>
    <m/>
    <n v="0"/>
    <m/>
    <m/>
    <m/>
  </r>
  <r>
    <x v="3"/>
    <x v="16"/>
    <x v="15"/>
    <s v="221123"/>
    <s v=" DOMESTIC WATER PIPING SPECIALTIES"/>
    <s v="ME"/>
    <x v="1"/>
    <n v="736"/>
    <s v="221123 - DOMESTIC WATER PIPING SPECIALTIES"/>
    <s v="221123 - DOMESTIC WATER PIPING SPECIALTIES"/>
    <s v="H"/>
    <s v="50 dn"/>
    <n v="4"/>
    <s v="Nr"/>
    <n v="150"/>
    <n v="600"/>
    <n v="150"/>
    <n v="600"/>
  </r>
  <r>
    <x v="3"/>
    <x v="16"/>
    <x v="15"/>
    <s v="221123"/>
    <s v=" DOMESTIC WATER PIPING SPECIALTIES"/>
    <s v="ME"/>
    <x v="1"/>
    <n v="737"/>
    <s v="Float valve"/>
    <s v="Float valve"/>
    <s v="J"/>
    <s v="3-Way Mixing Valve"/>
    <n v="1"/>
    <s v="Nr"/>
    <n v="175"/>
    <n v="175"/>
    <n v="175"/>
    <n v="175"/>
  </r>
  <r>
    <x v="3"/>
    <x v="16"/>
    <x v="15"/>
    <s v="221123"/>
    <s v=" DOMESTIC WATER PUMPS "/>
    <s v="ME"/>
    <x v="0"/>
    <n v="738"/>
    <s v="221123 - DOMESTIC WATER PUMPS "/>
    <s v="221123 - DOMESTIC WATER PUMPS "/>
    <m/>
    <s v="221123 - DOMESTIC WATER PUMPS "/>
    <m/>
    <m/>
    <n v="0"/>
    <m/>
    <m/>
    <m/>
  </r>
  <r>
    <x v="3"/>
    <x v="16"/>
    <x v="15"/>
    <s v="221123"/>
    <s v=" DOMESTIC WATER PUMPS "/>
    <s v="ME"/>
    <x v="0"/>
    <n v="739"/>
    <s v="In-Line Circulators"/>
    <s v="In-Line Circulators"/>
    <m/>
    <s v="In-Line Circulators"/>
    <m/>
    <m/>
    <n v="0"/>
    <m/>
    <m/>
    <m/>
  </r>
  <r>
    <x v="3"/>
    <x v="16"/>
    <x v="15"/>
    <s v="221123"/>
    <s v=" DOMESTIC WATER PUMPS "/>
    <s v="ME"/>
    <x v="1"/>
    <n v="740"/>
    <s v="221123 - DOMESTIC WATER PUMPS "/>
    <s v="221123 - DOMESTIC WATER PUMPS "/>
    <s v="K"/>
    <s v="Type P-RF-02"/>
    <n v="2"/>
    <s v="Nr"/>
    <n v="188"/>
    <n v="376"/>
    <n v="188"/>
    <n v="376"/>
  </r>
  <r>
    <x v="3"/>
    <x v="16"/>
    <x v="15"/>
    <s v="221123"/>
    <s v=" DOMESTIC WATER PUMPS "/>
    <s v="ME"/>
    <x v="1"/>
    <n v="741"/>
    <s v="In-Line Circulators"/>
    <s v="In-Line Circulators"/>
    <s v="L"/>
    <s v="Type P-RF-03"/>
    <n v="2"/>
    <s v="Nr"/>
    <n v="232"/>
    <n v="464"/>
    <n v="232"/>
    <n v="464"/>
  </r>
  <r>
    <x v="3"/>
    <x v="16"/>
    <x v="15"/>
    <s v="221123"/>
    <s v=" DOMESTIC WATER PUMPS "/>
    <s v="ME"/>
    <x v="0"/>
    <n v="742"/>
    <s v="End suction centrifugal pumps"/>
    <s v="End suction centrifugal pumps"/>
    <m/>
    <s v="End suction centrifugal pumps"/>
    <m/>
    <m/>
    <n v="0"/>
    <m/>
    <m/>
    <m/>
  </r>
  <r>
    <x v="3"/>
    <x v="16"/>
    <x v="15"/>
    <s v="221123"/>
    <s v=" DOMESTIC WATER PUMPS "/>
    <s v="ME"/>
    <x v="1"/>
    <n v="743"/>
    <s v="In-Line Circulators"/>
    <s v="In-Line Circulators"/>
    <s v="A"/>
    <s v="Type P-B-01"/>
    <n v="2"/>
    <s v="Nr"/>
    <n v="350"/>
    <n v="700"/>
    <n v="350"/>
    <n v="700"/>
  </r>
  <r>
    <x v="3"/>
    <x v="16"/>
    <x v="15"/>
    <s v="221123"/>
    <s v=" DOMESTIC WATER PUMPS "/>
    <s v="ME"/>
    <x v="1"/>
    <n v="744"/>
    <s v="End suction centrifugal pumps"/>
    <s v="End suction centrifugal pumps"/>
    <s v="B"/>
    <s v="Type P-RF-01-1 &amp; -2"/>
    <n v="2"/>
    <s v="Nr"/>
    <n v="350"/>
    <n v="700"/>
    <n v="350"/>
    <n v="700"/>
  </r>
  <r>
    <x v="3"/>
    <x v="16"/>
    <x v="15"/>
    <s v="221123"/>
    <s v=" DOMESTIC WATER PUMPS "/>
    <s v="ME"/>
    <x v="1"/>
    <n v="745"/>
    <s v="In-Line Circulators"/>
    <s v="In-Line Circulators"/>
    <s v="C"/>
    <s v="Spare parts as specified for water distribution pumps"/>
    <n v="1"/>
    <s v="Item"/>
    <n v="375"/>
    <n v="375"/>
    <n v="375"/>
    <n v="375"/>
  </r>
  <r>
    <x v="3"/>
    <x v="16"/>
    <x v="15"/>
    <s v="221123.13"/>
    <s v=" DOMESTIC WATER PACKAGED BOOSTER PUMP SETS"/>
    <s v="ME"/>
    <x v="0"/>
    <n v="746"/>
    <s v="221123.13 - DOMESTIC WATER PACKAGED BOOSTER PUMP SETS"/>
    <s v="221123.13 - DOMESTIC WATER PACKAGED BOOSTER PUMP SETS"/>
    <m/>
    <s v="221123.13 - DOMESTIC WATER PACKAGED BOOSTER PUMP SETS"/>
    <m/>
    <m/>
    <n v="0"/>
    <m/>
    <m/>
    <m/>
  </r>
  <r>
    <x v="3"/>
    <x v="16"/>
    <x v="15"/>
    <s v="221123.13"/>
    <s v=" DOMESTIC WATER PACKAGED BOOSTER PUMP SETS"/>
    <s v="ME"/>
    <x v="1"/>
    <n v="747"/>
    <s v="In-Line Circulators"/>
    <s v="In-Line Circulators"/>
    <s v="D"/>
    <s v="Type PU-RF-1"/>
    <n v="1"/>
    <s v="Set"/>
    <n v="150"/>
    <n v="150"/>
    <n v="150"/>
    <n v="150"/>
  </r>
  <r>
    <x v="3"/>
    <x v="16"/>
    <x v="15"/>
    <s v="221123.13"/>
    <s v=" DOMESTIC WATER PACKAGED BOOSTER PUMP SETS"/>
    <s v="ME"/>
    <x v="1"/>
    <n v="748"/>
    <s v="221123.13 - DOMESTIC WATER PACKAGED BOOSTER PUMP SETS"/>
    <s v="221123.13 - DOMESTIC WATER PACKAGED BOOSTER PUMP SETS"/>
    <s v="E"/>
    <s v="Type PU-RF-2"/>
    <n v="1"/>
    <s v="Set"/>
    <n v="150"/>
    <n v="150"/>
    <n v="150"/>
    <n v="150"/>
  </r>
  <r>
    <x v="3"/>
    <x v="16"/>
    <x v="15"/>
    <s v="221123.13"/>
    <s v=" DOMESTIC WATER PACKAGED BOOSTER PUMP SETS"/>
    <s v="ME"/>
    <x v="1"/>
    <n v="749"/>
    <s v="In-Line Circulators"/>
    <s v="In-Line Circulators"/>
    <s v="F"/>
    <s v="Spare parts as specified for packaged booster pumps"/>
    <n v="1"/>
    <s v="Item"/>
    <n v="313"/>
    <n v="313"/>
    <n v="313"/>
    <n v="313"/>
  </r>
  <r>
    <x v="3"/>
    <x v="16"/>
    <x v="15"/>
    <s v="221316"/>
    <s v=" SANITARY WASTE AND VENT PIPING"/>
    <s v="ME"/>
    <x v="0"/>
    <n v="750"/>
    <s v="221316 - SANITARY WASTE AND VENT PIPING"/>
    <s v="221316 - SANITARY WASTE AND VENT PIPING"/>
    <m/>
    <s v="221316 - SANITARY WASTE AND VENT PIPING"/>
    <m/>
    <m/>
    <n v="0"/>
    <m/>
    <m/>
    <m/>
  </r>
  <r>
    <x v="3"/>
    <x v="16"/>
    <x v="15"/>
    <s v="221316"/>
    <s v=" SANITARY WASTE AND VENT PIPING"/>
    <s v="ME"/>
    <x v="0"/>
    <n v="751"/>
    <s v="Above Ground / Underground , Soil, Waste and Vent Piping"/>
    <s v="Above Ground / Underground , Soil, Waste and Vent Piping"/>
    <m/>
    <s v="Above Ground / Underground , Soil, Waste and Vent Piping"/>
    <m/>
    <m/>
    <n v="0"/>
    <m/>
    <m/>
    <m/>
  </r>
  <r>
    <x v="3"/>
    <x v="16"/>
    <x v="15"/>
    <s v="221316"/>
    <s v=" SANITARY WASTE AND VENT PIPING"/>
    <s v="ME"/>
    <x v="0"/>
    <n v="752"/>
    <s v="PVC pipes "/>
    <s v="PVC pipes "/>
    <m/>
    <s v="PVC pipes "/>
    <m/>
    <m/>
    <n v="0"/>
    <m/>
    <m/>
    <m/>
  </r>
  <r>
    <x v="3"/>
    <x v="16"/>
    <x v="15"/>
    <s v="221316"/>
    <s v=" SANITARY WASTE AND VENT PIPING"/>
    <s v="ME"/>
    <x v="1"/>
    <n v="753"/>
    <s v="Above Ground / Underground , Soil, Waste and Vent Piping"/>
    <s v="Above Ground / Underground , Soil, Waste and Vent Piping"/>
    <s v="G"/>
    <s v="32dn"/>
    <n v="167"/>
    <s v="m"/>
    <n v="13"/>
    <n v="2171"/>
    <n v="13"/>
    <n v="2171"/>
  </r>
  <r>
    <x v="3"/>
    <x v="16"/>
    <x v="15"/>
    <s v="221316"/>
    <s v=" SANITARY WASTE AND VENT PIPING"/>
    <s v="ME"/>
    <x v="1"/>
    <n v="754"/>
    <s v="PVC pipes "/>
    <s v="PVC pipes "/>
    <s v="H"/>
    <s v="50 dn"/>
    <n v="475"/>
    <s v="m"/>
    <n v="15"/>
    <n v="7125"/>
    <n v="15"/>
    <n v="7125"/>
  </r>
  <r>
    <x v="3"/>
    <x v="16"/>
    <x v="15"/>
    <s v="221316"/>
    <s v=" SANITARY WASTE AND VENT PIPING"/>
    <s v="ME"/>
    <x v="1"/>
    <n v="755"/>
    <s v="Above Ground / Underground , Soil, Waste and Vent Piping"/>
    <s v="Above Ground / Underground , Soil, Waste and Vent Piping"/>
    <s v="J"/>
    <s v="82 dn"/>
    <n v="97"/>
    <s v="m"/>
    <n v="18"/>
    <n v="1746"/>
    <n v="18"/>
    <n v="1746"/>
  </r>
  <r>
    <x v="3"/>
    <x v="16"/>
    <x v="15"/>
    <s v="221316"/>
    <s v=" SANITARY WASTE AND VENT PIPING"/>
    <s v="ME"/>
    <x v="1"/>
    <n v="756"/>
    <s v="PVC pipes "/>
    <s v="PVC pipes "/>
    <s v="K"/>
    <s v="110 dn"/>
    <n v="265"/>
    <s v="m"/>
    <n v="20"/>
    <n v="5300"/>
    <n v="20"/>
    <n v="5300"/>
  </r>
  <r>
    <x v="3"/>
    <x v="16"/>
    <x v="15"/>
    <s v="221316"/>
    <s v=" SANITARY WASTE AND VENT PIPING"/>
    <s v="ME"/>
    <x v="1"/>
    <n v="757"/>
    <s v="Above Ground / Underground , Soil, Waste and Vent Piping"/>
    <s v="Above Ground / Underground , Soil, Waste and Vent Piping"/>
    <s v="L"/>
    <s v="150 dn"/>
    <n v="55"/>
    <s v="m"/>
    <n v="23"/>
    <n v="1265"/>
    <n v="23"/>
    <n v="1265"/>
  </r>
  <r>
    <x v="3"/>
    <x v="16"/>
    <x v="15"/>
    <s v="221316"/>
    <s v=" SANITARY WASTE AND VENT PIPING"/>
    <s v="ME"/>
    <x v="0"/>
    <n v="758"/>
    <s v="Underground, soil, waste and vent piping connecting inspection chambers"/>
    <s v="Underground, soil, waste and vent piping connecting inspection chambers"/>
    <m/>
    <s v="Underground, soil, waste and vent piping connecting inspection chambers"/>
    <m/>
    <m/>
    <n v="0"/>
    <m/>
    <m/>
    <m/>
  </r>
  <r>
    <x v="3"/>
    <x v="16"/>
    <x v="15"/>
    <s v="221316"/>
    <s v=" SANITARY WASTE AND VENT PIPING"/>
    <s v="ME"/>
    <x v="0"/>
    <n v="759"/>
    <s v="PVC pipes"/>
    <s v="PVC pipes"/>
    <m/>
    <s v="PVC pipes"/>
    <m/>
    <m/>
    <n v="0"/>
    <m/>
    <m/>
    <m/>
  </r>
  <r>
    <x v="3"/>
    <x v="16"/>
    <x v="15"/>
    <s v="221316"/>
    <s v=" SANITARY WASTE AND VENT PIPING"/>
    <s v="ME"/>
    <x v="1"/>
    <n v="760"/>
    <s v="Underground, soil, waste and vent piping connecting inspection chambers"/>
    <s v="Underground, soil, waste and vent piping connecting inspection chambers"/>
    <s v="A"/>
    <s v="150 dn"/>
    <n v="185"/>
    <s v="m"/>
    <n v="35"/>
    <n v="6475"/>
    <n v="35"/>
    <n v="6475"/>
  </r>
  <r>
    <x v="3"/>
    <x v="16"/>
    <x v="15"/>
    <s v="221316"/>
    <s v=" SANITARY WASTE AND VENT PIPING"/>
    <s v="ME"/>
    <x v="0"/>
    <n v="761"/>
    <s v="Inspection Chambers "/>
    <s v="Inspection Chambers "/>
    <m/>
    <s v="Inspection Chambers "/>
    <m/>
    <m/>
    <n v="0"/>
    <m/>
    <m/>
    <m/>
  </r>
  <r>
    <x v="3"/>
    <x v="16"/>
    <x v="15"/>
    <s v="221316"/>
    <s v=" SANITARY WASTE AND VENT PIPING"/>
    <s v="ME"/>
    <x v="1"/>
    <n v="762"/>
    <s v="Underground, soil, waste and vent piping connecting inspection chambers"/>
    <s v="Underground, soil, waste and vent piping connecting inspection chambers"/>
    <s v="B"/>
    <s v="Sewer Inspection Chambers"/>
    <n v="5"/>
    <s v="Nr"/>
    <n v="175"/>
    <n v="875"/>
    <n v="175"/>
    <n v="875"/>
  </r>
  <r>
    <x v="3"/>
    <x v="16"/>
    <x v="15"/>
    <s v="221316"/>
    <s v=" SANITARY WASTE AND VENT PIPING"/>
    <s v="ME"/>
    <x v="0"/>
    <n v="763"/>
    <s v="Aboveground / Underground , Soil, Waste Force Mains"/>
    <s v="Aboveground / Underground , Soil, Waste Force Mains"/>
    <m/>
    <s v="Aboveground / Underground , Soil, Waste Force Mains"/>
    <m/>
    <m/>
    <n v="0"/>
    <m/>
    <m/>
    <m/>
  </r>
  <r>
    <x v="3"/>
    <x v="16"/>
    <x v="15"/>
    <s v="221316"/>
    <s v=" SANITARY WASTE AND VENT PIPING"/>
    <s v="ME"/>
    <x v="0"/>
    <n v="764"/>
    <s v="Ductile-iron pipes"/>
    <s v="Ductile-iron pipes"/>
    <m/>
    <s v="Ductile-iron pipes"/>
    <m/>
    <m/>
    <n v="0"/>
    <m/>
    <m/>
    <m/>
  </r>
  <r>
    <x v="3"/>
    <x v="16"/>
    <x v="15"/>
    <s v="221316"/>
    <s v=" SANITARY WASTE AND VENT PIPING"/>
    <s v="ME"/>
    <x v="1"/>
    <n v="765"/>
    <s v="Aboveground / Underground , Soil, Waste Force Mains"/>
    <s v="Aboveground / Underground , Soil, Waste Force Mains"/>
    <s v="C"/>
    <s v="50 dn"/>
    <n v="15"/>
    <s v="m"/>
    <n v="28"/>
    <n v="420"/>
    <n v="28"/>
    <n v="420"/>
  </r>
  <r>
    <x v="3"/>
    <x v="16"/>
    <x v="15"/>
    <s v="221316"/>
    <s v=" SANITARY WASTE AND VENT PIPING"/>
    <s v="ME"/>
    <x v="0"/>
    <n v="766"/>
    <s v="Aboveground , Storm Drainage Piping"/>
    <s v="Aboveground , Storm Drainage Piping"/>
    <m/>
    <s v="Aboveground , Storm Drainage Piping"/>
    <m/>
    <m/>
    <n v="0"/>
    <m/>
    <m/>
    <m/>
  </r>
  <r>
    <x v="3"/>
    <x v="16"/>
    <x v="15"/>
    <s v="221316"/>
    <s v=" SANITARY WASTE AND VENT PIPING"/>
    <s v="ME"/>
    <x v="0"/>
    <n v="767"/>
    <s v="PVC pipes"/>
    <s v="PVC pipes"/>
    <m/>
    <s v="PVC pipes"/>
    <m/>
    <m/>
    <n v="0"/>
    <m/>
    <m/>
    <m/>
  </r>
  <r>
    <x v="3"/>
    <x v="16"/>
    <x v="15"/>
    <s v="221316"/>
    <s v=" SANITARY WASTE AND VENT PIPING"/>
    <s v="ME"/>
    <x v="1"/>
    <n v="768"/>
    <s v="Aboveground , Storm Drainage Piping"/>
    <s v="Aboveground , Storm Drainage Piping"/>
    <s v="D"/>
    <s v="50 dn"/>
    <n v="76"/>
    <s v="m"/>
    <n v="18"/>
    <n v="1368"/>
    <n v="18"/>
    <n v="1368"/>
  </r>
  <r>
    <x v="3"/>
    <x v="16"/>
    <x v="15"/>
    <s v="221316"/>
    <s v=" SANITARY WASTE AND VENT PIPING"/>
    <s v="ME"/>
    <x v="1"/>
    <n v="769"/>
    <s v="PVC pipes"/>
    <s v="PVC pipes"/>
    <s v="E"/>
    <s v="80 dn"/>
    <n v="81"/>
    <s v="m"/>
    <n v="20"/>
    <n v="1620"/>
    <n v="20"/>
    <n v="1620"/>
  </r>
  <r>
    <x v="3"/>
    <x v="16"/>
    <x v="15"/>
    <s v="221316"/>
    <s v=" SANITARY WASTE AND VENT PIPING"/>
    <s v="ME"/>
    <x v="1"/>
    <n v="770"/>
    <s v="Aboveground , Storm Drainage Piping"/>
    <s v="Aboveground , Storm Drainage Piping"/>
    <s v="F"/>
    <s v="110 dn"/>
    <n v="19"/>
    <s v="m"/>
    <n v="23"/>
    <n v="437"/>
    <n v="23"/>
    <n v="437"/>
  </r>
  <r>
    <x v="3"/>
    <x v="16"/>
    <x v="15"/>
    <s v="221319"/>
    <s v=" SANITARY WATER PIPING SPECIALTIES"/>
    <s v="ME"/>
    <x v="0"/>
    <n v="771"/>
    <s v="22112 - SANITARY WATER PIPING SPECIALTIES"/>
    <s v="22112 - SANITARY WATER PIPING SPECIALTIES"/>
    <m/>
    <s v="22112 - SANITARY WATER PIPING SPECIALTIES"/>
    <m/>
    <m/>
    <n v="0"/>
    <m/>
    <m/>
    <m/>
  </r>
  <r>
    <x v="3"/>
    <x v="16"/>
    <x v="15"/>
    <s v="221319"/>
    <s v=" SANITARY WATER PIPING SPECIALTIES"/>
    <s v="ME"/>
    <x v="0"/>
    <n v="772"/>
    <s v="Floor drains"/>
    <s v="Floor drains"/>
    <m/>
    <s v="Floor drains"/>
    <m/>
    <m/>
    <n v="0"/>
    <m/>
    <m/>
    <m/>
  </r>
  <r>
    <x v="3"/>
    <x v="16"/>
    <x v="15"/>
    <s v="221319"/>
    <s v=" SANITARY WATER PIPING SPECIALTIES"/>
    <s v="ME"/>
    <x v="1"/>
    <n v="773"/>
    <s v="22112 - SANITARY WATER PIPING SPECIALTIES"/>
    <s v="22112 - SANITARY WATER PIPING SPECIALTIES"/>
    <s v="G"/>
    <s v="Type FD-1; 82 dn"/>
    <n v="18"/>
    <s v="Nr"/>
    <n v="69"/>
    <n v="1242"/>
    <n v="69"/>
    <n v="1242"/>
  </r>
  <r>
    <x v="3"/>
    <x v="16"/>
    <x v="15"/>
    <s v="221319"/>
    <s v=" SANITARY WATER PIPING SPECIALTIES"/>
    <s v="ME"/>
    <x v="1"/>
    <n v="774"/>
    <s v="Floor drains"/>
    <s v="Floor drains"/>
    <s v="H"/>
    <s v="Type FD-2; 100 dn"/>
    <n v="6"/>
    <s v="Nr"/>
    <m/>
    <n v="0"/>
    <n v="0"/>
    <n v="0"/>
  </r>
  <r>
    <x v="3"/>
    <x v="16"/>
    <x v="15"/>
    <s v="221319"/>
    <s v=" SANITARY WATER PIPING SPECIALTIES"/>
    <s v="ME"/>
    <x v="0"/>
    <n v="775"/>
    <s v="Floor cleanouts"/>
    <s v="Floor cleanouts"/>
    <m/>
    <s v="Floor cleanouts"/>
    <m/>
    <m/>
    <n v="0"/>
    <m/>
    <m/>
    <m/>
  </r>
  <r>
    <x v="3"/>
    <x v="16"/>
    <x v="15"/>
    <s v="221319"/>
    <s v=" SANITARY WATER PIPING SPECIALTIES"/>
    <s v="ME"/>
    <x v="1"/>
    <n v="776"/>
    <s v="Floor drains"/>
    <s v="Floor drains"/>
    <s v="H"/>
    <s v="Type FCO; 110 dn"/>
    <n v="5"/>
    <s v="Nr"/>
    <n v="0"/>
    <n v="0"/>
    <n v="0"/>
    <n v="0"/>
  </r>
  <r>
    <x v="3"/>
    <x v="16"/>
    <x v="15"/>
    <s v="221319"/>
    <s v=" SANITARY WATER PIPING SPECIALTIES"/>
    <s v="ME"/>
    <x v="1"/>
    <n v="777"/>
    <s v="Floor cleanouts"/>
    <s v="Floor cleanouts"/>
    <s v="H"/>
    <s v="Type FCO; 100 dn"/>
    <n v="4"/>
    <s v="Nr"/>
    <n v="69"/>
    <n v="276"/>
    <n v="69"/>
    <n v="276"/>
  </r>
  <r>
    <x v="3"/>
    <x v="16"/>
    <x v="15"/>
    <s v="221319"/>
    <s v=" SANITARY WATER PIPING SPECIALTIES"/>
    <s v="ME"/>
    <x v="1"/>
    <n v="778"/>
    <s v="Floor drains"/>
    <s v="Floor drains"/>
    <s v="A"/>
    <s v="Cowls"/>
    <n v="1"/>
    <s v="Item"/>
    <n v="250"/>
    <n v="250"/>
    <n v="250"/>
    <n v="250"/>
  </r>
  <r>
    <x v="3"/>
    <x v="16"/>
    <x v="15"/>
    <s v="221319"/>
    <s v=" SANITARY WATER PIPING SPECIALTIES"/>
    <s v="ME"/>
    <x v="0"/>
    <n v="779"/>
    <s v="Roof drains"/>
    <s v="Roof drains"/>
    <m/>
    <s v="Roof drains"/>
    <m/>
    <m/>
    <n v="0"/>
    <m/>
    <m/>
    <m/>
  </r>
  <r>
    <x v="3"/>
    <x v="16"/>
    <x v="15"/>
    <s v="221319"/>
    <s v=" SANITARY WATER PIPING SPECIALTIES"/>
    <s v="ME"/>
    <x v="1"/>
    <n v="780"/>
    <s v="Floor drains"/>
    <s v="Floor drains"/>
    <s v="B"/>
    <s v="Type RD-1; 82 dn"/>
    <n v="10"/>
    <s v="Nr"/>
    <n v="100"/>
    <n v="1000"/>
    <n v="100"/>
    <n v="1000"/>
  </r>
  <r>
    <x v="3"/>
    <x v="16"/>
    <x v="15"/>
    <s v="221319"/>
    <s v=" SANITARY WATER PIPING SPECIALTIES"/>
    <s v="ME"/>
    <x v="1"/>
    <n v="781"/>
    <s v="Roof drains"/>
    <s v="Roof drains"/>
    <s v="C"/>
    <s v="Type SCD-1; 50 dn"/>
    <n v="4"/>
    <s v="Nr"/>
    <n v="175"/>
    <n v="700"/>
    <n v="175"/>
    <n v="700"/>
  </r>
  <r>
    <x v="3"/>
    <x v="16"/>
    <x v="15"/>
    <s v="221319"/>
    <s v=" SANITARY WATER PIPING SPECIALTIES"/>
    <s v="ME"/>
    <x v="0"/>
    <n v="782"/>
    <s v="Balcony drains"/>
    <s v="Balcony drains"/>
    <m/>
    <s v="Balcony drains"/>
    <m/>
    <m/>
    <n v="0"/>
    <m/>
    <m/>
    <m/>
  </r>
  <r>
    <x v="3"/>
    <x v="16"/>
    <x v="15"/>
    <s v="221319"/>
    <s v=" SANITARY WATER PIPING SPECIALTIES"/>
    <s v="ME"/>
    <x v="1"/>
    <n v="783"/>
    <s v="Roof drains"/>
    <s v="Roof drains"/>
    <s v="D"/>
    <s v="Type BD-1; 50 dn"/>
    <n v="6"/>
    <s v="Nr"/>
    <n v="69"/>
    <n v="414"/>
    <n v="69"/>
    <n v="414"/>
  </r>
  <r>
    <x v="3"/>
    <x v="16"/>
    <x v="15"/>
    <s v="221319"/>
    <s v=" SANITARY WATER PIPING SPECIALTIES"/>
    <s v="ME"/>
    <x v="0"/>
    <n v="784"/>
    <s v="Terrace drains"/>
    <s v="Terrace drains"/>
    <m/>
    <s v="Terrace drains"/>
    <m/>
    <m/>
    <n v="0"/>
    <m/>
    <m/>
    <m/>
  </r>
  <r>
    <x v="3"/>
    <x v="16"/>
    <x v="15"/>
    <s v="221319"/>
    <s v=" SANITARY WATER PIPING SPECIALTIES"/>
    <s v="ME"/>
    <x v="1"/>
    <n v="785"/>
    <s v="Roof drains"/>
    <s v="Roof drains"/>
    <s v="E"/>
    <s v="Type TD-1; 82 dn"/>
    <n v="7"/>
    <s v="Nr"/>
    <n v="69"/>
    <n v="483"/>
    <n v="69"/>
    <n v="483"/>
  </r>
  <r>
    <x v="3"/>
    <x v="16"/>
    <x v="15"/>
    <s v="221429"/>
    <s v=" SUMP PUMPS"/>
    <s v="ME"/>
    <x v="0"/>
    <n v="786"/>
    <s v="221429 - SUMP PUMPS"/>
    <s v="221429 - SUMP PUMPS"/>
    <m/>
    <s v="221429 - SUMP PUMPS"/>
    <m/>
    <m/>
    <n v="0"/>
    <m/>
    <m/>
    <m/>
  </r>
  <r>
    <x v="3"/>
    <x v="16"/>
    <x v="15"/>
    <s v="221429"/>
    <s v=" SUMP PUMPS"/>
    <s v="ME"/>
    <x v="0"/>
    <n v="787"/>
    <s v="Duplex sump pumps"/>
    <s v="Duplex sump pumps"/>
    <m/>
    <s v="Duplex sump pumps"/>
    <m/>
    <m/>
    <n v="0"/>
    <m/>
    <m/>
    <m/>
  </r>
  <r>
    <x v="3"/>
    <x v="16"/>
    <x v="15"/>
    <s v="221429"/>
    <s v=" SUMP PUMPS"/>
    <s v="ME"/>
    <x v="1"/>
    <n v="788"/>
    <s v="221429 - SUMP PUMPS"/>
    <s v="221429 - SUMP PUMPS"/>
    <s v="F"/>
    <s v="Type SP-B-01"/>
    <n v="1"/>
    <s v="Set"/>
    <n v="1063"/>
    <n v="1063"/>
    <n v="1063"/>
    <n v="1063"/>
  </r>
  <r>
    <x v="3"/>
    <x v="16"/>
    <x v="15"/>
    <s v="221429"/>
    <s v=" SUMP PUMPS"/>
    <s v="ME"/>
    <x v="1"/>
    <n v="789"/>
    <s v="Duplex sump pumps"/>
    <s v="Duplex sump pumps"/>
    <s v="G"/>
    <s v="Spare parts as specified for sewage and sump pumps"/>
    <n v="1"/>
    <s v="Item"/>
    <n v="313"/>
    <n v="313"/>
    <n v="313"/>
    <n v="313"/>
  </r>
  <r>
    <x v="3"/>
    <x v="16"/>
    <x v="15"/>
    <s v="223100"/>
    <s v=" DOMESTIC WATER SOFTNERS"/>
    <s v="ME"/>
    <x v="0"/>
    <n v="790"/>
    <s v="223100 - DOMESTIC WATER SOFTNERS"/>
    <s v="223100 - DOMESTIC WATER SOFTNERS"/>
    <m/>
    <s v="223100 - DOMESTIC WATER SOFTNERS"/>
    <m/>
    <m/>
    <n v="0"/>
    <m/>
    <m/>
    <m/>
  </r>
  <r>
    <x v="3"/>
    <x v="16"/>
    <x v="15"/>
    <s v="223100"/>
    <s v=" DOMESTIC WATER SOFTNERS"/>
    <s v="ME"/>
    <x v="1"/>
    <n v="791"/>
    <s v="Duplex sump pumps"/>
    <s v="Duplex sump pumps"/>
    <s v="H"/>
    <s v="Type WS-1"/>
    <n v="1"/>
    <s v="Nr"/>
    <n v="475"/>
    <n v="475"/>
    <n v="475"/>
    <n v="475"/>
  </r>
  <r>
    <x v="3"/>
    <x v="16"/>
    <x v="15"/>
    <s v="223500"/>
    <s v=" DOMESTIC WATER HEAT EXCHANGERS"/>
    <s v="ME"/>
    <x v="0"/>
    <n v="792"/>
    <s v="223500- DOMESTIC WATER HEAT EXCHANGERS"/>
    <s v="223500- DOMESTIC WATER HEAT EXCHANGERS"/>
    <m/>
    <s v="223500- DOMESTIC WATER HEAT EXCHANGERS"/>
    <m/>
    <m/>
    <n v="0"/>
    <m/>
    <m/>
    <m/>
  </r>
  <r>
    <x v="3"/>
    <x v="16"/>
    <x v="15"/>
    <s v="223500"/>
    <s v=" DOMESTIC WATER HEAT EXCHANGERS"/>
    <s v="ME"/>
    <x v="0"/>
    <n v="793"/>
    <s v="Large-capacity storage heat exchangers"/>
    <s v="Large-capacity storage heat exchangers"/>
    <m/>
    <s v="Large-capacity storage heat exchangers"/>
    <m/>
    <m/>
    <n v="0"/>
    <m/>
    <m/>
    <m/>
  </r>
  <r>
    <x v="3"/>
    <x v="16"/>
    <x v="15"/>
    <s v="223500"/>
    <s v=" DOMESTIC WATER HEAT EXCHANGERS"/>
    <s v="ME"/>
    <x v="1"/>
    <n v="794"/>
    <s v="223500- DOMESTIC WATER HEAT EXCHANGERS"/>
    <s v="223500- DOMESTIC WATER HEAT EXCHANGERS"/>
    <s v="J"/>
    <s v="HWST-RF-01-1 &amp; 2"/>
    <n v="2"/>
    <s v="Nr"/>
    <m/>
    <n v="0"/>
    <n v="0"/>
    <n v="0"/>
  </r>
  <r>
    <x v="3"/>
    <x v="16"/>
    <x v="15"/>
    <s v="223500"/>
    <s v=" DOMESTIC WATER HEAT EXCHANGERS"/>
    <s v="ME"/>
    <x v="1"/>
    <n v="795"/>
    <s v="Large-capacity storage heat exchangers"/>
    <s v="Large-capacity storage heat exchangers"/>
    <s v="K"/>
    <s v="HWST-RF-02-1 &amp; 2"/>
    <n v="2"/>
    <s v="Nr"/>
    <m/>
    <n v="0"/>
    <n v="0"/>
    <n v="0"/>
  </r>
  <r>
    <x v="3"/>
    <x v="16"/>
    <x v="15"/>
    <s v="223500"/>
    <s v=" DOMESTIC WATER HEAT EXCHANGERS"/>
    <s v="ME"/>
    <x v="1"/>
    <n v="796"/>
    <s v="223500- DOMESTIC WATER HEAT EXCHANGERS"/>
    <s v="223500- DOMESTIC WATER HEAT EXCHANGERS"/>
    <s v="J"/>
    <s v="EWH 50 Ltr"/>
    <n v="10"/>
    <s v="Nr"/>
    <n v="300"/>
    <n v="3000"/>
    <n v="300"/>
    <n v="3000"/>
  </r>
  <r>
    <x v="3"/>
    <x v="16"/>
    <x v="15"/>
    <s v="224000"/>
    <s v=" PLUMBING FIXTURES"/>
    <s v="ME"/>
    <x v="0"/>
    <n v="797"/>
    <s v="224000 - PLUMBING FIXTURES"/>
    <s v="224000 - PLUMBING FIXTURES"/>
    <m/>
    <s v="224000 - PLUMBING FIXTURES"/>
    <m/>
    <m/>
    <n v="0"/>
    <m/>
    <m/>
    <m/>
  </r>
  <r>
    <x v="3"/>
    <x v="16"/>
    <x v="15"/>
    <s v="224000"/>
    <s v=" PLUMBING FIXTURES"/>
    <s v="ME"/>
    <x v="0"/>
    <n v="798"/>
    <s v="Lavatories"/>
    <s v="Lavatories"/>
    <m/>
    <s v="Lavatories"/>
    <m/>
    <m/>
    <n v="0"/>
    <m/>
    <m/>
    <m/>
  </r>
  <r>
    <x v="3"/>
    <x v="16"/>
    <x v="15"/>
    <s v="224000"/>
    <s v=" PLUMBING FIXTURES"/>
    <s v="ME"/>
    <x v="1"/>
    <n v="799"/>
    <s v="224000 - PLUMBING FIXTURES"/>
    <s v="224000 - PLUMBING FIXTURES"/>
    <s v="A"/>
    <s v="Type LAV-1"/>
    <n v="8"/>
    <s v="Nr"/>
    <n v="238"/>
    <n v="1904"/>
    <n v="238"/>
    <n v="1904"/>
  </r>
  <r>
    <x v="3"/>
    <x v="16"/>
    <x v="15"/>
    <s v="224000"/>
    <s v=" PLUMBING FIXTURES"/>
    <s v="ME"/>
    <x v="1"/>
    <n v="800"/>
    <s v="Lavatories"/>
    <s v="Lavatories"/>
    <s v="B"/>
    <s v="Type LAV-2 "/>
    <n v="1"/>
    <s v="Nr"/>
    <n v="300"/>
    <n v="300"/>
    <n v="300"/>
    <n v="300"/>
  </r>
  <r>
    <x v="3"/>
    <x v="16"/>
    <x v="15"/>
    <s v="224000"/>
    <s v=" PLUMBING FIXTURES"/>
    <s v="ME"/>
    <x v="0"/>
    <n v="801"/>
    <s v="Water closets"/>
    <s v="Water closets"/>
    <m/>
    <s v="Water closets"/>
    <m/>
    <m/>
    <n v="0"/>
    <m/>
    <m/>
    <m/>
  </r>
  <r>
    <x v="3"/>
    <x v="16"/>
    <x v="15"/>
    <s v="224000"/>
    <s v=" PLUMBING FIXTURES"/>
    <s v="ME"/>
    <x v="1"/>
    <n v="802"/>
    <s v="Lavatories"/>
    <s v="Lavatories"/>
    <s v="C"/>
    <s v="Type EWC-1"/>
    <n v="7"/>
    <s v="Nr"/>
    <n v="363"/>
    <n v="2541"/>
    <n v="363"/>
    <n v="2541"/>
  </r>
  <r>
    <x v="3"/>
    <x v="16"/>
    <x v="15"/>
    <s v="224000"/>
    <s v=" PLUMBING FIXTURES"/>
    <s v="ME"/>
    <x v="1"/>
    <n v="803"/>
    <s v="Water closets"/>
    <s v="Water closets"/>
    <s v="D"/>
    <s v="Type EWC-2 "/>
    <n v="1"/>
    <s v="Nr"/>
    <m/>
    <n v="0"/>
    <n v="0"/>
    <n v="0"/>
  </r>
  <r>
    <x v="3"/>
    <x v="16"/>
    <x v="15"/>
    <s v="224000"/>
    <s v=" PLUMBING FIXTURES"/>
    <s v="ME"/>
    <x v="0"/>
    <n v="804"/>
    <s v="Bathtubs"/>
    <s v="Bathtubs"/>
    <m/>
    <s v="Bathtubs"/>
    <m/>
    <m/>
    <n v="0"/>
    <m/>
    <m/>
    <m/>
  </r>
  <r>
    <x v="3"/>
    <x v="16"/>
    <x v="15"/>
    <s v="224000"/>
    <s v=" PLUMBING FIXTURES"/>
    <s v="ME"/>
    <x v="1"/>
    <n v="805"/>
    <s v="Water closets"/>
    <s v="Water closets"/>
    <s v="E"/>
    <s v="Type BT-1"/>
    <n v="6"/>
    <s v="Nr"/>
    <m/>
    <n v="0"/>
    <n v="0"/>
    <n v="0"/>
  </r>
  <r>
    <x v="3"/>
    <x v="16"/>
    <x v="15"/>
    <s v="224000"/>
    <s v=" PLUMBING FIXTURES"/>
    <s v="ME"/>
    <x v="0"/>
    <n v="806"/>
    <s v="Showers"/>
    <s v="Showers"/>
    <m/>
    <s v="Showers"/>
    <m/>
    <m/>
    <n v="0"/>
    <m/>
    <m/>
    <m/>
  </r>
  <r>
    <x v="3"/>
    <x v="16"/>
    <x v="15"/>
    <s v="224000"/>
    <s v=" PLUMBING FIXTURES"/>
    <s v="ME"/>
    <x v="1"/>
    <n v="807"/>
    <s v="Water closets"/>
    <s v="Water closets"/>
    <s v="D"/>
    <s v="Type SH-1"/>
    <n v="6"/>
    <s v="Nr"/>
    <n v="438"/>
    <n v="2628"/>
    <n v="438"/>
    <n v="2628"/>
  </r>
  <r>
    <x v="3"/>
    <x v="16"/>
    <x v="15"/>
    <s v="224000"/>
    <s v=" PLUMBING FIXTURES"/>
    <s v="ME"/>
    <x v="0"/>
    <n v="808"/>
    <s v="Sinks"/>
    <s v="Sinks"/>
    <m/>
    <s v="Sinks"/>
    <m/>
    <m/>
    <n v="0"/>
    <m/>
    <m/>
    <m/>
  </r>
  <r>
    <x v="3"/>
    <x v="16"/>
    <x v="15"/>
    <s v="224000"/>
    <s v=" PLUMBING FIXTURES"/>
    <s v="ME"/>
    <x v="1"/>
    <n v="809"/>
    <s v="Water closets"/>
    <s v="Water closets"/>
    <s v="E"/>
    <s v="Type MS-1"/>
    <n v="1"/>
    <s v="Nr"/>
    <n v="175"/>
    <n v="175"/>
    <n v="175"/>
    <n v="175"/>
  </r>
  <r>
    <x v="3"/>
    <x v="16"/>
    <x v="15"/>
    <s v="224000"/>
    <s v=" PLUMBING FIXTURES"/>
    <s v="ME"/>
    <x v="1"/>
    <n v="810"/>
    <s v="Sinks"/>
    <s v="Sinks"/>
    <s v="F"/>
    <s v="Type KS-1 "/>
    <n v="9"/>
    <s v="Nr"/>
    <n v="150"/>
    <n v="1350"/>
    <n v="150"/>
    <n v="1350"/>
  </r>
  <r>
    <x v="3"/>
    <x v="16"/>
    <x v="15"/>
    <s v="224000"/>
    <s v=" PLUMBING FIXTURES"/>
    <s v="ME"/>
    <x v="1"/>
    <n v="811"/>
    <s v="Water closets"/>
    <s v="Water closets"/>
    <s v="J"/>
    <s v="Type KS-2"/>
    <n v="1"/>
    <s v="Nr"/>
    <m/>
    <n v="0"/>
    <n v="0"/>
    <n v="0"/>
  </r>
  <r>
    <x v="3"/>
    <x v="16"/>
    <x v="15"/>
    <s v="224000"/>
    <s v=" PLUMBING FIXTURES"/>
    <s v="ME"/>
    <x v="0"/>
    <n v="812"/>
    <s v="Sinks"/>
    <s v="Sinks"/>
    <s v="BILL NO. 22 - PLUMBING"/>
    <m/>
    <m/>
    <m/>
    <m/>
    <m/>
    <m/>
    <m/>
  </r>
  <r>
    <x v="3"/>
    <x v="16"/>
    <x v="15"/>
    <s v="To Summary"/>
    <s v="To Summary"/>
    <m/>
    <x v="2"/>
    <n v="813"/>
    <s v="Water closets"/>
    <s v="Water closets"/>
    <s v="To Summary"/>
    <m/>
    <m/>
    <m/>
    <s v="J.D"/>
    <n v="92681.5"/>
    <m/>
    <m/>
  </r>
  <r>
    <x v="3"/>
    <x v="17"/>
    <x v="16"/>
    <s v="230713"/>
    <s v=" DUCT INSULATION"/>
    <s v="ME"/>
    <x v="0"/>
    <n v="814"/>
    <s v="Sinks"/>
    <s v="Sinks"/>
    <s v="BILL NO. 23"/>
    <m/>
    <m/>
    <m/>
    <m/>
    <m/>
    <m/>
    <m/>
  </r>
  <r>
    <x v="3"/>
    <x v="17"/>
    <x v="16"/>
    <s v="230713"/>
    <s v=" DUCT INSULATION"/>
    <s v="ME"/>
    <x v="0"/>
    <n v="815"/>
    <s v="Water closets"/>
    <s v="Water closets"/>
    <s v="HEATING, VENTILATING AND AIR CONDITIONING"/>
    <m/>
    <m/>
    <m/>
    <m/>
    <m/>
    <m/>
    <m/>
  </r>
  <r>
    <x v="3"/>
    <x v="17"/>
    <x v="16"/>
    <s v="230713"/>
    <s v=" DUCT INSULATION"/>
    <s v="ME"/>
    <x v="0"/>
    <n v="816"/>
    <s v="Sinks"/>
    <s v="Sinks"/>
    <s v="Item"/>
    <s v="                Description                        "/>
    <s v="Qty"/>
    <s v="Unit"/>
    <s v="Rate"/>
    <s v="Amount"/>
    <m/>
    <m/>
  </r>
  <r>
    <x v="3"/>
    <x v="17"/>
    <x v="16"/>
    <s v="230713"/>
    <s v=" DUCT INSULATION"/>
    <s v="ME"/>
    <x v="0"/>
    <n v="817"/>
    <s v="Water closets"/>
    <s v="Water closets"/>
    <m/>
    <m/>
    <m/>
    <m/>
    <m/>
    <s v="J.D"/>
    <m/>
    <m/>
  </r>
  <r>
    <x v="3"/>
    <x v="17"/>
    <x v="16"/>
    <s v="230713"/>
    <s v=" DUCT INSULATION"/>
    <s v="ME"/>
    <x v="0"/>
    <n v="818"/>
    <s v="230713 - DUCT INSULATION"/>
    <s v="230713 - DUCT INSULATION"/>
    <m/>
    <s v="230713 - DUCT INSULATION"/>
    <m/>
    <m/>
    <m/>
    <m/>
    <m/>
    <m/>
  </r>
  <r>
    <x v="3"/>
    <x v="17"/>
    <x v="16"/>
    <s v="230713"/>
    <s v=" DUCT INSULATION"/>
    <s v="ME"/>
    <x v="0"/>
    <n v="819"/>
    <s v="Indoor Duct And Plenum Insulation"/>
    <s v="Indoor Duct And Plenum Insulation"/>
    <m/>
    <s v="Indoor Duct And Plenum Insulation"/>
    <m/>
    <m/>
    <m/>
    <m/>
    <m/>
    <m/>
  </r>
  <r>
    <x v="3"/>
    <x v="17"/>
    <x v="16"/>
    <s v="230713"/>
    <s v=" DUCT INSULATION"/>
    <s v="ME"/>
    <x v="0"/>
    <n v="820"/>
    <s v="Rectangular, supply and Return ducts, concealed"/>
    <s v="Rectangular, supply and Return ducts, concealed"/>
    <m/>
    <s v="Rectangular, supply and Return ducts, concealed"/>
    <m/>
    <m/>
    <m/>
    <m/>
    <m/>
    <m/>
  </r>
  <r>
    <x v="3"/>
    <x v="17"/>
    <x v="16"/>
    <s v="230713"/>
    <s v=" DUCT INSULATION"/>
    <s v="ME"/>
    <x v="1"/>
    <n v="821"/>
    <s v="Indoor Duct And Plenum Insulation"/>
    <s v="Indoor Duct And Plenum Insulation"/>
    <s v="A"/>
    <s v="50 mm thick Mineral Fiber Blanket"/>
    <n v="70"/>
    <s v="m2"/>
    <n v="75"/>
    <n v="5250"/>
    <n v="75"/>
    <n v="5250"/>
  </r>
  <r>
    <x v="3"/>
    <x v="17"/>
    <x v="16"/>
    <s v="230713"/>
    <s v=" DUCT INSULATION"/>
    <s v="ME"/>
    <x v="0"/>
    <n v="822"/>
    <s v="Rectangular, treated fresh air ducts, concealed"/>
    <s v="Rectangular, treated fresh air ducts, concealed"/>
    <m/>
    <s v="Rectangular, treated fresh air ducts, concealed"/>
    <m/>
    <m/>
    <n v="0"/>
    <m/>
    <m/>
    <m/>
  </r>
  <r>
    <x v="3"/>
    <x v="17"/>
    <x v="16"/>
    <s v="230713"/>
    <s v=" DUCT INSULATION"/>
    <s v="ME"/>
    <x v="1"/>
    <n v="823"/>
    <s v="Indoor Duct And Plenum Insulation"/>
    <s v="Indoor Duct And Plenum Insulation"/>
    <s v="B"/>
    <s v="50 mm thick Mineral Fiber Blanket"/>
    <n v="50"/>
    <s v="m2"/>
    <n v="88"/>
    <n v="4400"/>
    <n v="88"/>
    <n v="4400"/>
  </r>
  <r>
    <x v="3"/>
    <x v="17"/>
    <x v="16"/>
    <s v="230713"/>
    <s v=" DUCT INSULATION"/>
    <s v="ME"/>
    <x v="0"/>
    <n v="824"/>
    <s v="Rectangular, range-hood exhaust ducts, concealed"/>
    <s v="Rectangular, range-hood exhaust ducts, concealed"/>
    <m/>
    <s v="Rectangular, range-hood exhaust ducts, concealed"/>
    <m/>
    <m/>
    <n v="0"/>
    <m/>
    <m/>
    <m/>
  </r>
  <r>
    <x v="3"/>
    <x v="17"/>
    <x v="16"/>
    <s v="230713"/>
    <s v=" DUCT INSULATION"/>
    <s v="ME"/>
    <x v="1"/>
    <n v="825"/>
    <s v="Indoor Duct And Plenum Insulation"/>
    <s v="Indoor Duct And Plenum Insulation"/>
    <s v="C"/>
    <s v="25 mm thick Mineral Fiber Board"/>
    <n v="90"/>
    <s v="m2"/>
    <m/>
    <n v="0"/>
    <n v="0"/>
    <n v="0"/>
  </r>
  <r>
    <x v="3"/>
    <x v="17"/>
    <x v="16"/>
    <s v="230713"/>
    <s v=" DUCT INSULATION"/>
    <s v="ME"/>
    <x v="0"/>
    <n v="826"/>
    <s v="Outdoor Duct And Plenum Insulation"/>
    <s v="Rectangular, supply and Return ducts, concealed"/>
    <m/>
    <s v="Outdoor Duct And Plenum Insulation"/>
    <m/>
    <m/>
    <n v="0"/>
    <m/>
    <m/>
    <m/>
  </r>
  <r>
    <x v="3"/>
    <x v="17"/>
    <x v="16"/>
    <s v="230713"/>
    <s v=" DUCT INSULATION"/>
    <s v="ME"/>
    <x v="0"/>
    <n v="827"/>
    <s v="Outdoor Duct And Plenum Insulation"/>
    <s v="Rectangular, supply and Return ducts, concealed"/>
    <m/>
    <s v="Rectangular, supply and Return ducts, concealed"/>
    <m/>
    <m/>
    <n v="0"/>
    <m/>
    <m/>
    <m/>
  </r>
  <r>
    <x v="3"/>
    <x v="17"/>
    <x v="16"/>
    <s v="230713"/>
    <s v=" DUCT INSULATION"/>
    <s v="ME"/>
    <x v="1"/>
    <n v="828"/>
    <s v="Outdoor Duct And Plenum Insulation"/>
    <s v="Rectangular, supply and Return ducts, concealed"/>
    <s v="D"/>
    <s v="50 mm thick Mineral Fiber Blanket with Al jacketing"/>
    <n v="150"/>
    <s v="m2"/>
    <m/>
    <n v="0"/>
    <n v="0"/>
    <n v="0"/>
  </r>
  <r>
    <x v="3"/>
    <x v="17"/>
    <x v="16"/>
    <s v="230713"/>
    <s v=" DUCT INSULATION"/>
    <s v="ME"/>
    <x v="0"/>
    <n v="829"/>
    <s v="Boiler Breeching And Connector Insulation"/>
    <s v="Round"/>
    <m/>
    <s v="Boiler Breeching And Connector Insulation"/>
    <m/>
    <m/>
    <n v="0"/>
    <m/>
    <m/>
    <m/>
  </r>
  <r>
    <x v="3"/>
    <x v="17"/>
    <x v="16"/>
    <s v="230713"/>
    <s v=" DUCT INSULATION"/>
    <s v="ME"/>
    <x v="0"/>
    <n v="830"/>
    <s v="Boiler Breeching And Connector Insulation"/>
    <s v="Round"/>
    <m/>
    <s v="Round"/>
    <m/>
    <m/>
    <n v="0"/>
    <m/>
    <m/>
    <m/>
  </r>
  <r>
    <x v="3"/>
    <x v="17"/>
    <x v="16"/>
    <s v="230713"/>
    <s v=" DUCT INSULATION"/>
    <s v="ME"/>
    <x v="1"/>
    <n v="831"/>
    <s v="Boiler Breeching And Connector Insulation"/>
    <s v="Round"/>
    <s v="E"/>
    <s v="50 mm thick Calcium Cilicate with Al jacketing"/>
    <n v="30"/>
    <s v="m2"/>
    <m/>
    <n v="0"/>
    <n v="0"/>
    <n v="0"/>
  </r>
  <r>
    <x v="3"/>
    <x v="17"/>
    <x v="16"/>
    <s v="230719"/>
    <s v=" HVAC PIPE INSULATION"/>
    <s v="ME"/>
    <x v="0"/>
    <n v="832"/>
    <s v="230719 - HVAC PIPE INSULATION"/>
    <s v="230719 - HVAC PIPE INSULATION"/>
    <m/>
    <s v="230719 - HVAC PIPE INSULATION"/>
    <m/>
    <m/>
    <n v="0"/>
    <m/>
    <m/>
    <m/>
  </r>
  <r>
    <x v="3"/>
    <x v="17"/>
    <x v="16"/>
    <s v="230719"/>
    <s v=" HVAC PIPE INSULATION"/>
    <s v="ME"/>
    <x v="0"/>
    <n v="833"/>
    <s v="Interior Insulation"/>
    <s v="Condensate drain piping"/>
    <m/>
    <s v="Interior Insulation"/>
    <m/>
    <m/>
    <n v="0"/>
    <m/>
    <m/>
    <m/>
  </r>
  <r>
    <x v="3"/>
    <x v="17"/>
    <x v="16"/>
    <s v="230719"/>
    <s v=" HVAC PIPE INSULATION"/>
    <s v="ME"/>
    <x v="0"/>
    <n v="834"/>
    <s v="Interior Insulation"/>
    <s v="Condensate drain piping"/>
    <m/>
    <s v="Condensate drain piping"/>
    <m/>
    <m/>
    <n v="0"/>
    <m/>
    <m/>
    <m/>
  </r>
  <r>
    <x v="3"/>
    <x v="17"/>
    <x v="16"/>
    <s v="230719"/>
    <s v=" HVAC PIPE INSULATION"/>
    <s v="ME"/>
    <x v="0"/>
    <n v="835"/>
    <s v="Condensate drain piping"/>
    <s v="19 mm thick"/>
    <m/>
    <s v="19 mm thick"/>
    <m/>
    <m/>
    <n v="0"/>
    <m/>
    <m/>
    <m/>
  </r>
  <r>
    <x v="3"/>
    <x v="17"/>
    <x v="16"/>
    <s v="230719"/>
    <s v=" HVAC PIPE INSULATION"/>
    <s v="ME"/>
    <x v="1"/>
    <n v="836"/>
    <s v="Interior Insulation"/>
    <s v="Condensate drain piping"/>
    <s v="A"/>
    <s v="20 dn"/>
    <n v="60"/>
    <s v="m"/>
    <n v="25"/>
    <n v="1500"/>
    <n v="25"/>
    <n v="1500"/>
  </r>
  <r>
    <x v="3"/>
    <x v="17"/>
    <x v="16"/>
    <s v="230719"/>
    <s v=" HVAC PIPE INSULATION"/>
    <s v="ME"/>
    <x v="0"/>
    <n v="837"/>
    <s v="Heating hot-water supply and return, concealed"/>
    <s v="Heating hot-water supply and return, concealed"/>
    <m/>
    <s v="Heating hot-water supply and return, concealed"/>
    <m/>
    <m/>
    <n v="0"/>
    <m/>
    <m/>
    <m/>
  </r>
  <r>
    <x v="3"/>
    <x v="17"/>
    <x v="16"/>
    <s v="230719"/>
    <s v=" HVAC PIPE INSULATION"/>
    <s v="ME"/>
    <x v="0"/>
    <n v="838"/>
    <s v="Heating hot-water supply and return, concealed"/>
    <s v="25 mm thick"/>
    <m/>
    <s v="25 mm thick"/>
    <m/>
    <m/>
    <n v="0"/>
    <m/>
    <m/>
    <m/>
  </r>
  <r>
    <x v="3"/>
    <x v="17"/>
    <x v="16"/>
    <s v="230719"/>
    <s v=" HVAC PIPE INSULATION"/>
    <s v="ME"/>
    <x v="1"/>
    <n v="839"/>
    <s v="Heating hot-water supply and return, concealed"/>
    <m/>
    <s v="B"/>
    <s v="20 dn"/>
    <n v="5"/>
    <s v="m"/>
    <n v="28"/>
    <n v="140"/>
    <n v="28"/>
    <n v="140"/>
  </r>
  <r>
    <x v="3"/>
    <x v="17"/>
    <x v="16"/>
    <s v="230719"/>
    <s v=" HVAC PIPE INSULATION"/>
    <s v="ME"/>
    <x v="1"/>
    <n v="840"/>
    <s v="Heating hot-water supply and return, concealed"/>
    <m/>
    <s v="C"/>
    <s v="25 dn"/>
    <n v="50"/>
    <s v="m"/>
    <n v="30"/>
    <n v="1500"/>
    <n v="30"/>
    <n v="1500"/>
  </r>
  <r>
    <x v="3"/>
    <x v="17"/>
    <x v="16"/>
    <s v="230719"/>
    <s v=" HVAC PIPE INSULATION"/>
    <s v="ME"/>
    <x v="1"/>
    <n v="841"/>
    <s v="Heating hot-water supply and return, concealed"/>
    <m/>
    <s v="D"/>
    <s v="32 dn"/>
    <n v="3"/>
    <s v="m"/>
    <n v="33"/>
    <n v="99"/>
    <n v="33"/>
    <n v="99"/>
  </r>
  <r>
    <x v="3"/>
    <x v="17"/>
    <x v="16"/>
    <s v="230719"/>
    <s v=" HVAC PIPE INSULATION"/>
    <s v="ME"/>
    <x v="1"/>
    <n v="842"/>
    <s v="Heating hot-water supply and return, concealed"/>
    <m/>
    <s v="E"/>
    <s v="40 dn"/>
    <n v="150"/>
    <s v="m"/>
    <m/>
    <n v="0"/>
    <n v="0"/>
    <n v="0"/>
  </r>
  <r>
    <x v="3"/>
    <x v="17"/>
    <x v="16"/>
    <s v="230719"/>
    <s v=" HVAC PIPE INSULATION"/>
    <s v="ME"/>
    <x v="0"/>
    <n v="843"/>
    <s v="Heating hot-water supply and return, concealed"/>
    <s v="38 mm thick"/>
    <m/>
    <s v="38 mm thick"/>
    <m/>
    <m/>
    <n v="0"/>
    <m/>
    <m/>
    <m/>
  </r>
  <r>
    <x v="3"/>
    <x v="17"/>
    <x v="16"/>
    <s v="230719"/>
    <s v=" HVAC PIPE INSULATION"/>
    <s v="ME"/>
    <x v="1"/>
    <n v="844"/>
    <s v="Heating hot-water supply and return, concealed"/>
    <s v="38 mm thick"/>
    <s v="F"/>
    <s v="65 dn"/>
    <n v="70"/>
    <s v="m"/>
    <m/>
    <n v="0"/>
    <n v="0"/>
    <n v="0"/>
  </r>
  <r>
    <x v="3"/>
    <x v="17"/>
    <x v="16"/>
    <s v="230719"/>
    <s v=" HVAC PIPE INSULATION"/>
    <s v="ME"/>
    <x v="0"/>
    <n v="845"/>
    <s v="Heating hot-water supply and return, concealed"/>
    <s v="Heating hot-water supply and return, on all pipes running in mechanical rooms or exposed to view with AL jacketing"/>
    <m/>
    <s v="Heating hot-water supply and return, on all pipes running in mechanical rooms or exposed to view with AL jacketing"/>
    <m/>
    <m/>
    <n v="0"/>
    <m/>
    <m/>
    <m/>
  </r>
  <r>
    <x v="3"/>
    <x v="17"/>
    <x v="16"/>
    <s v="230719"/>
    <s v=" HVAC PIPE INSULATION"/>
    <s v="ME"/>
    <x v="0"/>
    <n v="846"/>
    <s v="Heating hot-water supply and return, concealed"/>
    <s v="50 mm thick"/>
    <m/>
    <s v="50 mm thick"/>
    <m/>
    <m/>
    <n v="0"/>
    <m/>
    <m/>
    <m/>
  </r>
  <r>
    <x v="3"/>
    <x v="17"/>
    <x v="16"/>
    <s v="230719"/>
    <s v=" HVAC PIPE INSULATION"/>
    <s v="ME"/>
    <x v="1"/>
    <n v="847"/>
    <s v="Heating hot-water supply and return, concealed"/>
    <s v="Heating hot-water supply and return, on all pipes running in mechanical rooms or exposed to view with AL jacketing"/>
    <s v="E"/>
    <s v="40 dn"/>
    <n v="17"/>
    <s v="m"/>
    <m/>
    <n v="0"/>
    <n v="0"/>
    <n v="0"/>
  </r>
  <r>
    <x v="3"/>
    <x v="17"/>
    <x v="16"/>
    <s v="230719"/>
    <s v=" HVAC PIPE INSULATION"/>
    <s v="ME"/>
    <x v="1"/>
    <n v="848"/>
    <s v="Heating hot-water supply and return, concealed"/>
    <s v="50 mm thick"/>
    <s v="F"/>
    <s v="65 dn"/>
    <n v="15"/>
    <s v="m"/>
    <m/>
    <n v="0"/>
    <n v="0"/>
    <n v="0"/>
  </r>
  <r>
    <x v="3"/>
    <x v="17"/>
    <x v="16"/>
    <s v="230719"/>
    <s v=" HVAC PIPE INSULATION"/>
    <s v="ME"/>
    <x v="1"/>
    <n v="849"/>
    <s v="Heating hot-water supply and return, concealed"/>
    <s v="Heating hot-water supply and return, on all pipes running in mechanical rooms or exposed to view with AL jacketing"/>
    <s v="G"/>
    <s v="80 dn"/>
    <n v="50"/>
    <s v="m"/>
    <m/>
    <n v="0"/>
    <n v="0"/>
    <n v="0"/>
  </r>
  <r>
    <x v="3"/>
    <x v="17"/>
    <x v="16"/>
    <s v="230900"/>
    <s v=" BUILDING MANAGEMENT SYSTEM (BMS), INSTRUMENTATION AND CONTROLS"/>
    <s v="ME"/>
    <x v="0"/>
    <n v="850"/>
    <s v="230900 - BUILDING MANAGEMENT SYSTEM (BMS), INSTRUMENTATION AND CONTROLS"/>
    <s v="230900 - BUILDING MANAGEMENT SYSTEM (BMS), INSTRUMENTATION AND CONTROLS"/>
    <m/>
    <s v="230900 - BUILDING MANAGEMENT SYSTEM (BMS), INSTRUMENTATION AND CONTROLS"/>
    <m/>
    <m/>
    <n v="0"/>
    <m/>
    <m/>
    <m/>
  </r>
  <r>
    <x v="3"/>
    <x v="17"/>
    <x v="16"/>
    <s v="230900"/>
    <s v=" BUILDING MANAGEMENT SYSTEM (BMS), INSTRUMENTATION AND CONTROLS"/>
    <s v="ME"/>
    <x v="0"/>
    <n v="851"/>
    <s v="System complete as specified and as shown on drawings"/>
    <s v="System complete as specified and as shown on drawings"/>
    <m/>
    <s v="System complete as specified and as shown on drawings"/>
    <m/>
    <m/>
    <n v="0"/>
    <m/>
    <m/>
    <m/>
  </r>
  <r>
    <x v="3"/>
    <x v="17"/>
    <x v="16"/>
    <s v="230900"/>
    <s v=" BUILDING MANAGEMENT SYSTEM (BMS), INSTRUMENTATION AND CONTROLS"/>
    <s v="ME"/>
    <x v="1"/>
    <n v="852"/>
    <s v="230900 - BUILDING MANAGEMENT SYSTEM (BMS), INSTRUMENTATION AND CONTROLS"/>
    <s v="230900 - BUILDING MANAGEMENT SYSTEM (BMS), INSTRUMENTATION AND CONTROLS"/>
    <s v="A"/>
    <s v="Spare parts as specified for BMS"/>
    <n v="1"/>
    <s v="Item"/>
    <m/>
    <m/>
    <n v="0"/>
    <n v="0"/>
  </r>
  <r>
    <x v="3"/>
    <x v="17"/>
    <x v="16"/>
    <s v="231113"/>
    <s v=" FACILITY FUEL OIL PIPING"/>
    <s v="ME"/>
    <x v="0"/>
    <n v="853"/>
    <s v="231113 - FACILITY FUEL OIL PIPING"/>
    <s v="231113 - FACILITY FUEL OIL PIPING"/>
    <m/>
    <s v="231113 - FACILITY FUEL OIL PIPING"/>
    <m/>
    <m/>
    <n v="0"/>
    <m/>
    <m/>
    <m/>
  </r>
  <r>
    <x v="3"/>
    <x v="17"/>
    <x v="16"/>
    <s v="231113"/>
    <s v=" FACILITY FUEL OIL PIPING"/>
    <s v="ME"/>
    <x v="0"/>
    <n v="854"/>
    <s v="Black steel pipes and fittings"/>
    <s v="Black steel pipes and fittings"/>
    <m/>
    <s v="Black steel pipes and fittings"/>
    <m/>
    <m/>
    <n v="0"/>
    <m/>
    <m/>
    <m/>
  </r>
  <r>
    <x v="3"/>
    <x v="17"/>
    <x v="16"/>
    <s v="231113"/>
    <s v=" FACILITY FUEL OIL PIPING"/>
    <s v="ME"/>
    <x v="1"/>
    <n v="855"/>
    <s v="231113 - FACILITY FUEL OIL PIPING"/>
    <s v="231113 - FACILITY FUEL OIL PIPING"/>
    <s v="B"/>
    <s v="15 dn"/>
    <n v="11"/>
    <s v="m"/>
    <m/>
    <m/>
    <n v="0"/>
    <n v="0"/>
  </r>
  <r>
    <x v="3"/>
    <x v="17"/>
    <x v="16"/>
    <s v="231113"/>
    <s v=" FACILITY FUEL OIL PIPING"/>
    <s v="ME"/>
    <x v="1"/>
    <n v="856"/>
    <s v="Black steel pipes and fittings"/>
    <s v="Black steel pipes and fittings"/>
    <s v="A"/>
    <s v="20 dn"/>
    <n v="8"/>
    <s v="m"/>
    <n v="23"/>
    <n v="184"/>
    <n v="23"/>
    <n v="184"/>
  </r>
  <r>
    <x v="3"/>
    <x v="17"/>
    <x v="16"/>
    <s v="231113"/>
    <s v=" FACILITY FUEL OIL PIPING"/>
    <s v="ME"/>
    <x v="0"/>
    <n v="857"/>
    <s v="Valves"/>
    <s v="Valves"/>
    <m/>
    <s v="Valves"/>
    <m/>
    <m/>
    <n v="0"/>
    <m/>
    <m/>
    <m/>
  </r>
  <r>
    <x v="3"/>
    <x v="17"/>
    <x v="16"/>
    <s v="231113"/>
    <s v=" FACILITY FUEL OIL PIPING"/>
    <s v="ME"/>
    <x v="0"/>
    <n v="858"/>
    <s v="Gate valves"/>
    <s v="Gate valves"/>
    <m/>
    <s v="Gate valves"/>
    <m/>
    <m/>
    <n v="0"/>
    <m/>
    <m/>
    <m/>
  </r>
  <r>
    <x v="3"/>
    <x v="17"/>
    <x v="16"/>
    <s v="231113"/>
    <s v=" FACILITY FUEL OIL PIPING"/>
    <s v="ME"/>
    <x v="1"/>
    <n v="859"/>
    <s v="Valves"/>
    <s v="Valves"/>
    <s v="B"/>
    <s v="20 dn"/>
    <n v="1"/>
    <s v="Item"/>
    <n v="313"/>
    <n v="313"/>
    <n v="313"/>
    <n v="313"/>
  </r>
  <r>
    <x v="3"/>
    <x v="17"/>
    <x v="16"/>
    <s v="231113"/>
    <s v=" FACILITY FUEL OIL PIPING"/>
    <s v="ME"/>
    <x v="0"/>
    <n v="860"/>
    <s v="Check valves"/>
    <s v="Check valves"/>
    <m/>
    <s v="Check valves"/>
    <m/>
    <m/>
    <n v="0"/>
    <m/>
    <m/>
    <m/>
  </r>
  <r>
    <x v="3"/>
    <x v="17"/>
    <x v="16"/>
    <s v="231113"/>
    <s v=" FACILITY FUEL OIL PIPING"/>
    <s v="ME"/>
    <x v="1"/>
    <n v="861"/>
    <s v="Valves"/>
    <s v="Valves"/>
    <s v="C"/>
    <s v="20 dn"/>
    <n v="1"/>
    <s v="Item"/>
    <n v="313"/>
    <n v="313"/>
    <n v="313"/>
    <n v="313"/>
  </r>
  <r>
    <x v="3"/>
    <x v="17"/>
    <x v="16"/>
    <s v="231113"/>
    <s v=" FACILITY FUEL OIL PIPING"/>
    <s v="ME"/>
    <x v="0"/>
    <n v="862"/>
    <s v="Fuel oil storage tanks"/>
    <s v="Fuel oil storage tanks"/>
    <m/>
    <s v="Fuel oil storage tanks"/>
    <m/>
    <m/>
    <n v="0"/>
    <m/>
    <m/>
    <m/>
  </r>
  <r>
    <x v="3"/>
    <x v="17"/>
    <x v="16"/>
    <s v="231113"/>
    <s v=" FACILITY FUEL OIL PIPING"/>
    <s v="ME"/>
    <x v="1"/>
    <n v="863"/>
    <s v="Valves"/>
    <s v="Valves"/>
    <s v="F"/>
    <s v="Type FOT-01"/>
    <n v="3"/>
    <s v="Nr"/>
    <m/>
    <n v="0"/>
    <n v="0"/>
    <n v="0"/>
  </r>
  <r>
    <x v="3"/>
    <x v="17"/>
    <x v="16"/>
    <s v="231113"/>
    <s v=" FACILITY FUEL OIL PIPING"/>
    <s v="ME"/>
    <x v="1"/>
    <n v="864"/>
    <s v="Fuel oil storage tanks"/>
    <s v="Fuel oil storage tanks"/>
    <s v="D"/>
    <s v="Type FOT-02"/>
    <n v="2"/>
    <s v="Nr"/>
    <n v="600"/>
    <n v="1200"/>
    <n v="600"/>
    <n v="1200"/>
  </r>
  <r>
    <x v="3"/>
    <x v="17"/>
    <x v="16"/>
    <s v="231113"/>
    <s v=" FACILITY FUEL OIL PIPING"/>
    <s v="ME"/>
    <x v="0"/>
    <n v="865"/>
    <s v="Strainer"/>
    <s v="Strainer"/>
    <m/>
    <s v="Strainer"/>
    <m/>
    <m/>
    <n v="0"/>
    <m/>
    <m/>
    <m/>
  </r>
  <r>
    <x v="3"/>
    <x v="17"/>
    <x v="16"/>
    <s v="231113"/>
    <s v=" FACILITY FUEL OIL PIPING"/>
    <s v="ME"/>
    <x v="1"/>
    <n v="866"/>
    <s v="Fuel oil storage tanks"/>
    <s v="Fuel oil storage tanks"/>
    <s v="E"/>
    <s v="20 dn"/>
    <n v="1"/>
    <s v="Nr"/>
    <n v="188"/>
    <n v="188"/>
    <n v="188"/>
    <n v="188"/>
  </r>
  <r>
    <x v="3"/>
    <x v="17"/>
    <x v="16"/>
    <s v="231126"/>
    <s v=" FACILITY LIQUEFIED PETROLIUM GAS PIPING"/>
    <s v="ME"/>
    <x v="0"/>
    <n v="867"/>
    <s v="231126 - FACILITY LIQUEFIED PETROLIUM GAS PIPING"/>
    <s v="231126 - FACILITY LIQUEFIED PETROLIUM GAS PIPING"/>
    <m/>
    <s v="231126 - FACILITY LIQUEFIED PETROLIUM GAS PIPING"/>
    <m/>
    <m/>
    <n v="0"/>
    <m/>
    <m/>
    <m/>
  </r>
  <r>
    <x v="3"/>
    <x v="17"/>
    <x v="16"/>
    <s v="231126"/>
    <s v=" FACILITY LIQUEFIED PETROLIUM GAS PIPING"/>
    <s v="ME"/>
    <x v="0"/>
    <n v="868"/>
    <s v="Aboveground pipes and fittings"/>
    <s v="Black steel pipes and fittings"/>
    <m/>
    <s v="Aboveground pipes and fittings"/>
    <m/>
    <m/>
    <n v="0"/>
    <m/>
    <m/>
    <m/>
  </r>
  <r>
    <x v="3"/>
    <x v="17"/>
    <x v="16"/>
    <s v="231126"/>
    <s v=" FACILITY LIQUEFIED PETROLIUM GAS PIPING"/>
    <s v="ME"/>
    <x v="0"/>
    <n v="869"/>
    <s v="Aboveground pipes and fittings"/>
    <s v="Black steel pipes and fittings"/>
    <m/>
    <s v="Black steel pipes and fittings"/>
    <m/>
    <m/>
    <n v="0"/>
    <m/>
    <m/>
    <m/>
  </r>
  <r>
    <x v="3"/>
    <x v="17"/>
    <x v="16"/>
    <s v="231126"/>
    <s v=" FACILITY LIQUEFIED PETROLIUM GAS PIPING"/>
    <s v="ME"/>
    <x v="1"/>
    <n v="870"/>
    <s v="Aboveground pipes and fittings"/>
    <s v="Black steel pipes and fittings"/>
    <s v="A"/>
    <s v="32 dn"/>
    <n v="30"/>
    <s v="m"/>
    <m/>
    <n v="0"/>
    <n v="0"/>
    <n v="0"/>
  </r>
  <r>
    <x v="3"/>
    <x v="17"/>
    <x v="16"/>
    <s v="231126"/>
    <s v=" FACILITY LIQUEFIED PETROLIUM GAS PIPING"/>
    <s v="ME"/>
    <x v="0"/>
    <n v="871"/>
    <s v="Copper pipes running under tiles"/>
    <s v="Copper pipes running under tiles"/>
    <m/>
    <s v="Copper pipes running under tiles"/>
    <m/>
    <m/>
    <n v="0"/>
    <m/>
    <m/>
    <m/>
  </r>
  <r>
    <x v="3"/>
    <x v="17"/>
    <x v="16"/>
    <s v="231126"/>
    <s v=" FACILITY LIQUEFIED PETROLIUM GAS PIPING"/>
    <s v="ME"/>
    <x v="1"/>
    <n v="872"/>
    <s v="Aboveground pipes and fittings"/>
    <s v="Black steel pipes and fittings"/>
    <s v="B"/>
    <s v="22 dn"/>
    <n v="25"/>
    <s v="m"/>
    <m/>
    <n v="0"/>
    <n v="0"/>
    <n v="0"/>
  </r>
  <r>
    <x v="3"/>
    <x v="17"/>
    <x v="16"/>
    <s v="231126"/>
    <s v=" FACILITY LIQUEFIED PETROLIUM GAS PIPING"/>
    <s v="ME"/>
    <x v="1"/>
    <n v="873"/>
    <s v="Copper pipes running under tiles"/>
    <s v="Copper pipes running under tiles"/>
    <s v="C"/>
    <s v="35 dn"/>
    <n v="5"/>
    <s v="m"/>
    <m/>
    <n v="0"/>
    <n v="0"/>
    <n v="0"/>
  </r>
  <r>
    <x v="3"/>
    <x v="17"/>
    <x v="16"/>
    <s v="231126"/>
    <s v=" FACILITY LIQUEFIED PETROLIUM GAS PIPING"/>
    <s v="ME"/>
    <x v="1"/>
    <n v="874"/>
    <s v="Aboveground pipes and fittings"/>
    <s v="Black steel pipes and fittings"/>
    <s v="D"/>
    <s v="Gas Tank, with gas vaporiser and all other accessories"/>
    <n v="1"/>
    <s v="Nr"/>
    <m/>
    <n v="0"/>
    <n v="0"/>
    <n v="0"/>
  </r>
  <r>
    <x v="3"/>
    <x v="17"/>
    <x v="16"/>
    <s v="231126"/>
    <s v=" FACILITY LIQUEFIED PETROLIUM GAS PIPING"/>
    <s v="ME"/>
    <x v="0"/>
    <n v="875"/>
    <s v="Gas panels"/>
    <s v="Gas panels"/>
    <m/>
    <s v="Gas panels"/>
    <m/>
    <m/>
    <n v="0"/>
    <m/>
    <m/>
    <m/>
  </r>
  <r>
    <x v="3"/>
    <x v="17"/>
    <x v="16"/>
    <s v="231126"/>
    <s v=" FACILITY LIQUEFIED PETROLIUM GAS PIPING"/>
    <s v="ME"/>
    <x v="1"/>
    <n v="876"/>
    <s v="Aboveground pipes and fittings"/>
    <s v="Black steel pipes and fittings"/>
    <s v="E"/>
    <s v="For Main Kitchen"/>
    <n v="1"/>
    <s v="Nr"/>
    <m/>
    <n v="0"/>
    <n v="0"/>
    <n v="0"/>
  </r>
  <r>
    <x v="3"/>
    <x v="17"/>
    <x v="16"/>
    <s v="231126"/>
    <s v=" FACILITY LIQUEFIED PETROLIUM GAS PIPING"/>
    <s v="ME"/>
    <x v="0"/>
    <n v="877"/>
    <s v="Solenoid valve"/>
    <s v="Solenoid valve"/>
    <m/>
    <s v="Solenoid valve"/>
    <m/>
    <m/>
    <n v="0"/>
    <m/>
    <m/>
    <m/>
  </r>
  <r>
    <x v="3"/>
    <x v="17"/>
    <x v="16"/>
    <s v="231126"/>
    <s v=" FACILITY LIQUEFIED PETROLIUM GAS PIPING"/>
    <s v="ME"/>
    <x v="1"/>
    <n v="878"/>
    <s v="Aboveground pipes and fittings"/>
    <s v="Black steel pipes and fittings"/>
    <s v="F"/>
    <s v="32 dn"/>
    <n v="1"/>
    <s v="Nr"/>
    <m/>
    <n v="0"/>
    <n v="0"/>
    <n v="0"/>
  </r>
  <r>
    <x v="3"/>
    <x v="17"/>
    <x v="16"/>
    <s v="231126"/>
    <s v=" FACILITY LIQUEFIED PETROLIUM GAS PIPING"/>
    <s v="ME"/>
    <x v="0"/>
    <n v="879"/>
    <s v="Excess flow shut-off valve"/>
    <s v="Excess flow shut-off valve"/>
    <m/>
    <s v="Excess flow shut-off valve"/>
    <m/>
    <m/>
    <n v="0"/>
    <m/>
    <m/>
    <m/>
  </r>
  <r>
    <x v="3"/>
    <x v="17"/>
    <x v="16"/>
    <s v="231126"/>
    <s v=" FACILITY LIQUEFIED PETROLIUM GAS PIPING"/>
    <s v="ME"/>
    <x v="1"/>
    <n v="880"/>
    <s v="Aboveground pipes and fittings"/>
    <s v="Black steel pipes and fittings"/>
    <s v="G"/>
    <s v="32 dn"/>
    <n v="1"/>
    <s v="Nr"/>
    <m/>
    <n v="0"/>
    <n v="0"/>
    <n v="0"/>
  </r>
  <r>
    <x v="3"/>
    <x v="17"/>
    <x v="16"/>
    <s v="231126"/>
    <s v=" FACILITY LIQUEFIED PETROLIUM GAS PIPING"/>
    <s v="ME"/>
    <x v="1"/>
    <n v="881"/>
    <s v="Excess flow shut-off valve"/>
    <s v="Excess flow shut-off valve"/>
    <s v="H"/>
    <s v="Gas leak detection system complete with all Accessories "/>
    <n v="1"/>
    <s v="Item"/>
    <m/>
    <m/>
    <n v="0"/>
    <n v="0"/>
  </r>
  <r>
    <x v="3"/>
    <x v="17"/>
    <x v="16"/>
    <s v="232113"/>
    <s v=" HYDRONIC PIPING"/>
    <s v="ME"/>
    <x v="0"/>
    <n v="882"/>
    <s v="232113 - HYDRONIC PIPING"/>
    <s v="232113 - HYDRONIC PIPING"/>
    <m/>
    <s v="232113 - HYDRONIC PIPING"/>
    <m/>
    <m/>
    <n v="0"/>
    <m/>
    <m/>
    <m/>
  </r>
  <r>
    <x v="3"/>
    <x v="17"/>
    <x v="16"/>
    <s v="232113"/>
    <s v=" HYDRONIC PIPING"/>
    <s v="ME"/>
    <x v="0"/>
    <n v="883"/>
    <s v="Hot Water Pipes"/>
    <s v="Black steel pipes and fittings"/>
    <m/>
    <s v="Hot Water Pipes"/>
    <m/>
    <m/>
    <n v="0"/>
    <m/>
    <m/>
    <m/>
  </r>
  <r>
    <x v="3"/>
    <x v="17"/>
    <x v="16"/>
    <s v="232113"/>
    <s v=" HYDRONIC PIPING"/>
    <s v="ME"/>
    <x v="0"/>
    <n v="884"/>
    <s v="Hot Water Pipes"/>
    <s v="Black steel pipes and fittings"/>
    <m/>
    <s v="Black steel pipes and fittings"/>
    <m/>
    <m/>
    <n v="0"/>
    <m/>
    <m/>
    <m/>
  </r>
  <r>
    <x v="3"/>
    <x v="17"/>
    <x v="16"/>
    <s v="232113"/>
    <s v=" HYDRONIC PIPING"/>
    <s v="ME"/>
    <x v="1"/>
    <n v="885"/>
    <s v="Hot Water Pipes"/>
    <s v="Black steel pipes and fittings"/>
    <s v="A"/>
    <s v="20 dn"/>
    <n v="5"/>
    <s v="m"/>
    <n v="19"/>
    <n v="95"/>
    <n v="19"/>
    <n v="95"/>
  </r>
  <r>
    <x v="3"/>
    <x v="17"/>
    <x v="16"/>
    <s v="232113"/>
    <s v=" HYDRONIC PIPING"/>
    <s v="ME"/>
    <x v="1"/>
    <n v="886"/>
    <s v="Hot Water Pipes"/>
    <s v="Black steel pipes and fittings"/>
    <s v="B"/>
    <s v="25 dn"/>
    <n v="50"/>
    <s v="m"/>
    <n v="23"/>
    <n v="1150"/>
    <n v="23"/>
    <n v="1150"/>
  </r>
  <r>
    <x v="3"/>
    <x v="17"/>
    <x v="16"/>
    <s v="232113"/>
    <s v=" HYDRONIC PIPING"/>
    <s v="ME"/>
    <x v="1"/>
    <n v="887"/>
    <s v="Hot Water Pipes"/>
    <s v="Black steel pipes and fittings"/>
    <s v="A"/>
    <s v="32 dn"/>
    <n v="3"/>
    <s v="m"/>
    <n v="25"/>
    <n v="75"/>
    <n v="25"/>
    <n v="75"/>
  </r>
  <r>
    <x v="3"/>
    <x v="17"/>
    <x v="16"/>
    <s v="232113"/>
    <s v=" HYDRONIC PIPING"/>
    <s v="ME"/>
    <x v="1"/>
    <n v="888"/>
    <s v="Hot Water Pipes"/>
    <s v="Black steel pipes and fittings"/>
    <s v="B"/>
    <s v="40 dn"/>
    <n v="170"/>
    <s v="m"/>
    <m/>
    <n v="0"/>
    <n v="0"/>
    <n v="0"/>
  </r>
  <r>
    <x v="3"/>
    <x v="17"/>
    <x v="16"/>
    <s v="232113"/>
    <s v=" HYDRONIC PIPING"/>
    <s v="ME"/>
    <x v="1"/>
    <n v="889"/>
    <s v="Hot Water Pipes"/>
    <s v="Black steel pipes and fittings"/>
    <s v="C"/>
    <s v="50 dn"/>
    <n v="175"/>
    <s v="m"/>
    <m/>
    <n v="0"/>
    <n v="0"/>
    <n v="0"/>
  </r>
  <r>
    <x v="3"/>
    <x v="17"/>
    <x v="16"/>
    <s v="232113"/>
    <s v=" HYDRONIC PIPING"/>
    <s v="ME"/>
    <x v="1"/>
    <n v="890"/>
    <s v="Hot Water Pipes"/>
    <s v="Black steel pipes and fittings"/>
    <s v="D"/>
    <s v="65 dn"/>
    <n v="105"/>
    <s v="m"/>
    <m/>
    <n v="0"/>
    <n v="0"/>
    <n v="0"/>
  </r>
  <r>
    <x v="3"/>
    <x v="17"/>
    <x v="16"/>
    <s v="232113"/>
    <s v=" HYDRONIC PIPING"/>
    <s v="ME"/>
    <x v="1"/>
    <n v="891"/>
    <s v="Hot Water Pipes"/>
    <s v="Black steel pipes and fittings"/>
    <s v="E"/>
    <s v="80 dn"/>
    <n v="50"/>
    <s v="m"/>
    <m/>
    <n v="0"/>
    <n v="0"/>
    <n v="0"/>
  </r>
  <r>
    <x v="3"/>
    <x v="17"/>
    <x v="16"/>
    <s v="232113"/>
    <s v=" HYDRONIC PIPING"/>
    <s v="ME"/>
    <x v="0"/>
    <n v="892"/>
    <s v="PEX-A Flexible pipe, complete with fittings, valves, controls , joints, flexible connectors, unions, flanges, couplings, sleeves and all the accessories required for system operation, maintenance and occupants comfort. "/>
    <s v="PEX-A Flexible pipe, complete with fittings, valves, controls , joints, flexible connectors, unions, flanges, couplings, sleeves and all the accessories required for system operation, maintenance and occupants comfort. "/>
    <m/>
    <s v="PEX-A Flexible pipe, complete with fittings, valves, controls , joints, flexible connectors, unions, flanges, couplings, sleeves and all the accessories required for system operation, maintenance and occupants comfort. "/>
    <m/>
    <m/>
    <n v="0"/>
    <m/>
    <m/>
    <m/>
  </r>
  <r>
    <x v="3"/>
    <x v="17"/>
    <x v="16"/>
    <s v="232113"/>
    <s v=" HYDRONIC PIPING"/>
    <s v="ME"/>
    <x v="1"/>
    <n v="893"/>
    <s v="Hot Water Pipes"/>
    <s v="Black steel pipes and fittings"/>
    <s v="B"/>
    <s v="16 dn"/>
    <n v="278"/>
    <s v="m"/>
    <n v="4"/>
    <n v="1112"/>
    <n v="4"/>
    <n v="1112"/>
  </r>
  <r>
    <x v="3"/>
    <x v="17"/>
    <x v="16"/>
    <s v="232113"/>
    <s v=" HYDRONIC PIPING"/>
    <s v="ME"/>
    <x v="0"/>
    <n v="894"/>
    <s v="Condensate Drain Pipes"/>
    <s v="PVC pipes and fittings"/>
    <m/>
    <s v="Condensate Drain Pipes"/>
    <m/>
    <m/>
    <n v="0"/>
    <m/>
    <m/>
    <m/>
  </r>
  <r>
    <x v="3"/>
    <x v="17"/>
    <x v="16"/>
    <s v="232113"/>
    <s v=" HYDRONIC PIPING"/>
    <s v="ME"/>
    <x v="0"/>
    <n v="895"/>
    <s v="Condensate Drain Pipes"/>
    <s v="PVC pipes and fittings"/>
    <m/>
    <s v="PVC pipes and fittings"/>
    <m/>
    <m/>
    <n v="0"/>
    <m/>
    <m/>
    <m/>
  </r>
  <r>
    <x v="3"/>
    <x v="17"/>
    <x v="16"/>
    <s v="232113"/>
    <s v=" HYDRONIC PIPING"/>
    <s v="ME"/>
    <x v="1"/>
    <n v="896"/>
    <s v="Condensate Drain Pipes"/>
    <s v="PVC pipes and fittings"/>
    <s v="C"/>
    <s v="20 dn"/>
    <n v="100"/>
    <s v="m"/>
    <n v="9"/>
    <n v="900"/>
    <n v="9"/>
    <n v="900"/>
  </r>
  <r>
    <x v="3"/>
    <x v="17"/>
    <x v="16"/>
    <s v="232113"/>
    <s v=" HYDRONIC PIPING"/>
    <s v="ME"/>
    <x v="0"/>
    <n v="897"/>
    <s v="Valves"/>
    <s v="Valves"/>
    <m/>
    <s v="Valves"/>
    <m/>
    <m/>
    <n v="0"/>
    <m/>
    <m/>
    <m/>
  </r>
  <r>
    <x v="3"/>
    <x v="17"/>
    <x v="16"/>
    <s v="232113"/>
    <s v=" HYDRONIC PIPING"/>
    <s v="ME"/>
    <x v="1"/>
    <n v="898"/>
    <s v="Condensate Drain Pipes"/>
    <s v="PVC pipes and fittings"/>
    <s v="H"/>
    <s v="Ball valves"/>
    <n v="1"/>
    <s v="Item"/>
    <m/>
    <m/>
    <n v="0"/>
    <n v="0"/>
  </r>
  <r>
    <x v="3"/>
    <x v="17"/>
    <x v="16"/>
    <s v="232113"/>
    <s v=" HYDRONIC PIPING"/>
    <s v="ME"/>
    <x v="0"/>
    <n v="899"/>
    <s v="Hydronic Specialties"/>
    <s v="Expansion Tanks"/>
    <m/>
    <s v="Hydronic Specialties"/>
    <m/>
    <m/>
    <n v="0"/>
    <m/>
    <m/>
    <m/>
  </r>
  <r>
    <x v="3"/>
    <x v="17"/>
    <x v="16"/>
    <s v="232113"/>
    <s v=" HYDRONIC PIPING"/>
    <s v="ME"/>
    <x v="0"/>
    <n v="900"/>
    <s v="Hydronic Specialties"/>
    <s v="Expansion Tanks"/>
    <m/>
    <s v="Expansion Tanks"/>
    <m/>
    <m/>
    <n v="0"/>
    <m/>
    <m/>
    <m/>
  </r>
  <r>
    <x v="3"/>
    <x v="17"/>
    <x v="16"/>
    <s v="232113"/>
    <s v=" HYDRONIC PIPING"/>
    <s v="ME"/>
    <x v="1"/>
    <n v="901"/>
    <s v="Hydronic Specialties"/>
    <s v="Expansion Tanks"/>
    <s v="J"/>
    <s v="Type ET-01"/>
    <n v="1"/>
    <s v="Nr"/>
    <m/>
    <m/>
    <n v="0"/>
    <n v="0"/>
  </r>
  <r>
    <x v="3"/>
    <x v="17"/>
    <x v="16"/>
    <s v="232123"/>
    <s v=" HYDRONIC PUMPS"/>
    <s v="ME"/>
    <x v="0"/>
    <n v="902"/>
    <s v="232123 - HYDRONIC PUMPS"/>
    <s v="232123 - HYDRONIC PUMPS"/>
    <m/>
    <s v="232123 - HYDRONIC PUMPS"/>
    <m/>
    <m/>
    <n v="0"/>
    <m/>
    <m/>
    <m/>
  </r>
  <r>
    <x v="3"/>
    <x v="17"/>
    <x v="16"/>
    <s v="232123"/>
    <s v=" HYDRONIC PUMPS"/>
    <s v="ME"/>
    <x v="0"/>
    <n v="903"/>
    <s v="Centrifugal Flexible-coupled end suction pumps"/>
    <s v="Centrifugal Flexible-coupled end suction pumps"/>
    <m/>
    <s v="Centrifugal Flexible-coupled end suction pumps"/>
    <m/>
    <m/>
    <n v="0"/>
    <m/>
    <m/>
    <m/>
  </r>
  <r>
    <x v="3"/>
    <x v="17"/>
    <x v="16"/>
    <s v="232123"/>
    <s v=" HYDRONIC PUMPS"/>
    <s v="ME"/>
    <x v="1"/>
    <n v="904"/>
    <s v="232123 - HYDRONIC PUMPS"/>
    <s v="232123 - HYDRONIC PUMPS"/>
    <s v="A"/>
    <s v=" HWP-GF-01-1 "/>
    <n v="2"/>
    <s v="Nr"/>
    <m/>
    <n v="0"/>
    <n v="0"/>
    <n v="0"/>
  </r>
  <r>
    <x v="3"/>
    <x v="17"/>
    <x v="16"/>
    <s v="232123"/>
    <s v=" HYDRONIC PUMPS"/>
    <s v="ME"/>
    <x v="1"/>
    <n v="905"/>
    <s v="Centrifugal Flexible-coupled end suction pumps"/>
    <s v="Centrifugal Flexible-coupled end suction pumps"/>
    <s v="B"/>
    <s v=" HWP-GF-01-2"/>
    <n v="2"/>
    <s v="Nr"/>
    <m/>
    <n v="0"/>
    <n v="0"/>
    <n v="0"/>
  </r>
  <r>
    <x v="3"/>
    <x v="17"/>
    <x v="16"/>
    <s v="232123"/>
    <s v=" HYDRONIC PUMPS"/>
    <s v="ME"/>
    <x v="1"/>
    <n v="906"/>
    <s v="232123 - HYDRONIC PUMPS"/>
    <s v="232123 - HYDRONIC PUMPS"/>
    <s v="C"/>
    <s v=" HWP-GF-01-3"/>
    <n v="2"/>
    <s v="Nr"/>
    <m/>
    <n v="0"/>
    <n v="0"/>
    <n v="0"/>
  </r>
  <r>
    <x v="3"/>
    <x v="17"/>
    <x v="16"/>
    <s v="232123"/>
    <s v=" HYDRONIC PUMPS"/>
    <s v="ME"/>
    <x v="1"/>
    <n v="907"/>
    <s v="Centrifugal Flexible-coupled end suction pumps"/>
    <s v="Centrifugal Flexible-coupled end suction pumps"/>
    <s v="D"/>
    <s v="Type SHP-RF-01"/>
    <n v="2"/>
    <s v="Nr"/>
    <m/>
    <n v="0"/>
    <n v="0"/>
    <n v="0"/>
  </r>
  <r>
    <x v="3"/>
    <x v="17"/>
    <x v="16"/>
    <s v="232123"/>
    <s v=" HYDRONIC PUMPS"/>
    <s v="ME"/>
    <x v="1"/>
    <n v="908"/>
    <s v="232123 - HYDRONIC PUMPS"/>
    <s v="232123 - HYDRONIC PUMPS"/>
    <s v="E"/>
    <s v="Spare parts as specified for all hydronic pumps"/>
    <n v="1"/>
    <s v="Item"/>
    <m/>
    <m/>
    <n v="0"/>
    <n v="0"/>
  </r>
  <r>
    <x v="3"/>
    <x v="17"/>
    <x v="16"/>
    <s v="232500"/>
    <s v=" HVAC WATER TREATMENT"/>
    <s v="ME"/>
    <x v="0"/>
    <n v="909"/>
    <s v="232500- HVAC WATER TREATMENT"/>
    <s v="232500- HVAC WATER TREATMENT"/>
    <m/>
    <s v="232500- HVAC WATER TREATMENT"/>
    <m/>
    <m/>
    <n v="0"/>
    <m/>
    <m/>
    <m/>
  </r>
  <r>
    <x v="3"/>
    <x v="17"/>
    <x v="16"/>
    <s v="232500"/>
    <s v=" HVAC WATER TREATMENT"/>
    <s v="ME"/>
    <x v="1"/>
    <n v="910"/>
    <s v="232123 - HYDRONIC PUMPS"/>
    <s v="232123 - HYDRONIC PUMPS"/>
    <s v="F"/>
    <s v="Closed-loop chemical feed system for heating water distribution systems"/>
    <n v="1"/>
    <s v="Item"/>
    <m/>
    <m/>
    <n v="0"/>
    <n v="0"/>
  </r>
  <r>
    <x v="3"/>
    <x v="17"/>
    <x v="16"/>
    <s v="232500"/>
    <s v=" HVAC WATER TREATMENT"/>
    <s v="ME"/>
    <x v="1"/>
    <n v="911"/>
    <s v="232500- HVAC WATER TREATMENT"/>
    <s v="232500- HVAC WATER TREATMENT"/>
    <s v="G"/>
    <s v="Closed-loop chemical feed system for solar hot  water distribution systems"/>
    <n v="1"/>
    <s v="Item"/>
    <m/>
    <m/>
    <n v="0"/>
    <n v="0"/>
  </r>
  <r>
    <x v="3"/>
    <x v="17"/>
    <x v="16"/>
    <s v="233113"/>
    <s v=" METAL DUCTS"/>
    <s v="ME"/>
    <x v="0"/>
    <n v="912"/>
    <s v="233113- METAL DUCTS"/>
    <s v="233113- METAL DUCTS"/>
    <m/>
    <s v="233113- METAL DUCTS"/>
    <m/>
    <m/>
    <n v="0"/>
    <m/>
    <m/>
    <m/>
  </r>
  <r>
    <x v="3"/>
    <x v="17"/>
    <x v="16"/>
    <s v="233113"/>
    <s v=" METAL DUCTS"/>
    <s v="ME"/>
    <x v="1"/>
    <n v="913"/>
    <s v="232500- HVAC WATER TREATMENT"/>
    <s v="232500- HVAC WATER TREATMENT"/>
    <s v="A"/>
    <s v="Galvanized steel ductwork"/>
    <n v="2400"/>
    <s v="Kg"/>
    <n v="5"/>
    <n v="12000"/>
    <n v="5"/>
    <n v="12000"/>
  </r>
  <r>
    <x v="3"/>
    <x v="17"/>
    <x v="16"/>
    <s v="233113"/>
    <s v=" METAL DUCTS"/>
    <s v="ME"/>
    <x v="1"/>
    <n v="914"/>
    <s v="233113- METAL DUCTS"/>
    <s v="233113- METAL DUCTS"/>
    <s v="J"/>
    <s v="Carbon  steel for range hood exhaust"/>
    <n v="402"/>
    <s v="Kg"/>
    <m/>
    <n v="0"/>
    <n v="0"/>
    <n v="0"/>
  </r>
  <r>
    <x v="3"/>
    <x v="17"/>
    <x v="16"/>
    <s v="233300"/>
    <s v=" AIR DUCT ACCESSORIES"/>
    <s v="ME"/>
    <x v="0"/>
    <n v="915"/>
    <s v="233300 - AIR DUCT ACCESSORIES"/>
    <s v="233300 - AIR DUCT ACCESSORIES"/>
    <m/>
    <s v="233300 - AIR DUCT ACCESSORIES"/>
    <m/>
    <m/>
    <n v="0"/>
    <m/>
    <m/>
    <m/>
  </r>
  <r>
    <x v="3"/>
    <x v="17"/>
    <x v="16"/>
    <s v="233300"/>
    <s v=" AIR DUCT ACCESSORIES"/>
    <s v="ME"/>
    <x v="1"/>
    <n v="916"/>
    <s v="233113- METAL DUCTS"/>
    <s v="233113- METAL DUCTS"/>
    <s v="B"/>
    <s v="Manual volume dampers"/>
    <n v="1"/>
    <s v="Item"/>
    <n v="562.5"/>
    <n v="562.5"/>
    <n v="562.5"/>
    <n v="562.5"/>
  </r>
  <r>
    <x v="3"/>
    <x v="17"/>
    <x v="16"/>
    <s v="233300"/>
    <s v=" AIR DUCT ACCESSORIES"/>
    <s v="ME"/>
    <x v="1"/>
    <n v="917"/>
    <s v="233300 - AIR DUCT ACCESSORIES"/>
    <s v="233300 - AIR DUCT ACCESSORIES"/>
    <s v="C"/>
    <s v="Fire dampers"/>
    <n v="1"/>
    <s v="Item"/>
    <n v="375"/>
    <n v="375"/>
    <n v="375"/>
    <n v="375"/>
  </r>
  <r>
    <x v="3"/>
    <x v="17"/>
    <x v="16"/>
    <s v="233300"/>
    <s v=" AIR DUCT ACCESSORIES"/>
    <s v="ME"/>
    <x v="1"/>
    <n v="918"/>
    <s v="233113- METAL DUCTS"/>
    <s v="233113- METAL DUCTS"/>
    <s v="D"/>
    <s v="Motorized dampers"/>
    <n v="1"/>
    <s v="Item"/>
    <n v="375"/>
    <n v="375"/>
    <n v="375"/>
    <n v="375"/>
  </r>
  <r>
    <x v="3"/>
    <x v="17"/>
    <x v="16"/>
    <s v="233300"/>
    <s v=" AIR DUCT ACCESSORIES"/>
    <s v="ME"/>
    <x v="0"/>
    <n v="919"/>
    <s v="Flexible ducts"/>
    <s v="Flexible ducts"/>
    <m/>
    <s v="Flexible ducts"/>
    <m/>
    <m/>
    <n v="0"/>
    <m/>
    <m/>
    <m/>
  </r>
  <r>
    <x v="3"/>
    <x v="17"/>
    <x v="16"/>
    <s v="233300"/>
    <s v=" AIR DUCT ACCESSORIES"/>
    <s v="ME"/>
    <x v="1"/>
    <n v="920"/>
    <s v="233113- METAL DUCTS"/>
    <s v="233113- METAL DUCTS"/>
    <s v="A"/>
    <s v="150 dn"/>
    <n v="3"/>
    <s v="m"/>
    <n v="38"/>
    <n v="114"/>
    <n v="38"/>
    <n v="114"/>
  </r>
  <r>
    <x v="3"/>
    <x v="17"/>
    <x v="16"/>
    <s v="233423"/>
    <s v=" POWER VENTILATOR UTILITY SET FANS"/>
    <s v="ME"/>
    <x v="0"/>
    <n v="921"/>
    <s v="233423- POWER VENTILATOR UTILITY SET FANS"/>
    <s v="233423- POWER VENTILATOR UTILITY SET FANS"/>
    <m/>
    <s v="233423- POWER VENTILATOR UTILITY SET FANS"/>
    <m/>
    <m/>
    <n v="0"/>
    <m/>
    <m/>
    <m/>
  </r>
  <r>
    <x v="3"/>
    <x v="17"/>
    <x v="16"/>
    <s v="233423"/>
    <s v=" POWER VENTILATOR UTILITY SET FANS"/>
    <s v="ME"/>
    <x v="0"/>
    <n v="922"/>
    <s v="Centrifugal inline fans"/>
    <s v="Centrifugal inline fans"/>
    <m/>
    <s v="Centrifugal inline fans"/>
    <m/>
    <m/>
    <n v="0"/>
    <m/>
    <m/>
    <m/>
  </r>
  <r>
    <x v="3"/>
    <x v="17"/>
    <x v="16"/>
    <s v="233423"/>
    <s v=" POWER VENTILATOR UTILITY SET FANS"/>
    <s v="ME"/>
    <x v="1"/>
    <n v="923"/>
    <s v="233423- POWER VENTILATOR UTILITY SET FANS"/>
    <s v="233423- POWER VENTILATOR UTILITY SET FANS"/>
    <s v="B"/>
    <s v="Type EF-GF-01"/>
    <n v="1"/>
    <s v="Nr"/>
    <m/>
    <n v="0"/>
    <n v="0"/>
    <n v="0"/>
  </r>
  <r>
    <x v="3"/>
    <x v="17"/>
    <x v="16"/>
    <s v="233423"/>
    <s v=" POWER VENTILATOR UTILITY SET FANS"/>
    <s v="ME"/>
    <x v="1"/>
    <n v="924"/>
    <s v="Centrifugal inline fans"/>
    <s v="Centrifugal inline fans"/>
    <s v="C"/>
    <s v="Type EF-RF-01"/>
    <n v="1"/>
    <s v="Nr"/>
    <m/>
    <n v="0"/>
    <n v="0"/>
    <n v="0"/>
  </r>
  <r>
    <x v="3"/>
    <x v="17"/>
    <x v="16"/>
    <s v="233423"/>
    <s v=" POWER VENTILATOR UTILITY SET FANS"/>
    <s v="ME"/>
    <x v="1"/>
    <n v="925"/>
    <s v="233423- POWER VENTILATOR UTILITY SET FANS"/>
    <s v="233423- POWER VENTILATOR UTILITY SET FANS"/>
    <s v="D"/>
    <s v="Type EF-RF-02"/>
    <n v="1"/>
    <s v="Nr"/>
    <m/>
    <n v="0"/>
    <n v="0"/>
    <n v="0"/>
  </r>
  <r>
    <x v="3"/>
    <x v="17"/>
    <x v="16"/>
    <s v="233423"/>
    <s v=" POWER VENTILATOR UTILITY SET FANS"/>
    <s v="ME"/>
    <x v="1"/>
    <n v="926"/>
    <s v="Centrifugal inline fans"/>
    <s v="Centrifugal inline fans"/>
    <s v="E"/>
    <s v="Type EF-RF-03"/>
    <n v="1"/>
    <s v="Nr"/>
    <m/>
    <n v="0"/>
    <n v="0"/>
    <n v="0"/>
  </r>
  <r>
    <x v="3"/>
    <x v="17"/>
    <x v="16"/>
    <s v="233423"/>
    <s v=" POWER VENTILATOR UTILITY SET FANS"/>
    <s v="ME"/>
    <x v="1"/>
    <n v="927"/>
    <s v="233423- POWER VENTILATOR UTILITY SET FANS"/>
    <s v="233423- POWER VENTILATOR UTILITY SET FANS"/>
    <s v="F"/>
    <s v="Type EF-RF-05"/>
    <n v="1"/>
    <s v="Nr"/>
    <m/>
    <n v="0"/>
    <n v="0"/>
    <n v="0"/>
  </r>
  <r>
    <x v="3"/>
    <x v="17"/>
    <x v="16"/>
    <s v="233423"/>
    <s v=" POWER VENTILATOR UTILITY SET FANS"/>
    <s v="ME"/>
    <x v="1"/>
    <n v="928"/>
    <s v="Centrifugal inline fans"/>
    <s v="Centrifugal inline fans"/>
    <s v="G"/>
    <s v="Type EF-RF-06"/>
    <n v="1"/>
    <s v="Nr"/>
    <m/>
    <n v="0"/>
    <n v="0"/>
    <n v="0"/>
  </r>
  <r>
    <x v="3"/>
    <x v="17"/>
    <x v="16"/>
    <s v="233423"/>
    <s v=" POWER VENTILATOR UTILITY SET FANS"/>
    <s v="ME"/>
    <x v="1"/>
    <n v="929"/>
    <s v="233423- POWER VENTILATOR UTILITY SET FANS"/>
    <s v="233423- POWER VENTILATOR UTILITY SET FANS"/>
    <s v="B"/>
    <s v="Type EF-RF-07"/>
    <n v="1"/>
    <s v="Nr"/>
    <n v="1063"/>
    <n v="1063"/>
    <n v="1063"/>
    <n v="1063"/>
  </r>
  <r>
    <x v="3"/>
    <x v="17"/>
    <x v="16"/>
    <s v="233423"/>
    <s v=" POWER VENTILATOR UTILITY SET FANS"/>
    <s v="ME"/>
    <x v="1"/>
    <n v="930"/>
    <s v="Centrifugal inline fans"/>
    <s v="Centrifugal inline fans"/>
    <s v="J"/>
    <s v="Type EF-RF-08"/>
    <n v="1"/>
    <s v="Nr"/>
    <m/>
    <n v="0"/>
    <n v="0"/>
    <n v="0"/>
  </r>
  <r>
    <x v="3"/>
    <x v="17"/>
    <x v="16"/>
    <s v="233423"/>
    <s v=" POWER VENTILATOR UTILITY SET FANS"/>
    <s v="ME"/>
    <x v="1"/>
    <n v="931"/>
    <s v="233423- POWER VENTILATOR UTILITY SET FANS"/>
    <s v="233423- POWER VENTILATOR UTILITY SET FANS"/>
    <s v="K"/>
    <s v="Type EF-RF-09"/>
    <n v="1"/>
    <s v="Nr"/>
    <m/>
    <n v="0"/>
    <n v="0"/>
    <n v="0"/>
  </r>
  <r>
    <x v="3"/>
    <x v="17"/>
    <x v="16"/>
    <s v="233423"/>
    <s v=" POWER VENTILATOR UTILITY SET FANS"/>
    <s v="ME"/>
    <x v="1"/>
    <n v="932"/>
    <s v="Centrifugal inline fans"/>
    <s v="Centrifugal inline fans"/>
    <s v="L"/>
    <s v="Type EF-RF-10"/>
    <n v="1"/>
    <s v="Nr"/>
    <m/>
    <n v="0"/>
    <n v="0"/>
    <n v="0"/>
  </r>
  <r>
    <x v="3"/>
    <x v="17"/>
    <x v="16"/>
    <s v="233423"/>
    <s v=" POWER VENTILATOR UTILITY SET FANS"/>
    <s v="ME"/>
    <x v="1"/>
    <n v="933"/>
    <s v="233423- POWER VENTILATOR UTILITY SET FANS"/>
    <s v="233423- POWER VENTILATOR UTILITY SET FANS"/>
    <s v="M"/>
    <s v="Type EF-TR-01"/>
    <n v="1"/>
    <s v="Nr"/>
    <m/>
    <n v="0"/>
    <n v="0"/>
    <n v="0"/>
  </r>
  <r>
    <x v="3"/>
    <x v="17"/>
    <x v="16"/>
    <s v="233423"/>
    <s v=" POWER VENTILATOR UTILITY SET FANS"/>
    <s v="ME"/>
    <x v="1"/>
    <n v="934"/>
    <s v="Centrifugal inline fans"/>
    <s v="Centrifugal inline fans"/>
    <s v="N"/>
    <s v="Type EF-TR-02"/>
    <n v="1"/>
    <s v="Nr"/>
    <m/>
    <n v="0"/>
    <n v="0"/>
    <n v="0"/>
  </r>
  <r>
    <x v="3"/>
    <x v="17"/>
    <x v="16"/>
    <s v="233423"/>
    <s v=" POWER VENTILATOR UTILITY SET FANS"/>
    <s v="ME"/>
    <x v="0"/>
    <n v="935"/>
    <s v="Roof Exhaust fans"/>
    <s v="Roof Exhaust fans"/>
    <m/>
    <s v="Roof Exhaust fans"/>
    <m/>
    <m/>
    <n v="0"/>
    <m/>
    <m/>
    <m/>
  </r>
  <r>
    <x v="3"/>
    <x v="17"/>
    <x v="16"/>
    <s v="233423"/>
    <s v=" POWER VENTILATOR UTILITY SET FANS"/>
    <s v="ME"/>
    <x v="1"/>
    <n v="936"/>
    <s v="Centrifugal inline fans"/>
    <s v="Centrifugal inline fans"/>
    <s v="C"/>
    <s v="Type EF-FF-01"/>
    <n v="1"/>
    <s v="Nr "/>
    <n v="138"/>
    <n v="138"/>
    <n v="138"/>
    <n v="138"/>
  </r>
  <r>
    <x v="3"/>
    <x v="17"/>
    <x v="16"/>
    <s v="233423"/>
    <s v=" POWER VENTILATOR UTILITY SET FANS"/>
    <s v="ME"/>
    <x v="1"/>
    <n v="937"/>
    <s v="Roof Exhaust fans"/>
    <s v="Roof Exhaust fans"/>
    <s v="Q"/>
    <s v="Type EF-FF-02"/>
    <n v="1"/>
    <s v="Nr "/>
    <m/>
    <n v="0"/>
    <n v="0"/>
    <n v="0"/>
  </r>
  <r>
    <x v="3"/>
    <x v="17"/>
    <x v="16"/>
    <s v="233423"/>
    <s v=" POWER VENTILATOR UTILITY SET FANS"/>
    <s v="ME"/>
    <x v="1"/>
    <n v="938"/>
    <s v="Centrifugal inline fans"/>
    <s v="Centrifugal inline fans"/>
    <s v="R"/>
    <s v="Type EF-RF-04"/>
    <n v="1"/>
    <s v="Nr"/>
    <m/>
    <n v="0"/>
    <n v="0"/>
    <n v="0"/>
  </r>
  <r>
    <x v="3"/>
    <x v="17"/>
    <x v="16"/>
    <s v="233423"/>
    <s v=" POWER VENTILATOR UTILITY SET FANS"/>
    <s v="ME"/>
    <x v="1"/>
    <n v="939"/>
    <s v="Roof Exhaust fans"/>
    <s v="Roof Exhaust fans"/>
    <s v="A"/>
    <s v="Type EF-TR-01"/>
    <n v="1"/>
    <s v="Nr"/>
    <n v="1013"/>
    <n v="1013"/>
    <n v="1013"/>
    <n v="1013"/>
  </r>
  <r>
    <x v="3"/>
    <x v="17"/>
    <x v="16"/>
    <s v="233423"/>
    <s v=" POWER VENTILATOR UTILITY SET FANS"/>
    <s v="ME"/>
    <x v="1"/>
    <n v="940"/>
    <s v="Centrifugal inline fans"/>
    <s v="Centrifugal inline fans"/>
    <s v="B"/>
    <s v="Spare parts as specified on fans"/>
    <n v="1"/>
    <s v="Item"/>
    <n v="375"/>
    <n v="375"/>
    <n v="375"/>
    <n v="375"/>
  </r>
  <r>
    <x v="3"/>
    <x v="17"/>
    <x v="16"/>
    <s v="233713"/>
    <s v=" DIFFUSERS, REGISTERS, AND GRILLES"/>
    <s v="ME"/>
    <x v="0"/>
    <n v="941"/>
    <s v="233713 - DIFFUSERS, REGISTERS, AND GRILLES"/>
    <s v="233713 - DIFFUSERS, REGISTERS, AND GRILLES"/>
    <m/>
    <s v="233713 - DIFFUSERS, REGISTERS, AND GRILLES"/>
    <m/>
    <m/>
    <n v="0"/>
    <m/>
    <m/>
    <m/>
  </r>
  <r>
    <x v="3"/>
    <x v="17"/>
    <x v="16"/>
    <s v="233713"/>
    <s v=" DIFFUSERS, REGISTERS, AND GRILLES"/>
    <s v="ME"/>
    <x v="0"/>
    <n v="942"/>
    <s v="Diffusers"/>
    <s v="Diffusers"/>
    <m/>
    <s v="Diffusers"/>
    <m/>
    <m/>
    <n v="0"/>
    <m/>
    <m/>
    <m/>
  </r>
  <r>
    <x v="3"/>
    <x v="17"/>
    <x v="16"/>
    <s v="233713"/>
    <s v=" DIFFUSERS, REGISTERS, AND GRILLES"/>
    <s v="ME"/>
    <x v="0"/>
    <n v="943"/>
    <s v="Diffusers"/>
    <s v="Supply diffusers 600x600"/>
    <m/>
    <s v="Supply diffusers 600x600"/>
    <m/>
    <m/>
    <n v="0"/>
    <m/>
    <m/>
    <m/>
  </r>
  <r>
    <x v="3"/>
    <x v="17"/>
    <x v="16"/>
    <s v="233713"/>
    <s v=" DIFFUSERS, REGISTERS, AND GRILLES"/>
    <s v="ME"/>
    <x v="1"/>
    <n v="944"/>
    <s v="Diffusers"/>
    <s v="Supply diffusers 600x600"/>
    <s v="C"/>
    <s v="150 dn"/>
    <n v="11"/>
    <s v="Nr"/>
    <n v="100"/>
    <n v="1100"/>
    <n v="100"/>
    <n v="1100"/>
  </r>
  <r>
    <x v="3"/>
    <x v="17"/>
    <x v="16"/>
    <s v="233713"/>
    <s v=" DIFFUSERS, REGISTERS, AND GRILLES"/>
    <s v="ME"/>
    <x v="1"/>
    <n v="945"/>
    <s v="Diffusers"/>
    <s v="Supply diffusers 600x600"/>
    <s v="D"/>
    <s v="200 dn"/>
    <n v="3"/>
    <s v="Nr"/>
    <n v="107"/>
    <n v="321"/>
    <n v="107"/>
    <n v="321"/>
  </r>
  <r>
    <x v="3"/>
    <x v="17"/>
    <x v="16"/>
    <s v="233713"/>
    <s v=" DIFFUSERS, REGISTERS, AND GRILLES"/>
    <s v="ME"/>
    <x v="1"/>
    <n v="946"/>
    <s v="Diffusers"/>
    <s v="Supply diffusers 600x600"/>
    <s v="E"/>
    <s v="250 dn"/>
    <n v="1"/>
    <s v="Nr"/>
    <n v="138"/>
    <n v="138"/>
    <n v="138"/>
    <n v="138"/>
  </r>
  <r>
    <x v="3"/>
    <x v="17"/>
    <x v="16"/>
    <s v="233713"/>
    <s v=" DIFFUSERS, REGISTERS, AND GRILLES"/>
    <s v="ME"/>
    <x v="1"/>
    <n v="947"/>
    <s v="Diffusers"/>
    <s v="Supply diffusers 600x600"/>
    <s v="F"/>
    <s v="300 dn"/>
    <n v="7"/>
    <s v="Nr"/>
    <m/>
    <n v="0"/>
    <n v="0"/>
    <n v="0"/>
  </r>
  <r>
    <x v="3"/>
    <x v="17"/>
    <x v="16"/>
    <s v="233713"/>
    <s v=" DIFFUSERS, REGISTERS, AND GRILLES"/>
    <s v="ME"/>
    <x v="1"/>
    <n v="948"/>
    <s v="Diffusers"/>
    <s v="Supply diffusers 600x600"/>
    <s v="G"/>
    <s v="350 dn"/>
    <n v="5"/>
    <s v="Nr"/>
    <m/>
    <n v="0"/>
    <n v="0"/>
    <n v="0"/>
  </r>
  <r>
    <x v="3"/>
    <x v="17"/>
    <x v="16"/>
    <s v="233713"/>
    <s v=" DIFFUSERS, REGISTERS, AND GRILLES"/>
    <s v="ME"/>
    <x v="1"/>
    <n v="949"/>
    <s v="Diffusers"/>
    <s v="Supply diffusers 600x600"/>
    <s v="F"/>
    <s v="400 dn"/>
    <n v="2"/>
    <s v="Nr"/>
    <n v="188"/>
    <n v="376"/>
    <n v="188"/>
    <n v="376"/>
  </r>
  <r>
    <x v="3"/>
    <x v="17"/>
    <x v="16"/>
    <s v="233713"/>
    <s v=" DIFFUSERS, REGISTERS, AND GRILLES"/>
    <s v="ME"/>
    <x v="0"/>
    <n v="950"/>
    <s v="Diffusers"/>
    <s v="Return diffusers 600x600"/>
    <m/>
    <s v="Return diffusers 600x600"/>
    <m/>
    <m/>
    <n v="0"/>
    <m/>
    <m/>
    <m/>
  </r>
  <r>
    <x v="3"/>
    <x v="17"/>
    <x v="16"/>
    <s v="233713"/>
    <s v=" DIFFUSERS, REGISTERS, AND GRILLES"/>
    <s v="ME"/>
    <x v="1"/>
    <n v="951"/>
    <s v="Diffusers"/>
    <s v="Return diffusers 600x600"/>
    <s v="G"/>
    <s v="150 dn"/>
    <n v="2"/>
    <s v="Nr"/>
    <n v="100"/>
    <n v="200"/>
    <n v="100"/>
    <n v="200"/>
  </r>
  <r>
    <x v="3"/>
    <x v="17"/>
    <x v="16"/>
    <s v="233713"/>
    <s v=" DIFFUSERS, REGISTERS, AND GRILLES"/>
    <s v="ME"/>
    <x v="1"/>
    <n v="952"/>
    <s v="Diffusers"/>
    <s v="Return diffusers 600x600"/>
    <s v="H"/>
    <s v="250 dn"/>
    <n v="4"/>
    <s v="Nr"/>
    <n v="107"/>
    <n v="428"/>
    <n v="107"/>
    <n v="428"/>
  </r>
  <r>
    <x v="3"/>
    <x v="17"/>
    <x v="16"/>
    <s v="233713"/>
    <s v=" DIFFUSERS, REGISTERS, AND GRILLES"/>
    <s v="ME"/>
    <x v="1"/>
    <n v="953"/>
    <s v="Diffusers"/>
    <s v="Return diffusers 600x600"/>
    <s v="L"/>
    <s v="300 dn"/>
    <n v="10"/>
    <s v="Nr"/>
    <m/>
    <m/>
    <n v="0"/>
    <n v="0"/>
  </r>
  <r>
    <x v="3"/>
    <x v="17"/>
    <x v="16"/>
    <s v="233713"/>
    <s v=" DIFFUSERS, REGISTERS, AND GRILLES"/>
    <s v="ME"/>
    <x v="1"/>
    <n v="954"/>
    <s v="Diffusers"/>
    <s v="Return diffusers 600x600"/>
    <s v="M"/>
    <s v="350 dn"/>
    <n v="1"/>
    <s v="Nr"/>
    <m/>
    <m/>
    <n v="0"/>
    <n v="0"/>
  </r>
  <r>
    <x v="3"/>
    <x v="17"/>
    <x v="16"/>
    <s v="233713"/>
    <s v=" DIFFUSERS, REGISTERS, AND GRILLES"/>
    <s v="ME"/>
    <x v="1"/>
    <n v="955"/>
    <s v="Diffusers"/>
    <s v="Return diffusers 600x600"/>
    <s v="J"/>
    <s v="400 dn"/>
    <n v="1"/>
    <s v="Nr"/>
    <n v="188"/>
    <n v="188"/>
    <n v="188"/>
    <n v="188"/>
  </r>
  <r>
    <x v="3"/>
    <x v="17"/>
    <x v="16"/>
    <s v="233713"/>
    <s v=" DIFFUSERS, REGISTERS, AND GRILLES"/>
    <s v="ME"/>
    <x v="0"/>
    <n v="956"/>
    <s v="Diffusers"/>
    <s v="Exhaust diffusers 600x600"/>
    <m/>
    <s v="Exhaust diffusers 600x600"/>
    <m/>
    <m/>
    <n v="0"/>
    <m/>
    <m/>
    <m/>
  </r>
  <r>
    <x v="3"/>
    <x v="17"/>
    <x v="16"/>
    <s v="233713"/>
    <s v=" DIFFUSERS, REGISTERS, AND GRILLES"/>
    <s v="ME"/>
    <x v="1"/>
    <n v="957"/>
    <s v="Diffusers"/>
    <s v="Exhaust diffusers 600x600"/>
    <s v="P"/>
    <s v="150 dn"/>
    <n v="9"/>
    <s v="Nr"/>
    <m/>
    <n v="0"/>
    <n v="0"/>
    <n v="0"/>
  </r>
  <r>
    <x v="3"/>
    <x v="17"/>
    <x v="16"/>
    <s v="233713"/>
    <s v=" DIFFUSERS, REGISTERS, AND GRILLES"/>
    <s v="ME"/>
    <x v="1"/>
    <n v="958"/>
    <s v="Diffusers"/>
    <s v="Exhaust diffusers 600x600"/>
    <s v="Q"/>
    <s v="250 dn"/>
    <n v="6"/>
    <s v="Nr"/>
    <m/>
    <n v="0"/>
    <n v="0"/>
    <n v="0"/>
  </r>
  <r>
    <x v="3"/>
    <x v="17"/>
    <x v="16"/>
    <s v="233713"/>
    <s v=" DIFFUSERS, REGISTERS, AND GRILLES"/>
    <s v="ME"/>
    <x v="1"/>
    <n v="959"/>
    <s v="Diffusers"/>
    <s v="Exhaust diffusers 600x600"/>
    <s v="A"/>
    <s v="350 dn"/>
    <n v="3"/>
    <s v="Nr"/>
    <m/>
    <n v="0"/>
    <n v="0"/>
    <n v="0"/>
  </r>
  <r>
    <x v="3"/>
    <x v="17"/>
    <x v="16"/>
    <s v="233713"/>
    <s v=" DIFFUSERS, REGISTERS, AND GRILLES"/>
    <s v="ME"/>
    <x v="1"/>
    <n v="960"/>
    <s v="Diffusers"/>
    <s v="Exhaust diffusers 600x600"/>
    <s v="B"/>
    <s v="400 dn"/>
    <n v="1"/>
    <s v="Nr"/>
    <m/>
    <n v="0"/>
    <n v="0"/>
    <n v="0"/>
  </r>
  <r>
    <x v="3"/>
    <x v="17"/>
    <x v="16"/>
    <s v="233713"/>
    <s v=" DIFFUSERS, REGISTERS, AND GRILLES"/>
    <s v="ME"/>
    <x v="0"/>
    <n v="961"/>
    <s v="Registers"/>
    <s v="Registers"/>
    <m/>
    <s v="Registers"/>
    <m/>
    <m/>
    <n v="0"/>
    <m/>
    <m/>
    <m/>
  </r>
  <r>
    <x v="3"/>
    <x v="17"/>
    <x v="16"/>
    <s v="233713"/>
    <s v=" DIFFUSERS, REGISTERS, AND GRILLES"/>
    <s v="ME"/>
    <x v="0"/>
    <n v="962"/>
    <s v="Registers"/>
    <s v="Supply registers"/>
    <m/>
    <s v="Supply registers"/>
    <m/>
    <m/>
    <n v="0"/>
    <m/>
    <m/>
    <m/>
  </r>
  <r>
    <x v="3"/>
    <x v="17"/>
    <x v="16"/>
    <s v="233713"/>
    <s v=" DIFFUSERS, REGISTERS, AND GRILLES"/>
    <s v="ME"/>
    <x v="1"/>
    <n v="963"/>
    <s v="Registers"/>
    <s v="Supply registers"/>
    <s v="A"/>
    <s v="350 x 200"/>
    <n v="6"/>
    <s v="Nr"/>
    <n v="44"/>
    <n v="264"/>
    <n v="44"/>
    <n v="264"/>
  </r>
  <r>
    <x v="3"/>
    <x v="17"/>
    <x v="16"/>
    <s v="233713"/>
    <s v=" DIFFUSERS, REGISTERS, AND GRILLES"/>
    <s v="ME"/>
    <x v="1"/>
    <n v="964"/>
    <s v="Registers"/>
    <s v="Supply registers"/>
    <s v="D"/>
    <s v="400 x 250"/>
    <n v="2"/>
    <s v="Nr"/>
    <m/>
    <n v="0"/>
    <n v="0"/>
    <n v="0"/>
  </r>
  <r>
    <x v="3"/>
    <x v="17"/>
    <x v="16"/>
    <s v="233713"/>
    <s v=" DIFFUSERS, REGISTERS, AND GRILLES"/>
    <s v="ME"/>
    <x v="1"/>
    <n v="965"/>
    <s v="Registers"/>
    <s v="Supply registers"/>
    <s v="E"/>
    <s v="900 x 900"/>
    <n v="1"/>
    <s v="Nr"/>
    <m/>
    <n v="0"/>
    <n v="0"/>
    <n v="0"/>
  </r>
  <r>
    <x v="3"/>
    <x v="17"/>
    <x v="16"/>
    <s v="233713"/>
    <s v=" DIFFUSERS, REGISTERS, AND GRILLES"/>
    <s v="ME"/>
    <x v="1"/>
    <n v="966"/>
    <s v="Registers"/>
    <s v="Supply registers"/>
    <s v="B"/>
    <s v="600 x 350"/>
    <n v="2"/>
    <s v="Nr"/>
    <n v="63"/>
    <n v="126"/>
    <n v="63"/>
    <n v="126"/>
  </r>
  <r>
    <x v="3"/>
    <x v="17"/>
    <x v="16"/>
    <s v="233713"/>
    <s v=" DIFFUSERS, REGISTERS, AND GRILLES"/>
    <s v="ME"/>
    <x v="1"/>
    <n v="967"/>
    <s v="Registers"/>
    <s v="Supply registers"/>
    <s v="C"/>
    <s v="450 x 300"/>
    <n v="4"/>
    <s v="Nr"/>
    <m/>
    <n v="0"/>
    <n v="0"/>
    <n v="0"/>
  </r>
  <r>
    <x v="3"/>
    <x v="17"/>
    <x v="16"/>
    <s v="233713"/>
    <s v=" DIFFUSERS, REGISTERS, AND GRILLES"/>
    <s v="ME"/>
    <x v="1"/>
    <n v="968"/>
    <s v="Registers"/>
    <s v="Supply registers"/>
    <s v="H"/>
    <s v="600 x 300"/>
    <n v="1"/>
    <s v="Nr"/>
    <m/>
    <n v="0"/>
    <n v="0"/>
    <n v="0"/>
  </r>
  <r>
    <x v="3"/>
    <x v="17"/>
    <x v="16"/>
    <s v="233713"/>
    <s v=" DIFFUSERS, REGISTERS, AND GRILLES"/>
    <s v="ME"/>
    <x v="0"/>
    <n v="969"/>
    <s v="Registers"/>
    <s v="Return air registers"/>
    <m/>
    <s v="Return air registers"/>
    <m/>
    <m/>
    <n v="0"/>
    <m/>
    <m/>
    <m/>
  </r>
  <r>
    <x v="3"/>
    <x v="17"/>
    <x v="16"/>
    <s v="233713"/>
    <s v=" DIFFUSERS, REGISTERS, AND GRILLES"/>
    <s v="ME"/>
    <x v="1"/>
    <n v="970"/>
    <s v="Registers"/>
    <s v="Return air registers"/>
    <s v="C"/>
    <s v="350 x 200"/>
    <n v="6"/>
    <s v="Nr"/>
    <n v="44"/>
    <n v="264"/>
    <n v="44"/>
    <n v="264"/>
  </r>
  <r>
    <x v="3"/>
    <x v="17"/>
    <x v="16"/>
    <s v="233713"/>
    <s v=" DIFFUSERS, REGISTERS, AND GRILLES"/>
    <s v="ME"/>
    <x v="1"/>
    <n v="971"/>
    <s v="Registers"/>
    <s v="Return air registers"/>
    <s v="K"/>
    <s v="400 x 250"/>
    <n v="2"/>
    <s v="Nr"/>
    <m/>
    <n v="0"/>
    <n v="0"/>
    <n v="0"/>
  </r>
  <r>
    <x v="3"/>
    <x v="17"/>
    <x v="16"/>
    <s v="233713"/>
    <s v=" DIFFUSERS, REGISTERS, AND GRILLES"/>
    <s v="ME"/>
    <x v="1"/>
    <n v="972"/>
    <s v="Registers"/>
    <s v="Return air registers"/>
    <s v="L"/>
    <s v="150 x 150"/>
    <n v="1"/>
    <s v="Nr"/>
    <m/>
    <n v="0"/>
    <n v="0"/>
    <n v="0"/>
  </r>
  <r>
    <x v="3"/>
    <x v="17"/>
    <x v="16"/>
    <s v="233713"/>
    <s v=" DIFFUSERS, REGISTERS, AND GRILLES"/>
    <s v="ME"/>
    <x v="1"/>
    <n v="973"/>
    <s v="Registers"/>
    <s v="Return air registers"/>
    <s v="M"/>
    <s v="900 x 900"/>
    <n v="1"/>
    <s v="Nr"/>
    <m/>
    <n v="0"/>
    <n v="0"/>
    <n v="0"/>
  </r>
  <r>
    <x v="3"/>
    <x v="17"/>
    <x v="16"/>
    <s v="233713"/>
    <s v=" DIFFUSERS, REGISTERS, AND GRILLES"/>
    <s v="ME"/>
    <x v="1"/>
    <n v="974"/>
    <s v="Registers"/>
    <s v="Return air registers"/>
    <s v="D"/>
    <s v="600 x 350"/>
    <n v="2"/>
    <s v="Nr"/>
    <n v="94"/>
    <n v="188"/>
    <n v="94"/>
    <n v="188"/>
  </r>
  <r>
    <x v="3"/>
    <x v="17"/>
    <x v="16"/>
    <s v="233713"/>
    <s v=" DIFFUSERS, REGISTERS, AND GRILLES"/>
    <s v="ME"/>
    <x v="1"/>
    <n v="975"/>
    <s v="Registers"/>
    <s v="Return air registers"/>
    <s v="p"/>
    <s v="450 x 300"/>
    <n v="4"/>
    <s v="Nr"/>
    <m/>
    <m/>
    <n v="0"/>
    <n v="0"/>
  </r>
  <r>
    <x v="3"/>
    <x v="17"/>
    <x v="16"/>
    <s v="233713"/>
    <s v=" DIFFUSERS, REGISTERS, AND GRILLES"/>
    <s v="ME"/>
    <x v="1"/>
    <n v="976"/>
    <s v="Registers"/>
    <s v="Return air registers"/>
    <s v="Q"/>
    <s v="600 x 300"/>
    <n v="1"/>
    <s v="Nr"/>
    <m/>
    <n v="0"/>
    <n v="0"/>
    <n v="0"/>
  </r>
  <r>
    <x v="3"/>
    <x v="17"/>
    <x v="16"/>
    <s v="233713"/>
    <s v=" DIFFUSERS, REGISTERS, AND GRILLES"/>
    <s v="ME"/>
    <x v="0"/>
    <n v="977"/>
    <s v="Registers"/>
    <s v="Exhaust air registers"/>
    <m/>
    <s v="Exhaust air registers"/>
    <m/>
    <m/>
    <n v="0"/>
    <m/>
    <m/>
    <m/>
  </r>
  <r>
    <x v="3"/>
    <x v="17"/>
    <x v="16"/>
    <s v="233713"/>
    <s v=" DIFFUSERS, REGISTERS, AND GRILLES"/>
    <s v="ME"/>
    <x v="1"/>
    <n v="978"/>
    <s v="Registers"/>
    <s v="Exhaust air registers"/>
    <s v="A"/>
    <s v="150 x 150"/>
    <n v="12"/>
    <s v="Nr"/>
    <n v="32"/>
    <n v="384"/>
    <n v="32"/>
    <n v="384"/>
  </r>
  <r>
    <x v="3"/>
    <x v="17"/>
    <x v="16"/>
    <s v="233713"/>
    <s v=" DIFFUSERS, REGISTERS, AND GRILLES"/>
    <s v="ME"/>
    <x v="1"/>
    <n v="979"/>
    <s v="Registers"/>
    <s v="Exhaust air registers"/>
    <s v="B"/>
    <s v="300 x 200"/>
    <n v="1"/>
    <s v="Nr"/>
    <m/>
    <n v="0"/>
    <n v="0"/>
    <n v="0"/>
  </r>
  <r>
    <x v="3"/>
    <x v="17"/>
    <x v="16"/>
    <s v="233713"/>
    <s v=" DIFFUSERS, REGISTERS, AND GRILLES"/>
    <s v="ME"/>
    <x v="1"/>
    <n v="980"/>
    <s v="Registers"/>
    <s v="Exhaust air registers"/>
    <s v="B"/>
    <s v="200 x 200"/>
    <n v="1"/>
    <s v="Nr"/>
    <n v="32"/>
    <n v="32"/>
    <n v="32"/>
    <n v="32"/>
  </r>
  <r>
    <x v="3"/>
    <x v="17"/>
    <x v="16"/>
    <s v="233713"/>
    <s v=" DIFFUSERS, REGISTERS, AND GRILLES"/>
    <s v="ME"/>
    <x v="0"/>
    <n v="981"/>
    <s v="Grilles"/>
    <s v="Grilles"/>
    <m/>
    <s v="Grilles"/>
    <m/>
    <m/>
    <n v="0"/>
    <m/>
    <m/>
    <m/>
  </r>
  <r>
    <x v="3"/>
    <x v="17"/>
    <x v="16"/>
    <s v="233713"/>
    <s v=" DIFFUSERS, REGISTERS, AND GRILLES"/>
    <s v="ME"/>
    <x v="0"/>
    <n v="982"/>
    <s v="Grilles"/>
    <s v="Door grilles"/>
    <m/>
    <s v="Door grilles"/>
    <m/>
    <m/>
    <n v="0"/>
    <m/>
    <m/>
    <m/>
  </r>
  <r>
    <x v="3"/>
    <x v="17"/>
    <x v="16"/>
    <s v="233713"/>
    <s v=" DIFFUSERS, REGISTERS, AND GRILLES"/>
    <s v="ME"/>
    <x v="1"/>
    <n v="983"/>
    <s v="Grilles"/>
    <s v="Door grilles"/>
    <s v="C"/>
    <s v="200 x 100 "/>
    <n v="12"/>
    <s v="Nr"/>
    <n v="25"/>
    <n v="300"/>
    <n v="25"/>
    <n v="300"/>
  </r>
  <r>
    <x v="3"/>
    <x v="17"/>
    <x v="16"/>
    <s v="233713"/>
    <s v=" DIFFUSERS, REGISTERS, AND GRILLES"/>
    <s v="ME"/>
    <x v="1"/>
    <n v="984"/>
    <s v="Grilles"/>
    <s v="Door grilles"/>
    <s v="E"/>
    <s v="300 x 250"/>
    <n v="1"/>
    <s v="Nr"/>
    <m/>
    <n v="0"/>
    <n v="0"/>
    <n v="0"/>
  </r>
  <r>
    <x v="3"/>
    <x v="17"/>
    <x v="16"/>
    <s v="233713"/>
    <s v=" DIFFUSERS, REGISTERS, AND GRILLES"/>
    <s v="ME"/>
    <x v="1"/>
    <n v="985"/>
    <s v="Grilles"/>
    <s v="Door grilles"/>
    <s v="F"/>
    <s v="350 x 150"/>
    <n v="2"/>
    <s v="Nr"/>
    <m/>
    <n v="0"/>
    <n v="0"/>
    <n v="0"/>
  </r>
  <r>
    <x v="3"/>
    <x v="17"/>
    <x v="16"/>
    <s v="235100"/>
    <s v=" BREECHINGS, CHIMNEYS, AND STACKS"/>
    <s v="ME"/>
    <x v="0"/>
    <n v="986"/>
    <s v="235100 - BREECHINGS, CHIMNEYS, AND STACKS"/>
    <s v="235100 - BREECHINGS, CHIMNEYS, AND STACKS"/>
    <m/>
    <s v="235100 - BREECHINGS, CHIMNEYS, AND STACKS"/>
    <m/>
    <m/>
    <n v="0"/>
    <m/>
    <m/>
    <m/>
  </r>
  <r>
    <x v="3"/>
    <x v="17"/>
    <x v="16"/>
    <s v="235100"/>
    <s v=" BREECHINGS, CHIMNEYS, AND STACKS"/>
    <s v="ME"/>
    <x v="0"/>
    <n v="987"/>
    <s v="Boiler breeching ductwork"/>
    <s v="Boiler breeching ductwork"/>
    <m/>
    <s v="Boiler breeching ductwork"/>
    <m/>
    <m/>
    <n v="0"/>
    <m/>
    <m/>
    <m/>
  </r>
  <r>
    <x v="3"/>
    <x v="17"/>
    <x v="16"/>
    <s v="235100"/>
    <s v=" BREECHINGS, CHIMNEYS, AND STACKS"/>
    <s v="ME"/>
    <x v="1"/>
    <n v="988"/>
    <s v="235100 - BREECHINGS, CHIMNEYS, AND STACKS"/>
    <s v="235100 - BREECHINGS, CHIMNEYS, AND STACKS"/>
    <s v="G"/>
    <s v="600 dn"/>
    <n v="13"/>
    <s v="m"/>
    <m/>
    <n v="0"/>
    <n v="0"/>
    <n v="0"/>
  </r>
  <r>
    <x v="3"/>
    <x v="17"/>
    <x v="16"/>
    <s v="235223"/>
    <s v=" CAST IRON BOILERS"/>
    <s v="ME"/>
    <x v="0"/>
    <n v="989"/>
    <s v="235223 - CAST IRON BOILERS"/>
    <s v="235223 - CAST IRON BOILERS"/>
    <m/>
    <s v="235223 - CAST IRON BOILERS"/>
    <m/>
    <m/>
    <n v="0"/>
    <m/>
    <m/>
    <m/>
  </r>
  <r>
    <x v="3"/>
    <x v="17"/>
    <x v="16"/>
    <s v="235223"/>
    <s v=" CAST IRON BOILERS"/>
    <s v="ME"/>
    <x v="0"/>
    <n v="990"/>
    <s v="Hot-water boilers"/>
    <s v="Hot-water boilers"/>
    <m/>
    <s v="Hot-water boilers"/>
    <m/>
    <m/>
    <n v="0"/>
    <m/>
    <m/>
    <m/>
  </r>
  <r>
    <x v="3"/>
    <x v="17"/>
    <x v="16"/>
    <s v="235223"/>
    <s v=" CAST IRON BOILERS"/>
    <s v="ME"/>
    <x v="1"/>
    <n v="991"/>
    <s v="235223 - CAST IRON BOILERS"/>
    <s v="235223 - CAST IRON BOILERS"/>
    <s v="H"/>
    <s v="Type B-GF-01 &amp; 02"/>
    <n v="2"/>
    <s v="Nr"/>
    <m/>
    <n v="0"/>
    <n v="0"/>
    <n v="0"/>
  </r>
  <r>
    <x v="3"/>
    <x v="17"/>
    <x v="16"/>
    <s v="235223"/>
    <s v=" CAST IRON BOILERS"/>
    <s v="ME"/>
    <x v="1"/>
    <n v="992"/>
    <s v="Hot-water boilers"/>
    <s v="Hot-water boilers"/>
    <s v="J"/>
    <s v="Spare parts as specified for and hot water boilers"/>
    <n v="1"/>
    <s v="Item"/>
    <m/>
    <m/>
    <n v="0"/>
    <n v="0"/>
  </r>
  <r>
    <x v="3"/>
    <x v="17"/>
    <x v="16"/>
    <s v="237320"/>
    <s v=" VARIABLE REFRIGERANT VOLUME AIR CONDITIONNING UNITS"/>
    <s v="ME"/>
    <x v="0"/>
    <n v="993"/>
    <s v="237320 - VARIABLE REFRIGERANT VOLUME AIR CONDITIONNING UNITS"/>
    <s v="237320 - VARIABLE REFRIGERANT VOLUME AIR CONDITIONNING UNITS"/>
    <m/>
    <s v="237320 - VARIABLE REFRIGERANT VOLUME AIR CONDITIONNING UNITS"/>
    <m/>
    <m/>
    <n v="0"/>
    <m/>
    <m/>
    <m/>
  </r>
  <r>
    <x v="3"/>
    <x v="17"/>
    <x v="16"/>
    <s v="237320"/>
    <s v=" VARIABLE REFRIGERANT VOLUME AIR CONDITIONNING UNITS"/>
    <s v="ME"/>
    <x v="0"/>
    <n v="994"/>
    <s v="Indoor Units"/>
    <s v="Indoor Units"/>
    <m/>
    <s v="Indoor Units"/>
    <m/>
    <m/>
    <n v="0"/>
    <m/>
    <m/>
    <m/>
  </r>
  <r>
    <x v="3"/>
    <x v="17"/>
    <x v="16"/>
    <s v="237320"/>
    <s v=" VARIABLE REFRIGERANT VOLUME AIR CONDITIONNING UNITS"/>
    <s v="ME"/>
    <x v="1"/>
    <n v="995"/>
    <s v="237320 - VARIABLE REFRIGERANT VOLUME AIR CONDITIONNING UNITS"/>
    <s v="237320 - VARIABLE REFRIGERANT VOLUME AIR CONDITIONNING UNITS"/>
    <s v="A"/>
    <s v="Type VRAC-01"/>
    <n v="3"/>
    <s v="Nr"/>
    <n v="375"/>
    <n v="1125"/>
    <n v="375"/>
    <n v="1125"/>
  </r>
  <r>
    <x v="3"/>
    <x v="17"/>
    <x v="16"/>
    <s v="237320"/>
    <s v=" VARIABLE REFRIGERANT VOLUME AIR CONDITIONNING UNITS"/>
    <s v="ME"/>
    <x v="1"/>
    <n v="996"/>
    <s v="Indoor Units"/>
    <s v="Indoor Units"/>
    <s v="B"/>
    <s v="Type VRAC-02"/>
    <n v="2"/>
    <s v="Nr"/>
    <n v="375"/>
    <n v="750"/>
    <n v="375"/>
    <n v="750"/>
  </r>
  <r>
    <x v="3"/>
    <x v="17"/>
    <x v="16"/>
    <s v="237320"/>
    <s v=" VARIABLE REFRIGERANT VOLUME AIR CONDITIONNING UNITS"/>
    <s v="ME"/>
    <x v="1"/>
    <n v="997"/>
    <s v="237320 - VARIABLE REFRIGERANT VOLUME AIR CONDITIONNING UNITS"/>
    <s v="237320 - VARIABLE REFRIGERANT VOLUME AIR CONDITIONNING UNITS"/>
    <s v="C"/>
    <s v="Type VRAC-03"/>
    <n v="6"/>
    <s v="Nr"/>
    <n v="500"/>
    <n v="3000"/>
    <n v="500"/>
    <n v="3000"/>
  </r>
  <r>
    <x v="3"/>
    <x v="17"/>
    <x v="16"/>
    <s v="237320"/>
    <s v=" VARIABLE REFRIGERANT VOLUME AIR CONDITIONNING UNITS"/>
    <s v="ME"/>
    <x v="1"/>
    <n v="998"/>
    <s v="Indoor Units"/>
    <s v="Indoor Units"/>
    <s v="D"/>
    <s v="Type VRAC-04"/>
    <n v="2"/>
    <s v="Nr"/>
    <m/>
    <n v="0"/>
    <n v="0"/>
    <n v="0"/>
  </r>
  <r>
    <x v="3"/>
    <x v="17"/>
    <x v="16"/>
    <s v="237320"/>
    <s v=" VARIABLE REFRIGERANT VOLUME AIR CONDITIONNING UNITS"/>
    <s v="ME"/>
    <x v="1"/>
    <n v="999"/>
    <s v="237320 - VARIABLE REFRIGERANT VOLUME AIR CONDITIONNING UNITS"/>
    <s v="237320 - VARIABLE REFRIGERANT VOLUME AIR CONDITIONNING UNITS"/>
    <s v="D"/>
    <s v="Type VRAC-05"/>
    <n v="1"/>
    <s v="Nr"/>
    <n v="600"/>
    <n v="600"/>
    <n v="600"/>
    <n v="600"/>
  </r>
  <r>
    <x v="3"/>
    <x v="17"/>
    <x v="16"/>
    <s v="237320"/>
    <s v=" VARIABLE REFRIGERANT VOLUME AIR CONDITIONNING UNITS"/>
    <s v="ME"/>
    <x v="1"/>
    <n v="1000"/>
    <s v="Indoor Units"/>
    <s v="Indoor Units"/>
    <s v="F"/>
    <s v="Type VRAC-06"/>
    <n v="2"/>
    <s v="Nr"/>
    <m/>
    <n v="0"/>
    <n v="0"/>
    <n v="0"/>
  </r>
  <r>
    <x v="3"/>
    <x v="17"/>
    <x v="16"/>
    <s v="237320"/>
    <s v=" VARIABLE REFRIGERANT VOLUME AIR CONDITIONNING UNITS"/>
    <s v="ME"/>
    <x v="1"/>
    <n v="1001"/>
    <s v="237320 - VARIABLE REFRIGERANT VOLUME AIR CONDITIONNING UNITS"/>
    <s v="237320 - VARIABLE REFRIGERANT VOLUME AIR CONDITIONNING UNITS"/>
    <s v="G"/>
    <s v="Type VRAC-07"/>
    <n v="1"/>
    <s v="Nr"/>
    <m/>
    <n v="0"/>
    <n v="0"/>
    <n v="0"/>
  </r>
  <r>
    <x v="3"/>
    <x v="17"/>
    <x v="16"/>
    <s v="237320"/>
    <s v=" VARIABLE REFRIGERANT VOLUME AIR CONDITIONNING UNITS"/>
    <s v="ME"/>
    <x v="1"/>
    <n v="1002"/>
    <s v="Indoor Units"/>
    <s v="Indoor Units"/>
    <s v="E"/>
    <s v="Type VRAC-08"/>
    <n v="3"/>
    <s v="Nr"/>
    <n v="1000"/>
    <n v="3000"/>
    <n v="1000"/>
    <n v="3000"/>
  </r>
  <r>
    <x v="3"/>
    <x v="17"/>
    <x v="16"/>
    <s v="237320"/>
    <s v=" VARIABLE REFRIGERANT VOLUME AIR CONDITIONNING UNITS"/>
    <s v="ME"/>
    <x v="0"/>
    <n v="1003"/>
    <s v="Outdoor Units"/>
    <s v="Outdoor Units"/>
    <m/>
    <s v="Outdoor Units"/>
    <m/>
    <m/>
    <n v="0"/>
    <m/>
    <m/>
    <m/>
  </r>
  <r>
    <x v="3"/>
    <x v="17"/>
    <x v="16"/>
    <s v="237320"/>
    <s v=" VARIABLE REFRIGERANT VOLUME AIR CONDITIONNING UNITS"/>
    <s v="ME"/>
    <x v="1"/>
    <n v="1004"/>
    <s v="Indoor Units"/>
    <s v="Indoor Units"/>
    <s v="J"/>
    <s v="Type VRCU-01"/>
    <n v="1"/>
    <s v="Nr"/>
    <m/>
    <n v="0"/>
    <n v="0"/>
    <n v="0"/>
  </r>
  <r>
    <x v="3"/>
    <x v="17"/>
    <x v="16"/>
    <s v="237320"/>
    <s v=" VARIABLE REFRIGERANT VOLUME AIR CONDITIONNING UNITS"/>
    <s v="ME"/>
    <x v="1"/>
    <n v="1005"/>
    <s v="Outdoor Units"/>
    <s v="Outdoor Units"/>
    <s v="K"/>
    <s v="Type VRCU-02"/>
    <n v="1"/>
    <s v="Nr"/>
    <n v="16000"/>
    <n v="16000"/>
    <n v="16000"/>
    <n v="16000"/>
  </r>
  <r>
    <x v="3"/>
    <x v="17"/>
    <x v="16"/>
    <s v="237320"/>
    <s v=" VARIABLE REFRIGERANT VOLUME AIR CONDITIONNING UNITS"/>
    <s v="ME"/>
    <x v="1"/>
    <n v="1006"/>
    <s v="Indoor Units"/>
    <s v="Indoor Units"/>
    <s v="L"/>
    <s v="Type VRCU-03"/>
    <n v="1"/>
    <s v="Nr"/>
    <m/>
    <n v="0"/>
    <n v="0"/>
    <n v="0"/>
  </r>
  <r>
    <x v="3"/>
    <x v="17"/>
    <x v="16"/>
    <s v="237320"/>
    <s v=" VARIABLE REFRIGERANT VOLUME AIR CONDITIONNING UNITS"/>
    <s v="ME"/>
    <x v="1"/>
    <n v="1007"/>
    <s v="Outdoor Units"/>
    <s v="Outdoor Units"/>
    <s v="F"/>
    <s v="Refrigerant Piping, complete with all Insulation, Valves and Fittings."/>
    <n v="1"/>
    <s v="Item"/>
    <n v="11250"/>
    <n v="11250"/>
    <n v="11250"/>
    <n v="11250"/>
  </r>
  <r>
    <x v="3"/>
    <x v="17"/>
    <x v="16"/>
    <s v="237413"/>
    <s v="PACKAGED, OUTDOOR, CENTRAL STATION AIR-HANDLING UNITS"/>
    <s v="ME"/>
    <x v="0"/>
    <n v="1008"/>
    <s v="237413 - PACKAGED, OUTDOOR, CENTRAL STATION AIR-HANDLING UNITS"/>
    <s v="237413 - PACKAGED, OUTDOOR, CENTRAL STATION AIR-HANDLING UNITS"/>
    <m/>
    <s v="237413 - PACKAGED, OUTDOOR, CENTRAL STATION AIR-HANDLING UNITS"/>
    <m/>
    <m/>
    <n v="0"/>
    <m/>
    <m/>
    <m/>
  </r>
  <r>
    <x v="3"/>
    <x v="17"/>
    <x v="16"/>
    <s v="237413"/>
    <s v="PACKAGED, OUTDOOR, CENTRAL STATION AIR-HANDLING UNITS"/>
    <s v="ME"/>
    <x v="1"/>
    <n v="1009"/>
    <s v="Outdoor Units"/>
    <s v="Outdoor Units"/>
    <s v="A"/>
    <s v="Type RTU-FF-01"/>
    <n v="1"/>
    <s v="Nr"/>
    <m/>
    <n v="0"/>
    <n v="0"/>
    <n v="0"/>
  </r>
  <r>
    <x v="3"/>
    <x v="17"/>
    <x v="16"/>
    <s v="237413"/>
    <s v="PACKAGED, OUTDOOR, CENTRAL STATION AIR-HANDLING UNITS"/>
    <s v="ME"/>
    <x v="1"/>
    <n v="1010"/>
    <s v="237413 - PACKAGED, OUTDOOR, CENTRAL STATION AIR-HANDLING UNITS"/>
    <s v="237413 - PACKAGED, OUTDOOR, CENTRAL STATION AIR-HANDLING UNITS"/>
    <s v="B"/>
    <s v="Type RTU-RF-01"/>
    <n v="1"/>
    <s v="Nr"/>
    <m/>
    <n v="0"/>
    <n v="0"/>
    <n v="0"/>
  </r>
  <r>
    <x v="3"/>
    <x v="17"/>
    <x v="16"/>
    <s v="237413"/>
    <s v="PACKAGED, OUTDOOR, CENTRAL STATION AIR-HANDLING UNITS"/>
    <s v="ME"/>
    <x v="1"/>
    <n v="1011"/>
    <s v="Outdoor Units"/>
    <s v="Outdoor Units"/>
    <s v="C"/>
    <s v="Type RTU-RF-02"/>
    <n v="1"/>
    <s v="Nr"/>
    <m/>
    <n v="0"/>
    <n v="0"/>
    <n v="0"/>
  </r>
  <r>
    <x v="3"/>
    <x v="17"/>
    <x v="16"/>
    <s v="237413"/>
    <s v="PACKAGED, OUTDOOR, CENTRAL STATION AIR-HANDLING UNITS"/>
    <s v="ME"/>
    <x v="1"/>
    <n v="1012"/>
    <s v="237413 - PACKAGED, OUTDOOR, CENTRAL STATION AIR-HANDLING UNITS"/>
    <s v="237413 - PACKAGED, OUTDOOR, CENTRAL STATION AIR-HANDLING UNITS"/>
    <s v="D"/>
    <s v="Type RTU-RF-03"/>
    <n v="1"/>
    <s v="Nr"/>
    <m/>
    <n v="0"/>
    <n v="0"/>
    <n v="0"/>
  </r>
  <r>
    <x v="3"/>
    <x v="17"/>
    <x v="16"/>
    <s v="237413"/>
    <s v="PACKAGED, OUTDOOR, CENTRAL STATION AIR-HANDLING UNITS"/>
    <s v="ME"/>
    <x v="1"/>
    <n v="1013"/>
    <s v="Outdoor Units"/>
    <s v="Outdoor Units"/>
    <s v="E"/>
    <s v="Spare parts as specified for air handling units"/>
    <n v="1"/>
    <s v="Item"/>
    <m/>
    <m/>
    <n v="0"/>
    <n v="0"/>
  </r>
  <r>
    <x v="3"/>
    <x v="17"/>
    <x v="16"/>
    <s v="238126"/>
    <s v=" Split System Air Conditionners"/>
    <s v="ME"/>
    <x v="0"/>
    <n v="1014"/>
    <s v="238126 - Split System Air Conditionners"/>
    <s v="238126 - Split System Air Conditionners"/>
    <m/>
    <s v="238126 - Split System Air Conditionners"/>
    <m/>
    <m/>
    <n v="0"/>
    <m/>
    <m/>
    <m/>
  </r>
  <r>
    <x v="3"/>
    <x v="17"/>
    <x v="16"/>
    <s v="238126"/>
    <s v=" Split System Air Conditionners"/>
    <s v="ME"/>
    <x v="1"/>
    <n v="1015"/>
    <s v="Outdoor Units"/>
    <s v="Outdoor Units"/>
    <s v="A"/>
    <s v="Type SRAC-GF-01/ SRCU-GF-01"/>
    <n v="3"/>
    <s v="Nr"/>
    <n v="1063"/>
    <n v="3189"/>
    <n v="1063"/>
    <n v="3189"/>
  </r>
  <r>
    <x v="3"/>
    <x v="17"/>
    <x v="16"/>
    <s v="238126"/>
    <s v=" Split System Air Conditionners"/>
    <s v="ME"/>
    <x v="1"/>
    <n v="1016"/>
    <s v="238126 - Split System Air Conditionners"/>
    <s v="238126 - Split System Air Conditionners"/>
    <s v="G"/>
    <s v="Type SRAC-RF-02/ SRCU-RF-02"/>
    <n v="1"/>
    <s v="Nr"/>
    <m/>
    <n v="0"/>
    <n v="0"/>
    <n v="0"/>
  </r>
  <r>
    <x v="3"/>
    <x v="17"/>
    <x v="16"/>
    <s v="238126"/>
    <s v=" Split System Air Conditionners"/>
    <s v="ME"/>
    <x v="1"/>
    <n v="1017"/>
    <s v="Outdoor Units"/>
    <s v="Outdoor Units"/>
    <s v="H"/>
    <s v="Type SRAC-RF-03/ SRCU-RF-03"/>
    <n v="1"/>
    <s v="Nr"/>
    <m/>
    <n v="0"/>
    <n v="0"/>
    <n v="0"/>
  </r>
  <r>
    <x v="3"/>
    <x v="17"/>
    <x v="16"/>
    <s v="238233"/>
    <s v=" CONVECTORS"/>
    <s v="ME"/>
    <x v="0"/>
    <n v="1018"/>
    <s v="238233 - CONVECTORS"/>
    <s v="238233 - CONVECTORS"/>
    <m/>
    <s v="238233 - CONVECTORS"/>
    <m/>
    <m/>
    <n v="0"/>
    <m/>
    <m/>
    <m/>
  </r>
  <r>
    <x v="3"/>
    <x v="17"/>
    <x v="16"/>
    <s v="238233"/>
    <s v=" CONVECTORS"/>
    <s v="ME"/>
    <x v="0"/>
    <n v="1019"/>
    <s v="Radiators"/>
    <s v="Room Radiators:"/>
    <m/>
    <s v="Radiators"/>
    <m/>
    <m/>
    <n v="0"/>
    <m/>
    <m/>
    <m/>
  </r>
  <r>
    <x v="3"/>
    <x v="17"/>
    <x v="16"/>
    <s v="238233"/>
    <s v=" CONVECTORS"/>
    <s v="ME"/>
    <x v="0"/>
    <n v="1020"/>
    <s v="Radiators"/>
    <s v="Room Radiators:"/>
    <m/>
    <s v="Room Radiators:"/>
    <m/>
    <m/>
    <n v="0"/>
    <m/>
    <m/>
    <m/>
  </r>
  <r>
    <x v="3"/>
    <x v="17"/>
    <x v="16"/>
    <s v="238233"/>
    <s v=" CONVECTORS"/>
    <s v="ME"/>
    <x v="1"/>
    <n v="1021"/>
    <s v="Radiators"/>
    <s v="Room Radiators:"/>
    <s v="J"/>
    <s v="Type  R4-750"/>
    <n v="4"/>
    <s v="Nr"/>
    <m/>
    <n v="0"/>
    <n v="0"/>
    <n v="0"/>
  </r>
  <r>
    <x v="3"/>
    <x v="17"/>
    <x v="16"/>
    <s v="238233"/>
    <s v=" CONVECTORS"/>
    <s v="ME"/>
    <x v="1"/>
    <n v="1022"/>
    <s v="Radiators"/>
    <s v="Room Radiators:"/>
    <s v="K"/>
    <s v="Type  R5-750"/>
    <n v="13"/>
    <s v="Nr"/>
    <m/>
    <n v="0"/>
    <n v="0"/>
    <n v="0"/>
  </r>
  <r>
    <x v="3"/>
    <x v="17"/>
    <x v="16"/>
    <s v="238233"/>
    <s v=" CONVECTORS"/>
    <s v="ME"/>
    <x v="1"/>
    <n v="1023"/>
    <s v="Radiators"/>
    <s v="Room Radiators:"/>
    <s v="L"/>
    <s v="Type  R6-750"/>
    <n v="6"/>
    <s v="Nr"/>
    <m/>
    <n v="0"/>
    <n v="0"/>
    <n v="0"/>
  </r>
  <r>
    <x v="3"/>
    <x v="17"/>
    <x v="16"/>
    <s v="238233"/>
    <s v=" CONVECTORS"/>
    <s v="ME"/>
    <x v="1"/>
    <n v="1024"/>
    <s v="Radiators"/>
    <s v="Room Radiators:"/>
    <s v="M"/>
    <s v="Type  R9-750"/>
    <n v="1"/>
    <s v="Nr"/>
    <m/>
    <n v="0"/>
    <n v="0"/>
    <n v="0"/>
  </r>
  <r>
    <x v="3"/>
    <x v="17"/>
    <x v="16"/>
    <s v="238233"/>
    <s v=" CONVECTORS"/>
    <s v="ME"/>
    <x v="1"/>
    <n v="1025"/>
    <s v="Radiators"/>
    <s v="Room Radiators:"/>
    <s v="N"/>
    <s v="Type  R10-750"/>
    <n v="3"/>
    <s v="Nr"/>
    <m/>
    <n v="0"/>
    <n v="0"/>
    <n v="0"/>
  </r>
  <r>
    <x v="3"/>
    <x v="17"/>
    <x v="16"/>
    <s v="238233"/>
    <s v=" CONVECTORS"/>
    <s v="ME"/>
    <x v="1"/>
    <n v="1026"/>
    <s v="Radiators"/>
    <s v="Room Radiators:"/>
    <s v="P"/>
    <s v="Type  R11-750"/>
    <n v="9"/>
    <s v="Nr"/>
    <m/>
    <n v="0"/>
    <n v="0"/>
    <n v="0"/>
  </r>
  <r>
    <x v="3"/>
    <x v="17"/>
    <x v="16"/>
    <s v="238233"/>
    <s v=" CONVECTORS"/>
    <s v="ME"/>
    <x v="1"/>
    <n v="1027"/>
    <s v="Radiators"/>
    <s v="Room Radiators:"/>
    <s v="A"/>
    <s v="Type  R12-750"/>
    <n v="9"/>
    <s v="Nr"/>
    <m/>
    <n v="0"/>
    <n v="0"/>
    <n v="0"/>
  </r>
  <r>
    <x v="3"/>
    <x v="17"/>
    <x v="16"/>
    <s v="238233"/>
    <s v=" CONVECTORS"/>
    <s v="ME"/>
    <x v="1"/>
    <n v="1028"/>
    <s v="Radiators"/>
    <s v="Room Radiators:"/>
    <s v="B"/>
    <s v="Type  R13-750"/>
    <n v="10"/>
    <s v="Nr"/>
    <m/>
    <n v="0"/>
    <n v="0"/>
    <n v="0"/>
  </r>
  <r>
    <x v="3"/>
    <x v="17"/>
    <x v="16"/>
    <s v="238233"/>
    <s v=" CONVECTORS"/>
    <s v="ME"/>
    <x v="1"/>
    <n v="1029"/>
    <s v="Radiators"/>
    <s v="Room Radiators:"/>
    <s v="C"/>
    <s v="Type  R14-750"/>
    <n v="7"/>
    <s v="Nr"/>
    <m/>
    <n v="0"/>
    <n v="0"/>
    <n v="0"/>
  </r>
  <r>
    <x v="3"/>
    <x v="17"/>
    <x v="16"/>
    <s v="238233"/>
    <s v=" CONVECTORS"/>
    <s v="ME"/>
    <x v="1"/>
    <n v="1030"/>
    <s v="Radiators"/>
    <s v="Room Radiators:"/>
    <s v="D"/>
    <s v="Type  R15-750"/>
    <n v="4"/>
    <s v="Nr"/>
    <m/>
    <n v="0"/>
    <n v="0"/>
    <n v="0"/>
  </r>
  <r>
    <x v="3"/>
    <x v="17"/>
    <x v="16"/>
    <s v="238233"/>
    <s v=" CONVECTORS"/>
    <s v="ME"/>
    <x v="1"/>
    <n v="1031"/>
    <s v="Radiators"/>
    <s v="Room Radiators:"/>
    <s v="E"/>
    <s v="Type  R16-750"/>
    <n v="1"/>
    <s v="Nr"/>
    <m/>
    <n v="0"/>
    <n v="0"/>
    <n v="0"/>
  </r>
  <r>
    <x v="3"/>
    <x v="17"/>
    <x v="16"/>
    <s v="238233"/>
    <s v=" CONVECTORS"/>
    <s v="ME"/>
    <x v="0"/>
    <n v="1032"/>
    <s v="Water Cabinets"/>
    <s v="Steel cabinet only"/>
    <m/>
    <s v="Water Cabinets"/>
    <m/>
    <m/>
    <n v="0"/>
    <m/>
    <m/>
    <m/>
  </r>
  <r>
    <x v="3"/>
    <x v="17"/>
    <x v="16"/>
    <s v="238233"/>
    <s v=" CONVECTORS"/>
    <s v="ME"/>
    <x v="0"/>
    <n v="1033"/>
    <s v="Water Cabinets"/>
    <s v="Steel cabinet only"/>
    <m/>
    <s v="Steel cabinet only"/>
    <m/>
    <m/>
    <n v="0"/>
    <m/>
    <m/>
    <m/>
  </r>
  <r>
    <x v="3"/>
    <x v="17"/>
    <x v="16"/>
    <s v="238233"/>
    <s v=" CONVECTORS"/>
    <s v="ME"/>
    <x v="0"/>
    <n v="1034"/>
    <s v="includes two manifolds, one supply and one return, with all necessary accessories, valves, &amp; fittings required for system operation and maintenance"/>
    <s v="includes two manifolds, one supply and one return, with all necessary accessories, valves, &amp; fittings required for system operation and maintenance"/>
    <m/>
    <s v="includes two manifolds, one supply and one return, with all necessary accessories, valves, &amp; fittings required for system operation and maintenance"/>
    <m/>
    <m/>
    <n v="0"/>
    <m/>
    <m/>
    <m/>
  </r>
  <r>
    <x v="3"/>
    <x v="17"/>
    <x v="16"/>
    <s v="238233"/>
    <s v=" CONVECTORS"/>
    <s v="ME"/>
    <x v="0"/>
    <n v="1035"/>
    <s v="Manifold (number of inlets &amp; outlets as shown on drawings) "/>
    <s v="Manifold (number of inlets &amp; outlets as shown on drawings) "/>
    <m/>
    <s v="Manifold (number of inlets &amp; outlets as shown on drawings) "/>
    <m/>
    <m/>
    <m/>
    <m/>
    <m/>
    <m/>
  </r>
  <r>
    <x v="3"/>
    <x v="17"/>
    <x v="16"/>
    <s v="238233"/>
    <s v=" CONVECTORS"/>
    <s v="ME"/>
    <x v="1"/>
    <n v="1036"/>
    <s v="Water Cabinets"/>
    <s v="Steel cabinet only"/>
    <s v="A"/>
    <s v="WHC-GF-01"/>
    <n v="1"/>
    <s v="Nr"/>
    <n v="80"/>
    <n v="80"/>
    <n v="80"/>
    <n v="80"/>
  </r>
  <r>
    <x v="3"/>
    <x v="17"/>
    <x v="16"/>
    <s v="238233"/>
    <s v=" CONVECTORS"/>
    <s v="ME"/>
    <x v="1"/>
    <n v="1037"/>
    <s v="Water Cabinets"/>
    <s v="Steel cabinet only"/>
    <s v="B"/>
    <s v="WHC-FF-01"/>
    <n v="1"/>
    <s v="Nr"/>
    <n v="80"/>
    <n v="80"/>
    <n v="80"/>
    <n v="80"/>
  </r>
  <r>
    <x v="3"/>
    <x v="17"/>
    <x v="16"/>
    <s v="238233"/>
    <s v=" CONVECTORS"/>
    <s v="ME"/>
    <x v="1"/>
    <n v="1038"/>
    <s v="Water Cabinets"/>
    <s v="Steel cabinet only"/>
    <s v="C"/>
    <s v="WHC-FF-02"/>
    <n v="1"/>
    <s v="Nr"/>
    <n v="80"/>
    <n v="80"/>
    <n v="80"/>
    <n v="80"/>
  </r>
  <r>
    <x v="3"/>
    <x v="17"/>
    <x v="16"/>
    <s v="238233"/>
    <s v=" CONVECTORS"/>
    <s v="ME"/>
    <x v="1"/>
    <n v="1039"/>
    <s v="Water Cabinets"/>
    <s v="Steel cabinet only"/>
    <s v="D"/>
    <s v="WHC-FF-03"/>
    <n v="1"/>
    <s v="Nr"/>
    <n v="80"/>
    <n v="80"/>
    <n v="80"/>
    <n v="80"/>
  </r>
  <r>
    <x v="3"/>
    <x v="17"/>
    <x v="16"/>
    <s v="238233"/>
    <s v=" CONVECTORS"/>
    <s v="ME"/>
    <x v="1"/>
    <n v="1040"/>
    <s v="Water Cabinets"/>
    <s v="Steel cabinet only"/>
    <s v="E"/>
    <s v="WHC-SF-01"/>
    <n v="1"/>
    <s v="Nr"/>
    <n v="80"/>
    <n v="80"/>
    <n v="80"/>
    <n v="80"/>
  </r>
  <r>
    <x v="3"/>
    <x v="17"/>
    <x v="16"/>
    <s v="238233"/>
    <s v=" CONVECTORS"/>
    <s v="ME"/>
    <x v="1"/>
    <n v="1041"/>
    <s v="Water Cabinets"/>
    <s v="Steel cabinet only"/>
    <s v="F"/>
    <s v="WHC-SF-02"/>
    <n v="1"/>
    <s v="Nr"/>
    <n v="80"/>
    <n v="80"/>
    <n v="80"/>
    <n v="80"/>
  </r>
  <r>
    <x v="3"/>
    <x v="17"/>
    <x v="16"/>
    <s v="238233"/>
    <s v=" CONVECTORS"/>
    <s v="ME"/>
    <x v="1"/>
    <n v="1042"/>
    <s v="Water Cabinets"/>
    <s v="Steel cabinet only"/>
    <s v="G"/>
    <s v="WHC-SF-03"/>
    <n v="1"/>
    <s v="Nr"/>
    <n v="80"/>
    <n v="80"/>
    <n v="80"/>
    <n v="80"/>
  </r>
  <r>
    <x v="3"/>
    <x v="17"/>
    <x v="16"/>
    <s v="239000"/>
    <s v=" SOLAR HEATING SYSTEM"/>
    <s v="ME"/>
    <x v="0"/>
    <n v="1043"/>
    <s v="239000 - SOLAR HEATING SYSTEM"/>
    <s v="239000 - SOLAR HEATING SYSTEM"/>
    <m/>
    <s v="239000 - SOLAR HEATING SYSTEM"/>
    <m/>
    <m/>
    <m/>
    <m/>
    <m/>
    <m/>
  </r>
  <r>
    <x v="3"/>
    <x v="17"/>
    <x v="16"/>
    <s v="239000"/>
    <s v=" SOLAR HEATING SYSTEM"/>
    <s v="ME"/>
    <x v="0"/>
    <n v="1044"/>
    <s v="Solar Collectors"/>
    <s v="Solar Collectors"/>
    <m/>
    <s v="Solar Collectors"/>
    <m/>
    <m/>
    <m/>
    <m/>
    <m/>
    <m/>
  </r>
  <r>
    <x v="3"/>
    <x v="17"/>
    <x v="16"/>
    <s v="239000"/>
    <s v=" SOLAR HEATING SYSTEM"/>
    <s v="ME"/>
    <x v="0"/>
    <n v="1045"/>
    <s v="Type SC-01"/>
    <s v="Type SC-01"/>
    <m/>
    <s v="Type SC-01"/>
    <m/>
    <m/>
    <m/>
    <m/>
    <m/>
    <m/>
  </r>
  <r>
    <x v="3"/>
    <x v="17"/>
    <x v="16"/>
    <s v="239000"/>
    <s v=" SOLAR HEATING SYSTEM"/>
    <s v="ME"/>
    <x v="1"/>
    <n v="1046"/>
    <s v="Solar Collectors"/>
    <s v="Solar Collectors"/>
    <s v="A"/>
    <s v="Hot Water Piping, complete with all Insulation, Valves and Fittings."/>
    <n v="1"/>
    <s v="Item"/>
    <m/>
    <m/>
    <n v="0"/>
    <n v="0"/>
  </r>
  <r>
    <x v="3"/>
    <x v="17"/>
    <x v="16"/>
    <s v="239000"/>
    <s v=" SOLAR HEATING SYSTEM"/>
    <s v="ME"/>
    <x v="0"/>
    <n v="1047"/>
    <s v="Type SC-01"/>
    <s v="Type SC-01"/>
    <s v="BILL NO. 23 - HEATING, VENTILATING AND AIR CONDITIONING"/>
    <m/>
    <m/>
    <m/>
    <m/>
    <m/>
    <m/>
    <m/>
  </r>
  <r>
    <x v="3"/>
    <x v="17"/>
    <x v="16"/>
    <s v="To Summary"/>
    <s v="To Summary"/>
    <m/>
    <x v="2"/>
    <n v="1048"/>
    <s v="Solar Collectors"/>
    <s v="Solar Collectors"/>
    <s v="To Summary"/>
    <m/>
    <m/>
    <m/>
    <s v="J.D"/>
    <n v="78217.5"/>
    <m/>
    <m/>
  </r>
  <r>
    <x v="3"/>
    <x v="18"/>
    <x v="17"/>
    <s v="260519"/>
    <s v=" CONDUCTORS AND CABLES"/>
    <s v="EL"/>
    <x v="0"/>
    <n v="1049"/>
    <s v="Type SC-01"/>
    <s v="Type SC-01"/>
    <s v="BILL NO. 26"/>
    <m/>
    <m/>
    <m/>
    <m/>
    <m/>
    <m/>
    <m/>
  </r>
  <r>
    <x v="3"/>
    <x v="18"/>
    <x v="17"/>
    <s v="260519"/>
    <s v=" CONDUCTORS AND CABLES"/>
    <s v="EL"/>
    <x v="0"/>
    <n v="1050"/>
    <s v="Solar Collectors"/>
    <s v="Solar Collectors"/>
    <s v="ELECTRICAL"/>
    <m/>
    <m/>
    <m/>
    <m/>
    <m/>
    <m/>
    <m/>
  </r>
  <r>
    <x v="3"/>
    <x v="18"/>
    <x v="17"/>
    <s v="260519"/>
    <s v=" CONDUCTORS AND CABLES"/>
    <s v="EL"/>
    <x v="0"/>
    <n v="1051"/>
    <s v="Type SC-01"/>
    <s v="Type SC-01"/>
    <s v="Item"/>
    <s v="                Description                        "/>
    <s v="Qty"/>
    <s v="Unit"/>
    <s v="Rate"/>
    <s v="Amount"/>
    <m/>
    <m/>
  </r>
  <r>
    <x v="3"/>
    <x v="18"/>
    <x v="17"/>
    <s v="260519"/>
    <s v=" CONDUCTORS AND CABLES"/>
    <s v="EL"/>
    <x v="0"/>
    <n v="1052"/>
    <s v="Solar Collectors"/>
    <s v="Solar Collectors"/>
    <m/>
    <m/>
    <m/>
    <m/>
    <m/>
    <s v="J.D"/>
    <m/>
    <m/>
  </r>
  <r>
    <x v="3"/>
    <x v="18"/>
    <x v="17"/>
    <s v="260519"/>
    <s v=" CONDUCTORS AND CABLES"/>
    <s v="EL"/>
    <x v="0"/>
    <n v="1053"/>
    <s v="General"/>
    <s v="General"/>
    <m/>
    <s v="General"/>
    <m/>
    <m/>
    <m/>
    <m/>
    <m/>
    <m/>
  </r>
  <r>
    <x v="3"/>
    <x v="18"/>
    <x v="17"/>
    <s v="260519"/>
    <s v=" CONDUCTORS AND CABLES"/>
    <s v="EL"/>
    <x v="1"/>
    <n v="1054"/>
    <s v="Solar Collectors"/>
    <s v="Solar Collectors"/>
    <s v="A"/>
    <s v="Coordination with local power authorities for the substitution of the existing outdoor MV transformer to an outdoor 630kVA MV transformer, including substitution of all the relevants (switchgear, earthing, accessories , outgoings LV-S panel, etc.) as per single line diagram. Payment shall include all fees of corrdination, subscription and any other fees to local power authorities to ensure that power is available to site."/>
    <n v="1"/>
    <s v="Item"/>
    <n v="3125"/>
    <n v="3125"/>
    <n v="3125"/>
    <n v="3125"/>
  </r>
  <r>
    <x v="3"/>
    <x v="18"/>
    <x v="17"/>
    <s v="260519"/>
    <s v=" CONDUCTORS AND CABLES"/>
    <s v="EL"/>
    <x v="0"/>
    <n v="1055"/>
    <s v="260519 - CONDUCTORS AND CABLES"/>
    <s v="260519 - CONDUCTORS AND CABLES"/>
    <m/>
    <s v="260519 - CONDUCTORS AND CABLES"/>
    <m/>
    <m/>
    <n v="0"/>
    <m/>
    <m/>
    <m/>
  </r>
  <r>
    <x v="3"/>
    <x v="18"/>
    <x v="17"/>
    <s v="260519"/>
    <s v=" CONDUCTORS AND CABLES"/>
    <s v="EL"/>
    <x v="0"/>
    <n v="1056"/>
    <s v="Single core, copper conductor, PVC insulated, (grounding cables), unarmoured; 0.6/1 kV"/>
    <s v="Single core, copper conductor, PVC insulated, (grounding cables), unarmoured; 0.6/1 kV"/>
    <m/>
    <s v="Single core, copper conductor, PVC insulated, (grounding cables), unarmoured; 0.6/1 kV"/>
    <m/>
    <m/>
    <n v="0"/>
    <m/>
    <m/>
    <m/>
  </r>
  <r>
    <x v="3"/>
    <x v="18"/>
    <x v="17"/>
    <s v="260519"/>
    <s v=" CONDUCTORS AND CABLES"/>
    <s v="EL"/>
    <x v="1"/>
    <n v="1057"/>
    <s v="260519 - CONDUCTORS AND CABLES"/>
    <s v="260519 - CONDUCTORS AND CABLES"/>
    <s v="B"/>
    <s v="6 mm2"/>
    <n v="15"/>
    <s v="m"/>
    <n v="3"/>
    <n v="45"/>
    <n v="3"/>
    <n v="45"/>
  </r>
  <r>
    <x v="3"/>
    <x v="18"/>
    <x v="17"/>
    <s v="260519"/>
    <s v=" CONDUCTORS AND CABLES"/>
    <s v="EL"/>
    <x v="1"/>
    <n v="1058"/>
    <s v="Single core, copper conductor, PVC insulated, (grounding cables), unarmoured; 0.6/1 kV"/>
    <s v="Single core, copper conductor, PVC insulated, (grounding cables), unarmoured; 0.6/1 kV"/>
    <s v="C"/>
    <s v="10 mm2"/>
    <n v="200"/>
    <s v="m"/>
    <n v="4"/>
    <n v="800"/>
    <n v="4"/>
    <n v="800"/>
  </r>
  <r>
    <x v="3"/>
    <x v="18"/>
    <x v="17"/>
    <s v="260519"/>
    <s v=" CONDUCTORS AND CABLES"/>
    <s v="EL"/>
    <x v="1"/>
    <n v="1059"/>
    <s v="260519 - CONDUCTORS AND CABLES"/>
    <s v="260519 - CONDUCTORS AND CABLES"/>
    <s v="D"/>
    <s v="16 mm2"/>
    <n v="200"/>
    <s v="m"/>
    <n v="5"/>
    <n v="1000"/>
    <n v="5"/>
    <n v="1000"/>
  </r>
  <r>
    <x v="3"/>
    <x v="18"/>
    <x v="17"/>
    <s v="260519"/>
    <s v=" CONDUCTORS AND CABLES"/>
    <s v="EL"/>
    <x v="1"/>
    <n v="1060"/>
    <s v="Single core, copper conductor, PVC insulated, (grounding cables), unarmoured; 0.6/1 kV"/>
    <s v="Single core, copper conductor, PVC insulated, (grounding cables), unarmoured; 0.6/1 kV"/>
    <s v="E"/>
    <s v="25 mm2"/>
    <n v="100"/>
    <s v="m"/>
    <n v="7"/>
    <n v="700"/>
    <n v="7"/>
    <n v="700"/>
  </r>
  <r>
    <x v="3"/>
    <x v="18"/>
    <x v="17"/>
    <s v="260519"/>
    <s v=" CONDUCTORS AND CABLES"/>
    <s v="EL"/>
    <x v="1"/>
    <n v="1061"/>
    <s v="260519 - CONDUCTORS AND CABLES"/>
    <s v="260519 - CONDUCTORS AND CABLES"/>
    <s v="F"/>
    <s v="35 mm2"/>
    <n v="30"/>
    <s v="m"/>
    <n v="8"/>
    <n v="240"/>
    <n v="8"/>
    <n v="240"/>
  </r>
  <r>
    <x v="3"/>
    <x v="18"/>
    <x v="17"/>
    <s v="260519"/>
    <s v=" CONDUCTORS AND CABLES"/>
    <s v="EL"/>
    <x v="1"/>
    <n v="1062"/>
    <s v="Single core, copper conductor, PVC insulated, (grounding cables), unarmoured; 0.6/1 kV"/>
    <s v="Single core, copper conductor, PVC insulated, (grounding cables), unarmoured; 0.6/1 kV"/>
    <s v="G"/>
    <s v="70 mm2"/>
    <n v="120"/>
    <s v="m"/>
    <n v="9"/>
    <n v="1080"/>
    <n v="9"/>
    <n v="1080"/>
  </r>
  <r>
    <x v="3"/>
    <x v="18"/>
    <x v="17"/>
    <s v="260519"/>
    <s v=" CONDUCTORS AND CABLES"/>
    <s v="EL"/>
    <x v="1"/>
    <n v="1063"/>
    <s v="260519 - CONDUCTORS AND CABLES"/>
    <s v="260519 - CONDUCTORS AND CABLES"/>
    <s v="H"/>
    <s v="120 mm2"/>
    <n v="100"/>
    <s v="m"/>
    <n v="15"/>
    <n v="1500"/>
    <n v="15"/>
    <n v="1500"/>
  </r>
  <r>
    <x v="3"/>
    <x v="18"/>
    <x v="17"/>
    <s v="260519"/>
    <s v=" CONDUCTORS AND CABLES"/>
    <s v="EL"/>
    <x v="1"/>
    <n v="1064"/>
    <s v="Single core, copper conductor, PVC insulated, (grounding cables), unarmoured; 0.6/1 kV"/>
    <s v="Single core, copper conductor, PVC insulated, (grounding cables), unarmoured; 0.6/1 kV"/>
    <s v="J"/>
    <s v="150 mm2"/>
    <n v="115"/>
    <s v="m"/>
    <n v="18"/>
    <n v="2070"/>
    <n v="18"/>
    <n v="2070"/>
  </r>
  <r>
    <x v="3"/>
    <x v="18"/>
    <x v="17"/>
    <s v="260519"/>
    <s v=" CONDUCTORS AND CABLES"/>
    <s v="EL"/>
    <x v="1"/>
    <n v="1065"/>
    <s v="260519 - CONDUCTORS AND CABLES"/>
    <s v="260519 - CONDUCTORS AND CABLES"/>
    <s v="K"/>
    <s v="240 mm2"/>
    <n v="65"/>
    <s v="m"/>
    <n v="28"/>
    <n v="1820"/>
    <n v="28"/>
    <n v="1820"/>
  </r>
  <r>
    <x v="3"/>
    <x v="18"/>
    <x v="17"/>
    <s v="260519"/>
    <s v=" CONDUCTORS AND CABLES"/>
    <s v="EL"/>
    <x v="0"/>
    <n v="1066"/>
    <s v="Multi core, copper conductor, XLPE insulated, PVC sheathed feeder cables; unarmoured; 0.6/1 kV"/>
    <s v="Multi core, copper conductor, XLPE insulated, PVC sheathed feeder cables; unarmoured; 0.6/1 kV"/>
    <m/>
    <s v="Multi core, copper conductor, XLPE insulated, PVC sheathed feeder cables; unarmoured; 0.6/1 kV"/>
    <m/>
    <m/>
    <n v="0"/>
    <m/>
    <m/>
    <m/>
  </r>
  <r>
    <x v="3"/>
    <x v="18"/>
    <x v="17"/>
    <s v="260519"/>
    <s v=" CONDUCTORS AND CABLES"/>
    <s v="EL"/>
    <x v="1"/>
    <n v="1067"/>
    <s v="260519 - CONDUCTORS AND CABLES"/>
    <s v="260519 - CONDUCTORS AND CABLES"/>
    <s v="A"/>
    <s v="4x6 mm2"/>
    <n v="15"/>
    <s v="m"/>
    <n v="12"/>
    <n v="180"/>
    <n v="12"/>
    <n v="180"/>
  </r>
  <r>
    <x v="3"/>
    <x v="18"/>
    <x v="17"/>
    <s v="260519"/>
    <s v=" CONDUCTORS AND CABLES"/>
    <s v="EL"/>
    <x v="1"/>
    <n v="1068"/>
    <s v="Multi core, copper conductor, XLPE insulated, PVC sheathed feeder cables; unarmoured; 0.6/1 kV"/>
    <s v="Multi core, copper conductor, XLPE insulated, PVC sheathed feeder cables; unarmoured; 0.6/1 kV"/>
    <s v="B"/>
    <s v="4x10 mm2"/>
    <n v="200"/>
    <s v="m"/>
    <n v="14"/>
    <n v="2800"/>
    <n v="14"/>
    <n v="2800"/>
  </r>
  <r>
    <x v="3"/>
    <x v="18"/>
    <x v="17"/>
    <s v="260519"/>
    <s v=" CONDUCTORS AND CABLES"/>
    <s v="EL"/>
    <x v="1"/>
    <n v="1069"/>
    <s v="260519 - CONDUCTORS AND CABLES"/>
    <s v="260519 - CONDUCTORS AND CABLES"/>
    <s v="C"/>
    <s v="4x16 mm2"/>
    <n v="200"/>
    <s v="m"/>
    <n v="18"/>
    <n v="3600"/>
    <n v="18"/>
    <n v="3600"/>
  </r>
  <r>
    <x v="3"/>
    <x v="18"/>
    <x v="17"/>
    <s v="260519"/>
    <s v=" CONDUCTORS AND CABLES"/>
    <s v="EL"/>
    <x v="1"/>
    <n v="1070"/>
    <s v="Multi core, copper conductor, XLPE insulated, PVC sheathed feeder cables; unarmoured; 0.6/1 kV"/>
    <s v="Multi core, copper conductor, XLPE insulated, PVC sheathed feeder cables; unarmoured; 0.6/1 kV"/>
    <s v="D"/>
    <s v="4x25 mm2"/>
    <n v="80"/>
    <s v="m"/>
    <n v="22"/>
    <n v="1760"/>
    <n v="22"/>
    <n v="1760"/>
  </r>
  <r>
    <x v="3"/>
    <x v="18"/>
    <x v="17"/>
    <s v="260519"/>
    <s v=" CONDUCTORS AND CABLES"/>
    <s v="EL"/>
    <x v="1"/>
    <n v="1071"/>
    <s v="260519 - CONDUCTORS AND CABLES"/>
    <s v="260519 - CONDUCTORS AND CABLES"/>
    <s v="E"/>
    <s v="4x50 mm2"/>
    <n v="100"/>
    <s v="m"/>
    <n v="30"/>
    <n v="3000"/>
    <n v="30"/>
    <n v="3000"/>
  </r>
  <r>
    <x v="3"/>
    <x v="18"/>
    <x v="17"/>
    <s v="260519"/>
    <s v=" CONDUCTORS AND CABLES"/>
    <s v="EL"/>
    <x v="1"/>
    <n v="1072"/>
    <s v="Multi core, copper conductor, XLPE insulated, PVC sheathed feeder cables; unarmoured; 0.6/1 kV"/>
    <s v="Multi core, copper conductor, XLPE insulated, PVC sheathed feeder cables; unarmoured; 0.6/1 kV"/>
    <s v="F"/>
    <s v="4x120 mm2"/>
    <n v="180"/>
    <s v="m"/>
    <n v="62"/>
    <n v="11160"/>
    <n v="62"/>
    <n v="11160"/>
  </r>
  <r>
    <x v="3"/>
    <x v="18"/>
    <x v="17"/>
    <s v="260519"/>
    <s v=" CONDUCTORS AND CABLES"/>
    <s v="EL"/>
    <x v="1"/>
    <n v="1073"/>
    <s v="260519 - CONDUCTORS AND CABLES"/>
    <s v="260519 - CONDUCTORS AND CABLES"/>
    <s v="G"/>
    <s v="4x240 mm2"/>
    <n v="340"/>
    <s v="m"/>
    <n v="113"/>
    <n v="38420"/>
    <n v="113"/>
    <n v="38420"/>
  </r>
  <r>
    <x v="3"/>
    <x v="18"/>
    <x v="17"/>
    <s v="260519"/>
    <s v=" CONDUCTORS AND CABLES"/>
    <s v="EL"/>
    <x v="1"/>
    <n v="1074"/>
    <s v="Multi core, copper conductor, XLPE insulated, PVC sheathed feeder cables; unarmoured; 0.6/1 kV"/>
    <s v="Multi core, copper conductor, XLPE insulated, PVC sheathed feeder cables; unarmoured; 0.6/1 kV"/>
    <s v="H"/>
    <s v="4x300 mm2"/>
    <n v="115"/>
    <s v="m"/>
    <n v="138"/>
    <n v="15870"/>
    <n v="138"/>
    <n v="15870"/>
  </r>
  <r>
    <x v="3"/>
    <x v="18"/>
    <x v="17"/>
    <s v="260519"/>
    <s v=" CONDUCTORS AND CABLES"/>
    <s v="EL"/>
    <x v="0"/>
    <n v="1075"/>
    <s v="FP 400 Fire resistant armoured cables"/>
    <s v="FP 400 Fire resistant armoured cables"/>
    <m/>
    <s v="FP 400 Fire resistant armoured cables"/>
    <m/>
    <m/>
    <n v="0"/>
    <m/>
    <m/>
    <m/>
  </r>
  <r>
    <x v="3"/>
    <x v="18"/>
    <x v="17"/>
    <s v="260519"/>
    <s v=" CONDUCTORS AND CABLES"/>
    <s v="EL"/>
    <x v="1"/>
    <n v="1076"/>
    <s v="Multi core, copper conductor, XLPE insulated, PVC sheathed feeder cables; unarmoured; 0.6/1 kV"/>
    <s v="Multi core, copper conductor, XLPE insulated, PVC sheathed feeder cables; unarmoured; 0.6/1 kV"/>
    <s v="J"/>
    <s v="4x35 mm2"/>
    <n v="25"/>
    <s v="m"/>
    <n v="44"/>
    <n v="1100"/>
    <n v="44"/>
    <n v="1100"/>
  </r>
  <r>
    <x v="3"/>
    <x v="18"/>
    <x v="17"/>
    <s v="260526"/>
    <s v=" GROUNDING AND BONDING FOR ELECTRICAL SYSTEMS"/>
    <s v="EL"/>
    <x v="0"/>
    <n v="1077"/>
    <s v="260526 - GROUNDING AND BONDING FOR ELECTRICAL SYSTEMS"/>
    <s v="260526 - GROUNDING AND BONDING FOR ELECTRICAL SYSTEMS"/>
    <m/>
    <s v="260526 - GROUNDING AND BONDING FOR ELECTRICAL SYSTEMS"/>
    <m/>
    <m/>
    <n v="0"/>
    <m/>
    <m/>
    <m/>
  </r>
  <r>
    <x v="3"/>
    <x v="18"/>
    <x v="17"/>
    <s v="260526"/>
    <s v=" GROUNDING AND BONDING FOR ELECTRICAL SYSTEMS"/>
    <s v="EL"/>
    <x v="0"/>
    <n v="1078"/>
    <s v="Type TN-S complete, for"/>
    <s v="Type TN-S complete, for"/>
    <m/>
    <s v="Type TN-S complete, for"/>
    <m/>
    <m/>
    <n v="0"/>
    <m/>
    <m/>
    <m/>
  </r>
  <r>
    <x v="3"/>
    <x v="18"/>
    <x v="17"/>
    <s v="260526"/>
    <s v=" GROUNDING AND BONDING FOR ELECTRICAL SYSTEMS"/>
    <s v="EL"/>
    <x v="1"/>
    <n v="1079"/>
    <s v="260526 - GROUNDING AND BONDING FOR ELECTRICAL SYSTEMS"/>
    <s v="260526 - GROUNDING AND BONDING FOR ELECTRICAL SYSTEMS"/>
    <s v="K"/>
    <s v="Main distribution board (MDB)"/>
    <n v="1"/>
    <s v="Item"/>
    <n v="625"/>
    <n v="625"/>
    <n v="625"/>
    <n v="625"/>
  </r>
  <r>
    <x v="3"/>
    <x v="18"/>
    <x v="17"/>
    <s v="260526"/>
    <s v=" GROUNDING AND BONDING FOR ELECTRICAL SYSTEMS"/>
    <s v="EL"/>
    <x v="1"/>
    <n v="1080"/>
    <s v="Type TN-S complete, for"/>
    <s v="Type TN-S complete, for"/>
    <s v="L"/>
    <s v="200kVA standby generator"/>
    <n v="1"/>
    <s v="Item"/>
    <n v="438"/>
    <n v="438"/>
    <n v="438"/>
    <n v="438"/>
  </r>
  <r>
    <x v="3"/>
    <x v="18"/>
    <x v="17"/>
    <s v="260526"/>
    <s v=" GROUNDING AND BONDING FOR ELECTRICAL SYSTEMS"/>
    <s v="EL"/>
    <x v="1"/>
    <n v="1081"/>
    <s v="260526 - GROUNDING AND BONDING FOR ELECTRICAL SYSTEMS"/>
    <s v="260526 - GROUNDING AND BONDING FOR ELECTRICAL SYSTEMS"/>
    <s v="M"/>
    <s v="Distribution panelboards, final branch circuit panelboards, indoor and outdoor lighting installations and wiring accessories"/>
    <n v="1"/>
    <s v="Item"/>
    <n v="438"/>
    <n v="438"/>
    <n v="438"/>
    <n v="438"/>
  </r>
  <r>
    <x v="3"/>
    <x v="18"/>
    <x v="17"/>
    <s v="260526"/>
    <s v=" GROUNDING AND BONDING FOR ELECTRICAL SYSTEMS"/>
    <s v="EL"/>
    <x v="1"/>
    <n v="1082"/>
    <s v="Type TN-S complete, for"/>
    <s v="Type TN-S complete, for"/>
    <s v="N"/>
    <s v="Signal and communication system"/>
    <n v="1"/>
    <s v="Item"/>
    <n v="438"/>
    <n v="438"/>
    <n v="438"/>
    <n v="438"/>
  </r>
  <r>
    <x v="3"/>
    <x v="18"/>
    <x v="17"/>
    <s v="260536"/>
    <s v=" CABLE TRAYS FOR ELECTRICAL SYSTEMS"/>
    <s v="EL"/>
    <x v="0"/>
    <n v="1083"/>
    <s v="260536 - CABLE TRAYS FOR ELECTRICAL SYSTEMS"/>
    <s v="260536 - CABLE TRAYS FOR ELECTRICAL SYSTEMS"/>
    <m/>
    <s v="260536 - CABLE TRAYS FOR ELECTRICAL SYSTEMS"/>
    <m/>
    <m/>
    <n v="0"/>
    <m/>
    <m/>
    <m/>
  </r>
  <r>
    <x v="3"/>
    <x v="18"/>
    <x v="17"/>
    <s v="260536"/>
    <s v=" CABLE TRAYS FOR ELECTRICAL SYSTEMS"/>
    <s v="EL"/>
    <x v="1"/>
    <n v="1084"/>
    <s v="Type TN-S complete, for"/>
    <s v="Type TN-S complete, for"/>
    <s v="A"/>
    <s v="Cable tray 60 cm"/>
    <n v="40"/>
    <s v="m"/>
    <n v="65"/>
    <n v="2600"/>
    <n v="65"/>
    <n v="2600"/>
  </r>
  <r>
    <x v="3"/>
    <x v="18"/>
    <x v="17"/>
    <s v="260536"/>
    <s v=" CABLE TRAYS FOR ELECTRICAL SYSTEMS"/>
    <s v="EL"/>
    <x v="1"/>
    <n v="1085"/>
    <s v="260536 - CABLE TRAYS FOR ELECTRICAL SYSTEMS"/>
    <s v="260536 - CABLE TRAYS FOR ELECTRICAL SYSTEMS"/>
    <s v="B"/>
    <s v="Cable tray 30 cm"/>
    <n v="50"/>
    <s v="m"/>
    <n v="35"/>
    <n v="1750"/>
    <n v="35"/>
    <n v="1750"/>
  </r>
  <r>
    <x v="3"/>
    <x v="18"/>
    <x v="17"/>
    <s v="260536"/>
    <s v=" CABLE TRAYS FOR ELECTRICAL SYSTEMS"/>
    <s v="EL"/>
    <x v="1"/>
    <n v="1086"/>
    <s v="Type TN-S complete, for"/>
    <s v="Type TN-S complete, for"/>
    <s v="C"/>
    <s v="Cable tray 30 cm with cover"/>
    <n v="30"/>
    <s v="m"/>
    <n v="45"/>
    <n v="1350"/>
    <n v="45"/>
    <n v="1350"/>
  </r>
  <r>
    <x v="3"/>
    <x v="18"/>
    <x v="17"/>
    <s v="260543"/>
    <s v=" UNDERGROUND DUCTS AND RACEWAYS FOR ELECTRICAL SYSTEMS"/>
    <s v="EL"/>
    <x v="0"/>
    <n v="1087"/>
    <s v="260543 - UNDERGROUND DUCTS AND RACEWAYS FOR ELECTRICAL SYSTEMS"/>
    <s v="260543 - UNDERGROUND DUCTS AND RACEWAYS FOR ELECTRICAL SYSTEMS"/>
    <m/>
    <s v="260543 - UNDERGROUND DUCTS AND RACEWAYS FOR ELECTRICAL SYSTEMS"/>
    <m/>
    <m/>
    <n v="0"/>
    <m/>
    <m/>
    <m/>
  </r>
  <r>
    <x v="3"/>
    <x v="18"/>
    <x v="17"/>
    <s v="260543"/>
    <s v=" UNDERGROUND DUCTS AND RACEWAYS FOR ELECTRICAL SYSTEMS"/>
    <s v="EL"/>
    <x v="0"/>
    <n v="1088"/>
    <s v="Underground cable duct assemblies encased in concrete"/>
    <s v="Underground cable duct assemblies encased in concrete"/>
    <m/>
    <s v="Underground cable duct assemblies encased in concrete"/>
    <m/>
    <m/>
    <n v="0"/>
    <m/>
    <m/>
    <m/>
  </r>
  <r>
    <x v="3"/>
    <x v="18"/>
    <x v="17"/>
    <s v="260543"/>
    <s v=" UNDERGROUND DUCTS AND RACEWAYS FOR ELECTRICAL SYSTEMS"/>
    <s v="EL"/>
    <x v="1"/>
    <n v="1089"/>
    <s v="260543 - UNDERGROUND DUCTS AND RACEWAYS FOR ELECTRICAL SYSTEMS"/>
    <s v="260543 - UNDERGROUND DUCTS AND RACEWAYS FOR ELECTRICAL SYSTEMS"/>
    <s v="D"/>
    <s v="Duct bank of 4f150 mm conduits"/>
    <n v="12"/>
    <s v="m"/>
    <n v="44"/>
    <n v="528"/>
    <n v="44"/>
    <n v="528"/>
  </r>
  <r>
    <x v="3"/>
    <x v="18"/>
    <x v="17"/>
    <s v="260543"/>
    <s v=" UNDERGROUND DUCTS AND RACEWAYS FOR ELECTRICAL SYSTEMS"/>
    <s v="EL"/>
    <x v="1"/>
    <n v="1090"/>
    <s v="Underground cable duct assemblies encased in concrete"/>
    <s v="Underground cable duct assemblies encased in concrete"/>
    <s v="E"/>
    <s v="Duct bank of 2f150 mm conduits"/>
    <n v="50"/>
    <s v="m"/>
    <n v="25"/>
    <n v="1250"/>
    <n v="25"/>
    <n v="1250"/>
  </r>
  <r>
    <x v="3"/>
    <x v="18"/>
    <x v="17"/>
    <s v="260543"/>
    <s v=" UNDERGROUND DUCTS AND RACEWAYS FOR ELECTRICAL SYSTEMS"/>
    <s v="EL"/>
    <x v="0"/>
    <n v="1091"/>
    <s v="Trenches for directly buried LV cables"/>
    <s v="Trenches for directly buried LV cables"/>
    <m/>
    <s v="Trenches for directly buried LV cables"/>
    <m/>
    <m/>
    <n v="0"/>
    <m/>
    <m/>
    <m/>
  </r>
  <r>
    <x v="3"/>
    <x v="18"/>
    <x v="17"/>
    <s v="260543"/>
    <s v=" UNDERGROUND DUCTS AND RACEWAYS FOR ELECTRICAL SYSTEMS"/>
    <s v="EL"/>
    <x v="1"/>
    <n v="1092"/>
    <s v="Underground cable duct assemblies encased in concrete"/>
    <s v="Underground cable duct assemblies encased in concrete"/>
    <s v="F"/>
    <s v="Trench (widthxdepth: 600x800mm)"/>
    <n v="72"/>
    <s v="m"/>
    <n v="28"/>
    <n v="2016"/>
    <n v="28"/>
    <n v="2016"/>
  </r>
  <r>
    <x v="3"/>
    <x v="18"/>
    <x v="17"/>
    <s v="260543"/>
    <s v=" UNDERGROUND DUCTS AND RACEWAYS FOR ELECTRICAL SYSTEMS"/>
    <s v="EL"/>
    <x v="0"/>
    <n v="1093"/>
    <s v="Manholes"/>
    <s v="Manholes"/>
    <m/>
    <s v="Manholes"/>
    <m/>
    <m/>
    <n v="0"/>
    <m/>
    <m/>
    <m/>
  </r>
  <r>
    <x v="3"/>
    <x v="18"/>
    <x v="17"/>
    <s v="260543"/>
    <s v=" UNDERGROUND DUCTS AND RACEWAYS FOR ELECTRICAL SYSTEMS"/>
    <s v="EL"/>
    <x v="1"/>
    <n v="1094"/>
    <s v="Underground cable duct assemblies encased in concrete"/>
    <s v="Underground cable duct assemblies encased in concrete"/>
    <s v="G"/>
    <s v="Manhole 800x800x800mm"/>
    <n v="8"/>
    <s v="Nr"/>
    <n v="363"/>
    <n v="2904"/>
    <n v="363"/>
    <n v="2904"/>
  </r>
  <r>
    <x v="3"/>
    <x v="18"/>
    <x v="17"/>
    <s v="262413"/>
    <s v=" SWITCHBOARDS"/>
    <s v="EL"/>
    <x v="0"/>
    <n v="1095"/>
    <s v="262413 - SWITCHBOARDS"/>
    <s v="262413 - SWITCHBOARDS"/>
    <m/>
    <s v="262413 - SWITCHBOARDS"/>
    <m/>
    <m/>
    <n v="0"/>
    <m/>
    <m/>
    <m/>
  </r>
  <r>
    <x v="3"/>
    <x v="18"/>
    <x v="17"/>
    <s v="262413"/>
    <s v=" SWITCHBOARDS"/>
    <s v="EL"/>
    <x v="0"/>
    <n v="1096"/>
    <s v="LV Main distribution panels including circuit breakers, busbars,etc. , as specified and as shown on drawings"/>
    <s v="LV Main distribution panels including circuit breakers, busbars,etc. , as specified and as shown on drawings"/>
    <m/>
    <s v="LV Main distribution panels including circuit breakers, busbars,etc. , as specified and as shown on drawings"/>
    <m/>
    <m/>
    <n v="0"/>
    <m/>
    <m/>
    <m/>
  </r>
  <r>
    <x v="3"/>
    <x v="18"/>
    <x v="17"/>
    <s v="262413"/>
    <s v=" SWITCHBOARDS"/>
    <s v="EL"/>
    <x v="1"/>
    <n v="1097"/>
    <s v="262413 - SWITCHBOARDS"/>
    <s v="262413 - SWITCHBOARDS"/>
    <s v="H"/>
    <s v="MDB"/>
    <n v="1"/>
    <s v="Nr"/>
    <n v="4750"/>
    <n v="4750"/>
    <n v="4750"/>
    <n v="4750"/>
  </r>
  <r>
    <x v="3"/>
    <x v="18"/>
    <x v="17"/>
    <s v="262416"/>
    <s v=" PANELBOARDS"/>
    <s v="EL"/>
    <x v="0"/>
    <n v="1098"/>
    <s v="262416 - PANELBOARDS"/>
    <s v="262416 - PANELBOARDS"/>
    <m/>
    <s v="262416 - PANELBOARDS"/>
    <m/>
    <m/>
    <n v="0"/>
    <m/>
    <m/>
    <m/>
  </r>
  <r>
    <x v="3"/>
    <x v="18"/>
    <x v="17"/>
    <s v="262416"/>
    <s v=" PANELBOARDS"/>
    <s v="EL"/>
    <x v="0"/>
    <n v="1099"/>
    <s v="Distribution Panelboards (DPs)"/>
    <s v="Distribution Panelboards (DPs)"/>
    <m/>
    <s v="Distribution Panelboards (DPs)"/>
    <m/>
    <m/>
    <n v="0"/>
    <m/>
    <m/>
    <m/>
  </r>
  <r>
    <x v="3"/>
    <x v="18"/>
    <x v="17"/>
    <s v="262416"/>
    <s v=" PANELBOARDS"/>
    <s v="EL"/>
    <x v="1"/>
    <n v="1100"/>
    <s v="262416 - PANELBOARDS"/>
    <s v="262416 - PANELBOARDS"/>
    <s v="J"/>
    <s v="EDP"/>
    <n v="1"/>
    <s v="Nr"/>
    <n v="1375"/>
    <n v="1375"/>
    <n v="1375"/>
    <n v="1375"/>
  </r>
  <r>
    <x v="3"/>
    <x v="18"/>
    <x v="17"/>
    <s v="262416"/>
    <s v=" PANELBOARDS"/>
    <s v="EL"/>
    <x v="0"/>
    <n v="1101"/>
    <s v="Subdistribution panels"/>
    <s v="Subdistribution panels"/>
    <m/>
    <s v="Subdistribution panels"/>
    <m/>
    <m/>
    <n v="0"/>
    <m/>
    <m/>
    <m/>
  </r>
  <r>
    <x v="3"/>
    <x v="18"/>
    <x v="17"/>
    <s v="262416"/>
    <s v=" PANELBOARDS"/>
    <s v="EL"/>
    <x v="1"/>
    <n v="1102"/>
    <s v="262416 - PANELBOARDS"/>
    <s v="262416 - PANELBOARDS"/>
    <s v="A"/>
    <s v="SDP-G"/>
    <n v="1"/>
    <s v="Nr"/>
    <n v="938"/>
    <n v="938"/>
    <n v="938"/>
    <n v="938"/>
  </r>
  <r>
    <x v="3"/>
    <x v="18"/>
    <x v="17"/>
    <s v="262416"/>
    <s v=" PANELBOARDS"/>
    <s v="EL"/>
    <x v="1"/>
    <n v="1103"/>
    <s v="Subdistribution panels"/>
    <s v="Subdistribution panels"/>
    <s v="B"/>
    <s v="SDP-GL"/>
    <n v="1"/>
    <s v="Nr"/>
    <m/>
    <n v="0"/>
    <n v="0"/>
    <n v="0"/>
  </r>
  <r>
    <x v="3"/>
    <x v="18"/>
    <x v="17"/>
    <s v="262416"/>
    <s v=" PANELBOARDS"/>
    <s v="EL"/>
    <x v="1"/>
    <n v="1104"/>
    <s v="262416 - PANELBOARDS"/>
    <s v="262416 - PANELBOARDS"/>
    <s v="B"/>
    <s v="SDP-R"/>
    <n v="1"/>
    <s v="Nr"/>
    <n v="1375"/>
    <n v="1375"/>
    <n v="1375"/>
    <n v="1375"/>
  </r>
  <r>
    <x v="3"/>
    <x v="18"/>
    <x v="17"/>
    <s v="262416"/>
    <s v=" PANELBOARDS"/>
    <s v="EL"/>
    <x v="1"/>
    <n v="1105"/>
    <s v="Subdistribution panels"/>
    <s v="Subdistribution panels"/>
    <s v="C"/>
    <s v="ESDP-G"/>
    <n v="1"/>
    <s v="Nr"/>
    <n v="688"/>
    <n v="688"/>
    <n v="688"/>
    <n v="688"/>
  </r>
  <r>
    <x v="3"/>
    <x v="18"/>
    <x v="17"/>
    <s v="262416"/>
    <s v=" PANELBOARDS"/>
    <s v="EL"/>
    <x v="1"/>
    <n v="1106"/>
    <s v="262416 - PANELBOARDS"/>
    <s v="262416 - PANELBOARDS"/>
    <s v="D"/>
    <s v="ESDP-R"/>
    <n v="1"/>
    <s v="Nr"/>
    <n v="688"/>
    <n v="688"/>
    <n v="688"/>
    <n v="688"/>
  </r>
  <r>
    <x v="3"/>
    <x v="18"/>
    <x v="17"/>
    <s v="262416"/>
    <s v=" PANELBOARDS"/>
    <s v="EL"/>
    <x v="0"/>
    <n v="1107"/>
    <s v="Final branch circuit panels"/>
    <s v="Final branch circuit panels"/>
    <m/>
    <s v="Final branch circuit panels"/>
    <m/>
    <m/>
    <n v="0"/>
    <m/>
    <m/>
    <m/>
  </r>
  <r>
    <x v="3"/>
    <x v="18"/>
    <x v="17"/>
    <s v="262416"/>
    <s v=" PANELBOARDS"/>
    <s v="EL"/>
    <x v="1"/>
    <n v="1108"/>
    <s v="262416 - PANELBOARDS"/>
    <s v="262416 - PANELBOARDS"/>
    <s v="F"/>
    <s v="LP-S"/>
    <n v="1"/>
    <s v="Nr"/>
    <m/>
    <n v="0"/>
    <n v="0"/>
    <n v="0"/>
  </r>
  <r>
    <x v="3"/>
    <x v="18"/>
    <x v="17"/>
    <s v="262416"/>
    <s v=" PANELBOARDS"/>
    <s v="EL"/>
    <x v="1"/>
    <n v="1109"/>
    <s v="Final branch circuit panels"/>
    <s v="Final branch circuit panels"/>
    <s v="G"/>
    <s v="LP-GL"/>
    <n v="1"/>
    <s v="Nr"/>
    <m/>
    <n v="0"/>
    <n v="0"/>
    <n v="0"/>
  </r>
  <r>
    <x v="3"/>
    <x v="18"/>
    <x v="17"/>
    <s v="262416"/>
    <s v=" PANELBOARDS"/>
    <s v="EL"/>
    <x v="1"/>
    <n v="1110"/>
    <s v="262416 - PANELBOARDS"/>
    <s v="262416 - PANELBOARDS"/>
    <s v="H"/>
    <s v="LP-G1"/>
    <n v="1"/>
    <s v="Nr"/>
    <m/>
    <n v="0"/>
    <n v="0"/>
    <n v="0"/>
  </r>
  <r>
    <x v="3"/>
    <x v="18"/>
    <x v="17"/>
    <s v="262416"/>
    <s v=" PANELBOARDS"/>
    <s v="EL"/>
    <x v="1"/>
    <n v="1111"/>
    <s v="Final branch circuit panels"/>
    <s v="Final branch circuit panels"/>
    <s v="J"/>
    <s v="LP-G2"/>
    <n v="1"/>
    <s v="Nr"/>
    <m/>
    <n v="0"/>
    <n v="0"/>
    <n v="0"/>
  </r>
  <r>
    <x v="3"/>
    <x v="18"/>
    <x v="17"/>
    <s v="262416"/>
    <s v=" PANELBOARDS"/>
    <s v="EL"/>
    <x v="1"/>
    <n v="1112"/>
    <s v="262416 - PANELBOARDS"/>
    <s v="262416 - PANELBOARDS"/>
    <s v="E"/>
    <s v="LP-11"/>
    <n v="1"/>
    <s v="Nr"/>
    <n v="375"/>
    <n v="375"/>
    <n v="375"/>
    <n v="375"/>
  </r>
  <r>
    <x v="3"/>
    <x v="18"/>
    <x v="17"/>
    <s v="262416"/>
    <s v=" PANELBOARDS"/>
    <s v="EL"/>
    <x v="1"/>
    <n v="1113"/>
    <s v="Final branch circuit panels"/>
    <s v="Final branch circuit panels"/>
    <s v="F"/>
    <s v="LP-12"/>
    <n v="1"/>
    <s v="Nr"/>
    <n v="375"/>
    <n v="375"/>
    <n v="375"/>
    <n v="375"/>
  </r>
  <r>
    <x v="3"/>
    <x v="18"/>
    <x v="17"/>
    <s v="262416"/>
    <s v=" PANELBOARDS"/>
    <s v="EL"/>
    <x v="1"/>
    <n v="1114"/>
    <s v="262416 - PANELBOARDS"/>
    <s v="262416 - PANELBOARDS"/>
    <s v="M"/>
    <s v="LP-21"/>
    <n v="1"/>
    <s v="Nr"/>
    <m/>
    <n v="0"/>
    <n v="0"/>
    <n v="0"/>
  </r>
  <r>
    <x v="3"/>
    <x v="18"/>
    <x v="17"/>
    <s v="262416"/>
    <s v=" PANELBOARDS"/>
    <s v="EL"/>
    <x v="1"/>
    <n v="1115"/>
    <s v="Final branch circuit panels"/>
    <s v="Final branch circuit panels"/>
    <s v="N"/>
    <s v="LP-22"/>
    <n v="1"/>
    <s v="Nr"/>
    <m/>
    <n v="0"/>
    <n v="0"/>
    <n v="0"/>
  </r>
  <r>
    <x v="3"/>
    <x v="18"/>
    <x v="17"/>
    <s v="262416"/>
    <s v=" PANELBOARDS"/>
    <s v="EL"/>
    <x v="1"/>
    <n v="1116"/>
    <s v="262416 - PANELBOARDS"/>
    <s v="262416 - PANELBOARDS"/>
    <s v="P"/>
    <s v="LP-R"/>
    <n v="1"/>
    <s v="Nr"/>
    <m/>
    <n v="0"/>
    <n v="0"/>
    <n v="0"/>
  </r>
  <r>
    <x v="3"/>
    <x v="18"/>
    <x v="17"/>
    <s v="262416"/>
    <s v=" PANELBOARDS"/>
    <s v="EL"/>
    <x v="1"/>
    <n v="1117"/>
    <s v="Final branch circuit panels"/>
    <s v="Final branch circuit panels"/>
    <s v="Q"/>
    <s v="ELP-S"/>
    <n v="1"/>
    <s v="Nr"/>
    <m/>
    <n v="0"/>
    <n v="0"/>
    <n v="0"/>
  </r>
  <r>
    <x v="3"/>
    <x v="18"/>
    <x v="17"/>
    <s v="262416"/>
    <s v=" PANELBOARDS"/>
    <s v="EL"/>
    <x v="1"/>
    <n v="1118"/>
    <s v="262416 - PANELBOARDS"/>
    <s v="262416 - PANELBOARDS"/>
    <s v="R"/>
    <s v="ELP-G1"/>
    <n v="1"/>
    <s v="Nr"/>
    <m/>
    <n v="0"/>
    <n v="0"/>
    <n v="0"/>
  </r>
  <r>
    <x v="3"/>
    <x v="18"/>
    <x v="17"/>
    <s v="262416"/>
    <s v=" PANELBOARDS"/>
    <s v="EL"/>
    <x v="1"/>
    <n v="1119"/>
    <s v="Final branch circuit panels"/>
    <s v="Final branch circuit panels"/>
    <s v="S"/>
    <s v="ELP-G2"/>
    <n v="1"/>
    <s v="Nr"/>
    <m/>
    <n v="0"/>
    <n v="0"/>
    <n v="0"/>
  </r>
  <r>
    <x v="3"/>
    <x v="18"/>
    <x v="17"/>
    <s v="262416"/>
    <s v=" PANELBOARDS"/>
    <s v="EL"/>
    <x v="1"/>
    <n v="1120"/>
    <s v="262416 - PANELBOARDS"/>
    <s v="262416 - PANELBOARDS"/>
    <s v="G"/>
    <s v="ELP-11"/>
    <n v="1"/>
    <s v="Nr"/>
    <n v="375"/>
    <n v="375"/>
    <n v="375"/>
    <n v="375"/>
  </r>
  <r>
    <x v="3"/>
    <x v="18"/>
    <x v="17"/>
    <s v="262416"/>
    <s v=" PANELBOARDS"/>
    <s v="EL"/>
    <x v="1"/>
    <n v="1121"/>
    <s v="Final branch circuit panels"/>
    <s v="Final branch circuit panels"/>
    <s v="H"/>
    <s v="ELP-12"/>
    <n v="1"/>
    <s v="Nr"/>
    <n v="375"/>
    <n v="375"/>
    <n v="375"/>
    <n v="375"/>
  </r>
  <r>
    <x v="3"/>
    <x v="18"/>
    <x v="17"/>
    <s v="262416"/>
    <s v=" PANELBOARDS"/>
    <s v="EL"/>
    <x v="1"/>
    <n v="1122"/>
    <s v="262416 - PANELBOARDS"/>
    <s v="262416 - PANELBOARDS"/>
    <s v="A"/>
    <s v="ELP-21"/>
    <n v="1"/>
    <s v="Nr"/>
    <m/>
    <n v="0"/>
    <n v="0"/>
    <n v="0"/>
  </r>
  <r>
    <x v="3"/>
    <x v="18"/>
    <x v="17"/>
    <s v="262416"/>
    <s v=" PANELBOARDS"/>
    <s v="EL"/>
    <x v="1"/>
    <n v="1123"/>
    <s v="Final branch circuit panels"/>
    <s v="Final branch circuit panels"/>
    <s v="B"/>
    <s v="ELP-22"/>
    <n v="1"/>
    <s v="Nr"/>
    <m/>
    <n v="0"/>
    <n v="0"/>
    <n v="0"/>
  </r>
  <r>
    <x v="3"/>
    <x v="18"/>
    <x v="17"/>
    <s v="262416"/>
    <s v=" PANELBOARDS"/>
    <s v="EL"/>
    <x v="1"/>
    <n v="1124"/>
    <s v="262416 - PANELBOARDS"/>
    <s v="262416 - PANELBOARDS"/>
    <s v="C"/>
    <s v="ELP-R"/>
    <n v="1"/>
    <s v="Nr"/>
    <m/>
    <n v="0"/>
    <n v="0"/>
    <n v="0"/>
  </r>
  <r>
    <x v="3"/>
    <x v="18"/>
    <x v="17"/>
    <s v="262416"/>
    <s v=" PANELBOARDS"/>
    <s v="EL"/>
    <x v="1"/>
    <n v="1125"/>
    <s v="Final branch circuit panels"/>
    <s v="Final branch circuit panels"/>
    <s v="D"/>
    <s v="ULP-1"/>
    <n v="1"/>
    <s v="Nr"/>
    <m/>
    <n v="0"/>
    <n v="0"/>
    <n v="0"/>
  </r>
  <r>
    <x v="3"/>
    <x v="18"/>
    <x v="17"/>
    <s v="262419"/>
    <s v="MOTOR CONTROL CENTERS"/>
    <s v="EL"/>
    <x v="0"/>
    <n v="1126"/>
    <s v="262419 MOTOR CONTROL CENTERS"/>
    <s v="262419 MOTOR CONTROL CENTERS"/>
    <m/>
    <s v="262419 MOTOR CONTROL CENTERS"/>
    <m/>
    <m/>
    <n v="0"/>
    <m/>
    <m/>
    <m/>
  </r>
  <r>
    <x v="3"/>
    <x v="18"/>
    <x v="17"/>
    <s v="262419"/>
    <s v="MOTOR CONTROL CENTERS"/>
    <s v="EL"/>
    <x v="1"/>
    <n v="1127"/>
    <s v="Final branch circuit panels"/>
    <s v="Final branch circuit panels"/>
    <s v="A"/>
    <s v="MCC-RF"/>
    <n v="1"/>
    <s v="Nr"/>
    <n v="813"/>
    <n v="813"/>
    <n v="813"/>
    <n v="813"/>
  </r>
  <r>
    <x v="3"/>
    <x v="18"/>
    <x v="17"/>
    <s v="262726"/>
    <s v=" WIRING DEVICES"/>
    <s v="EL"/>
    <x v="0"/>
    <n v="1128"/>
    <s v="262726 - WIRING DEVICES"/>
    <s v="262726 - WIRING DEVICES"/>
    <m/>
    <s v="262726 - WIRING DEVICES"/>
    <m/>
    <m/>
    <n v="0"/>
    <m/>
    <m/>
    <m/>
  </r>
  <r>
    <x v="3"/>
    <x v="18"/>
    <x v="17"/>
    <s v="262726"/>
    <s v=" WIRING DEVICES"/>
    <s v="EL"/>
    <x v="0"/>
    <n v="1129"/>
    <s v="Switches"/>
    <s v="Switches"/>
    <m/>
    <s v="Switches"/>
    <m/>
    <m/>
    <n v="0"/>
    <m/>
    <m/>
    <m/>
  </r>
  <r>
    <x v="3"/>
    <x v="18"/>
    <x v="17"/>
    <s v="262726"/>
    <s v=" WIRING DEVICES"/>
    <s v="EL"/>
    <x v="1"/>
    <n v="1130"/>
    <s v="262726 - WIRING DEVICES"/>
    <s v="262726 - WIRING DEVICES"/>
    <s v="B"/>
    <s v="General lighting switch (S1); one way"/>
    <n v="30"/>
    <s v="Nr"/>
    <n v="8"/>
    <n v="240"/>
    <n v="8"/>
    <n v="240"/>
  </r>
  <r>
    <x v="3"/>
    <x v="18"/>
    <x v="17"/>
    <s v="262726"/>
    <s v=" WIRING DEVICES"/>
    <s v="EL"/>
    <x v="1"/>
    <n v="1131"/>
    <s v="Switches"/>
    <s v="Switches"/>
    <s v="C"/>
    <s v="General lighting switch (S1); two way"/>
    <n v="12"/>
    <s v="Nr"/>
    <n v="10"/>
    <n v="120"/>
    <n v="10"/>
    <n v="120"/>
  </r>
  <r>
    <x v="3"/>
    <x v="18"/>
    <x v="17"/>
    <s v="262726"/>
    <s v=" WIRING DEVICES"/>
    <s v="EL"/>
    <x v="1"/>
    <n v="1132"/>
    <s v="262726 - WIRING DEVICES"/>
    <s v="262726 - WIRING DEVICES"/>
    <s v="D"/>
    <s v="General lighting switch (S1); one way two gang"/>
    <n v="6"/>
    <s v="Nr"/>
    <n v="10"/>
    <n v="60"/>
    <n v="10"/>
    <n v="60"/>
  </r>
  <r>
    <x v="3"/>
    <x v="18"/>
    <x v="17"/>
    <s v="262726"/>
    <s v=" WIRING DEVICES"/>
    <s v="EL"/>
    <x v="1"/>
    <n v="1133"/>
    <s v="Switches"/>
    <s v="Switches"/>
    <s v="E"/>
    <s v="General lighting switch (S15); one way"/>
    <n v="8"/>
    <s v="Nr"/>
    <n v="10"/>
    <n v="80"/>
    <n v="10"/>
    <n v="80"/>
  </r>
  <r>
    <x v="3"/>
    <x v="18"/>
    <x v="17"/>
    <s v="262726"/>
    <s v=" WIRING DEVICES"/>
    <s v="EL"/>
    <x v="1"/>
    <n v="1134"/>
    <s v="262726 - WIRING DEVICES"/>
    <s v="262726 - WIRING DEVICES"/>
    <s v="F"/>
    <s v="General lighting switch (S15); two way"/>
    <n v="2"/>
    <s v="Nr"/>
    <n v="15"/>
    <n v="30"/>
    <n v="15"/>
    <n v="30"/>
  </r>
  <r>
    <x v="3"/>
    <x v="18"/>
    <x v="17"/>
    <s v="262726"/>
    <s v=" WIRING DEVICES"/>
    <s v="EL"/>
    <x v="1"/>
    <n v="1135"/>
    <s v="Switches"/>
    <s v="Switches"/>
    <s v="L"/>
    <s v="Push button"/>
    <n v="5"/>
    <s v="Nr"/>
    <n v="32"/>
    <n v="160"/>
    <n v="32"/>
    <n v="160"/>
  </r>
  <r>
    <x v="3"/>
    <x v="18"/>
    <x v="17"/>
    <s v="262726"/>
    <s v=" WIRING DEVICES"/>
    <s v="EL"/>
    <x v="0"/>
    <n v="1136"/>
    <s v="Socket Outlets "/>
    <s v="Socket Outlets "/>
    <m/>
    <s v="Socket Outlets "/>
    <m/>
    <m/>
    <n v="0"/>
    <m/>
    <m/>
    <m/>
  </r>
  <r>
    <x v="3"/>
    <x v="18"/>
    <x v="17"/>
    <s v="262726"/>
    <s v=" WIRING DEVICES"/>
    <s v="EL"/>
    <x v="1"/>
    <n v="1137"/>
    <s v="Switches"/>
    <s v="Switches"/>
    <s v="G"/>
    <s v="Type R01; simplex"/>
    <n v="34"/>
    <s v="Nr"/>
    <n v="45"/>
    <n v="1530"/>
    <n v="45"/>
    <n v="1530"/>
  </r>
  <r>
    <x v="3"/>
    <x v="18"/>
    <x v="17"/>
    <s v="262726"/>
    <s v=" WIRING DEVICES"/>
    <s v="EL"/>
    <x v="1"/>
    <n v="1138"/>
    <s v="Socket Outlets "/>
    <s v="Socket Outlets "/>
    <s v="H"/>
    <s v="Type R01; duplex"/>
    <n v="16"/>
    <s v="Nr"/>
    <n v="53"/>
    <n v="848"/>
    <n v="53"/>
    <n v="848"/>
  </r>
  <r>
    <x v="3"/>
    <x v="18"/>
    <x v="17"/>
    <s v="262726"/>
    <s v=" WIRING DEVICES"/>
    <s v="EL"/>
    <x v="1"/>
    <n v="1139"/>
    <s v="Switches"/>
    <s v="Switches"/>
    <s v="J"/>
    <s v="Type R05; simplex"/>
    <n v="16"/>
    <s v="Nr"/>
    <n v="73"/>
    <n v="1168"/>
    <n v="73"/>
    <n v="1168"/>
  </r>
  <r>
    <x v="3"/>
    <x v="18"/>
    <x v="17"/>
    <s v="262726"/>
    <s v=" WIRING DEVICES"/>
    <s v="EL"/>
    <x v="1"/>
    <n v="1140"/>
    <s v="Socket Outlets "/>
    <s v="Socket Outlets "/>
    <s v="K"/>
    <s v="Type R05; duplex"/>
    <n v="1"/>
    <s v="Nr"/>
    <n v="85"/>
    <n v="85"/>
    <n v="85"/>
    <n v="85"/>
  </r>
  <r>
    <x v="3"/>
    <x v="18"/>
    <x v="17"/>
    <s v="262726"/>
    <s v=" WIRING DEVICES"/>
    <s v="EL"/>
    <x v="1"/>
    <n v="1141"/>
    <s v="Switches"/>
    <s v="Switches"/>
    <s v="R"/>
    <s v="Type R01; simplex; floor mounted"/>
    <n v="2"/>
    <s v="Nr"/>
    <m/>
    <n v="0"/>
    <n v="0"/>
    <n v="0"/>
  </r>
  <r>
    <x v="3"/>
    <x v="18"/>
    <x v="17"/>
    <s v="262726"/>
    <s v=" WIRING DEVICES"/>
    <s v="EL"/>
    <x v="1"/>
    <n v="1142"/>
    <s v="Socket Outlets "/>
    <s v="Socket Outlets "/>
    <s v="A"/>
    <s v="Type R01; duplex; floor mounted"/>
    <n v="1"/>
    <s v="Nr"/>
    <m/>
    <n v="0"/>
    <n v="0"/>
    <n v="0"/>
  </r>
  <r>
    <x v="3"/>
    <x v="18"/>
    <x v="17"/>
    <s v="262726"/>
    <s v=" WIRING DEVICES"/>
    <s v="EL"/>
    <x v="0"/>
    <n v="1143"/>
    <s v="Electric Outlets"/>
    <s v="Electric Outlets"/>
    <m/>
    <s v="Electric Outlets"/>
    <m/>
    <m/>
    <n v="0"/>
    <m/>
    <m/>
    <m/>
  </r>
  <r>
    <x v="3"/>
    <x v="18"/>
    <x v="17"/>
    <s v="262726"/>
    <s v=" WIRING DEVICES"/>
    <s v="EL"/>
    <x v="1"/>
    <n v="1144"/>
    <s v="Socket Outlets "/>
    <s v="Socket Outlets "/>
    <s v="A"/>
    <s v="Lighting outlet ;ceiling mounted; 16Amp,2P"/>
    <n v="26"/>
    <s v="Nr"/>
    <n v="60"/>
    <n v="1560"/>
    <n v="60"/>
    <n v="1560"/>
  </r>
  <r>
    <x v="3"/>
    <x v="18"/>
    <x v="17"/>
    <s v="262726"/>
    <s v=" WIRING DEVICES"/>
    <s v="EL"/>
    <x v="1"/>
    <n v="1145"/>
    <s v="Electric Outlets"/>
    <s v="Electric Outlets"/>
    <s v="C"/>
    <s v="Lighting outlet ;wall mounted; 16Amp,2P"/>
    <n v="14"/>
    <s v="Nr"/>
    <m/>
    <n v="0"/>
    <n v="0"/>
    <n v="0"/>
  </r>
  <r>
    <x v="3"/>
    <x v="18"/>
    <x v="17"/>
    <s v="262816"/>
    <s v=" ENCLOSED SWITCHES AND CIRCUIT BREAKERS"/>
    <s v="EL"/>
    <x v="0"/>
    <n v="1146"/>
    <s v="262816 - ENCLOSED SWITCHES AND CIRCUIT BREAKERS"/>
    <s v="262816 - ENCLOSED SWITCHES AND CIRCUIT BREAKERS"/>
    <m/>
    <s v="262816 - ENCLOSED SWITCHES AND CIRCUIT BREAKERS"/>
    <m/>
    <m/>
    <n v="0"/>
    <m/>
    <m/>
    <m/>
  </r>
  <r>
    <x v="3"/>
    <x v="18"/>
    <x v="17"/>
    <s v="262816"/>
    <s v=" ENCLOSED SWITCHES AND CIRCUIT BREAKERS"/>
    <s v="EL"/>
    <x v="0"/>
    <n v="1147"/>
    <s v="Switch Disconnectors (Disconnecting Switches)"/>
    <s v="Switch Disconnectors (Disconnecting Switches)"/>
    <m/>
    <s v="Switch Disconnectors (Disconnecting Switches)"/>
    <m/>
    <m/>
    <n v="0"/>
    <m/>
    <m/>
    <m/>
  </r>
  <r>
    <x v="3"/>
    <x v="18"/>
    <x v="17"/>
    <s v="262816"/>
    <s v=" ENCLOSED SWITCHES AND CIRCUIT BREAKERS"/>
    <s v="EL"/>
    <x v="1"/>
    <n v="1148"/>
    <s v="262816 - ENCLOSED SWITCHES AND CIRCUIT BREAKERS"/>
    <s v="262816 - ENCLOSED SWITCHES AND CIRCUIT BREAKERS"/>
    <s v="B"/>
    <s v="16Amp, 2P"/>
    <n v="15"/>
    <s v="Nr"/>
    <n v="50"/>
    <n v="750"/>
    <n v="50"/>
    <n v="750"/>
  </r>
  <r>
    <x v="3"/>
    <x v="18"/>
    <x v="17"/>
    <s v="262816"/>
    <s v=" ENCLOSED SWITCHES AND CIRCUIT BREAKERS"/>
    <s v="EL"/>
    <x v="1"/>
    <n v="1149"/>
    <s v="Switch Disconnectors (Disconnecting Switches)"/>
    <s v="Switch Disconnectors (Disconnecting Switches)"/>
    <s v="E"/>
    <s v="16Amp, 2P, weatherproof"/>
    <n v="6"/>
    <s v="Nr"/>
    <m/>
    <n v="0"/>
    <n v="0"/>
    <n v="0"/>
  </r>
  <r>
    <x v="3"/>
    <x v="18"/>
    <x v="17"/>
    <s v="262816"/>
    <s v=" ENCLOSED SWITCHES AND CIRCUIT BREAKERS"/>
    <s v="EL"/>
    <x v="1"/>
    <n v="1150"/>
    <s v="262816 - ENCLOSED SWITCHES AND CIRCUIT BREAKERS"/>
    <s v="262816 - ENCLOSED SWITCHES AND CIRCUIT BREAKERS"/>
    <s v="F"/>
    <s v="16Amp, 2P, weatherproof, pedestal type"/>
    <n v="3"/>
    <s v="Nr"/>
    <m/>
    <n v="0"/>
    <n v="0"/>
    <n v="0"/>
  </r>
  <r>
    <x v="3"/>
    <x v="18"/>
    <x v="17"/>
    <s v="262816"/>
    <s v=" ENCLOSED SWITCHES AND CIRCUIT BREAKERS"/>
    <s v="EL"/>
    <x v="1"/>
    <n v="1151"/>
    <s v="Switch Disconnectors (Disconnecting Switches)"/>
    <s v="Switch Disconnectors (Disconnecting Switches)"/>
    <s v="C"/>
    <s v="20Amp, 2P"/>
    <n v="2"/>
    <s v="Nr"/>
    <n v="100"/>
    <n v="200"/>
    <n v="100"/>
    <n v="200"/>
  </r>
  <r>
    <x v="3"/>
    <x v="18"/>
    <x v="17"/>
    <s v="262816"/>
    <s v=" ENCLOSED SWITCHES AND CIRCUIT BREAKERS"/>
    <s v="EL"/>
    <x v="1"/>
    <n v="1152"/>
    <s v="262816 - ENCLOSED SWITCHES AND CIRCUIT BREAKERS"/>
    <s v="262816 - ENCLOSED SWITCHES AND CIRCUIT BREAKERS"/>
    <s v="H"/>
    <s v="20Amp, 2P, weatherproof, pedestal type"/>
    <n v="3"/>
    <s v="Nr"/>
    <m/>
    <n v="0"/>
    <n v="0"/>
    <n v="0"/>
  </r>
  <r>
    <x v="3"/>
    <x v="18"/>
    <x v="17"/>
    <s v="262816"/>
    <s v=" ENCLOSED SWITCHES AND CIRCUIT BREAKERS"/>
    <s v="EL"/>
    <x v="1"/>
    <n v="1153"/>
    <s v="Switch Disconnectors (Disconnecting Switches)"/>
    <s v="Switch Disconnectors (Disconnecting Switches)"/>
    <s v="J"/>
    <s v="32Amp, 2P"/>
    <n v="3"/>
    <s v="Nr"/>
    <m/>
    <n v="0"/>
    <n v="0"/>
    <n v="0"/>
  </r>
  <r>
    <x v="3"/>
    <x v="18"/>
    <x v="17"/>
    <s v="262816"/>
    <s v=" ENCLOSED SWITCHES AND CIRCUIT BREAKERS"/>
    <s v="EL"/>
    <x v="1"/>
    <n v="1154"/>
    <s v="262816 - ENCLOSED SWITCHES AND CIRCUIT BREAKERS"/>
    <s v="262816 - ENCLOSED SWITCHES AND CIRCUIT BREAKERS"/>
    <s v="K"/>
    <s v="32Amp, 2P, pedestal type"/>
    <n v="1"/>
    <s v="Nr"/>
    <m/>
    <n v="0"/>
    <n v="0"/>
    <n v="0"/>
  </r>
  <r>
    <x v="3"/>
    <x v="18"/>
    <x v="17"/>
    <s v="262816"/>
    <s v=" ENCLOSED SWITCHES AND CIRCUIT BREAKERS"/>
    <s v="EL"/>
    <x v="1"/>
    <n v="1155"/>
    <s v="Switch Disconnectors (Disconnecting Switches)"/>
    <s v="Switch Disconnectors (Disconnecting Switches)"/>
    <s v="L"/>
    <s v="32Amp, 2P, weatherproof"/>
    <n v="2"/>
    <s v="Nr"/>
    <m/>
    <n v="0"/>
    <n v="0"/>
    <n v="0"/>
  </r>
  <r>
    <x v="3"/>
    <x v="18"/>
    <x v="17"/>
    <s v="262816"/>
    <s v=" ENCLOSED SWITCHES AND CIRCUIT BREAKERS"/>
    <s v="EL"/>
    <x v="1"/>
    <n v="1156"/>
    <s v="262816 - ENCLOSED SWITCHES AND CIRCUIT BREAKERS"/>
    <s v="262816 - ENCLOSED SWITCHES AND CIRCUIT BREAKERS"/>
    <s v="M"/>
    <s v="32Amp, 4P"/>
    <n v="1"/>
    <s v="Nr"/>
    <m/>
    <n v="0"/>
    <n v="0"/>
    <n v="0"/>
  </r>
  <r>
    <x v="3"/>
    <x v="18"/>
    <x v="17"/>
    <s v="262816"/>
    <s v=" ENCLOSED SWITCHES AND CIRCUIT BREAKERS"/>
    <s v="EL"/>
    <x v="1"/>
    <n v="1157"/>
    <s v="Switch Disconnectors (Disconnecting Switches)"/>
    <s v="Switch Disconnectors (Disconnecting Switches)"/>
    <s v="N"/>
    <s v="20Amp, 4P"/>
    <n v="2"/>
    <s v="Nr"/>
    <n v="50"/>
    <n v="100"/>
    <n v="50"/>
    <n v="100"/>
  </r>
  <r>
    <x v="3"/>
    <x v="18"/>
    <x v="17"/>
    <s v="262816"/>
    <s v=" ENCLOSED SWITCHES AND CIRCUIT BREAKERS"/>
    <s v="EL"/>
    <x v="1"/>
    <n v="1158"/>
    <s v="262816 - ENCLOSED SWITCHES AND CIRCUIT BREAKERS"/>
    <s v="262816 - ENCLOSED SWITCHES AND CIRCUIT BREAKERS"/>
    <s v="P"/>
    <s v="40Amp, 4P"/>
    <n v="3"/>
    <s v="Nr"/>
    <m/>
    <n v="0"/>
    <n v="0"/>
    <n v="0"/>
  </r>
  <r>
    <x v="3"/>
    <x v="18"/>
    <x v="17"/>
    <s v="262816"/>
    <s v=" ENCLOSED SWITCHES AND CIRCUIT BREAKERS"/>
    <s v="EL"/>
    <x v="1"/>
    <n v="1159"/>
    <s v="Switch Disconnectors (Disconnecting Switches)"/>
    <s v="Switch Disconnectors (Disconnecting Switches)"/>
    <s v="Q"/>
    <s v="63Amp, 4P"/>
    <n v="3"/>
    <s v="Nr"/>
    <m/>
    <n v="0"/>
    <n v="0"/>
    <n v="0"/>
  </r>
  <r>
    <x v="3"/>
    <x v="18"/>
    <x v="17"/>
    <s v="262816"/>
    <s v=" ENCLOSED SWITCHES AND CIRCUIT BREAKERS"/>
    <s v="EL"/>
    <x v="1"/>
    <n v="1160"/>
    <s v="262816 - ENCLOSED SWITCHES AND CIRCUIT BREAKERS"/>
    <s v="262816 - ENCLOSED SWITCHES AND CIRCUIT BREAKERS"/>
    <s v="A"/>
    <s v="63Amp, 4P, pedestal type"/>
    <n v="1"/>
    <s v="Nr"/>
    <m/>
    <n v="0"/>
    <n v="0"/>
    <n v="0"/>
  </r>
  <r>
    <x v="3"/>
    <x v="18"/>
    <x v="17"/>
    <s v="262816"/>
    <s v=" ENCLOSED SWITCHES AND CIRCUIT BREAKERS"/>
    <s v="EL"/>
    <x v="0"/>
    <n v="1161"/>
    <s v="Switch Disconnectors with Combination Starter"/>
    <s v="Switch Disconnectors with Combination Starter"/>
    <m/>
    <s v="Switch Disconnectors with Combination Starter"/>
    <m/>
    <m/>
    <n v="0"/>
    <m/>
    <m/>
    <m/>
  </r>
  <r>
    <x v="3"/>
    <x v="18"/>
    <x v="17"/>
    <s v="262816"/>
    <s v=" ENCLOSED SWITCHES AND CIRCUIT BREAKERS"/>
    <s v="EL"/>
    <x v="1"/>
    <n v="1162"/>
    <s v="262816 - ENCLOSED SWITCHES AND CIRCUIT BREAKERS"/>
    <s v="262816 - ENCLOSED SWITCHES AND CIRCUIT BREAKERS"/>
    <s v="A"/>
    <s v="16Amp, 2P, weatherproof"/>
    <n v="1"/>
    <s v="Nr"/>
    <n v="50"/>
    <n v="50"/>
    <n v="50"/>
    <n v="50"/>
  </r>
  <r>
    <x v="3"/>
    <x v="18"/>
    <x v="17"/>
    <s v="262816"/>
    <s v=" ENCLOSED SWITCHES AND CIRCUIT BREAKERS"/>
    <s v="EL"/>
    <x v="1"/>
    <n v="1163"/>
    <s v="Switch Disconnectors with Combination Starter"/>
    <s v="Switch Disconnectors with Combination Starter"/>
    <s v="B"/>
    <s v="16Amp, 2P, weatherproof, pedestal type"/>
    <n v="1"/>
    <s v="Nr"/>
    <n v="75"/>
    <n v="75"/>
    <n v="75"/>
    <n v="75"/>
  </r>
  <r>
    <x v="3"/>
    <x v="18"/>
    <x v="17"/>
    <s v="262816"/>
    <s v=" ENCLOSED SWITCHES AND CIRCUIT BREAKERS"/>
    <s v="EL"/>
    <x v="1"/>
    <n v="1164"/>
    <s v="262816 - ENCLOSED SWITCHES AND CIRCUIT BREAKERS"/>
    <s v="262816 - ENCLOSED SWITCHES AND CIRCUIT BREAKERS"/>
    <s v="C"/>
    <s v="16Amp, 4P, weatherproof"/>
    <n v="1"/>
    <s v="Nr"/>
    <n v="100"/>
    <n v="100"/>
    <n v="100"/>
    <n v="100"/>
  </r>
  <r>
    <x v="3"/>
    <x v="18"/>
    <x v="17"/>
    <s v="262816"/>
    <s v=" ENCLOSED SWITCHES AND CIRCUIT BREAKERS"/>
    <s v="EL"/>
    <x v="1"/>
    <n v="1165"/>
    <s v="Switch Disconnectors with Combination Starter"/>
    <s v="Switch Disconnectors with Combination Starter"/>
    <s v="D"/>
    <s v="20Amp, 4P, weatherproof"/>
    <n v="1"/>
    <s v="Nr"/>
    <n v="75"/>
    <n v="75"/>
    <n v="75"/>
    <n v="75"/>
  </r>
  <r>
    <x v="3"/>
    <x v="18"/>
    <x v="17"/>
    <s v="263213"/>
    <s v=" PACKAGED ENGINE GENERATORS"/>
    <s v="EL"/>
    <x v="0"/>
    <n v="1166"/>
    <s v="263213 - PACKAGED ENGINE GENERATORS"/>
    <s v="263213 - PACKAGED ENGINE GENERATORS"/>
    <m/>
    <s v="263213 - PACKAGED ENGINE GENERATORS"/>
    <m/>
    <m/>
    <n v="0"/>
    <m/>
    <m/>
    <m/>
  </r>
  <r>
    <x v="3"/>
    <x v="18"/>
    <x v="17"/>
    <s v="263213"/>
    <s v=" PACKAGED ENGINE GENERATORS"/>
    <s v="EL"/>
    <x v="0"/>
    <n v="1167"/>
    <s v="Oudooor sound proof generator, including enclosure, control panel, silencer, gas exhaust pipes, and installation of all accessories and equipment required."/>
    <s v="Oudooor sound proof generator, including enclosure, control panel, silencer, gas exhaust pipes, and installation of all accessories and equipment required."/>
    <m/>
    <s v="Oudooor sound proof generator, including enclosure, control panel, silencer, gas exhaust pipes, and installation of all accessories and equipment required."/>
    <m/>
    <m/>
    <n v="0"/>
    <m/>
    <m/>
    <m/>
  </r>
  <r>
    <x v="3"/>
    <x v="18"/>
    <x v="17"/>
    <s v="263213"/>
    <s v=" PACKAGED ENGINE GENERATORS"/>
    <s v="EL"/>
    <x v="1"/>
    <n v="1168"/>
    <s v="263213 - PACKAGED ENGINE GENERATORS"/>
    <s v="263213 - PACKAGED ENGINE GENERATORS"/>
    <s v="E"/>
    <s v="200 kVA, 400 V, 50 Hz (standby), 1500rpm, three phase, four wire, as shown on drawings"/>
    <n v="1"/>
    <s v="Nr"/>
    <n v="36250"/>
    <n v="36250"/>
    <n v="36250"/>
    <n v="36250"/>
  </r>
  <r>
    <x v="3"/>
    <x v="18"/>
    <x v="17"/>
    <s v="263213"/>
    <s v=" PACKAGED ENGINE GENERATORS"/>
    <s v="EL"/>
    <x v="1"/>
    <n v="1169"/>
    <s v="Oudooor sound proof generator, including enclosure, control panel, silencer, gas exhaust pipes, and installation of all accessories and equipment required."/>
    <s v="Oudooor sound proof generator, including enclosure, control panel, silencer, gas exhaust pipes, and installation of all accessories and equipment required."/>
    <s v="F"/>
    <s v="Daily fuel tank (500 Liters)"/>
    <n v="1"/>
    <s v="Nr"/>
    <n v="750"/>
    <n v="750"/>
    <n v="750"/>
    <n v="750"/>
  </r>
  <r>
    <x v="3"/>
    <x v="18"/>
    <x v="17"/>
    <s v="263353"/>
    <s v=" STATIC UNINTERRUPTIBLE POWER SUPPLY "/>
    <s v="EL"/>
    <x v="0"/>
    <n v="1170"/>
    <s v="263353 - STATIC UNINTERRUPTIBLE POWER SUPPLY "/>
    <s v="263353 - STATIC UNINTERRUPTIBLE POWER SUPPLY "/>
    <m/>
    <s v="263353 - STATIC UNINTERRUPTIBLE POWER SUPPLY "/>
    <m/>
    <m/>
    <n v="0"/>
    <m/>
    <m/>
    <m/>
  </r>
  <r>
    <x v="3"/>
    <x v="18"/>
    <x v="17"/>
    <s v="263353"/>
    <s v=" STATIC UNINTERRUPTIBLE POWER SUPPLY "/>
    <s v="EL"/>
    <x v="0"/>
    <n v="1171"/>
    <s v="UPS system complete, including"/>
    <s v="UPS system complete, including"/>
    <m/>
    <s v="UPS system complete, including"/>
    <m/>
    <m/>
    <n v="0"/>
    <m/>
    <m/>
    <m/>
  </r>
  <r>
    <x v="3"/>
    <x v="18"/>
    <x v="17"/>
    <s v="263353"/>
    <s v=" STATIC UNINTERRUPTIBLE POWER SUPPLY "/>
    <s v="EL"/>
    <x v="0"/>
    <n v="1172"/>
    <s v="battery, charger, inverter, transfer"/>
    <s v="battery, charger, inverter, transfer"/>
    <m/>
    <s v="battery, charger, inverter, transfer"/>
    <m/>
    <m/>
    <n v="0"/>
    <m/>
    <m/>
    <m/>
  </r>
  <r>
    <x v="3"/>
    <x v="18"/>
    <x v="17"/>
    <s v="263353"/>
    <s v=" STATIC UNINTERRUPTIBLE POWER SUPPLY "/>
    <s v="EL"/>
    <x v="0"/>
    <n v="1173"/>
    <s v="switch and manual by pass switch  "/>
    <s v="switch and manual by pass switch  "/>
    <m/>
    <s v="switch and manual by pass switch  "/>
    <m/>
    <m/>
    <n v="0"/>
    <m/>
    <m/>
    <m/>
  </r>
  <r>
    <x v="3"/>
    <x v="18"/>
    <x v="17"/>
    <s v="263353"/>
    <s v=" STATIC UNINTERRUPTIBLE POWER SUPPLY "/>
    <s v="EL"/>
    <x v="1"/>
    <n v="1174"/>
    <s v="battery, charger, inverter, transfer"/>
    <s v="battery, charger, inverter, transfer"/>
    <s v="G"/>
    <s v="UPS, 25 kVA , 3-phase 230V/400V input, 3-phase 230V/400V output"/>
    <n v="1"/>
    <s v="Nr"/>
    <n v="10000"/>
    <n v="10000"/>
    <n v="10000"/>
    <n v="10000"/>
  </r>
  <r>
    <x v="3"/>
    <x v="18"/>
    <x v="17"/>
    <s v="263600"/>
    <s v=" TRANSFER SWITCHES"/>
    <s v="EL"/>
    <x v="0"/>
    <n v="1175"/>
    <s v="263600 - TRANSFER SWITCHES"/>
    <s v="263600 - TRANSFER SWITCHES"/>
    <m/>
    <s v="263600 - TRANSFER SWITCHES"/>
    <m/>
    <m/>
    <n v="0"/>
    <m/>
    <m/>
    <m/>
  </r>
  <r>
    <x v="3"/>
    <x v="18"/>
    <x v="17"/>
    <s v="263600"/>
    <s v=" TRANSFER SWITCHES"/>
    <s v="EL"/>
    <x v="0"/>
    <n v="1176"/>
    <s v="Automatic transfer switch"/>
    <s v="Automatic transfer switch"/>
    <m/>
    <s v="Automatic transfer switch"/>
    <m/>
    <m/>
    <n v="0"/>
    <m/>
    <m/>
    <m/>
  </r>
  <r>
    <x v="3"/>
    <x v="18"/>
    <x v="17"/>
    <s v="263600"/>
    <s v=" TRANSFER SWITCHES"/>
    <s v="EL"/>
    <x v="1"/>
    <n v="1177"/>
    <s v="263600 - TRANSFER SWITCHES"/>
    <s v="263600 - TRANSFER SWITCHES"/>
    <s v="A"/>
    <s v="ATS,400 A, 4 poles"/>
    <n v="1"/>
    <s v="Nr"/>
    <n v="1375"/>
    <n v="1375"/>
    <n v="1375"/>
    <n v="1375"/>
  </r>
  <r>
    <x v="3"/>
    <x v="18"/>
    <x v="17"/>
    <s v="264113"/>
    <s v=" LIGHTNING PROTECTION FOR STRUCTURES"/>
    <s v="EL"/>
    <x v="0"/>
    <n v="1178"/>
    <s v="264113 - LIGHTNING PROTECTION FOR STRUCTURES"/>
    <s v="264113 - LIGHTNING PROTECTION FOR STRUCTURES"/>
    <m/>
    <s v="264113 - LIGHTNING PROTECTION FOR STRUCTURES"/>
    <m/>
    <m/>
    <n v="0"/>
    <m/>
    <m/>
    <m/>
  </r>
  <r>
    <x v="3"/>
    <x v="18"/>
    <x v="17"/>
    <s v="264113"/>
    <s v=" LIGHTNING PROTECTION FOR STRUCTURES"/>
    <s v="EL"/>
    <x v="1"/>
    <n v="1179"/>
    <s v="263600 - TRANSFER SWITCHES"/>
    <s v="263600 - TRANSFER SWITCHES"/>
    <s v="B"/>
    <s v="Complete faraday cage system for the new building as specified and as shown on drawings"/>
    <n v="1"/>
    <s v="Item"/>
    <n v="8750"/>
    <n v="8750"/>
    <n v="8750"/>
    <n v="8750"/>
  </r>
  <r>
    <x v="3"/>
    <x v="18"/>
    <x v="17"/>
    <s v="265100"/>
    <s v=" INTERIOR LIGHTING "/>
    <s v="EL"/>
    <x v="0"/>
    <n v="1180"/>
    <s v="265100 - INTERIOR LIGHTING "/>
    <s v="265100 - INTERIOR LIGHTING "/>
    <m/>
    <s v="265100 - INTERIOR LIGHTING "/>
    <m/>
    <m/>
    <n v="0"/>
    <m/>
    <m/>
    <m/>
  </r>
  <r>
    <x v="3"/>
    <x v="18"/>
    <x v="17"/>
    <s v="265100"/>
    <s v=" INTERIOR LIGHTING "/>
    <s v="EL"/>
    <x v="0"/>
    <n v="1181"/>
    <s v="Lighting Fixtures"/>
    <s v="Lighting Fixtures"/>
    <m/>
    <s v="Lighting Fixtures"/>
    <m/>
    <m/>
    <n v="0"/>
    <m/>
    <m/>
    <m/>
  </r>
  <r>
    <x v="3"/>
    <x v="18"/>
    <x v="17"/>
    <s v="265100"/>
    <s v=" INTERIOR LIGHTING "/>
    <s v="EL"/>
    <x v="1"/>
    <n v="1182"/>
    <s v="265100 - INTERIOR LIGHTING "/>
    <s v="265100 - INTERIOR LIGHTING "/>
    <s v="C"/>
    <s v="Type A1"/>
    <n v="2"/>
    <s v="Nr"/>
    <n v="85"/>
    <n v="170"/>
    <n v="85"/>
    <n v="170"/>
  </r>
  <r>
    <x v="3"/>
    <x v="18"/>
    <x v="17"/>
    <s v="265100"/>
    <s v=" INTERIOR LIGHTING "/>
    <s v="EL"/>
    <x v="1"/>
    <n v="1183"/>
    <s v="Lighting Fixtures"/>
    <s v="Lighting Fixtures"/>
    <s v="D"/>
    <s v="Type A2"/>
    <n v="8"/>
    <s v="Nr"/>
    <n v="60"/>
    <n v="480"/>
    <n v="60"/>
    <n v="480"/>
  </r>
  <r>
    <x v="3"/>
    <x v="18"/>
    <x v="17"/>
    <s v="265100"/>
    <s v=" INTERIOR LIGHTING "/>
    <s v="EL"/>
    <x v="1"/>
    <n v="1184"/>
    <s v="265100 - INTERIOR LIGHTING "/>
    <s v="265100 - INTERIOR LIGHTING "/>
    <s v="E"/>
    <s v="Type A3"/>
    <n v="23"/>
    <s v="Nr"/>
    <n v="85"/>
    <n v="1955"/>
    <n v="85"/>
    <n v="1955"/>
  </r>
  <r>
    <x v="3"/>
    <x v="18"/>
    <x v="17"/>
    <s v="265100"/>
    <s v=" INTERIOR LIGHTING "/>
    <s v="EL"/>
    <x v="1"/>
    <n v="1185"/>
    <s v="Lighting Fixtures"/>
    <s v="Lighting Fixtures"/>
    <s v="F"/>
    <s v="Type A5"/>
    <n v="3"/>
    <s v="Nr"/>
    <m/>
    <n v="0"/>
    <n v="0"/>
    <n v="0"/>
  </r>
  <r>
    <x v="3"/>
    <x v="18"/>
    <x v="17"/>
    <s v="265100"/>
    <s v=" INTERIOR LIGHTING "/>
    <s v="EL"/>
    <x v="1"/>
    <n v="1186"/>
    <s v="265100 - INTERIOR LIGHTING "/>
    <s v="265100 - INTERIOR LIGHTING "/>
    <s v="G"/>
    <s v="Type B1"/>
    <n v="3"/>
    <s v="Nr"/>
    <m/>
    <n v="0"/>
    <n v="0"/>
    <n v="0"/>
  </r>
  <r>
    <x v="3"/>
    <x v="18"/>
    <x v="17"/>
    <s v="265100"/>
    <s v=" INTERIOR LIGHTING "/>
    <s v="EL"/>
    <x v="1"/>
    <n v="1187"/>
    <s v="Lighting Fixtures"/>
    <s v="Lighting Fixtures"/>
    <s v="F"/>
    <s v="Type B2"/>
    <n v="39"/>
    <s v="Nr"/>
    <n v="94"/>
    <n v="3666"/>
    <n v="94"/>
    <n v="3666"/>
  </r>
  <r>
    <x v="3"/>
    <x v="18"/>
    <x v="17"/>
    <s v="265100"/>
    <s v=" INTERIOR LIGHTING "/>
    <s v="EL"/>
    <x v="1"/>
    <n v="1188"/>
    <s v="265100 - INTERIOR LIGHTING "/>
    <s v="265100 - INTERIOR LIGHTING "/>
    <s v="G"/>
    <s v="Type B3"/>
    <n v="2"/>
    <s v="Nr"/>
    <n v="107"/>
    <n v="214"/>
    <n v="107"/>
    <n v="214"/>
  </r>
  <r>
    <x v="3"/>
    <x v="18"/>
    <x v="17"/>
    <s v="265100"/>
    <s v=" INTERIOR LIGHTING "/>
    <s v="EL"/>
    <x v="1"/>
    <n v="1189"/>
    <s v="Lighting Fixtures"/>
    <s v="Lighting Fixtures"/>
    <s v="H"/>
    <s v="Type C1"/>
    <n v="11"/>
    <s v="Nr"/>
    <n v="107"/>
    <n v="1177"/>
    <n v="107"/>
    <n v="1177"/>
  </r>
  <r>
    <x v="3"/>
    <x v="18"/>
    <x v="17"/>
    <s v="265100"/>
    <s v=" INTERIOR LIGHTING "/>
    <s v="EL"/>
    <x v="1"/>
    <n v="1190"/>
    <s v="265100 - INTERIOR LIGHTING "/>
    <s v="265100 - INTERIOR LIGHTING "/>
    <s v="J"/>
    <s v="Type C2"/>
    <n v="2"/>
    <s v="Nr"/>
    <n v="150"/>
    <n v="300"/>
    <n v="150"/>
    <n v="300"/>
  </r>
  <r>
    <x v="3"/>
    <x v="18"/>
    <x v="17"/>
    <s v="265100"/>
    <s v=" INTERIOR LIGHTING "/>
    <s v="EL"/>
    <x v="1"/>
    <n v="1191"/>
    <s v="Lighting Fixtures"/>
    <s v="Lighting Fixtures"/>
    <s v="M"/>
    <s v="Type C3"/>
    <n v="15"/>
    <s v="Nr"/>
    <m/>
    <n v="0"/>
    <n v="0"/>
    <n v="0"/>
  </r>
  <r>
    <x v="3"/>
    <x v="18"/>
    <x v="17"/>
    <s v="265100"/>
    <s v=" INTERIOR LIGHTING "/>
    <s v="EL"/>
    <x v="1"/>
    <n v="1192"/>
    <s v="265100 - INTERIOR LIGHTING "/>
    <s v="265100 - INTERIOR LIGHTING "/>
    <s v="N"/>
    <s v="Type C4"/>
    <n v="9"/>
    <s v="Nr"/>
    <m/>
    <n v="0"/>
    <n v="0"/>
    <n v="0"/>
  </r>
  <r>
    <x v="3"/>
    <x v="18"/>
    <x v="17"/>
    <s v="265100"/>
    <s v=" INTERIOR LIGHTING "/>
    <s v="EL"/>
    <x v="1"/>
    <n v="1193"/>
    <s v="Lighting Fixtures"/>
    <s v="Lighting Fixtures"/>
    <s v="P"/>
    <s v="Type C5"/>
    <n v="40"/>
    <s v="Nr"/>
    <m/>
    <n v="0"/>
    <n v="0"/>
    <n v="0"/>
  </r>
  <r>
    <x v="3"/>
    <x v="18"/>
    <x v="17"/>
    <s v="265100"/>
    <s v=" INTERIOR LIGHTING "/>
    <s v="EL"/>
    <x v="1"/>
    <n v="1194"/>
    <s v="265100 - INTERIOR LIGHTING "/>
    <s v="265100 - INTERIOR LIGHTING "/>
    <s v="K"/>
    <s v="Type E1"/>
    <n v="5"/>
    <s v="Nr"/>
    <n v="85"/>
    <n v="425"/>
    <n v="85"/>
    <n v="425"/>
  </r>
  <r>
    <x v="3"/>
    <x v="18"/>
    <x v="17"/>
    <s v="265100"/>
    <s v=" INTERIOR LIGHTING "/>
    <s v="EL"/>
    <x v="1"/>
    <n v="1195"/>
    <s v="Lighting Fixtures"/>
    <s v="Lighting Fixtures"/>
    <s v="A"/>
    <s v="Type E11"/>
    <n v="3"/>
    <s v="Nr"/>
    <n v="150"/>
    <n v="450"/>
    <n v="150"/>
    <n v="450"/>
  </r>
  <r>
    <x v="3"/>
    <x v="18"/>
    <x v="17"/>
    <s v="265100"/>
    <s v=" INTERIOR LIGHTING "/>
    <s v="EL"/>
    <x v="1"/>
    <n v="1196"/>
    <s v="265100 - INTERIOR LIGHTING "/>
    <s v="265100 - INTERIOR LIGHTING "/>
    <s v="B"/>
    <s v="Type E2"/>
    <n v="16"/>
    <s v="Nr"/>
    <m/>
    <n v="0"/>
    <n v="0"/>
    <n v="0"/>
  </r>
  <r>
    <x v="3"/>
    <x v="18"/>
    <x v="17"/>
    <s v="265100"/>
    <s v=" INTERIOR LIGHTING "/>
    <s v="EL"/>
    <x v="1"/>
    <n v="1197"/>
    <s v="Lighting Fixtures"/>
    <s v="Lighting Fixtures"/>
    <s v="B"/>
    <s v="Type M1"/>
    <n v="6"/>
    <s v="Nr"/>
    <n v="60"/>
    <n v="360"/>
    <n v="60"/>
    <n v="360"/>
  </r>
  <r>
    <x v="3"/>
    <x v="18"/>
    <x v="17"/>
    <s v="265100"/>
    <s v=" INTERIOR LIGHTING "/>
    <s v="EL"/>
    <x v="1"/>
    <n v="1198"/>
    <s v="265100 - INTERIOR LIGHTING "/>
    <s v="265100 - INTERIOR LIGHTING "/>
    <s v="C"/>
    <s v="Type BH"/>
    <n v="2"/>
    <s v="Nr"/>
    <n v="138"/>
    <n v="276"/>
    <n v="138"/>
    <n v="276"/>
  </r>
  <r>
    <x v="3"/>
    <x v="18"/>
    <x v="17"/>
    <s v="265100"/>
    <s v=" INTERIOR LIGHTING "/>
    <s v="EL"/>
    <x v="1"/>
    <n v="1199"/>
    <s v="Lighting Fixtures"/>
    <s v="Lighting Fixtures"/>
    <s v="D"/>
    <s v="Type U2"/>
    <n v="10"/>
    <s v="Nr"/>
    <n v="150"/>
    <n v="1500"/>
    <n v="150"/>
    <n v="1500"/>
  </r>
  <r>
    <x v="3"/>
    <x v="18"/>
    <x v="17"/>
    <s v="265100"/>
    <s v=" INTERIOR LIGHTING "/>
    <s v="EL"/>
    <x v="1"/>
    <n v="1200"/>
    <s v="265100 - INTERIOR LIGHTING "/>
    <s v="265100 - INTERIOR LIGHTING "/>
    <s v="F"/>
    <s v="Type U3"/>
    <n v="7"/>
    <s v="Nr"/>
    <m/>
    <n v="0"/>
    <n v="0"/>
    <n v="0"/>
  </r>
  <r>
    <x v="3"/>
    <x v="18"/>
    <x v="17"/>
    <s v="265100"/>
    <s v=" INTERIOR LIGHTING "/>
    <s v="EL"/>
    <x v="1"/>
    <n v="1201"/>
    <s v="Lighting Fixtures"/>
    <s v="Lighting Fixtures"/>
    <s v="G"/>
    <s v="Type S1"/>
    <n v="533"/>
    <s v="m"/>
    <m/>
    <n v="0"/>
    <n v="0"/>
    <n v="0"/>
  </r>
  <r>
    <x v="3"/>
    <x v="18"/>
    <x v="17"/>
    <s v="265100"/>
    <s v=" INTERIOR LIGHTING "/>
    <s v="EL"/>
    <x v="0"/>
    <n v="1202"/>
    <s v="265100 - INTERIOR LIGHTING "/>
    <s v="265100 - INTERIOR LIGHTING "/>
    <s v="BILL NO. 26 - ELECTRICAL"/>
    <m/>
    <m/>
    <m/>
    <s v="J.D"/>
    <n v="192063"/>
    <m/>
    <m/>
  </r>
  <r>
    <x v="3"/>
    <x v="18"/>
    <x v="17"/>
    <s v="To Summary"/>
    <s v="To Summary"/>
    <m/>
    <x v="2"/>
    <n v="1203"/>
    <s v="Lighting Fixtures"/>
    <s v="Lighting Fixtures"/>
    <s v="To Summary"/>
    <m/>
    <m/>
    <m/>
    <m/>
    <m/>
    <m/>
    <m/>
  </r>
  <r>
    <x v="3"/>
    <x v="19"/>
    <x v="18"/>
    <s v="270536"/>
    <s v=" CABLE TRAYS FOR COMMUNICATIONS SYSTEMS"/>
    <s v="EL"/>
    <x v="0"/>
    <n v="1204"/>
    <s v="265100 - INTERIOR LIGHTING "/>
    <s v="265100 - INTERIOR LIGHTING "/>
    <s v="BILL NO. 27"/>
    <m/>
    <m/>
    <m/>
    <m/>
    <m/>
    <m/>
    <m/>
  </r>
  <r>
    <x v="3"/>
    <x v="19"/>
    <x v="18"/>
    <s v="270536"/>
    <s v=" CABLE TRAYS FOR COMMUNICATIONS SYSTEMS"/>
    <s v="EL"/>
    <x v="0"/>
    <n v="1205"/>
    <s v="Lighting Fixtures"/>
    <s v="Lighting Fixtures"/>
    <s v="COMMUNICATIONS"/>
    <m/>
    <m/>
    <m/>
    <m/>
    <m/>
    <m/>
    <m/>
  </r>
  <r>
    <x v="3"/>
    <x v="19"/>
    <x v="18"/>
    <s v="270536"/>
    <s v=" CABLE TRAYS FOR COMMUNICATIONS SYSTEMS"/>
    <s v="EL"/>
    <x v="0"/>
    <n v="1206"/>
    <s v="265100 - INTERIOR LIGHTING "/>
    <s v="265100 - INTERIOR LIGHTING "/>
    <s v="Item"/>
    <s v="                Description                        "/>
    <s v="Qty"/>
    <s v="Unit"/>
    <s v="Rate"/>
    <s v="Amount"/>
    <m/>
    <m/>
  </r>
  <r>
    <x v="3"/>
    <x v="19"/>
    <x v="18"/>
    <s v="270536"/>
    <s v=" CABLE TRAYS FOR COMMUNICATIONS SYSTEMS"/>
    <s v="EL"/>
    <x v="0"/>
    <n v="1207"/>
    <s v="Lighting Fixtures"/>
    <s v="Lighting Fixtures"/>
    <m/>
    <m/>
    <m/>
    <m/>
    <m/>
    <s v="J.D"/>
    <m/>
    <m/>
  </r>
  <r>
    <x v="3"/>
    <x v="19"/>
    <x v="18"/>
    <s v="270536"/>
    <s v=" CABLE TRAYS FOR COMMUNICATIONS SYSTEMS"/>
    <s v="EL"/>
    <x v="0"/>
    <n v="1208"/>
    <s v="270536 - CABLE TRAYS FOR COMMUNICATIONS SYSTEMS"/>
    <s v="270536 - CABLE TRAYS FOR COMMUNICATIONS SYSTEMS"/>
    <m/>
    <s v="270536 - CABLE TRAYS FOR COMMUNICATIONS SYSTEMS"/>
    <m/>
    <m/>
    <m/>
    <m/>
    <m/>
    <m/>
  </r>
  <r>
    <x v="3"/>
    <x v="19"/>
    <x v="18"/>
    <s v="270536"/>
    <s v=" CABLE TRAYS FOR COMMUNICATIONS SYSTEMS"/>
    <s v="EL"/>
    <x v="0"/>
    <n v="1209"/>
    <s v="Supply, installation, testing, commissioning, putting into satisfactory operation and handing over complete Cable Trays for Communication Systems;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Cable Trays for Communication Systems; including all necessary accessories, fittings, Support, fixation, cable bonding and labelling, cable management, licenses and all required software ; complete; As shown on drawings and described in specifications"/>
    <m/>
    <s v="Supply, installation, testing, commissioning, putting into satisfactory operation and handing over complete Cable Trays for Communication Systems; including all necessary accessories, fittings, Support, fixation, cable bonding and labelling, cable management, licenses and all required software ; complete; As shown on drawings and described in specifications"/>
    <m/>
    <m/>
    <m/>
    <m/>
    <m/>
    <m/>
  </r>
  <r>
    <x v="3"/>
    <x v="19"/>
    <x v="18"/>
    <s v="270536"/>
    <s v=" CABLE TRAYS FOR COMMUNICATIONS SYSTEMS"/>
    <s v="EL"/>
    <x v="0"/>
    <n v="1210"/>
    <s v="Covered Cable Trays"/>
    <s v="Covered Cable Trays"/>
    <m/>
    <s v="Covered Cable Trays"/>
    <m/>
    <m/>
    <m/>
    <m/>
    <m/>
    <m/>
  </r>
  <r>
    <x v="3"/>
    <x v="19"/>
    <x v="18"/>
    <s v="270536"/>
    <s v=" CABLE TRAYS FOR COMMUNICATIONS SYSTEMS"/>
    <s v="EL"/>
    <x v="1"/>
    <n v="1211"/>
    <s v="Supply, installation, testing, commissioning, putting into satisfactory operation and handing over complete Cable Trays for Communication Systems;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Cable Trays for Communication Systems; including all necessary accessories, fittings, Support, fixation, cable bonding and labelling, cable management, licenses and all required software ; complete; As shown on drawings and described in specifications"/>
    <s v="A"/>
    <s v="Horizontal cable tray 150 x100mm"/>
    <n v="150"/>
    <s v="m"/>
    <n v="40"/>
    <n v="6000"/>
    <n v="40"/>
    <n v="6000"/>
  </r>
  <r>
    <x v="3"/>
    <x v="19"/>
    <x v="18"/>
    <s v="270536"/>
    <s v=" CABLE TRAYS FOR COMMUNICATIONS SYSTEMS"/>
    <s v="EL"/>
    <x v="1"/>
    <n v="1212"/>
    <s v="Covered Cable Trays"/>
    <s v="Covered Cable Trays"/>
    <s v="B"/>
    <s v="Vertical cable tray 150 x 100 mm"/>
    <n v="5"/>
    <s v="m"/>
    <n v="40"/>
    <n v="200"/>
    <n v="40"/>
    <n v="200"/>
  </r>
  <r>
    <x v="3"/>
    <x v="19"/>
    <x v="18"/>
    <s v="271105"/>
    <s v=" COMMUNICATIONS EQUIPMENT ROOM FITTINGS (TIA)"/>
    <s v="EL"/>
    <x v="0"/>
    <n v="1213"/>
    <s v="271105 - COMMUNICATIONS EQUIPMENT ROOM FITTINGS (TIA)"/>
    <s v="271105 - COMMUNICATIONS EQUIPMENT ROOM FITTINGS (TIA)"/>
    <m/>
    <s v="271105 - COMMUNICATIONS EQUIPMENT ROOM FITTINGS (TIA)"/>
    <m/>
    <m/>
    <n v="0"/>
    <m/>
    <m/>
    <m/>
  </r>
  <r>
    <x v="3"/>
    <x v="19"/>
    <x v="18"/>
    <s v="271105"/>
    <s v=" COMMUNICATIONS EQUIPMENT ROOM FITTINGS (TIA)"/>
    <s v="EL"/>
    <x v="0"/>
    <n v="1214"/>
    <s v="Supply, installation, testing, commissioning, putting into satisfactory operation and handing over complete Communication Equipment Room Fittings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Communication Equipment Room Fittings ; including all necessary accessories, fittings, Support, fixation, cable bonding and labelling, cable management, licenses and all required software ; complete; As shown on drawings and described in specifications"/>
    <m/>
    <s v="Supply, installation, testing, commissioning, putting into satisfactory operation and handing over complete Communication Equipment Room Fittings ; including all necessary accessories, fittings, Support, fixation, cable bonding and labelling, cable management, licenses and all required software ; complete; As shown on drawings and described in specifications"/>
    <m/>
    <m/>
    <n v="0"/>
    <m/>
    <m/>
    <m/>
  </r>
  <r>
    <x v="3"/>
    <x v="19"/>
    <x v="18"/>
    <s v="271105"/>
    <s v=" COMMUNICATIONS EQUIPMENT ROOM FITTINGS (TIA)"/>
    <s v="EL"/>
    <x v="0"/>
    <n v="1215"/>
    <s v="Telecommunications equipment cabinets; wall-mounted; modular type;"/>
    <s v="Telecommunications equipment cabinets; wall-mounted; modular type;"/>
    <m/>
    <s v="Telecommunications equipment cabinets; wall-mounted; modular type;"/>
    <m/>
    <m/>
    <n v="0"/>
    <m/>
    <m/>
    <m/>
  </r>
  <r>
    <x v="3"/>
    <x v="19"/>
    <x v="18"/>
    <s v="271105"/>
    <s v=" COMMUNICATIONS EQUIPMENT ROOM FITTINGS (TIA)"/>
    <s v="EL"/>
    <x v="1"/>
    <n v="1216"/>
    <s v="Supply, installation, testing, commissioning, putting into satisfactory operation and handing over complete Communication Equipment Room Fittings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Communication Equipment Room Fittings ; including all necessary accessories, fittings, Support, fixation, cable bonding and labelling, cable management, licenses and all required software ; complete; As shown on drawings and described in specifications"/>
    <s v="A"/>
    <s v="Wall Mounted Cabinet, door &amp; ventilation provisions as specified; 600 x 600 mm; 24 RU ;"/>
    <n v="1"/>
    <s v="Nr"/>
    <n v="938"/>
    <n v="938"/>
    <n v="938"/>
    <n v="938"/>
  </r>
  <r>
    <x v="3"/>
    <x v="19"/>
    <x v="18"/>
    <s v="271305"/>
    <s v=" COMMUNICATIONS BACKBONE CABLING (TIA)"/>
    <s v="EL"/>
    <x v="0"/>
    <n v="1217"/>
    <s v="271305 - COMMUNICATIONS BACKBONE CABLING (TIA)"/>
    <s v="271305 - COMMUNICATIONS BACKBONE CABLING (TIA)"/>
    <m/>
    <s v="271305 - COMMUNICATIONS BACKBONE CABLING (TIA)"/>
    <m/>
    <m/>
    <n v="0"/>
    <m/>
    <m/>
    <m/>
  </r>
  <r>
    <x v="3"/>
    <x v="19"/>
    <x v="18"/>
    <s v="271305"/>
    <s v=" COMMUNICATIONS BACKBONE CABLING (TIA)"/>
    <s v="EL"/>
    <x v="0"/>
    <n v="1218"/>
    <s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
    <m/>
    <s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
    <m/>
    <m/>
    <n v="0"/>
    <m/>
    <m/>
    <m/>
  </r>
  <r>
    <x v="3"/>
    <x v="19"/>
    <x v="18"/>
    <s v="271305"/>
    <s v=" COMMUNICATIONS BACKBONE CABLING (TIA)"/>
    <s v="EL"/>
    <x v="0"/>
    <n v="1219"/>
    <s v="Backbone Cables: UTP; CAT 3; PVC sheathed; suitable for indoor use as specified;"/>
    <s v="Backbone Cables: UTP; CAT 3; PVC sheathed; suitable for indoor use as specified;"/>
    <m/>
    <s v="Backbone Cables: UTP; CAT 3; PVC sheathed; suitable for indoor use as specified;"/>
    <m/>
    <m/>
    <n v="0"/>
    <m/>
    <m/>
    <m/>
  </r>
  <r>
    <x v="3"/>
    <x v="19"/>
    <x v="18"/>
    <s v="271305"/>
    <s v=" COMMUNICATIONS BACKBONE CABLING (TIA)"/>
    <s v="EL"/>
    <x v="1"/>
    <n v="1220"/>
    <s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
    <s v="B"/>
    <s v="50-Pair Cat 3, UTP Cable;"/>
    <n v="170"/>
    <s v="m"/>
    <n v="40"/>
    <n v="6800"/>
    <n v="40"/>
    <n v="6800"/>
  </r>
  <r>
    <x v="3"/>
    <x v="19"/>
    <x v="18"/>
    <s v="271305"/>
    <s v=" COMMUNICATIONS BACKBONE CABLING (TIA)"/>
    <s v="EL"/>
    <x v="0"/>
    <n v="1221"/>
    <s v="Main and Intermediate Cross-Connects"/>
    <s v="Main and Intermediate Cross-Connects"/>
    <m/>
    <s v="Main and Intermediate Cross-Connects"/>
    <m/>
    <m/>
    <n v="0"/>
    <m/>
    <m/>
    <m/>
  </r>
  <r>
    <x v="3"/>
    <x v="19"/>
    <x v="18"/>
    <s v="271305"/>
    <s v=" COMMUNICATIONS BACKBONE CABLING (TIA)"/>
    <s v="EL"/>
    <x v="1"/>
    <n v="1222"/>
    <s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
    <s v="A"/>
    <s v="Main Distribution Frame (MDF) - 50 Pair"/>
    <n v="1"/>
    <s v="Nr"/>
    <n v="2344"/>
    <n v="2344"/>
    <n v="2344"/>
    <n v="2344"/>
  </r>
  <r>
    <x v="3"/>
    <x v="19"/>
    <x v="18"/>
    <s v="271305"/>
    <s v=" COMMUNICATIONS BACKBONE CABLING (TIA)"/>
    <s v="EL"/>
    <x v="1"/>
    <n v="1223"/>
    <s v="Main and Intermediate Cross-Connects"/>
    <s v="Main and Intermediate Cross-Connects"/>
    <s v="B"/>
    <s v="IDC 110 Block (50 Pairs)"/>
    <n v="1"/>
    <s v="Nr"/>
    <n v="2344"/>
    <n v="2344"/>
    <n v="2344"/>
    <n v="2344"/>
  </r>
  <r>
    <x v="3"/>
    <x v="19"/>
    <x v="18"/>
    <s v="271505"/>
    <s v=" COMMUNICATIONS HORIZONTAL CABLING (TIA)"/>
    <s v="EL"/>
    <x v="0"/>
    <n v="1224"/>
    <s v="271505 - COMMUNICATIONS HORIZONTAL CABLING (TIA)"/>
    <s v="271505 - COMMUNICATIONS HORIZONTAL CABLING (TIA)"/>
    <m/>
    <s v="271505 - COMMUNICATIONS HORIZONTAL CABLING (TIA)"/>
    <m/>
    <m/>
    <n v="0"/>
    <m/>
    <m/>
    <m/>
  </r>
  <r>
    <x v="3"/>
    <x v="19"/>
    <x v="18"/>
    <s v="271505"/>
    <s v=" COMMUNICATIONS HORIZONTAL CABLING (TIA)"/>
    <s v="EL"/>
    <x v="0"/>
    <n v="1225"/>
    <s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
    <m/>
    <s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
    <m/>
    <m/>
    <n v="0"/>
    <m/>
    <m/>
    <m/>
  </r>
  <r>
    <x v="3"/>
    <x v="19"/>
    <x v="18"/>
    <s v="271505"/>
    <s v=" COMMUNICATIONS HORIZONTAL CABLING (TIA)"/>
    <s v="EL"/>
    <x v="0"/>
    <n v="1226"/>
    <s v="Telecommunications Outlets/Connectors"/>
    <s v="Telecommunications Outlets/Connectors"/>
    <m/>
    <s v="Telecommunications Outlets/Connectors"/>
    <m/>
    <m/>
    <n v="0"/>
    <m/>
    <m/>
    <m/>
  </r>
  <r>
    <x v="3"/>
    <x v="19"/>
    <x v="18"/>
    <s v="271505"/>
    <s v=" COMMUNICATIONS HORIZONTAL CABLING (TIA)"/>
    <s v="EL"/>
    <x v="1"/>
    <n v="1227"/>
    <s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
    <s v="C"/>
    <s v="Single (1) Cat 6A RJ45 Outlet; Wall-Mounted; "/>
    <n v="11"/>
    <s v="Nr"/>
    <n v="104"/>
    <n v="1144"/>
    <n v="104"/>
    <n v="1144"/>
  </r>
  <r>
    <x v="3"/>
    <x v="19"/>
    <x v="18"/>
    <s v="271505"/>
    <s v=" COMMUNICATIONS HORIZONTAL CABLING (TIA)"/>
    <s v="EL"/>
    <x v="1"/>
    <n v="1228"/>
    <s v="Telecommunications Outlets/Connectors"/>
    <s v="Telecommunications Outlets/Connectors"/>
    <s v="D"/>
    <s v="Single (1) Cat 6A RJ45 Outlet; Ceiling-Mounted; "/>
    <n v="4"/>
    <s v="Nr"/>
    <n v="107"/>
    <n v="428"/>
    <n v="107"/>
    <n v="428"/>
  </r>
  <r>
    <x v="3"/>
    <x v="19"/>
    <x v="18"/>
    <s v="271505"/>
    <s v=" COMMUNICATIONS HORIZONTAL CABLING (TIA)"/>
    <s v="EL"/>
    <x v="1"/>
    <n v="1229"/>
    <s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
    <s v="E"/>
    <s v="Duplex (2) Cat 6A RJ45 Outlet; Wall-Mounted;"/>
    <n v="5"/>
    <s v="Nr"/>
    <n v="107"/>
    <n v="535"/>
    <n v="107"/>
    <n v="535"/>
  </r>
  <r>
    <x v="3"/>
    <x v="19"/>
    <x v="18"/>
    <s v="271505"/>
    <s v=" COMMUNICATIONS HORIZONTAL CABLING (TIA)"/>
    <s v="EL"/>
    <x v="1"/>
    <n v="1230"/>
    <s v="Telecommunications Outlets/Connectors"/>
    <s v="Telecommunications Outlets/Connectors"/>
    <s v="F"/>
    <s v="Duplex (2) Cat 6A RJ45 Outlet; Floor-Mounted; "/>
    <n v="1"/>
    <s v="Nr"/>
    <m/>
    <m/>
    <n v="0"/>
    <n v="0"/>
  </r>
  <r>
    <x v="3"/>
    <x v="19"/>
    <x v="18"/>
    <s v="271505"/>
    <s v=" COMMUNICATIONS HORIZONTAL CABLING (TIA)"/>
    <s v="EL"/>
    <x v="0"/>
    <n v="1231"/>
    <s v="Horizontal Cross-connects, "/>
    <s v="Horizontal Cross-connects, "/>
    <m/>
    <s v="Horizontal Cross-connects, "/>
    <m/>
    <m/>
    <n v="0"/>
    <m/>
    <m/>
    <m/>
  </r>
  <r>
    <x v="3"/>
    <x v="19"/>
    <x v="18"/>
    <s v="271505"/>
    <s v=" COMMUNICATIONS HORIZONTAL CABLING (TIA)"/>
    <s v="EL"/>
    <x v="1"/>
    <n v="1232"/>
    <s v="Telecommunications Outlets/Connectors"/>
    <s v="Telecommunications Outlets/Connectors"/>
    <s v="F"/>
    <s v="48-Port  Cat 6A UTP/STP RJ45; fully equipped; Patch Panels;"/>
    <n v="1"/>
    <s v="Nr"/>
    <n v="250"/>
    <n v="250"/>
    <n v="250"/>
    <n v="250"/>
  </r>
  <r>
    <x v="3"/>
    <x v="19"/>
    <x v="18"/>
    <s v="272109"/>
    <s v=" DATA COMM FOR CAMPUS NETWORK"/>
    <s v="EL"/>
    <x v="0"/>
    <n v="1233"/>
    <s v="272109 - DATA COMM FOR CAMPUS NETWORK"/>
    <s v="272109 - DATA COMM FOR CAMPUS NETWORK"/>
    <m/>
    <s v="272109 - DATA COMM FOR CAMPUS NETWORK"/>
    <m/>
    <m/>
    <n v="0"/>
    <m/>
    <m/>
    <m/>
  </r>
  <r>
    <x v="3"/>
    <x v="19"/>
    <x v="18"/>
    <s v="272109"/>
    <s v=" DATA COMM FOR CAMPUS NETWORK"/>
    <s v="EL"/>
    <x v="0"/>
    <n v="1234"/>
    <s v="Supply, installation, testing, commissioning, putting into satisfactory operation and handing over complete Data Communication Devices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Data Communication Devices ; including all necessary accessories, fittings, Support, fixation, cable bonding and labelling, cable management, licenses and all required software ; complete; As shown on drawings and described in specifications"/>
    <m/>
    <s v="Supply, installation, testing, commissioning, putting into satisfactory operation and handing over complete Data Communication Devices ; including all necessary accessories, fittings, Support, fixation, cable bonding and labelling, cable management, licenses and all required software ; complete; As shown on drawings and described in specifications"/>
    <m/>
    <m/>
    <n v="0"/>
    <m/>
    <m/>
    <m/>
  </r>
  <r>
    <x v="3"/>
    <x v="19"/>
    <x v="18"/>
    <s v="272109"/>
    <s v=" DATA COMM FOR CAMPUS NETWORK"/>
    <s v="EL"/>
    <x v="0"/>
    <n v="1235"/>
    <s v="Active communications and data processing equipment"/>
    <s v="Active communications and data processing equipment"/>
    <m/>
    <s v="Active communications and data processing equipment"/>
    <m/>
    <m/>
    <n v="0"/>
    <m/>
    <m/>
    <m/>
  </r>
  <r>
    <x v="3"/>
    <x v="19"/>
    <x v="18"/>
    <s v="272109"/>
    <s v=" DATA COMM FOR CAMPUS NETWORK"/>
    <s v="EL"/>
    <x v="1"/>
    <n v="1236"/>
    <s v="Supply, installation, testing, commissioning, putting into satisfactory operation and handing over complete Data Communication Devices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Data Communication Devices ; including all necessary accessories, fittings, Support, fixation, cable bonding and labelling, cable management, licenses and all required software ; complete; As shown on drawings and described in specifications"/>
    <s v="A"/>
    <s v="48-Ports Access data switches ; "/>
    <n v="1"/>
    <s v="Nr"/>
    <n v="1250"/>
    <n v="1250"/>
    <n v="1250"/>
    <n v="1250"/>
  </r>
  <r>
    <x v="3"/>
    <x v="19"/>
    <x v="18"/>
    <s v="272133"/>
    <s v=" WIRELESS DATA NETWORK"/>
    <s v="EL"/>
    <x v="0"/>
    <n v="1237"/>
    <s v="272133 - WIRELESS DATA NETWORK"/>
    <s v="272133 - WIRELESS DATA NETWORK"/>
    <m/>
    <s v="272133 - WIRELESS DATA NETWORK"/>
    <m/>
    <m/>
    <n v="0"/>
    <m/>
    <m/>
    <m/>
  </r>
  <r>
    <x v="3"/>
    <x v="19"/>
    <x v="18"/>
    <s v="272133"/>
    <s v=" WIRELESS DATA NETWORK"/>
    <s v="EL"/>
    <x v="0"/>
    <n v="1238"/>
    <s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
    <m/>
    <s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
    <m/>
    <m/>
    <n v="0"/>
    <m/>
    <m/>
    <m/>
  </r>
  <r>
    <x v="3"/>
    <x v="19"/>
    <x v="18"/>
    <s v="272133"/>
    <s v=" WIRELESS DATA NETWORK"/>
    <s v="EL"/>
    <x v="0"/>
    <n v="1239"/>
    <s v="Wireless data network components"/>
    <s v="Wireless data network components"/>
    <m/>
    <s v="Wireless data network components"/>
    <m/>
    <m/>
    <n v="0"/>
    <m/>
    <m/>
    <m/>
  </r>
  <r>
    <x v="3"/>
    <x v="19"/>
    <x v="18"/>
    <s v="272133"/>
    <s v=" WIRELESS DATA NETWORK"/>
    <s v="EL"/>
    <x v="1"/>
    <n v="1240"/>
    <s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
    <s v="B"/>
    <s v="Wireless controllers,"/>
    <n v="1"/>
    <s v="Item"/>
    <n v="3125"/>
    <n v="3125"/>
    <n v="3125"/>
    <n v="3125"/>
  </r>
  <r>
    <x v="3"/>
    <x v="19"/>
    <x v="18"/>
    <s v="272133"/>
    <s v=" WIRELESS DATA NETWORK"/>
    <s v="EL"/>
    <x v="1"/>
    <n v="1241"/>
    <s v="Wireless data network components"/>
    <s v="Wireless data network components"/>
    <s v="C"/>
    <s v="Wireless radio access points and antennas;"/>
    <n v="4"/>
    <s v="Nr"/>
    <n v="282"/>
    <n v="1128"/>
    <n v="282"/>
    <n v="1128"/>
  </r>
  <r>
    <x v="3"/>
    <x v="19"/>
    <x v="18"/>
    <s v="272133"/>
    <s v=" WIRELESS DATA NETWORK"/>
    <s v="EL"/>
    <x v="1"/>
    <n v="1242"/>
    <s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
    <s v="D"/>
    <s v="Wireless data network system administration software;"/>
    <n v="1"/>
    <s v="Item"/>
    <n v="782"/>
    <n v="782"/>
    <n v="782"/>
    <n v="782"/>
  </r>
  <r>
    <x v="3"/>
    <x v="19"/>
    <x v="18"/>
    <s v="272133"/>
    <s v=" WIRELESS DATA NETWORK"/>
    <s v="EL"/>
    <x v="1"/>
    <n v="1243"/>
    <s v="Wireless data network components"/>
    <s v="Wireless data network components"/>
    <s v="A"/>
    <s v="Access and security control software;"/>
    <n v="1"/>
    <s v="Item"/>
    <n v="938"/>
    <n v="938"/>
    <n v="938"/>
    <n v="938"/>
  </r>
  <r>
    <x v="3"/>
    <x v="19"/>
    <x v="18"/>
    <s v="274133"/>
    <s v=" MASTER ANTENNA TELEVISION SYSTEM"/>
    <s v="EL"/>
    <x v="0"/>
    <n v="1244"/>
    <s v="274133- MASTER ANTENNA TELEVISION SYSTEM"/>
    <s v="274133- MASTER ANTENNA TELEVISION SYSTEM"/>
    <m/>
    <s v="274133- MASTER ANTENNA TELEVISION SYSTEM"/>
    <m/>
    <m/>
    <n v="0"/>
    <m/>
    <m/>
    <m/>
  </r>
  <r>
    <x v="3"/>
    <x v="19"/>
    <x v="18"/>
    <s v="274133"/>
    <s v=" MASTER ANTENNA TELEVISION SYSTEM"/>
    <s v="EL"/>
    <x v="0"/>
    <n v="1245"/>
    <s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
    <m/>
    <s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
    <m/>
    <m/>
    <n v="0"/>
    <m/>
    <m/>
    <m/>
  </r>
  <r>
    <x v="3"/>
    <x v="19"/>
    <x v="18"/>
    <s v="274133"/>
    <s v=" MASTER ANTENNA TELEVISION SYSTEM"/>
    <s v="EL"/>
    <x v="1"/>
    <n v="1246"/>
    <s v="274133- MASTER ANTENNA TELEVISION SYSTEM"/>
    <s v="274133- MASTER ANTENNA TELEVISION SYSTEM"/>
    <s v="B"/>
    <s v="Satellite Dish"/>
    <n v="1"/>
    <s v="Nr"/>
    <n v="235"/>
    <n v="235"/>
    <n v="235"/>
    <n v="235"/>
  </r>
  <r>
    <x v="3"/>
    <x v="19"/>
    <x v="18"/>
    <s v="274133"/>
    <s v=" MASTER ANTENNA TELEVISION SYSTEM"/>
    <s v="EL"/>
    <x v="1"/>
    <n v="1247"/>
    <s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
    <s v="C"/>
    <s v="Quad LNB"/>
    <n v="1"/>
    <s v="Nr"/>
    <n v="125"/>
    <n v="125"/>
    <n v="125"/>
    <n v="125"/>
  </r>
  <r>
    <x v="3"/>
    <x v="19"/>
    <x v="18"/>
    <s v="274133"/>
    <s v=" MASTER ANTENNA TELEVISION SYSTEM"/>
    <s v="EL"/>
    <x v="1"/>
    <n v="1248"/>
    <s v="274133- MASTER ANTENNA TELEVISION SYSTEM"/>
    <s v="274133- MASTER ANTENNA TELEVISION SYSTEM"/>
    <s v="D"/>
    <s v="Multiswitch (5 input / 24 output)"/>
    <n v="1"/>
    <s v="Nr"/>
    <n v="938"/>
    <n v="938"/>
    <n v="938"/>
    <n v="938"/>
  </r>
  <r>
    <x v="3"/>
    <x v="19"/>
    <x v="18"/>
    <s v="274133"/>
    <s v=" MASTER ANTENNA TELEVISION SYSTEM"/>
    <s v="EL"/>
    <x v="1"/>
    <n v="1249"/>
    <s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
    <s v="E"/>
    <s v="MATV Outlets; Wall Mounted"/>
    <n v="7"/>
    <s v="Nr"/>
    <n v="134"/>
    <n v="938"/>
    <n v="134"/>
    <n v="938"/>
  </r>
  <r>
    <x v="3"/>
    <x v="19"/>
    <x v="18"/>
    <s v="274116"/>
    <s v="INTEGRATED AUDIOVISUAL SYSTEMS AND EQUIPMENT - FOR AUDITORIUM"/>
    <s v="EL"/>
    <x v="0"/>
    <n v="1250"/>
    <s v="274116  - INTEGRATED AUDIOVISUAL SYSTEMS AND EQUIPMENT - FOR AUDITORIUM"/>
    <s v="274116  - INTEGRATED AUDIOVISUAL SYSTEMS AND EQUIPMENT - FOR AUDITORIUM"/>
    <m/>
    <s v="274116  - INTEGRATED AUDIOVISUAL SYSTEMS AND EQUIPMENT - FOR AUDITORIUM"/>
    <m/>
    <m/>
    <n v="0"/>
    <m/>
    <m/>
    <m/>
  </r>
  <r>
    <x v="3"/>
    <x v="19"/>
    <x v="18"/>
    <s v="274116"/>
    <s v="INTEGRATED AUDIOVISUAL SYSTEMS AND EQUIPMENT - FOR AUDITORIUM"/>
    <s v="EL"/>
    <x v="0"/>
    <n v="1251"/>
    <s v="Supply, installation, testing, commissioning, putting into satisfactory operation and handing over complete Integrated AV System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Integrated AV System ; including all necessary accessories, fittings, Support, fixation, cable bonding and labelling, cable management, licenses and all required software ; complete; As shown on drawings and described in specifications"/>
    <m/>
    <s v="Supply, installation, testing, commissioning, putting into satisfactory operation and handing over complete Integrated AV System ; including all necessary accessories, fittings, Support, fixation, cable bonding and labelling, cable management, licenses and all required software ; complete; As shown on drawings and described in specifications"/>
    <m/>
    <m/>
    <n v="0"/>
    <m/>
    <m/>
    <m/>
  </r>
  <r>
    <x v="3"/>
    <x v="19"/>
    <x v="18"/>
    <s v="274116"/>
    <s v="INTEGRATED AUDIOVISUAL SYSTEMS AND EQUIPMENT - FOR AUDITORIUM"/>
    <s v="EL"/>
    <x v="0"/>
    <n v="1252"/>
    <s v="Signal Processing and Central Equipment:"/>
    <s v="Signal Processing and Central Equipment:"/>
    <m/>
    <s v="Signal Processing and Central Equipment:"/>
    <m/>
    <m/>
    <n v="0"/>
    <m/>
    <m/>
    <m/>
  </r>
  <r>
    <x v="3"/>
    <x v="19"/>
    <x v="18"/>
    <s v="274116"/>
    <s v="INTEGRATED AUDIOVISUAL SYSTEMS AND EQUIPMENT - FOR AUDITORIUM"/>
    <s v="EL"/>
    <x v="1"/>
    <n v="1253"/>
    <s v="Supply, installation, testing, commissioning, putting into satisfactory operation and handing over complete Integrated AV System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Integrated AV System ; including all necessary accessories, fittings, Support, fixation, cable bonding and labelling, cable management, licenses and all required software ; complete; As shown on drawings and described in specifications"/>
    <s v="F"/>
    <s v="Control system;"/>
    <n v="1"/>
    <s v="Item"/>
    <m/>
    <m/>
    <n v="0"/>
    <n v="0"/>
  </r>
  <r>
    <x v="3"/>
    <x v="19"/>
    <x v="18"/>
    <s v="274116"/>
    <s v="INTEGRATED AUDIOVISUAL SYSTEMS AND EQUIPMENT - FOR AUDITORIUM"/>
    <s v="EL"/>
    <x v="1"/>
    <n v="1254"/>
    <s v="Signal Processing and Central Equipment:"/>
    <s v="Signal Processing and Central Equipment:"/>
    <s v="A"/>
    <s v="Signal Processing Equipment;"/>
    <n v="1"/>
    <s v="Item"/>
    <m/>
    <m/>
    <n v="0"/>
    <n v="0"/>
  </r>
  <r>
    <x v="3"/>
    <x v="19"/>
    <x v="18"/>
    <s v="274116"/>
    <s v="INTEGRATED AUDIOVISUAL SYSTEMS AND EQUIPMENT - FOR AUDITORIUM"/>
    <s v="EL"/>
    <x v="0"/>
    <n v="1255"/>
    <s v="Video Projection Equipment &amp; Accessories"/>
    <s v="Video Projection Equipment &amp; Accessories"/>
    <m/>
    <s v="Video Projection Equipment &amp; Accessories"/>
    <m/>
    <m/>
    <n v="0"/>
    <m/>
    <m/>
    <m/>
  </r>
  <r>
    <x v="3"/>
    <x v="19"/>
    <x v="18"/>
    <s v="274116"/>
    <s v="INTEGRATED AUDIOVISUAL SYSTEMS AND EQUIPMENT - FOR AUDITORIUM"/>
    <s v="EL"/>
    <x v="1"/>
    <n v="1256"/>
    <s v="Signal Processing and Central Equipment:"/>
    <s v="Signal Processing and Central Equipment:"/>
    <s v="B"/>
    <s v="Projector"/>
    <n v="1"/>
    <s v="Nr"/>
    <m/>
    <m/>
    <n v="0"/>
    <n v="0"/>
  </r>
  <r>
    <x v="3"/>
    <x v="19"/>
    <x v="18"/>
    <s v="274116"/>
    <s v="INTEGRATED AUDIOVISUAL SYSTEMS AND EQUIPMENT - FOR AUDITORIUM"/>
    <s v="EL"/>
    <x v="1"/>
    <n v="1257"/>
    <s v="Video Projection Equipment &amp; Accessories"/>
    <s v="Video Projection Equipment &amp; Accessories"/>
    <s v="C"/>
    <s v="Projector Mount"/>
    <n v="1"/>
    <s v="Nr"/>
    <m/>
    <m/>
    <n v="0"/>
    <n v="0"/>
  </r>
  <r>
    <x v="3"/>
    <x v="19"/>
    <x v="18"/>
    <s v="274116"/>
    <s v="INTEGRATED AUDIOVISUAL SYSTEMS AND EQUIPMENT - FOR AUDITORIUM"/>
    <s v="EL"/>
    <x v="1"/>
    <n v="1258"/>
    <s v="Signal Processing and Central Equipment:"/>
    <s v="Signal Processing and Central Equipment:"/>
    <s v="D"/>
    <s v="Motorized screen (267x356 cm)"/>
    <n v="1"/>
    <s v="Nr"/>
    <m/>
    <m/>
    <n v="0"/>
    <n v="0"/>
  </r>
  <r>
    <x v="3"/>
    <x v="19"/>
    <x v="18"/>
    <s v="274116"/>
    <s v="INTEGRATED AUDIOVISUAL SYSTEMS AND EQUIPMENT - FOR AUDITORIUM"/>
    <s v="EL"/>
    <x v="0"/>
    <n v="1259"/>
    <s v="Sound Re-inforcement Equipment:"/>
    <s v="Sound Re-inforcement Equipment:"/>
    <m/>
    <s v="Sound Re-inforcement Equipment:"/>
    <m/>
    <m/>
    <m/>
    <m/>
    <m/>
    <m/>
  </r>
  <r>
    <x v="3"/>
    <x v="19"/>
    <x v="18"/>
    <s v="274116"/>
    <s v="INTEGRATED AUDIOVISUAL SYSTEMS AND EQUIPMENT - FOR AUDITORIUM"/>
    <s v="EL"/>
    <x v="1"/>
    <n v="1260"/>
    <s v="Signal Processing and Central Equipment:"/>
    <s v="Signal Processing and Central Equipment:"/>
    <s v="E"/>
    <s v="Ceiling loudspeakers"/>
    <n v="10"/>
    <s v="Nr"/>
    <m/>
    <m/>
    <n v="0"/>
    <n v="0"/>
  </r>
  <r>
    <x v="3"/>
    <x v="19"/>
    <x v="18"/>
    <s v="274116"/>
    <s v="INTEGRATED AUDIOVISUAL SYSTEMS AND EQUIPMENT - FOR AUDITORIUM"/>
    <s v="EL"/>
    <x v="1"/>
    <n v="1261"/>
    <s v="Sound Re-inforcement Equipment:"/>
    <s v="Sound Re-inforcement Equipment:"/>
    <s v="F"/>
    <s v="Hardwired microphone"/>
    <n v="3"/>
    <s v="Nr"/>
    <m/>
    <m/>
    <n v="0"/>
    <n v="0"/>
  </r>
  <r>
    <x v="3"/>
    <x v="19"/>
    <x v="18"/>
    <s v="274116"/>
    <s v="INTEGRATED AUDIOVISUAL SYSTEMS AND EQUIPMENT - FOR AUDITORIUM"/>
    <s v="EL"/>
    <x v="1"/>
    <n v="1262"/>
    <s v="Signal Processing and Central Equipment:"/>
    <s v="Signal Processing and Central Equipment:"/>
    <s v="G"/>
    <s v="Wireless microphone"/>
    <n v="2"/>
    <s v="Nr"/>
    <m/>
    <m/>
    <n v="0"/>
    <n v="0"/>
  </r>
  <r>
    <x v="3"/>
    <x v="19"/>
    <x v="18"/>
    <s v="274116"/>
    <s v="INTEGRATED AUDIOVISUAL SYSTEMS AND EQUIPMENT - FOR AUDITORIUM"/>
    <s v="EL"/>
    <x v="0"/>
    <n v="1263"/>
    <s v="Miscellaneous Components:"/>
    <s v="Miscellaneous Components:"/>
    <m/>
    <s v="Miscellaneous Components:"/>
    <m/>
    <m/>
    <m/>
    <m/>
    <m/>
    <m/>
  </r>
  <r>
    <x v="3"/>
    <x v="19"/>
    <x v="18"/>
    <s v="274116"/>
    <s v="INTEGRATED AUDIOVISUAL SYSTEMS AND EQUIPMENT - FOR AUDITORIUM"/>
    <s v="EL"/>
    <x v="1"/>
    <n v="1264"/>
    <s v="Signal Processing and Central Equipment:"/>
    <s v="Signal Processing and Central Equipment:"/>
    <s v="H"/>
    <s v="AV floor box"/>
    <n v="1"/>
    <s v="Nr"/>
    <m/>
    <m/>
    <n v="0"/>
    <n v="0"/>
  </r>
  <r>
    <x v="3"/>
    <x v="19"/>
    <x v="18"/>
    <s v="274116"/>
    <s v="INTEGRATED AUDIOVISUAL SYSTEMS AND EQUIPMENT - FOR AUDITORIUM"/>
    <s v="EL"/>
    <x v="1"/>
    <n v="1265"/>
    <s v="Miscellaneous Components:"/>
    <s v="Miscellaneous Components:"/>
    <s v="J"/>
    <s v="AV wall plat"/>
    <n v="1"/>
    <s v="Nr"/>
    <m/>
    <m/>
    <n v="0"/>
    <n v="0"/>
  </r>
  <r>
    <x v="3"/>
    <x v="19"/>
    <x v="18"/>
    <s v="274116"/>
    <s v="INTEGRATED AUDIOVISUAL SYSTEMS AND EQUIPMENT - FOR AUDITORIUM"/>
    <s v="EL"/>
    <x v="1"/>
    <n v="1266"/>
    <s v="Signal Processing and Central Equipment:"/>
    <s v="Signal Processing and Central Equipment:"/>
    <s v="K"/>
    <s v="Touch Panel, (Wireless Touch Panel, 10.1&quot;),"/>
    <n v="1"/>
    <s v="Nr"/>
    <m/>
    <m/>
    <n v="0"/>
    <n v="0"/>
  </r>
  <r>
    <x v="3"/>
    <x v="19"/>
    <x v="18"/>
    <s v="274116"/>
    <s v="INTEGRATED AUDIOVISUAL SYSTEMS AND EQUIPMENT - FOR AUDITORIUM"/>
    <s v="EL"/>
    <x v="0"/>
    <n v="1267"/>
    <s v="A/V Equipment Racks/ Cabinets"/>
    <s v="A/V Equipment Racks/ Cabinets"/>
    <m/>
    <s v="A/V Equipment Racks/ Cabinets"/>
    <m/>
    <m/>
    <m/>
    <m/>
    <m/>
    <m/>
  </r>
  <r>
    <x v="3"/>
    <x v="19"/>
    <x v="18"/>
    <s v="274116"/>
    <s v="INTEGRATED AUDIOVISUAL SYSTEMS AND EQUIPMENT - FOR AUDITORIUM"/>
    <s v="EL"/>
    <x v="1"/>
    <n v="1268"/>
    <s v="Signal Processing and Central Equipment:"/>
    <s v="Signal Processing and Central Equipment:"/>
    <s v="L"/>
    <s v="A/V Racks/Credenza;"/>
    <n v="1"/>
    <s v="Nr"/>
    <m/>
    <m/>
    <n v="0"/>
    <n v="0"/>
  </r>
  <r>
    <x v="3"/>
    <x v="19"/>
    <x v="18"/>
    <s v="275118"/>
    <s v=" PUBLIC ADDRESS / VOICE ALARM (PA/VA) SYSTEM"/>
    <s v="EL"/>
    <x v="0"/>
    <n v="1269"/>
    <s v="275118 - PUBLIC ADDRESS / VOICE ALARM (PA/VA) SYSTEM"/>
    <s v="275118 - PUBLIC ADDRESS / VOICE ALARM (PA/VA) SYSTEM"/>
    <m/>
    <s v="275118 - PUBLIC ADDRESS / VOICE ALARM (PA/VA) SYSTEM"/>
    <m/>
    <m/>
    <n v="0"/>
    <m/>
    <m/>
    <m/>
  </r>
  <r>
    <x v="3"/>
    <x v="19"/>
    <x v="18"/>
    <s v="275118"/>
    <s v=" PUBLIC ADDRESS / VOICE ALARM (PA/VA) SYSTEM"/>
    <s v="EL"/>
    <x v="0"/>
    <n v="1270"/>
    <s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
    <m/>
    <s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
    <m/>
    <m/>
    <n v="0"/>
    <m/>
    <m/>
    <m/>
  </r>
  <r>
    <x v="3"/>
    <x v="19"/>
    <x v="18"/>
    <s v="275118"/>
    <s v=" PUBLIC ADDRESS / VOICE ALARM (PA/VA) SYSTEM"/>
    <s v="EL"/>
    <x v="0"/>
    <n v="1271"/>
    <s v="Central (Headend) System Components;"/>
    <s v="Central (Headend) System Components;"/>
    <m/>
    <s v="Central (Headend) System Components;"/>
    <m/>
    <m/>
    <n v="0"/>
    <m/>
    <m/>
    <m/>
  </r>
  <r>
    <x v="3"/>
    <x v="19"/>
    <x v="18"/>
    <s v="275118"/>
    <s v=" PUBLIC ADDRESS / VOICE ALARM (PA/VA) SYSTEM"/>
    <s v="EL"/>
    <x v="1"/>
    <n v="1272"/>
    <s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
    <s v="A"/>
    <s v="PA system headend equipment, as specified;"/>
    <n v="1"/>
    <s v="Item"/>
    <n v="7813"/>
    <n v="7813"/>
    <n v="7813"/>
    <n v="7813"/>
  </r>
  <r>
    <x v="3"/>
    <x v="19"/>
    <x v="18"/>
    <s v="275118"/>
    <s v=" PUBLIC ADDRESS / VOICE ALARM (PA/VA) SYSTEM"/>
    <s v="EL"/>
    <x v="0"/>
    <n v="1273"/>
    <s v="System Peripheral Devices;"/>
    <s v="System Peripheral Devices;"/>
    <m/>
    <s v="System Peripheral Devices;"/>
    <m/>
    <m/>
    <n v="0"/>
    <m/>
    <m/>
    <m/>
  </r>
  <r>
    <x v="3"/>
    <x v="19"/>
    <x v="18"/>
    <s v="275118"/>
    <s v=" PUBLIC ADDRESS / VOICE ALARM (PA/VA) SYSTEM"/>
    <s v="EL"/>
    <x v="1"/>
    <n v="1274"/>
    <s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
    <s v="B"/>
    <s v="Paging Microphone"/>
    <n v="1"/>
    <s v="Nr"/>
    <n v="1250"/>
    <n v="1250"/>
    <n v="1250"/>
    <n v="1250"/>
  </r>
  <r>
    <x v="3"/>
    <x v="19"/>
    <x v="18"/>
    <s v="275118"/>
    <s v=" PUBLIC ADDRESS / VOICE ALARM (PA/VA) SYSTEM"/>
    <s v="EL"/>
    <x v="1"/>
    <n v="1275"/>
    <s v="System Peripheral Devices;"/>
    <s v="System Peripheral Devices;"/>
    <s v="C"/>
    <s v="Ceiling mounted speaker (6w)"/>
    <n v="90"/>
    <s v="Nr"/>
    <n v="235"/>
    <n v="21150"/>
    <n v="235"/>
    <n v="21150"/>
  </r>
  <r>
    <x v="3"/>
    <x v="19"/>
    <x v="18"/>
    <s v="275118"/>
    <s v=" PUBLIC ADDRESS / VOICE ALARM (PA/VA) SYSTEM"/>
    <s v="EL"/>
    <x v="1"/>
    <n v="1276"/>
    <s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
    <s v="D"/>
    <s v="Noise-operated gain controllers (Volume attenuator stations);"/>
    <n v="1"/>
    <s v="Nr"/>
    <n v="782"/>
    <n v="782"/>
    <n v="782"/>
    <n v="782"/>
  </r>
  <r>
    <x v="3"/>
    <x v="19"/>
    <x v="18"/>
    <s v="275118"/>
    <s v=" PUBLIC ADDRESS / VOICE ALARM (PA/VA) SYSTEM"/>
    <s v="EL"/>
    <x v="0"/>
    <n v="1277"/>
    <s v="A/V Equipment Racks/ Cabinets"/>
    <s v="A/V Equipment Racks/ Cabinets"/>
    <m/>
    <s v="A/V Equipment Racks/ Cabinets"/>
    <m/>
    <m/>
    <n v="0"/>
    <m/>
    <m/>
    <m/>
  </r>
  <r>
    <x v="3"/>
    <x v="19"/>
    <x v="18"/>
    <s v="275118"/>
    <s v=" PUBLIC ADDRESS / VOICE ALARM (PA/VA) SYSTEM"/>
    <s v="EL"/>
    <x v="1"/>
    <n v="1278"/>
    <s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
    <s v="E"/>
    <s v="Public Address Rack;"/>
    <n v="1"/>
    <s v="Nr"/>
    <n v="4688"/>
    <n v="4688"/>
    <n v="4688"/>
    <n v="4688"/>
  </r>
  <r>
    <x v="3"/>
    <x v="19"/>
    <x v="18"/>
    <s v="275223"/>
    <s v="NURSE CALL-CODE BLUE SYSTEMS"/>
    <s v="EL"/>
    <x v="0"/>
    <n v="1279"/>
    <s v="275223- NURSE CALL-CODE BLUE SYSTEMS"/>
    <s v="275223- NURSE CALL-CODE BLUE SYSTEMS"/>
    <m/>
    <s v="275223- NURSE CALL-CODE BLUE SYSTEMS"/>
    <m/>
    <m/>
    <n v="0"/>
    <m/>
    <m/>
    <m/>
  </r>
  <r>
    <x v="3"/>
    <x v="19"/>
    <x v="18"/>
    <s v="275223"/>
    <s v="NURSE CALL-CODE BLUE SYSTEMS"/>
    <s v="EL"/>
    <x v="0"/>
    <n v="1280"/>
    <s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m/>
    <s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m/>
    <m/>
    <n v="0"/>
    <m/>
    <m/>
    <m/>
  </r>
  <r>
    <x v="3"/>
    <x v="19"/>
    <x v="18"/>
    <s v="275223"/>
    <s v="NURSE CALL-CODE BLUE SYSTEMS"/>
    <s v="EL"/>
    <x v="1"/>
    <n v="1281"/>
    <s v="275223- NURSE CALL-CODE BLUE SYSTEMS"/>
    <s v="275223- NURSE CALL-CODE BLUE SYSTEMS"/>
    <s v="A"/>
    <s v="Nurse Call Workstation"/>
    <n v="1"/>
    <s v="Nr"/>
    <n v="2344"/>
    <n v="2344"/>
    <n v="2344"/>
    <n v="2344"/>
  </r>
  <r>
    <x v="3"/>
    <x v="19"/>
    <x v="18"/>
    <s v="275223"/>
    <s v="NURSE CALL-CODE BLUE SYSTEMS"/>
    <s v="EL"/>
    <x v="1"/>
    <n v="1282"/>
    <s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s v="B"/>
    <s v="Nurse Call Type-B"/>
    <n v="6"/>
    <s v="Nr"/>
    <n v="1875"/>
    <n v="11250"/>
    <n v="1875"/>
    <n v="11250"/>
  </r>
  <r>
    <x v="3"/>
    <x v="19"/>
    <x v="18"/>
    <s v="275223"/>
    <s v="NURSE CALL-CODE BLUE SYSTEMS"/>
    <s v="EL"/>
    <x v="1"/>
    <n v="1283"/>
    <s v="275223- NURSE CALL-CODE BLUE SYSTEMS"/>
    <s v="275223- NURSE CALL-CODE BLUE SYSTEMS"/>
    <s v="C"/>
    <s v="Nurse Call Type-C"/>
    <n v="1"/>
    <s v="Nr"/>
    <n v="1719"/>
    <n v="1719"/>
    <n v="1719"/>
    <n v="1719"/>
  </r>
  <r>
    <x v="3"/>
    <x v="19"/>
    <x v="18"/>
    <s v="275223"/>
    <s v="NURSE CALL-CODE BLUE SYSTEMS"/>
    <s v="EL"/>
    <x v="1"/>
    <n v="1284"/>
    <s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s v="D"/>
    <s v="Nurse Call Type-D"/>
    <n v="1"/>
    <s v="Nr"/>
    <n v="1719"/>
    <n v="1719"/>
    <n v="1719"/>
    <n v="1719"/>
  </r>
  <r>
    <x v="3"/>
    <x v="19"/>
    <x v="18"/>
    <s v="275223"/>
    <s v="NURSE CALL-CODE BLUE SYSTEMS"/>
    <s v="EL"/>
    <x v="0"/>
    <n v="1285"/>
    <s v="275223- NURSE CALL-CODE BLUE SYSTEMS"/>
    <s v="275223- NURSE CALL-CODE BLUE SYSTEMS"/>
    <s v="BILL NO. 27 - COMMUNICATIONS"/>
    <m/>
    <m/>
    <m/>
    <s v="J.D"/>
    <n v="83157"/>
    <m/>
    <m/>
  </r>
  <r>
    <x v="3"/>
    <x v="19"/>
    <x v="18"/>
    <s v="To Summary"/>
    <s v="To Summary"/>
    <m/>
    <x v="2"/>
    <n v="1286"/>
    <s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s v="To Summary"/>
    <m/>
    <m/>
    <m/>
    <m/>
    <m/>
    <m/>
    <m/>
  </r>
  <r>
    <x v="3"/>
    <x v="20"/>
    <x v="19"/>
    <s v="284621.13"/>
    <s v=" CONVENTIONAL FIRE ALARM SYSTEM"/>
    <s v="EL"/>
    <x v="0"/>
    <n v="1287"/>
    <s v="275223- NURSE CALL-CODE BLUE SYSTEMS"/>
    <s v="275223- NURSE CALL-CODE BLUE SYSTEMS"/>
    <s v="BILL NO. 28"/>
    <m/>
    <m/>
    <m/>
    <m/>
    <m/>
    <m/>
    <m/>
  </r>
  <r>
    <x v="3"/>
    <x v="20"/>
    <x v="19"/>
    <s v="284621.13"/>
    <s v=" CONVENTIONAL FIRE ALARM SYSTEM"/>
    <s v="EL"/>
    <x v="0"/>
    <n v="1288"/>
    <s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s v="ELECTRONIC SAFETY AND SECURITY"/>
    <m/>
    <m/>
    <m/>
    <m/>
    <m/>
    <m/>
    <m/>
  </r>
  <r>
    <x v="3"/>
    <x v="20"/>
    <x v="19"/>
    <s v="284621.13"/>
    <s v=" CONVENTIONAL FIRE ALARM SYSTEM"/>
    <s v="EL"/>
    <x v="0"/>
    <n v="1289"/>
    <s v="275223- NURSE CALL-CODE BLUE SYSTEMS"/>
    <s v="275223- NURSE CALL-CODE BLUE SYSTEMS"/>
    <s v="Item"/>
    <s v="                Description                        "/>
    <s v="Qty"/>
    <s v="Unit"/>
    <s v="Rate"/>
    <s v="Amount"/>
    <m/>
    <m/>
  </r>
  <r>
    <x v="3"/>
    <x v="20"/>
    <x v="19"/>
    <s v="284621.13"/>
    <s v=" CONVENTIONAL FIRE ALARM SYSTEM"/>
    <s v="EL"/>
    <x v="0"/>
    <n v="1290"/>
    <s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s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
    <m/>
    <m/>
    <m/>
    <m/>
    <m/>
    <s v="JD"/>
    <m/>
    <m/>
  </r>
  <r>
    <x v="3"/>
    <x v="20"/>
    <x v="19"/>
    <s v="284621.13"/>
    <s v=" CONVENTIONAL FIRE ALARM SYSTEM"/>
    <s v="EL"/>
    <x v="0"/>
    <n v="1291"/>
    <s v="284621.13 - CONVENTIONAL FIRE ALARM SYSTEM"/>
    <s v="284621.13 - CONVENTIONAL FIRE ALARM SYSTEM"/>
    <m/>
    <s v="284621.13 - CONVENTIONAL FIRE ALARM SYSTEM"/>
    <m/>
    <m/>
    <m/>
    <m/>
    <m/>
    <m/>
  </r>
  <r>
    <x v="3"/>
    <x v="20"/>
    <x v="19"/>
    <s v="284621.13"/>
    <s v=" CONVENTIONAL FIRE ALARM SYSTEM"/>
    <s v="EL"/>
    <x v="0"/>
    <n v="1292"/>
    <s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
    <s v="Fire Alarm Control Unit"/>
    <m/>
    <s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
    <m/>
    <m/>
    <m/>
    <m/>
    <m/>
    <m/>
  </r>
  <r>
    <x v="3"/>
    <x v="20"/>
    <x v="19"/>
    <s v="284621.13"/>
    <s v=" CONVENTIONAL FIRE ALARM SYSTEM"/>
    <s v="EL"/>
    <x v="0"/>
    <n v="1293"/>
    <s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
    <s v="Fire Alarm Control Unit"/>
    <m/>
    <s v="Fire Alarm Control Unit"/>
    <m/>
    <m/>
    <m/>
    <n v="0"/>
    <m/>
    <m/>
  </r>
  <r>
    <x v="3"/>
    <x v="20"/>
    <x v="19"/>
    <s v="284621.13"/>
    <s v=" CONVENTIONAL FIRE ALARM SYSTEM"/>
    <s v="EL"/>
    <x v="1"/>
    <n v="1294"/>
    <s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
    <s v="Fire Alarm Control Unit"/>
    <s v="A"/>
    <s v="Fire Alarm Control Panel (FACP)"/>
    <n v="1"/>
    <s v="Nr"/>
    <n v="1200"/>
    <n v="1200"/>
    <n v="1200"/>
    <n v="1200"/>
  </r>
  <r>
    <x v="3"/>
    <x v="20"/>
    <x v="19"/>
    <s v="284621.13"/>
    <s v=" CONVENTIONAL FIRE ALARM SYSTEM"/>
    <s v="EL"/>
    <x v="0"/>
    <n v="1295"/>
    <s v="Fire-alarm signal initiation devices "/>
    <s v="Fire-alarm signal initiation devices "/>
    <m/>
    <s v="Fire-alarm signal initiation devices "/>
    <m/>
    <m/>
    <n v="0"/>
    <n v="0"/>
    <m/>
    <m/>
  </r>
  <r>
    <x v="3"/>
    <x v="20"/>
    <x v="19"/>
    <s v="284621.13"/>
    <s v=" CONVENTIONAL FIRE ALARM SYSTEM"/>
    <s v="EL"/>
    <x v="1"/>
    <n v="1296"/>
    <s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
    <s v="Fire Alarm Control Unit"/>
    <s v="B"/>
    <s v="Manual fire alarm station"/>
    <n v="4"/>
    <s v="Nr"/>
    <n v="90"/>
    <n v="360"/>
    <n v="90"/>
    <n v="360"/>
  </r>
  <r>
    <x v="3"/>
    <x v="20"/>
    <x v="19"/>
    <s v="284621.13"/>
    <s v=" CONVENTIONAL FIRE ALARM SYSTEM"/>
    <s v="EL"/>
    <x v="1"/>
    <n v="1297"/>
    <s v="Fire-alarm signal initiation devices "/>
    <s v="Fire-alarm signal initiation devices "/>
    <s v="C"/>
    <s v="Smoke detectors, photoelectric type;"/>
    <n v="40"/>
    <s v="Nr"/>
    <n v="75"/>
    <n v="3000"/>
    <n v="75"/>
    <n v="3000"/>
  </r>
  <r>
    <x v="3"/>
    <x v="20"/>
    <x v="19"/>
    <s v="284621.13"/>
    <s v=" CONVENTIONAL FIRE ALARM SYSTEM"/>
    <s v="EL"/>
    <x v="1"/>
    <n v="1298"/>
    <s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
    <s v="Fire Alarm Control Unit"/>
    <s v="D"/>
    <s v="Smoke detectors, photoelectric type; With Sounder Base"/>
    <n v="6"/>
    <s v="Nr"/>
    <n v="75"/>
    <n v="450"/>
    <n v="75"/>
    <n v="450"/>
  </r>
  <r>
    <x v="3"/>
    <x v="20"/>
    <x v="19"/>
    <s v="284621.13"/>
    <s v=" CONVENTIONAL FIRE ALARM SYSTEM"/>
    <s v="EL"/>
    <x v="1"/>
    <n v="1299"/>
    <s v="Fire-alarm signal initiation devices "/>
    <s v="Fire-alarm signal initiation devices "/>
    <s v="E"/>
    <s v="Combined Optical/Heat detector (Multicriteria detector)"/>
    <n v="4"/>
    <s v="Nr"/>
    <n v="85"/>
    <n v="340"/>
    <n v="85"/>
    <n v="340"/>
  </r>
  <r>
    <x v="3"/>
    <x v="20"/>
    <x v="19"/>
    <s v="284621.13"/>
    <s v=" CONVENTIONAL FIRE ALARM SYSTEM"/>
    <s v="EL"/>
    <x v="1"/>
    <n v="1300"/>
    <s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
    <s v="Fire Alarm Control Unit"/>
    <s v="F"/>
    <s v="Heat detector"/>
    <n v="3"/>
    <s v="Nr"/>
    <n v="75"/>
    <n v="225"/>
    <n v="75"/>
    <n v="225"/>
  </r>
  <r>
    <x v="3"/>
    <x v="20"/>
    <x v="19"/>
    <s v="284621.13"/>
    <s v=" CONVENTIONAL FIRE ALARM SYSTEM"/>
    <s v="EL"/>
    <x v="1"/>
    <n v="1301"/>
    <s v="Fire-alarm signal initiation devices "/>
    <s v="Fire-alarm signal initiation devices "/>
    <s v="G"/>
    <s v="Duct Smoke Detectors"/>
    <n v="1"/>
    <s v="Item"/>
    <n v="1000"/>
    <n v="1000"/>
    <n v="1000"/>
    <n v="1000"/>
  </r>
  <r>
    <x v="3"/>
    <x v="20"/>
    <x v="19"/>
    <s v="284621.13"/>
    <s v=" CONVENTIONAL FIRE ALARM SYSTEM"/>
    <s v="EL"/>
    <x v="0"/>
    <n v="1302"/>
    <s v="Fire-alarm Notification devices "/>
    <s v="Fire-alarm Notification devices "/>
    <m/>
    <s v="Fire-alarm Notification devices "/>
    <m/>
    <m/>
    <n v="0"/>
    <n v="0"/>
    <m/>
    <m/>
  </r>
  <r>
    <x v="3"/>
    <x v="20"/>
    <x v="19"/>
    <s v="284621.13"/>
    <s v=" CONVENTIONAL FIRE ALARM SYSTEM"/>
    <s v="EL"/>
    <x v="1"/>
    <n v="1303"/>
    <s v="Fire-alarm signal initiation devices "/>
    <s v="Fire-alarm signal initiation devices "/>
    <s v="A"/>
    <s v="Wall mounted Strobe light - 15 cd"/>
    <n v="12"/>
    <s v="Nr"/>
    <n v="50"/>
    <n v="600"/>
    <n v="50"/>
    <n v="600"/>
  </r>
  <r>
    <x v="3"/>
    <x v="20"/>
    <x v="19"/>
    <s v="284621.13"/>
    <s v=" CONVENTIONAL FIRE ALARM SYSTEM"/>
    <s v="EL"/>
    <x v="1"/>
    <n v="1304"/>
    <s v="Fire-alarm Notification devices "/>
    <s v="Fire-alarm Notification devices "/>
    <s v="B"/>
    <s v="Wall mounted Strobe light - 30 cd"/>
    <n v="2"/>
    <s v="Nr"/>
    <n v="70"/>
    <n v="140"/>
    <n v="70"/>
    <n v="140"/>
  </r>
  <r>
    <x v="3"/>
    <x v="20"/>
    <x v="19"/>
    <s v="284621.13"/>
    <s v=" CONVENTIONAL FIRE ALARM SYSTEM"/>
    <s v="EL"/>
    <x v="1"/>
    <n v="1305"/>
    <s v="Fire-alarm signal initiation devices "/>
    <s v="Fire-alarm signal initiation devices "/>
    <s v="C"/>
    <s v="Wall mounted Strobe light - 60 cd"/>
    <n v="2"/>
    <s v="Nr"/>
    <m/>
    <n v="0"/>
    <n v="0"/>
    <n v="0"/>
  </r>
  <r>
    <x v="3"/>
    <x v="20"/>
    <x v="19"/>
    <s v="284621.13"/>
    <s v=" CONVENTIONAL FIRE ALARM SYSTEM"/>
    <s v="EL"/>
    <x v="1"/>
    <n v="1306"/>
    <s v="Fire-alarm Notification devices "/>
    <s v="Fire-alarm Notification devices "/>
    <s v="C"/>
    <s v="Wall mounted Strobe light - 95 cd"/>
    <n v="1"/>
    <s v="Nr"/>
    <n v="140"/>
    <n v="140"/>
    <n v="140"/>
    <n v="140"/>
  </r>
  <r>
    <x v="3"/>
    <x v="20"/>
    <x v="19"/>
    <s v="284621.13"/>
    <s v=" CONVENTIONAL FIRE ALARM SYSTEM"/>
    <s v="EL"/>
    <x v="0"/>
    <n v="1307"/>
    <s v="Addressable interface devices,"/>
    <s v="Addressable interface devices,"/>
    <m/>
    <s v="Addressable interface devices,"/>
    <m/>
    <m/>
    <n v="0"/>
    <n v="0"/>
    <m/>
    <m/>
  </r>
  <r>
    <x v="3"/>
    <x v="20"/>
    <x v="19"/>
    <s v="284621.13"/>
    <s v=" CONVENTIONAL FIRE ALARM SYSTEM"/>
    <s v="EL"/>
    <x v="1"/>
    <n v="1308"/>
    <s v="Fire-alarm Notification devices "/>
    <s v="Fire-alarm Notification devices "/>
    <s v="D"/>
    <s v="Control modules;"/>
    <n v="2"/>
    <s v="Nr"/>
    <n v="140"/>
    <n v="280"/>
    <n v="140"/>
    <n v="280"/>
  </r>
  <r>
    <x v="3"/>
    <x v="20"/>
    <x v="19"/>
    <s v="284621.13"/>
    <s v=" CONVENTIONAL FIRE ALARM SYSTEM"/>
    <s v="EL"/>
    <x v="1"/>
    <n v="1309"/>
    <s v="Addressable interface devices,"/>
    <s v="Addressable interface devices,"/>
    <s v="E"/>
    <s v="Monitoring modules;"/>
    <n v="2"/>
    <s v="Nr"/>
    <n v="140"/>
    <n v="280"/>
    <n v="140"/>
    <n v="280"/>
  </r>
  <r>
    <x v="3"/>
    <x v="20"/>
    <x v="19"/>
    <s v="284621.13"/>
    <s v=" CONVENTIONAL FIRE ALARM SYSTEM"/>
    <s v="EL"/>
    <x v="1"/>
    <n v="1310"/>
    <s v="Fire-alarm Notification devices "/>
    <s v="Fire-alarm Notification devices "/>
    <s v="F"/>
    <s v="Line isolation modules;"/>
    <n v="1"/>
    <s v="Item"/>
    <n v="200"/>
    <n v="200"/>
    <n v="200"/>
    <n v="200"/>
  </r>
  <r>
    <x v="3"/>
    <x v="20"/>
    <x v="19"/>
    <s v="284621.13"/>
    <s v=" CONVENTIONAL FIRE ALARM SYSTEM"/>
    <s v="EL"/>
    <x v="1"/>
    <n v="1311"/>
    <s v="Addressable interface devices,"/>
    <s v="Addressable interface devices,"/>
    <s v="G"/>
    <s v="End of line resistor/devices"/>
    <n v="4"/>
    <s v="Nr"/>
    <n v="20"/>
    <n v="80"/>
    <n v="20"/>
    <n v="80"/>
  </r>
  <r>
    <x v="3"/>
    <x v="20"/>
    <x v="19"/>
    <s v="284621.13"/>
    <s v=" CONVENTIONAL FIRE ALARM SYSTEM"/>
    <s v="EL"/>
    <x v="0"/>
    <n v="1312"/>
    <s v="Fire-alarm Notification devices "/>
    <s v="Fire-alarm Notification devices "/>
    <s v="BILL NO. 28 - ELECTRONIC SAFETY AND SECURITY"/>
    <m/>
    <m/>
    <m/>
    <s v="J.D"/>
    <n v="8295"/>
    <m/>
    <m/>
  </r>
  <r>
    <x v="3"/>
    <x v="20"/>
    <x v="19"/>
    <s v="To Summary"/>
    <s v="To Summary"/>
    <m/>
    <x v="2"/>
    <n v="1313"/>
    <s v="Addressable interface devices,"/>
    <s v="Addressable interface devices,"/>
    <s v="To Summary"/>
    <m/>
    <m/>
    <m/>
    <m/>
    <m/>
    <m/>
    <m/>
  </r>
  <r>
    <x v="3"/>
    <x v="21"/>
    <x v="20"/>
    <s v="311000"/>
    <s v=" SITE CLEARING"/>
    <s v="GE"/>
    <x v="0"/>
    <n v="1314"/>
    <s v="Fire-alarm Notification devices "/>
    <s v="Fire-alarm Notification devices "/>
    <m/>
    <m/>
    <s v="BILL NO. 31"/>
    <m/>
    <m/>
    <m/>
    <m/>
    <m/>
  </r>
  <r>
    <x v="3"/>
    <x v="21"/>
    <x v="20"/>
    <s v="311000"/>
    <s v=" SITE CLEARING"/>
    <s v="GE"/>
    <x v="0"/>
    <n v="1315"/>
    <s v="Addressable interface devices,"/>
    <s v="Addressable interface devices,"/>
    <m/>
    <m/>
    <s v=" EARTHWORK"/>
    <m/>
    <m/>
    <m/>
    <m/>
    <m/>
  </r>
  <r>
    <x v="3"/>
    <x v="21"/>
    <x v="20"/>
    <s v="311000"/>
    <s v=" SITE CLEARING"/>
    <s v="GE"/>
    <x v="0"/>
    <n v="1316"/>
    <s v="Fire-alarm Notification devices "/>
    <s v="Fire-alarm Notification devices "/>
    <s v="Item"/>
    <s v="                Description                        "/>
    <s v="Qty"/>
    <s v="Unit"/>
    <s v="Rate"/>
    <s v="Amount"/>
    <m/>
    <m/>
  </r>
  <r>
    <x v="3"/>
    <x v="21"/>
    <x v="20"/>
    <s v="311000"/>
    <s v=" SITE CLEARING"/>
    <s v="GE"/>
    <x v="0"/>
    <n v="1317"/>
    <s v="Addressable interface devices,"/>
    <s v="Addressable interface devices,"/>
    <m/>
    <m/>
    <m/>
    <m/>
    <m/>
    <s v="J.D"/>
    <m/>
    <m/>
  </r>
  <r>
    <x v="3"/>
    <x v="21"/>
    <x v="20"/>
    <s v="311000"/>
    <s v=" SITE CLEARING"/>
    <s v="GE"/>
    <x v="0"/>
    <n v="1318"/>
    <s v="311000 - SITE CLEARING"/>
    <s v="311000 - SITE CLEARING"/>
    <m/>
    <s v="311000 - SITE CLEARING"/>
    <m/>
    <m/>
    <m/>
    <m/>
    <m/>
    <m/>
  </r>
  <r>
    <x v="3"/>
    <x v="21"/>
    <x v="20"/>
    <s v="311000"/>
    <s v=" SITE CLEARING"/>
    <s v="GE"/>
    <x v="0"/>
    <n v="1319"/>
    <s v="Site preparation"/>
    <s v="Site preparation"/>
    <m/>
    <s v="Site preparation"/>
    <m/>
    <m/>
    <m/>
    <m/>
    <m/>
    <m/>
  </r>
  <r>
    <x v="3"/>
    <x v="21"/>
    <x v="20"/>
    <s v="311000"/>
    <s v=" SITE CLEARING"/>
    <s v="GE"/>
    <x v="1"/>
    <n v="1320"/>
    <s v="311000 - SITE CLEARING"/>
    <s v="311000 - SITE CLEARING"/>
    <s v="A"/>
    <s v="Clearing the site generally"/>
    <n v="1"/>
    <s v="Item"/>
    <m/>
    <n v="0"/>
    <n v="0"/>
    <n v="0"/>
  </r>
  <r>
    <x v="3"/>
    <x v="21"/>
    <x v="20"/>
    <s v="311000"/>
    <s v=" SITE CLEARING"/>
    <s v="GE"/>
    <x v="0"/>
    <n v="1321"/>
    <s v="Excavating"/>
    <s v="Excavating"/>
    <m/>
    <s v="Excavating"/>
    <m/>
    <m/>
    <m/>
    <m/>
    <m/>
    <m/>
  </r>
  <r>
    <x v="3"/>
    <x v="21"/>
    <x v="20"/>
    <s v="311000"/>
    <s v=" SITE CLEARING"/>
    <s v="GE"/>
    <x v="1"/>
    <n v="1322"/>
    <s v="311000 - SITE CLEARING"/>
    <s v="311000 - SITE CLEARING"/>
    <s v="B"/>
    <s v="Excavation from existing levels for Foundation, Ground Beams, Pits, trenches and beds"/>
    <n v="415"/>
    <s v="m3"/>
    <m/>
    <n v="0"/>
    <n v="0"/>
    <n v="0"/>
  </r>
  <r>
    <x v="3"/>
    <x v="21"/>
    <x v="20"/>
    <s v="311000"/>
    <s v=" SITE CLEARING"/>
    <s v="GE"/>
    <x v="0"/>
    <n v="1323"/>
    <s v="Filling "/>
    <s v="Filling "/>
    <m/>
    <s v="Filling "/>
    <m/>
    <m/>
    <m/>
    <m/>
    <m/>
    <m/>
  </r>
  <r>
    <x v="3"/>
    <x v="21"/>
    <x v="20"/>
    <s v="311000"/>
    <s v=" SITE CLEARING"/>
    <s v="GE"/>
    <x v="1"/>
    <n v="1324"/>
    <s v="Filling "/>
    <s v="Filling "/>
    <s v="C"/>
    <s v="Filling from existing levels to makeup levels "/>
    <n v="290"/>
    <s v="m3"/>
    <m/>
    <n v="0"/>
    <n v="0"/>
    <n v="0"/>
  </r>
  <r>
    <x v="3"/>
    <x v="21"/>
    <x v="20"/>
    <s v="311000"/>
    <s v=" SITE CLEARING"/>
    <s v="GE"/>
    <x v="0"/>
    <n v="1325"/>
    <s v="Filling "/>
    <s v="Filling "/>
    <s v="BILL No. 31 - EARTHWORK"/>
    <m/>
    <m/>
    <m/>
    <m/>
    <m/>
    <m/>
    <m/>
  </r>
  <r>
    <x v="3"/>
    <x v="21"/>
    <x v="20"/>
    <s v="To Summary"/>
    <s v="To Summary"/>
    <m/>
    <x v="2"/>
    <n v="1326"/>
    <s v="Filling "/>
    <s v="Filling "/>
    <s v="To Summary"/>
    <m/>
    <m/>
    <m/>
    <s v="J.D"/>
    <n v="0"/>
    <m/>
    <m/>
  </r>
  <r>
    <x v="3"/>
    <x v="22"/>
    <x v="21"/>
    <s v="321400"/>
    <s v=" UNIT PAVING"/>
    <s v="LS"/>
    <x v="0"/>
    <n v="1327"/>
    <s v="Filling "/>
    <s v="Filling "/>
    <m/>
    <m/>
    <s v="BILL NO. 32"/>
    <m/>
    <m/>
    <m/>
    <m/>
    <m/>
  </r>
  <r>
    <x v="3"/>
    <x v="22"/>
    <x v="21"/>
    <s v="321400"/>
    <s v=" UNIT PAVING"/>
    <s v="LS"/>
    <x v="0"/>
    <n v="1328"/>
    <s v="Filling "/>
    <s v="Filling "/>
    <m/>
    <m/>
    <s v="EXTERIOR IMPROVEMENTS"/>
    <m/>
    <m/>
    <m/>
    <m/>
    <m/>
  </r>
  <r>
    <x v="3"/>
    <x v="22"/>
    <x v="21"/>
    <s v="321400"/>
    <s v=" UNIT PAVING"/>
    <s v="LS"/>
    <x v="0"/>
    <n v="1329"/>
    <s v="Filling "/>
    <s v="Filling "/>
    <s v="Item"/>
    <s v="                Description                        "/>
    <s v="Qty"/>
    <s v="Unit"/>
    <s v="Rate"/>
    <s v="Amount"/>
    <m/>
    <m/>
  </r>
  <r>
    <x v="3"/>
    <x v="22"/>
    <x v="21"/>
    <s v="311000"/>
    <s v=" UNIT PAVING"/>
    <s v="GE"/>
    <x v="0"/>
    <n v="1330"/>
    <s v="Filling "/>
    <s v="Filling "/>
    <m/>
    <m/>
    <m/>
    <m/>
    <m/>
    <s v="J.D"/>
    <m/>
    <m/>
  </r>
  <r>
    <x v="3"/>
    <x v="22"/>
    <x v="21"/>
    <s v="321400"/>
    <s v=" UNIT PAVING"/>
    <s v="LS"/>
    <x v="0"/>
    <n v="1331"/>
    <s v="321400 - UNIT PAVING"/>
    <s v="321400 - UNIT PAVING"/>
    <m/>
    <s v="321400 - UNIT PAVING"/>
    <m/>
    <m/>
    <m/>
    <m/>
    <m/>
    <m/>
  </r>
  <r>
    <x v="3"/>
    <x v="22"/>
    <x v="21"/>
    <s v="321400"/>
    <s v=" UNIT PAVING"/>
    <s v="LS"/>
    <x v="0"/>
    <n v="1332"/>
    <s v="Precast concrete curb; ordinary Portland cement, smooth finish, reinforced; including fittings and fixings; complete; as specified and as Drg. A-501; detail 12"/>
    <s v="Precast concrete curb; ordinary Portland cement, smooth finish, reinforced; including fittings and fixings; complete; as specified and as Drg. A-501; detail 12"/>
    <m/>
    <s v="Precast concrete curb; ordinary Portland cement, smooth finish, reinforced; including fittings and fixings; complete; as specified and as Drg. A-501; detail 12"/>
    <m/>
    <m/>
    <m/>
    <m/>
    <m/>
    <m/>
  </r>
  <r>
    <x v="3"/>
    <x v="22"/>
    <x v="21"/>
    <s v="321400"/>
    <s v=" UNIT PAVING"/>
    <s v="LS"/>
    <x v="1"/>
    <n v="1333"/>
    <s v="321400 - UNIT PAVING"/>
    <s v="321400 - UNIT PAVING"/>
    <s v="A"/>
    <s v="Curb; 150 x 300 high; with haunches"/>
    <n v="210"/>
    <s v="m"/>
    <m/>
    <n v="0"/>
    <n v="0"/>
    <n v="0"/>
  </r>
  <r>
    <x v="3"/>
    <x v="22"/>
    <x v="21"/>
    <s v="321400"/>
    <s v=" UNIT PAVING"/>
    <s v="LS"/>
    <x v="0"/>
    <n v="1334"/>
    <s v="Precast concrete tiles; including bedding mortar; to"/>
    <s v="Precast concrete tiles; including bedding mortar; to"/>
    <m/>
    <s v="Precast concrete tiles; including bedding mortar; to"/>
    <m/>
    <m/>
    <m/>
    <m/>
    <m/>
    <m/>
  </r>
  <r>
    <x v="3"/>
    <x v="22"/>
    <x v="21"/>
    <s v="321400"/>
    <s v=" UNIT PAVING"/>
    <s v="LS"/>
    <x v="1"/>
    <n v="1335"/>
    <s v="321400 - UNIT PAVING"/>
    <s v="321400 - UNIT PAVING"/>
    <s v="B"/>
    <s v="Sidewalks and terraces; 40 thick"/>
    <n v="464"/>
    <s v="m2"/>
    <m/>
    <n v="0"/>
    <n v="0"/>
    <n v="0"/>
  </r>
  <r>
    <x v="3"/>
    <x v="22"/>
    <x v="21"/>
    <s v="321116.16"/>
    <s v=" AGGREGATE SUBBASE COURSE"/>
    <s v="GE"/>
    <x v="0"/>
    <n v="1336"/>
    <s v="321116.16 - AGGREGATE SUBBASE COURSE"/>
    <s v="321116.16 - AGGREGATE SUBBASE COURSE"/>
    <m/>
    <s v="321116.16 - AGGREGATE SUBBASE COURSE"/>
    <m/>
    <m/>
    <m/>
    <m/>
    <m/>
    <m/>
  </r>
  <r>
    <x v="3"/>
    <x v="22"/>
    <x v="21"/>
    <s v="321116.16"/>
    <s v=" AGGREGATE SUBBASE COURSE"/>
    <s v="GE"/>
    <x v="1"/>
    <n v="1337"/>
    <s v="321400 - UNIT PAVING"/>
    <s v="321400 - UNIT PAVING"/>
    <s v="C"/>
    <s v="Subgrade Layer, laid and compacted as specified"/>
    <n v="150"/>
    <s v="m3"/>
    <m/>
    <n v="0"/>
    <n v="0"/>
    <n v="0"/>
  </r>
  <r>
    <x v="3"/>
    <x v="22"/>
    <x v="21"/>
    <s v="321116.16"/>
    <s v=" AGGREGATE SUBBASE COURSE"/>
    <s v="GE"/>
    <x v="1"/>
    <n v="1338"/>
    <s v="321116.16 - AGGREGATE SUBBASE COURSE"/>
    <s v="321116.16 - AGGREGATE SUBBASE COURSE"/>
    <s v="D"/>
    <s v="Aggregate Base Course; 200 thick; compacted to 100% Modified AASHTO Density, CBR ≥ 80%"/>
    <n v="120"/>
    <s v="m3"/>
    <m/>
    <n v="0"/>
    <n v="0"/>
    <n v="0"/>
  </r>
  <r>
    <x v="3"/>
    <x v="22"/>
    <x v="21"/>
    <s v="321216"/>
    <s v=" ASPHALT PAVING"/>
    <s v="GE"/>
    <x v="0"/>
    <n v="1339"/>
    <s v="321216 - ASPHALT PAVING"/>
    <s v="321216 - ASPHALT PAVING"/>
    <m/>
    <s v="321216 - ASPHALT PAVING"/>
    <m/>
    <m/>
    <m/>
    <m/>
    <m/>
    <m/>
  </r>
  <r>
    <x v="3"/>
    <x v="22"/>
    <x v="21"/>
    <s v="321216"/>
    <s v=" ASPHALT PAVING"/>
    <s v="GE"/>
    <x v="0"/>
    <n v="1340"/>
    <s v="0.5 MESAL"/>
    <s v="0.5 MESAL"/>
    <m/>
    <s v="0.5 MESAL"/>
    <m/>
    <m/>
    <m/>
    <m/>
    <m/>
    <m/>
  </r>
  <r>
    <x v="3"/>
    <x v="22"/>
    <x v="21"/>
    <s v="321216"/>
    <s v=" ASPHALT PAVING"/>
    <s v="GE"/>
    <x v="1"/>
    <n v="1341"/>
    <s v="321216 - ASPHALT PAVING"/>
    <s v="321216 - ASPHALT PAVING"/>
    <s v="E"/>
    <s v="Bituminous Prime Coat"/>
    <n v="600"/>
    <s v="m2"/>
    <m/>
    <n v="0"/>
    <n v="0"/>
    <n v="0"/>
  </r>
  <r>
    <x v="3"/>
    <x v="22"/>
    <x v="21"/>
    <s v="321216"/>
    <s v=" ASPHALT PAVING"/>
    <s v="GE"/>
    <x v="1"/>
    <n v="1342"/>
    <s v="0.5 MESAL"/>
    <s v="0.5 MESAL"/>
    <s v="F"/>
    <s v="Bituminous Tack Coat"/>
    <n v="600"/>
    <s v="m2"/>
    <m/>
    <n v="0"/>
    <n v="0"/>
    <n v="0"/>
  </r>
  <r>
    <x v="3"/>
    <x v="22"/>
    <x v="21"/>
    <s v="321216"/>
    <s v=" ASPHALT PAVING"/>
    <s v="GE"/>
    <x v="1"/>
    <n v="1343"/>
    <s v="321216 - ASPHALT PAVING"/>
    <s v="321216 - ASPHALT PAVING"/>
    <s v="G"/>
    <s v="60 mm Bituminous Base Course "/>
    <n v="37"/>
    <s v="m3"/>
    <m/>
    <n v="0"/>
    <n v="0"/>
    <n v="0"/>
  </r>
  <r>
    <x v="3"/>
    <x v="22"/>
    <x v="21"/>
    <s v="321216"/>
    <s v=" ASPHALT PAVING"/>
    <s v="GE"/>
    <x v="1"/>
    <n v="1344"/>
    <s v="0.5 MESAL"/>
    <s v="0.5 MESAL"/>
    <s v="H"/>
    <s v="40 mm Bituminous Surface Course "/>
    <n v="25"/>
    <s v="m3"/>
    <m/>
    <n v="0"/>
    <n v="0"/>
    <n v="0"/>
  </r>
  <r>
    <x v="3"/>
    <x v="22"/>
    <x v="21"/>
    <s v="321216"/>
    <s v=" ASPHALT PAVING"/>
    <s v="GE"/>
    <x v="0"/>
    <n v="1345"/>
    <s v="321216 - ASPHALT PAVING"/>
    <s v="321216 - ASPHALT PAVING"/>
    <s v="BILL No. 32 - EXTERIOR IMPROVEMENTS"/>
    <m/>
    <m/>
    <m/>
    <m/>
    <m/>
    <m/>
    <m/>
  </r>
  <r>
    <x v="3"/>
    <x v="22"/>
    <x v="21"/>
    <s v="To Summary"/>
    <s v="To Summary"/>
    <m/>
    <x v="2"/>
    <n v="1346"/>
    <s v="0.5 MESAL"/>
    <s v="0.5 MESAL"/>
    <s v="To Summary"/>
    <m/>
    <m/>
    <m/>
    <s v="J.D"/>
    <n v="0"/>
    <m/>
    <m/>
  </r>
  <r>
    <x v="3"/>
    <x v="23"/>
    <x v="22"/>
    <s v="SUMMARY"/>
    <s v="SUMMARY"/>
    <m/>
    <x v="3"/>
    <n v="1347"/>
    <s v="SUMMARY"/>
    <s v="SUMMARY"/>
    <s v="SUMMARY"/>
    <m/>
    <m/>
    <m/>
    <m/>
    <m/>
    <m/>
    <m/>
  </r>
  <r>
    <x v="3"/>
    <x v="23"/>
    <x v="22"/>
    <s v="SUMMARY"/>
    <s v="SUMMARY"/>
    <m/>
    <x v="3"/>
    <n v="1348"/>
    <s v="SUMMARY"/>
    <s v="SUMMARY"/>
    <m/>
    <m/>
    <m/>
    <s v="Amount"/>
    <m/>
    <m/>
    <m/>
    <m/>
  </r>
  <r>
    <x v="3"/>
    <x v="23"/>
    <x v="22"/>
    <s v="SUMMARY"/>
    <s v="SUMMARY"/>
    <m/>
    <x v="3"/>
    <n v="1349"/>
    <s v="SUMMARY"/>
    <s v="SUMMARY"/>
    <m/>
    <m/>
    <m/>
    <s v="J.D"/>
    <m/>
    <m/>
    <m/>
    <m/>
  </r>
  <r>
    <x v="3"/>
    <x v="23"/>
    <x v="22"/>
    <s v="SUMMARY"/>
    <s v="SUMMARY"/>
    <m/>
    <x v="3"/>
    <n v="1350"/>
    <s v="SUMMARY"/>
    <s v="SUMMARY"/>
    <s v="BILL NO. 1"/>
    <s v="GENERAL REQUIREMENTS ( 8% is considered)"/>
    <m/>
    <n v="66638.2"/>
    <m/>
    <m/>
    <m/>
    <m/>
  </r>
  <r>
    <x v="3"/>
    <x v="23"/>
    <x v="22"/>
    <s v="SUMMARY"/>
    <s v="SUMMARY"/>
    <m/>
    <x v="3"/>
    <n v="1351"/>
    <s v="SUMMARY"/>
    <s v="SUMMARY"/>
    <s v="BILL NO. 2"/>
    <s v="SITE CONSTRUCTION"/>
    <m/>
    <n v="1960"/>
    <m/>
    <m/>
    <m/>
    <m/>
  </r>
  <r>
    <x v="3"/>
    <x v="23"/>
    <x v="22"/>
    <s v="SUMMARY"/>
    <s v="SUMMARY"/>
    <m/>
    <x v="3"/>
    <n v="1352"/>
    <s v="SUMMARY"/>
    <s v="SUMMARY"/>
    <s v="BILL NO. 3"/>
    <s v="CONCRETE"/>
    <m/>
    <n v="20635.5"/>
    <m/>
    <m/>
    <m/>
    <m/>
  </r>
  <r>
    <x v="3"/>
    <x v="23"/>
    <x v="22"/>
    <s v="SUMMARY"/>
    <s v="SUMMARY"/>
    <m/>
    <x v="3"/>
    <n v="1353"/>
    <s v="SUMMARY"/>
    <s v="SUMMARY"/>
    <s v="BILL NO. 4"/>
    <s v="MASONRY"/>
    <m/>
    <n v="21158"/>
    <m/>
    <m/>
    <m/>
    <m/>
  </r>
  <r>
    <x v="3"/>
    <x v="23"/>
    <x v="22"/>
    <s v="SUMMARY"/>
    <s v="SUMMARY"/>
    <m/>
    <x v="3"/>
    <n v="1354"/>
    <s v="SUMMARY"/>
    <s v="SUMMARY"/>
    <s v="BILL NO. 5 "/>
    <s v="METALS"/>
    <m/>
    <n v="4358"/>
    <m/>
    <m/>
    <m/>
    <m/>
  </r>
  <r>
    <x v="3"/>
    <x v="23"/>
    <x v="22"/>
    <s v="SUMMARY"/>
    <s v="SUMMARY"/>
    <m/>
    <x v="3"/>
    <n v="1355"/>
    <s v="SUMMARY"/>
    <s v="SUMMARY"/>
    <s v="BILL NO. 6"/>
    <s v="WOOD AND PLASTICS "/>
    <m/>
    <n v="3100"/>
    <m/>
    <m/>
    <m/>
    <m/>
  </r>
  <r>
    <x v="3"/>
    <x v="23"/>
    <x v="22"/>
    <s v="SUMMARY"/>
    <s v="SUMMARY"/>
    <m/>
    <x v="3"/>
    <n v="1356"/>
    <s v="SUMMARY"/>
    <s v="SUMMARY"/>
    <s v="BILL NO. 7 "/>
    <s v="THERMAL AND MOISTURE PROTECTION"/>
    <m/>
    <n v="112527"/>
    <m/>
    <m/>
    <m/>
    <m/>
  </r>
  <r>
    <x v="3"/>
    <x v="23"/>
    <x v="22"/>
    <s v="SUMMARY"/>
    <s v="SUMMARY"/>
    <m/>
    <x v="3"/>
    <n v="1357"/>
    <s v="SUMMARY"/>
    <s v="SUMMARY"/>
    <s v="BILL NO. 8 "/>
    <s v="OPENINGS"/>
    <m/>
    <n v="71276"/>
    <m/>
    <m/>
    <m/>
    <m/>
  </r>
  <r>
    <x v="3"/>
    <x v="23"/>
    <x v="22"/>
    <s v="SUMMARY"/>
    <s v="SUMMARY"/>
    <m/>
    <x v="3"/>
    <n v="1358"/>
    <s v="SUMMARY"/>
    <s v="SUMMARY"/>
    <s v="BILL NO. 9 "/>
    <s v="FINISHES"/>
    <m/>
    <n v="103219"/>
    <m/>
    <m/>
    <m/>
    <m/>
  </r>
  <r>
    <x v="3"/>
    <x v="23"/>
    <x v="22"/>
    <s v="SUMMARY"/>
    <s v="SUMMARY"/>
    <m/>
    <x v="3"/>
    <n v="1359"/>
    <s v="SUMMARY"/>
    <s v="SUMMARY"/>
    <s v="BILL NO. 10"/>
    <s v="SPECIALTIES"/>
    <m/>
    <n v="3319"/>
    <m/>
    <m/>
    <m/>
    <m/>
  </r>
  <r>
    <x v="3"/>
    <x v="23"/>
    <x v="22"/>
    <s v="SUMMARY"/>
    <s v="SUMMARY"/>
    <m/>
    <x v="3"/>
    <n v="1360"/>
    <s v="SUMMARY"/>
    <s v="SUMMARY"/>
    <s v="BILL NO. 11"/>
    <s v="EQUIPMENT"/>
    <m/>
    <m/>
    <m/>
    <m/>
    <m/>
    <m/>
  </r>
  <r>
    <x v="3"/>
    <x v="23"/>
    <x v="22"/>
    <s v="SUMMARY"/>
    <s v="SUMMARY"/>
    <m/>
    <x v="3"/>
    <n v="1361"/>
    <s v="SUMMARY"/>
    <s v="SUMMARY"/>
    <s v="BILL NO. 12"/>
    <s v="FURNISHINGS"/>
    <m/>
    <n v="7224"/>
    <m/>
    <m/>
    <m/>
    <m/>
  </r>
  <r>
    <x v="3"/>
    <x v="23"/>
    <x v="22"/>
    <s v="SUMMARY"/>
    <s v="SUMMARY"/>
    <m/>
    <x v="3"/>
    <n v="1362"/>
    <s v="SUMMARY"/>
    <s v="SUMMARY"/>
    <s v="BILL NO. 14"/>
    <s v="CONVEYING EQUIPMENT"/>
    <m/>
    <m/>
    <m/>
    <m/>
    <m/>
    <m/>
  </r>
  <r>
    <x v="3"/>
    <x v="23"/>
    <x v="22"/>
    <s v="SUMMARY"/>
    <s v="SUMMARY"/>
    <m/>
    <x v="3"/>
    <n v="1363"/>
    <s v="SUMMARY"/>
    <s v="SUMMARY"/>
    <s v="BILL NO. 21"/>
    <s v="FIRE SUPPRESSION"/>
    <m/>
    <n v="25238"/>
    <m/>
    <m/>
    <m/>
    <m/>
  </r>
  <r>
    <x v="3"/>
    <x v="23"/>
    <x v="22"/>
    <s v="SUMMARY"/>
    <s v="SUMMARY"/>
    <m/>
    <x v="3"/>
    <n v="1364"/>
    <s v="SUMMARY"/>
    <s v="SUMMARY"/>
    <s v="BILL NO. 22"/>
    <s v="PLUMBING"/>
    <m/>
    <n v="92681.5"/>
    <m/>
    <m/>
    <m/>
    <m/>
  </r>
  <r>
    <x v="3"/>
    <x v="23"/>
    <x v="22"/>
    <s v="SUMMARY"/>
    <s v="SUMMARY"/>
    <m/>
    <x v="3"/>
    <n v="1365"/>
    <s v="SUMMARY"/>
    <s v="SUMMARY"/>
    <s v="BILL NO. 23"/>
    <s v="HEATING VENTILATING AND AIR CONDITIONING"/>
    <m/>
    <n v="78217.5"/>
    <m/>
    <m/>
    <m/>
    <m/>
  </r>
  <r>
    <x v="3"/>
    <x v="23"/>
    <x v="22"/>
    <s v="SUMMARY"/>
    <s v="SUMMARY"/>
    <m/>
    <x v="3"/>
    <n v="1366"/>
    <s v="SUMMARY"/>
    <s v="SUMMARY"/>
    <s v="BILL NO. 26"/>
    <s v="ELECTRICAL"/>
    <m/>
    <n v="192063"/>
    <m/>
    <m/>
    <m/>
    <m/>
  </r>
  <r>
    <x v="3"/>
    <x v="23"/>
    <x v="22"/>
    <s v="SUMMARY"/>
    <s v="SUMMARY"/>
    <m/>
    <x v="3"/>
    <n v="1367"/>
    <s v="SUMMARY"/>
    <s v="SUMMARY"/>
    <s v="BILL NO. 27"/>
    <s v="COMMUNICATIONS"/>
    <m/>
    <n v="83157"/>
    <m/>
    <m/>
    <m/>
    <m/>
  </r>
  <r>
    <x v="3"/>
    <x v="23"/>
    <x v="22"/>
    <s v="SUMMARY"/>
    <s v="SUMMARY"/>
    <m/>
    <x v="3"/>
    <n v="1368"/>
    <s v="SUMMARY"/>
    <s v="SUMMARY"/>
    <s v="BILL NO. 28"/>
    <s v="ELECTRONIC SAFETY AND SECURITY"/>
    <m/>
    <n v="8295"/>
    <n v="832977.5"/>
    <m/>
    <m/>
    <m/>
  </r>
  <r>
    <x v="3"/>
    <x v="23"/>
    <x v="22"/>
    <s v="SUMMARY"/>
    <s v="SUMMARY"/>
    <m/>
    <x v="3"/>
    <n v="1369"/>
    <s v="SUMMARY"/>
    <s v="SUMMARY"/>
    <s v="BILL NO. 31"/>
    <s v="EARTHWORK"/>
    <m/>
    <m/>
    <m/>
    <m/>
    <m/>
    <m/>
  </r>
  <r>
    <x v="3"/>
    <x v="23"/>
    <x v="22"/>
    <s v="SUMMARY"/>
    <s v="SUMMARY"/>
    <m/>
    <x v="3"/>
    <n v="1370"/>
    <s v="SUMMARY"/>
    <s v="SUMMARY"/>
    <s v="BILL NO. 32"/>
    <s v="EXTERIOR IMPROVEMENTS"/>
    <m/>
    <m/>
    <m/>
    <m/>
    <m/>
    <m/>
  </r>
  <r>
    <x v="3"/>
    <x v="23"/>
    <x v="22"/>
    <s v="SUMMARY"/>
    <s v="SUMMARY"/>
    <m/>
    <x v="3"/>
    <n v="1371"/>
    <s v="SUMMARY"/>
    <s v="SUMMARY"/>
    <s v="TOTAL "/>
    <m/>
    <m/>
    <m/>
    <m/>
    <m/>
    <m/>
    <m/>
  </r>
  <r>
    <x v="3"/>
    <x v="23"/>
    <x v="22"/>
    <s v="SUMMARY"/>
    <s v="SUMMARY"/>
    <m/>
    <x v="3"/>
    <n v="1372"/>
    <s v="SUMMARY"/>
    <s v="SUMMARY"/>
    <s v="To Form of Tender"/>
    <m/>
    <s v="J.D"/>
    <n v="895066.7"/>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785BF91-C1D1-40D6-9445-1962EA66565F}" name="PivotTable1" cacheId="9" applyNumberFormats="0" applyBorderFormats="0" applyFontFormats="0" applyPatternFormats="0" applyAlignmentFormats="0" applyWidthHeightFormats="1" dataCaption="Values" updatedVersion="6" minRefreshableVersion="3" useAutoFormatting="1" colGrandTotals="0" itemPrintTitles="1" createdVersion="6" indent="0" compact="0" compactData="0" multipleFieldFilters="0">
  <location ref="A3:J27" firstHeaderRow="1" firstDataRow="3" firstDataCol="2" rowPageCount="1" colPageCount="1"/>
  <pivotFields count="18">
    <pivotField axis="axisCol" compact="0" outline="0" subtotalTop="0" showAll="0" defaultSubtotal="0">
      <items count="4">
        <item x="0"/>
        <item x="3"/>
        <item x="2"/>
        <item x="1"/>
      </items>
    </pivotField>
    <pivotField axis="axisRow" compact="0" outline="0" subtotalTop="0" showAll="0" defaultSubtotal="0">
      <items count="24">
        <item x="2"/>
        <item x="3"/>
        <item x="4"/>
        <item x="5"/>
        <item x="6"/>
        <item x="7"/>
        <item x="8"/>
        <item x="9"/>
        <item x="10"/>
        <item x="11"/>
        <item x="12"/>
        <item x="13"/>
        <item x="14"/>
        <item x="15"/>
        <item x="16"/>
        <item x="17"/>
        <item x="18"/>
        <item x="19"/>
        <item x="20"/>
        <item x="21"/>
        <item x="22"/>
        <item x="0"/>
        <item x="23"/>
        <item x="1"/>
      </items>
    </pivotField>
    <pivotField axis="axisRow" compact="0" outline="0" subtotalTop="0" showAll="0" defaultSubtotal="0">
      <items count="23">
        <item x="20"/>
        <item x="18"/>
        <item x="3"/>
        <item x="13"/>
        <item x="17"/>
        <item x="19"/>
        <item x="11"/>
        <item x="21"/>
        <item x="9"/>
        <item x="14"/>
        <item x="12"/>
        <item x="1"/>
        <item x="16"/>
        <item x="4"/>
        <item x="5"/>
        <item x="8"/>
        <item x="15"/>
        <item x="2"/>
        <item x="10"/>
        <item x="22"/>
        <item x="7"/>
        <item x="6"/>
        <item x="0"/>
      </items>
    </pivotField>
    <pivotField compact="0" outline="0" subtotalTop="0" showAll="0" defaultSubtotal="0"/>
    <pivotField compact="0" outline="0" subtotalTop="0" showAll="0" defaultSubtotal="0"/>
    <pivotField compact="0" outline="0" subtotalTop="0" showAll="0" defaultSubtotal="0"/>
    <pivotField axis="axisPage" compact="0" outline="0" subtotalTop="0" showAll="0" defaultSubtotal="0">
      <items count="4">
        <item x="2"/>
        <item x="1"/>
        <item x="0"/>
        <item x="3"/>
      </items>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dataField="1" compact="0" outline="0" subtotalTop="0" showAll="0" defaultSubtotal="0"/>
    <pivotField compact="0" outline="0" subtotalTop="0" showAll="0" defaultSubtotal="0"/>
    <pivotField dataField="1" compact="0" outline="0" subtotalTop="0" showAll="0" defaultSubtotal="0"/>
  </pivotFields>
  <rowFields count="2">
    <field x="1"/>
    <field x="2"/>
  </rowFields>
  <rowItems count="22">
    <i>
      <x/>
      <x v="11"/>
    </i>
    <i>
      <x v="1"/>
      <x v="17"/>
    </i>
    <i>
      <x v="2"/>
      <x v="2"/>
    </i>
    <i>
      <x v="3"/>
      <x v="13"/>
    </i>
    <i>
      <x v="4"/>
      <x v="14"/>
    </i>
    <i>
      <x v="5"/>
      <x v="21"/>
    </i>
    <i>
      <x v="6"/>
      <x v="20"/>
    </i>
    <i>
      <x v="7"/>
      <x v="15"/>
    </i>
    <i>
      <x v="8"/>
      <x v="8"/>
    </i>
    <i>
      <x v="9"/>
      <x v="18"/>
    </i>
    <i>
      <x v="10"/>
      <x v="6"/>
    </i>
    <i>
      <x v="11"/>
      <x v="10"/>
    </i>
    <i>
      <x v="12"/>
      <x v="3"/>
    </i>
    <i>
      <x v="13"/>
      <x v="9"/>
    </i>
    <i>
      <x v="14"/>
      <x v="16"/>
    </i>
    <i>
      <x v="15"/>
      <x v="12"/>
    </i>
    <i>
      <x v="16"/>
      <x v="4"/>
    </i>
    <i>
      <x v="17"/>
      <x v="1"/>
    </i>
    <i>
      <x v="18"/>
      <x v="5"/>
    </i>
    <i>
      <x v="19"/>
      <x/>
    </i>
    <i>
      <x v="20"/>
      <x v="7"/>
    </i>
    <i t="grand">
      <x/>
    </i>
  </rowItems>
  <colFields count="2">
    <field x="-2"/>
    <field x="0"/>
  </colFields>
  <colItems count="8">
    <i>
      <x/>
      <x/>
    </i>
    <i r="1">
      <x v="1"/>
    </i>
    <i r="1">
      <x v="2"/>
    </i>
    <i r="1">
      <x v="3"/>
    </i>
    <i i="1">
      <x v="1"/>
      <x/>
    </i>
    <i r="1" i="1">
      <x v="1"/>
    </i>
    <i r="1" i="1">
      <x v="2"/>
    </i>
    <i r="1" i="1">
      <x v="3"/>
    </i>
  </colItems>
  <pageFields count="1">
    <pageField fld="6" item="1" hier="-1"/>
  </pageFields>
  <dataFields count="2">
    <dataField name="Sum of Amount" fld="15" baseField="0" baseItem="0"/>
    <dataField name="Sum of Amount after discount" fld="17" baseField="0" baseItem="0"/>
  </dataFields>
  <formats count="5">
    <format dxfId="284">
      <pivotArea dataOnly="0" outline="0" fieldPosition="0">
        <references count="2">
          <reference field="0" count="2">
            <x v="2"/>
            <x v="3"/>
          </reference>
          <reference field="6" count="1" selected="0">
            <x v="1"/>
          </reference>
        </references>
      </pivotArea>
    </format>
    <format dxfId="283">
      <pivotArea outline="0" fieldPosition="0">
        <references count="2">
          <reference field="4294967294" count="1" selected="0">
            <x v="0"/>
          </reference>
          <reference field="0" count="2" selected="0">
            <x v="2"/>
            <x v="3"/>
          </reference>
        </references>
      </pivotArea>
    </format>
    <format dxfId="282">
      <pivotArea outline="0" fieldPosition="0">
        <references count="2">
          <reference field="4294967294" count="1" selected="0">
            <x v="1"/>
          </reference>
          <reference field="0" count="2" selected="0">
            <x v="2"/>
            <x v="3"/>
          </reference>
        </references>
      </pivotArea>
    </format>
    <format dxfId="281">
      <pivotArea dataOnly="0" labelOnly="1" outline="0" fieldPosition="0">
        <references count="2">
          <reference field="4294967294" count="1" selected="0">
            <x v="1"/>
          </reference>
          <reference field="0" count="2">
            <x v="2"/>
            <x v="3"/>
          </reference>
        </references>
      </pivotArea>
    </format>
    <format dxfId="280">
      <pivotArea dataOnly="0" outline="0" fieldPosition="0">
        <references count="2">
          <reference field="0" count="0"/>
          <reference field="6"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6AED80C-AEA7-43B6-92BF-B8001232ADC9}" name="PivotTable1" cacheId="8"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2:H6" firstHeaderRow="1" firstDataRow="2" firstDataCol="1"/>
  <pivotFields count="18">
    <pivotField axis="axisRow" showAll="0">
      <items count="5">
        <item x="0"/>
        <item x="2"/>
        <item x="1"/>
        <item h="1" x="3"/>
        <item t="default"/>
      </items>
    </pivotField>
    <pivotField showAll="0"/>
    <pivotField showAll="0"/>
    <pivotField showAll="0"/>
    <pivotField showAll="0"/>
    <pivotField axis="axisCol" showAll="0">
      <items count="8">
        <item x="1"/>
        <item x="4"/>
        <item x="5"/>
        <item x="6"/>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3">
    <i>
      <x/>
    </i>
    <i>
      <x v="1"/>
    </i>
    <i>
      <x v="2"/>
    </i>
  </rowItems>
  <colFields count="1">
    <field x="5"/>
  </colFields>
  <colItems count="7">
    <i>
      <x/>
    </i>
    <i>
      <x v="1"/>
    </i>
    <i>
      <x v="2"/>
    </i>
    <i>
      <x v="3"/>
    </i>
    <i>
      <x v="4"/>
    </i>
    <i>
      <x v="5"/>
    </i>
    <i>
      <x v="6"/>
    </i>
  </colItems>
  <dataFields count="1">
    <dataField name="Sum of Amount after discount" fld="17"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0D644E2-09F3-49B0-BBDF-FFAFBA193758}" name="PivotTable4" cacheId="8"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A20:E22" firstHeaderRow="1" firstDataRow="2" firstDataCol="1"/>
  <pivotFields count="18">
    <pivotField axis="axisCol" showAll="0">
      <items count="5">
        <item x="2"/>
        <item x="0"/>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Fields count="1">
    <field x="0"/>
  </colFields>
  <colItems count="4">
    <i>
      <x/>
    </i>
    <i>
      <x v="1"/>
    </i>
    <i>
      <x v="2"/>
    </i>
    <i>
      <x v="3"/>
    </i>
  </colItems>
  <dataFields count="1">
    <dataField name="Sum of Amount after discoun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6A1C490-1EFC-48AB-A579-7BD7D25AE40C}" name="PivotTable36" cacheId="8"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A3:O818" firstHeaderRow="1" firstDataRow="2" firstDataCol="11" rowPageCount="1" colPageCount="1"/>
  <pivotFields count="18">
    <pivotField axis="axisCol" compact="0" outline="0" showAll="0" defaultSubtotal="0">
      <items count="4">
        <item x="0"/>
        <item x="2"/>
        <item x="1"/>
        <item x="3"/>
      </items>
      <extLst>
        <ext xmlns:x14="http://schemas.microsoft.com/office/spreadsheetml/2009/9/main" uri="{2946ED86-A175-432a-8AC1-64E0C546D7DE}">
          <x14:pivotField fillDownLabels="1"/>
        </ext>
      </extLst>
    </pivotField>
    <pivotField axis="axisRow" compact="0" outline="0" showAll="0" defaultSubtotal="0">
      <items count="24">
        <item x="2"/>
        <item x="3"/>
        <item x="4"/>
        <item x="5"/>
        <item x="6"/>
        <item x="7"/>
        <item x="8"/>
        <item x="9"/>
        <item x="10"/>
        <item x="11"/>
        <item x="12"/>
        <item x="13"/>
        <item x="14"/>
        <item x="15"/>
        <item x="16"/>
        <item x="17"/>
        <item x="18"/>
        <item x="19"/>
        <item x="20"/>
        <item x="21"/>
        <item x="22"/>
        <item x="0"/>
        <item x="23"/>
        <item x="1"/>
      </items>
      <extLst>
        <ext xmlns:x14="http://schemas.microsoft.com/office/spreadsheetml/2009/9/main" uri="{2946ED86-A175-432a-8AC1-64E0C546D7DE}">
          <x14:pivotField fillDownLabels="1"/>
        </ext>
      </extLst>
    </pivotField>
    <pivotField axis="axisRow" compact="0" outline="0" showAll="0" defaultSubtotal="0">
      <items count="23">
        <item x="20"/>
        <item x="18"/>
        <item x="3"/>
        <item x="13"/>
        <item x="17"/>
        <item x="19"/>
        <item x="11"/>
        <item x="21"/>
        <item x="9"/>
        <item x="14"/>
        <item x="12"/>
        <item x="1"/>
        <item x="16"/>
        <item x="4"/>
        <item x="5"/>
        <item x="8"/>
        <item x="15"/>
        <item x="2"/>
        <item x="10"/>
        <item x="22"/>
        <item x="7"/>
        <item x="6"/>
        <item x="0"/>
      </items>
      <extLst>
        <ext xmlns:x14="http://schemas.microsoft.com/office/spreadsheetml/2009/9/main" uri="{2946ED86-A175-432a-8AC1-64E0C546D7DE}">
          <x14:pivotField fillDownLabels="1"/>
        </ext>
      </extLst>
    </pivotField>
    <pivotField axis="axisRow" compact="0" outline="0" subtotalTop="0" showAll="0" defaultSubtotal="0">
      <items count="107">
        <item x="1"/>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8"/>
        <item x="97"/>
        <item x="99"/>
        <item x="100"/>
        <item x="101"/>
        <item x="102"/>
        <item x="104"/>
        <item x="105"/>
        <item x="103"/>
        <item x="106"/>
        <item x="2"/>
        <item x="0"/>
      </items>
      <extLst>
        <ext xmlns:x14="http://schemas.microsoft.com/office/spreadsheetml/2009/9/main" uri="{2946ED86-A175-432a-8AC1-64E0C546D7DE}">
          <x14:pivotField fillDownLabels="1"/>
        </ext>
      </extLst>
    </pivotField>
    <pivotField axis="axisRow" compact="0" outline="0" subtotalTop="0" showAll="0" defaultSubtotal="0">
      <items count="108">
        <item x="24"/>
        <item x="32"/>
        <item x="105"/>
        <item x="68"/>
        <item x="26"/>
        <item x="27"/>
        <item x="106"/>
        <item x="15"/>
        <item x="71"/>
        <item x="61"/>
        <item x="92"/>
        <item x="80"/>
        <item x="4"/>
        <item x="72"/>
        <item x="14"/>
        <item x="5"/>
        <item x="16"/>
        <item x="94"/>
        <item x="93"/>
        <item x="95"/>
        <item x="78"/>
        <item x="76"/>
        <item x="102"/>
        <item x="96"/>
        <item x="13"/>
        <item x="70"/>
        <item x="57"/>
        <item x="52"/>
        <item x="50"/>
        <item x="51"/>
        <item x="56"/>
        <item x="28"/>
        <item x="59"/>
        <item x="45"/>
        <item x="47"/>
        <item x="86"/>
        <item x="44"/>
        <item x="19"/>
        <item x="35"/>
        <item x="9"/>
        <item x="62"/>
        <item x="63"/>
        <item x="40"/>
        <item x="23"/>
        <item x="41"/>
        <item x="1"/>
        <item x="7"/>
        <item x="79"/>
        <item x="30"/>
        <item x="37"/>
        <item x="22"/>
        <item x="60"/>
        <item x="66"/>
        <item x="64"/>
        <item x="65"/>
        <item x="91"/>
        <item x="36"/>
        <item x="21"/>
        <item x="42"/>
        <item x="90"/>
        <item x="33"/>
        <item x="98"/>
        <item x="67"/>
        <item x="10"/>
        <item x="12"/>
        <item x="87"/>
        <item x="38"/>
        <item x="83"/>
        <item x="11"/>
        <item x="58"/>
        <item x="48"/>
        <item x="29"/>
        <item x="69"/>
        <item x="100"/>
        <item x="20"/>
        <item x="53"/>
        <item x="54"/>
        <item x="3"/>
        <item x="103"/>
        <item x="77"/>
        <item x="75"/>
        <item x="88"/>
        <item x="43"/>
        <item x="34"/>
        <item x="55"/>
        <item x="82"/>
        <item x="18"/>
        <item x="31"/>
        <item x="39"/>
        <item x="17"/>
        <item x="89"/>
        <item x="81"/>
        <item x="6"/>
        <item x="104"/>
        <item x="73"/>
        <item x="8"/>
        <item x="49"/>
        <item x="97"/>
        <item x="85"/>
        <item x="46"/>
        <item x="99"/>
        <item x="84"/>
        <item x="101"/>
        <item x="74"/>
        <item x="25"/>
        <item x="107"/>
        <item x="2"/>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4">
        <item x="2"/>
        <item x="1"/>
        <item x="0"/>
        <item x="3"/>
      </items>
      <extLst>
        <ext xmlns:x14="http://schemas.microsoft.com/office/spreadsheetml/2009/9/main" uri="{2946ED86-A175-432a-8AC1-64E0C546D7DE}">
          <x14:pivotField fillDownLabels="1"/>
        </ext>
      </extLst>
    </pivotField>
    <pivotField axis="axisRow" compact="0" outline="0" showAll="0" defaultSubtotal="0">
      <items count="13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s>
      <extLst>
        <ext xmlns:x14="http://schemas.microsoft.com/office/spreadsheetml/2009/9/main" uri="{2946ED86-A175-432a-8AC1-64E0C546D7DE}">
          <x14:pivotField fillDownLabels="1"/>
        </ext>
      </extLst>
    </pivotField>
    <pivotField axis="axisRow" compact="0" outline="0" showAll="0" defaultSubtotal="0">
      <items count="331">
        <item x="329"/>
        <item x="10"/>
        <item x="14"/>
        <item x="17"/>
        <item x="18"/>
        <item x="20"/>
        <item x="22"/>
        <item x="25"/>
        <item x="28"/>
        <item x="30"/>
        <item x="32"/>
        <item x="34"/>
        <item x="35"/>
        <item x="37"/>
        <item x="39"/>
        <item x="41"/>
        <item x="46"/>
        <item x="50"/>
        <item x="52"/>
        <item x="59"/>
        <item x="67"/>
        <item x="71"/>
        <item x="73"/>
        <item x="75"/>
        <item x="77"/>
        <item x="79"/>
        <item x="82"/>
        <item x="84"/>
        <item x="87"/>
        <item x="90"/>
        <item x="92"/>
        <item x="95"/>
        <item x="97"/>
        <item x="102"/>
        <item x="106"/>
        <item x="108"/>
        <item x="111"/>
        <item x="113"/>
        <item x="126"/>
        <item x="128"/>
        <item x="131"/>
        <item x="133"/>
        <item x="135"/>
        <item x="140"/>
        <item x="143"/>
        <item x="147"/>
        <item x="166"/>
        <item x="149"/>
        <item x="153"/>
        <item x="156"/>
        <item x="157"/>
        <item x="172"/>
        <item x="174"/>
        <item x="175"/>
        <item x="177"/>
        <item x="183"/>
        <item x="190"/>
        <item x="194"/>
        <item x="196"/>
        <item x="202"/>
        <item x="208"/>
        <item x="213"/>
        <item x="215"/>
        <item x="216"/>
        <item x="217"/>
        <item x="219"/>
        <item x="222"/>
        <item x="226"/>
        <item x="228"/>
        <item x="230"/>
        <item x="233"/>
        <item x="234"/>
        <item x="235"/>
        <item x="240"/>
        <item x="244"/>
        <item x="248"/>
        <item x="250"/>
        <item x="251"/>
        <item x="255"/>
        <item x="257"/>
        <item x="261"/>
        <item x="262"/>
        <item x="266"/>
        <item x="269"/>
        <item x="271"/>
        <item x="275"/>
        <item x="277"/>
        <item x="278"/>
        <item x="280"/>
        <item x="283"/>
        <item x="286"/>
        <item x="290"/>
        <item x="294"/>
        <item x="297"/>
        <item x="302"/>
        <item x="300"/>
        <item x="309"/>
        <item x="313"/>
        <item x="315"/>
        <item x="320"/>
        <item x="327"/>
        <item x="328"/>
        <item x="324"/>
        <item x="308"/>
        <item x="158"/>
        <item x="165"/>
        <item x="163"/>
        <item x="203"/>
        <item x="148"/>
        <item x="49"/>
        <item x="23"/>
        <item x="47"/>
        <item x="48"/>
        <item x="296"/>
        <item x="319"/>
        <item x="3"/>
        <item x="74"/>
        <item x="4"/>
        <item x="276"/>
        <item x="288"/>
        <item x="119"/>
        <item x="170"/>
        <item x="26"/>
        <item x="8"/>
        <item x="180"/>
        <item x="273"/>
        <item x="197"/>
        <item x="189"/>
        <item x="227"/>
        <item x="24"/>
        <item x="81"/>
        <item x="80"/>
        <item x="13"/>
        <item x="12"/>
        <item x="11"/>
        <item x="311"/>
        <item x="214"/>
        <item x="220"/>
        <item x="85"/>
        <item x="199"/>
        <item x="121"/>
        <item x="16"/>
        <item x="15"/>
        <item x="7"/>
        <item x="6"/>
        <item x="5"/>
        <item x="211"/>
        <item x="192"/>
        <item x="204"/>
        <item x="124"/>
        <item x="282"/>
        <item x="89"/>
        <item x="2"/>
        <item x="223"/>
        <item x="123"/>
        <item x="258"/>
        <item x="145"/>
        <item x="146"/>
        <item x="78"/>
        <item x="132"/>
        <item x="9"/>
        <item x="164"/>
        <item x="173"/>
        <item x="44"/>
        <item x="265"/>
        <item x="70"/>
        <item x="155"/>
        <item x="141"/>
        <item x="42"/>
        <item x="103"/>
        <item x="105"/>
        <item x="322"/>
        <item x="207"/>
        <item x="51"/>
        <item x="96"/>
        <item x="40"/>
        <item x="323"/>
        <item x="43"/>
        <item x="260"/>
        <item x="318"/>
        <item x="317"/>
        <item x="218"/>
        <item x="152"/>
        <item x="168"/>
        <item x="167"/>
        <item x="38"/>
        <item x="53"/>
        <item x="54"/>
        <item x="61"/>
        <item x="60"/>
        <item x="63"/>
        <item x="62"/>
        <item x="247"/>
        <item x="200"/>
        <item x="205"/>
        <item x="198"/>
        <item x="243"/>
        <item x="31"/>
        <item x="19"/>
        <item x="86"/>
        <item x="94"/>
        <item x="225"/>
        <item x="33"/>
        <item x="83"/>
        <item x="193"/>
        <item x="293"/>
        <item x="120"/>
        <item x="209"/>
        <item x="229"/>
        <item x="212"/>
        <item x="238"/>
        <item x="184"/>
        <item x="231"/>
        <item x="154"/>
        <item x="162"/>
        <item x="98"/>
        <item x="191"/>
        <item x="144"/>
        <item x="107"/>
        <item x="114"/>
        <item x="176"/>
        <item x="127"/>
        <item x="178"/>
        <item x="279"/>
        <item x="21"/>
        <item x="91"/>
        <item x="36"/>
        <item x="55"/>
        <item x="256"/>
        <item x="289"/>
        <item x="254"/>
        <item x="239"/>
        <item x="93"/>
        <item x="118"/>
        <item x="88"/>
        <item x="110"/>
        <item x="307"/>
        <item x="109"/>
        <item x="246"/>
        <item x="99"/>
        <item x="100"/>
        <item x="270"/>
        <item x="188"/>
        <item x="232"/>
        <item x="130"/>
        <item x="134"/>
        <item x="151"/>
        <item x="210"/>
        <item x="125"/>
        <item x="104"/>
        <item x="112"/>
        <item x="122"/>
        <item x="325"/>
        <item x="326"/>
        <item x="142"/>
        <item x="116"/>
        <item x="45"/>
        <item x="161"/>
        <item x="159"/>
        <item x="236"/>
        <item x="129"/>
        <item x="187"/>
        <item x="185"/>
        <item x="186"/>
        <item x="224"/>
        <item x="169"/>
        <item x="221"/>
        <item x="69"/>
        <item x="181"/>
        <item x="304"/>
        <item x="245"/>
        <item x="182"/>
        <item x="321"/>
        <item x="72"/>
        <item x="264"/>
        <item x="241"/>
        <item x="206"/>
        <item x="306"/>
        <item x="56"/>
        <item x="139"/>
        <item x="136"/>
        <item x="27"/>
        <item x="58"/>
        <item x="57"/>
        <item x="115"/>
        <item x="201"/>
        <item x="259"/>
        <item x="330"/>
        <item x="281"/>
        <item x="287"/>
        <item x="284"/>
        <item x="291"/>
        <item x="295"/>
        <item x="316"/>
        <item x="303"/>
        <item x="301"/>
        <item x="314"/>
        <item x="310"/>
        <item x="298"/>
        <item x="274"/>
        <item x="267"/>
        <item x="268"/>
        <item x="263"/>
        <item x="195"/>
        <item x="312"/>
        <item x="285"/>
        <item x="292"/>
        <item x="171"/>
        <item x="138"/>
        <item x="1"/>
        <item x="29"/>
        <item x="253"/>
        <item x="242"/>
        <item x="249"/>
        <item x="252"/>
        <item x="160"/>
        <item x="272"/>
        <item x="137"/>
        <item x="101"/>
        <item x="117"/>
        <item x="305"/>
        <item x="237"/>
        <item x="179"/>
        <item x="68"/>
        <item x="150"/>
        <item x="76"/>
        <item x="299"/>
        <item x="66"/>
        <item x="65"/>
        <item x="64"/>
        <item x="0"/>
      </items>
      <extLst>
        <ext xmlns:x14="http://schemas.microsoft.com/office/spreadsheetml/2009/9/main" uri="{2946ED86-A175-432a-8AC1-64E0C546D7DE}">
          <x14:pivotField fillDownLabels="1"/>
        </ext>
      </extLst>
    </pivotField>
    <pivotField axis="axisRow" compact="0" outline="0" showAll="0" defaultSubtotal="0">
      <items count="346">
        <item x="344"/>
        <item x="12"/>
        <item x="16"/>
        <item x="19"/>
        <item x="20"/>
        <item x="22"/>
        <item x="24"/>
        <item x="27"/>
        <item x="30"/>
        <item x="32"/>
        <item x="34"/>
        <item x="36"/>
        <item x="37"/>
        <item x="39"/>
        <item x="41"/>
        <item x="43"/>
        <item x="48"/>
        <item x="52"/>
        <item x="54"/>
        <item x="61"/>
        <item x="69"/>
        <item x="73"/>
        <item x="75"/>
        <item x="77"/>
        <item x="79"/>
        <item x="82"/>
        <item x="85"/>
        <item x="87"/>
        <item x="90"/>
        <item x="93"/>
        <item x="95"/>
        <item x="98"/>
        <item x="100"/>
        <item x="105"/>
        <item x="109"/>
        <item x="111"/>
        <item x="114"/>
        <item x="116"/>
        <item x="129"/>
        <item x="131"/>
        <item x="134"/>
        <item x="136"/>
        <item x="202"/>
        <item x="138"/>
        <item x="150"/>
        <item x="153"/>
        <item x="156"/>
        <item x="177"/>
        <item x="160"/>
        <item x="164"/>
        <item x="167"/>
        <item x="168"/>
        <item x="183"/>
        <item x="185"/>
        <item x="186"/>
        <item x="188"/>
        <item x="194"/>
        <item x="200"/>
        <item x="207"/>
        <item x="209"/>
        <item x="212"/>
        <item x="217"/>
        <item x="221"/>
        <item x="223"/>
        <item x="224"/>
        <item x="225"/>
        <item x="227"/>
        <item x="230"/>
        <item x="241"/>
        <item x="243"/>
        <item x="245"/>
        <item x="248"/>
        <item x="249"/>
        <item x="250"/>
        <item x="255"/>
        <item x="155"/>
        <item x="259"/>
        <item x="263"/>
        <item x="265"/>
        <item x="266"/>
        <item x="270"/>
        <item x="272"/>
        <item x="276"/>
        <item x="277"/>
        <item x="281"/>
        <item x="284"/>
        <item x="286"/>
        <item x="290"/>
        <item x="292"/>
        <item x="293"/>
        <item x="295"/>
        <item x="298"/>
        <item x="301"/>
        <item x="305"/>
        <item x="309"/>
        <item x="312"/>
        <item x="317"/>
        <item x="315"/>
        <item x="324"/>
        <item x="328"/>
        <item x="330"/>
        <item x="335"/>
        <item x="342"/>
        <item x="343"/>
        <item x="339"/>
        <item x="204"/>
        <item x="206"/>
        <item x="323"/>
        <item x="169"/>
        <item x="176"/>
        <item x="174"/>
        <item x="51"/>
        <item x="25"/>
        <item x="49"/>
        <item x="50"/>
        <item x="311"/>
        <item x="334"/>
        <item x="144"/>
        <item x="3"/>
        <item x="76"/>
        <item x="147"/>
        <item x="291"/>
        <item x="303"/>
        <item x="122"/>
        <item x="181"/>
        <item x="28"/>
        <item x="10"/>
        <item x="191"/>
        <item x="288"/>
        <item x="139"/>
        <item x="242"/>
        <item x="26"/>
        <item x="84"/>
        <item x="83"/>
        <item x="15"/>
        <item x="14"/>
        <item x="13"/>
        <item x="326"/>
        <item x="222"/>
        <item x="228"/>
        <item x="88"/>
        <item x="145"/>
        <item x="124"/>
        <item x="157"/>
        <item x="18"/>
        <item x="17"/>
        <item x="9"/>
        <item x="8"/>
        <item x="7"/>
        <item x="201"/>
        <item x="1"/>
        <item x="213"/>
        <item x="127"/>
        <item x="297"/>
        <item x="6"/>
        <item x="92"/>
        <item x="4"/>
        <item x="5"/>
        <item x="2"/>
        <item x="231"/>
        <item x="126"/>
        <item x="273"/>
        <item x="240"/>
        <item x="135"/>
        <item x="11"/>
        <item x="175"/>
        <item x="184"/>
        <item x="46"/>
        <item x="280"/>
        <item x="72"/>
        <item x="166"/>
        <item x="151"/>
        <item x="44"/>
        <item x="106"/>
        <item x="108"/>
        <item x="337"/>
        <item x="216"/>
        <item x="238"/>
        <item x="234"/>
        <item x="53"/>
        <item x="220"/>
        <item x="99"/>
        <item x="42"/>
        <item x="338"/>
        <item x="45"/>
        <item x="275"/>
        <item x="331"/>
        <item x="149"/>
        <item x="333"/>
        <item x="332"/>
        <item x="143"/>
        <item x="226"/>
        <item x="163"/>
        <item x="179"/>
        <item x="178"/>
        <item x="40"/>
        <item x="55"/>
        <item x="56"/>
        <item x="63"/>
        <item x="62"/>
        <item x="65"/>
        <item x="64"/>
        <item x="81"/>
        <item x="80"/>
        <item x="262"/>
        <item x="210"/>
        <item x="214"/>
        <item x="140"/>
        <item x="258"/>
        <item x="33"/>
        <item x="21"/>
        <item x="89"/>
        <item x="97"/>
        <item x="239"/>
        <item x="35"/>
        <item x="86"/>
        <item x="203"/>
        <item x="205"/>
        <item x="308"/>
        <item x="148"/>
        <item x="123"/>
        <item x="158"/>
        <item x="244"/>
        <item x="253"/>
        <item x="195"/>
        <item x="246"/>
        <item x="165"/>
        <item x="173"/>
        <item x="101"/>
        <item x="154"/>
        <item x="110"/>
        <item x="117"/>
        <item x="187"/>
        <item x="130"/>
        <item x="189"/>
        <item x="294"/>
        <item x="23"/>
        <item x="94"/>
        <item x="38"/>
        <item x="57"/>
        <item x="271"/>
        <item x="304"/>
        <item x="269"/>
        <item x="254"/>
        <item x="96"/>
        <item x="121"/>
        <item x="91"/>
        <item x="113"/>
        <item x="322"/>
        <item x="112"/>
        <item x="261"/>
        <item x="102"/>
        <item x="103"/>
        <item x="285"/>
        <item x="247"/>
        <item x="133"/>
        <item x="137"/>
        <item x="162"/>
        <item x="218"/>
        <item x="128"/>
        <item x="107"/>
        <item x="115"/>
        <item x="125"/>
        <item x="340"/>
        <item x="341"/>
        <item x="152"/>
        <item x="119"/>
        <item x="47"/>
        <item x="172"/>
        <item x="170"/>
        <item x="219"/>
        <item x="132"/>
        <item x="198"/>
        <item x="196"/>
        <item x="197"/>
        <item x="235"/>
        <item x="237"/>
        <item x="233"/>
        <item x="180"/>
        <item x="229"/>
        <item x="251"/>
        <item x="199"/>
        <item x="71"/>
        <item x="192"/>
        <item x="319"/>
        <item x="260"/>
        <item x="193"/>
        <item x="336"/>
        <item x="74"/>
        <item x="279"/>
        <item x="256"/>
        <item x="215"/>
        <item x="321"/>
        <item x="58"/>
        <item x="142"/>
        <item x="252"/>
        <item x="29"/>
        <item x="60"/>
        <item x="59"/>
        <item x="118"/>
        <item x="211"/>
        <item x="274"/>
        <item x="345"/>
        <item x="232"/>
        <item x="236"/>
        <item x="296"/>
        <item x="302"/>
        <item x="299"/>
        <item x="306"/>
        <item x="310"/>
        <item x="318"/>
        <item x="316"/>
        <item x="329"/>
        <item x="325"/>
        <item x="313"/>
        <item x="289"/>
        <item x="282"/>
        <item x="283"/>
        <item x="278"/>
        <item x="208"/>
        <item x="327"/>
        <item x="300"/>
        <item x="307"/>
        <item x="182"/>
        <item x="141"/>
        <item x="31"/>
        <item x="268"/>
        <item x="257"/>
        <item x="264"/>
        <item x="267"/>
        <item x="171"/>
        <item x="287"/>
        <item x="159"/>
        <item x="104"/>
        <item x="120"/>
        <item x="320"/>
        <item x="190"/>
        <item x="70"/>
        <item x="161"/>
        <item x="78"/>
        <item x="314"/>
        <item x="68"/>
        <item x="67"/>
        <item x="66"/>
        <item x="146"/>
        <item x="0"/>
      </items>
      <extLst>
        <ext xmlns:x14="http://schemas.microsoft.com/office/spreadsheetml/2009/9/main" uri="{2946ED86-A175-432a-8AC1-64E0C546D7DE}">
          <x14:pivotField fillDownLabels="1"/>
        </ext>
      </extLst>
    </pivotField>
    <pivotField axis="axisRow" compact="0" outline="0" showAll="0" defaultSubtotal="0">
      <items count="100">
        <item x="2"/>
        <item x="3"/>
        <item x="4"/>
        <item x="5"/>
        <item x="6"/>
        <item x="7"/>
        <item x="8"/>
        <item x="9"/>
        <item x="10"/>
        <item x="11"/>
        <item x="12"/>
        <item x="13"/>
        <item x="14"/>
        <item x="15"/>
        <item x="16"/>
        <item x="17"/>
        <item x="18"/>
        <item x="19"/>
        <item x="20"/>
        <item x="21"/>
        <item x="22"/>
        <item x="25"/>
        <item x="26"/>
        <item x="39"/>
        <item x="35"/>
        <item x="38"/>
        <item x="82"/>
        <item x="91"/>
        <item x="57"/>
        <item x="92"/>
        <item x="60"/>
        <item x="93"/>
        <item x="61"/>
        <item x="62"/>
        <item x="64"/>
        <item x="83"/>
        <item x="94"/>
        <item x="65"/>
        <item x="95"/>
        <item x="66"/>
        <item x="67"/>
        <item x="69"/>
        <item x="70"/>
        <item x="72"/>
        <item x="73"/>
        <item x="75"/>
        <item x="76"/>
        <item x="78"/>
        <item x="84"/>
        <item x="96"/>
        <item x="79"/>
        <item x="97"/>
        <item x="80"/>
        <item x="85"/>
        <item x="40"/>
        <item x="86"/>
        <item x="42"/>
        <item x="87"/>
        <item x="43"/>
        <item x="44"/>
        <item x="88"/>
        <item x="46"/>
        <item x="89"/>
        <item x="55"/>
        <item x="90"/>
        <item x="56"/>
        <item x="27"/>
        <item x="74"/>
        <item x="63"/>
        <item x="28"/>
        <item x="31"/>
        <item x="71"/>
        <item x="77"/>
        <item x="36"/>
        <item x="0"/>
        <item x="32"/>
        <item x="29"/>
        <item x="33"/>
        <item x="68"/>
        <item x="24"/>
        <item x="34"/>
        <item x="37"/>
        <item x="48"/>
        <item x="49"/>
        <item x="41"/>
        <item x="51"/>
        <item x="50"/>
        <item x="52"/>
        <item x="58"/>
        <item x="59"/>
        <item x="81"/>
        <item x="53"/>
        <item x="1"/>
        <item x="45"/>
        <item x="99"/>
        <item x="30"/>
        <item x="47"/>
        <item x="98"/>
        <item x="54"/>
        <item x="23"/>
      </items>
      <extLst>
        <ext xmlns:x14="http://schemas.microsoft.com/office/spreadsheetml/2009/9/main" uri="{2946ED86-A175-432a-8AC1-64E0C546D7DE}">
          <x14:pivotField fillDownLabels="1"/>
        </ext>
      </extLst>
    </pivotField>
    <pivotField axis="axisRow" compact="0" outline="0" showAll="0" defaultSubtotal="0">
      <items count="1070">
        <item x="97"/>
        <item x="22"/>
        <item x="178"/>
        <item x="31"/>
        <item x="328"/>
        <item x="391"/>
        <item x="680"/>
        <item x="681"/>
        <item x="682"/>
        <item x="1064"/>
        <item x="23"/>
        <item x="32"/>
        <item x="61"/>
        <item x="86"/>
        <item x="98"/>
        <item x="108"/>
        <item x="109"/>
        <item x="113"/>
        <item x="117"/>
        <item x="125"/>
        <item x="131"/>
        <item x="135"/>
        <item x="138"/>
        <item x="142"/>
        <item x="144"/>
        <item x="147"/>
        <item x="150"/>
        <item x="154"/>
        <item x="162"/>
        <item x="170"/>
        <item x="179"/>
        <item x="216"/>
        <item x="246"/>
        <item x="254"/>
        <item x="259"/>
        <item x="265"/>
        <item x="285"/>
        <item x="329"/>
        <item x="338"/>
        <item x="341"/>
        <item x="353"/>
        <item x="357"/>
        <item x="359"/>
        <item x="374"/>
        <item x="377"/>
        <item x="385"/>
        <item x="34"/>
        <item x="809"/>
        <item x="513"/>
        <item x="392"/>
        <item x="396"/>
        <item x="407"/>
        <item x="580"/>
        <item x="411"/>
        <item x="473"/>
        <item x="814"/>
        <item x="487"/>
        <item x="494"/>
        <item x="499"/>
        <item x="542"/>
        <item x="514"/>
        <item x="815"/>
        <item x="734"/>
        <item x="671"/>
        <item x="480"/>
        <item x="810"/>
        <item x="899"/>
        <item x="900"/>
        <item x="901"/>
        <item x="913"/>
        <item x="644"/>
        <item x="35"/>
        <item x="543"/>
        <item x="718"/>
        <item x="129"/>
        <item x="130"/>
        <item x="917"/>
        <item x="740"/>
        <item x="737"/>
        <item x="831"/>
        <item x="902"/>
        <item x="903"/>
        <item x="908"/>
        <item x="914"/>
        <item x="504"/>
        <item x="532"/>
        <item x="660"/>
        <item x="538"/>
        <item x="547"/>
        <item x="588"/>
        <item x="556"/>
        <item x="563"/>
        <item x="571"/>
        <item x="575"/>
        <item x="603"/>
        <item x="607"/>
        <item x="609"/>
        <item x="614"/>
        <item x="629"/>
        <item x="641"/>
        <item x="649"/>
        <item x="652"/>
        <item x="657"/>
        <item x="668"/>
        <item x="678"/>
        <item x="685"/>
        <item x="688"/>
        <item x="691"/>
        <item x="696"/>
        <item x="715"/>
        <item x="743"/>
        <item x="746"/>
        <item x="750"/>
        <item x="765"/>
        <item x="771"/>
        <item x="775"/>
        <item x="800"/>
        <item x="816"/>
        <item x="507"/>
        <item x="477"/>
        <item x="541"/>
        <item x="635"/>
        <item x="811"/>
        <item x="719"/>
        <item x="544"/>
        <item x="806"/>
        <item x="828"/>
        <item x="834"/>
        <item x="838"/>
        <item x="846"/>
        <item x="849"/>
        <item x="877"/>
        <item x="879"/>
        <item x="897"/>
        <item x="915"/>
        <item x="919"/>
        <item x="924"/>
        <item x="927"/>
        <item x="929"/>
        <item x="951"/>
        <item x="956"/>
        <item x="960"/>
        <item x="967"/>
        <item x="976"/>
        <item x="980"/>
        <item x="993"/>
        <item x="987"/>
        <item x="1012"/>
        <item x="1021"/>
        <item x="1027"/>
        <item x="36"/>
        <item x="720"/>
        <item x="133"/>
        <item x="736"/>
        <item x="741"/>
        <item x="1048"/>
        <item x="508"/>
        <item x="1060"/>
        <item x="1063"/>
        <item x="1055"/>
        <item x="904"/>
        <item x="905"/>
        <item x="906"/>
        <item x="907"/>
        <item x="578"/>
        <item x="661"/>
        <item x="812"/>
        <item x="721"/>
        <item x="742"/>
        <item x="727"/>
        <item x="478"/>
        <item x="646"/>
        <item x="562"/>
        <item x="509"/>
        <item x="1068"/>
        <item x="722"/>
        <item x="728"/>
        <item x="909"/>
        <item x="546"/>
        <item x="731"/>
        <item x="975"/>
        <item x="979"/>
        <item x="819"/>
        <item x="823"/>
        <item x="820"/>
        <item x="824"/>
        <item x="821"/>
        <item x="825"/>
        <item x="827"/>
        <item x="822"/>
        <item x="818"/>
        <item x="510"/>
        <item x="648"/>
        <item x="640"/>
        <item x="632"/>
        <item x="637"/>
        <item x="963"/>
        <item x="808"/>
        <item x="1067"/>
        <item x="745"/>
        <item x="127"/>
        <item x="491"/>
        <item x="492"/>
        <item x="732"/>
        <item x="730"/>
        <item x="910"/>
        <item x="911"/>
        <item x="511"/>
        <item x="479"/>
        <item x="813"/>
        <item x="137"/>
        <item x="493"/>
        <item x="512"/>
        <item x="579"/>
        <item x="729"/>
        <item x="1010"/>
        <item x="1011"/>
        <item x="576"/>
        <item x="587"/>
        <item x="585"/>
        <item x="658"/>
        <item x="548"/>
        <item x="986"/>
        <item x="167"/>
        <item x="118"/>
        <item x="163"/>
        <item x="165"/>
        <item x="978"/>
        <item x="1043"/>
        <item x="1062"/>
        <item x="520"/>
        <item x="41"/>
        <item x="260"/>
        <item x="47"/>
        <item x="245"/>
        <item x="926"/>
        <item x="555"/>
        <item x="531"/>
        <item x="523"/>
        <item x="925"/>
        <item x="1007"/>
        <item x="1008"/>
        <item x="962"/>
        <item x="437"/>
        <item x="157"/>
        <item x="599"/>
        <item x="89"/>
        <item x="674"/>
        <item x="551"/>
        <item x="126"/>
        <item x="77"/>
        <item x="621"/>
        <item x="921"/>
        <item x="71"/>
        <item x="63"/>
        <item x="1065"/>
        <item x="1066"/>
        <item x="506"/>
        <item x="49"/>
        <item x="638"/>
        <item x="744"/>
        <item x="123"/>
        <item x="836"/>
        <item x="837"/>
        <item x="835"/>
        <item x="690"/>
        <item x="53"/>
        <item x="1003"/>
        <item x="1018"/>
        <item x="175"/>
        <item x="334"/>
        <item x="335"/>
        <item x="355"/>
        <item x="340"/>
        <item x="337"/>
        <item x="330"/>
        <item x="95"/>
        <item x="91"/>
        <item x="87"/>
        <item x="1014"/>
        <item x="679"/>
        <item x="697"/>
        <item x="172"/>
        <item x="342"/>
        <item x="521"/>
        <item x="554"/>
        <item x="484"/>
        <item x="1050"/>
        <item x="686"/>
        <item x="687"/>
        <item x="252"/>
        <item x="253"/>
        <item x="398"/>
        <item x="456"/>
        <item x="549"/>
        <item x="68"/>
        <item x="1035"/>
        <item x="18"/>
        <item x="928"/>
        <item x="3"/>
        <item x="103"/>
        <item x="99"/>
        <item x="75"/>
        <item x="76"/>
        <item x="66"/>
        <item x="62"/>
        <item x="672"/>
        <item x="643"/>
        <item x="26"/>
        <item x="24"/>
        <item x="467"/>
        <item x="29"/>
        <item x="1044"/>
        <item x="996"/>
        <item x="13"/>
        <item x="805"/>
        <item x="116"/>
        <item x="659"/>
        <item x="45"/>
        <item x="46"/>
        <item x="44"/>
        <item x="466"/>
        <item x="134"/>
        <item x="953"/>
        <item x="595"/>
        <item x="57"/>
        <item x="60"/>
        <item x="59"/>
        <item x="56"/>
        <item x="470"/>
        <item x="455"/>
        <item x="1057"/>
        <item x="373"/>
        <item x="349"/>
        <item x="372"/>
        <item x="332"/>
        <item x="54"/>
        <item x="42"/>
        <item x="43"/>
        <item x="918"/>
        <item x="442"/>
        <item x="356"/>
        <item x="48"/>
        <item x="50"/>
        <item x="38"/>
        <item x="39"/>
        <item x="40"/>
        <item x="37"/>
        <item x="716"/>
        <item x="475"/>
        <item x="465"/>
        <item x="850"/>
        <item x="832"/>
        <item x="540"/>
        <item x="545"/>
        <item x="739"/>
        <item x="286"/>
        <item x="495"/>
        <item x="79"/>
        <item x="841"/>
        <item x="840"/>
        <item x="1037"/>
        <item x="586"/>
        <item x="973"/>
        <item x="972"/>
        <item x="604"/>
        <item x="20"/>
        <item x="851"/>
        <item x="159"/>
        <item x="451"/>
        <item x="894"/>
        <item x="17"/>
        <item x="251"/>
        <item x="19"/>
        <item x="152"/>
        <item x="871"/>
        <item x="872"/>
        <item x="873"/>
        <item x="874"/>
        <item x="869"/>
        <item x="870"/>
        <item x="875"/>
        <item x="868"/>
        <item x="1047"/>
        <item x="567"/>
        <item x="533"/>
        <item x="155"/>
        <item x="386"/>
        <item x="389"/>
        <item x="11"/>
        <item x="856"/>
        <item x="857"/>
        <item x="613"/>
        <item x="1051"/>
        <item x="1052"/>
        <item x="666"/>
        <item x="735"/>
        <item x="724"/>
        <item x="443"/>
        <item x="454"/>
        <item x="171"/>
        <item x="676"/>
        <item x="21"/>
        <item x="375"/>
        <item x="151"/>
        <item x="1053"/>
        <item x="1054"/>
        <item x="158"/>
        <item x="858"/>
        <item x="9"/>
        <item x="1030"/>
        <item x="1029"/>
        <item x="693"/>
        <item x="530"/>
        <item x="14"/>
        <item x="1038"/>
        <item x="1031"/>
        <item x="519"/>
        <item x="481"/>
        <item x="695"/>
        <item x="561"/>
        <item x="592"/>
        <item x="429"/>
        <item x="422"/>
        <item x="589"/>
        <item x="51"/>
        <item x="173"/>
        <item x="174"/>
        <item x="415"/>
        <item x="149"/>
        <item x="146"/>
        <item x="92"/>
        <item x="343"/>
        <item x="368"/>
        <item x="344"/>
        <item x="345"/>
        <item x="346"/>
        <item x="347"/>
        <item x="148"/>
        <item x="180"/>
        <item x="191"/>
        <item x="219"/>
        <item x="217"/>
        <item x="231"/>
        <item x="229"/>
        <item x="311"/>
        <item x="664"/>
        <item x="287"/>
        <item x="64"/>
        <item x="143"/>
        <item x="826"/>
        <item x="450"/>
        <item x="653"/>
        <item x="12"/>
        <item x="689"/>
        <item x="441"/>
        <item x="453"/>
        <item x="667"/>
        <item x="663"/>
        <item x="452"/>
        <item x="662"/>
        <item x="516"/>
        <item x="553"/>
        <item x="804"/>
        <item x="881"/>
        <item x="883"/>
        <item x="882"/>
        <item x="884"/>
        <item x="885"/>
        <item x="1"/>
        <item x="1069"/>
        <item x="382"/>
        <item x="376"/>
        <item x="379"/>
        <item x="380"/>
        <item x="136"/>
        <item x="110"/>
        <item x="350"/>
        <item x="552"/>
        <item x="401"/>
        <item x="367"/>
        <item x="738"/>
        <item x="65"/>
        <item x="139"/>
        <item x="339"/>
        <item x="432"/>
        <item x="426"/>
        <item x="485"/>
        <item x="1004"/>
        <item x="1036"/>
        <item x="645"/>
        <item x="647"/>
        <item x="16"/>
        <item x="78"/>
        <item x="402"/>
        <item x="954"/>
        <item x="974"/>
        <item x="527"/>
        <item x="447"/>
        <item x="550"/>
        <item x="669"/>
        <item x="803"/>
        <item x="747"/>
        <item x="611"/>
        <item x="612"/>
        <item x="675"/>
        <item x="966"/>
        <item x="791"/>
        <item x="630"/>
        <item x="751"/>
        <item x="564"/>
        <item x="583"/>
        <item x="28"/>
        <item x="378"/>
        <item x="642"/>
        <item x="539"/>
        <item x="393"/>
        <item x="483"/>
        <item x="336"/>
        <item x="412"/>
        <item x="369"/>
        <item x="610"/>
        <item x="474"/>
        <item x="615"/>
        <item x="181"/>
        <item x="193"/>
        <item x="194"/>
        <item x="182"/>
        <item x="197"/>
        <item x="183"/>
        <item x="204"/>
        <item x="184"/>
        <item x="201"/>
        <item x="185"/>
        <item x="195"/>
        <item x="205"/>
        <item x="206"/>
        <item x="186"/>
        <item x="187"/>
        <item x="207"/>
        <item x="198"/>
        <item x="190"/>
        <item x="196"/>
        <item x="200"/>
        <item x="189"/>
        <item x="192"/>
        <item x="188"/>
        <item x="202"/>
        <item x="220"/>
        <item x="232"/>
        <item x="233"/>
        <item x="230"/>
        <item x="221"/>
        <item x="222"/>
        <item x="223"/>
        <item x="224"/>
        <item x="225"/>
        <item x="235"/>
        <item x="236"/>
        <item x="234"/>
        <item x="226"/>
        <item x="238"/>
        <item x="237"/>
        <item x="239"/>
        <item x="218"/>
        <item x="227"/>
        <item x="228"/>
        <item x="930"/>
        <item x="895"/>
        <item x="896"/>
        <item x="114"/>
        <item x="1046"/>
        <item x="358"/>
        <item x="145"/>
        <item x="400"/>
        <item x="199"/>
        <item x="863"/>
        <item x="864"/>
        <item x="865"/>
        <item x="866"/>
        <item x="861"/>
        <item x="862"/>
        <item x="860"/>
        <item x="867"/>
        <item x="859"/>
        <item x="847"/>
        <item x="964"/>
        <item x="830"/>
        <item x="965"/>
        <item x="30"/>
        <item x="845"/>
        <item x="844"/>
        <item x="792"/>
        <item x="1032"/>
        <item x="692"/>
        <item x="360"/>
        <item x="444"/>
        <item x="4"/>
        <item x="992"/>
        <item x="878"/>
        <item x="848"/>
        <item x="431"/>
        <item x="436"/>
        <item x="354"/>
        <item x="5"/>
        <item x="405"/>
        <item x="1006"/>
        <item x="397"/>
        <item x="446"/>
        <item x="449"/>
        <item x="419"/>
        <item x="472"/>
        <item x="471"/>
        <item x="1045"/>
        <item x="694"/>
        <item x="1001"/>
        <item x="817"/>
        <item x="991"/>
        <item x="1019"/>
        <item x="55"/>
        <item x="33"/>
        <item x="1024"/>
        <item x="1025"/>
        <item x="1026"/>
        <item x="1023"/>
        <item x="381"/>
        <item x="383"/>
        <item x="8"/>
        <item x="916"/>
        <item x="636"/>
        <item x="760"/>
        <item x="489"/>
        <item x="1015"/>
        <item x="1017"/>
        <item x="490"/>
        <item x="399"/>
        <item x="112"/>
        <item x="500"/>
        <item x="27"/>
        <item x="559"/>
        <item x="670"/>
        <item x="468"/>
        <item x="469"/>
        <item x="15"/>
        <item x="388"/>
        <item x="408"/>
        <item x="430"/>
        <item x="462"/>
        <item x="1056"/>
        <item x="1058"/>
        <item x="74"/>
        <item x="433"/>
        <item x="427"/>
        <item x="164"/>
        <item x="535"/>
        <item x="417"/>
        <item x="999"/>
        <item x="1000"/>
        <item x="160"/>
        <item x="1020"/>
        <item x="886"/>
        <item x="582"/>
        <item x="577"/>
        <item x="673"/>
        <item x="990"/>
        <item x="776"/>
        <item x="166"/>
        <item x="488"/>
        <item x="634"/>
        <item x="631"/>
        <item x="633"/>
        <item x="501"/>
        <item x="502"/>
        <item x="503"/>
        <item x="764"/>
        <item x="725"/>
        <item x="58"/>
        <item x="69"/>
        <item x="733"/>
        <item x="723"/>
        <item x="371"/>
        <item x="365"/>
        <item x="596"/>
        <item x="710"/>
        <item x="161"/>
        <item x="156"/>
        <item x="88"/>
        <item x="153"/>
        <item x="777"/>
        <item x="639"/>
        <item x="362"/>
        <item x="361"/>
        <item x="363"/>
        <item x="459"/>
        <item x="989"/>
        <item x="439"/>
        <item x="853"/>
        <item x="854"/>
        <item x="855"/>
        <item x="584"/>
        <item x="486"/>
        <item x="249"/>
        <item x="416"/>
        <item x="424"/>
        <item x="464"/>
        <item x="623"/>
        <item x="1059"/>
        <item x="833"/>
        <item x="995"/>
        <item x="997"/>
        <item x="971"/>
        <item x="970"/>
        <item x="807"/>
        <item x="625"/>
        <item x="2"/>
        <item x="1049"/>
        <item x="168"/>
        <item x="497"/>
        <item x="250"/>
        <item x="119"/>
        <item x="140"/>
        <item x="141"/>
        <item x="120"/>
        <item x="121"/>
        <item x="122"/>
        <item x="406"/>
        <item x="498"/>
        <item x="248"/>
        <item x="496"/>
        <item x="169"/>
        <item x="348"/>
        <item x="94"/>
        <item x="366"/>
        <item x="255"/>
        <item x="1033"/>
        <item x="1034"/>
        <item x="887"/>
        <item x="801"/>
        <item x="665"/>
        <item x="70"/>
        <item x="1002"/>
        <item x="537"/>
        <item x="770"/>
        <item x="684"/>
        <item x="749"/>
        <item x="651"/>
        <item x="574"/>
        <item x="606"/>
        <item x="570"/>
        <item x="714"/>
        <item x="203"/>
        <item x="10"/>
        <item x="518"/>
        <item x="476"/>
        <item x="421"/>
        <item x="72"/>
        <item x="505"/>
        <item x="790"/>
        <item x="128"/>
        <item x="211"/>
        <item x="208"/>
        <item x="413"/>
        <item x="656"/>
        <item x="67"/>
        <item x="852"/>
        <item x="1061"/>
        <item x="717"/>
        <item x="726"/>
        <item x="952"/>
        <item x="961"/>
        <item x="957"/>
        <item x="968"/>
        <item x="977"/>
        <item x="1028"/>
        <item x="994"/>
        <item x="988"/>
        <item x="1022"/>
        <item x="1013"/>
        <item x="981"/>
        <item x="390"/>
        <item x="922"/>
        <item x="898"/>
        <item x="912"/>
        <item x="880"/>
        <item x="650"/>
        <item x="1016"/>
        <item x="80"/>
        <item x="81"/>
        <item x="82"/>
        <item x="83"/>
        <item x="84"/>
        <item x="85"/>
        <item x="420"/>
        <item x="438"/>
        <item x="440"/>
        <item x="418"/>
        <item x="448"/>
        <item x="958"/>
        <item x="969"/>
        <item x="601"/>
        <item x="517"/>
        <item x="25"/>
        <item x="7"/>
        <item x="111"/>
        <item x="96"/>
        <item x="403"/>
        <item x="1009"/>
        <item x="364"/>
        <item x="370"/>
        <item x="843"/>
        <item x="132"/>
        <item x="93"/>
        <item x="842"/>
        <item x="387"/>
        <item x="90"/>
        <item x="463"/>
        <item x="177"/>
        <item x="782"/>
        <item x="783"/>
        <item x="784"/>
        <item x="785"/>
        <item x="786"/>
        <item x="787"/>
        <item x="788"/>
        <item x="778"/>
        <item x="779"/>
        <item x="780"/>
        <item x="781"/>
        <item x="267"/>
        <item x="261"/>
        <item x="124"/>
        <item x="268"/>
        <item x="269"/>
        <item x="256"/>
        <item x="270"/>
        <item x="271"/>
        <item x="272"/>
        <item x="257"/>
        <item x="273"/>
        <item x="274"/>
        <item x="275"/>
        <item x="276"/>
        <item x="277"/>
        <item x="278"/>
        <item x="279"/>
        <item x="262"/>
        <item x="263"/>
        <item x="280"/>
        <item x="281"/>
        <item x="264"/>
        <item x="282"/>
        <item x="258"/>
        <item x="283"/>
        <item x="284"/>
        <item x="209"/>
        <item x="212"/>
        <item x="213"/>
        <item x="214"/>
        <item x="931"/>
        <item x="932"/>
        <item x="933"/>
        <item x="934"/>
        <item x="241"/>
        <item x="243"/>
        <item x="935"/>
        <item x="936"/>
        <item x="937"/>
        <item x="600"/>
        <item x="748"/>
        <item x="947"/>
        <item x="560"/>
        <item x="622"/>
        <item x="210"/>
        <item x="215"/>
        <item x="938"/>
        <item x="939"/>
        <item x="940"/>
        <item x="941"/>
        <item x="942"/>
        <item x="943"/>
        <item x="944"/>
        <item x="945"/>
        <item x="711"/>
        <item x="712"/>
        <item x="698"/>
        <item x="699"/>
        <item x="700"/>
        <item x="701"/>
        <item x="713"/>
        <item x="702"/>
        <item x="703"/>
        <item x="704"/>
        <item x="705"/>
        <item x="706"/>
        <item x="707"/>
        <item x="708"/>
        <item x="709"/>
        <item x="677"/>
        <item x="619"/>
        <item x="620"/>
        <item x="594"/>
        <item x="593"/>
        <item x="590"/>
        <item x="591"/>
        <item x="409"/>
        <item x="410"/>
        <item x="528"/>
        <item x="529"/>
        <item x="654"/>
        <item x="655"/>
        <item x="534"/>
        <item x="288"/>
        <item x="312"/>
        <item x="289"/>
        <item x="313"/>
        <item x="290"/>
        <item x="291"/>
        <item x="314"/>
        <item x="315"/>
        <item x="292"/>
        <item x="316"/>
        <item x="293"/>
        <item x="317"/>
        <item x="318"/>
        <item x="294"/>
        <item x="295"/>
        <item x="296"/>
        <item x="319"/>
        <item x="297"/>
        <item x="320"/>
        <item x="298"/>
        <item x="321"/>
        <item x="322"/>
        <item x="299"/>
        <item x="300"/>
        <item x="323"/>
        <item x="301"/>
        <item x="302"/>
        <item x="303"/>
        <item x="324"/>
        <item x="304"/>
        <item x="305"/>
        <item x="325"/>
        <item x="326"/>
        <item x="306"/>
        <item x="307"/>
        <item x="327"/>
        <item x="308"/>
        <item x="309"/>
        <item x="310"/>
        <item x="536"/>
        <item x="627"/>
        <item x="628"/>
        <item x="616"/>
        <item x="617"/>
        <item x="946"/>
        <item x="626"/>
        <item x="568"/>
        <item x="569"/>
        <item x="565"/>
        <item x="566"/>
        <item x="572"/>
        <item x="573"/>
        <item x="889"/>
        <item x="893"/>
        <item x="888"/>
        <item x="892"/>
        <item x="891"/>
        <item x="890"/>
        <item x="597"/>
        <item x="766"/>
        <item x="767"/>
        <item x="768"/>
        <item x="769"/>
        <item x="950"/>
        <item x="394"/>
        <item x="395"/>
        <item x="802"/>
        <item x="598"/>
        <item x="624"/>
        <item x="683"/>
        <item x="524"/>
        <item x="525"/>
        <item x="526"/>
        <item x="605"/>
        <item x="772"/>
        <item x="773"/>
        <item x="774"/>
        <item x="602"/>
        <item x="829"/>
        <item x="948"/>
        <item x="949"/>
        <item x="752"/>
        <item x="753"/>
        <item x="754"/>
        <item x="755"/>
        <item x="756"/>
        <item x="757"/>
        <item x="758"/>
        <item x="759"/>
        <item x="761"/>
        <item x="762"/>
        <item x="763"/>
        <item x="608"/>
        <item x="558"/>
        <item x="876"/>
        <item x="461"/>
        <item x="428"/>
        <item x="434"/>
        <item x="839"/>
        <item x="581"/>
        <item x="457"/>
        <item x="435"/>
        <item x="920"/>
        <item x="923"/>
        <item x="73"/>
        <item x="482"/>
        <item x="515"/>
        <item x="384"/>
        <item x="425"/>
        <item x="955"/>
        <item x="998"/>
        <item x="414"/>
        <item x="423"/>
        <item x="52"/>
        <item x="959"/>
        <item x="1039"/>
        <item x="1040"/>
        <item x="1041"/>
        <item x="1042"/>
        <item x="176"/>
        <item x="100"/>
        <item x="101"/>
        <item x="105"/>
        <item x="331"/>
        <item x="102"/>
        <item x="106"/>
        <item x="333"/>
        <item x="104"/>
        <item x="107"/>
        <item x="351"/>
        <item x="352"/>
        <item x="115"/>
        <item x="404"/>
        <item x="789"/>
        <item x="618"/>
        <item x="247"/>
        <item x="557"/>
        <item x="794"/>
        <item x="795"/>
        <item x="796"/>
        <item x="793"/>
        <item x="797"/>
        <item x="798"/>
        <item x="799"/>
        <item x="266"/>
        <item x="983"/>
        <item x="982"/>
        <item x="985"/>
        <item x="1005"/>
        <item x="984"/>
        <item x="6"/>
        <item x="244"/>
        <item x="242"/>
        <item x="240"/>
        <item x="460"/>
        <item x="445"/>
        <item x="458"/>
        <item x="522"/>
        <item x="0"/>
      </items>
      <extLst>
        <ext xmlns:x14="http://schemas.microsoft.com/office/spreadsheetml/2009/9/main" uri="{2946ED86-A175-432a-8AC1-64E0C546D7DE}">
          <x14:pivotField fillDownLabels="1"/>
        </ext>
      </extLst>
    </pivotField>
    <pivotField axis="axisRow" compact="0" outline="0" showAll="0" defaultSubtotal="0">
      <items count="149">
        <item x="4"/>
        <item x="25"/>
        <item x="27"/>
        <item x="13"/>
        <item x="10"/>
        <item x="15"/>
        <item x="19"/>
        <item x="45"/>
        <item x="11"/>
        <item x="67"/>
        <item x="14"/>
        <item x="83"/>
        <item x="49"/>
        <item x="133"/>
        <item x="42"/>
        <item x="80"/>
        <item x="88"/>
        <item x="7"/>
        <item x="60"/>
        <item x="12"/>
        <item x="23"/>
        <item x="109"/>
        <item x="9"/>
        <item x="105"/>
        <item x="90"/>
        <item x="47"/>
        <item x="138"/>
        <item x="91"/>
        <item x="48"/>
        <item x="21"/>
        <item x="76"/>
        <item x="24"/>
        <item x="41"/>
        <item x="54"/>
        <item x="59"/>
        <item x="18"/>
        <item x="139"/>
        <item x="55"/>
        <item x="118"/>
        <item x="79"/>
        <item x="65"/>
        <item x="87"/>
        <item x="72"/>
        <item x="68"/>
        <item x="22"/>
        <item x="93"/>
        <item x="113"/>
        <item x="44"/>
        <item x="116"/>
        <item x="89"/>
        <item x="39"/>
        <item x="58"/>
        <item x="34"/>
        <item x="64"/>
        <item x="78"/>
        <item x="35"/>
        <item x="137"/>
        <item x="8"/>
        <item x="125"/>
        <item x="86"/>
        <item x="92"/>
        <item x="20"/>
        <item x="126"/>
        <item x="127"/>
        <item x="110"/>
        <item x="26"/>
        <item x="122"/>
        <item x="98"/>
        <item x="30"/>
        <item x="53"/>
        <item x="66"/>
        <item x="119"/>
        <item x="134"/>
        <item x="77"/>
        <item x="115"/>
        <item x="43"/>
        <item x="75"/>
        <item x="32"/>
        <item x="97"/>
        <item x="40"/>
        <item x="120"/>
        <item x="117"/>
        <item x="128"/>
        <item x="129"/>
        <item x="135"/>
        <item x="124"/>
        <item x="114"/>
        <item x="85"/>
        <item x="28"/>
        <item x="84"/>
        <item x="57"/>
        <item x="123"/>
        <item x="46"/>
        <item x="130"/>
        <item x="143"/>
        <item x="63"/>
        <item x="29"/>
        <item x="136"/>
        <item x="74"/>
        <item x="132"/>
        <item x="142"/>
        <item x="33"/>
        <item x="52"/>
        <item x="146"/>
        <item x="96"/>
        <item x="121"/>
        <item x="108"/>
        <item x="38"/>
        <item x="82"/>
        <item x="147"/>
        <item x="81"/>
        <item x="56"/>
        <item x="73"/>
        <item x="31"/>
        <item x="94"/>
        <item x="71"/>
        <item x="95"/>
        <item x="131"/>
        <item x="141"/>
        <item x="1"/>
        <item x="5"/>
        <item x="16"/>
        <item x="99"/>
        <item x="101"/>
        <item x="103"/>
        <item x="106"/>
        <item x="111"/>
        <item x="140"/>
        <item x="144"/>
        <item x="36"/>
        <item x="50"/>
        <item x="61"/>
        <item x="69"/>
        <item x="17"/>
        <item x="102"/>
        <item x="145"/>
        <item x="70"/>
        <item x="107"/>
        <item x="104"/>
        <item x="2"/>
        <item x="148"/>
        <item x="37"/>
        <item x="62"/>
        <item x="112"/>
        <item x="3"/>
        <item x="6"/>
        <item x="100"/>
        <item x="51"/>
        <item x="0"/>
      </items>
      <extLst>
        <ext xmlns:x14="http://schemas.microsoft.com/office/spreadsheetml/2009/9/main" uri="{2946ED86-A175-432a-8AC1-64E0C546D7DE}">
          <x14:pivotField fillDownLabels="1"/>
        </ext>
      </extLst>
    </pivotField>
    <pivotField axis="axisRow" compact="0" outline="0" showAll="0" defaultSubtotal="0">
      <items count="92">
        <item x="41"/>
        <item x="51"/>
        <item x="69"/>
        <item x="36"/>
        <item x="32"/>
        <item x="55"/>
        <item x="75"/>
        <item x="35"/>
        <item x="54"/>
        <item x="71"/>
        <item x="40"/>
        <item x="48"/>
        <item x="42"/>
        <item x="76"/>
        <item x="60"/>
        <item x="59"/>
        <item x="82"/>
        <item x="66"/>
        <item x="70"/>
        <item x="33"/>
        <item x="53"/>
        <item x="52"/>
        <item x="77"/>
        <item x="61"/>
        <item x="34"/>
        <item x="31"/>
        <item x="43"/>
        <item x="47"/>
        <item x="50"/>
        <item x="68"/>
        <item x="65"/>
        <item m="1" x="86"/>
        <item x="57"/>
        <item x="79"/>
        <item x="38"/>
        <item x="81"/>
        <item x="78"/>
        <item x="37"/>
        <item x="62"/>
        <item x="74"/>
        <item x="58"/>
        <item x="63"/>
        <item x="39"/>
        <item x="56"/>
        <item x="72"/>
        <item x="45"/>
        <item x="44"/>
        <item x="80"/>
        <item x="64"/>
        <item x="46"/>
        <item m="1" x="87"/>
        <item x="67"/>
        <item x="49"/>
        <item x="11"/>
        <item sd="0" x="2"/>
        <item x="12"/>
        <item x="9"/>
        <item sd="0" x="7"/>
        <item sd="0" x="3"/>
        <item sd="0" x="5"/>
        <item sd="0" x="4"/>
        <item x="10"/>
        <item sd="0" x="8"/>
        <item x="6"/>
        <item x="1"/>
        <item x="0"/>
        <item x="73"/>
        <item x="83"/>
        <item m="1" x="90"/>
        <item x="13"/>
        <item x="14"/>
        <item x="15"/>
        <item x="16"/>
        <item x="17"/>
        <item x="18"/>
        <item x="19"/>
        <item x="20"/>
        <item x="21"/>
        <item x="22"/>
        <item x="23"/>
        <item x="24"/>
        <item m="1" x="84"/>
        <item x="26"/>
        <item m="1" x="91"/>
        <item m="1" x="85"/>
        <item x="29"/>
        <item m="1" x="88"/>
        <item x="25"/>
        <item x="27"/>
        <item m="1" x="89"/>
        <item x="28"/>
        <item x="3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11">
    <field x="7"/>
    <field x="1"/>
    <field x="2"/>
    <field x="3"/>
    <field x="4"/>
    <field x="8"/>
    <field x="9"/>
    <field x="10"/>
    <field x="11"/>
    <field x="12"/>
    <field x="13"/>
  </rowFields>
  <rowItems count="814">
    <i>
      <x v="31"/>
      <x/>
      <x v="11"/>
      <x/>
      <x v="45"/>
      <x v="309"/>
      <x v="150"/>
      <x v="21"/>
      <x v="638"/>
      <x/>
      <x v="54"/>
    </i>
    <i>
      <x v="32"/>
      <x/>
      <x v="11"/>
      <x/>
      <x v="45"/>
      <x v="309"/>
      <x v="150"/>
      <x v="22"/>
      <x v="512"/>
      <x/>
      <x v="54"/>
    </i>
    <i>
      <x v="33"/>
      <x/>
      <x v="11"/>
      <x/>
      <x v="45"/>
      <x v="309"/>
      <x v="150"/>
      <x v="66"/>
      <x v="311"/>
      <x/>
      <x v="54"/>
    </i>
    <i>
      <x v="34"/>
      <x/>
      <x v="11"/>
      <x/>
      <x v="45"/>
      <x v="309"/>
      <x v="150"/>
      <x v="69"/>
      <x v="589"/>
      <x/>
      <x v="54"/>
    </i>
    <i>
      <x v="47"/>
      <x v="1"/>
      <x v="17"/>
      <x v="1"/>
      <x v="77"/>
      <x v="309"/>
      <x v="150"/>
      <x v="21"/>
      <x v="344"/>
      <x v="17"/>
      <x v="58"/>
    </i>
    <i>
      <x v="48"/>
      <x v="1"/>
      <x v="17"/>
      <x v="1"/>
      <x v="77"/>
      <x v="152"/>
      <x v="158"/>
      <x v="22"/>
      <x v="345"/>
      <x v="57"/>
      <x v="58"/>
    </i>
    <i>
      <x v="49"/>
      <x v="1"/>
      <x v="17"/>
      <x v="1"/>
      <x v="77"/>
      <x v="309"/>
      <x v="150"/>
      <x v="66"/>
      <x v="346"/>
      <x v="22"/>
      <x v="58"/>
    </i>
    <i>
      <x v="51"/>
      <x v="1"/>
      <x v="17"/>
      <x v="1"/>
      <x v="77"/>
      <x v="309"/>
      <x v="150"/>
      <x v="21"/>
      <x v="337"/>
      <x v="4"/>
      <x v="58"/>
    </i>
    <i>
      <x v="52"/>
      <x v="1"/>
      <x v="17"/>
      <x v="1"/>
      <x v="77"/>
      <x v="115"/>
      <x v="118"/>
      <x v="22"/>
      <x v="338"/>
      <x/>
      <x v="60"/>
    </i>
    <i>
      <x v="53"/>
      <x v="1"/>
      <x v="17"/>
      <x v="1"/>
      <x v="77"/>
      <x v="309"/>
      <x v="150"/>
      <x v="66"/>
      <x v="320"/>
      <x v="8"/>
      <x v="60"/>
    </i>
    <i>
      <x v="54"/>
      <x v="1"/>
      <x v="17"/>
      <x v="1"/>
      <x v="77"/>
      <x v="115"/>
      <x v="118"/>
      <x v="22"/>
      <x v="318"/>
      <x v="19"/>
      <x v="60"/>
    </i>
    <i>
      <x v="55"/>
      <x v="1"/>
      <x v="17"/>
      <x v="1"/>
      <x v="77"/>
      <x v="309"/>
      <x v="150"/>
      <x v="70"/>
      <x v="319"/>
      <x v="8"/>
      <x v="60"/>
    </i>
    <i>
      <x v="58"/>
      <x v="1"/>
      <x v="17"/>
      <x v="1"/>
      <x v="77"/>
      <x v="117"/>
      <x v="156"/>
      <x v="66"/>
      <x v="258"/>
      <x/>
      <x v="54"/>
    </i>
    <i>
      <x v="60"/>
      <x v="1"/>
      <x v="17"/>
      <x v="1"/>
      <x v="77"/>
      <x v="117"/>
      <x v="157"/>
      <x v="75"/>
      <x v="425"/>
      <x/>
      <x v="54"/>
    </i>
    <i>
      <x v="61"/>
      <x v="1"/>
      <x v="17"/>
      <x v="1"/>
      <x v="77"/>
      <x v="117"/>
      <x v="157"/>
      <x v="77"/>
      <x v="1024"/>
      <x/>
      <x v="54"/>
    </i>
    <i>
      <x v="62"/>
      <x v="1"/>
      <x v="17"/>
      <x v="1"/>
      <x v="77"/>
      <x v="117"/>
      <x v="157"/>
      <x v="80"/>
      <x v="266"/>
      <x/>
      <x v="54"/>
    </i>
    <i>
      <x v="65"/>
      <x v="1"/>
      <x v="17"/>
      <x v="1"/>
      <x v="77"/>
      <x v="117"/>
      <x v="154"/>
      <x v="21"/>
      <x v="328"/>
      <x v="3"/>
      <x v="60"/>
    </i>
    <i>
      <x v="66"/>
      <x v="1"/>
      <x v="17"/>
      <x v="1"/>
      <x v="77"/>
      <x v="117"/>
      <x v="154"/>
      <x v="22"/>
      <x v="325"/>
      <x v="10"/>
      <x v="60"/>
    </i>
    <i>
      <x v="67"/>
      <x v="1"/>
      <x v="17"/>
      <x v="1"/>
      <x v="77"/>
      <x v="117"/>
      <x v="154"/>
      <x v="66"/>
      <x v="676"/>
      <x v="5"/>
      <x v="60"/>
    </i>
    <i>
      <x v="68"/>
      <x v="1"/>
      <x v="17"/>
      <x v="1"/>
      <x v="77"/>
      <x v="117"/>
      <x v="154"/>
      <x v="21"/>
      <x v="327"/>
      <x/>
      <x v="60"/>
    </i>
    <i>
      <x v="69"/>
      <x v="1"/>
      <x v="17"/>
      <x v="1"/>
      <x v="77"/>
      <x v="117"/>
      <x v="154"/>
      <x v="70"/>
      <x v="326"/>
      <x/>
      <x v="60"/>
    </i>
    <i>
      <x v="78"/>
      <x v="2"/>
      <x v="2"/>
      <x v="2"/>
      <x v="12"/>
      <x v="117"/>
      <x v="154"/>
      <x v="21"/>
      <x v="254"/>
      <x v="35"/>
      <x v="59"/>
    </i>
    <i>
      <x v="79"/>
      <x v="2"/>
      <x v="2"/>
      <x v="2"/>
      <x v="12"/>
      <x v="145"/>
      <x v="148"/>
      <x v="22"/>
      <x v="448"/>
      <x v="6"/>
      <x v="59"/>
    </i>
    <i>
      <x v="80"/>
      <x v="2"/>
      <x v="2"/>
      <x v="2"/>
      <x v="12"/>
      <x v="117"/>
      <x v="154"/>
      <x v="66"/>
      <x v="482"/>
      <x v="5"/>
      <x v="59"/>
    </i>
    <i>
      <x v="82"/>
      <x v="2"/>
      <x v="2"/>
      <x v="2"/>
      <x v="12"/>
      <x v="117"/>
      <x v="154"/>
      <x v="69"/>
      <x v="763"/>
      <x v="61"/>
      <x v="59"/>
    </i>
    <i>
      <x v="83"/>
      <x v="2"/>
      <x v="2"/>
      <x v="2"/>
      <x v="12"/>
      <x v="144"/>
      <x v="147"/>
      <x v="70"/>
      <x v="482"/>
      <x v="29"/>
      <x v="59"/>
    </i>
    <i>
      <x v="84"/>
      <x v="2"/>
      <x v="2"/>
      <x v="2"/>
      <x v="12"/>
      <x v="117"/>
      <x v="154"/>
      <x v="73"/>
      <x v="295"/>
      <x/>
      <x v="59"/>
    </i>
    <i>
      <x v="85"/>
      <x v="2"/>
      <x v="2"/>
      <x v="2"/>
      <x v="12"/>
      <x v="144"/>
      <x v="147"/>
      <x v="75"/>
      <x v="677"/>
      <x v="44"/>
      <x v="59"/>
    </i>
    <i>
      <x v="86"/>
      <x v="2"/>
      <x v="2"/>
      <x v="2"/>
      <x v="12"/>
      <x v="117"/>
      <x v="154"/>
      <x v="21"/>
      <x v="739"/>
      <x v="20"/>
      <x v="59"/>
    </i>
    <i>
      <x v="87"/>
      <x v="2"/>
      <x v="2"/>
      <x v="2"/>
      <x v="12"/>
      <x v="144"/>
      <x v="147"/>
      <x v="22"/>
      <x v="253"/>
      <x v="5"/>
      <x v="59"/>
    </i>
    <i>
      <x v="88"/>
      <x v="2"/>
      <x v="2"/>
      <x v="2"/>
      <x v="12"/>
      <x v="117"/>
      <x v="154"/>
      <x v="81"/>
      <x v="755"/>
      <x/>
      <x v="59"/>
    </i>
    <i>
      <x v="89"/>
      <x v="2"/>
      <x v="2"/>
      <x v="2"/>
      <x v="12"/>
      <x v="144"/>
      <x v="147"/>
      <x v="66"/>
      <x v="1015"/>
      <x v="5"/>
      <x v="59"/>
    </i>
    <i>
      <x v="90"/>
      <x v="2"/>
      <x v="2"/>
      <x v="2"/>
      <x v="12"/>
      <x v="117"/>
      <x v="154"/>
      <x v="69"/>
      <x v="650"/>
      <x v="31"/>
      <x v="58"/>
    </i>
    <i>
      <x v="91"/>
      <x v="2"/>
      <x v="2"/>
      <x v="2"/>
      <x v="12"/>
      <x v="144"/>
      <x v="147"/>
      <x v="70"/>
      <x v="302"/>
      <x v="1"/>
      <x v="59"/>
    </i>
    <i>
      <x v="93"/>
      <x v="2"/>
      <x v="2"/>
      <x v="2"/>
      <x v="12"/>
      <x v="144"/>
      <x v="147"/>
      <x v="22"/>
      <x v="254"/>
      <x v="65"/>
      <x v="59"/>
    </i>
    <i>
      <x v="95"/>
      <x v="2"/>
      <x v="2"/>
      <x v="2"/>
      <x v="12"/>
      <x v="144"/>
      <x v="147"/>
      <x v="21"/>
      <x v="493"/>
      <x v="2"/>
      <x v="63"/>
    </i>
    <i>
      <x v="97"/>
      <x v="2"/>
      <x v="2"/>
      <x v="2"/>
      <x v="12"/>
      <x v="144"/>
      <x v="147"/>
      <x v="22"/>
      <x v="786"/>
      <x v="88"/>
      <x v="60"/>
    </i>
    <i>
      <x v="98"/>
      <x v="2"/>
      <x v="2"/>
      <x v="2"/>
      <x v="12"/>
      <x v="160"/>
      <x v="164"/>
      <x v="66"/>
      <x v="787"/>
      <x v="96"/>
      <x v="60"/>
    </i>
    <i>
      <x v="99"/>
      <x v="2"/>
      <x v="2"/>
      <x v="2"/>
      <x v="12"/>
      <x v="144"/>
      <x v="147"/>
      <x v="69"/>
      <x v="788"/>
      <x v="68"/>
      <x v="60"/>
    </i>
    <i>
      <x v="100"/>
      <x v="2"/>
      <x v="2"/>
      <x v="2"/>
      <x v="12"/>
      <x v="160"/>
      <x v="164"/>
      <x v="75"/>
      <x v="789"/>
      <x v="29"/>
      <x v="60"/>
    </i>
    <i>
      <x v="101"/>
      <x v="2"/>
      <x v="2"/>
      <x v="2"/>
      <x v="12"/>
      <x v="144"/>
      <x v="147"/>
      <x v="70"/>
      <x v="790"/>
      <x v="4"/>
      <x v="60"/>
    </i>
    <i>
      <x v="102"/>
      <x v="2"/>
      <x v="2"/>
      <x v="2"/>
      <x v="12"/>
      <x v="160"/>
      <x v="164"/>
      <x v="73"/>
      <x v="791"/>
      <x v="8"/>
      <x v="60"/>
    </i>
    <i>
      <x v="105"/>
      <x v="2"/>
      <x v="2"/>
      <x v="3"/>
      <x v="15"/>
      <x v="1"/>
      <x v="1"/>
      <x v="21"/>
      <x v="686"/>
      <x v="113"/>
      <x v="58"/>
    </i>
    <i>
      <x v="106"/>
      <x v="2"/>
      <x v="2"/>
      <x v="3"/>
      <x v="15"/>
      <x v="134"/>
      <x v="136"/>
      <x v="22"/>
      <x v="246"/>
      <x v="77"/>
      <x v="58"/>
    </i>
    <i>
      <x v="107"/>
      <x v="2"/>
      <x v="2"/>
      <x v="3"/>
      <x v="15"/>
      <x v="1"/>
      <x v="1"/>
      <x v="66"/>
      <x v="814"/>
      <x v="101"/>
      <x v="57"/>
    </i>
    <i>
      <x v="109"/>
      <x v="2"/>
      <x v="2"/>
      <x v="3"/>
      <x v="15"/>
      <x v="1"/>
      <x v="1"/>
      <x v="69"/>
      <x v="431"/>
      <x v="52"/>
      <x v="58"/>
    </i>
    <i>
      <x v="110"/>
      <x v="2"/>
      <x v="2"/>
      <x v="3"/>
      <x v="15"/>
      <x v="133"/>
      <x v="135"/>
      <x v="70"/>
      <x v="811"/>
      <x v="8"/>
      <x v="58"/>
    </i>
    <i>
      <x v="111"/>
      <x v="2"/>
      <x v="2"/>
      <x v="3"/>
      <x v="15"/>
      <x v="1"/>
      <x v="1"/>
      <x v="73"/>
      <x v="731"/>
      <x v="55"/>
      <x v="57"/>
    </i>
    <i>
      <x v="113"/>
      <x v="2"/>
      <x v="2"/>
      <x v="3"/>
      <x v="15"/>
      <x v="1"/>
      <x v="1"/>
      <x v="75"/>
      <x v="804"/>
      <x v="3"/>
      <x v="58"/>
    </i>
    <i>
      <x v="122"/>
      <x v="3"/>
      <x v="13"/>
      <x v="4"/>
      <x v="92"/>
      <x v="2"/>
      <x v="2"/>
      <x v="21"/>
      <x v="1031"/>
      <x v="107"/>
      <x v="58"/>
    </i>
    <i>
      <x v="123"/>
      <x v="3"/>
      <x v="13"/>
      <x v="4"/>
      <x v="92"/>
      <x v="142"/>
      <x v="145"/>
      <x v="22"/>
      <x v="1032"/>
      <x v="50"/>
      <x v="58"/>
    </i>
    <i>
      <x v="124"/>
      <x v="3"/>
      <x v="13"/>
      <x v="4"/>
      <x v="92"/>
      <x v="2"/>
      <x v="2"/>
      <x v="66"/>
      <x v="1035"/>
      <x v="79"/>
      <x v="58"/>
    </i>
    <i>
      <x v="126"/>
      <x v="3"/>
      <x v="13"/>
      <x v="4"/>
      <x v="92"/>
      <x v="2"/>
      <x v="2"/>
      <x v="69"/>
      <x v="1038"/>
      <x v="32"/>
      <x v="58"/>
    </i>
    <i>
      <x v="127"/>
      <x v="3"/>
      <x v="13"/>
      <x v="4"/>
      <x v="92"/>
      <x v="141"/>
      <x v="144"/>
      <x v="21"/>
      <x v="1033"/>
      <x v="14"/>
      <x v="58"/>
    </i>
    <i>
      <x v="128"/>
      <x v="3"/>
      <x v="13"/>
      <x v="4"/>
      <x v="92"/>
      <x v="2"/>
      <x v="2"/>
      <x v="73"/>
      <x v="1036"/>
      <x v="75"/>
      <x v="58"/>
    </i>
    <i>
      <x v="129"/>
      <x v="3"/>
      <x v="13"/>
      <x v="4"/>
      <x v="92"/>
      <x v="141"/>
      <x v="144"/>
      <x v="75"/>
      <x v="1039"/>
      <x v="47"/>
      <x v="58"/>
    </i>
    <i>
      <x v="133"/>
      <x v="3"/>
      <x v="13"/>
      <x v="6"/>
      <x v="95"/>
      <x v="4"/>
      <x v="4"/>
      <x v="22"/>
      <x v="803"/>
      <x v="7"/>
      <x v="58"/>
    </i>
    <i>
      <x v="134"/>
      <x v="3"/>
      <x v="13"/>
      <x v="6"/>
      <x v="95"/>
      <x v="198"/>
      <x v="210"/>
      <x v="66"/>
      <x v="636"/>
      <x v="22"/>
      <x v="58"/>
    </i>
    <i>
      <x v="137"/>
      <x v="3"/>
      <x v="13"/>
      <x v="7"/>
      <x v="39"/>
      <x v="5"/>
      <x v="5"/>
      <x v="21"/>
      <x v="1042"/>
      <x v="92"/>
      <x v="58"/>
    </i>
    <i>
      <x v="138"/>
      <x v="3"/>
      <x v="13"/>
      <x v="7"/>
      <x v="39"/>
      <x v="224"/>
      <x v="236"/>
      <x v="22"/>
      <x v="316"/>
      <x v="29"/>
      <x v="58"/>
    </i>
    <i>
      <x v="147"/>
      <x v="4"/>
      <x v="14"/>
      <x v="8"/>
      <x v="63"/>
      <x v="6"/>
      <x v="6"/>
      <x v="21"/>
      <x v="719"/>
      <x/>
      <x v="60"/>
    </i>
    <i>
      <x v="148"/>
      <x v="4"/>
      <x v="14"/>
      <x v="8"/>
      <x v="63"/>
      <x v="110"/>
      <x v="112"/>
      <x v="22"/>
      <x v="722"/>
      <x/>
      <x v="60"/>
    </i>
    <i>
      <x v="149"/>
      <x v="4"/>
      <x v="14"/>
      <x v="8"/>
      <x v="63"/>
      <x v="6"/>
      <x v="6"/>
      <x v="66"/>
      <x v="723"/>
      <x/>
      <x v="60"/>
    </i>
    <i>
      <x v="150"/>
      <x v="4"/>
      <x v="14"/>
      <x v="8"/>
      <x v="63"/>
      <x v="110"/>
      <x v="112"/>
      <x v="69"/>
      <x v="724"/>
      <x/>
      <x v="60"/>
    </i>
    <i>
      <x v="152"/>
      <x v="4"/>
      <x v="14"/>
      <x v="8"/>
      <x v="63"/>
      <x v="110"/>
      <x v="112"/>
      <x v="70"/>
      <x v="830"/>
      <x/>
      <x v="60"/>
    </i>
    <i>
      <x v="155"/>
      <x v="4"/>
      <x v="14"/>
      <x v="9"/>
      <x v="68"/>
      <x v="7"/>
      <x v="7"/>
      <x v="21"/>
      <x v="200"/>
      <x v="25"/>
      <x v="57"/>
    </i>
    <i>
      <x v="157"/>
      <x v="4"/>
      <x v="14"/>
      <x v="9"/>
      <x v="68"/>
      <x v="7"/>
      <x v="7"/>
      <x v="22"/>
      <x v="74"/>
      <x v="3"/>
      <x v="57"/>
    </i>
    <i>
      <x v="158"/>
      <x v="4"/>
      <x v="14"/>
      <x v="9"/>
      <x v="68"/>
      <x v="281"/>
      <x v="296"/>
      <x v="66"/>
      <x v="75"/>
      <x v="28"/>
      <x v="57"/>
    </i>
    <i>
      <x v="161"/>
      <x v="4"/>
      <x v="14"/>
      <x v="10"/>
      <x v="64"/>
      <x v="8"/>
      <x v="8"/>
      <x v="21"/>
      <x v="152"/>
      <x v="6"/>
      <x v="57"/>
    </i>
    <i>
      <x v="162"/>
      <x v="4"/>
      <x v="14"/>
      <x v="10"/>
      <x v="64"/>
      <x v="310"/>
      <x v="325"/>
      <x v="22"/>
      <x v="322"/>
      <x/>
      <x v="60"/>
    </i>
    <i>
      <x v="165"/>
      <x v="4"/>
      <x v="14"/>
      <x v="11"/>
      <x v="24"/>
      <x v="9"/>
      <x v="9"/>
      <x v="21"/>
      <x v="210"/>
      <x v="12"/>
      <x v="57"/>
    </i>
    <i>
      <x v="174"/>
      <x v="5"/>
      <x v="21"/>
      <x v="12"/>
      <x v="14"/>
      <x v="10"/>
      <x v="10"/>
      <x v="21"/>
      <x v="720"/>
      <x v="1"/>
      <x v="60"/>
    </i>
    <i>
      <x v="175"/>
      <x v="5"/>
      <x v="21"/>
      <x v="12"/>
      <x v="14"/>
      <x v="202"/>
      <x v="214"/>
      <x v="22"/>
      <x v="721"/>
      <x v="1"/>
      <x v="60"/>
    </i>
    <i>
      <x v="183"/>
      <x v="6"/>
      <x v="20"/>
      <x v="13"/>
      <x v="7"/>
      <x v="202"/>
      <x v="214"/>
      <x v="21"/>
      <x v="449"/>
      <x v="102"/>
      <x v="58"/>
    </i>
    <i>
      <x v="184"/>
      <x v="6"/>
      <x v="20"/>
      <x v="13"/>
      <x v="7"/>
      <x v="11"/>
      <x v="11"/>
      <x v="22"/>
      <x v="482"/>
      <x v="69"/>
      <x v="58"/>
    </i>
    <i>
      <x v="187"/>
      <x v="6"/>
      <x v="20"/>
      <x v="14"/>
      <x v="16"/>
      <x v="12"/>
      <x v="12"/>
      <x v="21"/>
      <x v="430"/>
      <x v="33"/>
      <x v="58"/>
    </i>
    <i>
      <x v="190"/>
      <x v="6"/>
      <x v="20"/>
      <x v="15"/>
      <x v="89"/>
      <x v="13"/>
      <x v="13"/>
      <x v="22"/>
      <x v="429"/>
      <x v="52"/>
      <x v="58"/>
    </i>
    <i>
      <x v="193"/>
      <x v="6"/>
      <x v="20"/>
      <x v="16"/>
      <x v="86"/>
      <x v="14"/>
      <x v="14"/>
      <x v="66"/>
      <x v="374"/>
      <x v="37"/>
      <x v="58"/>
    </i>
    <i>
      <x v="194"/>
      <x v="6"/>
      <x v="20"/>
      <x v="16"/>
      <x v="86"/>
      <x v="175"/>
      <x v="182"/>
      <x v="69"/>
      <x v="687"/>
      <x v="111"/>
      <x v="58"/>
    </i>
    <i>
      <x v="197"/>
      <x v="6"/>
      <x v="20"/>
      <x v="17"/>
      <x v="37"/>
      <x v="15"/>
      <x v="15"/>
      <x v="21"/>
      <x v="685"/>
      <x v="113"/>
      <x v="58"/>
    </i>
    <i>
      <x v="198"/>
      <x v="6"/>
      <x v="20"/>
      <x v="17"/>
      <x v="37"/>
      <x v="168"/>
      <x v="172"/>
      <x v="22"/>
      <x v="244"/>
      <x v="77"/>
      <x v="58"/>
    </i>
    <i>
      <x v="199"/>
      <x v="6"/>
      <x v="20"/>
      <x v="17"/>
      <x v="37"/>
      <x v="15"/>
      <x v="15"/>
      <x v="66"/>
      <x v="1015"/>
      <x v="90"/>
      <x v="58"/>
    </i>
    <i>
      <x v="201"/>
      <x v="6"/>
      <x v="20"/>
      <x v="17"/>
      <x v="37"/>
      <x v="15"/>
      <x v="15"/>
      <x v="69"/>
      <x v="685"/>
      <x v="111"/>
      <x v="58"/>
    </i>
    <i>
      <x v="203"/>
      <x v="6"/>
      <x v="20"/>
      <x v="17"/>
      <x v="37"/>
      <x v="15"/>
      <x v="15"/>
      <x v="70"/>
      <x v="1015"/>
      <x v="51"/>
      <x v="58"/>
    </i>
    <i>
      <x v="205"/>
      <x v="6"/>
      <x v="20"/>
      <x v="17"/>
      <x v="37"/>
      <x v="15"/>
      <x v="15"/>
      <x v="73"/>
      <x v="684"/>
      <x v="111"/>
      <x v="58"/>
    </i>
    <i>
      <x v="208"/>
      <x v="6"/>
      <x v="20"/>
      <x v="18"/>
      <x v="74"/>
      <x v="16"/>
      <x v="16"/>
      <x v="75"/>
      <x v="653"/>
      <x v="101"/>
      <x v="57"/>
    </i>
    <i>
      <x v="210"/>
      <x v="6"/>
      <x v="20"/>
      <x v="18"/>
      <x v="74"/>
      <x v="16"/>
      <x v="16"/>
      <x v="21"/>
      <x v="666"/>
      <x v="12"/>
      <x v="60"/>
    </i>
    <i>
      <x v="212"/>
      <x v="6"/>
      <x v="20"/>
      <x v="18"/>
      <x v="74"/>
      <x v="16"/>
      <x v="16"/>
      <x v="22"/>
      <x v="716"/>
      <x v="4"/>
      <x v="60"/>
    </i>
    <i>
      <x v="213"/>
      <x v="6"/>
      <x v="20"/>
      <x v="18"/>
      <x v="74"/>
      <x v="109"/>
      <x v="111"/>
      <x v="66"/>
      <x v="729"/>
      <x v="1"/>
      <x v="60"/>
    </i>
    <i>
      <x v="216"/>
      <x v="6"/>
      <x v="20"/>
      <x v="19"/>
      <x v="57"/>
      <x v="17"/>
      <x v="17"/>
      <x v="69"/>
      <x v="282"/>
      <x v="34"/>
      <x v="57"/>
    </i>
    <i>
      <x v="217"/>
      <x v="6"/>
      <x v="20"/>
      <x v="19"/>
      <x v="57"/>
      <x v="173"/>
      <x v="179"/>
      <x v="69"/>
      <x v="426"/>
      <x v="1"/>
      <x v="57"/>
    </i>
    <i>
      <x v="218"/>
      <x v="6"/>
      <x v="20"/>
      <x v="19"/>
      <x v="57"/>
      <x v="17"/>
      <x v="17"/>
      <x v="73"/>
      <x v="427"/>
      <x v="3"/>
      <x v="57"/>
    </i>
    <i>
      <x v="219"/>
      <x v="6"/>
      <x v="20"/>
      <x v="19"/>
      <x v="57"/>
      <x v="173"/>
      <x v="179"/>
      <x v="75"/>
      <x v="269"/>
      <x v="18"/>
      <x v="57"/>
    </i>
    <i>
      <x v="220"/>
      <x v="6"/>
      <x v="20"/>
      <x v="19"/>
      <x v="57"/>
      <x v="17"/>
      <x v="17"/>
      <x v="21"/>
      <x v="1030"/>
      <x v="7"/>
      <x v="57"/>
    </i>
    <i>
      <x v="221"/>
      <x v="6"/>
      <x v="20"/>
      <x v="19"/>
      <x v="57"/>
      <x v="173"/>
      <x v="179"/>
      <x v="22"/>
      <x v="816"/>
      <x v="17"/>
      <x v="57"/>
    </i>
    <i>
      <x v="230"/>
      <x v="7"/>
      <x v="15"/>
      <x v="20"/>
      <x v="50"/>
      <x v="18"/>
      <x v="18"/>
      <x v="21"/>
      <x v="524"/>
      <x v="3"/>
      <x v="60"/>
    </i>
    <i>
      <x v="231"/>
      <x v="7"/>
      <x v="15"/>
      <x v="20"/>
      <x v="50"/>
      <x v="186"/>
      <x v="196"/>
      <x v="22"/>
      <x v="527"/>
      <x/>
      <x v="60"/>
    </i>
    <i>
      <x v="232"/>
      <x v="7"/>
      <x v="15"/>
      <x v="20"/>
      <x v="50"/>
      <x v="18"/>
      <x v="18"/>
      <x v="66"/>
      <x v="529"/>
      <x/>
      <x v="60"/>
    </i>
    <i>
      <x v="233"/>
      <x v="7"/>
      <x v="15"/>
      <x v="20"/>
      <x v="50"/>
      <x v="186"/>
      <x v="196"/>
      <x v="69"/>
      <x v="531"/>
      <x/>
      <x v="60"/>
    </i>
    <i>
      <x v="234"/>
      <x v="7"/>
      <x v="15"/>
      <x v="20"/>
      <x v="50"/>
      <x v="18"/>
      <x v="18"/>
      <x v="70"/>
      <x v="533"/>
      <x v="1"/>
      <x v="60"/>
    </i>
    <i>
      <x v="235"/>
      <x v="7"/>
      <x v="15"/>
      <x v="20"/>
      <x v="50"/>
      <x v="186"/>
      <x v="196"/>
      <x v="73"/>
      <x v="537"/>
      <x/>
      <x v="60"/>
    </i>
    <i>
      <x v="236"/>
      <x v="7"/>
      <x v="15"/>
      <x v="20"/>
      <x v="50"/>
      <x v="18"/>
      <x v="18"/>
      <x v="75"/>
      <x v="538"/>
      <x/>
      <x v="60"/>
    </i>
    <i>
      <x v="237"/>
      <x v="7"/>
      <x v="15"/>
      <x v="20"/>
      <x v="50"/>
      <x v="186"/>
      <x v="196"/>
      <x v="77"/>
      <x v="546"/>
      <x v="5"/>
      <x v="60"/>
    </i>
    <i>
      <x v="238"/>
      <x v="7"/>
      <x v="15"/>
      <x v="20"/>
      <x v="50"/>
      <x v="18"/>
      <x v="18"/>
      <x v="21"/>
      <x v="544"/>
      <x/>
      <x v="60"/>
    </i>
    <i>
      <x v="239"/>
      <x v="7"/>
      <x v="15"/>
      <x v="20"/>
      <x v="50"/>
      <x v="186"/>
      <x v="196"/>
      <x v="81"/>
      <x v="541"/>
      <x/>
      <x v="60"/>
    </i>
    <i>
      <x v="241"/>
      <x v="7"/>
      <x v="15"/>
      <x v="20"/>
      <x v="50"/>
      <x v="186"/>
      <x v="196"/>
      <x v="21"/>
      <x v="545"/>
      <x/>
      <x v="60"/>
    </i>
    <i>
      <x v="242"/>
      <x v="7"/>
      <x v="15"/>
      <x v="20"/>
      <x v="50"/>
      <x v="187"/>
      <x v="197"/>
      <x v="22"/>
      <x v="525"/>
      <x/>
      <x v="60"/>
    </i>
    <i>
      <x v="243"/>
      <x v="7"/>
      <x v="15"/>
      <x v="20"/>
      <x v="50"/>
      <x v="186"/>
      <x v="196"/>
      <x v="66"/>
      <x v="526"/>
      <x v="1"/>
      <x v="60"/>
    </i>
    <i>
      <x v="244"/>
      <x v="7"/>
      <x v="15"/>
      <x v="20"/>
      <x v="50"/>
      <x v="187"/>
      <x v="197"/>
      <x v="69"/>
      <x v="534"/>
      <x/>
      <x v="60"/>
    </i>
    <i>
      <x v="245"/>
      <x v="7"/>
      <x v="15"/>
      <x v="20"/>
      <x v="50"/>
      <x v="186"/>
      <x v="196"/>
      <x v="22"/>
      <x v="542"/>
      <x v="3"/>
      <x v="60"/>
    </i>
    <i>
      <x v="246"/>
      <x v="7"/>
      <x v="15"/>
      <x v="20"/>
      <x v="50"/>
      <x v="187"/>
      <x v="197"/>
      <x v="73"/>
      <x v="528"/>
      <x/>
      <x v="60"/>
    </i>
    <i>
      <x v="247"/>
      <x v="7"/>
      <x v="15"/>
      <x v="20"/>
      <x v="50"/>
      <x v="186"/>
      <x v="196"/>
      <x v="66"/>
      <x v="540"/>
      <x/>
      <x v="60"/>
    </i>
    <i>
      <x v="249"/>
      <x v="7"/>
      <x v="15"/>
      <x v="20"/>
      <x v="50"/>
      <x v="186"/>
      <x v="196"/>
      <x v="21"/>
      <x v="543"/>
      <x v="1"/>
      <x v="60"/>
    </i>
    <i>
      <x v="250"/>
      <x v="7"/>
      <x v="15"/>
      <x v="20"/>
      <x v="50"/>
      <x v="227"/>
      <x v="239"/>
      <x v="22"/>
      <x v="532"/>
      <x/>
      <x v="60"/>
    </i>
    <i>
      <x v="251"/>
      <x v="7"/>
      <x v="15"/>
      <x v="20"/>
      <x v="50"/>
      <x v="186"/>
      <x v="196"/>
      <x v="66"/>
      <x v="547"/>
      <x/>
      <x v="60"/>
    </i>
    <i>
      <x v="253"/>
      <x v="7"/>
      <x v="15"/>
      <x v="20"/>
      <x v="50"/>
      <x v="186"/>
      <x v="196"/>
      <x v="69"/>
      <x v="530"/>
      <x/>
      <x v="60"/>
    </i>
    <i>
      <x v="254"/>
      <x v="7"/>
      <x v="15"/>
      <x v="20"/>
      <x v="50"/>
      <x v="278"/>
      <x v="293"/>
      <x v="70"/>
      <x v="535"/>
      <x v="1"/>
      <x v="60"/>
    </i>
    <i>
      <x v="255"/>
      <x v="7"/>
      <x v="15"/>
      <x v="20"/>
      <x v="50"/>
      <x v="186"/>
      <x v="196"/>
      <x v="73"/>
      <x v="536"/>
      <x v="1"/>
      <x v="60"/>
    </i>
    <i>
      <x v="256"/>
      <x v="7"/>
      <x v="15"/>
      <x v="20"/>
      <x v="50"/>
      <x v="278"/>
      <x v="293"/>
      <x v="75"/>
      <x v="539"/>
      <x/>
      <x v="60"/>
    </i>
    <i>
      <x v="258"/>
      <x v="7"/>
      <x v="15"/>
      <x v="20"/>
      <x v="50"/>
      <x v="278"/>
      <x v="293"/>
      <x v="22"/>
      <x v="854"/>
      <x v="95"/>
      <x v="57"/>
    </i>
    <i>
      <x v="259"/>
      <x v="7"/>
      <x v="15"/>
      <x v="20"/>
      <x v="50"/>
      <x v="283"/>
      <x v="298"/>
      <x v="80"/>
      <x v="872"/>
      <x v="7"/>
      <x v="57"/>
    </i>
    <i>
      <x v="261"/>
      <x v="7"/>
      <x v="15"/>
      <x v="20"/>
      <x v="50"/>
      <x v="283"/>
      <x v="298"/>
      <x v="21"/>
      <x v="855"/>
      <x v="53"/>
      <x v="57"/>
    </i>
    <i>
      <x v="262"/>
      <x v="7"/>
      <x v="15"/>
      <x v="20"/>
      <x v="50"/>
      <x v="282"/>
      <x v="297"/>
      <x v="22"/>
      <x v="856"/>
      <x v="40"/>
      <x v="57"/>
    </i>
    <i>
      <x v="263"/>
      <x v="7"/>
      <x v="15"/>
      <x v="20"/>
      <x v="50"/>
      <x v="283"/>
      <x v="298"/>
      <x v="66"/>
      <x v="857"/>
      <x v="70"/>
      <x v="57"/>
    </i>
    <i>
      <x v="264"/>
      <x v="7"/>
      <x v="15"/>
      <x v="20"/>
      <x v="50"/>
      <x v="282"/>
      <x v="297"/>
      <x v="21"/>
      <x v="873"/>
      <x v="5"/>
      <x v="57"/>
    </i>
    <i>
      <x v="267"/>
      <x v="7"/>
      <x v="15"/>
      <x v="21"/>
      <x v="43"/>
      <x v="19"/>
      <x v="19"/>
      <x v="70"/>
      <x v="564"/>
      <x v="4"/>
      <x v="60"/>
    </i>
    <i>
      <x v="269"/>
      <x v="7"/>
      <x v="15"/>
      <x v="21"/>
      <x v="43"/>
      <x v="19"/>
      <x v="19"/>
      <x v="21"/>
      <x v="548"/>
      <x v="3"/>
      <x v="60"/>
    </i>
    <i>
      <x v="270"/>
      <x v="7"/>
      <x v="15"/>
      <x v="21"/>
      <x v="43"/>
      <x v="188"/>
      <x v="198"/>
      <x v="22"/>
      <x v="552"/>
      <x v="1"/>
      <x v="60"/>
    </i>
    <i>
      <x v="271"/>
      <x v="7"/>
      <x v="15"/>
      <x v="21"/>
      <x v="43"/>
      <x v="19"/>
      <x v="19"/>
      <x v="66"/>
      <x v="553"/>
      <x/>
      <x v="60"/>
    </i>
    <i>
      <x v="272"/>
      <x v="7"/>
      <x v="15"/>
      <x v="21"/>
      <x v="43"/>
      <x v="188"/>
      <x v="198"/>
      <x v="22"/>
      <x v="554"/>
      <x/>
      <x v="60"/>
    </i>
    <i>
      <x v="273"/>
      <x v="7"/>
      <x v="15"/>
      <x v="21"/>
      <x v="43"/>
      <x v="19"/>
      <x v="19"/>
      <x v="70"/>
      <x v="555"/>
      <x v="5"/>
      <x v="60"/>
    </i>
    <i>
      <x v="274"/>
      <x v="7"/>
      <x v="15"/>
      <x v="21"/>
      <x v="43"/>
      <x v="188"/>
      <x v="198"/>
      <x v="66"/>
      <x v="556"/>
      <x v="9"/>
      <x v="60"/>
    </i>
    <i>
      <x v="275"/>
      <x v="7"/>
      <x v="15"/>
      <x v="21"/>
      <x v="43"/>
      <x v="19"/>
      <x v="19"/>
      <x v="69"/>
      <x v="560"/>
      <x v="6"/>
      <x v="60"/>
    </i>
    <i>
      <x v="276"/>
      <x v="7"/>
      <x v="15"/>
      <x v="21"/>
      <x v="43"/>
      <x v="188"/>
      <x v="198"/>
      <x v="77"/>
      <x v="565"/>
      <x/>
      <x v="60"/>
    </i>
    <i>
      <x v="277"/>
      <x v="7"/>
      <x v="15"/>
      <x v="21"/>
      <x v="43"/>
      <x v="19"/>
      <x v="19"/>
      <x v="70"/>
      <x v="566"/>
      <x/>
      <x v="60"/>
    </i>
    <i>
      <x v="279"/>
      <x v="7"/>
      <x v="15"/>
      <x v="21"/>
      <x v="43"/>
      <x v="19"/>
      <x v="19"/>
      <x v="21"/>
      <x v="551"/>
      <x/>
      <x v="60"/>
    </i>
    <i>
      <x v="281"/>
      <x v="7"/>
      <x v="15"/>
      <x v="21"/>
      <x v="43"/>
      <x v="19"/>
      <x v="19"/>
      <x v="22"/>
      <x v="549"/>
      <x/>
      <x v="60"/>
    </i>
    <i>
      <x v="282"/>
      <x v="7"/>
      <x v="15"/>
      <x v="21"/>
      <x v="43"/>
      <x v="190"/>
      <x v="200"/>
      <x v="66"/>
      <x v="550"/>
      <x v="1"/>
      <x v="60"/>
    </i>
    <i>
      <x v="283"/>
      <x v="7"/>
      <x v="15"/>
      <x v="21"/>
      <x v="43"/>
      <x v="19"/>
      <x v="19"/>
      <x v="69"/>
      <x v="551"/>
      <x/>
      <x v="60"/>
    </i>
    <i>
      <x v="284"/>
      <x v="7"/>
      <x v="15"/>
      <x v="21"/>
      <x v="43"/>
      <x v="190"/>
      <x v="200"/>
      <x v="21"/>
      <x v="559"/>
      <x/>
      <x v="60"/>
    </i>
    <i>
      <x v="285"/>
      <x v="7"/>
      <x v="15"/>
      <x v="21"/>
      <x v="43"/>
      <x v="19"/>
      <x v="19"/>
      <x v="22"/>
      <x v="557"/>
      <x v="1"/>
      <x v="60"/>
    </i>
    <i>
      <x v="286"/>
      <x v="7"/>
      <x v="15"/>
      <x v="21"/>
      <x v="43"/>
      <x v="190"/>
      <x v="200"/>
      <x v="21"/>
      <x v="558"/>
      <x v="5"/>
      <x v="60"/>
    </i>
    <i>
      <x v="287"/>
      <x v="7"/>
      <x v="15"/>
      <x v="21"/>
      <x v="43"/>
      <x v="19"/>
      <x v="19"/>
      <x v="22"/>
      <x v="562"/>
      <x v="1"/>
      <x v="60"/>
    </i>
    <i>
      <x v="288"/>
      <x v="7"/>
      <x v="15"/>
      <x v="21"/>
      <x v="43"/>
      <x v="190"/>
      <x v="200"/>
      <x v="21"/>
      <x v="561"/>
      <x v="6"/>
      <x v="60"/>
    </i>
    <i>
      <x v="289"/>
      <x v="7"/>
      <x v="15"/>
      <x v="21"/>
      <x v="43"/>
      <x v="19"/>
      <x v="19"/>
      <x v="22"/>
      <x v="563"/>
      <x v="1"/>
      <x v="60"/>
    </i>
    <i>
      <x v="291"/>
      <x v="7"/>
      <x v="15"/>
      <x v="21"/>
      <x v="43"/>
      <x v="19"/>
      <x v="19"/>
      <x v="66"/>
      <x v="862"/>
      <x v="10"/>
      <x v="57"/>
    </i>
    <i>
      <x v="293"/>
      <x v="7"/>
      <x v="15"/>
      <x v="21"/>
      <x v="43"/>
      <x v="19"/>
      <x v="19"/>
      <x v="73"/>
      <x v="863"/>
      <x v="6"/>
      <x v="57"/>
    </i>
    <i>
      <x v="295"/>
      <x v="7"/>
      <x v="15"/>
      <x v="21"/>
      <x v="43"/>
      <x v="19"/>
      <x v="19"/>
      <x v="69"/>
      <x v="234"/>
      <x v="43"/>
      <x v="57"/>
    </i>
    <i>
      <x v="298"/>
      <x v="7"/>
      <x v="15"/>
      <x v="22"/>
      <x/>
      <x v="20"/>
      <x v="20"/>
      <x v="21"/>
      <x v="727"/>
      <x v="1"/>
      <x v="60"/>
    </i>
    <i>
      <x v="300"/>
      <x v="7"/>
      <x v="15"/>
      <x v="22"/>
      <x/>
      <x v="20"/>
      <x v="20"/>
      <x v="22"/>
      <x v="718"/>
      <x/>
      <x v="60"/>
    </i>
    <i>
      <x v="302"/>
      <x v="7"/>
      <x v="15"/>
      <x v="22"/>
      <x/>
      <x v="20"/>
      <x v="20"/>
      <x v="66"/>
      <x v="290"/>
      <x v="1"/>
      <x v="60"/>
    </i>
    <i>
      <x v="303"/>
      <x v="7"/>
      <x v="15"/>
      <x v="22"/>
      <x/>
      <x v="165"/>
      <x v="169"/>
      <x v="66"/>
      <x v="291"/>
      <x/>
      <x v="60"/>
    </i>
    <i>
      <x v="306"/>
      <x v="7"/>
      <x v="15"/>
      <x v="23"/>
      <x v="104"/>
      <x v="21"/>
      <x v="21"/>
      <x v="21"/>
      <x v="833"/>
      <x v="6"/>
      <x v="60"/>
    </i>
    <i>
      <x v="307"/>
      <x v="7"/>
      <x v="15"/>
      <x v="23"/>
      <x v="104"/>
      <x v="273"/>
      <x v="288"/>
      <x v="22"/>
      <x v="837"/>
      <x/>
      <x v="60"/>
    </i>
    <i>
      <x v="308"/>
      <x v="7"/>
      <x v="15"/>
      <x v="23"/>
      <x v="104"/>
      <x v="21"/>
      <x v="21"/>
      <x v="66"/>
      <x v="851"/>
      <x/>
      <x v="60"/>
    </i>
    <i>
      <x v="311"/>
      <x v="7"/>
      <x v="15"/>
      <x v="24"/>
      <x v="4"/>
      <x v="22"/>
      <x v="22"/>
      <x v="69"/>
      <x v="829"/>
      <x/>
      <x v="60"/>
    </i>
    <i>
      <x v="312"/>
      <x v="7"/>
      <x v="15"/>
      <x v="24"/>
      <x v="4"/>
      <x v="116"/>
      <x v="119"/>
      <x v="70"/>
      <x v="845"/>
      <x/>
      <x v="60"/>
    </i>
    <i>
      <x v="313"/>
      <x v="7"/>
      <x v="15"/>
      <x v="24"/>
      <x v="4"/>
      <x v="22"/>
      <x v="22"/>
      <x v="73"/>
      <x v="846"/>
      <x/>
      <x v="60"/>
    </i>
    <i>
      <x v="314"/>
      <x v="7"/>
      <x v="15"/>
      <x v="24"/>
      <x v="4"/>
      <x v="116"/>
      <x v="119"/>
      <x v="75"/>
      <x v="849"/>
      <x/>
      <x v="60"/>
    </i>
    <i>
      <x v="317"/>
      <x v="7"/>
      <x v="15"/>
      <x v="25"/>
      <x v="5"/>
      <x v="23"/>
      <x v="23"/>
      <x v="21"/>
      <x v="828"/>
      <x v="1"/>
      <x v="60"/>
    </i>
    <i>
      <x v="318"/>
      <x v="7"/>
      <x v="15"/>
      <x v="25"/>
      <x v="5"/>
      <x v="325"/>
      <x v="339"/>
      <x v="22"/>
      <x v="831"/>
      <x v="3"/>
      <x v="60"/>
    </i>
    <i>
      <x v="319"/>
      <x v="7"/>
      <x v="15"/>
      <x v="25"/>
      <x v="5"/>
      <x v="23"/>
      <x v="23"/>
      <x v="66"/>
      <x v="832"/>
      <x v="1"/>
      <x v="60"/>
    </i>
    <i>
      <x v="320"/>
      <x v="7"/>
      <x v="15"/>
      <x v="25"/>
      <x v="5"/>
      <x v="325"/>
      <x v="339"/>
      <x v="69"/>
      <x v="834"/>
      <x/>
      <x v="60"/>
    </i>
    <i>
      <x v="321"/>
      <x v="7"/>
      <x v="15"/>
      <x v="25"/>
      <x v="5"/>
      <x v="23"/>
      <x v="23"/>
      <x v="22"/>
      <x v="835"/>
      <x v="1"/>
      <x v="60"/>
    </i>
    <i>
      <x v="322"/>
      <x v="7"/>
      <x v="15"/>
      <x v="25"/>
      <x v="5"/>
      <x v="325"/>
      <x v="339"/>
      <x v="73"/>
      <x v="836"/>
      <x v="1"/>
      <x v="60"/>
    </i>
    <i>
      <x v="323"/>
      <x v="7"/>
      <x v="15"/>
      <x v="25"/>
      <x v="5"/>
      <x v="23"/>
      <x v="23"/>
      <x v="75"/>
      <x v="838"/>
      <x v="1"/>
      <x v="60"/>
    </i>
    <i>
      <x v="324"/>
      <x v="7"/>
      <x v="15"/>
      <x v="25"/>
      <x v="5"/>
      <x v="325"/>
      <x v="339"/>
      <x v="77"/>
      <x v="839"/>
      <x v="6"/>
      <x v="60"/>
    </i>
    <i>
      <x v="325"/>
      <x v="7"/>
      <x v="15"/>
      <x v="25"/>
      <x v="5"/>
      <x v="23"/>
      <x v="23"/>
      <x v="80"/>
      <x v="840"/>
      <x v="1"/>
      <x v="60"/>
    </i>
    <i>
      <x v="326"/>
      <x v="7"/>
      <x v="15"/>
      <x v="25"/>
      <x v="5"/>
      <x v="325"/>
      <x v="339"/>
      <x v="81"/>
      <x v="841"/>
      <x/>
      <x v="60"/>
    </i>
    <i>
      <x v="327"/>
      <x v="7"/>
      <x v="15"/>
      <x v="25"/>
      <x v="5"/>
      <x v="23"/>
      <x v="23"/>
      <x v="82"/>
      <x v="842"/>
      <x v="4"/>
      <x v="60"/>
    </i>
    <i>
      <x v="328"/>
      <x v="7"/>
      <x v="15"/>
      <x v="25"/>
      <x v="5"/>
      <x v="325"/>
      <x v="339"/>
      <x v="83"/>
      <x v="843"/>
      <x v="1"/>
      <x v="60"/>
    </i>
    <i>
      <x v="329"/>
      <x v="7"/>
      <x v="15"/>
      <x v="25"/>
      <x v="5"/>
      <x v="23"/>
      <x v="23"/>
      <x v="66"/>
      <x v="844"/>
      <x v="3"/>
      <x v="60"/>
    </i>
    <i>
      <x v="330"/>
      <x v="7"/>
      <x v="15"/>
      <x v="25"/>
      <x v="5"/>
      <x v="325"/>
      <x v="339"/>
      <x v="86"/>
      <x v="847"/>
      <x/>
      <x v="60"/>
    </i>
    <i>
      <x v="331"/>
      <x v="7"/>
      <x v="15"/>
      <x v="25"/>
      <x v="5"/>
      <x v="23"/>
      <x v="23"/>
      <x v="69"/>
      <x v="848"/>
      <x/>
      <x v="60"/>
    </i>
    <i>
      <x v="332"/>
      <x v="7"/>
      <x v="15"/>
      <x v="25"/>
      <x v="5"/>
      <x v="325"/>
      <x v="339"/>
      <x v="21"/>
      <x v="850"/>
      <x v="1"/>
      <x v="60"/>
    </i>
    <i>
      <x v="333"/>
      <x v="7"/>
      <x v="15"/>
      <x v="25"/>
      <x v="5"/>
      <x v="23"/>
      <x v="23"/>
      <x v="21"/>
      <x v="852"/>
      <x/>
      <x v="60"/>
    </i>
    <i>
      <x v="334"/>
      <x v="7"/>
      <x v="15"/>
      <x v="25"/>
      <x v="5"/>
      <x v="325"/>
      <x v="339"/>
      <x v="66"/>
      <x v="853"/>
      <x v="1"/>
      <x v="60"/>
    </i>
    <i>
      <x v="338"/>
      <x v="7"/>
      <x v="15"/>
      <x v="26"/>
      <x v="31"/>
      <x v="158"/>
      <x v="203"/>
      <x v="22"/>
      <x v="911"/>
      <x v="7"/>
      <x v="60"/>
    </i>
    <i>
      <x v="339"/>
      <x v="7"/>
      <x v="15"/>
      <x v="26"/>
      <x v="31"/>
      <x v="158"/>
      <x v="203"/>
      <x v="70"/>
      <x v="913"/>
      <x/>
      <x v="60"/>
    </i>
    <i>
      <x v="340"/>
      <x v="7"/>
      <x v="15"/>
      <x v="26"/>
      <x v="31"/>
      <x v="158"/>
      <x v="203"/>
      <x v="73"/>
      <x v="915"/>
      <x/>
      <x v="60"/>
    </i>
    <i>
      <x v="341"/>
      <x v="7"/>
      <x v="15"/>
      <x v="26"/>
      <x v="31"/>
      <x v="158"/>
      <x v="203"/>
      <x v="75"/>
      <x v="916"/>
      <x v="4"/>
      <x v="60"/>
    </i>
    <i>
      <x v="342"/>
      <x v="7"/>
      <x v="15"/>
      <x v="26"/>
      <x v="31"/>
      <x v="158"/>
      <x v="203"/>
      <x v="66"/>
      <x v="919"/>
      <x v="3"/>
      <x v="60"/>
    </i>
    <i>
      <x v="343"/>
      <x v="7"/>
      <x v="15"/>
      <x v="26"/>
      <x v="31"/>
      <x v="158"/>
      <x v="203"/>
      <x v="80"/>
      <x v="921"/>
      <x/>
      <x v="60"/>
    </i>
    <i>
      <x v="344"/>
      <x v="7"/>
      <x v="15"/>
      <x v="26"/>
      <x v="31"/>
      <x v="158"/>
      <x v="203"/>
      <x v="81"/>
      <x v="924"/>
      <x/>
      <x v="60"/>
    </i>
    <i>
      <x v="345"/>
      <x v="7"/>
      <x v="15"/>
      <x v="26"/>
      <x v="31"/>
      <x v="158"/>
      <x v="203"/>
      <x v="69"/>
      <x v="925"/>
      <x/>
      <x v="60"/>
    </i>
    <i>
      <x v="346"/>
      <x v="7"/>
      <x v="15"/>
      <x v="26"/>
      <x v="31"/>
      <x v="158"/>
      <x v="203"/>
      <x v="70"/>
      <x v="926"/>
      <x v="1"/>
      <x v="60"/>
    </i>
    <i>
      <x v="347"/>
      <x v="7"/>
      <x v="15"/>
      <x v="26"/>
      <x v="31"/>
      <x v="158"/>
      <x v="203"/>
      <x v="85"/>
      <x v="928"/>
      <x/>
      <x v="60"/>
    </i>
    <i>
      <x v="348"/>
      <x v="7"/>
      <x v="15"/>
      <x v="26"/>
      <x v="31"/>
      <x v="158"/>
      <x v="203"/>
      <x v="86"/>
      <x v="930"/>
      <x/>
      <x v="60"/>
    </i>
    <i>
      <x v="349"/>
      <x v="7"/>
      <x v="15"/>
      <x v="26"/>
      <x v="31"/>
      <x v="158"/>
      <x v="203"/>
      <x v="21"/>
      <x v="933"/>
      <x/>
      <x v="60"/>
    </i>
    <i>
      <x v="350"/>
      <x v="7"/>
      <x v="15"/>
      <x v="26"/>
      <x v="31"/>
      <x v="158"/>
      <x v="203"/>
      <x v="21"/>
      <x v="934"/>
      <x v="4"/>
      <x v="60"/>
    </i>
    <i>
      <x v="351"/>
      <x v="7"/>
      <x v="15"/>
      <x v="26"/>
      <x v="31"/>
      <x v="158"/>
      <x v="203"/>
      <x v="22"/>
      <x v="936"/>
      <x/>
      <x v="60"/>
    </i>
    <i>
      <x v="352"/>
      <x v="7"/>
      <x v="15"/>
      <x v="26"/>
      <x v="31"/>
      <x v="158"/>
      <x v="203"/>
      <x v="66"/>
      <x v="937"/>
      <x/>
      <x v="60"/>
    </i>
    <i>
      <x v="353"/>
      <x v="7"/>
      <x v="15"/>
      <x v="26"/>
      <x v="31"/>
      <x v="158"/>
      <x v="203"/>
      <x v="69"/>
      <x v="938"/>
      <x/>
      <x v="60"/>
    </i>
    <i>
      <x v="354"/>
      <x v="7"/>
      <x v="15"/>
      <x v="26"/>
      <x v="31"/>
      <x v="158"/>
      <x v="203"/>
      <x v="73"/>
      <x v="940"/>
      <x/>
      <x v="60"/>
    </i>
    <i>
      <x v="355"/>
      <x v="7"/>
      <x v="15"/>
      <x v="26"/>
      <x v="31"/>
      <x v="158"/>
      <x v="203"/>
      <x v="70"/>
      <x v="941"/>
      <x/>
      <x v="60"/>
    </i>
    <i>
      <x v="356"/>
      <x v="7"/>
      <x v="15"/>
      <x v="26"/>
      <x v="31"/>
      <x v="158"/>
      <x v="203"/>
      <x v="77"/>
      <x v="944"/>
      <x/>
      <x v="60"/>
    </i>
    <i>
      <x v="357"/>
      <x v="7"/>
      <x v="15"/>
      <x v="26"/>
      <x v="31"/>
      <x v="158"/>
      <x v="203"/>
      <x v="73"/>
      <x v="945"/>
      <x/>
      <x v="60"/>
    </i>
    <i>
      <x v="358"/>
      <x v="7"/>
      <x v="15"/>
      <x v="26"/>
      <x v="31"/>
      <x v="158"/>
      <x v="203"/>
      <x v="75"/>
      <x v="947"/>
      <x v="1"/>
      <x v="60"/>
    </i>
    <i>
      <x v="359"/>
      <x v="7"/>
      <x v="15"/>
      <x v="26"/>
      <x v="31"/>
      <x v="158"/>
      <x v="203"/>
      <x v="77"/>
      <x v="948"/>
      <x v="7"/>
      <x v="60"/>
    </i>
    <i>
      <x v="360"/>
      <x v="7"/>
      <x v="15"/>
      <x v="26"/>
      <x v="31"/>
      <x v="158"/>
      <x v="203"/>
      <x v="83"/>
      <x v="949"/>
      <x v="3"/>
      <x v="60"/>
    </i>
    <i>
      <x v="362"/>
      <x v="7"/>
      <x v="15"/>
      <x v="26"/>
      <x v="31"/>
      <x v="158"/>
      <x v="203"/>
      <x v="80"/>
      <x v="912"/>
      <x/>
      <x v="60"/>
    </i>
    <i>
      <x v="363"/>
      <x v="7"/>
      <x v="15"/>
      <x v="26"/>
      <x v="31"/>
      <x v="158"/>
      <x v="202"/>
      <x v="81"/>
      <x v="914"/>
      <x/>
      <x v="60"/>
    </i>
    <i>
      <x v="364"/>
      <x v="7"/>
      <x v="15"/>
      <x v="26"/>
      <x v="31"/>
      <x v="158"/>
      <x v="203"/>
      <x v="87"/>
      <x v="917"/>
      <x/>
      <x v="60"/>
    </i>
    <i>
      <x v="365"/>
      <x v="7"/>
      <x v="15"/>
      <x v="26"/>
      <x v="31"/>
      <x v="158"/>
      <x v="202"/>
      <x v="82"/>
      <x v="918"/>
      <x/>
      <x v="60"/>
    </i>
    <i>
      <x v="366"/>
      <x v="7"/>
      <x v="15"/>
      <x v="26"/>
      <x v="31"/>
      <x v="158"/>
      <x v="203"/>
      <x v="83"/>
      <x v="920"/>
      <x v="6"/>
      <x v="60"/>
    </i>
    <i>
      <x v="367"/>
      <x v="7"/>
      <x v="15"/>
      <x v="26"/>
      <x v="31"/>
      <x v="158"/>
      <x v="202"/>
      <x v="91"/>
      <x v="922"/>
      <x v="1"/>
      <x v="60"/>
    </i>
    <i>
      <x v="368"/>
      <x v="7"/>
      <x v="15"/>
      <x v="26"/>
      <x v="31"/>
      <x v="158"/>
      <x v="203"/>
      <x v="98"/>
      <x v="923"/>
      <x/>
      <x v="60"/>
    </i>
    <i>
      <x v="369"/>
      <x v="7"/>
      <x v="15"/>
      <x v="26"/>
      <x v="31"/>
      <x v="158"/>
      <x v="202"/>
      <x v="21"/>
      <x v="927"/>
      <x/>
      <x v="60"/>
    </i>
    <i>
      <x v="370"/>
      <x v="7"/>
      <x v="15"/>
      <x v="26"/>
      <x v="31"/>
      <x v="158"/>
      <x v="203"/>
      <x v="22"/>
      <x v="929"/>
      <x/>
      <x v="60"/>
    </i>
    <i>
      <x v="371"/>
      <x v="7"/>
      <x v="15"/>
      <x v="26"/>
      <x v="31"/>
      <x v="158"/>
      <x v="202"/>
      <x v="66"/>
      <x v="931"/>
      <x/>
      <x v="60"/>
    </i>
    <i>
      <x v="372"/>
      <x v="7"/>
      <x v="15"/>
      <x v="26"/>
      <x v="31"/>
      <x v="158"/>
      <x v="203"/>
      <x v="21"/>
      <x v="932"/>
      <x/>
      <x v="60"/>
    </i>
    <i>
      <x v="373"/>
      <x v="7"/>
      <x v="15"/>
      <x v="26"/>
      <x v="31"/>
      <x v="158"/>
      <x v="202"/>
      <x v="70"/>
      <x v="935"/>
      <x/>
      <x v="60"/>
    </i>
    <i>
      <x v="374"/>
      <x v="7"/>
      <x v="15"/>
      <x v="26"/>
      <x v="31"/>
      <x v="158"/>
      <x v="203"/>
      <x v="22"/>
      <x v="939"/>
      <x/>
      <x v="60"/>
    </i>
    <i>
      <x v="375"/>
      <x v="7"/>
      <x v="15"/>
      <x v="26"/>
      <x v="31"/>
      <x v="158"/>
      <x v="202"/>
      <x v="75"/>
      <x v="942"/>
      <x/>
      <x v="60"/>
    </i>
    <i>
      <x v="376"/>
      <x v="7"/>
      <x v="15"/>
      <x v="26"/>
      <x v="31"/>
      <x v="158"/>
      <x v="203"/>
      <x v="66"/>
      <x v="943"/>
      <x v="1"/>
      <x v="60"/>
    </i>
    <i>
      <x v="377"/>
      <x v="7"/>
      <x v="15"/>
      <x v="26"/>
      <x v="31"/>
      <x v="158"/>
      <x v="202"/>
      <x v="69"/>
      <x v="946"/>
      <x v="1"/>
      <x v="60"/>
    </i>
    <i>
      <x v="386"/>
      <x v="8"/>
      <x v="8"/>
      <x v="27"/>
      <x v="71"/>
      <x v="25"/>
      <x v="25"/>
      <x v="21"/>
      <x v="1034"/>
      <x v="115"/>
      <x v="58"/>
    </i>
    <i>
      <x v="387"/>
      <x v="8"/>
      <x v="8"/>
      <x v="27"/>
      <x v="71"/>
      <x v="131"/>
      <x v="133"/>
      <x v="22"/>
      <x v="335"/>
      <x v="42"/>
      <x v="58"/>
    </i>
    <i>
      <x v="388"/>
      <x v="8"/>
      <x v="8"/>
      <x v="27"/>
      <x v="71"/>
      <x v="25"/>
      <x v="25"/>
      <x v="22"/>
      <x v="1037"/>
      <x v="112"/>
      <x v="58"/>
    </i>
    <i>
      <x v="389"/>
      <x v="8"/>
      <x v="8"/>
      <x v="27"/>
      <x v="71"/>
      <x v="131"/>
      <x v="133"/>
      <x v="66"/>
      <x v="270"/>
      <x v="98"/>
      <x v="58"/>
    </i>
    <i>
      <x v="390"/>
      <x v="8"/>
      <x v="8"/>
      <x v="27"/>
      <x v="71"/>
      <x v="25"/>
      <x v="25"/>
      <x v="69"/>
      <x v="271"/>
      <x v="76"/>
      <x v="58"/>
    </i>
    <i>
      <x v="391"/>
      <x v="8"/>
      <x v="8"/>
      <x v="27"/>
      <x v="71"/>
      <x v="131"/>
      <x v="133"/>
      <x v="73"/>
      <x v="518"/>
      <x v="30"/>
      <x v="58"/>
    </i>
    <i>
      <x v="393"/>
      <x v="8"/>
      <x v="8"/>
      <x v="27"/>
      <x v="71"/>
      <x v="131"/>
      <x v="133"/>
      <x v="70"/>
      <x v="1034"/>
      <x v="73"/>
      <x v="58"/>
    </i>
    <i>
      <x v="396"/>
      <x v="8"/>
      <x v="8"/>
      <x v="28"/>
      <x v="48"/>
      <x v="26"/>
      <x v="26"/>
      <x v="73"/>
      <x v="273"/>
      <x v="54"/>
      <x v="58"/>
    </i>
    <i>
      <x v="399"/>
      <x v="8"/>
      <x v="8"/>
      <x v="29"/>
      <x v="87"/>
      <x v="27"/>
      <x v="27"/>
      <x v="21"/>
      <x v="432"/>
      <x v="39"/>
      <x v="58"/>
    </i>
    <i>
      <x v="400"/>
      <x v="8"/>
      <x v="8"/>
      <x v="29"/>
      <x v="87"/>
      <x v="138"/>
      <x v="140"/>
      <x v="21"/>
      <x v="434"/>
      <x v="15"/>
      <x v="58"/>
    </i>
    <i>
      <x v="401"/>
      <x v="8"/>
      <x v="8"/>
      <x v="29"/>
      <x v="87"/>
      <x v="27"/>
      <x v="27"/>
      <x v="22"/>
      <x v="435"/>
      <x v="25"/>
      <x v="58"/>
    </i>
    <i>
      <x v="402"/>
      <x v="8"/>
      <x v="8"/>
      <x v="29"/>
      <x v="87"/>
      <x v="138"/>
      <x v="140"/>
      <x v="66"/>
      <x v="436"/>
      <x v="30"/>
      <x v="58"/>
    </i>
    <i>
      <x v="403"/>
      <x v="8"/>
      <x v="8"/>
      <x v="29"/>
      <x v="87"/>
      <x v="27"/>
      <x v="27"/>
      <x v="69"/>
      <x v="437"/>
      <x v="110"/>
      <x v="58"/>
    </i>
    <i>
      <x v="404"/>
      <x v="8"/>
      <x v="8"/>
      <x v="29"/>
      <x v="87"/>
      <x v="138"/>
      <x v="140"/>
      <x v="70"/>
      <x v="730"/>
      <x v="108"/>
      <x v="57"/>
    </i>
    <i>
      <x v="405"/>
      <x v="8"/>
      <x v="8"/>
      <x v="29"/>
      <x v="87"/>
      <x v="27"/>
      <x v="27"/>
      <x v="75"/>
      <x v="333"/>
      <x v="11"/>
      <x v="57"/>
    </i>
    <i>
      <x v="407"/>
      <x v="8"/>
      <x v="8"/>
      <x v="29"/>
      <x v="87"/>
      <x v="27"/>
      <x v="27"/>
      <x v="77"/>
      <x v="1040"/>
      <x v="89"/>
      <x v="58"/>
    </i>
    <i>
      <x v="408"/>
      <x v="8"/>
      <x v="8"/>
      <x v="29"/>
      <x v="87"/>
      <x v="199"/>
      <x v="211"/>
      <x v="73"/>
      <x v="1041"/>
      <x v="73"/>
      <x v="58"/>
    </i>
    <i>
      <x v="411"/>
      <x v="8"/>
      <x v="8"/>
      <x v="30"/>
      <x v="1"/>
      <x v="28"/>
      <x v="28"/>
      <x v="75"/>
      <x v="272"/>
      <x v="87"/>
      <x v="58"/>
    </i>
    <i>
      <x v="413"/>
      <x v="8"/>
      <x v="8"/>
      <x v="30"/>
      <x v="1"/>
      <x v="28"/>
      <x v="28"/>
      <x v="21"/>
      <x v="272"/>
      <x v="59"/>
      <x v="58"/>
    </i>
    <i>
      <x v="416"/>
      <x v="8"/>
      <x v="8"/>
      <x v="31"/>
      <x v="60"/>
      <x v="29"/>
      <x v="29"/>
      <x v="22"/>
      <x v="272"/>
      <x v="41"/>
      <x v="58"/>
    </i>
    <i>
      <x v="419"/>
      <x v="8"/>
      <x v="8"/>
      <x v="32"/>
      <x v="83"/>
      <x v="30"/>
      <x v="30"/>
      <x v="66"/>
      <x v="691"/>
      <x v="29"/>
      <x v="57"/>
    </i>
    <i>
      <x v="420"/>
      <x v="8"/>
      <x v="8"/>
      <x v="32"/>
      <x v="83"/>
      <x v="232"/>
      <x v="244"/>
      <x v="69"/>
      <x v="690"/>
      <x v="16"/>
      <x v="57"/>
    </i>
    <i>
      <x v="421"/>
      <x v="8"/>
      <x v="8"/>
      <x v="32"/>
      <x v="83"/>
      <x v="30"/>
      <x v="30"/>
      <x v="70"/>
      <x v="692"/>
      <x v="1"/>
      <x v="57"/>
    </i>
    <i>
      <x v="422"/>
      <x v="8"/>
      <x v="8"/>
      <x v="32"/>
      <x v="83"/>
      <x v="232"/>
      <x v="244"/>
      <x v="73"/>
      <x v="807"/>
      <x v="49"/>
      <x v="57"/>
    </i>
    <i>
      <x v="423"/>
      <x v="8"/>
      <x v="8"/>
      <x v="32"/>
      <x v="83"/>
      <x v="30"/>
      <x v="30"/>
      <x v="75"/>
      <x v="681"/>
      <x v="49"/>
      <x v="57"/>
    </i>
    <i>
      <x v="424"/>
      <x v="8"/>
      <x v="8"/>
      <x v="32"/>
      <x v="83"/>
      <x v="232"/>
      <x v="244"/>
      <x v="21"/>
      <x v="731"/>
      <x v="8"/>
      <x v="57"/>
    </i>
    <i>
      <x v="425"/>
      <x v="8"/>
      <x v="8"/>
      <x v="32"/>
      <x v="83"/>
      <x v="30"/>
      <x v="30"/>
      <x v="22"/>
      <x v="732"/>
      <x v="24"/>
      <x v="57"/>
    </i>
    <i>
      <x v="427"/>
      <x v="8"/>
      <x v="8"/>
      <x v="32"/>
      <x v="83"/>
      <x v="30"/>
      <x v="30"/>
      <x v="66"/>
      <x v="433"/>
      <x v="19"/>
      <x v="58"/>
    </i>
    <i>
      <x v="428"/>
      <x v="8"/>
      <x v="8"/>
      <x v="32"/>
      <x v="83"/>
      <x v="200"/>
      <x v="212"/>
      <x v="69"/>
      <x v="520"/>
      <x v="27"/>
      <x v="58"/>
    </i>
    <i>
      <x v="429"/>
      <x v="8"/>
      <x v="8"/>
      <x v="32"/>
      <x v="83"/>
      <x v="30"/>
      <x v="30"/>
      <x v="70"/>
      <x v="808"/>
      <x v="60"/>
      <x v="57"/>
    </i>
    <i>
      <x v="430"/>
      <x v="8"/>
      <x v="8"/>
      <x v="32"/>
      <x v="83"/>
      <x v="200"/>
      <x v="212"/>
      <x v="73"/>
      <x v="680"/>
      <x v="60"/>
      <x v="57"/>
    </i>
    <i>
      <x v="431"/>
      <x v="8"/>
      <x v="8"/>
      <x v="32"/>
      <x v="83"/>
      <x v="30"/>
      <x v="30"/>
      <x v="75"/>
      <x v="731"/>
      <x v="45"/>
      <x v="57"/>
    </i>
    <i>
      <x v="432"/>
      <x v="8"/>
      <x v="8"/>
      <x v="32"/>
      <x v="83"/>
      <x v="200"/>
      <x v="212"/>
      <x v="77"/>
      <x v="732"/>
      <x v="20"/>
      <x v="57"/>
    </i>
    <i>
      <x v="433"/>
      <x v="8"/>
      <x v="8"/>
      <x v="32"/>
      <x v="83"/>
      <x v="30"/>
      <x v="30"/>
      <x v="80"/>
      <x v="334"/>
      <x v="18"/>
      <x v="57"/>
    </i>
    <i>
      <x v="434"/>
      <x v="8"/>
      <x v="8"/>
      <x v="32"/>
      <x v="83"/>
      <x v="200"/>
      <x v="212"/>
      <x v="81"/>
      <x v="332"/>
      <x v="18"/>
      <x v="57"/>
    </i>
    <i>
      <x v="437"/>
      <x v="8"/>
      <x v="8"/>
      <x v="33"/>
      <x v="38"/>
      <x v="31"/>
      <x v="31"/>
      <x v="21"/>
      <x v="472"/>
      <x v="114"/>
      <x v="58"/>
    </i>
    <i>
      <x v="440"/>
      <x v="8"/>
      <x v="8"/>
      <x v="34"/>
      <x v="56"/>
      <x v="32"/>
      <x v="32"/>
      <x v="21"/>
      <x v="473"/>
      <x v="116"/>
      <x v="58"/>
    </i>
    <i>
      <x v="441"/>
      <x v="8"/>
      <x v="8"/>
      <x v="34"/>
      <x v="56"/>
      <x v="215"/>
      <x v="228"/>
      <x v="22"/>
      <x v="474"/>
      <x v="104"/>
      <x v="58"/>
    </i>
    <i>
      <x v="443"/>
      <x v="8"/>
      <x v="8"/>
      <x v="34"/>
      <x v="56"/>
      <x v="215"/>
      <x v="228"/>
      <x v="22"/>
      <x v="471"/>
      <x v="78"/>
      <x v="58"/>
    </i>
    <i>
      <x v="445"/>
      <x v="8"/>
      <x v="8"/>
      <x v="34"/>
      <x v="56"/>
      <x v="215"/>
      <x v="228"/>
      <x v="69"/>
      <x v="471"/>
      <x v="22"/>
      <x v="58"/>
    </i>
    <i>
      <x v="447"/>
      <x v="8"/>
      <x v="8"/>
      <x v="34"/>
      <x v="56"/>
      <x v="215"/>
      <x v="228"/>
      <x v="66"/>
      <x v="471"/>
      <x v="5"/>
      <x v="58"/>
    </i>
    <i>
      <x v="450"/>
      <x v="8"/>
      <x v="8"/>
      <x v="35"/>
      <x v="49"/>
      <x v="33"/>
      <x v="33"/>
      <x v="69"/>
      <x v="813"/>
      <x v="7"/>
      <x v="58"/>
    </i>
    <i>
      <x v="452"/>
      <x v="8"/>
      <x v="8"/>
      <x v="35"/>
      <x v="49"/>
      <x v="33"/>
      <x v="33"/>
      <x v="70"/>
      <x v="471"/>
      <x v="50"/>
      <x v="58"/>
    </i>
    <i>
      <x v="454"/>
      <x v="8"/>
      <x v="8"/>
      <x v="35"/>
      <x v="49"/>
      <x v="33"/>
      <x v="33"/>
      <x v="21"/>
      <x v="779"/>
      <x v="67"/>
      <x v="58"/>
    </i>
    <i>
      <x v="463"/>
      <x v="9"/>
      <x v="18"/>
      <x v="36"/>
      <x v="66"/>
      <x v="34"/>
      <x v="34"/>
      <x v="21"/>
      <x v="975"/>
      <x v="6"/>
      <x v="60"/>
    </i>
    <i>
      <x v="464"/>
      <x v="9"/>
      <x v="18"/>
      <x v="36"/>
      <x v="66"/>
      <x v="218"/>
      <x v="230"/>
      <x v="22"/>
      <x v="976"/>
      <x v="6"/>
      <x v="60"/>
    </i>
    <i>
      <x v="467"/>
      <x v="9"/>
      <x v="18"/>
      <x v="37"/>
      <x v="88"/>
      <x v="35"/>
      <x v="35"/>
      <x v="66"/>
      <x v="292"/>
      <x v="7"/>
      <x v="60"/>
    </i>
    <i>
      <x v="468"/>
      <x v="9"/>
      <x v="18"/>
      <x v="37"/>
      <x v="88"/>
      <x v="237"/>
      <x v="249"/>
      <x v="69"/>
      <x v="635"/>
      <x v="7"/>
      <x v="60"/>
    </i>
    <i>
      <x v="469"/>
      <x v="9"/>
      <x v="18"/>
      <x v="37"/>
      <x v="88"/>
      <x v="35"/>
      <x v="35"/>
      <x v="70"/>
      <x v="574"/>
      <x v="7"/>
      <x v="60"/>
    </i>
    <i>
      <x v="470"/>
      <x v="9"/>
      <x v="18"/>
      <x v="37"/>
      <x v="88"/>
      <x v="237"/>
      <x v="249"/>
      <x v="73"/>
      <x v="479"/>
      <x v="7"/>
      <x v="60"/>
    </i>
    <i>
      <x v="471"/>
      <x v="9"/>
      <x v="18"/>
      <x v="37"/>
      <x v="88"/>
      <x v="35"/>
      <x v="35"/>
      <x v="75"/>
      <x v="494"/>
      <x v="7"/>
      <x v="60"/>
    </i>
    <i>
      <x v="472"/>
      <x v="9"/>
      <x v="18"/>
      <x v="37"/>
      <x v="88"/>
      <x v="237"/>
      <x v="249"/>
      <x v="77"/>
      <x v="805"/>
      <x v="7"/>
      <x v="60"/>
    </i>
    <i>
      <x v="473"/>
      <x v="9"/>
      <x v="18"/>
      <x v="37"/>
      <x v="88"/>
      <x v="35"/>
      <x v="35"/>
      <x v="80"/>
      <x v="1043"/>
      <x v="7"/>
      <x v="60"/>
    </i>
    <i>
      <x v="475"/>
      <x v="9"/>
      <x v="18"/>
      <x v="37"/>
      <x v="88"/>
      <x v="35"/>
      <x v="35"/>
      <x v="21"/>
      <x v="725"/>
      <x v="7"/>
      <x v="60"/>
    </i>
    <i>
      <x v="478"/>
      <x v="9"/>
      <x v="18"/>
      <x v="38"/>
      <x v="42"/>
      <x v="36"/>
      <x v="36"/>
      <x v="22"/>
      <x v="904"/>
      <x v="11"/>
      <x v="60"/>
    </i>
    <i>
      <x v="479"/>
      <x v="9"/>
      <x v="18"/>
      <x v="38"/>
      <x v="42"/>
      <x v="250"/>
      <x v="261"/>
      <x v="66"/>
      <x v="905"/>
      <x v="8"/>
      <x v="60"/>
    </i>
    <i>
      <x v="489"/>
      <x v="10"/>
      <x v="6"/>
      <x v="39"/>
      <x v="44"/>
      <x v="219"/>
      <x v="231"/>
      <x v="21"/>
      <x v="1022"/>
      <x/>
      <x v="60"/>
    </i>
    <i>
      <x v="490"/>
      <x v="10"/>
      <x v="6"/>
      <x v="39"/>
      <x v="44"/>
      <x v="284"/>
      <x v="299"/>
      <x v="22"/>
      <x v="428"/>
      <x v="1"/>
      <x v="60"/>
    </i>
    <i>
      <x v="491"/>
      <x v="10"/>
      <x v="6"/>
      <x v="39"/>
      <x v="44"/>
      <x v="219"/>
      <x v="231"/>
      <x v="66"/>
      <x v="1022"/>
      <x/>
      <x v="60"/>
    </i>
    <i>
      <x v="492"/>
      <x v="10"/>
      <x v="6"/>
      <x v="39"/>
      <x v="44"/>
      <x v="284"/>
      <x v="299"/>
      <x v="69"/>
      <x v="702"/>
      <x v="14"/>
      <x v="60"/>
    </i>
    <i>
      <x v="493"/>
      <x v="10"/>
      <x v="6"/>
      <x v="39"/>
      <x v="44"/>
      <x v="219"/>
      <x v="231"/>
      <x v="70"/>
      <x v="702"/>
      <x v="18"/>
      <x v="60"/>
    </i>
    <i>
      <x v="495"/>
      <x v="10"/>
      <x v="6"/>
      <x v="39"/>
      <x v="44"/>
      <x v="219"/>
      <x v="231"/>
      <x v="73"/>
      <x v="795"/>
      <x/>
      <x v="60"/>
    </i>
    <i>
      <x v="496"/>
      <x v="10"/>
      <x v="6"/>
      <x v="39"/>
      <x v="44"/>
      <x v="255"/>
      <x v="266"/>
      <x v="75"/>
      <x v="610"/>
      <x/>
      <x v="60"/>
    </i>
    <i>
      <x v="497"/>
      <x v="10"/>
      <x v="6"/>
      <x v="39"/>
      <x v="44"/>
      <x v="219"/>
      <x v="231"/>
      <x v="77"/>
      <x v="792"/>
      <x/>
      <x v="60"/>
    </i>
    <i>
      <x v="498"/>
      <x v="10"/>
      <x v="6"/>
      <x v="39"/>
      <x v="44"/>
      <x v="255"/>
      <x v="266"/>
      <x v="80"/>
      <x v="754"/>
      <x/>
      <x v="60"/>
    </i>
    <i>
      <x v="499"/>
      <x v="10"/>
      <x v="6"/>
      <x v="39"/>
      <x v="44"/>
      <x v="219"/>
      <x v="231"/>
      <x v="81"/>
      <x v="423"/>
      <x/>
      <x v="60"/>
    </i>
    <i>
      <x v="500"/>
      <x v="10"/>
      <x v="6"/>
      <x v="39"/>
      <x v="44"/>
      <x v="255"/>
      <x v="266"/>
      <x v="82"/>
      <x v="1023"/>
      <x/>
      <x v="60"/>
    </i>
    <i>
      <x v="501"/>
      <x v="10"/>
      <x v="6"/>
      <x v="39"/>
      <x v="44"/>
      <x v="219"/>
      <x v="231"/>
      <x v="83"/>
      <x v="703"/>
      <x/>
      <x v="60"/>
    </i>
    <i>
      <x v="503"/>
      <x v="10"/>
      <x v="6"/>
      <x v="39"/>
      <x v="44"/>
      <x v="219"/>
      <x v="231"/>
      <x v="85"/>
      <x v="486"/>
      <x/>
      <x v="60"/>
    </i>
    <i>
      <x v="504"/>
      <x v="10"/>
      <x v="6"/>
      <x v="39"/>
      <x v="44"/>
      <x v="319"/>
      <x v="334"/>
      <x v="86"/>
      <x v="652"/>
      <x/>
      <x v="60"/>
    </i>
    <i>
      <x v="505"/>
      <x v="10"/>
      <x v="6"/>
      <x v="39"/>
      <x v="44"/>
      <x v="219"/>
      <x v="231"/>
      <x v="21"/>
      <x v="610"/>
      <x v="1"/>
      <x v="60"/>
    </i>
    <i>
      <x v="506"/>
      <x v="10"/>
      <x v="6"/>
      <x v="39"/>
      <x v="44"/>
      <x v="319"/>
      <x v="334"/>
      <x v="22"/>
      <x v="1007"/>
      <x/>
      <x v="60"/>
    </i>
    <i>
      <x v="507"/>
      <x v="10"/>
      <x v="6"/>
      <x v="39"/>
      <x v="44"/>
      <x v="219"/>
      <x v="231"/>
      <x v="66"/>
      <x v="795"/>
      <x/>
      <x v="60"/>
    </i>
    <i>
      <x v="508"/>
      <x v="10"/>
      <x v="6"/>
      <x v="39"/>
      <x v="44"/>
      <x v="319"/>
      <x v="334"/>
      <x v="69"/>
      <x v="422"/>
      <x/>
      <x v="60"/>
    </i>
    <i>
      <x v="509"/>
      <x v="10"/>
      <x v="6"/>
      <x v="39"/>
      <x v="44"/>
      <x v="219"/>
      <x v="231"/>
      <x v="70"/>
      <x v="646"/>
      <x/>
      <x v="60"/>
    </i>
    <i>
      <x v="511"/>
      <x v="10"/>
      <x v="6"/>
      <x v="39"/>
      <x v="44"/>
      <x v="219"/>
      <x v="231"/>
      <x v="73"/>
      <x v="485"/>
      <x/>
      <x v="60"/>
    </i>
    <i>
      <x v="512"/>
      <x v="10"/>
      <x v="6"/>
      <x v="39"/>
      <x v="44"/>
      <x v="233"/>
      <x v="245"/>
      <x v="75"/>
      <x v="651"/>
      <x/>
      <x v="60"/>
    </i>
    <i>
      <x v="513"/>
      <x v="10"/>
      <x v="6"/>
      <x v="39"/>
      <x v="44"/>
      <x v="219"/>
      <x v="231"/>
      <x v="77"/>
      <x v="610"/>
      <x v="1"/>
      <x v="60"/>
    </i>
    <i>
      <x v="514"/>
      <x v="10"/>
      <x v="6"/>
      <x v="39"/>
      <x v="44"/>
      <x v="233"/>
      <x v="245"/>
      <x v="80"/>
      <x v="1008"/>
      <x/>
      <x v="60"/>
    </i>
    <i>
      <x v="515"/>
      <x v="10"/>
      <x v="6"/>
      <x v="39"/>
      <x v="44"/>
      <x v="219"/>
      <x v="231"/>
      <x v="81"/>
      <x v="1012"/>
      <x/>
      <x v="60"/>
    </i>
    <i>
      <x v="516"/>
      <x v="10"/>
      <x v="6"/>
      <x v="39"/>
      <x v="44"/>
      <x v="233"/>
      <x v="245"/>
      <x v="82"/>
      <x v="422"/>
      <x/>
      <x v="60"/>
    </i>
    <i>
      <x v="517"/>
      <x v="10"/>
      <x v="6"/>
      <x v="39"/>
      <x v="44"/>
      <x v="219"/>
      <x v="231"/>
      <x v="83"/>
      <x v="602"/>
      <x/>
      <x v="60"/>
    </i>
    <i>
      <x v="519"/>
      <x v="10"/>
      <x v="6"/>
      <x v="39"/>
      <x v="44"/>
      <x v="219"/>
      <x v="231"/>
      <x v="85"/>
      <x v="793"/>
      <x/>
      <x v="60"/>
    </i>
    <i>
      <x v="520"/>
      <x v="10"/>
      <x v="6"/>
      <x v="39"/>
      <x v="44"/>
      <x v="120"/>
      <x v="123"/>
      <x v="86"/>
      <x v="1008"/>
      <x v="1"/>
      <x v="60"/>
    </i>
    <i>
      <x v="521"/>
      <x v="10"/>
      <x v="6"/>
      <x v="39"/>
      <x v="44"/>
      <x v="219"/>
      <x v="231"/>
      <x v="87"/>
      <x v="610"/>
      <x v="1"/>
      <x v="60"/>
    </i>
    <i>
      <x v="522"/>
      <x v="10"/>
      <x v="6"/>
      <x v="39"/>
      <x v="44"/>
      <x v="120"/>
      <x v="123"/>
      <x v="88"/>
      <x v="795"/>
      <x/>
      <x v="60"/>
    </i>
    <i>
      <x v="523"/>
      <x v="10"/>
      <x v="6"/>
      <x v="39"/>
      <x v="44"/>
      <x v="219"/>
      <x v="231"/>
      <x v="89"/>
      <x v="695"/>
      <x/>
      <x v="60"/>
    </i>
    <i>
      <x v="524"/>
      <x v="10"/>
      <x v="6"/>
      <x v="39"/>
      <x v="44"/>
      <x v="120"/>
      <x v="123"/>
      <x v="91"/>
      <x v="794"/>
      <x/>
      <x v="60"/>
    </i>
    <i>
      <x v="525"/>
      <x v="10"/>
      <x v="6"/>
      <x v="39"/>
      <x v="44"/>
      <x v="219"/>
      <x v="231"/>
      <x v="21"/>
      <x v="422"/>
      <x/>
      <x v="60"/>
    </i>
    <i>
      <x v="526"/>
      <x v="10"/>
      <x v="6"/>
      <x v="39"/>
      <x v="44"/>
      <x v="120"/>
      <x v="123"/>
      <x v="22"/>
      <x v="455"/>
      <x/>
      <x v="60"/>
    </i>
    <i>
      <x v="527"/>
      <x v="10"/>
      <x v="6"/>
      <x v="39"/>
      <x v="44"/>
      <x v="219"/>
      <x v="231"/>
      <x v="66"/>
      <x v="340"/>
      <x/>
      <x v="60"/>
    </i>
    <i>
      <x v="528"/>
      <x v="10"/>
      <x v="6"/>
      <x v="39"/>
      <x v="44"/>
      <x v="120"/>
      <x v="123"/>
      <x v="69"/>
      <x v="398"/>
      <x/>
      <x v="60"/>
    </i>
    <i>
      <x v="529"/>
      <x v="10"/>
      <x v="6"/>
      <x v="39"/>
      <x v="44"/>
      <x v="219"/>
      <x v="231"/>
      <x v="70"/>
      <x v="422"/>
      <x/>
      <x v="60"/>
    </i>
    <i>
      <x v="530"/>
      <x v="10"/>
      <x v="6"/>
      <x v="39"/>
      <x v="44"/>
      <x v="120"/>
      <x v="123"/>
      <x v="73"/>
      <x v="596"/>
      <x/>
      <x v="60"/>
    </i>
    <i>
      <x v="531"/>
      <x v="10"/>
      <x v="6"/>
      <x v="39"/>
      <x v="44"/>
      <x v="219"/>
      <x v="231"/>
      <x v="75"/>
      <x v="1066"/>
      <x/>
      <x v="60"/>
    </i>
    <i>
      <x v="532"/>
      <x v="10"/>
      <x v="6"/>
      <x v="39"/>
      <x v="44"/>
      <x v="120"/>
      <x v="123"/>
      <x v="77"/>
      <x v="608"/>
      <x/>
      <x v="60"/>
    </i>
    <i>
      <x v="534"/>
      <x v="10"/>
      <x v="6"/>
      <x v="39"/>
      <x v="44"/>
      <x v="120"/>
      <x v="123"/>
      <x v="80"/>
      <x v="485"/>
      <x v="1"/>
      <x v="60"/>
    </i>
    <i>
      <x v="535"/>
      <x v="10"/>
      <x v="6"/>
      <x v="39"/>
      <x v="44"/>
      <x v="206"/>
      <x v="220"/>
      <x v="81"/>
      <x v="796"/>
      <x/>
      <x v="60"/>
    </i>
    <i>
      <x v="536"/>
      <x v="10"/>
      <x v="6"/>
      <x v="39"/>
      <x v="44"/>
      <x v="120"/>
      <x v="123"/>
      <x v="82"/>
      <x v="609"/>
      <x v="1"/>
      <x v="60"/>
    </i>
    <i>
      <x v="537"/>
      <x v="10"/>
      <x v="6"/>
      <x v="39"/>
      <x v="44"/>
      <x v="206"/>
      <x v="220"/>
      <x v="83"/>
      <x v="422"/>
      <x/>
      <x v="60"/>
    </i>
    <i>
      <x v="538"/>
      <x v="10"/>
      <x v="6"/>
      <x v="39"/>
      <x v="44"/>
      <x v="120"/>
      <x v="123"/>
      <x v="85"/>
      <x v="451"/>
      <x/>
      <x v="60"/>
    </i>
    <i>
      <x v="539"/>
      <x v="10"/>
      <x v="6"/>
      <x v="39"/>
      <x v="44"/>
      <x v="206"/>
      <x v="220"/>
      <x v="86"/>
      <x v="369"/>
      <x/>
      <x v="60"/>
    </i>
    <i>
      <x v="540"/>
      <x v="10"/>
      <x v="6"/>
      <x v="39"/>
      <x v="44"/>
      <x v="120"/>
      <x v="123"/>
      <x v="87"/>
      <x v="459"/>
      <x v="1"/>
      <x v="60"/>
    </i>
    <i>
      <x v="541"/>
      <x v="10"/>
      <x v="6"/>
      <x v="39"/>
      <x v="44"/>
      <x v="206"/>
      <x v="220"/>
      <x v="88"/>
      <x v="456"/>
      <x/>
      <x v="60"/>
    </i>
    <i>
      <x v="542"/>
      <x v="10"/>
      <x v="6"/>
      <x v="39"/>
      <x v="44"/>
      <x v="120"/>
      <x v="123"/>
      <x v="89"/>
      <x v="399"/>
      <x/>
      <x v="60"/>
    </i>
    <i>
      <x v="543"/>
      <x v="10"/>
      <x v="6"/>
      <x v="39"/>
      <x v="44"/>
      <x v="206"/>
      <x v="220"/>
      <x v="91"/>
      <x v="1066"/>
      <x/>
      <x v="60"/>
    </i>
    <i>
      <x v="544"/>
      <x v="10"/>
      <x v="6"/>
      <x v="39"/>
      <x v="44"/>
      <x v="120"/>
      <x v="123"/>
      <x v="21"/>
      <x v="795"/>
      <x/>
      <x v="60"/>
    </i>
    <i>
      <x v="545"/>
      <x v="10"/>
      <x v="6"/>
      <x v="39"/>
      <x v="44"/>
      <x v="206"/>
      <x v="220"/>
      <x v="22"/>
      <x v="330"/>
      <x/>
      <x v="60"/>
    </i>
    <i>
      <x v="546"/>
      <x v="10"/>
      <x v="6"/>
      <x v="39"/>
      <x v="44"/>
      <x v="120"/>
      <x v="123"/>
      <x v="66"/>
      <x v="1066"/>
      <x/>
      <x v="60"/>
    </i>
    <i>
      <x v="547"/>
      <x v="10"/>
      <x v="6"/>
      <x v="39"/>
      <x v="44"/>
      <x v="206"/>
      <x v="220"/>
      <x v="69"/>
      <x v="1008"/>
      <x/>
      <x v="60"/>
    </i>
    <i>
      <x v="549"/>
      <x v="10"/>
      <x v="6"/>
      <x v="39"/>
      <x v="44"/>
      <x v="206"/>
      <x v="220"/>
      <x v="70"/>
      <x v="1012"/>
      <x/>
      <x v="60"/>
    </i>
    <i>
      <x v="550"/>
      <x v="10"/>
      <x v="6"/>
      <x v="39"/>
      <x v="44"/>
      <x v="140"/>
      <x v="142"/>
      <x v="73"/>
      <x v="1011"/>
      <x/>
      <x v="60"/>
    </i>
    <i>
      <x v="551"/>
      <x v="10"/>
      <x v="6"/>
      <x v="39"/>
      <x v="44"/>
      <x v="206"/>
      <x v="220"/>
      <x v="75"/>
      <x v="1067"/>
      <x/>
      <x v="60"/>
    </i>
    <i>
      <x v="552"/>
      <x v="10"/>
      <x v="6"/>
      <x v="39"/>
      <x v="44"/>
      <x v="140"/>
      <x v="142"/>
      <x v="77"/>
      <x v="609"/>
      <x/>
      <x v="60"/>
    </i>
    <i>
      <x v="553"/>
      <x v="10"/>
      <x v="6"/>
      <x v="39"/>
      <x v="44"/>
      <x v="206"/>
      <x v="220"/>
      <x v="80"/>
      <x v="422"/>
      <x v="1"/>
      <x v="60"/>
    </i>
    <i>
      <x v="554"/>
      <x v="10"/>
      <x v="6"/>
      <x v="39"/>
      <x v="44"/>
      <x v="140"/>
      <x v="142"/>
      <x v="81"/>
      <x v="693"/>
      <x/>
      <x v="60"/>
    </i>
    <i>
      <x v="555"/>
      <x v="10"/>
      <x v="6"/>
      <x v="39"/>
      <x v="44"/>
      <x v="206"/>
      <x v="220"/>
      <x v="82"/>
      <x v="1065"/>
      <x/>
      <x v="60"/>
    </i>
    <i>
      <x v="556"/>
      <x v="10"/>
      <x v="6"/>
      <x v="39"/>
      <x v="44"/>
      <x v="140"/>
      <x v="142"/>
      <x v="83"/>
      <x v="1006"/>
      <x/>
      <x v="60"/>
    </i>
    <i>
      <x v="558"/>
      <x v="10"/>
      <x v="6"/>
      <x v="39"/>
      <x v="44"/>
      <x v="140"/>
      <x v="142"/>
      <x v="85"/>
      <x v="815"/>
      <x/>
      <x v="60"/>
    </i>
    <i>
      <x v="559"/>
      <x v="10"/>
      <x v="6"/>
      <x v="39"/>
      <x v="44"/>
      <x v="251"/>
      <x v="262"/>
      <x v="86"/>
      <x v="754"/>
      <x/>
      <x v="60"/>
    </i>
    <i>
      <x v="560"/>
      <x v="10"/>
      <x v="6"/>
      <x v="39"/>
      <x v="44"/>
      <x v="140"/>
      <x v="142"/>
      <x v="87"/>
      <x v="609"/>
      <x/>
      <x v="60"/>
    </i>
    <i>
      <x v="561"/>
      <x v="10"/>
      <x v="6"/>
      <x v="39"/>
      <x v="44"/>
      <x v="251"/>
      <x v="262"/>
      <x v="88"/>
      <x v="704"/>
      <x v="3"/>
      <x v="60"/>
    </i>
    <i>
      <x v="562"/>
      <x v="10"/>
      <x v="6"/>
      <x v="39"/>
      <x v="44"/>
      <x v="140"/>
      <x v="142"/>
      <x v="89"/>
      <x v="422"/>
      <x/>
      <x v="60"/>
    </i>
    <i>
      <x v="564"/>
      <x v="10"/>
      <x v="6"/>
      <x v="39"/>
      <x v="44"/>
      <x v="140"/>
      <x v="142"/>
      <x v="21"/>
      <x v="815"/>
      <x/>
      <x v="60"/>
    </i>
    <i>
      <x v="565"/>
      <x v="10"/>
      <x v="6"/>
      <x v="39"/>
      <x v="44"/>
      <x v="154"/>
      <x v="160"/>
      <x v="22"/>
      <x v="754"/>
      <x/>
      <x v="60"/>
    </i>
    <i>
      <x v="566"/>
      <x v="10"/>
      <x v="6"/>
      <x v="39"/>
      <x v="44"/>
      <x v="140"/>
      <x v="142"/>
      <x v="66"/>
      <x v="609"/>
      <x/>
      <x v="60"/>
    </i>
    <i>
      <x v="567"/>
      <x v="10"/>
      <x v="6"/>
      <x v="39"/>
      <x v="44"/>
      <x v="154"/>
      <x v="160"/>
      <x v="69"/>
      <x v="704"/>
      <x v="5"/>
      <x v="60"/>
    </i>
    <i>
      <x v="568"/>
      <x v="10"/>
      <x v="6"/>
      <x v="39"/>
      <x v="44"/>
      <x v="140"/>
      <x v="142"/>
      <x v="70"/>
      <x v="422"/>
      <x/>
      <x v="60"/>
    </i>
    <i>
      <x v="570"/>
      <x v="10"/>
      <x v="6"/>
      <x v="39"/>
      <x v="44"/>
      <x v="140"/>
      <x v="142"/>
      <x v="73"/>
      <x v="485"/>
      <x v="1"/>
      <x v="60"/>
    </i>
    <i>
      <x v="571"/>
      <x v="10"/>
      <x v="6"/>
      <x v="39"/>
      <x v="44"/>
      <x v="149"/>
      <x v="152"/>
      <x v="75"/>
      <x v="310"/>
      <x v="3"/>
      <x v="60"/>
    </i>
    <i>
      <x v="572"/>
      <x v="10"/>
      <x v="6"/>
      <x v="39"/>
      <x v="44"/>
      <x v="140"/>
      <x v="142"/>
      <x v="77"/>
      <x v="641"/>
      <x/>
      <x v="60"/>
    </i>
    <i>
      <x v="574"/>
      <x v="10"/>
      <x v="6"/>
      <x v="39"/>
      <x v="44"/>
      <x v="140"/>
      <x v="142"/>
      <x v="80"/>
      <x v="485"/>
      <x/>
      <x v="60"/>
    </i>
    <i>
      <x v="575"/>
      <x v="10"/>
      <x v="6"/>
      <x v="39"/>
      <x v="44"/>
      <x v="248"/>
      <x v="259"/>
      <x v="81"/>
      <x v="422"/>
      <x/>
      <x v="60"/>
    </i>
    <i>
      <x v="576"/>
      <x v="10"/>
      <x v="6"/>
      <x v="39"/>
      <x v="44"/>
      <x v="140"/>
      <x v="142"/>
      <x v="82"/>
      <x v="329"/>
      <x v="1"/>
      <x v="60"/>
    </i>
    <i>
      <x v="577"/>
      <x v="10"/>
      <x v="6"/>
      <x v="39"/>
      <x v="44"/>
      <x v="248"/>
      <x v="259"/>
      <x v="83"/>
      <x v="1065"/>
      <x/>
      <x v="60"/>
    </i>
    <i>
      <x v="578"/>
      <x v="10"/>
      <x v="6"/>
      <x v="39"/>
      <x v="44"/>
      <x v="140"/>
      <x v="142"/>
      <x v="85"/>
      <x v="612"/>
      <x/>
      <x v="60"/>
    </i>
    <i>
      <x v="579"/>
      <x v="10"/>
      <x v="6"/>
      <x v="39"/>
      <x v="44"/>
      <x v="248"/>
      <x v="259"/>
      <x v="86"/>
      <x v="611"/>
      <x/>
      <x v="60"/>
    </i>
    <i>
      <x v="582"/>
      <x v="10"/>
      <x v="6"/>
      <x v="40"/>
      <x v="58"/>
      <x v="38"/>
      <x v="38"/>
      <x v="21"/>
      <x v="485"/>
      <x v="1"/>
      <x v="60"/>
    </i>
    <i>
      <x v="583"/>
      <x v="10"/>
      <x v="6"/>
      <x v="40"/>
      <x v="58"/>
      <x v="221"/>
      <x v="233"/>
      <x v="22"/>
      <x v="641"/>
      <x/>
      <x v="60"/>
    </i>
    <i>
      <x v="584"/>
      <x v="10"/>
      <x v="6"/>
      <x v="40"/>
      <x v="58"/>
      <x v="38"/>
      <x v="38"/>
      <x v="66"/>
      <x v="795"/>
      <x/>
      <x v="60"/>
    </i>
    <i>
      <x v="585"/>
      <x v="10"/>
      <x v="6"/>
      <x v="40"/>
      <x v="58"/>
      <x v="221"/>
      <x v="233"/>
      <x v="69"/>
      <x v="609"/>
      <x/>
      <x v="60"/>
    </i>
    <i>
      <x v="586"/>
      <x v="10"/>
      <x v="6"/>
      <x v="40"/>
      <x v="58"/>
      <x v="38"/>
      <x v="38"/>
      <x v="70"/>
      <x v="349"/>
      <x v="1"/>
      <x v="60"/>
    </i>
    <i>
      <x v="587"/>
      <x v="10"/>
      <x v="6"/>
      <x v="40"/>
      <x v="58"/>
      <x v="221"/>
      <x v="233"/>
      <x v="73"/>
      <x v="753"/>
      <x/>
      <x v="60"/>
    </i>
    <i>
      <x v="588"/>
      <x v="10"/>
      <x v="6"/>
      <x v="40"/>
      <x v="58"/>
      <x v="38"/>
      <x v="38"/>
      <x v="75"/>
      <x v="119"/>
      <x/>
      <x v="60"/>
    </i>
    <i>
      <x v="589"/>
      <x v="10"/>
      <x v="6"/>
      <x v="40"/>
      <x v="58"/>
      <x v="221"/>
      <x v="233"/>
      <x v="77"/>
      <x v="170"/>
      <x/>
      <x v="60"/>
    </i>
    <i>
      <x v="590"/>
      <x v="10"/>
      <x v="6"/>
      <x v="40"/>
      <x v="58"/>
      <x v="38"/>
      <x v="38"/>
      <x v="80"/>
      <x v="208"/>
      <x/>
      <x v="60"/>
    </i>
    <i>
      <x v="591"/>
      <x v="10"/>
      <x v="6"/>
      <x v="40"/>
      <x v="58"/>
      <x v="221"/>
      <x v="233"/>
      <x v="81"/>
      <x v="64"/>
      <x/>
      <x v="60"/>
    </i>
    <i>
      <x v="592"/>
      <x v="10"/>
      <x v="6"/>
      <x v="40"/>
      <x v="58"/>
      <x v="38"/>
      <x v="38"/>
      <x v="82"/>
      <x v="418"/>
      <x/>
      <x v="60"/>
    </i>
    <i>
      <x v="593"/>
      <x v="10"/>
      <x v="6"/>
      <x v="40"/>
      <x v="58"/>
      <x v="221"/>
      <x v="233"/>
      <x v="83"/>
      <x v="612"/>
      <x/>
      <x v="60"/>
    </i>
    <i>
      <x v="594"/>
      <x v="10"/>
      <x v="6"/>
      <x v="40"/>
      <x v="58"/>
      <x v="38"/>
      <x v="38"/>
      <x v="85"/>
      <x v="1016"/>
      <x/>
      <x v="60"/>
    </i>
    <i>
      <x v="595"/>
      <x v="10"/>
      <x v="6"/>
      <x v="40"/>
      <x v="58"/>
      <x v="221"/>
      <x v="233"/>
      <x v="86"/>
      <x v="517"/>
      <x v="1"/>
      <x v="60"/>
    </i>
    <i>
      <x v="596"/>
      <x v="10"/>
      <x v="6"/>
      <x v="40"/>
      <x v="58"/>
      <x v="38"/>
      <x v="38"/>
      <x v="87"/>
      <x v="286"/>
      <x v="1"/>
      <x v="60"/>
    </i>
    <i>
      <x v="597"/>
      <x v="10"/>
      <x v="6"/>
      <x v="40"/>
      <x v="58"/>
      <x v="221"/>
      <x v="233"/>
      <x v="88"/>
      <x v="612"/>
      <x v="1"/>
      <x v="60"/>
    </i>
    <i>
      <x v="598"/>
      <x v="10"/>
      <x v="6"/>
      <x v="40"/>
      <x v="58"/>
      <x v="38"/>
      <x v="38"/>
      <x v="89"/>
      <x v="487"/>
      <x/>
      <x v="60"/>
    </i>
    <i>
      <x v="599"/>
      <x v="10"/>
      <x v="6"/>
      <x v="40"/>
      <x v="58"/>
      <x v="221"/>
      <x v="233"/>
      <x v="91"/>
      <x v="700"/>
      <x/>
      <x v="60"/>
    </i>
    <i>
      <x v="608"/>
      <x v="11"/>
      <x v="10"/>
      <x v="41"/>
      <x v="82"/>
      <x v="39"/>
      <x v="39"/>
      <x v="21"/>
      <x v="631"/>
      <x v="6"/>
      <x v="57"/>
    </i>
    <i>
      <x v="610"/>
      <x v="11"/>
      <x v="10"/>
      <x v="41"/>
      <x v="82"/>
      <x v="39"/>
      <x v="39"/>
      <x v="22"/>
      <x v="201"/>
      <x v="23"/>
      <x v="57"/>
    </i>
    <i>
      <x v="611"/>
      <x v="11"/>
      <x v="10"/>
      <x v="41"/>
      <x v="82"/>
      <x v="244"/>
      <x v="255"/>
      <x v="66"/>
      <x v="202"/>
      <x v="7"/>
      <x v="57"/>
    </i>
    <i>
      <x v="612"/>
      <x v="11"/>
      <x v="10"/>
      <x v="41"/>
      <x v="82"/>
      <x v="39"/>
      <x v="39"/>
      <x v="69"/>
      <x v="211"/>
      <x v="12"/>
      <x v="57"/>
    </i>
    <i>
      <x v="615"/>
      <x v="11"/>
      <x v="10"/>
      <x v="42"/>
      <x v="36"/>
      <x v="40"/>
      <x v="40"/>
      <x v="21"/>
      <x v="728"/>
      <x/>
      <x v="60"/>
    </i>
    <i>
      <x v="616"/>
      <x v="11"/>
      <x v="10"/>
      <x v="42"/>
      <x v="36"/>
      <x v="159"/>
      <x v="163"/>
      <x v="22"/>
      <x v="717"/>
      <x/>
      <x v="60"/>
    </i>
    <i>
      <x v="617"/>
      <x v="11"/>
      <x v="10"/>
      <x v="42"/>
      <x v="36"/>
      <x v="40"/>
      <x v="40"/>
      <x v="66"/>
      <x v="726"/>
      <x/>
      <x v="60"/>
    </i>
    <i>
      <x v="626"/>
      <x v="12"/>
      <x v="3"/>
      <x v="43"/>
      <x v="33"/>
      <x v="41"/>
      <x v="41"/>
      <x v="21"/>
      <x v="671"/>
      <x/>
      <x v="60"/>
    </i>
    <i>
      <x v="627"/>
      <x v="12"/>
      <x v="3"/>
      <x v="43"/>
      <x v="33"/>
      <x v="245"/>
      <x v="256"/>
      <x v="22"/>
      <x v="672"/>
      <x/>
      <x v="60"/>
    </i>
    <i>
      <x v="628"/>
      <x v="12"/>
      <x v="3"/>
      <x v="43"/>
      <x v="33"/>
      <x v="41"/>
      <x v="41"/>
      <x v="66"/>
      <x v="673"/>
      <x/>
      <x v="60"/>
    </i>
    <i>
      <x v="638"/>
      <x v="13"/>
      <x v="9"/>
      <x v="44"/>
      <x v="99"/>
      <x v="280"/>
      <x v="129"/>
      <x v="21"/>
      <x v="118"/>
      <x v="106"/>
      <x v="57"/>
    </i>
    <i>
      <x v="639"/>
      <x v="13"/>
      <x v="9"/>
      <x v="44"/>
      <x v="99"/>
      <x v="280"/>
      <x v="129"/>
      <x v="22"/>
      <x v="156"/>
      <x v="22"/>
      <x v="57"/>
    </i>
    <i>
      <x v="640"/>
      <x v="13"/>
      <x v="9"/>
      <x v="44"/>
      <x v="99"/>
      <x v="280"/>
      <x v="129"/>
      <x v="66"/>
      <x v="173"/>
      <x v="29"/>
      <x v="57"/>
    </i>
    <i>
      <x v="641"/>
      <x v="13"/>
      <x v="9"/>
      <x v="44"/>
      <x v="99"/>
      <x v="280"/>
      <x v="129"/>
      <x v="69"/>
      <x v="191"/>
      <x v="44"/>
      <x v="57"/>
    </i>
    <i>
      <x v="642"/>
      <x v="13"/>
      <x v="9"/>
      <x v="44"/>
      <x v="99"/>
      <x v="280"/>
      <x v="129"/>
      <x v="70"/>
      <x v="207"/>
      <x v="20"/>
      <x v="57"/>
    </i>
    <i>
      <x v="643"/>
      <x v="13"/>
      <x v="9"/>
      <x v="44"/>
      <x v="99"/>
      <x v="280"/>
      <x v="129"/>
      <x v="73"/>
      <x v="212"/>
      <x v="21"/>
      <x v="57"/>
    </i>
    <i>
      <x v="644"/>
      <x v="13"/>
      <x v="9"/>
      <x v="44"/>
      <x v="99"/>
      <x v="280"/>
      <x v="129"/>
      <x v="73"/>
      <x v="48"/>
      <x v="53"/>
      <x v="57"/>
    </i>
    <i>
      <x v="645"/>
      <x v="13"/>
      <x v="9"/>
      <x v="44"/>
      <x v="99"/>
      <x v="280"/>
      <x v="129"/>
      <x v="75"/>
      <x v="60"/>
      <x v="19"/>
      <x v="57"/>
    </i>
    <i>
      <x v="648"/>
      <x v="13"/>
      <x v="9"/>
      <x v="44"/>
      <x v="99"/>
      <x v="317"/>
      <x v="207"/>
      <x v="77"/>
      <x v="118"/>
      <x/>
      <x v="60"/>
    </i>
    <i>
      <x v="649"/>
      <x v="13"/>
      <x v="9"/>
      <x v="44"/>
      <x v="99"/>
      <x v="317"/>
      <x v="207"/>
      <x v="80"/>
      <x v="173"/>
      <x/>
      <x v="60"/>
    </i>
    <i>
      <x v="650"/>
      <x v="13"/>
      <x v="9"/>
      <x v="44"/>
      <x v="99"/>
      <x v="317"/>
      <x v="207"/>
      <x v="81"/>
      <x v="191"/>
      <x v="4"/>
      <x v="60"/>
    </i>
    <i>
      <x v="651"/>
      <x v="13"/>
      <x v="9"/>
      <x v="44"/>
      <x v="99"/>
      <x v="317"/>
      <x v="207"/>
      <x v="82"/>
      <x v="48"/>
      <x/>
      <x v="60"/>
    </i>
    <i>
      <x v="652"/>
      <x v="13"/>
      <x v="9"/>
      <x v="44"/>
      <x v="99"/>
      <x v="317"/>
      <x v="207"/>
      <x v="83"/>
      <x v="60"/>
      <x v="4"/>
      <x v="60"/>
    </i>
    <i>
      <x v="654"/>
      <x v="13"/>
      <x v="9"/>
      <x v="44"/>
      <x v="99"/>
      <x v="317"/>
      <x v="207"/>
      <x v="21"/>
      <x v="118"/>
      <x v="1"/>
      <x v="60"/>
    </i>
    <i>
      <x v="658"/>
      <x v="13"/>
      <x v="9"/>
      <x v="44"/>
      <x v="99"/>
      <x v="279"/>
      <x v="117"/>
      <x v="21"/>
      <x v="48"/>
      <x/>
      <x v="60"/>
    </i>
    <i>
      <x v="660"/>
      <x v="13"/>
      <x v="9"/>
      <x v="44"/>
      <x v="99"/>
      <x v="279"/>
      <x v="141"/>
      <x v="22"/>
      <x v="48"/>
      <x/>
      <x v="60"/>
    </i>
    <i>
      <x v="661"/>
      <x v="13"/>
      <x v="9"/>
      <x v="44"/>
      <x v="99"/>
      <x v="279"/>
      <x v="141"/>
      <x v="66"/>
      <x v="60"/>
      <x v="1"/>
      <x v="60"/>
    </i>
    <i>
      <x v="663"/>
      <x v="13"/>
      <x v="9"/>
      <x v="44"/>
      <x v="99"/>
      <x v="279"/>
      <x v="344"/>
      <x v="69"/>
      <x v="48"/>
      <x v="1"/>
      <x v="60"/>
    </i>
    <i>
      <x v="665"/>
      <x v="13"/>
      <x v="9"/>
      <x v="44"/>
      <x v="99"/>
      <x v="279"/>
      <x v="120"/>
      <x v="73"/>
      <x v="981"/>
      <x v="27"/>
      <x v="60"/>
    </i>
    <i>
      <x v="666"/>
      <x v="13"/>
      <x v="9"/>
      <x v="44"/>
      <x v="99"/>
      <x v="279"/>
      <x v="120"/>
      <x v="75"/>
      <x v="982"/>
      <x v="64"/>
      <x v="60"/>
    </i>
    <i>
      <x v="667"/>
      <x v="13"/>
      <x v="9"/>
      <x v="44"/>
      <x v="99"/>
      <x v="279"/>
      <x v="120"/>
      <x v="77"/>
      <x v="983"/>
      <x v="6"/>
      <x v="60"/>
    </i>
    <i>
      <x v="669"/>
      <x v="13"/>
      <x v="9"/>
      <x v="44"/>
      <x v="99"/>
      <x v="279"/>
      <x v="219"/>
      <x v="70"/>
      <x v="906"/>
      <x v="3"/>
      <x v="60"/>
    </i>
    <i>
      <x v="670"/>
      <x v="13"/>
      <x v="9"/>
      <x v="44"/>
      <x v="99"/>
      <x v="279"/>
      <x v="219"/>
      <x v="73"/>
      <x v="907"/>
      <x v="1"/>
      <x v="60"/>
    </i>
    <i>
      <x v="672"/>
      <x v="13"/>
      <x v="9"/>
      <x v="44"/>
      <x v="99"/>
      <x v="279"/>
      <x v="187"/>
      <x v="75"/>
      <x v="48"/>
      <x/>
      <x v="60"/>
    </i>
    <i>
      <x v="673"/>
      <x v="13"/>
      <x v="9"/>
      <x v="44"/>
      <x v="99"/>
      <x v="279"/>
      <x v="187"/>
      <x v="77"/>
      <x v="237"/>
      <x/>
      <x v="54"/>
    </i>
    <i>
      <x v="676"/>
      <x v="13"/>
      <x v="9"/>
      <x v="45"/>
      <x v="34"/>
      <x v="43"/>
      <x v="44"/>
      <x v="21"/>
      <x v="910"/>
      <x v="1"/>
      <x v="60"/>
    </i>
    <i>
      <x v="678"/>
      <x v="13"/>
      <x v="9"/>
      <x v="45"/>
      <x v="34"/>
      <x v="43"/>
      <x v="44"/>
      <x v="21"/>
      <x v="950"/>
      <x/>
      <x v="60"/>
    </i>
    <i>
      <x v="679"/>
      <x v="13"/>
      <x v="9"/>
      <x v="45"/>
      <x v="34"/>
      <x v="254"/>
      <x v="265"/>
      <x v="66"/>
      <x v="741"/>
      <x/>
      <x v="54"/>
    </i>
    <i>
      <x v="690"/>
      <x v="14"/>
      <x v="16"/>
      <x v="46"/>
      <x v="70"/>
      <x v="156"/>
      <x v="75"/>
      <x v="21"/>
      <x v="59"/>
      <x v="78"/>
      <x v="57"/>
    </i>
    <i>
      <x v="691"/>
      <x v="14"/>
      <x v="16"/>
      <x v="46"/>
      <x v="70"/>
      <x v="156"/>
      <x v="75"/>
      <x v="22"/>
      <x v="72"/>
      <x v="67"/>
      <x v="57"/>
    </i>
    <i>
      <x v="692"/>
      <x v="14"/>
      <x v="16"/>
      <x v="46"/>
      <x v="70"/>
      <x v="156"/>
      <x v="75"/>
      <x v="66"/>
      <x v="124"/>
      <x v="44"/>
      <x v="57"/>
    </i>
    <i>
      <x v="693"/>
      <x v="14"/>
      <x v="16"/>
      <x v="46"/>
      <x v="70"/>
      <x v="156"/>
      <x v="75"/>
      <x v="69"/>
      <x v="156"/>
      <x v="61"/>
      <x v="57"/>
    </i>
    <i>
      <x v="694"/>
      <x v="14"/>
      <x v="16"/>
      <x v="46"/>
      <x v="70"/>
      <x v="156"/>
      <x v="75"/>
      <x v="70"/>
      <x v="173"/>
      <x v="46"/>
      <x v="57"/>
    </i>
    <i>
      <x v="695"/>
      <x v="14"/>
      <x v="16"/>
      <x v="46"/>
      <x v="70"/>
      <x v="156"/>
      <x v="75"/>
      <x v="73"/>
      <x v="191"/>
      <x v="61"/>
      <x v="57"/>
    </i>
    <i>
      <x v="696"/>
      <x v="14"/>
      <x v="16"/>
      <x v="46"/>
      <x v="70"/>
      <x v="156"/>
      <x v="75"/>
      <x v="75"/>
      <x v="207"/>
      <x v="15"/>
      <x v="57"/>
    </i>
    <i>
      <x v="699"/>
      <x v="14"/>
      <x v="16"/>
      <x v="46"/>
      <x v="70"/>
      <x v="157"/>
      <x v="75"/>
      <x v="77"/>
      <x v="72"/>
      <x v="10"/>
      <x v="57"/>
    </i>
    <i>
      <x v="700"/>
      <x v="14"/>
      <x v="16"/>
      <x v="46"/>
      <x v="70"/>
      <x v="157"/>
      <x v="75"/>
      <x v="80"/>
      <x v="124"/>
      <x v="10"/>
      <x v="57"/>
    </i>
    <i>
      <x v="701"/>
      <x v="14"/>
      <x v="16"/>
      <x v="46"/>
      <x v="70"/>
      <x v="157"/>
      <x v="75"/>
      <x v="81"/>
      <x v="178"/>
      <x v="10"/>
      <x v="57"/>
    </i>
    <i>
      <x v="702"/>
      <x v="14"/>
      <x v="16"/>
      <x v="46"/>
      <x v="70"/>
      <x v="157"/>
      <x v="75"/>
      <x v="82"/>
      <x v="191"/>
      <x v="20"/>
      <x v="57"/>
    </i>
    <i>
      <x v="703"/>
      <x v="14"/>
      <x v="16"/>
      <x v="46"/>
      <x v="70"/>
      <x v="157"/>
      <x v="75"/>
      <x v="21"/>
      <x v="207"/>
      <x v="15"/>
      <x v="57"/>
    </i>
    <i>
      <x v="707"/>
      <x v="14"/>
      <x v="16"/>
      <x v="47"/>
      <x v="96"/>
      <x v="108"/>
      <x v="143"/>
      <x v="22"/>
      <x v="59"/>
      <x v="86"/>
      <x v="57"/>
    </i>
    <i>
      <x v="708"/>
      <x v="14"/>
      <x v="16"/>
      <x v="47"/>
      <x v="96"/>
      <x v="108"/>
      <x v="143"/>
      <x v="66"/>
      <x v="72"/>
      <x v="74"/>
      <x v="57"/>
    </i>
    <i>
      <x v="709"/>
      <x v="14"/>
      <x v="16"/>
      <x v="47"/>
      <x v="96"/>
      <x v="108"/>
      <x v="143"/>
      <x v="69"/>
      <x v="124"/>
      <x v="61"/>
      <x v="57"/>
    </i>
    <i>
      <x v="710"/>
      <x v="14"/>
      <x v="16"/>
      <x v="47"/>
      <x v="96"/>
      <x v="108"/>
      <x v="143"/>
      <x v="70"/>
      <x v="156"/>
      <x v="55"/>
      <x v="57"/>
    </i>
    <i>
      <x v="711"/>
      <x v="14"/>
      <x v="16"/>
      <x v="47"/>
      <x v="96"/>
      <x v="108"/>
      <x v="143"/>
      <x v="73"/>
      <x v="173"/>
      <x v="48"/>
      <x v="57"/>
    </i>
    <i>
      <x v="712"/>
      <x v="14"/>
      <x v="16"/>
      <x v="47"/>
      <x v="96"/>
      <x v="108"/>
      <x v="143"/>
      <x v="75"/>
      <x v="191"/>
      <x v="81"/>
      <x v="57"/>
    </i>
    <i>
      <x v="713"/>
      <x v="14"/>
      <x v="16"/>
      <x v="47"/>
      <x v="96"/>
      <x v="108"/>
      <x v="143"/>
      <x v="77"/>
      <x v="207"/>
      <x v="38"/>
      <x v="57"/>
    </i>
    <i>
      <x v="714"/>
      <x v="14"/>
      <x v="16"/>
      <x v="47"/>
      <x v="96"/>
      <x v="108"/>
      <x v="143"/>
      <x v="80"/>
      <x v="212"/>
      <x v="17"/>
      <x v="57"/>
    </i>
    <i>
      <x v="716"/>
      <x v="14"/>
      <x v="16"/>
      <x v="47"/>
      <x v="96"/>
      <x v="108"/>
      <x v="143"/>
      <x v="81"/>
      <x v="59"/>
      <x v="78"/>
      <x v="57"/>
    </i>
    <i>
      <x v="717"/>
      <x v="14"/>
      <x v="16"/>
      <x v="47"/>
      <x v="96"/>
      <x v="108"/>
      <x v="221"/>
      <x v="82"/>
      <x v="72"/>
      <x v="71"/>
      <x v="57"/>
    </i>
    <i>
      <x v="718"/>
      <x v="14"/>
      <x v="16"/>
      <x v="47"/>
      <x v="96"/>
      <x v="108"/>
      <x v="143"/>
      <x v="83"/>
      <x v="124"/>
      <x v="50"/>
      <x v="57"/>
    </i>
    <i>
      <x v="719"/>
      <x v="14"/>
      <x v="16"/>
      <x v="47"/>
      <x v="96"/>
      <x v="108"/>
      <x v="221"/>
      <x v="85"/>
      <x v="156"/>
      <x v="61"/>
      <x v="57"/>
    </i>
    <i>
      <x v="720"/>
      <x v="14"/>
      <x v="16"/>
      <x v="47"/>
      <x v="96"/>
      <x v="108"/>
      <x v="143"/>
      <x v="86"/>
      <x v="173"/>
      <x v="53"/>
      <x v="57"/>
    </i>
    <i>
      <x v="721"/>
      <x v="14"/>
      <x v="16"/>
      <x v="47"/>
      <x v="96"/>
      <x v="108"/>
      <x v="221"/>
      <x v="87"/>
      <x v="191"/>
      <x v="67"/>
      <x v="57"/>
    </i>
    <i>
      <x v="722"/>
      <x v="14"/>
      <x v="16"/>
      <x v="47"/>
      <x v="96"/>
      <x v="108"/>
      <x v="143"/>
      <x v="88"/>
      <x v="207"/>
      <x v="32"/>
      <x v="57"/>
    </i>
    <i>
      <x v="724"/>
      <x v="14"/>
      <x v="16"/>
      <x v="47"/>
      <x v="96"/>
      <x v="108"/>
      <x v="143"/>
      <x v="21"/>
      <x v="248"/>
      <x/>
      <x v="54"/>
    </i>
    <i>
      <x v="725"/>
      <x v="14"/>
      <x v="16"/>
      <x v="47"/>
      <x v="96"/>
      <x v="108"/>
      <x v="332"/>
      <x v="22"/>
      <x v="478"/>
      <x/>
      <x v="54"/>
    </i>
    <i>
      <x v="726"/>
      <x v="14"/>
      <x v="16"/>
      <x v="47"/>
      <x v="96"/>
      <x v="108"/>
      <x v="143"/>
      <x v="66"/>
      <x v="462"/>
      <x/>
      <x v="54"/>
    </i>
    <i>
      <x v="727"/>
      <x v="14"/>
      <x v="16"/>
      <x v="47"/>
      <x v="96"/>
      <x v="108"/>
      <x v="332"/>
      <x v="69"/>
      <x v="285"/>
      <x/>
      <x v="54"/>
    </i>
    <i>
      <x v="728"/>
      <x v="14"/>
      <x v="16"/>
      <x v="47"/>
      <x v="96"/>
      <x v="108"/>
      <x v="143"/>
      <x v="70"/>
      <x v="236"/>
      <x/>
      <x v="54"/>
    </i>
    <i>
      <x v="731"/>
      <x v="14"/>
      <x v="16"/>
      <x v="48"/>
      <x v="28"/>
      <x v="47"/>
      <x v="48"/>
      <x v="73"/>
      <x v="1004"/>
      <x/>
      <x v="60"/>
    </i>
    <i>
      <x v="733"/>
      <x v="14"/>
      <x v="16"/>
      <x v="48"/>
      <x v="28"/>
      <x v="47"/>
      <x v="48"/>
      <x v="75"/>
      <x v="870"/>
      <x v="7"/>
      <x v="60"/>
    </i>
    <i>
      <x v="735"/>
      <x v="14"/>
      <x v="16"/>
      <x v="48"/>
      <x v="28"/>
      <x v="47"/>
      <x v="48"/>
      <x v="77"/>
      <x v="191"/>
      <x v="4"/>
      <x v="60"/>
    </i>
    <i>
      <x v="736"/>
      <x v="14"/>
      <x v="16"/>
      <x v="48"/>
      <x v="28"/>
      <x v="182"/>
      <x v="192"/>
      <x v="80"/>
      <x v="172"/>
      <x/>
      <x v="60"/>
    </i>
    <i>
      <x v="739"/>
      <x v="14"/>
      <x v="16"/>
      <x v="48"/>
      <x v="29"/>
      <x v="48"/>
      <x v="49"/>
      <x v="81"/>
      <x v="959"/>
      <x v="1"/>
      <x v="60"/>
    </i>
    <i>
      <x v="740"/>
      <x v="14"/>
      <x v="16"/>
      <x v="48"/>
      <x v="29"/>
      <x v="213"/>
      <x v="226"/>
      <x v="82"/>
      <x v="960"/>
      <x v="1"/>
      <x v="60"/>
    </i>
    <i>
      <x v="742"/>
      <x v="14"/>
      <x v="16"/>
      <x v="48"/>
      <x v="29"/>
      <x v="213"/>
      <x v="226"/>
      <x v="21"/>
      <x v="957"/>
      <x v="1"/>
      <x v="60"/>
    </i>
    <i>
      <x v="743"/>
      <x v="14"/>
      <x v="16"/>
      <x v="48"/>
      <x v="29"/>
      <x v="166"/>
      <x v="170"/>
      <x v="22"/>
      <x v="958"/>
      <x v="1"/>
      <x v="60"/>
    </i>
    <i>
      <x v="744"/>
      <x v="14"/>
      <x v="16"/>
      <x v="48"/>
      <x v="29"/>
      <x v="213"/>
      <x v="226"/>
      <x v="66"/>
      <x v="748"/>
      <x/>
      <x v="54"/>
    </i>
    <i>
      <x v="746"/>
      <x v="14"/>
      <x v="16"/>
      <x v="49"/>
      <x v="27"/>
      <x v="213"/>
      <x v="226"/>
      <x v="69"/>
      <x v="961"/>
      <x/>
      <x v="62"/>
    </i>
    <i>
      <x v="747"/>
      <x v="14"/>
      <x v="16"/>
      <x v="49"/>
      <x v="27"/>
      <x v="49"/>
      <x v="50"/>
      <x v="70"/>
      <x v="962"/>
      <x/>
      <x v="62"/>
    </i>
    <i>
      <x v="748"/>
      <x v="14"/>
      <x v="16"/>
      <x v="49"/>
      <x v="27"/>
      <x v="213"/>
      <x v="226"/>
      <x v="73"/>
      <x v="746"/>
      <x/>
      <x v="54"/>
    </i>
    <i>
      <x v="752"/>
      <x v="14"/>
      <x v="16"/>
      <x v="50"/>
      <x v="75"/>
      <x v="104"/>
      <x v="108"/>
      <x v="75"/>
      <x v="164"/>
      <x v="80"/>
      <x v="57"/>
    </i>
    <i>
      <x v="753"/>
      <x v="14"/>
      <x v="16"/>
      <x v="50"/>
      <x v="75"/>
      <x v="258"/>
      <x v="269"/>
      <x v="77"/>
      <x v="191"/>
      <x v="105"/>
      <x v="57"/>
    </i>
    <i>
      <x v="754"/>
      <x v="14"/>
      <x v="16"/>
      <x v="50"/>
      <x v="75"/>
      <x v="104"/>
      <x v="108"/>
      <x v="80"/>
      <x v="213"/>
      <x v="66"/>
      <x v="57"/>
    </i>
    <i>
      <x v="755"/>
      <x v="14"/>
      <x v="16"/>
      <x v="50"/>
      <x v="75"/>
      <x v="258"/>
      <x v="269"/>
      <x v="81"/>
      <x v="52"/>
      <x v="91"/>
      <x v="57"/>
    </i>
    <i>
      <x v="756"/>
      <x v="14"/>
      <x v="16"/>
      <x v="50"/>
      <x v="75"/>
      <x v="104"/>
      <x v="108"/>
      <x v="82"/>
      <x v="60"/>
      <x v="46"/>
      <x v="57"/>
    </i>
    <i>
      <x v="759"/>
      <x v="14"/>
      <x v="16"/>
      <x v="50"/>
      <x v="75"/>
      <x v="315"/>
      <x v="330"/>
      <x v="21"/>
      <x v="60"/>
      <x v="85"/>
      <x v="57"/>
    </i>
    <i>
      <x v="761"/>
      <x v="14"/>
      <x v="16"/>
      <x v="50"/>
      <x v="75"/>
      <x v="315"/>
      <x v="330"/>
      <x v="22"/>
      <x v="699"/>
      <x v="5"/>
      <x v="60"/>
    </i>
    <i>
      <x v="764"/>
      <x v="14"/>
      <x v="16"/>
      <x v="50"/>
      <x v="75"/>
      <x v="106"/>
      <x v="110"/>
      <x v="66"/>
      <x v="191"/>
      <x v="15"/>
      <x v="57"/>
    </i>
    <i>
      <x v="767"/>
      <x v="14"/>
      <x v="16"/>
      <x v="50"/>
      <x v="75"/>
      <x v="105"/>
      <x v="109"/>
      <x v="69"/>
      <x v="191"/>
      <x v="58"/>
      <x v="57"/>
    </i>
    <i>
      <x v="768"/>
      <x v="14"/>
      <x v="16"/>
      <x v="50"/>
      <x v="75"/>
      <x v="257"/>
      <x v="268"/>
      <x v="70"/>
      <x v="212"/>
      <x v="62"/>
      <x v="57"/>
    </i>
    <i>
      <x v="769"/>
      <x v="14"/>
      <x v="16"/>
      <x v="50"/>
      <x v="75"/>
      <x v="105"/>
      <x v="109"/>
      <x v="73"/>
      <x v="52"/>
      <x v="19"/>
      <x v="57"/>
    </i>
    <i>
      <x v="772"/>
      <x v="14"/>
      <x v="16"/>
      <x v="51"/>
      <x v="76"/>
      <x v="46"/>
      <x v="47"/>
      <x v="75"/>
      <x v="902"/>
      <x v="18"/>
      <x v="60"/>
    </i>
    <i>
      <x v="773"/>
      <x v="14"/>
      <x v="16"/>
      <x v="51"/>
      <x v="76"/>
      <x v="184"/>
      <x v="194"/>
      <x v="77"/>
      <x v="903"/>
      <x v="6"/>
      <x v="60"/>
    </i>
    <i>
      <x v="775"/>
      <x v="14"/>
      <x v="16"/>
      <x v="51"/>
      <x v="76"/>
      <x v="184"/>
      <x v="194"/>
      <x v="77"/>
      <x v="901"/>
      <x v="5"/>
      <x v="60"/>
    </i>
    <i>
      <x v="776"/>
      <x v="14"/>
      <x v="16"/>
      <x v="51"/>
      <x v="76"/>
      <x v="183"/>
      <x v="193"/>
      <x v="77"/>
      <x v="900"/>
      <x v="4"/>
      <x v="60"/>
    </i>
    <i>
      <x v="777"/>
      <x v="14"/>
      <x v="16"/>
      <x v="51"/>
      <x v="76"/>
      <x v="184"/>
      <x v="194"/>
      <x v="21"/>
      <x v="324"/>
      <x/>
      <x v="54"/>
    </i>
    <i>
      <x v="779"/>
      <x v="14"/>
      <x v="16"/>
      <x v="51"/>
      <x v="76"/>
      <x v="184"/>
      <x v="194"/>
      <x v="22"/>
      <x v="969"/>
      <x v="10"/>
      <x v="60"/>
    </i>
    <i>
      <x v="780"/>
      <x v="14"/>
      <x v="16"/>
      <x v="51"/>
      <x v="76"/>
      <x v="265"/>
      <x v="278"/>
      <x v="66"/>
      <x v="978"/>
      <x v="4"/>
      <x v="60"/>
    </i>
    <i>
      <x v="782"/>
      <x v="14"/>
      <x v="16"/>
      <x v="51"/>
      <x v="76"/>
      <x v="265"/>
      <x v="278"/>
      <x v="69"/>
      <x v="867"/>
      <x v="6"/>
      <x v="60"/>
    </i>
    <i>
      <x v="784"/>
      <x v="14"/>
      <x v="16"/>
      <x v="51"/>
      <x v="76"/>
      <x v="265"/>
      <x v="278"/>
      <x v="70"/>
      <x v="988"/>
      <x v="7"/>
      <x v="60"/>
    </i>
    <i>
      <x v="787"/>
      <x v="14"/>
      <x v="16"/>
      <x v="52"/>
      <x v="84"/>
      <x v="51"/>
      <x v="52"/>
      <x v="73"/>
      <x v="984"/>
      <x/>
      <x v="62"/>
    </i>
    <i>
      <x v="788"/>
      <x v="14"/>
      <x v="16"/>
      <x v="52"/>
      <x v="84"/>
      <x v="162"/>
      <x v="166"/>
      <x v="75"/>
      <x v="747"/>
      <x/>
      <x v="54"/>
    </i>
    <i>
      <x v="790"/>
      <x v="14"/>
      <x v="16"/>
      <x v="53"/>
      <x v="30"/>
      <x v="162"/>
      <x v="166"/>
      <x v="77"/>
      <x v="1003"/>
      <x/>
      <x v="60"/>
    </i>
    <i>
      <x v="793"/>
      <x v="14"/>
      <x v="16"/>
      <x v="54"/>
      <x v="26"/>
      <x v="53"/>
      <x v="54"/>
      <x v="80"/>
      <x v="503"/>
      <x v="1"/>
      <x v="60"/>
    </i>
    <i>
      <x v="794"/>
      <x v="14"/>
      <x v="16"/>
      <x v="54"/>
      <x v="26"/>
      <x v="220"/>
      <x v="232"/>
      <x v="81"/>
      <x v="504"/>
      <x v="1"/>
      <x v="60"/>
    </i>
    <i>
      <x v="795"/>
      <x v="14"/>
      <x v="16"/>
      <x v="54"/>
      <x v="26"/>
      <x v="53"/>
      <x v="54"/>
      <x v="80"/>
      <x v="392"/>
      <x v="10"/>
      <x v="60"/>
    </i>
    <i>
      <x v="798"/>
      <x v="14"/>
      <x v="16"/>
      <x v="55"/>
      <x v="69"/>
      <x v="54"/>
      <x v="55"/>
      <x v="21"/>
      <x v="953"/>
      <x v="8"/>
      <x v="60"/>
    </i>
    <i>
      <x v="799"/>
      <x v="14"/>
      <x v="16"/>
      <x v="55"/>
      <x v="69"/>
      <x v="222"/>
      <x v="234"/>
      <x v="22"/>
      <x v="954"/>
      <x/>
      <x v="60"/>
    </i>
    <i>
      <x v="801"/>
      <x v="14"/>
      <x v="16"/>
      <x v="55"/>
      <x v="69"/>
      <x v="222"/>
      <x v="234"/>
      <x v="66"/>
      <x v="898"/>
      <x v="7"/>
      <x v="60"/>
    </i>
    <i>
      <x v="802"/>
      <x v="14"/>
      <x v="16"/>
      <x v="55"/>
      <x v="69"/>
      <x v="322"/>
      <x v="336"/>
      <x v="69"/>
      <x v="899"/>
      <x/>
      <x v="60"/>
    </i>
    <i>
      <x v="804"/>
      <x v="14"/>
      <x v="16"/>
      <x v="55"/>
      <x v="69"/>
      <x v="322"/>
      <x v="336"/>
      <x v="70"/>
      <x v="871"/>
      <x v="6"/>
      <x v="60"/>
    </i>
    <i>
      <x v="806"/>
      <x v="14"/>
      <x v="16"/>
      <x v="55"/>
      <x v="69"/>
      <x v="322"/>
      <x v="336"/>
      <x v="69"/>
      <x v="979"/>
      <x v="6"/>
      <x v="60"/>
    </i>
    <i>
      <x v="808"/>
      <x v="14"/>
      <x v="16"/>
      <x v="55"/>
      <x v="69"/>
      <x v="322"/>
      <x v="336"/>
      <x v="70"/>
      <x v="956"/>
      <x/>
      <x v="60"/>
    </i>
    <i>
      <x v="809"/>
      <x v="14"/>
      <x v="16"/>
      <x v="55"/>
      <x v="69"/>
      <x v="271"/>
      <x v="286"/>
      <x v="73"/>
      <x v="951"/>
      <x v="9"/>
      <x v="60"/>
    </i>
    <i>
      <x v="810"/>
      <x v="14"/>
      <x v="16"/>
      <x v="55"/>
      <x v="69"/>
      <x v="322"/>
      <x v="336"/>
      <x v="80"/>
      <x v="952"/>
      <x/>
      <x v="60"/>
    </i>
    <i>
      <x v="820"/>
      <x v="15"/>
      <x v="12"/>
      <x v="56"/>
      <x v="32"/>
      <x v="211"/>
      <x v="224"/>
      <x v="21"/>
      <x v="194"/>
      <x v="55"/>
      <x v="58"/>
    </i>
    <i>
      <x v="822"/>
      <x v="15"/>
      <x v="12"/>
      <x v="56"/>
      <x v="32"/>
      <x v="211"/>
      <x v="224"/>
      <x v="22"/>
      <x v="194"/>
      <x v="44"/>
      <x v="58"/>
    </i>
    <i>
      <x v="824"/>
      <x v="15"/>
      <x v="12"/>
      <x v="56"/>
      <x v="32"/>
      <x v="211"/>
      <x v="224"/>
      <x v="66"/>
      <x v="121"/>
      <x v="63"/>
      <x v="58"/>
    </i>
    <i>
      <x v="827"/>
      <x v="15"/>
      <x v="12"/>
      <x v="56"/>
      <x v="32"/>
      <x v="242"/>
      <x v="273"/>
      <x v="69"/>
      <x v="195"/>
      <x v="78"/>
      <x v="58"/>
    </i>
    <i>
      <x v="830"/>
      <x v="15"/>
      <x v="12"/>
      <x v="56"/>
      <x v="32"/>
      <x v="127"/>
      <x v="281"/>
      <x v="70"/>
      <x v="193"/>
      <x v="29"/>
      <x v="58"/>
    </i>
    <i>
      <x v="835"/>
      <x v="15"/>
      <x v="12"/>
      <x v="57"/>
      <x v="51"/>
      <x v="216"/>
      <x v="149"/>
      <x v="21"/>
      <x v="72"/>
      <x v="50"/>
      <x v="57"/>
    </i>
    <i>
      <x v="838"/>
      <x v="15"/>
      <x v="12"/>
      <x v="57"/>
      <x v="51"/>
      <x v="204"/>
      <x v="345"/>
      <x v="22"/>
      <x v="72"/>
      <x v="5"/>
      <x v="57"/>
    </i>
    <i>
      <x v="839"/>
      <x v="15"/>
      <x v="12"/>
      <x v="57"/>
      <x v="51"/>
      <x v="204"/>
      <x v="345"/>
      <x v="66"/>
      <x v="118"/>
      <x v="44"/>
      <x v="57"/>
    </i>
    <i>
      <x v="840"/>
      <x v="15"/>
      <x v="12"/>
      <x v="57"/>
      <x v="51"/>
      <x v="204"/>
      <x v="345"/>
      <x v="69"/>
      <x v="156"/>
      <x v="3"/>
      <x v="57"/>
    </i>
    <i>
      <x v="841"/>
      <x v="15"/>
      <x v="12"/>
      <x v="57"/>
      <x v="51"/>
      <x v="204"/>
      <x v="345"/>
      <x v="70"/>
      <x v="173"/>
      <x v="78"/>
      <x v="57"/>
    </i>
    <i>
      <x v="843"/>
      <x v="15"/>
      <x v="12"/>
      <x v="57"/>
      <x v="51"/>
      <x v="204"/>
      <x v="105"/>
      <x v="73"/>
      <x v="207"/>
      <x v="55"/>
      <x v="57"/>
    </i>
    <i>
      <x v="846"/>
      <x v="15"/>
      <x v="12"/>
      <x v="57"/>
      <x v="51"/>
      <x v="204"/>
      <x v="217"/>
      <x v="70"/>
      <x v="173"/>
      <x v="17"/>
      <x v="57"/>
    </i>
    <i>
      <x v="847"/>
      <x v="15"/>
      <x v="12"/>
      <x v="57"/>
      <x v="51"/>
      <x v="204"/>
      <x v="106"/>
      <x v="73"/>
      <x v="207"/>
      <x v="15"/>
      <x v="57"/>
    </i>
    <i>
      <x v="848"/>
      <x v="15"/>
      <x v="12"/>
      <x v="57"/>
      <x v="51"/>
      <x v="204"/>
      <x v="217"/>
      <x v="75"/>
      <x v="212"/>
      <x v="44"/>
      <x v="57"/>
    </i>
    <i>
      <x v="851"/>
      <x v="15"/>
      <x v="12"/>
      <x v="58"/>
      <x v="9"/>
      <x v="57"/>
      <x v="58"/>
      <x v="21"/>
      <x v="745"/>
      <x/>
      <x v="54"/>
    </i>
    <i>
      <x v="854"/>
      <x v="15"/>
      <x v="12"/>
      <x v="59"/>
      <x v="40"/>
      <x v="58"/>
      <x v="59"/>
      <x v="22"/>
      <x v="59"/>
      <x v="11"/>
      <x v="57"/>
    </i>
    <i>
      <x v="855"/>
      <x v="15"/>
      <x v="12"/>
      <x v="59"/>
      <x v="40"/>
      <x v="126"/>
      <x v="129"/>
      <x v="21"/>
      <x v="72"/>
      <x v="8"/>
      <x v="57"/>
    </i>
    <i>
      <x v="858"/>
      <x v="15"/>
      <x v="12"/>
      <x v="59"/>
      <x v="40"/>
      <x v="317"/>
      <x v="332"/>
      <x v="22"/>
      <x v="72"/>
      <x/>
      <x v="54"/>
    </i>
    <i>
      <x v="860"/>
      <x v="15"/>
      <x v="12"/>
      <x v="59"/>
      <x v="40"/>
      <x v="317"/>
      <x v="332"/>
      <x v="66"/>
      <x v="72"/>
      <x/>
      <x v="54"/>
    </i>
    <i>
      <x v="862"/>
      <x v="15"/>
      <x v="12"/>
      <x v="59"/>
      <x v="40"/>
      <x v="317"/>
      <x v="332"/>
      <x v="73"/>
      <x v="908"/>
      <x v="3"/>
      <x v="60"/>
    </i>
    <i>
      <x v="863"/>
      <x v="15"/>
      <x v="12"/>
      <x v="59"/>
      <x v="40"/>
      <x v="193"/>
      <x v="205"/>
      <x v="69"/>
      <x v="909"/>
      <x v="1"/>
      <x v="60"/>
    </i>
    <i>
      <x v="865"/>
      <x v="15"/>
      <x v="12"/>
      <x v="59"/>
      <x v="40"/>
      <x v="193"/>
      <x v="205"/>
      <x v="70"/>
      <x v="72"/>
      <x/>
      <x v="60"/>
    </i>
    <i>
      <x v="869"/>
      <x v="15"/>
      <x v="12"/>
      <x v="60"/>
      <x v="41"/>
      <x v="107"/>
      <x v="129"/>
      <x v="21"/>
      <x v="156"/>
      <x v="29"/>
      <x v="57"/>
    </i>
    <i>
      <x v="871"/>
      <x v="15"/>
      <x v="12"/>
      <x v="60"/>
      <x v="41"/>
      <x v="107"/>
      <x v="129"/>
      <x v="22"/>
      <x v="86"/>
      <x v="25"/>
      <x v="57"/>
    </i>
    <i>
      <x v="872"/>
      <x v="15"/>
      <x v="12"/>
      <x v="60"/>
      <x v="41"/>
      <x v="148"/>
      <x v="151"/>
      <x v="66"/>
      <x v="165"/>
      <x v="5"/>
      <x v="57"/>
    </i>
    <i>
      <x v="873"/>
      <x v="15"/>
      <x v="12"/>
      <x v="60"/>
      <x v="41"/>
      <x v="107"/>
      <x v="129"/>
      <x v="69"/>
      <x v="460"/>
      <x/>
      <x v="60"/>
    </i>
    <i>
      <x v="875"/>
      <x v="15"/>
      <x v="12"/>
      <x v="60"/>
      <x v="41"/>
      <x v="107"/>
      <x v="129"/>
      <x v="70"/>
      <x v="446"/>
      <x/>
      <x v="60"/>
    </i>
    <i>
      <x v="877"/>
      <x v="15"/>
      <x v="12"/>
      <x v="60"/>
      <x v="41"/>
      <x v="107"/>
      <x v="129"/>
      <x v="73"/>
      <x v="156"/>
      <x/>
      <x v="60"/>
    </i>
    <i>
      <x v="879"/>
      <x v="15"/>
      <x v="12"/>
      <x v="60"/>
      <x v="41"/>
      <x v="107"/>
      <x v="129"/>
      <x v="75"/>
      <x v="156"/>
      <x/>
      <x v="60"/>
    </i>
    <i>
      <x v="880"/>
      <x v="15"/>
      <x v="12"/>
      <x v="60"/>
      <x v="41"/>
      <x v="172"/>
      <x v="176"/>
      <x v="77"/>
      <x v="457"/>
      <x/>
      <x v="54"/>
    </i>
    <i>
      <x v="884"/>
      <x v="15"/>
      <x v="12"/>
      <x v="61"/>
      <x v="53"/>
      <x v="207"/>
      <x v="129"/>
      <x v="21"/>
      <x v="72"/>
      <x v="5"/>
      <x v="57"/>
    </i>
    <i>
      <x v="885"/>
      <x v="15"/>
      <x v="12"/>
      <x v="61"/>
      <x v="53"/>
      <x v="207"/>
      <x v="129"/>
      <x v="22"/>
      <x v="118"/>
      <x v="44"/>
      <x v="57"/>
    </i>
    <i>
      <x v="886"/>
      <x v="15"/>
      <x v="12"/>
      <x v="61"/>
      <x v="53"/>
      <x v="207"/>
      <x v="129"/>
      <x v="21"/>
      <x v="156"/>
      <x v="3"/>
      <x v="57"/>
    </i>
    <i>
      <x v="887"/>
      <x v="15"/>
      <x v="12"/>
      <x v="61"/>
      <x v="53"/>
      <x v="207"/>
      <x v="129"/>
      <x v="22"/>
      <x v="173"/>
      <x v="82"/>
      <x v="57"/>
    </i>
    <i>
      <x v="888"/>
      <x v="15"/>
      <x v="12"/>
      <x v="61"/>
      <x v="53"/>
      <x v="207"/>
      <x v="129"/>
      <x v="66"/>
      <x v="191"/>
      <x v="83"/>
      <x v="57"/>
    </i>
    <i>
      <x v="889"/>
      <x v="15"/>
      <x v="12"/>
      <x v="61"/>
      <x v="53"/>
      <x v="207"/>
      <x v="129"/>
      <x v="69"/>
      <x v="207"/>
      <x v="69"/>
      <x v="57"/>
    </i>
    <i>
      <x v="890"/>
      <x v="15"/>
      <x v="12"/>
      <x v="61"/>
      <x v="53"/>
      <x v="207"/>
      <x v="129"/>
      <x v="70"/>
      <x v="212"/>
      <x v="44"/>
      <x v="57"/>
    </i>
    <i>
      <x v="892"/>
      <x v="15"/>
      <x v="12"/>
      <x v="61"/>
      <x v="53"/>
      <x v="207"/>
      <x v="129"/>
      <x v="22"/>
      <x v="63"/>
      <x v="93"/>
      <x v="57"/>
    </i>
    <i>
      <x v="895"/>
      <x v="15"/>
      <x v="12"/>
      <x v="61"/>
      <x v="53"/>
      <x v="146"/>
      <x v="270"/>
      <x v="66"/>
      <x v="72"/>
      <x v="67"/>
      <x v="57"/>
    </i>
    <i>
      <x v="897"/>
      <x v="15"/>
      <x v="12"/>
      <x v="61"/>
      <x v="53"/>
      <x v="146"/>
      <x v="270"/>
      <x v="77"/>
      <x v="247"/>
      <x/>
      <x v="54"/>
    </i>
    <i>
      <x v="900"/>
      <x v="15"/>
      <x v="12"/>
      <x v="61"/>
      <x v="53"/>
      <x v="209"/>
      <x v="180"/>
      <x v="80"/>
      <x v="897"/>
      <x/>
      <x v="60"/>
    </i>
    <i>
      <x v="903"/>
      <x v="15"/>
      <x v="12"/>
      <x v="62"/>
      <x v="54"/>
      <x v="61"/>
      <x v="62"/>
      <x v="21"/>
      <x v="6"/>
      <x v="1"/>
      <x v="60"/>
    </i>
    <i>
      <x v="904"/>
      <x v="15"/>
      <x v="12"/>
      <x v="62"/>
      <x v="54"/>
      <x v="136"/>
      <x v="138"/>
      <x v="22"/>
      <x v="7"/>
      <x v="1"/>
      <x v="60"/>
    </i>
    <i>
      <x v="905"/>
      <x v="15"/>
      <x v="12"/>
      <x v="62"/>
      <x v="54"/>
      <x v="61"/>
      <x v="62"/>
      <x v="66"/>
      <x v="8"/>
      <x v="1"/>
      <x v="60"/>
    </i>
    <i>
      <x v="906"/>
      <x v="15"/>
      <x v="12"/>
      <x v="62"/>
      <x v="54"/>
      <x v="136"/>
      <x v="138"/>
      <x v="69"/>
      <x v="980"/>
      <x v="1"/>
      <x v="60"/>
    </i>
    <i>
      <x v="907"/>
      <x v="15"/>
      <x v="12"/>
      <x v="62"/>
      <x v="54"/>
      <x v="61"/>
      <x v="62"/>
      <x v="70"/>
      <x v="743"/>
      <x/>
      <x v="54"/>
    </i>
    <i>
      <x v="909"/>
      <x v="15"/>
      <x v="12"/>
      <x v="63"/>
      <x v="52"/>
      <x v="61"/>
      <x v="62"/>
      <x v="73"/>
      <x v="288"/>
      <x/>
      <x v="54"/>
    </i>
    <i>
      <x v="910"/>
      <x v="15"/>
      <x v="12"/>
      <x v="63"/>
      <x v="52"/>
      <x v="62"/>
      <x v="63"/>
      <x v="75"/>
      <x v="289"/>
      <x/>
      <x v="54"/>
    </i>
    <i>
      <x v="912"/>
      <x v="15"/>
      <x v="12"/>
      <x v="64"/>
      <x v="62"/>
      <x v="62"/>
      <x v="63"/>
      <x v="21"/>
      <x v="454"/>
      <x v="117"/>
      <x v="56"/>
    </i>
    <i>
      <x v="913"/>
      <x v="15"/>
      <x v="12"/>
      <x v="64"/>
      <x v="62"/>
      <x v="63"/>
      <x v="64"/>
      <x v="80"/>
      <x v="265"/>
      <x v="99"/>
      <x v="56"/>
    </i>
    <i>
      <x v="915"/>
      <x v="15"/>
      <x v="12"/>
      <x v="65"/>
      <x v="3"/>
      <x v="63"/>
      <x v="64"/>
      <x v="22"/>
      <x v="594"/>
      <x/>
      <x v="54"/>
    </i>
    <i>
      <x v="916"/>
      <x v="15"/>
      <x v="12"/>
      <x v="65"/>
      <x v="3"/>
      <x v="64"/>
      <x v="65"/>
      <x v="66"/>
      <x v="412"/>
      <x/>
      <x v="54"/>
    </i>
    <i>
      <x v="917"/>
      <x v="15"/>
      <x v="12"/>
      <x v="65"/>
      <x v="3"/>
      <x v="63"/>
      <x v="64"/>
      <x v="69"/>
      <x v="614"/>
      <x/>
      <x v="54"/>
    </i>
    <i>
      <x v="919"/>
      <x v="15"/>
      <x v="12"/>
      <x v="65"/>
      <x v="3"/>
      <x v="63"/>
      <x v="64"/>
      <x v="21"/>
      <x v="60"/>
      <x v="3"/>
      <x v="57"/>
    </i>
    <i>
      <x v="922"/>
      <x v="15"/>
      <x v="12"/>
      <x v="66"/>
      <x v="72"/>
      <x v="65"/>
      <x v="66"/>
      <x v="22"/>
      <x v="884"/>
      <x/>
      <x v="60"/>
    </i>
    <i>
      <x v="923"/>
      <x v="15"/>
      <x v="12"/>
      <x v="66"/>
      <x v="72"/>
      <x v="137"/>
      <x v="139"/>
      <x v="66"/>
      <x v="885"/>
      <x/>
      <x v="60"/>
    </i>
    <i>
      <x v="924"/>
      <x v="15"/>
      <x v="12"/>
      <x v="66"/>
      <x v="72"/>
      <x v="65"/>
      <x v="66"/>
      <x v="69"/>
      <x v="886"/>
      <x/>
      <x v="60"/>
    </i>
    <i>
      <x v="925"/>
      <x v="15"/>
      <x v="12"/>
      <x v="66"/>
      <x v="72"/>
      <x v="137"/>
      <x v="139"/>
      <x v="70"/>
      <x v="887"/>
      <x/>
      <x v="60"/>
    </i>
    <i>
      <x v="926"/>
      <x v="15"/>
      <x v="12"/>
      <x v="66"/>
      <x v="72"/>
      <x v="65"/>
      <x v="66"/>
      <x v="73"/>
      <x v="889"/>
      <x/>
      <x v="60"/>
    </i>
    <i>
      <x v="927"/>
      <x v="15"/>
      <x v="12"/>
      <x v="66"/>
      <x v="72"/>
      <x v="137"/>
      <x v="139"/>
      <x v="75"/>
      <x v="890"/>
      <x/>
      <x v="60"/>
    </i>
    <i>
      <x v="928"/>
      <x v="15"/>
      <x v="12"/>
      <x v="66"/>
      <x v="72"/>
      <x v="65"/>
      <x v="66"/>
      <x v="22"/>
      <x v="891"/>
      <x/>
      <x v="60"/>
    </i>
    <i>
      <x v="929"/>
      <x v="15"/>
      <x v="12"/>
      <x v="66"/>
      <x v="72"/>
      <x v="137"/>
      <x v="139"/>
      <x v="80"/>
      <x v="892"/>
      <x/>
      <x v="60"/>
    </i>
    <i>
      <x v="930"/>
      <x v="15"/>
      <x v="12"/>
      <x v="66"/>
      <x v="72"/>
      <x v="65"/>
      <x v="66"/>
      <x v="81"/>
      <x v="893"/>
      <x/>
      <x v="60"/>
    </i>
    <i>
      <x v="931"/>
      <x v="15"/>
      <x v="12"/>
      <x v="66"/>
      <x v="72"/>
      <x v="137"/>
      <x v="139"/>
      <x v="82"/>
      <x v="894"/>
      <x/>
      <x v="60"/>
    </i>
    <i>
      <x v="932"/>
      <x v="15"/>
      <x v="12"/>
      <x v="66"/>
      <x v="72"/>
      <x v="65"/>
      <x v="66"/>
      <x v="83"/>
      <x v="895"/>
      <x/>
      <x v="60"/>
    </i>
    <i>
      <x v="933"/>
      <x v="15"/>
      <x v="12"/>
      <x v="66"/>
      <x v="72"/>
      <x v="137"/>
      <x v="139"/>
      <x v="85"/>
      <x v="896"/>
      <x/>
      <x v="60"/>
    </i>
    <i>
      <x v="935"/>
      <x v="15"/>
      <x v="12"/>
      <x v="66"/>
      <x v="72"/>
      <x v="137"/>
      <x v="139"/>
      <x v="66"/>
      <x v="882"/>
      <x/>
      <x v="61"/>
    </i>
    <i>
      <x v="936"/>
      <x v="15"/>
      <x v="12"/>
      <x v="66"/>
      <x v="72"/>
      <x v="266"/>
      <x v="279"/>
      <x v="87"/>
      <x v="883"/>
      <x/>
      <x v="61"/>
    </i>
    <i>
      <x v="937"/>
      <x v="15"/>
      <x v="12"/>
      <x v="66"/>
      <x v="72"/>
      <x v="137"/>
      <x v="139"/>
      <x v="88"/>
      <x v="888"/>
      <x/>
      <x v="60"/>
    </i>
    <i>
      <x v="938"/>
      <x v="15"/>
      <x v="12"/>
      <x v="66"/>
      <x v="72"/>
      <x v="266"/>
      <x v="279"/>
      <x v="21"/>
      <x v="895"/>
      <x/>
      <x v="60"/>
    </i>
    <i>
      <x v="939"/>
      <x v="15"/>
      <x v="12"/>
      <x v="66"/>
      <x v="72"/>
      <x v="137"/>
      <x v="139"/>
      <x v="22"/>
      <x v="749"/>
      <x/>
      <x v="54"/>
    </i>
    <i>
      <x v="943"/>
      <x v="15"/>
      <x v="12"/>
      <x v="67"/>
      <x v="25"/>
      <x v="153"/>
      <x v="303"/>
      <x v="66"/>
      <x v="60"/>
      <x v="11"/>
      <x v="60"/>
    </i>
    <i>
      <x v="944"/>
      <x v="15"/>
      <x v="12"/>
      <x v="67"/>
      <x v="25"/>
      <x v="153"/>
      <x v="303"/>
      <x v="69"/>
      <x v="73"/>
      <x v="3"/>
      <x v="60"/>
    </i>
    <i>
      <x v="945"/>
      <x v="15"/>
      <x v="12"/>
      <x v="67"/>
      <x v="25"/>
      <x v="153"/>
      <x v="303"/>
      <x v="70"/>
      <x v="123"/>
      <x/>
      <x v="60"/>
    </i>
    <i>
      <x v="946"/>
      <x v="15"/>
      <x v="12"/>
      <x v="67"/>
      <x v="25"/>
      <x v="153"/>
      <x v="303"/>
      <x v="73"/>
      <x v="151"/>
      <x v="7"/>
      <x v="60"/>
    </i>
    <i>
      <x v="947"/>
      <x v="15"/>
      <x v="12"/>
      <x v="67"/>
      <x v="25"/>
      <x v="153"/>
      <x v="303"/>
      <x v="75"/>
      <x v="167"/>
      <x v="5"/>
      <x v="60"/>
    </i>
    <i>
      <x v="948"/>
      <x v="15"/>
      <x v="12"/>
      <x v="67"/>
      <x v="25"/>
      <x v="153"/>
      <x v="303"/>
      <x v="73"/>
      <x v="175"/>
      <x v="1"/>
      <x v="60"/>
    </i>
    <i>
      <x v="950"/>
      <x v="15"/>
      <x v="12"/>
      <x v="67"/>
      <x v="25"/>
      <x v="153"/>
      <x v="277"/>
      <x v="75"/>
      <x v="60"/>
      <x v="1"/>
      <x v="60"/>
    </i>
    <i>
      <x v="951"/>
      <x v="15"/>
      <x v="12"/>
      <x v="67"/>
      <x v="25"/>
      <x v="153"/>
      <x v="277"/>
      <x v="77"/>
      <x v="123"/>
      <x v="4"/>
      <x v="60"/>
    </i>
    <i>
      <x v="952"/>
      <x v="15"/>
      <x v="12"/>
      <x v="67"/>
      <x v="25"/>
      <x v="153"/>
      <x v="277"/>
      <x v="82"/>
      <x v="151"/>
      <x v="10"/>
      <x v="60"/>
    </i>
    <i>
      <x v="953"/>
      <x v="15"/>
      <x v="12"/>
      <x v="67"/>
      <x v="25"/>
      <x v="153"/>
      <x v="277"/>
      <x v="83"/>
      <x v="167"/>
      <x/>
      <x v="60"/>
    </i>
    <i>
      <x v="954"/>
      <x v="15"/>
      <x v="12"/>
      <x v="67"/>
      <x v="25"/>
      <x v="153"/>
      <x v="277"/>
      <x v="80"/>
      <x v="175"/>
      <x/>
      <x v="60"/>
    </i>
    <i>
      <x v="956"/>
      <x v="15"/>
      <x v="12"/>
      <x v="67"/>
      <x v="25"/>
      <x v="153"/>
      <x v="178"/>
      <x v="86"/>
      <x v="60"/>
      <x v="9"/>
      <x v="60"/>
    </i>
    <i>
      <x v="957"/>
      <x v="15"/>
      <x v="12"/>
      <x v="67"/>
      <x v="25"/>
      <x v="153"/>
      <x v="178"/>
      <x v="87"/>
      <x v="123"/>
      <x v="6"/>
      <x v="60"/>
    </i>
    <i>
      <x v="958"/>
      <x v="15"/>
      <x v="12"/>
      <x v="67"/>
      <x v="25"/>
      <x v="153"/>
      <x v="178"/>
      <x v="21"/>
      <x v="167"/>
      <x v="3"/>
      <x v="60"/>
    </i>
    <i>
      <x v="959"/>
      <x v="15"/>
      <x v="12"/>
      <x v="67"/>
      <x v="25"/>
      <x v="153"/>
      <x v="178"/>
      <x v="22"/>
      <x v="175"/>
      <x/>
      <x v="60"/>
    </i>
    <i>
      <x v="962"/>
      <x v="15"/>
      <x v="12"/>
      <x v="67"/>
      <x v="25"/>
      <x v="264"/>
      <x v="304"/>
      <x v="21"/>
      <x v="169"/>
      <x v="6"/>
      <x v="60"/>
    </i>
    <i>
      <x v="963"/>
      <x v="15"/>
      <x v="12"/>
      <x v="67"/>
      <x v="25"/>
      <x v="264"/>
      <x v="304"/>
      <x v="69"/>
      <x v="176"/>
      <x v="1"/>
      <x v="60"/>
    </i>
    <i>
      <x v="964"/>
      <x v="15"/>
      <x v="12"/>
      <x v="67"/>
      <x v="25"/>
      <x v="264"/>
      <x v="304"/>
      <x v="70"/>
      <x v="214"/>
      <x/>
      <x v="60"/>
    </i>
    <i>
      <x v="965"/>
      <x v="15"/>
      <x v="12"/>
      <x v="67"/>
      <x v="25"/>
      <x v="264"/>
      <x v="304"/>
      <x v="22"/>
      <x v="204"/>
      <x v="1"/>
      <x v="60"/>
    </i>
    <i>
      <x v="966"/>
      <x v="15"/>
      <x v="12"/>
      <x v="67"/>
      <x v="25"/>
      <x v="264"/>
      <x v="304"/>
      <x v="66"/>
      <x v="179"/>
      <x v="4"/>
      <x v="60"/>
    </i>
    <i>
      <x v="967"/>
      <x v="15"/>
      <x v="12"/>
      <x v="67"/>
      <x v="25"/>
      <x v="264"/>
      <x v="304"/>
      <x v="77"/>
      <x v="203"/>
      <x/>
      <x v="60"/>
    </i>
    <i>
      <x v="969"/>
      <x v="15"/>
      <x v="12"/>
      <x v="67"/>
      <x v="25"/>
      <x v="264"/>
      <x v="276"/>
      <x v="66"/>
      <x v="169"/>
      <x v="6"/>
      <x v="60"/>
    </i>
    <i>
      <x v="970"/>
      <x v="15"/>
      <x v="12"/>
      <x v="67"/>
      <x v="25"/>
      <x v="264"/>
      <x v="276"/>
      <x v="81"/>
      <x v="176"/>
      <x v="1"/>
      <x v="60"/>
    </i>
    <i>
      <x v="971"/>
      <x v="15"/>
      <x v="12"/>
      <x v="67"/>
      <x v="25"/>
      <x v="264"/>
      <x v="276"/>
      <x v="82"/>
      <x v="62"/>
      <x/>
      <x v="60"/>
    </i>
    <i>
      <x v="972"/>
      <x v="15"/>
      <x v="12"/>
      <x v="67"/>
      <x v="25"/>
      <x v="264"/>
      <x v="276"/>
      <x v="83"/>
      <x v="214"/>
      <x/>
      <x v="60"/>
    </i>
    <i>
      <x v="973"/>
      <x v="15"/>
      <x v="12"/>
      <x v="67"/>
      <x v="25"/>
      <x v="264"/>
      <x v="276"/>
      <x v="69"/>
      <x v="204"/>
      <x v="1"/>
      <x v="60"/>
    </i>
    <i>
      <x v="974"/>
      <x v="15"/>
      <x v="12"/>
      <x v="67"/>
      <x v="25"/>
      <x v="264"/>
      <x v="276"/>
      <x v="86"/>
      <x v="179"/>
      <x v="4"/>
      <x v="60"/>
    </i>
    <i>
      <x v="975"/>
      <x v="15"/>
      <x v="12"/>
      <x v="67"/>
      <x v="25"/>
      <x v="264"/>
      <x v="276"/>
      <x v="87"/>
      <x v="203"/>
      <x/>
      <x v="60"/>
    </i>
    <i>
      <x v="977"/>
      <x v="15"/>
      <x v="12"/>
      <x v="67"/>
      <x v="25"/>
      <x v="264"/>
      <x v="177"/>
      <x v="21"/>
      <x v="62"/>
      <x v="12"/>
      <x v="60"/>
    </i>
    <i>
      <x v="978"/>
      <x v="15"/>
      <x v="12"/>
      <x v="67"/>
      <x v="25"/>
      <x v="264"/>
      <x v="177"/>
      <x v="22"/>
      <x v="153"/>
      <x/>
      <x v="60"/>
    </i>
    <i>
      <x v="979"/>
      <x v="15"/>
      <x v="12"/>
      <x v="67"/>
      <x v="25"/>
      <x v="264"/>
      <x v="177"/>
      <x v="22"/>
      <x v="78"/>
      <x/>
      <x v="60"/>
    </i>
    <i>
      <x v="982"/>
      <x v="15"/>
      <x v="12"/>
      <x v="67"/>
      <x v="25"/>
      <x v="201"/>
      <x v="162"/>
      <x v="66"/>
      <x v="77"/>
      <x v="12"/>
      <x v="60"/>
    </i>
    <i>
      <x v="983"/>
      <x v="15"/>
      <x v="12"/>
      <x v="67"/>
      <x v="25"/>
      <x v="201"/>
      <x v="162"/>
      <x v="70"/>
      <x v="154"/>
      <x/>
      <x v="60"/>
    </i>
    <i>
      <x v="984"/>
      <x v="15"/>
      <x v="12"/>
      <x v="67"/>
      <x v="25"/>
      <x v="201"/>
      <x v="162"/>
      <x v="73"/>
      <x v="168"/>
      <x v="1"/>
      <x v="60"/>
    </i>
    <i>
      <x v="987"/>
      <x v="15"/>
      <x v="12"/>
      <x v="68"/>
      <x v="8"/>
      <x v="67"/>
      <x v="68"/>
      <x v="75"/>
      <x v="199"/>
      <x v="13"/>
      <x v="57"/>
    </i>
    <i>
      <x v="990"/>
      <x v="15"/>
      <x v="12"/>
      <x v="69"/>
      <x v="13"/>
      <x v="68"/>
      <x v="69"/>
      <x v="77"/>
      <x v="868"/>
      <x v="1"/>
      <x v="60"/>
    </i>
    <i>
      <x v="991"/>
      <x v="15"/>
      <x v="12"/>
      <x v="69"/>
      <x v="13"/>
      <x v="208"/>
      <x v="222"/>
      <x v="80"/>
      <x v="744"/>
      <x/>
      <x v="54"/>
    </i>
    <i>
      <x v="994"/>
      <x v="15"/>
      <x v="12"/>
      <x v="70"/>
      <x v="94"/>
      <x v="69"/>
      <x v="70"/>
      <x v="21"/>
      <x v="992"/>
      <x v="3"/>
      <x v="60"/>
    </i>
    <i>
      <x v="995"/>
      <x v="15"/>
      <x v="12"/>
      <x v="70"/>
      <x v="94"/>
      <x v="212"/>
      <x v="225"/>
      <x v="22"/>
      <x v="993"/>
      <x v="1"/>
      <x v="60"/>
    </i>
    <i>
      <x v="996"/>
      <x v="15"/>
      <x v="12"/>
      <x v="70"/>
      <x v="94"/>
      <x v="69"/>
      <x v="70"/>
      <x v="66"/>
      <x v="994"/>
      <x v="6"/>
      <x v="60"/>
    </i>
    <i>
      <x v="997"/>
      <x v="15"/>
      <x v="12"/>
      <x v="70"/>
      <x v="94"/>
      <x v="212"/>
      <x v="225"/>
      <x v="69"/>
      <x v="995"/>
      <x v="1"/>
      <x v="60"/>
    </i>
    <i>
      <x v="998"/>
      <x v="15"/>
      <x v="12"/>
      <x v="70"/>
      <x v="94"/>
      <x v="69"/>
      <x v="70"/>
      <x v="69"/>
      <x v="996"/>
      <x/>
      <x v="60"/>
    </i>
    <i>
      <x v="999"/>
      <x v="15"/>
      <x v="12"/>
      <x v="70"/>
      <x v="94"/>
      <x v="212"/>
      <x v="225"/>
      <x v="73"/>
      <x v="997"/>
      <x v="1"/>
      <x v="60"/>
    </i>
    <i>
      <x v="1000"/>
      <x v="15"/>
      <x v="12"/>
      <x v="70"/>
      <x v="94"/>
      <x v="69"/>
      <x v="70"/>
      <x v="75"/>
      <x v="998"/>
      <x/>
      <x v="60"/>
    </i>
    <i>
      <x v="1001"/>
      <x v="15"/>
      <x v="12"/>
      <x v="70"/>
      <x v="94"/>
      <x v="212"/>
      <x v="225"/>
      <x v="70"/>
      <x v="999"/>
      <x v="3"/>
      <x v="60"/>
    </i>
    <i>
      <x v="1003"/>
      <x v="15"/>
      <x v="12"/>
      <x v="70"/>
      <x v="94"/>
      <x v="212"/>
      <x v="225"/>
      <x v="80"/>
      <x v="1000"/>
      <x/>
      <x v="60"/>
    </i>
    <i>
      <x v="1004"/>
      <x v="15"/>
      <x v="12"/>
      <x v="70"/>
      <x v="94"/>
      <x v="243"/>
      <x v="254"/>
      <x v="81"/>
      <x v="1001"/>
      <x/>
      <x v="60"/>
    </i>
    <i>
      <x v="1005"/>
      <x v="15"/>
      <x v="12"/>
      <x v="70"/>
      <x v="94"/>
      <x v="212"/>
      <x v="225"/>
      <x v="82"/>
      <x v="1002"/>
      <x/>
      <x v="60"/>
    </i>
    <i>
      <x v="1006"/>
      <x v="15"/>
      <x v="12"/>
      <x v="70"/>
      <x v="94"/>
      <x v="243"/>
      <x v="254"/>
      <x v="73"/>
      <x v="674"/>
      <x/>
      <x v="54"/>
    </i>
    <i>
      <x v="1008"/>
      <x v="15"/>
      <x v="12"/>
      <x v="71"/>
      <x v="103"/>
      <x v="243"/>
      <x v="254"/>
      <x v="21"/>
      <x v="970"/>
      <x/>
      <x v="60"/>
    </i>
    <i>
      <x v="1009"/>
      <x v="15"/>
      <x v="12"/>
      <x v="71"/>
      <x v="103"/>
      <x v="70"/>
      <x v="71"/>
      <x v="22"/>
      <x v="971"/>
      <x/>
      <x v="60"/>
    </i>
    <i>
      <x v="1010"/>
      <x v="15"/>
      <x v="12"/>
      <x v="71"/>
      <x v="103"/>
      <x v="243"/>
      <x v="254"/>
      <x v="66"/>
      <x v="972"/>
      <x/>
      <x v="60"/>
    </i>
    <i>
      <x v="1011"/>
      <x v="15"/>
      <x v="12"/>
      <x v="71"/>
      <x v="103"/>
      <x v="70"/>
      <x v="71"/>
      <x v="69"/>
      <x v="973"/>
      <x/>
      <x v="60"/>
    </i>
    <i>
      <x v="1012"/>
      <x v="15"/>
      <x v="12"/>
      <x v="71"/>
      <x v="103"/>
      <x v="243"/>
      <x v="254"/>
      <x v="70"/>
      <x v="742"/>
      <x/>
      <x v="54"/>
    </i>
    <i>
      <x v="1014"/>
      <x v="15"/>
      <x v="12"/>
      <x v="72"/>
      <x v="80"/>
      <x v="243"/>
      <x v="254"/>
      <x v="21"/>
      <x v="985"/>
      <x v="3"/>
      <x v="60"/>
    </i>
    <i>
      <x v="1015"/>
      <x v="15"/>
      <x v="12"/>
      <x v="72"/>
      <x v="80"/>
      <x v="71"/>
      <x v="72"/>
      <x v="75"/>
      <x v="986"/>
      <x/>
      <x v="60"/>
    </i>
    <i>
      <x v="1016"/>
      <x v="15"/>
      <x v="12"/>
      <x v="72"/>
      <x v="80"/>
      <x v="243"/>
      <x v="254"/>
      <x v="77"/>
      <x v="987"/>
      <x/>
      <x v="60"/>
    </i>
    <i>
      <x v="1020"/>
      <x v="15"/>
      <x v="12"/>
      <x v="73"/>
      <x v="21"/>
      <x v="259"/>
      <x v="280"/>
      <x v="80"/>
      <x v="824"/>
      <x v="4"/>
      <x v="60"/>
    </i>
    <i>
      <x v="1021"/>
      <x v="15"/>
      <x v="12"/>
      <x v="73"/>
      <x v="21"/>
      <x v="259"/>
      <x v="280"/>
      <x v="81"/>
      <x v="825"/>
      <x v="13"/>
      <x v="60"/>
    </i>
    <i>
      <x v="1022"/>
      <x v="15"/>
      <x v="12"/>
      <x v="73"/>
      <x v="21"/>
      <x v="259"/>
      <x v="280"/>
      <x v="82"/>
      <x v="826"/>
      <x v="6"/>
      <x v="60"/>
    </i>
    <i>
      <x v="1023"/>
      <x v="15"/>
      <x v="12"/>
      <x v="73"/>
      <x v="21"/>
      <x v="259"/>
      <x v="280"/>
      <x v="83"/>
      <x v="827"/>
      <x/>
      <x v="60"/>
    </i>
    <i>
      <x v="1024"/>
      <x v="15"/>
      <x v="12"/>
      <x v="73"/>
      <x v="21"/>
      <x v="259"/>
      <x v="280"/>
      <x v="85"/>
      <x v="817"/>
      <x v="3"/>
      <x v="60"/>
    </i>
    <i>
      <x v="1025"/>
      <x v="15"/>
      <x v="12"/>
      <x v="73"/>
      <x v="21"/>
      <x v="259"/>
      <x v="280"/>
      <x v="86"/>
      <x v="818"/>
      <x v="9"/>
      <x v="60"/>
    </i>
    <i>
      <x v="1026"/>
      <x v="15"/>
      <x v="12"/>
      <x v="73"/>
      <x v="21"/>
      <x v="259"/>
      <x v="280"/>
      <x v="21"/>
      <x v="819"/>
      <x v="9"/>
      <x v="60"/>
    </i>
    <i>
      <x v="1027"/>
      <x v="15"/>
      <x v="12"/>
      <x v="73"/>
      <x v="21"/>
      <x v="259"/>
      <x v="280"/>
      <x v="22"/>
      <x v="820"/>
      <x v="10"/>
      <x v="60"/>
    </i>
    <i>
      <x v="1028"/>
      <x v="15"/>
      <x v="12"/>
      <x v="73"/>
      <x v="21"/>
      <x v="259"/>
      <x v="280"/>
      <x v="66"/>
      <x v="821"/>
      <x v="7"/>
      <x v="60"/>
    </i>
    <i>
      <x v="1029"/>
      <x v="15"/>
      <x v="12"/>
      <x v="73"/>
      <x v="21"/>
      <x v="259"/>
      <x v="280"/>
      <x v="69"/>
      <x v="822"/>
      <x v="4"/>
      <x v="60"/>
    </i>
    <i>
      <x v="1030"/>
      <x v="15"/>
      <x v="12"/>
      <x v="73"/>
      <x v="21"/>
      <x v="259"/>
      <x v="280"/>
      <x v="70"/>
      <x v="823"/>
      <x/>
      <x v="60"/>
    </i>
    <i>
      <x v="1035"/>
      <x v="15"/>
      <x v="12"/>
      <x v="73"/>
      <x v="21"/>
      <x v="321"/>
      <x v="295"/>
      <x v="21"/>
      <x v="1051"/>
      <x/>
      <x v="60"/>
    </i>
    <i>
      <x v="1036"/>
      <x v="15"/>
      <x v="12"/>
      <x v="73"/>
      <x v="21"/>
      <x v="321"/>
      <x v="295"/>
      <x v="22"/>
      <x v="1048"/>
      <x/>
      <x v="60"/>
    </i>
    <i>
      <x v="1037"/>
      <x v="15"/>
      <x v="12"/>
      <x v="73"/>
      <x v="21"/>
      <x v="321"/>
      <x v="295"/>
      <x v="66"/>
      <x v="1049"/>
      <x/>
      <x v="60"/>
    </i>
    <i>
      <x v="1038"/>
      <x v="15"/>
      <x v="12"/>
      <x v="73"/>
      <x v="21"/>
      <x v="321"/>
      <x v="295"/>
      <x v="69"/>
      <x v="1050"/>
      <x/>
      <x v="60"/>
    </i>
    <i>
      <x v="1039"/>
      <x v="15"/>
      <x v="12"/>
      <x v="73"/>
      <x v="21"/>
      <x v="321"/>
      <x v="295"/>
      <x v="70"/>
      <x v="1052"/>
      <x/>
      <x v="60"/>
    </i>
    <i>
      <x v="1040"/>
      <x v="15"/>
      <x v="12"/>
      <x v="73"/>
      <x v="21"/>
      <x v="321"/>
      <x v="295"/>
      <x v="73"/>
      <x v="1053"/>
      <x/>
      <x v="60"/>
    </i>
    <i>
      <x v="1041"/>
      <x v="15"/>
      <x v="12"/>
      <x v="73"/>
      <x v="21"/>
      <x v="321"/>
      <x v="295"/>
      <x v="75"/>
      <x v="1054"/>
      <x/>
      <x v="60"/>
    </i>
    <i>
      <x v="1045"/>
      <x v="15"/>
      <x v="12"/>
      <x v="74"/>
      <x v="79"/>
      <x v="275"/>
      <x v="290"/>
      <x v="21"/>
      <x v="501"/>
      <x/>
      <x v="54"/>
    </i>
    <i>
      <x v="1053"/>
      <x v="16"/>
      <x v="4"/>
      <x v="75"/>
      <x v="20"/>
      <x v="275"/>
      <x v="290"/>
      <x v="21"/>
      <x v="315"/>
      <x/>
      <x v="54"/>
    </i>
    <i>
      <x v="1056"/>
      <x v="16"/>
      <x v="4"/>
      <x v="75"/>
      <x v="20"/>
      <x v="74"/>
      <x v="76"/>
      <x v="22"/>
      <x v="197"/>
      <x v="15"/>
      <x v="57"/>
    </i>
    <i>
      <x v="1057"/>
      <x v="16"/>
      <x v="4"/>
      <x v="75"/>
      <x v="20"/>
      <x v="270"/>
      <x v="285"/>
      <x v="66"/>
      <x v="47"/>
      <x v="87"/>
      <x v="57"/>
    </i>
    <i>
      <x v="1058"/>
      <x v="16"/>
      <x v="4"/>
      <x v="75"/>
      <x v="20"/>
      <x v="74"/>
      <x v="76"/>
      <x v="69"/>
      <x v="65"/>
      <x v="87"/>
      <x v="57"/>
    </i>
    <i>
      <x v="1059"/>
      <x v="16"/>
      <x v="4"/>
      <x v="75"/>
      <x v="20"/>
      <x v="270"/>
      <x v="285"/>
      <x v="70"/>
      <x v="122"/>
      <x v="67"/>
      <x v="57"/>
    </i>
    <i>
      <x v="1060"/>
      <x v="16"/>
      <x v="4"/>
      <x v="75"/>
      <x v="20"/>
      <x v="74"/>
      <x v="76"/>
      <x v="73"/>
      <x v="166"/>
      <x v="29"/>
      <x v="57"/>
    </i>
    <i>
      <x v="1061"/>
      <x v="16"/>
      <x v="4"/>
      <x v="75"/>
      <x v="20"/>
      <x v="270"/>
      <x v="285"/>
      <x v="75"/>
      <x v="209"/>
      <x v="74"/>
      <x v="57"/>
    </i>
    <i>
      <x v="1062"/>
      <x v="16"/>
      <x v="4"/>
      <x v="75"/>
      <x v="20"/>
      <x v="74"/>
      <x v="76"/>
      <x v="77"/>
      <x v="55"/>
      <x v="67"/>
      <x v="57"/>
    </i>
    <i>
      <x v="1063"/>
      <x v="16"/>
      <x v="4"/>
      <x v="75"/>
      <x v="20"/>
      <x v="270"/>
      <x v="285"/>
      <x v="80"/>
      <x v="61"/>
      <x v="72"/>
      <x v="57"/>
    </i>
    <i>
      <x v="1064"/>
      <x v="16"/>
      <x v="4"/>
      <x v="75"/>
      <x v="20"/>
      <x v="74"/>
      <x v="76"/>
      <x v="81"/>
      <x v="117"/>
      <x v="53"/>
      <x v="57"/>
    </i>
    <i>
      <x v="1066"/>
      <x v="16"/>
      <x v="4"/>
      <x v="75"/>
      <x v="20"/>
      <x v="74"/>
      <x v="76"/>
      <x v="21"/>
      <x v="190"/>
      <x v="15"/>
      <x v="57"/>
    </i>
    <i>
      <x v="1067"/>
      <x v="16"/>
      <x v="4"/>
      <x v="75"/>
      <x v="20"/>
      <x v="238"/>
      <x v="250"/>
      <x v="22"/>
      <x v="182"/>
      <x v="87"/>
      <x v="57"/>
    </i>
    <i>
      <x v="1068"/>
      <x v="16"/>
      <x v="4"/>
      <x v="75"/>
      <x v="20"/>
      <x v="74"/>
      <x v="76"/>
      <x v="66"/>
      <x v="184"/>
      <x v="87"/>
      <x v="57"/>
    </i>
    <i>
      <x v="1069"/>
      <x v="16"/>
      <x v="4"/>
      <x v="75"/>
      <x v="20"/>
      <x v="238"/>
      <x v="250"/>
      <x v="69"/>
      <x v="186"/>
      <x v="61"/>
      <x v="57"/>
    </i>
    <i>
      <x v="1070"/>
      <x v="16"/>
      <x v="4"/>
      <x v="75"/>
      <x v="20"/>
      <x v="74"/>
      <x v="76"/>
      <x v="70"/>
      <x v="189"/>
      <x v="67"/>
      <x v="57"/>
    </i>
    <i>
      <x v="1071"/>
      <x v="16"/>
      <x v="4"/>
      <x v="75"/>
      <x v="20"/>
      <x v="238"/>
      <x v="250"/>
      <x v="73"/>
      <x v="183"/>
      <x v="84"/>
      <x v="57"/>
    </i>
    <i>
      <x v="1072"/>
      <x v="16"/>
      <x v="4"/>
      <x v="75"/>
      <x v="20"/>
      <x v="74"/>
      <x v="76"/>
      <x v="75"/>
      <x v="185"/>
      <x v="97"/>
      <x v="57"/>
    </i>
    <i>
      <x v="1073"/>
      <x v="16"/>
      <x v="4"/>
      <x v="75"/>
      <x v="20"/>
      <x v="238"/>
      <x v="250"/>
      <x v="77"/>
      <x v="187"/>
      <x v="72"/>
      <x v="57"/>
    </i>
    <i>
      <x v="1075"/>
      <x v="16"/>
      <x v="4"/>
      <x v="75"/>
      <x v="20"/>
      <x v="238"/>
      <x v="250"/>
      <x v="80"/>
      <x v="188"/>
      <x v="25"/>
      <x v="57"/>
    </i>
    <i>
      <x v="1078"/>
      <x v="16"/>
      <x v="4"/>
      <x v="76"/>
      <x v="47"/>
      <x v="75"/>
      <x v="77"/>
      <x v="81"/>
      <x v="587"/>
      <x/>
      <x v="54"/>
    </i>
    <i>
      <x v="1079"/>
      <x v="16"/>
      <x v="4"/>
      <x v="76"/>
      <x v="47"/>
      <x v="313"/>
      <x v="328"/>
      <x v="82"/>
      <x v="79"/>
      <x/>
      <x v="54"/>
    </i>
    <i>
      <x v="1080"/>
      <x v="16"/>
      <x v="4"/>
      <x v="76"/>
      <x v="47"/>
      <x v="75"/>
      <x v="77"/>
      <x v="83"/>
      <x v="352"/>
      <x/>
      <x v="54"/>
    </i>
    <i>
      <x v="1081"/>
      <x v="16"/>
      <x v="4"/>
      <x v="76"/>
      <x v="47"/>
      <x v="313"/>
      <x v="328"/>
      <x v="85"/>
      <x v="707"/>
      <x/>
      <x v="54"/>
    </i>
    <i>
      <x v="1083"/>
      <x v="16"/>
      <x v="4"/>
      <x v="77"/>
      <x v="11"/>
      <x v="313"/>
      <x v="328"/>
      <x v="21"/>
      <x v="264"/>
      <x v="37"/>
      <x v="57"/>
    </i>
    <i>
      <x v="1084"/>
      <x v="16"/>
      <x v="4"/>
      <x v="77"/>
      <x v="11"/>
      <x v="76"/>
      <x v="78"/>
      <x v="22"/>
      <x v="262"/>
      <x v="44"/>
      <x v="57"/>
    </i>
    <i>
      <x v="1085"/>
      <x v="16"/>
      <x v="4"/>
      <x v="77"/>
      <x v="11"/>
      <x v="313"/>
      <x v="328"/>
      <x v="66"/>
      <x v="263"/>
      <x v="29"/>
      <x v="57"/>
    </i>
    <i>
      <x v="1088"/>
      <x v="16"/>
      <x v="4"/>
      <x v="78"/>
      <x v="91"/>
      <x v="77"/>
      <x v="79"/>
      <x v="69"/>
      <x v="360"/>
      <x v="12"/>
      <x v="57"/>
    </i>
    <i>
      <x v="1089"/>
      <x v="16"/>
      <x v="4"/>
      <x v="78"/>
      <x v="91"/>
      <x v="314"/>
      <x v="329"/>
      <x v="70"/>
      <x v="359"/>
      <x v="44"/>
      <x v="57"/>
    </i>
    <i>
      <x v="1091"/>
      <x v="16"/>
      <x v="4"/>
      <x v="78"/>
      <x v="91"/>
      <x v="314"/>
      <x v="329"/>
      <x v="73"/>
      <x v="809"/>
      <x v="56"/>
      <x v="57"/>
    </i>
    <i>
      <x v="1093"/>
      <x v="16"/>
      <x v="4"/>
      <x v="78"/>
      <x v="91"/>
      <x v="314"/>
      <x v="329"/>
      <x v="75"/>
      <x v="590"/>
      <x v="8"/>
      <x v="60"/>
    </i>
    <i>
      <x v="1096"/>
      <x v="16"/>
      <x v="4"/>
      <x v="79"/>
      <x v="85"/>
      <x v="78"/>
      <x v="80"/>
      <x v="77"/>
      <x v="600"/>
      <x/>
      <x v="60"/>
    </i>
    <i>
      <x v="1099"/>
      <x v="16"/>
      <x v="4"/>
      <x v="80"/>
      <x v="67"/>
      <x v="79"/>
      <x v="81"/>
      <x v="80"/>
      <x v="367"/>
      <x/>
      <x v="60"/>
    </i>
    <i>
      <x v="1101"/>
      <x v="16"/>
      <x v="4"/>
      <x v="80"/>
      <x v="67"/>
      <x v="79"/>
      <x v="81"/>
      <x v="21"/>
      <x v="696"/>
      <x/>
      <x v="60"/>
    </i>
    <i>
      <x v="1102"/>
      <x v="16"/>
      <x v="4"/>
      <x v="80"/>
      <x v="67"/>
      <x v="286"/>
      <x v="301"/>
      <x v="22"/>
      <x v="697"/>
      <x/>
      <x v="60"/>
    </i>
    <i>
      <x v="1103"/>
      <x v="16"/>
      <x v="4"/>
      <x v="80"/>
      <x v="67"/>
      <x v="79"/>
      <x v="81"/>
      <x v="22"/>
      <x v="698"/>
      <x/>
      <x v="60"/>
    </i>
    <i>
      <x v="1104"/>
      <x v="16"/>
      <x v="4"/>
      <x v="80"/>
      <x v="67"/>
      <x v="286"/>
      <x v="301"/>
      <x v="66"/>
      <x v="390"/>
      <x/>
      <x v="60"/>
    </i>
    <i>
      <x v="1105"/>
      <x v="16"/>
      <x v="4"/>
      <x v="80"/>
      <x v="67"/>
      <x v="79"/>
      <x v="81"/>
      <x v="69"/>
      <x v="391"/>
      <x/>
      <x v="60"/>
    </i>
    <i>
      <x v="1107"/>
      <x v="16"/>
      <x v="4"/>
      <x v="80"/>
      <x v="67"/>
      <x v="79"/>
      <x v="81"/>
      <x v="73"/>
      <x v="584"/>
      <x/>
      <x v="60"/>
    </i>
    <i>
      <x v="1108"/>
      <x v="16"/>
      <x v="4"/>
      <x v="80"/>
      <x v="67"/>
      <x v="178"/>
      <x v="185"/>
      <x v="75"/>
      <x v="582"/>
      <x/>
      <x v="60"/>
    </i>
    <i>
      <x v="1109"/>
      <x v="16"/>
      <x v="4"/>
      <x v="80"/>
      <x v="67"/>
      <x v="79"/>
      <x v="81"/>
      <x v="77"/>
      <x v="580"/>
      <x/>
      <x v="60"/>
    </i>
    <i>
      <x v="1110"/>
      <x v="16"/>
      <x v="4"/>
      <x v="80"/>
      <x v="67"/>
      <x v="178"/>
      <x v="185"/>
      <x v="80"/>
      <x v="581"/>
      <x/>
      <x v="60"/>
    </i>
    <i>
      <x v="1111"/>
      <x v="16"/>
      <x v="4"/>
      <x v="80"/>
      <x v="67"/>
      <x v="79"/>
      <x v="81"/>
      <x v="70"/>
      <x v="576"/>
      <x/>
      <x v="60"/>
    </i>
    <i>
      <x v="1112"/>
      <x v="16"/>
      <x v="4"/>
      <x v="80"/>
      <x v="67"/>
      <x v="178"/>
      <x v="185"/>
      <x v="73"/>
      <x v="577"/>
      <x/>
      <x v="60"/>
    </i>
    <i>
      <x v="1113"/>
      <x v="16"/>
      <x v="4"/>
      <x v="80"/>
      <x v="67"/>
      <x v="79"/>
      <x v="81"/>
      <x v="83"/>
      <x v="578"/>
      <x/>
      <x v="60"/>
    </i>
    <i>
      <x v="1114"/>
      <x v="16"/>
      <x v="4"/>
      <x v="80"/>
      <x v="67"/>
      <x v="178"/>
      <x v="185"/>
      <x v="85"/>
      <x v="579"/>
      <x/>
      <x v="60"/>
    </i>
    <i>
      <x v="1115"/>
      <x v="16"/>
      <x v="4"/>
      <x v="80"/>
      <x v="67"/>
      <x v="79"/>
      <x v="81"/>
      <x v="86"/>
      <x v="583"/>
      <x/>
      <x v="60"/>
    </i>
    <i>
      <x v="1116"/>
      <x v="16"/>
      <x v="4"/>
      <x v="80"/>
      <x v="67"/>
      <x v="178"/>
      <x v="185"/>
      <x v="87"/>
      <x v="382"/>
      <x/>
      <x v="60"/>
    </i>
    <i>
      <x v="1117"/>
      <x v="16"/>
      <x v="4"/>
      <x v="80"/>
      <x v="67"/>
      <x v="79"/>
      <x v="81"/>
      <x v="88"/>
      <x v="379"/>
      <x/>
      <x v="60"/>
    </i>
    <i>
      <x v="1118"/>
      <x v="16"/>
      <x v="4"/>
      <x v="80"/>
      <x v="67"/>
      <x v="178"/>
      <x v="185"/>
      <x v="89"/>
      <x v="380"/>
      <x/>
      <x v="60"/>
    </i>
    <i>
      <x v="1119"/>
      <x v="16"/>
      <x v="4"/>
      <x v="80"/>
      <x v="67"/>
      <x v="79"/>
      <x v="81"/>
      <x v="75"/>
      <x v="375"/>
      <x/>
      <x v="60"/>
    </i>
    <i>
      <x v="1120"/>
      <x v="16"/>
      <x v="4"/>
      <x v="80"/>
      <x v="67"/>
      <x v="178"/>
      <x v="185"/>
      <x v="77"/>
      <x v="376"/>
      <x/>
      <x v="60"/>
    </i>
    <i>
      <x v="1121"/>
      <x v="16"/>
      <x v="4"/>
      <x v="80"/>
      <x v="67"/>
      <x v="79"/>
      <x v="81"/>
      <x v="21"/>
      <x v="377"/>
      <x/>
      <x v="60"/>
    </i>
    <i>
      <x v="1122"/>
      <x v="16"/>
      <x v="4"/>
      <x v="80"/>
      <x v="67"/>
      <x v="178"/>
      <x v="185"/>
      <x v="22"/>
      <x v="378"/>
      <x/>
      <x v="60"/>
    </i>
    <i>
      <x v="1123"/>
      <x v="16"/>
      <x v="4"/>
      <x v="80"/>
      <x v="67"/>
      <x v="79"/>
      <x v="81"/>
      <x v="66"/>
      <x v="381"/>
      <x/>
      <x v="60"/>
    </i>
    <i>
      <x v="1124"/>
      <x v="16"/>
      <x v="4"/>
      <x v="80"/>
      <x v="67"/>
      <x v="178"/>
      <x v="185"/>
      <x v="69"/>
      <x v="1005"/>
      <x/>
      <x v="60"/>
    </i>
    <i>
      <x v="1126"/>
      <x v="16"/>
      <x v="4"/>
      <x v="81"/>
      <x v="101"/>
      <x v="178"/>
      <x v="185"/>
      <x v="21"/>
      <x v="599"/>
      <x/>
      <x v="60"/>
    </i>
    <i>
      <x v="1129"/>
      <x v="16"/>
      <x v="4"/>
      <x v="82"/>
      <x v="98"/>
      <x v="81"/>
      <x v="83"/>
      <x v="22"/>
      <x v="464"/>
      <x v="29"/>
      <x v="60"/>
    </i>
    <i>
      <x v="1130"/>
      <x v="16"/>
      <x v="4"/>
      <x v="82"/>
      <x v="98"/>
      <x v="302"/>
      <x v="318"/>
      <x v="66"/>
      <x v="466"/>
      <x v="12"/>
      <x v="60"/>
    </i>
    <i>
      <x v="1131"/>
      <x v="16"/>
      <x v="4"/>
      <x v="82"/>
      <x v="98"/>
      <x v="81"/>
      <x v="83"/>
      <x v="69"/>
      <x v="465"/>
      <x v="6"/>
      <x v="60"/>
    </i>
    <i>
      <x v="1132"/>
      <x v="16"/>
      <x v="4"/>
      <x v="82"/>
      <x v="98"/>
      <x v="302"/>
      <x v="318"/>
      <x v="70"/>
      <x v="467"/>
      <x v="8"/>
      <x v="60"/>
    </i>
    <i>
      <x v="1133"/>
      <x v="16"/>
      <x v="4"/>
      <x v="82"/>
      <x v="98"/>
      <x v="81"/>
      <x v="83"/>
      <x v="73"/>
      <x v="468"/>
      <x v="1"/>
      <x v="60"/>
    </i>
    <i>
      <x v="1134"/>
      <x v="16"/>
      <x v="4"/>
      <x v="82"/>
      <x v="98"/>
      <x v="302"/>
      <x v="318"/>
      <x v="82"/>
      <x v="660"/>
      <x v="5"/>
      <x v="60"/>
    </i>
    <i>
      <x v="1136"/>
      <x v="16"/>
      <x v="4"/>
      <x v="82"/>
      <x v="98"/>
      <x v="302"/>
      <x v="318"/>
      <x v="75"/>
      <x v="965"/>
      <x v="32"/>
      <x v="60"/>
    </i>
    <i>
      <x v="1137"/>
      <x v="16"/>
      <x v="4"/>
      <x v="82"/>
      <x v="98"/>
      <x v="274"/>
      <x v="289"/>
      <x v="77"/>
      <x v="963"/>
      <x v="16"/>
      <x v="60"/>
    </i>
    <i>
      <x v="1138"/>
      <x v="16"/>
      <x v="4"/>
      <x v="82"/>
      <x v="98"/>
      <x v="302"/>
      <x v="318"/>
      <x v="80"/>
      <x v="968"/>
      <x v="16"/>
      <x v="60"/>
    </i>
    <i>
      <x v="1139"/>
      <x v="16"/>
      <x v="4"/>
      <x v="82"/>
      <x v="98"/>
      <x v="274"/>
      <x v="289"/>
      <x v="81"/>
      <x v="967"/>
      <x/>
      <x v="60"/>
    </i>
    <i>
      <x v="1140"/>
      <x v="16"/>
      <x v="4"/>
      <x v="82"/>
      <x v="98"/>
      <x v="302"/>
      <x v="318"/>
      <x v="88"/>
      <x v="966"/>
      <x v="1"/>
      <x v="60"/>
    </i>
    <i>
      <x v="1141"/>
      <x v="16"/>
      <x v="4"/>
      <x v="82"/>
      <x v="98"/>
      <x v="274"/>
      <x v="289"/>
      <x v="21"/>
      <x v="964"/>
      <x/>
      <x v="60"/>
    </i>
    <i>
      <x v="1143"/>
      <x v="16"/>
      <x v="4"/>
      <x v="82"/>
      <x v="98"/>
      <x v="274"/>
      <x v="289"/>
      <x v="21"/>
      <x v="568"/>
      <x v="26"/>
      <x v="60"/>
    </i>
    <i>
      <x v="1144"/>
      <x v="16"/>
      <x v="4"/>
      <x v="82"/>
      <x v="98"/>
      <x v="164"/>
      <x v="168"/>
      <x v="66"/>
      <x v="569"/>
      <x v="14"/>
      <x v="60"/>
    </i>
    <i>
      <x v="1147"/>
      <x v="16"/>
      <x v="4"/>
      <x v="83"/>
      <x v="35"/>
      <x v="82"/>
      <x v="84"/>
      <x v="22"/>
      <x v="66"/>
      <x v="15"/>
      <x v="60"/>
    </i>
    <i>
      <x v="1148"/>
      <x v="16"/>
      <x v="4"/>
      <x v="83"/>
      <x v="35"/>
      <x v="300"/>
      <x v="316"/>
      <x v="70"/>
      <x v="67"/>
      <x v="6"/>
      <x v="60"/>
    </i>
    <i>
      <x v="1149"/>
      <x v="16"/>
      <x v="4"/>
      <x v="83"/>
      <x v="35"/>
      <x v="82"/>
      <x v="84"/>
      <x v="73"/>
      <x v="68"/>
      <x v="3"/>
      <x v="60"/>
    </i>
    <i>
      <x v="1150"/>
      <x v="16"/>
      <x v="4"/>
      <x v="83"/>
      <x v="35"/>
      <x v="300"/>
      <x v="316"/>
      <x v="66"/>
      <x v="80"/>
      <x v="1"/>
      <x v="60"/>
    </i>
    <i>
      <x v="1151"/>
      <x v="16"/>
      <x v="4"/>
      <x v="83"/>
      <x v="35"/>
      <x v="82"/>
      <x v="84"/>
      <x v="77"/>
      <x v="81"/>
      <x v="3"/>
      <x v="60"/>
    </i>
    <i>
      <x v="1152"/>
      <x v="16"/>
      <x v="4"/>
      <x v="83"/>
      <x v="35"/>
      <x v="300"/>
      <x v="316"/>
      <x v="80"/>
      <x v="160"/>
      <x v="3"/>
      <x v="60"/>
    </i>
    <i>
      <x v="1153"/>
      <x v="16"/>
      <x v="4"/>
      <x v="83"/>
      <x v="35"/>
      <x v="82"/>
      <x v="84"/>
      <x v="81"/>
      <x v="161"/>
      <x/>
      <x v="60"/>
    </i>
    <i>
      <x v="1154"/>
      <x v="16"/>
      <x v="4"/>
      <x v="83"/>
      <x v="35"/>
      <x v="300"/>
      <x v="316"/>
      <x v="82"/>
      <x v="162"/>
      <x v="1"/>
      <x v="60"/>
    </i>
    <i>
      <x v="1155"/>
      <x v="16"/>
      <x v="4"/>
      <x v="83"/>
      <x v="35"/>
      <x v="82"/>
      <x v="84"/>
      <x v="83"/>
      <x v="163"/>
      <x/>
      <x v="60"/>
    </i>
    <i>
      <x v="1156"/>
      <x v="16"/>
      <x v="4"/>
      <x v="83"/>
      <x v="35"/>
      <x v="300"/>
      <x v="316"/>
      <x v="85"/>
      <x v="82"/>
      <x v="1"/>
      <x v="60"/>
    </i>
    <i>
      <x v="1157"/>
      <x v="16"/>
      <x v="4"/>
      <x v="83"/>
      <x v="35"/>
      <x v="82"/>
      <x v="84"/>
      <x v="86"/>
      <x v="177"/>
      <x v="3"/>
      <x v="60"/>
    </i>
    <i>
      <x v="1158"/>
      <x v="16"/>
      <x v="4"/>
      <x v="83"/>
      <x v="35"/>
      <x v="300"/>
      <x v="316"/>
      <x v="87"/>
      <x v="205"/>
      <x v="3"/>
      <x v="60"/>
    </i>
    <i>
      <x v="1159"/>
      <x v="16"/>
      <x v="4"/>
      <x v="83"/>
      <x v="35"/>
      <x v="82"/>
      <x v="84"/>
      <x v="21"/>
      <x v="206"/>
      <x/>
      <x v="60"/>
    </i>
    <i>
      <x v="1161"/>
      <x v="16"/>
      <x v="4"/>
      <x v="83"/>
      <x v="35"/>
      <x v="82"/>
      <x v="84"/>
      <x v="21"/>
      <x v="67"/>
      <x/>
      <x v="60"/>
    </i>
    <i>
      <x v="1162"/>
      <x v="16"/>
      <x v="4"/>
      <x v="83"/>
      <x v="35"/>
      <x v="301"/>
      <x v="317"/>
      <x v="22"/>
      <x v="68"/>
      <x/>
      <x v="60"/>
    </i>
    <i>
      <x v="1163"/>
      <x v="16"/>
      <x v="4"/>
      <x v="83"/>
      <x v="35"/>
      <x v="82"/>
      <x v="84"/>
      <x v="66"/>
      <x v="69"/>
      <x/>
      <x v="60"/>
    </i>
    <i>
      <x v="1164"/>
      <x v="16"/>
      <x v="4"/>
      <x v="83"/>
      <x v="35"/>
      <x v="301"/>
      <x v="317"/>
      <x v="69"/>
      <x v="83"/>
      <x/>
      <x v="60"/>
    </i>
    <i>
      <x v="1167"/>
      <x v="16"/>
      <x v="4"/>
      <x v="84"/>
      <x v="65"/>
      <x v="83"/>
      <x v="85"/>
      <x v="70"/>
      <x v="76"/>
      <x/>
      <x v="60"/>
    </i>
    <i>
      <x v="1168"/>
      <x v="16"/>
      <x v="4"/>
      <x v="84"/>
      <x v="65"/>
      <x v="241"/>
      <x v="253"/>
      <x v="73"/>
      <x v="339"/>
      <x/>
      <x v="60"/>
    </i>
    <i>
      <x v="1173"/>
      <x v="16"/>
      <x v="4"/>
      <x v="85"/>
      <x v="81"/>
      <x v="125"/>
      <x v="128"/>
      <x v="75"/>
      <x v="1014"/>
      <x/>
      <x v="60"/>
    </i>
    <i>
      <x v="1176"/>
      <x v="16"/>
      <x v="4"/>
      <x v="86"/>
      <x v="90"/>
      <x v="85"/>
      <x v="87"/>
      <x v="21"/>
      <x v="235"/>
      <x/>
      <x v="60"/>
    </i>
    <i>
      <x v="1178"/>
      <x v="16"/>
      <x v="4"/>
      <x v="87"/>
      <x v="59"/>
      <x v="85"/>
      <x v="87"/>
      <x v="22"/>
      <x v="298"/>
      <x/>
      <x v="54"/>
    </i>
    <i>
      <x v="1181"/>
      <x v="16"/>
      <x v="4"/>
      <x v="88"/>
      <x v="55"/>
      <x v="87"/>
      <x v="89"/>
      <x v="66"/>
      <x v="858"/>
      <x v="1"/>
      <x v="60"/>
    </i>
    <i>
      <x v="1182"/>
      <x v="16"/>
      <x v="4"/>
      <x v="88"/>
      <x v="55"/>
      <x v="223"/>
      <x v="235"/>
      <x v="69"/>
      <x v="859"/>
      <x v="8"/>
      <x v="60"/>
    </i>
    <i>
      <x v="1183"/>
      <x v="16"/>
      <x v="4"/>
      <x v="88"/>
      <x v="55"/>
      <x v="87"/>
      <x v="89"/>
      <x v="70"/>
      <x v="860"/>
      <x v="23"/>
      <x v="60"/>
    </i>
    <i>
      <x v="1184"/>
      <x v="16"/>
      <x v="4"/>
      <x v="88"/>
      <x v="55"/>
      <x v="223"/>
      <x v="235"/>
      <x v="73"/>
      <x v="861"/>
      <x v="3"/>
      <x v="60"/>
    </i>
    <i>
      <x v="1185"/>
      <x v="16"/>
      <x v="4"/>
      <x v="88"/>
      <x v="55"/>
      <x v="87"/>
      <x v="89"/>
      <x v="75"/>
      <x v="864"/>
      <x v="3"/>
      <x v="60"/>
    </i>
    <i>
      <x v="1186"/>
      <x v="16"/>
      <x v="4"/>
      <x v="88"/>
      <x v="55"/>
      <x v="223"/>
      <x v="235"/>
      <x v="73"/>
      <x v="865"/>
      <x v="36"/>
      <x v="60"/>
    </i>
    <i>
      <x v="1187"/>
      <x v="16"/>
      <x v="4"/>
      <x v="88"/>
      <x v="55"/>
      <x v="87"/>
      <x v="89"/>
      <x v="75"/>
      <x v="866"/>
      <x v="1"/>
      <x v="60"/>
    </i>
    <i>
      <x v="1188"/>
      <x v="16"/>
      <x v="4"/>
      <x v="88"/>
      <x v="55"/>
      <x v="223"/>
      <x v="235"/>
      <x v="77"/>
      <x v="874"/>
      <x v="11"/>
      <x v="60"/>
    </i>
    <i>
      <x v="1189"/>
      <x v="16"/>
      <x v="4"/>
      <x v="88"/>
      <x v="55"/>
      <x v="87"/>
      <x v="89"/>
      <x v="80"/>
      <x v="875"/>
      <x v="1"/>
      <x v="60"/>
    </i>
    <i>
      <x v="1190"/>
      <x v="16"/>
      <x v="4"/>
      <x v="88"/>
      <x v="55"/>
      <x v="223"/>
      <x v="235"/>
      <x v="83"/>
      <x v="876"/>
      <x v="15"/>
      <x v="60"/>
    </i>
    <i>
      <x v="1191"/>
      <x v="16"/>
      <x v="4"/>
      <x v="88"/>
      <x v="55"/>
      <x v="87"/>
      <x v="89"/>
      <x v="85"/>
      <x v="877"/>
      <x v="9"/>
      <x v="60"/>
    </i>
    <i>
      <x v="1192"/>
      <x v="16"/>
      <x v="4"/>
      <x v="88"/>
      <x v="55"/>
      <x v="223"/>
      <x v="235"/>
      <x v="86"/>
      <x v="878"/>
      <x v="37"/>
      <x v="60"/>
    </i>
    <i>
      <x v="1193"/>
      <x v="16"/>
      <x v="4"/>
      <x v="88"/>
      <x v="55"/>
      <x v="87"/>
      <x v="89"/>
      <x v="81"/>
      <x v="879"/>
      <x v="5"/>
      <x v="60"/>
    </i>
    <i>
      <x v="1194"/>
      <x v="16"/>
      <x v="4"/>
      <x v="88"/>
      <x v="55"/>
      <x v="223"/>
      <x v="235"/>
      <x v="21"/>
      <x v="880"/>
      <x v="3"/>
      <x v="60"/>
    </i>
    <i>
      <x v="1195"/>
      <x v="16"/>
      <x v="4"/>
      <x v="88"/>
      <x v="55"/>
      <x v="87"/>
      <x v="89"/>
      <x v="22"/>
      <x v="881"/>
      <x v="16"/>
      <x v="60"/>
    </i>
    <i>
      <x v="1196"/>
      <x v="16"/>
      <x v="4"/>
      <x v="88"/>
      <x v="55"/>
      <x v="223"/>
      <x v="235"/>
      <x v="22"/>
      <x v="955"/>
      <x v="6"/>
      <x v="60"/>
    </i>
    <i>
      <x v="1197"/>
      <x v="16"/>
      <x v="4"/>
      <x v="88"/>
      <x v="55"/>
      <x v="87"/>
      <x v="89"/>
      <x v="66"/>
      <x v="869"/>
      <x v="1"/>
      <x v="60"/>
    </i>
    <i>
      <x v="1198"/>
      <x v="16"/>
      <x v="4"/>
      <x v="88"/>
      <x v="55"/>
      <x v="223"/>
      <x v="235"/>
      <x v="69"/>
      <x v="990"/>
      <x v="10"/>
      <x v="60"/>
    </i>
    <i>
      <x v="1199"/>
      <x v="16"/>
      <x v="4"/>
      <x v="88"/>
      <x v="55"/>
      <x v="87"/>
      <x v="89"/>
      <x v="73"/>
      <x v="991"/>
      <x v="7"/>
      <x v="60"/>
    </i>
    <i>
      <x v="1200"/>
      <x v="16"/>
      <x v="4"/>
      <x v="88"/>
      <x v="55"/>
      <x v="223"/>
      <x v="235"/>
      <x v="75"/>
      <x v="974"/>
      <x v="108"/>
      <x v="57"/>
    </i>
    <i>
      <x v="1210"/>
      <x v="17"/>
      <x v="1"/>
      <x v="89"/>
      <x v="10"/>
      <x v="288"/>
      <x v="305"/>
      <x v="21"/>
      <x v="495"/>
      <x v="78"/>
      <x v="57"/>
    </i>
    <i>
      <x v="1211"/>
      <x v="17"/>
      <x v="1"/>
      <x v="89"/>
      <x v="10"/>
      <x v="150"/>
      <x v="153"/>
      <x v="22"/>
      <x v="1020"/>
      <x v="5"/>
      <x v="57"/>
    </i>
    <i>
      <x v="1215"/>
      <x v="17"/>
      <x v="1"/>
      <x v="90"/>
      <x v="18"/>
      <x v="290"/>
      <x v="307"/>
      <x v="21"/>
      <x v="1025"/>
      <x/>
      <x v="60"/>
    </i>
    <i>
      <x v="1219"/>
      <x v="17"/>
      <x v="1"/>
      <x v="91"/>
      <x v="17"/>
      <x v="289"/>
      <x v="306"/>
      <x v="22"/>
      <x v="196"/>
      <x v="82"/>
      <x v="57"/>
    </i>
    <i>
      <x v="1221"/>
      <x v="17"/>
      <x v="1"/>
      <x v="91"/>
      <x v="17"/>
      <x v="289"/>
      <x v="306"/>
      <x v="21"/>
      <x v="588"/>
      <x/>
      <x v="60"/>
    </i>
    <i>
      <x v="1222"/>
      <x v="17"/>
      <x v="1"/>
      <x v="91"/>
      <x v="17"/>
      <x v="229"/>
      <x v="241"/>
      <x v="22"/>
      <x v="506"/>
      <x/>
      <x v="60"/>
    </i>
    <i>
      <x v="1226"/>
      <x v="17"/>
      <x v="1"/>
      <x v="92"/>
      <x v="19"/>
      <x v="291"/>
      <x v="308"/>
      <x v="66"/>
      <x v="711"/>
      <x v="11"/>
      <x v="60"/>
    </i>
    <i>
      <x v="1227"/>
      <x v="17"/>
      <x v="1"/>
      <x v="92"/>
      <x v="19"/>
      <x v="306"/>
      <x v="322"/>
      <x v="69"/>
      <x v="710"/>
      <x v="4"/>
      <x v="60"/>
    </i>
    <i>
      <x v="1228"/>
      <x v="17"/>
      <x v="1"/>
      <x v="92"/>
      <x v="19"/>
      <x v="291"/>
      <x v="308"/>
      <x v="70"/>
      <x v="364"/>
      <x v="5"/>
      <x v="60"/>
    </i>
    <i>
      <x v="1229"/>
      <x v="17"/>
      <x v="1"/>
      <x v="92"/>
      <x v="19"/>
      <x v="306"/>
      <x v="322"/>
      <x v="73"/>
      <x v="363"/>
      <x/>
      <x v="60"/>
    </i>
    <i>
      <x v="1231"/>
      <x v="17"/>
      <x v="1"/>
      <x v="92"/>
      <x v="19"/>
      <x v="306"/>
      <x v="322"/>
      <x v="73"/>
      <x v="180"/>
      <x/>
      <x v="60"/>
    </i>
    <i>
      <x v="1235"/>
      <x v="17"/>
      <x v="1"/>
      <x v="93"/>
      <x v="23"/>
      <x v="292"/>
      <x v="309"/>
      <x v="21"/>
      <x v="181"/>
      <x/>
      <x v="60"/>
    </i>
    <i>
      <x v="1239"/>
      <x v="17"/>
      <x v="1"/>
      <x v="94"/>
      <x v="97"/>
      <x v="298"/>
      <x v="314"/>
      <x v="22"/>
      <x v="1056"/>
      <x/>
      <x v="54"/>
    </i>
    <i>
      <x v="1240"/>
      <x v="17"/>
      <x v="1"/>
      <x v="94"/>
      <x v="97"/>
      <x v="326"/>
      <x v="340"/>
      <x v="66"/>
      <x v="1060"/>
      <x v="4"/>
      <x v="60"/>
    </i>
    <i>
      <x v="1241"/>
      <x v="17"/>
      <x v="1"/>
      <x v="94"/>
      <x v="97"/>
      <x v="298"/>
      <x v="314"/>
      <x v="69"/>
      <x v="1058"/>
      <x/>
      <x v="54"/>
    </i>
    <i>
      <x v="1242"/>
      <x v="17"/>
      <x v="1"/>
      <x v="94"/>
      <x v="97"/>
      <x v="326"/>
      <x v="340"/>
      <x v="21"/>
      <x v="222"/>
      <x/>
      <x v="54"/>
    </i>
    <i>
      <x v="1245"/>
      <x v="17"/>
      <x v="1"/>
      <x v="96"/>
      <x v="61"/>
      <x v="95"/>
      <x v="97"/>
      <x v="22"/>
      <x v="694"/>
      <x/>
      <x v="60"/>
    </i>
    <i>
      <x v="1246"/>
      <x v="17"/>
      <x v="1"/>
      <x v="96"/>
      <x v="61"/>
      <x v="295"/>
      <x v="311"/>
      <x v="66"/>
      <x v="664"/>
      <x/>
      <x v="60"/>
    </i>
    <i>
      <x v="1247"/>
      <x v="17"/>
      <x v="1"/>
      <x v="96"/>
      <x v="61"/>
      <x v="95"/>
      <x v="97"/>
      <x v="69"/>
      <x v="617"/>
      <x/>
      <x v="60"/>
    </i>
    <i>
      <x v="1248"/>
      <x v="17"/>
      <x v="1"/>
      <x v="96"/>
      <x v="61"/>
      <x v="295"/>
      <x v="311"/>
      <x v="70"/>
      <x v="598"/>
      <x v="7"/>
      <x v="60"/>
    </i>
    <i>
      <x v="1252"/>
      <x v="17"/>
      <x v="1"/>
      <x v="95"/>
      <x v="100"/>
      <x v="294"/>
      <x v="310"/>
      <x v="73"/>
      <x v="313"/>
      <x/>
      <x v="54"/>
    </i>
    <i>
      <x v="1253"/>
      <x v="17"/>
      <x v="1"/>
      <x v="95"/>
      <x v="100"/>
      <x v="269"/>
      <x v="284"/>
      <x v="21"/>
      <x v="709"/>
      <x/>
      <x v="54"/>
    </i>
    <i>
      <x v="1255"/>
      <x v="17"/>
      <x v="1"/>
      <x v="95"/>
      <x v="100"/>
      <x v="269"/>
      <x v="284"/>
      <x v="22"/>
      <x v="656"/>
      <x/>
      <x v="60"/>
    </i>
    <i>
      <x v="1256"/>
      <x v="17"/>
      <x v="1"/>
      <x v="95"/>
      <x v="100"/>
      <x v="320"/>
      <x v="335"/>
      <x v="66"/>
      <x v="657"/>
      <x/>
      <x v="60"/>
    </i>
    <i>
      <x v="1257"/>
      <x v="17"/>
      <x v="1"/>
      <x v="95"/>
      <x v="100"/>
      <x v="269"/>
      <x v="284"/>
      <x v="69"/>
      <x v="615"/>
      <x/>
      <x v="60"/>
    </i>
    <i>
      <x v="1259"/>
      <x v="17"/>
      <x v="1"/>
      <x v="95"/>
      <x v="100"/>
      <x v="269"/>
      <x v="284"/>
      <x v="70"/>
      <x v="267"/>
      <x v="10"/>
      <x v="60"/>
    </i>
    <i>
      <x v="1260"/>
      <x v="17"/>
      <x v="1"/>
      <x v="95"/>
      <x v="100"/>
      <x v="277"/>
      <x v="292"/>
      <x v="73"/>
      <x v="488"/>
      <x v="3"/>
      <x v="60"/>
    </i>
    <i>
      <x v="1261"/>
      <x v="17"/>
      <x v="1"/>
      <x v="95"/>
      <x v="100"/>
      <x v="269"/>
      <x v="284"/>
      <x v="75"/>
      <x v="1059"/>
      <x v="1"/>
      <x v="60"/>
    </i>
    <i>
      <x v="1263"/>
      <x v="17"/>
      <x v="1"/>
      <x v="95"/>
      <x v="100"/>
      <x v="269"/>
      <x v="284"/>
      <x v="77"/>
      <x v="240"/>
      <x/>
      <x v="60"/>
    </i>
    <i>
      <x v="1264"/>
      <x v="17"/>
      <x v="1"/>
      <x v="95"/>
      <x v="100"/>
      <x v="236"/>
      <x v="248"/>
      <x v="80"/>
      <x v="241"/>
      <x/>
      <x v="60"/>
    </i>
    <i>
      <x v="1265"/>
      <x v="17"/>
      <x v="1"/>
      <x v="95"/>
      <x v="100"/>
      <x v="269"/>
      <x v="284"/>
      <x v="81"/>
      <x v="806"/>
      <x/>
      <x v="60"/>
    </i>
    <i>
      <x v="1267"/>
      <x v="17"/>
      <x v="1"/>
      <x v="95"/>
      <x v="100"/>
      <x v="269"/>
      <x v="284"/>
      <x v="82"/>
      <x v="216"/>
      <x/>
      <x v="60"/>
    </i>
    <i>
      <x v="1271"/>
      <x v="17"/>
      <x v="1"/>
      <x v="97"/>
      <x v="73"/>
      <x v="297"/>
      <x v="313"/>
      <x v="21"/>
      <x v="632"/>
      <x/>
      <x v="54"/>
    </i>
    <i>
      <x v="1273"/>
      <x v="17"/>
      <x v="1"/>
      <x v="97"/>
      <x v="73"/>
      <x v="297"/>
      <x v="313"/>
      <x v="22"/>
      <x v="633"/>
      <x/>
      <x v="60"/>
    </i>
    <i>
      <x v="1274"/>
      <x v="17"/>
      <x v="1"/>
      <x v="97"/>
      <x v="73"/>
      <x v="304"/>
      <x v="320"/>
      <x v="66"/>
      <x v="268"/>
      <x v="63"/>
      <x v="60"/>
    </i>
    <i>
      <x v="1275"/>
      <x v="17"/>
      <x v="1"/>
      <x v="97"/>
      <x v="73"/>
      <x v="297"/>
      <x v="313"/>
      <x v="69"/>
      <x v="618"/>
      <x/>
      <x v="60"/>
    </i>
    <i>
      <x v="1277"/>
      <x v="17"/>
      <x v="1"/>
      <x v="97"/>
      <x v="73"/>
      <x v="297"/>
      <x v="313"/>
      <x v="70"/>
      <x v="659"/>
      <x/>
      <x v="60"/>
    </i>
    <i>
      <x v="1280"/>
      <x v="17"/>
      <x v="1"/>
      <x v="98"/>
      <x v="102"/>
      <x v="97"/>
      <x v="99"/>
      <x v="21"/>
      <x v="624"/>
      <x/>
      <x v="60"/>
    </i>
    <i>
      <x v="1281"/>
      <x v="17"/>
      <x v="1"/>
      <x v="98"/>
      <x v="102"/>
      <x v="296"/>
      <x v="312"/>
      <x v="22"/>
      <x v="621"/>
      <x v="6"/>
      <x v="60"/>
    </i>
    <i>
      <x v="1282"/>
      <x v="17"/>
      <x v="1"/>
      <x v="98"/>
      <x v="102"/>
      <x v="97"/>
      <x v="99"/>
      <x v="66"/>
      <x v="622"/>
      <x/>
      <x v="60"/>
    </i>
    <i>
      <x v="1283"/>
      <x v="17"/>
      <x v="1"/>
      <x v="98"/>
      <x v="102"/>
      <x v="296"/>
      <x v="312"/>
      <x v="69"/>
      <x v="623"/>
      <x/>
      <x v="60"/>
    </i>
    <i>
      <x v="1293"/>
      <x v="18"/>
      <x v="5"/>
      <x v="99"/>
      <x v="22"/>
      <x v="293"/>
      <x v="186"/>
      <x v="21"/>
      <x v="410"/>
      <x/>
      <x v="60"/>
    </i>
    <i>
      <x v="1295"/>
      <x v="18"/>
      <x v="5"/>
      <x v="99"/>
      <x v="22"/>
      <x v="293"/>
      <x v="186"/>
      <x v="22"/>
      <x v="593"/>
      <x v="4"/>
      <x v="60"/>
    </i>
    <i>
      <x v="1296"/>
      <x v="18"/>
      <x v="5"/>
      <x v="99"/>
      <x v="22"/>
      <x v="180"/>
      <x v="189"/>
      <x v="66"/>
      <x v="734"/>
      <x v="37"/>
      <x v="60"/>
    </i>
    <i>
      <x v="1297"/>
      <x v="18"/>
      <x v="5"/>
      <x v="99"/>
      <x v="22"/>
      <x v="293"/>
      <x v="186"/>
      <x v="69"/>
      <x v="735"/>
      <x v="6"/>
      <x v="60"/>
    </i>
    <i>
      <x v="1298"/>
      <x v="18"/>
      <x v="5"/>
      <x v="99"/>
      <x v="22"/>
      <x v="180"/>
      <x v="189"/>
      <x v="70"/>
      <x v="296"/>
      <x v="4"/>
      <x v="60"/>
    </i>
    <i>
      <x v="1299"/>
      <x v="18"/>
      <x v="5"/>
      <x v="99"/>
      <x v="22"/>
      <x v="293"/>
      <x v="186"/>
      <x v="73"/>
      <x v="489"/>
      <x v="3"/>
      <x v="60"/>
    </i>
    <i>
      <x v="1300"/>
      <x v="18"/>
      <x v="5"/>
      <x v="99"/>
      <x v="22"/>
      <x v="180"/>
      <x v="189"/>
      <x v="75"/>
      <x v="361"/>
      <x/>
      <x v="54"/>
    </i>
    <i>
      <x v="1302"/>
      <x v="18"/>
      <x v="5"/>
      <x v="99"/>
      <x v="22"/>
      <x v="180"/>
      <x v="189"/>
      <x v="21"/>
      <x v="1026"/>
      <x v="12"/>
      <x v="60"/>
    </i>
    <i>
      <x v="1303"/>
      <x v="18"/>
      <x v="5"/>
      <x v="99"/>
      <x v="22"/>
      <x v="179"/>
      <x v="188"/>
      <x v="22"/>
      <x v="1027"/>
      <x v="1"/>
      <x v="60"/>
    </i>
    <i>
      <x v="1304"/>
      <x v="18"/>
      <x v="5"/>
      <x v="99"/>
      <x v="22"/>
      <x v="180"/>
      <x v="189"/>
      <x v="66"/>
      <x v="1028"/>
      <x v="1"/>
      <x v="60"/>
    </i>
    <i>
      <x v="1305"/>
      <x v="18"/>
      <x v="5"/>
      <x v="99"/>
      <x v="22"/>
      <x v="179"/>
      <x v="188"/>
      <x v="66"/>
      <x v="1029"/>
      <x/>
      <x v="60"/>
    </i>
    <i>
      <x v="1307"/>
      <x v="18"/>
      <x v="5"/>
      <x v="99"/>
      <x v="22"/>
      <x v="179"/>
      <x v="188"/>
      <x v="69"/>
      <x v="312"/>
      <x v="1"/>
      <x v="60"/>
    </i>
    <i>
      <x v="1308"/>
      <x v="18"/>
      <x v="5"/>
      <x v="99"/>
      <x v="22"/>
      <x v="114"/>
      <x v="116"/>
      <x v="70"/>
      <x v="613"/>
      <x v="1"/>
      <x v="60"/>
    </i>
    <i>
      <x v="1309"/>
      <x v="18"/>
      <x v="5"/>
      <x v="99"/>
      <x v="22"/>
      <x v="179"/>
      <x v="188"/>
      <x v="73"/>
      <x v="571"/>
      <x/>
      <x v="54"/>
    </i>
    <i>
      <x v="1310"/>
      <x v="18"/>
      <x v="5"/>
      <x v="99"/>
      <x v="22"/>
      <x v="114"/>
      <x v="116"/>
      <x v="75"/>
      <x v="383"/>
      <x v="4"/>
      <x v="60"/>
    </i>
    <i>
      <x v="1319"/>
      <x v="19"/>
      <x/>
      <x v="100"/>
      <x v="78"/>
      <x v="99"/>
      <x v="101"/>
      <x v="21"/>
      <x v="287"/>
      <x/>
      <x v="54"/>
    </i>
    <i>
      <x v="1321"/>
      <x v="19"/>
      <x/>
      <x v="100"/>
      <x v="78"/>
      <x v="99"/>
      <x v="101"/>
      <x v="22"/>
      <x v="394"/>
      <x v="100"/>
      <x v="59"/>
    </i>
    <i>
      <x v="1323"/>
      <x v="19"/>
      <x/>
      <x v="100"/>
      <x v="78"/>
      <x v="176"/>
      <x v="183"/>
      <x v="66"/>
      <x v="406"/>
      <x v="94"/>
      <x v="59"/>
    </i>
    <i>
      <x v="1332"/>
      <x v="20"/>
      <x v="7"/>
      <x v="103"/>
      <x v="93"/>
      <x v="102"/>
      <x v="104"/>
      <x v="21"/>
      <x v="331"/>
      <x v="88"/>
      <x v="57"/>
    </i>
    <i>
      <x v="1334"/>
      <x v="20"/>
      <x v="7"/>
      <x v="103"/>
      <x v="93"/>
      <x v="102"/>
      <x v="104"/>
      <x v="22"/>
      <x v="706"/>
      <x v="103"/>
      <x v="58"/>
    </i>
    <i>
      <x v="1336"/>
      <x v="20"/>
      <x v="7"/>
      <x v="101"/>
      <x v="2"/>
      <x v="102"/>
      <x v="104"/>
      <x v="66"/>
      <x v="765"/>
      <x v="78"/>
      <x v="59"/>
    </i>
    <i>
      <x v="1337"/>
      <x v="20"/>
      <x v="7"/>
      <x v="101"/>
      <x v="2"/>
      <x v="100"/>
      <x v="102"/>
      <x v="69"/>
      <x v="229"/>
      <x v="74"/>
      <x v="59"/>
    </i>
    <i>
      <x v="1340"/>
      <x v="20"/>
      <x v="7"/>
      <x v="102"/>
      <x v="6"/>
      <x v="101"/>
      <x v="103"/>
      <x v="70"/>
      <x v="255"/>
      <x v="109"/>
      <x v="58"/>
    </i>
    <i>
      <x v="1341"/>
      <x v="20"/>
      <x v="7"/>
      <x v="102"/>
      <x v="6"/>
      <x/>
      <x/>
      <x v="73"/>
      <x v="256"/>
      <x v="109"/>
      <x v="58"/>
    </i>
    <i>
      <x v="1342"/>
      <x v="20"/>
      <x v="7"/>
      <x v="102"/>
      <x v="6"/>
      <x v="101"/>
      <x v="103"/>
      <x v="75"/>
      <x v="198"/>
      <x v="34"/>
      <x v="59"/>
    </i>
    <i>
      <x v="1343"/>
      <x v="20"/>
      <x v="7"/>
      <x v="102"/>
      <x v="6"/>
      <x/>
      <x/>
      <x v="77"/>
      <x v="174"/>
      <x v="25"/>
      <x v="59"/>
    </i>
  </rowItems>
  <colFields count="1">
    <field x="0"/>
  </colFields>
  <colItems count="4">
    <i>
      <x/>
    </i>
    <i>
      <x v="1"/>
    </i>
    <i>
      <x v="2"/>
    </i>
    <i>
      <x v="3"/>
    </i>
  </colItems>
  <pageFields count="1">
    <pageField fld="6" item="1" hier="-1"/>
  </pageFields>
  <dataFields count="1">
    <dataField name="Sum of Amount after discoun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7B45864-7A57-49BC-99F0-2B85CA83D2BC}" name="PivotTable1" cacheId="8" applyNumberFormats="0" applyBorderFormats="0" applyFontFormats="0" applyPatternFormats="0" applyAlignmentFormats="0" applyWidthHeightFormats="1" dataCaption="Values" updatedVersion="6" minRefreshableVersion="3" colGrandTotals="0" itemPrintTitles="1" createdVersion="6" indent="0" compact="0" compactData="0" multipleFieldFilters="0">
  <location ref="A4:N63" firstHeaderRow="1" firstDataRow="3" firstDataCol="8" rowPageCount="2" colPageCount="1"/>
  <pivotFields count="18">
    <pivotField axis="axisCol" compact="0" outline="0" showAll="0" defaultSubtotal="0">
      <items count="4">
        <item x="0"/>
        <item x="2"/>
        <item h="1" x="3"/>
        <item x="1"/>
      </items>
    </pivotField>
    <pivotField axis="axisPage" compact="0" outline="0" multipleItemSelectionAllowed="1" showAll="0" defaultSubtotal="0">
      <items count="24">
        <item h="1" x="2"/>
        <item h="1" x="3"/>
        <item h="1" x="4"/>
        <item h="1" x="5"/>
        <item h="1" x="6"/>
        <item h="1" x="7"/>
        <item h="1" x="8"/>
        <item h="1" x="9"/>
        <item h="1" x="10"/>
        <item h="1" x="11"/>
        <item h="1" x="12"/>
        <item h="1" x="13"/>
        <item h="1" x="14"/>
        <item h="1" x="15"/>
        <item h="1" x="16"/>
        <item h="1" x="17"/>
        <item h="1" x="18"/>
        <item x="19"/>
        <item x="20"/>
        <item h="1" x="21"/>
        <item h="1" x="22"/>
        <item h="1" x="0"/>
        <item h="1" x="23"/>
        <item h="1" x="1"/>
      </items>
    </pivotField>
    <pivotField compact="0" outline="0" showAll="0" defaultSubtotal="0"/>
    <pivotField axis="axisRow" compact="0" outline="0" showAll="0" defaultSubtotal="0">
      <items count="107">
        <item x="1"/>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8"/>
        <item x="97"/>
        <item x="99"/>
        <item x="100"/>
        <item x="101"/>
        <item x="102"/>
        <item x="104"/>
        <item x="105"/>
        <item x="103"/>
        <item x="106"/>
        <item x="2"/>
        <item x="0"/>
      </items>
    </pivotField>
    <pivotField axis="axisRow" compact="0" outline="0" showAll="0" defaultSubtotal="0">
      <items count="108">
        <item x="24"/>
        <item x="32"/>
        <item x="105"/>
        <item x="68"/>
        <item x="26"/>
        <item x="27"/>
        <item x="106"/>
        <item x="15"/>
        <item x="71"/>
        <item x="61"/>
        <item x="92"/>
        <item x="80"/>
        <item x="4"/>
        <item x="72"/>
        <item x="14"/>
        <item x="5"/>
        <item x="16"/>
        <item x="94"/>
        <item x="93"/>
        <item x="95"/>
        <item x="78"/>
        <item x="76"/>
        <item x="102"/>
        <item x="96"/>
        <item x="13"/>
        <item x="70"/>
        <item x="57"/>
        <item x="52"/>
        <item x="50"/>
        <item x="51"/>
        <item x="56"/>
        <item x="28"/>
        <item x="59"/>
        <item x="45"/>
        <item x="47"/>
        <item x="86"/>
        <item x="44"/>
        <item x="19"/>
        <item x="35"/>
        <item x="9"/>
        <item x="62"/>
        <item x="63"/>
        <item x="40"/>
        <item x="23"/>
        <item x="41"/>
        <item x="1"/>
        <item x="7"/>
        <item x="79"/>
        <item x="30"/>
        <item x="37"/>
        <item x="22"/>
        <item x="60"/>
        <item x="66"/>
        <item x="64"/>
        <item x="65"/>
        <item x="91"/>
        <item x="36"/>
        <item x="21"/>
        <item x="42"/>
        <item x="90"/>
        <item x="33"/>
        <item x="98"/>
        <item x="67"/>
        <item x="10"/>
        <item x="12"/>
        <item x="87"/>
        <item x="38"/>
        <item x="83"/>
        <item x="11"/>
        <item x="58"/>
        <item x="48"/>
        <item x="29"/>
        <item x="69"/>
        <item x="100"/>
        <item x="20"/>
        <item x="53"/>
        <item x="54"/>
        <item x="3"/>
        <item x="103"/>
        <item x="77"/>
        <item x="75"/>
        <item x="88"/>
        <item x="43"/>
        <item x="34"/>
        <item x="55"/>
        <item x="82"/>
        <item x="18"/>
        <item x="31"/>
        <item x="39"/>
        <item x="17"/>
        <item x="89"/>
        <item x="81"/>
        <item x="6"/>
        <item x="104"/>
        <item x="73"/>
        <item x="8"/>
        <item x="49"/>
        <item x="97"/>
        <item x="85"/>
        <item x="46"/>
        <item x="99"/>
        <item x="84"/>
        <item x="101"/>
        <item x="74"/>
        <item x="25"/>
        <item x="107"/>
        <item x="2"/>
        <item x="0"/>
      </items>
    </pivotField>
    <pivotField compact="0" outline="0" showAll="0" defaultSubtotal="0"/>
    <pivotField axis="axisPage" compact="0" outline="0" showAll="0" defaultSubtotal="0">
      <items count="4">
        <item x="2"/>
        <item x="1"/>
        <item x="0"/>
        <item x="3"/>
      </items>
    </pivotField>
    <pivotField axis="axisRow" compact="0" outline="0" showAll="0" defaultSubtotal="0">
      <items count="13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s>
    </pivotField>
    <pivotField axis="axisRow" compact="0" outline="0" showAll="0" defaultSubtotal="0">
      <items count="331">
        <item x="329"/>
        <item x="10"/>
        <item x="14"/>
        <item x="17"/>
        <item x="18"/>
        <item x="20"/>
        <item x="22"/>
        <item x="25"/>
        <item x="28"/>
        <item x="30"/>
        <item x="32"/>
        <item x="34"/>
        <item x="35"/>
        <item x="37"/>
        <item x="39"/>
        <item x="41"/>
        <item x="46"/>
        <item x="50"/>
        <item x="52"/>
        <item x="59"/>
        <item x="67"/>
        <item x="71"/>
        <item x="73"/>
        <item x="75"/>
        <item x="77"/>
        <item x="79"/>
        <item x="82"/>
        <item x="84"/>
        <item x="87"/>
        <item x="90"/>
        <item x="92"/>
        <item x="95"/>
        <item x="97"/>
        <item x="102"/>
        <item x="106"/>
        <item x="108"/>
        <item x="111"/>
        <item x="113"/>
        <item x="126"/>
        <item x="128"/>
        <item x="131"/>
        <item x="133"/>
        <item x="135"/>
        <item x="140"/>
        <item x="143"/>
        <item x="147"/>
        <item x="166"/>
        <item x="149"/>
        <item x="153"/>
        <item x="156"/>
        <item x="157"/>
        <item x="172"/>
        <item x="174"/>
        <item x="175"/>
        <item x="177"/>
        <item x="183"/>
        <item x="190"/>
        <item x="194"/>
        <item x="196"/>
        <item x="202"/>
        <item x="208"/>
        <item x="213"/>
        <item x="215"/>
        <item x="216"/>
        <item x="217"/>
        <item x="219"/>
        <item x="222"/>
        <item x="226"/>
        <item x="228"/>
        <item x="230"/>
        <item x="233"/>
        <item x="234"/>
        <item x="235"/>
        <item x="240"/>
        <item x="244"/>
        <item x="248"/>
        <item x="250"/>
        <item x="251"/>
        <item x="255"/>
        <item x="257"/>
        <item x="261"/>
        <item x="262"/>
        <item x="266"/>
        <item x="269"/>
        <item x="271"/>
        <item x="275"/>
        <item x="277"/>
        <item x="278"/>
        <item x="280"/>
        <item x="283"/>
        <item x="286"/>
        <item x="290"/>
        <item x="294"/>
        <item x="297"/>
        <item x="302"/>
        <item x="300"/>
        <item x="309"/>
        <item x="313"/>
        <item x="315"/>
        <item x="320"/>
        <item x="327"/>
        <item x="328"/>
        <item x="324"/>
        <item x="308"/>
        <item x="158"/>
        <item x="165"/>
        <item x="163"/>
        <item x="203"/>
        <item x="148"/>
        <item x="49"/>
        <item x="23"/>
        <item x="47"/>
        <item x="48"/>
        <item x="296"/>
        <item x="319"/>
        <item x="3"/>
        <item x="74"/>
        <item x="4"/>
        <item x="276"/>
        <item x="288"/>
        <item x="119"/>
        <item x="170"/>
        <item x="26"/>
        <item x="8"/>
        <item x="180"/>
        <item x="273"/>
        <item x="197"/>
        <item x="189"/>
        <item x="227"/>
        <item x="24"/>
        <item x="81"/>
        <item x="80"/>
        <item x="13"/>
        <item x="12"/>
        <item x="11"/>
        <item x="311"/>
        <item x="214"/>
        <item x="220"/>
        <item x="85"/>
        <item x="199"/>
        <item x="121"/>
        <item x="16"/>
        <item x="15"/>
        <item x="7"/>
        <item x="6"/>
        <item x="5"/>
        <item x="211"/>
        <item x="192"/>
        <item x="204"/>
        <item x="124"/>
        <item x="282"/>
        <item x="89"/>
        <item x="2"/>
        <item x="223"/>
        <item x="123"/>
        <item x="258"/>
        <item x="145"/>
        <item x="146"/>
        <item x="78"/>
        <item x="132"/>
        <item x="9"/>
        <item x="164"/>
        <item x="173"/>
        <item x="44"/>
        <item x="265"/>
        <item x="70"/>
        <item x="155"/>
        <item x="141"/>
        <item x="42"/>
        <item x="103"/>
        <item x="105"/>
        <item x="322"/>
        <item x="207"/>
        <item x="51"/>
        <item x="96"/>
        <item x="40"/>
        <item x="323"/>
        <item x="43"/>
        <item x="260"/>
        <item x="318"/>
        <item x="317"/>
        <item x="218"/>
        <item x="152"/>
        <item x="168"/>
        <item x="167"/>
        <item x="38"/>
        <item x="53"/>
        <item x="54"/>
        <item x="61"/>
        <item x="60"/>
        <item x="63"/>
        <item x="62"/>
        <item x="247"/>
        <item x="200"/>
        <item x="205"/>
        <item x="198"/>
        <item x="243"/>
        <item x="31"/>
        <item x="19"/>
        <item x="86"/>
        <item x="94"/>
        <item x="225"/>
        <item x="33"/>
        <item x="83"/>
        <item x="193"/>
        <item x="293"/>
        <item x="120"/>
        <item x="209"/>
        <item x="229"/>
        <item x="212"/>
        <item x="238"/>
        <item x="184"/>
        <item x="231"/>
        <item x="154"/>
        <item x="162"/>
        <item x="98"/>
        <item x="191"/>
        <item x="144"/>
        <item x="107"/>
        <item x="114"/>
        <item x="176"/>
        <item x="127"/>
        <item x="178"/>
        <item x="279"/>
        <item x="21"/>
        <item x="91"/>
        <item x="36"/>
        <item x="55"/>
        <item x="256"/>
        <item x="289"/>
        <item x="254"/>
        <item x="239"/>
        <item x="93"/>
        <item x="118"/>
        <item x="88"/>
        <item x="110"/>
        <item x="307"/>
        <item x="109"/>
        <item x="246"/>
        <item x="99"/>
        <item x="100"/>
        <item x="270"/>
        <item x="188"/>
        <item x="232"/>
        <item x="130"/>
        <item x="134"/>
        <item x="151"/>
        <item x="210"/>
        <item x="125"/>
        <item x="104"/>
        <item x="112"/>
        <item x="122"/>
        <item x="325"/>
        <item x="326"/>
        <item x="142"/>
        <item x="116"/>
        <item x="45"/>
        <item x="161"/>
        <item x="159"/>
        <item x="236"/>
        <item x="129"/>
        <item x="187"/>
        <item x="185"/>
        <item x="186"/>
        <item x="224"/>
        <item x="169"/>
        <item x="221"/>
        <item x="69"/>
        <item x="181"/>
        <item x="304"/>
        <item x="245"/>
        <item x="182"/>
        <item x="321"/>
        <item x="72"/>
        <item x="264"/>
        <item x="241"/>
        <item x="206"/>
        <item x="306"/>
        <item x="56"/>
        <item x="139"/>
        <item x="136"/>
        <item x="27"/>
        <item x="58"/>
        <item x="57"/>
        <item x="115"/>
        <item x="201"/>
        <item x="259"/>
        <item x="330"/>
        <item x="281"/>
        <item x="287"/>
        <item x="284"/>
        <item x="291"/>
        <item x="295"/>
        <item x="316"/>
        <item x="303"/>
        <item x="301"/>
        <item x="314"/>
        <item x="310"/>
        <item x="298"/>
        <item x="274"/>
        <item x="267"/>
        <item x="268"/>
        <item x="263"/>
        <item x="195"/>
        <item x="312"/>
        <item x="285"/>
        <item x="292"/>
        <item x="171"/>
        <item x="138"/>
        <item x="1"/>
        <item x="29"/>
        <item x="253"/>
        <item x="242"/>
        <item x="249"/>
        <item x="252"/>
        <item x="160"/>
        <item x="272"/>
        <item x="137"/>
        <item x="101"/>
        <item x="117"/>
        <item x="305"/>
        <item x="237"/>
        <item x="179"/>
        <item x="68"/>
        <item x="150"/>
        <item x="76"/>
        <item x="299"/>
        <item x="66"/>
        <item x="65"/>
        <item x="64"/>
        <item x="0"/>
      </items>
    </pivotField>
    <pivotField axis="axisRow" compact="0" outline="0" showAll="0" defaultSubtotal="0">
      <items count="346">
        <item x="344"/>
        <item x="12"/>
        <item x="16"/>
        <item x="19"/>
        <item x="20"/>
        <item x="22"/>
        <item x="24"/>
        <item x="27"/>
        <item x="30"/>
        <item x="32"/>
        <item x="34"/>
        <item x="36"/>
        <item x="37"/>
        <item x="39"/>
        <item x="41"/>
        <item x="43"/>
        <item x="48"/>
        <item x="52"/>
        <item x="54"/>
        <item x="61"/>
        <item x="69"/>
        <item x="73"/>
        <item x="75"/>
        <item x="77"/>
        <item x="79"/>
        <item x="82"/>
        <item x="85"/>
        <item x="87"/>
        <item x="90"/>
        <item x="93"/>
        <item x="95"/>
        <item x="98"/>
        <item x="100"/>
        <item x="105"/>
        <item x="109"/>
        <item x="111"/>
        <item x="114"/>
        <item x="116"/>
        <item x="129"/>
        <item x="131"/>
        <item x="134"/>
        <item x="136"/>
        <item x="202"/>
        <item x="138"/>
        <item x="150"/>
        <item x="153"/>
        <item x="156"/>
        <item x="177"/>
        <item x="160"/>
        <item x="164"/>
        <item x="167"/>
        <item x="168"/>
        <item x="183"/>
        <item x="185"/>
        <item x="186"/>
        <item x="188"/>
        <item x="194"/>
        <item x="200"/>
        <item x="207"/>
        <item x="209"/>
        <item x="212"/>
        <item x="217"/>
        <item x="221"/>
        <item x="223"/>
        <item x="224"/>
        <item x="225"/>
        <item x="227"/>
        <item x="230"/>
        <item x="241"/>
        <item x="243"/>
        <item x="245"/>
        <item x="248"/>
        <item x="249"/>
        <item x="250"/>
        <item x="255"/>
        <item x="155"/>
        <item x="259"/>
        <item x="263"/>
        <item x="265"/>
        <item x="266"/>
        <item x="270"/>
        <item x="272"/>
        <item x="276"/>
        <item x="277"/>
        <item x="281"/>
        <item x="284"/>
        <item x="286"/>
        <item x="290"/>
        <item x="292"/>
        <item x="293"/>
        <item x="295"/>
        <item x="298"/>
        <item x="301"/>
        <item x="305"/>
        <item x="309"/>
        <item x="312"/>
        <item x="317"/>
        <item x="315"/>
        <item x="324"/>
        <item x="328"/>
        <item x="330"/>
        <item x="335"/>
        <item x="342"/>
        <item x="343"/>
        <item x="339"/>
        <item x="204"/>
        <item x="206"/>
        <item x="323"/>
        <item x="169"/>
        <item x="176"/>
        <item x="174"/>
        <item x="51"/>
        <item x="25"/>
        <item x="49"/>
        <item x="50"/>
        <item x="311"/>
        <item x="334"/>
        <item x="144"/>
        <item x="3"/>
        <item x="76"/>
        <item x="147"/>
        <item x="291"/>
        <item x="303"/>
        <item x="122"/>
        <item x="181"/>
        <item x="28"/>
        <item x="10"/>
        <item x="191"/>
        <item x="288"/>
        <item x="139"/>
        <item x="242"/>
        <item x="26"/>
        <item x="84"/>
        <item x="83"/>
        <item x="15"/>
        <item x="14"/>
        <item x="13"/>
        <item x="326"/>
        <item x="222"/>
        <item x="228"/>
        <item x="88"/>
        <item x="145"/>
        <item x="124"/>
        <item x="157"/>
        <item x="18"/>
        <item x="17"/>
        <item x="9"/>
        <item x="8"/>
        <item x="7"/>
        <item x="201"/>
        <item x="1"/>
        <item x="213"/>
        <item x="127"/>
        <item x="297"/>
        <item x="6"/>
        <item x="92"/>
        <item x="4"/>
        <item x="5"/>
        <item x="2"/>
        <item x="231"/>
        <item x="126"/>
        <item x="273"/>
        <item x="240"/>
        <item x="135"/>
        <item x="11"/>
        <item x="175"/>
        <item x="184"/>
        <item x="46"/>
        <item x="280"/>
        <item x="72"/>
        <item x="166"/>
        <item x="151"/>
        <item x="44"/>
        <item x="106"/>
        <item x="108"/>
        <item x="337"/>
        <item x="216"/>
        <item x="238"/>
        <item x="234"/>
        <item x="53"/>
        <item x="220"/>
        <item x="99"/>
        <item x="42"/>
        <item x="338"/>
        <item x="45"/>
        <item x="275"/>
        <item x="331"/>
        <item x="149"/>
        <item x="333"/>
        <item x="332"/>
        <item x="143"/>
        <item x="226"/>
        <item x="163"/>
        <item x="179"/>
        <item x="178"/>
        <item x="40"/>
        <item x="55"/>
        <item x="56"/>
        <item x="63"/>
        <item x="62"/>
        <item x="65"/>
        <item x="64"/>
        <item x="81"/>
        <item x="80"/>
        <item x="262"/>
        <item x="210"/>
        <item x="214"/>
        <item x="140"/>
        <item x="258"/>
        <item x="33"/>
        <item x="21"/>
        <item x="89"/>
        <item x="97"/>
        <item x="239"/>
        <item x="35"/>
        <item x="86"/>
        <item x="203"/>
        <item x="205"/>
        <item x="308"/>
        <item x="148"/>
        <item x="123"/>
        <item x="158"/>
        <item x="244"/>
        <item x="253"/>
        <item x="195"/>
        <item x="246"/>
        <item x="165"/>
        <item x="173"/>
        <item x="101"/>
        <item x="154"/>
        <item x="110"/>
        <item x="117"/>
        <item x="187"/>
        <item x="130"/>
        <item x="189"/>
        <item x="294"/>
        <item x="23"/>
        <item x="94"/>
        <item x="38"/>
        <item x="57"/>
        <item x="271"/>
        <item x="304"/>
        <item x="269"/>
        <item x="254"/>
        <item x="96"/>
        <item x="121"/>
        <item x="91"/>
        <item x="113"/>
        <item x="322"/>
        <item x="112"/>
        <item x="261"/>
        <item x="102"/>
        <item x="103"/>
        <item x="285"/>
        <item x="247"/>
        <item x="133"/>
        <item x="137"/>
        <item x="162"/>
        <item x="218"/>
        <item x="128"/>
        <item x="107"/>
        <item x="115"/>
        <item x="125"/>
        <item x="340"/>
        <item x="341"/>
        <item x="152"/>
        <item x="119"/>
        <item x="47"/>
        <item x="172"/>
        <item x="170"/>
        <item x="219"/>
        <item x="132"/>
        <item x="198"/>
        <item x="196"/>
        <item x="197"/>
        <item x="235"/>
        <item x="237"/>
        <item x="233"/>
        <item x="180"/>
        <item x="229"/>
        <item x="251"/>
        <item x="199"/>
        <item x="71"/>
        <item x="192"/>
        <item x="319"/>
        <item x="260"/>
        <item x="193"/>
        <item x="336"/>
        <item x="74"/>
        <item x="279"/>
        <item x="256"/>
        <item x="215"/>
        <item x="321"/>
        <item x="58"/>
        <item x="142"/>
        <item x="252"/>
        <item x="29"/>
        <item x="60"/>
        <item x="59"/>
        <item x="118"/>
        <item x="211"/>
        <item x="274"/>
        <item x="345"/>
        <item x="232"/>
        <item x="236"/>
        <item x="296"/>
        <item x="302"/>
        <item x="299"/>
        <item x="306"/>
        <item x="310"/>
        <item x="318"/>
        <item x="316"/>
        <item x="329"/>
        <item x="325"/>
        <item x="313"/>
        <item x="289"/>
        <item x="282"/>
        <item x="283"/>
        <item x="278"/>
        <item x="208"/>
        <item x="327"/>
        <item x="300"/>
        <item x="307"/>
        <item x="182"/>
        <item x="141"/>
        <item x="31"/>
        <item x="268"/>
        <item x="257"/>
        <item x="264"/>
        <item x="267"/>
        <item x="171"/>
        <item x="287"/>
        <item x="159"/>
        <item x="104"/>
        <item x="120"/>
        <item x="320"/>
        <item x="190"/>
        <item x="70"/>
        <item x="161"/>
        <item x="78"/>
        <item x="314"/>
        <item x="68"/>
        <item x="67"/>
        <item x="66"/>
        <item x="146"/>
        <item x="0"/>
      </items>
    </pivotField>
    <pivotField compact="0" outline="0" showAll="0" defaultSubtotal="0">
      <items count="100">
        <item x="2"/>
        <item x="3"/>
        <item x="4"/>
        <item x="5"/>
        <item x="6"/>
        <item x="7"/>
        <item x="8"/>
        <item x="9"/>
        <item x="10"/>
        <item x="11"/>
        <item x="12"/>
        <item x="13"/>
        <item x="14"/>
        <item x="15"/>
        <item x="16"/>
        <item x="17"/>
        <item x="18"/>
        <item x="19"/>
        <item x="20"/>
        <item x="21"/>
        <item x="22"/>
        <item x="25"/>
        <item x="26"/>
        <item x="39"/>
        <item x="35"/>
        <item x="38"/>
        <item x="82"/>
        <item x="91"/>
        <item x="57"/>
        <item x="92"/>
        <item x="60"/>
        <item x="93"/>
        <item x="61"/>
        <item x="62"/>
        <item x="64"/>
        <item x="83"/>
        <item x="94"/>
        <item x="65"/>
        <item x="95"/>
        <item x="66"/>
        <item x="67"/>
        <item x="69"/>
        <item x="70"/>
        <item x="72"/>
        <item x="73"/>
        <item x="75"/>
        <item x="76"/>
        <item x="78"/>
        <item x="84"/>
        <item x="96"/>
        <item x="79"/>
        <item x="97"/>
        <item x="80"/>
        <item x="85"/>
        <item x="40"/>
        <item x="86"/>
        <item x="42"/>
        <item x="87"/>
        <item x="43"/>
        <item x="44"/>
        <item x="88"/>
        <item x="46"/>
        <item x="89"/>
        <item x="55"/>
        <item x="90"/>
        <item x="56"/>
        <item x="27"/>
        <item x="74"/>
        <item x="63"/>
        <item x="28"/>
        <item x="31"/>
        <item x="71"/>
        <item x="77"/>
        <item x="36"/>
        <item x="0"/>
        <item x="32"/>
        <item x="29"/>
        <item x="33"/>
        <item x="68"/>
        <item x="24"/>
        <item x="34"/>
        <item x="37"/>
        <item x="48"/>
        <item x="49"/>
        <item x="41"/>
        <item x="51"/>
        <item x="50"/>
        <item x="52"/>
        <item x="58"/>
        <item x="59"/>
        <item x="81"/>
        <item x="53"/>
        <item x="1"/>
        <item x="45"/>
        <item x="99"/>
        <item x="30"/>
        <item x="47"/>
        <item x="98"/>
        <item x="54"/>
        <item x="23"/>
      </items>
    </pivotField>
    <pivotField axis="axisRow" compact="0" outline="0" showAll="0" defaultSubtotal="0">
      <items count="1070">
        <item x="97"/>
        <item x="22"/>
        <item x="178"/>
        <item x="31"/>
        <item x="328"/>
        <item x="391"/>
        <item x="680"/>
        <item x="681"/>
        <item x="682"/>
        <item x="1064"/>
        <item x="23"/>
        <item x="32"/>
        <item x="61"/>
        <item x="86"/>
        <item x="98"/>
        <item x="108"/>
        <item x="109"/>
        <item x="113"/>
        <item x="117"/>
        <item x="125"/>
        <item x="131"/>
        <item x="135"/>
        <item x="138"/>
        <item x="142"/>
        <item x="144"/>
        <item x="147"/>
        <item x="150"/>
        <item x="154"/>
        <item x="162"/>
        <item x="170"/>
        <item x="179"/>
        <item x="216"/>
        <item x="246"/>
        <item x="254"/>
        <item x="259"/>
        <item x="265"/>
        <item x="285"/>
        <item x="329"/>
        <item x="338"/>
        <item x="341"/>
        <item x="353"/>
        <item x="357"/>
        <item x="359"/>
        <item x="374"/>
        <item x="377"/>
        <item x="385"/>
        <item x="34"/>
        <item x="809"/>
        <item x="513"/>
        <item x="392"/>
        <item x="396"/>
        <item x="407"/>
        <item x="580"/>
        <item x="411"/>
        <item x="473"/>
        <item x="814"/>
        <item x="487"/>
        <item x="494"/>
        <item x="499"/>
        <item x="542"/>
        <item x="514"/>
        <item x="815"/>
        <item x="734"/>
        <item x="671"/>
        <item x="480"/>
        <item x="810"/>
        <item x="899"/>
        <item x="900"/>
        <item x="901"/>
        <item x="913"/>
        <item x="644"/>
        <item x="35"/>
        <item x="543"/>
        <item x="718"/>
        <item x="129"/>
        <item x="130"/>
        <item x="917"/>
        <item x="740"/>
        <item x="737"/>
        <item x="831"/>
        <item x="902"/>
        <item x="903"/>
        <item x="908"/>
        <item x="914"/>
        <item x="504"/>
        <item x="532"/>
        <item x="660"/>
        <item x="538"/>
        <item x="547"/>
        <item x="588"/>
        <item x="556"/>
        <item x="563"/>
        <item x="571"/>
        <item x="575"/>
        <item x="603"/>
        <item x="607"/>
        <item x="609"/>
        <item x="614"/>
        <item x="629"/>
        <item x="641"/>
        <item x="649"/>
        <item x="652"/>
        <item x="657"/>
        <item x="668"/>
        <item x="678"/>
        <item x="685"/>
        <item x="688"/>
        <item x="691"/>
        <item x="696"/>
        <item x="715"/>
        <item x="743"/>
        <item x="746"/>
        <item x="750"/>
        <item x="765"/>
        <item x="771"/>
        <item x="775"/>
        <item x="800"/>
        <item x="816"/>
        <item x="507"/>
        <item x="477"/>
        <item x="541"/>
        <item x="635"/>
        <item x="811"/>
        <item x="719"/>
        <item x="544"/>
        <item x="806"/>
        <item x="828"/>
        <item x="834"/>
        <item x="838"/>
        <item x="846"/>
        <item x="849"/>
        <item x="877"/>
        <item x="879"/>
        <item x="897"/>
        <item x="915"/>
        <item x="919"/>
        <item x="924"/>
        <item x="927"/>
        <item x="929"/>
        <item x="951"/>
        <item x="956"/>
        <item x="960"/>
        <item x="967"/>
        <item x="976"/>
        <item x="980"/>
        <item x="993"/>
        <item x="987"/>
        <item x="1012"/>
        <item x="1021"/>
        <item x="1027"/>
        <item x="36"/>
        <item x="720"/>
        <item x="133"/>
        <item x="736"/>
        <item x="741"/>
        <item x="1048"/>
        <item x="508"/>
        <item x="1060"/>
        <item x="1063"/>
        <item x="1055"/>
        <item x="904"/>
        <item x="905"/>
        <item x="906"/>
        <item x="907"/>
        <item x="578"/>
        <item x="661"/>
        <item x="812"/>
        <item x="721"/>
        <item x="742"/>
        <item x="727"/>
        <item x="478"/>
        <item x="646"/>
        <item x="562"/>
        <item x="509"/>
        <item x="1068"/>
        <item x="722"/>
        <item x="728"/>
        <item x="909"/>
        <item x="546"/>
        <item x="731"/>
        <item x="975"/>
        <item x="979"/>
        <item x="819"/>
        <item x="823"/>
        <item x="820"/>
        <item x="824"/>
        <item x="821"/>
        <item x="825"/>
        <item x="827"/>
        <item x="822"/>
        <item x="818"/>
        <item x="510"/>
        <item x="648"/>
        <item x="640"/>
        <item x="632"/>
        <item x="637"/>
        <item x="963"/>
        <item x="808"/>
        <item x="1067"/>
        <item x="745"/>
        <item x="127"/>
        <item x="491"/>
        <item x="492"/>
        <item x="732"/>
        <item x="730"/>
        <item x="910"/>
        <item x="911"/>
        <item x="511"/>
        <item x="479"/>
        <item x="813"/>
        <item x="137"/>
        <item x="493"/>
        <item x="512"/>
        <item x="579"/>
        <item x="729"/>
        <item x="1010"/>
        <item x="1011"/>
        <item x="576"/>
        <item x="587"/>
        <item x="585"/>
        <item x="658"/>
        <item x="548"/>
        <item x="986"/>
        <item x="167"/>
        <item x="118"/>
        <item x="163"/>
        <item x="165"/>
        <item x="978"/>
        <item x="1043"/>
        <item x="1062"/>
        <item x="520"/>
        <item x="41"/>
        <item x="260"/>
        <item x="47"/>
        <item x="245"/>
        <item x="926"/>
        <item x="555"/>
        <item x="531"/>
        <item x="523"/>
        <item x="925"/>
        <item x="1007"/>
        <item x="1008"/>
        <item x="962"/>
        <item x="437"/>
        <item x="157"/>
        <item x="599"/>
        <item x="89"/>
        <item x="674"/>
        <item x="551"/>
        <item x="126"/>
        <item x="77"/>
        <item x="621"/>
        <item x="921"/>
        <item x="71"/>
        <item x="63"/>
        <item x="1065"/>
        <item x="1066"/>
        <item x="506"/>
        <item x="49"/>
        <item x="638"/>
        <item x="744"/>
        <item x="123"/>
        <item x="836"/>
        <item x="837"/>
        <item x="835"/>
        <item x="690"/>
        <item x="53"/>
        <item x="1003"/>
        <item x="1018"/>
        <item x="175"/>
        <item x="334"/>
        <item x="335"/>
        <item x="355"/>
        <item x="340"/>
        <item x="337"/>
        <item x="330"/>
        <item x="95"/>
        <item x="91"/>
        <item x="87"/>
        <item x="1014"/>
        <item x="679"/>
        <item x="697"/>
        <item x="172"/>
        <item x="342"/>
        <item x="521"/>
        <item x="554"/>
        <item x="484"/>
        <item x="1050"/>
        <item x="686"/>
        <item x="687"/>
        <item x="252"/>
        <item x="253"/>
        <item x="398"/>
        <item x="456"/>
        <item x="549"/>
        <item x="68"/>
        <item x="1035"/>
        <item x="18"/>
        <item x="928"/>
        <item x="3"/>
        <item x="103"/>
        <item x="99"/>
        <item x="75"/>
        <item x="76"/>
        <item x="66"/>
        <item x="62"/>
        <item x="672"/>
        <item x="643"/>
        <item x="26"/>
        <item x="24"/>
        <item x="467"/>
        <item x="29"/>
        <item x="1044"/>
        <item x="996"/>
        <item x="13"/>
        <item x="805"/>
        <item x="116"/>
        <item x="659"/>
        <item x="45"/>
        <item x="46"/>
        <item x="44"/>
        <item x="466"/>
        <item x="134"/>
        <item x="953"/>
        <item x="595"/>
        <item x="57"/>
        <item x="60"/>
        <item x="59"/>
        <item x="56"/>
        <item x="470"/>
        <item x="455"/>
        <item x="1057"/>
        <item x="373"/>
        <item x="349"/>
        <item x="372"/>
        <item x="332"/>
        <item x="54"/>
        <item x="42"/>
        <item x="43"/>
        <item x="918"/>
        <item x="442"/>
        <item x="356"/>
        <item x="48"/>
        <item x="50"/>
        <item x="38"/>
        <item x="39"/>
        <item x="40"/>
        <item x="37"/>
        <item x="716"/>
        <item x="475"/>
        <item x="465"/>
        <item x="850"/>
        <item x="832"/>
        <item x="540"/>
        <item x="545"/>
        <item x="739"/>
        <item x="286"/>
        <item x="495"/>
        <item x="79"/>
        <item x="841"/>
        <item x="840"/>
        <item x="1037"/>
        <item x="586"/>
        <item x="973"/>
        <item x="972"/>
        <item x="604"/>
        <item x="20"/>
        <item x="851"/>
        <item x="159"/>
        <item x="451"/>
        <item x="894"/>
        <item x="17"/>
        <item x="251"/>
        <item x="19"/>
        <item x="152"/>
        <item x="871"/>
        <item x="872"/>
        <item x="873"/>
        <item x="874"/>
        <item x="869"/>
        <item x="870"/>
        <item x="875"/>
        <item x="868"/>
        <item x="1047"/>
        <item x="567"/>
        <item x="533"/>
        <item x="155"/>
        <item x="386"/>
        <item x="389"/>
        <item x="11"/>
        <item x="856"/>
        <item x="857"/>
        <item x="613"/>
        <item x="1051"/>
        <item x="1052"/>
        <item x="666"/>
        <item x="735"/>
        <item x="724"/>
        <item x="443"/>
        <item x="454"/>
        <item x="171"/>
        <item x="676"/>
        <item x="21"/>
        <item x="375"/>
        <item x="151"/>
        <item x="1053"/>
        <item x="1054"/>
        <item x="158"/>
        <item x="858"/>
        <item x="9"/>
        <item x="1030"/>
        <item x="1029"/>
        <item x="693"/>
        <item x="530"/>
        <item x="14"/>
        <item x="1038"/>
        <item x="1031"/>
        <item x="519"/>
        <item x="481"/>
        <item x="695"/>
        <item x="561"/>
        <item x="592"/>
        <item x="429"/>
        <item x="422"/>
        <item x="589"/>
        <item x="51"/>
        <item x="173"/>
        <item x="174"/>
        <item x="415"/>
        <item x="149"/>
        <item x="146"/>
        <item x="92"/>
        <item x="343"/>
        <item x="368"/>
        <item x="344"/>
        <item x="345"/>
        <item x="346"/>
        <item x="347"/>
        <item x="148"/>
        <item x="180"/>
        <item x="191"/>
        <item x="219"/>
        <item x="217"/>
        <item x="231"/>
        <item x="229"/>
        <item x="311"/>
        <item x="664"/>
        <item x="287"/>
        <item x="64"/>
        <item x="143"/>
        <item x="826"/>
        <item x="450"/>
        <item x="653"/>
        <item x="12"/>
        <item x="689"/>
        <item x="441"/>
        <item x="453"/>
        <item x="667"/>
        <item x="663"/>
        <item x="452"/>
        <item x="662"/>
        <item x="516"/>
        <item x="553"/>
        <item x="804"/>
        <item x="881"/>
        <item x="883"/>
        <item x="882"/>
        <item x="884"/>
        <item x="885"/>
        <item x="1"/>
        <item x="1069"/>
        <item x="382"/>
        <item x="376"/>
        <item x="379"/>
        <item x="380"/>
        <item x="136"/>
        <item x="110"/>
        <item x="350"/>
        <item x="552"/>
        <item x="401"/>
        <item x="367"/>
        <item x="738"/>
        <item x="65"/>
        <item x="139"/>
        <item x="339"/>
        <item x="432"/>
        <item x="426"/>
        <item x="485"/>
        <item x="1004"/>
        <item x="1036"/>
        <item x="645"/>
        <item x="647"/>
        <item x="16"/>
        <item x="78"/>
        <item x="402"/>
        <item x="954"/>
        <item x="974"/>
        <item x="527"/>
        <item x="447"/>
        <item x="550"/>
        <item x="669"/>
        <item x="803"/>
        <item x="747"/>
        <item x="611"/>
        <item x="612"/>
        <item x="675"/>
        <item x="966"/>
        <item x="791"/>
        <item x="630"/>
        <item x="751"/>
        <item x="564"/>
        <item x="583"/>
        <item x="28"/>
        <item x="378"/>
        <item x="642"/>
        <item x="539"/>
        <item x="393"/>
        <item x="483"/>
        <item x="336"/>
        <item x="412"/>
        <item x="369"/>
        <item x="610"/>
        <item x="474"/>
        <item x="615"/>
        <item x="181"/>
        <item x="193"/>
        <item x="194"/>
        <item x="182"/>
        <item x="197"/>
        <item x="183"/>
        <item x="204"/>
        <item x="184"/>
        <item x="201"/>
        <item x="185"/>
        <item x="195"/>
        <item x="205"/>
        <item x="206"/>
        <item x="186"/>
        <item x="187"/>
        <item x="207"/>
        <item x="198"/>
        <item x="190"/>
        <item x="196"/>
        <item x="200"/>
        <item x="189"/>
        <item x="192"/>
        <item x="188"/>
        <item x="202"/>
        <item x="220"/>
        <item x="232"/>
        <item x="233"/>
        <item x="230"/>
        <item x="221"/>
        <item x="222"/>
        <item x="223"/>
        <item x="224"/>
        <item x="225"/>
        <item x="235"/>
        <item x="236"/>
        <item x="234"/>
        <item x="226"/>
        <item x="238"/>
        <item x="237"/>
        <item x="239"/>
        <item x="218"/>
        <item x="227"/>
        <item x="228"/>
        <item x="930"/>
        <item x="895"/>
        <item x="896"/>
        <item x="114"/>
        <item x="1046"/>
        <item x="358"/>
        <item x="145"/>
        <item x="400"/>
        <item x="199"/>
        <item x="863"/>
        <item x="864"/>
        <item x="865"/>
        <item x="866"/>
        <item x="861"/>
        <item x="862"/>
        <item x="860"/>
        <item x="867"/>
        <item x="859"/>
        <item x="847"/>
        <item x="964"/>
        <item x="830"/>
        <item x="965"/>
        <item x="30"/>
        <item x="845"/>
        <item x="844"/>
        <item x="792"/>
        <item x="1032"/>
        <item x="692"/>
        <item x="360"/>
        <item x="444"/>
        <item x="4"/>
        <item x="992"/>
        <item x="878"/>
        <item x="848"/>
        <item x="431"/>
        <item x="436"/>
        <item x="354"/>
        <item x="5"/>
        <item x="405"/>
        <item x="1006"/>
        <item x="397"/>
        <item x="446"/>
        <item x="449"/>
        <item x="419"/>
        <item x="472"/>
        <item x="471"/>
        <item x="1045"/>
        <item x="694"/>
        <item x="1001"/>
        <item x="817"/>
        <item x="991"/>
        <item x="1019"/>
        <item x="55"/>
        <item x="33"/>
        <item x="1024"/>
        <item x="1025"/>
        <item x="1026"/>
        <item x="1023"/>
        <item x="381"/>
        <item x="383"/>
        <item x="8"/>
        <item x="916"/>
        <item x="636"/>
        <item x="760"/>
        <item x="489"/>
        <item x="1015"/>
        <item x="1017"/>
        <item x="490"/>
        <item x="399"/>
        <item x="112"/>
        <item x="500"/>
        <item x="27"/>
        <item x="559"/>
        <item x="670"/>
        <item x="468"/>
        <item x="469"/>
        <item x="15"/>
        <item x="388"/>
        <item x="408"/>
        <item x="430"/>
        <item x="462"/>
        <item x="1056"/>
        <item x="1058"/>
        <item x="74"/>
        <item x="433"/>
        <item x="427"/>
        <item x="164"/>
        <item x="535"/>
        <item x="417"/>
        <item x="999"/>
        <item x="1000"/>
        <item x="160"/>
        <item x="1020"/>
        <item x="886"/>
        <item x="582"/>
        <item x="577"/>
        <item x="673"/>
        <item x="990"/>
        <item x="776"/>
        <item x="166"/>
        <item x="488"/>
        <item x="634"/>
        <item x="631"/>
        <item x="633"/>
        <item x="501"/>
        <item x="502"/>
        <item x="503"/>
        <item x="764"/>
        <item x="725"/>
        <item x="58"/>
        <item x="69"/>
        <item x="733"/>
        <item x="723"/>
        <item x="371"/>
        <item x="365"/>
        <item x="596"/>
        <item x="710"/>
        <item x="161"/>
        <item x="156"/>
        <item x="88"/>
        <item x="153"/>
        <item x="777"/>
        <item x="639"/>
        <item x="362"/>
        <item x="361"/>
        <item x="363"/>
        <item x="459"/>
        <item x="989"/>
        <item x="439"/>
        <item x="853"/>
        <item x="854"/>
        <item x="855"/>
        <item x="584"/>
        <item x="486"/>
        <item x="249"/>
        <item x="416"/>
        <item x="424"/>
        <item x="464"/>
        <item x="623"/>
        <item x="1059"/>
        <item x="833"/>
        <item x="995"/>
        <item x="997"/>
        <item x="971"/>
        <item x="970"/>
        <item x="807"/>
        <item x="625"/>
        <item x="2"/>
        <item x="1049"/>
        <item x="168"/>
        <item x="497"/>
        <item x="250"/>
        <item x="119"/>
        <item x="140"/>
        <item x="141"/>
        <item x="120"/>
        <item x="121"/>
        <item x="122"/>
        <item x="406"/>
        <item x="498"/>
        <item x="248"/>
        <item x="496"/>
        <item x="169"/>
        <item x="348"/>
        <item x="94"/>
        <item x="366"/>
        <item x="255"/>
        <item x="1033"/>
        <item x="1034"/>
        <item x="887"/>
        <item x="801"/>
        <item x="665"/>
        <item x="70"/>
        <item x="1002"/>
        <item x="537"/>
        <item x="770"/>
        <item x="684"/>
        <item x="749"/>
        <item x="651"/>
        <item x="574"/>
        <item x="606"/>
        <item x="570"/>
        <item x="714"/>
        <item x="203"/>
        <item x="10"/>
        <item x="518"/>
        <item x="476"/>
        <item x="421"/>
        <item x="72"/>
        <item x="505"/>
        <item x="790"/>
        <item x="128"/>
        <item x="211"/>
        <item x="208"/>
        <item x="413"/>
        <item x="656"/>
        <item x="67"/>
        <item x="852"/>
        <item x="1061"/>
        <item x="717"/>
        <item x="726"/>
        <item x="952"/>
        <item x="961"/>
        <item x="957"/>
        <item x="968"/>
        <item x="977"/>
        <item x="1028"/>
        <item x="994"/>
        <item x="988"/>
        <item x="1022"/>
        <item x="1013"/>
        <item x="981"/>
        <item x="390"/>
        <item x="922"/>
        <item x="898"/>
        <item x="912"/>
        <item x="880"/>
        <item x="650"/>
        <item x="1016"/>
        <item x="80"/>
        <item x="81"/>
        <item x="82"/>
        <item x="83"/>
        <item x="84"/>
        <item x="85"/>
        <item x="420"/>
        <item x="438"/>
        <item x="440"/>
        <item x="418"/>
        <item x="448"/>
        <item x="958"/>
        <item x="969"/>
        <item x="601"/>
        <item x="517"/>
        <item x="25"/>
        <item x="7"/>
        <item x="111"/>
        <item x="96"/>
        <item x="403"/>
        <item x="1009"/>
        <item x="364"/>
        <item x="370"/>
        <item x="843"/>
        <item x="132"/>
        <item x="93"/>
        <item x="842"/>
        <item x="387"/>
        <item x="90"/>
        <item x="463"/>
        <item x="177"/>
        <item x="782"/>
        <item x="783"/>
        <item x="784"/>
        <item x="785"/>
        <item x="786"/>
        <item x="787"/>
        <item x="788"/>
        <item x="778"/>
        <item x="779"/>
        <item x="780"/>
        <item x="781"/>
        <item x="267"/>
        <item x="261"/>
        <item x="124"/>
        <item x="268"/>
        <item x="269"/>
        <item x="256"/>
        <item x="270"/>
        <item x="271"/>
        <item x="272"/>
        <item x="257"/>
        <item x="273"/>
        <item x="274"/>
        <item x="275"/>
        <item x="276"/>
        <item x="277"/>
        <item x="278"/>
        <item x="279"/>
        <item x="262"/>
        <item x="263"/>
        <item x="280"/>
        <item x="281"/>
        <item x="264"/>
        <item x="282"/>
        <item x="258"/>
        <item x="283"/>
        <item x="284"/>
        <item x="209"/>
        <item x="212"/>
        <item x="213"/>
        <item x="214"/>
        <item x="931"/>
        <item x="932"/>
        <item x="933"/>
        <item x="934"/>
        <item x="241"/>
        <item x="243"/>
        <item x="935"/>
        <item x="936"/>
        <item x="937"/>
        <item x="600"/>
        <item x="748"/>
        <item x="947"/>
        <item x="560"/>
        <item x="622"/>
        <item x="210"/>
        <item x="215"/>
        <item x="938"/>
        <item x="939"/>
        <item x="940"/>
        <item x="941"/>
        <item x="942"/>
        <item x="943"/>
        <item x="944"/>
        <item x="945"/>
        <item x="711"/>
        <item x="712"/>
        <item x="698"/>
        <item x="699"/>
        <item x="700"/>
        <item x="701"/>
        <item x="713"/>
        <item x="702"/>
        <item x="703"/>
        <item x="704"/>
        <item x="705"/>
        <item x="706"/>
        <item x="707"/>
        <item x="708"/>
        <item x="709"/>
        <item x="677"/>
        <item x="619"/>
        <item x="620"/>
        <item x="594"/>
        <item x="593"/>
        <item x="590"/>
        <item x="591"/>
        <item x="409"/>
        <item x="410"/>
        <item x="528"/>
        <item x="529"/>
        <item x="654"/>
        <item x="655"/>
        <item x="534"/>
        <item x="288"/>
        <item x="312"/>
        <item x="289"/>
        <item x="313"/>
        <item x="290"/>
        <item x="291"/>
        <item x="314"/>
        <item x="315"/>
        <item x="292"/>
        <item x="316"/>
        <item x="293"/>
        <item x="317"/>
        <item x="318"/>
        <item x="294"/>
        <item x="295"/>
        <item x="296"/>
        <item x="319"/>
        <item x="297"/>
        <item x="320"/>
        <item x="298"/>
        <item x="321"/>
        <item x="322"/>
        <item x="299"/>
        <item x="300"/>
        <item x="323"/>
        <item x="301"/>
        <item x="302"/>
        <item x="303"/>
        <item x="324"/>
        <item x="304"/>
        <item x="305"/>
        <item x="325"/>
        <item x="326"/>
        <item x="306"/>
        <item x="307"/>
        <item x="327"/>
        <item x="308"/>
        <item x="309"/>
        <item x="310"/>
        <item x="536"/>
        <item x="627"/>
        <item x="628"/>
        <item x="616"/>
        <item x="617"/>
        <item x="946"/>
        <item x="626"/>
        <item x="568"/>
        <item x="569"/>
        <item x="565"/>
        <item x="566"/>
        <item x="572"/>
        <item x="573"/>
        <item x="889"/>
        <item x="893"/>
        <item x="888"/>
        <item x="892"/>
        <item x="891"/>
        <item x="890"/>
        <item x="597"/>
        <item x="766"/>
        <item x="767"/>
        <item x="768"/>
        <item x="769"/>
        <item x="950"/>
        <item x="394"/>
        <item x="395"/>
        <item x="802"/>
        <item x="598"/>
        <item x="624"/>
        <item x="683"/>
        <item x="524"/>
        <item x="525"/>
        <item x="526"/>
        <item x="605"/>
        <item x="772"/>
        <item x="773"/>
        <item x="774"/>
        <item x="602"/>
        <item x="829"/>
        <item x="948"/>
        <item x="949"/>
        <item x="752"/>
        <item x="753"/>
        <item x="754"/>
        <item x="755"/>
        <item x="756"/>
        <item x="757"/>
        <item x="758"/>
        <item x="759"/>
        <item x="761"/>
        <item x="762"/>
        <item x="763"/>
        <item x="608"/>
        <item x="558"/>
        <item x="876"/>
        <item x="461"/>
        <item x="428"/>
        <item x="434"/>
        <item x="839"/>
        <item x="581"/>
        <item x="457"/>
        <item x="435"/>
        <item x="920"/>
        <item x="923"/>
        <item x="73"/>
        <item x="482"/>
        <item x="515"/>
        <item x="384"/>
        <item x="425"/>
        <item x="955"/>
        <item x="998"/>
        <item x="414"/>
        <item x="423"/>
        <item x="52"/>
        <item x="959"/>
        <item x="1039"/>
        <item x="1040"/>
        <item x="1041"/>
        <item x="1042"/>
        <item x="176"/>
        <item x="100"/>
        <item x="101"/>
        <item x="105"/>
        <item x="331"/>
        <item x="102"/>
        <item x="106"/>
        <item x="333"/>
        <item x="104"/>
        <item x="107"/>
        <item x="351"/>
        <item x="352"/>
        <item x="115"/>
        <item x="404"/>
        <item x="789"/>
        <item x="618"/>
        <item x="247"/>
        <item x="557"/>
        <item x="794"/>
        <item x="795"/>
        <item x="796"/>
        <item x="793"/>
        <item x="797"/>
        <item x="798"/>
        <item x="799"/>
        <item x="266"/>
        <item x="983"/>
        <item x="982"/>
        <item x="985"/>
        <item x="1005"/>
        <item x="984"/>
        <item x="6"/>
        <item x="244"/>
        <item x="242"/>
        <item x="240"/>
        <item x="460"/>
        <item x="445"/>
        <item x="458"/>
        <item x="522"/>
        <item x="0"/>
      </items>
    </pivotField>
    <pivotField axis="axisRow" compact="0" outline="0" showAll="0" defaultSubtotal="0">
      <items count="149">
        <item x="4"/>
        <item x="25"/>
        <item x="27"/>
        <item x="13"/>
        <item x="10"/>
        <item x="15"/>
        <item x="19"/>
        <item x="45"/>
        <item x="11"/>
        <item x="67"/>
        <item x="14"/>
        <item x="83"/>
        <item x="49"/>
        <item x="133"/>
        <item x="42"/>
        <item x="80"/>
        <item x="88"/>
        <item x="7"/>
        <item x="60"/>
        <item x="12"/>
        <item x="23"/>
        <item x="109"/>
        <item x="9"/>
        <item x="105"/>
        <item x="90"/>
        <item x="47"/>
        <item x="138"/>
        <item x="91"/>
        <item x="48"/>
        <item x="21"/>
        <item x="76"/>
        <item x="24"/>
        <item x="41"/>
        <item x="54"/>
        <item x="59"/>
        <item x="18"/>
        <item x="139"/>
        <item x="55"/>
        <item x="118"/>
        <item x="79"/>
        <item x="65"/>
        <item x="87"/>
        <item x="72"/>
        <item x="68"/>
        <item x="22"/>
        <item x="93"/>
        <item x="113"/>
        <item x="44"/>
        <item x="116"/>
        <item x="89"/>
        <item x="39"/>
        <item x="58"/>
        <item x="34"/>
        <item x="64"/>
        <item x="78"/>
        <item x="35"/>
        <item x="137"/>
        <item x="8"/>
        <item x="125"/>
        <item x="86"/>
        <item x="92"/>
        <item x="20"/>
        <item x="126"/>
        <item x="127"/>
        <item x="110"/>
        <item x="26"/>
        <item x="122"/>
        <item x="98"/>
        <item x="30"/>
        <item x="53"/>
        <item x="66"/>
        <item x="119"/>
        <item x="134"/>
        <item x="77"/>
        <item x="115"/>
        <item x="43"/>
        <item x="75"/>
        <item x="32"/>
        <item x="97"/>
        <item x="40"/>
        <item x="120"/>
        <item x="117"/>
        <item x="128"/>
        <item x="129"/>
        <item x="135"/>
        <item x="124"/>
        <item x="114"/>
        <item x="85"/>
        <item x="28"/>
        <item x="84"/>
        <item x="57"/>
        <item x="123"/>
        <item x="46"/>
        <item x="130"/>
        <item x="143"/>
        <item x="63"/>
        <item x="29"/>
        <item x="136"/>
        <item x="74"/>
        <item x="132"/>
        <item x="142"/>
        <item x="33"/>
        <item x="52"/>
        <item x="146"/>
        <item x="96"/>
        <item x="121"/>
        <item x="108"/>
        <item x="38"/>
        <item x="82"/>
        <item x="147"/>
        <item x="81"/>
        <item x="56"/>
        <item x="73"/>
        <item x="31"/>
        <item x="94"/>
        <item x="71"/>
        <item x="95"/>
        <item x="131"/>
        <item x="141"/>
        <item x="1"/>
        <item x="5"/>
        <item x="16"/>
        <item x="99"/>
        <item x="101"/>
        <item x="103"/>
        <item x="106"/>
        <item x="111"/>
        <item x="140"/>
        <item x="144"/>
        <item x="36"/>
        <item x="50"/>
        <item x="61"/>
        <item x="69"/>
        <item x="17"/>
        <item x="102"/>
        <item x="145"/>
        <item x="70"/>
        <item x="107"/>
        <item x="104"/>
        <item x="2"/>
        <item x="148"/>
        <item x="37"/>
        <item x="62"/>
        <item x="112"/>
        <item x="3"/>
        <item x="6"/>
        <item x="100"/>
        <item x="51"/>
        <item x="0"/>
      </items>
    </pivotField>
    <pivotField axis="axisRow" compact="0" outline="0" showAll="0" defaultSubtotal="0">
      <items count="92">
        <item x="41"/>
        <item x="51"/>
        <item x="69"/>
        <item x="36"/>
        <item x="32"/>
        <item x="55"/>
        <item x="75"/>
        <item x="35"/>
        <item x="54"/>
        <item x="18"/>
        <item x="71"/>
        <item x="40"/>
        <item x="48"/>
        <item x="22"/>
        <item x="17"/>
        <item x="42"/>
        <item x="76"/>
        <item x="60"/>
        <item x="59"/>
        <item x="82"/>
        <item x="29"/>
        <item x="66"/>
        <item x="23"/>
        <item x="14"/>
        <item x="13"/>
        <item x="70"/>
        <item x="33"/>
        <item x="53"/>
        <item x="52"/>
        <item x="77"/>
        <item x="61"/>
        <item x="34"/>
        <item x="16"/>
        <item x="31"/>
        <item x="15"/>
        <item x="24"/>
        <item x="28"/>
        <item x="43"/>
        <item x="47"/>
        <item x="20"/>
        <item x="19"/>
        <item m="1" x="85"/>
        <item x="50"/>
        <item x="68"/>
        <item x="65"/>
        <item m="1" x="86"/>
        <item x="73"/>
        <item x="57"/>
        <item x="79"/>
        <item x="38"/>
        <item x="81"/>
        <item x="78"/>
        <item x="37"/>
        <item x="62"/>
        <item x="74"/>
        <item x="58"/>
        <item x="26"/>
        <item x="63"/>
        <item m="1" x="84"/>
        <item x="39"/>
        <item x="56"/>
        <item x="72"/>
        <item x="25"/>
        <item x="45"/>
        <item x="21"/>
        <item x="44"/>
        <item x="80"/>
        <item x="64"/>
        <item x="27"/>
        <item x="46"/>
        <item m="1" x="91"/>
        <item m="1" x="90"/>
        <item x="30"/>
        <item m="1" x="87"/>
        <item x="83"/>
        <item m="1" x="89"/>
        <item x="67"/>
        <item x="49"/>
        <item m="1" x="88"/>
        <item x="11"/>
        <item x="2"/>
        <item x="12"/>
        <item x="9"/>
        <item x="7"/>
        <item x="3"/>
        <item x="5"/>
        <item x="4"/>
        <item x="10"/>
        <item x="8"/>
        <item x="6"/>
        <item x="1"/>
        <item x="0"/>
      </items>
    </pivotField>
    <pivotField compact="0" outline="0" showAll="0" defaultSubtotal="0"/>
    <pivotField compact="0" outline="0" showAll="0" defaultSubtotal="0"/>
    <pivotField dataField="1" compact="0" outline="0" showAll="0" defaultSubtotal="0"/>
    <pivotField dataField="1" compact="0" outline="0" showAll="0" defaultSubtotal="0"/>
  </pivotFields>
  <rowFields count="8">
    <field x="7"/>
    <field x="3"/>
    <field x="4"/>
    <field x="8"/>
    <field x="9"/>
    <field x="11"/>
    <field x="12"/>
    <field x="13"/>
  </rowFields>
  <rowItems count="57">
    <i>
      <x v="1210"/>
      <x v="89"/>
      <x v="10"/>
      <x v="288"/>
      <x v="305"/>
      <x v="495"/>
      <x v="78"/>
      <x v="83"/>
    </i>
    <i>
      <x v="1211"/>
      <x v="89"/>
      <x v="10"/>
      <x v="150"/>
      <x v="153"/>
      <x v="1020"/>
      <x v="5"/>
      <x v="83"/>
    </i>
    <i>
      <x v="1215"/>
      <x v="90"/>
      <x v="18"/>
      <x v="290"/>
      <x v="307"/>
      <x v="1025"/>
      <x/>
      <x v="86"/>
    </i>
    <i>
      <x v="1219"/>
      <x v="91"/>
      <x v="17"/>
      <x v="289"/>
      <x v="306"/>
      <x v="196"/>
      <x v="82"/>
      <x v="83"/>
    </i>
    <i>
      <x v="1221"/>
      <x v="91"/>
      <x v="17"/>
      <x v="289"/>
      <x v="306"/>
      <x v="588"/>
      <x/>
      <x v="86"/>
    </i>
    <i>
      <x v="1222"/>
      <x v="91"/>
      <x v="17"/>
      <x v="229"/>
      <x v="241"/>
      <x v="506"/>
      <x/>
      <x v="86"/>
    </i>
    <i>
      <x v="1226"/>
      <x v="92"/>
      <x v="19"/>
      <x v="291"/>
      <x v="308"/>
      <x v="711"/>
      <x v="11"/>
      <x v="86"/>
    </i>
    <i>
      <x v="1227"/>
      <x v="92"/>
      <x v="19"/>
      <x v="306"/>
      <x v="322"/>
      <x v="710"/>
      <x v="4"/>
      <x v="86"/>
    </i>
    <i>
      <x v="1228"/>
      <x v="92"/>
      <x v="19"/>
      <x v="291"/>
      <x v="308"/>
      <x v="364"/>
      <x v="5"/>
      <x v="86"/>
    </i>
    <i>
      <x v="1229"/>
      <x v="92"/>
      <x v="19"/>
      <x v="306"/>
      <x v="322"/>
      <x v="363"/>
      <x/>
      <x v="86"/>
    </i>
    <i>
      <x v="1231"/>
      <x v="92"/>
      <x v="19"/>
      <x v="306"/>
      <x v="322"/>
      <x v="180"/>
      <x/>
      <x v="86"/>
    </i>
    <i>
      <x v="1235"/>
      <x v="93"/>
      <x v="23"/>
      <x v="292"/>
      <x v="309"/>
      <x v="181"/>
      <x/>
      <x v="86"/>
    </i>
    <i>
      <x v="1239"/>
      <x v="94"/>
      <x v="97"/>
      <x v="298"/>
      <x v="314"/>
      <x v="1056"/>
      <x/>
      <x v="80"/>
    </i>
    <i>
      <x v="1240"/>
      <x v="94"/>
      <x v="97"/>
      <x v="326"/>
      <x v="340"/>
      <x v="1060"/>
      <x v="4"/>
      <x v="86"/>
    </i>
    <i>
      <x v="1241"/>
      <x v="94"/>
      <x v="97"/>
      <x v="298"/>
      <x v="314"/>
      <x v="1058"/>
      <x/>
      <x v="80"/>
    </i>
    <i>
      <x v="1242"/>
      <x v="94"/>
      <x v="97"/>
      <x v="326"/>
      <x v="340"/>
      <x v="222"/>
      <x/>
      <x v="80"/>
    </i>
    <i>
      <x v="1245"/>
      <x v="96"/>
      <x v="61"/>
      <x v="95"/>
      <x v="97"/>
      <x v="694"/>
      <x/>
      <x v="86"/>
    </i>
    <i>
      <x v="1246"/>
      <x v="96"/>
      <x v="61"/>
      <x v="295"/>
      <x v="311"/>
      <x v="664"/>
      <x/>
      <x v="86"/>
    </i>
    <i>
      <x v="1247"/>
      <x v="96"/>
      <x v="61"/>
      <x v="95"/>
      <x v="97"/>
      <x v="617"/>
      <x/>
      <x v="86"/>
    </i>
    <i>
      <x v="1248"/>
      <x v="96"/>
      <x v="61"/>
      <x v="295"/>
      <x v="311"/>
      <x v="598"/>
      <x v="7"/>
      <x v="86"/>
    </i>
    <i>
      <x v="1252"/>
      <x v="95"/>
      <x v="100"/>
      <x v="294"/>
      <x v="310"/>
      <x v="313"/>
      <x/>
      <x v="80"/>
    </i>
    <i>
      <x v="1253"/>
      <x v="95"/>
      <x v="100"/>
      <x v="269"/>
      <x v="284"/>
      <x v="709"/>
      <x/>
      <x v="80"/>
    </i>
    <i>
      <x v="1255"/>
      <x v="95"/>
      <x v="100"/>
      <x v="269"/>
      <x v="284"/>
      <x v="656"/>
      <x/>
      <x v="86"/>
    </i>
    <i>
      <x v="1256"/>
      <x v="95"/>
      <x v="100"/>
      <x v="320"/>
      <x v="335"/>
      <x v="657"/>
      <x/>
      <x v="86"/>
    </i>
    <i>
      <x v="1257"/>
      <x v="95"/>
      <x v="100"/>
      <x v="269"/>
      <x v="284"/>
      <x v="615"/>
      <x/>
      <x v="86"/>
    </i>
    <i>
      <x v="1259"/>
      <x v="95"/>
      <x v="100"/>
      <x v="269"/>
      <x v="284"/>
      <x v="267"/>
      <x v="10"/>
      <x v="86"/>
    </i>
    <i>
      <x v="1260"/>
      <x v="95"/>
      <x v="100"/>
      <x v="277"/>
      <x v="292"/>
      <x v="488"/>
      <x v="3"/>
      <x v="86"/>
    </i>
    <i>
      <x v="1261"/>
      <x v="95"/>
      <x v="100"/>
      <x v="269"/>
      <x v="284"/>
      <x v="1059"/>
      <x v="1"/>
      <x v="86"/>
    </i>
    <i>
      <x v="1263"/>
      <x v="95"/>
      <x v="100"/>
      <x v="269"/>
      <x v="284"/>
      <x v="240"/>
      <x/>
      <x v="86"/>
    </i>
    <i>
      <x v="1264"/>
      <x v="95"/>
      <x v="100"/>
      <x v="236"/>
      <x v="248"/>
      <x v="241"/>
      <x/>
      <x v="86"/>
    </i>
    <i>
      <x v="1265"/>
      <x v="95"/>
      <x v="100"/>
      <x v="269"/>
      <x v="284"/>
      <x v="806"/>
      <x/>
      <x v="86"/>
    </i>
    <i>
      <x v="1267"/>
      <x v="95"/>
      <x v="100"/>
      <x v="269"/>
      <x v="284"/>
      <x v="216"/>
      <x/>
      <x v="86"/>
    </i>
    <i>
      <x v="1271"/>
      <x v="97"/>
      <x v="73"/>
      <x v="297"/>
      <x v="313"/>
      <x v="632"/>
      <x/>
      <x v="80"/>
    </i>
    <i>
      <x v="1273"/>
      <x v="97"/>
      <x v="73"/>
      <x v="297"/>
      <x v="313"/>
      <x v="633"/>
      <x/>
      <x v="86"/>
    </i>
    <i>
      <x v="1274"/>
      <x v="97"/>
      <x v="73"/>
      <x v="304"/>
      <x v="320"/>
      <x v="268"/>
      <x v="63"/>
      <x v="86"/>
    </i>
    <i>
      <x v="1275"/>
      <x v="97"/>
      <x v="73"/>
      <x v="297"/>
      <x v="313"/>
      <x v="618"/>
      <x/>
      <x v="86"/>
    </i>
    <i>
      <x v="1277"/>
      <x v="97"/>
      <x v="73"/>
      <x v="297"/>
      <x v="313"/>
      <x v="659"/>
      <x/>
      <x v="86"/>
    </i>
    <i>
      <x v="1280"/>
      <x v="98"/>
      <x v="102"/>
      <x v="97"/>
      <x v="99"/>
      <x v="624"/>
      <x/>
      <x v="86"/>
    </i>
    <i>
      <x v="1281"/>
      <x v="98"/>
      <x v="102"/>
      <x v="296"/>
      <x v="312"/>
      <x v="621"/>
      <x v="6"/>
      <x v="86"/>
    </i>
    <i>
      <x v="1282"/>
      <x v="98"/>
      <x v="102"/>
      <x v="97"/>
      <x v="99"/>
      <x v="622"/>
      <x/>
      <x v="86"/>
    </i>
    <i>
      <x v="1283"/>
      <x v="98"/>
      <x v="102"/>
      <x v="296"/>
      <x v="312"/>
      <x v="623"/>
      <x/>
      <x v="86"/>
    </i>
    <i>
      <x v="1293"/>
      <x v="99"/>
      <x v="22"/>
      <x v="293"/>
      <x v="186"/>
      <x v="410"/>
      <x/>
      <x v="86"/>
    </i>
    <i>
      <x v="1295"/>
      <x v="99"/>
      <x v="22"/>
      <x v="293"/>
      <x v="186"/>
      <x v="593"/>
      <x v="4"/>
      <x v="86"/>
    </i>
    <i>
      <x v="1296"/>
      <x v="99"/>
      <x v="22"/>
      <x v="180"/>
      <x v="189"/>
      <x v="734"/>
      <x v="37"/>
      <x v="86"/>
    </i>
    <i>
      <x v="1297"/>
      <x v="99"/>
      <x v="22"/>
      <x v="293"/>
      <x v="186"/>
      <x v="735"/>
      <x v="6"/>
      <x v="86"/>
    </i>
    <i>
      <x v="1298"/>
      <x v="99"/>
      <x v="22"/>
      <x v="180"/>
      <x v="189"/>
      <x v="296"/>
      <x v="4"/>
      <x v="86"/>
    </i>
    <i>
      <x v="1299"/>
      <x v="99"/>
      <x v="22"/>
      <x v="293"/>
      <x v="186"/>
      <x v="489"/>
      <x v="3"/>
      <x v="86"/>
    </i>
    <i>
      <x v="1300"/>
      <x v="99"/>
      <x v="22"/>
      <x v="180"/>
      <x v="189"/>
      <x v="361"/>
      <x/>
      <x v="80"/>
    </i>
    <i>
      <x v="1302"/>
      <x v="99"/>
      <x v="22"/>
      <x v="180"/>
      <x v="189"/>
      <x v="1026"/>
      <x v="12"/>
      <x v="86"/>
    </i>
    <i>
      <x v="1303"/>
      <x v="99"/>
      <x v="22"/>
      <x v="179"/>
      <x v="188"/>
      <x v="1027"/>
      <x v="1"/>
      <x v="86"/>
    </i>
    <i>
      <x v="1304"/>
      <x v="99"/>
      <x v="22"/>
      <x v="180"/>
      <x v="189"/>
      <x v="1028"/>
      <x v="1"/>
      <x v="86"/>
    </i>
    <i>
      <x v="1305"/>
      <x v="99"/>
      <x v="22"/>
      <x v="179"/>
      <x v="188"/>
      <x v="1029"/>
      <x/>
      <x v="86"/>
    </i>
    <i>
      <x v="1307"/>
      <x v="99"/>
      <x v="22"/>
      <x v="179"/>
      <x v="188"/>
      <x v="312"/>
      <x v="1"/>
      <x v="86"/>
    </i>
    <i>
      <x v="1308"/>
      <x v="99"/>
      <x v="22"/>
      <x v="114"/>
      <x v="116"/>
      <x v="613"/>
      <x v="1"/>
      <x v="86"/>
    </i>
    <i>
      <x v="1309"/>
      <x v="99"/>
      <x v="22"/>
      <x v="179"/>
      <x v="188"/>
      <x v="571"/>
      <x/>
      <x v="80"/>
    </i>
    <i>
      <x v="1310"/>
      <x v="99"/>
      <x v="22"/>
      <x v="114"/>
      <x v="116"/>
      <x v="383"/>
      <x v="4"/>
      <x v="86"/>
    </i>
    <i t="grand">
      <x/>
    </i>
  </rowItems>
  <colFields count="2">
    <field x="0"/>
    <field x="-2"/>
  </colFields>
  <colItems count="6">
    <i>
      <x/>
      <x/>
    </i>
    <i r="1" i="1">
      <x v="1"/>
    </i>
    <i>
      <x v="1"/>
      <x/>
    </i>
    <i r="1" i="1">
      <x v="1"/>
    </i>
    <i>
      <x v="3"/>
      <x/>
    </i>
    <i r="1" i="1">
      <x v="1"/>
    </i>
  </colItems>
  <pageFields count="2">
    <pageField fld="1" hier="-1"/>
    <pageField fld="6" item="1" hier="-1"/>
  </pageFields>
  <dataFields count="2">
    <dataField name="Rate " fld="16" baseField="13" baseItem="86"/>
    <dataField name="Amount " fld="17" baseField="13" baseItem="86"/>
  </dataFields>
  <formats count="269">
    <format dxfId="268">
      <pivotArea type="all" dataOnly="0" outline="0" fieldPosition="0"/>
    </format>
    <format dxfId="267">
      <pivotArea outline="0" collapsedLevelsAreSubtotals="1" fieldPosition="0"/>
    </format>
    <format dxfId="266">
      <pivotArea type="origin" dataOnly="0" labelOnly="1" outline="0" fieldPosition="0"/>
    </format>
    <format dxfId="265">
      <pivotArea field="0" type="button" dataOnly="0" labelOnly="1" outline="0" axis="axisCol" fieldPosition="0"/>
    </format>
    <format dxfId="264">
      <pivotArea field="-2" type="button" dataOnly="0" labelOnly="1" outline="0" axis="axisCol" fieldPosition="1"/>
    </format>
    <format dxfId="263">
      <pivotArea type="topRight" dataOnly="0" labelOnly="1" outline="0" fieldPosition="0"/>
    </format>
    <format dxfId="262">
      <pivotArea field="7" type="button" dataOnly="0" labelOnly="1" outline="0" axis="axisRow" fieldPosition="0"/>
    </format>
    <format dxfId="261">
      <pivotArea field="3" type="button" dataOnly="0" labelOnly="1" outline="0" axis="axisRow" fieldPosition="1"/>
    </format>
    <format dxfId="260">
      <pivotArea field="8" type="button" dataOnly="0" labelOnly="1" outline="0" axis="axisRow" fieldPosition="3"/>
    </format>
    <format dxfId="259">
      <pivotArea field="9" type="button" dataOnly="0" labelOnly="1" outline="0" axis="axisRow" fieldPosition="4"/>
    </format>
    <format dxfId="258">
      <pivotArea field="11" type="button" dataOnly="0" labelOnly="1" outline="0" axis="axisRow" fieldPosition="5"/>
    </format>
    <format dxfId="257">
      <pivotArea field="12" type="button" dataOnly="0" labelOnly="1" outline="0" axis="axisRow" fieldPosition="6"/>
    </format>
    <format dxfId="256">
      <pivotArea field="13" type="button" dataOnly="0" labelOnly="1" outline="0" axis="axisRow" fieldPosition="7"/>
    </format>
    <format dxfId="255">
      <pivotArea dataOnly="0" labelOnly="1" outline="0" fieldPosition="0">
        <references count="1">
          <reference field="7" count="50">
            <x v="1210"/>
            <x v="1211"/>
            <x v="1215"/>
            <x v="1219"/>
            <x v="1221"/>
            <x v="1222"/>
            <x v="1226"/>
            <x v="1227"/>
            <x v="1228"/>
            <x v="1229"/>
            <x v="1231"/>
            <x v="1235"/>
            <x v="1239"/>
            <x v="1240"/>
            <x v="1241"/>
            <x v="1242"/>
            <x v="1245"/>
            <x v="1246"/>
            <x v="1247"/>
            <x v="1248"/>
            <x v="1252"/>
            <x v="1253"/>
            <x v="1255"/>
            <x v="1256"/>
            <x v="1257"/>
            <x v="1259"/>
            <x v="1260"/>
            <x v="1261"/>
            <x v="1263"/>
            <x v="1264"/>
            <x v="1265"/>
            <x v="1267"/>
            <x v="1271"/>
            <x v="1273"/>
            <x v="1274"/>
            <x v="1275"/>
            <x v="1277"/>
            <x v="1280"/>
            <x v="1281"/>
            <x v="1282"/>
            <x v="1283"/>
            <x v="1293"/>
            <x v="1295"/>
            <x v="1296"/>
            <x v="1297"/>
            <x v="1298"/>
            <x v="1299"/>
            <x v="1300"/>
            <x v="1302"/>
            <x v="1303"/>
          </reference>
        </references>
      </pivotArea>
    </format>
    <format dxfId="254">
      <pivotArea dataOnly="0" labelOnly="1" outline="0" fieldPosition="0">
        <references count="1">
          <reference field="7" count="6">
            <x v="1304"/>
            <x v="1305"/>
            <x v="1307"/>
            <x v="1308"/>
            <x v="1309"/>
            <x v="1310"/>
          </reference>
        </references>
      </pivotArea>
    </format>
    <format dxfId="253">
      <pivotArea dataOnly="0" labelOnly="1" grandRow="1" outline="0" fieldPosition="0"/>
    </format>
    <format dxfId="252">
      <pivotArea dataOnly="0" labelOnly="1" outline="0" fieldPosition="0">
        <references count="2">
          <reference field="3" count="1">
            <x v="89"/>
          </reference>
          <reference field="7" count="1" selected="0">
            <x v="1210"/>
          </reference>
        </references>
      </pivotArea>
    </format>
    <format dxfId="251">
      <pivotArea dataOnly="0" labelOnly="1" outline="0" fieldPosition="0">
        <references count="2">
          <reference field="3" count="1">
            <x v="90"/>
          </reference>
          <reference field="7" count="1" selected="0">
            <x v="1215"/>
          </reference>
        </references>
      </pivotArea>
    </format>
    <format dxfId="250">
      <pivotArea dataOnly="0" labelOnly="1" outline="0" fieldPosition="0">
        <references count="2">
          <reference field="3" count="1">
            <x v="91"/>
          </reference>
          <reference field="7" count="1" selected="0">
            <x v="1219"/>
          </reference>
        </references>
      </pivotArea>
    </format>
    <format dxfId="249">
      <pivotArea dataOnly="0" labelOnly="1" outline="0" fieldPosition="0">
        <references count="2">
          <reference field="3" count="1">
            <x v="92"/>
          </reference>
          <reference field="7" count="1" selected="0">
            <x v="1226"/>
          </reference>
        </references>
      </pivotArea>
    </format>
    <format dxfId="248">
      <pivotArea dataOnly="0" labelOnly="1" outline="0" fieldPosition="0">
        <references count="2">
          <reference field="3" count="1">
            <x v="93"/>
          </reference>
          <reference field="7" count="1" selected="0">
            <x v="1235"/>
          </reference>
        </references>
      </pivotArea>
    </format>
    <format dxfId="247">
      <pivotArea dataOnly="0" labelOnly="1" outline="0" fieldPosition="0">
        <references count="2">
          <reference field="3" count="1">
            <x v="94"/>
          </reference>
          <reference field="7" count="1" selected="0">
            <x v="1239"/>
          </reference>
        </references>
      </pivotArea>
    </format>
    <format dxfId="246">
      <pivotArea dataOnly="0" labelOnly="1" outline="0" fieldPosition="0">
        <references count="2">
          <reference field="3" count="1">
            <x v="96"/>
          </reference>
          <reference field="7" count="1" selected="0">
            <x v="1245"/>
          </reference>
        </references>
      </pivotArea>
    </format>
    <format dxfId="245">
      <pivotArea dataOnly="0" labelOnly="1" outline="0" fieldPosition="0">
        <references count="2">
          <reference field="3" count="1">
            <x v="95"/>
          </reference>
          <reference field="7" count="1" selected="0">
            <x v="1252"/>
          </reference>
        </references>
      </pivotArea>
    </format>
    <format dxfId="244">
      <pivotArea dataOnly="0" labelOnly="1" outline="0" fieldPosition="0">
        <references count="2">
          <reference field="3" count="1">
            <x v="97"/>
          </reference>
          <reference field="7" count="1" selected="0">
            <x v="1271"/>
          </reference>
        </references>
      </pivotArea>
    </format>
    <format dxfId="243">
      <pivotArea dataOnly="0" labelOnly="1" outline="0" fieldPosition="0">
        <references count="2">
          <reference field="3" count="1">
            <x v="98"/>
          </reference>
          <reference field="7" count="1" selected="0">
            <x v="1280"/>
          </reference>
        </references>
      </pivotArea>
    </format>
    <format dxfId="242">
      <pivotArea dataOnly="0" labelOnly="1" outline="0" fieldPosition="0">
        <references count="2">
          <reference field="3" count="1">
            <x v="99"/>
          </reference>
          <reference field="7" count="1" selected="0">
            <x v="1293"/>
          </reference>
        </references>
      </pivotArea>
    </format>
    <format dxfId="241">
      <pivotArea dataOnly="0" labelOnly="1" outline="0" fieldPosition="0">
        <references count="3">
          <reference field="3" count="1" selected="0">
            <x v="89"/>
          </reference>
          <reference field="7" count="1" selected="0">
            <x v="1210"/>
          </reference>
          <reference field="8" count="1">
            <x v="288"/>
          </reference>
        </references>
      </pivotArea>
    </format>
    <format dxfId="240">
      <pivotArea dataOnly="0" labelOnly="1" outline="0" fieldPosition="0">
        <references count="3">
          <reference field="3" count="1" selected="0">
            <x v="89"/>
          </reference>
          <reference field="7" count="1" selected="0">
            <x v="1211"/>
          </reference>
          <reference field="8" count="1">
            <x v="150"/>
          </reference>
        </references>
      </pivotArea>
    </format>
    <format dxfId="239">
      <pivotArea dataOnly="0" labelOnly="1" outline="0" fieldPosition="0">
        <references count="3">
          <reference field="3" count="1" selected="0">
            <x v="90"/>
          </reference>
          <reference field="7" count="1" selected="0">
            <x v="1215"/>
          </reference>
          <reference field="8" count="1">
            <x v="290"/>
          </reference>
        </references>
      </pivotArea>
    </format>
    <format dxfId="238">
      <pivotArea dataOnly="0" labelOnly="1" outline="0" fieldPosition="0">
        <references count="3">
          <reference field="3" count="1" selected="0">
            <x v="91"/>
          </reference>
          <reference field="7" count="1" selected="0">
            <x v="1219"/>
          </reference>
          <reference field="8" count="1">
            <x v="289"/>
          </reference>
        </references>
      </pivotArea>
    </format>
    <format dxfId="237">
      <pivotArea dataOnly="0" labelOnly="1" outline="0" fieldPosition="0">
        <references count="3">
          <reference field="3" count="1" selected="0">
            <x v="91"/>
          </reference>
          <reference field="7" count="1" selected="0">
            <x v="1222"/>
          </reference>
          <reference field="8" count="1">
            <x v="229"/>
          </reference>
        </references>
      </pivotArea>
    </format>
    <format dxfId="236">
      <pivotArea dataOnly="0" labelOnly="1" outline="0" fieldPosition="0">
        <references count="3">
          <reference field="3" count="1" selected="0">
            <x v="92"/>
          </reference>
          <reference field="7" count="1" selected="0">
            <x v="1226"/>
          </reference>
          <reference field="8" count="1">
            <x v="291"/>
          </reference>
        </references>
      </pivotArea>
    </format>
    <format dxfId="235">
      <pivotArea dataOnly="0" labelOnly="1" outline="0" fieldPosition="0">
        <references count="3">
          <reference field="3" count="1" selected="0">
            <x v="92"/>
          </reference>
          <reference field="7" count="1" selected="0">
            <x v="1227"/>
          </reference>
          <reference field="8" count="1">
            <x v="306"/>
          </reference>
        </references>
      </pivotArea>
    </format>
    <format dxfId="234">
      <pivotArea dataOnly="0" labelOnly="1" outline="0" fieldPosition="0">
        <references count="3">
          <reference field="3" count="1" selected="0">
            <x v="92"/>
          </reference>
          <reference field="7" count="1" selected="0">
            <x v="1228"/>
          </reference>
          <reference field="8" count="1">
            <x v="291"/>
          </reference>
        </references>
      </pivotArea>
    </format>
    <format dxfId="233">
      <pivotArea dataOnly="0" labelOnly="1" outline="0" fieldPosition="0">
        <references count="3">
          <reference field="3" count="1" selected="0">
            <x v="92"/>
          </reference>
          <reference field="7" count="1" selected="0">
            <x v="1229"/>
          </reference>
          <reference field="8" count="1">
            <x v="306"/>
          </reference>
        </references>
      </pivotArea>
    </format>
    <format dxfId="232">
      <pivotArea dataOnly="0" labelOnly="1" outline="0" fieldPosition="0">
        <references count="3">
          <reference field="3" count="1" selected="0">
            <x v="93"/>
          </reference>
          <reference field="7" count="1" selected="0">
            <x v="1235"/>
          </reference>
          <reference field="8" count="1">
            <x v="292"/>
          </reference>
        </references>
      </pivotArea>
    </format>
    <format dxfId="231">
      <pivotArea dataOnly="0" labelOnly="1" outline="0" fieldPosition="0">
        <references count="3">
          <reference field="3" count="1" selected="0">
            <x v="94"/>
          </reference>
          <reference field="7" count="1" selected="0">
            <x v="1239"/>
          </reference>
          <reference field="8" count="1">
            <x v="298"/>
          </reference>
        </references>
      </pivotArea>
    </format>
    <format dxfId="230">
      <pivotArea dataOnly="0" labelOnly="1" outline="0" fieldPosition="0">
        <references count="3">
          <reference field="3" count="1" selected="0">
            <x v="94"/>
          </reference>
          <reference field="7" count="1" selected="0">
            <x v="1240"/>
          </reference>
          <reference field="8" count="1">
            <x v="326"/>
          </reference>
        </references>
      </pivotArea>
    </format>
    <format dxfId="229">
      <pivotArea dataOnly="0" labelOnly="1" outline="0" fieldPosition="0">
        <references count="3">
          <reference field="3" count="1" selected="0">
            <x v="94"/>
          </reference>
          <reference field="7" count="1" selected="0">
            <x v="1241"/>
          </reference>
          <reference field="8" count="1">
            <x v="298"/>
          </reference>
        </references>
      </pivotArea>
    </format>
    <format dxfId="228">
      <pivotArea dataOnly="0" labelOnly="1" outline="0" fieldPosition="0">
        <references count="3">
          <reference field="3" count="1" selected="0">
            <x v="94"/>
          </reference>
          <reference field="7" count="1" selected="0">
            <x v="1242"/>
          </reference>
          <reference field="8" count="1">
            <x v="326"/>
          </reference>
        </references>
      </pivotArea>
    </format>
    <format dxfId="227">
      <pivotArea dataOnly="0" labelOnly="1" outline="0" fieldPosition="0">
        <references count="3">
          <reference field="3" count="1" selected="0">
            <x v="96"/>
          </reference>
          <reference field="7" count="1" selected="0">
            <x v="1245"/>
          </reference>
          <reference field="8" count="1">
            <x v="95"/>
          </reference>
        </references>
      </pivotArea>
    </format>
    <format dxfId="226">
      <pivotArea dataOnly="0" labelOnly="1" outline="0" fieldPosition="0">
        <references count="3">
          <reference field="3" count="1" selected="0">
            <x v="96"/>
          </reference>
          <reference field="7" count="1" selected="0">
            <x v="1246"/>
          </reference>
          <reference field="8" count="1">
            <x v="295"/>
          </reference>
        </references>
      </pivotArea>
    </format>
    <format dxfId="225">
      <pivotArea dataOnly="0" labelOnly="1" outline="0" fieldPosition="0">
        <references count="3">
          <reference field="3" count="1" selected="0">
            <x v="96"/>
          </reference>
          <reference field="7" count="1" selected="0">
            <x v="1247"/>
          </reference>
          <reference field="8" count="1">
            <x v="95"/>
          </reference>
        </references>
      </pivotArea>
    </format>
    <format dxfId="224">
      <pivotArea dataOnly="0" labelOnly="1" outline="0" fieldPosition="0">
        <references count="3">
          <reference field="3" count="1" selected="0">
            <x v="96"/>
          </reference>
          <reference field="7" count="1" selected="0">
            <x v="1248"/>
          </reference>
          <reference field="8" count="1">
            <x v="295"/>
          </reference>
        </references>
      </pivotArea>
    </format>
    <format dxfId="223">
      <pivotArea dataOnly="0" labelOnly="1" outline="0" fieldPosition="0">
        <references count="3">
          <reference field="3" count="1" selected="0">
            <x v="95"/>
          </reference>
          <reference field="7" count="1" selected="0">
            <x v="1252"/>
          </reference>
          <reference field="8" count="1">
            <x v="294"/>
          </reference>
        </references>
      </pivotArea>
    </format>
    <format dxfId="222">
      <pivotArea dataOnly="0" labelOnly="1" outline="0" fieldPosition="0">
        <references count="3">
          <reference field="3" count="1" selected="0">
            <x v="95"/>
          </reference>
          <reference field="7" count="1" selected="0">
            <x v="1253"/>
          </reference>
          <reference field="8" count="1">
            <x v="269"/>
          </reference>
        </references>
      </pivotArea>
    </format>
    <format dxfId="221">
      <pivotArea dataOnly="0" labelOnly="1" outline="0" fieldPosition="0">
        <references count="3">
          <reference field="3" count="1" selected="0">
            <x v="95"/>
          </reference>
          <reference field="7" count="1" selected="0">
            <x v="1256"/>
          </reference>
          <reference field="8" count="1">
            <x v="320"/>
          </reference>
        </references>
      </pivotArea>
    </format>
    <format dxfId="220">
      <pivotArea dataOnly="0" labelOnly="1" outline="0" fieldPosition="0">
        <references count="3">
          <reference field="3" count="1" selected="0">
            <x v="95"/>
          </reference>
          <reference field="7" count="1" selected="0">
            <x v="1257"/>
          </reference>
          <reference field="8" count="1">
            <x v="269"/>
          </reference>
        </references>
      </pivotArea>
    </format>
    <format dxfId="219">
      <pivotArea dataOnly="0" labelOnly="1" outline="0" fieldPosition="0">
        <references count="3">
          <reference field="3" count="1" selected="0">
            <x v="95"/>
          </reference>
          <reference field="7" count="1" selected="0">
            <x v="1260"/>
          </reference>
          <reference field="8" count="1">
            <x v="277"/>
          </reference>
        </references>
      </pivotArea>
    </format>
    <format dxfId="218">
      <pivotArea dataOnly="0" labelOnly="1" outline="0" fieldPosition="0">
        <references count="3">
          <reference field="3" count="1" selected="0">
            <x v="95"/>
          </reference>
          <reference field="7" count="1" selected="0">
            <x v="1261"/>
          </reference>
          <reference field="8" count="1">
            <x v="269"/>
          </reference>
        </references>
      </pivotArea>
    </format>
    <format dxfId="217">
      <pivotArea dataOnly="0" labelOnly="1" outline="0" fieldPosition="0">
        <references count="3">
          <reference field="3" count="1" selected="0">
            <x v="95"/>
          </reference>
          <reference field="7" count="1" selected="0">
            <x v="1264"/>
          </reference>
          <reference field="8" count="1">
            <x v="236"/>
          </reference>
        </references>
      </pivotArea>
    </format>
    <format dxfId="216">
      <pivotArea dataOnly="0" labelOnly="1" outline="0" fieldPosition="0">
        <references count="3">
          <reference field="3" count="1" selected="0">
            <x v="95"/>
          </reference>
          <reference field="7" count="1" selected="0">
            <x v="1265"/>
          </reference>
          <reference field="8" count="1">
            <x v="269"/>
          </reference>
        </references>
      </pivotArea>
    </format>
    <format dxfId="215">
      <pivotArea dataOnly="0" labelOnly="1" outline="0" fieldPosition="0">
        <references count="3">
          <reference field="3" count="1" selected="0">
            <x v="97"/>
          </reference>
          <reference field="7" count="1" selected="0">
            <x v="1271"/>
          </reference>
          <reference field="8" count="1">
            <x v="297"/>
          </reference>
        </references>
      </pivotArea>
    </format>
    <format dxfId="214">
      <pivotArea dataOnly="0" labelOnly="1" outline="0" fieldPosition="0">
        <references count="3">
          <reference field="3" count="1" selected="0">
            <x v="97"/>
          </reference>
          <reference field="7" count="1" selected="0">
            <x v="1274"/>
          </reference>
          <reference field="8" count="1">
            <x v="304"/>
          </reference>
        </references>
      </pivotArea>
    </format>
    <format dxfId="213">
      <pivotArea dataOnly="0" labelOnly="1" outline="0" fieldPosition="0">
        <references count="3">
          <reference field="3" count="1" selected="0">
            <x v="97"/>
          </reference>
          <reference field="7" count="1" selected="0">
            <x v="1275"/>
          </reference>
          <reference field="8" count="1">
            <x v="297"/>
          </reference>
        </references>
      </pivotArea>
    </format>
    <format dxfId="212">
      <pivotArea dataOnly="0" labelOnly="1" outline="0" fieldPosition="0">
        <references count="3">
          <reference field="3" count="1" selected="0">
            <x v="98"/>
          </reference>
          <reference field="7" count="1" selected="0">
            <x v="1280"/>
          </reference>
          <reference field="8" count="1">
            <x v="97"/>
          </reference>
        </references>
      </pivotArea>
    </format>
    <format dxfId="211">
      <pivotArea dataOnly="0" labelOnly="1" outline="0" fieldPosition="0">
        <references count="3">
          <reference field="3" count="1" selected="0">
            <x v="98"/>
          </reference>
          <reference field="7" count="1" selected="0">
            <x v="1281"/>
          </reference>
          <reference field="8" count="1">
            <x v="296"/>
          </reference>
        </references>
      </pivotArea>
    </format>
    <format dxfId="210">
      <pivotArea dataOnly="0" labelOnly="1" outline="0" fieldPosition="0">
        <references count="3">
          <reference field="3" count="1" selected="0">
            <x v="98"/>
          </reference>
          <reference field="7" count="1" selected="0">
            <x v="1282"/>
          </reference>
          <reference field="8" count="1">
            <x v="97"/>
          </reference>
        </references>
      </pivotArea>
    </format>
    <format dxfId="209">
      <pivotArea dataOnly="0" labelOnly="1" outline="0" fieldPosition="0">
        <references count="3">
          <reference field="3" count="1" selected="0">
            <x v="98"/>
          </reference>
          <reference field="7" count="1" selected="0">
            <x v="1283"/>
          </reference>
          <reference field="8" count="1">
            <x v="296"/>
          </reference>
        </references>
      </pivotArea>
    </format>
    <format dxfId="208">
      <pivotArea dataOnly="0" labelOnly="1" outline="0" fieldPosition="0">
        <references count="3">
          <reference field="3" count="1" selected="0">
            <x v="99"/>
          </reference>
          <reference field="7" count="1" selected="0">
            <x v="1293"/>
          </reference>
          <reference field="8" count="1">
            <x v="293"/>
          </reference>
        </references>
      </pivotArea>
    </format>
    <format dxfId="207">
      <pivotArea dataOnly="0" labelOnly="1" outline="0" fieldPosition="0">
        <references count="3">
          <reference field="3" count="1" selected="0">
            <x v="99"/>
          </reference>
          <reference field="7" count="1" selected="0">
            <x v="1296"/>
          </reference>
          <reference field="8" count="1">
            <x v="180"/>
          </reference>
        </references>
      </pivotArea>
    </format>
    <format dxfId="206">
      <pivotArea dataOnly="0" labelOnly="1" outline="0" fieldPosition="0">
        <references count="3">
          <reference field="3" count="1" selected="0">
            <x v="99"/>
          </reference>
          <reference field="7" count="1" selected="0">
            <x v="1297"/>
          </reference>
          <reference field="8" count="1">
            <x v="293"/>
          </reference>
        </references>
      </pivotArea>
    </format>
    <format dxfId="205">
      <pivotArea dataOnly="0" labelOnly="1" outline="0" fieldPosition="0">
        <references count="3">
          <reference field="3" count="1" selected="0">
            <x v="99"/>
          </reference>
          <reference field="7" count="1" selected="0">
            <x v="1298"/>
          </reference>
          <reference field="8" count="1">
            <x v="180"/>
          </reference>
        </references>
      </pivotArea>
    </format>
    <format dxfId="204">
      <pivotArea dataOnly="0" labelOnly="1" outline="0" fieldPosition="0">
        <references count="3">
          <reference field="3" count="1" selected="0">
            <x v="99"/>
          </reference>
          <reference field="7" count="1" selected="0">
            <x v="1299"/>
          </reference>
          <reference field="8" count="1">
            <x v="293"/>
          </reference>
        </references>
      </pivotArea>
    </format>
    <format dxfId="203">
      <pivotArea dataOnly="0" labelOnly="1" outline="0" fieldPosition="0">
        <references count="3">
          <reference field="3" count="1" selected="0">
            <x v="99"/>
          </reference>
          <reference field="7" count="1" selected="0">
            <x v="1300"/>
          </reference>
          <reference field="8" count="1">
            <x v="180"/>
          </reference>
        </references>
      </pivotArea>
    </format>
    <format dxfId="202">
      <pivotArea dataOnly="0" labelOnly="1" outline="0" fieldPosition="0">
        <references count="3">
          <reference field="3" count="1" selected="0">
            <x v="99"/>
          </reference>
          <reference field="7" count="1" selected="0">
            <x v="1303"/>
          </reference>
          <reference field="8" count="1">
            <x v="179"/>
          </reference>
        </references>
      </pivotArea>
    </format>
    <format dxfId="201">
      <pivotArea dataOnly="0" labelOnly="1" outline="0" fieldPosition="0">
        <references count="3">
          <reference field="3" count="1" selected="0">
            <x v="99"/>
          </reference>
          <reference field="7" count="1" selected="0">
            <x v="1304"/>
          </reference>
          <reference field="8" count="1">
            <x v="180"/>
          </reference>
        </references>
      </pivotArea>
    </format>
    <format dxfId="200">
      <pivotArea dataOnly="0" labelOnly="1" outline="0" fieldPosition="0">
        <references count="3">
          <reference field="3" count="1" selected="0">
            <x v="99"/>
          </reference>
          <reference field="7" count="1" selected="0">
            <x v="1305"/>
          </reference>
          <reference field="8" count="1">
            <x v="179"/>
          </reference>
        </references>
      </pivotArea>
    </format>
    <format dxfId="199">
      <pivotArea dataOnly="0" labelOnly="1" outline="0" fieldPosition="0">
        <references count="3">
          <reference field="3" count="1" selected="0">
            <x v="99"/>
          </reference>
          <reference field="7" count="1" selected="0">
            <x v="1308"/>
          </reference>
          <reference field="8" count="1">
            <x v="114"/>
          </reference>
        </references>
      </pivotArea>
    </format>
    <format dxfId="198">
      <pivotArea dataOnly="0" labelOnly="1" outline="0" fieldPosition="0">
        <references count="3">
          <reference field="3" count="1" selected="0">
            <x v="99"/>
          </reference>
          <reference field="7" count="1" selected="0">
            <x v="1309"/>
          </reference>
          <reference field="8" count="1">
            <x v="179"/>
          </reference>
        </references>
      </pivotArea>
    </format>
    <format dxfId="197">
      <pivotArea dataOnly="0" labelOnly="1" outline="0" fieldPosition="0">
        <references count="3">
          <reference field="3" count="1" selected="0">
            <x v="99"/>
          </reference>
          <reference field="7" count="1" selected="0">
            <x v="1310"/>
          </reference>
          <reference field="8" count="1">
            <x v="114"/>
          </reference>
        </references>
      </pivotArea>
    </format>
    <format dxfId="196">
      <pivotArea dataOnly="0" labelOnly="1" outline="0" fieldPosition="0">
        <references count="4">
          <reference field="3" count="1" selected="0">
            <x v="89"/>
          </reference>
          <reference field="7" count="1" selected="0">
            <x v="1210"/>
          </reference>
          <reference field="8" count="1" selected="0">
            <x v="288"/>
          </reference>
          <reference field="9" count="1">
            <x v="305"/>
          </reference>
        </references>
      </pivotArea>
    </format>
    <format dxfId="195">
      <pivotArea dataOnly="0" labelOnly="1" outline="0" fieldPosition="0">
        <references count="4">
          <reference field="3" count="1" selected="0">
            <x v="89"/>
          </reference>
          <reference field="7" count="1" selected="0">
            <x v="1211"/>
          </reference>
          <reference field="8" count="1" selected="0">
            <x v="150"/>
          </reference>
          <reference field="9" count="1">
            <x v="153"/>
          </reference>
        </references>
      </pivotArea>
    </format>
    <format dxfId="194">
      <pivotArea dataOnly="0" labelOnly="1" outline="0" fieldPosition="0">
        <references count="4">
          <reference field="3" count="1" selected="0">
            <x v="90"/>
          </reference>
          <reference field="7" count="1" selected="0">
            <x v="1215"/>
          </reference>
          <reference field="8" count="1" selected="0">
            <x v="290"/>
          </reference>
          <reference field="9" count="1">
            <x v="307"/>
          </reference>
        </references>
      </pivotArea>
    </format>
    <format dxfId="193">
      <pivotArea dataOnly="0" labelOnly="1" outline="0" fieldPosition="0">
        <references count="4">
          <reference field="3" count="1" selected="0">
            <x v="91"/>
          </reference>
          <reference field="7" count="1" selected="0">
            <x v="1219"/>
          </reference>
          <reference field="8" count="1" selected="0">
            <x v="289"/>
          </reference>
          <reference field="9" count="1">
            <x v="306"/>
          </reference>
        </references>
      </pivotArea>
    </format>
    <format dxfId="192">
      <pivotArea dataOnly="0" labelOnly="1" outline="0" fieldPosition="0">
        <references count="4">
          <reference field="3" count="1" selected="0">
            <x v="91"/>
          </reference>
          <reference field="7" count="1" selected="0">
            <x v="1222"/>
          </reference>
          <reference field="8" count="1" selected="0">
            <x v="229"/>
          </reference>
          <reference field="9" count="1">
            <x v="241"/>
          </reference>
        </references>
      </pivotArea>
    </format>
    <format dxfId="191">
      <pivotArea dataOnly="0" labelOnly="1" outline="0" fieldPosition="0">
        <references count="4">
          <reference field="3" count="1" selected="0">
            <x v="92"/>
          </reference>
          <reference field="7" count="1" selected="0">
            <x v="1226"/>
          </reference>
          <reference field="8" count="1" selected="0">
            <x v="291"/>
          </reference>
          <reference field="9" count="1">
            <x v="308"/>
          </reference>
        </references>
      </pivotArea>
    </format>
    <format dxfId="190">
      <pivotArea dataOnly="0" labelOnly="1" outline="0" fieldPosition="0">
        <references count="4">
          <reference field="3" count="1" selected="0">
            <x v="92"/>
          </reference>
          <reference field="7" count="1" selected="0">
            <x v="1227"/>
          </reference>
          <reference field="8" count="1" selected="0">
            <x v="306"/>
          </reference>
          <reference field="9" count="1">
            <x v="322"/>
          </reference>
        </references>
      </pivotArea>
    </format>
    <format dxfId="189">
      <pivotArea dataOnly="0" labelOnly="1" outline="0" fieldPosition="0">
        <references count="4">
          <reference field="3" count="1" selected="0">
            <x v="92"/>
          </reference>
          <reference field="7" count="1" selected="0">
            <x v="1228"/>
          </reference>
          <reference field="8" count="1" selected="0">
            <x v="291"/>
          </reference>
          <reference field="9" count="1">
            <x v="308"/>
          </reference>
        </references>
      </pivotArea>
    </format>
    <format dxfId="188">
      <pivotArea dataOnly="0" labelOnly="1" outline="0" fieldPosition="0">
        <references count="4">
          <reference field="3" count="1" selected="0">
            <x v="92"/>
          </reference>
          <reference field="7" count="1" selected="0">
            <x v="1229"/>
          </reference>
          <reference field="8" count="1" selected="0">
            <x v="306"/>
          </reference>
          <reference field="9" count="1">
            <x v="322"/>
          </reference>
        </references>
      </pivotArea>
    </format>
    <format dxfId="187">
      <pivotArea dataOnly="0" labelOnly="1" outline="0" fieldPosition="0">
        <references count="4">
          <reference field="3" count="1" selected="0">
            <x v="93"/>
          </reference>
          <reference field="7" count="1" selected="0">
            <x v="1235"/>
          </reference>
          <reference field="8" count="1" selected="0">
            <x v="292"/>
          </reference>
          <reference field="9" count="1">
            <x v="309"/>
          </reference>
        </references>
      </pivotArea>
    </format>
    <format dxfId="186">
      <pivotArea dataOnly="0" labelOnly="1" outline="0" fieldPosition="0">
        <references count="4">
          <reference field="3" count="1" selected="0">
            <x v="94"/>
          </reference>
          <reference field="7" count="1" selected="0">
            <x v="1239"/>
          </reference>
          <reference field="8" count="1" selected="0">
            <x v="298"/>
          </reference>
          <reference field="9" count="1">
            <x v="314"/>
          </reference>
        </references>
      </pivotArea>
    </format>
    <format dxfId="185">
      <pivotArea dataOnly="0" labelOnly="1" outline="0" fieldPosition="0">
        <references count="4">
          <reference field="3" count="1" selected="0">
            <x v="94"/>
          </reference>
          <reference field="7" count="1" selected="0">
            <x v="1240"/>
          </reference>
          <reference field="8" count="1" selected="0">
            <x v="326"/>
          </reference>
          <reference field="9" count="1">
            <x v="340"/>
          </reference>
        </references>
      </pivotArea>
    </format>
    <format dxfId="184">
      <pivotArea dataOnly="0" labelOnly="1" outline="0" fieldPosition="0">
        <references count="4">
          <reference field="3" count="1" selected="0">
            <x v="94"/>
          </reference>
          <reference field="7" count="1" selected="0">
            <x v="1241"/>
          </reference>
          <reference field="8" count="1" selected="0">
            <x v="298"/>
          </reference>
          <reference field="9" count="1">
            <x v="314"/>
          </reference>
        </references>
      </pivotArea>
    </format>
    <format dxfId="183">
      <pivotArea dataOnly="0" labelOnly="1" outline="0" fieldPosition="0">
        <references count="4">
          <reference field="3" count="1" selected="0">
            <x v="94"/>
          </reference>
          <reference field="7" count="1" selected="0">
            <x v="1242"/>
          </reference>
          <reference field="8" count="1" selected="0">
            <x v="326"/>
          </reference>
          <reference field="9" count="1">
            <x v="340"/>
          </reference>
        </references>
      </pivotArea>
    </format>
    <format dxfId="182">
      <pivotArea dataOnly="0" labelOnly="1" outline="0" fieldPosition="0">
        <references count="4">
          <reference field="3" count="1" selected="0">
            <x v="96"/>
          </reference>
          <reference field="7" count="1" selected="0">
            <x v="1245"/>
          </reference>
          <reference field="8" count="1" selected="0">
            <x v="95"/>
          </reference>
          <reference field="9" count="1">
            <x v="97"/>
          </reference>
        </references>
      </pivotArea>
    </format>
    <format dxfId="181">
      <pivotArea dataOnly="0" labelOnly="1" outline="0" fieldPosition="0">
        <references count="4">
          <reference field="3" count="1" selected="0">
            <x v="96"/>
          </reference>
          <reference field="7" count="1" selected="0">
            <x v="1246"/>
          </reference>
          <reference field="8" count="1" selected="0">
            <x v="295"/>
          </reference>
          <reference field="9" count="1">
            <x v="311"/>
          </reference>
        </references>
      </pivotArea>
    </format>
    <format dxfId="180">
      <pivotArea dataOnly="0" labelOnly="1" outline="0" fieldPosition="0">
        <references count="4">
          <reference field="3" count="1" selected="0">
            <x v="96"/>
          </reference>
          <reference field="7" count="1" selected="0">
            <x v="1247"/>
          </reference>
          <reference field="8" count="1" selected="0">
            <x v="95"/>
          </reference>
          <reference field="9" count="1">
            <x v="97"/>
          </reference>
        </references>
      </pivotArea>
    </format>
    <format dxfId="179">
      <pivotArea dataOnly="0" labelOnly="1" outline="0" fieldPosition="0">
        <references count="4">
          <reference field="3" count="1" selected="0">
            <x v="96"/>
          </reference>
          <reference field="7" count="1" selected="0">
            <x v="1248"/>
          </reference>
          <reference field="8" count="1" selected="0">
            <x v="295"/>
          </reference>
          <reference field="9" count="1">
            <x v="311"/>
          </reference>
        </references>
      </pivotArea>
    </format>
    <format dxfId="178">
      <pivotArea dataOnly="0" labelOnly="1" outline="0" fieldPosition="0">
        <references count="4">
          <reference field="3" count="1" selected="0">
            <x v="95"/>
          </reference>
          <reference field="7" count="1" selected="0">
            <x v="1252"/>
          </reference>
          <reference field="8" count="1" selected="0">
            <x v="294"/>
          </reference>
          <reference field="9" count="1">
            <x v="310"/>
          </reference>
        </references>
      </pivotArea>
    </format>
    <format dxfId="177">
      <pivotArea dataOnly="0" labelOnly="1" outline="0" fieldPosition="0">
        <references count="4">
          <reference field="3" count="1" selected="0">
            <x v="95"/>
          </reference>
          <reference field="7" count="1" selected="0">
            <x v="1253"/>
          </reference>
          <reference field="8" count="1" selected="0">
            <x v="269"/>
          </reference>
          <reference field="9" count="1">
            <x v="284"/>
          </reference>
        </references>
      </pivotArea>
    </format>
    <format dxfId="176">
      <pivotArea dataOnly="0" labelOnly="1" outline="0" fieldPosition="0">
        <references count="4">
          <reference field="3" count="1" selected="0">
            <x v="95"/>
          </reference>
          <reference field="7" count="1" selected="0">
            <x v="1256"/>
          </reference>
          <reference field="8" count="1" selected="0">
            <x v="320"/>
          </reference>
          <reference field="9" count="1">
            <x v="335"/>
          </reference>
        </references>
      </pivotArea>
    </format>
    <format dxfId="175">
      <pivotArea dataOnly="0" labelOnly="1" outline="0" fieldPosition="0">
        <references count="4">
          <reference field="3" count="1" selected="0">
            <x v="95"/>
          </reference>
          <reference field="7" count="1" selected="0">
            <x v="1257"/>
          </reference>
          <reference field="8" count="1" selected="0">
            <x v="269"/>
          </reference>
          <reference field="9" count="1">
            <x v="284"/>
          </reference>
        </references>
      </pivotArea>
    </format>
    <format dxfId="174">
      <pivotArea dataOnly="0" labelOnly="1" outline="0" fieldPosition="0">
        <references count="4">
          <reference field="3" count="1" selected="0">
            <x v="95"/>
          </reference>
          <reference field="7" count="1" selected="0">
            <x v="1260"/>
          </reference>
          <reference field="8" count="1" selected="0">
            <x v="277"/>
          </reference>
          <reference field="9" count="1">
            <x v="292"/>
          </reference>
        </references>
      </pivotArea>
    </format>
    <format dxfId="173">
      <pivotArea dataOnly="0" labelOnly="1" outline="0" fieldPosition="0">
        <references count="4">
          <reference field="3" count="1" selected="0">
            <x v="95"/>
          </reference>
          <reference field="7" count="1" selected="0">
            <x v="1261"/>
          </reference>
          <reference field="8" count="1" selected="0">
            <x v="269"/>
          </reference>
          <reference field="9" count="1">
            <x v="284"/>
          </reference>
        </references>
      </pivotArea>
    </format>
    <format dxfId="172">
      <pivotArea dataOnly="0" labelOnly="1" outline="0" fieldPosition="0">
        <references count="4">
          <reference field="3" count="1" selected="0">
            <x v="95"/>
          </reference>
          <reference field="7" count="1" selected="0">
            <x v="1264"/>
          </reference>
          <reference field="8" count="1" selected="0">
            <x v="236"/>
          </reference>
          <reference field="9" count="1">
            <x v="248"/>
          </reference>
        </references>
      </pivotArea>
    </format>
    <format dxfId="171">
      <pivotArea dataOnly="0" labelOnly="1" outline="0" fieldPosition="0">
        <references count="4">
          <reference field="3" count="1" selected="0">
            <x v="95"/>
          </reference>
          <reference field="7" count="1" selected="0">
            <x v="1265"/>
          </reference>
          <reference field="8" count="1" selected="0">
            <x v="269"/>
          </reference>
          <reference field="9" count="1">
            <x v="284"/>
          </reference>
        </references>
      </pivotArea>
    </format>
    <format dxfId="170">
      <pivotArea dataOnly="0" labelOnly="1" outline="0" fieldPosition="0">
        <references count="4">
          <reference field="3" count="1" selected="0">
            <x v="97"/>
          </reference>
          <reference field="7" count="1" selected="0">
            <x v="1271"/>
          </reference>
          <reference field="8" count="1" selected="0">
            <x v="297"/>
          </reference>
          <reference field="9" count="1">
            <x v="313"/>
          </reference>
        </references>
      </pivotArea>
    </format>
    <format dxfId="169">
      <pivotArea dataOnly="0" labelOnly="1" outline="0" fieldPosition="0">
        <references count="4">
          <reference field="3" count="1" selected="0">
            <x v="97"/>
          </reference>
          <reference field="7" count="1" selected="0">
            <x v="1274"/>
          </reference>
          <reference field="8" count="1" selected="0">
            <x v="304"/>
          </reference>
          <reference field="9" count="1">
            <x v="320"/>
          </reference>
        </references>
      </pivotArea>
    </format>
    <format dxfId="168">
      <pivotArea dataOnly="0" labelOnly="1" outline="0" fieldPosition="0">
        <references count="4">
          <reference field="3" count="1" selected="0">
            <x v="97"/>
          </reference>
          <reference field="7" count="1" selected="0">
            <x v="1275"/>
          </reference>
          <reference field="8" count="1" selected="0">
            <x v="297"/>
          </reference>
          <reference field="9" count="1">
            <x v="313"/>
          </reference>
        </references>
      </pivotArea>
    </format>
    <format dxfId="167">
      <pivotArea dataOnly="0" labelOnly="1" outline="0" fieldPosition="0">
        <references count="4">
          <reference field="3" count="1" selected="0">
            <x v="98"/>
          </reference>
          <reference field="7" count="1" selected="0">
            <x v="1280"/>
          </reference>
          <reference field="8" count="1" selected="0">
            <x v="97"/>
          </reference>
          <reference field="9" count="1">
            <x v="99"/>
          </reference>
        </references>
      </pivotArea>
    </format>
    <format dxfId="166">
      <pivotArea dataOnly="0" labelOnly="1" outline="0" fieldPosition="0">
        <references count="4">
          <reference field="3" count="1" selected="0">
            <x v="98"/>
          </reference>
          <reference field="7" count="1" selected="0">
            <x v="1281"/>
          </reference>
          <reference field="8" count="1" selected="0">
            <x v="296"/>
          </reference>
          <reference field="9" count="1">
            <x v="312"/>
          </reference>
        </references>
      </pivotArea>
    </format>
    <format dxfId="165">
      <pivotArea dataOnly="0" labelOnly="1" outline="0" fieldPosition="0">
        <references count="4">
          <reference field="3" count="1" selected="0">
            <x v="98"/>
          </reference>
          <reference field="7" count="1" selected="0">
            <x v="1282"/>
          </reference>
          <reference field="8" count="1" selected="0">
            <x v="97"/>
          </reference>
          <reference field="9" count="1">
            <x v="99"/>
          </reference>
        </references>
      </pivotArea>
    </format>
    <format dxfId="164">
      <pivotArea dataOnly="0" labelOnly="1" outline="0" fieldPosition="0">
        <references count="4">
          <reference field="3" count="1" selected="0">
            <x v="98"/>
          </reference>
          <reference field="7" count="1" selected="0">
            <x v="1283"/>
          </reference>
          <reference field="8" count="1" selected="0">
            <x v="296"/>
          </reference>
          <reference field="9" count="1">
            <x v="312"/>
          </reference>
        </references>
      </pivotArea>
    </format>
    <format dxfId="163">
      <pivotArea dataOnly="0" labelOnly="1" outline="0" fieldPosition="0">
        <references count="4">
          <reference field="3" count="1" selected="0">
            <x v="99"/>
          </reference>
          <reference field="7" count="1" selected="0">
            <x v="1293"/>
          </reference>
          <reference field="8" count="1" selected="0">
            <x v="293"/>
          </reference>
          <reference field="9" count="1">
            <x v="186"/>
          </reference>
        </references>
      </pivotArea>
    </format>
    <format dxfId="162">
      <pivotArea dataOnly="0" labelOnly="1" outline="0" fieldPosition="0">
        <references count="4">
          <reference field="3" count="1" selected="0">
            <x v="99"/>
          </reference>
          <reference field="7" count="1" selected="0">
            <x v="1296"/>
          </reference>
          <reference field="8" count="1" selected="0">
            <x v="180"/>
          </reference>
          <reference field="9" count="1">
            <x v="189"/>
          </reference>
        </references>
      </pivotArea>
    </format>
    <format dxfId="161">
      <pivotArea dataOnly="0" labelOnly="1" outline="0" fieldPosition="0">
        <references count="4">
          <reference field="3" count="1" selected="0">
            <x v="99"/>
          </reference>
          <reference field="7" count="1" selected="0">
            <x v="1297"/>
          </reference>
          <reference field="8" count="1" selected="0">
            <x v="293"/>
          </reference>
          <reference field="9" count="1">
            <x v="186"/>
          </reference>
        </references>
      </pivotArea>
    </format>
    <format dxfId="160">
      <pivotArea dataOnly="0" labelOnly="1" outline="0" fieldPosition="0">
        <references count="4">
          <reference field="3" count="1" selected="0">
            <x v="99"/>
          </reference>
          <reference field="7" count="1" selected="0">
            <x v="1298"/>
          </reference>
          <reference field="8" count="1" selected="0">
            <x v="180"/>
          </reference>
          <reference field="9" count="1">
            <x v="189"/>
          </reference>
        </references>
      </pivotArea>
    </format>
    <format dxfId="159">
      <pivotArea dataOnly="0" labelOnly="1" outline="0" fieldPosition="0">
        <references count="4">
          <reference field="3" count="1" selected="0">
            <x v="99"/>
          </reference>
          <reference field="7" count="1" selected="0">
            <x v="1299"/>
          </reference>
          <reference field="8" count="1" selected="0">
            <x v="293"/>
          </reference>
          <reference field="9" count="1">
            <x v="186"/>
          </reference>
        </references>
      </pivotArea>
    </format>
    <format dxfId="158">
      <pivotArea dataOnly="0" labelOnly="1" outline="0" fieldPosition="0">
        <references count="4">
          <reference field="3" count="1" selected="0">
            <x v="99"/>
          </reference>
          <reference field="7" count="1" selected="0">
            <x v="1300"/>
          </reference>
          <reference field="8" count="1" selected="0">
            <x v="180"/>
          </reference>
          <reference field="9" count="1">
            <x v="189"/>
          </reference>
        </references>
      </pivotArea>
    </format>
    <format dxfId="157">
      <pivotArea dataOnly="0" labelOnly="1" outline="0" fieldPosition="0">
        <references count="4">
          <reference field="3" count="1" selected="0">
            <x v="99"/>
          </reference>
          <reference field="7" count="1" selected="0">
            <x v="1303"/>
          </reference>
          <reference field="8" count="1" selected="0">
            <x v="179"/>
          </reference>
          <reference field="9" count="1">
            <x v="188"/>
          </reference>
        </references>
      </pivotArea>
    </format>
    <format dxfId="156">
      <pivotArea dataOnly="0" labelOnly="1" outline="0" fieldPosition="0">
        <references count="4">
          <reference field="3" count="1" selected="0">
            <x v="99"/>
          </reference>
          <reference field="7" count="1" selected="0">
            <x v="1304"/>
          </reference>
          <reference field="8" count="1" selected="0">
            <x v="180"/>
          </reference>
          <reference field="9" count="1">
            <x v="189"/>
          </reference>
        </references>
      </pivotArea>
    </format>
    <format dxfId="155">
      <pivotArea dataOnly="0" labelOnly="1" outline="0" fieldPosition="0">
        <references count="4">
          <reference field="3" count="1" selected="0">
            <x v="99"/>
          </reference>
          <reference field="7" count="1" selected="0">
            <x v="1305"/>
          </reference>
          <reference field="8" count="1" selected="0">
            <x v="179"/>
          </reference>
          <reference field="9" count="1">
            <x v="188"/>
          </reference>
        </references>
      </pivotArea>
    </format>
    <format dxfId="154">
      <pivotArea dataOnly="0" labelOnly="1" outline="0" fieldPosition="0">
        <references count="4">
          <reference field="3" count="1" selected="0">
            <x v="99"/>
          </reference>
          <reference field="7" count="1" selected="0">
            <x v="1308"/>
          </reference>
          <reference field="8" count="1" selected="0">
            <x v="114"/>
          </reference>
          <reference field="9" count="1">
            <x v="116"/>
          </reference>
        </references>
      </pivotArea>
    </format>
    <format dxfId="153">
      <pivotArea dataOnly="0" labelOnly="1" outline="0" fieldPosition="0">
        <references count="4">
          <reference field="3" count="1" selected="0">
            <x v="99"/>
          </reference>
          <reference field="7" count="1" selected="0">
            <x v="1309"/>
          </reference>
          <reference field="8" count="1" selected="0">
            <x v="179"/>
          </reference>
          <reference field="9" count="1">
            <x v="188"/>
          </reference>
        </references>
      </pivotArea>
    </format>
    <format dxfId="152">
      <pivotArea dataOnly="0" labelOnly="1" outline="0" fieldPosition="0">
        <references count="4">
          <reference field="3" count="1" selected="0">
            <x v="99"/>
          </reference>
          <reference field="7" count="1" selected="0">
            <x v="1310"/>
          </reference>
          <reference field="8" count="1" selected="0">
            <x v="114"/>
          </reference>
          <reference field="9" count="1">
            <x v="116"/>
          </reference>
        </references>
      </pivotArea>
    </format>
    <format dxfId="151">
      <pivotArea dataOnly="0" labelOnly="1" outline="0" fieldPosition="0">
        <references count="5">
          <reference field="3" count="1" selected="0">
            <x v="89"/>
          </reference>
          <reference field="7" count="1" selected="0">
            <x v="1210"/>
          </reference>
          <reference field="8" count="1" selected="0">
            <x v="288"/>
          </reference>
          <reference field="9" count="1" selected="0">
            <x v="305"/>
          </reference>
          <reference field="11" count="1">
            <x v="495"/>
          </reference>
        </references>
      </pivotArea>
    </format>
    <format dxfId="150">
      <pivotArea dataOnly="0" labelOnly="1" outline="0" fieldPosition="0">
        <references count="5">
          <reference field="3" count="1" selected="0">
            <x v="89"/>
          </reference>
          <reference field="7" count="1" selected="0">
            <x v="1211"/>
          </reference>
          <reference field="8" count="1" selected="0">
            <x v="150"/>
          </reference>
          <reference field="9" count="1" selected="0">
            <x v="153"/>
          </reference>
          <reference field="11" count="1">
            <x v="1020"/>
          </reference>
        </references>
      </pivotArea>
    </format>
    <format dxfId="149">
      <pivotArea dataOnly="0" labelOnly="1" outline="0" fieldPosition="0">
        <references count="5">
          <reference field="3" count="1" selected="0">
            <x v="90"/>
          </reference>
          <reference field="7" count="1" selected="0">
            <x v="1215"/>
          </reference>
          <reference field="8" count="1" selected="0">
            <x v="290"/>
          </reference>
          <reference field="9" count="1" selected="0">
            <x v="307"/>
          </reference>
          <reference field="11" count="1">
            <x v="1025"/>
          </reference>
        </references>
      </pivotArea>
    </format>
    <format dxfId="148">
      <pivotArea dataOnly="0" labelOnly="1" outline="0" fieldPosition="0">
        <references count="5">
          <reference field="3" count="1" selected="0">
            <x v="91"/>
          </reference>
          <reference field="7" count="1" selected="0">
            <x v="1219"/>
          </reference>
          <reference field="8" count="1" selected="0">
            <x v="289"/>
          </reference>
          <reference field="9" count="1" selected="0">
            <x v="306"/>
          </reference>
          <reference field="11" count="1">
            <x v="196"/>
          </reference>
        </references>
      </pivotArea>
    </format>
    <format dxfId="147">
      <pivotArea dataOnly="0" labelOnly="1" outline="0" fieldPosition="0">
        <references count="5">
          <reference field="3" count="1" selected="0">
            <x v="91"/>
          </reference>
          <reference field="7" count="1" selected="0">
            <x v="1221"/>
          </reference>
          <reference field="8" count="1" selected="0">
            <x v="289"/>
          </reference>
          <reference field="9" count="1" selected="0">
            <x v="306"/>
          </reference>
          <reference field="11" count="1">
            <x v="588"/>
          </reference>
        </references>
      </pivotArea>
    </format>
    <format dxfId="146">
      <pivotArea dataOnly="0" labelOnly="1" outline="0" fieldPosition="0">
        <references count="5">
          <reference field="3" count="1" selected="0">
            <x v="91"/>
          </reference>
          <reference field="7" count="1" selected="0">
            <x v="1222"/>
          </reference>
          <reference field="8" count="1" selected="0">
            <x v="229"/>
          </reference>
          <reference field="9" count="1" selected="0">
            <x v="241"/>
          </reference>
          <reference field="11" count="1">
            <x v="506"/>
          </reference>
        </references>
      </pivotArea>
    </format>
    <format dxfId="145">
      <pivotArea dataOnly="0" labelOnly="1" outline="0" fieldPosition="0">
        <references count="5">
          <reference field="3" count="1" selected="0">
            <x v="92"/>
          </reference>
          <reference field="7" count="1" selected="0">
            <x v="1226"/>
          </reference>
          <reference field="8" count="1" selected="0">
            <x v="291"/>
          </reference>
          <reference field="9" count="1" selected="0">
            <x v="308"/>
          </reference>
          <reference field="11" count="1">
            <x v="711"/>
          </reference>
        </references>
      </pivotArea>
    </format>
    <format dxfId="144">
      <pivotArea dataOnly="0" labelOnly="1" outline="0" fieldPosition="0">
        <references count="5">
          <reference field="3" count="1" selected="0">
            <x v="92"/>
          </reference>
          <reference field="7" count="1" selected="0">
            <x v="1227"/>
          </reference>
          <reference field="8" count="1" selected="0">
            <x v="306"/>
          </reference>
          <reference field="9" count="1" selected="0">
            <x v="322"/>
          </reference>
          <reference field="11" count="1">
            <x v="710"/>
          </reference>
        </references>
      </pivotArea>
    </format>
    <format dxfId="143">
      <pivotArea dataOnly="0" labelOnly="1" outline="0" fieldPosition="0">
        <references count="5">
          <reference field="3" count="1" selected="0">
            <x v="92"/>
          </reference>
          <reference field="7" count="1" selected="0">
            <x v="1228"/>
          </reference>
          <reference field="8" count="1" selected="0">
            <x v="291"/>
          </reference>
          <reference field="9" count="1" selected="0">
            <x v="308"/>
          </reference>
          <reference field="11" count="1">
            <x v="364"/>
          </reference>
        </references>
      </pivotArea>
    </format>
    <format dxfId="142">
      <pivotArea dataOnly="0" labelOnly="1" outline="0" fieldPosition="0">
        <references count="5">
          <reference field="3" count="1" selected="0">
            <x v="92"/>
          </reference>
          <reference field="7" count="1" selected="0">
            <x v="1229"/>
          </reference>
          <reference field="8" count="1" selected="0">
            <x v="306"/>
          </reference>
          <reference field="9" count="1" selected="0">
            <x v="322"/>
          </reference>
          <reference field="11" count="1">
            <x v="363"/>
          </reference>
        </references>
      </pivotArea>
    </format>
    <format dxfId="141">
      <pivotArea dataOnly="0" labelOnly="1" outline="0" fieldPosition="0">
        <references count="5">
          <reference field="3" count="1" selected="0">
            <x v="92"/>
          </reference>
          <reference field="7" count="1" selected="0">
            <x v="1231"/>
          </reference>
          <reference field="8" count="1" selected="0">
            <x v="306"/>
          </reference>
          <reference field="9" count="1" selected="0">
            <x v="322"/>
          </reference>
          <reference field="11" count="1">
            <x v="180"/>
          </reference>
        </references>
      </pivotArea>
    </format>
    <format dxfId="140">
      <pivotArea dataOnly="0" labelOnly="1" outline="0" fieldPosition="0">
        <references count="5">
          <reference field="3" count="1" selected="0">
            <x v="93"/>
          </reference>
          <reference field="7" count="1" selected="0">
            <x v="1235"/>
          </reference>
          <reference field="8" count="1" selected="0">
            <x v="292"/>
          </reference>
          <reference field="9" count="1" selected="0">
            <x v="309"/>
          </reference>
          <reference field="11" count="1">
            <x v="181"/>
          </reference>
        </references>
      </pivotArea>
    </format>
    <format dxfId="139">
      <pivotArea dataOnly="0" labelOnly="1" outline="0" fieldPosition="0">
        <references count="5">
          <reference field="3" count="1" selected="0">
            <x v="94"/>
          </reference>
          <reference field="7" count="1" selected="0">
            <x v="1239"/>
          </reference>
          <reference field="8" count="1" selected="0">
            <x v="298"/>
          </reference>
          <reference field="9" count="1" selected="0">
            <x v="314"/>
          </reference>
          <reference field="11" count="1">
            <x v="1056"/>
          </reference>
        </references>
      </pivotArea>
    </format>
    <format dxfId="138">
      <pivotArea dataOnly="0" labelOnly="1" outline="0" fieldPosition="0">
        <references count="5">
          <reference field="3" count="1" selected="0">
            <x v="94"/>
          </reference>
          <reference field="7" count="1" selected="0">
            <x v="1240"/>
          </reference>
          <reference field="8" count="1" selected="0">
            <x v="326"/>
          </reference>
          <reference field="9" count="1" selected="0">
            <x v="340"/>
          </reference>
          <reference field="11" count="1">
            <x v="1060"/>
          </reference>
        </references>
      </pivotArea>
    </format>
    <format dxfId="137">
      <pivotArea dataOnly="0" labelOnly="1" outline="0" fieldPosition="0">
        <references count="5">
          <reference field="3" count="1" selected="0">
            <x v="94"/>
          </reference>
          <reference field="7" count="1" selected="0">
            <x v="1241"/>
          </reference>
          <reference field="8" count="1" selected="0">
            <x v="298"/>
          </reference>
          <reference field="9" count="1" selected="0">
            <x v="314"/>
          </reference>
          <reference field="11" count="1">
            <x v="1058"/>
          </reference>
        </references>
      </pivotArea>
    </format>
    <format dxfId="136">
      <pivotArea dataOnly="0" labelOnly="1" outline="0" fieldPosition="0">
        <references count="5">
          <reference field="3" count="1" selected="0">
            <x v="94"/>
          </reference>
          <reference field="7" count="1" selected="0">
            <x v="1242"/>
          </reference>
          <reference field="8" count="1" selected="0">
            <x v="326"/>
          </reference>
          <reference field="9" count="1" selected="0">
            <x v="340"/>
          </reference>
          <reference field="11" count="1">
            <x v="222"/>
          </reference>
        </references>
      </pivotArea>
    </format>
    <format dxfId="135">
      <pivotArea dataOnly="0" labelOnly="1" outline="0" fieldPosition="0">
        <references count="5">
          <reference field="3" count="1" selected="0">
            <x v="96"/>
          </reference>
          <reference field="7" count="1" selected="0">
            <x v="1245"/>
          </reference>
          <reference field="8" count="1" selected="0">
            <x v="95"/>
          </reference>
          <reference field="9" count="1" selected="0">
            <x v="97"/>
          </reference>
          <reference field="11" count="1">
            <x v="694"/>
          </reference>
        </references>
      </pivotArea>
    </format>
    <format dxfId="134">
      <pivotArea dataOnly="0" labelOnly="1" outline="0" fieldPosition="0">
        <references count="5">
          <reference field="3" count="1" selected="0">
            <x v="96"/>
          </reference>
          <reference field="7" count="1" selected="0">
            <x v="1246"/>
          </reference>
          <reference field="8" count="1" selected="0">
            <x v="295"/>
          </reference>
          <reference field="9" count="1" selected="0">
            <x v="311"/>
          </reference>
          <reference field="11" count="1">
            <x v="664"/>
          </reference>
        </references>
      </pivotArea>
    </format>
    <format dxfId="133">
      <pivotArea dataOnly="0" labelOnly="1" outline="0" fieldPosition="0">
        <references count="5">
          <reference field="3" count="1" selected="0">
            <x v="96"/>
          </reference>
          <reference field="7" count="1" selected="0">
            <x v="1247"/>
          </reference>
          <reference field="8" count="1" selected="0">
            <x v="95"/>
          </reference>
          <reference field="9" count="1" selected="0">
            <x v="97"/>
          </reference>
          <reference field="11" count="1">
            <x v="617"/>
          </reference>
        </references>
      </pivotArea>
    </format>
    <format dxfId="132">
      <pivotArea dataOnly="0" labelOnly="1" outline="0" fieldPosition="0">
        <references count="5">
          <reference field="3" count="1" selected="0">
            <x v="96"/>
          </reference>
          <reference field="7" count="1" selected="0">
            <x v="1248"/>
          </reference>
          <reference field="8" count="1" selected="0">
            <x v="295"/>
          </reference>
          <reference field="9" count="1" selected="0">
            <x v="311"/>
          </reference>
          <reference field="11" count="1">
            <x v="598"/>
          </reference>
        </references>
      </pivotArea>
    </format>
    <format dxfId="131">
      <pivotArea dataOnly="0" labelOnly="1" outline="0" fieldPosition="0">
        <references count="5">
          <reference field="3" count="1" selected="0">
            <x v="95"/>
          </reference>
          <reference field="7" count="1" selected="0">
            <x v="1252"/>
          </reference>
          <reference field="8" count="1" selected="0">
            <x v="294"/>
          </reference>
          <reference field="9" count="1" selected="0">
            <x v="310"/>
          </reference>
          <reference field="11" count="1">
            <x v="313"/>
          </reference>
        </references>
      </pivotArea>
    </format>
    <format dxfId="130">
      <pivotArea dataOnly="0" labelOnly="1" outline="0" fieldPosition="0">
        <references count="5">
          <reference field="3" count="1" selected="0">
            <x v="95"/>
          </reference>
          <reference field="7" count="1" selected="0">
            <x v="1253"/>
          </reference>
          <reference field="8" count="1" selected="0">
            <x v="269"/>
          </reference>
          <reference field="9" count="1" selected="0">
            <x v="284"/>
          </reference>
          <reference field="11" count="1">
            <x v="709"/>
          </reference>
        </references>
      </pivotArea>
    </format>
    <format dxfId="129">
      <pivotArea dataOnly="0" labelOnly="1" outline="0" fieldPosition="0">
        <references count="5">
          <reference field="3" count="1" selected="0">
            <x v="95"/>
          </reference>
          <reference field="7" count="1" selected="0">
            <x v="1255"/>
          </reference>
          <reference field="8" count="1" selected="0">
            <x v="269"/>
          </reference>
          <reference field="9" count="1" selected="0">
            <x v="284"/>
          </reference>
          <reference field="11" count="1">
            <x v="656"/>
          </reference>
        </references>
      </pivotArea>
    </format>
    <format dxfId="128">
      <pivotArea dataOnly="0" labelOnly="1" outline="0" fieldPosition="0">
        <references count="5">
          <reference field="3" count="1" selected="0">
            <x v="95"/>
          </reference>
          <reference field="7" count="1" selected="0">
            <x v="1256"/>
          </reference>
          <reference field="8" count="1" selected="0">
            <x v="320"/>
          </reference>
          <reference field="9" count="1" selected="0">
            <x v="335"/>
          </reference>
          <reference field="11" count="1">
            <x v="657"/>
          </reference>
        </references>
      </pivotArea>
    </format>
    <format dxfId="127">
      <pivotArea dataOnly="0" labelOnly="1" outline="0" fieldPosition="0">
        <references count="5">
          <reference field="3" count="1" selected="0">
            <x v="95"/>
          </reference>
          <reference field="7" count="1" selected="0">
            <x v="1257"/>
          </reference>
          <reference field="8" count="1" selected="0">
            <x v="269"/>
          </reference>
          <reference field="9" count="1" selected="0">
            <x v="284"/>
          </reference>
          <reference field="11" count="1">
            <x v="615"/>
          </reference>
        </references>
      </pivotArea>
    </format>
    <format dxfId="126">
      <pivotArea dataOnly="0" labelOnly="1" outline="0" fieldPosition="0">
        <references count="5">
          <reference field="3" count="1" selected="0">
            <x v="95"/>
          </reference>
          <reference field="7" count="1" selected="0">
            <x v="1259"/>
          </reference>
          <reference field="8" count="1" selected="0">
            <x v="269"/>
          </reference>
          <reference field="9" count="1" selected="0">
            <x v="284"/>
          </reference>
          <reference field="11" count="1">
            <x v="267"/>
          </reference>
        </references>
      </pivotArea>
    </format>
    <format dxfId="125">
      <pivotArea dataOnly="0" labelOnly="1" outline="0" fieldPosition="0">
        <references count="5">
          <reference field="3" count="1" selected="0">
            <x v="95"/>
          </reference>
          <reference field="7" count="1" selected="0">
            <x v="1260"/>
          </reference>
          <reference field="8" count="1" selected="0">
            <x v="277"/>
          </reference>
          <reference field="9" count="1" selected="0">
            <x v="292"/>
          </reference>
          <reference field="11" count="1">
            <x v="488"/>
          </reference>
        </references>
      </pivotArea>
    </format>
    <format dxfId="124">
      <pivotArea dataOnly="0" labelOnly="1" outline="0" fieldPosition="0">
        <references count="5">
          <reference field="3" count="1" selected="0">
            <x v="95"/>
          </reference>
          <reference field="7" count="1" selected="0">
            <x v="1261"/>
          </reference>
          <reference field="8" count="1" selected="0">
            <x v="269"/>
          </reference>
          <reference field="9" count="1" selected="0">
            <x v="284"/>
          </reference>
          <reference field="11" count="1">
            <x v="1059"/>
          </reference>
        </references>
      </pivotArea>
    </format>
    <format dxfId="123">
      <pivotArea dataOnly="0" labelOnly="1" outline="0" fieldPosition="0">
        <references count="5">
          <reference field="3" count="1" selected="0">
            <x v="95"/>
          </reference>
          <reference field="7" count="1" selected="0">
            <x v="1263"/>
          </reference>
          <reference field="8" count="1" selected="0">
            <x v="269"/>
          </reference>
          <reference field="9" count="1" selected="0">
            <x v="284"/>
          </reference>
          <reference field="11" count="1">
            <x v="240"/>
          </reference>
        </references>
      </pivotArea>
    </format>
    <format dxfId="122">
      <pivotArea dataOnly="0" labelOnly="1" outline="0" fieldPosition="0">
        <references count="5">
          <reference field="3" count="1" selected="0">
            <x v="95"/>
          </reference>
          <reference field="7" count="1" selected="0">
            <x v="1264"/>
          </reference>
          <reference field="8" count="1" selected="0">
            <x v="236"/>
          </reference>
          <reference field="9" count="1" selected="0">
            <x v="248"/>
          </reference>
          <reference field="11" count="1">
            <x v="241"/>
          </reference>
        </references>
      </pivotArea>
    </format>
    <format dxfId="121">
      <pivotArea dataOnly="0" labelOnly="1" outline="0" fieldPosition="0">
        <references count="5">
          <reference field="3" count="1" selected="0">
            <x v="95"/>
          </reference>
          <reference field="7" count="1" selected="0">
            <x v="1265"/>
          </reference>
          <reference field="8" count="1" selected="0">
            <x v="269"/>
          </reference>
          <reference field="9" count="1" selected="0">
            <x v="284"/>
          </reference>
          <reference field="11" count="1">
            <x v="806"/>
          </reference>
        </references>
      </pivotArea>
    </format>
    <format dxfId="120">
      <pivotArea dataOnly="0" labelOnly="1" outline="0" fieldPosition="0">
        <references count="5">
          <reference field="3" count="1" selected="0">
            <x v="95"/>
          </reference>
          <reference field="7" count="1" selected="0">
            <x v="1267"/>
          </reference>
          <reference field="8" count="1" selected="0">
            <x v="269"/>
          </reference>
          <reference field="9" count="1" selected="0">
            <x v="284"/>
          </reference>
          <reference field="11" count="1">
            <x v="216"/>
          </reference>
        </references>
      </pivotArea>
    </format>
    <format dxfId="119">
      <pivotArea dataOnly="0" labelOnly="1" outline="0" fieldPosition="0">
        <references count="5">
          <reference field="3" count="1" selected="0">
            <x v="97"/>
          </reference>
          <reference field="7" count="1" selected="0">
            <x v="1271"/>
          </reference>
          <reference field="8" count="1" selected="0">
            <x v="297"/>
          </reference>
          <reference field="9" count="1" selected="0">
            <x v="313"/>
          </reference>
          <reference field="11" count="1">
            <x v="632"/>
          </reference>
        </references>
      </pivotArea>
    </format>
    <format dxfId="118">
      <pivotArea dataOnly="0" labelOnly="1" outline="0" fieldPosition="0">
        <references count="5">
          <reference field="3" count="1" selected="0">
            <x v="97"/>
          </reference>
          <reference field="7" count="1" selected="0">
            <x v="1273"/>
          </reference>
          <reference field="8" count="1" selected="0">
            <x v="297"/>
          </reference>
          <reference field="9" count="1" selected="0">
            <x v="313"/>
          </reference>
          <reference field="11" count="1">
            <x v="633"/>
          </reference>
        </references>
      </pivotArea>
    </format>
    <format dxfId="117">
      <pivotArea dataOnly="0" labelOnly="1" outline="0" fieldPosition="0">
        <references count="5">
          <reference field="3" count="1" selected="0">
            <x v="97"/>
          </reference>
          <reference field="7" count="1" selected="0">
            <x v="1274"/>
          </reference>
          <reference field="8" count="1" selected="0">
            <x v="304"/>
          </reference>
          <reference field="9" count="1" selected="0">
            <x v="320"/>
          </reference>
          <reference field="11" count="1">
            <x v="268"/>
          </reference>
        </references>
      </pivotArea>
    </format>
    <format dxfId="116">
      <pivotArea dataOnly="0" labelOnly="1" outline="0" fieldPosition="0">
        <references count="5">
          <reference field="3" count="1" selected="0">
            <x v="97"/>
          </reference>
          <reference field="7" count="1" selected="0">
            <x v="1275"/>
          </reference>
          <reference field="8" count="1" selected="0">
            <x v="297"/>
          </reference>
          <reference field="9" count="1" selected="0">
            <x v="313"/>
          </reference>
          <reference field="11" count="1">
            <x v="618"/>
          </reference>
        </references>
      </pivotArea>
    </format>
    <format dxfId="115">
      <pivotArea dataOnly="0" labelOnly="1" outline="0" fieldPosition="0">
        <references count="5">
          <reference field="3" count="1" selected="0">
            <x v="97"/>
          </reference>
          <reference field="7" count="1" selected="0">
            <x v="1277"/>
          </reference>
          <reference field="8" count="1" selected="0">
            <x v="297"/>
          </reference>
          <reference field="9" count="1" selected="0">
            <x v="313"/>
          </reference>
          <reference field="11" count="1">
            <x v="659"/>
          </reference>
        </references>
      </pivotArea>
    </format>
    <format dxfId="114">
      <pivotArea dataOnly="0" labelOnly="1" outline="0" fieldPosition="0">
        <references count="5">
          <reference field="3" count="1" selected="0">
            <x v="98"/>
          </reference>
          <reference field="7" count="1" selected="0">
            <x v="1280"/>
          </reference>
          <reference field="8" count="1" selected="0">
            <x v="97"/>
          </reference>
          <reference field="9" count="1" selected="0">
            <x v="99"/>
          </reference>
          <reference field="11" count="1">
            <x v="624"/>
          </reference>
        </references>
      </pivotArea>
    </format>
    <format dxfId="113">
      <pivotArea dataOnly="0" labelOnly="1" outline="0" fieldPosition="0">
        <references count="5">
          <reference field="3" count="1" selected="0">
            <x v="98"/>
          </reference>
          <reference field="7" count="1" selected="0">
            <x v="1281"/>
          </reference>
          <reference field="8" count="1" selected="0">
            <x v="296"/>
          </reference>
          <reference field="9" count="1" selected="0">
            <x v="312"/>
          </reference>
          <reference field="11" count="1">
            <x v="621"/>
          </reference>
        </references>
      </pivotArea>
    </format>
    <format dxfId="112">
      <pivotArea dataOnly="0" labelOnly="1" outline="0" fieldPosition="0">
        <references count="5">
          <reference field="3" count="1" selected="0">
            <x v="98"/>
          </reference>
          <reference field="7" count="1" selected="0">
            <x v="1282"/>
          </reference>
          <reference field="8" count="1" selected="0">
            <x v="97"/>
          </reference>
          <reference field="9" count="1" selected="0">
            <x v="99"/>
          </reference>
          <reference field="11" count="1">
            <x v="622"/>
          </reference>
        </references>
      </pivotArea>
    </format>
    <format dxfId="111">
      <pivotArea dataOnly="0" labelOnly="1" outline="0" fieldPosition="0">
        <references count="5">
          <reference field="3" count="1" selected="0">
            <x v="98"/>
          </reference>
          <reference field="7" count="1" selected="0">
            <x v="1283"/>
          </reference>
          <reference field="8" count="1" selected="0">
            <x v="296"/>
          </reference>
          <reference field="9" count="1" selected="0">
            <x v="312"/>
          </reference>
          <reference field="11" count="1">
            <x v="623"/>
          </reference>
        </references>
      </pivotArea>
    </format>
    <format dxfId="110">
      <pivotArea dataOnly="0" labelOnly="1" outline="0" fieldPosition="0">
        <references count="5">
          <reference field="3" count="1" selected="0">
            <x v="99"/>
          </reference>
          <reference field="7" count="1" selected="0">
            <x v="1293"/>
          </reference>
          <reference field="8" count="1" selected="0">
            <x v="293"/>
          </reference>
          <reference field="9" count="1" selected="0">
            <x v="186"/>
          </reference>
          <reference field="11" count="1">
            <x v="410"/>
          </reference>
        </references>
      </pivotArea>
    </format>
    <format dxfId="109">
      <pivotArea dataOnly="0" labelOnly="1" outline="0" fieldPosition="0">
        <references count="5">
          <reference field="3" count="1" selected="0">
            <x v="99"/>
          </reference>
          <reference field="7" count="1" selected="0">
            <x v="1295"/>
          </reference>
          <reference field="8" count="1" selected="0">
            <x v="293"/>
          </reference>
          <reference field="9" count="1" selected="0">
            <x v="186"/>
          </reference>
          <reference field="11" count="1">
            <x v="593"/>
          </reference>
        </references>
      </pivotArea>
    </format>
    <format dxfId="108">
      <pivotArea dataOnly="0" labelOnly="1" outline="0" fieldPosition="0">
        <references count="5">
          <reference field="3" count="1" selected="0">
            <x v="99"/>
          </reference>
          <reference field="7" count="1" selected="0">
            <x v="1296"/>
          </reference>
          <reference field="8" count="1" selected="0">
            <x v="180"/>
          </reference>
          <reference field="9" count="1" selected="0">
            <x v="189"/>
          </reference>
          <reference field="11" count="1">
            <x v="734"/>
          </reference>
        </references>
      </pivotArea>
    </format>
    <format dxfId="107">
      <pivotArea dataOnly="0" labelOnly="1" outline="0" fieldPosition="0">
        <references count="5">
          <reference field="3" count="1" selected="0">
            <x v="99"/>
          </reference>
          <reference field="7" count="1" selected="0">
            <x v="1297"/>
          </reference>
          <reference field="8" count="1" selected="0">
            <x v="293"/>
          </reference>
          <reference field="9" count="1" selected="0">
            <x v="186"/>
          </reference>
          <reference field="11" count="1">
            <x v="735"/>
          </reference>
        </references>
      </pivotArea>
    </format>
    <format dxfId="106">
      <pivotArea dataOnly="0" labelOnly="1" outline="0" fieldPosition="0">
        <references count="5">
          <reference field="3" count="1" selected="0">
            <x v="99"/>
          </reference>
          <reference field="7" count="1" selected="0">
            <x v="1298"/>
          </reference>
          <reference field="8" count="1" selected="0">
            <x v="180"/>
          </reference>
          <reference field="9" count="1" selected="0">
            <x v="189"/>
          </reference>
          <reference field="11" count="1">
            <x v="296"/>
          </reference>
        </references>
      </pivotArea>
    </format>
    <format dxfId="105">
      <pivotArea dataOnly="0" labelOnly="1" outline="0" fieldPosition="0">
        <references count="5">
          <reference field="3" count="1" selected="0">
            <x v="99"/>
          </reference>
          <reference field="7" count="1" selected="0">
            <x v="1299"/>
          </reference>
          <reference field="8" count="1" selected="0">
            <x v="293"/>
          </reference>
          <reference field="9" count="1" selected="0">
            <x v="186"/>
          </reference>
          <reference field="11" count="1">
            <x v="489"/>
          </reference>
        </references>
      </pivotArea>
    </format>
    <format dxfId="104">
      <pivotArea dataOnly="0" labelOnly="1" outline="0" fieldPosition="0">
        <references count="5">
          <reference field="3" count="1" selected="0">
            <x v="99"/>
          </reference>
          <reference field="7" count="1" selected="0">
            <x v="1300"/>
          </reference>
          <reference field="8" count="1" selected="0">
            <x v="180"/>
          </reference>
          <reference field="9" count="1" selected="0">
            <x v="189"/>
          </reference>
          <reference field="11" count="1">
            <x v="361"/>
          </reference>
        </references>
      </pivotArea>
    </format>
    <format dxfId="103">
      <pivotArea dataOnly="0" labelOnly="1" outline="0" fieldPosition="0">
        <references count="5">
          <reference field="3" count="1" selected="0">
            <x v="99"/>
          </reference>
          <reference field="7" count="1" selected="0">
            <x v="1302"/>
          </reference>
          <reference field="8" count="1" selected="0">
            <x v="180"/>
          </reference>
          <reference field="9" count="1" selected="0">
            <x v="189"/>
          </reference>
          <reference field="11" count="1">
            <x v="1026"/>
          </reference>
        </references>
      </pivotArea>
    </format>
    <format dxfId="102">
      <pivotArea dataOnly="0" labelOnly="1" outline="0" fieldPosition="0">
        <references count="5">
          <reference field="3" count="1" selected="0">
            <x v="99"/>
          </reference>
          <reference field="7" count="1" selected="0">
            <x v="1303"/>
          </reference>
          <reference field="8" count="1" selected="0">
            <x v="179"/>
          </reference>
          <reference field="9" count="1" selected="0">
            <x v="188"/>
          </reference>
          <reference field="11" count="1">
            <x v="1027"/>
          </reference>
        </references>
      </pivotArea>
    </format>
    <format dxfId="101">
      <pivotArea dataOnly="0" labelOnly="1" outline="0" fieldPosition="0">
        <references count="5">
          <reference field="3" count="1" selected="0">
            <x v="99"/>
          </reference>
          <reference field="7" count="1" selected="0">
            <x v="1304"/>
          </reference>
          <reference field="8" count="1" selected="0">
            <x v="180"/>
          </reference>
          <reference field="9" count="1" selected="0">
            <x v="189"/>
          </reference>
          <reference field="11" count="1">
            <x v="1028"/>
          </reference>
        </references>
      </pivotArea>
    </format>
    <format dxfId="100">
      <pivotArea dataOnly="0" labelOnly="1" outline="0" fieldPosition="0">
        <references count="5">
          <reference field="3" count="1" selected="0">
            <x v="99"/>
          </reference>
          <reference field="7" count="1" selected="0">
            <x v="1305"/>
          </reference>
          <reference field="8" count="1" selected="0">
            <x v="179"/>
          </reference>
          <reference field="9" count="1" selected="0">
            <x v="188"/>
          </reference>
          <reference field="11" count="1">
            <x v="1029"/>
          </reference>
        </references>
      </pivotArea>
    </format>
    <format dxfId="99">
      <pivotArea dataOnly="0" labelOnly="1" outline="0" fieldPosition="0">
        <references count="5">
          <reference field="3" count="1" selected="0">
            <x v="99"/>
          </reference>
          <reference field="7" count="1" selected="0">
            <x v="1307"/>
          </reference>
          <reference field="8" count="1" selected="0">
            <x v="179"/>
          </reference>
          <reference field="9" count="1" selected="0">
            <x v="188"/>
          </reference>
          <reference field="11" count="1">
            <x v="312"/>
          </reference>
        </references>
      </pivotArea>
    </format>
    <format dxfId="98">
      <pivotArea dataOnly="0" labelOnly="1" outline="0" fieldPosition="0">
        <references count="5">
          <reference field="3" count="1" selected="0">
            <x v="99"/>
          </reference>
          <reference field="7" count="1" selected="0">
            <x v="1308"/>
          </reference>
          <reference field="8" count="1" selected="0">
            <x v="114"/>
          </reference>
          <reference field="9" count="1" selected="0">
            <x v="116"/>
          </reference>
          <reference field="11" count="1">
            <x v="613"/>
          </reference>
        </references>
      </pivotArea>
    </format>
    <format dxfId="97">
      <pivotArea dataOnly="0" labelOnly="1" outline="0" fieldPosition="0">
        <references count="5">
          <reference field="3" count="1" selected="0">
            <x v="99"/>
          </reference>
          <reference field="7" count="1" selected="0">
            <x v="1309"/>
          </reference>
          <reference field="8" count="1" selected="0">
            <x v="179"/>
          </reference>
          <reference field="9" count="1" selected="0">
            <x v="188"/>
          </reference>
          <reference field="11" count="1">
            <x v="571"/>
          </reference>
        </references>
      </pivotArea>
    </format>
    <format dxfId="96">
      <pivotArea dataOnly="0" labelOnly="1" outline="0" fieldPosition="0">
        <references count="5">
          <reference field="3" count="1" selected="0">
            <x v="99"/>
          </reference>
          <reference field="7" count="1" selected="0">
            <x v="1310"/>
          </reference>
          <reference field="8" count="1" selected="0">
            <x v="114"/>
          </reference>
          <reference field="9" count="1" selected="0">
            <x v="116"/>
          </reference>
          <reference field="11" count="1">
            <x v="383"/>
          </reference>
        </references>
      </pivotArea>
    </format>
    <format dxfId="95">
      <pivotArea dataOnly="0" labelOnly="1" outline="0" fieldPosition="0">
        <references count="6">
          <reference field="3" count="1" selected="0">
            <x v="89"/>
          </reference>
          <reference field="7" count="1" selected="0">
            <x v="1210"/>
          </reference>
          <reference field="8" count="1" selected="0">
            <x v="288"/>
          </reference>
          <reference field="9" count="1" selected="0">
            <x v="305"/>
          </reference>
          <reference field="11" count="1" selected="0">
            <x v="495"/>
          </reference>
          <reference field="12" count="1">
            <x v="78"/>
          </reference>
        </references>
      </pivotArea>
    </format>
    <format dxfId="94">
      <pivotArea dataOnly="0" labelOnly="1" outline="0" fieldPosition="0">
        <references count="6">
          <reference field="3" count="1" selected="0">
            <x v="89"/>
          </reference>
          <reference field="7" count="1" selected="0">
            <x v="1211"/>
          </reference>
          <reference field="8" count="1" selected="0">
            <x v="150"/>
          </reference>
          <reference field="9" count="1" selected="0">
            <x v="153"/>
          </reference>
          <reference field="11" count="1" selected="0">
            <x v="1020"/>
          </reference>
          <reference field="12" count="1">
            <x v="5"/>
          </reference>
        </references>
      </pivotArea>
    </format>
    <format dxfId="93">
      <pivotArea dataOnly="0" labelOnly="1" outline="0" fieldPosition="0">
        <references count="6">
          <reference field="3" count="1" selected="0">
            <x v="90"/>
          </reference>
          <reference field="7" count="1" selected="0">
            <x v="1215"/>
          </reference>
          <reference field="8" count="1" selected="0">
            <x v="290"/>
          </reference>
          <reference field="9" count="1" selected="0">
            <x v="307"/>
          </reference>
          <reference field="11" count="1" selected="0">
            <x v="1025"/>
          </reference>
          <reference field="12" count="1">
            <x v="0"/>
          </reference>
        </references>
      </pivotArea>
    </format>
    <format dxfId="92">
      <pivotArea dataOnly="0" labelOnly="1" outline="0" fieldPosition="0">
        <references count="6">
          <reference field="3" count="1" selected="0">
            <x v="91"/>
          </reference>
          <reference field="7" count="1" selected="0">
            <x v="1219"/>
          </reference>
          <reference field="8" count="1" selected="0">
            <x v="289"/>
          </reference>
          <reference field="9" count="1" selected="0">
            <x v="306"/>
          </reference>
          <reference field="11" count="1" selected="0">
            <x v="196"/>
          </reference>
          <reference field="12" count="1">
            <x v="82"/>
          </reference>
        </references>
      </pivotArea>
    </format>
    <format dxfId="91">
      <pivotArea dataOnly="0" labelOnly="1" outline="0" fieldPosition="0">
        <references count="6">
          <reference field="3" count="1" selected="0">
            <x v="91"/>
          </reference>
          <reference field="7" count="1" selected="0">
            <x v="1221"/>
          </reference>
          <reference field="8" count="1" selected="0">
            <x v="289"/>
          </reference>
          <reference field="9" count="1" selected="0">
            <x v="306"/>
          </reference>
          <reference field="11" count="1" selected="0">
            <x v="588"/>
          </reference>
          <reference field="12" count="1">
            <x v="0"/>
          </reference>
        </references>
      </pivotArea>
    </format>
    <format dxfId="90">
      <pivotArea dataOnly="0" labelOnly="1" outline="0" fieldPosition="0">
        <references count="6">
          <reference field="3" count="1" selected="0">
            <x v="92"/>
          </reference>
          <reference field="7" count="1" selected="0">
            <x v="1226"/>
          </reference>
          <reference field="8" count="1" selected="0">
            <x v="291"/>
          </reference>
          <reference field="9" count="1" selected="0">
            <x v="308"/>
          </reference>
          <reference field="11" count="1" selected="0">
            <x v="711"/>
          </reference>
          <reference field="12" count="1">
            <x v="11"/>
          </reference>
        </references>
      </pivotArea>
    </format>
    <format dxfId="89">
      <pivotArea dataOnly="0" labelOnly="1" outline="0" fieldPosition="0">
        <references count="6">
          <reference field="3" count="1" selected="0">
            <x v="92"/>
          </reference>
          <reference field="7" count="1" selected="0">
            <x v="1227"/>
          </reference>
          <reference field="8" count="1" selected="0">
            <x v="306"/>
          </reference>
          <reference field="9" count="1" selected="0">
            <x v="322"/>
          </reference>
          <reference field="11" count="1" selected="0">
            <x v="710"/>
          </reference>
          <reference field="12" count="1">
            <x v="4"/>
          </reference>
        </references>
      </pivotArea>
    </format>
    <format dxfId="88">
      <pivotArea dataOnly="0" labelOnly="1" outline="0" fieldPosition="0">
        <references count="6">
          <reference field="3" count="1" selected="0">
            <x v="92"/>
          </reference>
          <reference field="7" count="1" selected="0">
            <x v="1228"/>
          </reference>
          <reference field="8" count="1" selected="0">
            <x v="291"/>
          </reference>
          <reference field="9" count="1" selected="0">
            <x v="308"/>
          </reference>
          <reference field="11" count="1" selected="0">
            <x v="364"/>
          </reference>
          <reference field="12" count="1">
            <x v="5"/>
          </reference>
        </references>
      </pivotArea>
    </format>
    <format dxfId="87">
      <pivotArea dataOnly="0" labelOnly="1" outline="0" fieldPosition="0">
        <references count="6">
          <reference field="3" count="1" selected="0">
            <x v="92"/>
          </reference>
          <reference field="7" count="1" selected="0">
            <x v="1229"/>
          </reference>
          <reference field="8" count="1" selected="0">
            <x v="306"/>
          </reference>
          <reference field="9" count="1" selected="0">
            <x v="322"/>
          </reference>
          <reference field="11" count="1" selected="0">
            <x v="363"/>
          </reference>
          <reference field="12" count="1">
            <x v="0"/>
          </reference>
        </references>
      </pivotArea>
    </format>
    <format dxfId="86">
      <pivotArea dataOnly="0" labelOnly="1" outline="0" fieldPosition="0">
        <references count="6">
          <reference field="3" count="1" selected="0">
            <x v="94"/>
          </reference>
          <reference field="7" count="1" selected="0">
            <x v="1240"/>
          </reference>
          <reference field="8" count="1" selected="0">
            <x v="326"/>
          </reference>
          <reference field="9" count="1" selected="0">
            <x v="340"/>
          </reference>
          <reference field="11" count="1" selected="0">
            <x v="1060"/>
          </reference>
          <reference field="12" count="1">
            <x v="4"/>
          </reference>
        </references>
      </pivotArea>
    </format>
    <format dxfId="85">
      <pivotArea dataOnly="0" labelOnly="1" outline="0" fieldPosition="0">
        <references count="6">
          <reference field="3" count="1" selected="0">
            <x v="94"/>
          </reference>
          <reference field="7" count="1" selected="0">
            <x v="1241"/>
          </reference>
          <reference field="8" count="1" selected="0">
            <x v="298"/>
          </reference>
          <reference field="9" count="1" selected="0">
            <x v="314"/>
          </reference>
          <reference field="11" count="1" selected="0">
            <x v="1058"/>
          </reference>
          <reference field="12" count="1">
            <x v="0"/>
          </reference>
        </references>
      </pivotArea>
    </format>
    <format dxfId="84">
      <pivotArea dataOnly="0" labelOnly="1" outline="0" fieldPosition="0">
        <references count="6">
          <reference field="3" count="1" selected="0">
            <x v="96"/>
          </reference>
          <reference field="7" count="1" selected="0">
            <x v="1248"/>
          </reference>
          <reference field="8" count="1" selected="0">
            <x v="295"/>
          </reference>
          <reference field="9" count="1" selected="0">
            <x v="311"/>
          </reference>
          <reference field="11" count="1" selected="0">
            <x v="598"/>
          </reference>
          <reference field="12" count="1">
            <x v="7"/>
          </reference>
        </references>
      </pivotArea>
    </format>
    <format dxfId="83">
      <pivotArea dataOnly="0" labelOnly="1" outline="0" fieldPosition="0">
        <references count="6">
          <reference field="3" count="1" selected="0">
            <x v="95"/>
          </reference>
          <reference field="7" count="1" selected="0">
            <x v="1252"/>
          </reference>
          <reference field="8" count="1" selected="0">
            <x v="294"/>
          </reference>
          <reference field="9" count="1" selected="0">
            <x v="310"/>
          </reference>
          <reference field="11" count="1" selected="0">
            <x v="313"/>
          </reference>
          <reference field="12" count="1">
            <x v="0"/>
          </reference>
        </references>
      </pivotArea>
    </format>
    <format dxfId="82">
      <pivotArea dataOnly="0" labelOnly="1" outline="0" fieldPosition="0">
        <references count="6">
          <reference field="3" count="1" selected="0">
            <x v="95"/>
          </reference>
          <reference field="7" count="1" selected="0">
            <x v="1259"/>
          </reference>
          <reference field="8" count="1" selected="0">
            <x v="269"/>
          </reference>
          <reference field="9" count="1" selected="0">
            <x v="284"/>
          </reference>
          <reference field="11" count="1" selected="0">
            <x v="267"/>
          </reference>
          <reference field="12" count="1">
            <x v="10"/>
          </reference>
        </references>
      </pivotArea>
    </format>
    <format dxfId="81">
      <pivotArea dataOnly="0" labelOnly="1" outline="0" fieldPosition="0">
        <references count="6">
          <reference field="3" count="1" selected="0">
            <x v="95"/>
          </reference>
          <reference field="7" count="1" selected="0">
            <x v="1260"/>
          </reference>
          <reference field="8" count="1" selected="0">
            <x v="277"/>
          </reference>
          <reference field="9" count="1" selected="0">
            <x v="292"/>
          </reference>
          <reference field="11" count="1" selected="0">
            <x v="488"/>
          </reference>
          <reference field="12" count="1">
            <x v="3"/>
          </reference>
        </references>
      </pivotArea>
    </format>
    <format dxfId="80">
      <pivotArea dataOnly="0" labelOnly="1" outline="0" fieldPosition="0">
        <references count="6">
          <reference field="3" count="1" selected="0">
            <x v="95"/>
          </reference>
          <reference field="7" count="1" selected="0">
            <x v="1261"/>
          </reference>
          <reference field="8" count="1" selected="0">
            <x v="269"/>
          </reference>
          <reference field="9" count="1" selected="0">
            <x v="284"/>
          </reference>
          <reference field="11" count="1" selected="0">
            <x v="1059"/>
          </reference>
          <reference field="12" count="1">
            <x v="1"/>
          </reference>
        </references>
      </pivotArea>
    </format>
    <format dxfId="79">
      <pivotArea dataOnly="0" labelOnly="1" outline="0" fieldPosition="0">
        <references count="6">
          <reference field="3" count="1" selected="0">
            <x v="95"/>
          </reference>
          <reference field="7" count="1" selected="0">
            <x v="1263"/>
          </reference>
          <reference field="8" count="1" selected="0">
            <x v="269"/>
          </reference>
          <reference field="9" count="1" selected="0">
            <x v="284"/>
          </reference>
          <reference field="11" count="1" selected="0">
            <x v="240"/>
          </reference>
          <reference field="12" count="1">
            <x v="0"/>
          </reference>
        </references>
      </pivotArea>
    </format>
    <format dxfId="78">
      <pivotArea dataOnly="0" labelOnly="1" outline="0" fieldPosition="0">
        <references count="6">
          <reference field="3" count="1" selected="0">
            <x v="97"/>
          </reference>
          <reference field="7" count="1" selected="0">
            <x v="1274"/>
          </reference>
          <reference field="8" count="1" selected="0">
            <x v="304"/>
          </reference>
          <reference field="9" count="1" selected="0">
            <x v="320"/>
          </reference>
          <reference field="11" count="1" selected="0">
            <x v="268"/>
          </reference>
          <reference field="12" count="1">
            <x v="63"/>
          </reference>
        </references>
      </pivotArea>
    </format>
    <format dxfId="77">
      <pivotArea dataOnly="0" labelOnly="1" outline="0" fieldPosition="0">
        <references count="6">
          <reference field="3" count="1" selected="0">
            <x v="97"/>
          </reference>
          <reference field="7" count="1" selected="0">
            <x v="1275"/>
          </reference>
          <reference field="8" count="1" selected="0">
            <x v="297"/>
          </reference>
          <reference field="9" count="1" selected="0">
            <x v="313"/>
          </reference>
          <reference field="11" count="1" selected="0">
            <x v="618"/>
          </reference>
          <reference field="12" count="1">
            <x v="0"/>
          </reference>
        </references>
      </pivotArea>
    </format>
    <format dxfId="76">
      <pivotArea dataOnly="0" labelOnly="1" outline="0" fieldPosition="0">
        <references count="6">
          <reference field="3" count="1" selected="0">
            <x v="98"/>
          </reference>
          <reference field="7" count="1" selected="0">
            <x v="1281"/>
          </reference>
          <reference field="8" count="1" selected="0">
            <x v="296"/>
          </reference>
          <reference field="9" count="1" selected="0">
            <x v="312"/>
          </reference>
          <reference field="11" count="1" selected="0">
            <x v="621"/>
          </reference>
          <reference field="12" count="1">
            <x v="6"/>
          </reference>
        </references>
      </pivotArea>
    </format>
    <format dxfId="75">
      <pivotArea dataOnly="0" labelOnly="1" outline="0" fieldPosition="0">
        <references count="6">
          <reference field="3" count="1" selected="0">
            <x v="98"/>
          </reference>
          <reference field="7" count="1" selected="0">
            <x v="1282"/>
          </reference>
          <reference field="8" count="1" selected="0">
            <x v="97"/>
          </reference>
          <reference field="9" count="1" selected="0">
            <x v="99"/>
          </reference>
          <reference field="11" count="1" selected="0">
            <x v="622"/>
          </reference>
          <reference field="12" count="1">
            <x v="0"/>
          </reference>
        </references>
      </pivotArea>
    </format>
    <format dxfId="74">
      <pivotArea dataOnly="0" labelOnly="1" outline="0" fieldPosition="0">
        <references count="6">
          <reference field="3" count="1" selected="0">
            <x v="99"/>
          </reference>
          <reference field="7" count="1" selected="0">
            <x v="1295"/>
          </reference>
          <reference field="8" count="1" selected="0">
            <x v="293"/>
          </reference>
          <reference field="9" count="1" selected="0">
            <x v="186"/>
          </reference>
          <reference field="11" count="1" selected="0">
            <x v="593"/>
          </reference>
          <reference field="12" count="1">
            <x v="4"/>
          </reference>
        </references>
      </pivotArea>
    </format>
    <format dxfId="73">
      <pivotArea dataOnly="0" labelOnly="1" outline="0" fieldPosition="0">
        <references count="6">
          <reference field="3" count="1" selected="0">
            <x v="99"/>
          </reference>
          <reference field="7" count="1" selected="0">
            <x v="1296"/>
          </reference>
          <reference field="8" count="1" selected="0">
            <x v="180"/>
          </reference>
          <reference field="9" count="1" selected="0">
            <x v="189"/>
          </reference>
          <reference field="11" count="1" selected="0">
            <x v="734"/>
          </reference>
          <reference field="12" count="1">
            <x v="37"/>
          </reference>
        </references>
      </pivotArea>
    </format>
    <format dxfId="72">
      <pivotArea dataOnly="0" labelOnly="1" outline="0" fieldPosition="0">
        <references count="6">
          <reference field="3" count="1" selected="0">
            <x v="99"/>
          </reference>
          <reference field="7" count="1" selected="0">
            <x v="1297"/>
          </reference>
          <reference field="8" count="1" selected="0">
            <x v="293"/>
          </reference>
          <reference field="9" count="1" selected="0">
            <x v="186"/>
          </reference>
          <reference field="11" count="1" selected="0">
            <x v="735"/>
          </reference>
          <reference field="12" count="1">
            <x v="6"/>
          </reference>
        </references>
      </pivotArea>
    </format>
    <format dxfId="71">
      <pivotArea dataOnly="0" labelOnly="1" outline="0" fieldPosition="0">
        <references count="6">
          <reference field="3" count="1" selected="0">
            <x v="99"/>
          </reference>
          <reference field="7" count="1" selected="0">
            <x v="1298"/>
          </reference>
          <reference field="8" count="1" selected="0">
            <x v="180"/>
          </reference>
          <reference field="9" count="1" selected="0">
            <x v="189"/>
          </reference>
          <reference field="11" count="1" selected="0">
            <x v="296"/>
          </reference>
          <reference field="12" count="1">
            <x v="4"/>
          </reference>
        </references>
      </pivotArea>
    </format>
    <format dxfId="70">
      <pivotArea dataOnly="0" labelOnly="1" outline="0" fieldPosition="0">
        <references count="6">
          <reference field="3" count="1" selected="0">
            <x v="99"/>
          </reference>
          <reference field="7" count="1" selected="0">
            <x v="1299"/>
          </reference>
          <reference field="8" count="1" selected="0">
            <x v="293"/>
          </reference>
          <reference field="9" count="1" selected="0">
            <x v="186"/>
          </reference>
          <reference field="11" count="1" selected="0">
            <x v="489"/>
          </reference>
          <reference field="12" count="1">
            <x v="3"/>
          </reference>
        </references>
      </pivotArea>
    </format>
    <format dxfId="69">
      <pivotArea dataOnly="0" labelOnly="1" outline="0" fieldPosition="0">
        <references count="6">
          <reference field="3" count="1" selected="0">
            <x v="99"/>
          </reference>
          <reference field="7" count="1" selected="0">
            <x v="1300"/>
          </reference>
          <reference field="8" count="1" selected="0">
            <x v="180"/>
          </reference>
          <reference field="9" count="1" selected="0">
            <x v="189"/>
          </reference>
          <reference field="11" count="1" selected="0">
            <x v="361"/>
          </reference>
          <reference field="12" count="1">
            <x v="0"/>
          </reference>
        </references>
      </pivotArea>
    </format>
    <format dxfId="68">
      <pivotArea dataOnly="0" labelOnly="1" outline="0" fieldPosition="0">
        <references count="6">
          <reference field="3" count="1" selected="0">
            <x v="99"/>
          </reference>
          <reference field="7" count="1" selected="0">
            <x v="1302"/>
          </reference>
          <reference field="8" count="1" selected="0">
            <x v="180"/>
          </reference>
          <reference field="9" count="1" selected="0">
            <x v="189"/>
          </reference>
          <reference field="11" count="1" selected="0">
            <x v="1026"/>
          </reference>
          <reference field="12" count="1">
            <x v="12"/>
          </reference>
        </references>
      </pivotArea>
    </format>
    <format dxfId="67">
      <pivotArea dataOnly="0" labelOnly="1" outline="0" fieldPosition="0">
        <references count="6">
          <reference field="3" count="1" selected="0">
            <x v="99"/>
          </reference>
          <reference field="7" count="1" selected="0">
            <x v="1303"/>
          </reference>
          <reference field="8" count="1" selected="0">
            <x v="179"/>
          </reference>
          <reference field="9" count="1" selected="0">
            <x v="188"/>
          </reference>
          <reference field="11" count="1" selected="0">
            <x v="1027"/>
          </reference>
          <reference field="12" count="1">
            <x v="1"/>
          </reference>
        </references>
      </pivotArea>
    </format>
    <format dxfId="66">
      <pivotArea dataOnly="0" labelOnly="1" outline="0" fieldPosition="0">
        <references count="6">
          <reference field="3" count="1" selected="0">
            <x v="99"/>
          </reference>
          <reference field="7" count="1" selected="0">
            <x v="1305"/>
          </reference>
          <reference field="8" count="1" selected="0">
            <x v="179"/>
          </reference>
          <reference field="9" count="1" selected="0">
            <x v="188"/>
          </reference>
          <reference field="11" count="1" selected="0">
            <x v="1029"/>
          </reference>
          <reference field="12" count="1">
            <x v="0"/>
          </reference>
        </references>
      </pivotArea>
    </format>
    <format dxfId="65">
      <pivotArea dataOnly="0" labelOnly="1" outline="0" fieldPosition="0">
        <references count="6">
          <reference field="3" count="1" selected="0">
            <x v="99"/>
          </reference>
          <reference field="7" count="1" selected="0">
            <x v="1307"/>
          </reference>
          <reference field="8" count="1" selected="0">
            <x v="179"/>
          </reference>
          <reference field="9" count="1" selected="0">
            <x v="188"/>
          </reference>
          <reference field="11" count="1" selected="0">
            <x v="312"/>
          </reference>
          <reference field="12" count="1">
            <x v="1"/>
          </reference>
        </references>
      </pivotArea>
    </format>
    <format dxfId="64">
      <pivotArea dataOnly="0" labelOnly="1" outline="0" fieldPosition="0">
        <references count="6">
          <reference field="3" count="1" selected="0">
            <x v="99"/>
          </reference>
          <reference field="7" count="1" selected="0">
            <x v="1309"/>
          </reference>
          <reference field="8" count="1" selected="0">
            <x v="179"/>
          </reference>
          <reference field="9" count="1" selected="0">
            <x v="188"/>
          </reference>
          <reference field="11" count="1" selected="0">
            <x v="571"/>
          </reference>
          <reference field="12" count="1">
            <x v="0"/>
          </reference>
        </references>
      </pivotArea>
    </format>
    <format dxfId="63">
      <pivotArea dataOnly="0" labelOnly="1" outline="0" fieldPosition="0">
        <references count="6">
          <reference field="3" count="1" selected="0">
            <x v="99"/>
          </reference>
          <reference field="7" count="1" selected="0">
            <x v="1310"/>
          </reference>
          <reference field="8" count="1" selected="0">
            <x v="114"/>
          </reference>
          <reference field="9" count="1" selected="0">
            <x v="116"/>
          </reference>
          <reference field="11" count="1" selected="0">
            <x v="383"/>
          </reference>
          <reference field="12" count="1">
            <x v="4"/>
          </reference>
        </references>
      </pivotArea>
    </format>
    <format dxfId="62">
      <pivotArea dataOnly="0" labelOnly="1" outline="0" fieldPosition="0">
        <references count="7">
          <reference field="3" count="1" selected="0">
            <x v="89"/>
          </reference>
          <reference field="7" count="1" selected="0">
            <x v="1210"/>
          </reference>
          <reference field="8" count="1" selected="0">
            <x v="288"/>
          </reference>
          <reference field="9" count="1" selected="0">
            <x v="305"/>
          </reference>
          <reference field="11" count="1" selected="0">
            <x v="495"/>
          </reference>
          <reference field="12" count="1" selected="0">
            <x v="78"/>
          </reference>
          <reference field="13" count="1">
            <x v="83"/>
          </reference>
        </references>
      </pivotArea>
    </format>
    <format dxfId="61">
      <pivotArea dataOnly="0" labelOnly="1" outline="0" fieldPosition="0">
        <references count="7">
          <reference field="3" count="1" selected="0">
            <x v="89"/>
          </reference>
          <reference field="7" count="1" selected="0">
            <x v="1211"/>
          </reference>
          <reference field="8" count="1" selected="0">
            <x v="150"/>
          </reference>
          <reference field="9" count="1" selected="0">
            <x v="153"/>
          </reference>
          <reference field="11" count="1" selected="0">
            <x v="1020"/>
          </reference>
          <reference field="12" count="1" selected="0">
            <x v="5"/>
          </reference>
          <reference field="13" count="1">
            <x v="83"/>
          </reference>
        </references>
      </pivotArea>
    </format>
    <format dxfId="60">
      <pivotArea dataOnly="0" labelOnly="1" outline="0" fieldPosition="0">
        <references count="7">
          <reference field="3" count="1" selected="0">
            <x v="90"/>
          </reference>
          <reference field="7" count="1" selected="0">
            <x v="1215"/>
          </reference>
          <reference field="8" count="1" selected="0">
            <x v="290"/>
          </reference>
          <reference field="9" count="1" selected="0">
            <x v="307"/>
          </reference>
          <reference field="11" count="1" selected="0">
            <x v="1025"/>
          </reference>
          <reference field="12" count="1" selected="0">
            <x v="0"/>
          </reference>
          <reference field="13" count="1">
            <x v="86"/>
          </reference>
        </references>
      </pivotArea>
    </format>
    <format dxfId="59">
      <pivotArea dataOnly="0" labelOnly="1" outline="0" fieldPosition="0">
        <references count="7">
          <reference field="3" count="1" selected="0">
            <x v="91"/>
          </reference>
          <reference field="7" count="1" selected="0">
            <x v="1219"/>
          </reference>
          <reference field="8" count="1" selected="0">
            <x v="289"/>
          </reference>
          <reference field="9" count="1" selected="0">
            <x v="306"/>
          </reference>
          <reference field="11" count="1" selected="0">
            <x v="196"/>
          </reference>
          <reference field="12" count="1" selected="0">
            <x v="82"/>
          </reference>
          <reference field="13" count="1">
            <x v="83"/>
          </reference>
        </references>
      </pivotArea>
    </format>
    <format dxfId="58">
      <pivotArea dataOnly="0" labelOnly="1" outline="0" fieldPosition="0">
        <references count="7">
          <reference field="3" count="1" selected="0">
            <x v="91"/>
          </reference>
          <reference field="7" count="1" selected="0">
            <x v="1221"/>
          </reference>
          <reference field="8" count="1" selected="0">
            <x v="289"/>
          </reference>
          <reference field="9" count="1" selected="0">
            <x v="306"/>
          </reference>
          <reference field="11" count="1" selected="0">
            <x v="588"/>
          </reference>
          <reference field="12" count="1" selected="0">
            <x v="0"/>
          </reference>
          <reference field="13" count="1">
            <x v="86"/>
          </reference>
        </references>
      </pivotArea>
    </format>
    <format dxfId="57">
      <pivotArea dataOnly="0" labelOnly="1" outline="0" fieldPosition="0">
        <references count="7">
          <reference field="3" count="1" selected="0">
            <x v="91"/>
          </reference>
          <reference field="7" count="1" selected="0">
            <x v="1222"/>
          </reference>
          <reference field="8" count="1" selected="0">
            <x v="229"/>
          </reference>
          <reference field="9" count="1" selected="0">
            <x v="241"/>
          </reference>
          <reference field="11" count="1" selected="0">
            <x v="506"/>
          </reference>
          <reference field="12" count="1" selected="0">
            <x v="0"/>
          </reference>
          <reference field="13" count="1">
            <x v="86"/>
          </reference>
        </references>
      </pivotArea>
    </format>
    <format dxfId="56">
      <pivotArea dataOnly="0" labelOnly="1" outline="0" fieldPosition="0">
        <references count="7">
          <reference field="3" count="1" selected="0">
            <x v="92"/>
          </reference>
          <reference field="7" count="1" selected="0">
            <x v="1226"/>
          </reference>
          <reference field="8" count="1" selected="0">
            <x v="291"/>
          </reference>
          <reference field="9" count="1" selected="0">
            <x v="308"/>
          </reference>
          <reference field="11" count="1" selected="0">
            <x v="711"/>
          </reference>
          <reference field="12" count="1" selected="0">
            <x v="11"/>
          </reference>
          <reference field="13" count="1">
            <x v="86"/>
          </reference>
        </references>
      </pivotArea>
    </format>
    <format dxfId="55">
      <pivotArea dataOnly="0" labelOnly="1" outline="0" fieldPosition="0">
        <references count="7">
          <reference field="3" count="1" selected="0">
            <x v="92"/>
          </reference>
          <reference field="7" count="1" selected="0">
            <x v="1227"/>
          </reference>
          <reference field="8" count="1" selected="0">
            <x v="306"/>
          </reference>
          <reference field="9" count="1" selected="0">
            <x v="322"/>
          </reference>
          <reference field="11" count="1" selected="0">
            <x v="710"/>
          </reference>
          <reference field="12" count="1" selected="0">
            <x v="4"/>
          </reference>
          <reference field="13" count="1">
            <x v="86"/>
          </reference>
        </references>
      </pivotArea>
    </format>
    <format dxfId="54">
      <pivotArea dataOnly="0" labelOnly="1" outline="0" fieldPosition="0">
        <references count="7">
          <reference field="3" count="1" selected="0">
            <x v="92"/>
          </reference>
          <reference field="7" count="1" selected="0">
            <x v="1228"/>
          </reference>
          <reference field="8" count="1" selected="0">
            <x v="291"/>
          </reference>
          <reference field="9" count="1" selected="0">
            <x v="308"/>
          </reference>
          <reference field="11" count="1" selected="0">
            <x v="364"/>
          </reference>
          <reference field="12" count="1" selected="0">
            <x v="5"/>
          </reference>
          <reference field="13" count="1">
            <x v="86"/>
          </reference>
        </references>
      </pivotArea>
    </format>
    <format dxfId="53">
      <pivotArea dataOnly="0" labelOnly="1" outline="0" fieldPosition="0">
        <references count="7">
          <reference field="3" count="1" selected="0">
            <x v="92"/>
          </reference>
          <reference field="7" count="1" selected="0">
            <x v="1229"/>
          </reference>
          <reference field="8" count="1" selected="0">
            <x v="306"/>
          </reference>
          <reference field="9" count="1" selected="0">
            <x v="322"/>
          </reference>
          <reference field="11" count="1" selected="0">
            <x v="363"/>
          </reference>
          <reference field="12" count="1" selected="0">
            <x v="0"/>
          </reference>
          <reference field="13" count="1">
            <x v="86"/>
          </reference>
        </references>
      </pivotArea>
    </format>
    <format dxfId="52">
      <pivotArea dataOnly="0" labelOnly="1" outline="0" fieldPosition="0">
        <references count="7">
          <reference field="3" count="1" selected="0">
            <x v="92"/>
          </reference>
          <reference field="7" count="1" selected="0">
            <x v="1231"/>
          </reference>
          <reference field="8" count="1" selected="0">
            <x v="306"/>
          </reference>
          <reference field="9" count="1" selected="0">
            <x v="322"/>
          </reference>
          <reference field="11" count="1" selected="0">
            <x v="180"/>
          </reference>
          <reference field="12" count="1" selected="0">
            <x v="0"/>
          </reference>
          <reference field="13" count="1">
            <x v="86"/>
          </reference>
        </references>
      </pivotArea>
    </format>
    <format dxfId="51">
      <pivotArea dataOnly="0" labelOnly="1" outline="0" fieldPosition="0">
        <references count="7">
          <reference field="3" count="1" selected="0">
            <x v="93"/>
          </reference>
          <reference field="7" count="1" selected="0">
            <x v="1235"/>
          </reference>
          <reference field="8" count="1" selected="0">
            <x v="292"/>
          </reference>
          <reference field="9" count="1" selected="0">
            <x v="309"/>
          </reference>
          <reference field="11" count="1" selected="0">
            <x v="181"/>
          </reference>
          <reference field="12" count="1" selected="0">
            <x v="0"/>
          </reference>
          <reference field="13" count="1">
            <x v="86"/>
          </reference>
        </references>
      </pivotArea>
    </format>
    <format dxfId="50">
      <pivotArea dataOnly="0" labelOnly="1" outline="0" fieldPosition="0">
        <references count="7">
          <reference field="3" count="1" selected="0">
            <x v="94"/>
          </reference>
          <reference field="7" count="1" selected="0">
            <x v="1239"/>
          </reference>
          <reference field="8" count="1" selected="0">
            <x v="298"/>
          </reference>
          <reference field="9" count="1" selected="0">
            <x v="314"/>
          </reference>
          <reference field="11" count="1" selected="0">
            <x v="1056"/>
          </reference>
          <reference field="12" count="1" selected="0">
            <x v="0"/>
          </reference>
          <reference field="13" count="1">
            <x v="80"/>
          </reference>
        </references>
      </pivotArea>
    </format>
    <format dxfId="49">
      <pivotArea dataOnly="0" labelOnly="1" outline="0" fieldPosition="0">
        <references count="7">
          <reference field="3" count="1" selected="0">
            <x v="94"/>
          </reference>
          <reference field="7" count="1" selected="0">
            <x v="1240"/>
          </reference>
          <reference field="8" count="1" selected="0">
            <x v="326"/>
          </reference>
          <reference field="9" count="1" selected="0">
            <x v="340"/>
          </reference>
          <reference field="11" count="1" selected="0">
            <x v="1060"/>
          </reference>
          <reference field="12" count="1" selected="0">
            <x v="4"/>
          </reference>
          <reference field="13" count="1">
            <x v="86"/>
          </reference>
        </references>
      </pivotArea>
    </format>
    <format dxfId="48">
      <pivotArea dataOnly="0" labelOnly="1" outline="0" fieldPosition="0">
        <references count="7">
          <reference field="3" count="1" selected="0">
            <x v="94"/>
          </reference>
          <reference field="7" count="1" selected="0">
            <x v="1241"/>
          </reference>
          <reference field="8" count="1" selected="0">
            <x v="298"/>
          </reference>
          <reference field="9" count="1" selected="0">
            <x v="314"/>
          </reference>
          <reference field="11" count="1" selected="0">
            <x v="1058"/>
          </reference>
          <reference field="12" count="1" selected="0">
            <x v="0"/>
          </reference>
          <reference field="13" count="1">
            <x v="80"/>
          </reference>
        </references>
      </pivotArea>
    </format>
    <format dxfId="47">
      <pivotArea dataOnly="0" labelOnly="1" outline="0" fieldPosition="0">
        <references count="7">
          <reference field="3" count="1" selected="0">
            <x v="94"/>
          </reference>
          <reference field="7" count="1" selected="0">
            <x v="1242"/>
          </reference>
          <reference field="8" count="1" selected="0">
            <x v="326"/>
          </reference>
          <reference field="9" count="1" selected="0">
            <x v="340"/>
          </reference>
          <reference field="11" count="1" selected="0">
            <x v="222"/>
          </reference>
          <reference field="12" count="1" selected="0">
            <x v="0"/>
          </reference>
          <reference field="13" count="1">
            <x v="80"/>
          </reference>
        </references>
      </pivotArea>
    </format>
    <format dxfId="46">
      <pivotArea dataOnly="0" labelOnly="1" outline="0" fieldPosition="0">
        <references count="7">
          <reference field="3" count="1" selected="0">
            <x v="96"/>
          </reference>
          <reference field="7" count="1" selected="0">
            <x v="1245"/>
          </reference>
          <reference field="8" count="1" selected="0">
            <x v="95"/>
          </reference>
          <reference field="9" count="1" selected="0">
            <x v="97"/>
          </reference>
          <reference field="11" count="1" selected="0">
            <x v="694"/>
          </reference>
          <reference field="12" count="1" selected="0">
            <x v="0"/>
          </reference>
          <reference field="13" count="1">
            <x v="86"/>
          </reference>
        </references>
      </pivotArea>
    </format>
    <format dxfId="45">
      <pivotArea dataOnly="0" labelOnly="1" outline="0" fieldPosition="0">
        <references count="7">
          <reference field="3" count="1" selected="0">
            <x v="96"/>
          </reference>
          <reference field="7" count="1" selected="0">
            <x v="1246"/>
          </reference>
          <reference field="8" count="1" selected="0">
            <x v="295"/>
          </reference>
          <reference field="9" count="1" selected="0">
            <x v="311"/>
          </reference>
          <reference field="11" count="1" selected="0">
            <x v="664"/>
          </reference>
          <reference field="12" count="1" selected="0">
            <x v="0"/>
          </reference>
          <reference field="13" count="1">
            <x v="86"/>
          </reference>
        </references>
      </pivotArea>
    </format>
    <format dxfId="44">
      <pivotArea dataOnly="0" labelOnly="1" outline="0" fieldPosition="0">
        <references count="7">
          <reference field="3" count="1" selected="0">
            <x v="96"/>
          </reference>
          <reference field="7" count="1" selected="0">
            <x v="1247"/>
          </reference>
          <reference field="8" count="1" selected="0">
            <x v="95"/>
          </reference>
          <reference field="9" count="1" selected="0">
            <x v="97"/>
          </reference>
          <reference field="11" count="1" selected="0">
            <x v="617"/>
          </reference>
          <reference field="12" count="1" selected="0">
            <x v="0"/>
          </reference>
          <reference field="13" count="1">
            <x v="86"/>
          </reference>
        </references>
      </pivotArea>
    </format>
    <format dxfId="43">
      <pivotArea dataOnly="0" labelOnly="1" outline="0" fieldPosition="0">
        <references count="7">
          <reference field="3" count="1" selected="0">
            <x v="96"/>
          </reference>
          <reference field="7" count="1" selected="0">
            <x v="1248"/>
          </reference>
          <reference field="8" count="1" selected="0">
            <x v="295"/>
          </reference>
          <reference field="9" count="1" selected="0">
            <x v="311"/>
          </reference>
          <reference field="11" count="1" selected="0">
            <x v="598"/>
          </reference>
          <reference field="12" count="1" selected="0">
            <x v="7"/>
          </reference>
          <reference field="13" count="1">
            <x v="86"/>
          </reference>
        </references>
      </pivotArea>
    </format>
    <format dxfId="42">
      <pivotArea dataOnly="0" labelOnly="1" outline="0" fieldPosition="0">
        <references count="7">
          <reference field="3" count="1" selected="0">
            <x v="95"/>
          </reference>
          <reference field="7" count="1" selected="0">
            <x v="1252"/>
          </reference>
          <reference field="8" count="1" selected="0">
            <x v="294"/>
          </reference>
          <reference field="9" count="1" selected="0">
            <x v="310"/>
          </reference>
          <reference field="11" count="1" selected="0">
            <x v="313"/>
          </reference>
          <reference field="12" count="1" selected="0">
            <x v="0"/>
          </reference>
          <reference field="13" count="1">
            <x v="80"/>
          </reference>
        </references>
      </pivotArea>
    </format>
    <format dxfId="41">
      <pivotArea dataOnly="0" labelOnly="1" outline="0" fieldPosition="0">
        <references count="7">
          <reference field="3" count="1" selected="0">
            <x v="95"/>
          </reference>
          <reference field="7" count="1" selected="0">
            <x v="1253"/>
          </reference>
          <reference field="8" count="1" selected="0">
            <x v="269"/>
          </reference>
          <reference field="9" count="1" selected="0">
            <x v="284"/>
          </reference>
          <reference field="11" count="1" selected="0">
            <x v="709"/>
          </reference>
          <reference field="12" count="1" selected="0">
            <x v="0"/>
          </reference>
          <reference field="13" count="1">
            <x v="80"/>
          </reference>
        </references>
      </pivotArea>
    </format>
    <format dxfId="40">
      <pivotArea dataOnly="0" labelOnly="1" outline="0" fieldPosition="0">
        <references count="7">
          <reference field="3" count="1" selected="0">
            <x v="95"/>
          </reference>
          <reference field="7" count="1" selected="0">
            <x v="1255"/>
          </reference>
          <reference field="8" count="1" selected="0">
            <x v="269"/>
          </reference>
          <reference field="9" count="1" selected="0">
            <x v="284"/>
          </reference>
          <reference field="11" count="1" selected="0">
            <x v="656"/>
          </reference>
          <reference field="12" count="1" selected="0">
            <x v="0"/>
          </reference>
          <reference field="13" count="1">
            <x v="86"/>
          </reference>
        </references>
      </pivotArea>
    </format>
    <format dxfId="39">
      <pivotArea dataOnly="0" labelOnly="1" outline="0" fieldPosition="0">
        <references count="7">
          <reference field="3" count="1" selected="0">
            <x v="95"/>
          </reference>
          <reference field="7" count="1" selected="0">
            <x v="1256"/>
          </reference>
          <reference field="8" count="1" selected="0">
            <x v="320"/>
          </reference>
          <reference field="9" count="1" selected="0">
            <x v="335"/>
          </reference>
          <reference field="11" count="1" selected="0">
            <x v="657"/>
          </reference>
          <reference field="12" count="1" selected="0">
            <x v="0"/>
          </reference>
          <reference field="13" count="1">
            <x v="86"/>
          </reference>
        </references>
      </pivotArea>
    </format>
    <format dxfId="38">
      <pivotArea dataOnly="0" labelOnly="1" outline="0" fieldPosition="0">
        <references count="7">
          <reference field="3" count="1" selected="0">
            <x v="95"/>
          </reference>
          <reference field="7" count="1" selected="0">
            <x v="1257"/>
          </reference>
          <reference field="8" count="1" selected="0">
            <x v="269"/>
          </reference>
          <reference field="9" count="1" selected="0">
            <x v="284"/>
          </reference>
          <reference field="11" count="1" selected="0">
            <x v="615"/>
          </reference>
          <reference field="12" count="1" selected="0">
            <x v="0"/>
          </reference>
          <reference field="13" count="1">
            <x v="86"/>
          </reference>
        </references>
      </pivotArea>
    </format>
    <format dxfId="37">
      <pivotArea dataOnly="0" labelOnly="1" outline="0" fieldPosition="0">
        <references count="7">
          <reference field="3" count="1" selected="0">
            <x v="95"/>
          </reference>
          <reference field="7" count="1" selected="0">
            <x v="1259"/>
          </reference>
          <reference field="8" count="1" selected="0">
            <x v="269"/>
          </reference>
          <reference field="9" count="1" selected="0">
            <x v="284"/>
          </reference>
          <reference field="11" count="1" selected="0">
            <x v="267"/>
          </reference>
          <reference field="12" count="1" selected="0">
            <x v="10"/>
          </reference>
          <reference field="13" count="1">
            <x v="86"/>
          </reference>
        </references>
      </pivotArea>
    </format>
    <format dxfId="36">
      <pivotArea dataOnly="0" labelOnly="1" outline="0" fieldPosition="0">
        <references count="7">
          <reference field="3" count="1" selected="0">
            <x v="95"/>
          </reference>
          <reference field="7" count="1" selected="0">
            <x v="1260"/>
          </reference>
          <reference field="8" count="1" selected="0">
            <x v="277"/>
          </reference>
          <reference field="9" count="1" selected="0">
            <x v="292"/>
          </reference>
          <reference field="11" count="1" selected="0">
            <x v="488"/>
          </reference>
          <reference field="12" count="1" selected="0">
            <x v="3"/>
          </reference>
          <reference field="13" count="1">
            <x v="86"/>
          </reference>
        </references>
      </pivotArea>
    </format>
    <format dxfId="35">
      <pivotArea dataOnly="0" labelOnly="1" outline="0" fieldPosition="0">
        <references count="7">
          <reference field="3" count="1" selected="0">
            <x v="95"/>
          </reference>
          <reference field="7" count="1" selected="0">
            <x v="1261"/>
          </reference>
          <reference field="8" count="1" selected="0">
            <x v="269"/>
          </reference>
          <reference field="9" count="1" selected="0">
            <x v="284"/>
          </reference>
          <reference field="11" count="1" selected="0">
            <x v="1059"/>
          </reference>
          <reference field="12" count="1" selected="0">
            <x v="1"/>
          </reference>
          <reference field="13" count="1">
            <x v="86"/>
          </reference>
        </references>
      </pivotArea>
    </format>
    <format dxfId="34">
      <pivotArea dataOnly="0" labelOnly="1" outline="0" fieldPosition="0">
        <references count="7">
          <reference field="3" count="1" selected="0">
            <x v="95"/>
          </reference>
          <reference field="7" count="1" selected="0">
            <x v="1263"/>
          </reference>
          <reference field="8" count="1" selected="0">
            <x v="269"/>
          </reference>
          <reference field="9" count="1" selected="0">
            <x v="284"/>
          </reference>
          <reference field="11" count="1" selected="0">
            <x v="240"/>
          </reference>
          <reference field="12" count="1" selected="0">
            <x v="0"/>
          </reference>
          <reference field="13" count="1">
            <x v="86"/>
          </reference>
        </references>
      </pivotArea>
    </format>
    <format dxfId="33">
      <pivotArea dataOnly="0" labelOnly="1" outline="0" fieldPosition="0">
        <references count="7">
          <reference field="3" count="1" selected="0">
            <x v="95"/>
          </reference>
          <reference field="7" count="1" selected="0">
            <x v="1264"/>
          </reference>
          <reference field="8" count="1" selected="0">
            <x v="236"/>
          </reference>
          <reference field="9" count="1" selected="0">
            <x v="248"/>
          </reference>
          <reference field="11" count="1" selected="0">
            <x v="241"/>
          </reference>
          <reference field="12" count="1" selected="0">
            <x v="0"/>
          </reference>
          <reference field="13" count="1">
            <x v="86"/>
          </reference>
        </references>
      </pivotArea>
    </format>
    <format dxfId="32">
      <pivotArea dataOnly="0" labelOnly="1" outline="0" fieldPosition="0">
        <references count="7">
          <reference field="3" count="1" selected="0">
            <x v="95"/>
          </reference>
          <reference field="7" count="1" selected="0">
            <x v="1265"/>
          </reference>
          <reference field="8" count="1" selected="0">
            <x v="269"/>
          </reference>
          <reference field="9" count="1" selected="0">
            <x v="284"/>
          </reference>
          <reference field="11" count="1" selected="0">
            <x v="806"/>
          </reference>
          <reference field="12" count="1" selected="0">
            <x v="0"/>
          </reference>
          <reference field="13" count="1">
            <x v="86"/>
          </reference>
        </references>
      </pivotArea>
    </format>
    <format dxfId="31">
      <pivotArea dataOnly="0" labelOnly="1" outline="0" fieldPosition="0">
        <references count="7">
          <reference field="3" count="1" selected="0">
            <x v="95"/>
          </reference>
          <reference field="7" count="1" selected="0">
            <x v="1267"/>
          </reference>
          <reference field="8" count="1" selected="0">
            <x v="269"/>
          </reference>
          <reference field="9" count="1" selected="0">
            <x v="284"/>
          </reference>
          <reference field="11" count="1" selected="0">
            <x v="216"/>
          </reference>
          <reference field="12" count="1" selected="0">
            <x v="0"/>
          </reference>
          <reference field="13" count="1">
            <x v="86"/>
          </reference>
        </references>
      </pivotArea>
    </format>
    <format dxfId="30">
      <pivotArea dataOnly="0" labelOnly="1" outline="0" fieldPosition="0">
        <references count="7">
          <reference field="3" count="1" selected="0">
            <x v="97"/>
          </reference>
          <reference field="7" count="1" selected="0">
            <x v="1271"/>
          </reference>
          <reference field="8" count="1" selected="0">
            <x v="297"/>
          </reference>
          <reference field="9" count="1" selected="0">
            <x v="313"/>
          </reference>
          <reference field="11" count="1" selected="0">
            <x v="632"/>
          </reference>
          <reference field="12" count="1" selected="0">
            <x v="0"/>
          </reference>
          <reference field="13" count="1">
            <x v="80"/>
          </reference>
        </references>
      </pivotArea>
    </format>
    <format dxfId="29">
      <pivotArea dataOnly="0" labelOnly="1" outline="0" fieldPosition="0">
        <references count="7">
          <reference field="3" count="1" selected="0">
            <x v="97"/>
          </reference>
          <reference field="7" count="1" selected="0">
            <x v="1273"/>
          </reference>
          <reference field="8" count="1" selected="0">
            <x v="297"/>
          </reference>
          <reference field="9" count="1" selected="0">
            <x v="313"/>
          </reference>
          <reference field="11" count="1" selected="0">
            <x v="633"/>
          </reference>
          <reference field="12" count="1" selected="0">
            <x v="0"/>
          </reference>
          <reference field="13" count="1">
            <x v="86"/>
          </reference>
        </references>
      </pivotArea>
    </format>
    <format dxfId="28">
      <pivotArea dataOnly="0" labelOnly="1" outline="0" fieldPosition="0">
        <references count="7">
          <reference field="3" count="1" selected="0">
            <x v="97"/>
          </reference>
          <reference field="7" count="1" selected="0">
            <x v="1274"/>
          </reference>
          <reference field="8" count="1" selected="0">
            <x v="304"/>
          </reference>
          <reference field="9" count="1" selected="0">
            <x v="320"/>
          </reference>
          <reference field="11" count="1" selected="0">
            <x v="268"/>
          </reference>
          <reference field="12" count="1" selected="0">
            <x v="63"/>
          </reference>
          <reference field="13" count="1">
            <x v="86"/>
          </reference>
        </references>
      </pivotArea>
    </format>
    <format dxfId="27">
      <pivotArea dataOnly="0" labelOnly="1" outline="0" fieldPosition="0">
        <references count="7">
          <reference field="3" count="1" selected="0">
            <x v="97"/>
          </reference>
          <reference field="7" count="1" selected="0">
            <x v="1275"/>
          </reference>
          <reference field="8" count="1" selected="0">
            <x v="297"/>
          </reference>
          <reference field="9" count="1" selected="0">
            <x v="313"/>
          </reference>
          <reference field="11" count="1" selected="0">
            <x v="618"/>
          </reference>
          <reference field="12" count="1" selected="0">
            <x v="0"/>
          </reference>
          <reference field="13" count="1">
            <x v="86"/>
          </reference>
        </references>
      </pivotArea>
    </format>
    <format dxfId="26">
      <pivotArea dataOnly="0" labelOnly="1" outline="0" fieldPosition="0">
        <references count="7">
          <reference field="3" count="1" selected="0">
            <x v="97"/>
          </reference>
          <reference field="7" count="1" selected="0">
            <x v="1277"/>
          </reference>
          <reference field="8" count="1" selected="0">
            <x v="297"/>
          </reference>
          <reference field="9" count="1" selected="0">
            <x v="313"/>
          </reference>
          <reference field="11" count="1" selected="0">
            <x v="659"/>
          </reference>
          <reference field="12" count="1" selected="0">
            <x v="0"/>
          </reference>
          <reference field="13" count="1">
            <x v="86"/>
          </reference>
        </references>
      </pivotArea>
    </format>
    <format dxfId="25">
      <pivotArea dataOnly="0" labelOnly="1" outline="0" fieldPosition="0">
        <references count="7">
          <reference field="3" count="1" selected="0">
            <x v="98"/>
          </reference>
          <reference field="7" count="1" selected="0">
            <x v="1280"/>
          </reference>
          <reference field="8" count="1" selected="0">
            <x v="97"/>
          </reference>
          <reference field="9" count="1" selected="0">
            <x v="99"/>
          </reference>
          <reference field="11" count="1" selected="0">
            <x v="624"/>
          </reference>
          <reference field="12" count="1" selected="0">
            <x v="0"/>
          </reference>
          <reference field="13" count="1">
            <x v="86"/>
          </reference>
        </references>
      </pivotArea>
    </format>
    <format dxfId="24">
      <pivotArea dataOnly="0" labelOnly="1" outline="0" fieldPosition="0">
        <references count="7">
          <reference field="3" count="1" selected="0">
            <x v="98"/>
          </reference>
          <reference field="7" count="1" selected="0">
            <x v="1281"/>
          </reference>
          <reference field="8" count="1" selected="0">
            <x v="296"/>
          </reference>
          <reference field="9" count="1" selected="0">
            <x v="312"/>
          </reference>
          <reference field="11" count="1" selected="0">
            <x v="621"/>
          </reference>
          <reference field="12" count="1" selected="0">
            <x v="6"/>
          </reference>
          <reference field="13" count="1">
            <x v="86"/>
          </reference>
        </references>
      </pivotArea>
    </format>
    <format dxfId="23">
      <pivotArea dataOnly="0" labelOnly="1" outline="0" fieldPosition="0">
        <references count="7">
          <reference field="3" count="1" selected="0">
            <x v="98"/>
          </reference>
          <reference field="7" count="1" selected="0">
            <x v="1282"/>
          </reference>
          <reference field="8" count="1" selected="0">
            <x v="97"/>
          </reference>
          <reference field="9" count="1" selected="0">
            <x v="99"/>
          </reference>
          <reference field="11" count="1" selected="0">
            <x v="622"/>
          </reference>
          <reference field="12" count="1" selected="0">
            <x v="0"/>
          </reference>
          <reference field="13" count="1">
            <x v="86"/>
          </reference>
        </references>
      </pivotArea>
    </format>
    <format dxfId="22">
      <pivotArea dataOnly="0" labelOnly="1" outline="0" fieldPosition="0">
        <references count="7">
          <reference field="3" count="1" selected="0">
            <x v="98"/>
          </reference>
          <reference field="7" count="1" selected="0">
            <x v="1283"/>
          </reference>
          <reference field="8" count="1" selected="0">
            <x v="296"/>
          </reference>
          <reference field="9" count="1" selected="0">
            <x v="312"/>
          </reference>
          <reference field="11" count="1" selected="0">
            <x v="623"/>
          </reference>
          <reference field="12" count="1" selected="0">
            <x v="0"/>
          </reference>
          <reference field="13" count="1">
            <x v="86"/>
          </reference>
        </references>
      </pivotArea>
    </format>
    <format dxfId="21">
      <pivotArea dataOnly="0" labelOnly="1" outline="0" fieldPosition="0">
        <references count="7">
          <reference field="3" count="1" selected="0">
            <x v="99"/>
          </reference>
          <reference field="7" count="1" selected="0">
            <x v="1293"/>
          </reference>
          <reference field="8" count="1" selected="0">
            <x v="293"/>
          </reference>
          <reference field="9" count="1" selected="0">
            <x v="186"/>
          </reference>
          <reference field="11" count="1" selected="0">
            <x v="410"/>
          </reference>
          <reference field="12" count="1" selected="0">
            <x v="0"/>
          </reference>
          <reference field="13" count="1">
            <x v="86"/>
          </reference>
        </references>
      </pivotArea>
    </format>
    <format dxfId="20">
      <pivotArea dataOnly="0" labelOnly="1" outline="0" fieldPosition="0">
        <references count="7">
          <reference field="3" count="1" selected="0">
            <x v="99"/>
          </reference>
          <reference field="7" count="1" selected="0">
            <x v="1295"/>
          </reference>
          <reference field="8" count="1" selected="0">
            <x v="293"/>
          </reference>
          <reference field="9" count="1" selected="0">
            <x v="186"/>
          </reference>
          <reference field="11" count="1" selected="0">
            <x v="593"/>
          </reference>
          <reference field="12" count="1" selected="0">
            <x v="4"/>
          </reference>
          <reference field="13" count="1">
            <x v="86"/>
          </reference>
        </references>
      </pivotArea>
    </format>
    <format dxfId="19">
      <pivotArea dataOnly="0" labelOnly="1" outline="0" fieldPosition="0">
        <references count="7">
          <reference field="3" count="1" selected="0">
            <x v="99"/>
          </reference>
          <reference field="7" count="1" selected="0">
            <x v="1296"/>
          </reference>
          <reference field="8" count="1" selected="0">
            <x v="180"/>
          </reference>
          <reference field="9" count="1" selected="0">
            <x v="189"/>
          </reference>
          <reference field="11" count="1" selected="0">
            <x v="734"/>
          </reference>
          <reference field="12" count="1" selected="0">
            <x v="37"/>
          </reference>
          <reference field="13" count="1">
            <x v="86"/>
          </reference>
        </references>
      </pivotArea>
    </format>
    <format dxfId="18">
      <pivotArea dataOnly="0" labelOnly="1" outline="0" fieldPosition="0">
        <references count="7">
          <reference field="3" count="1" selected="0">
            <x v="99"/>
          </reference>
          <reference field="7" count="1" selected="0">
            <x v="1297"/>
          </reference>
          <reference field="8" count="1" selected="0">
            <x v="293"/>
          </reference>
          <reference field="9" count="1" selected="0">
            <x v="186"/>
          </reference>
          <reference field="11" count="1" selected="0">
            <x v="735"/>
          </reference>
          <reference field="12" count="1" selected="0">
            <x v="6"/>
          </reference>
          <reference field="13" count="1">
            <x v="86"/>
          </reference>
        </references>
      </pivotArea>
    </format>
    <format dxfId="17">
      <pivotArea dataOnly="0" labelOnly="1" outline="0" fieldPosition="0">
        <references count="7">
          <reference field="3" count="1" selected="0">
            <x v="99"/>
          </reference>
          <reference field="7" count="1" selected="0">
            <x v="1298"/>
          </reference>
          <reference field="8" count="1" selected="0">
            <x v="180"/>
          </reference>
          <reference field="9" count="1" selected="0">
            <x v="189"/>
          </reference>
          <reference field="11" count="1" selected="0">
            <x v="296"/>
          </reference>
          <reference field="12" count="1" selected="0">
            <x v="4"/>
          </reference>
          <reference field="13" count="1">
            <x v="86"/>
          </reference>
        </references>
      </pivotArea>
    </format>
    <format dxfId="16">
      <pivotArea dataOnly="0" labelOnly="1" outline="0" fieldPosition="0">
        <references count="7">
          <reference field="3" count="1" selected="0">
            <x v="99"/>
          </reference>
          <reference field="7" count="1" selected="0">
            <x v="1299"/>
          </reference>
          <reference field="8" count="1" selected="0">
            <x v="293"/>
          </reference>
          <reference field="9" count="1" selected="0">
            <x v="186"/>
          </reference>
          <reference field="11" count="1" selected="0">
            <x v="489"/>
          </reference>
          <reference field="12" count="1" selected="0">
            <x v="3"/>
          </reference>
          <reference field="13" count="1">
            <x v="86"/>
          </reference>
        </references>
      </pivotArea>
    </format>
    <format dxfId="15">
      <pivotArea dataOnly="0" labelOnly="1" outline="0" fieldPosition="0">
        <references count="7">
          <reference field="3" count="1" selected="0">
            <x v="99"/>
          </reference>
          <reference field="7" count="1" selected="0">
            <x v="1300"/>
          </reference>
          <reference field="8" count="1" selected="0">
            <x v="180"/>
          </reference>
          <reference field="9" count="1" selected="0">
            <x v="189"/>
          </reference>
          <reference field="11" count="1" selected="0">
            <x v="361"/>
          </reference>
          <reference field="12" count="1" selected="0">
            <x v="0"/>
          </reference>
          <reference field="13" count="1">
            <x v="80"/>
          </reference>
        </references>
      </pivotArea>
    </format>
    <format dxfId="14">
      <pivotArea dataOnly="0" labelOnly="1" outline="0" fieldPosition="0">
        <references count="7">
          <reference field="3" count="1" selected="0">
            <x v="99"/>
          </reference>
          <reference field="7" count="1" selected="0">
            <x v="1302"/>
          </reference>
          <reference field="8" count="1" selected="0">
            <x v="180"/>
          </reference>
          <reference field="9" count="1" selected="0">
            <x v="189"/>
          </reference>
          <reference field="11" count="1" selected="0">
            <x v="1026"/>
          </reference>
          <reference field="12" count="1" selected="0">
            <x v="12"/>
          </reference>
          <reference field="13" count="1">
            <x v="86"/>
          </reference>
        </references>
      </pivotArea>
    </format>
    <format dxfId="13">
      <pivotArea dataOnly="0" labelOnly="1" outline="0" fieldPosition="0">
        <references count="7">
          <reference field="3" count="1" selected="0">
            <x v="99"/>
          </reference>
          <reference field="7" count="1" selected="0">
            <x v="1303"/>
          </reference>
          <reference field="8" count="1" selected="0">
            <x v="179"/>
          </reference>
          <reference field="9" count="1" selected="0">
            <x v="188"/>
          </reference>
          <reference field="11" count="1" selected="0">
            <x v="1027"/>
          </reference>
          <reference field="12" count="1" selected="0">
            <x v="1"/>
          </reference>
          <reference field="13" count="1">
            <x v="86"/>
          </reference>
        </references>
      </pivotArea>
    </format>
    <format dxfId="12">
      <pivotArea dataOnly="0" labelOnly="1" outline="0" fieldPosition="0">
        <references count="7">
          <reference field="3" count="1" selected="0">
            <x v="99"/>
          </reference>
          <reference field="7" count="1" selected="0">
            <x v="1304"/>
          </reference>
          <reference field="8" count="1" selected="0">
            <x v="180"/>
          </reference>
          <reference field="9" count="1" selected="0">
            <x v="189"/>
          </reference>
          <reference field="11" count="1" selected="0">
            <x v="1028"/>
          </reference>
          <reference field="12" count="1" selected="0">
            <x v="1"/>
          </reference>
          <reference field="13" count="1">
            <x v="86"/>
          </reference>
        </references>
      </pivotArea>
    </format>
    <format dxfId="11">
      <pivotArea dataOnly="0" labelOnly="1" outline="0" fieldPosition="0">
        <references count="7">
          <reference field="3" count="1" selected="0">
            <x v="99"/>
          </reference>
          <reference field="7" count="1" selected="0">
            <x v="1305"/>
          </reference>
          <reference field="8" count="1" selected="0">
            <x v="179"/>
          </reference>
          <reference field="9" count="1" selected="0">
            <x v="188"/>
          </reference>
          <reference field="11" count="1" selected="0">
            <x v="1029"/>
          </reference>
          <reference field="12" count="1" selected="0">
            <x v="0"/>
          </reference>
          <reference field="13" count="1">
            <x v="86"/>
          </reference>
        </references>
      </pivotArea>
    </format>
    <format dxfId="10">
      <pivotArea dataOnly="0" labelOnly="1" outline="0" fieldPosition="0">
        <references count="7">
          <reference field="3" count="1" selected="0">
            <x v="99"/>
          </reference>
          <reference field="7" count="1" selected="0">
            <x v="1307"/>
          </reference>
          <reference field="8" count="1" selected="0">
            <x v="179"/>
          </reference>
          <reference field="9" count="1" selected="0">
            <x v="188"/>
          </reference>
          <reference field="11" count="1" selected="0">
            <x v="312"/>
          </reference>
          <reference field="12" count="1" selected="0">
            <x v="1"/>
          </reference>
          <reference field="13" count="1">
            <x v="86"/>
          </reference>
        </references>
      </pivotArea>
    </format>
    <format dxfId="9">
      <pivotArea dataOnly="0" labelOnly="1" outline="0" fieldPosition="0">
        <references count="7">
          <reference field="3" count="1" selected="0">
            <x v="99"/>
          </reference>
          <reference field="7" count="1" selected="0">
            <x v="1308"/>
          </reference>
          <reference field="8" count="1" selected="0">
            <x v="114"/>
          </reference>
          <reference field="9" count="1" selected="0">
            <x v="116"/>
          </reference>
          <reference field="11" count="1" selected="0">
            <x v="613"/>
          </reference>
          <reference field="12" count="1" selected="0">
            <x v="1"/>
          </reference>
          <reference field="13" count="1">
            <x v="86"/>
          </reference>
        </references>
      </pivotArea>
    </format>
    <format dxfId="8">
      <pivotArea dataOnly="0" labelOnly="1" outline="0" fieldPosition="0">
        <references count="7">
          <reference field="3" count="1" selected="0">
            <x v="99"/>
          </reference>
          <reference field="7" count="1" selected="0">
            <x v="1309"/>
          </reference>
          <reference field="8" count="1" selected="0">
            <x v="179"/>
          </reference>
          <reference field="9" count="1" selected="0">
            <x v="188"/>
          </reference>
          <reference field="11" count="1" selected="0">
            <x v="571"/>
          </reference>
          <reference field="12" count="1" selected="0">
            <x v="0"/>
          </reference>
          <reference field="13" count="1">
            <x v="80"/>
          </reference>
        </references>
      </pivotArea>
    </format>
    <format dxfId="7">
      <pivotArea dataOnly="0" labelOnly="1" outline="0" fieldPosition="0">
        <references count="7">
          <reference field="3" count="1" selected="0">
            <x v="99"/>
          </reference>
          <reference field="7" count="1" selected="0">
            <x v="1310"/>
          </reference>
          <reference field="8" count="1" selected="0">
            <x v="114"/>
          </reference>
          <reference field="9" count="1" selected="0">
            <x v="116"/>
          </reference>
          <reference field="11" count="1" selected="0">
            <x v="383"/>
          </reference>
          <reference field="12" count="1" selected="0">
            <x v="4"/>
          </reference>
          <reference field="13" count="1">
            <x v="86"/>
          </reference>
        </references>
      </pivotArea>
    </format>
    <format dxfId="6">
      <pivotArea dataOnly="0" labelOnly="1" outline="0" fieldPosition="0">
        <references count="1">
          <reference field="0" count="0"/>
        </references>
      </pivotArea>
    </format>
    <format dxfId="5">
      <pivotArea field="0" dataOnly="0" labelOnly="1" grandCol="1" outline="0" axis="axisCol" fieldPosition="0">
        <references count="1">
          <reference field="4294967294" count="1" selected="0">
            <x v="0"/>
          </reference>
        </references>
      </pivotArea>
    </format>
    <format dxfId="4">
      <pivotArea field="0" dataOnly="0" labelOnly="1" grandCol="1" outline="0" axis="axisCol" fieldPosition="0">
        <references count="1">
          <reference field="4294967294" count="1" selected="0">
            <x v="1"/>
          </reference>
        </references>
      </pivotArea>
    </format>
    <format dxfId="3">
      <pivotArea dataOnly="0" labelOnly="1" outline="0" fieldPosition="0">
        <references count="2">
          <reference field="4294967294" count="2">
            <x v="0"/>
            <x v="1"/>
          </reference>
          <reference field="0" count="1" selected="0">
            <x v="1"/>
          </reference>
        </references>
      </pivotArea>
    </format>
    <format dxfId="2">
      <pivotArea dataOnly="0" labelOnly="1" outline="0" fieldPosition="0">
        <references count="2">
          <reference field="4294967294" count="2">
            <x v="0"/>
            <x v="1"/>
          </reference>
          <reference field="0" count="1" selected="0">
            <x v="2"/>
          </reference>
        </references>
      </pivotArea>
    </format>
    <format dxfId="1">
      <pivotArea dataOnly="0" labelOnly="1" outline="0" fieldPosition="0">
        <references count="2">
          <reference field="4294967294" count="2">
            <x v="0"/>
            <x v="1"/>
          </reference>
          <reference field="0" count="1" selected="0">
            <x v="0"/>
          </reference>
        </references>
      </pivotArea>
    </format>
    <format dxfId="0">
      <pivotArea dataOnly="0" labelOnly="1" outline="0" fieldPosition="0">
        <references count="2">
          <reference field="4294967294" count="2">
            <x v="0"/>
            <x v="1"/>
          </reference>
          <reference field="0"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743EA-6F85-4944-8812-05DFBE11F6F8}">
  <sheetPr filterMode="1"/>
  <dimension ref="A1:AE4117"/>
  <sheetViews>
    <sheetView zoomScale="55" zoomScaleNormal="55" workbookViewId="0">
      <pane ySplit="1" topLeftCell="A2694" activePane="bottomLeft" state="frozen"/>
      <selection pane="bottomLeft" activeCell="B2736" sqref="B2736:L2736"/>
    </sheetView>
  </sheetViews>
  <sheetFormatPr defaultColWidth="8.85546875" defaultRowHeight="15"/>
  <cols>
    <col min="1" max="1" width="8.85546875" style="533"/>
    <col min="2" max="2" width="7.85546875" style="533" bestFit="1" customWidth="1"/>
    <col min="3" max="3" width="23.42578125" style="533" customWidth="1"/>
    <col min="4" max="4" width="16.85546875" style="571" bestFit="1" customWidth="1"/>
    <col min="5" max="5" width="22.7109375" style="571" customWidth="1"/>
    <col min="6" max="8" width="7.85546875" style="533" customWidth="1"/>
    <col min="9" max="10" width="23.7109375" style="533" customWidth="1"/>
    <col min="11" max="11" width="66.5703125" style="533" bestFit="1" customWidth="1"/>
    <col min="12" max="12" width="52.140625" style="533" bestFit="1" customWidth="1"/>
    <col min="13" max="13" width="29.7109375" style="533" bestFit="1" customWidth="1"/>
    <col min="14" max="14" width="7.7109375" style="533" bestFit="1" customWidth="1"/>
    <col min="15" max="15" width="12.42578125" style="533" customWidth="1"/>
    <col min="16" max="16" width="12" style="533" customWidth="1"/>
    <col min="17" max="17" width="28.7109375" style="533" hidden="1" customWidth="1"/>
    <col min="18" max="18" width="5.5703125" style="533" hidden="1" customWidth="1"/>
    <col min="19" max="19" width="4.42578125" style="533" hidden="1" customWidth="1"/>
    <col min="20" max="20" width="3.42578125" style="533" hidden="1" customWidth="1"/>
    <col min="21" max="21" width="15.28515625" style="533" hidden="1" customWidth="1"/>
    <col min="22" max="22" width="3.28515625" style="533" hidden="1" customWidth="1"/>
    <col min="23" max="23" width="3.28515625" style="533" customWidth="1"/>
    <col min="24" max="24" width="14.85546875" style="533" customWidth="1"/>
    <col min="25" max="25" width="31.85546875" style="533" customWidth="1"/>
    <col min="26" max="26" width="30.28515625" style="533" bestFit="1" customWidth="1"/>
    <col min="27" max="27" width="15.7109375" style="533" customWidth="1"/>
    <col min="28" max="28" width="14.42578125" style="533" customWidth="1"/>
    <col min="29" max="29" width="19.42578125" style="533" customWidth="1"/>
    <col min="30" max="30" width="19.85546875" style="533" bestFit="1" customWidth="1"/>
    <col min="31" max="16384" width="8.85546875" style="533"/>
  </cols>
  <sheetData>
    <row r="1" spans="1:30" ht="15.75">
      <c r="A1" s="533" t="s">
        <v>2726</v>
      </c>
      <c r="B1" s="533" t="s">
        <v>1202</v>
      </c>
      <c r="C1" s="533" t="s">
        <v>1203</v>
      </c>
      <c r="D1" s="571" t="s">
        <v>1204</v>
      </c>
      <c r="E1" s="571" t="s">
        <v>1205</v>
      </c>
      <c r="F1" s="533" t="s">
        <v>2721</v>
      </c>
      <c r="G1" s="533" t="s">
        <v>1208</v>
      </c>
      <c r="H1" s="533" t="s">
        <v>1207</v>
      </c>
      <c r="I1" s="533" t="s">
        <v>2733</v>
      </c>
      <c r="J1" s="533" t="s">
        <v>2734</v>
      </c>
      <c r="K1" s="171" t="s">
        <v>1112</v>
      </c>
      <c r="L1" s="20" t="s">
        <v>25</v>
      </c>
      <c r="M1" s="18" t="s">
        <v>4</v>
      </c>
      <c r="N1" s="18" t="s">
        <v>5</v>
      </c>
      <c r="O1" s="357" t="s">
        <v>6</v>
      </c>
      <c r="P1" s="21" t="s">
        <v>7</v>
      </c>
      <c r="X1" s="20" t="s">
        <v>25</v>
      </c>
      <c r="Y1" s="18" t="s">
        <v>4</v>
      </c>
      <c r="Z1" s="18" t="s">
        <v>5</v>
      </c>
      <c r="AA1" s="357" t="s">
        <v>6</v>
      </c>
      <c r="AB1" s="21" t="s">
        <v>7</v>
      </c>
      <c r="AC1" s="533" t="s">
        <v>2757</v>
      </c>
      <c r="AD1" s="533" t="s">
        <v>2765</v>
      </c>
    </row>
    <row r="2" spans="1:30" ht="15.75" hidden="1">
      <c r="A2" s="533" t="s">
        <v>2727</v>
      </c>
      <c r="B2" s="533" t="s">
        <v>1199</v>
      </c>
      <c r="G2" s="533" t="s">
        <v>2725</v>
      </c>
      <c r="H2" s="533">
        <v>1</v>
      </c>
      <c r="K2" s="171" t="s">
        <v>1113</v>
      </c>
      <c r="X2" s="532"/>
    </row>
    <row r="3" spans="1:30" ht="15.75" hidden="1">
      <c r="A3" s="533" t="s">
        <v>2727</v>
      </c>
      <c r="B3" s="533" t="s">
        <v>1200</v>
      </c>
      <c r="G3" s="533" t="s">
        <v>2725</v>
      </c>
      <c r="H3" s="533">
        <v>2</v>
      </c>
      <c r="K3" s="164" t="s">
        <v>1090</v>
      </c>
      <c r="L3" s="164"/>
      <c r="M3" s="164"/>
      <c r="N3" s="164"/>
      <c r="X3" s="164"/>
      <c r="Y3" s="164"/>
      <c r="Z3" s="164"/>
      <c r="AA3" s="164"/>
    </row>
    <row r="4" spans="1:30" ht="15.75" hidden="1">
      <c r="A4" s="533" t="s">
        <v>2727</v>
      </c>
      <c r="B4" s="533" t="s">
        <v>1200</v>
      </c>
      <c r="G4" s="533" t="s">
        <v>2725</v>
      </c>
      <c r="H4" s="533">
        <v>3</v>
      </c>
      <c r="K4" s="168" t="s">
        <v>1091</v>
      </c>
      <c r="L4" s="160" t="s">
        <v>1061</v>
      </c>
      <c r="M4" s="124"/>
      <c r="N4" s="124"/>
      <c r="X4" s="168" t="s">
        <v>1061</v>
      </c>
      <c r="Y4" s="160"/>
      <c r="Z4" s="124"/>
      <c r="AA4" s="124"/>
    </row>
    <row r="5" spans="1:30" ht="15.75" hidden="1">
      <c r="A5" s="533" t="s">
        <v>2727</v>
      </c>
      <c r="B5" s="533" t="s">
        <v>1200</v>
      </c>
      <c r="G5" s="533" t="s">
        <v>2725</v>
      </c>
      <c r="H5" s="533">
        <v>4</v>
      </c>
      <c r="K5" s="168" t="s">
        <v>1092</v>
      </c>
      <c r="L5" s="160" t="s">
        <v>24</v>
      </c>
      <c r="M5" s="124"/>
      <c r="N5" s="124"/>
      <c r="X5" s="168" t="s">
        <v>24</v>
      </c>
      <c r="Y5" s="160"/>
      <c r="Z5" s="124"/>
      <c r="AA5" s="124"/>
    </row>
    <row r="6" spans="1:30" ht="15.75" hidden="1">
      <c r="A6" s="533" t="s">
        <v>2727</v>
      </c>
      <c r="B6" s="533" t="s">
        <v>1200</v>
      </c>
      <c r="G6" s="533" t="s">
        <v>2725</v>
      </c>
      <c r="H6" s="533">
        <v>5</v>
      </c>
      <c r="K6" s="168" t="s">
        <v>1093</v>
      </c>
      <c r="L6" s="160" t="s">
        <v>65</v>
      </c>
      <c r="M6" s="124"/>
      <c r="N6" s="124"/>
      <c r="X6" s="168" t="s">
        <v>65</v>
      </c>
      <c r="Y6" s="160"/>
      <c r="Z6" s="124"/>
      <c r="AA6" s="124"/>
    </row>
    <row r="7" spans="1:30" ht="15.75" hidden="1">
      <c r="A7" s="533" t="s">
        <v>2727</v>
      </c>
      <c r="B7" s="533" t="s">
        <v>1200</v>
      </c>
      <c r="G7" s="533" t="s">
        <v>2725</v>
      </c>
      <c r="H7" s="533">
        <v>6</v>
      </c>
      <c r="K7" s="168" t="s">
        <v>1094</v>
      </c>
      <c r="L7" s="160" t="s">
        <v>104</v>
      </c>
      <c r="M7" s="124"/>
      <c r="N7" s="124"/>
      <c r="X7" s="168" t="s">
        <v>104</v>
      </c>
      <c r="Y7" s="160"/>
      <c r="Z7" s="124"/>
      <c r="AA7" s="124"/>
    </row>
    <row r="8" spans="1:30" ht="15.75" hidden="1">
      <c r="A8" s="533" t="s">
        <v>2727</v>
      </c>
      <c r="B8" s="533" t="s">
        <v>1200</v>
      </c>
      <c r="G8" s="533" t="s">
        <v>2725</v>
      </c>
      <c r="H8" s="533">
        <v>7</v>
      </c>
      <c r="K8" s="168" t="s">
        <v>1095</v>
      </c>
      <c r="L8" s="160" t="s">
        <v>127</v>
      </c>
      <c r="M8" s="124"/>
      <c r="N8" s="124"/>
      <c r="X8" s="168" t="s">
        <v>127</v>
      </c>
      <c r="Y8" s="160"/>
      <c r="Z8" s="124"/>
      <c r="AA8" s="124"/>
    </row>
    <row r="9" spans="1:30" ht="15.75" hidden="1">
      <c r="A9" s="533" t="s">
        <v>2727</v>
      </c>
      <c r="B9" s="533" t="s">
        <v>1200</v>
      </c>
      <c r="G9" s="533" t="s">
        <v>2725</v>
      </c>
      <c r="H9" s="533">
        <v>8</v>
      </c>
      <c r="K9" s="168" t="s">
        <v>1096</v>
      </c>
      <c r="L9" s="160" t="s">
        <v>150</v>
      </c>
      <c r="M9" s="124"/>
      <c r="N9" s="124"/>
      <c r="X9" s="168" t="s">
        <v>150</v>
      </c>
      <c r="Y9" s="160"/>
      <c r="Z9" s="124"/>
      <c r="AA9" s="124"/>
    </row>
    <row r="10" spans="1:30" ht="15.75" hidden="1">
      <c r="A10" s="533" t="s">
        <v>2727</v>
      </c>
      <c r="B10" s="533" t="s">
        <v>1200</v>
      </c>
      <c r="G10" s="533" t="s">
        <v>2725</v>
      </c>
      <c r="H10" s="533">
        <v>9</v>
      </c>
      <c r="K10" s="168" t="s">
        <v>1097</v>
      </c>
      <c r="L10" s="160" t="s">
        <v>157</v>
      </c>
      <c r="M10" s="124"/>
      <c r="N10" s="124"/>
      <c r="X10" s="168" t="s">
        <v>157</v>
      </c>
      <c r="Y10" s="160"/>
      <c r="Z10" s="124"/>
      <c r="AA10" s="124"/>
    </row>
    <row r="11" spans="1:30" ht="15.75" hidden="1">
      <c r="A11" s="533" t="s">
        <v>2727</v>
      </c>
      <c r="B11" s="533" t="s">
        <v>1200</v>
      </c>
      <c r="G11" s="533" t="s">
        <v>2725</v>
      </c>
      <c r="H11" s="533">
        <v>10</v>
      </c>
      <c r="K11" s="168" t="s">
        <v>1098</v>
      </c>
      <c r="L11" s="160" t="s">
        <v>201</v>
      </c>
      <c r="M11" s="124"/>
      <c r="N11" s="124"/>
      <c r="X11" s="168" t="s">
        <v>201</v>
      </c>
      <c r="Y11" s="160"/>
      <c r="Z11" s="124"/>
      <c r="AA11" s="124"/>
    </row>
    <row r="12" spans="1:30" ht="15.75" hidden="1">
      <c r="A12" s="533" t="s">
        <v>2727</v>
      </c>
      <c r="B12" s="533" t="s">
        <v>1200</v>
      </c>
      <c r="G12" s="533" t="s">
        <v>2725</v>
      </c>
      <c r="H12" s="533">
        <v>11</v>
      </c>
      <c r="K12" s="168" t="s">
        <v>1099</v>
      </c>
      <c r="L12" s="160" t="s">
        <v>359</v>
      </c>
      <c r="M12" s="124"/>
      <c r="N12" s="124"/>
      <c r="X12" s="168" t="s">
        <v>359</v>
      </c>
      <c r="Y12" s="160"/>
      <c r="Z12" s="124"/>
      <c r="AA12" s="124"/>
    </row>
    <row r="13" spans="1:30" ht="15.75" hidden="1">
      <c r="A13" s="533" t="s">
        <v>2727</v>
      </c>
      <c r="B13" s="533" t="s">
        <v>1200</v>
      </c>
      <c r="G13" s="533" t="s">
        <v>2725</v>
      </c>
      <c r="H13" s="533">
        <v>12</v>
      </c>
      <c r="K13" s="169" t="s">
        <v>1100</v>
      </c>
      <c r="L13" s="161" t="s">
        <v>423</v>
      </c>
      <c r="M13" s="126"/>
      <c r="N13" s="126"/>
      <c r="X13" s="169" t="s">
        <v>423</v>
      </c>
      <c r="Y13" s="161"/>
      <c r="Z13" s="126"/>
      <c r="AA13" s="126"/>
    </row>
    <row r="14" spans="1:30" ht="15.75" hidden="1">
      <c r="A14" s="533" t="s">
        <v>2727</v>
      </c>
      <c r="B14" s="533" t="s">
        <v>1200</v>
      </c>
      <c r="G14" s="533" t="s">
        <v>2725</v>
      </c>
      <c r="H14" s="533">
        <v>13</v>
      </c>
      <c r="K14" s="300" t="s">
        <v>1101</v>
      </c>
      <c r="L14" s="279" t="s">
        <v>446</v>
      </c>
      <c r="M14" s="124"/>
      <c r="N14" s="124"/>
      <c r="X14" s="168" t="s">
        <v>446</v>
      </c>
      <c r="Y14" s="160"/>
      <c r="Z14" s="124"/>
      <c r="AA14" s="124"/>
    </row>
    <row r="15" spans="1:30" ht="15.75" hidden="1">
      <c r="A15" s="533" t="s">
        <v>2727</v>
      </c>
      <c r="B15" s="533" t="s">
        <v>1200</v>
      </c>
      <c r="G15" s="533" t="s">
        <v>2725</v>
      </c>
      <c r="H15" s="533">
        <v>14</v>
      </c>
      <c r="K15" s="168" t="s">
        <v>1102</v>
      </c>
      <c r="L15" s="160" t="s">
        <v>527</v>
      </c>
      <c r="M15" s="124"/>
      <c r="N15" s="124"/>
      <c r="X15" s="168" t="s">
        <v>527</v>
      </c>
      <c r="Y15" s="160"/>
      <c r="Z15" s="124"/>
      <c r="AA15" s="124"/>
    </row>
    <row r="16" spans="1:30" ht="15.75" hidden="1">
      <c r="A16" s="533" t="s">
        <v>2727</v>
      </c>
      <c r="B16" s="533" t="s">
        <v>1200</v>
      </c>
      <c r="G16" s="533" t="s">
        <v>2725</v>
      </c>
      <c r="H16" s="533">
        <v>15</v>
      </c>
      <c r="K16" s="299" t="s">
        <v>1103</v>
      </c>
      <c r="L16" s="278" t="s">
        <v>542</v>
      </c>
      <c r="M16" s="124"/>
      <c r="N16" s="124"/>
      <c r="X16" s="170" t="s">
        <v>542</v>
      </c>
      <c r="Y16" s="29"/>
      <c r="Z16" s="124"/>
      <c r="AA16" s="124"/>
    </row>
    <row r="17" spans="1:29" ht="15.75" hidden="1">
      <c r="A17" s="533" t="s">
        <v>2727</v>
      </c>
      <c r="B17" s="533" t="s">
        <v>1200</v>
      </c>
      <c r="G17" s="533" t="s">
        <v>2725</v>
      </c>
      <c r="H17" s="533">
        <v>16</v>
      </c>
      <c r="K17" s="170" t="s">
        <v>1104</v>
      </c>
      <c r="L17" s="29" t="s">
        <v>551</v>
      </c>
      <c r="M17" s="124"/>
      <c r="N17" s="124"/>
      <c r="X17" s="170" t="s">
        <v>551</v>
      </c>
      <c r="Y17" s="29"/>
      <c r="Z17" s="124"/>
      <c r="AA17" s="124"/>
    </row>
    <row r="18" spans="1:29" ht="15.75" hidden="1">
      <c r="A18" s="533" t="s">
        <v>2727</v>
      </c>
      <c r="B18" s="533" t="s">
        <v>1200</v>
      </c>
      <c r="G18" s="533" t="s">
        <v>2725</v>
      </c>
      <c r="H18" s="533">
        <v>17</v>
      </c>
      <c r="K18" s="170" t="s">
        <v>1105</v>
      </c>
      <c r="L18" s="29" t="s">
        <v>588</v>
      </c>
      <c r="M18" s="124"/>
      <c r="N18" s="124"/>
      <c r="X18" s="170" t="s">
        <v>588</v>
      </c>
      <c r="Y18" s="29"/>
      <c r="Z18" s="124"/>
      <c r="AA18" s="124"/>
    </row>
    <row r="19" spans="1:29" ht="15.75" hidden="1">
      <c r="A19" s="533" t="s">
        <v>2727</v>
      </c>
      <c r="B19" s="533" t="s">
        <v>1200</v>
      </c>
      <c r="G19" s="533" t="s">
        <v>2725</v>
      </c>
      <c r="H19" s="533">
        <v>18</v>
      </c>
      <c r="K19" s="170" t="s">
        <v>1106</v>
      </c>
      <c r="L19" s="29" t="s">
        <v>1068</v>
      </c>
      <c r="M19" s="124"/>
      <c r="N19" s="124"/>
      <c r="X19" s="170" t="s">
        <v>1068</v>
      </c>
      <c r="Y19" s="29"/>
      <c r="Z19" s="124"/>
      <c r="AA19" s="124"/>
    </row>
    <row r="20" spans="1:29" ht="15.75" hidden="1">
      <c r="A20" s="533" t="s">
        <v>2727</v>
      </c>
      <c r="B20" s="533" t="s">
        <v>1200</v>
      </c>
      <c r="G20" s="533" t="s">
        <v>2725</v>
      </c>
      <c r="H20" s="533">
        <v>19</v>
      </c>
      <c r="K20" s="170" t="s">
        <v>1107</v>
      </c>
      <c r="L20" s="29" t="s">
        <v>850</v>
      </c>
      <c r="M20" s="124"/>
      <c r="N20" s="124"/>
      <c r="X20" s="170" t="s">
        <v>850</v>
      </c>
      <c r="Y20" s="29"/>
      <c r="Z20" s="124"/>
      <c r="AA20" s="124"/>
    </row>
    <row r="21" spans="1:29" ht="15.75" hidden="1">
      <c r="A21" s="533" t="s">
        <v>2727</v>
      </c>
      <c r="B21" s="533" t="s">
        <v>1200</v>
      </c>
      <c r="G21" s="533" t="s">
        <v>2725</v>
      </c>
      <c r="H21" s="533">
        <v>20</v>
      </c>
      <c r="K21" s="170" t="s">
        <v>1108</v>
      </c>
      <c r="L21" s="29" t="s">
        <v>998</v>
      </c>
      <c r="M21" s="124"/>
      <c r="N21" s="124"/>
      <c r="X21" s="170" t="s">
        <v>998</v>
      </c>
      <c r="Y21" s="29"/>
      <c r="Z21" s="124"/>
      <c r="AA21" s="124"/>
    </row>
    <row r="22" spans="1:29" ht="15.75" hidden="1">
      <c r="A22" s="533" t="s">
        <v>2727</v>
      </c>
      <c r="B22" s="533" t="s">
        <v>1200</v>
      </c>
      <c r="G22" s="533" t="s">
        <v>2725</v>
      </c>
      <c r="H22" s="533">
        <v>21</v>
      </c>
      <c r="K22" s="170" t="s">
        <v>1109</v>
      </c>
      <c r="L22" s="29" t="s">
        <v>1018</v>
      </c>
      <c r="M22" s="124"/>
      <c r="N22" s="124"/>
      <c r="X22" s="170" t="s">
        <v>1018</v>
      </c>
      <c r="Y22" s="29"/>
      <c r="Z22" s="124"/>
      <c r="AA22" s="124"/>
    </row>
    <row r="23" spans="1:29" ht="15.75" hidden="1">
      <c r="A23" s="533" t="s">
        <v>2727</v>
      </c>
      <c r="B23" s="533" t="s">
        <v>1200</v>
      </c>
      <c r="G23" s="533" t="s">
        <v>2725</v>
      </c>
      <c r="H23" s="533">
        <v>22</v>
      </c>
      <c r="K23" s="299" t="s">
        <v>1110</v>
      </c>
      <c r="L23" s="278" t="s">
        <v>1069</v>
      </c>
      <c r="M23" s="124"/>
      <c r="N23" s="124"/>
      <c r="X23" s="170" t="s">
        <v>1069</v>
      </c>
      <c r="Y23" s="29"/>
      <c r="Z23" s="124"/>
      <c r="AA23" s="124"/>
    </row>
    <row r="24" spans="1:29" ht="15.75" hidden="1">
      <c r="A24" s="533" t="s">
        <v>2727</v>
      </c>
      <c r="B24" s="533" t="s">
        <v>1200</v>
      </c>
      <c r="G24" s="533" t="s">
        <v>2725</v>
      </c>
      <c r="H24" s="533">
        <v>23</v>
      </c>
      <c r="K24" s="299" t="s">
        <v>1111</v>
      </c>
      <c r="L24" s="278" t="s">
        <v>1043</v>
      </c>
      <c r="M24" s="124"/>
      <c r="N24" s="124"/>
      <c r="X24" s="170" t="s">
        <v>1043</v>
      </c>
      <c r="Y24" s="29"/>
      <c r="Z24" s="124"/>
      <c r="AA24" s="124"/>
    </row>
    <row r="25" spans="1:29" ht="15.75" hidden="1">
      <c r="A25" s="533" t="s">
        <v>2727</v>
      </c>
      <c r="B25" s="533">
        <v>1</v>
      </c>
      <c r="C25" s="533" t="s">
        <v>1</v>
      </c>
      <c r="D25" s="572" t="s">
        <v>1319</v>
      </c>
      <c r="E25" s="571" t="s">
        <v>1209</v>
      </c>
      <c r="F25" s="533" t="str">
        <f t="shared" ref="F25:F28" si="0">VLOOKUP(D25,trade1,3,FALSE)</f>
        <v>AR</v>
      </c>
      <c r="G25" s="533" t="s">
        <v>2725</v>
      </c>
      <c r="H25" s="533">
        <v>24</v>
      </c>
      <c r="I25" s="533" t="s">
        <v>11</v>
      </c>
      <c r="J25" s="533" t="s">
        <v>12</v>
      </c>
      <c r="K25" s="1"/>
      <c r="L25" s="2"/>
      <c r="M25" s="3" t="s">
        <v>0</v>
      </c>
      <c r="N25" s="4"/>
      <c r="O25" s="5"/>
      <c r="P25" s="5"/>
      <c r="X25" s="1"/>
      <c r="Y25" s="2" t="s">
        <v>0</v>
      </c>
      <c r="Z25" s="3"/>
      <c r="AA25" s="4"/>
      <c r="AB25" s="5"/>
      <c r="AC25" s="5"/>
    </row>
    <row r="26" spans="1:29" ht="15.75" hidden="1">
      <c r="A26" s="533" t="s">
        <v>2727</v>
      </c>
      <c r="B26" s="533">
        <v>1</v>
      </c>
      <c r="C26" s="533" t="s">
        <v>1</v>
      </c>
      <c r="D26" s="572" t="s">
        <v>1319</v>
      </c>
      <c r="E26" s="571" t="s">
        <v>1209</v>
      </c>
      <c r="F26" s="533" t="str">
        <f t="shared" si="0"/>
        <v>AR</v>
      </c>
      <c r="G26" s="533" t="s">
        <v>2725</v>
      </c>
      <c r="H26" s="533">
        <v>25</v>
      </c>
      <c r="I26" s="533" t="s">
        <v>11</v>
      </c>
      <c r="J26" s="533" t="s">
        <v>12</v>
      </c>
      <c r="K26" s="1"/>
      <c r="L26" s="2"/>
      <c r="M26" s="3" t="s">
        <v>1</v>
      </c>
      <c r="N26" s="4"/>
      <c r="O26" s="5"/>
      <c r="P26" s="5"/>
      <c r="X26" s="1"/>
      <c r="Y26" s="2" t="s">
        <v>1</v>
      </c>
      <c r="Z26" s="3"/>
      <c r="AA26" s="4"/>
      <c r="AB26" s="5"/>
      <c r="AC26" s="5"/>
    </row>
    <row r="27" spans="1:29" ht="15.75" hidden="1">
      <c r="A27" s="533" t="s">
        <v>2727</v>
      </c>
      <c r="B27" s="533">
        <v>1</v>
      </c>
      <c r="C27" s="533" t="s">
        <v>1</v>
      </c>
      <c r="D27" s="572" t="s">
        <v>1319</v>
      </c>
      <c r="E27" s="571" t="s">
        <v>1209</v>
      </c>
      <c r="F27" s="533" t="str">
        <f t="shared" si="0"/>
        <v>AR</v>
      </c>
      <c r="G27" s="533" t="s">
        <v>2725</v>
      </c>
      <c r="H27" s="533">
        <v>26</v>
      </c>
      <c r="I27" s="533" t="s">
        <v>11</v>
      </c>
      <c r="J27" s="533" t="s">
        <v>12</v>
      </c>
      <c r="K27" s="6" t="s">
        <v>2</v>
      </c>
      <c r="L27" s="6" t="s">
        <v>3</v>
      </c>
      <c r="M27" s="7" t="s">
        <v>4</v>
      </c>
      <c r="N27" s="8" t="s">
        <v>5</v>
      </c>
      <c r="O27" s="9" t="s">
        <v>6</v>
      </c>
      <c r="P27" s="9" t="s">
        <v>7</v>
      </c>
      <c r="X27" s="6" t="s">
        <v>3</v>
      </c>
      <c r="Y27" s="6" t="s">
        <v>4</v>
      </c>
      <c r="Z27" s="7" t="s">
        <v>5</v>
      </c>
      <c r="AA27" s="8" t="s">
        <v>6</v>
      </c>
      <c r="AB27" s="9" t="s">
        <v>7</v>
      </c>
      <c r="AC27" s="9"/>
    </row>
    <row r="28" spans="1:29" ht="15.75" hidden="1">
      <c r="A28" s="533" t="s">
        <v>2727</v>
      </c>
      <c r="B28" s="533">
        <v>1</v>
      </c>
      <c r="C28" s="533" t="s">
        <v>1</v>
      </c>
      <c r="D28" s="572" t="s">
        <v>1319</v>
      </c>
      <c r="E28" s="571" t="s">
        <v>1209</v>
      </c>
      <c r="F28" s="533" t="str">
        <f t="shared" si="0"/>
        <v>AR</v>
      </c>
      <c r="G28" s="533" t="s">
        <v>2725</v>
      </c>
      <c r="H28" s="533">
        <v>27</v>
      </c>
      <c r="I28" s="533" t="s">
        <v>11</v>
      </c>
      <c r="J28" s="533" t="s">
        <v>12</v>
      </c>
      <c r="K28" s="10"/>
      <c r="L28" s="10"/>
      <c r="M28" s="11"/>
      <c r="N28" s="12"/>
      <c r="O28" s="13"/>
      <c r="P28" s="13" t="s">
        <v>8</v>
      </c>
      <c r="X28" s="10"/>
      <c r="Y28" s="10"/>
      <c r="Z28" s="11"/>
      <c r="AA28" s="12"/>
      <c r="AB28" s="13" t="s">
        <v>8</v>
      </c>
      <c r="AC28" s="13"/>
    </row>
    <row r="29" spans="1:29" ht="15.75" hidden="1">
      <c r="A29" s="533" t="s">
        <v>2727</v>
      </c>
      <c r="B29" s="533">
        <v>1</v>
      </c>
      <c r="C29" s="533" t="s">
        <v>1</v>
      </c>
      <c r="D29" s="572" t="s">
        <v>1319</v>
      </c>
      <c r="E29" s="571" t="s">
        <v>1209</v>
      </c>
      <c r="F29" s="533" t="str">
        <f t="shared" ref="F29:F45" si="1">VLOOKUP(D29,trade1,3,FALSE)</f>
        <v>AR</v>
      </c>
      <c r="G29" s="533" t="s">
        <v>2725</v>
      </c>
      <c r="H29" s="533">
        <v>28</v>
      </c>
      <c r="I29" s="533" t="s">
        <v>11</v>
      </c>
      <c r="J29" s="533" t="s">
        <v>12</v>
      </c>
      <c r="K29" s="14"/>
      <c r="L29" s="15" t="s">
        <v>9</v>
      </c>
      <c r="M29" s="14"/>
      <c r="N29" s="14"/>
      <c r="O29" s="13"/>
      <c r="P29" s="13"/>
      <c r="X29" s="14" t="s">
        <v>9</v>
      </c>
      <c r="Y29" s="15"/>
      <c r="Z29" s="14"/>
      <c r="AA29" s="14"/>
      <c r="AB29" s="13"/>
      <c r="AC29" s="13"/>
    </row>
    <row r="30" spans="1:29" ht="15.75" hidden="1">
      <c r="A30" s="533" t="s">
        <v>2727</v>
      </c>
      <c r="B30" s="533">
        <v>1</v>
      </c>
      <c r="C30" s="533" t="s">
        <v>1</v>
      </c>
      <c r="D30" s="572" t="s">
        <v>1319</v>
      </c>
      <c r="E30" s="571" t="str">
        <f>E29</f>
        <v xml:space="preserve"> GENERAL REQUIREMENTS</v>
      </c>
      <c r="F30" s="533" t="str">
        <f t="shared" si="1"/>
        <v>AR</v>
      </c>
      <c r="G30" s="533" t="s">
        <v>2725</v>
      </c>
      <c r="H30" s="533">
        <v>29</v>
      </c>
      <c r="I30" s="533" t="s">
        <v>11</v>
      </c>
      <c r="J30" s="533" t="s">
        <v>12</v>
      </c>
      <c r="K30" s="14"/>
      <c r="L30" s="15" t="s">
        <v>10</v>
      </c>
      <c r="M30" s="14"/>
      <c r="N30" s="14"/>
      <c r="O30" s="13"/>
      <c r="P30" s="13"/>
      <c r="X30" s="14" t="s">
        <v>10</v>
      </c>
      <c r="Y30" s="15"/>
      <c r="Z30" s="14"/>
      <c r="AA30" s="14"/>
      <c r="AB30" s="13"/>
      <c r="AC30" s="13"/>
    </row>
    <row r="31" spans="1:29" ht="15.75" hidden="1">
      <c r="A31" s="533" t="s">
        <v>2727</v>
      </c>
      <c r="B31" s="533">
        <v>1</v>
      </c>
      <c r="C31" s="533" t="s">
        <v>1</v>
      </c>
      <c r="D31" s="572" t="s">
        <v>1319</v>
      </c>
      <c r="E31" s="571" t="str">
        <f t="shared" ref="E31:E42" si="2">E30</f>
        <v xml:space="preserve"> GENERAL REQUIREMENTS</v>
      </c>
      <c r="F31" s="533" t="str">
        <f t="shared" si="1"/>
        <v>AR</v>
      </c>
      <c r="G31" s="533" t="s">
        <v>2725</v>
      </c>
      <c r="H31" s="533">
        <v>30</v>
      </c>
      <c r="I31" s="533" t="str">
        <f>L31</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31" s="533" t="str">
        <f>L32</f>
        <v>Conditions of Contract</v>
      </c>
      <c r="K31" s="14"/>
      <c r="L31" s="74" t="s">
        <v>11</v>
      </c>
      <c r="M31" s="14"/>
      <c r="N31" s="14"/>
      <c r="O31" s="13"/>
      <c r="P31" s="13"/>
      <c r="X31" s="14" t="s">
        <v>11</v>
      </c>
      <c r="Y31" s="74"/>
      <c r="Z31" s="14"/>
      <c r="AA31" s="14"/>
      <c r="AB31" s="13"/>
      <c r="AC31" s="13"/>
    </row>
    <row r="32" spans="1:29" ht="15.75" hidden="1">
      <c r="A32" s="533" t="s">
        <v>2727</v>
      </c>
      <c r="B32" s="533">
        <v>1</v>
      </c>
      <c r="C32" s="533" t="s">
        <v>1</v>
      </c>
      <c r="D32" s="572" t="s">
        <v>1319</v>
      </c>
      <c r="E32" s="571" t="str">
        <f t="shared" si="2"/>
        <v xml:space="preserve"> GENERAL REQUIREMENTS</v>
      </c>
      <c r="F32" s="533" t="str">
        <f t="shared" si="1"/>
        <v>AR</v>
      </c>
      <c r="G32" s="533" t="s">
        <v>2725</v>
      </c>
      <c r="H32" s="533">
        <v>31</v>
      </c>
      <c r="I32" s="533" t="str">
        <f>I30</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32" s="533" t="str">
        <f>J30</f>
        <v>Conditions of Contract</v>
      </c>
      <c r="K32" s="14"/>
      <c r="L32" s="74" t="s">
        <v>12</v>
      </c>
      <c r="M32" s="14"/>
      <c r="N32" s="14"/>
      <c r="O32" s="13"/>
      <c r="P32" s="13"/>
      <c r="X32" s="14" t="s">
        <v>12</v>
      </c>
      <c r="Y32" s="74"/>
      <c r="Z32" s="14"/>
      <c r="AA32" s="14"/>
      <c r="AB32" s="13"/>
      <c r="AC32" s="13"/>
    </row>
    <row r="33" spans="1:29" ht="15.75" hidden="1">
      <c r="A33" s="533" t="s">
        <v>2727</v>
      </c>
      <c r="B33" s="533">
        <v>1</v>
      </c>
      <c r="C33" s="533" t="s">
        <v>1</v>
      </c>
      <c r="D33" s="572" t="s">
        <v>1319</v>
      </c>
      <c r="E33" s="571" t="str">
        <f t="shared" si="2"/>
        <v xml:space="preserve"> GENERAL REQUIREMENTS</v>
      </c>
      <c r="F33" s="533" t="str">
        <f t="shared" si="1"/>
        <v>AR</v>
      </c>
      <c r="G33" s="533" t="s">
        <v>2722</v>
      </c>
      <c r="H33" s="533">
        <v>32</v>
      </c>
      <c r="I33" s="533" t="str">
        <f t="shared" ref="I33:J33" si="3">I31</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33" s="533" t="str">
        <f t="shared" si="3"/>
        <v>Conditions of Contract</v>
      </c>
      <c r="K33" s="16" t="s">
        <v>13</v>
      </c>
      <c r="L33" s="75" t="s">
        <v>14</v>
      </c>
      <c r="M33" s="14"/>
      <c r="N33" s="12" t="s">
        <v>2</v>
      </c>
      <c r="O33" s="13"/>
      <c r="P33" s="13"/>
      <c r="X33" s="16" t="s">
        <v>14</v>
      </c>
      <c r="Y33" s="75"/>
      <c r="Z33" s="14" t="s">
        <v>2</v>
      </c>
      <c r="AA33" s="12"/>
      <c r="AB33" s="13"/>
      <c r="AC33" s="13"/>
    </row>
    <row r="34" spans="1:29" ht="15.75" hidden="1">
      <c r="A34" s="533" t="s">
        <v>2727</v>
      </c>
      <c r="B34" s="533">
        <v>1</v>
      </c>
      <c r="C34" s="533" t="s">
        <v>1</v>
      </c>
      <c r="D34" s="572" t="s">
        <v>1319</v>
      </c>
      <c r="E34" s="571" t="str">
        <f t="shared" si="2"/>
        <v xml:space="preserve"> GENERAL REQUIREMENTS</v>
      </c>
      <c r="F34" s="533" t="str">
        <f t="shared" si="1"/>
        <v>AR</v>
      </c>
      <c r="G34" s="533" t="s">
        <v>2722</v>
      </c>
      <c r="H34" s="533">
        <v>33</v>
      </c>
      <c r="I34" s="533" t="str">
        <f t="shared" ref="I34:J34" si="4">I32</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34" s="533" t="str">
        <f t="shared" si="4"/>
        <v>Conditions of Contract</v>
      </c>
      <c r="K34" s="10" t="s">
        <v>15</v>
      </c>
      <c r="L34" s="10" t="s">
        <v>16</v>
      </c>
      <c r="M34" s="11"/>
      <c r="N34" s="12" t="s">
        <v>2</v>
      </c>
      <c r="O34" s="13"/>
      <c r="P34" s="13"/>
      <c r="X34" s="10" t="s">
        <v>16</v>
      </c>
      <c r="Y34" s="10"/>
      <c r="Z34" s="11" t="s">
        <v>2</v>
      </c>
      <c r="AA34" s="12"/>
      <c r="AB34" s="13"/>
      <c r="AC34" s="13"/>
    </row>
    <row r="35" spans="1:29" ht="15.75" hidden="1">
      <c r="A35" s="533" t="s">
        <v>2727</v>
      </c>
      <c r="B35" s="533">
        <v>1</v>
      </c>
      <c r="C35" s="533" t="s">
        <v>1</v>
      </c>
      <c r="D35" s="572" t="s">
        <v>1319</v>
      </c>
      <c r="E35" s="571" t="str">
        <f t="shared" si="2"/>
        <v xml:space="preserve"> GENERAL REQUIREMENTS</v>
      </c>
      <c r="F35" s="533" t="str">
        <f t="shared" si="1"/>
        <v>AR</v>
      </c>
      <c r="G35" s="533" t="s">
        <v>2722</v>
      </c>
      <c r="H35" s="533">
        <v>34</v>
      </c>
      <c r="I35" s="533" t="str">
        <f t="shared" ref="I35:J35" si="5">I33</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35" s="533" t="str">
        <f t="shared" si="5"/>
        <v>Conditions of Contract</v>
      </c>
      <c r="K35" s="10" t="s">
        <v>17</v>
      </c>
      <c r="L35" s="10" t="s">
        <v>18</v>
      </c>
      <c r="M35" s="11"/>
      <c r="N35" s="12" t="s">
        <v>2</v>
      </c>
      <c r="O35" s="13"/>
      <c r="P35" s="13"/>
      <c r="X35" s="10" t="s">
        <v>18</v>
      </c>
      <c r="Y35" s="10"/>
      <c r="Z35" s="11" t="s">
        <v>2</v>
      </c>
      <c r="AA35" s="12"/>
      <c r="AB35" s="13"/>
      <c r="AC35" s="13"/>
    </row>
    <row r="36" spans="1:29" ht="15.75" hidden="1">
      <c r="A36" s="533" t="s">
        <v>2727</v>
      </c>
      <c r="B36" s="533">
        <v>1</v>
      </c>
      <c r="C36" s="533" t="s">
        <v>1</v>
      </c>
      <c r="D36" s="572" t="s">
        <v>1319</v>
      </c>
      <c r="E36" s="571" t="str">
        <f t="shared" si="2"/>
        <v xml:space="preserve"> GENERAL REQUIREMENTS</v>
      </c>
      <c r="F36" s="533" t="str">
        <f t="shared" si="1"/>
        <v>AR</v>
      </c>
      <c r="G36" s="533" t="s">
        <v>2722</v>
      </c>
      <c r="H36" s="533">
        <v>35</v>
      </c>
      <c r="I36" s="533" t="str">
        <f t="shared" ref="I36:J36" si="6">I34</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36" s="533" t="str">
        <f t="shared" si="6"/>
        <v>Conditions of Contract</v>
      </c>
      <c r="K36" s="10" t="s">
        <v>19</v>
      </c>
      <c r="L36" s="10" t="s">
        <v>1190</v>
      </c>
      <c r="M36" s="11"/>
      <c r="N36" s="12" t="s">
        <v>2</v>
      </c>
      <c r="O36" s="13"/>
      <c r="P36" s="13"/>
      <c r="X36" s="10" t="s">
        <v>1190</v>
      </c>
      <c r="Y36" s="10"/>
      <c r="Z36" s="11" t="s">
        <v>2</v>
      </c>
      <c r="AA36" s="12"/>
      <c r="AB36" s="13"/>
      <c r="AC36" s="13"/>
    </row>
    <row r="37" spans="1:29" ht="15.75" hidden="1">
      <c r="A37" s="533" t="s">
        <v>2727</v>
      </c>
      <c r="B37" s="533">
        <v>1</v>
      </c>
      <c r="C37" s="533" t="s">
        <v>1</v>
      </c>
      <c r="D37" s="572" t="s">
        <v>1319</v>
      </c>
      <c r="E37" s="571" t="str">
        <f t="shared" si="2"/>
        <v xml:space="preserve"> GENERAL REQUIREMENTS</v>
      </c>
      <c r="F37" s="533" t="str">
        <f t="shared" si="1"/>
        <v>AR</v>
      </c>
      <c r="G37" s="533" t="s">
        <v>2725</v>
      </c>
      <c r="H37" s="533">
        <v>36</v>
      </c>
      <c r="I37" s="533" t="str">
        <f t="shared" ref="I37:J37" si="7">I35</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37" s="533" t="str">
        <f t="shared" si="7"/>
        <v>Conditions of Contract</v>
      </c>
      <c r="K37" s="6" t="s">
        <v>1</v>
      </c>
      <c r="L37" s="75"/>
      <c r="M37" s="11"/>
      <c r="N37" s="12"/>
      <c r="O37" s="13"/>
      <c r="P37" s="17"/>
      <c r="X37" s="6"/>
      <c r="Y37" s="75"/>
      <c r="Z37" s="11"/>
      <c r="AA37" s="12"/>
      <c r="AB37" s="13"/>
      <c r="AC37" s="17"/>
    </row>
    <row r="38" spans="1:29" ht="15.75" hidden="1">
      <c r="A38" s="533" t="s">
        <v>2727</v>
      </c>
      <c r="B38" s="533">
        <v>1</v>
      </c>
      <c r="C38" s="533" t="s">
        <v>1</v>
      </c>
      <c r="D38" s="10" t="s">
        <v>22</v>
      </c>
      <c r="E38" s="10" t="s">
        <v>22</v>
      </c>
      <c r="G38" s="533" t="s">
        <v>2724</v>
      </c>
      <c r="H38" s="533">
        <v>37</v>
      </c>
      <c r="I38" s="533" t="str">
        <f t="shared" ref="I38:J38" si="8">I36</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38" s="533" t="str">
        <f t="shared" si="8"/>
        <v>Conditions of Contract</v>
      </c>
      <c r="K38" s="10" t="s">
        <v>22</v>
      </c>
      <c r="L38" s="75"/>
      <c r="M38" s="11"/>
      <c r="N38" s="12"/>
      <c r="O38" s="13" t="s">
        <v>8</v>
      </c>
      <c r="P38" s="13">
        <v>0</v>
      </c>
      <c r="X38" s="10"/>
      <c r="Y38" s="75"/>
      <c r="Z38" s="11"/>
      <c r="AA38" s="12" t="s">
        <v>8</v>
      </c>
      <c r="AB38" s="13">
        <v>0</v>
      </c>
      <c r="AC38" s="13"/>
    </row>
    <row r="39" spans="1:29" ht="15.75" hidden="1">
      <c r="A39" s="533" t="s">
        <v>2727</v>
      </c>
      <c r="B39" s="533">
        <v>2</v>
      </c>
      <c r="C39" s="533" t="s">
        <v>24</v>
      </c>
      <c r="D39" s="572" t="s">
        <v>1413</v>
      </c>
      <c r="E39" s="571" t="s">
        <v>1210</v>
      </c>
      <c r="F39" s="533" t="str">
        <f t="shared" si="1"/>
        <v>AR</v>
      </c>
      <c r="G39" s="533" t="s">
        <v>2725</v>
      </c>
      <c r="H39" s="533">
        <v>38</v>
      </c>
      <c r="I39" s="533" t="str">
        <f t="shared" ref="I39:J39" si="9">I37</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39" s="533" t="str">
        <f t="shared" si="9"/>
        <v>Conditions of Contract</v>
      </c>
      <c r="K39" s="1"/>
      <c r="L39" s="2"/>
      <c r="M39" s="18" t="s">
        <v>23</v>
      </c>
      <c r="N39" s="4"/>
      <c r="O39" s="5"/>
      <c r="P39" s="5"/>
      <c r="Q39" s="29"/>
      <c r="R39" s="29"/>
      <c r="X39" s="1"/>
      <c r="Y39" s="2" t="s">
        <v>23</v>
      </c>
      <c r="Z39" s="18"/>
      <c r="AA39" s="4"/>
      <c r="AB39" s="5"/>
      <c r="AC39" s="5"/>
    </row>
    <row r="40" spans="1:29" ht="15.75" hidden="1">
      <c r="A40" s="533" t="s">
        <v>2727</v>
      </c>
      <c r="B40" s="533">
        <v>2</v>
      </c>
      <c r="C40" s="533" t="s">
        <v>24</v>
      </c>
      <c r="D40" s="572" t="s">
        <v>1413</v>
      </c>
      <c r="E40" s="571" t="str">
        <f t="shared" si="2"/>
        <v xml:space="preserve"> SELECTIVE STRUCTURE DEMOLITION</v>
      </c>
      <c r="F40" s="533" t="str">
        <f t="shared" si="1"/>
        <v>AR</v>
      </c>
      <c r="G40" s="533" t="s">
        <v>2725</v>
      </c>
      <c r="H40" s="533">
        <v>39</v>
      </c>
      <c r="I40" s="533" t="str">
        <f t="shared" ref="I40:J40" si="10">I38</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40" s="533" t="str">
        <f t="shared" si="10"/>
        <v>Conditions of Contract</v>
      </c>
      <c r="K40" s="1"/>
      <c r="L40" s="2"/>
      <c r="M40" s="18" t="s">
        <v>24</v>
      </c>
      <c r="N40" s="4"/>
      <c r="O40" s="5"/>
      <c r="P40" s="5"/>
      <c r="Q40" s="29"/>
      <c r="R40" s="29"/>
      <c r="X40" s="1"/>
      <c r="Y40" s="2" t="s">
        <v>24</v>
      </c>
      <c r="Z40" s="18"/>
      <c r="AA40" s="4"/>
      <c r="AB40" s="5"/>
      <c r="AC40" s="5"/>
    </row>
    <row r="41" spans="1:29" ht="15.75" hidden="1">
      <c r="A41" s="533" t="s">
        <v>2727</v>
      </c>
      <c r="B41" s="533">
        <v>2</v>
      </c>
      <c r="C41" s="533" t="s">
        <v>24</v>
      </c>
      <c r="D41" s="572" t="s">
        <v>1413</v>
      </c>
      <c r="E41" s="571" t="str">
        <f t="shared" si="2"/>
        <v xml:space="preserve"> SELECTIVE STRUCTURE DEMOLITION</v>
      </c>
      <c r="F41" s="533" t="str">
        <f t="shared" si="1"/>
        <v>AR</v>
      </c>
      <c r="G41" s="533" t="s">
        <v>2725</v>
      </c>
      <c r="H41" s="533">
        <v>40</v>
      </c>
      <c r="I41" s="533" t="str">
        <f t="shared" ref="I41:J41" si="11">I39</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41" s="533" t="str">
        <f t="shared" si="11"/>
        <v>Conditions of Contract</v>
      </c>
      <c r="K41" s="19" t="s">
        <v>2</v>
      </c>
      <c r="L41" s="20" t="s">
        <v>25</v>
      </c>
      <c r="M41" s="18" t="s">
        <v>4</v>
      </c>
      <c r="N41" s="18" t="s">
        <v>5</v>
      </c>
      <c r="O41" s="21" t="s">
        <v>6</v>
      </c>
      <c r="P41" s="21" t="s">
        <v>7</v>
      </c>
      <c r="Q41" s="29"/>
      <c r="R41" s="29"/>
      <c r="X41" s="19" t="s">
        <v>25</v>
      </c>
      <c r="Y41" s="20" t="s">
        <v>4</v>
      </c>
      <c r="Z41" s="18" t="s">
        <v>5</v>
      </c>
      <c r="AA41" s="18" t="s">
        <v>6</v>
      </c>
      <c r="AB41" s="21" t="s">
        <v>7</v>
      </c>
      <c r="AC41" s="21"/>
    </row>
    <row r="42" spans="1:29" ht="15.75" hidden="1">
      <c r="A42" s="533" t="s">
        <v>2727</v>
      </c>
      <c r="B42" s="533">
        <v>2</v>
      </c>
      <c r="C42" s="533" t="s">
        <v>24</v>
      </c>
      <c r="D42" s="572" t="s">
        <v>1413</v>
      </c>
      <c r="E42" s="571" t="str">
        <f t="shared" si="2"/>
        <v xml:space="preserve"> SELECTIVE STRUCTURE DEMOLITION</v>
      </c>
      <c r="F42" s="533" t="str">
        <f t="shared" si="1"/>
        <v>AR</v>
      </c>
      <c r="G42" s="533" t="s">
        <v>2725</v>
      </c>
      <c r="H42" s="533">
        <v>41</v>
      </c>
      <c r="I42" s="533" t="str">
        <f t="shared" ref="I42:J42" si="12">I40</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42" s="533" t="str">
        <f t="shared" si="12"/>
        <v>Conditions of Contract</v>
      </c>
      <c r="K42" s="1"/>
      <c r="L42" s="2"/>
      <c r="M42" s="4"/>
      <c r="N42" s="4"/>
      <c r="O42" s="22"/>
      <c r="P42" s="22" t="s">
        <v>8</v>
      </c>
      <c r="Q42" s="29"/>
      <c r="R42" s="29"/>
      <c r="X42" s="1"/>
      <c r="Y42" s="2"/>
      <c r="Z42" s="4"/>
      <c r="AA42" s="4"/>
      <c r="AB42" s="22" t="s">
        <v>8</v>
      </c>
      <c r="AC42" s="22"/>
    </row>
    <row r="43" spans="1:29" ht="15.75" hidden="1">
      <c r="A43" s="533" t="s">
        <v>2727</v>
      </c>
      <c r="B43" s="533">
        <v>2</v>
      </c>
      <c r="C43" s="533" t="s">
        <v>24</v>
      </c>
      <c r="D43" s="572" t="s">
        <v>1413</v>
      </c>
      <c r="E43" s="571" t="s">
        <v>1210</v>
      </c>
      <c r="F43" s="533" t="str">
        <f t="shared" si="1"/>
        <v>AR</v>
      </c>
      <c r="G43" s="533" t="s">
        <v>2725</v>
      </c>
      <c r="H43" s="533">
        <v>42</v>
      </c>
      <c r="I43" s="533" t="str">
        <f t="shared" ref="I43:J43" si="13">I41</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43" s="533" t="str">
        <f t="shared" si="13"/>
        <v>Conditions of Contract</v>
      </c>
      <c r="K43" s="23"/>
      <c r="L43" s="573" t="s">
        <v>26</v>
      </c>
      <c r="M43" s="24"/>
      <c r="N43" s="24"/>
      <c r="O43" s="25"/>
      <c r="P43" s="25"/>
      <c r="Q43" s="29"/>
      <c r="R43" s="29"/>
      <c r="X43" s="23" t="s">
        <v>26</v>
      </c>
      <c r="Y43" s="573"/>
      <c r="Z43" s="24"/>
      <c r="AA43" s="24"/>
      <c r="AB43" s="25"/>
      <c r="AC43" s="25"/>
    </row>
    <row r="44" spans="1:29" ht="15.75" hidden="1">
      <c r="A44" s="533" t="s">
        <v>2727</v>
      </c>
      <c r="B44" s="533">
        <v>2</v>
      </c>
      <c r="C44" s="533" t="s">
        <v>24</v>
      </c>
      <c r="D44" s="572" t="s">
        <v>1413</v>
      </c>
      <c r="E44" s="571" t="str">
        <f t="shared" ref="E44:E77" si="14">E43</f>
        <v xml:space="preserve"> SELECTIVE STRUCTURE DEMOLITION</v>
      </c>
      <c r="F44" s="533" t="str">
        <f t="shared" si="1"/>
        <v>AR</v>
      </c>
      <c r="G44" s="533" t="s">
        <v>2725</v>
      </c>
      <c r="H44" s="533">
        <v>43</v>
      </c>
      <c r="I44" s="533" t="str">
        <f t="shared" ref="I44:J44" si="15">I42</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44" s="533" t="str">
        <f t="shared" si="15"/>
        <v>Conditions of Contract</v>
      </c>
      <c r="K44" s="23"/>
      <c r="L44" s="574" t="s">
        <v>27</v>
      </c>
      <c r="M44" s="24"/>
      <c r="N44" s="24"/>
      <c r="O44" s="25"/>
      <c r="P44" s="25"/>
      <c r="Q44" s="29"/>
      <c r="R44" s="29"/>
      <c r="X44" s="23" t="s">
        <v>27</v>
      </c>
      <c r="Y44" s="574"/>
      <c r="Z44" s="24"/>
      <c r="AA44" s="24"/>
      <c r="AB44" s="25"/>
      <c r="AC44" s="25"/>
    </row>
    <row r="45" spans="1:29" ht="15.75" hidden="1">
      <c r="A45" s="533" t="s">
        <v>2727</v>
      </c>
      <c r="B45" s="533">
        <v>2</v>
      </c>
      <c r="C45" s="533" t="s">
        <v>24</v>
      </c>
      <c r="D45" s="572" t="s">
        <v>1413</v>
      </c>
      <c r="E45" s="571" t="str">
        <f t="shared" si="14"/>
        <v xml:space="preserve"> SELECTIVE STRUCTURE DEMOLITION</v>
      </c>
      <c r="F45" s="533" t="str">
        <f t="shared" si="1"/>
        <v>AR</v>
      </c>
      <c r="G45" s="533" t="s">
        <v>2725</v>
      </c>
      <c r="H45" s="533">
        <v>44</v>
      </c>
      <c r="I45" s="533" t="str">
        <f t="shared" ref="I45:J45" si="16">I43</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45" s="533" t="str">
        <f t="shared" si="16"/>
        <v>Conditions of Contract</v>
      </c>
      <c r="K45" s="23"/>
      <c r="L45" s="574" t="s">
        <v>28</v>
      </c>
      <c r="M45" s="24"/>
      <c r="N45" s="24"/>
      <c r="O45" s="25"/>
      <c r="P45" s="25"/>
      <c r="Q45" s="29"/>
      <c r="R45" s="29"/>
      <c r="X45" s="23" t="s">
        <v>28</v>
      </c>
      <c r="Y45" s="574"/>
      <c r="Z45" s="24"/>
      <c r="AA45" s="24"/>
      <c r="AB45" s="25"/>
      <c r="AC45" s="25"/>
    </row>
    <row r="46" spans="1:29" ht="15.75" hidden="1">
      <c r="A46" s="533" t="s">
        <v>2727</v>
      </c>
      <c r="B46" s="533">
        <v>2</v>
      </c>
      <c r="C46" s="533" t="s">
        <v>24</v>
      </c>
      <c r="D46" s="572" t="s">
        <v>1413</v>
      </c>
      <c r="E46" s="571" t="str">
        <f t="shared" si="14"/>
        <v xml:space="preserve"> SELECTIVE STRUCTURE DEMOLITION</v>
      </c>
      <c r="F46" s="533" t="str">
        <f t="shared" ref="F46:F77" si="17">VLOOKUP(D46,trade,3,FALSE)</f>
        <v>AR</v>
      </c>
      <c r="G46" s="533" t="s">
        <v>2725</v>
      </c>
      <c r="H46" s="533">
        <v>45</v>
      </c>
      <c r="I46" s="533" t="str">
        <f t="shared" ref="I46:J46" si="18">I44</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46" s="533" t="str">
        <f t="shared" si="18"/>
        <v>Conditions of Contract</v>
      </c>
      <c r="K46" s="23"/>
      <c r="L46" s="574" t="s">
        <v>29</v>
      </c>
      <c r="M46" s="24"/>
      <c r="N46" s="24"/>
      <c r="O46" s="25"/>
      <c r="P46" s="25"/>
      <c r="Q46" s="29"/>
      <c r="R46" s="29"/>
      <c r="X46" s="23" t="s">
        <v>29</v>
      </c>
      <c r="Y46" s="574"/>
      <c r="Z46" s="24"/>
      <c r="AA46" s="24"/>
      <c r="AB46" s="25"/>
      <c r="AC46" s="25"/>
    </row>
    <row r="47" spans="1:29" ht="15.75" hidden="1">
      <c r="A47" s="533" t="s">
        <v>2727</v>
      </c>
      <c r="B47" s="533">
        <v>2</v>
      </c>
      <c r="C47" s="533" t="s">
        <v>24</v>
      </c>
      <c r="D47" s="572" t="s">
        <v>1413</v>
      </c>
      <c r="E47" s="571" t="str">
        <f t="shared" si="14"/>
        <v xml:space="preserve"> SELECTIVE STRUCTURE DEMOLITION</v>
      </c>
      <c r="F47" s="533" t="str">
        <f t="shared" si="17"/>
        <v>AR</v>
      </c>
      <c r="G47" s="533" t="s">
        <v>2725</v>
      </c>
      <c r="H47" s="533">
        <v>46</v>
      </c>
      <c r="I47" s="533" t="str">
        <f t="shared" ref="I47:J47" si="19">I45</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47" s="533" t="str">
        <f t="shared" si="19"/>
        <v>Conditions of Contract</v>
      </c>
      <c r="K47" s="23"/>
      <c r="L47" s="574" t="s">
        <v>30</v>
      </c>
      <c r="M47" s="24"/>
      <c r="N47" s="24"/>
      <c r="O47" s="25"/>
      <c r="P47" s="25"/>
      <c r="Q47" s="29"/>
      <c r="R47" s="29"/>
      <c r="X47" s="23" t="s">
        <v>30</v>
      </c>
      <c r="Y47" s="574"/>
      <c r="Z47" s="24"/>
      <c r="AA47" s="24"/>
      <c r="AB47" s="25"/>
      <c r="AC47" s="25"/>
    </row>
    <row r="48" spans="1:29" ht="15.75" hidden="1">
      <c r="A48" s="533" t="s">
        <v>2727</v>
      </c>
      <c r="B48" s="533">
        <v>2</v>
      </c>
      <c r="C48" s="533" t="s">
        <v>24</v>
      </c>
      <c r="D48" s="572" t="s">
        <v>1413</v>
      </c>
      <c r="E48" s="571" t="str">
        <f t="shared" si="14"/>
        <v xml:space="preserve"> SELECTIVE STRUCTURE DEMOLITION</v>
      </c>
      <c r="F48" s="533" t="str">
        <f t="shared" si="17"/>
        <v>AR</v>
      </c>
      <c r="G48" s="533" t="s">
        <v>2725</v>
      </c>
      <c r="H48" s="533">
        <v>47</v>
      </c>
      <c r="I48" s="533" t="str">
        <f>L48</f>
        <v xml:space="preserve">Demolition </v>
      </c>
      <c r="J48" s="533" t="str">
        <f>L48</f>
        <v xml:space="preserve">Demolition </v>
      </c>
      <c r="K48" s="23"/>
      <c r="L48" s="26" t="s">
        <v>31</v>
      </c>
      <c r="M48" s="161"/>
      <c r="N48" s="4"/>
      <c r="O48" s="25"/>
      <c r="P48" s="25"/>
      <c r="Q48" s="29"/>
      <c r="R48" s="29"/>
      <c r="X48" s="23" t="s">
        <v>31</v>
      </c>
      <c r="Y48" s="26"/>
      <c r="Z48" s="161"/>
      <c r="AA48" s="4"/>
      <c r="AB48" s="25"/>
      <c r="AC48" s="25"/>
    </row>
    <row r="49" spans="1:29" ht="15.75" hidden="1">
      <c r="A49" s="533" t="s">
        <v>2727</v>
      </c>
      <c r="B49" s="533">
        <v>2</v>
      </c>
      <c r="C49" s="533" t="s">
        <v>24</v>
      </c>
      <c r="D49" s="572" t="s">
        <v>1413</v>
      </c>
      <c r="E49" s="571" t="str">
        <f t="shared" si="14"/>
        <v xml:space="preserve"> SELECTIVE STRUCTURE DEMOLITION</v>
      </c>
      <c r="F49" s="533" t="str">
        <f t="shared" si="17"/>
        <v>AR</v>
      </c>
      <c r="G49" s="533" t="s">
        <v>2722</v>
      </c>
      <c r="H49" s="533">
        <v>48</v>
      </c>
      <c r="I49" s="533" t="str">
        <f t="shared" ref="I49:J49" si="20">I47</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49" s="533" t="str">
        <f t="shared" si="20"/>
        <v>Conditions of Contract</v>
      </c>
      <c r="K49" s="23" t="s">
        <v>13</v>
      </c>
      <c r="L49" s="28" t="s">
        <v>32</v>
      </c>
      <c r="M49" s="27">
        <v>17</v>
      </c>
      <c r="N49" s="24" t="s">
        <v>33</v>
      </c>
      <c r="O49" s="25">
        <v>25</v>
      </c>
      <c r="P49" s="25">
        <f>O49*M49</f>
        <v>425</v>
      </c>
      <c r="Q49" s="29"/>
      <c r="R49" s="29"/>
      <c r="X49" s="23" t="s">
        <v>32</v>
      </c>
      <c r="Y49" s="28">
        <v>17</v>
      </c>
      <c r="Z49" s="27" t="s">
        <v>33</v>
      </c>
      <c r="AA49" s="24">
        <v>25</v>
      </c>
      <c r="AB49" s="25">
        <v>425</v>
      </c>
      <c r="AC49" s="25"/>
    </row>
    <row r="50" spans="1:29" ht="15.75" hidden="1">
      <c r="A50" s="533" t="s">
        <v>2727</v>
      </c>
      <c r="B50" s="533">
        <v>2</v>
      </c>
      <c r="C50" s="533" t="s">
        <v>24</v>
      </c>
      <c r="D50" s="572" t="s">
        <v>1413</v>
      </c>
      <c r="E50" s="571" t="str">
        <f t="shared" si="14"/>
        <v xml:space="preserve"> SELECTIVE STRUCTURE DEMOLITION</v>
      </c>
      <c r="F50" s="533" t="str">
        <f t="shared" si="17"/>
        <v>AR</v>
      </c>
      <c r="G50" s="533" t="s">
        <v>2722</v>
      </c>
      <c r="H50" s="533">
        <v>49</v>
      </c>
      <c r="I50" s="533" t="str">
        <f t="shared" ref="I50:J50" si="21">I48</f>
        <v xml:space="preserve">Demolition </v>
      </c>
      <c r="J50" s="533" t="str">
        <f t="shared" si="21"/>
        <v xml:space="preserve">Demolition </v>
      </c>
      <c r="K50" s="199" t="s">
        <v>15</v>
      </c>
      <c r="L50" s="575" t="s">
        <v>34</v>
      </c>
      <c r="M50" s="301">
        <v>73</v>
      </c>
      <c r="N50" s="200" t="s">
        <v>33</v>
      </c>
      <c r="O50" s="25"/>
      <c r="P50" s="25">
        <f t="shared" ref="P50:P51" si="22">O50*M50</f>
        <v>0</v>
      </c>
      <c r="Q50" s="29"/>
      <c r="R50" s="29"/>
      <c r="X50" s="23" t="s">
        <v>34</v>
      </c>
      <c r="Y50" s="575">
        <v>73</v>
      </c>
      <c r="Z50" s="301" t="s">
        <v>33</v>
      </c>
      <c r="AA50" s="200"/>
      <c r="AB50" s="25">
        <v>0</v>
      </c>
      <c r="AC50" s="25"/>
    </row>
    <row r="51" spans="1:29" ht="15.75" hidden="1">
      <c r="A51" s="533" t="s">
        <v>2727</v>
      </c>
      <c r="B51" s="533">
        <v>2</v>
      </c>
      <c r="C51" s="533" t="s">
        <v>24</v>
      </c>
      <c r="D51" s="572" t="s">
        <v>1413</v>
      </c>
      <c r="E51" s="571" t="str">
        <f t="shared" si="14"/>
        <v xml:space="preserve"> SELECTIVE STRUCTURE DEMOLITION</v>
      </c>
      <c r="F51" s="533" t="str">
        <f t="shared" si="17"/>
        <v>AR</v>
      </c>
      <c r="G51" s="533" t="s">
        <v>2722</v>
      </c>
      <c r="H51" s="533">
        <v>50</v>
      </c>
      <c r="I51" s="533" t="str">
        <f t="shared" ref="I51:J51" si="23">I49</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51" s="533" t="str">
        <f t="shared" si="23"/>
        <v>Conditions of Contract</v>
      </c>
      <c r="K51" s="199" t="s">
        <v>17</v>
      </c>
      <c r="L51" s="575" t="s">
        <v>35</v>
      </c>
      <c r="M51" s="301">
        <v>22</v>
      </c>
      <c r="N51" s="200" t="s">
        <v>33</v>
      </c>
      <c r="O51" s="25"/>
      <c r="P51" s="25">
        <f t="shared" si="22"/>
        <v>0</v>
      </c>
      <c r="Q51" s="29"/>
      <c r="R51" s="29"/>
      <c r="X51" s="23" t="s">
        <v>35</v>
      </c>
      <c r="Y51" s="575">
        <v>22</v>
      </c>
      <c r="Z51" s="301" t="s">
        <v>33</v>
      </c>
      <c r="AA51" s="200"/>
      <c r="AB51" s="25">
        <v>0</v>
      </c>
      <c r="AC51" s="25"/>
    </row>
    <row r="52" spans="1:29" ht="15.75" hidden="1">
      <c r="A52" s="533" t="s">
        <v>2727</v>
      </c>
      <c r="B52" s="533">
        <v>2</v>
      </c>
      <c r="C52" s="533" t="s">
        <v>24</v>
      </c>
      <c r="D52" s="572" t="s">
        <v>1413</v>
      </c>
      <c r="E52" s="571" t="str">
        <f t="shared" si="14"/>
        <v xml:space="preserve"> SELECTIVE STRUCTURE DEMOLITION</v>
      </c>
      <c r="F52" s="533" t="str">
        <f t="shared" si="17"/>
        <v>AR</v>
      </c>
      <c r="G52" s="533" t="s">
        <v>2725</v>
      </c>
      <c r="H52" s="533">
        <v>51</v>
      </c>
      <c r="I52" s="533" t="str">
        <f>L52</f>
        <v>Alteration</v>
      </c>
      <c r="J52" s="533" t="str">
        <f>L52</f>
        <v>Alteration</v>
      </c>
      <c r="K52" s="23"/>
      <c r="L52" s="26" t="s">
        <v>36</v>
      </c>
      <c r="M52" s="27"/>
      <c r="N52" s="29"/>
      <c r="O52" s="25">
        <v>0</v>
      </c>
      <c r="P52" s="25"/>
      <c r="Q52" s="29"/>
      <c r="R52" s="29"/>
      <c r="X52" s="23" t="s">
        <v>36</v>
      </c>
      <c r="Y52" s="26"/>
      <c r="Z52" s="27"/>
      <c r="AA52" s="29">
        <v>0</v>
      </c>
      <c r="AB52" s="25"/>
      <c r="AC52" s="25"/>
    </row>
    <row r="53" spans="1:29" ht="15.75" hidden="1">
      <c r="A53" s="533" t="s">
        <v>2727</v>
      </c>
      <c r="B53" s="533">
        <v>2</v>
      </c>
      <c r="C53" s="533" t="s">
        <v>24</v>
      </c>
      <c r="D53" s="572" t="s">
        <v>1413</v>
      </c>
      <c r="E53" s="571" t="str">
        <f t="shared" si="14"/>
        <v xml:space="preserve"> SELECTIVE STRUCTURE DEMOLITION</v>
      </c>
      <c r="F53" s="533" t="str">
        <f t="shared" si="17"/>
        <v>AR</v>
      </c>
      <c r="G53" s="533" t="s">
        <v>2722</v>
      </c>
      <c r="H53" s="533">
        <v>52</v>
      </c>
      <c r="I53" s="533" t="str">
        <f t="shared" ref="I53:J53" si="24">I51</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53" s="533" t="str">
        <f t="shared" si="24"/>
        <v>Conditions of Contract</v>
      </c>
      <c r="K53" s="23" t="s">
        <v>13</v>
      </c>
      <c r="L53" s="28" t="s">
        <v>37</v>
      </c>
      <c r="M53" s="27">
        <v>4</v>
      </c>
      <c r="N53" s="24" t="s">
        <v>33</v>
      </c>
      <c r="O53" s="25">
        <v>25</v>
      </c>
      <c r="P53" s="25">
        <f t="shared" ref="P53:P57" si="25">O53*M53</f>
        <v>100</v>
      </c>
      <c r="Q53" s="29"/>
      <c r="R53" s="29"/>
      <c r="X53" s="23" t="s">
        <v>37</v>
      </c>
      <c r="Y53" s="28">
        <v>4</v>
      </c>
      <c r="Z53" s="27" t="s">
        <v>33</v>
      </c>
      <c r="AA53" s="24">
        <v>25</v>
      </c>
      <c r="AB53" s="25">
        <v>100</v>
      </c>
      <c r="AC53" s="25"/>
    </row>
    <row r="54" spans="1:29" ht="15.75" hidden="1">
      <c r="A54" s="533" t="s">
        <v>2727</v>
      </c>
      <c r="B54" s="533">
        <v>2</v>
      </c>
      <c r="C54" s="533" t="s">
        <v>24</v>
      </c>
      <c r="D54" s="572" t="s">
        <v>1413</v>
      </c>
      <c r="E54" s="571" t="str">
        <f t="shared" si="14"/>
        <v xml:space="preserve"> SELECTIVE STRUCTURE DEMOLITION</v>
      </c>
      <c r="F54" s="533" t="str">
        <f t="shared" si="17"/>
        <v>AR</v>
      </c>
      <c r="G54" s="533" t="s">
        <v>2722</v>
      </c>
      <c r="H54" s="533">
        <v>53</v>
      </c>
      <c r="I54" s="533" t="str">
        <f t="shared" ref="I54:J54" si="26">I52</f>
        <v>Alteration</v>
      </c>
      <c r="J54" s="533" t="str">
        <f t="shared" si="26"/>
        <v>Alteration</v>
      </c>
      <c r="K54" s="199" t="s">
        <v>15</v>
      </c>
      <c r="L54" s="575" t="s">
        <v>38</v>
      </c>
      <c r="M54" s="301">
        <v>1</v>
      </c>
      <c r="N54" s="200" t="s">
        <v>39</v>
      </c>
      <c r="O54" s="25"/>
      <c r="P54" s="25">
        <f t="shared" si="25"/>
        <v>0</v>
      </c>
      <c r="Q54" s="29"/>
      <c r="R54" s="29"/>
      <c r="X54" s="23" t="s">
        <v>38</v>
      </c>
      <c r="Y54" s="575">
        <v>1</v>
      </c>
      <c r="Z54" s="301" t="s">
        <v>39</v>
      </c>
      <c r="AA54" s="200"/>
      <c r="AB54" s="25">
        <v>0</v>
      </c>
      <c r="AC54" s="25"/>
    </row>
    <row r="55" spans="1:29" ht="15.75" hidden="1">
      <c r="A55" s="533" t="s">
        <v>2727</v>
      </c>
      <c r="B55" s="533">
        <v>2</v>
      </c>
      <c r="C55" s="533" t="s">
        <v>24</v>
      </c>
      <c r="D55" s="572" t="s">
        <v>1413</v>
      </c>
      <c r="E55" s="571" t="str">
        <f t="shared" si="14"/>
        <v xml:space="preserve"> SELECTIVE STRUCTURE DEMOLITION</v>
      </c>
      <c r="F55" s="533" t="str">
        <f t="shared" si="17"/>
        <v>AR</v>
      </c>
      <c r="G55" s="533" t="s">
        <v>2722</v>
      </c>
      <c r="H55" s="533">
        <v>54</v>
      </c>
      <c r="I55" s="533" t="str">
        <f t="shared" ref="I55:J55" si="27">I53</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55" s="533" t="str">
        <f t="shared" si="27"/>
        <v>Conditions of Contract</v>
      </c>
      <c r="K55" s="199" t="s">
        <v>17</v>
      </c>
      <c r="L55" s="575" t="s">
        <v>40</v>
      </c>
      <c r="M55" s="301">
        <v>8</v>
      </c>
      <c r="N55" s="200" t="s">
        <v>39</v>
      </c>
      <c r="O55" s="25"/>
      <c r="P55" s="25">
        <f t="shared" si="25"/>
        <v>0</v>
      </c>
      <c r="Q55" s="29"/>
      <c r="R55" s="29"/>
      <c r="X55" s="23" t="s">
        <v>40</v>
      </c>
      <c r="Y55" s="575">
        <v>8</v>
      </c>
      <c r="Z55" s="301" t="s">
        <v>39</v>
      </c>
      <c r="AA55" s="200"/>
      <c r="AB55" s="25">
        <v>0</v>
      </c>
      <c r="AC55" s="25"/>
    </row>
    <row r="56" spans="1:29" ht="15.75" hidden="1">
      <c r="A56" s="533" t="s">
        <v>2727</v>
      </c>
      <c r="B56" s="533">
        <v>2</v>
      </c>
      <c r="C56" s="533" t="s">
        <v>24</v>
      </c>
      <c r="D56" s="572" t="s">
        <v>1413</v>
      </c>
      <c r="E56" s="571" t="str">
        <f t="shared" si="14"/>
        <v xml:space="preserve"> SELECTIVE STRUCTURE DEMOLITION</v>
      </c>
      <c r="F56" s="533" t="str">
        <f t="shared" si="17"/>
        <v>AR</v>
      </c>
      <c r="G56" s="533" t="s">
        <v>2722</v>
      </c>
      <c r="H56" s="533">
        <v>55</v>
      </c>
      <c r="I56" s="533" t="str">
        <f t="shared" ref="I56:J56" si="28">I54</f>
        <v>Alteration</v>
      </c>
      <c r="J56" s="533" t="str">
        <f t="shared" si="28"/>
        <v>Alteration</v>
      </c>
      <c r="K56" s="23" t="s">
        <v>15</v>
      </c>
      <c r="L56" s="28" t="s">
        <v>41</v>
      </c>
      <c r="M56" s="27">
        <v>19</v>
      </c>
      <c r="N56" s="24" t="s">
        <v>39</v>
      </c>
      <c r="O56" s="25">
        <v>50</v>
      </c>
      <c r="P56" s="25">
        <f t="shared" si="25"/>
        <v>950</v>
      </c>
      <c r="Q56" s="29"/>
      <c r="R56" s="29"/>
      <c r="X56" s="23" t="s">
        <v>41</v>
      </c>
      <c r="Y56" s="28">
        <v>19</v>
      </c>
      <c r="Z56" s="27" t="s">
        <v>39</v>
      </c>
      <c r="AA56" s="24">
        <v>50</v>
      </c>
      <c r="AB56" s="25">
        <v>950</v>
      </c>
      <c r="AC56" s="25"/>
    </row>
    <row r="57" spans="1:29" ht="15.75" hidden="1">
      <c r="A57" s="533" t="s">
        <v>2727</v>
      </c>
      <c r="B57" s="533">
        <v>2</v>
      </c>
      <c r="C57" s="533" t="s">
        <v>24</v>
      </c>
      <c r="D57" s="572" t="s">
        <v>1413</v>
      </c>
      <c r="E57" s="571" t="str">
        <f t="shared" si="14"/>
        <v xml:space="preserve"> SELECTIVE STRUCTURE DEMOLITION</v>
      </c>
      <c r="F57" s="533" t="str">
        <f t="shared" si="17"/>
        <v>AR</v>
      </c>
      <c r="G57" s="533" t="s">
        <v>2722</v>
      </c>
      <c r="H57" s="533">
        <v>56</v>
      </c>
      <c r="I57" s="533" t="str">
        <f t="shared" ref="I57:J57" si="29">I55</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57" s="533" t="str">
        <f t="shared" si="29"/>
        <v>Conditions of Contract</v>
      </c>
      <c r="K57" s="199" t="s">
        <v>20</v>
      </c>
      <c r="L57" s="575" t="s">
        <v>42</v>
      </c>
      <c r="M57" s="301">
        <v>8</v>
      </c>
      <c r="N57" s="200" t="s">
        <v>39</v>
      </c>
      <c r="O57" s="25"/>
      <c r="P57" s="25">
        <f t="shared" si="25"/>
        <v>0</v>
      </c>
      <c r="Q57" s="29"/>
      <c r="R57" s="29"/>
      <c r="X57" s="23" t="s">
        <v>42</v>
      </c>
      <c r="Y57" s="575">
        <v>8</v>
      </c>
      <c r="Z57" s="301" t="s">
        <v>39</v>
      </c>
      <c r="AA57" s="200"/>
      <c r="AB57" s="25">
        <v>0</v>
      </c>
      <c r="AC57" s="25"/>
    </row>
    <row r="58" spans="1:29" ht="15.75" hidden="1">
      <c r="A58" s="533" t="s">
        <v>2727</v>
      </c>
      <c r="B58" s="533">
        <v>2</v>
      </c>
      <c r="C58" s="533" t="s">
        <v>24</v>
      </c>
      <c r="D58" s="572" t="s">
        <v>1413</v>
      </c>
      <c r="E58" s="571" t="str">
        <f t="shared" si="14"/>
        <v xml:space="preserve"> SELECTIVE STRUCTURE DEMOLITION</v>
      </c>
      <c r="F58" s="533" t="str">
        <f t="shared" si="17"/>
        <v>AR</v>
      </c>
      <c r="G58" s="533" t="s">
        <v>2725</v>
      </c>
      <c r="H58" s="533">
        <v>57</v>
      </c>
      <c r="I58" s="533" t="str">
        <f>L58</f>
        <v xml:space="preserve">Architectural Demolition </v>
      </c>
      <c r="J58" s="533" t="str">
        <f>L59</f>
        <v>Demolish and cart away existing block (Solid and/or Hollow) and concrete elements with all finishes; including steel reinforcement, make good all disturbed surround to receive new finishes; complete; as specified, shown on Drawings and Engineer's instructions</v>
      </c>
      <c r="K58" s="23"/>
      <c r="L58" s="573" t="s">
        <v>1191</v>
      </c>
      <c r="M58" s="24"/>
      <c r="N58" s="24"/>
      <c r="O58" s="25">
        <v>0</v>
      </c>
      <c r="P58" s="25"/>
      <c r="Q58" s="29"/>
      <c r="R58" s="29"/>
      <c r="X58" s="23" t="s">
        <v>1191</v>
      </c>
      <c r="Y58" s="573"/>
      <c r="Z58" s="24"/>
      <c r="AA58" s="24">
        <v>0</v>
      </c>
      <c r="AB58" s="25"/>
      <c r="AC58" s="25"/>
    </row>
    <row r="59" spans="1:29" ht="15.75" hidden="1">
      <c r="A59" s="533" t="s">
        <v>2727</v>
      </c>
      <c r="B59" s="533">
        <v>2</v>
      </c>
      <c r="C59" s="533" t="s">
        <v>24</v>
      </c>
      <c r="D59" s="572" t="s">
        <v>1413</v>
      </c>
      <c r="E59" s="571" t="str">
        <f t="shared" si="14"/>
        <v xml:space="preserve"> SELECTIVE STRUCTURE DEMOLITION</v>
      </c>
      <c r="F59" s="533" t="str">
        <f t="shared" si="17"/>
        <v>AR</v>
      </c>
      <c r="G59" s="533" t="s">
        <v>2725</v>
      </c>
      <c r="H59" s="533">
        <v>58</v>
      </c>
      <c r="I59" s="533" t="str">
        <f>L58</f>
        <v xml:space="preserve">Architectural Demolition </v>
      </c>
      <c r="J59" s="533" t="str">
        <f>L59</f>
        <v>Demolish and cart away existing block (Solid and/or Hollow) and concrete elements with all finishes; including steel reinforcement, make good all disturbed surround to receive new finishes; complete; as specified, shown on Drawings and Engineer's instructions</v>
      </c>
      <c r="K59" s="23"/>
      <c r="L59" s="573" t="s">
        <v>43</v>
      </c>
      <c r="M59" s="24"/>
      <c r="N59" s="24"/>
      <c r="O59" s="25">
        <v>0</v>
      </c>
      <c r="P59" s="25"/>
      <c r="Q59" s="29"/>
      <c r="R59" s="29"/>
      <c r="X59" s="23" t="s">
        <v>43</v>
      </c>
      <c r="Y59" s="573"/>
      <c r="Z59" s="24"/>
      <c r="AA59" s="24">
        <v>0</v>
      </c>
      <c r="AB59" s="25"/>
      <c r="AC59" s="25"/>
    </row>
    <row r="60" spans="1:29" ht="16.5" hidden="1" thickBot="1">
      <c r="A60" s="533" t="s">
        <v>2727</v>
      </c>
      <c r="B60" s="533">
        <v>2</v>
      </c>
      <c r="C60" s="533" t="s">
        <v>24</v>
      </c>
      <c r="D60" s="572" t="s">
        <v>1413</v>
      </c>
      <c r="E60" s="571" t="str">
        <f t="shared" si="14"/>
        <v xml:space="preserve"> SELECTIVE STRUCTURE DEMOLITION</v>
      </c>
      <c r="F60" s="533" t="str">
        <f t="shared" si="17"/>
        <v>AR</v>
      </c>
      <c r="G60" s="533" t="s">
        <v>2722</v>
      </c>
      <c r="H60" s="533">
        <v>59</v>
      </c>
      <c r="I60" s="533" t="str">
        <f t="shared" ref="I60:I65" si="30">I59</f>
        <v xml:space="preserve">Architectural Demolition </v>
      </c>
      <c r="J60" s="533" t="str">
        <f>J59</f>
        <v>Demolish and cart away existing block (Solid and/or Hollow) and concrete elements with all finishes; including steel reinforcement, make good all disturbed surround to receive new finishes; complete; as specified, shown on Drawings and Engineer's instructions</v>
      </c>
      <c r="K60" s="23" t="s">
        <v>17</v>
      </c>
      <c r="L60" s="576" t="s">
        <v>1193</v>
      </c>
      <c r="M60" s="24">
        <v>1</v>
      </c>
      <c r="N60" s="24" t="s">
        <v>2</v>
      </c>
      <c r="O60" s="25">
        <v>360</v>
      </c>
      <c r="P60" s="25">
        <f>O60*M60</f>
        <v>360</v>
      </c>
      <c r="Q60" s="29"/>
      <c r="R60" s="29"/>
      <c r="X60" s="23" t="s">
        <v>1193</v>
      </c>
      <c r="Y60" s="576"/>
      <c r="Z60" s="24" t="s">
        <v>2</v>
      </c>
      <c r="AA60" s="24">
        <v>360</v>
      </c>
      <c r="AB60" s="25">
        <v>360</v>
      </c>
      <c r="AC60" s="25"/>
    </row>
    <row r="61" spans="1:29" ht="15.75" hidden="1">
      <c r="A61" s="533" t="s">
        <v>2727</v>
      </c>
      <c r="B61" s="533">
        <v>2</v>
      </c>
      <c r="C61" s="533" t="s">
        <v>24</v>
      </c>
      <c r="D61" s="572" t="s">
        <v>1413</v>
      </c>
      <c r="E61" s="571" t="str">
        <f t="shared" si="14"/>
        <v xml:space="preserve"> SELECTIVE STRUCTURE DEMOLITION</v>
      </c>
      <c r="F61" s="533" t="str">
        <f t="shared" si="17"/>
        <v>AR</v>
      </c>
      <c r="G61" s="533" t="s">
        <v>2725</v>
      </c>
      <c r="H61" s="533">
        <v>60</v>
      </c>
      <c r="I61" s="533" t="str">
        <f t="shared" si="30"/>
        <v xml:space="preserve">Architectural Demolition </v>
      </c>
      <c r="J61" s="533" t="str">
        <f>L61</f>
        <v>Demolish and cart away existing finish; including all related works, make good all disturbed surround to receive new finish; complete; as specified, shown on Drawings and Engineer's instructions</v>
      </c>
      <c r="K61" s="199"/>
      <c r="L61" s="577" t="s">
        <v>44</v>
      </c>
      <c r="M61" s="200"/>
      <c r="N61" s="200"/>
      <c r="O61" s="25">
        <v>0</v>
      </c>
      <c r="P61" s="25"/>
      <c r="Q61" s="29"/>
      <c r="R61" s="87"/>
      <c r="X61" s="199" t="s">
        <v>44</v>
      </c>
      <c r="Y61" s="577"/>
      <c r="Z61" s="200"/>
      <c r="AA61" s="200">
        <v>0</v>
      </c>
      <c r="AB61" s="25"/>
      <c r="AC61" s="25"/>
    </row>
    <row r="62" spans="1:29" ht="15.75" hidden="1">
      <c r="A62" s="533" t="s">
        <v>2727</v>
      </c>
      <c r="B62" s="533">
        <v>2</v>
      </c>
      <c r="C62" s="533" t="s">
        <v>24</v>
      </c>
      <c r="D62" s="572" t="s">
        <v>1413</v>
      </c>
      <c r="E62" s="571" t="str">
        <f t="shared" si="14"/>
        <v xml:space="preserve"> SELECTIVE STRUCTURE DEMOLITION</v>
      </c>
      <c r="F62" s="533" t="str">
        <f t="shared" si="17"/>
        <v>AR</v>
      </c>
      <c r="G62" s="533" t="s">
        <v>2722</v>
      </c>
      <c r="H62" s="533">
        <v>61</v>
      </c>
      <c r="I62" s="533" t="str">
        <f t="shared" si="30"/>
        <v xml:space="preserve">Architectural Demolition </v>
      </c>
      <c r="J62" s="533" t="str">
        <f>J61</f>
        <v>Demolish and cart away existing finish; including all related works, make good all disturbed surround to receive new finish; complete; as specified, shown on Drawings and Engineer's instructions</v>
      </c>
      <c r="K62" s="199" t="s">
        <v>45</v>
      </c>
      <c r="L62" s="578" t="s">
        <v>46</v>
      </c>
      <c r="M62" s="200"/>
      <c r="N62" s="200" t="s">
        <v>2</v>
      </c>
      <c r="O62" s="25">
        <v>0</v>
      </c>
      <c r="P62" s="25">
        <f t="shared" ref="P62:P64" si="31">O62*M62</f>
        <v>0</v>
      </c>
      <c r="Q62" s="29" t="s">
        <v>47</v>
      </c>
      <c r="R62" s="29"/>
      <c r="X62" s="199" t="s">
        <v>46</v>
      </c>
      <c r="Y62" s="578"/>
      <c r="Z62" s="200" t="s">
        <v>2</v>
      </c>
      <c r="AA62" s="200">
        <v>0</v>
      </c>
      <c r="AB62" s="25">
        <v>0</v>
      </c>
      <c r="AC62" s="25"/>
    </row>
    <row r="63" spans="1:29" ht="15.75" hidden="1">
      <c r="A63" s="533" t="s">
        <v>2727</v>
      </c>
      <c r="B63" s="533">
        <v>2</v>
      </c>
      <c r="C63" s="533" t="s">
        <v>24</v>
      </c>
      <c r="D63" s="572" t="s">
        <v>1413</v>
      </c>
      <c r="E63" s="571" t="str">
        <f t="shared" si="14"/>
        <v xml:space="preserve"> SELECTIVE STRUCTURE DEMOLITION</v>
      </c>
      <c r="F63" s="533" t="str">
        <f t="shared" si="17"/>
        <v>AR</v>
      </c>
      <c r="G63" s="533" t="s">
        <v>2722</v>
      </c>
      <c r="H63" s="533">
        <v>62</v>
      </c>
      <c r="I63" s="533" t="str">
        <f t="shared" si="30"/>
        <v xml:space="preserve">Architectural Demolition </v>
      </c>
      <c r="J63" s="533" t="str">
        <f>J62</f>
        <v>Demolish and cart away existing finish; including all related works, make good all disturbed surround to receive new finish; complete; as specified, shown on Drawings and Engineer's instructions</v>
      </c>
      <c r="K63" s="199" t="s">
        <v>48</v>
      </c>
      <c r="L63" s="578" t="s">
        <v>49</v>
      </c>
      <c r="M63" s="200"/>
      <c r="N63" s="200" t="s">
        <v>2</v>
      </c>
      <c r="O63" s="25">
        <v>0</v>
      </c>
      <c r="P63" s="25">
        <f t="shared" si="31"/>
        <v>0</v>
      </c>
      <c r="Q63" s="29"/>
      <c r="R63" s="29"/>
      <c r="X63" s="199" t="s">
        <v>49</v>
      </c>
      <c r="Y63" s="578"/>
      <c r="Z63" s="200" t="s">
        <v>2</v>
      </c>
      <c r="AA63" s="200">
        <v>0</v>
      </c>
      <c r="AB63" s="25">
        <v>0</v>
      </c>
      <c r="AC63" s="25"/>
    </row>
    <row r="64" spans="1:29" ht="15.75" hidden="1">
      <c r="A64" s="533" t="s">
        <v>2727</v>
      </c>
      <c r="B64" s="533">
        <v>2</v>
      </c>
      <c r="C64" s="533" t="s">
        <v>24</v>
      </c>
      <c r="D64" s="572" t="s">
        <v>1413</v>
      </c>
      <c r="E64" s="571" t="str">
        <f t="shared" si="14"/>
        <v xml:space="preserve"> SELECTIVE STRUCTURE DEMOLITION</v>
      </c>
      <c r="F64" s="533" t="str">
        <f t="shared" si="17"/>
        <v>AR</v>
      </c>
      <c r="G64" s="533" t="s">
        <v>2722</v>
      </c>
      <c r="H64" s="533">
        <v>63</v>
      </c>
      <c r="I64" s="533" t="str">
        <f t="shared" si="30"/>
        <v xml:space="preserve">Architectural Demolition </v>
      </c>
      <c r="J64" s="533" t="str">
        <f>J63</f>
        <v>Demolish and cart away existing finish; including all related works, make good all disturbed surround to receive new finish; complete; as specified, shown on Drawings and Engineer's instructions</v>
      </c>
      <c r="K64" s="199" t="s">
        <v>50</v>
      </c>
      <c r="L64" s="578" t="s">
        <v>51</v>
      </c>
      <c r="M64" s="200"/>
      <c r="N64" s="200" t="s">
        <v>2</v>
      </c>
      <c r="O64" s="25">
        <v>0</v>
      </c>
      <c r="P64" s="25">
        <f t="shared" si="31"/>
        <v>0</v>
      </c>
      <c r="Q64" s="29"/>
      <c r="R64" s="29"/>
      <c r="X64" s="199" t="s">
        <v>51</v>
      </c>
      <c r="Y64" s="578"/>
      <c r="Z64" s="200" t="s">
        <v>2</v>
      </c>
      <c r="AA64" s="200">
        <v>0</v>
      </c>
      <c r="AB64" s="25">
        <v>0</v>
      </c>
      <c r="AC64" s="25"/>
    </row>
    <row r="65" spans="1:29" ht="15.75" hidden="1">
      <c r="A65" s="533" t="s">
        <v>2727</v>
      </c>
      <c r="B65" s="533">
        <v>2</v>
      </c>
      <c r="C65" s="533" t="s">
        <v>24</v>
      </c>
      <c r="D65" s="572" t="s">
        <v>1413</v>
      </c>
      <c r="E65" s="571" t="str">
        <f t="shared" si="14"/>
        <v xml:space="preserve"> SELECTIVE STRUCTURE DEMOLITION</v>
      </c>
      <c r="F65" s="533" t="str">
        <f t="shared" si="17"/>
        <v>AR</v>
      </c>
      <c r="G65" s="533" t="s">
        <v>2725</v>
      </c>
      <c r="H65" s="533">
        <v>64</v>
      </c>
      <c r="I65" s="533" t="str">
        <f t="shared" si="30"/>
        <v xml:space="preserve">Architectural Demolition </v>
      </c>
      <c r="J65" s="533" t="str">
        <f>L65</f>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65" s="23"/>
      <c r="L65" s="573" t="s">
        <v>52</v>
      </c>
      <c r="M65" s="24"/>
      <c r="N65" s="24"/>
      <c r="O65" s="25">
        <v>0</v>
      </c>
      <c r="P65" s="25"/>
      <c r="Q65" s="29"/>
      <c r="R65" s="29"/>
      <c r="X65" s="23" t="s">
        <v>52</v>
      </c>
      <c r="Y65" s="573"/>
      <c r="Z65" s="24"/>
      <c r="AA65" s="24">
        <v>0</v>
      </c>
      <c r="AB65" s="25"/>
      <c r="AC65" s="25"/>
    </row>
    <row r="66" spans="1:29" ht="15.75" hidden="1">
      <c r="A66" s="533" t="s">
        <v>2727</v>
      </c>
      <c r="B66" s="533">
        <v>2</v>
      </c>
      <c r="C66" s="533" t="s">
        <v>24</v>
      </c>
      <c r="D66" s="572" t="s">
        <v>1413</v>
      </c>
      <c r="E66" s="571" t="str">
        <f t="shared" si="14"/>
        <v xml:space="preserve"> SELECTIVE STRUCTURE DEMOLITION</v>
      </c>
      <c r="F66" s="533" t="str">
        <f t="shared" si="17"/>
        <v>AR</v>
      </c>
      <c r="G66" s="533" t="s">
        <v>2725</v>
      </c>
      <c r="H66" s="533">
        <v>65</v>
      </c>
      <c r="I66" s="533" t="str">
        <f>I65</f>
        <v xml:space="preserve">Architectural Demolition </v>
      </c>
      <c r="J66" s="533" t="str">
        <f>L65</f>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66" s="23"/>
      <c r="L66" s="573" t="s">
        <v>53</v>
      </c>
      <c r="M66" s="24"/>
      <c r="N66" s="24"/>
      <c r="O66" s="25">
        <v>0</v>
      </c>
      <c r="P66" s="25"/>
      <c r="Q66" s="29"/>
      <c r="R66" s="29"/>
      <c r="X66" s="23" t="s">
        <v>53</v>
      </c>
      <c r="Y66" s="573"/>
      <c r="Z66" s="24"/>
      <c r="AA66" s="24">
        <v>0</v>
      </c>
      <c r="AB66" s="25"/>
      <c r="AC66" s="25"/>
    </row>
    <row r="67" spans="1:29" ht="15.75" hidden="1">
      <c r="A67" s="533" t="s">
        <v>2727</v>
      </c>
      <c r="B67" s="533">
        <v>2</v>
      </c>
      <c r="C67" s="533" t="s">
        <v>24</v>
      </c>
      <c r="D67" s="572" t="s">
        <v>1413</v>
      </c>
      <c r="E67" s="571" t="str">
        <f t="shared" si="14"/>
        <v xml:space="preserve"> SELECTIVE STRUCTURE DEMOLITION</v>
      </c>
      <c r="F67" s="533" t="str">
        <f t="shared" si="17"/>
        <v>AR</v>
      </c>
      <c r="G67" s="533" t="s">
        <v>2722</v>
      </c>
      <c r="H67" s="533">
        <v>66</v>
      </c>
      <c r="I67" s="533" t="str">
        <f t="shared" ref="I67:J67" si="32">I65</f>
        <v xml:space="preserve">Architectural Demolition </v>
      </c>
      <c r="J67" s="533" t="str">
        <f t="shared" si="32"/>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67" s="199" t="s">
        <v>13</v>
      </c>
      <c r="L67" s="579" t="s">
        <v>54</v>
      </c>
      <c r="M67" s="201">
        <v>3</v>
      </c>
      <c r="N67" s="200" t="s">
        <v>39</v>
      </c>
      <c r="O67" s="292">
        <v>0</v>
      </c>
      <c r="P67" s="25">
        <f t="shared" ref="P67:P71" si="33">O67*M67</f>
        <v>0</v>
      </c>
      <c r="Q67" s="29" t="s">
        <v>55</v>
      </c>
      <c r="R67" s="29"/>
      <c r="X67" s="199" t="s">
        <v>54</v>
      </c>
      <c r="Y67" s="579">
        <v>3</v>
      </c>
      <c r="Z67" s="201" t="s">
        <v>39</v>
      </c>
      <c r="AA67" s="200">
        <v>0</v>
      </c>
      <c r="AB67" s="292">
        <v>0</v>
      </c>
      <c r="AC67" s="292"/>
    </row>
    <row r="68" spans="1:29" ht="15.75" hidden="1">
      <c r="A68" s="533" t="s">
        <v>2727</v>
      </c>
      <c r="B68" s="533">
        <v>2</v>
      </c>
      <c r="C68" s="533" t="s">
        <v>24</v>
      </c>
      <c r="D68" s="572" t="s">
        <v>1413</v>
      </c>
      <c r="E68" s="571" t="str">
        <f t="shared" si="14"/>
        <v xml:space="preserve"> SELECTIVE STRUCTURE DEMOLITION</v>
      </c>
      <c r="F68" s="533" t="str">
        <f t="shared" si="17"/>
        <v>AR</v>
      </c>
      <c r="G68" s="533" t="s">
        <v>2722</v>
      </c>
      <c r="H68" s="533">
        <v>67</v>
      </c>
      <c r="I68" s="533" t="str">
        <f t="shared" ref="I68:J68" si="34">I66</f>
        <v xml:space="preserve">Architectural Demolition </v>
      </c>
      <c r="J68" s="533" t="str">
        <f t="shared" si="34"/>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68" s="199" t="s">
        <v>15</v>
      </c>
      <c r="L68" s="579" t="s">
        <v>56</v>
      </c>
      <c r="M68" s="201">
        <v>10</v>
      </c>
      <c r="N68" s="200" t="s">
        <v>39</v>
      </c>
      <c r="O68" s="25">
        <v>0</v>
      </c>
      <c r="P68" s="25">
        <f t="shared" si="33"/>
        <v>0</v>
      </c>
      <c r="Q68" s="29" t="s">
        <v>57</v>
      </c>
      <c r="R68" s="29"/>
      <c r="X68" s="199" t="s">
        <v>56</v>
      </c>
      <c r="Y68" s="579">
        <v>10</v>
      </c>
      <c r="Z68" s="201" t="s">
        <v>39</v>
      </c>
      <c r="AA68" s="200">
        <v>0</v>
      </c>
      <c r="AB68" s="25">
        <v>0</v>
      </c>
      <c r="AC68" s="25"/>
    </row>
    <row r="69" spans="1:29" ht="15.75" hidden="1">
      <c r="A69" s="533" t="s">
        <v>2727</v>
      </c>
      <c r="B69" s="533">
        <v>2</v>
      </c>
      <c r="C69" s="533" t="s">
        <v>24</v>
      </c>
      <c r="D69" s="572" t="s">
        <v>1413</v>
      </c>
      <c r="E69" s="571" t="str">
        <f t="shared" si="14"/>
        <v xml:space="preserve"> SELECTIVE STRUCTURE DEMOLITION</v>
      </c>
      <c r="F69" s="533" t="str">
        <f t="shared" si="17"/>
        <v>AR</v>
      </c>
      <c r="G69" s="533" t="s">
        <v>2722</v>
      </c>
      <c r="H69" s="533">
        <v>68</v>
      </c>
      <c r="I69" s="533" t="str">
        <f t="shared" ref="I69:J69" si="35">I67</f>
        <v xml:space="preserve">Architectural Demolition </v>
      </c>
      <c r="J69" s="533" t="str">
        <f t="shared" si="35"/>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69" s="202" t="s">
        <v>17</v>
      </c>
      <c r="L69" s="579" t="s">
        <v>58</v>
      </c>
      <c r="M69" s="201">
        <v>5</v>
      </c>
      <c r="N69" s="201" t="s">
        <v>39</v>
      </c>
      <c r="O69" s="30">
        <v>0</v>
      </c>
      <c r="P69" s="25">
        <f t="shared" si="33"/>
        <v>0</v>
      </c>
      <c r="Q69" s="580" t="s">
        <v>59</v>
      </c>
      <c r="R69" s="580"/>
      <c r="X69" s="202" t="s">
        <v>58</v>
      </c>
      <c r="Y69" s="579">
        <v>5</v>
      </c>
      <c r="Z69" s="201" t="s">
        <v>39</v>
      </c>
      <c r="AA69" s="201">
        <v>0</v>
      </c>
      <c r="AB69" s="30">
        <v>0</v>
      </c>
      <c r="AC69" s="30"/>
    </row>
    <row r="70" spans="1:29" ht="16.5" hidden="1" thickBot="1">
      <c r="A70" s="533" t="s">
        <v>2727</v>
      </c>
      <c r="B70" s="533">
        <v>2</v>
      </c>
      <c r="C70" s="533" t="s">
        <v>24</v>
      </c>
      <c r="D70" s="572" t="s">
        <v>1413</v>
      </c>
      <c r="E70" s="571" t="str">
        <f t="shared" si="14"/>
        <v xml:space="preserve"> SELECTIVE STRUCTURE DEMOLITION</v>
      </c>
      <c r="F70" s="533" t="str">
        <f t="shared" si="17"/>
        <v>AR</v>
      </c>
      <c r="G70" s="533" t="s">
        <v>2722</v>
      </c>
      <c r="H70" s="533">
        <v>69</v>
      </c>
      <c r="I70" s="533" t="str">
        <f t="shared" ref="I70:J70" si="36">I68</f>
        <v xml:space="preserve">Architectural Demolition </v>
      </c>
      <c r="J70" s="533" t="str">
        <f t="shared" si="36"/>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70" s="23" t="s">
        <v>13</v>
      </c>
      <c r="L70" s="130" t="s">
        <v>60</v>
      </c>
      <c r="M70" s="198">
        <v>1</v>
      </c>
      <c r="N70" s="24" t="s">
        <v>39</v>
      </c>
      <c r="O70" s="25">
        <v>125</v>
      </c>
      <c r="P70" s="25">
        <f t="shared" si="33"/>
        <v>125</v>
      </c>
      <c r="Q70" s="29" t="s">
        <v>61</v>
      </c>
      <c r="R70" s="29"/>
      <c r="X70" s="23" t="s">
        <v>60</v>
      </c>
      <c r="Y70" s="130">
        <v>1</v>
      </c>
      <c r="Z70" s="198" t="s">
        <v>39</v>
      </c>
      <c r="AA70" s="24">
        <v>125</v>
      </c>
      <c r="AB70" s="25">
        <v>125</v>
      </c>
      <c r="AC70" s="25"/>
    </row>
    <row r="71" spans="1:29" ht="15.75" hidden="1">
      <c r="A71" s="533" t="s">
        <v>2727</v>
      </c>
      <c r="B71" s="533">
        <v>2</v>
      </c>
      <c r="C71" s="533" t="s">
        <v>24</v>
      </c>
      <c r="D71" s="572" t="s">
        <v>1413</v>
      </c>
      <c r="E71" s="571" t="str">
        <f t="shared" si="14"/>
        <v xml:space="preserve"> SELECTIVE STRUCTURE DEMOLITION</v>
      </c>
      <c r="F71" s="533" t="str">
        <f t="shared" si="17"/>
        <v>AR</v>
      </c>
      <c r="G71" s="533" t="s">
        <v>2722</v>
      </c>
      <c r="H71" s="533">
        <v>70</v>
      </c>
      <c r="I71" s="533" t="str">
        <f t="shared" ref="I71:J71" si="37">I69</f>
        <v xml:space="preserve">Architectural Demolition </v>
      </c>
      <c r="J71" s="533" t="str">
        <f t="shared" si="37"/>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71" s="199" t="s">
        <v>20</v>
      </c>
      <c r="L71" s="578" t="s">
        <v>62</v>
      </c>
      <c r="M71" s="200">
        <v>1</v>
      </c>
      <c r="N71" s="200" t="s">
        <v>39</v>
      </c>
      <c r="O71" s="25"/>
      <c r="P71" s="25">
        <f t="shared" si="33"/>
        <v>0</v>
      </c>
      <c r="Q71" s="29" t="s">
        <v>63</v>
      </c>
      <c r="R71" s="29"/>
      <c r="X71" s="199" t="s">
        <v>62</v>
      </c>
      <c r="Y71" s="578">
        <v>1</v>
      </c>
      <c r="Z71" s="200" t="s">
        <v>39</v>
      </c>
      <c r="AA71" s="200"/>
      <c r="AB71" s="25"/>
      <c r="AC71" s="25"/>
    </row>
    <row r="72" spans="1:29" ht="15.75" hidden="1">
      <c r="A72" s="533" t="s">
        <v>2727</v>
      </c>
      <c r="B72" s="533">
        <v>2</v>
      </c>
      <c r="C72" s="533" t="s">
        <v>24</v>
      </c>
      <c r="D72" s="572" t="s">
        <v>1413</v>
      </c>
      <c r="E72" s="571" t="str">
        <f t="shared" si="14"/>
        <v xml:space="preserve"> SELECTIVE STRUCTURE DEMOLITION</v>
      </c>
      <c r="F72" s="533" t="str">
        <f t="shared" si="17"/>
        <v>AR</v>
      </c>
      <c r="G72" s="533" t="s">
        <v>2725</v>
      </c>
      <c r="H72" s="533">
        <v>71</v>
      </c>
      <c r="I72" s="533" t="str">
        <f t="shared" ref="I72:J72" si="38">I70</f>
        <v xml:space="preserve">Architectural Demolition </v>
      </c>
      <c r="J72" s="533" t="str">
        <f t="shared" si="38"/>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72" s="31" t="s">
        <v>1192</v>
      </c>
      <c r="L72" s="32"/>
      <c r="M72" s="33"/>
      <c r="N72" s="33"/>
      <c r="O72" s="360"/>
      <c r="P72" s="34"/>
      <c r="Q72" s="29"/>
      <c r="R72" s="29"/>
      <c r="X72" s="31"/>
      <c r="Y72" s="32"/>
      <c r="Z72" s="33"/>
      <c r="AA72" s="33"/>
      <c r="AB72" s="360"/>
      <c r="AC72" s="34"/>
    </row>
    <row r="73" spans="1:29" ht="15.75" hidden="1">
      <c r="A73" s="533" t="s">
        <v>2727</v>
      </c>
      <c r="B73" s="533">
        <v>2</v>
      </c>
      <c r="C73" s="533" t="s">
        <v>24</v>
      </c>
      <c r="D73" s="35" t="s">
        <v>22</v>
      </c>
      <c r="E73" s="35" t="s">
        <v>22</v>
      </c>
      <c r="G73" s="533" t="s">
        <v>2724</v>
      </c>
      <c r="H73" s="533">
        <v>72</v>
      </c>
      <c r="I73" s="533" t="str">
        <f t="shared" ref="I73:J73" si="39">I71</f>
        <v xml:space="preserve">Architectural Demolition </v>
      </c>
      <c r="J73" s="533" t="str">
        <f t="shared" si="39"/>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73" s="35" t="s">
        <v>22</v>
      </c>
      <c r="L73" s="32"/>
      <c r="M73" s="33"/>
      <c r="N73" s="33"/>
      <c r="O73" s="360" t="s">
        <v>8</v>
      </c>
      <c r="P73" s="25">
        <v>0</v>
      </c>
      <c r="Q73" s="29"/>
      <c r="R73" s="29"/>
      <c r="X73" s="35"/>
      <c r="Y73" s="32"/>
      <c r="Z73" s="33"/>
      <c r="AA73" s="33" t="s">
        <v>8</v>
      </c>
      <c r="AB73" s="360">
        <v>1960</v>
      </c>
      <c r="AC73" s="25"/>
    </row>
    <row r="74" spans="1:29" ht="15.75" hidden="1">
      <c r="A74" s="533" t="s">
        <v>2727</v>
      </c>
      <c r="B74" s="533">
        <v>3</v>
      </c>
      <c r="C74" s="533" t="s">
        <v>65</v>
      </c>
      <c r="D74" s="572" t="s">
        <v>1426</v>
      </c>
      <c r="E74" s="571" t="s">
        <v>1314</v>
      </c>
      <c r="F74" s="533" t="str">
        <f t="shared" si="17"/>
        <v>ST</v>
      </c>
      <c r="G74" s="533" t="s">
        <v>2725</v>
      </c>
      <c r="H74" s="533">
        <v>73</v>
      </c>
      <c r="I74" s="533" t="str">
        <f t="shared" ref="I74:J74" si="40">I72</f>
        <v xml:space="preserve">Architectural Demolition </v>
      </c>
      <c r="J74" s="533" t="str">
        <f t="shared" si="40"/>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74" s="36"/>
      <c r="L74" s="37"/>
      <c r="M74" s="38" t="s">
        <v>64</v>
      </c>
      <c r="N74" s="39"/>
      <c r="O74" s="361"/>
      <c r="P74" s="41"/>
      <c r="X74" s="396"/>
      <c r="Y74" s="397" t="s">
        <v>64</v>
      </c>
      <c r="Z74" s="398"/>
      <c r="AA74" s="399"/>
      <c r="AB74" s="361"/>
      <c r="AC74" s="400"/>
    </row>
    <row r="75" spans="1:29" ht="15.75" hidden="1">
      <c r="A75" s="533" t="s">
        <v>2727</v>
      </c>
      <c r="B75" s="533">
        <v>3</v>
      </c>
      <c r="C75" s="533" t="s">
        <v>65</v>
      </c>
      <c r="D75" s="572" t="s">
        <v>1426</v>
      </c>
      <c r="E75" s="571" t="s">
        <v>1314</v>
      </c>
      <c r="F75" s="533" t="str">
        <f t="shared" si="17"/>
        <v>ST</v>
      </c>
      <c r="G75" s="533" t="s">
        <v>2725</v>
      </c>
      <c r="H75" s="533">
        <v>74</v>
      </c>
      <c r="I75" s="533" t="str">
        <f t="shared" ref="I75:J75" si="41">I73</f>
        <v xml:space="preserve">Architectural Demolition </v>
      </c>
      <c r="J75" s="533" t="str">
        <f t="shared" si="41"/>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75" s="36"/>
      <c r="L75" s="37"/>
      <c r="M75" s="38" t="s">
        <v>65</v>
      </c>
      <c r="N75" s="39"/>
      <c r="O75" s="361"/>
      <c r="P75" s="41"/>
      <c r="X75" s="396"/>
      <c r="Y75" s="397" t="s">
        <v>65</v>
      </c>
      <c r="Z75" s="398"/>
      <c r="AA75" s="399"/>
      <c r="AB75" s="361"/>
      <c r="AC75" s="400"/>
    </row>
    <row r="76" spans="1:29" ht="15.75" hidden="1">
      <c r="A76" s="533" t="s">
        <v>2727</v>
      </c>
      <c r="B76" s="533">
        <v>3</v>
      </c>
      <c r="C76" s="533" t="s">
        <v>65</v>
      </c>
      <c r="D76" s="572" t="s">
        <v>1413</v>
      </c>
      <c r="E76" s="571" t="str">
        <f t="shared" si="14"/>
        <v xml:space="preserve"> CAST - IN PLACE CONCRETE  </v>
      </c>
      <c r="F76" s="533" t="str">
        <f t="shared" si="17"/>
        <v>AR</v>
      </c>
      <c r="G76" s="533" t="s">
        <v>2725</v>
      </c>
      <c r="H76" s="533">
        <v>75</v>
      </c>
      <c r="I76" s="533" t="str">
        <f t="shared" ref="I76:J76" si="42">I74</f>
        <v xml:space="preserve">Architectural Demolition </v>
      </c>
      <c r="J76" s="533" t="str">
        <f t="shared" si="42"/>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76" s="42" t="s">
        <v>2</v>
      </c>
      <c r="L76" s="43" t="s">
        <v>25</v>
      </c>
      <c r="M76" s="38" t="s">
        <v>4</v>
      </c>
      <c r="N76" s="44" t="s">
        <v>5</v>
      </c>
      <c r="O76" s="362" t="s">
        <v>6</v>
      </c>
      <c r="P76" s="45" t="s">
        <v>7</v>
      </c>
      <c r="X76" s="401" t="s">
        <v>25</v>
      </c>
      <c r="Y76" s="402" t="s">
        <v>4</v>
      </c>
      <c r="Z76" s="398" t="s">
        <v>5</v>
      </c>
      <c r="AA76" s="403" t="s">
        <v>6</v>
      </c>
      <c r="AB76" s="362" t="s">
        <v>7</v>
      </c>
      <c r="AC76" s="404"/>
    </row>
    <row r="77" spans="1:29" ht="15.75" hidden="1">
      <c r="A77" s="533" t="s">
        <v>2727</v>
      </c>
      <c r="B77" s="533">
        <v>3</v>
      </c>
      <c r="C77" s="533" t="s">
        <v>65</v>
      </c>
      <c r="D77" s="572" t="s">
        <v>1413</v>
      </c>
      <c r="E77" s="571" t="str">
        <f t="shared" si="14"/>
        <v xml:space="preserve"> CAST - IN PLACE CONCRETE  </v>
      </c>
      <c r="F77" s="533" t="str">
        <f t="shared" si="17"/>
        <v>AR</v>
      </c>
      <c r="G77" s="533" t="s">
        <v>2725</v>
      </c>
      <c r="H77" s="533">
        <v>76</v>
      </c>
      <c r="I77" s="533" t="str">
        <f t="shared" ref="I77:J77" si="43">I75</f>
        <v xml:space="preserve">Architectural Demolition </v>
      </c>
      <c r="J77" s="533" t="str">
        <f t="shared" si="43"/>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77" s="36"/>
      <c r="L77" s="37"/>
      <c r="M77" s="46"/>
      <c r="N77" s="47"/>
      <c r="O77" s="361"/>
      <c r="P77" s="48" t="s">
        <v>8</v>
      </c>
      <c r="X77" s="396"/>
      <c r="Y77" s="397"/>
      <c r="Z77" s="405"/>
      <c r="AA77" s="406"/>
      <c r="AB77" s="361" t="s">
        <v>8</v>
      </c>
      <c r="AC77" s="407"/>
    </row>
    <row r="78" spans="1:29" ht="15.75" hidden="1">
      <c r="A78" s="533" t="s">
        <v>2727</v>
      </c>
      <c r="B78" s="533">
        <v>3</v>
      </c>
      <c r="C78" s="533" t="s">
        <v>65</v>
      </c>
      <c r="D78" s="572" t="s">
        <v>1426</v>
      </c>
      <c r="E78" s="571" t="s">
        <v>1314</v>
      </c>
      <c r="F78" s="533" t="str">
        <f t="shared" ref="F78:F104" si="44">VLOOKUP(D78,trade,3,FALSE)</f>
        <v>ST</v>
      </c>
      <c r="G78" s="533" t="s">
        <v>2725</v>
      </c>
      <c r="H78" s="533">
        <v>77</v>
      </c>
      <c r="I78" s="533" t="str">
        <f t="shared" ref="I78:J78" si="45">I76</f>
        <v xml:space="preserve">Architectural Demolition </v>
      </c>
      <c r="J78" s="533" t="str">
        <f t="shared" si="45"/>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78" s="37"/>
      <c r="L78" s="581" t="s">
        <v>66</v>
      </c>
      <c r="M78" s="582"/>
      <c r="N78" s="583"/>
      <c r="O78" s="361"/>
      <c r="P78" s="39"/>
      <c r="X78" s="397" t="s">
        <v>66</v>
      </c>
      <c r="Y78" s="584"/>
      <c r="Z78" s="585"/>
      <c r="AA78" s="586"/>
      <c r="AB78" s="361"/>
      <c r="AC78" s="399"/>
    </row>
    <row r="79" spans="1:29" ht="15.75" hidden="1">
      <c r="A79" s="533" t="s">
        <v>2727</v>
      </c>
      <c r="B79" s="533">
        <v>3</v>
      </c>
      <c r="C79" s="533" t="s">
        <v>65</v>
      </c>
      <c r="D79" s="572" t="s">
        <v>1426</v>
      </c>
      <c r="E79" s="571" t="str">
        <f t="shared" ref="E79:E104" si="46">E78</f>
        <v xml:space="preserve"> CAST - IN PLACE CONCRETE  </v>
      </c>
      <c r="F79" s="533" t="str">
        <f t="shared" si="44"/>
        <v>ST</v>
      </c>
      <c r="G79" s="533" t="s">
        <v>2725</v>
      </c>
      <c r="H79" s="533">
        <v>78</v>
      </c>
      <c r="I79" s="533" t="str">
        <f>L79</f>
        <v>Concrete; Compressive strength on cylinder 110 kg/cm2; Ordinary Portland cement (Type I ); plain</v>
      </c>
      <c r="J79" s="533" t="str">
        <f>L79</f>
        <v>Concrete; Compressive strength on cylinder 110 kg/cm2; Ordinary Portland cement (Type I ); plain</v>
      </c>
      <c r="K79" s="209"/>
      <c r="L79" s="587" t="s">
        <v>67</v>
      </c>
      <c r="M79" s="281"/>
      <c r="N79" s="282"/>
      <c r="O79" s="361"/>
      <c r="P79" s="39"/>
      <c r="X79" s="414" t="s">
        <v>67</v>
      </c>
      <c r="Y79" s="588"/>
      <c r="Z79" s="408"/>
      <c r="AA79" s="409"/>
      <c r="AB79" s="361"/>
      <c r="AC79" s="399"/>
    </row>
    <row r="80" spans="1:29" ht="15.75" hidden="1">
      <c r="A80" s="533" t="s">
        <v>2727</v>
      </c>
      <c r="B80" s="533">
        <v>3</v>
      </c>
      <c r="C80" s="533" t="s">
        <v>65</v>
      </c>
      <c r="D80" s="572" t="s">
        <v>1426</v>
      </c>
      <c r="E80" s="571" t="str">
        <f t="shared" si="46"/>
        <v xml:space="preserve"> CAST - IN PLACE CONCRETE  </v>
      </c>
      <c r="F80" s="533" t="str">
        <f t="shared" si="44"/>
        <v>ST</v>
      </c>
      <c r="G80" s="533" t="s">
        <v>2722</v>
      </c>
      <c r="H80" s="533">
        <v>79</v>
      </c>
      <c r="I80" s="533" t="str">
        <f t="shared" ref="I80:J80" si="47">I78</f>
        <v xml:space="preserve">Architectural Demolition </v>
      </c>
      <c r="J80" s="533" t="str">
        <f t="shared" si="47"/>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80" s="209" t="s">
        <v>13</v>
      </c>
      <c r="L80" s="589" t="s">
        <v>68</v>
      </c>
      <c r="M80" s="281">
        <v>38</v>
      </c>
      <c r="N80" s="282" t="s">
        <v>69</v>
      </c>
      <c r="O80" s="293">
        <v>0</v>
      </c>
      <c r="P80" s="25">
        <f t="shared" ref="P80:P82" si="48">O80*M80</f>
        <v>0</v>
      </c>
      <c r="X80" s="414" t="s">
        <v>68</v>
      </c>
      <c r="Y80" s="590">
        <v>38</v>
      </c>
      <c r="Z80" s="408" t="s">
        <v>69</v>
      </c>
      <c r="AA80" s="409">
        <v>0</v>
      </c>
      <c r="AB80" s="293">
        <v>0</v>
      </c>
      <c r="AC80" s="399"/>
    </row>
    <row r="81" spans="1:29" ht="15.75" hidden="1">
      <c r="A81" s="533" t="s">
        <v>2727</v>
      </c>
      <c r="B81" s="533">
        <v>3</v>
      </c>
      <c r="C81" s="533" t="s">
        <v>65</v>
      </c>
      <c r="D81" s="572" t="s">
        <v>1426</v>
      </c>
      <c r="E81" s="571" t="str">
        <f t="shared" si="46"/>
        <v xml:space="preserve"> CAST - IN PLACE CONCRETE  </v>
      </c>
      <c r="F81" s="533" t="str">
        <f t="shared" si="44"/>
        <v>ST</v>
      </c>
      <c r="G81" s="533" t="s">
        <v>2722</v>
      </c>
      <c r="H81" s="533">
        <v>80</v>
      </c>
      <c r="I81" s="533" t="str">
        <f t="shared" ref="I81:J81" si="49">I79</f>
        <v>Concrete; Compressive strength on cylinder 110 kg/cm2; Ordinary Portland cement (Type I ); plain</v>
      </c>
      <c r="J81" s="533" t="str">
        <f t="shared" si="49"/>
        <v>Concrete; Compressive strength on cylinder 110 kg/cm2; Ordinary Portland cement (Type I ); plain</v>
      </c>
      <c r="K81" s="209" t="s">
        <v>15</v>
      </c>
      <c r="L81" s="589" t="s">
        <v>70</v>
      </c>
      <c r="M81" s="281">
        <v>6</v>
      </c>
      <c r="N81" s="282" t="s">
        <v>69</v>
      </c>
      <c r="O81" s="293">
        <v>0</v>
      </c>
      <c r="P81" s="25">
        <f t="shared" si="48"/>
        <v>0</v>
      </c>
      <c r="X81" s="414" t="s">
        <v>70</v>
      </c>
      <c r="Y81" s="590">
        <v>6</v>
      </c>
      <c r="Z81" s="408" t="s">
        <v>69</v>
      </c>
      <c r="AA81" s="409">
        <v>0</v>
      </c>
      <c r="AB81" s="293">
        <v>0</v>
      </c>
      <c r="AC81" s="399"/>
    </row>
    <row r="82" spans="1:29" ht="15.75" hidden="1">
      <c r="A82" s="533" t="s">
        <v>2727</v>
      </c>
      <c r="B82" s="533">
        <v>3</v>
      </c>
      <c r="C82" s="533" t="s">
        <v>65</v>
      </c>
      <c r="D82" s="572" t="s">
        <v>1426</v>
      </c>
      <c r="E82" s="571" t="str">
        <f t="shared" si="46"/>
        <v xml:space="preserve"> CAST - IN PLACE CONCRETE  </v>
      </c>
      <c r="F82" s="533" t="str">
        <f t="shared" si="44"/>
        <v>ST</v>
      </c>
      <c r="G82" s="533" t="s">
        <v>2722</v>
      </c>
      <c r="H82" s="533">
        <v>81</v>
      </c>
      <c r="I82" s="533" t="str">
        <f t="shared" ref="I82:J82" si="50">I80</f>
        <v xml:space="preserve">Architectural Demolition </v>
      </c>
      <c r="J82" s="533" t="str">
        <f t="shared" si="50"/>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82" s="209" t="s">
        <v>17</v>
      </c>
      <c r="L82" s="589" t="s">
        <v>71</v>
      </c>
      <c r="M82" s="283">
        <v>5</v>
      </c>
      <c r="N82" s="282" t="s">
        <v>69</v>
      </c>
      <c r="O82" s="293">
        <v>0</v>
      </c>
      <c r="P82" s="25">
        <f t="shared" si="48"/>
        <v>0</v>
      </c>
      <c r="X82" s="414" t="s">
        <v>71</v>
      </c>
      <c r="Y82" s="590">
        <v>5</v>
      </c>
      <c r="Z82" s="410" t="s">
        <v>69</v>
      </c>
      <c r="AA82" s="409">
        <v>0</v>
      </c>
      <c r="AB82" s="293">
        <v>0</v>
      </c>
      <c r="AC82" s="399"/>
    </row>
    <row r="83" spans="1:29" ht="16.5" hidden="1" thickBot="1">
      <c r="A83" s="533" t="s">
        <v>2727</v>
      </c>
      <c r="B83" s="533">
        <v>3</v>
      </c>
      <c r="C83" s="533" t="s">
        <v>65</v>
      </c>
      <c r="D83" s="572" t="s">
        <v>1426</v>
      </c>
      <c r="E83" s="571" t="str">
        <f t="shared" si="46"/>
        <v xml:space="preserve"> CAST - IN PLACE CONCRETE  </v>
      </c>
      <c r="F83" s="533" t="str">
        <f t="shared" si="44"/>
        <v>ST</v>
      </c>
      <c r="G83" s="533" t="s">
        <v>2725</v>
      </c>
      <c r="H83" s="533">
        <v>82</v>
      </c>
      <c r="I83" s="533" t="str">
        <f>L83</f>
        <v xml:space="preserve">Concrete; Compression strength on cylinder 300 kg/cm2; Ordinary Portland cement Type I;  including basic and plain finish formwork reinforced </v>
      </c>
      <c r="J83" s="533" t="str">
        <f>L83</f>
        <v xml:space="preserve">Concrete; Compression strength on cylinder 300 kg/cm2; Ordinary Portland cement Type I;  including basic and plain finish formwork reinforced </v>
      </c>
      <c r="K83" s="37"/>
      <c r="L83" s="591" t="s">
        <v>72</v>
      </c>
      <c r="M83" s="50"/>
      <c r="N83" s="51"/>
      <c r="O83" s="293">
        <v>0</v>
      </c>
      <c r="P83" s="39"/>
      <c r="X83" s="397" t="s">
        <v>72</v>
      </c>
      <c r="Y83" s="591"/>
      <c r="Z83" s="363"/>
      <c r="AA83" s="411">
        <v>0</v>
      </c>
      <c r="AB83" s="293"/>
      <c r="AC83" s="399"/>
    </row>
    <row r="84" spans="1:29" ht="15.75" hidden="1">
      <c r="A84" s="533" t="s">
        <v>2727</v>
      </c>
      <c r="B84" s="533">
        <v>3</v>
      </c>
      <c r="C84" s="533" t="s">
        <v>65</v>
      </c>
      <c r="D84" s="572" t="s">
        <v>1426</v>
      </c>
      <c r="E84" s="571" t="str">
        <f t="shared" si="46"/>
        <v xml:space="preserve"> CAST - IN PLACE CONCRETE  </v>
      </c>
      <c r="F84" s="533" t="str">
        <f t="shared" si="44"/>
        <v>ST</v>
      </c>
      <c r="G84" s="533" t="s">
        <v>2722</v>
      </c>
      <c r="H84" s="533">
        <v>83</v>
      </c>
      <c r="I84" s="533" t="str">
        <f t="shared" ref="I84:J84" si="51">I82</f>
        <v xml:space="preserve">Architectural Demolition </v>
      </c>
      <c r="J84" s="533" t="str">
        <f t="shared" si="51"/>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84" s="209" t="s">
        <v>19</v>
      </c>
      <c r="L84" s="592" t="s">
        <v>1118</v>
      </c>
      <c r="M84" s="281">
        <v>80</v>
      </c>
      <c r="N84" s="282" t="s">
        <v>69</v>
      </c>
      <c r="O84" s="293">
        <v>0</v>
      </c>
      <c r="P84" s="25">
        <f t="shared" ref="P84:P93" si="52">O84*M84</f>
        <v>0</v>
      </c>
      <c r="X84" s="414" t="s">
        <v>1118</v>
      </c>
      <c r="Y84" s="592">
        <v>80</v>
      </c>
      <c r="Z84" s="408" t="s">
        <v>69</v>
      </c>
      <c r="AA84" s="409">
        <v>0</v>
      </c>
      <c r="AB84" s="293">
        <v>0</v>
      </c>
      <c r="AC84" s="399"/>
    </row>
    <row r="85" spans="1:29" ht="15.75" hidden="1">
      <c r="A85" s="533" t="s">
        <v>2727</v>
      </c>
      <c r="B85" s="533">
        <v>3</v>
      </c>
      <c r="C85" s="533" t="s">
        <v>65</v>
      </c>
      <c r="D85" s="572" t="s">
        <v>1426</v>
      </c>
      <c r="E85" s="571" t="str">
        <f t="shared" si="46"/>
        <v xml:space="preserve"> CAST - IN PLACE CONCRETE  </v>
      </c>
      <c r="F85" s="533" t="str">
        <f t="shared" si="44"/>
        <v>ST</v>
      </c>
      <c r="G85" s="533" t="s">
        <v>2722</v>
      </c>
      <c r="H85" s="533">
        <v>84</v>
      </c>
      <c r="I85" s="533" t="str">
        <f t="shared" ref="I85:J85" si="53">I83</f>
        <v xml:space="preserve">Concrete; Compression strength on cylinder 300 kg/cm2; Ordinary Portland cement Type I;  including basic and plain finish formwork reinforced </v>
      </c>
      <c r="J85" s="533" t="str">
        <f t="shared" si="53"/>
        <v xml:space="preserve">Concrete; Compression strength on cylinder 300 kg/cm2; Ordinary Portland cement Type I;  including basic and plain finish formwork reinforced </v>
      </c>
      <c r="K85" s="209" t="s">
        <v>20</v>
      </c>
      <c r="L85" s="589" t="s">
        <v>73</v>
      </c>
      <c r="M85" s="281">
        <v>30</v>
      </c>
      <c r="N85" s="282" t="s">
        <v>69</v>
      </c>
      <c r="O85" s="293">
        <v>0</v>
      </c>
      <c r="P85" s="25">
        <f t="shared" si="52"/>
        <v>0</v>
      </c>
      <c r="X85" s="414" t="s">
        <v>73</v>
      </c>
      <c r="Y85" s="590">
        <v>30</v>
      </c>
      <c r="Z85" s="408" t="s">
        <v>69</v>
      </c>
      <c r="AA85" s="409">
        <v>0</v>
      </c>
      <c r="AB85" s="293">
        <v>0</v>
      </c>
      <c r="AC85" s="399"/>
    </row>
    <row r="86" spans="1:29" ht="15.75" hidden="1">
      <c r="A86" s="533" t="s">
        <v>2727</v>
      </c>
      <c r="B86" s="533">
        <v>3</v>
      </c>
      <c r="C86" s="533" t="s">
        <v>65</v>
      </c>
      <c r="D86" s="572" t="s">
        <v>1426</v>
      </c>
      <c r="E86" s="571" t="str">
        <f t="shared" si="46"/>
        <v xml:space="preserve"> CAST - IN PLACE CONCRETE  </v>
      </c>
      <c r="F86" s="533" t="str">
        <f t="shared" si="44"/>
        <v>ST</v>
      </c>
      <c r="G86" s="533" t="s">
        <v>2722</v>
      </c>
      <c r="H86" s="533">
        <v>85</v>
      </c>
      <c r="I86" s="533" t="str">
        <f t="shared" ref="I86:J86" si="54">I84</f>
        <v xml:space="preserve">Architectural Demolition </v>
      </c>
      <c r="J86" s="533" t="str">
        <f t="shared" si="54"/>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86" s="209" t="s">
        <v>21</v>
      </c>
      <c r="L86" s="209" t="s">
        <v>74</v>
      </c>
      <c r="M86" s="281">
        <v>1</v>
      </c>
      <c r="N86" s="282" t="s">
        <v>69</v>
      </c>
      <c r="O86" s="293">
        <v>0</v>
      </c>
      <c r="P86" s="25">
        <f t="shared" si="52"/>
        <v>0</v>
      </c>
      <c r="X86" s="414" t="s">
        <v>74</v>
      </c>
      <c r="Y86" s="414">
        <v>1</v>
      </c>
      <c r="Z86" s="408" t="s">
        <v>69</v>
      </c>
      <c r="AA86" s="409">
        <v>0</v>
      </c>
      <c r="AB86" s="293">
        <v>0</v>
      </c>
      <c r="AC86" s="399"/>
    </row>
    <row r="87" spans="1:29" ht="15.75" hidden="1">
      <c r="A87" s="533" t="s">
        <v>2727</v>
      </c>
      <c r="B87" s="533">
        <v>3</v>
      </c>
      <c r="C87" s="533" t="s">
        <v>65</v>
      </c>
      <c r="D87" s="572" t="s">
        <v>1426</v>
      </c>
      <c r="E87" s="571" t="str">
        <f t="shared" si="46"/>
        <v xml:space="preserve"> CAST - IN PLACE CONCRETE  </v>
      </c>
      <c r="F87" s="533" t="str">
        <f t="shared" si="44"/>
        <v>ST</v>
      </c>
      <c r="G87" s="533" t="s">
        <v>2722</v>
      </c>
      <c r="H87" s="533">
        <v>86</v>
      </c>
      <c r="I87" s="533" t="str">
        <f t="shared" ref="I87:J87" si="55">I85</f>
        <v xml:space="preserve">Concrete; Compression strength on cylinder 300 kg/cm2; Ordinary Portland cement Type I;  including basic and plain finish formwork reinforced </v>
      </c>
      <c r="J87" s="533" t="str">
        <f t="shared" si="55"/>
        <v xml:space="preserve">Concrete; Compression strength on cylinder 300 kg/cm2; Ordinary Portland cement Type I;  including basic and plain finish formwork reinforced </v>
      </c>
      <c r="K87" s="593" t="s">
        <v>45</v>
      </c>
      <c r="L87" s="589" t="s">
        <v>75</v>
      </c>
      <c r="M87" s="281">
        <v>50</v>
      </c>
      <c r="N87" s="282" t="s">
        <v>69</v>
      </c>
      <c r="O87" s="293">
        <v>0</v>
      </c>
      <c r="P87" s="25">
        <f t="shared" si="52"/>
        <v>0</v>
      </c>
      <c r="X87" s="594" t="s">
        <v>75</v>
      </c>
      <c r="Y87" s="590">
        <v>50</v>
      </c>
      <c r="Z87" s="408" t="s">
        <v>69</v>
      </c>
      <c r="AA87" s="409">
        <v>0</v>
      </c>
      <c r="AB87" s="293">
        <v>0</v>
      </c>
      <c r="AC87" s="399"/>
    </row>
    <row r="88" spans="1:29" ht="16.5" hidden="1" thickBot="1">
      <c r="A88" s="533" t="s">
        <v>2727</v>
      </c>
      <c r="B88" s="533">
        <v>3</v>
      </c>
      <c r="C88" s="533" t="s">
        <v>65</v>
      </c>
      <c r="D88" s="572" t="s">
        <v>1426</v>
      </c>
      <c r="E88" s="571" t="str">
        <f t="shared" si="46"/>
        <v xml:space="preserve"> CAST - IN PLACE CONCRETE  </v>
      </c>
      <c r="F88" s="533" t="str">
        <f t="shared" si="44"/>
        <v>ST</v>
      </c>
      <c r="G88" s="533" t="s">
        <v>2722</v>
      </c>
      <c r="H88" s="533">
        <v>87</v>
      </c>
      <c r="I88" s="533" t="str">
        <f t="shared" ref="I88:J88" si="56">I86</f>
        <v xml:space="preserve">Architectural Demolition </v>
      </c>
      <c r="J88" s="533" t="str">
        <f t="shared" si="56"/>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88" s="37" t="s">
        <v>13</v>
      </c>
      <c r="L88" s="595" t="s">
        <v>1197</v>
      </c>
      <c r="M88" s="50">
        <v>20</v>
      </c>
      <c r="N88" s="51" t="s">
        <v>69</v>
      </c>
      <c r="O88" s="293">
        <v>119</v>
      </c>
      <c r="P88" s="25">
        <f t="shared" si="52"/>
        <v>2380</v>
      </c>
      <c r="X88" s="397" t="s">
        <v>1197</v>
      </c>
      <c r="Y88" s="596">
        <v>20</v>
      </c>
      <c r="Z88" s="363" t="s">
        <v>69</v>
      </c>
      <c r="AA88" s="411">
        <v>119</v>
      </c>
      <c r="AB88" s="293">
        <v>2380</v>
      </c>
      <c r="AC88" s="399"/>
    </row>
    <row r="89" spans="1:29" ht="16.5" hidden="1" thickBot="1">
      <c r="A89" s="533" t="s">
        <v>2727</v>
      </c>
      <c r="B89" s="533">
        <v>3</v>
      </c>
      <c r="C89" s="533" t="s">
        <v>65</v>
      </c>
      <c r="D89" s="572" t="s">
        <v>1426</v>
      </c>
      <c r="E89" s="571" t="str">
        <f t="shared" si="46"/>
        <v xml:space="preserve"> CAST - IN PLACE CONCRETE  </v>
      </c>
      <c r="F89" s="533" t="str">
        <f t="shared" si="44"/>
        <v>ST</v>
      </c>
      <c r="G89" s="533" t="s">
        <v>2722</v>
      </c>
      <c r="H89" s="533">
        <v>88</v>
      </c>
      <c r="I89" s="533" t="str">
        <f t="shared" ref="I89:J89" si="57">I87</f>
        <v xml:space="preserve">Concrete; Compression strength on cylinder 300 kg/cm2; Ordinary Portland cement Type I;  including basic and plain finish formwork reinforced </v>
      </c>
      <c r="J89" s="533" t="str">
        <f t="shared" si="57"/>
        <v xml:space="preserve">Concrete; Compression strength on cylinder 300 kg/cm2; Ordinary Portland cement Type I;  including basic and plain finish formwork reinforced </v>
      </c>
      <c r="K89" s="37" t="s">
        <v>15</v>
      </c>
      <c r="L89" s="597" t="s">
        <v>1119</v>
      </c>
      <c r="M89" s="284">
        <v>5</v>
      </c>
      <c r="N89" s="51" t="s">
        <v>69</v>
      </c>
      <c r="O89" s="293">
        <v>125</v>
      </c>
      <c r="P89" s="25">
        <f t="shared" si="52"/>
        <v>625</v>
      </c>
      <c r="X89" s="397" t="s">
        <v>1119</v>
      </c>
      <c r="Y89" s="597">
        <v>5</v>
      </c>
      <c r="Z89" s="412" t="s">
        <v>69</v>
      </c>
      <c r="AA89" s="411">
        <v>125</v>
      </c>
      <c r="AB89" s="293">
        <v>625</v>
      </c>
      <c r="AC89" s="399"/>
    </row>
    <row r="90" spans="1:29" ht="15.75" hidden="1">
      <c r="A90" s="533" t="s">
        <v>2727</v>
      </c>
      <c r="B90" s="533">
        <v>3</v>
      </c>
      <c r="C90" s="533" t="s">
        <v>65</v>
      </c>
      <c r="D90" s="572" t="s">
        <v>1426</v>
      </c>
      <c r="E90" s="571" t="str">
        <f t="shared" si="46"/>
        <v xml:space="preserve"> CAST - IN PLACE CONCRETE  </v>
      </c>
      <c r="F90" s="533" t="str">
        <f t="shared" si="44"/>
        <v>ST</v>
      </c>
      <c r="G90" s="533" t="s">
        <v>2722</v>
      </c>
      <c r="H90" s="533">
        <v>89</v>
      </c>
      <c r="I90" s="533" t="str">
        <f t="shared" ref="I90:J90" si="58">I88</f>
        <v xml:space="preserve">Architectural Demolition </v>
      </c>
      <c r="J90" s="533" t="str">
        <f t="shared" si="58"/>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90" s="209" t="s">
        <v>76</v>
      </c>
      <c r="L90" s="592" t="s">
        <v>1120</v>
      </c>
      <c r="M90" s="281">
        <v>1</v>
      </c>
      <c r="N90" s="282" t="s">
        <v>69</v>
      </c>
      <c r="O90" s="293">
        <v>0</v>
      </c>
      <c r="P90" s="25">
        <f t="shared" si="52"/>
        <v>0</v>
      </c>
      <c r="X90" s="414" t="s">
        <v>1120</v>
      </c>
      <c r="Y90" s="592">
        <v>1</v>
      </c>
      <c r="Z90" s="408" t="s">
        <v>69</v>
      </c>
      <c r="AA90" s="409">
        <v>0</v>
      </c>
      <c r="AB90" s="293">
        <v>0</v>
      </c>
      <c r="AC90" s="399"/>
    </row>
    <row r="91" spans="1:29" ht="15.75" hidden="1">
      <c r="A91" s="533" t="s">
        <v>2727</v>
      </c>
      <c r="B91" s="533">
        <v>3</v>
      </c>
      <c r="C91" s="533" t="s">
        <v>65</v>
      </c>
      <c r="D91" s="572" t="s">
        <v>1426</v>
      </c>
      <c r="E91" s="571" t="str">
        <f t="shared" si="46"/>
        <v xml:space="preserve"> CAST - IN PLACE CONCRETE  </v>
      </c>
      <c r="F91" s="533" t="str">
        <f t="shared" si="44"/>
        <v>ST</v>
      </c>
      <c r="G91" s="533" t="s">
        <v>2722</v>
      </c>
      <c r="H91" s="533">
        <v>90</v>
      </c>
      <c r="I91" s="533" t="str">
        <f t="shared" ref="I91:J91" si="59">I89</f>
        <v xml:space="preserve">Concrete; Compression strength on cylinder 300 kg/cm2; Ordinary Portland cement Type I;  including basic and plain finish formwork reinforced </v>
      </c>
      <c r="J91" s="533" t="str">
        <f t="shared" si="59"/>
        <v xml:space="preserve">Concrete; Compression strength on cylinder 300 kg/cm2; Ordinary Portland cement Type I;  including basic and plain finish formwork reinforced </v>
      </c>
      <c r="K91" s="37" t="s">
        <v>17</v>
      </c>
      <c r="L91" s="56" t="s">
        <v>79</v>
      </c>
      <c r="M91" s="50">
        <v>5</v>
      </c>
      <c r="N91" s="51" t="s">
        <v>69</v>
      </c>
      <c r="O91" s="293">
        <v>125</v>
      </c>
      <c r="P91" s="25">
        <f t="shared" si="52"/>
        <v>625</v>
      </c>
      <c r="X91" s="397" t="s">
        <v>79</v>
      </c>
      <c r="Y91" s="422">
        <v>5</v>
      </c>
      <c r="Z91" s="363" t="s">
        <v>69</v>
      </c>
      <c r="AA91" s="411">
        <v>125</v>
      </c>
      <c r="AB91" s="293">
        <v>625</v>
      </c>
      <c r="AC91" s="399"/>
    </row>
    <row r="92" spans="1:29" ht="15.75" hidden="1">
      <c r="A92" s="533" t="s">
        <v>2727</v>
      </c>
      <c r="B92" s="533">
        <v>3</v>
      </c>
      <c r="C92" s="533" t="s">
        <v>65</v>
      </c>
      <c r="D92" s="572" t="s">
        <v>1426</v>
      </c>
      <c r="E92" s="571" t="str">
        <f t="shared" si="46"/>
        <v xml:space="preserve"> CAST - IN PLACE CONCRETE  </v>
      </c>
      <c r="F92" s="533" t="str">
        <f t="shared" si="44"/>
        <v>ST</v>
      </c>
      <c r="G92" s="533" t="s">
        <v>2722</v>
      </c>
      <c r="H92" s="533">
        <v>91</v>
      </c>
      <c r="I92" s="533" t="str">
        <f t="shared" ref="I92:J92" si="60">I90</f>
        <v xml:space="preserve">Architectural Demolition </v>
      </c>
      <c r="J92" s="533" t="str">
        <f t="shared" si="60"/>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92" s="37" t="s">
        <v>19</v>
      </c>
      <c r="L92" s="56" t="s">
        <v>1121</v>
      </c>
      <c r="M92" s="50">
        <v>32</v>
      </c>
      <c r="N92" s="51" t="s">
        <v>33</v>
      </c>
      <c r="O92" s="293">
        <v>38</v>
      </c>
      <c r="P92" s="25">
        <f t="shared" si="52"/>
        <v>1216</v>
      </c>
      <c r="X92" s="397" t="s">
        <v>1121</v>
      </c>
      <c r="Y92" s="422">
        <v>32</v>
      </c>
      <c r="Z92" s="363" t="s">
        <v>33</v>
      </c>
      <c r="AA92" s="411">
        <v>38</v>
      </c>
      <c r="AB92" s="293">
        <v>1216</v>
      </c>
      <c r="AC92" s="399"/>
    </row>
    <row r="93" spans="1:29" ht="16.5" hidden="1" thickBot="1">
      <c r="A93" s="533" t="s">
        <v>2727</v>
      </c>
      <c r="B93" s="533">
        <v>3</v>
      </c>
      <c r="C93" s="533" t="s">
        <v>65</v>
      </c>
      <c r="D93" s="572" t="s">
        <v>1426</v>
      </c>
      <c r="E93" s="571" t="str">
        <f t="shared" si="46"/>
        <v xml:space="preserve"> CAST - IN PLACE CONCRETE  </v>
      </c>
      <c r="F93" s="533" t="str">
        <f t="shared" si="44"/>
        <v>ST</v>
      </c>
      <c r="G93" s="533" t="s">
        <v>2722</v>
      </c>
      <c r="H93" s="533">
        <v>92</v>
      </c>
      <c r="I93" s="533" t="str">
        <f t="shared" ref="I93:J93" si="61">I91</f>
        <v xml:space="preserve">Concrete; Compression strength on cylinder 300 kg/cm2; Ordinary Portland cement Type I;  including basic and plain finish formwork reinforced </v>
      </c>
      <c r="J93" s="533" t="str">
        <f t="shared" si="61"/>
        <v xml:space="preserve">Concrete; Compression strength on cylinder 300 kg/cm2; Ordinary Portland cement Type I;  including basic and plain finish formwork reinforced </v>
      </c>
      <c r="K93" s="37" t="s">
        <v>20</v>
      </c>
      <c r="L93" s="56" t="s">
        <v>1122</v>
      </c>
      <c r="M93" s="284">
        <v>2</v>
      </c>
      <c r="N93" s="51" t="s">
        <v>69</v>
      </c>
      <c r="O93" s="293">
        <v>125</v>
      </c>
      <c r="P93" s="25">
        <f t="shared" si="52"/>
        <v>250</v>
      </c>
      <c r="X93" s="397" t="s">
        <v>1122</v>
      </c>
      <c r="Y93" s="422">
        <v>2</v>
      </c>
      <c r="Z93" s="412" t="s">
        <v>69</v>
      </c>
      <c r="AA93" s="411">
        <v>125</v>
      </c>
      <c r="AB93" s="293">
        <v>250</v>
      </c>
      <c r="AC93" s="399"/>
    </row>
    <row r="94" spans="1:29" ht="15.75" hidden="1">
      <c r="A94" s="533" t="s">
        <v>2727</v>
      </c>
      <c r="B94" s="533">
        <v>3</v>
      </c>
      <c r="C94" s="533" t="s">
        <v>65</v>
      </c>
      <c r="D94" s="572" t="s">
        <v>1426</v>
      </c>
      <c r="E94" s="571" t="str">
        <f t="shared" si="46"/>
        <v xml:space="preserve"> CAST - IN PLACE CONCRETE  </v>
      </c>
      <c r="F94" s="533" t="str">
        <f t="shared" si="44"/>
        <v>ST</v>
      </c>
      <c r="G94" s="533" t="s">
        <v>2725</v>
      </c>
      <c r="H94" s="533">
        <v>93</v>
      </c>
      <c r="I94" s="533" t="str">
        <f>L94</f>
        <v xml:space="preserve">Concrete; Compression strength on cylinder 250 kg/cm2; Ordinary Portland cement Type I;  including basic and plain finish formwork reinforced </v>
      </c>
      <c r="J94" s="533" t="str">
        <f>L94</f>
        <v xml:space="preserve">Concrete; Compression strength on cylinder 250 kg/cm2; Ordinary Portland cement Type I;  including basic and plain finish formwork reinforced </v>
      </c>
      <c r="K94" s="209"/>
      <c r="L94" s="587" t="s">
        <v>80</v>
      </c>
      <c r="M94" s="281"/>
      <c r="N94" s="282"/>
      <c r="O94" s="293">
        <v>0</v>
      </c>
      <c r="P94" s="39"/>
      <c r="X94" s="414" t="s">
        <v>80</v>
      </c>
      <c r="Y94" s="588"/>
      <c r="Z94" s="408"/>
      <c r="AA94" s="409">
        <v>0</v>
      </c>
      <c r="AB94" s="293"/>
      <c r="AC94" s="399"/>
    </row>
    <row r="95" spans="1:29" ht="15.75" hidden="1">
      <c r="A95" s="533" t="s">
        <v>2727</v>
      </c>
      <c r="B95" s="533">
        <v>3</v>
      </c>
      <c r="C95" s="533" t="s">
        <v>65</v>
      </c>
      <c r="D95" s="572" t="s">
        <v>1426</v>
      </c>
      <c r="E95" s="571" t="str">
        <f t="shared" si="46"/>
        <v xml:space="preserve"> CAST - IN PLACE CONCRETE  </v>
      </c>
      <c r="F95" s="533" t="str">
        <f t="shared" si="44"/>
        <v>ST</v>
      </c>
      <c r="G95" s="533" t="s">
        <v>2722</v>
      </c>
      <c r="H95" s="533">
        <v>94</v>
      </c>
      <c r="I95" s="533" t="str">
        <f>I93</f>
        <v xml:space="preserve">Concrete; Compression strength on cylinder 300 kg/cm2; Ordinary Portland cement Type I;  including basic and plain finish formwork reinforced </v>
      </c>
      <c r="J95" s="533" t="str">
        <f>J93</f>
        <v xml:space="preserve">Concrete; Compression strength on cylinder 300 kg/cm2; Ordinary Portland cement Type I;  including basic and plain finish formwork reinforced </v>
      </c>
      <c r="K95" s="209" t="s">
        <v>15</v>
      </c>
      <c r="L95" s="589" t="s">
        <v>68</v>
      </c>
      <c r="M95" s="281">
        <v>93</v>
      </c>
      <c r="N95" s="282" t="s">
        <v>69</v>
      </c>
      <c r="O95" s="293">
        <v>0</v>
      </c>
      <c r="P95" s="25">
        <f>O95*M95</f>
        <v>0</v>
      </c>
      <c r="X95" s="414" t="s">
        <v>68</v>
      </c>
      <c r="Y95" s="590">
        <v>93</v>
      </c>
      <c r="Z95" s="408" t="s">
        <v>69</v>
      </c>
      <c r="AA95" s="409">
        <v>0</v>
      </c>
      <c r="AB95" s="293">
        <v>0</v>
      </c>
      <c r="AC95" s="399"/>
    </row>
    <row r="96" spans="1:29" ht="15.75" hidden="1">
      <c r="A96" s="533" t="s">
        <v>2727</v>
      </c>
      <c r="B96" s="533">
        <v>3</v>
      </c>
      <c r="C96" s="533" t="s">
        <v>65</v>
      </c>
      <c r="D96" s="572" t="s">
        <v>1426</v>
      </c>
      <c r="E96" s="571" t="str">
        <f t="shared" si="46"/>
        <v xml:space="preserve"> CAST - IN PLACE CONCRETE  </v>
      </c>
      <c r="F96" s="533" t="str">
        <f t="shared" si="44"/>
        <v>ST</v>
      </c>
      <c r="G96" s="533" t="s">
        <v>2725</v>
      </c>
      <c r="H96" s="533">
        <v>95</v>
      </c>
      <c r="I96" s="533" t="str">
        <f>L96</f>
        <v>Bar reinforcement</v>
      </c>
      <c r="J96" s="533" t="str">
        <f>L96</f>
        <v>Bar reinforcement</v>
      </c>
      <c r="K96" s="37"/>
      <c r="L96" s="598" t="s">
        <v>81</v>
      </c>
      <c r="M96" s="50"/>
      <c r="N96" s="51"/>
      <c r="O96" s="293">
        <v>0</v>
      </c>
      <c r="P96" s="39"/>
      <c r="X96" s="397" t="s">
        <v>81</v>
      </c>
      <c r="Y96" s="599"/>
      <c r="Z96" s="363"/>
      <c r="AA96" s="411">
        <v>0</v>
      </c>
      <c r="AB96" s="293"/>
      <c r="AC96" s="399"/>
    </row>
    <row r="97" spans="1:29" ht="16.5" hidden="1" thickBot="1">
      <c r="A97" s="533" t="s">
        <v>2727</v>
      </c>
      <c r="B97" s="533">
        <v>3</v>
      </c>
      <c r="C97" s="533" t="s">
        <v>65</v>
      </c>
      <c r="D97" s="572" t="s">
        <v>1426</v>
      </c>
      <c r="E97" s="571" t="str">
        <f t="shared" si="46"/>
        <v xml:space="preserve"> CAST - IN PLACE CONCRETE  </v>
      </c>
      <c r="F97" s="533" t="str">
        <f t="shared" si="44"/>
        <v>ST</v>
      </c>
      <c r="G97" s="533" t="s">
        <v>2722</v>
      </c>
      <c r="H97" s="533">
        <v>96</v>
      </c>
      <c r="I97" s="533" t="str">
        <f>I95</f>
        <v xml:space="preserve">Concrete; Compression strength on cylinder 300 kg/cm2; Ordinary Portland cement Type I;  including basic and plain finish formwork reinforced </v>
      </c>
      <c r="J97" s="533" t="str">
        <f>J95</f>
        <v xml:space="preserve">Concrete; Compression strength on cylinder 300 kg/cm2; Ordinary Portland cement Type I;  including basic and plain finish formwork reinforced </v>
      </c>
      <c r="K97" s="36" t="s">
        <v>13</v>
      </c>
      <c r="L97" s="56" t="s">
        <v>82</v>
      </c>
      <c r="M97" s="285">
        <v>2.5</v>
      </c>
      <c r="N97" s="39" t="s">
        <v>83</v>
      </c>
      <c r="O97" s="293">
        <v>938</v>
      </c>
      <c r="P97" s="25">
        <f>O97*M97</f>
        <v>2345</v>
      </c>
      <c r="X97" s="396" t="s">
        <v>82</v>
      </c>
      <c r="Y97" s="422">
        <v>2.5</v>
      </c>
      <c r="Z97" s="285" t="s">
        <v>83</v>
      </c>
      <c r="AA97" s="399">
        <v>938</v>
      </c>
      <c r="AB97" s="293">
        <v>2345</v>
      </c>
      <c r="AC97" s="399"/>
    </row>
    <row r="98" spans="1:29" ht="15.75" hidden="1">
      <c r="A98" s="533" t="s">
        <v>2727</v>
      </c>
      <c r="B98" s="533">
        <v>3</v>
      </c>
      <c r="C98" s="533" t="s">
        <v>65</v>
      </c>
      <c r="D98" s="572" t="s">
        <v>1426</v>
      </c>
      <c r="E98" s="571" t="str">
        <f t="shared" si="46"/>
        <v xml:space="preserve"> CAST - IN PLACE CONCRETE  </v>
      </c>
      <c r="F98" s="533" t="str">
        <f t="shared" si="44"/>
        <v>ST</v>
      </c>
      <c r="G98" s="533" t="s">
        <v>2725</v>
      </c>
      <c r="H98" s="533">
        <v>97</v>
      </c>
      <c r="I98" s="533" t="str">
        <f>L98</f>
        <v>Dowel Bars Planted With Epoxy Mortar</v>
      </c>
      <c r="J98" s="533" t="str">
        <f>L98</f>
        <v>Dowel Bars Planted With Epoxy Mortar</v>
      </c>
      <c r="K98" s="36"/>
      <c r="L98" s="43" t="s">
        <v>84</v>
      </c>
      <c r="M98" s="40"/>
      <c r="N98" s="39"/>
      <c r="O98" s="293">
        <v>0</v>
      </c>
      <c r="P98" s="41"/>
      <c r="X98" s="396" t="s">
        <v>84</v>
      </c>
      <c r="Y98" s="402"/>
      <c r="Z98" s="361"/>
      <c r="AA98" s="399">
        <v>0</v>
      </c>
      <c r="AB98" s="293"/>
      <c r="AC98" s="400"/>
    </row>
    <row r="99" spans="1:29" ht="15.75" hidden="1">
      <c r="A99" s="533" t="s">
        <v>2727</v>
      </c>
      <c r="B99" s="533">
        <v>3</v>
      </c>
      <c r="C99" s="533" t="s">
        <v>65</v>
      </c>
      <c r="D99" s="572" t="s">
        <v>1426</v>
      </c>
      <c r="E99" s="571" t="str">
        <f t="shared" si="46"/>
        <v xml:space="preserve"> CAST - IN PLACE CONCRETE  </v>
      </c>
      <c r="F99" s="533" t="str">
        <f t="shared" si="44"/>
        <v>ST</v>
      </c>
      <c r="G99" s="533" t="s">
        <v>2722</v>
      </c>
      <c r="H99" s="533">
        <v>98</v>
      </c>
      <c r="I99" s="533" t="str">
        <f t="shared" ref="I99:J99" si="62">I97</f>
        <v xml:space="preserve">Concrete; Compression strength on cylinder 300 kg/cm2; Ordinary Portland cement Type I;  including basic and plain finish formwork reinforced </v>
      </c>
      <c r="J99" s="533" t="str">
        <f t="shared" si="62"/>
        <v xml:space="preserve">Concrete; Compression strength on cylinder 300 kg/cm2; Ordinary Portland cement Type I;  including basic and plain finish formwork reinforced </v>
      </c>
      <c r="K99" s="36" t="s">
        <v>15</v>
      </c>
      <c r="L99" s="37" t="s">
        <v>85</v>
      </c>
      <c r="M99" s="40">
        <v>210</v>
      </c>
      <c r="N99" s="39" t="s">
        <v>39</v>
      </c>
      <c r="O99" s="294">
        <v>7</v>
      </c>
      <c r="P99" s="25">
        <f t="shared" ref="P99:P104" si="63">O99*M99</f>
        <v>1470</v>
      </c>
      <c r="X99" s="396" t="s">
        <v>85</v>
      </c>
      <c r="Y99" s="397">
        <v>210</v>
      </c>
      <c r="Z99" s="361" t="s">
        <v>39</v>
      </c>
      <c r="AA99" s="399">
        <v>7</v>
      </c>
      <c r="AB99" s="294">
        <v>1470</v>
      </c>
      <c r="AC99" s="399"/>
    </row>
    <row r="100" spans="1:29" ht="15.75" hidden="1">
      <c r="A100" s="533" t="s">
        <v>2727</v>
      </c>
      <c r="B100" s="533">
        <v>3</v>
      </c>
      <c r="C100" s="533" t="s">
        <v>65</v>
      </c>
      <c r="D100" s="572" t="s">
        <v>1426</v>
      </c>
      <c r="E100" s="571" t="str">
        <f t="shared" si="46"/>
        <v xml:space="preserve"> CAST - IN PLACE CONCRETE  </v>
      </c>
      <c r="F100" s="533" t="str">
        <f t="shared" si="44"/>
        <v>ST</v>
      </c>
      <c r="G100" s="533" t="s">
        <v>2722</v>
      </c>
      <c r="H100" s="533">
        <v>99</v>
      </c>
      <c r="I100" s="533" t="str">
        <f t="shared" ref="I100:J100" si="64">I98</f>
        <v>Dowel Bars Planted With Epoxy Mortar</v>
      </c>
      <c r="J100" s="533" t="str">
        <f t="shared" si="64"/>
        <v>Dowel Bars Planted With Epoxy Mortar</v>
      </c>
      <c r="K100" s="36" t="s">
        <v>17</v>
      </c>
      <c r="L100" s="37" t="s">
        <v>86</v>
      </c>
      <c r="M100" s="40">
        <v>330</v>
      </c>
      <c r="N100" s="39" t="s">
        <v>39</v>
      </c>
      <c r="O100" s="294">
        <v>8</v>
      </c>
      <c r="P100" s="25">
        <f t="shared" si="63"/>
        <v>2640</v>
      </c>
      <c r="X100" s="396" t="s">
        <v>86</v>
      </c>
      <c r="Y100" s="397">
        <v>330</v>
      </c>
      <c r="Z100" s="361" t="s">
        <v>39</v>
      </c>
      <c r="AA100" s="399">
        <v>8</v>
      </c>
      <c r="AB100" s="294">
        <v>2640</v>
      </c>
      <c r="AC100" s="399"/>
    </row>
    <row r="101" spans="1:29" ht="15.75" hidden="1">
      <c r="A101" s="533" t="s">
        <v>2727</v>
      </c>
      <c r="B101" s="533">
        <v>3</v>
      </c>
      <c r="C101" s="533" t="s">
        <v>65</v>
      </c>
      <c r="D101" s="572" t="s">
        <v>1426</v>
      </c>
      <c r="E101" s="571" t="str">
        <f t="shared" si="46"/>
        <v xml:space="preserve"> CAST - IN PLACE CONCRETE  </v>
      </c>
      <c r="F101" s="533" t="str">
        <f t="shared" si="44"/>
        <v>ST</v>
      </c>
      <c r="G101" s="533" t="s">
        <v>2722</v>
      </c>
      <c r="H101" s="533">
        <v>100</v>
      </c>
      <c r="I101" s="533" t="str">
        <f t="shared" ref="I101:J101" si="65">I99</f>
        <v xml:space="preserve">Concrete; Compression strength on cylinder 300 kg/cm2; Ordinary Portland cement Type I;  including basic and plain finish formwork reinforced </v>
      </c>
      <c r="J101" s="533" t="str">
        <f t="shared" si="65"/>
        <v xml:space="preserve">Concrete; Compression strength on cylinder 300 kg/cm2; Ordinary Portland cement Type I;  including basic and plain finish formwork reinforced </v>
      </c>
      <c r="K101" s="36" t="s">
        <v>19</v>
      </c>
      <c r="L101" s="37" t="s">
        <v>87</v>
      </c>
      <c r="M101" s="40">
        <v>102</v>
      </c>
      <c r="N101" s="39" t="s">
        <v>39</v>
      </c>
      <c r="O101" s="293">
        <v>9</v>
      </c>
      <c r="P101" s="25">
        <f t="shared" si="63"/>
        <v>918</v>
      </c>
      <c r="X101" s="396" t="s">
        <v>87</v>
      </c>
      <c r="Y101" s="397">
        <v>102</v>
      </c>
      <c r="Z101" s="361" t="s">
        <v>39</v>
      </c>
      <c r="AA101" s="399">
        <v>9</v>
      </c>
      <c r="AB101" s="293">
        <v>918</v>
      </c>
      <c r="AC101" s="399"/>
    </row>
    <row r="102" spans="1:29" ht="15.75" hidden="1">
      <c r="A102" s="533" t="s">
        <v>2727</v>
      </c>
      <c r="B102" s="533">
        <v>3</v>
      </c>
      <c r="C102" s="533" t="s">
        <v>65</v>
      </c>
      <c r="D102" s="572" t="s">
        <v>1426</v>
      </c>
      <c r="E102" s="571" t="str">
        <f t="shared" si="46"/>
        <v xml:space="preserve"> CAST - IN PLACE CONCRETE  </v>
      </c>
      <c r="F102" s="533" t="str">
        <f t="shared" si="44"/>
        <v>ST</v>
      </c>
      <c r="G102" s="533" t="s">
        <v>2722</v>
      </c>
      <c r="H102" s="533">
        <v>101</v>
      </c>
      <c r="I102" s="533" t="str">
        <f t="shared" ref="I102:J102" si="66">I100</f>
        <v>Dowel Bars Planted With Epoxy Mortar</v>
      </c>
      <c r="J102" s="533" t="str">
        <f t="shared" si="66"/>
        <v>Dowel Bars Planted With Epoxy Mortar</v>
      </c>
      <c r="K102" s="286" t="s">
        <v>45</v>
      </c>
      <c r="L102" s="209" t="s">
        <v>88</v>
      </c>
      <c r="M102" s="210">
        <v>30</v>
      </c>
      <c r="N102" s="211" t="s">
        <v>39</v>
      </c>
      <c r="O102" s="293">
        <v>0</v>
      </c>
      <c r="P102" s="25">
        <f t="shared" si="63"/>
        <v>0</v>
      </c>
      <c r="X102" s="413" t="s">
        <v>88</v>
      </c>
      <c r="Y102" s="414">
        <v>30</v>
      </c>
      <c r="Z102" s="415" t="s">
        <v>39</v>
      </c>
      <c r="AA102" s="416">
        <v>0</v>
      </c>
      <c r="AB102" s="293">
        <v>0</v>
      </c>
      <c r="AC102" s="399"/>
    </row>
    <row r="103" spans="1:29" ht="15.75" hidden="1">
      <c r="A103" s="533" t="s">
        <v>2727</v>
      </c>
      <c r="B103" s="533">
        <v>3</v>
      </c>
      <c r="C103" s="533" t="s">
        <v>65</v>
      </c>
      <c r="D103" s="572" t="s">
        <v>1426</v>
      </c>
      <c r="E103" s="571" t="str">
        <f t="shared" si="46"/>
        <v xml:space="preserve"> CAST - IN PLACE CONCRETE  </v>
      </c>
      <c r="F103" s="533" t="str">
        <f t="shared" si="44"/>
        <v>ST</v>
      </c>
      <c r="G103" s="533" t="s">
        <v>2722</v>
      </c>
      <c r="H103" s="533">
        <v>102</v>
      </c>
      <c r="I103" s="533" t="str">
        <f t="shared" ref="I103:J103" si="67">I101</f>
        <v xml:space="preserve">Concrete; Compression strength on cylinder 300 kg/cm2; Ordinary Portland cement Type I;  including basic and plain finish formwork reinforced </v>
      </c>
      <c r="J103" s="533" t="str">
        <f t="shared" si="67"/>
        <v xml:space="preserve">Concrete; Compression strength on cylinder 300 kg/cm2; Ordinary Portland cement Type I;  including basic and plain finish formwork reinforced </v>
      </c>
      <c r="K103" s="36" t="s">
        <v>20</v>
      </c>
      <c r="L103" s="37" t="s">
        <v>89</v>
      </c>
      <c r="M103" s="40">
        <v>4</v>
      </c>
      <c r="N103" s="39" t="s">
        <v>39</v>
      </c>
      <c r="O103" s="293">
        <v>13</v>
      </c>
      <c r="P103" s="25">
        <f t="shared" si="63"/>
        <v>52</v>
      </c>
      <c r="X103" s="396" t="s">
        <v>89</v>
      </c>
      <c r="Y103" s="397">
        <v>4</v>
      </c>
      <c r="Z103" s="361" t="s">
        <v>39</v>
      </c>
      <c r="AA103" s="399">
        <v>13</v>
      </c>
      <c r="AB103" s="293">
        <v>52</v>
      </c>
      <c r="AC103" s="399"/>
    </row>
    <row r="104" spans="1:29" ht="16.5" hidden="1" thickBot="1">
      <c r="A104" s="533" t="s">
        <v>2727</v>
      </c>
      <c r="B104" s="533">
        <v>3</v>
      </c>
      <c r="C104" s="533" t="s">
        <v>65</v>
      </c>
      <c r="D104" s="572" t="s">
        <v>1426</v>
      </c>
      <c r="E104" s="571" t="str">
        <f t="shared" si="46"/>
        <v xml:space="preserve"> CAST - IN PLACE CONCRETE  </v>
      </c>
      <c r="F104" s="533" t="str">
        <f t="shared" si="44"/>
        <v>ST</v>
      </c>
      <c r="G104" s="533" t="s">
        <v>2722</v>
      </c>
      <c r="H104" s="533">
        <v>103</v>
      </c>
      <c r="I104" s="533" t="str">
        <f t="shared" ref="I104:J104" si="68">I102</f>
        <v>Dowel Bars Planted With Epoxy Mortar</v>
      </c>
      <c r="J104" s="533" t="str">
        <f t="shared" si="68"/>
        <v>Dowel Bars Planted With Epoxy Mortar</v>
      </c>
      <c r="K104" s="36" t="s">
        <v>21</v>
      </c>
      <c r="L104" s="287" t="s">
        <v>1198</v>
      </c>
      <c r="M104" s="288">
        <v>8</v>
      </c>
      <c r="N104" s="289" t="s">
        <v>39</v>
      </c>
      <c r="O104" s="361">
        <v>17</v>
      </c>
      <c r="P104" s="25">
        <f t="shared" si="63"/>
        <v>136</v>
      </c>
      <c r="X104" s="396" t="s">
        <v>1198</v>
      </c>
      <c r="Y104" s="417">
        <v>8</v>
      </c>
      <c r="Z104" s="418" t="s">
        <v>39</v>
      </c>
      <c r="AA104" s="419">
        <v>17</v>
      </c>
      <c r="AB104" s="361">
        <v>136</v>
      </c>
      <c r="AC104" s="399"/>
    </row>
    <row r="105" spans="1:29" ht="15.75" hidden="1">
      <c r="A105" s="533" t="s">
        <v>2727</v>
      </c>
      <c r="B105" s="533">
        <v>3</v>
      </c>
      <c r="C105" s="533" t="s">
        <v>65</v>
      </c>
      <c r="D105" s="572" t="s">
        <v>2735</v>
      </c>
      <c r="E105" s="571" t="s">
        <v>1211</v>
      </c>
      <c r="F105" s="533" t="s">
        <v>1321</v>
      </c>
      <c r="G105" s="533" t="s">
        <v>2725</v>
      </c>
      <c r="H105" s="533">
        <v>104</v>
      </c>
      <c r="I105" s="533" t="str">
        <f t="shared" ref="I105:I106" si="69">L105</f>
        <v xml:space="preserve">035440 - CEMENT BASED SCREED </v>
      </c>
      <c r="J105" s="533" t="str">
        <f t="shared" ref="J105:J106" si="70">L105</f>
        <v xml:space="preserve">035440 - CEMENT BASED SCREED </v>
      </c>
      <c r="K105" s="49"/>
      <c r="L105" s="598" t="s">
        <v>90</v>
      </c>
      <c r="M105" s="50"/>
      <c r="N105" s="51"/>
      <c r="O105" s="363"/>
      <c r="P105" s="51"/>
      <c r="X105" s="420" t="s">
        <v>90</v>
      </c>
      <c r="Y105" s="599"/>
      <c r="Z105" s="363"/>
      <c r="AA105" s="411"/>
      <c r="AB105" s="363"/>
      <c r="AC105" s="411"/>
    </row>
    <row r="106" spans="1:29" ht="15.75" hidden="1">
      <c r="A106" s="533" t="s">
        <v>2727</v>
      </c>
      <c r="B106" s="533">
        <v>3</v>
      </c>
      <c r="C106" s="533" t="s">
        <v>65</v>
      </c>
      <c r="D106" s="572" t="s">
        <v>2735</v>
      </c>
      <c r="E106" s="571" t="str">
        <f t="shared" ref="E106:E121" si="71">E105</f>
        <v xml:space="preserve"> CEMENT BASED SCREED </v>
      </c>
      <c r="F106" s="533" t="s">
        <v>1321</v>
      </c>
      <c r="G106" s="533" t="s">
        <v>2725</v>
      </c>
      <c r="H106" s="533">
        <v>105</v>
      </c>
      <c r="I106" s="533" t="str">
        <f t="shared" si="69"/>
        <v>Cement-sand screed; finished to receive sheet membrane; laid to falls and cross falls; to</v>
      </c>
      <c r="J106" s="533" t="str">
        <f t="shared" si="70"/>
        <v>Cement-sand screed; finished to receive sheet membrane; laid to falls and cross falls; to</v>
      </c>
      <c r="K106" s="49"/>
      <c r="L106" s="598" t="s">
        <v>91</v>
      </c>
      <c r="M106" s="52"/>
      <c r="N106" s="51"/>
      <c r="O106" s="363"/>
      <c r="P106" s="51"/>
      <c r="X106" s="420" t="s">
        <v>91</v>
      </c>
      <c r="Y106" s="599"/>
      <c r="Z106" s="421"/>
      <c r="AA106" s="411"/>
      <c r="AB106" s="363"/>
      <c r="AC106" s="411"/>
    </row>
    <row r="107" spans="1:29" ht="15.75" hidden="1">
      <c r="A107" s="533" t="s">
        <v>2727</v>
      </c>
      <c r="B107" s="533">
        <v>3</v>
      </c>
      <c r="C107" s="533" t="s">
        <v>65</v>
      </c>
      <c r="D107" s="572" t="s">
        <v>2735</v>
      </c>
      <c r="E107" s="571" t="str">
        <f t="shared" si="71"/>
        <v xml:space="preserve"> CEMENT BASED SCREED </v>
      </c>
      <c r="F107" s="533" t="s">
        <v>1321</v>
      </c>
      <c r="G107" s="533" t="s">
        <v>2722</v>
      </c>
      <c r="H107" s="533">
        <v>106</v>
      </c>
      <c r="I107" s="533" t="str">
        <f t="shared" ref="I107:J107" si="72">I105</f>
        <v xml:space="preserve">035440 - CEMENT BASED SCREED </v>
      </c>
      <c r="J107" s="533" t="str">
        <f t="shared" si="72"/>
        <v xml:space="preserve">035440 - CEMENT BASED SCREED </v>
      </c>
      <c r="K107" s="49" t="s">
        <v>13</v>
      </c>
      <c r="L107" s="56" t="s">
        <v>92</v>
      </c>
      <c r="M107" s="52">
        <v>1144</v>
      </c>
      <c r="N107" s="51" t="s">
        <v>33</v>
      </c>
      <c r="O107" s="295">
        <v>5</v>
      </c>
      <c r="P107" s="25">
        <f t="shared" ref="P107:P109" si="73">O107*M107</f>
        <v>5720</v>
      </c>
      <c r="X107" s="420" t="s">
        <v>92</v>
      </c>
      <c r="Y107" s="422">
        <v>1144</v>
      </c>
      <c r="Z107" s="421" t="s">
        <v>33</v>
      </c>
      <c r="AA107" s="411">
        <v>5</v>
      </c>
      <c r="AB107" s="295">
        <v>5720</v>
      </c>
      <c r="AC107" s="411"/>
    </row>
    <row r="108" spans="1:29" ht="15.75" hidden="1">
      <c r="A108" s="533" t="s">
        <v>2727</v>
      </c>
      <c r="B108" s="533">
        <v>3</v>
      </c>
      <c r="C108" s="533" t="s">
        <v>65</v>
      </c>
      <c r="D108" s="572" t="s">
        <v>2735</v>
      </c>
      <c r="E108" s="571" t="str">
        <f t="shared" si="71"/>
        <v xml:space="preserve"> CEMENT BASED SCREED </v>
      </c>
      <c r="F108" s="533" t="s">
        <v>1321</v>
      </c>
      <c r="G108" s="533" t="s">
        <v>2722</v>
      </c>
      <c r="H108" s="533">
        <v>107</v>
      </c>
      <c r="I108" s="533" t="str">
        <f t="shared" ref="I108:J108" si="74">I106</f>
        <v>Cement-sand screed; finished to receive sheet membrane; laid to falls and cross falls; to</v>
      </c>
      <c r="J108" s="533" t="str">
        <f t="shared" si="74"/>
        <v>Cement-sand screed; finished to receive sheet membrane; laid to falls and cross falls; to</v>
      </c>
      <c r="K108" s="49" t="s">
        <v>15</v>
      </c>
      <c r="L108" s="56" t="s">
        <v>93</v>
      </c>
      <c r="M108" s="52">
        <v>138</v>
      </c>
      <c r="N108" s="51" t="s">
        <v>33</v>
      </c>
      <c r="O108" s="295">
        <v>6</v>
      </c>
      <c r="P108" s="25">
        <f t="shared" si="73"/>
        <v>828</v>
      </c>
      <c r="X108" s="420" t="s">
        <v>93</v>
      </c>
      <c r="Y108" s="422">
        <v>138</v>
      </c>
      <c r="Z108" s="421" t="s">
        <v>33</v>
      </c>
      <c r="AA108" s="411">
        <v>6</v>
      </c>
      <c r="AB108" s="295">
        <v>828</v>
      </c>
      <c r="AC108" s="411"/>
    </row>
    <row r="109" spans="1:29" ht="15.75" hidden="1">
      <c r="A109" s="533" t="s">
        <v>2727</v>
      </c>
      <c r="B109" s="533">
        <v>3</v>
      </c>
      <c r="C109" s="533" t="s">
        <v>65</v>
      </c>
      <c r="D109" s="572" t="s">
        <v>2735</v>
      </c>
      <c r="E109" s="571" t="str">
        <f t="shared" si="71"/>
        <v xml:space="preserve"> CEMENT BASED SCREED </v>
      </c>
      <c r="F109" s="533" t="s">
        <v>1321</v>
      </c>
      <c r="G109" s="533" t="s">
        <v>2722</v>
      </c>
      <c r="H109" s="533">
        <v>108</v>
      </c>
      <c r="I109" s="533" t="str">
        <f t="shared" ref="I109:J109" si="75">I107</f>
        <v xml:space="preserve">035440 - CEMENT BASED SCREED </v>
      </c>
      <c r="J109" s="533" t="str">
        <f t="shared" si="75"/>
        <v xml:space="preserve">035440 - CEMENT BASED SCREED </v>
      </c>
      <c r="K109" s="49" t="s">
        <v>17</v>
      </c>
      <c r="L109" s="56" t="s">
        <v>94</v>
      </c>
      <c r="M109" s="52">
        <v>419</v>
      </c>
      <c r="N109" s="51" t="s">
        <v>95</v>
      </c>
      <c r="O109" s="295">
        <v>1.5</v>
      </c>
      <c r="P109" s="25">
        <f t="shared" si="73"/>
        <v>628.5</v>
      </c>
      <c r="X109" s="420" t="s">
        <v>94</v>
      </c>
      <c r="Y109" s="422">
        <v>419</v>
      </c>
      <c r="Z109" s="421" t="s">
        <v>95</v>
      </c>
      <c r="AA109" s="411">
        <v>1.5</v>
      </c>
      <c r="AB109" s="295">
        <v>628.5</v>
      </c>
      <c r="AC109" s="411"/>
    </row>
    <row r="110" spans="1:29" ht="15.75" hidden="1">
      <c r="A110" s="533" t="s">
        <v>2727</v>
      </c>
      <c r="B110" s="533">
        <v>3</v>
      </c>
      <c r="C110" s="533" t="s">
        <v>65</v>
      </c>
      <c r="D110" s="572" t="s">
        <v>2735</v>
      </c>
      <c r="E110" s="571" t="str">
        <f t="shared" si="71"/>
        <v xml:space="preserve"> CEMENT BASED SCREED </v>
      </c>
      <c r="F110" s="533" t="s">
        <v>1321</v>
      </c>
      <c r="G110" s="533" t="s">
        <v>2725</v>
      </c>
      <c r="H110" s="533">
        <v>109</v>
      </c>
      <c r="I110" s="533" t="str">
        <f>L110</f>
        <v>Cement-sand screed topping; trowelled finish; to receive finish; to</v>
      </c>
      <c r="J110" s="533" t="str">
        <f>L110</f>
        <v>Cement-sand screed topping; trowelled finish; to receive finish; to</v>
      </c>
      <c r="K110" s="49"/>
      <c r="L110" s="598" t="s">
        <v>96</v>
      </c>
      <c r="M110" s="52"/>
      <c r="N110" s="51"/>
      <c r="O110" s="295"/>
      <c r="P110" s="51"/>
      <c r="X110" s="420" t="s">
        <v>96</v>
      </c>
      <c r="Y110" s="599"/>
      <c r="Z110" s="421"/>
      <c r="AA110" s="411"/>
      <c r="AB110" s="295"/>
      <c r="AC110" s="411"/>
    </row>
    <row r="111" spans="1:29" ht="16.5" hidden="1" thickBot="1">
      <c r="A111" s="533" t="s">
        <v>2727</v>
      </c>
      <c r="B111" s="533">
        <v>3</v>
      </c>
      <c r="C111" s="533" t="s">
        <v>65</v>
      </c>
      <c r="D111" s="572" t="s">
        <v>2735</v>
      </c>
      <c r="E111" s="571" t="str">
        <f t="shared" si="71"/>
        <v xml:space="preserve"> CEMENT BASED SCREED </v>
      </c>
      <c r="F111" s="533" t="s">
        <v>1321</v>
      </c>
      <c r="G111" s="533" t="s">
        <v>2722</v>
      </c>
      <c r="H111" s="533">
        <v>110</v>
      </c>
      <c r="I111" s="533" t="str">
        <f t="shared" ref="I111:J111" si="76">I109</f>
        <v xml:space="preserve">035440 - CEMENT BASED SCREED </v>
      </c>
      <c r="J111" s="533" t="str">
        <f t="shared" si="76"/>
        <v xml:space="preserve">035440 - CEMENT BASED SCREED </v>
      </c>
      <c r="K111" s="57" t="s">
        <v>19</v>
      </c>
      <c r="L111" s="57" t="s">
        <v>97</v>
      </c>
      <c r="M111" s="203">
        <v>64</v>
      </c>
      <c r="N111" s="58" t="s">
        <v>33</v>
      </c>
      <c r="O111" s="296">
        <v>8</v>
      </c>
      <c r="P111" s="25">
        <f t="shared" ref="P111:P113" si="77">O111*M111</f>
        <v>512</v>
      </c>
      <c r="X111" s="423" t="s">
        <v>97</v>
      </c>
      <c r="Y111" s="423">
        <v>64</v>
      </c>
      <c r="Z111" s="424" t="s">
        <v>33</v>
      </c>
      <c r="AA111" s="425">
        <v>8</v>
      </c>
      <c r="AB111" s="296">
        <v>512</v>
      </c>
      <c r="AC111" s="411"/>
    </row>
    <row r="112" spans="1:29" ht="16.5" hidden="1" thickBot="1">
      <c r="A112" s="533" t="s">
        <v>2727</v>
      </c>
      <c r="B112" s="533">
        <v>3</v>
      </c>
      <c r="C112" s="533" t="s">
        <v>65</v>
      </c>
      <c r="D112" s="572" t="s">
        <v>2735</v>
      </c>
      <c r="E112" s="571" t="str">
        <f t="shared" si="71"/>
        <v xml:space="preserve"> CEMENT BASED SCREED </v>
      </c>
      <c r="F112" s="533" t="s">
        <v>1321</v>
      </c>
      <c r="G112" s="533" t="s">
        <v>2722</v>
      </c>
      <c r="H112" s="533">
        <v>111</v>
      </c>
      <c r="I112" s="533" t="str">
        <f t="shared" ref="I112:J112" si="78">I110</f>
        <v>Cement-sand screed topping; trowelled finish; to receive finish; to</v>
      </c>
      <c r="J112" s="533" t="str">
        <f t="shared" si="78"/>
        <v>Cement-sand screed topping; trowelled finish; to receive finish; to</v>
      </c>
      <c r="K112" s="53" t="s">
        <v>20</v>
      </c>
      <c r="L112" s="53" t="s">
        <v>98</v>
      </c>
      <c r="M112" s="204">
        <v>8</v>
      </c>
      <c r="N112" s="54" t="s">
        <v>33</v>
      </c>
      <c r="O112" s="294">
        <v>10</v>
      </c>
      <c r="P112" s="25">
        <f t="shared" si="77"/>
        <v>80</v>
      </c>
      <c r="X112" s="426" t="s">
        <v>98</v>
      </c>
      <c r="Y112" s="426">
        <v>8</v>
      </c>
      <c r="Z112" s="427" t="s">
        <v>33</v>
      </c>
      <c r="AA112" s="428">
        <v>10</v>
      </c>
      <c r="AB112" s="294">
        <v>80</v>
      </c>
      <c r="AC112" s="411"/>
    </row>
    <row r="113" spans="1:29" ht="16.5" hidden="1" thickBot="1">
      <c r="A113" s="533" t="s">
        <v>2727</v>
      </c>
      <c r="B113" s="533">
        <v>3</v>
      </c>
      <c r="C113" s="533" t="s">
        <v>65</v>
      </c>
      <c r="D113" s="572" t="s">
        <v>2735</v>
      </c>
      <c r="E113" s="571" t="str">
        <f t="shared" si="71"/>
        <v xml:space="preserve"> CEMENT BASED SCREED </v>
      </c>
      <c r="F113" s="533" t="s">
        <v>1321</v>
      </c>
      <c r="G113" s="533" t="s">
        <v>2722</v>
      </c>
      <c r="H113" s="533">
        <v>112</v>
      </c>
      <c r="I113" s="533" t="str">
        <f t="shared" ref="I113:J113" si="79">I111</f>
        <v xml:space="preserve">035440 - CEMENT BASED SCREED </v>
      </c>
      <c r="J113" s="533" t="str">
        <f t="shared" si="79"/>
        <v xml:space="preserve">035440 - CEMENT BASED SCREED </v>
      </c>
      <c r="K113" s="53" t="s">
        <v>21</v>
      </c>
      <c r="L113" s="53" t="s">
        <v>99</v>
      </c>
      <c r="M113" s="205">
        <v>70</v>
      </c>
      <c r="N113" s="54" t="s">
        <v>95</v>
      </c>
      <c r="O113" s="294">
        <v>3</v>
      </c>
      <c r="P113" s="25">
        <f t="shared" si="77"/>
        <v>210</v>
      </c>
      <c r="X113" s="426" t="s">
        <v>99</v>
      </c>
      <c r="Y113" s="426">
        <v>70</v>
      </c>
      <c r="Z113" s="429" t="s">
        <v>95</v>
      </c>
      <c r="AA113" s="428">
        <v>3</v>
      </c>
      <c r="AB113" s="294">
        <v>210</v>
      </c>
      <c r="AC113" s="411"/>
    </row>
    <row r="114" spans="1:29" ht="15.75" hidden="1">
      <c r="A114" s="533" t="s">
        <v>2727</v>
      </c>
      <c r="B114" s="533">
        <v>3</v>
      </c>
      <c r="C114" s="533" t="s">
        <v>65</v>
      </c>
      <c r="D114" s="572" t="s">
        <v>2735</v>
      </c>
      <c r="E114" s="571" t="str">
        <f t="shared" si="71"/>
        <v xml:space="preserve"> CEMENT BASED SCREED </v>
      </c>
      <c r="F114" s="533" t="s">
        <v>1321</v>
      </c>
      <c r="G114" s="533" t="s">
        <v>2725</v>
      </c>
      <c r="H114" s="533">
        <v>113</v>
      </c>
      <c r="I114" s="533" t="str">
        <f>L114</f>
        <v>Cement-sand screed filling; to receive finish; to</v>
      </c>
      <c r="J114" s="533" t="str">
        <f>L114</f>
        <v>Cement-sand screed filling; to receive finish; to</v>
      </c>
      <c r="K114" s="206"/>
      <c r="L114" s="600" t="s">
        <v>100</v>
      </c>
      <c r="M114" s="207"/>
      <c r="N114" s="208"/>
      <c r="O114" s="298"/>
      <c r="P114" s="62"/>
      <c r="X114" s="430" t="s">
        <v>100</v>
      </c>
      <c r="Y114" s="601"/>
      <c r="Z114" s="431"/>
      <c r="AA114" s="432"/>
      <c r="AB114" s="298"/>
      <c r="AC114" s="433"/>
    </row>
    <row r="115" spans="1:29" ht="15.75" hidden="1">
      <c r="A115" s="533" t="s">
        <v>2727</v>
      </c>
      <c r="B115" s="533">
        <v>3</v>
      </c>
      <c r="C115" s="533" t="s">
        <v>65</v>
      </c>
      <c r="D115" s="572" t="s">
        <v>2735</v>
      </c>
      <c r="E115" s="571" t="str">
        <f t="shared" si="71"/>
        <v xml:space="preserve"> CEMENT BASED SCREED </v>
      </c>
      <c r="F115" s="533" t="s">
        <v>1321</v>
      </c>
      <c r="G115" s="533" t="s">
        <v>2722</v>
      </c>
      <c r="H115" s="533">
        <v>114</v>
      </c>
      <c r="I115" s="533" t="str">
        <f t="shared" ref="I115:J115" si="80">I113</f>
        <v xml:space="preserve">035440 - CEMENT BASED SCREED </v>
      </c>
      <c r="J115" s="533" t="str">
        <f t="shared" si="80"/>
        <v xml:space="preserve">035440 - CEMENT BASED SCREED </v>
      </c>
      <c r="K115" s="209" t="s">
        <v>45</v>
      </c>
      <c r="L115" s="209" t="s">
        <v>101</v>
      </c>
      <c r="M115" s="210">
        <v>3</v>
      </c>
      <c r="N115" s="211" t="s">
        <v>33</v>
      </c>
      <c r="O115" s="297">
        <v>0</v>
      </c>
      <c r="P115" s="25">
        <f>O115*M115</f>
        <v>0</v>
      </c>
      <c r="X115" s="414" t="s">
        <v>101</v>
      </c>
      <c r="Y115" s="414">
        <v>3</v>
      </c>
      <c r="Z115" s="415" t="s">
        <v>33</v>
      </c>
      <c r="AA115" s="416">
        <v>0</v>
      </c>
      <c r="AB115" s="297">
        <v>0</v>
      </c>
      <c r="AC115" s="411"/>
    </row>
    <row r="116" spans="1:29" ht="15.75" hidden="1">
      <c r="A116" s="533" t="s">
        <v>2727</v>
      </c>
      <c r="B116" s="533">
        <v>3</v>
      </c>
      <c r="C116" s="533" t="s">
        <v>65</v>
      </c>
      <c r="D116" s="572" t="s">
        <v>2735</v>
      </c>
      <c r="E116" s="571" t="str">
        <f t="shared" si="71"/>
        <v xml:space="preserve"> CEMENT BASED SCREED </v>
      </c>
      <c r="F116" s="533" t="s">
        <v>1321</v>
      </c>
      <c r="G116" s="533" t="s">
        <v>2725</v>
      </c>
      <c r="H116" s="533">
        <v>115</v>
      </c>
      <c r="I116" s="533" t="str">
        <f t="shared" ref="I116:J116" si="81">I114</f>
        <v>Cement-sand screed filling; to receive finish; to</v>
      </c>
      <c r="J116" s="533" t="str">
        <f t="shared" si="81"/>
        <v>Cement-sand screed filling; to receive finish; to</v>
      </c>
      <c r="K116" s="63" t="s">
        <v>102</v>
      </c>
      <c r="L116" s="59"/>
      <c r="M116" s="60"/>
      <c r="N116" s="61"/>
      <c r="O116" s="364"/>
      <c r="P116" s="64"/>
      <c r="X116" s="434"/>
      <c r="Y116" s="435"/>
      <c r="Z116" s="364"/>
      <c r="AA116" s="436"/>
      <c r="AB116" s="364"/>
      <c r="AC116" s="437"/>
    </row>
    <row r="117" spans="1:29" ht="15.75" hidden="1">
      <c r="A117" s="533" t="s">
        <v>2727</v>
      </c>
      <c r="B117" s="533">
        <v>3</v>
      </c>
      <c r="C117" s="533" t="s">
        <v>65</v>
      </c>
      <c r="D117" s="10" t="s">
        <v>22</v>
      </c>
      <c r="E117" s="10" t="s">
        <v>22</v>
      </c>
      <c r="G117" s="533" t="s">
        <v>2724</v>
      </c>
      <c r="H117" s="533">
        <v>116</v>
      </c>
      <c r="I117" s="533" t="str">
        <f t="shared" ref="I117:J117" si="82">I115</f>
        <v xml:space="preserve">035440 - CEMENT BASED SCREED </v>
      </c>
      <c r="J117" s="533" t="str">
        <f t="shared" si="82"/>
        <v xml:space="preserve">035440 - CEMENT BASED SCREED </v>
      </c>
      <c r="K117" s="59" t="s">
        <v>22</v>
      </c>
      <c r="L117" s="59"/>
      <c r="M117" s="60"/>
      <c r="N117" s="61"/>
      <c r="O117" s="364" t="s">
        <v>8</v>
      </c>
      <c r="P117" s="55">
        <v>0</v>
      </c>
      <c r="X117" s="435"/>
      <c r="Y117" s="435"/>
      <c r="Z117" s="364"/>
      <c r="AA117" s="436" t="s">
        <v>8</v>
      </c>
      <c r="AB117" s="364">
        <v>20635.5</v>
      </c>
      <c r="AC117" s="438"/>
    </row>
    <row r="118" spans="1:29" ht="15.75" hidden="1">
      <c r="A118" s="533" t="s">
        <v>2727</v>
      </c>
      <c r="B118" s="533">
        <v>4</v>
      </c>
      <c r="C118" s="533" t="s">
        <v>104</v>
      </c>
      <c r="D118" s="572" t="s">
        <v>1457</v>
      </c>
      <c r="E118" s="571" t="s">
        <v>1212</v>
      </c>
      <c r="F118" s="533" t="str">
        <f t="shared" ref="F118:F121" si="83">VLOOKUP(D118,trade,3,FALSE)</f>
        <v>AR</v>
      </c>
      <c r="G118" s="533" t="s">
        <v>2725</v>
      </c>
      <c r="H118" s="533">
        <v>117</v>
      </c>
      <c r="I118" s="533" t="str">
        <f t="shared" ref="I118:J118" si="84">I116</f>
        <v>Cement-sand screed filling; to receive finish; to</v>
      </c>
      <c r="J118" s="533" t="str">
        <f t="shared" si="84"/>
        <v>Cement-sand screed filling; to receive finish; to</v>
      </c>
      <c r="K118" s="65"/>
      <c r="L118" s="66"/>
      <c r="M118" s="66" t="s">
        <v>103</v>
      </c>
      <c r="N118" s="66"/>
      <c r="O118" s="66"/>
      <c r="P118" s="66"/>
      <c r="X118" s="65"/>
      <c r="Y118" s="66" t="s">
        <v>103</v>
      </c>
      <c r="Z118" s="66"/>
      <c r="AA118" s="66"/>
      <c r="AB118" s="66"/>
      <c r="AC118" s="66"/>
    </row>
    <row r="119" spans="1:29" ht="15.75" hidden="1">
      <c r="A119" s="533" t="s">
        <v>2727</v>
      </c>
      <c r="B119" s="533">
        <v>4</v>
      </c>
      <c r="C119" s="533" t="s">
        <v>104</v>
      </c>
      <c r="D119" s="572" t="s">
        <v>1457</v>
      </c>
      <c r="E119" s="571" t="str">
        <f t="shared" si="71"/>
        <v xml:space="preserve"> UNIT MASONRY </v>
      </c>
      <c r="F119" s="533" t="str">
        <f t="shared" si="83"/>
        <v>AR</v>
      </c>
      <c r="G119" s="533" t="s">
        <v>2725</v>
      </c>
      <c r="H119" s="533">
        <v>118</v>
      </c>
      <c r="I119" s="533" t="str">
        <f t="shared" ref="I119:J119" si="85">I117</f>
        <v xml:space="preserve">035440 - CEMENT BASED SCREED </v>
      </c>
      <c r="J119" s="533" t="str">
        <f t="shared" si="85"/>
        <v xml:space="preserve">035440 - CEMENT BASED SCREED </v>
      </c>
      <c r="K119" s="65"/>
      <c r="L119" s="66"/>
      <c r="M119" s="66" t="s">
        <v>104</v>
      </c>
      <c r="N119" s="66"/>
      <c r="O119" s="66"/>
      <c r="P119" s="66"/>
      <c r="X119" s="65"/>
      <c r="Y119" s="66" t="s">
        <v>104</v>
      </c>
      <c r="Z119" s="66"/>
      <c r="AA119" s="66"/>
      <c r="AB119" s="66"/>
      <c r="AC119" s="66"/>
    </row>
    <row r="120" spans="1:29" ht="15.75" hidden="1">
      <c r="A120" s="533" t="s">
        <v>2727</v>
      </c>
      <c r="B120" s="533">
        <v>4</v>
      </c>
      <c r="C120" s="533" t="s">
        <v>104</v>
      </c>
      <c r="D120" s="572" t="s">
        <v>1457</v>
      </c>
      <c r="E120" s="571" t="str">
        <f t="shared" si="71"/>
        <v xml:space="preserve"> UNIT MASONRY </v>
      </c>
      <c r="F120" s="533" t="str">
        <f t="shared" si="83"/>
        <v>AR</v>
      </c>
      <c r="G120" s="533" t="s">
        <v>2725</v>
      </c>
      <c r="H120" s="533">
        <v>119</v>
      </c>
      <c r="I120" s="533" t="str">
        <f t="shared" ref="I120:J120" si="86">I118</f>
        <v>Cement-sand screed filling; to receive finish; to</v>
      </c>
      <c r="J120" s="533" t="str">
        <f t="shared" si="86"/>
        <v>Cement-sand screed filling; to receive finish; to</v>
      </c>
      <c r="K120" s="67" t="s">
        <v>2</v>
      </c>
      <c r="L120" s="67" t="s">
        <v>105</v>
      </c>
      <c r="M120" s="66" t="s">
        <v>4</v>
      </c>
      <c r="N120" s="66" t="s">
        <v>5</v>
      </c>
      <c r="O120" s="602" t="s">
        <v>6</v>
      </c>
      <c r="P120" s="602" t="s">
        <v>7</v>
      </c>
      <c r="X120" s="67" t="s">
        <v>105</v>
      </c>
      <c r="Y120" s="67" t="s">
        <v>4</v>
      </c>
      <c r="Z120" s="66" t="s">
        <v>5</v>
      </c>
      <c r="AA120" s="66" t="s">
        <v>6</v>
      </c>
      <c r="AB120" s="602" t="s">
        <v>7</v>
      </c>
      <c r="AC120" s="602"/>
    </row>
    <row r="121" spans="1:29" ht="15.75" hidden="1">
      <c r="A121" s="533" t="s">
        <v>2727</v>
      </c>
      <c r="B121" s="533">
        <v>4</v>
      </c>
      <c r="C121" s="533" t="s">
        <v>104</v>
      </c>
      <c r="D121" s="572" t="s">
        <v>1457</v>
      </c>
      <c r="E121" s="571" t="str">
        <f t="shared" si="71"/>
        <v xml:space="preserve"> UNIT MASONRY </v>
      </c>
      <c r="F121" s="533" t="str">
        <f t="shared" si="83"/>
        <v>AR</v>
      </c>
      <c r="G121" s="533" t="s">
        <v>2725</v>
      </c>
      <c r="H121" s="533">
        <v>120</v>
      </c>
      <c r="I121" s="533" t="str">
        <f t="shared" ref="I121:J121" si="87">I119</f>
        <v xml:space="preserve">035440 - CEMENT BASED SCREED </v>
      </c>
      <c r="J121" s="533" t="str">
        <f t="shared" si="87"/>
        <v xml:space="preserve">035440 - CEMENT BASED SCREED </v>
      </c>
      <c r="K121" s="67"/>
      <c r="L121" s="67"/>
      <c r="M121" s="66"/>
      <c r="N121" s="66"/>
      <c r="O121" s="602"/>
      <c r="P121" s="603" t="s">
        <v>8</v>
      </c>
      <c r="X121" s="67"/>
      <c r="Y121" s="67"/>
      <c r="Z121" s="66"/>
      <c r="AA121" s="66"/>
      <c r="AB121" s="602" t="s">
        <v>8</v>
      </c>
      <c r="AC121" s="603"/>
    </row>
    <row r="122" spans="1:29" ht="15.75" hidden="1">
      <c r="A122" s="533" t="s">
        <v>2727</v>
      </c>
      <c r="B122" s="533">
        <v>4</v>
      </c>
      <c r="C122" s="533" t="s">
        <v>104</v>
      </c>
      <c r="D122" s="572" t="s">
        <v>1457</v>
      </c>
      <c r="E122" s="571" t="s">
        <v>1212</v>
      </c>
      <c r="F122" s="533" t="str">
        <f t="shared" ref="F122:F185" si="88">VLOOKUP(D:D,trade,3,FALSE)</f>
        <v>AR</v>
      </c>
      <c r="G122" s="533" t="s">
        <v>2725</v>
      </c>
      <c r="H122" s="533">
        <v>121</v>
      </c>
      <c r="I122" s="533" t="str">
        <f t="shared" ref="I122:I123" si="89">L122</f>
        <v xml:space="preserve">042000 - UNIT MASONRY </v>
      </c>
      <c r="J122" s="533" t="str">
        <f t="shared" ref="J122:J123" si="90">L122</f>
        <v xml:space="preserve">042000 - UNIT MASONRY </v>
      </c>
      <c r="K122" s="65"/>
      <c r="L122" s="67" t="s">
        <v>106</v>
      </c>
      <c r="M122" s="604"/>
      <c r="N122" s="604"/>
      <c r="O122" s="603"/>
      <c r="P122" s="71"/>
      <c r="X122" s="65" t="s">
        <v>106</v>
      </c>
      <c r="Y122" s="67"/>
      <c r="Z122" s="604"/>
      <c r="AA122" s="604"/>
      <c r="AB122" s="603"/>
      <c r="AC122" s="71"/>
    </row>
    <row r="123" spans="1:29" ht="15.75" hidden="1">
      <c r="A123" s="533" t="s">
        <v>2727</v>
      </c>
      <c r="B123" s="533">
        <v>4</v>
      </c>
      <c r="C123" s="533" t="s">
        <v>104</v>
      </c>
      <c r="D123" s="572" t="s">
        <v>1457</v>
      </c>
      <c r="E123" s="571" t="str">
        <f t="shared" ref="E123:E131" si="91">E122</f>
        <v xml:space="preserve"> UNIT MASONRY </v>
      </c>
      <c r="F123" s="533" t="str">
        <f t="shared" si="88"/>
        <v>AR</v>
      </c>
      <c r="G123" s="533" t="s">
        <v>2725</v>
      </c>
      <c r="H123" s="533">
        <v>122</v>
      </c>
      <c r="I123" s="533" t="str">
        <f t="shared" si="89"/>
        <v xml:space="preserve">Concrete hollow blocks; ordinary Portland cement; including mortar bedding and jointing; to </v>
      </c>
      <c r="J123" s="533" t="str">
        <f t="shared" si="90"/>
        <v xml:space="preserve">Concrete hollow blocks; ordinary Portland cement; including mortar bedding and jointing; to </v>
      </c>
      <c r="K123" s="605"/>
      <c r="L123" s="606" t="s">
        <v>107</v>
      </c>
      <c r="M123" s="607"/>
      <c r="N123" s="607"/>
      <c r="O123" s="603"/>
      <c r="P123" s="71"/>
      <c r="X123" s="605" t="s">
        <v>107</v>
      </c>
      <c r="Y123" s="606"/>
      <c r="Z123" s="607"/>
      <c r="AA123" s="607"/>
      <c r="AB123" s="603"/>
      <c r="AC123" s="71"/>
    </row>
    <row r="124" spans="1:29" ht="15.75" hidden="1">
      <c r="A124" s="533" t="s">
        <v>2727</v>
      </c>
      <c r="B124" s="533">
        <v>4</v>
      </c>
      <c r="C124" s="533" t="s">
        <v>104</v>
      </c>
      <c r="D124" s="572" t="s">
        <v>1457</v>
      </c>
      <c r="E124" s="571" t="str">
        <f t="shared" si="91"/>
        <v xml:space="preserve"> UNIT MASONRY </v>
      </c>
      <c r="F124" s="533" t="str">
        <f t="shared" si="88"/>
        <v>AR</v>
      </c>
      <c r="G124" s="533" t="s">
        <v>2722</v>
      </c>
      <c r="H124" s="533">
        <v>123</v>
      </c>
      <c r="I124" s="533" t="str">
        <f t="shared" ref="I124:J124" si="92">I122</f>
        <v xml:space="preserve">042000 - UNIT MASONRY </v>
      </c>
      <c r="J124" s="533" t="str">
        <f t="shared" si="92"/>
        <v xml:space="preserve">042000 - UNIT MASONRY </v>
      </c>
      <c r="K124" s="213" t="s">
        <v>13</v>
      </c>
      <c r="L124" s="213" t="s">
        <v>108</v>
      </c>
      <c r="M124" s="608">
        <v>517</v>
      </c>
      <c r="N124" s="609" t="s">
        <v>33</v>
      </c>
      <c r="O124" s="610"/>
      <c r="P124" s="25">
        <f t="shared" ref="P124:P126" si="93">O124*M124</f>
        <v>0</v>
      </c>
      <c r="X124" s="213" t="s">
        <v>108</v>
      </c>
      <c r="Y124" s="213">
        <v>517</v>
      </c>
      <c r="Z124" s="611" t="s">
        <v>33</v>
      </c>
      <c r="AA124" s="609"/>
      <c r="AB124" s="610">
        <v>0</v>
      </c>
      <c r="AC124" s="70"/>
    </row>
    <row r="125" spans="1:29" ht="15.75" hidden="1">
      <c r="A125" s="533" t="s">
        <v>2727</v>
      </c>
      <c r="B125" s="533">
        <v>4</v>
      </c>
      <c r="C125" s="533" t="s">
        <v>104</v>
      </c>
      <c r="D125" s="572" t="s">
        <v>1457</v>
      </c>
      <c r="E125" s="571" t="str">
        <f t="shared" si="91"/>
        <v xml:space="preserve"> UNIT MASONRY </v>
      </c>
      <c r="F125" s="533" t="str">
        <f t="shared" si="88"/>
        <v>AR</v>
      </c>
      <c r="G125" s="533" t="s">
        <v>2722</v>
      </c>
      <c r="H125" s="533">
        <v>124</v>
      </c>
      <c r="I125" s="533" t="str">
        <f t="shared" ref="I125:J125" si="94">I123</f>
        <v xml:space="preserve">Concrete hollow blocks; ordinary Portland cement; including mortar bedding and jointing; to </v>
      </c>
      <c r="J125" s="533" t="str">
        <f t="shared" si="94"/>
        <v xml:space="preserve">Concrete hollow blocks; ordinary Portland cement; including mortar bedding and jointing; to </v>
      </c>
      <c r="K125" s="213" t="s">
        <v>15</v>
      </c>
      <c r="L125" s="213" t="s">
        <v>109</v>
      </c>
      <c r="M125" s="608">
        <v>60</v>
      </c>
      <c r="N125" s="609" t="s">
        <v>33</v>
      </c>
      <c r="O125" s="610"/>
      <c r="P125" s="25">
        <f t="shared" si="93"/>
        <v>0</v>
      </c>
      <c r="X125" s="213" t="s">
        <v>109</v>
      </c>
      <c r="Y125" s="213">
        <v>60</v>
      </c>
      <c r="Z125" s="609" t="s">
        <v>33</v>
      </c>
      <c r="AA125" s="609"/>
      <c r="AB125" s="610">
        <v>0</v>
      </c>
      <c r="AC125" s="70"/>
    </row>
    <row r="126" spans="1:29" ht="15.75" hidden="1">
      <c r="A126" s="533" t="s">
        <v>2727</v>
      </c>
      <c r="B126" s="533">
        <v>4</v>
      </c>
      <c r="C126" s="533" t="s">
        <v>104</v>
      </c>
      <c r="D126" s="572" t="s">
        <v>1457</v>
      </c>
      <c r="E126" s="571" t="str">
        <f t="shared" si="91"/>
        <v xml:space="preserve"> UNIT MASONRY </v>
      </c>
      <c r="F126" s="533" t="str">
        <f t="shared" si="88"/>
        <v>AR</v>
      </c>
      <c r="G126" s="533" t="s">
        <v>2722</v>
      </c>
      <c r="H126" s="533">
        <v>125</v>
      </c>
      <c r="I126" s="533" t="str">
        <f t="shared" ref="I126:J126" si="95">I124</f>
        <v xml:space="preserve">042000 - UNIT MASONRY </v>
      </c>
      <c r="J126" s="533" t="str">
        <f t="shared" si="95"/>
        <v xml:space="preserve">042000 - UNIT MASONRY </v>
      </c>
      <c r="K126" s="213" t="s">
        <v>17</v>
      </c>
      <c r="L126" s="213" t="s">
        <v>110</v>
      </c>
      <c r="M126" s="608">
        <v>164</v>
      </c>
      <c r="N126" s="609" t="s">
        <v>33</v>
      </c>
      <c r="O126" s="610"/>
      <c r="P126" s="25">
        <f t="shared" si="93"/>
        <v>0</v>
      </c>
      <c r="X126" s="213" t="s">
        <v>110</v>
      </c>
      <c r="Y126" s="213">
        <v>164</v>
      </c>
      <c r="Z126" s="611" t="s">
        <v>33</v>
      </c>
      <c r="AA126" s="609"/>
      <c r="AB126" s="610">
        <v>0</v>
      </c>
      <c r="AC126" s="70"/>
    </row>
    <row r="127" spans="1:29" ht="15.75" hidden="1">
      <c r="A127" s="533" t="s">
        <v>2727</v>
      </c>
      <c r="B127" s="533">
        <v>4</v>
      </c>
      <c r="C127" s="533" t="s">
        <v>104</v>
      </c>
      <c r="D127" s="572" t="s">
        <v>1457</v>
      </c>
      <c r="E127" s="571" t="str">
        <f t="shared" si="91"/>
        <v xml:space="preserve"> UNIT MASONRY </v>
      </c>
      <c r="F127" s="533" t="str">
        <f t="shared" si="88"/>
        <v>AR</v>
      </c>
      <c r="G127" s="533" t="s">
        <v>2725</v>
      </c>
      <c r="H127" s="533">
        <v>126</v>
      </c>
      <c r="I127" s="533" t="str">
        <f>L127</f>
        <v>Concrete blocks; ordinary Portland cement; including mortar bedding and jointing; fire rated; to</v>
      </c>
      <c r="J127" s="533" t="str">
        <f>L127</f>
        <v>Concrete blocks; ordinary Portland cement; including mortar bedding and jointing; fire rated; to</v>
      </c>
      <c r="K127" s="68"/>
      <c r="L127" s="612" t="s">
        <v>111</v>
      </c>
      <c r="M127" s="69"/>
      <c r="N127" s="69"/>
      <c r="O127" s="70"/>
      <c r="P127" s="70"/>
      <c r="X127" s="68" t="s">
        <v>111</v>
      </c>
      <c r="Y127" s="612"/>
      <c r="Z127" s="69"/>
      <c r="AA127" s="69"/>
      <c r="AB127" s="70"/>
      <c r="AC127" s="70"/>
    </row>
    <row r="128" spans="1:29" ht="15.75" hidden="1">
      <c r="A128" s="533" t="s">
        <v>2727</v>
      </c>
      <c r="B128" s="533">
        <v>4</v>
      </c>
      <c r="C128" s="533" t="s">
        <v>104</v>
      </c>
      <c r="D128" s="572" t="s">
        <v>1457</v>
      </c>
      <c r="E128" s="571" t="str">
        <f t="shared" si="91"/>
        <v xml:space="preserve"> UNIT MASONRY </v>
      </c>
      <c r="F128" s="533" t="str">
        <f t="shared" si="88"/>
        <v>AR</v>
      </c>
      <c r="G128" s="533" t="s">
        <v>2722</v>
      </c>
      <c r="H128" s="533">
        <v>127</v>
      </c>
      <c r="I128" s="533" t="str">
        <f t="shared" ref="I128:J128" si="96">I126</f>
        <v xml:space="preserve">042000 - UNIT MASONRY </v>
      </c>
      <c r="J128" s="533" t="str">
        <f t="shared" si="96"/>
        <v xml:space="preserve">042000 - UNIT MASONRY </v>
      </c>
      <c r="K128" s="213" t="s">
        <v>19</v>
      </c>
      <c r="L128" s="213" t="s">
        <v>112</v>
      </c>
      <c r="M128" s="214">
        <v>34</v>
      </c>
      <c r="N128" s="215" t="s">
        <v>33</v>
      </c>
      <c r="O128" s="70"/>
      <c r="P128" s="25">
        <f t="shared" ref="P128:P131" si="97">O128*M128</f>
        <v>0</v>
      </c>
      <c r="X128" s="213" t="s">
        <v>112</v>
      </c>
      <c r="Y128" s="213">
        <v>34</v>
      </c>
      <c r="Z128" s="214" t="s">
        <v>33</v>
      </c>
      <c r="AA128" s="215"/>
      <c r="AB128" s="70">
        <v>0</v>
      </c>
      <c r="AC128" s="70"/>
    </row>
    <row r="129" spans="1:29" ht="16.5" hidden="1" thickBot="1">
      <c r="A129" s="533" t="s">
        <v>2727</v>
      </c>
      <c r="B129" s="533">
        <v>4</v>
      </c>
      <c r="C129" s="533" t="s">
        <v>104</v>
      </c>
      <c r="D129" s="572" t="s">
        <v>1457</v>
      </c>
      <c r="E129" s="571" t="str">
        <f t="shared" si="91"/>
        <v xml:space="preserve"> UNIT MASONRY </v>
      </c>
      <c r="F129" s="533" t="str">
        <f t="shared" si="88"/>
        <v>AR</v>
      </c>
      <c r="G129" s="533" t="s">
        <v>2722</v>
      </c>
      <c r="H129" s="533">
        <v>128</v>
      </c>
      <c r="I129" s="533" t="str">
        <f t="shared" ref="I129:J129" si="98">I127</f>
        <v>Concrete blocks; ordinary Portland cement; including mortar bedding and jointing; fire rated; to</v>
      </c>
      <c r="J129" s="533" t="str">
        <f t="shared" si="98"/>
        <v>Concrete blocks; ordinary Portland cement; including mortar bedding and jointing; fire rated; to</v>
      </c>
      <c r="K129" s="68" t="s">
        <v>13</v>
      </c>
      <c r="L129" s="68" t="s">
        <v>113</v>
      </c>
      <c r="M129" s="212">
        <v>14</v>
      </c>
      <c r="N129" s="69" t="s">
        <v>33</v>
      </c>
      <c r="O129" s="70">
        <v>13</v>
      </c>
      <c r="P129" s="25">
        <f t="shared" si="97"/>
        <v>182</v>
      </c>
      <c r="X129" s="68" t="s">
        <v>113</v>
      </c>
      <c r="Y129" s="68">
        <v>14</v>
      </c>
      <c r="Z129" s="212" t="s">
        <v>33</v>
      </c>
      <c r="AA129" s="69">
        <v>13</v>
      </c>
      <c r="AB129" s="70">
        <v>182</v>
      </c>
      <c r="AC129" s="70"/>
    </row>
    <row r="130" spans="1:29" ht="15.75" hidden="1">
      <c r="A130" s="533" t="s">
        <v>2727</v>
      </c>
      <c r="B130" s="533">
        <v>4</v>
      </c>
      <c r="C130" s="533" t="s">
        <v>104</v>
      </c>
      <c r="D130" s="572" t="s">
        <v>1457</v>
      </c>
      <c r="E130" s="571" t="str">
        <f t="shared" si="91"/>
        <v xml:space="preserve"> UNIT MASONRY </v>
      </c>
      <c r="F130" s="533" t="str">
        <f t="shared" si="88"/>
        <v>AR</v>
      </c>
      <c r="G130" s="533" t="s">
        <v>2722</v>
      </c>
      <c r="H130" s="533">
        <v>129</v>
      </c>
      <c r="I130" s="533" t="str">
        <f t="shared" ref="I130:J130" si="99">I128</f>
        <v xml:space="preserve">042000 - UNIT MASONRY </v>
      </c>
      <c r="J130" s="533" t="str">
        <f t="shared" si="99"/>
        <v xml:space="preserve">042000 - UNIT MASONRY </v>
      </c>
      <c r="K130" s="213" t="s">
        <v>21</v>
      </c>
      <c r="L130" s="213" t="s">
        <v>114</v>
      </c>
      <c r="M130" s="215">
        <v>135</v>
      </c>
      <c r="N130" s="215" t="s">
        <v>33</v>
      </c>
      <c r="O130" s="70"/>
      <c r="P130" s="25">
        <f t="shared" si="97"/>
        <v>0</v>
      </c>
      <c r="X130" s="213" t="s">
        <v>114</v>
      </c>
      <c r="Y130" s="213">
        <v>135</v>
      </c>
      <c r="Z130" s="215" t="s">
        <v>33</v>
      </c>
      <c r="AA130" s="215"/>
      <c r="AB130" s="70">
        <v>0</v>
      </c>
      <c r="AC130" s="70"/>
    </row>
    <row r="131" spans="1:29" ht="15.75" hidden="1">
      <c r="A131" s="533" t="s">
        <v>2727</v>
      </c>
      <c r="B131" s="533">
        <v>4</v>
      </c>
      <c r="C131" s="533" t="s">
        <v>104</v>
      </c>
      <c r="D131" s="572" t="s">
        <v>1457</v>
      </c>
      <c r="E131" s="571" t="str">
        <f t="shared" si="91"/>
        <v xml:space="preserve"> UNIT MASONRY </v>
      </c>
      <c r="F131" s="533" t="str">
        <f t="shared" si="88"/>
        <v>AR</v>
      </c>
      <c r="G131" s="533" t="s">
        <v>2722</v>
      </c>
      <c r="H131" s="533">
        <v>130</v>
      </c>
      <c r="I131" s="533" t="str">
        <f t="shared" ref="I131:J131" si="100">I129</f>
        <v>Concrete blocks; ordinary Portland cement; including mortar bedding and jointing; fire rated; to</v>
      </c>
      <c r="J131" s="533" t="str">
        <f t="shared" si="100"/>
        <v>Concrete blocks; ordinary Portland cement; including mortar bedding and jointing; fire rated; to</v>
      </c>
      <c r="K131" s="213" t="s">
        <v>45</v>
      </c>
      <c r="L131" s="213" t="s">
        <v>115</v>
      </c>
      <c r="M131" s="215">
        <v>56</v>
      </c>
      <c r="N131" s="215" t="s">
        <v>33</v>
      </c>
      <c r="O131" s="70"/>
      <c r="P131" s="25">
        <f t="shared" si="97"/>
        <v>0</v>
      </c>
      <c r="X131" s="213" t="s">
        <v>115</v>
      </c>
      <c r="Y131" s="213">
        <v>56</v>
      </c>
      <c r="Z131" s="215" t="s">
        <v>33</v>
      </c>
      <c r="AA131" s="215"/>
      <c r="AB131" s="70">
        <v>0</v>
      </c>
      <c r="AC131" s="70"/>
    </row>
    <row r="132" spans="1:29" ht="15.75" hidden="1">
      <c r="A132" s="533" t="s">
        <v>2727</v>
      </c>
      <c r="B132" s="533">
        <v>4</v>
      </c>
      <c r="C132" s="533" t="s">
        <v>104</v>
      </c>
      <c r="D132" s="572" t="s">
        <v>1459</v>
      </c>
      <c r="E132" s="571" t="s">
        <v>1213</v>
      </c>
      <c r="F132" s="533" t="str">
        <f t="shared" si="88"/>
        <v>AR</v>
      </c>
      <c r="G132" s="533" t="s">
        <v>2725</v>
      </c>
      <c r="H132" s="533">
        <v>131</v>
      </c>
      <c r="I132" s="533" t="str">
        <f t="shared" ref="I132:I134" si="101">L132</f>
        <v>042300 - GLASS UNIT MASONRY</v>
      </c>
      <c r="J132" s="533" t="str">
        <f t="shared" ref="J132:J134" si="102">L132</f>
        <v>042300 - GLASS UNIT MASONRY</v>
      </c>
      <c r="K132" s="68"/>
      <c r="L132" s="612" t="s">
        <v>116</v>
      </c>
      <c r="M132" s="69"/>
      <c r="N132" s="69"/>
      <c r="O132" s="70"/>
      <c r="P132" s="71"/>
      <c r="X132" s="68" t="s">
        <v>116</v>
      </c>
      <c r="Y132" s="612"/>
      <c r="Z132" s="69"/>
      <c r="AA132" s="69"/>
      <c r="AB132" s="70"/>
      <c r="AC132" s="71"/>
    </row>
    <row r="133" spans="1:29" ht="15.75" hidden="1">
      <c r="A133" s="533" t="s">
        <v>2727</v>
      </c>
      <c r="B133" s="533">
        <v>4</v>
      </c>
      <c r="C133" s="533" t="s">
        <v>104</v>
      </c>
      <c r="D133" s="572" t="s">
        <v>2736</v>
      </c>
      <c r="E133" s="571" t="s">
        <v>1214</v>
      </c>
      <c r="F133" s="533" t="s">
        <v>1321</v>
      </c>
      <c r="G133" s="533" t="s">
        <v>2725</v>
      </c>
      <c r="H133" s="533">
        <v>132</v>
      </c>
      <c r="I133" s="533" t="str">
        <f t="shared" si="101"/>
        <v>042313 - VERTICAL GLASS UNIT MASONRY</v>
      </c>
      <c r="J133" s="533" t="str">
        <f t="shared" si="102"/>
        <v>042313 - VERTICAL GLASS UNIT MASONRY</v>
      </c>
      <c r="K133" s="68"/>
      <c r="L133" s="612" t="s">
        <v>117</v>
      </c>
      <c r="M133" s="69"/>
      <c r="N133" s="69"/>
      <c r="O133" s="70"/>
      <c r="P133" s="71"/>
      <c r="X133" s="68" t="s">
        <v>117</v>
      </c>
      <c r="Y133" s="612"/>
      <c r="Z133" s="69"/>
      <c r="AA133" s="69"/>
      <c r="AB133" s="70"/>
      <c r="AC133" s="71"/>
    </row>
    <row r="134" spans="1:29" ht="15.75" hidden="1">
      <c r="A134" s="533" t="s">
        <v>2727</v>
      </c>
      <c r="B134" s="533">
        <v>4</v>
      </c>
      <c r="C134" s="533" t="s">
        <v>104</v>
      </c>
      <c r="D134" s="572" t="s">
        <v>2736</v>
      </c>
      <c r="E134" s="571" t="str">
        <f t="shared" ref="E134:E136" si="103">E133</f>
        <v xml:space="preserve"> VERTICAL GLASS UNIT MASONRY</v>
      </c>
      <c r="F134" s="533" t="s">
        <v>1321</v>
      </c>
      <c r="G134" s="533" t="s">
        <v>2725</v>
      </c>
      <c r="H134" s="533">
        <v>133</v>
      </c>
      <c r="I134" s="533" t="str">
        <f t="shared" si="101"/>
        <v>Glass block partitions; including all necessary fixings and fittings materials; as specified and as shown on Drawings</v>
      </c>
      <c r="J134" s="533" t="str">
        <f t="shared" si="102"/>
        <v>Glass block partitions; including all necessary fixings and fittings materials; as specified and as shown on Drawings</v>
      </c>
      <c r="K134" s="68"/>
      <c r="L134" s="613" t="s">
        <v>118</v>
      </c>
      <c r="M134" s="72"/>
      <c r="N134" s="72"/>
      <c r="O134" s="70"/>
      <c r="P134" s="71"/>
      <c r="X134" s="68" t="s">
        <v>118</v>
      </c>
      <c r="Y134" s="613"/>
      <c r="Z134" s="72"/>
      <c r="AA134" s="72"/>
      <c r="AB134" s="70"/>
      <c r="AC134" s="71"/>
    </row>
    <row r="135" spans="1:29" ht="15.75" hidden="1">
      <c r="A135" s="533" t="s">
        <v>2727</v>
      </c>
      <c r="B135" s="533">
        <v>4</v>
      </c>
      <c r="C135" s="533" t="s">
        <v>104</v>
      </c>
      <c r="D135" s="572" t="s">
        <v>2736</v>
      </c>
      <c r="E135" s="571" t="str">
        <f t="shared" si="103"/>
        <v xml:space="preserve"> VERTICAL GLASS UNIT MASONRY</v>
      </c>
      <c r="F135" s="533" t="s">
        <v>1321</v>
      </c>
      <c r="G135" s="533" t="s">
        <v>2722</v>
      </c>
      <c r="H135" s="533">
        <v>134</v>
      </c>
      <c r="I135" s="533" t="str">
        <f t="shared" ref="I135:J135" si="104">I133</f>
        <v>042313 - VERTICAL GLASS UNIT MASONRY</v>
      </c>
      <c r="J135" s="533" t="str">
        <f t="shared" si="104"/>
        <v>042313 - VERTICAL GLASS UNIT MASONRY</v>
      </c>
      <c r="K135" s="68" t="s">
        <v>15</v>
      </c>
      <c r="L135" s="68" t="s">
        <v>119</v>
      </c>
      <c r="M135" s="69">
        <v>7</v>
      </c>
      <c r="N135" s="69" t="s">
        <v>33</v>
      </c>
      <c r="O135" s="70">
        <v>188</v>
      </c>
      <c r="P135" s="25">
        <f t="shared" ref="P135:P136" si="105">O135*M135</f>
        <v>1316</v>
      </c>
      <c r="X135" s="68" t="s">
        <v>119</v>
      </c>
      <c r="Y135" s="68">
        <v>7</v>
      </c>
      <c r="Z135" s="69" t="s">
        <v>33</v>
      </c>
      <c r="AA135" s="69">
        <v>188</v>
      </c>
      <c r="AB135" s="70">
        <v>1316</v>
      </c>
      <c r="AC135" s="70"/>
    </row>
    <row r="136" spans="1:29" ht="15.75" hidden="1">
      <c r="A136" s="533" t="s">
        <v>2727</v>
      </c>
      <c r="B136" s="533">
        <v>4</v>
      </c>
      <c r="C136" s="533" t="s">
        <v>104</v>
      </c>
      <c r="D136" s="572" t="s">
        <v>2736</v>
      </c>
      <c r="E136" s="571" t="str">
        <f t="shared" si="103"/>
        <v xml:space="preserve"> VERTICAL GLASS UNIT MASONRY</v>
      </c>
      <c r="F136" s="533" t="s">
        <v>1321</v>
      </c>
      <c r="G136" s="533" t="s">
        <v>2722</v>
      </c>
      <c r="H136" s="533">
        <v>135</v>
      </c>
      <c r="I136" s="533" t="str">
        <f t="shared" ref="I136:J136" si="106">I134</f>
        <v>Glass block partitions; including all necessary fixings and fittings materials; as specified and as shown on Drawings</v>
      </c>
      <c r="J136" s="533" t="str">
        <f t="shared" si="106"/>
        <v>Glass block partitions; including all necessary fixings and fittings materials; as specified and as shown on Drawings</v>
      </c>
      <c r="K136" s="68" t="s">
        <v>17</v>
      </c>
      <c r="L136" s="68" t="s">
        <v>120</v>
      </c>
      <c r="M136" s="69">
        <v>22</v>
      </c>
      <c r="N136" s="69" t="s">
        <v>33</v>
      </c>
      <c r="O136" s="70">
        <v>188</v>
      </c>
      <c r="P136" s="25">
        <f t="shared" si="105"/>
        <v>4136</v>
      </c>
      <c r="X136" s="68" t="s">
        <v>120</v>
      </c>
      <c r="Y136" s="68">
        <v>22</v>
      </c>
      <c r="Z136" s="69" t="s">
        <v>33</v>
      </c>
      <c r="AA136" s="69">
        <v>188</v>
      </c>
      <c r="AB136" s="70">
        <v>4136</v>
      </c>
      <c r="AC136" s="70"/>
    </row>
    <row r="137" spans="1:29" ht="15.75" hidden="1">
      <c r="A137" s="533" t="s">
        <v>2727</v>
      </c>
      <c r="B137" s="533">
        <v>4</v>
      </c>
      <c r="C137" s="533" t="s">
        <v>104</v>
      </c>
      <c r="D137" s="572" t="s">
        <v>1461</v>
      </c>
      <c r="E137" s="571" t="s">
        <v>1215</v>
      </c>
      <c r="F137" s="533" t="str">
        <f t="shared" si="88"/>
        <v>AR</v>
      </c>
      <c r="G137" s="533" t="s">
        <v>2725</v>
      </c>
      <c r="H137" s="533">
        <v>136</v>
      </c>
      <c r="I137" s="533" t="str">
        <f t="shared" ref="I137:I138" si="107">L137</f>
        <v>044200 - EXTERIOR STONE CLADDING</v>
      </c>
      <c r="J137" s="533" t="str">
        <f t="shared" ref="J137:J138" si="108">L137</f>
        <v>044200 - EXTERIOR STONE CLADDING</v>
      </c>
      <c r="K137" s="68"/>
      <c r="L137" s="612" t="s">
        <v>121</v>
      </c>
      <c r="M137" s="69"/>
      <c r="N137" s="69"/>
      <c r="O137" s="70"/>
      <c r="P137" s="71"/>
      <c r="X137" s="68" t="s">
        <v>121</v>
      </c>
      <c r="Y137" s="612"/>
      <c r="Z137" s="69"/>
      <c r="AA137" s="69"/>
      <c r="AB137" s="70"/>
      <c r="AC137" s="71"/>
    </row>
    <row r="138" spans="1:29" ht="15.75" hidden="1">
      <c r="A138" s="533" t="s">
        <v>2727</v>
      </c>
      <c r="B138" s="533">
        <v>4</v>
      </c>
      <c r="C138" s="533" t="s">
        <v>104</v>
      </c>
      <c r="D138" s="572" t="s">
        <v>1461</v>
      </c>
      <c r="E138" s="571" t="str">
        <f t="shared" ref="E138:E146" si="109">E137</f>
        <v xml:space="preserve"> EXTERIOR STONE CLADDING</v>
      </c>
      <c r="F138" s="533" t="str">
        <f t="shared" si="88"/>
        <v>AR</v>
      </c>
      <c r="G138" s="533" t="s">
        <v>2725</v>
      </c>
      <c r="H138" s="533">
        <v>137</v>
      </c>
      <c r="I138" s="533" t="str">
        <f t="shared" si="107"/>
        <v>Limestone cladding slabs and features; 30 mm thick; best quality limestone; including backing mortar, water repellents, and all necessary fixings and fittings materials; as specified and as shown on Drawings</v>
      </c>
      <c r="J138" s="533" t="str">
        <f t="shared" si="108"/>
        <v>Limestone cladding slabs and features; 30 mm thick; best quality limestone; including backing mortar, water repellents, and all necessary fixings and fittings materials; as specified and as shown on Drawings</v>
      </c>
      <c r="K138" s="68"/>
      <c r="L138" s="612" t="s">
        <v>122</v>
      </c>
      <c r="M138" s="69"/>
      <c r="N138" s="69"/>
      <c r="O138" s="70"/>
      <c r="P138" s="71"/>
      <c r="X138" s="68" t="s">
        <v>122</v>
      </c>
      <c r="Y138" s="612"/>
      <c r="Z138" s="69"/>
      <c r="AA138" s="69"/>
      <c r="AB138" s="70"/>
      <c r="AC138" s="71"/>
    </row>
    <row r="139" spans="1:29" ht="15.75" hidden="1">
      <c r="A139" s="533" t="s">
        <v>2727</v>
      </c>
      <c r="B139" s="533">
        <v>4</v>
      </c>
      <c r="C139" s="533" t="s">
        <v>104</v>
      </c>
      <c r="D139" s="572" t="s">
        <v>1461</v>
      </c>
      <c r="E139" s="571" t="str">
        <f t="shared" si="109"/>
        <v xml:space="preserve"> EXTERIOR STONE CLADDING</v>
      </c>
      <c r="F139" s="533" t="str">
        <f t="shared" si="88"/>
        <v>AR</v>
      </c>
      <c r="G139" s="533" t="s">
        <v>2722</v>
      </c>
      <c r="H139" s="533">
        <v>138</v>
      </c>
      <c r="I139" s="533" t="str">
        <f t="shared" ref="I139:J139" si="110">I137</f>
        <v>044200 - EXTERIOR STONE CLADDING</v>
      </c>
      <c r="J139" s="533" t="str">
        <f t="shared" si="110"/>
        <v>044200 - EXTERIOR STONE CLADDING</v>
      </c>
      <c r="K139" s="68" t="s">
        <v>13</v>
      </c>
      <c r="L139" s="68" t="s">
        <v>123</v>
      </c>
      <c r="M139" s="69">
        <v>268</v>
      </c>
      <c r="N139" s="69" t="s">
        <v>33</v>
      </c>
      <c r="O139" s="70">
        <v>53</v>
      </c>
      <c r="P139" s="25">
        <f t="shared" ref="P139:P140" si="111">O139*M139</f>
        <v>14204</v>
      </c>
      <c r="X139" s="68" t="s">
        <v>123</v>
      </c>
      <c r="Y139" s="68">
        <v>268</v>
      </c>
      <c r="Z139" s="69" t="s">
        <v>33</v>
      </c>
      <c r="AA139" s="69">
        <v>53</v>
      </c>
      <c r="AB139" s="70">
        <v>14204</v>
      </c>
      <c r="AC139" s="70"/>
    </row>
    <row r="140" spans="1:29" ht="15.75" hidden="1">
      <c r="A140" s="533" t="s">
        <v>2727</v>
      </c>
      <c r="B140" s="533">
        <v>4</v>
      </c>
      <c r="C140" s="533" t="s">
        <v>104</v>
      </c>
      <c r="D140" s="572" t="s">
        <v>1461</v>
      </c>
      <c r="E140" s="571" t="str">
        <f t="shared" si="109"/>
        <v xml:space="preserve"> EXTERIOR STONE CLADDING</v>
      </c>
      <c r="F140" s="533" t="str">
        <f t="shared" si="88"/>
        <v>AR</v>
      </c>
      <c r="G140" s="533" t="s">
        <v>2722</v>
      </c>
      <c r="H140" s="533">
        <v>139</v>
      </c>
      <c r="I140" s="533" t="str">
        <f t="shared" ref="I140:J140" si="112">I138</f>
        <v>Limestone cladding slabs and features; 30 mm thick; best quality limestone; including backing mortar, water repellents, and all necessary fixings and fittings materials; as specified and as shown on Drawings</v>
      </c>
      <c r="J140" s="533" t="str">
        <f t="shared" si="112"/>
        <v>Limestone cladding slabs and features; 30 mm thick; best quality limestone; including backing mortar, water repellents, and all necessary fixings and fittings materials; as specified and as shown on Drawings</v>
      </c>
      <c r="K140" s="68" t="s">
        <v>15</v>
      </c>
      <c r="L140" s="68" t="s">
        <v>124</v>
      </c>
      <c r="M140" s="197">
        <v>30</v>
      </c>
      <c r="N140" s="69" t="s">
        <v>33</v>
      </c>
      <c r="O140" s="70">
        <v>44</v>
      </c>
      <c r="P140" s="25">
        <f t="shared" si="111"/>
        <v>1320</v>
      </c>
      <c r="X140" s="68" t="s">
        <v>124</v>
      </c>
      <c r="Y140" s="68">
        <v>30</v>
      </c>
      <c r="Z140" s="197" t="s">
        <v>33</v>
      </c>
      <c r="AA140" s="69">
        <v>44</v>
      </c>
      <c r="AB140" s="70">
        <v>1320</v>
      </c>
      <c r="AC140" s="70"/>
    </row>
    <row r="141" spans="1:29" ht="15.75" hidden="1">
      <c r="A141" s="533" t="s">
        <v>2727</v>
      </c>
      <c r="B141" s="533">
        <v>4</v>
      </c>
      <c r="C141" s="533" t="s">
        <v>104</v>
      </c>
      <c r="D141" s="572" t="s">
        <v>1461</v>
      </c>
      <c r="E141" s="571" t="str">
        <f t="shared" si="109"/>
        <v xml:space="preserve"> EXTERIOR STONE CLADDING</v>
      </c>
      <c r="F141" s="533" t="str">
        <f t="shared" si="88"/>
        <v>AR</v>
      </c>
      <c r="G141" s="533" t="s">
        <v>2725</v>
      </c>
      <c r="H141" s="533">
        <v>140</v>
      </c>
      <c r="I141" s="533" t="str">
        <f t="shared" ref="I141:J141" si="113">I139</f>
        <v>044200 - EXTERIOR STONE CLADDING</v>
      </c>
      <c r="J141" s="533" t="str">
        <f t="shared" si="113"/>
        <v>044200 - EXTERIOR STONE CLADDING</v>
      </c>
      <c r="K141" s="67" t="s">
        <v>125</v>
      </c>
      <c r="L141" s="65"/>
      <c r="M141" s="72"/>
      <c r="N141" s="72"/>
      <c r="O141" s="71"/>
      <c r="P141" s="73"/>
      <c r="X141" s="67"/>
      <c r="Y141" s="65"/>
      <c r="Z141" s="72"/>
      <c r="AA141" s="72"/>
      <c r="AB141" s="71"/>
      <c r="AC141" s="73"/>
    </row>
    <row r="142" spans="1:29" ht="15.75" hidden="1">
      <c r="A142" s="533" t="s">
        <v>2727</v>
      </c>
      <c r="B142" s="533">
        <v>4</v>
      </c>
      <c r="C142" s="533" t="s">
        <v>104</v>
      </c>
      <c r="D142" s="10" t="s">
        <v>22</v>
      </c>
      <c r="E142" s="10" t="s">
        <v>22</v>
      </c>
      <c r="G142" s="533" t="s">
        <v>2724</v>
      </c>
      <c r="H142" s="533">
        <v>141</v>
      </c>
      <c r="I142" s="533" t="str">
        <f t="shared" ref="I142:J142" si="114">I140</f>
        <v>Limestone cladding slabs and features; 30 mm thick; best quality limestone; including backing mortar, water repellents, and all necessary fixings and fittings materials; as specified and as shown on Drawings</v>
      </c>
      <c r="J142" s="533" t="str">
        <f t="shared" si="114"/>
        <v>Limestone cladding slabs and features; 30 mm thick; best quality limestone; including backing mortar, water repellents, and all necessary fixings and fittings materials; as specified and as shown on Drawings</v>
      </c>
      <c r="K142" s="65" t="s">
        <v>22</v>
      </c>
      <c r="L142" s="65"/>
      <c r="M142" s="72"/>
      <c r="N142" s="534"/>
      <c r="O142" s="72" t="s">
        <v>8</v>
      </c>
      <c r="P142" s="70">
        <v>0</v>
      </c>
      <c r="X142" s="65"/>
      <c r="Y142" s="65"/>
      <c r="Z142" s="534"/>
      <c r="AA142" s="534" t="s">
        <v>8</v>
      </c>
      <c r="AB142" s="534">
        <v>21158</v>
      </c>
      <c r="AC142" s="535"/>
    </row>
    <row r="143" spans="1:29" ht="15.75" hidden="1">
      <c r="A143" s="533" t="s">
        <v>2727</v>
      </c>
      <c r="B143" s="533">
        <v>5</v>
      </c>
      <c r="C143" s="533" t="s">
        <v>127</v>
      </c>
      <c r="D143" s="572" t="s">
        <v>1476</v>
      </c>
      <c r="E143" s="571" t="s">
        <v>1216</v>
      </c>
      <c r="F143" s="533" t="str">
        <f t="shared" si="88"/>
        <v>AR</v>
      </c>
      <c r="G143" s="533" t="s">
        <v>2725</v>
      </c>
      <c r="H143" s="533">
        <v>142</v>
      </c>
      <c r="I143" s="533" t="str">
        <f t="shared" ref="I143:J143" si="115">I141</f>
        <v>044200 - EXTERIOR STONE CLADDING</v>
      </c>
      <c r="J143" s="533" t="str">
        <f t="shared" si="115"/>
        <v>044200 - EXTERIOR STONE CLADDING</v>
      </c>
      <c r="K143" s="74" t="s">
        <v>126</v>
      </c>
      <c r="L143" s="74"/>
      <c r="M143" s="74"/>
      <c r="N143" s="74"/>
      <c r="O143" s="352"/>
      <c r="P143" s="74"/>
      <c r="Q143" s="16"/>
      <c r="R143" s="16"/>
      <c r="S143" s="16"/>
      <c r="T143" s="16"/>
      <c r="U143" s="16"/>
      <c r="V143" s="16"/>
      <c r="W143" s="16"/>
      <c r="X143" s="74"/>
      <c r="Y143" s="74"/>
      <c r="Z143" s="74"/>
      <c r="AA143" s="74"/>
      <c r="AB143" s="74"/>
      <c r="AC143" s="74"/>
    </row>
    <row r="144" spans="1:29" ht="15.75" hidden="1">
      <c r="A144" s="533" t="s">
        <v>2727</v>
      </c>
      <c r="B144" s="533">
        <v>5</v>
      </c>
      <c r="C144" s="533" t="s">
        <v>127</v>
      </c>
      <c r="D144" s="572" t="s">
        <v>1476</v>
      </c>
      <c r="E144" s="571" t="str">
        <f t="shared" si="109"/>
        <v xml:space="preserve"> METAL FABRICATIONS</v>
      </c>
      <c r="F144" s="533" t="str">
        <f t="shared" si="88"/>
        <v>AR</v>
      </c>
      <c r="G144" s="533" t="s">
        <v>2725</v>
      </c>
      <c r="H144" s="533">
        <v>143</v>
      </c>
      <c r="I144" s="533" t="str">
        <f t="shared" ref="I144:J144" si="116">I142</f>
        <v>Limestone cladding slabs and features; 30 mm thick; best quality limestone; including backing mortar, water repellents, and all necessary fixings and fittings materials; as specified and as shown on Drawings</v>
      </c>
      <c r="J144" s="533" t="str">
        <f t="shared" si="116"/>
        <v>Limestone cladding slabs and features; 30 mm thick; best quality limestone; including backing mortar, water repellents, and all necessary fixings and fittings materials; as specified and as shown on Drawings</v>
      </c>
      <c r="K144" s="74" t="s">
        <v>127</v>
      </c>
      <c r="L144" s="74"/>
      <c r="M144" s="74"/>
      <c r="N144" s="74"/>
      <c r="O144" s="352"/>
      <c r="P144" s="74"/>
      <c r="Q144" s="16"/>
      <c r="R144" s="16"/>
      <c r="S144" s="16"/>
      <c r="T144" s="16"/>
      <c r="U144" s="16"/>
      <c r="V144" s="16"/>
      <c r="W144" s="16"/>
      <c r="X144" s="74"/>
      <c r="Y144" s="74"/>
      <c r="Z144" s="74"/>
      <c r="AA144" s="74"/>
      <c r="AB144" s="74"/>
      <c r="AC144" s="74"/>
    </row>
    <row r="145" spans="1:29" ht="15.75" hidden="1">
      <c r="A145" s="533" t="s">
        <v>2727</v>
      </c>
      <c r="B145" s="533">
        <v>5</v>
      </c>
      <c r="C145" s="533" t="s">
        <v>127</v>
      </c>
      <c r="D145" s="572" t="s">
        <v>1476</v>
      </c>
      <c r="E145" s="571" t="str">
        <f t="shared" si="109"/>
        <v xml:space="preserve"> METAL FABRICATIONS</v>
      </c>
      <c r="F145" s="533" t="str">
        <f t="shared" si="88"/>
        <v>AR</v>
      </c>
      <c r="G145" s="533" t="s">
        <v>2725</v>
      </c>
      <c r="H145" s="533">
        <v>144</v>
      </c>
      <c r="I145" s="533" t="str">
        <f t="shared" ref="I145:J145" si="117">I143</f>
        <v>044200 - EXTERIOR STONE CLADDING</v>
      </c>
      <c r="J145" s="533" t="str">
        <f t="shared" si="117"/>
        <v>044200 - EXTERIOR STONE CLADDING</v>
      </c>
      <c r="K145" s="74" t="s">
        <v>2</v>
      </c>
      <c r="L145" s="614" t="s">
        <v>25</v>
      </c>
      <c r="M145" s="8" t="s">
        <v>4</v>
      </c>
      <c r="N145" s="8" t="s">
        <v>5</v>
      </c>
      <c r="O145" s="8" t="s">
        <v>6</v>
      </c>
      <c r="P145" s="8" t="s">
        <v>7</v>
      </c>
      <c r="Q145" s="16"/>
      <c r="R145" s="16"/>
      <c r="S145" s="16"/>
      <c r="T145" s="16"/>
      <c r="U145" s="16"/>
      <c r="V145" s="16"/>
      <c r="W145" s="16"/>
      <c r="X145" s="74" t="s">
        <v>25</v>
      </c>
      <c r="Y145" s="614" t="s">
        <v>4</v>
      </c>
      <c r="Z145" s="8" t="s">
        <v>5</v>
      </c>
      <c r="AA145" s="8" t="s">
        <v>6</v>
      </c>
      <c r="AB145" s="8" t="s">
        <v>7</v>
      </c>
      <c r="AC145" s="8"/>
    </row>
    <row r="146" spans="1:29" ht="15.75" hidden="1">
      <c r="A146" s="533" t="s">
        <v>2727</v>
      </c>
      <c r="B146" s="533">
        <v>5</v>
      </c>
      <c r="C146" s="533" t="s">
        <v>127</v>
      </c>
      <c r="D146" s="572" t="s">
        <v>1476</v>
      </c>
      <c r="E146" s="571" t="str">
        <f t="shared" si="109"/>
        <v xml:space="preserve"> METAL FABRICATIONS</v>
      </c>
      <c r="F146" s="533" t="str">
        <f t="shared" si="88"/>
        <v>AR</v>
      </c>
      <c r="G146" s="533" t="s">
        <v>2725</v>
      </c>
      <c r="H146" s="533">
        <v>145</v>
      </c>
      <c r="I146" s="533" t="str">
        <f t="shared" ref="I146:J146" si="118">I144</f>
        <v>Limestone cladding slabs and features; 30 mm thick; best quality limestone; including backing mortar, water repellents, and all necessary fixings and fittings materials; as specified and as shown on Drawings</v>
      </c>
      <c r="J146" s="533" t="str">
        <f t="shared" si="118"/>
        <v>Limestone cladding slabs and features; 30 mm thick; best quality limestone; including backing mortar, water repellents, and all necessary fixings and fittings materials; as specified and as shown on Drawings</v>
      </c>
      <c r="K146" s="75"/>
      <c r="L146" s="165"/>
      <c r="M146" s="76"/>
      <c r="N146" s="12"/>
      <c r="O146" s="12"/>
      <c r="P146" s="12" t="s">
        <v>8</v>
      </c>
      <c r="Q146" s="16"/>
      <c r="R146" s="16"/>
      <c r="S146" s="16"/>
      <c r="T146" s="16"/>
      <c r="U146" s="16"/>
      <c r="V146" s="16"/>
      <c r="W146" s="16"/>
      <c r="X146" s="75"/>
      <c r="Y146" s="165"/>
      <c r="Z146" s="76"/>
      <c r="AA146" s="12"/>
      <c r="AB146" s="12" t="s">
        <v>8</v>
      </c>
      <c r="AC146" s="12"/>
    </row>
    <row r="147" spans="1:29" ht="15.75" hidden="1">
      <c r="A147" s="533" t="s">
        <v>2727</v>
      </c>
      <c r="B147" s="533">
        <v>5</v>
      </c>
      <c r="C147" s="533" t="s">
        <v>127</v>
      </c>
      <c r="D147" s="572" t="s">
        <v>1476</v>
      </c>
      <c r="E147" s="571" t="s">
        <v>1216</v>
      </c>
      <c r="F147" s="533" t="str">
        <f t="shared" si="88"/>
        <v>AR</v>
      </c>
      <c r="G147" s="533" t="s">
        <v>2725</v>
      </c>
      <c r="H147" s="533">
        <v>146</v>
      </c>
      <c r="I147" s="533" t="str">
        <f t="shared" ref="I147:I148" si="119">L147</f>
        <v>055000 - METAL FABRICATIONS</v>
      </c>
      <c r="J147" s="533" t="str">
        <f t="shared" ref="J147:J148" si="120">L147</f>
        <v>055000 - METAL FABRICATIONS</v>
      </c>
      <c r="K147" s="75"/>
      <c r="L147" s="6" t="s">
        <v>128</v>
      </c>
      <c r="M147" s="77"/>
      <c r="N147" s="12"/>
      <c r="O147" s="12"/>
      <c r="P147" s="12"/>
      <c r="Q147" s="16"/>
      <c r="R147" s="16"/>
      <c r="S147" s="16"/>
      <c r="T147" s="16"/>
      <c r="U147" s="16"/>
      <c r="V147" s="16"/>
      <c r="W147" s="16"/>
      <c r="X147" s="75" t="s">
        <v>128</v>
      </c>
      <c r="Y147" s="6"/>
      <c r="Z147" s="77"/>
      <c r="AA147" s="12"/>
      <c r="AB147" s="12"/>
      <c r="AC147" s="12"/>
    </row>
    <row r="148" spans="1:29" ht="15.75" hidden="1">
      <c r="A148" s="533" t="s">
        <v>2727</v>
      </c>
      <c r="B148" s="533">
        <v>5</v>
      </c>
      <c r="C148" s="533" t="s">
        <v>127</v>
      </c>
      <c r="D148" s="572" t="s">
        <v>1476</v>
      </c>
      <c r="E148" s="571" t="str">
        <f t="shared" ref="E148:E154" si="121">E147</f>
        <v xml:space="preserve"> METAL FABRICATIONS</v>
      </c>
      <c r="F148" s="533" t="str">
        <f t="shared" si="88"/>
        <v>AR</v>
      </c>
      <c r="G148" s="533" t="s">
        <v>2725</v>
      </c>
      <c r="H148" s="533">
        <v>147</v>
      </c>
      <c r="I148" s="533" t="str">
        <f t="shared" si="119"/>
        <v>Access ladders; galvanized mild steel; comprising flat strings and bar rungs; including brackets, anchor bolts, polyurethane paint, fittings and fixings; complete; as specified and as Drg. A-502</v>
      </c>
      <c r="J148" s="533" t="str">
        <f t="shared" si="120"/>
        <v>Access ladders; galvanized mild steel; comprising flat strings and bar rungs; including brackets, anchor bolts, polyurethane paint, fittings and fixings; complete; as specified and as Drg. A-502</v>
      </c>
      <c r="K148" s="75"/>
      <c r="L148" s="6" t="s">
        <v>129</v>
      </c>
      <c r="M148" s="77"/>
      <c r="N148" s="12"/>
      <c r="O148" s="12"/>
      <c r="P148" s="12"/>
      <c r="Q148" s="16"/>
      <c r="R148" s="16"/>
      <c r="S148" s="16"/>
      <c r="T148" s="16"/>
      <c r="U148" s="16"/>
      <c r="V148" s="16"/>
      <c r="W148" s="16"/>
      <c r="X148" s="75" t="s">
        <v>129</v>
      </c>
      <c r="Y148" s="6"/>
      <c r="Z148" s="77"/>
      <c r="AA148" s="12"/>
      <c r="AB148" s="12"/>
      <c r="AC148" s="12"/>
    </row>
    <row r="149" spans="1:29" ht="15.75" hidden="1">
      <c r="A149" s="533" t="s">
        <v>2727</v>
      </c>
      <c r="B149" s="533">
        <v>5</v>
      </c>
      <c r="C149" s="533" t="s">
        <v>127</v>
      </c>
      <c r="D149" s="572" t="s">
        <v>1476</v>
      </c>
      <c r="E149" s="571" t="str">
        <f t="shared" si="121"/>
        <v xml:space="preserve"> METAL FABRICATIONS</v>
      </c>
      <c r="F149" s="533" t="str">
        <f t="shared" si="88"/>
        <v>AR</v>
      </c>
      <c r="G149" s="533" t="s">
        <v>2722</v>
      </c>
      <c r="H149" s="533">
        <v>148</v>
      </c>
      <c r="I149" s="533" t="str">
        <f t="shared" ref="I149:J149" si="122">I147</f>
        <v>055000 - METAL FABRICATIONS</v>
      </c>
      <c r="J149" s="533" t="str">
        <f t="shared" si="122"/>
        <v>055000 - METAL FABRICATIONS</v>
      </c>
      <c r="K149" s="75" t="s">
        <v>13</v>
      </c>
      <c r="L149" s="10" t="s">
        <v>130</v>
      </c>
      <c r="M149" s="78">
        <v>1</v>
      </c>
      <c r="N149" s="12" t="s">
        <v>39</v>
      </c>
      <c r="O149" s="12">
        <v>288</v>
      </c>
      <c r="P149" s="25">
        <f t="shared" ref="P149:P152" si="123">O149*M149</f>
        <v>288</v>
      </c>
      <c r="Q149" s="16"/>
      <c r="R149" s="16"/>
      <c r="S149" s="16"/>
      <c r="T149" s="16"/>
      <c r="U149" s="16"/>
      <c r="V149" s="16"/>
      <c r="W149" s="16"/>
      <c r="X149" s="75" t="s">
        <v>130</v>
      </c>
      <c r="Y149" s="10">
        <v>1</v>
      </c>
      <c r="Z149" s="78" t="s">
        <v>39</v>
      </c>
      <c r="AA149" s="12">
        <v>288</v>
      </c>
      <c r="AB149" s="12">
        <v>288</v>
      </c>
      <c r="AC149" s="12"/>
    </row>
    <row r="150" spans="1:29" ht="15.75" hidden="1">
      <c r="A150" s="533" t="s">
        <v>2727</v>
      </c>
      <c r="B150" s="533">
        <v>5</v>
      </c>
      <c r="C150" s="533" t="s">
        <v>127</v>
      </c>
      <c r="D150" s="572" t="s">
        <v>1476</v>
      </c>
      <c r="E150" s="571" t="str">
        <f t="shared" si="121"/>
        <v xml:space="preserve"> METAL FABRICATIONS</v>
      </c>
      <c r="F150" s="533" t="str">
        <f t="shared" si="88"/>
        <v>AR</v>
      </c>
      <c r="G150" s="533" t="s">
        <v>2722</v>
      </c>
      <c r="H150" s="533">
        <v>149</v>
      </c>
      <c r="I150" s="533" t="str">
        <f t="shared" ref="I150:J150" si="124">I148</f>
        <v>Access ladders; galvanized mild steel; comprising flat strings and bar rungs; including brackets, anchor bolts, polyurethane paint, fittings and fixings; complete; as specified and as Drg. A-502</v>
      </c>
      <c r="J150" s="533" t="str">
        <f t="shared" si="124"/>
        <v>Access ladders; galvanized mild steel; comprising flat strings and bar rungs; including brackets, anchor bolts, polyurethane paint, fittings and fixings; complete; as specified and as Drg. A-502</v>
      </c>
      <c r="K150" s="75" t="s">
        <v>15</v>
      </c>
      <c r="L150" s="10" t="s">
        <v>131</v>
      </c>
      <c r="M150" s="78">
        <v>1</v>
      </c>
      <c r="N150" s="12" t="s">
        <v>39</v>
      </c>
      <c r="O150" s="12">
        <v>313</v>
      </c>
      <c r="P150" s="25">
        <f t="shared" si="123"/>
        <v>313</v>
      </c>
      <c r="Q150" s="16"/>
      <c r="R150" s="10"/>
      <c r="S150" s="77"/>
      <c r="T150" s="12"/>
      <c r="U150" s="16"/>
      <c r="V150" s="16"/>
      <c r="W150" s="16"/>
      <c r="X150" s="75" t="s">
        <v>131</v>
      </c>
      <c r="Y150" s="10">
        <v>1</v>
      </c>
      <c r="Z150" s="78" t="s">
        <v>39</v>
      </c>
      <c r="AA150" s="12">
        <v>313</v>
      </c>
      <c r="AB150" s="12">
        <v>313</v>
      </c>
      <c r="AC150" s="12"/>
    </row>
    <row r="151" spans="1:29" ht="15.75" hidden="1">
      <c r="A151" s="533" t="s">
        <v>2727</v>
      </c>
      <c r="B151" s="533">
        <v>5</v>
      </c>
      <c r="C151" s="533" t="s">
        <v>127</v>
      </c>
      <c r="D151" s="572" t="s">
        <v>1476</v>
      </c>
      <c r="E151" s="571" t="str">
        <f t="shared" si="121"/>
        <v xml:space="preserve"> METAL FABRICATIONS</v>
      </c>
      <c r="F151" s="533" t="str">
        <f t="shared" si="88"/>
        <v>AR</v>
      </c>
      <c r="G151" s="533" t="s">
        <v>2722</v>
      </c>
      <c r="H151" s="533">
        <v>150</v>
      </c>
      <c r="I151" s="533" t="str">
        <f t="shared" ref="I151:J151" si="125">I149</f>
        <v>055000 - METAL FABRICATIONS</v>
      </c>
      <c r="J151" s="533" t="str">
        <f t="shared" si="125"/>
        <v>055000 - METAL FABRICATIONS</v>
      </c>
      <c r="K151" s="75" t="s">
        <v>17</v>
      </c>
      <c r="L151" s="10" t="s">
        <v>132</v>
      </c>
      <c r="M151" s="78">
        <v>1</v>
      </c>
      <c r="N151" s="12" t="s">
        <v>39</v>
      </c>
      <c r="O151" s="12">
        <v>344</v>
      </c>
      <c r="P151" s="25">
        <f t="shared" si="123"/>
        <v>344</v>
      </c>
      <c r="Q151" s="16"/>
      <c r="R151" s="16"/>
      <c r="S151" s="16"/>
      <c r="T151" s="16"/>
      <c r="U151" s="16"/>
      <c r="V151" s="16"/>
      <c r="W151" s="16"/>
      <c r="X151" s="75" t="s">
        <v>132</v>
      </c>
      <c r="Y151" s="10">
        <v>1</v>
      </c>
      <c r="Z151" s="78" t="s">
        <v>39</v>
      </c>
      <c r="AA151" s="12">
        <v>344</v>
      </c>
      <c r="AB151" s="12">
        <v>344</v>
      </c>
      <c r="AC151" s="12"/>
    </row>
    <row r="152" spans="1:29" ht="15.75" hidden="1">
      <c r="A152" s="533" t="s">
        <v>2727</v>
      </c>
      <c r="B152" s="533">
        <v>5</v>
      </c>
      <c r="C152" s="533" t="s">
        <v>127</v>
      </c>
      <c r="D152" s="572" t="s">
        <v>1476</v>
      </c>
      <c r="E152" s="571" t="str">
        <f t="shared" si="121"/>
        <v xml:space="preserve"> METAL FABRICATIONS</v>
      </c>
      <c r="F152" s="533" t="str">
        <f t="shared" si="88"/>
        <v>AR</v>
      </c>
      <c r="G152" s="533" t="s">
        <v>2722</v>
      </c>
      <c r="H152" s="533">
        <v>151</v>
      </c>
      <c r="I152" s="533" t="str">
        <f t="shared" ref="I152:J152" si="126">I150</f>
        <v>Access ladders; galvanized mild steel; comprising flat strings and bar rungs; including brackets, anchor bolts, polyurethane paint, fittings and fixings; complete; as specified and as Drg. A-502</v>
      </c>
      <c r="J152" s="533" t="str">
        <f t="shared" si="126"/>
        <v>Access ladders; galvanized mild steel; comprising flat strings and bar rungs; including brackets, anchor bolts, polyurethane paint, fittings and fixings; complete; as specified and as Drg. A-502</v>
      </c>
      <c r="K152" s="75" t="s">
        <v>19</v>
      </c>
      <c r="L152" s="10" t="s">
        <v>133</v>
      </c>
      <c r="M152" s="78">
        <v>1</v>
      </c>
      <c r="N152" s="12" t="s">
        <v>39</v>
      </c>
      <c r="O152" s="12">
        <v>357</v>
      </c>
      <c r="P152" s="25">
        <f t="shared" si="123"/>
        <v>357</v>
      </c>
      <c r="Q152" s="16"/>
      <c r="R152" s="16"/>
      <c r="S152" s="16"/>
      <c r="T152" s="16"/>
      <c r="U152" s="16"/>
      <c r="V152" s="16"/>
      <c r="W152" s="16"/>
      <c r="X152" s="75" t="s">
        <v>133</v>
      </c>
      <c r="Y152" s="10">
        <v>1</v>
      </c>
      <c r="Z152" s="78" t="s">
        <v>39</v>
      </c>
      <c r="AA152" s="12">
        <v>357</v>
      </c>
      <c r="AB152" s="12">
        <v>357</v>
      </c>
      <c r="AC152" s="12"/>
    </row>
    <row r="153" spans="1:29" ht="15.75" hidden="1">
      <c r="A153" s="533" t="s">
        <v>2727</v>
      </c>
      <c r="B153" s="533">
        <v>5</v>
      </c>
      <c r="C153" s="533" t="s">
        <v>127</v>
      </c>
      <c r="D153" s="572" t="s">
        <v>1476</v>
      </c>
      <c r="E153" s="571" t="str">
        <f t="shared" si="121"/>
        <v xml:space="preserve"> METAL FABRICATIONS</v>
      </c>
      <c r="F153" s="533" t="str">
        <f t="shared" si="88"/>
        <v>AR</v>
      </c>
      <c r="G153" s="533" t="s">
        <v>2725</v>
      </c>
      <c r="H153" s="533">
        <v>152</v>
      </c>
      <c r="I153" s="533" t="str">
        <f>L153</f>
        <v>Burglar bar protection; comprising steel bar welded to steel box frame; including epoxy paint, ironmongery, fittings and fixings; complete; as specified and as Drg. A-600</v>
      </c>
      <c r="J153" s="533" t="str">
        <f>L153</f>
        <v>Burglar bar protection; comprising steel bar welded to steel box frame; including epoxy paint, ironmongery, fittings and fixings; complete; as specified and as Drg. A-600</v>
      </c>
      <c r="K153" s="218"/>
      <c r="L153" s="615" t="s">
        <v>134</v>
      </c>
      <c r="M153" s="195"/>
      <c r="N153" s="217"/>
      <c r="O153" s="16">
        <v>0</v>
      </c>
      <c r="P153" s="78"/>
      <c r="Q153" s="16"/>
      <c r="R153" s="6"/>
      <c r="S153" s="77"/>
      <c r="T153" s="12"/>
      <c r="U153" s="16"/>
      <c r="V153" s="16"/>
      <c r="W153" s="16"/>
      <c r="X153" s="218" t="s">
        <v>134</v>
      </c>
      <c r="Y153" s="615"/>
      <c r="Z153" s="195"/>
      <c r="AA153" s="217">
        <v>0</v>
      </c>
      <c r="AB153" s="16"/>
      <c r="AC153" s="78"/>
    </row>
    <row r="154" spans="1:29" ht="15.75" hidden="1">
      <c r="A154" s="533" t="s">
        <v>2727</v>
      </c>
      <c r="B154" s="533">
        <v>5</v>
      </c>
      <c r="C154" s="533" t="s">
        <v>127</v>
      </c>
      <c r="D154" s="572" t="s">
        <v>1476</v>
      </c>
      <c r="E154" s="571" t="str">
        <f t="shared" si="121"/>
        <v xml:space="preserve"> METAL FABRICATIONS</v>
      </c>
      <c r="F154" s="533" t="str">
        <f t="shared" si="88"/>
        <v>AR</v>
      </c>
      <c r="G154" s="533" t="s">
        <v>2722</v>
      </c>
      <c r="H154" s="533">
        <v>153</v>
      </c>
      <c r="I154" s="533" t="str">
        <f>I152</f>
        <v>Access ladders; galvanized mild steel; comprising flat strings and bar rungs; including brackets, anchor bolts, polyurethane paint, fittings and fixings; complete; as specified and as Drg. A-502</v>
      </c>
      <c r="J154" s="533" t="str">
        <f>J152</f>
        <v>Access ladders; galvanized mild steel; comprising flat strings and bar rungs; including brackets, anchor bolts, polyurethane paint, fittings and fixings; complete; as specified and as Drg. A-502</v>
      </c>
      <c r="K154" s="218" t="s">
        <v>20</v>
      </c>
      <c r="L154" s="218" t="s">
        <v>135</v>
      </c>
      <c r="M154" s="195">
        <v>1</v>
      </c>
      <c r="N154" s="217" t="s">
        <v>39</v>
      </c>
      <c r="O154" s="12">
        <v>0</v>
      </c>
      <c r="P154" s="25">
        <f>O154*M154</f>
        <v>0</v>
      </c>
      <c r="Q154" s="16"/>
      <c r="R154" s="10"/>
      <c r="S154" s="77"/>
      <c r="T154" s="12" t="s">
        <v>39</v>
      </c>
      <c r="U154" s="16"/>
      <c r="V154" s="16"/>
      <c r="W154" s="16"/>
      <c r="X154" s="218" t="s">
        <v>135</v>
      </c>
      <c r="Y154" s="218">
        <v>1</v>
      </c>
      <c r="Z154" s="195" t="s">
        <v>39</v>
      </c>
      <c r="AA154" s="217">
        <v>0</v>
      </c>
      <c r="AB154" s="12">
        <v>0</v>
      </c>
      <c r="AC154" s="78"/>
    </row>
    <row r="155" spans="1:29" ht="15.75" hidden="1">
      <c r="A155" s="533" t="s">
        <v>2727</v>
      </c>
      <c r="B155" s="533">
        <v>5</v>
      </c>
      <c r="C155" s="533" t="s">
        <v>127</v>
      </c>
      <c r="D155" s="572" t="s">
        <v>1478</v>
      </c>
      <c r="E155" s="571" t="s">
        <v>1217</v>
      </c>
      <c r="F155" s="533" t="str">
        <f t="shared" si="88"/>
        <v>AR</v>
      </c>
      <c r="G155" s="533" t="s">
        <v>2725</v>
      </c>
      <c r="H155" s="533">
        <v>154</v>
      </c>
      <c r="I155" s="533" t="str">
        <f t="shared" ref="I155:I156" si="127">L155</f>
        <v>055213 - PIPE AND TUBE RAILINGS</v>
      </c>
      <c r="J155" s="533" t="str">
        <f t="shared" ref="J155:J156" si="128">L155</f>
        <v>055213 - PIPE AND TUBE RAILINGS</v>
      </c>
      <c r="K155" s="218"/>
      <c r="L155" s="616" t="s">
        <v>136</v>
      </c>
      <c r="M155" s="219"/>
      <c r="N155" s="195"/>
      <c r="O155" s="12">
        <v>0</v>
      </c>
      <c r="P155" s="12"/>
      <c r="Q155" s="16"/>
      <c r="R155" s="16"/>
      <c r="S155" s="16"/>
      <c r="T155" s="16"/>
      <c r="U155" s="16"/>
      <c r="V155" s="16"/>
      <c r="W155" s="16"/>
      <c r="X155" s="218" t="s">
        <v>136</v>
      </c>
      <c r="Y155" s="616"/>
      <c r="Z155" s="219"/>
      <c r="AA155" s="195">
        <v>0</v>
      </c>
      <c r="AB155" s="12"/>
      <c r="AC155" s="12"/>
    </row>
    <row r="156" spans="1:29" ht="15.75" hidden="1">
      <c r="A156" s="533" t="s">
        <v>2727</v>
      </c>
      <c r="B156" s="533">
        <v>5</v>
      </c>
      <c r="C156" s="533" t="s">
        <v>127</v>
      </c>
      <c r="D156" s="572" t="s">
        <v>1478</v>
      </c>
      <c r="E156" s="571" t="str">
        <f t="shared" ref="E156:E160" si="129">E155</f>
        <v xml:space="preserve"> PIPE AND TUBE RAILINGS</v>
      </c>
      <c r="F156" s="533" t="str">
        <f t="shared" si="88"/>
        <v>AR</v>
      </c>
      <c r="G156" s="533" t="s">
        <v>2725</v>
      </c>
      <c r="H156" s="533">
        <v>155</v>
      </c>
      <c r="I156" s="533" t="str">
        <f t="shared" si="127"/>
        <v>Balustrades and handrails; constructed from galvanized tubular steel, finish to receive paint; comprising 60 diameter top rail, 25 diameter intermediate rails, 37.5 diameter posts; including mild steel cover flange, anchored to concrete; fittings and fixings; complete; as specified and as Drg. A-501; detail 1</v>
      </c>
      <c r="J156" s="533" t="str">
        <f t="shared" si="128"/>
        <v>Balustrades and handrails; constructed from galvanized tubular steel, finish to receive paint; comprising 60 diameter top rail, 25 diameter intermediate rails, 37.5 diameter posts; including mild steel cover flange, anchored to concrete; fittings and fixings; complete; as specified and as Drg. A-501; detail 1</v>
      </c>
      <c r="K156" s="218"/>
      <c r="L156" s="617" t="s">
        <v>137</v>
      </c>
      <c r="M156" s="219"/>
      <c r="N156" s="195"/>
      <c r="O156" s="12">
        <v>0</v>
      </c>
      <c r="P156" s="12"/>
      <c r="Q156" s="16"/>
      <c r="R156" s="16"/>
      <c r="S156" s="16"/>
      <c r="T156" s="16"/>
      <c r="U156" s="16"/>
      <c r="V156" s="16"/>
      <c r="W156" s="16"/>
      <c r="X156" s="218" t="s">
        <v>137</v>
      </c>
      <c r="Y156" s="617"/>
      <c r="Z156" s="219"/>
      <c r="AA156" s="195">
        <v>0</v>
      </c>
      <c r="AB156" s="12"/>
      <c r="AC156" s="12"/>
    </row>
    <row r="157" spans="1:29" ht="15.75" hidden="1">
      <c r="A157" s="533" t="s">
        <v>2727</v>
      </c>
      <c r="B157" s="533">
        <v>5</v>
      </c>
      <c r="C157" s="533" t="s">
        <v>127</v>
      </c>
      <c r="D157" s="572" t="s">
        <v>1478</v>
      </c>
      <c r="E157" s="571" t="str">
        <f t="shared" si="129"/>
        <v xml:space="preserve"> PIPE AND TUBE RAILINGS</v>
      </c>
      <c r="F157" s="533" t="str">
        <f t="shared" si="88"/>
        <v>AR</v>
      </c>
      <c r="G157" s="533" t="s">
        <v>2722</v>
      </c>
      <c r="H157" s="533">
        <v>156</v>
      </c>
      <c r="I157" s="533" t="str">
        <f>I155</f>
        <v>055213 - PIPE AND TUBE RAILINGS</v>
      </c>
      <c r="J157" s="533" t="str">
        <f>J155</f>
        <v>055213 - PIPE AND TUBE RAILINGS</v>
      </c>
      <c r="K157" s="218" t="s">
        <v>13</v>
      </c>
      <c r="L157" s="193" t="s">
        <v>138</v>
      </c>
      <c r="M157" s="226">
        <v>25</v>
      </c>
      <c r="N157" s="195" t="s">
        <v>95</v>
      </c>
      <c r="O157" s="12">
        <v>0</v>
      </c>
      <c r="P157" s="25">
        <f>O157*M157</f>
        <v>0</v>
      </c>
      <c r="Q157" s="16"/>
      <c r="R157" s="165"/>
      <c r="S157" s="16"/>
      <c r="T157" s="16"/>
      <c r="U157" s="16"/>
      <c r="V157" s="16"/>
      <c r="W157" s="16"/>
      <c r="X157" s="218" t="s">
        <v>138</v>
      </c>
      <c r="Y157" s="193">
        <v>25</v>
      </c>
      <c r="Z157" s="226" t="s">
        <v>95</v>
      </c>
      <c r="AA157" s="195">
        <v>0</v>
      </c>
      <c r="AB157" s="12">
        <v>0</v>
      </c>
      <c r="AC157" s="12"/>
    </row>
    <row r="158" spans="1:29" ht="15.75" hidden="1">
      <c r="A158" s="533" t="s">
        <v>2727</v>
      </c>
      <c r="B158" s="533">
        <v>5</v>
      </c>
      <c r="C158" s="533" t="s">
        <v>127</v>
      </c>
      <c r="D158" s="572" t="s">
        <v>1478</v>
      </c>
      <c r="E158" s="571" t="str">
        <f t="shared" si="129"/>
        <v xml:space="preserve"> PIPE AND TUBE RAILINGS</v>
      </c>
      <c r="F158" s="533" t="str">
        <f t="shared" si="88"/>
        <v>AR</v>
      </c>
      <c r="G158" s="533" t="s">
        <v>2725</v>
      </c>
      <c r="H158" s="533">
        <v>157</v>
      </c>
      <c r="I158" s="533" t="str">
        <f>L158</f>
        <v>Steel handrail and balustrades; comprising 60 diameter tubular steel section handrail, 25 diameter steel rail and 40 x 10 steel support; including steel cover flange, anchored to concrete; fittings and fixings; complete; as specified and as Drg. A-503; detail 10</v>
      </c>
      <c r="J158" s="533" t="str">
        <f>L158</f>
        <v>Steel handrail and balustrades; comprising 60 diameter tubular steel section handrail, 25 diameter steel rail and 40 x 10 steel support; including steel cover flange, anchored to concrete; fittings and fixings; complete; as specified and as Drg. A-503; detail 10</v>
      </c>
      <c r="K158" s="218"/>
      <c r="L158" s="616" t="s">
        <v>139</v>
      </c>
      <c r="M158" s="217"/>
      <c r="N158" s="195"/>
      <c r="O158" s="12">
        <v>0</v>
      </c>
      <c r="P158" s="12"/>
      <c r="Q158" s="16"/>
      <c r="R158" s="16"/>
      <c r="S158" s="16"/>
      <c r="T158" s="16"/>
      <c r="U158" s="16"/>
      <c r="V158" s="16"/>
      <c r="W158" s="16"/>
      <c r="X158" s="218" t="s">
        <v>139</v>
      </c>
      <c r="Y158" s="616"/>
      <c r="Z158" s="217"/>
      <c r="AA158" s="195">
        <v>0</v>
      </c>
      <c r="AB158" s="12"/>
      <c r="AC158" s="12"/>
    </row>
    <row r="159" spans="1:29" ht="15.75" hidden="1">
      <c r="A159" s="533" t="s">
        <v>2727</v>
      </c>
      <c r="B159" s="533">
        <v>5</v>
      </c>
      <c r="C159" s="533" t="s">
        <v>127</v>
      </c>
      <c r="D159" s="572" t="s">
        <v>1478</v>
      </c>
      <c r="E159" s="571" t="str">
        <f t="shared" si="129"/>
        <v xml:space="preserve"> PIPE AND TUBE RAILINGS</v>
      </c>
      <c r="F159" s="533" t="str">
        <f t="shared" si="88"/>
        <v>AR</v>
      </c>
      <c r="G159" s="533" t="s">
        <v>2722</v>
      </c>
      <c r="H159" s="533">
        <v>158</v>
      </c>
      <c r="I159" s="533" t="str">
        <f t="shared" ref="I159:J159" si="130">I157</f>
        <v>055213 - PIPE AND TUBE RAILINGS</v>
      </c>
      <c r="J159" s="533" t="str">
        <f t="shared" si="130"/>
        <v>055213 - PIPE AND TUBE RAILINGS</v>
      </c>
      <c r="K159" s="218" t="s">
        <v>15</v>
      </c>
      <c r="L159" s="193" t="s">
        <v>140</v>
      </c>
      <c r="M159" s="217">
        <v>3</v>
      </c>
      <c r="N159" s="195" t="s">
        <v>95</v>
      </c>
      <c r="O159" s="12">
        <v>0</v>
      </c>
      <c r="P159" s="25">
        <f t="shared" ref="P159:P160" si="131">O159*M159</f>
        <v>0</v>
      </c>
      <c r="Q159" s="16"/>
      <c r="R159" s="16"/>
      <c r="S159" s="16"/>
      <c r="T159" s="16"/>
      <c r="U159" s="16"/>
      <c r="V159" s="16"/>
      <c r="W159" s="16"/>
      <c r="X159" s="218" t="s">
        <v>140</v>
      </c>
      <c r="Y159" s="193">
        <v>3</v>
      </c>
      <c r="Z159" s="217" t="s">
        <v>95</v>
      </c>
      <c r="AA159" s="195">
        <v>0</v>
      </c>
      <c r="AB159" s="12">
        <v>0</v>
      </c>
      <c r="AC159" s="12"/>
    </row>
    <row r="160" spans="1:29" ht="15.75" hidden="1">
      <c r="A160" s="533" t="s">
        <v>2727</v>
      </c>
      <c r="B160" s="533">
        <v>5</v>
      </c>
      <c r="C160" s="533" t="s">
        <v>127</v>
      </c>
      <c r="D160" s="572" t="s">
        <v>1478</v>
      </c>
      <c r="E160" s="571" t="str">
        <f t="shared" si="129"/>
        <v xml:space="preserve"> PIPE AND TUBE RAILINGS</v>
      </c>
      <c r="F160" s="533" t="str">
        <f t="shared" si="88"/>
        <v>AR</v>
      </c>
      <c r="G160" s="533" t="s">
        <v>2722</v>
      </c>
      <c r="H160" s="533">
        <v>159</v>
      </c>
      <c r="I160" s="533" t="str">
        <f t="shared" ref="I160:J160" si="132">I158</f>
        <v>Steel handrail and balustrades; comprising 60 diameter tubular steel section handrail, 25 diameter steel rail and 40 x 10 steel support; including steel cover flange, anchored to concrete; fittings and fixings; complete; as specified and as Drg. A-503; detail 10</v>
      </c>
      <c r="J160" s="533" t="str">
        <f t="shared" si="132"/>
        <v>Steel handrail and balustrades; comprising 60 diameter tubular steel section handrail, 25 diameter steel rail and 40 x 10 steel support; including steel cover flange, anchored to concrete; fittings and fixings; complete; as specified and as Drg. A-503; detail 10</v>
      </c>
      <c r="K160" s="218" t="s">
        <v>17</v>
      </c>
      <c r="L160" s="193" t="s">
        <v>141</v>
      </c>
      <c r="M160" s="217">
        <v>29</v>
      </c>
      <c r="N160" s="195" t="s">
        <v>95</v>
      </c>
      <c r="O160" s="12">
        <v>0</v>
      </c>
      <c r="P160" s="25">
        <f t="shared" si="131"/>
        <v>0</v>
      </c>
      <c r="Q160" s="16"/>
      <c r="R160" s="165"/>
      <c r="S160" s="16"/>
      <c r="T160" s="16"/>
      <c r="U160" s="16"/>
      <c r="V160" s="16"/>
      <c r="W160" s="16"/>
      <c r="X160" s="218" t="s">
        <v>141</v>
      </c>
      <c r="Y160" s="193">
        <v>29</v>
      </c>
      <c r="Z160" s="217" t="s">
        <v>95</v>
      </c>
      <c r="AA160" s="195">
        <v>0</v>
      </c>
      <c r="AB160" s="12">
        <v>0</v>
      </c>
      <c r="AC160" s="12"/>
    </row>
    <row r="161" spans="1:29" ht="15.75" hidden="1">
      <c r="A161" s="533" t="s">
        <v>2727</v>
      </c>
      <c r="B161" s="533">
        <v>5</v>
      </c>
      <c r="C161" s="533" t="s">
        <v>127</v>
      </c>
      <c r="D161" s="572" t="s">
        <v>2737</v>
      </c>
      <c r="E161" s="571" t="s">
        <v>1218</v>
      </c>
      <c r="F161" s="533" t="s">
        <v>1321</v>
      </c>
      <c r="G161" s="533" t="s">
        <v>2725</v>
      </c>
      <c r="H161" s="533">
        <v>160</v>
      </c>
      <c r="I161" s="533" t="str">
        <f t="shared" ref="I161:I162" si="133">L161</f>
        <v>055300 - METAL GRATINGS</v>
      </c>
      <c r="J161" s="533" t="str">
        <f t="shared" ref="J161:J162" si="134">L161</f>
        <v>055300 - METAL GRATINGS</v>
      </c>
      <c r="K161" s="75"/>
      <c r="L161" s="6" t="s">
        <v>142</v>
      </c>
      <c r="M161" s="78"/>
      <c r="N161" s="12"/>
      <c r="O161" s="12">
        <v>0</v>
      </c>
      <c r="P161" s="12"/>
      <c r="Q161" s="16"/>
      <c r="R161" s="165"/>
      <c r="S161" s="16"/>
      <c r="T161" s="16"/>
      <c r="U161" s="16"/>
      <c r="V161" s="16"/>
      <c r="W161" s="16"/>
      <c r="X161" s="75" t="s">
        <v>142</v>
      </c>
      <c r="Y161" s="6"/>
      <c r="Z161" s="78"/>
      <c r="AA161" s="12">
        <v>0</v>
      </c>
      <c r="AB161" s="12"/>
      <c r="AC161" s="12"/>
    </row>
    <row r="162" spans="1:29" ht="15.75" hidden="1">
      <c r="A162" s="533" t="s">
        <v>2727</v>
      </c>
      <c r="B162" s="533">
        <v>5</v>
      </c>
      <c r="C162" s="533" t="s">
        <v>127</v>
      </c>
      <c r="D162" s="572" t="s">
        <v>2737</v>
      </c>
      <c r="E162" s="571" t="str">
        <f t="shared" ref="E162:E164" si="135">E161</f>
        <v xml:space="preserve"> METAL GRATINGS</v>
      </c>
      <c r="F162" s="533" t="s">
        <v>1321</v>
      </c>
      <c r="G162" s="533" t="s">
        <v>2725</v>
      </c>
      <c r="H162" s="533">
        <v>161</v>
      </c>
      <c r="I162" s="533" t="str">
        <f t="shared" si="133"/>
        <v>Trench cover, ductile iron grating; comprising solid rectangular bearing bars; including galvanized steel angle frame set in concrete, fixings and fittings; complete; as specified and as Drg. A-501; detail 8</v>
      </c>
      <c r="J162" s="533" t="str">
        <f t="shared" si="134"/>
        <v>Trench cover, ductile iron grating; comprising solid rectangular bearing bars; including galvanized steel angle frame set in concrete, fixings and fittings; complete; as specified and as Drg. A-501; detail 8</v>
      </c>
      <c r="K162" s="75"/>
      <c r="L162" s="6" t="s">
        <v>143</v>
      </c>
      <c r="M162" s="78"/>
      <c r="N162" s="12"/>
      <c r="O162" s="12">
        <v>0</v>
      </c>
      <c r="P162" s="12"/>
      <c r="Q162" s="16"/>
      <c r="R162" s="165"/>
      <c r="S162" s="16"/>
      <c r="T162" s="16"/>
      <c r="U162" s="16"/>
      <c r="V162" s="16"/>
      <c r="W162" s="16"/>
      <c r="X162" s="75" t="s">
        <v>143</v>
      </c>
      <c r="Y162" s="6"/>
      <c r="Z162" s="78"/>
      <c r="AA162" s="12">
        <v>0</v>
      </c>
      <c r="AB162" s="12"/>
      <c r="AC162" s="12"/>
    </row>
    <row r="163" spans="1:29" ht="15.75" hidden="1">
      <c r="A163" s="533" t="s">
        <v>2727</v>
      </c>
      <c r="B163" s="533">
        <v>5</v>
      </c>
      <c r="C163" s="533" t="s">
        <v>127</v>
      </c>
      <c r="D163" s="572" t="s">
        <v>2737</v>
      </c>
      <c r="E163" s="571" t="str">
        <f t="shared" si="135"/>
        <v xml:space="preserve"> METAL GRATINGS</v>
      </c>
      <c r="F163" s="533" t="s">
        <v>1321</v>
      </c>
      <c r="G163" s="533" t="s">
        <v>2722</v>
      </c>
      <c r="H163" s="533">
        <v>162</v>
      </c>
      <c r="I163" s="533" t="str">
        <f t="shared" ref="I163:J163" si="136">I161</f>
        <v>055300 - METAL GRATINGS</v>
      </c>
      <c r="J163" s="533" t="str">
        <f t="shared" si="136"/>
        <v>055300 - METAL GRATINGS</v>
      </c>
      <c r="K163" s="75" t="s">
        <v>13</v>
      </c>
      <c r="L163" s="10" t="s">
        <v>144</v>
      </c>
      <c r="M163" s="78">
        <v>6</v>
      </c>
      <c r="N163" s="12" t="s">
        <v>95</v>
      </c>
      <c r="O163" s="12">
        <v>125</v>
      </c>
      <c r="P163" s="25">
        <f t="shared" ref="P163:P164" si="137">O163*M163</f>
        <v>750</v>
      </c>
      <c r="Q163" s="16"/>
      <c r="R163" s="165"/>
      <c r="S163" s="16"/>
      <c r="T163" s="16"/>
      <c r="U163" s="16"/>
      <c r="V163" s="16"/>
      <c r="W163" s="16"/>
      <c r="X163" s="75" t="s">
        <v>144</v>
      </c>
      <c r="Y163" s="10">
        <v>6</v>
      </c>
      <c r="Z163" s="78" t="s">
        <v>95</v>
      </c>
      <c r="AA163" s="12">
        <v>125</v>
      </c>
      <c r="AB163" s="12">
        <v>750</v>
      </c>
      <c r="AC163" s="12"/>
    </row>
    <row r="164" spans="1:29" ht="15.75" hidden="1">
      <c r="A164" s="533" t="s">
        <v>2727</v>
      </c>
      <c r="B164" s="533">
        <v>5</v>
      </c>
      <c r="C164" s="533" t="s">
        <v>127</v>
      </c>
      <c r="D164" s="572" t="s">
        <v>2737</v>
      </c>
      <c r="E164" s="571" t="str">
        <f t="shared" si="135"/>
        <v xml:space="preserve"> METAL GRATINGS</v>
      </c>
      <c r="F164" s="533" t="s">
        <v>1321</v>
      </c>
      <c r="G164" s="533" t="s">
        <v>2722</v>
      </c>
      <c r="H164" s="533">
        <v>163</v>
      </c>
      <c r="I164" s="533" t="str">
        <f t="shared" ref="I164:J164" si="138">I162</f>
        <v>Trench cover, ductile iron grating; comprising solid rectangular bearing bars; including galvanized steel angle frame set in concrete, fixings and fittings; complete; as specified and as Drg. A-501; detail 8</v>
      </c>
      <c r="J164" s="533" t="str">
        <f t="shared" si="138"/>
        <v>Trench cover, ductile iron grating; comprising solid rectangular bearing bars; including galvanized steel angle frame set in concrete, fixings and fittings; complete; as specified and as Drg. A-501; detail 8</v>
      </c>
      <c r="K164" s="75" t="s">
        <v>15</v>
      </c>
      <c r="L164" s="10" t="s">
        <v>145</v>
      </c>
      <c r="M164" s="78">
        <v>1</v>
      </c>
      <c r="N164" s="12" t="s">
        <v>39</v>
      </c>
      <c r="O164" s="81">
        <v>350</v>
      </c>
      <c r="P164" s="25">
        <f t="shared" si="137"/>
        <v>350</v>
      </c>
      <c r="Q164" s="536"/>
      <c r="R164" s="82"/>
      <c r="S164" s="536"/>
      <c r="T164" s="536"/>
      <c r="U164" s="536"/>
      <c r="V164" s="536"/>
      <c r="W164" s="536"/>
      <c r="X164" s="75" t="s">
        <v>145</v>
      </c>
      <c r="Y164" s="10">
        <v>1</v>
      </c>
      <c r="Z164" s="78" t="s">
        <v>39</v>
      </c>
      <c r="AA164" s="12">
        <v>350</v>
      </c>
      <c r="AB164" s="81">
        <v>350</v>
      </c>
      <c r="AC164" s="12"/>
    </row>
    <row r="165" spans="1:29" ht="15.75" hidden="1">
      <c r="A165" s="533" t="s">
        <v>2727</v>
      </c>
      <c r="B165" s="533">
        <v>5</v>
      </c>
      <c r="C165" s="533" t="s">
        <v>127</v>
      </c>
      <c r="D165" s="572" t="s">
        <v>1488</v>
      </c>
      <c r="E165" s="571" t="s">
        <v>1219</v>
      </c>
      <c r="F165" s="533" t="str">
        <f t="shared" si="88"/>
        <v>AR</v>
      </c>
      <c r="G165" s="533" t="s">
        <v>2725</v>
      </c>
      <c r="H165" s="533">
        <v>164</v>
      </c>
      <c r="I165" s="533" t="str">
        <f t="shared" ref="I165:I166" si="139">L165</f>
        <v>057300 - DECORATIVE METAL RAILINGS</v>
      </c>
      <c r="J165" s="533" t="str">
        <f t="shared" ref="J165:J166" si="140">L165</f>
        <v>057300 - DECORATIVE METAL RAILINGS</v>
      </c>
      <c r="K165" s="75"/>
      <c r="L165" s="6" t="s">
        <v>146</v>
      </c>
      <c r="M165" s="77"/>
      <c r="N165" s="12"/>
      <c r="O165" s="12">
        <v>0</v>
      </c>
      <c r="P165" s="12"/>
      <c r="Q165" s="16"/>
      <c r="R165" s="6"/>
      <c r="S165" s="16"/>
      <c r="T165" s="16"/>
      <c r="U165" s="16"/>
      <c r="V165" s="16"/>
      <c r="W165" s="16"/>
      <c r="X165" s="75" t="s">
        <v>146</v>
      </c>
      <c r="Y165" s="6"/>
      <c r="Z165" s="77"/>
      <c r="AA165" s="12">
        <v>0</v>
      </c>
      <c r="AB165" s="12"/>
      <c r="AC165" s="12"/>
    </row>
    <row r="166" spans="1:29" ht="15.75" hidden="1">
      <c r="A166" s="533" t="s">
        <v>2727</v>
      </c>
      <c r="B166" s="533">
        <v>5</v>
      </c>
      <c r="C166" s="533" t="s">
        <v>127</v>
      </c>
      <c r="D166" s="572" t="s">
        <v>1488</v>
      </c>
      <c r="E166" s="571" t="str">
        <f t="shared" ref="E166:E168" si="141">E165</f>
        <v xml:space="preserve"> DECORATIVE METAL RAILINGS</v>
      </c>
      <c r="F166" s="533" t="str">
        <f t="shared" si="88"/>
        <v>AR</v>
      </c>
      <c r="G166" s="533" t="s">
        <v>2725</v>
      </c>
      <c r="H166" s="533">
        <v>165</v>
      </c>
      <c r="I166" s="533" t="str">
        <f t="shared" si="139"/>
        <v>Glass balustrades and handrails; comprising 76 diameter aluminum tubular section handrail, clear laminated tempered glass baluster, 50 x 50 aluminum hollow section bottom rail and posts; including flanges, fittings and fixings; complete; as specified and as Drg. A-503; detail 9</v>
      </c>
      <c r="J166" s="533" t="str">
        <f t="shared" si="140"/>
        <v>Glass balustrades and handrails; comprising 76 diameter aluminum tubular section handrail, clear laminated tempered glass baluster, 50 x 50 aluminum hollow section bottom rail and posts; including flanges, fittings and fixings; complete; as specified and as Drg. A-503; detail 9</v>
      </c>
      <c r="K166" s="75"/>
      <c r="L166" s="574" t="s">
        <v>1072</v>
      </c>
      <c r="M166" s="77"/>
      <c r="N166" s="12"/>
      <c r="O166" s="12">
        <v>0</v>
      </c>
      <c r="P166" s="12"/>
      <c r="Q166" s="16"/>
      <c r="R166" s="6"/>
      <c r="S166" s="75"/>
      <c r="T166" s="10"/>
      <c r="U166" s="77"/>
      <c r="V166" s="12"/>
      <c r="W166" s="12"/>
      <c r="X166" s="75" t="s">
        <v>1072</v>
      </c>
      <c r="Y166" s="574"/>
      <c r="Z166" s="77"/>
      <c r="AA166" s="12">
        <v>0</v>
      </c>
      <c r="AB166" s="12"/>
      <c r="AC166" s="12"/>
    </row>
    <row r="167" spans="1:29" ht="16.5" hidden="1" thickBot="1">
      <c r="A167" s="533" t="s">
        <v>2727</v>
      </c>
      <c r="B167" s="533">
        <v>5</v>
      </c>
      <c r="C167" s="533" t="s">
        <v>127</v>
      </c>
      <c r="D167" s="572" t="s">
        <v>1488</v>
      </c>
      <c r="E167" s="571" t="str">
        <f t="shared" si="141"/>
        <v xml:space="preserve"> DECORATIVE METAL RAILINGS</v>
      </c>
      <c r="F167" s="533" t="str">
        <f t="shared" si="88"/>
        <v>AR</v>
      </c>
      <c r="G167" s="533" t="s">
        <v>2722</v>
      </c>
      <c r="H167" s="533">
        <v>166</v>
      </c>
      <c r="I167" s="533" t="str">
        <f t="shared" ref="I167:J167" si="142">I165</f>
        <v>057300 - DECORATIVE METAL RAILINGS</v>
      </c>
      <c r="J167" s="533" t="str">
        <f t="shared" si="142"/>
        <v>057300 - DECORATIVE METAL RAILINGS</v>
      </c>
      <c r="K167" s="75" t="s">
        <v>13</v>
      </c>
      <c r="L167" s="10" t="s">
        <v>147</v>
      </c>
      <c r="M167" s="220">
        <v>12</v>
      </c>
      <c r="N167" s="12" t="s">
        <v>95</v>
      </c>
      <c r="O167" s="12">
        <v>163</v>
      </c>
      <c r="P167" s="25">
        <f>O167*M167</f>
        <v>1956</v>
      </c>
      <c r="Q167" s="16"/>
      <c r="R167" s="165"/>
      <c r="S167" s="75"/>
      <c r="T167" s="10"/>
      <c r="U167" s="77"/>
      <c r="V167" s="12"/>
      <c r="W167" s="12"/>
      <c r="X167" s="75" t="s">
        <v>147</v>
      </c>
      <c r="Y167" s="10">
        <v>12</v>
      </c>
      <c r="Z167" s="220" t="s">
        <v>95</v>
      </c>
      <c r="AA167" s="12">
        <v>163</v>
      </c>
      <c r="AB167" s="12">
        <v>1956</v>
      </c>
      <c r="AC167" s="12"/>
    </row>
    <row r="168" spans="1:29" ht="15.75" hidden="1">
      <c r="A168" s="533" t="s">
        <v>2727</v>
      </c>
      <c r="B168" s="533">
        <v>5</v>
      </c>
      <c r="C168" s="533" t="s">
        <v>127</v>
      </c>
      <c r="D168" s="572" t="s">
        <v>1488</v>
      </c>
      <c r="E168" s="571" t="str">
        <f t="shared" si="141"/>
        <v xml:space="preserve"> DECORATIVE METAL RAILINGS</v>
      </c>
      <c r="F168" s="533" t="str">
        <f t="shared" si="88"/>
        <v>AR</v>
      </c>
      <c r="G168" s="533" t="s">
        <v>2725</v>
      </c>
      <c r="H168" s="533">
        <v>167</v>
      </c>
      <c r="I168" s="533" t="str">
        <f t="shared" ref="I168:J168" si="143">I166</f>
        <v>Glass balustrades and handrails; comprising 76 diameter aluminum tubular section handrail, clear laminated tempered glass baluster, 50 x 50 aluminum hollow section bottom rail and posts; including flanges, fittings and fixings; complete; as specified and as Drg. A-503; detail 9</v>
      </c>
      <c r="J168" s="533" t="str">
        <f t="shared" si="143"/>
        <v>Glass balustrades and handrails; comprising 76 diameter aluminum tubular section handrail, clear laminated tempered glass baluster, 50 x 50 aluminum hollow section bottom rail and posts; including flanges, fittings and fixings; complete; as specified and as Drg. A-503; detail 9</v>
      </c>
      <c r="K168" s="74" t="s">
        <v>148</v>
      </c>
      <c r="L168" s="165"/>
      <c r="M168" s="76"/>
      <c r="N168" s="12"/>
      <c r="O168" s="16"/>
      <c r="P168" s="618"/>
      <c r="Q168" s="16"/>
      <c r="R168" s="16"/>
      <c r="S168" s="16"/>
      <c r="T168" s="16"/>
      <c r="U168" s="16"/>
      <c r="V168" s="16"/>
      <c r="W168" s="16"/>
      <c r="X168" s="74"/>
      <c r="Y168" s="165"/>
      <c r="Z168" s="76"/>
      <c r="AA168" s="12"/>
      <c r="AB168" s="16"/>
      <c r="AC168" s="618"/>
    </row>
    <row r="169" spans="1:29" ht="15.75" hidden="1">
      <c r="A169" s="533" t="s">
        <v>2727</v>
      </c>
      <c r="B169" s="533">
        <v>5</v>
      </c>
      <c r="C169" s="533" t="s">
        <v>127</v>
      </c>
      <c r="D169" s="10" t="s">
        <v>22</v>
      </c>
      <c r="E169" s="10" t="s">
        <v>22</v>
      </c>
      <c r="G169" s="533" t="s">
        <v>2724</v>
      </c>
      <c r="H169" s="533">
        <v>168</v>
      </c>
      <c r="I169" s="533" t="str">
        <f t="shared" ref="I169:J169" si="144">I167</f>
        <v>057300 - DECORATIVE METAL RAILINGS</v>
      </c>
      <c r="J169" s="533" t="str">
        <f t="shared" si="144"/>
        <v>057300 - DECORATIVE METAL RAILINGS</v>
      </c>
      <c r="K169" s="75" t="s">
        <v>22</v>
      </c>
      <c r="L169" s="165"/>
      <c r="M169" s="76"/>
      <c r="N169" s="12"/>
      <c r="O169" s="12" t="s">
        <v>8</v>
      </c>
      <c r="P169" s="12">
        <v>0</v>
      </c>
      <c r="Q169" s="16"/>
      <c r="R169" s="16"/>
      <c r="S169" s="16"/>
      <c r="T169" s="16"/>
      <c r="U169" s="16"/>
      <c r="V169" s="16"/>
      <c r="W169" s="16"/>
      <c r="X169" s="75"/>
      <c r="Y169" s="165"/>
      <c r="Z169" s="76"/>
      <c r="AA169" s="12" t="s">
        <v>8</v>
      </c>
      <c r="AB169" s="12">
        <v>4358</v>
      </c>
      <c r="AC169" s="12"/>
    </row>
    <row r="170" spans="1:29" ht="15.75" hidden="1">
      <c r="A170" s="533" t="s">
        <v>2727</v>
      </c>
      <c r="B170" s="533">
        <v>6</v>
      </c>
      <c r="C170" s="533" t="s">
        <v>150</v>
      </c>
      <c r="D170" s="572" t="s">
        <v>2738</v>
      </c>
      <c r="E170" s="571" t="s">
        <v>1220</v>
      </c>
      <c r="F170" s="533" t="s">
        <v>1321</v>
      </c>
      <c r="G170" s="533" t="s">
        <v>2725</v>
      </c>
      <c r="H170" s="533">
        <v>169</v>
      </c>
      <c r="I170" s="533" t="str">
        <f t="shared" ref="I170:J170" si="145">I168</f>
        <v>Glass balustrades and handrails; comprising 76 diameter aluminum tubular section handrail, clear laminated tempered glass baluster, 50 x 50 aluminum hollow section bottom rail and posts; including flanges, fittings and fixings; complete; as specified and as Drg. A-503; detail 9</v>
      </c>
      <c r="J170" s="533" t="str">
        <f t="shared" si="145"/>
        <v>Glass balustrades and handrails; comprising 76 diameter aluminum tubular section handrail, clear laminated tempered glass baluster, 50 x 50 aluminum hollow section bottom rail and posts; including flanges, fittings and fixings; complete; as specified and as Drg. A-503; detail 9</v>
      </c>
      <c r="K170" s="79"/>
      <c r="L170" s="84"/>
      <c r="M170" s="83" t="s">
        <v>149</v>
      </c>
      <c r="N170" s="84"/>
      <c r="O170" s="84"/>
      <c r="P170" s="84"/>
      <c r="X170" s="79"/>
      <c r="Y170" s="84" t="s">
        <v>149</v>
      </c>
      <c r="Z170" s="83"/>
      <c r="AA170" s="84"/>
      <c r="AB170" s="84"/>
      <c r="AC170" s="84"/>
    </row>
    <row r="171" spans="1:29" ht="15.75" hidden="1">
      <c r="A171" s="533" t="s">
        <v>2727</v>
      </c>
      <c r="B171" s="533">
        <v>6</v>
      </c>
      <c r="C171" s="533" t="s">
        <v>150</v>
      </c>
      <c r="D171" s="572" t="s">
        <v>2738</v>
      </c>
      <c r="E171" s="571" t="s">
        <v>1220</v>
      </c>
      <c r="F171" s="533" t="s">
        <v>1321</v>
      </c>
      <c r="G171" s="533" t="s">
        <v>2725</v>
      </c>
      <c r="H171" s="533">
        <v>170</v>
      </c>
      <c r="I171" s="533" t="str">
        <f t="shared" ref="I171:J171" si="146">I169</f>
        <v>057300 - DECORATIVE METAL RAILINGS</v>
      </c>
      <c r="J171" s="533" t="str">
        <f t="shared" si="146"/>
        <v>057300 - DECORATIVE METAL RAILINGS</v>
      </c>
      <c r="K171" s="79"/>
      <c r="L171" s="84"/>
      <c r="M171" s="83" t="s">
        <v>150</v>
      </c>
      <c r="N171" s="84"/>
      <c r="O171" s="84"/>
      <c r="P171" s="84"/>
      <c r="X171" s="79"/>
      <c r="Y171" s="84" t="s">
        <v>150</v>
      </c>
      <c r="Z171" s="83"/>
      <c r="AA171" s="84"/>
      <c r="AB171" s="84"/>
      <c r="AC171" s="84"/>
    </row>
    <row r="172" spans="1:29" ht="15.75" hidden="1">
      <c r="A172" s="533" t="s">
        <v>2727</v>
      </c>
      <c r="B172" s="533">
        <v>6</v>
      </c>
      <c r="C172" s="533" t="s">
        <v>150</v>
      </c>
      <c r="D172" s="572" t="s">
        <v>2738</v>
      </c>
      <c r="E172" s="571" t="s">
        <v>1220</v>
      </c>
      <c r="F172" s="533" t="s">
        <v>1321</v>
      </c>
      <c r="G172" s="533" t="s">
        <v>2725</v>
      </c>
      <c r="H172" s="533">
        <v>171</v>
      </c>
      <c r="I172" s="533" t="str">
        <f t="shared" ref="I172:J172" si="147">I170</f>
        <v>Glass balustrades and handrails; comprising 76 diameter aluminum tubular section handrail, clear laminated tempered glass baluster, 50 x 50 aluminum hollow section bottom rail and posts; including flanges, fittings and fixings; complete; as specified and as Drg. A-503; detail 9</v>
      </c>
      <c r="J172" s="533" t="str">
        <f t="shared" si="147"/>
        <v>Glass balustrades and handrails; comprising 76 diameter aluminum tubular section handrail, clear laminated tempered glass baluster, 50 x 50 aluminum hollow section bottom rail and posts; including flanges, fittings and fixings; complete; as specified and as Drg. A-503; detail 9</v>
      </c>
      <c r="K172" s="84" t="s">
        <v>2</v>
      </c>
      <c r="L172" s="84" t="s">
        <v>25</v>
      </c>
      <c r="M172" s="109" t="s">
        <v>4</v>
      </c>
      <c r="N172" s="109" t="s">
        <v>5</v>
      </c>
      <c r="O172" s="619" t="s">
        <v>6</v>
      </c>
      <c r="P172" s="619" t="s">
        <v>7</v>
      </c>
      <c r="X172" s="84" t="s">
        <v>25</v>
      </c>
      <c r="Y172" s="84" t="s">
        <v>4</v>
      </c>
      <c r="Z172" s="109" t="s">
        <v>5</v>
      </c>
      <c r="AA172" s="109" t="s">
        <v>6</v>
      </c>
      <c r="AB172" s="619" t="s">
        <v>7</v>
      </c>
      <c r="AC172" s="619"/>
    </row>
    <row r="173" spans="1:29" ht="15.75" hidden="1">
      <c r="A173" s="533" t="s">
        <v>2727</v>
      </c>
      <c r="B173" s="533">
        <v>6</v>
      </c>
      <c r="C173" s="533" t="s">
        <v>150</v>
      </c>
      <c r="D173" s="572" t="s">
        <v>2738</v>
      </c>
      <c r="E173" s="571" t="s">
        <v>1220</v>
      </c>
      <c r="F173" s="533" t="s">
        <v>1321</v>
      </c>
      <c r="G173" s="533" t="s">
        <v>2725</v>
      </c>
      <c r="H173" s="533">
        <v>172</v>
      </c>
      <c r="I173" s="533" t="str">
        <f t="shared" ref="I173:J173" si="148">I171</f>
        <v>057300 - DECORATIVE METAL RAILINGS</v>
      </c>
      <c r="J173" s="533" t="str">
        <f t="shared" si="148"/>
        <v>057300 - DECORATIVE METAL RAILINGS</v>
      </c>
      <c r="K173" s="79"/>
      <c r="L173" s="84"/>
      <c r="M173" s="109"/>
      <c r="N173" s="109"/>
      <c r="O173" s="619"/>
      <c r="P173" s="80" t="s">
        <v>8</v>
      </c>
      <c r="X173" s="79"/>
      <c r="Y173" s="84"/>
      <c r="Z173" s="109"/>
      <c r="AA173" s="109"/>
      <c r="AB173" s="619" t="s">
        <v>8</v>
      </c>
      <c r="AC173" s="80"/>
    </row>
    <row r="174" spans="1:29" ht="15.75" hidden="1">
      <c r="A174" s="533" t="s">
        <v>2727</v>
      </c>
      <c r="B174" s="533">
        <v>6</v>
      </c>
      <c r="C174" s="533" t="s">
        <v>150</v>
      </c>
      <c r="D174" s="572" t="s">
        <v>2738</v>
      </c>
      <c r="E174" s="571" t="s">
        <v>1220</v>
      </c>
      <c r="F174" s="533" t="s">
        <v>1321</v>
      </c>
      <c r="G174" s="533" t="s">
        <v>2725</v>
      </c>
      <c r="H174" s="533">
        <v>173</v>
      </c>
      <c r="I174" s="533" t="str">
        <f t="shared" ref="I174:I175" si="149">L174</f>
        <v>066200 - CAST PLASTIC (GRP) FABRICATIONS</v>
      </c>
      <c r="J174" s="533" t="str">
        <f t="shared" ref="J174:J175" si="150">L174</f>
        <v>066200 - CAST PLASTIC (GRP) FABRICATIONS</v>
      </c>
      <c r="K174" s="79"/>
      <c r="L174" s="84" t="s">
        <v>151</v>
      </c>
      <c r="M174" s="81"/>
      <c r="N174" s="81"/>
      <c r="O174" s="80"/>
      <c r="P174" s="80"/>
      <c r="X174" s="79" t="s">
        <v>151</v>
      </c>
      <c r="Y174" s="84"/>
      <c r="Z174" s="81"/>
      <c r="AA174" s="81"/>
      <c r="AB174" s="80"/>
      <c r="AC174" s="80"/>
    </row>
    <row r="175" spans="1:29" ht="15.75" hidden="1">
      <c r="A175" s="533" t="s">
        <v>2727</v>
      </c>
      <c r="B175" s="533">
        <v>6</v>
      </c>
      <c r="C175" s="533" t="s">
        <v>150</v>
      </c>
      <c r="D175" s="572" t="s">
        <v>2738</v>
      </c>
      <c r="E175" s="571" t="str">
        <f t="shared" ref="E175:E183" si="151">E174</f>
        <v xml:space="preserve"> CAST PLASTIC (GRP) FABRICATIONS</v>
      </c>
      <c r="F175" s="533" t="s">
        <v>1321</v>
      </c>
      <c r="G175" s="533" t="s">
        <v>2725</v>
      </c>
      <c r="H175" s="533">
        <v>174</v>
      </c>
      <c r="I175" s="533" t="str">
        <f t="shared" si="149"/>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J175" s="533" t="str">
        <f t="shared" si="150"/>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K175" s="79"/>
      <c r="L175" s="84" t="s">
        <v>152</v>
      </c>
      <c r="M175" s="81"/>
      <c r="N175" s="81"/>
      <c r="O175" s="80"/>
      <c r="P175" s="80"/>
      <c r="X175" s="79" t="s">
        <v>152</v>
      </c>
      <c r="Y175" s="84"/>
      <c r="Z175" s="81"/>
      <c r="AA175" s="81"/>
      <c r="AB175" s="80"/>
      <c r="AC175" s="80"/>
    </row>
    <row r="176" spans="1:29" ht="15.75" hidden="1">
      <c r="A176" s="533" t="s">
        <v>2727</v>
      </c>
      <c r="B176" s="533">
        <v>6</v>
      </c>
      <c r="C176" s="533" t="s">
        <v>150</v>
      </c>
      <c r="D176" s="572" t="s">
        <v>2738</v>
      </c>
      <c r="E176" s="571" t="str">
        <f t="shared" si="151"/>
        <v xml:space="preserve"> CAST PLASTIC (GRP) FABRICATIONS</v>
      </c>
      <c r="F176" s="533" t="s">
        <v>1321</v>
      </c>
      <c r="G176" s="533" t="s">
        <v>2722</v>
      </c>
      <c r="H176" s="533">
        <v>175</v>
      </c>
      <c r="I176" s="533" t="str">
        <f t="shared" ref="I176:J176" si="152">I174</f>
        <v>066200 - CAST PLASTIC (GRP) FABRICATIONS</v>
      </c>
      <c r="J176" s="533" t="str">
        <f t="shared" si="152"/>
        <v>066200 - CAST PLASTIC (GRP) FABRICATIONS</v>
      </c>
      <c r="K176" s="79" t="s">
        <v>13</v>
      </c>
      <c r="L176" s="79" t="s">
        <v>153</v>
      </c>
      <c r="M176" s="81">
        <v>2</v>
      </c>
      <c r="N176" s="81" t="s">
        <v>39</v>
      </c>
      <c r="O176" s="80">
        <v>750</v>
      </c>
      <c r="P176" s="25">
        <f t="shared" ref="P176:P177" si="153">O176*M176</f>
        <v>1500</v>
      </c>
      <c r="X176" s="79" t="s">
        <v>153</v>
      </c>
      <c r="Y176" s="79">
        <v>2</v>
      </c>
      <c r="Z176" s="81" t="s">
        <v>39</v>
      </c>
      <c r="AA176" s="81">
        <v>750</v>
      </c>
      <c r="AB176" s="80">
        <v>1500</v>
      </c>
      <c r="AC176" s="80"/>
    </row>
    <row r="177" spans="1:29" ht="15.75" hidden="1">
      <c r="A177" s="533" t="s">
        <v>2727</v>
      </c>
      <c r="B177" s="533">
        <v>6</v>
      </c>
      <c r="C177" s="533" t="s">
        <v>150</v>
      </c>
      <c r="D177" s="572" t="s">
        <v>2738</v>
      </c>
      <c r="E177" s="571" t="str">
        <f t="shared" si="151"/>
        <v xml:space="preserve"> CAST PLASTIC (GRP) FABRICATIONS</v>
      </c>
      <c r="F177" s="533" t="s">
        <v>1321</v>
      </c>
      <c r="G177" s="533" t="s">
        <v>2722</v>
      </c>
      <c r="H177" s="533">
        <v>176</v>
      </c>
      <c r="I177" s="533" t="str">
        <f t="shared" ref="I177:J177" si="154">I175</f>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J177" s="533" t="str">
        <f t="shared" si="154"/>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K177" s="75" t="s">
        <v>15</v>
      </c>
      <c r="L177" s="75" t="s">
        <v>154</v>
      </c>
      <c r="M177" s="12">
        <v>2</v>
      </c>
      <c r="N177" s="12" t="s">
        <v>39</v>
      </c>
      <c r="O177" s="80">
        <v>800</v>
      </c>
      <c r="P177" s="25">
        <f t="shared" si="153"/>
        <v>1600</v>
      </c>
      <c r="X177" s="75" t="s">
        <v>154</v>
      </c>
      <c r="Y177" s="75">
        <v>2</v>
      </c>
      <c r="Z177" s="12" t="s">
        <v>39</v>
      </c>
      <c r="AA177" s="12">
        <v>800</v>
      </c>
      <c r="AB177" s="80">
        <v>1600</v>
      </c>
      <c r="AC177" s="80"/>
    </row>
    <row r="178" spans="1:29" ht="15.75" hidden="1">
      <c r="A178" s="533" t="s">
        <v>2727</v>
      </c>
      <c r="B178" s="533">
        <v>6</v>
      </c>
      <c r="C178" s="533" t="s">
        <v>150</v>
      </c>
      <c r="D178" s="572" t="s">
        <v>2738</v>
      </c>
      <c r="E178" s="571" t="str">
        <f t="shared" si="151"/>
        <v xml:space="preserve"> CAST PLASTIC (GRP) FABRICATIONS</v>
      </c>
      <c r="F178" s="533" t="s">
        <v>1321</v>
      </c>
      <c r="G178" s="533" t="s">
        <v>2725</v>
      </c>
      <c r="H178" s="533">
        <v>177</v>
      </c>
      <c r="I178" s="533" t="str">
        <f t="shared" ref="I178:J178" si="155">I176</f>
        <v>066200 - CAST PLASTIC (GRP) FABRICATIONS</v>
      </c>
      <c r="J178" s="533" t="str">
        <f t="shared" si="155"/>
        <v>066200 - CAST PLASTIC (GRP) FABRICATIONS</v>
      </c>
      <c r="K178" s="84" t="s">
        <v>155</v>
      </c>
      <c r="L178" s="84"/>
      <c r="M178" s="81"/>
      <c r="N178" s="81"/>
      <c r="O178" s="80"/>
      <c r="P178" s="85"/>
      <c r="X178" s="84"/>
      <c r="Y178" s="84"/>
      <c r="Z178" s="81"/>
      <c r="AA178" s="81"/>
      <c r="AB178" s="80"/>
      <c r="AC178" s="85"/>
    </row>
    <row r="179" spans="1:29" ht="15.75" hidden="1">
      <c r="A179" s="533" t="s">
        <v>2727</v>
      </c>
      <c r="B179" s="533">
        <v>6</v>
      </c>
      <c r="C179" s="533" t="s">
        <v>150</v>
      </c>
      <c r="D179" s="10" t="s">
        <v>22</v>
      </c>
      <c r="E179" s="10" t="s">
        <v>22</v>
      </c>
      <c r="G179" s="533" t="s">
        <v>2724</v>
      </c>
      <c r="H179" s="533">
        <v>178</v>
      </c>
      <c r="I179" s="533" t="str">
        <f t="shared" ref="I179:J179" si="156">I177</f>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J179" s="533" t="str">
        <f t="shared" si="156"/>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K179" s="79" t="s">
        <v>22</v>
      </c>
      <c r="L179" s="79"/>
      <c r="M179" s="81"/>
      <c r="N179" s="81"/>
      <c r="O179" s="80" t="s">
        <v>8</v>
      </c>
      <c r="P179" s="80">
        <v>0</v>
      </c>
      <c r="X179" s="79"/>
      <c r="Y179" s="79"/>
      <c r="Z179" s="536"/>
      <c r="AA179" s="536" t="s">
        <v>8</v>
      </c>
      <c r="AB179" s="537">
        <v>3100</v>
      </c>
      <c r="AC179" s="537"/>
    </row>
    <row r="180" spans="1:29" ht="15.75" hidden="1">
      <c r="A180" s="533" t="s">
        <v>2727</v>
      </c>
      <c r="B180" s="533">
        <v>7</v>
      </c>
      <c r="C180" s="533" t="s">
        <v>157</v>
      </c>
      <c r="D180" s="572" t="s">
        <v>1522</v>
      </c>
      <c r="E180" s="571" t="s">
        <v>1221</v>
      </c>
      <c r="F180" s="533" t="str">
        <f t="shared" si="88"/>
        <v>ST</v>
      </c>
      <c r="G180" s="533" t="s">
        <v>2725</v>
      </c>
      <c r="H180" s="533">
        <v>179</v>
      </c>
      <c r="I180" s="533" t="str">
        <f t="shared" ref="I180:J180" si="157">I178</f>
        <v>066200 - CAST PLASTIC (GRP) FABRICATIONS</v>
      </c>
      <c r="J180" s="533" t="str">
        <f t="shared" si="157"/>
        <v>066200 - CAST PLASTIC (GRP) FABRICATIONS</v>
      </c>
      <c r="K180" s="96" t="s">
        <v>156</v>
      </c>
      <c r="L180" s="96"/>
      <c r="M180" s="96"/>
      <c r="N180" s="96"/>
      <c r="O180" s="620"/>
      <c r="P180" s="96"/>
      <c r="Q180" s="107"/>
      <c r="R180" s="158"/>
      <c r="S180" s="158"/>
      <c r="T180" s="158"/>
      <c r="U180" s="158"/>
      <c r="V180" s="158"/>
      <c r="W180" s="158"/>
      <c r="X180" s="96"/>
      <c r="Y180" s="96"/>
      <c r="Z180" s="96"/>
      <c r="AA180" s="96"/>
      <c r="AB180" s="96"/>
      <c r="AC180" s="96"/>
    </row>
    <row r="181" spans="1:29" ht="15.75" hidden="1">
      <c r="A181" s="533" t="s">
        <v>2727</v>
      </c>
      <c r="B181" s="533">
        <v>7</v>
      </c>
      <c r="C181" s="533" t="s">
        <v>157</v>
      </c>
      <c r="D181" s="572" t="s">
        <v>1522</v>
      </c>
      <c r="E181" s="571" t="str">
        <f t="shared" si="151"/>
        <v xml:space="preserve"> BITUMINOUS DAMPROOFING</v>
      </c>
      <c r="F181" s="533" t="str">
        <f t="shared" si="88"/>
        <v>ST</v>
      </c>
      <c r="G181" s="533" t="s">
        <v>2725</v>
      </c>
      <c r="H181" s="533">
        <v>180</v>
      </c>
      <c r="I181" s="533" t="str">
        <f t="shared" ref="I181:J181" si="158">I179</f>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J181" s="533" t="str">
        <f t="shared" si="158"/>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K181" s="96" t="s">
        <v>157</v>
      </c>
      <c r="L181" s="96"/>
      <c r="M181" s="96"/>
      <c r="N181" s="96"/>
      <c r="O181" s="620"/>
      <c r="P181" s="96"/>
      <c r="Q181" s="107"/>
      <c r="R181" s="158"/>
      <c r="S181" s="158"/>
      <c r="T181" s="158"/>
      <c r="U181" s="158"/>
      <c r="V181" s="158"/>
      <c r="W181" s="158"/>
      <c r="X181" s="96"/>
      <c r="Y181" s="96"/>
      <c r="Z181" s="96"/>
      <c r="AA181" s="96"/>
      <c r="AB181" s="96"/>
      <c r="AC181" s="96"/>
    </row>
    <row r="182" spans="1:29" ht="15.75" hidden="1">
      <c r="A182" s="533" t="s">
        <v>2727</v>
      </c>
      <c r="B182" s="533">
        <v>7</v>
      </c>
      <c r="C182" s="533" t="s">
        <v>157</v>
      </c>
      <c r="D182" s="572" t="s">
        <v>1522</v>
      </c>
      <c r="E182" s="571" t="str">
        <f t="shared" si="151"/>
        <v xml:space="preserve"> BITUMINOUS DAMPROOFING</v>
      </c>
      <c r="F182" s="533" t="str">
        <f t="shared" si="88"/>
        <v>ST</v>
      </c>
      <c r="G182" s="533" t="s">
        <v>2725</v>
      </c>
      <c r="H182" s="533">
        <v>181</v>
      </c>
      <c r="I182" s="533" t="str">
        <f t="shared" ref="I182:J182" si="159">I180</f>
        <v>066200 - CAST PLASTIC (GRP) FABRICATIONS</v>
      </c>
      <c r="J182" s="533" t="str">
        <f t="shared" si="159"/>
        <v>066200 - CAST PLASTIC (GRP) FABRICATIONS</v>
      </c>
      <c r="K182" s="104" t="s">
        <v>2</v>
      </c>
      <c r="L182" s="135" t="s">
        <v>25</v>
      </c>
      <c r="M182" s="175" t="s">
        <v>4</v>
      </c>
      <c r="N182" s="136" t="s">
        <v>5</v>
      </c>
      <c r="O182" s="146" t="s">
        <v>6</v>
      </c>
      <c r="P182" s="136" t="s">
        <v>7</v>
      </c>
      <c r="Q182" s="107"/>
      <c r="R182" s="158" t="s">
        <v>4</v>
      </c>
      <c r="S182" s="158"/>
      <c r="T182" s="158"/>
      <c r="U182" s="158"/>
      <c r="V182" s="158"/>
      <c r="W182" s="158"/>
      <c r="X182" s="104" t="s">
        <v>25</v>
      </c>
      <c r="Y182" s="135" t="s">
        <v>4</v>
      </c>
      <c r="Z182" s="175" t="s">
        <v>5</v>
      </c>
      <c r="AA182" s="136" t="s">
        <v>6</v>
      </c>
      <c r="AB182" s="146" t="s">
        <v>7</v>
      </c>
      <c r="AC182" s="136"/>
    </row>
    <row r="183" spans="1:29" ht="15.75" hidden="1">
      <c r="A183" s="533" t="s">
        <v>2727</v>
      </c>
      <c r="B183" s="533">
        <v>7</v>
      </c>
      <c r="C183" s="533" t="s">
        <v>157</v>
      </c>
      <c r="D183" s="572" t="s">
        <v>1522</v>
      </c>
      <c r="E183" s="571" t="str">
        <f t="shared" si="151"/>
        <v xml:space="preserve"> BITUMINOUS DAMPROOFING</v>
      </c>
      <c r="F183" s="533" t="str">
        <f t="shared" si="88"/>
        <v>ST</v>
      </c>
      <c r="G183" s="533" t="s">
        <v>2725</v>
      </c>
      <c r="H183" s="533">
        <v>182</v>
      </c>
      <c r="I183" s="533" t="str">
        <f t="shared" ref="I183:J183" si="160">I181</f>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J183" s="533" t="str">
        <f t="shared" si="160"/>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K183" s="106"/>
      <c r="L183" s="137"/>
      <c r="M183" s="174"/>
      <c r="N183" s="98"/>
      <c r="O183" s="142"/>
      <c r="P183" s="98" t="s">
        <v>8</v>
      </c>
      <c r="Q183" s="107"/>
      <c r="R183" s="158"/>
      <c r="S183" s="158"/>
      <c r="T183" s="158"/>
      <c r="U183" s="158"/>
      <c r="V183" s="158"/>
      <c r="W183" s="158"/>
      <c r="X183" s="106"/>
      <c r="Y183" s="137"/>
      <c r="Z183" s="174"/>
      <c r="AA183" s="98"/>
      <c r="AB183" s="142" t="s">
        <v>8</v>
      </c>
      <c r="AC183" s="98"/>
    </row>
    <row r="184" spans="1:29" ht="15.75" hidden="1">
      <c r="A184" s="533" t="s">
        <v>2727</v>
      </c>
      <c r="B184" s="533">
        <v>7</v>
      </c>
      <c r="C184" s="533" t="s">
        <v>157</v>
      </c>
      <c r="D184" s="572" t="s">
        <v>1522</v>
      </c>
      <c r="E184" s="571" t="s">
        <v>1221</v>
      </c>
      <c r="F184" s="533" t="str">
        <f t="shared" si="88"/>
        <v>ST</v>
      </c>
      <c r="G184" s="533" t="s">
        <v>2725</v>
      </c>
      <c r="H184" s="533">
        <v>183</v>
      </c>
      <c r="I184" s="533" t="str">
        <f t="shared" ref="I184" si="161">L184</f>
        <v>071113 - BITUMINOUS DAMPROOFING</v>
      </c>
      <c r="J184" s="533" t="str">
        <f t="shared" ref="J184" si="162">L184</f>
        <v>071113 - BITUMINOUS DAMPROOFING</v>
      </c>
      <c r="K184" s="233"/>
      <c r="L184" s="621" t="s">
        <v>158</v>
      </c>
      <c r="M184" s="236"/>
      <c r="N184" s="236"/>
      <c r="O184" s="142"/>
      <c r="P184" s="98"/>
      <c r="Q184" s="158"/>
      <c r="R184" s="158"/>
      <c r="S184" s="158"/>
      <c r="T184" s="158"/>
      <c r="U184" s="158"/>
      <c r="V184" s="158"/>
      <c r="W184" s="158"/>
      <c r="X184" s="233" t="s">
        <v>158</v>
      </c>
      <c r="Y184" s="621"/>
      <c r="Z184" s="236"/>
      <c r="AA184" s="236"/>
      <c r="AB184" s="142"/>
      <c r="AC184" s="98"/>
    </row>
    <row r="185" spans="1:29" ht="15.75" hidden="1">
      <c r="A185" s="533" t="s">
        <v>2727</v>
      </c>
      <c r="B185" s="533">
        <v>7</v>
      </c>
      <c r="C185" s="533" t="s">
        <v>157</v>
      </c>
      <c r="D185" s="572" t="s">
        <v>1522</v>
      </c>
      <c r="E185" s="571" t="str">
        <f t="shared" ref="E185:E186" si="163">E184</f>
        <v xml:space="preserve"> BITUMINOUS DAMPROOFING</v>
      </c>
      <c r="F185" s="533" t="str">
        <f t="shared" si="88"/>
        <v>ST</v>
      </c>
      <c r="G185" s="533" t="s">
        <v>2722</v>
      </c>
      <c r="H185" s="533">
        <v>184</v>
      </c>
      <c r="I185" s="533" t="str">
        <f t="shared" ref="I185:J185" si="164">I183</f>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J185" s="533" t="str">
        <f t="shared" si="164"/>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K185" s="233" t="s">
        <v>13</v>
      </c>
      <c r="L185" s="233" t="s">
        <v>159</v>
      </c>
      <c r="M185" s="225">
        <v>420</v>
      </c>
      <c r="N185" s="236" t="s">
        <v>33</v>
      </c>
      <c r="O185" s="142"/>
      <c r="P185" s="25">
        <f t="shared" ref="P185:P186" si="165">O185*M185</f>
        <v>0</v>
      </c>
      <c r="Q185" s="158"/>
      <c r="R185" s="158"/>
      <c r="S185" s="158"/>
      <c r="T185" s="158"/>
      <c r="U185" s="158"/>
      <c r="V185" s="158"/>
      <c r="W185" s="158"/>
      <c r="X185" s="233" t="s">
        <v>159</v>
      </c>
      <c r="Y185" s="233">
        <v>420</v>
      </c>
      <c r="Z185" s="225" t="s">
        <v>33</v>
      </c>
      <c r="AA185" s="236"/>
      <c r="AB185" s="142">
        <v>0</v>
      </c>
      <c r="AC185" s="89"/>
    </row>
    <row r="186" spans="1:29" ht="15.75" hidden="1">
      <c r="A186" s="533" t="s">
        <v>2727</v>
      </c>
      <c r="B186" s="533">
        <v>7</v>
      </c>
      <c r="C186" s="533" t="s">
        <v>157</v>
      </c>
      <c r="D186" s="572" t="s">
        <v>1522</v>
      </c>
      <c r="E186" s="571" t="str">
        <f t="shared" si="163"/>
        <v xml:space="preserve"> BITUMINOUS DAMPROOFING</v>
      </c>
      <c r="F186" s="533" t="str">
        <f t="shared" ref="F186:F249" si="166">VLOOKUP(D:D,trade,3,FALSE)</f>
        <v>ST</v>
      </c>
      <c r="G186" s="533" t="s">
        <v>2722</v>
      </c>
      <c r="H186" s="533">
        <v>185</v>
      </c>
      <c r="I186" s="533" t="str">
        <f t="shared" ref="I186:J186" si="167">I184</f>
        <v>071113 - BITUMINOUS DAMPROOFING</v>
      </c>
      <c r="J186" s="533" t="str">
        <f t="shared" si="167"/>
        <v>071113 - BITUMINOUS DAMPROOFING</v>
      </c>
      <c r="K186" s="290" t="s">
        <v>15</v>
      </c>
      <c r="L186" s="290" t="s">
        <v>73</v>
      </c>
      <c r="M186" s="291">
        <v>105</v>
      </c>
      <c r="N186" s="236" t="s">
        <v>33</v>
      </c>
      <c r="O186" s="90"/>
      <c r="P186" s="25">
        <f t="shared" si="165"/>
        <v>0</v>
      </c>
      <c r="Q186" s="158"/>
      <c r="R186" s="158"/>
      <c r="S186" s="158"/>
      <c r="T186" s="158"/>
      <c r="U186" s="158"/>
      <c r="V186" s="158"/>
      <c r="W186" s="158"/>
      <c r="X186" s="290" t="s">
        <v>73</v>
      </c>
      <c r="Y186" s="290">
        <v>105</v>
      </c>
      <c r="Z186" s="291" t="s">
        <v>33</v>
      </c>
      <c r="AA186" s="236"/>
      <c r="AB186" s="90">
        <v>0</v>
      </c>
      <c r="AC186" s="89"/>
    </row>
    <row r="187" spans="1:29" ht="15.75" hidden="1">
      <c r="A187" s="533" t="s">
        <v>2727</v>
      </c>
      <c r="B187" s="533">
        <v>7</v>
      </c>
      <c r="C187" s="533" t="s">
        <v>157</v>
      </c>
      <c r="D187" s="572" t="s">
        <v>1536</v>
      </c>
      <c r="E187" s="571" t="s">
        <v>1222</v>
      </c>
      <c r="F187" s="533" t="str">
        <f t="shared" si="166"/>
        <v>AR</v>
      </c>
      <c r="G187" s="533" t="s">
        <v>2725</v>
      </c>
      <c r="H187" s="533">
        <v>186</v>
      </c>
      <c r="I187" s="533" t="str">
        <f t="shared" ref="I187:I188" si="168">L187</f>
        <v>071416 - COLD FLUID APPLIED WATERPROOFING</v>
      </c>
      <c r="J187" s="533" t="str">
        <f t="shared" ref="J187:J188" si="169">L187</f>
        <v>071416 - COLD FLUID APPLIED WATERPROOFING</v>
      </c>
      <c r="K187" s="106"/>
      <c r="L187" s="622" t="s">
        <v>160</v>
      </c>
      <c r="M187" s="174"/>
      <c r="N187" s="98"/>
      <c r="O187" s="142"/>
      <c r="P187" s="98"/>
      <c r="Q187" s="107"/>
      <c r="R187" s="158"/>
      <c r="S187" s="158"/>
      <c r="T187" s="158"/>
      <c r="U187" s="158"/>
      <c r="V187" s="158"/>
      <c r="W187" s="158"/>
      <c r="X187" s="106" t="s">
        <v>160</v>
      </c>
      <c r="Y187" s="622"/>
      <c r="Z187" s="174"/>
      <c r="AA187" s="98"/>
      <c r="AB187" s="142"/>
      <c r="AC187" s="98"/>
    </row>
    <row r="188" spans="1:29" ht="15.75" hidden="1">
      <c r="A188" s="533" t="s">
        <v>2727</v>
      </c>
      <c r="B188" s="533">
        <v>7</v>
      </c>
      <c r="C188" s="533" t="s">
        <v>157</v>
      </c>
      <c r="D188" s="572" t="s">
        <v>1536</v>
      </c>
      <c r="E188" s="571" t="str">
        <f t="shared" ref="E188:E189" si="170">E187</f>
        <v xml:space="preserve"> COLD FLUID APPLIED WATERPROOFING</v>
      </c>
      <c r="F188" s="533" t="str">
        <f t="shared" si="166"/>
        <v>AR</v>
      </c>
      <c r="G188" s="533" t="s">
        <v>2725</v>
      </c>
      <c r="H188" s="533">
        <v>187</v>
      </c>
      <c r="I188" s="533" t="str">
        <f t="shared" si="168"/>
        <v>Liquid applied waterproofing membrane; single component modified polyurethane, bitumen free, waterproofing; to</v>
      </c>
      <c r="J188" s="533" t="str">
        <f t="shared" si="169"/>
        <v>Liquid applied waterproofing membrane; single component modified polyurethane, bitumen free, waterproofing; to</v>
      </c>
      <c r="K188" s="106"/>
      <c r="L188" s="135" t="s">
        <v>161</v>
      </c>
      <c r="M188" s="174"/>
      <c r="N188" s="98"/>
      <c r="O188" s="142"/>
      <c r="P188" s="98"/>
      <c r="Q188" s="107"/>
      <c r="R188" s="158"/>
      <c r="S188" s="158"/>
      <c r="T188" s="158"/>
      <c r="U188" s="158"/>
      <c r="V188" s="158"/>
      <c r="W188" s="158"/>
      <c r="X188" s="106" t="s">
        <v>161</v>
      </c>
      <c r="Y188" s="135"/>
      <c r="Z188" s="174"/>
      <c r="AA188" s="98"/>
      <c r="AB188" s="142"/>
      <c r="AC188" s="98"/>
    </row>
    <row r="189" spans="1:29" ht="16.5" hidden="1" thickBot="1">
      <c r="A189" s="533" t="s">
        <v>2727</v>
      </c>
      <c r="B189" s="533">
        <v>7</v>
      </c>
      <c r="C189" s="533" t="s">
        <v>157</v>
      </c>
      <c r="D189" s="572" t="s">
        <v>1536</v>
      </c>
      <c r="E189" s="571" t="str">
        <f t="shared" si="170"/>
        <v xml:space="preserve"> COLD FLUID APPLIED WATERPROOFING</v>
      </c>
      <c r="F189" s="533" t="str">
        <f t="shared" si="166"/>
        <v>AR</v>
      </c>
      <c r="G189" s="533" t="s">
        <v>2722</v>
      </c>
      <c r="H189" s="533">
        <v>188</v>
      </c>
      <c r="I189" s="533" t="str">
        <f>I187</f>
        <v>071416 - COLD FLUID APPLIED WATERPROOFING</v>
      </c>
      <c r="J189" s="533" t="str">
        <f>J187</f>
        <v>071416 - COLD FLUID APPLIED WATERPROOFING</v>
      </c>
      <c r="K189" s="106" t="s">
        <v>13</v>
      </c>
      <c r="L189" s="137" t="s">
        <v>162</v>
      </c>
      <c r="M189" s="222">
        <v>36</v>
      </c>
      <c r="N189" s="98" t="s">
        <v>33</v>
      </c>
      <c r="O189" s="142">
        <v>16</v>
      </c>
      <c r="P189" s="25">
        <f>O189*M189</f>
        <v>576</v>
      </c>
      <c r="Q189" s="107" t="s">
        <v>163</v>
      </c>
      <c r="R189" s="158">
        <v>263</v>
      </c>
      <c r="S189" s="158"/>
      <c r="T189" s="106" t="s">
        <v>15</v>
      </c>
      <c r="U189" s="137" t="s">
        <v>164</v>
      </c>
      <c r="V189" s="174">
        <v>59</v>
      </c>
      <c r="W189" s="174"/>
      <c r="X189" s="106" t="s">
        <v>162</v>
      </c>
      <c r="Y189" s="137">
        <v>36</v>
      </c>
      <c r="Z189" s="222" t="s">
        <v>33</v>
      </c>
      <c r="AA189" s="98">
        <v>16</v>
      </c>
      <c r="AB189" s="142">
        <v>576</v>
      </c>
      <c r="AC189" s="89"/>
    </row>
    <row r="190" spans="1:29" ht="15.75" hidden="1">
      <c r="A190" s="533" t="s">
        <v>2727</v>
      </c>
      <c r="B190" s="533">
        <v>7</v>
      </c>
      <c r="C190" s="533" t="s">
        <v>157</v>
      </c>
      <c r="D190" s="572" t="s">
        <v>1546</v>
      </c>
      <c r="E190" s="571" t="s">
        <v>1223</v>
      </c>
      <c r="F190" s="533" t="str">
        <f t="shared" si="166"/>
        <v>AR</v>
      </c>
      <c r="G190" s="533" t="s">
        <v>2725</v>
      </c>
      <c r="H190" s="533">
        <v>189</v>
      </c>
      <c r="I190" s="533" t="str">
        <f t="shared" ref="I190:I191" si="171">L190</f>
        <v>071800 - TRAFFIC COATINGS</v>
      </c>
      <c r="J190" s="533" t="str">
        <f t="shared" ref="J190:J191" si="172">L190</f>
        <v>071800 - TRAFFIC COATINGS</v>
      </c>
      <c r="K190" s="106"/>
      <c r="L190" s="135" t="s">
        <v>165</v>
      </c>
      <c r="M190" s="174"/>
      <c r="N190" s="98"/>
      <c r="O190" s="142"/>
      <c r="P190" s="98"/>
      <c r="Q190" s="107"/>
      <c r="R190" s="158"/>
      <c r="S190" s="158"/>
      <c r="T190" s="158"/>
      <c r="U190" s="158"/>
      <c r="V190" s="158"/>
      <c r="W190" s="158"/>
      <c r="X190" s="106" t="s">
        <v>165</v>
      </c>
      <c r="Y190" s="135"/>
      <c r="Z190" s="174"/>
      <c r="AA190" s="98"/>
      <c r="AB190" s="142"/>
      <c r="AC190" s="98"/>
    </row>
    <row r="191" spans="1:29" ht="15.75" hidden="1">
      <c r="A191" s="533" t="s">
        <v>2727</v>
      </c>
      <c r="B191" s="533">
        <v>7</v>
      </c>
      <c r="C191" s="533" t="s">
        <v>157</v>
      </c>
      <c r="D191" s="572" t="s">
        <v>1546</v>
      </c>
      <c r="E191" s="571" t="str">
        <f t="shared" ref="E191:E192" si="173">E190</f>
        <v xml:space="preserve"> TRAFFIC COATINGS</v>
      </c>
      <c r="F191" s="533" t="str">
        <f t="shared" si="166"/>
        <v>AR</v>
      </c>
      <c r="G191" s="533" t="s">
        <v>2725</v>
      </c>
      <c r="H191" s="533">
        <v>190</v>
      </c>
      <c r="I191" s="533" t="str">
        <f t="shared" si="171"/>
        <v>Fluid applied deck coating; polyurethane elastomeric coating, to trowelled smooth surfaces; to</v>
      </c>
      <c r="J191" s="533" t="str">
        <f t="shared" si="172"/>
        <v>Fluid applied deck coating; polyurethane elastomeric coating, to trowelled smooth surfaces; to</v>
      </c>
      <c r="K191" s="87"/>
      <c r="L191" s="574" t="s">
        <v>166</v>
      </c>
      <c r="M191" s="88"/>
      <c r="N191" s="89"/>
      <c r="O191" s="90"/>
      <c r="P191" s="89"/>
      <c r="Q191" s="91"/>
      <c r="R191" s="95"/>
      <c r="S191" s="95"/>
      <c r="T191" s="95"/>
      <c r="U191" s="95"/>
      <c r="V191" s="95"/>
      <c r="W191" s="95"/>
      <c r="X191" s="87" t="s">
        <v>166</v>
      </c>
      <c r="Y191" s="574"/>
      <c r="Z191" s="88"/>
      <c r="AA191" s="89"/>
      <c r="AB191" s="90"/>
      <c r="AC191" s="89"/>
    </row>
    <row r="192" spans="1:29" ht="16.5" hidden="1" thickBot="1">
      <c r="A192" s="533" t="s">
        <v>2727</v>
      </c>
      <c r="B192" s="533">
        <v>7</v>
      </c>
      <c r="C192" s="533" t="s">
        <v>157</v>
      </c>
      <c r="D192" s="572" t="s">
        <v>1546</v>
      </c>
      <c r="E192" s="571" t="str">
        <f t="shared" si="173"/>
        <v xml:space="preserve"> TRAFFIC COATINGS</v>
      </c>
      <c r="F192" s="533" t="str">
        <f t="shared" si="166"/>
        <v>AR</v>
      </c>
      <c r="G192" s="533" t="s">
        <v>2722</v>
      </c>
      <c r="H192" s="533">
        <v>191</v>
      </c>
      <c r="I192" s="533" t="str">
        <f>I190</f>
        <v>071800 - TRAFFIC COATINGS</v>
      </c>
      <c r="J192" s="533" t="str">
        <f>J190</f>
        <v>071800 - TRAFFIC COATINGS</v>
      </c>
      <c r="K192" s="87" t="s">
        <v>15</v>
      </c>
      <c r="L192" s="176" t="s">
        <v>167</v>
      </c>
      <c r="M192" s="223">
        <v>64</v>
      </c>
      <c r="N192" s="89" t="s">
        <v>33</v>
      </c>
      <c r="O192" s="90">
        <v>18</v>
      </c>
      <c r="P192" s="25">
        <f>O192*M192</f>
        <v>1152</v>
      </c>
      <c r="Q192" s="91" t="s">
        <v>168</v>
      </c>
      <c r="R192" s="95">
        <v>144</v>
      </c>
      <c r="S192" s="95"/>
      <c r="T192" s="95"/>
      <c r="U192" s="95"/>
      <c r="V192" s="95"/>
      <c r="W192" s="95"/>
      <c r="X192" s="87" t="s">
        <v>167</v>
      </c>
      <c r="Y192" s="176">
        <v>64</v>
      </c>
      <c r="Z192" s="223" t="s">
        <v>33</v>
      </c>
      <c r="AA192" s="89">
        <v>18</v>
      </c>
      <c r="AB192" s="90">
        <v>1152</v>
      </c>
      <c r="AC192" s="89"/>
    </row>
    <row r="193" spans="1:29" ht="15.75" hidden="1">
      <c r="A193" s="533" t="s">
        <v>2727</v>
      </c>
      <c r="B193" s="533">
        <v>7</v>
      </c>
      <c r="C193" s="533" t="s">
        <v>157</v>
      </c>
      <c r="D193" s="572" t="s">
        <v>1550</v>
      </c>
      <c r="E193" s="571" t="s">
        <v>1224</v>
      </c>
      <c r="F193" s="533" t="str">
        <f t="shared" si="166"/>
        <v>AR</v>
      </c>
      <c r="G193" s="533" t="s">
        <v>2725</v>
      </c>
      <c r="H193" s="533">
        <v>192</v>
      </c>
      <c r="I193" s="533" t="str">
        <f t="shared" ref="I193:I194" si="174">L193</f>
        <v>072100 - THERMAL INSULATION</v>
      </c>
      <c r="J193" s="533" t="str">
        <f t="shared" ref="J193:J194" si="175">L193</f>
        <v>072100 - THERMAL INSULATION</v>
      </c>
      <c r="K193" s="106"/>
      <c r="L193" s="135" t="s">
        <v>169</v>
      </c>
      <c r="M193" s="174"/>
      <c r="N193" s="98"/>
      <c r="O193" s="142"/>
      <c r="P193" s="98"/>
      <c r="Q193" s="107"/>
      <c r="R193" s="158"/>
      <c r="S193" s="158"/>
      <c r="T193" s="158"/>
      <c r="U193" s="158"/>
      <c r="V193" s="158"/>
      <c r="W193" s="158"/>
      <c r="X193" s="106" t="s">
        <v>169</v>
      </c>
      <c r="Y193" s="135"/>
      <c r="Z193" s="174"/>
      <c r="AA193" s="98"/>
      <c r="AB193" s="142"/>
      <c r="AC193" s="98"/>
    </row>
    <row r="194" spans="1:29" ht="15.75" hidden="1">
      <c r="A194" s="533" t="s">
        <v>2727</v>
      </c>
      <c r="B194" s="533">
        <v>7</v>
      </c>
      <c r="C194" s="533" t="s">
        <v>157</v>
      </c>
      <c r="D194" s="572" t="s">
        <v>1550</v>
      </c>
      <c r="E194" s="571" t="str">
        <f t="shared" ref="E194:E196" si="176">E193</f>
        <v xml:space="preserve"> THERMAL INSULATION</v>
      </c>
      <c r="F194" s="533" t="str">
        <f t="shared" si="166"/>
        <v>AR</v>
      </c>
      <c r="G194" s="533" t="s">
        <v>2725</v>
      </c>
      <c r="H194" s="533">
        <v>193</v>
      </c>
      <c r="I194" s="533" t="str">
        <f t="shared" si="174"/>
        <v>Extruded polystyrene insulation boards; including fittings and fixings; to</v>
      </c>
      <c r="J194" s="533" t="str">
        <f t="shared" si="175"/>
        <v>Extruded polystyrene insulation boards; including fittings and fixings; to</v>
      </c>
      <c r="K194" s="106"/>
      <c r="L194" s="135" t="s">
        <v>170</v>
      </c>
      <c r="M194" s="174"/>
      <c r="N194" s="98"/>
      <c r="O194" s="142"/>
      <c r="P194" s="98"/>
      <c r="Q194" s="107"/>
      <c r="R194" s="158"/>
      <c r="S194" s="158"/>
      <c r="T194" s="158"/>
      <c r="U194" s="158"/>
      <c r="V194" s="158"/>
      <c r="W194" s="158"/>
      <c r="X194" s="106" t="s">
        <v>170</v>
      </c>
      <c r="Y194" s="135"/>
      <c r="Z194" s="174"/>
      <c r="AA194" s="98"/>
      <c r="AB194" s="142"/>
      <c r="AC194" s="98"/>
    </row>
    <row r="195" spans="1:29" ht="15.75" hidden="1">
      <c r="A195" s="533" t="s">
        <v>2727</v>
      </c>
      <c r="B195" s="533">
        <v>7</v>
      </c>
      <c r="C195" s="533" t="s">
        <v>157</v>
      </c>
      <c r="D195" s="572" t="s">
        <v>1550</v>
      </c>
      <c r="E195" s="571" t="str">
        <f t="shared" si="176"/>
        <v xml:space="preserve"> THERMAL INSULATION</v>
      </c>
      <c r="F195" s="533" t="str">
        <f t="shared" si="166"/>
        <v>AR</v>
      </c>
      <c r="G195" s="533" t="s">
        <v>2722</v>
      </c>
      <c r="H195" s="533">
        <v>194</v>
      </c>
      <c r="I195" s="533" t="str">
        <f t="shared" ref="I195:J195" si="177">I193</f>
        <v>072100 - THERMAL INSULATION</v>
      </c>
      <c r="J195" s="533" t="str">
        <f t="shared" si="177"/>
        <v>072100 - THERMAL INSULATION</v>
      </c>
      <c r="K195" s="106" t="s">
        <v>17</v>
      </c>
      <c r="L195" s="137" t="s">
        <v>171</v>
      </c>
      <c r="M195" s="142">
        <v>40</v>
      </c>
      <c r="N195" s="98" t="s">
        <v>33</v>
      </c>
      <c r="O195" s="142">
        <v>8</v>
      </c>
      <c r="P195" s="25">
        <f t="shared" ref="P195:P196" si="178">O195*M195</f>
        <v>320</v>
      </c>
      <c r="Q195" s="107"/>
      <c r="R195" s="158"/>
      <c r="S195" s="158"/>
      <c r="T195" s="158"/>
      <c r="U195" s="158"/>
      <c r="V195" s="158"/>
      <c r="W195" s="158"/>
      <c r="X195" s="106" t="s">
        <v>171</v>
      </c>
      <c r="Y195" s="137">
        <v>40</v>
      </c>
      <c r="Z195" s="142" t="s">
        <v>33</v>
      </c>
      <c r="AA195" s="98">
        <v>8</v>
      </c>
      <c r="AB195" s="142">
        <v>320</v>
      </c>
      <c r="AC195" s="98"/>
    </row>
    <row r="196" spans="1:29" ht="15.75" hidden="1">
      <c r="A196" s="533" t="s">
        <v>2727</v>
      </c>
      <c r="B196" s="533">
        <v>7</v>
      </c>
      <c r="C196" s="533" t="s">
        <v>157</v>
      </c>
      <c r="D196" s="572" t="s">
        <v>1550</v>
      </c>
      <c r="E196" s="571" t="str">
        <f t="shared" si="176"/>
        <v xml:space="preserve"> THERMAL INSULATION</v>
      </c>
      <c r="F196" s="533" t="str">
        <f t="shared" si="166"/>
        <v>AR</v>
      </c>
      <c r="G196" s="533" t="s">
        <v>2722</v>
      </c>
      <c r="H196" s="533">
        <v>195</v>
      </c>
      <c r="I196" s="533" t="str">
        <f t="shared" ref="I196:J196" si="179">I194</f>
        <v>Extruded polystyrene insulation boards; including fittings and fixings; to</v>
      </c>
      <c r="J196" s="533" t="str">
        <f t="shared" si="179"/>
        <v>Extruded polystyrene insulation boards; including fittings and fixings; to</v>
      </c>
      <c r="K196" s="87" t="s">
        <v>19</v>
      </c>
      <c r="L196" s="176" t="s">
        <v>172</v>
      </c>
      <c r="M196" s="177">
        <v>1065</v>
      </c>
      <c r="N196" s="89" t="s">
        <v>33</v>
      </c>
      <c r="O196" s="142">
        <v>8</v>
      </c>
      <c r="P196" s="25">
        <f t="shared" si="178"/>
        <v>8520</v>
      </c>
      <c r="Q196" s="107">
        <v>1062</v>
      </c>
      <c r="R196" s="158">
        <v>1065</v>
      </c>
      <c r="S196" s="158"/>
      <c r="T196" s="158"/>
      <c r="U196" s="158"/>
      <c r="V196" s="158"/>
      <c r="W196" s="158"/>
      <c r="X196" s="87" t="s">
        <v>172</v>
      </c>
      <c r="Y196" s="176">
        <v>1065</v>
      </c>
      <c r="Z196" s="177" t="s">
        <v>33</v>
      </c>
      <c r="AA196" s="89">
        <v>8</v>
      </c>
      <c r="AB196" s="142">
        <v>8520</v>
      </c>
      <c r="AC196" s="89"/>
    </row>
    <row r="197" spans="1:29" ht="15.75" hidden="1">
      <c r="A197" s="533" t="s">
        <v>2727</v>
      </c>
      <c r="B197" s="533">
        <v>7</v>
      </c>
      <c r="C197" s="533" t="s">
        <v>157</v>
      </c>
      <c r="D197" s="572" t="s">
        <v>1580</v>
      </c>
      <c r="E197" s="571" t="s">
        <v>1315</v>
      </c>
      <c r="F197" s="533" t="str">
        <f t="shared" si="166"/>
        <v>AR</v>
      </c>
      <c r="G197" s="533" t="s">
        <v>2725</v>
      </c>
      <c r="H197" s="533">
        <v>196</v>
      </c>
      <c r="I197" s="533" t="str">
        <f t="shared" ref="I197:I198" si="180">L197</f>
        <v>075323 - ETHYLENE-PROPYLENE DIENE-MONOMER (EPDM) ROOFING</v>
      </c>
      <c r="J197" s="533" t="str">
        <f t="shared" ref="J197:J198" si="181">L197</f>
        <v>075323 - ETHYLENE-PROPYLENE DIENE-MONOMER (EPDM) ROOFING</v>
      </c>
      <c r="K197" s="87"/>
      <c r="L197" s="574" t="s">
        <v>173</v>
      </c>
      <c r="M197" s="178"/>
      <c r="N197" s="89"/>
      <c r="O197" s="90"/>
      <c r="P197" s="98"/>
      <c r="Q197" s="107"/>
      <c r="R197" s="158"/>
      <c r="S197" s="158"/>
      <c r="T197" s="158"/>
      <c r="U197" s="574" t="s">
        <v>174</v>
      </c>
      <c r="V197" s="158"/>
      <c r="W197" s="158"/>
      <c r="X197" s="87" t="s">
        <v>173</v>
      </c>
      <c r="Y197" s="574"/>
      <c r="Z197" s="178"/>
      <c r="AA197" s="89"/>
      <c r="AB197" s="90"/>
      <c r="AC197" s="98"/>
    </row>
    <row r="198" spans="1:29" ht="15.75" hidden="1">
      <c r="A198" s="533" t="s">
        <v>2727</v>
      </c>
      <c r="B198" s="533">
        <v>7</v>
      </c>
      <c r="C198" s="533" t="s">
        <v>157</v>
      </c>
      <c r="D198" s="572" t="s">
        <v>1580</v>
      </c>
      <c r="E198" s="571" t="str">
        <f t="shared" ref="E198:E207" si="182">E197</f>
        <v xml:space="preserve"> ETHYLENE-PROPYLENE DIENE-MONOMER (EPDM) ROOFING</v>
      </c>
      <c r="F198" s="533" t="str">
        <f t="shared" si="166"/>
        <v>AR</v>
      </c>
      <c r="G198" s="533" t="s">
        <v>2725</v>
      </c>
      <c r="H198" s="533">
        <v>197</v>
      </c>
      <c r="I198" s="533" t="str">
        <f t="shared" si="180"/>
        <v>EPDM sheet roofing; flexible sheet formed from a terpolymer of ethylene propylene diene, black colour, fully bonded; to</v>
      </c>
      <c r="J198" s="533" t="str">
        <f t="shared" si="181"/>
        <v>EPDM sheet roofing; flexible sheet formed from a terpolymer of ethylene propylene diene, black colour, fully bonded; to</v>
      </c>
      <c r="K198" s="87"/>
      <c r="L198" s="574" t="s">
        <v>175</v>
      </c>
      <c r="M198" s="178"/>
      <c r="N198" s="89"/>
      <c r="O198" s="90"/>
      <c r="P198" s="98"/>
      <c r="Q198" s="107"/>
      <c r="R198" s="158"/>
      <c r="S198" s="158"/>
      <c r="T198" s="87"/>
      <c r="U198" s="574" t="s">
        <v>1073</v>
      </c>
      <c r="V198" s="178"/>
      <c r="W198" s="178"/>
      <c r="X198" s="87" t="s">
        <v>175</v>
      </c>
      <c r="Y198" s="574"/>
      <c r="Z198" s="178"/>
      <c r="AA198" s="89"/>
      <c r="AB198" s="90"/>
      <c r="AC198" s="98"/>
    </row>
    <row r="199" spans="1:29" ht="15.75" hidden="1">
      <c r="A199" s="533" t="s">
        <v>2727</v>
      </c>
      <c r="B199" s="533">
        <v>7</v>
      </c>
      <c r="C199" s="533" t="s">
        <v>157</v>
      </c>
      <c r="D199" s="572" t="s">
        <v>1580</v>
      </c>
      <c r="E199" s="571" t="str">
        <f t="shared" si="182"/>
        <v xml:space="preserve"> ETHYLENE-PROPYLENE DIENE-MONOMER (EPDM) ROOFING</v>
      </c>
      <c r="F199" s="533" t="str">
        <f t="shared" si="166"/>
        <v>AR</v>
      </c>
      <c r="G199" s="533" t="s">
        <v>2722</v>
      </c>
      <c r="H199" s="533">
        <v>198</v>
      </c>
      <c r="I199" s="533" t="str">
        <f t="shared" ref="I199:J199" si="183">I197</f>
        <v>075323 - ETHYLENE-PROPYLENE DIENE-MONOMER (EPDM) ROOFING</v>
      </c>
      <c r="J199" s="533" t="str">
        <f t="shared" si="183"/>
        <v>075323 - ETHYLENE-PROPYLENE DIENE-MONOMER (EPDM) ROOFING</v>
      </c>
      <c r="K199" s="87" t="s">
        <v>13</v>
      </c>
      <c r="L199" s="176" t="s">
        <v>176</v>
      </c>
      <c r="M199" s="177">
        <v>1144</v>
      </c>
      <c r="N199" s="89" t="s">
        <v>33</v>
      </c>
      <c r="O199" s="90">
        <v>40</v>
      </c>
      <c r="P199" s="25">
        <f t="shared" ref="P199:P201" si="184">O199*M199</f>
        <v>45760</v>
      </c>
      <c r="Q199" s="107">
        <v>1144</v>
      </c>
      <c r="R199" s="158">
        <v>1134</v>
      </c>
      <c r="S199" s="158"/>
      <c r="T199" s="87"/>
      <c r="U199" s="176" t="s">
        <v>177</v>
      </c>
      <c r="V199" s="178">
        <v>59</v>
      </c>
      <c r="W199" s="178"/>
      <c r="X199" s="87" t="s">
        <v>176</v>
      </c>
      <c r="Y199" s="176">
        <v>1144</v>
      </c>
      <c r="Z199" s="177" t="s">
        <v>33</v>
      </c>
      <c r="AA199" s="89">
        <v>40</v>
      </c>
      <c r="AB199" s="90">
        <v>45760</v>
      </c>
      <c r="AC199" s="89"/>
    </row>
    <row r="200" spans="1:29" ht="15.75" hidden="1">
      <c r="A200" s="533" t="s">
        <v>2727</v>
      </c>
      <c r="B200" s="533">
        <v>7</v>
      </c>
      <c r="C200" s="533" t="s">
        <v>157</v>
      </c>
      <c r="D200" s="572" t="s">
        <v>1580</v>
      </c>
      <c r="E200" s="571" t="str">
        <f t="shared" si="182"/>
        <v xml:space="preserve"> ETHYLENE-PROPYLENE DIENE-MONOMER (EPDM) ROOFING</v>
      </c>
      <c r="F200" s="533" t="str">
        <f t="shared" si="166"/>
        <v>AR</v>
      </c>
      <c r="G200" s="533" t="s">
        <v>2722</v>
      </c>
      <c r="H200" s="533">
        <v>199</v>
      </c>
      <c r="I200" s="533" t="str">
        <f t="shared" ref="I200:J200" si="185">I198</f>
        <v>EPDM sheet roofing; flexible sheet formed from a terpolymer of ethylene propylene diene, black colour, fully bonded; to</v>
      </c>
      <c r="J200" s="533" t="str">
        <f t="shared" si="185"/>
        <v>EPDM sheet roofing; flexible sheet formed from a terpolymer of ethylene propylene diene, black colour, fully bonded; to</v>
      </c>
      <c r="K200" s="87" t="s">
        <v>15</v>
      </c>
      <c r="L200" s="176" t="s">
        <v>178</v>
      </c>
      <c r="M200" s="177">
        <v>138</v>
      </c>
      <c r="N200" s="89" t="s">
        <v>33</v>
      </c>
      <c r="O200" s="90">
        <v>38</v>
      </c>
      <c r="P200" s="25">
        <f t="shared" si="184"/>
        <v>5244</v>
      </c>
      <c r="Q200" s="107">
        <v>102.80000000000001</v>
      </c>
      <c r="R200" s="158">
        <v>53</v>
      </c>
      <c r="S200" s="158"/>
      <c r="T200" s="87"/>
      <c r="U200" s="176"/>
      <c r="V200" s="178"/>
      <c r="W200" s="178"/>
      <c r="X200" s="87" t="s">
        <v>178</v>
      </c>
      <c r="Y200" s="176">
        <v>138</v>
      </c>
      <c r="Z200" s="177" t="s">
        <v>33</v>
      </c>
      <c r="AA200" s="89">
        <v>38</v>
      </c>
      <c r="AB200" s="90">
        <v>5244</v>
      </c>
      <c r="AC200" s="89"/>
    </row>
    <row r="201" spans="1:29" ht="15.75" hidden="1">
      <c r="A201" s="533" t="s">
        <v>2727</v>
      </c>
      <c r="B201" s="533">
        <v>7</v>
      </c>
      <c r="C201" s="533" t="s">
        <v>157</v>
      </c>
      <c r="D201" s="572" t="s">
        <v>1580</v>
      </c>
      <c r="E201" s="571" t="str">
        <f t="shared" si="182"/>
        <v xml:space="preserve"> ETHYLENE-PROPYLENE DIENE-MONOMER (EPDM) ROOFING</v>
      </c>
      <c r="F201" s="533" t="str">
        <f t="shared" si="166"/>
        <v>AR</v>
      </c>
      <c r="G201" s="533" t="s">
        <v>2722</v>
      </c>
      <c r="H201" s="533">
        <v>200</v>
      </c>
      <c r="I201" s="533" t="str">
        <f t="shared" ref="I201:J201" si="186">I199</f>
        <v>075323 - ETHYLENE-PROPYLENE DIENE-MONOMER (EPDM) ROOFING</v>
      </c>
      <c r="J201" s="533" t="str">
        <f t="shared" si="186"/>
        <v>075323 - ETHYLENE-PROPYLENE DIENE-MONOMER (EPDM) ROOFING</v>
      </c>
      <c r="K201" s="87" t="s">
        <v>17</v>
      </c>
      <c r="L201" s="176" t="s">
        <v>79</v>
      </c>
      <c r="M201" s="177">
        <v>243</v>
      </c>
      <c r="N201" s="89" t="s">
        <v>33</v>
      </c>
      <c r="O201" s="90">
        <v>38</v>
      </c>
      <c r="P201" s="25">
        <f t="shared" si="184"/>
        <v>9234</v>
      </c>
      <c r="Q201" s="107">
        <v>242.7</v>
      </c>
      <c r="R201" s="158">
        <v>235</v>
      </c>
      <c r="S201" s="158"/>
      <c r="T201" s="158"/>
      <c r="U201" s="158"/>
      <c r="V201" s="158"/>
      <c r="W201" s="158"/>
      <c r="X201" s="87" t="s">
        <v>79</v>
      </c>
      <c r="Y201" s="176">
        <v>243</v>
      </c>
      <c r="Z201" s="177" t="s">
        <v>33</v>
      </c>
      <c r="AA201" s="89">
        <v>38</v>
      </c>
      <c r="AB201" s="90">
        <v>9234</v>
      </c>
      <c r="AC201" s="89"/>
    </row>
    <row r="202" spans="1:29" ht="15.75" hidden="1">
      <c r="A202" s="533" t="s">
        <v>2727</v>
      </c>
      <c r="B202" s="533">
        <v>7</v>
      </c>
      <c r="C202" s="533" t="s">
        <v>157</v>
      </c>
      <c r="D202" s="572" t="s">
        <v>1580</v>
      </c>
      <c r="E202" s="571" t="str">
        <f t="shared" si="182"/>
        <v xml:space="preserve"> ETHYLENE-PROPYLENE DIENE-MONOMER (EPDM) ROOFING</v>
      </c>
      <c r="F202" s="533" t="str">
        <f t="shared" si="166"/>
        <v>AR</v>
      </c>
      <c r="G202" s="533" t="s">
        <v>2725</v>
      </c>
      <c r="H202" s="533">
        <v>201</v>
      </c>
      <c r="I202" s="533" t="str">
        <f>L202</f>
        <v>Filter membrane; vapour permeable geotextile, non woven thermally bonded continuous polypropylene filments; to</v>
      </c>
      <c r="J202" s="533" t="str">
        <f>L202</f>
        <v>Filter membrane; vapour permeable geotextile, non woven thermally bonded continuous polypropylene filments; to</v>
      </c>
      <c r="K202" s="87"/>
      <c r="L202" s="574" t="s">
        <v>179</v>
      </c>
      <c r="M202" s="178"/>
      <c r="N202" s="89"/>
      <c r="O202" s="90"/>
      <c r="P202" s="98"/>
      <c r="Q202" s="107"/>
      <c r="R202" s="158"/>
      <c r="S202" s="158"/>
      <c r="T202" s="158"/>
      <c r="U202" s="158"/>
      <c r="V202" s="158"/>
      <c r="W202" s="158"/>
      <c r="X202" s="87" t="s">
        <v>179</v>
      </c>
      <c r="Y202" s="574"/>
      <c r="Z202" s="178"/>
      <c r="AA202" s="89"/>
      <c r="AB202" s="90"/>
      <c r="AC202" s="98"/>
    </row>
    <row r="203" spans="1:29" ht="15.75" hidden="1">
      <c r="A203" s="533" t="s">
        <v>2727</v>
      </c>
      <c r="B203" s="533">
        <v>7</v>
      </c>
      <c r="C203" s="533" t="s">
        <v>157</v>
      </c>
      <c r="D203" s="572" t="s">
        <v>1580</v>
      </c>
      <c r="E203" s="571" t="str">
        <f t="shared" si="182"/>
        <v xml:space="preserve"> ETHYLENE-PROPYLENE DIENE-MONOMER (EPDM) ROOFING</v>
      </c>
      <c r="F203" s="533" t="str">
        <f t="shared" si="166"/>
        <v>AR</v>
      </c>
      <c r="G203" s="533" t="s">
        <v>2722</v>
      </c>
      <c r="H203" s="533">
        <v>202</v>
      </c>
      <c r="I203" s="533" t="str">
        <f>I201</f>
        <v>075323 - ETHYLENE-PROPYLENE DIENE-MONOMER (EPDM) ROOFING</v>
      </c>
      <c r="J203" s="533" t="str">
        <f>J201</f>
        <v>075323 - ETHYLENE-PROPYLENE DIENE-MONOMER (EPDM) ROOFING</v>
      </c>
      <c r="K203" s="87" t="s">
        <v>19</v>
      </c>
      <c r="L203" s="176" t="s">
        <v>176</v>
      </c>
      <c r="M203" s="177">
        <v>1065</v>
      </c>
      <c r="N203" s="89" t="s">
        <v>33</v>
      </c>
      <c r="O203" s="90">
        <v>25</v>
      </c>
      <c r="P203" s="25">
        <f>O203*M203</f>
        <v>26625</v>
      </c>
      <c r="Q203" s="107"/>
      <c r="R203" s="158">
        <v>1065</v>
      </c>
      <c r="S203" s="158"/>
      <c r="T203" s="158"/>
      <c r="U203" s="158"/>
      <c r="V203" s="158"/>
      <c r="W203" s="158"/>
      <c r="X203" s="87" t="s">
        <v>176</v>
      </c>
      <c r="Y203" s="176">
        <v>1065</v>
      </c>
      <c r="Z203" s="177" t="s">
        <v>33</v>
      </c>
      <c r="AA203" s="89">
        <v>25</v>
      </c>
      <c r="AB203" s="90">
        <v>26625</v>
      </c>
      <c r="AC203" s="89"/>
    </row>
    <row r="204" spans="1:29" ht="15.75" hidden="1">
      <c r="A204" s="533" t="s">
        <v>2727</v>
      </c>
      <c r="B204" s="533">
        <v>7</v>
      </c>
      <c r="C204" s="533" t="s">
        <v>157</v>
      </c>
      <c r="D204" s="572" t="s">
        <v>1580</v>
      </c>
      <c r="E204" s="571" t="str">
        <f t="shared" si="182"/>
        <v xml:space="preserve"> ETHYLENE-PROPYLENE DIENE-MONOMER (EPDM) ROOFING</v>
      </c>
      <c r="F204" s="533" t="str">
        <f t="shared" si="166"/>
        <v>AR</v>
      </c>
      <c r="G204" s="533" t="s">
        <v>2725</v>
      </c>
      <c r="H204" s="533">
        <v>203</v>
      </c>
      <c r="I204" s="533" t="str">
        <f>L204</f>
        <v>Elastomeric coating; U.V. protection to waterproof membrane; to</v>
      </c>
      <c r="J204" s="533" t="str">
        <f>L204</f>
        <v>Elastomeric coating; U.V. protection to waterproof membrane; to</v>
      </c>
      <c r="K204" s="87"/>
      <c r="L204" s="574" t="s">
        <v>180</v>
      </c>
      <c r="M204" s="178"/>
      <c r="N204" s="89"/>
      <c r="O204" s="90"/>
      <c r="P204" s="89"/>
      <c r="Q204" s="107"/>
      <c r="R204" s="158"/>
      <c r="S204" s="158"/>
      <c r="T204" s="158"/>
      <c r="U204" s="158"/>
      <c r="V204" s="158"/>
      <c r="W204" s="158"/>
      <c r="X204" s="87" t="s">
        <v>180</v>
      </c>
      <c r="Y204" s="574"/>
      <c r="Z204" s="178"/>
      <c r="AA204" s="89"/>
      <c r="AB204" s="90"/>
      <c r="AC204" s="89"/>
    </row>
    <row r="205" spans="1:29" ht="15.75" hidden="1">
      <c r="A205" s="533" t="s">
        <v>2727</v>
      </c>
      <c r="B205" s="533">
        <v>7</v>
      </c>
      <c r="C205" s="533" t="s">
        <v>157</v>
      </c>
      <c r="D205" s="572" t="s">
        <v>1580</v>
      </c>
      <c r="E205" s="571" t="str">
        <f t="shared" si="182"/>
        <v xml:space="preserve"> ETHYLENE-PROPYLENE DIENE-MONOMER (EPDM) ROOFING</v>
      </c>
      <c r="F205" s="533" t="str">
        <f t="shared" si="166"/>
        <v>AR</v>
      </c>
      <c r="G205" s="533" t="s">
        <v>2722</v>
      </c>
      <c r="H205" s="533">
        <v>204</v>
      </c>
      <c r="I205" s="533" t="str">
        <f>I203</f>
        <v>075323 - ETHYLENE-PROPYLENE DIENE-MONOMER (EPDM) ROOFING</v>
      </c>
      <c r="J205" s="533" t="str">
        <f>J203</f>
        <v>075323 - ETHYLENE-PROPYLENE DIENE-MONOMER (EPDM) ROOFING</v>
      </c>
      <c r="K205" s="87" t="s">
        <v>20</v>
      </c>
      <c r="L205" s="176" t="s">
        <v>79</v>
      </c>
      <c r="M205" s="177">
        <v>63</v>
      </c>
      <c r="N205" s="89" t="s">
        <v>33</v>
      </c>
      <c r="O205" s="90">
        <v>25</v>
      </c>
      <c r="P205" s="25">
        <f>O205*M205</f>
        <v>1575</v>
      </c>
      <c r="Q205" s="107">
        <v>62.85</v>
      </c>
      <c r="R205" s="158">
        <v>61</v>
      </c>
      <c r="S205" s="158"/>
      <c r="T205" s="158"/>
      <c r="U205" s="158"/>
      <c r="V205" s="158"/>
      <c r="W205" s="158"/>
      <c r="X205" s="87" t="s">
        <v>79</v>
      </c>
      <c r="Y205" s="176">
        <v>63</v>
      </c>
      <c r="Z205" s="177" t="s">
        <v>33</v>
      </c>
      <c r="AA205" s="89">
        <v>25</v>
      </c>
      <c r="AB205" s="90">
        <v>1575</v>
      </c>
      <c r="AC205" s="89"/>
    </row>
    <row r="206" spans="1:29" ht="15.75" hidden="1">
      <c r="A206" s="533" t="s">
        <v>2727</v>
      </c>
      <c r="B206" s="533">
        <v>7</v>
      </c>
      <c r="C206" s="533" t="s">
        <v>157</v>
      </c>
      <c r="D206" s="572" t="s">
        <v>1580</v>
      </c>
      <c r="E206" s="571" t="str">
        <f t="shared" si="182"/>
        <v xml:space="preserve"> ETHYLENE-PROPYLENE DIENE-MONOMER (EPDM) ROOFING</v>
      </c>
      <c r="F206" s="533" t="str">
        <f t="shared" si="166"/>
        <v>AR</v>
      </c>
      <c r="G206" s="533" t="s">
        <v>2725</v>
      </c>
      <c r="H206" s="533">
        <v>205</v>
      </c>
      <c r="I206" s="533" t="str">
        <f>L206</f>
        <v>Protective covering ballast; crushed gravel; to</v>
      </c>
      <c r="J206" s="533" t="str">
        <f>L206</f>
        <v>Protective covering ballast; crushed gravel; to</v>
      </c>
      <c r="K206" s="87"/>
      <c r="L206" s="574" t="s">
        <v>181</v>
      </c>
      <c r="M206" s="178"/>
      <c r="N206" s="89"/>
      <c r="O206" s="90"/>
      <c r="P206" s="89"/>
      <c r="Q206" s="107"/>
      <c r="R206" s="158"/>
      <c r="S206" s="158"/>
      <c r="T206" s="158"/>
      <c r="U206" s="158"/>
      <c r="V206" s="158"/>
      <c r="W206" s="158"/>
      <c r="X206" s="87" t="s">
        <v>181</v>
      </c>
      <c r="Y206" s="574"/>
      <c r="Z206" s="178"/>
      <c r="AA206" s="89"/>
      <c r="AB206" s="90"/>
      <c r="AC206" s="89"/>
    </row>
    <row r="207" spans="1:29" ht="15.75" hidden="1">
      <c r="A207" s="533" t="s">
        <v>2727</v>
      </c>
      <c r="B207" s="533">
        <v>7</v>
      </c>
      <c r="C207" s="533" t="s">
        <v>157</v>
      </c>
      <c r="D207" s="572" t="s">
        <v>1580</v>
      </c>
      <c r="E207" s="571" t="str">
        <f t="shared" si="182"/>
        <v xml:space="preserve"> ETHYLENE-PROPYLENE DIENE-MONOMER (EPDM) ROOFING</v>
      </c>
      <c r="F207" s="533" t="str">
        <f t="shared" si="166"/>
        <v>AR</v>
      </c>
      <c r="G207" s="533" t="s">
        <v>2722</v>
      </c>
      <c r="H207" s="533">
        <v>206</v>
      </c>
      <c r="I207" s="533" t="str">
        <f>I205</f>
        <v>075323 - ETHYLENE-PROPYLENE DIENE-MONOMER (EPDM) ROOFING</v>
      </c>
      <c r="J207" s="533" t="str">
        <f>J205</f>
        <v>075323 - ETHYLENE-PROPYLENE DIENE-MONOMER (EPDM) ROOFING</v>
      </c>
      <c r="K207" s="87" t="s">
        <v>21</v>
      </c>
      <c r="L207" s="176" t="s">
        <v>182</v>
      </c>
      <c r="M207" s="177">
        <v>1065</v>
      </c>
      <c r="N207" s="89" t="s">
        <v>33</v>
      </c>
      <c r="O207" s="90">
        <v>5</v>
      </c>
      <c r="P207" s="25">
        <f>O207*M207</f>
        <v>5325</v>
      </c>
      <c r="Q207" s="107"/>
      <c r="R207" s="158">
        <v>1065</v>
      </c>
      <c r="S207" s="158"/>
      <c r="T207" s="158"/>
      <c r="U207" s="158"/>
      <c r="V207" s="158"/>
      <c r="W207" s="158"/>
      <c r="X207" s="87" t="s">
        <v>182</v>
      </c>
      <c r="Y207" s="176">
        <v>1065</v>
      </c>
      <c r="Z207" s="177" t="s">
        <v>33</v>
      </c>
      <c r="AA207" s="89">
        <v>5</v>
      </c>
      <c r="AB207" s="90">
        <v>5325</v>
      </c>
      <c r="AC207" s="89"/>
    </row>
    <row r="208" spans="1:29" ht="15.75" hidden="1">
      <c r="A208" s="533" t="s">
        <v>2727</v>
      </c>
      <c r="B208" s="533">
        <v>7</v>
      </c>
      <c r="C208" s="533" t="s">
        <v>157</v>
      </c>
      <c r="D208" s="572" t="s">
        <v>1590</v>
      </c>
      <c r="E208" s="571" t="s">
        <v>1225</v>
      </c>
      <c r="F208" s="533" t="str">
        <f t="shared" si="166"/>
        <v>AR</v>
      </c>
      <c r="G208" s="533" t="s">
        <v>2725</v>
      </c>
      <c r="H208" s="533">
        <v>207</v>
      </c>
      <c r="I208" s="533" t="str">
        <f t="shared" ref="I208:I209" si="187">L208</f>
        <v>077200 - ROOF ACCESSORIES</v>
      </c>
      <c r="J208" s="533" t="str">
        <f t="shared" ref="J208:J209" si="188">L208</f>
        <v>077200 - ROOF ACCESSORIES</v>
      </c>
      <c r="K208" s="87"/>
      <c r="L208" s="574" t="s">
        <v>183</v>
      </c>
      <c r="M208" s="178"/>
      <c r="N208" s="89"/>
      <c r="O208" s="90"/>
      <c r="P208" s="89"/>
      <c r="Q208" s="107"/>
      <c r="R208" s="158"/>
      <c r="S208" s="158"/>
      <c r="T208" s="158"/>
      <c r="U208" s="158"/>
      <c r="V208" s="158"/>
      <c r="W208" s="158"/>
      <c r="X208" s="87" t="s">
        <v>183</v>
      </c>
      <c r="Y208" s="574"/>
      <c r="Z208" s="178"/>
      <c r="AA208" s="89"/>
      <c r="AB208" s="90"/>
      <c r="AC208" s="89"/>
    </row>
    <row r="209" spans="1:29" ht="15.75" hidden="1">
      <c r="A209" s="533" t="s">
        <v>2727</v>
      </c>
      <c r="B209" s="533">
        <v>7</v>
      </c>
      <c r="C209" s="533" t="s">
        <v>157</v>
      </c>
      <c r="D209" s="572" t="s">
        <v>1590</v>
      </c>
      <c r="E209" s="571" t="str">
        <f t="shared" ref="E209:E215" si="189">E208</f>
        <v xml:space="preserve"> ROOF ACCESSORIES</v>
      </c>
      <c r="F209" s="533" t="str">
        <f t="shared" si="166"/>
        <v>AR</v>
      </c>
      <c r="G209" s="533" t="s">
        <v>2725</v>
      </c>
      <c r="H209" s="533">
        <v>208</v>
      </c>
      <c r="I209" s="533" t="str">
        <f t="shared" si="187"/>
        <v>Accessories; aluminum alloy; as Drg. FD-A-502; detail 6</v>
      </c>
      <c r="J209" s="533" t="str">
        <f t="shared" si="188"/>
        <v>Accessories; aluminum alloy; as Drg. FD-A-502; detail 6</v>
      </c>
      <c r="K209" s="87"/>
      <c r="L209" s="574" t="s">
        <v>1074</v>
      </c>
      <c r="M209" s="178"/>
      <c r="N209" s="89"/>
      <c r="O209" s="90"/>
      <c r="P209" s="89"/>
      <c r="Q209" s="107"/>
      <c r="R209" s="158"/>
      <c r="S209" s="158"/>
      <c r="T209" s="158"/>
      <c r="U209" s="158"/>
      <c r="V209" s="158"/>
      <c r="W209" s="158"/>
      <c r="X209" s="87" t="s">
        <v>1074</v>
      </c>
      <c r="Y209" s="574"/>
      <c r="Z209" s="178"/>
      <c r="AA209" s="89"/>
      <c r="AB209" s="90"/>
      <c r="AC209" s="89"/>
    </row>
    <row r="210" spans="1:29" ht="15.75" hidden="1">
      <c r="A210" s="533" t="s">
        <v>2727</v>
      </c>
      <c r="B210" s="533">
        <v>7</v>
      </c>
      <c r="C210" s="533" t="s">
        <v>157</v>
      </c>
      <c r="D210" s="572" t="s">
        <v>1590</v>
      </c>
      <c r="E210" s="571" t="str">
        <f t="shared" si="189"/>
        <v xml:space="preserve"> ROOF ACCESSORIES</v>
      </c>
      <c r="F210" s="533" t="str">
        <f t="shared" si="166"/>
        <v>AR</v>
      </c>
      <c r="G210" s="533" t="s">
        <v>2722</v>
      </c>
      <c r="H210" s="533">
        <v>209</v>
      </c>
      <c r="I210" s="533" t="str">
        <f>I208</f>
        <v>077200 - ROOF ACCESSORIES</v>
      </c>
      <c r="J210" s="533" t="str">
        <f>J208</f>
        <v>077200 - ROOF ACCESSORIES</v>
      </c>
      <c r="K210" s="87" t="s">
        <v>45</v>
      </c>
      <c r="L210" s="176" t="s">
        <v>184</v>
      </c>
      <c r="M210" s="177">
        <v>419</v>
      </c>
      <c r="N210" s="89" t="s">
        <v>95</v>
      </c>
      <c r="O210" s="90">
        <v>15</v>
      </c>
      <c r="P210" s="25">
        <f>O210*M210</f>
        <v>6285</v>
      </c>
      <c r="Q210" s="107">
        <v>419</v>
      </c>
      <c r="R210" s="158">
        <v>405</v>
      </c>
      <c r="S210" s="158"/>
      <c r="T210" s="158"/>
      <c r="U210" s="158"/>
      <c r="V210" s="158"/>
      <c r="W210" s="158"/>
      <c r="X210" s="87" t="s">
        <v>184</v>
      </c>
      <c r="Y210" s="176">
        <v>419</v>
      </c>
      <c r="Z210" s="177" t="s">
        <v>95</v>
      </c>
      <c r="AA210" s="89">
        <v>15</v>
      </c>
      <c r="AB210" s="90">
        <v>6285</v>
      </c>
      <c r="AC210" s="89"/>
    </row>
    <row r="211" spans="1:29" ht="15.75" hidden="1">
      <c r="A211" s="533" t="s">
        <v>2727</v>
      </c>
      <c r="B211" s="533">
        <v>7</v>
      </c>
      <c r="C211" s="533" t="s">
        <v>157</v>
      </c>
      <c r="D211" s="572" t="s">
        <v>1590</v>
      </c>
      <c r="E211" s="571" t="str">
        <f t="shared" si="189"/>
        <v xml:space="preserve"> ROOF ACCESSORIES</v>
      </c>
      <c r="F211" s="533" t="str">
        <f t="shared" si="166"/>
        <v>AR</v>
      </c>
      <c r="G211" s="533" t="s">
        <v>2725</v>
      </c>
      <c r="H211" s="533">
        <v>210</v>
      </c>
      <c r="I211" s="533" t="str">
        <f>L211</f>
        <v>Accessories; galvanized steel</v>
      </c>
      <c r="J211" s="533" t="str">
        <f>L211</f>
        <v>Accessories; galvanized steel</v>
      </c>
      <c r="K211" s="87"/>
      <c r="L211" s="574" t="s">
        <v>185</v>
      </c>
      <c r="M211" s="178"/>
      <c r="N211" s="89"/>
      <c r="O211" s="90"/>
      <c r="P211" s="89"/>
      <c r="Q211" s="107"/>
      <c r="R211" s="158"/>
      <c r="S211" s="158"/>
      <c r="T211" s="158"/>
      <c r="U211" s="158"/>
      <c r="V211" s="158"/>
      <c r="W211" s="158"/>
      <c r="X211" s="87" t="s">
        <v>185</v>
      </c>
      <c r="Y211" s="574"/>
      <c r="Z211" s="178"/>
      <c r="AA211" s="89"/>
      <c r="AB211" s="90"/>
      <c r="AC211" s="89"/>
    </row>
    <row r="212" spans="1:29" ht="15.75" hidden="1">
      <c r="A212" s="533" t="s">
        <v>2727</v>
      </c>
      <c r="B212" s="533">
        <v>7</v>
      </c>
      <c r="C212" s="533" t="s">
        <v>157</v>
      </c>
      <c r="D212" s="572" t="s">
        <v>1590</v>
      </c>
      <c r="E212" s="571" t="str">
        <f t="shared" si="189"/>
        <v xml:space="preserve"> ROOF ACCESSORIES</v>
      </c>
      <c r="F212" s="533" t="str">
        <f t="shared" si="166"/>
        <v>AR</v>
      </c>
      <c r="G212" s="533" t="s">
        <v>2722</v>
      </c>
      <c r="H212" s="533">
        <v>211</v>
      </c>
      <c r="I212" s="533" t="str">
        <f>I210</f>
        <v>077200 - ROOF ACCESSORIES</v>
      </c>
      <c r="J212" s="533" t="str">
        <f>J210</f>
        <v>077200 - ROOF ACCESSORIES</v>
      </c>
      <c r="K212" s="87" t="s">
        <v>13</v>
      </c>
      <c r="L212" s="176" t="s">
        <v>186</v>
      </c>
      <c r="M212" s="177">
        <v>12</v>
      </c>
      <c r="N212" s="89" t="s">
        <v>39</v>
      </c>
      <c r="O212" s="90">
        <v>36</v>
      </c>
      <c r="P212" s="25">
        <f>O212*M212</f>
        <v>432</v>
      </c>
      <c r="Q212" s="107"/>
      <c r="R212" s="158">
        <v>10</v>
      </c>
      <c r="S212" s="158"/>
      <c r="T212" s="158"/>
      <c r="U212" s="158"/>
      <c r="V212" s="158"/>
      <c r="W212" s="158"/>
      <c r="X212" s="87" t="s">
        <v>186</v>
      </c>
      <c r="Y212" s="176">
        <v>12</v>
      </c>
      <c r="Z212" s="177" t="s">
        <v>39</v>
      </c>
      <c r="AA212" s="89">
        <v>36</v>
      </c>
      <c r="AB212" s="90">
        <v>432</v>
      </c>
      <c r="AC212" s="89"/>
    </row>
    <row r="213" spans="1:29" ht="15.75" hidden="1">
      <c r="A213" s="533" t="s">
        <v>2727</v>
      </c>
      <c r="B213" s="533">
        <v>7</v>
      </c>
      <c r="C213" s="533" t="s">
        <v>157</v>
      </c>
      <c r="D213" s="572" t="s">
        <v>1590</v>
      </c>
      <c r="E213" s="571" t="str">
        <f t="shared" si="189"/>
        <v xml:space="preserve"> ROOF ACCESSORIES</v>
      </c>
      <c r="F213" s="533" t="str">
        <f t="shared" si="166"/>
        <v>AR</v>
      </c>
      <c r="G213" s="533" t="s">
        <v>2725</v>
      </c>
      <c r="H213" s="533">
        <v>212</v>
      </c>
      <c r="I213" s="533" t="str">
        <f>L213</f>
        <v>Access hatches; comprising 2 thick galvanized pressed steel skin cover, steel angle frame set in concrete; including ironmongery, stay chain, padlock, neoprene gaskets, timber nailer, epoxy paint, fittings and fixings; complete; as specified and as Drg. FD-A-502; detail 2</v>
      </c>
      <c r="J213" s="533" t="str">
        <f>L213</f>
        <v>Access hatches; comprising 2 thick galvanized pressed steel skin cover, steel angle frame set in concrete; including ironmongery, stay chain, padlock, neoprene gaskets, timber nailer, epoxy paint, fittings and fixings; complete; as specified and as Drg. FD-A-502; detail 2</v>
      </c>
      <c r="K213" s="87"/>
      <c r="L213" s="574" t="s">
        <v>187</v>
      </c>
      <c r="M213" s="178"/>
      <c r="N213" s="89"/>
      <c r="O213" s="90"/>
      <c r="P213" s="89"/>
      <c r="Q213" s="107"/>
      <c r="R213" s="158"/>
      <c r="S213" s="158"/>
      <c r="T213" s="158"/>
      <c r="U213" s="158"/>
      <c r="V213" s="158"/>
      <c r="W213" s="158"/>
      <c r="X213" s="87" t="s">
        <v>187</v>
      </c>
      <c r="Y213" s="574"/>
      <c r="Z213" s="178"/>
      <c r="AA213" s="89"/>
      <c r="AB213" s="90"/>
      <c r="AC213" s="89"/>
    </row>
    <row r="214" spans="1:29" ht="15.75" hidden="1">
      <c r="A214" s="533" t="s">
        <v>2727</v>
      </c>
      <c r="B214" s="533">
        <v>7</v>
      </c>
      <c r="C214" s="533" t="s">
        <v>157</v>
      </c>
      <c r="D214" s="572" t="s">
        <v>1590</v>
      </c>
      <c r="E214" s="571" t="str">
        <f t="shared" si="189"/>
        <v xml:space="preserve"> ROOF ACCESSORIES</v>
      </c>
      <c r="F214" s="533" t="str">
        <f t="shared" si="166"/>
        <v>AR</v>
      </c>
      <c r="G214" s="533" t="s">
        <v>2722</v>
      </c>
      <c r="H214" s="533">
        <v>213</v>
      </c>
      <c r="I214" s="533" t="str">
        <f t="shared" ref="I214:J214" si="190">I212</f>
        <v>077200 - ROOF ACCESSORIES</v>
      </c>
      <c r="J214" s="533" t="str">
        <f t="shared" si="190"/>
        <v>077200 - ROOF ACCESSORIES</v>
      </c>
      <c r="K214" s="87" t="s">
        <v>15</v>
      </c>
      <c r="L214" s="176" t="s">
        <v>188</v>
      </c>
      <c r="M214" s="90">
        <v>4</v>
      </c>
      <c r="N214" s="89" t="s">
        <v>39</v>
      </c>
      <c r="O214" s="90">
        <v>216</v>
      </c>
      <c r="P214" s="25">
        <f t="shared" ref="P214:P215" si="191">O214*M214</f>
        <v>864</v>
      </c>
      <c r="Q214" s="107" t="s">
        <v>189</v>
      </c>
      <c r="R214" s="158">
        <v>2</v>
      </c>
      <c r="S214" s="158"/>
      <c r="T214" s="158"/>
      <c r="U214" s="158"/>
      <c r="V214" s="158"/>
      <c r="W214" s="158"/>
      <c r="X214" s="87" t="s">
        <v>188</v>
      </c>
      <c r="Y214" s="176">
        <v>4</v>
      </c>
      <c r="Z214" s="90" t="s">
        <v>39</v>
      </c>
      <c r="AA214" s="89">
        <v>216</v>
      </c>
      <c r="AB214" s="90">
        <v>864</v>
      </c>
      <c r="AC214" s="89"/>
    </row>
    <row r="215" spans="1:29" ht="15.75" hidden="1">
      <c r="A215" s="533" t="s">
        <v>2727</v>
      </c>
      <c r="B215" s="533">
        <v>7</v>
      </c>
      <c r="C215" s="533" t="s">
        <v>157</v>
      </c>
      <c r="D215" s="572" t="s">
        <v>1590</v>
      </c>
      <c r="E215" s="571" t="str">
        <f t="shared" si="189"/>
        <v xml:space="preserve"> ROOF ACCESSORIES</v>
      </c>
      <c r="F215" s="533" t="str">
        <f t="shared" si="166"/>
        <v>AR</v>
      </c>
      <c r="G215" s="533" t="s">
        <v>2722</v>
      </c>
      <c r="H215" s="533">
        <v>214</v>
      </c>
      <c r="I215" s="533" t="str">
        <f t="shared" ref="I215:J215" si="192">I213</f>
        <v>Access hatches; comprising 2 thick galvanized pressed steel skin cover, steel angle frame set in concrete; including ironmongery, stay chain, padlock, neoprene gaskets, timber nailer, epoxy paint, fittings and fixings; complete; as specified and as Drg. FD-A-502; detail 2</v>
      </c>
      <c r="J215" s="533" t="str">
        <f t="shared" si="192"/>
        <v>Access hatches; comprising 2 thick galvanized pressed steel skin cover, steel angle frame set in concrete; including ironmongery, stay chain, padlock, neoprene gaskets, timber nailer, epoxy paint, fittings and fixings; complete; as specified and as Drg. FD-A-502; detail 2</v>
      </c>
      <c r="K215" s="87" t="s">
        <v>17</v>
      </c>
      <c r="L215" s="176" t="s">
        <v>190</v>
      </c>
      <c r="M215" s="177">
        <v>2</v>
      </c>
      <c r="N215" s="89" t="s">
        <v>39</v>
      </c>
      <c r="O215" s="90">
        <v>150</v>
      </c>
      <c r="P215" s="25">
        <f t="shared" si="191"/>
        <v>300</v>
      </c>
      <c r="Q215" s="107"/>
      <c r="R215" s="158"/>
      <c r="S215" s="158"/>
      <c r="T215" s="158"/>
      <c r="U215" s="158"/>
      <c r="V215" s="158"/>
      <c r="W215" s="158"/>
      <c r="X215" s="87" t="s">
        <v>190</v>
      </c>
      <c r="Y215" s="176">
        <v>2</v>
      </c>
      <c r="Z215" s="177" t="s">
        <v>39</v>
      </c>
      <c r="AA215" s="89">
        <v>150</v>
      </c>
      <c r="AB215" s="90">
        <v>300</v>
      </c>
      <c r="AC215" s="89"/>
    </row>
    <row r="216" spans="1:29" ht="15.75" hidden="1">
      <c r="A216" s="533" t="s">
        <v>2727</v>
      </c>
      <c r="B216" s="533">
        <v>7</v>
      </c>
      <c r="C216" s="533" t="s">
        <v>157</v>
      </c>
      <c r="D216" s="572" t="s">
        <v>1604</v>
      </c>
      <c r="E216" s="571" t="s">
        <v>1226</v>
      </c>
      <c r="F216" s="533" t="str">
        <f t="shared" si="166"/>
        <v>AR</v>
      </c>
      <c r="G216" s="533" t="s">
        <v>2725</v>
      </c>
      <c r="H216" s="533">
        <v>215</v>
      </c>
      <c r="I216" s="533" t="str">
        <f t="shared" ref="I216:I217" si="193">L216</f>
        <v>079200 - JOINT SEALANTS</v>
      </c>
      <c r="J216" s="533" t="str">
        <f t="shared" ref="J216:J217" si="194">L216</f>
        <v>079200 - JOINT SEALANTS</v>
      </c>
      <c r="K216" s="87"/>
      <c r="L216" s="574" t="s">
        <v>191</v>
      </c>
      <c r="M216" s="178"/>
      <c r="N216" s="88"/>
      <c r="O216" s="90"/>
      <c r="P216" s="89"/>
      <c r="Q216" s="107"/>
      <c r="R216" s="158"/>
      <c r="S216" s="158"/>
      <c r="T216" s="158"/>
      <c r="U216" s="158"/>
      <c r="V216" s="158"/>
      <c r="W216" s="158"/>
      <c r="X216" s="87" t="s">
        <v>191</v>
      </c>
      <c r="Y216" s="574"/>
      <c r="Z216" s="178"/>
      <c r="AA216" s="88"/>
      <c r="AB216" s="90"/>
      <c r="AC216" s="89"/>
    </row>
    <row r="217" spans="1:29" ht="15.75" hidden="1">
      <c r="A217" s="533" t="s">
        <v>2727</v>
      </c>
      <c r="B217" s="533">
        <v>7</v>
      </c>
      <c r="C217" s="533" t="s">
        <v>157</v>
      </c>
      <c r="D217" s="572" t="s">
        <v>1604</v>
      </c>
      <c r="E217" s="571" t="str">
        <f t="shared" ref="E217:E224" si="195">E216</f>
        <v xml:space="preserve"> JOINT SEALANTS</v>
      </c>
      <c r="F217" s="533" t="str">
        <f t="shared" si="166"/>
        <v>AR</v>
      </c>
      <c r="G217" s="533" t="s">
        <v>2725</v>
      </c>
      <c r="H217" s="533">
        <v>216</v>
      </c>
      <c r="I217" s="533" t="str">
        <f t="shared" si="193"/>
        <v>Expansion joints; in finish; including metal angle trim, plaster stop and architraves, filler pieces, sealant and backing cord as appropriate; complete; as specified and as Drg. FD-A-502; detail 10</v>
      </c>
      <c r="J217" s="533" t="str">
        <f t="shared" si="194"/>
        <v>Expansion joints; in finish; including metal angle trim, plaster stop and architraves, filler pieces, sealant and backing cord as appropriate; complete; as specified and as Drg. FD-A-502; detail 10</v>
      </c>
      <c r="K217" s="87"/>
      <c r="L217" s="574" t="s">
        <v>192</v>
      </c>
      <c r="M217" s="178"/>
      <c r="N217" s="88"/>
      <c r="O217" s="90"/>
      <c r="P217" s="89"/>
      <c r="Q217" s="107"/>
      <c r="R217" s="158"/>
      <c r="S217" s="158"/>
      <c r="T217" s="158"/>
      <c r="U217" s="158"/>
      <c r="V217" s="158"/>
      <c r="W217" s="158"/>
      <c r="X217" s="87" t="s">
        <v>192</v>
      </c>
      <c r="Y217" s="574"/>
      <c r="Z217" s="178"/>
      <c r="AA217" s="88"/>
      <c r="AB217" s="90"/>
      <c r="AC217" s="89"/>
    </row>
    <row r="218" spans="1:29" ht="15.75" hidden="1">
      <c r="A218" s="533" t="s">
        <v>2727</v>
      </c>
      <c r="B218" s="533">
        <v>7</v>
      </c>
      <c r="C218" s="533" t="s">
        <v>157</v>
      </c>
      <c r="D218" s="572" t="s">
        <v>1604</v>
      </c>
      <c r="E218" s="571" t="str">
        <f t="shared" si="195"/>
        <v xml:space="preserve"> JOINT SEALANTS</v>
      </c>
      <c r="F218" s="533" t="str">
        <f t="shared" si="166"/>
        <v>AR</v>
      </c>
      <c r="G218" s="533" t="s">
        <v>2722</v>
      </c>
      <c r="H218" s="533">
        <v>217</v>
      </c>
      <c r="I218" s="533" t="str">
        <f t="shared" ref="I218:J218" si="196">I216</f>
        <v>079200 - JOINT SEALANTS</v>
      </c>
      <c r="J218" s="533" t="str">
        <f t="shared" si="196"/>
        <v>079200 - JOINT SEALANTS</v>
      </c>
      <c r="K218" s="224" t="s">
        <v>19</v>
      </c>
      <c r="L218" s="290" t="s">
        <v>193</v>
      </c>
      <c r="M218" s="271">
        <v>37</v>
      </c>
      <c r="N218" s="225" t="s">
        <v>95</v>
      </c>
      <c r="O218" s="90"/>
      <c r="P218" s="25">
        <f t="shared" ref="P218:P223" si="197">O218*M218</f>
        <v>0</v>
      </c>
      <c r="Q218" s="107"/>
      <c r="R218" s="158">
        <v>37</v>
      </c>
      <c r="S218" s="158"/>
      <c r="T218" s="158"/>
      <c r="U218" s="158"/>
      <c r="V218" s="158"/>
      <c r="W218" s="158"/>
      <c r="X218" s="224" t="s">
        <v>193</v>
      </c>
      <c r="Y218" s="290">
        <v>37</v>
      </c>
      <c r="Z218" s="271" t="s">
        <v>95</v>
      </c>
      <c r="AA218" s="225"/>
      <c r="AB218" s="90">
        <v>0</v>
      </c>
      <c r="AC218" s="89"/>
    </row>
    <row r="219" spans="1:29" ht="16.5" hidden="1" thickBot="1">
      <c r="A219" s="533" t="s">
        <v>2727</v>
      </c>
      <c r="B219" s="533">
        <v>7</v>
      </c>
      <c r="C219" s="533" t="s">
        <v>157</v>
      </c>
      <c r="D219" s="572" t="s">
        <v>1604</v>
      </c>
      <c r="E219" s="571" t="str">
        <f t="shared" si="195"/>
        <v xml:space="preserve"> JOINT SEALANTS</v>
      </c>
      <c r="F219" s="533" t="str">
        <f t="shared" si="166"/>
        <v>AR</v>
      </c>
      <c r="G219" s="533" t="s">
        <v>2722</v>
      </c>
      <c r="H219" s="533">
        <v>218</v>
      </c>
      <c r="I219" s="533" t="str">
        <f t="shared" ref="I219:J219" si="198">I217</f>
        <v>Expansion joints; in finish; including metal angle trim, plaster stop and architraves, filler pieces, sealant and backing cord as appropriate; complete; as specified and as Drg. FD-A-502; detail 10</v>
      </c>
      <c r="J219" s="533" t="str">
        <f t="shared" si="198"/>
        <v>Expansion joints; in finish; including metal angle trim, plaster stop and architraves, filler pieces, sealant and backing cord as appropriate; complete; as specified and as Drg. FD-A-502; detail 10</v>
      </c>
      <c r="K219" s="87" t="s">
        <v>19</v>
      </c>
      <c r="L219" s="176" t="s">
        <v>1196</v>
      </c>
      <c r="M219" s="272">
        <v>2</v>
      </c>
      <c r="N219" s="89" t="s">
        <v>95</v>
      </c>
      <c r="O219" s="90">
        <v>35</v>
      </c>
      <c r="P219" s="25">
        <f t="shared" si="197"/>
        <v>70</v>
      </c>
      <c r="Q219" s="107"/>
      <c r="R219" s="158">
        <v>6</v>
      </c>
      <c r="S219" s="158"/>
      <c r="T219" s="158"/>
      <c r="U219" s="158"/>
      <c r="V219" s="158"/>
      <c r="W219" s="158"/>
      <c r="X219" s="87" t="s">
        <v>1196</v>
      </c>
      <c r="Y219" s="176">
        <v>2</v>
      </c>
      <c r="Z219" s="272" t="s">
        <v>95</v>
      </c>
      <c r="AA219" s="89">
        <v>35</v>
      </c>
      <c r="AB219" s="90">
        <v>70</v>
      </c>
      <c r="AC219" s="89"/>
    </row>
    <row r="220" spans="1:29" ht="15.75" hidden="1">
      <c r="A220" s="533" t="s">
        <v>2727</v>
      </c>
      <c r="B220" s="533">
        <v>7</v>
      </c>
      <c r="C220" s="533" t="s">
        <v>157</v>
      </c>
      <c r="D220" s="572" t="s">
        <v>1604</v>
      </c>
      <c r="E220" s="571" t="str">
        <f t="shared" si="195"/>
        <v xml:space="preserve"> JOINT SEALANTS</v>
      </c>
      <c r="F220" s="533" t="str">
        <f t="shared" si="166"/>
        <v>AR</v>
      </c>
      <c r="G220" s="533" t="s">
        <v>2722</v>
      </c>
      <c r="H220" s="533">
        <v>219</v>
      </c>
      <c r="I220" s="533" t="str">
        <f t="shared" ref="I220:J220" si="199">I218</f>
        <v>079200 - JOINT SEALANTS</v>
      </c>
      <c r="J220" s="533" t="str">
        <f t="shared" si="199"/>
        <v>079200 - JOINT SEALANTS</v>
      </c>
      <c r="K220" s="224" t="s">
        <v>21</v>
      </c>
      <c r="L220" s="290" t="s">
        <v>194</v>
      </c>
      <c r="M220" s="271">
        <v>3</v>
      </c>
      <c r="N220" s="225" t="s">
        <v>95</v>
      </c>
      <c r="O220" s="90"/>
      <c r="P220" s="25">
        <f t="shared" si="197"/>
        <v>0</v>
      </c>
      <c r="Q220" s="107"/>
      <c r="R220" s="158">
        <v>3</v>
      </c>
      <c r="S220" s="158"/>
      <c r="T220" s="158"/>
      <c r="U220" s="158"/>
      <c r="V220" s="158"/>
      <c r="W220" s="158"/>
      <c r="X220" s="224" t="s">
        <v>194</v>
      </c>
      <c r="Y220" s="290">
        <v>3</v>
      </c>
      <c r="Z220" s="271" t="s">
        <v>95</v>
      </c>
      <c r="AA220" s="225"/>
      <c r="AB220" s="90">
        <v>0</v>
      </c>
      <c r="AC220" s="89"/>
    </row>
    <row r="221" spans="1:29" ht="15.75" hidden="1">
      <c r="A221" s="533" t="s">
        <v>2727</v>
      </c>
      <c r="B221" s="533">
        <v>7</v>
      </c>
      <c r="C221" s="533" t="s">
        <v>157</v>
      </c>
      <c r="D221" s="572" t="s">
        <v>1604</v>
      </c>
      <c r="E221" s="571" t="str">
        <f t="shared" si="195"/>
        <v xml:space="preserve"> JOINT SEALANTS</v>
      </c>
      <c r="F221" s="533" t="str">
        <f t="shared" si="166"/>
        <v>AR</v>
      </c>
      <c r="G221" s="533" t="s">
        <v>2722</v>
      </c>
      <c r="H221" s="533">
        <v>220</v>
      </c>
      <c r="I221" s="533" t="str">
        <f t="shared" ref="I221:J221" si="200">I219</f>
        <v>Expansion joints; in finish; including metal angle trim, plaster stop and architraves, filler pieces, sealant and backing cord as appropriate; complete; as specified and as Drg. FD-A-502; detail 10</v>
      </c>
      <c r="J221" s="533" t="str">
        <f t="shared" si="200"/>
        <v>Expansion joints; in finish; including metal angle trim, plaster stop and architraves, filler pieces, sealant and backing cord as appropriate; complete; as specified and as Drg. FD-A-502; detail 10</v>
      </c>
      <c r="K221" s="224" t="s">
        <v>45</v>
      </c>
      <c r="L221" s="290" t="s">
        <v>195</v>
      </c>
      <c r="M221" s="271">
        <v>18</v>
      </c>
      <c r="N221" s="225" t="s">
        <v>95</v>
      </c>
      <c r="O221" s="90"/>
      <c r="P221" s="25">
        <f t="shared" si="197"/>
        <v>0</v>
      </c>
      <c r="Q221" s="107"/>
      <c r="R221" s="158">
        <v>18</v>
      </c>
      <c r="S221" s="158"/>
      <c r="T221" s="158"/>
      <c r="U221" s="158"/>
      <c r="V221" s="158"/>
      <c r="W221" s="158"/>
      <c r="X221" s="224" t="s">
        <v>195</v>
      </c>
      <c r="Y221" s="290">
        <v>18</v>
      </c>
      <c r="Z221" s="271" t="s">
        <v>95</v>
      </c>
      <c r="AA221" s="225"/>
      <c r="AB221" s="90">
        <v>0</v>
      </c>
      <c r="AC221" s="89"/>
    </row>
    <row r="222" spans="1:29" ht="16.5" hidden="1" thickBot="1">
      <c r="A222" s="533" t="s">
        <v>2727</v>
      </c>
      <c r="B222" s="533">
        <v>7</v>
      </c>
      <c r="C222" s="533" t="s">
        <v>157</v>
      </c>
      <c r="D222" s="572" t="s">
        <v>1604</v>
      </c>
      <c r="E222" s="571" t="str">
        <f t="shared" si="195"/>
        <v xml:space="preserve"> JOINT SEALANTS</v>
      </c>
      <c r="F222" s="533" t="str">
        <f t="shared" si="166"/>
        <v>AR</v>
      </c>
      <c r="G222" s="533" t="s">
        <v>2722</v>
      </c>
      <c r="H222" s="533">
        <v>221</v>
      </c>
      <c r="I222" s="533" t="str">
        <f t="shared" ref="I222:J222" si="201">I220</f>
        <v>079200 - JOINT SEALANTS</v>
      </c>
      <c r="J222" s="533" t="str">
        <f t="shared" si="201"/>
        <v>079200 - JOINT SEALANTS</v>
      </c>
      <c r="K222" s="87" t="s">
        <v>13</v>
      </c>
      <c r="L222" s="176" t="s">
        <v>196</v>
      </c>
      <c r="M222" s="272">
        <v>7</v>
      </c>
      <c r="N222" s="89" t="s">
        <v>95</v>
      </c>
      <c r="O222" s="90">
        <v>35</v>
      </c>
      <c r="P222" s="25">
        <f t="shared" si="197"/>
        <v>245</v>
      </c>
      <c r="Q222" s="107"/>
      <c r="R222" s="158">
        <v>18</v>
      </c>
      <c r="S222" s="158"/>
      <c r="T222" s="158"/>
      <c r="U222" s="158"/>
      <c r="V222" s="158"/>
      <c r="W222" s="158"/>
      <c r="X222" s="87" t="s">
        <v>196</v>
      </c>
      <c r="Y222" s="176">
        <v>7</v>
      </c>
      <c r="Z222" s="272" t="s">
        <v>95</v>
      </c>
      <c r="AA222" s="89">
        <v>35</v>
      </c>
      <c r="AB222" s="90">
        <v>245</v>
      </c>
      <c r="AC222" s="89"/>
    </row>
    <row r="223" spans="1:29" ht="15.75" hidden="1">
      <c r="A223" s="533" t="s">
        <v>2727</v>
      </c>
      <c r="B223" s="533">
        <v>7</v>
      </c>
      <c r="C223" s="533" t="s">
        <v>157</v>
      </c>
      <c r="D223" s="572" t="s">
        <v>1604</v>
      </c>
      <c r="E223" s="571" t="str">
        <f t="shared" si="195"/>
        <v xml:space="preserve"> JOINT SEALANTS</v>
      </c>
      <c r="F223" s="533" t="str">
        <f t="shared" si="166"/>
        <v>AR</v>
      </c>
      <c r="G223" s="533" t="s">
        <v>2722</v>
      </c>
      <c r="H223" s="533">
        <v>222</v>
      </c>
      <c r="I223" s="533" t="str">
        <f t="shared" ref="I223:J223" si="202">I221</f>
        <v>Expansion joints; in finish; including metal angle trim, plaster stop and architraves, filler pieces, sealant and backing cord as appropriate; complete; as specified and as Drg. FD-A-502; detail 10</v>
      </c>
      <c r="J223" s="533" t="str">
        <f t="shared" si="202"/>
        <v>Expansion joints; in finish; including metal angle trim, plaster stop and architraves, filler pieces, sealant and backing cord as appropriate; complete; as specified and as Drg. FD-A-502; detail 10</v>
      </c>
      <c r="K223" s="224" t="s">
        <v>15</v>
      </c>
      <c r="L223" s="290" t="s">
        <v>197</v>
      </c>
      <c r="M223" s="271">
        <v>17</v>
      </c>
      <c r="N223" s="225" t="s">
        <v>95</v>
      </c>
      <c r="O223" s="90"/>
      <c r="P223" s="25">
        <f t="shared" si="197"/>
        <v>0</v>
      </c>
      <c r="Q223" s="107"/>
      <c r="R223" s="158">
        <v>17</v>
      </c>
      <c r="S223" s="158"/>
      <c r="T223" s="158"/>
      <c r="U223" s="158"/>
      <c r="V223" s="158"/>
      <c r="W223" s="158"/>
      <c r="X223" s="224" t="s">
        <v>197</v>
      </c>
      <c r="Y223" s="290">
        <v>17</v>
      </c>
      <c r="Z223" s="271" t="s">
        <v>95</v>
      </c>
      <c r="AA223" s="225"/>
      <c r="AB223" s="90">
        <v>0</v>
      </c>
      <c r="AC223" s="89"/>
    </row>
    <row r="224" spans="1:29" ht="15.75" hidden="1">
      <c r="A224" s="533" t="s">
        <v>2727</v>
      </c>
      <c r="B224" s="533">
        <v>7</v>
      </c>
      <c r="C224" s="533" t="s">
        <v>157</v>
      </c>
      <c r="D224" s="572" t="s">
        <v>1604</v>
      </c>
      <c r="E224" s="571" t="str">
        <f t="shared" si="195"/>
        <v xml:space="preserve"> JOINT SEALANTS</v>
      </c>
      <c r="F224" s="533" t="str">
        <f t="shared" si="166"/>
        <v>AR</v>
      </c>
      <c r="G224" s="533" t="s">
        <v>2725</v>
      </c>
      <c r="H224" s="533">
        <v>223</v>
      </c>
      <c r="I224" s="533" t="str">
        <f t="shared" ref="I224:J224" si="203">I222</f>
        <v>079200 - JOINT SEALANTS</v>
      </c>
      <c r="J224" s="533" t="str">
        <f t="shared" si="203"/>
        <v>079200 - JOINT SEALANTS</v>
      </c>
      <c r="K224" s="96" t="s">
        <v>198</v>
      </c>
      <c r="L224" s="176"/>
      <c r="M224" s="178"/>
      <c r="N224" s="89"/>
      <c r="O224" s="90"/>
      <c r="P224" s="179"/>
      <c r="Q224" s="107"/>
      <c r="R224" s="158"/>
      <c r="S224" s="158"/>
      <c r="T224" s="158"/>
      <c r="U224" s="158"/>
      <c r="V224" s="158"/>
      <c r="W224" s="158"/>
      <c r="X224" s="96"/>
      <c r="Y224" s="176"/>
      <c r="Z224" s="178"/>
      <c r="AA224" s="89"/>
      <c r="AB224" s="90"/>
      <c r="AC224" s="179"/>
    </row>
    <row r="225" spans="1:29" ht="15.75" hidden="1">
      <c r="A225" s="533" t="s">
        <v>2727</v>
      </c>
      <c r="B225" s="533">
        <v>7</v>
      </c>
      <c r="C225" s="533" t="s">
        <v>157</v>
      </c>
      <c r="D225" s="10" t="s">
        <v>22</v>
      </c>
      <c r="E225" s="10" t="s">
        <v>22</v>
      </c>
      <c r="G225" s="533" t="s">
        <v>2724</v>
      </c>
      <c r="H225" s="533">
        <v>224</v>
      </c>
      <c r="I225" s="533" t="str">
        <f t="shared" ref="I225:J225" si="204">I223</f>
        <v>Expansion joints; in finish; including metal angle trim, plaster stop and architraves, filler pieces, sealant and backing cord as appropriate; complete; as specified and as Drg. FD-A-502; detail 10</v>
      </c>
      <c r="J225" s="533" t="str">
        <f t="shared" si="204"/>
        <v>Expansion joints; in finish; including metal angle trim, plaster stop and architraves, filler pieces, sealant and backing cord as appropriate; complete; as specified and as Drg. FD-A-502; detail 10</v>
      </c>
      <c r="K225" s="130" t="s">
        <v>199</v>
      </c>
      <c r="L225" s="137"/>
      <c r="M225" s="178"/>
      <c r="N225" s="89"/>
      <c r="O225" s="90" t="s">
        <v>8</v>
      </c>
      <c r="P225" s="89">
        <v>0</v>
      </c>
      <c r="Q225" s="107"/>
      <c r="R225" s="158"/>
      <c r="S225" s="158"/>
      <c r="T225" s="158"/>
      <c r="U225" s="158"/>
      <c r="V225" s="158"/>
      <c r="W225" s="158"/>
      <c r="X225" s="130"/>
      <c r="Y225" s="137"/>
      <c r="Z225" s="178"/>
      <c r="AA225" s="89" t="s">
        <v>8</v>
      </c>
      <c r="AB225" s="90">
        <v>112527</v>
      </c>
      <c r="AC225" s="439"/>
    </row>
    <row r="226" spans="1:29" ht="15.75" hidden="1">
      <c r="A226" s="533" t="s">
        <v>2727</v>
      </c>
      <c r="B226" s="533">
        <v>8</v>
      </c>
      <c r="C226" s="533" t="s">
        <v>201</v>
      </c>
      <c r="D226" s="572" t="s">
        <v>1615</v>
      </c>
      <c r="E226" s="571" t="s">
        <v>1227</v>
      </c>
      <c r="F226" s="533" t="str">
        <f t="shared" si="166"/>
        <v>AR</v>
      </c>
      <c r="G226" s="533" t="s">
        <v>2725</v>
      </c>
      <c r="H226" s="533">
        <v>225</v>
      </c>
      <c r="I226" s="533" t="str">
        <f t="shared" ref="I226:J226" si="205">I224</f>
        <v>079200 - JOINT SEALANTS</v>
      </c>
      <c r="J226" s="533" t="str">
        <f t="shared" si="205"/>
        <v>079200 - JOINT SEALANTS</v>
      </c>
      <c r="K226" s="87"/>
      <c r="L226" s="87"/>
      <c r="M226" s="196" t="s">
        <v>200</v>
      </c>
      <c r="N226" s="196"/>
      <c r="O226" s="365"/>
      <c r="P226" s="92"/>
      <c r="X226" s="87"/>
      <c r="Y226" s="445" t="s">
        <v>200</v>
      </c>
      <c r="Z226" s="365"/>
      <c r="AA226" s="365"/>
      <c r="AB226" s="365"/>
      <c r="AC226" s="365"/>
    </row>
    <row r="227" spans="1:29" ht="15.75" hidden="1">
      <c r="A227" s="533" t="s">
        <v>2727</v>
      </c>
      <c r="B227" s="533">
        <v>8</v>
      </c>
      <c r="C227" s="533" t="s">
        <v>201</v>
      </c>
      <c r="D227" s="572" t="s">
        <v>1615</v>
      </c>
      <c r="E227" s="571" t="s">
        <v>1227</v>
      </c>
      <c r="F227" s="533" t="str">
        <f t="shared" si="166"/>
        <v>AR</v>
      </c>
      <c r="G227" s="533" t="s">
        <v>2725</v>
      </c>
      <c r="H227" s="533">
        <v>226</v>
      </c>
      <c r="I227" s="533" t="str">
        <f t="shared" ref="I227:J227" si="206">I225</f>
        <v>Expansion joints; in finish; including metal angle trim, plaster stop and architraves, filler pieces, sealant and backing cord as appropriate; complete; as specified and as Drg. FD-A-502; detail 10</v>
      </c>
      <c r="J227" s="533" t="str">
        <f t="shared" si="206"/>
        <v>Expansion joints; in finish; including metal angle trim, plaster stop and architraves, filler pieces, sealant and backing cord as appropriate; complete; as specified and as Drg. FD-A-502; detail 10</v>
      </c>
      <c r="K227" s="87"/>
      <c r="L227" s="87"/>
      <c r="M227" s="196" t="s">
        <v>201</v>
      </c>
      <c r="N227" s="196"/>
      <c r="O227" s="365"/>
      <c r="P227" s="92"/>
      <c r="X227" s="87"/>
      <c r="Y227" s="445" t="s">
        <v>201</v>
      </c>
      <c r="Z227" s="365"/>
      <c r="AA227" s="365"/>
      <c r="AB227" s="365"/>
      <c r="AC227" s="365"/>
    </row>
    <row r="228" spans="1:29" ht="15.75" hidden="1">
      <c r="A228" s="533" t="s">
        <v>2727</v>
      </c>
      <c r="B228" s="533">
        <v>8</v>
      </c>
      <c r="C228" s="533" t="s">
        <v>201</v>
      </c>
      <c r="D228" s="572" t="s">
        <v>1615</v>
      </c>
      <c r="E228" s="571" t="s">
        <v>1227</v>
      </c>
      <c r="F228" s="533" t="str">
        <f t="shared" si="166"/>
        <v>AR</v>
      </c>
      <c r="G228" s="533" t="s">
        <v>2725</v>
      </c>
      <c r="H228" s="533">
        <v>227</v>
      </c>
      <c r="I228" s="533" t="str">
        <f t="shared" ref="I228:J228" si="207">I226</f>
        <v>079200 - JOINT SEALANTS</v>
      </c>
      <c r="J228" s="533" t="str">
        <f t="shared" si="207"/>
        <v>079200 - JOINT SEALANTS</v>
      </c>
      <c r="K228" s="96" t="s">
        <v>2</v>
      </c>
      <c r="L228" s="96" t="s">
        <v>202</v>
      </c>
      <c r="M228" s="196" t="s">
        <v>4</v>
      </c>
      <c r="N228" s="196" t="s">
        <v>5</v>
      </c>
      <c r="O228" s="366" t="s">
        <v>6</v>
      </c>
      <c r="P228" s="93" t="s">
        <v>7</v>
      </c>
      <c r="X228" s="96" t="s">
        <v>202</v>
      </c>
      <c r="Y228" s="466" t="s">
        <v>4</v>
      </c>
      <c r="Z228" s="365" t="s">
        <v>5</v>
      </c>
      <c r="AA228" s="365" t="s">
        <v>6</v>
      </c>
      <c r="AB228" s="366" t="s">
        <v>7</v>
      </c>
      <c r="AC228" s="366"/>
    </row>
    <row r="229" spans="1:29" ht="15.75" hidden="1">
      <c r="A229" s="533" t="s">
        <v>2727</v>
      </c>
      <c r="B229" s="533">
        <v>8</v>
      </c>
      <c r="C229" s="533" t="s">
        <v>201</v>
      </c>
      <c r="D229" s="572" t="s">
        <v>1615</v>
      </c>
      <c r="E229" s="571" t="s">
        <v>1227</v>
      </c>
      <c r="F229" s="533" t="str">
        <f t="shared" si="166"/>
        <v>AR</v>
      </c>
      <c r="G229" s="533" t="s">
        <v>2725</v>
      </c>
      <c r="H229" s="533">
        <v>228</v>
      </c>
      <c r="I229" s="533" t="str">
        <f t="shared" ref="I229:J229" si="208">I227</f>
        <v>Expansion joints; in finish; including metal angle trim, plaster stop and architraves, filler pieces, sealant and backing cord as appropriate; complete; as specified and as Drg. FD-A-502; detail 10</v>
      </c>
      <c r="J229" s="533" t="str">
        <f t="shared" si="208"/>
        <v>Expansion joints; in finish; including metal angle trim, plaster stop and architraves, filler pieces, sealant and backing cord as appropriate; complete; as specified and as Drg. FD-A-502; detail 10</v>
      </c>
      <c r="K229" s="87"/>
      <c r="L229" s="87"/>
      <c r="M229" s="89"/>
      <c r="N229" s="89"/>
      <c r="O229" s="367"/>
      <c r="P229" s="94" t="s">
        <v>8</v>
      </c>
      <c r="X229" s="87"/>
      <c r="Y229" s="445"/>
      <c r="Z229" s="440"/>
      <c r="AA229" s="440"/>
      <c r="AB229" s="367" t="s">
        <v>8</v>
      </c>
      <c r="AC229" s="367"/>
    </row>
    <row r="230" spans="1:29" ht="15.75" hidden="1">
      <c r="A230" s="533" t="s">
        <v>2727</v>
      </c>
      <c r="B230" s="533">
        <v>8</v>
      </c>
      <c r="C230" s="533" t="s">
        <v>201</v>
      </c>
      <c r="D230" s="572" t="s">
        <v>1615</v>
      </c>
      <c r="E230" s="571" t="s">
        <v>1227</v>
      </c>
      <c r="F230" s="533" t="str">
        <f t="shared" si="166"/>
        <v>AR</v>
      </c>
      <c r="G230" s="533" t="s">
        <v>2725</v>
      </c>
      <c r="H230" s="533">
        <v>229</v>
      </c>
      <c r="I230" s="533" t="str">
        <f t="shared" ref="I230:I231" si="209">L230</f>
        <v>081113 - HOLLOW METAL DOORS AND FRAMES</v>
      </c>
      <c r="J230" s="533" t="str">
        <f t="shared" ref="J230:J231" si="210">L230</f>
        <v>081113 - HOLLOW METAL DOORS AND FRAMES</v>
      </c>
      <c r="K230" s="87"/>
      <c r="L230" s="96" t="s">
        <v>203</v>
      </c>
      <c r="M230" s="89"/>
      <c r="N230" s="89"/>
      <c r="O230" s="367"/>
      <c r="P230" s="623"/>
      <c r="X230" s="87" t="s">
        <v>203</v>
      </c>
      <c r="Y230" s="466"/>
      <c r="Z230" s="440"/>
      <c r="AA230" s="440"/>
      <c r="AB230" s="367"/>
      <c r="AC230" s="367"/>
    </row>
    <row r="231" spans="1:29" ht="15.75" hidden="1">
      <c r="A231" s="533" t="s">
        <v>2727</v>
      </c>
      <c r="B231" s="533">
        <v>8</v>
      </c>
      <c r="C231" s="533" t="s">
        <v>201</v>
      </c>
      <c r="D231" s="572" t="s">
        <v>1615</v>
      </c>
      <c r="E231" s="571" t="str">
        <f t="shared" ref="E231:E266" si="211">E230</f>
        <v xml:space="preserve"> HOLLOW METAL DOORS AND FRAMES</v>
      </c>
      <c r="F231" s="533" t="str">
        <f t="shared" si="166"/>
        <v>AR</v>
      </c>
      <c r="G231" s="533" t="s">
        <v>2725</v>
      </c>
      <c r="H231" s="533">
        <v>230</v>
      </c>
      <c r="I231" s="533" t="str">
        <f t="shared" si="209"/>
        <v>Flush steel doors; 43 mm thick; leaf construction type 3.constructed from steel section frame; galvanized steel sheet both skins, factory primed for painting; including fittings and fixings; complete; as specified and as Drg. A-611</v>
      </c>
      <c r="J231" s="533" t="str">
        <f t="shared" si="210"/>
        <v>Flush steel doors; 43 mm thick; leaf construction type 3.constructed from steel section frame; galvanized steel sheet both skins, factory primed for painting; including fittings and fixings; complete; as specified and as Drg. A-611</v>
      </c>
      <c r="K231" s="87"/>
      <c r="L231" s="96" t="s">
        <v>204</v>
      </c>
      <c r="M231" s="89"/>
      <c r="N231" s="89"/>
      <c r="O231" s="367"/>
      <c r="P231" s="94"/>
      <c r="X231" s="87" t="s">
        <v>204</v>
      </c>
      <c r="Y231" s="466"/>
      <c r="Z231" s="440"/>
      <c r="AA231" s="440"/>
      <c r="AB231" s="367"/>
      <c r="AC231" s="367"/>
    </row>
    <row r="232" spans="1:29" ht="15.75" hidden="1">
      <c r="A232" s="533" t="s">
        <v>2727</v>
      </c>
      <c r="B232" s="533">
        <v>8</v>
      </c>
      <c r="C232" s="533" t="s">
        <v>201</v>
      </c>
      <c r="D232" s="572" t="s">
        <v>1615</v>
      </c>
      <c r="E232" s="571" t="str">
        <f t="shared" si="211"/>
        <v xml:space="preserve"> HOLLOW METAL DOORS AND FRAMES</v>
      </c>
      <c r="F232" s="533" t="str">
        <f t="shared" si="166"/>
        <v>AR</v>
      </c>
      <c r="G232" s="533" t="s">
        <v>2722</v>
      </c>
      <c r="H232" s="533">
        <v>231</v>
      </c>
      <c r="I232" s="533" t="str">
        <f t="shared" ref="I232:J232" si="212">I230</f>
        <v>081113 - HOLLOW METAL DOORS AND FRAMES</v>
      </c>
      <c r="J232" s="533" t="str">
        <f t="shared" si="212"/>
        <v>081113 - HOLLOW METAL DOORS AND FRAMES</v>
      </c>
      <c r="K232" s="224" t="s">
        <v>13</v>
      </c>
      <c r="L232" s="224" t="s">
        <v>205</v>
      </c>
      <c r="M232" s="225">
        <v>3</v>
      </c>
      <c r="N232" s="225" t="s">
        <v>39</v>
      </c>
      <c r="O232" s="367">
        <v>0</v>
      </c>
      <c r="P232" s="25">
        <f t="shared" ref="P232:P241" si="213">O232*M232</f>
        <v>0</v>
      </c>
      <c r="X232" s="224" t="s">
        <v>205</v>
      </c>
      <c r="Y232" s="446">
        <v>3</v>
      </c>
      <c r="Z232" s="441" t="s">
        <v>39</v>
      </c>
      <c r="AA232" s="441">
        <v>0</v>
      </c>
      <c r="AB232" s="367">
        <v>0</v>
      </c>
      <c r="AC232" s="367"/>
    </row>
    <row r="233" spans="1:29" ht="15.75" hidden="1">
      <c r="A233" s="533" t="s">
        <v>2727</v>
      </c>
      <c r="B233" s="533">
        <v>8</v>
      </c>
      <c r="C233" s="533" t="s">
        <v>201</v>
      </c>
      <c r="D233" s="572" t="s">
        <v>1615</v>
      </c>
      <c r="E233" s="571" t="str">
        <f t="shared" si="211"/>
        <v xml:space="preserve"> HOLLOW METAL DOORS AND FRAMES</v>
      </c>
      <c r="F233" s="533" t="str">
        <f t="shared" si="166"/>
        <v>AR</v>
      </c>
      <c r="G233" s="533" t="s">
        <v>2722</v>
      </c>
      <c r="H233" s="533">
        <v>232</v>
      </c>
      <c r="I233" s="533" t="str">
        <f t="shared" ref="I233:J233" si="214">I231</f>
        <v>Flush steel doors; 43 mm thick; leaf construction type 3.constructed from steel section frame; galvanized steel sheet both skins, factory primed for painting; including fittings and fixings; complete; as specified and as Drg. A-611</v>
      </c>
      <c r="J233" s="533" t="str">
        <f t="shared" si="214"/>
        <v>Flush steel doors; 43 mm thick; leaf construction type 3.constructed from steel section frame; galvanized steel sheet both skins, factory primed for painting; including fittings and fixings; complete; as specified and as Drg. A-611</v>
      </c>
      <c r="K233" s="224" t="s">
        <v>15</v>
      </c>
      <c r="L233" s="224" t="s">
        <v>206</v>
      </c>
      <c r="M233" s="225">
        <v>1</v>
      </c>
      <c r="N233" s="225" t="s">
        <v>39</v>
      </c>
      <c r="O233" s="367">
        <v>0</v>
      </c>
      <c r="P233" s="25">
        <f t="shared" si="213"/>
        <v>0</v>
      </c>
      <c r="X233" s="224" t="s">
        <v>206</v>
      </c>
      <c r="Y233" s="446">
        <v>1</v>
      </c>
      <c r="Z233" s="441" t="s">
        <v>39</v>
      </c>
      <c r="AA233" s="441">
        <v>0</v>
      </c>
      <c r="AB233" s="367">
        <v>0</v>
      </c>
      <c r="AC233" s="367"/>
    </row>
    <row r="234" spans="1:29" ht="15.75" hidden="1">
      <c r="A234" s="533" t="s">
        <v>2727</v>
      </c>
      <c r="B234" s="533">
        <v>8</v>
      </c>
      <c r="C234" s="533" t="s">
        <v>201</v>
      </c>
      <c r="D234" s="572" t="s">
        <v>1615</v>
      </c>
      <c r="E234" s="571" t="str">
        <f t="shared" si="211"/>
        <v xml:space="preserve"> HOLLOW METAL DOORS AND FRAMES</v>
      </c>
      <c r="F234" s="533" t="str">
        <f t="shared" si="166"/>
        <v>AR</v>
      </c>
      <c r="G234" s="533" t="s">
        <v>2722</v>
      </c>
      <c r="H234" s="533">
        <v>233</v>
      </c>
      <c r="I234" s="533" t="str">
        <f t="shared" ref="I234:J234" si="215">I232</f>
        <v>081113 - HOLLOW METAL DOORS AND FRAMES</v>
      </c>
      <c r="J234" s="533" t="str">
        <f t="shared" si="215"/>
        <v>081113 - HOLLOW METAL DOORS AND FRAMES</v>
      </c>
      <c r="K234" s="224" t="s">
        <v>17</v>
      </c>
      <c r="L234" s="224" t="s">
        <v>207</v>
      </c>
      <c r="M234" s="225">
        <v>1</v>
      </c>
      <c r="N234" s="225" t="s">
        <v>39</v>
      </c>
      <c r="O234" s="367">
        <v>0</v>
      </c>
      <c r="P234" s="25">
        <f t="shared" si="213"/>
        <v>0</v>
      </c>
      <c r="X234" s="224" t="s">
        <v>207</v>
      </c>
      <c r="Y234" s="446">
        <v>1</v>
      </c>
      <c r="Z234" s="441" t="s">
        <v>39</v>
      </c>
      <c r="AA234" s="441">
        <v>0</v>
      </c>
      <c r="AB234" s="367">
        <v>0</v>
      </c>
      <c r="AC234" s="367"/>
    </row>
    <row r="235" spans="1:29" ht="15.75" hidden="1">
      <c r="A235" s="533" t="s">
        <v>2727</v>
      </c>
      <c r="B235" s="533">
        <v>8</v>
      </c>
      <c r="C235" s="533" t="s">
        <v>201</v>
      </c>
      <c r="D235" s="572" t="s">
        <v>1615</v>
      </c>
      <c r="E235" s="571" t="str">
        <f t="shared" si="211"/>
        <v xml:space="preserve"> HOLLOW METAL DOORS AND FRAMES</v>
      </c>
      <c r="F235" s="533" t="str">
        <f t="shared" si="166"/>
        <v>AR</v>
      </c>
      <c r="G235" s="533" t="s">
        <v>2722</v>
      </c>
      <c r="H235" s="533">
        <v>234</v>
      </c>
      <c r="I235" s="533" t="str">
        <f t="shared" ref="I235:J235" si="216">I233</f>
        <v>Flush steel doors; 43 mm thick; leaf construction type 3.constructed from steel section frame; galvanized steel sheet both skins, factory primed for painting; including fittings and fixings; complete; as specified and as Drg. A-611</v>
      </c>
      <c r="J235" s="533" t="str">
        <f t="shared" si="216"/>
        <v>Flush steel doors; 43 mm thick; leaf construction type 3.constructed from steel section frame; galvanized steel sheet both skins, factory primed for painting; including fittings and fixings; complete; as specified and as Drg. A-611</v>
      </c>
      <c r="K235" s="224" t="s">
        <v>19</v>
      </c>
      <c r="L235" s="224" t="s">
        <v>208</v>
      </c>
      <c r="M235" s="225">
        <v>1</v>
      </c>
      <c r="N235" s="225" t="s">
        <v>39</v>
      </c>
      <c r="O235" s="367">
        <v>0</v>
      </c>
      <c r="P235" s="25">
        <f t="shared" si="213"/>
        <v>0</v>
      </c>
      <c r="X235" s="224" t="s">
        <v>208</v>
      </c>
      <c r="Y235" s="446">
        <v>1</v>
      </c>
      <c r="Z235" s="441" t="s">
        <v>39</v>
      </c>
      <c r="AA235" s="441">
        <v>0</v>
      </c>
      <c r="AB235" s="367">
        <v>0</v>
      </c>
      <c r="AC235" s="367"/>
    </row>
    <row r="236" spans="1:29" ht="15.75" hidden="1">
      <c r="A236" s="533" t="s">
        <v>2727</v>
      </c>
      <c r="B236" s="533">
        <v>8</v>
      </c>
      <c r="C236" s="533" t="s">
        <v>201</v>
      </c>
      <c r="D236" s="572" t="s">
        <v>1615</v>
      </c>
      <c r="E236" s="571" t="str">
        <f t="shared" si="211"/>
        <v xml:space="preserve"> HOLLOW METAL DOORS AND FRAMES</v>
      </c>
      <c r="F236" s="533" t="str">
        <f t="shared" si="166"/>
        <v>AR</v>
      </c>
      <c r="G236" s="533" t="s">
        <v>2722</v>
      </c>
      <c r="H236" s="533">
        <v>235</v>
      </c>
      <c r="I236" s="533" t="str">
        <f t="shared" ref="I236:J236" si="217">I234</f>
        <v>081113 - HOLLOW METAL DOORS AND FRAMES</v>
      </c>
      <c r="J236" s="533" t="str">
        <f t="shared" si="217"/>
        <v>081113 - HOLLOW METAL DOORS AND FRAMES</v>
      </c>
      <c r="K236" s="224" t="s">
        <v>20</v>
      </c>
      <c r="L236" s="224" t="s">
        <v>209</v>
      </c>
      <c r="M236" s="225">
        <v>2</v>
      </c>
      <c r="N236" s="225" t="s">
        <v>39</v>
      </c>
      <c r="O236" s="367">
        <v>0</v>
      </c>
      <c r="P236" s="25">
        <f t="shared" si="213"/>
        <v>0</v>
      </c>
      <c r="X236" s="224" t="s">
        <v>209</v>
      </c>
      <c r="Y236" s="446">
        <v>2</v>
      </c>
      <c r="Z236" s="441" t="s">
        <v>39</v>
      </c>
      <c r="AA236" s="441">
        <v>0</v>
      </c>
      <c r="AB236" s="367">
        <v>0</v>
      </c>
      <c r="AC236" s="367"/>
    </row>
    <row r="237" spans="1:29" ht="15.75" hidden="1">
      <c r="A237" s="533" t="s">
        <v>2727</v>
      </c>
      <c r="B237" s="533">
        <v>8</v>
      </c>
      <c r="C237" s="533" t="s">
        <v>201</v>
      </c>
      <c r="D237" s="572" t="s">
        <v>1615</v>
      </c>
      <c r="E237" s="571" t="str">
        <f t="shared" si="211"/>
        <v xml:space="preserve"> HOLLOW METAL DOORS AND FRAMES</v>
      </c>
      <c r="F237" s="533" t="str">
        <f t="shared" si="166"/>
        <v>AR</v>
      </c>
      <c r="G237" s="533" t="s">
        <v>2722</v>
      </c>
      <c r="H237" s="533">
        <v>236</v>
      </c>
      <c r="I237" s="533" t="str">
        <f t="shared" ref="I237:J237" si="218">I235</f>
        <v>Flush steel doors; 43 mm thick; leaf construction type 3.constructed from steel section frame; galvanized steel sheet both skins, factory primed for painting; including fittings and fixings; complete; as specified and as Drg. A-611</v>
      </c>
      <c r="J237" s="533" t="str">
        <f t="shared" si="218"/>
        <v>Flush steel doors; 43 mm thick; leaf construction type 3.constructed from steel section frame; galvanized steel sheet both skins, factory primed for painting; including fittings and fixings; complete; as specified and as Drg. A-611</v>
      </c>
      <c r="K237" s="224" t="s">
        <v>21</v>
      </c>
      <c r="L237" s="224" t="s">
        <v>210</v>
      </c>
      <c r="M237" s="225">
        <v>1</v>
      </c>
      <c r="N237" s="225" t="s">
        <v>39</v>
      </c>
      <c r="O237" s="367">
        <v>0</v>
      </c>
      <c r="P237" s="25">
        <f t="shared" si="213"/>
        <v>0</v>
      </c>
      <c r="X237" s="224" t="s">
        <v>210</v>
      </c>
      <c r="Y237" s="446">
        <v>1</v>
      </c>
      <c r="Z237" s="441" t="s">
        <v>39</v>
      </c>
      <c r="AA237" s="441">
        <v>0</v>
      </c>
      <c r="AB237" s="367">
        <v>0</v>
      </c>
      <c r="AC237" s="367"/>
    </row>
    <row r="238" spans="1:29" ht="15.75" hidden="1">
      <c r="A238" s="533" t="s">
        <v>2727</v>
      </c>
      <c r="B238" s="533">
        <v>8</v>
      </c>
      <c r="C238" s="533" t="s">
        <v>201</v>
      </c>
      <c r="D238" s="572" t="s">
        <v>1615</v>
      </c>
      <c r="E238" s="571" t="str">
        <f t="shared" si="211"/>
        <v xml:space="preserve"> HOLLOW METAL DOORS AND FRAMES</v>
      </c>
      <c r="F238" s="533" t="str">
        <f t="shared" si="166"/>
        <v>AR</v>
      </c>
      <c r="G238" s="533" t="s">
        <v>2722</v>
      </c>
      <c r="H238" s="533">
        <v>237</v>
      </c>
      <c r="I238" s="533" t="str">
        <f t="shared" ref="I238:J238" si="219">I236</f>
        <v>081113 - HOLLOW METAL DOORS AND FRAMES</v>
      </c>
      <c r="J238" s="533" t="str">
        <f t="shared" si="219"/>
        <v>081113 - HOLLOW METAL DOORS AND FRAMES</v>
      </c>
      <c r="K238" s="224" t="s">
        <v>45</v>
      </c>
      <c r="L238" s="224" t="s">
        <v>211</v>
      </c>
      <c r="M238" s="225">
        <v>1</v>
      </c>
      <c r="N238" s="225" t="s">
        <v>39</v>
      </c>
      <c r="O238" s="367">
        <v>0</v>
      </c>
      <c r="P238" s="25">
        <f t="shared" si="213"/>
        <v>0</v>
      </c>
      <c r="X238" s="224" t="s">
        <v>211</v>
      </c>
      <c r="Y238" s="446">
        <v>1</v>
      </c>
      <c r="Z238" s="441" t="s">
        <v>39</v>
      </c>
      <c r="AA238" s="441">
        <v>0</v>
      </c>
      <c r="AB238" s="367">
        <v>0</v>
      </c>
      <c r="AC238" s="367"/>
    </row>
    <row r="239" spans="1:29" ht="15.75" hidden="1">
      <c r="A239" s="533" t="s">
        <v>2727</v>
      </c>
      <c r="B239" s="533">
        <v>8</v>
      </c>
      <c r="C239" s="533" t="s">
        <v>201</v>
      </c>
      <c r="D239" s="572" t="s">
        <v>1615</v>
      </c>
      <c r="E239" s="571" t="str">
        <f t="shared" si="211"/>
        <v xml:space="preserve"> HOLLOW METAL DOORS AND FRAMES</v>
      </c>
      <c r="F239" s="533" t="str">
        <f t="shared" si="166"/>
        <v>AR</v>
      </c>
      <c r="G239" s="533" t="s">
        <v>2722</v>
      </c>
      <c r="H239" s="533">
        <v>238</v>
      </c>
      <c r="I239" s="533" t="str">
        <f t="shared" ref="I239:J239" si="220">I237</f>
        <v>Flush steel doors; 43 mm thick; leaf construction type 3.constructed from steel section frame; galvanized steel sheet both skins, factory primed for painting; including fittings and fixings; complete; as specified and as Drg. A-611</v>
      </c>
      <c r="J239" s="533" t="str">
        <f t="shared" si="220"/>
        <v>Flush steel doors; 43 mm thick; leaf construction type 3.constructed from steel section frame; galvanized steel sheet both skins, factory primed for painting; including fittings and fixings; complete; as specified and as Drg. A-611</v>
      </c>
      <c r="K239" s="224" t="s">
        <v>48</v>
      </c>
      <c r="L239" s="224" t="s">
        <v>212</v>
      </c>
      <c r="M239" s="225">
        <v>5</v>
      </c>
      <c r="N239" s="225" t="s">
        <v>39</v>
      </c>
      <c r="O239" s="367">
        <v>0</v>
      </c>
      <c r="P239" s="25">
        <f t="shared" si="213"/>
        <v>0</v>
      </c>
      <c r="X239" s="224" t="s">
        <v>212</v>
      </c>
      <c r="Y239" s="446">
        <v>5</v>
      </c>
      <c r="Z239" s="441" t="s">
        <v>39</v>
      </c>
      <c r="AA239" s="441">
        <v>0</v>
      </c>
      <c r="AB239" s="367">
        <v>0</v>
      </c>
      <c r="AC239" s="367"/>
    </row>
    <row r="240" spans="1:29" ht="16.5" hidden="1" thickBot="1">
      <c r="A240" s="533" t="s">
        <v>2727</v>
      </c>
      <c r="B240" s="533">
        <v>8</v>
      </c>
      <c r="C240" s="533" t="s">
        <v>201</v>
      </c>
      <c r="D240" s="572" t="s">
        <v>1615</v>
      </c>
      <c r="E240" s="571" t="str">
        <f t="shared" si="211"/>
        <v xml:space="preserve"> HOLLOW METAL DOORS AND FRAMES</v>
      </c>
      <c r="F240" s="533" t="str">
        <f t="shared" si="166"/>
        <v>AR</v>
      </c>
      <c r="G240" s="533" t="s">
        <v>2722</v>
      </c>
      <c r="H240" s="533">
        <v>239</v>
      </c>
      <c r="I240" s="533" t="str">
        <f t="shared" ref="I240:J240" si="221">I238</f>
        <v>081113 - HOLLOW METAL DOORS AND FRAMES</v>
      </c>
      <c r="J240" s="533" t="str">
        <f t="shared" si="221"/>
        <v>081113 - HOLLOW METAL DOORS AND FRAMES</v>
      </c>
      <c r="K240" s="87" t="s">
        <v>13</v>
      </c>
      <c r="L240" s="87" t="s">
        <v>213</v>
      </c>
      <c r="M240" s="223">
        <v>1</v>
      </c>
      <c r="N240" s="89" t="s">
        <v>39</v>
      </c>
      <c r="O240" s="367">
        <v>332</v>
      </c>
      <c r="P240" s="25">
        <f t="shared" si="213"/>
        <v>332</v>
      </c>
      <c r="X240" s="87" t="s">
        <v>213</v>
      </c>
      <c r="Y240" s="445">
        <v>1</v>
      </c>
      <c r="Z240" s="442" t="s">
        <v>39</v>
      </c>
      <c r="AA240" s="440">
        <v>332</v>
      </c>
      <c r="AB240" s="367">
        <v>332</v>
      </c>
      <c r="AC240" s="367"/>
    </row>
    <row r="241" spans="1:29" ht="15.75" hidden="1">
      <c r="A241" s="533" t="s">
        <v>2727</v>
      </c>
      <c r="B241" s="533">
        <v>8</v>
      </c>
      <c r="C241" s="533" t="s">
        <v>201</v>
      </c>
      <c r="D241" s="572" t="s">
        <v>1615</v>
      </c>
      <c r="E241" s="571" t="str">
        <f t="shared" si="211"/>
        <v xml:space="preserve"> HOLLOW METAL DOORS AND FRAMES</v>
      </c>
      <c r="F241" s="533" t="str">
        <f t="shared" si="166"/>
        <v>AR</v>
      </c>
      <c r="G241" s="533" t="s">
        <v>2722</v>
      </c>
      <c r="H241" s="533">
        <v>240</v>
      </c>
      <c r="I241" s="533" t="str">
        <f t="shared" ref="I241:J241" si="222">I239</f>
        <v>Flush steel doors; 43 mm thick; leaf construction type 3.constructed from steel section frame; galvanized steel sheet both skins, factory primed for painting; including fittings and fixings; complete; as specified and as Drg. A-611</v>
      </c>
      <c r="J241" s="533" t="str">
        <f t="shared" si="222"/>
        <v>Flush steel doors; 43 mm thick; leaf construction type 3.constructed from steel section frame; galvanized steel sheet both skins, factory primed for painting; including fittings and fixings; complete; as specified and as Drg. A-611</v>
      </c>
      <c r="K241" s="224" t="s">
        <v>76</v>
      </c>
      <c r="L241" s="224" t="s">
        <v>214</v>
      </c>
      <c r="M241" s="225">
        <v>1</v>
      </c>
      <c r="N241" s="225" t="s">
        <v>39</v>
      </c>
      <c r="O241" s="367">
        <v>0</v>
      </c>
      <c r="P241" s="25">
        <f t="shared" si="213"/>
        <v>0</v>
      </c>
      <c r="X241" s="224" t="s">
        <v>214</v>
      </c>
      <c r="Y241" s="446">
        <v>1</v>
      </c>
      <c r="Z241" s="441" t="s">
        <v>39</v>
      </c>
      <c r="AA241" s="441">
        <v>0</v>
      </c>
      <c r="AB241" s="367">
        <v>0</v>
      </c>
      <c r="AC241" s="367"/>
    </row>
    <row r="242" spans="1:29" ht="15.75" hidden="1">
      <c r="A242" s="533" t="s">
        <v>2727</v>
      </c>
      <c r="B242" s="533">
        <v>8</v>
      </c>
      <c r="C242" s="533" t="s">
        <v>201</v>
      </c>
      <c r="D242" s="572" t="s">
        <v>1615</v>
      </c>
      <c r="E242" s="571" t="str">
        <f t="shared" si="211"/>
        <v xml:space="preserve"> HOLLOW METAL DOORS AND FRAMES</v>
      </c>
      <c r="F242" s="533" t="str">
        <f t="shared" si="166"/>
        <v>AR</v>
      </c>
      <c r="G242" s="533" t="s">
        <v>2725</v>
      </c>
      <c r="H242" s="533">
        <v>241</v>
      </c>
      <c r="I242" s="533" t="str">
        <f>L242</f>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J242" s="533" t="str">
        <f>L242</f>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K242" s="87"/>
      <c r="L242" s="96" t="s">
        <v>215</v>
      </c>
      <c r="M242" s="89"/>
      <c r="N242" s="89"/>
      <c r="O242" s="367">
        <v>0</v>
      </c>
      <c r="P242" s="94"/>
      <c r="X242" s="87" t="s">
        <v>215</v>
      </c>
      <c r="Y242" s="466"/>
      <c r="Z242" s="440"/>
      <c r="AA242" s="440">
        <v>0</v>
      </c>
      <c r="AB242" s="367"/>
      <c r="AC242" s="367"/>
    </row>
    <row r="243" spans="1:29" ht="16.5" hidden="1" thickBot="1">
      <c r="A243" s="533" t="s">
        <v>2727</v>
      </c>
      <c r="B243" s="533">
        <v>8</v>
      </c>
      <c r="C243" s="533" t="s">
        <v>201</v>
      </c>
      <c r="D243" s="572" t="s">
        <v>1615</v>
      </c>
      <c r="E243" s="571" t="str">
        <f t="shared" si="211"/>
        <v xml:space="preserve"> HOLLOW METAL DOORS AND FRAMES</v>
      </c>
      <c r="F243" s="533" t="str">
        <f t="shared" si="166"/>
        <v>AR</v>
      </c>
      <c r="G243" s="533" t="s">
        <v>2722</v>
      </c>
      <c r="H243" s="533">
        <v>242</v>
      </c>
      <c r="I243" s="533" t="str">
        <f t="shared" ref="I243:J243" si="223">I241</f>
        <v>Flush steel doors; 43 mm thick; leaf construction type 3.constructed from steel section frame; galvanized steel sheet both skins, factory primed for painting; including fittings and fixings; complete; as specified and as Drg. A-611</v>
      </c>
      <c r="J243" s="533" t="str">
        <f t="shared" si="223"/>
        <v>Flush steel doors; 43 mm thick; leaf construction type 3.constructed from steel section frame; galvanized steel sheet both skins, factory primed for painting; including fittings and fixings; complete; as specified and as Drg. A-611</v>
      </c>
      <c r="K243" s="87" t="s">
        <v>13</v>
      </c>
      <c r="L243" s="87" t="s">
        <v>216</v>
      </c>
      <c r="M243" s="223">
        <v>1</v>
      </c>
      <c r="N243" s="89" t="s">
        <v>39</v>
      </c>
      <c r="O243" s="367">
        <v>488</v>
      </c>
      <c r="P243" s="25">
        <f t="shared" ref="P243:P249" si="224">O243*M243</f>
        <v>488</v>
      </c>
      <c r="X243" s="87" t="s">
        <v>216</v>
      </c>
      <c r="Y243" s="445">
        <v>1</v>
      </c>
      <c r="Z243" s="442" t="s">
        <v>39</v>
      </c>
      <c r="AA243" s="440">
        <v>488</v>
      </c>
      <c r="AB243" s="367">
        <v>488</v>
      </c>
      <c r="AC243" s="367"/>
    </row>
    <row r="244" spans="1:29" ht="15.75" hidden="1">
      <c r="A244" s="533" t="s">
        <v>2727</v>
      </c>
      <c r="B244" s="533">
        <v>8</v>
      </c>
      <c r="C244" s="533" t="s">
        <v>201</v>
      </c>
      <c r="D244" s="572" t="s">
        <v>1615</v>
      </c>
      <c r="E244" s="571" t="str">
        <f t="shared" si="211"/>
        <v xml:space="preserve"> HOLLOW METAL DOORS AND FRAMES</v>
      </c>
      <c r="F244" s="533" t="str">
        <f t="shared" si="166"/>
        <v>AR</v>
      </c>
      <c r="G244" s="533" t="s">
        <v>2722</v>
      </c>
      <c r="H244" s="533">
        <v>243</v>
      </c>
      <c r="I244" s="533" t="str">
        <f t="shared" ref="I244:J244" si="225">I242</f>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J244" s="533" t="str">
        <f t="shared" si="225"/>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K244" s="224" t="s">
        <v>15</v>
      </c>
      <c r="L244" s="224" t="s">
        <v>217</v>
      </c>
      <c r="M244" s="225">
        <v>1</v>
      </c>
      <c r="N244" s="225" t="s">
        <v>39</v>
      </c>
      <c r="O244" s="367">
        <v>0</v>
      </c>
      <c r="P244" s="25">
        <f t="shared" si="224"/>
        <v>0</v>
      </c>
      <c r="X244" s="224" t="s">
        <v>217</v>
      </c>
      <c r="Y244" s="446">
        <v>1</v>
      </c>
      <c r="Z244" s="441" t="s">
        <v>39</v>
      </c>
      <c r="AA244" s="441">
        <v>0</v>
      </c>
      <c r="AB244" s="367">
        <v>0</v>
      </c>
      <c r="AC244" s="367"/>
    </row>
    <row r="245" spans="1:29" ht="15.75" hidden="1">
      <c r="A245" s="533" t="s">
        <v>2727</v>
      </c>
      <c r="B245" s="533">
        <v>8</v>
      </c>
      <c r="C245" s="533" t="s">
        <v>201</v>
      </c>
      <c r="D245" s="572" t="s">
        <v>1615</v>
      </c>
      <c r="E245" s="571" t="str">
        <f t="shared" si="211"/>
        <v xml:space="preserve"> HOLLOW METAL DOORS AND FRAMES</v>
      </c>
      <c r="F245" s="533" t="str">
        <f t="shared" si="166"/>
        <v>AR</v>
      </c>
      <c r="G245" s="533" t="s">
        <v>2722</v>
      </c>
      <c r="H245" s="533">
        <v>244</v>
      </c>
      <c r="I245" s="533" t="str">
        <f t="shared" ref="I245:J245" si="226">I243</f>
        <v>Flush steel doors; 43 mm thick; leaf construction type 3.constructed from steel section frame; galvanized steel sheet both skins, factory primed for painting; including fittings and fixings; complete; as specified and as Drg. A-611</v>
      </c>
      <c r="J245" s="533" t="str">
        <f t="shared" si="226"/>
        <v>Flush steel doors; 43 mm thick; leaf construction type 3.constructed from steel section frame; galvanized steel sheet both skins, factory primed for painting; including fittings and fixings; complete; as specified and as Drg. A-611</v>
      </c>
      <c r="K245" s="224" t="s">
        <v>17</v>
      </c>
      <c r="L245" s="224" t="s">
        <v>218</v>
      </c>
      <c r="M245" s="225">
        <v>2</v>
      </c>
      <c r="N245" s="225" t="s">
        <v>39</v>
      </c>
      <c r="O245" s="367">
        <v>0</v>
      </c>
      <c r="P245" s="25">
        <f t="shared" si="224"/>
        <v>0</v>
      </c>
      <c r="X245" s="224" t="s">
        <v>218</v>
      </c>
      <c r="Y245" s="446">
        <v>2</v>
      </c>
      <c r="Z245" s="441" t="s">
        <v>39</v>
      </c>
      <c r="AA245" s="441">
        <v>0</v>
      </c>
      <c r="AB245" s="367">
        <v>0</v>
      </c>
      <c r="AC245" s="367"/>
    </row>
    <row r="246" spans="1:29" ht="15.75" hidden="1">
      <c r="A246" s="533" t="s">
        <v>2727</v>
      </c>
      <c r="B246" s="533">
        <v>8</v>
      </c>
      <c r="C246" s="533" t="s">
        <v>201</v>
      </c>
      <c r="D246" s="572" t="s">
        <v>1615</v>
      </c>
      <c r="E246" s="571" t="str">
        <f t="shared" si="211"/>
        <v xml:space="preserve"> HOLLOW METAL DOORS AND FRAMES</v>
      </c>
      <c r="F246" s="533" t="str">
        <f t="shared" si="166"/>
        <v>AR</v>
      </c>
      <c r="G246" s="533" t="s">
        <v>2722</v>
      </c>
      <c r="H246" s="533">
        <v>245</v>
      </c>
      <c r="I246" s="533" t="str">
        <f t="shared" ref="I246:J246" si="227">I244</f>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J246" s="533" t="str">
        <f t="shared" si="227"/>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K246" s="224" t="s">
        <v>19</v>
      </c>
      <c r="L246" s="224" t="s">
        <v>219</v>
      </c>
      <c r="M246" s="225">
        <v>1</v>
      </c>
      <c r="N246" s="225" t="s">
        <v>39</v>
      </c>
      <c r="O246" s="367">
        <v>0</v>
      </c>
      <c r="P246" s="25">
        <f t="shared" si="224"/>
        <v>0</v>
      </c>
      <c r="X246" s="224" t="s">
        <v>219</v>
      </c>
      <c r="Y246" s="446">
        <v>1</v>
      </c>
      <c r="Z246" s="441" t="s">
        <v>39</v>
      </c>
      <c r="AA246" s="441">
        <v>0</v>
      </c>
      <c r="AB246" s="367">
        <v>0</v>
      </c>
      <c r="AC246" s="367"/>
    </row>
    <row r="247" spans="1:29" ht="16.5" hidden="1" thickBot="1">
      <c r="A247" s="533" t="s">
        <v>2727</v>
      </c>
      <c r="B247" s="533">
        <v>8</v>
      </c>
      <c r="C247" s="533" t="s">
        <v>201</v>
      </c>
      <c r="D247" s="572" t="s">
        <v>1615</v>
      </c>
      <c r="E247" s="571" t="str">
        <f t="shared" si="211"/>
        <v xml:space="preserve"> HOLLOW METAL DOORS AND FRAMES</v>
      </c>
      <c r="F247" s="533" t="str">
        <f t="shared" si="166"/>
        <v>AR</v>
      </c>
      <c r="G247" s="533" t="s">
        <v>2722</v>
      </c>
      <c r="H247" s="533">
        <v>246</v>
      </c>
      <c r="I247" s="533" t="str">
        <f t="shared" ref="I247:J247" si="228">I245</f>
        <v>Flush steel doors; 43 mm thick; leaf construction type 3.constructed from steel section frame; galvanized steel sheet both skins, factory primed for painting; including fittings and fixings; complete; as specified and as Drg. A-611</v>
      </c>
      <c r="J247" s="533" t="str">
        <f t="shared" si="228"/>
        <v>Flush steel doors; 43 mm thick; leaf construction type 3.constructed from steel section frame; galvanized steel sheet both skins, factory primed for painting; including fittings and fixings; complete; as specified and as Drg. A-611</v>
      </c>
      <c r="K247" s="87" t="s">
        <v>15</v>
      </c>
      <c r="L247" s="87" t="s">
        <v>220</v>
      </c>
      <c r="M247" s="223">
        <v>3</v>
      </c>
      <c r="N247" s="89" t="s">
        <v>39</v>
      </c>
      <c r="O247" s="367">
        <v>375</v>
      </c>
      <c r="P247" s="25">
        <f t="shared" si="224"/>
        <v>1125</v>
      </c>
      <c r="X247" s="87" t="s">
        <v>220</v>
      </c>
      <c r="Y247" s="445">
        <v>3</v>
      </c>
      <c r="Z247" s="442" t="s">
        <v>39</v>
      </c>
      <c r="AA247" s="440">
        <v>375</v>
      </c>
      <c r="AB247" s="367">
        <v>1125</v>
      </c>
      <c r="AC247" s="367"/>
    </row>
    <row r="248" spans="1:29" ht="15.75" hidden="1">
      <c r="A248" s="533" t="s">
        <v>2727</v>
      </c>
      <c r="B248" s="533">
        <v>8</v>
      </c>
      <c r="C248" s="533" t="s">
        <v>201</v>
      </c>
      <c r="D248" s="572" t="s">
        <v>1615</v>
      </c>
      <c r="E248" s="571" t="str">
        <f t="shared" si="211"/>
        <v xml:space="preserve"> HOLLOW METAL DOORS AND FRAMES</v>
      </c>
      <c r="F248" s="533" t="str">
        <f t="shared" si="166"/>
        <v>AR</v>
      </c>
      <c r="G248" s="533" t="s">
        <v>2722</v>
      </c>
      <c r="H248" s="533">
        <v>247</v>
      </c>
      <c r="I248" s="533" t="str">
        <f t="shared" ref="I248:J248" si="229">I246</f>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J248" s="533" t="str">
        <f t="shared" si="229"/>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K248" s="224" t="s">
        <v>21</v>
      </c>
      <c r="L248" s="224" t="s">
        <v>221</v>
      </c>
      <c r="M248" s="225">
        <v>1</v>
      </c>
      <c r="N248" s="225" t="s">
        <v>39</v>
      </c>
      <c r="O248" s="367">
        <v>0</v>
      </c>
      <c r="P248" s="25">
        <f t="shared" si="224"/>
        <v>0</v>
      </c>
      <c r="X248" s="224" t="s">
        <v>221</v>
      </c>
      <c r="Y248" s="446">
        <v>1</v>
      </c>
      <c r="Z248" s="441" t="s">
        <v>39</v>
      </c>
      <c r="AA248" s="441">
        <v>0</v>
      </c>
      <c r="AB248" s="367">
        <v>0</v>
      </c>
      <c r="AC248" s="367"/>
    </row>
    <row r="249" spans="1:29" ht="16.5" hidden="1" thickBot="1">
      <c r="A249" s="533" t="s">
        <v>2727</v>
      </c>
      <c r="B249" s="533">
        <v>8</v>
      </c>
      <c r="C249" s="533" t="s">
        <v>201</v>
      </c>
      <c r="D249" s="572" t="s">
        <v>1615</v>
      </c>
      <c r="E249" s="571" t="str">
        <f t="shared" si="211"/>
        <v xml:space="preserve"> HOLLOW METAL DOORS AND FRAMES</v>
      </c>
      <c r="F249" s="533" t="str">
        <f t="shared" si="166"/>
        <v>AR</v>
      </c>
      <c r="G249" s="533" t="s">
        <v>2722</v>
      </c>
      <c r="H249" s="533">
        <v>248</v>
      </c>
      <c r="I249" s="533" t="str">
        <f t="shared" ref="I249:J249" si="230">I247</f>
        <v>Flush steel doors; 43 mm thick; leaf construction type 3.constructed from steel section frame; galvanized steel sheet both skins, factory primed for painting; including fittings and fixings; complete; as specified and as Drg. A-611</v>
      </c>
      <c r="J249" s="533" t="str">
        <f t="shared" si="230"/>
        <v>Flush steel doors; 43 mm thick; leaf construction type 3.constructed from steel section frame; galvanized steel sheet both skins, factory primed for painting; including fittings and fixings; complete; as specified and as Drg. A-611</v>
      </c>
      <c r="K249" s="87" t="s">
        <v>17</v>
      </c>
      <c r="L249" s="87" t="s">
        <v>222</v>
      </c>
      <c r="M249" s="223">
        <v>1</v>
      </c>
      <c r="N249" s="89" t="s">
        <v>39</v>
      </c>
      <c r="O249" s="367">
        <v>938</v>
      </c>
      <c r="P249" s="25">
        <f t="shared" si="224"/>
        <v>938</v>
      </c>
      <c r="X249" s="87" t="s">
        <v>222</v>
      </c>
      <c r="Y249" s="445">
        <v>1</v>
      </c>
      <c r="Z249" s="442" t="s">
        <v>39</v>
      </c>
      <c r="AA249" s="440">
        <v>938</v>
      </c>
      <c r="AB249" s="367">
        <v>938</v>
      </c>
      <c r="AC249" s="367"/>
    </row>
    <row r="250" spans="1:29" ht="15.75" hidden="1">
      <c r="A250" s="533" t="s">
        <v>2727</v>
      </c>
      <c r="B250" s="533">
        <v>8</v>
      </c>
      <c r="C250" s="533" t="s">
        <v>201</v>
      </c>
      <c r="D250" s="572" t="s">
        <v>1615</v>
      </c>
      <c r="E250" s="571" t="str">
        <f t="shared" si="211"/>
        <v xml:space="preserve"> HOLLOW METAL DOORS AND FRAMES</v>
      </c>
      <c r="F250" s="533" t="str">
        <f t="shared" ref="F250:F313" si="231">VLOOKUP(D:D,trade,3,FALSE)</f>
        <v>AR</v>
      </c>
      <c r="G250" s="533" t="s">
        <v>2725</v>
      </c>
      <c r="H250" s="533">
        <v>249</v>
      </c>
      <c r="I250" s="533" t="str">
        <f>L250</f>
        <v>Louvered steel doors; 43 mm thick; leaf construction type 5; galvanized; zinc coated and factory primed for painting; including fittings and fixings; complete; as specified and as Drg. A-611</v>
      </c>
      <c r="J250" s="533" t="str">
        <f>L250</f>
        <v>Louvered steel doors; 43 mm thick; leaf construction type 5; galvanized; zinc coated and factory primed for painting; including fittings and fixings; complete; as specified and as Drg. A-611</v>
      </c>
      <c r="K250" s="87"/>
      <c r="L250" s="96" t="s">
        <v>223</v>
      </c>
      <c r="M250" s="89"/>
      <c r="N250" s="89"/>
      <c r="O250" s="367">
        <v>0</v>
      </c>
      <c r="P250" s="94"/>
      <c r="X250" s="87" t="s">
        <v>223</v>
      </c>
      <c r="Y250" s="466"/>
      <c r="Z250" s="440"/>
      <c r="AA250" s="440">
        <v>0</v>
      </c>
      <c r="AB250" s="367"/>
      <c r="AC250" s="367"/>
    </row>
    <row r="251" spans="1:29" ht="16.5" hidden="1" thickBot="1">
      <c r="A251" s="533" t="s">
        <v>2727</v>
      </c>
      <c r="B251" s="533">
        <v>8</v>
      </c>
      <c r="C251" s="533" t="s">
        <v>201</v>
      </c>
      <c r="D251" s="572" t="s">
        <v>1615</v>
      </c>
      <c r="E251" s="571" t="str">
        <f t="shared" si="211"/>
        <v xml:space="preserve"> HOLLOW METAL DOORS AND FRAMES</v>
      </c>
      <c r="F251" s="533" t="str">
        <f t="shared" si="231"/>
        <v>AR</v>
      </c>
      <c r="G251" s="533" t="s">
        <v>2722</v>
      </c>
      <c r="H251" s="533">
        <v>250</v>
      </c>
      <c r="I251" s="533" t="str">
        <f t="shared" ref="I251:J251" si="232">I249</f>
        <v>Flush steel doors; 43 mm thick; leaf construction type 3.constructed from steel section frame; galvanized steel sheet both skins, factory primed for painting; including fittings and fixings; complete; as specified and as Drg. A-611</v>
      </c>
      <c r="J251" s="533" t="str">
        <f t="shared" si="232"/>
        <v>Flush steel doors; 43 mm thick; leaf construction type 3.constructed from steel section frame; galvanized steel sheet both skins, factory primed for painting; including fittings and fixings; complete; as specified and as Drg. A-611</v>
      </c>
      <c r="K251" s="87" t="s">
        <v>13</v>
      </c>
      <c r="L251" s="87" t="s">
        <v>224</v>
      </c>
      <c r="M251" s="223">
        <v>2</v>
      </c>
      <c r="N251" s="89" t="s">
        <v>39</v>
      </c>
      <c r="O251" s="367">
        <v>800</v>
      </c>
      <c r="P251" s="25">
        <f t="shared" ref="P251:P253" si="233">O251*M251</f>
        <v>1600</v>
      </c>
      <c r="X251" s="87" t="s">
        <v>224</v>
      </c>
      <c r="Y251" s="445">
        <v>2</v>
      </c>
      <c r="Z251" s="442" t="s">
        <v>39</v>
      </c>
      <c r="AA251" s="440">
        <v>800</v>
      </c>
      <c r="AB251" s="367">
        <v>1600</v>
      </c>
      <c r="AC251" s="367"/>
    </row>
    <row r="252" spans="1:29" ht="15.75" hidden="1">
      <c r="A252" s="533" t="s">
        <v>2727</v>
      </c>
      <c r="B252" s="533">
        <v>8</v>
      </c>
      <c r="C252" s="533" t="s">
        <v>201</v>
      </c>
      <c r="D252" s="572" t="s">
        <v>1615</v>
      </c>
      <c r="E252" s="571" t="str">
        <f t="shared" si="211"/>
        <v xml:space="preserve"> HOLLOW METAL DOORS AND FRAMES</v>
      </c>
      <c r="F252" s="533" t="str">
        <f t="shared" si="231"/>
        <v>AR</v>
      </c>
      <c r="G252" s="533" t="s">
        <v>2722</v>
      </c>
      <c r="H252" s="533">
        <v>251</v>
      </c>
      <c r="I252" s="533" t="str">
        <f t="shared" ref="I252:J252" si="234">I250</f>
        <v>Louvered steel doors; 43 mm thick; leaf construction type 5; galvanized; zinc coated and factory primed for painting; including fittings and fixings; complete; as specified and as Drg. A-611</v>
      </c>
      <c r="J252" s="533" t="str">
        <f t="shared" si="234"/>
        <v>Louvered steel doors; 43 mm thick; leaf construction type 5; galvanized; zinc coated and factory primed for painting; including fittings and fixings; complete; as specified and as Drg. A-611</v>
      </c>
      <c r="K252" s="224" t="s">
        <v>15</v>
      </c>
      <c r="L252" s="224" t="s">
        <v>225</v>
      </c>
      <c r="M252" s="225">
        <v>1</v>
      </c>
      <c r="N252" s="225" t="s">
        <v>39</v>
      </c>
      <c r="O252" s="367">
        <v>0</v>
      </c>
      <c r="P252" s="25">
        <f t="shared" si="233"/>
        <v>0</v>
      </c>
      <c r="X252" s="224" t="s">
        <v>225</v>
      </c>
      <c r="Y252" s="446">
        <v>1</v>
      </c>
      <c r="Z252" s="441" t="s">
        <v>39</v>
      </c>
      <c r="AA252" s="441">
        <v>0</v>
      </c>
      <c r="AB252" s="367">
        <v>0</v>
      </c>
      <c r="AC252" s="367"/>
    </row>
    <row r="253" spans="1:29" ht="15.75" hidden="1">
      <c r="A253" s="533" t="s">
        <v>2727</v>
      </c>
      <c r="B253" s="533">
        <v>8</v>
      </c>
      <c r="C253" s="533" t="s">
        <v>201</v>
      </c>
      <c r="D253" s="572" t="s">
        <v>1615</v>
      </c>
      <c r="E253" s="571" t="str">
        <f t="shared" si="211"/>
        <v xml:space="preserve"> HOLLOW METAL DOORS AND FRAMES</v>
      </c>
      <c r="F253" s="533" t="str">
        <f t="shared" si="231"/>
        <v>AR</v>
      </c>
      <c r="G253" s="533" t="s">
        <v>2722</v>
      </c>
      <c r="H253" s="533">
        <v>252</v>
      </c>
      <c r="I253" s="533" t="str">
        <f t="shared" ref="I253:J253" si="235">I251</f>
        <v>Flush steel doors; 43 mm thick; leaf construction type 3.constructed from steel section frame; galvanized steel sheet both skins, factory primed for painting; including fittings and fixings; complete; as specified and as Drg. A-611</v>
      </c>
      <c r="J253" s="533" t="str">
        <f t="shared" si="235"/>
        <v>Flush steel doors; 43 mm thick; leaf construction type 3.constructed from steel section frame; galvanized steel sheet both skins, factory primed for painting; including fittings and fixings; complete; as specified and as Drg. A-611</v>
      </c>
      <c r="K253" s="224" t="s">
        <v>17</v>
      </c>
      <c r="L253" s="224" t="s">
        <v>226</v>
      </c>
      <c r="M253" s="225">
        <v>1</v>
      </c>
      <c r="N253" s="225" t="s">
        <v>39</v>
      </c>
      <c r="O253" s="367">
        <v>0</v>
      </c>
      <c r="P253" s="25">
        <f t="shared" si="233"/>
        <v>0</v>
      </c>
      <c r="X253" s="224" t="s">
        <v>226</v>
      </c>
      <c r="Y253" s="446">
        <v>1</v>
      </c>
      <c r="Z253" s="441" t="s">
        <v>39</v>
      </c>
      <c r="AA253" s="441">
        <v>0</v>
      </c>
      <c r="AB253" s="367">
        <v>0</v>
      </c>
      <c r="AC253" s="367"/>
    </row>
    <row r="254" spans="1:29" ht="15.75" hidden="1">
      <c r="A254" s="533" t="s">
        <v>2727</v>
      </c>
      <c r="B254" s="533">
        <v>8</v>
      </c>
      <c r="C254" s="533" t="s">
        <v>201</v>
      </c>
      <c r="D254" s="572" t="s">
        <v>1615</v>
      </c>
      <c r="E254" s="571" t="str">
        <f t="shared" si="211"/>
        <v xml:space="preserve"> HOLLOW METAL DOORS AND FRAMES</v>
      </c>
      <c r="F254" s="533" t="str">
        <f t="shared" si="231"/>
        <v>AR</v>
      </c>
      <c r="G254" s="533" t="s">
        <v>2725</v>
      </c>
      <c r="H254" s="533">
        <v>253</v>
      </c>
      <c r="I254" s="533" t="str">
        <f>L254</f>
        <v>Special doors; including ironmongery, accessories, painting, fittings and fixings; complete; as specified and as Drg. A-611</v>
      </c>
      <c r="J254" s="533" t="str">
        <f>L254</f>
        <v>Special doors; including ironmongery, accessories, painting, fittings and fixings; complete; as specified and as Drg. A-611</v>
      </c>
      <c r="K254" s="224"/>
      <c r="L254" s="621" t="s">
        <v>1075</v>
      </c>
      <c r="M254" s="225"/>
      <c r="N254" s="225"/>
      <c r="O254" s="367">
        <v>0</v>
      </c>
      <c r="P254" s="94"/>
      <c r="X254" s="224" t="s">
        <v>1075</v>
      </c>
      <c r="Y254" s="624"/>
      <c r="Z254" s="441"/>
      <c r="AA254" s="441">
        <v>0</v>
      </c>
      <c r="AB254" s="367"/>
      <c r="AC254" s="367"/>
    </row>
    <row r="255" spans="1:29" ht="15.75" hidden="1">
      <c r="A255" s="533" t="s">
        <v>2727</v>
      </c>
      <c r="B255" s="533">
        <v>8</v>
      </c>
      <c r="C255" s="533" t="s">
        <v>201</v>
      </c>
      <c r="D255" s="572" t="s">
        <v>1615</v>
      </c>
      <c r="E255" s="571" t="str">
        <f t="shared" si="211"/>
        <v xml:space="preserve"> HOLLOW METAL DOORS AND FRAMES</v>
      </c>
      <c r="F255" s="533" t="str">
        <f t="shared" si="231"/>
        <v>AR</v>
      </c>
      <c r="G255" s="533" t="s">
        <v>2722</v>
      </c>
      <c r="H255" s="533">
        <v>254</v>
      </c>
      <c r="I255" s="533" t="str">
        <f t="shared" ref="I255:J255" si="236">I253</f>
        <v>Flush steel doors; 43 mm thick; leaf construction type 3.constructed from steel section frame; galvanized steel sheet both skins, factory primed for painting; including fittings and fixings; complete; as specified and as Drg. A-611</v>
      </c>
      <c r="J255" s="533" t="str">
        <f t="shared" si="236"/>
        <v>Flush steel doors; 43 mm thick; leaf construction type 3.constructed from steel section frame; galvanized steel sheet both skins, factory primed for painting; including fittings and fixings; complete; as specified and as Drg. A-611</v>
      </c>
      <c r="K255" s="224" t="s">
        <v>19</v>
      </c>
      <c r="L255" s="224" t="s">
        <v>227</v>
      </c>
      <c r="M255" s="225">
        <v>1</v>
      </c>
      <c r="N255" s="225" t="s">
        <v>39</v>
      </c>
      <c r="O255" s="367">
        <v>0</v>
      </c>
      <c r="P255" s="25">
        <f t="shared" ref="P255:P258" si="237">O255*M255</f>
        <v>0</v>
      </c>
      <c r="X255" s="224" t="s">
        <v>227</v>
      </c>
      <c r="Y255" s="446">
        <v>1</v>
      </c>
      <c r="Z255" s="441" t="s">
        <v>39</v>
      </c>
      <c r="AA255" s="441">
        <v>0</v>
      </c>
      <c r="AB255" s="367">
        <v>0</v>
      </c>
      <c r="AC255" s="367"/>
    </row>
    <row r="256" spans="1:29" ht="15.75" hidden="1">
      <c r="A256" s="533" t="s">
        <v>2727</v>
      </c>
      <c r="B256" s="533">
        <v>8</v>
      </c>
      <c r="C256" s="533" t="s">
        <v>201</v>
      </c>
      <c r="D256" s="572" t="s">
        <v>1615</v>
      </c>
      <c r="E256" s="571" t="str">
        <f t="shared" si="211"/>
        <v xml:space="preserve"> HOLLOW METAL DOORS AND FRAMES</v>
      </c>
      <c r="F256" s="533" t="str">
        <f t="shared" si="231"/>
        <v>AR</v>
      </c>
      <c r="G256" s="533" t="s">
        <v>2722</v>
      </c>
      <c r="H256" s="533">
        <v>255</v>
      </c>
      <c r="I256" s="533" t="str">
        <f t="shared" ref="I256:J256" si="238">I254</f>
        <v>Special doors; including ironmongery, accessories, painting, fittings and fixings; complete; as specified and as Drg. A-611</v>
      </c>
      <c r="J256" s="533" t="str">
        <f t="shared" si="238"/>
        <v>Special doors; including ironmongery, accessories, painting, fittings and fixings; complete; as specified and as Drg. A-611</v>
      </c>
      <c r="K256" s="224" t="s">
        <v>20</v>
      </c>
      <c r="L256" s="224" t="s">
        <v>228</v>
      </c>
      <c r="M256" s="225">
        <v>2</v>
      </c>
      <c r="N256" s="225" t="s">
        <v>39</v>
      </c>
      <c r="O256" s="367">
        <v>0</v>
      </c>
      <c r="P256" s="25">
        <f t="shared" si="237"/>
        <v>0</v>
      </c>
      <c r="X256" s="224" t="s">
        <v>228</v>
      </c>
      <c r="Y256" s="446">
        <v>2</v>
      </c>
      <c r="Z256" s="441" t="s">
        <v>39</v>
      </c>
      <c r="AA256" s="441">
        <v>0</v>
      </c>
      <c r="AB256" s="367">
        <v>0</v>
      </c>
      <c r="AC256" s="367"/>
    </row>
    <row r="257" spans="1:29" ht="15.75" hidden="1">
      <c r="A257" s="533" t="s">
        <v>2727</v>
      </c>
      <c r="B257" s="533">
        <v>8</v>
      </c>
      <c r="C257" s="533" t="s">
        <v>201</v>
      </c>
      <c r="D257" s="572" t="s">
        <v>1615</v>
      </c>
      <c r="E257" s="571" t="str">
        <f t="shared" si="211"/>
        <v xml:space="preserve"> HOLLOW METAL DOORS AND FRAMES</v>
      </c>
      <c r="F257" s="533" t="str">
        <f t="shared" si="231"/>
        <v>AR</v>
      </c>
      <c r="G257" s="533" t="s">
        <v>2722</v>
      </c>
      <c r="H257" s="533">
        <v>256</v>
      </c>
      <c r="I257" s="533" t="str">
        <f t="shared" ref="I257:J257" si="239">I255</f>
        <v>Flush steel doors; 43 mm thick; leaf construction type 3.constructed from steel section frame; galvanized steel sheet both skins, factory primed for painting; including fittings and fixings; complete; as specified and as Drg. A-611</v>
      </c>
      <c r="J257" s="533" t="str">
        <f t="shared" si="239"/>
        <v>Flush steel doors; 43 mm thick; leaf construction type 3.constructed from steel section frame; galvanized steel sheet both skins, factory primed for painting; including fittings and fixings; complete; as specified and as Drg. A-611</v>
      </c>
      <c r="K257" s="224" t="s">
        <v>21</v>
      </c>
      <c r="L257" s="224" t="s">
        <v>229</v>
      </c>
      <c r="M257" s="225">
        <v>2</v>
      </c>
      <c r="N257" s="225" t="s">
        <v>39</v>
      </c>
      <c r="O257" s="367">
        <v>0</v>
      </c>
      <c r="P257" s="25">
        <f t="shared" si="237"/>
        <v>0</v>
      </c>
      <c r="X257" s="224" t="s">
        <v>229</v>
      </c>
      <c r="Y257" s="446">
        <v>2</v>
      </c>
      <c r="Z257" s="441" t="s">
        <v>39</v>
      </c>
      <c r="AA257" s="441">
        <v>0</v>
      </c>
      <c r="AB257" s="367">
        <v>0</v>
      </c>
      <c r="AC257" s="367"/>
    </row>
    <row r="258" spans="1:29" ht="15.75" hidden="1">
      <c r="A258" s="533" t="s">
        <v>2727</v>
      </c>
      <c r="B258" s="533">
        <v>8</v>
      </c>
      <c r="C258" s="533" t="s">
        <v>201</v>
      </c>
      <c r="D258" s="572" t="s">
        <v>1615</v>
      </c>
      <c r="E258" s="571" t="str">
        <f t="shared" si="211"/>
        <v xml:space="preserve"> HOLLOW METAL DOORS AND FRAMES</v>
      </c>
      <c r="F258" s="533" t="str">
        <f t="shared" si="231"/>
        <v>AR</v>
      </c>
      <c r="G258" s="533" t="s">
        <v>2722</v>
      </c>
      <c r="H258" s="533">
        <v>257</v>
      </c>
      <c r="I258" s="533" t="str">
        <f t="shared" ref="I258:J258" si="240">I256</f>
        <v>Special doors; including ironmongery, accessories, painting, fittings and fixings; complete; as specified and as Drg. A-611</v>
      </c>
      <c r="J258" s="533" t="str">
        <f t="shared" si="240"/>
        <v>Special doors; including ironmongery, accessories, painting, fittings and fixings; complete; as specified and as Drg. A-611</v>
      </c>
      <c r="K258" s="224" t="s">
        <v>45</v>
      </c>
      <c r="L258" s="224" t="s">
        <v>230</v>
      </c>
      <c r="M258" s="225">
        <v>1</v>
      </c>
      <c r="N258" s="225" t="s">
        <v>39</v>
      </c>
      <c r="O258" s="367">
        <v>0</v>
      </c>
      <c r="P258" s="25">
        <f t="shared" si="237"/>
        <v>0</v>
      </c>
      <c r="X258" s="224" t="s">
        <v>230</v>
      </c>
      <c r="Y258" s="446">
        <v>1</v>
      </c>
      <c r="Z258" s="441" t="s">
        <v>39</v>
      </c>
      <c r="AA258" s="441">
        <v>0</v>
      </c>
      <c r="AB258" s="367">
        <v>0</v>
      </c>
      <c r="AC258" s="367"/>
    </row>
    <row r="259" spans="1:29" ht="15.75" hidden="1">
      <c r="A259" s="533" t="s">
        <v>2727</v>
      </c>
      <c r="B259" s="533">
        <v>8</v>
      </c>
      <c r="C259" s="533" t="s">
        <v>201</v>
      </c>
      <c r="D259" s="572" t="s">
        <v>1615</v>
      </c>
      <c r="E259" s="571" t="str">
        <f t="shared" si="211"/>
        <v xml:space="preserve"> HOLLOW METAL DOORS AND FRAMES</v>
      </c>
      <c r="F259" s="533" t="str">
        <f t="shared" si="231"/>
        <v>AR</v>
      </c>
      <c r="G259" s="533" t="s">
        <v>2725</v>
      </c>
      <c r="H259" s="533">
        <v>258</v>
      </c>
      <c r="I259" s="533" t="str">
        <f>L259</f>
        <v>Steel hollow door frames; zinc coated and factory primed for painting; including fixings and fillings solid with mortar; as specified and as Drg. A-611</v>
      </c>
      <c r="J259" s="533" t="str">
        <f>L259</f>
        <v>Steel hollow door frames; zinc coated and factory primed for painting; including fixings and fillings solid with mortar; as specified and as Drg. A-611</v>
      </c>
      <c r="K259" s="87"/>
      <c r="L259" s="96" t="s">
        <v>231</v>
      </c>
      <c r="M259" s="89"/>
      <c r="N259" s="89"/>
      <c r="O259" s="367">
        <v>0</v>
      </c>
      <c r="P259" s="94"/>
      <c r="X259" s="87" t="s">
        <v>231</v>
      </c>
      <c r="Y259" s="466"/>
      <c r="Z259" s="440"/>
      <c r="AA259" s="440">
        <v>0</v>
      </c>
      <c r="AB259" s="367"/>
      <c r="AC259" s="367"/>
    </row>
    <row r="260" spans="1:29" ht="16.5" hidden="1" thickBot="1">
      <c r="A260" s="533" t="s">
        <v>2727</v>
      </c>
      <c r="B260" s="533">
        <v>8</v>
      </c>
      <c r="C260" s="533" t="s">
        <v>201</v>
      </c>
      <c r="D260" s="572" t="s">
        <v>1615</v>
      </c>
      <c r="E260" s="571" t="str">
        <f t="shared" si="211"/>
        <v xml:space="preserve"> HOLLOW METAL DOORS AND FRAMES</v>
      </c>
      <c r="F260" s="533" t="str">
        <f t="shared" si="231"/>
        <v>AR</v>
      </c>
      <c r="G260" s="533" t="s">
        <v>2722</v>
      </c>
      <c r="H260" s="533">
        <v>259</v>
      </c>
      <c r="I260" s="533" t="str">
        <f t="shared" ref="I260:J260" si="241">I258</f>
        <v>Special doors; including ironmongery, accessories, painting, fittings and fixings; complete; as specified and as Drg. A-611</v>
      </c>
      <c r="J260" s="533" t="str">
        <f t="shared" si="241"/>
        <v>Special doors; including ironmongery, accessories, painting, fittings and fixings; complete; as specified and as Drg. A-611</v>
      </c>
      <c r="K260" s="87" t="s">
        <v>15</v>
      </c>
      <c r="L260" s="87" t="s">
        <v>232</v>
      </c>
      <c r="M260" s="223">
        <v>300</v>
      </c>
      <c r="N260" s="89" t="s">
        <v>95</v>
      </c>
      <c r="O260" s="367">
        <v>22</v>
      </c>
      <c r="P260" s="25">
        <f t="shared" ref="P260:P261" si="242">O260*M260</f>
        <v>6600</v>
      </c>
      <c r="X260" s="87" t="s">
        <v>232</v>
      </c>
      <c r="Y260" s="445">
        <v>300</v>
      </c>
      <c r="Z260" s="442" t="s">
        <v>95</v>
      </c>
      <c r="AA260" s="440">
        <v>22</v>
      </c>
      <c r="AB260" s="367">
        <v>6600</v>
      </c>
      <c r="AC260" s="367"/>
    </row>
    <row r="261" spans="1:29" ht="15.75" hidden="1">
      <c r="A261" s="533" t="s">
        <v>2727</v>
      </c>
      <c r="B261" s="533">
        <v>8</v>
      </c>
      <c r="C261" s="533" t="s">
        <v>201</v>
      </c>
      <c r="D261" s="572" t="s">
        <v>1615</v>
      </c>
      <c r="E261" s="571" t="str">
        <f t="shared" si="211"/>
        <v xml:space="preserve"> HOLLOW METAL DOORS AND FRAMES</v>
      </c>
      <c r="F261" s="533" t="str">
        <f t="shared" si="231"/>
        <v>AR</v>
      </c>
      <c r="G261" s="533" t="s">
        <v>2722</v>
      </c>
      <c r="H261" s="533">
        <v>260</v>
      </c>
      <c r="I261" s="533" t="str">
        <f t="shared" ref="I261:J261" si="243">I259</f>
        <v>Steel hollow door frames; zinc coated and factory primed for painting; including fixings and fillings solid with mortar; as specified and as Drg. A-611</v>
      </c>
      <c r="J261" s="533" t="str">
        <f t="shared" si="243"/>
        <v>Steel hollow door frames; zinc coated and factory primed for painting; including fixings and fillings solid with mortar; as specified and as Drg. A-611</v>
      </c>
      <c r="K261" s="224" t="s">
        <v>50</v>
      </c>
      <c r="L261" s="224" t="s">
        <v>233</v>
      </c>
      <c r="M261" s="225">
        <v>7</v>
      </c>
      <c r="N261" s="225" t="s">
        <v>95</v>
      </c>
      <c r="O261" s="367">
        <v>0</v>
      </c>
      <c r="P261" s="25">
        <f t="shared" si="242"/>
        <v>0</v>
      </c>
      <c r="X261" s="224" t="s">
        <v>233</v>
      </c>
      <c r="Y261" s="446">
        <v>7</v>
      </c>
      <c r="Z261" s="441" t="s">
        <v>95</v>
      </c>
      <c r="AA261" s="441">
        <v>0</v>
      </c>
      <c r="AB261" s="367"/>
      <c r="AC261" s="367"/>
    </row>
    <row r="262" spans="1:29" ht="15.75" hidden="1">
      <c r="A262" s="533" t="s">
        <v>2727</v>
      </c>
      <c r="B262" s="533">
        <v>8</v>
      </c>
      <c r="C262" s="533" t="s">
        <v>201</v>
      </c>
      <c r="D262" s="572" t="s">
        <v>1615</v>
      </c>
      <c r="E262" s="571" t="str">
        <f t="shared" si="211"/>
        <v xml:space="preserve"> HOLLOW METAL DOORS AND FRAMES</v>
      </c>
      <c r="F262" s="533" t="str">
        <f t="shared" si="231"/>
        <v>AR</v>
      </c>
      <c r="G262" s="533" t="s">
        <v>2725</v>
      </c>
      <c r="H262" s="533">
        <v>261</v>
      </c>
      <c r="I262" s="533" t="str">
        <f>L262</f>
        <v>Steel hollow door frames; fire rated, zinc coated and factory primed for painting; including fixings and filling solid with mortar; as specified and as Drg. A-611</v>
      </c>
      <c r="J262" s="533" t="str">
        <f>L262</f>
        <v>Steel hollow door frames; fire rated, zinc coated and factory primed for painting; including fixings and filling solid with mortar; as specified and as Drg. A-611</v>
      </c>
      <c r="K262" s="87"/>
      <c r="L262" s="96" t="s">
        <v>234</v>
      </c>
      <c r="M262" s="89"/>
      <c r="N262" s="89"/>
      <c r="O262" s="367">
        <v>0</v>
      </c>
      <c r="P262" s="94"/>
      <c r="X262" s="87" t="s">
        <v>234</v>
      </c>
      <c r="Y262" s="466"/>
      <c r="Z262" s="440"/>
      <c r="AA262" s="440">
        <v>0</v>
      </c>
      <c r="AB262" s="367"/>
      <c r="AC262" s="367"/>
    </row>
    <row r="263" spans="1:29" ht="15.75" hidden="1">
      <c r="A263" s="533" t="s">
        <v>2727</v>
      </c>
      <c r="B263" s="533">
        <v>8</v>
      </c>
      <c r="C263" s="533" t="s">
        <v>201</v>
      </c>
      <c r="D263" s="572" t="s">
        <v>1615</v>
      </c>
      <c r="E263" s="571" t="str">
        <f t="shared" si="211"/>
        <v xml:space="preserve"> HOLLOW METAL DOORS AND FRAMES</v>
      </c>
      <c r="F263" s="533" t="str">
        <f t="shared" si="231"/>
        <v>AR</v>
      </c>
      <c r="G263" s="533" t="s">
        <v>2722</v>
      </c>
      <c r="H263" s="533">
        <v>262</v>
      </c>
      <c r="I263" s="533" t="str">
        <f t="shared" ref="I263:J263" si="244">I261</f>
        <v>Steel hollow door frames; zinc coated and factory primed for painting; including fixings and fillings solid with mortar; as specified and as Drg. A-611</v>
      </c>
      <c r="J263" s="533" t="str">
        <f t="shared" si="244"/>
        <v>Steel hollow door frames; zinc coated and factory primed for painting; including fixings and fillings solid with mortar; as specified and as Drg. A-611</v>
      </c>
      <c r="K263" s="224" t="s">
        <v>13</v>
      </c>
      <c r="L263" s="224" t="s">
        <v>235</v>
      </c>
      <c r="M263" s="225">
        <v>65</v>
      </c>
      <c r="N263" s="225" t="s">
        <v>95</v>
      </c>
      <c r="O263" s="367">
        <v>0</v>
      </c>
      <c r="P263" s="25">
        <f t="shared" ref="P263:P266" si="245">O263*M263</f>
        <v>0</v>
      </c>
      <c r="X263" s="224" t="s">
        <v>235</v>
      </c>
      <c r="Y263" s="446">
        <v>65</v>
      </c>
      <c r="Z263" s="441" t="s">
        <v>95</v>
      </c>
      <c r="AA263" s="441">
        <v>0</v>
      </c>
      <c r="AB263" s="367"/>
      <c r="AC263" s="367"/>
    </row>
    <row r="264" spans="1:29" ht="15.75" hidden="1">
      <c r="A264" s="533" t="s">
        <v>2727</v>
      </c>
      <c r="B264" s="533">
        <v>8</v>
      </c>
      <c r="C264" s="533" t="s">
        <v>201</v>
      </c>
      <c r="D264" s="572" t="s">
        <v>1615</v>
      </c>
      <c r="E264" s="571" t="str">
        <f t="shared" si="211"/>
        <v xml:space="preserve"> HOLLOW METAL DOORS AND FRAMES</v>
      </c>
      <c r="F264" s="533" t="str">
        <f t="shared" si="231"/>
        <v>AR</v>
      </c>
      <c r="G264" s="533" t="s">
        <v>2722</v>
      </c>
      <c r="H264" s="533">
        <v>263</v>
      </c>
      <c r="I264" s="533" t="str">
        <f t="shared" ref="I264:J264" si="246">I262</f>
        <v>Steel hollow door frames; fire rated, zinc coated and factory primed for painting; including fixings and filling solid with mortar; as specified and as Drg. A-611</v>
      </c>
      <c r="J264" s="533" t="str">
        <f t="shared" si="246"/>
        <v>Steel hollow door frames; fire rated, zinc coated and factory primed for painting; including fixings and filling solid with mortar; as specified and as Drg. A-611</v>
      </c>
      <c r="K264" s="224" t="s">
        <v>15</v>
      </c>
      <c r="L264" s="224" t="s">
        <v>236</v>
      </c>
      <c r="M264" s="225">
        <v>44</v>
      </c>
      <c r="N264" s="225" t="s">
        <v>95</v>
      </c>
      <c r="O264" s="367">
        <v>0</v>
      </c>
      <c r="P264" s="25">
        <f t="shared" si="245"/>
        <v>0</v>
      </c>
      <c r="X264" s="224" t="s">
        <v>236</v>
      </c>
      <c r="Y264" s="446">
        <v>44</v>
      </c>
      <c r="Z264" s="441" t="s">
        <v>95</v>
      </c>
      <c r="AA264" s="441">
        <v>0</v>
      </c>
      <c r="AB264" s="367">
        <v>0</v>
      </c>
      <c r="AC264" s="367"/>
    </row>
    <row r="265" spans="1:29" ht="15.75" hidden="1">
      <c r="A265" s="533" t="s">
        <v>2727</v>
      </c>
      <c r="B265" s="533">
        <v>8</v>
      </c>
      <c r="C265" s="533" t="s">
        <v>201</v>
      </c>
      <c r="D265" s="572" t="s">
        <v>1615</v>
      </c>
      <c r="E265" s="571" t="str">
        <f t="shared" si="211"/>
        <v xml:space="preserve"> HOLLOW METAL DOORS AND FRAMES</v>
      </c>
      <c r="F265" s="533" t="str">
        <f t="shared" si="231"/>
        <v>AR</v>
      </c>
      <c r="G265" s="533" t="s">
        <v>2722</v>
      </c>
      <c r="H265" s="533">
        <v>264</v>
      </c>
      <c r="I265" s="533" t="str">
        <f t="shared" ref="I265:J265" si="247">I263</f>
        <v>Steel hollow door frames; zinc coated and factory primed for painting; including fixings and fillings solid with mortar; as specified and as Drg. A-611</v>
      </c>
      <c r="J265" s="533" t="str">
        <f t="shared" si="247"/>
        <v>Steel hollow door frames; zinc coated and factory primed for painting; including fixings and fillings solid with mortar; as specified and as Drg. A-611</v>
      </c>
      <c r="K265" s="224" t="s">
        <v>17</v>
      </c>
      <c r="L265" s="224" t="s">
        <v>237</v>
      </c>
      <c r="M265" s="225">
        <v>109</v>
      </c>
      <c r="N265" s="225" t="s">
        <v>95</v>
      </c>
      <c r="O265" s="367">
        <v>0</v>
      </c>
      <c r="P265" s="25">
        <f t="shared" si="245"/>
        <v>0</v>
      </c>
      <c r="X265" s="224" t="s">
        <v>237</v>
      </c>
      <c r="Y265" s="446">
        <v>109</v>
      </c>
      <c r="Z265" s="441" t="s">
        <v>95</v>
      </c>
      <c r="AA265" s="441">
        <v>0</v>
      </c>
      <c r="AB265" s="367"/>
      <c r="AC265" s="367"/>
    </row>
    <row r="266" spans="1:29" ht="16.5" hidden="1" thickBot="1">
      <c r="A266" s="533" t="s">
        <v>2727</v>
      </c>
      <c r="B266" s="533">
        <v>8</v>
      </c>
      <c r="C266" s="533" t="s">
        <v>201</v>
      </c>
      <c r="D266" s="572" t="s">
        <v>1615</v>
      </c>
      <c r="E266" s="571" t="str">
        <f t="shared" si="211"/>
        <v xml:space="preserve"> HOLLOW METAL DOORS AND FRAMES</v>
      </c>
      <c r="F266" s="533" t="str">
        <f t="shared" si="231"/>
        <v>AR</v>
      </c>
      <c r="G266" s="533" t="s">
        <v>2722</v>
      </c>
      <c r="H266" s="533">
        <v>265</v>
      </c>
      <c r="I266" s="533" t="str">
        <f t="shared" ref="I266:J266" si="248">I264</f>
        <v>Steel hollow door frames; fire rated, zinc coated and factory primed for painting; including fixings and filling solid with mortar; as specified and as Drg. A-611</v>
      </c>
      <c r="J266" s="533" t="str">
        <f t="shared" si="248"/>
        <v>Steel hollow door frames; fire rated, zinc coated and factory primed for painting; including fixings and filling solid with mortar; as specified and as Drg. A-611</v>
      </c>
      <c r="K266" s="87" t="s">
        <v>13</v>
      </c>
      <c r="L266" s="87" t="s">
        <v>238</v>
      </c>
      <c r="M266" s="223">
        <v>5</v>
      </c>
      <c r="N266" s="89" t="s">
        <v>95</v>
      </c>
      <c r="O266" s="367">
        <v>29</v>
      </c>
      <c r="P266" s="25">
        <f t="shared" si="245"/>
        <v>145</v>
      </c>
      <c r="X266" s="87" t="s">
        <v>238</v>
      </c>
      <c r="Y266" s="445">
        <v>5</v>
      </c>
      <c r="Z266" s="442" t="s">
        <v>95</v>
      </c>
      <c r="AA266" s="440">
        <v>29</v>
      </c>
      <c r="AB266" s="367">
        <v>145</v>
      </c>
      <c r="AC266" s="367"/>
    </row>
    <row r="267" spans="1:29" ht="15.75" hidden="1">
      <c r="A267" s="533" t="s">
        <v>2727</v>
      </c>
      <c r="B267" s="533">
        <v>8</v>
      </c>
      <c r="C267" s="533" t="s">
        <v>201</v>
      </c>
      <c r="D267" s="572" t="s">
        <v>1619</v>
      </c>
      <c r="E267" s="571" t="s">
        <v>1228</v>
      </c>
      <c r="F267" s="533" t="str">
        <f t="shared" si="231"/>
        <v>AR</v>
      </c>
      <c r="G267" s="533" t="s">
        <v>2725</v>
      </c>
      <c r="H267" s="533">
        <v>266</v>
      </c>
      <c r="I267" s="533" t="str">
        <f t="shared" ref="I267:I268" si="249">L267</f>
        <v>081416 - FLUSH WOOD DOORS</v>
      </c>
      <c r="J267" s="533" t="str">
        <f t="shared" ref="J267:J268" si="250">L267</f>
        <v>081416 - FLUSH WOOD DOORS</v>
      </c>
      <c r="K267" s="87"/>
      <c r="L267" s="96" t="s">
        <v>239</v>
      </c>
      <c r="M267" s="89"/>
      <c r="N267" s="89"/>
      <c r="O267" s="367">
        <v>0</v>
      </c>
      <c r="P267" s="94"/>
      <c r="X267" s="87" t="s">
        <v>239</v>
      </c>
      <c r="Y267" s="466"/>
      <c r="Z267" s="440"/>
      <c r="AA267" s="440">
        <v>0</v>
      </c>
      <c r="AB267" s="367"/>
      <c r="AC267" s="367"/>
    </row>
    <row r="268" spans="1:29" ht="15.75" hidden="1">
      <c r="A268" s="533" t="s">
        <v>2727</v>
      </c>
      <c r="B268" s="533">
        <v>8</v>
      </c>
      <c r="C268" s="533" t="s">
        <v>201</v>
      </c>
      <c r="D268" s="572" t="s">
        <v>1619</v>
      </c>
      <c r="E268" s="571" t="str">
        <f t="shared" ref="E268:E297" si="251">E267</f>
        <v xml:space="preserve"> FLUSH WOOD DOORS</v>
      </c>
      <c r="F268" s="533" t="str">
        <f t="shared" si="231"/>
        <v>AR</v>
      </c>
      <c r="G268" s="533" t="s">
        <v>2725</v>
      </c>
      <c r="H268" s="533">
        <v>267</v>
      </c>
      <c r="I268" s="533" t="str">
        <f t="shared" si="249"/>
        <v>Flush wood doors; semi-solid core, 43 thick, leaf construction type 1; comprising preservative treated softwood framing and noggins faced both sides with 6 mm plywood glued and pressed to framing and lipped on all edges with hardwood, veneered faced, finished to receive clear finish paint; including fittings and fixings; complete; as specified and as Drg. A-611</v>
      </c>
      <c r="J268" s="533" t="str">
        <f t="shared" si="250"/>
        <v>Flush wood doors; semi-solid core, 43 thick, leaf construction type 1; comprising preservative treated softwood framing and noggins faced both sides with 6 mm plywood glued and pressed to framing and lipped on all edges with hardwood, veneered faced, finished to receive clear finish paint; including fittings and fixings; complete; as specified and as Drg. A-611</v>
      </c>
      <c r="K268" s="224"/>
      <c r="L268" s="621" t="s">
        <v>240</v>
      </c>
      <c r="M268" s="225"/>
      <c r="N268" s="225"/>
      <c r="O268" s="367">
        <v>0</v>
      </c>
      <c r="P268" s="94"/>
      <c r="X268" s="224" t="s">
        <v>240</v>
      </c>
      <c r="Y268" s="624"/>
      <c r="Z268" s="441"/>
      <c r="AA268" s="441">
        <v>0</v>
      </c>
      <c r="AB268" s="367"/>
      <c r="AC268" s="367"/>
    </row>
    <row r="269" spans="1:29" ht="15.75" hidden="1">
      <c r="A269" s="533" t="s">
        <v>2727</v>
      </c>
      <c r="B269" s="533">
        <v>8</v>
      </c>
      <c r="C269" s="533" t="s">
        <v>201</v>
      </c>
      <c r="D269" s="572" t="s">
        <v>1619</v>
      </c>
      <c r="E269" s="571" t="str">
        <f t="shared" si="251"/>
        <v xml:space="preserve"> FLUSH WOOD DOORS</v>
      </c>
      <c r="F269" s="533" t="str">
        <f t="shared" si="231"/>
        <v>AR</v>
      </c>
      <c r="G269" s="533" t="s">
        <v>2722</v>
      </c>
      <c r="H269" s="533">
        <v>268</v>
      </c>
      <c r="I269" s="533" t="str">
        <f>I267</f>
        <v>081416 - FLUSH WOOD DOORS</v>
      </c>
      <c r="J269" s="533" t="str">
        <f>J267</f>
        <v>081416 - FLUSH WOOD DOORS</v>
      </c>
      <c r="K269" s="224" t="s">
        <v>20</v>
      </c>
      <c r="L269" s="224" t="s">
        <v>241</v>
      </c>
      <c r="M269" s="225">
        <v>4</v>
      </c>
      <c r="N269" s="225" t="s">
        <v>39</v>
      </c>
      <c r="O269" s="367">
        <v>0</v>
      </c>
      <c r="P269" s="25">
        <f>O269*M269</f>
        <v>0</v>
      </c>
      <c r="X269" s="224" t="s">
        <v>241</v>
      </c>
      <c r="Y269" s="446">
        <v>4</v>
      </c>
      <c r="Z269" s="441" t="s">
        <v>39</v>
      </c>
      <c r="AA269" s="441">
        <v>0</v>
      </c>
      <c r="AB269" s="367"/>
      <c r="AC269" s="367"/>
    </row>
    <row r="270" spans="1:29" ht="15.75" hidden="1">
      <c r="A270" s="533" t="s">
        <v>2727</v>
      </c>
      <c r="B270" s="533">
        <v>8</v>
      </c>
      <c r="C270" s="533" t="s">
        <v>201</v>
      </c>
      <c r="D270" s="572" t="s">
        <v>1619</v>
      </c>
      <c r="E270" s="571" t="str">
        <f t="shared" si="251"/>
        <v xml:space="preserve"> FLUSH WOOD DOORS</v>
      </c>
      <c r="F270" s="533" t="str">
        <f t="shared" si="231"/>
        <v>AR</v>
      </c>
      <c r="G270" s="533" t="s">
        <v>2725</v>
      </c>
      <c r="H270" s="533">
        <v>269</v>
      </c>
      <c r="I270" s="533" t="str">
        <f>L270</f>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J270" s="533" t="str">
        <f>L270</f>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K270" s="87"/>
      <c r="L270" s="96" t="s">
        <v>242</v>
      </c>
      <c r="M270" s="89"/>
      <c r="N270" s="89"/>
      <c r="O270" s="367">
        <v>0</v>
      </c>
      <c r="P270" s="94"/>
      <c r="X270" s="87" t="s">
        <v>242</v>
      </c>
      <c r="Y270" s="466"/>
      <c r="Z270" s="440"/>
      <c r="AA270" s="440">
        <v>0</v>
      </c>
      <c r="AB270" s="367"/>
      <c r="AC270" s="367"/>
    </row>
    <row r="271" spans="1:29" ht="16.5" hidden="1" thickBot="1">
      <c r="A271" s="533" t="s">
        <v>2727</v>
      </c>
      <c r="B271" s="533">
        <v>8</v>
      </c>
      <c r="C271" s="533" t="s">
        <v>201</v>
      </c>
      <c r="D271" s="572" t="s">
        <v>1619</v>
      </c>
      <c r="E271" s="571" t="str">
        <f t="shared" si="251"/>
        <v xml:space="preserve"> FLUSH WOOD DOORS</v>
      </c>
      <c r="F271" s="533" t="str">
        <f t="shared" si="231"/>
        <v>AR</v>
      </c>
      <c r="G271" s="533" t="s">
        <v>2722</v>
      </c>
      <c r="H271" s="533">
        <v>270</v>
      </c>
      <c r="I271" s="533" t="str">
        <f t="shared" ref="I271:J271" si="252">I269</f>
        <v>081416 - FLUSH WOOD DOORS</v>
      </c>
      <c r="J271" s="533" t="str">
        <f t="shared" si="252"/>
        <v>081416 - FLUSH WOOD DOORS</v>
      </c>
      <c r="K271" s="87" t="s">
        <v>13</v>
      </c>
      <c r="L271" s="87" t="s">
        <v>243</v>
      </c>
      <c r="M271" s="223">
        <v>3</v>
      </c>
      <c r="N271" s="89" t="s">
        <v>39</v>
      </c>
      <c r="O271" s="367">
        <v>261</v>
      </c>
      <c r="P271" s="25">
        <f t="shared" ref="P271:P279" si="253">O271*M271</f>
        <v>783</v>
      </c>
      <c r="X271" s="87" t="s">
        <v>243</v>
      </c>
      <c r="Y271" s="445">
        <v>3</v>
      </c>
      <c r="Z271" s="442" t="s">
        <v>39</v>
      </c>
      <c r="AA271" s="440">
        <v>261</v>
      </c>
      <c r="AB271" s="367">
        <v>783</v>
      </c>
      <c r="AC271" s="367"/>
    </row>
    <row r="272" spans="1:29" ht="15.75" hidden="1">
      <c r="A272" s="533" t="s">
        <v>2727</v>
      </c>
      <c r="B272" s="533">
        <v>8</v>
      </c>
      <c r="C272" s="533" t="s">
        <v>201</v>
      </c>
      <c r="D272" s="572" t="s">
        <v>1619</v>
      </c>
      <c r="E272" s="571" t="str">
        <f t="shared" si="251"/>
        <v xml:space="preserve"> FLUSH WOOD DOORS</v>
      </c>
      <c r="F272" s="533" t="str">
        <f t="shared" si="231"/>
        <v>AR</v>
      </c>
      <c r="G272" s="533" t="s">
        <v>2722</v>
      </c>
      <c r="H272" s="533">
        <v>271</v>
      </c>
      <c r="I272" s="533" t="str">
        <f t="shared" ref="I272:J272" si="254">I270</f>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J272" s="533" t="str">
        <f t="shared" si="254"/>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K272" s="224" t="s">
        <v>15</v>
      </c>
      <c r="L272" s="224" t="s">
        <v>244</v>
      </c>
      <c r="M272" s="225">
        <v>2</v>
      </c>
      <c r="N272" s="225" t="s">
        <v>39</v>
      </c>
      <c r="O272" s="368">
        <v>0</v>
      </c>
      <c r="P272" s="25">
        <f t="shared" si="253"/>
        <v>0</v>
      </c>
      <c r="X272" s="224" t="s">
        <v>244</v>
      </c>
      <c r="Y272" s="446">
        <v>2</v>
      </c>
      <c r="Z272" s="441" t="s">
        <v>39</v>
      </c>
      <c r="AA272" s="441">
        <v>0</v>
      </c>
      <c r="AB272" s="368"/>
      <c r="AC272" s="368"/>
    </row>
    <row r="273" spans="1:29" ht="15.75" hidden="1">
      <c r="A273" s="533" t="s">
        <v>2727</v>
      </c>
      <c r="B273" s="533">
        <v>8</v>
      </c>
      <c r="C273" s="533" t="s">
        <v>201</v>
      </c>
      <c r="D273" s="572" t="s">
        <v>1619</v>
      </c>
      <c r="E273" s="571" t="str">
        <f t="shared" si="251"/>
        <v xml:space="preserve"> FLUSH WOOD DOORS</v>
      </c>
      <c r="F273" s="533" t="str">
        <f t="shared" si="231"/>
        <v>AR</v>
      </c>
      <c r="G273" s="533" t="s">
        <v>2722</v>
      </c>
      <c r="H273" s="533">
        <v>272</v>
      </c>
      <c r="I273" s="533" t="str">
        <f t="shared" ref="I273:J273" si="255">I271</f>
        <v>081416 - FLUSH WOOD DOORS</v>
      </c>
      <c r="J273" s="533" t="str">
        <f t="shared" si="255"/>
        <v>081416 - FLUSH WOOD DOORS</v>
      </c>
      <c r="K273" s="224" t="s">
        <v>17</v>
      </c>
      <c r="L273" s="224" t="s">
        <v>245</v>
      </c>
      <c r="M273" s="225">
        <v>1</v>
      </c>
      <c r="N273" s="225" t="s">
        <v>39</v>
      </c>
      <c r="O273" s="368">
        <v>0</v>
      </c>
      <c r="P273" s="25">
        <f t="shared" si="253"/>
        <v>0</v>
      </c>
      <c r="X273" s="224" t="s">
        <v>245</v>
      </c>
      <c r="Y273" s="446">
        <v>1</v>
      </c>
      <c r="Z273" s="441" t="s">
        <v>39</v>
      </c>
      <c r="AA273" s="441">
        <v>0</v>
      </c>
      <c r="AB273" s="368"/>
      <c r="AC273" s="368"/>
    </row>
    <row r="274" spans="1:29" ht="16.5" hidden="1" thickBot="1">
      <c r="A274" s="533" t="s">
        <v>2727</v>
      </c>
      <c r="B274" s="533">
        <v>8</v>
      </c>
      <c r="C274" s="533" t="s">
        <v>201</v>
      </c>
      <c r="D274" s="572" t="s">
        <v>1619</v>
      </c>
      <c r="E274" s="571" t="str">
        <f t="shared" si="251"/>
        <v xml:space="preserve"> FLUSH WOOD DOORS</v>
      </c>
      <c r="F274" s="533" t="str">
        <f t="shared" si="231"/>
        <v>AR</v>
      </c>
      <c r="G274" s="533" t="s">
        <v>2722</v>
      </c>
      <c r="H274" s="533">
        <v>273</v>
      </c>
      <c r="I274" s="533" t="str">
        <f t="shared" ref="I274:J274" si="256">I272</f>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J274" s="533" t="str">
        <f t="shared" si="256"/>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K274" s="87" t="s">
        <v>15</v>
      </c>
      <c r="L274" s="87" t="s">
        <v>246</v>
      </c>
      <c r="M274" s="223">
        <v>1</v>
      </c>
      <c r="N274" s="89" t="s">
        <v>39</v>
      </c>
      <c r="O274" s="367">
        <v>327</v>
      </c>
      <c r="P274" s="25">
        <f t="shared" si="253"/>
        <v>327</v>
      </c>
      <c r="X274" s="87" t="s">
        <v>246</v>
      </c>
      <c r="Y274" s="445">
        <v>1</v>
      </c>
      <c r="Z274" s="442" t="s">
        <v>39</v>
      </c>
      <c r="AA274" s="440">
        <v>327</v>
      </c>
      <c r="AB274" s="367">
        <v>327</v>
      </c>
      <c r="AC274" s="367"/>
    </row>
    <row r="275" spans="1:29" ht="15.75" hidden="1">
      <c r="A275" s="533" t="s">
        <v>2727</v>
      </c>
      <c r="B275" s="533">
        <v>8</v>
      </c>
      <c r="C275" s="533" t="s">
        <v>201</v>
      </c>
      <c r="D275" s="572" t="s">
        <v>1619</v>
      </c>
      <c r="E275" s="571" t="str">
        <f t="shared" si="251"/>
        <v xml:space="preserve"> FLUSH WOOD DOORS</v>
      </c>
      <c r="F275" s="533" t="str">
        <f t="shared" si="231"/>
        <v>AR</v>
      </c>
      <c r="G275" s="533" t="s">
        <v>2722</v>
      </c>
      <c r="H275" s="533">
        <v>274</v>
      </c>
      <c r="I275" s="533" t="str">
        <f t="shared" ref="I275:J275" si="257">I273</f>
        <v>081416 - FLUSH WOOD DOORS</v>
      </c>
      <c r="J275" s="533" t="str">
        <f t="shared" si="257"/>
        <v>081416 - FLUSH WOOD DOORS</v>
      </c>
      <c r="K275" s="224" t="s">
        <v>20</v>
      </c>
      <c r="L275" s="224" t="s">
        <v>247</v>
      </c>
      <c r="M275" s="225">
        <v>5</v>
      </c>
      <c r="N275" s="225" t="s">
        <v>39</v>
      </c>
      <c r="O275" s="368">
        <v>0</v>
      </c>
      <c r="P275" s="25">
        <f t="shared" si="253"/>
        <v>0</v>
      </c>
      <c r="X275" s="224" t="s">
        <v>247</v>
      </c>
      <c r="Y275" s="446">
        <v>5</v>
      </c>
      <c r="Z275" s="441" t="s">
        <v>39</v>
      </c>
      <c r="AA275" s="441">
        <v>0</v>
      </c>
      <c r="AB275" s="368"/>
      <c r="AC275" s="368"/>
    </row>
    <row r="276" spans="1:29" ht="16.5" hidden="1" thickBot="1">
      <c r="A276" s="533" t="s">
        <v>2727</v>
      </c>
      <c r="B276" s="533">
        <v>8</v>
      </c>
      <c r="C276" s="533" t="s">
        <v>201</v>
      </c>
      <c r="D276" s="572" t="s">
        <v>1619</v>
      </c>
      <c r="E276" s="571" t="str">
        <f t="shared" si="251"/>
        <v xml:space="preserve"> FLUSH WOOD DOORS</v>
      </c>
      <c r="F276" s="533" t="str">
        <f t="shared" si="231"/>
        <v>AR</v>
      </c>
      <c r="G276" s="533" t="s">
        <v>2722</v>
      </c>
      <c r="H276" s="533">
        <v>275</v>
      </c>
      <c r="I276" s="533" t="str">
        <f t="shared" ref="I276:J276" si="258">I274</f>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J276" s="533" t="str">
        <f t="shared" si="258"/>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K276" s="87" t="s">
        <v>17</v>
      </c>
      <c r="L276" s="87" t="s">
        <v>248</v>
      </c>
      <c r="M276" s="223">
        <v>9</v>
      </c>
      <c r="N276" s="89" t="s">
        <v>39</v>
      </c>
      <c r="O276" s="367">
        <v>276</v>
      </c>
      <c r="P276" s="25">
        <f t="shared" si="253"/>
        <v>2484</v>
      </c>
      <c r="X276" s="87" t="s">
        <v>248</v>
      </c>
      <c r="Y276" s="445">
        <v>9</v>
      </c>
      <c r="Z276" s="442" t="s">
        <v>39</v>
      </c>
      <c r="AA276" s="440">
        <v>276</v>
      </c>
      <c r="AB276" s="367">
        <v>2484</v>
      </c>
      <c r="AC276" s="367"/>
    </row>
    <row r="277" spans="1:29" ht="16.5" hidden="1" thickBot="1">
      <c r="A277" s="533" t="s">
        <v>2727</v>
      </c>
      <c r="B277" s="533">
        <v>8</v>
      </c>
      <c r="C277" s="533" t="s">
        <v>201</v>
      </c>
      <c r="D277" s="572" t="s">
        <v>1619</v>
      </c>
      <c r="E277" s="571" t="str">
        <f t="shared" si="251"/>
        <v xml:space="preserve"> FLUSH WOOD DOORS</v>
      </c>
      <c r="F277" s="533" t="str">
        <f t="shared" si="231"/>
        <v>AR</v>
      </c>
      <c r="G277" s="533" t="s">
        <v>2722</v>
      </c>
      <c r="H277" s="533">
        <v>276</v>
      </c>
      <c r="I277" s="533" t="str">
        <f t="shared" ref="I277:J277" si="259">I275</f>
        <v>081416 - FLUSH WOOD DOORS</v>
      </c>
      <c r="J277" s="533" t="str">
        <f t="shared" si="259"/>
        <v>081416 - FLUSH WOOD DOORS</v>
      </c>
      <c r="K277" s="87" t="s">
        <v>19</v>
      </c>
      <c r="L277" s="87" t="s">
        <v>249</v>
      </c>
      <c r="M277" s="223">
        <v>6</v>
      </c>
      <c r="N277" s="89" t="s">
        <v>39</v>
      </c>
      <c r="O277" s="367">
        <v>283</v>
      </c>
      <c r="P277" s="25">
        <f t="shared" si="253"/>
        <v>1698</v>
      </c>
      <c r="X277" s="87" t="s">
        <v>249</v>
      </c>
      <c r="Y277" s="445">
        <v>6</v>
      </c>
      <c r="Z277" s="442" t="s">
        <v>39</v>
      </c>
      <c r="AA277" s="440">
        <v>283</v>
      </c>
      <c r="AB277" s="367">
        <v>1698</v>
      </c>
      <c r="AC277" s="367"/>
    </row>
    <row r="278" spans="1:29" ht="15.75" hidden="1">
      <c r="A278" s="533" t="s">
        <v>2727</v>
      </c>
      <c r="B278" s="533">
        <v>8</v>
      </c>
      <c r="C278" s="533" t="s">
        <v>201</v>
      </c>
      <c r="D278" s="572" t="s">
        <v>1619</v>
      </c>
      <c r="E278" s="571" t="str">
        <f t="shared" si="251"/>
        <v xml:space="preserve"> FLUSH WOOD DOORS</v>
      </c>
      <c r="F278" s="533" t="str">
        <f t="shared" si="231"/>
        <v>AR</v>
      </c>
      <c r="G278" s="533" t="s">
        <v>2722</v>
      </c>
      <c r="H278" s="533">
        <v>277</v>
      </c>
      <c r="I278" s="533" t="str">
        <f t="shared" ref="I278:J278" si="260">I276</f>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J278" s="533" t="str">
        <f t="shared" si="260"/>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K278" s="224" t="s">
        <v>48</v>
      </c>
      <c r="L278" s="224" t="s">
        <v>250</v>
      </c>
      <c r="M278" s="225">
        <v>1</v>
      </c>
      <c r="N278" s="225" t="s">
        <v>39</v>
      </c>
      <c r="O278" s="368">
        <v>0</v>
      </c>
      <c r="P278" s="25">
        <f t="shared" si="253"/>
        <v>0</v>
      </c>
      <c r="X278" s="224" t="s">
        <v>250</v>
      </c>
      <c r="Y278" s="446">
        <v>1</v>
      </c>
      <c r="Z278" s="441" t="s">
        <v>39</v>
      </c>
      <c r="AA278" s="441">
        <v>0</v>
      </c>
      <c r="AB278" s="368"/>
      <c r="AC278" s="368"/>
    </row>
    <row r="279" spans="1:29" ht="16.5" hidden="1" thickBot="1">
      <c r="A279" s="533" t="s">
        <v>2727</v>
      </c>
      <c r="B279" s="533">
        <v>8</v>
      </c>
      <c r="C279" s="533" t="s">
        <v>201</v>
      </c>
      <c r="D279" s="572" t="s">
        <v>1619</v>
      </c>
      <c r="E279" s="571" t="str">
        <f t="shared" si="251"/>
        <v xml:space="preserve"> FLUSH WOOD DOORS</v>
      </c>
      <c r="F279" s="533" t="str">
        <f t="shared" si="231"/>
        <v>AR</v>
      </c>
      <c r="G279" s="533" t="s">
        <v>2722</v>
      </c>
      <c r="H279" s="533">
        <v>278</v>
      </c>
      <c r="I279" s="533" t="str">
        <f t="shared" ref="I279:J279" si="261">I277</f>
        <v>081416 - FLUSH WOOD DOORS</v>
      </c>
      <c r="J279" s="533" t="str">
        <f t="shared" si="261"/>
        <v>081416 - FLUSH WOOD DOORS</v>
      </c>
      <c r="K279" s="87" t="s">
        <v>20</v>
      </c>
      <c r="L279" s="87" t="s">
        <v>251</v>
      </c>
      <c r="M279" s="223">
        <v>1</v>
      </c>
      <c r="N279" s="89" t="s">
        <v>39</v>
      </c>
      <c r="O279" s="367">
        <v>276</v>
      </c>
      <c r="P279" s="25">
        <f t="shared" si="253"/>
        <v>276</v>
      </c>
      <c r="X279" s="87" t="s">
        <v>251</v>
      </c>
      <c r="Y279" s="445">
        <v>1</v>
      </c>
      <c r="Z279" s="442" t="s">
        <v>39</v>
      </c>
      <c r="AA279" s="440">
        <v>276</v>
      </c>
      <c r="AB279" s="367">
        <v>276</v>
      </c>
      <c r="AC279" s="367"/>
    </row>
    <row r="280" spans="1:29" ht="15.75" hidden="1">
      <c r="A280" s="533" t="s">
        <v>2727</v>
      </c>
      <c r="B280" s="533">
        <v>8</v>
      </c>
      <c r="C280" s="533" t="s">
        <v>201</v>
      </c>
      <c r="D280" s="572" t="s">
        <v>1619</v>
      </c>
      <c r="E280" s="571" t="str">
        <f t="shared" si="251"/>
        <v xml:space="preserve"> FLUSH WOOD DOORS</v>
      </c>
      <c r="F280" s="533" t="str">
        <f t="shared" si="231"/>
        <v>AR</v>
      </c>
      <c r="G280" s="533" t="s">
        <v>2725</v>
      </c>
      <c r="H280" s="533">
        <v>279</v>
      </c>
      <c r="I280" s="533" t="str">
        <f>L280</f>
        <v>Flush wood doors; solid core, 43 thick, leaf construction type 2, fire rated, comprising hardwood framing and noggins; particle core faced both sides with 6 mm plywood lipped on all edges with hardwood, veneered faced, finished to receive clear finish paint; including intumescent strip, fittings and fixings; complete; as specified and as Drg. A-611</v>
      </c>
      <c r="J280" s="533" t="str">
        <f>L280</f>
        <v>Flush wood doors; solid core, 43 thick, leaf construction type 2, fire rated, comprising hardwood framing and noggins; particle core faced both sides with 6 mm plywood lipped on all edges with hardwood, veneered faced, finished to receive clear finish paint; including intumescent strip, fittings and fixings; complete; as specified and as Drg. A-611</v>
      </c>
      <c r="K280" s="224"/>
      <c r="L280" s="621" t="s">
        <v>252</v>
      </c>
      <c r="M280" s="225"/>
      <c r="N280" s="225"/>
      <c r="O280" s="368">
        <v>0</v>
      </c>
      <c r="P280" s="226"/>
      <c r="X280" s="224" t="s">
        <v>252</v>
      </c>
      <c r="Y280" s="624"/>
      <c r="Z280" s="441"/>
      <c r="AA280" s="441">
        <v>0</v>
      </c>
      <c r="AB280" s="368"/>
      <c r="AC280" s="368"/>
    </row>
    <row r="281" spans="1:29" ht="15.75" hidden="1">
      <c r="A281" s="533" t="s">
        <v>2727</v>
      </c>
      <c r="B281" s="533">
        <v>8</v>
      </c>
      <c r="C281" s="533" t="s">
        <v>201</v>
      </c>
      <c r="D281" s="572" t="s">
        <v>1619</v>
      </c>
      <c r="E281" s="571" t="str">
        <f t="shared" si="251"/>
        <v xml:space="preserve"> FLUSH WOOD DOORS</v>
      </c>
      <c r="F281" s="533" t="str">
        <f t="shared" si="231"/>
        <v>AR</v>
      </c>
      <c r="G281" s="533" t="s">
        <v>2722</v>
      </c>
      <c r="H281" s="533">
        <v>280</v>
      </c>
      <c r="I281" s="533" t="str">
        <f>I279</f>
        <v>081416 - FLUSH WOOD DOORS</v>
      </c>
      <c r="J281" s="533" t="str">
        <f>J279</f>
        <v>081416 - FLUSH WOOD DOORS</v>
      </c>
      <c r="K281" s="224" t="s">
        <v>13</v>
      </c>
      <c r="L281" s="224" t="s">
        <v>253</v>
      </c>
      <c r="M281" s="225">
        <v>1</v>
      </c>
      <c r="N281" s="225" t="s">
        <v>39</v>
      </c>
      <c r="O281" s="368">
        <v>0</v>
      </c>
      <c r="P281" s="25">
        <f>O281*M281</f>
        <v>0</v>
      </c>
      <c r="X281" s="224" t="s">
        <v>253</v>
      </c>
      <c r="Y281" s="446">
        <v>1</v>
      </c>
      <c r="Z281" s="441" t="s">
        <v>39</v>
      </c>
      <c r="AA281" s="441">
        <v>0</v>
      </c>
      <c r="AB281" s="368"/>
      <c r="AC281" s="368"/>
    </row>
    <row r="282" spans="1:29" ht="15.75" hidden="1">
      <c r="A282" s="533" t="s">
        <v>2727</v>
      </c>
      <c r="B282" s="533">
        <v>8</v>
      </c>
      <c r="C282" s="533" t="s">
        <v>201</v>
      </c>
      <c r="D282" s="572" t="s">
        <v>1619</v>
      </c>
      <c r="E282" s="571" t="str">
        <f t="shared" si="251"/>
        <v xml:space="preserve"> FLUSH WOOD DOORS</v>
      </c>
      <c r="F282" s="533" t="str">
        <f t="shared" si="231"/>
        <v>AR</v>
      </c>
      <c r="G282" s="533" t="s">
        <v>2725</v>
      </c>
      <c r="H282" s="533">
        <v>281</v>
      </c>
      <c r="I282" s="533" t="str">
        <f>L282</f>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J282" s="533" t="str">
        <f>L282</f>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K282" s="87"/>
      <c r="L282" s="96" t="s">
        <v>254</v>
      </c>
      <c r="M282" s="89"/>
      <c r="N282" s="89"/>
      <c r="O282" s="367">
        <v>0</v>
      </c>
      <c r="P282" s="94"/>
      <c r="X282" s="87" t="s">
        <v>254</v>
      </c>
      <c r="Y282" s="466"/>
      <c r="Z282" s="440"/>
      <c r="AA282" s="440">
        <v>0</v>
      </c>
      <c r="AB282" s="367"/>
      <c r="AC282" s="367"/>
    </row>
    <row r="283" spans="1:29" ht="15.75" hidden="1">
      <c r="A283" s="533" t="s">
        <v>2727</v>
      </c>
      <c r="B283" s="533">
        <v>8</v>
      </c>
      <c r="C283" s="533" t="s">
        <v>201</v>
      </c>
      <c r="D283" s="572" t="s">
        <v>1619</v>
      </c>
      <c r="E283" s="571" t="str">
        <f t="shared" si="251"/>
        <v xml:space="preserve"> FLUSH WOOD DOORS</v>
      </c>
      <c r="F283" s="533" t="str">
        <f t="shared" si="231"/>
        <v>AR</v>
      </c>
      <c r="G283" s="533" t="s">
        <v>2722</v>
      </c>
      <c r="H283" s="533">
        <v>282</v>
      </c>
      <c r="I283" s="533" t="str">
        <f t="shared" ref="I283:J283" si="262">I281</f>
        <v>081416 - FLUSH WOOD DOORS</v>
      </c>
      <c r="J283" s="533" t="str">
        <f t="shared" si="262"/>
        <v>081416 - FLUSH WOOD DOORS</v>
      </c>
      <c r="K283" s="224" t="s">
        <v>15</v>
      </c>
      <c r="L283" s="224" t="s">
        <v>255</v>
      </c>
      <c r="M283" s="225">
        <v>1</v>
      </c>
      <c r="N283" s="225" t="s">
        <v>39</v>
      </c>
      <c r="O283" s="367"/>
      <c r="P283" s="25">
        <f t="shared" ref="P283:P291" si="263">O283*M283</f>
        <v>0</v>
      </c>
      <c r="X283" s="224" t="s">
        <v>255</v>
      </c>
      <c r="Y283" s="446">
        <v>1</v>
      </c>
      <c r="Z283" s="441" t="s">
        <v>39</v>
      </c>
      <c r="AA283" s="441"/>
      <c r="AB283" s="367">
        <v>0</v>
      </c>
      <c r="AC283" s="367"/>
    </row>
    <row r="284" spans="1:29" ht="15.75" hidden="1">
      <c r="A284" s="533" t="s">
        <v>2727</v>
      </c>
      <c r="B284" s="533">
        <v>8</v>
      </c>
      <c r="C284" s="533" t="s">
        <v>201</v>
      </c>
      <c r="D284" s="572" t="s">
        <v>1619</v>
      </c>
      <c r="E284" s="571" t="str">
        <f t="shared" si="251"/>
        <v xml:space="preserve"> FLUSH WOOD DOORS</v>
      </c>
      <c r="F284" s="533" t="str">
        <f t="shared" si="231"/>
        <v>AR</v>
      </c>
      <c r="G284" s="533" t="s">
        <v>2722</v>
      </c>
      <c r="H284" s="533">
        <v>283</v>
      </c>
      <c r="I284" s="533" t="str">
        <f t="shared" ref="I284:J284" si="264">I282</f>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J284" s="533" t="str">
        <f t="shared" si="264"/>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K284" s="224" t="s">
        <v>17</v>
      </c>
      <c r="L284" s="224" t="s">
        <v>256</v>
      </c>
      <c r="M284" s="225">
        <v>2</v>
      </c>
      <c r="N284" s="225" t="s">
        <v>39</v>
      </c>
      <c r="O284" s="367"/>
      <c r="P284" s="25">
        <f t="shared" si="263"/>
        <v>0</v>
      </c>
      <c r="X284" s="224" t="s">
        <v>256</v>
      </c>
      <c r="Y284" s="446">
        <v>2</v>
      </c>
      <c r="Z284" s="441" t="s">
        <v>39</v>
      </c>
      <c r="AA284" s="441"/>
      <c r="AB284" s="367">
        <v>0</v>
      </c>
      <c r="AC284" s="367"/>
    </row>
    <row r="285" spans="1:29" ht="15.75" hidden="1">
      <c r="A285" s="533" t="s">
        <v>2727</v>
      </c>
      <c r="B285" s="533">
        <v>8</v>
      </c>
      <c r="C285" s="533" t="s">
        <v>201</v>
      </c>
      <c r="D285" s="572" t="s">
        <v>1619</v>
      </c>
      <c r="E285" s="571" t="str">
        <f t="shared" si="251"/>
        <v xml:space="preserve"> FLUSH WOOD DOORS</v>
      </c>
      <c r="F285" s="533" t="str">
        <f t="shared" si="231"/>
        <v>AR</v>
      </c>
      <c r="G285" s="533" t="s">
        <v>2722</v>
      </c>
      <c r="H285" s="533">
        <v>284</v>
      </c>
      <c r="I285" s="533" t="str">
        <f t="shared" ref="I285:J285" si="265">I283</f>
        <v>081416 - FLUSH WOOD DOORS</v>
      </c>
      <c r="J285" s="533" t="str">
        <f t="shared" si="265"/>
        <v>081416 - FLUSH WOOD DOORS</v>
      </c>
      <c r="K285" s="224" t="s">
        <v>19</v>
      </c>
      <c r="L285" s="224" t="s">
        <v>253</v>
      </c>
      <c r="M285" s="225">
        <v>1</v>
      </c>
      <c r="N285" s="225" t="s">
        <v>39</v>
      </c>
      <c r="O285" s="367"/>
      <c r="P285" s="25">
        <f t="shared" si="263"/>
        <v>0</v>
      </c>
      <c r="X285" s="224" t="s">
        <v>253</v>
      </c>
      <c r="Y285" s="446">
        <v>1</v>
      </c>
      <c r="Z285" s="441" t="s">
        <v>39</v>
      </c>
      <c r="AA285" s="441"/>
      <c r="AB285" s="367">
        <v>0</v>
      </c>
      <c r="AC285" s="367"/>
    </row>
    <row r="286" spans="1:29" ht="16.5" hidden="1" thickBot="1">
      <c r="A286" s="533" t="s">
        <v>2727</v>
      </c>
      <c r="B286" s="533">
        <v>8</v>
      </c>
      <c r="C286" s="533" t="s">
        <v>201</v>
      </c>
      <c r="D286" s="572" t="s">
        <v>1619</v>
      </c>
      <c r="E286" s="571" t="str">
        <f t="shared" si="251"/>
        <v xml:space="preserve"> FLUSH WOOD DOORS</v>
      </c>
      <c r="F286" s="533" t="str">
        <f t="shared" si="231"/>
        <v>AR</v>
      </c>
      <c r="G286" s="533" t="s">
        <v>2722</v>
      </c>
      <c r="H286" s="533">
        <v>285</v>
      </c>
      <c r="I286" s="533" t="str">
        <f t="shared" ref="I286:J286" si="266">I284</f>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J286" s="533" t="str">
        <f t="shared" si="266"/>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K286" s="87" t="s">
        <v>13</v>
      </c>
      <c r="L286" s="87" t="s">
        <v>257</v>
      </c>
      <c r="M286" s="223">
        <v>1</v>
      </c>
      <c r="N286" s="89" t="s">
        <v>39</v>
      </c>
      <c r="O286" s="367">
        <v>508</v>
      </c>
      <c r="P286" s="25">
        <f t="shared" si="263"/>
        <v>508</v>
      </c>
      <c r="X286" s="87" t="s">
        <v>257</v>
      </c>
      <c r="Y286" s="445">
        <v>1</v>
      </c>
      <c r="Z286" s="442" t="s">
        <v>39</v>
      </c>
      <c r="AA286" s="440">
        <v>508</v>
      </c>
      <c r="AB286" s="367">
        <v>508</v>
      </c>
      <c r="AC286" s="367"/>
    </row>
    <row r="287" spans="1:29" ht="16.5" hidden="1" thickBot="1">
      <c r="A287" s="533" t="s">
        <v>2727</v>
      </c>
      <c r="B287" s="533">
        <v>8</v>
      </c>
      <c r="C287" s="533" t="s">
        <v>201</v>
      </c>
      <c r="D287" s="572" t="s">
        <v>1619</v>
      </c>
      <c r="E287" s="571" t="str">
        <f t="shared" si="251"/>
        <v xml:space="preserve"> FLUSH WOOD DOORS</v>
      </c>
      <c r="F287" s="533" t="str">
        <f t="shared" si="231"/>
        <v>AR</v>
      </c>
      <c r="G287" s="533" t="s">
        <v>2722</v>
      </c>
      <c r="H287" s="533">
        <v>286</v>
      </c>
      <c r="I287" s="533" t="str">
        <f t="shared" ref="I287:J287" si="267">I285</f>
        <v>081416 - FLUSH WOOD DOORS</v>
      </c>
      <c r="J287" s="533" t="str">
        <f t="shared" si="267"/>
        <v>081416 - FLUSH WOOD DOORS</v>
      </c>
      <c r="K287" s="87" t="s">
        <v>15</v>
      </c>
      <c r="L287" s="87" t="s">
        <v>258</v>
      </c>
      <c r="M287" s="223">
        <v>2</v>
      </c>
      <c r="N287" s="89" t="s">
        <v>39</v>
      </c>
      <c r="O287" s="367">
        <v>399</v>
      </c>
      <c r="P287" s="25">
        <f t="shared" si="263"/>
        <v>798</v>
      </c>
      <c r="X287" s="87" t="s">
        <v>258</v>
      </c>
      <c r="Y287" s="445">
        <v>2</v>
      </c>
      <c r="Z287" s="442" t="s">
        <v>39</v>
      </c>
      <c r="AA287" s="440">
        <v>399</v>
      </c>
      <c r="AB287" s="367">
        <v>798</v>
      </c>
      <c r="AC287" s="367"/>
    </row>
    <row r="288" spans="1:29" ht="15.75" hidden="1">
      <c r="A288" s="533" t="s">
        <v>2727</v>
      </c>
      <c r="B288" s="533">
        <v>8</v>
      </c>
      <c r="C288" s="533" t="s">
        <v>201</v>
      </c>
      <c r="D288" s="572" t="s">
        <v>1619</v>
      </c>
      <c r="E288" s="571" t="str">
        <f t="shared" si="251"/>
        <v xml:space="preserve"> FLUSH WOOD DOORS</v>
      </c>
      <c r="F288" s="533" t="str">
        <f t="shared" si="231"/>
        <v>AR</v>
      </c>
      <c r="G288" s="533" t="s">
        <v>2722</v>
      </c>
      <c r="H288" s="533">
        <v>287</v>
      </c>
      <c r="I288" s="533" t="str">
        <f t="shared" ref="I288:J288" si="268">I286</f>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J288" s="533" t="str">
        <f t="shared" si="268"/>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K288" s="224" t="s">
        <v>13</v>
      </c>
      <c r="L288" s="224" t="s">
        <v>259</v>
      </c>
      <c r="M288" s="225">
        <v>5</v>
      </c>
      <c r="N288" s="225" t="s">
        <v>39</v>
      </c>
      <c r="O288" s="368">
        <v>0</v>
      </c>
      <c r="P288" s="25">
        <f t="shared" si="263"/>
        <v>0</v>
      </c>
      <c r="X288" s="224" t="s">
        <v>259</v>
      </c>
      <c r="Y288" s="446">
        <v>5</v>
      </c>
      <c r="Z288" s="441" t="s">
        <v>39</v>
      </c>
      <c r="AA288" s="441">
        <v>0</v>
      </c>
      <c r="AB288" s="368"/>
      <c r="AC288" s="368"/>
    </row>
    <row r="289" spans="1:29" ht="15.75" hidden="1">
      <c r="A289" s="533" t="s">
        <v>2727</v>
      </c>
      <c r="B289" s="533">
        <v>8</v>
      </c>
      <c r="C289" s="533" t="s">
        <v>201</v>
      </c>
      <c r="D289" s="572" t="s">
        <v>1619</v>
      </c>
      <c r="E289" s="571" t="str">
        <f t="shared" si="251"/>
        <v xml:space="preserve"> FLUSH WOOD DOORS</v>
      </c>
      <c r="F289" s="533" t="str">
        <f t="shared" si="231"/>
        <v>AR</v>
      </c>
      <c r="G289" s="533" t="s">
        <v>2722</v>
      </c>
      <c r="H289" s="533">
        <v>288</v>
      </c>
      <c r="I289" s="533" t="str">
        <f t="shared" ref="I289:J289" si="269">I287</f>
        <v>081416 - FLUSH WOOD DOORS</v>
      </c>
      <c r="J289" s="533" t="str">
        <f t="shared" si="269"/>
        <v>081416 - FLUSH WOOD DOORS</v>
      </c>
      <c r="K289" s="224" t="s">
        <v>15</v>
      </c>
      <c r="L289" s="224" t="s">
        <v>260</v>
      </c>
      <c r="M289" s="225">
        <v>2</v>
      </c>
      <c r="N289" s="225" t="s">
        <v>39</v>
      </c>
      <c r="O289" s="368">
        <v>0</v>
      </c>
      <c r="P289" s="25">
        <f t="shared" si="263"/>
        <v>0</v>
      </c>
      <c r="X289" s="224" t="s">
        <v>260</v>
      </c>
      <c r="Y289" s="446">
        <v>2</v>
      </c>
      <c r="Z289" s="441" t="s">
        <v>39</v>
      </c>
      <c r="AA289" s="441">
        <v>0</v>
      </c>
      <c r="AB289" s="368"/>
      <c r="AC289" s="368"/>
    </row>
    <row r="290" spans="1:29" ht="16.5" hidden="1" thickBot="1">
      <c r="A290" s="533" t="s">
        <v>2727</v>
      </c>
      <c r="B290" s="533">
        <v>8</v>
      </c>
      <c r="C290" s="533" t="s">
        <v>201</v>
      </c>
      <c r="D290" s="572" t="s">
        <v>1619</v>
      </c>
      <c r="E290" s="571" t="str">
        <f t="shared" si="251"/>
        <v xml:space="preserve"> FLUSH WOOD DOORS</v>
      </c>
      <c r="F290" s="533" t="str">
        <f t="shared" si="231"/>
        <v>AR</v>
      </c>
      <c r="G290" s="533" t="s">
        <v>2722</v>
      </c>
      <c r="H290" s="533">
        <v>289</v>
      </c>
      <c r="I290" s="533" t="str">
        <f t="shared" ref="I290:J290" si="270">I288</f>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J290" s="533" t="str">
        <f t="shared" si="270"/>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K290" s="87" t="s">
        <v>13</v>
      </c>
      <c r="L290" s="87" t="s">
        <v>261</v>
      </c>
      <c r="M290" s="223">
        <v>6</v>
      </c>
      <c r="N290" s="89" t="s">
        <v>39</v>
      </c>
      <c r="O290" s="367">
        <v>406</v>
      </c>
      <c r="P290" s="25">
        <f t="shared" si="263"/>
        <v>2436</v>
      </c>
      <c r="X290" s="87" t="s">
        <v>261</v>
      </c>
      <c r="Y290" s="445">
        <v>6</v>
      </c>
      <c r="Z290" s="442" t="s">
        <v>39</v>
      </c>
      <c r="AA290" s="440">
        <v>406</v>
      </c>
      <c r="AB290" s="367">
        <v>2436</v>
      </c>
      <c r="AC290" s="367"/>
    </row>
    <row r="291" spans="1:29" ht="16.5" hidden="1" thickBot="1">
      <c r="A291" s="533" t="s">
        <v>2727</v>
      </c>
      <c r="B291" s="533">
        <v>8</v>
      </c>
      <c r="C291" s="533" t="s">
        <v>201</v>
      </c>
      <c r="D291" s="572" t="s">
        <v>1619</v>
      </c>
      <c r="E291" s="571" t="str">
        <f t="shared" si="251"/>
        <v xml:space="preserve"> FLUSH WOOD DOORS</v>
      </c>
      <c r="F291" s="533" t="str">
        <f t="shared" si="231"/>
        <v>AR</v>
      </c>
      <c r="G291" s="533" t="s">
        <v>2722</v>
      </c>
      <c r="H291" s="533">
        <v>290</v>
      </c>
      <c r="I291" s="533" t="str">
        <f t="shared" ref="I291:J291" si="271">I289</f>
        <v>081416 - FLUSH WOOD DOORS</v>
      </c>
      <c r="J291" s="533" t="str">
        <f t="shared" si="271"/>
        <v>081416 - FLUSH WOOD DOORS</v>
      </c>
      <c r="K291" s="87" t="s">
        <v>15</v>
      </c>
      <c r="L291" s="87" t="s">
        <v>262</v>
      </c>
      <c r="M291" s="223">
        <v>2</v>
      </c>
      <c r="N291" s="89" t="s">
        <v>39</v>
      </c>
      <c r="O291" s="367">
        <v>1537</v>
      </c>
      <c r="P291" s="25">
        <f t="shared" si="263"/>
        <v>3074</v>
      </c>
      <c r="X291" s="87" t="s">
        <v>262</v>
      </c>
      <c r="Y291" s="445">
        <v>2</v>
      </c>
      <c r="Z291" s="442" t="s">
        <v>39</v>
      </c>
      <c r="AA291" s="440">
        <v>1537</v>
      </c>
      <c r="AB291" s="367">
        <v>3074</v>
      </c>
      <c r="AC291" s="367"/>
    </row>
    <row r="292" spans="1:29" ht="15.75" hidden="1">
      <c r="A292" s="533" t="s">
        <v>2727</v>
      </c>
      <c r="B292" s="533">
        <v>8</v>
      </c>
      <c r="C292" s="533" t="s">
        <v>201</v>
      </c>
      <c r="D292" s="572" t="s">
        <v>1619</v>
      </c>
      <c r="E292" s="571" t="str">
        <f t="shared" si="251"/>
        <v xml:space="preserve"> FLUSH WOOD DOORS</v>
      </c>
      <c r="F292" s="533" t="str">
        <f t="shared" si="231"/>
        <v>AR</v>
      </c>
      <c r="G292" s="533" t="s">
        <v>2725</v>
      </c>
      <c r="H292" s="533">
        <v>291</v>
      </c>
      <c r="I292" s="533" t="str">
        <f>L292</f>
        <v>Wood door frames; hardwood, factory primed for painting; including soft wood sub frame, fittings and fixings; as specified and as Drg. A-611</v>
      </c>
      <c r="J292" s="533" t="str">
        <f>L292</f>
        <v>Wood door frames; hardwood, factory primed for painting; including soft wood sub frame, fittings and fixings; as specified and as Drg. A-611</v>
      </c>
      <c r="K292" s="87"/>
      <c r="L292" s="96" t="s">
        <v>263</v>
      </c>
      <c r="M292" s="89"/>
      <c r="N292" s="89"/>
      <c r="O292" s="367">
        <v>0</v>
      </c>
      <c r="P292" s="94"/>
      <c r="X292" s="87" t="s">
        <v>263</v>
      </c>
      <c r="Y292" s="466"/>
      <c r="Z292" s="440"/>
      <c r="AA292" s="440">
        <v>0</v>
      </c>
      <c r="AB292" s="367"/>
      <c r="AC292" s="367"/>
    </row>
    <row r="293" spans="1:29" ht="16.5" hidden="1" thickBot="1">
      <c r="A293" s="533" t="s">
        <v>2727</v>
      </c>
      <c r="B293" s="533">
        <v>8</v>
      </c>
      <c r="C293" s="533" t="s">
        <v>201</v>
      </c>
      <c r="D293" s="572" t="s">
        <v>1619</v>
      </c>
      <c r="E293" s="571" t="str">
        <f t="shared" si="251"/>
        <v xml:space="preserve"> FLUSH WOOD DOORS</v>
      </c>
      <c r="F293" s="533" t="str">
        <f t="shared" si="231"/>
        <v>AR</v>
      </c>
      <c r="G293" s="533" t="s">
        <v>2722</v>
      </c>
      <c r="H293" s="533">
        <v>292</v>
      </c>
      <c r="I293" s="533" t="str">
        <f>I291</f>
        <v>081416 - FLUSH WOOD DOORS</v>
      </c>
      <c r="J293" s="533" t="str">
        <f>J291</f>
        <v>081416 - FLUSH WOOD DOORS</v>
      </c>
      <c r="K293" s="87" t="s">
        <v>17</v>
      </c>
      <c r="L293" s="87" t="s">
        <v>264</v>
      </c>
      <c r="M293" s="223">
        <v>10</v>
      </c>
      <c r="N293" s="89" t="s">
        <v>95</v>
      </c>
      <c r="O293" s="367">
        <v>66</v>
      </c>
      <c r="P293" s="25">
        <f>O293*M293</f>
        <v>660</v>
      </c>
      <c r="X293" s="87" t="s">
        <v>264</v>
      </c>
      <c r="Y293" s="445">
        <v>10</v>
      </c>
      <c r="Z293" s="442" t="s">
        <v>95</v>
      </c>
      <c r="AA293" s="440">
        <v>66</v>
      </c>
      <c r="AB293" s="367">
        <v>660</v>
      </c>
      <c r="AC293" s="367"/>
    </row>
    <row r="294" spans="1:29" ht="15.75" hidden="1">
      <c r="A294" s="533" t="s">
        <v>2727</v>
      </c>
      <c r="B294" s="533">
        <v>8</v>
      </c>
      <c r="C294" s="533" t="s">
        <v>201</v>
      </c>
      <c r="D294" s="572" t="s">
        <v>1619</v>
      </c>
      <c r="E294" s="571" t="str">
        <f t="shared" si="251"/>
        <v xml:space="preserve"> FLUSH WOOD DOORS</v>
      </c>
      <c r="F294" s="533" t="str">
        <f t="shared" si="231"/>
        <v>AR</v>
      </c>
      <c r="G294" s="533" t="s">
        <v>2725</v>
      </c>
      <c r="H294" s="533">
        <v>293</v>
      </c>
      <c r="I294" s="533" t="str">
        <f>L294</f>
        <v>Wood door frames, fire rated, factory primed for painting; including sub frame, fittings and fixings; as specified and as Drg. A-611</v>
      </c>
      <c r="J294" s="533" t="str">
        <f>L294</f>
        <v>Wood door frames, fire rated, factory primed for painting; including sub frame, fittings and fixings; as specified and as Drg. A-611</v>
      </c>
      <c r="K294" s="224"/>
      <c r="L294" s="621" t="s">
        <v>265</v>
      </c>
      <c r="M294" s="225"/>
      <c r="N294" s="225"/>
      <c r="O294" s="367">
        <v>0</v>
      </c>
      <c r="P294" s="94"/>
      <c r="X294" s="224" t="s">
        <v>265</v>
      </c>
      <c r="Y294" s="624"/>
      <c r="Z294" s="441"/>
      <c r="AA294" s="441">
        <v>0</v>
      </c>
      <c r="AB294" s="367"/>
      <c r="AC294" s="367"/>
    </row>
    <row r="295" spans="1:29" ht="15.75" hidden="1">
      <c r="A295" s="533" t="s">
        <v>2727</v>
      </c>
      <c r="B295" s="533">
        <v>8</v>
      </c>
      <c r="C295" s="533" t="s">
        <v>201</v>
      </c>
      <c r="D295" s="572" t="s">
        <v>1619</v>
      </c>
      <c r="E295" s="571" t="str">
        <f t="shared" si="251"/>
        <v xml:space="preserve"> FLUSH WOOD DOORS</v>
      </c>
      <c r="F295" s="533" t="str">
        <f t="shared" si="231"/>
        <v>AR</v>
      </c>
      <c r="G295" s="533" t="s">
        <v>2722</v>
      </c>
      <c r="H295" s="533">
        <v>294</v>
      </c>
      <c r="I295" s="533" t="str">
        <f>I293</f>
        <v>081416 - FLUSH WOOD DOORS</v>
      </c>
      <c r="J295" s="533" t="str">
        <f>J293</f>
        <v>081416 - FLUSH WOOD DOORS</v>
      </c>
      <c r="K295" s="224" t="s">
        <v>21</v>
      </c>
      <c r="L295" s="224" t="s">
        <v>266</v>
      </c>
      <c r="M295" s="225">
        <v>6</v>
      </c>
      <c r="N295" s="225" t="s">
        <v>95</v>
      </c>
      <c r="O295" s="367"/>
      <c r="P295" s="25">
        <f>O295*M295</f>
        <v>0</v>
      </c>
      <c r="X295" s="224" t="s">
        <v>266</v>
      </c>
      <c r="Y295" s="446">
        <v>6</v>
      </c>
      <c r="Z295" s="441" t="s">
        <v>95</v>
      </c>
      <c r="AA295" s="441"/>
      <c r="AB295" s="367">
        <v>0</v>
      </c>
      <c r="AC295" s="367"/>
    </row>
    <row r="296" spans="1:29" ht="15.75" hidden="1">
      <c r="A296" s="533" t="s">
        <v>2727</v>
      </c>
      <c r="B296" s="533">
        <v>8</v>
      </c>
      <c r="C296" s="533" t="s">
        <v>201</v>
      </c>
      <c r="D296" s="572" t="s">
        <v>1619</v>
      </c>
      <c r="E296" s="571" t="str">
        <f t="shared" si="251"/>
        <v xml:space="preserve"> FLUSH WOOD DOORS</v>
      </c>
      <c r="F296" s="533" t="str">
        <f t="shared" si="231"/>
        <v>AR</v>
      </c>
      <c r="G296" s="533" t="s">
        <v>2725</v>
      </c>
      <c r="H296" s="533">
        <v>295</v>
      </c>
      <c r="I296" s="533" t="str">
        <f>L296</f>
        <v>Wood architrave; hardwood, factory primed for painting; including fittings and fixings; to</v>
      </c>
      <c r="J296" s="533" t="str">
        <f>L296</f>
        <v>Wood architrave; hardwood, factory primed for painting; including fittings and fixings; to</v>
      </c>
      <c r="K296" s="87"/>
      <c r="L296" s="96" t="s">
        <v>267</v>
      </c>
      <c r="M296" s="89"/>
      <c r="N296" s="89"/>
      <c r="O296" s="367">
        <v>0</v>
      </c>
      <c r="P296" s="94"/>
      <c r="X296" s="87" t="s">
        <v>267</v>
      </c>
      <c r="Y296" s="466"/>
      <c r="Z296" s="440"/>
      <c r="AA296" s="440">
        <v>0</v>
      </c>
      <c r="AB296" s="367"/>
      <c r="AC296" s="367"/>
    </row>
    <row r="297" spans="1:29" ht="15.75" hidden="1">
      <c r="A297" s="533" t="s">
        <v>2727</v>
      </c>
      <c r="B297" s="533">
        <v>8</v>
      </c>
      <c r="C297" s="533" t="s">
        <v>201</v>
      </c>
      <c r="D297" s="572" t="s">
        <v>1619</v>
      </c>
      <c r="E297" s="571" t="str">
        <f t="shared" si="251"/>
        <v xml:space="preserve"> FLUSH WOOD DOORS</v>
      </c>
      <c r="F297" s="533" t="str">
        <f t="shared" si="231"/>
        <v>AR</v>
      </c>
      <c r="G297" s="533" t="s">
        <v>2722</v>
      </c>
      <c r="H297" s="533">
        <v>296</v>
      </c>
      <c r="I297" s="533" t="str">
        <f>I295</f>
        <v>081416 - FLUSH WOOD DOORS</v>
      </c>
      <c r="J297" s="533" t="str">
        <f>J295</f>
        <v>081416 - FLUSH WOOD DOORS</v>
      </c>
      <c r="K297" s="87" t="s">
        <v>19</v>
      </c>
      <c r="L297" s="87" t="s">
        <v>268</v>
      </c>
      <c r="M297" s="89">
        <v>48</v>
      </c>
      <c r="N297" s="89" t="s">
        <v>95</v>
      </c>
      <c r="O297" s="367">
        <v>15</v>
      </c>
      <c r="P297" s="25">
        <f>O297*M297</f>
        <v>720</v>
      </c>
      <c r="X297" s="87" t="s">
        <v>268</v>
      </c>
      <c r="Y297" s="445">
        <v>48</v>
      </c>
      <c r="Z297" s="440" t="s">
        <v>95</v>
      </c>
      <c r="AA297" s="440">
        <v>15</v>
      </c>
      <c r="AB297" s="367">
        <v>720</v>
      </c>
      <c r="AC297" s="443"/>
    </row>
    <row r="298" spans="1:29" ht="15.75" hidden="1">
      <c r="A298" s="533" t="s">
        <v>2727</v>
      </c>
      <c r="B298" s="533">
        <v>8</v>
      </c>
      <c r="C298" s="533" t="s">
        <v>201</v>
      </c>
      <c r="D298" s="572" t="s">
        <v>1629</v>
      </c>
      <c r="E298" s="571" t="s">
        <v>1229</v>
      </c>
      <c r="F298" s="533" t="str">
        <f t="shared" si="231"/>
        <v>AR</v>
      </c>
      <c r="G298" s="533" t="s">
        <v>2725</v>
      </c>
      <c r="H298" s="533">
        <v>297</v>
      </c>
      <c r="I298" s="533" t="str">
        <f t="shared" ref="I298:I299" si="272">L298</f>
        <v>083113 - ACCESS DOORS AND FRAMES</v>
      </c>
      <c r="J298" s="533" t="str">
        <f t="shared" ref="J298:J299" si="273">L298</f>
        <v>083113 - ACCESS DOORS AND FRAMES</v>
      </c>
      <c r="K298" s="87"/>
      <c r="L298" s="96" t="s">
        <v>269</v>
      </c>
      <c r="M298" s="89"/>
      <c r="N298" s="89"/>
      <c r="O298" s="367">
        <v>0</v>
      </c>
      <c r="P298" s="94"/>
      <c r="X298" s="87" t="s">
        <v>269</v>
      </c>
      <c r="Y298" s="466"/>
      <c r="Z298" s="440"/>
      <c r="AA298" s="440">
        <v>0</v>
      </c>
      <c r="AB298" s="367"/>
      <c r="AC298" s="367"/>
    </row>
    <row r="299" spans="1:29" ht="15.75" hidden="1">
      <c r="A299" s="533" t="s">
        <v>2727</v>
      </c>
      <c r="B299" s="533">
        <v>8</v>
      </c>
      <c r="C299" s="533" t="s">
        <v>201</v>
      </c>
      <c r="D299" s="572" t="s">
        <v>1629</v>
      </c>
      <c r="E299" s="571" t="str">
        <f t="shared" ref="E299:E305" si="274">E298</f>
        <v xml:space="preserve"> ACCESS DOORS AND FRAMES</v>
      </c>
      <c r="F299" s="533" t="str">
        <f t="shared" si="231"/>
        <v>AR</v>
      </c>
      <c r="G299" s="533" t="s">
        <v>2725</v>
      </c>
      <c r="H299" s="533">
        <v>298</v>
      </c>
      <c r="I299" s="533" t="str">
        <f t="shared" si="272"/>
        <v>Water tank cover; comprising 1.5 thick galvanized steel sheet skins; 50 thick injected polyurethane core, steel angle frame set in concrete; including epoxy paint, hinges, ironmongery, fittings and fixings; complete; as specified and as Drg. A-502; detail 5</v>
      </c>
      <c r="J299" s="533" t="str">
        <f t="shared" si="273"/>
        <v>Water tank cover; comprising 1.5 thick galvanized steel sheet skins; 50 thick injected polyurethane core, steel angle frame set in concrete; including epoxy paint, hinges, ironmongery, fittings and fixings; complete; as specified and as Drg. A-502; detail 5</v>
      </c>
      <c r="K299" s="87"/>
      <c r="L299" s="574" t="s">
        <v>270</v>
      </c>
      <c r="M299" s="89"/>
      <c r="N299" s="89"/>
      <c r="O299" s="367">
        <v>0</v>
      </c>
      <c r="P299" s="94"/>
      <c r="X299" s="87" t="s">
        <v>270</v>
      </c>
      <c r="Y299" s="625"/>
      <c r="Z299" s="440"/>
      <c r="AA299" s="440">
        <v>0</v>
      </c>
      <c r="AB299" s="367"/>
      <c r="AC299" s="367"/>
    </row>
    <row r="300" spans="1:29" ht="15.75" hidden="1">
      <c r="A300" s="533" t="s">
        <v>2727</v>
      </c>
      <c r="B300" s="533">
        <v>8</v>
      </c>
      <c r="C300" s="533" t="s">
        <v>201</v>
      </c>
      <c r="D300" s="572" t="s">
        <v>1629</v>
      </c>
      <c r="E300" s="571" t="str">
        <f t="shared" si="274"/>
        <v xml:space="preserve"> ACCESS DOORS AND FRAMES</v>
      </c>
      <c r="F300" s="533" t="str">
        <f t="shared" si="231"/>
        <v>AR</v>
      </c>
      <c r="G300" s="533" t="s">
        <v>2722</v>
      </c>
      <c r="H300" s="533">
        <v>299</v>
      </c>
      <c r="I300" s="533" t="str">
        <f>I298</f>
        <v>083113 - ACCESS DOORS AND FRAMES</v>
      </c>
      <c r="J300" s="533" t="str">
        <f>J298</f>
        <v>083113 - ACCESS DOORS AND FRAMES</v>
      </c>
      <c r="K300" s="87" t="s">
        <v>13</v>
      </c>
      <c r="L300" s="87" t="s">
        <v>271</v>
      </c>
      <c r="M300" s="89">
        <v>2</v>
      </c>
      <c r="N300" s="89" t="s">
        <v>39</v>
      </c>
      <c r="O300" s="367">
        <v>357</v>
      </c>
      <c r="P300" s="25">
        <f>O300*M300</f>
        <v>714</v>
      </c>
      <c r="X300" s="87" t="s">
        <v>271</v>
      </c>
      <c r="Y300" s="445">
        <v>2</v>
      </c>
      <c r="Z300" s="440" t="s">
        <v>39</v>
      </c>
      <c r="AA300" s="440">
        <v>357</v>
      </c>
      <c r="AB300" s="367">
        <v>714</v>
      </c>
      <c r="AC300" s="444"/>
    </row>
    <row r="301" spans="1:29" ht="15.75" hidden="1">
      <c r="A301" s="533" t="s">
        <v>2727</v>
      </c>
      <c r="B301" s="533">
        <v>8</v>
      </c>
      <c r="C301" s="533" t="s">
        <v>201</v>
      </c>
      <c r="D301" s="572" t="s">
        <v>1629</v>
      </c>
      <c r="E301" s="571" t="str">
        <f t="shared" si="274"/>
        <v xml:space="preserve"> ACCESS DOORS AND FRAMES</v>
      </c>
      <c r="F301" s="533" t="str">
        <f t="shared" si="231"/>
        <v>AR</v>
      </c>
      <c r="G301" s="533" t="s">
        <v>2725</v>
      </c>
      <c r="H301" s="533">
        <v>300</v>
      </c>
      <c r="I301" s="533" t="str">
        <f>L301</f>
        <v>Shaft access panels; comprising 100 x 50 preservative treated softwood frame, 12 thick blockboard, with hardwood edging, 6 thick plywood facing on both sides, finished to receive paint; including hinges, architrave, paint, ironmongery, fittings and fixings; complete; as specified and as Drg. A-501; detail 7</v>
      </c>
      <c r="J301" s="533" t="str">
        <f>L301</f>
        <v>Shaft access panels; comprising 100 x 50 preservative treated softwood frame, 12 thick blockboard, with hardwood edging, 6 thick plywood facing on both sides, finished to receive paint; including hinges, architrave, paint, ironmongery, fittings and fixings; complete; as specified and as Drg. A-501; detail 7</v>
      </c>
      <c r="K301" s="87"/>
      <c r="L301" s="96" t="s">
        <v>272</v>
      </c>
      <c r="M301" s="89"/>
      <c r="N301" s="89"/>
      <c r="O301" s="367">
        <v>0</v>
      </c>
      <c r="P301" s="94"/>
      <c r="X301" s="87" t="s">
        <v>272</v>
      </c>
      <c r="Y301" s="466"/>
      <c r="Z301" s="440"/>
      <c r="AA301" s="440">
        <v>0</v>
      </c>
      <c r="AB301" s="367"/>
      <c r="AC301" s="367"/>
    </row>
    <row r="302" spans="1:29" ht="15.75" hidden="1">
      <c r="A302" s="533" t="s">
        <v>2727</v>
      </c>
      <c r="B302" s="533">
        <v>8</v>
      </c>
      <c r="C302" s="533" t="s">
        <v>201</v>
      </c>
      <c r="D302" s="572" t="s">
        <v>1629</v>
      </c>
      <c r="E302" s="571" t="str">
        <f t="shared" si="274"/>
        <v xml:space="preserve"> ACCESS DOORS AND FRAMES</v>
      </c>
      <c r="F302" s="533" t="str">
        <f t="shared" si="231"/>
        <v>AR</v>
      </c>
      <c r="G302" s="533" t="s">
        <v>2722</v>
      </c>
      <c r="H302" s="533">
        <v>301</v>
      </c>
      <c r="I302" s="533" t="str">
        <f>I300</f>
        <v>083113 - ACCESS DOORS AND FRAMES</v>
      </c>
      <c r="J302" s="533" t="str">
        <f>J300</f>
        <v>083113 - ACCESS DOORS AND FRAMES</v>
      </c>
      <c r="K302" s="87" t="s">
        <v>15</v>
      </c>
      <c r="L302" s="87" t="s">
        <v>273</v>
      </c>
      <c r="M302" s="89">
        <v>1</v>
      </c>
      <c r="N302" s="89" t="s">
        <v>39</v>
      </c>
      <c r="O302" s="367">
        <v>305</v>
      </c>
      <c r="P302" s="25">
        <f>O302*M302</f>
        <v>305</v>
      </c>
      <c r="X302" s="87" t="s">
        <v>273</v>
      </c>
      <c r="Y302" s="445">
        <v>1</v>
      </c>
      <c r="Z302" s="440" t="s">
        <v>39</v>
      </c>
      <c r="AA302" s="440">
        <v>305</v>
      </c>
      <c r="AB302" s="367">
        <v>305</v>
      </c>
      <c r="AC302" s="367"/>
    </row>
    <row r="303" spans="1:29" ht="15.75" hidden="1">
      <c r="A303" s="533" t="s">
        <v>2727</v>
      </c>
      <c r="B303" s="533">
        <v>8</v>
      </c>
      <c r="C303" s="533" t="s">
        <v>201</v>
      </c>
      <c r="D303" s="572" t="s">
        <v>1629</v>
      </c>
      <c r="E303" s="571" t="str">
        <f t="shared" si="274"/>
        <v xml:space="preserve"> ACCESS DOORS AND FRAMES</v>
      </c>
      <c r="F303" s="533" t="str">
        <f t="shared" si="231"/>
        <v>AR</v>
      </c>
      <c r="G303" s="533" t="s">
        <v>2725</v>
      </c>
      <c r="H303" s="533">
        <v>302</v>
      </c>
      <c r="I303" s="533" t="str">
        <f>L303</f>
        <v>Electrical closets door; comprising 40 x 20 x 3 thick galvanized steel channel frame; 3 thick fixed steel louvers, polyurethane foam filling, with associated steel frame and hardware, factory primed for painting; including paint, ironmongery, all necessary fixings and fittings; complete; as specified and as Drg. A-501; detail 6</v>
      </c>
      <c r="J303" s="533" t="str">
        <f>L303</f>
        <v>Electrical closets door; comprising 40 x 20 x 3 thick galvanized steel channel frame; 3 thick fixed steel louvers, polyurethane foam filling, with associated steel frame and hardware, factory primed for painting; including paint, ironmongery, all necessary fixings and fittings; complete; as specified and as Drg. A-501; detail 6</v>
      </c>
      <c r="K303" s="87"/>
      <c r="L303" s="96" t="s">
        <v>274</v>
      </c>
      <c r="M303" s="89"/>
      <c r="N303" s="89"/>
      <c r="O303" s="367">
        <v>0</v>
      </c>
      <c r="P303" s="94"/>
      <c r="X303" s="87" t="s">
        <v>274</v>
      </c>
      <c r="Y303" s="466"/>
      <c r="Z303" s="440"/>
      <c r="AA303" s="440">
        <v>0</v>
      </c>
      <c r="AB303" s="367"/>
      <c r="AC303" s="367"/>
    </row>
    <row r="304" spans="1:29" ht="15.75" hidden="1">
      <c r="A304" s="533" t="s">
        <v>2727</v>
      </c>
      <c r="B304" s="533">
        <v>8</v>
      </c>
      <c r="C304" s="533" t="s">
        <v>201</v>
      </c>
      <c r="D304" s="572" t="s">
        <v>1629</v>
      </c>
      <c r="E304" s="571" t="str">
        <f t="shared" si="274"/>
        <v xml:space="preserve"> ACCESS DOORS AND FRAMES</v>
      </c>
      <c r="F304" s="533" t="str">
        <f t="shared" si="231"/>
        <v>AR</v>
      </c>
      <c r="G304" s="533" t="s">
        <v>2722</v>
      </c>
      <c r="H304" s="533">
        <v>303</v>
      </c>
      <c r="I304" s="533" t="str">
        <f t="shared" ref="I304:J304" si="275">I302</f>
        <v>083113 - ACCESS DOORS AND FRAMES</v>
      </c>
      <c r="J304" s="533" t="str">
        <f t="shared" si="275"/>
        <v>083113 - ACCESS DOORS AND FRAMES</v>
      </c>
      <c r="K304" s="224" t="s">
        <v>17</v>
      </c>
      <c r="L304" s="224" t="s">
        <v>275</v>
      </c>
      <c r="M304" s="225">
        <v>2</v>
      </c>
      <c r="N304" s="225" t="s">
        <v>39</v>
      </c>
      <c r="O304" s="367"/>
      <c r="P304" s="25">
        <f t="shared" ref="P304:P305" si="276">O304*M304</f>
        <v>0</v>
      </c>
      <c r="X304" s="224" t="s">
        <v>275</v>
      </c>
      <c r="Y304" s="446">
        <v>2</v>
      </c>
      <c r="Z304" s="441" t="s">
        <v>39</v>
      </c>
      <c r="AA304" s="441"/>
      <c r="AB304" s="367">
        <v>0</v>
      </c>
      <c r="AC304" s="367"/>
    </row>
    <row r="305" spans="1:29" ht="16.5" hidden="1" thickBot="1">
      <c r="A305" s="533" t="s">
        <v>2727</v>
      </c>
      <c r="B305" s="533">
        <v>8</v>
      </c>
      <c r="C305" s="533" t="s">
        <v>201</v>
      </c>
      <c r="D305" s="572" t="s">
        <v>1629</v>
      </c>
      <c r="E305" s="571" t="str">
        <f t="shared" si="274"/>
        <v xml:space="preserve"> ACCESS DOORS AND FRAMES</v>
      </c>
      <c r="F305" s="533" t="str">
        <f t="shared" si="231"/>
        <v>AR</v>
      </c>
      <c r="G305" s="533" t="s">
        <v>2722</v>
      </c>
      <c r="H305" s="533">
        <v>304</v>
      </c>
      <c r="I305" s="533" t="str">
        <f t="shared" ref="I305:J305" si="277">I303</f>
        <v>Electrical closets door; comprising 40 x 20 x 3 thick galvanized steel channel frame; 3 thick fixed steel louvers, polyurethane foam filling, with associated steel frame and hardware, factory primed for painting; including paint, ironmongery, all necessary fixings and fittings; complete; as specified and as Drg. A-501; detail 6</v>
      </c>
      <c r="J305" s="533" t="str">
        <f t="shared" si="277"/>
        <v>Electrical closets door; comprising 40 x 20 x 3 thick galvanized steel channel frame; 3 thick fixed steel louvers, polyurethane foam filling, with associated steel frame and hardware, factory primed for painting; including paint, ironmongery, all necessary fixings and fittings; complete; as specified and as Drg. A-501; detail 6</v>
      </c>
      <c r="K305" s="87" t="s">
        <v>17</v>
      </c>
      <c r="L305" s="87" t="s">
        <v>276</v>
      </c>
      <c r="M305" s="223">
        <v>1</v>
      </c>
      <c r="N305" s="89" t="s">
        <v>39</v>
      </c>
      <c r="O305" s="367">
        <v>675</v>
      </c>
      <c r="P305" s="25">
        <f t="shared" si="276"/>
        <v>675</v>
      </c>
      <c r="X305" s="87" t="s">
        <v>276</v>
      </c>
      <c r="Y305" s="445">
        <v>1</v>
      </c>
      <c r="Z305" s="442" t="s">
        <v>39</v>
      </c>
      <c r="AA305" s="440">
        <v>675</v>
      </c>
      <c r="AB305" s="367">
        <v>675</v>
      </c>
      <c r="AC305" s="367"/>
    </row>
    <row r="306" spans="1:29" ht="15.75" hidden="1">
      <c r="A306" s="533" t="s">
        <v>2727</v>
      </c>
      <c r="B306" s="533">
        <v>8</v>
      </c>
      <c r="C306" s="533" t="s">
        <v>201</v>
      </c>
      <c r="D306" s="572" t="s">
        <v>2739</v>
      </c>
      <c r="E306" s="571" t="s">
        <v>1316</v>
      </c>
      <c r="F306" s="533" t="s">
        <v>1321</v>
      </c>
      <c r="G306" s="533" t="s">
        <v>2725</v>
      </c>
      <c r="H306" s="533">
        <v>305</v>
      </c>
      <c r="I306" s="533" t="str">
        <f t="shared" ref="I306:I307" si="278">L306</f>
        <v>083213 - SLIDING ALUMINIUM-FRAMED GLASS DOORS</v>
      </c>
      <c r="J306" s="533" t="str">
        <f t="shared" ref="J306:J307" si="279">L306</f>
        <v>083213 - SLIDING ALUMINIUM-FRAMED GLASS DOORS</v>
      </c>
      <c r="K306" s="87"/>
      <c r="L306" s="96" t="s">
        <v>277</v>
      </c>
      <c r="M306" s="89"/>
      <c r="N306" s="89"/>
      <c r="O306" s="367">
        <v>0</v>
      </c>
      <c r="P306" s="94"/>
      <c r="X306" s="87" t="s">
        <v>277</v>
      </c>
      <c r="Y306" s="466"/>
      <c r="Z306" s="440"/>
      <c r="AA306" s="440">
        <v>0</v>
      </c>
      <c r="AB306" s="367"/>
      <c r="AC306" s="367"/>
    </row>
    <row r="307" spans="1:29" ht="15.75" hidden="1">
      <c r="A307" s="533" t="s">
        <v>2727</v>
      </c>
      <c r="B307" s="533">
        <v>8</v>
      </c>
      <c r="C307" s="533" t="s">
        <v>201</v>
      </c>
      <c r="D307" s="572" t="s">
        <v>2739</v>
      </c>
      <c r="E307" s="571" t="str">
        <f t="shared" ref="E307:E310" si="280">E306</f>
        <v>SLIDING ALUMINIUM-FRAMED GLASS DOORS</v>
      </c>
      <c r="F307" s="533" t="s">
        <v>1321</v>
      </c>
      <c r="G307" s="533" t="s">
        <v>2725</v>
      </c>
      <c r="H307" s="533">
        <v>306</v>
      </c>
      <c r="I307" s="533" t="str">
        <f t="shared" si="278"/>
        <v>Sliding aluminum glass doors and screens; high performance organic PVDF coating finish; including sub frames, bedding, pointing, glazing gaskets and beads, suspension system, rails, fittings, fixings and ironmongery; glazing; as Drg. A-600</v>
      </c>
      <c r="J307" s="533" t="str">
        <f t="shared" si="279"/>
        <v>Sliding aluminum glass doors and screens; high performance organic PVDF coating finish; including sub frames, bedding, pointing, glazing gaskets and beads, suspension system, rails, fittings, fixings and ironmongery; glazing; as Drg. A-600</v>
      </c>
      <c r="K307" s="87"/>
      <c r="L307" s="96" t="s">
        <v>278</v>
      </c>
      <c r="M307" s="89"/>
      <c r="N307" s="89"/>
      <c r="O307" s="367">
        <v>0</v>
      </c>
      <c r="P307" s="94"/>
      <c r="X307" s="87" t="s">
        <v>278</v>
      </c>
      <c r="Y307" s="466"/>
      <c r="Z307" s="440"/>
      <c r="AA307" s="440">
        <v>0</v>
      </c>
      <c r="AB307" s="367"/>
      <c r="AC307" s="367"/>
    </row>
    <row r="308" spans="1:29" ht="16.5" hidden="1" thickBot="1">
      <c r="A308" s="533" t="s">
        <v>2727</v>
      </c>
      <c r="B308" s="533">
        <v>8</v>
      </c>
      <c r="C308" s="533" t="s">
        <v>201</v>
      </c>
      <c r="D308" s="572" t="s">
        <v>2739</v>
      </c>
      <c r="E308" s="571" t="str">
        <f t="shared" si="280"/>
        <v>SLIDING ALUMINIUM-FRAMED GLASS DOORS</v>
      </c>
      <c r="F308" s="533" t="s">
        <v>1321</v>
      </c>
      <c r="G308" s="533" t="s">
        <v>2722</v>
      </c>
      <c r="H308" s="533">
        <v>307</v>
      </c>
      <c r="I308" s="533" t="str">
        <f t="shared" ref="I308:J308" si="281">I306</f>
        <v>083213 - SLIDING ALUMINIUM-FRAMED GLASS DOORS</v>
      </c>
      <c r="J308" s="533" t="str">
        <f t="shared" si="281"/>
        <v>083213 - SLIDING ALUMINIUM-FRAMED GLASS DOORS</v>
      </c>
      <c r="K308" s="87" t="s">
        <v>13</v>
      </c>
      <c r="L308" s="87" t="s">
        <v>279</v>
      </c>
      <c r="M308" s="223">
        <v>6</v>
      </c>
      <c r="N308" s="89" t="s">
        <v>39</v>
      </c>
      <c r="O308" s="367">
        <v>2802</v>
      </c>
      <c r="P308" s="25">
        <f t="shared" ref="P308:P310" si="282">O308*M308</f>
        <v>16812</v>
      </c>
      <c r="X308" s="87" t="s">
        <v>279</v>
      </c>
      <c r="Y308" s="445">
        <v>6</v>
      </c>
      <c r="Z308" s="442" t="s">
        <v>39</v>
      </c>
      <c r="AA308" s="440">
        <v>2802</v>
      </c>
      <c r="AB308" s="367">
        <v>16812</v>
      </c>
      <c r="AC308" s="367"/>
    </row>
    <row r="309" spans="1:29" ht="16.5" hidden="1" thickBot="1">
      <c r="A309" s="533" t="s">
        <v>2727</v>
      </c>
      <c r="B309" s="533">
        <v>8</v>
      </c>
      <c r="C309" s="533" t="s">
        <v>201</v>
      </c>
      <c r="D309" s="572" t="s">
        <v>2739</v>
      </c>
      <c r="E309" s="571" t="str">
        <f t="shared" si="280"/>
        <v>SLIDING ALUMINIUM-FRAMED GLASS DOORS</v>
      </c>
      <c r="F309" s="533" t="s">
        <v>1321</v>
      </c>
      <c r="G309" s="533" t="s">
        <v>2722</v>
      </c>
      <c r="H309" s="533">
        <v>308</v>
      </c>
      <c r="I309" s="533" t="str">
        <f t="shared" ref="I309:J309" si="283">I307</f>
        <v>Sliding aluminum glass doors and screens; high performance organic PVDF coating finish; including sub frames, bedding, pointing, glazing gaskets and beads, suspension system, rails, fittings, fixings and ironmongery; glazing; as Drg. A-600</v>
      </c>
      <c r="J309" s="533" t="str">
        <f t="shared" si="283"/>
        <v>Sliding aluminum glass doors and screens; high performance organic PVDF coating finish; including sub frames, bedding, pointing, glazing gaskets and beads, suspension system, rails, fittings, fixings and ironmongery; glazing; as Drg. A-600</v>
      </c>
      <c r="K309" s="87" t="s">
        <v>15</v>
      </c>
      <c r="L309" s="87" t="s">
        <v>280</v>
      </c>
      <c r="M309" s="223">
        <v>1</v>
      </c>
      <c r="N309" s="89" t="s">
        <v>39</v>
      </c>
      <c r="O309" s="367">
        <v>3515</v>
      </c>
      <c r="P309" s="25">
        <f t="shared" si="282"/>
        <v>3515</v>
      </c>
      <c r="X309" s="87" t="s">
        <v>280</v>
      </c>
      <c r="Y309" s="445">
        <v>1</v>
      </c>
      <c r="Z309" s="442" t="s">
        <v>39</v>
      </c>
      <c r="AA309" s="440">
        <v>3515</v>
      </c>
      <c r="AB309" s="367">
        <v>3515</v>
      </c>
      <c r="AC309" s="367"/>
    </row>
    <row r="310" spans="1:29" ht="16.5" hidden="1" thickBot="1">
      <c r="A310" s="533" t="s">
        <v>2727</v>
      </c>
      <c r="B310" s="533">
        <v>8</v>
      </c>
      <c r="C310" s="533" t="s">
        <v>201</v>
      </c>
      <c r="D310" s="572" t="s">
        <v>2739</v>
      </c>
      <c r="E310" s="571" t="str">
        <f t="shared" si="280"/>
        <v>SLIDING ALUMINIUM-FRAMED GLASS DOORS</v>
      </c>
      <c r="F310" s="533" t="s">
        <v>1321</v>
      </c>
      <c r="G310" s="533" t="s">
        <v>2722</v>
      </c>
      <c r="H310" s="533">
        <v>309</v>
      </c>
      <c r="I310" s="533" t="str">
        <f t="shared" ref="I310:J310" si="284">I308</f>
        <v>083213 - SLIDING ALUMINIUM-FRAMED GLASS DOORS</v>
      </c>
      <c r="J310" s="533" t="str">
        <f t="shared" si="284"/>
        <v>083213 - SLIDING ALUMINIUM-FRAMED GLASS DOORS</v>
      </c>
      <c r="K310" s="87" t="s">
        <v>17</v>
      </c>
      <c r="L310" s="87" t="s">
        <v>281</v>
      </c>
      <c r="M310" s="223">
        <v>1</v>
      </c>
      <c r="N310" s="89" t="s">
        <v>39</v>
      </c>
      <c r="O310" s="367">
        <v>3969</v>
      </c>
      <c r="P310" s="25">
        <f t="shared" si="282"/>
        <v>3969</v>
      </c>
      <c r="X310" s="87" t="s">
        <v>281</v>
      </c>
      <c r="Y310" s="445">
        <v>1</v>
      </c>
      <c r="Z310" s="442" t="s">
        <v>39</v>
      </c>
      <c r="AA310" s="440">
        <v>3969</v>
      </c>
      <c r="AB310" s="367">
        <v>3969</v>
      </c>
      <c r="AC310" s="367"/>
    </row>
    <row r="311" spans="1:29" ht="15.75" hidden="1">
      <c r="A311" s="533" t="s">
        <v>2727</v>
      </c>
      <c r="B311" s="533">
        <v>8</v>
      </c>
      <c r="C311" s="533" t="s">
        <v>201</v>
      </c>
      <c r="D311" s="572" t="s">
        <v>1645</v>
      </c>
      <c r="E311" s="571" t="s">
        <v>1230</v>
      </c>
      <c r="F311" s="533" t="str">
        <f t="shared" si="231"/>
        <v>AR</v>
      </c>
      <c r="G311" s="533" t="s">
        <v>2725</v>
      </c>
      <c r="H311" s="533">
        <v>310</v>
      </c>
      <c r="I311" s="533" t="str">
        <f t="shared" ref="I311:I312" si="285">L311</f>
        <v>084113 - ALUMINUM FRAMED ENTRANCES AND STOREFRONTS</v>
      </c>
      <c r="J311" s="533" t="str">
        <f t="shared" ref="J311:J312" si="286">L311</f>
        <v>084113 - ALUMINUM FRAMED ENTRANCES AND STOREFRONTS</v>
      </c>
      <c r="K311" s="224"/>
      <c r="L311" s="621" t="s">
        <v>282</v>
      </c>
      <c r="M311" s="225"/>
      <c r="N311" s="225"/>
      <c r="O311" s="367">
        <v>0</v>
      </c>
      <c r="P311" s="94"/>
      <c r="X311" s="224" t="s">
        <v>282</v>
      </c>
      <c r="Y311" s="624"/>
      <c r="Z311" s="441"/>
      <c r="AA311" s="441">
        <v>0</v>
      </c>
      <c r="AB311" s="367"/>
      <c r="AC311" s="367"/>
    </row>
    <row r="312" spans="1:29" ht="15.75" hidden="1">
      <c r="A312" s="533" t="s">
        <v>2727</v>
      </c>
      <c r="B312" s="533">
        <v>8</v>
      </c>
      <c r="C312" s="533" t="s">
        <v>201</v>
      </c>
      <c r="D312" s="572" t="s">
        <v>1645</v>
      </c>
      <c r="E312" s="571" t="str">
        <f t="shared" ref="E312:E316" si="287">E311</f>
        <v xml:space="preserve"> ALUMINUM FRAMED ENTRANCES AND STOREFRONTS</v>
      </c>
      <c r="F312" s="533" t="str">
        <f t="shared" si="231"/>
        <v>AR</v>
      </c>
      <c r="G312" s="533" t="s">
        <v>2725</v>
      </c>
      <c r="H312" s="533">
        <v>311</v>
      </c>
      <c r="I312" s="533" t="str">
        <f t="shared" si="285"/>
        <v>Aluminum alloy glazed doors and screens; high performance organic PVDF coating finish; including timber sub frames, bedding, pointing, glazing gaskets and beads, fittings, fixings and ironmongery, glazing; as Drg. A-600</v>
      </c>
      <c r="J312" s="533" t="str">
        <f t="shared" si="286"/>
        <v>Aluminum alloy glazed doors and screens; high performance organic PVDF coating finish; including timber sub frames, bedding, pointing, glazing gaskets and beads, fittings, fixings and ironmongery, glazing; as Drg. A-600</v>
      </c>
      <c r="K312" s="224"/>
      <c r="L312" s="621" t="s">
        <v>283</v>
      </c>
      <c r="M312" s="225"/>
      <c r="N312" s="225"/>
      <c r="O312" s="367">
        <v>0</v>
      </c>
      <c r="P312" s="94"/>
      <c r="X312" s="224" t="s">
        <v>283</v>
      </c>
      <c r="Y312" s="624"/>
      <c r="Z312" s="441"/>
      <c r="AA312" s="441">
        <v>0</v>
      </c>
      <c r="AB312" s="367"/>
      <c r="AC312" s="367"/>
    </row>
    <row r="313" spans="1:29" ht="15.75" hidden="1">
      <c r="A313" s="533" t="s">
        <v>2727</v>
      </c>
      <c r="B313" s="533">
        <v>8</v>
      </c>
      <c r="C313" s="533" t="s">
        <v>201</v>
      </c>
      <c r="D313" s="572" t="s">
        <v>1645</v>
      </c>
      <c r="E313" s="571" t="str">
        <f t="shared" si="287"/>
        <v xml:space="preserve"> ALUMINUM FRAMED ENTRANCES AND STOREFRONTS</v>
      </c>
      <c r="F313" s="533" t="str">
        <f t="shared" si="231"/>
        <v>AR</v>
      </c>
      <c r="G313" s="533" t="s">
        <v>2722</v>
      </c>
      <c r="H313" s="533">
        <v>312</v>
      </c>
      <c r="I313" s="533" t="str">
        <f t="shared" ref="I313:J313" si="288">I311</f>
        <v>084113 - ALUMINUM FRAMED ENTRANCES AND STOREFRONTS</v>
      </c>
      <c r="J313" s="533" t="str">
        <f t="shared" si="288"/>
        <v>084113 - ALUMINUM FRAMED ENTRANCES AND STOREFRONTS</v>
      </c>
      <c r="K313" s="224" t="s">
        <v>19</v>
      </c>
      <c r="L313" s="224" t="s">
        <v>284</v>
      </c>
      <c r="M313" s="225">
        <v>1</v>
      </c>
      <c r="N313" s="225" t="s">
        <v>39</v>
      </c>
      <c r="O313" s="367"/>
      <c r="P313" s="25">
        <f t="shared" ref="P313:P316" si="289">O313*M313</f>
        <v>0</v>
      </c>
      <c r="X313" s="224" t="s">
        <v>284</v>
      </c>
      <c r="Y313" s="446">
        <v>1</v>
      </c>
      <c r="Z313" s="441" t="s">
        <v>39</v>
      </c>
      <c r="AA313" s="441"/>
      <c r="AB313" s="367"/>
      <c r="AC313" s="367"/>
    </row>
    <row r="314" spans="1:29" ht="15.75" hidden="1">
      <c r="A314" s="533" t="s">
        <v>2727</v>
      </c>
      <c r="B314" s="533">
        <v>8</v>
      </c>
      <c r="C314" s="533" t="s">
        <v>201</v>
      </c>
      <c r="D314" s="572" t="s">
        <v>1645</v>
      </c>
      <c r="E314" s="571" t="str">
        <f t="shared" si="287"/>
        <v xml:space="preserve"> ALUMINUM FRAMED ENTRANCES AND STOREFRONTS</v>
      </c>
      <c r="F314" s="533" t="str">
        <f t="shared" ref="F314:F336" si="290">VLOOKUP(D:D,trade,3,FALSE)</f>
        <v>AR</v>
      </c>
      <c r="G314" s="533" t="s">
        <v>2722</v>
      </c>
      <c r="H314" s="533">
        <v>313</v>
      </c>
      <c r="I314" s="533" t="str">
        <f t="shared" ref="I314:J314" si="291">I312</f>
        <v>Aluminum alloy glazed doors and screens; high performance organic PVDF coating finish; including timber sub frames, bedding, pointing, glazing gaskets and beads, fittings, fixings and ironmongery, glazing; as Drg. A-600</v>
      </c>
      <c r="J314" s="533" t="str">
        <f t="shared" si="291"/>
        <v>Aluminum alloy glazed doors and screens; high performance organic PVDF coating finish; including timber sub frames, bedding, pointing, glazing gaskets and beads, fittings, fixings and ironmongery, glazing; as Drg. A-600</v>
      </c>
      <c r="K314" s="224" t="s">
        <v>20</v>
      </c>
      <c r="L314" s="224" t="s">
        <v>285</v>
      </c>
      <c r="M314" s="225">
        <v>1</v>
      </c>
      <c r="N314" s="225" t="s">
        <v>39</v>
      </c>
      <c r="O314" s="367"/>
      <c r="P314" s="25">
        <f t="shared" si="289"/>
        <v>0</v>
      </c>
      <c r="X314" s="224" t="s">
        <v>285</v>
      </c>
      <c r="Y314" s="446">
        <v>1</v>
      </c>
      <c r="Z314" s="441" t="s">
        <v>39</v>
      </c>
      <c r="AA314" s="441"/>
      <c r="AB314" s="367"/>
      <c r="AC314" s="367"/>
    </row>
    <row r="315" spans="1:29" ht="15.75" hidden="1">
      <c r="A315" s="533" t="s">
        <v>2727</v>
      </c>
      <c r="B315" s="533">
        <v>8</v>
      </c>
      <c r="C315" s="533" t="s">
        <v>201</v>
      </c>
      <c r="D315" s="572" t="s">
        <v>1645</v>
      </c>
      <c r="E315" s="571" t="str">
        <f t="shared" si="287"/>
        <v xml:space="preserve"> ALUMINUM FRAMED ENTRANCES AND STOREFRONTS</v>
      </c>
      <c r="F315" s="533" t="str">
        <f t="shared" si="290"/>
        <v>AR</v>
      </c>
      <c r="G315" s="533" t="s">
        <v>2722</v>
      </c>
      <c r="H315" s="533">
        <v>314</v>
      </c>
      <c r="I315" s="533" t="str">
        <f t="shared" ref="I315:J315" si="292">I313</f>
        <v>084113 - ALUMINUM FRAMED ENTRANCES AND STOREFRONTS</v>
      </c>
      <c r="J315" s="533" t="str">
        <f t="shared" si="292"/>
        <v>084113 - ALUMINUM FRAMED ENTRANCES AND STOREFRONTS</v>
      </c>
      <c r="K315" s="224" t="s">
        <v>21</v>
      </c>
      <c r="L315" s="224" t="s">
        <v>286</v>
      </c>
      <c r="M315" s="225">
        <v>1</v>
      </c>
      <c r="N315" s="225" t="s">
        <v>39</v>
      </c>
      <c r="O315" s="367"/>
      <c r="P315" s="25">
        <f t="shared" si="289"/>
        <v>0</v>
      </c>
      <c r="X315" s="224" t="s">
        <v>286</v>
      </c>
      <c r="Y315" s="446">
        <v>1</v>
      </c>
      <c r="Z315" s="441" t="s">
        <v>39</v>
      </c>
      <c r="AA315" s="441"/>
      <c r="AB315" s="367"/>
      <c r="AC315" s="367"/>
    </row>
    <row r="316" spans="1:29" ht="15.75" hidden="1">
      <c r="A316" s="533" t="s">
        <v>2727</v>
      </c>
      <c r="B316" s="533">
        <v>8</v>
      </c>
      <c r="C316" s="533" t="s">
        <v>201</v>
      </c>
      <c r="D316" s="572" t="s">
        <v>1645</v>
      </c>
      <c r="E316" s="571" t="str">
        <f t="shared" si="287"/>
        <v xml:space="preserve"> ALUMINUM FRAMED ENTRANCES AND STOREFRONTS</v>
      </c>
      <c r="F316" s="533" t="str">
        <f t="shared" si="290"/>
        <v>AR</v>
      </c>
      <c r="G316" s="533" t="s">
        <v>2722</v>
      </c>
      <c r="H316" s="533">
        <v>315</v>
      </c>
      <c r="I316" s="533" t="str">
        <f t="shared" ref="I316:J316" si="293">I314</f>
        <v>Aluminum alloy glazed doors and screens; high performance organic PVDF coating finish; including timber sub frames, bedding, pointing, glazing gaskets and beads, fittings, fixings and ironmongery, glazing; as Drg. A-600</v>
      </c>
      <c r="J316" s="533" t="str">
        <f t="shared" si="293"/>
        <v>Aluminum alloy glazed doors and screens; high performance organic PVDF coating finish; including timber sub frames, bedding, pointing, glazing gaskets and beads, fittings, fixings and ironmongery, glazing; as Drg. A-600</v>
      </c>
      <c r="K316" s="224" t="s">
        <v>45</v>
      </c>
      <c r="L316" s="224" t="s">
        <v>287</v>
      </c>
      <c r="M316" s="225">
        <v>1</v>
      </c>
      <c r="N316" s="225" t="s">
        <v>39</v>
      </c>
      <c r="O316" s="367"/>
      <c r="P316" s="25">
        <f t="shared" si="289"/>
        <v>0</v>
      </c>
      <c r="X316" s="224" t="s">
        <v>287</v>
      </c>
      <c r="Y316" s="446">
        <v>1</v>
      </c>
      <c r="Z316" s="441" t="s">
        <v>39</v>
      </c>
      <c r="AA316" s="441"/>
      <c r="AB316" s="367"/>
      <c r="AC316" s="367"/>
    </row>
    <row r="317" spans="1:29" ht="15.75" hidden="1">
      <c r="A317" s="533" t="s">
        <v>2727</v>
      </c>
      <c r="B317" s="533">
        <v>8</v>
      </c>
      <c r="C317" s="533" t="s">
        <v>201</v>
      </c>
      <c r="D317" s="572" t="s">
        <v>1661</v>
      </c>
      <c r="E317" s="571" t="s">
        <v>1231</v>
      </c>
      <c r="F317" s="533" t="str">
        <f t="shared" si="290"/>
        <v>AR</v>
      </c>
      <c r="G317" s="533" t="s">
        <v>2725</v>
      </c>
      <c r="H317" s="533">
        <v>316</v>
      </c>
      <c r="I317" s="533" t="str">
        <f t="shared" ref="I317:I318" si="294">L317</f>
        <v>085113 - ALUMINUM WINDOWS</v>
      </c>
      <c r="J317" s="533" t="str">
        <f t="shared" ref="J317:J318" si="295">L317</f>
        <v>085113 - ALUMINUM WINDOWS</v>
      </c>
      <c r="K317" s="87"/>
      <c r="L317" s="96" t="s">
        <v>288</v>
      </c>
      <c r="M317" s="89"/>
      <c r="N317" s="89"/>
      <c r="O317" s="367">
        <v>0</v>
      </c>
      <c r="P317" s="94"/>
      <c r="X317" s="87" t="s">
        <v>288</v>
      </c>
      <c r="Y317" s="466"/>
      <c r="Z317" s="440"/>
      <c r="AA317" s="440">
        <v>0</v>
      </c>
      <c r="AB317" s="367"/>
      <c r="AC317" s="367"/>
    </row>
    <row r="318" spans="1:29" ht="15.75" hidden="1">
      <c r="A318" s="533" t="s">
        <v>2727</v>
      </c>
      <c r="B318" s="533">
        <v>8</v>
      </c>
      <c r="C318" s="533" t="s">
        <v>201</v>
      </c>
      <c r="D318" s="572" t="s">
        <v>1661</v>
      </c>
      <c r="E318" s="571" t="str">
        <f t="shared" ref="E318:E336" si="296">E317</f>
        <v xml:space="preserve"> ALUMINUM WINDOWS</v>
      </c>
      <c r="F318" s="533" t="str">
        <f t="shared" si="290"/>
        <v>AR</v>
      </c>
      <c r="G318" s="533" t="s">
        <v>2725</v>
      </c>
      <c r="H318" s="533">
        <v>317</v>
      </c>
      <c r="I318" s="533" t="str">
        <f t="shared" si="294"/>
        <v>Window and screens; aluminum alloy; high performance organic PVDF coating finish; including sub frame, fixings, bedding, pointing, glazing gaskets and beads, ironmongery, glazing; complete; as specified and as Drg. A-600</v>
      </c>
      <c r="J318" s="533" t="str">
        <f t="shared" si="295"/>
        <v>Window and screens; aluminum alloy; high performance organic PVDF coating finish; including sub frame, fixings, bedding, pointing, glazing gaskets and beads, ironmongery, glazing; complete; as specified and as Drg. A-600</v>
      </c>
      <c r="K318" s="87"/>
      <c r="L318" s="96" t="s">
        <v>289</v>
      </c>
      <c r="M318" s="89"/>
      <c r="N318" s="89"/>
      <c r="O318" s="367">
        <v>0</v>
      </c>
      <c r="P318" s="94"/>
      <c r="X318" s="87" t="s">
        <v>289</v>
      </c>
      <c r="Y318" s="466"/>
      <c r="Z318" s="440"/>
      <c r="AA318" s="440">
        <v>0</v>
      </c>
      <c r="AB318" s="367"/>
      <c r="AC318" s="367"/>
    </row>
    <row r="319" spans="1:29" ht="16.5" hidden="1" thickBot="1">
      <c r="A319" s="533" t="s">
        <v>2727</v>
      </c>
      <c r="B319" s="533">
        <v>8</v>
      </c>
      <c r="C319" s="533" t="s">
        <v>201</v>
      </c>
      <c r="D319" s="572" t="s">
        <v>1661</v>
      </c>
      <c r="E319" s="571" t="str">
        <f t="shared" si="296"/>
        <v xml:space="preserve"> ALUMINUM WINDOWS</v>
      </c>
      <c r="F319" s="533" t="str">
        <f t="shared" si="290"/>
        <v>AR</v>
      </c>
      <c r="G319" s="533" t="s">
        <v>2722</v>
      </c>
      <c r="H319" s="533">
        <v>318</v>
      </c>
      <c r="I319" s="533" t="str">
        <f t="shared" ref="I319:J319" si="297">I317</f>
        <v>085113 - ALUMINUM WINDOWS</v>
      </c>
      <c r="J319" s="533" t="str">
        <f t="shared" si="297"/>
        <v>085113 - ALUMINUM WINDOWS</v>
      </c>
      <c r="K319" s="87" t="s">
        <v>13</v>
      </c>
      <c r="L319" s="87" t="s">
        <v>290</v>
      </c>
      <c r="M319" s="223">
        <v>2</v>
      </c>
      <c r="N319" s="89" t="s">
        <v>39</v>
      </c>
      <c r="O319" s="367">
        <v>979</v>
      </c>
      <c r="P319" s="25">
        <f t="shared" ref="P319:P336" si="298">O319*M319</f>
        <v>1958</v>
      </c>
      <c r="X319" s="87" t="s">
        <v>290</v>
      </c>
      <c r="Y319" s="445">
        <v>2</v>
      </c>
      <c r="Z319" s="442" t="s">
        <v>39</v>
      </c>
      <c r="AA319" s="440">
        <v>979</v>
      </c>
      <c r="AB319" s="367">
        <v>1958</v>
      </c>
      <c r="AC319" s="367"/>
    </row>
    <row r="320" spans="1:29" ht="15.75" hidden="1">
      <c r="A320" s="533" t="s">
        <v>2727</v>
      </c>
      <c r="B320" s="533">
        <v>8</v>
      </c>
      <c r="C320" s="533" t="s">
        <v>201</v>
      </c>
      <c r="D320" s="572" t="s">
        <v>1661</v>
      </c>
      <c r="E320" s="571" t="str">
        <f t="shared" si="296"/>
        <v xml:space="preserve"> ALUMINUM WINDOWS</v>
      </c>
      <c r="F320" s="533" t="str">
        <f t="shared" si="290"/>
        <v>AR</v>
      </c>
      <c r="G320" s="533" t="s">
        <v>2722</v>
      </c>
      <c r="H320" s="533">
        <v>319</v>
      </c>
      <c r="I320" s="533" t="str">
        <f t="shared" ref="I320:J320" si="299">I318</f>
        <v>Window and screens; aluminum alloy; high performance organic PVDF coating finish; including sub frame, fixings, bedding, pointing, glazing gaskets and beads, ironmongery, glazing; complete; as specified and as Drg. A-600</v>
      </c>
      <c r="J320" s="533" t="str">
        <f t="shared" si="299"/>
        <v>Window and screens; aluminum alloy; high performance organic PVDF coating finish; including sub frame, fixings, bedding, pointing, glazing gaskets and beads, ironmongery, glazing; complete; as specified and as Drg. A-600</v>
      </c>
      <c r="K320" s="224" t="s">
        <v>15</v>
      </c>
      <c r="L320" s="224" t="s">
        <v>291</v>
      </c>
      <c r="M320" s="225">
        <v>3</v>
      </c>
      <c r="N320" s="225" t="s">
        <v>39</v>
      </c>
      <c r="O320" s="367">
        <v>0</v>
      </c>
      <c r="P320" s="25">
        <f t="shared" si="298"/>
        <v>0</v>
      </c>
      <c r="X320" s="224" t="s">
        <v>291</v>
      </c>
      <c r="Y320" s="446">
        <v>3</v>
      </c>
      <c r="Z320" s="441" t="s">
        <v>39</v>
      </c>
      <c r="AA320" s="441">
        <v>0</v>
      </c>
      <c r="AB320" s="367"/>
      <c r="AC320" s="367"/>
    </row>
    <row r="321" spans="1:29" ht="15.75" hidden="1">
      <c r="A321" s="533" t="s">
        <v>2727</v>
      </c>
      <c r="B321" s="533">
        <v>8</v>
      </c>
      <c r="C321" s="533" t="s">
        <v>201</v>
      </c>
      <c r="D321" s="572" t="s">
        <v>1661</v>
      </c>
      <c r="E321" s="571" t="str">
        <f t="shared" si="296"/>
        <v xml:space="preserve"> ALUMINUM WINDOWS</v>
      </c>
      <c r="F321" s="533" t="str">
        <f t="shared" si="290"/>
        <v>AR</v>
      </c>
      <c r="G321" s="533" t="s">
        <v>2722</v>
      </c>
      <c r="H321" s="533">
        <v>320</v>
      </c>
      <c r="I321" s="533" t="str">
        <f t="shared" ref="I321:J321" si="300">I319</f>
        <v>085113 - ALUMINUM WINDOWS</v>
      </c>
      <c r="J321" s="533" t="str">
        <f t="shared" si="300"/>
        <v>085113 - ALUMINUM WINDOWS</v>
      </c>
      <c r="K321" s="224" t="s">
        <v>17</v>
      </c>
      <c r="L321" s="224" t="s">
        <v>292</v>
      </c>
      <c r="M321" s="225">
        <v>2</v>
      </c>
      <c r="N321" s="225" t="s">
        <v>39</v>
      </c>
      <c r="O321" s="367">
        <v>0</v>
      </c>
      <c r="P321" s="25">
        <f t="shared" si="298"/>
        <v>0</v>
      </c>
      <c r="X321" s="224" t="s">
        <v>292</v>
      </c>
      <c r="Y321" s="446">
        <v>2</v>
      </c>
      <c r="Z321" s="441" t="s">
        <v>39</v>
      </c>
      <c r="AA321" s="441">
        <v>0</v>
      </c>
      <c r="AB321" s="367"/>
      <c r="AC321" s="367"/>
    </row>
    <row r="322" spans="1:29" ht="15.75" hidden="1">
      <c r="A322" s="533" t="s">
        <v>2727</v>
      </c>
      <c r="B322" s="533">
        <v>8</v>
      </c>
      <c r="C322" s="533" t="s">
        <v>201</v>
      </c>
      <c r="D322" s="572" t="s">
        <v>1661</v>
      </c>
      <c r="E322" s="571" t="str">
        <f t="shared" si="296"/>
        <v xml:space="preserve"> ALUMINUM WINDOWS</v>
      </c>
      <c r="F322" s="533" t="str">
        <f t="shared" si="290"/>
        <v>AR</v>
      </c>
      <c r="G322" s="533" t="s">
        <v>2722</v>
      </c>
      <c r="H322" s="533">
        <v>321</v>
      </c>
      <c r="I322" s="533" t="str">
        <f t="shared" ref="I322:J322" si="301">I320</f>
        <v>Window and screens; aluminum alloy; high performance organic PVDF coating finish; including sub frame, fixings, bedding, pointing, glazing gaskets and beads, ironmongery, glazing; complete; as specified and as Drg. A-600</v>
      </c>
      <c r="J322" s="533" t="str">
        <f t="shared" si="301"/>
        <v>Window and screens; aluminum alloy; high performance organic PVDF coating finish; including sub frame, fixings, bedding, pointing, glazing gaskets and beads, ironmongery, glazing; complete; as specified and as Drg. A-600</v>
      </c>
      <c r="K322" s="224" t="s">
        <v>19</v>
      </c>
      <c r="L322" s="224" t="s">
        <v>293</v>
      </c>
      <c r="M322" s="225">
        <v>1</v>
      </c>
      <c r="N322" s="225" t="s">
        <v>39</v>
      </c>
      <c r="O322" s="367">
        <v>0</v>
      </c>
      <c r="P322" s="25">
        <f t="shared" si="298"/>
        <v>0</v>
      </c>
      <c r="X322" s="224" t="s">
        <v>293</v>
      </c>
      <c r="Y322" s="446">
        <v>1</v>
      </c>
      <c r="Z322" s="441" t="s">
        <v>39</v>
      </c>
      <c r="AA322" s="441">
        <v>0</v>
      </c>
      <c r="AB322" s="367"/>
      <c r="AC322" s="367"/>
    </row>
    <row r="323" spans="1:29" ht="16.5" hidden="1" thickBot="1">
      <c r="A323" s="533" t="s">
        <v>2727</v>
      </c>
      <c r="B323" s="533">
        <v>8</v>
      </c>
      <c r="C323" s="533" t="s">
        <v>201</v>
      </c>
      <c r="D323" s="572" t="s">
        <v>1661</v>
      </c>
      <c r="E323" s="571" t="str">
        <f t="shared" si="296"/>
        <v xml:space="preserve"> ALUMINUM WINDOWS</v>
      </c>
      <c r="F323" s="533" t="str">
        <f t="shared" si="290"/>
        <v>AR</v>
      </c>
      <c r="G323" s="533" t="s">
        <v>2722</v>
      </c>
      <c r="H323" s="533">
        <v>322</v>
      </c>
      <c r="I323" s="533" t="str">
        <f t="shared" ref="I323:J323" si="302">I321</f>
        <v>085113 - ALUMINUM WINDOWS</v>
      </c>
      <c r="J323" s="533" t="str">
        <f t="shared" si="302"/>
        <v>085113 - ALUMINUM WINDOWS</v>
      </c>
      <c r="K323" s="87" t="s">
        <v>15</v>
      </c>
      <c r="L323" s="87" t="s">
        <v>294</v>
      </c>
      <c r="M323" s="223">
        <v>2</v>
      </c>
      <c r="N323" s="89" t="s">
        <v>39</v>
      </c>
      <c r="O323" s="367">
        <v>1145</v>
      </c>
      <c r="P323" s="25">
        <f t="shared" si="298"/>
        <v>2290</v>
      </c>
      <c r="X323" s="87" t="s">
        <v>294</v>
      </c>
      <c r="Y323" s="445">
        <v>2</v>
      </c>
      <c r="Z323" s="442" t="s">
        <v>39</v>
      </c>
      <c r="AA323" s="440">
        <v>1145</v>
      </c>
      <c r="AB323" s="367">
        <v>2290</v>
      </c>
      <c r="AC323" s="367"/>
    </row>
    <row r="324" spans="1:29" ht="15.75" hidden="1">
      <c r="A324" s="533" t="s">
        <v>2727</v>
      </c>
      <c r="B324" s="533">
        <v>8</v>
      </c>
      <c r="C324" s="533" t="s">
        <v>201</v>
      </c>
      <c r="D324" s="572" t="s">
        <v>1661</v>
      </c>
      <c r="E324" s="571" t="str">
        <f t="shared" si="296"/>
        <v xml:space="preserve"> ALUMINUM WINDOWS</v>
      </c>
      <c r="F324" s="533" t="str">
        <f t="shared" si="290"/>
        <v>AR</v>
      </c>
      <c r="G324" s="533" t="s">
        <v>2722</v>
      </c>
      <c r="H324" s="533">
        <v>323</v>
      </c>
      <c r="I324" s="533" t="str">
        <f t="shared" ref="I324:J324" si="303">I322</f>
        <v>Window and screens; aluminum alloy; high performance organic PVDF coating finish; including sub frame, fixings, bedding, pointing, glazing gaskets and beads, ironmongery, glazing; complete; as specified and as Drg. A-600</v>
      </c>
      <c r="J324" s="533" t="str">
        <f t="shared" si="303"/>
        <v>Window and screens; aluminum alloy; high performance organic PVDF coating finish; including sub frame, fixings, bedding, pointing, glazing gaskets and beads, ironmongery, glazing; complete; as specified and as Drg. A-600</v>
      </c>
      <c r="K324" s="224" t="s">
        <v>21</v>
      </c>
      <c r="L324" s="224" t="s">
        <v>295</v>
      </c>
      <c r="M324" s="225">
        <v>2</v>
      </c>
      <c r="N324" s="225" t="s">
        <v>39</v>
      </c>
      <c r="O324" s="367">
        <v>0</v>
      </c>
      <c r="P324" s="25">
        <f t="shared" si="298"/>
        <v>0</v>
      </c>
      <c r="X324" s="224" t="s">
        <v>295</v>
      </c>
      <c r="Y324" s="446">
        <v>2</v>
      </c>
      <c r="Z324" s="441" t="s">
        <v>39</v>
      </c>
      <c r="AA324" s="441">
        <v>0</v>
      </c>
      <c r="AB324" s="367"/>
      <c r="AC324" s="367"/>
    </row>
    <row r="325" spans="1:29" ht="15.75" hidden="1">
      <c r="A325" s="533" t="s">
        <v>2727</v>
      </c>
      <c r="B325" s="533">
        <v>8</v>
      </c>
      <c r="C325" s="533" t="s">
        <v>201</v>
      </c>
      <c r="D325" s="572" t="s">
        <v>1661</v>
      </c>
      <c r="E325" s="571" t="str">
        <f t="shared" si="296"/>
        <v xml:space="preserve"> ALUMINUM WINDOWS</v>
      </c>
      <c r="F325" s="533" t="str">
        <f t="shared" si="290"/>
        <v>AR</v>
      </c>
      <c r="G325" s="533" t="s">
        <v>2722</v>
      </c>
      <c r="H325" s="533">
        <v>324</v>
      </c>
      <c r="I325" s="533" t="str">
        <f t="shared" ref="I325:J325" si="304">I323</f>
        <v>085113 - ALUMINUM WINDOWS</v>
      </c>
      <c r="J325" s="533" t="str">
        <f t="shared" si="304"/>
        <v>085113 - ALUMINUM WINDOWS</v>
      </c>
      <c r="K325" s="224" t="s">
        <v>45</v>
      </c>
      <c r="L325" s="224" t="s">
        <v>296</v>
      </c>
      <c r="M325" s="225">
        <v>2</v>
      </c>
      <c r="N325" s="225" t="s">
        <v>39</v>
      </c>
      <c r="O325" s="367">
        <v>0</v>
      </c>
      <c r="P325" s="25">
        <f t="shared" si="298"/>
        <v>0</v>
      </c>
      <c r="X325" s="224" t="s">
        <v>296</v>
      </c>
      <c r="Y325" s="446">
        <v>2</v>
      </c>
      <c r="Z325" s="441" t="s">
        <v>39</v>
      </c>
      <c r="AA325" s="441">
        <v>0</v>
      </c>
      <c r="AB325" s="367"/>
      <c r="AC325" s="367"/>
    </row>
    <row r="326" spans="1:29" ht="15.75" hidden="1">
      <c r="A326" s="533" t="s">
        <v>2727</v>
      </c>
      <c r="B326" s="533">
        <v>8</v>
      </c>
      <c r="C326" s="533" t="s">
        <v>201</v>
      </c>
      <c r="D326" s="572" t="s">
        <v>1661</v>
      </c>
      <c r="E326" s="571" t="str">
        <f t="shared" si="296"/>
        <v xml:space="preserve"> ALUMINUM WINDOWS</v>
      </c>
      <c r="F326" s="533" t="str">
        <f t="shared" si="290"/>
        <v>AR</v>
      </c>
      <c r="G326" s="533" t="s">
        <v>2722</v>
      </c>
      <c r="H326" s="533">
        <v>325</v>
      </c>
      <c r="I326" s="533" t="str">
        <f t="shared" ref="I326:J326" si="305">I324</f>
        <v>Window and screens; aluminum alloy; high performance organic PVDF coating finish; including sub frame, fixings, bedding, pointing, glazing gaskets and beads, ironmongery, glazing; complete; as specified and as Drg. A-600</v>
      </c>
      <c r="J326" s="533" t="str">
        <f t="shared" si="305"/>
        <v>Window and screens; aluminum alloy; high performance organic PVDF coating finish; including sub frame, fixings, bedding, pointing, glazing gaskets and beads, ironmongery, glazing; complete; as specified and as Drg. A-600</v>
      </c>
      <c r="K326" s="224" t="s">
        <v>48</v>
      </c>
      <c r="L326" s="224" t="s">
        <v>297</v>
      </c>
      <c r="M326" s="225">
        <v>6</v>
      </c>
      <c r="N326" s="225" t="s">
        <v>39</v>
      </c>
      <c r="O326" s="367">
        <v>0</v>
      </c>
      <c r="P326" s="25">
        <f t="shared" si="298"/>
        <v>0</v>
      </c>
      <c r="X326" s="224" t="s">
        <v>297</v>
      </c>
      <c r="Y326" s="446">
        <v>6</v>
      </c>
      <c r="Z326" s="441" t="s">
        <v>39</v>
      </c>
      <c r="AA326" s="441">
        <v>0</v>
      </c>
      <c r="AB326" s="367"/>
      <c r="AC326" s="367"/>
    </row>
    <row r="327" spans="1:29" ht="15.75" hidden="1">
      <c r="A327" s="533" t="s">
        <v>2727</v>
      </c>
      <c r="B327" s="533">
        <v>8</v>
      </c>
      <c r="C327" s="533" t="s">
        <v>201</v>
      </c>
      <c r="D327" s="572" t="s">
        <v>1661</v>
      </c>
      <c r="E327" s="571" t="str">
        <f t="shared" si="296"/>
        <v xml:space="preserve"> ALUMINUM WINDOWS</v>
      </c>
      <c r="F327" s="533" t="str">
        <f t="shared" si="290"/>
        <v>AR</v>
      </c>
      <c r="G327" s="533" t="s">
        <v>2722</v>
      </c>
      <c r="H327" s="533">
        <v>326</v>
      </c>
      <c r="I327" s="533" t="str">
        <f t="shared" ref="I327:J327" si="306">I325</f>
        <v>085113 - ALUMINUM WINDOWS</v>
      </c>
      <c r="J327" s="533" t="str">
        <f t="shared" si="306"/>
        <v>085113 - ALUMINUM WINDOWS</v>
      </c>
      <c r="K327" s="224" t="s">
        <v>50</v>
      </c>
      <c r="L327" s="224" t="s">
        <v>298</v>
      </c>
      <c r="M327" s="225">
        <v>2</v>
      </c>
      <c r="N327" s="225" t="s">
        <v>39</v>
      </c>
      <c r="O327" s="367">
        <v>0</v>
      </c>
      <c r="P327" s="25">
        <f t="shared" si="298"/>
        <v>0</v>
      </c>
      <c r="X327" s="224" t="s">
        <v>298</v>
      </c>
      <c r="Y327" s="446">
        <v>2</v>
      </c>
      <c r="Z327" s="441" t="s">
        <v>39</v>
      </c>
      <c r="AA327" s="441">
        <v>0</v>
      </c>
      <c r="AB327" s="367"/>
      <c r="AC327" s="367"/>
    </row>
    <row r="328" spans="1:29" ht="15.75" hidden="1">
      <c r="A328" s="533" t="s">
        <v>2727</v>
      </c>
      <c r="B328" s="533">
        <v>8</v>
      </c>
      <c r="C328" s="533" t="s">
        <v>201</v>
      </c>
      <c r="D328" s="572" t="s">
        <v>1661</v>
      </c>
      <c r="E328" s="571" t="str">
        <f t="shared" si="296"/>
        <v xml:space="preserve"> ALUMINUM WINDOWS</v>
      </c>
      <c r="F328" s="533" t="str">
        <f t="shared" si="290"/>
        <v>AR</v>
      </c>
      <c r="G328" s="533" t="s">
        <v>2722</v>
      </c>
      <c r="H328" s="533">
        <v>327</v>
      </c>
      <c r="I328" s="533" t="str">
        <f t="shared" ref="I328:J328" si="307">I326</f>
        <v>Window and screens; aluminum alloy; high performance organic PVDF coating finish; including sub frame, fixings, bedding, pointing, glazing gaskets and beads, ironmongery, glazing; complete; as specified and as Drg. A-600</v>
      </c>
      <c r="J328" s="533" t="str">
        <f t="shared" si="307"/>
        <v>Window and screens; aluminum alloy; high performance organic PVDF coating finish; including sub frame, fixings, bedding, pointing, glazing gaskets and beads, ironmongery, glazing; complete; as specified and as Drg. A-600</v>
      </c>
      <c r="K328" s="224" t="s">
        <v>76</v>
      </c>
      <c r="L328" s="224" t="s">
        <v>299</v>
      </c>
      <c r="M328" s="225">
        <v>1</v>
      </c>
      <c r="N328" s="225" t="s">
        <v>39</v>
      </c>
      <c r="O328" s="367">
        <v>0</v>
      </c>
      <c r="P328" s="25">
        <f t="shared" si="298"/>
        <v>0</v>
      </c>
      <c r="X328" s="224" t="s">
        <v>299</v>
      </c>
      <c r="Y328" s="446">
        <v>1</v>
      </c>
      <c r="Z328" s="441" t="s">
        <v>39</v>
      </c>
      <c r="AA328" s="441">
        <v>0</v>
      </c>
      <c r="AB328" s="367"/>
      <c r="AC328" s="367"/>
    </row>
    <row r="329" spans="1:29" ht="15.75" hidden="1">
      <c r="A329" s="533" t="s">
        <v>2727</v>
      </c>
      <c r="B329" s="533">
        <v>8</v>
      </c>
      <c r="C329" s="533" t="s">
        <v>201</v>
      </c>
      <c r="D329" s="572" t="s">
        <v>1661</v>
      </c>
      <c r="E329" s="571" t="str">
        <f t="shared" si="296"/>
        <v xml:space="preserve"> ALUMINUM WINDOWS</v>
      </c>
      <c r="F329" s="533" t="str">
        <f t="shared" si="290"/>
        <v>AR</v>
      </c>
      <c r="G329" s="533" t="s">
        <v>2722</v>
      </c>
      <c r="H329" s="533">
        <v>328</v>
      </c>
      <c r="I329" s="533" t="str">
        <f t="shared" ref="I329:J329" si="308">I327</f>
        <v>085113 - ALUMINUM WINDOWS</v>
      </c>
      <c r="J329" s="533" t="str">
        <f t="shared" si="308"/>
        <v>085113 - ALUMINUM WINDOWS</v>
      </c>
      <c r="K329" s="224" t="s">
        <v>77</v>
      </c>
      <c r="L329" s="224" t="s">
        <v>300</v>
      </c>
      <c r="M329" s="225">
        <v>4</v>
      </c>
      <c r="N329" s="225" t="s">
        <v>39</v>
      </c>
      <c r="O329" s="367">
        <v>0</v>
      </c>
      <c r="P329" s="25">
        <f t="shared" si="298"/>
        <v>0</v>
      </c>
      <c r="X329" s="224" t="s">
        <v>300</v>
      </c>
      <c r="Y329" s="446">
        <v>4</v>
      </c>
      <c r="Z329" s="441" t="s">
        <v>39</v>
      </c>
      <c r="AA329" s="441">
        <v>0</v>
      </c>
      <c r="AB329" s="367"/>
      <c r="AC329" s="367"/>
    </row>
    <row r="330" spans="1:29" ht="15.75" hidden="1">
      <c r="A330" s="533" t="s">
        <v>2727</v>
      </c>
      <c r="B330" s="533">
        <v>8</v>
      </c>
      <c r="C330" s="533" t="s">
        <v>201</v>
      </c>
      <c r="D330" s="572" t="s">
        <v>1661</v>
      </c>
      <c r="E330" s="571" t="str">
        <f t="shared" si="296"/>
        <v xml:space="preserve"> ALUMINUM WINDOWS</v>
      </c>
      <c r="F330" s="533" t="str">
        <f t="shared" si="290"/>
        <v>AR</v>
      </c>
      <c r="G330" s="533" t="s">
        <v>2722</v>
      </c>
      <c r="H330" s="533">
        <v>329</v>
      </c>
      <c r="I330" s="533" t="str">
        <f t="shared" ref="I330:J330" si="309">I328</f>
        <v>Window and screens; aluminum alloy; high performance organic PVDF coating finish; including sub frame, fixings, bedding, pointing, glazing gaskets and beads, ironmongery, glazing; complete; as specified and as Drg. A-600</v>
      </c>
      <c r="J330" s="533" t="str">
        <f t="shared" si="309"/>
        <v>Window and screens; aluminum alloy; high performance organic PVDF coating finish; including sub frame, fixings, bedding, pointing, glazing gaskets and beads, ironmongery, glazing; complete; as specified and as Drg. A-600</v>
      </c>
      <c r="K330" s="224" t="s">
        <v>78</v>
      </c>
      <c r="L330" s="224" t="s">
        <v>301</v>
      </c>
      <c r="M330" s="225">
        <v>2</v>
      </c>
      <c r="N330" s="225" t="s">
        <v>39</v>
      </c>
      <c r="O330" s="367">
        <v>0</v>
      </c>
      <c r="P330" s="25">
        <f t="shared" si="298"/>
        <v>0</v>
      </c>
      <c r="X330" s="224" t="s">
        <v>301</v>
      </c>
      <c r="Y330" s="446">
        <v>2</v>
      </c>
      <c r="Z330" s="441" t="s">
        <v>39</v>
      </c>
      <c r="AA330" s="441">
        <v>0</v>
      </c>
      <c r="AB330" s="367"/>
      <c r="AC330" s="367"/>
    </row>
    <row r="331" spans="1:29" ht="16.5" hidden="1" thickBot="1">
      <c r="A331" s="533" t="s">
        <v>2727</v>
      </c>
      <c r="B331" s="533">
        <v>8</v>
      </c>
      <c r="C331" s="533" t="s">
        <v>201</v>
      </c>
      <c r="D331" s="572" t="s">
        <v>1661</v>
      </c>
      <c r="E331" s="571" t="str">
        <f t="shared" si="296"/>
        <v xml:space="preserve"> ALUMINUM WINDOWS</v>
      </c>
      <c r="F331" s="533" t="str">
        <f t="shared" si="290"/>
        <v>AR</v>
      </c>
      <c r="G331" s="533" t="s">
        <v>2722</v>
      </c>
      <c r="H331" s="533">
        <v>330</v>
      </c>
      <c r="I331" s="533" t="str">
        <f t="shared" ref="I331:J331" si="310">I329</f>
        <v>085113 - ALUMINUM WINDOWS</v>
      </c>
      <c r="J331" s="533" t="str">
        <f t="shared" si="310"/>
        <v>085113 - ALUMINUM WINDOWS</v>
      </c>
      <c r="K331" s="87" t="s">
        <v>17</v>
      </c>
      <c r="L331" s="87" t="s">
        <v>303</v>
      </c>
      <c r="M331" s="223">
        <v>3</v>
      </c>
      <c r="N331" s="89" t="s">
        <v>39</v>
      </c>
      <c r="O331" s="367">
        <v>852</v>
      </c>
      <c r="P331" s="25">
        <f t="shared" si="298"/>
        <v>2556</v>
      </c>
      <c r="X331" s="87" t="s">
        <v>303</v>
      </c>
      <c r="Y331" s="445">
        <v>3</v>
      </c>
      <c r="Z331" s="442" t="s">
        <v>39</v>
      </c>
      <c r="AA331" s="440">
        <v>852</v>
      </c>
      <c r="AB331" s="367">
        <v>2556</v>
      </c>
      <c r="AC331" s="367"/>
    </row>
    <row r="332" spans="1:29" ht="15.75" hidden="1">
      <c r="A332" s="533" t="s">
        <v>2727</v>
      </c>
      <c r="B332" s="533">
        <v>8</v>
      </c>
      <c r="C332" s="533" t="s">
        <v>201</v>
      </c>
      <c r="D332" s="572" t="s">
        <v>1661</v>
      </c>
      <c r="E332" s="571" t="str">
        <f t="shared" si="296"/>
        <v xml:space="preserve"> ALUMINUM WINDOWS</v>
      </c>
      <c r="F332" s="533" t="str">
        <f t="shared" si="290"/>
        <v>AR</v>
      </c>
      <c r="G332" s="533" t="s">
        <v>2722</v>
      </c>
      <c r="H332" s="533">
        <v>331</v>
      </c>
      <c r="I332" s="533" t="str">
        <f t="shared" ref="I332:J332" si="311">I330</f>
        <v>Window and screens; aluminum alloy; high performance organic PVDF coating finish; including sub frame, fixings, bedding, pointing, glazing gaskets and beads, ironmongery, glazing; complete; as specified and as Drg. A-600</v>
      </c>
      <c r="J332" s="533" t="str">
        <f t="shared" si="311"/>
        <v>Window and screens; aluminum alloy; high performance organic PVDF coating finish; including sub frame, fixings, bedding, pointing, glazing gaskets and beads, ironmongery, glazing; complete; as specified and as Drg. A-600</v>
      </c>
      <c r="K332" s="224" t="s">
        <v>304</v>
      </c>
      <c r="L332" s="224" t="s">
        <v>305</v>
      </c>
      <c r="M332" s="225">
        <v>1</v>
      </c>
      <c r="N332" s="225" t="s">
        <v>39</v>
      </c>
      <c r="O332" s="367"/>
      <c r="P332" s="25">
        <f t="shared" si="298"/>
        <v>0</v>
      </c>
      <c r="X332" s="224" t="s">
        <v>305</v>
      </c>
      <c r="Y332" s="446">
        <v>1</v>
      </c>
      <c r="Z332" s="441" t="s">
        <v>39</v>
      </c>
      <c r="AA332" s="441"/>
      <c r="AB332" s="367">
        <v>0</v>
      </c>
      <c r="AC332" s="367"/>
    </row>
    <row r="333" spans="1:29" ht="16.5" hidden="1" thickBot="1">
      <c r="A333" s="533" t="s">
        <v>2727</v>
      </c>
      <c r="B333" s="533">
        <v>8</v>
      </c>
      <c r="C333" s="533" t="s">
        <v>201</v>
      </c>
      <c r="D333" s="572" t="s">
        <v>1661</v>
      </c>
      <c r="E333" s="571" t="str">
        <f t="shared" si="296"/>
        <v xml:space="preserve"> ALUMINUM WINDOWS</v>
      </c>
      <c r="F333" s="533" t="str">
        <f t="shared" si="290"/>
        <v>AR</v>
      </c>
      <c r="G333" s="533" t="s">
        <v>2722</v>
      </c>
      <c r="H333" s="533">
        <v>332</v>
      </c>
      <c r="I333" s="533" t="str">
        <f t="shared" ref="I333:J333" si="312">I331</f>
        <v>085113 - ALUMINUM WINDOWS</v>
      </c>
      <c r="J333" s="533" t="str">
        <f t="shared" si="312"/>
        <v>085113 - ALUMINUM WINDOWS</v>
      </c>
      <c r="K333" s="87" t="s">
        <v>19</v>
      </c>
      <c r="L333" s="87" t="s">
        <v>307</v>
      </c>
      <c r="M333" s="223">
        <v>1</v>
      </c>
      <c r="N333" s="89" t="s">
        <v>39</v>
      </c>
      <c r="O333" s="367">
        <v>1000</v>
      </c>
      <c r="P333" s="25">
        <f t="shared" si="298"/>
        <v>1000</v>
      </c>
      <c r="X333" s="87" t="s">
        <v>307</v>
      </c>
      <c r="Y333" s="445">
        <v>1</v>
      </c>
      <c r="Z333" s="442" t="s">
        <v>39</v>
      </c>
      <c r="AA333" s="440">
        <v>1000</v>
      </c>
      <c r="AB333" s="367">
        <v>1000</v>
      </c>
      <c r="AC333" s="367"/>
    </row>
    <row r="334" spans="1:29" ht="15.75" hidden="1">
      <c r="A334" s="533" t="s">
        <v>2727</v>
      </c>
      <c r="B334" s="533">
        <v>8</v>
      </c>
      <c r="C334" s="533" t="s">
        <v>201</v>
      </c>
      <c r="D334" s="572" t="s">
        <v>1661</v>
      </c>
      <c r="E334" s="571" t="str">
        <f t="shared" si="296"/>
        <v xml:space="preserve"> ALUMINUM WINDOWS</v>
      </c>
      <c r="F334" s="533" t="str">
        <f t="shared" si="290"/>
        <v>AR</v>
      </c>
      <c r="G334" s="533" t="s">
        <v>2722</v>
      </c>
      <c r="H334" s="533">
        <v>333</v>
      </c>
      <c r="I334" s="533" t="str">
        <f t="shared" ref="I334:J334" si="313">I332</f>
        <v>Window and screens; aluminum alloy; high performance organic PVDF coating finish; including sub frame, fixings, bedding, pointing, glazing gaskets and beads, ironmongery, glazing; complete; as specified and as Drg. A-600</v>
      </c>
      <c r="J334" s="533" t="str">
        <f t="shared" si="313"/>
        <v>Window and screens; aluminum alloy; high performance organic PVDF coating finish; including sub frame, fixings, bedding, pointing, glazing gaskets and beads, ironmongery, glazing; complete; as specified and as Drg. A-600</v>
      </c>
      <c r="K334" s="224" t="s">
        <v>13</v>
      </c>
      <c r="L334" s="224" t="s">
        <v>308</v>
      </c>
      <c r="M334" s="225">
        <v>2</v>
      </c>
      <c r="N334" s="225" t="s">
        <v>39</v>
      </c>
      <c r="O334" s="367">
        <v>0</v>
      </c>
      <c r="P334" s="25">
        <f t="shared" si="298"/>
        <v>0</v>
      </c>
      <c r="X334" s="224" t="s">
        <v>308</v>
      </c>
      <c r="Y334" s="446">
        <v>2</v>
      </c>
      <c r="Z334" s="441" t="s">
        <v>39</v>
      </c>
      <c r="AA334" s="441">
        <v>0</v>
      </c>
      <c r="AB334" s="367"/>
      <c r="AC334" s="367"/>
    </row>
    <row r="335" spans="1:29" ht="16.5" hidden="1" thickBot="1">
      <c r="A335" s="533" t="s">
        <v>2727</v>
      </c>
      <c r="B335" s="533">
        <v>8</v>
      </c>
      <c r="C335" s="533" t="s">
        <v>201</v>
      </c>
      <c r="D335" s="572" t="s">
        <v>1661</v>
      </c>
      <c r="E335" s="571" t="str">
        <f t="shared" si="296"/>
        <v xml:space="preserve"> ALUMINUM WINDOWS</v>
      </c>
      <c r="F335" s="533" t="str">
        <f t="shared" si="290"/>
        <v>AR</v>
      </c>
      <c r="G335" s="533" t="s">
        <v>2722</v>
      </c>
      <c r="H335" s="533">
        <v>334</v>
      </c>
      <c r="I335" s="533" t="str">
        <f t="shared" ref="I335:J335" si="314">I333</f>
        <v>085113 - ALUMINUM WINDOWS</v>
      </c>
      <c r="J335" s="533" t="str">
        <f t="shared" si="314"/>
        <v>085113 - ALUMINUM WINDOWS</v>
      </c>
      <c r="K335" s="87" t="s">
        <v>13</v>
      </c>
      <c r="L335" s="87" t="s">
        <v>309</v>
      </c>
      <c r="M335" s="223">
        <v>1</v>
      </c>
      <c r="N335" s="89" t="s">
        <v>39</v>
      </c>
      <c r="O335" s="367">
        <v>4269</v>
      </c>
      <c r="P335" s="25">
        <f t="shared" si="298"/>
        <v>4269</v>
      </c>
      <c r="X335" s="87" t="s">
        <v>309</v>
      </c>
      <c r="Y335" s="445">
        <v>1</v>
      </c>
      <c r="Z335" s="442" t="s">
        <v>39</v>
      </c>
      <c r="AA335" s="440">
        <v>4269</v>
      </c>
      <c r="AB335" s="367">
        <v>4269</v>
      </c>
      <c r="AC335" s="367"/>
    </row>
    <row r="336" spans="1:29" ht="15.75" hidden="1">
      <c r="A336" s="533" t="s">
        <v>2727</v>
      </c>
      <c r="B336" s="533">
        <v>8</v>
      </c>
      <c r="C336" s="533" t="s">
        <v>201</v>
      </c>
      <c r="D336" s="572" t="s">
        <v>1661</v>
      </c>
      <c r="E336" s="571" t="str">
        <f t="shared" si="296"/>
        <v xml:space="preserve"> ALUMINUM WINDOWS</v>
      </c>
      <c r="F336" s="533" t="str">
        <f t="shared" si="290"/>
        <v>AR</v>
      </c>
      <c r="G336" s="533" t="s">
        <v>2722</v>
      </c>
      <c r="H336" s="533">
        <v>335</v>
      </c>
      <c r="I336" s="533" t="str">
        <f t="shared" ref="I336:J336" si="315">I334</f>
        <v>Window and screens; aluminum alloy; high performance organic PVDF coating finish; including sub frame, fixings, bedding, pointing, glazing gaskets and beads, ironmongery, glazing; complete; as specified and as Drg. A-600</v>
      </c>
      <c r="J336" s="533" t="str">
        <f t="shared" si="315"/>
        <v>Window and screens; aluminum alloy; high performance organic PVDF coating finish; including sub frame, fixings, bedding, pointing, glazing gaskets and beads, ironmongery, glazing; complete; as specified and as Drg. A-600</v>
      </c>
      <c r="K336" s="224" t="s">
        <v>17</v>
      </c>
      <c r="L336" s="224" t="s">
        <v>310</v>
      </c>
      <c r="M336" s="225">
        <v>2</v>
      </c>
      <c r="N336" s="225" t="s">
        <v>39</v>
      </c>
      <c r="O336" s="368">
        <v>0</v>
      </c>
      <c r="P336" s="25">
        <f t="shared" si="298"/>
        <v>0</v>
      </c>
      <c r="X336" s="224" t="s">
        <v>310</v>
      </c>
      <c r="Y336" s="446">
        <v>2</v>
      </c>
      <c r="Z336" s="441" t="s">
        <v>39</v>
      </c>
      <c r="AA336" s="441">
        <v>0</v>
      </c>
      <c r="AB336" s="368"/>
      <c r="AC336" s="368"/>
    </row>
    <row r="337" spans="1:29" ht="15.75" hidden="1">
      <c r="A337" s="533" t="s">
        <v>2727</v>
      </c>
      <c r="B337" s="533">
        <v>8</v>
      </c>
      <c r="C337" s="533" t="s">
        <v>201</v>
      </c>
      <c r="D337" s="572" t="s">
        <v>2740</v>
      </c>
      <c r="E337" s="571" t="s">
        <v>1232</v>
      </c>
      <c r="F337" s="533" t="s">
        <v>1321</v>
      </c>
      <c r="G337" s="533" t="s">
        <v>2725</v>
      </c>
      <c r="H337" s="533">
        <v>336</v>
      </c>
      <c r="I337" s="533" t="str">
        <f t="shared" ref="I337:I338" si="316">L337</f>
        <v>087111 - DOOR HARDWARE (SCHEDULED BY DESCRIBING PRODUCTS)</v>
      </c>
      <c r="J337" s="533" t="str">
        <f t="shared" ref="J337:J339" si="317">L337</f>
        <v>087111 - DOOR HARDWARE (SCHEDULED BY DESCRIBING PRODUCTS)</v>
      </c>
      <c r="K337" s="87"/>
      <c r="L337" s="96" t="s">
        <v>311</v>
      </c>
      <c r="M337" s="89"/>
      <c r="N337" s="89"/>
      <c r="O337" s="367">
        <v>0</v>
      </c>
      <c r="P337" s="94"/>
      <c r="X337" s="87" t="s">
        <v>311</v>
      </c>
      <c r="Y337" s="466"/>
      <c r="Z337" s="440"/>
      <c r="AA337" s="440">
        <v>0</v>
      </c>
      <c r="AB337" s="367"/>
      <c r="AC337" s="367"/>
    </row>
    <row r="338" spans="1:29" ht="15.75" hidden="1">
      <c r="A338" s="533" t="s">
        <v>2727</v>
      </c>
      <c r="B338" s="533">
        <v>8</v>
      </c>
      <c r="C338" s="533" t="s">
        <v>201</v>
      </c>
      <c r="D338" s="572" t="s">
        <v>2740</v>
      </c>
      <c r="E338" s="571" t="str">
        <f t="shared" ref="E338:E380" si="318">E337</f>
        <v xml:space="preserve"> DOOR HARDWARE (SCHEDULED BY DESCRIBING PRODUCTS)</v>
      </c>
      <c r="F338" s="533" t="s">
        <v>1321</v>
      </c>
      <c r="G338" s="533" t="s">
        <v>2725</v>
      </c>
      <c r="H338" s="533">
        <v>337</v>
      </c>
      <c r="I338" s="533" t="str">
        <f t="shared" si="316"/>
        <v>Door hardware sets; including all  ironmongery and accessories as per hardware sets scheduled by describing products; as specified and as Drg. A-611</v>
      </c>
      <c r="J338" s="533" t="s">
        <v>313</v>
      </c>
      <c r="K338" s="87"/>
      <c r="L338" s="96" t="s">
        <v>312</v>
      </c>
      <c r="M338" s="89"/>
      <c r="N338" s="89"/>
      <c r="O338" s="367">
        <v>0</v>
      </c>
      <c r="P338" s="94"/>
      <c r="X338" s="87" t="s">
        <v>312</v>
      </c>
      <c r="Y338" s="466"/>
      <c r="Z338" s="440"/>
      <c r="AA338" s="440">
        <v>0</v>
      </c>
      <c r="AB338" s="367"/>
      <c r="AC338" s="367"/>
    </row>
    <row r="339" spans="1:29" ht="15.75" hidden="1">
      <c r="A339" s="533" t="s">
        <v>2727</v>
      </c>
      <c r="B339" s="533">
        <v>8</v>
      </c>
      <c r="C339" s="533" t="s">
        <v>201</v>
      </c>
      <c r="D339" s="572" t="s">
        <v>2740</v>
      </c>
      <c r="E339" s="571" t="str">
        <f t="shared" si="318"/>
        <v xml:space="preserve"> DOOR HARDWARE (SCHEDULED BY DESCRIBING PRODUCTS)</v>
      </c>
      <c r="F339" s="533" t="s">
        <v>1321</v>
      </c>
      <c r="G339" s="533" t="s">
        <v>2725</v>
      </c>
      <c r="H339" s="533">
        <v>338</v>
      </c>
      <c r="I339" s="533" t="s">
        <v>312</v>
      </c>
      <c r="J339" s="533" t="str">
        <f t="shared" si="317"/>
        <v>For non fire rated doors</v>
      </c>
      <c r="K339" s="87"/>
      <c r="L339" s="96" t="s">
        <v>313</v>
      </c>
      <c r="M339" s="89"/>
      <c r="N339" s="89"/>
      <c r="O339" s="367">
        <v>0</v>
      </c>
      <c r="P339" s="94"/>
      <c r="X339" s="87" t="s">
        <v>313</v>
      </c>
      <c r="Y339" s="466"/>
      <c r="Z339" s="440"/>
      <c r="AA339" s="440">
        <v>0</v>
      </c>
      <c r="AB339" s="367"/>
      <c r="AC339" s="367"/>
    </row>
    <row r="340" spans="1:29" ht="16.5" hidden="1" thickBot="1">
      <c r="A340" s="533" t="s">
        <v>2727</v>
      </c>
      <c r="B340" s="533">
        <v>8</v>
      </c>
      <c r="C340" s="533" t="s">
        <v>201</v>
      </c>
      <c r="D340" s="572" t="s">
        <v>2740</v>
      </c>
      <c r="E340" s="571" t="str">
        <f t="shared" si="318"/>
        <v xml:space="preserve"> DOOR HARDWARE (SCHEDULED BY DESCRIBING PRODUCTS)</v>
      </c>
      <c r="F340" s="533" t="s">
        <v>1321</v>
      </c>
      <c r="G340" s="533" t="s">
        <v>2722</v>
      </c>
      <c r="H340" s="533">
        <v>339</v>
      </c>
      <c r="I340" s="533" t="str">
        <f t="shared" ref="I340:J340" si="319">I338</f>
        <v>Door hardware sets; including all  ironmongery and accessories as per hardware sets scheduled by describing products; as specified and as Drg. A-611</v>
      </c>
      <c r="J340" s="533" t="str">
        <f t="shared" si="319"/>
        <v>For non fire rated doors</v>
      </c>
      <c r="K340" s="87" t="s">
        <v>15</v>
      </c>
      <c r="L340" s="87" t="s">
        <v>314</v>
      </c>
      <c r="M340" s="223">
        <v>1</v>
      </c>
      <c r="N340" s="89" t="s">
        <v>39</v>
      </c>
      <c r="O340" s="367">
        <v>269</v>
      </c>
      <c r="P340" s="25">
        <f t="shared" ref="P340:P362" si="320">O340*M340</f>
        <v>269</v>
      </c>
      <c r="X340" s="87" t="s">
        <v>314</v>
      </c>
      <c r="Y340" s="445">
        <v>7</v>
      </c>
      <c r="Z340" s="442" t="s">
        <v>39</v>
      </c>
      <c r="AA340" s="440">
        <v>269</v>
      </c>
      <c r="AB340" s="367">
        <f>AA340*Y340</f>
        <v>1883</v>
      </c>
      <c r="AC340" s="443"/>
    </row>
    <row r="341" spans="1:29" ht="15.75" hidden="1">
      <c r="A341" s="533" t="s">
        <v>2727</v>
      </c>
      <c r="B341" s="533">
        <v>8</v>
      </c>
      <c r="C341" s="533" t="s">
        <v>201</v>
      </c>
      <c r="D341" s="572" t="s">
        <v>2740</v>
      </c>
      <c r="E341" s="571" t="str">
        <f t="shared" si="318"/>
        <v xml:space="preserve"> DOOR HARDWARE (SCHEDULED BY DESCRIBING PRODUCTS)</v>
      </c>
      <c r="F341" s="533" t="s">
        <v>1321</v>
      </c>
      <c r="G341" s="533" t="s">
        <v>2722</v>
      </c>
      <c r="H341" s="533">
        <v>340</v>
      </c>
      <c r="I341" s="533" t="str">
        <f t="shared" ref="I341:J341" si="321">I339</f>
        <v>Door hardware sets; including all  ironmongery and accessories as per hardware sets scheduled by describing products; as specified and as Drg. A-611</v>
      </c>
      <c r="J341" s="533" t="str">
        <f t="shared" si="321"/>
        <v>For non fire rated doors</v>
      </c>
      <c r="K341" s="224" t="s">
        <v>20</v>
      </c>
      <c r="L341" s="224" t="s">
        <v>315</v>
      </c>
      <c r="M341" s="225">
        <v>1</v>
      </c>
      <c r="N341" s="225" t="s">
        <v>39</v>
      </c>
      <c r="O341" s="367">
        <v>0</v>
      </c>
      <c r="P341" s="25">
        <f t="shared" si="320"/>
        <v>0</v>
      </c>
      <c r="X341" s="224" t="s">
        <v>315</v>
      </c>
      <c r="Y341" s="446">
        <v>1</v>
      </c>
      <c r="Z341" s="441" t="s">
        <v>39</v>
      </c>
      <c r="AA341" s="441">
        <v>0</v>
      </c>
      <c r="AB341" s="367"/>
      <c r="AC341" s="367"/>
    </row>
    <row r="342" spans="1:29" ht="15.75" hidden="1">
      <c r="A342" s="533" t="s">
        <v>2727</v>
      </c>
      <c r="B342" s="533">
        <v>8</v>
      </c>
      <c r="C342" s="533" t="s">
        <v>201</v>
      </c>
      <c r="D342" s="572" t="s">
        <v>2740</v>
      </c>
      <c r="E342" s="571" t="str">
        <f t="shared" si="318"/>
        <v xml:space="preserve"> DOOR HARDWARE (SCHEDULED BY DESCRIBING PRODUCTS)</v>
      </c>
      <c r="F342" s="533" t="s">
        <v>1321</v>
      </c>
      <c r="G342" s="533" t="s">
        <v>2722</v>
      </c>
      <c r="H342" s="533">
        <v>341</v>
      </c>
      <c r="I342" s="533" t="str">
        <f t="shared" ref="I342:J342" si="322">I340</f>
        <v>Door hardware sets; including all  ironmongery and accessories as per hardware sets scheduled by describing products; as specified and as Drg. A-611</v>
      </c>
      <c r="J342" s="533" t="str">
        <f t="shared" si="322"/>
        <v>For non fire rated doors</v>
      </c>
      <c r="K342" s="224" t="s">
        <v>21</v>
      </c>
      <c r="L342" s="224" t="s">
        <v>316</v>
      </c>
      <c r="M342" s="225">
        <v>1</v>
      </c>
      <c r="N342" s="225" t="s">
        <v>39</v>
      </c>
      <c r="O342" s="367">
        <v>0</v>
      </c>
      <c r="P342" s="25">
        <f t="shared" si="320"/>
        <v>0</v>
      </c>
      <c r="X342" s="224" t="s">
        <v>316</v>
      </c>
      <c r="Y342" s="446">
        <v>1</v>
      </c>
      <c r="Z342" s="441" t="s">
        <v>39</v>
      </c>
      <c r="AA342" s="441">
        <v>0</v>
      </c>
      <c r="AB342" s="367"/>
      <c r="AC342" s="367"/>
    </row>
    <row r="343" spans="1:29" ht="15.75" hidden="1">
      <c r="A343" s="533" t="s">
        <v>2727</v>
      </c>
      <c r="B343" s="533">
        <v>8</v>
      </c>
      <c r="C343" s="533" t="s">
        <v>201</v>
      </c>
      <c r="D343" s="572" t="s">
        <v>2740</v>
      </c>
      <c r="E343" s="571" t="str">
        <f t="shared" si="318"/>
        <v xml:space="preserve"> DOOR HARDWARE (SCHEDULED BY DESCRIBING PRODUCTS)</v>
      </c>
      <c r="F343" s="533" t="s">
        <v>1321</v>
      </c>
      <c r="G343" s="533" t="s">
        <v>2722</v>
      </c>
      <c r="H343" s="533">
        <v>342</v>
      </c>
      <c r="I343" s="533" t="str">
        <f t="shared" ref="I343:J343" si="323">I341</f>
        <v>Door hardware sets; including all  ironmongery and accessories as per hardware sets scheduled by describing products; as specified and as Drg. A-611</v>
      </c>
      <c r="J343" s="533" t="str">
        <f t="shared" si="323"/>
        <v>For non fire rated doors</v>
      </c>
      <c r="K343" s="224" t="s">
        <v>45</v>
      </c>
      <c r="L343" s="224" t="s">
        <v>317</v>
      </c>
      <c r="M343" s="225">
        <v>4</v>
      </c>
      <c r="N343" s="225" t="s">
        <v>39</v>
      </c>
      <c r="O343" s="367">
        <v>0</v>
      </c>
      <c r="P343" s="25">
        <f t="shared" si="320"/>
        <v>0</v>
      </c>
      <c r="X343" s="224" t="s">
        <v>317</v>
      </c>
      <c r="Y343" s="446">
        <v>4</v>
      </c>
      <c r="Z343" s="441" t="s">
        <v>39</v>
      </c>
      <c r="AA343" s="441">
        <v>0</v>
      </c>
      <c r="AB343" s="367"/>
      <c r="AC343" s="367"/>
    </row>
    <row r="344" spans="1:29" ht="16.5" hidden="1" thickBot="1">
      <c r="A344" s="533" t="s">
        <v>2727</v>
      </c>
      <c r="B344" s="533">
        <v>8</v>
      </c>
      <c r="C344" s="533" t="s">
        <v>201</v>
      </c>
      <c r="D344" s="572" t="s">
        <v>2740</v>
      </c>
      <c r="E344" s="571" t="str">
        <f t="shared" si="318"/>
        <v xml:space="preserve"> DOOR HARDWARE (SCHEDULED BY DESCRIBING PRODUCTS)</v>
      </c>
      <c r="F344" s="533" t="s">
        <v>1321</v>
      </c>
      <c r="G344" s="533" t="s">
        <v>2722</v>
      </c>
      <c r="H344" s="533">
        <v>343</v>
      </c>
      <c r="I344" s="533" t="str">
        <f t="shared" ref="I344:J344" si="324">I342</f>
        <v>Door hardware sets; including all  ironmongery and accessories as per hardware sets scheduled by describing products; as specified and as Drg. A-611</v>
      </c>
      <c r="J344" s="533" t="str">
        <f t="shared" si="324"/>
        <v>For non fire rated doors</v>
      </c>
      <c r="K344" s="87" t="s">
        <v>17</v>
      </c>
      <c r="L344" s="87" t="s">
        <v>318</v>
      </c>
      <c r="M344" s="223">
        <v>3</v>
      </c>
      <c r="N344" s="89" t="s">
        <v>39</v>
      </c>
      <c r="O344" s="367">
        <v>145</v>
      </c>
      <c r="P344" s="25">
        <f t="shared" si="320"/>
        <v>435</v>
      </c>
      <c r="X344" s="87" t="s">
        <v>318</v>
      </c>
      <c r="Y344" s="445">
        <v>3</v>
      </c>
      <c r="Z344" s="442" t="s">
        <v>39</v>
      </c>
      <c r="AA344" s="440">
        <v>145</v>
      </c>
      <c r="AB344" s="367">
        <v>435</v>
      </c>
      <c r="AC344" s="367"/>
    </row>
    <row r="345" spans="1:29" ht="15.75" hidden="1">
      <c r="A345" s="533" t="s">
        <v>2727</v>
      </c>
      <c r="B345" s="533">
        <v>8</v>
      </c>
      <c r="C345" s="533" t="s">
        <v>201</v>
      </c>
      <c r="D345" s="572" t="s">
        <v>2740</v>
      </c>
      <c r="E345" s="571" t="str">
        <f t="shared" si="318"/>
        <v xml:space="preserve"> DOOR HARDWARE (SCHEDULED BY DESCRIBING PRODUCTS)</v>
      </c>
      <c r="F345" s="533" t="s">
        <v>1321</v>
      </c>
      <c r="G345" s="533" t="s">
        <v>2722</v>
      </c>
      <c r="H345" s="533">
        <v>344</v>
      </c>
      <c r="I345" s="533" t="str">
        <f t="shared" ref="I345:J345" si="325">I343</f>
        <v>Door hardware sets; including all  ironmongery and accessories as per hardware sets scheduled by describing products; as specified and as Drg. A-611</v>
      </c>
      <c r="J345" s="533" t="str">
        <f t="shared" si="325"/>
        <v>For non fire rated doors</v>
      </c>
      <c r="K345" s="224" t="s">
        <v>50</v>
      </c>
      <c r="L345" s="224" t="s">
        <v>319</v>
      </c>
      <c r="M345" s="225">
        <v>1</v>
      </c>
      <c r="N345" s="225" t="s">
        <v>39</v>
      </c>
      <c r="O345" s="367">
        <v>0</v>
      </c>
      <c r="P345" s="25">
        <f t="shared" si="320"/>
        <v>0</v>
      </c>
      <c r="X345" s="224" t="s">
        <v>319</v>
      </c>
      <c r="Y345" s="446">
        <v>1</v>
      </c>
      <c r="Z345" s="441" t="s">
        <v>39</v>
      </c>
      <c r="AA345" s="441">
        <v>0</v>
      </c>
      <c r="AB345" s="367"/>
      <c r="AC345" s="367"/>
    </row>
    <row r="346" spans="1:29" ht="15.75" hidden="1">
      <c r="A346" s="533" t="s">
        <v>2727</v>
      </c>
      <c r="B346" s="533">
        <v>8</v>
      </c>
      <c r="C346" s="533" t="s">
        <v>201</v>
      </c>
      <c r="D346" s="572" t="s">
        <v>2740</v>
      </c>
      <c r="E346" s="571" t="str">
        <f t="shared" si="318"/>
        <v xml:space="preserve"> DOOR HARDWARE (SCHEDULED BY DESCRIBING PRODUCTS)</v>
      </c>
      <c r="F346" s="533" t="s">
        <v>1321</v>
      </c>
      <c r="G346" s="533" t="s">
        <v>2722</v>
      </c>
      <c r="H346" s="533">
        <v>345</v>
      </c>
      <c r="I346" s="533" t="str">
        <f t="shared" ref="I346:J346" si="326">I344</f>
        <v>Door hardware sets; including all  ironmongery and accessories as per hardware sets scheduled by describing products; as specified and as Drg. A-611</v>
      </c>
      <c r="J346" s="533" t="str">
        <f t="shared" si="326"/>
        <v>For non fire rated doors</v>
      </c>
      <c r="K346" s="224" t="s">
        <v>76</v>
      </c>
      <c r="L346" s="224" t="s">
        <v>320</v>
      </c>
      <c r="M346" s="225">
        <v>1</v>
      </c>
      <c r="N346" s="225" t="s">
        <v>39</v>
      </c>
      <c r="O346" s="367">
        <v>0</v>
      </c>
      <c r="P346" s="25">
        <f t="shared" si="320"/>
        <v>0</v>
      </c>
      <c r="X346" s="224" t="s">
        <v>320</v>
      </c>
      <c r="Y346" s="446">
        <v>1</v>
      </c>
      <c r="Z346" s="441" t="s">
        <v>39</v>
      </c>
      <c r="AA346" s="441">
        <v>0</v>
      </c>
      <c r="AB346" s="367"/>
      <c r="AC346" s="367"/>
    </row>
    <row r="347" spans="1:29" ht="16.5" hidden="1" thickBot="1">
      <c r="A347" s="533" t="s">
        <v>2727</v>
      </c>
      <c r="B347" s="533">
        <v>8</v>
      </c>
      <c r="C347" s="533" t="s">
        <v>201</v>
      </c>
      <c r="D347" s="572" t="s">
        <v>2740</v>
      </c>
      <c r="E347" s="571" t="str">
        <f t="shared" si="318"/>
        <v xml:space="preserve"> DOOR HARDWARE (SCHEDULED BY DESCRIBING PRODUCTS)</v>
      </c>
      <c r="F347" s="533" t="s">
        <v>1321</v>
      </c>
      <c r="G347" s="533" t="s">
        <v>2722</v>
      </c>
      <c r="H347" s="533">
        <v>346</v>
      </c>
      <c r="I347" s="533" t="str">
        <f t="shared" ref="I347:J347" si="327">I345</f>
        <v>Door hardware sets; including all  ironmongery and accessories as per hardware sets scheduled by describing products; as specified and as Drg. A-611</v>
      </c>
      <c r="J347" s="533" t="str">
        <f t="shared" si="327"/>
        <v>For non fire rated doors</v>
      </c>
      <c r="K347" s="87" t="s">
        <v>19</v>
      </c>
      <c r="L347" s="87" t="s">
        <v>321</v>
      </c>
      <c r="M347" s="223">
        <v>1</v>
      </c>
      <c r="N347" s="89" t="s">
        <v>39</v>
      </c>
      <c r="O347" s="367">
        <v>257</v>
      </c>
      <c r="P347" s="25">
        <f t="shared" si="320"/>
        <v>257</v>
      </c>
      <c r="X347" s="87" t="s">
        <v>321</v>
      </c>
      <c r="Y347" s="445">
        <v>1</v>
      </c>
      <c r="Z347" s="442" t="s">
        <v>39</v>
      </c>
      <c r="AA347" s="440">
        <v>257</v>
      </c>
      <c r="AB347" s="367">
        <v>257</v>
      </c>
      <c r="AC347" s="367"/>
    </row>
    <row r="348" spans="1:29" ht="16.5" hidden="1" thickBot="1">
      <c r="A348" s="533" t="s">
        <v>2727</v>
      </c>
      <c r="B348" s="533">
        <v>8</v>
      </c>
      <c r="C348" s="533" t="s">
        <v>201</v>
      </c>
      <c r="D348" s="572" t="s">
        <v>2740</v>
      </c>
      <c r="E348" s="571" t="str">
        <f t="shared" si="318"/>
        <v xml:space="preserve"> DOOR HARDWARE (SCHEDULED BY DESCRIBING PRODUCTS)</v>
      </c>
      <c r="F348" s="533" t="s">
        <v>1321</v>
      </c>
      <c r="G348" s="533" t="s">
        <v>2722</v>
      </c>
      <c r="H348" s="533">
        <v>347</v>
      </c>
      <c r="I348" s="533" t="str">
        <f t="shared" ref="I348:J348" si="328">I346</f>
        <v>Door hardware sets; including all  ironmongery and accessories as per hardware sets scheduled by describing products; as specified and as Drg. A-611</v>
      </c>
      <c r="J348" s="533" t="str">
        <f t="shared" si="328"/>
        <v>For non fire rated doors</v>
      </c>
      <c r="K348" s="87" t="s">
        <v>20</v>
      </c>
      <c r="L348" s="87" t="s">
        <v>322</v>
      </c>
      <c r="M348" s="223">
        <v>2</v>
      </c>
      <c r="N348" s="89" t="s">
        <v>39</v>
      </c>
      <c r="O348" s="367">
        <v>283</v>
      </c>
      <c r="P348" s="25">
        <f t="shared" si="320"/>
        <v>566</v>
      </c>
      <c r="X348" s="87" t="s">
        <v>322</v>
      </c>
      <c r="Y348" s="445">
        <v>2</v>
      </c>
      <c r="Z348" s="442" t="s">
        <v>39</v>
      </c>
      <c r="AA348" s="440">
        <v>283</v>
      </c>
      <c r="AB348" s="367">
        <v>566</v>
      </c>
      <c r="AC348" s="367"/>
    </row>
    <row r="349" spans="1:29" ht="15.75" hidden="1">
      <c r="A349" s="533" t="s">
        <v>2727</v>
      </c>
      <c r="B349" s="533">
        <v>8</v>
      </c>
      <c r="C349" s="533" t="s">
        <v>201</v>
      </c>
      <c r="D349" s="572" t="s">
        <v>2740</v>
      </c>
      <c r="E349" s="571" t="str">
        <f t="shared" si="318"/>
        <v xml:space="preserve"> DOOR HARDWARE (SCHEDULED BY DESCRIBING PRODUCTS)</v>
      </c>
      <c r="F349" s="533" t="s">
        <v>1321</v>
      </c>
      <c r="G349" s="533" t="s">
        <v>2722</v>
      </c>
      <c r="H349" s="533">
        <v>348</v>
      </c>
      <c r="I349" s="533" t="str">
        <f t="shared" ref="I349:J349" si="329">I347</f>
        <v>Door hardware sets; including all  ironmongery and accessories as per hardware sets scheduled by describing products; as specified and as Drg. A-611</v>
      </c>
      <c r="J349" s="533" t="str">
        <f t="shared" si="329"/>
        <v>For non fire rated doors</v>
      </c>
      <c r="K349" s="224" t="s">
        <v>302</v>
      </c>
      <c r="L349" s="224" t="s">
        <v>323</v>
      </c>
      <c r="M349" s="225">
        <v>1</v>
      </c>
      <c r="N349" s="225" t="s">
        <v>39</v>
      </c>
      <c r="O349" s="367">
        <v>0</v>
      </c>
      <c r="P349" s="25">
        <f t="shared" si="320"/>
        <v>0</v>
      </c>
      <c r="X349" s="224" t="s">
        <v>323</v>
      </c>
      <c r="Y349" s="446">
        <v>1</v>
      </c>
      <c r="Z349" s="441" t="s">
        <v>39</v>
      </c>
      <c r="AA349" s="441">
        <v>0</v>
      </c>
      <c r="AB349" s="367"/>
      <c r="AC349" s="367"/>
    </row>
    <row r="350" spans="1:29" ht="15.75" hidden="1">
      <c r="A350" s="533" t="s">
        <v>2727</v>
      </c>
      <c r="B350" s="533">
        <v>8</v>
      </c>
      <c r="C350" s="533" t="s">
        <v>201</v>
      </c>
      <c r="D350" s="572" t="s">
        <v>2740</v>
      </c>
      <c r="E350" s="571" t="str">
        <f t="shared" si="318"/>
        <v xml:space="preserve"> DOOR HARDWARE (SCHEDULED BY DESCRIBING PRODUCTS)</v>
      </c>
      <c r="F350" s="533" t="s">
        <v>1321</v>
      </c>
      <c r="G350" s="533" t="s">
        <v>2722</v>
      </c>
      <c r="H350" s="533">
        <v>349</v>
      </c>
      <c r="I350" s="533" t="str">
        <f t="shared" ref="I350:J350" si="330">I348</f>
        <v>Door hardware sets; including all  ironmongery and accessories as per hardware sets scheduled by describing products; as specified and as Drg. A-611</v>
      </c>
      <c r="J350" s="533" t="str">
        <f t="shared" si="330"/>
        <v>For non fire rated doors</v>
      </c>
      <c r="K350" s="224" t="s">
        <v>304</v>
      </c>
      <c r="L350" s="224" t="s">
        <v>324</v>
      </c>
      <c r="M350" s="225">
        <v>1</v>
      </c>
      <c r="N350" s="225" t="s">
        <v>39</v>
      </c>
      <c r="O350" s="367">
        <v>0</v>
      </c>
      <c r="P350" s="25">
        <f t="shared" si="320"/>
        <v>0</v>
      </c>
      <c r="X350" s="224" t="s">
        <v>324</v>
      </c>
      <c r="Y350" s="446">
        <v>1</v>
      </c>
      <c r="Z350" s="441" t="s">
        <v>39</v>
      </c>
      <c r="AA350" s="441">
        <v>0</v>
      </c>
      <c r="AB350" s="367"/>
      <c r="AC350" s="367"/>
    </row>
    <row r="351" spans="1:29" ht="15.75" hidden="1">
      <c r="A351" s="533" t="s">
        <v>2727</v>
      </c>
      <c r="B351" s="533">
        <v>8</v>
      </c>
      <c r="C351" s="533" t="s">
        <v>201</v>
      </c>
      <c r="D351" s="572" t="s">
        <v>2740</v>
      </c>
      <c r="E351" s="571" t="str">
        <f t="shared" si="318"/>
        <v xml:space="preserve"> DOOR HARDWARE (SCHEDULED BY DESCRIBING PRODUCTS)</v>
      </c>
      <c r="F351" s="533" t="s">
        <v>1321</v>
      </c>
      <c r="G351" s="533" t="s">
        <v>2722</v>
      </c>
      <c r="H351" s="533">
        <v>350</v>
      </c>
      <c r="I351" s="533" t="str">
        <f t="shared" ref="I351:J351" si="331">I349</f>
        <v>Door hardware sets; including all  ironmongery and accessories as per hardware sets scheduled by describing products; as specified and as Drg. A-611</v>
      </c>
      <c r="J351" s="533" t="str">
        <f t="shared" si="331"/>
        <v>For non fire rated doors</v>
      </c>
      <c r="K351" s="224" t="s">
        <v>13</v>
      </c>
      <c r="L351" s="224" t="s">
        <v>325</v>
      </c>
      <c r="M351" s="225">
        <v>1</v>
      </c>
      <c r="N351" s="225" t="s">
        <v>39</v>
      </c>
      <c r="O351" s="367">
        <v>0</v>
      </c>
      <c r="P351" s="25">
        <f t="shared" si="320"/>
        <v>0</v>
      </c>
      <c r="X351" s="224" t="s">
        <v>325</v>
      </c>
      <c r="Y351" s="446">
        <v>1</v>
      </c>
      <c r="Z351" s="441" t="s">
        <v>39</v>
      </c>
      <c r="AA351" s="441">
        <v>0</v>
      </c>
      <c r="AB351" s="367"/>
      <c r="AC351" s="367"/>
    </row>
    <row r="352" spans="1:29" ht="16.5" hidden="1" thickBot="1">
      <c r="A352" s="533" t="s">
        <v>2727</v>
      </c>
      <c r="B352" s="533">
        <v>8</v>
      </c>
      <c r="C352" s="533" t="s">
        <v>201</v>
      </c>
      <c r="D352" s="572" t="s">
        <v>2740</v>
      </c>
      <c r="E352" s="571" t="str">
        <f t="shared" si="318"/>
        <v xml:space="preserve"> DOOR HARDWARE (SCHEDULED BY DESCRIBING PRODUCTS)</v>
      </c>
      <c r="F352" s="533" t="s">
        <v>1321</v>
      </c>
      <c r="G352" s="533" t="s">
        <v>2722</v>
      </c>
      <c r="H352" s="533">
        <v>351</v>
      </c>
      <c r="I352" s="533" t="str">
        <f t="shared" ref="I352:J352" si="332">I350</f>
        <v>Door hardware sets; including all  ironmongery and accessories as per hardware sets scheduled by describing products; as specified and as Drg. A-611</v>
      </c>
      <c r="J352" s="533" t="str">
        <f t="shared" si="332"/>
        <v>For non fire rated doors</v>
      </c>
      <c r="K352" s="87" t="s">
        <v>13</v>
      </c>
      <c r="L352" s="87" t="s">
        <v>326</v>
      </c>
      <c r="M352" s="223">
        <v>4</v>
      </c>
      <c r="N352" s="89" t="s">
        <v>39</v>
      </c>
      <c r="O352" s="367">
        <v>79</v>
      </c>
      <c r="P352" s="25">
        <f t="shared" si="320"/>
        <v>316</v>
      </c>
      <c r="X352" s="87" t="s">
        <v>326</v>
      </c>
      <c r="Y352" s="445">
        <v>4</v>
      </c>
      <c r="Z352" s="442" t="s">
        <v>39</v>
      </c>
      <c r="AA352" s="440">
        <v>79</v>
      </c>
      <c r="AB352" s="367">
        <v>316</v>
      </c>
      <c r="AC352" s="367"/>
    </row>
    <row r="353" spans="1:29" ht="16.5" hidden="1" thickBot="1">
      <c r="A353" s="533" t="s">
        <v>2727</v>
      </c>
      <c r="B353" s="533">
        <v>8</v>
      </c>
      <c r="C353" s="533" t="s">
        <v>201</v>
      </c>
      <c r="D353" s="572" t="s">
        <v>2740</v>
      </c>
      <c r="E353" s="571" t="str">
        <f t="shared" si="318"/>
        <v xml:space="preserve"> DOOR HARDWARE (SCHEDULED BY DESCRIBING PRODUCTS)</v>
      </c>
      <c r="F353" s="533" t="s">
        <v>1321</v>
      </c>
      <c r="G353" s="533" t="s">
        <v>2722</v>
      </c>
      <c r="H353" s="533">
        <v>352</v>
      </c>
      <c r="I353" s="533" t="str">
        <f t="shared" ref="I353:J353" si="333">I351</f>
        <v>Door hardware sets; including all  ironmongery and accessories as per hardware sets scheduled by describing products; as specified and as Drg. A-611</v>
      </c>
      <c r="J353" s="533" t="str">
        <f t="shared" si="333"/>
        <v>For non fire rated doors</v>
      </c>
      <c r="K353" s="87" t="s">
        <v>15</v>
      </c>
      <c r="L353" s="95" t="s">
        <v>327</v>
      </c>
      <c r="M353" s="223">
        <v>1</v>
      </c>
      <c r="N353" s="89" t="s">
        <v>39</v>
      </c>
      <c r="O353" s="367">
        <v>522</v>
      </c>
      <c r="P353" s="25">
        <f t="shared" si="320"/>
        <v>522</v>
      </c>
      <c r="X353" s="87" t="s">
        <v>327</v>
      </c>
      <c r="Y353" s="445">
        <v>1</v>
      </c>
      <c r="Z353" s="442" t="s">
        <v>39</v>
      </c>
      <c r="AA353" s="440">
        <v>522</v>
      </c>
      <c r="AB353" s="367">
        <v>522</v>
      </c>
      <c r="AC353" s="367"/>
    </row>
    <row r="354" spans="1:29" ht="16.5" hidden="1" thickBot="1">
      <c r="A354" s="533" t="s">
        <v>2727</v>
      </c>
      <c r="B354" s="533">
        <v>8</v>
      </c>
      <c r="C354" s="533" t="s">
        <v>201</v>
      </c>
      <c r="D354" s="572" t="s">
        <v>2740</v>
      </c>
      <c r="E354" s="571" t="str">
        <f t="shared" si="318"/>
        <v xml:space="preserve"> DOOR HARDWARE (SCHEDULED BY DESCRIBING PRODUCTS)</v>
      </c>
      <c r="F354" s="533" t="s">
        <v>1321</v>
      </c>
      <c r="G354" s="533" t="s">
        <v>2722</v>
      </c>
      <c r="H354" s="533">
        <v>353</v>
      </c>
      <c r="I354" s="533" t="str">
        <f t="shared" ref="I354:J354" si="334">I352</f>
        <v>Door hardware sets; including all  ironmongery and accessories as per hardware sets scheduled by describing products; as specified and as Drg. A-611</v>
      </c>
      <c r="J354" s="533" t="str">
        <f t="shared" si="334"/>
        <v>For non fire rated doors</v>
      </c>
      <c r="K354" s="87" t="s">
        <v>17</v>
      </c>
      <c r="L354" s="95" t="s">
        <v>328</v>
      </c>
      <c r="M354" s="223">
        <v>1</v>
      </c>
      <c r="N354" s="89" t="s">
        <v>39</v>
      </c>
      <c r="O354" s="367">
        <v>167</v>
      </c>
      <c r="P354" s="25">
        <f t="shared" si="320"/>
        <v>167</v>
      </c>
      <c r="X354" s="87" t="s">
        <v>328</v>
      </c>
      <c r="Y354" s="445">
        <v>1</v>
      </c>
      <c r="Z354" s="442" t="s">
        <v>39</v>
      </c>
      <c r="AA354" s="440">
        <v>167</v>
      </c>
      <c r="AB354" s="367">
        <v>167</v>
      </c>
      <c r="AC354" s="367"/>
    </row>
    <row r="355" spans="1:29" ht="16.5" hidden="1" thickBot="1">
      <c r="A355" s="533" t="s">
        <v>2727</v>
      </c>
      <c r="B355" s="533">
        <v>8</v>
      </c>
      <c r="C355" s="533" t="s">
        <v>201</v>
      </c>
      <c r="D355" s="572" t="s">
        <v>2740</v>
      </c>
      <c r="E355" s="571" t="str">
        <f t="shared" si="318"/>
        <v xml:space="preserve"> DOOR HARDWARE (SCHEDULED BY DESCRIBING PRODUCTS)</v>
      </c>
      <c r="F355" s="533" t="s">
        <v>1321</v>
      </c>
      <c r="G355" s="533" t="s">
        <v>2722</v>
      </c>
      <c r="H355" s="533">
        <v>354</v>
      </c>
      <c r="I355" s="533" t="str">
        <f t="shared" ref="I355:J355" si="335">I353</f>
        <v>Door hardware sets; including all  ironmongery and accessories as per hardware sets scheduled by describing products; as specified and as Drg. A-611</v>
      </c>
      <c r="J355" s="533" t="str">
        <f t="shared" si="335"/>
        <v>For non fire rated doors</v>
      </c>
      <c r="K355" s="87" t="s">
        <v>19</v>
      </c>
      <c r="L355" s="95" t="s">
        <v>329</v>
      </c>
      <c r="M355" s="223">
        <v>1</v>
      </c>
      <c r="N355" s="89" t="s">
        <v>39</v>
      </c>
      <c r="O355" s="367">
        <v>380</v>
      </c>
      <c r="P355" s="25">
        <f t="shared" si="320"/>
        <v>380</v>
      </c>
      <c r="X355" s="87" t="s">
        <v>329</v>
      </c>
      <c r="Y355" s="445">
        <v>1</v>
      </c>
      <c r="Z355" s="442" t="s">
        <v>39</v>
      </c>
      <c r="AA355" s="440">
        <v>380</v>
      </c>
      <c r="AB355" s="367">
        <v>380</v>
      </c>
      <c r="AC355" s="367"/>
    </row>
    <row r="356" spans="1:29" ht="15.75" hidden="1">
      <c r="A356" s="533" t="s">
        <v>2727</v>
      </c>
      <c r="B356" s="533">
        <v>8</v>
      </c>
      <c r="C356" s="533" t="s">
        <v>201</v>
      </c>
      <c r="D356" s="572" t="s">
        <v>2740</v>
      </c>
      <c r="E356" s="571" t="str">
        <f t="shared" si="318"/>
        <v xml:space="preserve"> DOOR HARDWARE (SCHEDULED BY DESCRIBING PRODUCTS)</v>
      </c>
      <c r="F356" s="533" t="s">
        <v>1321</v>
      </c>
      <c r="G356" s="533" t="s">
        <v>2722</v>
      </c>
      <c r="H356" s="533">
        <v>355</v>
      </c>
      <c r="I356" s="533" t="str">
        <f t="shared" ref="I356:J356" si="336">I354</f>
        <v>Door hardware sets; including all  ironmongery and accessories as per hardware sets scheduled by describing products; as specified and as Drg. A-611</v>
      </c>
      <c r="J356" s="533" t="str">
        <f t="shared" si="336"/>
        <v>For non fire rated doors</v>
      </c>
      <c r="K356" s="224" t="s">
        <v>21</v>
      </c>
      <c r="L356" s="264" t="s">
        <v>330</v>
      </c>
      <c r="M356" s="225">
        <v>1</v>
      </c>
      <c r="N356" s="225" t="s">
        <v>39</v>
      </c>
      <c r="O356" s="368">
        <v>0</v>
      </c>
      <c r="P356" s="25">
        <f t="shared" si="320"/>
        <v>0</v>
      </c>
      <c r="X356" s="224" t="s">
        <v>330</v>
      </c>
      <c r="Y356" s="446">
        <v>1</v>
      </c>
      <c r="Z356" s="441" t="s">
        <v>39</v>
      </c>
      <c r="AA356" s="441">
        <v>0</v>
      </c>
      <c r="AB356" s="368"/>
      <c r="AC356" s="367"/>
    </row>
    <row r="357" spans="1:29" ht="16.5" hidden="1" thickBot="1">
      <c r="A357" s="533" t="s">
        <v>2727</v>
      </c>
      <c r="B357" s="533">
        <v>8</v>
      </c>
      <c r="C357" s="533" t="s">
        <v>201</v>
      </c>
      <c r="D357" s="572" t="s">
        <v>2740</v>
      </c>
      <c r="E357" s="571" t="str">
        <f t="shared" si="318"/>
        <v xml:space="preserve"> DOOR HARDWARE (SCHEDULED BY DESCRIBING PRODUCTS)</v>
      </c>
      <c r="F357" s="533" t="s">
        <v>1321</v>
      </c>
      <c r="G357" s="533" t="s">
        <v>2722</v>
      </c>
      <c r="H357" s="533">
        <v>356</v>
      </c>
      <c r="I357" s="533" t="str">
        <f t="shared" ref="I357:J357" si="337">I355</f>
        <v>Door hardware sets; including all  ironmongery and accessories as per hardware sets scheduled by describing products; as specified and as Drg. A-611</v>
      </c>
      <c r="J357" s="533" t="str">
        <f t="shared" si="337"/>
        <v>For non fire rated doors</v>
      </c>
      <c r="K357" s="87" t="s">
        <v>20</v>
      </c>
      <c r="L357" s="95" t="s">
        <v>331</v>
      </c>
      <c r="M357" s="223">
        <v>1</v>
      </c>
      <c r="N357" s="89" t="s">
        <v>39</v>
      </c>
      <c r="O357" s="367">
        <v>169</v>
      </c>
      <c r="P357" s="25">
        <f t="shared" si="320"/>
        <v>169</v>
      </c>
      <c r="X357" s="87" t="s">
        <v>331</v>
      </c>
      <c r="Y357" s="445">
        <v>1</v>
      </c>
      <c r="Z357" s="442" t="s">
        <v>39</v>
      </c>
      <c r="AA357" s="440">
        <v>169</v>
      </c>
      <c r="AB357" s="367">
        <v>169</v>
      </c>
      <c r="AC357" s="367"/>
    </row>
    <row r="358" spans="1:29" ht="15.75" hidden="1">
      <c r="A358" s="533" t="s">
        <v>2727</v>
      </c>
      <c r="B358" s="533">
        <v>8</v>
      </c>
      <c r="C358" s="533" t="s">
        <v>201</v>
      </c>
      <c r="D358" s="572" t="s">
        <v>2740</v>
      </c>
      <c r="E358" s="571" t="str">
        <f t="shared" si="318"/>
        <v xml:space="preserve"> DOOR HARDWARE (SCHEDULED BY DESCRIBING PRODUCTS)</v>
      </c>
      <c r="F358" s="533" t="s">
        <v>1321</v>
      </c>
      <c r="G358" s="533" t="s">
        <v>2722</v>
      </c>
      <c r="H358" s="533">
        <v>357</v>
      </c>
      <c r="I358" s="533" t="str">
        <f t="shared" ref="I358:J358" si="338">I356</f>
        <v>Door hardware sets; including all  ironmongery and accessories as per hardware sets scheduled by describing products; as specified and as Drg. A-611</v>
      </c>
      <c r="J358" s="533" t="str">
        <f t="shared" si="338"/>
        <v>For non fire rated doors</v>
      </c>
      <c r="K358" s="224" t="s">
        <v>48</v>
      </c>
      <c r="L358" s="264" t="s">
        <v>332</v>
      </c>
      <c r="M358" s="225">
        <v>1</v>
      </c>
      <c r="N358" s="225" t="s">
        <v>39</v>
      </c>
      <c r="O358" s="368">
        <v>0</v>
      </c>
      <c r="P358" s="25">
        <f t="shared" si="320"/>
        <v>0</v>
      </c>
      <c r="X358" s="224" t="s">
        <v>332</v>
      </c>
      <c r="Y358" s="446">
        <v>1</v>
      </c>
      <c r="Z358" s="441" t="s">
        <v>39</v>
      </c>
      <c r="AA358" s="441">
        <v>0</v>
      </c>
      <c r="AB358" s="368"/>
      <c r="AC358" s="367"/>
    </row>
    <row r="359" spans="1:29" ht="16.5" hidden="1" thickBot="1">
      <c r="A359" s="533" t="s">
        <v>2727</v>
      </c>
      <c r="B359" s="533">
        <v>8</v>
      </c>
      <c r="C359" s="533" t="s">
        <v>201</v>
      </c>
      <c r="D359" s="572" t="s">
        <v>2740</v>
      </c>
      <c r="E359" s="571" t="str">
        <f t="shared" si="318"/>
        <v xml:space="preserve"> DOOR HARDWARE (SCHEDULED BY DESCRIBING PRODUCTS)</v>
      </c>
      <c r="F359" s="533" t="s">
        <v>1321</v>
      </c>
      <c r="G359" s="533" t="s">
        <v>2722</v>
      </c>
      <c r="H359" s="533">
        <v>358</v>
      </c>
      <c r="I359" s="533" t="str">
        <f t="shared" ref="I359:J359" si="339">I357</f>
        <v>Door hardware sets; including all  ironmongery and accessories as per hardware sets scheduled by describing products; as specified and as Drg. A-611</v>
      </c>
      <c r="J359" s="533" t="str">
        <f t="shared" si="339"/>
        <v>For non fire rated doors</v>
      </c>
      <c r="K359" s="87" t="s">
        <v>21</v>
      </c>
      <c r="L359" s="95" t="s">
        <v>333</v>
      </c>
      <c r="M359" s="223">
        <v>1</v>
      </c>
      <c r="N359" s="89" t="s">
        <v>39</v>
      </c>
      <c r="O359" s="367">
        <v>105</v>
      </c>
      <c r="P359" s="25">
        <f t="shared" si="320"/>
        <v>105</v>
      </c>
      <c r="X359" s="87" t="s">
        <v>333</v>
      </c>
      <c r="Y359" s="445">
        <v>1</v>
      </c>
      <c r="Z359" s="442" t="s">
        <v>39</v>
      </c>
      <c r="AA359" s="440">
        <v>105</v>
      </c>
      <c r="AB359" s="367">
        <v>105</v>
      </c>
      <c r="AC359" s="367"/>
    </row>
    <row r="360" spans="1:29" ht="16.5" hidden="1" thickBot="1">
      <c r="A360" s="533" t="s">
        <v>2727</v>
      </c>
      <c r="B360" s="533">
        <v>8</v>
      </c>
      <c r="C360" s="533" t="s">
        <v>201</v>
      </c>
      <c r="D360" s="572" t="s">
        <v>2740</v>
      </c>
      <c r="E360" s="571" t="str">
        <f t="shared" si="318"/>
        <v xml:space="preserve"> DOOR HARDWARE (SCHEDULED BY DESCRIBING PRODUCTS)</v>
      </c>
      <c r="F360" s="533" t="s">
        <v>1321</v>
      </c>
      <c r="G360" s="533" t="s">
        <v>2722</v>
      </c>
      <c r="H360" s="533">
        <v>359</v>
      </c>
      <c r="I360" s="533" t="str">
        <f t="shared" ref="I360:J360" si="340">I358</f>
        <v>Door hardware sets; including all  ironmongery and accessories as per hardware sets scheduled by describing products; as specified and as Drg. A-611</v>
      </c>
      <c r="J360" s="533" t="str">
        <f t="shared" si="340"/>
        <v>For non fire rated doors</v>
      </c>
      <c r="K360" s="87" t="s">
        <v>45</v>
      </c>
      <c r="L360" s="95" t="s">
        <v>334</v>
      </c>
      <c r="M360" s="223">
        <v>2</v>
      </c>
      <c r="N360" s="89" t="s">
        <v>39</v>
      </c>
      <c r="O360" s="367">
        <v>79</v>
      </c>
      <c r="P360" s="25">
        <f t="shared" si="320"/>
        <v>158</v>
      </c>
      <c r="X360" s="87" t="s">
        <v>334</v>
      </c>
      <c r="Y360" s="445">
        <v>2</v>
      </c>
      <c r="Z360" s="442" t="s">
        <v>39</v>
      </c>
      <c r="AA360" s="440">
        <v>79</v>
      </c>
      <c r="AB360" s="367">
        <v>158</v>
      </c>
      <c r="AC360" s="367"/>
    </row>
    <row r="361" spans="1:29" ht="15.75" hidden="1">
      <c r="A361" s="533" t="s">
        <v>2727</v>
      </c>
      <c r="B361" s="533">
        <v>8</v>
      </c>
      <c r="C361" s="533" t="s">
        <v>201</v>
      </c>
      <c r="D361" s="572" t="s">
        <v>2740</v>
      </c>
      <c r="E361" s="571" t="str">
        <f t="shared" si="318"/>
        <v xml:space="preserve"> DOOR HARDWARE (SCHEDULED BY DESCRIBING PRODUCTS)</v>
      </c>
      <c r="F361" s="533" t="s">
        <v>1321</v>
      </c>
      <c r="G361" s="533" t="s">
        <v>2722</v>
      </c>
      <c r="H361" s="533">
        <v>360</v>
      </c>
      <c r="I361" s="533" t="str">
        <f t="shared" ref="I361:J361" si="341">I359</f>
        <v>Door hardware sets; including all  ironmongery and accessories as per hardware sets scheduled by describing products; as specified and as Drg. A-611</v>
      </c>
      <c r="J361" s="533" t="str">
        <f t="shared" si="341"/>
        <v>For non fire rated doors</v>
      </c>
      <c r="K361" s="87" t="s">
        <v>48</v>
      </c>
      <c r="L361" s="95" t="s">
        <v>335</v>
      </c>
      <c r="M361" s="89">
        <v>7</v>
      </c>
      <c r="N361" s="89" t="s">
        <v>39</v>
      </c>
      <c r="O361" s="367">
        <v>79</v>
      </c>
      <c r="P361" s="25">
        <f t="shared" si="320"/>
        <v>553</v>
      </c>
      <c r="X361" s="87" t="s">
        <v>335</v>
      </c>
      <c r="Y361" s="445">
        <v>7</v>
      </c>
      <c r="Z361" s="440" t="s">
        <v>39</v>
      </c>
      <c r="AA361" s="440">
        <v>79</v>
      </c>
      <c r="AB361" s="367">
        <v>553</v>
      </c>
      <c r="AC361" s="367"/>
    </row>
    <row r="362" spans="1:29" ht="15.75" hidden="1">
      <c r="A362" s="533" t="s">
        <v>2727</v>
      </c>
      <c r="B362" s="533">
        <v>8</v>
      </c>
      <c r="C362" s="533" t="s">
        <v>201</v>
      </c>
      <c r="D362" s="572" t="s">
        <v>2740</v>
      </c>
      <c r="E362" s="571" t="str">
        <f t="shared" si="318"/>
        <v xml:space="preserve"> DOOR HARDWARE (SCHEDULED BY DESCRIBING PRODUCTS)</v>
      </c>
      <c r="F362" s="533" t="s">
        <v>1321</v>
      </c>
      <c r="G362" s="533" t="s">
        <v>2722</v>
      </c>
      <c r="H362" s="533">
        <v>361</v>
      </c>
      <c r="I362" s="533" t="str">
        <f t="shared" ref="I362:J362" si="342">I360</f>
        <v>Door hardware sets; including all  ironmongery and accessories as per hardware sets scheduled by describing products; as specified and as Drg. A-611</v>
      </c>
      <c r="J362" s="533" t="str">
        <f t="shared" si="342"/>
        <v>For non fire rated doors</v>
      </c>
      <c r="K362" s="224" t="s">
        <v>78</v>
      </c>
      <c r="L362" s="264" t="s">
        <v>336</v>
      </c>
      <c r="M362" s="225">
        <v>3</v>
      </c>
      <c r="N362" s="225" t="s">
        <v>39</v>
      </c>
      <c r="O362" s="367"/>
      <c r="P362" s="25">
        <f t="shared" si="320"/>
        <v>0</v>
      </c>
      <c r="X362" s="224" t="s">
        <v>336</v>
      </c>
      <c r="Y362" s="446">
        <v>3</v>
      </c>
      <c r="Z362" s="441" t="s">
        <v>39</v>
      </c>
      <c r="AA362" s="441"/>
      <c r="AB362" s="367"/>
      <c r="AC362" s="367"/>
    </row>
    <row r="363" spans="1:29" ht="15.75" hidden="1">
      <c r="A363" s="533" t="s">
        <v>2727</v>
      </c>
      <c r="B363" s="533">
        <v>8</v>
      </c>
      <c r="C363" s="533" t="s">
        <v>201</v>
      </c>
      <c r="D363" s="572" t="s">
        <v>2740</v>
      </c>
      <c r="E363" s="571" t="str">
        <f t="shared" si="318"/>
        <v xml:space="preserve"> DOOR HARDWARE (SCHEDULED BY DESCRIBING PRODUCTS)</v>
      </c>
      <c r="F363" s="533" t="s">
        <v>1321</v>
      </c>
      <c r="G363" s="533" t="s">
        <v>2725</v>
      </c>
      <c r="H363" s="533">
        <v>362</v>
      </c>
      <c r="I363" s="533" t="s">
        <v>312</v>
      </c>
      <c r="J363" s="533" t="str">
        <f>L363</f>
        <v>For fire rated doors</v>
      </c>
      <c r="K363" s="87"/>
      <c r="L363" s="96" t="s">
        <v>337</v>
      </c>
      <c r="M363" s="89"/>
      <c r="N363" s="89"/>
      <c r="O363" s="367">
        <v>0</v>
      </c>
      <c r="P363" s="94"/>
      <c r="X363" s="87" t="s">
        <v>337</v>
      </c>
      <c r="Y363" s="466"/>
      <c r="Z363" s="440"/>
      <c r="AA363" s="440">
        <v>0</v>
      </c>
      <c r="AB363" s="367"/>
      <c r="AC363" s="367"/>
    </row>
    <row r="364" spans="1:29" ht="16.5" hidden="1" thickBot="1">
      <c r="A364" s="533" t="s">
        <v>2727</v>
      </c>
      <c r="B364" s="533">
        <v>8</v>
      </c>
      <c r="C364" s="533" t="s">
        <v>201</v>
      </c>
      <c r="D364" s="572" t="s">
        <v>2740</v>
      </c>
      <c r="E364" s="571" t="str">
        <f t="shared" si="318"/>
        <v xml:space="preserve"> DOOR HARDWARE (SCHEDULED BY DESCRIBING PRODUCTS)</v>
      </c>
      <c r="F364" s="533" t="s">
        <v>1321</v>
      </c>
      <c r="G364" s="533" t="s">
        <v>2722</v>
      </c>
      <c r="H364" s="533">
        <v>363</v>
      </c>
      <c r="I364" s="533" t="str">
        <f t="shared" ref="I364:J364" si="343">I362</f>
        <v>Door hardware sets; including all  ironmongery and accessories as per hardware sets scheduled by describing products; as specified and as Drg. A-611</v>
      </c>
      <c r="J364" s="533" t="str">
        <f t="shared" si="343"/>
        <v>For non fire rated doors</v>
      </c>
      <c r="K364" s="87" t="s">
        <v>50</v>
      </c>
      <c r="L364" s="87" t="s">
        <v>338</v>
      </c>
      <c r="M364" s="223">
        <v>1</v>
      </c>
      <c r="N364" s="89" t="s">
        <v>39</v>
      </c>
      <c r="O364" s="367">
        <v>269</v>
      </c>
      <c r="P364" s="25">
        <f t="shared" ref="P364:P379" si="344">O364*M364</f>
        <v>269</v>
      </c>
      <c r="X364" s="87" t="s">
        <v>338</v>
      </c>
      <c r="Y364" s="445">
        <v>1</v>
      </c>
      <c r="Z364" s="442" t="s">
        <v>39</v>
      </c>
      <c r="AA364" s="440">
        <v>269</v>
      </c>
      <c r="AB364" s="367">
        <v>269</v>
      </c>
      <c r="AC364" s="367"/>
    </row>
    <row r="365" spans="1:29" ht="16.5" hidden="1" thickBot="1">
      <c r="A365" s="533" t="s">
        <v>2727</v>
      </c>
      <c r="B365" s="533">
        <v>8</v>
      </c>
      <c r="C365" s="533" t="s">
        <v>201</v>
      </c>
      <c r="D365" s="572" t="s">
        <v>2740</v>
      </c>
      <c r="E365" s="571" t="str">
        <f t="shared" si="318"/>
        <v xml:space="preserve"> DOOR HARDWARE (SCHEDULED BY DESCRIBING PRODUCTS)</v>
      </c>
      <c r="F365" s="533" t="s">
        <v>1321</v>
      </c>
      <c r="G365" s="533" t="s">
        <v>2722</v>
      </c>
      <c r="H365" s="533">
        <v>364</v>
      </c>
      <c r="I365" s="533" t="str">
        <f t="shared" ref="I365:J365" si="345">I363</f>
        <v>Door hardware sets; including all  ironmongery and accessories as per hardware sets scheduled by describing products; as specified and as Drg. A-611</v>
      </c>
      <c r="J365" s="533" t="str">
        <f t="shared" si="345"/>
        <v>For fire rated doors</v>
      </c>
      <c r="K365" s="87" t="s">
        <v>76</v>
      </c>
      <c r="L365" s="87" t="s">
        <v>339</v>
      </c>
      <c r="M365" s="223">
        <v>1</v>
      </c>
      <c r="N365" s="89" t="s">
        <v>39</v>
      </c>
      <c r="O365" s="367">
        <v>105</v>
      </c>
      <c r="P365" s="25">
        <f t="shared" si="344"/>
        <v>105</v>
      </c>
      <c r="X365" s="87" t="s">
        <v>339</v>
      </c>
      <c r="Y365" s="445">
        <v>1</v>
      </c>
      <c r="Z365" s="442" t="s">
        <v>39</v>
      </c>
      <c r="AA365" s="440">
        <v>105</v>
      </c>
      <c r="AB365" s="367">
        <v>105</v>
      </c>
      <c r="AC365" s="367"/>
    </row>
    <row r="366" spans="1:29" ht="15.75" hidden="1">
      <c r="A366" s="533" t="s">
        <v>2727</v>
      </c>
      <c r="B366" s="533">
        <v>8</v>
      </c>
      <c r="C366" s="533" t="s">
        <v>201</v>
      </c>
      <c r="D366" s="572" t="s">
        <v>2740</v>
      </c>
      <c r="E366" s="571" t="str">
        <f t="shared" si="318"/>
        <v xml:space="preserve"> DOOR HARDWARE (SCHEDULED BY DESCRIBING PRODUCTS)</v>
      </c>
      <c r="F366" s="533" t="s">
        <v>1321</v>
      </c>
      <c r="G366" s="533" t="s">
        <v>2722</v>
      </c>
      <c r="H366" s="533">
        <v>365</v>
      </c>
      <c r="I366" s="533" t="str">
        <f t="shared" ref="I366:J366" si="346">I364</f>
        <v>Door hardware sets; including all  ironmongery and accessories as per hardware sets scheduled by describing products; as specified and as Drg. A-611</v>
      </c>
      <c r="J366" s="533" t="str">
        <f t="shared" si="346"/>
        <v>For non fire rated doors</v>
      </c>
      <c r="K366" s="224" t="s">
        <v>306</v>
      </c>
      <c r="L366" s="224" t="s">
        <v>340</v>
      </c>
      <c r="M366" s="225">
        <v>1</v>
      </c>
      <c r="N366" s="225" t="s">
        <v>39</v>
      </c>
      <c r="O366" s="367">
        <v>0</v>
      </c>
      <c r="P366" s="25">
        <f t="shared" si="344"/>
        <v>0</v>
      </c>
      <c r="X366" s="224" t="s">
        <v>340</v>
      </c>
      <c r="Y366" s="446">
        <v>1</v>
      </c>
      <c r="Z366" s="441" t="s">
        <v>39</v>
      </c>
      <c r="AA366" s="441">
        <v>0</v>
      </c>
      <c r="AB366" s="367"/>
      <c r="AC366" s="367"/>
    </row>
    <row r="367" spans="1:29" ht="16.5" hidden="1" thickBot="1">
      <c r="A367" s="533" t="s">
        <v>2727</v>
      </c>
      <c r="B367" s="533">
        <v>8</v>
      </c>
      <c r="C367" s="533" t="s">
        <v>201</v>
      </c>
      <c r="D367" s="572" t="s">
        <v>2740</v>
      </c>
      <c r="E367" s="571" t="str">
        <f t="shared" si="318"/>
        <v xml:space="preserve"> DOOR HARDWARE (SCHEDULED BY DESCRIBING PRODUCTS)</v>
      </c>
      <c r="F367" s="533" t="s">
        <v>1321</v>
      </c>
      <c r="G367" s="533" t="s">
        <v>2722</v>
      </c>
      <c r="H367" s="533">
        <v>366</v>
      </c>
      <c r="I367" s="533" t="str">
        <f t="shared" ref="I367:J367" si="347">I365</f>
        <v>Door hardware sets; including all  ironmongery and accessories as per hardware sets scheduled by describing products; as specified and as Drg. A-611</v>
      </c>
      <c r="J367" s="533" t="str">
        <f t="shared" si="347"/>
        <v>For fire rated doors</v>
      </c>
      <c r="K367" s="87" t="s">
        <v>77</v>
      </c>
      <c r="L367" s="87" t="s">
        <v>342</v>
      </c>
      <c r="M367" s="223">
        <v>1</v>
      </c>
      <c r="N367" s="89" t="s">
        <v>39</v>
      </c>
      <c r="O367" s="367">
        <v>169</v>
      </c>
      <c r="P367" s="25">
        <f t="shared" si="344"/>
        <v>169</v>
      </c>
      <c r="X367" s="87" t="s">
        <v>342</v>
      </c>
      <c r="Y367" s="445">
        <v>1</v>
      </c>
      <c r="Z367" s="442" t="s">
        <v>39</v>
      </c>
      <c r="AA367" s="440">
        <v>169</v>
      </c>
      <c r="AB367" s="367">
        <v>169</v>
      </c>
      <c r="AC367" s="367"/>
    </row>
    <row r="368" spans="1:29" ht="16.5" hidden="1" thickBot="1">
      <c r="A368" s="533" t="s">
        <v>2727</v>
      </c>
      <c r="B368" s="533">
        <v>8</v>
      </c>
      <c r="C368" s="533" t="s">
        <v>201</v>
      </c>
      <c r="D368" s="572" t="s">
        <v>2740</v>
      </c>
      <c r="E368" s="571" t="str">
        <f t="shared" si="318"/>
        <v xml:space="preserve"> DOOR HARDWARE (SCHEDULED BY DESCRIBING PRODUCTS)</v>
      </c>
      <c r="F368" s="533" t="s">
        <v>1321</v>
      </c>
      <c r="G368" s="533" t="s">
        <v>2722</v>
      </c>
      <c r="H368" s="533">
        <v>367</v>
      </c>
      <c r="I368" s="533" t="str">
        <f t="shared" ref="I368:J368" si="348">I366</f>
        <v>Door hardware sets; including all  ironmongery and accessories as per hardware sets scheduled by describing products; as specified and as Drg. A-611</v>
      </c>
      <c r="J368" s="533" t="str">
        <f t="shared" si="348"/>
        <v>For non fire rated doors</v>
      </c>
      <c r="K368" s="87" t="s">
        <v>78</v>
      </c>
      <c r="L368" s="87" t="s">
        <v>344</v>
      </c>
      <c r="M368" s="223">
        <v>6</v>
      </c>
      <c r="N368" s="89" t="s">
        <v>39</v>
      </c>
      <c r="O368" s="367">
        <v>107</v>
      </c>
      <c r="P368" s="25">
        <f t="shared" si="344"/>
        <v>642</v>
      </c>
      <c r="X368" s="87" t="s">
        <v>344</v>
      </c>
      <c r="Y368" s="445">
        <v>6</v>
      </c>
      <c r="Z368" s="442" t="s">
        <v>39</v>
      </c>
      <c r="AA368" s="440">
        <v>107</v>
      </c>
      <c r="AB368" s="367">
        <v>642</v>
      </c>
      <c r="AC368" s="367"/>
    </row>
    <row r="369" spans="1:29" ht="15.75" hidden="1">
      <c r="A369" s="533" t="s">
        <v>2727</v>
      </c>
      <c r="B369" s="533">
        <v>8</v>
      </c>
      <c r="C369" s="533" t="s">
        <v>201</v>
      </c>
      <c r="D369" s="572" t="s">
        <v>2740</v>
      </c>
      <c r="E369" s="571" t="str">
        <f t="shared" si="318"/>
        <v xml:space="preserve"> DOOR HARDWARE (SCHEDULED BY DESCRIBING PRODUCTS)</v>
      </c>
      <c r="F369" s="533" t="s">
        <v>1321</v>
      </c>
      <c r="G369" s="533" t="s">
        <v>2722</v>
      </c>
      <c r="H369" s="533">
        <v>368</v>
      </c>
      <c r="I369" s="533" t="str">
        <f t="shared" ref="I369:J369" si="349">I367</f>
        <v>Door hardware sets; including all  ironmongery and accessories as per hardware sets scheduled by describing products; as specified and as Drg. A-611</v>
      </c>
      <c r="J369" s="533" t="str">
        <f t="shared" si="349"/>
        <v>For fire rated doors</v>
      </c>
      <c r="K369" s="224" t="s">
        <v>83</v>
      </c>
      <c r="L369" s="224" t="s">
        <v>345</v>
      </c>
      <c r="M369" s="225">
        <v>2</v>
      </c>
      <c r="N369" s="225" t="s">
        <v>39</v>
      </c>
      <c r="O369" s="367">
        <v>0</v>
      </c>
      <c r="P369" s="25">
        <f t="shared" si="344"/>
        <v>0</v>
      </c>
      <c r="X369" s="224" t="s">
        <v>345</v>
      </c>
      <c r="Y369" s="446">
        <v>2</v>
      </c>
      <c r="Z369" s="441" t="s">
        <v>39</v>
      </c>
      <c r="AA369" s="441">
        <v>0</v>
      </c>
      <c r="AB369" s="367"/>
      <c r="AC369" s="367"/>
    </row>
    <row r="370" spans="1:29" ht="15.75" hidden="1">
      <c r="A370" s="533" t="s">
        <v>2727</v>
      </c>
      <c r="B370" s="533">
        <v>8</v>
      </c>
      <c r="C370" s="533" t="s">
        <v>201</v>
      </c>
      <c r="D370" s="572" t="s">
        <v>2740</v>
      </c>
      <c r="E370" s="571" t="str">
        <f t="shared" si="318"/>
        <v xml:space="preserve"> DOOR HARDWARE (SCHEDULED BY DESCRIBING PRODUCTS)</v>
      </c>
      <c r="F370" s="533" t="s">
        <v>1321</v>
      </c>
      <c r="G370" s="533" t="s">
        <v>2722</v>
      </c>
      <c r="H370" s="533">
        <v>369</v>
      </c>
      <c r="I370" s="533" t="str">
        <f t="shared" ref="I370:J370" si="350">I368</f>
        <v>Door hardware sets; including all  ironmongery and accessories as per hardware sets scheduled by describing products; as specified and as Drg. A-611</v>
      </c>
      <c r="J370" s="533" t="str">
        <f t="shared" si="350"/>
        <v>For non fire rated doors</v>
      </c>
      <c r="K370" s="224" t="s">
        <v>346</v>
      </c>
      <c r="L370" s="224" t="s">
        <v>347</v>
      </c>
      <c r="M370" s="225">
        <v>1</v>
      </c>
      <c r="N370" s="225" t="s">
        <v>39</v>
      </c>
      <c r="O370" s="367">
        <v>0</v>
      </c>
      <c r="P370" s="25">
        <f t="shared" si="344"/>
        <v>0</v>
      </c>
      <c r="X370" s="224" t="s">
        <v>347</v>
      </c>
      <c r="Y370" s="446">
        <v>1</v>
      </c>
      <c r="Z370" s="441" t="s">
        <v>39</v>
      </c>
      <c r="AA370" s="441">
        <v>0</v>
      </c>
      <c r="AB370" s="367"/>
      <c r="AC370" s="367"/>
    </row>
    <row r="371" spans="1:29" ht="15.75" hidden="1">
      <c r="A371" s="533" t="s">
        <v>2727</v>
      </c>
      <c r="B371" s="533">
        <v>8</v>
      </c>
      <c r="C371" s="533" t="s">
        <v>201</v>
      </c>
      <c r="D371" s="572" t="s">
        <v>2740</v>
      </c>
      <c r="E371" s="571" t="str">
        <f t="shared" si="318"/>
        <v xml:space="preserve"> DOOR HARDWARE (SCHEDULED BY DESCRIBING PRODUCTS)</v>
      </c>
      <c r="F371" s="533" t="s">
        <v>1321</v>
      </c>
      <c r="G371" s="533" t="s">
        <v>2722</v>
      </c>
      <c r="H371" s="533">
        <v>370</v>
      </c>
      <c r="I371" s="533" t="str">
        <f t="shared" ref="I371:J371" si="351">I369</f>
        <v>Door hardware sets; including all  ironmongery and accessories as per hardware sets scheduled by describing products; as specified and as Drg. A-611</v>
      </c>
      <c r="J371" s="533" t="str">
        <f t="shared" si="351"/>
        <v>For fire rated doors</v>
      </c>
      <c r="K371" s="224" t="s">
        <v>13</v>
      </c>
      <c r="L371" s="224" t="s">
        <v>348</v>
      </c>
      <c r="M371" s="225">
        <v>1</v>
      </c>
      <c r="N371" s="225" t="s">
        <v>39</v>
      </c>
      <c r="O371" s="367">
        <v>0</v>
      </c>
      <c r="P371" s="25">
        <f t="shared" si="344"/>
        <v>0</v>
      </c>
      <c r="X371" s="224" t="s">
        <v>348</v>
      </c>
      <c r="Y371" s="446">
        <v>1</v>
      </c>
      <c r="Z371" s="441" t="s">
        <v>39</v>
      </c>
      <c r="AA371" s="441">
        <v>0</v>
      </c>
      <c r="AB371" s="367"/>
      <c r="AC371" s="367"/>
    </row>
    <row r="372" spans="1:29" ht="15.75" hidden="1">
      <c r="A372" s="533" t="s">
        <v>2727</v>
      </c>
      <c r="B372" s="533">
        <v>8</v>
      </c>
      <c r="C372" s="533" t="s">
        <v>201</v>
      </c>
      <c r="D372" s="572" t="s">
        <v>2740</v>
      </c>
      <c r="E372" s="571" t="str">
        <f t="shared" si="318"/>
        <v xml:space="preserve"> DOOR HARDWARE (SCHEDULED BY DESCRIBING PRODUCTS)</v>
      </c>
      <c r="F372" s="533" t="s">
        <v>1321</v>
      </c>
      <c r="G372" s="533" t="s">
        <v>2722</v>
      </c>
      <c r="H372" s="533">
        <v>371</v>
      </c>
      <c r="I372" s="533" t="str">
        <f t="shared" ref="I372:J372" si="352">I370</f>
        <v>Door hardware sets; including all  ironmongery and accessories as per hardware sets scheduled by describing products; as specified and as Drg. A-611</v>
      </c>
      <c r="J372" s="533" t="str">
        <f t="shared" si="352"/>
        <v>For non fire rated doors</v>
      </c>
      <c r="K372" s="224" t="s">
        <v>15</v>
      </c>
      <c r="L372" s="224" t="s">
        <v>349</v>
      </c>
      <c r="M372" s="225">
        <v>1</v>
      </c>
      <c r="N372" s="225" t="s">
        <v>39</v>
      </c>
      <c r="O372" s="367">
        <v>0</v>
      </c>
      <c r="P372" s="25">
        <f t="shared" si="344"/>
        <v>0</v>
      </c>
      <c r="X372" s="224" t="s">
        <v>349</v>
      </c>
      <c r="Y372" s="446">
        <v>1</v>
      </c>
      <c r="Z372" s="441" t="s">
        <v>39</v>
      </c>
      <c r="AA372" s="441">
        <v>0</v>
      </c>
      <c r="AB372" s="367"/>
      <c r="AC372" s="367"/>
    </row>
    <row r="373" spans="1:29" ht="15.75" hidden="1">
      <c r="A373" s="533" t="s">
        <v>2727</v>
      </c>
      <c r="B373" s="533">
        <v>8</v>
      </c>
      <c r="C373" s="533" t="s">
        <v>201</v>
      </c>
      <c r="D373" s="572" t="s">
        <v>2740</v>
      </c>
      <c r="E373" s="571" t="str">
        <f t="shared" si="318"/>
        <v xml:space="preserve"> DOOR HARDWARE (SCHEDULED BY DESCRIBING PRODUCTS)</v>
      </c>
      <c r="F373" s="533" t="s">
        <v>1321</v>
      </c>
      <c r="G373" s="533" t="s">
        <v>2722</v>
      </c>
      <c r="H373" s="533">
        <v>372</v>
      </c>
      <c r="I373" s="533" t="str">
        <f t="shared" ref="I373:J373" si="353">I371</f>
        <v>Door hardware sets; including all  ironmongery and accessories as per hardware sets scheduled by describing products; as specified and as Drg. A-611</v>
      </c>
      <c r="J373" s="533" t="str">
        <f t="shared" si="353"/>
        <v>For fire rated doors</v>
      </c>
      <c r="K373" s="224" t="s">
        <v>17</v>
      </c>
      <c r="L373" s="264" t="s">
        <v>350</v>
      </c>
      <c r="M373" s="225">
        <v>1</v>
      </c>
      <c r="N373" s="225" t="s">
        <v>39</v>
      </c>
      <c r="O373" s="367">
        <v>0</v>
      </c>
      <c r="P373" s="25">
        <f t="shared" si="344"/>
        <v>0</v>
      </c>
      <c r="X373" s="224" t="s">
        <v>350</v>
      </c>
      <c r="Y373" s="446">
        <v>1</v>
      </c>
      <c r="Z373" s="441" t="s">
        <v>39</v>
      </c>
      <c r="AA373" s="441">
        <v>0</v>
      </c>
      <c r="AB373" s="367"/>
      <c r="AC373" s="367"/>
    </row>
    <row r="374" spans="1:29" ht="16.5" hidden="1" thickBot="1">
      <c r="A374" s="533" t="s">
        <v>2727</v>
      </c>
      <c r="B374" s="533">
        <v>8</v>
      </c>
      <c r="C374" s="533" t="s">
        <v>201</v>
      </c>
      <c r="D374" s="572" t="s">
        <v>2740</v>
      </c>
      <c r="E374" s="571" t="str">
        <f t="shared" si="318"/>
        <v xml:space="preserve"> DOOR HARDWARE (SCHEDULED BY DESCRIBING PRODUCTS)</v>
      </c>
      <c r="F374" s="533" t="s">
        <v>1321</v>
      </c>
      <c r="G374" s="533" t="s">
        <v>2722</v>
      </c>
      <c r="H374" s="533">
        <v>373</v>
      </c>
      <c r="I374" s="533" t="str">
        <f t="shared" ref="I374:J374" si="354">I372</f>
        <v>Door hardware sets; including all  ironmongery and accessories as per hardware sets scheduled by describing products; as specified and as Drg. A-611</v>
      </c>
      <c r="J374" s="533" t="str">
        <f t="shared" si="354"/>
        <v>For non fire rated doors</v>
      </c>
      <c r="K374" s="87" t="s">
        <v>13</v>
      </c>
      <c r="L374" s="87" t="s">
        <v>351</v>
      </c>
      <c r="M374" s="223">
        <v>1</v>
      </c>
      <c r="N374" s="89" t="s">
        <v>39</v>
      </c>
      <c r="O374" s="367">
        <v>597</v>
      </c>
      <c r="P374" s="25">
        <f t="shared" si="344"/>
        <v>597</v>
      </c>
      <c r="X374" s="87" t="s">
        <v>351</v>
      </c>
      <c r="Y374" s="445">
        <v>1</v>
      </c>
      <c r="Z374" s="442" t="s">
        <v>39</v>
      </c>
      <c r="AA374" s="440">
        <v>597</v>
      </c>
      <c r="AB374" s="367">
        <v>597</v>
      </c>
      <c r="AC374" s="367"/>
    </row>
    <row r="375" spans="1:29" ht="15.75" hidden="1">
      <c r="A375" s="533" t="s">
        <v>2727</v>
      </c>
      <c r="B375" s="533">
        <v>8</v>
      </c>
      <c r="C375" s="533" t="s">
        <v>201</v>
      </c>
      <c r="D375" s="572" t="s">
        <v>2740</v>
      </c>
      <c r="E375" s="571" t="str">
        <f t="shared" si="318"/>
        <v xml:space="preserve"> DOOR HARDWARE (SCHEDULED BY DESCRIBING PRODUCTS)</v>
      </c>
      <c r="F375" s="533" t="s">
        <v>1321</v>
      </c>
      <c r="G375" s="533" t="s">
        <v>2722</v>
      </c>
      <c r="H375" s="533">
        <v>374</v>
      </c>
      <c r="I375" s="533" t="str">
        <f t="shared" ref="I375:J375" si="355">I373</f>
        <v>Door hardware sets; including all  ironmongery and accessories as per hardware sets scheduled by describing products; as specified and as Drg. A-611</v>
      </c>
      <c r="J375" s="533" t="str">
        <f t="shared" si="355"/>
        <v>For fire rated doors</v>
      </c>
      <c r="K375" s="224" t="s">
        <v>20</v>
      </c>
      <c r="L375" s="224" t="s">
        <v>352</v>
      </c>
      <c r="M375" s="225">
        <v>1</v>
      </c>
      <c r="N375" s="225" t="s">
        <v>39</v>
      </c>
      <c r="O375" s="367">
        <v>0</v>
      </c>
      <c r="P375" s="25">
        <f t="shared" si="344"/>
        <v>0</v>
      </c>
      <c r="X375" s="224" t="s">
        <v>352</v>
      </c>
      <c r="Y375" s="446">
        <v>1</v>
      </c>
      <c r="Z375" s="441" t="s">
        <v>39</v>
      </c>
      <c r="AA375" s="441">
        <v>0</v>
      </c>
      <c r="AB375" s="367"/>
      <c r="AC375" s="367"/>
    </row>
    <row r="376" spans="1:29" ht="16.5" hidden="1" thickBot="1">
      <c r="A376" s="533" t="s">
        <v>2727</v>
      </c>
      <c r="B376" s="533">
        <v>8</v>
      </c>
      <c r="C376" s="533" t="s">
        <v>201</v>
      </c>
      <c r="D376" s="572" t="s">
        <v>2740</v>
      </c>
      <c r="E376" s="571" t="str">
        <f t="shared" si="318"/>
        <v xml:space="preserve"> DOOR HARDWARE (SCHEDULED BY DESCRIBING PRODUCTS)</v>
      </c>
      <c r="F376" s="533" t="s">
        <v>1321</v>
      </c>
      <c r="G376" s="533" t="s">
        <v>2722</v>
      </c>
      <c r="H376" s="533">
        <v>375</v>
      </c>
      <c r="I376" s="533" t="str">
        <f t="shared" ref="I376:J376" si="356">I374</f>
        <v>Door hardware sets; including all  ironmongery and accessories as per hardware sets scheduled by describing products; as specified and as Drg. A-611</v>
      </c>
      <c r="J376" s="533" t="str">
        <f t="shared" si="356"/>
        <v>For non fire rated doors</v>
      </c>
      <c r="K376" s="87" t="s">
        <v>15</v>
      </c>
      <c r="L376" s="87" t="s">
        <v>353</v>
      </c>
      <c r="M376" s="223">
        <v>1</v>
      </c>
      <c r="N376" s="89" t="s">
        <v>39</v>
      </c>
      <c r="O376" s="367">
        <v>380</v>
      </c>
      <c r="P376" s="25">
        <f t="shared" si="344"/>
        <v>380</v>
      </c>
      <c r="X376" s="87" t="s">
        <v>353</v>
      </c>
      <c r="Y376" s="445">
        <v>1</v>
      </c>
      <c r="Z376" s="442" t="s">
        <v>39</v>
      </c>
      <c r="AA376" s="440">
        <v>380</v>
      </c>
      <c r="AB376" s="367">
        <v>380</v>
      </c>
      <c r="AC376" s="367"/>
    </row>
    <row r="377" spans="1:29" ht="15.75" hidden="1">
      <c r="A377" s="533" t="s">
        <v>2727</v>
      </c>
      <c r="B377" s="533">
        <v>8</v>
      </c>
      <c r="C377" s="533" t="s">
        <v>201</v>
      </c>
      <c r="D377" s="572" t="s">
        <v>2740</v>
      </c>
      <c r="E377" s="571" t="str">
        <f t="shared" si="318"/>
        <v xml:space="preserve"> DOOR HARDWARE (SCHEDULED BY DESCRIBING PRODUCTS)</v>
      </c>
      <c r="F377" s="533" t="s">
        <v>1321</v>
      </c>
      <c r="G377" s="533" t="s">
        <v>2722</v>
      </c>
      <c r="H377" s="533">
        <v>376</v>
      </c>
      <c r="I377" s="533" t="str">
        <f t="shared" ref="I377:J377" si="357">I375</f>
        <v>Door hardware sets; including all  ironmongery and accessories as per hardware sets scheduled by describing products; as specified and as Drg. A-611</v>
      </c>
      <c r="J377" s="533" t="str">
        <f t="shared" si="357"/>
        <v>For fire rated doors</v>
      </c>
      <c r="K377" s="224" t="s">
        <v>45</v>
      </c>
      <c r="L377" s="224" t="s">
        <v>354</v>
      </c>
      <c r="M377" s="225">
        <v>1</v>
      </c>
      <c r="N377" s="225" t="s">
        <v>39</v>
      </c>
      <c r="O377" s="367"/>
      <c r="P377" s="25">
        <f t="shared" si="344"/>
        <v>0</v>
      </c>
      <c r="X377" s="224" t="s">
        <v>354</v>
      </c>
      <c r="Y377" s="446">
        <v>1</v>
      </c>
      <c r="Z377" s="441" t="s">
        <v>39</v>
      </c>
      <c r="AA377" s="441"/>
      <c r="AB377" s="367">
        <v>0</v>
      </c>
      <c r="AC377" s="367"/>
    </row>
    <row r="378" spans="1:29" ht="16.5" hidden="1" thickBot="1">
      <c r="A378" s="533" t="s">
        <v>2727</v>
      </c>
      <c r="B378" s="533">
        <v>8</v>
      </c>
      <c r="C378" s="533" t="s">
        <v>201</v>
      </c>
      <c r="D378" s="572" t="s">
        <v>2740</v>
      </c>
      <c r="E378" s="571" t="str">
        <f t="shared" si="318"/>
        <v xml:space="preserve"> DOOR HARDWARE (SCHEDULED BY DESCRIBING PRODUCTS)</v>
      </c>
      <c r="F378" s="533" t="s">
        <v>1321</v>
      </c>
      <c r="G378" s="533" t="s">
        <v>2722</v>
      </c>
      <c r="H378" s="533">
        <v>377</v>
      </c>
      <c r="I378" s="533" t="str">
        <f t="shared" ref="I378:J378" si="358">I376</f>
        <v>Door hardware sets; including all  ironmongery and accessories as per hardware sets scheduled by describing products; as specified and as Drg. A-611</v>
      </c>
      <c r="J378" s="533" t="str">
        <f t="shared" si="358"/>
        <v>For non fire rated doors</v>
      </c>
      <c r="K378" s="87" t="s">
        <v>17</v>
      </c>
      <c r="L378" s="87" t="s">
        <v>355</v>
      </c>
      <c r="M378" s="223">
        <v>2</v>
      </c>
      <c r="N378" s="89" t="s">
        <v>39</v>
      </c>
      <c r="O378" s="367">
        <v>169</v>
      </c>
      <c r="P378" s="25">
        <f t="shared" si="344"/>
        <v>338</v>
      </c>
      <c r="X378" s="87" t="s">
        <v>355</v>
      </c>
      <c r="Y378" s="445">
        <v>2</v>
      </c>
      <c r="Z378" s="442" t="s">
        <v>39</v>
      </c>
      <c r="AA378" s="440">
        <v>169</v>
      </c>
      <c r="AB378" s="367">
        <v>338</v>
      </c>
      <c r="AC378" s="367"/>
    </row>
    <row r="379" spans="1:29" ht="16.5" hidden="1" thickBot="1">
      <c r="A379" s="533" t="s">
        <v>2727</v>
      </c>
      <c r="B379" s="533">
        <v>8</v>
      </c>
      <c r="C379" s="533" t="s">
        <v>201</v>
      </c>
      <c r="D379" s="572" t="s">
        <v>2740</v>
      </c>
      <c r="E379" s="571" t="str">
        <f t="shared" si="318"/>
        <v xml:space="preserve"> DOOR HARDWARE (SCHEDULED BY DESCRIBING PRODUCTS)</v>
      </c>
      <c r="F379" s="533" t="s">
        <v>1321</v>
      </c>
      <c r="G379" s="533" t="s">
        <v>2722</v>
      </c>
      <c r="H379" s="533">
        <v>378</v>
      </c>
      <c r="I379" s="533" t="str">
        <f t="shared" ref="I379:J379" si="359">I377</f>
        <v>Door hardware sets; including all  ironmongery and accessories as per hardware sets scheduled by describing products; as specified and as Drg. A-611</v>
      </c>
      <c r="J379" s="533" t="str">
        <f t="shared" si="359"/>
        <v>For fire rated doors</v>
      </c>
      <c r="K379" s="87" t="s">
        <v>19</v>
      </c>
      <c r="L379" s="87" t="s">
        <v>356</v>
      </c>
      <c r="M379" s="223">
        <v>2</v>
      </c>
      <c r="N379" s="89" t="s">
        <v>39</v>
      </c>
      <c r="O379" s="367">
        <v>105</v>
      </c>
      <c r="P379" s="25">
        <f t="shared" si="344"/>
        <v>210</v>
      </c>
      <c r="X379" s="87" t="s">
        <v>356</v>
      </c>
      <c r="Y379" s="445">
        <v>2</v>
      </c>
      <c r="Z379" s="442" t="s">
        <v>39</v>
      </c>
      <c r="AA379" s="440">
        <v>105</v>
      </c>
      <c r="AB379" s="367">
        <v>210</v>
      </c>
      <c r="AC379" s="367"/>
    </row>
    <row r="380" spans="1:29" ht="15.75" hidden="1">
      <c r="A380" s="533" t="s">
        <v>2727</v>
      </c>
      <c r="B380" s="533">
        <v>8</v>
      </c>
      <c r="C380" s="533" t="s">
        <v>201</v>
      </c>
      <c r="D380" s="572" t="s">
        <v>2740</v>
      </c>
      <c r="E380" s="571" t="str">
        <f t="shared" si="318"/>
        <v xml:space="preserve"> DOOR HARDWARE (SCHEDULED BY DESCRIBING PRODUCTS)</v>
      </c>
      <c r="F380" s="533" t="s">
        <v>1321</v>
      </c>
      <c r="G380" s="533" t="s">
        <v>2725</v>
      </c>
      <c r="H380" s="533">
        <v>379</v>
      </c>
      <c r="I380" s="533" t="str">
        <f t="shared" ref="I380:J380" si="360">I378</f>
        <v>Door hardware sets; including all  ironmongery and accessories as per hardware sets scheduled by describing products; as specified and as Drg. A-611</v>
      </c>
      <c r="J380" s="533" t="str">
        <f t="shared" si="360"/>
        <v>For non fire rated doors</v>
      </c>
      <c r="K380" s="96" t="s">
        <v>357</v>
      </c>
      <c r="L380" s="87"/>
      <c r="M380" s="89"/>
      <c r="N380" s="89"/>
      <c r="O380" s="367"/>
      <c r="P380" s="97"/>
      <c r="X380" s="96"/>
      <c r="Y380" s="445"/>
      <c r="Z380" s="440"/>
      <c r="AA380" s="440"/>
      <c r="AB380" s="367"/>
      <c r="AC380" s="447"/>
    </row>
    <row r="381" spans="1:29" ht="15.75" hidden="1">
      <c r="A381" s="533" t="s">
        <v>2727</v>
      </c>
      <c r="B381" s="533">
        <v>8</v>
      </c>
      <c r="C381" s="533" t="s">
        <v>201</v>
      </c>
      <c r="D381" s="10" t="s">
        <v>22</v>
      </c>
      <c r="E381" s="10" t="s">
        <v>22</v>
      </c>
      <c r="G381" s="533" t="s">
        <v>2724</v>
      </c>
      <c r="H381" s="533">
        <v>380</v>
      </c>
      <c r="I381" s="533" t="str">
        <f t="shared" ref="I381:J381" si="361">I379</f>
        <v>Door hardware sets; including all  ironmongery and accessories as per hardware sets scheduled by describing products; as specified and as Drg. A-611</v>
      </c>
      <c r="J381" s="533" t="str">
        <f t="shared" si="361"/>
        <v>For fire rated doors</v>
      </c>
      <c r="K381" s="87" t="s">
        <v>22</v>
      </c>
      <c r="L381" s="87"/>
      <c r="M381" s="89"/>
      <c r="N381" s="89"/>
      <c r="O381" s="367" t="s">
        <v>8</v>
      </c>
      <c r="P381" s="89">
        <v>0</v>
      </c>
      <c r="X381" s="87"/>
      <c r="Y381" s="445"/>
      <c r="Z381" s="440"/>
      <c r="AA381" s="440" t="s">
        <v>8</v>
      </c>
      <c r="AB381" s="367">
        <f>SUM(AB231:AB380)</f>
        <v>71276</v>
      </c>
      <c r="AC381" s="440"/>
    </row>
    <row r="382" spans="1:29" ht="15.75" hidden="1">
      <c r="A382" s="533" t="s">
        <v>2727</v>
      </c>
      <c r="B382" s="533">
        <v>9</v>
      </c>
      <c r="C382" s="533" t="s">
        <v>359</v>
      </c>
      <c r="D382" s="572" t="s">
        <v>1698</v>
      </c>
      <c r="E382" s="571" t="s">
        <v>1233</v>
      </c>
      <c r="F382" s="533" t="str">
        <f t="shared" ref="F382:F441" si="362">VLOOKUP(D:D,trade,3,FALSE)</f>
        <v>AR</v>
      </c>
      <c r="G382" s="533" t="s">
        <v>2725</v>
      </c>
      <c r="H382" s="533">
        <v>381</v>
      </c>
      <c r="I382" s="533" t="str">
        <f t="shared" ref="I382:J382" si="363">I380</f>
        <v>Door hardware sets; including all  ironmongery and accessories as per hardware sets scheduled by describing products; as specified and as Drg. A-611</v>
      </c>
      <c r="J382" s="533" t="str">
        <f t="shared" si="363"/>
        <v>For non fire rated doors</v>
      </c>
      <c r="K382" s="87"/>
      <c r="L382" s="87"/>
      <c r="M382" s="196" t="s">
        <v>358</v>
      </c>
      <c r="N382" s="196"/>
      <c r="O382" s="369"/>
      <c r="P382" s="92"/>
      <c r="Q382" s="95"/>
      <c r="X382" s="87"/>
      <c r="Y382" s="87" t="s">
        <v>358</v>
      </c>
      <c r="Z382" s="196"/>
      <c r="AA382" s="196"/>
      <c r="AB382" s="369"/>
      <c r="AC382" s="92"/>
    </row>
    <row r="383" spans="1:29" ht="15.75" hidden="1">
      <c r="A383" s="533" t="s">
        <v>2727</v>
      </c>
      <c r="B383" s="533">
        <v>9</v>
      </c>
      <c r="C383" s="533" t="s">
        <v>359</v>
      </c>
      <c r="D383" s="572" t="s">
        <v>1698</v>
      </c>
      <c r="E383" s="571" t="s">
        <v>1233</v>
      </c>
      <c r="F383" s="533" t="str">
        <f t="shared" si="362"/>
        <v>AR</v>
      </c>
      <c r="G383" s="533" t="s">
        <v>2725</v>
      </c>
      <c r="H383" s="533">
        <v>382</v>
      </c>
      <c r="I383" s="533" t="str">
        <f t="shared" ref="I383:J383" si="364">I381</f>
        <v>Door hardware sets; including all  ironmongery and accessories as per hardware sets scheduled by describing products; as specified and as Drg. A-611</v>
      </c>
      <c r="J383" s="533" t="str">
        <f t="shared" si="364"/>
        <v>For fire rated doors</v>
      </c>
      <c r="K383" s="87"/>
      <c r="L383" s="87"/>
      <c r="M383" s="196" t="s">
        <v>359</v>
      </c>
      <c r="N383" s="196"/>
      <c r="O383" s="369"/>
      <c r="P383" s="92"/>
      <c r="Q383" s="92"/>
      <c r="X383" s="87"/>
      <c r="Y383" s="87" t="s">
        <v>359</v>
      </c>
      <c r="Z383" s="196"/>
      <c r="AA383" s="196"/>
      <c r="AB383" s="369"/>
      <c r="AC383" s="92"/>
    </row>
    <row r="384" spans="1:29" ht="15.75" hidden="1">
      <c r="A384" s="533" t="s">
        <v>2727</v>
      </c>
      <c r="B384" s="533">
        <v>9</v>
      </c>
      <c r="C384" s="533" t="s">
        <v>359</v>
      </c>
      <c r="D384" s="572" t="s">
        <v>1698</v>
      </c>
      <c r="E384" s="571" t="s">
        <v>1233</v>
      </c>
      <c r="F384" s="533" t="str">
        <f t="shared" si="362"/>
        <v>AR</v>
      </c>
      <c r="G384" s="533" t="s">
        <v>2725</v>
      </c>
      <c r="H384" s="533">
        <v>383</v>
      </c>
      <c r="I384" s="533" t="str">
        <f t="shared" ref="I384:J384" si="365">I382</f>
        <v>Door hardware sets; including all  ironmongery and accessories as per hardware sets scheduled by describing products; as specified and as Drg. A-611</v>
      </c>
      <c r="J384" s="533" t="str">
        <f t="shared" si="365"/>
        <v>For non fire rated doors</v>
      </c>
      <c r="K384" s="96" t="s">
        <v>2</v>
      </c>
      <c r="L384" s="96" t="s">
        <v>360</v>
      </c>
      <c r="M384" s="196" t="s">
        <v>4</v>
      </c>
      <c r="N384" s="196" t="s">
        <v>5</v>
      </c>
      <c r="O384" s="196" t="s">
        <v>6</v>
      </c>
      <c r="P384" s="93" t="s">
        <v>7</v>
      </c>
      <c r="Q384" s="95"/>
      <c r="X384" s="96" t="s">
        <v>360</v>
      </c>
      <c r="Y384" s="96" t="s">
        <v>4</v>
      </c>
      <c r="Z384" s="196" t="s">
        <v>5</v>
      </c>
      <c r="AA384" s="196" t="s">
        <v>6</v>
      </c>
      <c r="AB384" s="196" t="s">
        <v>7</v>
      </c>
      <c r="AC384" s="93"/>
    </row>
    <row r="385" spans="1:29" ht="15.75" hidden="1">
      <c r="A385" s="533" t="s">
        <v>2727</v>
      </c>
      <c r="B385" s="533">
        <v>9</v>
      </c>
      <c r="C385" s="533" t="s">
        <v>359</v>
      </c>
      <c r="D385" s="572" t="s">
        <v>1698</v>
      </c>
      <c r="E385" s="571" t="s">
        <v>1233</v>
      </c>
      <c r="F385" s="533" t="str">
        <f t="shared" si="362"/>
        <v>AR</v>
      </c>
      <c r="G385" s="533" t="s">
        <v>2725</v>
      </c>
      <c r="H385" s="533">
        <v>384</v>
      </c>
      <c r="I385" s="533" t="str">
        <f t="shared" ref="I385:J385" si="366">I383</f>
        <v>Door hardware sets; including all  ironmongery and accessories as per hardware sets scheduled by describing products; as specified and as Drg. A-611</v>
      </c>
      <c r="J385" s="533" t="str">
        <f t="shared" si="366"/>
        <v>For fire rated doors</v>
      </c>
      <c r="K385" s="87"/>
      <c r="L385" s="87"/>
      <c r="M385" s="89"/>
      <c r="N385" s="89"/>
      <c r="O385" s="94"/>
      <c r="P385" s="94" t="s">
        <v>8</v>
      </c>
      <c r="Q385" s="95"/>
      <c r="X385" s="87"/>
      <c r="Y385" s="87"/>
      <c r="Z385" s="89"/>
      <c r="AA385" s="89"/>
      <c r="AB385" s="94" t="s">
        <v>8</v>
      </c>
      <c r="AC385" s="94"/>
    </row>
    <row r="386" spans="1:29" ht="15.75" hidden="1">
      <c r="A386" s="533" t="s">
        <v>2727</v>
      </c>
      <c r="B386" s="533">
        <v>9</v>
      </c>
      <c r="C386" s="533" t="s">
        <v>359</v>
      </c>
      <c r="D386" s="572" t="s">
        <v>1698</v>
      </c>
      <c r="E386" s="571" t="s">
        <v>1233</v>
      </c>
      <c r="F386" s="533" t="str">
        <f t="shared" si="362"/>
        <v>AR</v>
      </c>
      <c r="G386" s="533" t="s">
        <v>2725</v>
      </c>
      <c r="H386" s="533">
        <v>385</v>
      </c>
      <c r="I386" s="533" t="str">
        <f t="shared" ref="I386:I387" si="367">L386</f>
        <v>092400 - PORTLAND CEMENT PLASTER</v>
      </c>
      <c r="J386" s="533" t="str">
        <f t="shared" ref="J386:J387" si="368">L386</f>
        <v>092400 - PORTLAND CEMENT PLASTER</v>
      </c>
      <c r="K386" s="87"/>
      <c r="L386" s="96" t="s">
        <v>361</v>
      </c>
      <c r="M386" s="89"/>
      <c r="N386" s="89"/>
      <c r="O386" s="623"/>
      <c r="P386" s="623"/>
      <c r="Q386" s="87"/>
      <c r="X386" s="87" t="s">
        <v>361</v>
      </c>
      <c r="Y386" s="96"/>
      <c r="Z386" s="89"/>
      <c r="AA386" s="89"/>
      <c r="AB386" s="623"/>
      <c r="AC386" s="623"/>
    </row>
    <row r="387" spans="1:29" ht="15.75" hidden="1">
      <c r="A387" s="533" t="s">
        <v>2727</v>
      </c>
      <c r="B387" s="533">
        <v>9</v>
      </c>
      <c r="C387" s="533" t="s">
        <v>359</v>
      </c>
      <c r="D387" s="572" t="s">
        <v>1698</v>
      </c>
      <c r="E387" s="571" t="str">
        <f t="shared" ref="E387:E395" si="369">E386</f>
        <v xml:space="preserve"> PORTLAND CEMENT PLASTER</v>
      </c>
      <c r="F387" s="533" t="str">
        <f t="shared" si="362"/>
        <v>AR</v>
      </c>
      <c r="G387" s="533" t="s">
        <v>2725</v>
      </c>
      <c r="H387" s="533">
        <v>386</v>
      </c>
      <c r="I387" s="533" t="str">
        <f t="shared" si="367"/>
        <v>Cement-sand plaster; plain finish; to</v>
      </c>
      <c r="J387" s="533" t="str">
        <f t="shared" si="368"/>
        <v>Cement-sand plaster; plain finish; to</v>
      </c>
      <c r="K387" s="87"/>
      <c r="L387" s="96" t="s">
        <v>362</v>
      </c>
      <c r="M387" s="89"/>
      <c r="N387" s="89"/>
      <c r="O387" s="623"/>
      <c r="P387" s="623"/>
      <c r="Q387" s="87"/>
      <c r="X387" s="87" t="s">
        <v>362</v>
      </c>
      <c r="Y387" s="96"/>
      <c r="Z387" s="89"/>
      <c r="AA387" s="89"/>
      <c r="AB387" s="623"/>
      <c r="AC387" s="623"/>
    </row>
    <row r="388" spans="1:29" ht="16.5" hidden="1" thickBot="1">
      <c r="A388" s="533" t="s">
        <v>2727</v>
      </c>
      <c r="B388" s="533">
        <v>9</v>
      </c>
      <c r="C388" s="533" t="s">
        <v>359</v>
      </c>
      <c r="D388" s="572" t="s">
        <v>1698</v>
      </c>
      <c r="E388" s="571" t="str">
        <f t="shared" si="369"/>
        <v xml:space="preserve"> PORTLAND CEMENT PLASTER</v>
      </c>
      <c r="F388" s="533" t="str">
        <f t="shared" si="362"/>
        <v>AR</v>
      </c>
      <c r="G388" s="533" t="s">
        <v>2722</v>
      </c>
      <c r="H388" s="533">
        <v>387</v>
      </c>
      <c r="I388" s="533" t="str">
        <f t="shared" ref="I388:J388" si="370">I386</f>
        <v>092400 - PORTLAND CEMENT PLASTER</v>
      </c>
      <c r="J388" s="533" t="str">
        <f t="shared" si="370"/>
        <v>092400 - PORTLAND CEMENT PLASTER</v>
      </c>
      <c r="K388" s="87" t="s">
        <v>13</v>
      </c>
      <c r="L388" s="87" t="s">
        <v>363</v>
      </c>
      <c r="M388" s="223">
        <v>1658</v>
      </c>
      <c r="N388" s="89" t="s">
        <v>33</v>
      </c>
      <c r="O388" s="94">
        <v>7</v>
      </c>
      <c r="P388" s="25">
        <f t="shared" ref="P388:P393" si="371">O388*M388</f>
        <v>11606</v>
      </c>
      <c r="Q388" s="95"/>
      <c r="X388" s="87" t="s">
        <v>363</v>
      </c>
      <c r="Y388" s="87">
        <v>1658</v>
      </c>
      <c r="Z388" s="223" t="s">
        <v>33</v>
      </c>
      <c r="AA388" s="89">
        <v>7</v>
      </c>
      <c r="AB388" s="94">
        <v>11606</v>
      </c>
      <c r="AC388" s="94"/>
    </row>
    <row r="389" spans="1:29" ht="15.75" hidden="1">
      <c r="A389" s="533" t="s">
        <v>2727</v>
      </c>
      <c r="B389" s="533">
        <v>9</v>
      </c>
      <c r="C389" s="533" t="s">
        <v>359</v>
      </c>
      <c r="D389" s="572" t="s">
        <v>1698</v>
      </c>
      <c r="E389" s="571" t="str">
        <f t="shared" si="369"/>
        <v xml:space="preserve"> PORTLAND CEMENT PLASTER</v>
      </c>
      <c r="F389" s="533" t="str">
        <f t="shared" si="362"/>
        <v>AR</v>
      </c>
      <c r="G389" s="533" t="s">
        <v>2722</v>
      </c>
      <c r="H389" s="533">
        <v>388</v>
      </c>
      <c r="I389" s="533" t="str">
        <f t="shared" ref="I389:J389" si="372">I387</f>
        <v>Cement-sand plaster; plain finish; to</v>
      </c>
      <c r="J389" s="533" t="str">
        <f t="shared" si="372"/>
        <v>Cement-sand plaster; plain finish; to</v>
      </c>
      <c r="K389" s="224" t="s">
        <v>15</v>
      </c>
      <c r="L389" s="224" t="s">
        <v>364</v>
      </c>
      <c r="M389" s="225">
        <v>47</v>
      </c>
      <c r="N389" s="225" t="s">
        <v>33</v>
      </c>
      <c r="O389" s="94">
        <v>0</v>
      </c>
      <c r="P389" s="25">
        <f t="shared" si="371"/>
        <v>0</v>
      </c>
      <c r="Q389" s="95"/>
      <c r="X389" s="224" t="s">
        <v>364</v>
      </c>
      <c r="Y389" s="224">
        <v>47</v>
      </c>
      <c r="Z389" s="225" t="s">
        <v>33</v>
      </c>
      <c r="AA389" s="225">
        <v>0</v>
      </c>
      <c r="AB389" s="94">
        <v>0</v>
      </c>
      <c r="AC389" s="94"/>
    </row>
    <row r="390" spans="1:29" ht="15.75" hidden="1">
      <c r="A390" s="533" t="s">
        <v>2727</v>
      </c>
      <c r="B390" s="533">
        <v>9</v>
      </c>
      <c r="C390" s="533" t="s">
        <v>359</v>
      </c>
      <c r="D390" s="572" t="s">
        <v>1698</v>
      </c>
      <c r="E390" s="571" t="str">
        <f t="shared" si="369"/>
        <v xml:space="preserve"> PORTLAND CEMENT PLASTER</v>
      </c>
      <c r="F390" s="533" t="str">
        <f t="shared" si="362"/>
        <v>AR</v>
      </c>
      <c r="G390" s="533" t="s">
        <v>2722</v>
      </c>
      <c r="H390" s="533">
        <v>389</v>
      </c>
      <c r="I390" s="533" t="str">
        <f t="shared" ref="I390:J390" si="373">I388</f>
        <v>092400 - PORTLAND CEMENT PLASTER</v>
      </c>
      <c r="J390" s="533" t="str">
        <f t="shared" si="373"/>
        <v>092400 - PORTLAND CEMENT PLASTER</v>
      </c>
      <c r="K390" s="87" t="s">
        <v>15</v>
      </c>
      <c r="L390" s="87" t="s">
        <v>365</v>
      </c>
      <c r="M390" s="89">
        <v>1100</v>
      </c>
      <c r="N390" s="89" t="s">
        <v>33</v>
      </c>
      <c r="O390" s="623">
        <v>9</v>
      </c>
      <c r="P390" s="25">
        <f t="shared" si="371"/>
        <v>9900</v>
      </c>
      <c r="Q390" s="87"/>
      <c r="X390" s="87" t="s">
        <v>365</v>
      </c>
      <c r="Y390" s="87">
        <v>1100</v>
      </c>
      <c r="Z390" s="89" t="s">
        <v>33</v>
      </c>
      <c r="AA390" s="89">
        <v>9</v>
      </c>
      <c r="AB390" s="623">
        <v>9900</v>
      </c>
      <c r="AC390" s="94"/>
    </row>
    <row r="391" spans="1:29" ht="15.75" hidden="1">
      <c r="A391" s="533" t="s">
        <v>2727</v>
      </c>
      <c r="B391" s="533">
        <v>9</v>
      </c>
      <c r="C391" s="533" t="s">
        <v>359</v>
      </c>
      <c r="D391" s="572" t="s">
        <v>1698</v>
      </c>
      <c r="E391" s="571" t="str">
        <f t="shared" si="369"/>
        <v xml:space="preserve"> PORTLAND CEMENT PLASTER</v>
      </c>
      <c r="F391" s="533" t="str">
        <f t="shared" si="362"/>
        <v>AR</v>
      </c>
      <c r="G391" s="533" t="s">
        <v>2722</v>
      </c>
      <c r="H391" s="533">
        <v>390</v>
      </c>
      <c r="I391" s="533" t="str">
        <f t="shared" ref="I391:J391" si="374">I389</f>
        <v>Cement-sand plaster; plain finish; to</v>
      </c>
      <c r="J391" s="533" t="str">
        <f t="shared" si="374"/>
        <v>Cement-sand plaster; plain finish; to</v>
      </c>
      <c r="K391" s="87" t="s">
        <v>17</v>
      </c>
      <c r="L391" s="87" t="s">
        <v>366</v>
      </c>
      <c r="M391" s="89">
        <v>399</v>
      </c>
      <c r="N391" s="89" t="s">
        <v>33</v>
      </c>
      <c r="O391" s="623">
        <v>8</v>
      </c>
      <c r="P391" s="25">
        <f t="shared" si="371"/>
        <v>3192</v>
      </c>
      <c r="Q391" s="87"/>
      <c r="X391" s="87" t="s">
        <v>366</v>
      </c>
      <c r="Y391" s="87">
        <v>399</v>
      </c>
      <c r="Z391" s="89" t="s">
        <v>33</v>
      </c>
      <c r="AA391" s="89">
        <v>8</v>
      </c>
      <c r="AB391" s="623">
        <v>3192</v>
      </c>
      <c r="AC391" s="94"/>
    </row>
    <row r="392" spans="1:29" ht="15.75" hidden="1">
      <c r="A392" s="533" t="s">
        <v>2727</v>
      </c>
      <c r="B392" s="533">
        <v>9</v>
      </c>
      <c r="C392" s="533" t="s">
        <v>359</v>
      </c>
      <c r="D392" s="572" t="s">
        <v>1698</v>
      </c>
      <c r="E392" s="571" t="str">
        <f t="shared" si="369"/>
        <v xml:space="preserve"> PORTLAND CEMENT PLASTER</v>
      </c>
      <c r="F392" s="533" t="str">
        <f t="shared" si="362"/>
        <v>AR</v>
      </c>
      <c r="G392" s="533" t="s">
        <v>2722</v>
      </c>
      <c r="H392" s="533">
        <v>391</v>
      </c>
      <c r="I392" s="533" t="str">
        <f t="shared" ref="I392:J392" si="375">I390</f>
        <v>092400 - PORTLAND CEMENT PLASTER</v>
      </c>
      <c r="J392" s="533" t="str">
        <f t="shared" si="375"/>
        <v>092400 - PORTLAND CEMENT PLASTER</v>
      </c>
      <c r="K392" s="87" t="s">
        <v>19</v>
      </c>
      <c r="L392" s="87" t="s">
        <v>367</v>
      </c>
      <c r="M392" s="89">
        <v>137</v>
      </c>
      <c r="N392" s="89" t="s">
        <v>33</v>
      </c>
      <c r="O392" s="623">
        <v>9</v>
      </c>
      <c r="P392" s="25">
        <f t="shared" si="371"/>
        <v>1233</v>
      </c>
      <c r="Q392" s="87"/>
      <c r="X392" s="87" t="s">
        <v>367</v>
      </c>
      <c r="Y392" s="87">
        <v>137</v>
      </c>
      <c r="Z392" s="89" t="s">
        <v>33</v>
      </c>
      <c r="AA392" s="89">
        <v>9</v>
      </c>
      <c r="AB392" s="623">
        <v>1233</v>
      </c>
      <c r="AC392" s="94"/>
    </row>
    <row r="393" spans="1:29" ht="15.75" hidden="1">
      <c r="A393" s="533" t="s">
        <v>2727</v>
      </c>
      <c r="B393" s="533">
        <v>9</v>
      </c>
      <c r="C393" s="533" t="s">
        <v>359</v>
      </c>
      <c r="D393" s="572" t="s">
        <v>1698</v>
      </c>
      <c r="E393" s="571" t="str">
        <f t="shared" si="369"/>
        <v xml:space="preserve"> PORTLAND CEMENT PLASTER</v>
      </c>
      <c r="F393" s="533" t="str">
        <f t="shared" si="362"/>
        <v>AR</v>
      </c>
      <c r="G393" s="533" t="s">
        <v>2722</v>
      </c>
      <c r="H393" s="533">
        <v>392</v>
      </c>
      <c r="I393" s="533" t="str">
        <f t="shared" ref="I393:J393" si="376">I391</f>
        <v>Cement-sand plaster; plain finish; to</v>
      </c>
      <c r="J393" s="533" t="str">
        <f t="shared" si="376"/>
        <v>Cement-sand plaster; plain finish; to</v>
      </c>
      <c r="K393" s="224" t="s">
        <v>21</v>
      </c>
      <c r="L393" s="224" t="s">
        <v>368</v>
      </c>
      <c r="M393" s="225">
        <v>31</v>
      </c>
      <c r="N393" s="225" t="s">
        <v>33</v>
      </c>
      <c r="O393" s="623">
        <v>0</v>
      </c>
      <c r="P393" s="25">
        <f t="shared" si="371"/>
        <v>0</v>
      </c>
      <c r="Q393" s="87"/>
      <c r="X393" s="224" t="s">
        <v>368</v>
      </c>
      <c r="Y393" s="224">
        <v>31</v>
      </c>
      <c r="Z393" s="225" t="s">
        <v>33</v>
      </c>
      <c r="AA393" s="225">
        <v>0</v>
      </c>
      <c r="AB393" s="623">
        <v>0</v>
      </c>
      <c r="AC393" s="94"/>
    </row>
    <row r="394" spans="1:29" ht="15.75" hidden="1">
      <c r="A394" s="533" t="s">
        <v>2727</v>
      </c>
      <c r="B394" s="533">
        <v>9</v>
      </c>
      <c r="C394" s="533" t="s">
        <v>359</v>
      </c>
      <c r="D394" s="572" t="s">
        <v>1698</v>
      </c>
      <c r="E394" s="571" t="str">
        <f t="shared" si="369"/>
        <v xml:space="preserve"> PORTLAND CEMENT PLASTER</v>
      </c>
      <c r="F394" s="533" t="str">
        <f t="shared" si="362"/>
        <v>AR</v>
      </c>
      <c r="G394" s="533" t="s">
        <v>2725</v>
      </c>
      <c r="H394" s="533">
        <v>393</v>
      </c>
      <c r="I394" s="533" t="str">
        <f>L394</f>
        <v>Cement-sand plaster; finished to receive tiling; to</v>
      </c>
      <c r="J394" s="533" t="str">
        <f>L394</f>
        <v>Cement-sand plaster; finished to receive tiling; to</v>
      </c>
      <c r="K394" s="87"/>
      <c r="L394" s="96" t="s">
        <v>369</v>
      </c>
      <c r="M394" s="89"/>
      <c r="N394" s="89"/>
      <c r="O394" s="623">
        <v>0</v>
      </c>
      <c r="P394" s="94"/>
      <c r="Q394" s="87"/>
      <c r="X394" s="87" t="s">
        <v>369</v>
      </c>
      <c r="Y394" s="96"/>
      <c r="Z394" s="89"/>
      <c r="AA394" s="89">
        <v>0</v>
      </c>
      <c r="AB394" s="623"/>
      <c r="AC394" s="94"/>
    </row>
    <row r="395" spans="1:29" ht="16.5" hidden="1" thickBot="1">
      <c r="A395" s="533" t="s">
        <v>2727</v>
      </c>
      <c r="B395" s="533">
        <v>9</v>
      </c>
      <c r="C395" s="533" t="s">
        <v>359</v>
      </c>
      <c r="D395" s="572" t="s">
        <v>1698</v>
      </c>
      <c r="E395" s="571" t="str">
        <f t="shared" si="369"/>
        <v xml:space="preserve"> PORTLAND CEMENT PLASTER</v>
      </c>
      <c r="F395" s="533" t="str">
        <f t="shared" si="362"/>
        <v>AR</v>
      </c>
      <c r="G395" s="533" t="s">
        <v>2722</v>
      </c>
      <c r="H395" s="533">
        <v>394</v>
      </c>
      <c r="I395" s="533" t="str">
        <f>I393</f>
        <v>Cement-sand plaster; plain finish; to</v>
      </c>
      <c r="J395" s="533" t="str">
        <f>J393</f>
        <v>Cement-sand plaster; plain finish; to</v>
      </c>
      <c r="K395" s="87" t="s">
        <v>20</v>
      </c>
      <c r="L395" s="87" t="s">
        <v>363</v>
      </c>
      <c r="M395" s="223">
        <v>116</v>
      </c>
      <c r="N395" s="89" t="s">
        <v>33</v>
      </c>
      <c r="O395" s="94">
        <v>10</v>
      </c>
      <c r="P395" s="25">
        <f>O395*M395</f>
        <v>1160</v>
      </c>
      <c r="Q395" s="95"/>
      <c r="X395" s="87" t="s">
        <v>363</v>
      </c>
      <c r="Y395" s="87">
        <v>116</v>
      </c>
      <c r="Z395" s="223" t="s">
        <v>33</v>
      </c>
      <c r="AA395" s="89">
        <v>10</v>
      </c>
      <c r="AB395" s="94">
        <v>1160</v>
      </c>
      <c r="AC395" s="94"/>
    </row>
    <row r="396" spans="1:29" ht="15.75" hidden="1">
      <c r="A396" s="533" t="s">
        <v>2727</v>
      </c>
      <c r="B396" s="533">
        <v>9</v>
      </c>
      <c r="C396" s="533" t="s">
        <v>359</v>
      </c>
      <c r="D396" s="572" t="s">
        <v>1702</v>
      </c>
      <c r="E396" s="571" t="s">
        <v>1234</v>
      </c>
      <c r="F396" s="533" t="str">
        <f t="shared" si="362"/>
        <v>AR</v>
      </c>
      <c r="G396" s="533" t="s">
        <v>2725</v>
      </c>
      <c r="H396" s="533">
        <v>395</v>
      </c>
      <c r="I396" s="533" t="str">
        <f t="shared" ref="I396:I397" si="377">L396</f>
        <v>092900 - GYPSUM BOARD</v>
      </c>
      <c r="J396" s="533" t="str">
        <f t="shared" ref="J396:J397" si="378">L396</f>
        <v>092900 - GYPSUM BOARD</v>
      </c>
      <c r="K396" s="87"/>
      <c r="L396" s="96" t="s">
        <v>370</v>
      </c>
      <c r="M396" s="89"/>
      <c r="N396" s="89"/>
      <c r="O396" s="94">
        <v>0</v>
      </c>
      <c r="P396" s="94"/>
      <c r="Q396" s="95"/>
      <c r="X396" s="87" t="s">
        <v>370</v>
      </c>
      <c r="Y396" s="96"/>
      <c r="Z396" s="89"/>
      <c r="AA396" s="89">
        <v>0</v>
      </c>
      <c r="AB396" s="94"/>
      <c r="AC396" s="94"/>
    </row>
    <row r="397" spans="1:29" ht="15.75" hidden="1">
      <c r="A397" s="533" t="s">
        <v>2727</v>
      </c>
      <c r="B397" s="533">
        <v>9</v>
      </c>
      <c r="C397" s="533" t="s">
        <v>359</v>
      </c>
      <c r="D397" s="572" t="s">
        <v>1702</v>
      </c>
      <c r="E397" s="571" t="str">
        <f t="shared" ref="E397:E398" si="379">E396</f>
        <v xml:space="preserve"> GYPSUM BOARD</v>
      </c>
      <c r="F397" s="533" t="str">
        <f t="shared" si="362"/>
        <v>AR</v>
      </c>
      <c r="G397" s="533" t="s">
        <v>2725</v>
      </c>
      <c r="H397" s="533">
        <v>396</v>
      </c>
      <c r="I397" s="533" t="str">
        <f t="shared" si="377"/>
        <v>Gypsum boards suspended ceiling; comprising gypsum board; finished to receive paint; including suspension system, acoustical sealant, upstands, edge trim, hangers, fittings and fixings; furring (vertical surfaces); complete; as specified and shown on Drawings; to</v>
      </c>
      <c r="J397" s="533" t="str">
        <f t="shared" si="378"/>
        <v>Gypsum boards suspended ceiling; comprising gypsum board; finished to receive paint; including suspension system, acoustical sealant, upstands, edge trim, hangers, fittings and fixings; furring (vertical surfaces); complete; as specified and shown on Drawings; to</v>
      </c>
      <c r="K397" s="87"/>
      <c r="L397" s="96" t="s">
        <v>371</v>
      </c>
      <c r="M397" s="89"/>
      <c r="N397" s="89"/>
      <c r="O397" s="94">
        <v>0</v>
      </c>
      <c r="P397" s="94"/>
      <c r="Q397" s="95"/>
      <c r="X397" s="87" t="s">
        <v>371</v>
      </c>
      <c r="Y397" s="96"/>
      <c r="Z397" s="89"/>
      <c r="AA397" s="89">
        <v>0</v>
      </c>
      <c r="AB397" s="94"/>
      <c r="AC397" s="94"/>
    </row>
    <row r="398" spans="1:29" ht="16.5" hidden="1" thickBot="1">
      <c r="A398" s="533" t="s">
        <v>2727</v>
      </c>
      <c r="B398" s="533">
        <v>9</v>
      </c>
      <c r="C398" s="533" t="s">
        <v>359</v>
      </c>
      <c r="D398" s="572" t="s">
        <v>1702</v>
      </c>
      <c r="E398" s="571" t="str">
        <f t="shared" si="379"/>
        <v xml:space="preserve"> GYPSUM BOARD</v>
      </c>
      <c r="F398" s="533" t="str">
        <f t="shared" si="362"/>
        <v>AR</v>
      </c>
      <c r="G398" s="533" t="s">
        <v>2722</v>
      </c>
      <c r="H398" s="533">
        <v>397</v>
      </c>
      <c r="I398" s="533" t="str">
        <f>I396</f>
        <v>092900 - GYPSUM BOARD</v>
      </c>
      <c r="J398" s="533" t="str">
        <f>J396</f>
        <v>092900 - GYPSUM BOARD</v>
      </c>
      <c r="K398" s="87" t="s">
        <v>21</v>
      </c>
      <c r="L398" s="87" t="s">
        <v>372</v>
      </c>
      <c r="M398" s="223">
        <v>66</v>
      </c>
      <c r="N398" s="89" t="s">
        <v>33</v>
      </c>
      <c r="O398" s="94">
        <v>19</v>
      </c>
      <c r="P398" s="25">
        <f>O398*M398</f>
        <v>1254</v>
      </c>
      <c r="Q398" s="95"/>
      <c r="X398" s="87" t="s">
        <v>372</v>
      </c>
      <c r="Y398" s="87">
        <v>66</v>
      </c>
      <c r="Z398" s="223" t="s">
        <v>33</v>
      </c>
      <c r="AA398" s="89">
        <v>19</v>
      </c>
      <c r="AB398" s="94">
        <v>1254</v>
      </c>
      <c r="AC398" s="94"/>
    </row>
    <row r="399" spans="1:29" ht="15.75" hidden="1">
      <c r="A399" s="533" t="s">
        <v>2727</v>
      </c>
      <c r="B399" s="533">
        <v>9</v>
      </c>
      <c r="C399" s="533" t="s">
        <v>359</v>
      </c>
      <c r="D399" s="572" t="s">
        <v>2741</v>
      </c>
      <c r="E399" s="571" t="s">
        <v>1235</v>
      </c>
      <c r="F399" s="533" t="s">
        <v>1321</v>
      </c>
      <c r="G399" s="533" t="s">
        <v>2725</v>
      </c>
      <c r="H399" s="533">
        <v>398</v>
      </c>
      <c r="I399" s="533" t="str">
        <f t="shared" ref="I399:I400" si="380">L399</f>
        <v>093000 - TILING</v>
      </c>
      <c r="J399" s="533" t="str">
        <f t="shared" ref="J399:J400" si="381">L399</f>
        <v>093000 - TILING</v>
      </c>
      <c r="K399" s="87"/>
      <c r="L399" s="96" t="s">
        <v>373</v>
      </c>
      <c r="M399" s="89"/>
      <c r="N399" s="89"/>
      <c r="O399" s="94">
        <v>0</v>
      </c>
      <c r="P399" s="94"/>
      <c r="Q399" s="95"/>
      <c r="X399" s="87" t="s">
        <v>373</v>
      </c>
      <c r="Y399" s="96"/>
      <c r="Z399" s="89"/>
      <c r="AA399" s="89">
        <v>0</v>
      </c>
      <c r="AB399" s="94"/>
      <c r="AC399" s="94"/>
    </row>
    <row r="400" spans="1:29" ht="15.75" hidden="1">
      <c r="A400" s="533" t="s">
        <v>2727</v>
      </c>
      <c r="B400" s="533">
        <v>9</v>
      </c>
      <c r="C400" s="533" t="s">
        <v>359</v>
      </c>
      <c r="D400" s="572" t="s">
        <v>2741</v>
      </c>
      <c r="E400" s="571" t="str">
        <f t="shared" ref="E400:E410" si="382">E399</f>
        <v xml:space="preserve"> TILING</v>
      </c>
      <c r="F400" s="533" t="s">
        <v>1321</v>
      </c>
      <c r="G400" s="533" t="s">
        <v>2725</v>
      </c>
      <c r="H400" s="533">
        <v>399</v>
      </c>
      <c r="I400" s="533" t="str">
        <f t="shared" si="380"/>
        <v>Ceramic tiles and fittings; vitrified unglazed, with non slip finish; including cement-sand screed; to</v>
      </c>
      <c r="J400" s="533" t="str">
        <f t="shared" si="381"/>
        <v>Ceramic tiles and fittings; vitrified unglazed, with non slip finish; including cement-sand screed; to</v>
      </c>
      <c r="K400" s="87"/>
      <c r="L400" s="96" t="s">
        <v>374</v>
      </c>
      <c r="M400" s="89"/>
      <c r="N400" s="89"/>
      <c r="O400" s="94">
        <v>0</v>
      </c>
      <c r="P400" s="94"/>
      <c r="Q400" s="95"/>
      <c r="X400" s="87" t="s">
        <v>374</v>
      </c>
      <c r="Y400" s="96"/>
      <c r="Z400" s="89"/>
      <c r="AA400" s="89">
        <v>0</v>
      </c>
      <c r="AB400" s="94"/>
      <c r="AC400" s="94"/>
    </row>
    <row r="401" spans="1:29" ht="15.75" hidden="1">
      <c r="A401" s="533" t="s">
        <v>2727</v>
      </c>
      <c r="B401" s="533">
        <v>9</v>
      </c>
      <c r="C401" s="533" t="s">
        <v>359</v>
      </c>
      <c r="D401" s="572" t="s">
        <v>2741</v>
      </c>
      <c r="E401" s="571" t="str">
        <f t="shared" si="382"/>
        <v xml:space="preserve"> TILING</v>
      </c>
      <c r="F401" s="533" t="s">
        <v>1321</v>
      </c>
      <c r="G401" s="533" t="s">
        <v>2722</v>
      </c>
      <c r="H401" s="533">
        <v>400</v>
      </c>
      <c r="I401" s="533" t="str">
        <f t="shared" ref="I401:J401" si="383">I399</f>
        <v>093000 - TILING</v>
      </c>
      <c r="J401" s="533" t="str">
        <f t="shared" si="383"/>
        <v>093000 - TILING</v>
      </c>
      <c r="K401" s="224" t="s">
        <v>13</v>
      </c>
      <c r="L401" s="224" t="s">
        <v>375</v>
      </c>
      <c r="M401" s="225">
        <v>42</v>
      </c>
      <c r="N401" s="225" t="s">
        <v>33</v>
      </c>
      <c r="O401" s="94">
        <v>0</v>
      </c>
      <c r="P401" s="25">
        <f t="shared" ref="P401:P407" si="384">O401*M401</f>
        <v>0</v>
      </c>
      <c r="Q401" s="95"/>
      <c r="X401" s="224" t="s">
        <v>375</v>
      </c>
      <c r="Y401" s="224">
        <v>42</v>
      </c>
      <c r="Z401" s="225" t="s">
        <v>33</v>
      </c>
      <c r="AA401" s="225">
        <v>0</v>
      </c>
      <c r="AB401" s="94">
        <v>0</v>
      </c>
      <c r="AC401" s="94"/>
    </row>
    <row r="402" spans="1:29" ht="16.5" hidden="1" thickBot="1">
      <c r="A402" s="533" t="s">
        <v>2727</v>
      </c>
      <c r="B402" s="533">
        <v>9</v>
      </c>
      <c r="C402" s="533" t="s">
        <v>359</v>
      </c>
      <c r="D402" s="572" t="s">
        <v>2741</v>
      </c>
      <c r="E402" s="571" t="str">
        <f t="shared" si="382"/>
        <v xml:space="preserve"> TILING</v>
      </c>
      <c r="F402" s="533" t="s">
        <v>1321</v>
      </c>
      <c r="G402" s="533" t="s">
        <v>2722</v>
      </c>
      <c r="H402" s="533">
        <v>401</v>
      </c>
      <c r="I402" s="533" t="str">
        <f t="shared" ref="I402:J402" si="385">I400</f>
        <v>Ceramic tiles and fittings; vitrified unglazed, with non slip finish; including cement-sand screed; to</v>
      </c>
      <c r="J402" s="533" t="str">
        <f t="shared" si="385"/>
        <v>Ceramic tiles and fittings; vitrified unglazed, with non slip finish; including cement-sand screed; to</v>
      </c>
      <c r="K402" s="87" t="s">
        <v>13</v>
      </c>
      <c r="L402" s="87" t="s">
        <v>376</v>
      </c>
      <c r="M402" s="223">
        <v>15</v>
      </c>
      <c r="N402" s="89" t="s">
        <v>33</v>
      </c>
      <c r="O402" s="94">
        <v>33</v>
      </c>
      <c r="P402" s="25">
        <f t="shared" si="384"/>
        <v>495</v>
      </c>
      <c r="Q402" s="95"/>
      <c r="X402" s="87" t="s">
        <v>376</v>
      </c>
      <c r="Y402" s="87">
        <v>15</v>
      </c>
      <c r="Z402" s="223" t="s">
        <v>33</v>
      </c>
      <c r="AA402" s="89">
        <v>33</v>
      </c>
      <c r="AB402" s="94">
        <v>495</v>
      </c>
      <c r="AC402" s="94"/>
    </row>
    <row r="403" spans="1:29" ht="16.5" hidden="1" thickBot="1">
      <c r="A403" s="533" t="s">
        <v>2727</v>
      </c>
      <c r="B403" s="533">
        <v>9</v>
      </c>
      <c r="C403" s="533" t="s">
        <v>359</v>
      </c>
      <c r="D403" s="572" t="s">
        <v>2741</v>
      </c>
      <c r="E403" s="571" t="str">
        <f t="shared" si="382"/>
        <v xml:space="preserve"> TILING</v>
      </c>
      <c r="F403" s="533" t="s">
        <v>1321</v>
      </c>
      <c r="G403" s="533" t="s">
        <v>2722</v>
      </c>
      <c r="H403" s="533">
        <v>402</v>
      </c>
      <c r="I403" s="533" t="str">
        <f t="shared" ref="I403:J403" si="386">I401</f>
        <v>093000 - TILING</v>
      </c>
      <c r="J403" s="533" t="str">
        <f t="shared" si="386"/>
        <v>093000 - TILING</v>
      </c>
      <c r="K403" s="87" t="s">
        <v>15</v>
      </c>
      <c r="L403" s="87" t="s">
        <v>377</v>
      </c>
      <c r="M403" s="223">
        <v>25</v>
      </c>
      <c r="N403" s="89" t="s">
        <v>33</v>
      </c>
      <c r="O403" s="94">
        <v>33</v>
      </c>
      <c r="P403" s="25">
        <f t="shared" si="384"/>
        <v>825</v>
      </c>
      <c r="Q403" s="95"/>
      <c r="X403" s="87" t="s">
        <v>377</v>
      </c>
      <c r="Y403" s="87">
        <v>25</v>
      </c>
      <c r="Z403" s="223" t="s">
        <v>33</v>
      </c>
      <c r="AA403" s="89">
        <v>33</v>
      </c>
      <c r="AB403" s="94">
        <v>825</v>
      </c>
      <c r="AC403" s="94"/>
    </row>
    <row r="404" spans="1:29" ht="16.5" hidden="1" thickBot="1">
      <c r="A404" s="533" t="s">
        <v>2727</v>
      </c>
      <c r="B404" s="533">
        <v>9</v>
      </c>
      <c r="C404" s="533" t="s">
        <v>359</v>
      </c>
      <c r="D404" s="572" t="s">
        <v>2741</v>
      </c>
      <c r="E404" s="571" t="str">
        <f t="shared" si="382"/>
        <v xml:space="preserve"> TILING</v>
      </c>
      <c r="F404" s="533" t="s">
        <v>1321</v>
      </c>
      <c r="G404" s="533" t="s">
        <v>2722</v>
      </c>
      <c r="H404" s="533">
        <v>403</v>
      </c>
      <c r="I404" s="533" t="str">
        <f t="shared" ref="I404:J404" si="387">I402</f>
        <v>Ceramic tiles and fittings; vitrified unglazed, with non slip finish; including cement-sand screed; to</v>
      </c>
      <c r="J404" s="533" t="str">
        <f t="shared" si="387"/>
        <v>Ceramic tiles and fittings; vitrified unglazed, with non slip finish; including cement-sand screed; to</v>
      </c>
      <c r="K404" s="87" t="s">
        <v>17</v>
      </c>
      <c r="L404" s="87" t="s">
        <v>378</v>
      </c>
      <c r="M404" s="223">
        <v>31</v>
      </c>
      <c r="N404" s="89" t="s">
        <v>33</v>
      </c>
      <c r="O404" s="94">
        <v>38</v>
      </c>
      <c r="P404" s="25">
        <f t="shared" si="384"/>
        <v>1178</v>
      </c>
      <c r="Q404" s="95"/>
      <c r="X404" s="87" t="s">
        <v>378</v>
      </c>
      <c r="Y404" s="87">
        <v>31</v>
      </c>
      <c r="Z404" s="223" t="s">
        <v>33</v>
      </c>
      <c r="AA404" s="89">
        <v>38</v>
      </c>
      <c r="AB404" s="94">
        <v>1178</v>
      </c>
      <c r="AC404" s="94"/>
    </row>
    <row r="405" spans="1:29" ht="16.5" hidden="1" thickBot="1">
      <c r="A405" s="533" t="s">
        <v>2727</v>
      </c>
      <c r="B405" s="533">
        <v>9</v>
      </c>
      <c r="C405" s="533" t="s">
        <v>359</v>
      </c>
      <c r="D405" s="572" t="s">
        <v>2741</v>
      </c>
      <c r="E405" s="571" t="str">
        <f t="shared" si="382"/>
        <v xml:space="preserve"> TILING</v>
      </c>
      <c r="F405" s="533" t="s">
        <v>1321</v>
      </c>
      <c r="G405" s="533" t="s">
        <v>2722</v>
      </c>
      <c r="H405" s="533">
        <v>404</v>
      </c>
      <c r="I405" s="533" t="str">
        <f t="shared" ref="I405:J405" si="388">I403</f>
        <v>093000 - TILING</v>
      </c>
      <c r="J405" s="533" t="str">
        <f t="shared" si="388"/>
        <v>093000 - TILING</v>
      </c>
      <c r="K405" s="87" t="s">
        <v>19</v>
      </c>
      <c r="L405" s="87" t="s">
        <v>379</v>
      </c>
      <c r="M405" s="223">
        <v>641</v>
      </c>
      <c r="N405" s="89" t="s">
        <v>33</v>
      </c>
      <c r="O405" s="94">
        <v>32</v>
      </c>
      <c r="P405" s="25">
        <f t="shared" si="384"/>
        <v>20512</v>
      </c>
      <c r="Q405" s="95"/>
      <c r="X405" s="87" t="s">
        <v>379</v>
      </c>
      <c r="Y405" s="87">
        <v>641</v>
      </c>
      <c r="Z405" s="223" t="s">
        <v>33</v>
      </c>
      <c r="AA405" s="89">
        <v>32</v>
      </c>
      <c r="AB405" s="94">
        <v>20512</v>
      </c>
      <c r="AC405" s="94"/>
    </row>
    <row r="406" spans="1:29" ht="16.5" hidden="1" thickBot="1">
      <c r="A406" s="533" t="s">
        <v>2727</v>
      </c>
      <c r="B406" s="533">
        <v>9</v>
      </c>
      <c r="C406" s="533" t="s">
        <v>359</v>
      </c>
      <c r="D406" s="572" t="s">
        <v>2741</v>
      </c>
      <c r="E406" s="571" t="str">
        <f t="shared" si="382"/>
        <v xml:space="preserve"> TILING</v>
      </c>
      <c r="F406" s="533" t="s">
        <v>1321</v>
      </c>
      <c r="G406" s="533" t="s">
        <v>2722</v>
      </c>
      <c r="H406" s="533">
        <v>405</v>
      </c>
      <c r="I406" s="533" t="str">
        <f t="shared" ref="I406:J406" si="389">I404</f>
        <v>Ceramic tiles and fittings; vitrified unglazed, with non slip finish; including cement-sand screed; to</v>
      </c>
      <c r="J406" s="533" t="str">
        <f t="shared" si="389"/>
        <v>Ceramic tiles and fittings; vitrified unglazed, with non slip finish; including cement-sand screed; to</v>
      </c>
      <c r="K406" s="87" t="s">
        <v>20</v>
      </c>
      <c r="L406" s="87" t="s">
        <v>380</v>
      </c>
      <c r="M406" s="223">
        <v>533</v>
      </c>
      <c r="N406" s="89" t="s">
        <v>95</v>
      </c>
      <c r="O406" s="94">
        <v>13</v>
      </c>
      <c r="P406" s="25">
        <f t="shared" si="384"/>
        <v>6929</v>
      </c>
      <c r="Q406" s="95"/>
      <c r="X406" s="87" t="s">
        <v>380</v>
      </c>
      <c r="Y406" s="87">
        <v>533</v>
      </c>
      <c r="Z406" s="223" t="s">
        <v>95</v>
      </c>
      <c r="AA406" s="89">
        <v>13</v>
      </c>
      <c r="AB406" s="94">
        <v>6929</v>
      </c>
      <c r="AC406" s="94"/>
    </row>
    <row r="407" spans="1:29" ht="15.75" hidden="1">
      <c r="A407" s="533" t="s">
        <v>2727</v>
      </c>
      <c r="B407" s="533">
        <v>9</v>
      </c>
      <c r="C407" s="533" t="s">
        <v>359</v>
      </c>
      <c r="D407" s="572" t="s">
        <v>2741</v>
      </c>
      <c r="E407" s="571" t="str">
        <f t="shared" si="382"/>
        <v xml:space="preserve"> TILING</v>
      </c>
      <c r="F407" s="533" t="s">
        <v>1321</v>
      </c>
      <c r="G407" s="533" t="s">
        <v>2722</v>
      </c>
      <c r="H407" s="533">
        <v>406</v>
      </c>
      <c r="I407" s="533" t="str">
        <f t="shared" ref="I407:J407" si="390">I405</f>
        <v>093000 - TILING</v>
      </c>
      <c r="J407" s="533" t="str">
        <f t="shared" si="390"/>
        <v>093000 - TILING</v>
      </c>
      <c r="K407" s="224" t="s">
        <v>45</v>
      </c>
      <c r="L407" s="224" t="s">
        <v>381</v>
      </c>
      <c r="M407" s="225">
        <v>11</v>
      </c>
      <c r="N407" s="225" t="s">
        <v>95</v>
      </c>
      <c r="O407" s="94">
        <v>0</v>
      </c>
      <c r="P407" s="25">
        <f t="shared" si="384"/>
        <v>0</v>
      </c>
      <c r="Q407" s="95"/>
      <c r="X407" s="224" t="s">
        <v>381</v>
      </c>
      <c r="Y407" s="224">
        <v>11</v>
      </c>
      <c r="Z407" s="225" t="s">
        <v>95</v>
      </c>
      <c r="AA407" s="225">
        <v>0</v>
      </c>
      <c r="AB407" s="94">
        <v>0</v>
      </c>
      <c r="AC407" s="94"/>
    </row>
    <row r="408" spans="1:29" ht="15.75" hidden="1">
      <c r="A408" s="533" t="s">
        <v>2727</v>
      </c>
      <c r="B408" s="533">
        <v>9</v>
      </c>
      <c r="C408" s="533" t="s">
        <v>359</v>
      </c>
      <c r="D408" s="572" t="s">
        <v>2741</v>
      </c>
      <c r="E408" s="571" t="str">
        <f t="shared" si="382"/>
        <v xml:space="preserve"> TILING</v>
      </c>
      <c r="F408" s="533" t="s">
        <v>1321</v>
      </c>
      <c r="G408" s="533" t="s">
        <v>2725</v>
      </c>
      <c r="H408" s="533">
        <v>407</v>
      </c>
      <c r="I408" s="533" t="str">
        <f>L408</f>
        <v>Glazed ceramic tiles and fittings; vitrified satin glazed with cushion edges and space lugs; to</v>
      </c>
      <c r="J408" s="533" t="str">
        <f>L408</f>
        <v>Glazed ceramic tiles and fittings; vitrified satin glazed with cushion edges and space lugs; to</v>
      </c>
      <c r="K408" s="87"/>
      <c r="L408" s="96" t="s">
        <v>382</v>
      </c>
      <c r="M408" s="89"/>
      <c r="N408" s="89"/>
      <c r="O408" s="94">
        <v>0</v>
      </c>
      <c r="P408" s="94"/>
      <c r="Q408" s="95"/>
      <c r="X408" s="87" t="s">
        <v>382</v>
      </c>
      <c r="Y408" s="96"/>
      <c r="Z408" s="89"/>
      <c r="AA408" s="89">
        <v>0</v>
      </c>
      <c r="AB408" s="94"/>
      <c r="AC408" s="94"/>
    </row>
    <row r="409" spans="1:29" ht="15.75" hidden="1">
      <c r="A409" s="533" t="s">
        <v>2727</v>
      </c>
      <c r="B409" s="533">
        <v>9</v>
      </c>
      <c r="C409" s="533" t="s">
        <v>359</v>
      </c>
      <c r="D409" s="572" t="s">
        <v>2741</v>
      </c>
      <c r="E409" s="571" t="str">
        <f t="shared" si="382"/>
        <v xml:space="preserve"> TILING</v>
      </c>
      <c r="F409" s="533" t="s">
        <v>1321</v>
      </c>
      <c r="G409" s="533" t="s">
        <v>2722</v>
      </c>
      <c r="H409" s="533">
        <v>408</v>
      </c>
      <c r="I409" s="533" t="str">
        <f t="shared" ref="I409:J409" si="391">I407</f>
        <v>093000 - TILING</v>
      </c>
      <c r="J409" s="533" t="str">
        <f t="shared" si="391"/>
        <v>093000 - TILING</v>
      </c>
      <c r="K409" s="224" t="s">
        <v>48</v>
      </c>
      <c r="L409" s="224" t="s">
        <v>383</v>
      </c>
      <c r="M409" s="225">
        <v>231</v>
      </c>
      <c r="N409" s="225" t="s">
        <v>33</v>
      </c>
      <c r="O409" s="94">
        <v>0</v>
      </c>
      <c r="P409" s="25">
        <f t="shared" ref="P409:P410" si="392">O409*M409</f>
        <v>0</v>
      </c>
      <c r="Q409" s="95"/>
      <c r="X409" s="224" t="s">
        <v>383</v>
      </c>
      <c r="Y409" s="224">
        <v>231</v>
      </c>
      <c r="Z409" s="225" t="s">
        <v>33</v>
      </c>
      <c r="AA409" s="225">
        <v>0</v>
      </c>
      <c r="AB409" s="94">
        <v>0</v>
      </c>
      <c r="AC409" s="94"/>
    </row>
    <row r="410" spans="1:29" ht="16.5" hidden="1" thickBot="1">
      <c r="A410" s="533" t="s">
        <v>2727</v>
      </c>
      <c r="B410" s="533">
        <v>9</v>
      </c>
      <c r="C410" s="533" t="s">
        <v>359</v>
      </c>
      <c r="D410" s="572" t="s">
        <v>2741</v>
      </c>
      <c r="E410" s="571" t="str">
        <f t="shared" si="382"/>
        <v xml:space="preserve"> TILING</v>
      </c>
      <c r="F410" s="533" t="s">
        <v>1321</v>
      </c>
      <c r="G410" s="533" t="s">
        <v>2722</v>
      </c>
      <c r="H410" s="533">
        <v>409</v>
      </c>
      <c r="I410" s="533" t="str">
        <f t="shared" ref="I410:J410" si="393">I408</f>
        <v>Glazed ceramic tiles and fittings; vitrified satin glazed with cushion edges and space lugs; to</v>
      </c>
      <c r="J410" s="533" t="str">
        <f t="shared" si="393"/>
        <v>Glazed ceramic tiles and fittings; vitrified satin glazed with cushion edges and space lugs; to</v>
      </c>
      <c r="K410" s="87" t="s">
        <v>21</v>
      </c>
      <c r="L410" s="87" t="s">
        <v>384</v>
      </c>
      <c r="M410" s="223">
        <v>116</v>
      </c>
      <c r="N410" s="89" t="s">
        <v>33</v>
      </c>
      <c r="O410" s="94">
        <v>22</v>
      </c>
      <c r="P410" s="25">
        <f t="shared" si="392"/>
        <v>2552</v>
      </c>
      <c r="Q410" s="95"/>
      <c r="X410" s="87" t="s">
        <v>384</v>
      </c>
      <c r="Y410" s="87">
        <v>116</v>
      </c>
      <c r="Z410" s="223" t="s">
        <v>33</v>
      </c>
      <c r="AA410" s="89">
        <v>22</v>
      </c>
      <c r="AB410" s="94">
        <v>2552</v>
      </c>
      <c r="AC410" s="94"/>
    </row>
    <row r="411" spans="1:29" ht="15.75" hidden="1">
      <c r="A411" s="533" t="s">
        <v>2727</v>
      </c>
      <c r="B411" s="533">
        <v>9</v>
      </c>
      <c r="C411" s="533" t="s">
        <v>359</v>
      </c>
      <c r="D411" s="572" t="s">
        <v>1716</v>
      </c>
      <c r="E411" s="571" t="s">
        <v>1236</v>
      </c>
      <c r="F411" s="533" t="str">
        <f t="shared" si="362"/>
        <v>AR</v>
      </c>
      <c r="G411" s="533" t="s">
        <v>2725</v>
      </c>
      <c r="H411" s="533">
        <v>410</v>
      </c>
      <c r="I411" s="533" t="str">
        <f t="shared" ref="I411:I412" si="394">L411</f>
        <v>095133 - ACOUSTICAL METAL PAN CEILINGS</v>
      </c>
      <c r="J411" s="533" t="str">
        <f t="shared" ref="J411:J412" si="395">L411</f>
        <v>095133 - ACOUSTICAL METAL PAN CEILINGS</v>
      </c>
      <c r="K411" s="87"/>
      <c r="L411" s="96" t="s">
        <v>385</v>
      </c>
      <c r="M411" s="89"/>
      <c r="N411" s="89"/>
      <c r="O411" s="94">
        <v>0</v>
      </c>
      <c r="P411" s="94"/>
      <c r="Q411" s="95"/>
      <c r="X411" s="87" t="s">
        <v>385</v>
      </c>
      <c r="Y411" s="96"/>
      <c r="Z411" s="89"/>
      <c r="AA411" s="89">
        <v>0</v>
      </c>
      <c r="AB411" s="94"/>
      <c r="AC411" s="94"/>
    </row>
    <row r="412" spans="1:29" ht="15.75" hidden="1">
      <c r="A412" s="533" t="s">
        <v>2727</v>
      </c>
      <c r="B412" s="533">
        <v>9</v>
      </c>
      <c r="C412" s="533" t="s">
        <v>359</v>
      </c>
      <c r="D412" s="572" t="s">
        <v>1716</v>
      </c>
      <c r="E412" s="571" t="str">
        <f t="shared" ref="E412:E415" si="396">E411</f>
        <v xml:space="preserve"> ACOUSTICAL METAL PAN CEILINGS</v>
      </c>
      <c r="F412" s="533" t="str">
        <f t="shared" si="362"/>
        <v>AR</v>
      </c>
      <c r="G412" s="533" t="s">
        <v>2725</v>
      </c>
      <c r="H412" s="533">
        <v>411</v>
      </c>
      <c r="I412" s="533" t="str">
        <f t="shared" si="394"/>
        <v>Metal panel suspended ceilings; comprising 600 x 600 thick perforated aluminum panels, square edges, flat surface and polyester powder coated finish; including snap-in grid suspension system, hangers, angles and edge trims; furring (vertical surfaces); complete; complete; as specified and shown on Drawings; to</v>
      </c>
      <c r="J412" s="533" t="str">
        <f t="shared" si="395"/>
        <v>Metal panel suspended ceilings; comprising 600 x 600 thick perforated aluminum panels, square edges, flat surface and polyester powder coated finish; including snap-in grid suspension system, hangers, angles and edge trims; furring (vertical surfaces); complete; complete; as specified and shown on Drawings; to</v>
      </c>
      <c r="K412" s="87"/>
      <c r="L412" s="96" t="s">
        <v>386</v>
      </c>
      <c r="M412" s="89"/>
      <c r="N412" s="89"/>
      <c r="O412" s="94">
        <v>0</v>
      </c>
      <c r="P412" s="94"/>
      <c r="Q412" s="95"/>
      <c r="X412" s="87" t="s">
        <v>386</v>
      </c>
      <c r="Y412" s="96"/>
      <c r="Z412" s="89"/>
      <c r="AA412" s="89">
        <v>0</v>
      </c>
      <c r="AB412" s="94"/>
      <c r="AC412" s="94"/>
    </row>
    <row r="413" spans="1:29" ht="15.75" hidden="1">
      <c r="A413" s="533" t="s">
        <v>2727</v>
      </c>
      <c r="B413" s="533">
        <v>9</v>
      </c>
      <c r="C413" s="533" t="s">
        <v>359</v>
      </c>
      <c r="D413" s="572" t="s">
        <v>1716</v>
      </c>
      <c r="E413" s="571" t="str">
        <f t="shared" si="396"/>
        <v xml:space="preserve"> ACOUSTICAL METAL PAN CEILINGS</v>
      </c>
      <c r="F413" s="533" t="str">
        <f t="shared" si="362"/>
        <v>AR</v>
      </c>
      <c r="G413" s="533" t="s">
        <v>2722</v>
      </c>
      <c r="H413" s="533">
        <v>412</v>
      </c>
      <c r="I413" s="533" t="str">
        <f>I411</f>
        <v>095133 - ACOUSTICAL METAL PAN CEILINGS</v>
      </c>
      <c r="J413" s="533" t="str">
        <f>J411</f>
        <v>095133 - ACOUSTICAL METAL PAN CEILINGS</v>
      </c>
      <c r="K413" s="87" t="s">
        <v>45</v>
      </c>
      <c r="L413" s="87" t="s">
        <v>387</v>
      </c>
      <c r="M413" s="89">
        <v>200</v>
      </c>
      <c r="N413" s="89" t="s">
        <v>33</v>
      </c>
      <c r="O413" s="94">
        <v>30</v>
      </c>
      <c r="P413" s="25">
        <f>O413*M413</f>
        <v>6000</v>
      </c>
      <c r="Q413" s="95"/>
      <c r="X413" s="87" t="s">
        <v>387</v>
      </c>
      <c r="Y413" s="87">
        <v>200</v>
      </c>
      <c r="Z413" s="89" t="s">
        <v>33</v>
      </c>
      <c r="AA413" s="89">
        <v>30</v>
      </c>
      <c r="AB413" s="94">
        <v>6000</v>
      </c>
      <c r="AC413" s="94"/>
    </row>
    <row r="414" spans="1:29" ht="15.75" hidden="1">
      <c r="A414" s="533" t="s">
        <v>2727</v>
      </c>
      <c r="B414" s="533">
        <v>9</v>
      </c>
      <c r="C414" s="533" t="s">
        <v>359</v>
      </c>
      <c r="D414" s="572" t="s">
        <v>1716</v>
      </c>
      <c r="E414" s="571" t="str">
        <f t="shared" si="396"/>
        <v xml:space="preserve"> ACOUSTICAL METAL PAN CEILINGS</v>
      </c>
      <c r="F414" s="533" t="str">
        <f t="shared" si="362"/>
        <v>AR</v>
      </c>
      <c r="G414" s="533" t="s">
        <v>2725</v>
      </c>
      <c r="H414" s="533">
        <v>413</v>
      </c>
      <c r="I414" s="533" t="str">
        <f>L414</f>
        <v>Decorative suspended ceilings; comprising gypsum boards and perforated aluminum panels; including paint on gypsum, suspension system, upstands, edge trim, hangers, fittings and fixings; furring (vertical surfaces); complete; as specified and shown on Drawings; to</v>
      </c>
      <c r="J414" s="533" t="str">
        <f>L414</f>
        <v>Decorative suspended ceilings; comprising gypsum boards and perforated aluminum panels; including paint on gypsum, suspension system, upstands, edge trim, hangers, fittings and fixings; furring (vertical surfaces); complete; as specified and shown on Drawings; to</v>
      </c>
      <c r="K414" s="87"/>
      <c r="L414" s="96" t="s">
        <v>388</v>
      </c>
      <c r="M414" s="89"/>
      <c r="N414" s="89"/>
      <c r="O414" s="94">
        <v>0</v>
      </c>
      <c r="P414" s="94"/>
      <c r="Q414" s="95"/>
      <c r="X414" s="87" t="s">
        <v>388</v>
      </c>
      <c r="Y414" s="96"/>
      <c r="Z414" s="89"/>
      <c r="AA414" s="89">
        <v>0</v>
      </c>
      <c r="AB414" s="94"/>
      <c r="AC414" s="94"/>
    </row>
    <row r="415" spans="1:29" ht="16.5" hidden="1" thickBot="1">
      <c r="A415" s="533" t="s">
        <v>2727</v>
      </c>
      <c r="B415" s="533">
        <v>9</v>
      </c>
      <c r="C415" s="533" t="s">
        <v>359</v>
      </c>
      <c r="D415" s="572" t="s">
        <v>1716</v>
      </c>
      <c r="E415" s="571" t="str">
        <f t="shared" si="396"/>
        <v xml:space="preserve"> ACOUSTICAL METAL PAN CEILINGS</v>
      </c>
      <c r="F415" s="533" t="str">
        <f t="shared" si="362"/>
        <v>AR</v>
      </c>
      <c r="G415" s="533" t="s">
        <v>2722</v>
      </c>
      <c r="H415" s="533">
        <v>414</v>
      </c>
      <c r="I415" s="533" t="str">
        <f>I413</f>
        <v>095133 - ACOUSTICAL METAL PAN CEILINGS</v>
      </c>
      <c r="J415" s="533" t="str">
        <f>J413</f>
        <v>095133 - ACOUSTICAL METAL PAN CEILINGS</v>
      </c>
      <c r="K415" s="87" t="s">
        <v>13</v>
      </c>
      <c r="L415" s="87" t="s">
        <v>387</v>
      </c>
      <c r="M415" s="223">
        <v>77</v>
      </c>
      <c r="N415" s="89" t="s">
        <v>33</v>
      </c>
      <c r="O415" s="94">
        <v>45</v>
      </c>
      <c r="P415" s="25">
        <f>O415*M415</f>
        <v>3465</v>
      </c>
      <c r="Q415" s="95"/>
      <c r="X415" s="87" t="s">
        <v>387</v>
      </c>
      <c r="Y415" s="87">
        <v>77</v>
      </c>
      <c r="Z415" s="223" t="s">
        <v>33</v>
      </c>
      <c r="AA415" s="89">
        <v>45</v>
      </c>
      <c r="AB415" s="94">
        <v>3465</v>
      </c>
      <c r="AC415" s="94"/>
    </row>
    <row r="416" spans="1:29" ht="15.75" hidden="1">
      <c r="A416" s="533" t="s">
        <v>2727</v>
      </c>
      <c r="B416" s="533">
        <v>9</v>
      </c>
      <c r="C416" s="533" t="s">
        <v>359</v>
      </c>
      <c r="D416" s="572" t="s">
        <v>1718</v>
      </c>
      <c r="E416" s="571" t="s">
        <v>1237</v>
      </c>
      <c r="F416" s="533" t="str">
        <f t="shared" si="362"/>
        <v>AR</v>
      </c>
      <c r="G416" s="533" t="s">
        <v>2725</v>
      </c>
      <c r="H416" s="533">
        <v>415</v>
      </c>
      <c r="I416" s="533" t="str">
        <f t="shared" ref="I416:I417" si="397">L416</f>
        <v>095423 - LINEAR METAL CEILINGS</v>
      </c>
      <c r="J416" s="533" t="str">
        <f t="shared" ref="J416:J417" si="398">L416</f>
        <v>095423 - LINEAR METAL CEILINGS</v>
      </c>
      <c r="K416" s="87"/>
      <c r="L416" s="96" t="s">
        <v>389</v>
      </c>
      <c r="M416" s="89"/>
      <c r="N416" s="89"/>
      <c r="O416" s="94">
        <v>0</v>
      </c>
      <c r="P416" s="94"/>
      <c r="Q416" s="95"/>
      <c r="X416" s="87" t="s">
        <v>389</v>
      </c>
      <c r="Y416" s="96"/>
      <c r="Z416" s="89"/>
      <c r="AA416" s="89">
        <v>0</v>
      </c>
      <c r="AB416" s="94"/>
      <c r="AC416" s="94"/>
    </row>
    <row r="417" spans="1:29" ht="15.75" hidden="1">
      <c r="A417" s="533" t="s">
        <v>2727</v>
      </c>
      <c r="B417" s="533">
        <v>9</v>
      </c>
      <c r="C417" s="533" t="s">
        <v>359</v>
      </c>
      <c r="D417" s="572" t="s">
        <v>1718</v>
      </c>
      <c r="E417" s="571" t="str">
        <f t="shared" ref="E417:E418" si="399">E416</f>
        <v xml:space="preserve"> LINEAR METAL CEILINGS</v>
      </c>
      <c r="F417" s="533" t="str">
        <f t="shared" si="362"/>
        <v>AR</v>
      </c>
      <c r="G417" s="533" t="s">
        <v>2725</v>
      </c>
      <c r="H417" s="533">
        <v>416</v>
      </c>
      <c r="I417" s="533" t="str">
        <f t="shared" si="397"/>
        <v>Linear metal suspended ceiling; aluminum 200 mm module strips with stove-enamelled finish; non perforated; including concealed grid suspension system; hangers; edge trims and angles; to</v>
      </c>
      <c r="J417" s="533" t="str">
        <f t="shared" si="398"/>
        <v>Linear metal suspended ceiling; aluminum 200 mm module strips with stove-enamelled finish; non perforated; including concealed grid suspension system; hangers; edge trims and angles; to</v>
      </c>
      <c r="K417" s="87"/>
      <c r="L417" s="135" t="s">
        <v>390</v>
      </c>
      <c r="M417" s="89"/>
      <c r="N417" s="89"/>
      <c r="O417" s="94">
        <v>0</v>
      </c>
      <c r="P417" s="94"/>
      <c r="Q417" s="95"/>
      <c r="X417" s="87" t="s">
        <v>390</v>
      </c>
      <c r="Y417" s="135"/>
      <c r="Z417" s="89"/>
      <c r="AA417" s="89">
        <v>0</v>
      </c>
      <c r="AB417" s="94"/>
      <c r="AC417" s="94"/>
    </row>
    <row r="418" spans="1:29" ht="16.5" hidden="1" thickBot="1">
      <c r="A418" s="533" t="s">
        <v>2727</v>
      </c>
      <c r="B418" s="533">
        <v>9</v>
      </c>
      <c r="C418" s="533" t="s">
        <v>359</v>
      </c>
      <c r="D418" s="572" t="s">
        <v>1718</v>
      </c>
      <c r="E418" s="571" t="str">
        <f t="shared" si="399"/>
        <v xml:space="preserve"> LINEAR METAL CEILINGS</v>
      </c>
      <c r="F418" s="533" t="str">
        <f t="shared" si="362"/>
        <v>AR</v>
      </c>
      <c r="G418" s="533" t="s">
        <v>2722</v>
      </c>
      <c r="H418" s="533">
        <v>417</v>
      </c>
      <c r="I418" s="533" t="str">
        <f>I416</f>
        <v>095423 - LINEAR METAL CEILINGS</v>
      </c>
      <c r="J418" s="533" t="str">
        <f>J416</f>
        <v>095423 - LINEAR METAL CEILINGS</v>
      </c>
      <c r="K418" s="87" t="s">
        <v>15</v>
      </c>
      <c r="L418" s="137" t="s">
        <v>387</v>
      </c>
      <c r="M418" s="223">
        <v>45</v>
      </c>
      <c r="N418" s="98" t="s">
        <v>33</v>
      </c>
      <c r="O418" s="94">
        <v>50</v>
      </c>
      <c r="P418" s="25">
        <f>O418*M418</f>
        <v>2250</v>
      </c>
      <c r="Q418" s="95"/>
      <c r="X418" s="87" t="s">
        <v>387</v>
      </c>
      <c r="Y418" s="137">
        <v>45</v>
      </c>
      <c r="Z418" s="448" t="s">
        <v>33</v>
      </c>
      <c r="AA418" s="98">
        <v>50</v>
      </c>
      <c r="AB418" s="94">
        <v>2250</v>
      </c>
      <c r="AC418" s="94"/>
    </row>
    <row r="419" spans="1:29" ht="15.75" hidden="1">
      <c r="A419" s="533" t="s">
        <v>2727</v>
      </c>
      <c r="B419" s="533">
        <v>9</v>
      </c>
      <c r="C419" s="533" t="s">
        <v>359</v>
      </c>
      <c r="D419" s="572" t="s">
        <v>1730</v>
      </c>
      <c r="E419" s="571" t="s">
        <v>1238</v>
      </c>
      <c r="F419" s="533" t="str">
        <f t="shared" si="362"/>
        <v>AR</v>
      </c>
      <c r="G419" s="533" t="s">
        <v>2725</v>
      </c>
      <c r="H419" s="533">
        <v>418</v>
      </c>
      <c r="I419" s="533" t="str">
        <f t="shared" ref="I419:I420" si="400">L419</f>
        <v>096340 - STONE FLOORING</v>
      </c>
      <c r="J419" s="533" t="str">
        <f t="shared" ref="J419:J420" si="401">L419</f>
        <v>096340 - STONE FLOORING</v>
      </c>
      <c r="K419" s="87"/>
      <c r="L419" s="96" t="s">
        <v>391</v>
      </c>
      <c r="M419" s="89"/>
      <c r="N419" s="89"/>
      <c r="O419" s="94">
        <v>0</v>
      </c>
      <c r="P419" s="94"/>
      <c r="Q419" s="95"/>
      <c r="X419" s="87" t="s">
        <v>391</v>
      </c>
      <c r="Y419" s="96"/>
      <c r="Z419" s="89"/>
      <c r="AA419" s="89">
        <v>0</v>
      </c>
      <c r="AB419" s="94"/>
      <c r="AC419" s="94"/>
    </row>
    <row r="420" spans="1:29" ht="15.75" hidden="1">
      <c r="A420" s="533" t="s">
        <v>2727</v>
      </c>
      <c r="B420" s="533">
        <v>9</v>
      </c>
      <c r="C420" s="533" t="s">
        <v>359</v>
      </c>
      <c r="D420" s="572" t="s">
        <v>1730</v>
      </c>
      <c r="E420" s="571" t="str">
        <f t="shared" ref="E420:E436" si="402">E419</f>
        <v xml:space="preserve"> STONE FLOORING</v>
      </c>
      <c r="F420" s="533" t="str">
        <f t="shared" si="362"/>
        <v>AR</v>
      </c>
      <c r="G420" s="533" t="s">
        <v>2725</v>
      </c>
      <c r="H420" s="533">
        <v>419</v>
      </c>
      <c r="I420" s="533" t="str">
        <f t="shared" si="400"/>
        <v>Marble slabs and fittings; best quality, polished finish; including cement sand screed; complete; as specified and shown on Drawings</v>
      </c>
      <c r="J420" s="533" t="str">
        <f t="shared" si="401"/>
        <v>Marble slabs and fittings; best quality, polished finish; including cement sand screed; complete; as specified and shown on Drawings</v>
      </c>
      <c r="K420" s="87"/>
      <c r="L420" s="96" t="s">
        <v>392</v>
      </c>
      <c r="M420" s="89"/>
      <c r="N420" s="89"/>
      <c r="O420" s="94">
        <v>0</v>
      </c>
      <c r="P420" s="94"/>
      <c r="Q420" s="95"/>
      <c r="X420" s="87" t="s">
        <v>392</v>
      </c>
      <c r="Y420" s="96"/>
      <c r="Z420" s="89"/>
      <c r="AA420" s="89">
        <v>0</v>
      </c>
      <c r="AB420" s="94"/>
      <c r="AC420" s="94"/>
    </row>
    <row r="421" spans="1:29" ht="16.5" hidden="1" thickBot="1">
      <c r="A421" s="533" t="s">
        <v>2727</v>
      </c>
      <c r="B421" s="533">
        <v>9</v>
      </c>
      <c r="C421" s="533" t="s">
        <v>359</v>
      </c>
      <c r="D421" s="572" t="s">
        <v>1730</v>
      </c>
      <c r="E421" s="571" t="str">
        <f t="shared" si="402"/>
        <v xml:space="preserve"> STONE FLOORING</v>
      </c>
      <c r="F421" s="533" t="str">
        <f t="shared" si="362"/>
        <v>AR</v>
      </c>
      <c r="G421" s="533" t="s">
        <v>2722</v>
      </c>
      <c r="H421" s="533">
        <v>420</v>
      </c>
      <c r="I421" s="533" t="str">
        <f t="shared" ref="I421:J421" si="403">I419</f>
        <v>096340 - STONE FLOORING</v>
      </c>
      <c r="J421" s="533" t="str">
        <f t="shared" si="403"/>
        <v>096340 - STONE FLOORING</v>
      </c>
      <c r="K421" s="87" t="s">
        <v>17</v>
      </c>
      <c r="L421" s="87" t="s">
        <v>393</v>
      </c>
      <c r="M421" s="223">
        <v>30</v>
      </c>
      <c r="N421" s="89" t="s">
        <v>95</v>
      </c>
      <c r="O421" s="94">
        <v>50</v>
      </c>
      <c r="P421" s="25">
        <f t="shared" ref="P421:P427" si="404">O421*M421</f>
        <v>1500</v>
      </c>
      <c r="Q421" s="95"/>
      <c r="X421" s="87" t="s">
        <v>393</v>
      </c>
      <c r="Y421" s="87">
        <v>30</v>
      </c>
      <c r="Z421" s="223" t="s">
        <v>95</v>
      </c>
      <c r="AA421" s="89">
        <v>50</v>
      </c>
      <c r="AB421" s="94">
        <v>1500</v>
      </c>
      <c r="AC421" s="94"/>
    </row>
    <row r="422" spans="1:29" ht="16.5" hidden="1" thickBot="1">
      <c r="A422" s="533" t="s">
        <v>2727</v>
      </c>
      <c r="B422" s="533">
        <v>9</v>
      </c>
      <c r="C422" s="533" t="s">
        <v>359</v>
      </c>
      <c r="D422" s="572" t="s">
        <v>1730</v>
      </c>
      <c r="E422" s="571" t="str">
        <f t="shared" si="402"/>
        <v xml:space="preserve"> STONE FLOORING</v>
      </c>
      <c r="F422" s="533" t="str">
        <f t="shared" si="362"/>
        <v>AR</v>
      </c>
      <c r="G422" s="533" t="s">
        <v>2722</v>
      </c>
      <c r="H422" s="533">
        <v>421</v>
      </c>
      <c r="I422" s="533" t="str">
        <f t="shared" ref="I422:J422" si="405">I420</f>
        <v>Marble slabs and fittings; best quality, polished finish; including cement sand screed; complete; as specified and shown on Drawings</v>
      </c>
      <c r="J422" s="533" t="str">
        <f t="shared" si="405"/>
        <v>Marble slabs and fittings; best quality, polished finish; including cement sand screed; complete; as specified and shown on Drawings</v>
      </c>
      <c r="K422" s="87" t="s">
        <v>19</v>
      </c>
      <c r="L422" s="87" t="s">
        <v>394</v>
      </c>
      <c r="M422" s="223">
        <v>16</v>
      </c>
      <c r="N422" s="89" t="s">
        <v>95</v>
      </c>
      <c r="O422" s="94">
        <v>63</v>
      </c>
      <c r="P422" s="25">
        <f t="shared" si="404"/>
        <v>1008</v>
      </c>
      <c r="Q422" s="95"/>
      <c r="X422" s="87" t="s">
        <v>394</v>
      </c>
      <c r="Y422" s="87">
        <v>16</v>
      </c>
      <c r="Z422" s="223" t="s">
        <v>95</v>
      </c>
      <c r="AA422" s="89">
        <v>63</v>
      </c>
      <c r="AB422" s="94">
        <v>1008</v>
      </c>
      <c r="AC422" s="94"/>
    </row>
    <row r="423" spans="1:29" ht="16.5" hidden="1" thickBot="1">
      <c r="A423" s="533" t="s">
        <v>2727</v>
      </c>
      <c r="B423" s="533">
        <v>9</v>
      </c>
      <c r="C423" s="533" t="s">
        <v>359</v>
      </c>
      <c r="D423" s="572" t="s">
        <v>1730</v>
      </c>
      <c r="E423" s="571" t="str">
        <f t="shared" si="402"/>
        <v xml:space="preserve"> STONE FLOORING</v>
      </c>
      <c r="F423" s="533" t="str">
        <f t="shared" si="362"/>
        <v>AR</v>
      </c>
      <c r="G423" s="533" t="s">
        <v>2722</v>
      </c>
      <c r="H423" s="533">
        <v>422</v>
      </c>
      <c r="I423" s="533" t="str">
        <f t="shared" ref="I423:J423" si="406">I421</f>
        <v>096340 - STONE FLOORING</v>
      </c>
      <c r="J423" s="533" t="str">
        <f t="shared" si="406"/>
        <v>096340 - STONE FLOORING</v>
      </c>
      <c r="K423" s="87" t="s">
        <v>20</v>
      </c>
      <c r="L423" s="87" t="s">
        <v>395</v>
      </c>
      <c r="M423" s="223">
        <v>2</v>
      </c>
      <c r="N423" s="89" t="s">
        <v>95</v>
      </c>
      <c r="O423" s="94">
        <v>75</v>
      </c>
      <c r="P423" s="25">
        <f t="shared" si="404"/>
        <v>150</v>
      </c>
      <c r="Q423" s="95"/>
      <c r="X423" s="87" t="s">
        <v>395</v>
      </c>
      <c r="Y423" s="87">
        <v>2</v>
      </c>
      <c r="Z423" s="223" t="s">
        <v>95</v>
      </c>
      <c r="AA423" s="89">
        <v>75</v>
      </c>
      <c r="AB423" s="94">
        <v>150</v>
      </c>
      <c r="AC423" s="94"/>
    </row>
    <row r="424" spans="1:29" ht="15.75" hidden="1">
      <c r="A424" s="533" t="s">
        <v>2727</v>
      </c>
      <c r="B424" s="533">
        <v>9</v>
      </c>
      <c r="C424" s="533" t="s">
        <v>359</v>
      </c>
      <c r="D424" s="572" t="s">
        <v>1730</v>
      </c>
      <c r="E424" s="571" t="str">
        <f t="shared" si="402"/>
        <v xml:space="preserve"> STONE FLOORING</v>
      </c>
      <c r="F424" s="533" t="str">
        <f t="shared" si="362"/>
        <v>AR</v>
      </c>
      <c r="G424" s="533" t="s">
        <v>2722</v>
      </c>
      <c r="H424" s="533">
        <v>423</v>
      </c>
      <c r="I424" s="533" t="str">
        <f t="shared" ref="I424:J424" si="407">I422</f>
        <v>Marble slabs and fittings; best quality, polished finish; including cement sand screed; complete; as specified and shown on Drawings</v>
      </c>
      <c r="J424" s="533" t="str">
        <f t="shared" si="407"/>
        <v>Marble slabs and fittings; best quality, polished finish; including cement sand screed; complete; as specified and shown on Drawings</v>
      </c>
      <c r="K424" s="224" t="s">
        <v>21</v>
      </c>
      <c r="L424" s="224" t="s">
        <v>396</v>
      </c>
      <c r="M424" s="225">
        <v>58</v>
      </c>
      <c r="N424" s="225" t="s">
        <v>95</v>
      </c>
      <c r="O424" s="94"/>
      <c r="P424" s="25">
        <f t="shared" si="404"/>
        <v>0</v>
      </c>
      <c r="Q424" s="95"/>
      <c r="X424" s="224" t="s">
        <v>396</v>
      </c>
      <c r="Y424" s="224">
        <v>58</v>
      </c>
      <c r="Z424" s="225" t="s">
        <v>95</v>
      </c>
      <c r="AA424" s="225"/>
      <c r="AB424" s="94">
        <v>0</v>
      </c>
      <c r="AC424" s="94"/>
    </row>
    <row r="425" spans="1:29" ht="15.75" hidden="1">
      <c r="A425" s="533" t="s">
        <v>2727</v>
      </c>
      <c r="B425" s="533">
        <v>9</v>
      </c>
      <c r="C425" s="533" t="s">
        <v>359</v>
      </c>
      <c r="D425" s="572" t="s">
        <v>1730</v>
      </c>
      <c r="E425" s="571" t="str">
        <f t="shared" si="402"/>
        <v xml:space="preserve"> STONE FLOORING</v>
      </c>
      <c r="F425" s="533" t="str">
        <f t="shared" si="362"/>
        <v>AR</v>
      </c>
      <c r="G425" s="533" t="s">
        <v>2722</v>
      </c>
      <c r="H425" s="533">
        <v>424</v>
      </c>
      <c r="I425" s="533" t="str">
        <f t="shared" ref="I425:J425" si="408">I423</f>
        <v>096340 - STONE FLOORING</v>
      </c>
      <c r="J425" s="533" t="str">
        <f t="shared" si="408"/>
        <v>096340 - STONE FLOORING</v>
      </c>
      <c r="K425" s="224" t="s">
        <v>45</v>
      </c>
      <c r="L425" s="224" t="s">
        <v>397</v>
      </c>
      <c r="M425" s="225">
        <v>58</v>
      </c>
      <c r="N425" s="225" t="s">
        <v>95</v>
      </c>
      <c r="O425" s="94"/>
      <c r="P425" s="25">
        <f t="shared" si="404"/>
        <v>0</v>
      </c>
      <c r="Q425" s="95"/>
      <c r="X425" s="224" t="s">
        <v>397</v>
      </c>
      <c r="Y425" s="224">
        <v>58</v>
      </c>
      <c r="Z425" s="225" t="s">
        <v>95</v>
      </c>
      <c r="AA425" s="225"/>
      <c r="AB425" s="94">
        <v>0</v>
      </c>
      <c r="AC425" s="94"/>
    </row>
    <row r="426" spans="1:29" ht="15.75" hidden="1">
      <c r="A426" s="533" t="s">
        <v>2727</v>
      </c>
      <c r="B426" s="533">
        <v>9</v>
      </c>
      <c r="C426" s="533" t="s">
        <v>359</v>
      </c>
      <c r="D426" s="572" t="s">
        <v>1730</v>
      </c>
      <c r="E426" s="571" t="str">
        <f t="shared" si="402"/>
        <v xml:space="preserve"> STONE FLOORING</v>
      </c>
      <c r="F426" s="533" t="str">
        <f t="shared" si="362"/>
        <v>AR</v>
      </c>
      <c r="G426" s="533" t="s">
        <v>2722</v>
      </c>
      <c r="H426" s="533">
        <v>425</v>
      </c>
      <c r="I426" s="533" t="str">
        <f t="shared" ref="I426:J426" si="409">I424</f>
        <v>Marble slabs and fittings; best quality, polished finish; including cement sand screed; complete; as specified and shown on Drawings</v>
      </c>
      <c r="J426" s="533" t="str">
        <f t="shared" si="409"/>
        <v>Marble slabs and fittings; best quality, polished finish; including cement sand screed; complete; as specified and shown on Drawings</v>
      </c>
      <c r="K426" s="224" t="s">
        <v>13</v>
      </c>
      <c r="L426" s="224" t="s">
        <v>99</v>
      </c>
      <c r="M426" s="225">
        <v>8</v>
      </c>
      <c r="N426" s="225" t="s">
        <v>95</v>
      </c>
      <c r="O426" s="94"/>
      <c r="P426" s="25">
        <f t="shared" si="404"/>
        <v>0</v>
      </c>
      <c r="Q426" s="95"/>
      <c r="X426" s="224" t="s">
        <v>99</v>
      </c>
      <c r="Y426" s="224">
        <v>8</v>
      </c>
      <c r="Z426" s="225" t="s">
        <v>95</v>
      </c>
      <c r="AA426" s="225"/>
      <c r="AB426" s="94">
        <v>0</v>
      </c>
      <c r="AC426" s="94"/>
    </row>
    <row r="427" spans="1:29" ht="15.75" hidden="1">
      <c r="A427" s="533" t="s">
        <v>2727</v>
      </c>
      <c r="B427" s="533">
        <v>9</v>
      </c>
      <c r="C427" s="533" t="s">
        <v>359</v>
      </c>
      <c r="D427" s="572" t="s">
        <v>1730</v>
      </c>
      <c r="E427" s="571" t="str">
        <f t="shared" si="402"/>
        <v xml:space="preserve"> STONE FLOORING</v>
      </c>
      <c r="F427" s="533" t="str">
        <f t="shared" si="362"/>
        <v>AR</v>
      </c>
      <c r="G427" s="533" t="s">
        <v>2722</v>
      </c>
      <c r="H427" s="533">
        <v>426</v>
      </c>
      <c r="I427" s="533" t="str">
        <f t="shared" ref="I427:J427" si="410">I425</f>
        <v>096340 - STONE FLOORING</v>
      </c>
      <c r="J427" s="533" t="str">
        <f t="shared" si="410"/>
        <v>096340 - STONE FLOORING</v>
      </c>
      <c r="K427" s="224" t="s">
        <v>15</v>
      </c>
      <c r="L427" s="224" t="s">
        <v>398</v>
      </c>
      <c r="M427" s="225">
        <v>24</v>
      </c>
      <c r="N427" s="225" t="s">
        <v>95</v>
      </c>
      <c r="O427" s="94"/>
      <c r="P427" s="25">
        <f t="shared" si="404"/>
        <v>0</v>
      </c>
      <c r="Q427" s="95"/>
      <c r="X427" s="224" t="s">
        <v>398</v>
      </c>
      <c r="Y427" s="224">
        <v>24</v>
      </c>
      <c r="Z427" s="225" t="s">
        <v>95</v>
      </c>
      <c r="AA427" s="225"/>
      <c r="AB427" s="94">
        <v>0</v>
      </c>
      <c r="AC427" s="94"/>
    </row>
    <row r="428" spans="1:29" ht="15.75" hidden="1">
      <c r="A428" s="533" t="s">
        <v>2727</v>
      </c>
      <c r="B428" s="533">
        <v>9</v>
      </c>
      <c r="C428" s="533" t="s">
        <v>359</v>
      </c>
      <c r="D428" s="572" t="s">
        <v>1730</v>
      </c>
      <c r="E428" s="571" t="str">
        <f t="shared" si="402"/>
        <v xml:space="preserve"> STONE FLOORING</v>
      </c>
      <c r="F428" s="533" t="str">
        <f t="shared" si="362"/>
        <v>AR</v>
      </c>
      <c r="G428" s="533" t="s">
        <v>2725</v>
      </c>
      <c r="H428" s="533">
        <v>427</v>
      </c>
      <c r="I428" s="533" t="str">
        <f>L428</f>
        <v>Granite slabs and fittings; best quality; polished finish; including cement-sand screed; complete; as specified and as shown on Drawings</v>
      </c>
      <c r="J428" s="533" t="str">
        <f>L428</f>
        <v>Granite slabs and fittings; best quality; polished finish; including cement-sand screed; complete; as specified and as shown on Drawings</v>
      </c>
      <c r="K428" s="224"/>
      <c r="L428" s="621" t="s">
        <v>399</v>
      </c>
      <c r="M428" s="225"/>
      <c r="N428" s="225"/>
      <c r="O428" s="94">
        <v>0</v>
      </c>
      <c r="P428" s="93"/>
      <c r="Q428" s="95"/>
      <c r="X428" s="224" t="s">
        <v>399</v>
      </c>
      <c r="Y428" s="621"/>
      <c r="Z428" s="225"/>
      <c r="AA428" s="225">
        <v>0</v>
      </c>
      <c r="AB428" s="94"/>
      <c r="AC428" s="93"/>
    </row>
    <row r="429" spans="1:29" ht="15.75" hidden="1">
      <c r="A429" s="533" t="s">
        <v>2727</v>
      </c>
      <c r="B429" s="533">
        <v>9</v>
      </c>
      <c r="C429" s="533" t="s">
        <v>359</v>
      </c>
      <c r="D429" s="572" t="s">
        <v>1730</v>
      </c>
      <c r="E429" s="571" t="str">
        <f t="shared" si="402"/>
        <v xml:space="preserve"> STONE FLOORING</v>
      </c>
      <c r="F429" s="533" t="str">
        <f t="shared" si="362"/>
        <v>AR</v>
      </c>
      <c r="G429" s="533" t="s">
        <v>2722</v>
      </c>
      <c r="H429" s="533">
        <v>428</v>
      </c>
      <c r="I429" s="533" t="str">
        <f t="shared" ref="I429:J429" si="411">I427</f>
        <v>096340 - STONE FLOORING</v>
      </c>
      <c r="J429" s="533" t="str">
        <f t="shared" si="411"/>
        <v>096340 - STONE FLOORING</v>
      </c>
      <c r="K429" s="224" t="s">
        <v>17</v>
      </c>
      <c r="L429" s="224" t="s">
        <v>400</v>
      </c>
      <c r="M429" s="225">
        <v>19</v>
      </c>
      <c r="N429" s="225" t="s">
        <v>33</v>
      </c>
      <c r="O429" s="94"/>
      <c r="P429" s="25">
        <f t="shared" ref="P429:P436" si="412">O429*M429</f>
        <v>0</v>
      </c>
      <c r="Q429" s="95"/>
      <c r="X429" s="224" t="s">
        <v>400</v>
      </c>
      <c r="Y429" s="224">
        <v>19</v>
      </c>
      <c r="Z429" s="225" t="s">
        <v>33</v>
      </c>
      <c r="AA429" s="225"/>
      <c r="AB429" s="94">
        <v>0</v>
      </c>
      <c r="AC429" s="94"/>
    </row>
    <row r="430" spans="1:29" ht="15.75" hidden="1">
      <c r="A430" s="533" t="s">
        <v>2727</v>
      </c>
      <c r="B430" s="533">
        <v>9</v>
      </c>
      <c r="C430" s="533" t="s">
        <v>359</v>
      </c>
      <c r="D430" s="572" t="s">
        <v>1730</v>
      </c>
      <c r="E430" s="571" t="str">
        <f t="shared" si="402"/>
        <v xml:space="preserve"> STONE FLOORING</v>
      </c>
      <c r="F430" s="533" t="str">
        <f t="shared" si="362"/>
        <v>AR</v>
      </c>
      <c r="G430" s="533" t="s">
        <v>2722</v>
      </c>
      <c r="H430" s="533">
        <v>429</v>
      </c>
      <c r="I430" s="533" t="str">
        <f t="shared" ref="I430:J430" si="413">I428</f>
        <v>Granite slabs and fittings; best quality; polished finish; including cement-sand screed; complete; as specified and as shown on Drawings</v>
      </c>
      <c r="J430" s="533" t="str">
        <f t="shared" si="413"/>
        <v>Granite slabs and fittings; best quality; polished finish; including cement-sand screed; complete; as specified and as shown on Drawings</v>
      </c>
      <c r="K430" s="224" t="s">
        <v>19</v>
      </c>
      <c r="L430" s="224" t="s">
        <v>401</v>
      </c>
      <c r="M430" s="225">
        <v>27</v>
      </c>
      <c r="N430" s="225" t="s">
        <v>33</v>
      </c>
      <c r="O430" s="94"/>
      <c r="P430" s="25">
        <f t="shared" si="412"/>
        <v>0</v>
      </c>
      <c r="Q430" s="95"/>
      <c r="X430" s="224" t="s">
        <v>401</v>
      </c>
      <c r="Y430" s="224">
        <v>27</v>
      </c>
      <c r="Z430" s="225" t="s">
        <v>33</v>
      </c>
      <c r="AA430" s="225"/>
      <c r="AB430" s="94">
        <v>0</v>
      </c>
      <c r="AC430" s="94"/>
    </row>
    <row r="431" spans="1:29" ht="15.75" hidden="1">
      <c r="A431" s="533" t="s">
        <v>2727</v>
      </c>
      <c r="B431" s="533">
        <v>9</v>
      </c>
      <c r="C431" s="533" t="s">
        <v>359</v>
      </c>
      <c r="D431" s="572" t="s">
        <v>1730</v>
      </c>
      <c r="E431" s="571" t="str">
        <f t="shared" si="402"/>
        <v xml:space="preserve"> STONE FLOORING</v>
      </c>
      <c r="F431" s="533" t="str">
        <f t="shared" si="362"/>
        <v>AR</v>
      </c>
      <c r="G431" s="533" t="s">
        <v>2722</v>
      </c>
      <c r="H431" s="533">
        <v>430</v>
      </c>
      <c r="I431" s="533" t="str">
        <f t="shared" ref="I431:J431" si="414">I429</f>
        <v>096340 - STONE FLOORING</v>
      </c>
      <c r="J431" s="533" t="str">
        <f t="shared" si="414"/>
        <v>096340 - STONE FLOORING</v>
      </c>
      <c r="K431" s="224" t="s">
        <v>20</v>
      </c>
      <c r="L431" s="224" t="s">
        <v>402</v>
      </c>
      <c r="M431" s="225">
        <v>78</v>
      </c>
      <c r="N431" s="225" t="s">
        <v>95</v>
      </c>
      <c r="O431" s="94"/>
      <c r="P431" s="25">
        <f t="shared" si="412"/>
        <v>0</v>
      </c>
      <c r="Q431" s="95"/>
      <c r="X431" s="224" t="s">
        <v>402</v>
      </c>
      <c r="Y431" s="224">
        <v>78</v>
      </c>
      <c r="Z431" s="225" t="s">
        <v>95</v>
      </c>
      <c r="AA431" s="225"/>
      <c r="AB431" s="94">
        <v>0</v>
      </c>
      <c r="AC431" s="94"/>
    </row>
    <row r="432" spans="1:29" ht="15.75" hidden="1">
      <c r="A432" s="533" t="s">
        <v>2727</v>
      </c>
      <c r="B432" s="533">
        <v>9</v>
      </c>
      <c r="C432" s="533" t="s">
        <v>359</v>
      </c>
      <c r="D432" s="572" t="s">
        <v>1730</v>
      </c>
      <c r="E432" s="571" t="str">
        <f t="shared" si="402"/>
        <v xml:space="preserve"> STONE FLOORING</v>
      </c>
      <c r="F432" s="533" t="str">
        <f t="shared" si="362"/>
        <v>AR</v>
      </c>
      <c r="G432" s="533" t="s">
        <v>2722</v>
      </c>
      <c r="H432" s="533">
        <v>431</v>
      </c>
      <c r="I432" s="533" t="str">
        <f t="shared" ref="I432:J432" si="415">I430</f>
        <v>Granite slabs and fittings; best quality; polished finish; including cement-sand screed; complete; as specified and as shown on Drawings</v>
      </c>
      <c r="J432" s="533" t="str">
        <f t="shared" si="415"/>
        <v>Granite slabs and fittings; best quality; polished finish; including cement-sand screed; complete; as specified and as shown on Drawings</v>
      </c>
      <c r="K432" s="224" t="s">
        <v>21</v>
      </c>
      <c r="L432" s="224" t="s">
        <v>403</v>
      </c>
      <c r="M432" s="225">
        <v>78</v>
      </c>
      <c r="N432" s="225" t="s">
        <v>95</v>
      </c>
      <c r="O432" s="94"/>
      <c r="P432" s="25">
        <f t="shared" si="412"/>
        <v>0</v>
      </c>
      <c r="Q432" s="95"/>
      <c r="X432" s="224" t="s">
        <v>403</v>
      </c>
      <c r="Y432" s="224">
        <v>78</v>
      </c>
      <c r="Z432" s="225" t="s">
        <v>95</v>
      </c>
      <c r="AA432" s="225"/>
      <c r="AB432" s="94">
        <v>0</v>
      </c>
      <c r="AC432" s="94"/>
    </row>
    <row r="433" spans="1:29" ht="15.75" hidden="1">
      <c r="A433" s="533" t="s">
        <v>2727</v>
      </c>
      <c r="B433" s="533">
        <v>9</v>
      </c>
      <c r="C433" s="533" t="s">
        <v>359</v>
      </c>
      <c r="D433" s="572" t="s">
        <v>1730</v>
      </c>
      <c r="E433" s="571" t="str">
        <f t="shared" si="402"/>
        <v xml:space="preserve"> STONE FLOORING</v>
      </c>
      <c r="F433" s="533" t="str">
        <f t="shared" si="362"/>
        <v>AR</v>
      </c>
      <c r="G433" s="533" t="s">
        <v>2722</v>
      </c>
      <c r="H433" s="533">
        <v>432</v>
      </c>
      <c r="I433" s="533" t="str">
        <f t="shared" ref="I433:J433" si="416">I431</f>
        <v>096340 - STONE FLOORING</v>
      </c>
      <c r="J433" s="533" t="str">
        <f t="shared" si="416"/>
        <v>096340 - STONE FLOORING</v>
      </c>
      <c r="K433" s="224" t="s">
        <v>45</v>
      </c>
      <c r="L433" s="224" t="s">
        <v>99</v>
      </c>
      <c r="M433" s="225">
        <v>51</v>
      </c>
      <c r="N433" s="225" t="s">
        <v>95</v>
      </c>
      <c r="O433" s="94"/>
      <c r="P433" s="25">
        <f t="shared" si="412"/>
        <v>0</v>
      </c>
      <c r="Q433" s="95"/>
      <c r="X433" s="224" t="s">
        <v>99</v>
      </c>
      <c r="Y433" s="224">
        <v>51</v>
      </c>
      <c r="Z433" s="225" t="s">
        <v>95</v>
      </c>
      <c r="AA433" s="225"/>
      <c r="AB433" s="94">
        <v>0</v>
      </c>
      <c r="AC433" s="94"/>
    </row>
    <row r="434" spans="1:29" ht="15.75" hidden="1">
      <c r="A434" s="533" t="s">
        <v>2727</v>
      </c>
      <c r="B434" s="533">
        <v>9</v>
      </c>
      <c r="C434" s="533" t="s">
        <v>359</v>
      </c>
      <c r="D434" s="572" t="s">
        <v>1730</v>
      </c>
      <c r="E434" s="571" t="str">
        <f t="shared" si="402"/>
        <v xml:space="preserve"> STONE FLOORING</v>
      </c>
      <c r="F434" s="533" t="str">
        <f t="shared" si="362"/>
        <v>AR</v>
      </c>
      <c r="G434" s="533" t="s">
        <v>2722</v>
      </c>
      <c r="H434" s="533">
        <v>433</v>
      </c>
      <c r="I434" s="533" t="str">
        <f t="shared" ref="I434:J434" si="417">I432</f>
        <v>Granite slabs and fittings; best quality; polished finish; including cement-sand screed; complete; as specified and as shown on Drawings</v>
      </c>
      <c r="J434" s="533" t="str">
        <f t="shared" si="417"/>
        <v>Granite slabs and fittings; best quality; polished finish; including cement-sand screed; complete; as specified and as shown on Drawings</v>
      </c>
      <c r="K434" s="224" t="s">
        <v>48</v>
      </c>
      <c r="L434" s="224" t="s">
        <v>398</v>
      </c>
      <c r="M434" s="225">
        <v>20</v>
      </c>
      <c r="N434" s="225" t="s">
        <v>95</v>
      </c>
      <c r="O434" s="94"/>
      <c r="P434" s="25">
        <f t="shared" si="412"/>
        <v>0</v>
      </c>
      <c r="Q434" s="95"/>
      <c r="X434" s="224" t="s">
        <v>398</v>
      </c>
      <c r="Y434" s="224">
        <v>20</v>
      </c>
      <c r="Z434" s="225" t="s">
        <v>95</v>
      </c>
      <c r="AA434" s="225"/>
      <c r="AB434" s="94">
        <v>0</v>
      </c>
      <c r="AC434" s="94"/>
    </row>
    <row r="435" spans="1:29" ht="15.75" hidden="1">
      <c r="A435" s="533" t="s">
        <v>2727</v>
      </c>
      <c r="B435" s="533">
        <v>9</v>
      </c>
      <c r="C435" s="533" t="s">
        <v>359</v>
      </c>
      <c r="D435" s="572" t="s">
        <v>1730</v>
      </c>
      <c r="E435" s="571" t="str">
        <f t="shared" si="402"/>
        <v xml:space="preserve"> STONE FLOORING</v>
      </c>
      <c r="F435" s="533" t="str">
        <f t="shared" si="362"/>
        <v>AR</v>
      </c>
      <c r="G435" s="533" t="s">
        <v>2722</v>
      </c>
      <c r="H435" s="533">
        <v>434</v>
      </c>
      <c r="I435" s="533" t="str">
        <f t="shared" ref="I435:J435" si="418">I433</f>
        <v>096340 - STONE FLOORING</v>
      </c>
      <c r="J435" s="533" t="str">
        <f t="shared" si="418"/>
        <v>096340 - STONE FLOORING</v>
      </c>
      <c r="K435" s="224" t="s">
        <v>50</v>
      </c>
      <c r="L435" s="224" t="s">
        <v>404</v>
      </c>
      <c r="M435" s="225">
        <v>18</v>
      </c>
      <c r="N435" s="225" t="s">
        <v>95</v>
      </c>
      <c r="O435" s="94"/>
      <c r="P435" s="25">
        <f t="shared" si="412"/>
        <v>0</v>
      </c>
      <c r="Q435" s="95"/>
      <c r="X435" s="224" t="s">
        <v>404</v>
      </c>
      <c r="Y435" s="224">
        <v>18</v>
      </c>
      <c r="Z435" s="225" t="s">
        <v>95</v>
      </c>
      <c r="AA435" s="225"/>
      <c r="AB435" s="94">
        <v>0</v>
      </c>
      <c r="AC435" s="94"/>
    </row>
    <row r="436" spans="1:29" ht="15.75" hidden="1">
      <c r="A436" s="533" t="s">
        <v>2727</v>
      </c>
      <c r="B436" s="533">
        <v>9</v>
      </c>
      <c r="C436" s="533" t="s">
        <v>359</v>
      </c>
      <c r="D436" s="572" t="s">
        <v>1730</v>
      </c>
      <c r="E436" s="571" t="str">
        <f t="shared" si="402"/>
        <v xml:space="preserve"> STONE FLOORING</v>
      </c>
      <c r="F436" s="533" t="str">
        <f t="shared" si="362"/>
        <v>AR</v>
      </c>
      <c r="G436" s="533" t="s">
        <v>2722</v>
      </c>
      <c r="H436" s="533">
        <v>435</v>
      </c>
      <c r="I436" s="533" t="str">
        <f t="shared" ref="I436:J436" si="419">I434</f>
        <v>Granite slabs and fittings; best quality; polished finish; including cement-sand screed; complete; as specified and as shown on Drawings</v>
      </c>
      <c r="J436" s="533" t="str">
        <f t="shared" si="419"/>
        <v>Granite slabs and fittings; best quality; polished finish; including cement-sand screed; complete; as specified and as shown on Drawings</v>
      </c>
      <c r="K436" s="224" t="s">
        <v>76</v>
      </c>
      <c r="L436" s="224" t="s">
        <v>405</v>
      </c>
      <c r="M436" s="225">
        <v>18</v>
      </c>
      <c r="N436" s="225" t="s">
        <v>95</v>
      </c>
      <c r="O436" s="94"/>
      <c r="P436" s="25">
        <f t="shared" si="412"/>
        <v>0</v>
      </c>
      <c r="Q436" s="95"/>
      <c r="X436" s="224" t="s">
        <v>405</v>
      </c>
      <c r="Y436" s="224">
        <v>18</v>
      </c>
      <c r="Z436" s="225" t="s">
        <v>95</v>
      </c>
      <c r="AA436" s="225"/>
      <c r="AB436" s="94">
        <v>0</v>
      </c>
      <c r="AC436" s="94"/>
    </row>
    <row r="437" spans="1:29" ht="15.75" hidden="1">
      <c r="A437" s="533" t="s">
        <v>2727</v>
      </c>
      <c r="B437" s="533">
        <v>9</v>
      </c>
      <c r="C437" s="533" t="s">
        <v>359</v>
      </c>
      <c r="D437" s="572" t="s">
        <v>1776</v>
      </c>
      <c r="E437" s="571" t="s">
        <v>1239</v>
      </c>
      <c r="F437" s="533" t="str">
        <f t="shared" si="362"/>
        <v>AR</v>
      </c>
      <c r="G437" s="533" t="s">
        <v>2725</v>
      </c>
      <c r="H437" s="533">
        <v>436</v>
      </c>
      <c r="I437" s="533" t="str">
        <f t="shared" ref="I437:I438" si="420">L437</f>
        <v>099113 - EXTERIOR PAINTING</v>
      </c>
      <c r="J437" s="533" t="str">
        <f t="shared" ref="J437:J438" si="421">L437</f>
        <v>099113 - EXTERIOR PAINTING</v>
      </c>
      <c r="K437" s="87"/>
      <c r="L437" s="96" t="s">
        <v>406</v>
      </c>
      <c r="M437" s="89"/>
      <c r="N437" s="89"/>
      <c r="O437" s="94">
        <v>0</v>
      </c>
      <c r="P437" s="94"/>
      <c r="Q437" s="95"/>
      <c r="X437" s="87" t="s">
        <v>406</v>
      </c>
      <c r="Y437" s="96"/>
      <c r="Z437" s="89"/>
      <c r="AA437" s="89">
        <v>0</v>
      </c>
      <c r="AB437" s="94"/>
      <c r="AC437" s="94"/>
    </row>
    <row r="438" spans="1:29" ht="15.75" hidden="1">
      <c r="A438" s="533" t="s">
        <v>2727</v>
      </c>
      <c r="B438" s="533">
        <v>9</v>
      </c>
      <c r="C438" s="533" t="s">
        <v>359</v>
      </c>
      <c r="D438" s="572" t="s">
        <v>1776</v>
      </c>
      <c r="E438" s="571" t="str">
        <f t="shared" ref="E438:E439" si="422">E437</f>
        <v xml:space="preserve"> EXTERIOR PAINTING</v>
      </c>
      <c r="F438" s="533" t="str">
        <f t="shared" si="362"/>
        <v>AR</v>
      </c>
      <c r="G438" s="533" t="s">
        <v>2725</v>
      </c>
      <c r="H438" s="533">
        <v>437</v>
      </c>
      <c r="I438" s="533" t="str">
        <f t="shared" si="420"/>
        <v>External textured acrylic  emulsion paint, resin based, water-resistant suitable for repeated washing and scrubbing; to concrete, masonry, render and plaster</v>
      </c>
      <c r="J438" s="533" t="str">
        <f t="shared" si="421"/>
        <v>External textured acrylic  emulsion paint, resin based, water-resistant suitable for repeated washing and scrubbing; to concrete, masonry, render and plaster</v>
      </c>
      <c r="K438" s="87"/>
      <c r="L438" s="96" t="s">
        <v>407</v>
      </c>
      <c r="M438" s="89"/>
      <c r="N438" s="89"/>
      <c r="O438" s="94">
        <v>0</v>
      </c>
      <c r="P438" s="94"/>
      <c r="Q438" s="95"/>
      <c r="X438" s="87" t="s">
        <v>407</v>
      </c>
      <c r="Y438" s="96"/>
      <c r="Z438" s="89"/>
      <c r="AA438" s="89">
        <v>0</v>
      </c>
      <c r="AB438" s="94"/>
      <c r="AC438" s="94"/>
    </row>
    <row r="439" spans="1:29" ht="16.5" hidden="1" thickBot="1">
      <c r="A439" s="533" t="s">
        <v>2727</v>
      </c>
      <c r="B439" s="533">
        <v>9</v>
      </c>
      <c r="C439" s="533" t="s">
        <v>359</v>
      </c>
      <c r="D439" s="572" t="s">
        <v>1776</v>
      </c>
      <c r="E439" s="571" t="str">
        <f t="shared" si="422"/>
        <v xml:space="preserve"> EXTERIOR PAINTING</v>
      </c>
      <c r="F439" s="533" t="str">
        <f t="shared" si="362"/>
        <v>AR</v>
      </c>
      <c r="G439" s="533" t="s">
        <v>2722</v>
      </c>
      <c r="H439" s="533">
        <v>438</v>
      </c>
      <c r="I439" s="533" t="str">
        <f>I437</f>
        <v>099113 - EXTERIOR PAINTING</v>
      </c>
      <c r="J439" s="533" t="str">
        <f>J437</f>
        <v>099113 - EXTERIOR PAINTING</v>
      </c>
      <c r="K439" s="87" t="s">
        <v>13</v>
      </c>
      <c r="L439" s="87" t="s">
        <v>164</v>
      </c>
      <c r="M439" s="223">
        <v>1277</v>
      </c>
      <c r="N439" s="89" t="s">
        <v>33</v>
      </c>
      <c r="O439" s="94">
        <v>8</v>
      </c>
      <c r="P439" s="25">
        <f>O439*M439</f>
        <v>10216</v>
      </c>
      <c r="Q439" s="95"/>
      <c r="X439" s="87" t="s">
        <v>164</v>
      </c>
      <c r="Y439" s="87">
        <v>1277</v>
      </c>
      <c r="Z439" s="223" t="s">
        <v>33</v>
      </c>
      <c r="AA439" s="89">
        <v>8</v>
      </c>
      <c r="AB439" s="94">
        <v>10216</v>
      </c>
      <c r="AC439" s="94"/>
    </row>
    <row r="440" spans="1:29" ht="15.75" hidden="1">
      <c r="A440" s="533" t="s">
        <v>2727</v>
      </c>
      <c r="B440" s="533">
        <v>9</v>
      </c>
      <c r="C440" s="533" t="s">
        <v>359</v>
      </c>
      <c r="D440" s="572" t="s">
        <v>1778</v>
      </c>
      <c r="E440" s="571" t="s">
        <v>1240</v>
      </c>
      <c r="F440" s="533" t="str">
        <f t="shared" si="362"/>
        <v>AR</v>
      </c>
      <c r="G440" s="533" t="s">
        <v>2725</v>
      </c>
      <c r="H440" s="533">
        <v>439</v>
      </c>
      <c r="I440" s="533" t="str">
        <f t="shared" ref="I440:I441" si="423">L440</f>
        <v>099123 - INTERIOR PAINTING</v>
      </c>
      <c r="J440" s="533" t="str">
        <f t="shared" ref="J440:J441" si="424">L440</f>
        <v>099123 - INTERIOR PAINTING</v>
      </c>
      <c r="K440" s="87"/>
      <c r="L440" s="96" t="s">
        <v>408</v>
      </c>
      <c r="M440" s="89"/>
      <c r="N440" s="89"/>
      <c r="O440" s="94">
        <v>0</v>
      </c>
      <c r="P440" s="94"/>
      <c r="Q440" s="95"/>
      <c r="X440" s="87" t="s">
        <v>408</v>
      </c>
      <c r="Y440" s="96"/>
      <c r="Z440" s="89"/>
      <c r="AA440" s="89">
        <v>0</v>
      </c>
      <c r="AB440" s="94"/>
      <c r="AC440" s="94"/>
    </row>
    <row r="441" spans="1:29" ht="15.75" hidden="1">
      <c r="A441" s="533" t="s">
        <v>2727</v>
      </c>
      <c r="B441" s="533">
        <v>9</v>
      </c>
      <c r="C441" s="533" t="s">
        <v>359</v>
      </c>
      <c r="D441" s="572" t="s">
        <v>1778</v>
      </c>
      <c r="E441" s="571" t="str">
        <f t="shared" ref="E441:E449" si="425">E440</f>
        <v xml:space="preserve"> INTERIOR PAINTING</v>
      </c>
      <c r="F441" s="533" t="str">
        <f t="shared" si="362"/>
        <v>AR</v>
      </c>
      <c r="G441" s="533" t="s">
        <v>2725</v>
      </c>
      <c r="H441" s="533">
        <v>440</v>
      </c>
      <c r="I441" s="533" t="str">
        <f t="shared" si="423"/>
        <v>Interior flat latex-based paint; emulsion paint, based on PVA and PVA acrylic copolymers, water resistant suitable for repeated washing and scrubbing, to concrete, masonry, render and plaster</v>
      </c>
      <c r="J441" s="533" t="str">
        <f t="shared" si="424"/>
        <v>Interior flat latex-based paint; emulsion paint, based on PVA and PVA acrylic copolymers, water resistant suitable for repeated washing and scrubbing, to concrete, masonry, render and plaster</v>
      </c>
      <c r="K441" s="87"/>
      <c r="L441" s="96" t="s">
        <v>409</v>
      </c>
      <c r="M441" s="89"/>
      <c r="N441" s="89"/>
      <c r="O441" s="94">
        <v>0</v>
      </c>
      <c r="P441" s="94"/>
      <c r="Q441" s="95"/>
      <c r="X441" s="87" t="s">
        <v>409</v>
      </c>
      <c r="Y441" s="96"/>
      <c r="Z441" s="89"/>
      <c r="AA441" s="89">
        <v>0</v>
      </c>
      <c r="AB441" s="94"/>
      <c r="AC441" s="94"/>
    </row>
    <row r="442" spans="1:29" ht="16.5" hidden="1" thickBot="1">
      <c r="A442" s="533" t="s">
        <v>2727</v>
      </c>
      <c r="B442" s="533">
        <v>9</v>
      </c>
      <c r="C442" s="533" t="s">
        <v>359</v>
      </c>
      <c r="D442" s="572" t="s">
        <v>1778</v>
      </c>
      <c r="E442" s="571" t="str">
        <f t="shared" si="425"/>
        <v xml:space="preserve"> INTERIOR PAINTING</v>
      </c>
      <c r="F442" s="533" t="str">
        <f t="shared" ref="F442:F505" si="426">VLOOKUP(D:D,trade,3,FALSE)</f>
        <v>AR</v>
      </c>
      <c r="G442" s="533" t="s">
        <v>2722</v>
      </c>
      <c r="H442" s="533">
        <v>441</v>
      </c>
      <c r="I442" s="533" t="str">
        <f t="shared" ref="I442:J442" si="427">I440</f>
        <v>099123 - INTERIOR PAINTING</v>
      </c>
      <c r="J442" s="533" t="str">
        <f t="shared" si="427"/>
        <v>099123 - INTERIOR PAINTING</v>
      </c>
      <c r="K442" s="87" t="s">
        <v>13</v>
      </c>
      <c r="L442" s="87" t="s">
        <v>410</v>
      </c>
      <c r="M442" s="223">
        <v>2057</v>
      </c>
      <c r="N442" s="89" t="s">
        <v>33</v>
      </c>
      <c r="O442" s="94">
        <v>7</v>
      </c>
      <c r="P442" s="25">
        <f t="shared" ref="P442:P443" si="428">O442*M442</f>
        <v>14399</v>
      </c>
      <c r="Q442" s="95"/>
      <c r="X442" s="87" t="s">
        <v>410</v>
      </c>
      <c r="Y442" s="87">
        <v>2057</v>
      </c>
      <c r="Z442" s="223" t="s">
        <v>33</v>
      </c>
      <c r="AA442" s="89">
        <v>7</v>
      </c>
      <c r="AB442" s="94">
        <v>14399</v>
      </c>
      <c r="AC442" s="94"/>
    </row>
    <row r="443" spans="1:29" ht="15.75" hidden="1">
      <c r="A443" s="533" t="s">
        <v>2727</v>
      </c>
      <c r="B443" s="533">
        <v>9</v>
      </c>
      <c r="C443" s="533" t="s">
        <v>359</v>
      </c>
      <c r="D443" s="572" t="s">
        <v>1778</v>
      </c>
      <c r="E443" s="571" t="str">
        <f t="shared" si="425"/>
        <v xml:space="preserve"> INTERIOR PAINTING</v>
      </c>
      <c r="F443" s="533" t="str">
        <f t="shared" si="426"/>
        <v>AR</v>
      </c>
      <c r="G443" s="533" t="s">
        <v>2722</v>
      </c>
      <c r="H443" s="533">
        <v>442</v>
      </c>
      <c r="I443" s="533" t="str">
        <f t="shared" ref="I443:J443" si="429">I441</f>
        <v>Interior flat latex-based paint; emulsion paint, based on PVA and PVA acrylic copolymers, water resistant suitable for repeated washing and scrubbing, to concrete, masonry, render and plaster</v>
      </c>
      <c r="J443" s="533" t="str">
        <f t="shared" si="429"/>
        <v>Interior flat latex-based paint; emulsion paint, based on PVA and PVA acrylic copolymers, water resistant suitable for repeated washing and scrubbing, to concrete, masonry, render and plaster</v>
      </c>
      <c r="K443" s="224" t="s">
        <v>15</v>
      </c>
      <c r="L443" s="224" t="s">
        <v>411</v>
      </c>
      <c r="M443" s="225">
        <v>472</v>
      </c>
      <c r="N443" s="225" t="s">
        <v>33</v>
      </c>
      <c r="O443" s="94"/>
      <c r="P443" s="25">
        <f t="shared" si="428"/>
        <v>0</v>
      </c>
      <c r="Q443" s="95"/>
      <c r="X443" s="224" t="s">
        <v>411</v>
      </c>
      <c r="Y443" s="224">
        <v>472</v>
      </c>
      <c r="Z443" s="225" t="s">
        <v>33</v>
      </c>
      <c r="AA443" s="225"/>
      <c r="AB443" s="94">
        <v>0</v>
      </c>
      <c r="AC443" s="94"/>
    </row>
    <row r="444" spans="1:29" ht="15.75" hidden="1">
      <c r="A444" s="533" t="s">
        <v>2727</v>
      </c>
      <c r="B444" s="533">
        <v>9</v>
      </c>
      <c r="C444" s="533" t="s">
        <v>359</v>
      </c>
      <c r="D444" s="572" t="s">
        <v>1778</v>
      </c>
      <c r="E444" s="571" t="str">
        <f t="shared" si="425"/>
        <v xml:space="preserve"> INTERIOR PAINTING</v>
      </c>
      <c r="F444" s="533" t="str">
        <f t="shared" si="426"/>
        <v>AR</v>
      </c>
      <c r="G444" s="533" t="s">
        <v>2725</v>
      </c>
      <c r="H444" s="533">
        <v>443</v>
      </c>
      <c r="I444" s="533" t="str">
        <f>L444</f>
        <v>Oil paint; oleo-resinous alkyd paint; to primed metal</v>
      </c>
      <c r="J444" s="533" t="str">
        <f>L444</f>
        <v>Oil paint; oleo-resinous alkyd paint; to primed metal</v>
      </c>
      <c r="K444" s="87"/>
      <c r="L444" s="96" t="s">
        <v>412</v>
      </c>
      <c r="M444" s="89"/>
      <c r="N444" s="89"/>
      <c r="O444" s="94">
        <v>0</v>
      </c>
      <c r="P444" s="94"/>
      <c r="Q444" s="95"/>
      <c r="X444" s="87" t="s">
        <v>412</v>
      </c>
      <c r="Y444" s="96"/>
      <c r="Z444" s="89"/>
      <c r="AA444" s="89">
        <v>0</v>
      </c>
      <c r="AB444" s="94"/>
      <c r="AC444" s="94"/>
    </row>
    <row r="445" spans="1:29" ht="16.5" hidden="1" thickBot="1">
      <c r="A445" s="533" t="s">
        <v>2727</v>
      </c>
      <c r="B445" s="533">
        <v>9</v>
      </c>
      <c r="C445" s="533" t="s">
        <v>359</v>
      </c>
      <c r="D445" s="572" t="s">
        <v>1778</v>
      </c>
      <c r="E445" s="571" t="str">
        <f t="shared" si="425"/>
        <v xml:space="preserve"> INTERIOR PAINTING</v>
      </c>
      <c r="F445" s="533" t="str">
        <f t="shared" si="426"/>
        <v>AR</v>
      </c>
      <c r="G445" s="533" t="s">
        <v>2722</v>
      </c>
      <c r="H445" s="533">
        <v>444</v>
      </c>
      <c r="I445" s="533" t="str">
        <f>I443</f>
        <v>Interior flat latex-based paint; emulsion paint, based on PVA and PVA acrylic copolymers, water resistant suitable for repeated washing and scrubbing, to concrete, masonry, render and plaster</v>
      </c>
      <c r="J445" s="533" t="str">
        <f>J443</f>
        <v>Interior flat latex-based paint; emulsion paint, based on PVA and PVA acrylic copolymers, water resistant suitable for repeated washing and scrubbing, to concrete, masonry, render and plaster</v>
      </c>
      <c r="K445" s="87" t="s">
        <v>15</v>
      </c>
      <c r="L445" s="87" t="s">
        <v>413</v>
      </c>
      <c r="M445" s="223">
        <v>150</v>
      </c>
      <c r="N445" s="89" t="s">
        <v>33</v>
      </c>
      <c r="O445" s="94">
        <v>7</v>
      </c>
      <c r="P445" s="25">
        <f>O445*M445</f>
        <v>1050</v>
      </c>
      <c r="Q445" s="95"/>
      <c r="X445" s="87" t="s">
        <v>413</v>
      </c>
      <c r="Y445" s="87">
        <v>150</v>
      </c>
      <c r="Z445" s="223" t="s">
        <v>33</v>
      </c>
      <c r="AA445" s="89">
        <v>7</v>
      </c>
      <c r="AB445" s="94">
        <v>1050</v>
      </c>
      <c r="AC445" s="94"/>
    </row>
    <row r="446" spans="1:29" ht="15.75" hidden="1">
      <c r="A446" s="533" t="s">
        <v>2727</v>
      </c>
      <c r="B446" s="533">
        <v>9</v>
      </c>
      <c r="C446" s="533" t="s">
        <v>359</v>
      </c>
      <c r="D446" s="572" t="s">
        <v>1778</v>
      </c>
      <c r="E446" s="571" t="str">
        <f t="shared" si="425"/>
        <v xml:space="preserve"> INTERIOR PAINTING</v>
      </c>
      <c r="F446" s="533" t="str">
        <f t="shared" si="426"/>
        <v>AR</v>
      </c>
      <c r="G446" s="533" t="s">
        <v>2725</v>
      </c>
      <c r="H446" s="533">
        <v>445</v>
      </c>
      <c r="I446" s="533" t="str">
        <f>L446</f>
        <v>Oil paint; oleo-resinous alkyd paint; to primed wood</v>
      </c>
      <c r="J446" s="533" t="str">
        <f>L446</f>
        <v>Oil paint; oleo-resinous alkyd paint; to primed wood</v>
      </c>
      <c r="K446" s="224"/>
      <c r="L446" s="621" t="s">
        <v>414</v>
      </c>
      <c r="M446" s="225"/>
      <c r="N446" s="225"/>
      <c r="O446" s="94">
        <v>0</v>
      </c>
      <c r="P446" s="94"/>
      <c r="Q446" s="95"/>
      <c r="X446" s="224" t="s">
        <v>414</v>
      </c>
      <c r="Y446" s="621"/>
      <c r="Z446" s="225"/>
      <c r="AA446" s="225">
        <v>0</v>
      </c>
      <c r="AB446" s="94"/>
      <c r="AC446" s="94"/>
    </row>
    <row r="447" spans="1:29" ht="15.75" hidden="1">
      <c r="A447" s="533" t="s">
        <v>2727</v>
      </c>
      <c r="B447" s="533">
        <v>9</v>
      </c>
      <c r="C447" s="533" t="s">
        <v>359</v>
      </c>
      <c r="D447" s="572" t="s">
        <v>1778</v>
      </c>
      <c r="E447" s="571" t="str">
        <f t="shared" si="425"/>
        <v xml:space="preserve"> INTERIOR PAINTING</v>
      </c>
      <c r="F447" s="533" t="str">
        <f t="shared" si="426"/>
        <v>AR</v>
      </c>
      <c r="G447" s="533" t="s">
        <v>2722</v>
      </c>
      <c r="H447" s="533">
        <v>446</v>
      </c>
      <c r="I447" s="533" t="str">
        <f>I445</f>
        <v>Interior flat latex-based paint; emulsion paint, based on PVA and PVA acrylic copolymers, water resistant suitable for repeated washing and scrubbing, to concrete, masonry, render and plaster</v>
      </c>
      <c r="J447" s="533" t="str">
        <f>J445</f>
        <v>Interior flat latex-based paint; emulsion paint, based on PVA and PVA acrylic copolymers, water resistant suitable for repeated washing and scrubbing, to concrete, masonry, render and plaster</v>
      </c>
      <c r="K447" s="224" t="s">
        <v>19</v>
      </c>
      <c r="L447" s="224" t="s">
        <v>413</v>
      </c>
      <c r="M447" s="225">
        <v>22</v>
      </c>
      <c r="N447" s="225" t="s">
        <v>33</v>
      </c>
      <c r="O447" s="94"/>
      <c r="P447" s="25">
        <f>O447*M447</f>
        <v>0</v>
      </c>
      <c r="Q447" s="95"/>
      <c r="X447" s="224" t="s">
        <v>413</v>
      </c>
      <c r="Y447" s="224">
        <v>22</v>
      </c>
      <c r="Z447" s="225" t="s">
        <v>33</v>
      </c>
      <c r="AA447" s="225"/>
      <c r="AB447" s="94">
        <v>0</v>
      </c>
      <c r="AC447" s="94"/>
    </row>
    <row r="448" spans="1:29" ht="15.75" hidden="1">
      <c r="A448" s="533" t="s">
        <v>2727</v>
      </c>
      <c r="B448" s="533">
        <v>9</v>
      </c>
      <c r="C448" s="533" t="s">
        <v>359</v>
      </c>
      <c r="D448" s="572" t="s">
        <v>1778</v>
      </c>
      <c r="E448" s="571" t="str">
        <f t="shared" si="425"/>
        <v xml:space="preserve"> INTERIOR PAINTING</v>
      </c>
      <c r="F448" s="533" t="str">
        <f t="shared" si="426"/>
        <v>AR</v>
      </c>
      <c r="G448" s="533" t="s">
        <v>2725</v>
      </c>
      <c r="H448" s="533">
        <v>447</v>
      </c>
      <c r="I448" s="533" t="str">
        <f>L448</f>
        <v>Varnish; to wood</v>
      </c>
      <c r="J448" s="533" t="str">
        <f>L448</f>
        <v>Varnish; to wood</v>
      </c>
      <c r="K448" s="87"/>
      <c r="L448" s="96" t="s">
        <v>415</v>
      </c>
      <c r="M448" s="89"/>
      <c r="N448" s="89"/>
      <c r="O448" s="94">
        <v>0</v>
      </c>
      <c r="P448" s="94"/>
      <c r="Q448" s="95"/>
      <c r="X448" s="87" t="s">
        <v>415</v>
      </c>
      <c r="Y448" s="96"/>
      <c r="Z448" s="89"/>
      <c r="AA448" s="89">
        <v>0</v>
      </c>
      <c r="AB448" s="94"/>
      <c r="AC448" s="94"/>
    </row>
    <row r="449" spans="1:29" ht="16.5" hidden="1" thickBot="1">
      <c r="A449" s="533" t="s">
        <v>2727</v>
      </c>
      <c r="B449" s="533">
        <v>9</v>
      </c>
      <c r="C449" s="533" t="s">
        <v>359</v>
      </c>
      <c r="D449" s="572" t="s">
        <v>1778</v>
      </c>
      <c r="E449" s="571" t="str">
        <f t="shared" si="425"/>
        <v xml:space="preserve"> INTERIOR PAINTING</v>
      </c>
      <c r="F449" s="533" t="str">
        <f t="shared" si="426"/>
        <v>AR</v>
      </c>
      <c r="G449" s="533" t="s">
        <v>2722</v>
      </c>
      <c r="H449" s="533">
        <v>448</v>
      </c>
      <c r="I449" s="533" t="str">
        <f>I447</f>
        <v>Interior flat latex-based paint; emulsion paint, based on PVA and PVA acrylic copolymers, water resistant suitable for repeated washing and scrubbing, to concrete, masonry, render and plaster</v>
      </c>
      <c r="J449" s="533" t="str">
        <f>J447</f>
        <v>Interior flat latex-based paint; emulsion paint, based on PVA and PVA acrylic copolymers, water resistant suitable for repeated washing and scrubbing, to concrete, masonry, render and plaster</v>
      </c>
      <c r="K449" s="87" t="s">
        <v>17</v>
      </c>
      <c r="L449" s="87" t="s">
        <v>413</v>
      </c>
      <c r="M449" s="223">
        <v>5</v>
      </c>
      <c r="N449" s="89" t="s">
        <v>33</v>
      </c>
      <c r="O449" s="94">
        <v>50</v>
      </c>
      <c r="P449" s="25">
        <f>O449*M449</f>
        <v>250</v>
      </c>
      <c r="Q449" s="95"/>
      <c r="X449" s="87" t="s">
        <v>413</v>
      </c>
      <c r="Y449" s="87">
        <v>5</v>
      </c>
      <c r="Z449" s="223" t="s">
        <v>33</v>
      </c>
      <c r="AA449" s="89">
        <v>50</v>
      </c>
      <c r="AB449" s="94">
        <v>250</v>
      </c>
      <c r="AC449" s="94"/>
    </row>
    <row r="450" spans="1:29" ht="15.75" hidden="1">
      <c r="A450" s="533" t="s">
        <v>2727</v>
      </c>
      <c r="B450" s="533">
        <v>9</v>
      </c>
      <c r="C450" s="533" t="s">
        <v>359</v>
      </c>
      <c r="D450" s="572" t="s">
        <v>2742</v>
      </c>
      <c r="E450" s="571" t="s">
        <v>1241</v>
      </c>
      <c r="F450" s="533" t="s">
        <v>1321</v>
      </c>
      <c r="G450" s="533" t="s">
        <v>2725</v>
      </c>
      <c r="H450" s="533">
        <v>449</v>
      </c>
      <c r="I450" s="533" t="str">
        <f t="shared" ref="I450:I451" si="430">L450</f>
        <v>099600 - HIGH PERFORMANCE COATINGS</v>
      </c>
      <c r="J450" s="533" t="str">
        <f t="shared" ref="J450:J451" si="431">L450</f>
        <v>099600 - HIGH PERFORMANCE COATINGS</v>
      </c>
      <c r="K450" s="87"/>
      <c r="L450" s="96" t="s">
        <v>416</v>
      </c>
      <c r="M450" s="89"/>
      <c r="N450" s="89"/>
      <c r="O450" s="94">
        <v>0</v>
      </c>
      <c r="P450" s="94"/>
      <c r="Q450" s="95"/>
      <c r="X450" s="87" t="s">
        <v>416</v>
      </c>
      <c r="Y450" s="96"/>
      <c r="Z450" s="89"/>
      <c r="AA450" s="89">
        <v>0</v>
      </c>
      <c r="AB450" s="94"/>
      <c r="AC450" s="94"/>
    </row>
    <row r="451" spans="1:29" ht="15.75" hidden="1">
      <c r="A451" s="533" t="s">
        <v>2727</v>
      </c>
      <c r="B451" s="533">
        <v>9</v>
      </c>
      <c r="C451" s="533" t="s">
        <v>359</v>
      </c>
      <c r="D451" s="572" t="s">
        <v>2742</v>
      </c>
      <c r="E451" s="571" t="str">
        <f t="shared" ref="E451:E462" si="432">E450</f>
        <v xml:space="preserve"> HIGH PERFORMANCE COATINGS</v>
      </c>
      <c r="F451" s="533" t="s">
        <v>1321</v>
      </c>
      <c r="G451" s="533" t="s">
        <v>2725</v>
      </c>
      <c r="H451" s="533">
        <v>450</v>
      </c>
      <c r="I451" s="533" t="str">
        <f t="shared" si="430"/>
        <v>Epoxy concrete floor sealer; water dispersed, coloured, dustproofed and surface sealer; to</v>
      </c>
      <c r="J451" s="533" t="str">
        <f t="shared" si="431"/>
        <v>Epoxy concrete floor sealer; water dispersed, coloured, dustproofed and surface sealer; to</v>
      </c>
      <c r="K451" s="87"/>
      <c r="L451" s="574" t="s">
        <v>1076</v>
      </c>
      <c r="M451" s="89"/>
      <c r="N451" s="89"/>
      <c r="O451" s="95">
        <v>0</v>
      </c>
      <c r="P451" s="89"/>
      <c r="Q451" s="95"/>
      <c r="X451" s="87" t="s">
        <v>1076</v>
      </c>
      <c r="Y451" s="574"/>
      <c r="Z451" s="89"/>
      <c r="AA451" s="89">
        <v>0</v>
      </c>
      <c r="AB451" s="95"/>
      <c r="AC451" s="89"/>
    </row>
    <row r="452" spans="1:29" ht="16.5" hidden="1" thickBot="1">
      <c r="A452" s="533" t="s">
        <v>2727</v>
      </c>
      <c r="B452" s="533">
        <v>9</v>
      </c>
      <c r="C452" s="533" t="s">
        <v>359</v>
      </c>
      <c r="D452" s="572" t="s">
        <v>2742</v>
      </c>
      <c r="E452" s="571" t="str">
        <f t="shared" si="432"/>
        <v xml:space="preserve"> HIGH PERFORMANCE COATINGS</v>
      </c>
      <c r="F452" s="533" t="s">
        <v>1321</v>
      </c>
      <c r="G452" s="533" t="s">
        <v>2722</v>
      </c>
      <c r="H452" s="533">
        <v>451</v>
      </c>
      <c r="I452" s="533" t="str">
        <f>I450</f>
        <v>099600 - HIGH PERFORMANCE COATINGS</v>
      </c>
      <c r="J452" s="533" t="str">
        <f>J450</f>
        <v>099600 - HIGH PERFORMANCE COATINGS</v>
      </c>
      <c r="K452" s="87" t="s">
        <v>19</v>
      </c>
      <c r="L452" s="176" t="s">
        <v>417</v>
      </c>
      <c r="M452" s="223">
        <v>7</v>
      </c>
      <c r="N452" s="89" t="s">
        <v>33</v>
      </c>
      <c r="O452" s="89">
        <v>25</v>
      </c>
      <c r="P452" s="25">
        <f>O452*M452</f>
        <v>175</v>
      </c>
      <c r="Q452" s="95"/>
      <c r="X452" s="87" t="s">
        <v>417</v>
      </c>
      <c r="Y452" s="176">
        <v>7</v>
      </c>
      <c r="Z452" s="223" t="s">
        <v>33</v>
      </c>
      <c r="AA452" s="89">
        <v>25</v>
      </c>
      <c r="AB452" s="89">
        <v>175</v>
      </c>
      <c r="AC452" s="94"/>
    </row>
    <row r="453" spans="1:29" ht="15.75" hidden="1">
      <c r="A453" s="533" t="s">
        <v>2727</v>
      </c>
      <c r="B453" s="533">
        <v>9</v>
      </c>
      <c r="C453" s="533" t="s">
        <v>359</v>
      </c>
      <c r="D453" s="572" t="s">
        <v>2742</v>
      </c>
      <c r="E453" s="571" t="str">
        <f t="shared" si="432"/>
        <v xml:space="preserve"> HIGH PERFORMANCE COATINGS</v>
      </c>
      <c r="F453" s="533" t="s">
        <v>1321</v>
      </c>
      <c r="G453" s="533" t="s">
        <v>2725</v>
      </c>
      <c r="H453" s="533">
        <v>452</v>
      </c>
      <c r="I453" s="533" t="str">
        <f>L453</f>
        <v>Polyurethane paint; to concrete, masonry, render and plaster; to</v>
      </c>
      <c r="J453" s="533" t="str">
        <f>L453</f>
        <v>Polyurethane paint; to concrete, masonry, render and plaster; to</v>
      </c>
      <c r="K453" s="87"/>
      <c r="L453" s="574" t="s">
        <v>418</v>
      </c>
      <c r="M453" s="89"/>
      <c r="N453" s="89"/>
      <c r="O453" s="95">
        <v>0</v>
      </c>
      <c r="P453" s="89"/>
      <c r="Q453" s="95"/>
      <c r="X453" s="87" t="s">
        <v>418</v>
      </c>
      <c r="Y453" s="574"/>
      <c r="Z453" s="89"/>
      <c r="AA453" s="89">
        <v>0</v>
      </c>
      <c r="AB453" s="95"/>
      <c r="AC453" s="89"/>
    </row>
    <row r="454" spans="1:29" ht="16.5" hidden="1" thickBot="1">
      <c r="A454" s="533" t="s">
        <v>2727</v>
      </c>
      <c r="B454" s="533">
        <v>9</v>
      </c>
      <c r="C454" s="533" t="s">
        <v>359</v>
      </c>
      <c r="D454" s="572" t="s">
        <v>2742</v>
      </c>
      <c r="E454" s="571" t="str">
        <f t="shared" si="432"/>
        <v xml:space="preserve"> HIGH PERFORMANCE COATINGS</v>
      </c>
      <c r="F454" s="533" t="s">
        <v>1321</v>
      </c>
      <c r="G454" s="533" t="s">
        <v>2722</v>
      </c>
      <c r="H454" s="533">
        <v>453</v>
      </c>
      <c r="I454" s="533" t="str">
        <f>I452</f>
        <v>099600 - HIGH PERFORMANCE COATINGS</v>
      </c>
      <c r="J454" s="533" t="str">
        <f>J452</f>
        <v>099600 - HIGH PERFORMANCE COATINGS</v>
      </c>
      <c r="K454" s="87" t="s">
        <v>20</v>
      </c>
      <c r="L454" s="176" t="s">
        <v>413</v>
      </c>
      <c r="M454" s="223">
        <v>60</v>
      </c>
      <c r="N454" s="89" t="s">
        <v>33</v>
      </c>
      <c r="O454" s="89">
        <v>32</v>
      </c>
      <c r="P454" s="25">
        <f>O454*M454</f>
        <v>1920</v>
      </c>
      <c r="Q454" s="95"/>
      <c r="X454" s="87" t="s">
        <v>413</v>
      </c>
      <c r="Y454" s="176">
        <v>60</v>
      </c>
      <c r="Z454" s="223" t="s">
        <v>33</v>
      </c>
      <c r="AA454" s="89">
        <v>32</v>
      </c>
      <c r="AB454" s="89">
        <v>1920</v>
      </c>
      <c r="AC454" s="94"/>
    </row>
    <row r="455" spans="1:29" ht="15.75" hidden="1">
      <c r="A455" s="533" t="s">
        <v>2727</v>
      </c>
      <c r="B455" s="533">
        <v>9</v>
      </c>
      <c r="C455" s="533" t="s">
        <v>359</v>
      </c>
      <c r="D455" s="572" t="s">
        <v>2742</v>
      </c>
      <c r="E455" s="571" t="str">
        <f t="shared" si="432"/>
        <v xml:space="preserve"> HIGH PERFORMANCE COATINGS</v>
      </c>
      <c r="F455" s="533" t="s">
        <v>1321</v>
      </c>
      <c r="G455" s="533" t="s">
        <v>2725</v>
      </c>
      <c r="H455" s="533">
        <v>454</v>
      </c>
      <c r="I455" s="533" t="str">
        <f>L455</f>
        <v>Epoxy paint; to primed metal</v>
      </c>
      <c r="J455" s="533" t="str">
        <f>L455</f>
        <v>Epoxy paint; to primed metal</v>
      </c>
      <c r="K455" s="224"/>
      <c r="L455" s="621" t="s">
        <v>419</v>
      </c>
      <c r="M455" s="225"/>
      <c r="N455" s="225"/>
      <c r="O455" s="94">
        <v>0</v>
      </c>
      <c r="P455" s="94"/>
      <c r="Q455" s="95"/>
      <c r="X455" s="224" t="s">
        <v>419</v>
      </c>
      <c r="Y455" s="621"/>
      <c r="Z455" s="225"/>
      <c r="AA455" s="225">
        <v>0</v>
      </c>
      <c r="AB455" s="94"/>
      <c r="AC455" s="94"/>
    </row>
    <row r="456" spans="1:29" ht="15.75" hidden="1">
      <c r="A456" s="533" t="s">
        <v>2727</v>
      </c>
      <c r="B456" s="533">
        <v>9</v>
      </c>
      <c r="C456" s="533" t="s">
        <v>359</v>
      </c>
      <c r="D456" s="572" t="s">
        <v>2742</v>
      </c>
      <c r="E456" s="571" t="str">
        <f t="shared" si="432"/>
        <v xml:space="preserve"> HIGH PERFORMANCE COATINGS</v>
      </c>
      <c r="F456" s="533" t="s">
        <v>1321</v>
      </c>
      <c r="G456" s="533" t="s">
        <v>2722</v>
      </c>
      <c r="H456" s="533">
        <v>455</v>
      </c>
      <c r="I456" s="533" t="str">
        <f t="shared" ref="I456:J456" si="433">I454</f>
        <v>099600 - HIGH PERFORMANCE COATINGS</v>
      </c>
      <c r="J456" s="533" t="str">
        <f t="shared" si="433"/>
        <v>099600 - HIGH PERFORMANCE COATINGS</v>
      </c>
      <c r="K456" s="224" t="s">
        <v>13</v>
      </c>
      <c r="L456" s="224" t="s">
        <v>420</v>
      </c>
      <c r="M456" s="225">
        <v>100</v>
      </c>
      <c r="N456" s="225" t="s">
        <v>33</v>
      </c>
      <c r="O456" s="94"/>
      <c r="P456" s="25">
        <f>O456*M456</f>
        <v>0</v>
      </c>
      <c r="Q456" s="95"/>
      <c r="X456" s="224" t="s">
        <v>420</v>
      </c>
      <c r="Y456" s="224">
        <v>100</v>
      </c>
      <c r="Z456" s="225" t="s">
        <v>33</v>
      </c>
      <c r="AA456" s="225"/>
      <c r="AB456" s="94">
        <v>0</v>
      </c>
      <c r="AC456" s="94"/>
    </row>
    <row r="457" spans="1:29" ht="15.75" hidden="1">
      <c r="A457" s="533" t="s">
        <v>2727</v>
      </c>
      <c r="B457" s="533">
        <v>9</v>
      </c>
      <c r="C457" s="533" t="s">
        <v>359</v>
      </c>
      <c r="D457" s="572" t="s">
        <v>2742</v>
      </c>
      <c r="E457" s="571" t="str">
        <f t="shared" si="432"/>
        <v xml:space="preserve"> HIGH PERFORMANCE COATINGS</v>
      </c>
      <c r="F457" s="533" t="s">
        <v>1321</v>
      </c>
      <c r="G457" s="533" t="s">
        <v>2725</v>
      </c>
      <c r="H457" s="533">
        <v>456</v>
      </c>
      <c r="I457" s="533" t="str">
        <f t="shared" ref="I457:J457" si="434">I455</f>
        <v>Epoxy paint; to primed metal</v>
      </c>
      <c r="J457" s="533" t="str">
        <f t="shared" si="434"/>
        <v>Epoxy paint; to primed metal</v>
      </c>
      <c r="K457" s="96" t="s">
        <v>421</v>
      </c>
      <c r="L457" s="87"/>
      <c r="M457" s="89"/>
      <c r="N457" s="89"/>
      <c r="O457" s="94"/>
      <c r="P457" s="97"/>
      <c r="Q457" s="95"/>
      <c r="X457" s="96"/>
      <c r="Y457" s="87"/>
      <c r="Z457" s="89"/>
      <c r="AA457" s="89"/>
      <c r="AB457" s="94"/>
      <c r="AC457" s="97"/>
    </row>
    <row r="458" spans="1:29" ht="15.75" hidden="1">
      <c r="A458" s="533" t="s">
        <v>2727</v>
      </c>
      <c r="B458" s="533">
        <v>9</v>
      </c>
      <c r="C458" s="533" t="s">
        <v>359</v>
      </c>
      <c r="D458" s="10" t="s">
        <v>22</v>
      </c>
      <c r="E458" s="10" t="s">
        <v>22</v>
      </c>
      <c r="F458" s="533" t="s">
        <v>1321</v>
      </c>
      <c r="G458" s="533" t="s">
        <v>2724</v>
      </c>
      <c r="H458" s="533">
        <v>457</v>
      </c>
      <c r="I458" s="533" t="str">
        <f t="shared" ref="I458:J458" si="435">I456</f>
        <v>099600 - HIGH PERFORMANCE COATINGS</v>
      </c>
      <c r="J458" s="533" t="str">
        <f t="shared" si="435"/>
        <v>099600 - HIGH PERFORMANCE COATINGS</v>
      </c>
      <c r="K458" s="87" t="s">
        <v>22</v>
      </c>
      <c r="L458" s="87"/>
      <c r="M458" s="89"/>
      <c r="N458" s="89"/>
      <c r="O458" s="94" t="s">
        <v>8</v>
      </c>
      <c r="P458" s="94">
        <v>0</v>
      </c>
      <c r="Q458" s="95"/>
      <c r="X458" s="87"/>
      <c r="Y458" s="87"/>
      <c r="Z458" s="89"/>
      <c r="AA458" s="89" t="s">
        <v>8</v>
      </c>
      <c r="AB458" s="94">
        <v>103219</v>
      </c>
      <c r="AC458" s="94"/>
    </row>
    <row r="459" spans="1:29" ht="15.75" hidden="1">
      <c r="A459" s="533" t="s">
        <v>2727</v>
      </c>
      <c r="B459" s="533">
        <v>10</v>
      </c>
      <c r="C459" s="533" t="s">
        <v>423</v>
      </c>
      <c r="D459" s="572" t="s">
        <v>1795</v>
      </c>
      <c r="E459" s="571" t="s">
        <v>1242</v>
      </c>
      <c r="F459" s="533" t="s">
        <v>1321</v>
      </c>
      <c r="G459" s="533" t="s">
        <v>2725</v>
      </c>
      <c r="H459" s="533">
        <v>458</v>
      </c>
      <c r="I459" s="533" t="str">
        <f t="shared" ref="I459:J459" si="436">I457</f>
        <v>Epoxy paint; to primed metal</v>
      </c>
      <c r="J459" s="533" t="str">
        <f t="shared" si="436"/>
        <v>Epoxy paint; to primed metal</v>
      </c>
      <c r="K459" s="75"/>
      <c r="L459" s="99"/>
      <c r="M459" s="99" t="s">
        <v>422</v>
      </c>
      <c r="N459" s="99"/>
      <c r="O459" s="99"/>
      <c r="P459" s="99"/>
      <c r="Q459" s="95"/>
      <c r="X459" s="75"/>
      <c r="Y459" s="99" t="s">
        <v>422</v>
      </c>
      <c r="Z459" s="99"/>
      <c r="AA459" s="99"/>
      <c r="AB459" s="99"/>
      <c r="AC459" s="99"/>
    </row>
    <row r="460" spans="1:29" ht="15.75" hidden="1">
      <c r="A460" s="533" t="s">
        <v>2727</v>
      </c>
      <c r="B460" s="533">
        <v>10</v>
      </c>
      <c r="C460" s="533" t="s">
        <v>423</v>
      </c>
      <c r="D460" s="572" t="s">
        <v>1795</v>
      </c>
      <c r="E460" s="571" t="str">
        <f t="shared" si="432"/>
        <v xml:space="preserve"> PANEL SIGNAGE</v>
      </c>
      <c r="F460" s="533" t="s">
        <v>1321</v>
      </c>
      <c r="G460" s="533" t="s">
        <v>2725</v>
      </c>
      <c r="H460" s="533">
        <v>459</v>
      </c>
      <c r="I460" s="533" t="str">
        <f t="shared" ref="I460:J460" si="437">I458</f>
        <v>099600 - HIGH PERFORMANCE COATINGS</v>
      </c>
      <c r="J460" s="533" t="str">
        <f t="shared" si="437"/>
        <v>099600 - HIGH PERFORMANCE COATINGS</v>
      </c>
      <c r="K460" s="75"/>
      <c r="L460" s="99"/>
      <c r="M460" s="99" t="s">
        <v>423</v>
      </c>
      <c r="N460" s="99"/>
      <c r="O460" s="99"/>
      <c r="P460" s="99"/>
      <c r="Q460" s="16"/>
      <c r="X460" s="75"/>
      <c r="Y460" s="99" t="s">
        <v>423</v>
      </c>
      <c r="Z460" s="99"/>
      <c r="AA460" s="99"/>
      <c r="AB460" s="99"/>
      <c r="AC460" s="99"/>
    </row>
    <row r="461" spans="1:29" ht="15.75" hidden="1">
      <c r="A461" s="533" t="s">
        <v>2727</v>
      </c>
      <c r="B461" s="533">
        <v>10</v>
      </c>
      <c r="C461" s="533" t="s">
        <v>423</v>
      </c>
      <c r="D461" s="572" t="s">
        <v>1795</v>
      </c>
      <c r="E461" s="571" t="str">
        <f t="shared" si="432"/>
        <v xml:space="preserve"> PANEL SIGNAGE</v>
      </c>
      <c r="F461" s="533" t="s">
        <v>1321</v>
      </c>
      <c r="G461" s="533" t="s">
        <v>2725</v>
      </c>
      <c r="H461" s="533">
        <v>460</v>
      </c>
      <c r="I461" s="533" t="str">
        <f t="shared" ref="I461:J461" si="438">I459</f>
        <v>Epoxy paint; to primed metal</v>
      </c>
      <c r="J461" s="533" t="str">
        <f t="shared" si="438"/>
        <v>Epoxy paint; to primed metal</v>
      </c>
      <c r="K461" s="74" t="s">
        <v>2</v>
      </c>
      <c r="L461" s="74" t="s">
        <v>424</v>
      </c>
      <c r="M461" s="99" t="s">
        <v>4</v>
      </c>
      <c r="N461" s="99" t="s">
        <v>5</v>
      </c>
      <c r="O461" s="100" t="s">
        <v>6</v>
      </c>
      <c r="P461" s="100" t="s">
        <v>7</v>
      </c>
      <c r="Q461" s="75"/>
      <c r="X461" s="74" t="s">
        <v>424</v>
      </c>
      <c r="Y461" s="74" t="s">
        <v>4</v>
      </c>
      <c r="Z461" s="99" t="s">
        <v>5</v>
      </c>
      <c r="AA461" s="99" t="s">
        <v>6</v>
      </c>
      <c r="AB461" s="100" t="s">
        <v>7</v>
      </c>
      <c r="AC461" s="100"/>
    </row>
    <row r="462" spans="1:29" ht="15.75" hidden="1">
      <c r="A462" s="533" t="s">
        <v>2727</v>
      </c>
      <c r="B462" s="533">
        <v>10</v>
      </c>
      <c r="C462" s="533" t="s">
        <v>423</v>
      </c>
      <c r="D462" s="572" t="s">
        <v>1795</v>
      </c>
      <c r="E462" s="571" t="str">
        <f t="shared" si="432"/>
        <v xml:space="preserve"> PANEL SIGNAGE</v>
      </c>
      <c r="F462" s="533" t="s">
        <v>1321</v>
      </c>
      <c r="G462" s="533" t="s">
        <v>2725</v>
      </c>
      <c r="H462" s="533">
        <v>461</v>
      </c>
      <c r="I462" s="533" t="str">
        <f t="shared" ref="I462:J462" si="439">I460</f>
        <v>099600 - HIGH PERFORMANCE COATINGS</v>
      </c>
      <c r="J462" s="533" t="str">
        <f t="shared" si="439"/>
        <v>099600 - HIGH PERFORMANCE COATINGS</v>
      </c>
      <c r="K462" s="75"/>
      <c r="L462" s="74"/>
      <c r="M462" s="12"/>
      <c r="N462" s="12"/>
      <c r="O462" s="78"/>
      <c r="P462" s="78" t="s">
        <v>8</v>
      </c>
      <c r="Q462" s="16"/>
      <c r="X462" s="75"/>
      <c r="Y462" s="74"/>
      <c r="Z462" s="12"/>
      <c r="AA462" s="12"/>
      <c r="AB462" s="78" t="s">
        <v>8</v>
      </c>
      <c r="AC462" s="78"/>
    </row>
    <row r="463" spans="1:29" ht="15.75" hidden="1">
      <c r="A463" s="533" t="s">
        <v>2727</v>
      </c>
      <c r="B463" s="533">
        <v>10</v>
      </c>
      <c r="C463" s="533" t="s">
        <v>423</v>
      </c>
      <c r="D463" s="572" t="s">
        <v>1795</v>
      </c>
      <c r="E463" s="571" t="s">
        <v>1242</v>
      </c>
      <c r="F463" s="533" t="str">
        <f t="shared" si="426"/>
        <v>AR</v>
      </c>
      <c r="G463" s="533" t="s">
        <v>2725</v>
      </c>
      <c r="H463" s="533">
        <v>462</v>
      </c>
      <c r="I463" s="533" t="str">
        <f t="shared" ref="I463:I464" si="440">L463</f>
        <v>101423 - PANEL SIGNAGE</v>
      </c>
      <c r="J463" s="533" t="str">
        <f t="shared" ref="J463:J464" si="441">L463</f>
        <v>101423 - PANEL SIGNAGE</v>
      </c>
      <c r="K463" s="75"/>
      <c r="L463" s="74" t="s">
        <v>425</v>
      </c>
      <c r="M463" s="12"/>
      <c r="N463" s="12"/>
      <c r="O463" s="78"/>
      <c r="P463" s="78"/>
      <c r="Q463" s="16"/>
      <c r="X463" s="75" t="s">
        <v>425</v>
      </c>
      <c r="Y463" s="74"/>
      <c r="Z463" s="12"/>
      <c r="AA463" s="12"/>
      <c r="AB463" s="78"/>
      <c r="AC463" s="78"/>
    </row>
    <row r="464" spans="1:29" ht="15.75" hidden="1">
      <c r="A464" s="533" t="s">
        <v>2727</v>
      </c>
      <c r="B464" s="533">
        <v>10</v>
      </c>
      <c r="C464" s="533" t="s">
        <v>423</v>
      </c>
      <c r="D464" s="572" t="s">
        <v>1795</v>
      </c>
      <c r="E464" s="571" t="str">
        <f t="shared" ref="E464:E466" si="442">E463</f>
        <v xml:space="preserve"> PANEL SIGNAGE</v>
      </c>
      <c r="F464" s="533" t="str">
        <f t="shared" si="426"/>
        <v>AR</v>
      </c>
      <c r="G464" s="533" t="s">
        <v>2725</v>
      </c>
      <c r="H464" s="533">
        <v>463</v>
      </c>
      <c r="I464" s="533" t="str">
        <f t="shared" si="440"/>
        <v>Internal sign; comprising 3 thick MP plastic face, 10 high copy &amp; graphics, braille dots, aluminium and wood profiles; including background, screws, fittings and fixings; complete; as specified and as Drg. A-503; detail 6</v>
      </c>
      <c r="J464" s="533" t="str">
        <f t="shared" si="441"/>
        <v>Internal sign; comprising 3 thick MP plastic face, 10 high copy &amp; graphics, braille dots, aluminium and wood profiles; including background, screws, fittings and fixings; complete; as specified and as Drg. A-503; detail 6</v>
      </c>
      <c r="K464" s="75"/>
      <c r="L464" s="74" t="s">
        <v>426</v>
      </c>
      <c r="M464" s="12"/>
      <c r="N464" s="78"/>
      <c r="O464" s="16"/>
      <c r="P464" s="78"/>
      <c r="Q464" s="16"/>
      <c r="X464" s="221" t="s">
        <v>426</v>
      </c>
      <c r="Y464" s="626"/>
      <c r="Z464" s="76"/>
      <c r="AA464" s="77"/>
      <c r="AB464" s="16"/>
      <c r="AC464" s="78"/>
    </row>
    <row r="465" spans="1:29" ht="16.5" hidden="1" thickBot="1">
      <c r="A465" s="533" t="s">
        <v>2727</v>
      </c>
      <c r="B465" s="533">
        <v>10</v>
      </c>
      <c r="C465" s="533" t="s">
        <v>423</v>
      </c>
      <c r="D465" s="572" t="s">
        <v>1795</v>
      </c>
      <c r="E465" s="571" t="str">
        <f t="shared" si="442"/>
        <v xml:space="preserve"> PANEL SIGNAGE</v>
      </c>
      <c r="F465" s="533" t="str">
        <f t="shared" si="426"/>
        <v>AR</v>
      </c>
      <c r="G465" s="533" t="s">
        <v>2722</v>
      </c>
      <c r="H465" s="533">
        <v>464</v>
      </c>
      <c r="I465" s="533" t="str">
        <f t="shared" ref="I465:J465" si="443">I463</f>
        <v>101423 - PANEL SIGNAGE</v>
      </c>
      <c r="J465" s="533" t="str">
        <f t="shared" si="443"/>
        <v>101423 - PANEL SIGNAGE</v>
      </c>
      <c r="K465" s="75" t="s">
        <v>13</v>
      </c>
      <c r="L465" s="75" t="s">
        <v>427</v>
      </c>
      <c r="M465" s="227">
        <v>6</v>
      </c>
      <c r="N465" s="12" t="s">
        <v>39</v>
      </c>
      <c r="O465" s="370">
        <v>38</v>
      </c>
      <c r="P465" s="25">
        <f t="shared" ref="P465:P466" si="444">O465*M465</f>
        <v>228</v>
      </c>
      <c r="Q465" s="29"/>
      <c r="X465" s="449" t="s">
        <v>427</v>
      </c>
      <c r="Y465" s="711">
        <v>6</v>
      </c>
      <c r="Z465" s="450" t="s">
        <v>39</v>
      </c>
      <c r="AA465" s="450">
        <v>38</v>
      </c>
      <c r="AB465" s="370">
        <v>228</v>
      </c>
      <c r="AC465" s="370"/>
    </row>
    <row r="466" spans="1:29" ht="16.5" hidden="1" thickBot="1">
      <c r="A466" s="533" t="s">
        <v>2727</v>
      </c>
      <c r="B466" s="533">
        <v>10</v>
      </c>
      <c r="C466" s="533" t="s">
        <v>423</v>
      </c>
      <c r="D466" s="572" t="s">
        <v>1795</v>
      </c>
      <c r="E466" s="571" t="str">
        <f t="shared" si="442"/>
        <v xml:space="preserve"> PANEL SIGNAGE</v>
      </c>
      <c r="F466" s="533" t="str">
        <f t="shared" si="426"/>
        <v>AR</v>
      </c>
      <c r="G466" s="533" t="s">
        <v>2722</v>
      </c>
      <c r="H466" s="533">
        <v>465</v>
      </c>
      <c r="I466" s="533" t="str">
        <f t="shared" ref="I466:J466" si="445">I464</f>
        <v>Internal sign; comprising 3 thick MP plastic face, 10 high copy &amp; graphics, braille dots, aluminium and wood profiles; including background, screws, fittings and fixings; complete; as specified and as Drg. A-503; detail 6</v>
      </c>
      <c r="J466" s="533" t="str">
        <f t="shared" si="445"/>
        <v>Internal sign; comprising 3 thick MP plastic face, 10 high copy &amp; graphics, braille dots, aluminium and wood profiles; including background, screws, fittings and fixings; complete; as specified and as Drg. A-503; detail 6</v>
      </c>
      <c r="K466" s="75" t="s">
        <v>15</v>
      </c>
      <c r="L466" s="75" t="s">
        <v>428</v>
      </c>
      <c r="M466" s="227">
        <v>6</v>
      </c>
      <c r="N466" s="12" t="s">
        <v>39</v>
      </c>
      <c r="O466" s="370">
        <v>50</v>
      </c>
      <c r="P466" s="25">
        <f t="shared" si="444"/>
        <v>300</v>
      </c>
      <c r="Q466" s="29"/>
      <c r="X466" s="449" t="s">
        <v>428</v>
      </c>
      <c r="Y466" s="711">
        <v>6</v>
      </c>
      <c r="Z466" s="450" t="s">
        <v>39</v>
      </c>
      <c r="AA466" s="450">
        <v>50</v>
      </c>
      <c r="AB466" s="370">
        <v>300</v>
      </c>
      <c r="AC466" s="370"/>
    </row>
    <row r="467" spans="1:29" ht="15.75" hidden="1">
      <c r="A467" s="533" t="s">
        <v>2727</v>
      </c>
      <c r="B467" s="533">
        <v>10</v>
      </c>
      <c r="C467" s="533" t="s">
        <v>423</v>
      </c>
      <c r="D467" s="572" t="s">
        <v>1815</v>
      </c>
      <c r="E467" s="571" t="s">
        <v>1243</v>
      </c>
      <c r="F467" s="533" t="str">
        <f t="shared" si="426"/>
        <v>AR</v>
      </c>
      <c r="G467" s="533" t="s">
        <v>2725</v>
      </c>
      <c r="H467" s="533">
        <v>466</v>
      </c>
      <c r="I467" s="533" t="str">
        <f t="shared" ref="I467:I468" si="446">L467</f>
        <v>102800 - TOILET, BATH AND LAUNDRY ACCESSORIES</v>
      </c>
      <c r="J467" s="533" t="str">
        <f t="shared" ref="J467:J468" si="447">L467</f>
        <v>102800 - TOILET, BATH AND LAUNDRY ACCESSORIES</v>
      </c>
      <c r="K467" s="75"/>
      <c r="L467" s="74" t="s">
        <v>429</v>
      </c>
      <c r="M467" s="12"/>
      <c r="N467" s="12"/>
      <c r="O467" s="78">
        <v>0</v>
      </c>
      <c r="P467" s="78"/>
      <c r="Q467" s="16"/>
      <c r="X467" s="75" t="s">
        <v>429</v>
      </c>
      <c r="Y467" s="74"/>
      <c r="Z467" s="12"/>
      <c r="AA467" s="12">
        <v>0</v>
      </c>
      <c r="AB467" s="78"/>
      <c r="AC467" s="78"/>
    </row>
    <row r="468" spans="1:29" ht="15.75" hidden="1">
      <c r="A468" s="533" t="s">
        <v>2727</v>
      </c>
      <c r="B468" s="533">
        <v>10</v>
      </c>
      <c r="C468" s="533" t="s">
        <v>423</v>
      </c>
      <c r="D468" s="572" t="s">
        <v>1815</v>
      </c>
      <c r="E468" s="571" t="str">
        <f t="shared" ref="E468:E477" si="448">E467</f>
        <v xml:space="preserve"> TOILET, BATH AND LAUNDRY ACCESSORIES</v>
      </c>
      <c r="F468" s="533" t="str">
        <f t="shared" si="426"/>
        <v>AR</v>
      </c>
      <c r="G468" s="533" t="s">
        <v>2725</v>
      </c>
      <c r="H468" s="533">
        <v>467</v>
      </c>
      <c r="I468" s="533" t="str">
        <f t="shared" si="446"/>
        <v>Miscellaneous fixtures and fittings; complete; as specified and shown on Drawings</v>
      </c>
      <c r="J468" s="533" t="str">
        <f t="shared" si="447"/>
        <v>Miscellaneous fixtures and fittings; complete; as specified and shown on Drawings</v>
      </c>
      <c r="K468" s="75"/>
      <c r="L468" s="74" t="s">
        <v>430</v>
      </c>
      <c r="M468" s="12"/>
      <c r="N468" s="12"/>
      <c r="O468" s="78">
        <v>0</v>
      </c>
      <c r="P468" s="78"/>
      <c r="Q468" s="16"/>
      <c r="X468" s="75" t="s">
        <v>430</v>
      </c>
      <c r="Y468" s="74"/>
      <c r="Z468" s="12"/>
      <c r="AA468" s="12">
        <v>0</v>
      </c>
      <c r="AB468" s="78"/>
      <c r="AC468" s="78"/>
    </row>
    <row r="469" spans="1:29" ht="16.5" hidden="1" thickBot="1">
      <c r="A469" s="533" t="s">
        <v>2727</v>
      </c>
      <c r="B469" s="533">
        <v>10</v>
      </c>
      <c r="C469" s="533" t="s">
        <v>423</v>
      </c>
      <c r="D469" s="572" t="s">
        <v>1815</v>
      </c>
      <c r="E469" s="571" t="str">
        <f t="shared" si="448"/>
        <v xml:space="preserve"> TOILET, BATH AND LAUNDRY ACCESSORIES</v>
      </c>
      <c r="F469" s="533" t="str">
        <f t="shared" si="426"/>
        <v>AR</v>
      </c>
      <c r="G469" s="533" t="s">
        <v>2722</v>
      </c>
      <c r="H469" s="533">
        <v>468</v>
      </c>
      <c r="I469" s="533" t="str">
        <f t="shared" ref="I469:J469" si="449">I467</f>
        <v>102800 - TOILET, BATH AND LAUNDRY ACCESSORIES</v>
      </c>
      <c r="J469" s="533" t="str">
        <f t="shared" si="449"/>
        <v>102800 - TOILET, BATH AND LAUNDRY ACCESSORIES</v>
      </c>
      <c r="K469" s="75" t="s">
        <v>17</v>
      </c>
      <c r="L469" s="75" t="s">
        <v>431</v>
      </c>
      <c r="M469" s="227">
        <v>7</v>
      </c>
      <c r="N469" s="12" t="s">
        <v>39</v>
      </c>
      <c r="O469" s="78">
        <v>19</v>
      </c>
      <c r="P469" s="25">
        <f t="shared" ref="P469:P475" si="450">O469*M469</f>
        <v>133</v>
      </c>
      <c r="Q469" s="16"/>
      <c r="X469" s="75" t="s">
        <v>431</v>
      </c>
      <c r="Y469" s="75">
        <v>7</v>
      </c>
      <c r="Z469" s="227" t="s">
        <v>39</v>
      </c>
      <c r="AA469" s="12">
        <v>19</v>
      </c>
      <c r="AB469" s="78">
        <v>133</v>
      </c>
      <c r="AC469" s="78"/>
    </row>
    <row r="470" spans="1:29" ht="16.5" hidden="1" thickBot="1">
      <c r="A470" s="533" t="s">
        <v>2727</v>
      </c>
      <c r="B470" s="533">
        <v>10</v>
      </c>
      <c r="C470" s="533" t="s">
        <v>423</v>
      </c>
      <c r="D470" s="572" t="s">
        <v>1815</v>
      </c>
      <c r="E470" s="571" t="str">
        <f t="shared" si="448"/>
        <v xml:space="preserve"> TOILET, BATH AND LAUNDRY ACCESSORIES</v>
      </c>
      <c r="F470" s="533" t="str">
        <f t="shared" si="426"/>
        <v>AR</v>
      </c>
      <c r="G470" s="533" t="s">
        <v>2722</v>
      </c>
      <c r="H470" s="533">
        <v>469</v>
      </c>
      <c r="I470" s="533" t="str">
        <f t="shared" ref="I470:J470" si="451">I468</f>
        <v>Miscellaneous fixtures and fittings; complete; as specified and shown on Drawings</v>
      </c>
      <c r="J470" s="533" t="str">
        <f t="shared" si="451"/>
        <v>Miscellaneous fixtures and fittings; complete; as specified and shown on Drawings</v>
      </c>
      <c r="K470" s="75" t="s">
        <v>19</v>
      </c>
      <c r="L470" s="75" t="s">
        <v>432</v>
      </c>
      <c r="M470" s="227">
        <v>7</v>
      </c>
      <c r="N470" s="12" t="s">
        <v>39</v>
      </c>
      <c r="O470" s="78">
        <v>44</v>
      </c>
      <c r="P470" s="25">
        <f t="shared" si="450"/>
        <v>308</v>
      </c>
      <c r="Q470" s="16"/>
      <c r="X470" s="75" t="s">
        <v>432</v>
      </c>
      <c r="Y470" s="75">
        <v>7</v>
      </c>
      <c r="Z470" s="227" t="s">
        <v>39</v>
      </c>
      <c r="AA470" s="12">
        <v>44</v>
      </c>
      <c r="AB470" s="78">
        <v>308</v>
      </c>
      <c r="AC470" s="78"/>
    </row>
    <row r="471" spans="1:29" ht="16.5" hidden="1" thickBot="1">
      <c r="A471" s="533" t="s">
        <v>2727</v>
      </c>
      <c r="B471" s="533">
        <v>10</v>
      </c>
      <c r="C471" s="533" t="s">
        <v>423</v>
      </c>
      <c r="D471" s="572" t="s">
        <v>1815</v>
      </c>
      <c r="E471" s="571" t="str">
        <f t="shared" si="448"/>
        <v xml:space="preserve"> TOILET, BATH AND LAUNDRY ACCESSORIES</v>
      </c>
      <c r="F471" s="533" t="str">
        <f t="shared" si="426"/>
        <v>AR</v>
      </c>
      <c r="G471" s="533" t="s">
        <v>2722</v>
      </c>
      <c r="H471" s="533">
        <v>470</v>
      </c>
      <c r="I471" s="533" t="str">
        <f t="shared" ref="I471:J471" si="452">I469</f>
        <v>102800 - TOILET, BATH AND LAUNDRY ACCESSORIES</v>
      </c>
      <c r="J471" s="533" t="str">
        <f t="shared" si="452"/>
        <v>102800 - TOILET, BATH AND LAUNDRY ACCESSORIES</v>
      </c>
      <c r="K471" s="75" t="s">
        <v>20</v>
      </c>
      <c r="L471" s="75" t="s">
        <v>433</v>
      </c>
      <c r="M471" s="227">
        <v>7</v>
      </c>
      <c r="N471" s="12" t="s">
        <v>39</v>
      </c>
      <c r="O471" s="78">
        <v>38</v>
      </c>
      <c r="P471" s="25">
        <f t="shared" si="450"/>
        <v>266</v>
      </c>
      <c r="Q471" s="16"/>
      <c r="X471" s="75" t="s">
        <v>433</v>
      </c>
      <c r="Y471" s="75">
        <v>7</v>
      </c>
      <c r="Z471" s="227" t="s">
        <v>39</v>
      </c>
      <c r="AA471" s="12">
        <v>38</v>
      </c>
      <c r="AB471" s="78">
        <v>266</v>
      </c>
      <c r="AC471" s="78"/>
    </row>
    <row r="472" spans="1:29" ht="15.75" hidden="1">
      <c r="A472" s="533" t="s">
        <v>2727</v>
      </c>
      <c r="B472" s="533">
        <v>10</v>
      </c>
      <c r="C472" s="533" t="s">
        <v>423</v>
      </c>
      <c r="D472" s="572" t="s">
        <v>1815</v>
      </c>
      <c r="E472" s="571" t="str">
        <f t="shared" si="448"/>
        <v xml:space="preserve"> TOILET, BATH AND LAUNDRY ACCESSORIES</v>
      </c>
      <c r="F472" s="533" t="str">
        <f t="shared" si="426"/>
        <v>AR</v>
      </c>
      <c r="G472" s="533" t="s">
        <v>2722</v>
      </c>
      <c r="H472" s="533">
        <v>471</v>
      </c>
      <c r="I472" s="533" t="str">
        <f t="shared" ref="I472:J472" si="453">I470</f>
        <v>Miscellaneous fixtures and fittings; complete; as specified and shown on Drawings</v>
      </c>
      <c r="J472" s="533" t="str">
        <f t="shared" si="453"/>
        <v>Miscellaneous fixtures and fittings; complete; as specified and shown on Drawings</v>
      </c>
      <c r="K472" s="218" t="s">
        <v>21</v>
      </c>
      <c r="L472" s="218" t="s">
        <v>434</v>
      </c>
      <c r="M472" s="195">
        <v>7</v>
      </c>
      <c r="N472" s="195" t="s">
        <v>39</v>
      </c>
      <c r="O472" s="78"/>
      <c r="P472" s="25">
        <f t="shared" si="450"/>
        <v>0</v>
      </c>
      <c r="Q472" s="16"/>
      <c r="X472" s="218" t="s">
        <v>434</v>
      </c>
      <c r="Y472" s="218">
        <v>7</v>
      </c>
      <c r="Z472" s="195" t="s">
        <v>39</v>
      </c>
      <c r="AA472" s="195"/>
      <c r="AB472" s="78">
        <v>0</v>
      </c>
      <c r="AC472" s="78"/>
    </row>
    <row r="473" spans="1:29" ht="15.75" hidden="1">
      <c r="A473" s="533" t="s">
        <v>2727</v>
      </c>
      <c r="B473" s="533">
        <v>10</v>
      </c>
      <c r="C473" s="533" t="s">
        <v>423</v>
      </c>
      <c r="D473" s="572" t="s">
        <v>1815</v>
      </c>
      <c r="E473" s="571" t="str">
        <f t="shared" si="448"/>
        <v xml:space="preserve"> TOILET, BATH AND LAUNDRY ACCESSORIES</v>
      </c>
      <c r="F473" s="533" t="str">
        <f t="shared" si="426"/>
        <v>AR</v>
      </c>
      <c r="G473" s="533" t="s">
        <v>2722</v>
      </c>
      <c r="H473" s="533">
        <v>472</v>
      </c>
      <c r="I473" s="533" t="str">
        <f t="shared" ref="I473:J473" si="454">I471</f>
        <v>102800 - TOILET, BATH AND LAUNDRY ACCESSORIES</v>
      </c>
      <c r="J473" s="533" t="str">
        <f t="shared" si="454"/>
        <v>102800 - TOILET, BATH AND LAUNDRY ACCESSORIES</v>
      </c>
      <c r="K473" s="218" t="s">
        <v>45</v>
      </c>
      <c r="L473" s="218" t="s">
        <v>435</v>
      </c>
      <c r="M473" s="195">
        <v>7</v>
      </c>
      <c r="N473" s="195" t="s">
        <v>39</v>
      </c>
      <c r="O473" s="78"/>
      <c r="P473" s="25">
        <f t="shared" si="450"/>
        <v>0</v>
      </c>
      <c r="Q473" s="16"/>
      <c r="X473" s="218" t="s">
        <v>435</v>
      </c>
      <c r="Y473" s="218">
        <v>7</v>
      </c>
      <c r="Z473" s="195" t="s">
        <v>39</v>
      </c>
      <c r="AA473" s="195"/>
      <c r="AB473" s="78">
        <v>0</v>
      </c>
      <c r="AC473" s="78"/>
    </row>
    <row r="474" spans="1:29" ht="16.5" hidden="1" thickBot="1">
      <c r="A474" s="533" t="s">
        <v>2727</v>
      </c>
      <c r="B474" s="533">
        <v>10</v>
      </c>
      <c r="C474" s="533" t="s">
        <v>423</v>
      </c>
      <c r="D474" s="572" t="s">
        <v>1815</v>
      </c>
      <c r="E474" s="571" t="str">
        <f t="shared" si="448"/>
        <v xml:space="preserve"> TOILET, BATH AND LAUNDRY ACCESSORIES</v>
      </c>
      <c r="F474" s="533" t="str">
        <f t="shared" si="426"/>
        <v>AR</v>
      </c>
      <c r="G474" s="533" t="s">
        <v>2722</v>
      </c>
      <c r="H474" s="533">
        <v>473</v>
      </c>
      <c r="I474" s="533" t="str">
        <f t="shared" ref="I474:J474" si="455">I472</f>
        <v>Miscellaneous fixtures and fittings; complete; as specified and shown on Drawings</v>
      </c>
      <c r="J474" s="533" t="str">
        <f t="shared" si="455"/>
        <v>Miscellaneous fixtures and fittings; complete; as specified and shown on Drawings</v>
      </c>
      <c r="K474" s="75" t="s">
        <v>48</v>
      </c>
      <c r="L474" s="75" t="s">
        <v>436</v>
      </c>
      <c r="M474" s="227">
        <v>7</v>
      </c>
      <c r="N474" s="12" t="s">
        <v>39</v>
      </c>
      <c r="O474" s="78">
        <v>25</v>
      </c>
      <c r="P474" s="25">
        <f t="shared" si="450"/>
        <v>175</v>
      </c>
      <c r="Q474" s="16"/>
      <c r="X474" s="75" t="s">
        <v>436</v>
      </c>
      <c r="Y474" s="75">
        <v>7</v>
      </c>
      <c r="Z474" s="227" t="s">
        <v>39</v>
      </c>
      <c r="AA474" s="12">
        <v>25</v>
      </c>
      <c r="AB474" s="78">
        <v>175</v>
      </c>
      <c r="AC474" s="78"/>
    </row>
    <row r="475" spans="1:29" ht="16.5" hidden="1" thickBot="1">
      <c r="A475" s="533" t="s">
        <v>2727</v>
      </c>
      <c r="B475" s="533">
        <v>10</v>
      </c>
      <c r="C475" s="533" t="s">
        <v>423</v>
      </c>
      <c r="D475" s="572" t="s">
        <v>1815</v>
      </c>
      <c r="E475" s="571" t="str">
        <f t="shared" si="448"/>
        <v xml:space="preserve"> TOILET, BATH AND LAUNDRY ACCESSORIES</v>
      </c>
      <c r="F475" s="533" t="str">
        <f t="shared" si="426"/>
        <v>AR</v>
      </c>
      <c r="G475" s="533" t="s">
        <v>2722</v>
      </c>
      <c r="H475" s="533">
        <v>474</v>
      </c>
      <c r="I475" s="533" t="str">
        <f t="shared" ref="I475:J475" si="456">I473</f>
        <v>102800 - TOILET, BATH AND LAUNDRY ACCESSORIES</v>
      </c>
      <c r="J475" s="533" t="str">
        <f t="shared" si="456"/>
        <v>102800 - TOILET, BATH AND LAUNDRY ACCESSORIES</v>
      </c>
      <c r="K475" s="75" t="s">
        <v>50</v>
      </c>
      <c r="L475" s="75" t="s">
        <v>437</v>
      </c>
      <c r="M475" s="227">
        <v>7</v>
      </c>
      <c r="N475" s="12" t="s">
        <v>39</v>
      </c>
      <c r="O475" s="78">
        <v>38</v>
      </c>
      <c r="P475" s="25">
        <f t="shared" si="450"/>
        <v>266</v>
      </c>
      <c r="Q475" s="16"/>
      <c r="X475" s="75" t="s">
        <v>437</v>
      </c>
      <c r="Y475" s="75">
        <v>7</v>
      </c>
      <c r="Z475" s="227" t="s">
        <v>39</v>
      </c>
      <c r="AA475" s="12">
        <v>38</v>
      </c>
      <c r="AB475" s="78">
        <v>266</v>
      </c>
      <c r="AC475" s="78"/>
    </row>
    <row r="476" spans="1:29" ht="15.75" hidden="1">
      <c r="A476" s="533" t="s">
        <v>2727</v>
      </c>
      <c r="B476" s="533">
        <v>10</v>
      </c>
      <c r="C476" s="533" t="s">
        <v>423</v>
      </c>
      <c r="D476" s="572" t="s">
        <v>1815</v>
      </c>
      <c r="E476" s="571" t="str">
        <f t="shared" si="448"/>
        <v xml:space="preserve"> TOILET, BATH AND LAUNDRY ACCESSORIES</v>
      </c>
      <c r="F476" s="533" t="str">
        <f t="shared" si="426"/>
        <v>AR</v>
      </c>
      <c r="G476" s="533" t="s">
        <v>2725</v>
      </c>
      <c r="H476" s="533">
        <v>475</v>
      </c>
      <c r="I476" s="533" t="str">
        <f>L476</f>
        <v>Mirror glass; 6 mm thick; polished plate glass, surfaces mounted type, with nickel plate brass; including cardboard filler; fittings and fixings; complete; as specified and as Drg. A-503; detail 8</v>
      </c>
      <c r="J476" s="533" t="str">
        <f>L476</f>
        <v>Mirror glass; 6 mm thick; polished plate glass, surfaces mounted type, with nickel plate brass; including cardboard filler; fittings and fixings; complete; as specified and as Drg. A-503; detail 8</v>
      </c>
      <c r="K476" s="75"/>
      <c r="L476" s="74" t="s">
        <v>438</v>
      </c>
      <c r="M476" s="12"/>
      <c r="N476" s="12"/>
      <c r="O476" s="78">
        <v>0</v>
      </c>
      <c r="P476" s="78"/>
      <c r="Q476" s="16"/>
      <c r="X476" s="75" t="s">
        <v>438</v>
      </c>
      <c r="Y476" s="74"/>
      <c r="Z476" s="12"/>
      <c r="AA476" s="12">
        <v>0</v>
      </c>
      <c r="AB476" s="78"/>
      <c r="AC476" s="78"/>
    </row>
    <row r="477" spans="1:29" ht="16.5" hidden="1" thickBot="1">
      <c r="A477" s="533" t="s">
        <v>2727</v>
      </c>
      <c r="B477" s="533">
        <v>10</v>
      </c>
      <c r="C477" s="533" t="s">
        <v>423</v>
      </c>
      <c r="D477" s="572" t="s">
        <v>1815</v>
      </c>
      <c r="E477" s="571" t="str">
        <f t="shared" si="448"/>
        <v xml:space="preserve"> TOILET, BATH AND LAUNDRY ACCESSORIES</v>
      </c>
      <c r="F477" s="533" t="str">
        <f t="shared" si="426"/>
        <v>AR</v>
      </c>
      <c r="G477" s="533" t="s">
        <v>2722</v>
      </c>
      <c r="H477" s="533">
        <v>476</v>
      </c>
      <c r="I477" s="533" t="str">
        <f>I475</f>
        <v>102800 - TOILET, BATH AND LAUNDRY ACCESSORIES</v>
      </c>
      <c r="J477" s="533" t="str">
        <f>J475</f>
        <v>102800 - TOILET, BATH AND LAUNDRY ACCESSORIES</v>
      </c>
      <c r="K477" s="75" t="s">
        <v>13</v>
      </c>
      <c r="L477" s="75" t="s">
        <v>439</v>
      </c>
      <c r="M477" s="227">
        <v>7</v>
      </c>
      <c r="N477" s="12" t="s">
        <v>39</v>
      </c>
      <c r="O477" s="78">
        <v>50</v>
      </c>
      <c r="P477" s="25">
        <f>O477*M477</f>
        <v>350</v>
      </c>
      <c r="Q477" s="16"/>
      <c r="X477" s="75" t="s">
        <v>439</v>
      </c>
      <c r="Y477" s="75">
        <v>7</v>
      </c>
      <c r="Z477" s="227" t="s">
        <v>39</v>
      </c>
      <c r="AA477" s="12">
        <v>50</v>
      </c>
      <c r="AB477" s="78">
        <v>350</v>
      </c>
      <c r="AC477" s="78"/>
    </row>
    <row r="478" spans="1:29" ht="15.75" hidden="1">
      <c r="A478" s="533" t="s">
        <v>2727</v>
      </c>
      <c r="B478" s="533">
        <v>10</v>
      </c>
      <c r="C478" s="533" t="s">
        <v>423</v>
      </c>
      <c r="D478" s="572" t="s">
        <v>2743</v>
      </c>
      <c r="E478" s="571" t="s">
        <v>1310</v>
      </c>
      <c r="F478" s="533" t="s">
        <v>1821</v>
      </c>
      <c r="G478" s="533" t="s">
        <v>2725</v>
      </c>
      <c r="H478" s="533">
        <v>477</v>
      </c>
      <c r="I478" s="533" t="str">
        <f t="shared" ref="I478:I479" si="457">L478</f>
        <v>104416 - FIRE-EXTINGUISHERS</v>
      </c>
      <c r="J478" s="533" t="str">
        <f t="shared" ref="J478:J479" si="458">L478</f>
        <v>104416 - FIRE-EXTINGUISHERS</v>
      </c>
      <c r="K478" s="29"/>
      <c r="L478" s="627" t="s">
        <v>440</v>
      </c>
      <c r="M478" s="101"/>
      <c r="N478" s="4"/>
      <c r="O478" s="4">
        <v>0</v>
      </c>
      <c r="P478" s="4"/>
      <c r="Q478" s="29"/>
      <c r="X478" s="29" t="s">
        <v>440</v>
      </c>
      <c r="Y478" s="627"/>
      <c r="Z478" s="101"/>
      <c r="AA478" s="4">
        <v>0</v>
      </c>
      <c r="AB478" s="4"/>
      <c r="AC478" s="4"/>
    </row>
    <row r="479" spans="1:29" ht="15.75" hidden="1">
      <c r="A479" s="533" t="s">
        <v>2727</v>
      </c>
      <c r="B479" s="533">
        <v>10</v>
      </c>
      <c r="C479" s="533" t="s">
        <v>423</v>
      </c>
      <c r="D479" s="572" t="s">
        <v>2743</v>
      </c>
      <c r="E479" s="571" t="str">
        <f t="shared" ref="E479:E482" si="459">E478</f>
        <v xml:space="preserve"> FIRE-EXTINGUISHERS</v>
      </c>
      <c r="F479" s="533" t="s">
        <v>1821</v>
      </c>
      <c r="G479" s="533" t="s">
        <v>2725</v>
      </c>
      <c r="H479" s="533">
        <v>478</v>
      </c>
      <c r="I479" s="533" t="str">
        <f t="shared" si="457"/>
        <v>Portable fire extinguishers complete with all accessories</v>
      </c>
      <c r="J479" s="533" t="str">
        <f t="shared" si="458"/>
        <v>Portable fire extinguishers complete with all accessories</v>
      </c>
      <c r="K479" s="29"/>
      <c r="L479" s="627" t="s">
        <v>441</v>
      </c>
      <c r="M479" s="101"/>
      <c r="N479" s="4"/>
      <c r="O479" s="4">
        <v>0</v>
      </c>
      <c r="P479" s="4"/>
      <c r="Q479" s="29"/>
      <c r="X479" s="29" t="s">
        <v>441</v>
      </c>
      <c r="Y479" s="627"/>
      <c r="Z479" s="101"/>
      <c r="AA479" s="4">
        <v>0</v>
      </c>
      <c r="AB479" s="4"/>
      <c r="AC479" s="4"/>
    </row>
    <row r="480" spans="1:29" ht="15.75" hidden="1">
      <c r="A480" s="533" t="s">
        <v>2727</v>
      </c>
      <c r="B480" s="533">
        <v>10</v>
      </c>
      <c r="C480" s="533" t="s">
        <v>423</v>
      </c>
      <c r="D480" s="572" t="s">
        <v>2743</v>
      </c>
      <c r="E480" s="571" t="str">
        <f t="shared" si="459"/>
        <v xml:space="preserve"> FIRE-EXTINGUISHERS</v>
      </c>
      <c r="F480" s="533" t="s">
        <v>1821</v>
      </c>
      <c r="G480" s="533" t="s">
        <v>2722</v>
      </c>
      <c r="H480" s="533">
        <v>479</v>
      </c>
      <c r="I480" s="533" t="str">
        <f t="shared" ref="I480:J480" si="460">I478</f>
        <v>104416 - FIRE-EXTINGUISHERS</v>
      </c>
      <c r="J480" s="533" t="str">
        <f t="shared" si="460"/>
        <v>104416 - FIRE-EXTINGUISHERS</v>
      </c>
      <c r="K480" s="29" t="s">
        <v>15</v>
      </c>
      <c r="L480" s="29" t="s">
        <v>442</v>
      </c>
      <c r="M480" s="101">
        <v>11</v>
      </c>
      <c r="N480" s="4" t="s">
        <v>39</v>
      </c>
      <c r="O480" s="98">
        <v>63</v>
      </c>
      <c r="P480" s="25">
        <f t="shared" ref="P480:P481" si="461">O480*M480</f>
        <v>693</v>
      </c>
      <c r="Q480" s="29"/>
      <c r="X480" s="29" t="s">
        <v>442</v>
      </c>
      <c r="Y480" s="29">
        <v>11</v>
      </c>
      <c r="Z480" s="101" t="s">
        <v>39</v>
      </c>
      <c r="AA480" s="4">
        <v>63</v>
      </c>
      <c r="AB480" s="98">
        <v>693</v>
      </c>
      <c r="AC480" s="4"/>
    </row>
    <row r="481" spans="1:29" ht="15.75" hidden="1">
      <c r="A481" s="533" t="s">
        <v>2727</v>
      </c>
      <c r="B481" s="533">
        <v>10</v>
      </c>
      <c r="C481" s="533" t="s">
        <v>423</v>
      </c>
      <c r="D481" s="572" t="s">
        <v>2743</v>
      </c>
      <c r="E481" s="571" t="str">
        <f t="shared" si="459"/>
        <v xml:space="preserve"> FIRE-EXTINGUISHERS</v>
      </c>
      <c r="F481" s="533" t="s">
        <v>1821</v>
      </c>
      <c r="G481" s="533" t="s">
        <v>2722</v>
      </c>
      <c r="H481" s="533">
        <v>480</v>
      </c>
      <c r="I481" s="533" t="str">
        <f t="shared" ref="I481:J481" si="462">I479</f>
        <v>Portable fire extinguishers complete with all accessories</v>
      </c>
      <c r="J481" s="533" t="str">
        <f t="shared" si="462"/>
        <v>Portable fire extinguishers complete with all accessories</v>
      </c>
      <c r="K481" s="29" t="s">
        <v>17</v>
      </c>
      <c r="L481" s="29" t="s">
        <v>443</v>
      </c>
      <c r="M481" s="101">
        <v>8</v>
      </c>
      <c r="N481" s="4" t="s">
        <v>39</v>
      </c>
      <c r="O481" s="98">
        <v>75</v>
      </c>
      <c r="P481" s="25">
        <f t="shared" si="461"/>
        <v>600</v>
      </c>
      <c r="Q481" s="29"/>
      <c r="X481" s="29" t="s">
        <v>443</v>
      </c>
      <c r="Y481" s="29">
        <v>8</v>
      </c>
      <c r="Z481" s="101" t="s">
        <v>39</v>
      </c>
      <c r="AA481" s="4">
        <v>75</v>
      </c>
      <c r="AB481" s="98">
        <v>600</v>
      </c>
      <c r="AC481" s="4"/>
    </row>
    <row r="482" spans="1:29" ht="15.75" hidden="1">
      <c r="A482" s="533" t="s">
        <v>2727</v>
      </c>
      <c r="B482" s="533">
        <v>10</v>
      </c>
      <c r="C482" s="533" t="s">
        <v>423</v>
      </c>
      <c r="D482" s="572" t="s">
        <v>2743</v>
      </c>
      <c r="E482" s="571" t="str">
        <f t="shared" si="459"/>
        <v xml:space="preserve"> FIRE-EXTINGUISHERS</v>
      </c>
      <c r="F482" s="533" t="s">
        <v>1821</v>
      </c>
      <c r="G482" s="533" t="s">
        <v>2725</v>
      </c>
      <c r="H482" s="533">
        <v>481</v>
      </c>
      <c r="I482" s="533" t="str">
        <f t="shared" ref="I482:J482" si="463">I480</f>
        <v>104416 - FIRE-EXTINGUISHERS</v>
      </c>
      <c r="J482" s="533" t="str">
        <f t="shared" si="463"/>
        <v>104416 - FIRE-EXTINGUISHERS</v>
      </c>
      <c r="K482" s="74" t="s">
        <v>444</v>
      </c>
      <c r="L482" s="75"/>
      <c r="M482" s="12"/>
      <c r="N482" s="12"/>
      <c r="O482" s="78"/>
      <c r="P482" s="103"/>
      <c r="Q482" s="16"/>
      <c r="X482" s="74"/>
      <c r="Y482" s="75"/>
      <c r="Z482" s="12"/>
      <c r="AA482" s="12"/>
      <c r="AB482" s="78"/>
      <c r="AC482" s="103"/>
    </row>
    <row r="483" spans="1:29" ht="15.75" hidden="1">
      <c r="A483" s="533" t="s">
        <v>2727</v>
      </c>
      <c r="B483" s="533">
        <v>10</v>
      </c>
      <c r="C483" s="533" t="s">
        <v>423</v>
      </c>
      <c r="D483" s="10" t="s">
        <v>22</v>
      </c>
      <c r="E483" s="10" t="s">
        <v>22</v>
      </c>
      <c r="G483" s="533" t="s">
        <v>2724</v>
      </c>
      <c r="H483" s="533">
        <v>482</v>
      </c>
      <c r="I483" s="533" t="str">
        <f t="shared" ref="I483:J483" si="464">I481</f>
        <v>Portable fire extinguishers complete with all accessories</v>
      </c>
      <c r="J483" s="533" t="str">
        <f t="shared" si="464"/>
        <v>Portable fire extinguishers complete with all accessories</v>
      </c>
      <c r="K483" s="75" t="s">
        <v>22</v>
      </c>
      <c r="L483" s="75"/>
      <c r="M483" s="12"/>
      <c r="N483" s="12"/>
      <c r="O483" s="12" t="s">
        <v>8</v>
      </c>
      <c r="P483" s="78">
        <v>0</v>
      </c>
      <c r="Q483" s="16"/>
      <c r="X483" s="75"/>
      <c r="Y483" s="75"/>
      <c r="Z483" s="12"/>
      <c r="AA483" s="12" t="s">
        <v>8</v>
      </c>
      <c r="AB483" s="12">
        <v>3319</v>
      </c>
      <c r="AC483" s="78"/>
    </row>
    <row r="484" spans="1:29" ht="15.75" hidden="1">
      <c r="A484" s="533" t="s">
        <v>2727</v>
      </c>
      <c r="B484" s="533">
        <v>11</v>
      </c>
      <c r="C484" s="533" t="s">
        <v>446</v>
      </c>
      <c r="D484" s="572" t="s">
        <v>1842</v>
      </c>
      <c r="E484" s="571" t="s">
        <v>1244</v>
      </c>
      <c r="F484" s="533" t="str">
        <f t="shared" si="426"/>
        <v>ME</v>
      </c>
      <c r="G484" s="533" t="s">
        <v>2725</v>
      </c>
      <c r="H484" s="533">
        <v>483</v>
      </c>
      <c r="I484" s="533" t="str">
        <f t="shared" ref="I484:J484" si="465">I482</f>
        <v>104416 - FIRE-EXTINGUISHERS</v>
      </c>
      <c r="J484" s="533" t="str">
        <f t="shared" si="465"/>
        <v>104416 - FIRE-EXTINGUISHERS</v>
      </c>
      <c r="K484" s="75"/>
      <c r="L484" s="99"/>
      <c r="M484" s="99" t="s">
        <v>445</v>
      </c>
      <c r="N484" s="99"/>
      <c r="O484" s="99"/>
      <c r="P484" s="99"/>
      <c r="Q484" s="16"/>
      <c r="R484" s="99"/>
      <c r="X484" s="75"/>
      <c r="Y484" s="99" t="s">
        <v>445</v>
      </c>
      <c r="Z484" s="99"/>
      <c r="AA484" s="99"/>
      <c r="AB484" s="99"/>
      <c r="AC484" s="99"/>
    </row>
    <row r="485" spans="1:29" ht="15.75" hidden="1">
      <c r="A485" s="533" t="s">
        <v>2727</v>
      </c>
      <c r="B485" s="533">
        <v>11</v>
      </c>
      <c r="C485" s="533" t="s">
        <v>446</v>
      </c>
      <c r="D485" s="572" t="s">
        <v>1842</v>
      </c>
      <c r="E485" s="571" t="s">
        <v>1244</v>
      </c>
      <c r="F485" s="533" t="str">
        <f t="shared" si="426"/>
        <v>ME</v>
      </c>
      <c r="G485" s="533" t="s">
        <v>2725</v>
      </c>
      <c r="H485" s="533">
        <v>484</v>
      </c>
      <c r="I485" s="533" t="str">
        <f t="shared" ref="I485:J485" si="466">I483</f>
        <v>Portable fire extinguishers complete with all accessories</v>
      </c>
      <c r="J485" s="533" t="str">
        <f t="shared" si="466"/>
        <v>Portable fire extinguishers complete with all accessories</v>
      </c>
      <c r="K485" s="75"/>
      <c r="L485" s="99"/>
      <c r="M485" s="99" t="s">
        <v>446</v>
      </c>
      <c r="N485" s="99"/>
      <c r="O485" s="99"/>
      <c r="P485" s="99"/>
      <c r="Q485" s="16"/>
      <c r="R485" s="99"/>
      <c r="X485" s="75"/>
      <c r="Y485" s="99" t="s">
        <v>446</v>
      </c>
      <c r="Z485" s="99"/>
      <c r="AA485" s="99"/>
      <c r="AB485" s="99"/>
      <c r="AC485" s="99"/>
    </row>
    <row r="486" spans="1:29" ht="15.75" hidden="1">
      <c r="A486" s="533" t="s">
        <v>2727</v>
      </c>
      <c r="B486" s="533">
        <v>11</v>
      </c>
      <c r="C486" s="533" t="s">
        <v>446</v>
      </c>
      <c r="D486" s="572" t="s">
        <v>1842</v>
      </c>
      <c r="E486" s="571" t="s">
        <v>1244</v>
      </c>
      <c r="F486" s="533" t="str">
        <f t="shared" si="426"/>
        <v>ME</v>
      </c>
      <c r="G486" s="533" t="s">
        <v>2725</v>
      </c>
      <c r="H486" s="533">
        <v>485</v>
      </c>
      <c r="I486" s="533" t="str">
        <f t="shared" ref="I486:J486" si="467">I484</f>
        <v>104416 - FIRE-EXTINGUISHERS</v>
      </c>
      <c r="J486" s="533" t="str">
        <f t="shared" si="467"/>
        <v>104416 - FIRE-EXTINGUISHERS</v>
      </c>
      <c r="K486" s="20" t="s">
        <v>2</v>
      </c>
      <c r="L486" s="18" t="s">
        <v>25</v>
      </c>
      <c r="M486" s="18" t="s">
        <v>4</v>
      </c>
      <c r="N486" s="18" t="s">
        <v>5</v>
      </c>
      <c r="O486" s="18" t="s">
        <v>6</v>
      </c>
      <c r="P486" s="18" t="s">
        <v>7</v>
      </c>
      <c r="Q486" s="29"/>
      <c r="R486" s="29"/>
      <c r="X486" s="20" t="s">
        <v>25</v>
      </c>
      <c r="Y486" s="18" t="s">
        <v>4</v>
      </c>
      <c r="Z486" s="18" t="s">
        <v>5</v>
      </c>
      <c r="AA486" s="18" t="s">
        <v>6</v>
      </c>
      <c r="AB486" s="18" t="s">
        <v>7</v>
      </c>
      <c r="AC486" s="18"/>
    </row>
    <row r="487" spans="1:29" ht="15.75" hidden="1">
      <c r="A487" s="533" t="s">
        <v>2727</v>
      </c>
      <c r="B487" s="533">
        <v>11</v>
      </c>
      <c r="C487" s="533" t="s">
        <v>446</v>
      </c>
      <c r="D487" s="572" t="s">
        <v>1842</v>
      </c>
      <c r="E487" s="571" t="s">
        <v>1244</v>
      </c>
      <c r="F487" s="533" t="str">
        <f t="shared" si="426"/>
        <v>ME</v>
      </c>
      <c r="G487" s="533" t="s">
        <v>2725</v>
      </c>
      <c r="H487" s="533">
        <v>486</v>
      </c>
      <c r="I487" s="533" t="str">
        <f t="shared" ref="I487:J487" si="468">I485</f>
        <v>Portable fire extinguishers complete with all accessories</v>
      </c>
      <c r="J487" s="533" t="str">
        <f t="shared" si="468"/>
        <v>Portable fire extinguishers complete with all accessories</v>
      </c>
      <c r="K487" s="2"/>
      <c r="L487" s="29"/>
      <c r="M487" s="4"/>
      <c r="N487" s="4"/>
      <c r="O487" s="4"/>
      <c r="P487" s="4" t="s">
        <v>8</v>
      </c>
      <c r="Q487" s="29"/>
      <c r="R487" s="29"/>
      <c r="X487" s="2"/>
      <c r="Y487" s="29"/>
      <c r="Z487" s="4"/>
      <c r="AA487" s="4"/>
      <c r="AB487" s="4" t="s">
        <v>8</v>
      </c>
      <c r="AC487" s="4"/>
    </row>
    <row r="488" spans="1:29" ht="15.75" hidden="1">
      <c r="A488" s="533" t="s">
        <v>2727</v>
      </c>
      <c r="B488" s="533">
        <v>11</v>
      </c>
      <c r="C488" s="533" t="s">
        <v>446</v>
      </c>
      <c r="D488" s="572" t="s">
        <v>1842</v>
      </c>
      <c r="E488" s="571" t="s">
        <v>1244</v>
      </c>
      <c r="F488" s="533" t="str">
        <f t="shared" si="426"/>
        <v>ME</v>
      </c>
      <c r="G488" s="533" t="s">
        <v>2725</v>
      </c>
      <c r="H488" s="533">
        <v>487</v>
      </c>
      <c r="I488" s="533" t="str">
        <f t="shared" ref="I488:I490" si="469">L488</f>
        <v>114000 - FOOD SERVICE EQUIPMENT</v>
      </c>
      <c r="J488" s="533" t="str">
        <f t="shared" ref="J488:J490" si="470">L488</f>
        <v>114000 - FOOD SERVICE EQUIPMENT</v>
      </c>
      <c r="K488" s="278"/>
      <c r="L488" s="628" t="s">
        <v>447</v>
      </c>
      <c r="M488" s="273"/>
      <c r="N488" s="270"/>
      <c r="O488" s="4"/>
      <c r="P488" s="4"/>
      <c r="Q488" s="29"/>
      <c r="R488" s="29"/>
      <c r="X488" s="278" t="s">
        <v>447</v>
      </c>
      <c r="Y488" s="628"/>
      <c r="Z488" s="273"/>
      <c r="AA488" s="270"/>
      <c r="AB488" s="4"/>
      <c r="AC488" s="4"/>
    </row>
    <row r="489" spans="1:29" ht="15.75" hidden="1">
      <c r="A489" s="533" t="s">
        <v>2727</v>
      </c>
      <c r="B489" s="533">
        <v>11</v>
      </c>
      <c r="C489" s="533" t="s">
        <v>446</v>
      </c>
      <c r="D489" s="572" t="s">
        <v>1842</v>
      </c>
      <c r="E489" s="571" t="str">
        <f t="shared" ref="E489:E552" si="471">E488</f>
        <v xml:space="preserve"> FOOD SERVICE EQUIPMENT</v>
      </c>
      <c r="F489" s="533" t="str">
        <f t="shared" si="426"/>
        <v>ME</v>
      </c>
      <c r="G489" s="533" t="s">
        <v>2725</v>
      </c>
      <c r="H489" s="533">
        <v>488</v>
      </c>
      <c r="I489" s="533" t="str">
        <f t="shared" si="469"/>
        <v>KITCHEN AREA</v>
      </c>
      <c r="J489" s="533" t="str">
        <f t="shared" si="470"/>
        <v>KITCHEN AREA</v>
      </c>
      <c r="K489" s="278"/>
      <c r="L489" s="628" t="s">
        <v>448</v>
      </c>
      <c r="M489" s="273"/>
      <c r="N489" s="270"/>
      <c r="O489" s="4"/>
      <c r="P489" s="4"/>
      <c r="Q489" s="29"/>
      <c r="R489" s="29"/>
      <c r="X489" s="278" t="s">
        <v>448</v>
      </c>
      <c r="Y489" s="628"/>
      <c r="Z489" s="273"/>
      <c r="AA489" s="270"/>
      <c r="AB489" s="4"/>
      <c r="AC489" s="4"/>
    </row>
    <row r="490" spans="1:29" ht="15.75" hidden="1">
      <c r="A490" s="533" t="s">
        <v>2727</v>
      </c>
      <c r="B490" s="533">
        <v>11</v>
      </c>
      <c r="C490" s="533" t="s">
        <v>446</v>
      </c>
      <c r="D490" s="572" t="s">
        <v>1842</v>
      </c>
      <c r="E490" s="571" t="str">
        <f t="shared" si="471"/>
        <v xml:space="preserve"> FOOD SERVICE EQUIPMENT</v>
      </c>
      <c r="F490" s="533" t="str">
        <f t="shared" si="426"/>
        <v>ME</v>
      </c>
      <c r="G490" s="533" t="s">
        <v>2725</v>
      </c>
      <c r="H490" s="533">
        <v>489</v>
      </c>
      <c r="I490" s="533" t="str">
        <f t="shared" si="469"/>
        <v>Storages</v>
      </c>
      <c r="J490" s="533" t="str">
        <f t="shared" si="470"/>
        <v>Storages</v>
      </c>
      <c r="K490" s="278"/>
      <c r="L490" s="250" t="s">
        <v>449</v>
      </c>
      <c r="M490" s="278"/>
      <c r="N490" s="278"/>
      <c r="O490" s="4"/>
      <c r="P490" s="4"/>
      <c r="Q490" s="29"/>
      <c r="R490" s="29"/>
      <c r="X490" s="278" t="s">
        <v>449</v>
      </c>
      <c r="Y490" s="250"/>
      <c r="Z490" s="278"/>
      <c r="AA490" s="278"/>
      <c r="AB490" s="4"/>
      <c r="AC490" s="4"/>
    </row>
    <row r="491" spans="1:29" ht="15.75" hidden="1">
      <c r="A491" s="533" t="s">
        <v>2727</v>
      </c>
      <c r="B491" s="533">
        <v>11</v>
      </c>
      <c r="C491" s="533" t="s">
        <v>446</v>
      </c>
      <c r="D491" s="572" t="s">
        <v>1842</v>
      </c>
      <c r="E491" s="571" t="str">
        <f t="shared" si="471"/>
        <v xml:space="preserve"> FOOD SERVICE EQUIPMENT</v>
      </c>
      <c r="F491" s="533" t="str">
        <f t="shared" si="426"/>
        <v>ME</v>
      </c>
      <c r="G491" s="533" t="s">
        <v>2722</v>
      </c>
      <c r="H491" s="533">
        <v>490</v>
      </c>
      <c r="I491" s="533" t="str">
        <f t="shared" ref="I491:J491" si="472">I489</f>
        <v>KITCHEN AREA</v>
      </c>
      <c r="J491" s="533" t="str">
        <f t="shared" si="472"/>
        <v>KITCHEN AREA</v>
      </c>
      <c r="K491" s="278" t="s">
        <v>13</v>
      </c>
      <c r="L491" s="629" t="s">
        <v>450</v>
      </c>
      <c r="M491" s="630">
        <v>1</v>
      </c>
      <c r="N491" s="630" t="s">
        <v>39</v>
      </c>
      <c r="O491" s="105"/>
      <c r="P491" s="25">
        <f t="shared" ref="P491:P495" si="473">O491*M491</f>
        <v>0</v>
      </c>
      <c r="Q491" s="29"/>
      <c r="R491" s="29"/>
      <c r="X491" s="278" t="s">
        <v>450</v>
      </c>
      <c r="Y491" s="629">
        <v>1</v>
      </c>
      <c r="Z491" s="630" t="s">
        <v>39</v>
      </c>
      <c r="AA491" s="630"/>
      <c r="AB491" s="105">
        <v>0</v>
      </c>
      <c r="AC491" s="105"/>
    </row>
    <row r="492" spans="1:29" ht="15.75" hidden="1">
      <c r="A492" s="533" t="s">
        <v>2727</v>
      </c>
      <c r="B492" s="533">
        <v>11</v>
      </c>
      <c r="C492" s="533" t="s">
        <v>446</v>
      </c>
      <c r="D492" s="572" t="s">
        <v>1842</v>
      </c>
      <c r="E492" s="571" t="str">
        <f t="shared" si="471"/>
        <v xml:space="preserve"> FOOD SERVICE EQUIPMENT</v>
      </c>
      <c r="F492" s="533" t="str">
        <f t="shared" si="426"/>
        <v>ME</v>
      </c>
      <c r="G492" s="533" t="s">
        <v>2722</v>
      </c>
      <c r="H492" s="533">
        <v>491</v>
      </c>
      <c r="I492" s="533" t="str">
        <f t="shared" ref="I492:J492" si="474">I490</f>
        <v>Storages</v>
      </c>
      <c r="J492" s="533" t="str">
        <f t="shared" si="474"/>
        <v>Storages</v>
      </c>
      <c r="K492" s="278" t="s">
        <v>15</v>
      </c>
      <c r="L492" s="629" t="s">
        <v>451</v>
      </c>
      <c r="M492" s="630">
        <v>2</v>
      </c>
      <c r="N492" s="630" t="s">
        <v>39</v>
      </c>
      <c r="O492" s="105"/>
      <c r="P492" s="25">
        <f t="shared" si="473"/>
        <v>0</v>
      </c>
      <c r="Q492" s="29"/>
      <c r="R492" s="29"/>
      <c r="X492" s="278" t="s">
        <v>451</v>
      </c>
      <c r="Y492" s="629">
        <v>2</v>
      </c>
      <c r="Z492" s="630" t="s">
        <v>39</v>
      </c>
      <c r="AA492" s="630"/>
      <c r="AB492" s="105">
        <v>0</v>
      </c>
      <c r="AC492" s="105"/>
    </row>
    <row r="493" spans="1:29" ht="15.75" hidden="1">
      <c r="A493" s="533" t="s">
        <v>2727</v>
      </c>
      <c r="B493" s="533">
        <v>11</v>
      </c>
      <c r="C493" s="533" t="s">
        <v>446</v>
      </c>
      <c r="D493" s="572" t="s">
        <v>1842</v>
      </c>
      <c r="E493" s="571" t="str">
        <f t="shared" si="471"/>
        <v xml:space="preserve"> FOOD SERVICE EQUIPMENT</v>
      </c>
      <c r="F493" s="533" t="str">
        <f t="shared" si="426"/>
        <v>ME</v>
      </c>
      <c r="G493" s="533" t="s">
        <v>2722</v>
      </c>
      <c r="H493" s="533">
        <v>492</v>
      </c>
      <c r="I493" s="533" t="str">
        <f t="shared" ref="I493:J493" si="475">I491</f>
        <v>KITCHEN AREA</v>
      </c>
      <c r="J493" s="533" t="str">
        <f t="shared" si="475"/>
        <v>KITCHEN AREA</v>
      </c>
      <c r="K493" s="278" t="s">
        <v>17</v>
      </c>
      <c r="L493" s="629" t="s">
        <v>450</v>
      </c>
      <c r="M493" s="274">
        <v>1</v>
      </c>
      <c r="N493" s="630" t="s">
        <v>39</v>
      </c>
      <c r="O493" s="105"/>
      <c r="P493" s="25">
        <f t="shared" si="473"/>
        <v>0</v>
      </c>
      <c r="Q493" s="29"/>
      <c r="R493" s="29"/>
      <c r="X493" s="278" t="s">
        <v>450</v>
      </c>
      <c r="Y493" s="629">
        <v>1</v>
      </c>
      <c r="Z493" s="274" t="s">
        <v>39</v>
      </c>
      <c r="AA493" s="630"/>
      <c r="AB493" s="105">
        <v>0</v>
      </c>
      <c r="AC493" s="105"/>
    </row>
    <row r="494" spans="1:29" ht="15.75" hidden="1">
      <c r="A494" s="533" t="s">
        <v>2727</v>
      </c>
      <c r="B494" s="533">
        <v>11</v>
      </c>
      <c r="C494" s="533" t="s">
        <v>446</v>
      </c>
      <c r="D494" s="572" t="s">
        <v>1842</v>
      </c>
      <c r="E494" s="571" t="str">
        <f t="shared" si="471"/>
        <v xml:space="preserve"> FOOD SERVICE EQUIPMENT</v>
      </c>
      <c r="F494" s="533" t="str">
        <f t="shared" si="426"/>
        <v>ME</v>
      </c>
      <c r="G494" s="533" t="s">
        <v>2722</v>
      </c>
      <c r="H494" s="533">
        <v>493</v>
      </c>
      <c r="I494" s="533" t="str">
        <f t="shared" ref="I494:J494" si="476">I492</f>
        <v>Storages</v>
      </c>
      <c r="J494" s="533" t="str">
        <f t="shared" si="476"/>
        <v>Storages</v>
      </c>
      <c r="K494" s="278" t="s">
        <v>19</v>
      </c>
      <c r="L494" s="629" t="s">
        <v>452</v>
      </c>
      <c r="M494" s="274">
        <v>14</v>
      </c>
      <c r="N494" s="630" t="s">
        <v>39</v>
      </c>
      <c r="O494" s="105"/>
      <c r="P494" s="25">
        <f t="shared" si="473"/>
        <v>0</v>
      </c>
      <c r="Q494" s="29"/>
      <c r="R494" s="29"/>
      <c r="X494" s="278" t="s">
        <v>452</v>
      </c>
      <c r="Y494" s="629">
        <v>14</v>
      </c>
      <c r="Z494" s="274" t="s">
        <v>39</v>
      </c>
      <c r="AA494" s="630"/>
      <c r="AB494" s="105">
        <v>0</v>
      </c>
      <c r="AC494" s="105"/>
    </row>
    <row r="495" spans="1:29" ht="15.75" hidden="1">
      <c r="A495" s="533" t="s">
        <v>2727</v>
      </c>
      <c r="B495" s="533">
        <v>11</v>
      </c>
      <c r="C495" s="533" t="s">
        <v>446</v>
      </c>
      <c r="D495" s="572" t="s">
        <v>1842</v>
      </c>
      <c r="E495" s="571" t="str">
        <f t="shared" si="471"/>
        <v xml:space="preserve"> FOOD SERVICE EQUIPMENT</v>
      </c>
      <c r="F495" s="533" t="str">
        <f t="shared" si="426"/>
        <v>ME</v>
      </c>
      <c r="G495" s="533" t="s">
        <v>2722</v>
      </c>
      <c r="H495" s="533">
        <v>494</v>
      </c>
      <c r="I495" s="533" t="str">
        <f t="shared" ref="I495:J495" si="477">I493</f>
        <v>KITCHEN AREA</v>
      </c>
      <c r="J495" s="533" t="str">
        <f t="shared" si="477"/>
        <v>KITCHEN AREA</v>
      </c>
      <c r="K495" s="278" t="s">
        <v>20</v>
      </c>
      <c r="L495" s="629" t="s">
        <v>452</v>
      </c>
      <c r="M495" s="274">
        <v>18</v>
      </c>
      <c r="N495" s="630" t="s">
        <v>39</v>
      </c>
      <c r="O495" s="105"/>
      <c r="P495" s="25">
        <f t="shared" si="473"/>
        <v>0</v>
      </c>
      <c r="Q495" s="29"/>
      <c r="R495" s="29"/>
      <c r="X495" s="278" t="s">
        <v>452</v>
      </c>
      <c r="Y495" s="629">
        <v>18</v>
      </c>
      <c r="Z495" s="274" t="s">
        <v>39</v>
      </c>
      <c r="AA495" s="630"/>
      <c r="AB495" s="105">
        <v>0</v>
      </c>
      <c r="AC495" s="105"/>
    </row>
    <row r="496" spans="1:29" ht="15.75" hidden="1">
      <c r="A496" s="533" t="s">
        <v>2727</v>
      </c>
      <c r="B496" s="533">
        <v>11</v>
      </c>
      <c r="C496" s="533" t="s">
        <v>446</v>
      </c>
      <c r="D496" s="572" t="s">
        <v>1842</v>
      </c>
      <c r="E496" s="571" t="str">
        <f t="shared" si="471"/>
        <v xml:space="preserve"> FOOD SERVICE EQUIPMENT</v>
      </c>
      <c r="F496" s="533" t="str">
        <f t="shared" si="426"/>
        <v>ME</v>
      </c>
      <c r="G496" s="533" t="s">
        <v>2725</v>
      </c>
      <c r="H496" s="533">
        <v>495</v>
      </c>
      <c r="I496" s="533" t="str">
        <f>L496</f>
        <v>Prewash Area</v>
      </c>
      <c r="J496" s="533" t="str">
        <f>L496</f>
        <v>Prewash Area</v>
      </c>
      <c r="K496" s="278"/>
      <c r="L496" s="631" t="s">
        <v>453</v>
      </c>
      <c r="M496" s="278"/>
      <c r="N496" s="278"/>
      <c r="O496" s="105"/>
      <c r="P496" s="105"/>
      <c r="Q496" s="29"/>
      <c r="R496" s="29"/>
      <c r="X496" s="278" t="s">
        <v>453</v>
      </c>
      <c r="Y496" s="631"/>
      <c r="Z496" s="278"/>
      <c r="AA496" s="278"/>
      <c r="AB496" s="105"/>
      <c r="AC496" s="105"/>
    </row>
    <row r="497" spans="1:29" ht="15.75" hidden="1">
      <c r="A497" s="533" t="s">
        <v>2727</v>
      </c>
      <c r="B497" s="533">
        <v>11</v>
      </c>
      <c r="C497" s="533" t="s">
        <v>446</v>
      </c>
      <c r="D497" s="572" t="s">
        <v>1842</v>
      </c>
      <c r="E497" s="571" t="str">
        <f t="shared" si="471"/>
        <v xml:space="preserve"> FOOD SERVICE EQUIPMENT</v>
      </c>
      <c r="F497" s="533" t="str">
        <f t="shared" si="426"/>
        <v>ME</v>
      </c>
      <c r="G497" s="533" t="s">
        <v>2722</v>
      </c>
      <c r="H497" s="533">
        <v>496</v>
      </c>
      <c r="I497" s="533" t="str">
        <f t="shared" ref="I497:J497" si="478">I495</f>
        <v>KITCHEN AREA</v>
      </c>
      <c r="J497" s="533" t="str">
        <f t="shared" si="478"/>
        <v>KITCHEN AREA</v>
      </c>
      <c r="K497" s="278" t="s">
        <v>21</v>
      </c>
      <c r="L497" s="629" t="s">
        <v>454</v>
      </c>
      <c r="M497" s="274">
        <v>1</v>
      </c>
      <c r="N497" s="630" t="s">
        <v>39</v>
      </c>
      <c r="O497" s="105"/>
      <c r="P497" s="25">
        <f t="shared" ref="P497:P503" si="479">O497*M497</f>
        <v>0</v>
      </c>
      <c r="Q497" s="29"/>
      <c r="R497" s="29"/>
      <c r="X497" s="278" t="s">
        <v>454</v>
      </c>
      <c r="Y497" s="629">
        <v>1</v>
      </c>
      <c r="Z497" s="274" t="s">
        <v>39</v>
      </c>
      <c r="AA497" s="630"/>
      <c r="AB497" s="105">
        <v>0</v>
      </c>
      <c r="AC497" s="105"/>
    </row>
    <row r="498" spans="1:29" ht="15.75" hidden="1">
      <c r="A498" s="533" t="s">
        <v>2727</v>
      </c>
      <c r="B498" s="533">
        <v>11</v>
      </c>
      <c r="C498" s="533" t="s">
        <v>446</v>
      </c>
      <c r="D498" s="572" t="s">
        <v>1842</v>
      </c>
      <c r="E498" s="571" t="str">
        <f t="shared" si="471"/>
        <v xml:space="preserve"> FOOD SERVICE EQUIPMENT</v>
      </c>
      <c r="F498" s="533" t="str">
        <f t="shared" si="426"/>
        <v>ME</v>
      </c>
      <c r="G498" s="533" t="s">
        <v>2722</v>
      </c>
      <c r="H498" s="533">
        <v>497</v>
      </c>
      <c r="I498" s="533" t="str">
        <f t="shared" ref="I498:J498" si="480">I496</f>
        <v>Prewash Area</v>
      </c>
      <c r="J498" s="533" t="str">
        <f t="shared" si="480"/>
        <v>Prewash Area</v>
      </c>
      <c r="K498" s="278" t="s">
        <v>45</v>
      </c>
      <c r="L498" s="629" t="s">
        <v>455</v>
      </c>
      <c r="M498" s="274">
        <v>1</v>
      </c>
      <c r="N498" s="630" t="s">
        <v>39</v>
      </c>
      <c r="O498" s="105"/>
      <c r="P498" s="25">
        <f t="shared" si="479"/>
        <v>0</v>
      </c>
      <c r="Q498" s="29"/>
      <c r="R498" s="29"/>
      <c r="X498" s="278" t="s">
        <v>455</v>
      </c>
      <c r="Y498" s="629">
        <v>1</v>
      </c>
      <c r="Z498" s="274" t="s">
        <v>39</v>
      </c>
      <c r="AA498" s="630"/>
      <c r="AB498" s="105">
        <v>0</v>
      </c>
      <c r="AC498" s="105"/>
    </row>
    <row r="499" spans="1:29" ht="15.75" hidden="1">
      <c r="A499" s="533" t="s">
        <v>2727</v>
      </c>
      <c r="B499" s="533">
        <v>11</v>
      </c>
      <c r="C499" s="533" t="s">
        <v>446</v>
      </c>
      <c r="D499" s="572" t="s">
        <v>1842</v>
      </c>
      <c r="E499" s="571" t="str">
        <f t="shared" si="471"/>
        <v xml:space="preserve"> FOOD SERVICE EQUIPMENT</v>
      </c>
      <c r="F499" s="533" t="str">
        <f t="shared" si="426"/>
        <v>ME</v>
      </c>
      <c r="G499" s="533" t="s">
        <v>2722</v>
      </c>
      <c r="H499" s="533">
        <v>498</v>
      </c>
      <c r="I499" s="533" t="str">
        <f t="shared" ref="I499:J499" si="481">I497</f>
        <v>KITCHEN AREA</v>
      </c>
      <c r="J499" s="533" t="str">
        <f t="shared" si="481"/>
        <v>KITCHEN AREA</v>
      </c>
      <c r="K499" s="278" t="s">
        <v>48</v>
      </c>
      <c r="L499" s="629" t="s">
        <v>456</v>
      </c>
      <c r="M499" s="274">
        <v>1</v>
      </c>
      <c r="N499" s="630" t="s">
        <v>39</v>
      </c>
      <c r="O499" s="105"/>
      <c r="P499" s="25">
        <f t="shared" si="479"/>
        <v>0</v>
      </c>
      <c r="Q499" s="29"/>
      <c r="R499" s="29"/>
      <c r="X499" s="278" t="s">
        <v>456</v>
      </c>
      <c r="Y499" s="629">
        <v>1</v>
      </c>
      <c r="Z499" s="274" t="s">
        <v>39</v>
      </c>
      <c r="AA499" s="630"/>
      <c r="AB499" s="105">
        <v>0</v>
      </c>
      <c r="AC499" s="105"/>
    </row>
    <row r="500" spans="1:29" ht="15.75" hidden="1">
      <c r="A500" s="533" t="s">
        <v>2727</v>
      </c>
      <c r="B500" s="533">
        <v>11</v>
      </c>
      <c r="C500" s="533" t="s">
        <v>446</v>
      </c>
      <c r="D500" s="572" t="s">
        <v>1842</v>
      </c>
      <c r="E500" s="571" t="str">
        <f t="shared" si="471"/>
        <v xml:space="preserve"> FOOD SERVICE EQUIPMENT</v>
      </c>
      <c r="F500" s="533" t="str">
        <f t="shared" si="426"/>
        <v>ME</v>
      </c>
      <c r="G500" s="533" t="s">
        <v>2722</v>
      </c>
      <c r="H500" s="533">
        <v>499</v>
      </c>
      <c r="I500" s="533" t="str">
        <f t="shared" ref="I500:J500" si="482">I498</f>
        <v>Prewash Area</v>
      </c>
      <c r="J500" s="533" t="str">
        <f t="shared" si="482"/>
        <v>Prewash Area</v>
      </c>
      <c r="K500" s="278" t="s">
        <v>50</v>
      </c>
      <c r="L500" s="629" t="s">
        <v>457</v>
      </c>
      <c r="M500" s="274">
        <v>1</v>
      </c>
      <c r="N500" s="630" t="s">
        <v>39</v>
      </c>
      <c r="O500" s="105"/>
      <c r="P500" s="25">
        <f t="shared" si="479"/>
        <v>0</v>
      </c>
      <c r="Q500" s="29"/>
      <c r="R500" s="29"/>
      <c r="X500" s="278" t="s">
        <v>457</v>
      </c>
      <c r="Y500" s="629">
        <v>1</v>
      </c>
      <c r="Z500" s="274" t="s">
        <v>39</v>
      </c>
      <c r="AA500" s="630"/>
      <c r="AB500" s="105">
        <v>0</v>
      </c>
      <c r="AC500" s="105"/>
    </row>
    <row r="501" spans="1:29" ht="15.75" hidden="1">
      <c r="A501" s="533" t="s">
        <v>2727</v>
      </c>
      <c r="B501" s="533">
        <v>11</v>
      </c>
      <c r="C501" s="533" t="s">
        <v>446</v>
      </c>
      <c r="D501" s="572" t="s">
        <v>1842</v>
      </c>
      <c r="E501" s="571" t="str">
        <f t="shared" si="471"/>
        <v xml:space="preserve"> FOOD SERVICE EQUIPMENT</v>
      </c>
      <c r="F501" s="533" t="str">
        <f t="shared" si="426"/>
        <v>ME</v>
      </c>
      <c r="G501" s="533" t="s">
        <v>2722</v>
      </c>
      <c r="H501" s="533">
        <v>500</v>
      </c>
      <c r="I501" s="533" t="str">
        <f t="shared" ref="I501:J501" si="483">I499</f>
        <v>KITCHEN AREA</v>
      </c>
      <c r="J501" s="533" t="str">
        <f t="shared" si="483"/>
        <v>KITCHEN AREA</v>
      </c>
      <c r="K501" s="278" t="s">
        <v>76</v>
      </c>
      <c r="L501" s="629" t="s">
        <v>458</v>
      </c>
      <c r="M501" s="274">
        <v>1</v>
      </c>
      <c r="N501" s="630" t="s">
        <v>39</v>
      </c>
      <c r="O501" s="105"/>
      <c r="P501" s="25">
        <f t="shared" si="479"/>
        <v>0</v>
      </c>
      <c r="Q501" s="29"/>
      <c r="R501" s="29"/>
      <c r="X501" s="278" t="s">
        <v>458</v>
      </c>
      <c r="Y501" s="629">
        <v>1</v>
      </c>
      <c r="Z501" s="274" t="s">
        <v>39</v>
      </c>
      <c r="AA501" s="630"/>
      <c r="AB501" s="105">
        <v>0</v>
      </c>
      <c r="AC501" s="105"/>
    </row>
    <row r="502" spans="1:29" ht="15.75" hidden="1">
      <c r="A502" s="533" t="s">
        <v>2727</v>
      </c>
      <c r="B502" s="533">
        <v>11</v>
      </c>
      <c r="C502" s="533" t="s">
        <v>446</v>
      </c>
      <c r="D502" s="572" t="s">
        <v>1842</v>
      </c>
      <c r="E502" s="571" t="str">
        <f t="shared" si="471"/>
        <v xml:space="preserve"> FOOD SERVICE EQUIPMENT</v>
      </c>
      <c r="F502" s="533" t="str">
        <f t="shared" si="426"/>
        <v>ME</v>
      </c>
      <c r="G502" s="533" t="s">
        <v>2722</v>
      </c>
      <c r="H502" s="533">
        <v>501</v>
      </c>
      <c r="I502" s="533" t="str">
        <f t="shared" ref="I502:J502" si="484">I500</f>
        <v>Prewash Area</v>
      </c>
      <c r="J502" s="533" t="str">
        <f t="shared" si="484"/>
        <v>Prewash Area</v>
      </c>
      <c r="K502" s="278" t="s">
        <v>77</v>
      </c>
      <c r="L502" s="278" t="s">
        <v>459</v>
      </c>
      <c r="M502" s="274">
        <v>1</v>
      </c>
      <c r="N502" s="630" t="s">
        <v>39</v>
      </c>
      <c r="O502" s="105"/>
      <c r="P502" s="25">
        <f t="shared" si="479"/>
        <v>0</v>
      </c>
      <c r="Q502" s="29"/>
      <c r="R502" s="29"/>
      <c r="X502" s="278" t="s">
        <v>459</v>
      </c>
      <c r="Y502" s="278">
        <v>1</v>
      </c>
      <c r="Z502" s="274" t="s">
        <v>39</v>
      </c>
      <c r="AA502" s="630"/>
      <c r="AB502" s="105">
        <v>0</v>
      </c>
      <c r="AC502" s="105"/>
    </row>
    <row r="503" spans="1:29" ht="15.75" hidden="1">
      <c r="A503" s="533" t="s">
        <v>2727</v>
      </c>
      <c r="B503" s="533">
        <v>11</v>
      </c>
      <c r="C503" s="533" t="s">
        <v>446</v>
      </c>
      <c r="D503" s="572" t="s">
        <v>1842</v>
      </c>
      <c r="E503" s="571" t="str">
        <f t="shared" si="471"/>
        <v xml:space="preserve"> FOOD SERVICE EQUIPMENT</v>
      </c>
      <c r="F503" s="533" t="str">
        <f t="shared" si="426"/>
        <v>ME</v>
      </c>
      <c r="G503" s="533" t="s">
        <v>2722</v>
      </c>
      <c r="H503" s="533">
        <v>502</v>
      </c>
      <c r="I503" s="533" t="str">
        <f t="shared" ref="I503:J503" si="485">I501</f>
        <v>KITCHEN AREA</v>
      </c>
      <c r="J503" s="533" t="str">
        <f t="shared" si="485"/>
        <v>KITCHEN AREA</v>
      </c>
      <c r="K503" s="278" t="s">
        <v>78</v>
      </c>
      <c r="L503" s="278" t="s">
        <v>460</v>
      </c>
      <c r="M503" s="274">
        <v>1</v>
      </c>
      <c r="N503" s="630" t="s">
        <v>39</v>
      </c>
      <c r="O503" s="105"/>
      <c r="P503" s="25">
        <f t="shared" si="479"/>
        <v>0</v>
      </c>
      <c r="Q503" s="29"/>
      <c r="R503" s="29"/>
      <c r="X503" s="278" t="s">
        <v>460</v>
      </c>
      <c r="Y503" s="278">
        <v>1</v>
      </c>
      <c r="Z503" s="274" t="s">
        <v>39</v>
      </c>
      <c r="AA503" s="630"/>
      <c r="AB503" s="105">
        <v>0</v>
      </c>
      <c r="AC503" s="105"/>
    </row>
    <row r="504" spans="1:29" ht="15.75" hidden="1">
      <c r="A504" s="533" t="s">
        <v>2727</v>
      </c>
      <c r="B504" s="533">
        <v>11</v>
      </c>
      <c r="C504" s="533" t="s">
        <v>446</v>
      </c>
      <c r="D504" s="572" t="s">
        <v>1842</v>
      </c>
      <c r="E504" s="571" t="str">
        <f t="shared" si="471"/>
        <v xml:space="preserve"> FOOD SERVICE EQUIPMENT</v>
      </c>
      <c r="F504" s="533" t="str">
        <f t="shared" si="426"/>
        <v>ME</v>
      </c>
      <c r="G504" s="533" t="s">
        <v>2725</v>
      </c>
      <c r="H504" s="533">
        <v>503</v>
      </c>
      <c r="I504" s="533" t="str">
        <f>L504</f>
        <v>Vegetable Preparation</v>
      </c>
      <c r="J504" s="533" t="str">
        <f>L504</f>
        <v>Vegetable Preparation</v>
      </c>
      <c r="K504" s="278"/>
      <c r="L504" s="631" t="s">
        <v>1077</v>
      </c>
      <c r="M504" s="274"/>
      <c r="N504" s="630"/>
      <c r="O504" s="105"/>
      <c r="P504" s="105"/>
      <c r="Q504" s="29"/>
      <c r="R504" s="29"/>
      <c r="X504" s="278" t="s">
        <v>1077</v>
      </c>
      <c r="Y504" s="631"/>
      <c r="Z504" s="274"/>
      <c r="AA504" s="630"/>
      <c r="AB504" s="105"/>
      <c r="AC504" s="105"/>
    </row>
    <row r="505" spans="1:29" ht="15.75" hidden="1">
      <c r="A505" s="533" t="s">
        <v>2727</v>
      </c>
      <c r="B505" s="533">
        <v>11</v>
      </c>
      <c r="C505" s="533" t="s">
        <v>446</v>
      </c>
      <c r="D505" s="572" t="s">
        <v>1842</v>
      </c>
      <c r="E505" s="571" t="str">
        <f t="shared" si="471"/>
        <v xml:space="preserve"> FOOD SERVICE EQUIPMENT</v>
      </c>
      <c r="F505" s="533" t="str">
        <f t="shared" si="426"/>
        <v>ME</v>
      </c>
      <c r="G505" s="533" t="s">
        <v>2722</v>
      </c>
      <c r="H505" s="533">
        <v>504</v>
      </c>
      <c r="I505" s="533" t="str">
        <f t="shared" ref="I505:J505" si="486">I503</f>
        <v>KITCHEN AREA</v>
      </c>
      <c r="J505" s="533" t="str">
        <f t="shared" si="486"/>
        <v>KITCHEN AREA</v>
      </c>
      <c r="K505" s="278" t="s">
        <v>302</v>
      </c>
      <c r="L505" s="629" t="s">
        <v>461</v>
      </c>
      <c r="M505" s="274">
        <v>1</v>
      </c>
      <c r="N505" s="630" t="s">
        <v>39</v>
      </c>
      <c r="O505" s="105"/>
      <c r="P505" s="25">
        <f t="shared" ref="P505:P511" si="487">O505*M505</f>
        <v>0</v>
      </c>
      <c r="Q505" s="29"/>
      <c r="R505" s="29"/>
      <c r="X505" s="278" t="s">
        <v>461</v>
      </c>
      <c r="Y505" s="629">
        <v>1</v>
      </c>
      <c r="Z505" s="274" t="s">
        <v>39</v>
      </c>
      <c r="AA505" s="630"/>
      <c r="AB505" s="105">
        <v>0</v>
      </c>
      <c r="AC505" s="105"/>
    </row>
    <row r="506" spans="1:29" ht="15.75" hidden="1">
      <c r="A506" s="533" t="s">
        <v>2727</v>
      </c>
      <c r="B506" s="533">
        <v>11</v>
      </c>
      <c r="C506" s="533" t="s">
        <v>446</v>
      </c>
      <c r="D506" s="572" t="s">
        <v>1842</v>
      </c>
      <c r="E506" s="571" t="str">
        <f t="shared" si="471"/>
        <v xml:space="preserve"> FOOD SERVICE EQUIPMENT</v>
      </c>
      <c r="F506" s="533" t="str">
        <f t="shared" ref="F506:F569" si="488">VLOOKUP(D:D,trade,3,FALSE)</f>
        <v>ME</v>
      </c>
      <c r="G506" s="533" t="s">
        <v>2722</v>
      </c>
      <c r="H506" s="533">
        <v>505</v>
      </c>
      <c r="I506" s="533" t="str">
        <f t="shared" ref="I506:J506" si="489">I504</f>
        <v>Vegetable Preparation</v>
      </c>
      <c r="J506" s="533" t="str">
        <f t="shared" si="489"/>
        <v>Vegetable Preparation</v>
      </c>
      <c r="K506" s="278" t="s">
        <v>304</v>
      </c>
      <c r="L506" s="629" t="s">
        <v>462</v>
      </c>
      <c r="M506" s="274">
        <v>1</v>
      </c>
      <c r="N506" s="270" t="s">
        <v>39</v>
      </c>
      <c r="O506" s="105"/>
      <c r="P506" s="25">
        <f t="shared" si="487"/>
        <v>0</v>
      </c>
      <c r="Q506" s="29"/>
      <c r="R506" s="29"/>
      <c r="X506" s="278" t="s">
        <v>462</v>
      </c>
      <c r="Y506" s="629">
        <v>1</v>
      </c>
      <c r="Z506" s="274" t="s">
        <v>39</v>
      </c>
      <c r="AA506" s="270"/>
      <c r="AB506" s="105">
        <v>0</v>
      </c>
      <c r="AC506" s="105"/>
    </row>
    <row r="507" spans="1:29" ht="15.75" hidden="1">
      <c r="A507" s="533" t="s">
        <v>2727</v>
      </c>
      <c r="B507" s="533">
        <v>11</v>
      </c>
      <c r="C507" s="533" t="s">
        <v>446</v>
      </c>
      <c r="D507" s="572" t="s">
        <v>1842</v>
      </c>
      <c r="E507" s="571" t="str">
        <f t="shared" si="471"/>
        <v xml:space="preserve"> FOOD SERVICE EQUIPMENT</v>
      </c>
      <c r="F507" s="533" t="str">
        <f t="shared" si="488"/>
        <v>ME</v>
      </c>
      <c r="G507" s="533" t="s">
        <v>2722</v>
      </c>
      <c r="H507" s="533">
        <v>506</v>
      </c>
      <c r="I507" s="533" t="str">
        <f t="shared" ref="I507:J507" si="490">I505</f>
        <v>KITCHEN AREA</v>
      </c>
      <c r="J507" s="533" t="str">
        <f t="shared" si="490"/>
        <v>KITCHEN AREA</v>
      </c>
      <c r="K507" s="278" t="s">
        <v>13</v>
      </c>
      <c r="L507" s="629" t="s">
        <v>455</v>
      </c>
      <c r="M507" s="274">
        <v>2</v>
      </c>
      <c r="N507" s="270" t="s">
        <v>39</v>
      </c>
      <c r="O507" s="105"/>
      <c r="P507" s="25">
        <f t="shared" si="487"/>
        <v>0</v>
      </c>
      <c r="Q507" s="29"/>
      <c r="R507" s="29"/>
      <c r="X507" s="278" t="s">
        <v>455</v>
      </c>
      <c r="Y507" s="629">
        <v>2</v>
      </c>
      <c r="Z507" s="274" t="s">
        <v>39</v>
      </c>
      <c r="AA507" s="270"/>
      <c r="AB507" s="105">
        <v>0</v>
      </c>
      <c r="AC507" s="105"/>
    </row>
    <row r="508" spans="1:29" ht="15.75" hidden="1">
      <c r="A508" s="533" t="s">
        <v>2727</v>
      </c>
      <c r="B508" s="533">
        <v>11</v>
      </c>
      <c r="C508" s="533" t="s">
        <v>446</v>
      </c>
      <c r="D508" s="572" t="s">
        <v>1842</v>
      </c>
      <c r="E508" s="571" t="str">
        <f t="shared" si="471"/>
        <v xml:space="preserve"> FOOD SERVICE EQUIPMENT</v>
      </c>
      <c r="F508" s="533" t="str">
        <f t="shared" si="488"/>
        <v>ME</v>
      </c>
      <c r="G508" s="533" t="s">
        <v>2722</v>
      </c>
      <c r="H508" s="533">
        <v>507</v>
      </c>
      <c r="I508" s="533" t="str">
        <f t="shared" ref="I508:J508" si="491">I506</f>
        <v>Vegetable Preparation</v>
      </c>
      <c r="J508" s="533" t="str">
        <f t="shared" si="491"/>
        <v>Vegetable Preparation</v>
      </c>
      <c r="K508" s="278" t="s">
        <v>15</v>
      </c>
      <c r="L508" s="629" t="s">
        <v>463</v>
      </c>
      <c r="M508" s="274">
        <v>1</v>
      </c>
      <c r="N508" s="270" t="s">
        <v>39</v>
      </c>
      <c r="O508" s="105"/>
      <c r="P508" s="25">
        <f t="shared" si="487"/>
        <v>0</v>
      </c>
      <c r="Q508" s="29"/>
      <c r="R508" s="29"/>
      <c r="X508" s="278" t="s">
        <v>463</v>
      </c>
      <c r="Y508" s="629">
        <v>1</v>
      </c>
      <c r="Z508" s="274" t="s">
        <v>39</v>
      </c>
      <c r="AA508" s="270"/>
      <c r="AB508" s="105">
        <v>0</v>
      </c>
      <c r="AC508" s="105"/>
    </row>
    <row r="509" spans="1:29" ht="15.75" hidden="1">
      <c r="A509" s="533" t="s">
        <v>2727</v>
      </c>
      <c r="B509" s="533">
        <v>11</v>
      </c>
      <c r="C509" s="533" t="s">
        <v>446</v>
      </c>
      <c r="D509" s="572" t="s">
        <v>1842</v>
      </c>
      <c r="E509" s="571" t="str">
        <f t="shared" si="471"/>
        <v xml:space="preserve"> FOOD SERVICE EQUIPMENT</v>
      </c>
      <c r="F509" s="533" t="str">
        <f t="shared" si="488"/>
        <v>ME</v>
      </c>
      <c r="G509" s="533" t="s">
        <v>2722</v>
      </c>
      <c r="H509" s="533">
        <v>508</v>
      </c>
      <c r="I509" s="533" t="str">
        <f t="shared" ref="I509:J509" si="492">I507</f>
        <v>KITCHEN AREA</v>
      </c>
      <c r="J509" s="533" t="str">
        <f t="shared" si="492"/>
        <v>KITCHEN AREA</v>
      </c>
      <c r="K509" s="278" t="s">
        <v>17</v>
      </c>
      <c r="L509" s="629" t="s">
        <v>454</v>
      </c>
      <c r="M509" s="274">
        <v>1</v>
      </c>
      <c r="N509" s="270" t="s">
        <v>39</v>
      </c>
      <c r="O509" s="105"/>
      <c r="P509" s="25">
        <f t="shared" si="487"/>
        <v>0</v>
      </c>
      <c r="Q509" s="29"/>
      <c r="R509" s="29"/>
      <c r="X509" s="278" t="s">
        <v>454</v>
      </c>
      <c r="Y509" s="629">
        <v>1</v>
      </c>
      <c r="Z509" s="274" t="s">
        <v>39</v>
      </c>
      <c r="AA509" s="270"/>
      <c r="AB509" s="105">
        <v>0</v>
      </c>
      <c r="AC509" s="105"/>
    </row>
    <row r="510" spans="1:29" ht="15.75" hidden="1">
      <c r="A510" s="533" t="s">
        <v>2727</v>
      </c>
      <c r="B510" s="533">
        <v>11</v>
      </c>
      <c r="C510" s="533" t="s">
        <v>446</v>
      </c>
      <c r="D510" s="572" t="s">
        <v>1842</v>
      </c>
      <c r="E510" s="571" t="str">
        <f t="shared" si="471"/>
        <v xml:space="preserve"> FOOD SERVICE EQUIPMENT</v>
      </c>
      <c r="F510" s="533" t="str">
        <f t="shared" si="488"/>
        <v>ME</v>
      </c>
      <c r="G510" s="533" t="s">
        <v>2722</v>
      </c>
      <c r="H510" s="533">
        <v>509</v>
      </c>
      <c r="I510" s="533" t="str">
        <f t="shared" ref="I510:J510" si="493">I508</f>
        <v>Vegetable Preparation</v>
      </c>
      <c r="J510" s="533" t="str">
        <f t="shared" si="493"/>
        <v>Vegetable Preparation</v>
      </c>
      <c r="K510" s="278" t="s">
        <v>19</v>
      </c>
      <c r="L510" s="629" t="s">
        <v>464</v>
      </c>
      <c r="M510" s="274">
        <v>1</v>
      </c>
      <c r="N510" s="270" t="s">
        <v>39</v>
      </c>
      <c r="O510" s="105"/>
      <c r="P510" s="25">
        <f t="shared" si="487"/>
        <v>0</v>
      </c>
      <c r="Q510" s="29"/>
      <c r="R510" s="29"/>
      <c r="X510" s="278" t="s">
        <v>464</v>
      </c>
      <c r="Y510" s="629">
        <v>1</v>
      </c>
      <c r="Z510" s="274" t="s">
        <v>39</v>
      </c>
      <c r="AA510" s="270"/>
      <c r="AB510" s="105">
        <v>0</v>
      </c>
      <c r="AC510" s="105"/>
    </row>
    <row r="511" spans="1:29" ht="15.75" hidden="1">
      <c r="A511" s="533" t="s">
        <v>2727</v>
      </c>
      <c r="B511" s="533">
        <v>11</v>
      </c>
      <c r="C511" s="533" t="s">
        <v>446</v>
      </c>
      <c r="D511" s="572" t="s">
        <v>1842</v>
      </c>
      <c r="E511" s="571" t="str">
        <f t="shared" si="471"/>
        <v xml:space="preserve"> FOOD SERVICE EQUIPMENT</v>
      </c>
      <c r="F511" s="533" t="str">
        <f t="shared" si="488"/>
        <v>ME</v>
      </c>
      <c r="G511" s="533" t="s">
        <v>2722</v>
      </c>
      <c r="H511" s="533">
        <v>510</v>
      </c>
      <c r="I511" s="533" t="str">
        <f t="shared" ref="I511:J511" si="494">I509</f>
        <v>KITCHEN AREA</v>
      </c>
      <c r="J511" s="533" t="str">
        <f t="shared" si="494"/>
        <v>KITCHEN AREA</v>
      </c>
      <c r="K511" s="278" t="s">
        <v>20</v>
      </c>
      <c r="L511" s="278" t="s">
        <v>465</v>
      </c>
      <c r="M511" s="274">
        <v>1</v>
      </c>
      <c r="N511" s="270" t="s">
        <v>39</v>
      </c>
      <c r="O511" s="105"/>
      <c r="P511" s="25">
        <f t="shared" si="487"/>
        <v>0</v>
      </c>
      <c r="Q511" s="29"/>
      <c r="R511" s="29"/>
      <c r="X511" s="278" t="s">
        <v>465</v>
      </c>
      <c r="Y511" s="278">
        <v>1</v>
      </c>
      <c r="Z511" s="274" t="s">
        <v>39</v>
      </c>
      <c r="AA511" s="270"/>
      <c r="AB511" s="105">
        <v>0</v>
      </c>
      <c r="AC511" s="105"/>
    </row>
    <row r="512" spans="1:29" ht="15.75" hidden="1">
      <c r="A512" s="533" t="s">
        <v>2727</v>
      </c>
      <c r="B512" s="533">
        <v>11</v>
      </c>
      <c r="C512" s="533" t="s">
        <v>446</v>
      </c>
      <c r="D512" s="572" t="s">
        <v>1842</v>
      </c>
      <c r="E512" s="571" t="str">
        <f t="shared" si="471"/>
        <v xml:space="preserve"> FOOD SERVICE EQUIPMENT</v>
      </c>
      <c r="F512" s="533" t="str">
        <f t="shared" si="488"/>
        <v>ME</v>
      </c>
      <c r="G512" s="533" t="s">
        <v>2725</v>
      </c>
      <c r="H512" s="533">
        <v>511</v>
      </c>
      <c r="I512" s="533" t="str">
        <f>L512</f>
        <v>Meat &amp; Poultry Preparation</v>
      </c>
      <c r="J512" s="533" t="str">
        <f>L512</f>
        <v>Meat &amp; Poultry Preparation</v>
      </c>
      <c r="K512" s="278"/>
      <c r="L512" s="631" t="s">
        <v>466</v>
      </c>
      <c r="M512" s="273"/>
      <c r="N512" s="270"/>
      <c r="O512" s="105"/>
      <c r="P512" s="105"/>
      <c r="Q512" s="29"/>
      <c r="R512" s="29"/>
      <c r="X512" s="278" t="s">
        <v>466</v>
      </c>
      <c r="Y512" s="631"/>
      <c r="Z512" s="273"/>
      <c r="AA512" s="270"/>
      <c r="AB512" s="105"/>
      <c r="AC512" s="105"/>
    </row>
    <row r="513" spans="1:29" ht="15.75" hidden="1">
      <c r="A513" s="533" t="s">
        <v>2727</v>
      </c>
      <c r="B513" s="533">
        <v>11</v>
      </c>
      <c r="C513" s="533" t="s">
        <v>446</v>
      </c>
      <c r="D513" s="572" t="s">
        <v>1842</v>
      </c>
      <c r="E513" s="571" t="str">
        <f t="shared" si="471"/>
        <v xml:space="preserve"> FOOD SERVICE EQUIPMENT</v>
      </c>
      <c r="F513" s="533" t="str">
        <f t="shared" si="488"/>
        <v>ME</v>
      </c>
      <c r="G513" s="533" t="s">
        <v>2722</v>
      </c>
      <c r="H513" s="533">
        <v>512</v>
      </c>
      <c r="I513" s="533" t="str">
        <f t="shared" ref="I513:J513" si="495">I511</f>
        <v>KITCHEN AREA</v>
      </c>
      <c r="J513" s="533" t="str">
        <f t="shared" si="495"/>
        <v>KITCHEN AREA</v>
      </c>
      <c r="K513" s="278" t="s">
        <v>21</v>
      </c>
      <c r="L513" s="629" t="s">
        <v>467</v>
      </c>
      <c r="M513" s="274">
        <v>1</v>
      </c>
      <c r="N513" s="630" t="s">
        <v>39</v>
      </c>
      <c r="O513" s="105"/>
      <c r="P513" s="25">
        <f t="shared" ref="P513:P519" si="496">O513*M513</f>
        <v>0</v>
      </c>
      <c r="Q513" s="29"/>
      <c r="R513" s="29"/>
      <c r="X513" s="278" t="s">
        <v>467</v>
      </c>
      <c r="Y513" s="629">
        <v>1</v>
      </c>
      <c r="Z513" s="274" t="s">
        <v>39</v>
      </c>
      <c r="AA513" s="630"/>
      <c r="AB513" s="105">
        <v>0</v>
      </c>
      <c r="AC513" s="105"/>
    </row>
    <row r="514" spans="1:29" ht="15.75" hidden="1">
      <c r="A514" s="533" t="s">
        <v>2727</v>
      </c>
      <c r="B514" s="533">
        <v>11</v>
      </c>
      <c r="C514" s="533" t="s">
        <v>446</v>
      </c>
      <c r="D514" s="572" t="s">
        <v>1842</v>
      </c>
      <c r="E514" s="571" t="str">
        <f t="shared" si="471"/>
        <v xml:space="preserve"> FOOD SERVICE EQUIPMENT</v>
      </c>
      <c r="F514" s="533" t="str">
        <f t="shared" si="488"/>
        <v>ME</v>
      </c>
      <c r="G514" s="533" t="s">
        <v>2722</v>
      </c>
      <c r="H514" s="533">
        <v>513</v>
      </c>
      <c r="I514" s="533" t="str">
        <f t="shared" ref="I514:J514" si="497">I512</f>
        <v>Meat &amp; Poultry Preparation</v>
      </c>
      <c r="J514" s="533" t="str">
        <f t="shared" si="497"/>
        <v>Meat &amp; Poultry Preparation</v>
      </c>
      <c r="K514" s="278" t="s">
        <v>45</v>
      </c>
      <c r="L514" s="233" t="s">
        <v>468</v>
      </c>
      <c r="M514" s="236">
        <v>1</v>
      </c>
      <c r="N514" s="236" t="s">
        <v>39</v>
      </c>
      <c r="O514" s="105"/>
      <c r="P514" s="25">
        <f t="shared" si="496"/>
        <v>0</v>
      </c>
      <c r="Q514" s="29"/>
      <c r="R514" s="29"/>
      <c r="X514" s="278" t="s">
        <v>468</v>
      </c>
      <c r="Y514" s="233">
        <v>1</v>
      </c>
      <c r="Z514" s="236" t="s">
        <v>39</v>
      </c>
      <c r="AA514" s="236"/>
      <c r="AB514" s="105">
        <v>0</v>
      </c>
      <c r="AC514" s="105"/>
    </row>
    <row r="515" spans="1:29" ht="15.75" hidden="1">
      <c r="A515" s="533" t="s">
        <v>2727</v>
      </c>
      <c r="B515" s="533">
        <v>11</v>
      </c>
      <c r="C515" s="533" t="s">
        <v>446</v>
      </c>
      <c r="D515" s="572" t="s">
        <v>1842</v>
      </c>
      <c r="E515" s="571" t="str">
        <f t="shared" si="471"/>
        <v xml:space="preserve"> FOOD SERVICE EQUIPMENT</v>
      </c>
      <c r="F515" s="533" t="str">
        <f t="shared" si="488"/>
        <v>ME</v>
      </c>
      <c r="G515" s="533" t="s">
        <v>2722</v>
      </c>
      <c r="H515" s="533">
        <v>514</v>
      </c>
      <c r="I515" s="533" t="str">
        <f t="shared" ref="I515:J515" si="498">I513</f>
        <v>KITCHEN AREA</v>
      </c>
      <c r="J515" s="533" t="str">
        <f t="shared" si="498"/>
        <v>KITCHEN AREA</v>
      </c>
      <c r="K515" s="278" t="s">
        <v>48</v>
      </c>
      <c r="L515" s="629" t="s">
        <v>455</v>
      </c>
      <c r="M515" s="274">
        <v>2</v>
      </c>
      <c r="N515" s="630" t="s">
        <v>39</v>
      </c>
      <c r="O515" s="105"/>
      <c r="P515" s="25">
        <f t="shared" si="496"/>
        <v>0</v>
      </c>
      <c r="Q515" s="29"/>
      <c r="R515" s="29"/>
      <c r="X515" s="278" t="s">
        <v>455</v>
      </c>
      <c r="Y515" s="629">
        <v>2</v>
      </c>
      <c r="Z515" s="274" t="s">
        <v>39</v>
      </c>
      <c r="AA515" s="630"/>
      <c r="AB515" s="105">
        <v>0</v>
      </c>
      <c r="AC515" s="105"/>
    </row>
    <row r="516" spans="1:29" ht="15.75" hidden="1">
      <c r="A516" s="533" t="s">
        <v>2727</v>
      </c>
      <c r="B516" s="533">
        <v>11</v>
      </c>
      <c r="C516" s="533" t="s">
        <v>446</v>
      </c>
      <c r="D516" s="572" t="s">
        <v>1842</v>
      </c>
      <c r="E516" s="571" t="str">
        <f t="shared" si="471"/>
        <v xml:space="preserve"> FOOD SERVICE EQUIPMENT</v>
      </c>
      <c r="F516" s="533" t="str">
        <f t="shared" si="488"/>
        <v>ME</v>
      </c>
      <c r="G516" s="533" t="s">
        <v>2722</v>
      </c>
      <c r="H516" s="533">
        <v>515</v>
      </c>
      <c r="I516" s="533" t="str">
        <f t="shared" ref="I516:J516" si="499">I514</f>
        <v>Meat &amp; Poultry Preparation</v>
      </c>
      <c r="J516" s="533" t="str">
        <f t="shared" si="499"/>
        <v>Meat &amp; Poultry Preparation</v>
      </c>
      <c r="K516" s="278" t="s">
        <v>50</v>
      </c>
      <c r="L516" s="629" t="s">
        <v>469</v>
      </c>
      <c r="M516" s="274">
        <v>1</v>
      </c>
      <c r="N516" s="630" t="s">
        <v>39</v>
      </c>
      <c r="O516" s="105"/>
      <c r="P516" s="25">
        <f t="shared" si="496"/>
        <v>0</v>
      </c>
      <c r="Q516" s="29"/>
      <c r="R516" s="29"/>
      <c r="X516" s="278" t="s">
        <v>469</v>
      </c>
      <c r="Y516" s="629">
        <v>1</v>
      </c>
      <c r="Z516" s="274" t="s">
        <v>39</v>
      </c>
      <c r="AA516" s="630"/>
      <c r="AB516" s="105">
        <v>0</v>
      </c>
      <c r="AC516" s="105"/>
    </row>
    <row r="517" spans="1:29" ht="15.75" hidden="1">
      <c r="A517" s="533" t="s">
        <v>2727</v>
      </c>
      <c r="B517" s="533">
        <v>11</v>
      </c>
      <c r="C517" s="533" t="s">
        <v>446</v>
      </c>
      <c r="D517" s="572" t="s">
        <v>1842</v>
      </c>
      <c r="E517" s="571" t="str">
        <f t="shared" si="471"/>
        <v xml:space="preserve"> FOOD SERVICE EQUIPMENT</v>
      </c>
      <c r="F517" s="533" t="str">
        <f t="shared" si="488"/>
        <v>ME</v>
      </c>
      <c r="G517" s="533" t="s">
        <v>2722</v>
      </c>
      <c r="H517" s="533">
        <v>516</v>
      </c>
      <c r="I517" s="533" t="str">
        <f t="shared" ref="I517:J517" si="500">I515</f>
        <v>KITCHEN AREA</v>
      </c>
      <c r="J517" s="533" t="str">
        <f t="shared" si="500"/>
        <v>KITCHEN AREA</v>
      </c>
      <c r="K517" s="278" t="s">
        <v>76</v>
      </c>
      <c r="L517" s="629" t="s">
        <v>470</v>
      </c>
      <c r="M517" s="274">
        <v>1</v>
      </c>
      <c r="N517" s="630" t="s">
        <v>39</v>
      </c>
      <c r="O517" s="105"/>
      <c r="P517" s="25">
        <f t="shared" si="496"/>
        <v>0</v>
      </c>
      <c r="Q517" s="29"/>
      <c r="R517" s="29"/>
      <c r="X517" s="278" t="s">
        <v>470</v>
      </c>
      <c r="Y517" s="629">
        <v>1</v>
      </c>
      <c r="Z517" s="274" t="s">
        <v>39</v>
      </c>
      <c r="AA517" s="630"/>
      <c r="AB517" s="105">
        <v>0</v>
      </c>
      <c r="AC517" s="105"/>
    </row>
    <row r="518" spans="1:29" ht="15.75" hidden="1">
      <c r="A518" s="533" t="s">
        <v>2727</v>
      </c>
      <c r="B518" s="533">
        <v>11</v>
      </c>
      <c r="C518" s="533" t="s">
        <v>446</v>
      </c>
      <c r="D518" s="572" t="s">
        <v>1842</v>
      </c>
      <c r="E518" s="571" t="str">
        <f t="shared" si="471"/>
        <v xml:space="preserve"> FOOD SERVICE EQUIPMENT</v>
      </c>
      <c r="F518" s="533" t="str">
        <f t="shared" si="488"/>
        <v>ME</v>
      </c>
      <c r="G518" s="533" t="s">
        <v>2722</v>
      </c>
      <c r="H518" s="533">
        <v>517</v>
      </c>
      <c r="I518" s="533" t="str">
        <f t="shared" ref="I518:J518" si="501">I516</f>
        <v>Meat &amp; Poultry Preparation</v>
      </c>
      <c r="J518" s="533" t="str">
        <f t="shared" si="501"/>
        <v>Meat &amp; Poultry Preparation</v>
      </c>
      <c r="K518" s="278" t="s">
        <v>77</v>
      </c>
      <c r="L518" s="629" t="s">
        <v>464</v>
      </c>
      <c r="M518" s="274">
        <v>1</v>
      </c>
      <c r="N518" s="630" t="s">
        <v>39</v>
      </c>
      <c r="O518" s="105"/>
      <c r="P518" s="25">
        <f t="shared" si="496"/>
        <v>0</v>
      </c>
      <c r="Q518" s="29"/>
      <c r="R518" s="29"/>
      <c r="X518" s="278" t="s">
        <v>464</v>
      </c>
      <c r="Y518" s="629">
        <v>1</v>
      </c>
      <c r="Z518" s="274" t="s">
        <v>39</v>
      </c>
      <c r="AA518" s="630"/>
      <c r="AB518" s="105">
        <v>0</v>
      </c>
      <c r="AC518" s="105"/>
    </row>
    <row r="519" spans="1:29" ht="15.75" hidden="1">
      <c r="A519" s="533" t="s">
        <v>2727</v>
      </c>
      <c r="B519" s="533">
        <v>11</v>
      </c>
      <c r="C519" s="533" t="s">
        <v>446</v>
      </c>
      <c r="D519" s="572" t="s">
        <v>1842</v>
      </c>
      <c r="E519" s="571" t="str">
        <f t="shared" si="471"/>
        <v xml:space="preserve"> FOOD SERVICE EQUIPMENT</v>
      </c>
      <c r="F519" s="533" t="str">
        <f t="shared" si="488"/>
        <v>ME</v>
      </c>
      <c r="G519" s="533" t="s">
        <v>2722</v>
      </c>
      <c r="H519" s="533">
        <v>518</v>
      </c>
      <c r="I519" s="533" t="str">
        <f t="shared" ref="I519:J519" si="502">I517</f>
        <v>KITCHEN AREA</v>
      </c>
      <c r="J519" s="533" t="str">
        <f t="shared" si="502"/>
        <v>KITCHEN AREA</v>
      </c>
      <c r="K519" s="278" t="s">
        <v>78</v>
      </c>
      <c r="L519" s="278" t="s">
        <v>471</v>
      </c>
      <c r="M519" s="274">
        <v>1</v>
      </c>
      <c r="N519" s="630" t="s">
        <v>39</v>
      </c>
      <c r="O519" s="105"/>
      <c r="P519" s="25">
        <f t="shared" si="496"/>
        <v>0</v>
      </c>
      <c r="Q519" s="29"/>
      <c r="R519" s="29"/>
      <c r="X519" s="278" t="s">
        <v>471</v>
      </c>
      <c r="Y519" s="278">
        <v>1</v>
      </c>
      <c r="Z519" s="274" t="s">
        <v>39</v>
      </c>
      <c r="AA519" s="630"/>
      <c r="AB519" s="105">
        <v>0</v>
      </c>
      <c r="AC519" s="105"/>
    </row>
    <row r="520" spans="1:29" ht="15.75" hidden="1">
      <c r="A520" s="533" t="s">
        <v>2727</v>
      </c>
      <c r="B520" s="533">
        <v>11</v>
      </c>
      <c r="C520" s="533" t="s">
        <v>446</v>
      </c>
      <c r="D520" s="572" t="s">
        <v>1842</v>
      </c>
      <c r="E520" s="571" t="str">
        <f t="shared" si="471"/>
        <v xml:space="preserve"> FOOD SERVICE EQUIPMENT</v>
      </c>
      <c r="F520" s="533" t="str">
        <f t="shared" si="488"/>
        <v>ME</v>
      </c>
      <c r="G520" s="533" t="s">
        <v>2725</v>
      </c>
      <c r="H520" s="533">
        <v>519</v>
      </c>
      <c r="I520" s="533" t="str">
        <f>L520</f>
        <v>Bakery &amp; Pastry</v>
      </c>
      <c r="J520" s="533" t="str">
        <f>L520</f>
        <v>Bakery &amp; Pastry</v>
      </c>
      <c r="K520" s="278"/>
      <c r="L520" s="631" t="s">
        <v>472</v>
      </c>
      <c r="M520" s="273"/>
      <c r="N520" s="270"/>
      <c r="O520" s="105"/>
      <c r="P520" s="105"/>
      <c r="Q520" s="29"/>
      <c r="R520" s="29"/>
      <c r="X520" s="278" t="s">
        <v>472</v>
      </c>
      <c r="Y520" s="631"/>
      <c r="Z520" s="273"/>
      <c r="AA520" s="270"/>
      <c r="AB520" s="105"/>
      <c r="AC520" s="105"/>
    </row>
    <row r="521" spans="1:29" ht="15.75" hidden="1">
      <c r="A521" s="533" t="s">
        <v>2727</v>
      </c>
      <c r="B521" s="533">
        <v>11</v>
      </c>
      <c r="C521" s="533" t="s">
        <v>446</v>
      </c>
      <c r="D521" s="572" t="s">
        <v>1842</v>
      </c>
      <c r="E521" s="571" t="str">
        <f t="shared" si="471"/>
        <v xml:space="preserve"> FOOD SERVICE EQUIPMENT</v>
      </c>
      <c r="F521" s="533" t="str">
        <f t="shared" si="488"/>
        <v>ME</v>
      </c>
      <c r="G521" s="533" t="s">
        <v>2722</v>
      </c>
      <c r="H521" s="533">
        <v>520</v>
      </c>
      <c r="I521" s="533" t="str">
        <f t="shared" ref="I521:J521" si="503">I519</f>
        <v>KITCHEN AREA</v>
      </c>
      <c r="J521" s="533" t="str">
        <f t="shared" si="503"/>
        <v>KITCHEN AREA</v>
      </c>
      <c r="K521" s="278" t="s">
        <v>302</v>
      </c>
      <c r="L521" s="233" t="s">
        <v>473</v>
      </c>
      <c r="M521" s="274">
        <v>1</v>
      </c>
      <c r="N521" s="274" t="s">
        <v>39</v>
      </c>
      <c r="O521" s="105"/>
      <c r="P521" s="25">
        <f t="shared" ref="P521:P534" si="504">O521*M521</f>
        <v>0</v>
      </c>
      <c r="Q521" s="29"/>
      <c r="R521" s="29"/>
      <c r="X521" s="278" t="s">
        <v>473</v>
      </c>
      <c r="Y521" s="233">
        <v>1</v>
      </c>
      <c r="Z521" s="274" t="s">
        <v>39</v>
      </c>
      <c r="AA521" s="274"/>
      <c r="AB521" s="105">
        <v>0</v>
      </c>
      <c r="AC521" s="105"/>
    </row>
    <row r="522" spans="1:29" ht="15.75" hidden="1">
      <c r="A522" s="533" t="s">
        <v>2727</v>
      </c>
      <c r="B522" s="533">
        <v>11</v>
      </c>
      <c r="C522" s="533" t="s">
        <v>446</v>
      </c>
      <c r="D522" s="572" t="s">
        <v>1842</v>
      </c>
      <c r="E522" s="571" t="str">
        <f t="shared" si="471"/>
        <v xml:space="preserve"> FOOD SERVICE EQUIPMENT</v>
      </c>
      <c r="F522" s="533" t="str">
        <f t="shared" si="488"/>
        <v>ME</v>
      </c>
      <c r="G522" s="533" t="s">
        <v>2722</v>
      </c>
      <c r="H522" s="533">
        <v>521</v>
      </c>
      <c r="I522" s="533" t="str">
        <f t="shared" ref="I522:J522" si="505">I520</f>
        <v>Bakery &amp; Pastry</v>
      </c>
      <c r="J522" s="533" t="str">
        <f t="shared" si="505"/>
        <v>Bakery &amp; Pastry</v>
      </c>
      <c r="K522" s="278" t="s">
        <v>304</v>
      </c>
      <c r="L522" s="629" t="s">
        <v>469</v>
      </c>
      <c r="M522" s="274">
        <v>2</v>
      </c>
      <c r="N522" s="630" t="s">
        <v>39</v>
      </c>
      <c r="O522" s="105"/>
      <c r="P522" s="25">
        <f t="shared" si="504"/>
        <v>0</v>
      </c>
      <c r="Q522" s="29"/>
      <c r="R522" s="29"/>
      <c r="X522" s="278" t="s">
        <v>469</v>
      </c>
      <c r="Y522" s="629">
        <v>2</v>
      </c>
      <c r="Z522" s="274" t="s">
        <v>39</v>
      </c>
      <c r="AA522" s="630"/>
      <c r="AB522" s="105">
        <v>0</v>
      </c>
      <c r="AC522" s="105"/>
    </row>
    <row r="523" spans="1:29" ht="15.75" hidden="1">
      <c r="A523" s="533" t="s">
        <v>2727</v>
      </c>
      <c r="B523" s="533">
        <v>11</v>
      </c>
      <c r="C523" s="533" t="s">
        <v>446</v>
      </c>
      <c r="D523" s="572" t="s">
        <v>1842</v>
      </c>
      <c r="E523" s="571" t="str">
        <f t="shared" si="471"/>
        <v xml:space="preserve"> FOOD SERVICE EQUIPMENT</v>
      </c>
      <c r="F523" s="533" t="str">
        <f t="shared" si="488"/>
        <v>ME</v>
      </c>
      <c r="G523" s="533" t="s">
        <v>2722</v>
      </c>
      <c r="H523" s="533">
        <v>522</v>
      </c>
      <c r="I523" s="533" t="str">
        <f t="shared" ref="I523:J523" si="506">I521</f>
        <v>KITCHEN AREA</v>
      </c>
      <c r="J523" s="533" t="str">
        <f t="shared" si="506"/>
        <v>KITCHEN AREA</v>
      </c>
      <c r="K523" s="278" t="s">
        <v>306</v>
      </c>
      <c r="L523" s="629" t="s">
        <v>455</v>
      </c>
      <c r="M523" s="274">
        <v>2</v>
      </c>
      <c r="N523" s="630" t="s">
        <v>39</v>
      </c>
      <c r="O523" s="105"/>
      <c r="P523" s="25">
        <f t="shared" si="504"/>
        <v>0</v>
      </c>
      <c r="Q523" s="29"/>
      <c r="R523" s="29"/>
      <c r="X523" s="278" t="s">
        <v>455</v>
      </c>
      <c r="Y523" s="629">
        <v>2</v>
      </c>
      <c r="Z523" s="274" t="s">
        <v>39</v>
      </c>
      <c r="AA523" s="630"/>
      <c r="AB523" s="105">
        <v>0</v>
      </c>
      <c r="AC523" s="105"/>
    </row>
    <row r="524" spans="1:29" ht="15.75" hidden="1">
      <c r="A524" s="533" t="s">
        <v>2727</v>
      </c>
      <c r="B524" s="533">
        <v>11</v>
      </c>
      <c r="C524" s="533" t="s">
        <v>446</v>
      </c>
      <c r="D524" s="572" t="s">
        <v>1842</v>
      </c>
      <c r="E524" s="571" t="str">
        <f t="shared" si="471"/>
        <v xml:space="preserve"> FOOD SERVICE EQUIPMENT</v>
      </c>
      <c r="F524" s="533" t="str">
        <f t="shared" si="488"/>
        <v>ME</v>
      </c>
      <c r="G524" s="533" t="s">
        <v>2722</v>
      </c>
      <c r="H524" s="533">
        <v>523</v>
      </c>
      <c r="I524" s="533" t="str">
        <f t="shared" ref="I524:J524" si="507">I522</f>
        <v>Bakery &amp; Pastry</v>
      </c>
      <c r="J524" s="533" t="str">
        <f t="shared" si="507"/>
        <v>Bakery &amp; Pastry</v>
      </c>
      <c r="K524" s="278" t="s">
        <v>341</v>
      </c>
      <c r="L524" s="629" t="s">
        <v>474</v>
      </c>
      <c r="M524" s="274">
        <v>1</v>
      </c>
      <c r="N524" s="630" t="s">
        <v>39</v>
      </c>
      <c r="O524" s="105"/>
      <c r="P524" s="25">
        <f t="shared" si="504"/>
        <v>0</v>
      </c>
      <c r="Q524" s="29"/>
      <c r="R524" s="29"/>
      <c r="X524" s="278" t="s">
        <v>474</v>
      </c>
      <c r="Y524" s="629">
        <v>1</v>
      </c>
      <c r="Z524" s="274" t="s">
        <v>39</v>
      </c>
      <c r="AA524" s="630"/>
      <c r="AB524" s="105">
        <v>0</v>
      </c>
      <c r="AC524" s="105"/>
    </row>
    <row r="525" spans="1:29" ht="15.75" hidden="1">
      <c r="A525" s="533" t="s">
        <v>2727</v>
      </c>
      <c r="B525" s="533">
        <v>11</v>
      </c>
      <c r="C525" s="533" t="s">
        <v>446</v>
      </c>
      <c r="D525" s="572" t="s">
        <v>1842</v>
      </c>
      <c r="E525" s="571" t="str">
        <f t="shared" si="471"/>
        <v xml:space="preserve"> FOOD SERVICE EQUIPMENT</v>
      </c>
      <c r="F525" s="533" t="str">
        <f t="shared" si="488"/>
        <v>ME</v>
      </c>
      <c r="G525" s="533" t="s">
        <v>2722</v>
      </c>
      <c r="H525" s="533">
        <v>524</v>
      </c>
      <c r="I525" s="533" t="str">
        <f t="shared" ref="I525:J525" si="508">I523</f>
        <v>KITCHEN AREA</v>
      </c>
      <c r="J525" s="533" t="str">
        <f t="shared" si="508"/>
        <v>KITCHEN AREA</v>
      </c>
      <c r="K525" s="278" t="s">
        <v>343</v>
      </c>
      <c r="L525" s="629" t="s">
        <v>475</v>
      </c>
      <c r="M525" s="274">
        <v>1</v>
      </c>
      <c r="N525" s="630" t="s">
        <v>39</v>
      </c>
      <c r="O525" s="105"/>
      <c r="P525" s="25">
        <f t="shared" si="504"/>
        <v>0</v>
      </c>
      <c r="Q525" s="29"/>
      <c r="R525" s="29"/>
      <c r="X525" s="278" t="s">
        <v>475</v>
      </c>
      <c r="Y525" s="629">
        <v>1</v>
      </c>
      <c r="Z525" s="274" t="s">
        <v>39</v>
      </c>
      <c r="AA525" s="630"/>
      <c r="AB525" s="105">
        <v>0</v>
      </c>
      <c r="AC525" s="105"/>
    </row>
    <row r="526" spans="1:29" ht="15.75" hidden="1">
      <c r="A526" s="533" t="s">
        <v>2727</v>
      </c>
      <c r="B526" s="533">
        <v>11</v>
      </c>
      <c r="C526" s="533" t="s">
        <v>446</v>
      </c>
      <c r="D526" s="572" t="s">
        <v>1842</v>
      </c>
      <c r="E526" s="571" t="str">
        <f t="shared" si="471"/>
        <v xml:space="preserve"> FOOD SERVICE EQUIPMENT</v>
      </c>
      <c r="F526" s="533" t="str">
        <f t="shared" si="488"/>
        <v>ME</v>
      </c>
      <c r="G526" s="533" t="s">
        <v>2722</v>
      </c>
      <c r="H526" s="533">
        <v>525</v>
      </c>
      <c r="I526" s="533" t="str">
        <f t="shared" ref="I526:J526" si="509">I524</f>
        <v>Bakery &amp; Pastry</v>
      </c>
      <c r="J526" s="533" t="str">
        <f t="shared" si="509"/>
        <v>Bakery &amp; Pastry</v>
      </c>
      <c r="K526" s="278" t="s">
        <v>83</v>
      </c>
      <c r="L526" s="629" t="s">
        <v>476</v>
      </c>
      <c r="M526" s="274">
        <v>1</v>
      </c>
      <c r="N526" s="630" t="s">
        <v>39</v>
      </c>
      <c r="O526" s="105"/>
      <c r="P526" s="25">
        <f t="shared" si="504"/>
        <v>0</v>
      </c>
      <c r="Q526" s="29"/>
      <c r="R526" s="29"/>
      <c r="X526" s="278" t="s">
        <v>476</v>
      </c>
      <c r="Y526" s="629">
        <v>1</v>
      </c>
      <c r="Z526" s="274" t="s">
        <v>39</v>
      </c>
      <c r="AA526" s="630"/>
      <c r="AB526" s="105">
        <v>0</v>
      </c>
      <c r="AC526" s="105"/>
    </row>
    <row r="527" spans="1:29" ht="15.75" hidden="1">
      <c r="A527" s="533" t="s">
        <v>2727</v>
      </c>
      <c r="B527" s="533">
        <v>11</v>
      </c>
      <c r="C527" s="533" t="s">
        <v>446</v>
      </c>
      <c r="D527" s="572" t="s">
        <v>1842</v>
      </c>
      <c r="E527" s="571" t="str">
        <f t="shared" si="471"/>
        <v xml:space="preserve"> FOOD SERVICE EQUIPMENT</v>
      </c>
      <c r="F527" s="533" t="str">
        <f t="shared" si="488"/>
        <v>ME</v>
      </c>
      <c r="G527" s="533" t="s">
        <v>2722</v>
      </c>
      <c r="H527" s="533">
        <v>526</v>
      </c>
      <c r="I527" s="533" t="str">
        <f t="shared" ref="I527:J527" si="510">I525</f>
        <v>KITCHEN AREA</v>
      </c>
      <c r="J527" s="533" t="str">
        <f t="shared" si="510"/>
        <v>KITCHEN AREA</v>
      </c>
      <c r="K527" s="278" t="s">
        <v>13</v>
      </c>
      <c r="L527" s="629" t="s">
        <v>464</v>
      </c>
      <c r="M527" s="274">
        <v>1</v>
      </c>
      <c r="N527" s="630" t="s">
        <v>39</v>
      </c>
      <c r="O527" s="105"/>
      <c r="P527" s="25">
        <f t="shared" si="504"/>
        <v>0</v>
      </c>
      <c r="Q527" s="29"/>
      <c r="R527" s="29"/>
      <c r="X527" s="278" t="s">
        <v>464</v>
      </c>
      <c r="Y527" s="629">
        <v>1</v>
      </c>
      <c r="Z527" s="274" t="s">
        <v>39</v>
      </c>
      <c r="AA527" s="630"/>
      <c r="AB527" s="105">
        <v>0</v>
      </c>
      <c r="AC527" s="105"/>
    </row>
    <row r="528" spans="1:29" ht="15.75" hidden="1">
      <c r="A528" s="533" t="s">
        <v>2727</v>
      </c>
      <c r="B528" s="533">
        <v>11</v>
      </c>
      <c r="C528" s="533" t="s">
        <v>446</v>
      </c>
      <c r="D528" s="572" t="s">
        <v>1842</v>
      </c>
      <c r="E528" s="571" t="str">
        <f t="shared" si="471"/>
        <v xml:space="preserve"> FOOD SERVICE EQUIPMENT</v>
      </c>
      <c r="F528" s="533" t="str">
        <f t="shared" si="488"/>
        <v>ME</v>
      </c>
      <c r="G528" s="533" t="s">
        <v>2722</v>
      </c>
      <c r="H528" s="533">
        <v>527</v>
      </c>
      <c r="I528" s="533" t="str">
        <f t="shared" ref="I528:J528" si="511">I526</f>
        <v>Bakery &amp; Pastry</v>
      </c>
      <c r="J528" s="533" t="str">
        <f t="shared" si="511"/>
        <v>Bakery &amp; Pastry</v>
      </c>
      <c r="K528" s="278" t="s">
        <v>15</v>
      </c>
      <c r="L528" s="629" t="s">
        <v>477</v>
      </c>
      <c r="M528" s="274">
        <v>1</v>
      </c>
      <c r="N528" s="630" t="s">
        <v>39</v>
      </c>
      <c r="O528" s="105"/>
      <c r="P528" s="25">
        <f t="shared" si="504"/>
        <v>0</v>
      </c>
      <c r="Q528" s="29"/>
      <c r="R528" s="29"/>
      <c r="X528" s="278" t="s">
        <v>477</v>
      </c>
      <c r="Y528" s="629">
        <v>1</v>
      </c>
      <c r="Z528" s="274" t="s">
        <v>39</v>
      </c>
      <c r="AA528" s="630"/>
      <c r="AB528" s="105">
        <v>0</v>
      </c>
      <c r="AC528" s="105"/>
    </row>
    <row r="529" spans="1:29" ht="15.75" hidden="1">
      <c r="A529" s="533" t="s">
        <v>2727</v>
      </c>
      <c r="B529" s="533">
        <v>11</v>
      </c>
      <c r="C529" s="533" t="s">
        <v>446</v>
      </c>
      <c r="D529" s="572" t="s">
        <v>1842</v>
      </c>
      <c r="E529" s="571" t="str">
        <f t="shared" si="471"/>
        <v xml:space="preserve"> FOOD SERVICE EQUIPMENT</v>
      </c>
      <c r="F529" s="533" t="str">
        <f t="shared" si="488"/>
        <v>ME</v>
      </c>
      <c r="G529" s="533" t="s">
        <v>2722</v>
      </c>
      <c r="H529" s="533">
        <v>528</v>
      </c>
      <c r="I529" s="533" t="str">
        <f t="shared" ref="I529:J529" si="512">I527</f>
        <v>KITCHEN AREA</v>
      </c>
      <c r="J529" s="533" t="str">
        <f t="shared" si="512"/>
        <v>KITCHEN AREA</v>
      </c>
      <c r="K529" s="278" t="s">
        <v>17</v>
      </c>
      <c r="L529" s="629" t="s">
        <v>478</v>
      </c>
      <c r="M529" s="274">
        <v>1</v>
      </c>
      <c r="N529" s="630" t="s">
        <v>39</v>
      </c>
      <c r="O529" s="105"/>
      <c r="P529" s="25">
        <f t="shared" si="504"/>
        <v>0</v>
      </c>
      <c r="Q529" s="29"/>
      <c r="R529" s="29"/>
      <c r="X529" s="278" t="s">
        <v>478</v>
      </c>
      <c r="Y529" s="629">
        <v>1</v>
      </c>
      <c r="Z529" s="274" t="s">
        <v>39</v>
      </c>
      <c r="AA529" s="630"/>
      <c r="AB529" s="105">
        <v>0</v>
      </c>
      <c r="AC529" s="105"/>
    </row>
    <row r="530" spans="1:29" ht="15.75" hidden="1">
      <c r="A530" s="533" t="s">
        <v>2727</v>
      </c>
      <c r="B530" s="533">
        <v>11</v>
      </c>
      <c r="C530" s="533" t="s">
        <v>446</v>
      </c>
      <c r="D530" s="572" t="s">
        <v>1842</v>
      </c>
      <c r="E530" s="571" t="str">
        <f t="shared" si="471"/>
        <v xml:space="preserve"> FOOD SERVICE EQUIPMENT</v>
      </c>
      <c r="F530" s="533" t="str">
        <f t="shared" si="488"/>
        <v>ME</v>
      </c>
      <c r="G530" s="533" t="s">
        <v>2722</v>
      </c>
      <c r="H530" s="533">
        <v>529</v>
      </c>
      <c r="I530" s="533" t="str">
        <f t="shared" ref="I530:J530" si="513">I528</f>
        <v>Bakery &amp; Pastry</v>
      </c>
      <c r="J530" s="533" t="str">
        <f t="shared" si="513"/>
        <v>Bakery &amp; Pastry</v>
      </c>
      <c r="K530" s="278" t="s">
        <v>19</v>
      </c>
      <c r="L530" s="629" t="s">
        <v>479</v>
      </c>
      <c r="M530" s="274">
        <v>1</v>
      </c>
      <c r="N530" s="630" t="s">
        <v>39</v>
      </c>
      <c r="O530" s="105"/>
      <c r="P530" s="25">
        <f t="shared" si="504"/>
        <v>0</v>
      </c>
      <c r="Q530" s="29"/>
      <c r="R530" s="29"/>
      <c r="X530" s="278" t="s">
        <v>479</v>
      </c>
      <c r="Y530" s="629">
        <v>1</v>
      </c>
      <c r="Z530" s="274" t="s">
        <v>39</v>
      </c>
      <c r="AA530" s="630"/>
      <c r="AB530" s="105">
        <v>0</v>
      </c>
      <c r="AC530" s="105"/>
    </row>
    <row r="531" spans="1:29" ht="15.75" hidden="1">
      <c r="A531" s="533" t="s">
        <v>2727</v>
      </c>
      <c r="B531" s="533">
        <v>11</v>
      </c>
      <c r="C531" s="533" t="s">
        <v>446</v>
      </c>
      <c r="D531" s="572" t="s">
        <v>1842</v>
      </c>
      <c r="E531" s="571" t="str">
        <f t="shared" si="471"/>
        <v xml:space="preserve"> FOOD SERVICE EQUIPMENT</v>
      </c>
      <c r="F531" s="533" t="str">
        <f t="shared" si="488"/>
        <v>ME</v>
      </c>
      <c r="G531" s="533" t="s">
        <v>2722</v>
      </c>
      <c r="H531" s="533">
        <v>530</v>
      </c>
      <c r="I531" s="533" t="str">
        <f t="shared" ref="I531:J531" si="514">I529</f>
        <v>KITCHEN AREA</v>
      </c>
      <c r="J531" s="533" t="str">
        <f t="shared" si="514"/>
        <v>KITCHEN AREA</v>
      </c>
      <c r="K531" s="278" t="s">
        <v>20</v>
      </c>
      <c r="L531" s="233" t="s">
        <v>464</v>
      </c>
      <c r="M531" s="236">
        <v>1</v>
      </c>
      <c r="N531" s="630" t="s">
        <v>39</v>
      </c>
      <c r="O531" s="105"/>
      <c r="P531" s="25">
        <f t="shared" si="504"/>
        <v>0</v>
      </c>
      <c r="Q531" s="29"/>
      <c r="R531" s="29"/>
      <c r="X531" s="278" t="s">
        <v>464</v>
      </c>
      <c r="Y531" s="233">
        <v>1</v>
      </c>
      <c r="Z531" s="236" t="s">
        <v>39</v>
      </c>
      <c r="AA531" s="630"/>
      <c r="AB531" s="105">
        <v>0</v>
      </c>
      <c r="AC531" s="105"/>
    </row>
    <row r="532" spans="1:29" ht="15.75" hidden="1">
      <c r="A532" s="533" t="s">
        <v>2727</v>
      </c>
      <c r="B532" s="533">
        <v>11</v>
      </c>
      <c r="C532" s="533" t="s">
        <v>446</v>
      </c>
      <c r="D532" s="572" t="s">
        <v>1842</v>
      </c>
      <c r="E532" s="571" t="str">
        <f t="shared" si="471"/>
        <v xml:space="preserve"> FOOD SERVICE EQUIPMENT</v>
      </c>
      <c r="F532" s="533" t="str">
        <f t="shared" si="488"/>
        <v>ME</v>
      </c>
      <c r="G532" s="533" t="s">
        <v>2722</v>
      </c>
      <c r="H532" s="533">
        <v>531</v>
      </c>
      <c r="I532" s="533" t="str">
        <f t="shared" ref="I532:J532" si="515">I530</f>
        <v>Bakery &amp; Pastry</v>
      </c>
      <c r="J532" s="533" t="str">
        <f t="shared" si="515"/>
        <v>Bakery &amp; Pastry</v>
      </c>
      <c r="K532" s="278" t="s">
        <v>21</v>
      </c>
      <c r="L532" s="278" t="s">
        <v>480</v>
      </c>
      <c r="M532" s="236">
        <v>1</v>
      </c>
      <c r="N532" s="630" t="s">
        <v>39</v>
      </c>
      <c r="O532" s="105"/>
      <c r="P532" s="25">
        <f t="shared" si="504"/>
        <v>0</v>
      </c>
      <c r="Q532" s="29"/>
      <c r="R532" s="29"/>
      <c r="X532" s="278" t="s">
        <v>480</v>
      </c>
      <c r="Y532" s="278">
        <v>1</v>
      </c>
      <c r="Z532" s="236" t="s">
        <v>39</v>
      </c>
      <c r="AA532" s="630"/>
      <c r="AB532" s="105">
        <v>0</v>
      </c>
      <c r="AC532" s="105"/>
    </row>
    <row r="533" spans="1:29" ht="15.75" hidden="1">
      <c r="A533" s="533" t="s">
        <v>2727</v>
      </c>
      <c r="B533" s="533">
        <v>11</v>
      </c>
      <c r="C533" s="533" t="s">
        <v>446</v>
      </c>
      <c r="D533" s="572" t="s">
        <v>1842</v>
      </c>
      <c r="E533" s="571" t="str">
        <f t="shared" si="471"/>
        <v xml:space="preserve"> FOOD SERVICE EQUIPMENT</v>
      </c>
      <c r="F533" s="533" t="str">
        <f t="shared" si="488"/>
        <v>ME</v>
      </c>
      <c r="G533" s="533" t="s">
        <v>2722</v>
      </c>
      <c r="H533" s="533">
        <v>532</v>
      </c>
      <c r="I533" s="533" t="str">
        <f t="shared" ref="I533:J533" si="516">I531</f>
        <v>KITCHEN AREA</v>
      </c>
      <c r="J533" s="533" t="str">
        <f t="shared" si="516"/>
        <v>KITCHEN AREA</v>
      </c>
      <c r="K533" s="278" t="s">
        <v>45</v>
      </c>
      <c r="L533" s="278" t="s">
        <v>481</v>
      </c>
      <c r="M533" s="236">
        <v>1</v>
      </c>
      <c r="N533" s="630" t="s">
        <v>39</v>
      </c>
      <c r="O533" s="105"/>
      <c r="P533" s="25">
        <f t="shared" si="504"/>
        <v>0</v>
      </c>
      <c r="Q533" s="29"/>
      <c r="R533" s="29"/>
      <c r="X533" s="278" t="s">
        <v>481</v>
      </c>
      <c r="Y533" s="278">
        <v>1</v>
      </c>
      <c r="Z533" s="236" t="s">
        <v>39</v>
      </c>
      <c r="AA533" s="630"/>
      <c r="AB533" s="105">
        <v>0</v>
      </c>
      <c r="AC533" s="105"/>
    </row>
    <row r="534" spans="1:29" ht="15.75" hidden="1">
      <c r="A534" s="533" t="s">
        <v>2727</v>
      </c>
      <c r="B534" s="533">
        <v>11</v>
      </c>
      <c r="C534" s="533" t="s">
        <v>446</v>
      </c>
      <c r="D534" s="572" t="s">
        <v>1842</v>
      </c>
      <c r="E534" s="571" t="str">
        <f t="shared" si="471"/>
        <v xml:space="preserve"> FOOD SERVICE EQUIPMENT</v>
      </c>
      <c r="F534" s="533" t="str">
        <f t="shared" si="488"/>
        <v>ME</v>
      </c>
      <c r="G534" s="533" t="s">
        <v>2722</v>
      </c>
      <c r="H534" s="533">
        <v>533</v>
      </c>
      <c r="I534" s="533" t="str">
        <f t="shared" ref="I534:J534" si="517">I532</f>
        <v>Bakery &amp; Pastry</v>
      </c>
      <c r="J534" s="533" t="str">
        <f t="shared" si="517"/>
        <v>Bakery &amp; Pastry</v>
      </c>
      <c r="K534" s="278" t="s">
        <v>48</v>
      </c>
      <c r="L534" s="278" t="s">
        <v>482</v>
      </c>
      <c r="M534" s="236">
        <v>1</v>
      </c>
      <c r="N534" s="630" t="s">
        <v>39</v>
      </c>
      <c r="O534" s="105"/>
      <c r="P534" s="25">
        <f t="shared" si="504"/>
        <v>0</v>
      </c>
      <c r="Q534" s="29"/>
      <c r="R534" s="29"/>
      <c r="X534" s="278" t="s">
        <v>482</v>
      </c>
      <c r="Y534" s="278">
        <v>1</v>
      </c>
      <c r="Z534" s="236" t="s">
        <v>39</v>
      </c>
      <c r="AA534" s="630"/>
      <c r="AB534" s="105">
        <v>0</v>
      </c>
      <c r="AC534" s="105"/>
    </row>
    <row r="535" spans="1:29" ht="15.75" hidden="1">
      <c r="A535" s="533" t="s">
        <v>2727</v>
      </c>
      <c r="B535" s="533">
        <v>11</v>
      </c>
      <c r="C535" s="533" t="s">
        <v>446</v>
      </c>
      <c r="D535" s="572" t="s">
        <v>1842</v>
      </c>
      <c r="E535" s="571" t="str">
        <f t="shared" si="471"/>
        <v xml:space="preserve"> FOOD SERVICE EQUIPMENT</v>
      </c>
      <c r="F535" s="533" t="str">
        <f t="shared" si="488"/>
        <v>ME</v>
      </c>
      <c r="G535" s="533" t="s">
        <v>2725</v>
      </c>
      <c r="H535" s="533">
        <v>534</v>
      </c>
      <c r="I535" s="533" t="str">
        <f>L535</f>
        <v>Hot Kitchen</v>
      </c>
      <c r="J535" s="533" t="str">
        <f>L535</f>
        <v>Hot Kitchen</v>
      </c>
      <c r="K535" s="278"/>
      <c r="L535" s="631" t="s">
        <v>483</v>
      </c>
      <c r="M535" s="273"/>
      <c r="N535" s="270"/>
      <c r="O535" s="105"/>
      <c r="P535" s="105"/>
      <c r="Q535" s="29"/>
      <c r="R535" s="29"/>
      <c r="X535" s="278" t="s">
        <v>483</v>
      </c>
      <c r="Y535" s="631"/>
      <c r="Z535" s="273"/>
      <c r="AA535" s="270"/>
      <c r="AB535" s="105"/>
      <c r="AC535" s="105"/>
    </row>
    <row r="536" spans="1:29" ht="15.75" hidden="1">
      <c r="A536" s="533" t="s">
        <v>2727</v>
      </c>
      <c r="B536" s="533">
        <v>11</v>
      </c>
      <c r="C536" s="533" t="s">
        <v>446</v>
      </c>
      <c r="D536" s="572" t="s">
        <v>1842</v>
      </c>
      <c r="E536" s="571" t="str">
        <f t="shared" si="471"/>
        <v xml:space="preserve"> FOOD SERVICE EQUIPMENT</v>
      </c>
      <c r="F536" s="533" t="str">
        <f t="shared" si="488"/>
        <v>ME</v>
      </c>
      <c r="G536" s="533" t="s">
        <v>2722</v>
      </c>
      <c r="H536" s="533">
        <v>535</v>
      </c>
      <c r="I536" s="533" t="str">
        <f t="shared" ref="I536:J536" si="518">I534</f>
        <v>Bakery &amp; Pastry</v>
      </c>
      <c r="J536" s="533" t="str">
        <f t="shared" si="518"/>
        <v>Bakery &amp; Pastry</v>
      </c>
      <c r="K536" s="278" t="s">
        <v>50</v>
      </c>
      <c r="L536" s="629" t="s">
        <v>467</v>
      </c>
      <c r="M536" s="274">
        <v>2</v>
      </c>
      <c r="N536" s="630" t="s">
        <v>39</v>
      </c>
      <c r="O536" s="105"/>
      <c r="P536" s="25">
        <f t="shared" ref="P536:P549" si="519">O536*M536</f>
        <v>0</v>
      </c>
      <c r="Q536" s="29"/>
      <c r="R536" s="29"/>
      <c r="X536" s="278" t="s">
        <v>467</v>
      </c>
      <c r="Y536" s="629">
        <v>2</v>
      </c>
      <c r="Z536" s="274" t="s">
        <v>39</v>
      </c>
      <c r="AA536" s="630"/>
      <c r="AB536" s="105">
        <v>0</v>
      </c>
      <c r="AC536" s="105"/>
    </row>
    <row r="537" spans="1:29" ht="15.75" hidden="1">
      <c r="A537" s="533" t="s">
        <v>2727</v>
      </c>
      <c r="B537" s="533">
        <v>11</v>
      </c>
      <c r="C537" s="533" t="s">
        <v>446</v>
      </c>
      <c r="D537" s="572" t="s">
        <v>1842</v>
      </c>
      <c r="E537" s="571" t="str">
        <f t="shared" si="471"/>
        <v xml:space="preserve"> FOOD SERVICE EQUIPMENT</v>
      </c>
      <c r="F537" s="533" t="str">
        <f t="shared" si="488"/>
        <v>ME</v>
      </c>
      <c r="G537" s="533" t="s">
        <v>2722</v>
      </c>
      <c r="H537" s="533">
        <v>536</v>
      </c>
      <c r="I537" s="533" t="str">
        <f t="shared" ref="I537:J537" si="520">I535</f>
        <v>Hot Kitchen</v>
      </c>
      <c r="J537" s="533" t="str">
        <f t="shared" si="520"/>
        <v>Hot Kitchen</v>
      </c>
      <c r="K537" s="278" t="s">
        <v>76</v>
      </c>
      <c r="L537" s="629" t="s">
        <v>484</v>
      </c>
      <c r="M537" s="274">
        <v>1</v>
      </c>
      <c r="N537" s="630" t="s">
        <v>39</v>
      </c>
      <c r="O537" s="105"/>
      <c r="P537" s="25">
        <f t="shared" si="519"/>
        <v>0</v>
      </c>
      <c r="Q537" s="29"/>
      <c r="R537" s="29"/>
      <c r="X537" s="278" t="s">
        <v>484</v>
      </c>
      <c r="Y537" s="629">
        <v>1</v>
      </c>
      <c r="Z537" s="274" t="s">
        <v>39</v>
      </c>
      <c r="AA537" s="630"/>
      <c r="AB537" s="105">
        <v>0</v>
      </c>
      <c r="AC537" s="105"/>
    </row>
    <row r="538" spans="1:29" ht="15.75" hidden="1">
      <c r="A538" s="533" t="s">
        <v>2727</v>
      </c>
      <c r="B538" s="533">
        <v>11</v>
      </c>
      <c r="C538" s="533" t="s">
        <v>446</v>
      </c>
      <c r="D538" s="572" t="s">
        <v>1842</v>
      </c>
      <c r="E538" s="571" t="str">
        <f t="shared" si="471"/>
        <v xml:space="preserve"> FOOD SERVICE EQUIPMENT</v>
      </c>
      <c r="F538" s="533" t="str">
        <f t="shared" si="488"/>
        <v>ME</v>
      </c>
      <c r="G538" s="533" t="s">
        <v>2722</v>
      </c>
      <c r="H538" s="533">
        <v>537</v>
      </c>
      <c r="I538" s="533" t="str">
        <f t="shared" ref="I538:J538" si="521">I536</f>
        <v>Bakery &amp; Pastry</v>
      </c>
      <c r="J538" s="533" t="str">
        <f t="shared" si="521"/>
        <v>Bakery &amp; Pastry</v>
      </c>
      <c r="K538" s="278" t="s">
        <v>77</v>
      </c>
      <c r="L538" s="632" t="s">
        <v>485</v>
      </c>
      <c r="M538" s="236">
        <v>2</v>
      </c>
      <c r="N538" s="630" t="s">
        <v>39</v>
      </c>
      <c r="O538" s="105"/>
      <c r="P538" s="25">
        <f t="shared" si="519"/>
        <v>0</v>
      </c>
      <c r="Q538" s="29"/>
      <c r="R538" s="29"/>
      <c r="X538" s="278" t="s">
        <v>485</v>
      </c>
      <c r="Y538" s="632">
        <v>2</v>
      </c>
      <c r="Z538" s="236" t="s">
        <v>39</v>
      </c>
      <c r="AA538" s="630"/>
      <c r="AB538" s="105">
        <v>0</v>
      </c>
      <c r="AC538" s="105"/>
    </row>
    <row r="539" spans="1:29" ht="15.75" hidden="1">
      <c r="A539" s="533" t="s">
        <v>2727</v>
      </c>
      <c r="B539" s="533">
        <v>11</v>
      </c>
      <c r="C539" s="533" t="s">
        <v>446</v>
      </c>
      <c r="D539" s="572" t="s">
        <v>1842</v>
      </c>
      <c r="E539" s="571" t="str">
        <f t="shared" si="471"/>
        <v xml:space="preserve"> FOOD SERVICE EQUIPMENT</v>
      </c>
      <c r="F539" s="533" t="str">
        <f t="shared" si="488"/>
        <v>ME</v>
      </c>
      <c r="G539" s="533" t="s">
        <v>2722</v>
      </c>
      <c r="H539" s="533">
        <v>538</v>
      </c>
      <c r="I539" s="533" t="str">
        <f t="shared" ref="I539:J539" si="522">I537</f>
        <v>Hot Kitchen</v>
      </c>
      <c r="J539" s="533" t="str">
        <f t="shared" si="522"/>
        <v>Hot Kitchen</v>
      </c>
      <c r="K539" s="278" t="s">
        <v>78</v>
      </c>
      <c r="L539" s="632" t="s">
        <v>464</v>
      </c>
      <c r="M539" s="225">
        <v>1</v>
      </c>
      <c r="N539" s="630" t="s">
        <v>39</v>
      </c>
      <c r="O539" s="105"/>
      <c r="P539" s="25">
        <f t="shared" si="519"/>
        <v>0</v>
      </c>
      <c r="Q539" s="29"/>
      <c r="R539" s="29"/>
      <c r="X539" s="278" t="s">
        <v>464</v>
      </c>
      <c r="Y539" s="632">
        <v>1</v>
      </c>
      <c r="Z539" s="225" t="s">
        <v>39</v>
      </c>
      <c r="AA539" s="630"/>
      <c r="AB539" s="105">
        <v>0</v>
      </c>
      <c r="AC539" s="105"/>
    </row>
    <row r="540" spans="1:29" ht="15.75" hidden="1">
      <c r="A540" s="533" t="s">
        <v>2727</v>
      </c>
      <c r="B540" s="533">
        <v>11</v>
      </c>
      <c r="C540" s="533" t="s">
        <v>446</v>
      </c>
      <c r="D540" s="572" t="s">
        <v>1842</v>
      </c>
      <c r="E540" s="571" t="str">
        <f t="shared" si="471"/>
        <v xml:space="preserve"> FOOD SERVICE EQUIPMENT</v>
      </c>
      <c r="F540" s="533" t="str">
        <f t="shared" si="488"/>
        <v>ME</v>
      </c>
      <c r="G540" s="533" t="s">
        <v>2722</v>
      </c>
      <c r="H540" s="533">
        <v>539</v>
      </c>
      <c r="I540" s="533" t="str">
        <f t="shared" ref="I540:J540" si="523">I538</f>
        <v>Bakery &amp; Pastry</v>
      </c>
      <c r="J540" s="533" t="str">
        <f t="shared" si="523"/>
        <v>Bakery &amp; Pastry</v>
      </c>
      <c r="K540" s="278" t="s">
        <v>302</v>
      </c>
      <c r="L540" s="278" t="s">
        <v>486</v>
      </c>
      <c r="M540" s="225">
        <v>1</v>
      </c>
      <c r="N540" s="630" t="s">
        <v>39</v>
      </c>
      <c r="O540" s="105"/>
      <c r="P540" s="25">
        <f t="shared" si="519"/>
        <v>0</v>
      </c>
      <c r="Q540" s="29"/>
      <c r="R540" s="29"/>
      <c r="X540" s="278" t="s">
        <v>486</v>
      </c>
      <c r="Y540" s="278">
        <v>1</v>
      </c>
      <c r="Z540" s="225" t="s">
        <v>39</v>
      </c>
      <c r="AA540" s="630"/>
      <c r="AB540" s="105">
        <v>0</v>
      </c>
      <c r="AC540" s="105"/>
    </row>
    <row r="541" spans="1:29" ht="15.75" hidden="1">
      <c r="A541" s="533" t="s">
        <v>2727</v>
      </c>
      <c r="B541" s="533">
        <v>11</v>
      </c>
      <c r="C541" s="533" t="s">
        <v>446</v>
      </c>
      <c r="D541" s="572" t="s">
        <v>1842</v>
      </c>
      <c r="E541" s="571" t="str">
        <f t="shared" si="471"/>
        <v xml:space="preserve"> FOOD SERVICE EQUIPMENT</v>
      </c>
      <c r="F541" s="533" t="str">
        <f t="shared" si="488"/>
        <v>ME</v>
      </c>
      <c r="G541" s="533" t="s">
        <v>2722</v>
      </c>
      <c r="H541" s="533">
        <v>540</v>
      </c>
      <c r="I541" s="533" t="str">
        <f t="shared" ref="I541:J541" si="524">I539</f>
        <v>Hot Kitchen</v>
      </c>
      <c r="J541" s="533" t="str">
        <f t="shared" si="524"/>
        <v>Hot Kitchen</v>
      </c>
      <c r="K541" s="278" t="s">
        <v>304</v>
      </c>
      <c r="L541" s="233" t="s">
        <v>487</v>
      </c>
      <c r="M541" s="274">
        <v>1</v>
      </c>
      <c r="N541" s="630" t="s">
        <v>39</v>
      </c>
      <c r="O541" s="105"/>
      <c r="P541" s="25">
        <f t="shared" si="519"/>
        <v>0</v>
      </c>
      <c r="Q541" s="29"/>
      <c r="R541" s="29"/>
      <c r="X541" s="278" t="s">
        <v>487</v>
      </c>
      <c r="Y541" s="233">
        <v>1</v>
      </c>
      <c r="Z541" s="274" t="s">
        <v>39</v>
      </c>
      <c r="AA541" s="630"/>
      <c r="AB541" s="105">
        <v>0</v>
      </c>
      <c r="AC541" s="105"/>
    </row>
    <row r="542" spans="1:29" ht="15.75" hidden="1">
      <c r="A542" s="533" t="s">
        <v>2727</v>
      </c>
      <c r="B542" s="533">
        <v>11</v>
      </c>
      <c r="C542" s="533" t="s">
        <v>446</v>
      </c>
      <c r="D542" s="572" t="s">
        <v>1842</v>
      </c>
      <c r="E542" s="571" t="str">
        <f t="shared" si="471"/>
        <v xml:space="preserve"> FOOD SERVICE EQUIPMENT</v>
      </c>
      <c r="F542" s="533" t="str">
        <f t="shared" si="488"/>
        <v>ME</v>
      </c>
      <c r="G542" s="533" t="s">
        <v>2722</v>
      </c>
      <c r="H542" s="533">
        <v>541</v>
      </c>
      <c r="I542" s="533" t="str">
        <f t="shared" ref="I542:J542" si="525">I540</f>
        <v>Bakery &amp; Pastry</v>
      </c>
      <c r="J542" s="533" t="str">
        <f t="shared" si="525"/>
        <v>Bakery &amp; Pastry</v>
      </c>
      <c r="K542" s="278" t="s">
        <v>306</v>
      </c>
      <c r="L542" s="629" t="s">
        <v>488</v>
      </c>
      <c r="M542" s="274">
        <v>2</v>
      </c>
      <c r="N542" s="630" t="s">
        <v>39</v>
      </c>
      <c r="O542" s="105"/>
      <c r="P542" s="25">
        <f t="shared" si="519"/>
        <v>0</v>
      </c>
      <c r="Q542" s="29"/>
      <c r="R542" s="29"/>
      <c r="X542" s="278" t="s">
        <v>488</v>
      </c>
      <c r="Y542" s="629">
        <v>2</v>
      </c>
      <c r="Z542" s="274" t="s">
        <v>39</v>
      </c>
      <c r="AA542" s="630"/>
      <c r="AB542" s="105">
        <v>0</v>
      </c>
      <c r="AC542" s="105"/>
    </row>
    <row r="543" spans="1:29" ht="15.75" hidden="1">
      <c r="A543" s="533" t="s">
        <v>2727</v>
      </c>
      <c r="B543" s="533">
        <v>11</v>
      </c>
      <c r="C543" s="533" t="s">
        <v>446</v>
      </c>
      <c r="D543" s="572" t="s">
        <v>1842</v>
      </c>
      <c r="E543" s="571" t="str">
        <f t="shared" si="471"/>
        <v xml:space="preserve"> FOOD SERVICE EQUIPMENT</v>
      </c>
      <c r="F543" s="533" t="str">
        <f t="shared" si="488"/>
        <v>ME</v>
      </c>
      <c r="G543" s="533" t="s">
        <v>2722</v>
      </c>
      <c r="H543" s="533">
        <v>542</v>
      </c>
      <c r="I543" s="533" t="str">
        <f t="shared" ref="I543:J543" si="526">I541</f>
        <v>Hot Kitchen</v>
      </c>
      <c r="J543" s="533" t="str">
        <f t="shared" si="526"/>
        <v>Hot Kitchen</v>
      </c>
      <c r="K543" s="278" t="s">
        <v>341</v>
      </c>
      <c r="L543" s="629" t="s">
        <v>489</v>
      </c>
      <c r="M543" s="274">
        <v>1</v>
      </c>
      <c r="N543" s="630" t="s">
        <v>39</v>
      </c>
      <c r="O543" s="105"/>
      <c r="P543" s="25">
        <f t="shared" si="519"/>
        <v>0</v>
      </c>
      <c r="Q543" s="29"/>
      <c r="R543" s="29"/>
      <c r="X543" s="278" t="s">
        <v>489</v>
      </c>
      <c r="Y543" s="629">
        <v>1</v>
      </c>
      <c r="Z543" s="274" t="s">
        <v>39</v>
      </c>
      <c r="AA543" s="630"/>
      <c r="AB543" s="105">
        <v>0</v>
      </c>
      <c r="AC543" s="105"/>
    </row>
    <row r="544" spans="1:29" ht="15.75" hidden="1">
      <c r="A544" s="533" t="s">
        <v>2727</v>
      </c>
      <c r="B544" s="533">
        <v>11</v>
      </c>
      <c r="C544" s="533" t="s">
        <v>446</v>
      </c>
      <c r="D544" s="572" t="s">
        <v>1842</v>
      </c>
      <c r="E544" s="571" t="str">
        <f t="shared" si="471"/>
        <v xml:space="preserve"> FOOD SERVICE EQUIPMENT</v>
      </c>
      <c r="F544" s="533" t="str">
        <f t="shared" si="488"/>
        <v>ME</v>
      </c>
      <c r="G544" s="533" t="s">
        <v>2722</v>
      </c>
      <c r="H544" s="533">
        <v>543</v>
      </c>
      <c r="I544" s="533" t="str">
        <f t="shared" ref="I544:J544" si="527">I542</f>
        <v>Bakery &amp; Pastry</v>
      </c>
      <c r="J544" s="533" t="str">
        <f t="shared" si="527"/>
        <v>Bakery &amp; Pastry</v>
      </c>
      <c r="K544" s="278" t="s">
        <v>343</v>
      </c>
      <c r="L544" s="629" t="s">
        <v>490</v>
      </c>
      <c r="M544" s="274">
        <v>1</v>
      </c>
      <c r="N544" s="630" t="s">
        <v>39</v>
      </c>
      <c r="O544" s="105"/>
      <c r="P544" s="25">
        <f t="shared" si="519"/>
        <v>0</v>
      </c>
      <c r="Q544" s="29"/>
      <c r="R544" s="29"/>
      <c r="X544" s="278" t="s">
        <v>490</v>
      </c>
      <c r="Y544" s="629">
        <v>1</v>
      </c>
      <c r="Z544" s="274" t="s">
        <v>39</v>
      </c>
      <c r="AA544" s="630"/>
      <c r="AB544" s="105">
        <v>0</v>
      </c>
      <c r="AC544" s="105"/>
    </row>
    <row r="545" spans="1:29" ht="15.75" hidden="1">
      <c r="A545" s="533" t="s">
        <v>2727</v>
      </c>
      <c r="B545" s="533">
        <v>11</v>
      </c>
      <c r="C545" s="533" t="s">
        <v>446</v>
      </c>
      <c r="D545" s="572" t="s">
        <v>1842</v>
      </c>
      <c r="E545" s="571" t="str">
        <f t="shared" si="471"/>
        <v xml:space="preserve"> FOOD SERVICE EQUIPMENT</v>
      </c>
      <c r="F545" s="533" t="str">
        <f t="shared" si="488"/>
        <v>ME</v>
      </c>
      <c r="G545" s="533" t="s">
        <v>2722</v>
      </c>
      <c r="H545" s="533">
        <v>544</v>
      </c>
      <c r="I545" s="533" t="str">
        <f t="shared" ref="I545:J545" si="528">I543</f>
        <v>Hot Kitchen</v>
      </c>
      <c r="J545" s="533" t="str">
        <f t="shared" si="528"/>
        <v>Hot Kitchen</v>
      </c>
      <c r="K545" s="278" t="s">
        <v>83</v>
      </c>
      <c r="L545" s="629" t="s">
        <v>481</v>
      </c>
      <c r="M545" s="274">
        <v>1</v>
      </c>
      <c r="N545" s="630" t="s">
        <v>39</v>
      </c>
      <c r="O545" s="105"/>
      <c r="P545" s="25">
        <f t="shared" si="519"/>
        <v>0</v>
      </c>
      <c r="Q545" s="29"/>
      <c r="R545" s="29"/>
      <c r="X545" s="278" t="s">
        <v>481</v>
      </c>
      <c r="Y545" s="629">
        <v>1</v>
      </c>
      <c r="Z545" s="274" t="s">
        <v>39</v>
      </c>
      <c r="AA545" s="630"/>
      <c r="AB545" s="105">
        <v>0</v>
      </c>
      <c r="AC545" s="105"/>
    </row>
    <row r="546" spans="1:29" ht="15.75" hidden="1">
      <c r="A546" s="533" t="s">
        <v>2727</v>
      </c>
      <c r="B546" s="533">
        <v>11</v>
      </c>
      <c r="C546" s="533" t="s">
        <v>446</v>
      </c>
      <c r="D546" s="572" t="s">
        <v>1842</v>
      </c>
      <c r="E546" s="571" t="str">
        <f t="shared" si="471"/>
        <v xml:space="preserve"> FOOD SERVICE EQUIPMENT</v>
      </c>
      <c r="F546" s="533" t="str">
        <f t="shared" si="488"/>
        <v>ME</v>
      </c>
      <c r="G546" s="533" t="s">
        <v>2722</v>
      </c>
      <c r="H546" s="533">
        <v>545</v>
      </c>
      <c r="I546" s="533" t="str">
        <f t="shared" ref="I546:J546" si="529">I544</f>
        <v>Bakery &amp; Pastry</v>
      </c>
      <c r="J546" s="533" t="str">
        <f t="shared" si="529"/>
        <v>Bakery &amp; Pastry</v>
      </c>
      <c r="K546" s="278" t="s">
        <v>13</v>
      </c>
      <c r="L546" s="275" t="s">
        <v>474</v>
      </c>
      <c r="M546" s="274">
        <v>1</v>
      </c>
      <c r="N546" s="630" t="s">
        <v>39</v>
      </c>
      <c r="O546" s="105"/>
      <c r="P546" s="25">
        <f t="shared" si="519"/>
        <v>0</v>
      </c>
      <c r="Q546" s="29"/>
      <c r="R546" s="29"/>
      <c r="X546" s="278" t="s">
        <v>474</v>
      </c>
      <c r="Y546" s="275">
        <v>1</v>
      </c>
      <c r="Z546" s="274" t="s">
        <v>39</v>
      </c>
      <c r="AA546" s="630"/>
      <c r="AB546" s="105">
        <v>0</v>
      </c>
      <c r="AC546" s="105"/>
    </row>
    <row r="547" spans="1:29" ht="15.75" hidden="1">
      <c r="A547" s="533" t="s">
        <v>2727</v>
      </c>
      <c r="B547" s="533">
        <v>11</v>
      </c>
      <c r="C547" s="533" t="s">
        <v>446</v>
      </c>
      <c r="D547" s="572" t="s">
        <v>1842</v>
      </c>
      <c r="E547" s="571" t="str">
        <f t="shared" si="471"/>
        <v xml:space="preserve"> FOOD SERVICE EQUIPMENT</v>
      </c>
      <c r="F547" s="533" t="str">
        <f t="shared" si="488"/>
        <v>ME</v>
      </c>
      <c r="G547" s="533" t="s">
        <v>2722</v>
      </c>
      <c r="H547" s="533">
        <v>546</v>
      </c>
      <c r="I547" s="533" t="str">
        <f t="shared" ref="I547:J547" si="530">I545</f>
        <v>Hot Kitchen</v>
      </c>
      <c r="J547" s="533" t="str">
        <f t="shared" si="530"/>
        <v>Hot Kitchen</v>
      </c>
      <c r="K547" s="278" t="s">
        <v>15</v>
      </c>
      <c r="L547" s="233" t="s">
        <v>491</v>
      </c>
      <c r="M547" s="274">
        <v>1</v>
      </c>
      <c r="N547" s="630" t="s">
        <v>39</v>
      </c>
      <c r="O547" s="105"/>
      <c r="P547" s="25">
        <f t="shared" si="519"/>
        <v>0</v>
      </c>
      <c r="Q547" s="29"/>
      <c r="R547" s="29"/>
      <c r="X547" s="278" t="s">
        <v>491</v>
      </c>
      <c r="Y547" s="233">
        <v>1</v>
      </c>
      <c r="Z547" s="274" t="s">
        <v>39</v>
      </c>
      <c r="AA547" s="630"/>
      <c r="AB547" s="105">
        <v>0</v>
      </c>
      <c r="AC547" s="105"/>
    </row>
    <row r="548" spans="1:29" ht="15.75" hidden="1">
      <c r="A548" s="533" t="s">
        <v>2727</v>
      </c>
      <c r="B548" s="533">
        <v>11</v>
      </c>
      <c r="C548" s="533" t="s">
        <v>446</v>
      </c>
      <c r="D548" s="572" t="s">
        <v>1842</v>
      </c>
      <c r="E548" s="571" t="str">
        <f t="shared" si="471"/>
        <v xml:space="preserve"> FOOD SERVICE EQUIPMENT</v>
      </c>
      <c r="F548" s="533" t="str">
        <f t="shared" si="488"/>
        <v>ME</v>
      </c>
      <c r="G548" s="533" t="s">
        <v>2722</v>
      </c>
      <c r="H548" s="533">
        <v>547</v>
      </c>
      <c r="I548" s="533" t="str">
        <f t="shared" ref="I548:J548" si="531">I546</f>
        <v>Bakery &amp; Pastry</v>
      </c>
      <c r="J548" s="533" t="str">
        <f t="shared" si="531"/>
        <v>Bakery &amp; Pastry</v>
      </c>
      <c r="K548" s="278" t="s">
        <v>17</v>
      </c>
      <c r="L548" s="629" t="s">
        <v>481</v>
      </c>
      <c r="M548" s="274">
        <v>1</v>
      </c>
      <c r="N548" s="630" t="s">
        <v>39</v>
      </c>
      <c r="O548" s="105"/>
      <c r="P548" s="25">
        <f t="shared" si="519"/>
        <v>0</v>
      </c>
      <c r="Q548" s="29"/>
      <c r="R548" s="29"/>
      <c r="X548" s="278" t="s">
        <v>481</v>
      </c>
      <c r="Y548" s="629">
        <v>1</v>
      </c>
      <c r="Z548" s="274" t="s">
        <v>39</v>
      </c>
      <c r="AA548" s="630"/>
      <c r="AB548" s="105">
        <v>0</v>
      </c>
      <c r="AC548" s="105"/>
    </row>
    <row r="549" spans="1:29" ht="15.75" hidden="1">
      <c r="A549" s="533" t="s">
        <v>2727</v>
      </c>
      <c r="B549" s="533">
        <v>11</v>
      </c>
      <c r="C549" s="533" t="s">
        <v>446</v>
      </c>
      <c r="D549" s="572" t="s">
        <v>1842</v>
      </c>
      <c r="E549" s="571" t="str">
        <f t="shared" si="471"/>
        <v xml:space="preserve"> FOOD SERVICE EQUIPMENT</v>
      </c>
      <c r="F549" s="533" t="str">
        <f t="shared" si="488"/>
        <v>ME</v>
      </c>
      <c r="G549" s="533" t="s">
        <v>2722</v>
      </c>
      <c r="H549" s="533">
        <v>548</v>
      </c>
      <c r="I549" s="533" t="str">
        <f t="shared" ref="I549:J549" si="532">I547</f>
        <v>Hot Kitchen</v>
      </c>
      <c r="J549" s="533" t="str">
        <f t="shared" si="532"/>
        <v>Hot Kitchen</v>
      </c>
      <c r="K549" s="278" t="s">
        <v>19</v>
      </c>
      <c r="L549" s="275" t="s">
        <v>469</v>
      </c>
      <c r="M549" s="274">
        <v>1</v>
      </c>
      <c r="N549" s="630" t="s">
        <v>39</v>
      </c>
      <c r="O549" s="105"/>
      <c r="P549" s="25">
        <f t="shared" si="519"/>
        <v>0</v>
      </c>
      <c r="Q549" s="29"/>
      <c r="R549" s="29"/>
      <c r="X549" s="278" t="s">
        <v>469</v>
      </c>
      <c r="Y549" s="275">
        <v>1</v>
      </c>
      <c r="Z549" s="274" t="s">
        <v>39</v>
      </c>
      <c r="AA549" s="630"/>
      <c r="AB549" s="105">
        <v>0</v>
      </c>
      <c r="AC549" s="105"/>
    </row>
    <row r="550" spans="1:29" ht="15.75" hidden="1">
      <c r="A550" s="533" t="s">
        <v>2727</v>
      </c>
      <c r="B550" s="533">
        <v>11</v>
      </c>
      <c r="C550" s="533" t="s">
        <v>446</v>
      </c>
      <c r="D550" s="572" t="s">
        <v>1842</v>
      </c>
      <c r="E550" s="571" t="str">
        <f t="shared" si="471"/>
        <v xml:space="preserve"> FOOD SERVICE EQUIPMENT</v>
      </c>
      <c r="F550" s="533" t="str">
        <f t="shared" si="488"/>
        <v>ME</v>
      </c>
      <c r="G550" s="533" t="s">
        <v>2725</v>
      </c>
      <c r="H550" s="533">
        <v>549</v>
      </c>
      <c r="I550" s="533" t="str">
        <f>L550</f>
        <v>Cold Kitchen</v>
      </c>
      <c r="J550" s="533" t="str">
        <f>L550</f>
        <v>Cold Kitchen</v>
      </c>
      <c r="K550" s="278"/>
      <c r="L550" s="633" t="s">
        <v>492</v>
      </c>
      <c r="M550" s="634"/>
      <c r="N550" s="634"/>
      <c r="O550" s="105"/>
      <c r="P550" s="105"/>
      <c r="Q550" s="29"/>
      <c r="R550" s="29"/>
      <c r="X550" s="278" t="s">
        <v>492</v>
      </c>
      <c r="Y550" s="633"/>
      <c r="Z550" s="634"/>
      <c r="AA550" s="634"/>
      <c r="AB550" s="105"/>
      <c r="AC550" s="105"/>
    </row>
    <row r="551" spans="1:29" ht="15.75" hidden="1">
      <c r="A551" s="533" t="s">
        <v>2727</v>
      </c>
      <c r="B551" s="533">
        <v>11</v>
      </c>
      <c r="C551" s="533" t="s">
        <v>446</v>
      </c>
      <c r="D551" s="572" t="s">
        <v>1842</v>
      </c>
      <c r="E551" s="571" t="str">
        <f t="shared" si="471"/>
        <v xml:space="preserve"> FOOD SERVICE EQUIPMENT</v>
      </c>
      <c r="F551" s="533" t="str">
        <f t="shared" si="488"/>
        <v>ME</v>
      </c>
      <c r="G551" s="533" t="s">
        <v>2722</v>
      </c>
      <c r="H551" s="533">
        <v>550</v>
      </c>
      <c r="I551" s="533" t="str">
        <f t="shared" ref="I551:J551" si="533">I549</f>
        <v>Hot Kitchen</v>
      </c>
      <c r="J551" s="533" t="str">
        <f t="shared" si="533"/>
        <v>Hot Kitchen</v>
      </c>
      <c r="K551" s="278" t="s">
        <v>20</v>
      </c>
      <c r="L551" s="634" t="s">
        <v>470</v>
      </c>
      <c r="M551" s="274">
        <v>1</v>
      </c>
      <c r="N551" s="630" t="s">
        <v>39</v>
      </c>
      <c r="O551" s="105"/>
      <c r="P551" s="25">
        <f t="shared" ref="P551:P558" si="534">O551*M551</f>
        <v>0</v>
      </c>
      <c r="Q551" s="29"/>
      <c r="R551" s="29"/>
      <c r="X551" s="278" t="s">
        <v>470</v>
      </c>
      <c r="Y551" s="634">
        <v>1</v>
      </c>
      <c r="Z551" s="274" t="s">
        <v>39</v>
      </c>
      <c r="AA551" s="630"/>
      <c r="AB551" s="105">
        <v>0</v>
      </c>
      <c r="AC551" s="105"/>
    </row>
    <row r="552" spans="1:29" ht="15.75" hidden="1">
      <c r="A552" s="533" t="s">
        <v>2727</v>
      </c>
      <c r="B552" s="533">
        <v>11</v>
      </c>
      <c r="C552" s="533" t="s">
        <v>446</v>
      </c>
      <c r="D552" s="572" t="s">
        <v>1842</v>
      </c>
      <c r="E552" s="571" t="str">
        <f t="shared" si="471"/>
        <v xml:space="preserve"> FOOD SERVICE EQUIPMENT</v>
      </c>
      <c r="F552" s="533" t="str">
        <f t="shared" si="488"/>
        <v>ME</v>
      </c>
      <c r="G552" s="533" t="s">
        <v>2722</v>
      </c>
      <c r="H552" s="533">
        <v>551</v>
      </c>
      <c r="I552" s="533" t="str">
        <f t="shared" ref="I552:J552" si="535">I550</f>
        <v>Cold Kitchen</v>
      </c>
      <c r="J552" s="533" t="str">
        <f t="shared" si="535"/>
        <v>Cold Kitchen</v>
      </c>
      <c r="K552" s="278" t="s">
        <v>21</v>
      </c>
      <c r="L552" s="634" t="s">
        <v>493</v>
      </c>
      <c r="M552" s="274">
        <v>1</v>
      </c>
      <c r="N552" s="630" t="s">
        <v>39</v>
      </c>
      <c r="O552" s="105"/>
      <c r="P552" s="25">
        <f t="shared" si="534"/>
        <v>0</v>
      </c>
      <c r="Q552" s="29"/>
      <c r="R552" s="29"/>
      <c r="X552" s="278" t="s">
        <v>493</v>
      </c>
      <c r="Y552" s="634">
        <v>1</v>
      </c>
      <c r="Z552" s="274" t="s">
        <v>39</v>
      </c>
      <c r="AA552" s="630"/>
      <c r="AB552" s="105">
        <v>0</v>
      </c>
      <c r="AC552" s="105"/>
    </row>
    <row r="553" spans="1:29" ht="15.75" hidden="1">
      <c r="A553" s="533" t="s">
        <v>2727</v>
      </c>
      <c r="B553" s="533">
        <v>11</v>
      </c>
      <c r="C553" s="533" t="s">
        <v>446</v>
      </c>
      <c r="D553" s="572" t="s">
        <v>1842</v>
      </c>
      <c r="E553" s="571" t="str">
        <f t="shared" ref="E553:E581" si="536">E552</f>
        <v xml:space="preserve"> FOOD SERVICE EQUIPMENT</v>
      </c>
      <c r="F553" s="533" t="str">
        <f t="shared" si="488"/>
        <v>ME</v>
      </c>
      <c r="G553" s="533" t="s">
        <v>2722</v>
      </c>
      <c r="H553" s="533">
        <v>552</v>
      </c>
      <c r="I553" s="533" t="str">
        <f t="shared" ref="I553:J553" si="537">I551</f>
        <v>Hot Kitchen</v>
      </c>
      <c r="J553" s="533" t="str">
        <f t="shared" si="537"/>
        <v>Hot Kitchen</v>
      </c>
      <c r="K553" s="278" t="s">
        <v>45</v>
      </c>
      <c r="L553" s="634" t="s">
        <v>494</v>
      </c>
      <c r="M553" s="274">
        <v>1</v>
      </c>
      <c r="N553" s="630" t="s">
        <v>39</v>
      </c>
      <c r="O553" s="105"/>
      <c r="P553" s="25">
        <f t="shared" si="534"/>
        <v>0</v>
      </c>
      <c r="Q553" s="29"/>
      <c r="R553" s="29"/>
      <c r="X553" s="278" t="s">
        <v>494</v>
      </c>
      <c r="Y553" s="634">
        <v>1</v>
      </c>
      <c r="Z553" s="274" t="s">
        <v>39</v>
      </c>
      <c r="AA553" s="630"/>
      <c r="AB553" s="105">
        <v>0</v>
      </c>
      <c r="AC553" s="105"/>
    </row>
    <row r="554" spans="1:29" ht="15.75" hidden="1">
      <c r="A554" s="533" t="s">
        <v>2727</v>
      </c>
      <c r="B554" s="533">
        <v>11</v>
      </c>
      <c r="C554" s="533" t="s">
        <v>446</v>
      </c>
      <c r="D554" s="572" t="s">
        <v>1842</v>
      </c>
      <c r="E554" s="571" t="str">
        <f t="shared" si="536"/>
        <v xml:space="preserve"> FOOD SERVICE EQUIPMENT</v>
      </c>
      <c r="F554" s="533" t="str">
        <f t="shared" si="488"/>
        <v>ME</v>
      </c>
      <c r="G554" s="533" t="s">
        <v>2722</v>
      </c>
      <c r="H554" s="533">
        <v>553</v>
      </c>
      <c r="I554" s="533" t="str">
        <f t="shared" ref="I554:J554" si="538">I552</f>
        <v>Cold Kitchen</v>
      </c>
      <c r="J554" s="533" t="str">
        <f t="shared" si="538"/>
        <v>Cold Kitchen</v>
      </c>
      <c r="K554" s="278" t="s">
        <v>48</v>
      </c>
      <c r="L554" s="634" t="s">
        <v>485</v>
      </c>
      <c r="M554" s="274">
        <v>1</v>
      </c>
      <c r="N554" s="630" t="s">
        <v>39</v>
      </c>
      <c r="O554" s="105"/>
      <c r="P554" s="25">
        <f t="shared" si="534"/>
        <v>0</v>
      </c>
      <c r="Q554" s="29"/>
      <c r="R554" s="29"/>
      <c r="X554" s="278" t="s">
        <v>485</v>
      </c>
      <c r="Y554" s="634">
        <v>1</v>
      </c>
      <c r="Z554" s="274" t="s">
        <v>39</v>
      </c>
      <c r="AA554" s="630"/>
      <c r="AB554" s="105">
        <v>0</v>
      </c>
      <c r="AC554" s="105"/>
    </row>
    <row r="555" spans="1:29" ht="15.75" hidden="1">
      <c r="A555" s="533" t="s">
        <v>2727</v>
      </c>
      <c r="B555" s="533">
        <v>11</v>
      </c>
      <c r="C555" s="533" t="s">
        <v>446</v>
      </c>
      <c r="D555" s="572" t="s">
        <v>1842</v>
      </c>
      <c r="E555" s="571" t="str">
        <f t="shared" si="536"/>
        <v xml:space="preserve"> FOOD SERVICE EQUIPMENT</v>
      </c>
      <c r="F555" s="533" t="str">
        <f t="shared" si="488"/>
        <v>ME</v>
      </c>
      <c r="G555" s="533" t="s">
        <v>2722</v>
      </c>
      <c r="H555" s="533">
        <v>554</v>
      </c>
      <c r="I555" s="533" t="str">
        <f t="shared" ref="I555:J555" si="539">I553</f>
        <v>Hot Kitchen</v>
      </c>
      <c r="J555" s="533" t="str">
        <f t="shared" si="539"/>
        <v>Hot Kitchen</v>
      </c>
      <c r="K555" s="278" t="s">
        <v>50</v>
      </c>
      <c r="L555" s="634" t="s">
        <v>464</v>
      </c>
      <c r="M555" s="274">
        <v>2</v>
      </c>
      <c r="N555" s="630" t="s">
        <v>39</v>
      </c>
      <c r="O555" s="105"/>
      <c r="P555" s="25">
        <f t="shared" si="534"/>
        <v>0</v>
      </c>
      <c r="Q555" s="29"/>
      <c r="R555" s="29"/>
      <c r="X555" s="278" t="s">
        <v>464</v>
      </c>
      <c r="Y555" s="634">
        <v>2</v>
      </c>
      <c r="Z555" s="274" t="s">
        <v>39</v>
      </c>
      <c r="AA555" s="630"/>
      <c r="AB555" s="105">
        <v>0</v>
      </c>
      <c r="AC555" s="105"/>
    </row>
    <row r="556" spans="1:29" ht="15.75" hidden="1">
      <c r="A556" s="533" t="s">
        <v>2727</v>
      </c>
      <c r="B556" s="533">
        <v>11</v>
      </c>
      <c r="C556" s="533" t="s">
        <v>446</v>
      </c>
      <c r="D556" s="572" t="s">
        <v>1842</v>
      </c>
      <c r="E556" s="571" t="str">
        <f t="shared" si="536"/>
        <v xml:space="preserve"> FOOD SERVICE EQUIPMENT</v>
      </c>
      <c r="F556" s="533" t="str">
        <f t="shared" si="488"/>
        <v>ME</v>
      </c>
      <c r="G556" s="533" t="s">
        <v>2722</v>
      </c>
      <c r="H556" s="533">
        <v>555</v>
      </c>
      <c r="I556" s="533" t="str">
        <f t="shared" ref="I556:J556" si="540">I554</f>
        <v>Cold Kitchen</v>
      </c>
      <c r="J556" s="533" t="str">
        <f t="shared" si="540"/>
        <v>Cold Kitchen</v>
      </c>
      <c r="K556" s="278" t="s">
        <v>76</v>
      </c>
      <c r="L556" s="634" t="s">
        <v>495</v>
      </c>
      <c r="M556" s="274">
        <v>1</v>
      </c>
      <c r="N556" s="630" t="s">
        <v>39</v>
      </c>
      <c r="O556" s="105"/>
      <c r="P556" s="25">
        <f t="shared" si="534"/>
        <v>0</v>
      </c>
      <c r="Q556" s="29"/>
      <c r="R556" s="29"/>
      <c r="X556" s="278" t="s">
        <v>495</v>
      </c>
      <c r="Y556" s="634">
        <v>1</v>
      </c>
      <c r="Z556" s="274" t="s">
        <v>39</v>
      </c>
      <c r="AA556" s="630"/>
      <c r="AB556" s="105">
        <v>0</v>
      </c>
      <c r="AC556" s="105"/>
    </row>
    <row r="557" spans="1:29" ht="15.75" hidden="1">
      <c r="A557" s="533" t="s">
        <v>2727</v>
      </c>
      <c r="B557" s="533">
        <v>11</v>
      </c>
      <c r="C557" s="533" t="s">
        <v>446</v>
      </c>
      <c r="D557" s="572" t="s">
        <v>1842</v>
      </c>
      <c r="E557" s="571" t="str">
        <f t="shared" si="536"/>
        <v xml:space="preserve"> FOOD SERVICE EQUIPMENT</v>
      </c>
      <c r="F557" s="533" t="str">
        <f t="shared" si="488"/>
        <v>ME</v>
      </c>
      <c r="G557" s="533" t="s">
        <v>2722</v>
      </c>
      <c r="H557" s="533">
        <v>556</v>
      </c>
      <c r="I557" s="533" t="str">
        <f t="shared" ref="I557:J557" si="541">I555</f>
        <v>Hot Kitchen</v>
      </c>
      <c r="J557" s="533" t="str">
        <f t="shared" si="541"/>
        <v>Hot Kitchen</v>
      </c>
      <c r="K557" s="278" t="s">
        <v>77</v>
      </c>
      <c r="L557" s="634" t="s">
        <v>496</v>
      </c>
      <c r="M557" s="274">
        <v>1</v>
      </c>
      <c r="N557" s="630" t="s">
        <v>39</v>
      </c>
      <c r="O557" s="105"/>
      <c r="P557" s="25">
        <f t="shared" si="534"/>
        <v>0</v>
      </c>
      <c r="Q557" s="29"/>
      <c r="R557" s="29"/>
      <c r="X557" s="278" t="s">
        <v>496</v>
      </c>
      <c r="Y557" s="634">
        <v>1</v>
      </c>
      <c r="Z557" s="274" t="s">
        <v>39</v>
      </c>
      <c r="AA557" s="630"/>
      <c r="AB557" s="105">
        <v>0</v>
      </c>
      <c r="AC557" s="105"/>
    </row>
    <row r="558" spans="1:29" ht="15.75" hidden="1">
      <c r="A558" s="533" t="s">
        <v>2727</v>
      </c>
      <c r="B558" s="533">
        <v>11</v>
      </c>
      <c r="C558" s="533" t="s">
        <v>446</v>
      </c>
      <c r="D558" s="572" t="s">
        <v>1842</v>
      </c>
      <c r="E558" s="571" t="str">
        <f t="shared" si="536"/>
        <v xml:space="preserve"> FOOD SERVICE EQUIPMENT</v>
      </c>
      <c r="F558" s="533" t="str">
        <f t="shared" si="488"/>
        <v>ME</v>
      </c>
      <c r="G558" s="533" t="s">
        <v>2722</v>
      </c>
      <c r="H558" s="533">
        <v>557</v>
      </c>
      <c r="I558" s="533" t="str">
        <f t="shared" ref="I558:J558" si="542">I556</f>
        <v>Cold Kitchen</v>
      </c>
      <c r="J558" s="533" t="str">
        <f t="shared" si="542"/>
        <v>Cold Kitchen</v>
      </c>
      <c r="K558" s="278" t="s">
        <v>78</v>
      </c>
      <c r="L558" s="634" t="s">
        <v>497</v>
      </c>
      <c r="M558" s="274">
        <v>1</v>
      </c>
      <c r="N558" s="630" t="s">
        <v>39</v>
      </c>
      <c r="O558" s="105"/>
      <c r="P558" s="25">
        <f t="shared" si="534"/>
        <v>0</v>
      </c>
      <c r="Q558" s="29"/>
      <c r="R558" s="29"/>
      <c r="X558" s="278" t="s">
        <v>497</v>
      </c>
      <c r="Y558" s="634">
        <v>1</v>
      </c>
      <c r="Z558" s="274" t="s">
        <v>39</v>
      </c>
      <c r="AA558" s="630"/>
      <c r="AB558" s="105">
        <v>0</v>
      </c>
      <c r="AC558" s="105"/>
    </row>
    <row r="559" spans="1:29" ht="15.75" hidden="1">
      <c r="A559" s="533" t="s">
        <v>2727</v>
      </c>
      <c r="B559" s="533">
        <v>11</v>
      </c>
      <c r="C559" s="533" t="s">
        <v>446</v>
      </c>
      <c r="D559" s="572" t="s">
        <v>1842</v>
      </c>
      <c r="E559" s="571" t="str">
        <f t="shared" si="536"/>
        <v xml:space="preserve"> FOOD SERVICE EQUIPMENT</v>
      </c>
      <c r="F559" s="533" t="str">
        <f t="shared" si="488"/>
        <v>ME</v>
      </c>
      <c r="G559" s="533" t="s">
        <v>2725</v>
      </c>
      <c r="H559" s="533">
        <v>558</v>
      </c>
      <c r="I559" s="533" t="str">
        <f>L559</f>
        <v>Potwash Area</v>
      </c>
      <c r="J559" s="533" t="str">
        <f>L559</f>
        <v>Potwash Area</v>
      </c>
      <c r="K559" s="278"/>
      <c r="L559" s="633" t="s">
        <v>498</v>
      </c>
      <c r="M559" s="634"/>
      <c r="N559" s="634"/>
      <c r="O559" s="105"/>
      <c r="P559" s="105"/>
      <c r="Q559" s="29"/>
      <c r="R559" s="29"/>
      <c r="X559" s="278" t="s">
        <v>498</v>
      </c>
      <c r="Y559" s="633"/>
      <c r="Z559" s="634"/>
      <c r="AA559" s="634"/>
      <c r="AB559" s="105"/>
      <c r="AC559" s="105"/>
    </row>
    <row r="560" spans="1:29" ht="15.75" hidden="1">
      <c r="A560" s="533" t="s">
        <v>2727</v>
      </c>
      <c r="B560" s="533">
        <v>11</v>
      </c>
      <c r="C560" s="533" t="s">
        <v>446</v>
      </c>
      <c r="D560" s="572" t="s">
        <v>1842</v>
      </c>
      <c r="E560" s="571" t="str">
        <f t="shared" si="536"/>
        <v xml:space="preserve"> FOOD SERVICE EQUIPMENT</v>
      </c>
      <c r="F560" s="533" t="str">
        <f t="shared" si="488"/>
        <v>ME</v>
      </c>
      <c r="G560" s="533" t="s">
        <v>2722</v>
      </c>
      <c r="H560" s="533">
        <v>559</v>
      </c>
      <c r="I560" s="533" t="str">
        <f t="shared" ref="I560:J560" si="543">I558</f>
        <v>Cold Kitchen</v>
      </c>
      <c r="J560" s="533" t="str">
        <f t="shared" si="543"/>
        <v>Cold Kitchen</v>
      </c>
      <c r="K560" s="278" t="s">
        <v>302</v>
      </c>
      <c r="L560" s="634" t="s">
        <v>499</v>
      </c>
      <c r="M560" s="274">
        <v>1</v>
      </c>
      <c r="N560" s="630" t="s">
        <v>39</v>
      </c>
      <c r="O560" s="105"/>
      <c r="P560" s="25">
        <f t="shared" ref="P560:P564" si="544">O560*M560</f>
        <v>0</v>
      </c>
      <c r="Q560" s="29"/>
      <c r="R560" s="29"/>
      <c r="X560" s="278" t="s">
        <v>499</v>
      </c>
      <c r="Y560" s="634">
        <v>1</v>
      </c>
      <c r="Z560" s="274" t="s">
        <v>39</v>
      </c>
      <c r="AA560" s="630"/>
      <c r="AB560" s="105">
        <v>0</v>
      </c>
      <c r="AC560" s="105"/>
    </row>
    <row r="561" spans="1:29" ht="15.75" hidden="1">
      <c r="A561" s="533" t="s">
        <v>2727</v>
      </c>
      <c r="B561" s="533">
        <v>11</v>
      </c>
      <c r="C561" s="533" t="s">
        <v>446</v>
      </c>
      <c r="D561" s="572" t="s">
        <v>1842</v>
      </c>
      <c r="E561" s="571" t="str">
        <f t="shared" si="536"/>
        <v xml:space="preserve"> FOOD SERVICE EQUIPMENT</v>
      </c>
      <c r="F561" s="533" t="str">
        <f t="shared" si="488"/>
        <v>ME</v>
      </c>
      <c r="G561" s="533" t="s">
        <v>2722</v>
      </c>
      <c r="H561" s="533">
        <v>560</v>
      </c>
      <c r="I561" s="533" t="str">
        <f t="shared" ref="I561:J561" si="545">I559</f>
        <v>Potwash Area</v>
      </c>
      <c r="J561" s="533" t="str">
        <f t="shared" si="545"/>
        <v>Potwash Area</v>
      </c>
      <c r="K561" s="278" t="s">
        <v>304</v>
      </c>
      <c r="L561" s="634" t="s">
        <v>457</v>
      </c>
      <c r="M561" s="274">
        <v>1</v>
      </c>
      <c r="N561" s="630" t="s">
        <v>39</v>
      </c>
      <c r="O561" s="105"/>
      <c r="P561" s="25">
        <f t="shared" si="544"/>
        <v>0</v>
      </c>
      <c r="Q561" s="29"/>
      <c r="R561" s="29"/>
      <c r="X561" s="278" t="s">
        <v>457</v>
      </c>
      <c r="Y561" s="634">
        <v>1</v>
      </c>
      <c r="Z561" s="274" t="s">
        <v>39</v>
      </c>
      <c r="AA561" s="630"/>
      <c r="AB561" s="105">
        <v>0</v>
      </c>
      <c r="AC561" s="105"/>
    </row>
    <row r="562" spans="1:29" ht="15.75" hidden="1">
      <c r="A562" s="533" t="s">
        <v>2727</v>
      </c>
      <c r="B562" s="533">
        <v>11</v>
      </c>
      <c r="C562" s="533" t="s">
        <v>446</v>
      </c>
      <c r="D562" s="572" t="s">
        <v>1842</v>
      </c>
      <c r="E562" s="571" t="str">
        <f t="shared" si="536"/>
        <v xml:space="preserve"> FOOD SERVICE EQUIPMENT</v>
      </c>
      <c r="F562" s="533" t="str">
        <f t="shared" si="488"/>
        <v>ME</v>
      </c>
      <c r="G562" s="533" t="s">
        <v>2722</v>
      </c>
      <c r="H562" s="533">
        <v>561</v>
      </c>
      <c r="I562" s="533" t="str">
        <f t="shared" ref="I562:J562" si="546">I560</f>
        <v>Cold Kitchen</v>
      </c>
      <c r="J562" s="533" t="str">
        <f t="shared" si="546"/>
        <v>Cold Kitchen</v>
      </c>
      <c r="K562" s="278" t="s">
        <v>306</v>
      </c>
      <c r="L562" s="634" t="s">
        <v>485</v>
      </c>
      <c r="M562" s="274">
        <v>1</v>
      </c>
      <c r="N562" s="630" t="s">
        <v>39</v>
      </c>
      <c r="O562" s="105"/>
      <c r="P562" s="25">
        <f t="shared" si="544"/>
        <v>0</v>
      </c>
      <c r="Q562" s="29"/>
      <c r="R562" s="29"/>
      <c r="X562" s="278" t="s">
        <v>485</v>
      </c>
      <c r="Y562" s="634">
        <v>1</v>
      </c>
      <c r="Z562" s="274" t="s">
        <v>39</v>
      </c>
      <c r="AA562" s="630"/>
      <c r="AB562" s="105">
        <v>0</v>
      </c>
      <c r="AC562" s="105"/>
    </row>
    <row r="563" spans="1:29" ht="15.75" hidden="1">
      <c r="A563" s="533" t="s">
        <v>2727</v>
      </c>
      <c r="B563" s="533">
        <v>11</v>
      </c>
      <c r="C563" s="533" t="s">
        <v>446</v>
      </c>
      <c r="D563" s="572" t="s">
        <v>1842</v>
      </c>
      <c r="E563" s="571" t="str">
        <f t="shared" si="536"/>
        <v xml:space="preserve"> FOOD SERVICE EQUIPMENT</v>
      </c>
      <c r="F563" s="533" t="str">
        <f t="shared" si="488"/>
        <v>ME</v>
      </c>
      <c r="G563" s="533" t="s">
        <v>2722</v>
      </c>
      <c r="H563" s="533">
        <v>562</v>
      </c>
      <c r="I563" s="533" t="str">
        <f t="shared" ref="I563:J563" si="547">I561</f>
        <v>Potwash Area</v>
      </c>
      <c r="J563" s="533" t="str">
        <f t="shared" si="547"/>
        <v>Potwash Area</v>
      </c>
      <c r="K563" s="634" t="s">
        <v>341</v>
      </c>
      <c r="L563" s="634" t="s">
        <v>500</v>
      </c>
      <c r="M563" s="274">
        <v>3</v>
      </c>
      <c r="N563" s="630" t="s">
        <v>39</v>
      </c>
      <c r="O563" s="105"/>
      <c r="P563" s="25">
        <f t="shared" si="544"/>
        <v>0</v>
      </c>
      <c r="Q563" s="29"/>
      <c r="R563" s="29"/>
      <c r="X563" s="634" t="s">
        <v>500</v>
      </c>
      <c r="Y563" s="634">
        <v>3</v>
      </c>
      <c r="Z563" s="274" t="s">
        <v>39</v>
      </c>
      <c r="AA563" s="630"/>
      <c r="AB563" s="105">
        <v>0</v>
      </c>
      <c r="AC563" s="105"/>
    </row>
    <row r="564" spans="1:29" ht="15.75" hidden="1">
      <c r="A564" s="533" t="s">
        <v>2727</v>
      </c>
      <c r="B564" s="533">
        <v>11</v>
      </c>
      <c r="C564" s="533" t="s">
        <v>446</v>
      </c>
      <c r="D564" s="572" t="s">
        <v>1842</v>
      </c>
      <c r="E564" s="571" t="str">
        <f t="shared" si="536"/>
        <v xml:space="preserve"> FOOD SERVICE EQUIPMENT</v>
      </c>
      <c r="F564" s="533" t="str">
        <f t="shared" si="488"/>
        <v>ME</v>
      </c>
      <c r="G564" s="533" t="s">
        <v>2722</v>
      </c>
      <c r="H564" s="533">
        <v>563</v>
      </c>
      <c r="I564" s="533" t="str">
        <f t="shared" ref="I564:J564" si="548">I562</f>
        <v>Cold Kitchen</v>
      </c>
      <c r="J564" s="533" t="str">
        <f t="shared" si="548"/>
        <v>Cold Kitchen</v>
      </c>
      <c r="K564" s="278" t="s">
        <v>343</v>
      </c>
      <c r="L564" s="634" t="s">
        <v>464</v>
      </c>
      <c r="M564" s="274">
        <v>1</v>
      </c>
      <c r="N564" s="630" t="s">
        <v>39</v>
      </c>
      <c r="O564" s="105"/>
      <c r="P564" s="25">
        <f t="shared" si="544"/>
        <v>0</v>
      </c>
      <c r="Q564" s="29"/>
      <c r="R564" s="29"/>
      <c r="X564" s="278" t="s">
        <v>464</v>
      </c>
      <c r="Y564" s="634">
        <v>1</v>
      </c>
      <c r="Z564" s="274" t="s">
        <v>39</v>
      </c>
      <c r="AA564" s="630"/>
      <c r="AB564" s="105">
        <v>0</v>
      </c>
      <c r="AC564" s="105"/>
    </row>
    <row r="565" spans="1:29" ht="15.75" hidden="1">
      <c r="A565" s="533" t="s">
        <v>2727</v>
      </c>
      <c r="B565" s="533">
        <v>11</v>
      </c>
      <c r="C565" s="533" t="s">
        <v>446</v>
      </c>
      <c r="D565" s="572" t="s">
        <v>1842</v>
      </c>
      <c r="E565" s="571" t="str">
        <f t="shared" si="536"/>
        <v xml:space="preserve"> FOOD SERVICE EQUIPMENT</v>
      </c>
      <c r="F565" s="533" t="str">
        <f t="shared" si="488"/>
        <v>ME</v>
      </c>
      <c r="G565" s="533" t="s">
        <v>2725</v>
      </c>
      <c r="H565" s="533">
        <v>564</v>
      </c>
      <c r="I565" s="533" t="str">
        <f>L565</f>
        <v>Dishwash Area</v>
      </c>
      <c r="J565" s="533" t="str">
        <f>L565</f>
        <v>Dishwash Area</v>
      </c>
      <c r="K565" s="634"/>
      <c r="L565" s="633" t="s">
        <v>501</v>
      </c>
      <c r="M565" s="278"/>
      <c r="N565" s="278"/>
      <c r="O565" s="105"/>
      <c r="P565" s="105"/>
      <c r="Q565" s="29"/>
      <c r="R565" s="29"/>
      <c r="X565" s="634" t="s">
        <v>501</v>
      </c>
      <c r="Y565" s="633"/>
      <c r="Z565" s="278"/>
      <c r="AA565" s="278"/>
      <c r="AB565" s="105"/>
      <c r="AC565" s="105"/>
    </row>
    <row r="566" spans="1:29" ht="15.75" hidden="1">
      <c r="A566" s="533" t="s">
        <v>2727</v>
      </c>
      <c r="B566" s="533">
        <v>11</v>
      </c>
      <c r="C566" s="533" t="s">
        <v>446</v>
      </c>
      <c r="D566" s="572" t="s">
        <v>1842</v>
      </c>
      <c r="E566" s="571" t="str">
        <f t="shared" si="536"/>
        <v xml:space="preserve"> FOOD SERVICE EQUIPMENT</v>
      </c>
      <c r="F566" s="533" t="str">
        <f t="shared" si="488"/>
        <v>ME</v>
      </c>
      <c r="G566" s="533" t="s">
        <v>2722</v>
      </c>
      <c r="H566" s="533">
        <v>565</v>
      </c>
      <c r="I566" s="533" t="str">
        <f t="shared" ref="I566:J566" si="549">I564</f>
        <v>Cold Kitchen</v>
      </c>
      <c r="J566" s="533" t="str">
        <f t="shared" si="549"/>
        <v>Cold Kitchen</v>
      </c>
      <c r="K566" s="634" t="s">
        <v>13</v>
      </c>
      <c r="L566" s="634" t="s">
        <v>499</v>
      </c>
      <c r="M566" s="274">
        <v>1</v>
      </c>
      <c r="N566" s="630" t="s">
        <v>39</v>
      </c>
      <c r="O566" s="105"/>
      <c r="P566" s="25">
        <f t="shared" ref="P566:P570" si="550">O566*M566</f>
        <v>0</v>
      </c>
      <c r="Q566" s="29"/>
      <c r="R566" s="29"/>
      <c r="X566" s="634" t="s">
        <v>499</v>
      </c>
      <c r="Y566" s="634">
        <v>1</v>
      </c>
      <c r="Z566" s="274" t="s">
        <v>39</v>
      </c>
      <c r="AA566" s="630"/>
      <c r="AB566" s="105">
        <v>0</v>
      </c>
      <c r="AC566" s="105"/>
    </row>
    <row r="567" spans="1:29" ht="15.75" hidden="1">
      <c r="A567" s="533" t="s">
        <v>2727</v>
      </c>
      <c r="B567" s="533">
        <v>11</v>
      </c>
      <c r="C567" s="533" t="s">
        <v>446</v>
      </c>
      <c r="D567" s="572" t="s">
        <v>1842</v>
      </c>
      <c r="E567" s="571" t="str">
        <f t="shared" si="536"/>
        <v xml:space="preserve"> FOOD SERVICE EQUIPMENT</v>
      </c>
      <c r="F567" s="533" t="str">
        <f t="shared" si="488"/>
        <v>ME</v>
      </c>
      <c r="G567" s="533" t="s">
        <v>2722</v>
      </c>
      <c r="H567" s="533">
        <v>566</v>
      </c>
      <c r="I567" s="533" t="str">
        <f t="shared" ref="I567:J567" si="551">I565</f>
        <v>Dishwash Area</v>
      </c>
      <c r="J567" s="533" t="str">
        <f t="shared" si="551"/>
        <v>Dishwash Area</v>
      </c>
      <c r="K567" s="634" t="s">
        <v>15</v>
      </c>
      <c r="L567" s="634" t="s">
        <v>457</v>
      </c>
      <c r="M567" s="274">
        <v>1</v>
      </c>
      <c r="N567" s="630" t="s">
        <v>39</v>
      </c>
      <c r="O567" s="105"/>
      <c r="P567" s="25">
        <f t="shared" si="550"/>
        <v>0</v>
      </c>
      <c r="Q567" s="29"/>
      <c r="R567" s="29"/>
      <c r="X567" s="634" t="s">
        <v>457</v>
      </c>
      <c r="Y567" s="634">
        <v>1</v>
      </c>
      <c r="Z567" s="274" t="s">
        <v>39</v>
      </c>
      <c r="AA567" s="630"/>
      <c r="AB567" s="105">
        <v>0</v>
      </c>
      <c r="AC567" s="105"/>
    </row>
    <row r="568" spans="1:29" ht="15.75" hidden="1">
      <c r="A568" s="533" t="s">
        <v>2727</v>
      </c>
      <c r="B568" s="533">
        <v>11</v>
      </c>
      <c r="C568" s="533" t="s">
        <v>446</v>
      </c>
      <c r="D568" s="572" t="s">
        <v>1842</v>
      </c>
      <c r="E568" s="571" t="str">
        <f t="shared" si="536"/>
        <v xml:space="preserve"> FOOD SERVICE EQUIPMENT</v>
      </c>
      <c r="F568" s="533" t="str">
        <f t="shared" si="488"/>
        <v>ME</v>
      </c>
      <c r="G568" s="533" t="s">
        <v>2722</v>
      </c>
      <c r="H568" s="533">
        <v>567</v>
      </c>
      <c r="I568" s="533" t="str">
        <f t="shared" ref="I568:J568" si="552">I566</f>
        <v>Cold Kitchen</v>
      </c>
      <c r="J568" s="533" t="str">
        <f t="shared" si="552"/>
        <v>Cold Kitchen</v>
      </c>
      <c r="K568" s="634" t="s">
        <v>17</v>
      </c>
      <c r="L568" s="634" t="s">
        <v>485</v>
      </c>
      <c r="M568" s="274">
        <v>1</v>
      </c>
      <c r="N568" s="630" t="s">
        <v>39</v>
      </c>
      <c r="O568" s="105"/>
      <c r="P568" s="25">
        <f t="shared" si="550"/>
        <v>0</v>
      </c>
      <c r="Q568" s="29"/>
      <c r="R568" s="29"/>
      <c r="X568" s="634" t="s">
        <v>485</v>
      </c>
      <c r="Y568" s="634">
        <v>1</v>
      </c>
      <c r="Z568" s="274" t="s">
        <v>39</v>
      </c>
      <c r="AA568" s="630"/>
      <c r="AB568" s="105">
        <v>0</v>
      </c>
      <c r="AC568" s="105"/>
    </row>
    <row r="569" spans="1:29" ht="15.75" hidden="1">
      <c r="A569" s="533" t="s">
        <v>2727</v>
      </c>
      <c r="B569" s="533">
        <v>11</v>
      </c>
      <c r="C569" s="533" t="s">
        <v>446</v>
      </c>
      <c r="D569" s="572" t="s">
        <v>1842</v>
      </c>
      <c r="E569" s="571" t="str">
        <f t="shared" si="536"/>
        <v xml:space="preserve"> FOOD SERVICE EQUIPMENT</v>
      </c>
      <c r="F569" s="533" t="str">
        <f t="shared" si="488"/>
        <v>ME</v>
      </c>
      <c r="G569" s="533" t="s">
        <v>2722</v>
      </c>
      <c r="H569" s="533">
        <v>568</v>
      </c>
      <c r="I569" s="533" t="str">
        <f t="shared" ref="I569:J569" si="553">I567</f>
        <v>Dishwash Area</v>
      </c>
      <c r="J569" s="533" t="str">
        <f t="shared" si="553"/>
        <v>Dishwash Area</v>
      </c>
      <c r="K569" s="278" t="s">
        <v>19</v>
      </c>
      <c r="L569" s="634" t="s">
        <v>502</v>
      </c>
      <c r="M569" s="274">
        <v>5</v>
      </c>
      <c r="N569" s="630" t="s">
        <v>39</v>
      </c>
      <c r="O569" s="105"/>
      <c r="P569" s="25">
        <f t="shared" si="550"/>
        <v>0</v>
      </c>
      <c r="Q569" s="29"/>
      <c r="R569" s="29"/>
      <c r="X569" s="278" t="s">
        <v>502</v>
      </c>
      <c r="Y569" s="634">
        <v>5</v>
      </c>
      <c r="Z569" s="274" t="s">
        <v>39</v>
      </c>
      <c r="AA569" s="630"/>
      <c r="AB569" s="105">
        <v>0</v>
      </c>
      <c r="AC569" s="105"/>
    </row>
    <row r="570" spans="1:29" ht="15.75" hidden="1">
      <c r="A570" s="533" t="s">
        <v>2727</v>
      </c>
      <c r="B570" s="533">
        <v>11</v>
      </c>
      <c r="C570" s="533" t="s">
        <v>446</v>
      </c>
      <c r="D570" s="572" t="s">
        <v>1842</v>
      </c>
      <c r="E570" s="571" t="str">
        <f t="shared" si="536"/>
        <v xml:space="preserve"> FOOD SERVICE EQUIPMENT</v>
      </c>
      <c r="F570" s="533" t="str">
        <f t="shared" ref="F570:F631" si="554">VLOOKUP(D:D,trade,3,FALSE)</f>
        <v>ME</v>
      </c>
      <c r="G570" s="533" t="s">
        <v>2722</v>
      </c>
      <c r="H570" s="533">
        <v>569</v>
      </c>
      <c r="I570" s="533" t="str">
        <f t="shared" ref="I570:J570" si="555">I568</f>
        <v>Cold Kitchen</v>
      </c>
      <c r="J570" s="533" t="str">
        <f t="shared" si="555"/>
        <v>Cold Kitchen</v>
      </c>
      <c r="K570" s="278" t="s">
        <v>20</v>
      </c>
      <c r="L570" s="634" t="s">
        <v>464</v>
      </c>
      <c r="M570" s="274">
        <v>1</v>
      </c>
      <c r="N570" s="630" t="s">
        <v>39</v>
      </c>
      <c r="O570" s="105"/>
      <c r="P570" s="25">
        <f t="shared" si="550"/>
        <v>0</v>
      </c>
      <c r="Q570" s="29"/>
      <c r="R570" s="29"/>
      <c r="X570" s="278" t="s">
        <v>464</v>
      </c>
      <c r="Y570" s="634">
        <v>1</v>
      </c>
      <c r="Z570" s="274" t="s">
        <v>39</v>
      </c>
      <c r="AA570" s="630"/>
      <c r="AB570" s="105">
        <v>0</v>
      </c>
      <c r="AC570" s="105"/>
    </row>
    <row r="571" spans="1:29" ht="15.75" hidden="1">
      <c r="A571" s="533" t="s">
        <v>2727</v>
      </c>
      <c r="B571" s="533">
        <v>11</v>
      </c>
      <c r="C571" s="533" t="s">
        <v>446</v>
      </c>
      <c r="D571" s="572" t="s">
        <v>1842</v>
      </c>
      <c r="E571" s="571" t="str">
        <f t="shared" si="536"/>
        <v xml:space="preserve"> FOOD SERVICE EQUIPMENT</v>
      </c>
      <c r="F571" s="533" t="str">
        <f t="shared" si="554"/>
        <v>ME</v>
      </c>
      <c r="G571" s="533" t="s">
        <v>2725</v>
      </c>
      <c r="H571" s="533">
        <v>570</v>
      </c>
      <c r="I571" s="533" t="str">
        <f>L571</f>
        <v>Corridor</v>
      </c>
      <c r="J571" s="533" t="str">
        <f>L571</f>
        <v>Corridor</v>
      </c>
      <c r="K571" s="634"/>
      <c r="L571" s="633" t="s">
        <v>503</v>
      </c>
      <c r="M571" s="634"/>
      <c r="N571" s="634"/>
      <c r="O571" s="105"/>
      <c r="P571" s="105"/>
      <c r="Q571" s="29"/>
      <c r="R571" s="29"/>
      <c r="X571" s="634" t="s">
        <v>503</v>
      </c>
      <c r="Y571" s="633"/>
      <c r="Z571" s="634"/>
      <c r="AA571" s="634"/>
      <c r="AB571" s="105"/>
      <c r="AC571" s="105"/>
    </row>
    <row r="572" spans="1:29" ht="15.75" hidden="1">
      <c r="A572" s="533" t="s">
        <v>2727</v>
      </c>
      <c r="B572" s="533">
        <v>11</v>
      </c>
      <c r="C572" s="533" t="s">
        <v>446</v>
      </c>
      <c r="D572" s="572" t="s">
        <v>1842</v>
      </c>
      <c r="E572" s="571" t="str">
        <f t="shared" si="536"/>
        <v xml:space="preserve"> FOOD SERVICE EQUIPMENT</v>
      </c>
      <c r="F572" s="533" t="str">
        <f t="shared" si="554"/>
        <v>ME</v>
      </c>
      <c r="G572" s="533" t="s">
        <v>2722</v>
      </c>
      <c r="H572" s="533">
        <v>571</v>
      </c>
      <c r="I572" s="533" t="str">
        <f t="shared" ref="I572:J572" si="556">I570</f>
        <v>Cold Kitchen</v>
      </c>
      <c r="J572" s="533" t="str">
        <f t="shared" si="556"/>
        <v>Cold Kitchen</v>
      </c>
      <c r="K572" s="634" t="s">
        <v>21</v>
      </c>
      <c r="L572" s="634" t="s">
        <v>467</v>
      </c>
      <c r="M572" s="274">
        <v>2</v>
      </c>
      <c r="N572" s="630" t="s">
        <v>39</v>
      </c>
      <c r="O572" s="105"/>
      <c r="P572" s="25">
        <f t="shared" ref="P572:P574" si="557">O572*M572</f>
        <v>0</v>
      </c>
      <c r="Q572" s="29"/>
      <c r="R572" s="29"/>
      <c r="X572" s="634" t="s">
        <v>467</v>
      </c>
      <c r="Y572" s="634">
        <v>2</v>
      </c>
      <c r="Z572" s="274" t="s">
        <v>39</v>
      </c>
      <c r="AA572" s="630"/>
      <c r="AB572" s="105">
        <v>0</v>
      </c>
      <c r="AC572" s="105"/>
    </row>
    <row r="573" spans="1:29" ht="15.75" hidden="1">
      <c r="A573" s="533" t="s">
        <v>2727</v>
      </c>
      <c r="B573" s="533">
        <v>11</v>
      </c>
      <c r="C573" s="533" t="s">
        <v>446</v>
      </c>
      <c r="D573" s="572" t="s">
        <v>1842</v>
      </c>
      <c r="E573" s="571" t="str">
        <f t="shared" si="536"/>
        <v xml:space="preserve"> FOOD SERVICE EQUIPMENT</v>
      </c>
      <c r="F573" s="533" t="str">
        <f t="shared" si="554"/>
        <v>ME</v>
      </c>
      <c r="G573" s="533" t="s">
        <v>2722</v>
      </c>
      <c r="H573" s="533">
        <v>572</v>
      </c>
      <c r="I573" s="533" t="str">
        <f t="shared" ref="I573:J573" si="558">I571</f>
        <v>Corridor</v>
      </c>
      <c r="J573" s="533" t="str">
        <f t="shared" si="558"/>
        <v>Corridor</v>
      </c>
      <c r="K573" s="278" t="s">
        <v>45</v>
      </c>
      <c r="L573" s="634" t="s">
        <v>504</v>
      </c>
      <c r="M573" s="274">
        <v>3</v>
      </c>
      <c r="N573" s="630" t="s">
        <v>39</v>
      </c>
      <c r="O573" s="105"/>
      <c r="P573" s="25">
        <f t="shared" si="557"/>
        <v>0</v>
      </c>
      <c r="Q573" s="29"/>
      <c r="R573" s="29"/>
      <c r="X573" s="278" t="s">
        <v>504</v>
      </c>
      <c r="Y573" s="634">
        <v>3</v>
      </c>
      <c r="Z573" s="274" t="s">
        <v>39</v>
      </c>
      <c r="AA573" s="630"/>
      <c r="AB573" s="105">
        <v>0</v>
      </c>
      <c r="AC573" s="105"/>
    </row>
    <row r="574" spans="1:29" ht="15.75" hidden="1">
      <c r="A574" s="533" t="s">
        <v>2727</v>
      </c>
      <c r="B574" s="533">
        <v>11</v>
      </c>
      <c r="C574" s="533" t="s">
        <v>446</v>
      </c>
      <c r="D574" s="572" t="s">
        <v>1842</v>
      </c>
      <c r="E574" s="571" t="str">
        <f t="shared" si="536"/>
        <v xml:space="preserve"> FOOD SERVICE EQUIPMENT</v>
      </c>
      <c r="F574" s="533" t="str">
        <f t="shared" si="554"/>
        <v>ME</v>
      </c>
      <c r="G574" s="533" t="s">
        <v>2722</v>
      </c>
      <c r="H574" s="533">
        <v>573</v>
      </c>
      <c r="I574" s="533" t="str">
        <f t="shared" ref="I574:J574" si="559">I572</f>
        <v>Cold Kitchen</v>
      </c>
      <c r="J574" s="533" t="str">
        <f t="shared" si="559"/>
        <v>Cold Kitchen</v>
      </c>
      <c r="K574" s="278" t="s">
        <v>48</v>
      </c>
      <c r="L574" s="278" t="s">
        <v>505</v>
      </c>
      <c r="M574" s="274">
        <v>1</v>
      </c>
      <c r="N574" s="630" t="s">
        <v>39</v>
      </c>
      <c r="O574" s="105"/>
      <c r="P574" s="25">
        <f t="shared" si="557"/>
        <v>0</v>
      </c>
      <c r="Q574" s="29"/>
      <c r="R574" s="29"/>
      <c r="X574" s="278" t="s">
        <v>505</v>
      </c>
      <c r="Y574" s="278">
        <v>1</v>
      </c>
      <c r="Z574" s="274" t="s">
        <v>39</v>
      </c>
      <c r="AA574" s="630"/>
      <c r="AB574" s="105">
        <v>0</v>
      </c>
      <c r="AC574" s="105"/>
    </row>
    <row r="575" spans="1:29" ht="15.75" hidden="1">
      <c r="A575" s="533" t="s">
        <v>2727</v>
      </c>
      <c r="B575" s="533">
        <v>11</v>
      </c>
      <c r="C575" s="533" t="s">
        <v>446</v>
      </c>
      <c r="D575" s="572" t="s">
        <v>1842</v>
      </c>
      <c r="E575" s="571" t="str">
        <f t="shared" si="536"/>
        <v xml:space="preserve"> FOOD SERVICE EQUIPMENT</v>
      </c>
      <c r="F575" s="533" t="str">
        <f t="shared" si="554"/>
        <v>ME</v>
      </c>
      <c r="G575" s="533" t="s">
        <v>2725</v>
      </c>
      <c r="H575" s="533">
        <v>574</v>
      </c>
      <c r="I575" s="533" t="str">
        <f>L575</f>
        <v>Plating Area</v>
      </c>
      <c r="J575" s="533" t="str">
        <f>L575</f>
        <v>Plating Area</v>
      </c>
      <c r="K575" s="278"/>
      <c r="L575" s="633" t="s">
        <v>506</v>
      </c>
      <c r="M575" s="634"/>
      <c r="N575" s="634"/>
      <c r="O575" s="105"/>
      <c r="P575" s="105"/>
      <c r="Q575" s="29"/>
      <c r="R575" s="29"/>
      <c r="X575" s="278" t="s">
        <v>506</v>
      </c>
      <c r="Y575" s="633"/>
      <c r="Z575" s="634"/>
      <c r="AA575" s="634"/>
      <c r="AB575" s="105"/>
      <c r="AC575" s="105"/>
    </row>
    <row r="576" spans="1:29" ht="15.75" hidden="1">
      <c r="A576" s="533" t="s">
        <v>2727</v>
      </c>
      <c r="B576" s="533">
        <v>11</v>
      </c>
      <c r="C576" s="533" t="s">
        <v>446</v>
      </c>
      <c r="D576" s="572" t="s">
        <v>1842</v>
      </c>
      <c r="E576" s="571" t="str">
        <f t="shared" si="536"/>
        <v xml:space="preserve"> FOOD SERVICE EQUIPMENT</v>
      </c>
      <c r="F576" s="533" t="str">
        <f t="shared" si="554"/>
        <v>ME</v>
      </c>
      <c r="G576" s="533" t="s">
        <v>2722</v>
      </c>
      <c r="H576" s="533">
        <v>575</v>
      </c>
      <c r="I576" s="533" t="str">
        <f t="shared" ref="I576:J576" si="560">I574</f>
        <v>Cold Kitchen</v>
      </c>
      <c r="J576" s="533" t="str">
        <f t="shared" si="560"/>
        <v>Cold Kitchen</v>
      </c>
      <c r="K576" s="278" t="s">
        <v>50</v>
      </c>
      <c r="L576" s="634" t="s">
        <v>467</v>
      </c>
      <c r="M576" s="274">
        <v>1</v>
      </c>
      <c r="N576" s="630" t="s">
        <v>39</v>
      </c>
      <c r="O576" s="105"/>
      <c r="P576" s="25">
        <f t="shared" ref="P576:P581" si="561">O576*M576</f>
        <v>0</v>
      </c>
      <c r="Q576" s="29"/>
      <c r="R576" s="29"/>
      <c r="X576" s="278" t="s">
        <v>467</v>
      </c>
      <c r="Y576" s="634">
        <v>1</v>
      </c>
      <c r="Z576" s="274" t="s">
        <v>39</v>
      </c>
      <c r="AA576" s="630"/>
      <c r="AB576" s="105">
        <v>0</v>
      </c>
      <c r="AC576" s="105"/>
    </row>
    <row r="577" spans="1:29" ht="15.75" hidden="1">
      <c r="A577" s="533" t="s">
        <v>2727</v>
      </c>
      <c r="B577" s="533">
        <v>11</v>
      </c>
      <c r="C577" s="533" t="s">
        <v>446</v>
      </c>
      <c r="D577" s="572" t="s">
        <v>1842</v>
      </c>
      <c r="E577" s="571" t="str">
        <f t="shared" si="536"/>
        <v xml:space="preserve"> FOOD SERVICE EQUIPMENT</v>
      </c>
      <c r="F577" s="533" t="str">
        <f t="shared" si="554"/>
        <v>ME</v>
      </c>
      <c r="G577" s="533" t="s">
        <v>2722</v>
      </c>
      <c r="H577" s="533">
        <v>576</v>
      </c>
      <c r="I577" s="533" t="str">
        <f t="shared" ref="I577:J577" si="562">I575</f>
        <v>Plating Area</v>
      </c>
      <c r="J577" s="533" t="str">
        <f t="shared" si="562"/>
        <v>Plating Area</v>
      </c>
      <c r="K577" s="634" t="s">
        <v>76</v>
      </c>
      <c r="L577" s="634" t="s">
        <v>464</v>
      </c>
      <c r="M577" s="274">
        <v>1</v>
      </c>
      <c r="N577" s="630" t="s">
        <v>39</v>
      </c>
      <c r="O577" s="105"/>
      <c r="P577" s="25">
        <f t="shared" si="561"/>
        <v>0</v>
      </c>
      <c r="Q577" s="29"/>
      <c r="R577" s="29"/>
      <c r="X577" s="634" t="s">
        <v>464</v>
      </c>
      <c r="Y577" s="634">
        <v>1</v>
      </c>
      <c r="Z577" s="274" t="s">
        <v>39</v>
      </c>
      <c r="AA577" s="630"/>
      <c r="AB577" s="105">
        <v>0</v>
      </c>
      <c r="AC577" s="105"/>
    </row>
    <row r="578" spans="1:29" ht="15.75" hidden="1">
      <c r="A578" s="533" t="s">
        <v>2727</v>
      </c>
      <c r="B578" s="533">
        <v>11</v>
      </c>
      <c r="C578" s="533" t="s">
        <v>446</v>
      </c>
      <c r="D578" s="572" t="s">
        <v>1842</v>
      </c>
      <c r="E578" s="571" t="str">
        <f t="shared" si="536"/>
        <v xml:space="preserve"> FOOD SERVICE EQUIPMENT</v>
      </c>
      <c r="F578" s="533" t="str">
        <f t="shared" si="554"/>
        <v>ME</v>
      </c>
      <c r="G578" s="533" t="s">
        <v>2722</v>
      </c>
      <c r="H578" s="533">
        <v>577</v>
      </c>
      <c r="I578" s="533" t="str">
        <f t="shared" ref="I578:J578" si="563">I576</f>
        <v>Cold Kitchen</v>
      </c>
      <c r="J578" s="533" t="str">
        <f t="shared" si="563"/>
        <v>Cold Kitchen</v>
      </c>
      <c r="K578" s="278" t="s">
        <v>77</v>
      </c>
      <c r="L578" s="278" t="s">
        <v>507</v>
      </c>
      <c r="M578" s="270">
        <v>2</v>
      </c>
      <c r="N578" s="630" t="s">
        <v>39</v>
      </c>
      <c r="O578" s="105"/>
      <c r="P578" s="25">
        <f t="shared" si="561"/>
        <v>0</v>
      </c>
      <c r="Q578" s="29"/>
      <c r="R578" s="29"/>
      <c r="X578" s="278" t="s">
        <v>507</v>
      </c>
      <c r="Y578" s="278">
        <v>2</v>
      </c>
      <c r="Z578" s="270" t="s">
        <v>39</v>
      </c>
      <c r="AA578" s="630"/>
      <c r="AB578" s="105">
        <v>0</v>
      </c>
      <c r="AC578" s="105"/>
    </row>
    <row r="579" spans="1:29" ht="15.75" hidden="1">
      <c r="A579" s="533" t="s">
        <v>2727</v>
      </c>
      <c r="B579" s="533">
        <v>11</v>
      </c>
      <c r="C579" s="533" t="s">
        <v>446</v>
      </c>
      <c r="D579" s="572" t="s">
        <v>1842</v>
      </c>
      <c r="E579" s="571" t="str">
        <f t="shared" si="536"/>
        <v xml:space="preserve"> FOOD SERVICE EQUIPMENT</v>
      </c>
      <c r="F579" s="533" t="str">
        <f t="shared" si="554"/>
        <v>ME</v>
      </c>
      <c r="G579" s="533" t="s">
        <v>2722</v>
      </c>
      <c r="H579" s="533">
        <v>578</v>
      </c>
      <c r="I579" s="533" t="str">
        <f t="shared" ref="I579:J579" si="564">I577</f>
        <v>Plating Area</v>
      </c>
      <c r="J579" s="533" t="str">
        <f t="shared" si="564"/>
        <v>Plating Area</v>
      </c>
      <c r="K579" s="278" t="s">
        <v>78</v>
      </c>
      <c r="L579" s="278" t="s">
        <v>496</v>
      </c>
      <c r="M579" s="274">
        <v>1</v>
      </c>
      <c r="N579" s="630" t="s">
        <v>39</v>
      </c>
      <c r="O579" s="105"/>
      <c r="P579" s="25">
        <f t="shared" si="561"/>
        <v>0</v>
      </c>
      <c r="Q579" s="29"/>
      <c r="R579" s="29"/>
      <c r="X579" s="278" t="s">
        <v>496</v>
      </c>
      <c r="Y579" s="278">
        <v>1</v>
      </c>
      <c r="Z579" s="274" t="s">
        <v>39</v>
      </c>
      <c r="AA579" s="630"/>
      <c r="AB579" s="105">
        <v>0</v>
      </c>
      <c r="AC579" s="105"/>
    </row>
    <row r="580" spans="1:29" ht="15.75" hidden="1">
      <c r="A580" s="533" t="s">
        <v>2727</v>
      </c>
      <c r="B580" s="533">
        <v>11</v>
      </c>
      <c r="C580" s="533" t="s">
        <v>446</v>
      </c>
      <c r="D580" s="572" t="s">
        <v>1842</v>
      </c>
      <c r="E580" s="571" t="str">
        <f t="shared" si="536"/>
        <v xml:space="preserve"> FOOD SERVICE EQUIPMENT</v>
      </c>
      <c r="F580" s="533" t="str">
        <f t="shared" si="554"/>
        <v>ME</v>
      </c>
      <c r="G580" s="533" t="s">
        <v>2722</v>
      </c>
      <c r="H580" s="533">
        <v>579</v>
      </c>
      <c r="I580" s="533" t="str">
        <f t="shared" ref="I580:J580" si="565">I578</f>
        <v>Cold Kitchen</v>
      </c>
      <c r="J580" s="533" t="str">
        <f t="shared" si="565"/>
        <v>Cold Kitchen</v>
      </c>
      <c r="K580" s="278" t="s">
        <v>302</v>
      </c>
      <c r="L580" s="278" t="s">
        <v>508</v>
      </c>
      <c r="M580" s="274">
        <v>1</v>
      </c>
      <c r="N580" s="630" t="s">
        <v>39</v>
      </c>
      <c r="O580" s="105"/>
      <c r="P580" s="25">
        <f t="shared" si="561"/>
        <v>0</v>
      </c>
      <c r="Q580" s="29"/>
      <c r="R580" s="29"/>
      <c r="X580" s="278" t="s">
        <v>508</v>
      </c>
      <c r="Y580" s="278">
        <v>1</v>
      </c>
      <c r="Z580" s="274" t="s">
        <v>39</v>
      </c>
      <c r="AA580" s="630"/>
      <c r="AB580" s="105">
        <v>0</v>
      </c>
      <c r="AC580" s="105"/>
    </row>
    <row r="581" spans="1:29" ht="15.75" hidden="1">
      <c r="A581" s="533" t="s">
        <v>2727</v>
      </c>
      <c r="B581" s="533">
        <v>11</v>
      </c>
      <c r="C581" s="533" t="s">
        <v>446</v>
      </c>
      <c r="D581" s="572" t="s">
        <v>1842</v>
      </c>
      <c r="E581" s="571" t="str">
        <f t="shared" si="536"/>
        <v xml:space="preserve"> FOOD SERVICE EQUIPMENT</v>
      </c>
      <c r="F581" s="533" t="str">
        <f t="shared" si="554"/>
        <v>ME</v>
      </c>
      <c r="G581" s="533" t="s">
        <v>2722</v>
      </c>
      <c r="H581" s="533">
        <v>580</v>
      </c>
      <c r="I581" s="533" t="str">
        <f t="shared" ref="I581:J581" si="566">I579</f>
        <v>Plating Area</v>
      </c>
      <c r="J581" s="533" t="str">
        <f t="shared" si="566"/>
        <v>Plating Area</v>
      </c>
      <c r="K581" s="278" t="s">
        <v>304</v>
      </c>
      <c r="L581" s="278" t="s">
        <v>509</v>
      </c>
      <c r="M581" s="274">
        <v>1</v>
      </c>
      <c r="N581" s="630" t="s">
        <v>39</v>
      </c>
      <c r="O581" s="105"/>
      <c r="P581" s="25">
        <f t="shared" si="561"/>
        <v>0</v>
      </c>
      <c r="Q581" s="29"/>
      <c r="R581" s="29"/>
      <c r="X581" s="278" t="s">
        <v>509</v>
      </c>
      <c r="Y581" s="278">
        <v>1</v>
      </c>
      <c r="Z581" s="274" t="s">
        <v>39</v>
      </c>
      <c r="AA581" s="630"/>
      <c r="AB581" s="105">
        <v>0</v>
      </c>
      <c r="AC581" s="105"/>
    </row>
    <row r="582" spans="1:29" ht="15.75" hidden="1">
      <c r="A582" s="533" t="s">
        <v>2727</v>
      </c>
      <c r="B582" s="533">
        <v>11</v>
      </c>
      <c r="C582" s="533" t="s">
        <v>446</v>
      </c>
      <c r="D582" s="572" t="s">
        <v>1848</v>
      </c>
      <c r="E582" s="571" t="s">
        <v>1245</v>
      </c>
      <c r="F582" s="533" t="str">
        <f t="shared" si="554"/>
        <v>ME</v>
      </c>
      <c r="G582" s="533" t="s">
        <v>2725</v>
      </c>
      <c r="H582" s="533">
        <v>581</v>
      </c>
      <c r="I582" s="533" t="str">
        <f t="shared" ref="I582:I583" si="567">L582</f>
        <v>117000 - LAUNDRY EQUIPMENT</v>
      </c>
      <c r="J582" s="533" t="str">
        <f t="shared" ref="J582:J583" si="568">L582</f>
        <v>117000 - LAUNDRY EQUIPMENT</v>
      </c>
      <c r="K582" s="278"/>
      <c r="L582" s="628" t="s">
        <v>510</v>
      </c>
      <c r="M582" s="273"/>
      <c r="N582" s="270"/>
      <c r="O582" s="29"/>
      <c r="P582" s="635"/>
      <c r="Q582" s="29"/>
      <c r="R582" s="29"/>
      <c r="X582" s="278" t="s">
        <v>510</v>
      </c>
      <c r="Y582" s="628"/>
      <c r="Z582" s="273"/>
      <c r="AA582" s="270"/>
      <c r="AB582" s="29"/>
      <c r="AC582" s="635"/>
    </row>
    <row r="583" spans="1:29" ht="15.75" hidden="1">
      <c r="A583" s="533" t="s">
        <v>2727</v>
      </c>
      <c r="B583" s="533">
        <v>11</v>
      </c>
      <c r="C583" s="533" t="s">
        <v>446</v>
      </c>
      <c r="D583" s="572" t="s">
        <v>1848</v>
      </c>
      <c r="E583" s="571" t="str">
        <f t="shared" ref="E583:E602" si="569">E582</f>
        <v xml:space="preserve"> LAUNDRY EQUIPMENT</v>
      </c>
      <c r="F583" s="533" t="str">
        <f t="shared" si="554"/>
        <v>ME</v>
      </c>
      <c r="G583" s="533" t="s">
        <v>2725</v>
      </c>
      <c r="H583" s="533">
        <v>582</v>
      </c>
      <c r="I583" s="533" t="str">
        <f t="shared" si="567"/>
        <v>LAUNDRY</v>
      </c>
      <c r="J583" s="533" t="str">
        <f t="shared" si="568"/>
        <v>LAUNDRY</v>
      </c>
      <c r="K583" s="278"/>
      <c r="L583" s="628" t="s">
        <v>511</v>
      </c>
      <c r="M583" s="273"/>
      <c r="N583" s="270"/>
      <c r="O583" s="4"/>
      <c r="P583" s="4"/>
      <c r="Q583" s="29"/>
      <c r="R583" s="29"/>
      <c r="X583" s="278" t="s">
        <v>511</v>
      </c>
      <c r="Y583" s="628"/>
      <c r="Z583" s="273"/>
      <c r="AA583" s="270"/>
      <c r="AB583" s="4"/>
      <c r="AC583" s="4"/>
    </row>
    <row r="584" spans="1:29" ht="15.75" hidden="1">
      <c r="A584" s="533" t="s">
        <v>2727</v>
      </c>
      <c r="B584" s="533">
        <v>11</v>
      </c>
      <c r="C584" s="533" t="s">
        <v>446</v>
      </c>
      <c r="D584" s="572" t="s">
        <v>1848</v>
      </c>
      <c r="E584" s="571" t="str">
        <f t="shared" si="569"/>
        <v xml:space="preserve"> LAUNDRY EQUIPMENT</v>
      </c>
      <c r="F584" s="533" t="str">
        <f t="shared" si="554"/>
        <v>ME</v>
      </c>
      <c r="G584" s="533" t="s">
        <v>2722</v>
      </c>
      <c r="H584" s="533">
        <v>583</v>
      </c>
      <c r="I584" s="533" t="str">
        <f t="shared" ref="I584:J584" si="570">I582</f>
        <v>117000 - LAUNDRY EQUIPMENT</v>
      </c>
      <c r="J584" s="533" t="str">
        <f t="shared" si="570"/>
        <v>117000 - LAUNDRY EQUIPMENT</v>
      </c>
      <c r="K584" s="278" t="s">
        <v>13</v>
      </c>
      <c r="L584" s="629" t="s">
        <v>467</v>
      </c>
      <c r="M584" s="630">
        <v>2</v>
      </c>
      <c r="N584" s="630" t="s">
        <v>39</v>
      </c>
      <c r="O584" s="102"/>
      <c r="P584" s="25">
        <f t="shared" ref="P584:P601" si="571">O584*M584</f>
        <v>0</v>
      </c>
      <c r="Q584" s="29"/>
      <c r="R584" s="29"/>
      <c r="X584" s="278" t="s">
        <v>467</v>
      </c>
      <c r="Y584" s="629">
        <v>2</v>
      </c>
      <c r="Z584" s="630" t="s">
        <v>39</v>
      </c>
      <c r="AA584" s="630"/>
      <c r="AB584" s="102">
        <v>0</v>
      </c>
      <c r="AC584" s="102"/>
    </row>
    <row r="585" spans="1:29" ht="15.75" hidden="1">
      <c r="A585" s="533" t="s">
        <v>2727</v>
      </c>
      <c r="B585" s="533">
        <v>11</v>
      </c>
      <c r="C585" s="533" t="s">
        <v>446</v>
      </c>
      <c r="D585" s="572" t="s">
        <v>1848</v>
      </c>
      <c r="E585" s="571" t="str">
        <f t="shared" si="569"/>
        <v xml:space="preserve"> LAUNDRY EQUIPMENT</v>
      </c>
      <c r="F585" s="533" t="str">
        <f t="shared" si="554"/>
        <v>ME</v>
      </c>
      <c r="G585" s="533" t="s">
        <v>2722</v>
      </c>
      <c r="H585" s="533">
        <v>584</v>
      </c>
      <c r="I585" s="533" t="str">
        <f t="shared" ref="I585:J585" si="572">I583</f>
        <v>LAUNDRY</v>
      </c>
      <c r="J585" s="533" t="str">
        <f t="shared" si="572"/>
        <v>LAUNDRY</v>
      </c>
      <c r="K585" s="278" t="s">
        <v>15</v>
      </c>
      <c r="L585" s="278" t="s">
        <v>505</v>
      </c>
      <c r="M585" s="277">
        <v>1</v>
      </c>
      <c r="N585" s="630" t="s">
        <v>39</v>
      </c>
      <c r="O585" s="102"/>
      <c r="P585" s="25">
        <f t="shared" si="571"/>
        <v>0</v>
      </c>
      <c r="Q585" s="29"/>
      <c r="R585" s="29"/>
      <c r="X585" s="278" t="s">
        <v>505</v>
      </c>
      <c r="Y585" s="278">
        <v>1</v>
      </c>
      <c r="Z585" s="277" t="s">
        <v>39</v>
      </c>
      <c r="AA585" s="630"/>
      <c r="AB585" s="102">
        <v>0</v>
      </c>
      <c r="AC585" s="102"/>
    </row>
    <row r="586" spans="1:29" ht="15.75" hidden="1">
      <c r="A586" s="533" t="s">
        <v>2727</v>
      </c>
      <c r="B586" s="533">
        <v>11</v>
      </c>
      <c r="C586" s="533" t="s">
        <v>446</v>
      </c>
      <c r="D586" s="572" t="s">
        <v>1848</v>
      </c>
      <c r="E586" s="571" t="str">
        <f t="shared" si="569"/>
        <v xml:space="preserve"> LAUNDRY EQUIPMENT</v>
      </c>
      <c r="F586" s="533" t="str">
        <f t="shared" si="554"/>
        <v>ME</v>
      </c>
      <c r="G586" s="533" t="s">
        <v>2722</v>
      </c>
      <c r="H586" s="533">
        <v>585</v>
      </c>
      <c r="I586" s="533" t="str">
        <f t="shared" ref="I586:J586" si="573">I584</f>
        <v>117000 - LAUNDRY EQUIPMENT</v>
      </c>
      <c r="J586" s="533" t="str">
        <f t="shared" si="573"/>
        <v>117000 - LAUNDRY EQUIPMENT</v>
      </c>
      <c r="K586" s="278" t="s">
        <v>17</v>
      </c>
      <c r="L586" s="629" t="s">
        <v>512</v>
      </c>
      <c r="M586" s="630">
        <v>1</v>
      </c>
      <c r="N586" s="630" t="s">
        <v>39</v>
      </c>
      <c r="O586" s="102"/>
      <c r="P586" s="25">
        <f t="shared" si="571"/>
        <v>0</v>
      </c>
      <c r="Q586" s="29"/>
      <c r="R586" s="29"/>
      <c r="X586" s="278" t="s">
        <v>512</v>
      </c>
      <c r="Y586" s="629">
        <v>1</v>
      </c>
      <c r="Z586" s="630" t="s">
        <v>39</v>
      </c>
      <c r="AA586" s="630"/>
      <c r="AB586" s="102">
        <v>0</v>
      </c>
      <c r="AC586" s="102"/>
    </row>
    <row r="587" spans="1:29" ht="15.75" hidden="1">
      <c r="A587" s="533" t="s">
        <v>2727</v>
      </c>
      <c r="B587" s="533">
        <v>11</v>
      </c>
      <c r="C587" s="533" t="s">
        <v>446</v>
      </c>
      <c r="D587" s="572" t="s">
        <v>1848</v>
      </c>
      <c r="E587" s="571" t="str">
        <f t="shared" si="569"/>
        <v xml:space="preserve"> LAUNDRY EQUIPMENT</v>
      </c>
      <c r="F587" s="533" t="str">
        <f t="shared" si="554"/>
        <v>ME</v>
      </c>
      <c r="G587" s="533" t="s">
        <v>2722</v>
      </c>
      <c r="H587" s="533">
        <v>586</v>
      </c>
      <c r="I587" s="533" t="str">
        <f t="shared" ref="I587:J587" si="574">I585</f>
        <v>LAUNDRY</v>
      </c>
      <c r="J587" s="533" t="str">
        <f t="shared" si="574"/>
        <v>LAUNDRY</v>
      </c>
      <c r="K587" s="278" t="s">
        <v>19</v>
      </c>
      <c r="L587" s="629" t="s">
        <v>485</v>
      </c>
      <c r="M587" s="274">
        <v>1</v>
      </c>
      <c r="N587" s="630" t="s">
        <v>39</v>
      </c>
      <c r="O587" s="102"/>
      <c r="P587" s="25">
        <f t="shared" si="571"/>
        <v>0</v>
      </c>
      <c r="Q587" s="29"/>
      <c r="R587" s="29"/>
      <c r="X587" s="278" t="s">
        <v>485</v>
      </c>
      <c r="Y587" s="629">
        <v>1</v>
      </c>
      <c r="Z587" s="274" t="s">
        <v>39</v>
      </c>
      <c r="AA587" s="630"/>
      <c r="AB587" s="102">
        <v>0</v>
      </c>
      <c r="AC587" s="102"/>
    </row>
    <row r="588" spans="1:29" ht="15.75" hidden="1">
      <c r="A588" s="533" t="s">
        <v>2727</v>
      </c>
      <c r="B588" s="533">
        <v>11</v>
      </c>
      <c r="C588" s="533" t="s">
        <v>446</v>
      </c>
      <c r="D588" s="572" t="s">
        <v>1848</v>
      </c>
      <c r="E588" s="571" t="str">
        <f t="shared" si="569"/>
        <v xml:space="preserve"> LAUNDRY EQUIPMENT</v>
      </c>
      <c r="F588" s="533" t="str">
        <f t="shared" si="554"/>
        <v>ME</v>
      </c>
      <c r="G588" s="533" t="s">
        <v>2722</v>
      </c>
      <c r="H588" s="533">
        <v>587</v>
      </c>
      <c r="I588" s="533" t="str">
        <f t="shared" ref="I588:J588" si="575">I586</f>
        <v>117000 - LAUNDRY EQUIPMENT</v>
      </c>
      <c r="J588" s="533" t="str">
        <f t="shared" si="575"/>
        <v>117000 - LAUNDRY EQUIPMENT</v>
      </c>
      <c r="K588" s="278" t="s">
        <v>20</v>
      </c>
      <c r="L588" s="278" t="s">
        <v>513</v>
      </c>
      <c r="M588" s="630">
        <v>2</v>
      </c>
      <c r="N588" s="630" t="s">
        <v>39</v>
      </c>
      <c r="O588" s="102"/>
      <c r="P588" s="25">
        <f t="shared" si="571"/>
        <v>0</v>
      </c>
      <c r="Q588" s="29"/>
      <c r="R588" s="29"/>
      <c r="X588" s="278" t="s">
        <v>513</v>
      </c>
      <c r="Y588" s="278">
        <v>2</v>
      </c>
      <c r="Z588" s="630" t="s">
        <v>39</v>
      </c>
      <c r="AA588" s="630"/>
      <c r="AB588" s="102">
        <v>0</v>
      </c>
      <c r="AC588" s="102"/>
    </row>
    <row r="589" spans="1:29" ht="15.75" hidden="1">
      <c r="A589" s="533" t="s">
        <v>2727</v>
      </c>
      <c r="B589" s="533">
        <v>11</v>
      </c>
      <c r="C589" s="533" t="s">
        <v>446</v>
      </c>
      <c r="D589" s="572" t="s">
        <v>1848</v>
      </c>
      <c r="E589" s="571" t="str">
        <f t="shared" si="569"/>
        <v xml:space="preserve"> LAUNDRY EQUIPMENT</v>
      </c>
      <c r="F589" s="533" t="str">
        <f t="shared" si="554"/>
        <v>ME</v>
      </c>
      <c r="G589" s="533" t="s">
        <v>2722</v>
      </c>
      <c r="H589" s="533">
        <v>588</v>
      </c>
      <c r="I589" s="533" t="str">
        <f t="shared" ref="I589:J589" si="576">I587</f>
        <v>LAUNDRY</v>
      </c>
      <c r="J589" s="533" t="str">
        <f t="shared" si="576"/>
        <v>LAUNDRY</v>
      </c>
      <c r="K589" s="278" t="s">
        <v>21</v>
      </c>
      <c r="L589" s="278" t="s">
        <v>514</v>
      </c>
      <c r="M589" s="274">
        <v>1</v>
      </c>
      <c r="N589" s="630" t="s">
        <v>39</v>
      </c>
      <c r="O589" s="102"/>
      <c r="P589" s="25">
        <f t="shared" si="571"/>
        <v>0</v>
      </c>
      <c r="Q589" s="29"/>
      <c r="R589" s="29"/>
      <c r="X589" s="278" t="s">
        <v>514</v>
      </c>
      <c r="Y589" s="278">
        <v>1</v>
      </c>
      <c r="Z589" s="274" t="s">
        <v>39</v>
      </c>
      <c r="AA589" s="630"/>
      <c r="AB589" s="102">
        <v>0</v>
      </c>
      <c r="AC589" s="102"/>
    </row>
    <row r="590" spans="1:29" ht="15.75" hidden="1">
      <c r="A590" s="533" t="s">
        <v>2727</v>
      </c>
      <c r="B590" s="533">
        <v>11</v>
      </c>
      <c r="C590" s="533" t="s">
        <v>446</v>
      </c>
      <c r="D590" s="572" t="s">
        <v>1848</v>
      </c>
      <c r="E590" s="571" t="str">
        <f t="shared" si="569"/>
        <v xml:space="preserve"> LAUNDRY EQUIPMENT</v>
      </c>
      <c r="F590" s="533" t="str">
        <f t="shared" si="554"/>
        <v>ME</v>
      </c>
      <c r="G590" s="533" t="s">
        <v>2722</v>
      </c>
      <c r="H590" s="533">
        <v>589</v>
      </c>
      <c r="I590" s="533" t="str">
        <f t="shared" ref="I590:J590" si="577">I588</f>
        <v>117000 - LAUNDRY EQUIPMENT</v>
      </c>
      <c r="J590" s="533" t="str">
        <f t="shared" si="577"/>
        <v>117000 - LAUNDRY EQUIPMENT</v>
      </c>
      <c r="K590" s="278" t="s">
        <v>45</v>
      </c>
      <c r="L590" s="278" t="s">
        <v>515</v>
      </c>
      <c r="M590" s="274">
        <v>1</v>
      </c>
      <c r="N590" s="630" t="s">
        <v>39</v>
      </c>
      <c r="O590" s="102"/>
      <c r="P590" s="25">
        <f t="shared" si="571"/>
        <v>0</v>
      </c>
      <c r="Q590" s="29"/>
      <c r="R590" s="29"/>
      <c r="X590" s="278" t="s">
        <v>515</v>
      </c>
      <c r="Y590" s="278">
        <v>1</v>
      </c>
      <c r="Z590" s="274" t="s">
        <v>39</v>
      </c>
      <c r="AA590" s="630"/>
      <c r="AB590" s="102">
        <v>0</v>
      </c>
      <c r="AC590" s="102"/>
    </row>
    <row r="591" spans="1:29" ht="15.75" hidden="1">
      <c r="A591" s="533" t="s">
        <v>2727</v>
      </c>
      <c r="B591" s="533">
        <v>11</v>
      </c>
      <c r="C591" s="533" t="s">
        <v>446</v>
      </c>
      <c r="D591" s="572" t="s">
        <v>1848</v>
      </c>
      <c r="E591" s="571" t="str">
        <f t="shared" si="569"/>
        <v xml:space="preserve"> LAUNDRY EQUIPMENT</v>
      </c>
      <c r="F591" s="533" t="str">
        <f t="shared" si="554"/>
        <v>ME</v>
      </c>
      <c r="G591" s="533" t="s">
        <v>2722</v>
      </c>
      <c r="H591" s="533">
        <v>590</v>
      </c>
      <c r="I591" s="533" t="str">
        <f t="shared" ref="I591:J591" si="578">I589</f>
        <v>LAUNDRY</v>
      </c>
      <c r="J591" s="533" t="str">
        <f t="shared" si="578"/>
        <v>LAUNDRY</v>
      </c>
      <c r="K591" s="278" t="s">
        <v>48</v>
      </c>
      <c r="L591" s="278" t="s">
        <v>516</v>
      </c>
      <c r="M591" s="274">
        <v>1</v>
      </c>
      <c r="N591" s="630" t="s">
        <v>39</v>
      </c>
      <c r="O591" s="102"/>
      <c r="P591" s="25">
        <f t="shared" si="571"/>
        <v>0</v>
      </c>
      <c r="Q591" s="29"/>
      <c r="R591" s="29"/>
      <c r="X591" s="278" t="s">
        <v>516</v>
      </c>
      <c r="Y591" s="278">
        <v>1</v>
      </c>
      <c r="Z591" s="274" t="s">
        <v>39</v>
      </c>
      <c r="AA591" s="630"/>
      <c r="AB591" s="102">
        <v>0</v>
      </c>
      <c r="AC591" s="102"/>
    </row>
    <row r="592" spans="1:29" ht="15.75" hidden="1">
      <c r="A592" s="533" t="s">
        <v>2727</v>
      </c>
      <c r="B592" s="533">
        <v>11</v>
      </c>
      <c r="C592" s="533" t="s">
        <v>446</v>
      </c>
      <c r="D592" s="572" t="s">
        <v>1848</v>
      </c>
      <c r="E592" s="571" t="str">
        <f t="shared" si="569"/>
        <v xml:space="preserve"> LAUNDRY EQUIPMENT</v>
      </c>
      <c r="F592" s="533" t="str">
        <f t="shared" si="554"/>
        <v>ME</v>
      </c>
      <c r="G592" s="533" t="s">
        <v>2722</v>
      </c>
      <c r="H592" s="533">
        <v>591</v>
      </c>
      <c r="I592" s="533" t="str">
        <f t="shared" ref="I592:J592" si="579">I590</f>
        <v>117000 - LAUNDRY EQUIPMENT</v>
      </c>
      <c r="J592" s="533" t="str">
        <f t="shared" si="579"/>
        <v>117000 - LAUNDRY EQUIPMENT</v>
      </c>
      <c r="K592" s="278" t="s">
        <v>50</v>
      </c>
      <c r="L592" s="278" t="s">
        <v>517</v>
      </c>
      <c r="M592" s="274">
        <v>1</v>
      </c>
      <c r="N592" s="630" t="s">
        <v>39</v>
      </c>
      <c r="O592" s="102"/>
      <c r="P592" s="25">
        <f t="shared" si="571"/>
        <v>0</v>
      </c>
      <c r="Q592" s="29"/>
      <c r="R592" s="29"/>
      <c r="X592" s="278" t="s">
        <v>517</v>
      </c>
      <c r="Y592" s="278">
        <v>1</v>
      </c>
      <c r="Z592" s="274" t="s">
        <v>39</v>
      </c>
      <c r="AA592" s="630"/>
      <c r="AB592" s="102">
        <v>0</v>
      </c>
      <c r="AC592" s="102"/>
    </row>
    <row r="593" spans="1:29" ht="15.75" hidden="1">
      <c r="A593" s="533" t="s">
        <v>2727</v>
      </c>
      <c r="B593" s="533">
        <v>11</v>
      </c>
      <c r="C593" s="533" t="s">
        <v>446</v>
      </c>
      <c r="D593" s="572" t="s">
        <v>1848</v>
      </c>
      <c r="E593" s="571" t="str">
        <f t="shared" si="569"/>
        <v xml:space="preserve"> LAUNDRY EQUIPMENT</v>
      </c>
      <c r="F593" s="533" t="str">
        <f t="shared" si="554"/>
        <v>ME</v>
      </c>
      <c r="G593" s="533" t="s">
        <v>2722</v>
      </c>
      <c r="H593" s="533">
        <v>592</v>
      </c>
      <c r="I593" s="533" t="str">
        <f t="shared" ref="I593:J593" si="580">I591</f>
        <v>LAUNDRY</v>
      </c>
      <c r="J593" s="533" t="str">
        <f t="shared" si="580"/>
        <v>LAUNDRY</v>
      </c>
      <c r="K593" s="278" t="s">
        <v>76</v>
      </c>
      <c r="L593" s="278" t="s">
        <v>518</v>
      </c>
      <c r="M593" s="270">
        <v>1</v>
      </c>
      <c r="N593" s="630" t="s">
        <v>39</v>
      </c>
      <c r="O593" s="102"/>
      <c r="P593" s="25">
        <f t="shared" si="571"/>
        <v>0</v>
      </c>
      <c r="Q593" s="29"/>
      <c r="R593" s="29"/>
      <c r="X593" s="278" t="s">
        <v>518</v>
      </c>
      <c r="Y593" s="278">
        <v>1</v>
      </c>
      <c r="Z593" s="270" t="s">
        <v>39</v>
      </c>
      <c r="AA593" s="630"/>
      <c r="AB593" s="102">
        <v>0</v>
      </c>
      <c r="AC593" s="102"/>
    </row>
    <row r="594" spans="1:29" ht="15.75" hidden="1">
      <c r="A594" s="533" t="s">
        <v>2727</v>
      </c>
      <c r="B594" s="533">
        <v>11</v>
      </c>
      <c r="C594" s="533" t="s">
        <v>446</v>
      </c>
      <c r="D594" s="572" t="s">
        <v>1848</v>
      </c>
      <c r="E594" s="571" t="str">
        <f t="shared" si="569"/>
        <v xml:space="preserve"> LAUNDRY EQUIPMENT</v>
      </c>
      <c r="F594" s="533" t="str">
        <f t="shared" si="554"/>
        <v>ME</v>
      </c>
      <c r="G594" s="533" t="s">
        <v>2722</v>
      </c>
      <c r="H594" s="533">
        <v>593</v>
      </c>
      <c r="I594" s="533" t="str">
        <f t="shared" ref="I594:J594" si="581">I592</f>
        <v>117000 - LAUNDRY EQUIPMENT</v>
      </c>
      <c r="J594" s="533" t="str">
        <f t="shared" si="581"/>
        <v>117000 - LAUNDRY EQUIPMENT</v>
      </c>
      <c r="K594" s="278" t="s">
        <v>77</v>
      </c>
      <c r="L594" s="629" t="s">
        <v>519</v>
      </c>
      <c r="M594" s="274">
        <v>1</v>
      </c>
      <c r="N594" s="630" t="s">
        <v>39</v>
      </c>
      <c r="O594" s="102"/>
      <c r="P594" s="25">
        <f t="shared" si="571"/>
        <v>0</v>
      </c>
      <c r="Q594" s="29"/>
      <c r="R594" s="29"/>
      <c r="X594" s="278" t="s">
        <v>519</v>
      </c>
      <c r="Y594" s="629">
        <v>1</v>
      </c>
      <c r="Z594" s="274" t="s">
        <v>39</v>
      </c>
      <c r="AA594" s="630"/>
      <c r="AB594" s="102">
        <v>0</v>
      </c>
      <c r="AC594" s="102"/>
    </row>
    <row r="595" spans="1:29" ht="15.75" hidden="1">
      <c r="A595" s="533" t="s">
        <v>2727</v>
      </c>
      <c r="B595" s="533">
        <v>11</v>
      </c>
      <c r="C595" s="533" t="s">
        <v>446</v>
      </c>
      <c r="D595" s="572" t="s">
        <v>1848</v>
      </c>
      <c r="E595" s="571" t="str">
        <f t="shared" si="569"/>
        <v xml:space="preserve"> LAUNDRY EQUIPMENT</v>
      </c>
      <c r="F595" s="533" t="str">
        <f t="shared" si="554"/>
        <v>ME</v>
      </c>
      <c r="G595" s="533" t="s">
        <v>2722</v>
      </c>
      <c r="H595" s="533">
        <v>594</v>
      </c>
      <c r="I595" s="533" t="str">
        <f t="shared" ref="I595:J595" si="582">I593</f>
        <v>LAUNDRY</v>
      </c>
      <c r="J595" s="533" t="str">
        <f t="shared" si="582"/>
        <v>LAUNDRY</v>
      </c>
      <c r="K595" s="278" t="s">
        <v>78</v>
      </c>
      <c r="L595" s="629" t="s">
        <v>508</v>
      </c>
      <c r="M595" s="274">
        <v>1</v>
      </c>
      <c r="N595" s="630" t="s">
        <v>39</v>
      </c>
      <c r="O595" s="102"/>
      <c r="P595" s="25">
        <f t="shared" si="571"/>
        <v>0</v>
      </c>
      <c r="Q595" s="29"/>
      <c r="R595" s="29"/>
      <c r="X595" s="278" t="s">
        <v>508</v>
      </c>
      <c r="Y595" s="629">
        <v>1</v>
      </c>
      <c r="Z595" s="274" t="s">
        <v>39</v>
      </c>
      <c r="AA595" s="630"/>
      <c r="AB595" s="102">
        <v>0</v>
      </c>
      <c r="AC595" s="102"/>
    </row>
    <row r="596" spans="1:29" ht="15.75" hidden="1">
      <c r="A596" s="533" t="s">
        <v>2727</v>
      </c>
      <c r="B596" s="533">
        <v>11</v>
      </c>
      <c r="C596" s="533" t="s">
        <v>446</v>
      </c>
      <c r="D596" s="572" t="s">
        <v>1848</v>
      </c>
      <c r="E596" s="571" t="str">
        <f t="shared" si="569"/>
        <v xml:space="preserve"> LAUNDRY EQUIPMENT</v>
      </c>
      <c r="F596" s="533" t="str">
        <f t="shared" si="554"/>
        <v>ME</v>
      </c>
      <c r="G596" s="533" t="s">
        <v>2722</v>
      </c>
      <c r="H596" s="533">
        <v>595</v>
      </c>
      <c r="I596" s="533" t="str">
        <f t="shared" ref="I596:J596" si="583">I594</f>
        <v>117000 - LAUNDRY EQUIPMENT</v>
      </c>
      <c r="J596" s="533" t="str">
        <f t="shared" si="583"/>
        <v>117000 - LAUNDRY EQUIPMENT</v>
      </c>
      <c r="K596" s="278" t="s">
        <v>302</v>
      </c>
      <c r="L596" s="629" t="s">
        <v>520</v>
      </c>
      <c r="M596" s="274">
        <v>1</v>
      </c>
      <c r="N596" s="630" t="s">
        <v>39</v>
      </c>
      <c r="O596" s="102"/>
      <c r="P596" s="25">
        <f t="shared" si="571"/>
        <v>0</v>
      </c>
      <c r="Q596" s="29"/>
      <c r="R596" s="29"/>
      <c r="X596" s="278" t="s">
        <v>520</v>
      </c>
      <c r="Y596" s="629">
        <v>1</v>
      </c>
      <c r="Z596" s="274" t="s">
        <v>39</v>
      </c>
      <c r="AA596" s="630"/>
      <c r="AB596" s="102">
        <v>0</v>
      </c>
      <c r="AC596" s="102"/>
    </row>
    <row r="597" spans="1:29" ht="15.75" hidden="1">
      <c r="A597" s="533" t="s">
        <v>2727</v>
      </c>
      <c r="B597" s="533">
        <v>11</v>
      </c>
      <c r="C597" s="533" t="s">
        <v>446</v>
      </c>
      <c r="D597" s="572" t="s">
        <v>1848</v>
      </c>
      <c r="E597" s="571" t="str">
        <f t="shared" si="569"/>
        <v xml:space="preserve"> LAUNDRY EQUIPMENT</v>
      </c>
      <c r="F597" s="533" t="str">
        <f t="shared" si="554"/>
        <v>ME</v>
      </c>
      <c r="G597" s="533" t="s">
        <v>2722</v>
      </c>
      <c r="H597" s="533">
        <v>596</v>
      </c>
      <c r="I597" s="533" t="str">
        <f t="shared" ref="I597:J597" si="584">I595</f>
        <v>LAUNDRY</v>
      </c>
      <c r="J597" s="533" t="str">
        <f t="shared" si="584"/>
        <v>LAUNDRY</v>
      </c>
      <c r="K597" s="278" t="s">
        <v>304</v>
      </c>
      <c r="L597" s="629" t="s">
        <v>521</v>
      </c>
      <c r="M597" s="274">
        <v>2</v>
      </c>
      <c r="N597" s="630" t="s">
        <v>39</v>
      </c>
      <c r="O597" s="102"/>
      <c r="P597" s="25">
        <f t="shared" si="571"/>
        <v>0</v>
      </c>
      <c r="Q597" s="29"/>
      <c r="R597" s="29"/>
      <c r="X597" s="278" t="s">
        <v>521</v>
      </c>
      <c r="Y597" s="629">
        <v>2</v>
      </c>
      <c r="Z597" s="274" t="s">
        <v>39</v>
      </c>
      <c r="AA597" s="630"/>
      <c r="AB597" s="102">
        <v>0</v>
      </c>
      <c r="AC597" s="102"/>
    </row>
    <row r="598" spans="1:29" ht="15.75" hidden="1">
      <c r="A598" s="533" t="s">
        <v>2727</v>
      </c>
      <c r="B598" s="533">
        <v>11</v>
      </c>
      <c r="C598" s="533" t="s">
        <v>446</v>
      </c>
      <c r="D598" s="572" t="s">
        <v>1848</v>
      </c>
      <c r="E598" s="571" t="str">
        <f t="shared" si="569"/>
        <v xml:space="preserve"> LAUNDRY EQUIPMENT</v>
      </c>
      <c r="F598" s="533" t="str">
        <f t="shared" si="554"/>
        <v>ME</v>
      </c>
      <c r="G598" s="533" t="s">
        <v>2722</v>
      </c>
      <c r="H598" s="533">
        <v>597</v>
      </c>
      <c r="I598" s="533" t="str">
        <f t="shared" ref="I598:J598" si="585">I596</f>
        <v>117000 - LAUNDRY EQUIPMENT</v>
      </c>
      <c r="J598" s="533" t="str">
        <f t="shared" si="585"/>
        <v>117000 - LAUNDRY EQUIPMENT</v>
      </c>
      <c r="K598" s="278" t="s">
        <v>306</v>
      </c>
      <c r="L598" s="629" t="s">
        <v>522</v>
      </c>
      <c r="M598" s="274">
        <v>2</v>
      </c>
      <c r="N598" s="630" t="s">
        <v>39</v>
      </c>
      <c r="O598" s="102"/>
      <c r="P598" s="25">
        <f t="shared" si="571"/>
        <v>0</v>
      </c>
      <c r="Q598" s="29"/>
      <c r="R598" s="29"/>
      <c r="X598" s="278" t="s">
        <v>522</v>
      </c>
      <c r="Y598" s="629">
        <v>2</v>
      </c>
      <c r="Z598" s="274" t="s">
        <v>39</v>
      </c>
      <c r="AA598" s="630"/>
      <c r="AB598" s="102">
        <v>0</v>
      </c>
      <c r="AC598" s="102"/>
    </row>
    <row r="599" spans="1:29" ht="15.75" hidden="1">
      <c r="A599" s="533" t="s">
        <v>2727</v>
      </c>
      <c r="B599" s="533">
        <v>11</v>
      </c>
      <c r="C599" s="533" t="s">
        <v>446</v>
      </c>
      <c r="D599" s="572" t="s">
        <v>1848</v>
      </c>
      <c r="E599" s="571" t="str">
        <f t="shared" si="569"/>
        <v xml:space="preserve"> LAUNDRY EQUIPMENT</v>
      </c>
      <c r="F599" s="533" t="str">
        <f t="shared" si="554"/>
        <v>ME</v>
      </c>
      <c r="G599" s="533" t="s">
        <v>2722</v>
      </c>
      <c r="H599" s="533">
        <v>598</v>
      </c>
      <c r="I599" s="533" t="str">
        <f t="shared" ref="I599:J599" si="586">I597</f>
        <v>LAUNDRY</v>
      </c>
      <c r="J599" s="533" t="str">
        <f t="shared" si="586"/>
        <v>LAUNDRY</v>
      </c>
      <c r="K599" s="278" t="s">
        <v>341</v>
      </c>
      <c r="L599" s="629" t="s">
        <v>508</v>
      </c>
      <c r="M599" s="274">
        <v>2</v>
      </c>
      <c r="N599" s="630" t="s">
        <v>39</v>
      </c>
      <c r="O599" s="102"/>
      <c r="P599" s="25">
        <f t="shared" si="571"/>
        <v>0</v>
      </c>
      <c r="Q599" s="29"/>
      <c r="R599" s="29"/>
      <c r="X599" s="278" t="s">
        <v>508</v>
      </c>
      <c r="Y599" s="629">
        <v>2</v>
      </c>
      <c r="Z599" s="274" t="s">
        <v>39</v>
      </c>
      <c r="AA599" s="630"/>
      <c r="AB599" s="102">
        <v>0</v>
      </c>
      <c r="AC599" s="102"/>
    </row>
    <row r="600" spans="1:29" ht="15.75" hidden="1">
      <c r="A600" s="533" t="s">
        <v>2727</v>
      </c>
      <c r="B600" s="533">
        <v>11</v>
      </c>
      <c r="C600" s="533" t="s">
        <v>446</v>
      </c>
      <c r="D600" s="572" t="s">
        <v>1848</v>
      </c>
      <c r="E600" s="571" t="str">
        <f t="shared" si="569"/>
        <v xml:space="preserve"> LAUNDRY EQUIPMENT</v>
      </c>
      <c r="F600" s="533" t="str">
        <f t="shared" si="554"/>
        <v>ME</v>
      </c>
      <c r="G600" s="533" t="s">
        <v>2722</v>
      </c>
      <c r="H600" s="533">
        <v>599</v>
      </c>
      <c r="I600" s="533" t="str">
        <f t="shared" ref="I600:J600" si="587">I598</f>
        <v>117000 - LAUNDRY EQUIPMENT</v>
      </c>
      <c r="J600" s="533" t="str">
        <f t="shared" si="587"/>
        <v>117000 - LAUNDRY EQUIPMENT</v>
      </c>
      <c r="K600" s="278" t="s">
        <v>343</v>
      </c>
      <c r="L600" s="278" t="s">
        <v>523</v>
      </c>
      <c r="M600" s="270">
        <v>1</v>
      </c>
      <c r="N600" s="630" t="s">
        <v>39</v>
      </c>
      <c r="O600" s="102"/>
      <c r="P600" s="25">
        <f t="shared" si="571"/>
        <v>0</v>
      </c>
      <c r="Q600" s="29"/>
      <c r="R600" s="29"/>
      <c r="X600" s="278" t="s">
        <v>523</v>
      </c>
      <c r="Y600" s="278">
        <v>1</v>
      </c>
      <c r="Z600" s="270" t="s">
        <v>39</v>
      </c>
      <c r="AA600" s="630"/>
      <c r="AB600" s="102">
        <v>0</v>
      </c>
      <c r="AC600" s="102"/>
    </row>
    <row r="601" spans="1:29" ht="15.75" hidden="1">
      <c r="A601" s="533" t="s">
        <v>2727</v>
      </c>
      <c r="B601" s="533">
        <v>11</v>
      </c>
      <c r="C601" s="533" t="s">
        <v>446</v>
      </c>
      <c r="D601" s="572" t="s">
        <v>1848</v>
      </c>
      <c r="E601" s="571" t="str">
        <f t="shared" si="569"/>
        <v xml:space="preserve"> LAUNDRY EQUIPMENT</v>
      </c>
      <c r="F601" s="533" t="str">
        <f t="shared" si="554"/>
        <v>ME</v>
      </c>
      <c r="G601" s="533" t="s">
        <v>2722</v>
      </c>
      <c r="H601" s="533">
        <v>600</v>
      </c>
      <c r="I601" s="533" t="str">
        <f t="shared" ref="I601:J601" si="588">I599</f>
        <v>LAUNDRY</v>
      </c>
      <c r="J601" s="533" t="str">
        <f t="shared" si="588"/>
        <v>LAUNDRY</v>
      </c>
      <c r="K601" s="278" t="s">
        <v>83</v>
      </c>
      <c r="L601" s="629" t="s">
        <v>524</v>
      </c>
      <c r="M601" s="270">
        <v>1</v>
      </c>
      <c r="N601" s="630" t="s">
        <v>39</v>
      </c>
      <c r="O601" s="102"/>
      <c r="P601" s="25">
        <f t="shared" si="571"/>
        <v>0</v>
      </c>
      <c r="Q601" s="29"/>
      <c r="R601" s="29"/>
      <c r="X601" s="278" t="s">
        <v>524</v>
      </c>
      <c r="Y601" s="629">
        <v>1</v>
      </c>
      <c r="Z601" s="270" t="s">
        <v>39</v>
      </c>
      <c r="AA601" s="630"/>
      <c r="AB601" s="102">
        <v>0</v>
      </c>
      <c r="AC601" s="102"/>
    </row>
    <row r="602" spans="1:29" ht="15.75" hidden="1">
      <c r="A602" s="533" t="s">
        <v>2727</v>
      </c>
      <c r="B602" s="533">
        <v>11</v>
      </c>
      <c r="C602" s="533" t="s">
        <v>446</v>
      </c>
      <c r="D602" s="572" t="s">
        <v>1848</v>
      </c>
      <c r="E602" s="571" t="str">
        <f t="shared" si="569"/>
        <v xml:space="preserve"> LAUNDRY EQUIPMENT</v>
      </c>
      <c r="F602" s="533" t="str">
        <f t="shared" si="554"/>
        <v>ME</v>
      </c>
      <c r="G602" s="533" t="s">
        <v>2725</v>
      </c>
      <c r="H602" s="533">
        <v>601</v>
      </c>
      <c r="I602" s="533" t="str">
        <f t="shared" ref="I602:J602" si="589">I600</f>
        <v>117000 - LAUNDRY EQUIPMENT</v>
      </c>
      <c r="J602" s="533" t="str">
        <f t="shared" si="589"/>
        <v>117000 - LAUNDRY EQUIPMENT</v>
      </c>
      <c r="K602" s="20" t="s">
        <v>525</v>
      </c>
      <c r="L602" s="29"/>
      <c r="M602" s="29"/>
      <c r="N602" s="29"/>
      <c r="O602" s="102" t="s">
        <v>8</v>
      </c>
      <c r="P602" s="78">
        <v>0</v>
      </c>
      <c r="Q602" s="29"/>
      <c r="R602" s="29"/>
      <c r="X602" s="20"/>
      <c r="Y602" s="29"/>
      <c r="Z602" s="29"/>
      <c r="AA602" s="29" t="s">
        <v>8</v>
      </c>
      <c r="AB602" s="102">
        <v>0</v>
      </c>
      <c r="AC602" s="78"/>
    </row>
    <row r="603" spans="1:29" ht="16.5" hidden="1" thickBot="1">
      <c r="A603" s="533" t="s">
        <v>2727</v>
      </c>
      <c r="B603" s="533">
        <v>11</v>
      </c>
      <c r="C603" s="533" t="s">
        <v>446</v>
      </c>
      <c r="D603" s="10" t="s">
        <v>22</v>
      </c>
      <c r="E603" s="10" t="s">
        <v>22</v>
      </c>
      <c r="G603" s="533" t="s">
        <v>2724</v>
      </c>
      <c r="H603" s="533">
        <v>602</v>
      </c>
      <c r="I603" s="533" t="str">
        <f t="shared" ref="I603:J603" si="590">I601</f>
        <v>LAUNDRY</v>
      </c>
      <c r="J603" s="533" t="str">
        <f t="shared" si="590"/>
        <v>LAUNDRY</v>
      </c>
      <c r="K603" s="2" t="s">
        <v>22</v>
      </c>
      <c r="L603" s="29"/>
      <c r="M603" s="29"/>
      <c r="N603" s="29"/>
      <c r="O603" s="102"/>
      <c r="P603" s="108"/>
      <c r="Q603" s="29"/>
      <c r="R603" s="29"/>
      <c r="X603" s="2"/>
      <c r="Y603" s="29"/>
      <c r="Z603" s="29"/>
      <c r="AA603" s="29"/>
      <c r="AB603" s="102"/>
      <c r="AC603" s="108"/>
    </row>
    <row r="604" spans="1:29" ht="15.75" hidden="1">
      <c r="A604" s="533" t="s">
        <v>2727</v>
      </c>
      <c r="B604" s="533">
        <v>12</v>
      </c>
      <c r="C604" s="533" t="s">
        <v>527</v>
      </c>
      <c r="D604" s="572" t="s">
        <v>1873</v>
      </c>
      <c r="E604" s="571" t="s">
        <v>1246</v>
      </c>
      <c r="F604" s="533" t="str">
        <f t="shared" si="554"/>
        <v>AR</v>
      </c>
      <c r="G604" s="533" t="s">
        <v>2725</v>
      </c>
      <c r="H604" s="533">
        <v>603</v>
      </c>
      <c r="I604" s="533" t="str">
        <f t="shared" ref="I604:J604" si="591">I602</f>
        <v>117000 - LAUNDRY EQUIPMENT</v>
      </c>
      <c r="J604" s="533" t="str">
        <f t="shared" si="591"/>
        <v>117000 - LAUNDRY EQUIPMENT</v>
      </c>
      <c r="K604" s="79"/>
      <c r="L604" s="83"/>
      <c r="M604" s="83" t="s">
        <v>526</v>
      </c>
      <c r="N604" s="83"/>
      <c r="O604" s="83"/>
      <c r="P604" s="83"/>
      <c r="Q604" s="95"/>
      <c r="X604" s="79"/>
      <c r="Y604" s="83" t="s">
        <v>526</v>
      </c>
      <c r="Z604" s="83"/>
      <c r="AA604" s="83"/>
      <c r="AB604" s="83"/>
      <c r="AC604" s="83"/>
    </row>
    <row r="605" spans="1:29" ht="15.75" hidden="1">
      <c r="A605" s="533" t="s">
        <v>2727</v>
      </c>
      <c r="B605" s="533">
        <v>12</v>
      </c>
      <c r="C605" s="533" t="s">
        <v>527</v>
      </c>
      <c r="D605" s="572" t="s">
        <v>1873</v>
      </c>
      <c r="E605" s="571" t="s">
        <v>1246</v>
      </c>
      <c r="F605" s="533" t="str">
        <f t="shared" si="554"/>
        <v>AR</v>
      </c>
      <c r="G605" s="533" t="s">
        <v>2725</v>
      </c>
      <c r="H605" s="533">
        <v>604</v>
      </c>
      <c r="I605" s="533" t="str">
        <f t="shared" ref="I605:J605" si="592">I603</f>
        <v>LAUNDRY</v>
      </c>
      <c r="J605" s="533" t="str">
        <f t="shared" si="592"/>
        <v>LAUNDRY</v>
      </c>
      <c r="K605" s="79"/>
      <c r="L605" s="83"/>
      <c r="M605" s="83" t="s">
        <v>527</v>
      </c>
      <c r="N605" s="83"/>
      <c r="O605" s="83"/>
      <c r="P605" s="83"/>
      <c r="Q605" s="536"/>
      <c r="X605" s="79"/>
      <c r="Y605" s="83" t="s">
        <v>527</v>
      </c>
      <c r="Z605" s="83"/>
      <c r="AA605" s="83"/>
      <c r="AB605" s="83"/>
      <c r="AC605" s="83"/>
    </row>
    <row r="606" spans="1:29" ht="15.75" hidden="1">
      <c r="A606" s="533" t="s">
        <v>2727</v>
      </c>
      <c r="B606" s="533">
        <v>12</v>
      </c>
      <c r="C606" s="533" t="s">
        <v>527</v>
      </c>
      <c r="D606" s="572" t="s">
        <v>1873</v>
      </c>
      <c r="E606" s="571" t="s">
        <v>1246</v>
      </c>
      <c r="F606" s="533" t="str">
        <f t="shared" si="554"/>
        <v>AR</v>
      </c>
      <c r="G606" s="533" t="s">
        <v>2725</v>
      </c>
      <c r="H606" s="533">
        <v>605</v>
      </c>
      <c r="I606" s="533" t="str">
        <f t="shared" ref="I606:J606" si="593">I604</f>
        <v>117000 - LAUNDRY EQUIPMENT</v>
      </c>
      <c r="J606" s="533" t="str">
        <f t="shared" si="593"/>
        <v>117000 - LAUNDRY EQUIPMENT</v>
      </c>
      <c r="K606" s="84" t="s">
        <v>2</v>
      </c>
      <c r="L606" s="636" t="s">
        <v>25</v>
      </c>
      <c r="M606" s="109" t="s">
        <v>4</v>
      </c>
      <c r="N606" s="109" t="s">
        <v>5</v>
      </c>
      <c r="O606" s="109" t="s">
        <v>6</v>
      </c>
      <c r="P606" s="109" t="s">
        <v>7</v>
      </c>
      <c r="Q606" s="536"/>
      <c r="X606" s="84" t="s">
        <v>25</v>
      </c>
      <c r="Y606" s="636" t="s">
        <v>4</v>
      </c>
      <c r="Z606" s="109" t="s">
        <v>5</v>
      </c>
      <c r="AA606" s="109" t="s">
        <v>6</v>
      </c>
      <c r="AB606" s="109" t="s">
        <v>7</v>
      </c>
      <c r="AC606" s="109"/>
    </row>
    <row r="607" spans="1:29" ht="15.75" hidden="1">
      <c r="A607" s="533" t="s">
        <v>2727</v>
      </c>
      <c r="B607" s="533">
        <v>12</v>
      </c>
      <c r="C607" s="533" t="s">
        <v>527</v>
      </c>
      <c r="D607" s="572" t="s">
        <v>1873</v>
      </c>
      <c r="E607" s="571" t="s">
        <v>1246</v>
      </c>
      <c r="F607" s="533" t="str">
        <f t="shared" si="554"/>
        <v>AR</v>
      </c>
      <c r="G607" s="533" t="s">
        <v>2725</v>
      </c>
      <c r="H607" s="533">
        <v>606</v>
      </c>
      <c r="I607" s="533" t="str">
        <f t="shared" ref="I607:J607" si="594">I605</f>
        <v>LAUNDRY</v>
      </c>
      <c r="J607" s="533" t="str">
        <f t="shared" si="594"/>
        <v>LAUNDRY</v>
      </c>
      <c r="K607" s="75"/>
      <c r="L607" s="75"/>
      <c r="M607" s="76"/>
      <c r="N607" s="12"/>
      <c r="O607" s="12"/>
      <c r="P607" s="12" t="s">
        <v>8</v>
      </c>
      <c r="Q607" s="16"/>
      <c r="X607" s="75"/>
      <c r="Y607" s="75"/>
      <c r="Z607" s="76"/>
      <c r="AA607" s="12"/>
      <c r="AB607" s="12" t="s">
        <v>8</v>
      </c>
      <c r="AC607" s="12"/>
    </row>
    <row r="608" spans="1:29" ht="15.75" hidden="1">
      <c r="A608" s="533" t="s">
        <v>2727</v>
      </c>
      <c r="B608" s="533">
        <v>12</v>
      </c>
      <c r="C608" s="533" t="s">
        <v>527</v>
      </c>
      <c r="D608" s="572" t="s">
        <v>1873</v>
      </c>
      <c r="E608" s="571" t="s">
        <v>1246</v>
      </c>
      <c r="F608" s="533" t="str">
        <f t="shared" si="554"/>
        <v>AR</v>
      </c>
      <c r="G608" s="533" t="s">
        <v>2725</v>
      </c>
      <c r="H608" s="533">
        <v>607</v>
      </c>
      <c r="I608" s="533" t="str">
        <f t="shared" ref="I608:I609" si="595">L608</f>
        <v>123640 - STONE CONTERTOPS</v>
      </c>
      <c r="J608" s="533" t="str">
        <f t="shared" ref="J608:J609" si="596">L608</f>
        <v>123640 - STONE CONTERTOPS</v>
      </c>
      <c r="K608" s="75"/>
      <c r="L608" s="74" t="s">
        <v>528</v>
      </c>
      <c r="M608" s="76"/>
      <c r="N608" s="12"/>
      <c r="O608" s="12"/>
      <c r="P608" s="12"/>
      <c r="Q608" s="16"/>
      <c r="X608" s="75" t="s">
        <v>528</v>
      </c>
      <c r="Y608" s="74"/>
      <c r="Z608" s="76"/>
      <c r="AA608" s="12"/>
      <c r="AB608" s="12"/>
      <c r="AC608" s="12"/>
    </row>
    <row r="609" spans="1:29" ht="15.75" hidden="1">
      <c r="A609" s="533" t="s">
        <v>2727</v>
      </c>
      <c r="B609" s="533">
        <v>12</v>
      </c>
      <c r="C609" s="533" t="s">
        <v>527</v>
      </c>
      <c r="D609" s="572" t="s">
        <v>1873</v>
      </c>
      <c r="E609" s="571" t="str">
        <f t="shared" ref="E609:E614" si="597">E608</f>
        <v xml:space="preserve"> STONE CONTERTOPS</v>
      </c>
      <c r="F609" s="533" t="str">
        <f t="shared" si="554"/>
        <v>AR</v>
      </c>
      <c r="G609" s="533" t="s">
        <v>2725</v>
      </c>
      <c r="H609" s="533">
        <v>608</v>
      </c>
      <c r="I609" s="533" t="str">
        <f t="shared" si="595"/>
        <v>Reception counter units; constructed from 100 thick hollow concrete blocks, filled with concrete and reinforced 12 diameter steel bars, faced with plaster and paint on both sides, comprising 30 thick granite serving counter top, 25 thick blockboard counter top faced on all exposed surfaces with plastic laminate veneer; including base steel angle brackets, 6 thick cork board on plywood, fittings and fixings; complete; as specified and as Drg. A-503; detail 11</v>
      </c>
      <c r="J609" s="533" t="str">
        <f t="shared" si="596"/>
        <v>Reception counter units; constructed from 100 thick hollow concrete blocks, filled with concrete and reinforced 12 diameter steel bars, faced with plaster and paint on both sides, comprising 30 thick granite serving counter top, 25 thick blockboard counter top faced on all exposed surfaces with plastic laminate veneer; including base steel angle brackets, 6 thick cork board on plywood, fittings and fixings; complete; as specified and as Drg. A-503; detail 11</v>
      </c>
      <c r="K609" s="75"/>
      <c r="L609" s="74" t="s">
        <v>529</v>
      </c>
      <c r="M609" s="12"/>
      <c r="N609" s="12"/>
      <c r="O609" s="12"/>
      <c r="P609" s="12"/>
      <c r="Q609" s="16"/>
      <c r="X609" s="75" t="s">
        <v>529</v>
      </c>
      <c r="Y609" s="74"/>
      <c r="Z609" s="12"/>
      <c r="AA609" s="12"/>
      <c r="AB609" s="12"/>
      <c r="AC609" s="12"/>
    </row>
    <row r="610" spans="1:29" ht="16.5" hidden="1" thickBot="1">
      <c r="A610" s="533" t="s">
        <v>2727</v>
      </c>
      <c r="B610" s="533">
        <v>12</v>
      </c>
      <c r="C610" s="533" t="s">
        <v>527</v>
      </c>
      <c r="D610" s="572" t="s">
        <v>1873</v>
      </c>
      <c r="E610" s="571" t="str">
        <f t="shared" si="597"/>
        <v xml:space="preserve"> STONE CONTERTOPS</v>
      </c>
      <c r="F610" s="533" t="str">
        <f t="shared" si="554"/>
        <v>AR</v>
      </c>
      <c r="G610" s="533" t="s">
        <v>2722</v>
      </c>
      <c r="H610" s="533">
        <v>609</v>
      </c>
      <c r="I610" s="533" t="str">
        <f>I608</f>
        <v>123640 - STONE CONTERTOPS</v>
      </c>
      <c r="J610" s="533" t="str">
        <f>J608</f>
        <v>123640 - STONE CONTERTOPS</v>
      </c>
      <c r="K610" s="75" t="s">
        <v>13</v>
      </c>
      <c r="L610" s="75" t="s">
        <v>530</v>
      </c>
      <c r="M610" s="227">
        <v>6</v>
      </c>
      <c r="N610" s="12" t="s">
        <v>95</v>
      </c>
      <c r="O610" s="371">
        <v>375</v>
      </c>
      <c r="P610" s="25">
        <f>O610*M610</f>
        <v>2250</v>
      </c>
      <c r="Q610" s="16"/>
      <c r="X610" s="451" t="s">
        <v>530</v>
      </c>
      <c r="Y610" s="451">
        <v>6</v>
      </c>
      <c r="Z610" s="452" t="s">
        <v>95</v>
      </c>
      <c r="AA610" s="371">
        <v>375</v>
      </c>
      <c r="AB610" s="371">
        <v>2250</v>
      </c>
      <c r="AC610" s="371"/>
    </row>
    <row r="611" spans="1:29" ht="15.75" hidden="1">
      <c r="A611" s="533" t="s">
        <v>2727</v>
      </c>
      <c r="B611" s="533">
        <v>12</v>
      </c>
      <c r="C611" s="533" t="s">
        <v>527</v>
      </c>
      <c r="D611" s="572" t="s">
        <v>1873</v>
      </c>
      <c r="E611" s="571" t="str">
        <f t="shared" si="597"/>
        <v xml:space="preserve"> STONE CONTERTOPS</v>
      </c>
      <c r="F611" s="533" t="str">
        <f t="shared" si="554"/>
        <v>AR</v>
      </c>
      <c r="G611" s="533" t="s">
        <v>2725</v>
      </c>
      <c r="H611" s="533">
        <v>610</v>
      </c>
      <c r="I611" s="533" t="str">
        <f>L611</f>
        <v>Pantry worktop; 30 thick granite; including 20 thick backsplash, supports and fixings; complete; as specified and as Drg. A-501; detail 14</v>
      </c>
      <c r="J611" s="533" t="str">
        <f>L611</f>
        <v>Pantry worktop; 30 thick granite; including 20 thick backsplash, supports and fixings; complete; as specified and as Drg. A-501; detail 14</v>
      </c>
      <c r="K611" s="75"/>
      <c r="L611" s="74" t="s">
        <v>531</v>
      </c>
      <c r="M611" s="76"/>
      <c r="N611" s="12"/>
      <c r="O611" s="12">
        <v>0</v>
      </c>
      <c r="P611" s="12"/>
      <c r="Q611" s="16"/>
      <c r="X611" s="75" t="s">
        <v>531</v>
      </c>
      <c r="Y611" s="74"/>
      <c r="Z611" s="76"/>
      <c r="AA611" s="12">
        <v>0</v>
      </c>
      <c r="AB611" s="12"/>
      <c r="AC611" s="12"/>
    </row>
    <row r="612" spans="1:29" ht="16.5" hidden="1" thickBot="1">
      <c r="A612" s="533" t="s">
        <v>2727</v>
      </c>
      <c r="B612" s="533">
        <v>12</v>
      </c>
      <c r="C612" s="533" t="s">
        <v>527</v>
      </c>
      <c r="D612" s="572" t="s">
        <v>1873</v>
      </c>
      <c r="E612" s="571" t="str">
        <f t="shared" si="597"/>
        <v xml:space="preserve"> STONE CONTERTOPS</v>
      </c>
      <c r="F612" s="533" t="str">
        <f t="shared" si="554"/>
        <v>AR</v>
      </c>
      <c r="G612" s="533" t="s">
        <v>2722</v>
      </c>
      <c r="H612" s="533">
        <v>611</v>
      </c>
      <c r="I612" s="533" t="str">
        <f t="shared" ref="I612:J612" si="598">I610</f>
        <v>123640 - STONE CONTERTOPS</v>
      </c>
      <c r="J612" s="533" t="str">
        <f t="shared" si="598"/>
        <v>123640 - STONE CONTERTOPS</v>
      </c>
      <c r="K612" s="75" t="s">
        <v>15</v>
      </c>
      <c r="L612" s="75" t="s">
        <v>532</v>
      </c>
      <c r="M612" s="228">
        <v>23</v>
      </c>
      <c r="N612" s="12" t="s">
        <v>95</v>
      </c>
      <c r="O612" s="12">
        <v>163</v>
      </c>
      <c r="P612" s="25">
        <f t="shared" ref="P612:P614" si="599">O612*M612</f>
        <v>3749</v>
      </c>
      <c r="Q612" s="16"/>
      <c r="X612" s="75" t="s">
        <v>532</v>
      </c>
      <c r="Y612" s="75">
        <v>23</v>
      </c>
      <c r="Z612" s="228" t="s">
        <v>95</v>
      </c>
      <c r="AA612" s="12">
        <v>163</v>
      </c>
      <c r="AB612" s="12">
        <v>3749</v>
      </c>
      <c r="AC612" s="12"/>
    </row>
    <row r="613" spans="1:29" ht="15.75" hidden="1">
      <c r="A613" s="533" t="s">
        <v>2727</v>
      </c>
      <c r="B613" s="533">
        <v>12</v>
      </c>
      <c r="C613" s="533" t="s">
        <v>527</v>
      </c>
      <c r="D613" s="572" t="s">
        <v>1873</v>
      </c>
      <c r="E613" s="571" t="str">
        <f t="shared" si="597"/>
        <v xml:space="preserve"> STONE CONTERTOPS</v>
      </c>
      <c r="F613" s="533" t="str">
        <f t="shared" si="554"/>
        <v>AR</v>
      </c>
      <c r="G613" s="533" t="s">
        <v>2722</v>
      </c>
      <c r="H613" s="533">
        <v>612</v>
      </c>
      <c r="I613" s="533" t="str">
        <f t="shared" ref="I613:J613" si="600">I611</f>
        <v>Pantry worktop; 30 thick granite; including 20 thick backsplash, supports and fixings; complete; as specified and as Drg. A-501; detail 14</v>
      </c>
      <c r="J613" s="533" t="str">
        <f t="shared" si="600"/>
        <v>Pantry worktop; 30 thick granite; including 20 thick backsplash, supports and fixings; complete; as specified and as Drg. A-501; detail 14</v>
      </c>
      <c r="K613" s="75" t="s">
        <v>17</v>
      </c>
      <c r="L613" s="75" t="s">
        <v>533</v>
      </c>
      <c r="M613" s="81">
        <v>7</v>
      </c>
      <c r="N613" s="12" t="s">
        <v>95</v>
      </c>
      <c r="O613" s="12">
        <v>175</v>
      </c>
      <c r="P613" s="25">
        <f t="shared" si="599"/>
        <v>1225</v>
      </c>
      <c r="Q613" s="16"/>
      <c r="X613" s="75" t="s">
        <v>533</v>
      </c>
      <c r="Y613" s="75">
        <v>7</v>
      </c>
      <c r="Z613" s="81" t="s">
        <v>95</v>
      </c>
      <c r="AA613" s="12">
        <v>175</v>
      </c>
      <c r="AB613" s="12">
        <v>1225</v>
      </c>
      <c r="AC613" s="12"/>
    </row>
    <row r="614" spans="1:29" ht="15.75" hidden="1">
      <c r="A614" s="533" t="s">
        <v>2727</v>
      </c>
      <c r="B614" s="533">
        <v>12</v>
      </c>
      <c r="C614" s="533" t="s">
        <v>527</v>
      </c>
      <c r="D614" s="572" t="s">
        <v>1873</v>
      </c>
      <c r="E614" s="571" t="str">
        <f t="shared" si="597"/>
        <v xml:space="preserve"> STONE CONTERTOPS</v>
      </c>
      <c r="F614" s="533" t="str">
        <f t="shared" si="554"/>
        <v>AR</v>
      </c>
      <c r="G614" s="533" t="s">
        <v>2722</v>
      </c>
      <c r="H614" s="533">
        <v>613</v>
      </c>
      <c r="I614" s="533" t="str">
        <f t="shared" ref="I614:J614" si="601">I612</f>
        <v>123640 - STONE CONTERTOPS</v>
      </c>
      <c r="J614" s="533" t="str">
        <f t="shared" si="601"/>
        <v>123640 - STONE CONTERTOPS</v>
      </c>
      <c r="K614" s="218" t="s">
        <v>19</v>
      </c>
      <c r="L614" s="218" t="s">
        <v>534</v>
      </c>
      <c r="M614" s="229">
        <v>12</v>
      </c>
      <c r="N614" s="195" t="s">
        <v>95</v>
      </c>
      <c r="O614" s="12"/>
      <c r="P614" s="25">
        <f t="shared" si="599"/>
        <v>0</v>
      </c>
      <c r="Q614" s="16"/>
      <c r="X614" s="218" t="s">
        <v>534</v>
      </c>
      <c r="Y614" s="218">
        <v>12</v>
      </c>
      <c r="Z614" s="229" t="s">
        <v>95</v>
      </c>
      <c r="AA614" s="195"/>
      <c r="AB614" s="12">
        <v>0</v>
      </c>
      <c r="AC614" s="12"/>
    </row>
    <row r="615" spans="1:29" ht="15.75" hidden="1">
      <c r="A615" s="533" t="s">
        <v>2727</v>
      </c>
      <c r="B615" s="533">
        <v>12</v>
      </c>
      <c r="C615" s="533" t="s">
        <v>527</v>
      </c>
      <c r="D615" s="572" t="s">
        <v>1879</v>
      </c>
      <c r="E615" s="571" t="s">
        <v>1247</v>
      </c>
      <c r="F615" s="533" t="str">
        <f t="shared" si="554"/>
        <v>AR</v>
      </c>
      <c r="G615" s="533" t="s">
        <v>2725</v>
      </c>
      <c r="H615" s="533">
        <v>614</v>
      </c>
      <c r="I615" s="533" t="str">
        <f t="shared" ref="I615:I616" si="602">L615</f>
        <v>124813 - ENTRANCE FLOOR MATS AND FRAME</v>
      </c>
      <c r="J615" s="533" t="str">
        <f t="shared" ref="J615:J616" si="603">L615</f>
        <v>124813 - ENTRANCE FLOOR MATS AND FRAME</v>
      </c>
      <c r="K615" s="218"/>
      <c r="L615" s="615" t="s">
        <v>535</v>
      </c>
      <c r="M615" s="219"/>
      <c r="N615" s="195"/>
      <c r="O615" s="12">
        <v>0</v>
      </c>
      <c r="P615" s="12"/>
      <c r="Q615" s="16"/>
      <c r="X615" s="75" t="s">
        <v>535</v>
      </c>
      <c r="Y615" s="74"/>
      <c r="Z615" s="77"/>
      <c r="AA615" s="12">
        <v>0</v>
      </c>
      <c r="AB615" s="12"/>
      <c r="AC615" s="12"/>
    </row>
    <row r="616" spans="1:29" ht="15.75" hidden="1">
      <c r="A616" s="533" t="s">
        <v>2727</v>
      </c>
      <c r="B616" s="533">
        <v>12</v>
      </c>
      <c r="C616" s="533" t="s">
        <v>527</v>
      </c>
      <c r="D616" s="572" t="s">
        <v>1879</v>
      </c>
      <c r="E616" s="571" t="str">
        <f t="shared" ref="E616:E620" si="604">E615</f>
        <v xml:space="preserve"> ENTRANCE FLOOR MATS AND FRAME</v>
      </c>
      <c r="F616" s="533" t="str">
        <f t="shared" si="554"/>
        <v>AR</v>
      </c>
      <c r="G616" s="533" t="s">
        <v>2725</v>
      </c>
      <c r="H616" s="533">
        <v>615</v>
      </c>
      <c r="I616" s="533" t="str">
        <f t="shared" si="602"/>
        <v>Door mats and frames; corrugated rubber mat strips with aluminium slates; including aluminium frame with patent-clip-on polypropylene corner brackets for building in; including cement-sand screed levelling; complete; as specified and as Drg. A-501; detail 15</v>
      </c>
      <c r="J616" s="533" t="str">
        <f t="shared" si="603"/>
        <v>Door mats and frames; corrugated rubber mat strips with aluminium slates; including aluminium frame with patent-clip-on polypropylene corner brackets for building in; including cement-sand screed levelling; complete; as specified and as Drg. A-501; detail 15</v>
      </c>
      <c r="K616" s="218"/>
      <c r="L616" s="615" t="s">
        <v>536</v>
      </c>
      <c r="M616" s="216"/>
      <c r="N616" s="195"/>
      <c r="O616" s="78">
        <v>0</v>
      </c>
      <c r="P616" s="78"/>
      <c r="Q616" s="16"/>
      <c r="X616" s="75" t="s">
        <v>536</v>
      </c>
      <c r="Y616" s="74"/>
      <c r="Z616" s="76"/>
      <c r="AA616" s="12">
        <v>0</v>
      </c>
      <c r="AB616" s="78"/>
      <c r="AC616" s="78"/>
    </row>
    <row r="617" spans="1:29" ht="15.75" hidden="1">
      <c r="A617" s="533" t="s">
        <v>2727</v>
      </c>
      <c r="B617" s="533">
        <v>12</v>
      </c>
      <c r="C617" s="533" t="s">
        <v>527</v>
      </c>
      <c r="D617" s="572" t="s">
        <v>1879</v>
      </c>
      <c r="E617" s="571" t="str">
        <f t="shared" si="604"/>
        <v xml:space="preserve"> ENTRANCE FLOOR MATS AND FRAME</v>
      </c>
      <c r="F617" s="533" t="str">
        <f t="shared" si="554"/>
        <v>AR</v>
      </c>
      <c r="G617" s="533" t="s">
        <v>2722</v>
      </c>
      <c r="H617" s="533">
        <v>616</v>
      </c>
      <c r="I617" s="533" t="str">
        <f t="shared" ref="I617:J617" si="605">I615</f>
        <v>124813 - ENTRANCE FLOOR MATS AND FRAME</v>
      </c>
      <c r="J617" s="533" t="str">
        <f t="shared" si="605"/>
        <v>124813 - ENTRANCE FLOOR MATS AND FRAME</v>
      </c>
      <c r="K617" s="218" t="s">
        <v>13</v>
      </c>
      <c r="L617" s="218" t="s">
        <v>537</v>
      </c>
      <c r="M617" s="229">
        <v>1</v>
      </c>
      <c r="N617" s="195" t="s">
        <v>39</v>
      </c>
      <c r="O617" s="78"/>
      <c r="P617" s="25">
        <f t="shared" ref="P617:P619" si="606">O617*M617</f>
        <v>0</v>
      </c>
      <c r="Q617" s="16"/>
      <c r="X617" s="75" t="s">
        <v>537</v>
      </c>
      <c r="Y617" s="218">
        <v>1</v>
      </c>
      <c r="Z617" s="229" t="s">
        <v>39</v>
      </c>
      <c r="AA617" s="195"/>
      <c r="AB617" s="78">
        <v>0</v>
      </c>
      <c r="AC617" s="12"/>
    </row>
    <row r="618" spans="1:29" ht="15.75" hidden="1">
      <c r="A618" s="533" t="s">
        <v>2727</v>
      </c>
      <c r="B618" s="533">
        <v>12</v>
      </c>
      <c r="C618" s="533" t="s">
        <v>527</v>
      </c>
      <c r="D618" s="572" t="s">
        <v>1879</v>
      </c>
      <c r="E618" s="571" t="str">
        <f t="shared" si="604"/>
        <v xml:space="preserve"> ENTRANCE FLOOR MATS AND FRAME</v>
      </c>
      <c r="F618" s="533" t="str">
        <f t="shared" si="554"/>
        <v>AR</v>
      </c>
      <c r="G618" s="533" t="s">
        <v>2722</v>
      </c>
      <c r="H618" s="533">
        <v>617</v>
      </c>
      <c r="I618" s="533" t="str">
        <f t="shared" ref="I618:J618" si="607">I616</f>
        <v>Door mats and frames; corrugated rubber mat strips with aluminium slates; including aluminium frame with patent-clip-on polypropylene corner brackets for building in; including cement-sand screed levelling; complete; as specified and as Drg. A-501; detail 15</v>
      </c>
      <c r="J618" s="533" t="str">
        <f t="shared" si="607"/>
        <v>Door mats and frames; corrugated rubber mat strips with aluminium slates; including aluminium frame with patent-clip-on polypropylene corner brackets for building in; including cement-sand screed levelling; complete; as specified and as Drg. A-501; detail 15</v>
      </c>
      <c r="K618" s="218" t="s">
        <v>15</v>
      </c>
      <c r="L618" s="218" t="s">
        <v>538</v>
      </c>
      <c r="M618" s="229">
        <v>1</v>
      </c>
      <c r="N618" s="195" t="s">
        <v>39</v>
      </c>
      <c r="O618" s="78"/>
      <c r="P618" s="25">
        <f t="shared" si="606"/>
        <v>0</v>
      </c>
      <c r="Q618" s="16"/>
      <c r="X618" s="75" t="s">
        <v>538</v>
      </c>
      <c r="Y618" s="218">
        <v>1</v>
      </c>
      <c r="Z618" s="229" t="s">
        <v>39</v>
      </c>
      <c r="AA618" s="195"/>
      <c r="AB618" s="78">
        <v>0</v>
      </c>
      <c r="AC618" s="12"/>
    </row>
    <row r="619" spans="1:29" ht="15.75" hidden="1">
      <c r="A619" s="533" t="s">
        <v>2727</v>
      </c>
      <c r="B619" s="533">
        <v>12</v>
      </c>
      <c r="C619" s="533" t="s">
        <v>527</v>
      </c>
      <c r="D619" s="572" t="s">
        <v>1879</v>
      </c>
      <c r="E619" s="571" t="str">
        <f t="shared" si="604"/>
        <v xml:space="preserve"> ENTRANCE FLOOR MATS AND FRAME</v>
      </c>
      <c r="F619" s="533" t="str">
        <f t="shared" si="554"/>
        <v>AR</v>
      </c>
      <c r="G619" s="533" t="s">
        <v>2722</v>
      </c>
      <c r="H619" s="533">
        <v>618</v>
      </c>
      <c r="I619" s="533" t="str">
        <f t="shared" ref="I619:J619" si="608">I617</f>
        <v>124813 - ENTRANCE FLOOR MATS AND FRAME</v>
      </c>
      <c r="J619" s="533" t="str">
        <f t="shared" si="608"/>
        <v>124813 - ENTRANCE FLOOR MATS AND FRAME</v>
      </c>
      <c r="K619" s="218" t="s">
        <v>17</v>
      </c>
      <c r="L619" s="218" t="s">
        <v>539</v>
      </c>
      <c r="M619" s="229">
        <v>1</v>
      </c>
      <c r="N619" s="195" t="s">
        <v>39</v>
      </c>
      <c r="O619" s="78"/>
      <c r="P619" s="25">
        <f t="shared" si="606"/>
        <v>0</v>
      </c>
      <c r="Q619" s="16"/>
      <c r="X619" s="75" t="s">
        <v>539</v>
      </c>
      <c r="Y619" s="218">
        <v>1</v>
      </c>
      <c r="Z619" s="229" t="s">
        <v>39</v>
      </c>
      <c r="AA619" s="195"/>
      <c r="AB619" s="78">
        <v>0</v>
      </c>
      <c r="AC619" s="12"/>
    </row>
    <row r="620" spans="1:29" ht="15.75" hidden="1">
      <c r="A620" s="533" t="s">
        <v>2727</v>
      </c>
      <c r="B620" s="533">
        <v>12</v>
      </c>
      <c r="C620" s="533" t="s">
        <v>527</v>
      </c>
      <c r="D620" s="572" t="s">
        <v>1879</v>
      </c>
      <c r="E620" s="571" t="str">
        <f t="shared" si="604"/>
        <v xml:space="preserve"> ENTRANCE FLOOR MATS AND FRAME</v>
      </c>
      <c r="F620" s="533" t="str">
        <f t="shared" si="554"/>
        <v>AR</v>
      </c>
      <c r="G620" s="533" t="s">
        <v>2725</v>
      </c>
      <c r="H620" s="533">
        <v>619</v>
      </c>
      <c r="I620" s="533" t="str">
        <f t="shared" ref="I620:J620" si="609">I618</f>
        <v>Door mats and frames; corrugated rubber mat strips with aluminium slates; including aluminium frame with patent-clip-on polypropylene corner brackets for building in; including cement-sand screed levelling; complete; as specified and as Drg. A-501; detail 15</v>
      </c>
      <c r="J620" s="533" t="str">
        <f t="shared" si="609"/>
        <v>Door mats and frames; corrugated rubber mat strips with aluminium slates; including aluminium frame with patent-clip-on polypropylene corner brackets for building in; including cement-sand screed levelling; complete; as specified and as Drg. A-501; detail 15</v>
      </c>
      <c r="K620" s="74" t="s">
        <v>540</v>
      </c>
      <c r="L620" s="75"/>
      <c r="M620" s="76"/>
      <c r="N620" s="12"/>
      <c r="O620" s="78"/>
      <c r="P620" s="103"/>
      <c r="Q620" s="16"/>
      <c r="X620" s="74"/>
      <c r="Y620" s="75"/>
      <c r="Z620" s="76"/>
      <c r="AA620" s="12"/>
      <c r="AB620" s="78"/>
      <c r="AC620" s="103"/>
    </row>
    <row r="621" spans="1:29" ht="15.75" hidden="1">
      <c r="A621" s="533" t="s">
        <v>2727</v>
      </c>
      <c r="B621" s="533">
        <v>12</v>
      </c>
      <c r="C621" s="533" t="s">
        <v>527</v>
      </c>
      <c r="D621" s="10" t="s">
        <v>22</v>
      </c>
      <c r="E621" s="10" t="s">
        <v>22</v>
      </c>
      <c r="G621" s="533" t="s">
        <v>2724</v>
      </c>
      <c r="H621" s="533">
        <v>620</v>
      </c>
      <c r="I621" s="533" t="str">
        <f t="shared" ref="I621:J621" si="610">I619</f>
        <v>124813 - ENTRANCE FLOOR MATS AND FRAME</v>
      </c>
      <c r="J621" s="533" t="str">
        <f t="shared" si="610"/>
        <v>124813 - ENTRANCE FLOOR MATS AND FRAME</v>
      </c>
      <c r="K621" s="75" t="s">
        <v>22</v>
      </c>
      <c r="L621" s="75"/>
      <c r="M621" s="76"/>
      <c r="N621" s="12"/>
      <c r="O621" s="12" t="s">
        <v>8</v>
      </c>
      <c r="P621" s="78">
        <v>0</v>
      </c>
      <c r="Q621" s="16"/>
      <c r="X621" s="75"/>
      <c r="Y621" s="75"/>
      <c r="Z621" s="110"/>
      <c r="AA621" s="16" t="s">
        <v>8</v>
      </c>
      <c r="AB621" s="16">
        <v>7224</v>
      </c>
      <c r="AC621" s="538"/>
    </row>
    <row r="622" spans="1:29" ht="15.75" hidden="1">
      <c r="A622" s="533" t="s">
        <v>2727</v>
      </c>
      <c r="B622" s="533">
        <v>14</v>
      </c>
      <c r="C622" s="533" t="s">
        <v>542</v>
      </c>
      <c r="D622" s="572" t="s">
        <v>1916</v>
      </c>
      <c r="E622" s="571" t="s">
        <v>1248</v>
      </c>
      <c r="F622" s="533" t="str">
        <f t="shared" si="554"/>
        <v>EL</v>
      </c>
      <c r="G622" s="533" t="s">
        <v>2725</v>
      </c>
      <c r="H622" s="533">
        <v>621</v>
      </c>
      <c r="I622" s="533" t="str">
        <f t="shared" ref="I622:J622" si="611">I620</f>
        <v>Door mats and frames; corrugated rubber mat strips with aluminium slates; including aluminium frame with patent-clip-on polypropylene corner brackets for building in; including cement-sand screed levelling; complete; as specified and as Drg. A-501; detail 15</v>
      </c>
      <c r="J622" s="533" t="str">
        <f t="shared" si="611"/>
        <v>Door mats and frames; corrugated rubber mat strips with aluminium slates; including aluminium frame with patent-clip-on polypropylene corner brackets for building in; including cement-sand screed levelling; complete; as specified and as Drg. A-501; detail 15</v>
      </c>
      <c r="K622" s="524" t="s">
        <v>541</v>
      </c>
      <c r="L622" s="524"/>
      <c r="M622" s="524"/>
      <c r="N622" s="524"/>
      <c r="O622" s="524"/>
      <c r="P622" s="524"/>
      <c r="X622" s="524"/>
      <c r="Y622" s="524"/>
      <c r="Z622" s="524"/>
      <c r="AA622" s="524"/>
      <c r="AB622" s="524"/>
      <c r="AC622" s="524"/>
    </row>
    <row r="623" spans="1:29" ht="15.75" hidden="1">
      <c r="A623" s="533" t="s">
        <v>2727</v>
      </c>
      <c r="B623" s="533">
        <v>14</v>
      </c>
      <c r="C623" s="533" t="s">
        <v>542</v>
      </c>
      <c r="D623" s="572" t="s">
        <v>1916</v>
      </c>
      <c r="E623" s="571" t="s">
        <v>1248</v>
      </c>
      <c r="F623" s="533" t="str">
        <f t="shared" si="554"/>
        <v>EL</v>
      </c>
      <c r="G623" s="533" t="s">
        <v>2725</v>
      </c>
      <c r="H623" s="533">
        <v>622</v>
      </c>
      <c r="I623" s="533" t="str">
        <f t="shared" ref="I623:J623" si="612">I621</f>
        <v>124813 - ENTRANCE FLOOR MATS AND FRAME</v>
      </c>
      <c r="J623" s="533" t="str">
        <f t="shared" si="612"/>
        <v>124813 - ENTRANCE FLOOR MATS AND FRAME</v>
      </c>
      <c r="K623" s="524" t="s">
        <v>542</v>
      </c>
      <c r="L623" s="524"/>
      <c r="M623" s="524"/>
      <c r="N623" s="524"/>
      <c r="O623" s="524"/>
      <c r="P623" s="524"/>
      <c r="X623" s="524"/>
      <c r="Y623" s="524"/>
      <c r="Z623" s="524"/>
      <c r="AA623" s="524"/>
      <c r="AB623" s="524"/>
      <c r="AC623" s="524"/>
    </row>
    <row r="624" spans="1:29" ht="15.75" hidden="1">
      <c r="A624" s="533" t="s">
        <v>2727</v>
      </c>
      <c r="B624" s="533">
        <v>14</v>
      </c>
      <c r="C624" s="533" t="s">
        <v>542</v>
      </c>
      <c r="D624" s="572" t="s">
        <v>1916</v>
      </c>
      <c r="E624" s="571" t="s">
        <v>1248</v>
      </c>
      <c r="F624" s="533" t="str">
        <f t="shared" si="554"/>
        <v>EL</v>
      </c>
      <c r="G624" s="533" t="s">
        <v>2725</v>
      </c>
      <c r="H624" s="533">
        <v>623</v>
      </c>
      <c r="I624" s="533" t="str">
        <f t="shared" ref="I624:J624" si="613">I622</f>
        <v>Door mats and frames; corrugated rubber mat strips with aluminium slates; including aluminium frame with patent-clip-on polypropylene corner brackets for building in; including cement-sand screed levelling; complete; as specified and as Drg. A-501; detail 15</v>
      </c>
      <c r="J624" s="533" t="str">
        <f t="shared" si="613"/>
        <v>Door mats and frames; corrugated rubber mat strips with aluminium slates; including aluminium frame with patent-clip-on polypropylene corner brackets for building in; including cement-sand screed levelling; complete; as specified and as Drg. A-501; detail 15</v>
      </c>
      <c r="K624" s="118" t="s">
        <v>2</v>
      </c>
      <c r="L624" s="524" t="s">
        <v>25</v>
      </c>
      <c r="M624" s="303" t="s">
        <v>4</v>
      </c>
      <c r="N624" s="303" t="s">
        <v>5</v>
      </c>
      <c r="O624" s="114" t="s">
        <v>6</v>
      </c>
      <c r="P624" s="114" t="s">
        <v>7</v>
      </c>
      <c r="X624" s="118" t="s">
        <v>25</v>
      </c>
      <c r="Y624" s="524" t="s">
        <v>4</v>
      </c>
      <c r="Z624" s="303" t="s">
        <v>5</v>
      </c>
      <c r="AA624" s="303" t="s">
        <v>6</v>
      </c>
      <c r="AB624" s="114" t="s">
        <v>7</v>
      </c>
      <c r="AC624" s="114"/>
    </row>
    <row r="625" spans="1:29" ht="15.75" hidden="1">
      <c r="A625" s="533" t="s">
        <v>2727</v>
      </c>
      <c r="B625" s="533">
        <v>14</v>
      </c>
      <c r="C625" s="533" t="s">
        <v>542</v>
      </c>
      <c r="D625" s="572" t="s">
        <v>1916</v>
      </c>
      <c r="E625" s="571" t="s">
        <v>1248</v>
      </c>
      <c r="F625" s="533" t="str">
        <f t="shared" si="554"/>
        <v>EL</v>
      </c>
      <c r="G625" s="533" t="s">
        <v>2725</v>
      </c>
      <c r="H625" s="533">
        <v>624</v>
      </c>
      <c r="I625" s="533" t="str">
        <f t="shared" ref="I625:J625" si="614">I623</f>
        <v>124813 - ENTRANCE FLOOR MATS AND FRAME</v>
      </c>
      <c r="J625" s="533" t="str">
        <f t="shared" si="614"/>
        <v>124813 - ENTRANCE FLOOR MATS AND FRAME</v>
      </c>
      <c r="K625" s="120"/>
      <c r="L625" s="119"/>
      <c r="M625" s="112"/>
      <c r="N625" s="112"/>
      <c r="O625" s="113"/>
      <c r="P625" s="113" t="s">
        <v>543</v>
      </c>
      <c r="X625" s="120"/>
      <c r="Y625" s="119"/>
      <c r="Z625" s="112"/>
      <c r="AA625" s="112"/>
      <c r="AB625" s="113" t="s">
        <v>543</v>
      </c>
      <c r="AC625" s="113"/>
    </row>
    <row r="626" spans="1:29" ht="15.75" hidden="1">
      <c r="A626" s="533" t="s">
        <v>2727</v>
      </c>
      <c r="B626" s="533">
        <v>14</v>
      </c>
      <c r="C626" s="533" t="s">
        <v>542</v>
      </c>
      <c r="D626" s="572" t="s">
        <v>1916</v>
      </c>
      <c r="E626" s="571" t="s">
        <v>1248</v>
      </c>
      <c r="F626" s="533" t="str">
        <f t="shared" si="554"/>
        <v>EL</v>
      </c>
      <c r="G626" s="533" t="s">
        <v>2725</v>
      </c>
      <c r="H626" s="533">
        <v>625</v>
      </c>
      <c r="I626" s="533" t="str">
        <f t="shared" ref="I626:I627" si="615">L626</f>
        <v>142100 - ELECTRIC TRACTION ELEVATORS</v>
      </c>
      <c r="J626" s="533" t="str">
        <f t="shared" ref="J626:J627" si="616">L626</f>
        <v>142100 - ELECTRIC TRACTION ELEVATORS</v>
      </c>
      <c r="K626" s="637"/>
      <c r="L626" s="638" t="s">
        <v>544</v>
      </c>
      <c r="M626" s="230"/>
      <c r="N626" s="231"/>
      <c r="O626" s="372"/>
      <c r="P626" s="117">
        <v>0</v>
      </c>
      <c r="X626" s="637" t="s">
        <v>544</v>
      </c>
      <c r="Y626" s="638"/>
      <c r="Z626" s="453"/>
      <c r="AA626" s="454"/>
      <c r="AB626" s="372">
        <v>0</v>
      </c>
      <c r="AC626" s="455"/>
    </row>
    <row r="627" spans="1:29" ht="15.75" hidden="1">
      <c r="A627" s="533" t="s">
        <v>2727</v>
      </c>
      <c r="B627" s="533">
        <v>14</v>
      </c>
      <c r="C627" s="533" t="s">
        <v>542</v>
      </c>
      <c r="D627" s="572" t="s">
        <v>1916</v>
      </c>
      <c r="E627" s="571" t="str">
        <f t="shared" ref="E627:E631" si="617">E626</f>
        <v xml:space="preserve"> ELECTRIC TRACTION ELEVATORS</v>
      </c>
      <c r="F627" s="533" t="str">
        <f t="shared" si="554"/>
        <v>EL</v>
      </c>
      <c r="G627" s="533" t="s">
        <v>2725</v>
      </c>
      <c r="H627" s="533">
        <v>626</v>
      </c>
      <c r="I627" s="533" t="str">
        <f t="shared" si="615"/>
        <v>Passenger, bed, &amp; service lifts, including all necessary controls and accessories</v>
      </c>
      <c r="J627" s="533" t="str">
        <f t="shared" si="616"/>
        <v>Passenger, bed, &amp; service lifts, including all necessary controls and accessories</v>
      </c>
      <c r="K627" s="637"/>
      <c r="L627" s="639" t="s">
        <v>545</v>
      </c>
      <c r="M627" s="230"/>
      <c r="N627" s="231"/>
      <c r="O627" s="372"/>
      <c r="P627" s="117"/>
      <c r="X627" s="637" t="s">
        <v>545</v>
      </c>
      <c r="Y627" s="639"/>
      <c r="Z627" s="453"/>
      <c r="AA627" s="454"/>
      <c r="AB627" s="372"/>
      <c r="AC627" s="455"/>
    </row>
    <row r="628" spans="1:29" ht="15.75" hidden="1">
      <c r="A628" s="533" t="s">
        <v>2727</v>
      </c>
      <c r="B628" s="533">
        <v>14</v>
      </c>
      <c r="C628" s="533" t="s">
        <v>542</v>
      </c>
      <c r="D628" s="572" t="s">
        <v>1916</v>
      </c>
      <c r="E628" s="571" t="str">
        <f t="shared" si="617"/>
        <v xml:space="preserve"> ELECTRIC TRACTION ELEVATORS</v>
      </c>
      <c r="F628" s="533" t="str">
        <f t="shared" si="554"/>
        <v>EL</v>
      </c>
      <c r="G628" s="533" t="s">
        <v>2722</v>
      </c>
      <c r="H628" s="533">
        <v>627</v>
      </c>
      <c r="I628" s="533" t="str">
        <f t="shared" ref="I628:J628" si="618">I626</f>
        <v>142100 - ELECTRIC TRACTION ELEVATORS</v>
      </c>
      <c r="J628" s="533" t="str">
        <f t="shared" si="618"/>
        <v>142100 - ELECTRIC TRACTION ELEVATORS</v>
      </c>
      <c r="K628" s="640" t="s">
        <v>13</v>
      </c>
      <c r="L628" s="578" t="s">
        <v>546</v>
      </c>
      <c r="M628" s="230">
        <v>1</v>
      </c>
      <c r="N628" s="231" t="s">
        <v>39</v>
      </c>
      <c r="O628" s="372"/>
      <c r="P628" s="25">
        <f t="shared" ref="P628:P630" si="619">O628*M628</f>
        <v>0</v>
      </c>
      <c r="X628" s="640" t="s">
        <v>546</v>
      </c>
      <c r="Y628" s="578">
        <v>1</v>
      </c>
      <c r="Z628" s="453" t="s">
        <v>39</v>
      </c>
      <c r="AA628" s="454"/>
      <c r="AB628" s="372">
        <v>0</v>
      </c>
      <c r="AC628" s="455"/>
    </row>
    <row r="629" spans="1:29" ht="15.75" hidden="1">
      <c r="A629" s="533" t="s">
        <v>2727</v>
      </c>
      <c r="B629" s="533">
        <v>14</v>
      </c>
      <c r="C629" s="533" t="s">
        <v>542</v>
      </c>
      <c r="D629" s="572" t="s">
        <v>1916</v>
      </c>
      <c r="E629" s="571" t="str">
        <f t="shared" si="617"/>
        <v xml:space="preserve"> ELECTRIC TRACTION ELEVATORS</v>
      </c>
      <c r="F629" s="533" t="str">
        <f t="shared" si="554"/>
        <v>EL</v>
      </c>
      <c r="G629" s="533" t="s">
        <v>2722</v>
      </c>
      <c r="H629" s="533">
        <v>628</v>
      </c>
      <c r="I629" s="533" t="str">
        <f t="shared" ref="I629:J629" si="620">I627</f>
        <v>Passenger, bed, &amp; service lifts, including all necessary controls and accessories</v>
      </c>
      <c r="J629" s="533" t="str">
        <f t="shared" si="620"/>
        <v>Passenger, bed, &amp; service lifts, including all necessary controls and accessories</v>
      </c>
      <c r="K629" s="640" t="s">
        <v>15</v>
      </c>
      <c r="L629" s="578" t="s">
        <v>547</v>
      </c>
      <c r="M629" s="230">
        <v>1</v>
      </c>
      <c r="N629" s="231" t="s">
        <v>39</v>
      </c>
      <c r="O629" s="372"/>
      <c r="P629" s="25">
        <f t="shared" si="619"/>
        <v>0</v>
      </c>
      <c r="X629" s="640" t="s">
        <v>547</v>
      </c>
      <c r="Y629" s="578">
        <v>1</v>
      </c>
      <c r="Z629" s="453" t="s">
        <v>39</v>
      </c>
      <c r="AA629" s="454"/>
      <c r="AB629" s="372">
        <v>0</v>
      </c>
      <c r="AC629" s="455"/>
    </row>
    <row r="630" spans="1:29" ht="15.75" hidden="1">
      <c r="A630" s="533" t="s">
        <v>2727</v>
      </c>
      <c r="B630" s="533">
        <v>14</v>
      </c>
      <c r="C630" s="533" t="s">
        <v>542</v>
      </c>
      <c r="D630" s="572" t="s">
        <v>1916</v>
      </c>
      <c r="E630" s="571" t="str">
        <f t="shared" si="617"/>
        <v xml:space="preserve"> ELECTRIC TRACTION ELEVATORS</v>
      </c>
      <c r="F630" s="533" t="str">
        <f t="shared" si="554"/>
        <v>EL</v>
      </c>
      <c r="G630" s="533" t="s">
        <v>2722</v>
      </c>
      <c r="H630" s="533">
        <v>629</v>
      </c>
      <c r="I630" s="533" t="str">
        <f t="shared" ref="I630:J630" si="621">I628</f>
        <v>142100 - ELECTRIC TRACTION ELEVATORS</v>
      </c>
      <c r="J630" s="533" t="str">
        <f t="shared" si="621"/>
        <v>142100 - ELECTRIC TRACTION ELEVATORS</v>
      </c>
      <c r="K630" s="640" t="s">
        <v>17</v>
      </c>
      <c r="L630" s="578" t="s">
        <v>548</v>
      </c>
      <c r="M630" s="230">
        <v>1</v>
      </c>
      <c r="N630" s="231" t="s">
        <v>39</v>
      </c>
      <c r="O630" s="116"/>
      <c r="P630" s="25">
        <f t="shared" si="619"/>
        <v>0</v>
      </c>
      <c r="X630" s="640" t="s">
        <v>548</v>
      </c>
      <c r="Y630" s="578">
        <v>1</v>
      </c>
      <c r="Z630" s="453" t="s">
        <v>39</v>
      </c>
      <c r="AA630" s="454"/>
      <c r="AB630" s="116">
        <v>0</v>
      </c>
      <c r="AC630" s="117"/>
    </row>
    <row r="631" spans="1:29" ht="15.75" hidden="1">
      <c r="A631" s="533" t="s">
        <v>2727</v>
      </c>
      <c r="B631" s="533">
        <v>14</v>
      </c>
      <c r="C631" s="533" t="s">
        <v>542</v>
      </c>
      <c r="D631" s="572" t="s">
        <v>1916</v>
      </c>
      <c r="E631" s="571" t="str">
        <f t="shared" si="617"/>
        <v xml:space="preserve"> ELECTRIC TRACTION ELEVATORS</v>
      </c>
      <c r="F631" s="533" t="str">
        <f t="shared" si="554"/>
        <v>EL</v>
      </c>
      <c r="G631" s="533" t="s">
        <v>2725</v>
      </c>
      <c r="H631" s="533">
        <v>630</v>
      </c>
      <c r="I631" s="533" t="str">
        <f t="shared" ref="I631:J631" si="622">I629</f>
        <v>Passenger, bed, &amp; service lifts, including all necessary controls and accessories</v>
      </c>
      <c r="J631" s="533" t="str">
        <f t="shared" si="622"/>
        <v>Passenger, bed, &amp; service lifts, including all necessary controls and accessories</v>
      </c>
      <c r="K631" s="118" t="s">
        <v>549</v>
      </c>
      <c r="L631" s="119"/>
      <c r="M631" s="112"/>
      <c r="N631" s="112"/>
      <c r="O631" s="113"/>
      <c r="P631" s="103"/>
      <c r="X631" s="118"/>
      <c r="Y631" s="119"/>
      <c r="Z631" s="112"/>
      <c r="AA631" s="112"/>
      <c r="AB631" s="113"/>
      <c r="AC631" s="456"/>
    </row>
    <row r="632" spans="1:29" ht="15.75" hidden="1">
      <c r="A632" s="533" t="s">
        <v>2727</v>
      </c>
      <c r="B632" s="533">
        <v>14</v>
      </c>
      <c r="C632" s="533" t="s">
        <v>542</v>
      </c>
      <c r="D632" s="10" t="s">
        <v>22</v>
      </c>
      <c r="E632" s="10" t="s">
        <v>22</v>
      </c>
      <c r="G632" s="533" t="s">
        <v>2724</v>
      </c>
      <c r="H632" s="533">
        <v>631</v>
      </c>
      <c r="I632" s="533" t="str">
        <f t="shared" ref="I632:J632" si="623">I630</f>
        <v>142100 - ELECTRIC TRACTION ELEVATORS</v>
      </c>
      <c r="J632" s="533" t="str">
        <f t="shared" si="623"/>
        <v>142100 - ELECTRIC TRACTION ELEVATORS</v>
      </c>
      <c r="K632" s="120" t="s">
        <v>22</v>
      </c>
      <c r="L632" s="119"/>
      <c r="M632" s="112"/>
      <c r="N632" s="119"/>
      <c r="O632" s="113" t="s">
        <v>543</v>
      </c>
      <c r="P632" s="78">
        <v>0</v>
      </c>
      <c r="X632" s="120"/>
      <c r="Y632" s="119"/>
      <c r="Z632" s="112"/>
      <c r="AA632" s="119" t="s">
        <v>543</v>
      </c>
      <c r="AB632" s="113">
        <v>0</v>
      </c>
      <c r="AC632" s="457"/>
    </row>
    <row r="633" spans="1:29" ht="15.75" hidden="1">
      <c r="A633" s="533" t="s">
        <v>2727</v>
      </c>
      <c r="B633" s="533">
        <v>21</v>
      </c>
      <c r="C633" s="533" t="s">
        <v>551</v>
      </c>
      <c r="D633" s="572" t="s">
        <v>2744</v>
      </c>
      <c r="E633" s="571" t="s">
        <v>1311</v>
      </c>
      <c r="F633" s="533" t="s">
        <v>1821</v>
      </c>
      <c r="G633" s="533" t="s">
        <v>2725</v>
      </c>
      <c r="H633" s="533">
        <v>632</v>
      </c>
      <c r="I633" s="533" t="str">
        <f t="shared" ref="I633:J633" si="624">I631</f>
        <v>Passenger, bed, &amp; service lifts, including all necessary controls and accessories</v>
      </c>
      <c r="J633" s="533" t="str">
        <f t="shared" si="624"/>
        <v>Passenger, bed, &amp; service lifts, including all necessary controls and accessories</v>
      </c>
      <c r="K633" s="10"/>
      <c r="L633" s="75"/>
      <c r="M633" s="196" t="s">
        <v>550</v>
      </c>
      <c r="N633" s="8"/>
      <c r="O633" s="641"/>
      <c r="P633" s="99"/>
      <c r="Q633" s="99"/>
      <c r="R633" s="99"/>
      <c r="X633" s="10"/>
      <c r="Y633" s="75" t="s">
        <v>550</v>
      </c>
      <c r="Z633" s="196"/>
      <c r="AA633" s="8"/>
      <c r="AB633" s="641"/>
      <c r="AC633" s="99"/>
    </row>
    <row r="634" spans="1:29" ht="15.75" hidden="1">
      <c r="A634" s="533" t="s">
        <v>2727</v>
      </c>
      <c r="B634" s="533">
        <v>21</v>
      </c>
      <c r="C634" s="533" t="s">
        <v>551</v>
      </c>
      <c r="D634" s="572" t="s">
        <v>2744</v>
      </c>
      <c r="E634" s="571" t="s">
        <v>1311</v>
      </c>
      <c r="F634" s="533" t="s">
        <v>1821</v>
      </c>
      <c r="G634" s="533" t="s">
        <v>2725</v>
      </c>
      <c r="H634" s="533">
        <v>633</v>
      </c>
      <c r="I634" s="533" t="str">
        <f t="shared" ref="I634:J634" si="625">I632</f>
        <v>142100 - ELECTRIC TRACTION ELEVATORS</v>
      </c>
      <c r="J634" s="533" t="str">
        <f t="shared" si="625"/>
        <v>142100 - ELECTRIC TRACTION ELEVATORS</v>
      </c>
      <c r="K634" s="10"/>
      <c r="L634" s="75"/>
      <c r="M634" s="196" t="s">
        <v>551</v>
      </c>
      <c r="N634" s="8"/>
      <c r="O634" s="641"/>
      <c r="P634" s="99"/>
      <c r="Q634" s="99"/>
      <c r="R634" s="99"/>
      <c r="X634" s="10"/>
      <c r="Y634" s="75" t="s">
        <v>551</v>
      </c>
      <c r="Z634" s="196"/>
      <c r="AA634" s="8"/>
      <c r="AB634" s="641"/>
      <c r="AC634" s="99"/>
    </row>
    <row r="635" spans="1:29" ht="15.75" hidden="1">
      <c r="A635" s="533" t="s">
        <v>2727</v>
      </c>
      <c r="B635" s="533">
        <v>21</v>
      </c>
      <c r="C635" s="533" t="s">
        <v>551</v>
      </c>
      <c r="D635" s="572" t="s">
        <v>2744</v>
      </c>
      <c r="E635" s="571" t="s">
        <v>1311</v>
      </c>
      <c r="F635" s="533" t="s">
        <v>1821</v>
      </c>
      <c r="G635" s="533" t="s">
        <v>2725</v>
      </c>
      <c r="H635" s="533">
        <v>634</v>
      </c>
      <c r="I635" s="533" t="str">
        <f t="shared" ref="I635:J635" si="626">I633</f>
        <v>Passenger, bed, &amp; service lifts, including all necessary controls and accessories</v>
      </c>
      <c r="J635" s="533" t="str">
        <f t="shared" si="626"/>
        <v>Passenger, bed, &amp; service lifts, including all necessary controls and accessories</v>
      </c>
      <c r="K635" s="31" t="s">
        <v>2</v>
      </c>
      <c r="L635" s="121" t="s">
        <v>25</v>
      </c>
      <c r="M635" s="122" t="s">
        <v>4</v>
      </c>
      <c r="N635" s="121" t="s">
        <v>5</v>
      </c>
      <c r="O635" s="641" t="s">
        <v>6</v>
      </c>
      <c r="P635" s="121" t="s">
        <v>7</v>
      </c>
      <c r="Q635" s="160"/>
      <c r="R635" s="160"/>
      <c r="X635" s="31" t="s">
        <v>25</v>
      </c>
      <c r="Y635" s="121" t="s">
        <v>4</v>
      </c>
      <c r="Z635" s="122" t="s">
        <v>5</v>
      </c>
      <c r="AA635" s="121" t="s">
        <v>6</v>
      </c>
      <c r="AB635" s="641" t="s">
        <v>7</v>
      </c>
      <c r="AC635" s="121"/>
    </row>
    <row r="636" spans="1:29" ht="15.75" hidden="1">
      <c r="A636" s="533" t="s">
        <v>2727</v>
      </c>
      <c r="B636" s="533">
        <v>21</v>
      </c>
      <c r="C636" s="533" t="s">
        <v>551</v>
      </c>
      <c r="D636" s="572" t="s">
        <v>2744</v>
      </c>
      <c r="E636" s="571" t="s">
        <v>1311</v>
      </c>
      <c r="F636" s="533" t="s">
        <v>1821</v>
      </c>
      <c r="G636" s="533" t="s">
        <v>2725</v>
      </c>
      <c r="H636" s="533">
        <v>635</v>
      </c>
      <c r="I636" s="533" t="str">
        <f t="shared" ref="I636:J636" si="627">I634</f>
        <v>142100 - ELECTRIC TRACTION ELEVATORS</v>
      </c>
      <c r="J636" s="533" t="str">
        <f t="shared" si="627"/>
        <v>142100 - ELECTRIC TRACTION ELEVATORS</v>
      </c>
      <c r="K636" s="35"/>
      <c r="L636" s="160"/>
      <c r="M636" s="123"/>
      <c r="N636" s="33"/>
      <c r="O636" s="641"/>
      <c r="P636" s="33" t="s">
        <v>8</v>
      </c>
      <c r="Q636" s="160"/>
      <c r="R636" s="160"/>
      <c r="X636" s="35"/>
      <c r="Y636" s="160"/>
      <c r="Z636" s="123"/>
      <c r="AA636" s="33"/>
      <c r="AB636" s="641" t="s">
        <v>8</v>
      </c>
      <c r="AC636" s="33"/>
    </row>
    <row r="637" spans="1:29" ht="15.75" hidden="1">
      <c r="A637" s="533" t="s">
        <v>2727</v>
      </c>
      <c r="B637" s="533">
        <v>21</v>
      </c>
      <c r="C637" s="533" t="s">
        <v>551</v>
      </c>
      <c r="D637" s="572" t="s">
        <v>2744</v>
      </c>
      <c r="E637" s="571" t="s">
        <v>1311</v>
      </c>
      <c r="F637" s="533" t="s">
        <v>1821</v>
      </c>
      <c r="G637" s="533" t="s">
        <v>2725</v>
      </c>
      <c r="H637" s="533">
        <v>636</v>
      </c>
      <c r="I637" s="533" t="str">
        <f t="shared" ref="I637:I638" si="628">L637</f>
        <v>211100 - FACILITY FIRE-SUPPRESSION WATER- SERVICE PIPING</v>
      </c>
      <c r="J637" s="533" t="str">
        <f t="shared" ref="J637:J639" si="629">L637</f>
        <v>211100 - FACILITY FIRE-SUPPRESSION WATER- SERVICE PIPING</v>
      </c>
      <c r="K637" s="1"/>
      <c r="L637" s="627" t="s">
        <v>552</v>
      </c>
      <c r="M637" s="101"/>
      <c r="N637" s="4"/>
      <c r="O637" s="641"/>
      <c r="P637" s="4"/>
      <c r="Q637" s="29"/>
      <c r="R637" s="29"/>
      <c r="X637" s="1" t="s">
        <v>552</v>
      </c>
      <c r="Y637" s="627"/>
      <c r="Z637" s="101"/>
      <c r="AA637" s="4"/>
      <c r="AB637" s="641"/>
      <c r="AC637" s="4"/>
    </row>
    <row r="638" spans="1:29" ht="15.75" hidden="1">
      <c r="A638" s="533" t="s">
        <v>2727</v>
      </c>
      <c r="B638" s="533">
        <v>21</v>
      </c>
      <c r="C638" s="533" t="s">
        <v>551</v>
      </c>
      <c r="D638" s="572" t="s">
        <v>2744</v>
      </c>
      <c r="E638" s="571" t="str">
        <f t="shared" ref="E638:E675" si="630">E637</f>
        <v>FACILITY FIRE-SUPPRESSION WATER- SERVICE PIPING</v>
      </c>
      <c r="F638" s="533" t="s">
        <v>1821</v>
      </c>
      <c r="G638" s="533" t="s">
        <v>2725</v>
      </c>
      <c r="H638" s="533">
        <v>637</v>
      </c>
      <c r="I638" s="533" t="str">
        <f t="shared" si="628"/>
        <v>Standpipes and wet-pipe sprinlers</v>
      </c>
      <c r="J638" s="533" t="s">
        <v>554</v>
      </c>
      <c r="K638" s="1"/>
      <c r="L638" s="627" t="s">
        <v>553</v>
      </c>
      <c r="M638" s="101"/>
      <c r="N638" s="4"/>
      <c r="O638" s="641"/>
      <c r="P638" s="4"/>
      <c r="Q638" s="29"/>
      <c r="R638" s="29"/>
      <c r="X638" s="1" t="s">
        <v>553</v>
      </c>
      <c r="Y638" s="627"/>
      <c r="Z638" s="101"/>
      <c r="AA638" s="4"/>
      <c r="AB638" s="641"/>
      <c r="AC638" s="4"/>
    </row>
    <row r="639" spans="1:29" ht="15.75" hidden="1">
      <c r="A639" s="533" t="s">
        <v>2727</v>
      </c>
      <c r="B639" s="533">
        <v>21</v>
      </c>
      <c r="C639" s="533" t="s">
        <v>551</v>
      </c>
      <c r="D639" s="572" t="s">
        <v>2744</v>
      </c>
      <c r="E639" s="571" t="str">
        <f t="shared" si="630"/>
        <v>FACILITY FIRE-SUPPRESSION WATER- SERVICE PIPING</v>
      </c>
      <c r="F639" s="533" t="s">
        <v>1821</v>
      </c>
      <c r="G639" s="533" t="s">
        <v>2725</v>
      </c>
      <c r="H639" s="533">
        <v>638</v>
      </c>
      <c r="I639" s="533" t="s">
        <v>553</v>
      </c>
      <c r="J639" s="533" t="str">
        <f t="shared" si="629"/>
        <v>Black Steel Pipes and fittings</v>
      </c>
      <c r="K639" s="1"/>
      <c r="L639" s="627" t="s">
        <v>554</v>
      </c>
      <c r="M639" s="101"/>
      <c r="N639" s="4"/>
      <c r="O639" s="641"/>
      <c r="P639" s="4"/>
      <c r="Q639" s="29"/>
      <c r="R639" s="29"/>
      <c r="X639" s="1" t="s">
        <v>554</v>
      </c>
      <c r="Y639" s="627"/>
      <c r="Z639" s="101"/>
      <c r="AA639" s="4"/>
      <c r="AB639" s="641"/>
      <c r="AC639" s="4"/>
    </row>
    <row r="640" spans="1:29" ht="15.75" hidden="1">
      <c r="A640" s="533" t="s">
        <v>2727</v>
      </c>
      <c r="B640" s="533">
        <v>21</v>
      </c>
      <c r="C640" s="533" t="s">
        <v>551</v>
      </c>
      <c r="D640" s="572" t="s">
        <v>2744</v>
      </c>
      <c r="E640" s="571" t="str">
        <f t="shared" si="630"/>
        <v>FACILITY FIRE-SUPPRESSION WATER- SERVICE PIPING</v>
      </c>
      <c r="F640" s="533" t="s">
        <v>1821</v>
      </c>
      <c r="G640" s="533" t="s">
        <v>2722</v>
      </c>
      <c r="H640" s="533">
        <v>639</v>
      </c>
      <c r="I640" s="533" t="str">
        <f t="shared" ref="I640:J640" si="631">I638</f>
        <v>Standpipes and wet-pipe sprinlers</v>
      </c>
      <c r="J640" s="533" t="str">
        <f t="shared" si="631"/>
        <v>Black Steel Pipes and fittings</v>
      </c>
      <c r="K640" s="1" t="s">
        <v>13</v>
      </c>
      <c r="L640" s="29" t="s">
        <v>555</v>
      </c>
      <c r="M640" s="101">
        <v>480</v>
      </c>
      <c r="N640" s="4" t="s">
        <v>95</v>
      </c>
      <c r="O640" s="641">
        <v>14</v>
      </c>
      <c r="P640" s="25">
        <f t="shared" ref="P640:P647" si="632">O640*M640</f>
        <v>6720</v>
      </c>
      <c r="Q640" s="29"/>
      <c r="R640" s="29"/>
      <c r="X640" s="1" t="s">
        <v>555</v>
      </c>
      <c r="Y640" s="29">
        <v>480</v>
      </c>
      <c r="Z640" s="101" t="s">
        <v>95</v>
      </c>
      <c r="AA640" s="4">
        <v>14</v>
      </c>
      <c r="AB640" s="641">
        <v>6720</v>
      </c>
      <c r="AC640" s="4"/>
    </row>
    <row r="641" spans="1:29" ht="15.75" hidden="1">
      <c r="A641" s="533" t="s">
        <v>2727</v>
      </c>
      <c r="B641" s="533">
        <v>21</v>
      </c>
      <c r="C641" s="533" t="s">
        <v>551</v>
      </c>
      <c r="D641" s="572" t="s">
        <v>2744</v>
      </c>
      <c r="E641" s="571" t="str">
        <f t="shared" si="630"/>
        <v>FACILITY FIRE-SUPPRESSION WATER- SERVICE PIPING</v>
      </c>
      <c r="F641" s="533" t="s">
        <v>1821</v>
      </c>
      <c r="G641" s="533" t="s">
        <v>2722</v>
      </c>
      <c r="H641" s="533">
        <v>640</v>
      </c>
      <c r="I641" s="533" t="str">
        <f t="shared" ref="I641:J641" si="633">I639</f>
        <v>Standpipes and wet-pipe sprinlers</v>
      </c>
      <c r="J641" s="533" t="str">
        <f t="shared" si="633"/>
        <v>Black Steel Pipes and fittings</v>
      </c>
      <c r="K641" s="1" t="s">
        <v>15</v>
      </c>
      <c r="L641" s="29" t="s">
        <v>556</v>
      </c>
      <c r="M641" s="251">
        <v>22</v>
      </c>
      <c r="N641" s="4" t="s">
        <v>95</v>
      </c>
      <c r="O641" s="641">
        <v>17</v>
      </c>
      <c r="P641" s="25">
        <f t="shared" si="632"/>
        <v>374</v>
      </c>
      <c r="Q641" s="29"/>
      <c r="R641" s="29"/>
      <c r="X641" s="1" t="s">
        <v>556</v>
      </c>
      <c r="Y641" s="29">
        <v>22</v>
      </c>
      <c r="Z641" s="251" t="s">
        <v>95</v>
      </c>
      <c r="AA641" s="4">
        <v>17</v>
      </c>
      <c r="AB641" s="641">
        <v>374</v>
      </c>
      <c r="AC641" s="4"/>
    </row>
    <row r="642" spans="1:29" ht="15.75" hidden="1">
      <c r="A642" s="533" t="s">
        <v>2727</v>
      </c>
      <c r="B642" s="533">
        <v>21</v>
      </c>
      <c r="C642" s="533" t="s">
        <v>551</v>
      </c>
      <c r="D642" s="572" t="s">
        <v>2744</v>
      </c>
      <c r="E642" s="571" t="str">
        <f t="shared" si="630"/>
        <v>FACILITY FIRE-SUPPRESSION WATER- SERVICE PIPING</v>
      </c>
      <c r="F642" s="533" t="s">
        <v>1821</v>
      </c>
      <c r="G642" s="533" t="s">
        <v>2722</v>
      </c>
      <c r="H642" s="533">
        <v>641</v>
      </c>
      <c r="I642" s="533" t="str">
        <f t="shared" ref="I642:J642" si="634">I640</f>
        <v>Standpipes and wet-pipe sprinlers</v>
      </c>
      <c r="J642" s="533" t="str">
        <f t="shared" si="634"/>
        <v>Black Steel Pipes and fittings</v>
      </c>
      <c r="K642" s="1" t="s">
        <v>17</v>
      </c>
      <c r="L642" s="29" t="s">
        <v>557</v>
      </c>
      <c r="M642" s="252">
        <v>30</v>
      </c>
      <c r="N642" s="4" t="s">
        <v>95</v>
      </c>
      <c r="O642" s="641">
        <v>19</v>
      </c>
      <c r="P642" s="25">
        <f t="shared" si="632"/>
        <v>570</v>
      </c>
      <c r="Q642" s="29"/>
      <c r="R642" s="29"/>
      <c r="X642" s="1" t="s">
        <v>557</v>
      </c>
      <c r="Y642" s="29">
        <v>30</v>
      </c>
      <c r="Z642" s="252" t="s">
        <v>95</v>
      </c>
      <c r="AA642" s="4">
        <v>19</v>
      </c>
      <c r="AB642" s="641">
        <v>570</v>
      </c>
      <c r="AC642" s="4"/>
    </row>
    <row r="643" spans="1:29" ht="15.75" hidden="1">
      <c r="A643" s="533" t="s">
        <v>2727</v>
      </c>
      <c r="B643" s="533">
        <v>21</v>
      </c>
      <c r="C643" s="533" t="s">
        <v>551</v>
      </c>
      <c r="D643" s="572" t="s">
        <v>2744</v>
      </c>
      <c r="E643" s="571" t="str">
        <f t="shared" si="630"/>
        <v>FACILITY FIRE-SUPPRESSION WATER- SERVICE PIPING</v>
      </c>
      <c r="F643" s="533" t="s">
        <v>1821</v>
      </c>
      <c r="G643" s="533" t="s">
        <v>2722</v>
      </c>
      <c r="H643" s="533">
        <v>642</v>
      </c>
      <c r="I643" s="533" t="str">
        <f t="shared" ref="I643:J643" si="635">I641</f>
        <v>Standpipes and wet-pipe sprinlers</v>
      </c>
      <c r="J643" s="533" t="str">
        <f t="shared" si="635"/>
        <v>Black Steel Pipes and fittings</v>
      </c>
      <c r="K643" s="1" t="s">
        <v>19</v>
      </c>
      <c r="L643" s="29" t="s">
        <v>558</v>
      </c>
      <c r="M643" s="252">
        <v>50</v>
      </c>
      <c r="N643" s="4" t="s">
        <v>95</v>
      </c>
      <c r="O643" s="641">
        <v>25</v>
      </c>
      <c r="P643" s="25">
        <f t="shared" si="632"/>
        <v>1250</v>
      </c>
      <c r="Q643" s="29"/>
      <c r="R643" s="29"/>
      <c r="X643" s="1" t="s">
        <v>558</v>
      </c>
      <c r="Y643" s="29">
        <v>50</v>
      </c>
      <c r="Z643" s="252" t="s">
        <v>95</v>
      </c>
      <c r="AA643" s="4">
        <v>25</v>
      </c>
      <c r="AB643" s="641">
        <v>1250</v>
      </c>
      <c r="AC643" s="4"/>
    </row>
    <row r="644" spans="1:29" ht="16.5" hidden="1" thickBot="1">
      <c r="A644" s="533" t="s">
        <v>2727</v>
      </c>
      <c r="B644" s="533">
        <v>21</v>
      </c>
      <c r="C644" s="533" t="s">
        <v>551</v>
      </c>
      <c r="D644" s="572" t="s">
        <v>2744</v>
      </c>
      <c r="E644" s="571" t="str">
        <f t="shared" si="630"/>
        <v>FACILITY FIRE-SUPPRESSION WATER- SERVICE PIPING</v>
      </c>
      <c r="F644" s="533" t="s">
        <v>1821</v>
      </c>
      <c r="G644" s="533" t="s">
        <v>2722</v>
      </c>
      <c r="H644" s="533">
        <v>643</v>
      </c>
      <c r="I644" s="533" t="str">
        <f t="shared" ref="I644:J644" si="636">I642</f>
        <v>Standpipes and wet-pipe sprinlers</v>
      </c>
      <c r="J644" s="533" t="str">
        <f t="shared" si="636"/>
        <v>Black Steel Pipes and fittings</v>
      </c>
      <c r="K644" s="1" t="s">
        <v>20</v>
      </c>
      <c r="L644" s="29" t="s">
        <v>559</v>
      </c>
      <c r="M644" s="253">
        <v>20</v>
      </c>
      <c r="N644" s="4" t="s">
        <v>95</v>
      </c>
      <c r="O644" s="641">
        <v>33</v>
      </c>
      <c r="P644" s="25">
        <f t="shared" si="632"/>
        <v>660</v>
      </c>
      <c r="Q644" s="29"/>
      <c r="R644" s="29"/>
      <c r="X644" s="1" t="s">
        <v>559</v>
      </c>
      <c r="Y644" s="29">
        <v>20</v>
      </c>
      <c r="Z644" s="253" t="s">
        <v>95</v>
      </c>
      <c r="AA644" s="4">
        <v>33</v>
      </c>
      <c r="AB644" s="641">
        <v>660</v>
      </c>
      <c r="AC644" s="4"/>
    </row>
    <row r="645" spans="1:29" ht="15.75" hidden="1">
      <c r="A645" s="533" t="s">
        <v>2727</v>
      </c>
      <c r="B645" s="533">
        <v>21</v>
      </c>
      <c r="C645" s="533" t="s">
        <v>551</v>
      </c>
      <c r="D645" s="572" t="s">
        <v>2744</v>
      </c>
      <c r="E645" s="571" t="str">
        <f t="shared" si="630"/>
        <v>FACILITY FIRE-SUPPRESSION WATER- SERVICE PIPING</v>
      </c>
      <c r="F645" s="533" t="s">
        <v>1821</v>
      </c>
      <c r="G645" s="533" t="s">
        <v>2722</v>
      </c>
      <c r="H645" s="533">
        <v>644</v>
      </c>
      <c r="I645" s="533" t="str">
        <f t="shared" ref="I645:J645" si="637">I643</f>
        <v>Standpipes and wet-pipe sprinlers</v>
      </c>
      <c r="J645" s="533" t="str">
        <f t="shared" si="637"/>
        <v>Black Steel Pipes and fittings</v>
      </c>
      <c r="K645" s="269" t="s">
        <v>21</v>
      </c>
      <c r="L645" s="278" t="s">
        <v>560</v>
      </c>
      <c r="M645" s="249">
        <v>21</v>
      </c>
      <c r="N645" s="270" t="s">
        <v>95</v>
      </c>
      <c r="O645" s="641"/>
      <c r="P645" s="25">
        <f t="shared" si="632"/>
        <v>0</v>
      </c>
      <c r="Q645" s="29"/>
      <c r="R645" s="29"/>
      <c r="X645" s="269" t="s">
        <v>560</v>
      </c>
      <c r="Y645" s="278">
        <v>21</v>
      </c>
      <c r="Z645" s="249" t="s">
        <v>95</v>
      </c>
      <c r="AA645" s="270"/>
      <c r="AB645" s="641">
        <v>0</v>
      </c>
      <c r="AC645" s="4"/>
    </row>
    <row r="646" spans="1:29" ht="16.5" hidden="1" thickBot="1">
      <c r="A646" s="533" t="s">
        <v>2727</v>
      </c>
      <c r="B646" s="533">
        <v>21</v>
      </c>
      <c r="C646" s="533" t="s">
        <v>551</v>
      </c>
      <c r="D646" s="572" t="s">
        <v>2744</v>
      </c>
      <c r="E646" s="571" t="str">
        <f t="shared" si="630"/>
        <v>FACILITY FIRE-SUPPRESSION WATER- SERVICE PIPING</v>
      </c>
      <c r="F646" s="533" t="s">
        <v>1821</v>
      </c>
      <c r="G646" s="533" t="s">
        <v>2722</v>
      </c>
      <c r="H646" s="533">
        <v>645</v>
      </c>
      <c r="I646" s="533" t="str">
        <f t="shared" ref="I646:J646" si="638">I644</f>
        <v>Standpipes and wet-pipe sprinlers</v>
      </c>
      <c r="J646" s="533" t="str">
        <f t="shared" si="638"/>
        <v>Black Steel Pipes and fittings</v>
      </c>
      <c r="K646" s="1" t="s">
        <v>21</v>
      </c>
      <c r="L646" s="29" t="s">
        <v>561</v>
      </c>
      <c r="M646" s="247">
        <v>65</v>
      </c>
      <c r="N646" s="4" t="s">
        <v>95</v>
      </c>
      <c r="O646" s="641">
        <v>69</v>
      </c>
      <c r="P646" s="25">
        <f t="shared" si="632"/>
        <v>4485</v>
      </c>
      <c r="Q646" s="29"/>
      <c r="R646" s="29"/>
      <c r="X646" s="1" t="s">
        <v>561</v>
      </c>
      <c r="Y646" s="29">
        <v>65</v>
      </c>
      <c r="Z646" s="247" t="s">
        <v>95</v>
      </c>
      <c r="AA646" s="4">
        <v>69</v>
      </c>
      <c r="AB646" s="641">
        <v>4485</v>
      </c>
      <c r="AC646" s="4"/>
    </row>
    <row r="647" spans="1:29" ht="15.75" hidden="1">
      <c r="A647" s="533" t="s">
        <v>2727</v>
      </c>
      <c r="B647" s="533">
        <v>21</v>
      </c>
      <c r="C647" s="533" t="s">
        <v>551</v>
      </c>
      <c r="D647" s="572" t="s">
        <v>2744</v>
      </c>
      <c r="E647" s="571" t="str">
        <f t="shared" si="630"/>
        <v>FACILITY FIRE-SUPPRESSION WATER- SERVICE PIPING</v>
      </c>
      <c r="F647" s="533" t="s">
        <v>1821</v>
      </c>
      <c r="G647" s="533" t="s">
        <v>2722</v>
      </c>
      <c r="H647" s="533">
        <v>646</v>
      </c>
      <c r="I647" s="533" t="str">
        <f t="shared" ref="I647:J647" si="639">I645</f>
        <v>Standpipes and wet-pipe sprinlers</v>
      </c>
      <c r="J647" s="533" t="str">
        <f t="shared" si="639"/>
        <v>Black Steel Pipes and fittings</v>
      </c>
      <c r="K647" s="1" t="s">
        <v>45</v>
      </c>
      <c r="L647" s="29" t="s">
        <v>562</v>
      </c>
      <c r="M647" s="101">
        <v>19</v>
      </c>
      <c r="N647" s="4" t="s">
        <v>95</v>
      </c>
      <c r="O647" s="641">
        <v>94</v>
      </c>
      <c r="P647" s="25">
        <f t="shared" si="632"/>
        <v>1786</v>
      </c>
      <c r="Q647" s="29"/>
      <c r="R647" s="29"/>
      <c r="X647" s="1" t="s">
        <v>562</v>
      </c>
      <c r="Y647" s="29">
        <v>19</v>
      </c>
      <c r="Z647" s="101" t="s">
        <v>95</v>
      </c>
      <c r="AA647" s="4">
        <v>94</v>
      </c>
      <c r="AB647" s="641">
        <v>1786</v>
      </c>
      <c r="AC647" s="4"/>
    </row>
    <row r="648" spans="1:29" ht="15.75" hidden="1">
      <c r="A648" s="533" t="s">
        <v>2727</v>
      </c>
      <c r="B648" s="533">
        <v>21</v>
      </c>
      <c r="C648" s="533" t="s">
        <v>551</v>
      </c>
      <c r="D648" s="572" t="s">
        <v>2744</v>
      </c>
      <c r="E648" s="571" t="str">
        <f t="shared" si="630"/>
        <v>FACILITY FIRE-SUPPRESSION WATER- SERVICE PIPING</v>
      </c>
      <c r="F648" s="533" t="s">
        <v>1821</v>
      </c>
      <c r="G648" s="533" t="s">
        <v>2725</v>
      </c>
      <c r="H648" s="533">
        <v>647</v>
      </c>
      <c r="I648" s="533" t="str">
        <f t="shared" ref="I648" si="640">L648</f>
        <v>Valves</v>
      </c>
      <c r="J648" s="533" t="s">
        <v>564</v>
      </c>
      <c r="K648" s="1"/>
      <c r="L648" s="627" t="s">
        <v>563</v>
      </c>
      <c r="M648" s="101"/>
      <c r="N648" s="4"/>
      <c r="O648" s="641">
        <v>0</v>
      </c>
      <c r="P648" s="4"/>
      <c r="Q648" s="29"/>
      <c r="R648" s="29"/>
      <c r="X648" s="1" t="s">
        <v>563</v>
      </c>
      <c r="Y648" s="627"/>
      <c r="Z648" s="101"/>
      <c r="AA648" s="4">
        <v>0</v>
      </c>
      <c r="AB648" s="641"/>
      <c r="AC648" s="4"/>
    </row>
    <row r="649" spans="1:29" ht="15.75" hidden="1">
      <c r="A649" s="533" t="s">
        <v>2727</v>
      </c>
      <c r="B649" s="533">
        <v>21</v>
      </c>
      <c r="C649" s="533" t="s">
        <v>551</v>
      </c>
      <c r="D649" s="572" t="s">
        <v>2744</v>
      </c>
      <c r="E649" s="571" t="str">
        <f t="shared" si="630"/>
        <v>FACILITY FIRE-SUPPRESSION WATER- SERVICE PIPING</v>
      </c>
      <c r="F649" s="533" t="s">
        <v>1821</v>
      </c>
      <c r="G649" s="533" t="s">
        <v>2725</v>
      </c>
      <c r="H649" s="533">
        <v>648</v>
      </c>
      <c r="I649" s="533" t="s">
        <v>563</v>
      </c>
      <c r="J649" s="533" t="str">
        <f t="shared" ref="J649" si="641">L649</f>
        <v>Gate valves</v>
      </c>
      <c r="K649" s="1"/>
      <c r="L649" s="627" t="s">
        <v>564</v>
      </c>
      <c r="M649" s="101"/>
      <c r="N649" s="4"/>
      <c r="O649" s="641">
        <v>0</v>
      </c>
      <c r="P649" s="4"/>
      <c r="Q649" s="29"/>
      <c r="R649" s="29"/>
      <c r="X649" s="1" t="s">
        <v>564</v>
      </c>
      <c r="Y649" s="627"/>
      <c r="Z649" s="101"/>
      <c r="AA649" s="4">
        <v>0</v>
      </c>
      <c r="AB649" s="641"/>
      <c r="AC649" s="4"/>
    </row>
    <row r="650" spans="1:29" ht="15.75" hidden="1">
      <c r="A650" s="533" t="s">
        <v>2727</v>
      </c>
      <c r="B650" s="533">
        <v>21</v>
      </c>
      <c r="C650" s="533" t="s">
        <v>551</v>
      </c>
      <c r="D650" s="572" t="s">
        <v>2744</v>
      </c>
      <c r="E650" s="571" t="str">
        <f t="shared" si="630"/>
        <v>FACILITY FIRE-SUPPRESSION WATER- SERVICE PIPING</v>
      </c>
      <c r="F650" s="533" t="s">
        <v>1821</v>
      </c>
      <c r="G650" s="533" t="s">
        <v>2722</v>
      </c>
      <c r="H650" s="533">
        <v>649</v>
      </c>
      <c r="I650" s="533" t="str">
        <f t="shared" ref="I650:J650" si="642">I648</f>
        <v>Valves</v>
      </c>
      <c r="J650" s="533" t="str">
        <f t="shared" si="642"/>
        <v>Gate valves</v>
      </c>
      <c r="K650" s="1" t="s">
        <v>48</v>
      </c>
      <c r="L650" s="29" t="s">
        <v>555</v>
      </c>
      <c r="M650" s="101">
        <v>1</v>
      </c>
      <c r="N650" s="4" t="s">
        <v>39</v>
      </c>
      <c r="O650" s="641">
        <v>19</v>
      </c>
      <c r="P650" s="25">
        <f t="shared" ref="P650:P654" si="643">O650*M650</f>
        <v>19</v>
      </c>
      <c r="Q650" s="29"/>
      <c r="R650" s="29"/>
      <c r="X650" s="1" t="s">
        <v>555</v>
      </c>
      <c r="Y650" s="29">
        <v>1</v>
      </c>
      <c r="Z650" s="101" t="s">
        <v>39</v>
      </c>
      <c r="AA650" s="4">
        <v>19</v>
      </c>
      <c r="AB650" s="641">
        <v>19</v>
      </c>
      <c r="AC650" s="4"/>
    </row>
    <row r="651" spans="1:29" ht="15.75" hidden="1">
      <c r="A651" s="533" t="s">
        <v>2727</v>
      </c>
      <c r="B651" s="533">
        <v>21</v>
      </c>
      <c r="C651" s="533" t="s">
        <v>551</v>
      </c>
      <c r="D651" s="572" t="s">
        <v>2744</v>
      </c>
      <c r="E651" s="571" t="str">
        <f t="shared" si="630"/>
        <v>FACILITY FIRE-SUPPRESSION WATER- SERVICE PIPING</v>
      </c>
      <c r="F651" s="533" t="s">
        <v>1821</v>
      </c>
      <c r="G651" s="533" t="s">
        <v>2722</v>
      </c>
      <c r="H651" s="533">
        <v>650</v>
      </c>
      <c r="I651" s="533" t="str">
        <f t="shared" ref="I651:J651" si="644">I649</f>
        <v>Valves</v>
      </c>
      <c r="J651" s="533" t="str">
        <f t="shared" si="644"/>
        <v>Gate valves</v>
      </c>
      <c r="K651" s="1" t="s">
        <v>50</v>
      </c>
      <c r="L651" s="29" t="s">
        <v>557</v>
      </c>
      <c r="M651" s="101">
        <v>1</v>
      </c>
      <c r="N651" s="4" t="s">
        <v>39</v>
      </c>
      <c r="O651" s="641">
        <v>38</v>
      </c>
      <c r="P651" s="25">
        <f t="shared" si="643"/>
        <v>38</v>
      </c>
      <c r="Q651" s="29"/>
      <c r="R651" s="29"/>
      <c r="X651" s="1" t="s">
        <v>557</v>
      </c>
      <c r="Y651" s="29">
        <v>1</v>
      </c>
      <c r="Z651" s="101" t="s">
        <v>39</v>
      </c>
      <c r="AA651" s="4">
        <v>38</v>
      </c>
      <c r="AB651" s="641">
        <v>38</v>
      </c>
      <c r="AC651" s="4"/>
    </row>
    <row r="652" spans="1:29" ht="15.75" hidden="1">
      <c r="A652" s="533" t="s">
        <v>2727</v>
      </c>
      <c r="B652" s="533">
        <v>21</v>
      </c>
      <c r="C652" s="533" t="s">
        <v>551</v>
      </c>
      <c r="D652" s="572" t="s">
        <v>2744</v>
      </c>
      <c r="E652" s="571" t="str">
        <f t="shared" si="630"/>
        <v>FACILITY FIRE-SUPPRESSION WATER- SERVICE PIPING</v>
      </c>
      <c r="F652" s="533" t="s">
        <v>1821</v>
      </c>
      <c r="G652" s="533" t="s">
        <v>2722</v>
      </c>
      <c r="H652" s="533">
        <v>651</v>
      </c>
      <c r="I652" s="533" t="str">
        <f t="shared" ref="I652:J652" si="645">I650</f>
        <v>Valves</v>
      </c>
      <c r="J652" s="533" t="str">
        <f t="shared" si="645"/>
        <v>Gate valves</v>
      </c>
      <c r="K652" s="1" t="s">
        <v>76</v>
      </c>
      <c r="L652" s="29" t="s">
        <v>558</v>
      </c>
      <c r="M652" s="101">
        <v>4</v>
      </c>
      <c r="N652" s="4" t="s">
        <v>39</v>
      </c>
      <c r="O652" s="641">
        <v>50</v>
      </c>
      <c r="P652" s="25">
        <f t="shared" si="643"/>
        <v>200</v>
      </c>
      <c r="Q652" s="29"/>
      <c r="R652" s="29"/>
      <c r="X652" s="1" t="s">
        <v>558</v>
      </c>
      <c r="Y652" s="29">
        <v>4</v>
      </c>
      <c r="Z652" s="101" t="s">
        <v>39</v>
      </c>
      <c r="AA652" s="4">
        <v>50</v>
      </c>
      <c r="AB652" s="641">
        <v>200</v>
      </c>
      <c r="AC652" s="4"/>
    </row>
    <row r="653" spans="1:29" ht="15.75" hidden="1">
      <c r="A653" s="533" t="s">
        <v>2727</v>
      </c>
      <c r="B653" s="533">
        <v>21</v>
      </c>
      <c r="C653" s="533" t="s">
        <v>551</v>
      </c>
      <c r="D653" s="572" t="s">
        <v>2744</v>
      </c>
      <c r="E653" s="571" t="str">
        <f t="shared" si="630"/>
        <v>FACILITY FIRE-SUPPRESSION WATER- SERVICE PIPING</v>
      </c>
      <c r="F653" s="533" t="s">
        <v>1821</v>
      </c>
      <c r="G653" s="533" t="s">
        <v>2722</v>
      </c>
      <c r="H653" s="533">
        <v>652</v>
      </c>
      <c r="I653" s="533" t="str">
        <f t="shared" ref="I653:J653" si="646">I651</f>
        <v>Valves</v>
      </c>
      <c r="J653" s="533" t="str">
        <f t="shared" si="646"/>
        <v>Gate valves</v>
      </c>
      <c r="K653" s="1" t="s">
        <v>77</v>
      </c>
      <c r="L653" s="29" t="s">
        <v>561</v>
      </c>
      <c r="M653" s="101">
        <v>1</v>
      </c>
      <c r="N653" s="4" t="s">
        <v>39</v>
      </c>
      <c r="O653" s="641">
        <v>188</v>
      </c>
      <c r="P653" s="25">
        <f t="shared" si="643"/>
        <v>188</v>
      </c>
      <c r="Q653" s="29"/>
      <c r="R653" s="29"/>
      <c r="X653" s="1" t="s">
        <v>561</v>
      </c>
      <c r="Y653" s="29">
        <v>1</v>
      </c>
      <c r="Z653" s="101" t="s">
        <v>39</v>
      </c>
      <c r="AA653" s="4">
        <v>188</v>
      </c>
      <c r="AB653" s="641">
        <v>188</v>
      </c>
      <c r="AC653" s="4"/>
    </row>
    <row r="654" spans="1:29" ht="15.75" hidden="1">
      <c r="A654" s="533" t="s">
        <v>2727</v>
      </c>
      <c r="B654" s="533">
        <v>21</v>
      </c>
      <c r="C654" s="533" t="s">
        <v>551</v>
      </c>
      <c r="D654" s="572" t="s">
        <v>2744</v>
      </c>
      <c r="E654" s="571" t="str">
        <f t="shared" si="630"/>
        <v>FACILITY FIRE-SUPPRESSION WATER- SERVICE PIPING</v>
      </c>
      <c r="F654" s="533" t="s">
        <v>1821</v>
      </c>
      <c r="G654" s="533" t="s">
        <v>2722</v>
      </c>
      <c r="H654" s="533">
        <v>653</v>
      </c>
      <c r="I654" s="533" t="str">
        <f t="shared" ref="I654:J654" si="647">I652</f>
        <v>Valves</v>
      </c>
      <c r="J654" s="533" t="str">
        <f t="shared" si="647"/>
        <v>Gate valves</v>
      </c>
      <c r="K654" s="1" t="s">
        <v>78</v>
      </c>
      <c r="L654" s="29" t="s">
        <v>562</v>
      </c>
      <c r="M654" s="101">
        <v>4</v>
      </c>
      <c r="N654" s="4" t="s">
        <v>39</v>
      </c>
      <c r="O654" s="641">
        <v>563</v>
      </c>
      <c r="P654" s="25">
        <f t="shared" si="643"/>
        <v>2252</v>
      </c>
      <c r="Q654" s="29"/>
      <c r="R654" s="29"/>
      <c r="X654" s="1" t="s">
        <v>562</v>
      </c>
      <c r="Y654" s="29">
        <v>4</v>
      </c>
      <c r="Z654" s="101" t="s">
        <v>39</v>
      </c>
      <c r="AA654" s="4">
        <v>563</v>
      </c>
      <c r="AB654" s="641">
        <v>2252</v>
      </c>
      <c r="AC654" s="4"/>
    </row>
    <row r="655" spans="1:29" ht="15.75" hidden="1">
      <c r="A655" s="533" t="s">
        <v>2727</v>
      </c>
      <c r="B655" s="533">
        <v>21</v>
      </c>
      <c r="C655" s="533" t="s">
        <v>551</v>
      </c>
      <c r="D655" s="572" t="s">
        <v>2744</v>
      </c>
      <c r="E655" s="571" t="str">
        <f t="shared" si="630"/>
        <v>FACILITY FIRE-SUPPRESSION WATER- SERVICE PIPING</v>
      </c>
      <c r="F655" s="533" t="s">
        <v>1821</v>
      </c>
      <c r="G655" s="533" t="s">
        <v>2725</v>
      </c>
      <c r="H655" s="533">
        <v>654</v>
      </c>
      <c r="I655" s="533" t="str">
        <f>L655</f>
        <v>Test and drain valves</v>
      </c>
      <c r="J655" s="533" t="str">
        <f>L655</f>
        <v>Test and drain valves</v>
      </c>
      <c r="K655" s="269"/>
      <c r="L655" s="628" t="s">
        <v>565</v>
      </c>
      <c r="M655" s="249"/>
      <c r="N655" s="270"/>
      <c r="O655" s="641">
        <v>0</v>
      </c>
      <c r="P655" s="4"/>
      <c r="Q655" s="29"/>
      <c r="R655" s="29"/>
      <c r="X655" s="269" t="s">
        <v>565</v>
      </c>
      <c r="Y655" s="628"/>
      <c r="Z655" s="249"/>
      <c r="AA655" s="270">
        <v>0</v>
      </c>
      <c r="AB655" s="641"/>
      <c r="AC655" s="4"/>
    </row>
    <row r="656" spans="1:29" ht="15.75" hidden="1">
      <c r="A656" s="533" t="s">
        <v>2727</v>
      </c>
      <c r="B656" s="533">
        <v>21</v>
      </c>
      <c r="C656" s="533" t="s">
        <v>551</v>
      </c>
      <c r="D656" s="572" t="s">
        <v>2744</v>
      </c>
      <c r="E656" s="571" t="str">
        <f t="shared" si="630"/>
        <v>FACILITY FIRE-SUPPRESSION WATER- SERVICE PIPING</v>
      </c>
      <c r="F656" s="533" t="s">
        <v>1821</v>
      </c>
      <c r="G656" s="533" t="s">
        <v>2722</v>
      </c>
      <c r="H656" s="533">
        <v>655</v>
      </c>
      <c r="I656" s="533" t="str">
        <f>I654</f>
        <v>Valves</v>
      </c>
      <c r="J656" s="533" t="str">
        <f>J654</f>
        <v>Gate valves</v>
      </c>
      <c r="K656" s="269" t="s">
        <v>13</v>
      </c>
      <c r="L656" s="278" t="s">
        <v>555</v>
      </c>
      <c r="M656" s="249">
        <v>2</v>
      </c>
      <c r="N656" s="270" t="s">
        <v>39</v>
      </c>
      <c r="O656" s="641"/>
      <c r="P656" s="25">
        <f>O656*M656</f>
        <v>0</v>
      </c>
      <c r="Q656" s="29"/>
      <c r="R656" s="29"/>
      <c r="X656" s="269" t="s">
        <v>555</v>
      </c>
      <c r="Y656" s="278">
        <v>2</v>
      </c>
      <c r="Z656" s="249" t="s">
        <v>39</v>
      </c>
      <c r="AA656" s="270"/>
      <c r="AB656" s="641">
        <v>0</v>
      </c>
      <c r="AC656" s="4"/>
    </row>
    <row r="657" spans="1:29" ht="15.75" hidden="1">
      <c r="A657" s="533" t="s">
        <v>2727</v>
      </c>
      <c r="B657" s="533">
        <v>21</v>
      </c>
      <c r="C657" s="533" t="s">
        <v>551</v>
      </c>
      <c r="D657" s="572" t="s">
        <v>2744</v>
      </c>
      <c r="E657" s="571" t="str">
        <f t="shared" si="630"/>
        <v>FACILITY FIRE-SUPPRESSION WATER- SERVICE PIPING</v>
      </c>
      <c r="F657" s="533" t="s">
        <v>1821</v>
      </c>
      <c r="G657" s="533" t="s">
        <v>2725</v>
      </c>
      <c r="H657" s="533">
        <v>656</v>
      </c>
      <c r="I657" s="533" t="str">
        <f t="shared" ref="I657" si="648">L657</f>
        <v>Specialty Valves</v>
      </c>
      <c r="J657" s="533" t="str">
        <f t="shared" ref="J657:J659" si="649">L657</f>
        <v>Specialty Valves</v>
      </c>
      <c r="K657" s="1"/>
      <c r="L657" s="627" t="s">
        <v>566</v>
      </c>
      <c r="M657" s="101"/>
      <c r="N657" s="4"/>
      <c r="O657" s="641">
        <v>0</v>
      </c>
      <c r="P657" s="4"/>
      <c r="Q657" s="29"/>
      <c r="R657" s="29"/>
      <c r="X657" s="1" t="s">
        <v>566</v>
      </c>
      <c r="Y657" s="627"/>
      <c r="Z657" s="101"/>
      <c r="AA657" s="4">
        <v>0</v>
      </c>
      <c r="AB657" s="641"/>
      <c r="AC657" s="4"/>
    </row>
    <row r="658" spans="1:29" ht="15.75" hidden="1">
      <c r="A658" s="533" t="s">
        <v>2727</v>
      </c>
      <c r="B658" s="533">
        <v>21</v>
      </c>
      <c r="C658" s="533" t="s">
        <v>551</v>
      </c>
      <c r="D658" s="572" t="s">
        <v>2744</v>
      </c>
      <c r="E658" s="571" t="str">
        <f t="shared" si="630"/>
        <v>FACILITY FIRE-SUPPRESSION WATER- SERVICE PIPING</v>
      </c>
      <c r="F658" s="533" t="s">
        <v>1821</v>
      </c>
      <c r="G658" s="533" t="s">
        <v>2725</v>
      </c>
      <c r="H658" s="533">
        <v>657</v>
      </c>
      <c r="I658" s="533" t="s">
        <v>566</v>
      </c>
      <c r="J658" s="533" t="str">
        <f t="shared" si="649"/>
        <v>Fire-Protection-Service Valves</v>
      </c>
      <c r="K658" s="1"/>
      <c r="L658" s="627" t="s">
        <v>567</v>
      </c>
      <c r="M658" s="101"/>
      <c r="N658" s="4"/>
      <c r="O658" s="641">
        <v>0</v>
      </c>
      <c r="P658" s="4"/>
      <c r="Q658" s="29"/>
      <c r="R658" s="29"/>
      <c r="X658" s="1" t="s">
        <v>567</v>
      </c>
      <c r="Y658" s="627"/>
      <c r="Z658" s="101"/>
      <c r="AA658" s="4">
        <v>0</v>
      </c>
      <c r="AB658" s="641"/>
      <c r="AC658" s="4"/>
    </row>
    <row r="659" spans="1:29" ht="15.75" hidden="1">
      <c r="A659" s="533" t="s">
        <v>2727</v>
      </c>
      <c r="B659" s="533">
        <v>21</v>
      </c>
      <c r="C659" s="533" t="s">
        <v>551</v>
      </c>
      <c r="D659" s="572" t="s">
        <v>2744</v>
      </c>
      <c r="E659" s="571" t="str">
        <f t="shared" si="630"/>
        <v>FACILITY FIRE-SUPPRESSION WATER- SERVICE PIPING</v>
      </c>
      <c r="F659" s="533" t="s">
        <v>1821</v>
      </c>
      <c r="G659" s="533" t="s">
        <v>2725</v>
      </c>
      <c r="H659" s="533">
        <v>658</v>
      </c>
      <c r="I659" s="533" t="s">
        <v>566</v>
      </c>
      <c r="J659" s="533" t="str">
        <f t="shared" si="649"/>
        <v>Alarm check valves</v>
      </c>
      <c r="K659" s="1"/>
      <c r="L659" s="627" t="s">
        <v>568</v>
      </c>
      <c r="M659" s="101"/>
      <c r="N659" s="4"/>
      <c r="O659" s="641">
        <v>0</v>
      </c>
      <c r="P659" s="4"/>
      <c r="Q659" s="29"/>
      <c r="R659" s="29"/>
      <c r="X659" s="1" t="s">
        <v>568</v>
      </c>
      <c r="Y659" s="627"/>
      <c r="Z659" s="101"/>
      <c r="AA659" s="4">
        <v>0</v>
      </c>
      <c r="AB659" s="641"/>
      <c r="AC659" s="4"/>
    </row>
    <row r="660" spans="1:29" ht="15.75" hidden="1">
      <c r="A660" s="533" t="s">
        <v>2727</v>
      </c>
      <c r="B660" s="533">
        <v>21</v>
      </c>
      <c r="C660" s="533" t="s">
        <v>551</v>
      </c>
      <c r="D660" s="572" t="s">
        <v>2744</v>
      </c>
      <c r="E660" s="571" t="str">
        <f t="shared" si="630"/>
        <v>FACILITY FIRE-SUPPRESSION WATER- SERVICE PIPING</v>
      </c>
      <c r="F660" s="533" t="s">
        <v>1821</v>
      </c>
      <c r="G660" s="533" t="s">
        <v>2722</v>
      </c>
      <c r="H660" s="533">
        <v>659</v>
      </c>
      <c r="I660" s="533" t="s">
        <v>566</v>
      </c>
      <c r="J660" s="533" t="str">
        <f>J659</f>
        <v>Alarm check valves</v>
      </c>
      <c r="K660" s="1" t="s">
        <v>13</v>
      </c>
      <c r="L660" s="29" t="s">
        <v>561</v>
      </c>
      <c r="M660" s="101">
        <v>1</v>
      </c>
      <c r="N660" s="4" t="s">
        <v>39</v>
      </c>
      <c r="O660" s="641">
        <v>250</v>
      </c>
      <c r="P660" s="25">
        <f>O660*M660</f>
        <v>250</v>
      </c>
      <c r="Q660" s="29"/>
      <c r="R660" s="29"/>
      <c r="X660" s="1" t="s">
        <v>561</v>
      </c>
      <c r="Y660" s="29">
        <v>1</v>
      </c>
      <c r="Z660" s="101" t="s">
        <v>39</v>
      </c>
      <c r="AA660" s="4">
        <v>250</v>
      </c>
      <c r="AB660" s="641">
        <v>250</v>
      </c>
      <c r="AC660" s="4"/>
    </row>
    <row r="661" spans="1:29" ht="15.75" hidden="1">
      <c r="A661" s="533" t="s">
        <v>2727</v>
      </c>
      <c r="B661" s="533">
        <v>21</v>
      </c>
      <c r="C661" s="533" t="s">
        <v>551</v>
      </c>
      <c r="D661" s="572" t="s">
        <v>2744</v>
      </c>
      <c r="E661" s="571" t="str">
        <f t="shared" si="630"/>
        <v>FACILITY FIRE-SUPPRESSION WATER- SERVICE PIPING</v>
      </c>
      <c r="F661" s="533" t="s">
        <v>1821</v>
      </c>
      <c r="G661" s="533" t="s">
        <v>2725</v>
      </c>
      <c r="H661" s="533">
        <v>660</v>
      </c>
      <c r="I661" s="533" t="s">
        <v>566</v>
      </c>
      <c r="J661" s="533" t="str">
        <f>L661</f>
        <v>Check valves</v>
      </c>
      <c r="K661" s="1"/>
      <c r="L661" s="627" t="s">
        <v>569</v>
      </c>
      <c r="M661" s="101"/>
      <c r="N661" s="4"/>
      <c r="O661" s="641">
        <v>0</v>
      </c>
      <c r="P661" s="4"/>
      <c r="Q661" s="29"/>
      <c r="R661" s="29"/>
      <c r="X661" s="1" t="s">
        <v>569</v>
      </c>
      <c r="Y661" s="627"/>
      <c r="Z661" s="101"/>
      <c r="AA661" s="4">
        <v>0</v>
      </c>
      <c r="AB661" s="641"/>
      <c r="AC661" s="4"/>
    </row>
    <row r="662" spans="1:29" ht="15.75" hidden="1">
      <c r="A662" s="533" t="s">
        <v>2727</v>
      </c>
      <c r="B662" s="533">
        <v>21</v>
      </c>
      <c r="C662" s="533" t="s">
        <v>551</v>
      </c>
      <c r="D662" s="572" t="s">
        <v>2744</v>
      </c>
      <c r="E662" s="571" t="str">
        <f t="shared" si="630"/>
        <v>FACILITY FIRE-SUPPRESSION WATER- SERVICE PIPING</v>
      </c>
      <c r="F662" s="533" t="s">
        <v>1821</v>
      </c>
      <c r="G662" s="533" t="s">
        <v>2722</v>
      </c>
      <c r="H662" s="533">
        <v>661</v>
      </c>
      <c r="I662" s="533" t="s">
        <v>566</v>
      </c>
      <c r="J662" s="533" t="str">
        <f>J661</f>
        <v>Check valves</v>
      </c>
      <c r="K662" s="1" t="s">
        <v>15</v>
      </c>
      <c r="L662" s="29" t="s">
        <v>561</v>
      </c>
      <c r="M662" s="101">
        <v>1</v>
      </c>
      <c r="N662" s="4" t="s">
        <v>39</v>
      </c>
      <c r="O662" s="641">
        <v>250</v>
      </c>
      <c r="P662" s="25">
        <f t="shared" ref="P662:P663" si="650">O662*M662</f>
        <v>250</v>
      </c>
      <c r="Q662" s="29"/>
      <c r="R662" s="29"/>
      <c r="X662" s="1" t="s">
        <v>561</v>
      </c>
      <c r="Y662" s="29">
        <v>1</v>
      </c>
      <c r="Z662" s="101" t="s">
        <v>39</v>
      </c>
      <c r="AA662" s="4">
        <v>250</v>
      </c>
      <c r="AB662" s="641">
        <v>250</v>
      </c>
      <c r="AC662" s="4"/>
    </row>
    <row r="663" spans="1:29" ht="15.75" hidden="1">
      <c r="A663" s="533" t="s">
        <v>2727</v>
      </c>
      <c r="B663" s="533">
        <v>21</v>
      </c>
      <c r="C663" s="533" t="s">
        <v>551</v>
      </c>
      <c r="D663" s="572" t="s">
        <v>2744</v>
      </c>
      <c r="E663" s="571" t="str">
        <f t="shared" si="630"/>
        <v>FACILITY FIRE-SUPPRESSION WATER- SERVICE PIPING</v>
      </c>
      <c r="F663" s="533" t="s">
        <v>1821</v>
      </c>
      <c r="G663" s="533" t="s">
        <v>2722</v>
      </c>
      <c r="H663" s="533">
        <v>662</v>
      </c>
      <c r="I663" s="533" t="s">
        <v>566</v>
      </c>
      <c r="J663" s="533" t="str">
        <f>J661</f>
        <v>Check valves</v>
      </c>
      <c r="K663" s="1" t="s">
        <v>17</v>
      </c>
      <c r="L663" s="29" t="s">
        <v>562</v>
      </c>
      <c r="M663" s="101">
        <v>2</v>
      </c>
      <c r="N663" s="4" t="s">
        <v>39</v>
      </c>
      <c r="O663" s="641">
        <v>563</v>
      </c>
      <c r="P663" s="25">
        <f t="shared" si="650"/>
        <v>1126</v>
      </c>
      <c r="Q663" s="29"/>
      <c r="R663" s="29"/>
      <c r="X663" s="1" t="s">
        <v>562</v>
      </c>
      <c r="Y663" s="29">
        <v>2</v>
      </c>
      <c r="Z663" s="101" t="s">
        <v>39</v>
      </c>
      <c r="AA663" s="4">
        <v>563</v>
      </c>
      <c r="AB663" s="641">
        <v>1126</v>
      </c>
      <c r="AC663" s="4"/>
    </row>
    <row r="664" spans="1:29" ht="15.75" hidden="1">
      <c r="A664" s="533" t="s">
        <v>2727</v>
      </c>
      <c r="B664" s="533">
        <v>21</v>
      </c>
      <c r="C664" s="533" t="s">
        <v>551</v>
      </c>
      <c r="D664" s="572" t="s">
        <v>2744</v>
      </c>
      <c r="E664" s="571" t="str">
        <f t="shared" si="630"/>
        <v>FACILITY FIRE-SUPPRESSION WATER- SERVICE PIPING</v>
      </c>
      <c r="F664" s="533" t="s">
        <v>1821</v>
      </c>
      <c r="G664" s="533" t="s">
        <v>2725</v>
      </c>
      <c r="H664" s="533">
        <v>663</v>
      </c>
      <c r="I664" s="533" t="s">
        <v>566</v>
      </c>
      <c r="J664" s="533" t="str">
        <f>L664</f>
        <v>Zone valve assembly</v>
      </c>
      <c r="K664" s="1"/>
      <c r="L664" s="627" t="s">
        <v>570</v>
      </c>
      <c r="M664" s="101"/>
      <c r="N664" s="4"/>
      <c r="O664" s="641">
        <v>0</v>
      </c>
      <c r="P664" s="4"/>
      <c r="Q664" s="29"/>
      <c r="R664" s="29"/>
      <c r="X664" s="1" t="s">
        <v>570</v>
      </c>
      <c r="Y664" s="627"/>
      <c r="Z664" s="101"/>
      <c r="AA664" s="4">
        <v>0</v>
      </c>
      <c r="AB664" s="641"/>
      <c r="AC664" s="4"/>
    </row>
    <row r="665" spans="1:29" ht="15.75" hidden="1">
      <c r="A665" s="533" t="s">
        <v>2727</v>
      </c>
      <c r="B665" s="533">
        <v>21</v>
      </c>
      <c r="C665" s="533" t="s">
        <v>551</v>
      </c>
      <c r="D665" s="572" t="s">
        <v>2744</v>
      </c>
      <c r="E665" s="571" t="str">
        <f t="shared" si="630"/>
        <v>FACILITY FIRE-SUPPRESSION WATER- SERVICE PIPING</v>
      </c>
      <c r="F665" s="533" t="s">
        <v>1821</v>
      </c>
      <c r="G665" s="533" t="s">
        <v>2722</v>
      </c>
      <c r="H665" s="533">
        <v>664</v>
      </c>
      <c r="I665" s="533" t="s">
        <v>566</v>
      </c>
      <c r="J665" s="533" t="str">
        <f>J664</f>
        <v>Zone valve assembly</v>
      </c>
      <c r="K665" s="1" t="s">
        <v>19</v>
      </c>
      <c r="L665" s="29" t="s">
        <v>561</v>
      </c>
      <c r="M665" s="101">
        <v>2</v>
      </c>
      <c r="N665" s="4" t="s">
        <v>39</v>
      </c>
      <c r="O665" s="641">
        <v>250</v>
      </c>
      <c r="P665" s="25">
        <f>O665*M665</f>
        <v>500</v>
      </c>
      <c r="Q665" s="29"/>
      <c r="R665" s="29"/>
      <c r="X665" s="1" t="s">
        <v>561</v>
      </c>
      <c r="Y665" s="29">
        <v>2</v>
      </c>
      <c r="Z665" s="101" t="s">
        <v>39</v>
      </c>
      <c r="AA665" s="4">
        <v>250</v>
      </c>
      <c r="AB665" s="641">
        <v>500</v>
      </c>
      <c r="AC665" s="4"/>
    </row>
    <row r="666" spans="1:29" ht="15.75" hidden="1">
      <c r="A666" s="533" t="s">
        <v>2727</v>
      </c>
      <c r="B666" s="533">
        <v>21</v>
      </c>
      <c r="C666" s="533" t="s">
        <v>551</v>
      </c>
      <c r="D666" s="572" t="s">
        <v>2744</v>
      </c>
      <c r="E666" s="571" t="str">
        <f t="shared" si="630"/>
        <v>FACILITY FIRE-SUPPRESSION WATER- SERVICE PIPING</v>
      </c>
      <c r="F666" s="533" t="s">
        <v>1821</v>
      </c>
      <c r="G666" s="533" t="s">
        <v>2725</v>
      </c>
      <c r="H666" s="533">
        <v>665</v>
      </c>
      <c r="I666" s="533" t="s">
        <v>566</v>
      </c>
      <c r="J666" s="533" t="str">
        <f>L666</f>
        <v>Automatic Sprinklers</v>
      </c>
      <c r="K666" s="269"/>
      <c r="L666" s="628" t="s">
        <v>571</v>
      </c>
      <c r="M666" s="249"/>
      <c r="N666" s="270"/>
      <c r="O666" s="641">
        <v>0</v>
      </c>
      <c r="P666" s="4"/>
      <c r="Q666" s="29"/>
      <c r="R666" s="29"/>
      <c r="X666" s="269" t="s">
        <v>571</v>
      </c>
      <c r="Y666" s="628"/>
      <c r="Z666" s="249"/>
      <c r="AA666" s="270">
        <v>0</v>
      </c>
      <c r="AB666" s="641"/>
      <c r="AC666" s="4"/>
    </row>
    <row r="667" spans="1:29" ht="15.75" hidden="1">
      <c r="A667" s="533" t="s">
        <v>2727</v>
      </c>
      <c r="B667" s="533">
        <v>21</v>
      </c>
      <c r="C667" s="533" t="s">
        <v>551</v>
      </c>
      <c r="D667" s="572" t="s">
        <v>2744</v>
      </c>
      <c r="E667" s="571" t="str">
        <f t="shared" si="630"/>
        <v>FACILITY FIRE-SUPPRESSION WATER- SERVICE PIPING</v>
      </c>
      <c r="F667" s="533" t="s">
        <v>1821</v>
      </c>
      <c r="G667" s="533" t="s">
        <v>2722</v>
      </c>
      <c r="H667" s="533">
        <v>666</v>
      </c>
      <c r="I667" s="533" t="s">
        <v>566</v>
      </c>
      <c r="J667" s="533" t="str">
        <f>J666</f>
        <v>Automatic Sprinklers</v>
      </c>
      <c r="K667" s="269" t="s">
        <v>21</v>
      </c>
      <c r="L667" s="278" t="s">
        <v>572</v>
      </c>
      <c r="M667" s="249">
        <v>27</v>
      </c>
      <c r="N667" s="270" t="s">
        <v>39</v>
      </c>
      <c r="O667" s="641"/>
      <c r="P667" s="25">
        <f t="shared" ref="P667:P669" si="651">O667*M667</f>
        <v>0</v>
      </c>
      <c r="Q667" s="29"/>
      <c r="R667" s="29"/>
      <c r="X667" s="269" t="s">
        <v>572</v>
      </c>
      <c r="Y667" s="278">
        <v>27</v>
      </c>
      <c r="Z667" s="249" t="s">
        <v>39</v>
      </c>
      <c r="AA667" s="270"/>
      <c r="AB667" s="641">
        <v>0</v>
      </c>
      <c r="AC667" s="4"/>
    </row>
    <row r="668" spans="1:29" ht="15.75" hidden="1">
      <c r="A668" s="533" t="s">
        <v>2727</v>
      </c>
      <c r="B668" s="533">
        <v>21</v>
      </c>
      <c r="C668" s="533" t="s">
        <v>551</v>
      </c>
      <c r="D668" s="572" t="s">
        <v>2744</v>
      </c>
      <c r="E668" s="571" t="str">
        <f t="shared" si="630"/>
        <v>FACILITY FIRE-SUPPRESSION WATER- SERVICE PIPING</v>
      </c>
      <c r="F668" s="533" t="s">
        <v>1821</v>
      </c>
      <c r="G668" s="533" t="s">
        <v>2722</v>
      </c>
      <c r="H668" s="533">
        <v>667</v>
      </c>
      <c r="I668" s="533" t="s">
        <v>566</v>
      </c>
      <c r="J668" s="533" t="str">
        <f>J667</f>
        <v>Automatic Sprinklers</v>
      </c>
      <c r="K668" s="269" t="s">
        <v>45</v>
      </c>
      <c r="L668" s="278" t="s">
        <v>573</v>
      </c>
      <c r="M668" s="249">
        <v>92</v>
      </c>
      <c r="N668" s="270" t="s">
        <v>39</v>
      </c>
      <c r="O668" s="641"/>
      <c r="P668" s="25">
        <f t="shared" si="651"/>
        <v>0</v>
      </c>
      <c r="Q668" s="29"/>
      <c r="R668" s="29"/>
      <c r="X668" s="269" t="s">
        <v>573</v>
      </c>
      <c r="Y668" s="278">
        <v>92</v>
      </c>
      <c r="Z668" s="249" t="s">
        <v>39</v>
      </c>
      <c r="AA668" s="270"/>
      <c r="AB668" s="641">
        <v>0</v>
      </c>
      <c r="AC668" s="4"/>
    </row>
    <row r="669" spans="1:29" ht="15.75" hidden="1">
      <c r="A669" s="533" t="s">
        <v>2727</v>
      </c>
      <c r="B669" s="533">
        <v>21</v>
      </c>
      <c r="C669" s="533" t="s">
        <v>551</v>
      </c>
      <c r="D669" s="572" t="s">
        <v>2744</v>
      </c>
      <c r="E669" s="571" t="str">
        <f t="shared" si="630"/>
        <v>FACILITY FIRE-SUPPRESSION WATER- SERVICE PIPING</v>
      </c>
      <c r="F669" s="533" t="s">
        <v>1821</v>
      </c>
      <c r="G669" s="533" t="s">
        <v>2722</v>
      </c>
      <c r="H669" s="533">
        <v>668</v>
      </c>
      <c r="I669" s="533" t="s">
        <v>566</v>
      </c>
      <c r="J669" s="533" t="str">
        <f>J668</f>
        <v>Automatic Sprinklers</v>
      </c>
      <c r="K669" s="269" t="s">
        <v>48</v>
      </c>
      <c r="L669" s="278" t="s">
        <v>574</v>
      </c>
      <c r="M669" s="249">
        <v>6</v>
      </c>
      <c r="N669" s="270" t="s">
        <v>39</v>
      </c>
      <c r="O669" s="641"/>
      <c r="P669" s="25">
        <f t="shared" si="651"/>
        <v>0</v>
      </c>
      <c r="Q669" s="29"/>
      <c r="R669" s="29"/>
      <c r="X669" s="269" t="s">
        <v>574</v>
      </c>
      <c r="Y669" s="278">
        <v>6</v>
      </c>
      <c r="Z669" s="249" t="s">
        <v>39</v>
      </c>
      <c r="AA669" s="270"/>
      <c r="AB669" s="641">
        <v>0</v>
      </c>
      <c r="AC669" s="4"/>
    </row>
    <row r="670" spans="1:29" ht="15.75" hidden="1">
      <c r="A670" s="533" t="s">
        <v>2727</v>
      </c>
      <c r="B670" s="533">
        <v>21</v>
      </c>
      <c r="C670" s="533" t="s">
        <v>551</v>
      </c>
      <c r="D670" s="572" t="s">
        <v>2744</v>
      </c>
      <c r="E670" s="571" t="str">
        <f t="shared" si="630"/>
        <v>FACILITY FIRE-SUPPRESSION WATER- SERVICE PIPING</v>
      </c>
      <c r="F670" s="533" t="s">
        <v>1821</v>
      </c>
      <c r="G670" s="533" t="s">
        <v>2725</v>
      </c>
      <c r="H670" s="533">
        <v>669</v>
      </c>
      <c r="I670" s="533" t="s">
        <v>566</v>
      </c>
      <c r="J670" s="533" t="str">
        <f>L670</f>
        <v>Hose Connection</v>
      </c>
      <c r="K670" s="1"/>
      <c r="L670" s="627" t="s">
        <v>575</v>
      </c>
      <c r="M670" s="101"/>
      <c r="N670" s="4"/>
      <c r="O670" s="641">
        <v>0</v>
      </c>
      <c r="P670" s="4"/>
      <c r="Q670" s="29"/>
      <c r="R670" s="29"/>
      <c r="X670" s="1" t="s">
        <v>575</v>
      </c>
      <c r="Y670" s="627"/>
      <c r="Z670" s="101"/>
      <c r="AA670" s="4">
        <v>0</v>
      </c>
      <c r="AB670" s="641"/>
      <c r="AC670" s="4"/>
    </row>
    <row r="671" spans="1:29" ht="16.5" hidden="1" thickBot="1">
      <c r="A671" s="533" t="s">
        <v>2727</v>
      </c>
      <c r="B671" s="533">
        <v>21</v>
      </c>
      <c r="C671" s="533" t="s">
        <v>551</v>
      </c>
      <c r="D671" s="572" t="s">
        <v>2744</v>
      </c>
      <c r="E671" s="571" t="str">
        <f t="shared" si="630"/>
        <v>FACILITY FIRE-SUPPRESSION WATER- SERVICE PIPING</v>
      </c>
      <c r="F671" s="533" t="s">
        <v>1821</v>
      </c>
      <c r="G671" s="533" t="s">
        <v>2722</v>
      </c>
      <c r="H671" s="533">
        <v>670</v>
      </c>
      <c r="I671" s="533" t="s">
        <v>566</v>
      </c>
      <c r="J671" s="533" t="str">
        <f>J670</f>
        <v>Hose Connection</v>
      </c>
      <c r="K671" s="1" t="s">
        <v>20</v>
      </c>
      <c r="L671" s="29" t="s">
        <v>576</v>
      </c>
      <c r="M671" s="247">
        <v>3</v>
      </c>
      <c r="N671" s="4" t="s">
        <v>39</v>
      </c>
      <c r="O671" s="641">
        <v>469</v>
      </c>
      <c r="P671" s="25">
        <f t="shared" ref="P671:P672" si="652">O671*M671</f>
        <v>1407</v>
      </c>
      <c r="Q671" s="29"/>
      <c r="R671" s="29"/>
      <c r="X671" s="1" t="s">
        <v>576</v>
      </c>
      <c r="Y671" s="29">
        <v>3</v>
      </c>
      <c r="Z671" s="247" t="s">
        <v>39</v>
      </c>
      <c r="AA671" s="4">
        <v>469</v>
      </c>
      <c r="AB671" s="641">
        <v>1407</v>
      </c>
      <c r="AC671" s="4"/>
    </row>
    <row r="672" spans="1:29" ht="15.75" hidden="1">
      <c r="A672" s="533" t="s">
        <v>2727</v>
      </c>
      <c r="B672" s="533">
        <v>21</v>
      </c>
      <c r="C672" s="533" t="s">
        <v>551</v>
      </c>
      <c r="D672" s="572" t="s">
        <v>2744</v>
      </c>
      <c r="E672" s="571" t="str">
        <f t="shared" si="630"/>
        <v>FACILITY FIRE-SUPPRESSION WATER- SERVICE PIPING</v>
      </c>
      <c r="F672" s="533" t="s">
        <v>1821</v>
      </c>
      <c r="G672" s="533" t="s">
        <v>2722</v>
      </c>
      <c r="H672" s="533">
        <v>671</v>
      </c>
      <c r="I672" s="533" t="s">
        <v>566</v>
      </c>
      <c r="J672" s="533" t="str">
        <f>J671</f>
        <v>Hose Connection</v>
      </c>
      <c r="K672" s="1" t="s">
        <v>21</v>
      </c>
      <c r="L672" s="29" t="s">
        <v>577</v>
      </c>
      <c r="M672" s="101">
        <v>2</v>
      </c>
      <c r="N672" s="4" t="s">
        <v>39</v>
      </c>
      <c r="O672" s="641">
        <v>469</v>
      </c>
      <c r="P672" s="25">
        <f t="shared" si="652"/>
        <v>938</v>
      </c>
      <c r="Q672" s="29"/>
      <c r="R672" s="29"/>
      <c r="X672" s="1" t="s">
        <v>577</v>
      </c>
      <c r="Y672" s="29">
        <v>2</v>
      </c>
      <c r="Z672" s="101" t="s">
        <v>39</v>
      </c>
      <c r="AA672" s="4">
        <v>469</v>
      </c>
      <c r="AB672" s="641">
        <v>938</v>
      </c>
      <c r="AC672" s="4"/>
    </row>
    <row r="673" spans="1:29" ht="15.75" hidden="1">
      <c r="A673" s="533" t="s">
        <v>2727</v>
      </c>
      <c r="B673" s="533">
        <v>21</v>
      </c>
      <c r="C673" s="533" t="s">
        <v>551</v>
      </c>
      <c r="D673" s="572" t="s">
        <v>2744</v>
      </c>
      <c r="E673" s="571" t="str">
        <f t="shared" si="630"/>
        <v>FACILITY FIRE-SUPPRESSION WATER- SERVICE PIPING</v>
      </c>
      <c r="F673" s="533" t="s">
        <v>1821</v>
      </c>
      <c r="G673" s="533" t="s">
        <v>2725</v>
      </c>
      <c r="H673" s="533">
        <v>672</v>
      </c>
      <c r="I673" s="533" t="s">
        <v>566</v>
      </c>
      <c r="J673" s="533" t="str">
        <f>L673</f>
        <v>Fire Department Connections</v>
      </c>
      <c r="K673" s="1"/>
      <c r="L673" s="627" t="s">
        <v>578</v>
      </c>
      <c r="M673" s="101"/>
      <c r="N673" s="4"/>
      <c r="O673" s="641">
        <v>0</v>
      </c>
      <c r="P673" s="4"/>
      <c r="Q673" s="29"/>
      <c r="R673" s="29"/>
      <c r="X673" s="1" t="s">
        <v>578</v>
      </c>
      <c r="Y673" s="627"/>
      <c r="Z673" s="101"/>
      <c r="AA673" s="4">
        <v>0</v>
      </c>
      <c r="AB673" s="641"/>
      <c r="AC673" s="4"/>
    </row>
    <row r="674" spans="1:29" ht="15.75" hidden="1">
      <c r="A674" s="533" t="s">
        <v>2727</v>
      </c>
      <c r="B674" s="533">
        <v>21</v>
      </c>
      <c r="C674" s="533" t="s">
        <v>551</v>
      </c>
      <c r="D674" s="572" t="s">
        <v>2744</v>
      </c>
      <c r="E674" s="571" t="str">
        <f t="shared" si="630"/>
        <v>FACILITY FIRE-SUPPRESSION WATER- SERVICE PIPING</v>
      </c>
      <c r="F674" s="533" t="s">
        <v>1821</v>
      </c>
      <c r="G674" s="533" t="s">
        <v>2722</v>
      </c>
      <c r="H674" s="533">
        <v>673</v>
      </c>
      <c r="I674" s="533" t="s">
        <v>566</v>
      </c>
      <c r="J674" s="533" t="str">
        <f>J673</f>
        <v>Fire Department Connections</v>
      </c>
      <c r="K674" s="1" t="s">
        <v>45</v>
      </c>
      <c r="L674" s="29" t="s">
        <v>561</v>
      </c>
      <c r="M674" s="101">
        <v>1</v>
      </c>
      <c r="N674" s="4" t="s">
        <v>39</v>
      </c>
      <c r="O674" s="641">
        <v>225</v>
      </c>
      <c r="P674" s="25">
        <f t="shared" ref="P674:P675" si="653">O674*M674</f>
        <v>225</v>
      </c>
      <c r="Q674" s="29"/>
      <c r="R674" s="29"/>
      <c r="X674" s="1" t="s">
        <v>561</v>
      </c>
      <c r="Y674" s="29">
        <v>1</v>
      </c>
      <c r="Z674" s="101" t="s">
        <v>39</v>
      </c>
      <c r="AA674" s="4">
        <v>225</v>
      </c>
      <c r="AB674" s="641">
        <v>225</v>
      </c>
      <c r="AC674" s="4"/>
    </row>
    <row r="675" spans="1:29" ht="15.75" hidden="1">
      <c r="A675" s="533" t="s">
        <v>2727</v>
      </c>
      <c r="B675" s="533">
        <v>21</v>
      </c>
      <c r="C675" s="533" t="s">
        <v>551</v>
      </c>
      <c r="D675" s="572" t="s">
        <v>2744</v>
      </c>
      <c r="E675" s="571" t="str">
        <f t="shared" si="630"/>
        <v>FACILITY FIRE-SUPPRESSION WATER- SERVICE PIPING</v>
      </c>
      <c r="F675" s="533" t="s">
        <v>1821</v>
      </c>
      <c r="G675" s="533" t="s">
        <v>2722</v>
      </c>
      <c r="H675" s="533">
        <v>674</v>
      </c>
      <c r="I675" s="533" t="s">
        <v>566</v>
      </c>
      <c r="J675" s="533" t="str">
        <f>J674</f>
        <v>Fire Department Connections</v>
      </c>
      <c r="K675" s="1" t="s">
        <v>48</v>
      </c>
      <c r="L675" s="29" t="s">
        <v>579</v>
      </c>
      <c r="M675" s="101">
        <v>1</v>
      </c>
      <c r="N675" s="4" t="s">
        <v>2</v>
      </c>
      <c r="O675" s="641">
        <v>125</v>
      </c>
      <c r="P675" s="25">
        <f t="shared" si="653"/>
        <v>125</v>
      </c>
      <c r="Q675" s="29"/>
      <c r="R675" s="29"/>
      <c r="X675" s="1" t="s">
        <v>579</v>
      </c>
      <c r="Y675" s="29"/>
      <c r="Z675" s="101" t="s">
        <v>2</v>
      </c>
      <c r="AA675" s="4">
        <v>125</v>
      </c>
      <c r="AB675" s="641">
        <v>125</v>
      </c>
      <c r="AC675" s="4"/>
    </row>
    <row r="676" spans="1:29" ht="15.75" hidden="1">
      <c r="A676" s="533" t="s">
        <v>2727</v>
      </c>
      <c r="B676" s="533">
        <v>21</v>
      </c>
      <c r="C676" s="533" t="s">
        <v>551</v>
      </c>
      <c r="D676" s="572" t="s">
        <v>1961</v>
      </c>
      <c r="E676" s="571" t="s">
        <v>1312</v>
      </c>
      <c r="F676" s="533" t="str">
        <f t="shared" ref="F676:F697" si="654">VLOOKUP(D:D,trade,3,FALSE)</f>
        <v>ME</v>
      </c>
      <c r="G676" s="533" t="s">
        <v>2725</v>
      </c>
      <c r="H676" s="533">
        <v>675</v>
      </c>
      <c r="I676" s="533" t="str">
        <f t="shared" ref="I676:I677" si="655">L676</f>
        <v>213113 - ELECTRIC-DRIVE, CENTRIFUGAL FIRE PUMPS</v>
      </c>
      <c r="J676" s="533" t="str">
        <f t="shared" ref="J676:J677" si="656">L676</f>
        <v>213113 - ELECTRIC-DRIVE, CENTRIFUGAL FIRE PUMPS</v>
      </c>
      <c r="K676" s="1"/>
      <c r="L676" s="627" t="s">
        <v>580</v>
      </c>
      <c r="M676" s="101"/>
      <c r="N676" s="4"/>
      <c r="O676" s="641">
        <v>0</v>
      </c>
      <c r="P676" s="4"/>
      <c r="Q676" s="29"/>
      <c r="R676" s="29"/>
      <c r="X676" s="1" t="s">
        <v>580</v>
      </c>
      <c r="Y676" s="627"/>
      <c r="Z676" s="101"/>
      <c r="AA676" s="4">
        <v>0</v>
      </c>
      <c r="AB676" s="641"/>
      <c r="AC676" s="4"/>
    </row>
    <row r="677" spans="1:29" ht="15.75" hidden="1">
      <c r="A677" s="533" t="s">
        <v>2727</v>
      </c>
      <c r="B677" s="533">
        <v>21</v>
      </c>
      <c r="C677" s="533" t="s">
        <v>551</v>
      </c>
      <c r="D677" s="572" t="s">
        <v>1961</v>
      </c>
      <c r="E677" s="571" t="str">
        <f t="shared" ref="E677:E682" si="657">E676</f>
        <v xml:space="preserve"> ELECTRIC-DRIVE, CENTRIFUGAL FIRE PUMPS</v>
      </c>
      <c r="F677" s="533" t="str">
        <f t="shared" si="654"/>
        <v>ME</v>
      </c>
      <c r="G677" s="533" t="s">
        <v>2725</v>
      </c>
      <c r="H677" s="533">
        <v>676</v>
      </c>
      <c r="I677" s="533" t="str">
        <f t="shared" si="655"/>
        <v>End Suction Fire Pumps</v>
      </c>
      <c r="J677" s="533" t="str">
        <f t="shared" si="656"/>
        <v>End Suction Fire Pumps</v>
      </c>
      <c r="K677" s="1"/>
      <c r="L677" s="627" t="s">
        <v>581</v>
      </c>
      <c r="M677" s="101"/>
      <c r="N677" s="4"/>
      <c r="O677" s="641">
        <v>0</v>
      </c>
      <c r="P677" s="4"/>
      <c r="Q677" s="29"/>
      <c r="R677" s="29"/>
      <c r="X677" s="1" t="s">
        <v>581</v>
      </c>
      <c r="Y677" s="627"/>
      <c r="Z677" s="101"/>
      <c r="AA677" s="4">
        <v>0</v>
      </c>
      <c r="AB677" s="641"/>
      <c r="AC677" s="4"/>
    </row>
    <row r="678" spans="1:29" ht="15.75" hidden="1">
      <c r="A678" s="533" t="s">
        <v>2727</v>
      </c>
      <c r="B678" s="533">
        <v>21</v>
      </c>
      <c r="C678" s="533" t="s">
        <v>551</v>
      </c>
      <c r="D678" s="572" t="s">
        <v>1961</v>
      </c>
      <c r="E678" s="571" t="str">
        <f t="shared" si="657"/>
        <v xml:space="preserve"> ELECTRIC-DRIVE, CENTRIFUGAL FIRE PUMPS</v>
      </c>
      <c r="F678" s="533" t="str">
        <f t="shared" si="654"/>
        <v>ME</v>
      </c>
      <c r="G678" s="533" t="s">
        <v>2722</v>
      </c>
      <c r="H678" s="533">
        <v>677</v>
      </c>
      <c r="I678" s="533" t="str">
        <f>I676</f>
        <v>213113 - ELECTRIC-DRIVE, CENTRIFUGAL FIRE PUMPS</v>
      </c>
      <c r="J678" s="533" t="str">
        <f>J676</f>
        <v>213113 - ELECTRIC-DRIVE, CENTRIFUGAL FIRE PUMPS</v>
      </c>
      <c r="K678" s="269" t="s">
        <v>13</v>
      </c>
      <c r="L678" s="278" t="s">
        <v>582</v>
      </c>
      <c r="M678" s="249">
        <v>2</v>
      </c>
      <c r="N678" s="270" t="s">
        <v>39</v>
      </c>
      <c r="O678" s="641"/>
      <c r="P678" s="25">
        <f>O678*M678</f>
        <v>0</v>
      </c>
      <c r="Q678" s="29"/>
      <c r="R678" s="29"/>
      <c r="X678" s="269" t="s">
        <v>582</v>
      </c>
      <c r="Y678" s="278">
        <v>2</v>
      </c>
      <c r="Z678" s="249" t="s">
        <v>39</v>
      </c>
      <c r="AA678" s="270"/>
      <c r="AB678" s="641">
        <v>0</v>
      </c>
      <c r="AC678" s="4"/>
    </row>
    <row r="679" spans="1:29" ht="15.75" hidden="1">
      <c r="A679" s="533" t="s">
        <v>2727</v>
      </c>
      <c r="B679" s="533">
        <v>21</v>
      </c>
      <c r="C679" s="533" t="s">
        <v>551</v>
      </c>
      <c r="D679" s="572" t="s">
        <v>1961</v>
      </c>
      <c r="E679" s="571" t="str">
        <f t="shared" si="657"/>
        <v xml:space="preserve"> ELECTRIC-DRIVE, CENTRIFUGAL FIRE PUMPS</v>
      </c>
      <c r="F679" s="533" t="str">
        <f t="shared" si="654"/>
        <v>ME</v>
      </c>
      <c r="G679" s="533" t="s">
        <v>2725</v>
      </c>
      <c r="H679" s="533">
        <v>678</v>
      </c>
      <c r="I679" s="533" t="str">
        <f>L679</f>
        <v>Pressure-Maintenance Pumps</v>
      </c>
      <c r="J679" s="533" t="str">
        <f>L679</f>
        <v>Pressure-Maintenance Pumps</v>
      </c>
      <c r="K679" s="1"/>
      <c r="L679" s="627" t="s">
        <v>583</v>
      </c>
      <c r="M679" s="101"/>
      <c r="N679" s="4"/>
      <c r="O679" s="641">
        <v>0</v>
      </c>
      <c r="P679" s="4"/>
      <c r="Q679" s="29"/>
      <c r="R679" s="29"/>
      <c r="X679" s="1" t="s">
        <v>583</v>
      </c>
      <c r="Y679" s="627"/>
      <c r="Z679" s="101"/>
      <c r="AA679" s="4">
        <v>0</v>
      </c>
      <c r="AB679" s="641"/>
      <c r="AC679" s="4"/>
    </row>
    <row r="680" spans="1:29" ht="15.75" hidden="1">
      <c r="A680" s="533" t="s">
        <v>2727</v>
      </c>
      <c r="B680" s="533">
        <v>21</v>
      </c>
      <c r="C680" s="533" t="s">
        <v>551</v>
      </c>
      <c r="D680" s="572" t="s">
        <v>1961</v>
      </c>
      <c r="E680" s="571" t="str">
        <f t="shared" si="657"/>
        <v xml:space="preserve"> ELECTRIC-DRIVE, CENTRIFUGAL FIRE PUMPS</v>
      </c>
      <c r="F680" s="533" t="str">
        <f t="shared" si="654"/>
        <v>ME</v>
      </c>
      <c r="G680" s="533" t="s">
        <v>2722</v>
      </c>
      <c r="H680" s="533">
        <v>679</v>
      </c>
      <c r="I680" s="533" t="str">
        <f t="shared" ref="I680:J680" si="658">I678</f>
        <v>213113 - ELECTRIC-DRIVE, CENTRIFUGAL FIRE PUMPS</v>
      </c>
      <c r="J680" s="533" t="str">
        <f t="shared" si="658"/>
        <v>213113 - ELECTRIC-DRIVE, CENTRIFUGAL FIRE PUMPS</v>
      </c>
      <c r="K680" s="1" t="s">
        <v>13</v>
      </c>
      <c r="L680" s="29" t="s">
        <v>584</v>
      </c>
      <c r="M680" s="101">
        <v>1</v>
      </c>
      <c r="N680" s="4" t="s">
        <v>39</v>
      </c>
      <c r="O680" s="641">
        <v>1875</v>
      </c>
      <c r="P680" s="25">
        <f t="shared" ref="P680:P681" si="659">O680*M680</f>
        <v>1875</v>
      </c>
      <c r="Q680" s="29"/>
      <c r="R680" s="29"/>
      <c r="X680" s="1" t="s">
        <v>584</v>
      </c>
      <c r="Y680" s="29">
        <v>1</v>
      </c>
      <c r="Z680" s="101" t="s">
        <v>39</v>
      </c>
      <c r="AA680" s="4">
        <v>1875</v>
      </c>
      <c r="AB680" s="641">
        <v>1875</v>
      </c>
      <c r="AC680" s="4"/>
    </row>
    <row r="681" spans="1:29" ht="15.75" hidden="1">
      <c r="A681" s="533" t="s">
        <v>2727</v>
      </c>
      <c r="B681" s="533">
        <v>21</v>
      </c>
      <c r="C681" s="533" t="s">
        <v>551</v>
      </c>
      <c r="D681" s="572" t="s">
        <v>1961</v>
      </c>
      <c r="E681" s="571" t="str">
        <f t="shared" si="657"/>
        <v xml:space="preserve"> ELECTRIC-DRIVE, CENTRIFUGAL FIRE PUMPS</v>
      </c>
      <c r="F681" s="533" t="str">
        <f t="shared" si="654"/>
        <v>ME</v>
      </c>
      <c r="G681" s="533" t="s">
        <v>2722</v>
      </c>
      <c r="H681" s="533">
        <v>680</v>
      </c>
      <c r="I681" s="533" t="str">
        <f t="shared" ref="I681:J681" si="660">I679</f>
        <v>Pressure-Maintenance Pumps</v>
      </c>
      <c r="J681" s="533" t="str">
        <f t="shared" si="660"/>
        <v>Pressure-Maintenance Pumps</v>
      </c>
      <c r="K681" s="269" t="s">
        <v>17</v>
      </c>
      <c r="L681" s="276" t="s">
        <v>585</v>
      </c>
      <c r="M681" s="249"/>
      <c r="N681" s="270" t="s">
        <v>2</v>
      </c>
      <c r="O681" s="641"/>
      <c r="P681" s="25">
        <f t="shared" si="659"/>
        <v>0</v>
      </c>
      <c r="Q681" s="29"/>
      <c r="R681" s="29"/>
      <c r="X681" s="269" t="s">
        <v>585</v>
      </c>
      <c r="Y681" s="276"/>
      <c r="Z681" s="249" t="s">
        <v>2</v>
      </c>
      <c r="AA681" s="270"/>
      <c r="AB681" s="641"/>
      <c r="AC681" s="4"/>
    </row>
    <row r="682" spans="1:29" ht="15.75" hidden="1">
      <c r="A682" s="533" t="s">
        <v>2727</v>
      </c>
      <c r="B682" s="533">
        <v>21</v>
      </c>
      <c r="C682" s="533" t="s">
        <v>551</v>
      </c>
      <c r="D682" s="572" t="s">
        <v>1961</v>
      </c>
      <c r="E682" s="571" t="str">
        <f t="shared" si="657"/>
        <v xml:space="preserve"> ELECTRIC-DRIVE, CENTRIFUGAL FIRE PUMPS</v>
      </c>
      <c r="F682" s="533" t="str">
        <f t="shared" si="654"/>
        <v>ME</v>
      </c>
      <c r="G682" s="533" t="s">
        <v>2725</v>
      </c>
      <c r="H682" s="533">
        <v>681</v>
      </c>
      <c r="I682" s="533" t="str">
        <f>I681</f>
        <v>Pressure-Maintenance Pumps</v>
      </c>
      <c r="J682" s="533" t="str">
        <f>J681</f>
        <v>Pressure-Maintenance Pumps</v>
      </c>
      <c r="K682" s="31" t="s">
        <v>586</v>
      </c>
      <c r="L682" s="160"/>
      <c r="M682" s="123"/>
      <c r="N682" s="33"/>
      <c r="O682" s="641"/>
      <c r="P682" s="125"/>
      <c r="Q682" s="29"/>
      <c r="R682" s="29"/>
      <c r="X682" s="31"/>
      <c r="Y682" s="160"/>
      <c r="Z682" s="123"/>
      <c r="AA682" s="33"/>
      <c r="AB682" s="641"/>
      <c r="AC682" s="125"/>
    </row>
    <row r="683" spans="1:29" ht="15.75" hidden="1">
      <c r="A683" s="533" t="s">
        <v>2727</v>
      </c>
      <c r="B683" s="533">
        <v>21</v>
      </c>
      <c r="C683" s="533" t="s">
        <v>551</v>
      </c>
      <c r="D683" s="10" t="s">
        <v>22</v>
      </c>
      <c r="E683" s="10" t="s">
        <v>22</v>
      </c>
      <c r="G683" s="533" t="s">
        <v>2724</v>
      </c>
      <c r="H683" s="533">
        <v>682</v>
      </c>
      <c r="I683" s="533" t="str">
        <f t="shared" ref="I683:I687" si="661">I682</f>
        <v>Pressure-Maintenance Pumps</v>
      </c>
      <c r="J683" s="533" t="str">
        <f t="shared" ref="J683:J687" si="662">J682</f>
        <v>Pressure-Maintenance Pumps</v>
      </c>
      <c r="K683" s="35" t="s">
        <v>22</v>
      </c>
      <c r="L683" s="160"/>
      <c r="M683" s="123"/>
      <c r="N683" s="33"/>
      <c r="O683" s="641" t="s">
        <v>8</v>
      </c>
      <c r="P683" s="126">
        <v>0</v>
      </c>
      <c r="Q683" s="29"/>
      <c r="R683" s="29"/>
      <c r="X683" s="35"/>
      <c r="Y683" s="160"/>
      <c r="Z683" s="123"/>
      <c r="AA683" s="33" t="s">
        <v>8</v>
      </c>
      <c r="AB683" s="641">
        <v>25238</v>
      </c>
      <c r="AC683" s="126"/>
    </row>
    <row r="684" spans="1:29" ht="15.75" hidden="1">
      <c r="A684" s="533" t="s">
        <v>2727</v>
      </c>
      <c r="B684" s="533">
        <v>22</v>
      </c>
      <c r="C684" s="533" t="s">
        <v>588</v>
      </c>
      <c r="D684" s="572" t="s">
        <v>1996</v>
      </c>
      <c r="E684" s="571" t="s">
        <v>1249</v>
      </c>
      <c r="F684" s="533" t="str">
        <f t="shared" si="654"/>
        <v>ME</v>
      </c>
      <c r="G684" s="533" t="s">
        <v>2725</v>
      </c>
      <c r="H684" s="533">
        <v>683</v>
      </c>
      <c r="I684" s="533" t="str">
        <f t="shared" si="661"/>
        <v>Pressure-Maintenance Pumps</v>
      </c>
      <c r="J684" s="533" t="str">
        <f t="shared" si="662"/>
        <v>Pressure-Maintenance Pumps</v>
      </c>
      <c r="K684" s="87"/>
      <c r="L684" s="87"/>
      <c r="M684" s="196" t="s">
        <v>587</v>
      </c>
      <c r="N684" s="196"/>
      <c r="O684" s="373"/>
      <c r="P684" s="92"/>
      <c r="Q684" s="92"/>
      <c r="R684" s="92"/>
      <c r="S684" s="95"/>
      <c r="T684" s="95"/>
      <c r="U684" s="95"/>
      <c r="V684" s="95"/>
      <c r="W684" s="95"/>
      <c r="X684" s="87"/>
      <c r="Y684" s="87" t="s">
        <v>587</v>
      </c>
      <c r="Z684" s="365"/>
      <c r="AA684" s="365"/>
      <c r="AB684" s="373"/>
      <c r="AC684" s="365"/>
    </row>
    <row r="685" spans="1:29" ht="15.75" hidden="1">
      <c r="A685" s="533" t="s">
        <v>2727</v>
      </c>
      <c r="B685" s="533">
        <v>22</v>
      </c>
      <c r="C685" s="533" t="s">
        <v>588</v>
      </c>
      <c r="D685" s="572" t="s">
        <v>1996</v>
      </c>
      <c r="E685" s="571" t="s">
        <v>1249</v>
      </c>
      <c r="F685" s="533" t="str">
        <f t="shared" si="654"/>
        <v>ME</v>
      </c>
      <c r="G685" s="533" t="s">
        <v>2725</v>
      </c>
      <c r="H685" s="533">
        <v>684</v>
      </c>
      <c r="I685" s="533" t="str">
        <f t="shared" si="661"/>
        <v>Pressure-Maintenance Pumps</v>
      </c>
      <c r="J685" s="533" t="str">
        <f t="shared" si="662"/>
        <v>Pressure-Maintenance Pumps</v>
      </c>
      <c r="K685" s="87"/>
      <c r="L685" s="87"/>
      <c r="M685" s="196" t="s">
        <v>588</v>
      </c>
      <c r="N685" s="196"/>
      <c r="O685" s="373"/>
      <c r="P685" s="92"/>
      <c r="Q685" s="92"/>
      <c r="R685" s="92"/>
      <c r="S685" s="95"/>
      <c r="T685" s="95"/>
      <c r="U685" s="95"/>
      <c r="V685" s="95"/>
      <c r="W685" s="95"/>
      <c r="X685" s="87"/>
      <c r="Y685" s="87" t="s">
        <v>588</v>
      </c>
      <c r="Z685" s="365"/>
      <c r="AA685" s="365"/>
      <c r="AB685" s="373"/>
      <c r="AC685" s="365"/>
    </row>
    <row r="686" spans="1:29" ht="15.75" hidden="1">
      <c r="A686" s="533" t="s">
        <v>2727</v>
      </c>
      <c r="B686" s="533">
        <v>22</v>
      </c>
      <c r="C686" s="533" t="s">
        <v>588</v>
      </c>
      <c r="D686" s="572" t="s">
        <v>1996</v>
      </c>
      <c r="E686" s="571" t="s">
        <v>1249</v>
      </c>
      <c r="F686" s="533" t="str">
        <f t="shared" si="654"/>
        <v>ME</v>
      </c>
      <c r="G686" s="533" t="s">
        <v>2725</v>
      </c>
      <c r="H686" s="533">
        <v>685</v>
      </c>
      <c r="I686" s="533" t="str">
        <f t="shared" si="661"/>
        <v>Pressure-Maintenance Pumps</v>
      </c>
      <c r="J686" s="533" t="str">
        <f t="shared" si="662"/>
        <v>Pressure-Maintenance Pumps</v>
      </c>
      <c r="K686" s="128" t="s">
        <v>2</v>
      </c>
      <c r="L686" s="642" t="s">
        <v>25</v>
      </c>
      <c r="M686" s="129" t="s">
        <v>4</v>
      </c>
      <c r="N686" s="122" t="s">
        <v>5</v>
      </c>
      <c r="O686" s="373" t="s">
        <v>6</v>
      </c>
      <c r="P686" s="122" t="s">
        <v>7</v>
      </c>
      <c r="Q686" s="158"/>
      <c r="R686" s="158"/>
      <c r="S686" s="158"/>
      <c r="T686" s="158"/>
      <c r="U686" s="158"/>
      <c r="V686" s="158"/>
      <c r="W686" s="158"/>
      <c r="X686" s="128" t="s">
        <v>25</v>
      </c>
      <c r="Y686" s="642" t="s">
        <v>4</v>
      </c>
      <c r="Z686" s="458" t="s">
        <v>5</v>
      </c>
      <c r="AA686" s="303" t="s">
        <v>6</v>
      </c>
      <c r="AB686" s="373" t="s">
        <v>7</v>
      </c>
      <c r="AC686" s="303"/>
    </row>
    <row r="687" spans="1:29" ht="15.75" hidden="1">
      <c r="A687" s="533" t="s">
        <v>2727</v>
      </c>
      <c r="B687" s="533">
        <v>22</v>
      </c>
      <c r="C687" s="533" t="s">
        <v>588</v>
      </c>
      <c r="D687" s="572" t="s">
        <v>1996</v>
      </c>
      <c r="E687" s="571" t="s">
        <v>1249</v>
      </c>
      <c r="F687" s="533" t="str">
        <f t="shared" si="654"/>
        <v>ME</v>
      </c>
      <c r="G687" s="533" t="s">
        <v>2725</v>
      </c>
      <c r="H687" s="533">
        <v>686</v>
      </c>
      <c r="I687" s="533" t="str">
        <f t="shared" si="661"/>
        <v>Pressure-Maintenance Pumps</v>
      </c>
      <c r="J687" s="533" t="str">
        <f t="shared" si="662"/>
        <v>Pressure-Maintenance Pumps</v>
      </c>
      <c r="K687" s="130"/>
      <c r="L687" s="525"/>
      <c r="M687" s="115"/>
      <c r="N687" s="123"/>
      <c r="O687" s="373"/>
      <c r="P687" s="123" t="s">
        <v>8</v>
      </c>
      <c r="Q687" s="158"/>
      <c r="R687" s="158"/>
      <c r="S687" s="158"/>
      <c r="T687" s="158"/>
      <c r="U687" s="158"/>
      <c r="V687" s="158"/>
      <c r="W687" s="158"/>
      <c r="X687" s="130"/>
      <c r="Y687" s="525"/>
      <c r="Z687" s="459"/>
      <c r="AA687" s="112"/>
      <c r="AB687" s="373" t="s">
        <v>8</v>
      </c>
      <c r="AC687" s="112"/>
    </row>
    <row r="688" spans="1:29" ht="15.75" hidden="1">
      <c r="A688" s="533" t="s">
        <v>2727</v>
      </c>
      <c r="B688" s="533">
        <v>22</v>
      </c>
      <c r="C688" s="533" t="s">
        <v>588</v>
      </c>
      <c r="D688" s="572" t="s">
        <v>1996</v>
      </c>
      <c r="E688" s="571" t="s">
        <v>1249</v>
      </c>
      <c r="F688" s="533" t="str">
        <f t="shared" si="654"/>
        <v>ME</v>
      </c>
      <c r="G688" s="533" t="s">
        <v>2725</v>
      </c>
      <c r="H688" s="533">
        <v>687</v>
      </c>
      <c r="I688" s="533" t="str">
        <f t="shared" ref="I688:I690" si="663">L688</f>
        <v>220719 - PLUMBING PIPING INSULATION</v>
      </c>
      <c r="J688" s="533" t="str">
        <f t="shared" ref="J688:J691" si="664">L688</f>
        <v>220719 - PLUMBING PIPING INSULATION</v>
      </c>
      <c r="K688" s="95"/>
      <c r="L688" s="131" t="s">
        <v>589</v>
      </c>
      <c r="M688" s="94"/>
      <c r="N688" s="98"/>
      <c r="O688" s="373"/>
      <c r="P688" s="98"/>
      <c r="Q688" s="158"/>
      <c r="R688" s="158"/>
      <c r="S688" s="158"/>
      <c r="T688" s="158"/>
      <c r="U688" s="158"/>
      <c r="V688" s="158"/>
      <c r="W688" s="158"/>
      <c r="X688" s="95" t="s">
        <v>589</v>
      </c>
      <c r="Y688" s="131"/>
      <c r="Z688" s="367"/>
      <c r="AA688" s="302"/>
      <c r="AB688" s="373"/>
      <c r="AC688" s="302"/>
    </row>
    <row r="689" spans="1:29" ht="15.75" hidden="1">
      <c r="A689" s="533" t="s">
        <v>2727</v>
      </c>
      <c r="B689" s="533">
        <v>22</v>
      </c>
      <c r="C689" s="533" t="s">
        <v>588</v>
      </c>
      <c r="D689" s="572" t="s">
        <v>1996</v>
      </c>
      <c r="E689" s="571" t="str">
        <f t="shared" ref="E689:E705" si="665">E688</f>
        <v xml:space="preserve"> PLUMBING PIPING INSULATION</v>
      </c>
      <c r="F689" s="533" t="str">
        <f t="shared" si="654"/>
        <v>ME</v>
      </c>
      <c r="G689" s="533" t="s">
        <v>2725</v>
      </c>
      <c r="H689" s="533">
        <v>688</v>
      </c>
      <c r="I689" s="533" t="str">
        <f t="shared" si="663"/>
        <v>Interior Insulation, Mineral Fiber</v>
      </c>
      <c r="J689" s="533" t="str">
        <f t="shared" si="664"/>
        <v>Interior Insulation, Mineral Fiber</v>
      </c>
      <c r="K689" s="95"/>
      <c r="L689" s="131" t="s">
        <v>590</v>
      </c>
      <c r="M689" s="94"/>
      <c r="N689" s="98"/>
      <c r="O689" s="373"/>
      <c r="P689" s="98"/>
      <c r="Q689" s="158"/>
      <c r="R689" s="158"/>
      <c r="S689" s="158"/>
      <c r="T689" s="158"/>
      <c r="U689" s="158"/>
      <c r="V689" s="158"/>
      <c r="W689" s="158"/>
      <c r="X689" s="95" t="s">
        <v>590</v>
      </c>
      <c r="Y689" s="131"/>
      <c r="Z689" s="367"/>
      <c r="AA689" s="302"/>
      <c r="AB689" s="373"/>
      <c r="AC689" s="302"/>
    </row>
    <row r="690" spans="1:29" ht="15.75" hidden="1">
      <c r="A690" s="533" t="s">
        <v>2727</v>
      </c>
      <c r="B690" s="533">
        <v>22</v>
      </c>
      <c r="C690" s="533" t="s">
        <v>588</v>
      </c>
      <c r="D690" s="572" t="s">
        <v>1996</v>
      </c>
      <c r="E690" s="571" t="str">
        <f t="shared" si="665"/>
        <v xml:space="preserve"> PLUMBING PIPING INSULATION</v>
      </c>
      <c r="F690" s="533" t="str">
        <f t="shared" si="654"/>
        <v>ME</v>
      </c>
      <c r="G690" s="533" t="s">
        <v>2725</v>
      </c>
      <c r="H690" s="533">
        <v>689</v>
      </c>
      <c r="I690" s="533" t="str">
        <f t="shared" si="663"/>
        <v>Domestic hot and recirculated hot water, concealed</v>
      </c>
      <c r="J690" s="533" t="s">
        <v>592</v>
      </c>
      <c r="K690" s="95"/>
      <c r="L690" s="131" t="s">
        <v>591</v>
      </c>
      <c r="M690" s="94"/>
      <c r="N690" s="98"/>
      <c r="O690" s="373"/>
      <c r="P690" s="98"/>
      <c r="Q690" s="158"/>
      <c r="R690" s="158"/>
      <c r="S690" s="158"/>
      <c r="T690" s="158"/>
      <c r="U690" s="158"/>
      <c r="V690" s="158"/>
      <c r="W690" s="158"/>
      <c r="X690" s="95" t="s">
        <v>591</v>
      </c>
      <c r="Y690" s="131"/>
      <c r="Z690" s="367"/>
      <c r="AA690" s="302"/>
      <c r="AB690" s="373"/>
      <c r="AC690" s="302"/>
    </row>
    <row r="691" spans="1:29" ht="15.75" hidden="1">
      <c r="A691" s="533" t="s">
        <v>2727</v>
      </c>
      <c r="B691" s="533">
        <v>22</v>
      </c>
      <c r="C691" s="533" t="s">
        <v>588</v>
      </c>
      <c r="D691" s="572" t="s">
        <v>1996</v>
      </c>
      <c r="E691" s="571" t="str">
        <f t="shared" si="665"/>
        <v xml:space="preserve"> PLUMBING PIPING INSULATION</v>
      </c>
      <c r="F691" s="533" t="str">
        <f t="shared" si="654"/>
        <v>ME</v>
      </c>
      <c r="G691" s="533" t="s">
        <v>2725</v>
      </c>
      <c r="H691" s="533">
        <v>690</v>
      </c>
      <c r="I691" s="533" t="s">
        <v>591</v>
      </c>
      <c r="J691" s="533" t="str">
        <f t="shared" si="664"/>
        <v>25 mm thick</v>
      </c>
      <c r="K691" s="95"/>
      <c r="L691" s="131" t="s">
        <v>592</v>
      </c>
      <c r="M691" s="94"/>
      <c r="N691" s="98"/>
      <c r="O691" s="373"/>
      <c r="P691" s="98"/>
      <c r="Q691" s="158"/>
      <c r="R691" s="158"/>
      <c r="S691" s="158"/>
      <c r="T691" s="158"/>
      <c r="U691" s="158"/>
      <c r="V691" s="158"/>
      <c r="W691" s="158"/>
      <c r="X691" s="95" t="s">
        <v>592</v>
      </c>
      <c r="Y691" s="131"/>
      <c r="Z691" s="367"/>
      <c r="AA691" s="302"/>
      <c r="AB691" s="373"/>
      <c r="AC691" s="302"/>
    </row>
    <row r="692" spans="1:29" ht="15.75" hidden="1">
      <c r="A692" s="533" t="s">
        <v>2727</v>
      </c>
      <c r="B692" s="533">
        <v>22</v>
      </c>
      <c r="C692" s="533" t="s">
        <v>588</v>
      </c>
      <c r="D692" s="572" t="s">
        <v>1996</v>
      </c>
      <c r="E692" s="571" t="str">
        <f t="shared" si="665"/>
        <v xml:space="preserve"> PLUMBING PIPING INSULATION</v>
      </c>
      <c r="F692" s="533" t="str">
        <f t="shared" si="654"/>
        <v>ME</v>
      </c>
      <c r="G692" s="533" t="s">
        <v>2722</v>
      </c>
      <c r="H692" s="533">
        <v>691</v>
      </c>
      <c r="I692" s="533" t="str">
        <f t="shared" ref="I692:J692" si="666">I690</f>
        <v>Domestic hot and recirculated hot water, concealed</v>
      </c>
      <c r="J692" s="533" t="str">
        <f t="shared" si="666"/>
        <v>25 mm thick</v>
      </c>
      <c r="K692" s="95" t="s">
        <v>13</v>
      </c>
      <c r="L692" s="95" t="s">
        <v>593</v>
      </c>
      <c r="M692" s="251">
        <v>150</v>
      </c>
      <c r="N692" s="98" t="s">
        <v>95</v>
      </c>
      <c r="O692" s="373">
        <v>10</v>
      </c>
      <c r="P692" s="25">
        <f t="shared" ref="P692:P698" si="667">O692*M692</f>
        <v>1500</v>
      </c>
      <c r="Q692" s="158"/>
      <c r="R692" s="158"/>
      <c r="S692" s="158"/>
      <c r="T692" s="158"/>
      <c r="U692" s="158"/>
      <c r="V692" s="158"/>
      <c r="W692" s="158"/>
      <c r="X692" s="95" t="s">
        <v>593</v>
      </c>
      <c r="Y692" s="95">
        <v>150</v>
      </c>
      <c r="Z692" s="460" t="s">
        <v>95</v>
      </c>
      <c r="AA692" s="302">
        <v>10</v>
      </c>
      <c r="AB692" s="373">
        <v>1500</v>
      </c>
      <c r="AC692" s="302"/>
    </row>
    <row r="693" spans="1:29" ht="15.75" hidden="1">
      <c r="A693" s="533" t="s">
        <v>2727</v>
      </c>
      <c r="B693" s="533">
        <v>22</v>
      </c>
      <c r="C693" s="533" t="s">
        <v>588</v>
      </c>
      <c r="D693" s="572" t="s">
        <v>1996</v>
      </c>
      <c r="E693" s="571" t="str">
        <f t="shared" si="665"/>
        <v xml:space="preserve"> PLUMBING PIPING INSULATION</v>
      </c>
      <c r="F693" s="533" t="str">
        <f t="shared" si="654"/>
        <v>ME</v>
      </c>
      <c r="G693" s="533" t="s">
        <v>2722</v>
      </c>
      <c r="H693" s="533">
        <v>692</v>
      </c>
      <c r="I693" s="533" t="str">
        <f t="shared" ref="I693:J693" si="668">I691</f>
        <v>Domestic hot and recirculated hot water, concealed</v>
      </c>
      <c r="J693" s="533" t="str">
        <f t="shared" si="668"/>
        <v>25 mm thick</v>
      </c>
      <c r="K693" s="95" t="s">
        <v>15</v>
      </c>
      <c r="L693" s="95" t="s">
        <v>594</v>
      </c>
      <c r="M693" s="252">
        <v>100</v>
      </c>
      <c r="N693" s="98" t="s">
        <v>95</v>
      </c>
      <c r="O693" s="373">
        <v>13</v>
      </c>
      <c r="P693" s="25">
        <f t="shared" si="667"/>
        <v>1300</v>
      </c>
      <c r="Q693" s="158"/>
      <c r="R693" s="158"/>
      <c r="S693" s="158"/>
      <c r="T693" s="158"/>
      <c r="U693" s="158"/>
      <c r="V693" s="158"/>
      <c r="W693" s="158"/>
      <c r="X693" s="95" t="s">
        <v>594</v>
      </c>
      <c r="Y693" s="95">
        <v>100</v>
      </c>
      <c r="Z693" s="461" t="s">
        <v>95</v>
      </c>
      <c r="AA693" s="302">
        <v>13</v>
      </c>
      <c r="AB693" s="373">
        <v>1300</v>
      </c>
      <c r="AC693" s="302"/>
    </row>
    <row r="694" spans="1:29" ht="15.75" hidden="1">
      <c r="A694" s="533" t="s">
        <v>2727</v>
      </c>
      <c r="B694" s="533">
        <v>22</v>
      </c>
      <c r="C694" s="533" t="s">
        <v>588</v>
      </c>
      <c r="D694" s="572" t="s">
        <v>1996</v>
      </c>
      <c r="E694" s="571" t="str">
        <f t="shared" si="665"/>
        <v xml:space="preserve"> PLUMBING PIPING INSULATION</v>
      </c>
      <c r="F694" s="533" t="str">
        <f t="shared" si="654"/>
        <v>ME</v>
      </c>
      <c r="G694" s="533" t="s">
        <v>2722</v>
      </c>
      <c r="H694" s="533">
        <v>693</v>
      </c>
      <c r="I694" s="533" t="str">
        <f t="shared" ref="I694:J694" si="669">I692</f>
        <v>Domestic hot and recirculated hot water, concealed</v>
      </c>
      <c r="J694" s="533" t="str">
        <f t="shared" si="669"/>
        <v>25 mm thick</v>
      </c>
      <c r="K694" s="95" t="s">
        <v>17</v>
      </c>
      <c r="L694" s="95" t="s">
        <v>595</v>
      </c>
      <c r="M694" s="252">
        <v>50</v>
      </c>
      <c r="N694" s="98" t="s">
        <v>95</v>
      </c>
      <c r="O694" s="373">
        <v>19</v>
      </c>
      <c r="P694" s="25">
        <f t="shared" si="667"/>
        <v>950</v>
      </c>
      <c r="Q694" s="158"/>
      <c r="R694" s="158"/>
      <c r="S694" s="158"/>
      <c r="T694" s="158"/>
      <c r="U694" s="158"/>
      <c r="V694" s="158"/>
      <c r="W694" s="158"/>
      <c r="X694" s="95" t="s">
        <v>595</v>
      </c>
      <c r="Y694" s="95">
        <v>50</v>
      </c>
      <c r="Z694" s="461" t="s">
        <v>95</v>
      </c>
      <c r="AA694" s="302">
        <v>19</v>
      </c>
      <c r="AB694" s="373">
        <v>950</v>
      </c>
      <c r="AC694" s="302"/>
    </row>
    <row r="695" spans="1:29" ht="15.75" hidden="1">
      <c r="A695" s="533" t="s">
        <v>2727</v>
      </c>
      <c r="B695" s="533">
        <v>22</v>
      </c>
      <c r="C695" s="533" t="s">
        <v>588</v>
      </c>
      <c r="D695" s="572" t="s">
        <v>1996</v>
      </c>
      <c r="E695" s="571" t="str">
        <f t="shared" si="665"/>
        <v xml:space="preserve"> PLUMBING PIPING INSULATION</v>
      </c>
      <c r="F695" s="533" t="str">
        <f t="shared" si="654"/>
        <v>ME</v>
      </c>
      <c r="G695" s="533" t="s">
        <v>2722</v>
      </c>
      <c r="H695" s="533">
        <v>694</v>
      </c>
      <c r="I695" s="533" t="str">
        <f t="shared" ref="I695:J695" si="670">I693</f>
        <v>Domestic hot and recirculated hot water, concealed</v>
      </c>
      <c r="J695" s="533" t="str">
        <f t="shared" si="670"/>
        <v>25 mm thick</v>
      </c>
      <c r="K695" s="95" t="s">
        <v>19</v>
      </c>
      <c r="L695" s="95" t="s">
        <v>556</v>
      </c>
      <c r="M695" s="252">
        <v>80</v>
      </c>
      <c r="N695" s="98" t="s">
        <v>95</v>
      </c>
      <c r="O695" s="373">
        <v>23</v>
      </c>
      <c r="P695" s="25">
        <f t="shared" si="667"/>
        <v>1840</v>
      </c>
      <c r="Q695" s="158"/>
      <c r="R695" s="158"/>
      <c r="S695" s="158"/>
      <c r="T695" s="158"/>
      <c r="U695" s="158"/>
      <c r="V695" s="158"/>
      <c r="W695" s="158"/>
      <c r="X695" s="95" t="s">
        <v>556</v>
      </c>
      <c r="Y695" s="95">
        <v>80</v>
      </c>
      <c r="Z695" s="461" t="s">
        <v>95</v>
      </c>
      <c r="AA695" s="302">
        <v>23</v>
      </c>
      <c r="AB695" s="373">
        <v>1840</v>
      </c>
      <c r="AC695" s="302"/>
    </row>
    <row r="696" spans="1:29" ht="15.75" hidden="1">
      <c r="A696" s="533" t="s">
        <v>2727</v>
      </c>
      <c r="B696" s="533">
        <v>22</v>
      </c>
      <c r="C696" s="533" t="s">
        <v>588</v>
      </c>
      <c r="D696" s="572" t="s">
        <v>1996</v>
      </c>
      <c r="E696" s="571" t="str">
        <f t="shared" si="665"/>
        <v xml:space="preserve"> PLUMBING PIPING INSULATION</v>
      </c>
      <c r="F696" s="533" t="str">
        <f t="shared" si="654"/>
        <v>ME</v>
      </c>
      <c r="G696" s="533" t="s">
        <v>2722</v>
      </c>
      <c r="H696" s="533">
        <v>695</v>
      </c>
      <c r="I696" s="533" t="str">
        <f t="shared" ref="I696:J696" si="671">I694</f>
        <v>Domestic hot and recirculated hot water, concealed</v>
      </c>
      <c r="J696" s="533" t="str">
        <f t="shared" si="671"/>
        <v>25 mm thick</v>
      </c>
      <c r="K696" s="95" t="s">
        <v>20</v>
      </c>
      <c r="L696" s="95" t="s">
        <v>557</v>
      </c>
      <c r="M696" s="252">
        <v>55</v>
      </c>
      <c r="N696" s="98" t="s">
        <v>95</v>
      </c>
      <c r="O696" s="373">
        <v>27</v>
      </c>
      <c r="P696" s="25">
        <f t="shared" si="667"/>
        <v>1485</v>
      </c>
      <c r="Q696" s="158"/>
      <c r="R696" s="158"/>
      <c r="S696" s="158"/>
      <c r="T696" s="158"/>
      <c r="U696" s="158"/>
      <c r="V696" s="158"/>
      <c r="W696" s="158"/>
      <c r="X696" s="95" t="s">
        <v>557</v>
      </c>
      <c r="Y696" s="95">
        <v>55</v>
      </c>
      <c r="Z696" s="461" t="s">
        <v>95</v>
      </c>
      <c r="AA696" s="302">
        <v>27</v>
      </c>
      <c r="AB696" s="373">
        <v>1485</v>
      </c>
      <c r="AC696" s="302"/>
    </row>
    <row r="697" spans="1:29" ht="15.75" hidden="1">
      <c r="A697" s="533" t="s">
        <v>2727</v>
      </c>
      <c r="B697" s="533">
        <v>22</v>
      </c>
      <c r="C697" s="533" t="s">
        <v>588</v>
      </c>
      <c r="D697" s="572" t="s">
        <v>1996</v>
      </c>
      <c r="E697" s="571" t="str">
        <f t="shared" si="665"/>
        <v xml:space="preserve"> PLUMBING PIPING INSULATION</v>
      </c>
      <c r="F697" s="533" t="str">
        <f t="shared" si="654"/>
        <v>ME</v>
      </c>
      <c r="G697" s="533" t="s">
        <v>2722</v>
      </c>
      <c r="H697" s="533">
        <v>696</v>
      </c>
      <c r="I697" s="533" t="str">
        <f t="shared" ref="I697:J697" si="672">I695</f>
        <v>Domestic hot and recirculated hot water, concealed</v>
      </c>
      <c r="J697" s="533" t="str">
        <f t="shared" si="672"/>
        <v>25 mm thick</v>
      </c>
      <c r="K697" s="95" t="s">
        <v>21</v>
      </c>
      <c r="L697" s="95" t="s">
        <v>558</v>
      </c>
      <c r="M697" s="252">
        <v>80</v>
      </c>
      <c r="N697" s="98" t="s">
        <v>95</v>
      </c>
      <c r="O697" s="373">
        <v>34</v>
      </c>
      <c r="P697" s="25">
        <f t="shared" si="667"/>
        <v>2720</v>
      </c>
      <c r="Q697" s="158"/>
      <c r="R697" s="158"/>
      <c r="S697" s="158"/>
      <c r="T697" s="158"/>
      <c r="U697" s="158"/>
      <c r="V697" s="158"/>
      <c r="W697" s="158"/>
      <c r="X697" s="95" t="s">
        <v>558</v>
      </c>
      <c r="Y697" s="95">
        <v>80</v>
      </c>
      <c r="Z697" s="461" t="s">
        <v>95</v>
      </c>
      <c r="AA697" s="302">
        <v>34</v>
      </c>
      <c r="AB697" s="373">
        <v>2720</v>
      </c>
      <c r="AC697" s="302"/>
    </row>
    <row r="698" spans="1:29" ht="16.5" hidden="1" thickBot="1">
      <c r="A698" s="533" t="s">
        <v>2727</v>
      </c>
      <c r="B698" s="533">
        <v>22</v>
      </c>
      <c r="C698" s="533" t="s">
        <v>588</v>
      </c>
      <c r="D698" s="572" t="s">
        <v>1996</v>
      </c>
      <c r="E698" s="571" t="str">
        <f t="shared" si="665"/>
        <v xml:space="preserve"> PLUMBING PIPING INSULATION</v>
      </c>
      <c r="F698" s="533" t="str">
        <f t="shared" ref="F698:F761" si="673">VLOOKUP(D:D,trade,3,FALSE)</f>
        <v>ME</v>
      </c>
      <c r="G698" s="533" t="s">
        <v>2722</v>
      </c>
      <c r="H698" s="533">
        <v>697</v>
      </c>
      <c r="I698" s="533" t="str">
        <f t="shared" ref="I698:J698" si="674">I696</f>
        <v>Domestic hot and recirculated hot water, concealed</v>
      </c>
      <c r="J698" s="533" t="str">
        <f t="shared" si="674"/>
        <v>25 mm thick</v>
      </c>
      <c r="K698" s="95" t="s">
        <v>45</v>
      </c>
      <c r="L698" s="95" t="s">
        <v>559</v>
      </c>
      <c r="M698" s="253">
        <v>15</v>
      </c>
      <c r="N698" s="98" t="s">
        <v>95</v>
      </c>
      <c r="O698" s="373">
        <v>44</v>
      </c>
      <c r="P698" s="25">
        <f t="shared" si="667"/>
        <v>660</v>
      </c>
      <c r="Q698" s="158"/>
      <c r="R698" s="158"/>
      <c r="S698" s="158"/>
      <c r="T698" s="158"/>
      <c r="U698" s="158"/>
      <c r="V698" s="158"/>
      <c r="W698" s="158"/>
      <c r="X698" s="95" t="s">
        <v>559</v>
      </c>
      <c r="Y698" s="95">
        <v>15</v>
      </c>
      <c r="Z698" s="462" t="s">
        <v>95</v>
      </c>
      <c r="AA698" s="302">
        <v>44</v>
      </c>
      <c r="AB698" s="373">
        <v>660</v>
      </c>
      <c r="AC698" s="302"/>
    </row>
    <row r="699" spans="1:29" ht="15.75" hidden="1">
      <c r="A699" s="533" t="s">
        <v>2727</v>
      </c>
      <c r="B699" s="533">
        <v>22</v>
      </c>
      <c r="C699" s="533" t="s">
        <v>588</v>
      </c>
      <c r="D699" s="572" t="s">
        <v>1996</v>
      </c>
      <c r="E699" s="571" t="str">
        <f t="shared" si="665"/>
        <v xml:space="preserve"> PLUMBING PIPING INSULATION</v>
      </c>
      <c r="F699" s="533" t="str">
        <f t="shared" si="673"/>
        <v>ME</v>
      </c>
      <c r="G699" s="533" t="s">
        <v>2725</v>
      </c>
      <c r="H699" s="533">
        <v>698</v>
      </c>
      <c r="I699" s="533" t="str">
        <f t="shared" ref="I699" si="675">L699</f>
        <v>Domestic hot and recirculated hot water, on all pipes running in mechanical rooms or exposed to view, Mineral fiber with AL jacketing</v>
      </c>
      <c r="J699" s="533" t="s">
        <v>592</v>
      </c>
      <c r="K699" s="95"/>
      <c r="L699" s="96" t="s">
        <v>596</v>
      </c>
      <c r="M699" s="94"/>
      <c r="N699" s="158"/>
      <c r="O699" s="373">
        <v>0</v>
      </c>
      <c r="P699" s="98"/>
      <c r="Q699" s="158"/>
      <c r="R699" s="158"/>
      <c r="S699" s="158"/>
      <c r="T699" s="158"/>
      <c r="U699" s="158"/>
      <c r="V699" s="158"/>
      <c r="W699" s="158"/>
      <c r="X699" s="95" t="s">
        <v>596</v>
      </c>
      <c r="Y699" s="96"/>
      <c r="Z699" s="367"/>
      <c r="AA699" s="138">
        <v>0</v>
      </c>
      <c r="AB699" s="373"/>
      <c r="AC699" s="302"/>
    </row>
    <row r="700" spans="1:29" ht="15.75" hidden="1">
      <c r="A700" s="533" t="s">
        <v>2727</v>
      </c>
      <c r="B700" s="533">
        <v>22</v>
      </c>
      <c r="C700" s="533" t="s">
        <v>588</v>
      </c>
      <c r="D700" s="572" t="s">
        <v>1996</v>
      </c>
      <c r="E700" s="571" t="str">
        <f t="shared" si="665"/>
        <v xml:space="preserve"> PLUMBING PIPING INSULATION</v>
      </c>
      <c r="F700" s="533" t="str">
        <f t="shared" si="673"/>
        <v>ME</v>
      </c>
      <c r="G700" s="533" t="s">
        <v>2725</v>
      </c>
      <c r="H700" s="533">
        <v>699</v>
      </c>
      <c r="I700" s="533" t="s">
        <v>596</v>
      </c>
      <c r="J700" s="533" t="str">
        <f t="shared" ref="J700" si="676">L700</f>
        <v>25 mm thick</v>
      </c>
      <c r="K700" s="95"/>
      <c r="L700" s="131" t="s">
        <v>592</v>
      </c>
      <c r="M700" s="94"/>
      <c r="N700" s="123"/>
      <c r="O700" s="373">
        <v>0</v>
      </c>
      <c r="P700" s="98"/>
      <c r="Q700" s="158"/>
      <c r="R700" s="158"/>
      <c r="S700" s="158"/>
      <c r="T700" s="158"/>
      <c r="U700" s="158"/>
      <c r="V700" s="158"/>
      <c r="W700" s="158"/>
      <c r="X700" s="95" t="s">
        <v>592</v>
      </c>
      <c r="Y700" s="131"/>
      <c r="Z700" s="367"/>
      <c r="AA700" s="112">
        <v>0</v>
      </c>
      <c r="AB700" s="373"/>
      <c r="AC700" s="302"/>
    </row>
    <row r="701" spans="1:29" ht="15.75" hidden="1">
      <c r="A701" s="533" t="s">
        <v>2727</v>
      </c>
      <c r="B701" s="533">
        <v>22</v>
      </c>
      <c r="C701" s="533" t="s">
        <v>588</v>
      </c>
      <c r="D701" s="572" t="s">
        <v>1996</v>
      </c>
      <c r="E701" s="571" t="str">
        <f t="shared" si="665"/>
        <v xml:space="preserve"> PLUMBING PIPING INSULATION</v>
      </c>
      <c r="F701" s="533" t="str">
        <f t="shared" si="673"/>
        <v>ME</v>
      </c>
      <c r="G701" s="533" t="s">
        <v>2722</v>
      </c>
      <c r="H701" s="533">
        <v>700</v>
      </c>
      <c r="I701" s="533" t="str">
        <f t="shared" ref="I701:J701" si="677">I699</f>
        <v>Domestic hot and recirculated hot water, on all pipes running in mechanical rooms or exposed to view, Mineral fiber with AL jacketing</v>
      </c>
      <c r="J701" s="533" t="str">
        <f t="shared" si="677"/>
        <v>25 mm thick</v>
      </c>
      <c r="K701" s="95" t="s">
        <v>48</v>
      </c>
      <c r="L701" s="95" t="s">
        <v>594</v>
      </c>
      <c r="M701" s="251">
        <v>10</v>
      </c>
      <c r="N701" s="98" t="s">
        <v>95</v>
      </c>
      <c r="O701" s="373">
        <v>14</v>
      </c>
      <c r="P701" s="25">
        <f t="shared" ref="P701:P705" si="678">O701*M701</f>
        <v>140</v>
      </c>
      <c r="Q701" s="158"/>
      <c r="R701" s="158"/>
      <c r="S701" s="158"/>
      <c r="T701" s="158"/>
      <c r="U701" s="158"/>
      <c r="V701" s="158"/>
      <c r="W701" s="158"/>
      <c r="X701" s="95" t="s">
        <v>594</v>
      </c>
      <c r="Y701" s="95">
        <v>10</v>
      </c>
      <c r="Z701" s="460" t="s">
        <v>95</v>
      </c>
      <c r="AA701" s="302">
        <v>14</v>
      </c>
      <c r="AB701" s="373">
        <v>140</v>
      </c>
      <c r="AC701" s="302"/>
    </row>
    <row r="702" spans="1:29" ht="15.75" hidden="1">
      <c r="A702" s="533" t="s">
        <v>2727</v>
      </c>
      <c r="B702" s="533">
        <v>22</v>
      </c>
      <c r="C702" s="533" t="s">
        <v>588</v>
      </c>
      <c r="D702" s="572" t="s">
        <v>1996</v>
      </c>
      <c r="E702" s="571" t="str">
        <f t="shared" si="665"/>
        <v xml:space="preserve"> PLUMBING PIPING INSULATION</v>
      </c>
      <c r="F702" s="533" t="str">
        <f t="shared" si="673"/>
        <v>ME</v>
      </c>
      <c r="G702" s="533" t="s">
        <v>2722</v>
      </c>
      <c r="H702" s="533">
        <v>701</v>
      </c>
      <c r="I702" s="533" t="str">
        <f t="shared" ref="I702:J702" si="679">I700</f>
        <v>Domestic hot and recirculated hot water, on all pipes running in mechanical rooms or exposed to view, Mineral fiber with AL jacketing</v>
      </c>
      <c r="J702" s="533" t="str">
        <f t="shared" si="679"/>
        <v>25 mm thick</v>
      </c>
      <c r="K702" s="95" t="s">
        <v>50</v>
      </c>
      <c r="L702" s="95" t="s">
        <v>595</v>
      </c>
      <c r="M702" s="252">
        <v>10</v>
      </c>
      <c r="N702" s="98" t="s">
        <v>95</v>
      </c>
      <c r="O702" s="373">
        <v>13</v>
      </c>
      <c r="P702" s="25">
        <f t="shared" si="678"/>
        <v>130</v>
      </c>
      <c r="Q702" s="158"/>
      <c r="R702" s="158"/>
      <c r="S702" s="158"/>
      <c r="T702" s="158"/>
      <c r="U702" s="158"/>
      <c r="V702" s="158"/>
      <c r="W702" s="158"/>
      <c r="X702" s="95" t="s">
        <v>595</v>
      </c>
      <c r="Y702" s="95">
        <v>10</v>
      </c>
      <c r="Z702" s="461" t="s">
        <v>95</v>
      </c>
      <c r="AA702" s="302">
        <v>13</v>
      </c>
      <c r="AB702" s="373">
        <v>130</v>
      </c>
      <c r="AC702" s="302"/>
    </row>
    <row r="703" spans="1:29" ht="15.75" hidden="1">
      <c r="A703" s="533" t="s">
        <v>2727</v>
      </c>
      <c r="B703" s="533">
        <v>22</v>
      </c>
      <c r="C703" s="533" t="s">
        <v>588</v>
      </c>
      <c r="D703" s="572" t="s">
        <v>1996</v>
      </c>
      <c r="E703" s="571" t="str">
        <f t="shared" si="665"/>
        <v xml:space="preserve"> PLUMBING PIPING INSULATION</v>
      </c>
      <c r="F703" s="533" t="str">
        <f t="shared" si="673"/>
        <v>ME</v>
      </c>
      <c r="G703" s="533" t="s">
        <v>2722</v>
      </c>
      <c r="H703" s="533">
        <v>702</v>
      </c>
      <c r="I703" s="533" t="str">
        <f t="shared" ref="I703:J703" si="680">I701</f>
        <v>Domestic hot and recirculated hot water, on all pipes running in mechanical rooms or exposed to view, Mineral fiber with AL jacketing</v>
      </c>
      <c r="J703" s="533" t="str">
        <f t="shared" si="680"/>
        <v>25 mm thick</v>
      </c>
      <c r="K703" s="95" t="s">
        <v>76</v>
      </c>
      <c r="L703" s="95" t="s">
        <v>597</v>
      </c>
      <c r="M703" s="252">
        <v>10</v>
      </c>
      <c r="N703" s="98" t="s">
        <v>95</v>
      </c>
      <c r="O703" s="373">
        <v>28</v>
      </c>
      <c r="P703" s="25">
        <f t="shared" si="678"/>
        <v>280</v>
      </c>
      <c r="Q703" s="158"/>
      <c r="R703" s="158"/>
      <c r="S703" s="158"/>
      <c r="T703" s="158"/>
      <c r="U703" s="158"/>
      <c r="V703" s="158"/>
      <c r="W703" s="158"/>
      <c r="X703" s="95" t="s">
        <v>597</v>
      </c>
      <c r="Y703" s="95">
        <v>10</v>
      </c>
      <c r="Z703" s="461" t="s">
        <v>95</v>
      </c>
      <c r="AA703" s="302">
        <v>28</v>
      </c>
      <c r="AB703" s="373">
        <v>280</v>
      </c>
      <c r="AC703" s="302"/>
    </row>
    <row r="704" spans="1:29" ht="16.5" hidden="1" thickBot="1">
      <c r="A704" s="533" t="s">
        <v>2727</v>
      </c>
      <c r="B704" s="533">
        <v>22</v>
      </c>
      <c r="C704" s="533" t="s">
        <v>588</v>
      </c>
      <c r="D704" s="572" t="s">
        <v>1996</v>
      </c>
      <c r="E704" s="571" t="str">
        <f t="shared" si="665"/>
        <v xml:space="preserve"> PLUMBING PIPING INSULATION</v>
      </c>
      <c r="F704" s="533" t="str">
        <f t="shared" si="673"/>
        <v>ME</v>
      </c>
      <c r="G704" s="533" t="s">
        <v>2722</v>
      </c>
      <c r="H704" s="533">
        <v>703</v>
      </c>
      <c r="I704" s="533" t="str">
        <f t="shared" ref="I704:J704" si="681">I702</f>
        <v>Domestic hot and recirculated hot water, on all pipes running in mechanical rooms or exposed to view, Mineral fiber with AL jacketing</v>
      </c>
      <c r="J704" s="533" t="str">
        <f t="shared" si="681"/>
        <v>25 mm thick</v>
      </c>
      <c r="K704" s="95" t="s">
        <v>77</v>
      </c>
      <c r="L704" s="95" t="s">
        <v>558</v>
      </c>
      <c r="M704" s="253">
        <v>20</v>
      </c>
      <c r="N704" s="98" t="s">
        <v>95</v>
      </c>
      <c r="O704" s="373">
        <v>35</v>
      </c>
      <c r="P704" s="25">
        <f t="shared" si="678"/>
        <v>700</v>
      </c>
      <c r="Q704" s="158"/>
      <c r="R704" s="158"/>
      <c r="S704" s="158"/>
      <c r="T704" s="158"/>
      <c r="U704" s="158"/>
      <c r="V704" s="158"/>
      <c r="W704" s="158"/>
      <c r="X704" s="95" t="s">
        <v>558</v>
      </c>
      <c r="Y704" s="95">
        <v>20</v>
      </c>
      <c r="Z704" s="462" t="s">
        <v>95</v>
      </c>
      <c r="AA704" s="302">
        <v>35</v>
      </c>
      <c r="AB704" s="373">
        <v>700</v>
      </c>
      <c r="AC704" s="302"/>
    </row>
    <row r="705" spans="1:29" ht="16.5" hidden="1" thickBot="1">
      <c r="A705" s="533" t="s">
        <v>2727</v>
      </c>
      <c r="B705" s="533">
        <v>22</v>
      </c>
      <c r="C705" s="533" t="s">
        <v>588</v>
      </c>
      <c r="D705" s="572" t="s">
        <v>1996</v>
      </c>
      <c r="E705" s="571" t="str">
        <f t="shared" si="665"/>
        <v xml:space="preserve"> PLUMBING PIPING INSULATION</v>
      </c>
      <c r="F705" s="533" t="str">
        <f t="shared" si="673"/>
        <v>ME</v>
      </c>
      <c r="G705" s="533" t="s">
        <v>2722</v>
      </c>
      <c r="H705" s="533">
        <v>704</v>
      </c>
      <c r="I705" s="533" t="str">
        <f t="shared" ref="I705:J705" si="682">I703</f>
        <v>Domestic hot and recirculated hot water, on all pipes running in mechanical rooms or exposed to view, Mineral fiber with AL jacketing</v>
      </c>
      <c r="J705" s="533" t="str">
        <f t="shared" si="682"/>
        <v>25 mm thick</v>
      </c>
      <c r="K705" s="95" t="s">
        <v>13</v>
      </c>
      <c r="L705" s="95" t="s">
        <v>559</v>
      </c>
      <c r="M705" s="247">
        <v>15</v>
      </c>
      <c r="N705" s="98" t="s">
        <v>95</v>
      </c>
      <c r="O705" s="373">
        <v>45</v>
      </c>
      <c r="P705" s="25">
        <f t="shared" si="678"/>
        <v>675</v>
      </c>
      <c r="Q705" s="158"/>
      <c r="R705" s="158"/>
      <c r="S705" s="158"/>
      <c r="T705" s="158"/>
      <c r="U705" s="158"/>
      <c r="V705" s="158"/>
      <c r="W705" s="158"/>
      <c r="X705" s="95" t="s">
        <v>559</v>
      </c>
      <c r="Y705" s="95">
        <v>15</v>
      </c>
      <c r="Z705" s="463" t="s">
        <v>95</v>
      </c>
      <c r="AA705" s="302">
        <v>45</v>
      </c>
      <c r="AB705" s="373">
        <v>675</v>
      </c>
      <c r="AC705" s="302"/>
    </row>
    <row r="706" spans="1:29" ht="15.75" hidden="1">
      <c r="A706" s="533" t="s">
        <v>2727</v>
      </c>
      <c r="B706" s="533">
        <v>22</v>
      </c>
      <c r="C706" s="533" t="s">
        <v>588</v>
      </c>
      <c r="D706" s="572" t="s">
        <v>1998</v>
      </c>
      <c r="E706" s="571" t="s">
        <v>1250</v>
      </c>
      <c r="F706" s="533" t="str">
        <f t="shared" si="673"/>
        <v>ME</v>
      </c>
      <c r="G706" s="533" t="s">
        <v>2725</v>
      </c>
      <c r="H706" s="533">
        <v>705</v>
      </c>
      <c r="I706" s="533" t="str">
        <f t="shared" ref="I706:I707" si="683">L706</f>
        <v>221116 - WATER DISTRIBUTION PIPING</v>
      </c>
      <c r="J706" s="533" t="str">
        <f t="shared" ref="J706:J708" si="684">L706</f>
        <v>221116 - WATER DISTRIBUTION PIPING</v>
      </c>
      <c r="K706" s="95"/>
      <c r="L706" s="131" t="s">
        <v>598</v>
      </c>
      <c r="M706" s="94"/>
      <c r="N706" s="98"/>
      <c r="O706" s="373">
        <v>0</v>
      </c>
      <c r="P706" s="98"/>
      <c r="Q706" s="158"/>
      <c r="R706" s="158"/>
      <c r="S706" s="158"/>
      <c r="T706" s="158"/>
      <c r="U706" s="158"/>
      <c r="V706" s="158"/>
      <c r="W706" s="158"/>
      <c r="X706" s="95" t="s">
        <v>598</v>
      </c>
      <c r="Y706" s="131"/>
      <c r="Z706" s="367"/>
      <c r="AA706" s="302">
        <v>0</v>
      </c>
      <c r="AB706" s="373"/>
      <c r="AC706" s="302"/>
    </row>
    <row r="707" spans="1:29" ht="15.75" hidden="1">
      <c r="A707" s="533" t="s">
        <v>2727</v>
      </c>
      <c r="B707" s="533">
        <v>22</v>
      </c>
      <c r="C707" s="533" t="s">
        <v>588</v>
      </c>
      <c r="D707" s="572" t="s">
        <v>1998</v>
      </c>
      <c r="E707" s="571" t="str">
        <f t="shared" ref="E707:E730" si="685">E706</f>
        <v xml:space="preserve"> WATER DISTRIBUTION PIPING</v>
      </c>
      <c r="F707" s="533" t="str">
        <f t="shared" si="673"/>
        <v>ME</v>
      </c>
      <c r="G707" s="533" t="s">
        <v>2725</v>
      </c>
      <c r="H707" s="533">
        <v>706</v>
      </c>
      <c r="I707" s="533" t="str">
        <f t="shared" si="683"/>
        <v>Aboveground, Water Distribution Piping</v>
      </c>
      <c r="J707" s="533" t="s">
        <v>600</v>
      </c>
      <c r="K707" s="95"/>
      <c r="L707" s="131" t="s">
        <v>599</v>
      </c>
      <c r="M707" s="94"/>
      <c r="N707" s="98"/>
      <c r="O707" s="373">
        <v>0</v>
      </c>
      <c r="P707" s="98"/>
      <c r="Q707" s="158"/>
      <c r="R707" s="158"/>
      <c r="S707" s="158"/>
      <c r="T707" s="158"/>
      <c r="U707" s="158"/>
      <c r="V707" s="158"/>
      <c r="W707" s="158"/>
      <c r="X707" s="95" t="s">
        <v>599</v>
      </c>
      <c r="Y707" s="131"/>
      <c r="Z707" s="367"/>
      <c r="AA707" s="302">
        <v>0</v>
      </c>
      <c r="AB707" s="373"/>
      <c r="AC707" s="302"/>
    </row>
    <row r="708" spans="1:29" ht="15.75" hidden="1">
      <c r="A708" s="533" t="s">
        <v>2727</v>
      </c>
      <c r="B708" s="533">
        <v>22</v>
      </c>
      <c r="C708" s="533" t="s">
        <v>588</v>
      </c>
      <c r="D708" s="572" t="s">
        <v>1998</v>
      </c>
      <c r="E708" s="571" t="str">
        <f t="shared" si="685"/>
        <v xml:space="preserve"> WATER DISTRIBUTION PIPING</v>
      </c>
      <c r="F708" s="533" t="str">
        <f t="shared" si="673"/>
        <v>ME</v>
      </c>
      <c r="G708" s="533" t="s">
        <v>2725</v>
      </c>
      <c r="H708" s="533">
        <v>707</v>
      </c>
      <c r="I708" s="533" t="s">
        <v>599</v>
      </c>
      <c r="J708" s="533" t="str">
        <f t="shared" si="684"/>
        <v>Cold Water PVC Pipes and fittings</v>
      </c>
      <c r="K708" s="95"/>
      <c r="L708" s="131" t="s">
        <v>600</v>
      </c>
      <c r="M708" s="94"/>
      <c r="N708" s="98"/>
      <c r="O708" s="373">
        <v>0</v>
      </c>
      <c r="P708" s="98"/>
      <c r="Q708" s="158"/>
      <c r="R708" s="158"/>
      <c r="S708" s="158"/>
      <c r="T708" s="158"/>
      <c r="U708" s="158"/>
      <c r="V708" s="158"/>
      <c r="W708" s="158"/>
      <c r="X708" s="95" t="s">
        <v>600</v>
      </c>
      <c r="Y708" s="131"/>
      <c r="Z708" s="367"/>
      <c r="AA708" s="302">
        <v>0</v>
      </c>
      <c r="AB708" s="373"/>
      <c r="AC708" s="302"/>
    </row>
    <row r="709" spans="1:29" ht="15.75" hidden="1">
      <c r="A709" s="533" t="s">
        <v>2727</v>
      </c>
      <c r="B709" s="533">
        <v>22</v>
      </c>
      <c r="C709" s="533" t="s">
        <v>588</v>
      </c>
      <c r="D709" s="572" t="s">
        <v>1998</v>
      </c>
      <c r="E709" s="571" t="str">
        <f t="shared" si="685"/>
        <v xml:space="preserve"> WATER DISTRIBUTION PIPING</v>
      </c>
      <c r="F709" s="533" t="str">
        <f t="shared" si="673"/>
        <v>ME</v>
      </c>
      <c r="G709" s="533" t="s">
        <v>2722</v>
      </c>
      <c r="H709" s="533">
        <v>708</v>
      </c>
      <c r="I709" s="533" t="str">
        <f t="shared" ref="I709:J709" si="686">I707</f>
        <v>Aboveground, Water Distribution Piping</v>
      </c>
      <c r="J709" s="533" t="str">
        <f t="shared" si="686"/>
        <v>Cold Water PVC Pipes and fittings</v>
      </c>
      <c r="K709" s="95" t="s">
        <v>15</v>
      </c>
      <c r="L709" s="95" t="s">
        <v>593</v>
      </c>
      <c r="M709" s="251">
        <v>190</v>
      </c>
      <c r="N709" s="98" t="s">
        <v>95</v>
      </c>
      <c r="O709" s="373">
        <v>8</v>
      </c>
      <c r="P709" s="25">
        <f t="shared" ref="P709:P716" si="687">O709*M709</f>
        <v>1520</v>
      </c>
      <c r="Q709" s="158"/>
      <c r="R709" s="158"/>
      <c r="S709" s="158"/>
      <c r="T709" s="158"/>
      <c r="U709" s="158"/>
      <c r="V709" s="158"/>
      <c r="W709" s="158"/>
      <c r="X709" s="95" t="s">
        <v>593</v>
      </c>
      <c r="Y709" s="95">
        <v>190</v>
      </c>
      <c r="Z709" s="460" t="s">
        <v>95</v>
      </c>
      <c r="AA709" s="302">
        <v>8</v>
      </c>
      <c r="AB709" s="373">
        <v>1520</v>
      </c>
      <c r="AC709" s="302"/>
    </row>
    <row r="710" spans="1:29" ht="15.75" hidden="1">
      <c r="A710" s="533" t="s">
        <v>2727</v>
      </c>
      <c r="B710" s="533">
        <v>22</v>
      </c>
      <c r="C710" s="533" t="s">
        <v>588</v>
      </c>
      <c r="D710" s="572" t="s">
        <v>1998</v>
      </c>
      <c r="E710" s="571" t="str">
        <f t="shared" si="685"/>
        <v xml:space="preserve"> WATER DISTRIBUTION PIPING</v>
      </c>
      <c r="F710" s="533" t="str">
        <f t="shared" si="673"/>
        <v>ME</v>
      </c>
      <c r="G710" s="533" t="s">
        <v>2722</v>
      </c>
      <c r="H710" s="533">
        <v>709</v>
      </c>
      <c r="I710" s="533" t="str">
        <f t="shared" ref="I710:J710" si="688">I708</f>
        <v>Aboveground, Water Distribution Piping</v>
      </c>
      <c r="J710" s="533" t="str">
        <f t="shared" si="688"/>
        <v>Cold Water PVC Pipes and fittings</v>
      </c>
      <c r="K710" s="95" t="s">
        <v>17</v>
      </c>
      <c r="L710" s="95" t="s">
        <v>594</v>
      </c>
      <c r="M710" s="252">
        <v>120</v>
      </c>
      <c r="N710" s="98" t="s">
        <v>95</v>
      </c>
      <c r="O710" s="373">
        <v>8</v>
      </c>
      <c r="P710" s="25">
        <f t="shared" si="687"/>
        <v>960</v>
      </c>
      <c r="Q710" s="158"/>
      <c r="R710" s="158"/>
      <c r="S710" s="158"/>
      <c r="T710" s="158"/>
      <c r="U710" s="158"/>
      <c r="V710" s="158"/>
      <c r="W710" s="158"/>
      <c r="X710" s="95" t="s">
        <v>594</v>
      </c>
      <c r="Y710" s="95">
        <v>120</v>
      </c>
      <c r="Z710" s="461" t="s">
        <v>95</v>
      </c>
      <c r="AA710" s="302">
        <v>8</v>
      </c>
      <c r="AB710" s="373">
        <v>960</v>
      </c>
      <c r="AC710" s="302"/>
    </row>
    <row r="711" spans="1:29" ht="15.75" hidden="1">
      <c r="A711" s="533" t="s">
        <v>2727</v>
      </c>
      <c r="B711" s="533">
        <v>22</v>
      </c>
      <c r="C711" s="533" t="s">
        <v>588</v>
      </c>
      <c r="D711" s="572" t="s">
        <v>1998</v>
      </c>
      <c r="E711" s="571" t="str">
        <f t="shared" si="685"/>
        <v xml:space="preserve"> WATER DISTRIBUTION PIPING</v>
      </c>
      <c r="F711" s="533" t="str">
        <f t="shared" si="673"/>
        <v>ME</v>
      </c>
      <c r="G711" s="533" t="s">
        <v>2722</v>
      </c>
      <c r="H711" s="533">
        <v>710</v>
      </c>
      <c r="I711" s="533" t="str">
        <f t="shared" ref="I711:J711" si="689">I709</f>
        <v>Aboveground, Water Distribution Piping</v>
      </c>
      <c r="J711" s="533" t="str">
        <f t="shared" si="689"/>
        <v>Cold Water PVC Pipes and fittings</v>
      </c>
      <c r="K711" s="95" t="s">
        <v>19</v>
      </c>
      <c r="L711" s="95" t="s">
        <v>595</v>
      </c>
      <c r="M711" s="252">
        <v>80</v>
      </c>
      <c r="N711" s="98" t="s">
        <v>95</v>
      </c>
      <c r="O711" s="373">
        <v>12</v>
      </c>
      <c r="P711" s="25">
        <f t="shared" si="687"/>
        <v>960</v>
      </c>
      <c r="Q711" s="158"/>
      <c r="R711" s="158"/>
      <c r="S711" s="158"/>
      <c r="T711" s="158"/>
      <c r="U711" s="158"/>
      <c r="V711" s="158"/>
      <c r="W711" s="158"/>
      <c r="X711" s="95" t="s">
        <v>595</v>
      </c>
      <c r="Y711" s="95">
        <v>80</v>
      </c>
      <c r="Z711" s="461" t="s">
        <v>95</v>
      </c>
      <c r="AA711" s="302">
        <v>12</v>
      </c>
      <c r="AB711" s="373">
        <v>960</v>
      </c>
      <c r="AC711" s="302"/>
    </row>
    <row r="712" spans="1:29" ht="15.75" hidden="1">
      <c r="A712" s="533" t="s">
        <v>2727</v>
      </c>
      <c r="B712" s="533">
        <v>22</v>
      </c>
      <c r="C712" s="533" t="s">
        <v>588</v>
      </c>
      <c r="D712" s="572" t="s">
        <v>1998</v>
      </c>
      <c r="E712" s="571" t="str">
        <f t="shared" si="685"/>
        <v xml:space="preserve"> WATER DISTRIBUTION PIPING</v>
      </c>
      <c r="F712" s="533" t="str">
        <f t="shared" si="673"/>
        <v>ME</v>
      </c>
      <c r="G712" s="533" t="s">
        <v>2722</v>
      </c>
      <c r="H712" s="533">
        <v>711</v>
      </c>
      <c r="I712" s="533" t="str">
        <f t="shared" ref="I712:J712" si="690">I710</f>
        <v>Aboveground, Water Distribution Piping</v>
      </c>
      <c r="J712" s="533" t="str">
        <f t="shared" si="690"/>
        <v>Cold Water PVC Pipes and fittings</v>
      </c>
      <c r="K712" s="95" t="s">
        <v>20</v>
      </c>
      <c r="L712" s="95" t="s">
        <v>556</v>
      </c>
      <c r="M712" s="252">
        <v>70</v>
      </c>
      <c r="N712" s="98" t="s">
        <v>95</v>
      </c>
      <c r="O712" s="373">
        <v>15</v>
      </c>
      <c r="P712" s="25">
        <f t="shared" si="687"/>
        <v>1050</v>
      </c>
      <c r="Q712" s="158"/>
      <c r="R712" s="158"/>
      <c r="S712" s="158"/>
      <c r="T712" s="158"/>
      <c r="U712" s="158"/>
      <c r="V712" s="158"/>
      <c r="W712" s="158"/>
      <c r="X712" s="95" t="s">
        <v>556</v>
      </c>
      <c r="Y712" s="95">
        <v>70</v>
      </c>
      <c r="Z712" s="461" t="s">
        <v>95</v>
      </c>
      <c r="AA712" s="302">
        <v>15</v>
      </c>
      <c r="AB712" s="373">
        <v>1050</v>
      </c>
      <c r="AC712" s="302"/>
    </row>
    <row r="713" spans="1:29" ht="15.75" hidden="1">
      <c r="A713" s="533" t="s">
        <v>2727</v>
      </c>
      <c r="B713" s="533">
        <v>22</v>
      </c>
      <c r="C713" s="533" t="s">
        <v>588</v>
      </c>
      <c r="D713" s="572" t="s">
        <v>1998</v>
      </c>
      <c r="E713" s="571" t="str">
        <f t="shared" si="685"/>
        <v xml:space="preserve"> WATER DISTRIBUTION PIPING</v>
      </c>
      <c r="F713" s="533" t="str">
        <f t="shared" si="673"/>
        <v>ME</v>
      </c>
      <c r="G713" s="533" t="s">
        <v>2722</v>
      </c>
      <c r="H713" s="533">
        <v>712</v>
      </c>
      <c r="I713" s="533" t="str">
        <f t="shared" ref="I713:J713" si="691">I711</f>
        <v>Aboveground, Water Distribution Piping</v>
      </c>
      <c r="J713" s="533" t="str">
        <f t="shared" si="691"/>
        <v>Cold Water PVC Pipes and fittings</v>
      </c>
      <c r="K713" s="95" t="s">
        <v>21</v>
      </c>
      <c r="L713" s="95" t="s">
        <v>557</v>
      </c>
      <c r="M713" s="252">
        <v>57</v>
      </c>
      <c r="N713" s="98" t="s">
        <v>95</v>
      </c>
      <c r="O713" s="373">
        <v>23</v>
      </c>
      <c r="P713" s="25">
        <f t="shared" si="687"/>
        <v>1311</v>
      </c>
      <c r="Q713" s="158"/>
      <c r="R713" s="158"/>
      <c r="S713" s="158"/>
      <c r="T713" s="158"/>
      <c r="U713" s="158"/>
      <c r="V713" s="158"/>
      <c r="W713" s="158"/>
      <c r="X713" s="95" t="s">
        <v>557</v>
      </c>
      <c r="Y713" s="95">
        <v>57</v>
      </c>
      <c r="Z713" s="461" t="s">
        <v>95</v>
      </c>
      <c r="AA713" s="302">
        <v>23</v>
      </c>
      <c r="AB713" s="373">
        <v>1311</v>
      </c>
      <c r="AC713" s="302"/>
    </row>
    <row r="714" spans="1:29" ht="16.5" hidden="1" thickBot="1">
      <c r="A714" s="533" t="s">
        <v>2727</v>
      </c>
      <c r="B714" s="533">
        <v>22</v>
      </c>
      <c r="C714" s="533" t="s">
        <v>588</v>
      </c>
      <c r="D714" s="572" t="s">
        <v>1998</v>
      </c>
      <c r="E714" s="571" t="str">
        <f t="shared" si="685"/>
        <v xml:space="preserve"> WATER DISTRIBUTION PIPING</v>
      </c>
      <c r="F714" s="533" t="str">
        <f t="shared" si="673"/>
        <v>ME</v>
      </c>
      <c r="G714" s="533" t="s">
        <v>2722</v>
      </c>
      <c r="H714" s="533">
        <v>713</v>
      </c>
      <c r="I714" s="533" t="str">
        <f t="shared" ref="I714:J714" si="692">I712</f>
        <v>Aboveground, Water Distribution Piping</v>
      </c>
      <c r="J714" s="533" t="str">
        <f t="shared" si="692"/>
        <v>Cold Water PVC Pipes and fittings</v>
      </c>
      <c r="K714" s="95" t="s">
        <v>45</v>
      </c>
      <c r="L714" s="95" t="s">
        <v>558</v>
      </c>
      <c r="M714" s="253">
        <v>168</v>
      </c>
      <c r="N714" s="98" t="s">
        <v>95</v>
      </c>
      <c r="O714" s="373">
        <v>35</v>
      </c>
      <c r="P714" s="25">
        <f t="shared" si="687"/>
        <v>5880</v>
      </c>
      <c r="Q714" s="158"/>
      <c r="R714" s="158"/>
      <c r="S714" s="158"/>
      <c r="T714" s="158"/>
      <c r="U714" s="158"/>
      <c r="V714" s="158"/>
      <c r="W714" s="158"/>
      <c r="X714" s="95" t="s">
        <v>558</v>
      </c>
      <c r="Y714" s="95">
        <v>168</v>
      </c>
      <c r="Z714" s="462" t="s">
        <v>95</v>
      </c>
      <c r="AA714" s="302">
        <v>35</v>
      </c>
      <c r="AB714" s="373">
        <v>5880</v>
      </c>
      <c r="AC714" s="302"/>
    </row>
    <row r="715" spans="1:29" ht="15.75" hidden="1">
      <c r="A715" s="533" t="s">
        <v>2727</v>
      </c>
      <c r="B715" s="533">
        <v>22</v>
      </c>
      <c r="C715" s="533" t="s">
        <v>588</v>
      </c>
      <c r="D715" s="572" t="s">
        <v>1998</v>
      </c>
      <c r="E715" s="571" t="str">
        <f t="shared" si="685"/>
        <v xml:space="preserve"> WATER DISTRIBUTION PIPING</v>
      </c>
      <c r="F715" s="533" t="str">
        <f t="shared" si="673"/>
        <v>ME</v>
      </c>
      <c r="G715" s="533" t="s">
        <v>2722</v>
      </c>
      <c r="H715" s="533">
        <v>714</v>
      </c>
      <c r="I715" s="533" t="str">
        <f t="shared" ref="I715:J715" si="693">I713</f>
        <v>Aboveground, Water Distribution Piping</v>
      </c>
      <c r="J715" s="533" t="str">
        <f t="shared" si="693"/>
        <v>Cold Water PVC Pipes and fittings</v>
      </c>
      <c r="K715" s="95" t="s">
        <v>48</v>
      </c>
      <c r="L715" s="95" t="s">
        <v>559</v>
      </c>
      <c r="M715" s="94">
        <v>41</v>
      </c>
      <c r="N715" s="98" t="s">
        <v>95</v>
      </c>
      <c r="O715" s="373">
        <v>48</v>
      </c>
      <c r="P715" s="25">
        <f t="shared" si="687"/>
        <v>1968</v>
      </c>
      <c r="Q715" s="158"/>
      <c r="R715" s="158"/>
      <c r="S715" s="158"/>
      <c r="T715" s="158"/>
      <c r="U715" s="158"/>
      <c r="V715" s="158"/>
      <c r="W715" s="158"/>
      <c r="X715" s="95" t="s">
        <v>559</v>
      </c>
      <c r="Y715" s="95">
        <v>41</v>
      </c>
      <c r="Z715" s="367" t="s">
        <v>95</v>
      </c>
      <c r="AA715" s="302">
        <v>48</v>
      </c>
      <c r="AB715" s="373">
        <v>1968</v>
      </c>
      <c r="AC715" s="302"/>
    </row>
    <row r="716" spans="1:29" ht="15.75" hidden="1">
      <c r="A716" s="533" t="s">
        <v>2727</v>
      </c>
      <c r="B716" s="533">
        <v>22</v>
      </c>
      <c r="C716" s="533" t="s">
        <v>588</v>
      </c>
      <c r="D716" s="572" t="s">
        <v>1998</v>
      </c>
      <c r="E716" s="571" t="str">
        <f t="shared" si="685"/>
        <v xml:space="preserve"> WATER DISTRIBUTION PIPING</v>
      </c>
      <c r="F716" s="533" t="str">
        <f t="shared" si="673"/>
        <v>ME</v>
      </c>
      <c r="G716" s="533" t="s">
        <v>2722</v>
      </c>
      <c r="H716" s="533">
        <v>715</v>
      </c>
      <c r="I716" s="533" t="str">
        <f t="shared" ref="I716:J716" si="694">I714</f>
        <v>Aboveground, Water Distribution Piping</v>
      </c>
      <c r="J716" s="533" t="str">
        <f t="shared" si="694"/>
        <v>Cold Water PVC Pipes and fittings</v>
      </c>
      <c r="K716" s="95" t="s">
        <v>50</v>
      </c>
      <c r="L716" s="95" t="s">
        <v>560</v>
      </c>
      <c r="M716" s="94">
        <v>17</v>
      </c>
      <c r="N716" s="98" t="s">
        <v>95</v>
      </c>
      <c r="O716" s="373">
        <v>57</v>
      </c>
      <c r="P716" s="25">
        <f t="shared" si="687"/>
        <v>969</v>
      </c>
      <c r="Q716" s="158"/>
      <c r="R716" s="158"/>
      <c r="S716" s="158"/>
      <c r="T716" s="158"/>
      <c r="U716" s="158"/>
      <c r="V716" s="158"/>
      <c r="W716" s="158"/>
      <c r="X716" s="95" t="s">
        <v>560</v>
      </c>
      <c r="Y716" s="95">
        <v>17</v>
      </c>
      <c r="Z716" s="367" t="s">
        <v>95</v>
      </c>
      <c r="AA716" s="302">
        <v>57</v>
      </c>
      <c r="AB716" s="373">
        <v>969</v>
      </c>
      <c r="AC716" s="302"/>
    </row>
    <row r="717" spans="1:29" ht="15.75" hidden="1">
      <c r="A717" s="533" t="s">
        <v>2727</v>
      </c>
      <c r="B717" s="533">
        <v>22</v>
      </c>
      <c r="C717" s="533" t="s">
        <v>588</v>
      </c>
      <c r="D717" s="572" t="s">
        <v>1998</v>
      </c>
      <c r="E717" s="571" t="str">
        <f t="shared" si="685"/>
        <v xml:space="preserve"> WATER DISTRIBUTION PIPING</v>
      </c>
      <c r="F717" s="533" t="str">
        <f t="shared" si="673"/>
        <v>ME</v>
      </c>
      <c r="G717" s="533" t="s">
        <v>2725</v>
      </c>
      <c r="H717" s="533">
        <v>716</v>
      </c>
      <c r="I717" s="533" t="s">
        <v>599</v>
      </c>
      <c r="J717" s="533" t="str">
        <f>L717</f>
        <v>Hot Water CPVC Pipes and fittings</v>
      </c>
      <c r="K717" s="95"/>
      <c r="L717" s="131" t="s">
        <v>601</v>
      </c>
      <c r="M717" s="94"/>
      <c r="N717" s="98"/>
      <c r="O717" s="373">
        <v>0</v>
      </c>
      <c r="P717" s="98"/>
      <c r="Q717" s="158"/>
      <c r="R717" s="158"/>
      <c r="S717" s="158"/>
      <c r="T717" s="158"/>
      <c r="U717" s="158"/>
      <c r="V717" s="158"/>
      <c r="W717" s="158"/>
      <c r="X717" s="95" t="s">
        <v>601</v>
      </c>
      <c r="Y717" s="131"/>
      <c r="Z717" s="367"/>
      <c r="AA717" s="302">
        <v>0</v>
      </c>
      <c r="AB717" s="373"/>
      <c r="AC717" s="302"/>
    </row>
    <row r="718" spans="1:29" ht="15.75" hidden="1">
      <c r="A718" s="533" t="s">
        <v>2727</v>
      </c>
      <c r="B718" s="533">
        <v>22</v>
      </c>
      <c r="C718" s="533" t="s">
        <v>588</v>
      </c>
      <c r="D718" s="572" t="s">
        <v>1998</v>
      </c>
      <c r="E718" s="571" t="str">
        <f t="shared" si="685"/>
        <v xml:space="preserve"> WATER DISTRIBUTION PIPING</v>
      </c>
      <c r="F718" s="533" t="str">
        <f t="shared" si="673"/>
        <v>ME</v>
      </c>
      <c r="G718" s="533" t="s">
        <v>2722</v>
      </c>
      <c r="H718" s="533">
        <v>717</v>
      </c>
      <c r="I718" s="533" t="str">
        <f t="shared" ref="I718:J718" si="695">I716</f>
        <v>Aboveground, Water Distribution Piping</v>
      </c>
      <c r="J718" s="533" t="str">
        <f t="shared" si="695"/>
        <v>Cold Water PVC Pipes and fittings</v>
      </c>
      <c r="K718" s="95" t="s">
        <v>76</v>
      </c>
      <c r="L718" s="95" t="s">
        <v>593</v>
      </c>
      <c r="M718" s="251">
        <v>150</v>
      </c>
      <c r="N718" s="98" t="s">
        <v>95</v>
      </c>
      <c r="O718" s="373">
        <v>8</v>
      </c>
      <c r="P718" s="25">
        <f t="shared" ref="P718:P724" si="696">O718*M718</f>
        <v>1200</v>
      </c>
      <c r="Q718" s="158"/>
      <c r="R718" s="158"/>
      <c r="S718" s="158"/>
      <c r="T718" s="158"/>
      <c r="U718" s="158"/>
      <c r="V718" s="158"/>
      <c r="W718" s="158"/>
      <c r="X718" s="95" t="s">
        <v>593</v>
      </c>
      <c r="Y718" s="95">
        <v>150</v>
      </c>
      <c r="Z718" s="460" t="s">
        <v>95</v>
      </c>
      <c r="AA718" s="302">
        <v>8</v>
      </c>
      <c r="AB718" s="373">
        <v>1200</v>
      </c>
      <c r="AC718" s="302"/>
    </row>
    <row r="719" spans="1:29" ht="15.75" hidden="1">
      <c r="A719" s="533" t="s">
        <v>2727</v>
      </c>
      <c r="B719" s="533">
        <v>22</v>
      </c>
      <c r="C719" s="533" t="s">
        <v>588</v>
      </c>
      <c r="D719" s="572" t="s">
        <v>1998</v>
      </c>
      <c r="E719" s="571" t="str">
        <f t="shared" si="685"/>
        <v xml:space="preserve"> WATER DISTRIBUTION PIPING</v>
      </c>
      <c r="F719" s="533" t="str">
        <f t="shared" si="673"/>
        <v>ME</v>
      </c>
      <c r="G719" s="533" t="s">
        <v>2722</v>
      </c>
      <c r="H719" s="533">
        <v>718</v>
      </c>
      <c r="I719" s="533" t="str">
        <f t="shared" ref="I719:J719" si="697">I717</f>
        <v>Aboveground, Water Distribution Piping</v>
      </c>
      <c r="J719" s="533" t="str">
        <f t="shared" si="697"/>
        <v>Hot Water CPVC Pipes and fittings</v>
      </c>
      <c r="K719" s="95" t="s">
        <v>77</v>
      </c>
      <c r="L719" s="95" t="s">
        <v>594</v>
      </c>
      <c r="M719" s="252">
        <v>110</v>
      </c>
      <c r="N719" s="98" t="s">
        <v>95</v>
      </c>
      <c r="O719" s="373">
        <v>8</v>
      </c>
      <c r="P719" s="25">
        <f t="shared" si="696"/>
        <v>880</v>
      </c>
      <c r="Q719" s="158"/>
      <c r="R719" s="158"/>
      <c r="S719" s="158"/>
      <c r="T719" s="158"/>
      <c r="U719" s="158"/>
      <c r="V719" s="158"/>
      <c r="W719" s="158"/>
      <c r="X719" s="95" t="s">
        <v>594</v>
      </c>
      <c r="Y719" s="95">
        <v>110</v>
      </c>
      <c r="Z719" s="461" t="s">
        <v>95</v>
      </c>
      <c r="AA719" s="302">
        <v>8</v>
      </c>
      <c r="AB719" s="373">
        <v>880</v>
      </c>
      <c r="AC719" s="302"/>
    </row>
    <row r="720" spans="1:29" ht="15.75" hidden="1">
      <c r="A720" s="533" t="s">
        <v>2727</v>
      </c>
      <c r="B720" s="533">
        <v>22</v>
      </c>
      <c r="C720" s="533" t="s">
        <v>588</v>
      </c>
      <c r="D720" s="572" t="s">
        <v>1998</v>
      </c>
      <c r="E720" s="571" t="str">
        <f t="shared" si="685"/>
        <v xml:space="preserve"> WATER DISTRIBUTION PIPING</v>
      </c>
      <c r="F720" s="533" t="str">
        <f t="shared" si="673"/>
        <v>ME</v>
      </c>
      <c r="G720" s="533" t="s">
        <v>2722</v>
      </c>
      <c r="H720" s="533">
        <v>719</v>
      </c>
      <c r="I720" s="533" t="str">
        <f t="shared" ref="I720:J720" si="698">I718</f>
        <v>Aboveground, Water Distribution Piping</v>
      </c>
      <c r="J720" s="533" t="str">
        <f t="shared" si="698"/>
        <v>Cold Water PVC Pipes and fittings</v>
      </c>
      <c r="K720" s="95" t="s">
        <v>78</v>
      </c>
      <c r="L720" s="95" t="s">
        <v>595</v>
      </c>
      <c r="M720" s="252">
        <v>60</v>
      </c>
      <c r="N720" s="98" t="s">
        <v>95</v>
      </c>
      <c r="O720" s="373">
        <v>12</v>
      </c>
      <c r="P720" s="25">
        <f t="shared" si="696"/>
        <v>720</v>
      </c>
      <c r="Q720" s="158"/>
      <c r="R720" s="158"/>
      <c r="S720" s="158"/>
      <c r="T720" s="158"/>
      <c r="U720" s="158"/>
      <c r="V720" s="158"/>
      <c r="W720" s="158"/>
      <c r="X720" s="95" t="s">
        <v>595</v>
      </c>
      <c r="Y720" s="95">
        <v>60</v>
      </c>
      <c r="Z720" s="461" t="s">
        <v>95</v>
      </c>
      <c r="AA720" s="302">
        <v>12</v>
      </c>
      <c r="AB720" s="373">
        <v>720</v>
      </c>
      <c r="AC720" s="302"/>
    </row>
    <row r="721" spans="1:29" ht="15.75" hidden="1">
      <c r="A721" s="533" t="s">
        <v>2727</v>
      </c>
      <c r="B721" s="533">
        <v>22</v>
      </c>
      <c r="C721" s="533" t="s">
        <v>588</v>
      </c>
      <c r="D721" s="572" t="s">
        <v>1998</v>
      </c>
      <c r="E721" s="571" t="str">
        <f t="shared" si="685"/>
        <v xml:space="preserve"> WATER DISTRIBUTION PIPING</v>
      </c>
      <c r="F721" s="533" t="str">
        <f t="shared" si="673"/>
        <v>ME</v>
      </c>
      <c r="G721" s="533" t="s">
        <v>2722</v>
      </c>
      <c r="H721" s="533">
        <v>720</v>
      </c>
      <c r="I721" s="533" t="str">
        <f t="shared" ref="I721:J721" si="699">I719</f>
        <v>Aboveground, Water Distribution Piping</v>
      </c>
      <c r="J721" s="533" t="str">
        <f t="shared" si="699"/>
        <v>Hot Water CPVC Pipes and fittings</v>
      </c>
      <c r="K721" s="95" t="s">
        <v>302</v>
      </c>
      <c r="L721" s="95" t="s">
        <v>556</v>
      </c>
      <c r="M721" s="252">
        <v>80</v>
      </c>
      <c r="N721" s="98" t="s">
        <v>95</v>
      </c>
      <c r="O721" s="373">
        <v>15</v>
      </c>
      <c r="P721" s="25">
        <f t="shared" si="696"/>
        <v>1200</v>
      </c>
      <c r="Q721" s="158"/>
      <c r="R721" s="158"/>
      <c r="S721" s="158"/>
      <c r="T721" s="158"/>
      <c r="U721" s="158"/>
      <c r="V721" s="158"/>
      <c r="W721" s="158"/>
      <c r="X721" s="95" t="s">
        <v>556</v>
      </c>
      <c r="Y721" s="95">
        <v>80</v>
      </c>
      <c r="Z721" s="461" t="s">
        <v>95</v>
      </c>
      <c r="AA721" s="302">
        <v>15</v>
      </c>
      <c r="AB721" s="373">
        <v>1200</v>
      </c>
      <c r="AC721" s="302"/>
    </row>
    <row r="722" spans="1:29" ht="15.75" hidden="1">
      <c r="A722" s="533" t="s">
        <v>2727</v>
      </c>
      <c r="B722" s="533">
        <v>22</v>
      </c>
      <c r="C722" s="533" t="s">
        <v>588</v>
      </c>
      <c r="D722" s="572" t="s">
        <v>1998</v>
      </c>
      <c r="E722" s="571" t="str">
        <f t="shared" si="685"/>
        <v xml:space="preserve"> WATER DISTRIBUTION PIPING</v>
      </c>
      <c r="F722" s="533" t="str">
        <f t="shared" si="673"/>
        <v>ME</v>
      </c>
      <c r="G722" s="533" t="s">
        <v>2722</v>
      </c>
      <c r="H722" s="533">
        <v>721</v>
      </c>
      <c r="I722" s="533" t="str">
        <f t="shared" ref="I722:J722" si="700">I720</f>
        <v>Aboveground, Water Distribution Piping</v>
      </c>
      <c r="J722" s="533" t="str">
        <f t="shared" si="700"/>
        <v>Cold Water PVC Pipes and fittings</v>
      </c>
      <c r="K722" s="95" t="s">
        <v>304</v>
      </c>
      <c r="L722" s="95" t="s">
        <v>557</v>
      </c>
      <c r="M722" s="252">
        <v>65</v>
      </c>
      <c r="N722" s="98" t="s">
        <v>95</v>
      </c>
      <c r="O722" s="373">
        <v>23</v>
      </c>
      <c r="P722" s="25">
        <f t="shared" si="696"/>
        <v>1495</v>
      </c>
      <c r="Q722" s="158"/>
      <c r="R722" s="158"/>
      <c r="S722" s="158"/>
      <c r="T722" s="158"/>
      <c r="U722" s="158"/>
      <c r="V722" s="158"/>
      <c r="W722" s="158"/>
      <c r="X722" s="95" t="s">
        <v>557</v>
      </c>
      <c r="Y722" s="95">
        <v>65</v>
      </c>
      <c r="Z722" s="461" t="s">
        <v>95</v>
      </c>
      <c r="AA722" s="302">
        <v>23</v>
      </c>
      <c r="AB722" s="373">
        <v>1495</v>
      </c>
      <c r="AC722" s="302"/>
    </row>
    <row r="723" spans="1:29" ht="16.5" hidden="1" thickBot="1">
      <c r="A723" s="533" t="s">
        <v>2727</v>
      </c>
      <c r="B723" s="533">
        <v>22</v>
      </c>
      <c r="C723" s="533" t="s">
        <v>588</v>
      </c>
      <c r="D723" s="572" t="s">
        <v>1998</v>
      </c>
      <c r="E723" s="571" t="str">
        <f t="shared" si="685"/>
        <v xml:space="preserve"> WATER DISTRIBUTION PIPING</v>
      </c>
      <c r="F723" s="533" t="str">
        <f t="shared" si="673"/>
        <v>ME</v>
      </c>
      <c r="G723" s="533" t="s">
        <v>2722</v>
      </c>
      <c r="H723" s="533">
        <v>722</v>
      </c>
      <c r="I723" s="533" t="str">
        <f t="shared" ref="I723:J723" si="701">I721</f>
        <v>Aboveground, Water Distribution Piping</v>
      </c>
      <c r="J723" s="533" t="str">
        <f t="shared" si="701"/>
        <v>Hot Water CPVC Pipes and fittings</v>
      </c>
      <c r="K723" s="95" t="s">
        <v>306</v>
      </c>
      <c r="L723" s="95" t="s">
        <v>558</v>
      </c>
      <c r="M723" s="253">
        <v>100</v>
      </c>
      <c r="N723" s="98" t="s">
        <v>95</v>
      </c>
      <c r="O723" s="373">
        <v>35</v>
      </c>
      <c r="P723" s="25">
        <f t="shared" si="696"/>
        <v>3500</v>
      </c>
      <c r="Q723" s="158"/>
      <c r="R723" s="158"/>
      <c r="S723" s="158"/>
      <c r="T723" s="158"/>
      <c r="U723" s="158"/>
      <c r="V723" s="158"/>
      <c r="W723" s="158"/>
      <c r="X723" s="95" t="s">
        <v>558</v>
      </c>
      <c r="Y723" s="95">
        <v>100</v>
      </c>
      <c r="Z723" s="462" t="s">
        <v>95</v>
      </c>
      <c r="AA723" s="302">
        <v>35</v>
      </c>
      <c r="AB723" s="373">
        <v>3500</v>
      </c>
      <c r="AC723" s="302"/>
    </row>
    <row r="724" spans="1:29" ht="16.5" hidden="1" thickBot="1">
      <c r="A724" s="533" t="s">
        <v>2727</v>
      </c>
      <c r="B724" s="533">
        <v>22</v>
      </c>
      <c r="C724" s="533" t="s">
        <v>588</v>
      </c>
      <c r="D724" s="572" t="s">
        <v>1998</v>
      </c>
      <c r="E724" s="571" t="str">
        <f t="shared" si="685"/>
        <v xml:space="preserve"> WATER DISTRIBUTION PIPING</v>
      </c>
      <c r="F724" s="533" t="str">
        <f t="shared" si="673"/>
        <v>ME</v>
      </c>
      <c r="G724" s="533" t="s">
        <v>2722</v>
      </c>
      <c r="H724" s="533">
        <v>723</v>
      </c>
      <c r="I724" s="533" t="str">
        <f t="shared" ref="I724:J724" si="702">I722</f>
        <v>Aboveground, Water Distribution Piping</v>
      </c>
      <c r="J724" s="533" t="str">
        <f t="shared" si="702"/>
        <v>Cold Water PVC Pipes and fittings</v>
      </c>
      <c r="K724" s="95" t="s">
        <v>341</v>
      </c>
      <c r="L724" s="95" t="s">
        <v>559</v>
      </c>
      <c r="M724" s="247">
        <v>34</v>
      </c>
      <c r="N724" s="98" t="s">
        <v>95</v>
      </c>
      <c r="O724" s="373">
        <v>48</v>
      </c>
      <c r="P724" s="25">
        <f t="shared" si="696"/>
        <v>1632</v>
      </c>
      <c r="Q724" s="158"/>
      <c r="R724" s="158"/>
      <c r="S724" s="158"/>
      <c r="T724" s="158"/>
      <c r="U724" s="158"/>
      <c r="V724" s="158"/>
      <c r="W724" s="158"/>
      <c r="X724" s="95" t="s">
        <v>559</v>
      </c>
      <c r="Y724" s="95">
        <v>34</v>
      </c>
      <c r="Z724" s="464" t="s">
        <v>95</v>
      </c>
      <c r="AA724" s="302">
        <v>48</v>
      </c>
      <c r="AB724" s="373">
        <v>1632</v>
      </c>
      <c r="AC724" s="302"/>
    </row>
    <row r="725" spans="1:29" ht="15.75" hidden="1">
      <c r="A725" s="533" t="s">
        <v>2727</v>
      </c>
      <c r="B725" s="533">
        <v>22</v>
      </c>
      <c r="C725" s="533" t="s">
        <v>588</v>
      </c>
      <c r="D725" s="572" t="s">
        <v>1998</v>
      </c>
      <c r="E725" s="571" t="str">
        <f t="shared" si="685"/>
        <v xml:space="preserve"> WATER DISTRIBUTION PIPING</v>
      </c>
      <c r="F725" s="533" t="str">
        <f t="shared" si="673"/>
        <v>ME</v>
      </c>
      <c r="G725" s="533" t="s">
        <v>2725</v>
      </c>
      <c r="H725" s="533">
        <v>724</v>
      </c>
      <c r="I725" s="533" t="s">
        <v>599</v>
      </c>
      <c r="J725" s="533" t="str">
        <f>L725</f>
        <v>Valves</v>
      </c>
      <c r="K725" s="95"/>
      <c r="L725" s="131" t="s">
        <v>563</v>
      </c>
      <c r="M725" s="94"/>
      <c r="N725" s="98"/>
      <c r="O725" s="373">
        <v>0</v>
      </c>
      <c r="P725" s="98"/>
      <c r="Q725" s="158"/>
      <c r="R725" s="158"/>
      <c r="S725" s="158"/>
      <c r="T725" s="158"/>
      <c r="U725" s="158"/>
      <c r="V725" s="158"/>
      <c r="W725" s="158"/>
      <c r="X725" s="95" t="s">
        <v>563</v>
      </c>
      <c r="Y725" s="131"/>
      <c r="Z725" s="367"/>
      <c r="AA725" s="302">
        <v>0</v>
      </c>
      <c r="AB725" s="373"/>
      <c r="AC725" s="302"/>
    </row>
    <row r="726" spans="1:29" ht="15.75" hidden="1">
      <c r="A726" s="533" t="s">
        <v>2727</v>
      </c>
      <c r="B726" s="533">
        <v>22</v>
      </c>
      <c r="C726" s="533" t="s">
        <v>588</v>
      </c>
      <c r="D726" s="572" t="s">
        <v>1998</v>
      </c>
      <c r="E726" s="571" t="str">
        <f t="shared" si="685"/>
        <v xml:space="preserve"> WATER DISTRIBUTION PIPING</v>
      </c>
      <c r="F726" s="533" t="str">
        <f t="shared" si="673"/>
        <v>ME</v>
      </c>
      <c r="G726" s="533" t="s">
        <v>2722</v>
      </c>
      <c r="H726" s="533">
        <v>725</v>
      </c>
      <c r="I726" s="533" t="str">
        <f t="shared" ref="I726:J726" si="703">I724</f>
        <v>Aboveground, Water Distribution Piping</v>
      </c>
      <c r="J726" s="533" t="str">
        <f t="shared" si="703"/>
        <v>Cold Water PVC Pipes and fittings</v>
      </c>
      <c r="K726" s="95" t="s">
        <v>13</v>
      </c>
      <c r="L726" s="95" t="s">
        <v>602</v>
      </c>
      <c r="M726" s="95">
        <v>1</v>
      </c>
      <c r="N726" s="101" t="s">
        <v>2</v>
      </c>
      <c r="O726" s="374">
        <v>187.5</v>
      </c>
      <c r="P726" s="25">
        <f t="shared" ref="P726:P731" si="704">O726*M726</f>
        <v>187.5</v>
      </c>
      <c r="Q726" s="158"/>
      <c r="R726" s="158"/>
      <c r="S726" s="158"/>
      <c r="T726" s="158"/>
      <c r="U726" s="158"/>
      <c r="V726" s="158"/>
      <c r="W726" s="158"/>
      <c r="X726" s="95" t="s">
        <v>602</v>
      </c>
      <c r="Y726" s="95"/>
      <c r="Z726" s="445" t="s">
        <v>2</v>
      </c>
      <c r="AA726" s="465">
        <v>187.5</v>
      </c>
      <c r="AB726" s="374">
        <v>187.5</v>
      </c>
      <c r="AC726" s="465"/>
    </row>
    <row r="727" spans="1:29" ht="15.75" hidden="1">
      <c r="A727" s="533" t="s">
        <v>2727</v>
      </c>
      <c r="B727" s="533">
        <v>22</v>
      </c>
      <c r="C727" s="533" t="s">
        <v>588</v>
      </c>
      <c r="D727" s="572" t="s">
        <v>1998</v>
      </c>
      <c r="E727" s="571" t="str">
        <f t="shared" si="685"/>
        <v xml:space="preserve"> WATER DISTRIBUTION PIPING</v>
      </c>
      <c r="F727" s="533" t="str">
        <f t="shared" si="673"/>
        <v>ME</v>
      </c>
      <c r="G727" s="533" t="s">
        <v>2722</v>
      </c>
      <c r="H727" s="533">
        <v>726</v>
      </c>
      <c r="I727" s="533" t="str">
        <f t="shared" ref="I727:J727" si="705">I725</f>
        <v>Aboveground, Water Distribution Piping</v>
      </c>
      <c r="J727" s="533" t="str">
        <f t="shared" si="705"/>
        <v>Valves</v>
      </c>
      <c r="K727" s="95" t="s">
        <v>15</v>
      </c>
      <c r="L727" s="95" t="s">
        <v>603</v>
      </c>
      <c r="M727" s="95">
        <v>1</v>
      </c>
      <c r="N727" s="101" t="s">
        <v>2</v>
      </c>
      <c r="O727" s="374">
        <v>313</v>
      </c>
      <c r="P727" s="25">
        <f t="shared" si="704"/>
        <v>313</v>
      </c>
      <c r="Q727" s="158"/>
      <c r="R727" s="158"/>
      <c r="S727" s="158"/>
      <c r="T727" s="158"/>
      <c r="U727" s="158"/>
      <c r="V727" s="158"/>
      <c r="W727" s="158"/>
      <c r="X727" s="95" t="s">
        <v>603</v>
      </c>
      <c r="Y727" s="95"/>
      <c r="Z727" s="445" t="s">
        <v>2</v>
      </c>
      <c r="AA727" s="465">
        <v>313</v>
      </c>
      <c r="AB727" s="374">
        <v>313</v>
      </c>
      <c r="AC727" s="465"/>
    </row>
    <row r="728" spans="1:29" ht="15.75" hidden="1">
      <c r="A728" s="533" t="s">
        <v>2727</v>
      </c>
      <c r="B728" s="533">
        <v>22</v>
      </c>
      <c r="C728" s="533" t="s">
        <v>588</v>
      </c>
      <c r="D728" s="572" t="s">
        <v>1998</v>
      </c>
      <c r="E728" s="571" t="str">
        <f t="shared" si="685"/>
        <v xml:space="preserve"> WATER DISTRIBUTION PIPING</v>
      </c>
      <c r="F728" s="533" t="str">
        <f t="shared" si="673"/>
        <v>ME</v>
      </c>
      <c r="G728" s="533" t="s">
        <v>2722</v>
      </c>
      <c r="H728" s="533">
        <v>727</v>
      </c>
      <c r="I728" s="533" t="str">
        <f t="shared" ref="I728:J728" si="706">I726</f>
        <v>Aboveground, Water Distribution Piping</v>
      </c>
      <c r="J728" s="533" t="str">
        <f t="shared" si="706"/>
        <v>Cold Water PVC Pipes and fittings</v>
      </c>
      <c r="K728" s="95" t="s">
        <v>17</v>
      </c>
      <c r="L728" s="95" t="s">
        <v>604</v>
      </c>
      <c r="M728" s="95">
        <v>1</v>
      </c>
      <c r="N728" s="101" t="s">
        <v>2</v>
      </c>
      <c r="O728" s="374">
        <v>312</v>
      </c>
      <c r="P728" s="25">
        <f t="shared" si="704"/>
        <v>312</v>
      </c>
      <c r="Q728" s="158"/>
      <c r="R728" s="158"/>
      <c r="S728" s="158"/>
      <c r="T728" s="158"/>
      <c r="U728" s="158"/>
      <c r="V728" s="158"/>
      <c r="W728" s="158"/>
      <c r="X728" s="95" t="s">
        <v>604</v>
      </c>
      <c r="Y728" s="95"/>
      <c r="Z728" s="445" t="s">
        <v>2</v>
      </c>
      <c r="AA728" s="465">
        <v>312</v>
      </c>
      <c r="AB728" s="374">
        <v>312</v>
      </c>
      <c r="AC728" s="465"/>
    </row>
    <row r="729" spans="1:29" ht="15.75" hidden="1">
      <c r="A729" s="533" t="s">
        <v>2727</v>
      </c>
      <c r="B729" s="533">
        <v>22</v>
      </c>
      <c r="C729" s="533" t="s">
        <v>588</v>
      </c>
      <c r="D729" s="572" t="s">
        <v>1998</v>
      </c>
      <c r="E729" s="571" t="str">
        <f t="shared" si="685"/>
        <v xml:space="preserve"> WATER DISTRIBUTION PIPING</v>
      </c>
      <c r="F729" s="533" t="str">
        <f t="shared" si="673"/>
        <v>ME</v>
      </c>
      <c r="G729" s="533" t="s">
        <v>2722</v>
      </c>
      <c r="H729" s="533">
        <v>728</v>
      </c>
      <c r="I729" s="533" t="str">
        <f t="shared" ref="I729:J729" si="707">I727</f>
        <v>Aboveground, Water Distribution Piping</v>
      </c>
      <c r="J729" s="533" t="str">
        <f t="shared" si="707"/>
        <v>Valves</v>
      </c>
      <c r="K729" s="95" t="s">
        <v>19</v>
      </c>
      <c r="L729" s="95" t="s">
        <v>605</v>
      </c>
      <c r="M729" s="95">
        <v>1</v>
      </c>
      <c r="N729" s="101" t="s">
        <v>2</v>
      </c>
      <c r="O729" s="374">
        <v>315</v>
      </c>
      <c r="P729" s="25">
        <f t="shared" si="704"/>
        <v>315</v>
      </c>
      <c r="Q729" s="158"/>
      <c r="R729" s="158"/>
      <c r="S729" s="158"/>
      <c r="T729" s="158"/>
      <c r="U729" s="158"/>
      <c r="V729" s="158"/>
      <c r="W729" s="158"/>
      <c r="X729" s="95" t="s">
        <v>605</v>
      </c>
      <c r="Y729" s="95"/>
      <c r="Z729" s="445" t="s">
        <v>2</v>
      </c>
      <c r="AA729" s="465">
        <v>315</v>
      </c>
      <c r="AB729" s="374">
        <v>315</v>
      </c>
      <c r="AC729" s="465"/>
    </row>
    <row r="730" spans="1:29" ht="15.75" hidden="1">
      <c r="A730" s="533" t="s">
        <v>2727</v>
      </c>
      <c r="B730" s="533">
        <v>22</v>
      </c>
      <c r="C730" s="533" t="s">
        <v>588</v>
      </c>
      <c r="D730" s="572" t="s">
        <v>1998</v>
      </c>
      <c r="E730" s="571" t="str">
        <f t="shared" si="685"/>
        <v xml:space="preserve"> WATER DISTRIBUTION PIPING</v>
      </c>
      <c r="F730" s="533" t="str">
        <f t="shared" si="673"/>
        <v>ME</v>
      </c>
      <c r="G730" s="533" t="s">
        <v>2722</v>
      </c>
      <c r="H730" s="533">
        <v>729</v>
      </c>
      <c r="I730" s="533" t="str">
        <f t="shared" ref="I730:J730" si="708">I728</f>
        <v>Aboveground, Water Distribution Piping</v>
      </c>
      <c r="J730" s="533" t="str">
        <f t="shared" si="708"/>
        <v>Cold Water PVC Pipes and fittings</v>
      </c>
      <c r="K730" s="95" t="s">
        <v>20</v>
      </c>
      <c r="L730" s="95" t="s">
        <v>606</v>
      </c>
      <c r="M730" s="94">
        <v>1</v>
      </c>
      <c r="N730" s="101" t="s">
        <v>2</v>
      </c>
      <c r="O730" s="374">
        <v>469</v>
      </c>
      <c r="P730" s="25">
        <f t="shared" si="704"/>
        <v>469</v>
      </c>
      <c r="Q730" s="158"/>
      <c r="R730" s="158"/>
      <c r="S730" s="158"/>
      <c r="T730" s="158"/>
      <c r="U730" s="158"/>
      <c r="V730" s="158"/>
      <c r="W730" s="158"/>
      <c r="X730" s="95" t="s">
        <v>606</v>
      </c>
      <c r="Y730" s="95"/>
      <c r="Z730" s="367" t="s">
        <v>2</v>
      </c>
      <c r="AA730" s="465">
        <v>469</v>
      </c>
      <c r="AB730" s="374">
        <v>469</v>
      </c>
      <c r="AC730" s="465"/>
    </row>
    <row r="731" spans="1:29" ht="15.75" hidden="1">
      <c r="A731" s="533" t="s">
        <v>2727</v>
      </c>
      <c r="B731" s="533">
        <v>22</v>
      </c>
      <c r="C731" s="533" t="s">
        <v>588</v>
      </c>
      <c r="D731" s="572" t="s">
        <v>2002</v>
      </c>
      <c r="E731" s="571" t="s">
        <v>1251</v>
      </c>
      <c r="F731" s="533" t="str">
        <f t="shared" si="673"/>
        <v>ME</v>
      </c>
      <c r="G731" s="533" t="s">
        <v>2725</v>
      </c>
      <c r="H731" s="533">
        <v>730</v>
      </c>
      <c r="I731" s="533" t="str">
        <f t="shared" ref="I731:I732" si="709">L731</f>
        <v>221123 - DOMESTIC WATER PIPING SPECIALTIES</v>
      </c>
      <c r="J731" s="533" t="str">
        <f t="shared" ref="J731:J732" si="710">L731</f>
        <v>221123 - DOMESTIC WATER PIPING SPECIALTIES</v>
      </c>
      <c r="K731" s="95"/>
      <c r="L731" s="131" t="s">
        <v>607</v>
      </c>
      <c r="M731" s="94"/>
      <c r="N731" s="98"/>
      <c r="O731" s="373">
        <v>0</v>
      </c>
      <c r="P731" s="98">
        <f t="shared" si="704"/>
        <v>0</v>
      </c>
      <c r="Q731" s="158"/>
      <c r="R731" s="158"/>
      <c r="S731" s="158"/>
      <c r="T731" s="158"/>
      <c r="U731" s="158"/>
      <c r="V731" s="158"/>
      <c r="W731" s="158"/>
      <c r="X731" s="95" t="s">
        <v>607</v>
      </c>
      <c r="Y731" s="131"/>
      <c r="Z731" s="367"/>
      <c r="AA731" s="302">
        <v>0</v>
      </c>
      <c r="AB731" s="373"/>
      <c r="AC731" s="302"/>
    </row>
    <row r="732" spans="1:29" ht="15.75" hidden="1">
      <c r="A732" s="533" t="s">
        <v>2727</v>
      </c>
      <c r="B732" s="533">
        <v>22</v>
      </c>
      <c r="C732" s="533" t="s">
        <v>588</v>
      </c>
      <c r="D732" s="572" t="s">
        <v>2002</v>
      </c>
      <c r="E732" s="571" t="str">
        <f t="shared" ref="E732:E738" si="711">E731</f>
        <v xml:space="preserve"> DOMESTIC WATER PIPING SPECIALTIES</v>
      </c>
      <c r="F732" s="533" t="str">
        <f t="shared" si="673"/>
        <v>ME</v>
      </c>
      <c r="G732" s="533" t="s">
        <v>2725</v>
      </c>
      <c r="H732" s="533">
        <v>731</v>
      </c>
      <c r="I732" s="533" t="str">
        <f t="shared" si="709"/>
        <v>WATER TAPS</v>
      </c>
      <c r="J732" s="533" t="str">
        <f t="shared" si="710"/>
        <v>WATER TAPS</v>
      </c>
      <c r="K732" s="95"/>
      <c r="L732" s="131" t="s">
        <v>608</v>
      </c>
      <c r="M732" s="94"/>
      <c r="N732" s="123"/>
      <c r="O732" s="373">
        <v>0</v>
      </c>
      <c r="P732" s="127"/>
      <c r="Q732" s="158"/>
      <c r="R732" s="158"/>
      <c r="S732" s="158"/>
      <c r="T732" s="158"/>
      <c r="U732" s="158"/>
      <c r="V732" s="158"/>
      <c r="W732" s="158"/>
      <c r="X732" s="95" t="s">
        <v>608</v>
      </c>
      <c r="Y732" s="131"/>
      <c r="Z732" s="367"/>
      <c r="AA732" s="112">
        <v>0</v>
      </c>
      <c r="AB732" s="373"/>
      <c r="AC732" s="373"/>
    </row>
    <row r="733" spans="1:29" ht="15.75" hidden="1">
      <c r="A733" s="533" t="s">
        <v>2727</v>
      </c>
      <c r="B733" s="533">
        <v>22</v>
      </c>
      <c r="C733" s="533" t="s">
        <v>588</v>
      </c>
      <c r="D733" s="572" t="s">
        <v>2002</v>
      </c>
      <c r="E733" s="571" t="str">
        <f t="shared" si="711"/>
        <v xml:space="preserve"> DOMESTIC WATER PIPING SPECIALTIES</v>
      </c>
      <c r="F733" s="533" t="str">
        <f t="shared" si="673"/>
        <v>ME</v>
      </c>
      <c r="G733" s="533" t="s">
        <v>2722</v>
      </c>
      <c r="H733" s="533">
        <v>732</v>
      </c>
      <c r="I733" s="533" t="str">
        <f>I731</f>
        <v>221123 - DOMESTIC WATER PIPING SPECIALTIES</v>
      </c>
      <c r="J733" s="533" t="str">
        <f>J731</f>
        <v>221123 - DOMESTIC WATER PIPING SPECIALTIES</v>
      </c>
      <c r="K733" s="95" t="s">
        <v>21</v>
      </c>
      <c r="L733" s="95" t="s">
        <v>609</v>
      </c>
      <c r="M733" s="94">
        <v>1</v>
      </c>
      <c r="N733" s="123" t="s">
        <v>39</v>
      </c>
      <c r="O733" s="373">
        <v>350</v>
      </c>
      <c r="P733" s="25">
        <f>O733*M733</f>
        <v>350</v>
      </c>
      <c r="Q733" s="158"/>
      <c r="R733" s="158"/>
      <c r="S733" s="158"/>
      <c r="T733" s="158"/>
      <c r="U733" s="158"/>
      <c r="V733" s="158"/>
      <c r="W733" s="158"/>
      <c r="X733" s="95" t="s">
        <v>609</v>
      </c>
      <c r="Y733" s="95">
        <v>1</v>
      </c>
      <c r="Z733" s="367" t="s">
        <v>39</v>
      </c>
      <c r="AA733" s="112">
        <v>350</v>
      </c>
      <c r="AB733" s="373">
        <v>350</v>
      </c>
      <c r="AC733" s="373"/>
    </row>
    <row r="734" spans="1:29" ht="15.75" hidden="1">
      <c r="A734" s="533" t="s">
        <v>2727</v>
      </c>
      <c r="B734" s="533">
        <v>22</v>
      </c>
      <c r="C734" s="533" t="s">
        <v>588</v>
      </c>
      <c r="D734" s="572" t="s">
        <v>2002</v>
      </c>
      <c r="E734" s="571" t="str">
        <f t="shared" si="711"/>
        <v xml:space="preserve"> DOMESTIC WATER PIPING SPECIALTIES</v>
      </c>
      <c r="F734" s="533" t="str">
        <f t="shared" si="673"/>
        <v>ME</v>
      </c>
      <c r="G734" s="533" t="s">
        <v>2725</v>
      </c>
      <c r="H734" s="533">
        <v>733</v>
      </c>
      <c r="I734" s="533" t="str">
        <f>L734</f>
        <v>PERINAL BIP COCK</v>
      </c>
      <c r="J734" s="533" t="str">
        <f>L734</f>
        <v>PERINAL BIP COCK</v>
      </c>
      <c r="K734" s="95"/>
      <c r="L734" s="131" t="s">
        <v>610</v>
      </c>
      <c r="M734" s="94"/>
      <c r="N734" s="123"/>
      <c r="O734" s="373">
        <v>0</v>
      </c>
      <c r="P734" s="127"/>
      <c r="Q734" s="158"/>
      <c r="R734" s="158"/>
      <c r="S734" s="158"/>
      <c r="T734" s="158"/>
      <c r="U734" s="158"/>
      <c r="V734" s="158"/>
      <c r="W734" s="158"/>
      <c r="X734" s="95" t="s">
        <v>610</v>
      </c>
      <c r="Y734" s="131"/>
      <c r="Z734" s="367"/>
      <c r="AA734" s="112">
        <v>0</v>
      </c>
      <c r="AB734" s="373"/>
      <c r="AC734" s="373"/>
    </row>
    <row r="735" spans="1:29" ht="16.5" hidden="1" thickBot="1">
      <c r="A735" s="533" t="s">
        <v>2727</v>
      </c>
      <c r="B735" s="533">
        <v>22</v>
      </c>
      <c r="C735" s="533" t="s">
        <v>588</v>
      </c>
      <c r="D735" s="572" t="s">
        <v>2002</v>
      </c>
      <c r="E735" s="571" t="str">
        <f t="shared" si="711"/>
        <v xml:space="preserve"> DOMESTIC WATER PIPING SPECIALTIES</v>
      </c>
      <c r="F735" s="533" t="str">
        <f t="shared" si="673"/>
        <v>ME</v>
      </c>
      <c r="G735" s="533" t="s">
        <v>2722</v>
      </c>
      <c r="H735" s="533">
        <v>734</v>
      </c>
      <c r="I735" s="533" t="str">
        <f>I733</f>
        <v>221123 - DOMESTIC WATER PIPING SPECIALTIES</v>
      </c>
      <c r="J735" s="533" t="str">
        <f>J733</f>
        <v>221123 - DOMESTIC WATER PIPING SPECIALTIES</v>
      </c>
      <c r="K735" s="95" t="s">
        <v>45</v>
      </c>
      <c r="L735" s="95" t="s">
        <v>611</v>
      </c>
      <c r="M735" s="247">
        <v>7</v>
      </c>
      <c r="N735" s="123" t="s">
        <v>39</v>
      </c>
      <c r="O735" s="373">
        <v>313</v>
      </c>
      <c r="P735" s="25">
        <f>O735*M735</f>
        <v>2191</v>
      </c>
      <c r="Q735" s="158"/>
      <c r="R735" s="158"/>
      <c r="S735" s="158"/>
      <c r="T735" s="158"/>
      <c r="U735" s="158"/>
      <c r="V735" s="158"/>
      <c r="W735" s="158"/>
      <c r="X735" s="95" t="s">
        <v>611</v>
      </c>
      <c r="Y735" s="95">
        <v>7</v>
      </c>
      <c r="Z735" s="463" t="s">
        <v>39</v>
      </c>
      <c r="AA735" s="112">
        <v>313</v>
      </c>
      <c r="AB735" s="373">
        <v>2191</v>
      </c>
      <c r="AC735" s="373"/>
    </row>
    <row r="736" spans="1:29" ht="15.75" hidden="1">
      <c r="A736" s="533" t="s">
        <v>2727</v>
      </c>
      <c r="B736" s="533">
        <v>22</v>
      </c>
      <c r="C736" s="533" t="s">
        <v>588</v>
      </c>
      <c r="D736" s="572" t="s">
        <v>2002</v>
      </c>
      <c r="E736" s="571" t="str">
        <f t="shared" si="711"/>
        <v xml:space="preserve"> DOMESTIC WATER PIPING SPECIALTIES</v>
      </c>
      <c r="F736" s="533" t="str">
        <f t="shared" si="673"/>
        <v>ME</v>
      </c>
      <c r="G736" s="533" t="s">
        <v>2725</v>
      </c>
      <c r="H736" s="533">
        <v>735</v>
      </c>
      <c r="I736" s="533" t="str">
        <f>L736</f>
        <v>Float valve</v>
      </c>
      <c r="J736" s="533" t="str">
        <f>L736</f>
        <v>Float valve</v>
      </c>
      <c r="K736" s="95"/>
      <c r="L736" s="131" t="s">
        <v>612</v>
      </c>
      <c r="M736" s="94"/>
      <c r="N736" s="98"/>
      <c r="O736" s="373">
        <v>0</v>
      </c>
      <c r="P736" s="127"/>
      <c r="Q736" s="158"/>
      <c r="R736" s="158"/>
      <c r="S736" s="158"/>
      <c r="T736" s="158"/>
      <c r="U736" s="158"/>
      <c r="V736" s="158"/>
      <c r="W736" s="158"/>
      <c r="X736" s="95" t="s">
        <v>612</v>
      </c>
      <c r="Y736" s="131"/>
      <c r="Z736" s="367"/>
      <c r="AA736" s="302">
        <v>0</v>
      </c>
      <c r="AB736" s="373"/>
      <c r="AC736" s="373"/>
    </row>
    <row r="737" spans="1:29" ht="15.75" hidden="1">
      <c r="A737" s="533" t="s">
        <v>2727</v>
      </c>
      <c r="B737" s="533">
        <v>22</v>
      </c>
      <c r="C737" s="533" t="s">
        <v>588</v>
      </c>
      <c r="D737" s="572" t="s">
        <v>2002</v>
      </c>
      <c r="E737" s="571" t="str">
        <f t="shared" si="711"/>
        <v xml:space="preserve"> DOMESTIC WATER PIPING SPECIALTIES</v>
      </c>
      <c r="F737" s="533" t="str">
        <f t="shared" si="673"/>
        <v>ME</v>
      </c>
      <c r="G737" s="533" t="s">
        <v>2722</v>
      </c>
      <c r="H737" s="533">
        <v>736</v>
      </c>
      <c r="I737" s="533" t="str">
        <f t="shared" ref="I737:J737" si="712">I735</f>
        <v>221123 - DOMESTIC WATER PIPING SPECIALTIES</v>
      </c>
      <c r="J737" s="533" t="str">
        <f t="shared" si="712"/>
        <v>221123 - DOMESTIC WATER PIPING SPECIALTIES</v>
      </c>
      <c r="K737" s="95" t="s">
        <v>48</v>
      </c>
      <c r="L737" s="95" t="s">
        <v>558</v>
      </c>
      <c r="M737" s="94">
        <v>4</v>
      </c>
      <c r="N737" s="98" t="s">
        <v>39</v>
      </c>
      <c r="O737" s="373">
        <v>150</v>
      </c>
      <c r="P737" s="25">
        <f t="shared" ref="P737:P738" si="713">O737*M737</f>
        <v>600</v>
      </c>
      <c r="Q737" s="158"/>
      <c r="R737" s="158"/>
      <c r="S737" s="158"/>
      <c r="T737" s="158"/>
      <c r="U737" s="158"/>
      <c r="V737" s="158"/>
      <c r="W737" s="158"/>
      <c r="X737" s="95" t="s">
        <v>558</v>
      </c>
      <c r="Y737" s="95">
        <v>4</v>
      </c>
      <c r="Z737" s="367" t="s">
        <v>39</v>
      </c>
      <c r="AA737" s="302">
        <v>150</v>
      </c>
      <c r="AB737" s="373">
        <v>600</v>
      </c>
      <c r="AC737" s="373"/>
    </row>
    <row r="738" spans="1:29" ht="15.75" hidden="1">
      <c r="A738" s="533" t="s">
        <v>2727</v>
      </c>
      <c r="B738" s="533">
        <v>22</v>
      </c>
      <c r="C738" s="533" t="s">
        <v>588</v>
      </c>
      <c r="D738" s="572" t="s">
        <v>2002</v>
      </c>
      <c r="E738" s="571" t="str">
        <f t="shared" si="711"/>
        <v xml:space="preserve"> DOMESTIC WATER PIPING SPECIALTIES</v>
      </c>
      <c r="F738" s="533" t="str">
        <f t="shared" si="673"/>
        <v>ME</v>
      </c>
      <c r="G738" s="533" t="s">
        <v>2722</v>
      </c>
      <c r="H738" s="533">
        <v>737</v>
      </c>
      <c r="I738" s="533" t="str">
        <f t="shared" ref="I738:J738" si="714">I736</f>
        <v>Float valve</v>
      </c>
      <c r="J738" s="533" t="str">
        <f t="shared" si="714"/>
        <v>Float valve</v>
      </c>
      <c r="K738" s="95" t="s">
        <v>50</v>
      </c>
      <c r="L738" s="95" t="s">
        <v>613</v>
      </c>
      <c r="M738" s="94">
        <v>1</v>
      </c>
      <c r="N738" s="98" t="s">
        <v>39</v>
      </c>
      <c r="O738" s="373">
        <v>175</v>
      </c>
      <c r="P738" s="25">
        <f t="shared" si="713"/>
        <v>175</v>
      </c>
      <c r="Q738" s="158"/>
      <c r="R738" s="158"/>
      <c r="S738" s="158"/>
      <c r="T738" s="158"/>
      <c r="U738" s="158"/>
      <c r="V738" s="158"/>
      <c r="W738" s="158"/>
      <c r="X738" s="95" t="s">
        <v>613</v>
      </c>
      <c r="Y738" s="95">
        <v>1</v>
      </c>
      <c r="Z738" s="367" t="s">
        <v>39</v>
      </c>
      <c r="AA738" s="302">
        <v>175</v>
      </c>
      <c r="AB738" s="373">
        <v>175</v>
      </c>
      <c r="AC738" s="373"/>
    </row>
    <row r="739" spans="1:29" ht="15.75" hidden="1">
      <c r="A739" s="533" t="s">
        <v>2727</v>
      </c>
      <c r="B739" s="533">
        <v>22</v>
      </c>
      <c r="C739" s="533" t="s">
        <v>588</v>
      </c>
      <c r="D739" s="572" t="s">
        <v>2002</v>
      </c>
      <c r="E739" s="571" t="s">
        <v>1252</v>
      </c>
      <c r="F739" s="533" t="str">
        <f t="shared" si="673"/>
        <v>ME</v>
      </c>
      <c r="G739" s="533" t="s">
        <v>2725</v>
      </c>
      <c r="H739" s="533">
        <v>738</v>
      </c>
      <c r="I739" s="533" t="str">
        <f t="shared" ref="I739:I740" si="715">L739</f>
        <v xml:space="preserve">221123 - DOMESTIC WATER PUMPS </v>
      </c>
      <c r="J739" s="533" t="str">
        <f t="shared" ref="J739:J740" si="716">L739</f>
        <v xml:space="preserve">221123 - DOMESTIC WATER PUMPS </v>
      </c>
      <c r="K739" s="95"/>
      <c r="L739" s="131" t="s">
        <v>614</v>
      </c>
      <c r="M739" s="94"/>
      <c r="N739" s="98"/>
      <c r="O739" s="373">
        <v>0</v>
      </c>
      <c r="P739" s="127"/>
      <c r="Q739" s="158"/>
      <c r="R739" s="158"/>
      <c r="S739" s="158"/>
      <c r="T739" s="158"/>
      <c r="U739" s="158"/>
      <c r="V739" s="158"/>
      <c r="W739" s="158"/>
      <c r="X739" s="95" t="s">
        <v>614</v>
      </c>
      <c r="Y739" s="131"/>
      <c r="Z739" s="367"/>
      <c r="AA739" s="302">
        <v>0</v>
      </c>
      <c r="AB739" s="373"/>
      <c r="AC739" s="373"/>
    </row>
    <row r="740" spans="1:29" ht="15.75" hidden="1">
      <c r="A740" s="533" t="s">
        <v>2727</v>
      </c>
      <c r="B740" s="533">
        <v>22</v>
      </c>
      <c r="C740" s="533" t="s">
        <v>588</v>
      </c>
      <c r="D740" s="572" t="s">
        <v>2002</v>
      </c>
      <c r="E740" s="571" t="str">
        <f t="shared" ref="E740:E746" si="717">E739</f>
        <v xml:space="preserve"> DOMESTIC WATER PUMPS </v>
      </c>
      <c r="F740" s="533" t="str">
        <f t="shared" si="673"/>
        <v>ME</v>
      </c>
      <c r="G740" s="533" t="s">
        <v>2725</v>
      </c>
      <c r="H740" s="533">
        <v>739</v>
      </c>
      <c r="I740" s="533" t="str">
        <f t="shared" si="715"/>
        <v>In-Line Circulators</v>
      </c>
      <c r="J740" s="533" t="str">
        <f t="shared" si="716"/>
        <v>In-Line Circulators</v>
      </c>
      <c r="K740" s="95"/>
      <c r="L740" s="131" t="s">
        <v>615</v>
      </c>
      <c r="M740" s="94"/>
      <c r="N740" s="98"/>
      <c r="O740" s="373">
        <v>0</v>
      </c>
      <c r="P740" s="127"/>
      <c r="Q740" s="158"/>
      <c r="R740" s="158"/>
      <c r="S740" s="158"/>
      <c r="T740" s="158"/>
      <c r="U740" s="158"/>
      <c r="V740" s="158"/>
      <c r="W740" s="158"/>
      <c r="X740" s="95" t="s">
        <v>615</v>
      </c>
      <c r="Y740" s="131"/>
      <c r="Z740" s="367"/>
      <c r="AA740" s="302">
        <v>0</v>
      </c>
      <c r="AB740" s="373"/>
      <c r="AC740" s="373"/>
    </row>
    <row r="741" spans="1:29" ht="15.75" hidden="1">
      <c r="A741" s="533" t="s">
        <v>2727</v>
      </c>
      <c r="B741" s="533">
        <v>22</v>
      </c>
      <c r="C741" s="533" t="s">
        <v>588</v>
      </c>
      <c r="D741" s="572" t="s">
        <v>2002</v>
      </c>
      <c r="E741" s="571" t="str">
        <f t="shared" si="717"/>
        <v xml:space="preserve"> DOMESTIC WATER PUMPS </v>
      </c>
      <c r="F741" s="533" t="str">
        <f t="shared" si="673"/>
        <v>ME</v>
      </c>
      <c r="G741" s="533" t="s">
        <v>2722</v>
      </c>
      <c r="H741" s="533">
        <v>740</v>
      </c>
      <c r="I741" s="533" t="str">
        <f t="shared" ref="I741:J741" si="718">I739</f>
        <v xml:space="preserve">221123 - DOMESTIC WATER PUMPS </v>
      </c>
      <c r="J741" s="533" t="str">
        <f t="shared" si="718"/>
        <v xml:space="preserve">221123 - DOMESTIC WATER PUMPS </v>
      </c>
      <c r="K741" s="95" t="s">
        <v>76</v>
      </c>
      <c r="L741" s="95" t="s">
        <v>616</v>
      </c>
      <c r="M741" s="94">
        <v>2</v>
      </c>
      <c r="N741" s="98" t="s">
        <v>39</v>
      </c>
      <c r="O741" s="373">
        <v>188</v>
      </c>
      <c r="P741" s="25">
        <f t="shared" ref="P741:P742" si="719">O741*M741</f>
        <v>376</v>
      </c>
      <c r="Q741" s="158"/>
      <c r="R741" s="158"/>
      <c r="S741" s="158"/>
      <c r="T741" s="158"/>
      <c r="U741" s="158"/>
      <c r="V741" s="158"/>
      <c r="W741" s="158"/>
      <c r="X741" s="95" t="s">
        <v>616</v>
      </c>
      <c r="Y741" s="95">
        <v>2</v>
      </c>
      <c r="Z741" s="367" t="s">
        <v>39</v>
      </c>
      <c r="AA741" s="302">
        <v>188</v>
      </c>
      <c r="AB741" s="373">
        <v>376</v>
      </c>
      <c r="AC741" s="373"/>
    </row>
    <row r="742" spans="1:29" ht="15.75" hidden="1">
      <c r="A742" s="533" t="s">
        <v>2727</v>
      </c>
      <c r="B742" s="533">
        <v>22</v>
      </c>
      <c r="C742" s="533" t="s">
        <v>588</v>
      </c>
      <c r="D742" s="572" t="s">
        <v>2002</v>
      </c>
      <c r="E742" s="571" t="str">
        <f t="shared" si="717"/>
        <v xml:space="preserve"> DOMESTIC WATER PUMPS </v>
      </c>
      <c r="F742" s="533" t="str">
        <f t="shared" si="673"/>
        <v>ME</v>
      </c>
      <c r="G742" s="533" t="s">
        <v>2722</v>
      </c>
      <c r="H742" s="533">
        <v>741</v>
      </c>
      <c r="I742" s="533" t="str">
        <f t="shared" ref="I742:J742" si="720">I740</f>
        <v>In-Line Circulators</v>
      </c>
      <c r="J742" s="533" t="str">
        <f t="shared" si="720"/>
        <v>In-Line Circulators</v>
      </c>
      <c r="K742" s="95" t="s">
        <v>77</v>
      </c>
      <c r="L742" s="95" t="s">
        <v>617</v>
      </c>
      <c r="M742" s="94">
        <v>2</v>
      </c>
      <c r="N742" s="98" t="s">
        <v>39</v>
      </c>
      <c r="O742" s="373">
        <v>232</v>
      </c>
      <c r="P742" s="25">
        <f t="shared" si="719"/>
        <v>464</v>
      </c>
      <c r="Q742" s="158"/>
      <c r="R742" s="158"/>
      <c r="S742" s="158"/>
      <c r="T742" s="158"/>
      <c r="U742" s="158"/>
      <c r="V742" s="158"/>
      <c r="W742" s="158"/>
      <c r="X742" s="95" t="s">
        <v>617</v>
      </c>
      <c r="Y742" s="95">
        <v>2</v>
      </c>
      <c r="Z742" s="367" t="s">
        <v>39</v>
      </c>
      <c r="AA742" s="302">
        <v>232</v>
      </c>
      <c r="AB742" s="373">
        <v>464</v>
      </c>
      <c r="AC742" s="373"/>
    </row>
    <row r="743" spans="1:29" ht="15.75" hidden="1">
      <c r="A743" s="533" t="s">
        <v>2727</v>
      </c>
      <c r="B743" s="533">
        <v>22</v>
      </c>
      <c r="C743" s="533" t="s">
        <v>588</v>
      </c>
      <c r="D743" s="572" t="s">
        <v>2002</v>
      </c>
      <c r="E743" s="571" t="str">
        <f t="shared" si="717"/>
        <v xml:space="preserve"> DOMESTIC WATER PUMPS </v>
      </c>
      <c r="F743" s="533" t="str">
        <f t="shared" si="673"/>
        <v>ME</v>
      </c>
      <c r="G743" s="533" t="s">
        <v>2725</v>
      </c>
      <c r="H743" s="533">
        <v>742</v>
      </c>
      <c r="I743" s="533" t="str">
        <f>L743</f>
        <v>End suction centrifugal pumps</v>
      </c>
      <c r="J743" s="533" t="str">
        <f>L743</f>
        <v>End suction centrifugal pumps</v>
      </c>
      <c r="K743" s="95"/>
      <c r="L743" s="131" t="s">
        <v>618</v>
      </c>
      <c r="M743" s="94"/>
      <c r="N743" s="98"/>
      <c r="O743" s="373">
        <v>0</v>
      </c>
      <c r="P743" s="127"/>
      <c r="Q743" s="158"/>
      <c r="R743" s="158"/>
      <c r="S743" s="158"/>
      <c r="T743" s="158"/>
      <c r="U743" s="158"/>
      <c r="V743" s="158"/>
      <c r="W743" s="158"/>
      <c r="X743" s="95" t="s">
        <v>618</v>
      </c>
      <c r="Y743" s="131"/>
      <c r="Z743" s="367"/>
      <c r="AA743" s="302">
        <v>0</v>
      </c>
      <c r="AB743" s="373"/>
      <c r="AC743" s="373"/>
    </row>
    <row r="744" spans="1:29" ht="15.75" hidden="1">
      <c r="A744" s="533" t="s">
        <v>2727</v>
      </c>
      <c r="B744" s="533">
        <v>22</v>
      </c>
      <c r="C744" s="533" t="s">
        <v>588</v>
      </c>
      <c r="D744" s="572" t="s">
        <v>2002</v>
      </c>
      <c r="E744" s="571" t="str">
        <f t="shared" si="717"/>
        <v xml:space="preserve"> DOMESTIC WATER PUMPS </v>
      </c>
      <c r="F744" s="533" t="str">
        <f t="shared" si="673"/>
        <v>ME</v>
      </c>
      <c r="G744" s="533" t="s">
        <v>2722</v>
      </c>
      <c r="H744" s="533">
        <v>743</v>
      </c>
      <c r="I744" s="533" t="str">
        <f t="shared" ref="I744:J744" si="721">I742</f>
        <v>In-Line Circulators</v>
      </c>
      <c r="J744" s="533" t="str">
        <f t="shared" si="721"/>
        <v>In-Line Circulators</v>
      </c>
      <c r="K744" s="95" t="s">
        <v>13</v>
      </c>
      <c r="L744" s="95" t="s">
        <v>619</v>
      </c>
      <c r="M744" s="94">
        <v>2</v>
      </c>
      <c r="N744" s="98" t="s">
        <v>39</v>
      </c>
      <c r="O744" s="373">
        <v>350</v>
      </c>
      <c r="P744" s="25">
        <f t="shared" ref="P744:P746" si="722">O744*M744</f>
        <v>700</v>
      </c>
      <c r="Q744" s="158"/>
      <c r="R744" s="158"/>
      <c r="S744" s="158"/>
      <c r="T744" s="158"/>
      <c r="U744" s="158"/>
      <c r="V744" s="158"/>
      <c r="W744" s="158"/>
      <c r="X744" s="95" t="s">
        <v>619</v>
      </c>
      <c r="Y744" s="95">
        <v>2</v>
      </c>
      <c r="Z744" s="367" t="s">
        <v>39</v>
      </c>
      <c r="AA744" s="302">
        <v>350</v>
      </c>
      <c r="AB744" s="373">
        <v>700</v>
      </c>
      <c r="AC744" s="373"/>
    </row>
    <row r="745" spans="1:29" ht="15.75" hidden="1">
      <c r="A745" s="533" t="s">
        <v>2727</v>
      </c>
      <c r="B745" s="533">
        <v>22</v>
      </c>
      <c r="C745" s="533" t="s">
        <v>588</v>
      </c>
      <c r="D745" s="572" t="s">
        <v>2002</v>
      </c>
      <c r="E745" s="571" t="str">
        <f t="shared" si="717"/>
        <v xml:space="preserve"> DOMESTIC WATER PUMPS </v>
      </c>
      <c r="F745" s="533" t="str">
        <f t="shared" si="673"/>
        <v>ME</v>
      </c>
      <c r="G745" s="533" t="s">
        <v>2722</v>
      </c>
      <c r="H745" s="533">
        <v>744</v>
      </c>
      <c r="I745" s="533" t="str">
        <f t="shared" ref="I745:J745" si="723">I743</f>
        <v>End suction centrifugal pumps</v>
      </c>
      <c r="J745" s="533" t="str">
        <f t="shared" si="723"/>
        <v>End suction centrifugal pumps</v>
      </c>
      <c r="K745" s="95" t="s">
        <v>15</v>
      </c>
      <c r="L745" s="95" t="s">
        <v>620</v>
      </c>
      <c r="M745" s="94">
        <v>2</v>
      </c>
      <c r="N745" s="98" t="s">
        <v>39</v>
      </c>
      <c r="O745" s="373">
        <v>350</v>
      </c>
      <c r="P745" s="25">
        <f t="shared" si="722"/>
        <v>700</v>
      </c>
      <c r="Q745" s="158"/>
      <c r="R745" s="158"/>
      <c r="S745" s="158"/>
      <c r="T745" s="158"/>
      <c r="U745" s="158"/>
      <c r="V745" s="158"/>
      <c r="W745" s="158"/>
      <c r="X745" s="95" t="s">
        <v>620</v>
      </c>
      <c r="Y745" s="95">
        <v>2</v>
      </c>
      <c r="Z745" s="367" t="s">
        <v>39</v>
      </c>
      <c r="AA745" s="302">
        <v>350</v>
      </c>
      <c r="AB745" s="373">
        <v>700</v>
      </c>
      <c r="AC745" s="373"/>
    </row>
    <row r="746" spans="1:29" ht="15.75" hidden="1">
      <c r="A746" s="533" t="s">
        <v>2727</v>
      </c>
      <c r="B746" s="533">
        <v>22</v>
      </c>
      <c r="C746" s="533" t="s">
        <v>588</v>
      </c>
      <c r="D746" s="572" t="s">
        <v>2002</v>
      </c>
      <c r="E746" s="571" t="str">
        <f t="shared" si="717"/>
        <v xml:space="preserve"> DOMESTIC WATER PUMPS </v>
      </c>
      <c r="F746" s="533" t="str">
        <f t="shared" si="673"/>
        <v>ME</v>
      </c>
      <c r="G746" s="533" t="s">
        <v>2722</v>
      </c>
      <c r="H746" s="533">
        <v>745</v>
      </c>
      <c r="I746" s="533" t="str">
        <f t="shared" ref="I746:J746" si="724">I744</f>
        <v>In-Line Circulators</v>
      </c>
      <c r="J746" s="533" t="str">
        <f t="shared" si="724"/>
        <v>In-Line Circulators</v>
      </c>
      <c r="K746" s="87" t="s">
        <v>17</v>
      </c>
      <c r="L746" s="95" t="s">
        <v>621</v>
      </c>
      <c r="M746" s="94">
        <v>1</v>
      </c>
      <c r="N746" s="101" t="s">
        <v>2</v>
      </c>
      <c r="O746" s="373">
        <v>375</v>
      </c>
      <c r="P746" s="25">
        <f t="shared" si="722"/>
        <v>375</v>
      </c>
      <c r="Q746" s="158"/>
      <c r="R746" s="158"/>
      <c r="S746" s="158"/>
      <c r="T746" s="158"/>
      <c r="U746" s="158"/>
      <c r="V746" s="158"/>
      <c r="W746" s="158"/>
      <c r="X746" s="87" t="s">
        <v>621</v>
      </c>
      <c r="Y746" s="95"/>
      <c r="Z746" s="367" t="s">
        <v>2</v>
      </c>
      <c r="AA746" s="465">
        <v>375</v>
      </c>
      <c r="AB746" s="373">
        <v>375</v>
      </c>
      <c r="AC746" s="373"/>
    </row>
    <row r="747" spans="1:29" ht="15.75" hidden="1">
      <c r="A747" s="533" t="s">
        <v>2727</v>
      </c>
      <c r="B747" s="533">
        <v>22</v>
      </c>
      <c r="C747" s="533" t="s">
        <v>588</v>
      </c>
      <c r="D747" s="572" t="s">
        <v>2004</v>
      </c>
      <c r="E747" s="571" t="s">
        <v>1253</v>
      </c>
      <c r="F747" s="533" t="str">
        <f t="shared" si="673"/>
        <v>ME</v>
      </c>
      <c r="G747" s="533" t="s">
        <v>2725</v>
      </c>
      <c r="H747" s="533">
        <v>746</v>
      </c>
      <c r="I747" s="533" t="str">
        <f>L747</f>
        <v>221123.13 - DOMESTIC WATER PACKAGED BOOSTER PUMP SETS</v>
      </c>
      <c r="J747" s="533" t="str">
        <f>L747</f>
        <v>221123.13 - DOMESTIC WATER PACKAGED BOOSTER PUMP SETS</v>
      </c>
      <c r="K747" s="95"/>
      <c r="L747" s="96" t="s">
        <v>622</v>
      </c>
      <c r="M747" s="94"/>
      <c r="N747" s="98"/>
      <c r="O747" s="373">
        <v>0</v>
      </c>
      <c r="P747" s="127"/>
      <c r="Q747" s="158"/>
      <c r="R747" s="158"/>
      <c r="S747" s="158"/>
      <c r="T747" s="158"/>
      <c r="U747" s="158"/>
      <c r="V747" s="158"/>
      <c r="W747" s="158"/>
      <c r="X747" s="95" t="s">
        <v>622</v>
      </c>
      <c r="Y747" s="96"/>
      <c r="Z747" s="367"/>
      <c r="AA747" s="302">
        <v>0</v>
      </c>
      <c r="AB747" s="373"/>
      <c r="AC747" s="373"/>
    </row>
    <row r="748" spans="1:29" ht="15.75" hidden="1">
      <c r="A748" s="533" t="s">
        <v>2727</v>
      </c>
      <c r="B748" s="533">
        <v>22</v>
      </c>
      <c r="C748" s="533" t="s">
        <v>588</v>
      </c>
      <c r="D748" s="572" t="s">
        <v>2004</v>
      </c>
      <c r="E748" s="571" t="str">
        <f t="shared" ref="E748:E750" si="725">E747</f>
        <v xml:space="preserve"> DOMESTIC WATER PACKAGED BOOSTER PUMP SETS</v>
      </c>
      <c r="F748" s="533" t="str">
        <f t="shared" si="673"/>
        <v>ME</v>
      </c>
      <c r="G748" s="533" t="s">
        <v>2722</v>
      </c>
      <c r="H748" s="533">
        <v>747</v>
      </c>
      <c r="I748" s="533" t="str">
        <f t="shared" ref="I748:J748" si="726">I746</f>
        <v>In-Line Circulators</v>
      </c>
      <c r="J748" s="533" t="str">
        <f t="shared" si="726"/>
        <v>In-Line Circulators</v>
      </c>
      <c r="K748" s="95" t="s">
        <v>19</v>
      </c>
      <c r="L748" s="95" t="s">
        <v>623</v>
      </c>
      <c r="M748" s="94">
        <v>1</v>
      </c>
      <c r="N748" s="98" t="s">
        <v>624</v>
      </c>
      <c r="O748" s="373">
        <v>150</v>
      </c>
      <c r="P748" s="25">
        <f t="shared" ref="P748:P750" si="727">O748*M748</f>
        <v>150</v>
      </c>
      <c r="Q748" s="158"/>
      <c r="R748" s="158"/>
      <c r="S748" s="158"/>
      <c r="T748" s="158"/>
      <c r="U748" s="158"/>
      <c r="V748" s="158"/>
      <c r="W748" s="158"/>
      <c r="X748" s="95" t="s">
        <v>623</v>
      </c>
      <c r="Y748" s="95">
        <v>1</v>
      </c>
      <c r="Z748" s="367" t="s">
        <v>624</v>
      </c>
      <c r="AA748" s="302">
        <v>150</v>
      </c>
      <c r="AB748" s="373">
        <v>150</v>
      </c>
      <c r="AC748" s="373"/>
    </row>
    <row r="749" spans="1:29" ht="15.75" hidden="1">
      <c r="A749" s="533" t="s">
        <v>2727</v>
      </c>
      <c r="B749" s="533">
        <v>22</v>
      </c>
      <c r="C749" s="533" t="s">
        <v>588</v>
      </c>
      <c r="D749" s="572" t="s">
        <v>2004</v>
      </c>
      <c r="E749" s="571" t="str">
        <f t="shared" si="725"/>
        <v xml:space="preserve"> DOMESTIC WATER PACKAGED BOOSTER PUMP SETS</v>
      </c>
      <c r="F749" s="533" t="str">
        <f t="shared" si="673"/>
        <v>ME</v>
      </c>
      <c r="G749" s="533" t="s">
        <v>2722</v>
      </c>
      <c r="H749" s="533">
        <v>748</v>
      </c>
      <c r="I749" s="533" t="str">
        <f t="shared" ref="I749:J749" si="728">I747</f>
        <v>221123.13 - DOMESTIC WATER PACKAGED BOOSTER PUMP SETS</v>
      </c>
      <c r="J749" s="533" t="str">
        <f t="shared" si="728"/>
        <v>221123.13 - DOMESTIC WATER PACKAGED BOOSTER PUMP SETS</v>
      </c>
      <c r="K749" s="95" t="s">
        <v>20</v>
      </c>
      <c r="L749" s="95" t="s">
        <v>625</v>
      </c>
      <c r="M749" s="94">
        <v>1</v>
      </c>
      <c r="N749" s="98" t="s">
        <v>624</v>
      </c>
      <c r="O749" s="373">
        <v>150</v>
      </c>
      <c r="P749" s="25">
        <f t="shared" si="727"/>
        <v>150</v>
      </c>
      <c r="Q749" s="158"/>
      <c r="R749" s="158"/>
      <c r="S749" s="158"/>
      <c r="T749" s="158"/>
      <c r="U749" s="158"/>
      <c r="V749" s="158"/>
      <c r="W749" s="158"/>
      <c r="X749" s="95" t="s">
        <v>625</v>
      </c>
      <c r="Y749" s="95">
        <v>1</v>
      </c>
      <c r="Z749" s="367" t="s">
        <v>624</v>
      </c>
      <c r="AA749" s="302">
        <v>150</v>
      </c>
      <c r="AB749" s="373">
        <v>150</v>
      </c>
      <c r="AC749" s="373"/>
    </row>
    <row r="750" spans="1:29" ht="15.75" hidden="1">
      <c r="A750" s="533" t="s">
        <v>2727</v>
      </c>
      <c r="B750" s="533">
        <v>22</v>
      </c>
      <c r="C750" s="533" t="s">
        <v>588</v>
      </c>
      <c r="D750" s="572" t="s">
        <v>2004</v>
      </c>
      <c r="E750" s="571" t="str">
        <f t="shared" si="725"/>
        <v xml:space="preserve"> DOMESTIC WATER PACKAGED BOOSTER PUMP SETS</v>
      </c>
      <c r="F750" s="533" t="str">
        <f t="shared" si="673"/>
        <v>ME</v>
      </c>
      <c r="G750" s="533" t="s">
        <v>2722</v>
      </c>
      <c r="H750" s="533">
        <v>749</v>
      </c>
      <c r="I750" s="533" t="str">
        <f t="shared" ref="I750:J750" si="729">I748</f>
        <v>In-Line Circulators</v>
      </c>
      <c r="J750" s="533" t="str">
        <f t="shared" si="729"/>
        <v>In-Line Circulators</v>
      </c>
      <c r="K750" s="87" t="s">
        <v>21</v>
      </c>
      <c r="L750" s="95" t="s">
        <v>626</v>
      </c>
      <c r="M750" s="94">
        <v>1</v>
      </c>
      <c r="N750" s="101" t="s">
        <v>2</v>
      </c>
      <c r="O750" s="373">
        <v>313</v>
      </c>
      <c r="P750" s="25">
        <f t="shared" si="727"/>
        <v>313</v>
      </c>
      <c r="Q750" s="158"/>
      <c r="R750" s="158"/>
      <c r="S750" s="158"/>
      <c r="T750" s="158"/>
      <c r="U750" s="158"/>
      <c r="V750" s="158"/>
      <c r="W750" s="158"/>
      <c r="X750" s="87" t="s">
        <v>626</v>
      </c>
      <c r="Y750" s="95"/>
      <c r="Z750" s="367" t="s">
        <v>2</v>
      </c>
      <c r="AA750" s="465">
        <v>313</v>
      </c>
      <c r="AB750" s="373">
        <v>313</v>
      </c>
      <c r="AC750" s="373"/>
    </row>
    <row r="751" spans="1:29" ht="15.75" hidden="1">
      <c r="A751" s="533" t="s">
        <v>2727</v>
      </c>
      <c r="B751" s="533">
        <v>22</v>
      </c>
      <c r="C751" s="533" t="s">
        <v>588</v>
      </c>
      <c r="D751" s="572" t="s">
        <v>2008</v>
      </c>
      <c r="E751" s="571" t="s">
        <v>1254</v>
      </c>
      <c r="F751" s="533" t="str">
        <f t="shared" si="673"/>
        <v>ME</v>
      </c>
      <c r="G751" s="533" t="s">
        <v>2725</v>
      </c>
      <c r="H751" s="533">
        <v>750</v>
      </c>
      <c r="I751" s="533" t="str">
        <f t="shared" ref="I751:I753" si="730">L751</f>
        <v>221316 - SANITARY WASTE AND VENT PIPING</v>
      </c>
      <c r="J751" s="533" t="str">
        <f t="shared" ref="J751:J753" si="731">L751</f>
        <v>221316 - SANITARY WASTE AND VENT PIPING</v>
      </c>
      <c r="K751" s="95"/>
      <c r="L751" s="96" t="s">
        <v>627</v>
      </c>
      <c r="M751" s="94"/>
      <c r="N751" s="98"/>
      <c r="O751" s="373">
        <v>0</v>
      </c>
      <c r="P751" s="127"/>
      <c r="Q751" s="158"/>
      <c r="R751" s="158"/>
      <c r="S751" s="158"/>
      <c r="T751" s="158"/>
      <c r="U751" s="158"/>
      <c r="V751" s="158"/>
      <c r="W751" s="158"/>
      <c r="X751" s="95" t="s">
        <v>627</v>
      </c>
      <c r="Y751" s="96"/>
      <c r="Z751" s="367"/>
      <c r="AA751" s="302">
        <v>0</v>
      </c>
      <c r="AB751" s="373"/>
      <c r="AC751" s="373"/>
    </row>
    <row r="752" spans="1:29" ht="15.75" hidden="1">
      <c r="A752" s="533" t="s">
        <v>2727</v>
      </c>
      <c r="B752" s="533">
        <v>22</v>
      </c>
      <c r="C752" s="533" t="s">
        <v>588</v>
      </c>
      <c r="D752" s="572" t="s">
        <v>2008</v>
      </c>
      <c r="E752" s="571" t="str">
        <f t="shared" ref="E752:E771" si="732">E751</f>
        <v xml:space="preserve"> SANITARY WASTE AND VENT PIPING</v>
      </c>
      <c r="F752" s="533" t="str">
        <f t="shared" si="673"/>
        <v>ME</v>
      </c>
      <c r="G752" s="533" t="s">
        <v>2725</v>
      </c>
      <c r="H752" s="533">
        <v>751</v>
      </c>
      <c r="I752" s="533" t="str">
        <f t="shared" si="730"/>
        <v>Above Ground / Underground , Soil, Waste and Vent Piping</v>
      </c>
      <c r="J752" s="533" t="str">
        <f t="shared" si="731"/>
        <v>Above Ground / Underground , Soil, Waste and Vent Piping</v>
      </c>
      <c r="K752" s="131"/>
      <c r="L752" s="96" t="s">
        <v>628</v>
      </c>
      <c r="M752" s="93"/>
      <c r="N752" s="196"/>
      <c r="O752" s="373">
        <v>0</v>
      </c>
      <c r="P752" s="127"/>
      <c r="Q752" s="131"/>
      <c r="R752" s="131"/>
      <c r="S752" s="131"/>
      <c r="T752" s="131"/>
      <c r="U752" s="131"/>
      <c r="V752" s="131"/>
      <c r="W752" s="131"/>
      <c r="X752" s="131" t="s">
        <v>628</v>
      </c>
      <c r="Y752" s="96"/>
      <c r="Z752" s="366"/>
      <c r="AA752" s="365">
        <v>0</v>
      </c>
      <c r="AB752" s="373"/>
      <c r="AC752" s="373"/>
    </row>
    <row r="753" spans="1:29" ht="15.75" hidden="1">
      <c r="A753" s="533" t="s">
        <v>2727</v>
      </c>
      <c r="B753" s="533">
        <v>22</v>
      </c>
      <c r="C753" s="533" t="s">
        <v>588</v>
      </c>
      <c r="D753" s="572" t="s">
        <v>2008</v>
      </c>
      <c r="E753" s="571" t="str">
        <f t="shared" si="732"/>
        <v xml:space="preserve"> SANITARY WASTE AND VENT PIPING</v>
      </c>
      <c r="F753" s="533" t="str">
        <f t="shared" si="673"/>
        <v>ME</v>
      </c>
      <c r="G753" s="533" t="s">
        <v>2725</v>
      </c>
      <c r="H753" s="533">
        <v>752</v>
      </c>
      <c r="I753" s="533" t="str">
        <f t="shared" si="730"/>
        <v xml:space="preserve">PVC pipes </v>
      </c>
      <c r="J753" s="533" t="str">
        <f t="shared" si="731"/>
        <v xml:space="preserve">PVC pipes </v>
      </c>
      <c r="K753" s="95"/>
      <c r="L753" s="131" t="s">
        <v>629</v>
      </c>
      <c r="M753" s="94"/>
      <c r="N753" s="98"/>
      <c r="O753" s="373">
        <v>0</v>
      </c>
      <c r="P753" s="127"/>
      <c r="Q753" s="158"/>
      <c r="R753" s="158"/>
      <c r="S753" s="158"/>
      <c r="T753" s="158"/>
      <c r="U753" s="158"/>
      <c r="V753" s="158"/>
      <c r="W753" s="158"/>
      <c r="X753" s="95" t="s">
        <v>629</v>
      </c>
      <c r="Y753" s="131"/>
      <c r="Z753" s="367"/>
      <c r="AA753" s="302">
        <v>0</v>
      </c>
      <c r="AB753" s="373"/>
      <c r="AC753" s="373"/>
    </row>
    <row r="754" spans="1:29" ht="15.75" hidden="1">
      <c r="A754" s="533" t="s">
        <v>2727</v>
      </c>
      <c r="B754" s="533">
        <v>22</v>
      </c>
      <c r="C754" s="533" t="s">
        <v>588</v>
      </c>
      <c r="D754" s="572" t="s">
        <v>2008</v>
      </c>
      <c r="E754" s="571" t="str">
        <f t="shared" si="732"/>
        <v xml:space="preserve"> SANITARY WASTE AND VENT PIPING</v>
      </c>
      <c r="F754" s="533" t="str">
        <f t="shared" si="673"/>
        <v>ME</v>
      </c>
      <c r="G754" s="533" t="s">
        <v>2722</v>
      </c>
      <c r="H754" s="533">
        <v>753</v>
      </c>
      <c r="I754" s="533" t="str">
        <f t="shared" ref="I754:J754" si="733">I752</f>
        <v>Above Ground / Underground , Soil, Waste and Vent Piping</v>
      </c>
      <c r="J754" s="533" t="str">
        <f t="shared" si="733"/>
        <v>Above Ground / Underground , Soil, Waste and Vent Piping</v>
      </c>
      <c r="K754" s="95" t="s">
        <v>45</v>
      </c>
      <c r="L754" s="95" t="s">
        <v>630</v>
      </c>
      <c r="M754" s="251">
        <v>167</v>
      </c>
      <c r="N754" s="98" t="s">
        <v>95</v>
      </c>
      <c r="O754" s="373">
        <v>13</v>
      </c>
      <c r="P754" s="25">
        <f t="shared" ref="P754:P758" si="734">O754*M754</f>
        <v>2171</v>
      </c>
      <c r="Q754" s="158"/>
      <c r="R754" s="158"/>
      <c r="S754" s="158"/>
      <c r="T754" s="158"/>
      <c r="U754" s="158"/>
      <c r="V754" s="158"/>
      <c r="W754" s="158"/>
      <c r="X754" s="95" t="s">
        <v>630</v>
      </c>
      <c r="Y754" s="95">
        <v>167</v>
      </c>
      <c r="Z754" s="460" t="s">
        <v>95</v>
      </c>
      <c r="AA754" s="302">
        <v>13</v>
      </c>
      <c r="AB754" s="373">
        <v>2171</v>
      </c>
      <c r="AC754" s="373"/>
    </row>
    <row r="755" spans="1:29" ht="15.75" hidden="1">
      <c r="A755" s="533" t="s">
        <v>2727</v>
      </c>
      <c r="B755" s="533">
        <v>22</v>
      </c>
      <c r="C755" s="533" t="s">
        <v>588</v>
      </c>
      <c r="D755" s="572" t="s">
        <v>2008</v>
      </c>
      <c r="E755" s="571" t="str">
        <f t="shared" si="732"/>
        <v xml:space="preserve"> SANITARY WASTE AND VENT PIPING</v>
      </c>
      <c r="F755" s="533" t="str">
        <f t="shared" si="673"/>
        <v>ME</v>
      </c>
      <c r="G755" s="533" t="s">
        <v>2722</v>
      </c>
      <c r="H755" s="533">
        <v>754</v>
      </c>
      <c r="I755" s="533" t="str">
        <f t="shared" ref="I755:J755" si="735">I753</f>
        <v xml:space="preserve">PVC pipes </v>
      </c>
      <c r="J755" s="533" t="str">
        <f t="shared" si="735"/>
        <v xml:space="preserve">PVC pipes </v>
      </c>
      <c r="K755" s="95" t="s">
        <v>48</v>
      </c>
      <c r="L755" s="95" t="s">
        <v>558</v>
      </c>
      <c r="M755" s="252">
        <v>475</v>
      </c>
      <c r="N755" s="98" t="s">
        <v>95</v>
      </c>
      <c r="O755" s="373">
        <v>15</v>
      </c>
      <c r="P755" s="25">
        <f t="shared" si="734"/>
        <v>7125</v>
      </c>
      <c r="Q755" s="158"/>
      <c r="R755" s="158"/>
      <c r="S755" s="158"/>
      <c r="T755" s="158"/>
      <c r="U755" s="158"/>
      <c r="V755" s="158"/>
      <c r="W755" s="158"/>
      <c r="X755" s="95" t="s">
        <v>558</v>
      </c>
      <c r="Y755" s="95">
        <v>475</v>
      </c>
      <c r="Z755" s="461" t="s">
        <v>95</v>
      </c>
      <c r="AA755" s="302">
        <v>15</v>
      </c>
      <c r="AB755" s="373">
        <v>7125</v>
      </c>
      <c r="AC755" s="373"/>
    </row>
    <row r="756" spans="1:29" ht="15.75" hidden="1">
      <c r="A756" s="533" t="s">
        <v>2727</v>
      </c>
      <c r="B756" s="533">
        <v>22</v>
      </c>
      <c r="C756" s="533" t="s">
        <v>588</v>
      </c>
      <c r="D756" s="572" t="s">
        <v>2008</v>
      </c>
      <c r="E756" s="571" t="str">
        <f t="shared" si="732"/>
        <v xml:space="preserve"> SANITARY WASTE AND VENT PIPING</v>
      </c>
      <c r="F756" s="533" t="str">
        <f t="shared" si="673"/>
        <v>ME</v>
      </c>
      <c r="G756" s="533" t="s">
        <v>2722</v>
      </c>
      <c r="H756" s="533">
        <v>755</v>
      </c>
      <c r="I756" s="533" t="str">
        <f t="shared" ref="I756:J756" si="736">I754</f>
        <v>Above Ground / Underground , Soil, Waste and Vent Piping</v>
      </c>
      <c r="J756" s="533" t="str">
        <f t="shared" si="736"/>
        <v>Above Ground / Underground , Soil, Waste and Vent Piping</v>
      </c>
      <c r="K756" s="95" t="s">
        <v>50</v>
      </c>
      <c r="L756" s="95" t="s">
        <v>631</v>
      </c>
      <c r="M756" s="252">
        <v>97</v>
      </c>
      <c r="N756" s="98" t="s">
        <v>95</v>
      </c>
      <c r="O756" s="373">
        <v>18</v>
      </c>
      <c r="P756" s="25">
        <f t="shared" si="734"/>
        <v>1746</v>
      </c>
      <c r="Q756" s="158"/>
      <c r="R756" s="158"/>
      <c r="S756" s="158"/>
      <c r="T756" s="158"/>
      <c r="U756" s="158"/>
      <c r="V756" s="158"/>
      <c r="W756" s="158"/>
      <c r="X756" s="95" t="s">
        <v>631</v>
      </c>
      <c r="Y756" s="95">
        <v>97</v>
      </c>
      <c r="Z756" s="461" t="s">
        <v>95</v>
      </c>
      <c r="AA756" s="302">
        <v>18</v>
      </c>
      <c r="AB756" s="373">
        <v>1746</v>
      </c>
      <c r="AC756" s="373"/>
    </row>
    <row r="757" spans="1:29" ht="16.5" hidden="1" thickBot="1">
      <c r="A757" s="533" t="s">
        <v>2727</v>
      </c>
      <c r="B757" s="533">
        <v>22</v>
      </c>
      <c r="C757" s="533" t="s">
        <v>588</v>
      </c>
      <c r="D757" s="572" t="s">
        <v>2008</v>
      </c>
      <c r="E757" s="571" t="str">
        <f t="shared" si="732"/>
        <v xml:space="preserve"> SANITARY WASTE AND VENT PIPING</v>
      </c>
      <c r="F757" s="533" t="str">
        <f t="shared" si="673"/>
        <v>ME</v>
      </c>
      <c r="G757" s="533" t="s">
        <v>2722</v>
      </c>
      <c r="H757" s="533">
        <v>756</v>
      </c>
      <c r="I757" s="533" t="str">
        <f t="shared" ref="I757:J757" si="737">I755</f>
        <v xml:space="preserve">PVC pipes </v>
      </c>
      <c r="J757" s="533" t="str">
        <f t="shared" si="737"/>
        <v xml:space="preserve">PVC pipes </v>
      </c>
      <c r="K757" s="95" t="s">
        <v>76</v>
      </c>
      <c r="L757" s="95" t="s">
        <v>632</v>
      </c>
      <c r="M757" s="253">
        <v>265</v>
      </c>
      <c r="N757" s="98" t="s">
        <v>95</v>
      </c>
      <c r="O757" s="373">
        <v>20</v>
      </c>
      <c r="P757" s="25">
        <f t="shared" si="734"/>
        <v>5300</v>
      </c>
      <c r="Q757" s="158"/>
      <c r="R757" s="158"/>
      <c r="S757" s="158"/>
      <c r="T757" s="158"/>
      <c r="U757" s="158"/>
      <c r="V757" s="158"/>
      <c r="W757" s="158"/>
      <c r="X757" s="95" t="s">
        <v>632</v>
      </c>
      <c r="Y757" s="95">
        <v>265</v>
      </c>
      <c r="Z757" s="462" t="s">
        <v>95</v>
      </c>
      <c r="AA757" s="302">
        <v>20</v>
      </c>
      <c r="AB757" s="373">
        <v>5300</v>
      </c>
      <c r="AC757" s="373"/>
    </row>
    <row r="758" spans="1:29" ht="15.75" hidden="1">
      <c r="A758" s="533" t="s">
        <v>2727</v>
      </c>
      <c r="B758" s="533">
        <v>22</v>
      </c>
      <c r="C758" s="533" t="s">
        <v>588</v>
      </c>
      <c r="D758" s="572" t="s">
        <v>2008</v>
      </c>
      <c r="E758" s="571" t="str">
        <f t="shared" si="732"/>
        <v xml:space="preserve"> SANITARY WASTE AND VENT PIPING</v>
      </c>
      <c r="F758" s="533" t="str">
        <f t="shared" si="673"/>
        <v>ME</v>
      </c>
      <c r="G758" s="533" t="s">
        <v>2722</v>
      </c>
      <c r="H758" s="533">
        <v>757</v>
      </c>
      <c r="I758" s="533" t="str">
        <f t="shared" ref="I758:J758" si="738">I756</f>
        <v>Above Ground / Underground , Soil, Waste and Vent Piping</v>
      </c>
      <c r="J758" s="533" t="str">
        <f t="shared" si="738"/>
        <v>Above Ground / Underground , Soil, Waste and Vent Piping</v>
      </c>
      <c r="K758" s="95" t="s">
        <v>77</v>
      </c>
      <c r="L758" s="95" t="s">
        <v>562</v>
      </c>
      <c r="M758" s="94">
        <v>55</v>
      </c>
      <c r="N758" s="98" t="s">
        <v>95</v>
      </c>
      <c r="O758" s="373">
        <v>23</v>
      </c>
      <c r="P758" s="25">
        <f t="shared" si="734"/>
        <v>1265</v>
      </c>
      <c r="Q758" s="158"/>
      <c r="R758" s="158"/>
      <c r="S758" s="158"/>
      <c r="T758" s="158"/>
      <c r="U758" s="158"/>
      <c r="V758" s="158"/>
      <c r="W758" s="158"/>
      <c r="X758" s="95" t="s">
        <v>562</v>
      </c>
      <c r="Y758" s="95">
        <v>55</v>
      </c>
      <c r="Z758" s="367" t="s">
        <v>95</v>
      </c>
      <c r="AA758" s="302">
        <v>23</v>
      </c>
      <c r="AB758" s="373">
        <v>1265</v>
      </c>
      <c r="AC758" s="373"/>
    </row>
    <row r="759" spans="1:29" ht="15.75" hidden="1">
      <c r="A759" s="533" t="s">
        <v>2727</v>
      </c>
      <c r="B759" s="533">
        <v>22</v>
      </c>
      <c r="C759" s="533" t="s">
        <v>588</v>
      </c>
      <c r="D759" s="572" t="s">
        <v>2008</v>
      </c>
      <c r="E759" s="571" t="str">
        <f t="shared" si="732"/>
        <v xml:space="preserve"> SANITARY WASTE AND VENT PIPING</v>
      </c>
      <c r="F759" s="533" t="str">
        <f t="shared" si="673"/>
        <v>ME</v>
      </c>
      <c r="G759" s="533" t="s">
        <v>2725</v>
      </c>
      <c r="H759" s="533">
        <v>758</v>
      </c>
      <c r="I759" s="533" t="str">
        <f t="shared" ref="I759:I760" si="739">L759</f>
        <v>Underground, soil, waste and vent piping connecting inspection chambers</v>
      </c>
      <c r="J759" s="533" t="str">
        <f t="shared" ref="J759:J760" si="740">L759</f>
        <v>Underground, soil, waste and vent piping connecting inspection chambers</v>
      </c>
      <c r="K759" s="131"/>
      <c r="L759" s="96" t="s">
        <v>633</v>
      </c>
      <c r="M759" s="93"/>
      <c r="N759" s="98"/>
      <c r="O759" s="373">
        <v>0</v>
      </c>
      <c r="P759" s="127"/>
      <c r="Q759" s="131"/>
      <c r="R759" s="131"/>
      <c r="S759" s="131"/>
      <c r="T759" s="131"/>
      <c r="U759" s="131"/>
      <c r="V759" s="131"/>
      <c r="W759" s="131"/>
      <c r="X759" s="131" t="s">
        <v>633</v>
      </c>
      <c r="Y759" s="96"/>
      <c r="Z759" s="366"/>
      <c r="AA759" s="302">
        <v>0</v>
      </c>
      <c r="AB759" s="373"/>
      <c r="AC759" s="373"/>
    </row>
    <row r="760" spans="1:29" ht="15.75" hidden="1">
      <c r="A760" s="533" t="s">
        <v>2727</v>
      </c>
      <c r="B760" s="533">
        <v>22</v>
      </c>
      <c r="C760" s="533" t="s">
        <v>588</v>
      </c>
      <c r="D760" s="572" t="s">
        <v>2008</v>
      </c>
      <c r="E760" s="571" t="str">
        <f t="shared" si="732"/>
        <v xml:space="preserve"> SANITARY WASTE AND VENT PIPING</v>
      </c>
      <c r="F760" s="533" t="str">
        <f t="shared" si="673"/>
        <v>ME</v>
      </c>
      <c r="G760" s="533" t="s">
        <v>2725</v>
      </c>
      <c r="H760" s="533">
        <v>759</v>
      </c>
      <c r="I760" s="533" t="str">
        <f t="shared" si="739"/>
        <v>PVC pipes</v>
      </c>
      <c r="J760" s="533" t="str">
        <f t="shared" si="740"/>
        <v>PVC pipes</v>
      </c>
      <c r="K760" s="95"/>
      <c r="L760" s="128" t="s">
        <v>634</v>
      </c>
      <c r="M760" s="115"/>
      <c r="N760" s="98"/>
      <c r="O760" s="373">
        <v>0</v>
      </c>
      <c r="P760" s="127"/>
      <c r="Q760" s="158"/>
      <c r="R760" s="158"/>
      <c r="S760" s="158"/>
      <c r="T760" s="158"/>
      <c r="U760" s="158"/>
      <c r="V760" s="158"/>
      <c r="W760" s="158"/>
      <c r="X760" s="95" t="s">
        <v>634</v>
      </c>
      <c r="Y760" s="128"/>
      <c r="Z760" s="459"/>
      <c r="AA760" s="302">
        <v>0</v>
      </c>
      <c r="AB760" s="373"/>
      <c r="AC760" s="373"/>
    </row>
    <row r="761" spans="1:29" ht="15.75" hidden="1">
      <c r="A761" s="533" t="s">
        <v>2727</v>
      </c>
      <c r="B761" s="533">
        <v>22</v>
      </c>
      <c r="C761" s="533" t="s">
        <v>588</v>
      </c>
      <c r="D761" s="572" t="s">
        <v>2008</v>
      </c>
      <c r="E761" s="571" t="str">
        <f t="shared" si="732"/>
        <v xml:space="preserve"> SANITARY WASTE AND VENT PIPING</v>
      </c>
      <c r="F761" s="533" t="str">
        <f t="shared" si="673"/>
        <v>ME</v>
      </c>
      <c r="G761" s="533" t="s">
        <v>2722</v>
      </c>
      <c r="H761" s="533">
        <v>760</v>
      </c>
      <c r="I761" s="533" t="str">
        <f>I759</f>
        <v>Underground, soil, waste and vent piping connecting inspection chambers</v>
      </c>
      <c r="J761" s="533" t="str">
        <f>J759</f>
        <v>Underground, soil, waste and vent piping connecting inspection chambers</v>
      </c>
      <c r="K761" s="95" t="s">
        <v>13</v>
      </c>
      <c r="L761" s="130" t="s">
        <v>562</v>
      </c>
      <c r="M761" s="115">
        <v>185</v>
      </c>
      <c r="N761" s="98" t="s">
        <v>95</v>
      </c>
      <c r="O761" s="373">
        <v>35</v>
      </c>
      <c r="P761" s="25">
        <f>O761*M761</f>
        <v>6475</v>
      </c>
      <c r="Q761" s="158"/>
      <c r="R761" s="158"/>
      <c r="S761" s="158"/>
      <c r="T761" s="158"/>
      <c r="U761" s="158"/>
      <c r="V761" s="158"/>
      <c r="W761" s="158"/>
      <c r="X761" s="95" t="s">
        <v>562</v>
      </c>
      <c r="Y761" s="130">
        <v>185</v>
      </c>
      <c r="Z761" s="459" t="s">
        <v>95</v>
      </c>
      <c r="AA761" s="302">
        <v>35</v>
      </c>
      <c r="AB761" s="373">
        <v>6475</v>
      </c>
      <c r="AC761" s="373"/>
    </row>
    <row r="762" spans="1:29" ht="15.75" hidden="1">
      <c r="A762" s="533" t="s">
        <v>2727</v>
      </c>
      <c r="B762" s="533">
        <v>22</v>
      </c>
      <c r="C762" s="533" t="s">
        <v>588</v>
      </c>
      <c r="D762" s="572" t="s">
        <v>2008</v>
      </c>
      <c r="E762" s="571" t="str">
        <f t="shared" si="732"/>
        <v xml:space="preserve"> SANITARY WASTE AND VENT PIPING</v>
      </c>
      <c r="F762" s="533" t="str">
        <f t="shared" ref="F762:F825" si="741">VLOOKUP(D:D,trade,3,FALSE)</f>
        <v>ME</v>
      </c>
      <c r="G762" s="533" t="s">
        <v>2725</v>
      </c>
      <c r="H762" s="533">
        <v>761</v>
      </c>
      <c r="I762" s="533" t="str">
        <f>L762</f>
        <v xml:space="preserve">Inspection Chambers </v>
      </c>
      <c r="J762" s="533" t="str">
        <f>L762</f>
        <v xml:space="preserve">Inspection Chambers </v>
      </c>
      <c r="K762" s="95"/>
      <c r="L762" s="131" t="s">
        <v>635</v>
      </c>
      <c r="M762" s="94"/>
      <c r="N762" s="98"/>
      <c r="O762" s="373">
        <v>0</v>
      </c>
      <c r="P762" s="127"/>
      <c r="Q762" s="158"/>
      <c r="R762" s="158"/>
      <c r="S762" s="158"/>
      <c r="T762" s="158"/>
      <c r="U762" s="158"/>
      <c r="V762" s="158"/>
      <c r="W762" s="158"/>
      <c r="X762" s="95" t="s">
        <v>635</v>
      </c>
      <c r="Y762" s="131"/>
      <c r="Z762" s="367"/>
      <c r="AA762" s="302">
        <v>0</v>
      </c>
      <c r="AB762" s="373"/>
      <c r="AC762" s="373"/>
    </row>
    <row r="763" spans="1:29" ht="15.75" hidden="1">
      <c r="A763" s="533" t="s">
        <v>2727</v>
      </c>
      <c r="B763" s="533">
        <v>22</v>
      </c>
      <c r="C763" s="533" t="s">
        <v>588</v>
      </c>
      <c r="D763" s="572" t="s">
        <v>2008</v>
      </c>
      <c r="E763" s="571" t="str">
        <f t="shared" si="732"/>
        <v xml:space="preserve"> SANITARY WASTE AND VENT PIPING</v>
      </c>
      <c r="F763" s="533" t="str">
        <f t="shared" si="741"/>
        <v>ME</v>
      </c>
      <c r="G763" s="533" t="s">
        <v>2722</v>
      </c>
      <c r="H763" s="533">
        <v>762</v>
      </c>
      <c r="I763" s="533" t="str">
        <f>I761</f>
        <v>Underground, soil, waste and vent piping connecting inspection chambers</v>
      </c>
      <c r="J763" s="533" t="str">
        <f>J761</f>
        <v>Underground, soil, waste and vent piping connecting inspection chambers</v>
      </c>
      <c r="K763" s="95" t="s">
        <v>15</v>
      </c>
      <c r="L763" s="95" t="s">
        <v>636</v>
      </c>
      <c r="M763" s="94">
        <v>5</v>
      </c>
      <c r="N763" s="98" t="s">
        <v>39</v>
      </c>
      <c r="O763" s="373">
        <v>175</v>
      </c>
      <c r="P763" s="25">
        <f>O763*M763</f>
        <v>875</v>
      </c>
      <c r="Q763" s="158"/>
      <c r="R763" s="158"/>
      <c r="S763" s="158"/>
      <c r="T763" s="158"/>
      <c r="U763" s="158"/>
      <c r="V763" s="158"/>
      <c r="W763" s="158"/>
      <c r="X763" s="95" t="s">
        <v>636</v>
      </c>
      <c r="Y763" s="95">
        <v>5</v>
      </c>
      <c r="Z763" s="367" t="s">
        <v>39</v>
      </c>
      <c r="AA763" s="302">
        <v>175</v>
      </c>
      <c r="AB763" s="373">
        <v>875</v>
      </c>
      <c r="AC763" s="373"/>
    </row>
    <row r="764" spans="1:29" ht="15.75" hidden="1">
      <c r="A764" s="533" t="s">
        <v>2727</v>
      </c>
      <c r="B764" s="533">
        <v>22</v>
      </c>
      <c r="C764" s="533" t="s">
        <v>588</v>
      </c>
      <c r="D764" s="572" t="s">
        <v>2008</v>
      </c>
      <c r="E764" s="571" t="str">
        <f t="shared" si="732"/>
        <v xml:space="preserve"> SANITARY WASTE AND VENT PIPING</v>
      </c>
      <c r="F764" s="533" t="str">
        <f t="shared" si="741"/>
        <v>ME</v>
      </c>
      <c r="G764" s="533" t="s">
        <v>2725</v>
      </c>
      <c r="H764" s="533">
        <v>763</v>
      </c>
      <c r="I764" s="533" t="str">
        <f t="shared" ref="I764:I765" si="742">L764</f>
        <v>Aboveground / Underground , Soil, Waste Force Mains</v>
      </c>
      <c r="J764" s="533" t="str">
        <f t="shared" ref="J764:J765" si="743">L764</f>
        <v>Aboveground / Underground , Soil, Waste Force Mains</v>
      </c>
      <c r="K764" s="131"/>
      <c r="L764" s="96" t="s">
        <v>637</v>
      </c>
      <c r="M764" s="93"/>
      <c r="N764" s="196"/>
      <c r="O764" s="373">
        <v>0</v>
      </c>
      <c r="P764" s="127"/>
      <c r="Q764" s="131"/>
      <c r="R764" s="131"/>
      <c r="S764" s="131"/>
      <c r="T764" s="131"/>
      <c r="U764" s="131"/>
      <c r="V764" s="131"/>
      <c r="W764" s="131"/>
      <c r="X764" s="131" t="s">
        <v>637</v>
      </c>
      <c r="Y764" s="96"/>
      <c r="Z764" s="366"/>
      <c r="AA764" s="365">
        <v>0</v>
      </c>
      <c r="AB764" s="373"/>
      <c r="AC764" s="373"/>
    </row>
    <row r="765" spans="1:29" ht="15.75" hidden="1">
      <c r="A765" s="533" t="s">
        <v>2727</v>
      </c>
      <c r="B765" s="533">
        <v>22</v>
      </c>
      <c r="C765" s="533" t="s">
        <v>588</v>
      </c>
      <c r="D765" s="572" t="s">
        <v>2008</v>
      </c>
      <c r="E765" s="571" t="str">
        <f t="shared" si="732"/>
        <v xml:space="preserve"> SANITARY WASTE AND VENT PIPING</v>
      </c>
      <c r="F765" s="533" t="str">
        <f t="shared" si="741"/>
        <v>ME</v>
      </c>
      <c r="G765" s="533" t="s">
        <v>2725</v>
      </c>
      <c r="H765" s="533">
        <v>764</v>
      </c>
      <c r="I765" s="533" t="str">
        <f t="shared" si="742"/>
        <v>Ductile-iron pipes</v>
      </c>
      <c r="J765" s="533" t="str">
        <f t="shared" si="743"/>
        <v>Ductile-iron pipes</v>
      </c>
      <c r="K765" s="95"/>
      <c r="L765" s="131" t="s">
        <v>638</v>
      </c>
      <c r="M765" s="94"/>
      <c r="N765" s="98"/>
      <c r="O765" s="373">
        <v>0</v>
      </c>
      <c r="P765" s="127"/>
      <c r="Q765" s="158"/>
      <c r="R765" s="158"/>
      <c r="S765" s="158"/>
      <c r="T765" s="158"/>
      <c r="U765" s="158"/>
      <c r="V765" s="158"/>
      <c r="W765" s="158"/>
      <c r="X765" s="95" t="s">
        <v>638</v>
      </c>
      <c r="Y765" s="131"/>
      <c r="Z765" s="367"/>
      <c r="AA765" s="302">
        <v>0</v>
      </c>
      <c r="AB765" s="373"/>
      <c r="AC765" s="373"/>
    </row>
    <row r="766" spans="1:29" ht="15.75" hidden="1">
      <c r="A766" s="533" t="s">
        <v>2727</v>
      </c>
      <c r="B766" s="533">
        <v>22</v>
      </c>
      <c r="C766" s="533" t="s">
        <v>588</v>
      </c>
      <c r="D766" s="572" t="s">
        <v>2008</v>
      </c>
      <c r="E766" s="571" t="str">
        <f t="shared" si="732"/>
        <v xml:space="preserve"> SANITARY WASTE AND VENT PIPING</v>
      </c>
      <c r="F766" s="533" t="str">
        <f t="shared" si="741"/>
        <v>ME</v>
      </c>
      <c r="G766" s="533" t="s">
        <v>2722</v>
      </c>
      <c r="H766" s="533">
        <v>765</v>
      </c>
      <c r="I766" s="533" t="str">
        <f>I764</f>
        <v>Aboveground / Underground , Soil, Waste Force Mains</v>
      </c>
      <c r="J766" s="533" t="str">
        <f>J764</f>
        <v>Aboveground / Underground , Soil, Waste Force Mains</v>
      </c>
      <c r="K766" s="95" t="s">
        <v>17</v>
      </c>
      <c r="L766" s="95" t="s">
        <v>558</v>
      </c>
      <c r="M766" s="94">
        <v>15</v>
      </c>
      <c r="N766" s="98" t="s">
        <v>95</v>
      </c>
      <c r="O766" s="373">
        <v>28</v>
      </c>
      <c r="P766" s="25">
        <f>O766*M766</f>
        <v>420</v>
      </c>
      <c r="Q766" s="158"/>
      <c r="R766" s="158"/>
      <c r="S766" s="158"/>
      <c r="T766" s="158"/>
      <c r="U766" s="158"/>
      <c r="V766" s="158"/>
      <c r="W766" s="158"/>
      <c r="X766" s="95" t="s">
        <v>558</v>
      </c>
      <c r="Y766" s="95">
        <v>15</v>
      </c>
      <c r="Z766" s="367" t="s">
        <v>95</v>
      </c>
      <c r="AA766" s="302">
        <v>28</v>
      </c>
      <c r="AB766" s="373">
        <v>420</v>
      </c>
      <c r="AC766" s="373"/>
    </row>
    <row r="767" spans="1:29" ht="15.75" hidden="1">
      <c r="A767" s="533" t="s">
        <v>2727</v>
      </c>
      <c r="B767" s="533">
        <v>22</v>
      </c>
      <c r="C767" s="533" t="s">
        <v>588</v>
      </c>
      <c r="D767" s="572" t="s">
        <v>2008</v>
      </c>
      <c r="E767" s="571" t="str">
        <f t="shared" si="732"/>
        <v xml:space="preserve"> SANITARY WASTE AND VENT PIPING</v>
      </c>
      <c r="F767" s="533" t="str">
        <f t="shared" si="741"/>
        <v>ME</v>
      </c>
      <c r="G767" s="533" t="s">
        <v>2725</v>
      </c>
      <c r="H767" s="533">
        <v>766</v>
      </c>
      <c r="I767" s="533" t="str">
        <f t="shared" ref="I767:I768" si="744">L767</f>
        <v>Aboveground , Storm Drainage Piping</v>
      </c>
      <c r="J767" s="533" t="str">
        <f t="shared" ref="J767:J768" si="745">L767</f>
        <v>Aboveground , Storm Drainage Piping</v>
      </c>
      <c r="K767" s="95"/>
      <c r="L767" s="131" t="s">
        <v>639</v>
      </c>
      <c r="M767" s="94"/>
      <c r="N767" s="98"/>
      <c r="O767" s="373">
        <v>0</v>
      </c>
      <c r="P767" s="127"/>
      <c r="Q767" s="158"/>
      <c r="R767" s="158"/>
      <c r="S767" s="158"/>
      <c r="T767" s="158"/>
      <c r="U767" s="158"/>
      <c r="V767" s="158"/>
      <c r="W767" s="158"/>
      <c r="X767" s="95" t="s">
        <v>639</v>
      </c>
      <c r="Y767" s="131"/>
      <c r="Z767" s="367"/>
      <c r="AA767" s="302">
        <v>0</v>
      </c>
      <c r="AB767" s="373"/>
      <c r="AC767" s="373"/>
    </row>
    <row r="768" spans="1:29" ht="15.75" hidden="1">
      <c r="A768" s="533" t="s">
        <v>2727</v>
      </c>
      <c r="B768" s="533">
        <v>22</v>
      </c>
      <c r="C768" s="533" t="s">
        <v>588</v>
      </c>
      <c r="D768" s="572" t="s">
        <v>2008</v>
      </c>
      <c r="E768" s="571" t="str">
        <f t="shared" si="732"/>
        <v xml:space="preserve"> SANITARY WASTE AND VENT PIPING</v>
      </c>
      <c r="F768" s="533" t="str">
        <f t="shared" si="741"/>
        <v>ME</v>
      </c>
      <c r="G768" s="533" t="s">
        <v>2725</v>
      </c>
      <c r="H768" s="533">
        <v>767</v>
      </c>
      <c r="I768" s="533" t="str">
        <f t="shared" si="744"/>
        <v>PVC pipes</v>
      </c>
      <c r="J768" s="533" t="str">
        <f t="shared" si="745"/>
        <v>PVC pipes</v>
      </c>
      <c r="K768" s="95"/>
      <c r="L768" s="131" t="s">
        <v>634</v>
      </c>
      <c r="M768" s="94"/>
      <c r="N768" s="98"/>
      <c r="O768" s="373">
        <v>0</v>
      </c>
      <c r="P768" s="127"/>
      <c r="Q768" s="158"/>
      <c r="R768" s="158"/>
      <c r="S768" s="158"/>
      <c r="T768" s="158"/>
      <c r="U768" s="158"/>
      <c r="V768" s="158"/>
      <c r="W768" s="158"/>
      <c r="X768" s="95" t="s">
        <v>634</v>
      </c>
      <c r="Y768" s="131"/>
      <c r="Z768" s="367"/>
      <c r="AA768" s="302">
        <v>0</v>
      </c>
      <c r="AB768" s="373"/>
      <c r="AC768" s="373"/>
    </row>
    <row r="769" spans="1:29" ht="15.75" hidden="1">
      <c r="A769" s="533" t="s">
        <v>2727</v>
      </c>
      <c r="B769" s="533">
        <v>22</v>
      </c>
      <c r="C769" s="533" t="s">
        <v>588</v>
      </c>
      <c r="D769" s="572" t="s">
        <v>2008</v>
      </c>
      <c r="E769" s="571" t="str">
        <f t="shared" si="732"/>
        <v xml:space="preserve"> SANITARY WASTE AND VENT PIPING</v>
      </c>
      <c r="F769" s="533" t="str">
        <f t="shared" si="741"/>
        <v>ME</v>
      </c>
      <c r="G769" s="533" t="s">
        <v>2722</v>
      </c>
      <c r="H769" s="533">
        <v>768</v>
      </c>
      <c r="I769" s="533" t="str">
        <f t="shared" ref="I769:J769" si="746">I767</f>
        <v>Aboveground , Storm Drainage Piping</v>
      </c>
      <c r="J769" s="533" t="str">
        <f t="shared" si="746"/>
        <v>Aboveground , Storm Drainage Piping</v>
      </c>
      <c r="K769" s="95" t="s">
        <v>19</v>
      </c>
      <c r="L769" s="95" t="s">
        <v>558</v>
      </c>
      <c r="M769" s="94">
        <v>76</v>
      </c>
      <c r="N769" s="98" t="s">
        <v>95</v>
      </c>
      <c r="O769" s="373">
        <v>18</v>
      </c>
      <c r="P769" s="25">
        <f t="shared" ref="P769:P771" si="747">O769*M769</f>
        <v>1368</v>
      </c>
      <c r="Q769" s="158"/>
      <c r="R769" s="158"/>
      <c r="S769" s="158"/>
      <c r="T769" s="158"/>
      <c r="U769" s="158"/>
      <c r="V769" s="158"/>
      <c r="W769" s="158"/>
      <c r="X769" s="95" t="s">
        <v>558</v>
      </c>
      <c r="Y769" s="95">
        <v>76</v>
      </c>
      <c r="Z769" s="367" t="s">
        <v>95</v>
      </c>
      <c r="AA769" s="302">
        <v>18</v>
      </c>
      <c r="AB769" s="373">
        <v>1368</v>
      </c>
      <c r="AC769" s="373"/>
    </row>
    <row r="770" spans="1:29" ht="15.75" hidden="1">
      <c r="A770" s="533" t="s">
        <v>2727</v>
      </c>
      <c r="B770" s="533">
        <v>22</v>
      </c>
      <c r="C770" s="533" t="s">
        <v>588</v>
      </c>
      <c r="D770" s="572" t="s">
        <v>2008</v>
      </c>
      <c r="E770" s="571" t="str">
        <f t="shared" si="732"/>
        <v xml:space="preserve"> SANITARY WASTE AND VENT PIPING</v>
      </c>
      <c r="F770" s="533" t="str">
        <f t="shared" si="741"/>
        <v>ME</v>
      </c>
      <c r="G770" s="533" t="s">
        <v>2722</v>
      </c>
      <c r="H770" s="533">
        <v>769</v>
      </c>
      <c r="I770" s="533" t="str">
        <f t="shared" ref="I770:J770" si="748">I768</f>
        <v>PVC pipes</v>
      </c>
      <c r="J770" s="533" t="str">
        <f t="shared" si="748"/>
        <v>PVC pipes</v>
      </c>
      <c r="K770" s="95" t="s">
        <v>20</v>
      </c>
      <c r="L770" s="95" t="s">
        <v>560</v>
      </c>
      <c r="M770" s="94">
        <v>81</v>
      </c>
      <c r="N770" s="98" t="s">
        <v>95</v>
      </c>
      <c r="O770" s="373">
        <v>20</v>
      </c>
      <c r="P770" s="25">
        <f t="shared" si="747"/>
        <v>1620</v>
      </c>
      <c r="Q770" s="158"/>
      <c r="R770" s="158"/>
      <c r="S770" s="158"/>
      <c r="T770" s="158"/>
      <c r="U770" s="158"/>
      <c r="V770" s="158"/>
      <c r="W770" s="158"/>
      <c r="X770" s="95" t="s">
        <v>560</v>
      </c>
      <c r="Y770" s="95">
        <v>81</v>
      </c>
      <c r="Z770" s="367" t="s">
        <v>95</v>
      </c>
      <c r="AA770" s="302">
        <v>20</v>
      </c>
      <c r="AB770" s="373">
        <v>1620</v>
      </c>
      <c r="AC770" s="373"/>
    </row>
    <row r="771" spans="1:29" ht="15.75" hidden="1">
      <c r="A771" s="533" t="s">
        <v>2727</v>
      </c>
      <c r="B771" s="533">
        <v>22</v>
      </c>
      <c r="C771" s="533" t="s">
        <v>588</v>
      </c>
      <c r="D771" s="572" t="s">
        <v>2008</v>
      </c>
      <c r="E771" s="571" t="str">
        <f t="shared" si="732"/>
        <v xml:space="preserve"> SANITARY WASTE AND VENT PIPING</v>
      </c>
      <c r="F771" s="533" t="str">
        <f t="shared" si="741"/>
        <v>ME</v>
      </c>
      <c r="G771" s="533" t="s">
        <v>2722</v>
      </c>
      <c r="H771" s="533">
        <v>770</v>
      </c>
      <c r="I771" s="533" t="str">
        <f t="shared" ref="I771:J771" si="749">I769</f>
        <v>Aboveground , Storm Drainage Piping</v>
      </c>
      <c r="J771" s="533" t="str">
        <f t="shared" si="749"/>
        <v>Aboveground , Storm Drainage Piping</v>
      </c>
      <c r="K771" s="95" t="s">
        <v>21</v>
      </c>
      <c r="L771" s="95" t="s">
        <v>632</v>
      </c>
      <c r="M771" s="94">
        <v>19</v>
      </c>
      <c r="N771" s="98" t="s">
        <v>95</v>
      </c>
      <c r="O771" s="373">
        <v>23</v>
      </c>
      <c r="P771" s="25">
        <f t="shared" si="747"/>
        <v>437</v>
      </c>
      <c r="Q771" s="158"/>
      <c r="R771" s="158"/>
      <c r="S771" s="158"/>
      <c r="T771" s="158"/>
      <c r="U771" s="158"/>
      <c r="V771" s="158"/>
      <c r="W771" s="158"/>
      <c r="X771" s="95" t="s">
        <v>632</v>
      </c>
      <c r="Y771" s="95">
        <v>19</v>
      </c>
      <c r="Z771" s="367" t="s">
        <v>95</v>
      </c>
      <c r="AA771" s="302">
        <v>23</v>
      </c>
      <c r="AB771" s="373">
        <v>437</v>
      </c>
      <c r="AC771" s="373"/>
    </row>
    <row r="772" spans="1:29" ht="15.75" hidden="1">
      <c r="A772" s="533" t="s">
        <v>2727</v>
      </c>
      <c r="B772" s="533">
        <v>22</v>
      </c>
      <c r="C772" s="533" t="s">
        <v>588</v>
      </c>
      <c r="D772" s="572" t="s">
        <v>2745</v>
      </c>
      <c r="E772" s="571" t="s">
        <v>1255</v>
      </c>
      <c r="F772" s="533" t="s">
        <v>1821</v>
      </c>
      <c r="G772" s="533" t="s">
        <v>2725</v>
      </c>
      <c r="H772" s="533">
        <v>771</v>
      </c>
      <c r="I772" s="533" t="str">
        <f t="shared" ref="I772:I773" si="750">L772</f>
        <v>22112 - SANITARY WATER PIPING SPECIALTIES</v>
      </c>
      <c r="J772" s="533" t="str">
        <f t="shared" ref="J772:J773" si="751">L772</f>
        <v>22112 - SANITARY WATER PIPING SPECIALTIES</v>
      </c>
      <c r="K772" s="131"/>
      <c r="L772" s="131" t="s">
        <v>640</v>
      </c>
      <c r="M772" s="131"/>
      <c r="N772" s="132"/>
      <c r="O772" s="373">
        <v>0</v>
      </c>
      <c r="P772" s="127"/>
      <c r="Q772" s="132"/>
      <c r="R772" s="132"/>
      <c r="S772" s="132"/>
      <c r="T772" s="132"/>
      <c r="U772" s="132"/>
      <c r="V772" s="132"/>
      <c r="W772" s="132"/>
      <c r="X772" s="131" t="s">
        <v>640</v>
      </c>
      <c r="Y772" s="131"/>
      <c r="Z772" s="466"/>
      <c r="AA772" s="139">
        <v>0</v>
      </c>
      <c r="AB772" s="373"/>
      <c r="AC772" s="373"/>
    </row>
    <row r="773" spans="1:29" ht="15.75" hidden="1">
      <c r="A773" s="533" t="s">
        <v>2727</v>
      </c>
      <c r="B773" s="533">
        <v>22</v>
      </c>
      <c r="C773" s="533" t="s">
        <v>588</v>
      </c>
      <c r="D773" s="572" t="s">
        <v>2745</v>
      </c>
      <c r="E773" s="571" t="str">
        <f t="shared" ref="E773:E786" si="752">E772</f>
        <v xml:space="preserve"> SANITARY WATER PIPING SPECIALTIES</v>
      </c>
      <c r="F773" s="533" t="s">
        <v>1821</v>
      </c>
      <c r="G773" s="533" t="s">
        <v>2725</v>
      </c>
      <c r="H773" s="533">
        <v>772</v>
      </c>
      <c r="I773" s="533" t="str">
        <f t="shared" si="750"/>
        <v>Floor drains</v>
      </c>
      <c r="J773" s="533" t="str">
        <f t="shared" si="751"/>
        <v>Floor drains</v>
      </c>
      <c r="K773" s="95"/>
      <c r="L773" s="131" t="s">
        <v>641</v>
      </c>
      <c r="M773" s="94"/>
      <c r="N773" s="98"/>
      <c r="O773" s="373">
        <v>0</v>
      </c>
      <c r="P773" s="127"/>
      <c r="Q773" s="158"/>
      <c r="R773" s="158"/>
      <c r="S773" s="158"/>
      <c r="T773" s="158"/>
      <c r="U773" s="158"/>
      <c r="V773" s="158"/>
      <c r="W773" s="158"/>
      <c r="X773" s="95" t="s">
        <v>641</v>
      </c>
      <c r="Y773" s="131"/>
      <c r="Z773" s="367"/>
      <c r="AA773" s="302">
        <v>0</v>
      </c>
      <c r="AB773" s="373"/>
      <c r="AC773" s="373"/>
    </row>
    <row r="774" spans="1:29" ht="16.5" hidden="1" thickBot="1">
      <c r="A774" s="533" t="s">
        <v>2727</v>
      </c>
      <c r="B774" s="533">
        <v>22</v>
      </c>
      <c r="C774" s="533" t="s">
        <v>588</v>
      </c>
      <c r="D774" s="572" t="s">
        <v>2745</v>
      </c>
      <c r="E774" s="571" t="str">
        <f t="shared" si="752"/>
        <v xml:space="preserve"> SANITARY WATER PIPING SPECIALTIES</v>
      </c>
      <c r="F774" s="533" t="s">
        <v>1821</v>
      </c>
      <c r="G774" s="533" t="s">
        <v>2722</v>
      </c>
      <c r="H774" s="533">
        <v>773</v>
      </c>
      <c r="I774" s="533" t="str">
        <f t="shared" ref="I774:J774" si="753">I772</f>
        <v>22112 - SANITARY WATER PIPING SPECIALTIES</v>
      </c>
      <c r="J774" s="533" t="str">
        <f t="shared" si="753"/>
        <v>22112 - SANITARY WATER PIPING SPECIALTIES</v>
      </c>
      <c r="K774" s="95" t="s">
        <v>45</v>
      </c>
      <c r="L774" s="95" t="s">
        <v>642</v>
      </c>
      <c r="M774" s="247">
        <v>18</v>
      </c>
      <c r="N774" s="98" t="s">
        <v>39</v>
      </c>
      <c r="O774" s="373">
        <v>69</v>
      </c>
      <c r="P774" s="25">
        <f t="shared" ref="P774:P775" si="754">O774*M774</f>
        <v>1242</v>
      </c>
      <c r="Q774" s="158"/>
      <c r="R774" s="158"/>
      <c r="S774" s="158"/>
      <c r="T774" s="158"/>
      <c r="U774" s="158"/>
      <c r="V774" s="158"/>
      <c r="W774" s="158"/>
      <c r="X774" s="95" t="s">
        <v>642</v>
      </c>
      <c r="Y774" s="95">
        <v>18</v>
      </c>
      <c r="Z774" s="463" t="s">
        <v>39</v>
      </c>
      <c r="AA774" s="302">
        <v>69</v>
      </c>
      <c r="AB774" s="373">
        <v>1242</v>
      </c>
      <c r="AC774" s="373"/>
    </row>
    <row r="775" spans="1:29" ht="15.75" hidden="1">
      <c r="A775" s="533" t="s">
        <v>2727</v>
      </c>
      <c r="B775" s="533">
        <v>22</v>
      </c>
      <c r="C775" s="533" t="s">
        <v>588</v>
      </c>
      <c r="D775" s="572" t="s">
        <v>2745</v>
      </c>
      <c r="E775" s="571" t="str">
        <f t="shared" si="752"/>
        <v xml:space="preserve"> SANITARY WATER PIPING SPECIALTIES</v>
      </c>
      <c r="F775" s="533" t="s">
        <v>1821</v>
      </c>
      <c r="G775" s="533" t="s">
        <v>2722</v>
      </c>
      <c r="H775" s="533">
        <v>774</v>
      </c>
      <c r="I775" s="533" t="str">
        <f t="shared" ref="I775:J775" si="755">I773</f>
        <v>Floor drains</v>
      </c>
      <c r="J775" s="533" t="str">
        <f t="shared" si="755"/>
        <v>Floor drains</v>
      </c>
      <c r="K775" s="264" t="s">
        <v>48</v>
      </c>
      <c r="L775" s="264" t="s">
        <v>643</v>
      </c>
      <c r="M775" s="226">
        <v>6</v>
      </c>
      <c r="N775" s="236" t="s">
        <v>39</v>
      </c>
      <c r="O775" s="373"/>
      <c r="P775" s="25">
        <f t="shared" si="754"/>
        <v>0</v>
      </c>
      <c r="Q775" s="158"/>
      <c r="R775" s="158"/>
      <c r="S775" s="158"/>
      <c r="T775" s="158"/>
      <c r="U775" s="158"/>
      <c r="V775" s="158"/>
      <c r="W775" s="158"/>
      <c r="X775" s="264" t="s">
        <v>643</v>
      </c>
      <c r="Y775" s="264">
        <v>6</v>
      </c>
      <c r="Z775" s="368" t="s">
        <v>39</v>
      </c>
      <c r="AA775" s="467"/>
      <c r="AB775" s="373">
        <v>0</v>
      </c>
      <c r="AC775" s="373"/>
    </row>
    <row r="776" spans="1:29" ht="15.75" hidden="1">
      <c r="A776" s="533" t="s">
        <v>2727</v>
      </c>
      <c r="B776" s="533">
        <v>22</v>
      </c>
      <c r="C776" s="533" t="s">
        <v>588</v>
      </c>
      <c r="D776" s="572" t="s">
        <v>2745</v>
      </c>
      <c r="E776" s="571" t="str">
        <f t="shared" si="752"/>
        <v xml:space="preserve"> SANITARY WATER PIPING SPECIALTIES</v>
      </c>
      <c r="F776" s="533" t="s">
        <v>1821</v>
      </c>
      <c r="G776" s="533" t="s">
        <v>2725</v>
      </c>
      <c r="H776" s="533">
        <v>775</v>
      </c>
      <c r="I776" s="533" t="str">
        <f>L776</f>
        <v>Floor cleanouts</v>
      </c>
      <c r="J776" s="533" t="str">
        <f>L776</f>
        <v>Floor cleanouts</v>
      </c>
      <c r="K776" s="95"/>
      <c r="L776" s="131" t="s">
        <v>644</v>
      </c>
      <c r="M776" s="94"/>
      <c r="N776" s="98"/>
      <c r="O776" s="373">
        <v>0</v>
      </c>
      <c r="P776" s="127"/>
      <c r="Q776" s="158"/>
      <c r="R776" s="158"/>
      <c r="S776" s="158"/>
      <c r="T776" s="158"/>
      <c r="U776" s="158"/>
      <c r="V776" s="158"/>
      <c r="W776" s="158"/>
      <c r="X776" s="95" t="s">
        <v>644</v>
      </c>
      <c r="Y776" s="131"/>
      <c r="Z776" s="367"/>
      <c r="AA776" s="302">
        <v>0</v>
      </c>
      <c r="AB776" s="373"/>
      <c r="AC776" s="373"/>
    </row>
    <row r="777" spans="1:29" ht="15.75" hidden="1">
      <c r="A777" s="533" t="s">
        <v>2727</v>
      </c>
      <c r="B777" s="533">
        <v>22</v>
      </c>
      <c r="C777" s="533" t="s">
        <v>588</v>
      </c>
      <c r="D777" s="572" t="s">
        <v>2745</v>
      </c>
      <c r="E777" s="571" t="str">
        <f t="shared" si="752"/>
        <v xml:space="preserve"> SANITARY WATER PIPING SPECIALTIES</v>
      </c>
      <c r="F777" s="533" t="s">
        <v>1821</v>
      </c>
      <c r="G777" s="533" t="s">
        <v>2722</v>
      </c>
      <c r="H777" s="533">
        <v>776</v>
      </c>
      <c r="I777" s="533" t="str">
        <f t="shared" ref="I777:J777" si="756">I775</f>
        <v>Floor drains</v>
      </c>
      <c r="J777" s="533" t="str">
        <f t="shared" si="756"/>
        <v>Floor drains</v>
      </c>
      <c r="K777" s="264" t="s">
        <v>48</v>
      </c>
      <c r="L777" s="264" t="s">
        <v>645</v>
      </c>
      <c r="M777" s="226">
        <v>5</v>
      </c>
      <c r="N777" s="236" t="s">
        <v>39</v>
      </c>
      <c r="O777" s="375">
        <v>0</v>
      </c>
      <c r="P777" s="25">
        <f t="shared" ref="P777:P779" si="757">O777*M777</f>
        <v>0</v>
      </c>
      <c r="Q777" s="158"/>
      <c r="R777" s="158"/>
      <c r="S777" s="158"/>
      <c r="T777" s="158"/>
      <c r="U777" s="158"/>
      <c r="V777" s="158"/>
      <c r="W777" s="158"/>
      <c r="X777" s="468" t="s">
        <v>645</v>
      </c>
      <c r="Y777" s="468">
        <v>5</v>
      </c>
      <c r="Z777" s="469" t="s">
        <v>39</v>
      </c>
      <c r="AA777" s="470">
        <v>0</v>
      </c>
      <c r="AB777" s="375">
        <v>0</v>
      </c>
      <c r="AC777" s="375"/>
    </row>
    <row r="778" spans="1:29" ht="16.5" hidden="1" thickBot="1">
      <c r="A778" s="533" t="s">
        <v>2727</v>
      </c>
      <c r="B778" s="533">
        <v>22</v>
      </c>
      <c r="C778" s="533" t="s">
        <v>588</v>
      </c>
      <c r="D778" s="572" t="s">
        <v>2745</v>
      </c>
      <c r="E778" s="571" t="str">
        <f t="shared" si="752"/>
        <v xml:space="preserve"> SANITARY WATER PIPING SPECIALTIES</v>
      </c>
      <c r="F778" s="533" t="s">
        <v>1821</v>
      </c>
      <c r="G778" s="533" t="s">
        <v>2722</v>
      </c>
      <c r="H778" s="533">
        <v>777</v>
      </c>
      <c r="I778" s="533" t="str">
        <f t="shared" ref="I778:J778" si="758">I776</f>
        <v>Floor cleanouts</v>
      </c>
      <c r="J778" s="533" t="str">
        <f t="shared" si="758"/>
        <v>Floor cleanouts</v>
      </c>
      <c r="K778" s="95" t="s">
        <v>48</v>
      </c>
      <c r="L778" s="95" t="s">
        <v>646</v>
      </c>
      <c r="M778" s="247">
        <v>4</v>
      </c>
      <c r="N778" s="98" t="s">
        <v>39</v>
      </c>
      <c r="O778" s="373">
        <v>69</v>
      </c>
      <c r="P778" s="25">
        <f t="shared" si="757"/>
        <v>276</v>
      </c>
      <c r="Q778" s="158"/>
      <c r="R778" s="158"/>
      <c r="S778" s="158"/>
      <c r="T778" s="158"/>
      <c r="U778" s="158"/>
      <c r="V778" s="158"/>
      <c r="W778" s="158"/>
      <c r="X778" s="95" t="s">
        <v>646</v>
      </c>
      <c r="Y778" s="95">
        <v>4</v>
      </c>
      <c r="Z778" s="464" t="s">
        <v>39</v>
      </c>
      <c r="AA778" s="302">
        <v>69</v>
      </c>
      <c r="AB778" s="373">
        <v>276</v>
      </c>
      <c r="AC778" s="373"/>
    </row>
    <row r="779" spans="1:29" ht="15.75" hidden="1">
      <c r="A779" s="533" t="s">
        <v>2727</v>
      </c>
      <c r="B779" s="533">
        <v>22</v>
      </c>
      <c r="C779" s="533" t="s">
        <v>588</v>
      </c>
      <c r="D779" s="572" t="s">
        <v>2745</v>
      </c>
      <c r="E779" s="571" t="str">
        <f t="shared" si="752"/>
        <v xml:space="preserve"> SANITARY WATER PIPING SPECIALTIES</v>
      </c>
      <c r="F779" s="533" t="s">
        <v>1821</v>
      </c>
      <c r="G779" s="533" t="s">
        <v>2722</v>
      </c>
      <c r="H779" s="533">
        <v>778</v>
      </c>
      <c r="I779" s="533" t="str">
        <f t="shared" ref="I779:J779" si="759">I777</f>
        <v>Floor drains</v>
      </c>
      <c r="J779" s="533" t="str">
        <f t="shared" si="759"/>
        <v>Floor drains</v>
      </c>
      <c r="K779" s="95" t="s">
        <v>13</v>
      </c>
      <c r="L779" s="95" t="s">
        <v>647</v>
      </c>
      <c r="M779" s="94">
        <v>1</v>
      </c>
      <c r="N779" s="101" t="s">
        <v>2</v>
      </c>
      <c r="O779" s="373">
        <v>250</v>
      </c>
      <c r="P779" s="25">
        <f t="shared" si="757"/>
        <v>250</v>
      </c>
      <c r="Q779" s="158"/>
      <c r="R779" s="158"/>
      <c r="S779" s="158"/>
      <c r="T779" s="158"/>
      <c r="U779" s="158"/>
      <c r="V779" s="158"/>
      <c r="W779" s="158"/>
      <c r="X779" s="95" t="s">
        <v>647</v>
      </c>
      <c r="Y779" s="95"/>
      <c r="Z779" s="367" t="s">
        <v>2</v>
      </c>
      <c r="AA779" s="465">
        <v>250</v>
      </c>
      <c r="AB779" s="373">
        <v>250</v>
      </c>
      <c r="AC779" s="373"/>
    </row>
    <row r="780" spans="1:29" ht="15.75" hidden="1">
      <c r="A780" s="533" t="s">
        <v>2727</v>
      </c>
      <c r="B780" s="533">
        <v>22</v>
      </c>
      <c r="C780" s="533" t="s">
        <v>588</v>
      </c>
      <c r="D780" s="572" t="s">
        <v>2745</v>
      </c>
      <c r="E780" s="571" t="str">
        <f t="shared" si="752"/>
        <v xml:space="preserve"> SANITARY WATER PIPING SPECIALTIES</v>
      </c>
      <c r="F780" s="533" t="s">
        <v>1821</v>
      </c>
      <c r="G780" s="533" t="s">
        <v>2725</v>
      </c>
      <c r="H780" s="533">
        <v>779</v>
      </c>
      <c r="I780" s="533" t="str">
        <f>L780</f>
        <v>Roof drains</v>
      </c>
      <c r="J780" s="533" t="str">
        <f>L780</f>
        <v>Roof drains</v>
      </c>
      <c r="K780" s="95"/>
      <c r="L780" s="131" t="s">
        <v>648</v>
      </c>
      <c r="M780" s="94"/>
      <c r="N780" s="98"/>
      <c r="O780" s="373">
        <v>0</v>
      </c>
      <c r="P780" s="127"/>
      <c r="Q780" s="158"/>
      <c r="R780" s="158"/>
      <c r="S780" s="158"/>
      <c r="T780" s="158"/>
      <c r="U780" s="158"/>
      <c r="V780" s="158"/>
      <c r="W780" s="158"/>
      <c r="X780" s="95" t="s">
        <v>648</v>
      </c>
      <c r="Y780" s="131"/>
      <c r="Z780" s="367"/>
      <c r="AA780" s="302">
        <v>0</v>
      </c>
      <c r="AB780" s="373"/>
      <c r="AC780" s="373"/>
    </row>
    <row r="781" spans="1:29" ht="15.75" hidden="1">
      <c r="A781" s="533" t="s">
        <v>2727</v>
      </c>
      <c r="B781" s="533">
        <v>22</v>
      </c>
      <c r="C781" s="533" t="s">
        <v>588</v>
      </c>
      <c r="D781" s="572" t="s">
        <v>2745</v>
      </c>
      <c r="E781" s="571" t="str">
        <f t="shared" si="752"/>
        <v xml:space="preserve"> SANITARY WATER PIPING SPECIALTIES</v>
      </c>
      <c r="F781" s="533" t="s">
        <v>1821</v>
      </c>
      <c r="G781" s="533" t="s">
        <v>2722</v>
      </c>
      <c r="H781" s="533">
        <v>780</v>
      </c>
      <c r="I781" s="533" t="str">
        <f t="shared" ref="I781:J781" si="760">I779</f>
        <v>Floor drains</v>
      </c>
      <c r="J781" s="533" t="str">
        <f t="shared" si="760"/>
        <v>Floor drains</v>
      </c>
      <c r="K781" s="95" t="s">
        <v>15</v>
      </c>
      <c r="L781" s="95" t="s">
        <v>649</v>
      </c>
      <c r="M781" s="94">
        <v>10</v>
      </c>
      <c r="N781" s="98" t="s">
        <v>39</v>
      </c>
      <c r="O781" s="373">
        <v>100</v>
      </c>
      <c r="P781" s="25">
        <f t="shared" ref="P781:P782" si="761">O781*M781</f>
        <v>1000</v>
      </c>
      <c r="Q781" s="158"/>
      <c r="R781" s="158"/>
      <c r="S781" s="158"/>
      <c r="T781" s="158"/>
      <c r="U781" s="158"/>
      <c r="V781" s="158"/>
      <c r="W781" s="158"/>
      <c r="X781" s="95" t="s">
        <v>649</v>
      </c>
      <c r="Y781" s="95">
        <v>10</v>
      </c>
      <c r="Z781" s="367" t="s">
        <v>39</v>
      </c>
      <c r="AA781" s="302">
        <v>100</v>
      </c>
      <c r="AB781" s="373">
        <v>1000</v>
      </c>
      <c r="AC781" s="373"/>
    </row>
    <row r="782" spans="1:29" ht="15.75" hidden="1">
      <c r="A782" s="533" t="s">
        <v>2727</v>
      </c>
      <c r="B782" s="533">
        <v>22</v>
      </c>
      <c r="C782" s="533" t="s">
        <v>588</v>
      </c>
      <c r="D782" s="572" t="s">
        <v>2745</v>
      </c>
      <c r="E782" s="571" t="str">
        <f t="shared" si="752"/>
        <v xml:space="preserve"> SANITARY WATER PIPING SPECIALTIES</v>
      </c>
      <c r="F782" s="533" t="s">
        <v>1821</v>
      </c>
      <c r="G782" s="533" t="s">
        <v>2722</v>
      </c>
      <c r="H782" s="533">
        <v>781</v>
      </c>
      <c r="I782" s="533" t="str">
        <f t="shared" ref="I782:J782" si="762">I780</f>
        <v>Roof drains</v>
      </c>
      <c r="J782" s="533" t="str">
        <f t="shared" si="762"/>
        <v>Roof drains</v>
      </c>
      <c r="K782" s="95" t="s">
        <v>17</v>
      </c>
      <c r="L782" s="95" t="s">
        <v>650</v>
      </c>
      <c r="M782" s="94">
        <v>4</v>
      </c>
      <c r="N782" s="98" t="s">
        <v>39</v>
      </c>
      <c r="O782" s="373">
        <v>175</v>
      </c>
      <c r="P782" s="25">
        <f t="shared" si="761"/>
        <v>700</v>
      </c>
      <c r="Q782" s="158"/>
      <c r="R782" s="158"/>
      <c r="S782" s="158"/>
      <c r="T782" s="158"/>
      <c r="U782" s="158"/>
      <c r="V782" s="158"/>
      <c r="W782" s="158"/>
      <c r="X782" s="95" t="s">
        <v>650</v>
      </c>
      <c r="Y782" s="95">
        <v>4</v>
      </c>
      <c r="Z782" s="367" t="s">
        <v>39</v>
      </c>
      <c r="AA782" s="302">
        <v>175</v>
      </c>
      <c r="AB782" s="373">
        <v>700</v>
      </c>
      <c r="AC782" s="373"/>
    </row>
    <row r="783" spans="1:29" ht="15.75" hidden="1">
      <c r="A783" s="533" t="s">
        <v>2727</v>
      </c>
      <c r="B783" s="533">
        <v>22</v>
      </c>
      <c r="C783" s="533" t="s">
        <v>588</v>
      </c>
      <c r="D783" s="572" t="s">
        <v>2745</v>
      </c>
      <c r="E783" s="571" t="str">
        <f t="shared" si="752"/>
        <v xml:space="preserve"> SANITARY WATER PIPING SPECIALTIES</v>
      </c>
      <c r="F783" s="533" t="s">
        <v>1821</v>
      </c>
      <c r="G783" s="533" t="s">
        <v>2725</v>
      </c>
      <c r="H783" s="533">
        <v>782</v>
      </c>
      <c r="I783" s="533" t="str">
        <f>L783</f>
        <v>Balcony drains</v>
      </c>
      <c r="J783" s="533" t="str">
        <f>L783</f>
        <v>Balcony drains</v>
      </c>
      <c r="K783" s="95"/>
      <c r="L783" s="131" t="s">
        <v>651</v>
      </c>
      <c r="M783" s="94"/>
      <c r="N783" s="98"/>
      <c r="O783" s="373">
        <v>0</v>
      </c>
      <c r="P783" s="127"/>
      <c r="Q783" s="158"/>
      <c r="R783" s="158"/>
      <c r="S783" s="158"/>
      <c r="T783" s="158"/>
      <c r="U783" s="158"/>
      <c r="V783" s="158"/>
      <c r="W783" s="158"/>
      <c r="X783" s="95" t="s">
        <v>651</v>
      </c>
      <c r="Y783" s="131"/>
      <c r="Z783" s="367"/>
      <c r="AA783" s="302">
        <v>0</v>
      </c>
      <c r="AB783" s="373"/>
      <c r="AC783" s="373"/>
    </row>
    <row r="784" spans="1:29" ht="16.5" hidden="1" thickBot="1">
      <c r="A784" s="533" t="s">
        <v>2727</v>
      </c>
      <c r="B784" s="533">
        <v>22</v>
      </c>
      <c r="C784" s="533" t="s">
        <v>588</v>
      </c>
      <c r="D784" s="572" t="s">
        <v>2745</v>
      </c>
      <c r="E784" s="571" t="str">
        <f t="shared" si="752"/>
        <v xml:space="preserve"> SANITARY WATER PIPING SPECIALTIES</v>
      </c>
      <c r="F784" s="533" t="s">
        <v>1821</v>
      </c>
      <c r="G784" s="533" t="s">
        <v>2722</v>
      </c>
      <c r="H784" s="533">
        <v>783</v>
      </c>
      <c r="I784" s="533" t="str">
        <f>I782</f>
        <v>Roof drains</v>
      </c>
      <c r="J784" s="533" t="str">
        <f>J782</f>
        <v>Roof drains</v>
      </c>
      <c r="K784" s="95" t="s">
        <v>19</v>
      </c>
      <c r="L784" s="95" t="s">
        <v>652</v>
      </c>
      <c r="M784" s="247">
        <v>6</v>
      </c>
      <c r="N784" s="98" t="s">
        <v>39</v>
      </c>
      <c r="O784" s="373">
        <v>69</v>
      </c>
      <c r="P784" s="25">
        <f>O784*M784</f>
        <v>414</v>
      </c>
      <c r="Q784" s="158"/>
      <c r="R784" s="158"/>
      <c r="S784" s="158"/>
      <c r="T784" s="158"/>
      <c r="U784" s="158"/>
      <c r="V784" s="158"/>
      <c r="W784" s="158"/>
      <c r="X784" s="95" t="s">
        <v>652</v>
      </c>
      <c r="Y784" s="95">
        <v>6</v>
      </c>
      <c r="Z784" s="463" t="s">
        <v>39</v>
      </c>
      <c r="AA784" s="302">
        <v>69</v>
      </c>
      <c r="AB784" s="373">
        <v>414</v>
      </c>
      <c r="AC784" s="373"/>
    </row>
    <row r="785" spans="1:29" ht="15.75" hidden="1">
      <c r="A785" s="533" t="s">
        <v>2727</v>
      </c>
      <c r="B785" s="533">
        <v>22</v>
      </c>
      <c r="C785" s="533" t="s">
        <v>588</v>
      </c>
      <c r="D785" s="572" t="s">
        <v>2745</v>
      </c>
      <c r="E785" s="571" t="str">
        <f t="shared" si="752"/>
        <v xml:space="preserve"> SANITARY WATER PIPING SPECIALTIES</v>
      </c>
      <c r="F785" s="533" t="s">
        <v>1821</v>
      </c>
      <c r="G785" s="533" t="s">
        <v>2725</v>
      </c>
      <c r="H785" s="533">
        <v>784</v>
      </c>
      <c r="I785" s="533" t="str">
        <f>L785</f>
        <v>Terrace drains</v>
      </c>
      <c r="J785" s="533" t="str">
        <f>L785</f>
        <v>Terrace drains</v>
      </c>
      <c r="K785" s="95"/>
      <c r="L785" s="131" t="s">
        <v>653</v>
      </c>
      <c r="M785" s="94"/>
      <c r="N785" s="98"/>
      <c r="O785" s="373">
        <v>0</v>
      </c>
      <c r="P785" s="127"/>
      <c r="Q785" s="158"/>
      <c r="R785" s="158"/>
      <c r="S785" s="158"/>
      <c r="T785" s="158"/>
      <c r="U785" s="158"/>
      <c r="V785" s="158"/>
      <c r="W785" s="158"/>
      <c r="X785" s="95" t="s">
        <v>653</v>
      </c>
      <c r="Y785" s="131"/>
      <c r="Z785" s="367"/>
      <c r="AA785" s="302">
        <v>0</v>
      </c>
      <c r="AB785" s="373"/>
      <c r="AC785" s="373"/>
    </row>
    <row r="786" spans="1:29" ht="15.75" hidden="1">
      <c r="A786" s="533" t="s">
        <v>2727</v>
      </c>
      <c r="B786" s="533">
        <v>22</v>
      </c>
      <c r="C786" s="533" t="s">
        <v>588</v>
      </c>
      <c r="D786" s="572" t="s">
        <v>2745</v>
      </c>
      <c r="E786" s="571" t="str">
        <f t="shared" si="752"/>
        <v xml:space="preserve"> SANITARY WATER PIPING SPECIALTIES</v>
      </c>
      <c r="F786" s="533" t="s">
        <v>1821</v>
      </c>
      <c r="G786" s="533" t="s">
        <v>2722</v>
      </c>
      <c r="H786" s="533">
        <v>785</v>
      </c>
      <c r="I786" s="533" t="str">
        <f>I784</f>
        <v>Roof drains</v>
      </c>
      <c r="J786" s="533" t="str">
        <f>J784</f>
        <v>Roof drains</v>
      </c>
      <c r="K786" s="95" t="s">
        <v>20</v>
      </c>
      <c r="L786" s="95" t="s">
        <v>654</v>
      </c>
      <c r="M786" s="94">
        <v>7</v>
      </c>
      <c r="N786" s="98" t="s">
        <v>39</v>
      </c>
      <c r="O786" s="373">
        <v>69</v>
      </c>
      <c r="P786" s="25">
        <f>O786*M786</f>
        <v>483</v>
      </c>
      <c r="Q786" s="158"/>
      <c r="R786" s="158"/>
      <c r="S786" s="158"/>
      <c r="T786" s="158"/>
      <c r="U786" s="158"/>
      <c r="V786" s="158"/>
      <c r="W786" s="158"/>
      <c r="X786" s="95" t="s">
        <v>654</v>
      </c>
      <c r="Y786" s="95">
        <v>7</v>
      </c>
      <c r="Z786" s="367" t="s">
        <v>39</v>
      </c>
      <c r="AA786" s="302">
        <v>69</v>
      </c>
      <c r="AB786" s="373">
        <v>483</v>
      </c>
      <c r="AC786" s="373"/>
    </row>
    <row r="787" spans="1:29" ht="15.75" hidden="1">
      <c r="A787" s="533" t="s">
        <v>2727</v>
      </c>
      <c r="B787" s="533">
        <v>22</v>
      </c>
      <c r="C787" s="533" t="s">
        <v>588</v>
      </c>
      <c r="D787" s="572" t="s">
        <v>2018</v>
      </c>
      <c r="E787" s="571" t="s">
        <v>1256</v>
      </c>
      <c r="F787" s="533" t="str">
        <f t="shared" si="741"/>
        <v>ME</v>
      </c>
      <c r="G787" s="533" t="s">
        <v>2725</v>
      </c>
      <c r="H787" s="533">
        <v>786</v>
      </c>
      <c r="I787" s="533" t="str">
        <f t="shared" ref="I787:I788" si="763">L787</f>
        <v>221429 - SUMP PUMPS</v>
      </c>
      <c r="J787" s="533" t="str">
        <f t="shared" ref="J787:J788" si="764">L787</f>
        <v>221429 - SUMP PUMPS</v>
      </c>
      <c r="K787" s="95"/>
      <c r="L787" s="131" t="s">
        <v>655</v>
      </c>
      <c r="M787" s="94"/>
      <c r="N787" s="98"/>
      <c r="O787" s="373">
        <v>0</v>
      </c>
      <c r="P787" s="127"/>
      <c r="Q787" s="158"/>
      <c r="R787" s="158"/>
      <c r="S787" s="158"/>
      <c r="T787" s="158"/>
      <c r="U787" s="158"/>
      <c r="V787" s="158"/>
      <c r="W787" s="158"/>
      <c r="X787" s="95" t="s">
        <v>655</v>
      </c>
      <c r="Y787" s="131"/>
      <c r="Z787" s="367"/>
      <c r="AA787" s="302">
        <v>0</v>
      </c>
      <c r="AB787" s="373"/>
      <c r="AC787" s="373"/>
    </row>
    <row r="788" spans="1:29" ht="15.75" hidden="1">
      <c r="A788" s="533" t="s">
        <v>2727</v>
      </c>
      <c r="B788" s="533">
        <v>22</v>
      </c>
      <c r="C788" s="533" t="s">
        <v>588</v>
      </c>
      <c r="D788" s="572" t="s">
        <v>2018</v>
      </c>
      <c r="E788" s="571" t="str">
        <f t="shared" ref="E788:E790" si="765">E787</f>
        <v xml:space="preserve"> SUMP PUMPS</v>
      </c>
      <c r="F788" s="533" t="str">
        <f t="shared" si="741"/>
        <v>ME</v>
      </c>
      <c r="G788" s="533" t="s">
        <v>2725</v>
      </c>
      <c r="H788" s="533">
        <v>787</v>
      </c>
      <c r="I788" s="533" t="str">
        <f t="shared" si="763"/>
        <v>Duplex sump pumps</v>
      </c>
      <c r="J788" s="533" t="str">
        <f t="shared" si="764"/>
        <v>Duplex sump pumps</v>
      </c>
      <c r="K788" s="95"/>
      <c r="L788" s="131" t="s">
        <v>656</v>
      </c>
      <c r="M788" s="94"/>
      <c r="N788" s="98"/>
      <c r="O788" s="373">
        <v>0</v>
      </c>
      <c r="P788" s="127"/>
      <c r="Q788" s="158"/>
      <c r="R788" s="158"/>
      <c r="S788" s="158"/>
      <c r="T788" s="158"/>
      <c r="U788" s="158"/>
      <c r="V788" s="158"/>
      <c r="W788" s="158"/>
      <c r="X788" s="95" t="s">
        <v>656</v>
      </c>
      <c r="Y788" s="131"/>
      <c r="Z788" s="367"/>
      <c r="AA788" s="302">
        <v>0</v>
      </c>
      <c r="AB788" s="373"/>
      <c r="AC788" s="373"/>
    </row>
    <row r="789" spans="1:29" ht="15.75" hidden="1">
      <c r="A789" s="533" t="s">
        <v>2727</v>
      </c>
      <c r="B789" s="533">
        <v>22</v>
      </c>
      <c r="C789" s="533" t="s">
        <v>588</v>
      </c>
      <c r="D789" s="572" t="s">
        <v>2018</v>
      </c>
      <c r="E789" s="571" t="str">
        <f t="shared" si="765"/>
        <v xml:space="preserve"> SUMP PUMPS</v>
      </c>
      <c r="F789" s="533" t="str">
        <f t="shared" si="741"/>
        <v>ME</v>
      </c>
      <c r="G789" s="533" t="s">
        <v>2722</v>
      </c>
      <c r="H789" s="533">
        <v>788</v>
      </c>
      <c r="I789" s="533" t="str">
        <f t="shared" ref="I789:J789" si="766">I787</f>
        <v>221429 - SUMP PUMPS</v>
      </c>
      <c r="J789" s="533" t="str">
        <f t="shared" si="766"/>
        <v>221429 - SUMP PUMPS</v>
      </c>
      <c r="K789" s="95" t="s">
        <v>21</v>
      </c>
      <c r="L789" s="95" t="s">
        <v>657</v>
      </c>
      <c r="M789" s="94">
        <v>1</v>
      </c>
      <c r="N789" s="98" t="s">
        <v>624</v>
      </c>
      <c r="O789" s="373">
        <v>1063</v>
      </c>
      <c r="P789" s="25">
        <f t="shared" ref="P789:P790" si="767">O789*M789</f>
        <v>1063</v>
      </c>
      <c r="Q789" s="158"/>
      <c r="R789" s="158"/>
      <c r="S789" s="158"/>
      <c r="T789" s="158"/>
      <c r="U789" s="158"/>
      <c r="V789" s="158"/>
      <c r="W789" s="158"/>
      <c r="X789" s="95" t="s">
        <v>657</v>
      </c>
      <c r="Y789" s="95">
        <v>1</v>
      </c>
      <c r="Z789" s="367" t="s">
        <v>624</v>
      </c>
      <c r="AA789" s="302">
        <v>1063</v>
      </c>
      <c r="AB789" s="373">
        <v>1063</v>
      </c>
      <c r="AC789" s="373"/>
    </row>
    <row r="790" spans="1:29" ht="15.75" hidden="1">
      <c r="A790" s="533" t="s">
        <v>2727</v>
      </c>
      <c r="B790" s="533">
        <v>22</v>
      </c>
      <c r="C790" s="533" t="s">
        <v>588</v>
      </c>
      <c r="D790" s="572" t="s">
        <v>2018</v>
      </c>
      <c r="E790" s="571" t="str">
        <f t="shared" si="765"/>
        <v xml:space="preserve"> SUMP PUMPS</v>
      </c>
      <c r="F790" s="533" t="str">
        <f t="shared" si="741"/>
        <v>ME</v>
      </c>
      <c r="G790" s="533" t="s">
        <v>2722</v>
      </c>
      <c r="H790" s="533">
        <v>789</v>
      </c>
      <c r="I790" s="533" t="str">
        <f t="shared" ref="I790:J790" si="768">I788</f>
        <v>Duplex sump pumps</v>
      </c>
      <c r="J790" s="533" t="str">
        <f t="shared" si="768"/>
        <v>Duplex sump pumps</v>
      </c>
      <c r="K790" s="87" t="s">
        <v>45</v>
      </c>
      <c r="L790" s="95" t="s">
        <v>658</v>
      </c>
      <c r="M790" s="94">
        <v>1</v>
      </c>
      <c r="N790" s="101" t="s">
        <v>2</v>
      </c>
      <c r="O790" s="373">
        <v>313</v>
      </c>
      <c r="P790" s="25">
        <f t="shared" si="767"/>
        <v>313</v>
      </c>
      <c r="Q790" s="158"/>
      <c r="R790" s="158"/>
      <c r="S790" s="158"/>
      <c r="T790" s="158"/>
      <c r="U790" s="158"/>
      <c r="V790" s="158"/>
      <c r="W790" s="158"/>
      <c r="X790" s="87" t="s">
        <v>658</v>
      </c>
      <c r="Y790" s="95"/>
      <c r="Z790" s="367" t="s">
        <v>2</v>
      </c>
      <c r="AA790" s="465">
        <v>313</v>
      </c>
      <c r="AB790" s="373">
        <v>313</v>
      </c>
      <c r="AC790" s="373"/>
    </row>
    <row r="791" spans="1:29" ht="15.75" hidden="1">
      <c r="A791" s="533" t="s">
        <v>2727</v>
      </c>
      <c r="B791" s="533">
        <v>22</v>
      </c>
      <c r="C791" s="533" t="s">
        <v>588</v>
      </c>
      <c r="D791" s="572" t="s">
        <v>2024</v>
      </c>
      <c r="E791" s="571" t="s">
        <v>1257</v>
      </c>
      <c r="F791" s="533" t="str">
        <f t="shared" si="741"/>
        <v>ME</v>
      </c>
      <c r="G791" s="533" t="s">
        <v>2725</v>
      </c>
      <c r="H791" s="533">
        <v>790</v>
      </c>
      <c r="I791" s="533" t="str">
        <f>L791</f>
        <v>223100 - DOMESTIC WATER SOFTNERS</v>
      </c>
      <c r="J791" s="533" t="str">
        <f>L791</f>
        <v>223100 - DOMESTIC WATER SOFTNERS</v>
      </c>
      <c r="K791" s="95"/>
      <c r="L791" s="131" t="s">
        <v>659</v>
      </c>
      <c r="M791" s="94"/>
      <c r="N791" s="98"/>
      <c r="O791" s="373">
        <v>0</v>
      </c>
      <c r="P791" s="127"/>
      <c r="Q791" s="158"/>
      <c r="R791" s="158"/>
      <c r="S791" s="158"/>
      <c r="T791" s="158"/>
      <c r="U791" s="158"/>
      <c r="V791" s="158"/>
      <c r="W791" s="158"/>
      <c r="X791" s="95" t="s">
        <v>659</v>
      </c>
      <c r="Y791" s="131"/>
      <c r="Z791" s="367"/>
      <c r="AA791" s="302">
        <v>0</v>
      </c>
      <c r="AB791" s="373"/>
      <c r="AC791" s="373"/>
    </row>
    <row r="792" spans="1:29" ht="15.75" hidden="1">
      <c r="A792" s="533" t="s">
        <v>2727</v>
      </c>
      <c r="B792" s="533">
        <v>22</v>
      </c>
      <c r="C792" s="533" t="s">
        <v>588</v>
      </c>
      <c r="D792" s="572" t="s">
        <v>2024</v>
      </c>
      <c r="E792" s="571" t="str">
        <f>E791</f>
        <v xml:space="preserve"> DOMESTIC WATER SOFTNERS</v>
      </c>
      <c r="F792" s="533" t="str">
        <f t="shared" si="741"/>
        <v>ME</v>
      </c>
      <c r="G792" s="533" t="s">
        <v>2722</v>
      </c>
      <c r="H792" s="533">
        <v>791</v>
      </c>
      <c r="I792" s="533" t="str">
        <f>I790</f>
        <v>Duplex sump pumps</v>
      </c>
      <c r="J792" s="533" t="str">
        <f>J790</f>
        <v>Duplex sump pumps</v>
      </c>
      <c r="K792" s="95" t="s">
        <v>48</v>
      </c>
      <c r="L792" s="95" t="s">
        <v>660</v>
      </c>
      <c r="M792" s="94">
        <v>1</v>
      </c>
      <c r="N792" s="98" t="s">
        <v>39</v>
      </c>
      <c r="O792" s="373">
        <v>475</v>
      </c>
      <c r="P792" s="25">
        <f>O792*M792</f>
        <v>475</v>
      </c>
      <c r="Q792" s="158"/>
      <c r="R792" s="158"/>
      <c r="S792" s="158"/>
      <c r="T792" s="158"/>
      <c r="U792" s="158"/>
      <c r="V792" s="158"/>
      <c r="W792" s="158"/>
      <c r="X792" s="95" t="s">
        <v>660</v>
      </c>
      <c r="Y792" s="95">
        <v>1</v>
      </c>
      <c r="Z792" s="367" t="s">
        <v>39</v>
      </c>
      <c r="AA792" s="302">
        <v>475</v>
      </c>
      <c r="AB792" s="373">
        <v>475</v>
      </c>
      <c r="AC792" s="373"/>
    </row>
    <row r="793" spans="1:29" ht="15.75" hidden="1">
      <c r="A793" s="533" t="s">
        <v>2727</v>
      </c>
      <c r="B793" s="533">
        <v>22</v>
      </c>
      <c r="C793" s="533" t="s">
        <v>588</v>
      </c>
      <c r="D793" s="572" t="s">
        <v>1304</v>
      </c>
      <c r="E793" s="571" t="s">
        <v>1258</v>
      </c>
      <c r="F793" s="533" t="str">
        <f t="shared" si="741"/>
        <v>ME</v>
      </c>
      <c r="G793" s="533" t="s">
        <v>2725</v>
      </c>
      <c r="H793" s="533">
        <v>792</v>
      </c>
      <c r="I793" s="533" t="str">
        <f t="shared" ref="I793:I794" si="769">L793</f>
        <v>223500- DOMESTIC WATER HEAT EXCHANGERS</v>
      </c>
      <c r="J793" s="533" t="str">
        <f t="shared" ref="J793:J794" si="770">L793</f>
        <v>223500- DOMESTIC WATER HEAT EXCHANGERS</v>
      </c>
      <c r="K793" s="95"/>
      <c r="L793" s="131" t="s">
        <v>661</v>
      </c>
      <c r="M793" s="94"/>
      <c r="N793" s="98"/>
      <c r="O793" s="373">
        <v>0</v>
      </c>
      <c r="P793" s="127"/>
      <c r="Q793" s="158"/>
      <c r="R793" s="158"/>
      <c r="S793" s="158"/>
      <c r="T793" s="158"/>
      <c r="U793" s="158"/>
      <c r="V793" s="158"/>
      <c r="W793" s="158"/>
      <c r="X793" s="95" t="s">
        <v>661</v>
      </c>
      <c r="Y793" s="131"/>
      <c r="Z793" s="367"/>
      <c r="AA793" s="302">
        <v>0</v>
      </c>
      <c r="AB793" s="373"/>
      <c r="AC793" s="373"/>
    </row>
    <row r="794" spans="1:29" ht="15.75" hidden="1">
      <c r="A794" s="533" t="s">
        <v>2727</v>
      </c>
      <c r="B794" s="533">
        <v>22</v>
      </c>
      <c r="C794" s="533" t="s">
        <v>588</v>
      </c>
      <c r="D794" s="572" t="s">
        <v>1304</v>
      </c>
      <c r="E794" s="571" t="str">
        <f t="shared" ref="E794:E797" si="771">E793</f>
        <v xml:space="preserve"> DOMESTIC WATER HEAT EXCHANGERS</v>
      </c>
      <c r="F794" s="533" t="str">
        <f t="shared" si="741"/>
        <v>ME</v>
      </c>
      <c r="G794" s="533" t="s">
        <v>2725</v>
      </c>
      <c r="H794" s="533">
        <v>793</v>
      </c>
      <c r="I794" s="533" t="str">
        <f t="shared" si="769"/>
        <v>Large-capacity storage heat exchangers</v>
      </c>
      <c r="J794" s="533" t="str">
        <f t="shared" si="770"/>
        <v>Large-capacity storage heat exchangers</v>
      </c>
      <c r="K794" s="95"/>
      <c r="L794" s="131" t="s">
        <v>662</v>
      </c>
      <c r="M794" s="94"/>
      <c r="N794" s="98"/>
      <c r="O794" s="373">
        <v>0</v>
      </c>
      <c r="P794" s="127"/>
      <c r="Q794" s="158"/>
      <c r="R794" s="158"/>
      <c r="S794" s="158"/>
      <c r="T794" s="158"/>
      <c r="U794" s="158"/>
      <c r="V794" s="158"/>
      <c r="W794" s="158"/>
      <c r="X794" s="95" t="s">
        <v>662</v>
      </c>
      <c r="Y794" s="131"/>
      <c r="Z794" s="367"/>
      <c r="AA794" s="302">
        <v>0</v>
      </c>
      <c r="AB794" s="373"/>
      <c r="AC794" s="373"/>
    </row>
    <row r="795" spans="1:29" ht="15.75" hidden="1">
      <c r="A795" s="533" t="s">
        <v>2727</v>
      </c>
      <c r="B795" s="533">
        <v>22</v>
      </c>
      <c r="C795" s="533" t="s">
        <v>588</v>
      </c>
      <c r="D795" s="572" t="s">
        <v>1304</v>
      </c>
      <c r="E795" s="571" t="str">
        <f t="shared" si="771"/>
        <v xml:space="preserve"> DOMESTIC WATER HEAT EXCHANGERS</v>
      </c>
      <c r="F795" s="533" t="str">
        <f t="shared" si="741"/>
        <v>ME</v>
      </c>
      <c r="G795" s="533" t="s">
        <v>2722</v>
      </c>
      <c r="H795" s="533">
        <v>794</v>
      </c>
      <c r="I795" s="533" t="str">
        <f t="shared" ref="I795:J795" si="772">I793</f>
        <v>223500- DOMESTIC WATER HEAT EXCHANGERS</v>
      </c>
      <c r="J795" s="533" t="str">
        <f t="shared" si="772"/>
        <v>223500- DOMESTIC WATER HEAT EXCHANGERS</v>
      </c>
      <c r="K795" s="264" t="s">
        <v>50</v>
      </c>
      <c r="L795" s="264" t="s">
        <v>663</v>
      </c>
      <c r="M795" s="226">
        <v>2</v>
      </c>
      <c r="N795" s="236" t="s">
        <v>39</v>
      </c>
      <c r="O795" s="373"/>
      <c r="P795" s="25">
        <f t="shared" ref="P795:P797" si="773">O795*M795</f>
        <v>0</v>
      </c>
      <c r="Q795" s="158"/>
      <c r="R795" s="158"/>
      <c r="S795" s="158"/>
      <c r="T795" s="158"/>
      <c r="U795" s="158"/>
      <c r="V795" s="158"/>
      <c r="W795" s="158"/>
      <c r="X795" s="264" t="s">
        <v>663</v>
      </c>
      <c r="Y795" s="264">
        <v>2</v>
      </c>
      <c r="Z795" s="368" t="s">
        <v>39</v>
      </c>
      <c r="AA795" s="467"/>
      <c r="AB795" s="373">
        <v>0</v>
      </c>
      <c r="AC795" s="373"/>
    </row>
    <row r="796" spans="1:29" ht="15.75" hidden="1">
      <c r="A796" s="533" t="s">
        <v>2727</v>
      </c>
      <c r="B796" s="533">
        <v>22</v>
      </c>
      <c r="C796" s="533" t="s">
        <v>588</v>
      </c>
      <c r="D796" s="572" t="s">
        <v>1304</v>
      </c>
      <c r="E796" s="571" t="str">
        <f t="shared" si="771"/>
        <v xml:space="preserve"> DOMESTIC WATER HEAT EXCHANGERS</v>
      </c>
      <c r="F796" s="533" t="str">
        <f t="shared" si="741"/>
        <v>ME</v>
      </c>
      <c r="G796" s="533" t="s">
        <v>2722</v>
      </c>
      <c r="H796" s="533">
        <v>795</v>
      </c>
      <c r="I796" s="533" t="str">
        <f t="shared" ref="I796:J796" si="774">I794</f>
        <v>Large-capacity storage heat exchangers</v>
      </c>
      <c r="J796" s="533" t="str">
        <f t="shared" si="774"/>
        <v>Large-capacity storage heat exchangers</v>
      </c>
      <c r="K796" s="264" t="s">
        <v>76</v>
      </c>
      <c r="L796" s="264" t="s">
        <v>664</v>
      </c>
      <c r="M796" s="226">
        <v>2</v>
      </c>
      <c r="N796" s="236" t="s">
        <v>39</v>
      </c>
      <c r="O796" s="373"/>
      <c r="P796" s="25">
        <f t="shared" si="773"/>
        <v>0</v>
      </c>
      <c r="Q796" s="158"/>
      <c r="R796" s="158"/>
      <c r="S796" s="158"/>
      <c r="T796" s="158"/>
      <c r="U796" s="158"/>
      <c r="V796" s="158"/>
      <c r="W796" s="158"/>
      <c r="X796" s="264" t="s">
        <v>664</v>
      </c>
      <c r="Y796" s="264">
        <v>2</v>
      </c>
      <c r="Z796" s="368" t="s">
        <v>39</v>
      </c>
      <c r="AA796" s="467"/>
      <c r="AB796" s="373">
        <v>0</v>
      </c>
      <c r="AC796" s="373"/>
    </row>
    <row r="797" spans="1:29" ht="16.5" hidden="1" thickBot="1">
      <c r="A797" s="533" t="s">
        <v>2727</v>
      </c>
      <c r="B797" s="533">
        <v>22</v>
      </c>
      <c r="C797" s="533" t="s">
        <v>588</v>
      </c>
      <c r="D797" s="572" t="s">
        <v>1304</v>
      </c>
      <c r="E797" s="571" t="str">
        <f t="shared" si="771"/>
        <v xml:space="preserve"> DOMESTIC WATER HEAT EXCHANGERS</v>
      </c>
      <c r="F797" s="533" t="str">
        <f t="shared" si="741"/>
        <v>ME</v>
      </c>
      <c r="G797" s="533" t="s">
        <v>2722</v>
      </c>
      <c r="H797" s="533">
        <v>796</v>
      </c>
      <c r="I797" s="533" t="str">
        <f t="shared" ref="I797:J797" si="775">I795</f>
        <v>223500- DOMESTIC WATER HEAT EXCHANGERS</v>
      </c>
      <c r="J797" s="533" t="str">
        <f t="shared" si="775"/>
        <v>223500- DOMESTIC WATER HEAT EXCHANGERS</v>
      </c>
      <c r="K797" s="95" t="s">
        <v>50</v>
      </c>
      <c r="L797" s="265" t="s">
        <v>1195</v>
      </c>
      <c r="M797" s="266">
        <v>10</v>
      </c>
      <c r="N797" s="267" t="s">
        <v>39</v>
      </c>
      <c r="O797" s="373">
        <v>300</v>
      </c>
      <c r="P797" s="25">
        <f t="shared" si="773"/>
        <v>3000</v>
      </c>
      <c r="Q797" s="158"/>
      <c r="R797" s="158"/>
      <c r="S797" s="158"/>
      <c r="T797" s="158"/>
      <c r="U797" s="158"/>
      <c r="V797" s="158"/>
      <c r="W797" s="158"/>
      <c r="X797" s="95" t="s">
        <v>1195</v>
      </c>
      <c r="Y797" s="265">
        <v>10</v>
      </c>
      <c r="Z797" s="471" t="s">
        <v>39</v>
      </c>
      <c r="AA797" s="472">
        <v>300</v>
      </c>
      <c r="AB797" s="373">
        <v>3000</v>
      </c>
      <c r="AC797" s="373"/>
    </row>
    <row r="798" spans="1:29" ht="15.75" hidden="1">
      <c r="A798" s="533" t="s">
        <v>2727</v>
      </c>
      <c r="B798" s="533">
        <v>22</v>
      </c>
      <c r="C798" s="533" t="s">
        <v>588</v>
      </c>
      <c r="D798" s="572" t="s">
        <v>2746</v>
      </c>
      <c r="E798" s="571" t="s">
        <v>1259</v>
      </c>
      <c r="F798" s="533" t="s">
        <v>1821</v>
      </c>
      <c r="G798" s="533" t="s">
        <v>2725</v>
      </c>
      <c r="H798" s="533">
        <v>797</v>
      </c>
      <c r="I798" s="533" t="str">
        <f t="shared" ref="I798:I799" si="776">L798</f>
        <v>224000 - PLUMBING FIXTURES</v>
      </c>
      <c r="J798" s="533" t="str">
        <f t="shared" ref="J798:J799" si="777">L798</f>
        <v>224000 - PLUMBING FIXTURES</v>
      </c>
      <c r="K798" s="95"/>
      <c r="L798" s="131" t="s">
        <v>665</v>
      </c>
      <c r="M798" s="94"/>
      <c r="N798" s="98"/>
      <c r="O798" s="373">
        <v>0</v>
      </c>
      <c r="P798" s="127"/>
      <c r="Q798" s="158"/>
      <c r="R798" s="158"/>
      <c r="S798" s="158"/>
      <c r="T798" s="158"/>
      <c r="U798" s="158"/>
      <c r="V798" s="158"/>
      <c r="W798" s="158"/>
      <c r="X798" s="95" t="s">
        <v>665</v>
      </c>
      <c r="Y798" s="131"/>
      <c r="Z798" s="367"/>
      <c r="AA798" s="302">
        <v>0</v>
      </c>
      <c r="AB798" s="373"/>
      <c r="AC798" s="373"/>
    </row>
    <row r="799" spans="1:29" ht="15.75" hidden="1">
      <c r="A799" s="533" t="s">
        <v>2727</v>
      </c>
      <c r="B799" s="533">
        <v>22</v>
      </c>
      <c r="C799" s="533" t="s">
        <v>588</v>
      </c>
      <c r="D799" s="572" t="s">
        <v>2746</v>
      </c>
      <c r="E799" s="571" t="str">
        <f t="shared" ref="E799:E813" si="778">E798</f>
        <v xml:space="preserve"> PLUMBING FIXTURES</v>
      </c>
      <c r="F799" s="533" t="s">
        <v>1821</v>
      </c>
      <c r="G799" s="533" t="s">
        <v>2725</v>
      </c>
      <c r="H799" s="533">
        <v>798</v>
      </c>
      <c r="I799" s="533" t="str">
        <f t="shared" si="776"/>
        <v>Lavatories</v>
      </c>
      <c r="J799" s="533" t="str">
        <f t="shared" si="777"/>
        <v>Lavatories</v>
      </c>
      <c r="K799" s="95"/>
      <c r="L799" s="131" t="s">
        <v>666</v>
      </c>
      <c r="M799" s="94"/>
      <c r="N799" s="98"/>
      <c r="O799" s="373">
        <v>0</v>
      </c>
      <c r="P799" s="127"/>
      <c r="Q799" s="158"/>
      <c r="R799" s="158"/>
      <c r="S799" s="158"/>
      <c r="T799" s="158"/>
      <c r="U799" s="158"/>
      <c r="V799" s="158"/>
      <c r="W799" s="158"/>
      <c r="X799" s="95" t="s">
        <v>666</v>
      </c>
      <c r="Y799" s="131"/>
      <c r="Z799" s="367"/>
      <c r="AA799" s="302">
        <v>0</v>
      </c>
      <c r="AB799" s="373"/>
      <c r="AC799" s="373"/>
    </row>
    <row r="800" spans="1:29" ht="16.5" hidden="1" thickBot="1">
      <c r="A800" s="533" t="s">
        <v>2727</v>
      </c>
      <c r="B800" s="533">
        <v>22</v>
      </c>
      <c r="C800" s="533" t="s">
        <v>588</v>
      </c>
      <c r="D800" s="572" t="s">
        <v>2746</v>
      </c>
      <c r="E800" s="571" t="str">
        <f t="shared" si="778"/>
        <v xml:space="preserve"> PLUMBING FIXTURES</v>
      </c>
      <c r="F800" s="533" t="s">
        <v>1821</v>
      </c>
      <c r="G800" s="533" t="s">
        <v>2722</v>
      </c>
      <c r="H800" s="533">
        <v>799</v>
      </c>
      <c r="I800" s="533" t="str">
        <f t="shared" ref="I800:J800" si="779">I798</f>
        <v>224000 - PLUMBING FIXTURES</v>
      </c>
      <c r="J800" s="533" t="str">
        <f t="shared" si="779"/>
        <v>224000 - PLUMBING FIXTURES</v>
      </c>
      <c r="K800" s="95" t="s">
        <v>13</v>
      </c>
      <c r="L800" s="95" t="s">
        <v>667</v>
      </c>
      <c r="M800" s="247">
        <v>8</v>
      </c>
      <c r="N800" s="98" t="s">
        <v>39</v>
      </c>
      <c r="O800" s="373">
        <v>238</v>
      </c>
      <c r="P800" s="25">
        <f t="shared" ref="P800:P801" si="780">O800*M800</f>
        <v>1904</v>
      </c>
      <c r="Q800" s="158"/>
      <c r="R800" s="158"/>
      <c r="S800" s="158"/>
      <c r="T800" s="158"/>
      <c r="U800" s="158"/>
      <c r="V800" s="158"/>
      <c r="W800" s="158"/>
      <c r="X800" s="95" t="s">
        <v>667</v>
      </c>
      <c r="Y800" s="95">
        <v>8</v>
      </c>
      <c r="Z800" s="463" t="s">
        <v>39</v>
      </c>
      <c r="AA800" s="302">
        <v>238</v>
      </c>
      <c r="AB800" s="373">
        <v>1904</v>
      </c>
      <c r="AC800" s="373"/>
    </row>
    <row r="801" spans="1:29" ht="15.75" hidden="1">
      <c r="A801" s="533" t="s">
        <v>2727</v>
      </c>
      <c r="B801" s="533">
        <v>22</v>
      </c>
      <c r="C801" s="533" t="s">
        <v>588</v>
      </c>
      <c r="D801" s="572" t="s">
        <v>2746</v>
      </c>
      <c r="E801" s="571" t="str">
        <f t="shared" si="778"/>
        <v xml:space="preserve"> PLUMBING FIXTURES</v>
      </c>
      <c r="F801" s="533" t="s">
        <v>1821</v>
      </c>
      <c r="G801" s="533" t="s">
        <v>2722</v>
      </c>
      <c r="H801" s="533">
        <v>800</v>
      </c>
      <c r="I801" s="533" t="str">
        <f t="shared" ref="I801:J801" si="781">I799</f>
        <v>Lavatories</v>
      </c>
      <c r="J801" s="533" t="str">
        <f t="shared" si="781"/>
        <v>Lavatories</v>
      </c>
      <c r="K801" s="95" t="s">
        <v>15</v>
      </c>
      <c r="L801" s="95" t="s">
        <v>668</v>
      </c>
      <c r="M801" s="94">
        <v>1</v>
      </c>
      <c r="N801" s="98" t="s">
        <v>39</v>
      </c>
      <c r="O801" s="373">
        <v>300</v>
      </c>
      <c r="P801" s="25">
        <f t="shared" si="780"/>
        <v>300</v>
      </c>
      <c r="Q801" s="158"/>
      <c r="R801" s="158"/>
      <c r="S801" s="158"/>
      <c r="T801" s="158"/>
      <c r="U801" s="158"/>
      <c r="V801" s="158"/>
      <c r="W801" s="158"/>
      <c r="X801" s="95" t="s">
        <v>668</v>
      </c>
      <c r="Y801" s="95">
        <v>1</v>
      </c>
      <c r="Z801" s="367" t="s">
        <v>39</v>
      </c>
      <c r="AA801" s="302">
        <v>300</v>
      </c>
      <c r="AB801" s="373">
        <v>300</v>
      </c>
      <c r="AC801" s="373"/>
    </row>
    <row r="802" spans="1:29" ht="15.75" hidden="1">
      <c r="A802" s="533" t="s">
        <v>2727</v>
      </c>
      <c r="B802" s="533">
        <v>22</v>
      </c>
      <c r="C802" s="533" t="s">
        <v>588</v>
      </c>
      <c r="D802" s="572" t="s">
        <v>2746</v>
      </c>
      <c r="E802" s="571" t="str">
        <f t="shared" si="778"/>
        <v xml:space="preserve"> PLUMBING FIXTURES</v>
      </c>
      <c r="F802" s="533" t="s">
        <v>1821</v>
      </c>
      <c r="G802" s="533" t="s">
        <v>2725</v>
      </c>
      <c r="H802" s="533">
        <v>801</v>
      </c>
      <c r="I802" s="533" t="str">
        <f>L802</f>
        <v>Water closets</v>
      </c>
      <c r="J802" s="533" t="str">
        <f>L802</f>
        <v>Water closets</v>
      </c>
      <c r="K802" s="95"/>
      <c r="L802" s="131" t="s">
        <v>669</v>
      </c>
      <c r="M802" s="94"/>
      <c r="N802" s="98"/>
      <c r="O802" s="373">
        <v>0</v>
      </c>
      <c r="P802" s="127"/>
      <c r="Q802" s="158"/>
      <c r="R802" s="158"/>
      <c r="S802" s="158"/>
      <c r="T802" s="158"/>
      <c r="U802" s="158"/>
      <c r="V802" s="158"/>
      <c r="W802" s="158"/>
      <c r="X802" s="95" t="s">
        <v>669</v>
      </c>
      <c r="Y802" s="131"/>
      <c r="Z802" s="367"/>
      <c r="AA802" s="302">
        <v>0</v>
      </c>
      <c r="AB802" s="373"/>
      <c r="AC802" s="373"/>
    </row>
    <row r="803" spans="1:29" ht="16.5" hidden="1" thickBot="1">
      <c r="A803" s="533" t="s">
        <v>2727</v>
      </c>
      <c r="B803" s="533">
        <v>22</v>
      </c>
      <c r="C803" s="533" t="s">
        <v>588</v>
      </c>
      <c r="D803" s="572" t="s">
        <v>2746</v>
      </c>
      <c r="E803" s="571" t="str">
        <f t="shared" si="778"/>
        <v xml:space="preserve"> PLUMBING FIXTURES</v>
      </c>
      <c r="F803" s="533" t="s">
        <v>1821</v>
      </c>
      <c r="G803" s="533" t="s">
        <v>2722</v>
      </c>
      <c r="H803" s="533">
        <v>802</v>
      </c>
      <c r="I803" s="533" t="str">
        <f t="shared" ref="I803:J803" si="782">I801</f>
        <v>Lavatories</v>
      </c>
      <c r="J803" s="533" t="str">
        <f t="shared" si="782"/>
        <v>Lavatories</v>
      </c>
      <c r="K803" s="95" t="s">
        <v>17</v>
      </c>
      <c r="L803" s="95" t="s">
        <v>670</v>
      </c>
      <c r="M803" s="247">
        <v>7</v>
      </c>
      <c r="N803" s="98" t="s">
        <v>39</v>
      </c>
      <c r="O803" s="373">
        <v>363</v>
      </c>
      <c r="P803" s="25">
        <f t="shared" ref="P803:P804" si="783">O803*M803</f>
        <v>2541</v>
      </c>
      <c r="Q803" s="158"/>
      <c r="R803" s="158"/>
      <c r="S803" s="158"/>
      <c r="T803" s="158"/>
      <c r="U803" s="158"/>
      <c r="V803" s="158"/>
      <c r="W803" s="158"/>
      <c r="X803" s="95" t="s">
        <v>670</v>
      </c>
      <c r="Y803" s="95">
        <v>7</v>
      </c>
      <c r="Z803" s="473" t="s">
        <v>39</v>
      </c>
      <c r="AA803" s="302">
        <v>363</v>
      </c>
      <c r="AB803" s="373">
        <v>2541</v>
      </c>
      <c r="AC803" s="373"/>
    </row>
    <row r="804" spans="1:29" ht="15.75" hidden="1">
      <c r="A804" s="533" t="s">
        <v>2727</v>
      </c>
      <c r="B804" s="533">
        <v>22</v>
      </c>
      <c r="C804" s="533" t="s">
        <v>588</v>
      </c>
      <c r="D804" s="572" t="s">
        <v>2746</v>
      </c>
      <c r="E804" s="571" t="str">
        <f t="shared" si="778"/>
        <v xml:space="preserve"> PLUMBING FIXTURES</v>
      </c>
      <c r="F804" s="533" t="s">
        <v>1821</v>
      </c>
      <c r="G804" s="533" t="s">
        <v>2722</v>
      </c>
      <c r="H804" s="533">
        <v>803</v>
      </c>
      <c r="I804" s="533" t="str">
        <f t="shared" ref="I804:J804" si="784">I802</f>
        <v>Water closets</v>
      </c>
      <c r="J804" s="533" t="str">
        <f t="shared" si="784"/>
        <v>Water closets</v>
      </c>
      <c r="K804" s="264" t="s">
        <v>19</v>
      </c>
      <c r="L804" s="264" t="s">
        <v>671</v>
      </c>
      <c r="M804" s="226">
        <v>1</v>
      </c>
      <c r="N804" s="236" t="s">
        <v>39</v>
      </c>
      <c r="O804" s="373"/>
      <c r="P804" s="25">
        <f t="shared" si="783"/>
        <v>0</v>
      </c>
      <c r="Q804" s="158"/>
      <c r="R804" s="158"/>
      <c r="S804" s="158"/>
      <c r="T804" s="158"/>
      <c r="U804" s="158"/>
      <c r="V804" s="158"/>
      <c r="W804" s="158"/>
      <c r="X804" s="264" t="s">
        <v>671</v>
      </c>
      <c r="Y804" s="264">
        <v>1</v>
      </c>
      <c r="Z804" s="368" t="s">
        <v>39</v>
      </c>
      <c r="AA804" s="467"/>
      <c r="AB804" s="373">
        <v>0</v>
      </c>
      <c r="AC804" s="373"/>
    </row>
    <row r="805" spans="1:29" ht="15.75" hidden="1">
      <c r="A805" s="533" t="s">
        <v>2727</v>
      </c>
      <c r="B805" s="533">
        <v>22</v>
      </c>
      <c r="C805" s="533" t="s">
        <v>588</v>
      </c>
      <c r="D805" s="572" t="s">
        <v>2746</v>
      </c>
      <c r="E805" s="571" t="str">
        <f t="shared" si="778"/>
        <v xml:space="preserve"> PLUMBING FIXTURES</v>
      </c>
      <c r="F805" s="533" t="s">
        <v>1821</v>
      </c>
      <c r="G805" s="533" t="s">
        <v>2725</v>
      </c>
      <c r="H805" s="533">
        <v>804</v>
      </c>
      <c r="I805" s="533" t="str">
        <f>L805</f>
        <v>Bathtubs</v>
      </c>
      <c r="J805" s="533" t="str">
        <f>L805</f>
        <v>Bathtubs</v>
      </c>
      <c r="K805" s="264"/>
      <c r="L805" s="268" t="s">
        <v>672</v>
      </c>
      <c r="M805" s="226"/>
      <c r="N805" s="236"/>
      <c r="O805" s="373">
        <v>0</v>
      </c>
      <c r="P805" s="127"/>
      <c r="Q805" s="158"/>
      <c r="R805" s="158"/>
      <c r="S805" s="158"/>
      <c r="T805" s="158"/>
      <c r="U805" s="158"/>
      <c r="V805" s="158"/>
      <c r="W805" s="158"/>
      <c r="X805" s="264" t="s">
        <v>672</v>
      </c>
      <c r="Y805" s="268"/>
      <c r="Z805" s="368"/>
      <c r="AA805" s="467">
        <v>0</v>
      </c>
      <c r="AB805" s="373"/>
      <c r="AC805" s="373"/>
    </row>
    <row r="806" spans="1:29" ht="15.75" hidden="1">
      <c r="A806" s="533" t="s">
        <v>2727</v>
      </c>
      <c r="B806" s="533">
        <v>22</v>
      </c>
      <c r="C806" s="533" t="s">
        <v>588</v>
      </c>
      <c r="D806" s="572" t="s">
        <v>2746</v>
      </c>
      <c r="E806" s="571" t="str">
        <f t="shared" si="778"/>
        <v xml:space="preserve"> PLUMBING FIXTURES</v>
      </c>
      <c r="F806" s="533" t="s">
        <v>1821</v>
      </c>
      <c r="G806" s="533" t="s">
        <v>2722</v>
      </c>
      <c r="H806" s="533">
        <v>805</v>
      </c>
      <c r="I806" s="533" t="str">
        <f>I804</f>
        <v>Water closets</v>
      </c>
      <c r="J806" s="533" t="str">
        <f>J804</f>
        <v>Water closets</v>
      </c>
      <c r="K806" s="264" t="s">
        <v>20</v>
      </c>
      <c r="L806" s="264" t="s">
        <v>673</v>
      </c>
      <c r="M806" s="226">
        <v>6</v>
      </c>
      <c r="N806" s="236" t="s">
        <v>39</v>
      </c>
      <c r="O806" s="373"/>
      <c r="P806" s="25">
        <f>O806*M806</f>
        <v>0</v>
      </c>
      <c r="Q806" s="158"/>
      <c r="R806" s="158"/>
      <c r="S806" s="158"/>
      <c r="T806" s="158"/>
      <c r="U806" s="158"/>
      <c r="V806" s="158"/>
      <c r="W806" s="158"/>
      <c r="X806" s="264" t="s">
        <v>673</v>
      </c>
      <c r="Y806" s="264">
        <v>6</v>
      </c>
      <c r="Z806" s="368" t="s">
        <v>39</v>
      </c>
      <c r="AA806" s="467"/>
      <c r="AB806" s="373">
        <v>0</v>
      </c>
      <c r="AC806" s="373"/>
    </row>
    <row r="807" spans="1:29" ht="15.75" hidden="1">
      <c r="A807" s="533" t="s">
        <v>2727</v>
      </c>
      <c r="B807" s="533">
        <v>22</v>
      </c>
      <c r="C807" s="533" t="s">
        <v>588</v>
      </c>
      <c r="D807" s="572" t="s">
        <v>2746</v>
      </c>
      <c r="E807" s="571" t="str">
        <f t="shared" si="778"/>
        <v xml:space="preserve"> PLUMBING FIXTURES</v>
      </c>
      <c r="F807" s="533" t="s">
        <v>1821</v>
      </c>
      <c r="G807" s="533" t="s">
        <v>2725</v>
      </c>
      <c r="H807" s="533">
        <v>806</v>
      </c>
      <c r="I807" s="533" t="str">
        <f>L807</f>
        <v>Showers</v>
      </c>
      <c r="J807" s="533" t="str">
        <f>L807</f>
        <v>Showers</v>
      </c>
      <c r="K807" s="95"/>
      <c r="L807" s="131" t="s">
        <v>674</v>
      </c>
      <c r="M807" s="94"/>
      <c r="N807" s="98"/>
      <c r="O807" s="373">
        <v>0</v>
      </c>
      <c r="P807" s="127"/>
      <c r="Q807" s="158"/>
      <c r="R807" s="158"/>
      <c r="S807" s="158"/>
      <c r="T807" s="158"/>
      <c r="U807" s="158"/>
      <c r="V807" s="158"/>
      <c r="W807" s="158"/>
      <c r="X807" s="95" t="s">
        <v>674</v>
      </c>
      <c r="Y807" s="131"/>
      <c r="Z807" s="367"/>
      <c r="AA807" s="302">
        <v>0</v>
      </c>
      <c r="AB807" s="373"/>
      <c r="AC807" s="373"/>
    </row>
    <row r="808" spans="1:29" ht="15.75" hidden="1">
      <c r="A808" s="533" t="s">
        <v>2727</v>
      </c>
      <c r="B808" s="533">
        <v>22</v>
      </c>
      <c r="C808" s="533" t="s">
        <v>588</v>
      </c>
      <c r="D808" s="572" t="s">
        <v>2746</v>
      </c>
      <c r="E808" s="571" t="str">
        <f t="shared" si="778"/>
        <v xml:space="preserve"> PLUMBING FIXTURES</v>
      </c>
      <c r="F808" s="533" t="s">
        <v>1821</v>
      </c>
      <c r="G808" s="533" t="s">
        <v>2722</v>
      </c>
      <c r="H808" s="533">
        <v>807</v>
      </c>
      <c r="I808" s="533" t="str">
        <f>I806</f>
        <v>Water closets</v>
      </c>
      <c r="J808" s="533" t="str">
        <f>J806</f>
        <v>Water closets</v>
      </c>
      <c r="K808" s="95" t="s">
        <v>19</v>
      </c>
      <c r="L808" s="95" t="s">
        <v>675</v>
      </c>
      <c r="M808" s="94">
        <v>6</v>
      </c>
      <c r="N808" s="98" t="s">
        <v>39</v>
      </c>
      <c r="O808" s="373">
        <v>438</v>
      </c>
      <c r="P808" s="25">
        <f>O808*M808</f>
        <v>2628</v>
      </c>
      <c r="Q808" s="158"/>
      <c r="R808" s="158"/>
      <c r="S808" s="158"/>
      <c r="T808" s="158"/>
      <c r="U808" s="158"/>
      <c r="V808" s="158"/>
      <c r="W808" s="158"/>
      <c r="X808" s="95" t="s">
        <v>675</v>
      </c>
      <c r="Y808" s="95">
        <v>6</v>
      </c>
      <c r="Z808" s="367" t="s">
        <v>39</v>
      </c>
      <c r="AA808" s="302">
        <v>438</v>
      </c>
      <c r="AB808" s="373">
        <v>2628</v>
      </c>
      <c r="AC808" s="373"/>
    </row>
    <row r="809" spans="1:29" ht="15.75" hidden="1">
      <c r="A809" s="533" t="s">
        <v>2727</v>
      </c>
      <c r="B809" s="533">
        <v>22</v>
      </c>
      <c r="C809" s="533" t="s">
        <v>588</v>
      </c>
      <c r="D809" s="572" t="s">
        <v>2746</v>
      </c>
      <c r="E809" s="571" t="str">
        <f t="shared" si="778"/>
        <v xml:space="preserve"> PLUMBING FIXTURES</v>
      </c>
      <c r="F809" s="533" t="s">
        <v>1821</v>
      </c>
      <c r="G809" s="533" t="s">
        <v>2725</v>
      </c>
      <c r="H809" s="533">
        <v>808</v>
      </c>
      <c r="I809" s="533" t="str">
        <f>L809</f>
        <v>Sinks</v>
      </c>
      <c r="J809" s="533" t="str">
        <f>L809</f>
        <v>Sinks</v>
      </c>
      <c r="K809" s="95"/>
      <c r="L809" s="131" t="s">
        <v>676</v>
      </c>
      <c r="M809" s="94"/>
      <c r="N809" s="98"/>
      <c r="O809" s="373">
        <v>0</v>
      </c>
      <c r="P809" s="127"/>
      <c r="Q809" s="158"/>
      <c r="R809" s="158"/>
      <c r="S809" s="158"/>
      <c r="T809" s="158"/>
      <c r="U809" s="158"/>
      <c r="V809" s="158"/>
      <c r="W809" s="158"/>
      <c r="X809" s="95" t="s">
        <v>676</v>
      </c>
      <c r="Y809" s="131"/>
      <c r="Z809" s="367"/>
      <c r="AA809" s="302">
        <v>0</v>
      </c>
      <c r="AB809" s="373"/>
      <c r="AC809" s="373"/>
    </row>
    <row r="810" spans="1:29" ht="16.5" hidden="1" thickBot="1">
      <c r="A810" s="533" t="s">
        <v>2727</v>
      </c>
      <c r="B810" s="533">
        <v>22</v>
      </c>
      <c r="C810" s="533" t="s">
        <v>588</v>
      </c>
      <c r="D810" s="572" t="s">
        <v>2746</v>
      </c>
      <c r="E810" s="571" t="str">
        <f t="shared" si="778"/>
        <v xml:space="preserve"> PLUMBING FIXTURES</v>
      </c>
      <c r="F810" s="533" t="s">
        <v>1821</v>
      </c>
      <c r="G810" s="533" t="s">
        <v>2722</v>
      </c>
      <c r="H810" s="533">
        <v>809</v>
      </c>
      <c r="I810" s="533" t="str">
        <f t="shared" ref="I810:J810" si="785">I808</f>
        <v>Water closets</v>
      </c>
      <c r="J810" s="533" t="str">
        <f t="shared" si="785"/>
        <v>Water closets</v>
      </c>
      <c r="K810" s="95" t="s">
        <v>20</v>
      </c>
      <c r="L810" s="95" t="s">
        <v>677</v>
      </c>
      <c r="M810" s="247">
        <v>1</v>
      </c>
      <c r="N810" s="98" t="s">
        <v>39</v>
      </c>
      <c r="O810" s="373">
        <v>175</v>
      </c>
      <c r="P810" s="25">
        <f t="shared" ref="P810:P812" si="786">O810*M810</f>
        <v>175</v>
      </c>
      <c r="Q810" s="158"/>
      <c r="R810" s="158"/>
      <c r="S810" s="158"/>
      <c r="T810" s="158"/>
      <c r="U810" s="158"/>
      <c r="V810" s="158"/>
      <c r="W810" s="158"/>
      <c r="X810" s="95" t="s">
        <v>677</v>
      </c>
      <c r="Y810" s="95">
        <v>1</v>
      </c>
      <c r="Z810" s="463" t="s">
        <v>39</v>
      </c>
      <c r="AA810" s="302">
        <v>175</v>
      </c>
      <c r="AB810" s="373">
        <v>175</v>
      </c>
      <c r="AC810" s="373"/>
    </row>
    <row r="811" spans="1:29" ht="16.5" hidden="1" thickBot="1">
      <c r="A811" s="533" t="s">
        <v>2727</v>
      </c>
      <c r="B811" s="533">
        <v>22</v>
      </c>
      <c r="C811" s="533" t="s">
        <v>588</v>
      </c>
      <c r="D811" s="572" t="s">
        <v>2746</v>
      </c>
      <c r="E811" s="571" t="str">
        <f t="shared" si="778"/>
        <v xml:space="preserve"> PLUMBING FIXTURES</v>
      </c>
      <c r="F811" s="533" t="s">
        <v>1821</v>
      </c>
      <c r="G811" s="533" t="s">
        <v>2722</v>
      </c>
      <c r="H811" s="533">
        <v>810</v>
      </c>
      <c r="I811" s="533" t="str">
        <f t="shared" ref="I811:J811" si="787">I809</f>
        <v>Sinks</v>
      </c>
      <c r="J811" s="533" t="str">
        <f t="shared" si="787"/>
        <v>Sinks</v>
      </c>
      <c r="K811" s="95" t="s">
        <v>21</v>
      </c>
      <c r="L811" s="95" t="s">
        <v>678</v>
      </c>
      <c r="M811" s="247">
        <v>9</v>
      </c>
      <c r="N811" s="98" t="s">
        <v>39</v>
      </c>
      <c r="O811" s="373">
        <v>150</v>
      </c>
      <c r="P811" s="25">
        <f t="shared" si="786"/>
        <v>1350</v>
      </c>
      <c r="Q811" s="158"/>
      <c r="R811" s="158"/>
      <c r="S811" s="158"/>
      <c r="T811" s="158"/>
      <c r="U811" s="158"/>
      <c r="V811" s="158"/>
      <c r="W811" s="158"/>
      <c r="X811" s="95" t="s">
        <v>678</v>
      </c>
      <c r="Y811" s="95">
        <v>9</v>
      </c>
      <c r="Z811" s="463" t="s">
        <v>39</v>
      </c>
      <c r="AA811" s="302">
        <v>150</v>
      </c>
      <c r="AB811" s="373">
        <v>1350</v>
      </c>
      <c r="AC811" s="373"/>
    </row>
    <row r="812" spans="1:29" ht="15.75" hidden="1">
      <c r="A812" s="533" t="s">
        <v>2727</v>
      </c>
      <c r="B812" s="533">
        <v>22</v>
      </c>
      <c r="C812" s="533" t="s">
        <v>588</v>
      </c>
      <c r="D812" s="572" t="s">
        <v>2746</v>
      </c>
      <c r="E812" s="571" t="str">
        <f t="shared" si="778"/>
        <v xml:space="preserve"> PLUMBING FIXTURES</v>
      </c>
      <c r="F812" s="533" t="s">
        <v>1821</v>
      </c>
      <c r="G812" s="533" t="s">
        <v>2722</v>
      </c>
      <c r="H812" s="533">
        <v>811</v>
      </c>
      <c r="I812" s="533" t="str">
        <f t="shared" ref="I812:J812" si="788">I810</f>
        <v>Water closets</v>
      </c>
      <c r="J812" s="533" t="str">
        <f t="shared" si="788"/>
        <v>Water closets</v>
      </c>
      <c r="K812" s="264" t="s">
        <v>50</v>
      </c>
      <c r="L812" s="264" t="s">
        <v>679</v>
      </c>
      <c r="M812" s="226">
        <v>1</v>
      </c>
      <c r="N812" s="236" t="s">
        <v>39</v>
      </c>
      <c r="O812" s="373"/>
      <c r="P812" s="25">
        <f t="shared" si="786"/>
        <v>0</v>
      </c>
      <c r="Q812" s="158"/>
      <c r="R812" s="158"/>
      <c r="S812" s="158"/>
      <c r="T812" s="158"/>
      <c r="U812" s="158"/>
      <c r="V812" s="158"/>
      <c r="W812" s="158"/>
      <c r="X812" s="264" t="s">
        <v>679</v>
      </c>
      <c r="Y812" s="264">
        <v>1</v>
      </c>
      <c r="Z812" s="368" t="s">
        <v>39</v>
      </c>
      <c r="AA812" s="467"/>
      <c r="AB812" s="373">
        <v>0</v>
      </c>
      <c r="AC812" s="373"/>
    </row>
    <row r="813" spans="1:29" ht="15.75" hidden="1">
      <c r="A813" s="533" t="s">
        <v>2727</v>
      </c>
      <c r="B813" s="533">
        <v>22</v>
      </c>
      <c r="C813" s="533" t="s">
        <v>588</v>
      </c>
      <c r="D813" s="572" t="s">
        <v>2746</v>
      </c>
      <c r="E813" s="571" t="str">
        <f t="shared" si="778"/>
        <v xml:space="preserve"> PLUMBING FIXTURES</v>
      </c>
      <c r="F813" s="533" t="s">
        <v>1821</v>
      </c>
      <c r="G813" s="533" t="s">
        <v>2725</v>
      </c>
      <c r="H813" s="533">
        <v>812</v>
      </c>
      <c r="I813" s="533" t="str">
        <f t="shared" ref="I813:J813" si="789">I811</f>
        <v>Sinks</v>
      </c>
      <c r="J813" s="533" t="str">
        <f t="shared" si="789"/>
        <v>Sinks</v>
      </c>
      <c r="K813" s="128" t="s">
        <v>680</v>
      </c>
      <c r="L813" s="525"/>
      <c r="M813" s="115"/>
      <c r="N813" s="123"/>
      <c r="O813" s="373"/>
      <c r="P813" s="133"/>
      <c r="Q813" s="158"/>
      <c r="R813" s="158"/>
      <c r="S813" s="158"/>
      <c r="T813" s="158"/>
      <c r="U813" s="158"/>
      <c r="V813" s="158"/>
      <c r="W813" s="158"/>
      <c r="X813" s="128"/>
      <c r="Y813" s="525"/>
      <c r="Z813" s="459"/>
      <c r="AA813" s="112"/>
      <c r="AB813" s="373"/>
      <c r="AC813" s="474"/>
    </row>
    <row r="814" spans="1:29" ht="15.75" hidden="1">
      <c r="A814" s="533" t="s">
        <v>2727</v>
      </c>
      <c r="B814" s="533">
        <v>22</v>
      </c>
      <c r="C814" s="533" t="s">
        <v>588</v>
      </c>
      <c r="D814" s="10" t="s">
        <v>22</v>
      </c>
      <c r="E814" s="10" t="s">
        <v>22</v>
      </c>
      <c r="G814" s="533" t="s">
        <v>2724</v>
      </c>
      <c r="H814" s="533">
        <v>813</v>
      </c>
      <c r="I814" s="533" t="str">
        <f t="shared" ref="I814:J814" si="790">I812</f>
        <v>Water closets</v>
      </c>
      <c r="J814" s="533" t="str">
        <f t="shared" si="790"/>
        <v>Water closets</v>
      </c>
      <c r="K814" s="130" t="s">
        <v>22</v>
      </c>
      <c r="L814" s="525"/>
      <c r="M814" s="115"/>
      <c r="N814" s="643"/>
      <c r="O814" s="373" t="s">
        <v>8</v>
      </c>
      <c r="P814" s="134">
        <v>0</v>
      </c>
      <c r="Q814" s="158"/>
      <c r="R814" s="158"/>
      <c r="S814" s="158"/>
      <c r="T814" s="158"/>
      <c r="U814" s="158"/>
      <c r="V814" s="158"/>
      <c r="W814" s="158"/>
      <c r="X814" s="130"/>
      <c r="Y814" s="525"/>
      <c r="Z814" s="111"/>
      <c r="AA814" s="119" t="s">
        <v>8</v>
      </c>
      <c r="AB814" s="526">
        <v>92681.5</v>
      </c>
      <c r="AC814" s="527"/>
    </row>
    <row r="815" spans="1:29" ht="15.75" hidden="1">
      <c r="A815" s="533" t="s">
        <v>2727</v>
      </c>
      <c r="B815" s="533">
        <v>23</v>
      </c>
      <c r="C815" s="533" t="s">
        <v>682</v>
      </c>
      <c r="D815" s="572" t="s">
        <v>2094</v>
      </c>
      <c r="E815" s="571" t="s">
        <v>1260</v>
      </c>
      <c r="F815" s="533" t="str">
        <f t="shared" si="741"/>
        <v>ME</v>
      </c>
      <c r="G815" s="533" t="s">
        <v>2725</v>
      </c>
      <c r="H815" s="533">
        <v>814</v>
      </c>
      <c r="I815" s="533" t="str">
        <f t="shared" ref="I815:J815" si="791">I813</f>
        <v>Sinks</v>
      </c>
      <c r="J815" s="533" t="str">
        <f t="shared" si="791"/>
        <v>Sinks</v>
      </c>
      <c r="K815" s="131" t="s">
        <v>681</v>
      </c>
      <c r="L815" s="131"/>
      <c r="M815" s="131"/>
      <c r="N815" s="131"/>
      <c r="O815" s="347"/>
      <c r="P815" s="131"/>
      <c r="Q815" s="92"/>
      <c r="R815" s="92"/>
      <c r="X815" s="131"/>
      <c r="Y815" s="131"/>
      <c r="Z815" s="131"/>
      <c r="AA815" s="131"/>
      <c r="AB815" s="131"/>
      <c r="AC815" s="131"/>
    </row>
    <row r="816" spans="1:29" ht="15.75" hidden="1">
      <c r="A816" s="533" t="s">
        <v>2727</v>
      </c>
      <c r="B816" s="533">
        <v>23</v>
      </c>
      <c r="C816" s="533" t="s">
        <v>682</v>
      </c>
      <c r="D816" s="572" t="s">
        <v>2094</v>
      </c>
      <c r="E816" s="571" t="s">
        <v>1260</v>
      </c>
      <c r="F816" s="533" t="str">
        <f t="shared" si="741"/>
        <v>ME</v>
      </c>
      <c r="G816" s="533" t="s">
        <v>2725</v>
      </c>
      <c r="H816" s="533">
        <v>815</v>
      </c>
      <c r="I816" s="533" t="str">
        <f t="shared" ref="I816:J816" si="792">I814</f>
        <v>Water closets</v>
      </c>
      <c r="J816" s="533" t="str">
        <f t="shared" si="792"/>
        <v>Water closets</v>
      </c>
      <c r="K816" s="131" t="s">
        <v>682</v>
      </c>
      <c r="L816" s="131"/>
      <c r="M816" s="131"/>
      <c r="N816" s="131"/>
      <c r="O816" s="347"/>
      <c r="P816" s="131"/>
      <c r="Q816" s="92"/>
      <c r="R816" s="92"/>
      <c r="X816" s="131"/>
      <c r="Y816" s="131"/>
      <c r="Z816" s="131"/>
      <c r="AA816" s="131"/>
      <c r="AB816" s="131"/>
      <c r="AC816" s="131"/>
    </row>
    <row r="817" spans="1:29" ht="15.75" hidden="1">
      <c r="A817" s="533" t="s">
        <v>2727</v>
      </c>
      <c r="B817" s="533">
        <v>23</v>
      </c>
      <c r="C817" s="533" t="s">
        <v>682</v>
      </c>
      <c r="D817" s="572" t="s">
        <v>2094</v>
      </c>
      <c r="E817" s="571" t="s">
        <v>1260</v>
      </c>
      <c r="F817" s="533" t="str">
        <f t="shared" si="741"/>
        <v>ME</v>
      </c>
      <c r="G817" s="533" t="s">
        <v>2725</v>
      </c>
      <c r="H817" s="533">
        <v>816</v>
      </c>
      <c r="I817" s="533" t="str">
        <f t="shared" ref="I817:J817" si="793">I815</f>
        <v>Sinks</v>
      </c>
      <c r="J817" s="533" t="str">
        <f t="shared" si="793"/>
        <v>Sinks</v>
      </c>
      <c r="K817" s="135" t="s">
        <v>2</v>
      </c>
      <c r="L817" s="104" t="s">
        <v>25</v>
      </c>
      <c r="M817" s="136" t="s">
        <v>4</v>
      </c>
      <c r="N817" s="136" t="s">
        <v>5</v>
      </c>
      <c r="O817" s="376" t="s">
        <v>6</v>
      </c>
      <c r="P817" s="136" t="s">
        <v>7</v>
      </c>
      <c r="Q817" s="158"/>
      <c r="R817" s="158"/>
      <c r="X817" s="135" t="s">
        <v>25</v>
      </c>
      <c r="Y817" s="104" t="s">
        <v>4</v>
      </c>
      <c r="Z817" s="136" t="s">
        <v>5</v>
      </c>
      <c r="AA817" s="136" t="s">
        <v>6</v>
      </c>
      <c r="AB817" s="376" t="s">
        <v>7</v>
      </c>
      <c r="AC817" s="376"/>
    </row>
    <row r="818" spans="1:29" ht="15.75" hidden="1">
      <c r="A818" s="533" t="s">
        <v>2727</v>
      </c>
      <c r="B818" s="533">
        <v>23</v>
      </c>
      <c r="C818" s="533" t="s">
        <v>682</v>
      </c>
      <c r="D818" s="572" t="s">
        <v>2094</v>
      </c>
      <c r="E818" s="571" t="s">
        <v>1260</v>
      </c>
      <c r="F818" s="533" t="str">
        <f t="shared" si="741"/>
        <v>ME</v>
      </c>
      <c r="G818" s="533" t="s">
        <v>2725</v>
      </c>
      <c r="H818" s="533">
        <v>817</v>
      </c>
      <c r="I818" s="533" t="str">
        <f t="shared" ref="I818:J818" si="794">I816</f>
        <v>Water closets</v>
      </c>
      <c r="J818" s="533" t="str">
        <f t="shared" si="794"/>
        <v>Water closets</v>
      </c>
      <c r="K818" s="137"/>
      <c r="L818" s="106"/>
      <c r="M818" s="98"/>
      <c r="N818" s="98"/>
      <c r="O818" s="377"/>
      <c r="P818" s="98" t="s">
        <v>8</v>
      </c>
      <c r="Q818" s="158"/>
      <c r="R818" s="158"/>
      <c r="X818" s="137"/>
      <c r="Y818" s="106"/>
      <c r="Z818" s="98"/>
      <c r="AA818" s="98"/>
      <c r="AB818" s="377" t="s">
        <v>8</v>
      </c>
      <c r="AC818" s="377"/>
    </row>
    <row r="819" spans="1:29" ht="15.75" hidden="1">
      <c r="A819" s="533" t="s">
        <v>2727</v>
      </c>
      <c r="B819" s="533">
        <v>23</v>
      </c>
      <c r="C819" s="533" t="s">
        <v>682</v>
      </c>
      <c r="D819" s="572" t="s">
        <v>2094</v>
      </c>
      <c r="E819" s="571" t="s">
        <v>1260</v>
      </c>
      <c r="F819" s="533" t="str">
        <f t="shared" si="741"/>
        <v>ME</v>
      </c>
      <c r="G819" s="533" t="s">
        <v>2725</v>
      </c>
      <c r="H819" s="533">
        <v>818</v>
      </c>
      <c r="I819" s="533" t="str">
        <f t="shared" ref="I819:I821" si="795">L819</f>
        <v>230713 - DUCT INSULATION</v>
      </c>
      <c r="J819" s="533" t="str">
        <f t="shared" ref="J819:J821" si="796">L819</f>
        <v>230713 - DUCT INSULATION</v>
      </c>
      <c r="K819" s="137"/>
      <c r="L819" s="104" t="s">
        <v>683</v>
      </c>
      <c r="M819" s="101"/>
      <c r="N819" s="98"/>
      <c r="O819" s="377"/>
      <c r="P819" s="98"/>
      <c r="Q819" s="158"/>
      <c r="R819" s="158"/>
      <c r="X819" s="137" t="s">
        <v>683</v>
      </c>
      <c r="Y819" s="104"/>
      <c r="Z819" s="101"/>
      <c r="AA819" s="98"/>
      <c r="AB819" s="377"/>
      <c r="AC819" s="377"/>
    </row>
    <row r="820" spans="1:29" ht="15.75" hidden="1">
      <c r="A820" s="533" t="s">
        <v>2727</v>
      </c>
      <c r="B820" s="533">
        <v>23</v>
      </c>
      <c r="C820" s="533" t="s">
        <v>682</v>
      </c>
      <c r="D820" s="572" t="s">
        <v>2094</v>
      </c>
      <c r="E820" s="571" t="str">
        <f t="shared" ref="E820:E832" si="797">E819</f>
        <v xml:space="preserve"> DUCT INSULATION</v>
      </c>
      <c r="F820" s="533" t="str">
        <f t="shared" si="741"/>
        <v>ME</v>
      </c>
      <c r="G820" s="533" t="s">
        <v>2725</v>
      </c>
      <c r="H820" s="533">
        <v>819</v>
      </c>
      <c r="I820" s="533" t="str">
        <f t="shared" si="795"/>
        <v>Indoor Duct And Plenum Insulation</v>
      </c>
      <c r="J820" s="533" t="str">
        <f t="shared" si="796"/>
        <v>Indoor Duct And Plenum Insulation</v>
      </c>
      <c r="K820" s="137"/>
      <c r="L820" s="104" t="s">
        <v>684</v>
      </c>
      <c r="M820" s="101"/>
      <c r="N820" s="98"/>
      <c r="O820" s="377"/>
      <c r="P820" s="98"/>
      <c r="Q820" s="158"/>
      <c r="R820" s="158"/>
      <c r="X820" s="137" t="s">
        <v>684</v>
      </c>
      <c r="Y820" s="104"/>
      <c r="Z820" s="101"/>
      <c r="AA820" s="98"/>
      <c r="AB820" s="377"/>
      <c r="AC820" s="377"/>
    </row>
    <row r="821" spans="1:29" ht="15.75" hidden="1">
      <c r="A821" s="533" t="s">
        <v>2727</v>
      </c>
      <c r="B821" s="533">
        <v>23</v>
      </c>
      <c r="C821" s="533" t="s">
        <v>682</v>
      </c>
      <c r="D821" s="572" t="s">
        <v>2094</v>
      </c>
      <c r="E821" s="571" t="str">
        <f t="shared" si="797"/>
        <v xml:space="preserve"> DUCT INSULATION</v>
      </c>
      <c r="F821" s="533" t="str">
        <f t="shared" si="741"/>
        <v>ME</v>
      </c>
      <c r="G821" s="533" t="s">
        <v>2725</v>
      </c>
      <c r="H821" s="533">
        <v>820</v>
      </c>
      <c r="I821" s="533" t="str">
        <f t="shared" si="795"/>
        <v>Rectangular, supply and Return ducts, concealed</v>
      </c>
      <c r="J821" s="533" t="str">
        <f t="shared" si="796"/>
        <v>Rectangular, supply and Return ducts, concealed</v>
      </c>
      <c r="K821" s="137"/>
      <c r="L821" s="104" t="s">
        <v>685</v>
      </c>
      <c r="M821" s="101"/>
      <c r="N821" s="98"/>
      <c r="O821" s="377"/>
      <c r="P821" s="98"/>
      <c r="Q821" s="158"/>
      <c r="R821" s="158"/>
      <c r="X821" s="137" t="s">
        <v>685</v>
      </c>
      <c r="Y821" s="104"/>
      <c r="Z821" s="101"/>
      <c r="AA821" s="98"/>
      <c r="AB821" s="377"/>
      <c r="AC821" s="377"/>
    </row>
    <row r="822" spans="1:29" ht="16.5" hidden="1" thickBot="1">
      <c r="A822" s="533" t="s">
        <v>2727</v>
      </c>
      <c r="B822" s="533">
        <v>23</v>
      </c>
      <c r="C822" s="533" t="s">
        <v>682</v>
      </c>
      <c r="D822" s="572" t="s">
        <v>2094</v>
      </c>
      <c r="E822" s="571" t="str">
        <f t="shared" si="797"/>
        <v xml:space="preserve"> DUCT INSULATION</v>
      </c>
      <c r="F822" s="533" t="str">
        <f t="shared" si="741"/>
        <v>ME</v>
      </c>
      <c r="G822" s="533" t="s">
        <v>2722</v>
      </c>
      <c r="H822" s="533">
        <v>821</v>
      </c>
      <c r="I822" s="533" t="str">
        <f>I820</f>
        <v>Indoor Duct And Plenum Insulation</v>
      </c>
      <c r="J822" s="533" t="str">
        <f>J820</f>
        <v>Indoor Duct And Plenum Insulation</v>
      </c>
      <c r="K822" s="137" t="s">
        <v>13</v>
      </c>
      <c r="L822" s="106" t="s">
        <v>686</v>
      </c>
      <c r="M822" s="247">
        <v>70</v>
      </c>
      <c r="N822" s="98" t="s">
        <v>33</v>
      </c>
      <c r="O822" s="378">
        <v>75</v>
      </c>
      <c r="P822" s="25">
        <f>O822*M822</f>
        <v>5250</v>
      </c>
      <c r="Q822" s="158"/>
      <c r="R822" s="158"/>
      <c r="X822" s="137" t="s">
        <v>686</v>
      </c>
      <c r="Y822" s="106">
        <v>70</v>
      </c>
      <c r="Z822" s="247" t="s">
        <v>33</v>
      </c>
      <c r="AA822" s="98">
        <v>75</v>
      </c>
      <c r="AB822" s="378">
        <v>5250</v>
      </c>
      <c r="AC822" s="378"/>
    </row>
    <row r="823" spans="1:29" ht="15.75" hidden="1">
      <c r="A823" s="533" t="s">
        <v>2727</v>
      </c>
      <c r="B823" s="533">
        <v>23</v>
      </c>
      <c r="C823" s="533" t="s">
        <v>682</v>
      </c>
      <c r="D823" s="572" t="s">
        <v>2094</v>
      </c>
      <c r="E823" s="571" t="str">
        <f t="shared" si="797"/>
        <v xml:space="preserve"> DUCT INSULATION</v>
      </c>
      <c r="F823" s="533" t="str">
        <f t="shared" si="741"/>
        <v>ME</v>
      </c>
      <c r="G823" s="533" t="s">
        <v>2725</v>
      </c>
      <c r="H823" s="533">
        <v>822</v>
      </c>
      <c r="I823" s="533" t="str">
        <f>L823</f>
        <v>Rectangular, treated fresh air ducts, concealed</v>
      </c>
      <c r="J823" s="533" t="str">
        <f>L823</f>
        <v>Rectangular, treated fresh air ducts, concealed</v>
      </c>
      <c r="K823" s="137"/>
      <c r="L823" s="104" t="s">
        <v>687</v>
      </c>
      <c r="M823" s="101"/>
      <c r="N823" s="98"/>
      <c r="O823" s="378">
        <v>0</v>
      </c>
      <c r="P823" s="4"/>
      <c r="Q823" s="158"/>
      <c r="R823" s="158"/>
      <c r="X823" s="137" t="s">
        <v>687</v>
      </c>
      <c r="Y823" s="104"/>
      <c r="Z823" s="101"/>
      <c r="AA823" s="98">
        <v>0</v>
      </c>
      <c r="AB823" s="378"/>
      <c r="AC823" s="378"/>
    </row>
    <row r="824" spans="1:29" ht="16.5" hidden="1" thickBot="1">
      <c r="A824" s="533" t="s">
        <v>2727</v>
      </c>
      <c r="B824" s="533">
        <v>23</v>
      </c>
      <c r="C824" s="533" t="s">
        <v>682</v>
      </c>
      <c r="D824" s="572" t="s">
        <v>2094</v>
      </c>
      <c r="E824" s="571" t="str">
        <f t="shared" si="797"/>
        <v xml:space="preserve"> DUCT INSULATION</v>
      </c>
      <c r="F824" s="533" t="str">
        <f t="shared" si="741"/>
        <v>ME</v>
      </c>
      <c r="G824" s="533" t="s">
        <v>2722</v>
      </c>
      <c r="H824" s="533">
        <v>823</v>
      </c>
      <c r="I824" s="533" t="str">
        <f>I822</f>
        <v>Indoor Duct And Plenum Insulation</v>
      </c>
      <c r="J824" s="533" t="str">
        <f>J822</f>
        <v>Indoor Duct And Plenum Insulation</v>
      </c>
      <c r="K824" s="137" t="s">
        <v>15</v>
      </c>
      <c r="L824" s="106" t="s">
        <v>686</v>
      </c>
      <c r="M824" s="247">
        <v>50</v>
      </c>
      <c r="N824" s="98" t="s">
        <v>33</v>
      </c>
      <c r="O824" s="378">
        <v>88</v>
      </c>
      <c r="P824" s="25">
        <f>O824*M824</f>
        <v>4400</v>
      </c>
      <c r="Q824" s="158"/>
      <c r="R824" s="158"/>
      <c r="X824" s="137" t="s">
        <v>686</v>
      </c>
      <c r="Y824" s="106">
        <v>50</v>
      </c>
      <c r="Z824" s="247" t="s">
        <v>33</v>
      </c>
      <c r="AA824" s="98">
        <v>88</v>
      </c>
      <c r="AB824" s="378">
        <v>4400</v>
      </c>
      <c r="AC824" s="378"/>
    </row>
    <row r="825" spans="1:29" ht="15.75" hidden="1">
      <c r="A825" s="533" t="s">
        <v>2727</v>
      </c>
      <c r="B825" s="533">
        <v>23</v>
      </c>
      <c r="C825" s="533" t="s">
        <v>682</v>
      </c>
      <c r="D825" s="572" t="s">
        <v>2094</v>
      </c>
      <c r="E825" s="571" t="str">
        <f t="shared" si="797"/>
        <v xml:space="preserve"> DUCT INSULATION</v>
      </c>
      <c r="F825" s="533" t="str">
        <f t="shared" si="741"/>
        <v>ME</v>
      </c>
      <c r="G825" s="533" t="s">
        <v>2725</v>
      </c>
      <c r="H825" s="533">
        <v>824</v>
      </c>
      <c r="I825" s="533" t="str">
        <f>L825</f>
        <v>Rectangular, range-hood exhaust ducts, concealed</v>
      </c>
      <c r="J825" s="533" t="str">
        <f>L825</f>
        <v>Rectangular, range-hood exhaust ducts, concealed</v>
      </c>
      <c r="K825" s="248"/>
      <c r="L825" s="250" t="s">
        <v>688</v>
      </c>
      <c r="M825" s="249"/>
      <c r="N825" s="236"/>
      <c r="O825" s="377">
        <v>0</v>
      </c>
      <c r="P825" s="98"/>
      <c r="Q825" s="158"/>
      <c r="R825" s="158"/>
      <c r="X825" s="248" t="s">
        <v>688</v>
      </c>
      <c r="Y825" s="250"/>
      <c r="Z825" s="249"/>
      <c r="AA825" s="236">
        <v>0</v>
      </c>
      <c r="AB825" s="377"/>
      <c r="AC825" s="377"/>
    </row>
    <row r="826" spans="1:29" ht="15.75" hidden="1">
      <c r="A826" s="533" t="s">
        <v>2727</v>
      </c>
      <c r="B826" s="533">
        <v>23</v>
      </c>
      <c r="C826" s="533" t="s">
        <v>682</v>
      </c>
      <c r="D826" s="572" t="s">
        <v>2094</v>
      </c>
      <c r="E826" s="571" t="str">
        <f t="shared" si="797"/>
        <v xml:space="preserve"> DUCT INSULATION</v>
      </c>
      <c r="F826" s="533" t="str">
        <f t="shared" ref="F826:F889" si="798">VLOOKUP(D:D,trade,3,FALSE)</f>
        <v>ME</v>
      </c>
      <c r="G826" s="533" t="s">
        <v>2722</v>
      </c>
      <c r="H826" s="533">
        <v>825</v>
      </c>
      <c r="I826" s="533" t="str">
        <f>I824</f>
        <v>Indoor Duct And Plenum Insulation</v>
      </c>
      <c r="J826" s="533" t="str">
        <f>J824</f>
        <v>Indoor Duct And Plenum Insulation</v>
      </c>
      <c r="K826" s="248" t="s">
        <v>17</v>
      </c>
      <c r="L826" s="233" t="s">
        <v>689</v>
      </c>
      <c r="M826" s="249">
        <v>90</v>
      </c>
      <c r="N826" s="236" t="s">
        <v>33</v>
      </c>
      <c r="O826" s="377"/>
      <c r="P826" s="25">
        <f>O826*M826</f>
        <v>0</v>
      </c>
      <c r="Q826" s="158"/>
      <c r="R826" s="158"/>
      <c r="X826" s="248" t="s">
        <v>689</v>
      </c>
      <c r="Y826" s="233">
        <v>90</v>
      </c>
      <c r="Z826" s="249" t="s">
        <v>33</v>
      </c>
      <c r="AA826" s="236"/>
      <c r="AB826" s="377">
        <v>0</v>
      </c>
      <c r="AC826" s="377"/>
    </row>
    <row r="827" spans="1:29" ht="15.75" hidden="1">
      <c r="A827" s="533" t="s">
        <v>2727</v>
      </c>
      <c r="B827" s="533">
        <v>23</v>
      </c>
      <c r="C827" s="533" t="s">
        <v>682</v>
      </c>
      <c r="D827" s="572" t="s">
        <v>2094</v>
      </c>
      <c r="E827" s="571" t="str">
        <f t="shared" si="797"/>
        <v xml:space="preserve"> DUCT INSULATION</v>
      </c>
      <c r="F827" s="533" t="str">
        <f t="shared" si="798"/>
        <v>ME</v>
      </c>
      <c r="G827" s="533" t="s">
        <v>2725</v>
      </c>
      <c r="H827" s="533">
        <v>826</v>
      </c>
      <c r="I827" s="533" t="str">
        <f t="shared" ref="I827" si="799">L827</f>
        <v>Outdoor Duct And Plenum Insulation</v>
      </c>
      <c r="J827" s="533" t="s">
        <v>685</v>
      </c>
      <c r="K827" s="248"/>
      <c r="L827" s="250" t="s">
        <v>690</v>
      </c>
      <c r="M827" s="236"/>
      <c r="N827" s="236"/>
      <c r="O827" s="377">
        <v>0</v>
      </c>
      <c r="P827" s="98"/>
      <c r="Q827" s="158"/>
      <c r="R827" s="158"/>
      <c r="X827" s="248" t="s">
        <v>690</v>
      </c>
      <c r="Y827" s="250"/>
      <c r="Z827" s="236"/>
      <c r="AA827" s="236">
        <v>0</v>
      </c>
      <c r="AB827" s="377"/>
      <c r="AC827" s="377"/>
    </row>
    <row r="828" spans="1:29" ht="15.75" hidden="1">
      <c r="A828" s="533" t="s">
        <v>2727</v>
      </c>
      <c r="B828" s="533">
        <v>23</v>
      </c>
      <c r="C828" s="533" t="s">
        <v>682</v>
      </c>
      <c r="D828" s="572" t="s">
        <v>2094</v>
      </c>
      <c r="E828" s="571" t="str">
        <f t="shared" si="797"/>
        <v xml:space="preserve"> DUCT INSULATION</v>
      </c>
      <c r="F828" s="533" t="str">
        <f t="shared" si="798"/>
        <v>ME</v>
      </c>
      <c r="G828" s="533" t="s">
        <v>2725</v>
      </c>
      <c r="H828" s="533">
        <v>827</v>
      </c>
      <c r="I828" s="533" t="s">
        <v>690</v>
      </c>
      <c r="J828" s="533" t="str">
        <f t="shared" ref="J828" si="800">L828</f>
        <v>Rectangular, supply and Return ducts, concealed</v>
      </c>
      <c r="K828" s="248"/>
      <c r="L828" s="250" t="s">
        <v>685</v>
      </c>
      <c r="M828" s="249"/>
      <c r="N828" s="236"/>
      <c r="O828" s="377">
        <v>0</v>
      </c>
      <c r="P828" s="98"/>
      <c r="Q828" s="158"/>
      <c r="R828" s="158"/>
      <c r="X828" s="248" t="s">
        <v>685</v>
      </c>
      <c r="Y828" s="250"/>
      <c r="Z828" s="249"/>
      <c r="AA828" s="236">
        <v>0</v>
      </c>
      <c r="AB828" s="377"/>
      <c r="AC828" s="377"/>
    </row>
    <row r="829" spans="1:29" ht="15.75" hidden="1">
      <c r="A829" s="533" t="s">
        <v>2727</v>
      </c>
      <c r="B829" s="533">
        <v>23</v>
      </c>
      <c r="C829" s="533" t="s">
        <v>682</v>
      </c>
      <c r="D829" s="572" t="s">
        <v>2094</v>
      </c>
      <c r="E829" s="571" t="str">
        <f t="shared" si="797"/>
        <v xml:space="preserve"> DUCT INSULATION</v>
      </c>
      <c r="F829" s="533" t="str">
        <f t="shared" si="798"/>
        <v>ME</v>
      </c>
      <c r="G829" s="533" t="s">
        <v>2722</v>
      </c>
      <c r="H829" s="533">
        <v>828</v>
      </c>
      <c r="I829" s="533" t="str">
        <f>I827</f>
        <v>Outdoor Duct And Plenum Insulation</v>
      </c>
      <c r="J829" s="533" t="str">
        <f>J827</f>
        <v>Rectangular, supply and Return ducts, concealed</v>
      </c>
      <c r="K829" s="248" t="s">
        <v>19</v>
      </c>
      <c r="L829" s="233" t="s">
        <v>691</v>
      </c>
      <c r="M829" s="249">
        <v>150</v>
      </c>
      <c r="N829" s="236" t="s">
        <v>33</v>
      </c>
      <c r="O829" s="377"/>
      <c r="P829" s="25">
        <f>O829*M829</f>
        <v>0</v>
      </c>
      <c r="Q829" s="158"/>
      <c r="R829" s="158"/>
      <c r="X829" s="248" t="s">
        <v>691</v>
      </c>
      <c r="Y829" s="233">
        <v>150</v>
      </c>
      <c r="Z829" s="249" t="s">
        <v>33</v>
      </c>
      <c r="AA829" s="236"/>
      <c r="AB829" s="377">
        <v>0</v>
      </c>
      <c r="AC829" s="377"/>
    </row>
    <row r="830" spans="1:29" ht="15.75" hidden="1">
      <c r="A830" s="533" t="s">
        <v>2727</v>
      </c>
      <c r="B830" s="533">
        <v>23</v>
      </c>
      <c r="C830" s="533" t="s">
        <v>682</v>
      </c>
      <c r="D830" s="572" t="s">
        <v>2094</v>
      </c>
      <c r="E830" s="571" t="str">
        <f t="shared" si="797"/>
        <v xml:space="preserve"> DUCT INSULATION</v>
      </c>
      <c r="F830" s="533" t="str">
        <f t="shared" si="798"/>
        <v>ME</v>
      </c>
      <c r="G830" s="533" t="s">
        <v>2725</v>
      </c>
      <c r="H830" s="533">
        <v>829</v>
      </c>
      <c r="I830" s="533" t="str">
        <f t="shared" ref="I830" si="801">L830</f>
        <v>Boiler Breeching And Connector Insulation</v>
      </c>
      <c r="J830" s="533" t="s">
        <v>693</v>
      </c>
      <c r="K830" s="248"/>
      <c r="L830" s="250" t="s">
        <v>692</v>
      </c>
      <c r="M830" s="236"/>
      <c r="N830" s="236"/>
      <c r="O830" s="379">
        <v>0</v>
      </c>
      <c r="P830" s="101"/>
      <c r="Q830" s="158"/>
      <c r="R830" s="158"/>
      <c r="X830" s="248" t="s">
        <v>692</v>
      </c>
      <c r="Y830" s="250"/>
      <c r="Z830" s="236"/>
      <c r="AA830" s="236">
        <v>0</v>
      </c>
      <c r="AB830" s="379"/>
      <c r="AC830" s="379"/>
    </row>
    <row r="831" spans="1:29" ht="15.75" hidden="1">
      <c r="A831" s="533" t="s">
        <v>2727</v>
      </c>
      <c r="B831" s="533">
        <v>23</v>
      </c>
      <c r="C831" s="533" t="s">
        <v>682</v>
      </c>
      <c r="D831" s="572" t="s">
        <v>2094</v>
      </c>
      <c r="E831" s="571" t="str">
        <f t="shared" si="797"/>
        <v xml:space="preserve"> DUCT INSULATION</v>
      </c>
      <c r="F831" s="533" t="str">
        <f t="shared" si="798"/>
        <v>ME</v>
      </c>
      <c r="G831" s="533" t="s">
        <v>2725</v>
      </c>
      <c r="H831" s="533">
        <v>830</v>
      </c>
      <c r="I831" s="533" t="s">
        <v>692</v>
      </c>
      <c r="J831" s="533" t="str">
        <f t="shared" ref="J831" si="802">L831</f>
        <v>Round</v>
      </c>
      <c r="K831" s="248"/>
      <c r="L831" s="250" t="s">
        <v>693</v>
      </c>
      <c r="M831" s="249"/>
      <c r="N831" s="236"/>
      <c r="O831" s="377">
        <v>0</v>
      </c>
      <c r="P831" s="98"/>
      <c r="Q831" s="158"/>
      <c r="R831" s="158"/>
      <c r="X831" s="248" t="s">
        <v>693</v>
      </c>
      <c r="Y831" s="250"/>
      <c r="Z831" s="249"/>
      <c r="AA831" s="236">
        <v>0</v>
      </c>
      <c r="AB831" s="377"/>
      <c r="AC831" s="377"/>
    </row>
    <row r="832" spans="1:29" ht="15.75" hidden="1">
      <c r="A832" s="533" t="s">
        <v>2727</v>
      </c>
      <c r="B832" s="533">
        <v>23</v>
      </c>
      <c r="C832" s="533" t="s">
        <v>682</v>
      </c>
      <c r="D832" s="572" t="s">
        <v>2094</v>
      </c>
      <c r="E832" s="571" t="str">
        <f t="shared" si="797"/>
        <v xml:space="preserve"> DUCT INSULATION</v>
      </c>
      <c r="F832" s="533" t="str">
        <f t="shared" si="798"/>
        <v>ME</v>
      </c>
      <c r="G832" s="533" t="s">
        <v>2722</v>
      </c>
      <c r="H832" s="533">
        <v>831</v>
      </c>
      <c r="I832" s="533" t="str">
        <f>I830</f>
        <v>Boiler Breeching And Connector Insulation</v>
      </c>
      <c r="J832" s="533" t="str">
        <f>J830</f>
        <v>Round</v>
      </c>
      <c r="K832" s="248" t="s">
        <v>20</v>
      </c>
      <c r="L832" s="233" t="s">
        <v>694</v>
      </c>
      <c r="M832" s="249">
        <v>30</v>
      </c>
      <c r="N832" s="236" t="s">
        <v>33</v>
      </c>
      <c r="O832" s="377"/>
      <c r="P832" s="25">
        <f>O832*M832</f>
        <v>0</v>
      </c>
      <c r="Q832" s="158"/>
      <c r="R832" s="158"/>
      <c r="X832" s="248" t="s">
        <v>694</v>
      </c>
      <c r="Y832" s="233">
        <v>30</v>
      </c>
      <c r="Z832" s="249" t="s">
        <v>33</v>
      </c>
      <c r="AA832" s="236"/>
      <c r="AB832" s="377">
        <v>0</v>
      </c>
      <c r="AC832" s="377"/>
    </row>
    <row r="833" spans="1:29" ht="15.75" hidden="1">
      <c r="A833" s="533" t="s">
        <v>2727</v>
      </c>
      <c r="B833" s="533">
        <v>23</v>
      </c>
      <c r="C833" s="533" t="s">
        <v>682</v>
      </c>
      <c r="D833" s="572" t="s">
        <v>2098</v>
      </c>
      <c r="E833" s="571" t="s">
        <v>1261</v>
      </c>
      <c r="F833" s="533" t="str">
        <f t="shared" si="798"/>
        <v>ME</v>
      </c>
      <c r="G833" s="533" t="s">
        <v>2725</v>
      </c>
      <c r="H833" s="533">
        <v>832</v>
      </c>
      <c r="I833" s="533" t="str">
        <f t="shared" ref="I833:I834" si="803">L833</f>
        <v>230719 - HVAC PIPE INSULATION</v>
      </c>
      <c r="J833" s="533" t="str">
        <f t="shared" ref="J833:J836" si="804">L833</f>
        <v>230719 - HVAC PIPE INSULATION</v>
      </c>
      <c r="K833" s="137"/>
      <c r="L833" s="104" t="s">
        <v>695</v>
      </c>
      <c r="M833" s="101"/>
      <c r="N833" s="98"/>
      <c r="O833" s="377">
        <v>0</v>
      </c>
      <c r="P833" s="98"/>
      <c r="Q833" s="158"/>
      <c r="R833" s="158"/>
      <c r="X833" s="137" t="s">
        <v>695</v>
      </c>
      <c r="Y833" s="104"/>
      <c r="Z833" s="101"/>
      <c r="AA833" s="98">
        <v>0</v>
      </c>
      <c r="AB833" s="377"/>
      <c r="AC833" s="377"/>
    </row>
    <row r="834" spans="1:29" ht="15.75" hidden="1">
      <c r="A834" s="533" t="s">
        <v>2727</v>
      </c>
      <c r="B834" s="533">
        <v>23</v>
      </c>
      <c r="C834" s="533" t="s">
        <v>682</v>
      </c>
      <c r="D834" s="572" t="s">
        <v>2098</v>
      </c>
      <c r="E834" s="571" t="str">
        <f t="shared" ref="E834:E850" si="805">E833</f>
        <v xml:space="preserve"> HVAC PIPE INSULATION</v>
      </c>
      <c r="F834" s="533" t="str">
        <f t="shared" si="798"/>
        <v>ME</v>
      </c>
      <c r="G834" s="533" t="s">
        <v>2725</v>
      </c>
      <c r="H834" s="533">
        <v>833</v>
      </c>
      <c r="I834" s="533" t="str">
        <f t="shared" si="803"/>
        <v>Interior Insulation</v>
      </c>
      <c r="J834" s="533" t="s">
        <v>697</v>
      </c>
      <c r="K834" s="137"/>
      <c r="L834" s="104" t="s">
        <v>696</v>
      </c>
      <c r="M834" s="101"/>
      <c r="N834" s="98"/>
      <c r="O834" s="377">
        <v>0</v>
      </c>
      <c r="P834" s="98"/>
      <c r="Q834" s="158"/>
      <c r="R834" s="158"/>
      <c r="X834" s="137" t="s">
        <v>696</v>
      </c>
      <c r="Y834" s="104"/>
      <c r="Z834" s="101"/>
      <c r="AA834" s="98">
        <v>0</v>
      </c>
      <c r="AB834" s="377"/>
      <c r="AC834" s="377"/>
    </row>
    <row r="835" spans="1:29" ht="15.75" hidden="1">
      <c r="A835" s="533" t="s">
        <v>2727</v>
      </c>
      <c r="B835" s="533">
        <v>23</v>
      </c>
      <c r="C835" s="533" t="s">
        <v>682</v>
      </c>
      <c r="D835" s="572" t="s">
        <v>2098</v>
      </c>
      <c r="E835" s="571" t="str">
        <f t="shared" si="805"/>
        <v xml:space="preserve"> HVAC PIPE INSULATION</v>
      </c>
      <c r="F835" s="533" t="str">
        <f t="shared" si="798"/>
        <v>ME</v>
      </c>
      <c r="G835" s="533" t="s">
        <v>2725</v>
      </c>
      <c r="H835" s="533">
        <v>834</v>
      </c>
      <c r="I835" s="533" t="s">
        <v>696</v>
      </c>
      <c r="J835" s="533" t="str">
        <f t="shared" si="804"/>
        <v>Condensate drain piping</v>
      </c>
      <c r="K835" s="137"/>
      <c r="L835" s="104" t="s">
        <v>697</v>
      </c>
      <c r="M835" s="101"/>
      <c r="N835" s="98"/>
      <c r="O835" s="377">
        <v>0</v>
      </c>
      <c r="P835" s="98"/>
      <c r="Q835" s="158"/>
      <c r="R835" s="158"/>
      <c r="X835" s="137" t="s">
        <v>697</v>
      </c>
      <c r="Y835" s="104"/>
      <c r="Z835" s="101"/>
      <c r="AA835" s="98">
        <v>0</v>
      </c>
      <c r="AB835" s="377"/>
      <c r="AC835" s="377"/>
    </row>
    <row r="836" spans="1:29" ht="15.75" hidden="1">
      <c r="A836" s="533" t="s">
        <v>2727</v>
      </c>
      <c r="B836" s="533">
        <v>23</v>
      </c>
      <c r="C836" s="533" t="s">
        <v>682</v>
      </c>
      <c r="D836" s="572" t="s">
        <v>2098</v>
      </c>
      <c r="E836" s="571" t="str">
        <f t="shared" si="805"/>
        <v xml:space="preserve"> HVAC PIPE INSULATION</v>
      </c>
      <c r="F836" s="533" t="str">
        <f t="shared" si="798"/>
        <v>ME</v>
      </c>
      <c r="G836" s="533" t="s">
        <v>2725</v>
      </c>
      <c r="H836" s="533">
        <v>835</v>
      </c>
      <c r="I836" s="533" t="s">
        <v>697</v>
      </c>
      <c r="J836" s="533" t="str">
        <f t="shared" si="804"/>
        <v>19 mm thick</v>
      </c>
      <c r="K836" s="137"/>
      <c r="L836" s="104" t="s">
        <v>698</v>
      </c>
      <c r="M836" s="101"/>
      <c r="N836" s="98"/>
      <c r="O836" s="377">
        <v>0</v>
      </c>
      <c r="P836" s="98"/>
      <c r="Q836" s="158"/>
      <c r="R836" s="158"/>
      <c r="X836" s="137" t="s">
        <v>698</v>
      </c>
      <c r="Y836" s="104"/>
      <c r="Z836" s="101"/>
      <c r="AA836" s="98">
        <v>0</v>
      </c>
      <c r="AB836" s="377"/>
      <c r="AC836" s="377"/>
    </row>
    <row r="837" spans="1:29" ht="16.5" hidden="1" thickBot="1">
      <c r="A837" s="533" t="s">
        <v>2727</v>
      </c>
      <c r="B837" s="533">
        <v>23</v>
      </c>
      <c r="C837" s="533" t="s">
        <v>682</v>
      </c>
      <c r="D837" s="572" t="s">
        <v>2098</v>
      </c>
      <c r="E837" s="571" t="str">
        <f t="shared" si="805"/>
        <v xml:space="preserve"> HVAC PIPE INSULATION</v>
      </c>
      <c r="F837" s="533" t="str">
        <f t="shared" si="798"/>
        <v>ME</v>
      </c>
      <c r="G837" s="533" t="s">
        <v>2722</v>
      </c>
      <c r="H837" s="533">
        <v>836</v>
      </c>
      <c r="I837" s="533" t="str">
        <f>I835</f>
        <v>Interior Insulation</v>
      </c>
      <c r="J837" s="533" t="str">
        <f>J835</f>
        <v>Condensate drain piping</v>
      </c>
      <c r="K837" s="137" t="s">
        <v>13</v>
      </c>
      <c r="L837" s="106" t="s">
        <v>594</v>
      </c>
      <c r="M837" s="247">
        <v>60</v>
      </c>
      <c r="N837" s="98" t="s">
        <v>95</v>
      </c>
      <c r="O837" s="377">
        <v>25</v>
      </c>
      <c r="P837" s="25">
        <f>O837*M837</f>
        <v>1500</v>
      </c>
      <c r="Q837" s="158"/>
      <c r="R837" s="158"/>
      <c r="X837" s="137" t="s">
        <v>594</v>
      </c>
      <c r="Y837" s="106">
        <v>60</v>
      </c>
      <c r="Z837" s="247" t="s">
        <v>95</v>
      </c>
      <c r="AA837" s="98">
        <v>25</v>
      </c>
      <c r="AB837" s="377">
        <v>1500</v>
      </c>
      <c r="AC837" s="377"/>
    </row>
    <row r="838" spans="1:29" ht="15.75" hidden="1">
      <c r="A838" s="533" t="s">
        <v>2727</v>
      </c>
      <c r="B838" s="533">
        <v>23</v>
      </c>
      <c r="C838" s="533" t="s">
        <v>682</v>
      </c>
      <c r="D838" s="572" t="s">
        <v>2098</v>
      </c>
      <c r="E838" s="571" t="str">
        <f t="shared" si="805"/>
        <v xml:space="preserve"> HVAC PIPE INSULATION</v>
      </c>
      <c r="F838" s="533" t="str">
        <f t="shared" si="798"/>
        <v>ME</v>
      </c>
      <c r="G838" s="533" t="s">
        <v>2725</v>
      </c>
      <c r="H838" s="533">
        <v>837</v>
      </c>
      <c r="I838" s="533" t="str">
        <f t="shared" ref="I838" si="806">L838</f>
        <v>Heating hot-water supply and return, concealed</v>
      </c>
      <c r="J838" s="533" t="str">
        <f t="shared" ref="J838:J839" si="807">L838</f>
        <v>Heating hot-water supply and return, concealed</v>
      </c>
      <c r="K838" s="137"/>
      <c r="L838" s="104" t="s">
        <v>699</v>
      </c>
      <c r="M838" s="101"/>
      <c r="N838" s="98"/>
      <c r="O838" s="377">
        <v>0</v>
      </c>
      <c r="P838" s="98"/>
      <c r="Q838" s="158"/>
      <c r="R838" s="158"/>
      <c r="X838" s="137" t="s">
        <v>699</v>
      </c>
      <c r="Y838" s="104"/>
      <c r="Z838" s="101"/>
      <c r="AA838" s="98">
        <v>0</v>
      </c>
      <c r="AB838" s="377"/>
      <c r="AC838" s="377"/>
    </row>
    <row r="839" spans="1:29" ht="15.75" hidden="1">
      <c r="A839" s="533" t="s">
        <v>2727</v>
      </c>
      <c r="B839" s="533">
        <v>23</v>
      </c>
      <c r="C839" s="533" t="s">
        <v>682</v>
      </c>
      <c r="D839" s="572" t="s">
        <v>2098</v>
      </c>
      <c r="E839" s="571" t="str">
        <f t="shared" si="805"/>
        <v xml:space="preserve"> HVAC PIPE INSULATION</v>
      </c>
      <c r="F839" s="533" t="str">
        <f t="shared" si="798"/>
        <v>ME</v>
      </c>
      <c r="G839" s="533" t="s">
        <v>2725</v>
      </c>
      <c r="H839" s="533">
        <v>838</v>
      </c>
      <c r="I839" s="533" t="s">
        <v>699</v>
      </c>
      <c r="J839" s="533" t="str">
        <f t="shared" si="807"/>
        <v>25 mm thick</v>
      </c>
      <c r="K839" s="137"/>
      <c r="L839" s="104" t="s">
        <v>592</v>
      </c>
      <c r="M839" s="98"/>
      <c r="N839" s="98"/>
      <c r="O839" s="379">
        <v>0</v>
      </c>
      <c r="P839" s="101"/>
      <c r="Q839" s="158"/>
      <c r="R839" s="158"/>
      <c r="X839" s="137" t="s">
        <v>592</v>
      </c>
      <c r="Y839" s="104"/>
      <c r="Z839" s="98"/>
      <c r="AA839" s="98">
        <v>0</v>
      </c>
      <c r="AB839" s="379"/>
      <c r="AC839" s="379"/>
    </row>
    <row r="840" spans="1:29" ht="15.75" hidden="1">
      <c r="A840" s="533" t="s">
        <v>2727</v>
      </c>
      <c r="B840" s="533">
        <v>23</v>
      </c>
      <c r="C840" s="533" t="s">
        <v>682</v>
      </c>
      <c r="D840" s="572" t="s">
        <v>2098</v>
      </c>
      <c r="E840" s="571" t="str">
        <f t="shared" si="805"/>
        <v xml:space="preserve"> HVAC PIPE INSULATION</v>
      </c>
      <c r="F840" s="533" t="str">
        <f t="shared" si="798"/>
        <v>ME</v>
      </c>
      <c r="G840" s="533" t="s">
        <v>2722</v>
      </c>
      <c r="H840" s="533">
        <v>839</v>
      </c>
      <c r="I840" s="533" t="s">
        <v>699</v>
      </c>
      <c r="K840" s="137" t="s">
        <v>15</v>
      </c>
      <c r="L840" s="106" t="s">
        <v>594</v>
      </c>
      <c r="M840" s="251">
        <v>5</v>
      </c>
      <c r="N840" s="98" t="s">
        <v>95</v>
      </c>
      <c r="O840" s="379">
        <v>28</v>
      </c>
      <c r="P840" s="25">
        <f t="shared" ref="P840:P843" si="808">O840*M840</f>
        <v>140</v>
      </c>
      <c r="Q840" s="158"/>
      <c r="R840" s="158"/>
      <c r="X840" s="137" t="s">
        <v>594</v>
      </c>
      <c r="Y840" s="106">
        <v>5</v>
      </c>
      <c r="Z840" s="251" t="s">
        <v>95</v>
      </c>
      <c r="AA840" s="98">
        <v>28</v>
      </c>
      <c r="AB840" s="379">
        <v>140</v>
      </c>
      <c r="AC840" s="379"/>
    </row>
    <row r="841" spans="1:29" ht="15.75" hidden="1">
      <c r="A841" s="533" t="s">
        <v>2727</v>
      </c>
      <c r="B841" s="533">
        <v>23</v>
      </c>
      <c r="C841" s="533" t="s">
        <v>682</v>
      </c>
      <c r="D841" s="572" t="s">
        <v>2098</v>
      </c>
      <c r="E841" s="571" t="str">
        <f t="shared" si="805"/>
        <v xml:space="preserve"> HVAC PIPE INSULATION</v>
      </c>
      <c r="F841" s="533" t="str">
        <f t="shared" si="798"/>
        <v>ME</v>
      </c>
      <c r="G841" s="533" t="s">
        <v>2722</v>
      </c>
      <c r="H841" s="533">
        <v>840</v>
      </c>
      <c r="I841" s="533" t="s">
        <v>699</v>
      </c>
      <c r="K841" s="137" t="s">
        <v>17</v>
      </c>
      <c r="L841" s="106" t="s">
        <v>555</v>
      </c>
      <c r="M841" s="252">
        <v>50</v>
      </c>
      <c r="N841" s="98" t="s">
        <v>95</v>
      </c>
      <c r="O841" s="379">
        <v>30</v>
      </c>
      <c r="P841" s="25">
        <f t="shared" si="808"/>
        <v>1500</v>
      </c>
      <c r="Q841" s="158"/>
      <c r="R841" s="158"/>
      <c r="X841" s="137" t="s">
        <v>555</v>
      </c>
      <c r="Y841" s="106">
        <v>50</v>
      </c>
      <c r="Z841" s="252" t="s">
        <v>95</v>
      </c>
      <c r="AA841" s="98">
        <v>30</v>
      </c>
      <c r="AB841" s="379">
        <v>1500</v>
      </c>
      <c r="AC841" s="379"/>
    </row>
    <row r="842" spans="1:29" ht="16.5" hidden="1" thickBot="1">
      <c r="A842" s="533" t="s">
        <v>2727</v>
      </c>
      <c r="B842" s="533">
        <v>23</v>
      </c>
      <c r="C842" s="533" t="s">
        <v>682</v>
      </c>
      <c r="D842" s="572" t="s">
        <v>2098</v>
      </c>
      <c r="E842" s="571" t="str">
        <f t="shared" si="805"/>
        <v xml:space="preserve"> HVAC PIPE INSULATION</v>
      </c>
      <c r="F842" s="533" t="str">
        <f t="shared" si="798"/>
        <v>ME</v>
      </c>
      <c r="G842" s="533" t="s">
        <v>2722</v>
      </c>
      <c r="H842" s="533">
        <v>841</v>
      </c>
      <c r="I842" s="533" t="s">
        <v>699</v>
      </c>
      <c r="K842" s="137" t="s">
        <v>19</v>
      </c>
      <c r="L842" s="106" t="s">
        <v>556</v>
      </c>
      <c r="M842" s="253">
        <v>3</v>
      </c>
      <c r="N842" s="98" t="s">
        <v>95</v>
      </c>
      <c r="O842" s="379">
        <v>33</v>
      </c>
      <c r="P842" s="25">
        <f t="shared" si="808"/>
        <v>99</v>
      </c>
      <c r="Q842" s="158"/>
      <c r="R842" s="158"/>
      <c r="X842" s="137" t="s">
        <v>556</v>
      </c>
      <c r="Y842" s="106">
        <v>3</v>
      </c>
      <c r="Z842" s="253" t="s">
        <v>95</v>
      </c>
      <c r="AA842" s="98">
        <v>33</v>
      </c>
      <c r="AB842" s="379">
        <v>99</v>
      </c>
      <c r="AC842" s="379"/>
    </row>
    <row r="843" spans="1:29" ht="15.75" hidden="1">
      <c r="A843" s="533" t="s">
        <v>2727</v>
      </c>
      <c r="B843" s="533">
        <v>23</v>
      </c>
      <c r="C843" s="533" t="s">
        <v>682</v>
      </c>
      <c r="D843" s="572" t="s">
        <v>2098</v>
      </c>
      <c r="E843" s="571" t="str">
        <f t="shared" si="805"/>
        <v xml:space="preserve"> HVAC PIPE INSULATION</v>
      </c>
      <c r="F843" s="533" t="str">
        <f t="shared" si="798"/>
        <v>ME</v>
      </c>
      <c r="G843" s="533" t="s">
        <v>2722</v>
      </c>
      <c r="H843" s="533">
        <v>842</v>
      </c>
      <c r="I843" s="533" t="s">
        <v>699</v>
      </c>
      <c r="K843" s="248" t="s">
        <v>20</v>
      </c>
      <c r="L843" s="233" t="s">
        <v>557</v>
      </c>
      <c r="M843" s="249">
        <v>150</v>
      </c>
      <c r="N843" s="236" t="s">
        <v>95</v>
      </c>
      <c r="O843" s="379"/>
      <c r="P843" s="25">
        <f t="shared" si="808"/>
        <v>0</v>
      </c>
      <c r="Q843" s="158"/>
      <c r="R843" s="158"/>
      <c r="X843" s="248" t="s">
        <v>557</v>
      </c>
      <c r="Y843" s="233">
        <v>150</v>
      </c>
      <c r="Z843" s="249" t="s">
        <v>95</v>
      </c>
      <c r="AA843" s="236"/>
      <c r="AB843" s="379">
        <v>0</v>
      </c>
      <c r="AC843" s="379"/>
    </row>
    <row r="844" spans="1:29" ht="15.75" hidden="1">
      <c r="A844" s="533" t="s">
        <v>2727</v>
      </c>
      <c r="B844" s="533">
        <v>23</v>
      </c>
      <c r="C844" s="533" t="s">
        <v>682</v>
      </c>
      <c r="D844" s="572" t="s">
        <v>2098</v>
      </c>
      <c r="E844" s="571" t="str">
        <f t="shared" si="805"/>
        <v xml:space="preserve"> HVAC PIPE INSULATION</v>
      </c>
      <c r="F844" s="533" t="str">
        <f t="shared" si="798"/>
        <v>ME</v>
      </c>
      <c r="G844" s="533" t="s">
        <v>2725</v>
      </c>
      <c r="H844" s="533">
        <v>843</v>
      </c>
      <c r="I844" s="533" t="s">
        <v>699</v>
      </c>
      <c r="J844" s="533" t="str">
        <f>L844</f>
        <v>38 mm thick</v>
      </c>
      <c r="K844" s="248"/>
      <c r="L844" s="250" t="s">
        <v>700</v>
      </c>
      <c r="M844" s="249"/>
      <c r="N844" s="236"/>
      <c r="O844" s="377">
        <v>0</v>
      </c>
      <c r="P844" s="98"/>
      <c r="Q844" s="158"/>
      <c r="R844" s="158"/>
      <c r="X844" s="248" t="s">
        <v>700</v>
      </c>
      <c r="Y844" s="250"/>
      <c r="Z844" s="249"/>
      <c r="AA844" s="236">
        <v>0</v>
      </c>
      <c r="AB844" s="377"/>
      <c r="AC844" s="377"/>
    </row>
    <row r="845" spans="1:29" ht="15.75" hidden="1">
      <c r="A845" s="533" t="s">
        <v>2727</v>
      </c>
      <c r="B845" s="533">
        <v>23</v>
      </c>
      <c r="C845" s="533" t="s">
        <v>682</v>
      </c>
      <c r="D845" s="572" t="s">
        <v>2098</v>
      </c>
      <c r="E845" s="571" t="str">
        <f t="shared" si="805"/>
        <v xml:space="preserve"> HVAC PIPE INSULATION</v>
      </c>
      <c r="F845" s="533" t="str">
        <f t="shared" si="798"/>
        <v>ME</v>
      </c>
      <c r="G845" s="533" t="s">
        <v>2722</v>
      </c>
      <c r="H845" s="533">
        <v>844</v>
      </c>
      <c r="I845" s="533" t="s">
        <v>699</v>
      </c>
      <c r="J845" s="533" t="str">
        <f>J844</f>
        <v>38 mm thick</v>
      </c>
      <c r="K845" s="248" t="s">
        <v>21</v>
      </c>
      <c r="L845" s="233" t="s">
        <v>559</v>
      </c>
      <c r="M845" s="249">
        <v>70</v>
      </c>
      <c r="N845" s="236" t="s">
        <v>95</v>
      </c>
      <c r="O845" s="377"/>
      <c r="P845" s="25">
        <f>O845*M845</f>
        <v>0</v>
      </c>
      <c r="Q845" s="158"/>
      <c r="R845" s="158"/>
      <c r="X845" s="248" t="s">
        <v>559</v>
      </c>
      <c r="Y845" s="233">
        <v>70</v>
      </c>
      <c r="Z845" s="249" t="s">
        <v>95</v>
      </c>
      <c r="AA845" s="236"/>
      <c r="AB845" s="377">
        <v>0</v>
      </c>
      <c r="AC845" s="377"/>
    </row>
    <row r="846" spans="1:29" ht="15.75" hidden="1">
      <c r="A846" s="533" t="s">
        <v>2727</v>
      </c>
      <c r="B846" s="533">
        <v>23</v>
      </c>
      <c r="C846" s="533" t="s">
        <v>682</v>
      </c>
      <c r="D846" s="572" t="s">
        <v>2098</v>
      </c>
      <c r="E846" s="571" t="str">
        <f t="shared" si="805"/>
        <v xml:space="preserve"> HVAC PIPE INSULATION</v>
      </c>
      <c r="F846" s="533" t="str">
        <f t="shared" si="798"/>
        <v>ME</v>
      </c>
      <c r="G846" s="533" t="s">
        <v>2725</v>
      </c>
      <c r="H846" s="533">
        <v>845</v>
      </c>
      <c r="I846" s="533" t="s">
        <v>699</v>
      </c>
      <c r="J846" s="533" t="str">
        <f t="shared" ref="J846:J847" si="809">L846</f>
        <v>Heating hot-water supply and return, on all pipes running in mechanical rooms or exposed to view with AL jacketing</v>
      </c>
      <c r="K846" s="248"/>
      <c r="L846" s="250" t="s">
        <v>701</v>
      </c>
      <c r="M846" s="236"/>
      <c r="N846" s="236"/>
      <c r="O846" s="377">
        <v>0</v>
      </c>
      <c r="P846" s="158"/>
      <c r="Q846" s="158"/>
      <c r="R846" s="158"/>
      <c r="X846" s="137" t="s">
        <v>701</v>
      </c>
      <c r="Y846" s="104"/>
      <c r="Z846" s="98"/>
      <c r="AA846" s="98">
        <v>0</v>
      </c>
      <c r="AB846" s="377"/>
      <c r="AC846" s="377"/>
    </row>
    <row r="847" spans="1:29" ht="15.75" hidden="1">
      <c r="A847" s="533" t="s">
        <v>2727</v>
      </c>
      <c r="B847" s="533">
        <v>23</v>
      </c>
      <c r="C847" s="533" t="s">
        <v>682</v>
      </c>
      <c r="D847" s="572" t="s">
        <v>2098</v>
      </c>
      <c r="E847" s="571" t="str">
        <f t="shared" si="805"/>
        <v xml:space="preserve"> HVAC PIPE INSULATION</v>
      </c>
      <c r="F847" s="533" t="str">
        <f t="shared" si="798"/>
        <v>ME</v>
      </c>
      <c r="G847" s="533" t="s">
        <v>2725</v>
      </c>
      <c r="H847" s="533">
        <v>846</v>
      </c>
      <c r="I847" s="533" t="s">
        <v>699</v>
      </c>
      <c r="J847" s="533" t="str">
        <f t="shared" si="809"/>
        <v>50 mm thick</v>
      </c>
      <c r="K847" s="248"/>
      <c r="L847" s="250" t="s">
        <v>702</v>
      </c>
      <c r="M847" s="249"/>
      <c r="N847" s="236"/>
      <c r="O847" s="377">
        <v>0</v>
      </c>
      <c r="P847" s="158"/>
      <c r="Q847" s="158"/>
      <c r="R847" s="158"/>
      <c r="X847" s="137" t="s">
        <v>702</v>
      </c>
      <c r="Y847" s="104"/>
      <c r="Z847" s="101"/>
      <c r="AA847" s="98">
        <v>0</v>
      </c>
      <c r="AB847" s="377"/>
      <c r="AC847" s="377"/>
    </row>
    <row r="848" spans="1:29" ht="15.75" hidden="1">
      <c r="A848" s="533" t="s">
        <v>2727</v>
      </c>
      <c r="B848" s="533">
        <v>23</v>
      </c>
      <c r="C848" s="533" t="s">
        <v>682</v>
      </c>
      <c r="D848" s="572" t="s">
        <v>2098</v>
      </c>
      <c r="E848" s="571" t="str">
        <f t="shared" si="805"/>
        <v xml:space="preserve"> HVAC PIPE INSULATION</v>
      </c>
      <c r="F848" s="533" t="str">
        <f t="shared" si="798"/>
        <v>ME</v>
      </c>
      <c r="G848" s="533" t="s">
        <v>2722</v>
      </c>
      <c r="H848" s="533">
        <v>847</v>
      </c>
      <c r="I848" s="533" t="str">
        <f t="shared" ref="I848:J848" si="810">I846</f>
        <v>Heating hot-water supply and return, concealed</v>
      </c>
      <c r="J848" s="533" t="str">
        <f t="shared" si="810"/>
        <v>Heating hot-water supply and return, on all pipes running in mechanical rooms or exposed to view with AL jacketing</v>
      </c>
      <c r="K848" s="248" t="s">
        <v>20</v>
      </c>
      <c r="L848" s="233" t="s">
        <v>557</v>
      </c>
      <c r="M848" s="249">
        <v>17</v>
      </c>
      <c r="N848" s="236" t="s">
        <v>95</v>
      </c>
      <c r="O848" s="380"/>
      <c r="P848" s="25">
        <f t="shared" ref="P848:P850" si="811">O848*M848</f>
        <v>0</v>
      </c>
      <c r="Q848" s="158"/>
      <c r="R848" s="158"/>
      <c r="X848" s="475" t="s">
        <v>557</v>
      </c>
      <c r="Y848" s="644">
        <v>17</v>
      </c>
      <c r="Z848" s="476" t="s">
        <v>95</v>
      </c>
      <c r="AA848" s="477"/>
      <c r="AB848" s="380">
        <v>0</v>
      </c>
      <c r="AC848" s="380"/>
    </row>
    <row r="849" spans="1:29" ht="15.75" hidden="1">
      <c r="A849" s="533" t="s">
        <v>2727</v>
      </c>
      <c r="B849" s="533">
        <v>23</v>
      </c>
      <c r="C849" s="533" t="s">
        <v>682</v>
      </c>
      <c r="D849" s="572" t="s">
        <v>2098</v>
      </c>
      <c r="E849" s="571" t="str">
        <f t="shared" si="805"/>
        <v xml:space="preserve"> HVAC PIPE INSULATION</v>
      </c>
      <c r="F849" s="533" t="str">
        <f t="shared" si="798"/>
        <v>ME</v>
      </c>
      <c r="G849" s="533" t="s">
        <v>2722</v>
      </c>
      <c r="H849" s="533">
        <v>848</v>
      </c>
      <c r="I849" s="533" t="str">
        <f t="shared" ref="I849:J849" si="812">I847</f>
        <v>Heating hot-water supply and return, concealed</v>
      </c>
      <c r="J849" s="533" t="str">
        <f t="shared" si="812"/>
        <v>50 mm thick</v>
      </c>
      <c r="K849" s="248" t="s">
        <v>21</v>
      </c>
      <c r="L849" s="233" t="s">
        <v>559</v>
      </c>
      <c r="M849" s="249">
        <v>15</v>
      </c>
      <c r="N849" s="236" t="s">
        <v>95</v>
      </c>
      <c r="O849" s="380"/>
      <c r="P849" s="25">
        <f t="shared" si="811"/>
        <v>0</v>
      </c>
      <c r="Q849" s="158"/>
      <c r="R849" s="158"/>
      <c r="X849" s="475" t="s">
        <v>559</v>
      </c>
      <c r="Y849" s="644">
        <v>15</v>
      </c>
      <c r="Z849" s="476" t="s">
        <v>95</v>
      </c>
      <c r="AA849" s="477"/>
      <c r="AB849" s="380">
        <v>0</v>
      </c>
      <c r="AC849" s="380"/>
    </row>
    <row r="850" spans="1:29" ht="15.75" hidden="1">
      <c r="A850" s="533" t="s">
        <v>2727</v>
      </c>
      <c r="B850" s="533">
        <v>23</v>
      </c>
      <c r="C850" s="533" t="s">
        <v>682</v>
      </c>
      <c r="D850" s="572" t="s">
        <v>2098</v>
      </c>
      <c r="E850" s="571" t="str">
        <f t="shared" si="805"/>
        <v xml:space="preserve"> HVAC PIPE INSULATION</v>
      </c>
      <c r="F850" s="533" t="str">
        <f t="shared" si="798"/>
        <v>ME</v>
      </c>
      <c r="G850" s="533" t="s">
        <v>2722</v>
      </c>
      <c r="H850" s="533">
        <v>849</v>
      </c>
      <c r="I850" s="533" t="str">
        <f t="shared" ref="I850:J850" si="813">I848</f>
        <v>Heating hot-water supply and return, concealed</v>
      </c>
      <c r="J850" s="533" t="str">
        <f t="shared" si="813"/>
        <v>Heating hot-water supply and return, on all pipes running in mechanical rooms or exposed to view with AL jacketing</v>
      </c>
      <c r="K850" s="248" t="s">
        <v>45</v>
      </c>
      <c r="L850" s="233" t="s">
        <v>560</v>
      </c>
      <c r="M850" s="249">
        <v>50</v>
      </c>
      <c r="N850" s="236" t="s">
        <v>95</v>
      </c>
      <c r="O850" s="380"/>
      <c r="P850" s="25">
        <f t="shared" si="811"/>
        <v>0</v>
      </c>
      <c r="Q850" s="158"/>
      <c r="R850" s="158"/>
      <c r="X850" s="475" t="s">
        <v>560</v>
      </c>
      <c r="Y850" s="644">
        <v>50</v>
      </c>
      <c r="Z850" s="476" t="s">
        <v>95</v>
      </c>
      <c r="AA850" s="477"/>
      <c r="AB850" s="380">
        <v>0</v>
      </c>
      <c r="AC850" s="380"/>
    </row>
    <row r="851" spans="1:29" ht="15.75" hidden="1">
      <c r="A851" s="533" t="s">
        <v>2727</v>
      </c>
      <c r="B851" s="533">
        <v>23</v>
      </c>
      <c r="C851" s="533" t="s">
        <v>682</v>
      </c>
      <c r="D851" s="572" t="s">
        <v>2100</v>
      </c>
      <c r="E851" s="571" t="s">
        <v>1262</v>
      </c>
      <c r="F851" s="533" t="str">
        <f t="shared" si="798"/>
        <v>ME</v>
      </c>
      <c r="G851" s="533" t="s">
        <v>2725</v>
      </c>
      <c r="H851" s="533">
        <v>850</v>
      </c>
      <c r="I851" s="533" t="str">
        <f t="shared" ref="I851:I852" si="814">L851</f>
        <v>230900 - BUILDING MANAGEMENT SYSTEM (BMS), INSTRUMENTATION AND CONTROLS</v>
      </c>
      <c r="J851" s="533" t="str">
        <f t="shared" ref="J851:J852" si="815">L851</f>
        <v>230900 - BUILDING MANAGEMENT SYSTEM (BMS), INSTRUMENTATION AND CONTROLS</v>
      </c>
      <c r="K851" s="248"/>
      <c r="L851" s="250" t="s">
        <v>1123</v>
      </c>
      <c r="M851" s="249"/>
      <c r="N851" s="236"/>
      <c r="O851" s="377">
        <v>0</v>
      </c>
      <c r="P851" s="98"/>
      <c r="Q851" s="158"/>
      <c r="R851" s="158"/>
      <c r="X851" s="248" t="s">
        <v>1123</v>
      </c>
      <c r="Y851" s="250"/>
      <c r="Z851" s="249"/>
      <c r="AA851" s="236">
        <v>0</v>
      </c>
      <c r="AB851" s="377"/>
      <c r="AC851" s="377"/>
    </row>
    <row r="852" spans="1:29" ht="15.75" hidden="1">
      <c r="A852" s="533" t="s">
        <v>2727</v>
      </c>
      <c r="B852" s="533">
        <v>23</v>
      </c>
      <c r="C852" s="533" t="s">
        <v>682</v>
      </c>
      <c r="D852" s="572" t="s">
        <v>2100</v>
      </c>
      <c r="E852" s="571" t="str">
        <f t="shared" ref="E852:E853" si="816">E851</f>
        <v xml:space="preserve"> BUILDING MANAGEMENT SYSTEM (BMS), INSTRUMENTATION AND CONTROLS</v>
      </c>
      <c r="F852" s="533" t="str">
        <f t="shared" si="798"/>
        <v>ME</v>
      </c>
      <c r="G852" s="533" t="s">
        <v>2725</v>
      </c>
      <c r="H852" s="533">
        <v>851</v>
      </c>
      <c r="I852" s="533" t="str">
        <f t="shared" si="814"/>
        <v>System complete as specified and as shown on drawings</v>
      </c>
      <c r="J852" s="533" t="str">
        <f t="shared" si="815"/>
        <v>System complete as specified and as shown on drawings</v>
      </c>
      <c r="K852" s="248"/>
      <c r="L852" s="250" t="s">
        <v>703</v>
      </c>
      <c r="M852" s="249"/>
      <c r="N852" s="236"/>
      <c r="O852" s="377">
        <v>0</v>
      </c>
      <c r="P852" s="98"/>
      <c r="Q852" s="158"/>
      <c r="R852" s="158"/>
      <c r="X852" s="248" t="s">
        <v>703</v>
      </c>
      <c r="Y852" s="250"/>
      <c r="Z852" s="249"/>
      <c r="AA852" s="236">
        <v>0</v>
      </c>
      <c r="AB852" s="377"/>
      <c r="AC852" s="377"/>
    </row>
    <row r="853" spans="1:29" ht="15.75" hidden="1">
      <c r="A853" s="533" t="s">
        <v>2727</v>
      </c>
      <c r="B853" s="533">
        <v>23</v>
      </c>
      <c r="C853" s="533" t="s">
        <v>682</v>
      </c>
      <c r="D853" s="572" t="s">
        <v>2100</v>
      </c>
      <c r="E853" s="571" t="str">
        <f t="shared" si="816"/>
        <v xml:space="preserve"> BUILDING MANAGEMENT SYSTEM (BMS), INSTRUMENTATION AND CONTROLS</v>
      </c>
      <c r="F853" s="533" t="str">
        <f t="shared" si="798"/>
        <v>ME</v>
      </c>
      <c r="G853" s="533" t="s">
        <v>2722</v>
      </c>
      <c r="H853" s="533">
        <v>852</v>
      </c>
      <c r="I853" s="533" t="str">
        <f>I851</f>
        <v>230900 - BUILDING MANAGEMENT SYSTEM (BMS), INSTRUMENTATION AND CONTROLS</v>
      </c>
      <c r="J853" s="533" t="str">
        <f>J851</f>
        <v>230900 - BUILDING MANAGEMENT SYSTEM (BMS), INSTRUMENTATION AND CONTROLS</v>
      </c>
      <c r="K853" s="248" t="s">
        <v>13</v>
      </c>
      <c r="L853" s="233" t="s">
        <v>704</v>
      </c>
      <c r="M853" s="249"/>
      <c r="N853" s="236" t="s">
        <v>2</v>
      </c>
      <c r="O853" s="377"/>
      <c r="P853" s="25">
        <f>O853*M853</f>
        <v>0</v>
      </c>
      <c r="Q853" s="158"/>
      <c r="R853" s="158"/>
      <c r="X853" s="248" t="s">
        <v>704</v>
      </c>
      <c r="Y853" s="233"/>
      <c r="Z853" s="249" t="s">
        <v>2</v>
      </c>
      <c r="AA853" s="236"/>
      <c r="AB853" s="377"/>
      <c r="AC853" s="377"/>
    </row>
    <row r="854" spans="1:29" ht="15.75" hidden="1">
      <c r="A854" s="533" t="s">
        <v>2727</v>
      </c>
      <c r="B854" s="533">
        <v>23</v>
      </c>
      <c r="C854" s="533" t="s">
        <v>682</v>
      </c>
      <c r="D854" s="572" t="s">
        <v>2104</v>
      </c>
      <c r="E854" s="571" t="s">
        <v>1263</v>
      </c>
      <c r="F854" s="533" t="str">
        <f t="shared" si="798"/>
        <v>ME</v>
      </c>
      <c r="G854" s="533" t="s">
        <v>2725</v>
      </c>
      <c r="H854" s="533">
        <v>853</v>
      </c>
      <c r="I854" s="533" t="str">
        <f t="shared" ref="I854:I855" si="817">L854</f>
        <v>231113 - FACILITY FUEL OIL PIPING</v>
      </c>
      <c r="J854" s="533" t="str">
        <f t="shared" ref="J854:J855" si="818">L854</f>
        <v>231113 - FACILITY FUEL OIL PIPING</v>
      </c>
      <c r="K854" s="137"/>
      <c r="L854" s="104" t="s">
        <v>705</v>
      </c>
      <c r="M854" s="101"/>
      <c r="N854" s="98"/>
      <c r="O854" s="377">
        <v>0</v>
      </c>
      <c r="P854" s="98"/>
      <c r="Q854" s="158"/>
      <c r="R854" s="158"/>
      <c r="X854" s="137" t="s">
        <v>705</v>
      </c>
      <c r="Y854" s="104"/>
      <c r="Z854" s="101"/>
      <c r="AA854" s="98">
        <v>0</v>
      </c>
      <c r="AB854" s="377"/>
      <c r="AC854" s="377"/>
    </row>
    <row r="855" spans="1:29" ht="15.75" hidden="1">
      <c r="A855" s="533" t="s">
        <v>2727</v>
      </c>
      <c r="B855" s="533">
        <v>23</v>
      </c>
      <c r="C855" s="533" t="s">
        <v>682</v>
      </c>
      <c r="D855" s="572" t="s">
        <v>2104</v>
      </c>
      <c r="E855" s="571" t="str">
        <f t="shared" ref="E855:E867" si="819">E854</f>
        <v xml:space="preserve"> FACILITY FUEL OIL PIPING</v>
      </c>
      <c r="F855" s="533" t="str">
        <f t="shared" si="798"/>
        <v>ME</v>
      </c>
      <c r="G855" s="533" t="s">
        <v>2725</v>
      </c>
      <c r="H855" s="533">
        <v>854</v>
      </c>
      <c r="I855" s="533" t="str">
        <f t="shared" si="817"/>
        <v>Black steel pipes and fittings</v>
      </c>
      <c r="J855" s="533" t="str">
        <f t="shared" si="818"/>
        <v>Black steel pipes and fittings</v>
      </c>
      <c r="K855" s="137"/>
      <c r="L855" s="104" t="s">
        <v>706</v>
      </c>
      <c r="M855" s="101"/>
      <c r="N855" s="98"/>
      <c r="O855" s="377">
        <v>0</v>
      </c>
      <c r="P855" s="98"/>
      <c r="Q855" s="158"/>
      <c r="R855" s="158"/>
      <c r="X855" s="137" t="s">
        <v>706</v>
      </c>
      <c r="Y855" s="104"/>
      <c r="Z855" s="101"/>
      <c r="AA855" s="98">
        <v>0</v>
      </c>
      <c r="AB855" s="377"/>
      <c r="AC855" s="377"/>
    </row>
    <row r="856" spans="1:29" ht="15.75" hidden="1">
      <c r="A856" s="533" t="s">
        <v>2727</v>
      </c>
      <c r="B856" s="533">
        <v>23</v>
      </c>
      <c r="C856" s="533" t="s">
        <v>682</v>
      </c>
      <c r="D856" s="572" t="s">
        <v>2104</v>
      </c>
      <c r="E856" s="571" t="str">
        <f t="shared" si="819"/>
        <v xml:space="preserve"> FACILITY FUEL OIL PIPING</v>
      </c>
      <c r="F856" s="533" t="str">
        <f t="shared" si="798"/>
        <v>ME</v>
      </c>
      <c r="G856" s="533" t="s">
        <v>2722</v>
      </c>
      <c r="H856" s="533">
        <v>855</v>
      </c>
      <c r="I856" s="533" t="str">
        <f t="shared" ref="I856:J856" si="820">I854</f>
        <v>231113 - FACILITY FUEL OIL PIPING</v>
      </c>
      <c r="J856" s="533" t="str">
        <f t="shared" si="820"/>
        <v>231113 - FACILITY FUEL OIL PIPING</v>
      </c>
      <c r="K856" s="248" t="s">
        <v>15</v>
      </c>
      <c r="L856" s="233" t="s">
        <v>593</v>
      </c>
      <c r="M856" s="249">
        <v>11</v>
      </c>
      <c r="N856" s="236" t="s">
        <v>95</v>
      </c>
      <c r="O856" s="377"/>
      <c r="P856" s="25">
        <f t="shared" ref="P856:P857" si="821">O856*M856</f>
        <v>0</v>
      </c>
      <c r="Q856" s="158"/>
      <c r="R856" s="158"/>
      <c r="X856" s="248" t="s">
        <v>593</v>
      </c>
      <c r="Y856" s="233">
        <v>11</v>
      </c>
      <c r="Z856" s="249" t="s">
        <v>95</v>
      </c>
      <c r="AA856" s="236"/>
      <c r="AB856" s="377"/>
      <c r="AC856" s="377"/>
    </row>
    <row r="857" spans="1:29" ht="16.5" hidden="1" thickBot="1">
      <c r="A857" s="533" t="s">
        <v>2727</v>
      </c>
      <c r="B857" s="533">
        <v>23</v>
      </c>
      <c r="C857" s="533" t="s">
        <v>682</v>
      </c>
      <c r="D857" s="572" t="s">
        <v>2104</v>
      </c>
      <c r="E857" s="571" t="str">
        <f t="shared" si="819"/>
        <v xml:space="preserve"> FACILITY FUEL OIL PIPING</v>
      </c>
      <c r="F857" s="533" t="str">
        <f t="shared" si="798"/>
        <v>ME</v>
      </c>
      <c r="G857" s="533" t="s">
        <v>2722</v>
      </c>
      <c r="H857" s="533">
        <v>856</v>
      </c>
      <c r="I857" s="533" t="str">
        <f t="shared" ref="I857:J857" si="822">I855</f>
        <v>Black steel pipes and fittings</v>
      </c>
      <c r="J857" s="533" t="str">
        <f t="shared" si="822"/>
        <v>Black steel pipes and fittings</v>
      </c>
      <c r="K857" s="137" t="s">
        <v>13</v>
      </c>
      <c r="L857" s="106" t="s">
        <v>594</v>
      </c>
      <c r="M857" s="247">
        <v>8</v>
      </c>
      <c r="N857" s="98" t="s">
        <v>95</v>
      </c>
      <c r="O857" s="377">
        <v>23</v>
      </c>
      <c r="P857" s="25">
        <f t="shared" si="821"/>
        <v>184</v>
      </c>
      <c r="Q857" s="158"/>
      <c r="R857" s="158"/>
      <c r="X857" s="137" t="s">
        <v>594</v>
      </c>
      <c r="Y857" s="106">
        <v>8</v>
      </c>
      <c r="Z857" s="247" t="s">
        <v>95</v>
      </c>
      <c r="AA857" s="98">
        <v>23</v>
      </c>
      <c r="AB857" s="377">
        <v>184</v>
      </c>
      <c r="AC857" s="377"/>
    </row>
    <row r="858" spans="1:29" ht="15.75" hidden="1">
      <c r="A858" s="533" t="s">
        <v>2727</v>
      </c>
      <c r="B858" s="533">
        <v>23</v>
      </c>
      <c r="C858" s="533" t="s">
        <v>682</v>
      </c>
      <c r="D858" s="572" t="s">
        <v>2104</v>
      </c>
      <c r="E858" s="571" t="str">
        <f t="shared" si="819"/>
        <v xml:space="preserve"> FACILITY FUEL OIL PIPING</v>
      </c>
      <c r="F858" s="533" t="str">
        <f t="shared" si="798"/>
        <v>ME</v>
      </c>
      <c r="G858" s="533" t="s">
        <v>2725</v>
      </c>
      <c r="H858" s="533">
        <v>857</v>
      </c>
      <c r="I858" s="533" t="str">
        <f t="shared" ref="I858:I859" si="823">L858</f>
        <v>Valves</v>
      </c>
      <c r="J858" s="533" t="str">
        <f t="shared" ref="J858:J859" si="824">L858</f>
        <v>Valves</v>
      </c>
      <c r="K858" s="137"/>
      <c r="L858" s="104" t="s">
        <v>563</v>
      </c>
      <c r="M858" s="98"/>
      <c r="N858" s="98"/>
      <c r="O858" s="377">
        <v>0</v>
      </c>
      <c r="P858" s="98"/>
      <c r="Q858" s="158"/>
      <c r="R858" s="158"/>
      <c r="X858" s="137" t="s">
        <v>563</v>
      </c>
      <c r="Y858" s="104"/>
      <c r="Z858" s="98"/>
      <c r="AA858" s="98">
        <v>0</v>
      </c>
      <c r="AB858" s="377"/>
      <c r="AC858" s="377"/>
    </row>
    <row r="859" spans="1:29" ht="15.75" hidden="1">
      <c r="A859" s="533" t="s">
        <v>2727</v>
      </c>
      <c r="B859" s="533">
        <v>23</v>
      </c>
      <c r="C859" s="533" t="s">
        <v>682</v>
      </c>
      <c r="D859" s="572" t="s">
        <v>2104</v>
      </c>
      <c r="E859" s="571" t="str">
        <f t="shared" si="819"/>
        <v xml:space="preserve"> FACILITY FUEL OIL PIPING</v>
      </c>
      <c r="F859" s="533" t="str">
        <f t="shared" si="798"/>
        <v>ME</v>
      </c>
      <c r="G859" s="533" t="s">
        <v>2725</v>
      </c>
      <c r="H859" s="533">
        <v>858</v>
      </c>
      <c r="I859" s="533" t="str">
        <f t="shared" si="823"/>
        <v>Gate valves</v>
      </c>
      <c r="J859" s="533" t="str">
        <f t="shared" si="824"/>
        <v>Gate valves</v>
      </c>
      <c r="K859" s="137"/>
      <c r="L859" s="104" t="s">
        <v>564</v>
      </c>
      <c r="M859" s="98"/>
      <c r="N859" s="98"/>
      <c r="O859" s="377">
        <v>0</v>
      </c>
      <c r="P859" s="98"/>
      <c r="Q859" s="158"/>
      <c r="R859" s="158"/>
      <c r="X859" s="137" t="s">
        <v>564</v>
      </c>
      <c r="Y859" s="104"/>
      <c r="Z859" s="98"/>
      <c r="AA859" s="98">
        <v>0</v>
      </c>
      <c r="AB859" s="377"/>
      <c r="AC859" s="377"/>
    </row>
    <row r="860" spans="1:29" ht="15.75" hidden="1">
      <c r="A860" s="533" t="s">
        <v>2727</v>
      </c>
      <c r="B860" s="533">
        <v>23</v>
      </c>
      <c r="C860" s="533" t="s">
        <v>682</v>
      </c>
      <c r="D860" s="572" t="s">
        <v>2104</v>
      </c>
      <c r="E860" s="571" t="str">
        <f t="shared" si="819"/>
        <v xml:space="preserve"> FACILITY FUEL OIL PIPING</v>
      </c>
      <c r="F860" s="533" t="str">
        <f t="shared" si="798"/>
        <v>ME</v>
      </c>
      <c r="G860" s="533" t="s">
        <v>2722</v>
      </c>
      <c r="H860" s="533">
        <v>859</v>
      </c>
      <c r="I860" s="533" t="str">
        <f>I858</f>
        <v>Valves</v>
      </c>
      <c r="J860" s="533" t="str">
        <f>J858</f>
        <v>Valves</v>
      </c>
      <c r="K860" s="137" t="s">
        <v>15</v>
      </c>
      <c r="L860" s="106" t="s">
        <v>594</v>
      </c>
      <c r="M860" s="101">
        <v>1</v>
      </c>
      <c r="N860" s="101" t="s">
        <v>2</v>
      </c>
      <c r="O860" s="377">
        <v>313</v>
      </c>
      <c r="P860" s="25">
        <f>O860*M860</f>
        <v>313</v>
      </c>
      <c r="Q860" s="158"/>
      <c r="R860" s="158"/>
      <c r="X860" s="137" t="s">
        <v>594</v>
      </c>
      <c r="Y860" s="106"/>
      <c r="Z860" s="101" t="s">
        <v>2</v>
      </c>
      <c r="AA860" s="101">
        <v>313</v>
      </c>
      <c r="AB860" s="377">
        <v>313</v>
      </c>
      <c r="AC860" s="377"/>
    </row>
    <row r="861" spans="1:29" ht="15.75" hidden="1">
      <c r="A861" s="533" t="s">
        <v>2727</v>
      </c>
      <c r="B861" s="533">
        <v>23</v>
      </c>
      <c r="C861" s="533" t="s">
        <v>682</v>
      </c>
      <c r="D861" s="572" t="s">
        <v>2104</v>
      </c>
      <c r="E861" s="571" t="str">
        <f t="shared" si="819"/>
        <v xml:space="preserve"> FACILITY FUEL OIL PIPING</v>
      </c>
      <c r="F861" s="533" t="str">
        <f t="shared" si="798"/>
        <v>ME</v>
      </c>
      <c r="G861" s="533" t="s">
        <v>2725</v>
      </c>
      <c r="H861" s="533">
        <v>860</v>
      </c>
      <c r="I861" s="533" t="str">
        <f>L861</f>
        <v>Check valves</v>
      </c>
      <c r="J861" s="533" t="str">
        <f>L861</f>
        <v>Check valves</v>
      </c>
      <c r="K861" s="645"/>
      <c r="L861" s="646" t="s">
        <v>569</v>
      </c>
      <c r="M861" s="645"/>
      <c r="N861" s="181"/>
      <c r="O861" s="377">
        <v>0</v>
      </c>
      <c r="P861" s="98"/>
      <c r="Q861" s="158"/>
      <c r="R861" s="158"/>
      <c r="X861" s="645" t="s">
        <v>569</v>
      </c>
      <c r="Y861" s="646"/>
      <c r="Z861" s="645"/>
      <c r="AA861" s="181">
        <v>0</v>
      </c>
      <c r="AB861" s="377"/>
      <c r="AC861" s="377"/>
    </row>
    <row r="862" spans="1:29" ht="15.75" hidden="1">
      <c r="A862" s="533" t="s">
        <v>2727</v>
      </c>
      <c r="B862" s="533">
        <v>23</v>
      </c>
      <c r="C862" s="533" t="s">
        <v>682</v>
      </c>
      <c r="D862" s="572" t="s">
        <v>2104</v>
      </c>
      <c r="E862" s="571" t="str">
        <f t="shared" si="819"/>
        <v xml:space="preserve"> FACILITY FUEL OIL PIPING</v>
      </c>
      <c r="F862" s="533" t="str">
        <f t="shared" si="798"/>
        <v>ME</v>
      </c>
      <c r="G862" s="533" t="s">
        <v>2722</v>
      </c>
      <c r="H862" s="533">
        <v>861</v>
      </c>
      <c r="I862" s="533" t="str">
        <f>I860</f>
        <v>Valves</v>
      </c>
      <c r="J862" s="533" t="str">
        <f>J860</f>
        <v>Valves</v>
      </c>
      <c r="K862" s="645" t="s">
        <v>17</v>
      </c>
      <c r="L862" s="180" t="s">
        <v>594</v>
      </c>
      <c r="M862" s="645">
        <v>1</v>
      </c>
      <c r="N862" s="101" t="s">
        <v>2</v>
      </c>
      <c r="O862" s="377">
        <v>313</v>
      </c>
      <c r="P862" s="25">
        <f>O862*M862</f>
        <v>313</v>
      </c>
      <c r="Q862" s="158"/>
      <c r="R862" s="158"/>
      <c r="X862" s="645" t="s">
        <v>594</v>
      </c>
      <c r="Y862" s="180"/>
      <c r="Z862" s="645" t="s">
        <v>2</v>
      </c>
      <c r="AA862" s="101">
        <v>313</v>
      </c>
      <c r="AB862" s="377">
        <v>313</v>
      </c>
      <c r="AC862" s="377"/>
    </row>
    <row r="863" spans="1:29" ht="15.75" hidden="1">
      <c r="A863" s="533" t="s">
        <v>2727</v>
      </c>
      <c r="B863" s="533">
        <v>23</v>
      </c>
      <c r="C863" s="533" t="s">
        <v>682</v>
      </c>
      <c r="D863" s="572" t="s">
        <v>2104</v>
      </c>
      <c r="E863" s="571" t="str">
        <f t="shared" si="819"/>
        <v xml:space="preserve"> FACILITY FUEL OIL PIPING</v>
      </c>
      <c r="F863" s="533" t="str">
        <f t="shared" si="798"/>
        <v>ME</v>
      </c>
      <c r="G863" s="533" t="s">
        <v>2725</v>
      </c>
      <c r="H863" s="533">
        <v>862</v>
      </c>
      <c r="I863" s="533" t="str">
        <f>L863</f>
        <v>Fuel oil storage tanks</v>
      </c>
      <c r="J863" s="533" t="str">
        <f>L863</f>
        <v>Fuel oil storage tanks</v>
      </c>
      <c r="K863" s="137"/>
      <c r="L863" s="104" t="s">
        <v>707</v>
      </c>
      <c r="M863" s="101"/>
      <c r="N863" s="98"/>
      <c r="O863" s="377">
        <v>0</v>
      </c>
      <c r="P863" s="98"/>
      <c r="Q863" s="158"/>
      <c r="R863" s="158"/>
      <c r="X863" s="137" t="s">
        <v>707</v>
      </c>
      <c r="Y863" s="104"/>
      <c r="Z863" s="101"/>
      <c r="AA863" s="98">
        <v>0</v>
      </c>
      <c r="AB863" s="377"/>
      <c r="AC863" s="377"/>
    </row>
    <row r="864" spans="1:29" ht="15.75" hidden="1">
      <c r="A864" s="533" t="s">
        <v>2727</v>
      </c>
      <c r="B864" s="533">
        <v>23</v>
      </c>
      <c r="C864" s="533" t="s">
        <v>682</v>
      </c>
      <c r="D864" s="572" t="s">
        <v>2104</v>
      </c>
      <c r="E864" s="571" t="str">
        <f t="shared" si="819"/>
        <v xml:space="preserve"> FACILITY FUEL OIL PIPING</v>
      </c>
      <c r="F864" s="533" t="str">
        <f t="shared" si="798"/>
        <v>ME</v>
      </c>
      <c r="G864" s="533" t="s">
        <v>2722</v>
      </c>
      <c r="H864" s="533">
        <v>863</v>
      </c>
      <c r="I864" s="533" t="str">
        <f t="shared" ref="I864:J864" si="825">I862</f>
        <v>Valves</v>
      </c>
      <c r="J864" s="533" t="str">
        <f t="shared" si="825"/>
        <v>Valves</v>
      </c>
      <c r="K864" s="248" t="s">
        <v>21</v>
      </c>
      <c r="L864" s="233" t="s">
        <v>708</v>
      </c>
      <c r="M864" s="249">
        <v>3</v>
      </c>
      <c r="N864" s="236" t="s">
        <v>39</v>
      </c>
      <c r="O864" s="377"/>
      <c r="P864" s="25">
        <f t="shared" ref="P864:P865" si="826">O864*M864</f>
        <v>0</v>
      </c>
      <c r="Q864" s="158"/>
      <c r="R864" s="158"/>
      <c r="X864" s="248" t="s">
        <v>708</v>
      </c>
      <c r="Y864" s="233">
        <v>3</v>
      </c>
      <c r="Z864" s="249" t="s">
        <v>39</v>
      </c>
      <c r="AA864" s="236"/>
      <c r="AB864" s="377">
        <v>0</v>
      </c>
      <c r="AC864" s="377"/>
    </row>
    <row r="865" spans="1:29" ht="15.75" hidden="1">
      <c r="A865" s="533" t="s">
        <v>2727</v>
      </c>
      <c r="B865" s="533">
        <v>23</v>
      </c>
      <c r="C865" s="533" t="s">
        <v>682</v>
      </c>
      <c r="D865" s="572" t="s">
        <v>2104</v>
      </c>
      <c r="E865" s="571" t="str">
        <f t="shared" si="819"/>
        <v xml:space="preserve"> FACILITY FUEL OIL PIPING</v>
      </c>
      <c r="F865" s="533" t="str">
        <f t="shared" si="798"/>
        <v>ME</v>
      </c>
      <c r="G865" s="533" t="s">
        <v>2722</v>
      </c>
      <c r="H865" s="533">
        <v>864</v>
      </c>
      <c r="I865" s="533" t="str">
        <f t="shared" ref="I865:J865" si="827">I863</f>
        <v>Fuel oil storage tanks</v>
      </c>
      <c r="J865" s="533" t="str">
        <f t="shared" si="827"/>
        <v>Fuel oil storage tanks</v>
      </c>
      <c r="K865" s="137" t="s">
        <v>19</v>
      </c>
      <c r="L865" s="106" t="s">
        <v>709</v>
      </c>
      <c r="M865" s="101">
        <v>2</v>
      </c>
      <c r="N865" s="98" t="s">
        <v>39</v>
      </c>
      <c r="O865" s="377">
        <v>600</v>
      </c>
      <c r="P865" s="25">
        <f t="shared" si="826"/>
        <v>1200</v>
      </c>
      <c r="Q865" s="158"/>
      <c r="R865" s="158"/>
      <c r="X865" s="137" t="s">
        <v>709</v>
      </c>
      <c r="Y865" s="106">
        <v>2</v>
      </c>
      <c r="Z865" s="101" t="s">
        <v>39</v>
      </c>
      <c r="AA865" s="98">
        <v>600</v>
      </c>
      <c r="AB865" s="377">
        <v>1200</v>
      </c>
      <c r="AC865" s="377"/>
    </row>
    <row r="866" spans="1:29" ht="15.75" hidden="1">
      <c r="A866" s="533" t="s">
        <v>2727</v>
      </c>
      <c r="B866" s="533">
        <v>23</v>
      </c>
      <c r="C866" s="533" t="s">
        <v>682</v>
      </c>
      <c r="D866" s="572" t="s">
        <v>2104</v>
      </c>
      <c r="E866" s="571" t="str">
        <f t="shared" si="819"/>
        <v xml:space="preserve"> FACILITY FUEL OIL PIPING</v>
      </c>
      <c r="F866" s="533" t="str">
        <f t="shared" si="798"/>
        <v>ME</v>
      </c>
      <c r="G866" s="533" t="s">
        <v>2725</v>
      </c>
      <c r="H866" s="533">
        <v>865</v>
      </c>
      <c r="I866" s="533" t="str">
        <f>L866</f>
        <v>Strainer</v>
      </c>
      <c r="J866" s="533" t="str">
        <f>L866</f>
        <v>Strainer</v>
      </c>
      <c r="K866" s="137"/>
      <c r="L866" s="104" t="s">
        <v>710</v>
      </c>
      <c r="M866" s="101"/>
      <c r="N866" s="98"/>
      <c r="O866" s="377">
        <v>0</v>
      </c>
      <c r="P866" s="98"/>
      <c r="Q866" s="158"/>
      <c r="R866" s="158"/>
      <c r="X866" s="137" t="s">
        <v>710</v>
      </c>
      <c r="Y866" s="104"/>
      <c r="Z866" s="101"/>
      <c r="AA866" s="98">
        <v>0</v>
      </c>
      <c r="AB866" s="377"/>
      <c r="AC866" s="377"/>
    </row>
    <row r="867" spans="1:29" ht="16.5" hidden="1" thickBot="1">
      <c r="A867" s="533" t="s">
        <v>2727</v>
      </c>
      <c r="B867" s="533">
        <v>23</v>
      </c>
      <c r="C867" s="533" t="s">
        <v>682</v>
      </c>
      <c r="D867" s="572" t="s">
        <v>2104</v>
      </c>
      <c r="E867" s="571" t="str">
        <f t="shared" si="819"/>
        <v xml:space="preserve"> FACILITY FUEL OIL PIPING</v>
      </c>
      <c r="F867" s="533" t="str">
        <f t="shared" si="798"/>
        <v>ME</v>
      </c>
      <c r="G867" s="533" t="s">
        <v>2722</v>
      </c>
      <c r="H867" s="533">
        <v>866</v>
      </c>
      <c r="I867" s="533" t="str">
        <f>I865</f>
        <v>Fuel oil storage tanks</v>
      </c>
      <c r="J867" s="533" t="str">
        <f>J865</f>
        <v>Fuel oil storage tanks</v>
      </c>
      <c r="K867" s="137" t="s">
        <v>20</v>
      </c>
      <c r="L867" s="106" t="s">
        <v>594</v>
      </c>
      <c r="M867" s="247">
        <v>1</v>
      </c>
      <c r="N867" s="98" t="s">
        <v>39</v>
      </c>
      <c r="O867" s="377">
        <v>188</v>
      </c>
      <c r="P867" s="25">
        <f>O867*M867</f>
        <v>188</v>
      </c>
      <c r="Q867" s="158"/>
      <c r="R867" s="158"/>
      <c r="X867" s="137" t="s">
        <v>594</v>
      </c>
      <c r="Y867" s="106">
        <v>1</v>
      </c>
      <c r="Z867" s="247" t="s">
        <v>39</v>
      </c>
      <c r="AA867" s="98">
        <v>188</v>
      </c>
      <c r="AB867" s="377">
        <v>188</v>
      </c>
      <c r="AC867" s="377"/>
    </row>
    <row r="868" spans="1:29" ht="15.75" hidden="1">
      <c r="A868" s="533" t="s">
        <v>2727</v>
      </c>
      <c r="B868" s="533">
        <v>23</v>
      </c>
      <c r="C868" s="533" t="s">
        <v>682</v>
      </c>
      <c r="D868" s="572" t="s">
        <v>2110</v>
      </c>
      <c r="E868" s="571" t="s">
        <v>1264</v>
      </c>
      <c r="F868" s="533" t="str">
        <f t="shared" si="798"/>
        <v>ME</v>
      </c>
      <c r="G868" s="533" t="s">
        <v>2725</v>
      </c>
      <c r="H868" s="533">
        <v>867</v>
      </c>
      <c r="I868" s="533" t="str">
        <f t="shared" ref="I868:I869" si="828">L868</f>
        <v>231126 - FACILITY LIQUEFIED PETROLIUM GAS PIPING</v>
      </c>
      <c r="J868" s="533" t="str">
        <f t="shared" ref="J868:J870" si="829">L868</f>
        <v>231126 - FACILITY LIQUEFIED PETROLIUM GAS PIPING</v>
      </c>
      <c r="K868" s="248"/>
      <c r="L868" s="250" t="s">
        <v>711</v>
      </c>
      <c r="M868" s="249"/>
      <c r="N868" s="236"/>
      <c r="O868" s="381">
        <v>0</v>
      </c>
      <c r="P868" s="98"/>
      <c r="Q868" s="158"/>
      <c r="R868" s="158"/>
      <c r="X868" s="248" t="s">
        <v>711</v>
      </c>
      <c r="Y868" s="250"/>
      <c r="Z868" s="249"/>
      <c r="AA868" s="236">
        <v>0</v>
      </c>
      <c r="AB868" s="381"/>
      <c r="AC868" s="377"/>
    </row>
    <row r="869" spans="1:29" ht="15.75" hidden="1">
      <c r="A869" s="533" t="s">
        <v>2727</v>
      </c>
      <c r="B869" s="533">
        <v>23</v>
      </c>
      <c r="C869" s="533" t="s">
        <v>682</v>
      </c>
      <c r="D869" s="572" t="s">
        <v>2110</v>
      </c>
      <c r="E869" s="571" t="str">
        <f t="shared" ref="E869:E882" si="830">E868</f>
        <v xml:space="preserve"> FACILITY LIQUEFIED PETROLIUM GAS PIPING</v>
      </c>
      <c r="F869" s="533" t="str">
        <f t="shared" si="798"/>
        <v>ME</v>
      </c>
      <c r="G869" s="533" t="s">
        <v>2725</v>
      </c>
      <c r="H869" s="533">
        <v>868</v>
      </c>
      <c r="I869" s="533" t="str">
        <f t="shared" si="828"/>
        <v>Aboveground pipes and fittings</v>
      </c>
      <c r="J869" s="533" t="s">
        <v>706</v>
      </c>
      <c r="K869" s="248"/>
      <c r="L869" s="250" t="s">
        <v>712</v>
      </c>
      <c r="M869" s="249"/>
      <c r="N869" s="236"/>
      <c r="O869" s="381">
        <v>0</v>
      </c>
      <c r="P869" s="98"/>
      <c r="Q869" s="158"/>
      <c r="R869" s="158"/>
      <c r="X869" s="248" t="s">
        <v>712</v>
      </c>
      <c r="Y869" s="250"/>
      <c r="Z869" s="249"/>
      <c r="AA869" s="236">
        <v>0</v>
      </c>
      <c r="AB869" s="381"/>
      <c r="AC869" s="377"/>
    </row>
    <row r="870" spans="1:29" ht="15.75" hidden="1">
      <c r="A870" s="533" t="s">
        <v>2727</v>
      </c>
      <c r="B870" s="533">
        <v>23</v>
      </c>
      <c r="C870" s="533" t="s">
        <v>682</v>
      </c>
      <c r="D870" s="572" t="s">
        <v>2110</v>
      </c>
      <c r="E870" s="571" t="str">
        <f t="shared" si="830"/>
        <v xml:space="preserve"> FACILITY LIQUEFIED PETROLIUM GAS PIPING</v>
      </c>
      <c r="F870" s="533" t="str">
        <f t="shared" si="798"/>
        <v>ME</v>
      </c>
      <c r="G870" s="533" t="s">
        <v>2725</v>
      </c>
      <c r="H870" s="533">
        <v>869</v>
      </c>
      <c r="I870" s="533" t="s">
        <v>712</v>
      </c>
      <c r="J870" s="533" t="str">
        <f t="shared" si="829"/>
        <v>Black steel pipes and fittings</v>
      </c>
      <c r="K870" s="248"/>
      <c r="L870" s="250" t="s">
        <v>706</v>
      </c>
      <c r="M870" s="249"/>
      <c r="N870" s="236"/>
      <c r="O870" s="381">
        <v>0</v>
      </c>
      <c r="P870" s="98"/>
      <c r="Q870" s="158"/>
      <c r="R870" s="158"/>
      <c r="X870" s="248" t="s">
        <v>706</v>
      </c>
      <c r="Y870" s="250"/>
      <c r="Z870" s="249"/>
      <c r="AA870" s="236">
        <v>0</v>
      </c>
      <c r="AB870" s="381"/>
      <c r="AC870" s="377"/>
    </row>
    <row r="871" spans="1:29" ht="15.75" hidden="1">
      <c r="A871" s="533" t="s">
        <v>2727</v>
      </c>
      <c r="B871" s="533">
        <v>23</v>
      </c>
      <c r="C871" s="533" t="s">
        <v>682</v>
      </c>
      <c r="D871" s="572" t="s">
        <v>2110</v>
      </c>
      <c r="E871" s="571" t="str">
        <f t="shared" si="830"/>
        <v xml:space="preserve"> FACILITY LIQUEFIED PETROLIUM GAS PIPING</v>
      </c>
      <c r="F871" s="533" t="str">
        <f t="shared" si="798"/>
        <v>ME</v>
      </c>
      <c r="G871" s="533" t="s">
        <v>2722</v>
      </c>
      <c r="H871" s="533">
        <v>870</v>
      </c>
      <c r="I871" s="533" t="str">
        <f>I869</f>
        <v>Aboveground pipes and fittings</v>
      </c>
      <c r="J871" s="533" t="str">
        <f>J869</f>
        <v>Black steel pipes and fittings</v>
      </c>
      <c r="K871" s="248" t="s">
        <v>13</v>
      </c>
      <c r="L871" s="233" t="s">
        <v>556</v>
      </c>
      <c r="M871" s="249">
        <v>30</v>
      </c>
      <c r="N871" s="236" t="s">
        <v>95</v>
      </c>
      <c r="O871" s="381"/>
      <c r="P871" s="25">
        <f>O871*M871</f>
        <v>0</v>
      </c>
      <c r="Q871" s="158"/>
      <c r="R871" s="158"/>
      <c r="X871" s="248" t="s">
        <v>556</v>
      </c>
      <c r="Y871" s="233">
        <v>30</v>
      </c>
      <c r="Z871" s="249" t="s">
        <v>95</v>
      </c>
      <c r="AA871" s="236"/>
      <c r="AB871" s="381">
        <v>0</v>
      </c>
      <c r="AC871" s="377"/>
    </row>
    <row r="872" spans="1:29" ht="15.75" hidden="1">
      <c r="A872" s="533" t="s">
        <v>2727</v>
      </c>
      <c r="B872" s="533">
        <v>23</v>
      </c>
      <c r="C872" s="533" t="s">
        <v>682</v>
      </c>
      <c r="D872" s="572" t="s">
        <v>2110</v>
      </c>
      <c r="E872" s="571" t="str">
        <f t="shared" si="830"/>
        <v xml:space="preserve"> FACILITY LIQUEFIED PETROLIUM GAS PIPING</v>
      </c>
      <c r="F872" s="533" t="str">
        <f t="shared" si="798"/>
        <v>ME</v>
      </c>
      <c r="G872" s="533" t="s">
        <v>2725</v>
      </c>
      <c r="H872" s="533">
        <v>871</v>
      </c>
      <c r="I872" s="533" t="str">
        <f>L872</f>
        <v>Copper pipes running under tiles</v>
      </c>
      <c r="J872" s="533" t="str">
        <f>L872</f>
        <v>Copper pipes running under tiles</v>
      </c>
      <c r="K872" s="248"/>
      <c r="L872" s="250" t="s">
        <v>713</v>
      </c>
      <c r="M872" s="249"/>
      <c r="N872" s="236"/>
      <c r="O872" s="381">
        <v>0</v>
      </c>
      <c r="P872" s="98"/>
      <c r="Q872" s="158"/>
      <c r="R872" s="158"/>
      <c r="X872" s="248" t="s">
        <v>713</v>
      </c>
      <c r="Y872" s="250"/>
      <c r="Z872" s="249"/>
      <c r="AA872" s="236">
        <v>0</v>
      </c>
      <c r="AB872" s="381"/>
      <c r="AC872" s="377"/>
    </row>
    <row r="873" spans="1:29" ht="15.75" hidden="1">
      <c r="A873" s="533" t="s">
        <v>2727</v>
      </c>
      <c r="B873" s="533">
        <v>23</v>
      </c>
      <c r="C873" s="533" t="s">
        <v>682</v>
      </c>
      <c r="D873" s="572" t="s">
        <v>2110</v>
      </c>
      <c r="E873" s="571" t="str">
        <f t="shared" si="830"/>
        <v xml:space="preserve"> FACILITY LIQUEFIED PETROLIUM GAS PIPING</v>
      </c>
      <c r="F873" s="533" t="str">
        <f t="shared" si="798"/>
        <v>ME</v>
      </c>
      <c r="G873" s="533" t="s">
        <v>2722</v>
      </c>
      <c r="H873" s="533">
        <v>872</v>
      </c>
      <c r="I873" s="533" t="str">
        <f t="shared" ref="I873:J873" si="831">I871</f>
        <v>Aboveground pipes and fittings</v>
      </c>
      <c r="J873" s="533" t="str">
        <f t="shared" si="831"/>
        <v>Black steel pipes and fittings</v>
      </c>
      <c r="K873" s="248" t="s">
        <v>15</v>
      </c>
      <c r="L873" s="233" t="s">
        <v>714</v>
      </c>
      <c r="M873" s="249">
        <v>25</v>
      </c>
      <c r="N873" s="236" t="s">
        <v>95</v>
      </c>
      <c r="O873" s="381"/>
      <c r="P873" s="25">
        <f t="shared" ref="P873:P875" si="832">O873*M873</f>
        <v>0</v>
      </c>
      <c r="Q873" s="158"/>
      <c r="R873" s="158"/>
      <c r="X873" s="248" t="s">
        <v>714</v>
      </c>
      <c r="Y873" s="233">
        <v>25</v>
      </c>
      <c r="Z873" s="249" t="s">
        <v>95</v>
      </c>
      <c r="AA873" s="236"/>
      <c r="AB873" s="381">
        <v>0</v>
      </c>
      <c r="AC873" s="377"/>
    </row>
    <row r="874" spans="1:29" ht="15.75" hidden="1">
      <c r="A874" s="533" t="s">
        <v>2727</v>
      </c>
      <c r="B874" s="533">
        <v>23</v>
      </c>
      <c r="C874" s="533" t="s">
        <v>682</v>
      </c>
      <c r="D874" s="572" t="s">
        <v>2110</v>
      </c>
      <c r="E874" s="571" t="str">
        <f t="shared" si="830"/>
        <v xml:space="preserve"> FACILITY LIQUEFIED PETROLIUM GAS PIPING</v>
      </c>
      <c r="F874" s="533" t="str">
        <f t="shared" si="798"/>
        <v>ME</v>
      </c>
      <c r="G874" s="533" t="s">
        <v>2722</v>
      </c>
      <c r="H874" s="533">
        <v>873</v>
      </c>
      <c r="I874" s="533" t="str">
        <f t="shared" ref="I874:J874" si="833">I872</f>
        <v>Copper pipes running under tiles</v>
      </c>
      <c r="J874" s="533" t="str">
        <f t="shared" si="833"/>
        <v>Copper pipes running under tiles</v>
      </c>
      <c r="K874" s="248" t="s">
        <v>17</v>
      </c>
      <c r="L874" s="233" t="s">
        <v>715</v>
      </c>
      <c r="M874" s="249">
        <v>5</v>
      </c>
      <c r="N874" s="236" t="s">
        <v>95</v>
      </c>
      <c r="O874" s="381"/>
      <c r="P874" s="25">
        <f t="shared" si="832"/>
        <v>0</v>
      </c>
      <c r="Q874" s="158"/>
      <c r="R874" s="158"/>
      <c r="X874" s="248" t="s">
        <v>715</v>
      </c>
      <c r="Y874" s="233">
        <v>5</v>
      </c>
      <c r="Z874" s="249" t="s">
        <v>95</v>
      </c>
      <c r="AA874" s="236"/>
      <c r="AB874" s="381">
        <v>0</v>
      </c>
      <c r="AC874" s="377"/>
    </row>
    <row r="875" spans="1:29" ht="15.75" hidden="1">
      <c r="A875" s="533" t="s">
        <v>2727</v>
      </c>
      <c r="B875" s="533">
        <v>23</v>
      </c>
      <c r="C875" s="533" t="s">
        <v>682</v>
      </c>
      <c r="D875" s="572" t="s">
        <v>2110</v>
      </c>
      <c r="E875" s="571" t="str">
        <f t="shared" si="830"/>
        <v xml:space="preserve"> FACILITY LIQUEFIED PETROLIUM GAS PIPING</v>
      </c>
      <c r="F875" s="533" t="str">
        <f t="shared" si="798"/>
        <v>ME</v>
      </c>
      <c r="G875" s="533" t="s">
        <v>2722</v>
      </c>
      <c r="H875" s="533">
        <v>874</v>
      </c>
      <c r="I875" s="533" t="str">
        <f t="shared" ref="I875:J875" si="834">I873</f>
        <v>Aboveground pipes and fittings</v>
      </c>
      <c r="J875" s="533" t="str">
        <f t="shared" si="834"/>
        <v>Black steel pipes and fittings</v>
      </c>
      <c r="K875" s="248" t="s">
        <v>19</v>
      </c>
      <c r="L875" s="233" t="s">
        <v>1124</v>
      </c>
      <c r="M875" s="249">
        <v>1</v>
      </c>
      <c r="N875" s="236" t="s">
        <v>39</v>
      </c>
      <c r="O875" s="381"/>
      <c r="P875" s="25">
        <f t="shared" si="832"/>
        <v>0</v>
      </c>
      <c r="Q875" s="158"/>
      <c r="R875" s="158"/>
      <c r="X875" s="248" t="s">
        <v>1124</v>
      </c>
      <c r="Y875" s="233">
        <v>1</v>
      </c>
      <c r="Z875" s="249" t="s">
        <v>39</v>
      </c>
      <c r="AA875" s="236"/>
      <c r="AB875" s="381">
        <v>0</v>
      </c>
      <c r="AC875" s="377"/>
    </row>
    <row r="876" spans="1:29" ht="15.75" hidden="1">
      <c r="A876" s="533" t="s">
        <v>2727</v>
      </c>
      <c r="B876" s="533">
        <v>23</v>
      </c>
      <c r="C876" s="533" t="s">
        <v>682</v>
      </c>
      <c r="D876" s="572" t="s">
        <v>2110</v>
      </c>
      <c r="E876" s="571" t="str">
        <f t="shared" si="830"/>
        <v xml:space="preserve"> FACILITY LIQUEFIED PETROLIUM GAS PIPING</v>
      </c>
      <c r="F876" s="533" t="str">
        <f t="shared" si="798"/>
        <v>ME</v>
      </c>
      <c r="G876" s="533" t="s">
        <v>2725</v>
      </c>
      <c r="H876" s="533">
        <v>875</v>
      </c>
      <c r="I876" s="533" t="str">
        <f>L876</f>
        <v>Gas panels</v>
      </c>
      <c r="J876" s="533" t="str">
        <f>L876</f>
        <v>Gas panels</v>
      </c>
      <c r="K876" s="248"/>
      <c r="L876" s="250" t="s">
        <v>716</v>
      </c>
      <c r="M876" s="249"/>
      <c r="N876" s="236"/>
      <c r="O876" s="381">
        <v>0</v>
      </c>
      <c r="P876" s="98"/>
      <c r="Q876" s="158"/>
      <c r="R876" s="158"/>
      <c r="X876" s="248" t="s">
        <v>716</v>
      </c>
      <c r="Y876" s="250"/>
      <c r="Z876" s="249"/>
      <c r="AA876" s="236">
        <v>0</v>
      </c>
      <c r="AB876" s="381"/>
      <c r="AC876" s="377"/>
    </row>
    <row r="877" spans="1:29" ht="15.75" hidden="1">
      <c r="A877" s="533" t="s">
        <v>2727</v>
      </c>
      <c r="B877" s="533">
        <v>23</v>
      </c>
      <c r="C877" s="533" t="s">
        <v>682</v>
      </c>
      <c r="D877" s="572" t="s">
        <v>2110</v>
      </c>
      <c r="E877" s="571" t="str">
        <f t="shared" si="830"/>
        <v xml:space="preserve"> FACILITY LIQUEFIED PETROLIUM GAS PIPING</v>
      </c>
      <c r="F877" s="533" t="str">
        <f t="shared" si="798"/>
        <v>ME</v>
      </c>
      <c r="G877" s="533" t="s">
        <v>2722</v>
      </c>
      <c r="H877" s="533">
        <v>876</v>
      </c>
      <c r="I877" s="533" t="str">
        <f>I875</f>
        <v>Aboveground pipes and fittings</v>
      </c>
      <c r="J877" s="533" t="str">
        <f>J875</f>
        <v>Black steel pipes and fittings</v>
      </c>
      <c r="K877" s="248" t="s">
        <v>20</v>
      </c>
      <c r="L877" s="233" t="s">
        <v>717</v>
      </c>
      <c r="M877" s="249">
        <v>1</v>
      </c>
      <c r="N877" s="236" t="s">
        <v>39</v>
      </c>
      <c r="O877" s="381"/>
      <c r="P877" s="25">
        <f>O877*M877</f>
        <v>0</v>
      </c>
      <c r="Q877" s="158"/>
      <c r="R877" s="158"/>
      <c r="X877" s="248" t="s">
        <v>717</v>
      </c>
      <c r="Y877" s="233">
        <v>1</v>
      </c>
      <c r="Z877" s="249" t="s">
        <v>39</v>
      </c>
      <c r="AA877" s="236"/>
      <c r="AB877" s="381">
        <v>0</v>
      </c>
      <c r="AC877" s="377"/>
    </row>
    <row r="878" spans="1:29" ht="15.75" hidden="1">
      <c r="A878" s="533" t="s">
        <v>2727</v>
      </c>
      <c r="B878" s="533">
        <v>23</v>
      </c>
      <c r="C878" s="533" t="s">
        <v>682</v>
      </c>
      <c r="D878" s="572" t="s">
        <v>2110</v>
      </c>
      <c r="E878" s="571" t="str">
        <f t="shared" si="830"/>
        <v xml:space="preserve"> FACILITY LIQUEFIED PETROLIUM GAS PIPING</v>
      </c>
      <c r="F878" s="533" t="str">
        <f t="shared" si="798"/>
        <v>ME</v>
      </c>
      <c r="G878" s="533" t="s">
        <v>2725</v>
      </c>
      <c r="H878" s="533">
        <v>877</v>
      </c>
      <c r="I878" s="533" t="str">
        <f>L878</f>
        <v>Solenoid valve</v>
      </c>
      <c r="J878" s="533" t="str">
        <f>L878</f>
        <v>Solenoid valve</v>
      </c>
      <c r="K878" s="248"/>
      <c r="L878" s="250" t="s">
        <v>718</v>
      </c>
      <c r="M878" s="249"/>
      <c r="N878" s="236"/>
      <c r="O878" s="382">
        <v>0</v>
      </c>
      <c r="P878" s="98"/>
      <c r="Q878" s="158"/>
      <c r="R878" s="158"/>
      <c r="X878" s="248" t="s">
        <v>718</v>
      </c>
      <c r="Y878" s="250"/>
      <c r="Z878" s="249"/>
      <c r="AA878" s="236">
        <v>0</v>
      </c>
      <c r="AB878" s="382"/>
      <c r="AC878" s="377"/>
    </row>
    <row r="879" spans="1:29" ht="15.75" hidden="1">
      <c r="A879" s="533" t="s">
        <v>2727</v>
      </c>
      <c r="B879" s="533">
        <v>23</v>
      </c>
      <c r="C879" s="533" t="s">
        <v>682</v>
      </c>
      <c r="D879" s="572" t="s">
        <v>2110</v>
      </c>
      <c r="E879" s="571" t="str">
        <f t="shared" si="830"/>
        <v xml:space="preserve"> FACILITY LIQUEFIED PETROLIUM GAS PIPING</v>
      </c>
      <c r="F879" s="533" t="str">
        <f t="shared" si="798"/>
        <v>ME</v>
      </c>
      <c r="G879" s="533" t="s">
        <v>2722</v>
      </c>
      <c r="H879" s="533">
        <v>878</v>
      </c>
      <c r="I879" s="533" t="str">
        <f>I877</f>
        <v>Aboveground pipes and fittings</v>
      </c>
      <c r="J879" s="533" t="str">
        <f>J877</f>
        <v>Black steel pipes and fittings</v>
      </c>
      <c r="K879" s="248" t="s">
        <v>21</v>
      </c>
      <c r="L879" s="233" t="s">
        <v>556</v>
      </c>
      <c r="M879" s="249">
        <v>1</v>
      </c>
      <c r="N879" s="236" t="s">
        <v>39</v>
      </c>
      <c r="O879" s="381"/>
      <c r="P879" s="25">
        <f>O879*M879</f>
        <v>0</v>
      </c>
      <c r="Q879" s="158"/>
      <c r="R879" s="158"/>
      <c r="X879" s="248" t="s">
        <v>556</v>
      </c>
      <c r="Y879" s="233">
        <v>1</v>
      </c>
      <c r="Z879" s="249" t="s">
        <v>39</v>
      </c>
      <c r="AA879" s="236"/>
      <c r="AB879" s="381">
        <v>0</v>
      </c>
      <c r="AC879" s="377"/>
    </row>
    <row r="880" spans="1:29" ht="15.75" hidden="1">
      <c r="A880" s="533" t="s">
        <v>2727</v>
      </c>
      <c r="B880" s="533">
        <v>23</v>
      </c>
      <c r="C880" s="533" t="s">
        <v>682</v>
      </c>
      <c r="D880" s="572" t="s">
        <v>2110</v>
      </c>
      <c r="E880" s="571" t="str">
        <f t="shared" si="830"/>
        <v xml:space="preserve"> FACILITY LIQUEFIED PETROLIUM GAS PIPING</v>
      </c>
      <c r="F880" s="533" t="str">
        <f t="shared" si="798"/>
        <v>ME</v>
      </c>
      <c r="G880" s="533" t="s">
        <v>2725</v>
      </c>
      <c r="H880" s="533">
        <v>879</v>
      </c>
      <c r="I880" s="533" t="str">
        <f>L880</f>
        <v>Excess flow shut-off valve</v>
      </c>
      <c r="J880" s="533" t="str">
        <f>L880</f>
        <v>Excess flow shut-off valve</v>
      </c>
      <c r="K880" s="248"/>
      <c r="L880" s="250" t="s">
        <v>719</v>
      </c>
      <c r="M880" s="249"/>
      <c r="N880" s="236"/>
      <c r="O880" s="381">
        <v>0</v>
      </c>
      <c r="P880" s="98"/>
      <c r="Q880" s="158"/>
      <c r="R880" s="158"/>
      <c r="X880" s="248" t="s">
        <v>719</v>
      </c>
      <c r="Y880" s="250"/>
      <c r="Z880" s="249"/>
      <c r="AA880" s="236">
        <v>0</v>
      </c>
      <c r="AB880" s="381"/>
      <c r="AC880" s="377"/>
    </row>
    <row r="881" spans="1:29" ht="15.75" hidden="1">
      <c r="A881" s="533" t="s">
        <v>2727</v>
      </c>
      <c r="B881" s="533">
        <v>23</v>
      </c>
      <c r="C881" s="533" t="s">
        <v>682</v>
      </c>
      <c r="D881" s="572" t="s">
        <v>2110</v>
      </c>
      <c r="E881" s="571" t="str">
        <f t="shared" si="830"/>
        <v xml:space="preserve"> FACILITY LIQUEFIED PETROLIUM GAS PIPING</v>
      </c>
      <c r="F881" s="533" t="str">
        <f t="shared" si="798"/>
        <v>ME</v>
      </c>
      <c r="G881" s="533" t="s">
        <v>2722</v>
      </c>
      <c r="H881" s="533">
        <v>880</v>
      </c>
      <c r="I881" s="533" t="str">
        <f t="shared" ref="I881:J881" si="835">I879</f>
        <v>Aboveground pipes and fittings</v>
      </c>
      <c r="J881" s="533" t="str">
        <f t="shared" si="835"/>
        <v>Black steel pipes and fittings</v>
      </c>
      <c r="K881" s="248" t="s">
        <v>45</v>
      </c>
      <c r="L881" s="233" t="s">
        <v>556</v>
      </c>
      <c r="M881" s="249">
        <v>1</v>
      </c>
      <c r="N881" s="236" t="s">
        <v>39</v>
      </c>
      <c r="O881" s="381"/>
      <c r="P881" s="25">
        <f t="shared" ref="P881:P882" si="836">O881*M881</f>
        <v>0</v>
      </c>
      <c r="Q881" s="158"/>
      <c r="R881" s="158"/>
      <c r="X881" s="248" t="s">
        <v>556</v>
      </c>
      <c r="Y881" s="233">
        <v>1</v>
      </c>
      <c r="Z881" s="249" t="s">
        <v>39</v>
      </c>
      <c r="AA881" s="236"/>
      <c r="AB881" s="381">
        <v>0</v>
      </c>
      <c r="AC881" s="377"/>
    </row>
    <row r="882" spans="1:29" ht="15.75" hidden="1">
      <c r="A882" s="533" t="s">
        <v>2727</v>
      </c>
      <c r="B882" s="533">
        <v>23</v>
      </c>
      <c r="C882" s="533" t="s">
        <v>682</v>
      </c>
      <c r="D882" s="572" t="s">
        <v>2110</v>
      </c>
      <c r="E882" s="571" t="str">
        <f t="shared" si="830"/>
        <v xml:space="preserve"> FACILITY LIQUEFIED PETROLIUM GAS PIPING</v>
      </c>
      <c r="F882" s="533" t="str">
        <f t="shared" si="798"/>
        <v>ME</v>
      </c>
      <c r="G882" s="533" t="s">
        <v>2722</v>
      </c>
      <c r="H882" s="533">
        <v>881</v>
      </c>
      <c r="I882" s="533" t="str">
        <f t="shared" ref="I882:J882" si="837">I880</f>
        <v>Excess flow shut-off valve</v>
      </c>
      <c r="J882" s="533" t="str">
        <f t="shared" si="837"/>
        <v>Excess flow shut-off valve</v>
      </c>
      <c r="K882" s="248" t="s">
        <v>48</v>
      </c>
      <c r="L882" s="233" t="s">
        <v>720</v>
      </c>
      <c r="M882" s="249"/>
      <c r="N882" s="236" t="s">
        <v>2</v>
      </c>
      <c r="O882" s="381"/>
      <c r="P882" s="25">
        <f t="shared" si="836"/>
        <v>0</v>
      </c>
      <c r="Q882" s="158"/>
      <c r="R882" s="158"/>
      <c r="X882" s="248" t="s">
        <v>720</v>
      </c>
      <c r="Y882" s="233"/>
      <c r="Z882" s="249" t="s">
        <v>2</v>
      </c>
      <c r="AA882" s="236"/>
      <c r="AB882" s="381"/>
      <c r="AC882" s="377"/>
    </row>
    <row r="883" spans="1:29" ht="15.75" hidden="1">
      <c r="A883" s="533" t="s">
        <v>2727</v>
      </c>
      <c r="B883" s="533">
        <v>23</v>
      </c>
      <c r="C883" s="533" t="s">
        <v>682</v>
      </c>
      <c r="D883" s="572" t="s">
        <v>2112</v>
      </c>
      <c r="E883" s="571" t="s">
        <v>1265</v>
      </c>
      <c r="F883" s="533" t="str">
        <f t="shared" si="798"/>
        <v>ME</v>
      </c>
      <c r="G883" s="533" t="s">
        <v>2725</v>
      </c>
      <c r="H883" s="533">
        <v>882</v>
      </c>
      <c r="I883" s="533" t="str">
        <f t="shared" ref="I883:I884" si="838">L883</f>
        <v>232113 - HYDRONIC PIPING</v>
      </c>
      <c r="J883" s="533" t="str">
        <f t="shared" ref="J883:J885" si="839">L883</f>
        <v>232113 - HYDRONIC PIPING</v>
      </c>
      <c r="K883" s="137"/>
      <c r="L883" s="104" t="s">
        <v>721</v>
      </c>
      <c r="M883" s="101"/>
      <c r="N883" s="98"/>
      <c r="O883" s="377">
        <v>0</v>
      </c>
      <c r="P883" s="98"/>
      <c r="Q883" s="158"/>
      <c r="R883" s="158"/>
      <c r="X883" s="137" t="s">
        <v>721</v>
      </c>
      <c r="Y883" s="104"/>
      <c r="Z883" s="101"/>
      <c r="AA883" s="98">
        <v>0</v>
      </c>
      <c r="AB883" s="377"/>
      <c r="AC883" s="377"/>
    </row>
    <row r="884" spans="1:29" ht="15.75" hidden="1">
      <c r="A884" s="533" t="s">
        <v>2727</v>
      </c>
      <c r="B884" s="533">
        <v>23</v>
      </c>
      <c r="C884" s="533" t="s">
        <v>682</v>
      </c>
      <c r="D884" s="572" t="s">
        <v>2112</v>
      </c>
      <c r="E884" s="571" t="str">
        <f t="shared" ref="E884:E902" si="840">E883</f>
        <v xml:space="preserve"> HYDRONIC PIPING</v>
      </c>
      <c r="F884" s="533" t="str">
        <f t="shared" si="798"/>
        <v>ME</v>
      </c>
      <c r="G884" s="533" t="s">
        <v>2725</v>
      </c>
      <c r="H884" s="533">
        <v>883</v>
      </c>
      <c r="I884" s="533" t="str">
        <f t="shared" si="838"/>
        <v>Hot Water Pipes</v>
      </c>
      <c r="J884" s="533" t="s">
        <v>706</v>
      </c>
      <c r="K884" s="137"/>
      <c r="L884" s="104" t="s">
        <v>722</v>
      </c>
      <c r="M884" s="101"/>
      <c r="N884" s="98"/>
      <c r="O884" s="377">
        <v>0</v>
      </c>
      <c r="P884" s="98"/>
      <c r="Q884" s="158"/>
      <c r="R884" s="158"/>
      <c r="X884" s="137" t="s">
        <v>722</v>
      </c>
      <c r="Y884" s="104"/>
      <c r="Z884" s="101"/>
      <c r="AA884" s="98">
        <v>0</v>
      </c>
      <c r="AB884" s="377"/>
      <c r="AC884" s="377"/>
    </row>
    <row r="885" spans="1:29" ht="15.75" hidden="1">
      <c r="A885" s="533" t="s">
        <v>2727</v>
      </c>
      <c r="B885" s="533">
        <v>23</v>
      </c>
      <c r="C885" s="533" t="s">
        <v>682</v>
      </c>
      <c r="D885" s="572" t="s">
        <v>2112</v>
      </c>
      <c r="E885" s="571" t="str">
        <f t="shared" si="840"/>
        <v xml:space="preserve"> HYDRONIC PIPING</v>
      </c>
      <c r="F885" s="533" t="str">
        <f t="shared" si="798"/>
        <v>ME</v>
      </c>
      <c r="G885" s="533" t="s">
        <v>2725</v>
      </c>
      <c r="H885" s="533">
        <v>884</v>
      </c>
      <c r="I885" s="533" t="s">
        <v>722</v>
      </c>
      <c r="J885" s="533" t="str">
        <f t="shared" si="839"/>
        <v>Black steel pipes and fittings</v>
      </c>
      <c r="K885" s="137"/>
      <c r="L885" s="104" t="s">
        <v>706</v>
      </c>
      <c r="M885" s="101"/>
      <c r="N885" s="98"/>
      <c r="O885" s="377">
        <v>0</v>
      </c>
      <c r="P885" s="98"/>
      <c r="Q885" s="158"/>
      <c r="R885" s="158"/>
      <c r="X885" s="137" t="s">
        <v>706</v>
      </c>
      <c r="Y885" s="104"/>
      <c r="Z885" s="101"/>
      <c r="AA885" s="98">
        <v>0</v>
      </c>
      <c r="AB885" s="377"/>
      <c r="AC885" s="377"/>
    </row>
    <row r="886" spans="1:29" ht="16.5" hidden="1" thickBot="1">
      <c r="A886" s="533" t="s">
        <v>2727</v>
      </c>
      <c r="B886" s="533">
        <v>23</v>
      </c>
      <c r="C886" s="533" t="s">
        <v>682</v>
      </c>
      <c r="D886" s="572" t="s">
        <v>2112</v>
      </c>
      <c r="E886" s="571" t="str">
        <f t="shared" si="840"/>
        <v xml:space="preserve"> HYDRONIC PIPING</v>
      </c>
      <c r="F886" s="533" t="str">
        <f t="shared" si="798"/>
        <v>ME</v>
      </c>
      <c r="G886" s="533" t="s">
        <v>2722</v>
      </c>
      <c r="H886" s="533">
        <v>885</v>
      </c>
      <c r="I886" s="533" t="str">
        <f t="shared" ref="I886:J886" si="841">I884</f>
        <v>Hot Water Pipes</v>
      </c>
      <c r="J886" s="533" t="str">
        <f t="shared" si="841"/>
        <v>Black steel pipes and fittings</v>
      </c>
      <c r="K886" s="137" t="s">
        <v>13</v>
      </c>
      <c r="L886" s="106" t="s">
        <v>594</v>
      </c>
      <c r="M886" s="247">
        <v>5</v>
      </c>
      <c r="N886" s="98" t="s">
        <v>95</v>
      </c>
      <c r="O886" s="377">
        <v>19</v>
      </c>
      <c r="P886" s="25">
        <f t="shared" ref="P886:P892" si="842">O886*M886</f>
        <v>95</v>
      </c>
      <c r="Q886" s="158"/>
      <c r="R886" s="158"/>
      <c r="X886" s="137" t="s">
        <v>594</v>
      </c>
      <c r="Y886" s="106">
        <v>5</v>
      </c>
      <c r="Z886" s="247" t="s">
        <v>95</v>
      </c>
      <c r="AA886" s="98">
        <v>19</v>
      </c>
      <c r="AB886" s="377">
        <v>95</v>
      </c>
      <c r="AC886" s="377"/>
    </row>
    <row r="887" spans="1:29" ht="16.5" hidden="1" thickBot="1">
      <c r="A887" s="533" t="s">
        <v>2727</v>
      </c>
      <c r="B887" s="533">
        <v>23</v>
      </c>
      <c r="C887" s="533" t="s">
        <v>682</v>
      </c>
      <c r="D887" s="572" t="s">
        <v>2112</v>
      </c>
      <c r="E887" s="571" t="str">
        <f t="shared" si="840"/>
        <v xml:space="preserve"> HYDRONIC PIPING</v>
      </c>
      <c r="F887" s="533" t="str">
        <f t="shared" si="798"/>
        <v>ME</v>
      </c>
      <c r="G887" s="533" t="s">
        <v>2722</v>
      </c>
      <c r="H887" s="533">
        <v>886</v>
      </c>
      <c r="I887" s="533" t="str">
        <f t="shared" ref="I887:J887" si="843">I885</f>
        <v>Hot Water Pipes</v>
      </c>
      <c r="J887" s="533" t="str">
        <f t="shared" si="843"/>
        <v>Black steel pipes and fittings</v>
      </c>
      <c r="K887" s="137" t="s">
        <v>15</v>
      </c>
      <c r="L887" s="106" t="s">
        <v>555</v>
      </c>
      <c r="M887" s="247">
        <v>50</v>
      </c>
      <c r="N887" s="98" t="s">
        <v>95</v>
      </c>
      <c r="O887" s="377">
        <v>23</v>
      </c>
      <c r="P887" s="25">
        <f t="shared" si="842"/>
        <v>1150</v>
      </c>
      <c r="Q887" s="158"/>
      <c r="R887" s="158"/>
      <c r="X887" s="137" t="s">
        <v>555</v>
      </c>
      <c r="Y887" s="106">
        <v>50</v>
      </c>
      <c r="Z887" s="247" t="s">
        <v>95</v>
      </c>
      <c r="AA887" s="98">
        <v>23</v>
      </c>
      <c r="AB887" s="377">
        <v>1150</v>
      </c>
      <c r="AC887" s="377"/>
    </row>
    <row r="888" spans="1:29" ht="16.5" hidden="1" thickBot="1">
      <c r="A888" s="533" t="s">
        <v>2727</v>
      </c>
      <c r="B888" s="533">
        <v>23</v>
      </c>
      <c r="C888" s="533" t="s">
        <v>682</v>
      </c>
      <c r="D888" s="572" t="s">
        <v>2112</v>
      </c>
      <c r="E888" s="571" t="str">
        <f t="shared" si="840"/>
        <v xml:space="preserve"> HYDRONIC PIPING</v>
      </c>
      <c r="F888" s="533" t="str">
        <f t="shared" si="798"/>
        <v>ME</v>
      </c>
      <c r="G888" s="533" t="s">
        <v>2722</v>
      </c>
      <c r="H888" s="533">
        <v>887</v>
      </c>
      <c r="I888" s="533" t="str">
        <f t="shared" ref="I888:J888" si="844">I886</f>
        <v>Hot Water Pipes</v>
      </c>
      <c r="J888" s="533" t="str">
        <f t="shared" si="844"/>
        <v>Black steel pipes and fittings</v>
      </c>
      <c r="K888" s="137" t="s">
        <v>13</v>
      </c>
      <c r="L888" s="106" t="s">
        <v>556</v>
      </c>
      <c r="M888" s="247">
        <v>3</v>
      </c>
      <c r="N888" s="98" t="s">
        <v>95</v>
      </c>
      <c r="O888" s="377">
        <v>25</v>
      </c>
      <c r="P888" s="25">
        <f t="shared" si="842"/>
        <v>75</v>
      </c>
      <c r="Q888" s="158"/>
      <c r="R888" s="158"/>
      <c r="X888" s="137" t="s">
        <v>556</v>
      </c>
      <c r="Y888" s="106">
        <v>3</v>
      </c>
      <c r="Z888" s="247" t="s">
        <v>95</v>
      </c>
      <c r="AA888" s="98">
        <v>25</v>
      </c>
      <c r="AB888" s="377">
        <v>75</v>
      </c>
      <c r="AC888" s="377"/>
    </row>
    <row r="889" spans="1:29" ht="15.75" hidden="1">
      <c r="A889" s="533" t="s">
        <v>2727</v>
      </c>
      <c r="B889" s="533">
        <v>23</v>
      </c>
      <c r="C889" s="533" t="s">
        <v>682</v>
      </c>
      <c r="D889" s="572" t="s">
        <v>2112</v>
      </c>
      <c r="E889" s="571" t="str">
        <f t="shared" si="840"/>
        <v xml:space="preserve"> HYDRONIC PIPING</v>
      </c>
      <c r="F889" s="533" t="str">
        <f t="shared" si="798"/>
        <v>ME</v>
      </c>
      <c r="G889" s="533" t="s">
        <v>2722</v>
      </c>
      <c r="H889" s="533">
        <v>888</v>
      </c>
      <c r="I889" s="533" t="str">
        <f t="shared" ref="I889:J889" si="845">I887</f>
        <v>Hot Water Pipes</v>
      </c>
      <c r="J889" s="533" t="str">
        <f t="shared" si="845"/>
        <v>Black steel pipes and fittings</v>
      </c>
      <c r="K889" s="248" t="s">
        <v>15</v>
      </c>
      <c r="L889" s="233" t="s">
        <v>557</v>
      </c>
      <c r="M889" s="249">
        <v>170</v>
      </c>
      <c r="N889" s="236" t="s">
        <v>95</v>
      </c>
      <c r="O889" s="377"/>
      <c r="P889" s="25">
        <f t="shared" si="842"/>
        <v>0</v>
      </c>
      <c r="Q889" s="158"/>
      <c r="R889" s="158"/>
      <c r="X889" s="248" t="s">
        <v>557</v>
      </c>
      <c r="Y889" s="233">
        <v>170</v>
      </c>
      <c r="Z889" s="249" t="s">
        <v>95</v>
      </c>
      <c r="AA889" s="236"/>
      <c r="AB889" s="377">
        <v>0</v>
      </c>
      <c r="AC889" s="377"/>
    </row>
    <row r="890" spans="1:29" ht="15.75" hidden="1">
      <c r="A890" s="533" t="s">
        <v>2727</v>
      </c>
      <c r="B890" s="533">
        <v>23</v>
      </c>
      <c r="C890" s="533" t="s">
        <v>682</v>
      </c>
      <c r="D890" s="572" t="s">
        <v>2112</v>
      </c>
      <c r="E890" s="571" t="str">
        <f t="shared" si="840"/>
        <v xml:space="preserve"> HYDRONIC PIPING</v>
      </c>
      <c r="F890" s="533" t="str">
        <f t="shared" ref="F890:F953" si="846">VLOOKUP(D:D,trade,3,FALSE)</f>
        <v>ME</v>
      </c>
      <c r="G890" s="533" t="s">
        <v>2722</v>
      </c>
      <c r="H890" s="533">
        <v>889</v>
      </c>
      <c r="I890" s="533" t="str">
        <f t="shared" ref="I890:J890" si="847">I888</f>
        <v>Hot Water Pipes</v>
      </c>
      <c r="J890" s="533" t="str">
        <f t="shared" si="847"/>
        <v>Black steel pipes and fittings</v>
      </c>
      <c r="K890" s="248" t="s">
        <v>17</v>
      </c>
      <c r="L890" s="233" t="s">
        <v>558</v>
      </c>
      <c r="M890" s="249">
        <v>175</v>
      </c>
      <c r="N890" s="236" t="s">
        <v>95</v>
      </c>
      <c r="O890" s="377"/>
      <c r="P890" s="25">
        <f t="shared" si="842"/>
        <v>0</v>
      </c>
      <c r="Q890" s="158"/>
      <c r="R890" s="158"/>
      <c r="X890" s="248" t="s">
        <v>558</v>
      </c>
      <c r="Y890" s="233">
        <v>175</v>
      </c>
      <c r="Z890" s="249" t="s">
        <v>95</v>
      </c>
      <c r="AA890" s="236"/>
      <c r="AB890" s="377">
        <v>0</v>
      </c>
      <c r="AC890" s="377"/>
    </row>
    <row r="891" spans="1:29" ht="15.75" hidden="1">
      <c r="A891" s="533" t="s">
        <v>2727</v>
      </c>
      <c r="B891" s="533">
        <v>23</v>
      </c>
      <c r="C891" s="533" t="s">
        <v>682</v>
      </c>
      <c r="D891" s="572" t="s">
        <v>2112</v>
      </c>
      <c r="E891" s="571" t="str">
        <f t="shared" si="840"/>
        <v xml:space="preserve"> HYDRONIC PIPING</v>
      </c>
      <c r="F891" s="533" t="str">
        <f t="shared" si="846"/>
        <v>ME</v>
      </c>
      <c r="G891" s="533" t="s">
        <v>2722</v>
      </c>
      <c r="H891" s="533">
        <v>890</v>
      </c>
      <c r="I891" s="533" t="str">
        <f t="shared" ref="I891:J891" si="848">I889</f>
        <v>Hot Water Pipes</v>
      </c>
      <c r="J891" s="533" t="str">
        <f t="shared" si="848"/>
        <v>Black steel pipes and fittings</v>
      </c>
      <c r="K891" s="248" t="s">
        <v>19</v>
      </c>
      <c r="L891" s="233" t="s">
        <v>559</v>
      </c>
      <c r="M891" s="249">
        <v>105</v>
      </c>
      <c r="N891" s="236" t="s">
        <v>95</v>
      </c>
      <c r="O891" s="377"/>
      <c r="P891" s="25">
        <f t="shared" si="842"/>
        <v>0</v>
      </c>
      <c r="Q891" s="158"/>
      <c r="R891" s="158"/>
      <c r="X891" s="248" t="s">
        <v>559</v>
      </c>
      <c r="Y891" s="233">
        <v>105</v>
      </c>
      <c r="Z891" s="249" t="s">
        <v>95</v>
      </c>
      <c r="AA891" s="236"/>
      <c r="AB891" s="377">
        <v>0</v>
      </c>
      <c r="AC891" s="377"/>
    </row>
    <row r="892" spans="1:29" ht="15.75" hidden="1">
      <c r="A892" s="533" t="s">
        <v>2727</v>
      </c>
      <c r="B892" s="533">
        <v>23</v>
      </c>
      <c r="C892" s="533" t="s">
        <v>682</v>
      </c>
      <c r="D892" s="572" t="s">
        <v>2112</v>
      </c>
      <c r="E892" s="571" t="str">
        <f t="shared" si="840"/>
        <v xml:space="preserve"> HYDRONIC PIPING</v>
      </c>
      <c r="F892" s="533" t="str">
        <f t="shared" si="846"/>
        <v>ME</v>
      </c>
      <c r="G892" s="533" t="s">
        <v>2722</v>
      </c>
      <c r="H892" s="533">
        <v>891</v>
      </c>
      <c r="I892" s="533" t="str">
        <f t="shared" ref="I892:J892" si="849">I890</f>
        <v>Hot Water Pipes</v>
      </c>
      <c r="J892" s="533" t="str">
        <f t="shared" si="849"/>
        <v>Black steel pipes and fittings</v>
      </c>
      <c r="K892" s="248" t="s">
        <v>20</v>
      </c>
      <c r="L892" s="233" t="s">
        <v>560</v>
      </c>
      <c r="M892" s="249">
        <v>50</v>
      </c>
      <c r="N892" s="236" t="s">
        <v>95</v>
      </c>
      <c r="O892" s="377"/>
      <c r="P892" s="25">
        <f t="shared" si="842"/>
        <v>0</v>
      </c>
      <c r="Q892" s="158"/>
      <c r="R892" s="158"/>
      <c r="X892" s="248" t="s">
        <v>560</v>
      </c>
      <c r="Y892" s="233">
        <v>50</v>
      </c>
      <c r="Z892" s="249" t="s">
        <v>95</v>
      </c>
      <c r="AA892" s="236"/>
      <c r="AB892" s="377">
        <v>0</v>
      </c>
      <c r="AC892" s="377"/>
    </row>
    <row r="893" spans="1:29" ht="15.75" hidden="1">
      <c r="A893" s="533" t="s">
        <v>2727</v>
      </c>
      <c r="B893" s="533">
        <v>23</v>
      </c>
      <c r="C893" s="533" t="s">
        <v>682</v>
      </c>
      <c r="D893" s="572" t="s">
        <v>2112</v>
      </c>
      <c r="E893" s="571" t="str">
        <f t="shared" si="840"/>
        <v xml:space="preserve"> HYDRONIC PIPING</v>
      </c>
      <c r="F893" s="533" t="str">
        <f t="shared" si="846"/>
        <v>ME</v>
      </c>
      <c r="G893" s="533" t="s">
        <v>2725</v>
      </c>
      <c r="H893" s="533">
        <v>892</v>
      </c>
      <c r="I893" s="533" t="str">
        <f>L893</f>
        <v xml:space="preserve">PEX-A Flexible pipe, complete with fittings, valves, controls , joints, flexible connectors, unions, flanges, couplings, sleeves and all the accessories required for system operation, maintenance and occupants comfort. </v>
      </c>
      <c r="J893" s="533" t="str">
        <f>L893</f>
        <v xml:space="preserve">PEX-A Flexible pipe, complete with fittings, valves, controls , joints, flexible connectors, unions, flanges, couplings, sleeves and all the accessories required for system operation, maintenance and occupants comfort. </v>
      </c>
      <c r="K893" s="137"/>
      <c r="L893" s="104" t="s">
        <v>723</v>
      </c>
      <c r="M893" s="101"/>
      <c r="N893" s="98"/>
      <c r="O893" s="377">
        <v>0</v>
      </c>
      <c r="P893" s="98"/>
      <c r="Q893" s="158"/>
      <c r="R893" s="158"/>
      <c r="X893" s="137" t="s">
        <v>723</v>
      </c>
      <c r="Y893" s="104"/>
      <c r="Z893" s="101"/>
      <c r="AA893" s="98">
        <v>0</v>
      </c>
      <c r="AB893" s="377"/>
      <c r="AC893" s="377"/>
    </row>
    <row r="894" spans="1:29" ht="16.5" hidden="1" thickBot="1">
      <c r="A894" s="533" t="s">
        <v>2727</v>
      </c>
      <c r="B894" s="533">
        <v>23</v>
      </c>
      <c r="C894" s="533" t="s">
        <v>682</v>
      </c>
      <c r="D894" s="572" t="s">
        <v>2112</v>
      </c>
      <c r="E894" s="571" t="str">
        <f t="shared" si="840"/>
        <v xml:space="preserve"> HYDRONIC PIPING</v>
      </c>
      <c r="F894" s="533" t="str">
        <f t="shared" si="846"/>
        <v>ME</v>
      </c>
      <c r="G894" s="533" t="s">
        <v>2722</v>
      </c>
      <c r="H894" s="533">
        <v>893</v>
      </c>
      <c r="I894" s="533" t="str">
        <f>I892</f>
        <v>Hot Water Pipes</v>
      </c>
      <c r="J894" s="533" t="str">
        <f>J892</f>
        <v>Black steel pipes and fittings</v>
      </c>
      <c r="K894" s="137" t="s">
        <v>15</v>
      </c>
      <c r="L894" s="106" t="s">
        <v>724</v>
      </c>
      <c r="M894" s="247">
        <v>278</v>
      </c>
      <c r="N894" s="98" t="s">
        <v>95</v>
      </c>
      <c r="O894" s="377">
        <v>4</v>
      </c>
      <c r="P894" s="25">
        <f>O894*M894</f>
        <v>1112</v>
      </c>
      <c r="Q894" s="158"/>
      <c r="R894" s="158"/>
      <c r="X894" s="137" t="s">
        <v>724</v>
      </c>
      <c r="Y894" s="106">
        <v>278</v>
      </c>
      <c r="Z894" s="247" t="s">
        <v>95</v>
      </c>
      <c r="AA894" s="98">
        <v>4</v>
      </c>
      <c r="AB894" s="377">
        <v>1112</v>
      </c>
      <c r="AC894" s="377"/>
    </row>
    <row r="895" spans="1:29" ht="15.75" hidden="1">
      <c r="A895" s="533" t="s">
        <v>2727</v>
      </c>
      <c r="B895" s="533">
        <v>23</v>
      </c>
      <c r="C895" s="533" t="s">
        <v>682</v>
      </c>
      <c r="D895" s="572" t="s">
        <v>2112</v>
      </c>
      <c r="E895" s="571" t="str">
        <f t="shared" si="840"/>
        <v xml:space="preserve"> HYDRONIC PIPING</v>
      </c>
      <c r="F895" s="533" t="str">
        <f t="shared" si="846"/>
        <v>ME</v>
      </c>
      <c r="G895" s="533" t="s">
        <v>2725</v>
      </c>
      <c r="H895" s="533">
        <v>894</v>
      </c>
      <c r="I895" s="533" t="str">
        <f t="shared" ref="I895" si="850">L895</f>
        <v>Condensate Drain Pipes</v>
      </c>
      <c r="J895" s="533" t="s">
        <v>726</v>
      </c>
      <c r="K895" s="137"/>
      <c r="L895" s="104" t="s">
        <v>725</v>
      </c>
      <c r="M895" s="101"/>
      <c r="N895" s="98"/>
      <c r="O895" s="377">
        <v>0</v>
      </c>
      <c r="P895" s="98"/>
      <c r="Q895" s="158"/>
      <c r="R895" s="158"/>
      <c r="X895" s="137" t="s">
        <v>725</v>
      </c>
      <c r="Y895" s="104"/>
      <c r="Z895" s="101"/>
      <c r="AA895" s="98">
        <v>0</v>
      </c>
      <c r="AB895" s="377"/>
      <c r="AC895" s="377"/>
    </row>
    <row r="896" spans="1:29" ht="15.75" hidden="1">
      <c r="A896" s="533" t="s">
        <v>2727</v>
      </c>
      <c r="B896" s="533">
        <v>23</v>
      </c>
      <c r="C896" s="533" t="s">
        <v>682</v>
      </c>
      <c r="D896" s="572" t="s">
        <v>2112</v>
      </c>
      <c r="E896" s="571" t="str">
        <f t="shared" si="840"/>
        <v xml:space="preserve"> HYDRONIC PIPING</v>
      </c>
      <c r="F896" s="533" t="str">
        <f t="shared" si="846"/>
        <v>ME</v>
      </c>
      <c r="G896" s="533" t="s">
        <v>2725</v>
      </c>
      <c r="H896" s="533">
        <v>895</v>
      </c>
      <c r="I896" s="533" t="s">
        <v>725</v>
      </c>
      <c r="J896" s="533" t="str">
        <f t="shared" ref="J896" si="851">L896</f>
        <v>PVC pipes and fittings</v>
      </c>
      <c r="K896" s="137"/>
      <c r="L896" s="104" t="s">
        <v>726</v>
      </c>
      <c r="M896" s="101"/>
      <c r="N896" s="98"/>
      <c r="O896" s="377">
        <v>0</v>
      </c>
      <c r="P896" s="98"/>
      <c r="Q896" s="158"/>
      <c r="R896" s="158"/>
      <c r="X896" s="137" t="s">
        <v>726</v>
      </c>
      <c r="Y896" s="104"/>
      <c r="Z896" s="101"/>
      <c r="AA896" s="98">
        <v>0</v>
      </c>
      <c r="AB896" s="377"/>
      <c r="AC896" s="377"/>
    </row>
    <row r="897" spans="1:29" ht="16.5" hidden="1" thickBot="1">
      <c r="A897" s="533" t="s">
        <v>2727</v>
      </c>
      <c r="B897" s="533">
        <v>23</v>
      </c>
      <c r="C897" s="533" t="s">
        <v>682</v>
      </c>
      <c r="D897" s="572" t="s">
        <v>2112</v>
      </c>
      <c r="E897" s="571" t="str">
        <f t="shared" si="840"/>
        <v xml:space="preserve"> HYDRONIC PIPING</v>
      </c>
      <c r="F897" s="533" t="str">
        <f t="shared" si="846"/>
        <v>ME</v>
      </c>
      <c r="G897" s="533" t="s">
        <v>2722</v>
      </c>
      <c r="H897" s="533">
        <v>896</v>
      </c>
      <c r="I897" s="533" t="str">
        <f>I895</f>
        <v>Condensate Drain Pipes</v>
      </c>
      <c r="J897" s="533" t="str">
        <f>J895</f>
        <v>PVC pipes and fittings</v>
      </c>
      <c r="K897" s="137" t="s">
        <v>17</v>
      </c>
      <c r="L897" s="106" t="s">
        <v>594</v>
      </c>
      <c r="M897" s="247">
        <v>100</v>
      </c>
      <c r="N897" s="98" t="s">
        <v>95</v>
      </c>
      <c r="O897" s="377">
        <v>9</v>
      </c>
      <c r="P897" s="25">
        <f>O897*M897</f>
        <v>900</v>
      </c>
      <c r="Q897" s="158"/>
      <c r="R897" s="158"/>
      <c r="X897" s="137" t="s">
        <v>594</v>
      </c>
      <c r="Y897" s="106">
        <v>100</v>
      </c>
      <c r="Z897" s="247" t="s">
        <v>95</v>
      </c>
      <c r="AA897" s="98">
        <v>9</v>
      </c>
      <c r="AB897" s="377">
        <v>900</v>
      </c>
      <c r="AC897" s="377"/>
    </row>
    <row r="898" spans="1:29" ht="15.75" hidden="1">
      <c r="A898" s="533" t="s">
        <v>2727</v>
      </c>
      <c r="B898" s="533">
        <v>23</v>
      </c>
      <c r="C898" s="533" t="s">
        <v>682</v>
      </c>
      <c r="D898" s="572" t="s">
        <v>2112</v>
      </c>
      <c r="E898" s="571" t="str">
        <f t="shared" si="840"/>
        <v xml:space="preserve"> HYDRONIC PIPING</v>
      </c>
      <c r="F898" s="533" t="str">
        <f t="shared" si="846"/>
        <v>ME</v>
      </c>
      <c r="G898" s="533" t="s">
        <v>2725</v>
      </c>
      <c r="H898" s="533">
        <v>897</v>
      </c>
      <c r="I898" s="533" t="str">
        <f>L898</f>
        <v>Valves</v>
      </c>
      <c r="J898" s="533" t="str">
        <f>L898</f>
        <v>Valves</v>
      </c>
      <c r="K898" s="248"/>
      <c r="L898" s="250" t="s">
        <v>563</v>
      </c>
      <c r="M898" s="249"/>
      <c r="N898" s="236"/>
      <c r="O898" s="377">
        <v>0</v>
      </c>
      <c r="P898" s="98"/>
      <c r="Q898" s="158"/>
      <c r="R898" s="158"/>
      <c r="X898" s="248" t="s">
        <v>563</v>
      </c>
      <c r="Y898" s="250"/>
      <c r="Z898" s="249"/>
      <c r="AA898" s="236">
        <v>0</v>
      </c>
      <c r="AB898" s="377"/>
      <c r="AC898" s="377"/>
    </row>
    <row r="899" spans="1:29" ht="15.75" hidden="1">
      <c r="A899" s="533" t="s">
        <v>2727</v>
      </c>
      <c r="B899" s="533">
        <v>23</v>
      </c>
      <c r="C899" s="533" t="s">
        <v>682</v>
      </c>
      <c r="D899" s="572" t="s">
        <v>2112</v>
      </c>
      <c r="E899" s="571" t="str">
        <f t="shared" si="840"/>
        <v xml:space="preserve"> HYDRONIC PIPING</v>
      </c>
      <c r="F899" s="533" t="str">
        <f t="shared" si="846"/>
        <v>ME</v>
      </c>
      <c r="G899" s="533" t="s">
        <v>2722</v>
      </c>
      <c r="H899" s="533">
        <v>898</v>
      </c>
      <c r="I899" s="533" t="str">
        <f>I897</f>
        <v>Condensate Drain Pipes</v>
      </c>
      <c r="J899" s="533" t="str">
        <f>J897</f>
        <v>PVC pipes and fittings</v>
      </c>
      <c r="K899" s="248" t="s">
        <v>48</v>
      </c>
      <c r="L899" s="233" t="s">
        <v>727</v>
      </c>
      <c r="M899" s="249"/>
      <c r="N899" s="236" t="s">
        <v>2</v>
      </c>
      <c r="O899" s="377"/>
      <c r="P899" s="25">
        <f>O899*M899</f>
        <v>0</v>
      </c>
      <c r="Q899" s="158"/>
      <c r="R899" s="158"/>
      <c r="X899" s="248" t="s">
        <v>727</v>
      </c>
      <c r="Y899" s="233"/>
      <c r="Z899" s="249" t="s">
        <v>2</v>
      </c>
      <c r="AA899" s="236"/>
      <c r="AB899" s="377"/>
      <c r="AC899" s="377"/>
    </row>
    <row r="900" spans="1:29" ht="15.75" hidden="1">
      <c r="A900" s="533" t="s">
        <v>2727</v>
      </c>
      <c r="B900" s="533">
        <v>23</v>
      </c>
      <c r="C900" s="533" t="s">
        <v>682</v>
      </c>
      <c r="D900" s="572" t="s">
        <v>2112</v>
      </c>
      <c r="E900" s="571" t="str">
        <f t="shared" si="840"/>
        <v xml:space="preserve"> HYDRONIC PIPING</v>
      </c>
      <c r="F900" s="533" t="str">
        <f t="shared" si="846"/>
        <v>ME</v>
      </c>
      <c r="G900" s="533" t="s">
        <v>2725</v>
      </c>
      <c r="H900" s="533">
        <v>899</v>
      </c>
      <c r="I900" s="533" t="str">
        <f t="shared" ref="I900" si="852">L900</f>
        <v>Hydronic Specialties</v>
      </c>
      <c r="J900" s="533" t="s">
        <v>729</v>
      </c>
      <c r="K900" s="248"/>
      <c r="L900" s="250" t="s">
        <v>728</v>
      </c>
      <c r="M900" s="249"/>
      <c r="N900" s="236"/>
      <c r="O900" s="377">
        <v>0</v>
      </c>
      <c r="P900" s="98"/>
      <c r="Q900" s="158"/>
      <c r="R900" s="158"/>
      <c r="X900" s="248" t="s">
        <v>728</v>
      </c>
      <c r="Y900" s="250"/>
      <c r="Z900" s="249"/>
      <c r="AA900" s="236">
        <v>0</v>
      </c>
      <c r="AB900" s="377"/>
      <c r="AC900" s="377"/>
    </row>
    <row r="901" spans="1:29" ht="15.75" hidden="1">
      <c r="A901" s="533" t="s">
        <v>2727</v>
      </c>
      <c r="B901" s="533">
        <v>23</v>
      </c>
      <c r="C901" s="533" t="s">
        <v>682</v>
      </c>
      <c r="D901" s="572" t="s">
        <v>2112</v>
      </c>
      <c r="E901" s="571" t="str">
        <f t="shared" si="840"/>
        <v xml:space="preserve"> HYDRONIC PIPING</v>
      </c>
      <c r="F901" s="533" t="str">
        <f t="shared" si="846"/>
        <v>ME</v>
      </c>
      <c r="G901" s="533" t="s">
        <v>2725</v>
      </c>
      <c r="H901" s="533">
        <v>900</v>
      </c>
      <c r="I901" s="533" t="s">
        <v>728</v>
      </c>
      <c r="J901" s="533" t="str">
        <f t="shared" ref="J901" si="853">L901</f>
        <v>Expansion Tanks</v>
      </c>
      <c r="K901" s="248"/>
      <c r="L901" s="250" t="s">
        <v>729</v>
      </c>
      <c r="M901" s="249"/>
      <c r="N901" s="236"/>
      <c r="O901" s="377">
        <v>0</v>
      </c>
      <c r="P901" s="98"/>
      <c r="Q901" s="158"/>
      <c r="R901" s="158"/>
      <c r="X901" s="248" t="s">
        <v>729</v>
      </c>
      <c r="Y901" s="250"/>
      <c r="Z901" s="249"/>
      <c r="AA901" s="236">
        <v>0</v>
      </c>
      <c r="AB901" s="377"/>
      <c r="AC901" s="377"/>
    </row>
    <row r="902" spans="1:29" ht="15.75" hidden="1">
      <c r="A902" s="533" t="s">
        <v>2727</v>
      </c>
      <c r="B902" s="533">
        <v>23</v>
      </c>
      <c r="C902" s="533" t="s">
        <v>682</v>
      </c>
      <c r="D902" s="572" t="s">
        <v>2112</v>
      </c>
      <c r="E902" s="571" t="str">
        <f t="shared" si="840"/>
        <v xml:space="preserve"> HYDRONIC PIPING</v>
      </c>
      <c r="F902" s="533" t="str">
        <f t="shared" si="846"/>
        <v>ME</v>
      </c>
      <c r="G902" s="533" t="s">
        <v>2722</v>
      </c>
      <c r="H902" s="533">
        <v>901</v>
      </c>
      <c r="I902" s="533" t="str">
        <f>I900</f>
        <v>Hydronic Specialties</v>
      </c>
      <c r="J902" s="533" t="str">
        <f>J900</f>
        <v>Expansion Tanks</v>
      </c>
      <c r="K902" s="248" t="s">
        <v>50</v>
      </c>
      <c r="L902" s="233" t="s">
        <v>730</v>
      </c>
      <c r="M902" s="249">
        <v>1</v>
      </c>
      <c r="N902" s="236" t="s">
        <v>39</v>
      </c>
      <c r="O902" s="377"/>
      <c r="P902" s="25">
        <f>O902*M902</f>
        <v>0</v>
      </c>
      <c r="Q902" s="158"/>
      <c r="R902" s="158"/>
      <c r="X902" s="248" t="s">
        <v>730</v>
      </c>
      <c r="Y902" s="233">
        <v>1</v>
      </c>
      <c r="Z902" s="249" t="s">
        <v>39</v>
      </c>
      <c r="AA902" s="236"/>
      <c r="AB902" s="377"/>
      <c r="AC902" s="377"/>
    </row>
    <row r="903" spans="1:29" ht="15.75" hidden="1">
      <c r="A903" s="533" t="s">
        <v>2727</v>
      </c>
      <c r="B903" s="533">
        <v>23</v>
      </c>
      <c r="C903" s="533" t="s">
        <v>682</v>
      </c>
      <c r="D903" s="572" t="s">
        <v>2114</v>
      </c>
      <c r="E903" s="571" t="s">
        <v>1266</v>
      </c>
      <c r="F903" s="533" t="str">
        <f t="shared" si="846"/>
        <v>ME</v>
      </c>
      <c r="G903" s="533" t="s">
        <v>2725</v>
      </c>
      <c r="H903" s="533">
        <v>902</v>
      </c>
      <c r="I903" s="533" t="str">
        <f t="shared" ref="I903:I904" si="854">L903</f>
        <v>232123 - HYDRONIC PUMPS</v>
      </c>
      <c r="J903" s="533" t="str">
        <f t="shared" ref="J903:J904" si="855">L903</f>
        <v>232123 - HYDRONIC PUMPS</v>
      </c>
      <c r="K903" s="248"/>
      <c r="L903" s="250" t="s">
        <v>731</v>
      </c>
      <c r="M903" s="249"/>
      <c r="N903" s="236"/>
      <c r="O903" s="377">
        <v>0</v>
      </c>
      <c r="P903" s="98"/>
      <c r="Q903" s="158"/>
      <c r="R903" s="158"/>
      <c r="X903" s="248" t="s">
        <v>731</v>
      </c>
      <c r="Y903" s="250"/>
      <c r="Z903" s="249"/>
      <c r="AA903" s="236">
        <v>0</v>
      </c>
      <c r="AB903" s="377"/>
      <c r="AC903" s="377"/>
    </row>
    <row r="904" spans="1:29" ht="15.75" hidden="1">
      <c r="A904" s="533" t="s">
        <v>2727</v>
      </c>
      <c r="B904" s="533">
        <v>23</v>
      </c>
      <c r="C904" s="533" t="s">
        <v>682</v>
      </c>
      <c r="D904" s="572" t="s">
        <v>2114</v>
      </c>
      <c r="E904" s="571" t="str">
        <f t="shared" ref="E904:E909" si="856">E903</f>
        <v xml:space="preserve"> HYDRONIC PUMPS</v>
      </c>
      <c r="F904" s="533" t="str">
        <f t="shared" si="846"/>
        <v>ME</v>
      </c>
      <c r="G904" s="533" t="s">
        <v>2725</v>
      </c>
      <c r="H904" s="533">
        <v>903</v>
      </c>
      <c r="I904" s="533" t="str">
        <f t="shared" si="854"/>
        <v>Centrifugal Flexible-coupled end suction pumps</v>
      </c>
      <c r="J904" s="533" t="str">
        <f t="shared" si="855"/>
        <v>Centrifugal Flexible-coupled end suction pumps</v>
      </c>
      <c r="K904" s="248"/>
      <c r="L904" s="250" t="s">
        <v>732</v>
      </c>
      <c r="M904" s="249"/>
      <c r="N904" s="236"/>
      <c r="O904" s="376">
        <v>0</v>
      </c>
      <c r="P904" s="98"/>
      <c r="Q904" s="158"/>
      <c r="R904" s="158"/>
      <c r="X904" s="248" t="s">
        <v>732</v>
      </c>
      <c r="Y904" s="250"/>
      <c r="Z904" s="249"/>
      <c r="AA904" s="236">
        <v>0</v>
      </c>
      <c r="AB904" s="376"/>
      <c r="AC904" s="377"/>
    </row>
    <row r="905" spans="1:29" ht="15.75" hidden="1">
      <c r="A905" s="533" t="s">
        <v>2727</v>
      </c>
      <c r="B905" s="533">
        <v>23</v>
      </c>
      <c r="C905" s="533" t="s">
        <v>682</v>
      </c>
      <c r="D905" s="572" t="s">
        <v>2114</v>
      </c>
      <c r="E905" s="571" t="str">
        <f t="shared" si="856"/>
        <v xml:space="preserve"> HYDRONIC PUMPS</v>
      </c>
      <c r="F905" s="533" t="str">
        <f t="shared" si="846"/>
        <v>ME</v>
      </c>
      <c r="G905" s="533" t="s">
        <v>2722</v>
      </c>
      <c r="H905" s="533">
        <v>904</v>
      </c>
      <c r="I905" s="533" t="str">
        <f t="shared" ref="I905:J905" si="857">I903</f>
        <v>232123 - HYDRONIC PUMPS</v>
      </c>
      <c r="J905" s="533" t="str">
        <f t="shared" si="857"/>
        <v>232123 - HYDRONIC PUMPS</v>
      </c>
      <c r="K905" s="248" t="s">
        <v>13</v>
      </c>
      <c r="L905" s="233" t="s">
        <v>733</v>
      </c>
      <c r="M905" s="249">
        <v>2</v>
      </c>
      <c r="N905" s="236" t="s">
        <v>39</v>
      </c>
      <c r="O905" s="377"/>
      <c r="P905" s="25">
        <f t="shared" ref="P905:P909" si="858">O905*M905</f>
        <v>0</v>
      </c>
      <c r="Q905" s="158"/>
      <c r="R905" s="158"/>
      <c r="X905" s="248" t="s">
        <v>733</v>
      </c>
      <c r="Y905" s="233">
        <v>2</v>
      </c>
      <c r="Z905" s="249" t="s">
        <v>39</v>
      </c>
      <c r="AA905" s="236"/>
      <c r="AB905" s="377">
        <v>0</v>
      </c>
      <c r="AC905" s="377"/>
    </row>
    <row r="906" spans="1:29" ht="15.75" hidden="1">
      <c r="A906" s="533" t="s">
        <v>2727</v>
      </c>
      <c r="B906" s="533">
        <v>23</v>
      </c>
      <c r="C906" s="533" t="s">
        <v>682</v>
      </c>
      <c r="D906" s="572" t="s">
        <v>2114</v>
      </c>
      <c r="E906" s="571" t="str">
        <f t="shared" si="856"/>
        <v xml:space="preserve"> HYDRONIC PUMPS</v>
      </c>
      <c r="F906" s="533" t="str">
        <f t="shared" si="846"/>
        <v>ME</v>
      </c>
      <c r="G906" s="533" t="s">
        <v>2722</v>
      </c>
      <c r="H906" s="533">
        <v>905</v>
      </c>
      <c r="I906" s="533" t="str">
        <f t="shared" ref="I906:J906" si="859">I904</f>
        <v>Centrifugal Flexible-coupled end suction pumps</v>
      </c>
      <c r="J906" s="533" t="str">
        <f t="shared" si="859"/>
        <v>Centrifugal Flexible-coupled end suction pumps</v>
      </c>
      <c r="K906" s="248" t="s">
        <v>15</v>
      </c>
      <c r="L906" s="233" t="s">
        <v>734</v>
      </c>
      <c r="M906" s="249">
        <v>2</v>
      </c>
      <c r="N906" s="236" t="s">
        <v>39</v>
      </c>
      <c r="O906" s="377"/>
      <c r="P906" s="25">
        <f t="shared" si="858"/>
        <v>0</v>
      </c>
      <c r="Q906" s="158"/>
      <c r="R906" s="158"/>
      <c r="X906" s="248" t="s">
        <v>734</v>
      </c>
      <c r="Y906" s="233">
        <v>2</v>
      </c>
      <c r="Z906" s="249" t="s">
        <v>39</v>
      </c>
      <c r="AA906" s="236"/>
      <c r="AB906" s="377">
        <v>0</v>
      </c>
      <c r="AC906" s="377"/>
    </row>
    <row r="907" spans="1:29" ht="15.75" hidden="1">
      <c r="A907" s="533" t="s">
        <v>2727</v>
      </c>
      <c r="B907" s="533">
        <v>23</v>
      </c>
      <c r="C907" s="533" t="s">
        <v>682</v>
      </c>
      <c r="D907" s="572" t="s">
        <v>2114</v>
      </c>
      <c r="E907" s="571" t="str">
        <f t="shared" si="856"/>
        <v xml:space="preserve"> HYDRONIC PUMPS</v>
      </c>
      <c r="F907" s="533" t="str">
        <f t="shared" si="846"/>
        <v>ME</v>
      </c>
      <c r="G907" s="533" t="s">
        <v>2722</v>
      </c>
      <c r="H907" s="533">
        <v>906</v>
      </c>
      <c r="I907" s="533" t="str">
        <f t="shared" ref="I907:J907" si="860">I905</f>
        <v>232123 - HYDRONIC PUMPS</v>
      </c>
      <c r="J907" s="533" t="str">
        <f t="shared" si="860"/>
        <v>232123 - HYDRONIC PUMPS</v>
      </c>
      <c r="K907" s="248" t="s">
        <v>17</v>
      </c>
      <c r="L907" s="233" t="s">
        <v>735</v>
      </c>
      <c r="M907" s="249">
        <v>2</v>
      </c>
      <c r="N907" s="236" t="s">
        <v>39</v>
      </c>
      <c r="O907" s="377"/>
      <c r="P907" s="25">
        <f t="shared" si="858"/>
        <v>0</v>
      </c>
      <c r="Q907" s="158"/>
      <c r="R907" s="158"/>
      <c r="X907" s="248" t="s">
        <v>735</v>
      </c>
      <c r="Y907" s="233">
        <v>2</v>
      </c>
      <c r="Z907" s="249" t="s">
        <v>39</v>
      </c>
      <c r="AA907" s="236"/>
      <c r="AB907" s="377">
        <v>0</v>
      </c>
      <c r="AC907" s="377"/>
    </row>
    <row r="908" spans="1:29" ht="15.75" hidden="1">
      <c r="A908" s="533" t="s">
        <v>2727</v>
      </c>
      <c r="B908" s="533">
        <v>23</v>
      </c>
      <c r="C908" s="533" t="s">
        <v>682</v>
      </c>
      <c r="D908" s="572" t="s">
        <v>2114</v>
      </c>
      <c r="E908" s="571" t="str">
        <f t="shared" si="856"/>
        <v xml:space="preserve"> HYDRONIC PUMPS</v>
      </c>
      <c r="F908" s="533" t="str">
        <f t="shared" si="846"/>
        <v>ME</v>
      </c>
      <c r="G908" s="533" t="s">
        <v>2722</v>
      </c>
      <c r="H908" s="533">
        <v>907</v>
      </c>
      <c r="I908" s="533" t="str">
        <f t="shared" ref="I908:J908" si="861">I906</f>
        <v>Centrifugal Flexible-coupled end suction pumps</v>
      </c>
      <c r="J908" s="533" t="str">
        <f t="shared" si="861"/>
        <v>Centrifugal Flexible-coupled end suction pumps</v>
      </c>
      <c r="K908" s="248" t="s">
        <v>19</v>
      </c>
      <c r="L908" s="233" t="s">
        <v>736</v>
      </c>
      <c r="M908" s="249">
        <v>2</v>
      </c>
      <c r="N908" s="236" t="s">
        <v>39</v>
      </c>
      <c r="O908" s="377"/>
      <c r="P908" s="25">
        <f t="shared" si="858"/>
        <v>0</v>
      </c>
      <c r="Q908" s="158"/>
      <c r="R908" s="158"/>
      <c r="X908" s="248" t="s">
        <v>736</v>
      </c>
      <c r="Y908" s="233">
        <v>2</v>
      </c>
      <c r="Z908" s="249" t="s">
        <v>39</v>
      </c>
      <c r="AA908" s="236"/>
      <c r="AB908" s="377">
        <v>0</v>
      </c>
      <c r="AC908" s="377"/>
    </row>
    <row r="909" spans="1:29" ht="15.75" hidden="1">
      <c r="A909" s="533" t="s">
        <v>2727</v>
      </c>
      <c r="B909" s="533">
        <v>23</v>
      </c>
      <c r="C909" s="533" t="s">
        <v>682</v>
      </c>
      <c r="D909" s="572" t="s">
        <v>2114</v>
      </c>
      <c r="E909" s="571" t="str">
        <f t="shared" si="856"/>
        <v xml:space="preserve"> HYDRONIC PUMPS</v>
      </c>
      <c r="F909" s="533" t="str">
        <f t="shared" si="846"/>
        <v>ME</v>
      </c>
      <c r="G909" s="533" t="s">
        <v>2722</v>
      </c>
      <c r="H909" s="533">
        <v>908</v>
      </c>
      <c r="I909" s="533" t="str">
        <f t="shared" ref="I909:J909" si="862">I907</f>
        <v>232123 - HYDRONIC PUMPS</v>
      </c>
      <c r="J909" s="533" t="str">
        <f t="shared" si="862"/>
        <v>232123 - HYDRONIC PUMPS</v>
      </c>
      <c r="K909" s="248" t="s">
        <v>20</v>
      </c>
      <c r="L909" s="233" t="s">
        <v>737</v>
      </c>
      <c r="M909" s="249"/>
      <c r="N909" s="236" t="s">
        <v>2</v>
      </c>
      <c r="O909" s="377"/>
      <c r="P909" s="25">
        <f t="shared" si="858"/>
        <v>0</v>
      </c>
      <c r="Q909" s="138"/>
      <c r="R909" s="138"/>
      <c r="X909" s="248" t="s">
        <v>737</v>
      </c>
      <c r="Y909" s="233"/>
      <c r="Z909" s="249" t="s">
        <v>2</v>
      </c>
      <c r="AA909" s="236"/>
      <c r="AB909" s="377"/>
      <c r="AC909" s="377"/>
    </row>
    <row r="910" spans="1:29" ht="15.75" hidden="1">
      <c r="A910" s="533" t="s">
        <v>2727</v>
      </c>
      <c r="B910" s="533">
        <v>23</v>
      </c>
      <c r="C910" s="533" t="s">
        <v>682</v>
      </c>
      <c r="D910" s="572" t="s">
        <v>1305</v>
      </c>
      <c r="E910" s="571" t="s">
        <v>1267</v>
      </c>
      <c r="F910" s="533" t="str">
        <f t="shared" si="846"/>
        <v>ME</v>
      </c>
      <c r="G910" s="533" t="s">
        <v>2725</v>
      </c>
      <c r="H910" s="533">
        <v>909</v>
      </c>
      <c r="I910" s="533" t="str">
        <f>L910</f>
        <v>232500- HVAC WATER TREATMENT</v>
      </c>
      <c r="J910" s="533" t="str">
        <f>L910</f>
        <v>232500- HVAC WATER TREATMENT</v>
      </c>
      <c r="K910" s="248"/>
      <c r="L910" s="250" t="s">
        <v>738</v>
      </c>
      <c r="M910" s="249"/>
      <c r="N910" s="236"/>
      <c r="O910" s="377">
        <v>0</v>
      </c>
      <c r="P910" s="98"/>
      <c r="Q910" s="158"/>
      <c r="R910" s="158"/>
      <c r="X910" s="248" t="s">
        <v>738</v>
      </c>
      <c r="Y910" s="250"/>
      <c r="Z910" s="249"/>
      <c r="AA910" s="236">
        <v>0</v>
      </c>
      <c r="AB910" s="377"/>
      <c r="AC910" s="377"/>
    </row>
    <row r="911" spans="1:29" ht="15.75" hidden="1">
      <c r="A911" s="533" t="s">
        <v>2727</v>
      </c>
      <c r="B911" s="533">
        <v>23</v>
      </c>
      <c r="C911" s="533" t="s">
        <v>682</v>
      </c>
      <c r="D911" s="572" t="s">
        <v>1305</v>
      </c>
      <c r="E911" s="571" t="str">
        <f t="shared" ref="E911:E912" si="863">E910</f>
        <v xml:space="preserve"> HVAC WATER TREATMENT</v>
      </c>
      <c r="F911" s="533" t="str">
        <f t="shared" si="846"/>
        <v>ME</v>
      </c>
      <c r="G911" s="533" t="s">
        <v>2722</v>
      </c>
      <c r="H911" s="533">
        <v>910</v>
      </c>
      <c r="I911" s="533" t="str">
        <f t="shared" ref="I911:J911" si="864">I909</f>
        <v>232123 - HYDRONIC PUMPS</v>
      </c>
      <c r="J911" s="533" t="str">
        <f t="shared" si="864"/>
        <v>232123 - HYDRONIC PUMPS</v>
      </c>
      <c r="K911" s="248" t="s">
        <v>21</v>
      </c>
      <c r="L911" s="233" t="s">
        <v>739</v>
      </c>
      <c r="M911" s="249"/>
      <c r="N911" s="236" t="s">
        <v>2</v>
      </c>
      <c r="O911" s="377"/>
      <c r="P911" s="25">
        <f t="shared" ref="P911:P912" si="865">O911*M911</f>
        <v>0</v>
      </c>
      <c r="Q911" s="158"/>
      <c r="R911" s="158"/>
      <c r="X911" s="248" t="s">
        <v>739</v>
      </c>
      <c r="Y911" s="233"/>
      <c r="Z911" s="249" t="s">
        <v>2</v>
      </c>
      <c r="AA911" s="236"/>
      <c r="AB911" s="377"/>
      <c r="AC911" s="377"/>
    </row>
    <row r="912" spans="1:29" ht="15.75" hidden="1">
      <c r="A912" s="533" t="s">
        <v>2727</v>
      </c>
      <c r="B912" s="533">
        <v>23</v>
      </c>
      <c r="C912" s="533" t="s">
        <v>682</v>
      </c>
      <c r="D912" s="572" t="s">
        <v>1305</v>
      </c>
      <c r="E912" s="571" t="str">
        <f t="shared" si="863"/>
        <v xml:space="preserve"> HVAC WATER TREATMENT</v>
      </c>
      <c r="F912" s="533" t="str">
        <f t="shared" si="846"/>
        <v>ME</v>
      </c>
      <c r="G912" s="533" t="s">
        <v>2722</v>
      </c>
      <c r="H912" s="533">
        <v>911</v>
      </c>
      <c r="I912" s="533" t="str">
        <f t="shared" ref="I912:J912" si="866">I910</f>
        <v>232500- HVAC WATER TREATMENT</v>
      </c>
      <c r="J912" s="533" t="str">
        <f t="shared" si="866"/>
        <v>232500- HVAC WATER TREATMENT</v>
      </c>
      <c r="K912" s="248" t="s">
        <v>45</v>
      </c>
      <c r="L912" s="233" t="s">
        <v>740</v>
      </c>
      <c r="M912" s="249"/>
      <c r="N912" s="236" t="s">
        <v>2</v>
      </c>
      <c r="O912" s="377"/>
      <c r="P912" s="25">
        <f t="shared" si="865"/>
        <v>0</v>
      </c>
      <c r="Q912" s="158"/>
      <c r="R912" s="158"/>
      <c r="X912" s="248" t="s">
        <v>740</v>
      </c>
      <c r="Y912" s="233"/>
      <c r="Z912" s="249" t="s">
        <v>2</v>
      </c>
      <c r="AA912" s="236"/>
      <c r="AB912" s="377"/>
      <c r="AC912" s="377"/>
    </row>
    <row r="913" spans="1:29" ht="15.75" hidden="1">
      <c r="A913" s="533" t="s">
        <v>2727</v>
      </c>
      <c r="B913" s="533">
        <v>23</v>
      </c>
      <c r="C913" s="533" t="s">
        <v>682</v>
      </c>
      <c r="D913" s="572" t="s">
        <v>1306</v>
      </c>
      <c r="E913" s="571" t="s">
        <v>1268</v>
      </c>
      <c r="F913" s="533" t="str">
        <f t="shared" si="846"/>
        <v>ME</v>
      </c>
      <c r="G913" s="533" t="s">
        <v>2725</v>
      </c>
      <c r="H913" s="533">
        <v>912</v>
      </c>
      <c r="I913" s="533" t="str">
        <f>L913</f>
        <v>233113- METAL DUCTS</v>
      </c>
      <c r="J913" s="533" t="str">
        <f>L913</f>
        <v>233113- METAL DUCTS</v>
      </c>
      <c r="K913" s="137"/>
      <c r="L913" s="104" t="s">
        <v>741</v>
      </c>
      <c r="M913" s="101"/>
      <c r="N913" s="98"/>
      <c r="O913" s="377">
        <v>0</v>
      </c>
      <c r="P913" s="98"/>
      <c r="Q913" s="158"/>
      <c r="R913" s="158"/>
      <c r="X913" s="137" t="s">
        <v>741</v>
      </c>
      <c r="Y913" s="104"/>
      <c r="Z913" s="101"/>
      <c r="AA913" s="98">
        <v>0</v>
      </c>
      <c r="AB913" s="377"/>
      <c r="AC913" s="377"/>
    </row>
    <row r="914" spans="1:29" ht="16.5" hidden="1" thickBot="1">
      <c r="A914" s="533" t="s">
        <v>2727</v>
      </c>
      <c r="B914" s="533">
        <v>23</v>
      </c>
      <c r="C914" s="533" t="s">
        <v>682</v>
      </c>
      <c r="D914" s="572" t="s">
        <v>1306</v>
      </c>
      <c r="E914" s="571" t="str">
        <f t="shared" ref="E914:E915" si="867">E913</f>
        <v xml:space="preserve"> METAL DUCTS</v>
      </c>
      <c r="F914" s="533" t="str">
        <f t="shared" si="846"/>
        <v>ME</v>
      </c>
      <c r="G914" s="533" t="s">
        <v>2722</v>
      </c>
      <c r="H914" s="533">
        <v>913</v>
      </c>
      <c r="I914" s="533" t="str">
        <f t="shared" ref="I914:J914" si="868">I912</f>
        <v>232500- HVAC WATER TREATMENT</v>
      </c>
      <c r="J914" s="533" t="str">
        <f t="shared" si="868"/>
        <v>232500- HVAC WATER TREATMENT</v>
      </c>
      <c r="K914" s="137" t="s">
        <v>13</v>
      </c>
      <c r="L914" s="106" t="s">
        <v>742</v>
      </c>
      <c r="M914" s="247">
        <v>2400</v>
      </c>
      <c r="N914" s="98" t="s">
        <v>743</v>
      </c>
      <c r="O914" s="377">
        <v>5</v>
      </c>
      <c r="P914" s="25">
        <f t="shared" ref="P914:P915" si="869">O914*M914</f>
        <v>12000</v>
      </c>
      <c r="Q914" s="158"/>
      <c r="R914" s="158"/>
      <c r="X914" s="137" t="s">
        <v>742</v>
      </c>
      <c r="Y914" s="106">
        <v>2400</v>
      </c>
      <c r="Z914" s="247" t="s">
        <v>743</v>
      </c>
      <c r="AA914" s="98">
        <v>5</v>
      </c>
      <c r="AB914" s="377">
        <v>12000</v>
      </c>
      <c r="AC914" s="377"/>
    </row>
    <row r="915" spans="1:29" ht="15.75" hidden="1">
      <c r="A915" s="533" t="s">
        <v>2727</v>
      </c>
      <c r="B915" s="533">
        <v>23</v>
      </c>
      <c r="C915" s="533" t="s">
        <v>682</v>
      </c>
      <c r="D915" s="572" t="s">
        <v>1306</v>
      </c>
      <c r="E915" s="571" t="str">
        <f t="shared" si="867"/>
        <v xml:space="preserve"> METAL DUCTS</v>
      </c>
      <c r="F915" s="533" t="str">
        <f t="shared" si="846"/>
        <v>ME</v>
      </c>
      <c r="G915" s="533" t="s">
        <v>2722</v>
      </c>
      <c r="H915" s="533">
        <v>914</v>
      </c>
      <c r="I915" s="533" t="str">
        <f t="shared" ref="I915:J915" si="870">I913</f>
        <v>233113- METAL DUCTS</v>
      </c>
      <c r="J915" s="533" t="str">
        <f t="shared" si="870"/>
        <v>233113- METAL DUCTS</v>
      </c>
      <c r="K915" s="248" t="s">
        <v>50</v>
      </c>
      <c r="L915" s="233" t="s">
        <v>744</v>
      </c>
      <c r="M915" s="249">
        <v>402</v>
      </c>
      <c r="N915" s="236" t="s">
        <v>743</v>
      </c>
      <c r="O915" s="377"/>
      <c r="P915" s="25">
        <f t="shared" si="869"/>
        <v>0</v>
      </c>
      <c r="Q915" s="158"/>
      <c r="R915" s="158"/>
      <c r="X915" s="248" t="s">
        <v>744</v>
      </c>
      <c r="Y915" s="233">
        <v>402</v>
      </c>
      <c r="Z915" s="249" t="s">
        <v>743</v>
      </c>
      <c r="AA915" s="236"/>
      <c r="AB915" s="377">
        <v>0</v>
      </c>
      <c r="AC915" s="377"/>
    </row>
    <row r="916" spans="1:29" ht="15.75" hidden="1">
      <c r="A916" s="533" t="s">
        <v>2727</v>
      </c>
      <c r="B916" s="533">
        <v>23</v>
      </c>
      <c r="C916" s="533" t="s">
        <v>682</v>
      </c>
      <c r="D916" s="572" t="s">
        <v>2130</v>
      </c>
      <c r="E916" s="571" t="s">
        <v>1269</v>
      </c>
      <c r="F916" s="533" t="str">
        <f t="shared" si="846"/>
        <v>ME</v>
      </c>
      <c r="G916" s="533" t="s">
        <v>2725</v>
      </c>
      <c r="H916" s="533">
        <v>915</v>
      </c>
      <c r="I916" s="533" t="str">
        <f>L916</f>
        <v>233300 - AIR DUCT ACCESSORIES</v>
      </c>
      <c r="J916" s="533" t="str">
        <f>L916</f>
        <v>233300 - AIR DUCT ACCESSORIES</v>
      </c>
      <c r="K916" s="137"/>
      <c r="L916" s="104" t="s">
        <v>745</v>
      </c>
      <c r="M916" s="101"/>
      <c r="N916" s="98"/>
      <c r="O916" s="377">
        <v>0</v>
      </c>
      <c r="P916" s="98"/>
      <c r="Q916" s="158"/>
      <c r="R916" s="158"/>
      <c r="X916" s="137" t="s">
        <v>745</v>
      </c>
      <c r="Y916" s="104"/>
      <c r="Z916" s="101"/>
      <c r="AA916" s="98">
        <v>0</v>
      </c>
      <c r="AB916" s="377"/>
      <c r="AC916" s="377"/>
    </row>
    <row r="917" spans="1:29" ht="15.75" hidden="1">
      <c r="A917" s="533" t="s">
        <v>2727</v>
      </c>
      <c r="B917" s="533">
        <v>23</v>
      </c>
      <c r="C917" s="533" t="s">
        <v>682</v>
      </c>
      <c r="D917" s="572" t="s">
        <v>2130</v>
      </c>
      <c r="E917" s="571" t="str">
        <f t="shared" ref="E917:E921" si="871">E916</f>
        <v xml:space="preserve"> AIR DUCT ACCESSORIES</v>
      </c>
      <c r="F917" s="533" t="str">
        <f t="shared" si="846"/>
        <v>ME</v>
      </c>
      <c r="G917" s="533" t="s">
        <v>2722</v>
      </c>
      <c r="H917" s="533">
        <v>916</v>
      </c>
      <c r="I917" s="533" t="str">
        <f t="shared" ref="I917:J917" si="872">I915</f>
        <v>233113- METAL DUCTS</v>
      </c>
      <c r="J917" s="533" t="str">
        <f t="shared" si="872"/>
        <v>233113- METAL DUCTS</v>
      </c>
      <c r="K917" s="137" t="s">
        <v>15</v>
      </c>
      <c r="L917" s="106" t="s">
        <v>746</v>
      </c>
      <c r="M917" s="101">
        <v>1</v>
      </c>
      <c r="N917" s="98" t="s">
        <v>2</v>
      </c>
      <c r="O917" s="383">
        <v>562.5</v>
      </c>
      <c r="P917" s="25">
        <f t="shared" ref="P917:P919" si="873">O917*M917</f>
        <v>562.5</v>
      </c>
      <c r="Q917" s="158"/>
      <c r="R917" s="158"/>
      <c r="X917" s="478" t="s">
        <v>746</v>
      </c>
      <c r="Y917" s="491"/>
      <c r="Z917" s="479" t="s">
        <v>2</v>
      </c>
      <c r="AA917" s="480">
        <v>562.5</v>
      </c>
      <c r="AB917" s="383">
        <v>562.5</v>
      </c>
      <c r="AC917" s="383"/>
    </row>
    <row r="918" spans="1:29" ht="15.75" hidden="1">
      <c r="A918" s="533" t="s">
        <v>2727</v>
      </c>
      <c r="B918" s="533">
        <v>23</v>
      </c>
      <c r="C918" s="533" t="s">
        <v>682</v>
      </c>
      <c r="D918" s="572" t="s">
        <v>2130</v>
      </c>
      <c r="E918" s="571" t="str">
        <f t="shared" si="871"/>
        <v xml:space="preserve"> AIR DUCT ACCESSORIES</v>
      </c>
      <c r="F918" s="533" t="str">
        <f t="shared" si="846"/>
        <v>ME</v>
      </c>
      <c r="G918" s="533" t="s">
        <v>2722</v>
      </c>
      <c r="H918" s="533">
        <v>917</v>
      </c>
      <c r="I918" s="533" t="str">
        <f t="shared" ref="I918:J918" si="874">I916</f>
        <v>233300 - AIR DUCT ACCESSORIES</v>
      </c>
      <c r="J918" s="533" t="str">
        <f t="shared" si="874"/>
        <v>233300 - AIR DUCT ACCESSORIES</v>
      </c>
      <c r="K918" s="137" t="s">
        <v>17</v>
      </c>
      <c r="L918" s="106" t="s">
        <v>747</v>
      </c>
      <c r="M918" s="101">
        <v>1</v>
      </c>
      <c r="N918" s="98" t="s">
        <v>2</v>
      </c>
      <c r="O918" s="383">
        <v>375</v>
      </c>
      <c r="P918" s="25">
        <f t="shared" si="873"/>
        <v>375</v>
      </c>
      <c r="Q918" s="158"/>
      <c r="R918" s="158"/>
      <c r="X918" s="478" t="s">
        <v>747</v>
      </c>
      <c r="Y918" s="491"/>
      <c r="Z918" s="479" t="s">
        <v>2</v>
      </c>
      <c r="AA918" s="480">
        <v>375</v>
      </c>
      <c r="AB918" s="383">
        <v>375</v>
      </c>
      <c r="AC918" s="383"/>
    </row>
    <row r="919" spans="1:29" ht="15.75" hidden="1">
      <c r="A919" s="533" t="s">
        <v>2727</v>
      </c>
      <c r="B919" s="533">
        <v>23</v>
      </c>
      <c r="C919" s="533" t="s">
        <v>682</v>
      </c>
      <c r="D919" s="572" t="s">
        <v>2130</v>
      </c>
      <c r="E919" s="571" t="str">
        <f t="shared" si="871"/>
        <v xml:space="preserve"> AIR DUCT ACCESSORIES</v>
      </c>
      <c r="F919" s="533" t="str">
        <f t="shared" si="846"/>
        <v>ME</v>
      </c>
      <c r="G919" s="533" t="s">
        <v>2722</v>
      </c>
      <c r="H919" s="533">
        <v>918</v>
      </c>
      <c r="I919" s="533" t="str">
        <f t="shared" ref="I919:J919" si="875">I917</f>
        <v>233113- METAL DUCTS</v>
      </c>
      <c r="J919" s="533" t="str">
        <f t="shared" si="875"/>
        <v>233113- METAL DUCTS</v>
      </c>
      <c r="K919" s="137" t="s">
        <v>19</v>
      </c>
      <c r="L919" s="106" t="s">
        <v>748</v>
      </c>
      <c r="M919" s="101">
        <v>1</v>
      </c>
      <c r="N919" s="98" t="s">
        <v>2</v>
      </c>
      <c r="O919" s="383">
        <v>375</v>
      </c>
      <c r="P919" s="25">
        <f t="shared" si="873"/>
        <v>375</v>
      </c>
      <c r="Q919" s="158"/>
      <c r="R919" s="158"/>
      <c r="X919" s="478" t="s">
        <v>748</v>
      </c>
      <c r="Y919" s="491"/>
      <c r="Z919" s="479" t="s">
        <v>2</v>
      </c>
      <c r="AA919" s="480">
        <v>375</v>
      </c>
      <c r="AB919" s="383">
        <v>375</v>
      </c>
      <c r="AC919" s="383"/>
    </row>
    <row r="920" spans="1:29" ht="15.75" hidden="1">
      <c r="A920" s="533" t="s">
        <v>2727</v>
      </c>
      <c r="B920" s="533">
        <v>23</v>
      </c>
      <c r="C920" s="533" t="s">
        <v>682</v>
      </c>
      <c r="D920" s="572" t="s">
        <v>2130</v>
      </c>
      <c r="E920" s="571" t="str">
        <f t="shared" si="871"/>
        <v xml:space="preserve"> AIR DUCT ACCESSORIES</v>
      </c>
      <c r="F920" s="533" t="str">
        <f t="shared" si="846"/>
        <v>ME</v>
      </c>
      <c r="G920" s="533" t="s">
        <v>2725</v>
      </c>
      <c r="H920" s="533">
        <v>919</v>
      </c>
      <c r="I920" s="533" t="str">
        <f>L920</f>
        <v>Flexible ducts</v>
      </c>
      <c r="J920" s="533" t="str">
        <f>L920</f>
        <v>Flexible ducts</v>
      </c>
      <c r="K920" s="137"/>
      <c r="L920" s="104" t="s">
        <v>749</v>
      </c>
      <c r="M920" s="101"/>
      <c r="N920" s="98"/>
      <c r="O920" s="377">
        <v>0</v>
      </c>
      <c r="P920" s="98"/>
      <c r="Q920" s="158"/>
      <c r="R920" s="158"/>
      <c r="X920" s="137" t="s">
        <v>749</v>
      </c>
      <c r="Y920" s="104"/>
      <c r="Z920" s="101"/>
      <c r="AA920" s="98">
        <v>0</v>
      </c>
      <c r="AB920" s="377"/>
      <c r="AC920" s="377"/>
    </row>
    <row r="921" spans="1:29" ht="16.5" hidden="1" thickBot="1">
      <c r="A921" s="533" t="s">
        <v>2727</v>
      </c>
      <c r="B921" s="533">
        <v>23</v>
      </c>
      <c r="C921" s="533" t="s">
        <v>682</v>
      </c>
      <c r="D921" s="572" t="s">
        <v>2130</v>
      </c>
      <c r="E921" s="571" t="str">
        <f t="shared" si="871"/>
        <v xml:space="preserve"> AIR DUCT ACCESSORIES</v>
      </c>
      <c r="F921" s="533" t="str">
        <f t="shared" si="846"/>
        <v>ME</v>
      </c>
      <c r="G921" s="533" t="s">
        <v>2722</v>
      </c>
      <c r="H921" s="533">
        <v>920</v>
      </c>
      <c r="I921" s="533" t="str">
        <f>I919</f>
        <v>233113- METAL DUCTS</v>
      </c>
      <c r="J921" s="533" t="str">
        <f>J919</f>
        <v>233113- METAL DUCTS</v>
      </c>
      <c r="K921" s="137" t="s">
        <v>13</v>
      </c>
      <c r="L921" s="106" t="s">
        <v>562</v>
      </c>
      <c r="M921" s="247">
        <v>3</v>
      </c>
      <c r="N921" s="98" t="s">
        <v>95</v>
      </c>
      <c r="O921" s="377">
        <v>38</v>
      </c>
      <c r="P921" s="25">
        <f>O921*M921</f>
        <v>114</v>
      </c>
      <c r="Q921" s="158"/>
      <c r="R921" s="158"/>
      <c r="X921" s="137" t="s">
        <v>562</v>
      </c>
      <c r="Y921" s="106">
        <v>3</v>
      </c>
      <c r="Z921" s="247" t="s">
        <v>95</v>
      </c>
      <c r="AA921" s="98">
        <v>38</v>
      </c>
      <c r="AB921" s="377">
        <v>114</v>
      </c>
      <c r="AC921" s="377"/>
    </row>
    <row r="922" spans="1:29" ht="15.75" hidden="1">
      <c r="A922" s="533" t="s">
        <v>2727</v>
      </c>
      <c r="B922" s="533">
        <v>23</v>
      </c>
      <c r="C922" s="533" t="s">
        <v>682</v>
      </c>
      <c r="D922" s="572" t="s">
        <v>1307</v>
      </c>
      <c r="E922" s="571" t="s">
        <v>1270</v>
      </c>
      <c r="F922" s="533" t="str">
        <f t="shared" si="846"/>
        <v>ME</v>
      </c>
      <c r="G922" s="533" t="s">
        <v>2725</v>
      </c>
      <c r="H922" s="533">
        <v>921</v>
      </c>
      <c r="I922" s="533" t="str">
        <f t="shared" ref="I922:I923" si="876">L922</f>
        <v>233423- POWER VENTILATOR UTILITY SET FANS</v>
      </c>
      <c r="J922" s="533" t="str">
        <f t="shared" ref="J922:J923" si="877">L922</f>
        <v>233423- POWER VENTILATOR UTILITY SET FANS</v>
      </c>
      <c r="K922" s="137"/>
      <c r="L922" s="104" t="s">
        <v>750</v>
      </c>
      <c r="M922" s="101"/>
      <c r="N922" s="98"/>
      <c r="O922" s="377">
        <v>0</v>
      </c>
      <c r="P922" s="98"/>
      <c r="Q922" s="158"/>
      <c r="R922" s="158"/>
      <c r="X922" s="137" t="s">
        <v>750</v>
      </c>
      <c r="Y922" s="104"/>
      <c r="Z922" s="101"/>
      <c r="AA922" s="98">
        <v>0</v>
      </c>
      <c r="AB922" s="377"/>
      <c r="AC922" s="377"/>
    </row>
    <row r="923" spans="1:29" ht="15.75" hidden="1">
      <c r="A923" s="533" t="s">
        <v>2727</v>
      </c>
      <c r="B923" s="533">
        <v>23</v>
      </c>
      <c r="C923" s="533" t="s">
        <v>682</v>
      </c>
      <c r="D923" s="572" t="s">
        <v>1307</v>
      </c>
      <c r="E923" s="571" t="str">
        <f t="shared" ref="E923:E941" si="878">E922</f>
        <v xml:space="preserve"> POWER VENTILATOR UTILITY SET FANS</v>
      </c>
      <c r="F923" s="533" t="str">
        <f t="shared" si="846"/>
        <v>ME</v>
      </c>
      <c r="G923" s="533" t="s">
        <v>2725</v>
      </c>
      <c r="H923" s="533">
        <v>922</v>
      </c>
      <c r="I923" s="533" t="str">
        <f t="shared" si="876"/>
        <v>Centrifugal inline fans</v>
      </c>
      <c r="J923" s="533" t="str">
        <f t="shared" si="877"/>
        <v>Centrifugal inline fans</v>
      </c>
      <c r="K923" s="137"/>
      <c r="L923" s="104" t="s">
        <v>751</v>
      </c>
      <c r="M923" s="101"/>
      <c r="N923" s="98"/>
      <c r="O923" s="377">
        <v>0</v>
      </c>
      <c r="P923" s="98"/>
      <c r="Q923" s="158"/>
      <c r="R923" s="158"/>
      <c r="X923" s="137" t="s">
        <v>751</v>
      </c>
      <c r="Y923" s="104"/>
      <c r="Z923" s="101"/>
      <c r="AA923" s="98">
        <v>0</v>
      </c>
      <c r="AB923" s="377"/>
      <c r="AC923" s="377"/>
    </row>
    <row r="924" spans="1:29" ht="15.75" hidden="1">
      <c r="A924" s="533" t="s">
        <v>2727</v>
      </c>
      <c r="B924" s="533">
        <v>23</v>
      </c>
      <c r="C924" s="533" t="s">
        <v>682</v>
      </c>
      <c r="D924" s="572" t="s">
        <v>1307</v>
      </c>
      <c r="E924" s="571" t="str">
        <f t="shared" si="878"/>
        <v xml:space="preserve"> POWER VENTILATOR UTILITY SET FANS</v>
      </c>
      <c r="F924" s="533" t="str">
        <f t="shared" si="846"/>
        <v>ME</v>
      </c>
      <c r="G924" s="533" t="s">
        <v>2722</v>
      </c>
      <c r="H924" s="533">
        <v>923</v>
      </c>
      <c r="I924" s="533" t="str">
        <f t="shared" ref="I924:J924" si="879">I922</f>
        <v>233423- POWER VENTILATOR UTILITY SET FANS</v>
      </c>
      <c r="J924" s="533" t="str">
        <f t="shared" si="879"/>
        <v>233423- POWER VENTILATOR UTILITY SET FANS</v>
      </c>
      <c r="K924" s="248" t="s">
        <v>15</v>
      </c>
      <c r="L924" s="233" t="s">
        <v>752</v>
      </c>
      <c r="M924" s="249">
        <v>1</v>
      </c>
      <c r="N924" s="236" t="s">
        <v>39</v>
      </c>
      <c r="O924" s="377"/>
      <c r="P924" s="25">
        <f t="shared" ref="P924:P935" si="880">O924*M924</f>
        <v>0</v>
      </c>
      <c r="Q924" s="158"/>
      <c r="R924" s="158"/>
      <c r="X924" s="248" t="s">
        <v>752</v>
      </c>
      <c r="Y924" s="233">
        <v>1</v>
      </c>
      <c r="Z924" s="249" t="s">
        <v>39</v>
      </c>
      <c r="AA924" s="236"/>
      <c r="AB924" s="377">
        <v>0</v>
      </c>
      <c r="AC924" s="377"/>
    </row>
    <row r="925" spans="1:29" ht="15.75" hidden="1">
      <c r="A925" s="533" t="s">
        <v>2727</v>
      </c>
      <c r="B925" s="533">
        <v>23</v>
      </c>
      <c r="C925" s="533" t="s">
        <v>682</v>
      </c>
      <c r="D925" s="572" t="s">
        <v>1307</v>
      </c>
      <c r="E925" s="571" t="str">
        <f t="shared" si="878"/>
        <v xml:space="preserve"> POWER VENTILATOR UTILITY SET FANS</v>
      </c>
      <c r="F925" s="533" t="str">
        <f t="shared" si="846"/>
        <v>ME</v>
      </c>
      <c r="G925" s="533" t="s">
        <v>2722</v>
      </c>
      <c r="H925" s="533">
        <v>924</v>
      </c>
      <c r="I925" s="533" t="str">
        <f t="shared" ref="I925:J925" si="881">I923</f>
        <v>Centrifugal inline fans</v>
      </c>
      <c r="J925" s="533" t="str">
        <f t="shared" si="881"/>
        <v>Centrifugal inline fans</v>
      </c>
      <c r="K925" s="248" t="s">
        <v>17</v>
      </c>
      <c r="L925" s="233" t="s">
        <v>753</v>
      </c>
      <c r="M925" s="249">
        <v>1</v>
      </c>
      <c r="N925" s="236" t="s">
        <v>39</v>
      </c>
      <c r="O925" s="377"/>
      <c r="P925" s="25">
        <f t="shared" si="880"/>
        <v>0</v>
      </c>
      <c r="Q925" s="158"/>
      <c r="R925" s="158"/>
      <c r="X925" s="248" t="s">
        <v>753</v>
      </c>
      <c r="Y925" s="233">
        <v>1</v>
      </c>
      <c r="Z925" s="249" t="s">
        <v>39</v>
      </c>
      <c r="AA925" s="236"/>
      <c r="AB925" s="377">
        <v>0</v>
      </c>
      <c r="AC925" s="377"/>
    </row>
    <row r="926" spans="1:29" ht="15.75" hidden="1">
      <c r="A926" s="533" t="s">
        <v>2727</v>
      </c>
      <c r="B926" s="533">
        <v>23</v>
      </c>
      <c r="C926" s="533" t="s">
        <v>682</v>
      </c>
      <c r="D926" s="572" t="s">
        <v>1307</v>
      </c>
      <c r="E926" s="571" t="str">
        <f t="shared" si="878"/>
        <v xml:space="preserve"> POWER VENTILATOR UTILITY SET FANS</v>
      </c>
      <c r="F926" s="533" t="str">
        <f t="shared" si="846"/>
        <v>ME</v>
      </c>
      <c r="G926" s="533" t="s">
        <v>2722</v>
      </c>
      <c r="H926" s="533">
        <v>925</v>
      </c>
      <c r="I926" s="533" t="str">
        <f t="shared" ref="I926:J926" si="882">I924</f>
        <v>233423- POWER VENTILATOR UTILITY SET FANS</v>
      </c>
      <c r="J926" s="533" t="str">
        <f t="shared" si="882"/>
        <v>233423- POWER VENTILATOR UTILITY SET FANS</v>
      </c>
      <c r="K926" s="248" t="s">
        <v>19</v>
      </c>
      <c r="L926" s="233" t="s">
        <v>754</v>
      </c>
      <c r="M926" s="249">
        <v>1</v>
      </c>
      <c r="N926" s="236" t="s">
        <v>39</v>
      </c>
      <c r="O926" s="377"/>
      <c r="P926" s="25">
        <f t="shared" si="880"/>
        <v>0</v>
      </c>
      <c r="Q926" s="158"/>
      <c r="R926" s="158"/>
      <c r="X926" s="248" t="s">
        <v>754</v>
      </c>
      <c r="Y926" s="233">
        <v>1</v>
      </c>
      <c r="Z926" s="249" t="s">
        <v>39</v>
      </c>
      <c r="AA926" s="236"/>
      <c r="AB926" s="377">
        <v>0</v>
      </c>
      <c r="AC926" s="377"/>
    </row>
    <row r="927" spans="1:29" ht="15.75" hidden="1">
      <c r="A927" s="533" t="s">
        <v>2727</v>
      </c>
      <c r="B927" s="533">
        <v>23</v>
      </c>
      <c r="C927" s="533" t="s">
        <v>682</v>
      </c>
      <c r="D927" s="572" t="s">
        <v>1307</v>
      </c>
      <c r="E927" s="571" t="str">
        <f t="shared" si="878"/>
        <v xml:space="preserve"> POWER VENTILATOR UTILITY SET FANS</v>
      </c>
      <c r="F927" s="533" t="str">
        <f t="shared" si="846"/>
        <v>ME</v>
      </c>
      <c r="G927" s="533" t="s">
        <v>2722</v>
      </c>
      <c r="H927" s="533">
        <v>926</v>
      </c>
      <c r="I927" s="533" t="str">
        <f t="shared" ref="I927:J927" si="883">I925</f>
        <v>Centrifugal inline fans</v>
      </c>
      <c r="J927" s="533" t="str">
        <f t="shared" si="883"/>
        <v>Centrifugal inline fans</v>
      </c>
      <c r="K927" s="248" t="s">
        <v>20</v>
      </c>
      <c r="L927" s="233" t="s">
        <v>755</v>
      </c>
      <c r="M927" s="249">
        <v>1</v>
      </c>
      <c r="N927" s="236" t="s">
        <v>39</v>
      </c>
      <c r="O927" s="377"/>
      <c r="P927" s="25">
        <f t="shared" si="880"/>
        <v>0</v>
      </c>
      <c r="Q927" s="158"/>
      <c r="R927" s="158"/>
      <c r="X927" s="248" t="s">
        <v>755</v>
      </c>
      <c r="Y927" s="233">
        <v>1</v>
      </c>
      <c r="Z927" s="249" t="s">
        <v>39</v>
      </c>
      <c r="AA927" s="236"/>
      <c r="AB927" s="377">
        <v>0</v>
      </c>
      <c r="AC927" s="377"/>
    </row>
    <row r="928" spans="1:29" ht="15.75" hidden="1">
      <c r="A928" s="533" t="s">
        <v>2727</v>
      </c>
      <c r="B928" s="533">
        <v>23</v>
      </c>
      <c r="C928" s="533" t="s">
        <v>682</v>
      </c>
      <c r="D928" s="572" t="s">
        <v>1307</v>
      </c>
      <c r="E928" s="571" t="str">
        <f t="shared" si="878"/>
        <v xml:space="preserve"> POWER VENTILATOR UTILITY SET FANS</v>
      </c>
      <c r="F928" s="533" t="str">
        <f t="shared" si="846"/>
        <v>ME</v>
      </c>
      <c r="G928" s="533" t="s">
        <v>2722</v>
      </c>
      <c r="H928" s="533">
        <v>927</v>
      </c>
      <c r="I928" s="533" t="str">
        <f t="shared" ref="I928:J928" si="884">I926</f>
        <v>233423- POWER VENTILATOR UTILITY SET FANS</v>
      </c>
      <c r="J928" s="533" t="str">
        <f t="shared" si="884"/>
        <v>233423- POWER VENTILATOR UTILITY SET FANS</v>
      </c>
      <c r="K928" s="248" t="s">
        <v>21</v>
      </c>
      <c r="L928" s="233" t="s">
        <v>756</v>
      </c>
      <c r="M928" s="249">
        <v>1</v>
      </c>
      <c r="N928" s="236" t="s">
        <v>39</v>
      </c>
      <c r="O928" s="377"/>
      <c r="P928" s="25">
        <f t="shared" si="880"/>
        <v>0</v>
      </c>
      <c r="Q928" s="158"/>
      <c r="R928" s="158"/>
      <c r="X928" s="248" t="s">
        <v>756</v>
      </c>
      <c r="Y928" s="233">
        <v>1</v>
      </c>
      <c r="Z928" s="249" t="s">
        <v>39</v>
      </c>
      <c r="AA928" s="236"/>
      <c r="AB928" s="377">
        <v>0</v>
      </c>
      <c r="AC928" s="377"/>
    </row>
    <row r="929" spans="1:29" ht="15.75" hidden="1">
      <c r="A929" s="533" t="s">
        <v>2727</v>
      </c>
      <c r="B929" s="533">
        <v>23</v>
      </c>
      <c r="C929" s="533" t="s">
        <v>682</v>
      </c>
      <c r="D929" s="572" t="s">
        <v>1307</v>
      </c>
      <c r="E929" s="571" t="str">
        <f t="shared" si="878"/>
        <v xml:space="preserve"> POWER VENTILATOR UTILITY SET FANS</v>
      </c>
      <c r="F929" s="533" t="str">
        <f t="shared" si="846"/>
        <v>ME</v>
      </c>
      <c r="G929" s="533" t="s">
        <v>2722</v>
      </c>
      <c r="H929" s="533">
        <v>928</v>
      </c>
      <c r="I929" s="533" t="str">
        <f t="shared" ref="I929:J929" si="885">I927</f>
        <v>Centrifugal inline fans</v>
      </c>
      <c r="J929" s="533" t="str">
        <f t="shared" si="885"/>
        <v>Centrifugal inline fans</v>
      </c>
      <c r="K929" s="248" t="s">
        <v>45</v>
      </c>
      <c r="L929" s="233" t="s">
        <v>757</v>
      </c>
      <c r="M929" s="249">
        <v>1</v>
      </c>
      <c r="N929" s="236" t="s">
        <v>39</v>
      </c>
      <c r="O929" s="377"/>
      <c r="P929" s="25">
        <f t="shared" si="880"/>
        <v>0</v>
      </c>
      <c r="Q929" s="158"/>
      <c r="R929" s="158"/>
      <c r="X929" s="248" t="s">
        <v>757</v>
      </c>
      <c r="Y929" s="233">
        <v>1</v>
      </c>
      <c r="Z929" s="249" t="s">
        <v>39</v>
      </c>
      <c r="AA929" s="236"/>
      <c r="AB929" s="377">
        <v>0</v>
      </c>
      <c r="AC929" s="377"/>
    </row>
    <row r="930" spans="1:29" ht="15.75" hidden="1">
      <c r="A930" s="533" t="s">
        <v>2727</v>
      </c>
      <c r="B930" s="533">
        <v>23</v>
      </c>
      <c r="C930" s="533" t="s">
        <v>682</v>
      </c>
      <c r="D930" s="572" t="s">
        <v>1307</v>
      </c>
      <c r="E930" s="571" t="str">
        <f t="shared" si="878"/>
        <v xml:space="preserve"> POWER VENTILATOR UTILITY SET FANS</v>
      </c>
      <c r="F930" s="533" t="str">
        <f t="shared" si="846"/>
        <v>ME</v>
      </c>
      <c r="G930" s="533" t="s">
        <v>2722</v>
      </c>
      <c r="H930" s="533">
        <v>929</v>
      </c>
      <c r="I930" s="533" t="str">
        <f t="shared" ref="I930:J930" si="886">I928</f>
        <v>233423- POWER VENTILATOR UTILITY SET FANS</v>
      </c>
      <c r="J930" s="533" t="str">
        <f t="shared" si="886"/>
        <v>233423- POWER VENTILATOR UTILITY SET FANS</v>
      </c>
      <c r="K930" s="137" t="s">
        <v>15</v>
      </c>
      <c r="L930" s="106" t="s">
        <v>758</v>
      </c>
      <c r="M930" s="101">
        <v>1</v>
      </c>
      <c r="N930" s="98" t="s">
        <v>39</v>
      </c>
      <c r="O930" s="377">
        <v>1063</v>
      </c>
      <c r="P930" s="25">
        <f t="shared" si="880"/>
        <v>1063</v>
      </c>
      <c r="Q930" s="158"/>
      <c r="R930" s="158"/>
      <c r="X930" s="137" t="s">
        <v>758</v>
      </c>
      <c r="Y930" s="106">
        <v>1</v>
      </c>
      <c r="Z930" s="101" t="s">
        <v>39</v>
      </c>
      <c r="AA930" s="98">
        <v>1063</v>
      </c>
      <c r="AB930" s="377">
        <v>1063</v>
      </c>
      <c r="AC930" s="377"/>
    </row>
    <row r="931" spans="1:29" ht="15.75" hidden="1">
      <c r="A931" s="533" t="s">
        <v>2727</v>
      </c>
      <c r="B931" s="533">
        <v>23</v>
      </c>
      <c r="C931" s="533" t="s">
        <v>682</v>
      </c>
      <c r="D931" s="572" t="s">
        <v>1307</v>
      </c>
      <c r="E931" s="571" t="str">
        <f t="shared" si="878"/>
        <v xml:space="preserve"> POWER VENTILATOR UTILITY SET FANS</v>
      </c>
      <c r="F931" s="533" t="str">
        <f t="shared" si="846"/>
        <v>ME</v>
      </c>
      <c r="G931" s="533" t="s">
        <v>2722</v>
      </c>
      <c r="H931" s="533">
        <v>930</v>
      </c>
      <c r="I931" s="533" t="str">
        <f t="shared" ref="I931:J931" si="887">I929</f>
        <v>Centrifugal inline fans</v>
      </c>
      <c r="J931" s="533" t="str">
        <f t="shared" si="887"/>
        <v>Centrifugal inline fans</v>
      </c>
      <c r="K931" s="248" t="s">
        <v>50</v>
      </c>
      <c r="L931" s="233" t="s">
        <v>759</v>
      </c>
      <c r="M931" s="249">
        <v>1</v>
      </c>
      <c r="N931" s="236" t="s">
        <v>39</v>
      </c>
      <c r="O931" s="377"/>
      <c r="P931" s="25">
        <f t="shared" si="880"/>
        <v>0</v>
      </c>
      <c r="Q931" s="158"/>
      <c r="R931" s="158"/>
      <c r="X931" s="248" t="s">
        <v>759</v>
      </c>
      <c r="Y931" s="233">
        <v>1</v>
      </c>
      <c r="Z931" s="249" t="s">
        <v>39</v>
      </c>
      <c r="AA931" s="236"/>
      <c r="AB931" s="377">
        <v>0</v>
      </c>
      <c r="AC931" s="377"/>
    </row>
    <row r="932" spans="1:29" ht="15.75" hidden="1">
      <c r="A932" s="533" t="s">
        <v>2727</v>
      </c>
      <c r="B932" s="533">
        <v>23</v>
      </c>
      <c r="C932" s="533" t="s">
        <v>682</v>
      </c>
      <c r="D932" s="572" t="s">
        <v>1307</v>
      </c>
      <c r="E932" s="571" t="str">
        <f t="shared" si="878"/>
        <v xml:space="preserve"> POWER VENTILATOR UTILITY SET FANS</v>
      </c>
      <c r="F932" s="533" t="str">
        <f t="shared" si="846"/>
        <v>ME</v>
      </c>
      <c r="G932" s="533" t="s">
        <v>2722</v>
      </c>
      <c r="H932" s="533">
        <v>931</v>
      </c>
      <c r="I932" s="533" t="str">
        <f t="shared" ref="I932:J932" si="888">I930</f>
        <v>233423- POWER VENTILATOR UTILITY SET FANS</v>
      </c>
      <c r="J932" s="533" t="str">
        <f t="shared" si="888"/>
        <v>233423- POWER VENTILATOR UTILITY SET FANS</v>
      </c>
      <c r="K932" s="248" t="s">
        <v>76</v>
      </c>
      <c r="L932" s="233" t="s">
        <v>760</v>
      </c>
      <c r="M932" s="249">
        <v>1</v>
      </c>
      <c r="N932" s="236" t="s">
        <v>39</v>
      </c>
      <c r="O932" s="377"/>
      <c r="P932" s="25">
        <f t="shared" si="880"/>
        <v>0</v>
      </c>
      <c r="Q932" s="158"/>
      <c r="R932" s="158"/>
      <c r="X932" s="248" t="s">
        <v>760</v>
      </c>
      <c r="Y932" s="233">
        <v>1</v>
      </c>
      <c r="Z932" s="249" t="s">
        <v>39</v>
      </c>
      <c r="AA932" s="236"/>
      <c r="AB932" s="377">
        <v>0</v>
      </c>
      <c r="AC932" s="377"/>
    </row>
    <row r="933" spans="1:29" ht="15.75" hidden="1">
      <c r="A933" s="533" t="s">
        <v>2727</v>
      </c>
      <c r="B933" s="533">
        <v>23</v>
      </c>
      <c r="C933" s="533" t="s">
        <v>682</v>
      </c>
      <c r="D933" s="572" t="s">
        <v>1307</v>
      </c>
      <c r="E933" s="571" t="str">
        <f t="shared" si="878"/>
        <v xml:space="preserve"> POWER VENTILATOR UTILITY SET FANS</v>
      </c>
      <c r="F933" s="533" t="str">
        <f t="shared" si="846"/>
        <v>ME</v>
      </c>
      <c r="G933" s="533" t="s">
        <v>2722</v>
      </c>
      <c r="H933" s="533">
        <v>932</v>
      </c>
      <c r="I933" s="533" t="str">
        <f t="shared" ref="I933:J933" si="889">I931</f>
        <v>Centrifugal inline fans</v>
      </c>
      <c r="J933" s="533" t="str">
        <f t="shared" si="889"/>
        <v>Centrifugal inline fans</v>
      </c>
      <c r="K933" s="248" t="s">
        <v>77</v>
      </c>
      <c r="L933" s="233" t="s">
        <v>761</v>
      </c>
      <c r="M933" s="249">
        <v>1</v>
      </c>
      <c r="N933" s="236" t="s">
        <v>39</v>
      </c>
      <c r="O933" s="377"/>
      <c r="P933" s="25">
        <f t="shared" si="880"/>
        <v>0</v>
      </c>
      <c r="Q933" s="158"/>
      <c r="R933" s="158"/>
      <c r="X933" s="248" t="s">
        <v>761</v>
      </c>
      <c r="Y933" s="233">
        <v>1</v>
      </c>
      <c r="Z933" s="249" t="s">
        <v>39</v>
      </c>
      <c r="AA933" s="236"/>
      <c r="AB933" s="377">
        <v>0</v>
      </c>
      <c r="AC933" s="377"/>
    </row>
    <row r="934" spans="1:29" ht="15.75" hidden="1">
      <c r="A934" s="533" t="s">
        <v>2727</v>
      </c>
      <c r="B934" s="533">
        <v>23</v>
      </c>
      <c r="C934" s="533" t="s">
        <v>682</v>
      </c>
      <c r="D934" s="572" t="s">
        <v>1307</v>
      </c>
      <c r="E934" s="571" t="str">
        <f t="shared" si="878"/>
        <v xml:space="preserve"> POWER VENTILATOR UTILITY SET FANS</v>
      </c>
      <c r="F934" s="533" t="str">
        <f t="shared" si="846"/>
        <v>ME</v>
      </c>
      <c r="G934" s="533" t="s">
        <v>2722</v>
      </c>
      <c r="H934" s="533">
        <v>933</v>
      </c>
      <c r="I934" s="533" t="str">
        <f t="shared" ref="I934:J934" si="890">I932</f>
        <v>233423- POWER VENTILATOR UTILITY SET FANS</v>
      </c>
      <c r="J934" s="533" t="str">
        <f t="shared" si="890"/>
        <v>233423- POWER VENTILATOR UTILITY SET FANS</v>
      </c>
      <c r="K934" s="248" t="s">
        <v>78</v>
      </c>
      <c r="L934" s="233" t="s">
        <v>762</v>
      </c>
      <c r="M934" s="249">
        <v>1</v>
      </c>
      <c r="N934" s="236" t="s">
        <v>39</v>
      </c>
      <c r="O934" s="377"/>
      <c r="P934" s="25">
        <f t="shared" si="880"/>
        <v>0</v>
      </c>
      <c r="Q934" s="158"/>
      <c r="R934" s="158"/>
      <c r="X934" s="248" t="s">
        <v>762</v>
      </c>
      <c r="Y934" s="233">
        <v>1</v>
      </c>
      <c r="Z934" s="249" t="s">
        <v>39</v>
      </c>
      <c r="AA934" s="236"/>
      <c r="AB934" s="377">
        <v>0</v>
      </c>
      <c r="AC934" s="377"/>
    </row>
    <row r="935" spans="1:29" ht="15.75" hidden="1">
      <c r="A935" s="533" t="s">
        <v>2727</v>
      </c>
      <c r="B935" s="533">
        <v>23</v>
      </c>
      <c r="C935" s="533" t="s">
        <v>682</v>
      </c>
      <c r="D935" s="572" t="s">
        <v>1307</v>
      </c>
      <c r="E935" s="571" t="str">
        <f t="shared" si="878"/>
        <v xml:space="preserve"> POWER VENTILATOR UTILITY SET FANS</v>
      </c>
      <c r="F935" s="533" t="str">
        <f t="shared" si="846"/>
        <v>ME</v>
      </c>
      <c r="G935" s="533" t="s">
        <v>2722</v>
      </c>
      <c r="H935" s="533">
        <v>934</v>
      </c>
      <c r="I935" s="533" t="str">
        <f t="shared" ref="I935:J935" si="891">I933</f>
        <v>Centrifugal inline fans</v>
      </c>
      <c r="J935" s="533" t="str">
        <f t="shared" si="891"/>
        <v>Centrifugal inline fans</v>
      </c>
      <c r="K935" s="248" t="s">
        <v>302</v>
      </c>
      <c r="L935" s="233" t="s">
        <v>763</v>
      </c>
      <c r="M935" s="249">
        <v>1</v>
      </c>
      <c r="N935" s="236" t="s">
        <v>39</v>
      </c>
      <c r="O935" s="377"/>
      <c r="P935" s="25">
        <f t="shared" si="880"/>
        <v>0</v>
      </c>
      <c r="Q935" s="158"/>
      <c r="R935" s="158"/>
      <c r="X935" s="248" t="s">
        <v>763</v>
      </c>
      <c r="Y935" s="233">
        <v>1</v>
      </c>
      <c r="Z935" s="249" t="s">
        <v>39</v>
      </c>
      <c r="AA935" s="236"/>
      <c r="AB935" s="377">
        <v>0</v>
      </c>
      <c r="AC935" s="377"/>
    </row>
    <row r="936" spans="1:29" ht="15.75" hidden="1">
      <c r="A936" s="533" t="s">
        <v>2727</v>
      </c>
      <c r="B936" s="533">
        <v>23</v>
      </c>
      <c r="C936" s="533" t="s">
        <v>682</v>
      </c>
      <c r="D936" s="572" t="s">
        <v>1307</v>
      </c>
      <c r="E936" s="571" t="str">
        <f t="shared" si="878"/>
        <v xml:space="preserve"> POWER VENTILATOR UTILITY SET FANS</v>
      </c>
      <c r="F936" s="533" t="str">
        <f t="shared" si="846"/>
        <v>ME</v>
      </c>
      <c r="G936" s="533" t="s">
        <v>2725</v>
      </c>
      <c r="H936" s="533">
        <v>935</v>
      </c>
      <c r="I936" s="533" t="str">
        <f>L936</f>
        <v>Roof Exhaust fans</v>
      </c>
      <c r="J936" s="533" t="str">
        <f>L936</f>
        <v>Roof Exhaust fans</v>
      </c>
      <c r="K936" s="137"/>
      <c r="L936" s="104" t="s">
        <v>764</v>
      </c>
      <c r="M936" s="101"/>
      <c r="N936" s="98"/>
      <c r="O936" s="377">
        <v>0</v>
      </c>
      <c r="P936" s="98"/>
      <c r="Q936" s="158"/>
      <c r="R936" s="158"/>
      <c r="X936" s="137" t="s">
        <v>764</v>
      </c>
      <c r="Y936" s="104"/>
      <c r="Z936" s="101"/>
      <c r="AA936" s="98">
        <v>0</v>
      </c>
      <c r="AB936" s="377"/>
      <c r="AC936" s="377"/>
    </row>
    <row r="937" spans="1:29" ht="15.75" hidden="1">
      <c r="A937" s="533" t="s">
        <v>2727</v>
      </c>
      <c r="B937" s="533">
        <v>23</v>
      </c>
      <c r="C937" s="533" t="s">
        <v>682</v>
      </c>
      <c r="D937" s="572" t="s">
        <v>1307</v>
      </c>
      <c r="E937" s="571" t="str">
        <f t="shared" si="878"/>
        <v xml:space="preserve"> POWER VENTILATOR UTILITY SET FANS</v>
      </c>
      <c r="F937" s="533" t="str">
        <f t="shared" si="846"/>
        <v>ME</v>
      </c>
      <c r="G937" s="533" t="s">
        <v>2722</v>
      </c>
      <c r="H937" s="533">
        <v>936</v>
      </c>
      <c r="I937" s="533" t="str">
        <f t="shared" ref="I937:J937" si="892">I935</f>
        <v>Centrifugal inline fans</v>
      </c>
      <c r="J937" s="533" t="str">
        <f t="shared" si="892"/>
        <v>Centrifugal inline fans</v>
      </c>
      <c r="K937" s="137" t="s">
        <v>17</v>
      </c>
      <c r="L937" s="106" t="s">
        <v>765</v>
      </c>
      <c r="M937" s="101">
        <v>1</v>
      </c>
      <c r="N937" s="98" t="s">
        <v>766</v>
      </c>
      <c r="O937" s="377">
        <v>138</v>
      </c>
      <c r="P937" s="25">
        <f t="shared" ref="P937:P941" si="893">O937*M937</f>
        <v>138</v>
      </c>
      <c r="Q937" s="158"/>
      <c r="R937" s="158"/>
      <c r="X937" s="137" t="s">
        <v>765</v>
      </c>
      <c r="Y937" s="106">
        <v>1</v>
      </c>
      <c r="Z937" s="101" t="s">
        <v>766</v>
      </c>
      <c r="AA937" s="98">
        <v>138</v>
      </c>
      <c r="AB937" s="377">
        <v>138</v>
      </c>
      <c r="AC937" s="377"/>
    </row>
    <row r="938" spans="1:29" ht="15.75" hidden="1">
      <c r="A938" s="533" t="s">
        <v>2727</v>
      </c>
      <c r="B938" s="533">
        <v>23</v>
      </c>
      <c r="C938" s="533" t="s">
        <v>682</v>
      </c>
      <c r="D938" s="572" t="s">
        <v>1307</v>
      </c>
      <c r="E938" s="571" t="str">
        <f t="shared" si="878"/>
        <v xml:space="preserve"> POWER VENTILATOR UTILITY SET FANS</v>
      </c>
      <c r="F938" s="533" t="str">
        <f t="shared" si="846"/>
        <v>ME</v>
      </c>
      <c r="G938" s="533" t="s">
        <v>2722</v>
      </c>
      <c r="H938" s="533">
        <v>937</v>
      </c>
      <c r="I938" s="533" t="str">
        <f t="shared" ref="I938:J938" si="894">I936</f>
        <v>Roof Exhaust fans</v>
      </c>
      <c r="J938" s="533" t="str">
        <f t="shared" si="894"/>
        <v>Roof Exhaust fans</v>
      </c>
      <c r="K938" s="248" t="s">
        <v>306</v>
      </c>
      <c r="L938" s="233" t="s">
        <v>767</v>
      </c>
      <c r="M938" s="249">
        <v>1</v>
      </c>
      <c r="N938" s="236" t="s">
        <v>766</v>
      </c>
      <c r="O938" s="377"/>
      <c r="P938" s="25">
        <f t="shared" si="893"/>
        <v>0</v>
      </c>
      <c r="Q938" s="158"/>
      <c r="R938" s="158"/>
      <c r="X938" s="248" t="s">
        <v>767</v>
      </c>
      <c r="Y938" s="233">
        <v>1</v>
      </c>
      <c r="Z938" s="249" t="s">
        <v>766</v>
      </c>
      <c r="AA938" s="236"/>
      <c r="AB938" s="377">
        <v>0</v>
      </c>
      <c r="AC938" s="377"/>
    </row>
    <row r="939" spans="1:29" ht="15.75" hidden="1">
      <c r="A939" s="533" t="s">
        <v>2727</v>
      </c>
      <c r="B939" s="533">
        <v>23</v>
      </c>
      <c r="C939" s="533" t="s">
        <v>682</v>
      </c>
      <c r="D939" s="572" t="s">
        <v>1307</v>
      </c>
      <c r="E939" s="571" t="str">
        <f t="shared" si="878"/>
        <v xml:space="preserve"> POWER VENTILATOR UTILITY SET FANS</v>
      </c>
      <c r="F939" s="533" t="str">
        <f t="shared" si="846"/>
        <v>ME</v>
      </c>
      <c r="G939" s="533" t="s">
        <v>2722</v>
      </c>
      <c r="H939" s="533">
        <v>938</v>
      </c>
      <c r="I939" s="533" t="str">
        <f t="shared" ref="I939:J939" si="895">I937</f>
        <v>Centrifugal inline fans</v>
      </c>
      <c r="J939" s="533" t="str">
        <f t="shared" si="895"/>
        <v>Centrifugal inline fans</v>
      </c>
      <c r="K939" s="248" t="s">
        <v>341</v>
      </c>
      <c r="L939" s="233" t="s">
        <v>768</v>
      </c>
      <c r="M939" s="249">
        <v>1</v>
      </c>
      <c r="N939" s="236" t="s">
        <v>39</v>
      </c>
      <c r="O939" s="377"/>
      <c r="P939" s="25">
        <f t="shared" si="893"/>
        <v>0</v>
      </c>
      <c r="Q939" s="158"/>
      <c r="R939" s="158"/>
      <c r="X939" s="248" t="s">
        <v>768</v>
      </c>
      <c r="Y939" s="233">
        <v>1</v>
      </c>
      <c r="Z939" s="249" t="s">
        <v>39</v>
      </c>
      <c r="AA939" s="236"/>
      <c r="AB939" s="377">
        <v>0</v>
      </c>
      <c r="AC939" s="377"/>
    </row>
    <row r="940" spans="1:29" ht="15.75" hidden="1">
      <c r="A940" s="533" t="s">
        <v>2727</v>
      </c>
      <c r="B940" s="533">
        <v>23</v>
      </c>
      <c r="C940" s="533" t="s">
        <v>682</v>
      </c>
      <c r="D940" s="572" t="s">
        <v>1307</v>
      </c>
      <c r="E940" s="571" t="str">
        <f t="shared" si="878"/>
        <v xml:space="preserve"> POWER VENTILATOR UTILITY SET FANS</v>
      </c>
      <c r="F940" s="533" t="str">
        <f t="shared" si="846"/>
        <v>ME</v>
      </c>
      <c r="G940" s="533" t="s">
        <v>2722</v>
      </c>
      <c r="H940" s="533">
        <v>939</v>
      </c>
      <c r="I940" s="533" t="str">
        <f t="shared" ref="I940:J940" si="896">I938</f>
        <v>Roof Exhaust fans</v>
      </c>
      <c r="J940" s="533" t="str">
        <f t="shared" si="896"/>
        <v>Roof Exhaust fans</v>
      </c>
      <c r="K940" s="137" t="s">
        <v>13</v>
      </c>
      <c r="L940" s="106" t="s">
        <v>762</v>
      </c>
      <c r="M940" s="101">
        <v>1</v>
      </c>
      <c r="N940" s="98" t="s">
        <v>39</v>
      </c>
      <c r="O940" s="377">
        <v>1013</v>
      </c>
      <c r="P940" s="25">
        <f t="shared" si="893"/>
        <v>1013</v>
      </c>
      <c r="Q940" s="158"/>
      <c r="R940" s="158"/>
      <c r="X940" s="137" t="s">
        <v>762</v>
      </c>
      <c r="Y940" s="106">
        <v>1</v>
      </c>
      <c r="Z940" s="101" t="s">
        <v>39</v>
      </c>
      <c r="AA940" s="98">
        <v>1013</v>
      </c>
      <c r="AB940" s="377">
        <v>1013</v>
      </c>
      <c r="AC940" s="377"/>
    </row>
    <row r="941" spans="1:29" ht="15.75" hidden="1">
      <c r="A941" s="533" t="s">
        <v>2727</v>
      </c>
      <c r="B941" s="533">
        <v>23</v>
      </c>
      <c r="C941" s="533" t="s">
        <v>682</v>
      </c>
      <c r="D941" s="572" t="s">
        <v>1307</v>
      </c>
      <c r="E941" s="571" t="str">
        <f t="shared" si="878"/>
        <v xml:space="preserve"> POWER VENTILATOR UTILITY SET FANS</v>
      </c>
      <c r="F941" s="533" t="str">
        <f t="shared" si="846"/>
        <v>ME</v>
      </c>
      <c r="G941" s="533" t="s">
        <v>2722</v>
      </c>
      <c r="H941" s="533">
        <v>940</v>
      </c>
      <c r="I941" s="533" t="str">
        <f t="shared" ref="I941:J941" si="897">I939</f>
        <v>Centrifugal inline fans</v>
      </c>
      <c r="J941" s="533" t="str">
        <f t="shared" si="897"/>
        <v>Centrifugal inline fans</v>
      </c>
      <c r="K941" s="137" t="s">
        <v>15</v>
      </c>
      <c r="L941" s="106" t="s">
        <v>769</v>
      </c>
      <c r="M941" s="101">
        <v>1</v>
      </c>
      <c r="N941" s="98" t="s">
        <v>2</v>
      </c>
      <c r="O941" s="377">
        <v>375</v>
      </c>
      <c r="P941" s="25">
        <f t="shared" si="893"/>
        <v>375</v>
      </c>
      <c r="Q941" s="158"/>
      <c r="R941" s="158"/>
      <c r="X941" s="137" t="s">
        <v>769</v>
      </c>
      <c r="Y941" s="106"/>
      <c r="Z941" s="101" t="s">
        <v>2</v>
      </c>
      <c r="AA941" s="98">
        <v>375</v>
      </c>
      <c r="AB941" s="377">
        <v>375</v>
      </c>
      <c r="AC941" s="377"/>
    </row>
    <row r="942" spans="1:29" ht="15.75" hidden="1">
      <c r="A942" s="533" t="s">
        <v>2727</v>
      </c>
      <c r="B942" s="533">
        <v>23</v>
      </c>
      <c r="C942" s="533" t="s">
        <v>682</v>
      </c>
      <c r="D942" s="572" t="s">
        <v>2145</v>
      </c>
      <c r="E942" s="571" t="s">
        <v>1271</v>
      </c>
      <c r="F942" s="533" t="str">
        <f t="shared" si="846"/>
        <v>ME</v>
      </c>
      <c r="G942" s="533" t="s">
        <v>2725</v>
      </c>
      <c r="H942" s="533">
        <v>941</v>
      </c>
      <c r="I942" s="533" t="str">
        <f t="shared" ref="I942:I943" si="898">L942</f>
        <v>233713 - DIFFUSERS, REGISTERS, AND GRILLES</v>
      </c>
      <c r="J942" s="533" t="str">
        <f t="shared" ref="J942:J944" si="899">L942</f>
        <v>233713 - DIFFUSERS, REGISTERS, AND GRILLES</v>
      </c>
      <c r="K942" s="137"/>
      <c r="L942" s="104" t="s">
        <v>770</v>
      </c>
      <c r="M942" s="101"/>
      <c r="N942" s="98"/>
      <c r="O942" s="377">
        <v>0</v>
      </c>
      <c r="P942" s="98"/>
      <c r="Q942" s="158"/>
      <c r="R942" s="158"/>
      <c r="X942" s="137" t="s">
        <v>770</v>
      </c>
      <c r="Y942" s="104"/>
      <c r="Z942" s="101"/>
      <c r="AA942" s="98">
        <v>0</v>
      </c>
      <c r="AB942" s="377"/>
      <c r="AC942" s="377"/>
    </row>
    <row r="943" spans="1:29" ht="15.75" hidden="1">
      <c r="A943" s="533" t="s">
        <v>2727</v>
      </c>
      <c r="B943" s="533">
        <v>23</v>
      </c>
      <c r="C943" s="533" t="s">
        <v>682</v>
      </c>
      <c r="D943" s="572" t="s">
        <v>2145</v>
      </c>
      <c r="E943" s="571" t="str">
        <f t="shared" ref="E943:E986" si="900">E942</f>
        <v xml:space="preserve"> DIFFUSERS, REGISTERS, AND GRILLES</v>
      </c>
      <c r="F943" s="533" t="str">
        <f t="shared" si="846"/>
        <v>ME</v>
      </c>
      <c r="G943" s="533" t="s">
        <v>2725</v>
      </c>
      <c r="H943" s="533">
        <v>942</v>
      </c>
      <c r="I943" s="533" t="str">
        <f t="shared" si="898"/>
        <v>Diffusers</v>
      </c>
      <c r="J943" s="533" t="str">
        <f t="shared" si="899"/>
        <v>Diffusers</v>
      </c>
      <c r="K943" s="137"/>
      <c r="L943" s="104" t="s">
        <v>771</v>
      </c>
      <c r="M943" s="101"/>
      <c r="N943" s="98"/>
      <c r="O943" s="377">
        <v>0</v>
      </c>
      <c r="P943" s="98"/>
      <c r="Q943" s="158"/>
      <c r="R943" s="158"/>
      <c r="X943" s="137" t="s">
        <v>771</v>
      </c>
      <c r="Y943" s="104"/>
      <c r="Z943" s="101"/>
      <c r="AA943" s="98">
        <v>0</v>
      </c>
      <c r="AB943" s="377"/>
      <c r="AC943" s="377"/>
    </row>
    <row r="944" spans="1:29" ht="15.75" hidden="1">
      <c r="A944" s="533" t="s">
        <v>2727</v>
      </c>
      <c r="B944" s="533">
        <v>23</v>
      </c>
      <c r="C944" s="533" t="s">
        <v>682</v>
      </c>
      <c r="D944" s="572" t="s">
        <v>2145</v>
      </c>
      <c r="E944" s="571" t="str">
        <f t="shared" si="900"/>
        <v xml:space="preserve"> DIFFUSERS, REGISTERS, AND GRILLES</v>
      </c>
      <c r="F944" s="533" t="str">
        <f t="shared" si="846"/>
        <v>ME</v>
      </c>
      <c r="G944" s="533" t="s">
        <v>2725</v>
      </c>
      <c r="H944" s="533">
        <v>943</v>
      </c>
      <c r="I944" s="533" t="s">
        <v>771</v>
      </c>
      <c r="J944" s="533" t="str">
        <f t="shared" si="899"/>
        <v>Supply diffusers 600x600</v>
      </c>
      <c r="K944" s="137"/>
      <c r="L944" s="104" t="s">
        <v>772</v>
      </c>
      <c r="M944" s="101"/>
      <c r="N944" s="98"/>
      <c r="O944" s="377">
        <v>0</v>
      </c>
      <c r="P944" s="98"/>
      <c r="Q944" s="158"/>
      <c r="R944" s="158"/>
      <c r="X944" s="137" t="s">
        <v>772</v>
      </c>
      <c r="Y944" s="104"/>
      <c r="Z944" s="101"/>
      <c r="AA944" s="98">
        <v>0</v>
      </c>
      <c r="AB944" s="377"/>
      <c r="AC944" s="377"/>
    </row>
    <row r="945" spans="1:29" ht="15.75" hidden="1">
      <c r="A945" s="533" t="s">
        <v>2727</v>
      </c>
      <c r="B945" s="533">
        <v>23</v>
      </c>
      <c r="C945" s="533" t="s">
        <v>682</v>
      </c>
      <c r="D945" s="572" t="s">
        <v>2145</v>
      </c>
      <c r="E945" s="571" t="str">
        <f t="shared" si="900"/>
        <v xml:space="preserve"> DIFFUSERS, REGISTERS, AND GRILLES</v>
      </c>
      <c r="F945" s="533" t="str">
        <f t="shared" si="846"/>
        <v>ME</v>
      </c>
      <c r="G945" s="533" t="s">
        <v>2722</v>
      </c>
      <c r="H945" s="533">
        <v>944</v>
      </c>
      <c r="I945" s="533" t="s">
        <v>771</v>
      </c>
      <c r="J945" s="533" t="str">
        <f>J944</f>
        <v>Supply diffusers 600x600</v>
      </c>
      <c r="K945" s="137" t="s">
        <v>17</v>
      </c>
      <c r="L945" s="106" t="s">
        <v>562</v>
      </c>
      <c r="M945" s="251">
        <v>11</v>
      </c>
      <c r="N945" s="98" t="s">
        <v>39</v>
      </c>
      <c r="O945" s="378">
        <v>100</v>
      </c>
      <c r="P945" s="25">
        <f t="shared" ref="P945:P950" si="901">O945*M945</f>
        <v>1100</v>
      </c>
      <c r="Q945" s="158"/>
      <c r="R945" s="158"/>
      <c r="X945" s="137" t="s">
        <v>562</v>
      </c>
      <c r="Y945" s="106">
        <v>11</v>
      </c>
      <c r="Z945" s="251" t="s">
        <v>39</v>
      </c>
      <c r="AA945" s="98">
        <v>100</v>
      </c>
      <c r="AB945" s="378">
        <v>1100</v>
      </c>
      <c r="AC945" s="377"/>
    </row>
    <row r="946" spans="1:29" ht="15.75" hidden="1">
      <c r="A946" s="533" t="s">
        <v>2727</v>
      </c>
      <c r="B946" s="533">
        <v>23</v>
      </c>
      <c r="C946" s="533" t="s">
        <v>682</v>
      </c>
      <c r="D946" s="572" t="s">
        <v>2145</v>
      </c>
      <c r="E946" s="571" t="str">
        <f t="shared" si="900"/>
        <v xml:space="preserve"> DIFFUSERS, REGISTERS, AND GRILLES</v>
      </c>
      <c r="F946" s="533" t="str">
        <f t="shared" si="846"/>
        <v>ME</v>
      </c>
      <c r="G946" s="533" t="s">
        <v>2722</v>
      </c>
      <c r="H946" s="533">
        <v>945</v>
      </c>
      <c r="I946" s="533" t="s">
        <v>771</v>
      </c>
      <c r="J946" s="533" t="str">
        <f t="shared" ref="J946:J961" si="902">J945</f>
        <v>Supply diffusers 600x600</v>
      </c>
      <c r="K946" s="137" t="s">
        <v>19</v>
      </c>
      <c r="L946" s="106" t="s">
        <v>773</v>
      </c>
      <c r="M946" s="252">
        <v>3</v>
      </c>
      <c r="N946" s="98" t="s">
        <v>39</v>
      </c>
      <c r="O946" s="378">
        <v>107</v>
      </c>
      <c r="P946" s="25">
        <f t="shared" si="901"/>
        <v>321</v>
      </c>
      <c r="Q946" s="158"/>
      <c r="R946" s="158"/>
      <c r="X946" s="137" t="s">
        <v>773</v>
      </c>
      <c r="Y946" s="106">
        <v>3</v>
      </c>
      <c r="Z946" s="252" t="s">
        <v>39</v>
      </c>
      <c r="AA946" s="98">
        <v>107</v>
      </c>
      <c r="AB946" s="378">
        <v>321</v>
      </c>
      <c r="AC946" s="377"/>
    </row>
    <row r="947" spans="1:29" ht="16.5" hidden="1" thickBot="1">
      <c r="A947" s="533" t="s">
        <v>2727</v>
      </c>
      <c r="B947" s="533">
        <v>23</v>
      </c>
      <c r="C947" s="533" t="s">
        <v>682</v>
      </c>
      <c r="D947" s="572" t="s">
        <v>2145</v>
      </c>
      <c r="E947" s="571" t="str">
        <f t="shared" si="900"/>
        <v xml:space="preserve"> DIFFUSERS, REGISTERS, AND GRILLES</v>
      </c>
      <c r="F947" s="533" t="str">
        <f t="shared" si="846"/>
        <v>ME</v>
      </c>
      <c r="G947" s="533" t="s">
        <v>2722</v>
      </c>
      <c r="H947" s="533">
        <v>946</v>
      </c>
      <c r="I947" s="533" t="s">
        <v>771</v>
      </c>
      <c r="J947" s="533" t="str">
        <f t="shared" si="902"/>
        <v>Supply diffusers 600x600</v>
      </c>
      <c r="K947" s="137" t="s">
        <v>20</v>
      </c>
      <c r="L947" s="106" t="s">
        <v>774</v>
      </c>
      <c r="M947" s="253">
        <v>1</v>
      </c>
      <c r="N947" s="98" t="s">
        <v>39</v>
      </c>
      <c r="O947" s="378">
        <v>138</v>
      </c>
      <c r="P947" s="25">
        <f t="shared" si="901"/>
        <v>138</v>
      </c>
      <c r="Q947" s="158"/>
      <c r="R947" s="158"/>
      <c r="X947" s="137" t="s">
        <v>774</v>
      </c>
      <c r="Y947" s="106">
        <v>1</v>
      </c>
      <c r="Z947" s="253" t="s">
        <v>39</v>
      </c>
      <c r="AA947" s="98">
        <v>138</v>
      </c>
      <c r="AB947" s="378">
        <v>138</v>
      </c>
      <c r="AC947" s="377"/>
    </row>
    <row r="948" spans="1:29" ht="15.75" hidden="1">
      <c r="A948" s="533" t="s">
        <v>2727</v>
      </c>
      <c r="B948" s="533">
        <v>23</v>
      </c>
      <c r="C948" s="533" t="s">
        <v>682</v>
      </c>
      <c r="D948" s="572" t="s">
        <v>2145</v>
      </c>
      <c r="E948" s="571" t="str">
        <f t="shared" si="900"/>
        <v xml:space="preserve"> DIFFUSERS, REGISTERS, AND GRILLES</v>
      </c>
      <c r="F948" s="533" t="str">
        <f t="shared" si="846"/>
        <v>ME</v>
      </c>
      <c r="G948" s="533" t="s">
        <v>2722</v>
      </c>
      <c r="H948" s="533">
        <v>947</v>
      </c>
      <c r="I948" s="533" t="s">
        <v>771</v>
      </c>
      <c r="J948" s="533" t="str">
        <f t="shared" si="902"/>
        <v>Supply diffusers 600x600</v>
      </c>
      <c r="K948" s="248" t="s">
        <v>21</v>
      </c>
      <c r="L948" s="233" t="s">
        <v>775</v>
      </c>
      <c r="M948" s="249">
        <v>7</v>
      </c>
      <c r="N948" s="236" t="s">
        <v>39</v>
      </c>
      <c r="O948" s="378"/>
      <c r="P948" s="25">
        <f t="shared" si="901"/>
        <v>0</v>
      </c>
      <c r="Q948" s="158"/>
      <c r="R948" s="158"/>
      <c r="X948" s="248" t="s">
        <v>775</v>
      </c>
      <c r="Y948" s="233">
        <v>7</v>
      </c>
      <c r="Z948" s="249" t="s">
        <v>39</v>
      </c>
      <c r="AA948" s="236"/>
      <c r="AB948" s="378">
        <v>0</v>
      </c>
      <c r="AC948" s="377"/>
    </row>
    <row r="949" spans="1:29" ht="15.75" hidden="1">
      <c r="A949" s="533" t="s">
        <v>2727</v>
      </c>
      <c r="B949" s="533">
        <v>23</v>
      </c>
      <c r="C949" s="533" t="s">
        <v>682</v>
      </c>
      <c r="D949" s="572" t="s">
        <v>2145</v>
      </c>
      <c r="E949" s="571" t="str">
        <f t="shared" si="900"/>
        <v xml:space="preserve"> DIFFUSERS, REGISTERS, AND GRILLES</v>
      </c>
      <c r="F949" s="533" t="str">
        <f t="shared" si="846"/>
        <v>ME</v>
      </c>
      <c r="G949" s="533" t="s">
        <v>2722</v>
      </c>
      <c r="H949" s="533">
        <v>948</v>
      </c>
      <c r="I949" s="533" t="s">
        <v>771</v>
      </c>
      <c r="J949" s="533" t="str">
        <f t="shared" si="902"/>
        <v>Supply diffusers 600x600</v>
      </c>
      <c r="K949" s="248" t="s">
        <v>45</v>
      </c>
      <c r="L949" s="233" t="s">
        <v>776</v>
      </c>
      <c r="M949" s="249">
        <v>5</v>
      </c>
      <c r="N949" s="236" t="s">
        <v>39</v>
      </c>
      <c r="O949" s="378"/>
      <c r="P949" s="25">
        <f t="shared" si="901"/>
        <v>0</v>
      </c>
      <c r="Q949" s="158"/>
      <c r="R949" s="158"/>
      <c r="X949" s="248" t="s">
        <v>776</v>
      </c>
      <c r="Y949" s="233">
        <v>5</v>
      </c>
      <c r="Z949" s="249" t="s">
        <v>39</v>
      </c>
      <c r="AA949" s="236"/>
      <c r="AB949" s="378">
        <v>0</v>
      </c>
      <c r="AC949" s="377"/>
    </row>
    <row r="950" spans="1:29" ht="15.75" hidden="1">
      <c r="A950" s="533" t="s">
        <v>2727</v>
      </c>
      <c r="B950" s="533">
        <v>23</v>
      </c>
      <c r="C950" s="533" t="s">
        <v>682</v>
      </c>
      <c r="D950" s="572" t="s">
        <v>2145</v>
      </c>
      <c r="E950" s="571" t="str">
        <f t="shared" si="900"/>
        <v xml:space="preserve"> DIFFUSERS, REGISTERS, AND GRILLES</v>
      </c>
      <c r="F950" s="533" t="str">
        <f t="shared" si="846"/>
        <v>ME</v>
      </c>
      <c r="G950" s="533" t="s">
        <v>2722</v>
      </c>
      <c r="H950" s="533">
        <v>949</v>
      </c>
      <c r="I950" s="533" t="s">
        <v>771</v>
      </c>
      <c r="J950" s="533" t="str">
        <f t="shared" si="902"/>
        <v>Supply diffusers 600x600</v>
      </c>
      <c r="K950" s="137" t="s">
        <v>21</v>
      </c>
      <c r="L950" s="106" t="s">
        <v>777</v>
      </c>
      <c r="M950" s="101">
        <v>2</v>
      </c>
      <c r="N950" s="98" t="s">
        <v>39</v>
      </c>
      <c r="O950" s="384">
        <v>188</v>
      </c>
      <c r="P950" s="25">
        <f t="shared" si="901"/>
        <v>376</v>
      </c>
      <c r="Q950" s="158"/>
      <c r="R950" s="158"/>
      <c r="X950" s="481" t="s">
        <v>777</v>
      </c>
      <c r="Y950" s="482">
        <v>2</v>
      </c>
      <c r="Z950" s="483" t="s">
        <v>39</v>
      </c>
      <c r="AA950" s="484">
        <v>188</v>
      </c>
      <c r="AB950" s="384">
        <v>376</v>
      </c>
      <c r="AC950" s="384"/>
    </row>
    <row r="951" spans="1:29" ht="15.75" hidden="1">
      <c r="A951" s="533" t="s">
        <v>2727</v>
      </c>
      <c r="B951" s="533">
        <v>23</v>
      </c>
      <c r="C951" s="533" t="s">
        <v>682</v>
      </c>
      <c r="D951" s="572" t="s">
        <v>2145</v>
      </c>
      <c r="E951" s="571" t="str">
        <f t="shared" si="900"/>
        <v xml:space="preserve"> DIFFUSERS, REGISTERS, AND GRILLES</v>
      </c>
      <c r="F951" s="533" t="str">
        <f t="shared" si="846"/>
        <v>ME</v>
      </c>
      <c r="G951" s="533" t="s">
        <v>2725</v>
      </c>
      <c r="H951" s="533">
        <v>950</v>
      </c>
      <c r="I951" s="533" t="s">
        <v>771</v>
      </c>
      <c r="J951" s="533" t="str">
        <f>L951</f>
        <v>Return diffusers 600x600</v>
      </c>
      <c r="K951" s="137"/>
      <c r="L951" s="104" t="s">
        <v>778</v>
      </c>
      <c r="M951" s="101"/>
      <c r="N951" s="98"/>
      <c r="O951" s="377">
        <v>0</v>
      </c>
      <c r="P951" s="98"/>
      <c r="Q951" s="158"/>
      <c r="R951" s="158"/>
      <c r="X951" s="137" t="s">
        <v>778</v>
      </c>
      <c r="Y951" s="104"/>
      <c r="Z951" s="101"/>
      <c r="AA951" s="98">
        <v>0</v>
      </c>
      <c r="AB951" s="377"/>
      <c r="AC951" s="377"/>
    </row>
    <row r="952" spans="1:29" ht="15.75" hidden="1">
      <c r="A952" s="533" t="s">
        <v>2727</v>
      </c>
      <c r="B952" s="533">
        <v>23</v>
      </c>
      <c r="C952" s="533" t="s">
        <v>682</v>
      </c>
      <c r="D952" s="572" t="s">
        <v>2145</v>
      </c>
      <c r="E952" s="571" t="str">
        <f t="shared" si="900"/>
        <v xml:space="preserve"> DIFFUSERS, REGISTERS, AND GRILLES</v>
      </c>
      <c r="F952" s="533" t="str">
        <f t="shared" si="846"/>
        <v>ME</v>
      </c>
      <c r="G952" s="533" t="s">
        <v>2722</v>
      </c>
      <c r="H952" s="533">
        <v>951</v>
      </c>
      <c r="I952" s="533" t="s">
        <v>771</v>
      </c>
      <c r="J952" s="533" t="str">
        <f t="shared" si="902"/>
        <v>Return diffusers 600x600</v>
      </c>
      <c r="K952" s="137" t="s">
        <v>45</v>
      </c>
      <c r="L952" s="180" t="s">
        <v>562</v>
      </c>
      <c r="M952" s="254">
        <v>2</v>
      </c>
      <c r="N952" s="181" t="s">
        <v>39</v>
      </c>
      <c r="O952" s="377">
        <v>100</v>
      </c>
      <c r="P952" s="25">
        <f t="shared" ref="P952:P956" si="903">O952*M952</f>
        <v>200</v>
      </c>
      <c r="Q952" s="158"/>
      <c r="R952" s="158"/>
      <c r="X952" s="137" t="s">
        <v>562</v>
      </c>
      <c r="Y952" s="180">
        <v>2</v>
      </c>
      <c r="Z952" s="254" t="s">
        <v>39</v>
      </c>
      <c r="AA952" s="181">
        <v>100</v>
      </c>
      <c r="AB952" s="377">
        <v>200</v>
      </c>
      <c r="AC952" s="377"/>
    </row>
    <row r="953" spans="1:29" ht="16.5" hidden="1" thickBot="1">
      <c r="A953" s="533" t="s">
        <v>2727</v>
      </c>
      <c r="B953" s="533">
        <v>23</v>
      </c>
      <c r="C953" s="533" t="s">
        <v>682</v>
      </c>
      <c r="D953" s="572" t="s">
        <v>2145</v>
      </c>
      <c r="E953" s="571" t="str">
        <f t="shared" si="900"/>
        <v xml:space="preserve"> DIFFUSERS, REGISTERS, AND GRILLES</v>
      </c>
      <c r="F953" s="533" t="str">
        <f t="shared" si="846"/>
        <v>ME</v>
      </c>
      <c r="G953" s="533" t="s">
        <v>2722</v>
      </c>
      <c r="H953" s="533">
        <v>952</v>
      </c>
      <c r="I953" s="533" t="s">
        <v>771</v>
      </c>
      <c r="J953" s="533" t="str">
        <f t="shared" si="902"/>
        <v>Return diffusers 600x600</v>
      </c>
      <c r="K953" s="137" t="s">
        <v>48</v>
      </c>
      <c r="L953" s="180" t="s">
        <v>774</v>
      </c>
      <c r="M953" s="255">
        <v>4</v>
      </c>
      <c r="N953" s="181" t="s">
        <v>39</v>
      </c>
      <c r="O953" s="377">
        <v>107</v>
      </c>
      <c r="P953" s="25">
        <f t="shared" si="903"/>
        <v>428</v>
      </c>
      <c r="Q953" s="158"/>
      <c r="R953" s="158"/>
      <c r="X953" s="137" t="s">
        <v>774</v>
      </c>
      <c r="Y953" s="180">
        <v>4</v>
      </c>
      <c r="Z953" s="255" t="s">
        <v>39</v>
      </c>
      <c r="AA953" s="181">
        <v>107</v>
      </c>
      <c r="AB953" s="377">
        <v>428</v>
      </c>
      <c r="AC953" s="377"/>
    </row>
    <row r="954" spans="1:29" ht="15.75" hidden="1">
      <c r="A954" s="533" t="s">
        <v>2727</v>
      </c>
      <c r="B954" s="533">
        <v>23</v>
      </c>
      <c r="C954" s="533" t="s">
        <v>682</v>
      </c>
      <c r="D954" s="572" t="s">
        <v>2145</v>
      </c>
      <c r="E954" s="571" t="str">
        <f t="shared" si="900"/>
        <v xml:space="preserve"> DIFFUSERS, REGISTERS, AND GRILLES</v>
      </c>
      <c r="F954" s="533" t="str">
        <f t="shared" ref="F954:F1017" si="904">VLOOKUP(D:D,trade,3,FALSE)</f>
        <v>ME</v>
      </c>
      <c r="G954" s="533" t="s">
        <v>2722</v>
      </c>
      <c r="H954" s="533">
        <v>953</v>
      </c>
      <c r="I954" s="533" t="s">
        <v>771</v>
      </c>
      <c r="J954" s="533" t="str">
        <f t="shared" si="902"/>
        <v>Return diffusers 600x600</v>
      </c>
      <c r="K954" s="248" t="s">
        <v>77</v>
      </c>
      <c r="L954" s="256" t="s">
        <v>775</v>
      </c>
      <c r="M954" s="257">
        <v>10</v>
      </c>
      <c r="N954" s="258" t="s">
        <v>39</v>
      </c>
      <c r="O954" s="377"/>
      <c r="P954" s="25">
        <f t="shared" si="903"/>
        <v>0</v>
      </c>
      <c r="Q954" s="158"/>
      <c r="R954" s="158"/>
      <c r="X954" s="248" t="s">
        <v>775</v>
      </c>
      <c r="Y954" s="256">
        <v>10</v>
      </c>
      <c r="Z954" s="257" t="s">
        <v>39</v>
      </c>
      <c r="AA954" s="258"/>
      <c r="AB954" s="377"/>
      <c r="AC954" s="377"/>
    </row>
    <row r="955" spans="1:29" ht="15.75" hidden="1">
      <c r="A955" s="533" t="s">
        <v>2727</v>
      </c>
      <c r="B955" s="533">
        <v>23</v>
      </c>
      <c r="C955" s="533" t="s">
        <v>682</v>
      </c>
      <c r="D955" s="572" t="s">
        <v>2145</v>
      </c>
      <c r="E955" s="571" t="str">
        <f t="shared" si="900"/>
        <v xml:space="preserve"> DIFFUSERS, REGISTERS, AND GRILLES</v>
      </c>
      <c r="F955" s="533" t="str">
        <f t="shared" si="904"/>
        <v>ME</v>
      </c>
      <c r="G955" s="533" t="s">
        <v>2722</v>
      </c>
      <c r="H955" s="533">
        <v>954</v>
      </c>
      <c r="I955" s="533" t="s">
        <v>771</v>
      </c>
      <c r="J955" s="533" t="str">
        <f t="shared" si="902"/>
        <v>Return diffusers 600x600</v>
      </c>
      <c r="K955" s="248" t="s">
        <v>78</v>
      </c>
      <c r="L955" s="256" t="s">
        <v>776</v>
      </c>
      <c r="M955" s="257">
        <v>1</v>
      </c>
      <c r="N955" s="258" t="s">
        <v>39</v>
      </c>
      <c r="O955" s="377"/>
      <c r="P955" s="25">
        <f t="shared" si="903"/>
        <v>0</v>
      </c>
      <c r="Q955" s="158"/>
      <c r="R955" s="158"/>
      <c r="X955" s="248" t="s">
        <v>776</v>
      </c>
      <c r="Y955" s="256">
        <v>1</v>
      </c>
      <c r="Z955" s="257" t="s">
        <v>39</v>
      </c>
      <c r="AA955" s="258"/>
      <c r="AB955" s="377"/>
      <c r="AC955" s="377"/>
    </row>
    <row r="956" spans="1:29" ht="15.75" hidden="1">
      <c r="A956" s="533" t="s">
        <v>2727</v>
      </c>
      <c r="B956" s="533">
        <v>23</v>
      </c>
      <c r="C956" s="533" t="s">
        <v>682</v>
      </c>
      <c r="D956" s="572" t="s">
        <v>2145</v>
      </c>
      <c r="E956" s="571" t="str">
        <f t="shared" si="900"/>
        <v xml:space="preserve"> DIFFUSERS, REGISTERS, AND GRILLES</v>
      </c>
      <c r="F956" s="533" t="str">
        <f t="shared" si="904"/>
        <v>ME</v>
      </c>
      <c r="G956" s="533" t="s">
        <v>2722</v>
      </c>
      <c r="H956" s="533">
        <v>955</v>
      </c>
      <c r="I956" s="533" t="s">
        <v>771</v>
      </c>
      <c r="J956" s="533" t="str">
        <f t="shared" si="902"/>
        <v>Return diffusers 600x600</v>
      </c>
      <c r="K956" s="137" t="s">
        <v>50</v>
      </c>
      <c r="L956" s="180" t="s">
        <v>777</v>
      </c>
      <c r="M956" s="166">
        <v>1</v>
      </c>
      <c r="N956" s="181" t="s">
        <v>39</v>
      </c>
      <c r="O956" s="384">
        <v>188</v>
      </c>
      <c r="P956" s="25">
        <f t="shared" si="903"/>
        <v>188</v>
      </c>
      <c r="Q956" s="158"/>
      <c r="R956" s="158"/>
      <c r="X956" s="481" t="s">
        <v>777</v>
      </c>
      <c r="Y956" s="485">
        <v>1</v>
      </c>
      <c r="Z956" s="486" t="s">
        <v>39</v>
      </c>
      <c r="AA956" s="487">
        <v>188</v>
      </c>
      <c r="AB956" s="384">
        <v>188</v>
      </c>
      <c r="AC956" s="384"/>
    </row>
    <row r="957" spans="1:29" ht="15.75" hidden="1">
      <c r="A957" s="533" t="s">
        <v>2727</v>
      </c>
      <c r="B957" s="533">
        <v>23</v>
      </c>
      <c r="C957" s="533" t="s">
        <v>682</v>
      </c>
      <c r="D957" s="572" t="s">
        <v>2145</v>
      </c>
      <c r="E957" s="571" t="str">
        <f t="shared" si="900"/>
        <v xml:space="preserve"> DIFFUSERS, REGISTERS, AND GRILLES</v>
      </c>
      <c r="F957" s="533" t="str">
        <f t="shared" si="904"/>
        <v>ME</v>
      </c>
      <c r="G957" s="533" t="s">
        <v>2725</v>
      </c>
      <c r="H957" s="533">
        <v>956</v>
      </c>
      <c r="I957" s="533" t="s">
        <v>771</v>
      </c>
      <c r="J957" s="533" t="str">
        <f>L957</f>
        <v>Exhaust diffusers 600x600</v>
      </c>
      <c r="K957" s="248"/>
      <c r="L957" s="250" t="s">
        <v>779</v>
      </c>
      <c r="M957" s="249"/>
      <c r="N957" s="236"/>
      <c r="O957" s="377">
        <v>0</v>
      </c>
      <c r="P957" s="98"/>
      <c r="Q957" s="158"/>
      <c r="R957" s="158"/>
      <c r="X957" s="248" t="s">
        <v>779</v>
      </c>
      <c r="Y957" s="250"/>
      <c r="Z957" s="249"/>
      <c r="AA957" s="236">
        <v>0</v>
      </c>
      <c r="AB957" s="377"/>
      <c r="AC957" s="377"/>
    </row>
    <row r="958" spans="1:29" ht="15.75" hidden="1">
      <c r="A958" s="533" t="s">
        <v>2727</v>
      </c>
      <c r="B958" s="533">
        <v>23</v>
      </c>
      <c r="C958" s="533" t="s">
        <v>682</v>
      </c>
      <c r="D958" s="572" t="s">
        <v>2145</v>
      </c>
      <c r="E958" s="571" t="str">
        <f t="shared" si="900"/>
        <v xml:space="preserve"> DIFFUSERS, REGISTERS, AND GRILLES</v>
      </c>
      <c r="F958" s="533" t="str">
        <f t="shared" si="904"/>
        <v>ME</v>
      </c>
      <c r="G958" s="533" t="s">
        <v>2722</v>
      </c>
      <c r="H958" s="533">
        <v>957</v>
      </c>
      <c r="I958" s="533" t="s">
        <v>771</v>
      </c>
      <c r="J958" s="533" t="str">
        <f t="shared" si="902"/>
        <v>Exhaust diffusers 600x600</v>
      </c>
      <c r="K958" s="248" t="s">
        <v>304</v>
      </c>
      <c r="L958" s="233" t="s">
        <v>562</v>
      </c>
      <c r="M958" s="249">
        <v>9</v>
      </c>
      <c r="N958" s="236" t="s">
        <v>39</v>
      </c>
      <c r="O958" s="377"/>
      <c r="P958" s="25">
        <f t="shared" ref="P958:P961" si="905">O958*M958</f>
        <v>0</v>
      </c>
      <c r="Q958" s="158"/>
      <c r="R958" s="158"/>
      <c r="X958" s="248" t="s">
        <v>562</v>
      </c>
      <c r="Y958" s="233">
        <v>9</v>
      </c>
      <c r="Z958" s="249" t="s">
        <v>39</v>
      </c>
      <c r="AA958" s="236"/>
      <c r="AB958" s="377">
        <v>0</v>
      </c>
      <c r="AC958" s="377"/>
    </row>
    <row r="959" spans="1:29" ht="15.75" hidden="1">
      <c r="A959" s="533" t="s">
        <v>2727</v>
      </c>
      <c r="B959" s="533">
        <v>23</v>
      </c>
      <c r="C959" s="533" t="s">
        <v>682</v>
      </c>
      <c r="D959" s="572" t="s">
        <v>2145</v>
      </c>
      <c r="E959" s="571" t="str">
        <f t="shared" si="900"/>
        <v xml:space="preserve"> DIFFUSERS, REGISTERS, AND GRILLES</v>
      </c>
      <c r="F959" s="533" t="str">
        <f t="shared" si="904"/>
        <v>ME</v>
      </c>
      <c r="G959" s="533" t="s">
        <v>2722</v>
      </c>
      <c r="H959" s="533">
        <v>958</v>
      </c>
      <c r="I959" s="533" t="s">
        <v>771</v>
      </c>
      <c r="J959" s="533" t="str">
        <f t="shared" si="902"/>
        <v>Exhaust diffusers 600x600</v>
      </c>
      <c r="K959" s="248" t="s">
        <v>306</v>
      </c>
      <c r="L959" s="233" t="s">
        <v>774</v>
      </c>
      <c r="M959" s="249">
        <v>6</v>
      </c>
      <c r="N959" s="236" t="s">
        <v>39</v>
      </c>
      <c r="O959" s="377"/>
      <c r="P959" s="25">
        <f t="shared" si="905"/>
        <v>0</v>
      </c>
      <c r="Q959" s="158"/>
      <c r="R959" s="158"/>
      <c r="X959" s="248" t="s">
        <v>774</v>
      </c>
      <c r="Y959" s="233">
        <v>6</v>
      </c>
      <c r="Z959" s="249" t="s">
        <v>39</v>
      </c>
      <c r="AA959" s="236"/>
      <c r="AB959" s="377">
        <v>0</v>
      </c>
      <c r="AC959" s="377"/>
    </row>
    <row r="960" spans="1:29" ht="15.75" hidden="1">
      <c r="A960" s="533" t="s">
        <v>2727</v>
      </c>
      <c r="B960" s="533">
        <v>23</v>
      </c>
      <c r="C960" s="533" t="s">
        <v>682</v>
      </c>
      <c r="D960" s="572" t="s">
        <v>2145</v>
      </c>
      <c r="E960" s="571" t="str">
        <f t="shared" si="900"/>
        <v xml:space="preserve"> DIFFUSERS, REGISTERS, AND GRILLES</v>
      </c>
      <c r="F960" s="533" t="str">
        <f t="shared" si="904"/>
        <v>ME</v>
      </c>
      <c r="G960" s="533" t="s">
        <v>2722</v>
      </c>
      <c r="H960" s="533">
        <v>959</v>
      </c>
      <c r="I960" s="533" t="s">
        <v>771</v>
      </c>
      <c r="J960" s="533" t="str">
        <f t="shared" si="902"/>
        <v>Exhaust diffusers 600x600</v>
      </c>
      <c r="K960" s="248" t="s">
        <v>13</v>
      </c>
      <c r="L960" s="233" t="s">
        <v>776</v>
      </c>
      <c r="M960" s="249">
        <v>3</v>
      </c>
      <c r="N960" s="236" t="s">
        <v>39</v>
      </c>
      <c r="O960" s="377"/>
      <c r="P960" s="25">
        <f t="shared" si="905"/>
        <v>0</v>
      </c>
      <c r="Q960" s="158"/>
      <c r="R960" s="158"/>
      <c r="X960" s="248" t="s">
        <v>776</v>
      </c>
      <c r="Y960" s="233">
        <v>3</v>
      </c>
      <c r="Z960" s="249" t="s">
        <v>39</v>
      </c>
      <c r="AA960" s="236"/>
      <c r="AB960" s="377">
        <v>0</v>
      </c>
      <c r="AC960" s="377"/>
    </row>
    <row r="961" spans="1:29" ht="15.75" hidden="1">
      <c r="A961" s="533" t="s">
        <v>2727</v>
      </c>
      <c r="B961" s="533">
        <v>23</v>
      </c>
      <c r="C961" s="533" t="s">
        <v>682</v>
      </c>
      <c r="D961" s="572" t="s">
        <v>2145</v>
      </c>
      <c r="E961" s="571" t="str">
        <f t="shared" si="900"/>
        <v xml:space="preserve"> DIFFUSERS, REGISTERS, AND GRILLES</v>
      </c>
      <c r="F961" s="533" t="str">
        <f t="shared" si="904"/>
        <v>ME</v>
      </c>
      <c r="G961" s="533" t="s">
        <v>2722</v>
      </c>
      <c r="H961" s="533">
        <v>960</v>
      </c>
      <c r="I961" s="533" t="s">
        <v>771</v>
      </c>
      <c r="J961" s="533" t="str">
        <f t="shared" si="902"/>
        <v>Exhaust diffusers 600x600</v>
      </c>
      <c r="K961" s="248" t="s">
        <v>15</v>
      </c>
      <c r="L961" s="233" t="s">
        <v>777</v>
      </c>
      <c r="M961" s="249">
        <v>1</v>
      </c>
      <c r="N961" s="236" t="s">
        <v>39</v>
      </c>
      <c r="O961" s="377"/>
      <c r="P961" s="25">
        <f t="shared" si="905"/>
        <v>0</v>
      </c>
      <c r="Q961" s="158"/>
      <c r="R961" s="158"/>
      <c r="X961" s="248" t="s">
        <v>777</v>
      </c>
      <c r="Y961" s="233">
        <v>1</v>
      </c>
      <c r="Z961" s="249" t="s">
        <v>39</v>
      </c>
      <c r="AA961" s="236"/>
      <c r="AB961" s="377">
        <v>0</v>
      </c>
      <c r="AC961" s="377"/>
    </row>
    <row r="962" spans="1:29" ht="15.75" hidden="1">
      <c r="A962" s="533" t="s">
        <v>2727</v>
      </c>
      <c r="B962" s="533">
        <v>23</v>
      </c>
      <c r="C962" s="533" t="s">
        <v>682</v>
      </c>
      <c r="D962" s="572" t="s">
        <v>2145</v>
      </c>
      <c r="E962" s="571" t="str">
        <f t="shared" si="900"/>
        <v xml:space="preserve"> DIFFUSERS, REGISTERS, AND GRILLES</v>
      </c>
      <c r="F962" s="533" t="str">
        <f t="shared" si="904"/>
        <v>ME</v>
      </c>
      <c r="G962" s="533" t="s">
        <v>2725</v>
      </c>
      <c r="H962" s="533">
        <v>961</v>
      </c>
      <c r="I962" s="533" t="str">
        <f t="shared" ref="I962" si="906">L962</f>
        <v>Registers</v>
      </c>
      <c r="J962" s="533" t="str">
        <f t="shared" ref="J962:J963" si="907">L962</f>
        <v>Registers</v>
      </c>
      <c r="K962" s="137"/>
      <c r="L962" s="104" t="s">
        <v>780</v>
      </c>
      <c r="M962" s="101"/>
      <c r="N962" s="98"/>
      <c r="O962" s="377">
        <v>0</v>
      </c>
      <c r="P962" s="98"/>
      <c r="Q962" s="158"/>
      <c r="R962" s="158"/>
      <c r="X962" s="137" t="s">
        <v>780</v>
      </c>
      <c r="Y962" s="104"/>
      <c r="Z962" s="101"/>
      <c r="AA962" s="98">
        <v>0</v>
      </c>
      <c r="AB962" s="377"/>
      <c r="AC962" s="377"/>
    </row>
    <row r="963" spans="1:29" ht="15.75" hidden="1">
      <c r="A963" s="533" t="s">
        <v>2727</v>
      </c>
      <c r="B963" s="533">
        <v>23</v>
      </c>
      <c r="C963" s="533" t="s">
        <v>682</v>
      </c>
      <c r="D963" s="572" t="s">
        <v>2145</v>
      </c>
      <c r="E963" s="571" t="str">
        <f t="shared" si="900"/>
        <v xml:space="preserve"> DIFFUSERS, REGISTERS, AND GRILLES</v>
      </c>
      <c r="F963" s="533" t="str">
        <f t="shared" si="904"/>
        <v>ME</v>
      </c>
      <c r="G963" s="533" t="s">
        <v>2725</v>
      </c>
      <c r="H963" s="533">
        <v>962</v>
      </c>
      <c r="I963" s="533" t="s">
        <v>780</v>
      </c>
      <c r="J963" s="533" t="str">
        <f t="shared" si="907"/>
        <v>Supply registers</v>
      </c>
      <c r="K963" s="137"/>
      <c r="L963" s="104" t="s">
        <v>781</v>
      </c>
      <c r="M963" s="101"/>
      <c r="N963" s="98"/>
      <c r="O963" s="377">
        <v>0</v>
      </c>
      <c r="P963" s="98"/>
      <c r="Q963" s="158"/>
      <c r="R963" s="158"/>
      <c r="X963" s="137" t="s">
        <v>781</v>
      </c>
      <c r="Y963" s="104"/>
      <c r="Z963" s="101"/>
      <c r="AA963" s="98">
        <v>0</v>
      </c>
      <c r="AB963" s="377"/>
      <c r="AC963" s="377"/>
    </row>
    <row r="964" spans="1:29" ht="16.5" hidden="1" thickBot="1">
      <c r="A964" s="533" t="s">
        <v>2727</v>
      </c>
      <c r="B964" s="533">
        <v>23</v>
      </c>
      <c r="C964" s="533" t="s">
        <v>682</v>
      </c>
      <c r="D964" s="572" t="s">
        <v>2145</v>
      </c>
      <c r="E964" s="571" t="str">
        <f t="shared" si="900"/>
        <v xml:space="preserve"> DIFFUSERS, REGISTERS, AND GRILLES</v>
      </c>
      <c r="F964" s="533" t="str">
        <f t="shared" si="904"/>
        <v>ME</v>
      </c>
      <c r="G964" s="533" t="s">
        <v>2722</v>
      </c>
      <c r="H964" s="533">
        <v>963</v>
      </c>
      <c r="I964" s="533" t="s">
        <v>780</v>
      </c>
      <c r="J964" s="533" t="str">
        <f t="shared" ref="J964:J969" si="908">J963</f>
        <v>Supply registers</v>
      </c>
      <c r="K964" s="137" t="s">
        <v>13</v>
      </c>
      <c r="L964" s="189" t="s">
        <v>782</v>
      </c>
      <c r="M964" s="259">
        <v>6</v>
      </c>
      <c r="N964" s="167" t="s">
        <v>39</v>
      </c>
      <c r="O964" s="377">
        <v>44</v>
      </c>
      <c r="P964" s="25">
        <f t="shared" ref="P964:P969" si="909">O964*M964</f>
        <v>264</v>
      </c>
      <c r="Q964" s="158"/>
      <c r="R964" s="158"/>
      <c r="X964" s="137" t="s">
        <v>782</v>
      </c>
      <c r="Y964" s="189">
        <v>6</v>
      </c>
      <c r="Z964" s="259" t="s">
        <v>39</v>
      </c>
      <c r="AA964" s="167">
        <v>44</v>
      </c>
      <c r="AB964" s="377">
        <v>264</v>
      </c>
      <c r="AC964" s="377"/>
    </row>
    <row r="965" spans="1:29" ht="15.75" hidden="1">
      <c r="A965" s="533" t="s">
        <v>2727</v>
      </c>
      <c r="B965" s="533">
        <v>23</v>
      </c>
      <c r="C965" s="533" t="s">
        <v>682</v>
      </c>
      <c r="D965" s="572" t="s">
        <v>2145</v>
      </c>
      <c r="E965" s="571" t="str">
        <f t="shared" si="900"/>
        <v xml:space="preserve"> DIFFUSERS, REGISTERS, AND GRILLES</v>
      </c>
      <c r="F965" s="533" t="str">
        <f t="shared" si="904"/>
        <v>ME</v>
      </c>
      <c r="G965" s="533" t="s">
        <v>2722</v>
      </c>
      <c r="H965" s="533">
        <v>964</v>
      </c>
      <c r="I965" s="533" t="s">
        <v>780</v>
      </c>
      <c r="J965" s="533" t="str">
        <f t="shared" si="908"/>
        <v>Supply registers</v>
      </c>
      <c r="K965" s="248" t="s">
        <v>19</v>
      </c>
      <c r="L965" s="242" t="s">
        <v>783</v>
      </c>
      <c r="M965" s="260">
        <v>2</v>
      </c>
      <c r="N965" s="261" t="s">
        <v>39</v>
      </c>
      <c r="O965" s="377"/>
      <c r="P965" s="25">
        <f t="shared" si="909"/>
        <v>0</v>
      </c>
      <c r="Q965" s="158"/>
      <c r="R965" s="158"/>
      <c r="X965" s="248" t="s">
        <v>783</v>
      </c>
      <c r="Y965" s="242">
        <v>2</v>
      </c>
      <c r="Z965" s="260" t="s">
        <v>39</v>
      </c>
      <c r="AA965" s="261"/>
      <c r="AB965" s="377">
        <v>0</v>
      </c>
      <c r="AC965" s="377"/>
    </row>
    <row r="966" spans="1:29" ht="15.75" hidden="1">
      <c r="A966" s="533" t="s">
        <v>2727</v>
      </c>
      <c r="B966" s="533">
        <v>23</v>
      </c>
      <c r="C966" s="533" t="s">
        <v>682</v>
      </c>
      <c r="D966" s="572" t="s">
        <v>2145</v>
      </c>
      <c r="E966" s="571" t="str">
        <f t="shared" si="900"/>
        <v xml:space="preserve"> DIFFUSERS, REGISTERS, AND GRILLES</v>
      </c>
      <c r="F966" s="533" t="str">
        <f t="shared" si="904"/>
        <v>ME</v>
      </c>
      <c r="G966" s="533" t="s">
        <v>2722</v>
      </c>
      <c r="H966" s="533">
        <v>965</v>
      </c>
      <c r="I966" s="533" t="s">
        <v>780</v>
      </c>
      <c r="J966" s="533" t="str">
        <f t="shared" si="908"/>
        <v>Supply registers</v>
      </c>
      <c r="K966" s="248" t="s">
        <v>20</v>
      </c>
      <c r="L966" s="242" t="s">
        <v>1080</v>
      </c>
      <c r="M966" s="260">
        <v>1</v>
      </c>
      <c r="N966" s="261" t="s">
        <v>39</v>
      </c>
      <c r="O966" s="377"/>
      <c r="P966" s="25">
        <f t="shared" si="909"/>
        <v>0</v>
      </c>
      <c r="Q966" s="158"/>
      <c r="R966" s="158"/>
      <c r="X966" s="248" t="s">
        <v>1080</v>
      </c>
      <c r="Y966" s="242">
        <v>1</v>
      </c>
      <c r="Z966" s="260" t="s">
        <v>39</v>
      </c>
      <c r="AA966" s="261"/>
      <c r="AB966" s="377">
        <v>0</v>
      </c>
      <c r="AC966" s="377"/>
    </row>
    <row r="967" spans="1:29" ht="16.5" hidden="1" thickBot="1">
      <c r="A967" s="533" t="s">
        <v>2727</v>
      </c>
      <c r="B967" s="533">
        <v>23</v>
      </c>
      <c r="C967" s="533" t="s">
        <v>682</v>
      </c>
      <c r="D967" s="572" t="s">
        <v>2145</v>
      </c>
      <c r="E967" s="571" t="str">
        <f t="shared" si="900"/>
        <v xml:space="preserve"> DIFFUSERS, REGISTERS, AND GRILLES</v>
      </c>
      <c r="F967" s="533" t="str">
        <f t="shared" si="904"/>
        <v>ME</v>
      </c>
      <c r="G967" s="533" t="s">
        <v>2722</v>
      </c>
      <c r="H967" s="533">
        <v>966</v>
      </c>
      <c r="I967" s="533" t="s">
        <v>780</v>
      </c>
      <c r="J967" s="533" t="str">
        <f t="shared" si="908"/>
        <v>Supply registers</v>
      </c>
      <c r="K967" s="137" t="s">
        <v>15</v>
      </c>
      <c r="L967" s="189" t="s">
        <v>1081</v>
      </c>
      <c r="M967" s="259">
        <v>2</v>
      </c>
      <c r="N967" s="167" t="s">
        <v>39</v>
      </c>
      <c r="O967" s="377">
        <v>63</v>
      </c>
      <c r="P967" s="25">
        <f t="shared" si="909"/>
        <v>126</v>
      </c>
      <c r="Q967" s="158"/>
      <c r="R967" s="158"/>
      <c r="X967" s="137" t="s">
        <v>1081</v>
      </c>
      <c r="Y967" s="189">
        <v>2</v>
      </c>
      <c r="Z967" s="259" t="s">
        <v>39</v>
      </c>
      <c r="AA967" s="167">
        <v>63</v>
      </c>
      <c r="AB967" s="377">
        <v>126</v>
      </c>
      <c r="AC967" s="377"/>
    </row>
    <row r="968" spans="1:29" ht="15.75" hidden="1">
      <c r="A968" s="533" t="s">
        <v>2727</v>
      </c>
      <c r="B968" s="533">
        <v>23</v>
      </c>
      <c r="C968" s="533" t="s">
        <v>682</v>
      </c>
      <c r="D968" s="572" t="s">
        <v>2145</v>
      </c>
      <c r="E968" s="571" t="str">
        <f t="shared" si="900"/>
        <v xml:space="preserve"> DIFFUSERS, REGISTERS, AND GRILLES</v>
      </c>
      <c r="F968" s="533" t="str">
        <f t="shared" si="904"/>
        <v>ME</v>
      </c>
      <c r="G968" s="533" t="s">
        <v>2722</v>
      </c>
      <c r="H968" s="533">
        <v>967</v>
      </c>
      <c r="I968" s="533" t="s">
        <v>780</v>
      </c>
      <c r="J968" s="533" t="str">
        <f t="shared" si="908"/>
        <v>Supply registers</v>
      </c>
      <c r="K968" s="647" t="s">
        <v>17</v>
      </c>
      <c r="L968" s="256" t="s">
        <v>1082</v>
      </c>
      <c r="M968" s="257">
        <v>4</v>
      </c>
      <c r="N968" s="261" t="s">
        <v>39</v>
      </c>
      <c r="O968" s="385"/>
      <c r="P968" s="25">
        <f t="shared" si="909"/>
        <v>0</v>
      </c>
      <c r="Q968" s="158"/>
      <c r="R968" s="158"/>
      <c r="X968" s="648" t="s">
        <v>1082</v>
      </c>
      <c r="Y968" s="649">
        <v>4</v>
      </c>
      <c r="Z968" s="488" t="s">
        <v>39</v>
      </c>
      <c r="AA968" s="489"/>
      <c r="AB968" s="385">
        <v>0</v>
      </c>
      <c r="AC968" s="385"/>
    </row>
    <row r="969" spans="1:29" ht="15.75" hidden="1">
      <c r="A969" s="533" t="s">
        <v>2727</v>
      </c>
      <c r="B969" s="533">
        <v>23</v>
      </c>
      <c r="C969" s="533" t="s">
        <v>682</v>
      </c>
      <c r="D969" s="572" t="s">
        <v>2145</v>
      </c>
      <c r="E969" s="571" t="str">
        <f t="shared" si="900"/>
        <v xml:space="preserve"> DIFFUSERS, REGISTERS, AND GRILLES</v>
      </c>
      <c r="F969" s="533" t="str">
        <f t="shared" si="904"/>
        <v>ME</v>
      </c>
      <c r="G969" s="533" t="s">
        <v>2722</v>
      </c>
      <c r="H969" s="533">
        <v>968</v>
      </c>
      <c r="I969" s="533" t="s">
        <v>780</v>
      </c>
      <c r="J969" s="533" t="str">
        <f t="shared" si="908"/>
        <v>Supply registers</v>
      </c>
      <c r="K969" s="248" t="s">
        <v>48</v>
      </c>
      <c r="L969" s="256" t="s">
        <v>1083</v>
      </c>
      <c r="M969" s="257">
        <v>1</v>
      </c>
      <c r="N969" s="261" t="s">
        <v>39</v>
      </c>
      <c r="O969" s="377"/>
      <c r="P969" s="25">
        <f t="shared" si="909"/>
        <v>0</v>
      </c>
      <c r="Q969" s="158"/>
      <c r="R969" s="158"/>
      <c r="X969" s="248" t="s">
        <v>1083</v>
      </c>
      <c r="Y969" s="256">
        <v>1</v>
      </c>
      <c r="Z969" s="257" t="s">
        <v>39</v>
      </c>
      <c r="AA969" s="261"/>
      <c r="AB969" s="377">
        <v>0</v>
      </c>
      <c r="AC969" s="377"/>
    </row>
    <row r="970" spans="1:29" ht="15.75" hidden="1">
      <c r="A970" s="533" t="s">
        <v>2727</v>
      </c>
      <c r="B970" s="533">
        <v>23</v>
      </c>
      <c r="C970" s="533" t="s">
        <v>682</v>
      </c>
      <c r="D970" s="572" t="s">
        <v>2145</v>
      </c>
      <c r="E970" s="571" t="str">
        <f t="shared" si="900"/>
        <v xml:space="preserve"> DIFFUSERS, REGISTERS, AND GRILLES</v>
      </c>
      <c r="F970" s="533" t="str">
        <f t="shared" si="904"/>
        <v>ME</v>
      </c>
      <c r="G970" s="533" t="s">
        <v>2725</v>
      </c>
      <c r="H970" s="533">
        <v>969</v>
      </c>
      <c r="I970" s="533" t="s">
        <v>780</v>
      </c>
      <c r="J970" s="533" t="str">
        <f>L970</f>
        <v>Return air registers</v>
      </c>
      <c r="K970" s="137"/>
      <c r="L970" s="104" t="s">
        <v>784</v>
      </c>
      <c r="M970" s="101"/>
      <c r="N970" s="98"/>
      <c r="O970" s="377">
        <v>0</v>
      </c>
      <c r="P970" s="98"/>
      <c r="Q970" s="158"/>
      <c r="R970" s="158"/>
      <c r="X970" s="137" t="s">
        <v>784</v>
      </c>
      <c r="Y970" s="104"/>
      <c r="Z970" s="101"/>
      <c r="AA970" s="98">
        <v>0</v>
      </c>
      <c r="AB970" s="377"/>
      <c r="AC970" s="377"/>
    </row>
    <row r="971" spans="1:29" ht="16.5" hidden="1" thickBot="1">
      <c r="A971" s="533" t="s">
        <v>2727</v>
      </c>
      <c r="B971" s="533">
        <v>23</v>
      </c>
      <c r="C971" s="533" t="s">
        <v>682</v>
      </c>
      <c r="D971" s="572" t="s">
        <v>2145</v>
      </c>
      <c r="E971" s="571" t="str">
        <f t="shared" si="900"/>
        <v xml:space="preserve"> DIFFUSERS, REGISTERS, AND GRILLES</v>
      </c>
      <c r="F971" s="533" t="str">
        <f t="shared" si="904"/>
        <v>ME</v>
      </c>
      <c r="G971" s="533" t="s">
        <v>2722</v>
      </c>
      <c r="H971" s="533">
        <v>970</v>
      </c>
      <c r="I971" s="533" t="s">
        <v>780</v>
      </c>
      <c r="J971" s="533" t="str">
        <f t="shared" ref="J971:J977" si="910">J970</f>
        <v>Return air registers</v>
      </c>
      <c r="K971" s="137" t="s">
        <v>17</v>
      </c>
      <c r="L971" s="180" t="s">
        <v>782</v>
      </c>
      <c r="M971" s="262">
        <v>6</v>
      </c>
      <c r="N971" s="181" t="s">
        <v>39</v>
      </c>
      <c r="O971" s="377">
        <v>44</v>
      </c>
      <c r="P971" s="25">
        <f t="shared" ref="P971:P977" si="911">O971*M971</f>
        <v>264</v>
      </c>
      <c r="Q971" s="158"/>
      <c r="R971" s="158"/>
      <c r="X971" s="137" t="s">
        <v>782</v>
      </c>
      <c r="Y971" s="180">
        <v>6</v>
      </c>
      <c r="Z971" s="262" t="s">
        <v>39</v>
      </c>
      <c r="AA971" s="181">
        <v>44</v>
      </c>
      <c r="AB971" s="377">
        <v>264</v>
      </c>
      <c r="AC971" s="377"/>
    </row>
    <row r="972" spans="1:29" ht="15.75" hidden="1">
      <c r="A972" s="533" t="s">
        <v>2727</v>
      </c>
      <c r="B972" s="533">
        <v>23</v>
      </c>
      <c r="C972" s="533" t="s">
        <v>682</v>
      </c>
      <c r="D972" s="572" t="s">
        <v>2145</v>
      </c>
      <c r="E972" s="571" t="str">
        <f t="shared" si="900"/>
        <v xml:space="preserve"> DIFFUSERS, REGISTERS, AND GRILLES</v>
      </c>
      <c r="F972" s="533" t="str">
        <f t="shared" si="904"/>
        <v>ME</v>
      </c>
      <c r="G972" s="533" t="s">
        <v>2722</v>
      </c>
      <c r="H972" s="533">
        <v>971</v>
      </c>
      <c r="I972" s="533" t="s">
        <v>780</v>
      </c>
      <c r="J972" s="533" t="str">
        <f t="shared" si="910"/>
        <v>Return air registers</v>
      </c>
      <c r="K972" s="248" t="s">
        <v>76</v>
      </c>
      <c r="L972" s="256" t="s">
        <v>783</v>
      </c>
      <c r="M972" s="257">
        <v>2</v>
      </c>
      <c r="N972" s="258" t="s">
        <v>39</v>
      </c>
      <c r="O972" s="377"/>
      <c r="P972" s="25">
        <f t="shared" si="911"/>
        <v>0</v>
      </c>
      <c r="Q972" s="158"/>
      <c r="R972" s="158"/>
      <c r="X972" s="248" t="s">
        <v>783</v>
      </c>
      <c r="Y972" s="256">
        <v>2</v>
      </c>
      <c r="Z972" s="257" t="s">
        <v>39</v>
      </c>
      <c r="AA972" s="258"/>
      <c r="AB972" s="377">
        <v>0</v>
      </c>
      <c r="AC972" s="377"/>
    </row>
    <row r="973" spans="1:29" ht="15.75" hidden="1">
      <c r="A973" s="533" t="s">
        <v>2727</v>
      </c>
      <c r="B973" s="533">
        <v>23</v>
      </c>
      <c r="C973" s="533" t="s">
        <v>682</v>
      </c>
      <c r="D973" s="572" t="s">
        <v>2145</v>
      </c>
      <c r="E973" s="571" t="str">
        <f t="shared" si="900"/>
        <v xml:space="preserve"> DIFFUSERS, REGISTERS, AND GRILLES</v>
      </c>
      <c r="F973" s="533" t="str">
        <f t="shared" si="904"/>
        <v>ME</v>
      </c>
      <c r="G973" s="533" t="s">
        <v>2722</v>
      </c>
      <c r="H973" s="533">
        <v>972</v>
      </c>
      <c r="I973" s="533" t="s">
        <v>780</v>
      </c>
      <c r="J973" s="533" t="str">
        <f t="shared" si="910"/>
        <v>Return air registers</v>
      </c>
      <c r="K973" s="248" t="s">
        <v>77</v>
      </c>
      <c r="L973" s="256" t="s">
        <v>786</v>
      </c>
      <c r="M973" s="257">
        <v>1</v>
      </c>
      <c r="N973" s="258" t="s">
        <v>39</v>
      </c>
      <c r="O973" s="377"/>
      <c r="P973" s="25">
        <f t="shared" si="911"/>
        <v>0</v>
      </c>
      <c r="Q973" s="158"/>
      <c r="R973" s="158"/>
      <c r="X973" s="248" t="s">
        <v>786</v>
      </c>
      <c r="Y973" s="256">
        <v>1</v>
      </c>
      <c r="Z973" s="257" t="s">
        <v>39</v>
      </c>
      <c r="AA973" s="258"/>
      <c r="AB973" s="377">
        <v>0</v>
      </c>
      <c r="AC973" s="377"/>
    </row>
    <row r="974" spans="1:29" ht="15.75" hidden="1">
      <c r="A974" s="533" t="s">
        <v>2727</v>
      </c>
      <c r="B974" s="533">
        <v>23</v>
      </c>
      <c r="C974" s="533" t="s">
        <v>682</v>
      </c>
      <c r="D974" s="572" t="s">
        <v>2145</v>
      </c>
      <c r="E974" s="571" t="str">
        <f t="shared" si="900"/>
        <v xml:space="preserve"> DIFFUSERS, REGISTERS, AND GRILLES</v>
      </c>
      <c r="F974" s="533" t="str">
        <f t="shared" si="904"/>
        <v>ME</v>
      </c>
      <c r="G974" s="533" t="s">
        <v>2722</v>
      </c>
      <c r="H974" s="533">
        <v>973</v>
      </c>
      <c r="I974" s="533" t="s">
        <v>780</v>
      </c>
      <c r="J974" s="533" t="str">
        <f t="shared" si="910"/>
        <v>Return air registers</v>
      </c>
      <c r="K974" s="248" t="s">
        <v>78</v>
      </c>
      <c r="L974" s="242" t="s">
        <v>1080</v>
      </c>
      <c r="M974" s="260">
        <v>1</v>
      </c>
      <c r="N974" s="261" t="s">
        <v>39</v>
      </c>
      <c r="O974" s="377"/>
      <c r="P974" s="25">
        <f t="shared" si="911"/>
        <v>0</v>
      </c>
      <c r="Q974" s="158"/>
      <c r="R974" s="158"/>
      <c r="X974" s="248" t="s">
        <v>1080</v>
      </c>
      <c r="Y974" s="242">
        <v>1</v>
      </c>
      <c r="Z974" s="260" t="s">
        <v>39</v>
      </c>
      <c r="AA974" s="261"/>
      <c r="AB974" s="377">
        <v>0</v>
      </c>
      <c r="AC974" s="377"/>
    </row>
    <row r="975" spans="1:29" ht="16.5" hidden="1" thickBot="1">
      <c r="A975" s="533" t="s">
        <v>2727</v>
      </c>
      <c r="B975" s="533">
        <v>23</v>
      </c>
      <c r="C975" s="533" t="s">
        <v>682</v>
      </c>
      <c r="D975" s="572" t="s">
        <v>2145</v>
      </c>
      <c r="E975" s="571" t="str">
        <f t="shared" si="900"/>
        <v xml:space="preserve"> DIFFUSERS, REGISTERS, AND GRILLES</v>
      </c>
      <c r="F975" s="533" t="str">
        <f t="shared" si="904"/>
        <v>ME</v>
      </c>
      <c r="G975" s="533" t="s">
        <v>2722</v>
      </c>
      <c r="H975" s="533">
        <v>974</v>
      </c>
      <c r="I975" s="533" t="s">
        <v>780</v>
      </c>
      <c r="J975" s="533" t="str">
        <f t="shared" si="910"/>
        <v>Return air registers</v>
      </c>
      <c r="K975" s="137" t="s">
        <v>19</v>
      </c>
      <c r="L975" s="189" t="s">
        <v>1081</v>
      </c>
      <c r="M975" s="259">
        <v>2</v>
      </c>
      <c r="N975" s="167" t="s">
        <v>39</v>
      </c>
      <c r="O975" s="377">
        <v>94</v>
      </c>
      <c r="P975" s="25">
        <f t="shared" si="911"/>
        <v>188</v>
      </c>
      <c r="Q975" s="158"/>
      <c r="R975" s="158"/>
      <c r="X975" s="137" t="s">
        <v>1081</v>
      </c>
      <c r="Y975" s="189">
        <v>2</v>
      </c>
      <c r="Z975" s="259" t="s">
        <v>39</v>
      </c>
      <c r="AA975" s="167">
        <v>94</v>
      </c>
      <c r="AB975" s="377">
        <v>188</v>
      </c>
      <c r="AC975" s="377"/>
    </row>
    <row r="976" spans="1:29" ht="15.75" hidden="1">
      <c r="A976" s="533" t="s">
        <v>2727</v>
      </c>
      <c r="B976" s="533">
        <v>23</v>
      </c>
      <c r="C976" s="533" t="s">
        <v>682</v>
      </c>
      <c r="D976" s="572" t="s">
        <v>2145</v>
      </c>
      <c r="E976" s="571" t="str">
        <f t="shared" si="900"/>
        <v xml:space="preserve"> DIFFUSERS, REGISTERS, AND GRILLES</v>
      </c>
      <c r="F976" s="533" t="str">
        <f t="shared" si="904"/>
        <v>ME</v>
      </c>
      <c r="G976" s="533" t="s">
        <v>2722</v>
      </c>
      <c r="H976" s="533">
        <v>975</v>
      </c>
      <c r="I976" s="533" t="s">
        <v>780</v>
      </c>
      <c r="J976" s="533" t="str">
        <f t="shared" si="910"/>
        <v>Return air registers</v>
      </c>
      <c r="K976" s="647" t="s">
        <v>1125</v>
      </c>
      <c r="L976" s="256" t="s">
        <v>1082</v>
      </c>
      <c r="M976" s="257">
        <v>4</v>
      </c>
      <c r="N976" s="261" t="s">
        <v>39</v>
      </c>
      <c r="O976" s="377"/>
      <c r="P976" s="25">
        <f t="shared" si="911"/>
        <v>0</v>
      </c>
      <c r="Q976" s="158"/>
      <c r="R976" s="158"/>
      <c r="X976" s="647" t="s">
        <v>1082</v>
      </c>
      <c r="Y976" s="256">
        <v>4</v>
      </c>
      <c r="Z976" s="257" t="s">
        <v>39</v>
      </c>
      <c r="AA976" s="261"/>
      <c r="AB976" s="377"/>
      <c r="AC976" s="377"/>
    </row>
    <row r="977" spans="1:29" ht="15.75" hidden="1">
      <c r="A977" s="533" t="s">
        <v>2727</v>
      </c>
      <c r="B977" s="533">
        <v>23</v>
      </c>
      <c r="C977" s="533" t="s">
        <v>682</v>
      </c>
      <c r="D977" s="572" t="s">
        <v>2145</v>
      </c>
      <c r="E977" s="571" t="str">
        <f t="shared" si="900"/>
        <v xml:space="preserve"> DIFFUSERS, REGISTERS, AND GRILLES</v>
      </c>
      <c r="F977" s="533" t="str">
        <f t="shared" si="904"/>
        <v>ME</v>
      </c>
      <c r="G977" s="533" t="s">
        <v>2722</v>
      </c>
      <c r="H977" s="533">
        <v>976</v>
      </c>
      <c r="I977" s="533" t="s">
        <v>780</v>
      </c>
      <c r="J977" s="533" t="str">
        <f t="shared" si="910"/>
        <v>Return air registers</v>
      </c>
      <c r="K977" s="248" t="s">
        <v>306</v>
      </c>
      <c r="L977" s="256" t="s">
        <v>1083</v>
      </c>
      <c r="M977" s="257">
        <v>1</v>
      </c>
      <c r="N977" s="261" t="s">
        <v>39</v>
      </c>
      <c r="O977" s="377"/>
      <c r="P977" s="25">
        <f t="shared" si="911"/>
        <v>0</v>
      </c>
      <c r="Q977" s="158"/>
      <c r="R977" s="158"/>
      <c r="X977" s="248" t="s">
        <v>1083</v>
      </c>
      <c r="Y977" s="256">
        <v>1</v>
      </c>
      <c r="Z977" s="257" t="s">
        <v>39</v>
      </c>
      <c r="AA977" s="261"/>
      <c r="AB977" s="377">
        <v>0</v>
      </c>
      <c r="AC977" s="377"/>
    </row>
    <row r="978" spans="1:29" ht="15.75" hidden="1">
      <c r="A978" s="533" t="s">
        <v>2727</v>
      </c>
      <c r="B978" s="533">
        <v>23</v>
      </c>
      <c r="C978" s="533" t="s">
        <v>682</v>
      </c>
      <c r="D978" s="572" t="s">
        <v>2145</v>
      </c>
      <c r="E978" s="571" t="str">
        <f t="shared" si="900"/>
        <v xml:space="preserve"> DIFFUSERS, REGISTERS, AND GRILLES</v>
      </c>
      <c r="F978" s="533" t="str">
        <f t="shared" si="904"/>
        <v>ME</v>
      </c>
      <c r="G978" s="533" t="s">
        <v>2725</v>
      </c>
      <c r="H978" s="533">
        <v>977</v>
      </c>
      <c r="I978" s="533" t="s">
        <v>780</v>
      </c>
      <c r="J978" s="533" t="str">
        <f>L978</f>
        <v>Exhaust air registers</v>
      </c>
      <c r="K978" s="137"/>
      <c r="L978" s="104" t="s">
        <v>785</v>
      </c>
      <c r="M978" s="101"/>
      <c r="N978" s="98"/>
      <c r="O978" s="377">
        <v>0</v>
      </c>
      <c r="P978" s="98"/>
      <c r="Q978" s="158"/>
      <c r="R978" s="158"/>
      <c r="X978" s="137" t="s">
        <v>785</v>
      </c>
      <c r="Y978" s="104"/>
      <c r="Z978" s="101"/>
      <c r="AA978" s="98">
        <v>0</v>
      </c>
      <c r="AB978" s="377"/>
      <c r="AC978" s="377"/>
    </row>
    <row r="979" spans="1:29" ht="16.5" hidden="1" thickBot="1">
      <c r="A979" s="533" t="s">
        <v>2727</v>
      </c>
      <c r="B979" s="533">
        <v>23</v>
      </c>
      <c r="C979" s="533" t="s">
        <v>682</v>
      </c>
      <c r="D979" s="572" t="s">
        <v>2145</v>
      </c>
      <c r="E979" s="571" t="str">
        <f t="shared" si="900"/>
        <v xml:space="preserve"> DIFFUSERS, REGISTERS, AND GRILLES</v>
      </c>
      <c r="F979" s="533" t="str">
        <f t="shared" si="904"/>
        <v>ME</v>
      </c>
      <c r="G979" s="533" t="s">
        <v>2722</v>
      </c>
      <c r="H979" s="533">
        <v>978</v>
      </c>
      <c r="I979" s="533" t="s">
        <v>780</v>
      </c>
      <c r="J979" s="533" t="str">
        <f t="shared" ref="J979:J981" si="912">J978</f>
        <v>Exhaust air registers</v>
      </c>
      <c r="K979" s="137" t="s">
        <v>13</v>
      </c>
      <c r="L979" s="106" t="s">
        <v>786</v>
      </c>
      <c r="M979" s="247">
        <v>12</v>
      </c>
      <c r="N979" s="98" t="s">
        <v>39</v>
      </c>
      <c r="O979" s="377">
        <v>32</v>
      </c>
      <c r="P979" s="25">
        <f t="shared" ref="P979:P981" si="913">O979*M979</f>
        <v>384</v>
      </c>
      <c r="Q979" s="158"/>
      <c r="R979" s="158"/>
      <c r="X979" s="137" t="s">
        <v>786</v>
      </c>
      <c r="Y979" s="106">
        <v>12</v>
      </c>
      <c r="Z979" s="247" t="s">
        <v>39</v>
      </c>
      <c r="AA979" s="98">
        <v>32</v>
      </c>
      <c r="AB979" s="377">
        <v>384</v>
      </c>
      <c r="AC979" s="377"/>
    </row>
    <row r="980" spans="1:29" ht="15.75" hidden="1">
      <c r="A980" s="533" t="s">
        <v>2727</v>
      </c>
      <c r="B980" s="533">
        <v>23</v>
      </c>
      <c r="C980" s="533" t="s">
        <v>682</v>
      </c>
      <c r="D980" s="572" t="s">
        <v>2145</v>
      </c>
      <c r="E980" s="571" t="str">
        <f t="shared" si="900"/>
        <v xml:space="preserve"> DIFFUSERS, REGISTERS, AND GRILLES</v>
      </c>
      <c r="F980" s="533" t="str">
        <f t="shared" si="904"/>
        <v>ME</v>
      </c>
      <c r="G980" s="533" t="s">
        <v>2722</v>
      </c>
      <c r="H980" s="533">
        <v>979</v>
      </c>
      <c r="I980" s="533" t="s">
        <v>780</v>
      </c>
      <c r="J980" s="533" t="str">
        <f t="shared" si="912"/>
        <v>Exhaust air registers</v>
      </c>
      <c r="K980" s="248" t="s">
        <v>15</v>
      </c>
      <c r="L980" s="233" t="s">
        <v>1084</v>
      </c>
      <c r="M980" s="249">
        <v>1</v>
      </c>
      <c r="N980" s="236" t="s">
        <v>39</v>
      </c>
      <c r="O980" s="377"/>
      <c r="P980" s="25">
        <f t="shared" si="913"/>
        <v>0</v>
      </c>
      <c r="Q980" s="158"/>
      <c r="R980" s="158"/>
      <c r="X980" s="248" t="s">
        <v>1084</v>
      </c>
      <c r="Y980" s="233">
        <v>1</v>
      </c>
      <c r="Z980" s="249" t="s">
        <v>39</v>
      </c>
      <c r="AA980" s="236"/>
      <c r="AB980" s="377">
        <v>0</v>
      </c>
      <c r="AC980" s="377"/>
    </row>
    <row r="981" spans="1:29" ht="15.75" hidden="1">
      <c r="A981" s="533" t="s">
        <v>2727</v>
      </c>
      <c r="B981" s="533">
        <v>23</v>
      </c>
      <c r="C981" s="533" t="s">
        <v>682</v>
      </c>
      <c r="D981" s="572" t="s">
        <v>2145</v>
      </c>
      <c r="E981" s="571" t="str">
        <f t="shared" si="900"/>
        <v xml:space="preserve"> DIFFUSERS, REGISTERS, AND GRILLES</v>
      </c>
      <c r="F981" s="533" t="str">
        <f t="shared" si="904"/>
        <v>ME</v>
      </c>
      <c r="G981" s="533" t="s">
        <v>2722</v>
      </c>
      <c r="H981" s="533">
        <v>980</v>
      </c>
      <c r="I981" s="533" t="s">
        <v>780</v>
      </c>
      <c r="J981" s="533" t="str">
        <f t="shared" si="912"/>
        <v>Exhaust air registers</v>
      </c>
      <c r="K981" s="137" t="s">
        <v>15</v>
      </c>
      <c r="L981" s="106" t="s">
        <v>1085</v>
      </c>
      <c r="M981" s="101">
        <v>1</v>
      </c>
      <c r="N981" s="98" t="s">
        <v>39</v>
      </c>
      <c r="O981" s="377">
        <v>32</v>
      </c>
      <c r="P981" s="25">
        <f t="shared" si="913"/>
        <v>32</v>
      </c>
      <c r="Q981" s="158"/>
      <c r="R981" s="158"/>
      <c r="X981" s="137" t="s">
        <v>1085</v>
      </c>
      <c r="Y981" s="106">
        <v>1</v>
      </c>
      <c r="Z981" s="101" t="s">
        <v>39</v>
      </c>
      <c r="AA981" s="98">
        <v>32</v>
      </c>
      <c r="AB981" s="377">
        <v>32</v>
      </c>
      <c r="AC981" s="377"/>
    </row>
    <row r="982" spans="1:29" ht="15.75" hidden="1">
      <c r="A982" s="533" t="s">
        <v>2727</v>
      </c>
      <c r="B982" s="533">
        <v>23</v>
      </c>
      <c r="C982" s="533" t="s">
        <v>682</v>
      </c>
      <c r="D982" s="572" t="s">
        <v>2145</v>
      </c>
      <c r="E982" s="571" t="str">
        <f t="shared" si="900"/>
        <v xml:space="preserve"> DIFFUSERS, REGISTERS, AND GRILLES</v>
      </c>
      <c r="F982" s="533" t="str">
        <f t="shared" si="904"/>
        <v>ME</v>
      </c>
      <c r="G982" s="533" t="s">
        <v>2725</v>
      </c>
      <c r="H982" s="533">
        <v>981</v>
      </c>
      <c r="I982" s="533" t="str">
        <f t="shared" ref="I982" si="914">L982</f>
        <v>Grilles</v>
      </c>
      <c r="J982" s="533" t="str">
        <f t="shared" ref="J982:J983" si="915">L982</f>
        <v>Grilles</v>
      </c>
      <c r="K982" s="137"/>
      <c r="L982" s="104" t="s">
        <v>787</v>
      </c>
      <c r="M982" s="101"/>
      <c r="N982" s="98"/>
      <c r="O982" s="377">
        <v>0</v>
      </c>
      <c r="P982" s="98"/>
      <c r="Q982" s="158"/>
      <c r="R982" s="158"/>
      <c r="X982" s="137" t="s">
        <v>787</v>
      </c>
      <c r="Y982" s="104"/>
      <c r="Z982" s="101"/>
      <c r="AA982" s="98">
        <v>0</v>
      </c>
      <c r="AB982" s="377"/>
      <c r="AC982" s="377"/>
    </row>
    <row r="983" spans="1:29" ht="15.75" hidden="1">
      <c r="A983" s="533" t="s">
        <v>2727</v>
      </c>
      <c r="B983" s="533">
        <v>23</v>
      </c>
      <c r="C983" s="533" t="s">
        <v>682</v>
      </c>
      <c r="D983" s="572" t="s">
        <v>2145</v>
      </c>
      <c r="E983" s="571" t="str">
        <f t="shared" si="900"/>
        <v xml:space="preserve"> DIFFUSERS, REGISTERS, AND GRILLES</v>
      </c>
      <c r="F983" s="533" t="str">
        <f t="shared" si="904"/>
        <v>ME</v>
      </c>
      <c r="G983" s="533" t="s">
        <v>2725</v>
      </c>
      <c r="H983" s="533">
        <v>982</v>
      </c>
      <c r="I983" s="533" t="s">
        <v>787</v>
      </c>
      <c r="J983" s="533" t="str">
        <f t="shared" si="915"/>
        <v>Door grilles</v>
      </c>
      <c r="K983" s="137"/>
      <c r="L983" s="104" t="s">
        <v>788</v>
      </c>
      <c r="M983" s="101"/>
      <c r="N983" s="98"/>
      <c r="O983" s="377">
        <v>0</v>
      </c>
      <c r="P983" s="98"/>
      <c r="Q983" s="158"/>
      <c r="R983" s="158"/>
      <c r="X983" s="137" t="s">
        <v>788</v>
      </c>
      <c r="Y983" s="104"/>
      <c r="Z983" s="101"/>
      <c r="AA983" s="98">
        <v>0</v>
      </c>
      <c r="AB983" s="377"/>
      <c r="AC983" s="377"/>
    </row>
    <row r="984" spans="1:29" ht="16.5" hidden="1" thickBot="1">
      <c r="A984" s="533" t="s">
        <v>2727</v>
      </c>
      <c r="B984" s="533">
        <v>23</v>
      </c>
      <c r="C984" s="533" t="s">
        <v>682</v>
      </c>
      <c r="D984" s="572" t="s">
        <v>2145</v>
      </c>
      <c r="E984" s="571" t="str">
        <f t="shared" si="900"/>
        <v xml:space="preserve"> DIFFUSERS, REGISTERS, AND GRILLES</v>
      </c>
      <c r="F984" s="533" t="str">
        <f t="shared" si="904"/>
        <v>ME</v>
      </c>
      <c r="G984" s="533" t="s">
        <v>2722</v>
      </c>
      <c r="H984" s="533">
        <v>983</v>
      </c>
      <c r="I984" s="533" t="s">
        <v>787</v>
      </c>
      <c r="J984" s="533" t="str">
        <f t="shared" ref="J984:J986" si="916">J983</f>
        <v>Door grilles</v>
      </c>
      <c r="K984" s="137" t="s">
        <v>17</v>
      </c>
      <c r="L984" s="106" t="s">
        <v>789</v>
      </c>
      <c r="M984" s="247">
        <v>12</v>
      </c>
      <c r="N984" s="98" t="s">
        <v>39</v>
      </c>
      <c r="O984" s="377">
        <v>25</v>
      </c>
      <c r="P984" s="25">
        <f t="shared" ref="P984:P986" si="917">O984*M984</f>
        <v>300</v>
      </c>
      <c r="Q984" s="158"/>
      <c r="R984" s="158"/>
      <c r="X984" s="137" t="s">
        <v>789</v>
      </c>
      <c r="Y984" s="106">
        <v>12</v>
      </c>
      <c r="Z984" s="247" t="s">
        <v>39</v>
      </c>
      <c r="AA984" s="98">
        <v>25</v>
      </c>
      <c r="AB984" s="377">
        <v>300</v>
      </c>
      <c r="AC984" s="377"/>
    </row>
    <row r="985" spans="1:29" ht="15.75" hidden="1">
      <c r="A985" s="533" t="s">
        <v>2727</v>
      </c>
      <c r="B985" s="533">
        <v>23</v>
      </c>
      <c r="C985" s="533" t="s">
        <v>682</v>
      </c>
      <c r="D985" s="572" t="s">
        <v>2145</v>
      </c>
      <c r="E985" s="571" t="str">
        <f t="shared" si="900"/>
        <v xml:space="preserve"> DIFFUSERS, REGISTERS, AND GRILLES</v>
      </c>
      <c r="F985" s="533" t="str">
        <f t="shared" si="904"/>
        <v>ME</v>
      </c>
      <c r="G985" s="533" t="s">
        <v>2722</v>
      </c>
      <c r="H985" s="533">
        <v>984</v>
      </c>
      <c r="I985" s="533" t="s">
        <v>787</v>
      </c>
      <c r="J985" s="533" t="str">
        <f t="shared" si="916"/>
        <v>Door grilles</v>
      </c>
      <c r="K985" s="248" t="s">
        <v>20</v>
      </c>
      <c r="L985" s="233" t="s">
        <v>1086</v>
      </c>
      <c r="M985" s="249">
        <v>1</v>
      </c>
      <c r="N985" s="236" t="s">
        <v>39</v>
      </c>
      <c r="O985" s="377"/>
      <c r="P985" s="25">
        <f t="shared" si="917"/>
        <v>0</v>
      </c>
      <c r="Q985" s="158"/>
      <c r="R985" s="158"/>
      <c r="X985" s="248" t="s">
        <v>1086</v>
      </c>
      <c r="Y985" s="233">
        <v>1</v>
      </c>
      <c r="Z985" s="249" t="s">
        <v>39</v>
      </c>
      <c r="AA985" s="236"/>
      <c r="AB985" s="377">
        <v>0</v>
      </c>
      <c r="AC985" s="377"/>
    </row>
    <row r="986" spans="1:29" ht="15.75" hidden="1">
      <c r="A986" s="533" t="s">
        <v>2727</v>
      </c>
      <c r="B986" s="533">
        <v>23</v>
      </c>
      <c r="C986" s="533" t="s">
        <v>682</v>
      </c>
      <c r="D986" s="572" t="s">
        <v>2145</v>
      </c>
      <c r="E986" s="571" t="str">
        <f t="shared" si="900"/>
        <v xml:space="preserve"> DIFFUSERS, REGISTERS, AND GRILLES</v>
      </c>
      <c r="F986" s="533" t="str">
        <f t="shared" si="904"/>
        <v>ME</v>
      </c>
      <c r="G986" s="533" t="s">
        <v>2722</v>
      </c>
      <c r="H986" s="533">
        <v>985</v>
      </c>
      <c r="I986" s="533" t="s">
        <v>787</v>
      </c>
      <c r="J986" s="533" t="str">
        <f t="shared" si="916"/>
        <v>Door grilles</v>
      </c>
      <c r="K986" s="248" t="s">
        <v>21</v>
      </c>
      <c r="L986" s="233" t="s">
        <v>1087</v>
      </c>
      <c r="M986" s="249">
        <v>2</v>
      </c>
      <c r="N986" s="236" t="s">
        <v>39</v>
      </c>
      <c r="O986" s="377"/>
      <c r="P986" s="25">
        <f t="shared" si="917"/>
        <v>0</v>
      </c>
      <c r="Q986" s="158"/>
      <c r="R986" s="158"/>
      <c r="X986" s="248" t="s">
        <v>1087</v>
      </c>
      <c r="Y986" s="233">
        <v>2</v>
      </c>
      <c r="Z986" s="249" t="s">
        <v>39</v>
      </c>
      <c r="AA986" s="236"/>
      <c r="AB986" s="377">
        <v>0</v>
      </c>
      <c r="AC986" s="377"/>
    </row>
    <row r="987" spans="1:29" ht="15.75" hidden="1">
      <c r="A987" s="533" t="s">
        <v>2727</v>
      </c>
      <c r="B987" s="533">
        <v>23</v>
      </c>
      <c r="C987" s="533" t="s">
        <v>682</v>
      </c>
      <c r="D987" s="572" t="s">
        <v>2157</v>
      </c>
      <c r="E987" s="571" t="s">
        <v>1272</v>
      </c>
      <c r="F987" s="533" t="str">
        <f t="shared" si="904"/>
        <v>ME</v>
      </c>
      <c r="G987" s="533" t="s">
        <v>2725</v>
      </c>
      <c r="H987" s="533">
        <v>986</v>
      </c>
      <c r="I987" s="533" t="str">
        <f t="shared" ref="I987:I988" si="918">L987</f>
        <v>235100 - BREECHINGS, CHIMNEYS, AND STACKS</v>
      </c>
      <c r="J987" s="533" t="str">
        <f t="shared" ref="J987:J988" si="919">L987</f>
        <v>235100 - BREECHINGS, CHIMNEYS, AND STACKS</v>
      </c>
      <c r="K987" s="248"/>
      <c r="L987" s="250" t="s">
        <v>790</v>
      </c>
      <c r="M987" s="249"/>
      <c r="N987" s="236"/>
      <c r="O987" s="377">
        <v>0</v>
      </c>
      <c r="P987" s="98"/>
      <c r="Q987" s="158"/>
      <c r="R987" s="158"/>
      <c r="X987" s="248" t="s">
        <v>790</v>
      </c>
      <c r="Y987" s="250"/>
      <c r="Z987" s="249"/>
      <c r="AA987" s="236">
        <v>0</v>
      </c>
      <c r="AB987" s="377"/>
      <c r="AC987" s="377"/>
    </row>
    <row r="988" spans="1:29" ht="15.75" hidden="1">
      <c r="A988" s="533" t="s">
        <v>2727</v>
      </c>
      <c r="B988" s="533">
        <v>23</v>
      </c>
      <c r="C988" s="533" t="s">
        <v>682</v>
      </c>
      <c r="D988" s="572" t="s">
        <v>2157</v>
      </c>
      <c r="E988" s="571" t="str">
        <f t="shared" ref="E988:E989" si="920">E987</f>
        <v xml:space="preserve"> BREECHINGS, CHIMNEYS, AND STACKS</v>
      </c>
      <c r="F988" s="533" t="str">
        <f t="shared" si="904"/>
        <v>ME</v>
      </c>
      <c r="G988" s="533" t="s">
        <v>2725</v>
      </c>
      <c r="H988" s="533">
        <v>987</v>
      </c>
      <c r="I988" s="533" t="str">
        <f t="shared" si="918"/>
        <v>Boiler breeching ductwork</v>
      </c>
      <c r="J988" s="533" t="str">
        <f t="shared" si="919"/>
        <v>Boiler breeching ductwork</v>
      </c>
      <c r="K988" s="248"/>
      <c r="L988" s="250" t="s">
        <v>791</v>
      </c>
      <c r="M988" s="249"/>
      <c r="N988" s="236"/>
      <c r="O988" s="377">
        <v>0</v>
      </c>
      <c r="P988" s="98"/>
      <c r="Q988" s="158"/>
      <c r="R988" s="158"/>
      <c r="X988" s="248" t="s">
        <v>791</v>
      </c>
      <c r="Y988" s="250"/>
      <c r="Z988" s="249"/>
      <c r="AA988" s="236">
        <v>0</v>
      </c>
      <c r="AB988" s="377"/>
      <c r="AC988" s="377"/>
    </row>
    <row r="989" spans="1:29" ht="15.75" hidden="1">
      <c r="A989" s="533" t="s">
        <v>2727</v>
      </c>
      <c r="B989" s="533">
        <v>23</v>
      </c>
      <c r="C989" s="533" t="s">
        <v>682</v>
      </c>
      <c r="D989" s="572" t="s">
        <v>2157</v>
      </c>
      <c r="E989" s="571" t="str">
        <f t="shared" si="920"/>
        <v xml:space="preserve"> BREECHINGS, CHIMNEYS, AND STACKS</v>
      </c>
      <c r="F989" s="533" t="str">
        <f t="shared" si="904"/>
        <v>ME</v>
      </c>
      <c r="G989" s="533" t="s">
        <v>2722</v>
      </c>
      <c r="H989" s="533">
        <v>988</v>
      </c>
      <c r="I989" s="533" t="str">
        <f>I987</f>
        <v>235100 - BREECHINGS, CHIMNEYS, AND STACKS</v>
      </c>
      <c r="J989" s="533" t="str">
        <f>J987</f>
        <v>235100 - BREECHINGS, CHIMNEYS, AND STACKS</v>
      </c>
      <c r="K989" s="248" t="s">
        <v>45</v>
      </c>
      <c r="L989" s="233" t="s">
        <v>792</v>
      </c>
      <c r="M989" s="249">
        <v>13</v>
      </c>
      <c r="N989" s="236" t="s">
        <v>95</v>
      </c>
      <c r="O989" s="377"/>
      <c r="P989" s="25">
        <f>O989*M989</f>
        <v>0</v>
      </c>
      <c r="Q989" s="158"/>
      <c r="R989" s="158"/>
      <c r="X989" s="248" t="s">
        <v>792</v>
      </c>
      <c r="Y989" s="233">
        <v>13</v>
      </c>
      <c r="Z989" s="249" t="s">
        <v>95</v>
      </c>
      <c r="AA989" s="236"/>
      <c r="AB989" s="377">
        <v>0</v>
      </c>
      <c r="AC989" s="377"/>
    </row>
    <row r="990" spans="1:29" ht="15.75" hidden="1">
      <c r="A990" s="533" t="s">
        <v>2727</v>
      </c>
      <c r="B990" s="533">
        <v>23</v>
      </c>
      <c r="C990" s="533" t="s">
        <v>682</v>
      </c>
      <c r="D990" s="572" t="s">
        <v>2163</v>
      </c>
      <c r="E990" s="571" t="s">
        <v>1273</v>
      </c>
      <c r="F990" s="533" t="str">
        <f t="shared" si="904"/>
        <v>ME</v>
      </c>
      <c r="G990" s="533" t="s">
        <v>2725</v>
      </c>
      <c r="H990" s="533">
        <v>989</v>
      </c>
      <c r="I990" s="533" t="str">
        <f t="shared" ref="I990:I991" si="921">L990</f>
        <v>235223 - CAST IRON BOILERS</v>
      </c>
      <c r="J990" s="533" t="str">
        <f t="shared" ref="J990:J991" si="922">L990</f>
        <v>235223 - CAST IRON BOILERS</v>
      </c>
      <c r="K990" s="248"/>
      <c r="L990" s="250" t="s">
        <v>793</v>
      </c>
      <c r="M990" s="249"/>
      <c r="N990" s="236"/>
      <c r="O990" s="377">
        <v>0</v>
      </c>
      <c r="P990" s="98"/>
      <c r="Q990" s="158"/>
      <c r="R990" s="158"/>
      <c r="X990" s="248" t="s">
        <v>793</v>
      </c>
      <c r="Y990" s="250"/>
      <c r="Z990" s="249"/>
      <c r="AA990" s="236">
        <v>0</v>
      </c>
      <c r="AB990" s="377"/>
      <c r="AC990" s="377"/>
    </row>
    <row r="991" spans="1:29" ht="15.75" hidden="1">
      <c r="A991" s="533" t="s">
        <v>2727</v>
      </c>
      <c r="B991" s="533">
        <v>23</v>
      </c>
      <c r="C991" s="533" t="s">
        <v>682</v>
      </c>
      <c r="D991" s="572" t="s">
        <v>2163</v>
      </c>
      <c r="E991" s="571" t="str">
        <f t="shared" ref="E991:E993" si="923">E990</f>
        <v xml:space="preserve"> CAST IRON BOILERS</v>
      </c>
      <c r="F991" s="533" t="str">
        <f t="shared" si="904"/>
        <v>ME</v>
      </c>
      <c r="G991" s="533" t="s">
        <v>2725</v>
      </c>
      <c r="H991" s="533">
        <v>990</v>
      </c>
      <c r="I991" s="533" t="str">
        <f t="shared" si="921"/>
        <v>Hot-water boilers</v>
      </c>
      <c r="J991" s="533" t="str">
        <f t="shared" si="922"/>
        <v>Hot-water boilers</v>
      </c>
      <c r="K991" s="248"/>
      <c r="L991" s="250" t="s">
        <v>794</v>
      </c>
      <c r="M991" s="249"/>
      <c r="N991" s="236"/>
      <c r="O991" s="377">
        <v>0</v>
      </c>
      <c r="P991" s="98"/>
      <c r="Q991" s="158"/>
      <c r="R991" s="158"/>
      <c r="X991" s="248" t="s">
        <v>794</v>
      </c>
      <c r="Y991" s="250"/>
      <c r="Z991" s="249"/>
      <c r="AA991" s="236">
        <v>0</v>
      </c>
      <c r="AB991" s="377"/>
      <c r="AC991" s="377"/>
    </row>
    <row r="992" spans="1:29" ht="15.75" hidden="1">
      <c r="A992" s="533" t="s">
        <v>2727</v>
      </c>
      <c r="B992" s="533">
        <v>23</v>
      </c>
      <c r="C992" s="533" t="s">
        <v>682</v>
      </c>
      <c r="D992" s="572" t="s">
        <v>2163</v>
      </c>
      <c r="E992" s="571" t="str">
        <f t="shared" si="923"/>
        <v xml:space="preserve"> CAST IRON BOILERS</v>
      </c>
      <c r="F992" s="533" t="str">
        <f t="shared" si="904"/>
        <v>ME</v>
      </c>
      <c r="G992" s="533" t="s">
        <v>2722</v>
      </c>
      <c r="H992" s="533">
        <v>991</v>
      </c>
      <c r="I992" s="533" t="str">
        <f t="shared" ref="I992:J992" si="924">I990</f>
        <v>235223 - CAST IRON BOILERS</v>
      </c>
      <c r="J992" s="533" t="str">
        <f t="shared" si="924"/>
        <v>235223 - CAST IRON BOILERS</v>
      </c>
      <c r="K992" s="248" t="s">
        <v>48</v>
      </c>
      <c r="L992" s="233" t="s">
        <v>795</v>
      </c>
      <c r="M992" s="249">
        <v>2</v>
      </c>
      <c r="N992" s="236" t="s">
        <v>39</v>
      </c>
      <c r="O992" s="377"/>
      <c r="P992" s="25">
        <f t="shared" ref="P992:P993" si="925">O992*M992</f>
        <v>0</v>
      </c>
      <c r="Q992" s="158"/>
      <c r="R992" s="158"/>
      <c r="X992" s="248" t="s">
        <v>795</v>
      </c>
      <c r="Y992" s="233">
        <v>2</v>
      </c>
      <c r="Z992" s="249" t="s">
        <v>39</v>
      </c>
      <c r="AA992" s="236"/>
      <c r="AB992" s="377">
        <v>0</v>
      </c>
      <c r="AC992" s="377"/>
    </row>
    <row r="993" spans="1:29" ht="15.75" hidden="1">
      <c r="A993" s="533" t="s">
        <v>2727</v>
      </c>
      <c r="B993" s="533">
        <v>23</v>
      </c>
      <c r="C993" s="533" t="s">
        <v>682</v>
      </c>
      <c r="D993" s="572" t="s">
        <v>2163</v>
      </c>
      <c r="E993" s="571" t="str">
        <f t="shared" si="923"/>
        <v xml:space="preserve"> CAST IRON BOILERS</v>
      </c>
      <c r="F993" s="533" t="str">
        <f t="shared" si="904"/>
        <v>ME</v>
      </c>
      <c r="G993" s="533" t="s">
        <v>2722</v>
      </c>
      <c r="H993" s="533">
        <v>992</v>
      </c>
      <c r="I993" s="533" t="str">
        <f t="shared" ref="I993:J993" si="926">I991</f>
        <v>Hot-water boilers</v>
      </c>
      <c r="J993" s="533" t="str">
        <f t="shared" si="926"/>
        <v>Hot-water boilers</v>
      </c>
      <c r="K993" s="248" t="s">
        <v>50</v>
      </c>
      <c r="L993" s="233" t="s">
        <v>796</v>
      </c>
      <c r="M993" s="249"/>
      <c r="N993" s="236" t="s">
        <v>2</v>
      </c>
      <c r="O993" s="377"/>
      <c r="P993" s="25">
        <f t="shared" si="925"/>
        <v>0</v>
      </c>
      <c r="Q993" s="158"/>
      <c r="R993" s="158"/>
      <c r="X993" s="248" t="s">
        <v>796</v>
      </c>
      <c r="Y993" s="233"/>
      <c r="Z993" s="249" t="s">
        <v>2</v>
      </c>
      <c r="AA993" s="236"/>
      <c r="AB993" s="377"/>
      <c r="AC993" s="377"/>
    </row>
    <row r="994" spans="1:29" ht="15.75" hidden="1">
      <c r="A994" s="533" t="s">
        <v>2727</v>
      </c>
      <c r="B994" s="533">
        <v>23</v>
      </c>
      <c r="C994" s="533" t="s">
        <v>682</v>
      </c>
      <c r="D994" s="572" t="s">
        <v>2217</v>
      </c>
      <c r="E994" s="571" t="s">
        <v>1274</v>
      </c>
      <c r="F994" s="533" t="str">
        <f t="shared" si="904"/>
        <v>ME</v>
      </c>
      <c r="G994" s="533" t="s">
        <v>2725</v>
      </c>
      <c r="H994" s="533">
        <v>993</v>
      </c>
      <c r="I994" s="533" t="str">
        <f t="shared" ref="I994:I995" si="927">L994</f>
        <v>237320 - VARIABLE REFRIGERANT VOLUME AIR CONDITIONNING UNITS</v>
      </c>
      <c r="J994" s="533" t="str">
        <f t="shared" ref="J994:J995" si="928">L994</f>
        <v>237320 - VARIABLE REFRIGERANT VOLUME AIR CONDITIONNING UNITS</v>
      </c>
      <c r="K994" s="137"/>
      <c r="L994" s="104" t="s">
        <v>797</v>
      </c>
      <c r="M994" s="101"/>
      <c r="N994" s="98"/>
      <c r="O994" s="377">
        <v>0</v>
      </c>
      <c r="P994" s="98"/>
      <c r="Q994" s="158"/>
      <c r="R994" s="158"/>
      <c r="X994" s="137" t="s">
        <v>797</v>
      </c>
      <c r="Y994" s="104"/>
      <c r="Z994" s="101"/>
      <c r="AA994" s="98">
        <v>0</v>
      </c>
      <c r="AB994" s="377"/>
      <c r="AC994" s="377"/>
    </row>
    <row r="995" spans="1:29" ht="15.75" hidden="1">
      <c r="A995" s="533" t="s">
        <v>2727</v>
      </c>
      <c r="B995" s="533">
        <v>23</v>
      </c>
      <c r="C995" s="533" t="s">
        <v>682</v>
      </c>
      <c r="D995" s="572" t="s">
        <v>2217</v>
      </c>
      <c r="E995" s="571" t="str">
        <f t="shared" ref="E995:E1008" si="929">E994</f>
        <v xml:space="preserve"> VARIABLE REFRIGERANT VOLUME AIR CONDITIONNING UNITS</v>
      </c>
      <c r="F995" s="533" t="str">
        <f t="shared" si="904"/>
        <v>ME</v>
      </c>
      <c r="G995" s="533" t="s">
        <v>2725</v>
      </c>
      <c r="H995" s="533">
        <v>994</v>
      </c>
      <c r="I995" s="533" t="str">
        <f t="shared" si="927"/>
        <v>Indoor Units</v>
      </c>
      <c r="J995" s="533" t="str">
        <f t="shared" si="928"/>
        <v>Indoor Units</v>
      </c>
      <c r="K995" s="137"/>
      <c r="L995" s="104" t="s">
        <v>798</v>
      </c>
      <c r="M995" s="101"/>
      <c r="N995" s="98"/>
      <c r="O995" s="377">
        <v>0</v>
      </c>
      <c r="P995" s="98"/>
      <c r="Q995" s="158"/>
      <c r="R995" s="158"/>
      <c r="X995" s="137" t="s">
        <v>798</v>
      </c>
      <c r="Y995" s="104"/>
      <c r="Z995" s="101"/>
      <c r="AA995" s="98">
        <v>0</v>
      </c>
      <c r="AB995" s="377"/>
      <c r="AC995" s="377"/>
    </row>
    <row r="996" spans="1:29" ht="15.75" hidden="1">
      <c r="A996" s="533" t="s">
        <v>2727</v>
      </c>
      <c r="B996" s="533">
        <v>23</v>
      </c>
      <c r="C996" s="533" t="s">
        <v>682</v>
      </c>
      <c r="D996" s="572" t="s">
        <v>2217</v>
      </c>
      <c r="E996" s="571" t="str">
        <f t="shared" si="929"/>
        <v xml:space="preserve"> VARIABLE REFRIGERANT VOLUME AIR CONDITIONNING UNITS</v>
      </c>
      <c r="F996" s="533" t="str">
        <f t="shared" si="904"/>
        <v>ME</v>
      </c>
      <c r="G996" s="533" t="s">
        <v>2722</v>
      </c>
      <c r="H996" s="533">
        <v>995</v>
      </c>
      <c r="I996" s="533" t="str">
        <f t="shared" ref="I996:J996" si="930">I994</f>
        <v>237320 - VARIABLE REFRIGERANT VOLUME AIR CONDITIONNING UNITS</v>
      </c>
      <c r="J996" s="533" t="str">
        <f t="shared" si="930"/>
        <v>237320 - VARIABLE REFRIGERANT VOLUME AIR CONDITIONNING UNITS</v>
      </c>
      <c r="K996" s="137" t="s">
        <v>13</v>
      </c>
      <c r="L996" s="106" t="s">
        <v>799</v>
      </c>
      <c r="M996" s="251">
        <v>3</v>
      </c>
      <c r="N996" s="98" t="s">
        <v>39</v>
      </c>
      <c r="O996" s="377">
        <v>375</v>
      </c>
      <c r="P996" s="25">
        <f t="shared" ref="P996:P1003" si="931">O996*M996</f>
        <v>1125</v>
      </c>
      <c r="Q996" s="158"/>
      <c r="R996" s="158"/>
      <c r="X996" s="137" t="s">
        <v>799</v>
      </c>
      <c r="Y996" s="106">
        <v>3</v>
      </c>
      <c r="Z996" s="251" t="s">
        <v>39</v>
      </c>
      <c r="AA996" s="98">
        <v>375</v>
      </c>
      <c r="AB996" s="377">
        <v>1125</v>
      </c>
      <c r="AC996" s="377"/>
    </row>
    <row r="997" spans="1:29" ht="15.75" hidden="1">
      <c r="A997" s="533" t="s">
        <v>2727</v>
      </c>
      <c r="B997" s="533">
        <v>23</v>
      </c>
      <c r="C997" s="533" t="s">
        <v>682</v>
      </c>
      <c r="D997" s="572" t="s">
        <v>2217</v>
      </c>
      <c r="E997" s="571" t="str">
        <f t="shared" si="929"/>
        <v xml:space="preserve"> VARIABLE REFRIGERANT VOLUME AIR CONDITIONNING UNITS</v>
      </c>
      <c r="F997" s="533" t="str">
        <f t="shared" si="904"/>
        <v>ME</v>
      </c>
      <c r="G997" s="533" t="s">
        <v>2722</v>
      </c>
      <c r="H997" s="533">
        <v>996</v>
      </c>
      <c r="I997" s="533" t="str">
        <f t="shared" ref="I997:J997" si="932">I995</f>
        <v>Indoor Units</v>
      </c>
      <c r="J997" s="533" t="str">
        <f t="shared" si="932"/>
        <v>Indoor Units</v>
      </c>
      <c r="K997" s="137" t="s">
        <v>15</v>
      </c>
      <c r="L997" s="106" t="s">
        <v>800</v>
      </c>
      <c r="M997" s="252">
        <v>2</v>
      </c>
      <c r="N997" s="98" t="s">
        <v>39</v>
      </c>
      <c r="O997" s="377">
        <v>375</v>
      </c>
      <c r="P997" s="25">
        <f t="shared" si="931"/>
        <v>750</v>
      </c>
      <c r="Q997" s="158"/>
      <c r="R997" s="158"/>
      <c r="X997" s="137" t="s">
        <v>800</v>
      </c>
      <c r="Y997" s="106">
        <v>2</v>
      </c>
      <c r="Z997" s="252" t="s">
        <v>39</v>
      </c>
      <c r="AA997" s="98">
        <v>375</v>
      </c>
      <c r="AB997" s="377">
        <v>750</v>
      </c>
      <c r="AC997" s="377"/>
    </row>
    <row r="998" spans="1:29" ht="16.5" hidden="1" thickBot="1">
      <c r="A998" s="533" t="s">
        <v>2727</v>
      </c>
      <c r="B998" s="533">
        <v>23</v>
      </c>
      <c r="C998" s="533" t="s">
        <v>682</v>
      </c>
      <c r="D998" s="572" t="s">
        <v>2217</v>
      </c>
      <c r="E998" s="571" t="str">
        <f t="shared" si="929"/>
        <v xml:space="preserve"> VARIABLE REFRIGERANT VOLUME AIR CONDITIONNING UNITS</v>
      </c>
      <c r="F998" s="533" t="str">
        <f t="shared" si="904"/>
        <v>ME</v>
      </c>
      <c r="G998" s="533" t="s">
        <v>2722</v>
      </c>
      <c r="H998" s="533">
        <v>997</v>
      </c>
      <c r="I998" s="533" t="str">
        <f t="shared" ref="I998:J998" si="933">I996</f>
        <v>237320 - VARIABLE REFRIGERANT VOLUME AIR CONDITIONNING UNITS</v>
      </c>
      <c r="J998" s="533" t="str">
        <f t="shared" si="933"/>
        <v>237320 - VARIABLE REFRIGERANT VOLUME AIR CONDITIONNING UNITS</v>
      </c>
      <c r="K998" s="137" t="s">
        <v>17</v>
      </c>
      <c r="L998" s="106" t="s">
        <v>801</v>
      </c>
      <c r="M998" s="253">
        <v>6</v>
      </c>
      <c r="N998" s="98" t="s">
        <v>39</v>
      </c>
      <c r="O998" s="377">
        <v>500</v>
      </c>
      <c r="P998" s="25">
        <f t="shared" si="931"/>
        <v>3000</v>
      </c>
      <c r="Q998" s="158"/>
      <c r="R998" s="158"/>
      <c r="X998" s="137" t="s">
        <v>801</v>
      </c>
      <c r="Y998" s="106">
        <v>6</v>
      </c>
      <c r="Z998" s="253" t="s">
        <v>39</v>
      </c>
      <c r="AA998" s="98">
        <v>500</v>
      </c>
      <c r="AB998" s="377">
        <v>3000</v>
      </c>
      <c r="AC998" s="377"/>
    </row>
    <row r="999" spans="1:29" ht="15.75" hidden="1">
      <c r="A999" s="533" t="s">
        <v>2727</v>
      </c>
      <c r="B999" s="533">
        <v>23</v>
      </c>
      <c r="C999" s="533" t="s">
        <v>682</v>
      </c>
      <c r="D999" s="572" t="s">
        <v>2217</v>
      </c>
      <c r="E999" s="571" t="str">
        <f t="shared" si="929"/>
        <v xml:space="preserve"> VARIABLE REFRIGERANT VOLUME AIR CONDITIONNING UNITS</v>
      </c>
      <c r="F999" s="533" t="str">
        <f t="shared" si="904"/>
        <v>ME</v>
      </c>
      <c r="G999" s="533" t="s">
        <v>2722</v>
      </c>
      <c r="H999" s="533">
        <v>998</v>
      </c>
      <c r="I999" s="533" t="str">
        <f t="shared" ref="I999:J999" si="934">I997</f>
        <v>Indoor Units</v>
      </c>
      <c r="J999" s="533" t="str">
        <f t="shared" si="934"/>
        <v>Indoor Units</v>
      </c>
      <c r="K999" s="248" t="s">
        <v>19</v>
      </c>
      <c r="L999" s="233" t="s">
        <v>802</v>
      </c>
      <c r="M999" s="249">
        <v>2</v>
      </c>
      <c r="N999" s="236" t="s">
        <v>39</v>
      </c>
      <c r="O999" s="377"/>
      <c r="P999" s="25">
        <f t="shared" si="931"/>
        <v>0</v>
      </c>
      <c r="Q999" s="158"/>
      <c r="R999" s="158"/>
      <c r="X999" s="248" t="s">
        <v>802</v>
      </c>
      <c r="Y999" s="233">
        <v>2</v>
      </c>
      <c r="Z999" s="249" t="s">
        <v>39</v>
      </c>
      <c r="AA999" s="236"/>
      <c r="AB999" s="377">
        <v>0</v>
      </c>
      <c r="AC999" s="377"/>
    </row>
    <row r="1000" spans="1:29" ht="16.5" hidden="1" thickBot="1">
      <c r="A1000" s="533" t="s">
        <v>2727</v>
      </c>
      <c r="B1000" s="533">
        <v>23</v>
      </c>
      <c r="C1000" s="533" t="s">
        <v>682</v>
      </c>
      <c r="D1000" s="572" t="s">
        <v>2217</v>
      </c>
      <c r="E1000" s="571" t="str">
        <f t="shared" si="929"/>
        <v xml:space="preserve"> VARIABLE REFRIGERANT VOLUME AIR CONDITIONNING UNITS</v>
      </c>
      <c r="F1000" s="533" t="str">
        <f t="shared" si="904"/>
        <v>ME</v>
      </c>
      <c r="G1000" s="533" t="s">
        <v>2722</v>
      </c>
      <c r="H1000" s="533">
        <v>999</v>
      </c>
      <c r="I1000" s="533" t="str">
        <f t="shared" ref="I1000:J1000" si="935">I998</f>
        <v>237320 - VARIABLE REFRIGERANT VOLUME AIR CONDITIONNING UNITS</v>
      </c>
      <c r="J1000" s="533" t="str">
        <f t="shared" si="935"/>
        <v>237320 - VARIABLE REFRIGERANT VOLUME AIR CONDITIONNING UNITS</v>
      </c>
      <c r="K1000" s="137" t="s">
        <v>19</v>
      </c>
      <c r="L1000" s="106" t="s">
        <v>803</v>
      </c>
      <c r="M1000" s="247">
        <v>1</v>
      </c>
      <c r="N1000" s="98" t="s">
        <v>39</v>
      </c>
      <c r="O1000" s="377">
        <v>600</v>
      </c>
      <c r="P1000" s="25">
        <f t="shared" si="931"/>
        <v>600</v>
      </c>
      <c r="Q1000" s="158"/>
      <c r="R1000" s="158"/>
      <c r="X1000" s="137" t="s">
        <v>803</v>
      </c>
      <c r="Y1000" s="106">
        <v>1</v>
      </c>
      <c r="Z1000" s="247" t="s">
        <v>39</v>
      </c>
      <c r="AA1000" s="98">
        <v>600</v>
      </c>
      <c r="AB1000" s="377">
        <v>600</v>
      </c>
      <c r="AC1000" s="377"/>
    </row>
    <row r="1001" spans="1:29" ht="15.75" hidden="1">
      <c r="A1001" s="533" t="s">
        <v>2727</v>
      </c>
      <c r="B1001" s="533">
        <v>23</v>
      </c>
      <c r="C1001" s="533" t="s">
        <v>682</v>
      </c>
      <c r="D1001" s="572" t="s">
        <v>2217</v>
      </c>
      <c r="E1001" s="571" t="str">
        <f t="shared" si="929"/>
        <v xml:space="preserve"> VARIABLE REFRIGERANT VOLUME AIR CONDITIONNING UNITS</v>
      </c>
      <c r="F1001" s="533" t="str">
        <f t="shared" si="904"/>
        <v>ME</v>
      </c>
      <c r="G1001" s="533" t="s">
        <v>2722</v>
      </c>
      <c r="H1001" s="533">
        <v>1000</v>
      </c>
      <c r="I1001" s="533" t="str">
        <f t="shared" ref="I1001:J1001" si="936">I999</f>
        <v>Indoor Units</v>
      </c>
      <c r="J1001" s="533" t="str">
        <f t="shared" si="936"/>
        <v>Indoor Units</v>
      </c>
      <c r="K1001" s="248" t="s">
        <v>21</v>
      </c>
      <c r="L1001" s="233" t="s">
        <v>804</v>
      </c>
      <c r="M1001" s="249">
        <v>2</v>
      </c>
      <c r="N1001" s="236" t="s">
        <v>39</v>
      </c>
      <c r="O1001" s="377"/>
      <c r="P1001" s="25">
        <f t="shared" si="931"/>
        <v>0</v>
      </c>
      <c r="Q1001" s="158"/>
      <c r="R1001" s="158"/>
      <c r="X1001" s="248" t="s">
        <v>804</v>
      </c>
      <c r="Y1001" s="233">
        <v>2</v>
      </c>
      <c r="Z1001" s="249" t="s">
        <v>39</v>
      </c>
      <c r="AA1001" s="236"/>
      <c r="AB1001" s="377">
        <v>0</v>
      </c>
      <c r="AC1001" s="377"/>
    </row>
    <row r="1002" spans="1:29" ht="15.75" hidden="1">
      <c r="A1002" s="533" t="s">
        <v>2727</v>
      </c>
      <c r="B1002" s="533">
        <v>23</v>
      </c>
      <c r="C1002" s="533" t="s">
        <v>682</v>
      </c>
      <c r="D1002" s="572" t="s">
        <v>2217</v>
      </c>
      <c r="E1002" s="571" t="str">
        <f t="shared" si="929"/>
        <v xml:space="preserve"> VARIABLE REFRIGERANT VOLUME AIR CONDITIONNING UNITS</v>
      </c>
      <c r="F1002" s="533" t="str">
        <f t="shared" si="904"/>
        <v>ME</v>
      </c>
      <c r="G1002" s="533" t="s">
        <v>2722</v>
      </c>
      <c r="H1002" s="533">
        <v>1001</v>
      </c>
      <c r="I1002" s="533" t="str">
        <f t="shared" ref="I1002:J1002" si="937">I1000</f>
        <v>237320 - VARIABLE REFRIGERANT VOLUME AIR CONDITIONNING UNITS</v>
      </c>
      <c r="J1002" s="533" t="str">
        <f t="shared" si="937"/>
        <v>237320 - VARIABLE REFRIGERANT VOLUME AIR CONDITIONNING UNITS</v>
      </c>
      <c r="K1002" s="248" t="s">
        <v>45</v>
      </c>
      <c r="L1002" s="233" t="s">
        <v>805</v>
      </c>
      <c r="M1002" s="249">
        <v>1</v>
      </c>
      <c r="N1002" s="236" t="s">
        <v>39</v>
      </c>
      <c r="O1002" s="377"/>
      <c r="P1002" s="25">
        <f t="shared" si="931"/>
        <v>0</v>
      </c>
      <c r="Q1002" s="158"/>
      <c r="R1002" s="158"/>
      <c r="X1002" s="248" t="s">
        <v>805</v>
      </c>
      <c r="Y1002" s="233">
        <v>1</v>
      </c>
      <c r="Z1002" s="249" t="s">
        <v>39</v>
      </c>
      <c r="AA1002" s="236"/>
      <c r="AB1002" s="377">
        <v>0</v>
      </c>
      <c r="AC1002" s="377"/>
    </row>
    <row r="1003" spans="1:29" ht="16.5" hidden="1" thickBot="1">
      <c r="A1003" s="533" t="s">
        <v>2727</v>
      </c>
      <c r="B1003" s="533">
        <v>23</v>
      </c>
      <c r="C1003" s="533" t="s">
        <v>682</v>
      </c>
      <c r="D1003" s="572" t="s">
        <v>2217</v>
      </c>
      <c r="E1003" s="571" t="str">
        <f t="shared" si="929"/>
        <v xml:space="preserve"> VARIABLE REFRIGERANT VOLUME AIR CONDITIONNING UNITS</v>
      </c>
      <c r="F1003" s="533" t="str">
        <f t="shared" si="904"/>
        <v>ME</v>
      </c>
      <c r="G1003" s="533" t="s">
        <v>2722</v>
      </c>
      <c r="H1003" s="533">
        <v>1002</v>
      </c>
      <c r="I1003" s="533" t="str">
        <f t="shared" ref="I1003:J1003" si="938">I1001</f>
        <v>Indoor Units</v>
      </c>
      <c r="J1003" s="533" t="str">
        <f t="shared" si="938"/>
        <v>Indoor Units</v>
      </c>
      <c r="K1003" s="137" t="s">
        <v>20</v>
      </c>
      <c r="L1003" s="106" t="s">
        <v>806</v>
      </c>
      <c r="M1003" s="247">
        <v>3</v>
      </c>
      <c r="N1003" s="98" t="s">
        <v>39</v>
      </c>
      <c r="O1003" s="377">
        <v>1000</v>
      </c>
      <c r="P1003" s="25">
        <f t="shared" si="931"/>
        <v>3000</v>
      </c>
      <c r="Q1003" s="158"/>
      <c r="R1003" s="158"/>
      <c r="X1003" s="137" t="s">
        <v>806</v>
      </c>
      <c r="Y1003" s="106">
        <v>3</v>
      </c>
      <c r="Z1003" s="247" t="s">
        <v>39</v>
      </c>
      <c r="AA1003" s="98">
        <v>1000</v>
      </c>
      <c r="AB1003" s="377">
        <v>3000</v>
      </c>
      <c r="AC1003" s="377"/>
    </row>
    <row r="1004" spans="1:29" ht="15.75" hidden="1">
      <c r="A1004" s="533" t="s">
        <v>2727</v>
      </c>
      <c r="B1004" s="533">
        <v>23</v>
      </c>
      <c r="C1004" s="533" t="s">
        <v>682</v>
      </c>
      <c r="D1004" s="572" t="s">
        <v>2217</v>
      </c>
      <c r="E1004" s="571" t="str">
        <f t="shared" si="929"/>
        <v xml:space="preserve"> VARIABLE REFRIGERANT VOLUME AIR CONDITIONNING UNITS</v>
      </c>
      <c r="F1004" s="533" t="str">
        <f t="shared" si="904"/>
        <v>ME</v>
      </c>
      <c r="G1004" s="533" t="s">
        <v>2725</v>
      </c>
      <c r="H1004" s="533">
        <v>1003</v>
      </c>
      <c r="I1004" s="533" t="str">
        <f>L1004</f>
        <v>Outdoor Units</v>
      </c>
      <c r="J1004" s="533" t="str">
        <f>L1004</f>
        <v>Outdoor Units</v>
      </c>
      <c r="K1004" s="137"/>
      <c r="L1004" s="104" t="s">
        <v>807</v>
      </c>
      <c r="M1004" s="101"/>
      <c r="N1004" s="98"/>
      <c r="O1004" s="377">
        <v>0</v>
      </c>
      <c r="P1004" s="98"/>
      <c r="Q1004" s="158"/>
      <c r="R1004" s="158"/>
      <c r="X1004" s="137" t="s">
        <v>807</v>
      </c>
      <c r="Y1004" s="104"/>
      <c r="Z1004" s="101"/>
      <c r="AA1004" s="98">
        <v>0</v>
      </c>
      <c r="AB1004" s="377"/>
      <c r="AC1004" s="377"/>
    </row>
    <row r="1005" spans="1:29" ht="15.75" hidden="1">
      <c r="A1005" s="533" t="s">
        <v>2727</v>
      </c>
      <c r="B1005" s="533">
        <v>23</v>
      </c>
      <c r="C1005" s="533" t="s">
        <v>682</v>
      </c>
      <c r="D1005" s="572" t="s">
        <v>2217</v>
      </c>
      <c r="E1005" s="571" t="str">
        <f t="shared" si="929"/>
        <v xml:space="preserve"> VARIABLE REFRIGERANT VOLUME AIR CONDITIONNING UNITS</v>
      </c>
      <c r="F1005" s="533" t="str">
        <f t="shared" si="904"/>
        <v>ME</v>
      </c>
      <c r="G1005" s="533" t="s">
        <v>2722</v>
      </c>
      <c r="H1005" s="533">
        <v>1004</v>
      </c>
      <c r="I1005" s="533" t="str">
        <f t="shared" ref="I1005:J1005" si="939">I1003</f>
        <v>Indoor Units</v>
      </c>
      <c r="J1005" s="533" t="str">
        <f t="shared" si="939"/>
        <v>Indoor Units</v>
      </c>
      <c r="K1005" s="248" t="s">
        <v>50</v>
      </c>
      <c r="L1005" s="233" t="s">
        <v>808</v>
      </c>
      <c r="M1005" s="249">
        <v>1</v>
      </c>
      <c r="N1005" s="236" t="s">
        <v>39</v>
      </c>
      <c r="O1005" s="377"/>
      <c r="P1005" s="25">
        <f t="shared" ref="P1005:P1008" si="940">O1005*M1005</f>
        <v>0</v>
      </c>
      <c r="Q1005" s="158"/>
      <c r="R1005" s="158"/>
      <c r="X1005" s="248" t="s">
        <v>808</v>
      </c>
      <c r="Y1005" s="233">
        <v>1</v>
      </c>
      <c r="Z1005" s="249" t="s">
        <v>39</v>
      </c>
      <c r="AA1005" s="236"/>
      <c r="AB1005" s="377">
        <v>0</v>
      </c>
      <c r="AC1005" s="377"/>
    </row>
    <row r="1006" spans="1:29" ht="15.75" hidden="1">
      <c r="A1006" s="533" t="s">
        <v>2727</v>
      </c>
      <c r="B1006" s="533">
        <v>23</v>
      </c>
      <c r="C1006" s="533" t="s">
        <v>682</v>
      </c>
      <c r="D1006" s="572" t="s">
        <v>2217</v>
      </c>
      <c r="E1006" s="571" t="str">
        <f t="shared" si="929"/>
        <v xml:space="preserve"> VARIABLE REFRIGERANT VOLUME AIR CONDITIONNING UNITS</v>
      </c>
      <c r="F1006" s="533" t="str">
        <f t="shared" si="904"/>
        <v>ME</v>
      </c>
      <c r="G1006" s="533" t="s">
        <v>2722</v>
      </c>
      <c r="H1006" s="533">
        <v>1005</v>
      </c>
      <c r="I1006" s="533" t="str">
        <f t="shared" ref="I1006:J1006" si="941">I1004</f>
        <v>Outdoor Units</v>
      </c>
      <c r="J1006" s="533" t="str">
        <f t="shared" si="941"/>
        <v>Outdoor Units</v>
      </c>
      <c r="K1006" s="137" t="s">
        <v>76</v>
      </c>
      <c r="L1006" s="106" t="s">
        <v>809</v>
      </c>
      <c r="M1006" s="101">
        <v>1</v>
      </c>
      <c r="N1006" s="98" t="s">
        <v>39</v>
      </c>
      <c r="O1006" s="386">
        <v>16000</v>
      </c>
      <c r="P1006" s="25">
        <f t="shared" si="940"/>
        <v>16000</v>
      </c>
      <c r="Q1006" s="158"/>
      <c r="R1006" s="158"/>
      <c r="X1006" s="490" t="s">
        <v>809</v>
      </c>
      <c r="Y1006" s="491">
        <v>1</v>
      </c>
      <c r="Z1006" s="492" t="s">
        <v>39</v>
      </c>
      <c r="AA1006" s="493">
        <v>16000</v>
      </c>
      <c r="AB1006" s="386">
        <v>16000</v>
      </c>
      <c r="AC1006" s="386"/>
    </row>
    <row r="1007" spans="1:29" ht="15.75" hidden="1">
      <c r="A1007" s="533" t="s">
        <v>2727</v>
      </c>
      <c r="B1007" s="533">
        <v>23</v>
      </c>
      <c r="C1007" s="533" t="s">
        <v>682</v>
      </c>
      <c r="D1007" s="572" t="s">
        <v>2217</v>
      </c>
      <c r="E1007" s="571" t="str">
        <f t="shared" si="929"/>
        <v xml:space="preserve"> VARIABLE REFRIGERANT VOLUME AIR CONDITIONNING UNITS</v>
      </c>
      <c r="F1007" s="533" t="str">
        <f t="shared" si="904"/>
        <v>ME</v>
      </c>
      <c r="G1007" s="533" t="s">
        <v>2722</v>
      </c>
      <c r="H1007" s="533">
        <v>1006</v>
      </c>
      <c r="I1007" s="533" t="str">
        <f t="shared" ref="I1007:J1007" si="942">I1005</f>
        <v>Indoor Units</v>
      </c>
      <c r="J1007" s="533" t="str">
        <f t="shared" si="942"/>
        <v>Indoor Units</v>
      </c>
      <c r="K1007" s="248" t="s">
        <v>77</v>
      </c>
      <c r="L1007" s="233" t="s">
        <v>810</v>
      </c>
      <c r="M1007" s="249">
        <v>1</v>
      </c>
      <c r="N1007" s="236" t="s">
        <v>39</v>
      </c>
      <c r="O1007" s="377"/>
      <c r="P1007" s="25">
        <f t="shared" si="940"/>
        <v>0</v>
      </c>
      <c r="Q1007" s="158"/>
      <c r="R1007" s="158"/>
      <c r="X1007" s="248" t="s">
        <v>810</v>
      </c>
      <c r="Y1007" s="233">
        <v>1</v>
      </c>
      <c r="Z1007" s="249" t="s">
        <v>39</v>
      </c>
      <c r="AA1007" s="236"/>
      <c r="AB1007" s="377">
        <v>0</v>
      </c>
      <c r="AC1007" s="377"/>
    </row>
    <row r="1008" spans="1:29" ht="15.75" hidden="1">
      <c r="A1008" s="533" t="s">
        <v>2727</v>
      </c>
      <c r="B1008" s="533">
        <v>23</v>
      </c>
      <c r="C1008" s="533" t="s">
        <v>682</v>
      </c>
      <c r="D1008" s="572" t="s">
        <v>2217</v>
      </c>
      <c r="E1008" s="571" t="str">
        <f t="shared" si="929"/>
        <v xml:space="preserve"> VARIABLE REFRIGERANT VOLUME AIR CONDITIONNING UNITS</v>
      </c>
      <c r="F1008" s="533" t="str">
        <f t="shared" si="904"/>
        <v>ME</v>
      </c>
      <c r="G1008" s="533" t="s">
        <v>2722</v>
      </c>
      <c r="H1008" s="533">
        <v>1007</v>
      </c>
      <c r="I1008" s="533" t="str">
        <f t="shared" ref="I1008:J1008" si="943">I1006</f>
        <v>Outdoor Units</v>
      </c>
      <c r="J1008" s="533" t="str">
        <f t="shared" si="943"/>
        <v>Outdoor Units</v>
      </c>
      <c r="K1008" s="137" t="s">
        <v>21</v>
      </c>
      <c r="L1008" s="106" t="s">
        <v>811</v>
      </c>
      <c r="M1008" s="101">
        <v>1</v>
      </c>
      <c r="N1008" s="98" t="s">
        <v>2</v>
      </c>
      <c r="O1008" s="387">
        <v>11250</v>
      </c>
      <c r="P1008" s="25">
        <f t="shared" si="940"/>
        <v>11250</v>
      </c>
      <c r="Q1008" s="158"/>
      <c r="R1008" s="158"/>
      <c r="X1008" s="137" t="s">
        <v>811</v>
      </c>
      <c r="Y1008" s="106">
        <v>1</v>
      </c>
      <c r="Z1008" s="101" t="s">
        <v>2</v>
      </c>
      <c r="AA1008" s="98">
        <v>11250</v>
      </c>
      <c r="AB1008" s="387">
        <v>11250</v>
      </c>
      <c r="AC1008" s="387"/>
    </row>
    <row r="1009" spans="1:29" ht="15.75" hidden="1">
      <c r="A1009" s="533" t="s">
        <v>2727</v>
      </c>
      <c r="B1009" s="533">
        <v>23</v>
      </c>
      <c r="C1009" s="533" t="s">
        <v>682</v>
      </c>
      <c r="D1009" s="572" t="s">
        <v>2225</v>
      </c>
      <c r="E1009" s="571" t="s">
        <v>1317</v>
      </c>
      <c r="F1009" s="533" t="str">
        <f t="shared" si="904"/>
        <v>ME</v>
      </c>
      <c r="G1009" s="533" t="s">
        <v>2725</v>
      </c>
      <c r="H1009" s="533">
        <v>1008</v>
      </c>
      <c r="I1009" s="533" t="str">
        <f>L1009</f>
        <v>237413 - PACKAGED, OUTDOOR, CENTRAL STATION AIR-HANDLING UNITS</v>
      </c>
      <c r="J1009" s="533" t="str">
        <f>L1009</f>
        <v>237413 - PACKAGED, OUTDOOR, CENTRAL STATION AIR-HANDLING UNITS</v>
      </c>
      <c r="K1009" s="248"/>
      <c r="L1009" s="250" t="s">
        <v>812</v>
      </c>
      <c r="M1009" s="249"/>
      <c r="N1009" s="236"/>
      <c r="O1009" s="377">
        <v>0</v>
      </c>
      <c r="P1009" s="98"/>
      <c r="Q1009" s="158"/>
      <c r="R1009" s="158"/>
      <c r="X1009" s="248" t="s">
        <v>812</v>
      </c>
      <c r="Y1009" s="250"/>
      <c r="Z1009" s="249"/>
      <c r="AA1009" s="236">
        <v>0</v>
      </c>
      <c r="AB1009" s="377"/>
      <c r="AC1009" s="377"/>
    </row>
    <row r="1010" spans="1:29" ht="15.75" hidden="1">
      <c r="A1010" s="533" t="s">
        <v>2727</v>
      </c>
      <c r="B1010" s="533">
        <v>23</v>
      </c>
      <c r="C1010" s="533" t="s">
        <v>682</v>
      </c>
      <c r="D1010" s="572" t="s">
        <v>2225</v>
      </c>
      <c r="E1010" s="571" t="str">
        <f t="shared" ref="E1010:E1014" si="944">E1009</f>
        <v>PACKAGED, OUTDOOR, CENTRAL STATION AIR-HANDLING UNITS</v>
      </c>
      <c r="F1010" s="533" t="str">
        <f t="shared" si="904"/>
        <v>ME</v>
      </c>
      <c r="G1010" s="533" t="s">
        <v>2722</v>
      </c>
      <c r="H1010" s="533">
        <v>1009</v>
      </c>
      <c r="I1010" s="533" t="str">
        <f t="shared" ref="I1010:J1010" si="945">I1008</f>
        <v>Outdoor Units</v>
      </c>
      <c r="J1010" s="533" t="str">
        <f t="shared" si="945"/>
        <v>Outdoor Units</v>
      </c>
      <c r="K1010" s="248" t="s">
        <v>13</v>
      </c>
      <c r="L1010" s="233" t="s">
        <v>813</v>
      </c>
      <c r="M1010" s="249">
        <v>1</v>
      </c>
      <c r="N1010" s="236" t="s">
        <v>39</v>
      </c>
      <c r="O1010" s="378"/>
      <c r="P1010" s="25">
        <f t="shared" ref="P1010:P1014" si="946">O1010*M1010</f>
        <v>0</v>
      </c>
      <c r="Q1010" s="158"/>
      <c r="R1010" s="158"/>
      <c r="X1010" s="248" t="s">
        <v>813</v>
      </c>
      <c r="Y1010" s="233">
        <v>1</v>
      </c>
      <c r="Z1010" s="249" t="s">
        <v>39</v>
      </c>
      <c r="AA1010" s="236"/>
      <c r="AB1010" s="378">
        <v>0</v>
      </c>
      <c r="AC1010" s="377"/>
    </row>
    <row r="1011" spans="1:29" ht="15.75" hidden="1">
      <c r="A1011" s="533" t="s">
        <v>2727</v>
      </c>
      <c r="B1011" s="533">
        <v>23</v>
      </c>
      <c r="C1011" s="533" t="s">
        <v>682</v>
      </c>
      <c r="D1011" s="572" t="s">
        <v>2225</v>
      </c>
      <c r="E1011" s="571" t="str">
        <f t="shared" si="944"/>
        <v>PACKAGED, OUTDOOR, CENTRAL STATION AIR-HANDLING UNITS</v>
      </c>
      <c r="F1011" s="533" t="str">
        <f t="shared" si="904"/>
        <v>ME</v>
      </c>
      <c r="G1011" s="533" t="s">
        <v>2722</v>
      </c>
      <c r="H1011" s="533">
        <v>1010</v>
      </c>
      <c r="I1011" s="533" t="str">
        <f t="shared" ref="I1011:J1011" si="947">I1009</f>
        <v>237413 - PACKAGED, OUTDOOR, CENTRAL STATION AIR-HANDLING UNITS</v>
      </c>
      <c r="J1011" s="533" t="str">
        <f t="shared" si="947"/>
        <v>237413 - PACKAGED, OUTDOOR, CENTRAL STATION AIR-HANDLING UNITS</v>
      </c>
      <c r="K1011" s="248" t="s">
        <v>15</v>
      </c>
      <c r="L1011" s="233" t="s">
        <v>814</v>
      </c>
      <c r="M1011" s="249">
        <v>1</v>
      </c>
      <c r="N1011" s="236" t="s">
        <v>39</v>
      </c>
      <c r="O1011" s="378"/>
      <c r="P1011" s="25">
        <f t="shared" si="946"/>
        <v>0</v>
      </c>
      <c r="Q1011" s="158"/>
      <c r="R1011" s="158"/>
      <c r="X1011" s="248" t="s">
        <v>814</v>
      </c>
      <c r="Y1011" s="233">
        <v>1</v>
      </c>
      <c r="Z1011" s="249" t="s">
        <v>39</v>
      </c>
      <c r="AA1011" s="236"/>
      <c r="AB1011" s="378">
        <v>0</v>
      </c>
      <c r="AC1011" s="377"/>
    </row>
    <row r="1012" spans="1:29" ht="15.75" hidden="1">
      <c r="A1012" s="533" t="s">
        <v>2727</v>
      </c>
      <c r="B1012" s="533">
        <v>23</v>
      </c>
      <c r="C1012" s="533" t="s">
        <v>682</v>
      </c>
      <c r="D1012" s="572" t="s">
        <v>2225</v>
      </c>
      <c r="E1012" s="571" t="str">
        <f t="shared" si="944"/>
        <v>PACKAGED, OUTDOOR, CENTRAL STATION AIR-HANDLING UNITS</v>
      </c>
      <c r="F1012" s="533" t="str">
        <f t="shared" si="904"/>
        <v>ME</v>
      </c>
      <c r="G1012" s="533" t="s">
        <v>2722</v>
      </c>
      <c r="H1012" s="533">
        <v>1011</v>
      </c>
      <c r="I1012" s="533" t="str">
        <f t="shared" ref="I1012:J1012" si="948">I1010</f>
        <v>Outdoor Units</v>
      </c>
      <c r="J1012" s="533" t="str">
        <f t="shared" si="948"/>
        <v>Outdoor Units</v>
      </c>
      <c r="K1012" s="248" t="s">
        <v>17</v>
      </c>
      <c r="L1012" s="233" t="s">
        <v>815</v>
      </c>
      <c r="M1012" s="249">
        <v>1</v>
      </c>
      <c r="N1012" s="236" t="s">
        <v>39</v>
      </c>
      <c r="O1012" s="378"/>
      <c r="P1012" s="25">
        <f t="shared" si="946"/>
        <v>0</v>
      </c>
      <c r="Q1012" s="158"/>
      <c r="R1012" s="158"/>
      <c r="X1012" s="248" t="s">
        <v>815</v>
      </c>
      <c r="Y1012" s="233">
        <v>1</v>
      </c>
      <c r="Z1012" s="249" t="s">
        <v>39</v>
      </c>
      <c r="AA1012" s="236"/>
      <c r="AB1012" s="378">
        <v>0</v>
      </c>
      <c r="AC1012" s="377"/>
    </row>
    <row r="1013" spans="1:29" ht="15.75" hidden="1">
      <c r="A1013" s="533" t="s">
        <v>2727</v>
      </c>
      <c r="B1013" s="533">
        <v>23</v>
      </c>
      <c r="C1013" s="533" t="s">
        <v>682</v>
      </c>
      <c r="D1013" s="572" t="s">
        <v>2225</v>
      </c>
      <c r="E1013" s="571" t="str">
        <f t="shared" si="944"/>
        <v>PACKAGED, OUTDOOR, CENTRAL STATION AIR-HANDLING UNITS</v>
      </c>
      <c r="F1013" s="533" t="str">
        <f t="shared" si="904"/>
        <v>ME</v>
      </c>
      <c r="G1013" s="533" t="s">
        <v>2722</v>
      </c>
      <c r="H1013" s="533">
        <v>1012</v>
      </c>
      <c r="I1013" s="533" t="str">
        <f t="shared" ref="I1013:J1013" si="949">I1011</f>
        <v>237413 - PACKAGED, OUTDOOR, CENTRAL STATION AIR-HANDLING UNITS</v>
      </c>
      <c r="J1013" s="533" t="str">
        <f t="shared" si="949"/>
        <v>237413 - PACKAGED, OUTDOOR, CENTRAL STATION AIR-HANDLING UNITS</v>
      </c>
      <c r="K1013" s="248" t="s">
        <v>19</v>
      </c>
      <c r="L1013" s="233" t="s">
        <v>816</v>
      </c>
      <c r="M1013" s="249">
        <v>1</v>
      </c>
      <c r="N1013" s="236" t="s">
        <v>39</v>
      </c>
      <c r="O1013" s="378"/>
      <c r="P1013" s="25">
        <f t="shared" si="946"/>
        <v>0</v>
      </c>
      <c r="Q1013" s="158"/>
      <c r="R1013" s="158"/>
      <c r="X1013" s="248" t="s">
        <v>816</v>
      </c>
      <c r="Y1013" s="233">
        <v>1</v>
      </c>
      <c r="Z1013" s="249" t="s">
        <v>39</v>
      </c>
      <c r="AA1013" s="236"/>
      <c r="AB1013" s="378">
        <v>0</v>
      </c>
      <c r="AC1013" s="377"/>
    </row>
    <row r="1014" spans="1:29" ht="15.75" hidden="1">
      <c r="A1014" s="533" t="s">
        <v>2727</v>
      </c>
      <c r="B1014" s="533">
        <v>23</v>
      </c>
      <c r="C1014" s="533" t="s">
        <v>682</v>
      </c>
      <c r="D1014" s="572" t="s">
        <v>2225</v>
      </c>
      <c r="E1014" s="571" t="str">
        <f t="shared" si="944"/>
        <v>PACKAGED, OUTDOOR, CENTRAL STATION AIR-HANDLING UNITS</v>
      </c>
      <c r="F1014" s="533" t="str">
        <f t="shared" si="904"/>
        <v>ME</v>
      </c>
      <c r="G1014" s="533" t="s">
        <v>2722</v>
      </c>
      <c r="H1014" s="533">
        <v>1013</v>
      </c>
      <c r="I1014" s="533" t="str">
        <f t="shared" ref="I1014:J1014" si="950">I1012</f>
        <v>Outdoor Units</v>
      </c>
      <c r="J1014" s="533" t="str">
        <f t="shared" si="950"/>
        <v>Outdoor Units</v>
      </c>
      <c r="K1014" s="248" t="s">
        <v>20</v>
      </c>
      <c r="L1014" s="233" t="s">
        <v>817</v>
      </c>
      <c r="M1014" s="249"/>
      <c r="N1014" s="236" t="s">
        <v>2</v>
      </c>
      <c r="O1014" s="378"/>
      <c r="P1014" s="25">
        <f t="shared" si="946"/>
        <v>0</v>
      </c>
      <c r="Q1014" s="158"/>
      <c r="R1014" s="158"/>
      <c r="X1014" s="248" t="s">
        <v>817</v>
      </c>
      <c r="Y1014" s="233"/>
      <c r="Z1014" s="249" t="s">
        <v>2</v>
      </c>
      <c r="AA1014" s="236"/>
      <c r="AB1014" s="378"/>
      <c r="AC1014" s="377"/>
    </row>
    <row r="1015" spans="1:29" ht="15.75" hidden="1">
      <c r="A1015" s="533" t="s">
        <v>2727</v>
      </c>
      <c r="B1015" s="533">
        <v>23</v>
      </c>
      <c r="C1015" s="533" t="s">
        <v>682</v>
      </c>
      <c r="D1015" s="572" t="s">
        <v>2235</v>
      </c>
      <c r="E1015" s="571" t="s">
        <v>1275</v>
      </c>
      <c r="F1015" s="533" t="str">
        <f t="shared" si="904"/>
        <v>ME</v>
      </c>
      <c r="G1015" s="533" t="s">
        <v>2725</v>
      </c>
      <c r="H1015" s="533">
        <v>1014</v>
      </c>
      <c r="I1015" s="533" t="str">
        <f>L1015</f>
        <v>238126 - Split System Air Conditionners</v>
      </c>
      <c r="J1015" s="533" t="str">
        <f>L1015</f>
        <v>238126 - Split System Air Conditionners</v>
      </c>
      <c r="K1015" s="137"/>
      <c r="L1015" s="104" t="s">
        <v>818</v>
      </c>
      <c r="M1015" s="101"/>
      <c r="N1015" s="98"/>
      <c r="O1015" s="377">
        <v>0</v>
      </c>
      <c r="P1015" s="98"/>
      <c r="Q1015" s="158"/>
      <c r="R1015" s="158"/>
      <c r="X1015" s="137" t="s">
        <v>818</v>
      </c>
      <c r="Y1015" s="104"/>
      <c r="Z1015" s="101"/>
      <c r="AA1015" s="98">
        <v>0</v>
      </c>
      <c r="AB1015" s="377"/>
      <c r="AC1015" s="377"/>
    </row>
    <row r="1016" spans="1:29" ht="16.5" hidden="1" thickBot="1">
      <c r="A1016" s="533" t="s">
        <v>2727</v>
      </c>
      <c r="B1016" s="533">
        <v>23</v>
      </c>
      <c r="C1016" s="533" t="s">
        <v>682</v>
      </c>
      <c r="D1016" s="572" t="s">
        <v>2235</v>
      </c>
      <c r="E1016" s="571" t="str">
        <f t="shared" ref="E1016:E1018" si="951">E1015</f>
        <v xml:space="preserve"> Split System Air Conditionners</v>
      </c>
      <c r="F1016" s="533" t="str">
        <f t="shared" si="904"/>
        <v>ME</v>
      </c>
      <c r="G1016" s="533" t="s">
        <v>2722</v>
      </c>
      <c r="H1016" s="533">
        <v>1015</v>
      </c>
      <c r="I1016" s="533" t="str">
        <f t="shared" ref="I1016:J1016" si="952">I1014</f>
        <v>Outdoor Units</v>
      </c>
      <c r="J1016" s="533" t="str">
        <f t="shared" si="952"/>
        <v>Outdoor Units</v>
      </c>
      <c r="K1016" s="137" t="s">
        <v>13</v>
      </c>
      <c r="L1016" s="106" t="s">
        <v>819</v>
      </c>
      <c r="M1016" s="247">
        <v>3</v>
      </c>
      <c r="N1016" s="98" t="s">
        <v>39</v>
      </c>
      <c r="O1016" s="378">
        <v>1063</v>
      </c>
      <c r="P1016" s="25">
        <f t="shared" ref="P1016:P1018" si="953">O1016*M1016</f>
        <v>3189</v>
      </c>
      <c r="Q1016" s="158"/>
      <c r="R1016" s="158"/>
      <c r="X1016" s="137" t="s">
        <v>819</v>
      </c>
      <c r="Y1016" s="106">
        <v>3</v>
      </c>
      <c r="Z1016" s="247" t="s">
        <v>39</v>
      </c>
      <c r="AA1016" s="98">
        <v>1063</v>
      </c>
      <c r="AB1016" s="378">
        <v>3189</v>
      </c>
      <c r="AC1016" s="377"/>
    </row>
    <row r="1017" spans="1:29" ht="15.75" hidden="1">
      <c r="A1017" s="533" t="s">
        <v>2727</v>
      </c>
      <c r="B1017" s="533">
        <v>23</v>
      </c>
      <c r="C1017" s="533" t="s">
        <v>682</v>
      </c>
      <c r="D1017" s="572" t="s">
        <v>2235</v>
      </c>
      <c r="E1017" s="571" t="str">
        <f t="shared" si="951"/>
        <v xml:space="preserve"> Split System Air Conditionners</v>
      </c>
      <c r="F1017" s="533" t="str">
        <f t="shared" si="904"/>
        <v>ME</v>
      </c>
      <c r="G1017" s="533" t="s">
        <v>2722</v>
      </c>
      <c r="H1017" s="533">
        <v>1016</v>
      </c>
      <c r="I1017" s="533" t="str">
        <f t="shared" ref="I1017:J1017" si="954">I1015</f>
        <v>238126 - Split System Air Conditionners</v>
      </c>
      <c r="J1017" s="533" t="str">
        <f t="shared" si="954"/>
        <v>238126 - Split System Air Conditionners</v>
      </c>
      <c r="K1017" s="248" t="s">
        <v>45</v>
      </c>
      <c r="L1017" s="233" t="s">
        <v>820</v>
      </c>
      <c r="M1017" s="249">
        <v>1</v>
      </c>
      <c r="N1017" s="236" t="s">
        <v>39</v>
      </c>
      <c r="O1017" s="378"/>
      <c r="P1017" s="25">
        <f t="shared" si="953"/>
        <v>0</v>
      </c>
      <c r="Q1017" s="158"/>
      <c r="R1017" s="158"/>
      <c r="X1017" s="248" t="s">
        <v>820</v>
      </c>
      <c r="Y1017" s="233">
        <v>1</v>
      </c>
      <c r="Z1017" s="249" t="s">
        <v>39</v>
      </c>
      <c r="AA1017" s="236"/>
      <c r="AB1017" s="378">
        <v>0</v>
      </c>
      <c r="AC1017" s="377"/>
    </row>
    <row r="1018" spans="1:29" ht="15.75" hidden="1">
      <c r="A1018" s="533" t="s">
        <v>2727</v>
      </c>
      <c r="B1018" s="533">
        <v>23</v>
      </c>
      <c r="C1018" s="533" t="s">
        <v>682</v>
      </c>
      <c r="D1018" s="572" t="s">
        <v>2235</v>
      </c>
      <c r="E1018" s="571" t="str">
        <f t="shared" si="951"/>
        <v xml:space="preserve"> Split System Air Conditionners</v>
      </c>
      <c r="F1018" s="533" t="str">
        <f t="shared" ref="F1018:F1081" si="955">VLOOKUP(D:D,trade,3,FALSE)</f>
        <v>ME</v>
      </c>
      <c r="G1018" s="533" t="s">
        <v>2722</v>
      </c>
      <c r="H1018" s="533">
        <v>1017</v>
      </c>
      <c r="I1018" s="533" t="str">
        <f t="shared" ref="I1018:J1018" si="956">I1016</f>
        <v>Outdoor Units</v>
      </c>
      <c r="J1018" s="533" t="str">
        <f t="shared" si="956"/>
        <v>Outdoor Units</v>
      </c>
      <c r="K1018" s="248" t="s">
        <v>48</v>
      </c>
      <c r="L1018" s="233" t="s">
        <v>821</v>
      </c>
      <c r="M1018" s="249">
        <v>1</v>
      </c>
      <c r="N1018" s="236" t="s">
        <v>39</v>
      </c>
      <c r="O1018" s="378"/>
      <c r="P1018" s="25">
        <f t="shared" si="953"/>
        <v>0</v>
      </c>
      <c r="Q1018" s="158"/>
      <c r="R1018" s="158"/>
      <c r="X1018" s="248" t="s">
        <v>821</v>
      </c>
      <c r="Y1018" s="233">
        <v>1</v>
      </c>
      <c r="Z1018" s="249" t="s">
        <v>39</v>
      </c>
      <c r="AA1018" s="236"/>
      <c r="AB1018" s="378">
        <v>0</v>
      </c>
      <c r="AC1018" s="377"/>
    </row>
    <row r="1019" spans="1:29" ht="15.75" hidden="1">
      <c r="A1019" s="533" t="s">
        <v>2727</v>
      </c>
      <c r="B1019" s="533">
        <v>23</v>
      </c>
      <c r="C1019" s="533" t="s">
        <v>682</v>
      </c>
      <c r="D1019" s="572" t="s">
        <v>2245</v>
      </c>
      <c r="E1019" s="571" t="s">
        <v>1276</v>
      </c>
      <c r="F1019" s="533" t="str">
        <f t="shared" si="955"/>
        <v>ME</v>
      </c>
      <c r="G1019" s="533" t="s">
        <v>2725</v>
      </c>
      <c r="H1019" s="533">
        <v>1018</v>
      </c>
      <c r="I1019" s="533" t="str">
        <f t="shared" ref="I1019:I1020" si="957">L1019</f>
        <v>238233 - CONVECTORS</v>
      </c>
      <c r="J1019" s="533" t="str">
        <f t="shared" ref="J1019:J1021" si="958">L1019</f>
        <v>238233 - CONVECTORS</v>
      </c>
      <c r="K1019" s="248"/>
      <c r="L1019" s="250" t="s">
        <v>822</v>
      </c>
      <c r="M1019" s="249"/>
      <c r="N1019" s="236"/>
      <c r="O1019" s="377">
        <v>0</v>
      </c>
      <c r="P1019" s="98"/>
      <c r="Q1019" s="158"/>
      <c r="R1019" s="158"/>
      <c r="X1019" s="248" t="s">
        <v>822</v>
      </c>
      <c r="Y1019" s="250"/>
      <c r="Z1019" s="249"/>
      <c r="AA1019" s="236">
        <v>0</v>
      </c>
      <c r="AB1019" s="377"/>
      <c r="AC1019" s="377"/>
    </row>
    <row r="1020" spans="1:29" ht="15.75" hidden="1">
      <c r="A1020" s="533" t="s">
        <v>2727</v>
      </c>
      <c r="B1020" s="533">
        <v>23</v>
      </c>
      <c r="C1020" s="533" t="s">
        <v>682</v>
      </c>
      <c r="D1020" s="572" t="s">
        <v>2245</v>
      </c>
      <c r="E1020" s="571" t="str">
        <f t="shared" ref="E1020:E1043" si="959">E1019</f>
        <v xml:space="preserve"> CONVECTORS</v>
      </c>
      <c r="F1020" s="533" t="str">
        <f t="shared" si="955"/>
        <v>ME</v>
      </c>
      <c r="G1020" s="533" t="s">
        <v>2725</v>
      </c>
      <c r="H1020" s="533">
        <v>1019</v>
      </c>
      <c r="I1020" s="533" t="str">
        <f t="shared" si="957"/>
        <v>Radiators</v>
      </c>
      <c r="J1020" s="533" t="s">
        <v>824</v>
      </c>
      <c r="K1020" s="248"/>
      <c r="L1020" s="250" t="s">
        <v>823</v>
      </c>
      <c r="M1020" s="236"/>
      <c r="N1020" s="236"/>
      <c r="O1020" s="379">
        <v>0</v>
      </c>
      <c r="P1020" s="98"/>
      <c r="Q1020" s="158"/>
      <c r="R1020" s="158"/>
      <c r="X1020" s="248" t="s">
        <v>823</v>
      </c>
      <c r="Y1020" s="250"/>
      <c r="Z1020" s="236"/>
      <c r="AA1020" s="236">
        <v>0</v>
      </c>
      <c r="AB1020" s="379"/>
      <c r="AC1020" s="377"/>
    </row>
    <row r="1021" spans="1:29" ht="15.75" hidden="1">
      <c r="A1021" s="533" t="s">
        <v>2727</v>
      </c>
      <c r="B1021" s="533">
        <v>23</v>
      </c>
      <c r="C1021" s="533" t="s">
        <v>682</v>
      </c>
      <c r="D1021" s="572" t="s">
        <v>2245</v>
      </c>
      <c r="E1021" s="571" t="str">
        <f t="shared" si="959"/>
        <v xml:space="preserve"> CONVECTORS</v>
      </c>
      <c r="F1021" s="533" t="str">
        <f t="shared" si="955"/>
        <v>ME</v>
      </c>
      <c r="G1021" s="533" t="s">
        <v>2725</v>
      </c>
      <c r="H1021" s="533">
        <v>1020</v>
      </c>
      <c r="I1021" s="533" t="s">
        <v>823</v>
      </c>
      <c r="J1021" s="533" t="str">
        <f t="shared" si="958"/>
        <v>Room Radiators:</v>
      </c>
      <c r="K1021" s="248"/>
      <c r="L1021" s="250" t="s">
        <v>824</v>
      </c>
      <c r="M1021" s="236"/>
      <c r="N1021" s="236"/>
      <c r="O1021" s="379">
        <v>0</v>
      </c>
      <c r="P1021" s="98"/>
      <c r="Q1021" s="158"/>
      <c r="R1021" s="158"/>
      <c r="X1021" s="248" t="s">
        <v>824</v>
      </c>
      <c r="Y1021" s="250"/>
      <c r="Z1021" s="236"/>
      <c r="AA1021" s="236">
        <v>0</v>
      </c>
      <c r="AB1021" s="379"/>
      <c r="AC1021" s="377"/>
    </row>
    <row r="1022" spans="1:29" ht="15.75" hidden="1">
      <c r="A1022" s="533" t="s">
        <v>2727</v>
      </c>
      <c r="B1022" s="533">
        <v>23</v>
      </c>
      <c r="C1022" s="533" t="s">
        <v>682</v>
      </c>
      <c r="D1022" s="572" t="s">
        <v>2245</v>
      </c>
      <c r="E1022" s="571" t="str">
        <f t="shared" si="959"/>
        <v xml:space="preserve"> CONVECTORS</v>
      </c>
      <c r="F1022" s="533" t="str">
        <f t="shared" si="955"/>
        <v>ME</v>
      </c>
      <c r="G1022" s="533" t="s">
        <v>2722</v>
      </c>
      <c r="H1022" s="533">
        <v>1021</v>
      </c>
      <c r="I1022" s="533" t="str">
        <f t="shared" ref="I1022:J1022" si="960">I1020</f>
        <v>Radiators</v>
      </c>
      <c r="J1022" s="533" t="str">
        <f t="shared" si="960"/>
        <v>Room Radiators:</v>
      </c>
      <c r="K1022" s="248" t="s">
        <v>50</v>
      </c>
      <c r="L1022" s="233" t="s">
        <v>825</v>
      </c>
      <c r="M1022" s="249">
        <v>4</v>
      </c>
      <c r="N1022" s="236" t="s">
        <v>39</v>
      </c>
      <c r="O1022" s="388"/>
      <c r="P1022" s="25">
        <f t="shared" ref="P1022:P1032" si="961">O1022*M1022</f>
        <v>0</v>
      </c>
      <c r="Q1022" s="158"/>
      <c r="R1022" s="158"/>
      <c r="X1022" s="248" t="s">
        <v>825</v>
      </c>
      <c r="Y1022" s="233">
        <v>4</v>
      </c>
      <c r="Z1022" s="249" t="s">
        <v>39</v>
      </c>
      <c r="AA1022" s="236"/>
      <c r="AB1022" s="388">
        <v>0</v>
      </c>
      <c r="AC1022" s="377"/>
    </row>
    <row r="1023" spans="1:29" ht="15.75" hidden="1">
      <c r="A1023" s="533" t="s">
        <v>2727</v>
      </c>
      <c r="B1023" s="533">
        <v>23</v>
      </c>
      <c r="C1023" s="533" t="s">
        <v>682</v>
      </c>
      <c r="D1023" s="572" t="s">
        <v>2245</v>
      </c>
      <c r="E1023" s="571" t="str">
        <f t="shared" si="959"/>
        <v xml:space="preserve"> CONVECTORS</v>
      </c>
      <c r="F1023" s="533" t="str">
        <f t="shared" si="955"/>
        <v>ME</v>
      </c>
      <c r="G1023" s="533" t="s">
        <v>2722</v>
      </c>
      <c r="H1023" s="533">
        <v>1022</v>
      </c>
      <c r="I1023" s="533" t="str">
        <f t="shared" ref="I1023:J1023" si="962">I1021</f>
        <v>Radiators</v>
      </c>
      <c r="J1023" s="533" t="str">
        <f t="shared" si="962"/>
        <v>Room Radiators:</v>
      </c>
      <c r="K1023" s="248" t="s">
        <v>76</v>
      </c>
      <c r="L1023" s="233" t="s">
        <v>826</v>
      </c>
      <c r="M1023" s="249">
        <v>13</v>
      </c>
      <c r="N1023" s="236" t="s">
        <v>39</v>
      </c>
      <c r="O1023" s="388"/>
      <c r="P1023" s="25">
        <f t="shared" si="961"/>
        <v>0</v>
      </c>
      <c r="Q1023" s="158"/>
      <c r="R1023" s="158"/>
      <c r="X1023" s="248" t="s">
        <v>826</v>
      </c>
      <c r="Y1023" s="233">
        <v>13</v>
      </c>
      <c r="Z1023" s="249" t="s">
        <v>39</v>
      </c>
      <c r="AA1023" s="236"/>
      <c r="AB1023" s="388">
        <v>0</v>
      </c>
      <c r="AC1023" s="377"/>
    </row>
    <row r="1024" spans="1:29" ht="15.75" hidden="1">
      <c r="A1024" s="533" t="s">
        <v>2727</v>
      </c>
      <c r="B1024" s="533">
        <v>23</v>
      </c>
      <c r="C1024" s="533" t="s">
        <v>682</v>
      </c>
      <c r="D1024" s="572" t="s">
        <v>2245</v>
      </c>
      <c r="E1024" s="571" t="str">
        <f t="shared" si="959"/>
        <v xml:space="preserve"> CONVECTORS</v>
      </c>
      <c r="F1024" s="533" t="str">
        <f t="shared" si="955"/>
        <v>ME</v>
      </c>
      <c r="G1024" s="533" t="s">
        <v>2722</v>
      </c>
      <c r="H1024" s="533">
        <v>1023</v>
      </c>
      <c r="I1024" s="533" t="str">
        <f t="shared" ref="I1024:J1024" si="963">I1022</f>
        <v>Radiators</v>
      </c>
      <c r="J1024" s="533" t="str">
        <f t="shared" si="963"/>
        <v>Room Radiators:</v>
      </c>
      <c r="K1024" s="248" t="s">
        <v>77</v>
      </c>
      <c r="L1024" s="233" t="s">
        <v>827</v>
      </c>
      <c r="M1024" s="249">
        <v>6</v>
      </c>
      <c r="N1024" s="236" t="s">
        <v>39</v>
      </c>
      <c r="O1024" s="388"/>
      <c r="P1024" s="25">
        <f t="shared" si="961"/>
        <v>0</v>
      </c>
      <c r="Q1024" s="158"/>
      <c r="R1024" s="158"/>
      <c r="X1024" s="248" t="s">
        <v>827</v>
      </c>
      <c r="Y1024" s="233">
        <v>6</v>
      </c>
      <c r="Z1024" s="249" t="s">
        <v>39</v>
      </c>
      <c r="AA1024" s="236"/>
      <c r="AB1024" s="388">
        <v>0</v>
      </c>
      <c r="AC1024" s="377"/>
    </row>
    <row r="1025" spans="1:29" ht="15.75" hidden="1">
      <c r="A1025" s="533" t="s">
        <v>2727</v>
      </c>
      <c r="B1025" s="533">
        <v>23</v>
      </c>
      <c r="C1025" s="533" t="s">
        <v>682</v>
      </c>
      <c r="D1025" s="572" t="s">
        <v>2245</v>
      </c>
      <c r="E1025" s="571" t="str">
        <f t="shared" si="959"/>
        <v xml:space="preserve"> CONVECTORS</v>
      </c>
      <c r="F1025" s="533" t="str">
        <f t="shared" si="955"/>
        <v>ME</v>
      </c>
      <c r="G1025" s="533" t="s">
        <v>2722</v>
      </c>
      <c r="H1025" s="533">
        <v>1024</v>
      </c>
      <c r="I1025" s="533" t="str">
        <f t="shared" ref="I1025:J1025" si="964">I1023</f>
        <v>Radiators</v>
      </c>
      <c r="J1025" s="533" t="str">
        <f t="shared" si="964"/>
        <v>Room Radiators:</v>
      </c>
      <c r="K1025" s="248" t="s">
        <v>78</v>
      </c>
      <c r="L1025" s="233" t="s">
        <v>828</v>
      </c>
      <c r="M1025" s="249">
        <v>1</v>
      </c>
      <c r="N1025" s="236" t="s">
        <v>39</v>
      </c>
      <c r="O1025" s="388"/>
      <c r="P1025" s="25">
        <f t="shared" si="961"/>
        <v>0</v>
      </c>
      <c r="Q1025" s="158"/>
      <c r="R1025" s="158"/>
      <c r="X1025" s="248" t="s">
        <v>828</v>
      </c>
      <c r="Y1025" s="233">
        <v>1</v>
      </c>
      <c r="Z1025" s="249" t="s">
        <v>39</v>
      </c>
      <c r="AA1025" s="236"/>
      <c r="AB1025" s="388">
        <v>0</v>
      </c>
      <c r="AC1025" s="377"/>
    </row>
    <row r="1026" spans="1:29" ht="15.75" hidden="1">
      <c r="A1026" s="533" t="s">
        <v>2727</v>
      </c>
      <c r="B1026" s="533">
        <v>23</v>
      </c>
      <c r="C1026" s="533" t="s">
        <v>682</v>
      </c>
      <c r="D1026" s="572" t="s">
        <v>2245</v>
      </c>
      <c r="E1026" s="571" t="str">
        <f t="shared" si="959"/>
        <v xml:space="preserve"> CONVECTORS</v>
      </c>
      <c r="F1026" s="533" t="str">
        <f t="shared" si="955"/>
        <v>ME</v>
      </c>
      <c r="G1026" s="533" t="s">
        <v>2722</v>
      </c>
      <c r="H1026" s="533">
        <v>1025</v>
      </c>
      <c r="I1026" s="533" t="str">
        <f t="shared" ref="I1026:J1026" si="965">I1024</f>
        <v>Radiators</v>
      </c>
      <c r="J1026" s="533" t="str">
        <f t="shared" si="965"/>
        <v>Room Radiators:</v>
      </c>
      <c r="K1026" s="248" t="s">
        <v>302</v>
      </c>
      <c r="L1026" s="233" t="s">
        <v>829</v>
      </c>
      <c r="M1026" s="249">
        <v>3</v>
      </c>
      <c r="N1026" s="236" t="s">
        <v>39</v>
      </c>
      <c r="O1026" s="388"/>
      <c r="P1026" s="25">
        <f t="shared" si="961"/>
        <v>0</v>
      </c>
      <c r="Q1026" s="158"/>
      <c r="R1026" s="158"/>
      <c r="X1026" s="248" t="s">
        <v>829</v>
      </c>
      <c r="Y1026" s="233">
        <v>3</v>
      </c>
      <c r="Z1026" s="249" t="s">
        <v>39</v>
      </c>
      <c r="AA1026" s="236"/>
      <c r="AB1026" s="388">
        <v>0</v>
      </c>
      <c r="AC1026" s="377"/>
    </row>
    <row r="1027" spans="1:29" ht="15.75" hidden="1">
      <c r="A1027" s="533" t="s">
        <v>2727</v>
      </c>
      <c r="B1027" s="533">
        <v>23</v>
      </c>
      <c r="C1027" s="533" t="s">
        <v>682</v>
      </c>
      <c r="D1027" s="572" t="s">
        <v>2245</v>
      </c>
      <c r="E1027" s="571" t="str">
        <f t="shared" si="959"/>
        <v xml:space="preserve"> CONVECTORS</v>
      </c>
      <c r="F1027" s="533" t="str">
        <f t="shared" si="955"/>
        <v>ME</v>
      </c>
      <c r="G1027" s="533" t="s">
        <v>2722</v>
      </c>
      <c r="H1027" s="533">
        <v>1026</v>
      </c>
      <c r="I1027" s="533" t="str">
        <f t="shared" ref="I1027:J1027" si="966">I1025</f>
        <v>Radiators</v>
      </c>
      <c r="J1027" s="533" t="str">
        <f t="shared" si="966"/>
        <v>Room Radiators:</v>
      </c>
      <c r="K1027" s="248" t="s">
        <v>304</v>
      </c>
      <c r="L1027" s="233" t="s">
        <v>830</v>
      </c>
      <c r="M1027" s="249">
        <v>9</v>
      </c>
      <c r="N1027" s="236" t="s">
        <v>39</v>
      </c>
      <c r="O1027" s="388"/>
      <c r="P1027" s="25">
        <f t="shared" si="961"/>
        <v>0</v>
      </c>
      <c r="Q1027" s="158"/>
      <c r="R1027" s="158"/>
      <c r="X1027" s="248" t="s">
        <v>830</v>
      </c>
      <c r="Y1027" s="233">
        <v>9</v>
      </c>
      <c r="Z1027" s="249" t="s">
        <v>39</v>
      </c>
      <c r="AA1027" s="236"/>
      <c r="AB1027" s="388">
        <v>0</v>
      </c>
      <c r="AC1027" s="377"/>
    </row>
    <row r="1028" spans="1:29" ht="15.75" hidden="1">
      <c r="A1028" s="533" t="s">
        <v>2727</v>
      </c>
      <c r="B1028" s="533">
        <v>23</v>
      </c>
      <c r="C1028" s="533" t="s">
        <v>682</v>
      </c>
      <c r="D1028" s="572" t="s">
        <v>2245</v>
      </c>
      <c r="E1028" s="571" t="str">
        <f t="shared" si="959"/>
        <v xml:space="preserve"> CONVECTORS</v>
      </c>
      <c r="F1028" s="533" t="str">
        <f t="shared" si="955"/>
        <v>ME</v>
      </c>
      <c r="G1028" s="533" t="s">
        <v>2722</v>
      </c>
      <c r="H1028" s="533">
        <v>1027</v>
      </c>
      <c r="I1028" s="533" t="str">
        <f t="shared" ref="I1028:J1028" si="967">I1026</f>
        <v>Radiators</v>
      </c>
      <c r="J1028" s="533" t="str">
        <f t="shared" si="967"/>
        <v>Room Radiators:</v>
      </c>
      <c r="K1028" s="248" t="s">
        <v>13</v>
      </c>
      <c r="L1028" s="233" t="s">
        <v>831</v>
      </c>
      <c r="M1028" s="249">
        <v>9</v>
      </c>
      <c r="N1028" s="236" t="s">
        <v>39</v>
      </c>
      <c r="O1028" s="388"/>
      <c r="P1028" s="25">
        <f t="shared" si="961"/>
        <v>0</v>
      </c>
      <c r="Q1028" s="158"/>
      <c r="R1028" s="158"/>
      <c r="X1028" s="248" t="s">
        <v>831</v>
      </c>
      <c r="Y1028" s="233">
        <v>9</v>
      </c>
      <c r="Z1028" s="249" t="s">
        <v>39</v>
      </c>
      <c r="AA1028" s="236"/>
      <c r="AB1028" s="388">
        <v>0</v>
      </c>
      <c r="AC1028" s="377"/>
    </row>
    <row r="1029" spans="1:29" ht="15.75" hidden="1">
      <c r="A1029" s="533" t="s">
        <v>2727</v>
      </c>
      <c r="B1029" s="533">
        <v>23</v>
      </c>
      <c r="C1029" s="533" t="s">
        <v>682</v>
      </c>
      <c r="D1029" s="572" t="s">
        <v>2245</v>
      </c>
      <c r="E1029" s="571" t="str">
        <f t="shared" si="959"/>
        <v xml:space="preserve"> CONVECTORS</v>
      </c>
      <c r="F1029" s="533" t="str">
        <f t="shared" si="955"/>
        <v>ME</v>
      </c>
      <c r="G1029" s="533" t="s">
        <v>2722</v>
      </c>
      <c r="H1029" s="533">
        <v>1028</v>
      </c>
      <c r="I1029" s="533" t="str">
        <f t="shared" ref="I1029:J1029" si="968">I1027</f>
        <v>Radiators</v>
      </c>
      <c r="J1029" s="533" t="str">
        <f t="shared" si="968"/>
        <v>Room Radiators:</v>
      </c>
      <c r="K1029" s="248" t="s">
        <v>15</v>
      </c>
      <c r="L1029" s="233" t="s">
        <v>832</v>
      </c>
      <c r="M1029" s="249">
        <v>10</v>
      </c>
      <c r="N1029" s="236" t="s">
        <v>39</v>
      </c>
      <c r="O1029" s="388"/>
      <c r="P1029" s="25">
        <f t="shared" si="961"/>
        <v>0</v>
      </c>
      <c r="Q1029" s="158"/>
      <c r="R1029" s="158"/>
      <c r="X1029" s="248" t="s">
        <v>832</v>
      </c>
      <c r="Y1029" s="233">
        <v>10</v>
      </c>
      <c r="Z1029" s="249" t="s">
        <v>39</v>
      </c>
      <c r="AA1029" s="236"/>
      <c r="AB1029" s="388">
        <v>0</v>
      </c>
      <c r="AC1029" s="377"/>
    </row>
    <row r="1030" spans="1:29" ht="15.75" hidden="1">
      <c r="A1030" s="533" t="s">
        <v>2727</v>
      </c>
      <c r="B1030" s="533">
        <v>23</v>
      </c>
      <c r="C1030" s="533" t="s">
        <v>682</v>
      </c>
      <c r="D1030" s="572" t="s">
        <v>2245</v>
      </c>
      <c r="E1030" s="571" t="str">
        <f t="shared" si="959"/>
        <v xml:space="preserve"> CONVECTORS</v>
      </c>
      <c r="F1030" s="533" t="str">
        <f t="shared" si="955"/>
        <v>ME</v>
      </c>
      <c r="G1030" s="533" t="s">
        <v>2722</v>
      </c>
      <c r="H1030" s="533">
        <v>1029</v>
      </c>
      <c r="I1030" s="533" t="str">
        <f t="shared" ref="I1030:J1030" si="969">I1028</f>
        <v>Radiators</v>
      </c>
      <c r="J1030" s="533" t="str">
        <f t="shared" si="969"/>
        <v>Room Radiators:</v>
      </c>
      <c r="K1030" s="248" t="s">
        <v>17</v>
      </c>
      <c r="L1030" s="233" t="s">
        <v>833</v>
      </c>
      <c r="M1030" s="249">
        <v>7</v>
      </c>
      <c r="N1030" s="236" t="s">
        <v>39</v>
      </c>
      <c r="O1030" s="388"/>
      <c r="P1030" s="25">
        <f t="shared" si="961"/>
        <v>0</v>
      </c>
      <c r="Q1030" s="158"/>
      <c r="R1030" s="158"/>
      <c r="X1030" s="248" t="s">
        <v>833</v>
      </c>
      <c r="Y1030" s="233">
        <v>7</v>
      </c>
      <c r="Z1030" s="249" t="s">
        <v>39</v>
      </c>
      <c r="AA1030" s="236"/>
      <c r="AB1030" s="388">
        <v>0</v>
      </c>
      <c r="AC1030" s="377"/>
    </row>
    <row r="1031" spans="1:29" ht="15.75" hidden="1">
      <c r="A1031" s="533" t="s">
        <v>2727</v>
      </c>
      <c r="B1031" s="533">
        <v>23</v>
      </c>
      <c r="C1031" s="533" t="s">
        <v>682</v>
      </c>
      <c r="D1031" s="572" t="s">
        <v>2245</v>
      </c>
      <c r="E1031" s="571" t="str">
        <f t="shared" si="959"/>
        <v xml:space="preserve"> CONVECTORS</v>
      </c>
      <c r="F1031" s="533" t="str">
        <f t="shared" si="955"/>
        <v>ME</v>
      </c>
      <c r="G1031" s="533" t="s">
        <v>2722</v>
      </c>
      <c r="H1031" s="533">
        <v>1030</v>
      </c>
      <c r="I1031" s="533" t="str">
        <f t="shared" ref="I1031:J1031" si="970">I1029</f>
        <v>Radiators</v>
      </c>
      <c r="J1031" s="533" t="str">
        <f t="shared" si="970"/>
        <v>Room Radiators:</v>
      </c>
      <c r="K1031" s="248" t="s">
        <v>19</v>
      </c>
      <c r="L1031" s="233" t="s">
        <v>834</v>
      </c>
      <c r="M1031" s="249">
        <v>4</v>
      </c>
      <c r="N1031" s="236" t="s">
        <v>39</v>
      </c>
      <c r="O1031" s="388"/>
      <c r="P1031" s="25">
        <f t="shared" si="961"/>
        <v>0</v>
      </c>
      <c r="Q1031" s="158"/>
      <c r="R1031" s="158"/>
      <c r="X1031" s="248" t="s">
        <v>834</v>
      </c>
      <c r="Y1031" s="233">
        <v>4</v>
      </c>
      <c r="Z1031" s="249" t="s">
        <v>39</v>
      </c>
      <c r="AA1031" s="236"/>
      <c r="AB1031" s="388">
        <v>0</v>
      </c>
      <c r="AC1031" s="377"/>
    </row>
    <row r="1032" spans="1:29" ht="15.75" hidden="1">
      <c r="A1032" s="533" t="s">
        <v>2727</v>
      </c>
      <c r="B1032" s="533">
        <v>23</v>
      </c>
      <c r="C1032" s="533" t="s">
        <v>682</v>
      </c>
      <c r="D1032" s="572" t="s">
        <v>2245</v>
      </c>
      <c r="E1032" s="571" t="str">
        <f t="shared" si="959"/>
        <v xml:space="preserve"> CONVECTORS</v>
      </c>
      <c r="F1032" s="533" t="str">
        <f t="shared" si="955"/>
        <v>ME</v>
      </c>
      <c r="G1032" s="533" t="s">
        <v>2722</v>
      </c>
      <c r="H1032" s="533">
        <v>1031</v>
      </c>
      <c r="I1032" s="533" t="str">
        <f t="shared" ref="I1032:J1032" si="971">I1030</f>
        <v>Radiators</v>
      </c>
      <c r="J1032" s="533" t="str">
        <f t="shared" si="971"/>
        <v>Room Radiators:</v>
      </c>
      <c r="K1032" s="248" t="s">
        <v>20</v>
      </c>
      <c r="L1032" s="233" t="s">
        <v>835</v>
      </c>
      <c r="M1032" s="249">
        <v>1</v>
      </c>
      <c r="N1032" s="236" t="s">
        <v>39</v>
      </c>
      <c r="O1032" s="388"/>
      <c r="P1032" s="25">
        <f t="shared" si="961"/>
        <v>0</v>
      </c>
      <c r="Q1032" s="158"/>
      <c r="R1032" s="158"/>
      <c r="X1032" s="248" t="s">
        <v>835</v>
      </c>
      <c r="Y1032" s="233">
        <v>1</v>
      </c>
      <c r="Z1032" s="249" t="s">
        <v>39</v>
      </c>
      <c r="AA1032" s="236"/>
      <c r="AB1032" s="388">
        <v>0</v>
      </c>
      <c r="AC1032" s="377"/>
    </row>
    <row r="1033" spans="1:29" ht="15.75" hidden="1">
      <c r="A1033" s="533" t="s">
        <v>2727</v>
      </c>
      <c r="B1033" s="533">
        <v>23</v>
      </c>
      <c r="C1033" s="533" t="s">
        <v>682</v>
      </c>
      <c r="D1033" s="572" t="s">
        <v>2245</v>
      </c>
      <c r="E1033" s="571" t="str">
        <f t="shared" si="959"/>
        <v xml:space="preserve"> CONVECTORS</v>
      </c>
      <c r="F1033" s="533" t="str">
        <f t="shared" si="955"/>
        <v>ME</v>
      </c>
      <c r="G1033" s="533" t="s">
        <v>2725</v>
      </c>
      <c r="H1033" s="533">
        <v>1032</v>
      </c>
      <c r="I1033" s="533" t="str">
        <f t="shared" ref="I1033:I1036" si="972">L1033</f>
        <v>Water Cabinets</v>
      </c>
      <c r="J1033" s="533" t="s">
        <v>1194</v>
      </c>
      <c r="K1033" s="137"/>
      <c r="L1033" s="139" t="s">
        <v>836</v>
      </c>
      <c r="M1033" s="98"/>
      <c r="N1033" s="98"/>
      <c r="O1033" s="379">
        <v>0</v>
      </c>
      <c r="P1033" s="98"/>
      <c r="Q1033" s="158"/>
      <c r="R1033" s="158"/>
      <c r="X1033" s="137" t="s">
        <v>836</v>
      </c>
      <c r="Y1033" s="139"/>
      <c r="Z1033" s="98"/>
      <c r="AA1033" s="98">
        <v>0</v>
      </c>
      <c r="AB1033" s="379"/>
      <c r="AC1033" s="377"/>
    </row>
    <row r="1034" spans="1:29" ht="16.5" hidden="1" thickBot="1">
      <c r="A1034" s="533" t="s">
        <v>2727</v>
      </c>
      <c r="B1034" s="533">
        <v>23</v>
      </c>
      <c r="C1034" s="533" t="s">
        <v>682</v>
      </c>
      <c r="D1034" s="572" t="s">
        <v>2245</v>
      </c>
      <c r="E1034" s="571" t="str">
        <f t="shared" si="959"/>
        <v xml:space="preserve"> CONVECTORS</v>
      </c>
      <c r="F1034" s="533" t="str">
        <f t="shared" si="955"/>
        <v>ME</v>
      </c>
      <c r="G1034" s="533" t="s">
        <v>2725</v>
      </c>
      <c r="H1034" s="533">
        <v>1033</v>
      </c>
      <c r="I1034" s="533" t="s">
        <v>836</v>
      </c>
      <c r="J1034" s="533" t="str">
        <f t="shared" ref="J1034:J1036" si="973">L1034</f>
        <v>Steel cabinet only</v>
      </c>
      <c r="K1034" s="137"/>
      <c r="L1034" s="263" t="s">
        <v>1194</v>
      </c>
      <c r="M1034" s="98"/>
      <c r="N1034" s="98"/>
      <c r="O1034" s="379">
        <v>0</v>
      </c>
      <c r="P1034" s="98"/>
      <c r="Q1034" s="158"/>
      <c r="R1034" s="158"/>
      <c r="X1034" s="137" t="s">
        <v>1194</v>
      </c>
      <c r="Y1034" s="263"/>
      <c r="Z1034" s="98"/>
      <c r="AA1034" s="98">
        <v>0</v>
      </c>
      <c r="AB1034" s="379"/>
      <c r="AC1034" s="377"/>
    </row>
    <row r="1035" spans="1:29" ht="15.75" hidden="1">
      <c r="A1035" s="533" t="s">
        <v>2727</v>
      </c>
      <c r="B1035" s="533">
        <v>23</v>
      </c>
      <c r="C1035" s="533" t="s">
        <v>682</v>
      </c>
      <c r="D1035" s="572" t="s">
        <v>2245</v>
      </c>
      <c r="E1035" s="571" t="str">
        <f t="shared" si="959"/>
        <v xml:space="preserve"> CONVECTORS</v>
      </c>
      <c r="F1035" s="533" t="str">
        <f t="shared" si="955"/>
        <v>ME</v>
      </c>
      <c r="G1035" s="533" t="s">
        <v>2725</v>
      </c>
      <c r="H1035" s="533">
        <v>1034</v>
      </c>
      <c r="I1035" s="533" t="str">
        <f t="shared" si="972"/>
        <v>includes two manifolds, one supply and one return, with all necessary accessories, valves, &amp; fittings required for system operation and maintenance</v>
      </c>
      <c r="J1035" s="533" t="str">
        <f t="shared" si="973"/>
        <v>includes two manifolds, one supply and one return, with all necessary accessories, valves, &amp; fittings required for system operation and maintenance</v>
      </c>
      <c r="K1035" s="137"/>
      <c r="L1035" s="650" t="s">
        <v>1088</v>
      </c>
      <c r="M1035" s="98"/>
      <c r="N1035" s="98"/>
      <c r="O1035" s="379">
        <v>0</v>
      </c>
      <c r="P1035" s="98"/>
      <c r="Q1035" s="158"/>
      <c r="R1035" s="158"/>
      <c r="X1035" s="137" t="s">
        <v>1088</v>
      </c>
      <c r="Y1035" s="651"/>
      <c r="Z1035" s="98"/>
      <c r="AA1035" s="98">
        <v>0</v>
      </c>
      <c r="AB1035" s="379"/>
      <c r="AC1035" s="377"/>
    </row>
    <row r="1036" spans="1:29" ht="15.75" hidden="1">
      <c r="A1036" s="533" t="s">
        <v>2727</v>
      </c>
      <c r="B1036" s="533">
        <v>23</v>
      </c>
      <c r="C1036" s="533" t="s">
        <v>682</v>
      </c>
      <c r="D1036" s="572" t="s">
        <v>2245</v>
      </c>
      <c r="E1036" s="571" t="str">
        <f t="shared" si="959"/>
        <v xml:space="preserve"> CONVECTORS</v>
      </c>
      <c r="F1036" s="533" t="str">
        <f t="shared" si="955"/>
        <v>ME</v>
      </c>
      <c r="G1036" s="533" t="s">
        <v>2725</v>
      </c>
      <c r="H1036" s="533">
        <v>1035</v>
      </c>
      <c r="I1036" s="533" t="str">
        <f t="shared" si="972"/>
        <v xml:space="preserve">Manifold (number of inlets &amp; outlets as shown on drawings) </v>
      </c>
      <c r="J1036" s="533" t="str">
        <f t="shared" si="973"/>
        <v xml:space="preserve">Manifold (number of inlets &amp; outlets as shown on drawings) </v>
      </c>
      <c r="K1036" s="137"/>
      <c r="L1036" s="139" t="s">
        <v>1089</v>
      </c>
      <c r="M1036" s="98"/>
      <c r="N1036" s="98"/>
      <c r="O1036" s="379"/>
      <c r="P1036" s="98"/>
      <c r="Q1036" s="158"/>
      <c r="R1036" s="158"/>
      <c r="X1036" s="137" t="s">
        <v>1089</v>
      </c>
      <c r="Y1036" s="139"/>
      <c r="Z1036" s="98"/>
      <c r="AA1036" s="98"/>
      <c r="AB1036" s="379"/>
      <c r="AC1036" s="377"/>
    </row>
    <row r="1037" spans="1:29" ht="15.75" hidden="1">
      <c r="A1037" s="533" t="s">
        <v>2727</v>
      </c>
      <c r="B1037" s="533">
        <v>23</v>
      </c>
      <c r="C1037" s="533" t="s">
        <v>682</v>
      </c>
      <c r="D1037" s="572" t="s">
        <v>2245</v>
      </c>
      <c r="E1037" s="571" t="str">
        <f t="shared" si="959"/>
        <v xml:space="preserve"> CONVECTORS</v>
      </c>
      <c r="F1037" s="533" t="str">
        <f t="shared" si="955"/>
        <v>ME</v>
      </c>
      <c r="G1037" s="533" t="s">
        <v>2722</v>
      </c>
      <c r="H1037" s="533">
        <v>1036</v>
      </c>
      <c r="I1037" s="533" t="s">
        <v>836</v>
      </c>
      <c r="J1037" s="533" t="s">
        <v>1194</v>
      </c>
      <c r="K1037" s="137" t="s">
        <v>13</v>
      </c>
      <c r="L1037" s="158" t="s">
        <v>837</v>
      </c>
      <c r="M1037" s="101">
        <v>1</v>
      </c>
      <c r="N1037" s="98" t="s">
        <v>39</v>
      </c>
      <c r="O1037" s="389">
        <v>80</v>
      </c>
      <c r="P1037" s="25">
        <f t="shared" ref="P1037:P1043" si="974">O1037*M1037</f>
        <v>80</v>
      </c>
      <c r="Q1037" s="158"/>
      <c r="R1037" s="158"/>
      <c r="X1037" s="137" t="s">
        <v>837</v>
      </c>
      <c r="Y1037" s="158">
        <v>1</v>
      </c>
      <c r="Z1037" s="101" t="s">
        <v>39</v>
      </c>
      <c r="AA1037" s="98">
        <v>80</v>
      </c>
      <c r="AB1037" s="389">
        <v>80</v>
      </c>
      <c r="AC1037" s="494"/>
    </row>
    <row r="1038" spans="1:29" ht="15.75" hidden="1">
      <c r="A1038" s="533" t="s">
        <v>2727</v>
      </c>
      <c r="B1038" s="533">
        <v>23</v>
      </c>
      <c r="C1038" s="533" t="s">
        <v>682</v>
      </c>
      <c r="D1038" s="572" t="s">
        <v>2245</v>
      </c>
      <c r="E1038" s="571" t="str">
        <f t="shared" si="959"/>
        <v xml:space="preserve"> CONVECTORS</v>
      </c>
      <c r="F1038" s="533" t="str">
        <f t="shared" si="955"/>
        <v>ME</v>
      </c>
      <c r="G1038" s="533" t="s">
        <v>2722</v>
      </c>
      <c r="H1038" s="533">
        <v>1037</v>
      </c>
      <c r="I1038" s="533" t="s">
        <v>836</v>
      </c>
      <c r="J1038" s="533" t="s">
        <v>1194</v>
      </c>
      <c r="K1038" s="137" t="s">
        <v>15</v>
      </c>
      <c r="L1038" s="158" t="s">
        <v>838</v>
      </c>
      <c r="M1038" s="101">
        <v>1</v>
      </c>
      <c r="N1038" s="98" t="s">
        <v>39</v>
      </c>
      <c r="O1038" s="387">
        <v>80</v>
      </c>
      <c r="P1038" s="25">
        <f t="shared" si="974"/>
        <v>80</v>
      </c>
      <c r="Q1038" s="158"/>
      <c r="R1038" s="158"/>
      <c r="X1038" s="137" t="s">
        <v>838</v>
      </c>
      <c r="Y1038" s="158">
        <v>1</v>
      </c>
      <c r="Z1038" s="101" t="s">
        <v>39</v>
      </c>
      <c r="AA1038" s="98">
        <v>80</v>
      </c>
      <c r="AB1038" s="387">
        <v>80</v>
      </c>
      <c r="AC1038" s="494"/>
    </row>
    <row r="1039" spans="1:29" ht="15.75" hidden="1">
      <c r="A1039" s="533" t="s">
        <v>2727</v>
      </c>
      <c r="B1039" s="533">
        <v>23</v>
      </c>
      <c r="C1039" s="533" t="s">
        <v>682</v>
      </c>
      <c r="D1039" s="572" t="s">
        <v>2245</v>
      </c>
      <c r="E1039" s="571" t="str">
        <f t="shared" si="959"/>
        <v xml:space="preserve"> CONVECTORS</v>
      </c>
      <c r="F1039" s="533" t="str">
        <f t="shared" si="955"/>
        <v>ME</v>
      </c>
      <c r="G1039" s="533" t="s">
        <v>2722</v>
      </c>
      <c r="H1039" s="533">
        <v>1038</v>
      </c>
      <c r="I1039" s="533" t="s">
        <v>836</v>
      </c>
      <c r="J1039" s="533" t="s">
        <v>1194</v>
      </c>
      <c r="K1039" s="137" t="s">
        <v>17</v>
      </c>
      <c r="L1039" s="158" t="s">
        <v>839</v>
      </c>
      <c r="M1039" s="101">
        <v>1</v>
      </c>
      <c r="N1039" s="98" t="s">
        <v>39</v>
      </c>
      <c r="O1039" s="387">
        <v>80</v>
      </c>
      <c r="P1039" s="25">
        <f t="shared" si="974"/>
        <v>80</v>
      </c>
      <c r="Q1039" s="158"/>
      <c r="R1039" s="158"/>
      <c r="X1039" s="137" t="s">
        <v>839</v>
      </c>
      <c r="Y1039" s="158">
        <v>1</v>
      </c>
      <c r="Z1039" s="101" t="s">
        <v>39</v>
      </c>
      <c r="AA1039" s="98">
        <v>80</v>
      </c>
      <c r="AB1039" s="387">
        <v>80</v>
      </c>
      <c r="AC1039" s="494"/>
    </row>
    <row r="1040" spans="1:29" ht="15.75" hidden="1">
      <c r="A1040" s="533" t="s">
        <v>2727</v>
      </c>
      <c r="B1040" s="533">
        <v>23</v>
      </c>
      <c r="C1040" s="533" t="s">
        <v>682</v>
      </c>
      <c r="D1040" s="572" t="s">
        <v>2245</v>
      </c>
      <c r="E1040" s="571" t="str">
        <f t="shared" si="959"/>
        <v xml:space="preserve"> CONVECTORS</v>
      </c>
      <c r="F1040" s="533" t="str">
        <f t="shared" si="955"/>
        <v>ME</v>
      </c>
      <c r="G1040" s="533" t="s">
        <v>2722</v>
      </c>
      <c r="H1040" s="533">
        <v>1039</v>
      </c>
      <c r="I1040" s="533" t="s">
        <v>836</v>
      </c>
      <c r="J1040" s="533" t="s">
        <v>1194</v>
      </c>
      <c r="K1040" s="137" t="s">
        <v>19</v>
      </c>
      <c r="L1040" s="158" t="s">
        <v>840</v>
      </c>
      <c r="M1040" s="101">
        <v>1</v>
      </c>
      <c r="N1040" s="98" t="s">
        <v>39</v>
      </c>
      <c r="O1040" s="387">
        <v>80</v>
      </c>
      <c r="P1040" s="25">
        <f t="shared" si="974"/>
        <v>80</v>
      </c>
      <c r="Q1040" s="158"/>
      <c r="R1040" s="158"/>
      <c r="X1040" s="137" t="s">
        <v>840</v>
      </c>
      <c r="Y1040" s="158">
        <v>1</v>
      </c>
      <c r="Z1040" s="101" t="s">
        <v>39</v>
      </c>
      <c r="AA1040" s="98">
        <v>80</v>
      </c>
      <c r="AB1040" s="387">
        <v>80</v>
      </c>
      <c r="AC1040" s="494"/>
    </row>
    <row r="1041" spans="1:29" ht="15.75" hidden="1">
      <c r="A1041" s="533" t="s">
        <v>2727</v>
      </c>
      <c r="B1041" s="533">
        <v>23</v>
      </c>
      <c r="C1041" s="533" t="s">
        <v>682</v>
      </c>
      <c r="D1041" s="572" t="s">
        <v>2245</v>
      </c>
      <c r="E1041" s="571" t="str">
        <f t="shared" si="959"/>
        <v xml:space="preserve"> CONVECTORS</v>
      </c>
      <c r="F1041" s="533" t="str">
        <f t="shared" si="955"/>
        <v>ME</v>
      </c>
      <c r="G1041" s="533" t="s">
        <v>2722</v>
      </c>
      <c r="H1041" s="533">
        <v>1040</v>
      </c>
      <c r="I1041" s="533" t="s">
        <v>836</v>
      </c>
      <c r="J1041" s="533" t="s">
        <v>1194</v>
      </c>
      <c r="K1041" s="137" t="s">
        <v>20</v>
      </c>
      <c r="L1041" s="158" t="s">
        <v>841</v>
      </c>
      <c r="M1041" s="101">
        <v>1</v>
      </c>
      <c r="N1041" s="98" t="s">
        <v>39</v>
      </c>
      <c r="O1041" s="387">
        <v>80</v>
      </c>
      <c r="P1041" s="25">
        <f t="shared" si="974"/>
        <v>80</v>
      </c>
      <c r="Q1041" s="158"/>
      <c r="R1041" s="158"/>
      <c r="X1041" s="137" t="s">
        <v>841</v>
      </c>
      <c r="Y1041" s="158">
        <v>1</v>
      </c>
      <c r="Z1041" s="101" t="s">
        <v>39</v>
      </c>
      <c r="AA1041" s="98">
        <v>80</v>
      </c>
      <c r="AB1041" s="387">
        <v>80</v>
      </c>
      <c r="AC1041" s="494"/>
    </row>
    <row r="1042" spans="1:29" ht="15.75" hidden="1">
      <c r="A1042" s="533" t="s">
        <v>2727</v>
      </c>
      <c r="B1042" s="533">
        <v>23</v>
      </c>
      <c r="C1042" s="533" t="s">
        <v>682</v>
      </c>
      <c r="D1042" s="572" t="s">
        <v>2245</v>
      </c>
      <c r="E1042" s="571" t="str">
        <f t="shared" si="959"/>
        <v xml:space="preserve"> CONVECTORS</v>
      </c>
      <c r="F1042" s="533" t="str">
        <f t="shared" si="955"/>
        <v>ME</v>
      </c>
      <c r="G1042" s="533" t="s">
        <v>2722</v>
      </c>
      <c r="H1042" s="533">
        <v>1041</v>
      </c>
      <c r="I1042" s="533" t="s">
        <v>836</v>
      </c>
      <c r="J1042" s="533" t="s">
        <v>1194</v>
      </c>
      <c r="K1042" s="137" t="s">
        <v>21</v>
      </c>
      <c r="L1042" s="158" t="s">
        <v>842</v>
      </c>
      <c r="M1042" s="101">
        <v>1</v>
      </c>
      <c r="N1042" s="98" t="s">
        <v>39</v>
      </c>
      <c r="O1042" s="387">
        <v>80</v>
      </c>
      <c r="P1042" s="25">
        <f t="shared" si="974"/>
        <v>80</v>
      </c>
      <c r="Q1042" s="158"/>
      <c r="R1042" s="158"/>
      <c r="X1042" s="137" t="s">
        <v>842</v>
      </c>
      <c r="Y1042" s="158">
        <v>1</v>
      </c>
      <c r="Z1042" s="101" t="s">
        <v>39</v>
      </c>
      <c r="AA1042" s="98">
        <v>80</v>
      </c>
      <c r="AB1042" s="387">
        <v>80</v>
      </c>
      <c r="AC1042" s="494"/>
    </row>
    <row r="1043" spans="1:29" ht="15.75" hidden="1">
      <c r="A1043" s="533" t="s">
        <v>2727</v>
      </c>
      <c r="B1043" s="533">
        <v>23</v>
      </c>
      <c r="C1043" s="533" t="s">
        <v>682</v>
      </c>
      <c r="D1043" s="572" t="s">
        <v>2245</v>
      </c>
      <c r="E1043" s="571" t="str">
        <f t="shared" si="959"/>
        <v xml:space="preserve"> CONVECTORS</v>
      </c>
      <c r="F1043" s="533" t="str">
        <f t="shared" si="955"/>
        <v>ME</v>
      </c>
      <c r="G1043" s="533" t="s">
        <v>2722</v>
      </c>
      <c r="H1043" s="533">
        <v>1042</v>
      </c>
      <c r="I1043" s="533" t="s">
        <v>836</v>
      </c>
      <c r="J1043" s="533" t="s">
        <v>1194</v>
      </c>
      <c r="K1043" s="137" t="s">
        <v>45</v>
      </c>
      <c r="L1043" s="158" t="s">
        <v>843</v>
      </c>
      <c r="M1043" s="101">
        <v>1</v>
      </c>
      <c r="N1043" s="98" t="s">
        <v>39</v>
      </c>
      <c r="O1043" s="387">
        <v>80</v>
      </c>
      <c r="P1043" s="25">
        <f t="shared" si="974"/>
        <v>80</v>
      </c>
      <c r="Q1043" s="158"/>
      <c r="R1043" s="158"/>
      <c r="X1043" s="137" t="s">
        <v>843</v>
      </c>
      <c r="Y1043" s="158">
        <v>1</v>
      </c>
      <c r="Z1043" s="101" t="s">
        <v>39</v>
      </c>
      <c r="AA1043" s="98">
        <v>80</v>
      </c>
      <c r="AB1043" s="387">
        <v>80</v>
      </c>
      <c r="AC1043" s="494"/>
    </row>
    <row r="1044" spans="1:29" ht="15.75" hidden="1">
      <c r="A1044" s="533" t="s">
        <v>2727</v>
      </c>
      <c r="B1044" s="533">
        <v>23</v>
      </c>
      <c r="C1044" s="533" t="s">
        <v>682</v>
      </c>
      <c r="D1044" s="572" t="s">
        <v>2747</v>
      </c>
      <c r="E1044" s="571" t="s">
        <v>1277</v>
      </c>
      <c r="F1044" s="533" t="s">
        <v>1821</v>
      </c>
      <c r="G1044" s="533" t="s">
        <v>2725</v>
      </c>
      <c r="H1044" s="533">
        <v>1043</v>
      </c>
      <c r="I1044" s="533" t="str">
        <f t="shared" ref="I1044:I1046" si="975">L1044</f>
        <v>239000 - SOLAR HEATING SYSTEM</v>
      </c>
      <c r="J1044" s="533" t="str">
        <f t="shared" ref="J1044:J1046" si="976">L1044</f>
        <v>239000 - SOLAR HEATING SYSTEM</v>
      </c>
      <c r="K1044" s="248"/>
      <c r="L1044" s="250" t="s">
        <v>844</v>
      </c>
      <c r="M1044" s="236"/>
      <c r="N1044" s="236"/>
      <c r="O1044" s="377"/>
      <c r="P1044" s="98"/>
      <c r="Q1044" s="158"/>
      <c r="R1044" s="158"/>
      <c r="X1044" s="248" t="s">
        <v>844</v>
      </c>
      <c r="Y1044" s="250"/>
      <c r="Z1044" s="236"/>
      <c r="AA1044" s="236"/>
      <c r="AB1044" s="377"/>
      <c r="AC1044" s="377"/>
    </row>
    <row r="1045" spans="1:29" ht="15.75" hidden="1">
      <c r="A1045" s="533" t="s">
        <v>2727</v>
      </c>
      <c r="B1045" s="533">
        <v>23</v>
      </c>
      <c r="C1045" s="533" t="s">
        <v>682</v>
      </c>
      <c r="D1045" s="572" t="s">
        <v>2747</v>
      </c>
      <c r="E1045" s="571" t="str">
        <f t="shared" ref="E1045:E1048" si="977">E1044</f>
        <v xml:space="preserve"> SOLAR HEATING SYSTEM</v>
      </c>
      <c r="F1045" s="533" t="s">
        <v>1821</v>
      </c>
      <c r="G1045" s="533" t="s">
        <v>2725</v>
      </c>
      <c r="H1045" s="533">
        <v>1044</v>
      </c>
      <c r="I1045" s="533" t="str">
        <f t="shared" si="975"/>
        <v>Solar Collectors</v>
      </c>
      <c r="J1045" s="533" t="str">
        <f t="shared" si="976"/>
        <v>Solar Collectors</v>
      </c>
      <c r="K1045" s="248"/>
      <c r="L1045" s="250" t="s">
        <v>845</v>
      </c>
      <c r="M1045" s="236"/>
      <c r="N1045" s="236"/>
      <c r="O1045" s="377"/>
      <c r="P1045" s="98"/>
      <c r="Q1045" s="158"/>
      <c r="R1045" s="158"/>
      <c r="X1045" s="248" t="s">
        <v>845</v>
      </c>
      <c r="Y1045" s="250"/>
      <c r="Z1045" s="236"/>
      <c r="AA1045" s="236"/>
      <c r="AB1045" s="377"/>
      <c r="AC1045" s="377"/>
    </row>
    <row r="1046" spans="1:29" ht="15.75" hidden="1">
      <c r="A1046" s="533" t="s">
        <v>2727</v>
      </c>
      <c r="B1046" s="533">
        <v>23</v>
      </c>
      <c r="C1046" s="533" t="s">
        <v>682</v>
      </c>
      <c r="D1046" s="572" t="s">
        <v>2747</v>
      </c>
      <c r="E1046" s="571" t="str">
        <f t="shared" si="977"/>
        <v xml:space="preserve"> SOLAR HEATING SYSTEM</v>
      </c>
      <c r="F1046" s="533" t="s">
        <v>1821</v>
      </c>
      <c r="G1046" s="533" t="s">
        <v>2725</v>
      </c>
      <c r="H1046" s="533">
        <v>1045</v>
      </c>
      <c r="I1046" s="533" t="str">
        <f t="shared" si="975"/>
        <v>Type SC-01</v>
      </c>
      <c r="J1046" s="533" t="str">
        <f t="shared" si="976"/>
        <v>Type SC-01</v>
      </c>
      <c r="K1046" s="248"/>
      <c r="L1046" s="250" t="s">
        <v>846</v>
      </c>
      <c r="M1046" s="249"/>
      <c r="N1046" s="236"/>
      <c r="O1046" s="377"/>
      <c r="P1046" s="98"/>
      <c r="Q1046" s="158"/>
      <c r="R1046" s="158"/>
      <c r="X1046" s="248" t="s">
        <v>846</v>
      </c>
      <c r="Y1046" s="250"/>
      <c r="Z1046" s="249"/>
      <c r="AA1046" s="236"/>
      <c r="AB1046" s="377"/>
      <c r="AC1046" s="377"/>
    </row>
    <row r="1047" spans="1:29" ht="15.75" hidden="1">
      <c r="A1047" s="533" t="s">
        <v>2727</v>
      </c>
      <c r="B1047" s="533">
        <v>23</v>
      </c>
      <c r="C1047" s="533" t="s">
        <v>682</v>
      </c>
      <c r="D1047" s="572" t="s">
        <v>2747</v>
      </c>
      <c r="E1047" s="571" t="str">
        <f t="shared" si="977"/>
        <v xml:space="preserve"> SOLAR HEATING SYSTEM</v>
      </c>
      <c r="F1047" s="533" t="s">
        <v>1821</v>
      </c>
      <c r="G1047" s="533" t="s">
        <v>2722</v>
      </c>
      <c r="H1047" s="533">
        <v>1046</v>
      </c>
      <c r="I1047" s="533" t="str">
        <f t="shared" ref="I1047:J1047" si="978">I1045</f>
        <v>Solar Collectors</v>
      </c>
      <c r="J1047" s="533" t="str">
        <f t="shared" si="978"/>
        <v>Solar Collectors</v>
      </c>
      <c r="K1047" s="248" t="s">
        <v>13</v>
      </c>
      <c r="L1047" s="233" t="s">
        <v>847</v>
      </c>
      <c r="M1047" s="236"/>
      <c r="N1047" s="236" t="s">
        <v>2</v>
      </c>
      <c r="O1047" s="379"/>
      <c r="P1047" s="25">
        <f>O1047*M1047</f>
        <v>0</v>
      </c>
      <c r="Q1047" s="158"/>
      <c r="R1047" s="158"/>
      <c r="X1047" s="248" t="s">
        <v>847</v>
      </c>
      <c r="Y1047" s="233"/>
      <c r="Z1047" s="236" t="s">
        <v>2</v>
      </c>
      <c r="AA1047" s="236"/>
      <c r="AB1047" s="379"/>
      <c r="AC1047" s="377"/>
    </row>
    <row r="1048" spans="1:29" ht="15.75" hidden="1">
      <c r="A1048" s="533" t="s">
        <v>2727</v>
      </c>
      <c r="B1048" s="533">
        <v>23</v>
      </c>
      <c r="C1048" s="533" t="s">
        <v>682</v>
      </c>
      <c r="D1048" s="572" t="s">
        <v>2747</v>
      </c>
      <c r="E1048" s="571" t="str">
        <f t="shared" si="977"/>
        <v xml:space="preserve"> SOLAR HEATING SYSTEM</v>
      </c>
      <c r="F1048" s="533" t="s">
        <v>1821</v>
      </c>
      <c r="G1048" s="533" t="s">
        <v>2725</v>
      </c>
      <c r="H1048" s="533">
        <v>1047</v>
      </c>
      <c r="I1048" s="533" t="str">
        <f t="shared" ref="I1048:J1048" si="979">I1046</f>
        <v>Type SC-01</v>
      </c>
      <c r="J1048" s="533" t="str">
        <f t="shared" si="979"/>
        <v>Type SC-01</v>
      </c>
      <c r="K1048" s="135" t="s">
        <v>848</v>
      </c>
      <c r="L1048" s="106"/>
      <c r="M1048" s="98"/>
      <c r="N1048" s="98"/>
      <c r="O1048" s="379"/>
      <c r="P1048" s="140"/>
      <c r="Q1048" s="158"/>
      <c r="R1048" s="158"/>
      <c r="X1048" s="135"/>
      <c r="Y1048" s="106"/>
      <c r="Z1048" s="98"/>
      <c r="AA1048" s="98"/>
      <c r="AB1048" s="379"/>
      <c r="AC1048" s="495"/>
    </row>
    <row r="1049" spans="1:29" ht="15.75" hidden="1">
      <c r="A1049" s="533" t="s">
        <v>2727</v>
      </c>
      <c r="B1049" s="533">
        <v>23</v>
      </c>
      <c r="C1049" s="533" t="s">
        <v>682</v>
      </c>
      <c r="D1049" s="10" t="s">
        <v>22</v>
      </c>
      <c r="E1049" s="10" t="s">
        <v>22</v>
      </c>
      <c r="G1049" s="533" t="s">
        <v>2724</v>
      </c>
      <c r="H1049" s="533">
        <v>1048</v>
      </c>
      <c r="I1049" s="533" t="str">
        <f t="shared" ref="I1049:J1049" si="980">I1047</f>
        <v>Solar Collectors</v>
      </c>
      <c r="J1049" s="533" t="str">
        <f t="shared" si="980"/>
        <v>Solar Collectors</v>
      </c>
      <c r="K1049" s="137" t="s">
        <v>22</v>
      </c>
      <c r="L1049" s="106"/>
      <c r="M1049" s="98"/>
      <c r="N1049" s="98"/>
      <c r="O1049" s="379" t="s">
        <v>8</v>
      </c>
      <c r="P1049" s="141">
        <v>0</v>
      </c>
      <c r="Q1049" s="158"/>
      <c r="R1049" s="158"/>
      <c r="X1049" s="106"/>
      <c r="Y1049" s="106"/>
      <c r="Z1049" s="158"/>
      <c r="AA1049" s="158" t="s">
        <v>8</v>
      </c>
      <c r="AB1049" s="528">
        <f>SUM(AB819:AB1048)</f>
        <v>78217.5</v>
      </c>
      <c r="AC1049" s="529"/>
    </row>
    <row r="1050" spans="1:29" ht="15.75" hidden="1">
      <c r="A1050" s="533" t="s">
        <v>2727</v>
      </c>
      <c r="B1050" s="533">
        <v>26</v>
      </c>
      <c r="C1050" s="533" t="s">
        <v>850</v>
      </c>
      <c r="D1050" s="572" t="s">
        <v>2271</v>
      </c>
      <c r="E1050" s="571" t="s">
        <v>1278</v>
      </c>
      <c r="F1050" s="533" t="str">
        <f t="shared" si="955"/>
        <v>EL</v>
      </c>
      <c r="G1050" s="533" t="s">
        <v>2725</v>
      </c>
      <c r="H1050" s="533">
        <v>1049</v>
      </c>
      <c r="I1050" s="533" t="str">
        <f t="shared" ref="I1050:J1050" si="981">I1048</f>
        <v>Type SC-01</v>
      </c>
      <c r="J1050" s="533" t="str">
        <f t="shared" si="981"/>
        <v>Type SC-01</v>
      </c>
      <c r="K1050" s="139" t="s">
        <v>849</v>
      </c>
      <c r="L1050" s="139"/>
      <c r="M1050" s="139"/>
      <c r="N1050" s="139"/>
      <c r="O1050" s="343"/>
      <c r="P1050" s="139"/>
      <c r="Q1050" s="138"/>
      <c r="X1050" s="139"/>
      <c r="Y1050" s="139"/>
      <c r="Z1050" s="139"/>
      <c r="AA1050" s="139"/>
      <c r="AB1050" s="139"/>
      <c r="AC1050" s="139"/>
    </row>
    <row r="1051" spans="1:29" ht="15.75" hidden="1">
      <c r="A1051" s="533" t="s">
        <v>2727</v>
      </c>
      <c r="B1051" s="533">
        <v>26</v>
      </c>
      <c r="C1051" s="533" t="s">
        <v>850</v>
      </c>
      <c r="D1051" s="572" t="s">
        <v>2271</v>
      </c>
      <c r="E1051" s="571" t="s">
        <v>1278</v>
      </c>
      <c r="F1051" s="533" t="str">
        <f t="shared" si="955"/>
        <v>EL</v>
      </c>
      <c r="G1051" s="533" t="s">
        <v>2725</v>
      </c>
      <c r="H1051" s="533">
        <v>1050</v>
      </c>
      <c r="I1051" s="533" t="str">
        <f t="shared" ref="I1051:J1051" si="982">I1049</f>
        <v>Solar Collectors</v>
      </c>
      <c r="J1051" s="533" t="str">
        <f t="shared" si="982"/>
        <v>Solar Collectors</v>
      </c>
      <c r="K1051" s="139" t="s">
        <v>850</v>
      </c>
      <c r="L1051" s="139"/>
      <c r="M1051" s="139"/>
      <c r="N1051" s="139"/>
      <c r="O1051" s="343"/>
      <c r="P1051" s="139"/>
      <c r="Q1051" s="138"/>
      <c r="X1051" s="139"/>
      <c r="Y1051" s="139"/>
      <c r="Z1051" s="139"/>
      <c r="AA1051" s="139"/>
      <c r="AB1051" s="139"/>
      <c r="AC1051" s="139"/>
    </row>
    <row r="1052" spans="1:29" ht="15.75" hidden="1">
      <c r="A1052" s="533" t="s">
        <v>2727</v>
      </c>
      <c r="B1052" s="533">
        <v>26</v>
      </c>
      <c r="C1052" s="533" t="s">
        <v>850</v>
      </c>
      <c r="D1052" s="572" t="s">
        <v>2271</v>
      </c>
      <c r="E1052" s="571" t="s">
        <v>1278</v>
      </c>
      <c r="F1052" s="533" t="str">
        <f t="shared" si="955"/>
        <v>EL</v>
      </c>
      <c r="G1052" s="533" t="s">
        <v>2725</v>
      </c>
      <c r="H1052" s="533">
        <v>1051</v>
      </c>
      <c r="I1052" s="533" t="str">
        <f t="shared" ref="I1052:J1052" si="983">I1050</f>
        <v>Type SC-01</v>
      </c>
      <c r="J1052" s="533" t="str">
        <f t="shared" si="983"/>
        <v>Type SC-01</v>
      </c>
      <c r="K1052" s="104" t="s">
        <v>2</v>
      </c>
      <c r="L1052" s="139" t="s">
        <v>25</v>
      </c>
      <c r="M1052" s="144" t="s">
        <v>4</v>
      </c>
      <c r="N1052" s="144" t="s">
        <v>5</v>
      </c>
      <c r="O1052" s="145" t="s">
        <v>6</v>
      </c>
      <c r="P1052" s="145" t="s">
        <v>7</v>
      </c>
      <c r="Q1052" s="138"/>
      <c r="X1052" s="104" t="s">
        <v>25</v>
      </c>
      <c r="Y1052" s="139" t="s">
        <v>4</v>
      </c>
      <c r="Z1052" s="145" t="s">
        <v>5</v>
      </c>
      <c r="AA1052" s="145" t="s">
        <v>6</v>
      </c>
      <c r="AB1052" s="145" t="s">
        <v>7</v>
      </c>
      <c r="AC1052" s="145"/>
    </row>
    <row r="1053" spans="1:29" ht="15.75" hidden="1">
      <c r="A1053" s="533" t="s">
        <v>2727</v>
      </c>
      <c r="B1053" s="533">
        <v>26</v>
      </c>
      <c r="C1053" s="533" t="s">
        <v>850</v>
      </c>
      <c r="D1053" s="572" t="s">
        <v>2271</v>
      </c>
      <c r="E1053" s="571" t="s">
        <v>1278</v>
      </c>
      <c r="F1053" s="533" t="str">
        <f t="shared" si="955"/>
        <v>EL</v>
      </c>
      <c r="G1053" s="533" t="s">
        <v>2725</v>
      </c>
      <c r="H1053" s="533">
        <v>1052</v>
      </c>
      <c r="I1053" s="533" t="str">
        <f t="shared" ref="I1053:J1053" si="984">I1051</f>
        <v>Solar Collectors</v>
      </c>
      <c r="J1053" s="533" t="str">
        <f t="shared" si="984"/>
        <v>Solar Collectors</v>
      </c>
      <c r="K1053" s="104"/>
      <c r="L1053" s="139"/>
      <c r="M1053" s="146"/>
      <c r="N1053" s="136"/>
      <c r="O1053" s="145"/>
      <c r="P1053" s="145" t="s">
        <v>8</v>
      </c>
      <c r="Q1053" s="138"/>
      <c r="X1053" s="104"/>
      <c r="Y1053" s="139"/>
      <c r="Z1053" s="156"/>
      <c r="AA1053" s="496"/>
      <c r="AB1053" s="145" t="s">
        <v>8</v>
      </c>
      <c r="AC1053" s="145"/>
    </row>
    <row r="1054" spans="1:29" ht="15.75" hidden="1">
      <c r="A1054" s="533" t="s">
        <v>2727</v>
      </c>
      <c r="B1054" s="533">
        <v>26</v>
      </c>
      <c r="C1054" s="533" t="s">
        <v>850</v>
      </c>
      <c r="D1054" s="572" t="s">
        <v>2271</v>
      </c>
      <c r="E1054" s="571" t="s">
        <v>1278</v>
      </c>
      <c r="F1054" s="533" t="str">
        <f t="shared" si="955"/>
        <v>EL</v>
      </c>
      <c r="G1054" s="533" t="s">
        <v>2725</v>
      </c>
      <c r="H1054" s="533">
        <v>1053</v>
      </c>
      <c r="I1054" s="533" t="str">
        <f t="shared" ref="I1054" si="985">L1054</f>
        <v>General</v>
      </c>
      <c r="J1054" s="533" t="str">
        <f t="shared" ref="J1054" si="986">L1054</f>
        <v>General</v>
      </c>
      <c r="K1054" s="104"/>
      <c r="L1054" s="139" t="s">
        <v>851</v>
      </c>
      <c r="M1054" s="146"/>
      <c r="N1054" s="136"/>
      <c r="O1054" s="145"/>
      <c r="P1054" s="145"/>
      <c r="Q1054" s="147"/>
      <c r="X1054" s="104" t="s">
        <v>851</v>
      </c>
      <c r="Y1054" s="139"/>
      <c r="Z1054" s="156"/>
      <c r="AA1054" s="496"/>
      <c r="AB1054" s="145"/>
      <c r="AC1054" s="145"/>
    </row>
    <row r="1055" spans="1:29" ht="15.75" hidden="1">
      <c r="A1055" s="533" t="s">
        <v>2727</v>
      </c>
      <c r="B1055" s="533">
        <v>26</v>
      </c>
      <c r="C1055" s="533" t="s">
        <v>850</v>
      </c>
      <c r="D1055" s="572" t="s">
        <v>2271</v>
      </c>
      <c r="E1055" s="571" t="s">
        <v>1278</v>
      </c>
      <c r="F1055" s="533" t="str">
        <f t="shared" si="955"/>
        <v>EL</v>
      </c>
      <c r="G1055" s="533" t="s">
        <v>2722</v>
      </c>
      <c r="H1055" s="533">
        <v>1054</v>
      </c>
      <c r="I1055" s="533" t="str">
        <f>I1053</f>
        <v>Solar Collectors</v>
      </c>
      <c r="J1055" s="533" t="str">
        <f>J1053</f>
        <v>Solar Collectors</v>
      </c>
      <c r="K1055" s="106" t="s">
        <v>13</v>
      </c>
      <c r="L1055" s="106" t="s">
        <v>1078</v>
      </c>
      <c r="M1055" s="142">
        <v>1</v>
      </c>
      <c r="N1055" s="302" t="s">
        <v>2</v>
      </c>
      <c r="O1055" s="143">
        <v>3125</v>
      </c>
      <c r="P1055" s="25">
        <f>O1055*M1055</f>
        <v>3125</v>
      </c>
      <c r="Q1055" s="147"/>
      <c r="X1055" s="138" t="s">
        <v>1078</v>
      </c>
      <c r="Y1055" s="138"/>
      <c r="Z1055" s="155" t="s">
        <v>2</v>
      </c>
      <c r="AA1055" s="302">
        <v>3125</v>
      </c>
      <c r="AB1055" s="143">
        <v>3125</v>
      </c>
      <c r="AC1055" s="143"/>
    </row>
    <row r="1056" spans="1:29" ht="15.75" hidden="1">
      <c r="A1056" s="533" t="s">
        <v>2727</v>
      </c>
      <c r="B1056" s="533">
        <v>26</v>
      </c>
      <c r="C1056" s="533" t="s">
        <v>850</v>
      </c>
      <c r="D1056" s="572" t="s">
        <v>2271</v>
      </c>
      <c r="E1056" s="571" t="s">
        <v>1278</v>
      </c>
      <c r="F1056" s="533" t="str">
        <f t="shared" si="955"/>
        <v>EL</v>
      </c>
      <c r="G1056" s="533" t="s">
        <v>2725</v>
      </c>
      <c r="H1056" s="533">
        <v>1055</v>
      </c>
      <c r="I1056" s="533" t="str">
        <f t="shared" ref="I1056:I1057" si="987">L1056</f>
        <v>260519 - CONDUCTORS AND CABLES</v>
      </c>
      <c r="J1056" s="533" t="str">
        <f t="shared" ref="J1056:J1057" si="988">L1056</f>
        <v>260519 - CONDUCTORS AND CABLES</v>
      </c>
      <c r="K1056" s="106"/>
      <c r="L1056" s="139" t="s">
        <v>852</v>
      </c>
      <c r="M1056" s="142"/>
      <c r="N1056" s="98"/>
      <c r="O1056" s="143">
        <v>0</v>
      </c>
      <c r="P1056" s="143"/>
      <c r="Q1056" s="147"/>
      <c r="X1056" s="106" t="s">
        <v>852</v>
      </c>
      <c r="Y1056" s="139"/>
      <c r="Z1056" s="155"/>
      <c r="AA1056" s="302">
        <v>0</v>
      </c>
      <c r="AB1056" s="143"/>
      <c r="AC1056" s="143"/>
    </row>
    <row r="1057" spans="1:29" ht="15.75" hidden="1">
      <c r="A1057" s="533" t="s">
        <v>2727</v>
      </c>
      <c r="B1057" s="533">
        <v>26</v>
      </c>
      <c r="C1057" s="533" t="s">
        <v>850</v>
      </c>
      <c r="D1057" s="572" t="s">
        <v>2271</v>
      </c>
      <c r="E1057" s="571" t="str">
        <f t="shared" ref="E1057:E1077" si="989">E1056</f>
        <v xml:space="preserve"> CONDUCTORS AND CABLES</v>
      </c>
      <c r="F1057" s="533" t="str">
        <f t="shared" si="955"/>
        <v>EL</v>
      </c>
      <c r="G1057" s="533" t="s">
        <v>2725</v>
      </c>
      <c r="H1057" s="533">
        <v>1056</v>
      </c>
      <c r="I1057" s="533" t="str">
        <f t="shared" si="987"/>
        <v>Single core, copper conductor, PVC insulated, (grounding cables), unarmoured; 0.6/1 kV</v>
      </c>
      <c r="J1057" s="533" t="str">
        <f t="shared" si="988"/>
        <v>Single core, copper conductor, PVC insulated, (grounding cables), unarmoured; 0.6/1 kV</v>
      </c>
      <c r="K1057" s="106"/>
      <c r="L1057" s="139" t="s">
        <v>853</v>
      </c>
      <c r="M1057" s="142"/>
      <c r="N1057" s="98"/>
      <c r="O1057" s="143">
        <v>0</v>
      </c>
      <c r="P1057" s="143"/>
      <c r="Q1057" s="147"/>
      <c r="X1057" s="106" t="s">
        <v>853</v>
      </c>
      <c r="Y1057" s="139"/>
      <c r="Z1057" s="155"/>
      <c r="AA1057" s="302">
        <v>0</v>
      </c>
      <c r="AB1057" s="143"/>
      <c r="AC1057" s="143"/>
    </row>
    <row r="1058" spans="1:29" ht="15.75" hidden="1">
      <c r="A1058" s="533" t="s">
        <v>2727</v>
      </c>
      <c r="B1058" s="533">
        <v>26</v>
      </c>
      <c r="C1058" s="533" t="s">
        <v>850</v>
      </c>
      <c r="D1058" s="572" t="s">
        <v>2271</v>
      </c>
      <c r="E1058" s="571" t="str">
        <f t="shared" si="989"/>
        <v xml:space="preserve"> CONDUCTORS AND CABLES</v>
      </c>
      <c r="F1058" s="533" t="str">
        <f t="shared" si="955"/>
        <v>EL</v>
      </c>
      <c r="G1058" s="533" t="s">
        <v>2722</v>
      </c>
      <c r="H1058" s="533">
        <v>1057</v>
      </c>
      <c r="I1058" s="533" t="str">
        <f t="shared" ref="I1058:J1058" si="990">I1056</f>
        <v>260519 - CONDUCTORS AND CABLES</v>
      </c>
      <c r="J1058" s="533" t="str">
        <f t="shared" si="990"/>
        <v>260519 - CONDUCTORS AND CABLES</v>
      </c>
      <c r="K1058" s="106" t="s">
        <v>15</v>
      </c>
      <c r="L1058" s="138" t="s">
        <v>854</v>
      </c>
      <c r="M1058" s="237">
        <v>15</v>
      </c>
      <c r="N1058" s="98" t="s">
        <v>95</v>
      </c>
      <c r="O1058" s="143">
        <v>3</v>
      </c>
      <c r="P1058" s="25">
        <f t="shared" ref="P1058:P1066" si="991">O1058*M1058</f>
        <v>45</v>
      </c>
      <c r="Q1058" s="147"/>
      <c r="X1058" s="106" t="s">
        <v>854</v>
      </c>
      <c r="Y1058" s="138">
        <v>15</v>
      </c>
      <c r="Z1058" s="498" t="s">
        <v>95</v>
      </c>
      <c r="AA1058" s="302">
        <v>3</v>
      </c>
      <c r="AB1058" s="143">
        <v>45</v>
      </c>
      <c r="AC1058" s="143"/>
    </row>
    <row r="1059" spans="1:29" ht="15.75" hidden="1">
      <c r="A1059" s="533" t="s">
        <v>2727</v>
      </c>
      <c r="B1059" s="533">
        <v>26</v>
      </c>
      <c r="C1059" s="533" t="s">
        <v>850</v>
      </c>
      <c r="D1059" s="572" t="s">
        <v>2271</v>
      </c>
      <c r="E1059" s="571" t="str">
        <f t="shared" si="989"/>
        <v xml:space="preserve"> CONDUCTORS AND CABLES</v>
      </c>
      <c r="F1059" s="533" t="str">
        <f t="shared" si="955"/>
        <v>EL</v>
      </c>
      <c r="G1059" s="533" t="s">
        <v>2722</v>
      </c>
      <c r="H1059" s="533">
        <v>1058</v>
      </c>
      <c r="I1059" s="533" t="str">
        <f t="shared" ref="I1059:J1059" si="992">I1057</f>
        <v>Single core, copper conductor, PVC insulated, (grounding cables), unarmoured; 0.6/1 kV</v>
      </c>
      <c r="J1059" s="533" t="str">
        <f t="shared" si="992"/>
        <v>Single core, copper conductor, PVC insulated, (grounding cables), unarmoured; 0.6/1 kV</v>
      </c>
      <c r="K1059" s="106" t="s">
        <v>17</v>
      </c>
      <c r="L1059" s="138" t="s">
        <v>855</v>
      </c>
      <c r="M1059" s="232">
        <v>200</v>
      </c>
      <c r="N1059" s="98" t="s">
        <v>95</v>
      </c>
      <c r="O1059" s="143">
        <v>4</v>
      </c>
      <c r="P1059" s="25">
        <f t="shared" si="991"/>
        <v>800</v>
      </c>
      <c r="Q1059" s="147"/>
      <c r="X1059" s="106" t="s">
        <v>855</v>
      </c>
      <c r="Y1059" s="138">
        <v>200</v>
      </c>
      <c r="Z1059" s="499" t="s">
        <v>95</v>
      </c>
      <c r="AA1059" s="302">
        <v>4</v>
      </c>
      <c r="AB1059" s="143">
        <v>800</v>
      </c>
      <c r="AC1059" s="143"/>
    </row>
    <row r="1060" spans="1:29" ht="15.75" hidden="1">
      <c r="A1060" s="533" t="s">
        <v>2727</v>
      </c>
      <c r="B1060" s="533">
        <v>26</v>
      </c>
      <c r="C1060" s="533" t="s">
        <v>850</v>
      </c>
      <c r="D1060" s="572" t="s">
        <v>2271</v>
      </c>
      <c r="E1060" s="571" t="str">
        <f t="shared" si="989"/>
        <v xml:space="preserve"> CONDUCTORS AND CABLES</v>
      </c>
      <c r="F1060" s="533" t="str">
        <f t="shared" si="955"/>
        <v>EL</v>
      </c>
      <c r="G1060" s="533" t="s">
        <v>2722</v>
      </c>
      <c r="H1060" s="533">
        <v>1059</v>
      </c>
      <c r="I1060" s="533" t="str">
        <f t="shared" ref="I1060:J1060" si="993">I1058</f>
        <v>260519 - CONDUCTORS AND CABLES</v>
      </c>
      <c r="J1060" s="533" t="str">
        <f t="shared" si="993"/>
        <v>260519 - CONDUCTORS AND CABLES</v>
      </c>
      <c r="K1060" s="106" t="s">
        <v>19</v>
      </c>
      <c r="L1060" s="138" t="s">
        <v>856</v>
      </c>
      <c r="M1060" s="232">
        <v>200</v>
      </c>
      <c r="N1060" s="98" t="s">
        <v>95</v>
      </c>
      <c r="O1060" s="143">
        <v>5</v>
      </c>
      <c r="P1060" s="25">
        <f t="shared" si="991"/>
        <v>1000</v>
      </c>
      <c r="Q1060" s="147"/>
      <c r="X1060" s="106" t="s">
        <v>856</v>
      </c>
      <c r="Y1060" s="138">
        <v>200</v>
      </c>
      <c r="Z1060" s="499" t="s">
        <v>95</v>
      </c>
      <c r="AA1060" s="302">
        <v>5</v>
      </c>
      <c r="AB1060" s="143">
        <v>1000</v>
      </c>
      <c r="AC1060" s="143"/>
    </row>
    <row r="1061" spans="1:29" ht="15.75" hidden="1">
      <c r="A1061" s="533" t="s">
        <v>2727</v>
      </c>
      <c r="B1061" s="533">
        <v>26</v>
      </c>
      <c r="C1061" s="533" t="s">
        <v>850</v>
      </c>
      <c r="D1061" s="572" t="s">
        <v>2271</v>
      </c>
      <c r="E1061" s="571" t="str">
        <f t="shared" si="989"/>
        <v xml:space="preserve"> CONDUCTORS AND CABLES</v>
      </c>
      <c r="F1061" s="533" t="str">
        <f t="shared" si="955"/>
        <v>EL</v>
      </c>
      <c r="G1061" s="533" t="s">
        <v>2722</v>
      </c>
      <c r="H1061" s="533">
        <v>1060</v>
      </c>
      <c r="I1061" s="533" t="str">
        <f t="shared" ref="I1061:J1061" si="994">I1059</f>
        <v>Single core, copper conductor, PVC insulated, (grounding cables), unarmoured; 0.6/1 kV</v>
      </c>
      <c r="J1061" s="533" t="str">
        <f t="shared" si="994"/>
        <v>Single core, copper conductor, PVC insulated, (grounding cables), unarmoured; 0.6/1 kV</v>
      </c>
      <c r="K1061" s="106" t="s">
        <v>20</v>
      </c>
      <c r="L1061" s="138" t="s">
        <v>857</v>
      </c>
      <c r="M1061" s="232">
        <v>100</v>
      </c>
      <c r="N1061" s="98" t="s">
        <v>95</v>
      </c>
      <c r="O1061" s="143">
        <v>7</v>
      </c>
      <c r="P1061" s="25">
        <f t="shared" si="991"/>
        <v>700</v>
      </c>
      <c r="Q1061" s="147"/>
      <c r="X1061" s="106" t="s">
        <v>857</v>
      </c>
      <c r="Y1061" s="138">
        <v>100</v>
      </c>
      <c r="Z1061" s="499" t="s">
        <v>95</v>
      </c>
      <c r="AA1061" s="302">
        <v>7</v>
      </c>
      <c r="AB1061" s="143">
        <v>700</v>
      </c>
      <c r="AC1061" s="143"/>
    </row>
    <row r="1062" spans="1:29" ht="15.75" hidden="1">
      <c r="A1062" s="533" t="s">
        <v>2727</v>
      </c>
      <c r="B1062" s="533">
        <v>26</v>
      </c>
      <c r="C1062" s="533" t="s">
        <v>850</v>
      </c>
      <c r="D1062" s="572" t="s">
        <v>2271</v>
      </c>
      <c r="E1062" s="571" t="str">
        <f t="shared" si="989"/>
        <v xml:space="preserve"> CONDUCTORS AND CABLES</v>
      </c>
      <c r="F1062" s="533" t="str">
        <f t="shared" si="955"/>
        <v>EL</v>
      </c>
      <c r="G1062" s="533" t="s">
        <v>2722</v>
      </c>
      <c r="H1062" s="533">
        <v>1061</v>
      </c>
      <c r="I1062" s="533" t="str">
        <f t="shared" ref="I1062:J1062" si="995">I1060</f>
        <v>260519 - CONDUCTORS AND CABLES</v>
      </c>
      <c r="J1062" s="533" t="str">
        <f t="shared" si="995"/>
        <v>260519 - CONDUCTORS AND CABLES</v>
      </c>
      <c r="K1062" s="106" t="s">
        <v>21</v>
      </c>
      <c r="L1062" s="138" t="s">
        <v>858</v>
      </c>
      <c r="M1062" s="232">
        <v>30</v>
      </c>
      <c r="N1062" s="98" t="s">
        <v>95</v>
      </c>
      <c r="O1062" s="143">
        <v>8</v>
      </c>
      <c r="P1062" s="25">
        <f t="shared" si="991"/>
        <v>240</v>
      </c>
      <c r="Q1062" s="147"/>
      <c r="X1062" s="106" t="s">
        <v>858</v>
      </c>
      <c r="Y1062" s="138">
        <v>30</v>
      </c>
      <c r="Z1062" s="499" t="s">
        <v>95</v>
      </c>
      <c r="AA1062" s="302">
        <v>8</v>
      </c>
      <c r="AB1062" s="143">
        <v>240</v>
      </c>
      <c r="AC1062" s="143"/>
    </row>
    <row r="1063" spans="1:29" ht="15.75" hidden="1">
      <c r="A1063" s="533" t="s">
        <v>2727</v>
      </c>
      <c r="B1063" s="533">
        <v>26</v>
      </c>
      <c r="C1063" s="533" t="s">
        <v>850</v>
      </c>
      <c r="D1063" s="572" t="s">
        <v>2271</v>
      </c>
      <c r="E1063" s="571" t="str">
        <f t="shared" si="989"/>
        <v xml:space="preserve"> CONDUCTORS AND CABLES</v>
      </c>
      <c r="F1063" s="533" t="str">
        <f t="shared" si="955"/>
        <v>EL</v>
      </c>
      <c r="G1063" s="533" t="s">
        <v>2722</v>
      </c>
      <c r="H1063" s="533">
        <v>1062</v>
      </c>
      <c r="I1063" s="533" t="str">
        <f t="shared" ref="I1063:J1063" si="996">I1061</f>
        <v>Single core, copper conductor, PVC insulated, (grounding cables), unarmoured; 0.6/1 kV</v>
      </c>
      <c r="J1063" s="533" t="str">
        <f t="shared" si="996"/>
        <v>Single core, copper conductor, PVC insulated, (grounding cables), unarmoured; 0.6/1 kV</v>
      </c>
      <c r="K1063" s="106" t="s">
        <v>45</v>
      </c>
      <c r="L1063" s="138" t="s">
        <v>859</v>
      </c>
      <c r="M1063" s="232">
        <v>120</v>
      </c>
      <c r="N1063" s="98" t="s">
        <v>95</v>
      </c>
      <c r="O1063" s="143">
        <v>9</v>
      </c>
      <c r="P1063" s="25">
        <f t="shared" si="991"/>
        <v>1080</v>
      </c>
      <c r="Q1063" s="147"/>
      <c r="X1063" s="106" t="s">
        <v>859</v>
      </c>
      <c r="Y1063" s="138">
        <v>120</v>
      </c>
      <c r="Z1063" s="499" t="s">
        <v>95</v>
      </c>
      <c r="AA1063" s="302">
        <v>9</v>
      </c>
      <c r="AB1063" s="143">
        <v>1080</v>
      </c>
      <c r="AC1063" s="143"/>
    </row>
    <row r="1064" spans="1:29" ht="15.75" hidden="1">
      <c r="A1064" s="533" t="s">
        <v>2727</v>
      </c>
      <c r="B1064" s="533">
        <v>26</v>
      </c>
      <c r="C1064" s="533" t="s">
        <v>850</v>
      </c>
      <c r="D1064" s="572" t="s">
        <v>2271</v>
      </c>
      <c r="E1064" s="571" t="str">
        <f t="shared" si="989"/>
        <v xml:space="preserve"> CONDUCTORS AND CABLES</v>
      </c>
      <c r="F1064" s="533" t="str">
        <f t="shared" si="955"/>
        <v>EL</v>
      </c>
      <c r="G1064" s="533" t="s">
        <v>2722</v>
      </c>
      <c r="H1064" s="533">
        <v>1063</v>
      </c>
      <c r="I1064" s="533" t="str">
        <f t="shared" ref="I1064:J1064" si="997">I1062</f>
        <v>260519 - CONDUCTORS AND CABLES</v>
      </c>
      <c r="J1064" s="533" t="str">
        <f t="shared" si="997"/>
        <v>260519 - CONDUCTORS AND CABLES</v>
      </c>
      <c r="K1064" s="106" t="s">
        <v>48</v>
      </c>
      <c r="L1064" s="138" t="s">
        <v>860</v>
      </c>
      <c r="M1064" s="232">
        <v>100</v>
      </c>
      <c r="N1064" s="98" t="s">
        <v>95</v>
      </c>
      <c r="O1064" s="143">
        <v>15</v>
      </c>
      <c r="P1064" s="25">
        <f t="shared" si="991"/>
        <v>1500</v>
      </c>
      <c r="Q1064" s="147"/>
      <c r="X1064" s="106" t="s">
        <v>860</v>
      </c>
      <c r="Y1064" s="138">
        <v>100</v>
      </c>
      <c r="Z1064" s="499" t="s">
        <v>95</v>
      </c>
      <c r="AA1064" s="302">
        <v>15</v>
      </c>
      <c r="AB1064" s="143">
        <v>1500</v>
      </c>
      <c r="AC1064" s="143"/>
    </row>
    <row r="1065" spans="1:29" ht="15.75" hidden="1">
      <c r="A1065" s="533" t="s">
        <v>2727</v>
      </c>
      <c r="B1065" s="533">
        <v>26</v>
      </c>
      <c r="C1065" s="533" t="s">
        <v>850</v>
      </c>
      <c r="D1065" s="572" t="s">
        <v>2271</v>
      </c>
      <c r="E1065" s="571" t="str">
        <f t="shared" si="989"/>
        <v xml:space="preserve"> CONDUCTORS AND CABLES</v>
      </c>
      <c r="F1065" s="533" t="str">
        <f t="shared" si="955"/>
        <v>EL</v>
      </c>
      <c r="G1065" s="533" t="s">
        <v>2722</v>
      </c>
      <c r="H1065" s="533">
        <v>1064</v>
      </c>
      <c r="I1065" s="533" t="str">
        <f t="shared" ref="I1065:J1065" si="998">I1063</f>
        <v>Single core, copper conductor, PVC insulated, (grounding cables), unarmoured; 0.6/1 kV</v>
      </c>
      <c r="J1065" s="533" t="str">
        <f t="shared" si="998"/>
        <v>Single core, copper conductor, PVC insulated, (grounding cables), unarmoured; 0.6/1 kV</v>
      </c>
      <c r="K1065" s="106" t="s">
        <v>50</v>
      </c>
      <c r="L1065" s="138" t="s">
        <v>861</v>
      </c>
      <c r="M1065" s="232">
        <v>115</v>
      </c>
      <c r="N1065" s="98" t="s">
        <v>95</v>
      </c>
      <c r="O1065" s="143">
        <v>18</v>
      </c>
      <c r="P1065" s="25">
        <f t="shared" si="991"/>
        <v>2070</v>
      </c>
      <c r="Q1065" s="147"/>
      <c r="X1065" s="106" t="s">
        <v>861</v>
      </c>
      <c r="Y1065" s="138">
        <v>115</v>
      </c>
      <c r="Z1065" s="499" t="s">
        <v>95</v>
      </c>
      <c r="AA1065" s="302">
        <v>18</v>
      </c>
      <c r="AB1065" s="143">
        <v>2070</v>
      </c>
      <c r="AC1065" s="143"/>
    </row>
    <row r="1066" spans="1:29" ht="16.5" hidden="1" thickBot="1">
      <c r="A1066" s="533" t="s">
        <v>2727</v>
      </c>
      <c r="B1066" s="533">
        <v>26</v>
      </c>
      <c r="C1066" s="533" t="s">
        <v>850</v>
      </c>
      <c r="D1066" s="572" t="s">
        <v>2271</v>
      </c>
      <c r="E1066" s="571" t="str">
        <f t="shared" si="989"/>
        <v xml:space="preserve"> CONDUCTORS AND CABLES</v>
      </c>
      <c r="F1066" s="533" t="str">
        <f t="shared" si="955"/>
        <v>EL</v>
      </c>
      <c r="G1066" s="533" t="s">
        <v>2722</v>
      </c>
      <c r="H1066" s="533">
        <v>1065</v>
      </c>
      <c r="I1066" s="533" t="str">
        <f t="shared" ref="I1066:J1066" si="999">I1064</f>
        <v>260519 - CONDUCTORS AND CABLES</v>
      </c>
      <c r="J1066" s="533" t="str">
        <f t="shared" si="999"/>
        <v>260519 - CONDUCTORS AND CABLES</v>
      </c>
      <c r="K1066" s="106" t="s">
        <v>76</v>
      </c>
      <c r="L1066" s="138" t="s">
        <v>862</v>
      </c>
      <c r="M1066" s="238">
        <v>65</v>
      </c>
      <c r="N1066" s="98" t="s">
        <v>95</v>
      </c>
      <c r="O1066" s="143">
        <v>28</v>
      </c>
      <c r="P1066" s="25">
        <f t="shared" si="991"/>
        <v>1820</v>
      </c>
      <c r="Q1066" s="147"/>
      <c r="X1066" s="106" t="s">
        <v>862</v>
      </c>
      <c r="Y1066" s="138">
        <v>65</v>
      </c>
      <c r="Z1066" s="500" t="s">
        <v>95</v>
      </c>
      <c r="AA1066" s="302">
        <v>28</v>
      </c>
      <c r="AB1066" s="143">
        <v>1820</v>
      </c>
      <c r="AC1066" s="143"/>
    </row>
    <row r="1067" spans="1:29" ht="15.75" hidden="1">
      <c r="A1067" s="533" t="s">
        <v>2727</v>
      </c>
      <c r="B1067" s="533">
        <v>26</v>
      </c>
      <c r="C1067" s="533" t="s">
        <v>850</v>
      </c>
      <c r="D1067" s="572" t="s">
        <v>2271</v>
      </c>
      <c r="E1067" s="571" t="str">
        <f t="shared" si="989"/>
        <v xml:space="preserve"> CONDUCTORS AND CABLES</v>
      </c>
      <c r="F1067" s="533" t="str">
        <f t="shared" si="955"/>
        <v>EL</v>
      </c>
      <c r="G1067" s="533" t="s">
        <v>2725</v>
      </c>
      <c r="H1067" s="533">
        <v>1066</v>
      </c>
      <c r="I1067" s="533" t="str">
        <f>L1067</f>
        <v>Multi core, copper conductor, XLPE insulated, PVC sheathed feeder cables; unarmoured; 0.6/1 kV</v>
      </c>
      <c r="J1067" s="533" t="str">
        <f>L1067</f>
        <v>Multi core, copper conductor, XLPE insulated, PVC sheathed feeder cables; unarmoured; 0.6/1 kV</v>
      </c>
      <c r="K1067" s="106"/>
      <c r="L1067" s="139" t="s">
        <v>863</v>
      </c>
      <c r="M1067" s="142"/>
      <c r="N1067" s="98"/>
      <c r="O1067" s="143">
        <v>0</v>
      </c>
      <c r="P1067" s="143"/>
      <c r="Q1067" s="147"/>
      <c r="X1067" s="106" t="s">
        <v>863</v>
      </c>
      <c r="Y1067" s="139"/>
      <c r="Z1067" s="155"/>
      <c r="AA1067" s="302">
        <v>0</v>
      </c>
      <c r="AB1067" s="143"/>
      <c r="AC1067" s="143"/>
    </row>
    <row r="1068" spans="1:29" ht="15.75" hidden="1">
      <c r="A1068" s="533" t="s">
        <v>2727</v>
      </c>
      <c r="B1068" s="533">
        <v>26</v>
      </c>
      <c r="C1068" s="533" t="s">
        <v>850</v>
      </c>
      <c r="D1068" s="572" t="s">
        <v>2271</v>
      </c>
      <c r="E1068" s="571" t="str">
        <f t="shared" si="989"/>
        <v xml:space="preserve"> CONDUCTORS AND CABLES</v>
      </c>
      <c r="F1068" s="533" t="str">
        <f t="shared" si="955"/>
        <v>EL</v>
      </c>
      <c r="G1068" s="533" t="s">
        <v>2722</v>
      </c>
      <c r="H1068" s="533">
        <v>1067</v>
      </c>
      <c r="I1068" s="533" t="str">
        <f t="shared" ref="I1068:J1068" si="1000">I1066</f>
        <v>260519 - CONDUCTORS AND CABLES</v>
      </c>
      <c r="J1068" s="533" t="str">
        <f t="shared" si="1000"/>
        <v>260519 - CONDUCTORS AND CABLES</v>
      </c>
      <c r="K1068" s="106" t="s">
        <v>13</v>
      </c>
      <c r="L1068" s="138" t="s">
        <v>864</v>
      </c>
      <c r="M1068" s="237">
        <v>15</v>
      </c>
      <c r="N1068" s="98" t="s">
        <v>95</v>
      </c>
      <c r="O1068" s="143">
        <v>12</v>
      </c>
      <c r="P1068" s="25">
        <f t="shared" ref="P1068:P1075" si="1001">O1068*M1068</f>
        <v>180</v>
      </c>
      <c r="Q1068" s="147"/>
      <c r="X1068" s="106" t="s">
        <v>864</v>
      </c>
      <c r="Y1068" s="138">
        <v>15</v>
      </c>
      <c r="Z1068" s="498" t="s">
        <v>95</v>
      </c>
      <c r="AA1068" s="302">
        <v>12</v>
      </c>
      <c r="AB1068" s="143">
        <v>180</v>
      </c>
      <c r="AC1068" s="143"/>
    </row>
    <row r="1069" spans="1:29" ht="15.75" hidden="1">
      <c r="A1069" s="533" t="s">
        <v>2727</v>
      </c>
      <c r="B1069" s="533">
        <v>26</v>
      </c>
      <c r="C1069" s="533" t="s">
        <v>850</v>
      </c>
      <c r="D1069" s="572" t="s">
        <v>2271</v>
      </c>
      <c r="E1069" s="571" t="str">
        <f t="shared" si="989"/>
        <v xml:space="preserve"> CONDUCTORS AND CABLES</v>
      </c>
      <c r="F1069" s="533" t="str">
        <f t="shared" si="955"/>
        <v>EL</v>
      </c>
      <c r="G1069" s="533" t="s">
        <v>2722</v>
      </c>
      <c r="H1069" s="533">
        <v>1068</v>
      </c>
      <c r="I1069" s="533" t="str">
        <f t="shared" ref="I1069:J1069" si="1002">I1067</f>
        <v>Multi core, copper conductor, XLPE insulated, PVC sheathed feeder cables; unarmoured; 0.6/1 kV</v>
      </c>
      <c r="J1069" s="533" t="str">
        <f t="shared" si="1002"/>
        <v>Multi core, copper conductor, XLPE insulated, PVC sheathed feeder cables; unarmoured; 0.6/1 kV</v>
      </c>
      <c r="K1069" s="106" t="s">
        <v>15</v>
      </c>
      <c r="L1069" s="138" t="s">
        <v>865</v>
      </c>
      <c r="M1069" s="232">
        <v>200</v>
      </c>
      <c r="N1069" s="98" t="s">
        <v>95</v>
      </c>
      <c r="O1069" s="143">
        <v>14</v>
      </c>
      <c r="P1069" s="25">
        <f t="shared" si="1001"/>
        <v>2800</v>
      </c>
      <c r="Q1069" s="147"/>
      <c r="X1069" s="106" t="s">
        <v>865</v>
      </c>
      <c r="Y1069" s="138">
        <v>200</v>
      </c>
      <c r="Z1069" s="499" t="s">
        <v>95</v>
      </c>
      <c r="AA1069" s="302">
        <v>14</v>
      </c>
      <c r="AB1069" s="143">
        <v>2800</v>
      </c>
      <c r="AC1069" s="143"/>
    </row>
    <row r="1070" spans="1:29" ht="15.75" hidden="1">
      <c r="A1070" s="533" t="s">
        <v>2727</v>
      </c>
      <c r="B1070" s="533">
        <v>26</v>
      </c>
      <c r="C1070" s="533" t="s">
        <v>850</v>
      </c>
      <c r="D1070" s="572" t="s">
        <v>2271</v>
      </c>
      <c r="E1070" s="571" t="str">
        <f t="shared" si="989"/>
        <v xml:space="preserve"> CONDUCTORS AND CABLES</v>
      </c>
      <c r="F1070" s="533" t="str">
        <f t="shared" si="955"/>
        <v>EL</v>
      </c>
      <c r="G1070" s="533" t="s">
        <v>2722</v>
      </c>
      <c r="H1070" s="533">
        <v>1069</v>
      </c>
      <c r="I1070" s="533" t="str">
        <f t="shared" ref="I1070:J1070" si="1003">I1068</f>
        <v>260519 - CONDUCTORS AND CABLES</v>
      </c>
      <c r="J1070" s="533" t="str">
        <f t="shared" si="1003"/>
        <v>260519 - CONDUCTORS AND CABLES</v>
      </c>
      <c r="K1070" s="106" t="s">
        <v>17</v>
      </c>
      <c r="L1070" s="138" t="s">
        <v>866</v>
      </c>
      <c r="M1070" s="232">
        <v>200</v>
      </c>
      <c r="N1070" s="98" t="s">
        <v>95</v>
      </c>
      <c r="O1070" s="143">
        <v>18</v>
      </c>
      <c r="P1070" s="25">
        <f t="shared" si="1001"/>
        <v>3600</v>
      </c>
      <c r="Q1070" s="147"/>
      <c r="X1070" s="106" t="s">
        <v>866</v>
      </c>
      <c r="Y1070" s="138">
        <v>200</v>
      </c>
      <c r="Z1070" s="499" t="s">
        <v>95</v>
      </c>
      <c r="AA1070" s="302">
        <v>18</v>
      </c>
      <c r="AB1070" s="143">
        <v>3600</v>
      </c>
      <c r="AC1070" s="143"/>
    </row>
    <row r="1071" spans="1:29" ht="15.75" hidden="1">
      <c r="A1071" s="533" t="s">
        <v>2727</v>
      </c>
      <c r="B1071" s="533">
        <v>26</v>
      </c>
      <c r="C1071" s="533" t="s">
        <v>850</v>
      </c>
      <c r="D1071" s="572" t="s">
        <v>2271</v>
      </c>
      <c r="E1071" s="571" t="str">
        <f t="shared" si="989"/>
        <v xml:space="preserve"> CONDUCTORS AND CABLES</v>
      </c>
      <c r="F1071" s="533" t="str">
        <f t="shared" si="955"/>
        <v>EL</v>
      </c>
      <c r="G1071" s="533" t="s">
        <v>2722</v>
      </c>
      <c r="H1071" s="533">
        <v>1070</v>
      </c>
      <c r="I1071" s="533" t="str">
        <f t="shared" ref="I1071:J1071" si="1004">I1069</f>
        <v>Multi core, copper conductor, XLPE insulated, PVC sheathed feeder cables; unarmoured; 0.6/1 kV</v>
      </c>
      <c r="J1071" s="533" t="str">
        <f t="shared" si="1004"/>
        <v>Multi core, copper conductor, XLPE insulated, PVC sheathed feeder cables; unarmoured; 0.6/1 kV</v>
      </c>
      <c r="K1071" s="106" t="s">
        <v>19</v>
      </c>
      <c r="L1071" s="138" t="s">
        <v>867</v>
      </c>
      <c r="M1071" s="232">
        <v>80</v>
      </c>
      <c r="N1071" s="98" t="s">
        <v>95</v>
      </c>
      <c r="O1071" s="143">
        <v>22</v>
      </c>
      <c r="P1071" s="25">
        <f t="shared" si="1001"/>
        <v>1760</v>
      </c>
      <c r="Q1071" s="147"/>
      <c r="X1071" s="106" t="s">
        <v>867</v>
      </c>
      <c r="Y1071" s="138">
        <v>80</v>
      </c>
      <c r="Z1071" s="499" t="s">
        <v>95</v>
      </c>
      <c r="AA1071" s="302">
        <v>22</v>
      </c>
      <c r="AB1071" s="143">
        <v>1760</v>
      </c>
      <c r="AC1071" s="143"/>
    </row>
    <row r="1072" spans="1:29" ht="15.75" hidden="1">
      <c r="A1072" s="533" t="s">
        <v>2727</v>
      </c>
      <c r="B1072" s="533">
        <v>26</v>
      </c>
      <c r="C1072" s="533" t="s">
        <v>850</v>
      </c>
      <c r="D1072" s="572" t="s">
        <v>2271</v>
      </c>
      <c r="E1072" s="571" t="str">
        <f t="shared" si="989"/>
        <v xml:space="preserve"> CONDUCTORS AND CABLES</v>
      </c>
      <c r="F1072" s="533" t="str">
        <f t="shared" si="955"/>
        <v>EL</v>
      </c>
      <c r="G1072" s="533" t="s">
        <v>2722</v>
      </c>
      <c r="H1072" s="533">
        <v>1071</v>
      </c>
      <c r="I1072" s="533" t="str">
        <f t="shared" ref="I1072:J1072" si="1005">I1070</f>
        <v>260519 - CONDUCTORS AND CABLES</v>
      </c>
      <c r="J1072" s="533" t="str">
        <f t="shared" si="1005"/>
        <v>260519 - CONDUCTORS AND CABLES</v>
      </c>
      <c r="K1072" s="106" t="s">
        <v>20</v>
      </c>
      <c r="L1072" s="138" t="s">
        <v>868</v>
      </c>
      <c r="M1072" s="232">
        <v>100</v>
      </c>
      <c r="N1072" s="98" t="s">
        <v>95</v>
      </c>
      <c r="O1072" s="143">
        <v>30</v>
      </c>
      <c r="P1072" s="25">
        <f t="shared" si="1001"/>
        <v>3000</v>
      </c>
      <c r="Q1072" s="147"/>
      <c r="X1072" s="106" t="s">
        <v>868</v>
      </c>
      <c r="Y1072" s="138">
        <v>100</v>
      </c>
      <c r="Z1072" s="499" t="s">
        <v>95</v>
      </c>
      <c r="AA1072" s="302">
        <v>30</v>
      </c>
      <c r="AB1072" s="143">
        <v>3000</v>
      </c>
      <c r="AC1072" s="143"/>
    </row>
    <row r="1073" spans="1:29" ht="15.75" hidden="1">
      <c r="A1073" s="533" t="s">
        <v>2727</v>
      </c>
      <c r="B1073" s="533">
        <v>26</v>
      </c>
      <c r="C1073" s="533" t="s">
        <v>850</v>
      </c>
      <c r="D1073" s="572" t="s">
        <v>2271</v>
      </c>
      <c r="E1073" s="571" t="str">
        <f t="shared" si="989"/>
        <v xml:space="preserve"> CONDUCTORS AND CABLES</v>
      </c>
      <c r="F1073" s="533" t="str">
        <f t="shared" si="955"/>
        <v>EL</v>
      </c>
      <c r="G1073" s="533" t="s">
        <v>2722</v>
      </c>
      <c r="H1073" s="533">
        <v>1072</v>
      </c>
      <c r="I1073" s="533" t="str">
        <f t="shared" ref="I1073:J1073" si="1006">I1071</f>
        <v>Multi core, copper conductor, XLPE insulated, PVC sheathed feeder cables; unarmoured; 0.6/1 kV</v>
      </c>
      <c r="J1073" s="533" t="str">
        <f t="shared" si="1006"/>
        <v>Multi core, copper conductor, XLPE insulated, PVC sheathed feeder cables; unarmoured; 0.6/1 kV</v>
      </c>
      <c r="K1073" s="106" t="s">
        <v>21</v>
      </c>
      <c r="L1073" s="138" t="s">
        <v>869</v>
      </c>
      <c r="M1073" s="232">
        <v>180</v>
      </c>
      <c r="N1073" s="98" t="s">
        <v>95</v>
      </c>
      <c r="O1073" s="143">
        <v>62</v>
      </c>
      <c r="P1073" s="25">
        <f t="shared" si="1001"/>
        <v>11160</v>
      </c>
      <c r="Q1073" s="147"/>
      <c r="X1073" s="106" t="s">
        <v>869</v>
      </c>
      <c r="Y1073" s="138">
        <v>180</v>
      </c>
      <c r="Z1073" s="499" t="s">
        <v>95</v>
      </c>
      <c r="AA1073" s="302">
        <v>62</v>
      </c>
      <c r="AB1073" s="143">
        <v>11160</v>
      </c>
      <c r="AC1073" s="143"/>
    </row>
    <row r="1074" spans="1:29" ht="15.75" hidden="1">
      <c r="A1074" s="533" t="s">
        <v>2727</v>
      </c>
      <c r="B1074" s="533">
        <v>26</v>
      </c>
      <c r="C1074" s="533" t="s">
        <v>850</v>
      </c>
      <c r="D1074" s="572" t="s">
        <v>2271</v>
      </c>
      <c r="E1074" s="571" t="str">
        <f t="shared" si="989"/>
        <v xml:space="preserve"> CONDUCTORS AND CABLES</v>
      </c>
      <c r="F1074" s="533" t="str">
        <f t="shared" si="955"/>
        <v>EL</v>
      </c>
      <c r="G1074" s="533" t="s">
        <v>2722</v>
      </c>
      <c r="H1074" s="533">
        <v>1073</v>
      </c>
      <c r="I1074" s="533" t="str">
        <f t="shared" ref="I1074:J1074" si="1007">I1072</f>
        <v>260519 - CONDUCTORS AND CABLES</v>
      </c>
      <c r="J1074" s="533" t="str">
        <f t="shared" si="1007"/>
        <v>260519 - CONDUCTORS AND CABLES</v>
      </c>
      <c r="K1074" s="106" t="s">
        <v>45</v>
      </c>
      <c r="L1074" s="138" t="s">
        <v>870</v>
      </c>
      <c r="M1074" s="232">
        <v>340</v>
      </c>
      <c r="N1074" s="98" t="s">
        <v>95</v>
      </c>
      <c r="O1074" s="143">
        <v>113</v>
      </c>
      <c r="P1074" s="25">
        <f t="shared" si="1001"/>
        <v>38420</v>
      </c>
      <c r="Q1074" s="147"/>
      <c r="X1074" s="106" t="s">
        <v>870</v>
      </c>
      <c r="Y1074" s="138">
        <v>340</v>
      </c>
      <c r="Z1074" s="499" t="s">
        <v>95</v>
      </c>
      <c r="AA1074" s="302">
        <v>113</v>
      </c>
      <c r="AB1074" s="143">
        <v>38420</v>
      </c>
      <c r="AC1074" s="143"/>
    </row>
    <row r="1075" spans="1:29" ht="16.5" hidden="1" thickBot="1">
      <c r="A1075" s="533" t="s">
        <v>2727</v>
      </c>
      <c r="B1075" s="533">
        <v>26</v>
      </c>
      <c r="C1075" s="533" t="s">
        <v>850</v>
      </c>
      <c r="D1075" s="572" t="s">
        <v>2271</v>
      </c>
      <c r="E1075" s="571" t="str">
        <f t="shared" si="989"/>
        <v xml:space="preserve"> CONDUCTORS AND CABLES</v>
      </c>
      <c r="F1075" s="533" t="str">
        <f t="shared" si="955"/>
        <v>EL</v>
      </c>
      <c r="G1075" s="533" t="s">
        <v>2722</v>
      </c>
      <c r="H1075" s="533">
        <v>1074</v>
      </c>
      <c r="I1075" s="533" t="str">
        <f t="shared" ref="I1075:J1075" si="1008">I1073</f>
        <v>Multi core, copper conductor, XLPE insulated, PVC sheathed feeder cables; unarmoured; 0.6/1 kV</v>
      </c>
      <c r="J1075" s="533" t="str">
        <f t="shared" si="1008"/>
        <v>Multi core, copper conductor, XLPE insulated, PVC sheathed feeder cables; unarmoured; 0.6/1 kV</v>
      </c>
      <c r="K1075" s="106" t="s">
        <v>48</v>
      </c>
      <c r="L1075" s="138" t="s">
        <v>871</v>
      </c>
      <c r="M1075" s="238">
        <v>115</v>
      </c>
      <c r="N1075" s="98" t="s">
        <v>95</v>
      </c>
      <c r="O1075" s="143">
        <v>138</v>
      </c>
      <c r="P1075" s="25">
        <f t="shared" si="1001"/>
        <v>15870</v>
      </c>
      <c r="Q1075" s="147"/>
      <c r="X1075" s="106" t="s">
        <v>871</v>
      </c>
      <c r="Y1075" s="138">
        <v>115</v>
      </c>
      <c r="Z1075" s="500" t="s">
        <v>95</v>
      </c>
      <c r="AA1075" s="302">
        <v>138</v>
      </c>
      <c r="AB1075" s="143">
        <v>15870</v>
      </c>
      <c r="AC1075" s="143"/>
    </row>
    <row r="1076" spans="1:29" ht="15.75" hidden="1">
      <c r="A1076" s="533" t="s">
        <v>2727</v>
      </c>
      <c r="B1076" s="533">
        <v>26</v>
      </c>
      <c r="C1076" s="533" t="s">
        <v>850</v>
      </c>
      <c r="D1076" s="572" t="s">
        <v>2271</v>
      </c>
      <c r="E1076" s="571" t="str">
        <f t="shared" si="989"/>
        <v xml:space="preserve"> CONDUCTORS AND CABLES</v>
      </c>
      <c r="F1076" s="533" t="str">
        <f t="shared" si="955"/>
        <v>EL</v>
      </c>
      <c r="G1076" s="533" t="s">
        <v>2725</v>
      </c>
      <c r="H1076" s="533">
        <v>1075</v>
      </c>
      <c r="I1076" s="533" t="str">
        <f>L1076</f>
        <v>FP 400 Fire resistant armoured cables</v>
      </c>
      <c r="J1076" s="533" t="str">
        <f>L1076</f>
        <v>FP 400 Fire resistant armoured cables</v>
      </c>
      <c r="K1076" s="106"/>
      <c r="L1076" s="139" t="s">
        <v>872</v>
      </c>
      <c r="M1076" s="142"/>
      <c r="N1076" s="98"/>
      <c r="O1076" s="143">
        <v>0</v>
      </c>
      <c r="P1076" s="143"/>
      <c r="Q1076" s="147"/>
      <c r="X1076" s="106" t="s">
        <v>872</v>
      </c>
      <c r="Y1076" s="139"/>
      <c r="Z1076" s="155"/>
      <c r="AA1076" s="302">
        <v>0</v>
      </c>
      <c r="AB1076" s="143"/>
      <c r="AC1076" s="143"/>
    </row>
    <row r="1077" spans="1:29" ht="15.75" hidden="1">
      <c r="A1077" s="533" t="s">
        <v>2727</v>
      </c>
      <c r="B1077" s="533">
        <v>26</v>
      </c>
      <c r="C1077" s="533" t="s">
        <v>850</v>
      </c>
      <c r="D1077" s="572" t="s">
        <v>2271</v>
      </c>
      <c r="E1077" s="571" t="str">
        <f t="shared" si="989"/>
        <v xml:space="preserve"> CONDUCTORS AND CABLES</v>
      </c>
      <c r="F1077" s="533" t="str">
        <f t="shared" si="955"/>
        <v>EL</v>
      </c>
      <c r="G1077" s="533" t="s">
        <v>2722</v>
      </c>
      <c r="H1077" s="533">
        <v>1076</v>
      </c>
      <c r="I1077" s="533" t="str">
        <f>I1075</f>
        <v>Multi core, copper conductor, XLPE insulated, PVC sheathed feeder cables; unarmoured; 0.6/1 kV</v>
      </c>
      <c r="J1077" s="533" t="str">
        <f>J1075</f>
        <v>Multi core, copper conductor, XLPE insulated, PVC sheathed feeder cables; unarmoured; 0.6/1 kV</v>
      </c>
      <c r="K1077" s="106" t="s">
        <v>50</v>
      </c>
      <c r="L1077" s="138" t="s">
        <v>873</v>
      </c>
      <c r="M1077" s="142">
        <v>25</v>
      </c>
      <c r="N1077" s="98" t="s">
        <v>95</v>
      </c>
      <c r="O1077" s="143">
        <v>44</v>
      </c>
      <c r="P1077" s="25">
        <f>O1077*M1077</f>
        <v>1100</v>
      </c>
      <c r="Q1077" s="147"/>
      <c r="X1077" s="106" t="s">
        <v>873</v>
      </c>
      <c r="Y1077" s="138">
        <v>25</v>
      </c>
      <c r="Z1077" s="155" t="s">
        <v>95</v>
      </c>
      <c r="AA1077" s="302">
        <v>44</v>
      </c>
      <c r="AB1077" s="143">
        <v>1100</v>
      </c>
      <c r="AC1077" s="143"/>
    </row>
    <row r="1078" spans="1:29" ht="15.75" hidden="1">
      <c r="A1078" s="533" t="s">
        <v>2727</v>
      </c>
      <c r="B1078" s="533">
        <v>26</v>
      </c>
      <c r="C1078" s="533" t="s">
        <v>850</v>
      </c>
      <c r="D1078" s="572" t="s">
        <v>2273</v>
      </c>
      <c r="E1078" s="571" t="s">
        <v>1279</v>
      </c>
      <c r="F1078" s="533" t="str">
        <f t="shared" si="955"/>
        <v>EL</v>
      </c>
      <c r="G1078" s="533" t="s">
        <v>2725</v>
      </c>
      <c r="H1078" s="533">
        <v>1077</v>
      </c>
      <c r="I1078" s="533" t="str">
        <f t="shared" ref="I1078:I1079" si="1009">L1078</f>
        <v>260526 - GROUNDING AND BONDING FOR ELECTRICAL SYSTEMS</v>
      </c>
      <c r="J1078" s="533" t="str">
        <f t="shared" ref="J1078:J1079" si="1010">L1078</f>
        <v>260526 - GROUNDING AND BONDING FOR ELECTRICAL SYSTEMS</v>
      </c>
      <c r="K1078" s="106"/>
      <c r="L1078" s="139" t="s">
        <v>874</v>
      </c>
      <c r="M1078" s="142"/>
      <c r="N1078" s="98"/>
      <c r="O1078" s="143">
        <v>0</v>
      </c>
      <c r="P1078" s="143"/>
      <c r="Q1078" s="147"/>
      <c r="X1078" s="106" t="s">
        <v>874</v>
      </c>
      <c r="Y1078" s="139"/>
      <c r="Z1078" s="155"/>
      <c r="AA1078" s="302">
        <v>0</v>
      </c>
      <c r="AB1078" s="143"/>
      <c r="AC1078" s="143"/>
    </row>
    <row r="1079" spans="1:29" ht="15.75" hidden="1">
      <c r="A1079" s="533" t="s">
        <v>2727</v>
      </c>
      <c r="B1079" s="533">
        <v>26</v>
      </c>
      <c r="C1079" s="533" t="s">
        <v>850</v>
      </c>
      <c r="D1079" s="572" t="s">
        <v>2273</v>
      </c>
      <c r="E1079" s="571" t="str">
        <f t="shared" ref="E1079:E1083" si="1011">E1078</f>
        <v xml:space="preserve"> GROUNDING AND BONDING FOR ELECTRICAL SYSTEMS</v>
      </c>
      <c r="F1079" s="533" t="str">
        <f t="shared" si="955"/>
        <v>EL</v>
      </c>
      <c r="G1079" s="533" t="s">
        <v>2725</v>
      </c>
      <c r="H1079" s="533">
        <v>1078</v>
      </c>
      <c r="I1079" s="533" t="str">
        <f t="shared" si="1009"/>
        <v>Type TN-S complete, for</v>
      </c>
      <c r="J1079" s="533" t="str">
        <f t="shared" si="1010"/>
        <v>Type TN-S complete, for</v>
      </c>
      <c r="K1079" s="106"/>
      <c r="L1079" s="139" t="s">
        <v>875</v>
      </c>
      <c r="M1079" s="142"/>
      <c r="N1079" s="98"/>
      <c r="O1079" s="143">
        <v>0</v>
      </c>
      <c r="P1079" s="143"/>
      <c r="Q1079" s="147"/>
      <c r="X1079" s="106" t="s">
        <v>875</v>
      </c>
      <c r="Y1079" s="139"/>
      <c r="Z1079" s="155"/>
      <c r="AA1079" s="302">
        <v>0</v>
      </c>
      <c r="AB1079" s="143"/>
      <c r="AC1079" s="143"/>
    </row>
    <row r="1080" spans="1:29" ht="15.75" hidden="1">
      <c r="A1080" s="533" t="s">
        <v>2727</v>
      </c>
      <c r="B1080" s="533">
        <v>26</v>
      </c>
      <c r="C1080" s="533" t="s">
        <v>850</v>
      </c>
      <c r="D1080" s="572" t="s">
        <v>2273</v>
      </c>
      <c r="E1080" s="571" t="str">
        <f t="shared" si="1011"/>
        <v xml:space="preserve"> GROUNDING AND BONDING FOR ELECTRICAL SYSTEMS</v>
      </c>
      <c r="F1080" s="533" t="str">
        <f t="shared" si="955"/>
        <v>EL</v>
      </c>
      <c r="G1080" s="533" t="s">
        <v>2722</v>
      </c>
      <c r="H1080" s="533">
        <v>1079</v>
      </c>
      <c r="I1080" s="533" t="str">
        <f t="shared" ref="I1080:J1080" si="1012">I1078</f>
        <v>260526 - GROUNDING AND BONDING FOR ELECTRICAL SYSTEMS</v>
      </c>
      <c r="J1080" s="533" t="str">
        <f t="shared" si="1012"/>
        <v>260526 - GROUNDING AND BONDING FOR ELECTRICAL SYSTEMS</v>
      </c>
      <c r="K1080" s="106" t="s">
        <v>76</v>
      </c>
      <c r="L1080" s="138" t="s">
        <v>876</v>
      </c>
      <c r="M1080" s="142">
        <v>1</v>
      </c>
      <c r="N1080" s="98" t="s">
        <v>2</v>
      </c>
      <c r="O1080" s="143">
        <v>625</v>
      </c>
      <c r="P1080" s="25">
        <f t="shared" ref="P1080:P1083" si="1013">O1080*M1080</f>
        <v>625</v>
      </c>
      <c r="Q1080" s="147"/>
      <c r="X1080" s="106" t="s">
        <v>876</v>
      </c>
      <c r="Y1080" s="138"/>
      <c r="Z1080" s="155" t="s">
        <v>2</v>
      </c>
      <c r="AA1080" s="302">
        <v>625</v>
      </c>
      <c r="AB1080" s="143">
        <v>625</v>
      </c>
      <c r="AC1080" s="143"/>
    </row>
    <row r="1081" spans="1:29" ht="15.75" hidden="1">
      <c r="A1081" s="533" t="s">
        <v>2727</v>
      </c>
      <c r="B1081" s="533">
        <v>26</v>
      </c>
      <c r="C1081" s="533" t="s">
        <v>850</v>
      </c>
      <c r="D1081" s="572" t="s">
        <v>2273</v>
      </c>
      <c r="E1081" s="571" t="str">
        <f t="shared" si="1011"/>
        <v xml:space="preserve"> GROUNDING AND BONDING FOR ELECTRICAL SYSTEMS</v>
      </c>
      <c r="F1081" s="533" t="str">
        <f t="shared" si="955"/>
        <v>EL</v>
      </c>
      <c r="G1081" s="533" t="s">
        <v>2722</v>
      </c>
      <c r="H1081" s="533">
        <v>1080</v>
      </c>
      <c r="I1081" s="533" t="str">
        <f t="shared" ref="I1081:J1081" si="1014">I1079</f>
        <v>Type TN-S complete, for</v>
      </c>
      <c r="J1081" s="533" t="str">
        <f t="shared" si="1014"/>
        <v>Type TN-S complete, for</v>
      </c>
      <c r="K1081" s="106" t="s">
        <v>77</v>
      </c>
      <c r="L1081" s="138" t="s">
        <v>877</v>
      </c>
      <c r="M1081" s="142">
        <v>1</v>
      </c>
      <c r="N1081" s="98" t="s">
        <v>2</v>
      </c>
      <c r="O1081" s="143">
        <v>438</v>
      </c>
      <c r="P1081" s="25">
        <f t="shared" si="1013"/>
        <v>438</v>
      </c>
      <c r="Q1081" s="147"/>
      <c r="X1081" s="106" t="s">
        <v>877</v>
      </c>
      <c r="Y1081" s="138"/>
      <c r="Z1081" s="155" t="s">
        <v>2</v>
      </c>
      <c r="AA1081" s="302">
        <v>438</v>
      </c>
      <c r="AB1081" s="143">
        <v>438</v>
      </c>
      <c r="AC1081" s="143"/>
    </row>
    <row r="1082" spans="1:29" ht="15.75" hidden="1">
      <c r="A1082" s="533" t="s">
        <v>2727</v>
      </c>
      <c r="B1082" s="533">
        <v>26</v>
      </c>
      <c r="C1082" s="533" t="s">
        <v>850</v>
      </c>
      <c r="D1082" s="572" t="s">
        <v>2273</v>
      </c>
      <c r="E1082" s="571" t="str">
        <f t="shared" si="1011"/>
        <v xml:space="preserve"> GROUNDING AND BONDING FOR ELECTRICAL SYSTEMS</v>
      </c>
      <c r="F1082" s="533" t="str">
        <f t="shared" ref="F1082:F1145" si="1015">VLOOKUP(D:D,trade,3,FALSE)</f>
        <v>EL</v>
      </c>
      <c r="G1082" s="533" t="s">
        <v>2722</v>
      </c>
      <c r="H1082" s="533">
        <v>1081</v>
      </c>
      <c r="I1082" s="533" t="str">
        <f t="shared" ref="I1082:J1082" si="1016">I1080</f>
        <v>260526 - GROUNDING AND BONDING FOR ELECTRICAL SYSTEMS</v>
      </c>
      <c r="J1082" s="533" t="str">
        <f t="shared" si="1016"/>
        <v>260526 - GROUNDING AND BONDING FOR ELECTRICAL SYSTEMS</v>
      </c>
      <c r="K1082" s="106" t="s">
        <v>78</v>
      </c>
      <c r="L1082" s="106" t="s">
        <v>878</v>
      </c>
      <c r="M1082" s="142">
        <v>1</v>
      </c>
      <c r="N1082" s="98" t="s">
        <v>2</v>
      </c>
      <c r="O1082" s="143">
        <v>438</v>
      </c>
      <c r="P1082" s="25">
        <f t="shared" si="1013"/>
        <v>438</v>
      </c>
      <c r="Q1082" s="147"/>
      <c r="X1082" s="106" t="s">
        <v>878</v>
      </c>
      <c r="Y1082" s="106"/>
      <c r="Z1082" s="155" t="s">
        <v>2</v>
      </c>
      <c r="AA1082" s="302">
        <v>438</v>
      </c>
      <c r="AB1082" s="143">
        <v>438</v>
      </c>
      <c r="AC1082" s="143"/>
    </row>
    <row r="1083" spans="1:29" ht="15.75" hidden="1">
      <c r="A1083" s="533" t="s">
        <v>2727</v>
      </c>
      <c r="B1083" s="533">
        <v>26</v>
      </c>
      <c r="C1083" s="533" t="s">
        <v>850</v>
      </c>
      <c r="D1083" s="572" t="s">
        <v>2273</v>
      </c>
      <c r="E1083" s="571" t="str">
        <f t="shared" si="1011"/>
        <v xml:space="preserve"> GROUNDING AND BONDING FOR ELECTRICAL SYSTEMS</v>
      </c>
      <c r="F1083" s="533" t="str">
        <f t="shared" si="1015"/>
        <v>EL</v>
      </c>
      <c r="G1083" s="533" t="s">
        <v>2722</v>
      </c>
      <c r="H1083" s="533">
        <v>1082</v>
      </c>
      <c r="I1083" s="533" t="str">
        <f t="shared" ref="I1083:J1083" si="1017">I1081</f>
        <v>Type TN-S complete, for</v>
      </c>
      <c r="J1083" s="533" t="str">
        <f t="shared" si="1017"/>
        <v>Type TN-S complete, for</v>
      </c>
      <c r="K1083" s="106" t="s">
        <v>302</v>
      </c>
      <c r="L1083" s="138" t="s">
        <v>879</v>
      </c>
      <c r="M1083" s="142">
        <v>1</v>
      </c>
      <c r="N1083" s="98" t="s">
        <v>2</v>
      </c>
      <c r="O1083" s="143">
        <v>438</v>
      </c>
      <c r="P1083" s="25">
        <f t="shared" si="1013"/>
        <v>438</v>
      </c>
      <c r="Q1083" s="147"/>
      <c r="X1083" s="106" t="s">
        <v>879</v>
      </c>
      <c r="Y1083" s="138"/>
      <c r="Z1083" s="155" t="s">
        <v>2</v>
      </c>
      <c r="AA1083" s="302">
        <v>438</v>
      </c>
      <c r="AB1083" s="143">
        <v>438</v>
      </c>
      <c r="AC1083" s="143"/>
    </row>
    <row r="1084" spans="1:29" ht="15.75" hidden="1">
      <c r="A1084" s="533" t="s">
        <v>2727</v>
      </c>
      <c r="B1084" s="533">
        <v>26</v>
      </c>
      <c r="C1084" s="533" t="s">
        <v>850</v>
      </c>
      <c r="D1084" s="572" t="s">
        <v>2277</v>
      </c>
      <c r="E1084" s="571" t="s">
        <v>1280</v>
      </c>
      <c r="F1084" s="533" t="str">
        <f t="shared" si="1015"/>
        <v>EL</v>
      </c>
      <c r="G1084" s="533" t="s">
        <v>2725</v>
      </c>
      <c r="H1084" s="533">
        <v>1083</v>
      </c>
      <c r="I1084" s="533" t="str">
        <f>L1084</f>
        <v>260536 - CABLE TRAYS FOR ELECTRICAL SYSTEMS</v>
      </c>
      <c r="J1084" s="533" t="str">
        <f>L1084</f>
        <v>260536 - CABLE TRAYS FOR ELECTRICAL SYSTEMS</v>
      </c>
      <c r="K1084" s="106"/>
      <c r="L1084" s="139" t="s">
        <v>880</v>
      </c>
      <c r="M1084" s="142"/>
      <c r="N1084" s="98"/>
      <c r="O1084" s="143">
        <v>0</v>
      </c>
      <c r="P1084" s="143"/>
      <c r="Q1084" s="147"/>
      <c r="X1084" s="106" t="s">
        <v>880</v>
      </c>
      <c r="Y1084" s="139"/>
      <c r="Z1084" s="155"/>
      <c r="AA1084" s="302">
        <v>0</v>
      </c>
      <c r="AB1084" s="143"/>
      <c r="AC1084" s="143"/>
    </row>
    <row r="1085" spans="1:29" ht="15.75" hidden="1">
      <c r="A1085" s="533" t="s">
        <v>2727</v>
      </c>
      <c r="B1085" s="533">
        <v>26</v>
      </c>
      <c r="C1085" s="533" t="s">
        <v>850</v>
      </c>
      <c r="D1085" s="572" t="s">
        <v>2277</v>
      </c>
      <c r="E1085" s="571" t="str">
        <f t="shared" ref="E1085:E1087" si="1018">E1084</f>
        <v xml:space="preserve"> CABLE TRAYS FOR ELECTRICAL SYSTEMS</v>
      </c>
      <c r="F1085" s="533" t="str">
        <f t="shared" si="1015"/>
        <v>EL</v>
      </c>
      <c r="G1085" s="533" t="s">
        <v>2722</v>
      </c>
      <c r="H1085" s="533">
        <v>1084</v>
      </c>
      <c r="I1085" s="533" t="str">
        <f t="shared" ref="I1085:J1085" si="1019">I1083</f>
        <v>Type TN-S complete, for</v>
      </c>
      <c r="J1085" s="533" t="str">
        <f t="shared" si="1019"/>
        <v>Type TN-S complete, for</v>
      </c>
      <c r="K1085" s="106" t="s">
        <v>13</v>
      </c>
      <c r="L1085" s="138" t="s">
        <v>881</v>
      </c>
      <c r="M1085" s="237">
        <v>40</v>
      </c>
      <c r="N1085" s="98" t="s">
        <v>95</v>
      </c>
      <c r="O1085" s="143">
        <v>65</v>
      </c>
      <c r="P1085" s="25">
        <f t="shared" ref="P1085:P1087" si="1020">O1085*M1085</f>
        <v>2600</v>
      </c>
      <c r="Q1085" s="147"/>
      <c r="X1085" s="106" t="s">
        <v>881</v>
      </c>
      <c r="Y1085" s="138">
        <v>40</v>
      </c>
      <c r="Z1085" s="498" t="s">
        <v>95</v>
      </c>
      <c r="AA1085" s="302">
        <v>65</v>
      </c>
      <c r="AB1085" s="143">
        <v>2600</v>
      </c>
      <c r="AC1085" s="143"/>
    </row>
    <row r="1086" spans="1:29" ht="15.75" hidden="1">
      <c r="A1086" s="533" t="s">
        <v>2727</v>
      </c>
      <c r="B1086" s="533">
        <v>26</v>
      </c>
      <c r="C1086" s="533" t="s">
        <v>850</v>
      </c>
      <c r="D1086" s="572" t="s">
        <v>2277</v>
      </c>
      <c r="E1086" s="571" t="str">
        <f t="shared" si="1018"/>
        <v xml:space="preserve"> CABLE TRAYS FOR ELECTRICAL SYSTEMS</v>
      </c>
      <c r="F1086" s="533" t="str">
        <f t="shared" si="1015"/>
        <v>EL</v>
      </c>
      <c r="G1086" s="533" t="s">
        <v>2722</v>
      </c>
      <c r="H1086" s="533">
        <v>1085</v>
      </c>
      <c r="I1086" s="533" t="str">
        <f t="shared" ref="I1086:J1086" si="1021">I1084</f>
        <v>260536 - CABLE TRAYS FOR ELECTRICAL SYSTEMS</v>
      </c>
      <c r="J1086" s="533" t="str">
        <f t="shared" si="1021"/>
        <v>260536 - CABLE TRAYS FOR ELECTRICAL SYSTEMS</v>
      </c>
      <c r="K1086" s="106" t="s">
        <v>15</v>
      </c>
      <c r="L1086" s="138" t="s">
        <v>882</v>
      </c>
      <c r="M1086" s="232">
        <v>50</v>
      </c>
      <c r="N1086" s="98" t="s">
        <v>95</v>
      </c>
      <c r="O1086" s="143">
        <v>35</v>
      </c>
      <c r="P1086" s="25">
        <f t="shared" si="1020"/>
        <v>1750</v>
      </c>
      <c r="Q1086" s="147"/>
      <c r="X1086" s="106" t="s">
        <v>882</v>
      </c>
      <c r="Y1086" s="138">
        <v>50</v>
      </c>
      <c r="Z1086" s="499" t="s">
        <v>95</v>
      </c>
      <c r="AA1086" s="302">
        <v>35</v>
      </c>
      <c r="AB1086" s="143">
        <v>1750</v>
      </c>
      <c r="AC1086" s="143"/>
    </row>
    <row r="1087" spans="1:29" ht="16.5" hidden="1" thickBot="1">
      <c r="A1087" s="533" t="s">
        <v>2727</v>
      </c>
      <c r="B1087" s="533">
        <v>26</v>
      </c>
      <c r="C1087" s="533" t="s">
        <v>850</v>
      </c>
      <c r="D1087" s="572" t="s">
        <v>2277</v>
      </c>
      <c r="E1087" s="571" t="str">
        <f t="shared" si="1018"/>
        <v xml:space="preserve"> CABLE TRAYS FOR ELECTRICAL SYSTEMS</v>
      </c>
      <c r="F1087" s="533" t="str">
        <f t="shared" si="1015"/>
        <v>EL</v>
      </c>
      <c r="G1087" s="533" t="s">
        <v>2722</v>
      </c>
      <c r="H1087" s="533">
        <v>1086</v>
      </c>
      <c r="I1087" s="533" t="str">
        <f t="shared" ref="I1087:J1087" si="1022">I1085</f>
        <v>Type TN-S complete, for</v>
      </c>
      <c r="J1087" s="533" t="str">
        <f t="shared" si="1022"/>
        <v>Type TN-S complete, for</v>
      </c>
      <c r="K1087" s="106" t="s">
        <v>17</v>
      </c>
      <c r="L1087" s="138" t="s">
        <v>883</v>
      </c>
      <c r="M1087" s="238">
        <v>30</v>
      </c>
      <c r="N1087" s="98" t="s">
        <v>95</v>
      </c>
      <c r="O1087" s="143">
        <v>45</v>
      </c>
      <c r="P1087" s="25">
        <f t="shared" si="1020"/>
        <v>1350</v>
      </c>
      <c r="Q1087" s="147"/>
      <c r="X1087" s="106" t="s">
        <v>883</v>
      </c>
      <c r="Y1087" s="138">
        <v>30</v>
      </c>
      <c r="Z1087" s="500" t="s">
        <v>95</v>
      </c>
      <c r="AA1087" s="302">
        <v>45</v>
      </c>
      <c r="AB1087" s="143">
        <v>1350</v>
      </c>
      <c r="AC1087" s="143"/>
    </row>
    <row r="1088" spans="1:29" ht="15.75" hidden="1">
      <c r="A1088" s="533" t="s">
        <v>2727</v>
      </c>
      <c r="B1088" s="533">
        <v>26</v>
      </c>
      <c r="C1088" s="533" t="s">
        <v>850</v>
      </c>
      <c r="D1088" s="572" t="s">
        <v>2281</v>
      </c>
      <c r="E1088" s="571" t="s">
        <v>1281</v>
      </c>
      <c r="F1088" s="533" t="str">
        <f t="shared" si="1015"/>
        <v>EL</v>
      </c>
      <c r="G1088" s="533" t="s">
        <v>2725</v>
      </c>
      <c r="H1088" s="533">
        <v>1087</v>
      </c>
      <c r="I1088" s="533" t="str">
        <f t="shared" ref="I1088:I1089" si="1023">L1088</f>
        <v>260543 - UNDERGROUND DUCTS AND RACEWAYS FOR ELECTRICAL SYSTEMS</v>
      </c>
      <c r="J1088" s="533" t="str">
        <f t="shared" ref="J1088:J1089" si="1024">L1088</f>
        <v>260543 - UNDERGROUND DUCTS AND RACEWAYS FOR ELECTRICAL SYSTEMS</v>
      </c>
      <c r="K1088" s="106"/>
      <c r="L1088" s="139" t="s">
        <v>884</v>
      </c>
      <c r="M1088" s="142"/>
      <c r="N1088" s="98"/>
      <c r="O1088" s="143">
        <v>0</v>
      </c>
      <c r="P1088" s="143"/>
      <c r="Q1088" s="147"/>
      <c r="X1088" s="106" t="s">
        <v>884</v>
      </c>
      <c r="Y1088" s="139"/>
      <c r="Z1088" s="155"/>
      <c r="AA1088" s="302">
        <v>0</v>
      </c>
      <c r="AB1088" s="143"/>
      <c r="AC1088" s="143"/>
    </row>
    <row r="1089" spans="1:29" ht="15.75" hidden="1">
      <c r="A1089" s="533" t="s">
        <v>2727</v>
      </c>
      <c r="B1089" s="533">
        <v>26</v>
      </c>
      <c r="C1089" s="533" t="s">
        <v>850</v>
      </c>
      <c r="D1089" s="572" t="s">
        <v>2281</v>
      </c>
      <c r="E1089" s="571" t="str">
        <f t="shared" ref="E1089:E1095" si="1025">E1088</f>
        <v xml:space="preserve"> UNDERGROUND DUCTS AND RACEWAYS FOR ELECTRICAL SYSTEMS</v>
      </c>
      <c r="F1089" s="533" t="str">
        <f t="shared" si="1015"/>
        <v>EL</v>
      </c>
      <c r="G1089" s="533" t="s">
        <v>2725</v>
      </c>
      <c r="H1089" s="533">
        <v>1088</v>
      </c>
      <c r="I1089" s="533" t="str">
        <f t="shared" si="1023"/>
        <v>Underground cable duct assemblies encased in concrete</v>
      </c>
      <c r="J1089" s="533" t="str">
        <f t="shared" si="1024"/>
        <v>Underground cable duct assemblies encased in concrete</v>
      </c>
      <c r="K1089" s="106"/>
      <c r="L1089" s="139" t="s">
        <v>885</v>
      </c>
      <c r="M1089" s="142"/>
      <c r="N1089" s="98"/>
      <c r="O1089" s="143">
        <v>0</v>
      </c>
      <c r="P1089" s="143"/>
      <c r="Q1089" s="147"/>
      <c r="X1089" s="106" t="s">
        <v>885</v>
      </c>
      <c r="Y1089" s="139"/>
      <c r="Z1089" s="155"/>
      <c r="AA1089" s="302">
        <v>0</v>
      </c>
      <c r="AB1089" s="143"/>
      <c r="AC1089" s="143"/>
    </row>
    <row r="1090" spans="1:29" ht="15.75" hidden="1">
      <c r="A1090" s="533" t="s">
        <v>2727</v>
      </c>
      <c r="B1090" s="533">
        <v>26</v>
      </c>
      <c r="C1090" s="533" t="s">
        <v>850</v>
      </c>
      <c r="D1090" s="572" t="s">
        <v>2281</v>
      </c>
      <c r="E1090" s="571" t="str">
        <f t="shared" si="1025"/>
        <v xml:space="preserve"> UNDERGROUND DUCTS AND RACEWAYS FOR ELECTRICAL SYSTEMS</v>
      </c>
      <c r="F1090" s="533" t="str">
        <f t="shared" si="1015"/>
        <v>EL</v>
      </c>
      <c r="G1090" s="533" t="s">
        <v>2722</v>
      </c>
      <c r="H1090" s="533">
        <v>1089</v>
      </c>
      <c r="I1090" s="533" t="str">
        <f t="shared" ref="I1090:J1090" si="1026">I1088</f>
        <v>260543 - UNDERGROUND DUCTS AND RACEWAYS FOR ELECTRICAL SYSTEMS</v>
      </c>
      <c r="J1090" s="533" t="str">
        <f t="shared" si="1026"/>
        <v>260543 - UNDERGROUND DUCTS AND RACEWAYS FOR ELECTRICAL SYSTEMS</v>
      </c>
      <c r="K1090" s="106" t="s">
        <v>19</v>
      </c>
      <c r="L1090" s="138" t="s">
        <v>886</v>
      </c>
      <c r="M1090" s="98">
        <v>12</v>
      </c>
      <c r="N1090" s="98" t="s">
        <v>95</v>
      </c>
      <c r="O1090" s="143">
        <v>44</v>
      </c>
      <c r="P1090" s="25">
        <f t="shared" ref="P1090:P1091" si="1027">O1090*M1090</f>
        <v>528</v>
      </c>
      <c r="Q1090" s="147"/>
      <c r="X1090" s="106" t="s">
        <v>2731</v>
      </c>
      <c r="Y1090" s="138">
        <v>12</v>
      </c>
      <c r="Z1090" s="302" t="s">
        <v>95</v>
      </c>
      <c r="AA1090" s="302">
        <v>44</v>
      </c>
      <c r="AB1090" s="143">
        <v>528</v>
      </c>
      <c r="AC1090" s="143"/>
    </row>
    <row r="1091" spans="1:29" ht="15.75" hidden="1">
      <c r="A1091" s="533" t="s">
        <v>2727</v>
      </c>
      <c r="B1091" s="533">
        <v>26</v>
      </c>
      <c r="C1091" s="533" t="s">
        <v>850</v>
      </c>
      <c r="D1091" s="572" t="s">
        <v>2281</v>
      </c>
      <c r="E1091" s="571" t="str">
        <f t="shared" si="1025"/>
        <v xml:space="preserve"> UNDERGROUND DUCTS AND RACEWAYS FOR ELECTRICAL SYSTEMS</v>
      </c>
      <c r="F1091" s="533" t="str">
        <f t="shared" si="1015"/>
        <v>EL</v>
      </c>
      <c r="G1091" s="533" t="s">
        <v>2722</v>
      </c>
      <c r="H1091" s="533">
        <v>1090</v>
      </c>
      <c r="I1091" s="533" t="str">
        <f t="shared" ref="I1091:J1091" si="1028">I1089</f>
        <v>Underground cable duct assemblies encased in concrete</v>
      </c>
      <c r="J1091" s="533" t="str">
        <f t="shared" si="1028"/>
        <v>Underground cable duct assemblies encased in concrete</v>
      </c>
      <c r="K1091" s="106" t="s">
        <v>20</v>
      </c>
      <c r="L1091" s="138" t="s">
        <v>887</v>
      </c>
      <c r="M1091" s="98">
        <v>50</v>
      </c>
      <c r="N1091" s="98" t="s">
        <v>95</v>
      </c>
      <c r="O1091" s="143">
        <v>25</v>
      </c>
      <c r="P1091" s="25">
        <f t="shared" si="1027"/>
        <v>1250</v>
      </c>
      <c r="Q1091" s="147"/>
      <c r="X1091" s="106" t="s">
        <v>2732</v>
      </c>
      <c r="Y1091" s="138">
        <v>50</v>
      </c>
      <c r="Z1091" s="302" t="s">
        <v>95</v>
      </c>
      <c r="AA1091" s="302">
        <v>25</v>
      </c>
      <c r="AB1091" s="143">
        <v>1250</v>
      </c>
      <c r="AC1091" s="143"/>
    </row>
    <row r="1092" spans="1:29" ht="15.75" hidden="1">
      <c r="A1092" s="533" t="s">
        <v>2727</v>
      </c>
      <c r="B1092" s="533">
        <v>26</v>
      </c>
      <c r="C1092" s="533" t="s">
        <v>850</v>
      </c>
      <c r="D1092" s="572" t="s">
        <v>2281</v>
      </c>
      <c r="E1092" s="571" t="str">
        <f t="shared" si="1025"/>
        <v xml:space="preserve"> UNDERGROUND DUCTS AND RACEWAYS FOR ELECTRICAL SYSTEMS</v>
      </c>
      <c r="F1092" s="533" t="str">
        <f t="shared" si="1015"/>
        <v>EL</v>
      </c>
      <c r="G1092" s="533" t="s">
        <v>2725</v>
      </c>
      <c r="H1092" s="533">
        <v>1091</v>
      </c>
      <c r="I1092" s="533" t="str">
        <f>L1092</f>
        <v>Trenches for directly buried LV cables</v>
      </c>
      <c r="J1092" s="533" t="str">
        <f>L1092</f>
        <v>Trenches for directly buried LV cables</v>
      </c>
      <c r="K1092" s="106"/>
      <c r="L1092" s="139" t="s">
        <v>888</v>
      </c>
      <c r="M1092" s="98"/>
      <c r="N1092" s="98"/>
      <c r="O1092" s="143">
        <v>0</v>
      </c>
      <c r="P1092" s="143"/>
      <c r="Q1092" s="147"/>
      <c r="X1092" s="106" t="s">
        <v>888</v>
      </c>
      <c r="Y1092" s="139"/>
      <c r="Z1092" s="302"/>
      <c r="AA1092" s="302">
        <v>0</v>
      </c>
      <c r="AB1092" s="143"/>
      <c r="AC1092" s="143"/>
    </row>
    <row r="1093" spans="1:29" ht="15.75" hidden="1">
      <c r="A1093" s="533" t="s">
        <v>2727</v>
      </c>
      <c r="B1093" s="533">
        <v>26</v>
      </c>
      <c r="C1093" s="533" t="s">
        <v>850</v>
      </c>
      <c r="D1093" s="572" t="s">
        <v>2281</v>
      </c>
      <c r="E1093" s="571" t="str">
        <f t="shared" si="1025"/>
        <v xml:space="preserve"> UNDERGROUND DUCTS AND RACEWAYS FOR ELECTRICAL SYSTEMS</v>
      </c>
      <c r="F1093" s="533" t="str">
        <f t="shared" si="1015"/>
        <v>EL</v>
      </c>
      <c r="G1093" s="533" t="s">
        <v>2722</v>
      </c>
      <c r="H1093" s="533">
        <v>1092</v>
      </c>
      <c r="I1093" s="533" t="str">
        <f>I1091</f>
        <v>Underground cable duct assemblies encased in concrete</v>
      </c>
      <c r="J1093" s="533" t="str">
        <f>J1091</f>
        <v>Underground cable duct assemblies encased in concrete</v>
      </c>
      <c r="K1093" s="106" t="s">
        <v>21</v>
      </c>
      <c r="L1093" s="138" t="s">
        <v>889</v>
      </c>
      <c r="M1093" s="98">
        <v>72</v>
      </c>
      <c r="N1093" s="98" t="s">
        <v>95</v>
      </c>
      <c r="O1093" s="143">
        <v>28</v>
      </c>
      <c r="P1093" s="25">
        <f>O1093*M1093</f>
        <v>2016</v>
      </c>
      <c r="Q1093" s="147"/>
      <c r="X1093" s="106" t="s">
        <v>889</v>
      </c>
      <c r="Y1093" s="138">
        <v>72</v>
      </c>
      <c r="Z1093" s="302" t="s">
        <v>95</v>
      </c>
      <c r="AA1093" s="302">
        <v>28</v>
      </c>
      <c r="AB1093" s="143">
        <v>2016</v>
      </c>
      <c r="AC1093" s="143"/>
    </row>
    <row r="1094" spans="1:29" ht="15.75" hidden="1">
      <c r="A1094" s="533" t="s">
        <v>2727</v>
      </c>
      <c r="B1094" s="533">
        <v>26</v>
      </c>
      <c r="C1094" s="533" t="s">
        <v>850</v>
      </c>
      <c r="D1094" s="572" t="s">
        <v>2281</v>
      </c>
      <c r="E1094" s="571" t="str">
        <f t="shared" si="1025"/>
        <v xml:space="preserve"> UNDERGROUND DUCTS AND RACEWAYS FOR ELECTRICAL SYSTEMS</v>
      </c>
      <c r="F1094" s="533" t="str">
        <f t="shared" si="1015"/>
        <v>EL</v>
      </c>
      <c r="G1094" s="533" t="s">
        <v>2725</v>
      </c>
      <c r="H1094" s="533">
        <v>1093</v>
      </c>
      <c r="I1094" s="533" t="str">
        <f>L1094</f>
        <v>Manholes</v>
      </c>
      <c r="J1094" s="533" t="str">
        <f>L1094</f>
        <v>Manholes</v>
      </c>
      <c r="K1094" s="106"/>
      <c r="L1094" s="139" t="s">
        <v>890</v>
      </c>
      <c r="M1094" s="142"/>
      <c r="N1094" s="98"/>
      <c r="O1094" s="143">
        <v>0</v>
      </c>
      <c r="P1094" s="143"/>
      <c r="Q1094" s="147"/>
      <c r="X1094" s="106" t="s">
        <v>890</v>
      </c>
      <c r="Y1094" s="139"/>
      <c r="Z1094" s="155"/>
      <c r="AA1094" s="302">
        <v>0</v>
      </c>
      <c r="AB1094" s="143"/>
      <c r="AC1094" s="143"/>
    </row>
    <row r="1095" spans="1:29" ht="15.75" hidden="1">
      <c r="A1095" s="533" t="s">
        <v>2727</v>
      </c>
      <c r="B1095" s="533">
        <v>26</v>
      </c>
      <c r="C1095" s="533" t="s">
        <v>850</v>
      </c>
      <c r="D1095" s="572" t="s">
        <v>2281</v>
      </c>
      <c r="E1095" s="571" t="str">
        <f t="shared" si="1025"/>
        <v xml:space="preserve"> UNDERGROUND DUCTS AND RACEWAYS FOR ELECTRICAL SYSTEMS</v>
      </c>
      <c r="F1095" s="533" t="str">
        <f t="shared" si="1015"/>
        <v>EL</v>
      </c>
      <c r="G1095" s="533" t="s">
        <v>2722</v>
      </c>
      <c r="H1095" s="533">
        <v>1094</v>
      </c>
      <c r="I1095" s="533" t="str">
        <f>I1093</f>
        <v>Underground cable duct assemblies encased in concrete</v>
      </c>
      <c r="J1095" s="533" t="str">
        <f>J1093</f>
        <v>Underground cable duct assemblies encased in concrete</v>
      </c>
      <c r="K1095" s="106" t="s">
        <v>45</v>
      </c>
      <c r="L1095" s="138" t="s">
        <v>891</v>
      </c>
      <c r="M1095" s="142">
        <v>8</v>
      </c>
      <c r="N1095" s="98" t="s">
        <v>39</v>
      </c>
      <c r="O1095" s="143">
        <v>363</v>
      </c>
      <c r="P1095" s="25">
        <f>O1095*M1095</f>
        <v>2904</v>
      </c>
      <c r="Q1095" s="147"/>
      <c r="X1095" s="106" t="s">
        <v>891</v>
      </c>
      <c r="Y1095" s="138">
        <v>8</v>
      </c>
      <c r="Z1095" s="155" t="s">
        <v>39</v>
      </c>
      <c r="AA1095" s="302">
        <v>363</v>
      </c>
      <c r="AB1095" s="143">
        <v>2904</v>
      </c>
      <c r="AC1095" s="143"/>
    </row>
    <row r="1096" spans="1:29" ht="15.75" hidden="1">
      <c r="A1096" s="533" t="s">
        <v>2727</v>
      </c>
      <c r="B1096" s="533">
        <v>26</v>
      </c>
      <c r="C1096" s="533" t="s">
        <v>850</v>
      </c>
      <c r="D1096" s="572" t="s">
        <v>2317</v>
      </c>
      <c r="E1096" s="571" t="s">
        <v>1282</v>
      </c>
      <c r="F1096" s="533" t="str">
        <f t="shared" si="1015"/>
        <v>EL</v>
      </c>
      <c r="G1096" s="533" t="s">
        <v>2725</v>
      </c>
      <c r="H1096" s="533">
        <v>1095</v>
      </c>
      <c r="I1096" s="533" t="str">
        <f t="shared" ref="I1096:I1097" si="1029">L1096</f>
        <v>262413 - SWITCHBOARDS</v>
      </c>
      <c r="J1096" s="533" t="str">
        <f t="shared" ref="J1096:J1097" si="1030">L1096</f>
        <v>262413 - SWITCHBOARDS</v>
      </c>
      <c r="K1096" s="150"/>
      <c r="L1096" s="139" t="s">
        <v>892</v>
      </c>
      <c r="M1096" s="149"/>
      <c r="N1096" s="149"/>
      <c r="O1096" s="390">
        <v>0</v>
      </c>
      <c r="P1096" s="652"/>
      <c r="Q1096" s="653"/>
      <c r="X1096" s="150" t="s">
        <v>892</v>
      </c>
      <c r="Y1096" s="139"/>
      <c r="Z1096" s="390"/>
      <c r="AA1096" s="390">
        <v>0</v>
      </c>
      <c r="AB1096" s="390"/>
      <c r="AC1096" s="390"/>
    </row>
    <row r="1097" spans="1:29" ht="15.75" hidden="1">
      <c r="A1097" s="533" t="s">
        <v>2727</v>
      </c>
      <c r="B1097" s="533">
        <v>26</v>
      </c>
      <c r="C1097" s="533" t="s">
        <v>850</v>
      </c>
      <c r="D1097" s="572" t="s">
        <v>2317</v>
      </c>
      <c r="E1097" s="571" t="str">
        <f t="shared" ref="E1097:E1098" si="1031">E1096</f>
        <v xml:space="preserve"> SWITCHBOARDS</v>
      </c>
      <c r="F1097" s="533" t="str">
        <f t="shared" si="1015"/>
        <v>EL</v>
      </c>
      <c r="G1097" s="533" t="s">
        <v>2725</v>
      </c>
      <c r="H1097" s="533">
        <v>1096</v>
      </c>
      <c r="I1097" s="533" t="str">
        <f t="shared" si="1029"/>
        <v>LV Main distribution panels including circuit breakers, busbars,etc. , as specified and as shown on drawings</v>
      </c>
      <c r="J1097" s="533" t="str">
        <f t="shared" si="1030"/>
        <v>LV Main distribution panels including circuit breakers, busbars,etc. , as specified and as shown on drawings</v>
      </c>
      <c r="K1097" s="150"/>
      <c r="L1097" s="139" t="s">
        <v>1079</v>
      </c>
      <c r="M1097" s="149"/>
      <c r="N1097" s="149"/>
      <c r="O1097" s="391">
        <v>0</v>
      </c>
      <c r="P1097" s="652"/>
      <c r="Q1097" s="654"/>
      <c r="X1097" s="150" t="s">
        <v>1079</v>
      </c>
      <c r="Y1097" s="139"/>
      <c r="Z1097" s="390"/>
      <c r="AA1097" s="390">
        <v>0</v>
      </c>
      <c r="AB1097" s="391"/>
      <c r="AC1097" s="390"/>
    </row>
    <row r="1098" spans="1:29" ht="15.75" hidden="1">
      <c r="A1098" s="533" t="s">
        <v>2727</v>
      </c>
      <c r="B1098" s="533">
        <v>26</v>
      </c>
      <c r="C1098" s="533" t="s">
        <v>850</v>
      </c>
      <c r="D1098" s="572" t="s">
        <v>2317</v>
      </c>
      <c r="E1098" s="571" t="str">
        <f t="shared" si="1031"/>
        <v xml:space="preserve"> SWITCHBOARDS</v>
      </c>
      <c r="F1098" s="533" t="str">
        <f t="shared" si="1015"/>
        <v>EL</v>
      </c>
      <c r="G1098" s="533" t="s">
        <v>2722</v>
      </c>
      <c r="H1098" s="533">
        <v>1097</v>
      </c>
      <c r="I1098" s="533" t="str">
        <f>I1096</f>
        <v>262413 - SWITCHBOARDS</v>
      </c>
      <c r="J1098" s="533" t="str">
        <f>J1096</f>
        <v>262413 - SWITCHBOARDS</v>
      </c>
      <c r="K1098" s="106" t="s">
        <v>48</v>
      </c>
      <c r="L1098" s="138" t="s">
        <v>893</v>
      </c>
      <c r="M1098" s="142">
        <v>1</v>
      </c>
      <c r="N1098" s="98" t="s">
        <v>39</v>
      </c>
      <c r="O1098" s="143">
        <v>4750</v>
      </c>
      <c r="P1098" s="25">
        <f>O1098*M1098</f>
        <v>4750</v>
      </c>
      <c r="Q1098" s="653"/>
      <c r="X1098" s="106" t="s">
        <v>893</v>
      </c>
      <c r="Y1098" s="138">
        <v>1</v>
      </c>
      <c r="Z1098" s="155" t="s">
        <v>39</v>
      </c>
      <c r="AA1098" s="302">
        <v>4750</v>
      </c>
      <c r="AB1098" s="143">
        <v>4750</v>
      </c>
      <c r="AC1098" s="143"/>
    </row>
    <row r="1099" spans="1:29" ht="15.75" hidden="1">
      <c r="A1099" s="533" t="s">
        <v>2727</v>
      </c>
      <c r="B1099" s="533">
        <v>26</v>
      </c>
      <c r="C1099" s="533" t="s">
        <v>850</v>
      </c>
      <c r="D1099" s="572" t="s">
        <v>2319</v>
      </c>
      <c r="E1099" s="571" t="s">
        <v>1283</v>
      </c>
      <c r="F1099" s="533" t="str">
        <f t="shared" si="1015"/>
        <v>EL</v>
      </c>
      <c r="G1099" s="533" t="s">
        <v>2725</v>
      </c>
      <c r="H1099" s="533">
        <v>1098</v>
      </c>
      <c r="I1099" s="533" t="str">
        <f t="shared" ref="I1099:I1100" si="1032">L1099</f>
        <v>262416 - PANELBOARDS</v>
      </c>
      <c r="J1099" s="533" t="str">
        <f t="shared" ref="J1099:J1100" si="1033">L1099</f>
        <v>262416 - PANELBOARDS</v>
      </c>
      <c r="K1099" s="150"/>
      <c r="L1099" s="139" t="s">
        <v>894</v>
      </c>
      <c r="M1099" s="149"/>
      <c r="N1099" s="149"/>
      <c r="O1099" s="391">
        <v>0</v>
      </c>
      <c r="P1099" s="652"/>
      <c r="Q1099" s="654"/>
      <c r="X1099" s="150" t="s">
        <v>894</v>
      </c>
      <c r="Y1099" s="139"/>
      <c r="Z1099" s="390"/>
      <c r="AA1099" s="390">
        <v>0</v>
      </c>
      <c r="AB1099" s="391"/>
      <c r="AC1099" s="390"/>
    </row>
    <row r="1100" spans="1:29" ht="15.75" hidden="1">
      <c r="A1100" s="533" t="s">
        <v>2727</v>
      </c>
      <c r="B1100" s="533">
        <v>26</v>
      </c>
      <c r="C1100" s="533" t="s">
        <v>850</v>
      </c>
      <c r="D1100" s="572" t="s">
        <v>2319</v>
      </c>
      <c r="E1100" s="571" t="str">
        <f t="shared" ref="E1100:E1126" si="1034">E1099</f>
        <v xml:space="preserve"> PANELBOARDS</v>
      </c>
      <c r="F1100" s="533" t="str">
        <f t="shared" si="1015"/>
        <v>EL</v>
      </c>
      <c r="G1100" s="533" t="s">
        <v>2725</v>
      </c>
      <c r="H1100" s="533">
        <v>1099</v>
      </c>
      <c r="I1100" s="533" t="str">
        <f t="shared" si="1032"/>
        <v>Distribution Panelboards (DPs)</v>
      </c>
      <c r="J1100" s="533" t="str">
        <f t="shared" si="1033"/>
        <v>Distribution Panelboards (DPs)</v>
      </c>
      <c r="K1100" s="106"/>
      <c r="L1100" s="139" t="s">
        <v>895</v>
      </c>
      <c r="M1100" s="142"/>
      <c r="N1100" s="98"/>
      <c r="O1100" s="143">
        <v>0</v>
      </c>
      <c r="P1100" s="143"/>
      <c r="Q1100" s="147"/>
      <c r="X1100" s="106" t="s">
        <v>895</v>
      </c>
      <c r="Y1100" s="139"/>
      <c r="Z1100" s="155"/>
      <c r="AA1100" s="302">
        <v>0</v>
      </c>
      <c r="AB1100" s="143"/>
      <c r="AC1100" s="143"/>
    </row>
    <row r="1101" spans="1:29" ht="15.75" hidden="1">
      <c r="A1101" s="533" t="s">
        <v>2727</v>
      </c>
      <c r="B1101" s="533">
        <v>26</v>
      </c>
      <c r="C1101" s="533" t="s">
        <v>850</v>
      </c>
      <c r="D1101" s="572" t="s">
        <v>2319</v>
      </c>
      <c r="E1101" s="571" t="str">
        <f t="shared" si="1034"/>
        <v xml:space="preserve"> PANELBOARDS</v>
      </c>
      <c r="F1101" s="533" t="str">
        <f t="shared" si="1015"/>
        <v>EL</v>
      </c>
      <c r="G1101" s="533" t="s">
        <v>2722</v>
      </c>
      <c r="H1101" s="533">
        <v>1100</v>
      </c>
      <c r="I1101" s="533" t="str">
        <f>I1099</f>
        <v>262416 - PANELBOARDS</v>
      </c>
      <c r="J1101" s="533" t="str">
        <f>J1099</f>
        <v>262416 - PANELBOARDS</v>
      </c>
      <c r="K1101" s="106" t="s">
        <v>50</v>
      </c>
      <c r="L1101" s="138" t="s">
        <v>896</v>
      </c>
      <c r="M1101" s="142">
        <v>1</v>
      </c>
      <c r="N1101" s="98" t="s">
        <v>39</v>
      </c>
      <c r="O1101" s="143">
        <v>1375</v>
      </c>
      <c r="P1101" s="25">
        <f>O1101*M1101</f>
        <v>1375</v>
      </c>
      <c r="Q1101" s="147"/>
      <c r="X1101" s="106" t="s">
        <v>896</v>
      </c>
      <c r="Y1101" s="138">
        <v>1</v>
      </c>
      <c r="Z1101" s="155" t="s">
        <v>39</v>
      </c>
      <c r="AA1101" s="302">
        <v>1375</v>
      </c>
      <c r="AB1101" s="143">
        <v>1375</v>
      </c>
      <c r="AC1101" s="143"/>
    </row>
    <row r="1102" spans="1:29" ht="15.75" hidden="1">
      <c r="A1102" s="533" t="s">
        <v>2727</v>
      </c>
      <c r="B1102" s="533">
        <v>26</v>
      </c>
      <c r="C1102" s="533" t="s">
        <v>850</v>
      </c>
      <c r="D1102" s="572" t="s">
        <v>2319</v>
      </c>
      <c r="E1102" s="571" t="str">
        <f t="shared" si="1034"/>
        <v xml:space="preserve"> PANELBOARDS</v>
      </c>
      <c r="F1102" s="533" t="str">
        <f t="shared" si="1015"/>
        <v>EL</v>
      </c>
      <c r="G1102" s="533" t="s">
        <v>2725</v>
      </c>
      <c r="H1102" s="533">
        <v>1101</v>
      </c>
      <c r="I1102" s="533" t="str">
        <f>L1102</f>
        <v>Subdistribution panels</v>
      </c>
      <c r="J1102" s="533" t="str">
        <f>L1102</f>
        <v>Subdistribution panels</v>
      </c>
      <c r="K1102" s="150"/>
      <c r="L1102" s="139" t="s">
        <v>897</v>
      </c>
      <c r="M1102" s="149"/>
      <c r="N1102" s="149"/>
      <c r="O1102" s="391">
        <v>0</v>
      </c>
      <c r="P1102" s="652"/>
      <c r="Q1102" s="654"/>
      <c r="X1102" s="150" t="s">
        <v>897</v>
      </c>
      <c r="Y1102" s="139"/>
      <c r="Z1102" s="390"/>
      <c r="AA1102" s="390">
        <v>0</v>
      </c>
      <c r="AB1102" s="391"/>
      <c r="AC1102" s="390"/>
    </row>
    <row r="1103" spans="1:29" ht="15.75" hidden="1">
      <c r="A1103" s="533" t="s">
        <v>2727</v>
      </c>
      <c r="B1103" s="533">
        <v>26</v>
      </c>
      <c r="C1103" s="533" t="s">
        <v>850</v>
      </c>
      <c r="D1103" s="572" t="s">
        <v>2319</v>
      </c>
      <c r="E1103" s="571" t="str">
        <f t="shared" si="1034"/>
        <v xml:space="preserve"> PANELBOARDS</v>
      </c>
      <c r="F1103" s="533" t="str">
        <f t="shared" si="1015"/>
        <v>EL</v>
      </c>
      <c r="G1103" s="533" t="s">
        <v>2722</v>
      </c>
      <c r="H1103" s="533">
        <v>1102</v>
      </c>
      <c r="I1103" s="533" t="str">
        <f t="shared" ref="I1103:J1103" si="1035">I1101</f>
        <v>262416 - PANELBOARDS</v>
      </c>
      <c r="J1103" s="533" t="str">
        <f t="shared" si="1035"/>
        <v>262416 - PANELBOARDS</v>
      </c>
      <c r="K1103" s="106" t="s">
        <v>13</v>
      </c>
      <c r="L1103" s="138" t="s">
        <v>898</v>
      </c>
      <c r="M1103" s="142">
        <v>1</v>
      </c>
      <c r="N1103" s="98" t="s">
        <v>39</v>
      </c>
      <c r="O1103" s="143">
        <v>938</v>
      </c>
      <c r="P1103" s="25">
        <f t="shared" ref="P1103:P1107" si="1036">O1103*M1103</f>
        <v>938</v>
      </c>
      <c r="Q1103" s="654"/>
      <c r="X1103" s="106" t="s">
        <v>898</v>
      </c>
      <c r="Y1103" s="138">
        <v>1</v>
      </c>
      <c r="Z1103" s="155" t="s">
        <v>39</v>
      </c>
      <c r="AA1103" s="302">
        <v>938</v>
      </c>
      <c r="AB1103" s="143">
        <v>938</v>
      </c>
      <c r="AC1103" s="143"/>
    </row>
    <row r="1104" spans="1:29" ht="15.75" hidden="1">
      <c r="A1104" s="533" t="s">
        <v>2727</v>
      </c>
      <c r="B1104" s="533">
        <v>26</v>
      </c>
      <c r="C1104" s="533" t="s">
        <v>850</v>
      </c>
      <c r="D1104" s="572" t="s">
        <v>2319</v>
      </c>
      <c r="E1104" s="571" t="str">
        <f t="shared" si="1034"/>
        <v xml:space="preserve"> PANELBOARDS</v>
      </c>
      <c r="F1104" s="533" t="str">
        <f t="shared" si="1015"/>
        <v>EL</v>
      </c>
      <c r="G1104" s="533" t="s">
        <v>2722</v>
      </c>
      <c r="H1104" s="533">
        <v>1103</v>
      </c>
      <c r="I1104" s="533" t="str">
        <f t="shared" ref="I1104:J1104" si="1037">I1102</f>
        <v>Subdistribution panels</v>
      </c>
      <c r="J1104" s="533" t="str">
        <f t="shared" si="1037"/>
        <v>Subdistribution panels</v>
      </c>
      <c r="K1104" s="233" t="s">
        <v>15</v>
      </c>
      <c r="L1104" s="632" t="s">
        <v>899</v>
      </c>
      <c r="M1104" s="234">
        <v>1</v>
      </c>
      <c r="N1104" s="236" t="s">
        <v>39</v>
      </c>
      <c r="O1104" s="143"/>
      <c r="P1104" s="25">
        <f t="shared" si="1036"/>
        <v>0</v>
      </c>
      <c r="Q1104" s="654"/>
      <c r="X1104" s="233" t="s">
        <v>899</v>
      </c>
      <c r="Y1104" s="632">
        <v>1</v>
      </c>
      <c r="Z1104" s="497" t="s">
        <v>39</v>
      </c>
      <c r="AA1104" s="467"/>
      <c r="AB1104" s="143">
        <v>0</v>
      </c>
      <c r="AC1104" s="143"/>
    </row>
    <row r="1105" spans="1:29" ht="15.75" hidden="1">
      <c r="A1105" s="533" t="s">
        <v>2727</v>
      </c>
      <c r="B1105" s="533">
        <v>26</v>
      </c>
      <c r="C1105" s="533" t="s">
        <v>850</v>
      </c>
      <c r="D1105" s="572" t="s">
        <v>2319</v>
      </c>
      <c r="E1105" s="571" t="str">
        <f t="shared" si="1034"/>
        <v xml:space="preserve"> PANELBOARDS</v>
      </c>
      <c r="F1105" s="533" t="str">
        <f t="shared" si="1015"/>
        <v>EL</v>
      </c>
      <c r="G1105" s="533" t="s">
        <v>2722</v>
      </c>
      <c r="H1105" s="533">
        <v>1104</v>
      </c>
      <c r="I1105" s="533" t="str">
        <f t="shared" ref="I1105:J1105" si="1038">I1103</f>
        <v>262416 - PANELBOARDS</v>
      </c>
      <c r="J1105" s="533" t="str">
        <f t="shared" si="1038"/>
        <v>262416 - PANELBOARDS</v>
      </c>
      <c r="K1105" s="106" t="s">
        <v>15</v>
      </c>
      <c r="L1105" s="138" t="s">
        <v>900</v>
      </c>
      <c r="M1105" s="142">
        <v>1</v>
      </c>
      <c r="N1105" s="98" t="s">
        <v>39</v>
      </c>
      <c r="O1105" s="143">
        <v>1375</v>
      </c>
      <c r="P1105" s="25">
        <f t="shared" si="1036"/>
        <v>1375</v>
      </c>
      <c r="Q1105" s="654"/>
      <c r="X1105" s="106" t="s">
        <v>900</v>
      </c>
      <c r="Y1105" s="138">
        <v>1</v>
      </c>
      <c r="Z1105" s="155" t="s">
        <v>39</v>
      </c>
      <c r="AA1105" s="302">
        <v>1375</v>
      </c>
      <c r="AB1105" s="143">
        <v>1375</v>
      </c>
      <c r="AC1105" s="143"/>
    </row>
    <row r="1106" spans="1:29" ht="15.75" hidden="1">
      <c r="A1106" s="533" t="s">
        <v>2727</v>
      </c>
      <c r="B1106" s="533">
        <v>26</v>
      </c>
      <c r="C1106" s="533" t="s">
        <v>850</v>
      </c>
      <c r="D1106" s="572" t="s">
        <v>2319</v>
      </c>
      <c r="E1106" s="571" t="str">
        <f t="shared" si="1034"/>
        <v xml:space="preserve"> PANELBOARDS</v>
      </c>
      <c r="F1106" s="533" t="str">
        <f t="shared" si="1015"/>
        <v>EL</v>
      </c>
      <c r="G1106" s="533" t="s">
        <v>2722</v>
      </c>
      <c r="H1106" s="533">
        <v>1105</v>
      </c>
      <c r="I1106" s="533" t="str">
        <f t="shared" ref="I1106:J1106" si="1039">I1104</f>
        <v>Subdistribution panels</v>
      </c>
      <c r="J1106" s="533" t="str">
        <f t="shared" si="1039"/>
        <v>Subdistribution panels</v>
      </c>
      <c r="K1106" s="106" t="s">
        <v>17</v>
      </c>
      <c r="L1106" s="138" t="s">
        <v>901</v>
      </c>
      <c r="M1106" s="142">
        <v>1</v>
      </c>
      <c r="N1106" s="98" t="s">
        <v>39</v>
      </c>
      <c r="O1106" s="143">
        <v>688</v>
      </c>
      <c r="P1106" s="25">
        <f t="shared" si="1036"/>
        <v>688</v>
      </c>
      <c r="Q1106" s="654"/>
      <c r="X1106" s="106" t="s">
        <v>901</v>
      </c>
      <c r="Y1106" s="138">
        <v>1</v>
      </c>
      <c r="Z1106" s="155" t="s">
        <v>39</v>
      </c>
      <c r="AA1106" s="302">
        <v>688</v>
      </c>
      <c r="AB1106" s="143">
        <v>688</v>
      </c>
      <c r="AC1106" s="143"/>
    </row>
    <row r="1107" spans="1:29" ht="15.75" hidden="1">
      <c r="A1107" s="533" t="s">
        <v>2727</v>
      </c>
      <c r="B1107" s="533">
        <v>26</v>
      </c>
      <c r="C1107" s="533" t="s">
        <v>850</v>
      </c>
      <c r="D1107" s="572" t="s">
        <v>2319</v>
      </c>
      <c r="E1107" s="571" t="str">
        <f t="shared" si="1034"/>
        <v xml:space="preserve"> PANELBOARDS</v>
      </c>
      <c r="F1107" s="533" t="str">
        <f t="shared" si="1015"/>
        <v>EL</v>
      </c>
      <c r="G1107" s="533" t="s">
        <v>2722</v>
      </c>
      <c r="H1107" s="533">
        <v>1106</v>
      </c>
      <c r="I1107" s="533" t="str">
        <f t="shared" ref="I1107:J1107" si="1040">I1105</f>
        <v>262416 - PANELBOARDS</v>
      </c>
      <c r="J1107" s="533" t="str">
        <f t="shared" si="1040"/>
        <v>262416 - PANELBOARDS</v>
      </c>
      <c r="K1107" s="106" t="s">
        <v>19</v>
      </c>
      <c r="L1107" s="138" t="s">
        <v>902</v>
      </c>
      <c r="M1107" s="142">
        <v>1</v>
      </c>
      <c r="N1107" s="98" t="s">
        <v>39</v>
      </c>
      <c r="O1107" s="143">
        <v>688</v>
      </c>
      <c r="P1107" s="25">
        <f t="shared" si="1036"/>
        <v>688</v>
      </c>
      <c r="Q1107" s="654"/>
      <c r="X1107" s="106" t="s">
        <v>902</v>
      </c>
      <c r="Y1107" s="138">
        <v>1</v>
      </c>
      <c r="Z1107" s="155" t="s">
        <v>39</v>
      </c>
      <c r="AA1107" s="302">
        <v>688</v>
      </c>
      <c r="AB1107" s="143">
        <v>688</v>
      </c>
      <c r="AC1107" s="143"/>
    </row>
    <row r="1108" spans="1:29" ht="15.75" hidden="1">
      <c r="A1108" s="533" t="s">
        <v>2727</v>
      </c>
      <c r="B1108" s="533">
        <v>26</v>
      </c>
      <c r="C1108" s="533" t="s">
        <v>850</v>
      </c>
      <c r="D1108" s="572" t="s">
        <v>2319</v>
      </c>
      <c r="E1108" s="571" t="str">
        <f t="shared" si="1034"/>
        <v xml:space="preserve"> PANELBOARDS</v>
      </c>
      <c r="F1108" s="533" t="str">
        <f t="shared" si="1015"/>
        <v>EL</v>
      </c>
      <c r="G1108" s="533" t="s">
        <v>2725</v>
      </c>
      <c r="H1108" s="533">
        <v>1107</v>
      </c>
      <c r="I1108" s="533" t="str">
        <f>L1108</f>
        <v>Final branch circuit panels</v>
      </c>
      <c r="J1108" s="533" t="str">
        <f>L1108</f>
        <v>Final branch circuit panels</v>
      </c>
      <c r="K1108" s="150"/>
      <c r="L1108" s="139" t="s">
        <v>903</v>
      </c>
      <c r="M1108" s="149"/>
      <c r="N1108" s="149"/>
      <c r="O1108" s="391">
        <v>0</v>
      </c>
      <c r="P1108" s="652"/>
      <c r="Q1108" s="654"/>
      <c r="X1108" s="150" t="s">
        <v>903</v>
      </c>
      <c r="Y1108" s="139"/>
      <c r="Z1108" s="390"/>
      <c r="AA1108" s="390">
        <v>0</v>
      </c>
      <c r="AB1108" s="391"/>
      <c r="AC1108" s="390"/>
    </row>
    <row r="1109" spans="1:29" ht="15.75" hidden="1">
      <c r="A1109" s="533" t="s">
        <v>2727</v>
      </c>
      <c r="B1109" s="533">
        <v>26</v>
      </c>
      <c r="C1109" s="533" t="s">
        <v>850</v>
      </c>
      <c r="D1109" s="572" t="s">
        <v>2319</v>
      </c>
      <c r="E1109" s="571" t="str">
        <f t="shared" si="1034"/>
        <v xml:space="preserve"> PANELBOARDS</v>
      </c>
      <c r="F1109" s="533" t="str">
        <f t="shared" si="1015"/>
        <v>EL</v>
      </c>
      <c r="G1109" s="533" t="s">
        <v>2722</v>
      </c>
      <c r="H1109" s="533">
        <v>1108</v>
      </c>
      <c r="I1109" s="533" t="str">
        <f t="shared" ref="I1109:J1109" si="1041">I1107</f>
        <v>262416 - PANELBOARDS</v>
      </c>
      <c r="J1109" s="533" t="str">
        <f t="shared" si="1041"/>
        <v>262416 - PANELBOARDS</v>
      </c>
      <c r="K1109" s="233" t="s">
        <v>21</v>
      </c>
      <c r="L1109" s="632" t="s">
        <v>904</v>
      </c>
      <c r="M1109" s="234">
        <v>1</v>
      </c>
      <c r="N1109" s="236" t="s">
        <v>39</v>
      </c>
      <c r="O1109" s="143"/>
      <c r="P1109" s="25">
        <f t="shared" ref="P1109:P1126" si="1042">O1109*M1109</f>
        <v>0</v>
      </c>
      <c r="Q1109" s="654"/>
      <c r="X1109" s="233" t="s">
        <v>904</v>
      </c>
      <c r="Y1109" s="632">
        <v>1</v>
      </c>
      <c r="Z1109" s="497" t="s">
        <v>39</v>
      </c>
      <c r="AA1109" s="467"/>
      <c r="AB1109" s="143">
        <v>0</v>
      </c>
      <c r="AC1109" s="143"/>
    </row>
    <row r="1110" spans="1:29" ht="15.75" hidden="1">
      <c r="A1110" s="533" t="s">
        <v>2727</v>
      </c>
      <c r="B1110" s="533">
        <v>26</v>
      </c>
      <c r="C1110" s="533" t="s">
        <v>850</v>
      </c>
      <c r="D1110" s="572" t="s">
        <v>2319</v>
      </c>
      <c r="E1110" s="571" t="str">
        <f t="shared" si="1034"/>
        <v xml:space="preserve"> PANELBOARDS</v>
      </c>
      <c r="F1110" s="533" t="str">
        <f t="shared" si="1015"/>
        <v>EL</v>
      </c>
      <c r="G1110" s="533" t="s">
        <v>2722</v>
      </c>
      <c r="H1110" s="533">
        <v>1109</v>
      </c>
      <c r="I1110" s="533" t="str">
        <f t="shared" ref="I1110:J1110" si="1043">I1108</f>
        <v>Final branch circuit panels</v>
      </c>
      <c r="J1110" s="533" t="str">
        <f t="shared" si="1043"/>
        <v>Final branch circuit panels</v>
      </c>
      <c r="K1110" s="233" t="s">
        <v>45</v>
      </c>
      <c r="L1110" s="632" t="s">
        <v>905</v>
      </c>
      <c r="M1110" s="234">
        <v>1</v>
      </c>
      <c r="N1110" s="236" t="s">
        <v>39</v>
      </c>
      <c r="O1110" s="143"/>
      <c r="P1110" s="25">
        <f t="shared" si="1042"/>
        <v>0</v>
      </c>
      <c r="Q1110" s="654"/>
      <c r="X1110" s="233" t="s">
        <v>905</v>
      </c>
      <c r="Y1110" s="632">
        <v>1</v>
      </c>
      <c r="Z1110" s="497" t="s">
        <v>39</v>
      </c>
      <c r="AA1110" s="467"/>
      <c r="AB1110" s="143">
        <v>0</v>
      </c>
      <c r="AC1110" s="143"/>
    </row>
    <row r="1111" spans="1:29" ht="15.75" hidden="1">
      <c r="A1111" s="533" t="s">
        <v>2727</v>
      </c>
      <c r="B1111" s="533">
        <v>26</v>
      </c>
      <c r="C1111" s="533" t="s">
        <v>850</v>
      </c>
      <c r="D1111" s="572" t="s">
        <v>2319</v>
      </c>
      <c r="E1111" s="571" t="str">
        <f t="shared" si="1034"/>
        <v xml:space="preserve"> PANELBOARDS</v>
      </c>
      <c r="F1111" s="533" t="str">
        <f t="shared" si="1015"/>
        <v>EL</v>
      </c>
      <c r="G1111" s="533" t="s">
        <v>2722</v>
      </c>
      <c r="H1111" s="533">
        <v>1110</v>
      </c>
      <c r="I1111" s="533" t="str">
        <f t="shared" ref="I1111:J1111" si="1044">I1109</f>
        <v>262416 - PANELBOARDS</v>
      </c>
      <c r="J1111" s="533" t="str">
        <f t="shared" si="1044"/>
        <v>262416 - PANELBOARDS</v>
      </c>
      <c r="K1111" s="233" t="s">
        <v>48</v>
      </c>
      <c r="L1111" s="632" t="s">
        <v>906</v>
      </c>
      <c r="M1111" s="234">
        <v>1</v>
      </c>
      <c r="N1111" s="236" t="s">
        <v>39</v>
      </c>
      <c r="O1111" s="143"/>
      <c r="P1111" s="25">
        <f t="shared" si="1042"/>
        <v>0</v>
      </c>
      <c r="Q1111" s="654"/>
      <c r="X1111" s="233" t="s">
        <v>906</v>
      </c>
      <c r="Y1111" s="632">
        <v>1</v>
      </c>
      <c r="Z1111" s="497" t="s">
        <v>39</v>
      </c>
      <c r="AA1111" s="467"/>
      <c r="AB1111" s="143">
        <v>0</v>
      </c>
      <c r="AC1111" s="143"/>
    </row>
    <row r="1112" spans="1:29" ht="15.75" hidden="1">
      <c r="A1112" s="533" t="s">
        <v>2727</v>
      </c>
      <c r="B1112" s="533">
        <v>26</v>
      </c>
      <c r="C1112" s="533" t="s">
        <v>850</v>
      </c>
      <c r="D1112" s="572" t="s">
        <v>2319</v>
      </c>
      <c r="E1112" s="571" t="str">
        <f t="shared" si="1034"/>
        <v xml:space="preserve"> PANELBOARDS</v>
      </c>
      <c r="F1112" s="533" t="str">
        <f t="shared" si="1015"/>
        <v>EL</v>
      </c>
      <c r="G1112" s="533" t="s">
        <v>2722</v>
      </c>
      <c r="H1112" s="533">
        <v>1111</v>
      </c>
      <c r="I1112" s="533" t="str">
        <f t="shared" ref="I1112:J1112" si="1045">I1110</f>
        <v>Final branch circuit panels</v>
      </c>
      <c r="J1112" s="533" t="str">
        <f t="shared" si="1045"/>
        <v>Final branch circuit panels</v>
      </c>
      <c r="K1112" s="233" t="s">
        <v>50</v>
      </c>
      <c r="L1112" s="632" t="s">
        <v>907</v>
      </c>
      <c r="M1112" s="234">
        <v>1</v>
      </c>
      <c r="N1112" s="236" t="s">
        <v>39</v>
      </c>
      <c r="O1112" s="143"/>
      <c r="P1112" s="25">
        <f t="shared" si="1042"/>
        <v>0</v>
      </c>
      <c r="Q1112" s="654"/>
      <c r="X1112" s="233" t="s">
        <v>907</v>
      </c>
      <c r="Y1112" s="632">
        <v>1</v>
      </c>
      <c r="Z1112" s="497" t="s">
        <v>39</v>
      </c>
      <c r="AA1112" s="467"/>
      <c r="AB1112" s="143">
        <v>0</v>
      </c>
      <c r="AC1112" s="143"/>
    </row>
    <row r="1113" spans="1:29" ht="15.75" hidden="1">
      <c r="A1113" s="533" t="s">
        <v>2727</v>
      </c>
      <c r="B1113" s="533">
        <v>26</v>
      </c>
      <c r="C1113" s="533" t="s">
        <v>850</v>
      </c>
      <c r="D1113" s="572" t="s">
        <v>2319</v>
      </c>
      <c r="E1113" s="571" t="str">
        <f t="shared" si="1034"/>
        <v xml:space="preserve"> PANELBOARDS</v>
      </c>
      <c r="F1113" s="533" t="str">
        <f t="shared" si="1015"/>
        <v>EL</v>
      </c>
      <c r="G1113" s="533" t="s">
        <v>2722</v>
      </c>
      <c r="H1113" s="533">
        <v>1112</v>
      </c>
      <c r="I1113" s="533" t="str">
        <f t="shared" ref="I1113:J1113" si="1046">I1111</f>
        <v>262416 - PANELBOARDS</v>
      </c>
      <c r="J1113" s="533" t="str">
        <f t="shared" si="1046"/>
        <v>262416 - PANELBOARDS</v>
      </c>
      <c r="K1113" s="106" t="s">
        <v>20</v>
      </c>
      <c r="L1113" s="138" t="s">
        <v>908</v>
      </c>
      <c r="M1113" s="142">
        <v>1</v>
      </c>
      <c r="N1113" s="98" t="s">
        <v>39</v>
      </c>
      <c r="O1113" s="143">
        <v>375</v>
      </c>
      <c r="P1113" s="25">
        <f t="shared" si="1042"/>
        <v>375</v>
      </c>
      <c r="Q1113" s="654"/>
      <c r="X1113" s="106" t="s">
        <v>908</v>
      </c>
      <c r="Y1113" s="138">
        <v>1</v>
      </c>
      <c r="Z1113" s="155" t="s">
        <v>39</v>
      </c>
      <c r="AA1113" s="302">
        <v>375</v>
      </c>
      <c r="AB1113" s="143">
        <v>375</v>
      </c>
      <c r="AC1113" s="143"/>
    </row>
    <row r="1114" spans="1:29" ht="15.75" hidden="1">
      <c r="A1114" s="533" t="s">
        <v>2727</v>
      </c>
      <c r="B1114" s="533">
        <v>26</v>
      </c>
      <c r="C1114" s="533" t="s">
        <v>850</v>
      </c>
      <c r="D1114" s="572" t="s">
        <v>2319</v>
      </c>
      <c r="E1114" s="571" t="str">
        <f t="shared" si="1034"/>
        <v xml:space="preserve"> PANELBOARDS</v>
      </c>
      <c r="F1114" s="533" t="str">
        <f t="shared" si="1015"/>
        <v>EL</v>
      </c>
      <c r="G1114" s="533" t="s">
        <v>2722</v>
      </c>
      <c r="H1114" s="533">
        <v>1113</v>
      </c>
      <c r="I1114" s="533" t="str">
        <f t="shared" ref="I1114:J1114" si="1047">I1112</f>
        <v>Final branch circuit panels</v>
      </c>
      <c r="J1114" s="533" t="str">
        <f t="shared" si="1047"/>
        <v>Final branch circuit panels</v>
      </c>
      <c r="K1114" s="106" t="s">
        <v>21</v>
      </c>
      <c r="L1114" s="138" t="s">
        <v>909</v>
      </c>
      <c r="M1114" s="142">
        <v>1</v>
      </c>
      <c r="N1114" s="98" t="s">
        <v>39</v>
      </c>
      <c r="O1114" s="143">
        <v>375</v>
      </c>
      <c r="P1114" s="25">
        <f t="shared" si="1042"/>
        <v>375</v>
      </c>
      <c r="Q1114" s="654"/>
      <c r="X1114" s="106" t="s">
        <v>909</v>
      </c>
      <c r="Y1114" s="138">
        <v>1</v>
      </c>
      <c r="Z1114" s="155" t="s">
        <v>39</v>
      </c>
      <c r="AA1114" s="302">
        <v>375</v>
      </c>
      <c r="AB1114" s="143">
        <v>375</v>
      </c>
      <c r="AC1114" s="143"/>
    </row>
    <row r="1115" spans="1:29" ht="15.75" hidden="1">
      <c r="A1115" s="533" t="s">
        <v>2727</v>
      </c>
      <c r="B1115" s="533">
        <v>26</v>
      </c>
      <c r="C1115" s="533" t="s">
        <v>850</v>
      </c>
      <c r="D1115" s="572" t="s">
        <v>2319</v>
      </c>
      <c r="E1115" s="571" t="str">
        <f t="shared" si="1034"/>
        <v xml:space="preserve"> PANELBOARDS</v>
      </c>
      <c r="F1115" s="533" t="str">
        <f t="shared" si="1015"/>
        <v>EL</v>
      </c>
      <c r="G1115" s="533" t="s">
        <v>2722</v>
      </c>
      <c r="H1115" s="533">
        <v>1114</v>
      </c>
      <c r="I1115" s="533" t="str">
        <f t="shared" ref="I1115:J1115" si="1048">I1113</f>
        <v>262416 - PANELBOARDS</v>
      </c>
      <c r="J1115" s="533" t="str">
        <f t="shared" si="1048"/>
        <v>262416 - PANELBOARDS</v>
      </c>
      <c r="K1115" s="233" t="s">
        <v>78</v>
      </c>
      <c r="L1115" s="632" t="s">
        <v>910</v>
      </c>
      <c r="M1115" s="234">
        <v>1</v>
      </c>
      <c r="N1115" s="236" t="s">
        <v>39</v>
      </c>
      <c r="O1115" s="143"/>
      <c r="P1115" s="25">
        <f t="shared" si="1042"/>
        <v>0</v>
      </c>
      <c r="Q1115" s="654"/>
      <c r="X1115" s="233" t="s">
        <v>910</v>
      </c>
      <c r="Y1115" s="632">
        <v>1</v>
      </c>
      <c r="Z1115" s="497" t="s">
        <v>39</v>
      </c>
      <c r="AA1115" s="467"/>
      <c r="AB1115" s="143">
        <v>0</v>
      </c>
      <c r="AC1115" s="143"/>
    </row>
    <row r="1116" spans="1:29" ht="15.75" hidden="1">
      <c r="A1116" s="533" t="s">
        <v>2727</v>
      </c>
      <c r="B1116" s="533">
        <v>26</v>
      </c>
      <c r="C1116" s="533" t="s">
        <v>850</v>
      </c>
      <c r="D1116" s="572" t="s">
        <v>2319</v>
      </c>
      <c r="E1116" s="571" t="str">
        <f t="shared" si="1034"/>
        <v xml:space="preserve"> PANELBOARDS</v>
      </c>
      <c r="F1116" s="533" t="str">
        <f t="shared" si="1015"/>
        <v>EL</v>
      </c>
      <c r="G1116" s="533" t="s">
        <v>2722</v>
      </c>
      <c r="H1116" s="533">
        <v>1115</v>
      </c>
      <c r="I1116" s="533" t="str">
        <f t="shared" ref="I1116:J1116" si="1049">I1114</f>
        <v>Final branch circuit panels</v>
      </c>
      <c r="J1116" s="533" t="str">
        <f t="shared" si="1049"/>
        <v>Final branch circuit panels</v>
      </c>
      <c r="K1116" s="233" t="s">
        <v>302</v>
      </c>
      <c r="L1116" s="632" t="s">
        <v>911</v>
      </c>
      <c r="M1116" s="234">
        <v>1</v>
      </c>
      <c r="N1116" s="236" t="s">
        <v>39</v>
      </c>
      <c r="O1116" s="143"/>
      <c r="P1116" s="25">
        <f t="shared" si="1042"/>
        <v>0</v>
      </c>
      <c r="Q1116" s="654"/>
      <c r="X1116" s="233" t="s">
        <v>911</v>
      </c>
      <c r="Y1116" s="632">
        <v>1</v>
      </c>
      <c r="Z1116" s="497" t="s">
        <v>39</v>
      </c>
      <c r="AA1116" s="467"/>
      <c r="AB1116" s="143">
        <v>0</v>
      </c>
      <c r="AC1116" s="143"/>
    </row>
    <row r="1117" spans="1:29" ht="15.75" hidden="1">
      <c r="A1117" s="533" t="s">
        <v>2727</v>
      </c>
      <c r="B1117" s="533">
        <v>26</v>
      </c>
      <c r="C1117" s="533" t="s">
        <v>850</v>
      </c>
      <c r="D1117" s="572" t="s">
        <v>2319</v>
      </c>
      <c r="E1117" s="571" t="str">
        <f t="shared" si="1034"/>
        <v xml:space="preserve"> PANELBOARDS</v>
      </c>
      <c r="F1117" s="533" t="str">
        <f t="shared" si="1015"/>
        <v>EL</v>
      </c>
      <c r="G1117" s="533" t="s">
        <v>2722</v>
      </c>
      <c r="H1117" s="533">
        <v>1116</v>
      </c>
      <c r="I1117" s="533" t="str">
        <f t="shared" ref="I1117:J1117" si="1050">I1115</f>
        <v>262416 - PANELBOARDS</v>
      </c>
      <c r="J1117" s="533" t="str">
        <f t="shared" si="1050"/>
        <v>262416 - PANELBOARDS</v>
      </c>
      <c r="K1117" s="233" t="s">
        <v>304</v>
      </c>
      <c r="L1117" s="632" t="s">
        <v>912</v>
      </c>
      <c r="M1117" s="234">
        <v>1</v>
      </c>
      <c r="N1117" s="236" t="s">
        <v>39</v>
      </c>
      <c r="O1117" s="143"/>
      <c r="P1117" s="25">
        <f t="shared" si="1042"/>
        <v>0</v>
      </c>
      <c r="Q1117" s="654"/>
      <c r="X1117" s="233" t="s">
        <v>912</v>
      </c>
      <c r="Y1117" s="632">
        <v>1</v>
      </c>
      <c r="Z1117" s="497" t="s">
        <v>39</v>
      </c>
      <c r="AA1117" s="467"/>
      <c r="AB1117" s="143">
        <v>0</v>
      </c>
      <c r="AC1117" s="143"/>
    </row>
    <row r="1118" spans="1:29" ht="15.75" hidden="1">
      <c r="A1118" s="533" t="s">
        <v>2727</v>
      </c>
      <c r="B1118" s="533">
        <v>26</v>
      </c>
      <c r="C1118" s="533" t="s">
        <v>850</v>
      </c>
      <c r="D1118" s="572" t="s">
        <v>2319</v>
      </c>
      <c r="E1118" s="571" t="str">
        <f t="shared" si="1034"/>
        <v xml:space="preserve"> PANELBOARDS</v>
      </c>
      <c r="F1118" s="533" t="str">
        <f t="shared" si="1015"/>
        <v>EL</v>
      </c>
      <c r="G1118" s="533" t="s">
        <v>2722</v>
      </c>
      <c r="H1118" s="533">
        <v>1117</v>
      </c>
      <c r="I1118" s="533" t="str">
        <f t="shared" ref="I1118:J1118" si="1051">I1116</f>
        <v>Final branch circuit panels</v>
      </c>
      <c r="J1118" s="533" t="str">
        <f t="shared" si="1051"/>
        <v>Final branch circuit panels</v>
      </c>
      <c r="K1118" s="233" t="s">
        <v>306</v>
      </c>
      <c r="L1118" s="632" t="s">
        <v>913</v>
      </c>
      <c r="M1118" s="234">
        <v>1</v>
      </c>
      <c r="N1118" s="236" t="s">
        <v>39</v>
      </c>
      <c r="O1118" s="143"/>
      <c r="P1118" s="25">
        <f t="shared" si="1042"/>
        <v>0</v>
      </c>
      <c r="Q1118" s="654"/>
      <c r="X1118" s="233" t="s">
        <v>913</v>
      </c>
      <c r="Y1118" s="632">
        <v>1</v>
      </c>
      <c r="Z1118" s="497" t="s">
        <v>39</v>
      </c>
      <c r="AA1118" s="467"/>
      <c r="AB1118" s="143">
        <v>0</v>
      </c>
      <c r="AC1118" s="143"/>
    </row>
    <row r="1119" spans="1:29" ht="15.75" hidden="1">
      <c r="A1119" s="533" t="s">
        <v>2727</v>
      </c>
      <c r="B1119" s="533">
        <v>26</v>
      </c>
      <c r="C1119" s="533" t="s">
        <v>850</v>
      </c>
      <c r="D1119" s="572" t="s">
        <v>2319</v>
      </c>
      <c r="E1119" s="571" t="str">
        <f t="shared" si="1034"/>
        <v xml:space="preserve"> PANELBOARDS</v>
      </c>
      <c r="F1119" s="533" t="str">
        <f t="shared" si="1015"/>
        <v>EL</v>
      </c>
      <c r="G1119" s="533" t="s">
        <v>2722</v>
      </c>
      <c r="H1119" s="533">
        <v>1118</v>
      </c>
      <c r="I1119" s="533" t="str">
        <f t="shared" ref="I1119:J1119" si="1052">I1117</f>
        <v>262416 - PANELBOARDS</v>
      </c>
      <c r="J1119" s="533" t="str">
        <f t="shared" si="1052"/>
        <v>262416 - PANELBOARDS</v>
      </c>
      <c r="K1119" s="233" t="s">
        <v>341</v>
      </c>
      <c r="L1119" s="632" t="s">
        <v>914</v>
      </c>
      <c r="M1119" s="234">
        <v>1</v>
      </c>
      <c r="N1119" s="236" t="s">
        <v>39</v>
      </c>
      <c r="O1119" s="143"/>
      <c r="P1119" s="25">
        <f t="shared" si="1042"/>
        <v>0</v>
      </c>
      <c r="Q1119" s="654"/>
      <c r="X1119" s="233" t="s">
        <v>914</v>
      </c>
      <c r="Y1119" s="632">
        <v>1</v>
      </c>
      <c r="Z1119" s="497" t="s">
        <v>39</v>
      </c>
      <c r="AA1119" s="467"/>
      <c r="AB1119" s="143">
        <v>0</v>
      </c>
      <c r="AC1119" s="143"/>
    </row>
    <row r="1120" spans="1:29" ht="15.75" hidden="1">
      <c r="A1120" s="533" t="s">
        <v>2727</v>
      </c>
      <c r="B1120" s="533">
        <v>26</v>
      </c>
      <c r="C1120" s="533" t="s">
        <v>850</v>
      </c>
      <c r="D1120" s="572" t="s">
        <v>2319</v>
      </c>
      <c r="E1120" s="571" t="str">
        <f t="shared" si="1034"/>
        <v xml:space="preserve"> PANELBOARDS</v>
      </c>
      <c r="F1120" s="533" t="str">
        <f t="shared" si="1015"/>
        <v>EL</v>
      </c>
      <c r="G1120" s="533" t="s">
        <v>2722</v>
      </c>
      <c r="H1120" s="533">
        <v>1119</v>
      </c>
      <c r="I1120" s="533" t="str">
        <f t="shared" ref="I1120:J1120" si="1053">I1118</f>
        <v>Final branch circuit panels</v>
      </c>
      <c r="J1120" s="533" t="str">
        <f t="shared" si="1053"/>
        <v>Final branch circuit panels</v>
      </c>
      <c r="K1120" s="233" t="s">
        <v>343</v>
      </c>
      <c r="L1120" s="632" t="s">
        <v>915</v>
      </c>
      <c r="M1120" s="234">
        <v>1</v>
      </c>
      <c r="N1120" s="236" t="s">
        <v>39</v>
      </c>
      <c r="O1120" s="143"/>
      <c r="P1120" s="25">
        <f t="shared" si="1042"/>
        <v>0</v>
      </c>
      <c r="Q1120" s="654"/>
      <c r="X1120" s="233" t="s">
        <v>915</v>
      </c>
      <c r="Y1120" s="632">
        <v>1</v>
      </c>
      <c r="Z1120" s="497" t="s">
        <v>39</v>
      </c>
      <c r="AA1120" s="467"/>
      <c r="AB1120" s="143">
        <v>0</v>
      </c>
      <c r="AC1120" s="143"/>
    </row>
    <row r="1121" spans="1:29" ht="15.75" hidden="1">
      <c r="A1121" s="533" t="s">
        <v>2727</v>
      </c>
      <c r="B1121" s="533">
        <v>26</v>
      </c>
      <c r="C1121" s="533" t="s">
        <v>850</v>
      </c>
      <c r="D1121" s="572" t="s">
        <v>2319</v>
      </c>
      <c r="E1121" s="571" t="str">
        <f t="shared" si="1034"/>
        <v xml:space="preserve"> PANELBOARDS</v>
      </c>
      <c r="F1121" s="533" t="str">
        <f t="shared" si="1015"/>
        <v>EL</v>
      </c>
      <c r="G1121" s="533" t="s">
        <v>2722</v>
      </c>
      <c r="H1121" s="533">
        <v>1120</v>
      </c>
      <c r="I1121" s="533" t="str">
        <f t="shared" ref="I1121:J1121" si="1054">I1119</f>
        <v>262416 - PANELBOARDS</v>
      </c>
      <c r="J1121" s="533" t="str">
        <f t="shared" si="1054"/>
        <v>262416 - PANELBOARDS</v>
      </c>
      <c r="K1121" s="106" t="s">
        <v>45</v>
      </c>
      <c r="L1121" s="138" t="s">
        <v>916</v>
      </c>
      <c r="M1121" s="142">
        <v>1</v>
      </c>
      <c r="N1121" s="98" t="s">
        <v>39</v>
      </c>
      <c r="O1121" s="143">
        <v>375</v>
      </c>
      <c r="P1121" s="25">
        <f t="shared" si="1042"/>
        <v>375</v>
      </c>
      <c r="Q1121" s="654"/>
      <c r="X1121" s="106" t="s">
        <v>916</v>
      </c>
      <c r="Y1121" s="138">
        <v>1</v>
      </c>
      <c r="Z1121" s="155" t="s">
        <v>39</v>
      </c>
      <c r="AA1121" s="302">
        <v>375</v>
      </c>
      <c r="AB1121" s="143">
        <v>375</v>
      </c>
      <c r="AC1121" s="143"/>
    </row>
    <row r="1122" spans="1:29" ht="15.75" hidden="1">
      <c r="A1122" s="533" t="s">
        <v>2727</v>
      </c>
      <c r="B1122" s="533">
        <v>26</v>
      </c>
      <c r="C1122" s="533" t="s">
        <v>850</v>
      </c>
      <c r="D1122" s="572" t="s">
        <v>2319</v>
      </c>
      <c r="E1122" s="571" t="str">
        <f t="shared" si="1034"/>
        <v xml:space="preserve"> PANELBOARDS</v>
      </c>
      <c r="F1122" s="533" t="str">
        <f t="shared" si="1015"/>
        <v>EL</v>
      </c>
      <c r="G1122" s="533" t="s">
        <v>2722</v>
      </c>
      <c r="H1122" s="533">
        <v>1121</v>
      </c>
      <c r="I1122" s="533" t="str">
        <f t="shared" ref="I1122:J1122" si="1055">I1120</f>
        <v>Final branch circuit panels</v>
      </c>
      <c r="J1122" s="533" t="str">
        <f t="shared" si="1055"/>
        <v>Final branch circuit panels</v>
      </c>
      <c r="K1122" s="106" t="s">
        <v>48</v>
      </c>
      <c r="L1122" s="138" t="s">
        <v>917</v>
      </c>
      <c r="M1122" s="142">
        <v>1</v>
      </c>
      <c r="N1122" s="98" t="s">
        <v>39</v>
      </c>
      <c r="O1122" s="143">
        <v>375</v>
      </c>
      <c r="P1122" s="25">
        <f t="shared" si="1042"/>
        <v>375</v>
      </c>
      <c r="Q1122" s="654"/>
      <c r="X1122" s="106" t="s">
        <v>917</v>
      </c>
      <c r="Y1122" s="138">
        <v>1</v>
      </c>
      <c r="Z1122" s="155" t="s">
        <v>39</v>
      </c>
      <c r="AA1122" s="302">
        <v>375</v>
      </c>
      <c r="AB1122" s="143">
        <v>375</v>
      </c>
      <c r="AC1122" s="143"/>
    </row>
    <row r="1123" spans="1:29" ht="15.75" hidden="1">
      <c r="A1123" s="533" t="s">
        <v>2727</v>
      </c>
      <c r="B1123" s="533">
        <v>26</v>
      </c>
      <c r="C1123" s="533" t="s">
        <v>850</v>
      </c>
      <c r="D1123" s="572" t="s">
        <v>2319</v>
      </c>
      <c r="E1123" s="571" t="str">
        <f t="shared" si="1034"/>
        <v xml:space="preserve"> PANELBOARDS</v>
      </c>
      <c r="F1123" s="533" t="str">
        <f t="shared" si="1015"/>
        <v>EL</v>
      </c>
      <c r="G1123" s="533" t="s">
        <v>2722</v>
      </c>
      <c r="H1123" s="533">
        <v>1122</v>
      </c>
      <c r="I1123" s="533" t="str">
        <f t="shared" ref="I1123:J1123" si="1056">I1121</f>
        <v>262416 - PANELBOARDS</v>
      </c>
      <c r="J1123" s="533" t="str">
        <f t="shared" si="1056"/>
        <v>262416 - PANELBOARDS</v>
      </c>
      <c r="K1123" s="233" t="s">
        <v>13</v>
      </c>
      <c r="L1123" s="632" t="s">
        <v>918</v>
      </c>
      <c r="M1123" s="234">
        <v>1</v>
      </c>
      <c r="N1123" s="236" t="s">
        <v>39</v>
      </c>
      <c r="O1123" s="143"/>
      <c r="P1123" s="25">
        <f t="shared" si="1042"/>
        <v>0</v>
      </c>
      <c r="Q1123" s="654"/>
      <c r="X1123" s="233" t="s">
        <v>918</v>
      </c>
      <c r="Y1123" s="632">
        <v>1</v>
      </c>
      <c r="Z1123" s="497" t="s">
        <v>39</v>
      </c>
      <c r="AA1123" s="467"/>
      <c r="AB1123" s="143">
        <v>0</v>
      </c>
      <c r="AC1123" s="143"/>
    </row>
    <row r="1124" spans="1:29" ht="15.75" hidden="1">
      <c r="A1124" s="533" t="s">
        <v>2727</v>
      </c>
      <c r="B1124" s="533">
        <v>26</v>
      </c>
      <c r="C1124" s="533" t="s">
        <v>850</v>
      </c>
      <c r="D1124" s="572" t="s">
        <v>2319</v>
      </c>
      <c r="E1124" s="571" t="str">
        <f t="shared" si="1034"/>
        <v xml:space="preserve"> PANELBOARDS</v>
      </c>
      <c r="F1124" s="533" t="str">
        <f t="shared" si="1015"/>
        <v>EL</v>
      </c>
      <c r="G1124" s="533" t="s">
        <v>2722</v>
      </c>
      <c r="H1124" s="533">
        <v>1123</v>
      </c>
      <c r="I1124" s="533" t="str">
        <f t="shared" ref="I1124:J1124" si="1057">I1122</f>
        <v>Final branch circuit panels</v>
      </c>
      <c r="J1124" s="533" t="str">
        <f t="shared" si="1057"/>
        <v>Final branch circuit panels</v>
      </c>
      <c r="K1124" s="233" t="s">
        <v>15</v>
      </c>
      <c r="L1124" s="632" t="s">
        <v>919</v>
      </c>
      <c r="M1124" s="234">
        <v>1</v>
      </c>
      <c r="N1124" s="236" t="s">
        <v>39</v>
      </c>
      <c r="O1124" s="143"/>
      <c r="P1124" s="25">
        <f t="shared" si="1042"/>
        <v>0</v>
      </c>
      <c r="Q1124" s="654"/>
      <c r="X1124" s="233" t="s">
        <v>919</v>
      </c>
      <c r="Y1124" s="632">
        <v>1</v>
      </c>
      <c r="Z1124" s="497" t="s">
        <v>39</v>
      </c>
      <c r="AA1124" s="467"/>
      <c r="AB1124" s="143">
        <v>0</v>
      </c>
      <c r="AC1124" s="143"/>
    </row>
    <row r="1125" spans="1:29" ht="15.75" hidden="1">
      <c r="A1125" s="533" t="s">
        <v>2727</v>
      </c>
      <c r="B1125" s="533">
        <v>26</v>
      </c>
      <c r="C1125" s="533" t="s">
        <v>850</v>
      </c>
      <c r="D1125" s="572" t="s">
        <v>2319</v>
      </c>
      <c r="E1125" s="571" t="str">
        <f t="shared" si="1034"/>
        <v xml:space="preserve"> PANELBOARDS</v>
      </c>
      <c r="F1125" s="533" t="str">
        <f t="shared" si="1015"/>
        <v>EL</v>
      </c>
      <c r="G1125" s="533" t="s">
        <v>2722</v>
      </c>
      <c r="H1125" s="533">
        <v>1124</v>
      </c>
      <c r="I1125" s="533" t="str">
        <f t="shared" ref="I1125:J1125" si="1058">I1123</f>
        <v>262416 - PANELBOARDS</v>
      </c>
      <c r="J1125" s="533" t="str">
        <f t="shared" si="1058"/>
        <v>262416 - PANELBOARDS</v>
      </c>
      <c r="K1125" s="233" t="s">
        <v>17</v>
      </c>
      <c r="L1125" s="632" t="s">
        <v>920</v>
      </c>
      <c r="M1125" s="234">
        <v>1</v>
      </c>
      <c r="N1125" s="236" t="s">
        <v>39</v>
      </c>
      <c r="O1125" s="143"/>
      <c r="P1125" s="25">
        <f t="shared" si="1042"/>
        <v>0</v>
      </c>
      <c r="Q1125" s="654"/>
      <c r="X1125" s="233" t="s">
        <v>920</v>
      </c>
      <c r="Y1125" s="632">
        <v>1</v>
      </c>
      <c r="Z1125" s="497" t="s">
        <v>39</v>
      </c>
      <c r="AA1125" s="467"/>
      <c r="AB1125" s="143">
        <v>0</v>
      </c>
      <c r="AC1125" s="143"/>
    </row>
    <row r="1126" spans="1:29" ht="15.75" hidden="1">
      <c r="A1126" s="533" t="s">
        <v>2727</v>
      </c>
      <c r="B1126" s="533">
        <v>26</v>
      </c>
      <c r="C1126" s="533" t="s">
        <v>850</v>
      </c>
      <c r="D1126" s="572" t="s">
        <v>2319</v>
      </c>
      <c r="E1126" s="571" t="str">
        <f t="shared" si="1034"/>
        <v xml:space="preserve"> PANELBOARDS</v>
      </c>
      <c r="F1126" s="533" t="str">
        <f t="shared" si="1015"/>
        <v>EL</v>
      </c>
      <c r="G1126" s="533" t="s">
        <v>2722</v>
      </c>
      <c r="H1126" s="533">
        <v>1125</v>
      </c>
      <c r="I1126" s="533" t="str">
        <f t="shared" ref="I1126:J1126" si="1059">I1124</f>
        <v>Final branch circuit panels</v>
      </c>
      <c r="J1126" s="533" t="str">
        <f t="shared" si="1059"/>
        <v>Final branch circuit panels</v>
      </c>
      <c r="K1126" s="233" t="s">
        <v>19</v>
      </c>
      <c r="L1126" s="632" t="s">
        <v>921</v>
      </c>
      <c r="M1126" s="234">
        <v>1</v>
      </c>
      <c r="N1126" s="236" t="s">
        <v>39</v>
      </c>
      <c r="O1126" s="143"/>
      <c r="P1126" s="25">
        <f t="shared" si="1042"/>
        <v>0</v>
      </c>
      <c r="Q1126" s="654"/>
      <c r="X1126" s="233" t="s">
        <v>921</v>
      </c>
      <c r="Y1126" s="632">
        <v>1</v>
      </c>
      <c r="Z1126" s="497" t="s">
        <v>39</v>
      </c>
      <c r="AA1126" s="467"/>
      <c r="AB1126" s="143">
        <v>0</v>
      </c>
      <c r="AC1126" s="143"/>
    </row>
    <row r="1127" spans="1:29" ht="15.75" hidden="1">
      <c r="A1127" s="533" t="s">
        <v>2727</v>
      </c>
      <c r="B1127" s="533">
        <v>26</v>
      </c>
      <c r="C1127" s="533" t="s">
        <v>850</v>
      </c>
      <c r="D1127" s="572" t="s">
        <v>2321</v>
      </c>
      <c r="E1127" s="571" t="s">
        <v>2754</v>
      </c>
      <c r="F1127" s="533" t="str">
        <f t="shared" si="1015"/>
        <v>EL</v>
      </c>
      <c r="G1127" s="533" t="s">
        <v>2725</v>
      </c>
      <c r="H1127" s="533">
        <v>1126</v>
      </c>
      <c r="I1127" s="533" t="str">
        <f>L1127</f>
        <v>262419 MOTOR CONTROL CENTERS</v>
      </c>
      <c r="J1127" s="533" t="str">
        <f>L1127</f>
        <v>262419 MOTOR CONTROL CENTERS</v>
      </c>
      <c r="K1127" s="106"/>
      <c r="L1127" s="139" t="s">
        <v>922</v>
      </c>
      <c r="M1127" s="142"/>
      <c r="N1127" s="98"/>
      <c r="O1127" s="391">
        <v>0</v>
      </c>
      <c r="P1127" s="652"/>
      <c r="Q1127" s="654"/>
      <c r="X1127" s="106" t="s">
        <v>922</v>
      </c>
      <c r="Y1127" s="139"/>
      <c r="Z1127" s="155"/>
      <c r="AA1127" s="302">
        <v>0</v>
      </c>
      <c r="AB1127" s="391"/>
      <c r="AC1127" s="390"/>
    </row>
    <row r="1128" spans="1:29" ht="15.75" hidden="1">
      <c r="A1128" s="533" t="s">
        <v>2727</v>
      </c>
      <c r="B1128" s="533">
        <v>26</v>
      </c>
      <c r="C1128" s="533" t="s">
        <v>850</v>
      </c>
      <c r="D1128" s="572" t="s">
        <v>2321</v>
      </c>
      <c r="E1128" s="571" t="str">
        <f>E1127</f>
        <v>MOTOR CONTROL CENTERS</v>
      </c>
      <c r="F1128" s="533" t="str">
        <f t="shared" si="1015"/>
        <v>EL</v>
      </c>
      <c r="G1128" s="533" t="s">
        <v>2722</v>
      </c>
      <c r="H1128" s="533">
        <v>1127</v>
      </c>
      <c r="I1128" s="533" t="str">
        <f>I1126</f>
        <v>Final branch circuit panels</v>
      </c>
      <c r="J1128" s="533" t="str">
        <f>J1126</f>
        <v>Final branch circuit panels</v>
      </c>
      <c r="K1128" s="106" t="s">
        <v>13</v>
      </c>
      <c r="L1128" s="138" t="s">
        <v>923</v>
      </c>
      <c r="M1128" s="142">
        <v>1</v>
      </c>
      <c r="N1128" s="98" t="s">
        <v>39</v>
      </c>
      <c r="O1128" s="143">
        <v>813</v>
      </c>
      <c r="P1128" s="25">
        <f>O1128*M1128</f>
        <v>813</v>
      </c>
      <c r="Q1128" s="654"/>
      <c r="X1128" s="106" t="s">
        <v>923</v>
      </c>
      <c r="Y1128" s="138">
        <v>1</v>
      </c>
      <c r="Z1128" s="155" t="s">
        <v>39</v>
      </c>
      <c r="AA1128" s="302">
        <v>813</v>
      </c>
      <c r="AB1128" s="143">
        <v>813</v>
      </c>
      <c r="AC1128" s="143"/>
    </row>
    <row r="1129" spans="1:29" ht="15.75" hidden="1">
      <c r="A1129" s="533" t="s">
        <v>2727</v>
      </c>
      <c r="B1129" s="533">
        <v>26</v>
      </c>
      <c r="C1129" s="533" t="s">
        <v>850</v>
      </c>
      <c r="D1129" s="572" t="s">
        <v>2327</v>
      </c>
      <c r="E1129" s="571" t="s">
        <v>1284</v>
      </c>
      <c r="F1129" s="533" t="str">
        <f t="shared" si="1015"/>
        <v>EL</v>
      </c>
      <c r="G1129" s="533" t="s">
        <v>2725</v>
      </c>
      <c r="H1129" s="533">
        <v>1128</v>
      </c>
      <c r="I1129" s="533" t="str">
        <f t="shared" ref="I1129:I1130" si="1060">L1129</f>
        <v>262726 - WIRING DEVICES</v>
      </c>
      <c r="J1129" s="533" t="str">
        <f t="shared" ref="J1129:J1130" si="1061">L1129</f>
        <v>262726 - WIRING DEVICES</v>
      </c>
      <c r="K1129" s="106"/>
      <c r="L1129" s="139" t="s">
        <v>924</v>
      </c>
      <c r="M1129" s="142"/>
      <c r="N1129" s="98"/>
      <c r="O1129" s="143">
        <v>0</v>
      </c>
      <c r="P1129" s="143"/>
      <c r="Q1129" s="147"/>
      <c r="X1129" s="106" t="s">
        <v>924</v>
      </c>
      <c r="Y1129" s="139"/>
      <c r="Z1129" s="155"/>
      <c r="AA1129" s="302">
        <v>0</v>
      </c>
      <c r="AB1129" s="143"/>
      <c r="AC1129" s="143"/>
    </row>
    <row r="1130" spans="1:29" ht="15.75" hidden="1">
      <c r="A1130" s="533" t="s">
        <v>2727</v>
      </c>
      <c r="B1130" s="533">
        <v>26</v>
      </c>
      <c r="C1130" s="533" t="s">
        <v>850</v>
      </c>
      <c r="D1130" s="572" t="s">
        <v>2327</v>
      </c>
      <c r="E1130" s="571" t="str">
        <f t="shared" ref="E1130:E1146" si="1062">E1129</f>
        <v xml:space="preserve"> WIRING DEVICES</v>
      </c>
      <c r="F1130" s="533" t="str">
        <f t="shared" si="1015"/>
        <v>EL</v>
      </c>
      <c r="G1130" s="533" t="s">
        <v>2725</v>
      </c>
      <c r="H1130" s="533">
        <v>1129</v>
      </c>
      <c r="I1130" s="533" t="str">
        <f t="shared" si="1060"/>
        <v>Switches</v>
      </c>
      <c r="J1130" s="533" t="str">
        <f t="shared" si="1061"/>
        <v>Switches</v>
      </c>
      <c r="K1130" s="106"/>
      <c r="L1130" s="139" t="s">
        <v>925</v>
      </c>
      <c r="M1130" s="142"/>
      <c r="N1130" s="98"/>
      <c r="O1130" s="143">
        <v>0</v>
      </c>
      <c r="P1130" s="143"/>
      <c r="Q1130" s="147"/>
      <c r="X1130" s="106" t="s">
        <v>925</v>
      </c>
      <c r="Y1130" s="139"/>
      <c r="Z1130" s="155"/>
      <c r="AA1130" s="302">
        <v>0</v>
      </c>
      <c r="AB1130" s="143"/>
      <c r="AC1130" s="143"/>
    </row>
    <row r="1131" spans="1:29" ht="15.75" hidden="1">
      <c r="A1131" s="533" t="s">
        <v>2727</v>
      </c>
      <c r="B1131" s="533">
        <v>26</v>
      </c>
      <c r="C1131" s="533" t="s">
        <v>850</v>
      </c>
      <c r="D1131" s="572" t="s">
        <v>2327</v>
      </c>
      <c r="E1131" s="571" t="str">
        <f t="shared" si="1062"/>
        <v xml:space="preserve"> WIRING DEVICES</v>
      </c>
      <c r="F1131" s="533" t="str">
        <f t="shared" si="1015"/>
        <v>EL</v>
      </c>
      <c r="G1131" s="533" t="s">
        <v>2722</v>
      </c>
      <c r="H1131" s="533">
        <v>1130</v>
      </c>
      <c r="I1131" s="533" t="str">
        <f t="shared" ref="I1131:J1131" si="1063">I1129</f>
        <v>262726 - WIRING DEVICES</v>
      </c>
      <c r="J1131" s="533" t="str">
        <f t="shared" si="1063"/>
        <v>262726 - WIRING DEVICES</v>
      </c>
      <c r="K1131" s="106" t="s">
        <v>15</v>
      </c>
      <c r="L1131" s="138" t="s">
        <v>926</v>
      </c>
      <c r="M1131" s="237">
        <v>30</v>
      </c>
      <c r="N1131" s="98" t="s">
        <v>39</v>
      </c>
      <c r="O1131" s="143">
        <v>8</v>
      </c>
      <c r="P1131" s="25">
        <f t="shared" ref="P1131:P1136" si="1064">O1131*M1131</f>
        <v>240</v>
      </c>
      <c r="Q1131" s="147"/>
      <c r="X1131" s="106" t="s">
        <v>926</v>
      </c>
      <c r="Y1131" s="138">
        <v>30</v>
      </c>
      <c r="Z1131" s="498" t="s">
        <v>39</v>
      </c>
      <c r="AA1131" s="302">
        <v>8</v>
      </c>
      <c r="AB1131" s="143">
        <v>240</v>
      </c>
      <c r="AC1131" s="143"/>
    </row>
    <row r="1132" spans="1:29" ht="15.75" hidden="1">
      <c r="A1132" s="533" t="s">
        <v>2727</v>
      </c>
      <c r="B1132" s="533">
        <v>26</v>
      </c>
      <c r="C1132" s="533" t="s">
        <v>850</v>
      </c>
      <c r="D1132" s="572" t="s">
        <v>2327</v>
      </c>
      <c r="E1132" s="571" t="str">
        <f t="shared" si="1062"/>
        <v xml:space="preserve"> WIRING DEVICES</v>
      </c>
      <c r="F1132" s="533" t="str">
        <f t="shared" si="1015"/>
        <v>EL</v>
      </c>
      <c r="G1132" s="533" t="s">
        <v>2722</v>
      </c>
      <c r="H1132" s="533">
        <v>1131</v>
      </c>
      <c r="I1132" s="533" t="str">
        <f t="shared" ref="I1132:J1132" si="1065">I1130</f>
        <v>Switches</v>
      </c>
      <c r="J1132" s="533" t="str">
        <f t="shared" si="1065"/>
        <v>Switches</v>
      </c>
      <c r="K1132" s="106" t="s">
        <v>17</v>
      </c>
      <c r="L1132" s="138" t="s">
        <v>927</v>
      </c>
      <c r="M1132" s="232">
        <v>12</v>
      </c>
      <c r="N1132" s="98" t="s">
        <v>39</v>
      </c>
      <c r="O1132" s="143">
        <v>10</v>
      </c>
      <c r="P1132" s="25">
        <f t="shared" si="1064"/>
        <v>120</v>
      </c>
      <c r="Q1132" s="147"/>
      <c r="X1132" s="106" t="s">
        <v>927</v>
      </c>
      <c r="Y1132" s="138">
        <v>12</v>
      </c>
      <c r="Z1132" s="499" t="s">
        <v>39</v>
      </c>
      <c r="AA1132" s="302">
        <v>10</v>
      </c>
      <c r="AB1132" s="143">
        <v>120</v>
      </c>
      <c r="AC1132" s="143"/>
    </row>
    <row r="1133" spans="1:29" ht="15.75" hidden="1">
      <c r="A1133" s="533" t="s">
        <v>2727</v>
      </c>
      <c r="B1133" s="533">
        <v>26</v>
      </c>
      <c r="C1133" s="533" t="s">
        <v>850</v>
      </c>
      <c r="D1133" s="572" t="s">
        <v>2327</v>
      </c>
      <c r="E1133" s="571" t="str">
        <f t="shared" si="1062"/>
        <v xml:space="preserve"> WIRING DEVICES</v>
      </c>
      <c r="F1133" s="533" t="str">
        <f t="shared" si="1015"/>
        <v>EL</v>
      </c>
      <c r="G1133" s="533" t="s">
        <v>2722</v>
      </c>
      <c r="H1133" s="533">
        <v>1132</v>
      </c>
      <c r="I1133" s="533" t="str">
        <f t="shared" ref="I1133:J1133" si="1066">I1131</f>
        <v>262726 - WIRING DEVICES</v>
      </c>
      <c r="J1133" s="533" t="str">
        <f t="shared" si="1066"/>
        <v>262726 - WIRING DEVICES</v>
      </c>
      <c r="K1133" s="106" t="s">
        <v>19</v>
      </c>
      <c r="L1133" s="138" t="s">
        <v>928</v>
      </c>
      <c r="M1133" s="232">
        <v>6</v>
      </c>
      <c r="N1133" s="98" t="s">
        <v>39</v>
      </c>
      <c r="O1133" s="143">
        <v>10</v>
      </c>
      <c r="P1133" s="25">
        <f t="shared" si="1064"/>
        <v>60</v>
      </c>
      <c r="Q1133" s="147"/>
      <c r="X1133" s="106" t="s">
        <v>928</v>
      </c>
      <c r="Y1133" s="138">
        <v>6</v>
      </c>
      <c r="Z1133" s="499" t="s">
        <v>39</v>
      </c>
      <c r="AA1133" s="302">
        <v>10</v>
      </c>
      <c r="AB1133" s="143">
        <v>60</v>
      </c>
      <c r="AC1133" s="143"/>
    </row>
    <row r="1134" spans="1:29" ht="15.75" hidden="1">
      <c r="A1134" s="533" t="s">
        <v>2727</v>
      </c>
      <c r="B1134" s="533">
        <v>26</v>
      </c>
      <c r="C1134" s="533" t="s">
        <v>850</v>
      </c>
      <c r="D1134" s="572" t="s">
        <v>2327</v>
      </c>
      <c r="E1134" s="571" t="str">
        <f t="shared" si="1062"/>
        <v xml:space="preserve"> WIRING DEVICES</v>
      </c>
      <c r="F1134" s="533" t="str">
        <f t="shared" si="1015"/>
        <v>EL</v>
      </c>
      <c r="G1134" s="533" t="s">
        <v>2722</v>
      </c>
      <c r="H1134" s="533">
        <v>1133</v>
      </c>
      <c r="I1134" s="533" t="str">
        <f t="shared" ref="I1134:J1134" si="1067">I1132</f>
        <v>Switches</v>
      </c>
      <c r="J1134" s="533" t="str">
        <f t="shared" si="1067"/>
        <v>Switches</v>
      </c>
      <c r="K1134" s="106" t="s">
        <v>20</v>
      </c>
      <c r="L1134" s="138" t="s">
        <v>929</v>
      </c>
      <c r="M1134" s="232">
        <v>8</v>
      </c>
      <c r="N1134" s="98" t="s">
        <v>39</v>
      </c>
      <c r="O1134" s="143">
        <v>10</v>
      </c>
      <c r="P1134" s="25">
        <f t="shared" si="1064"/>
        <v>80</v>
      </c>
      <c r="Q1134" s="147"/>
      <c r="X1134" s="106" t="s">
        <v>929</v>
      </c>
      <c r="Y1134" s="138">
        <v>8</v>
      </c>
      <c r="Z1134" s="499" t="s">
        <v>39</v>
      </c>
      <c r="AA1134" s="302">
        <v>10</v>
      </c>
      <c r="AB1134" s="143">
        <v>80</v>
      </c>
      <c r="AC1134" s="143"/>
    </row>
    <row r="1135" spans="1:29" ht="16.5" hidden="1" thickBot="1">
      <c r="A1135" s="533" t="s">
        <v>2727</v>
      </c>
      <c r="B1135" s="533">
        <v>26</v>
      </c>
      <c r="C1135" s="533" t="s">
        <v>850</v>
      </c>
      <c r="D1135" s="572" t="s">
        <v>2327</v>
      </c>
      <c r="E1135" s="571" t="str">
        <f t="shared" si="1062"/>
        <v xml:space="preserve"> WIRING DEVICES</v>
      </c>
      <c r="F1135" s="533" t="str">
        <f t="shared" si="1015"/>
        <v>EL</v>
      </c>
      <c r="G1135" s="533" t="s">
        <v>2722</v>
      </c>
      <c r="H1135" s="533">
        <v>1134</v>
      </c>
      <c r="I1135" s="533" t="str">
        <f t="shared" ref="I1135:J1135" si="1068">I1133</f>
        <v>262726 - WIRING DEVICES</v>
      </c>
      <c r="J1135" s="533" t="str">
        <f t="shared" si="1068"/>
        <v>262726 - WIRING DEVICES</v>
      </c>
      <c r="K1135" s="106" t="s">
        <v>21</v>
      </c>
      <c r="L1135" s="138" t="s">
        <v>930</v>
      </c>
      <c r="M1135" s="238">
        <v>2</v>
      </c>
      <c r="N1135" s="98" t="s">
        <v>39</v>
      </c>
      <c r="O1135" s="143">
        <v>15</v>
      </c>
      <c r="P1135" s="25">
        <f t="shared" si="1064"/>
        <v>30</v>
      </c>
      <c r="Q1135" s="147"/>
      <c r="X1135" s="106" t="s">
        <v>930</v>
      </c>
      <c r="Y1135" s="138">
        <v>2</v>
      </c>
      <c r="Z1135" s="500" t="s">
        <v>39</v>
      </c>
      <c r="AA1135" s="302">
        <v>15</v>
      </c>
      <c r="AB1135" s="143">
        <v>30</v>
      </c>
      <c r="AC1135" s="143"/>
    </row>
    <row r="1136" spans="1:29" ht="15.75" hidden="1">
      <c r="A1136" s="533" t="s">
        <v>2727</v>
      </c>
      <c r="B1136" s="533">
        <v>26</v>
      </c>
      <c r="C1136" s="533" t="s">
        <v>850</v>
      </c>
      <c r="D1136" s="572" t="s">
        <v>2327</v>
      </c>
      <c r="E1136" s="571" t="str">
        <f t="shared" si="1062"/>
        <v xml:space="preserve"> WIRING DEVICES</v>
      </c>
      <c r="F1136" s="533" t="str">
        <f t="shared" si="1015"/>
        <v>EL</v>
      </c>
      <c r="G1136" s="533" t="s">
        <v>2722</v>
      </c>
      <c r="H1136" s="533">
        <v>1135</v>
      </c>
      <c r="I1136" s="533" t="str">
        <f t="shared" ref="I1136:J1136" si="1069">I1134</f>
        <v>Switches</v>
      </c>
      <c r="J1136" s="533" t="str">
        <f t="shared" si="1069"/>
        <v>Switches</v>
      </c>
      <c r="K1136" s="233" t="s">
        <v>77</v>
      </c>
      <c r="L1136" s="632" t="s">
        <v>931</v>
      </c>
      <c r="M1136" s="234">
        <v>5</v>
      </c>
      <c r="N1136" s="236" t="s">
        <v>39</v>
      </c>
      <c r="O1136" s="143">
        <v>32</v>
      </c>
      <c r="P1136" s="25">
        <f t="shared" si="1064"/>
        <v>160</v>
      </c>
      <c r="Q1136" s="147"/>
      <c r="X1136" s="233" t="s">
        <v>931</v>
      </c>
      <c r="Y1136" s="632">
        <v>5</v>
      </c>
      <c r="Z1136" s="497" t="s">
        <v>39</v>
      </c>
      <c r="AA1136" s="467">
        <v>32</v>
      </c>
      <c r="AB1136" s="143">
        <v>160</v>
      </c>
      <c r="AC1136" s="143"/>
    </row>
    <row r="1137" spans="1:29" ht="15.75" hidden="1">
      <c r="A1137" s="533" t="s">
        <v>2727</v>
      </c>
      <c r="B1137" s="533">
        <v>26</v>
      </c>
      <c r="C1137" s="533" t="s">
        <v>850</v>
      </c>
      <c r="D1137" s="572" t="s">
        <v>2327</v>
      </c>
      <c r="E1137" s="571" t="str">
        <f t="shared" si="1062"/>
        <v xml:space="preserve"> WIRING DEVICES</v>
      </c>
      <c r="F1137" s="533" t="str">
        <f t="shared" si="1015"/>
        <v>EL</v>
      </c>
      <c r="G1137" s="533" t="s">
        <v>2725</v>
      </c>
      <c r="H1137" s="533">
        <v>1136</v>
      </c>
      <c r="I1137" s="533" t="str">
        <f>L1137</f>
        <v xml:space="preserve">Socket Outlets </v>
      </c>
      <c r="J1137" s="533" t="str">
        <f>L1137</f>
        <v xml:space="preserve">Socket Outlets </v>
      </c>
      <c r="K1137" s="106"/>
      <c r="L1137" s="139" t="s">
        <v>932</v>
      </c>
      <c r="M1137" s="142"/>
      <c r="N1137" s="98"/>
      <c r="O1137" s="143">
        <v>0</v>
      </c>
      <c r="P1137" s="143"/>
      <c r="Q1137" s="147"/>
      <c r="X1137" s="106" t="s">
        <v>932</v>
      </c>
      <c r="Y1137" s="139"/>
      <c r="Z1137" s="155"/>
      <c r="AA1137" s="302">
        <v>0</v>
      </c>
      <c r="AB1137" s="143"/>
      <c r="AC1137" s="143"/>
    </row>
    <row r="1138" spans="1:29" ht="15.75" hidden="1">
      <c r="A1138" s="533" t="s">
        <v>2727</v>
      </c>
      <c r="B1138" s="533">
        <v>26</v>
      </c>
      <c r="C1138" s="533" t="s">
        <v>850</v>
      </c>
      <c r="D1138" s="572" t="s">
        <v>2327</v>
      </c>
      <c r="E1138" s="571" t="str">
        <f t="shared" si="1062"/>
        <v xml:space="preserve"> WIRING DEVICES</v>
      </c>
      <c r="F1138" s="533" t="str">
        <f t="shared" si="1015"/>
        <v>EL</v>
      </c>
      <c r="G1138" s="533" t="s">
        <v>2722</v>
      </c>
      <c r="H1138" s="533">
        <v>1137</v>
      </c>
      <c r="I1138" s="533" t="str">
        <f t="shared" ref="I1138:J1138" si="1070">I1136</f>
        <v>Switches</v>
      </c>
      <c r="J1138" s="533" t="str">
        <f t="shared" si="1070"/>
        <v>Switches</v>
      </c>
      <c r="K1138" s="151" t="s">
        <v>45</v>
      </c>
      <c r="L1138" s="655" t="s">
        <v>933</v>
      </c>
      <c r="M1138" s="237">
        <v>34</v>
      </c>
      <c r="N1138" s="98" t="s">
        <v>39</v>
      </c>
      <c r="O1138" s="143">
        <v>45</v>
      </c>
      <c r="P1138" s="25">
        <f t="shared" ref="P1138:P1143" si="1071">O1138*M1138</f>
        <v>1530</v>
      </c>
      <c r="Q1138" s="147"/>
      <c r="X1138" s="151" t="s">
        <v>933</v>
      </c>
      <c r="Y1138" s="655">
        <v>34</v>
      </c>
      <c r="Z1138" s="498" t="s">
        <v>39</v>
      </c>
      <c r="AA1138" s="302">
        <v>45</v>
      </c>
      <c r="AB1138" s="143">
        <v>1530</v>
      </c>
      <c r="AC1138" s="143"/>
    </row>
    <row r="1139" spans="1:29" ht="15.75" hidden="1">
      <c r="A1139" s="533" t="s">
        <v>2727</v>
      </c>
      <c r="B1139" s="533">
        <v>26</v>
      </c>
      <c r="C1139" s="533" t="s">
        <v>850</v>
      </c>
      <c r="D1139" s="572" t="s">
        <v>2327</v>
      </c>
      <c r="E1139" s="571" t="str">
        <f t="shared" si="1062"/>
        <v xml:space="preserve"> WIRING DEVICES</v>
      </c>
      <c r="F1139" s="533" t="str">
        <f t="shared" si="1015"/>
        <v>EL</v>
      </c>
      <c r="G1139" s="533" t="s">
        <v>2722</v>
      </c>
      <c r="H1139" s="533">
        <v>1138</v>
      </c>
      <c r="I1139" s="533" t="str">
        <f t="shared" ref="I1139:J1139" si="1072">I1137</f>
        <v xml:space="preserve">Socket Outlets </v>
      </c>
      <c r="J1139" s="533" t="str">
        <f t="shared" si="1072"/>
        <v xml:space="preserve">Socket Outlets </v>
      </c>
      <c r="K1139" s="151" t="s">
        <v>48</v>
      </c>
      <c r="L1139" s="655" t="s">
        <v>934</v>
      </c>
      <c r="M1139" s="232">
        <v>16</v>
      </c>
      <c r="N1139" s="98" t="s">
        <v>39</v>
      </c>
      <c r="O1139" s="143">
        <v>53</v>
      </c>
      <c r="P1139" s="25">
        <f t="shared" si="1071"/>
        <v>848</v>
      </c>
      <c r="Q1139" s="147"/>
      <c r="X1139" s="151" t="s">
        <v>934</v>
      </c>
      <c r="Y1139" s="655">
        <v>16</v>
      </c>
      <c r="Z1139" s="499" t="s">
        <v>39</v>
      </c>
      <c r="AA1139" s="302">
        <v>53</v>
      </c>
      <c r="AB1139" s="143">
        <v>848</v>
      </c>
      <c r="AC1139" s="143"/>
    </row>
    <row r="1140" spans="1:29" ht="15.75" hidden="1">
      <c r="A1140" s="533" t="s">
        <v>2727</v>
      </c>
      <c r="B1140" s="533">
        <v>26</v>
      </c>
      <c r="C1140" s="533" t="s">
        <v>850</v>
      </c>
      <c r="D1140" s="572" t="s">
        <v>2327</v>
      </c>
      <c r="E1140" s="571" t="str">
        <f t="shared" si="1062"/>
        <v xml:space="preserve"> WIRING DEVICES</v>
      </c>
      <c r="F1140" s="533" t="str">
        <f t="shared" si="1015"/>
        <v>EL</v>
      </c>
      <c r="G1140" s="533" t="s">
        <v>2722</v>
      </c>
      <c r="H1140" s="533">
        <v>1139</v>
      </c>
      <c r="I1140" s="533" t="str">
        <f t="shared" ref="I1140:J1140" si="1073">I1138</f>
        <v>Switches</v>
      </c>
      <c r="J1140" s="533" t="str">
        <f t="shared" si="1073"/>
        <v>Switches</v>
      </c>
      <c r="K1140" s="151" t="s">
        <v>50</v>
      </c>
      <c r="L1140" s="655" t="s">
        <v>935</v>
      </c>
      <c r="M1140" s="232">
        <v>16</v>
      </c>
      <c r="N1140" s="98" t="s">
        <v>39</v>
      </c>
      <c r="O1140" s="143">
        <v>73</v>
      </c>
      <c r="P1140" s="25">
        <f t="shared" si="1071"/>
        <v>1168</v>
      </c>
      <c r="Q1140" s="147"/>
      <c r="X1140" s="151" t="s">
        <v>935</v>
      </c>
      <c r="Y1140" s="655">
        <v>16</v>
      </c>
      <c r="Z1140" s="499" t="s">
        <v>39</v>
      </c>
      <c r="AA1140" s="302">
        <v>73</v>
      </c>
      <c r="AB1140" s="143">
        <v>1168</v>
      </c>
      <c r="AC1140" s="143"/>
    </row>
    <row r="1141" spans="1:29" ht="16.5" hidden="1" thickBot="1">
      <c r="A1141" s="533" t="s">
        <v>2727</v>
      </c>
      <c r="B1141" s="533">
        <v>26</v>
      </c>
      <c r="C1141" s="533" t="s">
        <v>850</v>
      </c>
      <c r="D1141" s="572" t="s">
        <v>2327</v>
      </c>
      <c r="E1141" s="571" t="str">
        <f t="shared" si="1062"/>
        <v xml:space="preserve"> WIRING DEVICES</v>
      </c>
      <c r="F1141" s="533" t="str">
        <f t="shared" si="1015"/>
        <v>EL</v>
      </c>
      <c r="G1141" s="533" t="s">
        <v>2722</v>
      </c>
      <c r="H1141" s="533">
        <v>1140</v>
      </c>
      <c r="I1141" s="533" t="str">
        <f t="shared" ref="I1141:J1141" si="1074">I1139</f>
        <v xml:space="preserve">Socket Outlets </v>
      </c>
      <c r="J1141" s="533" t="str">
        <f t="shared" si="1074"/>
        <v xml:space="preserve">Socket Outlets </v>
      </c>
      <c r="K1141" s="151" t="s">
        <v>76</v>
      </c>
      <c r="L1141" s="655" t="s">
        <v>936</v>
      </c>
      <c r="M1141" s="238">
        <v>1</v>
      </c>
      <c r="N1141" s="98" t="s">
        <v>39</v>
      </c>
      <c r="O1141" s="143">
        <v>85</v>
      </c>
      <c r="P1141" s="25">
        <f t="shared" si="1071"/>
        <v>85</v>
      </c>
      <c r="Q1141" s="147"/>
      <c r="X1141" s="151" t="s">
        <v>936</v>
      </c>
      <c r="Y1141" s="655">
        <v>1</v>
      </c>
      <c r="Z1141" s="500" t="s">
        <v>39</v>
      </c>
      <c r="AA1141" s="302">
        <v>85</v>
      </c>
      <c r="AB1141" s="143">
        <v>85</v>
      </c>
      <c r="AC1141" s="143"/>
    </row>
    <row r="1142" spans="1:29" ht="15.75" hidden="1">
      <c r="A1142" s="533" t="s">
        <v>2727</v>
      </c>
      <c r="B1142" s="533">
        <v>26</v>
      </c>
      <c r="C1142" s="533" t="s">
        <v>850</v>
      </c>
      <c r="D1142" s="572" t="s">
        <v>2327</v>
      </c>
      <c r="E1142" s="571" t="str">
        <f t="shared" si="1062"/>
        <v xml:space="preserve"> WIRING DEVICES</v>
      </c>
      <c r="F1142" s="533" t="str">
        <f t="shared" si="1015"/>
        <v>EL</v>
      </c>
      <c r="G1142" s="533" t="s">
        <v>2722</v>
      </c>
      <c r="H1142" s="533">
        <v>1141</v>
      </c>
      <c r="I1142" s="533" t="str">
        <f t="shared" ref="I1142:J1142" si="1075">I1140</f>
        <v>Switches</v>
      </c>
      <c r="J1142" s="533" t="str">
        <f t="shared" si="1075"/>
        <v>Switches</v>
      </c>
      <c r="K1142" s="235" t="s">
        <v>341</v>
      </c>
      <c r="L1142" s="656" t="s">
        <v>937</v>
      </c>
      <c r="M1142" s="234">
        <v>2</v>
      </c>
      <c r="N1142" s="236" t="s">
        <v>39</v>
      </c>
      <c r="O1142" s="143"/>
      <c r="P1142" s="25">
        <f t="shared" si="1071"/>
        <v>0</v>
      </c>
      <c r="Q1142" s="147"/>
      <c r="X1142" s="235" t="s">
        <v>937</v>
      </c>
      <c r="Y1142" s="656">
        <v>2</v>
      </c>
      <c r="Z1142" s="497" t="s">
        <v>39</v>
      </c>
      <c r="AA1142" s="467"/>
      <c r="AB1142" s="143">
        <v>0</v>
      </c>
      <c r="AC1142" s="143"/>
    </row>
    <row r="1143" spans="1:29" ht="15.75" hidden="1">
      <c r="A1143" s="533" t="s">
        <v>2727</v>
      </c>
      <c r="B1143" s="533">
        <v>26</v>
      </c>
      <c r="C1143" s="533" t="s">
        <v>850</v>
      </c>
      <c r="D1143" s="572" t="s">
        <v>2327</v>
      </c>
      <c r="E1143" s="571" t="str">
        <f t="shared" si="1062"/>
        <v xml:space="preserve"> WIRING DEVICES</v>
      </c>
      <c r="F1143" s="533" t="str">
        <f t="shared" si="1015"/>
        <v>EL</v>
      </c>
      <c r="G1143" s="533" t="s">
        <v>2722</v>
      </c>
      <c r="H1143" s="533">
        <v>1142</v>
      </c>
      <c r="I1143" s="533" t="str">
        <f t="shared" ref="I1143:J1143" si="1076">I1141</f>
        <v xml:space="preserve">Socket Outlets </v>
      </c>
      <c r="J1143" s="533" t="str">
        <f t="shared" si="1076"/>
        <v xml:space="preserve">Socket Outlets </v>
      </c>
      <c r="K1143" s="235" t="s">
        <v>13</v>
      </c>
      <c r="L1143" s="656" t="s">
        <v>938</v>
      </c>
      <c r="M1143" s="234">
        <v>1</v>
      </c>
      <c r="N1143" s="236" t="s">
        <v>39</v>
      </c>
      <c r="O1143" s="143"/>
      <c r="P1143" s="25">
        <f t="shared" si="1071"/>
        <v>0</v>
      </c>
      <c r="Q1143" s="147"/>
      <c r="X1143" s="235" t="s">
        <v>938</v>
      </c>
      <c r="Y1143" s="656">
        <v>1</v>
      </c>
      <c r="Z1143" s="497" t="s">
        <v>39</v>
      </c>
      <c r="AA1143" s="467"/>
      <c r="AB1143" s="143">
        <v>0</v>
      </c>
      <c r="AC1143" s="143"/>
    </row>
    <row r="1144" spans="1:29" ht="15.75" hidden="1">
      <c r="A1144" s="533" t="s">
        <v>2727</v>
      </c>
      <c r="B1144" s="533">
        <v>26</v>
      </c>
      <c r="C1144" s="533" t="s">
        <v>850</v>
      </c>
      <c r="D1144" s="572" t="s">
        <v>2327</v>
      </c>
      <c r="E1144" s="571" t="str">
        <f t="shared" si="1062"/>
        <v xml:space="preserve"> WIRING DEVICES</v>
      </c>
      <c r="F1144" s="533" t="str">
        <f t="shared" si="1015"/>
        <v>EL</v>
      </c>
      <c r="G1144" s="533" t="s">
        <v>2725</v>
      </c>
      <c r="H1144" s="533">
        <v>1143</v>
      </c>
      <c r="I1144" s="533" t="str">
        <f>L1144</f>
        <v>Electric Outlets</v>
      </c>
      <c r="J1144" s="533" t="str">
        <f>L1144</f>
        <v>Electric Outlets</v>
      </c>
      <c r="K1144" s="151"/>
      <c r="L1144" s="657" t="s">
        <v>939</v>
      </c>
      <c r="M1144" s="142"/>
      <c r="N1144" s="98"/>
      <c r="O1144" s="143">
        <v>0</v>
      </c>
      <c r="P1144" s="143"/>
      <c r="Q1144" s="147"/>
      <c r="X1144" s="151" t="s">
        <v>939</v>
      </c>
      <c r="Y1144" s="657"/>
      <c r="Z1144" s="155"/>
      <c r="AA1144" s="302">
        <v>0</v>
      </c>
      <c r="AB1144" s="143"/>
      <c r="AC1144" s="143"/>
    </row>
    <row r="1145" spans="1:29" ht="16.5" hidden="1" thickBot="1">
      <c r="A1145" s="533" t="s">
        <v>2727</v>
      </c>
      <c r="B1145" s="533">
        <v>26</v>
      </c>
      <c r="C1145" s="533" t="s">
        <v>850</v>
      </c>
      <c r="D1145" s="572" t="s">
        <v>2327</v>
      </c>
      <c r="E1145" s="571" t="str">
        <f t="shared" si="1062"/>
        <v xml:space="preserve"> WIRING DEVICES</v>
      </c>
      <c r="F1145" s="533" t="str">
        <f t="shared" si="1015"/>
        <v>EL</v>
      </c>
      <c r="G1145" s="533" t="s">
        <v>2722</v>
      </c>
      <c r="H1145" s="533">
        <v>1144</v>
      </c>
      <c r="I1145" s="533" t="str">
        <f t="shared" ref="I1145:J1145" si="1077">I1143</f>
        <v xml:space="preserve">Socket Outlets </v>
      </c>
      <c r="J1145" s="533" t="str">
        <f t="shared" si="1077"/>
        <v xml:space="preserve">Socket Outlets </v>
      </c>
      <c r="K1145" s="106" t="s">
        <v>13</v>
      </c>
      <c r="L1145" s="138" t="s">
        <v>940</v>
      </c>
      <c r="M1145" s="272">
        <v>26</v>
      </c>
      <c r="N1145" s="98" t="s">
        <v>39</v>
      </c>
      <c r="O1145" s="143">
        <v>60</v>
      </c>
      <c r="P1145" s="25">
        <f t="shared" ref="P1145:P1146" si="1078">O1145*M1145</f>
        <v>1560</v>
      </c>
      <c r="Q1145" s="147"/>
      <c r="X1145" s="106" t="s">
        <v>940</v>
      </c>
      <c r="Y1145" s="138">
        <v>26</v>
      </c>
      <c r="Z1145" s="658" t="s">
        <v>39</v>
      </c>
      <c r="AA1145" s="302">
        <v>60</v>
      </c>
      <c r="AB1145" s="143">
        <v>1560</v>
      </c>
      <c r="AC1145" s="143"/>
    </row>
    <row r="1146" spans="1:29" ht="15.75" hidden="1">
      <c r="A1146" s="533" t="s">
        <v>2727</v>
      </c>
      <c r="B1146" s="533">
        <v>26</v>
      </c>
      <c r="C1146" s="533" t="s">
        <v>850</v>
      </c>
      <c r="D1146" s="572" t="s">
        <v>2327</v>
      </c>
      <c r="E1146" s="571" t="str">
        <f t="shared" si="1062"/>
        <v xml:space="preserve"> WIRING DEVICES</v>
      </c>
      <c r="F1146" s="533" t="str">
        <f t="shared" ref="F1146:F1203" si="1079">VLOOKUP(D:D,trade,3,FALSE)</f>
        <v>EL</v>
      </c>
      <c r="G1146" s="533" t="s">
        <v>2722</v>
      </c>
      <c r="H1146" s="533">
        <v>1145</v>
      </c>
      <c r="I1146" s="533" t="str">
        <f t="shared" ref="I1146:J1146" si="1080">I1144</f>
        <v>Electric Outlets</v>
      </c>
      <c r="J1146" s="533" t="str">
        <f t="shared" si="1080"/>
        <v>Electric Outlets</v>
      </c>
      <c r="K1146" s="233" t="s">
        <v>17</v>
      </c>
      <c r="L1146" s="632" t="s">
        <v>941</v>
      </c>
      <c r="M1146" s="234">
        <v>14</v>
      </c>
      <c r="N1146" s="236" t="s">
        <v>39</v>
      </c>
      <c r="O1146" s="143"/>
      <c r="P1146" s="25">
        <f t="shared" si="1078"/>
        <v>0</v>
      </c>
      <c r="Q1146" s="147"/>
      <c r="X1146" s="233" t="s">
        <v>941</v>
      </c>
      <c r="Y1146" s="632">
        <v>14</v>
      </c>
      <c r="Z1146" s="497" t="s">
        <v>39</v>
      </c>
      <c r="AA1146" s="467"/>
      <c r="AB1146" s="143">
        <v>0</v>
      </c>
      <c r="AC1146" s="143"/>
    </row>
    <row r="1147" spans="1:29" ht="15.75" hidden="1">
      <c r="A1147" s="533" t="s">
        <v>2727</v>
      </c>
      <c r="B1147" s="533">
        <v>26</v>
      </c>
      <c r="C1147" s="533" t="s">
        <v>850</v>
      </c>
      <c r="D1147" s="572" t="s">
        <v>2333</v>
      </c>
      <c r="E1147" s="571" t="s">
        <v>1285</v>
      </c>
      <c r="F1147" s="533" t="str">
        <f t="shared" si="1079"/>
        <v>EL</v>
      </c>
      <c r="G1147" s="533" t="s">
        <v>2725</v>
      </c>
      <c r="H1147" s="533">
        <v>1146</v>
      </c>
      <c r="I1147" s="533" t="str">
        <f t="shared" ref="I1147:I1148" si="1081">L1147</f>
        <v>262816 - ENCLOSED SWITCHES AND CIRCUIT BREAKERS</v>
      </c>
      <c r="J1147" s="533" t="str">
        <f t="shared" ref="J1147:J1148" si="1082">L1147</f>
        <v>262816 - ENCLOSED SWITCHES AND CIRCUIT BREAKERS</v>
      </c>
      <c r="K1147" s="106"/>
      <c r="L1147" s="139" t="s">
        <v>942</v>
      </c>
      <c r="M1147" s="142"/>
      <c r="N1147" s="98"/>
      <c r="O1147" s="143">
        <v>0</v>
      </c>
      <c r="P1147" s="143"/>
      <c r="Q1147" s="147"/>
      <c r="X1147" s="106" t="s">
        <v>942</v>
      </c>
      <c r="Y1147" s="139"/>
      <c r="Z1147" s="155"/>
      <c r="AA1147" s="302">
        <v>0</v>
      </c>
      <c r="AB1147" s="143"/>
      <c r="AC1147" s="143"/>
    </row>
    <row r="1148" spans="1:29" ht="15.75" hidden="1">
      <c r="A1148" s="533" t="s">
        <v>2727</v>
      </c>
      <c r="B1148" s="533">
        <v>26</v>
      </c>
      <c r="C1148" s="533" t="s">
        <v>850</v>
      </c>
      <c r="D1148" s="572" t="s">
        <v>2333</v>
      </c>
      <c r="E1148" s="571" t="str">
        <f t="shared" ref="E1148:E1166" si="1083">E1147</f>
        <v xml:space="preserve"> ENCLOSED SWITCHES AND CIRCUIT BREAKERS</v>
      </c>
      <c r="F1148" s="533" t="str">
        <f t="shared" si="1079"/>
        <v>EL</v>
      </c>
      <c r="G1148" s="533" t="s">
        <v>2725</v>
      </c>
      <c r="H1148" s="533">
        <v>1147</v>
      </c>
      <c r="I1148" s="533" t="str">
        <f t="shared" si="1081"/>
        <v>Switch Disconnectors (Disconnecting Switches)</v>
      </c>
      <c r="J1148" s="533" t="str">
        <f t="shared" si="1082"/>
        <v>Switch Disconnectors (Disconnecting Switches)</v>
      </c>
      <c r="K1148" s="106"/>
      <c r="L1148" s="139" t="s">
        <v>943</v>
      </c>
      <c r="M1148" s="142"/>
      <c r="N1148" s="98"/>
      <c r="O1148" s="390">
        <v>0</v>
      </c>
      <c r="P1148" s="652"/>
      <c r="Q1148" s="653"/>
      <c r="X1148" s="106" t="s">
        <v>943</v>
      </c>
      <c r="Y1148" s="139"/>
      <c r="Z1148" s="155"/>
      <c r="AA1148" s="302">
        <v>0</v>
      </c>
      <c r="AB1148" s="390"/>
      <c r="AC1148" s="390"/>
    </row>
    <row r="1149" spans="1:29" ht="15.75" hidden="1">
      <c r="A1149" s="533" t="s">
        <v>2727</v>
      </c>
      <c r="B1149" s="533">
        <v>26</v>
      </c>
      <c r="C1149" s="533" t="s">
        <v>850</v>
      </c>
      <c r="D1149" s="572" t="s">
        <v>2333</v>
      </c>
      <c r="E1149" s="571" t="str">
        <f t="shared" si="1083"/>
        <v xml:space="preserve"> ENCLOSED SWITCHES AND CIRCUIT BREAKERS</v>
      </c>
      <c r="F1149" s="533" t="str">
        <f t="shared" si="1079"/>
        <v>EL</v>
      </c>
      <c r="G1149" s="533" t="s">
        <v>2722</v>
      </c>
      <c r="H1149" s="533">
        <v>1148</v>
      </c>
      <c r="I1149" s="533" t="str">
        <f t="shared" ref="I1149:J1149" si="1084">I1147</f>
        <v>262816 - ENCLOSED SWITCHES AND CIRCUIT BREAKERS</v>
      </c>
      <c r="J1149" s="533" t="str">
        <f t="shared" si="1084"/>
        <v>262816 - ENCLOSED SWITCHES AND CIRCUIT BREAKERS</v>
      </c>
      <c r="K1149" s="106" t="s">
        <v>15</v>
      </c>
      <c r="L1149" s="138" t="s">
        <v>944</v>
      </c>
      <c r="M1149" s="142">
        <v>15</v>
      </c>
      <c r="N1149" s="98" t="s">
        <v>39</v>
      </c>
      <c r="O1149" s="143">
        <v>50</v>
      </c>
      <c r="P1149" s="25">
        <f t="shared" ref="P1149:P1161" si="1085">O1149*M1149</f>
        <v>750</v>
      </c>
      <c r="Q1149" s="147"/>
      <c r="X1149" s="106" t="s">
        <v>944</v>
      </c>
      <c r="Y1149" s="138">
        <v>15</v>
      </c>
      <c r="Z1149" s="155" t="s">
        <v>39</v>
      </c>
      <c r="AA1149" s="302">
        <v>50</v>
      </c>
      <c r="AB1149" s="143">
        <v>750</v>
      </c>
      <c r="AC1149" s="143"/>
    </row>
    <row r="1150" spans="1:29" ht="15.75" hidden="1">
      <c r="A1150" s="533" t="s">
        <v>2727</v>
      </c>
      <c r="B1150" s="533">
        <v>26</v>
      </c>
      <c r="C1150" s="533" t="s">
        <v>850</v>
      </c>
      <c r="D1150" s="572" t="s">
        <v>2333</v>
      </c>
      <c r="E1150" s="571" t="str">
        <f t="shared" si="1083"/>
        <v xml:space="preserve"> ENCLOSED SWITCHES AND CIRCUIT BREAKERS</v>
      </c>
      <c r="F1150" s="533" t="str">
        <f t="shared" si="1079"/>
        <v>EL</v>
      </c>
      <c r="G1150" s="533" t="s">
        <v>2722</v>
      </c>
      <c r="H1150" s="533">
        <v>1149</v>
      </c>
      <c r="I1150" s="533" t="str">
        <f t="shared" ref="I1150:J1150" si="1086">I1148</f>
        <v>Switch Disconnectors (Disconnecting Switches)</v>
      </c>
      <c r="J1150" s="533" t="str">
        <f t="shared" si="1086"/>
        <v>Switch Disconnectors (Disconnecting Switches)</v>
      </c>
      <c r="K1150" s="233" t="s">
        <v>20</v>
      </c>
      <c r="L1150" s="632" t="s">
        <v>945</v>
      </c>
      <c r="M1150" s="234">
        <v>6</v>
      </c>
      <c r="N1150" s="236" t="s">
        <v>39</v>
      </c>
      <c r="O1150" s="143"/>
      <c r="P1150" s="25">
        <f t="shared" si="1085"/>
        <v>0</v>
      </c>
      <c r="Q1150" s="147"/>
      <c r="X1150" s="233" t="s">
        <v>945</v>
      </c>
      <c r="Y1150" s="632">
        <v>6</v>
      </c>
      <c r="Z1150" s="497" t="s">
        <v>39</v>
      </c>
      <c r="AA1150" s="467"/>
      <c r="AB1150" s="143">
        <v>0</v>
      </c>
      <c r="AC1150" s="143"/>
    </row>
    <row r="1151" spans="1:29" ht="15.75" hidden="1">
      <c r="A1151" s="533" t="s">
        <v>2727</v>
      </c>
      <c r="B1151" s="533">
        <v>26</v>
      </c>
      <c r="C1151" s="533" t="s">
        <v>850</v>
      </c>
      <c r="D1151" s="572" t="s">
        <v>2333</v>
      </c>
      <c r="E1151" s="571" t="str">
        <f t="shared" si="1083"/>
        <v xml:space="preserve"> ENCLOSED SWITCHES AND CIRCUIT BREAKERS</v>
      </c>
      <c r="F1151" s="533" t="str">
        <f t="shared" si="1079"/>
        <v>EL</v>
      </c>
      <c r="G1151" s="533" t="s">
        <v>2722</v>
      </c>
      <c r="H1151" s="533">
        <v>1150</v>
      </c>
      <c r="I1151" s="533" t="str">
        <f t="shared" ref="I1151:J1151" si="1087">I1149</f>
        <v>262816 - ENCLOSED SWITCHES AND CIRCUIT BREAKERS</v>
      </c>
      <c r="J1151" s="533" t="str">
        <f t="shared" si="1087"/>
        <v>262816 - ENCLOSED SWITCHES AND CIRCUIT BREAKERS</v>
      </c>
      <c r="K1151" s="233" t="s">
        <v>21</v>
      </c>
      <c r="L1151" s="233" t="s">
        <v>946</v>
      </c>
      <c r="M1151" s="234">
        <v>3</v>
      </c>
      <c r="N1151" s="236" t="s">
        <v>39</v>
      </c>
      <c r="O1151" s="143"/>
      <c r="P1151" s="25">
        <f t="shared" si="1085"/>
        <v>0</v>
      </c>
      <c r="Q1151" s="147"/>
      <c r="X1151" s="233" t="s">
        <v>946</v>
      </c>
      <c r="Y1151" s="233">
        <v>3</v>
      </c>
      <c r="Z1151" s="497" t="s">
        <v>39</v>
      </c>
      <c r="AA1151" s="467"/>
      <c r="AB1151" s="143">
        <v>0</v>
      </c>
      <c r="AC1151" s="143"/>
    </row>
    <row r="1152" spans="1:29" ht="16.5" hidden="1" thickBot="1">
      <c r="A1152" s="533" t="s">
        <v>2727</v>
      </c>
      <c r="B1152" s="533">
        <v>26</v>
      </c>
      <c r="C1152" s="533" t="s">
        <v>850</v>
      </c>
      <c r="D1152" s="572" t="s">
        <v>2333</v>
      </c>
      <c r="E1152" s="571" t="str">
        <f t="shared" si="1083"/>
        <v xml:space="preserve"> ENCLOSED SWITCHES AND CIRCUIT BREAKERS</v>
      </c>
      <c r="F1152" s="533" t="str">
        <f t="shared" si="1079"/>
        <v>EL</v>
      </c>
      <c r="G1152" s="533" t="s">
        <v>2722</v>
      </c>
      <c r="H1152" s="533">
        <v>1151</v>
      </c>
      <c r="I1152" s="533" t="str">
        <f t="shared" ref="I1152:J1152" si="1088">I1150</f>
        <v>Switch Disconnectors (Disconnecting Switches)</v>
      </c>
      <c r="J1152" s="533" t="str">
        <f t="shared" si="1088"/>
        <v>Switch Disconnectors (Disconnecting Switches)</v>
      </c>
      <c r="K1152" s="106" t="s">
        <v>17</v>
      </c>
      <c r="L1152" s="138" t="s">
        <v>947</v>
      </c>
      <c r="M1152" s="272">
        <v>2</v>
      </c>
      <c r="N1152" s="98" t="s">
        <v>39</v>
      </c>
      <c r="O1152" s="143">
        <v>100</v>
      </c>
      <c r="P1152" s="25">
        <f t="shared" si="1085"/>
        <v>200</v>
      </c>
      <c r="Q1152" s="147"/>
      <c r="X1152" s="106" t="s">
        <v>947</v>
      </c>
      <c r="Y1152" s="138">
        <v>2</v>
      </c>
      <c r="Z1152" s="658" t="s">
        <v>39</v>
      </c>
      <c r="AA1152" s="302">
        <v>100</v>
      </c>
      <c r="AB1152" s="143">
        <v>200</v>
      </c>
      <c r="AC1152" s="143"/>
    </row>
    <row r="1153" spans="1:29" ht="15.75" hidden="1">
      <c r="A1153" s="533" t="s">
        <v>2727</v>
      </c>
      <c r="B1153" s="533">
        <v>26</v>
      </c>
      <c r="C1153" s="533" t="s">
        <v>850</v>
      </c>
      <c r="D1153" s="572" t="s">
        <v>2333</v>
      </c>
      <c r="E1153" s="571" t="str">
        <f t="shared" si="1083"/>
        <v xml:space="preserve"> ENCLOSED SWITCHES AND CIRCUIT BREAKERS</v>
      </c>
      <c r="F1153" s="533" t="str">
        <f t="shared" si="1079"/>
        <v>EL</v>
      </c>
      <c r="G1153" s="533" t="s">
        <v>2722</v>
      </c>
      <c r="H1153" s="533">
        <v>1152</v>
      </c>
      <c r="I1153" s="533" t="str">
        <f t="shared" ref="I1153:J1153" si="1089">I1151</f>
        <v>262816 - ENCLOSED SWITCHES AND CIRCUIT BREAKERS</v>
      </c>
      <c r="J1153" s="533" t="str">
        <f t="shared" si="1089"/>
        <v>262816 - ENCLOSED SWITCHES AND CIRCUIT BREAKERS</v>
      </c>
      <c r="K1153" s="233" t="s">
        <v>48</v>
      </c>
      <c r="L1153" s="233" t="s">
        <v>948</v>
      </c>
      <c r="M1153" s="234">
        <v>3</v>
      </c>
      <c r="N1153" s="236" t="s">
        <v>39</v>
      </c>
      <c r="O1153" s="143"/>
      <c r="P1153" s="25">
        <f t="shared" si="1085"/>
        <v>0</v>
      </c>
      <c r="Q1153" s="147"/>
      <c r="X1153" s="233" t="s">
        <v>948</v>
      </c>
      <c r="Y1153" s="233">
        <v>3</v>
      </c>
      <c r="Z1153" s="497" t="s">
        <v>39</v>
      </c>
      <c r="AA1153" s="467"/>
      <c r="AB1153" s="143">
        <v>0</v>
      </c>
      <c r="AC1153" s="143"/>
    </row>
    <row r="1154" spans="1:29" ht="15.75" hidden="1">
      <c r="A1154" s="533" t="s">
        <v>2727</v>
      </c>
      <c r="B1154" s="533">
        <v>26</v>
      </c>
      <c r="C1154" s="533" t="s">
        <v>850</v>
      </c>
      <c r="D1154" s="572" t="s">
        <v>2333</v>
      </c>
      <c r="E1154" s="571" t="str">
        <f t="shared" si="1083"/>
        <v xml:space="preserve"> ENCLOSED SWITCHES AND CIRCUIT BREAKERS</v>
      </c>
      <c r="F1154" s="533" t="str">
        <f t="shared" si="1079"/>
        <v>EL</v>
      </c>
      <c r="G1154" s="533" t="s">
        <v>2722</v>
      </c>
      <c r="H1154" s="533">
        <v>1153</v>
      </c>
      <c r="I1154" s="533" t="str">
        <f t="shared" ref="I1154:J1154" si="1090">I1152</f>
        <v>Switch Disconnectors (Disconnecting Switches)</v>
      </c>
      <c r="J1154" s="533" t="str">
        <f t="shared" si="1090"/>
        <v>Switch Disconnectors (Disconnecting Switches)</v>
      </c>
      <c r="K1154" s="233" t="s">
        <v>50</v>
      </c>
      <c r="L1154" s="632" t="s">
        <v>949</v>
      </c>
      <c r="M1154" s="234">
        <v>3</v>
      </c>
      <c r="N1154" s="236" t="s">
        <v>39</v>
      </c>
      <c r="O1154" s="143"/>
      <c r="P1154" s="25">
        <f t="shared" si="1085"/>
        <v>0</v>
      </c>
      <c r="Q1154" s="147"/>
      <c r="X1154" s="233" t="s">
        <v>949</v>
      </c>
      <c r="Y1154" s="632">
        <v>3</v>
      </c>
      <c r="Z1154" s="497" t="s">
        <v>39</v>
      </c>
      <c r="AA1154" s="467"/>
      <c r="AB1154" s="143">
        <v>0</v>
      </c>
      <c r="AC1154" s="143"/>
    </row>
    <row r="1155" spans="1:29" ht="15.75" hidden="1">
      <c r="A1155" s="533" t="s">
        <v>2727</v>
      </c>
      <c r="B1155" s="533">
        <v>26</v>
      </c>
      <c r="C1155" s="533" t="s">
        <v>850</v>
      </c>
      <c r="D1155" s="572" t="s">
        <v>2333</v>
      </c>
      <c r="E1155" s="571" t="str">
        <f t="shared" si="1083"/>
        <v xml:space="preserve"> ENCLOSED SWITCHES AND CIRCUIT BREAKERS</v>
      </c>
      <c r="F1155" s="533" t="str">
        <f t="shared" si="1079"/>
        <v>EL</v>
      </c>
      <c r="G1155" s="533" t="s">
        <v>2722</v>
      </c>
      <c r="H1155" s="533">
        <v>1154</v>
      </c>
      <c r="I1155" s="533" t="str">
        <f t="shared" ref="I1155:J1155" si="1091">I1153</f>
        <v>262816 - ENCLOSED SWITCHES AND CIRCUIT BREAKERS</v>
      </c>
      <c r="J1155" s="533" t="str">
        <f t="shared" si="1091"/>
        <v>262816 - ENCLOSED SWITCHES AND CIRCUIT BREAKERS</v>
      </c>
      <c r="K1155" s="233" t="s">
        <v>76</v>
      </c>
      <c r="L1155" s="632" t="s">
        <v>950</v>
      </c>
      <c r="M1155" s="234">
        <v>1</v>
      </c>
      <c r="N1155" s="236" t="s">
        <v>39</v>
      </c>
      <c r="O1155" s="143"/>
      <c r="P1155" s="25">
        <f t="shared" si="1085"/>
        <v>0</v>
      </c>
      <c r="Q1155" s="147"/>
      <c r="X1155" s="233" t="s">
        <v>950</v>
      </c>
      <c r="Y1155" s="632">
        <v>1</v>
      </c>
      <c r="Z1155" s="497" t="s">
        <v>39</v>
      </c>
      <c r="AA1155" s="467"/>
      <c r="AB1155" s="143">
        <v>0</v>
      </c>
      <c r="AC1155" s="143"/>
    </row>
    <row r="1156" spans="1:29" ht="15.75" hidden="1">
      <c r="A1156" s="533" t="s">
        <v>2727</v>
      </c>
      <c r="B1156" s="533">
        <v>26</v>
      </c>
      <c r="C1156" s="533" t="s">
        <v>850</v>
      </c>
      <c r="D1156" s="572" t="s">
        <v>2333</v>
      </c>
      <c r="E1156" s="571" t="str">
        <f t="shared" si="1083"/>
        <v xml:space="preserve"> ENCLOSED SWITCHES AND CIRCUIT BREAKERS</v>
      </c>
      <c r="F1156" s="533" t="str">
        <f t="shared" si="1079"/>
        <v>EL</v>
      </c>
      <c r="G1156" s="533" t="s">
        <v>2722</v>
      </c>
      <c r="H1156" s="533">
        <v>1155</v>
      </c>
      <c r="I1156" s="533" t="str">
        <f t="shared" ref="I1156:J1156" si="1092">I1154</f>
        <v>Switch Disconnectors (Disconnecting Switches)</v>
      </c>
      <c r="J1156" s="533" t="str">
        <f t="shared" si="1092"/>
        <v>Switch Disconnectors (Disconnecting Switches)</v>
      </c>
      <c r="K1156" s="233" t="s">
        <v>77</v>
      </c>
      <c r="L1156" s="632" t="s">
        <v>951</v>
      </c>
      <c r="M1156" s="234">
        <v>2</v>
      </c>
      <c r="N1156" s="236" t="s">
        <v>39</v>
      </c>
      <c r="O1156" s="143"/>
      <c r="P1156" s="25">
        <f t="shared" si="1085"/>
        <v>0</v>
      </c>
      <c r="Q1156" s="147"/>
      <c r="X1156" s="233" t="s">
        <v>951</v>
      </c>
      <c r="Y1156" s="632">
        <v>2</v>
      </c>
      <c r="Z1156" s="497" t="s">
        <v>39</v>
      </c>
      <c r="AA1156" s="467"/>
      <c r="AB1156" s="143">
        <v>0</v>
      </c>
      <c r="AC1156" s="143"/>
    </row>
    <row r="1157" spans="1:29" ht="15.75" hidden="1">
      <c r="A1157" s="533" t="s">
        <v>2727</v>
      </c>
      <c r="B1157" s="533">
        <v>26</v>
      </c>
      <c r="C1157" s="533" t="s">
        <v>850</v>
      </c>
      <c r="D1157" s="572" t="s">
        <v>2333</v>
      </c>
      <c r="E1157" s="571" t="str">
        <f t="shared" si="1083"/>
        <v xml:space="preserve"> ENCLOSED SWITCHES AND CIRCUIT BREAKERS</v>
      </c>
      <c r="F1157" s="533" t="str">
        <f t="shared" si="1079"/>
        <v>EL</v>
      </c>
      <c r="G1157" s="533" t="s">
        <v>2722</v>
      </c>
      <c r="H1157" s="533">
        <v>1156</v>
      </c>
      <c r="I1157" s="533" t="str">
        <f t="shared" ref="I1157:J1157" si="1093">I1155</f>
        <v>262816 - ENCLOSED SWITCHES AND CIRCUIT BREAKERS</v>
      </c>
      <c r="J1157" s="533" t="str">
        <f t="shared" si="1093"/>
        <v>262816 - ENCLOSED SWITCHES AND CIRCUIT BREAKERS</v>
      </c>
      <c r="K1157" s="233" t="s">
        <v>78</v>
      </c>
      <c r="L1157" s="632" t="s">
        <v>952</v>
      </c>
      <c r="M1157" s="234">
        <v>1</v>
      </c>
      <c r="N1157" s="236" t="s">
        <v>39</v>
      </c>
      <c r="O1157" s="143"/>
      <c r="P1157" s="25">
        <f t="shared" si="1085"/>
        <v>0</v>
      </c>
      <c r="Q1157" s="147"/>
      <c r="X1157" s="233" t="s">
        <v>952</v>
      </c>
      <c r="Y1157" s="632">
        <v>1</v>
      </c>
      <c r="Z1157" s="497" t="s">
        <v>39</v>
      </c>
      <c r="AA1157" s="467"/>
      <c r="AB1157" s="143">
        <v>0</v>
      </c>
      <c r="AC1157" s="143"/>
    </row>
    <row r="1158" spans="1:29" ht="16.5" hidden="1" thickBot="1">
      <c r="A1158" s="533" t="s">
        <v>2727</v>
      </c>
      <c r="B1158" s="533">
        <v>26</v>
      </c>
      <c r="C1158" s="533" t="s">
        <v>850</v>
      </c>
      <c r="D1158" s="572" t="s">
        <v>2333</v>
      </c>
      <c r="E1158" s="571" t="str">
        <f t="shared" si="1083"/>
        <v xml:space="preserve"> ENCLOSED SWITCHES AND CIRCUIT BREAKERS</v>
      </c>
      <c r="F1158" s="533" t="str">
        <f t="shared" si="1079"/>
        <v>EL</v>
      </c>
      <c r="G1158" s="533" t="s">
        <v>2722</v>
      </c>
      <c r="H1158" s="533">
        <v>1157</v>
      </c>
      <c r="I1158" s="533" t="str">
        <f t="shared" ref="I1158:J1158" si="1094">I1156</f>
        <v>Switch Disconnectors (Disconnecting Switches)</v>
      </c>
      <c r="J1158" s="533" t="str">
        <f t="shared" si="1094"/>
        <v>Switch Disconnectors (Disconnecting Switches)</v>
      </c>
      <c r="K1158" s="106" t="s">
        <v>302</v>
      </c>
      <c r="L1158" s="138" t="s">
        <v>953</v>
      </c>
      <c r="M1158" s="272">
        <v>2</v>
      </c>
      <c r="N1158" s="98" t="s">
        <v>39</v>
      </c>
      <c r="O1158" s="143">
        <v>50</v>
      </c>
      <c r="P1158" s="25">
        <f t="shared" si="1085"/>
        <v>100</v>
      </c>
      <c r="Q1158" s="147"/>
      <c r="X1158" s="106" t="s">
        <v>953</v>
      </c>
      <c r="Y1158" s="138">
        <v>2</v>
      </c>
      <c r="Z1158" s="658" t="s">
        <v>39</v>
      </c>
      <c r="AA1158" s="302">
        <v>50</v>
      </c>
      <c r="AB1158" s="143">
        <v>100</v>
      </c>
      <c r="AC1158" s="143"/>
    </row>
    <row r="1159" spans="1:29" ht="15.75" hidden="1">
      <c r="A1159" s="533" t="s">
        <v>2727</v>
      </c>
      <c r="B1159" s="533">
        <v>26</v>
      </c>
      <c r="C1159" s="533" t="s">
        <v>850</v>
      </c>
      <c r="D1159" s="572" t="s">
        <v>2333</v>
      </c>
      <c r="E1159" s="571" t="str">
        <f t="shared" si="1083"/>
        <v xml:space="preserve"> ENCLOSED SWITCHES AND CIRCUIT BREAKERS</v>
      </c>
      <c r="F1159" s="533" t="str">
        <f t="shared" si="1079"/>
        <v>EL</v>
      </c>
      <c r="G1159" s="533" t="s">
        <v>2722</v>
      </c>
      <c r="H1159" s="533">
        <v>1158</v>
      </c>
      <c r="I1159" s="533" t="str">
        <f t="shared" ref="I1159:J1159" si="1095">I1157</f>
        <v>262816 - ENCLOSED SWITCHES AND CIRCUIT BREAKERS</v>
      </c>
      <c r="J1159" s="533" t="str">
        <f t="shared" si="1095"/>
        <v>262816 - ENCLOSED SWITCHES AND CIRCUIT BREAKERS</v>
      </c>
      <c r="K1159" s="233" t="s">
        <v>304</v>
      </c>
      <c r="L1159" s="632" t="s">
        <v>954</v>
      </c>
      <c r="M1159" s="234">
        <v>3</v>
      </c>
      <c r="N1159" s="236" t="s">
        <v>39</v>
      </c>
      <c r="O1159" s="143"/>
      <c r="P1159" s="25">
        <f t="shared" si="1085"/>
        <v>0</v>
      </c>
      <c r="Q1159" s="147"/>
      <c r="X1159" s="233" t="s">
        <v>954</v>
      </c>
      <c r="Y1159" s="632">
        <v>3</v>
      </c>
      <c r="Z1159" s="497" t="s">
        <v>39</v>
      </c>
      <c r="AA1159" s="467"/>
      <c r="AB1159" s="143">
        <v>0</v>
      </c>
      <c r="AC1159" s="143"/>
    </row>
    <row r="1160" spans="1:29" ht="15.75" hidden="1">
      <c r="A1160" s="533" t="s">
        <v>2727</v>
      </c>
      <c r="B1160" s="533">
        <v>26</v>
      </c>
      <c r="C1160" s="533" t="s">
        <v>850</v>
      </c>
      <c r="D1160" s="572" t="s">
        <v>2333</v>
      </c>
      <c r="E1160" s="571" t="str">
        <f t="shared" si="1083"/>
        <v xml:space="preserve"> ENCLOSED SWITCHES AND CIRCUIT BREAKERS</v>
      </c>
      <c r="F1160" s="533" t="str">
        <f t="shared" si="1079"/>
        <v>EL</v>
      </c>
      <c r="G1160" s="533" t="s">
        <v>2722</v>
      </c>
      <c r="H1160" s="533">
        <v>1159</v>
      </c>
      <c r="I1160" s="533" t="str">
        <f t="shared" ref="I1160:J1160" si="1096">I1158</f>
        <v>Switch Disconnectors (Disconnecting Switches)</v>
      </c>
      <c r="J1160" s="533" t="str">
        <f t="shared" si="1096"/>
        <v>Switch Disconnectors (Disconnecting Switches)</v>
      </c>
      <c r="K1160" s="233" t="s">
        <v>306</v>
      </c>
      <c r="L1160" s="632" t="s">
        <v>955</v>
      </c>
      <c r="M1160" s="234">
        <v>3</v>
      </c>
      <c r="N1160" s="236" t="s">
        <v>39</v>
      </c>
      <c r="O1160" s="143"/>
      <c r="P1160" s="25">
        <f t="shared" si="1085"/>
        <v>0</v>
      </c>
      <c r="Q1160" s="147"/>
      <c r="X1160" s="233" t="s">
        <v>955</v>
      </c>
      <c r="Y1160" s="632">
        <v>3</v>
      </c>
      <c r="Z1160" s="497" t="s">
        <v>39</v>
      </c>
      <c r="AA1160" s="467"/>
      <c r="AB1160" s="143">
        <v>0</v>
      </c>
      <c r="AC1160" s="143"/>
    </row>
    <row r="1161" spans="1:29" ht="15.75" hidden="1">
      <c r="A1161" s="533" t="s">
        <v>2727</v>
      </c>
      <c r="B1161" s="533">
        <v>26</v>
      </c>
      <c r="C1161" s="533" t="s">
        <v>850</v>
      </c>
      <c r="D1161" s="572" t="s">
        <v>2333</v>
      </c>
      <c r="E1161" s="571" t="str">
        <f t="shared" si="1083"/>
        <v xml:space="preserve"> ENCLOSED SWITCHES AND CIRCUIT BREAKERS</v>
      </c>
      <c r="F1161" s="533" t="str">
        <f t="shared" si="1079"/>
        <v>EL</v>
      </c>
      <c r="G1161" s="533" t="s">
        <v>2722</v>
      </c>
      <c r="H1161" s="533">
        <v>1160</v>
      </c>
      <c r="I1161" s="533" t="str">
        <f t="shared" ref="I1161:J1161" si="1097">I1159</f>
        <v>262816 - ENCLOSED SWITCHES AND CIRCUIT BREAKERS</v>
      </c>
      <c r="J1161" s="533" t="str">
        <f t="shared" si="1097"/>
        <v>262816 - ENCLOSED SWITCHES AND CIRCUIT BREAKERS</v>
      </c>
      <c r="K1161" s="233" t="s">
        <v>13</v>
      </c>
      <c r="L1161" s="632" t="s">
        <v>956</v>
      </c>
      <c r="M1161" s="234">
        <v>1</v>
      </c>
      <c r="N1161" s="236" t="s">
        <v>39</v>
      </c>
      <c r="O1161" s="143"/>
      <c r="P1161" s="25">
        <f t="shared" si="1085"/>
        <v>0</v>
      </c>
      <c r="Q1161" s="147"/>
      <c r="X1161" s="233" t="s">
        <v>956</v>
      </c>
      <c r="Y1161" s="632">
        <v>1</v>
      </c>
      <c r="Z1161" s="497" t="s">
        <v>39</v>
      </c>
      <c r="AA1161" s="467"/>
      <c r="AB1161" s="143">
        <v>0</v>
      </c>
      <c r="AC1161" s="143"/>
    </row>
    <row r="1162" spans="1:29" ht="15.75" hidden="1">
      <c r="A1162" s="533" t="s">
        <v>2727</v>
      </c>
      <c r="B1162" s="533">
        <v>26</v>
      </c>
      <c r="C1162" s="533" t="s">
        <v>850</v>
      </c>
      <c r="D1162" s="572" t="s">
        <v>2333</v>
      </c>
      <c r="E1162" s="571" t="str">
        <f t="shared" si="1083"/>
        <v xml:space="preserve"> ENCLOSED SWITCHES AND CIRCUIT BREAKERS</v>
      </c>
      <c r="F1162" s="533" t="str">
        <f t="shared" si="1079"/>
        <v>EL</v>
      </c>
      <c r="G1162" s="533" t="s">
        <v>2725</v>
      </c>
      <c r="H1162" s="533">
        <v>1161</v>
      </c>
      <c r="I1162" s="533" t="str">
        <f>L1162</f>
        <v>Switch Disconnectors with Combination Starter</v>
      </c>
      <c r="J1162" s="533" t="str">
        <f>L1162</f>
        <v>Switch Disconnectors with Combination Starter</v>
      </c>
      <c r="K1162" s="106"/>
      <c r="L1162" s="139" t="s">
        <v>957</v>
      </c>
      <c r="M1162" s="142"/>
      <c r="N1162" s="98"/>
      <c r="O1162" s="143">
        <v>0</v>
      </c>
      <c r="P1162" s="143"/>
      <c r="Q1162" s="147"/>
      <c r="X1162" s="106" t="s">
        <v>957</v>
      </c>
      <c r="Y1162" s="139"/>
      <c r="Z1162" s="155"/>
      <c r="AA1162" s="302">
        <v>0</v>
      </c>
      <c r="AB1162" s="143"/>
      <c r="AC1162" s="143"/>
    </row>
    <row r="1163" spans="1:29" ht="16.5" hidden="1" thickBot="1">
      <c r="A1163" s="533" t="s">
        <v>2727</v>
      </c>
      <c r="B1163" s="533">
        <v>26</v>
      </c>
      <c r="C1163" s="533" t="s">
        <v>850</v>
      </c>
      <c r="D1163" s="572" t="s">
        <v>2333</v>
      </c>
      <c r="E1163" s="571" t="str">
        <f t="shared" si="1083"/>
        <v xml:space="preserve"> ENCLOSED SWITCHES AND CIRCUIT BREAKERS</v>
      </c>
      <c r="F1163" s="533" t="str">
        <f t="shared" si="1079"/>
        <v>EL</v>
      </c>
      <c r="G1163" s="533" t="s">
        <v>2722</v>
      </c>
      <c r="H1163" s="533">
        <v>1162</v>
      </c>
      <c r="I1163" s="533" t="str">
        <f t="shared" ref="I1163:J1163" si="1098">I1161</f>
        <v>262816 - ENCLOSED SWITCHES AND CIRCUIT BREAKERS</v>
      </c>
      <c r="J1163" s="533" t="str">
        <f t="shared" si="1098"/>
        <v>262816 - ENCLOSED SWITCHES AND CIRCUIT BREAKERS</v>
      </c>
      <c r="K1163" s="106" t="s">
        <v>13</v>
      </c>
      <c r="L1163" s="138" t="s">
        <v>945</v>
      </c>
      <c r="M1163" s="272">
        <v>1</v>
      </c>
      <c r="N1163" s="98" t="s">
        <v>39</v>
      </c>
      <c r="O1163" s="143">
        <v>50</v>
      </c>
      <c r="P1163" s="25">
        <f t="shared" ref="P1163:P1166" si="1099">O1163*M1163</f>
        <v>50</v>
      </c>
      <c r="Q1163" s="147"/>
      <c r="X1163" s="106" t="s">
        <v>945</v>
      </c>
      <c r="Y1163" s="138">
        <v>1</v>
      </c>
      <c r="Z1163" s="658" t="s">
        <v>39</v>
      </c>
      <c r="AA1163" s="302">
        <v>50</v>
      </c>
      <c r="AB1163" s="143">
        <v>50</v>
      </c>
      <c r="AC1163" s="143"/>
    </row>
    <row r="1164" spans="1:29" ht="16.5" hidden="1" thickBot="1">
      <c r="A1164" s="533" t="s">
        <v>2727</v>
      </c>
      <c r="B1164" s="533">
        <v>26</v>
      </c>
      <c r="C1164" s="533" t="s">
        <v>850</v>
      </c>
      <c r="D1164" s="572" t="s">
        <v>2333</v>
      </c>
      <c r="E1164" s="571" t="str">
        <f t="shared" si="1083"/>
        <v xml:space="preserve"> ENCLOSED SWITCHES AND CIRCUIT BREAKERS</v>
      </c>
      <c r="F1164" s="533" t="str">
        <f t="shared" si="1079"/>
        <v>EL</v>
      </c>
      <c r="G1164" s="533" t="s">
        <v>2722</v>
      </c>
      <c r="H1164" s="533">
        <v>1163</v>
      </c>
      <c r="I1164" s="533" t="str">
        <f t="shared" ref="I1164:J1164" si="1100">I1162</f>
        <v>Switch Disconnectors with Combination Starter</v>
      </c>
      <c r="J1164" s="533" t="str">
        <f t="shared" si="1100"/>
        <v>Switch Disconnectors with Combination Starter</v>
      </c>
      <c r="K1164" s="106" t="s">
        <v>15</v>
      </c>
      <c r="L1164" s="106" t="s">
        <v>946</v>
      </c>
      <c r="M1164" s="272">
        <v>1</v>
      </c>
      <c r="N1164" s="98" t="s">
        <v>39</v>
      </c>
      <c r="O1164" s="143">
        <v>75</v>
      </c>
      <c r="P1164" s="25">
        <f t="shared" si="1099"/>
        <v>75</v>
      </c>
      <c r="Q1164" s="147"/>
      <c r="X1164" s="106" t="s">
        <v>946</v>
      </c>
      <c r="Y1164" s="106">
        <v>1</v>
      </c>
      <c r="Z1164" s="658" t="s">
        <v>39</v>
      </c>
      <c r="AA1164" s="302">
        <v>75</v>
      </c>
      <c r="AB1164" s="143">
        <v>75</v>
      </c>
      <c r="AC1164" s="143"/>
    </row>
    <row r="1165" spans="1:29" ht="16.5" hidden="1" thickBot="1">
      <c r="A1165" s="533" t="s">
        <v>2727</v>
      </c>
      <c r="B1165" s="533">
        <v>26</v>
      </c>
      <c r="C1165" s="533" t="s">
        <v>850</v>
      </c>
      <c r="D1165" s="572" t="s">
        <v>2333</v>
      </c>
      <c r="E1165" s="571" t="str">
        <f t="shared" si="1083"/>
        <v xml:space="preserve"> ENCLOSED SWITCHES AND CIRCUIT BREAKERS</v>
      </c>
      <c r="F1165" s="533" t="str">
        <f t="shared" si="1079"/>
        <v>EL</v>
      </c>
      <c r="G1165" s="533" t="s">
        <v>2722</v>
      </c>
      <c r="H1165" s="533">
        <v>1164</v>
      </c>
      <c r="I1165" s="533" t="str">
        <f t="shared" ref="I1165:J1165" si="1101">I1163</f>
        <v>262816 - ENCLOSED SWITCHES AND CIRCUIT BREAKERS</v>
      </c>
      <c r="J1165" s="533" t="str">
        <f t="shared" si="1101"/>
        <v>262816 - ENCLOSED SWITCHES AND CIRCUIT BREAKERS</v>
      </c>
      <c r="K1165" s="106" t="s">
        <v>17</v>
      </c>
      <c r="L1165" s="138" t="s">
        <v>958</v>
      </c>
      <c r="M1165" s="272">
        <v>1</v>
      </c>
      <c r="N1165" s="98" t="s">
        <v>39</v>
      </c>
      <c r="O1165" s="143">
        <v>100</v>
      </c>
      <c r="P1165" s="25">
        <f t="shared" si="1099"/>
        <v>100</v>
      </c>
      <c r="Q1165" s="147"/>
      <c r="X1165" s="106" t="s">
        <v>958</v>
      </c>
      <c r="Y1165" s="138">
        <v>1</v>
      </c>
      <c r="Z1165" s="658" t="s">
        <v>39</v>
      </c>
      <c r="AA1165" s="302">
        <v>100</v>
      </c>
      <c r="AB1165" s="143">
        <v>100</v>
      </c>
      <c r="AC1165" s="143"/>
    </row>
    <row r="1166" spans="1:29" ht="15.75" hidden="1">
      <c r="A1166" s="533" t="s">
        <v>2727</v>
      </c>
      <c r="B1166" s="533">
        <v>26</v>
      </c>
      <c r="C1166" s="533" t="s">
        <v>850</v>
      </c>
      <c r="D1166" s="572" t="s">
        <v>2333</v>
      </c>
      <c r="E1166" s="571" t="str">
        <f t="shared" si="1083"/>
        <v xml:space="preserve"> ENCLOSED SWITCHES AND CIRCUIT BREAKERS</v>
      </c>
      <c r="F1166" s="533" t="str">
        <f t="shared" si="1079"/>
        <v>EL</v>
      </c>
      <c r="G1166" s="533" t="s">
        <v>2722</v>
      </c>
      <c r="H1166" s="533">
        <v>1165</v>
      </c>
      <c r="I1166" s="533" t="str">
        <f t="shared" ref="I1166:J1166" si="1102">I1164</f>
        <v>Switch Disconnectors with Combination Starter</v>
      </c>
      <c r="J1166" s="533" t="str">
        <f t="shared" si="1102"/>
        <v>Switch Disconnectors with Combination Starter</v>
      </c>
      <c r="K1166" s="106" t="s">
        <v>19</v>
      </c>
      <c r="L1166" s="138" t="s">
        <v>959</v>
      </c>
      <c r="M1166" s="142">
        <v>1</v>
      </c>
      <c r="N1166" s="98" t="s">
        <v>39</v>
      </c>
      <c r="O1166" s="143">
        <v>75</v>
      </c>
      <c r="P1166" s="25">
        <f t="shared" si="1099"/>
        <v>75</v>
      </c>
      <c r="Q1166" s="147"/>
      <c r="X1166" s="106" t="s">
        <v>959</v>
      </c>
      <c r="Y1166" s="138">
        <v>1</v>
      </c>
      <c r="Z1166" s="155" t="s">
        <v>39</v>
      </c>
      <c r="AA1166" s="302">
        <v>75</v>
      </c>
      <c r="AB1166" s="143">
        <v>75</v>
      </c>
      <c r="AC1166" s="143"/>
    </row>
    <row r="1167" spans="1:29" ht="15.75" hidden="1">
      <c r="A1167" s="533" t="s">
        <v>2727</v>
      </c>
      <c r="B1167" s="533">
        <v>26</v>
      </c>
      <c r="C1167" s="533" t="s">
        <v>850</v>
      </c>
      <c r="D1167" s="572" t="s">
        <v>2341</v>
      </c>
      <c r="E1167" s="571" t="s">
        <v>1286</v>
      </c>
      <c r="F1167" s="533" t="str">
        <f t="shared" si="1079"/>
        <v>EL</v>
      </c>
      <c r="G1167" s="533" t="s">
        <v>2725</v>
      </c>
      <c r="H1167" s="533">
        <v>1166</v>
      </c>
      <c r="I1167" s="533" t="str">
        <f t="shared" ref="I1167:I1168" si="1103">L1167</f>
        <v>263213 - PACKAGED ENGINE GENERATORS</v>
      </c>
      <c r="J1167" s="533" t="str">
        <f t="shared" ref="J1167:J1168" si="1104">L1167</f>
        <v>263213 - PACKAGED ENGINE GENERATORS</v>
      </c>
      <c r="K1167" s="150"/>
      <c r="L1167" s="139" t="s">
        <v>960</v>
      </c>
      <c r="M1167" s="149"/>
      <c r="N1167" s="149"/>
      <c r="O1167" s="143">
        <v>0</v>
      </c>
      <c r="P1167" s="143"/>
      <c r="Q1167" s="147"/>
      <c r="X1167" s="150" t="s">
        <v>960</v>
      </c>
      <c r="Y1167" s="139"/>
      <c r="Z1167" s="390"/>
      <c r="AA1167" s="390">
        <v>0</v>
      </c>
      <c r="AB1167" s="143"/>
      <c r="AC1167" s="143"/>
    </row>
    <row r="1168" spans="1:29" ht="15.75" hidden="1">
      <c r="A1168" s="533" t="s">
        <v>2727</v>
      </c>
      <c r="B1168" s="533">
        <v>26</v>
      </c>
      <c r="C1168" s="533" t="s">
        <v>850</v>
      </c>
      <c r="D1168" s="572" t="s">
        <v>2341</v>
      </c>
      <c r="E1168" s="571" t="str">
        <f t="shared" ref="E1168:E1170" si="1105">E1167</f>
        <v xml:space="preserve"> PACKAGED ENGINE GENERATORS</v>
      </c>
      <c r="F1168" s="533" t="str">
        <f t="shared" si="1079"/>
        <v>EL</v>
      </c>
      <c r="G1168" s="533" t="s">
        <v>2725</v>
      </c>
      <c r="H1168" s="533">
        <v>1167</v>
      </c>
      <c r="I1168" s="533" t="str">
        <f t="shared" si="1103"/>
        <v>Oudooor sound proof generator, including enclosure, control panel, silencer, gas exhaust pipes, and installation of all accessories and equipment required.</v>
      </c>
      <c r="J1168" s="533" t="str">
        <f t="shared" si="1104"/>
        <v>Oudooor sound proof generator, including enclosure, control panel, silencer, gas exhaust pipes, and installation of all accessories and equipment required.</v>
      </c>
      <c r="K1168" s="150"/>
      <c r="L1168" s="139" t="s">
        <v>961</v>
      </c>
      <c r="M1168" s="149"/>
      <c r="N1168" s="149"/>
      <c r="O1168" s="143">
        <v>0</v>
      </c>
      <c r="P1168" s="143"/>
      <c r="Q1168" s="147"/>
      <c r="X1168" s="150" t="s">
        <v>961</v>
      </c>
      <c r="Y1168" s="139"/>
      <c r="Z1168" s="390"/>
      <c r="AA1168" s="390">
        <v>0</v>
      </c>
      <c r="AB1168" s="143"/>
      <c r="AC1168" s="143"/>
    </row>
    <row r="1169" spans="1:29" ht="15.75" hidden="1">
      <c r="A1169" s="533" t="s">
        <v>2727</v>
      </c>
      <c r="B1169" s="533">
        <v>26</v>
      </c>
      <c r="C1169" s="533" t="s">
        <v>850</v>
      </c>
      <c r="D1169" s="572" t="s">
        <v>2341</v>
      </c>
      <c r="E1169" s="571" t="str">
        <f t="shared" si="1105"/>
        <v xml:space="preserve"> PACKAGED ENGINE GENERATORS</v>
      </c>
      <c r="F1169" s="533" t="str">
        <f t="shared" si="1079"/>
        <v>EL</v>
      </c>
      <c r="G1169" s="533" t="s">
        <v>2722</v>
      </c>
      <c r="H1169" s="533">
        <v>1168</v>
      </c>
      <c r="I1169" s="533" t="str">
        <f t="shared" ref="I1169:J1169" si="1106">I1167</f>
        <v>263213 - PACKAGED ENGINE GENERATORS</v>
      </c>
      <c r="J1169" s="533" t="str">
        <f t="shared" si="1106"/>
        <v>263213 - PACKAGED ENGINE GENERATORS</v>
      </c>
      <c r="K1169" s="106" t="s">
        <v>20</v>
      </c>
      <c r="L1169" s="138" t="s">
        <v>962</v>
      </c>
      <c r="M1169" s="142">
        <v>1</v>
      </c>
      <c r="N1169" s="98" t="s">
        <v>39</v>
      </c>
      <c r="O1169" s="143">
        <v>36250</v>
      </c>
      <c r="P1169" s="25">
        <f t="shared" ref="P1169:P1170" si="1107">O1169*M1169</f>
        <v>36250</v>
      </c>
      <c r="Q1169" s="147"/>
      <c r="X1169" s="106" t="s">
        <v>962</v>
      </c>
      <c r="Y1169" s="138">
        <v>1</v>
      </c>
      <c r="Z1169" s="155" t="s">
        <v>39</v>
      </c>
      <c r="AA1169" s="302">
        <v>36250</v>
      </c>
      <c r="AB1169" s="143">
        <v>36250</v>
      </c>
      <c r="AC1169" s="143"/>
    </row>
    <row r="1170" spans="1:29" ht="15.75" hidden="1">
      <c r="A1170" s="533" t="s">
        <v>2727</v>
      </c>
      <c r="B1170" s="533">
        <v>26</v>
      </c>
      <c r="C1170" s="533" t="s">
        <v>850</v>
      </c>
      <c r="D1170" s="572" t="s">
        <v>2341</v>
      </c>
      <c r="E1170" s="571" t="str">
        <f t="shared" si="1105"/>
        <v xml:space="preserve"> PACKAGED ENGINE GENERATORS</v>
      </c>
      <c r="F1170" s="533" t="str">
        <f t="shared" si="1079"/>
        <v>EL</v>
      </c>
      <c r="G1170" s="533" t="s">
        <v>2722</v>
      </c>
      <c r="H1170" s="533">
        <v>1169</v>
      </c>
      <c r="I1170" s="533" t="str">
        <f t="shared" ref="I1170:J1170" si="1108">I1168</f>
        <v>Oudooor sound proof generator, including enclosure, control panel, silencer, gas exhaust pipes, and installation of all accessories and equipment required.</v>
      </c>
      <c r="J1170" s="533" t="str">
        <f t="shared" si="1108"/>
        <v>Oudooor sound proof generator, including enclosure, control panel, silencer, gas exhaust pipes, and installation of all accessories and equipment required.</v>
      </c>
      <c r="K1170" s="106" t="s">
        <v>21</v>
      </c>
      <c r="L1170" s="138" t="s">
        <v>963</v>
      </c>
      <c r="M1170" s="142">
        <v>1</v>
      </c>
      <c r="N1170" s="98" t="s">
        <v>39</v>
      </c>
      <c r="O1170" s="143">
        <v>750</v>
      </c>
      <c r="P1170" s="25">
        <f t="shared" si="1107"/>
        <v>750</v>
      </c>
      <c r="Q1170" s="147"/>
      <c r="X1170" s="106" t="s">
        <v>963</v>
      </c>
      <c r="Y1170" s="138">
        <v>1</v>
      </c>
      <c r="Z1170" s="155" t="s">
        <v>39</v>
      </c>
      <c r="AA1170" s="302">
        <v>750</v>
      </c>
      <c r="AB1170" s="143">
        <v>750</v>
      </c>
      <c r="AC1170" s="143"/>
    </row>
    <row r="1171" spans="1:29" ht="15.75" hidden="1">
      <c r="A1171" s="533" t="s">
        <v>2727</v>
      </c>
      <c r="B1171" s="533">
        <v>26</v>
      </c>
      <c r="C1171" s="533" t="s">
        <v>850</v>
      </c>
      <c r="D1171" s="572" t="s">
        <v>2351</v>
      </c>
      <c r="E1171" s="571" t="s">
        <v>1287</v>
      </c>
      <c r="F1171" s="533" t="str">
        <f t="shared" si="1079"/>
        <v>EL</v>
      </c>
      <c r="G1171" s="533" t="s">
        <v>2725</v>
      </c>
      <c r="H1171" s="533">
        <v>1170</v>
      </c>
      <c r="I1171" s="533" t="str">
        <f t="shared" ref="I1171:I1174" si="1109">L1171</f>
        <v xml:space="preserve">263353 - STATIC UNINTERRUPTIBLE POWER SUPPLY </v>
      </c>
      <c r="J1171" s="533" t="str">
        <f t="shared" ref="J1171:J1174" si="1110">L1171</f>
        <v xml:space="preserve">263353 - STATIC UNINTERRUPTIBLE POWER SUPPLY </v>
      </c>
      <c r="K1171" s="150"/>
      <c r="L1171" s="139" t="s">
        <v>964</v>
      </c>
      <c r="M1171" s="149"/>
      <c r="N1171" s="98"/>
      <c r="O1171" s="143">
        <v>0</v>
      </c>
      <c r="P1171" s="143"/>
      <c r="Q1171" s="147"/>
      <c r="X1171" s="150" t="s">
        <v>964</v>
      </c>
      <c r="Y1171" s="139"/>
      <c r="Z1171" s="390"/>
      <c r="AA1171" s="302">
        <v>0</v>
      </c>
      <c r="AB1171" s="143"/>
      <c r="AC1171" s="143"/>
    </row>
    <row r="1172" spans="1:29" ht="15.75" hidden="1">
      <c r="A1172" s="533" t="s">
        <v>2727</v>
      </c>
      <c r="B1172" s="533">
        <v>26</v>
      </c>
      <c r="C1172" s="533" t="s">
        <v>850</v>
      </c>
      <c r="D1172" s="572" t="s">
        <v>2351</v>
      </c>
      <c r="E1172" s="571" t="str">
        <f t="shared" ref="E1172:E1175" si="1111">E1171</f>
        <v xml:space="preserve"> STATIC UNINTERRUPTIBLE POWER SUPPLY </v>
      </c>
      <c r="F1172" s="533" t="str">
        <f t="shared" si="1079"/>
        <v>EL</v>
      </c>
      <c r="G1172" s="533" t="s">
        <v>2725</v>
      </c>
      <c r="H1172" s="533">
        <v>1171</v>
      </c>
      <c r="I1172" s="533" t="str">
        <f t="shared" si="1109"/>
        <v>UPS system complete, including</v>
      </c>
      <c r="J1172" s="533" t="str">
        <f t="shared" si="1110"/>
        <v>UPS system complete, including</v>
      </c>
      <c r="K1172" s="106"/>
      <c r="L1172" s="139" t="s">
        <v>965</v>
      </c>
      <c r="M1172" s="149"/>
      <c r="N1172" s="98"/>
      <c r="O1172" s="143">
        <v>0</v>
      </c>
      <c r="P1172" s="143"/>
      <c r="Q1172" s="147"/>
      <c r="X1172" s="106" t="s">
        <v>965</v>
      </c>
      <c r="Y1172" s="139"/>
      <c r="Z1172" s="390"/>
      <c r="AA1172" s="302">
        <v>0</v>
      </c>
      <c r="AB1172" s="143"/>
      <c r="AC1172" s="143"/>
    </row>
    <row r="1173" spans="1:29" ht="15.75" hidden="1">
      <c r="A1173" s="533" t="s">
        <v>2727</v>
      </c>
      <c r="B1173" s="533">
        <v>26</v>
      </c>
      <c r="C1173" s="533" t="s">
        <v>850</v>
      </c>
      <c r="D1173" s="572" t="s">
        <v>2351</v>
      </c>
      <c r="E1173" s="571" t="str">
        <f t="shared" si="1111"/>
        <v xml:space="preserve"> STATIC UNINTERRUPTIBLE POWER SUPPLY </v>
      </c>
      <c r="F1173" s="533" t="str">
        <f t="shared" si="1079"/>
        <v>EL</v>
      </c>
      <c r="G1173" s="533" t="s">
        <v>2725</v>
      </c>
      <c r="H1173" s="533">
        <v>1172</v>
      </c>
      <c r="I1173" s="533" t="str">
        <f t="shared" si="1109"/>
        <v>battery, charger, inverter, transfer</v>
      </c>
      <c r="J1173" s="533" t="str">
        <f t="shared" si="1110"/>
        <v>battery, charger, inverter, transfer</v>
      </c>
      <c r="K1173" s="106"/>
      <c r="L1173" s="139" t="s">
        <v>966</v>
      </c>
      <c r="M1173" s="149"/>
      <c r="N1173" s="98"/>
      <c r="O1173" s="143">
        <v>0</v>
      </c>
      <c r="P1173" s="143"/>
      <c r="Q1173" s="147"/>
      <c r="X1173" s="106" t="s">
        <v>966</v>
      </c>
      <c r="Y1173" s="139"/>
      <c r="Z1173" s="390"/>
      <c r="AA1173" s="302">
        <v>0</v>
      </c>
      <c r="AB1173" s="143"/>
      <c r="AC1173" s="143"/>
    </row>
    <row r="1174" spans="1:29" ht="15.75" hidden="1">
      <c r="A1174" s="533" t="s">
        <v>2727</v>
      </c>
      <c r="B1174" s="533">
        <v>26</v>
      </c>
      <c r="C1174" s="533" t="s">
        <v>850</v>
      </c>
      <c r="D1174" s="572" t="s">
        <v>2351</v>
      </c>
      <c r="E1174" s="571" t="str">
        <f t="shared" si="1111"/>
        <v xml:space="preserve"> STATIC UNINTERRUPTIBLE POWER SUPPLY </v>
      </c>
      <c r="F1174" s="533" t="str">
        <f t="shared" si="1079"/>
        <v>EL</v>
      </c>
      <c r="G1174" s="533" t="s">
        <v>2725</v>
      </c>
      <c r="H1174" s="533">
        <v>1173</v>
      </c>
      <c r="I1174" s="533" t="str">
        <f t="shared" si="1109"/>
        <v xml:space="preserve">switch and manual by pass switch  </v>
      </c>
      <c r="J1174" s="533" t="str">
        <f t="shared" si="1110"/>
        <v xml:space="preserve">switch and manual by pass switch  </v>
      </c>
      <c r="K1174" s="106"/>
      <c r="L1174" s="139" t="s">
        <v>967</v>
      </c>
      <c r="M1174" s="149"/>
      <c r="N1174" s="98"/>
      <c r="O1174" s="143">
        <v>0</v>
      </c>
      <c r="P1174" s="143"/>
      <c r="Q1174" s="147"/>
      <c r="X1174" s="106" t="s">
        <v>967</v>
      </c>
      <c r="Y1174" s="139"/>
      <c r="Z1174" s="390"/>
      <c r="AA1174" s="302">
        <v>0</v>
      </c>
      <c r="AB1174" s="143"/>
      <c r="AC1174" s="143"/>
    </row>
    <row r="1175" spans="1:29" ht="15.75" hidden="1">
      <c r="A1175" s="533" t="s">
        <v>2727</v>
      </c>
      <c r="B1175" s="533">
        <v>26</v>
      </c>
      <c r="C1175" s="533" t="s">
        <v>850</v>
      </c>
      <c r="D1175" s="572" t="s">
        <v>2351</v>
      </c>
      <c r="E1175" s="571" t="str">
        <f t="shared" si="1111"/>
        <v xml:space="preserve"> STATIC UNINTERRUPTIBLE POWER SUPPLY </v>
      </c>
      <c r="F1175" s="533" t="str">
        <f t="shared" si="1079"/>
        <v>EL</v>
      </c>
      <c r="G1175" s="533" t="s">
        <v>2722</v>
      </c>
      <c r="H1175" s="533">
        <v>1174</v>
      </c>
      <c r="I1175" s="533" t="str">
        <f>I1173</f>
        <v>battery, charger, inverter, transfer</v>
      </c>
      <c r="J1175" s="533" t="str">
        <f>J1173</f>
        <v>battery, charger, inverter, transfer</v>
      </c>
      <c r="K1175" s="138" t="s">
        <v>45</v>
      </c>
      <c r="L1175" s="138" t="s">
        <v>968</v>
      </c>
      <c r="M1175" s="142">
        <v>1</v>
      </c>
      <c r="N1175" s="98" t="s">
        <v>39</v>
      </c>
      <c r="O1175" s="143">
        <v>10000</v>
      </c>
      <c r="P1175" s="25">
        <f>O1175*M1175</f>
        <v>10000</v>
      </c>
      <c r="Q1175" s="147"/>
      <c r="X1175" s="138" t="s">
        <v>968</v>
      </c>
      <c r="Y1175" s="138">
        <v>1</v>
      </c>
      <c r="Z1175" s="155" t="s">
        <v>39</v>
      </c>
      <c r="AA1175" s="302">
        <v>10000</v>
      </c>
      <c r="AB1175" s="143">
        <v>10000</v>
      </c>
      <c r="AC1175" s="143"/>
    </row>
    <row r="1176" spans="1:29" ht="15.75" hidden="1">
      <c r="A1176" s="533" t="s">
        <v>2727</v>
      </c>
      <c r="B1176" s="533">
        <v>26</v>
      </c>
      <c r="C1176" s="533" t="s">
        <v>850</v>
      </c>
      <c r="D1176" s="572" t="s">
        <v>2355</v>
      </c>
      <c r="E1176" s="571" t="s">
        <v>1288</v>
      </c>
      <c r="F1176" s="533" t="str">
        <f t="shared" si="1079"/>
        <v>EL</v>
      </c>
      <c r="G1176" s="533" t="s">
        <v>2725</v>
      </c>
      <c r="H1176" s="533">
        <v>1175</v>
      </c>
      <c r="I1176" s="533" t="str">
        <f t="shared" ref="I1176:I1177" si="1112">L1176</f>
        <v>263600 - TRANSFER SWITCHES</v>
      </c>
      <c r="J1176" s="533" t="str">
        <f t="shared" ref="J1176:J1177" si="1113">L1176</f>
        <v>263600 - TRANSFER SWITCHES</v>
      </c>
      <c r="K1176" s="150"/>
      <c r="L1176" s="139" t="s">
        <v>969</v>
      </c>
      <c r="M1176" s="149"/>
      <c r="N1176" s="149"/>
      <c r="O1176" s="143">
        <v>0</v>
      </c>
      <c r="P1176" s="143"/>
      <c r="Q1176" s="147"/>
      <c r="X1176" s="150" t="s">
        <v>969</v>
      </c>
      <c r="Y1176" s="139"/>
      <c r="Z1176" s="390"/>
      <c r="AA1176" s="390">
        <v>0</v>
      </c>
      <c r="AB1176" s="143"/>
      <c r="AC1176" s="143"/>
    </row>
    <row r="1177" spans="1:29" ht="15.75" hidden="1">
      <c r="A1177" s="533" t="s">
        <v>2727</v>
      </c>
      <c r="B1177" s="533">
        <v>26</v>
      </c>
      <c r="C1177" s="533" t="s">
        <v>850</v>
      </c>
      <c r="D1177" s="572" t="s">
        <v>2355</v>
      </c>
      <c r="E1177" s="571" t="str">
        <f t="shared" ref="E1177:E1178" si="1114">E1176</f>
        <v xml:space="preserve"> TRANSFER SWITCHES</v>
      </c>
      <c r="F1177" s="533" t="str">
        <f t="shared" si="1079"/>
        <v>EL</v>
      </c>
      <c r="G1177" s="533" t="s">
        <v>2725</v>
      </c>
      <c r="H1177" s="533">
        <v>1176</v>
      </c>
      <c r="I1177" s="533" t="str">
        <f t="shared" si="1112"/>
        <v>Automatic transfer switch</v>
      </c>
      <c r="J1177" s="533" t="str">
        <f t="shared" si="1113"/>
        <v>Automatic transfer switch</v>
      </c>
      <c r="K1177" s="150"/>
      <c r="L1177" s="139" t="s">
        <v>970</v>
      </c>
      <c r="M1177" s="149"/>
      <c r="N1177" s="149"/>
      <c r="O1177" s="143">
        <v>0</v>
      </c>
      <c r="P1177" s="143"/>
      <c r="Q1177" s="147"/>
      <c r="X1177" s="150" t="s">
        <v>970</v>
      </c>
      <c r="Y1177" s="139"/>
      <c r="Z1177" s="390"/>
      <c r="AA1177" s="390">
        <v>0</v>
      </c>
      <c r="AB1177" s="143"/>
      <c r="AC1177" s="143"/>
    </row>
    <row r="1178" spans="1:29" ht="15.75" hidden="1">
      <c r="A1178" s="533" t="s">
        <v>2727</v>
      </c>
      <c r="B1178" s="533">
        <v>26</v>
      </c>
      <c r="C1178" s="533" t="s">
        <v>850</v>
      </c>
      <c r="D1178" s="572" t="s">
        <v>2355</v>
      </c>
      <c r="E1178" s="571" t="str">
        <f t="shared" si="1114"/>
        <v xml:space="preserve"> TRANSFER SWITCHES</v>
      </c>
      <c r="F1178" s="533" t="str">
        <f t="shared" si="1079"/>
        <v>EL</v>
      </c>
      <c r="G1178" s="533" t="s">
        <v>2722</v>
      </c>
      <c r="H1178" s="533">
        <v>1177</v>
      </c>
      <c r="I1178" s="533" t="str">
        <f>I1176</f>
        <v>263600 - TRANSFER SWITCHES</v>
      </c>
      <c r="J1178" s="533" t="str">
        <f>J1176</f>
        <v>263600 - TRANSFER SWITCHES</v>
      </c>
      <c r="K1178" s="106" t="s">
        <v>13</v>
      </c>
      <c r="L1178" s="138" t="s">
        <v>971</v>
      </c>
      <c r="M1178" s="142">
        <v>1</v>
      </c>
      <c r="N1178" s="98" t="s">
        <v>39</v>
      </c>
      <c r="O1178" s="143">
        <v>1375</v>
      </c>
      <c r="P1178" s="25">
        <f>O1178*M1178</f>
        <v>1375</v>
      </c>
      <c r="Q1178" s="147"/>
      <c r="X1178" s="106" t="s">
        <v>971</v>
      </c>
      <c r="Y1178" s="138">
        <v>1</v>
      </c>
      <c r="Z1178" s="155" t="s">
        <v>39</v>
      </c>
      <c r="AA1178" s="302">
        <v>1375</v>
      </c>
      <c r="AB1178" s="143">
        <v>1375</v>
      </c>
      <c r="AC1178" s="143"/>
    </row>
    <row r="1179" spans="1:29" ht="15.75" hidden="1">
      <c r="A1179" s="533" t="s">
        <v>2727</v>
      </c>
      <c r="B1179" s="533">
        <v>26</v>
      </c>
      <c r="C1179" s="533" t="s">
        <v>850</v>
      </c>
      <c r="D1179" s="572" t="s">
        <v>2359</v>
      </c>
      <c r="E1179" s="571" t="s">
        <v>1289</v>
      </c>
      <c r="F1179" s="533" t="str">
        <f t="shared" si="1079"/>
        <v>EL</v>
      </c>
      <c r="G1179" s="533" t="s">
        <v>2725</v>
      </c>
      <c r="H1179" s="533">
        <v>1178</v>
      </c>
      <c r="I1179" s="533" t="str">
        <f>L1179</f>
        <v>264113 - LIGHTNING PROTECTION FOR STRUCTURES</v>
      </c>
      <c r="J1179" s="533" t="str">
        <f>L1179</f>
        <v>264113 - LIGHTNING PROTECTION FOR STRUCTURES</v>
      </c>
      <c r="K1179" s="148"/>
      <c r="L1179" s="139" t="s">
        <v>972</v>
      </c>
      <c r="M1179" s="142"/>
      <c r="N1179" s="152"/>
      <c r="O1179" s="143">
        <v>0</v>
      </c>
      <c r="P1179" s="143"/>
      <c r="Q1179" s="147"/>
      <c r="X1179" s="148" t="s">
        <v>972</v>
      </c>
      <c r="Y1179" s="139"/>
      <c r="Z1179" s="155"/>
      <c r="AA1179" s="391">
        <v>0</v>
      </c>
      <c r="AB1179" s="143"/>
      <c r="AC1179" s="143"/>
    </row>
    <row r="1180" spans="1:29" ht="15.75" hidden="1">
      <c r="A1180" s="533" t="s">
        <v>2727</v>
      </c>
      <c r="B1180" s="533">
        <v>26</v>
      </c>
      <c r="C1180" s="533" t="s">
        <v>850</v>
      </c>
      <c r="D1180" s="572" t="s">
        <v>2359</v>
      </c>
      <c r="E1180" s="571" t="str">
        <f>E1179</f>
        <v xml:space="preserve"> LIGHTNING PROTECTION FOR STRUCTURES</v>
      </c>
      <c r="F1180" s="533" t="str">
        <f t="shared" si="1079"/>
        <v>EL</v>
      </c>
      <c r="G1180" s="533" t="s">
        <v>2722</v>
      </c>
      <c r="H1180" s="533">
        <v>1179</v>
      </c>
      <c r="I1180" s="533" t="str">
        <f>I1178</f>
        <v>263600 - TRANSFER SWITCHES</v>
      </c>
      <c r="J1180" s="533" t="str">
        <f>J1178</f>
        <v>263600 - TRANSFER SWITCHES</v>
      </c>
      <c r="K1180" s="106" t="s">
        <v>15</v>
      </c>
      <c r="L1180" s="138" t="s">
        <v>973</v>
      </c>
      <c r="M1180" s="142">
        <v>1</v>
      </c>
      <c r="N1180" s="98" t="s">
        <v>2</v>
      </c>
      <c r="O1180" s="143">
        <v>8750</v>
      </c>
      <c r="P1180" s="25">
        <f>O1180*M1180</f>
        <v>8750</v>
      </c>
      <c r="Q1180" s="147"/>
      <c r="X1180" s="106" t="s">
        <v>973</v>
      </c>
      <c r="Y1180" s="138"/>
      <c r="Z1180" s="155" t="s">
        <v>2</v>
      </c>
      <c r="AA1180" s="302">
        <v>8750</v>
      </c>
      <c r="AB1180" s="143">
        <v>8750</v>
      </c>
      <c r="AC1180" s="143"/>
    </row>
    <row r="1181" spans="1:29" ht="15.75" hidden="1">
      <c r="A1181" s="533" t="s">
        <v>2727</v>
      </c>
      <c r="B1181" s="533">
        <v>26</v>
      </c>
      <c r="C1181" s="533" t="s">
        <v>850</v>
      </c>
      <c r="D1181" s="572" t="s">
        <v>2367</v>
      </c>
      <c r="E1181" s="571" t="s">
        <v>1290</v>
      </c>
      <c r="F1181" s="533" t="str">
        <f t="shared" si="1079"/>
        <v>EL</v>
      </c>
      <c r="G1181" s="533" t="s">
        <v>2725</v>
      </c>
      <c r="H1181" s="533">
        <v>1180</v>
      </c>
      <c r="I1181" s="533" t="str">
        <f t="shared" ref="I1181:I1182" si="1115">L1181</f>
        <v xml:space="preserve">265100 - INTERIOR LIGHTING </v>
      </c>
      <c r="J1181" s="533" t="str">
        <f t="shared" ref="J1181:J1182" si="1116">L1181</f>
        <v xml:space="preserve">265100 - INTERIOR LIGHTING </v>
      </c>
      <c r="K1181" s="106"/>
      <c r="L1181" s="139" t="s">
        <v>974</v>
      </c>
      <c r="M1181" s="142"/>
      <c r="N1181" s="98"/>
      <c r="O1181" s="143">
        <v>0</v>
      </c>
      <c r="P1181" s="143"/>
      <c r="Q1181" s="147"/>
      <c r="X1181" s="106" t="s">
        <v>974</v>
      </c>
      <c r="Y1181" s="139"/>
      <c r="Z1181" s="155"/>
      <c r="AA1181" s="302">
        <v>0</v>
      </c>
      <c r="AB1181" s="143"/>
      <c r="AC1181" s="143"/>
    </row>
    <row r="1182" spans="1:29" ht="15.75" hidden="1">
      <c r="A1182" s="533" t="s">
        <v>2727</v>
      </c>
      <c r="B1182" s="533">
        <v>26</v>
      </c>
      <c r="C1182" s="533" t="s">
        <v>850</v>
      </c>
      <c r="D1182" s="572" t="s">
        <v>2367</v>
      </c>
      <c r="E1182" s="571" t="str">
        <f t="shared" ref="E1182:E1203" si="1117">E1181</f>
        <v xml:space="preserve"> INTERIOR LIGHTING </v>
      </c>
      <c r="F1182" s="533" t="str">
        <f t="shared" si="1079"/>
        <v>EL</v>
      </c>
      <c r="G1182" s="533" t="s">
        <v>2725</v>
      </c>
      <c r="H1182" s="533">
        <v>1181</v>
      </c>
      <c r="I1182" s="533" t="str">
        <f t="shared" si="1115"/>
        <v>Lighting Fixtures</v>
      </c>
      <c r="J1182" s="533" t="str">
        <f t="shared" si="1116"/>
        <v>Lighting Fixtures</v>
      </c>
      <c r="K1182" s="106"/>
      <c r="L1182" s="139" t="s">
        <v>975</v>
      </c>
      <c r="M1182" s="142"/>
      <c r="N1182" s="98"/>
      <c r="O1182" s="143">
        <v>0</v>
      </c>
      <c r="P1182" s="143"/>
      <c r="Q1182" s="147"/>
      <c r="X1182" s="106" t="s">
        <v>975</v>
      </c>
      <c r="Y1182" s="139"/>
      <c r="Z1182" s="155"/>
      <c r="AA1182" s="302">
        <v>0</v>
      </c>
      <c r="AB1182" s="143"/>
      <c r="AC1182" s="143"/>
    </row>
    <row r="1183" spans="1:29" ht="15.75" hidden="1">
      <c r="A1183" s="533" t="s">
        <v>2727</v>
      </c>
      <c r="B1183" s="533">
        <v>26</v>
      </c>
      <c r="C1183" s="533" t="s">
        <v>850</v>
      </c>
      <c r="D1183" s="572" t="s">
        <v>2367</v>
      </c>
      <c r="E1183" s="571" t="str">
        <f t="shared" si="1117"/>
        <v xml:space="preserve"> INTERIOR LIGHTING </v>
      </c>
      <c r="F1183" s="533" t="str">
        <f t="shared" si="1079"/>
        <v>EL</v>
      </c>
      <c r="G1183" s="533" t="s">
        <v>2722</v>
      </c>
      <c r="H1183" s="533">
        <v>1182</v>
      </c>
      <c r="I1183" s="533" t="str">
        <f t="shared" ref="I1183:J1183" si="1118">I1181</f>
        <v xml:space="preserve">265100 - INTERIOR LIGHTING </v>
      </c>
      <c r="J1183" s="533" t="str">
        <f t="shared" si="1118"/>
        <v xml:space="preserve">265100 - INTERIOR LIGHTING </v>
      </c>
      <c r="K1183" s="106" t="s">
        <v>17</v>
      </c>
      <c r="L1183" s="138" t="s">
        <v>976</v>
      </c>
      <c r="M1183" s="237">
        <v>2</v>
      </c>
      <c r="N1183" s="98" t="s">
        <v>39</v>
      </c>
      <c r="O1183" s="143">
        <v>85</v>
      </c>
      <c r="P1183" s="25">
        <f t="shared" ref="P1183:P1202" si="1119">O1183*M1183</f>
        <v>170</v>
      </c>
      <c r="Q1183" s="147"/>
      <c r="X1183" s="106" t="s">
        <v>976</v>
      </c>
      <c r="Y1183" s="138">
        <v>2</v>
      </c>
      <c r="Z1183" s="498" t="s">
        <v>39</v>
      </c>
      <c r="AA1183" s="302">
        <v>85</v>
      </c>
      <c r="AB1183" s="143">
        <v>170</v>
      </c>
      <c r="AC1183" s="143"/>
    </row>
    <row r="1184" spans="1:29" ht="15.75" hidden="1">
      <c r="A1184" s="533" t="s">
        <v>2727</v>
      </c>
      <c r="B1184" s="533">
        <v>26</v>
      </c>
      <c r="C1184" s="533" t="s">
        <v>850</v>
      </c>
      <c r="D1184" s="572" t="s">
        <v>2367</v>
      </c>
      <c r="E1184" s="571" t="str">
        <f t="shared" si="1117"/>
        <v xml:space="preserve"> INTERIOR LIGHTING </v>
      </c>
      <c r="F1184" s="533" t="str">
        <f t="shared" si="1079"/>
        <v>EL</v>
      </c>
      <c r="G1184" s="533" t="s">
        <v>2722</v>
      </c>
      <c r="H1184" s="533">
        <v>1183</v>
      </c>
      <c r="I1184" s="533" t="str">
        <f t="shared" ref="I1184:J1184" si="1120">I1182</f>
        <v>Lighting Fixtures</v>
      </c>
      <c r="J1184" s="533" t="str">
        <f t="shared" si="1120"/>
        <v>Lighting Fixtures</v>
      </c>
      <c r="K1184" s="106" t="s">
        <v>19</v>
      </c>
      <c r="L1184" s="138" t="s">
        <v>977</v>
      </c>
      <c r="M1184" s="232">
        <v>8</v>
      </c>
      <c r="N1184" s="98" t="s">
        <v>39</v>
      </c>
      <c r="O1184" s="143">
        <v>60</v>
      </c>
      <c r="P1184" s="25">
        <f t="shared" si="1119"/>
        <v>480</v>
      </c>
      <c r="Q1184" s="147"/>
      <c r="X1184" s="106" t="s">
        <v>977</v>
      </c>
      <c r="Y1184" s="138">
        <v>8</v>
      </c>
      <c r="Z1184" s="499" t="s">
        <v>39</v>
      </c>
      <c r="AA1184" s="302">
        <v>60</v>
      </c>
      <c r="AB1184" s="143">
        <v>480</v>
      </c>
      <c r="AC1184" s="143"/>
    </row>
    <row r="1185" spans="1:29" ht="16.5" hidden="1" thickBot="1">
      <c r="A1185" s="533" t="s">
        <v>2727</v>
      </c>
      <c r="B1185" s="533">
        <v>26</v>
      </c>
      <c r="C1185" s="533" t="s">
        <v>850</v>
      </c>
      <c r="D1185" s="572" t="s">
        <v>2367</v>
      </c>
      <c r="E1185" s="571" t="str">
        <f t="shared" si="1117"/>
        <v xml:space="preserve"> INTERIOR LIGHTING </v>
      </c>
      <c r="F1185" s="533" t="str">
        <f t="shared" si="1079"/>
        <v>EL</v>
      </c>
      <c r="G1185" s="533" t="s">
        <v>2722</v>
      </c>
      <c r="H1185" s="533">
        <v>1184</v>
      </c>
      <c r="I1185" s="533" t="str">
        <f t="shared" ref="I1185:J1185" si="1121">I1183</f>
        <v xml:space="preserve">265100 - INTERIOR LIGHTING </v>
      </c>
      <c r="J1185" s="533" t="str">
        <f t="shared" si="1121"/>
        <v xml:space="preserve">265100 - INTERIOR LIGHTING </v>
      </c>
      <c r="K1185" s="106" t="s">
        <v>20</v>
      </c>
      <c r="L1185" s="138" t="s">
        <v>978</v>
      </c>
      <c r="M1185" s="238">
        <v>23</v>
      </c>
      <c r="N1185" s="98" t="s">
        <v>39</v>
      </c>
      <c r="O1185" s="143">
        <v>85</v>
      </c>
      <c r="P1185" s="25">
        <f t="shared" si="1119"/>
        <v>1955</v>
      </c>
      <c r="Q1185" s="147"/>
      <c r="X1185" s="106" t="s">
        <v>978</v>
      </c>
      <c r="Y1185" s="138">
        <v>23</v>
      </c>
      <c r="Z1185" s="500" t="s">
        <v>39</v>
      </c>
      <c r="AA1185" s="302">
        <v>85</v>
      </c>
      <c r="AB1185" s="143">
        <v>1955</v>
      </c>
      <c r="AC1185" s="143"/>
    </row>
    <row r="1186" spans="1:29" ht="15.75" hidden="1">
      <c r="A1186" s="533" t="s">
        <v>2727</v>
      </c>
      <c r="B1186" s="533">
        <v>26</v>
      </c>
      <c r="C1186" s="533" t="s">
        <v>850</v>
      </c>
      <c r="D1186" s="572" t="s">
        <v>2367</v>
      </c>
      <c r="E1186" s="571" t="str">
        <f t="shared" si="1117"/>
        <v xml:space="preserve"> INTERIOR LIGHTING </v>
      </c>
      <c r="F1186" s="533" t="str">
        <f t="shared" si="1079"/>
        <v>EL</v>
      </c>
      <c r="G1186" s="533" t="s">
        <v>2722</v>
      </c>
      <c r="H1186" s="533">
        <v>1185</v>
      </c>
      <c r="I1186" s="533" t="str">
        <f t="shared" ref="I1186:J1186" si="1122">I1184</f>
        <v>Lighting Fixtures</v>
      </c>
      <c r="J1186" s="533" t="str">
        <f t="shared" si="1122"/>
        <v>Lighting Fixtures</v>
      </c>
      <c r="K1186" s="233" t="s">
        <v>21</v>
      </c>
      <c r="L1186" s="632" t="s">
        <v>979</v>
      </c>
      <c r="M1186" s="234">
        <v>3</v>
      </c>
      <c r="N1186" s="236" t="s">
        <v>39</v>
      </c>
      <c r="O1186" s="143"/>
      <c r="P1186" s="25">
        <f t="shared" si="1119"/>
        <v>0</v>
      </c>
      <c r="Q1186" s="147"/>
      <c r="X1186" s="233" t="s">
        <v>979</v>
      </c>
      <c r="Y1186" s="632">
        <v>3</v>
      </c>
      <c r="Z1186" s="497" t="s">
        <v>39</v>
      </c>
      <c r="AA1186" s="467"/>
      <c r="AB1186" s="143">
        <v>0</v>
      </c>
      <c r="AC1186" s="143"/>
    </row>
    <row r="1187" spans="1:29" ht="15.75" hidden="1">
      <c r="A1187" s="533" t="s">
        <v>2727</v>
      </c>
      <c r="B1187" s="533">
        <v>26</v>
      </c>
      <c r="C1187" s="533" t="s">
        <v>850</v>
      </c>
      <c r="D1187" s="572" t="s">
        <v>2367</v>
      </c>
      <c r="E1187" s="571" t="str">
        <f t="shared" si="1117"/>
        <v xml:space="preserve"> INTERIOR LIGHTING </v>
      </c>
      <c r="F1187" s="533" t="str">
        <f t="shared" si="1079"/>
        <v>EL</v>
      </c>
      <c r="G1187" s="533" t="s">
        <v>2722</v>
      </c>
      <c r="H1187" s="533">
        <v>1186</v>
      </c>
      <c r="I1187" s="533" t="str">
        <f t="shared" ref="I1187:J1187" si="1123">I1185</f>
        <v xml:space="preserve">265100 - INTERIOR LIGHTING </v>
      </c>
      <c r="J1187" s="533" t="str">
        <f t="shared" si="1123"/>
        <v xml:space="preserve">265100 - INTERIOR LIGHTING </v>
      </c>
      <c r="K1187" s="233" t="s">
        <v>45</v>
      </c>
      <c r="L1187" s="632" t="s">
        <v>980</v>
      </c>
      <c r="M1187" s="234">
        <v>3</v>
      </c>
      <c r="N1187" s="236" t="s">
        <v>39</v>
      </c>
      <c r="O1187" s="143"/>
      <c r="P1187" s="25">
        <f t="shared" si="1119"/>
        <v>0</v>
      </c>
      <c r="Q1187" s="147"/>
      <c r="X1187" s="233" t="s">
        <v>980</v>
      </c>
      <c r="Y1187" s="632">
        <v>3</v>
      </c>
      <c r="Z1187" s="497" t="s">
        <v>39</v>
      </c>
      <c r="AA1187" s="467"/>
      <c r="AB1187" s="143">
        <v>0</v>
      </c>
      <c r="AC1187" s="143"/>
    </row>
    <row r="1188" spans="1:29" ht="15.75" hidden="1">
      <c r="A1188" s="533" t="s">
        <v>2727</v>
      </c>
      <c r="B1188" s="533">
        <v>26</v>
      </c>
      <c r="C1188" s="533" t="s">
        <v>850</v>
      </c>
      <c r="D1188" s="572" t="s">
        <v>2367</v>
      </c>
      <c r="E1188" s="571" t="str">
        <f t="shared" si="1117"/>
        <v xml:space="preserve"> INTERIOR LIGHTING </v>
      </c>
      <c r="F1188" s="533" t="str">
        <f t="shared" si="1079"/>
        <v>EL</v>
      </c>
      <c r="G1188" s="533" t="s">
        <v>2722</v>
      </c>
      <c r="H1188" s="533">
        <v>1187</v>
      </c>
      <c r="I1188" s="533" t="str">
        <f t="shared" ref="I1188:J1188" si="1124">I1186</f>
        <v>Lighting Fixtures</v>
      </c>
      <c r="J1188" s="533" t="str">
        <f t="shared" si="1124"/>
        <v>Lighting Fixtures</v>
      </c>
      <c r="K1188" s="106" t="s">
        <v>21</v>
      </c>
      <c r="L1188" s="138" t="s">
        <v>981</v>
      </c>
      <c r="M1188" s="237">
        <v>39</v>
      </c>
      <c r="N1188" s="98" t="s">
        <v>39</v>
      </c>
      <c r="O1188" s="143">
        <v>94</v>
      </c>
      <c r="P1188" s="25">
        <f t="shared" si="1119"/>
        <v>3666</v>
      </c>
      <c r="Q1188" s="147"/>
      <c r="X1188" s="106" t="s">
        <v>981</v>
      </c>
      <c r="Y1188" s="138">
        <v>39</v>
      </c>
      <c r="Z1188" s="498" t="s">
        <v>39</v>
      </c>
      <c r="AA1188" s="302">
        <v>94</v>
      </c>
      <c r="AB1188" s="143">
        <v>3666</v>
      </c>
      <c r="AC1188" s="143"/>
    </row>
    <row r="1189" spans="1:29" ht="15.75" hidden="1">
      <c r="A1189" s="533" t="s">
        <v>2727</v>
      </c>
      <c r="B1189" s="533">
        <v>26</v>
      </c>
      <c r="C1189" s="533" t="s">
        <v>850</v>
      </c>
      <c r="D1189" s="572" t="s">
        <v>2367</v>
      </c>
      <c r="E1189" s="571" t="str">
        <f t="shared" si="1117"/>
        <v xml:space="preserve"> INTERIOR LIGHTING </v>
      </c>
      <c r="F1189" s="533" t="str">
        <f t="shared" si="1079"/>
        <v>EL</v>
      </c>
      <c r="G1189" s="533" t="s">
        <v>2722</v>
      </c>
      <c r="H1189" s="533">
        <v>1188</v>
      </c>
      <c r="I1189" s="533" t="str">
        <f t="shared" ref="I1189:J1189" si="1125">I1187</f>
        <v xml:space="preserve">265100 - INTERIOR LIGHTING </v>
      </c>
      <c r="J1189" s="533" t="str">
        <f t="shared" si="1125"/>
        <v xml:space="preserve">265100 - INTERIOR LIGHTING </v>
      </c>
      <c r="K1189" s="106" t="s">
        <v>45</v>
      </c>
      <c r="L1189" s="138" t="s">
        <v>982</v>
      </c>
      <c r="M1189" s="232">
        <v>2</v>
      </c>
      <c r="N1189" s="98" t="s">
        <v>39</v>
      </c>
      <c r="O1189" s="143">
        <v>107</v>
      </c>
      <c r="P1189" s="25">
        <f t="shared" si="1119"/>
        <v>214</v>
      </c>
      <c r="Q1189" s="147"/>
      <c r="X1189" s="106" t="s">
        <v>982</v>
      </c>
      <c r="Y1189" s="138">
        <v>2</v>
      </c>
      <c r="Z1189" s="499" t="s">
        <v>39</v>
      </c>
      <c r="AA1189" s="302">
        <v>107</v>
      </c>
      <c r="AB1189" s="143">
        <v>214</v>
      </c>
      <c r="AC1189" s="143"/>
    </row>
    <row r="1190" spans="1:29" ht="15.75" hidden="1">
      <c r="A1190" s="533" t="s">
        <v>2727</v>
      </c>
      <c r="B1190" s="533">
        <v>26</v>
      </c>
      <c r="C1190" s="533" t="s">
        <v>850</v>
      </c>
      <c r="D1190" s="572" t="s">
        <v>2367</v>
      </c>
      <c r="E1190" s="571" t="str">
        <f t="shared" si="1117"/>
        <v xml:space="preserve"> INTERIOR LIGHTING </v>
      </c>
      <c r="F1190" s="533" t="str">
        <f t="shared" si="1079"/>
        <v>EL</v>
      </c>
      <c r="G1190" s="533" t="s">
        <v>2722</v>
      </c>
      <c r="H1190" s="533">
        <v>1189</v>
      </c>
      <c r="I1190" s="533" t="str">
        <f t="shared" ref="I1190:J1190" si="1126">I1188</f>
        <v>Lighting Fixtures</v>
      </c>
      <c r="J1190" s="533" t="str">
        <f t="shared" si="1126"/>
        <v>Lighting Fixtures</v>
      </c>
      <c r="K1190" s="106" t="s">
        <v>48</v>
      </c>
      <c r="L1190" s="138" t="s">
        <v>983</v>
      </c>
      <c r="M1190" s="232">
        <v>11</v>
      </c>
      <c r="N1190" s="98" t="s">
        <v>39</v>
      </c>
      <c r="O1190" s="143">
        <v>107</v>
      </c>
      <c r="P1190" s="25">
        <f t="shared" si="1119"/>
        <v>1177</v>
      </c>
      <c r="Q1190" s="147"/>
      <c r="X1190" s="106" t="s">
        <v>983</v>
      </c>
      <c r="Y1190" s="138">
        <v>11</v>
      </c>
      <c r="Z1190" s="499" t="s">
        <v>39</v>
      </c>
      <c r="AA1190" s="302">
        <v>107</v>
      </c>
      <c r="AB1190" s="143">
        <v>1177</v>
      </c>
      <c r="AC1190" s="143"/>
    </row>
    <row r="1191" spans="1:29" ht="16.5" hidden="1" thickBot="1">
      <c r="A1191" s="533" t="s">
        <v>2727</v>
      </c>
      <c r="B1191" s="533">
        <v>26</v>
      </c>
      <c r="C1191" s="533" t="s">
        <v>850</v>
      </c>
      <c r="D1191" s="572" t="s">
        <v>2367</v>
      </c>
      <c r="E1191" s="571" t="str">
        <f t="shared" si="1117"/>
        <v xml:space="preserve"> INTERIOR LIGHTING </v>
      </c>
      <c r="F1191" s="533" t="str">
        <f t="shared" si="1079"/>
        <v>EL</v>
      </c>
      <c r="G1191" s="533" t="s">
        <v>2722</v>
      </c>
      <c r="H1191" s="533">
        <v>1190</v>
      </c>
      <c r="I1191" s="533" t="str">
        <f t="shared" ref="I1191:J1191" si="1127">I1189</f>
        <v xml:space="preserve">265100 - INTERIOR LIGHTING </v>
      </c>
      <c r="J1191" s="533" t="str">
        <f t="shared" si="1127"/>
        <v xml:space="preserve">265100 - INTERIOR LIGHTING </v>
      </c>
      <c r="K1191" s="106" t="s">
        <v>50</v>
      </c>
      <c r="L1191" s="138" t="s">
        <v>984</v>
      </c>
      <c r="M1191" s="238">
        <v>2</v>
      </c>
      <c r="N1191" s="98" t="s">
        <v>39</v>
      </c>
      <c r="O1191" s="143">
        <v>150</v>
      </c>
      <c r="P1191" s="25">
        <f t="shared" si="1119"/>
        <v>300</v>
      </c>
      <c r="Q1191" s="147"/>
      <c r="X1191" s="106" t="s">
        <v>984</v>
      </c>
      <c r="Y1191" s="138">
        <v>2</v>
      </c>
      <c r="Z1191" s="500" t="s">
        <v>39</v>
      </c>
      <c r="AA1191" s="302">
        <v>150</v>
      </c>
      <c r="AB1191" s="143">
        <v>300</v>
      </c>
      <c r="AC1191" s="143"/>
    </row>
    <row r="1192" spans="1:29" ht="15.75" hidden="1">
      <c r="A1192" s="533" t="s">
        <v>2727</v>
      </c>
      <c r="B1192" s="533">
        <v>26</v>
      </c>
      <c r="C1192" s="533" t="s">
        <v>850</v>
      </c>
      <c r="D1192" s="572" t="s">
        <v>2367</v>
      </c>
      <c r="E1192" s="571" t="str">
        <f t="shared" si="1117"/>
        <v xml:space="preserve"> INTERIOR LIGHTING </v>
      </c>
      <c r="F1192" s="533" t="str">
        <f t="shared" si="1079"/>
        <v>EL</v>
      </c>
      <c r="G1192" s="533" t="s">
        <v>2722</v>
      </c>
      <c r="H1192" s="533">
        <v>1191</v>
      </c>
      <c r="I1192" s="533" t="str">
        <f t="shared" ref="I1192:J1192" si="1128">I1190</f>
        <v>Lighting Fixtures</v>
      </c>
      <c r="J1192" s="533" t="str">
        <f t="shared" si="1128"/>
        <v>Lighting Fixtures</v>
      </c>
      <c r="K1192" s="233" t="s">
        <v>78</v>
      </c>
      <c r="L1192" s="632" t="s">
        <v>985</v>
      </c>
      <c r="M1192" s="234">
        <v>15</v>
      </c>
      <c r="N1192" s="236" t="s">
        <v>39</v>
      </c>
      <c r="O1192" s="143"/>
      <c r="P1192" s="25">
        <f t="shared" si="1119"/>
        <v>0</v>
      </c>
      <c r="Q1192" s="147"/>
      <c r="X1192" s="233" t="s">
        <v>985</v>
      </c>
      <c r="Y1192" s="632">
        <v>15</v>
      </c>
      <c r="Z1192" s="497" t="s">
        <v>39</v>
      </c>
      <c r="AA1192" s="467"/>
      <c r="AB1192" s="143">
        <v>0</v>
      </c>
      <c r="AC1192" s="143"/>
    </row>
    <row r="1193" spans="1:29" ht="15.75" hidden="1">
      <c r="A1193" s="533" t="s">
        <v>2727</v>
      </c>
      <c r="B1193" s="533">
        <v>26</v>
      </c>
      <c r="C1193" s="533" t="s">
        <v>850</v>
      </c>
      <c r="D1193" s="572" t="s">
        <v>2367</v>
      </c>
      <c r="E1193" s="571" t="str">
        <f t="shared" si="1117"/>
        <v xml:space="preserve"> INTERIOR LIGHTING </v>
      </c>
      <c r="F1193" s="533" t="str">
        <f t="shared" si="1079"/>
        <v>EL</v>
      </c>
      <c r="G1193" s="533" t="s">
        <v>2722</v>
      </c>
      <c r="H1193" s="533">
        <v>1192</v>
      </c>
      <c r="I1193" s="533" t="str">
        <f t="shared" ref="I1193:J1193" si="1129">I1191</f>
        <v xml:space="preserve">265100 - INTERIOR LIGHTING </v>
      </c>
      <c r="J1193" s="533" t="str">
        <f t="shared" si="1129"/>
        <v xml:space="preserve">265100 - INTERIOR LIGHTING </v>
      </c>
      <c r="K1193" s="233" t="s">
        <v>302</v>
      </c>
      <c r="L1193" s="632" t="s">
        <v>986</v>
      </c>
      <c r="M1193" s="234">
        <v>9</v>
      </c>
      <c r="N1193" s="236" t="s">
        <v>39</v>
      </c>
      <c r="O1193" s="143"/>
      <c r="P1193" s="25">
        <f t="shared" si="1119"/>
        <v>0</v>
      </c>
      <c r="Q1193" s="147"/>
      <c r="X1193" s="233" t="s">
        <v>986</v>
      </c>
      <c r="Y1193" s="632">
        <v>9</v>
      </c>
      <c r="Z1193" s="497" t="s">
        <v>39</v>
      </c>
      <c r="AA1193" s="467"/>
      <c r="AB1193" s="143">
        <v>0</v>
      </c>
      <c r="AC1193" s="143"/>
    </row>
    <row r="1194" spans="1:29" ht="15.75" hidden="1">
      <c r="A1194" s="533" t="s">
        <v>2727</v>
      </c>
      <c r="B1194" s="533">
        <v>26</v>
      </c>
      <c r="C1194" s="533" t="s">
        <v>850</v>
      </c>
      <c r="D1194" s="572" t="s">
        <v>2367</v>
      </c>
      <c r="E1194" s="571" t="str">
        <f t="shared" si="1117"/>
        <v xml:space="preserve"> INTERIOR LIGHTING </v>
      </c>
      <c r="F1194" s="533" t="str">
        <f t="shared" si="1079"/>
        <v>EL</v>
      </c>
      <c r="G1194" s="533" t="s">
        <v>2722</v>
      </c>
      <c r="H1194" s="533">
        <v>1193</v>
      </c>
      <c r="I1194" s="533" t="str">
        <f t="shared" ref="I1194:J1194" si="1130">I1192</f>
        <v>Lighting Fixtures</v>
      </c>
      <c r="J1194" s="533" t="str">
        <f t="shared" si="1130"/>
        <v>Lighting Fixtures</v>
      </c>
      <c r="K1194" s="233" t="s">
        <v>304</v>
      </c>
      <c r="L1194" s="632" t="s">
        <v>987</v>
      </c>
      <c r="M1194" s="234">
        <v>40</v>
      </c>
      <c r="N1194" s="236" t="s">
        <v>39</v>
      </c>
      <c r="O1194" s="143"/>
      <c r="P1194" s="25">
        <f t="shared" si="1119"/>
        <v>0</v>
      </c>
      <c r="Q1194" s="147"/>
      <c r="X1194" s="233" t="s">
        <v>987</v>
      </c>
      <c r="Y1194" s="632">
        <v>40</v>
      </c>
      <c r="Z1194" s="497" t="s">
        <v>39</v>
      </c>
      <c r="AA1194" s="467"/>
      <c r="AB1194" s="143">
        <v>0</v>
      </c>
      <c r="AC1194" s="143"/>
    </row>
    <row r="1195" spans="1:29" ht="16.5" hidden="1" thickBot="1">
      <c r="A1195" s="533" t="s">
        <v>2727</v>
      </c>
      <c r="B1195" s="533">
        <v>26</v>
      </c>
      <c r="C1195" s="533" t="s">
        <v>850</v>
      </c>
      <c r="D1195" s="572" t="s">
        <v>2367</v>
      </c>
      <c r="E1195" s="571" t="str">
        <f t="shared" si="1117"/>
        <v xml:space="preserve"> INTERIOR LIGHTING </v>
      </c>
      <c r="F1195" s="533" t="str">
        <f t="shared" si="1079"/>
        <v>EL</v>
      </c>
      <c r="G1195" s="533" t="s">
        <v>2722</v>
      </c>
      <c r="H1195" s="533">
        <v>1194</v>
      </c>
      <c r="I1195" s="533" t="str">
        <f t="shared" ref="I1195:J1195" si="1131">I1193</f>
        <v xml:space="preserve">265100 - INTERIOR LIGHTING </v>
      </c>
      <c r="J1195" s="533" t="str">
        <f t="shared" si="1131"/>
        <v xml:space="preserve">265100 - INTERIOR LIGHTING </v>
      </c>
      <c r="K1195" s="106" t="s">
        <v>76</v>
      </c>
      <c r="L1195" s="138" t="s">
        <v>988</v>
      </c>
      <c r="M1195" s="272">
        <v>5</v>
      </c>
      <c r="N1195" s="98" t="s">
        <v>39</v>
      </c>
      <c r="O1195" s="143">
        <v>85</v>
      </c>
      <c r="P1195" s="25">
        <f t="shared" si="1119"/>
        <v>425</v>
      </c>
      <c r="Q1195" s="147"/>
      <c r="X1195" s="106" t="s">
        <v>988</v>
      </c>
      <c r="Y1195" s="138">
        <v>5</v>
      </c>
      <c r="Z1195" s="658" t="s">
        <v>39</v>
      </c>
      <c r="AA1195" s="302">
        <v>85</v>
      </c>
      <c r="AB1195" s="143">
        <v>425</v>
      </c>
      <c r="AC1195" s="143"/>
    </row>
    <row r="1196" spans="1:29" ht="16.5" hidden="1" thickBot="1">
      <c r="A1196" s="533" t="s">
        <v>2727</v>
      </c>
      <c r="B1196" s="533">
        <v>26</v>
      </c>
      <c r="C1196" s="533" t="s">
        <v>850</v>
      </c>
      <c r="D1196" s="572" t="s">
        <v>2367</v>
      </c>
      <c r="E1196" s="571" t="str">
        <f t="shared" si="1117"/>
        <v xml:space="preserve"> INTERIOR LIGHTING </v>
      </c>
      <c r="F1196" s="533" t="str">
        <f t="shared" si="1079"/>
        <v>EL</v>
      </c>
      <c r="G1196" s="533" t="s">
        <v>2722</v>
      </c>
      <c r="H1196" s="533">
        <v>1195</v>
      </c>
      <c r="I1196" s="533" t="str">
        <f t="shared" ref="I1196:J1196" si="1132">I1194</f>
        <v>Lighting Fixtures</v>
      </c>
      <c r="J1196" s="533" t="str">
        <f t="shared" si="1132"/>
        <v>Lighting Fixtures</v>
      </c>
      <c r="K1196" s="106" t="s">
        <v>13</v>
      </c>
      <c r="L1196" s="138" t="s">
        <v>989</v>
      </c>
      <c r="M1196" s="272">
        <v>3</v>
      </c>
      <c r="N1196" s="98" t="s">
        <v>39</v>
      </c>
      <c r="O1196" s="143">
        <v>150</v>
      </c>
      <c r="P1196" s="25">
        <f t="shared" si="1119"/>
        <v>450</v>
      </c>
      <c r="Q1196" s="147"/>
      <c r="X1196" s="106" t="s">
        <v>989</v>
      </c>
      <c r="Y1196" s="138">
        <v>3</v>
      </c>
      <c r="Z1196" s="658" t="s">
        <v>39</v>
      </c>
      <c r="AA1196" s="302">
        <v>150</v>
      </c>
      <c r="AB1196" s="143">
        <v>450</v>
      </c>
      <c r="AC1196" s="143"/>
    </row>
    <row r="1197" spans="1:29" ht="15.75" hidden="1">
      <c r="A1197" s="533" t="s">
        <v>2727</v>
      </c>
      <c r="B1197" s="533">
        <v>26</v>
      </c>
      <c r="C1197" s="533" t="s">
        <v>850</v>
      </c>
      <c r="D1197" s="572" t="s">
        <v>2367</v>
      </c>
      <c r="E1197" s="571" t="str">
        <f t="shared" si="1117"/>
        <v xml:space="preserve"> INTERIOR LIGHTING </v>
      </c>
      <c r="F1197" s="533" t="str">
        <f t="shared" si="1079"/>
        <v>EL</v>
      </c>
      <c r="G1197" s="533" t="s">
        <v>2722</v>
      </c>
      <c r="H1197" s="533">
        <v>1196</v>
      </c>
      <c r="I1197" s="533" t="str">
        <f t="shared" ref="I1197:J1197" si="1133">I1195</f>
        <v xml:space="preserve">265100 - INTERIOR LIGHTING </v>
      </c>
      <c r="J1197" s="533" t="str">
        <f t="shared" si="1133"/>
        <v xml:space="preserve">265100 - INTERIOR LIGHTING </v>
      </c>
      <c r="K1197" s="233" t="s">
        <v>15</v>
      </c>
      <c r="L1197" s="632" t="s">
        <v>990</v>
      </c>
      <c r="M1197" s="234">
        <v>16</v>
      </c>
      <c r="N1197" s="236" t="s">
        <v>39</v>
      </c>
      <c r="O1197" s="143"/>
      <c r="P1197" s="25">
        <f t="shared" si="1119"/>
        <v>0</v>
      </c>
      <c r="Q1197" s="147"/>
      <c r="X1197" s="233" t="s">
        <v>990</v>
      </c>
      <c r="Y1197" s="632">
        <v>16</v>
      </c>
      <c r="Z1197" s="497" t="s">
        <v>39</v>
      </c>
      <c r="AA1197" s="467"/>
      <c r="AB1197" s="143">
        <v>0</v>
      </c>
      <c r="AC1197" s="143"/>
    </row>
    <row r="1198" spans="1:29" ht="15.75" hidden="1">
      <c r="A1198" s="533" t="s">
        <v>2727</v>
      </c>
      <c r="B1198" s="533">
        <v>26</v>
      </c>
      <c r="C1198" s="533" t="s">
        <v>850</v>
      </c>
      <c r="D1198" s="572" t="s">
        <v>2367</v>
      </c>
      <c r="E1198" s="571" t="str">
        <f t="shared" si="1117"/>
        <v xml:space="preserve"> INTERIOR LIGHTING </v>
      </c>
      <c r="F1198" s="533" t="str">
        <f t="shared" si="1079"/>
        <v>EL</v>
      </c>
      <c r="G1198" s="533" t="s">
        <v>2722</v>
      </c>
      <c r="H1198" s="533">
        <v>1197</v>
      </c>
      <c r="I1198" s="533" t="str">
        <f t="shared" ref="I1198:J1198" si="1134">I1196</f>
        <v>Lighting Fixtures</v>
      </c>
      <c r="J1198" s="533" t="str">
        <f t="shared" si="1134"/>
        <v>Lighting Fixtures</v>
      </c>
      <c r="K1198" s="106" t="s">
        <v>15</v>
      </c>
      <c r="L1198" s="138" t="s">
        <v>991</v>
      </c>
      <c r="M1198" s="237">
        <v>6</v>
      </c>
      <c r="N1198" s="98" t="s">
        <v>39</v>
      </c>
      <c r="O1198" s="143">
        <v>60</v>
      </c>
      <c r="P1198" s="25">
        <f t="shared" si="1119"/>
        <v>360</v>
      </c>
      <c r="Q1198" s="147"/>
      <c r="X1198" s="106" t="s">
        <v>991</v>
      </c>
      <c r="Y1198" s="138">
        <v>6</v>
      </c>
      <c r="Z1198" s="498" t="s">
        <v>39</v>
      </c>
      <c r="AA1198" s="302">
        <v>60</v>
      </c>
      <c r="AB1198" s="143">
        <v>360</v>
      </c>
      <c r="AC1198" s="143"/>
    </row>
    <row r="1199" spans="1:29" ht="15.75" hidden="1">
      <c r="A1199" s="533" t="s">
        <v>2727</v>
      </c>
      <c r="B1199" s="533">
        <v>26</v>
      </c>
      <c r="C1199" s="533" t="s">
        <v>850</v>
      </c>
      <c r="D1199" s="572" t="s">
        <v>2367</v>
      </c>
      <c r="E1199" s="571" t="str">
        <f t="shared" si="1117"/>
        <v xml:space="preserve"> INTERIOR LIGHTING </v>
      </c>
      <c r="F1199" s="533" t="str">
        <f t="shared" si="1079"/>
        <v>EL</v>
      </c>
      <c r="G1199" s="533" t="s">
        <v>2722</v>
      </c>
      <c r="H1199" s="533">
        <v>1198</v>
      </c>
      <c r="I1199" s="533" t="str">
        <f t="shared" ref="I1199:J1199" si="1135">I1197</f>
        <v xml:space="preserve">265100 - INTERIOR LIGHTING </v>
      </c>
      <c r="J1199" s="533" t="str">
        <f t="shared" si="1135"/>
        <v xml:space="preserve">265100 - INTERIOR LIGHTING </v>
      </c>
      <c r="K1199" s="106" t="s">
        <v>17</v>
      </c>
      <c r="L1199" s="138" t="s">
        <v>992</v>
      </c>
      <c r="M1199" s="232">
        <v>2</v>
      </c>
      <c r="N1199" s="98" t="s">
        <v>39</v>
      </c>
      <c r="O1199" s="143">
        <v>138</v>
      </c>
      <c r="P1199" s="25">
        <f t="shared" si="1119"/>
        <v>276</v>
      </c>
      <c r="Q1199" s="147"/>
      <c r="X1199" s="106" t="s">
        <v>992</v>
      </c>
      <c r="Y1199" s="138">
        <v>2</v>
      </c>
      <c r="Z1199" s="499" t="s">
        <v>39</v>
      </c>
      <c r="AA1199" s="302">
        <v>138</v>
      </c>
      <c r="AB1199" s="143">
        <v>276</v>
      </c>
      <c r="AC1199" s="143"/>
    </row>
    <row r="1200" spans="1:29" ht="16.5" hidden="1" thickBot="1">
      <c r="A1200" s="533" t="s">
        <v>2727</v>
      </c>
      <c r="B1200" s="533">
        <v>26</v>
      </c>
      <c r="C1200" s="533" t="s">
        <v>850</v>
      </c>
      <c r="D1200" s="572" t="s">
        <v>2367</v>
      </c>
      <c r="E1200" s="571" t="str">
        <f t="shared" si="1117"/>
        <v xml:space="preserve"> INTERIOR LIGHTING </v>
      </c>
      <c r="F1200" s="533" t="str">
        <f t="shared" si="1079"/>
        <v>EL</v>
      </c>
      <c r="G1200" s="533" t="s">
        <v>2722</v>
      </c>
      <c r="H1200" s="533">
        <v>1199</v>
      </c>
      <c r="I1200" s="533" t="str">
        <f t="shared" ref="I1200:J1200" si="1136">I1198</f>
        <v>Lighting Fixtures</v>
      </c>
      <c r="J1200" s="533" t="str">
        <f t="shared" si="1136"/>
        <v>Lighting Fixtures</v>
      </c>
      <c r="K1200" s="106" t="s">
        <v>19</v>
      </c>
      <c r="L1200" s="138" t="s">
        <v>993</v>
      </c>
      <c r="M1200" s="238">
        <v>10</v>
      </c>
      <c r="N1200" s="98" t="s">
        <v>39</v>
      </c>
      <c r="O1200" s="143">
        <v>150</v>
      </c>
      <c r="P1200" s="25">
        <f t="shared" si="1119"/>
        <v>1500</v>
      </c>
      <c r="Q1200" s="147"/>
      <c r="X1200" s="106" t="s">
        <v>993</v>
      </c>
      <c r="Y1200" s="138">
        <v>10</v>
      </c>
      <c r="Z1200" s="500" t="s">
        <v>39</v>
      </c>
      <c r="AA1200" s="302">
        <v>150</v>
      </c>
      <c r="AB1200" s="143">
        <v>1500</v>
      </c>
      <c r="AC1200" s="143"/>
    </row>
    <row r="1201" spans="1:29" ht="15.75" hidden="1">
      <c r="A1201" s="533" t="s">
        <v>2727</v>
      </c>
      <c r="B1201" s="533">
        <v>26</v>
      </c>
      <c r="C1201" s="533" t="s">
        <v>850</v>
      </c>
      <c r="D1201" s="572" t="s">
        <v>2367</v>
      </c>
      <c r="E1201" s="571" t="str">
        <f t="shared" si="1117"/>
        <v xml:space="preserve"> INTERIOR LIGHTING </v>
      </c>
      <c r="F1201" s="533" t="str">
        <f t="shared" si="1079"/>
        <v>EL</v>
      </c>
      <c r="G1201" s="533" t="s">
        <v>2722</v>
      </c>
      <c r="H1201" s="533">
        <v>1200</v>
      </c>
      <c r="I1201" s="533" t="str">
        <f t="shared" ref="I1201:J1201" si="1137">I1199</f>
        <v xml:space="preserve">265100 - INTERIOR LIGHTING </v>
      </c>
      <c r="J1201" s="533" t="str">
        <f t="shared" si="1137"/>
        <v xml:space="preserve">265100 - INTERIOR LIGHTING </v>
      </c>
      <c r="K1201" s="233" t="s">
        <v>21</v>
      </c>
      <c r="L1201" s="632" t="s">
        <v>994</v>
      </c>
      <c r="M1201" s="234">
        <v>7</v>
      </c>
      <c r="N1201" s="236" t="s">
        <v>39</v>
      </c>
      <c r="O1201" s="143"/>
      <c r="P1201" s="25">
        <f t="shared" si="1119"/>
        <v>0</v>
      </c>
      <c r="Q1201" s="147"/>
      <c r="X1201" s="233" t="s">
        <v>994</v>
      </c>
      <c r="Y1201" s="632">
        <v>7</v>
      </c>
      <c r="Z1201" s="497" t="s">
        <v>39</v>
      </c>
      <c r="AA1201" s="467"/>
      <c r="AB1201" s="143">
        <v>0</v>
      </c>
      <c r="AC1201" s="143"/>
    </row>
    <row r="1202" spans="1:29" ht="15.75" hidden="1">
      <c r="A1202" s="533" t="s">
        <v>2727</v>
      </c>
      <c r="B1202" s="533">
        <v>26</v>
      </c>
      <c r="C1202" s="533" t="s">
        <v>850</v>
      </c>
      <c r="D1202" s="572" t="s">
        <v>2367</v>
      </c>
      <c r="E1202" s="571" t="str">
        <f t="shared" si="1117"/>
        <v xml:space="preserve"> INTERIOR LIGHTING </v>
      </c>
      <c r="F1202" s="533" t="str">
        <f t="shared" si="1079"/>
        <v>EL</v>
      </c>
      <c r="G1202" s="533" t="s">
        <v>2722</v>
      </c>
      <c r="H1202" s="533">
        <v>1201</v>
      </c>
      <c r="I1202" s="533" t="str">
        <f t="shared" ref="I1202:J1202" si="1138">I1200</f>
        <v>Lighting Fixtures</v>
      </c>
      <c r="J1202" s="533" t="str">
        <f t="shared" si="1138"/>
        <v>Lighting Fixtures</v>
      </c>
      <c r="K1202" s="233" t="s">
        <v>45</v>
      </c>
      <c r="L1202" s="632" t="s">
        <v>995</v>
      </c>
      <c r="M1202" s="234">
        <v>533</v>
      </c>
      <c r="N1202" s="236" t="s">
        <v>95</v>
      </c>
      <c r="O1202" s="143"/>
      <c r="P1202" s="25">
        <f t="shared" si="1119"/>
        <v>0</v>
      </c>
      <c r="Q1202" s="147"/>
      <c r="X1202" s="233" t="s">
        <v>995</v>
      </c>
      <c r="Y1202" s="632">
        <v>533</v>
      </c>
      <c r="Z1202" s="497" t="s">
        <v>95</v>
      </c>
      <c r="AA1202" s="467"/>
      <c r="AB1202" s="143">
        <v>0</v>
      </c>
      <c r="AC1202" s="143"/>
    </row>
    <row r="1203" spans="1:29" ht="15.75" hidden="1">
      <c r="A1203" s="533" t="s">
        <v>2727</v>
      </c>
      <c r="B1203" s="533">
        <v>26</v>
      </c>
      <c r="C1203" s="533" t="s">
        <v>850</v>
      </c>
      <c r="D1203" s="572" t="s">
        <v>2367</v>
      </c>
      <c r="E1203" s="571" t="str">
        <f t="shared" si="1117"/>
        <v xml:space="preserve"> INTERIOR LIGHTING </v>
      </c>
      <c r="F1203" s="533" t="str">
        <f t="shared" si="1079"/>
        <v>EL</v>
      </c>
      <c r="G1203" s="533" t="s">
        <v>2725</v>
      </c>
      <c r="H1203" s="533">
        <v>1202</v>
      </c>
      <c r="I1203" s="533" t="str">
        <f t="shared" ref="I1203:J1203" si="1139">I1201</f>
        <v xml:space="preserve">265100 - INTERIOR LIGHTING </v>
      </c>
      <c r="J1203" s="533" t="str">
        <f t="shared" si="1139"/>
        <v xml:space="preserve">265100 - INTERIOR LIGHTING </v>
      </c>
      <c r="K1203" s="104" t="s">
        <v>996</v>
      </c>
      <c r="L1203" s="138"/>
      <c r="M1203" s="142"/>
      <c r="N1203" s="98"/>
      <c r="O1203" s="143" t="s">
        <v>8</v>
      </c>
      <c r="P1203" s="153">
        <v>0</v>
      </c>
      <c r="Q1203" s="138"/>
      <c r="X1203" s="104"/>
      <c r="Y1203" s="138"/>
      <c r="Z1203" s="155"/>
      <c r="AA1203" s="302" t="s">
        <v>8</v>
      </c>
      <c r="AB1203" s="143">
        <v>192063</v>
      </c>
      <c r="AC1203" s="153"/>
    </row>
    <row r="1204" spans="1:29" ht="16.5" hidden="1" thickBot="1">
      <c r="A1204" s="533" t="s">
        <v>2727</v>
      </c>
      <c r="B1204" s="533">
        <v>26</v>
      </c>
      <c r="C1204" s="533" t="s">
        <v>850</v>
      </c>
      <c r="D1204" s="10" t="s">
        <v>22</v>
      </c>
      <c r="E1204" s="10" t="s">
        <v>22</v>
      </c>
      <c r="G1204" s="533" t="s">
        <v>2724</v>
      </c>
      <c r="H1204" s="533">
        <v>1203</v>
      </c>
      <c r="I1204" s="533" t="str">
        <f t="shared" ref="I1204:J1204" si="1140">I1202</f>
        <v>Lighting Fixtures</v>
      </c>
      <c r="J1204" s="533" t="str">
        <f t="shared" si="1140"/>
        <v>Lighting Fixtures</v>
      </c>
      <c r="K1204" s="106" t="s">
        <v>22</v>
      </c>
      <c r="L1204" s="138"/>
      <c r="M1204" s="142"/>
      <c r="N1204" s="98"/>
      <c r="O1204" s="143"/>
      <c r="P1204" s="154"/>
      <c r="Q1204" s="138"/>
      <c r="X1204" s="106"/>
      <c r="Y1204" s="138"/>
      <c r="Z1204" s="522"/>
      <c r="AA1204" s="138"/>
      <c r="AB1204" s="530"/>
      <c r="AC1204" s="531"/>
    </row>
    <row r="1205" spans="1:29" ht="15.75" hidden="1">
      <c r="A1205" s="533" t="s">
        <v>2727</v>
      </c>
      <c r="B1205" s="533">
        <v>27</v>
      </c>
      <c r="C1205" s="533" t="s">
        <v>998</v>
      </c>
      <c r="D1205" s="572" t="s">
        <v>2748</v>
      </c>
      <c r="E1205" s="571" t="s">
        <v>1291</v>
      </c>
      <c r="F1205" s="533" t="s">
        <v>1835</v>
      </c>
      <c r="G1205" s="533" t="s">
        <v>2725</v>
      </c>
      <c r="H1205" s="533">
        <v>1204</v>
      </c>
      <c r="I1205" s="533" t="str">
        <f t="shared" ref="I1205:J1205" si="1141">I1203</f>
        <v xml:space="preserve">265100 - INTERIOR LIGHTING </v>
      </c>
      <c r="J1205" s="533" t="str">
        <f t="shared" si="1141"/>
        <v xml:space="preserve">265100 - INTERIOR LIGHTING </v>
      </c>
      <c r="K1205" s="139" t="s">
        <v>997</v>
      </c>
      <c r="L1205" s="139"/>
      <c r="M1205" s="139"/>
      <c r="N1205" s="139"/>
      <c r="O1205" s="343"/>
      <c r="P1205" s="139"/>
      <c r="Q1205" s="138"/>
      <c r="X1205" s="139"/>
      <c r="Y1205" s="139"/>
      <c r="Z1205" s="139"/>
      <c r="AA1205" s="139"/>
      <c r="AB1205" s="139"/>
      <c r="AC1205" s="139"/>
    </row>
    <row r="1206" spans="1:29" ht="15.75" hidden="1">
      <c r="A1206" s="533" t="s">
        <v>2727</v>
      </c>
      <c r="B1206" s="533">
        <v>27</v>
      </c>
      <c r="C1206" s="533" t="s">
        <v>998</v>
      </c>
      <c r="D1206" s="572" t="s">
        <v>2748</v>
      </c>
      <c r="E1206" s="571" t="s">
        <v>1291</v>
      </c>
      <c r="F1206" s="533" t="s">
        <v>1835</v>
      </c>
      <c r="G1206" s="533" t="s">
        <v>2725</v>
      </c>
      <c r="H1206" s="533">
        <v>1205</v>
      </c>
      <c r="I1206" s="533" t="str">
        <f t="shared" ref="I1206:J1206" si="1142">I1204</f>
        <v>Lighting Fixtures</v>
      </c>
      <c r="J1206" s="533" t="str">
        <f t="shared" si="1142"/>
        <v>Lighting Fixtures</v>
      </c>
      <c r="K1206" s="139" t="s">
        <v>998</v>
      </c>
      <c r="L1206" s="139"/>
      <c r="M1206" s="139"/>
      <c r="N1206" s="139"/>
      <c r="O1206" s="343"/>
      <c r="P1206" s="139"/>
      <c r="Q1206" s="138"/>
      <c r="X1206" s="139"/>
      <c r="Y1206" s="139"/>
      <c r="Z1206" s="139"/>
      <c r="AA1206" s="139"/>
      <c r="AB1206" s="139"/>
      <c r="AC1206" s="139"/>
    </row>
    <row r="1207" spans="1:29" ht="15.75" hidden="1">
      <c r="A1207" s="533" t="s">
        <v>2727</v>
      </c>
      <c r="B1207" s="533">
        <v>27</v>
      </c>
      <c r="C1207" s="533" t="s">
        <v>998</v>
      </c>
      <c r="D1207" s="572" t="s">
        <v>2748</v>
      </c>
      <c r="E1207" s="571" t="s">
        <v>1291</v>
      </c>
      <c r="F1207" s="533" t="s">
        <v>1835</v>
      </c>
      <c r="G1207" s="533" t="s">
        <v>2725</v>
      </c>
      <c r="H1207" s="533">
        <v>1206</v>
      </c>
      <c r="I1207" s="533" t="str">
        <f t="shared" ref="I1207:J1207" si="1143">I1205</f>
        <v xml:space="preserve">265100 - INTERIOR LIGHTING </v>
      </c>
      <c r="J1207" s="533" t="str">
        <f t="shared" si="1143"/>
        <v xml:space="preserve">265100 - INTERIOR LIGHTING </v>
      </c>
      <c r="K1207" s="104" t="s">
        <v>2</v>
      </c>
      <c r="L1207" s="104" t="s">
        <v>25</v>
      </c>
      <c r="M1207" s="146" t="s">
        <v>4</v>
      </c>
      <c r="N1207" s="144" t="s">
        <v>5</v>
      </c>
      <c r="O1207" s="156" t="s">
        <v>6</v>
      </c>
      <c r="P1207" s="156" t="s">
        <v>7</v>
      </c>
      <c r="Q1207" s="138"/>
      <c r="X1207" s="104" t="s">
        <v>25</v>
      </c>
      <c r="Y1207" s="104" t="s">
        <v>4</v>
      </c>
      <c r="Z1207" s="156" t="s">
        <v>5</v>
      </c>
      <c r="AA1207" s="145" t="s">
        <v>6</v>
      </c>
      <c r="AB1207" s="156" t="s">
        <v>7</v>
      </c>
      <c r="AC1207" s="156"/>
    </row>
    <row r="1208" spans="1:29" ht="15.75" hidden="1">
      <c r="A1208" s="533" t="s">
        <v>2727</v>
      </c>
      <c r="B1208" s="533">
        <v>27</v>
      </c>
      <c r="C1208" s="533" t="s">
        <v>998</v>
      </c>
      <c r="D1208" s="572" t="s">
        <v>2748</v>
      </c>
      <c r="E1208" s="571" t="s">
        <v>1291</v>
      </c>
      <c r="F1208" s="533" t="s">
        <v>1835</v>
      </c>
      <c r="G1208" s="533" t="s">
        <v>2725</v>
      </c>
      <c r="H1208" s="533">
        <v>1207</v>
      </c>
      <c r="I1208" s="533" t="str">
        <f t="shared" ref="I1208:J1208" si="1144">I1206</f>
        <v>Lighting Fixtures</v>
      </c>
      <c r="J1208" s="533" t="str">
        <f t="shared" si="1144"/>
        <v>Lighting Fixtures</v>
      </c>
      <c r="K1208" s="106"/>
      <c r="L1208" s="659"/>
      <c r="M1208" s="660"/>
      <c r="N1208" s="661"/>
      <c r="O1208" s="662"/>
      <c r="P1208" s="90" t="s">
        <v>8</v>
      </c>
      <c r="Q1208" s="138"/>
      <c r="X1208" s="106"/>
      <c r="Y1208" s="659"/>
      <c r="Z1208" s="662"/>
      <c r="AA1208" s="663"/>
      <c r="AB1208" s="662" t="s">
        <v>8</v>
      </c>
      <c r="AC1208" s="157"/>
    </row>
    <row r="1209" spans="1:29" ht="15.75" hidden="1">
      <c r="A1209" s="533" t="s">
        <v>2727</v>
      </c>
      <c r="B1209" s="533">
        <v>27</v>
      </c>
      <c r="C1209" s="533" t="s">
        <v>998</v>
      </c>
      <c r="D1209" s="572" t="s">
        <v>2748</v>
      </c>
      <c r="E1209" s="571" t="s">
        <v>1291</v>
      </c>
      <c r="F1209" s="533" t="s">
        <v>1835</v>
      </c>
      <c r="G1209" s="533" t="s">
        <v>2725</v>
      </c>
      <c r="H1209" s="533">
        <v>1208</v>
      </c>
      <c r="I1209" s="533" t="str">
        <f t="shared" ref="I1209:I1211" si="1145">L1209</f>
        <v>270536 - CABLE TRAYS FOR COMMUNICATIONS SYSTEMS</v>
      </c>
      <c r="J1209" s="533" t="str">
        <f t="shared" ref="J1209:J1211" si="1146">L1209</f>
        <v>270536 - CABLE TRAYS FOR COMMUNICATIONS SYSTEMS</v>
      </c>
      <c r="K1209" s="189"/>
      <c r="L1209" s="664" t="s">
        <v>999</v>
      </c>
      <c r="M1209" s="191"/>
      <c r="N1209" s="192"/>
      <c r="O1209" s="182"/>
      <c r="P1209" s="182"/>
      <c r="Q1209" s="183"/>
      <c r="X1209" s="189" t="s">
        <v>999</v>
      </c>
      <c r="Y1209" s="664"/>
      <c r="Z1209" s="182"/>
      <c r="AA1209" s="501"/>
      <c r="AB1209" s="182"/>
      <c r="AC1209" s="182"/>
    </row>
    <row r="1210" spans="1:29" ht="15.75" hidden="1">
      <c r="A1210" s="533" t="s">
        <v>2727</v>
      </c>
      <c r="B1210" s="533">
        <v>27</v>
      </c>
      <c r="C1210" s="533" t="s">
        <v>998</v>
      </c>
      <c r="D1210" s="572" t="s">
        <v>2748</v>
      </c>
      <c r="E1210" s="571" t="str">
        <f t="shared" ref="E1210:E1213" si="1147">E1209</f>
        <v xml:space="preserve"> CABLE TRAYS FOR COMMUNICATIONS SYSTEMS</v>
      </c>
      <c r="F1210" s="533" t="s">
        <v>1835</v>
      </c>
      <c r="G1210" s="533" t="s">
        <v>2725</v>
      </c>
      <c r="H1210" s="533">
        <v>1209</v>
      </c>
      <c r="I1210" s="533" t="str">
        <f t="shared" si="1145"/>
        <v>Supply, installation, testing, commissioning, putting into satisfactory operation and handing over complete Cable Trays for Communication Systems; including all necessary accessories, fittings, Support, fixation, cable bonding and labelling, cable management, licenses and all required software ; complete; As shown on drawings and described in specifications</v>
      </c>
      <c r="J1210" s="533" t="str">
        <f t="shared" si="1146"/>
        <v>Supply, installation, testing, commissioning, putting into satisfactory operation and handing over complete Cable Trays for Communication Systems; including all necessary accessories, fittings, Support, fixation, cable bonding and labelling, cable management, licenses and all required software ; complete; As shown on drawings and described in specifications</v>
      </c>
      <c r="K1210" s="189"/>
      <c r="L1210" s="664" t="s">
        <v>1126</v>
      </c>
      <c r="M1210" s="191"/>
      <c r="N1210" s="192"/>
      <c r="O1210" s="182"/>
      <c r="P1210" s="184"/>
      <c r="Q1210" s="183"/>
      <c r="X1210" s="189" t="s">
        <v>1126</v>
      </c>
      <c r="Y1210" s="664"/>
      <c r="Z1210" s="182"/>
      <c r="AA1210" s="501"/>
      <c r="AB1210" s="182"/>
      <c r="AC1210" s="184"/>
    </row>
    <row r="1211" spans="1:29" ht="15.75" hidden="1">
      <c r="A1211" s="533" t="s">
        <v>2727</v>
      </c>
      <c r="B1211" s="533">
        <v>27</v>
      </c>
      <c r="C1211" s="533" t="s">
        <v>998</v>
      </c>
      <c r="D1211" s="572" t="s">
        <v>2748</v>
      </c>
      <c r="E1211" s="571" t="str">
        <f t="shared" si="1147"/>
        <v xml:space="preserve"> CABLE TRAYS FOR COMMUNICATIONS SYSTEMS</v>
      </c>
      <c r="F1211" s="533" t="s">
        <v>1835</v>
      </c>
      <c r="G1211" s="533" t="s">
        <v>2725</v>
      </c>
      <c r="H1211" s="533">
        <v>1210</v>
      </c>
      <c r="I1211" s="533" t="str">
        <f t="shared" si="1145"/>
        <v>Covered Cable Trays</v>
      </c>
      <c r="J1211" s="533" t="str">
        <f t="shared" si="1146"/>
        <v>Covered Cable Trays</v>
      </c>
      <c r="K1211" s="189"/>
      <c r="L1211" s="664" t="s">
        <v>1127</v>
      </c>
      <c r="M1211" s="191"/>
      <c r="N1211" s="192"/>
      <c r="O1211" s="182"/>
      <c r="P1211" s="184"/>
      <c r="Q1211" s="183"/>
      <c r="X1211" s="189" t="s">
        <v>1127</v>
      </c>
      <c r="Y1211" s="664"/>
      <c r="Z1211" s="182"/>
      <c r="AA1211" s="501"/>
      <c r="AB1211" s="182"/>
      <c r="AC1211" s="184"/>
    </row>
    <row r="1212" spans="1:29" ht="15.75" hidden="1">
      <c r="A1212" s="533" t="s">
        <v>2727</v>
      </c>
      <c r="B1212" s="533">
        <v>27</v>
      </c>
      <c r="C1212" s="533" t="s">
        <v>998</v>
      </c>
      <c r="D1212" s="572" t="s">
        <v>2748</v>
      </c>
      <c r="E1212" s="571" t="str">
        <f t="shared" si="1147"/>
        <v xml:space="preserve"> CABLE TRAYS FOR COMMUNICATIONS SYSTEMS</v>
      </c>
      <c r="F1212" s="533" t="s">
        <v>1835</v>
      </c>
      <c r="G1212" s="533" t="s">
        <v>2722</v>
      </c>
      <c r="H1212" s="533">
        <v>1211</v>
      </c>
      <c r="I1212" s="533" t="str">
        <f t="shared" ref="I1212:J1212" si="1148">I1210</f>
        <v>Supply, installation, testing, commissioning, putting into satisfactory operation and handing over complete Cable Trays for Communication Systems; including all necessary accessories, fittings, Support, fixation, cable bonding and labelling, cable management, licenses and all required software ; complete; As shown on drawings and described in specifications</v>
      </c>
      <c r="J1212" s="533" t="str">
        <f t="shared" si="1148"/>
        <v>Supply, installation, testing, commissioning, putting into satisfactory operation and handing over complete Cable Trays for Communication Systems; including all necessary accessories, fittings, Support, fixation, cable bonding and labelling, cable management, licenses and all required software ; complete; As shown on drawings and described in specifications</v>
      </c>
      <c r="K1212" s="189" t="s">
        <v>13</v>
      </c>
      <c r="L1212" s="665" t="s">
        <v>1128</v>
      </c>
      <c r="M1212" s="239">
        <v>150</v>
      </c>
      <c r="N1212" s="192" t="s">
        <v>95</v>
      </c>
      <c r="O1212" s="182">
        <v>40</v>
      </c>
      <c r="P1212" s="25">
        <f t="shared" ref="P1212:P1213" si="1149">O1212*M1212</f>
        <v>6000</v>
      </c>
      <c r="Q1212" s="183"/>
      <c r="X1212" s="189" t="s">
        <v>1128</v>
      </c>
      <c r="Y1212" s="665">
        <v>150</v>
      </c>
      <c r="Z1212" s="502" t="s">
        <v>95</v>
      </c>
      <c r="AA1212" s="501">
        <v>40</v>
      </c>
      <c r="AB1212" s="182">
        <v>6000</v>
      </c>
      <c r="AC1212" s="184"/>
    </row>
    <row r="1213" spans="1:29" ht="16.5" hidden="1" thickBot="1">
      <c r="A1213" s="533" t="s">
        <v>2727</v>
      </c>
      <c r="B1213" s="533">
        <v>27</v>
      </c>
      <c r="C1213" s="533" t="s">
        <v>998</v>
      </c>
      <c r="D1213" s="572" t="s">
        <v>2748</v>
      </c>
      <c r="E1213" s="571" t="str">
        <f t="shared" si="1147"/>
        <v xml:space="preserve"> CABLE TRAYS FOR COMMUNICATIONS SYSTEMS</v>
      </c>
      <c r="F1213" s="533" t="s">
        <v>1835</v>
      </c>
      <c r="G1213" s="533" t="s">
        <v>2722</v>
      </c>
      <c r="H1213" s="533">
        <v>1212</v>
      </c>
      <c r="I1213" s="533" t="str">
        <f t="shared" ref="I1213:J1213" si="1150">I1211</f>
        <v>Covered Cable Trays</v>
      </c>
      <c r="J1213" s="533" t="str">
        <f t="shared" si="1150"/>
        <v>Covered Cable Trays</v>
      </c>
      <c r="K1213" s="189" t="s">
        <v>15</v>
      </c>
      <c r="L1213" s="665" t="s">
        <v>1129</v>
      </c>
      <c r="M1213" s="241">
        <v>5</v>
      </c>
      <c r="N1213" s="192" t="s">
        <v>95</v>
      </c>
      <c r="O1213" s="182">
        <v>40</v>
      </c>
      <c r="P1213" s="25">
        <f t="shared" si="1149"/>
        <v>200</v>
      </c>
      <c r="Q1213" s="183"/>
      <c r="X1213" s="189" t="s">
        <v>1129</v>
      </c>
      <c r="Y1213" s="665">
        <v>5</v>
      </c>
      <c r="Z1213" s="503" t="s">
        <v>95</v>
      </c>
      <c r="AA1213" s="501">
        <v>40</v>
      </c>
      <c r="AB1213" s="182">
        <v>200</v>
      </c>
      <c r="AC1213" s="184"/>
    </row>
    <row r="1214" spans="1:29" ht="15.75" hidden="1">
      <c r="A1214" s="533" t="s">
        <v>2727</v>
      </c>
      <c r="B1214" s="533">
        <v>27</v>
      </c>
      <c r="C1214" s="533" t="s">
        <v>998</v>
      </c>
      <c r="D1214" s="572" t="s">
        <v>2386</v>
      </c>
      <c r="E1214" s="571" t="s">
        <v>1292</v>
      </c>
      <c r="F1214" s="533" t="str">
        <f t="shared" ref="F1214:F1250" si="1151">VLOOKUP(D:D,trade,3,FALSE)</f>
        <v>EL</v>
      </c>
      <c r="G1214" s="533" t="s">
        <v>2725</v>
      </c>
      <c r="H1214" s="533">
        <v>1213</v>
      </c>
      <c r="I1214" s="533" t="str">
        <f t="shared" ref="I1214:I1216" si="1152">L1214</f>
        <v>271105 - COMMUNICATIONS EQUIPMENT ROOM FITTINGS (TIA)</v>
      </c>
      <c r="J1214" s="533" t="str">
        <f t="shared" ref="J1214:J1216" si="1153">L1214</f>
        <v>271105 - COMMUNICATIONS EQUIPMENT ROOM FITTINGS (TIA)</v>
      </c>
      <c r="K1214" s="189"/>
      <c r="L1214" s="664" t="s">
        <v>1130</v>
      </c>
      <c r="M1214" s="191"/>
      <c r="N1214" s="192"/>
      <c r="O1214" s="182">
        <v>0</v>
      </c>
      <c r="P1214" s="184"/>
      <c r="Q1214" s="183"/>
      <c r="X1214" s="189" t="s">
        <v>1130</v>
      </c>
      <c r="Y1214" s="664"/>
      <c r="Z1214" s="182"/>
      <c r="AA1214" s="501">
        <v>0</v>
      </c>
      <c r="AB1214" s="182"/>
      <c r="AC1214" s="184"/>
    </row>
    <row r="1215" spans="1:29" ht="15.75" hidden="1">
      <c r="A1215" s="533" t="s">
        <v>2727</v>
      </c>
      <c r="B1215" s="533">
        <v>27</v>
      </c>
      <c r="C1215" s="533" t="s">
        <v>998</v>
      </c>
      <c r="D1215" s="572" t="s">
        <v>2386</v>
      </c>
      <c r="E1215" s="571" t="str">
        <f t="shared" ref="E1215:E1217" si="1154">E1214</f>
        <v xml:space="preserve"> COMMUNICATIONS EQUIPMENT ROOM FITTINGS (TIA)</v>
      </c>
      <c r="F1215" s="533" t="str">
        <f t="shared" si="1151"/>
        <v>EL</v>
      </c>
      <c r="G1215" s="533" t="s">
        <v>2725</v>
      </c>
      <c r="H1215" s="533">
        <v>1214</v>
      </c>
      <c r="I1215" s="533" t="str">
        <f t="shared" si="1152"/>
        <v>Supply, installation, testing, commissioning, putting into satisfactory operation and handing over complete Communication Equipment Room Fittings ; including all necessary accessories, fittings, Support, fixation, cable bonding and labelling, cable management, licenses and all required software ; complete; As shown on drawings and described in specifications</v>
      </c>
      <c r="J1215" s="533" t="str">
        <f t="shared" si="1153"/>
        <v>Supply, installation, testing, commissioning, putting into satisfactory operation and handing over complete Communication Equipment Room Fittings ; including all necessary accessories, fittings, Support, fixation, cable bonding and labelling, cable management, licenses and all required software ; complete; As shown on drawings and described in specifications</v>
      </c>
      <c r="K1215" s="189"/>
      <c r="L1215" s="664" t="s">
        <v>1131</v>
      </c>
      <c r="M1215" s="191"/>
      <c r="N1215" s="192"/>
      <c r="O1215" s="182">
        <v>0</v>
      </c>
      <c r="P1215" s="184"/>
      <c r="Q1215" s="183"/>
      <c r="X1215" s="189" t="s">
        <v>1131</v>
      </c>
      <c r="Y1215" s="664"/>
      <c r="Z1215" s="182"/>
      <c r="AA1215" s="501">
        <v>0</v>
      </c>
      <c r="AB1215" s="182"/>
      <c r="AC1215" s="184"/>
    </row>
    <row r="1216" spans="1:29" ht="15.75" hidden="1">
      <c r="A1216" s="533" t="s">
        <v>2727</v>
      </c>
      <c r="B1216" s="533">
        <v>27</v>
      </c>
      <c r="C1216" s="533" t="s">
        <v>998</v>
      </c>
      <c r="D1216" s="572" t="s">
        <v>2386</v>
      </c>
      <c r="E1216" s="571" t="str">
        <f t="shared" si="1154"/>
        <v xml:space="preserve"> COMMUNICATIONS EQUIPMENT ROOM FITTINGS (TIA)</v>
      </c>
      <c r="F1216" s="533" t="str">
        <f t="shared" si="1151"/>
        <v>EL</v>
      </c>
      <c r="G1216" s="533" t="s">
        <v>2725</v>
      </c>
      <c r="H1216" s="533">
        <v>1215</v>
      </c>
      <c r="I1216" s="533" t="str">
        <f t="shared" si="1152"/>
        <v>Telecommunications equipment cabinets; wall-mounted; modular type;</v>
      </c>
      <c r="J1216" s="533" t="str">
        <f t="shared" si="1153"/>
        <v>Telecommunications equipment cabinets; wall-mounted; modular type;</v>
      </c>
      <c r="K1216" s="189"/>
      <c r="L1216" s="664" t="s">
        <v>1132</v>
      </c>
      <c r="M1216" s="186"/>
      <c r="N1216" s="186"/>
      <c r="O1216" s="392">
        <v>0</v>
      </c>
      <c r="P1216" s="184"/>
      <c r="Q1216" s="183"/>
      <c r="X1216" s="189" t="s">
        <v>1132</v>
      </c>
      <c r="Y1216" s="664"/>
      <c r="Z1216" s="504"/>
      <c r="AA1216" s="504">
        <v>0</v>
      </c>
      <c r="AB1216" s="392"/>
      <c r="AC1216" s="184"/>
    </row>
    <row r="1217" spans="1:29" ht="15.75" hidden="1">
      <c r="A1217" s="533" t="s">
        <v>2727</v>
      </c>
      <c r="B1217" s="533">
        <v>27</v>
      </c>
      <c r="C1217" s="533" t="s">
        <v>998</v>
      </c>
      <c r="D1217" s="572" t="s">
        <v>2386</v>
      </c>
      <c r="E1217" s="571" t="str">
        <f t="shared" si="1154"/>
        <v xml:space="preserve"> COMMUNICATIONS EQUIPMENT ROOM FITTINGS (TIA)</v>
      </c>
      <c r="F1217" s="533" t="str">
        <f t="shared" si="1151"/>
        <v>EL</v>
      </c>
      <c r="G1217" s="533" t="s">
        <v>2722</v>
      </c>
      <c r="H1217" s="533">
        <v>1216</v>
      </c>
      <c r="I1217" s="533" t="str">
        <f>I1215</f>
        <v>Supply, installation, testing, commissioning, putting into satisfactory operation and handing over complete Communication Equipment Room Fittings ; including all necessary accessories, fittings, Support, fixation, cable bonding and labelling, cable management, licenses and all required software ; complete; As shown on drawings and described in specifications</v>
      </c>
      <c r="J1217" s="533" t="str">
        <f>J1215</f>
        <v>Supply, installation, testing, commissioning, putting into satisfactory operation and handing over complete Communication Equipment Room Fittings ; including all necessary accessories, fittings, Support, fixation, cable bonding and labelling, cable management, licenses and all required software ; complete; As shown on drawings and described in specifications</v>
      </c>
      <c r="K1217" s="189" t="s">
        <v>13</v>
      </c>
      <c r="L1217" s="665" t="s">
        <v>1133</v>
      </c>
      <c r="M1217" s="191">
        <v>1</v>
      </c>
      <c r="N1217" s="192" t="s">
        <v>39</v>
      </c>
      <c r="O1217" s="182">
        <v>938</v>
      </c>
      <c r="P1217" s="25">
        <f>O1217*M1217</f>
        <v>938</v>
      </c>
      <c r="Q1217" s="183"/>
      <c r="X1217" s="189" t="s">
        <v>1133</v>
      </c>
      <c r="Y1217" s="665">
        <v>1</v>
      </c>
      <c r="Z1217" s="182" t="s">
        <v>39</v>
      </c>
      <c r="AA1217" s="501">
        <v>938</v>
      </c>
      <c r="AB1217" s="182">
        <v>938</v>
      </c>
      <c r="AC1217" s="184"/>
    </row>
    <row r="1218" spans="1:29" ht="15.75" hidden="1">
      <c r="A1218" s="533" t="s">
        <v>2727</v>
      </c>
      <c r="B1218" s="533">
        <v>27</v>
      </c>
      <c r="C1218" s="533" t="s">
        <v>998</v>
      </c>
      <c r="D1218" s="572" t="s">
        <v>2390</v>
      </c>
      <c r="E1218" s="571" t="s">
        <v>1293</v>
      </c>
      <c r="F1218" s="533" t="str">
        <f t="shared" si="1151"/>
        <v>EL</v>
      </c>
      <c r="G1218" s="533" t="s">
        <v>2725</v>
      </c>
      <c r="H1218" s="533">
        <v>1217</v>
      </c>
      <c r="I1218" s="533" t="str">
        <f t="shared" ref="I1218:I1220" si="1155">L1218</f>
        <v>271305 - COMMUNICATIONS BACKBONE CABLING (TIA)</v>
      </c>
      <c r="J1218" s="533" t="str">
        <f t="shared" ref="J1218:J1220" si="1156">L1218</f>
        <v>271305 - COMMUNICATIONS BACKBONE CABLING (TIA)</v>
      </c>
      <c r="K1218" s="189"/>
      <c r="L1218" s="664" t="s">
        <v>1134</v>
      </c>
      <c r="M1218" s="191"/>
      <c r="N1218" s="192"/>
      <c r="O1218" s="182">
        <v>0</v>
      </c>
      <c r="P1218" s="184"/>
      <c r="Q1218" s="183"/>
      <c r="X1218" s="189" t="s">
        <v>1134</v>
      </c>
      <c r="Y1218" s="664"/>
      <c r="Z1218" s="182"/>
      <c r="AA1218" s="501">
        <v>0</v>
      </c>
      <c r="AB1218" s="182"/>
      <c r="AC1218" s="184"/>
    </row>
    <row r="1219" spans="1:29" ht="15.75" hidden="1">
      <c r="A1219" s="533" t="s">
        <v>2727</v>
      </c>
      <c r="B1219" s="533">
        <v>27</v>
      </c>
      <c r="C1219" s="533" t="s">
        <v>998</v>
      </c>
      <c r="D1219" s="572" t="s">
        <v>2390</v>
      </c>
      <c r="E1219" s="571" t="str">
        <f t="shared" ref="E1219:E1224" si="1157">E1218</f>
        <v xml:space="preserve"> COMMUNICATIONS BACKBONE CABLING (TIA)</v>
      </c>
      <c r="F1219" s="533" t="str">
        <f t="shared" si="1151"/>
        <v>EL</v>
      </c>
      <c r="G1219" s="533" t="s">
        <v>2725</v>
      </c>
      <c r="H1219" s="533">
        <v>1218</v>
      </c>
      <c r="I1219" s="533" t="str">
        <f t="shared" si="1155"/>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v>
      </c>
      <c r="J1219" s="533" t="str">
        <f t="shared" si="1156"/>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v>
      </c>
      <c r="K1219" s="189"/>
      <c r="L1219" s="664" t="s">
        <v>1135</v>
      </c>
      <c r="M1219" s="191"/>
      <c r="N1219" s="192"/>
      <c r="O1219" s="182">
        <v>0</v>
      </c>
      <c r="P1219" s="184"/>
      <c r="Q1219" s="183"/>
      <c r="X1219" s="189" t="s">
        <v>1135</v>
      </c>
      <c r="Y1219" s="664"/>
      <c r="Z1219" s="182"/>
      <c r="AA1219" s="501">
        <v>0</v>
      </c>
      <c r="AB1219" s="182"/>
      <c r="AC1219" s="184"/>
    </row>
    <row r="1220" spans="1:29" ht="15.75" hidden="1">
      <c r="A1220" s="533" t="s">
        <v>2727</v>
      </c>
      <c r="B1220" s="533">
        <v>27</v>
      </c>
      <c r="C1220" s="533" t="s">
        <v>998</v>
      </c>
      <c r="D1220" s="572" t="s">
        <v>2390</v>
      </c>
      <c r="E1220" s="571" t="str">
        <f t="shared" si="1157"/>
        <v xml:space="preserve"> COMMUNICATIONS BACKBONE CABLING (TIA)</v>
      </c>
      <c r="F1220" s="533" t="str">
        <f t="shared" si="1151"/>
        <v>EL</v>
      </c>
      <c r="G1220" s="533" t="s">
        <v>2725</v>
      </c>
      <c r="H1220" s="533">
        <v>1219</v>
      </c>
      <c r="I1220" s="533" t="str">
        <f t="shared" si="1155"/>
        <v>Backbone Cables: UTP; CAT 3; PVC sheathed; suitable for indoor use as specified;</v>
      </c>
      <c r="J1220" s="533" t="str">
        <f t="shared" si="1156"/>
        <v>Backbone Cables: UTP; CAT 3; PVC sheathed; suitable for indoor use as specified;</v>
      </c>
      <c r="K1220" s="189"/>
      <c r="L1220" s="666" t="s">
        <v>1136</v>
      </c>
      <c r="M1220" s="191"/>
      <c r="N1220" s="192"/>
      <c r="O1220" s="182">
        <v>0</v>
      </c>
      <c r="P1220" s="184"/>
      <c r="Q1220" s="183"/>
      <c r="X1220" s="189" t="s">
        <v>1136</v>
      </c>
      <c r="Y1220" s="666"/>
      <c r="Z1220" s="182"/>
      <c r="AA1220" s="501">
        <v>0</v>
      </c>
      <c r="AB1220" s="182"/>
      <c r="AC1220" s="184"/>
    </row>
    <row r="1221" spans="1:29" ht="15.75" hidden="1">
      <c r="A1221" s="533" t="s">
        <v>2727</v>
      </c>
      <c r="B1221" s="533">
        <v>27</v>
      </c>
      <c r="C1221" s="533" t="s">
        <v>998</v>
      </c>
      <c r="D1221" s="572" t="s">
        <v>2390</v>
      </c>
      <c r="E1221" s="571" t="str">
        <f t="shared" si="1157"/>
        <v xml:space="preserve"> COMMUNICATIONS BACKBONE CABLING (TIA)</v>
      </c>
      <c r="F1221" s="533" t="str">
        <f t="shared" si="1151"/>
        <v>EL</v>
      </c>
      <c r="G1221" s="533" t="s">
        <v>2722</v>
      </c>
      <c r="H1221" s="533">
        <v>1220</v>
      </c>
      <c r="I1221" s="533" t="str">
        <f>I1219</f>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v>
      </c>
      <c r="J1221" s="533" t="str">
        <f>J1219</f>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v>
      </c>
      <c r="K1221" s="189" t="s">
        <v>15</v>
      </c>
      <c r="L1221" s="189" t="s">
        <v>1137</v>
      </c>
      <c r="M1221" s="191">
        <v>170</v>
      </c>
      <c r="N1221" s="667" t="s">
        <v>95</v>
      </c>
      <c r="O1221" s="182">
        <v>40</v>
      </c>
      <c r="P1221" s="25">
        <f>O1221*M1221</f>
        <v>6800</v>
      </c>
      <c r="Q1221" s="183"/>
      <c r="X1221" s="189" t="s">
        <v>1137</v>
      </c>
      <c r="Y1221" s="189">
        <v>170</v>
      </c>
      <c r="Z1221" s="182" t="s">
        <v>95</v>
      </c>
      <c r="AA1221" s="668">
        <v>40</v>
      </c>
      <c r="AB1221" s="182">
        <v>6800</v>
      </c>
      <c r="AC1221" s="184"/>
    </row>
    <row r="1222" spans="1:29" ht="15.75" hidden="1">
      <c r="A1222" s="533" t="s">
        <v>2727</v>
      </c>
      <c r="B1222" s="533">
        <v>27</v>
      </c>
      <c r="C1222" s="533" t="s">
        <v>998</v>
      </c>
      <c r="D1222" s="572" t="s">
        <v>2390</v>
      </c>
      <c r="E1222" s="571" t="str">
        <f t="shared" si="1157"/>
        <v xml:space="preserve"> COMMUNICATIONS BACKBONE CABLING (TIA)</v>
      </c>
      <c r="F1222" s="533" t="str">
        <f t="shared" si="1151"/>
        <v>EL</v>
      </c>
      <c r="G1222" s="533" t="s">
        <v>2725</v>
      </c>
      <c r="H1222" s="533">
        <v>1221</v>
      </c>
      <c r="I1222" s="533" t="str">
        <f>L1222</f>
        <v>Main and Intermediate Cross-Connects</v>
      </c>
      <c r="J1222" s="533" t="str">
        <f>L1222</f>
        <v>Main and Intermediate Cross-Connects</v>
      </c>
      <c r="K1222" s="189"/>
      <c r="L1222" s="664" t="s">
        <v>1138</v>
      </c>
      <c r="M1222" s="191"/>
      <c r="N1222" s="192"/>
      <c r="O1222" s="182">
        <v>0</v>
      </c>
      <c r="P1222" s="184"/>
      <c r="Q1222" s="183"/>
      <c r="X1222" s="189" t="s">
        <v>1138</v>
      </c>
      <c r="Y1222" s="664"/>
      <c r="Z1222" s="182"/>
      <c r="AA1222" s="501">
        <v>0</v>
      </c>
      <c r="AB1222" s="182"/>
      <c r="AC1222" s="184"/>
    </row>
    <row r="1223" spans="1:29" ht="15.75" hidden="1">
      <c r="A1223" s="533" t="s">
        <v>2727</v>
      </c>
      <c r="B1223" s="533">
        <v>27</v>
      </c>
      <c r="C1223" s="533" t="s">
        <v>998</v>
      </c>
      <c r="D1223" s="572" t="s">
        <v>2390</v>
      </c>
      <c r="E1223" s="571" t="str">
        <f t="shared" si="1157"/>
        <v xml:space="preserve"> COMMUNICATIONS BACKBONE CABLING (TIA)</v>
      </c>
      <c r="F1223" s="533" t="str">
        <f t="shared" si="1151"/>
        <v>EL</v>
      </c>
      <c r="G1223" s="533" t="s">
        <v>2722</v>
      </c>
      <c r="H1223" s="533">
        <v>1222</v>
      </c>
      <c r="I1223" s="533" t="str">
        <f t="shared" ref="I1223:J1223" si="1158">I1221</f>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v>
      </c>
      <c r="J1223" s="533" t="str">
        <f t="shared" si="1158"/>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v>
      </c>
      <c r="K1223" s="189" t="s">
        <v>13</v>
      </c>
      <c r="L1223" s="665" t="s">
        <v>1000</v>
      </c>
      <c r="M1223" s="191">
        <v>1</v>
      </c>
      <c r="N1223" s="192" t="s">
        <v>39</v>
      </c>
      <c r="O1223" s="182">
        <v>2344</v>
      </c>
      <c r="P1223" s="25">
        <f t="shared" ref="P1223:P1224" si="1159">O1223*M1223</f>
        <v>2344</v>
      </c>
      <c r="Q1223" s="183"/>
      <c r="X1223" s="189" t="s">
        <v>1000</v>
      </c>
      <c r="Y1223" s="665">
        <v>1</v>
      </c>
      <c r="Z1223" s="182" t="s">
        <v>39</v>
      </c>
      <c r="AA1223" s="501">
        <v>2344</v>
      </c>
      <c r="AB1223" s="182">
        <v>2344</v>
      </c>
      <c r="AC1223" s="184"/>
    </row>
    <row r="1224" spans="1:29" ht="15.75" hidden="1">
      <c r="A1224" s="533" t="s">
        <v>2727</v>
      </c>
      <c r="B1224" s="533">
        <v>27</v>
      </c>
      <c r="C1224" s="533" t="s">
        <v>998</v>
      </c>
      <c r="D1224" s="572" t="s">
        <v>2390</v>
      </c>
      <c r="E1224" s="571" t="str">
        <f t="shared" si="1157"/>
        <v xml:space="preserve"> COMMUNICATIONS BACKBONE CABLING (TIA)</v>
      </c>
      <c r="F1224" s="533" t="str">
        <f t="shared" si="1151"/>
        <v>EL</v>
      </c>
      <c r="G1224" s="533" t="s">
        <v>2722</v>
      </c>
      <c r="H1224" s="533">
        <v>1223</v>
      </c>
      <c r="I1224" s="533" t="str">
        <f t="shared" ref="I1224:J1224" si="1160">I1222</f>
        <v>Main and Intermediate Cross-Connects</v>
      </c>
      <c r="J1224" s="533" t="str">
        <f t="shared" si="1160"/>
        <v>Main and Intermediate Cross-Connects</v>
      </c>
      <c r="K1224" s="189" t="s">
        <v>15</v>
      </c>
      <c r="L1224" s="665" t="s">
        <v>1001</v>
      </c>
      <c r="M1224" s="191">
        <v>1</v>
      </c>
      <c r="N1224" s="192" t="s">
        <v>39</v>
      </c>
      <c r="O1224" s="182">
        <v>2344</v>
      </c>
      <c r="P1224" s="25">
        <f t="shared" si="1159"/>
        <v>2344</v>
      </c>
      <c r="Q1224" s="183"/>
      <c r="X1224" s="189" t="s">
        <v>1001</v>
      </c>
      <c r="Y1224" s="665">
        <v>1</v>
      </c>
      <c r="Z1224" s="182" t="s">
        <v>39</v>
      </c>
      <c r="AA1224" s="501">
        <v>2344</v>
      </c>
      <c r="AB1224" s="182">
        <v>2344</v>
      </c>
      <c r="AC1224" s="184"/>
    </row>
    <row r="1225" spans="1:29" ht="15.75" hidden="1">
      <c r="A1225" s="533" t="s">
        <v>2727</v>
      </c>
      <c r="B1225" s="533">
        <v>27</v>
      </c>
      <c r="C1225" s="533" t="s">
        <v>998</v>
      </c>
      <c r="D1225" s="572" t="s">
        <v>2394</v>
      </c>
      <c r="E1225" s="571" t="s">
        <v>1294</v>
      </c>
      <c r="F1225" s="533" t="str">
        <f t="shared" si="1151"/>
        <v>EL</v>
      </c>
      <c r="G1225" s="533" t="s">
        <v>2725</v>
      </c>
      <c r="H1225" s="533">
        <v>1224</v>
      </c>
      <c r="I1225" s="533" t="str">
        <f t="shared" ref="I1225:I1227" si="1161">L1225</f>
        <v>271505 - COMMUNICATIONS HORIZONTAL CABLING (TIA)</v>
      </c>
      <c r="J1225" s="533" t="str">
        <f t="shared" ref="J1225:J1227" si="1162">L1225</f>
        <v>271505 - COMMUNICATIONS HORIZONTAL CABLING (TIA)</v>
      </c>
      <c r="K1225" s="189"/>
      <c r="L1225" s="664" t="s">
        <v>1139</v>
      </c>
      <c r="M1225" s="191"/>
      <c r="N1225" s="192"/>
      <c r="O1225" s="182">
        <v>0</v>
      </c>
      <c r="P1225" s="184"/>
      <c r="Q1225" s="183"/>
      <c r="X1225" s="189" t="s">
        <v>1139</v>
      </c>
      <c r="Y1225" s="664"/>
      <c r="Z1225" s="182"/>
      <c r="AA1225" s="501">
        <v>0</v>
      </c>
      <c r="AB1225" s="182"/>
      <c r="AC1225" s="184"/>
    </row>
    <row r="1226" spans="1:29" ht="15.75" hidden="1">
      <c r="A1226" s="533" t="s">
        <v>2727</v>
      </c>
      <c r="B1226" s="533">
        <v>27</v>
      </c>
      <c r="C1226" s="533" t="s">
        <v>998</v>
      </c>
      <c r="D1226" s="572" t="s">
        <v>2394</v>
      </c>
      <c r="E1226" s="571" t="str">
        <f t="shared" ref="E1226:E1233" si="1163">E1225</f>
        <v xml:space="preserve"> COMMUNICATIONS HORIZONTAL CABLING (TIA)</v>
      </c>
      <c r="F1226" s="533" t="str">
        <f t="shared" si="1151"/>
        <v>EL</v>
      </c>
      <c r="G1226" s="533" t="s">
        <v>2725</v>
      </c>
      <c r="H1226" s="533">
        <v>1225</v>
      </c>
      <c r="I1226" s="533" t="str">
        <f t="shared" si="1161"/>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v>
      </c>
      <c r="J1226" s="533" t="str">
        <f t="shared" si="1162"/>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v>
      </c>
      <c r="K1226" s="189"/>
      <c r="L1226" s="666" t="s">
        <v>1140</v>
      </c>
      <c r="M1226" s="191"/>
      <c r="N1226" s="192"/>
      <c r="O1226" s="182">
        <v>0</v>
      </c>
      <c r="P1226" s="184"/>
      <c r="Q1226" s="183"/>
      <c r="X1226" s="189" t="s">
        <v>1140</v>
      </c>
      <c r="Y1226" s="666"/>
      <c r="Z1226" s="182"/>
      <c r="AA1226" s="501">
        <v>0</v>
      </c>
      <c r="AB1226" s="182"/>
      <c r="AC1226" s="184"/>
    </row>
    <row r="1227" spans="1:29" ht="15.75" hidden="1">
      <c r="A1227" s="533" t="s">
        <v>2727</v>
      </c>
      <c r="B1227" s="533">
        <v>27</v>
      </c>
      <c r="C1227" s="533" t="s">
        <v>998</v>
      </c>
      <c r="D1227" s="572" t="s">
        <v>2394</v>
      </c>
      <c r="E1227" s="571" t="str">
        <f t="shared" si="1163"/>
        <v xml:space="preserve"> COMMUNICATIONS HORIZONTAL CABLING (TIA)</v>
      </c>
      <c r="F1227" s="533" t="str">
        <f t="shared" si="1151"/>
        <v>EL</v>
      </c>
      <c r="G1227" s="533" t="s">
        <v>2725</v>
      </c>
      <c r="H1227" s="533">
        <v>1226</v>
      </c>
      <c r="I1227" s="533" t="str">
        <f t="shared" si="1161"/>
        <v>Telecommunications Outlets/Connectors</v>
      </c>
      <c r="J1227" s="533" t="str">
        <f t="shared" si="1162"/>
        <v>Telecommunications Outlets/Connectors</v>
      </c>
      <c r="K1227" s="189"/>
      <c r="L1227" s="666" t="s">
        <v>1141</v>
      </c>
      <c r="M1227" s="191"/>
      <c r="N1227" s="192"/>
      <c r="O1227" s="182">
        <v>0</v>
      </c>
      <c r="P1227" s="184"/>
      <c r="Q1227" s="183"/>
      <c r="X1227" s="189" t="s">
        <v>1141</v>
      </c>
      <c r="Y1227" s="666"/>
      <c r="Z1227" s="182"/>
      <c r="AA1227" s="501">
        <v>0</v>
      </c>
      <c r="AB1227" s="182"/>
      <c r="AC1227" s="184"/>
    </row>
    <row r="1228" spans="1:29" ht="15.75" hidden="1">
      <c r="A1228" s="533" t="s">
        <v>2727</v>
      </c>
      <c r="B1228" s="533">
        <v>27</v>
      </c>
      <c r="C1228" s="533" t="s">
        <v>998</v>
      </c>
      <c r="D1228" s="572" t="s">
        <v>2394</v>
      </c>
      <c r="E1228" s="571" t="str">
        <f t="shared" si="1163"/>
        <v xml:space="preserve"> COMMUNICATIONS HORIZONTAL CABLING (TIA)</v>
      </c>
      <c r="F1228" s="533" t="str">
        <f t="shared" si="1151"/>
        <v>EL</v>
      </c>
      <c r="G1228" s="533" t="s">
        <v>2722</v>
      </c>
      <c r="H1228" s="533">
        <v>1227</v>
      </c>
      <c r="I1228" s="533" t="str">
        <f t="shared" ref="I1228:J1228" si="1164">I1226</f>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v>
      </c>
      <c r="J1228" s="533" t="str">
        <f t="shared" si="1164"/>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v>
      </c>
      <c r="K1228" s="189" t="s">
        <v>17</v>
      </c>
      <c r="L1228" s="665" t="s">
        <v>1142</v>
      </c>
      <c r="M1228" s="239">
        <v>11</v>
      </c>
      <c r="N1228" s="192" t="s">
        <v>39</v>
      </c>
      <c r="O1228" s="182">
        <v>104</v>
      </c>
      <c r="P1228" s="25">
        <f t="shared" ref="P1228:P1231" si="1165">O1228*M1228</f>
        <v>1144</v>
      </c>
      <c r="Q1228" s="183"/>
      <c r="X1228" s="189" t="s">
        <v>1142</v>
      </c>
      <c r="Y1228" s="665">
        <v>11</v>
      </c>
      <c r="Z1228" s="502" t="s">
        <v>39</v>
      </c>
      <c r="AA1228" s="501">
        <v>104</v>
      </c>
      <c r="AB1228" s="182">
        <v>1144</v>
      </c>
      <c r="AC1228" s="184"/>
    </row>
    <row r="1229" spans="1:29" ht="15.75" hidden="1">
      <c r="A1229" s="533" t="s">
        <v>2727</v>
      </c>
      <c r="B1229" s="533">
        <v>27</v>
      </c>
      <c r="C1229" s="533" t="s">
        <v>998</v>
      </c>
      <c r="D1229" s="572" t="s">
        <v>2394</v>
      </c>
      <c r="E1229" s="571" t="str">
        <f t="shared" si="1163"/>
        <v xml:space="preserve"> COMMUNICATIONS HORIZONTAL CABLING (TIA)</v>
      </c>
      <c r="F1229" s="533" t="str">
        <f t="shared" si="1151"/>
        <v>EL</v>
      </c>
      <c r="G1229" s="533" t="s">
        <v>2722</v>
      </c>
      <c r="H1229" s="533">
        <v>1228</v>
      </c>
      <c r="I1229" s="533" t="str">
        <f t="shared" ref="I1229:J1229" si="1166">I1227</f>
        <v>Telecommunications Outlets/Connectors</v>
      </c>
      <c r="J1229" s="533" t="str">
        <f t="shared" si="1166"/>
        <v>Telecommunications Outlets/Connectors</v>
      </c>
      <c r="K1229" s="189" t="s">
        <v>19</v>
      </c>
      <c r="L1229" s="665" t="s">
        <v>1143</v>
      </c>
      <c r="M1229" s="240">
        <v>4</v>
      </c>
      <c r="N1229" s="192" t="s">
        <v>39</v>
      </c>
      <c r="O1229" s="182">
        <v>107</v>
      </c>
      <c r="P1229" s="25">
        <f t="shared" si="1165"/>
        <v>428</v>
      </c>
      <c r="Q1229" s="183"/>
      <c r="X1229" s="189" t="s">
        <v>1143</v>
      </c>
      <c r="Y1229" s="665">
        <v>4</v>
      </c>
      <c r="Z1229" s="505" t="s">
        <v>39</v>
      </c>
      <c r="AA1229" s="501">
        <v>107</v>
      </c>
      <c r="AB1229" s="182">
        <v>428</v>
      </c>
      <c r="AC1229" s="184"/>
    </row>
    <row r="1230" spans="1:29" ht="16.5" hidden="1" thickBot="1">
      <c r="A1230" s="533" t="s">
        <v>2727</v>
      </c>
      <c r="B1230" s="533">
        <v>27</v>
      </c>
      <c r="C1230" s="533" t="s">
        <v>998</v>
      </c>
      <c r="D1230" s="572" t="s">
        <v>2394</v>
      </c>
      <c r="E1230" s="571" t="str">
        <f t="shared" si="1163"/>
        <v xml:space="preserve"> COMMUNICATIONS HORIZONTAL CABLING (TIA)</v>
      </c>
      <c r="F1230" s="533" t="str">
        <f t="shared" si="1151"/>
        <v>EL</v>
      </c>
      <c r="G1230" s="533" t="s">
        <v>2722</v>
      </c>
      <c r="H1230" s="533">
        <v>1229</v>
      </c>
      <c r="I1230" s="533" t="str">
        <f t="shared" ref="I1230:J1230" si="1167">I1228</f>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v>
      </c>
      <c r="J1230" s="533" t="str">
        <f t="shared" si="1167"/>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v>
      </c>
      <c r="K1230" s="189" t="s">
        <v>20</v>
      </c>
      <c r="L1230" s="665" t="s">
        <v>1144</v>
      </c>
      <c r="M1230" s="241">
        <v>5</v>
      </c>
      <c r="N1230" s="192" t="s">
        <v>39</v>
      </c>
      <c r="O1230" s="182">
        <v>107</v>
      </c>
      <c r="P1230" s="25">
        <f t="shared" si="1165"/>
        <v>535</v>
      </c>
      <c r="Q1230" s="183"/>
      <c r="X1230" s="189" t="s">
        <v>1144</v>
      </c>
      <c r="Y1230" s="665">
        <v>5</v>
      </c>
      <c r="Z1230" s="503" t="s">
        <v>39</v>
      </c>
      <c r="AA1230" s="501">
        <v>107</v>
      </c>
      <c r="AB1230" s="182">
        <v>535</v>
      </c>
      <c r="AC1230" s="184"/>
    </row>
    <row r="1231" spans="1:29" ht="15.75" hidden="1">
      <c r="A1231" s="533" t="s">
        <v>2727</v>
      </c>
      <c r="B1231" s="533">
        <v>27</v>
      </c>
      <c r="C1231" s="533" t="s">
        <v>998</v>
      </c>
      <c r="D1231" s="572" t="s">
        <v>2394</v>
      </c>
      <c r="E1231" s="571" t="str">
        <f t="shared" si="1163"/>
        <v xml:space="preserve"> COMMUNICATIONS HORIZONTAL CABLING (TIA)</v>
      </c>
      <c r="F1231" s="533" t="str">
        <f t="shared" si="1151"/>
        <v>EL</v>
      </c>
      <c r="G1231" s="533" t="s">
        <v>2722</v>
      </c>
      <c r="H1231" s="533">
        <v>1230</v>
      </c>
      <c r="I1231" s="533" t="str">
        <f t="shared" ref="I1231:J1231" si="1168">I1229</f>
        <v>Telecommunications Outlets/Connectors</v>
      </c>
      <c r="J1231" s="533" t="str">
        <f t="shared" si="1168"/>
        <v>Telecommunications Outlets/Connectors</v>
      </c>
      <c r="K1231" s="242" t="s">
        <v>21</v>
      </c>
      <c r="L1231" s="669" t="s">
        <v>1145</v>
      </c>
      <c r="M1231" s="243">
        <v>1</v>
      </c>
      <c r="N1231" s="244" t="s">
        <v>39</v>
      </c>
      <c r="O1231" s="182"/>
      <c r="P1231" s="25">
        <f t="shared" si="1165"/>
        <v>0</v>
      </c>
      <c r="Q1231" s="183"/>
      <c r="X1231" s="242" t="s">
        <v>1145</v>
      </c>
      <c r="Y1231" s="669">
        <v>1</v>
      </c>
      <c r="Z1231" s="506" t="s">
        <v>39</v>
      </c>
      <c r="AA1231" s="507"/>
      <c r="AB1231" s="182"/>
      <c r="AC1231" s="184"/>
    </row>
    <row r="1232" spans="1:29" ht="15.75" hidden="1">
      <c r="A1232" s="533" t="s">
        <v>2727</v>
      </c>
      <c r="B1232" s="533">
        <v>27</v>
      </c>
      <c r="C1232" s="533" t="s">
        <v>998</v>
      </c>
      <c r="D1232" s="572" t="s">
        <v>2394</v>
      </c>
      <c r="E1232" s="571" t="str">
        <f t="shared" si="1163"/>
        <v xml:space="preserve"> COMMUNICATIONS HORIZONTAL CABLING (TIA)</v>
      </c>
      <c r="F1232" s="533" t="str">
        <f t="shared" si="1151"/>
        <v>EL</v>
      </c>
      <c r="G1232" s="533" t="s">
        <v>2725</v>
      </c>
      <c r="H1232" s="533">
        <v>1231</v>
      </c>
      <c r="I1232" s="533" t="str">
        <f>L1232</f>
        <v xml:space="preserve">Horizontal Cross-connects, </v>
      </c>
      <c r="J1232" s="533" t="str">
        <f>L1232</f>
        <v xml:space="preserve">Horizontal Cross-connects, </v>
      </c>
      <c r="K1232" s="189"/>
      <c r="L1232" s="666" t="s">
        <v>1146</v>
      </c>
      <c r="M1232" s="191"/>
      <c r="N1232" s="192"/>
      <c r="O1232" s="182">
        <v>0</v>
      </c>
      <c r="P1232" s="184"/>
      <c r="Q1232" s="183"/>
      <c r="X1232" s="189" t="s">
        <v>1146</v>
      </c>
      <c r="Y1232" s="666"/>
      <c r="Z1232" s="182"/>
      <c r="AA1232" s="501">
        <v>0</v>
      </c>
      <c r="AB1232" s="182"/>
      <c r="AC1232" s="184"/>
    </row>
    <row r="1233" spans="1:29" ht="16.5" hidden="1" thickBot="1">
      <c r="A1233" s="533" t="s">
        <v>2727</v>
      </c>
      <c r="B1233" s="533">
        <v>27</v>
      </c>
      <c r="C1233" s="533" t="s">
        <v>998</v>
      </c>
      <c r="D1233" s="572" t="s">
        <v>2394</v>
      </c>
      <c r="E1233" s="571" t="str">
        <f t="shared" si="1163"/>
        <v xml:space="preserve"> COMMUNICATIONS HORIZONTAL CABLING (TIA)</v>
      </c>
      <c r="F1233" s="533" t="str">
        <f t="shared" si="1151"/>
        <v>EL</v>
      </c>
      <c r="G1233" s="533" t="s">
        <v>2722</v>
      </c>
      <c r="H1233" s="533">
        <v>1232</v>
      </c>
      <c r="I1233" s="533" t="str">
        <f>I1231</f>
        <v>Telecommunications Outlets/Connectors</v>
      </c>
      <c r="J1233" s="533" t="str">
        <f>J1231</f>
        <v>Telecommunications Outlets/Connectors</v>
      </c>
      <c r="K1233" s="189" t="s">
        <v>21</v>
      </c>
      <c r="L1233" s="665" t="s">
        <v>1147</v>
      </c>
      <c r="M1233" s="245">
        <v>1</v>
      </c>
      <c r="N1233" s="191" t="s">
        <v>39</v>
      </c>
      <c r="O1233" s="182">
        <v>250</v>
      </c>
      <c r="P1233" s="25">
        <f>O1233*M1233</f>
        <v>250</v>
      </c>
      <c r="Q1233" s="183"/>
      <c r="X1233" s="189" t="s">
        <v>1147</v>
      </c>
      <c r="Y1233" s="665">
        <v>1</v>
      </c>
      <c r="Z1233" s="508" t="s">
        <v>39</v>
      </c>
      <c r="AA1233" s="182">
        <v>250</v>
      </c>
      <c r="AB1233" s="182">
        <v>250</v>
      </c>
      <c r="AC1233" s="184"/>
    </row>
    <row r="1234" spans="1:29" ht="15.75" hidden="1">
      <c r="A1234" s="533" t="s">
        <v>2727</v>
      </c>
      <c r="B1234" s="533">
        <v>27</v>
      </c>
      <c r="C1234" s="533" t="s">
        <v>998</v>
      </c>
      <c r="D1234" s="572" t="s">
        <v>2396</v>
      </c>
      <c r="E1234" s="571" t="s">
        <v>1295</v>
      </c>
      <c r="F1234" s="533" t="s">
        <v>1835</v>
      </c>
      <c r="G1234" s="533" t="s">
        <v>2725</v>
      </c>
      <c r="H1234" s="533">
        <v>1233</v>
      </c>
      <c r="I1234" s="533" t="str">
        <f t="shared" ref="I1234:I1236" si="1169">L1234</f>
        <v>272109 - DATA COMM FOR CAMPUS NETWORK</v>
      </c>
      <c r="J1234" s="533" t="str">
        <f t="shared" ref="J1234:J1236" si="1170">L1234</f>
        <v>272109 - DATA COMM FOR CAMPUS NETWORK</v>
      </c>
      <c r="K1234" s="189"/>
      <c r="L1234" s="670" t="s">
        <v>1148</v>
      </c>
      <c r="M1234" s="191"/>
      <c r="N1234" s="192"/>
      <c r="O1234" s="182">
        <v>0</v>
      </c>
      <c r="P1234" s="184"/>
      <c r="Q1234" s="183"/>
      <c r="X1234" s="189" t="s">
        <v>1148</v>
      </c>
      <c r="Y1234" s="670"/>
      <c r="Z1234" s="182"/>
      <c r="AA1234" s="501">
        <v>0</v>
      </c>
      <c r="AB1234" s="182"/>
      <c r="AC1234" s="184"/>
    </row>
    <row r="1235" spans="1:29" ht="15.75" hidden="1">
      <c r="A1235" s="533" t="s">
        <v>2727</v>
      </c>
      <c r="B1235" s="533">
        <v>27</v>
      </c>
      <c r="C1235" s="533" t="s">
        <v>998</v>
      </c>
      <c r="D1235" s="572" t="s">
        <v>2396</v>
      </c>
      <c r="E1235" s="571" t="str">
        <f t="shared" ref="E1235:E1237" si="1171">E1234</f>
        <v xml:space="preserve"> DATA COMM FOR CAMPUS NETWORK</v>
      </c>
      <c r="F1235" s="533" t="s">
        <v>1835</v>
      </c>
      <c r="G1235" s="533" t="s">
        <v>2725</v>
      </c>
      <c r="H1235" s="533">
        <v>1234</v>
      </c>
      <c r="I1235" s="533" t="str">
        <f t="shared" si="1169"/>
        <v>Supply, installation, testing, commissioning, putting into satisfactory operation and handing over complete Data Communication Devices ; including all necessary accessories, fittings, Support, fixation, cable bonding and labelling, cable management, licenses and all required software ; complete; As shown on drawings and described in specifications</v>
      </c>
      <c r="J1235" s="533" t="str">
        <f t="shared" si="1170"/>
        <v>Supply, installation, testing, commissioning, putting into satisfactory operation and handing over complete Data Communication Devices ; including all necessary accessories, fittings, Support, fixation, cable bonding and labelling, cable management, licenses and all required software ; complete; As shown on drawings and described in specifications</v>
      </c>
      <c r="K1235" s="189"/>
      <c r="L1235" s="666" t="s">
        <v>1149</v>
      </c>
      <c r="M1235" s="191"/>
      <c r="N1235" s="192"/>
      <c r="O1235" s="182">
        <v>0</v>
      </c>
      <c r="P1235" s="184"/>
      <c r="Q1235" s="183"/>
      <c r="X1235" s="189" t="s">
        <v>1149</v>
      </c>
      <c r="Y1235" s="666"/>
      <c r="Z1235" s="182"/>
      <c r="AA1235" s="501">
        <v>0</v>
      </c>
      <c r="AB1235" s="182"/>
      <c r="AC1235" s="184"/>
    </row>
    <row r="1236" spans="1:29" ht="15.75" hidden="1">
      <c r="A1236" s="533" t="s">
        <v>2727</v>
      </c>
      <c r="B1236" s="533">
        <v>27</v>
      </c>
      <c r="C1236" s="533" t="s">
        <v>998</v>
      </c>
      <c r="D1236" s="572" t="s">
        <v>2396</v>
      </c>
      <c r="E1236" s="571" t="str">
        <f t="shared" si="1171"/>
        <v xml:space="preserve"> DATA COMM FOR CAMPUS NETWORK</v>
      </c>
      <c r="F1236" s="533" t="s">
        <v>1835</v>
      </c>
      <c r="G1236" s="533" t="s">
        <v>2725</v>
      </c>
      <c r="H1236" s="533">
        <v>1235</v>
      </c>
      <c r="I1236" s="533" t="str">
        <f t="shared" si="1169"/>
        <v>Active communications and data processing equipment</v>
      </c>
      <c r="J1236" s="533" t="str">
        <f t="shared" si="1170"/>
        <v>Active communications and data processing equipment</v>
      </c>
      <c r="K1236" s="189"/>
      <c r="L1236" s="666" t="s">
        <v>1150</v>
      </c>
      <c r="M1236" s="191"/>
      <c r="N1236" s="192"/>
      <c r="O1236" s="182">
        <v>0</v>
      </c>
      <c r="P1236" s="184"/>
      <c r="Q1236" s="183"/>
      <c r="X1236" s="189" t="s">
        <v>1150</v>
      </c>
      <c r="Y1236" s="666"/>
      <c r="Z1236" s="182"/>
      <c r="AA1236" s="501">
        <v>0</v>
      </c>
      <c r="AB1236" s="182"/>
      <c r="AC1236" s="184"/>
    </row>
    <row r="1237" spans="1:29" ht="15.75" hidden="1">
      <c r="A1237" s="533" t="s">
        <v>2727</v>
      </c>
      <c r="B1237" s="533">
        <v>27</v>
      </c>
      <c r="C1237" s="533" t="s">
        <v>998</v>
      </c>
      <c r="D1237" s="572" t="s">
        <v>2396</v>
      </c>
      <c r="E1237" s="571" t="str">
        <f t="shared" si="1171"/>
        <v xml:space="preserve"> DATA COMM FOR CAMPUS NETWORK</v>
      </c>
      <c r="F1237" s="533" t="s">
        <v>1835</v>
      </c>
      <c r="G1237" s="533" t="s">
        <v>2722</v>
      </c>
      <c r="H1237" s="533">
        <v>1236</v>
      </c>
      <c r="I1237" s="533" t="str">
        <f>I1235</f>
        <v>Supply, installation, testing, commissioning, putting into satisfactory operation and handing over complete Data Communication Devices ; including all necessary accessories, fittings, Support, fixation, cable bonding and labelling, cable management, licenses and all required software ; complete; As shown on drawings and described in specifications</v>
      </c>
      <c r="J1237" s="533" t="str">
        <f>J1235</f>
        <v>Supply, installation, testing, commissioning, putting into satisfactory operation and handing over complete Data Communication Devices ; including all necessary accessories, fittings, Support, fixation, cable bonding and labelling, cable management, licenses and all required software ; complete; As shown on drawings and described in specifications</v>
      </c>
      <c r="K1237" s="189" t="s">
        <v>13</v>
      </c>
      <c r="L1237" s="665" t="s">
        <v>1151</v>
      </c>
      <c r="M1237" s="191">
        <v>1</v>
      </c>
      <c r="N1237" s="192" t="s">
        <v>39</v>
      </c>
      <c r="O1237" s="184">
        <v>1250</v>
      </c>
      <c r="P1237" s="25">
        <f>O1237*M1237</f>
        <v>1250</v>
      </c>
      <c r="Q1237" s="183"/>
      <c r="X1237" s="189" t="s">
        <v>1151</v>
      </c>
      <c r="Y1237" s="665">
        <v>1</v>
      </c>
      <c r="Z1237" s="182" t="s">
        <v>39</v>
      </c>
      <c r="AA1237" s="501">
        <v>1250</v>
      </c>
      <c r="AB1237" s="184">
        <v>1250</v>
      </c>
      <c r="AC1237" s="184"/>
    </row>
    <row r="1238" spans="1:29" ht="15.75" hidden="1">
      <c r="A1238" s="533" t="s">
        <v>2727</v>
      </c>
      <c r="B1238" s="533">
        <v>27</v>
      </c>
      <c r="C1238" s="533" t="s">
        <v>998</v>
      </c>
      <c r="D1238" s="572" t="s">
        <v>2400</v>
      </c>
      <c r="E1238" s="571" t="s">
        <v>1296</v>
      </c>
      <c r="F1238" s="533" t="str">
        <f t="shared" si="1151"/>
        <v>EL</v>
      </c>
      <c r="G1238" s="533" t="s">
        <v>2725</v>
      </c>
      <c r="H1238" s="533">
        <v>1237</v>
      </c>
      <c r="I1238" s="533" t="str">
        <f t="shared" ref="I1238:I1240" si="1172">L1238</f>
        <v>272133 - WIRELESS DATA NETWORK</v>
      </c>
      <c r="J1238" s="533" t="str">
        <f t="shared" ref="J1238:J1240" si="1173">L1238</f>
        <v>272133 - WIRELESS DATA NETWORK</v>
      </c>
      <c r="K1238" s="189"/>
      <c r="L1238" s="670" t="s">
        <v>1152</v>
      </c>
      <c r="M1238" s="191"/>
      <c r="N1238" s="192"/>
      <c r="O1238" s="182">
        <v>0</v>
      </c>
      <c r="P1238" s="184"/>
      <c r="Q1238" s="183"/>
      <c r="X1238" s="189" t="s">
        <v>1152</v>
      </c>
      <c r="Y1238" s="670"/>
      <c r="Z1238" s="182"/>
      <c r="AA1238" s="501">
        <v>0</v>
      </c>
      <c r="AB1238" s="182"/>
      <c r="AC1238" s="184"/>
    </row>
    <row r="1239" spans="1:29" ht="15.75" hidden="1">
      <c r="A1239" s="533" t="s">
        <v>2727</v>
      </c>
      <c r="B1239" s="533">
        <v>27</v>
      </c>
      <c r="C1239" s="533" t="s">
        <v>998</v>
      </c>
      <c r="D1239" s="572" t="s">
        <v>2400</v>
      </c>
      <c r="E1239" s="571" t="str">
        <f t="shared" ref="E1239:E1244" si="1174">E1238</f>
        <v xml:space="preserve"> WIRELESS DATA NETWORK</v>
      </c>
      <c r="F1239" s="533" t="str">
        <f t="shared" si="1151"/>
        <v>EL</v>
      </c>
      <c r="G1239" s="533" t="s">
        <v>2725</v>
      </c>
      <c r="H1239" s="533">
        <v>1238</v>
      </c>
      <c r="I1239" s="533" t="str">
        <f t="shared" si="1172"/>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v>
      </c>
      <c r="J1239" s="533" t="str">
        <f t="shared" si="1173"/>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v>
      </c>
      <c r="K1239" s="189"/>
      <c r="L1239" s="666" t="s">
        <v>1153</v>
      </c>
      <c r="M1239" s="191"/>
      <c r="N1239" s="192"/>
      <c r="O1239" s="182">
        <v>0</v>
      </c>
      <c r="P1239" s="184"/>
      <c r="Q1239" s="183"/>
      <c r="X1239" s="189" t="s">
        <v>1153</v>
      </c>
      <c r="Y1239" s="666"/>
      <c r="Z1239" s="182"/>
      <c r="AA1239" s="501">
        <v>0</v>
      </c>
      <c r="AB1239" s="182"/>
      <c r="AC1239" s="184"/>
    </row>
    <row r="1240" spans="1:29" ht="15.75" hidden="1">
      <c r="A1240" s="533" t="s">
        <v>2727</v>
      </c>
      <c r="B1240" s="533">
        <v>27</v>
      </c>
      <c r="C1240" s="533" t="s">
        <v>998</v>
      </c>
      <c r="D1240" s="572" t="s">
        <v>2400</v>
      </c>
      <c r="E1240" s="571" t="str">
        <f t="shared" si="1174"/>
        <v xml:space="preserve"> WIRELESS DATA NETWORK</v>
      </c>
      <c r="F1240" s="533" t="str">
        <f t="shared" si="1151"/>
        <v>EL</v>
      </c>
      <c r="G1240" s="533" t="s">
        <v>2725</v>
      </c>
      <c r="H1240" s="533">
        <v>1239</v>
      </c>
      <c r="I1240" s="533" t="str">
        <f t="shared" si="1172"/>
        <v>Wireless data network components</v>
      </c>
      <c r="J1240" s="533" t="str">
        <f t="shared" si="1173"/>
        <v>Wireless data network components</v>
      </c>
      <c r="K1240" s="189"/>
      <c r="L1240" s="664" t="s">
        <v>1154</v>
      </c>
      <c r="M1240" s="191"/>
      <c r="N1240" s="192"/>
      <c r="O1240" s="184">
        <v>0</v>
      </c>
      <c r="P1240" s="184"/>
      <c r="Q1240" s="183"/>
      <c r="X1240" s="189" t="s">
        <v>1154</v>
      </c>
      <c r="Y1240" s="664"/>
      <c r="Z1240" s="182"/>
      <c r="AA1240" s="501">
        <v>0</v>
      </c>
      <c r="AB1240" s="184"/>
      <c r="AC1240" s="184"/>
    </row>
    <row r="1241" spans="1:29" ht="15.75" hidden="1">
      <c r="A1241" s="533" t="s">
        <v>2727</v>
      </c>
      <c r="B1241" s="533">
        <v>27</v>
      </c>
      <c r="C1241" s="533" t="s">
        <v>998</v>
      </c>
      <c r="D1241" s="572" t="s">
        <v>2400</v>
      </c>
      <c r="E1241" s="571" t="str">
        <f t="shared" si="1174"/>
        <v xml:space="preserve"> WIRELESS DATA NETWORK</v>
      </c>
      <c r="F1241" s="533" t="str">
        <f t="shared" si="1151"/>
        <v>EL</v>
      </c>
      <c r="G1241" s="533" t="s">
        <v>2722</v>
      </c>
      <c r="H1241" s="533">
        <v>1240</v>
      </c>
      <c r="I1241" s="533" t="str">
        <f t="shared" ref="I1241:J1241" si="1175">I1239</f>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v>
      </c>
      <c r="J1241" s="533" t="str">
        <f t="shared" si="1175"/>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v>
      </c>
      <c r="K1241" s="189" t="s">
        <v>15</v>
      </c>
      <c r="L1241" s="665" t="s">
        <v>1155</v>
      </c>
      <c r="M1241" s="191">
        <v>1</v>
      </c>
      <c r="N1241" s="192" t="s">
        <v>2</v>
      </c>
      <c r="O1241" s="184">
        <v>3125</v>
      </c>
      <c r="P1241" s="25">
        <f t="shared" ref="P1241:P1244" si="1176">O1241*M1241</f>
        <v>3125</v>
      </c>
      <c r="Q1241" s="183"/>
      <c r="X1241" s="189" t="s">
        <v>1155</v>
      </c>
      <c r="Y1241" s="665"/>
      <c r="Z1241" s="182" t="s">
        <v>2</v>
      </c>
      <c r="AA1241" s="501">
        <v>3125</v>
      </c>
      <c r="AB1241" s="184">
        <v>3125</v>
      </c>
      <c r="AC1241" s="184"/>
    </row>
    <row r="1242" spans="1:29" ht="16.5" hidden="1" thickBot="1">
      <c r="A1242" s="533" t="s">
        <v>2727</v>
      </c>
      <c r="B1242" s="533">
        <v>27</v>
      </c>
      <c r="C1242" s="533" t="s">
        <v>998</v>
      </c>
      <c r="D1242" s="572" t="s">
        <v>2400</v>
      </c>
      <c r="E1242" s="571" t="str">
        <f t="shared" si="1174"/>
        <v xml:space="preserve"> WIRELESS DATA NETWORK</v>
      </c>
      <c r="F1242" s="533" t="str">
        <f t="shared" si="1151"/>
        <v>EL</v>
      </c>
      <c r="G1242" s="533" t="s">
        <v>2722</v>
      </c>
      <c r="H1242" s="533">
        <v>1241</v>
      </c>
      <c r="I1242" s="533" t="str">
        <f t="shared" ref="I1242:J1242" si="1177">I1240</f>
        <v>Wireless data network components</v>
      </c>
      <c r="J1242" s="533" t="str">
        <f t="shared" si="1177"/>
        <v>Wireless data network components</v>
      </c>
      <c r="K1242" s="189" t="s">
        <v>17</v>
      </c>
      <c r="L1242" s="665" t="s">
        <v>1156</v>
      </c>
      <c r="M1242" s="245">
        <v>4</v>
      </c>
      <c r="N1242" s="192" t="s">
        <v>39</v>
      </c>
      <c r="O1242" s="184">
        <v>282</v>
      </c>
      <c r="P1242" s="25">
        <f t="shared" si="1176"/>
        <v>1128</v>
      </c>
      <c r="Q1242" s="183"/>
      <c r="X1242" s="189" t="s">
        <v>1156</v>
      </c>
      <c r="Y1242" s="665">
        <v>4</v>
      </c>
      <c r="Z1242" s="508" t="s">
        <v>39</v>
      </c>
      <c r="AA1242" s="501">
        <v>282</v>
      </c>
      <c r="AB1242" s="184">
        <v>1128</v>
      </c>
      <c r="AC1242" s="184"/>
    </row>
    <row r="1243" spans="1:29" ht="15.75" hidden="1">
      <c r="A1243" s="533" t="s">
        <v>2727</v>
      </c>
      <c r="B1243" s="533">
        <v>27</v>
      </c>
      <c r="C1243" s="533" t="s">
        <v>998</v>
      </c>
      <c r="D1243" s="572" t="s">
        <v>2400</v>
      </c>
      <c r="E1243" s="571" t="str">
        <f t="shared" si="1174"/>
        <v xml:space="preserve"> WIRELESS DATA NETWORK</v>
      </c>
      <c r="F1243" s="533" t="str">
        <f t="shared" si="1151"/>
        <v>EL</v>
      </c>
      <c r="G1243" s="533" t="s">
        <v>2722</v>
      </c>
      <c r="H1243" s="533">
        <v>1242</v>
      </c>
      <c r="I1243" s="533" t="str">
        <f t="shared" ref="I1243:J1243" si="1178">I1241</f>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v>
      </c>
      <c r="J1243" s="533" t="str">
        <f t="shared" si="1178"/>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v>
      </c>
      <c r="K1243" s="189" t="s">
        <v>19</v>
      </c>
      <c r="L1243" s="665" t="s">
        <v>1157</v>
      </c>
      <c r="M1243" s="191">
        <v>1</v>
      </c>
      <c r="N1243" s="192" t="s">
        <v>2</v>
      </c>
      <c r="O1243" s="184">
        <v>782</v>
      </c>
      <c r="P1243" s="25">
        <f t="shared" si="1176"/>
        <v>782</v>
      </c>
      <c r="Q1243" s="183"/>
      <c r="X1243" s="189" t="s">
        <v>1157</v>
      </c>
      <c r="Y1243" s="665"/>
      <c r="Z1243" s="182" t="s">
        <v>2</v>
      </c>
      <c r="AA1243" s="501">
        <v>782</v>
      </c>
      <c r="AB1243" s="184">
        <v>782</v>
      </c>
      <c r="AC1243" s="184"/>
    </row>
    <row r="1244" spans="1:29" ht="15.75" hidden="1">
      <c r="A1244" s="533" t="s">
        <v>2727</v>
      </c>
      <c r="B1244" s="533">
        <v>27</v>
      </c>
      <c r="C1244" s="533" t="s">
        <v>998</v>
      </c>
      <c r="D1244" s="572" t="s">
        <v>2400</v>
      </c>
      <c r="E1244" s="571" t="str">
        <f t="shared" si="1174"/>
        <v xml:space="preserve"> WIRELESS DATA NETWORK</v>
      </c>
      <c r="F1244" s="533" t="str">
        <f t="shared" si="1151"/>
        <v>EL</v>
      </c>
      <c r="G1244" s="533" t="s">
        <v>2722</v>
      </c>
      <c r="H1244" s="533">
        <v>1243</v>
      </c>
      <c r="I1244" s="533" t="str">
        <f t="shared" ref="I1244:J1244" si="1179">I1242</f>
        <v>Wireless data network components</v>
      </c>
      <c r="J1244" s="533" t="str">
        <f t="shared" si="1179"/>
        <v>Wireless data network components</v>
      </c>
      <c r="K1244" s="189" t="s">
        <v>13</v>
      </c>
      <c r="L1244" s="665" t="s">
        <v>1158</v>
      </c>
      <c r="M1244" s="191">
        <v>1</v>
      </c>
      <c r="N1244" s="192" t="s">
        <v>2</v>
      </c>
      <c r="O1244" s="184">
        <v>938</v>
      </c>
      <c r="P1244" s="25">
        <f t="shared" si="1176"/>
        <v>938</v>
      </c>
      <c r="Q1244" s="183"/>
      <c r="X1244" s="189" t="s">
        <v>1158</v>
      </c>
      <c r="Y1244" s="665"/>
      <c r="Z1244" s="182" t="s">
        <v>2</v>
      </c>
      <c r="AA1244" s="501">
        <v>938</v>
      </c>
      <c r="AB1244" s="184">
        <v>938</v>
      </c>
      <c r="AC1244" s="184"/>
    </row>
    <row r="1245" spans="1:29" ht="15.75" hidden="1">
      <c r="A1245" s="533" t="s">
        <v>2727</v>
      </c>
      <c r="B1245" s="533">
        <v>27</v>
      </c>
      <c r="C1245" s="533" t="s">
        <v>998</v>
      </c>
      <c r="D1245" s="572" t="s">
        <v>1308</v>
      </c>
      <c r="E1245" s="571" t="s">
        <v>1297</v>
      </c>
      <c r="F1245" s="533" t="str">
        <f t="shared" si="1151"/>
        <v>EL</v>
      </c>
      <c r="G1245" s="533" t="s">
        <v>2725</v>
      </c>
      <c r="H1245" s="533">
        <v>1244</v>
      </c>
      <c r="I1245" s="533" t="str">
        <f t="shared" ref="I1245:I1246" si="1180">L1245</f>
        <v>274133- MASTER ANTENNA TELEVISION SYSTEM</v>
      </c>
      <c r="J1245" s="533" t="str">
        <f t="shared" ref="J1245:J1246" si="1181">L1245</f>
        <v>274133- MASTER ANTENNA TELEVISION SYSTEM</v>
      </c>
      <c r="K1245" s="189"/>
      <c r="L1245" s="670" t="s">
        <v>1002</v>
      </c>
      <c r="M1245" s="191"/>
      <c r="N1245" s="192"/>
      <c r="O1245" s="182">
        <v>0</v>
      </c>
      <c r="P1245" s="184"/>
      <c r="Q1245" s="183"/>
      <c r="X1245" s="189" t="s">
        <v>1002</v>
      </c>
      <c r="Y1245" s="670"/>
      <c r="Z1245" s="182"/>
      <c r="AA1245" s="501">
        <v>0</v>
      </c>
      <c r="AB1245" s="182"/>
      <c r="AC1245" s="184"/>
    </row>
    <row r="1246" spans="1:29" ht="15.75" hidden="1">
      <c r="A1246" s="533" t="s">
        <v>2727</v>
      </c>
      <c r="B1246" s="533">
        <v>27</v>
      </c>
      <c r="C1246" s="533" t="s">
        <v>998</v>
      </c>
      <c r="D1246" s="572" t="s">
        <v>1308</v>
      </c>
      <c r="E1246" s="571" t="str">
        <f t="shared" ref="E1246:E1250" si="1182">E1245</f>
        <v xml:space="preserve"> MASTER ANTENNA TELEVISION SYSTEM</v>
      </c>
      <c r="F1246" s="533" t="str">
        <f t="shared" si="1151"/>
        <v>EL</v>
      </c>
      <c r="G1246" s="533" t="s">
        <v>2725</v>
      </c>
      <c r="H1246" s="533">
        <v>1245</v>
      </c>
      <c r="I1246" s="533" t="str">
        <f t="shared" si="1180"/>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v>
      </c>
      <c r="J1246" s="533" t="str">
        <f t="shared" si="1181"/>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v>
      </c>
      <c r="K1246" s="189"/>
      <c r="L1246" s="664" t="s">
        <v>1159</v>
      </c>
      <c r="M1246" s="191"/>
      <c r="N1246" s="192"/>
      <c r="O1246" s="182">
        <v>0</v>
      </c>
      <c r="P1246" s="184"/>
      <c r="Q1246" s="183"/>
      <c r="X1246" s="189" t="s">
        <v>1159</v>
      </c>
      <c r="Y1246" s="664"/>
      <c r="Z1246" s="182"/>
      <c r="AA1246" s="501">
        <v>0</v>
      </c>
      <c r="AB1246" s="182"/>
      <c r="AC1246" s="184"/>
    </row>
    <row r="1247" spans="1:29" ht="15.75" hidden="1">
      <c r="A1247" s="533" t="s">
        <v>2727</v>
      </c>
      <c r="B1247" s="533">
        <v>27</v>
      </c>
      <c r="C1247" s="533" t="s">
        <v>998</v>
      </c>
      <c r="D1247" s="572" t="s">
        <v>1308</v>
      </c>
      <c r="E1247" s="571" t="str">
        <f t="shared" si="1182"/>
        <v xml:space="preserve"> MASTER ANTENNA TELEVISION SYSTEM</v>
      </c>
      <c r="F1247" s="533" t="str">
        <f t="shared" si="1151"/>
        <v>EL</v>
      </c>
      <c r="G1247" s="533" t="s">
        <v>2722</v>
      </c>
      <c r="H1247" s="533">
        <v>1246</v>
      </c>
      <c r="I1247" s="533" t="str">
        <f t="shared" ref="I1247:J1247" si="1183">I1245</f>
        <v>274133- MASTER ANTENNA TELEVISION SYSTEM</v>
      </c>
      <c r="J1247" s="533" t="str">
        <f t="shared" si="1183"/>
        <v>274133- MASTER ANTENNA TELEVISION SYSTEM</v>
      </c>
      <c r="K1247" s="189" t="s">
        <v>15</v>
      </c>
      <c r="L1247" s="185" t="s">
        <v>1003</v>
      </c>
      <c r="M1247" s="191">
        <v>1</v>
      </c>
      <c r="N1247" s="192" t="s">
        <v>39</v>
      </c>
      <c r="O1247" s="182">
        <v>235</v>
      </c>
      <c r="P1247" s="25">
        <f t="shared" ref="P1247:P1250" si="1184">O1247*M1247</f>
        <v>235</v>
      </c>
      <c r="Q1247" s="183"/>
      <c r="X1247" s="189" t="s">
        <v>1003</v>
      </c>
      <c r="Y1247" s="185">
        <v>1</v>
      </c>
      <c r="Z1247" s="182" t="s">
        <v>39</v>
      </c>
      <c r="AA1247" s="501">
        <v>235</v>
      </c>
      <c r="AB1247" s="182">
        <v>235</v>
      </c>
      <c r="AC1247" s="184"/>
    </row>
    <row r="1248" spans="1:29" ht="15.75" hidden="1">
      <c r="A1248" s="533" t="s">
        <v>2727</v>
      </c>
      <c r="B1248" s="533">
        <v>27</v>
      </c>
      <c r="C1248" s="533" t="s">
        <v>998</v>
      </c>
      <c r="D1248" s="572" t="s">
        <v>1308</v>
      </c>
      <c r="E1248" s="571" t="str">
        <f t="shared" si="1182"/>
        <v xml:space="preserve"> MASTER ANTENNA TELEVISION SYSTEM</v>
      </c>
      <c r="F1248" s="533" t="str">
        <f t="shared" si="1151"/>
        <v>EL</v>
      </c>
      <c r="G1248" s="533" t="s">
        <v>2722</v>
      </c>
      <c r="H1248" s="533">
        <v>1247</v>
      </c>
      <c r="I1248" s="533" t="str">
        <f t="shared" ref="I1248:J1248" si="1185">I1246</f>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v>
      </c>
      <c r="J1248" s="533" t="str">
        <f t="shared" si="1185"/>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v>
      </c>
      <c r="K1248" s="189" t="s">
        <v>17</v>
      </c>
      <c r="L1248" s="185" t="s">
        <v>1004</v>
      </c>
      <c r="M1248" s="191">
        <v>1</v>
      </c>
      <c r="N1248" s="192" t="s">
        <v>39</v>
      </c>
      <c r="O1248" s="182">
        <v>125</v>
      </c>
      <c r="P1248" s="25">
        <f t="shared" si="1184"/>
        <v>125</v>
      </c>
      <c r="Q1248" s="183"/>
      <c r="X1248" s="189" t="s">
        <v>1004</v>
      </c>
      <c r="Y1248" s="185">
        <v>1</v>
      </c>
      <c r="Z1248" s="182" t="s">
        <v>39</v>
      </c>
      <c r="AA1248" s="501">
        <v>125</v>
      </c>
      <c r="AB1248" s="182">
        <v>125</v>
      </c>
      <c r="AC1248" s="184"/>
    </row>
    <row r="1249" spans="1:29" ht="15.75" hidden="1">
      <c r="A1249" s="533" t="s">
        <v>2727</v>
      </c>
      <c r="B1249" s="533">
        <v>27</v>
      </c>
      <c r="C1249" s="533" t="s">
        <v>998</v>
      </c>
      <c r="D1249" s="572" t="s">
        <v>1308</v>
      </c>
      <c r="E1249" s="571" t="str">
        <f t="shared" si="1182"/>
        <v xml:space="preserve"> MASTER ANTENNA TELEVISION SYSTEM</v>
      </c>
      <c r="F1249" s="533" t="str">
        <f t="shared" si="1151"/>
        <v>EL</v>
      </c>
      <c r="G1249" s="533" t="s">
        <v>2722</v>
      </c>
      <c r="H1249" s="533">
        <v>1248</v>
      </c>
      <c r="I1249" s="533" t="str">
        <f t="shared" ref="I1249:J1249" si="1186">I1247</f>
        <v>274133- MASTER ANTENNA TELEVISION SYSTEM</v>
      </c>
      <c r="J1249" s="533" t="str">
        <f t="shared" si="1186"/>
        <v>274133- MASTER ANTENNA TELEVISION SYSTEM</v>
      </c>
      <c r="K1249" s="189" t="s">
        <v>19</v>
      </c>
      <c r="L1249" s="185" t="s">
        <v>1005</v>
      </c>
      <c r="M1249" s="191">
        <v>1</v>
      </c>
      <c r="N1249" s="192" t="s">
        <v>39</v>
      </c>
      <c r="O1249" s="182">
        <v>938</v>
      </c>
      <c r="P1249" s="25">
        <f t="shared" si="1184"/>
        <v>938</v>
      </c>
      <c r="Q1249" s="183"/>
      <c r="X1249" s="189" t="s">
        <v>1005</v>
      </c>
      <c r="Y1249" s="185">
        <v>1</v>
      </c>
      <c r="Z1249" s="182" t="s">
        <v>39</v>
      </c>
      <c r="AA1249" s="501">
        <v>938</v>
      </c>
      <c r="AB1249" s="182">
        <v>938</v>
      </c>
      <c r="AC1249" s="184"/>
    </row>
    <row r="1250" spans="1:29" ht="16.5" hidden="1" thickBot="1">
      <c r="A1250" s="533" t="s">
        <v>2727</v>
      </c>
      <c r="B1250" s="533">
        <v>27</v>
      </c>
      <c r="C1250" s="533" t="s">
        <v>998</v>
      </c>
      <c r="D1250" s="572" t="s">
        <v>1308</v>
      </c>
      <c r="E1250" s="571" t="str">
        <f t="shared" si="1182"/>
        <v xml:space="preserve"> MASTER ANTENNA TELEVISION SYSTEM</v>
      </c>
      <c r="F1250" s="533" t="str">
        <f t="shared" si="1151"/>
        <v>EL</v>
      </c>
      <c r="G1250" s="533" t="s">
        <v>2722</v>
      </c>
      <c r="H1250" s="533">
        <v>1249</v>
      </c>
      <c r="I1250" s="533" t="str">
        <f t="shared" ref="I1250:J1250" si="1187">I1248</f>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v>
      </c>
      <c r="J1250" s="533" t="str">
        <f t="shared" si="1187"/>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v>
      </c>
      <c r="K1250" s="189" t="s">
        <v>20</v>
      </c>
      <c r="L1250" s="185" t="s">
        <v>1006</v>
      </c>
      <c r="M1250" s="245">
        <v>7</v>
      </c>
      <c r="N1250" s="192" t="s">
        <v>39</v>
      </c>
      <c r="O1250" s="182">
        <v>134</v>
      </c>
      <c r="P1250" s="25">
        <f t="shared" si="1184"/>
        <v>938</v>
      </c>
      <c r="Q1250" s="183"/>
      <c r="X1250" s="189" t="s">
        <v>1006</v>
      </c>
      <c r="Y1250" s="185">
        <v>7</v>
      </c>
      <c r="Z1250" s="508" t="s">
        <v>39</v>
      </c>
      <c r="AA1250" s="501">
        <v>134</v>
      </c>
      <c r="AB1250" s="182">
        <v>938</v>
      </c>
      <c r="AC1250" s="184"/>
    </row>
    <row r="1251" spans="1:29" ht="15.75" hidden="1">
      <c r="A1251" s="533" t="s">
        <v>2727</v>
      </c>
      <c r="B1251" s="533">
        <v>27</v>
      </c>
      <c r="C1251" s="533" t="s">
        <v>998</v>
      </c>
      <c r="D1251" s="572" t="s">
        <v>2749</v>
      </c>
      <c r="E1251" s="571" t="s">
        <v>1318</v>
      </c>
      <c r="F1251" s="533" t="s">
        <v>1835</v>
      </c>
      <c r="G1251" s="533" t="s">
        <v>2725</v>
      </c>
      <c r="H1251" s="533">
        <v>1250</v>
      </c>
      <c r="I1251" s="533" t="str">
        <f t="shared" ref="I1251:I1253" si="1188">L1251</f>
        <v>274116  - INTEGRATED AUDIOVISUAL SYSTEMS AND EQUIPMENT - FOR AUDITORIUM</v>
      </c>
      <c r="J1251" s="533" t="str">
        <f t="shared" ref="J1251:J1253" si="1189">L1251</f>
        <v>274116  - INTEGRATED AUDIOVISUAL SYSTEMS AND EQUIPMENT - FOR AUDITORIUM</v>
      </c>
      <c r="K1251" s="242"/>
      <c r="L1251" s="671" t="s">
        <v>1007</v>
      </c>
      <c r="M1251" s="243"/>
      <c r="N1251" s="244"/>
      <c r="O1251" s="182">
        <v>0</v>
      </c>
      <c r="P1251" s="184"/>
      <c r="Q1251" s="183"/>
      <c r="X1251" s="189" t="s">
        <v>1007</v>
      </c>
      <c r="Y1251" s="670"/>
      <c r="Z1251" s="182"/>
      <c r="AA1251" s="501">
        <v>0</v>
      </c>
      <c r="AB1251" s="182"/>
      <c r="AC1251" s="184"/>
    </row>
    <row r="1252" spans="1:29" ht="15.75" hidden="1">
      <c r="A1252" s="533" t="s">
        <v>2727</v>
      </c>
      <c r="B1252" s="533">
        <v>27</v>
      </c>
      <c r="C1252" s="533" t="s">
        <v>998</v>
      </c>
      <c r="D1252" s="572" t="s">
        <v>2749</v>
      </c>
      <c r="E1252" s="571" t="str">
        <f t="shared" ref="E1252:E1269" si="1190">E1251</f>
        <v>INTEGRATED AUDIOVISUAL SYSTEMS AND EQUIPMENT - FOR AUDITORIUM</v>
      </c>
      <c r="F1252" s="533" t="s">
        <v>1835</v>
      </c>
      <c r="G1252" s="533" t="s">
        <v>2725</v>
      </c>
      <c r="H1252" s="533">
        <v>1251</v>
      </c>
      <c r="I1252" s="533" t="str">
        <f t="shared" si="1188"/>
        <v>Supply, installation, testing, commissioning, putting into satisfactory operation and handing over complete Integrated AV System ; including all necessary accessories, fittings, Support, fixation, cable bonding and labelling, cable management, licenses and all required software ; complete; As shown on drawings and described in specifications</v>
      </c>
      <c r="J1252" s="533" t="str">
        <f t="shared" si="1189"/>
        <v>Supply, installation, testing, commissioning, putting into satisfactory operation and handing over complete Integrated AV System ; including all necessary accessories, fittings, Support, fixation, cable bonding and labelling, cable management, licenses and all required software ; complete; As shown on drawings and described in specifications</v>
      </c>
      <c r="K1252" s="242"/>
      <c r="L1252" s="671" t="s">
        <v>1160</v>
      </c>
      <c r="M1252" s="243"/>
      <c r="N1252" s="244"/>
      <c r="O1252" s="182">
        <v>0</v>
      </c>
      <c r="P1252" s="184"/>
      <c r="Q1252" s="183"/>
      <c r="X1252" s="189" t="s">
        <v>1160</v>
      </c>
      <c r="Y1252" s="670"/>
      <c r="Z1252" s="182"/>
      <c r="AA1252" s="501">
        <v>0</v>
      </c>
      <c r="AB1252" s="182"/>
      <c r="AC1252" s="184"/>
    </row>
    <row r="1253" spans="1:29" ht="15.75" hidden="1">
      <c r="A1253" s="533" t="s">
        <v>2727</v>
      </c>
      <c r="B1253" s="533">
        <v>27</v>
      </c>
      <c r="C1253" s="533" t="s">
        <v>998</v>
      </c>
      <c r="D1253" s="572" t="s">
        <v>2749</v>
      </c>
      <c r="E1253" s="571" t="str">
        <f t="shared" si="1190"/>
        <v>INTEGRATED AUDIOVISUAL SYSTEMS AND EQUIPMENT - FOR AUDITORIUM</v>
      </c>
      <c r="F1253" s="533" t="s">
        <v>1835</v>
      </c>
      <c r="G1253" s="533" t="s">
        <v>2725</v>
      </c>
      <c r="H1253" s="533">
        <v>1252</v>
      </c>
      <c r="I1253" s="533" t="str">
        <f t="shared" si="1188"/>
        <v>Signal Processing and Central Equipment:</v>
      </c>
      <c r="J1253" s="533" t="str">
        <f t="shared" si="1189"/>
        <v>Signal Processing and Central Equipment:</v>
      </c>
      <c r="K1253" s="242"/>
      <c r="L1253" s="672" t="s">
        <v>1161</v>
      </c>
      <c r="M1253" s="246"/>
      <c r="N1253" s="673"/>
      <c r="O1253" s="392">
        <v>0</v>
      </c>
      <c r="P1253" s="187"/>
      <c r="Q1253" s="183"/>
      <c r="X1253" s="189" t="s">
        <v>1161</v>
      </c>
      <c r="Y1253" s="664"/>
      <c r="Z1253" s="504"/>
      <c r="AA1253" s="674">
        <v>0</v>
      </c>
      <c r="AB1253" s="392"/>
      <c r="AC1253" s="392"/>
    </row>
    <row r="1254" spans="1:29" ht="15.75" hidden="1">
      <c r="A1254" s="533" t="s">
        <v>2727</v>
      </c>
      <c r="B1254" s="533">
        <v>27</v>
      </c>
      <c r="C1254" s="533" t="s">
        <v>998</v>
      </c>
      <c r="D1254" s="572" t="s">
        <v>2749</v>
      </c>
      <c r="E1254" s="571" t="str">
        <f t="shared" si="1190"/>
        <v>INTEGRATED AUDIOVISUAL SYSTEMS AND EQUIPMENT - FOR AUDITORIUM</v>
      </c>
      <c r="F1254" s="533" t="s">
        <v>1835</v>
      </c>
      <c r="G1254" s="533" t="s">
        <v>2722</v>
      </c>
      <c r="H1254" s="533">
        <v>1253</v>
      </c>
      <c r="I1254" s="533" t="str">
        <f t="shared" ref="I1254:J1254" si="1191">I1252</f>
        <v>Supply, installation, testing, commissioning, putting into satisfactory operation and handing over complete Integrated AV System ; including all necessary accessories, fittings, Support, fixation, cable bonding and labelling, cable management, licenses and all required software ; complete; As shown on drawings and described in specifications</v>
      </c>
      <c r="J1254" s="533" t="str">
        <f t="shared" si="1191"/>
        <v>Supply, installation, testing, commissioning, putting into satisfactory operation and handing over complete Integrated AV System ; including all necessary accessories, fittings, Support, fixation, cable bonding and labelling, cable management, licenses and all required software ; complete; As shown on drawings and described in specifications</v>
      </c>
      <c r="K1254" s="242" t="s">
        <v>21</v>
      </c>
      <c r="L1254" s="256" t="s">
        <v>1162</v>
      </c>
      <c r="M1254" s="243"/>
      <c r="N1254" s="244" t="s">
        <v>2</v>
      </c>
      <c r="O1254" s="184"/>
      <c r="P1254" s="25"/>
      <c r="Q1254" s="183"/>
      <c r="X1254" s="189" t="s">
        <v>1162</v>
      </c>
      <c r="Y1254" s="185"/>
      <c r="Z1254" s="182" t="s">
        <v>2</v>
      </c>
      <c r="AA1254" s="501"/>
      <c r="AB1254" s="184"/>
      <c r="AC1254" s="184"/>
    </row>
    <row r="1255" spans="1:29" ht="15.75" hidden="1">
      <c r="A1255" s="533" t="s">
        <v>2727</v>
      </c>
      <c r="B1255" s="533">
        <v>27</v>
      </c>
      <c r="C1255" s="533" t="s">
        <v>998</v>
      </c>
      <c r="D1255" s="572" t="s">
        <v>2749</v>
      </c>
      <c r="E1255" s="571" t="str">
        <f t="shared" si="1190"/>
        <v>INTEGRATED AUDIOVISUAL SYSTEMS AND EQUIPMENT - FOR AUDITORIUM</v>
      </c>
      <c r="F1255" s="533" t="s">
        <v>1835</v>
      </c>
      <c r="G1255" s="533" t="s">
        <v>2722</v>
      </c>
      <c r="H1255" s="533">
        <v>1254</v>
      </c>
      <c r="I1255" s="533" t="str">
        <f t="shared" ref="I1255:J1255" si="1192">I1253</f>
        <v>Signal Processing and Central Equipment:</v>
      </c>
      <c r="J1255" s="533" t="str">
        <f t="shared" si="1192"/>
        <v>Signal Processing and Central Equipment:</v>
      </c>
      <c r="K1255" s="242" t="s">
        <v>13</v>
      </c>
      <c r="L1255" s="256" t="s">
        <v>1163</v>
      </c>
      <c r="M1255" s="243"/>
      <c r="N1255" s="244" t="s">
        <v>2</v>
      </c>
      <c r="O1255" s="184"/>
      <c r="P1255" s="25"/>
      <c r="Q1255" s="183"/>
      <c r="X1255" s="189" t="s">
        <v>1163</v>
      </c>
      <c r="Y1255" s="185"/>
      <c r="Z1255" s="182" t="s">
        <v>2</v>
      </c>
      <c r="AA1255" s="501"/>
      <c r="AB1255" s="184"/>
      <c r="AC1255" s="184"/>
    </row>
    <row r="1256" spans="1:29" ht="15.75" hidden="1">
      <c r="A1256" s="533" t="s">
        <v>2727</v>
      </c>
      <c r="B1256" s="533">
        <v>27</v>
      </c>
      <c r="C1256" s="533" t="s">
        <v>998</v>
      </c>
      <c r="D1256" s="572" t="s">
        <v>2749</v>
      </c>
      <c r="E1256" s="571" t="str">
        <f t="shared" si="1190"/>
        <v>INTEGRATED AUDIOVISUAL SYSTEMS AND EQUIPMENT - FOR AUDITORIUM</v>
      </c>
      <c r="F1256" s="533" t="s">
        <v>1835</v>
      </c>
      <c r="G1256" s="533" t="s">
        <v>2725</v>
      </c>
      <c r="H1256" s="533">
        <v>1255</v>
      </c>
      <c r="I1256" s="533" t="str">
        <f>L1256</f>
        <v>Video Projection Equipment &amp; Accessories</v>
      </c>
      <c r="J1256" s="533" t="str">
        <f>L1256</f>
        <v>Video Projection Equipment &amp; Accessories</v>
      </c>
      <c r="K1256" s="242"/>
      <c r="L1256" s="672" t="s">
        <v>1164</v>
      </c>
      <c r="M1256" s="246"/>
      <c r="N1256" s="246"/>
      <c r="O1256" s="392">
        <v>0</v>
      </c>
      <c r="P1256" s="187"/>
      <c r="Q1256" s="183"/>
      <c r="X1256" s="242" t="s">
        <v>1164</v>
      </c>
      <c r="Y1256" s="672"/>
      <c r="Z1256" s="509"/>
      <c r="AA1256" s="509">
        <v>0</v>
      </c>
      <c r="AB1256" s="392"/>
      <c r="AC1256" s="392"/>
    </row>
    <row r="1257" spans="1:29" ht="15.75" hidden="1">
      <c r="A1257" s="533" t="s">
        <v>2727</v>
      </c>
      <c r="B1257" s="533">
        <v>27</v>
      </c>
      <c r="C1257" s="533" t="s">
        <v>998</v>
      </c>
      <c r="D1257" s="572" t="s">
        <v>2749</v>
      </c>
      <c r="E1257" s="571" t="str">
        <f t="shared" si="1190"/>
        <v>INTEGRATED AUDIOVISUAL SYSTEMS AND EQUIPMENT - FOR AUDITORIUM</v>
      </c>
      <c r="F1257" s="533" t="s">
        <v>1835</v>
      </c>
      <c r="G1257" s="533" t="s">
        <v>2722</v>
      </c>
      <c r="H1257" s="533">
        <v>1256</v>
      </c>
      <c r="I1257" s="533" t="str">
        <f t="shared" ref="I1257:J1257" si="1193">I1255</f>
        <v>Signal Processing and Central Equipment:</v>
      </c>
      <c r="J1257" s="533" t="str">
        <f t="shared" si="1193"/>
        <v>Signal Processing and Central Equipment:</v>
      </c>
      <c r="K1257" s="242" t="s">
        <v>15</v>
      </c>
      <c r="L1257" s="256" t="s">
        <v>1011</v>
      </c>
      <c r="M1257" s="243">
        <v>1</v>
      </c>
      <c r="N1257" s="244" t="s">
        <v>39</v>
      </c>
      <c r="O1257" s="184"/>
      <c r="P1257" s="25">
        <f t="shared" ref="P1257:P1259" si="1194">O1257*M1257</f>
        <v>0</v>
      </c>
      <c r="Q1257" s="183"/>
      <c r="X1257" s="242" t="s">
        <v>1011</v>
      </c>
      <c r="Y1257" s="256">
        <v>1</v>
      </c>
      <c r="Z1257" s="506" t="s">
        <v>39</v>
      </c>
      <c r="AA1257" s="507"/>
      <c r="AB1257" s="184"/>
      <c r="AC1257" s="184"/>
    </row>
    <row r="1258" spans="1:29" ht="15.75" hidden="1">
      <c r="A1258" s="533" t="s">
        <v>2727</v>
      </c>
      <c r="B1258" s="533">
        <v>27</v>
      </c>
      <c r="C1258" s="533" t="s">
        <v>998</v>
      </c>
      <c r="D1258" s="572" t="s">
        <v>2749</v>
      </c>
      <c r="E1258" s="571" t="str">
        <f t="shared" si="1190"/>
        <v>INTEGRATED AUDIOVISUAL SYSTEMS AND EQUIPMENT - FOR AUDITORIUM</v>
      </c>
      <c r="F1258" s="533" t="s">
        <v>1835</v>
      </c>
      <c r="G1258" s="533" t="s">
        <v>2722</v>
      </c>
      <c r="H1258" s="533">
        <v>1257</v>
      </c>
      <c r="I1258" s="533" t="str">
        <f t="shared" ref="I1258:J1258" si="1195">I1256</f>
        <v>Video Projection Equipment &amp; Accessories</v>
      </c>
      <c r="J1258" s="533" t="str">
        <f t="shared" si="1195"/>
        <v>Video Projection Equipment &amp; Accessories</v>
      </c>
      <c r="K1258" s="242" t="s">
        <v>17</v>
      </c>
      <c r="L1258" s="256" t="s">
        <v>1165</v>
      </c>
      <c r="M1258" s="243">
        <v>1</v>
      </c>
      <c r="N1258" s="244" t="s">
        <v>39</v>
      </c>
      <c r="O1258" s="184"/>
      <c r="P1258" s="25">
        <f t="shared" si="1194"/>
        <v>0</v>
      </c>
      <c r="Q1258" s="183"/>
      <c r="X1258" s="242" t="s">
        <v>1165</v>
      </c>
      <c r="Y1258" s="256">
        <v>1</v>
      </c>
      <c r="Z1258" s="506" t="s">
        <v>39</v>
      </c>
      <c r="AA1258" s="507"/>
      <c r="AB1258" s="184"/>
      <c r="AC1258" s="184"/>
    </row>
    <row r="1259" spans="1:29" ht="15.75" hidden="1">
      <c r="A1259" s="533" t="s">
        <v>2727</v>
      </c>
      <c r="B1259" s="533">
        <v>27</v>
      </c>
      <c r="C1259" s="533" t="s">
        <v>998</v>
      </c>
      <c r="D1259" s="572" t="s">
        <v>2749</v>
      </c>
      <c r="E1259" s="571" t="str">
        <f t="shared" si="1190"/>
        <v>INTEGRATED AUDIOVISUAL SYSTEMS AND EQUIPMENT - FOR AUDITORIUM</v>
      </c>
      <c r="F1259" s="533" t="s">
        <v>1835</v>
      </c>
      <c r="G1259" s="533" t="s">
        <v>2722</v>
      </c>
      <c r="H1259" s="533">
        <v>1258</v>
      </c>
      <c r="I1259" s="533" t="str">
        <f t="shared" ref="I1259:J1259" si="1196">I1257</f>
        <v>Signal Processing and Central Equipment:</v>
      </c>
      <c r="J1259" s="533" t="str">
        <f t="shared" si="1196"/>
        <v>Signal Processing and Central Equipment:</v>
      </c>
      <c r="K1259" s="242" t="s">
        <v>19</v>
      </c>
      <c r="L1259" s="256" t="s">
        <v>1166</v>
      </c>
      <c r="M1259" s="243">
        <v>1</v>
      </c>
      <c r="N1259" s="244" t="s">
        <v>39</v>
      </c>
      <c r="O1259" s="184"/>
      <c r="P1259" s="25">
        <f t="shared" si="1194"/>
        <v>0</v>
      </c>
      <c r="Q1259" s="183"/>
      <c r="X1259" s="242" t="s">
        <v>1166</v>
      </c>
      <c r="Y1259" s="256">
        <v>1</v>
      </c>
      <c r="Z1259" s="506" t="s">
        <v>39</v>
      </c>
      <c r="AA1259" s="507"/>
      <c r="AB1259" s="184"/>
      <c r="AC1259" s="184"/>
    </row>
    <row r="1260" spans="1:29" ht="15.75" hidden="1">
      <c r="A1260" s="533" t="s">
        <v>2727</v>
      </c>
      <c r="B1260" s="533">
        <v>27</v>
      </c>
      <c r="C1260" s="533" t="s">
        <v>998</v>
      </c>
      <c r="D1260" s="572" t="s">
        <v>2749</v>
      </c>
      <c r="E1260" s="571" t="str">
        <f t="shared" si="1190"/>
        <v>INTEGRATED AUDIOVISUAL SYSTEMS AND EQUIPMENT - FOR AUDITORIUM</v>
      </c>
      <c r="F1260" s="533" t="s">
        <v>1835</v>
      </c>
      <c r="G1260" s="533" t="s">
        <v>2725</v>
      </c>
      <c r="H1260" s="533">
        <v>1259</v>
      </c>
      <c r="I1260" s="533" t="str">
        <f>L1260</f>
        <v>Sound Re-inforcement Equipment:</v>
      </c>
      <c r="J1260" s="533" t="str">
        <f>L1260</f>
        <v>Sound Re-inforcement Equipment:</v>
      </c>
      <c r="K1260" s="242"/>
      <c r="L1260" s="672" t="s">
        <v>1167</v>
      </c>
      <c r="M1260" s="243"/>
      <c r="N1260" s="244"/>
      <c r="O1260" s="182"/>
      <c r="P1260" s="184"/>
      <c r="Q1260" s="183"/>
      <c r="X1260" s="242" t="s">
        <v>1167</v>
      </c>
      <c r="Y1260" s="672"/>
      <c r="Z1260" s="506"/>
      <c r="AA1260" s="507"/>
      <c r="AB1260" s="182"/>
      <c r="AC1260" s="184"/>
    </row>
    <row r="1261" spans="1:29" ht="15.75" hidden="1">
      <c r="A1261" s="533" t="s">
        <v>2727</v>
      </c>
      <c r="B1261" s="533">
        <v>27</v>
      </c>
      <c r="C1261" s="533" t="s">
        <v>998</v>
      </c>
      <c r="D1261" s="572" t="s">
        <v>2749</v>
      </c>
      <c r="E1261" s="571" t="str">
        <f t="shared" si="1190"/>
        <v>INTEGRATED AUDIOVISUAL SYSTEMS AND EQUIPMENT - FOR AUDITORIUM</v>
      </c>
      <c r="F1261" s="533" t="s">
        <v>1835</v>
      </c>
      <c r="G1261" s="533" t="s">
        <v>2722</v>
      </c>
      <c r="H1261" s="533">
        <v>1260</v>
      </c>
      <c r="I1261" s="533" t="str">
        <f t="shared" ref="I1261:J1261" si="1197">I1259</f>
        <v>Signal Processing and Central Equipment:</v>
      </c>
      <c r="J1261" s="533" t="str">
        <f t="shared" si="1197"/>
        <v>Signal Processing and Central Equipment:</v>
      </c>
      <c r="K1261" s="242" t="s">
        <v>20</v>
      </c>
      <c r="L1261" s="256" t="s">
        <v>1010</v>
      </c>
      <c r="M1261" s="243">
        <v>10</v>
      </c>
      <c r="N1261" s="244" t="s">
        <v>39</v>
      </c>
      <c r="O1261" s="182"/>
      <c r="P1261" s="25">
        <f t="shared" ref="P1261:P1263" si="1198">O1261*M1261</f>
        <v>0</v>
      </c>
      <c r="Q1261" s="183"/>
      <c r="X1261" s="242" t="s">
        <v>1010</v>
      </c>
      <c r="Y1261" s="256">
        <v>10</v>
      </c>
      <c r="Z1261" s="506" t="s">
        <v>39</v>
      </c>
      <c r="AA1261" s="507"/>
      <c r="AB1261" s="182"/>
      <c r="AC1261" s="184"/>
    </row>
    <row r="1262" spans="1:29" ht="15.75" hidden="1">
      <c r="A1262" s="533" t="s">
        <v>2727</v>
      </c>
      <c r="B1262" s="533">
        <v>27</v>
      </c>
      <c r="C1262" s="533" t="s">
        <v>998</v>
      </c>
      <c r="D1262" s="572" t="s">
        <v>2749</v>
      </c>
      <c r="E1262" s="571" t="str">
        <f t="shared" si="1190"/>
        <v>INTEGRATED AUDIOVISUAL SYSTEMS AND EQUIPMENT - FOR AUDITORIUM</v>
      </c>
      <c r="F1262" s="533" t="s">
        <v>1835</v>
      </c>
      <c r="G1262" s="533" t="s">
        <v>2722</v>
      </c>
      <c r="H1262" s="533">
        <v>1261</v>
      </c>
      <c r="I1262" s="533" t="str">
        <f t="shared" ref="I1262:J1262" si="1199">I1260</f>
        <v>Sound Re-inforcement Equipment:</v>
      </c>
      <c r="J1262" s="533" t="str">
        <f t="shared" si="1199"/>
        <v>Sound Re-inforcement Equipment:</v>
      </c>
      <c r="K1262" s="242" t="s">
        <v>21</v>
      </c>
      <c r="L1262" s="256" t="s">
        <v>1008</v>
      </c>
      <c r="M1262" s="243">
        <v>3</v>
      </c>
      <c r="N1262" s="244" t="s">
        <v>39</v>
      </c>
      <c r="O1262" s="182"/>
      <c r="P1262" s="25">
        <f t="shared" si="1198"/>
        <v>0</v>
      </c>
      <c r="Q1262" s="183"/>
      <c r="X1262" s="242" t="s">
        <v>1008</v>
      </c>
      <c r="Y1262" s="256">
        <v>3</v>
      </c>
      <c r="Z1262" s="506" t="s">
        <v>39</v>
      </c>
      <c r="AA1262" s="507"/>
      <c r="AB1262" s="182"/>
      <c r="AC1262" s="184"/>
    </row>
    <row r="1263" spans="1:29" ht="15.75" hidden="1">
      <c r="A1263" s="533" t="s">
        <v>2727</v>
      </c>
      <c r="B1263" s="533">
        <v>27</v>
      </c>
      <c r="C1263" s="533" t="s">
        <v>998</v>
      </c>
      <c r="D1263" s="572" t="s">
        <v>2749</v>
      </c>
      <c r="E1263" s="571" t="str">
        <f t="shared" si="1190"/>
        <v>INTEGRATED AUDIOVISUAL SYSTEMS AND EQUIPMENT - FOR AUDITORIUM</v>
      </c>
      <c r="F1263" s="533" t="s">
        <v>1835</v>
      </c>
      <c r="G1263" s="533" t="s">
        <v>2722</v>
      </c>
      <c r="H1263" s="533">
        <v>1262</v>
      </c>
      <c r="I1263" s="533" t="str">
        <f t="shared" ref="I1263:J1263" si="1200">I1261</f>
        <v>Signal Processing and Central Equipment:</v>
      </c>
      <c r="J1263" s="533" t="str">
        <f t="shared" si="1200"/>
        <v>Signal Processing and Central Equipment:</v>
      </c>
      <c r="K1263" s="242" t="s">
        <v>45</v>
      </c>
      <c r="L1263" s="256" t="s">
        <v>1009</v>
      </c>
      <c r="M1263" s="243">
        <v>2</v>
      </c>
      <c r="N1263" s="244" t="s">
        <v>39</v>
      </c>
      <c r="O1263" s="182"/>
      <c r="P1263" s="25">
        <f t="shared" si="1198"/>
        <v>0</v>
      </c>
      <c r="Q1263" s="183"/>
      <c r="X1263" s="242" t="s">
        <v>1009</v>
      </c>
      <c r="Y1263" s="256">
        <v>2</v>
      </c>
      <c r="Z1263" s="506" t="s">
        <v>39</v>
      </c>
      <c r="AA1263" s="507"/>
      <c r="AB1263" s="182"/>
      <c r="AC1263" s="184"/>
    </row>
    <row r="1264" spans="1:29" ht="15.75" hidden="1">
      <c r="A1264" s="533" t="s">
        <v>2727</v>
      </c>
      <c r="B1264" s="533">
        <v>27</v>
      </c>
      <c r="C1264" s="533" t="s">
        <v>998</v>
      </c>
      <c r="D1264" s="572" t="s">
        <v>2749</v>
      </c>
      <c r="E1264" s="571" t="str">
        <f t="shared" si="1190"/>
        <v>INTEGRATED AUDIOVISUAL SYSTEMS AND EQUIPMENT - FOR AUDITORIUM</v>
      </c>
      <c r="F1264" s="533" t="s">
        <v>1835</v>
      </c>
      <c r="G1264" s="533" t="s">
        <v>2725</v>
      </c>
      <c r="H1264" s="533">
        <v>1263</v>
      </c>
      <c r="I1264" s="533" t="str">
        <f>L1264</f>
        <v>Miscellaneous Components:</v>
      </c>
      <c r="J1264" s="533" t="str">
        <f>L1264</f>
        <v>Miscellaneous Components:</v>
      </c>
      <c r="K1264" s="242"/>
      <c r="L1264" s="672" t="s">
        <v>1168</v>
      </c>
      <c r="M1264" s="243"/>
      <c r="N1264" s="244"/>
      <c r="O1264" s="182"/>
      <c r="P1264" s="184"/>
      <c r="Q1264" s="183"/>
      <c r="X1264" s="242" t="s">
        <v>1168</v>
      </c>
      <c r="Y1264" s="672"/>
      <c r="Z1264" s="506"/>
      <c r="AA1264" s="507"/>
      <c r="AB1264" s="182"/>
      <c r="AC1264" s="184"/>
    </row>
    <row r="1265" spans="1:29" ht="15.75" hidden="1">
      <c r="A1265" s="533" t="s">
        <v>2727</v>
      </c>
      <c r="B1265" s="533">
        <v>27</v>
      </c>
      <c r="C1265" s="533" t="s">
        <v>998</v>
      </c>
      <c r="D1265" s="572" t="s">
        <v>2749</v>
      </c>
      <c r="E1265" s="571" t="str">
        <f t="shared" si="1190"/>
        <v>INTEGRATED AUDIOVISUAL SYSTEMS AND EQUIPMENT - FOR AUDITORIUM</v>
      </c>
      <c r="F1265" s="533" t="s">
        <v>1835</v>
      </c>
      <c r="G1265" s="533" t="s">
        <v>2722</v>
      </c>
      <c r="H1265" s="533">
        <v>1264</v>
      </c>
      <c r="I1265" s="533" t="str">
        <f t="shared" ref="I1265:J1265" si="1201">I1263</f>
        <v>Signal Processing and Central Equipment:</v>
      </c>
      <c r="J1265" s="533" t="str">
        <f t="shared" si="1201"/>
        <v>Signal Processing and Central Equipment:</v>
      </c>
      <c r="K1265" s="242" t="s">
        <v>48</v>
      </c>
      <c r="L1265" s="256" t="s">
        <v>1012</v>
      </c>
      <c r="M1265" s="243">
        <v>1</v>
      </c>
      <c r="N1265" s="244" t="s">
        <v>39</v>
      </c>
      <c r="O1265" s="182"/>
      <c r="P1265" s="25">
        <f t="shared" ref="P1265:P1267" si="1202">O1265*M1265</f>
        <v>0</v>
      </c>
      <c r="Q1265" s="183"/>
      <c r="X1265" s="242" t="s">
        <v>1012</v>
      </c>
      <c r="Y1265" s="256">
        <v>1</v>
      </c>
      <c r="Z1265" s="506" t="s">
        <v>39</v>
      </c>
      <c r="AA1265" s="507"/>
      <c r="AB1265" s="182"/>
      <c r="AC1265" s="184"/>
    </row>
    <row r="1266" spans="1:29" ht="15.75" hidden="1">
      <c r="A1266" s="533" t="s">
        <v>2727</v>
      </c>
      <c r="B1266" s="533">
        <v>27</v>
      </c>
      <c r="C1266" s="533" t="s">
        <v>998</v>
      </c>
      <c r="D1266" s="572" t="s">
        <v>2749</v>
      </c>
      <c r="E1266" s="571" t="str">
        <f t="shared" si="1190"/>
        <v>INTEGRATED AUDIOVISUAL SYSTEMS AND EQUIPMENT - FOR AUDITORIUM</v>
      </c>
      <c r="F1266" s="533" t="s">
        <v>1835</v>
      </c>
      <c r="G1266" s="533" t="s">
        <v>2722</v>
      </c>
      <c r="H1266" s="533">
        <v>1265</v>
      </c>
      <c r="I1266" s="533" t="str">
        <f t="shared" ref="I1266:J1266" si="1203">I1264</f>
        <v>Miscellaneous Components:</v>
      </c>
      <c r="J1266" s="533" t="str">
        <f t="shared" si="1203"/>
        <v>Miscellaneous Components:</v>
      </c>
      <c r="K1266" s="242" t="s">
        <v>50</v>
      </c>
      <c r="L1266" s="256" t="s">
        <v>1013</v>
      </c>
      <c r="M1266" s="243">
        <v>1</v>
      </c>
      <c r="N1266" s="244" t="s">
        <v>39</v>
      </c>
      <c r="O1266" s="182"/>
      <c r="P1266" s="25">
        <f t="shared" si="1202"/>
        <v>0</v>
      </c>
      <c r="Q1266" s="183"/>
      <c r="X1266" s="242" t="s">
        <v>1013</v>
      </c>
      <c r="Y1266" s="256">
        <v>1</v>
      </c>
      <c r="Z1266" s="506" t="s">
        <v>39</v>
      </c>
      <c r="AA1266" s="507"/>
      <c r="AB1266" s="182"/>
      <c r="AC1266" s="184"/>
    </row>
    <row r="1267" spans="1:29" ht="15.75" hidden="1">
      <c r="A1267" s="533" t="s">
        <v>2727</v>
      </c>
      <c r="B1267" s="533">
        <v>27</v>
      </c>
      <c r="C1267" s="533" t="s">
        <v>998</v>
      </c>
      <c r="D1267" s="572" t="s">
        <v>2749</v>
      </c>
      <c r="E1267" s="571" t="str">
        <f t="shared" si="1190"/>
        <v>INTEGRATED AUDIOVISUAL SYSTEMS AND EQUIPMENT - FOR AUDITORIUM</v>
      </c>
      <c r="F1267" s="533" t="s">
        <v>1835</v>
      </c>
      <c r="G1267" s="533" t="s">
        <v>2722</v>
      </c>
      <c r="H1267" s="533">
        <v>1266</v>
      </c>
      <c r="I1267" s="533" t="str">
        <f t="shared" ref="I1267:J1267" si="1204">I1265</f>
        <v>Signal Processing and Central Equipment:</v>
      </c>
      <c r="J1267" s="533" t="str">
        <f t="shared" si="1204"/>
        <v>Signal Processing and Central Equipment:</v>
      </c>
      <c r="K1267" s="242" t="s">
        <v>76</v>
      </c>
      <c r="L1267" s="256" t="s">
        <v>1169</v>
      </c>
      <c r="M1267" s="243">
        <v>1</v>
      </c>
      <c r="N1267" s="244" t="s">
        <v>39</v>
      </c>
      <c r="O1267" s="184"/>
      <c r="P1267" s="25">
        <f t="shared" si="1202"/>
        <v>0</v>
      </c>
      <c r="Q1267" s="183"/>
      <c r="X1267" s="242" t="s">
        <v>1169</v>
      </c>
      <c r="Y1267" s="256">
        <v>1</v>
      </c>
      <c r="Z1267" s="506" t="s">
        <v>39</v>
      </c>
      <c r="AA1267" s="507"/>
      <c r="AB1267" s="184"/>
      <c r="AC1267" s="184"/>
    </row>
    <row r="1268" spans="1:29" ht="15.75" hidden="1">
      <c r="A1268" s="533" t="s">
        <v>2727</v>
      </c>
      <c r="B1268" s="533">
        <v>27</v>
      </c>
      <c r="C1268" s="533" t="s">
        <v>998</v>
      </c>
      <c r="D1268" s="572" t="s">
        <v>2749</v>
      </c>
      <c r="E1268" s="571" t="str">
        <f t="shared" si="1190"/>
        <v>INTEGRATED AUDIOVISUAL SYSTEMS AND EQUIPMENT - FOR AUDITORIUM</v>
      </c>
      <c r="F1268" s="533" t="s">
        <v>1835</v>
      </c>
      <c r="G1268" s="533" t="s">
        <v>2725</v>
      </c>
      <c r="H1268" s="533">
        <v>1267</v>
      </c>
      <c r="I1268" s="533" t="str">
        <f>L1268</f>
        <v>A/V Equipment Racks/ Cabinets</v>
      </c>
      <c r="J1268" s="533" t="str">
        <f>L1268</f>
        <v>A/V Equipment Racks/ Cabinets</v>
      </c>
      <c r="K1268" s="242"/>
      <c r="L1268" s="672" t="s">
        <v>1170</v>
      </c>
      <c r="M1268" s="246"/>
      <c r="N1268" s="246"/>
      <c r="O1268" s="392"/>
      <c r="P1268" s="187"/>
      <c r="Q1268" s="183"/>
      <c r="X1268" s="242" t="s">
        <v>1170</v>
      </c>
      <c r="Y1268" s="672"/>
      <c r="Z1268" s="509"/>
      <c r="AA1268" s="509"/>
      <c r="AB1268" s="392"/>
      <c r="AC1268" s="392"/>
    </row>
    <row r="1269" spans="1:29" ht="15.75" hidden="1">
      <c r="A1269" s="533" t="s">
        <v>2727</v>
      </c>
      <c r="B1269" s="533">
        <v>27</v>
      </c>
      <c r="C1269" s="533" t="s">
        <v>998</v>
      </c>
      <c r="D1269" s="572" t="s">
        <v>2749</v>
      </c>
      <c r="E1269" s="571" t="str">
        <f t="shared" si="1190"/>
        <v>INTEGRATED AUDIOVISUAL SYSTEMS AND EQUIPMENT - FOR AUDITORIUM</v>
      </c>
      <c r="F1269" s="533" t="s">
        <v>1835</v>
      </c>
      <c r="G1269" s="533" t="s">
        <v>2722</v>
      </c>
      <c r="H1269" s="533">
        <v>1268</v>
      </c>
      <c r="I1269" s="533" t="str">
        <f>I1267</f>
        <v>Signal Processing and Central Equipment:</v>
      </c>
      <c r="J1269" s="533" t="str">
        <f>J1267</f>
        <v>Signal Processing and Central Equipment:</v>
      </c>
      <c r="K1269" s="242" t="s">
        <v>77</v>
      </c>
      <c r="L1269" s="256" t="s">
        <v>1171</v>
      </c>
      <c r="M1269" s="243">
        <v>1</v>
      </c>
      <c r="N1269" s="244" t="s">
        <v>39</v>
      </c>
      <c r="O1269" s="182"/>
      <c r="P1269" s="25">
        <f>O1269*M1269</f>
        <v>0</v>
      </c>
      <c r="Q1269" s="183"/>
      <c r="X1269" s="242" t="s">
        <v>1171</v>
      </c>
      <c r="Y1269" s="256">
        <v>1</v>
      </c>
      <c r="Z1269" s="506" t="s">
        <v>39</v>
      </c>
      <c r="AA1269" s="507"/>
      <c r="AB1269" s="182"/>
      <c r="AC1269" s="184"/>
    </row>
    <row r="1270" spans="1:29" ht="15.75" hidden="1">
      <c r="A1270" s="533" t="s">
        <v>2727</v>
      </c>
      <c r="B1270" s="533">
        <v>27</v>
      </c>
      <c r="C1270" s="533" t="s">
        <v>998</v>
      </c>
      <c r="D1270" s="572" t="s">
        <v>2750</v>
      </c>
      <c r="E1270" s="571" t="s">
        <v>1298</v>
      </c>
      <c r="F1270" s="533" t="s">
        <v>1835</v>
      </c>
      <c r="G1270" s="533" t="s">
        <v>2725</v>
      </c>
      <c r="H1270" s="533">
        <v>1269</v>
      </c>
      <c r="I1270" s="533" t="str">
        <f t="shared" ref="I1270:I1272" si="1205">L1270</f>
        <v>275118 - PUBLIC ADDRESS / VOICE ALARM (PA/VA) SYSTEM</v>
      </c>
      <c r="J1270" s="533" t="str">
        <f t="shared" ref="J1270:J1272" si="1206">L1270</f>
        <v>275118 - PUBLIC ADDRESS / VOICE ALARM (PA/VA) SYSTEM</v>
      </c>
      <c r="K1270" s="190"/>
      <c r="L1270" s="664" t="s">
        <v>1172</v>
      </c>
      <c r="M1270" s="191"/>
      <c r="N1270" s="192"/>
      <c r="O1270" s="182">
        <v>0</v>
      </c>
      <c r="P1270" s="184"/>
      <c r="Q1270" s="183"/>
      <c r="X1270" s="190" t="s">
        <v>1172</v>
      </c>
      <c r="Y1270" s="664"/>
      <c r="Z1270" s="182"/>
      <c r="AA1270" s="501">
        <v>0</v>
      </c>
      <c r="AB1270" s="182"/>
      <c r="AC1270" s="184"/>
    </row>
    <row r="1271" spans="1:29" ht="15.75" hidden="1">
      <c r="A1271" s="533" t="s">
        <v>2727</v>
      </c>
      <c r="B1271" s="533">
        <v>27</v>
      </c>
      <c r="C1271" s="533" t="s">
        <v>998</v>
      </c>
      <c r="D1271" s="572" t="s">
        <v>2750</v>
      </c>
      <c r="E1271" s="571" t="str">
        <f t="shared" ref="E1271:E1279" si="1207">E1270</f>
        <v xml:space="preserve"> PUBLIC ADDRESS / VOICE ALARM (PA/VA) SYSTEM</v>
      </c>
      <c r="F1271" s="533" t="s">
        <v>1835</v>
      </c>
      <c r="G1271" s="533" t="s">
        <v>2725</v>
      </c>
      <c r="H1271" s="533">
        <v>1270</v>
      </c>
      <c r="I1271" s="533" t="str">
        <f t="shared" si="1205"/>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J1271" s="533" t="str">
        <f t="shared" si="1206"/>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K1271" s="190"/>
      <c r="L1271" s="670" t="s">
        <v>1173</v>
      </c>
      <c r="M1271" s="191"/>
      <c r="N1271" s="192"/>
      <c r="O1271" s="182">
        <v>0</v>
      </c>
      <c r="P1271" s="184"/>
      <c r="Q1271" s="183"/>
      <c r="X1271" s="190" t="s">
        <v>1173</v>
      </c>
      <c r="Y1271" s="670"/>
      <c r="Z1271" s="182"/>
      <c r="AA1271" s="501">
        <v>0</v>
      </c>
      <c r="AB1271" s="182"/>
      <c r="AC1271" s="184"/>
    </row>
    <row r="1272" spans="1:29" ht="15.75" hidden="1">
      <c r="A1272" s="533" t="s">
        <v>2727</v>
      </c>
      <c r="B1272" s="533">
        <v>27</v>
      </c>
      <c r="C1272" s="533" t="s">
        <v>998</v>
      </c>
      <c r="D1272" s="572" t="s">
        <v>2750</v>
      </c>
      <c r="E1272" s="571" t="str">
        <f t="shared" si="1207"/>
        <v xml:space="preserve"> PUBLIC ADDRESS / VOICE ALARM (PA/VA) SYSTEM</v>
      </c>
      <c r="F1272" s="533" t="s">
        <v>1835</v>
      </c>
      <c r="G1272" s="533" t="s">
        <v>2725</v>
      </c>
      <c r="H1272" s="533">
        <v>1271</v>
      </c>
      <c r="I1272" s="533" t="str">
        <f t="shared" si="1205"/>
        <v>Central (Headend) System Components;</v>
      </c>
      <c r="J1272" s="533" t="str">
        <f t="shared" si="1206"/>
        <v>Central (Headend) System Components;</v>
      </c>
      <c r="K1272" s="190"/>
      <c r="L1272" s="675" t="s">
        <v>1174</v>
      </c>
      <c r="M1272" s="191"/>
      <c r="N1272" s="192"/>
      <c r="O1272" s="182">
        <v>0</v>
      </c>
      <c r="P1272" s="184"/>
      <c r="Q1272" s="183"/>
      <c r="X1272" s="190" t="s">
        <v>1174</v>
      </c>
      <c r="Y1272" s="675"/>
      <c r="Z1272" s="182"/>
      <c r="AA1272" s="501">
        <v>0</v>
      </c>
      <c r="AB1272" s="182"/>
      <c r="AC1272" s="184"/>
    </row>
    <row r="1273" spans="1:29" ht="15.75" hidden="1">
      <c r="A1273" s="533" t="s">
        <v>2727</v>
      </c>
      <c r="B1273" s="533">
        <v>27</v>
      </c>
      <c r="C1273" s="533" t="s">
        <v>998</v>
      </c>
      <c r="D1273" s="572" t="s">
        <v>2750</v>
      </c>
      <c r="E1273" s="571" t="str">
        <f t="shared" si="1207"/>
        <v xml:space="preserve"> PUBLIC ADDRESS / VOICE ALARM (PA/VA) SYSTEM</v>
      </c>
      <c r="F1273" s="533" t="s">
        <v>1835</v>
      </c>
      <c r="G1273" s="533" t="s">
        <v>2722</v>
      </c>
      <c r="H1273" s="533">
        <v>1272</v>
      </c>
      <c r="I1273" s="533" t="str">
        <f>I1271</f>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J1273" s="533" t="str">
        <f>J1271</f>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K1273" s="676" t="s">
        <v>13</v>
      </c>
      <c r="L1273" s="180" t="s">
        <v>1175</v>
      </c>
      <c r="M1273" s="191">
        <v>1</v>
      </c>
      <c r="N1273" s="192" t="s">
        <v>2</v>
      </c>
      <c r="O1273" s="182">
        <v>7813</v>
      </c>
      <c r="P1273" s="25">
        <f>O1273*M1273</f>
        <v>7813</v>
      </c>
      <c r="Q1273" s="183"/>
      <c r="X1273" s="676" t="s">
        <v>1175</v>
      </c>
      <c r="Y1273" s="180"/>
      <c r="Z1273" s="182" t="s">
        <v>2</v>
      </c>
      <c r="AA1273" s="501">
        <v>7813</v>
      </c>
      <c r="AB1273" s="182">
        <v>7813</v>
      </c>
      <c r="AC1273" s="184"/>
    </row>
    <row r="1274" spans="1:29" ht="15.75" hidden="1">
      <c r="A1274" s="533" t="s">
        <v>2727</v>
      </c>
      <c r="B1274" s="533">
        <v>27</v>
      </c>
      <c r="C1274" s="533" t="s">
        <v>998</v>
      </c>
      <c r="D1274" s="572" t="s">
        <v>2750</v>
      </c>
      <c r="E1274" s="571" t="str">
        <f t="shared" si="1207"/>
        <v xml:space="preserve"> PUBLIC ADDRESS / VOICE ALARM (PA/VA) SYSTEM</v>
      </c>
      <c r="F1274" s="533" t="s">
        <v>1835</v>
      </c>
      <c r="G1274" s="533" t="s">
        <v>2725</v>
      </c>
      <c r="H1274" s="533">
        <v>1273</v>
      </c>
      <c r="I1274" s="533" t="str">
        <f>L1274</f>
        <v>System Peripheral Devices;</v>
      </c>
      <c r="J1274" s="533" t="str">
        <f>L1274</f>
        <v>System Peripheral Devices;</v>
      </c>
      <c r="K1274" s="676"/>
      <c r="L1274" s="646" t="s">
        <v>1176</v>
      </c>
      <c r="M1274" s="191"/>
      <c r="N1274" s="192"/>
      <c r="O1274" s="182">
        <v>0</v>
      </c>
      <c r="P1274" s="184"/>
      <c r="Q1274" s="183"/>
      <c r="X1274" s="676" t="s">
        <v>1176</v>
      </c>
      <c r="Y1274" s="646"/>
      <c r="Z1274" s="182"/>
      <c r="AA1274" s="501">
        <v>0</v>
      </c>
      <c r="AB1274" s="182"/>
      <c r="AC1274" s="184"/>
    </row>
    <row r="1275" spans="1:29" ht="15.75" hidden="1">
      <c r="A1275" s="533" t="s">
        <v>2727</v>
      </c>
      <c r="B1275" s="533">
        <v>27</v>
      </c>
      <c r="C1275" s="533" t="s">
        <v>998</v>
      </c>
      <c r="D1275" s="572" t="s">
        <v>2750</v>
      </c>
      <c r="E1275" s="571" t="str">
        <f t="shared" si="1207"/>
        <v xml:space="preserve"> PUBLIC ADDRESS / VOICE ALARM (PA/VA) SYSTEM</v>
      </c>
      <c r="F1275" s="533" t="s">
        <v>1835</v>
      </c>
      <c r="G1275" s="533" t="s">
        <v>2722</v>
      </c>
      <c r="H1275" s="533">
        <v>1274</v>
      </c>
      <c r="I1275" s="533" t="str">
        <f t="shared" ref="I1275:J1275" si="1208">I1273</f>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J1275" s="533" t="str">
        <f t="shared" si="1208"/>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K1275" s="676" t="s">
        <v>15</v>
      </c>
      <c r="L1275" s="188" t="s">
        <v>1177</v>
      </c>
      <c r="M1275" s="239">
        <v>1</v>
      </c>
      <c r="N1275" s="192" t="s">
        <v>39</v>
      </c>
      <c r="O1275" s="182">
        <v>1250</v>
      </c>
      <c r="P1275" s="25">
        <f t="shared" ref="P1275:P1277" si="1209">O1275*M1275</f>
        <v>1250</v>
      </c>
      <c r="Q1275" s="183"/>
      <c r="X1275" s="676" t="s">
        <v>1177</v>
      </c>
      <c r="Y1275" s="188">
        <v>1</v>
      </c>
      <c r="Z1275" s="502" t="s">
        <v>39</v>
      </c>
      <c r="AA1275" s="501">
        <v>1250</v>
      </c>
      <c r="AB1275" s="182">
        <v>1250</v>
      </c>
      <c r="AC1275" s="184"/>
    </row>
    <row r="1276" spans="1:29" ht="16.5" hidden="1" thickBot="1">
      <c r="A1276" s="533" t="s">
        <v>2727</v>
      </c>
      <c r="B1276" s="533">
        <v>27</v>
      </c>
      <c r="C1276" s="533" t="s">
        <v>998</v>
      </c>
      <c r="D1276" s="572" t="s">
        <v>2750</v>
      </c>
      <c r="E1276" s="571" t="str">
        <f t="shared" si="1207"/>
        <v xml:space="preserve"> PUBLIC ADDRESS / VOICE ALARM (PA/VA) SYSTEM</v>
      </c>
      <c r="F1276" s="533" t="s">
        <v>1835</v>
      </c>
      <c r="G1276" s="533" t="s">
        <v>2722</v>
      </c>
      <c r="H1276" s="533">
        <v>1275</v>
      </c>
      <c r="I1276" s="533" t="str">
        <f t="shared" ref="I1276:J1276" si="1210">I1274</f>
        <v>System Peripheral Devices;</v>
      </c>
      <c r="J1276" s="533" t="str">
        <f t="shared" si="1210"/>
        <v>System Peripheral Devices;</v>
      </c>
      <c r="K1276" s="676" t="s">
        <v>17</v>
      </c>
      <c r="L1276" s="188" t="s">
        <v>1014</v>
      </c>
      <c r="M1276" s="241">
        <v>90</v>
      </c>
      <c r="N1276" s="192" t="s">
        <v>39</v>
      </c>
      <c r="O1276" s="182">
        <v>235</v>
      </c>
      <c r="P1276" s="25">
        <f t="shared" si="1209"/>
        <v>21150</v>
      </c>
      <c r="Q1276" s="183"/>
      <c r="X1276" s="676" t="s">
        <v>1014</v>
      </c>
      <c r="Y1276" s="188">
        <v>90</v>
      </c>
      <c r="Z1276" s="503" t="s">
        <v>39</v>
      </c>
      <c r="AA1276" s="501">
        <v>235</v>
      </c>
      <c r="AB1276" s="182">
        <v>21150</v>
      </c>
      <c r="AC1276" s="184"/>
    </row>
    <row r="1277" spans="1:29" ht="15.75" hidden="1">
      <c r="A1277" s="533" t="s">
        <v>2727</v>
      </c>
      <c r="B1277" s="533">
        <v>27</v>
      </c>
      <c r="C1277" s="533" t="s">
        <v>998</v>
      </c>
      <c r="D1277" s="572" t="s">
        <v>2750</v>
      </c>
      <c r="E1277" s="571" t="str">
        <f t="shared" si="1207"/>
        <v xml:space="preserve"> PUBLIC ADDRESS / VOICE ALARM (PA/VA) SYSTEM</v>
      </c>
      <c r="F1277" s="533" t="s">
        <v>1835</v>
      </c>
      <c r="G1277" s="533" t="s">
        <v>2722</v>
      </c>
      <c r="H1277" s="533">
        <v>1276</v>
      </c>
      <c r="I1277" s="533" t="str">
        <f t="shared" ref="I1277:J1277" si="1211">I1275</f>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J1277" s="533" t="str">
        <f t="shared" si="1211"/>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K1277" s="676" t="s">
        <v>19</v>
      </c>
      <c r="L1277" s="665" t="s">
        <v>1178</v>
      </c>
      <c r="M1277" s="191">
        <v>1</v>
      </c>
      <c r="N1277" s="192" t="s">
        <v>39</v>
      </c>
      <c r="O1277" s="182">
        <v>782</v>
      </c>
      <c r="P1277" s="25">
        <f t="shared" si="1209"/>
        <v>782</v>
      </c>
      <c r="Q1277" s="183"/>
      <c r="X1277" s="676" t="s">
        <v>1178</v>
      </c>
      <c r="Y1277" s="665">
        <v>1</v>
      </c>
      <c r="Z1277" s="182" t="s">
        <v>39</v>
      </c>
      <c r="AA1277" s="501">
        <v>782</v>
      </c>
      <c r="AB1277" s="182">
        <v>782</v>
      </c>
      <c r="AC1277" s="184"/>
    </row>
    <row r="1278" spans="1:29" ht="15.75" hidden="1">
      <c r="A1278" s="533" t="s">
        <v>2727</v>
      </c>
      <c r="B1278" s="533">
        <v>27</v>
      </c>
      <c r="C1278" s="533" t="s">
        <v>998</v>
      </c>
      <c r="D1278" s="572" t="s">
        <v>2750</v>
      </c>
      <c r="E1278" s="571" t="str">
        <f t="shared" si="1207"/>
        <v xml:space="preserve"> PUBLIC ADDRESS / VOICE ALARM (PA/VA) SYSTEM</v>
      </c>
      <c r="F1278" s="533" t="s">
        <v>1835</v>
      </c>
      <c r="G1278" s="533" t="s">
        <v>2725</v>
      </c>
      <c r="H1278" s="533">
        <v>1277</v>
      </c>
      <c r="I1278" s="533" t="str">
        <f>L1278</f>
        <v>A/V Equipment Racks/ Cabinets</v>
      </c>
      <c r="J1278" s="533" t="str">
        <f>L1278</f>
        <v>A/V Equipment Racks/ Cabinets</v>
      </c>
      <c r="K1278" s="189"/>
      <c r="L1278" s="664" t="s">
        <v>1170</v>
      </c>
      <c r="M1278" s="186"/>
      <c r="N1278" s="186"/>
      <c r="O1278" s="392">
        <v>0</v>
      </c>
      <c r="P1278" s="187"/>
      <c r="Q1278" s="183"/>
      <c r="X1278" s="189" t="s">
        <v>1170</v>
      </c>
      <c r="Y1278" s="664"/>
      <c r="Z1278" s="504"/>
      <c r="AA1278" s="504">
        <v>0</v>
      </c>
      <c r="AB1278" s="392"/>
      <c r="AC1278" s="392"/>
    </row>
    <row r="1279" spans="1:29" ht="15.75" hidden="1">
      <c r="A1279" s="533" t="s">
        <v>2727</v>
      </c>
      <c r="B1279" s="533">
        <v>27</v>
      </c>
      <c r="C1279" s="533" t="s">
        <v>998</v>
      </c>
      <c r="D1279" s="572" t="s">
        <v>2750</v>
      </c>
      <c r="E1279" s="571" t="str">
        <f t="shared" si="1207"/>
        <v xml:space="preserve"> PUBLIC ADDRESS / VOICE ALARM (PA/VA) SYSTEM</v>
      </c>
      <c r="F1279" s="533" t="s">
        <v>1835</v>
      </c>
      <c r="G1279" s="533" t="s">
        <v>2722</v>
      </c>
      <c r="H1279" s="533">
        <v>1278</v>
      </c>
      <c r="I1279" s="533" t="str">
        <f>I1277</f>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J1279" s="533" t="str">
        <f>J1277</f>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K1279" s="189" t="s">
        <v>20</v>
      </c>
      <c r="L1279" s="185" t="s">
        <v>1179</v>
      </c>
      <c r="M1279" s="191">
        <v>1</v>
      </c>
      <c r="N1279" s="192" t="s">
        <v>39</v>
      </c>
      <c r="O1279" s="182">
        <v>4688</v>
      </c>
      <c r="P1279" s="25">
        <f>O1279*M1279</f>
        <v>4688</v>
      </c>
      <c r="Q1279" s="183"/>
      <c r="X1279" s="189" t="s">
        <v>1179</v>
      </c>
      <c r="Y1279" s="185">
        <v>1</v>
      </c>
      <c r="Z1279" s="182" t="s">
        <v>39</v>
      </c>
      <c r="AA1279" s="501">
        <v>4688</v>
      </c>
      <c r="AB1279" s="182">
        <v>4688</v>
      </c>
      <c r="AC1279" s="184"/>
    </row>
    <row r="1280" spans="1:29" ht="15.75" hidden="1">
      <c r="A1280" s="533" t="s">
        <v>2727</v>
      </c>
      <c r="B1280" s="533">
        <v>27</v>
      </c>
      <c r="C1280" s="533" t="s">
        <v>998</v>
      </c>
      <c r="D1280" s="572" t="s">
        <v>1309</v>
      </c>
      <c r="E1280" s="571" t="s">
        <v>1313</v>
      </c>
      <c r="F1280" s="533" t="str">
        <f t="shared" ref="F1280:F1337" si="1212">VLOOKUP(D:D,trade,3,FALSE)</f>
        <v>EL</v>
      </c>
      <c r="G1280" s="533" t="s">
        <v>2725</v>
      </c>
      <c r="H1280" s="533">
        <v>1279</v>
      </c>
      <c r="I1280" s="533" t="str">
        <f t="shared" ref="I1280:I1281" si="1213">L1280</f>
        <v>275223- NURSE CALL-CODE BLUE SYSTEMS</v>
      </c>
      <c r="J1280" s="533" t="str">
        <f t="shared" ref="J1280:J1281" si="1214">L1280</f>
        <v>275223- NURSE CALL-CODE BLUE SYSTEMS</v>
      </c>
      <c r="K1280" s="189"/>
      <c r="L1280" s="664" t="s">
        <v>1015</v>
      </c>
      <c r="M1280" s="172"/>
      <c r="N1280" s="173"/>
      <c r="O1280" s="393">
        <v>0</v>
      </c>
      <c r="P1280" s="184"/>
      <c r="X1280" s="189" t="s">
        <v>1015</v>
      </c>
      <c r="Y1280" s="664"/>
      <c r="Z1280" s="393"/>
      <c r="AA1280" s="510">
        <v>0</v>
      </c>
      <c r="AB1280" s="393"/>
      <c r="AC1280" s="184"/>
    </row>
    <row r="1281" spans="1:29" ht="15.75" hidden="1">
      <c r="A1281" s="533" t="s">
        <v>2727</v>
      </c>
      <c r="B1281" s="533">
        <v>27</v>
      </c>
      <c r="C1281" s="533" t="s">
        <v>998</v>
      </c>
      <c r="D1281" s="572" t="s">
        <v>1309</v>
      </c>
      <c r="E1281" s="571" t="str">
        <f t="shared" ref="E1281:E1286" si="1215">E1280</f>
        <v>NURSE CALL-CODE BLUE SYSTEMS</v>
      </c>
      <c r="F1281" s="533" t="str">
        <f t="shared" si="1212"/>
        <v>EL</v>
      </c>
      <c r="G1281" s="533" t="s">
        <v>2725</v>
      </c>
      <c r="H1281" s="533">
        <v>1280</v>
      </c>
      <c r="I1281" s="533" t="str">
        <f t="shared" si="1213"/>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J1281" s="533" t="str">
        <f t="shared" si="1214"/>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K1281" s="189"/>
      <c r="L1281" s="670" t="s">
        <v>1180</v>
      </c>
      <c r="M1281" s="172"/>
      <c r="N1281" s="173"/>
      <c r="O1281" s="182">
        <v>0</v>
      </c>
      <c r="P1281" s="184"/>
      <c r="Q1281" s="677"/>
      <c r="X1281" s="189" t="s">
        <v>1180</v>
      </c>
      <c r="Y1281" s="670"/>
      <c r="Z1281" s="393"/>
      <c r="AA1281" s="510">
        <v>0</v>
      </c>
      <c r="AB1281" s="182"/>
      <c r="AC1281" s="184"/>
    </row>
    <row r="1282" spans="1:29" ht="15.75" hidden="1">
      <c r="A1282" s="533" t="s">
        <v>2727</v>
      </c>
      <c r="B1282" s="533">
        <v>27</v>
      </c>
      <c r="C1282" s="533" t="s">
        <v>998</v>
      </c>
      <c r="D1282" s="572" t="s">
        <v>1309</v>
      </c>
      <c r="E1282" s="571" t="str">
        <f t="shared" si="1215"/>
        <v>NURSE CALL-CODE BLUE SYSTEMS</v>
      </c>
      <c r="F1282" s="533" t="str">
        <f t="shared" si="1212"/>
        <v>EL</v>
      </c>
      <c r="G1282" s="533" t="s">
        <v>2722</v>
      </c>
      <c r="H1282" s="533">
        <v>1281</v>
      </c>
      <c r="I1282" s="533" t="str">
        <f t="shared" ref="I1282:J1282" si="1216">I1280</f>
        <v>275223- NURSE CALL-CODE BLUE SYSTEMS</v>
      </c>
      <c r="J1282" s="533" t="str">
        <f t="shared" si="1216"/>
        <v>275223- NURSE CALL-CODE BLUE SYSTEMS</v>
      </c>
      <c r="K1282" s="189" t="s">
        <v>13</v>
      </c>
      <c r="L1282" s="665" t="s">
        <v>1114</v>
      </c>
      <c r="M1282" s="172">
        <v>1</v>
      </c>
      <c r="N1282" s="173" t="s">
        <v>39</v>
      </c>
      <c r="O1282" s="184">
        <v>2344</v>
      </c>
      <c r="P1282" s="25">
        <f t="shared" ref="P1282:P1285" si="1217">O1282*M1282</f>
        <v>2344</v>
      </c>
      <c r="Q1282" s="677"/>
      <c r="X1282" s="189" t="s">
        <v>1114</v>
      </c>
      <c r="Y1282" s="665">
        <v>1</v>
      </c>
      <c r="Z1282" s="393" t="s">
        <v>39</v>
      </c>
      <c r="AA1282" s="510">
        <v>2344</v>
      </c>
      <c r="AB1282" s="184">
        <v>2344</v>
      </c>
      <c r="AC1282" s="184"/>
    </row>
    <row r="1283" spans="1:29" ht="15.75" hidden="1">
      <c r="A1283" s="533" t="s">
        <v>2727</v>
      </c>
      <c r="B1283" s="533">
        <v>27</v>
      </c>
      <c r="C1283" s="533" t="s">
        <v>998</v>
      </c>
      <c r="D1283" s="572" t="s">
        <v>1309</v>
      </c>
      <c r="E1283" s="571" t="str">
        <f t="shared" si="1215"/>
        <v>NURSE CALL-CODE BLUE SYSTEMS</v>
      </c>
      <c r="F1283" s="533" t="str">
        <f t="shared" si="1212"/>
        <v>EL</v>
      </c>
      <c r="G1283" s="533" t="s">
        <v>2722</v>
      </c>
      <c r="H1283" s="533">
        <v>1282</v>
      </c>
      <c r="I1283" s="533" t="str">
        <f t="shared" ref="I1283:J1283" si="1218">I1281</f>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J1283" s="533" t="str">
        <f t="shared" si="1218"/>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K1283" s="189" t="s">
        <v>15</v>
      </c>
      <c r="L1283" s="678" t="s">
        <v>1115</v>
      </c>
      <c r="M1283" s="332">
        <v>6</v>
      </c>
      <c r="N1283" s="679" t="s">
        <v>39</v>
      </c>
      <c r="O1283" s="182">
        <v>1875</v>
      </c>
      <c r="P1283" s="25">
        <f t="shared" si="1217"/>
        <v>11250</v>
      </c>
      <c r="Q1283" s="677"/>
      <c r="X1283" s="189" t="s">
        <v>1115</v>
      </c>
      <c r="Y1283" s="678">
        <v>6</v>
      </c>
      <c r="Z1283" s="680" t="s">
        <v>39</v>
      </c>
      <c r="AA1283" s="681">
        <v>1875</v>
      </c>
      <c r="AB1283" s="182">
        <v>11250</v>
      </c>
      <c r="AC1283" s="184"/>
    </row>
    <row r="1284" spans="1:29" ht="15.75" hidden="1">
      <c r="A1284" s="533" t="s">
        <v>2727</v>
      </c>
      <c r="B1284" s="533">
        <v>27</v>
      </c>
      <c r="C1284" s="533" t="s">
        <v>998</v>
      </c>
      <c r="D1284" s="572" t="s">
        <v>1309</v>
      </c>
      <c r="E1284" s="571" t="str">
        <f t="shared" si="1215"/>
        <v>NURSE CALL-CODE BLUE SYSTEMS</v>
      </c>
      <c r="F1284" s="533" t="str">
        <f t="shared" si="1212"/>
        <v>EL</v>
      </c>
      <c r="G1284" s="533" t="s">
        <v>2722</v>
      </c>
      <c r="H1284" s="533">
        <v>1283</v>
      </c>
      <c r="I1284" s="533" t="str">
        <f t="shared" ref="I1284:J1284" si="1219">I1282</f>
        <v>275223- NURSE CALL-CODE BLUE SYSTEMS</v>
      </c>
      <c r="J1284" s="533" t="str">
        <f t="shared" si="1219"/>
        <v>275223- NURSE CALL-CODE BLUE SYSTEMS</v>
      </c>
      <c r="K1284" s="189" t="s">
        <v>17</v>
      </c>
      <c r="L1284" s="678" t="s">
        <v>1116</v>
      </c>
      <c r="M1284" s="332">
        <v>1</v>
      </c>
      <c r="N1284" s="679" t="s">
        <v>39</v>
      </c>
      <c r="O1284" s="182">
        <v>1719</v>
      </c>
      <c r="P1284" s="25">
        <f t="shared" si="1217"/>
        <v>1719</v>
      </c>
      <c r="Q1284" s="677"/>
      <c r="X1284" s="189" t="s">
        <v>1116</v>
      </c>
      <c r="Y1284" s="678">
        <v>1</v>
      </c>
      <c r="Z1284" s="680" t="s">
        <v>39</v>
      </c>
      <c r="AA1284" s="681">
        <v>1719</v>
      </c>
      <c r="AB1284" s="182">
        <v>1719</v>
      </c>
      <c r="AC1284" s="184"/>
    </row>
    <row r="1285" spans="1:29" ht="15.75" hidden="1">
      <c r="A1285" s="533" t="s">
        <v>2727</v>
      </c>
      <c r="B1285" s="533">
        <v>27</v>
      </c>
      <c r="C1285" s="533" t="s">
        <v>998</v>
      </c>
      <c r="D1285" s="572" t="s">
        <v>1309</v>
      </c>
      <c r="E1285" s="571" t="str">
        <f t="shared" si="1215"/>
        <v>NURSE CALL-CODE BLUE SYSTEMS</v>
      </c>
      <c r="F1285" s="533" t="str">
        <f t="shared" si="1212"/>
        <v>EL</v>
      </c>
      <c r="G1285" s="533" t="s">
        <v>2722</v>
      </c>
      <c r="H1285" s="533">
        <v>1284</v>
      </c>
      <c r="I1285" s="533" t="str">
        <f t="shared" ref="I1285:J1285" si="1220">I1283</f>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J1285" s="533" t="str">
        <f t="shared" si="1220"/>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K1285" s="189" t="s">
        <v>19</v>
      </c>
      <c r="L1285" s="678" t="s">
        <v>1117</v>
      </c>
      <c r="M1285" s="332">
        <v>1</v>
      </c>
      <c r="N1285" s="679" t="s">
        <v>39</v>
      </c>
      <c r="O1285" s="182">
        <v>1719</v>
      </c>
      <c r="P1285" s="25">
        <f t="shared" si="1217"/>
        <v>1719</v>
      </c>
      <c r="Q1285" s="677"/>
      <c r="X1285" s="189" t="s">
        <v>1117</v>
      </c>
      <c r="Y1285" s="678">
        <v>1</v>
      </c>
      <c r="Z1285" s="680" t="s">
        <v>39</v>
      </c>
      <c r="AA1285" s="681">
        <v>1719</v>
      </c>
      <c r="AB1285" s="182">
        <v>1719</v>
      </c>
      <c r="AC1285" s="184"/>
    </row>
    <row r="1286" spans="1:29" ht="15.75" hidden="1">
      <c r="A1286" s="533" t="s">
        <v>2727</v>
      </c>
      <c r="B1286" s="533">
        <v>27</v>
      </c>
      <c r="C1286" s="533" t="s">
        <v>998</v>
      </c>
      <c r="D1286" s="572" t="s">
        <v>1309</v>
      </c>
      <c r="E1286" s="571" t="str">
        <f t="shared" si="1215"/>
        <v>NURSE CALL-CODE BLUE SYSTEMS</v>
      </c>
      <c r="F1286" s="533" t="str">
        <f t="shared" si="1212"/>
        <v>EL</v>
      </c>
      <c r="G1286" s="533" t="s">
        <v>2725</v>
      </c>
      <c r="H1286" s="533">
        <v>1285</v>
      </c>
      <c r="I1286" s="533" t="str">
        <f t="shared" ref="I1286:J1286" si="1221">I1284</f>
        <v>275223- NURSE CALL-CODE BLUE SYSTEMS</v>
      </c>
      <c r="J1286" s="533" t="str">
        <f t="shared" si="1221"/>
        <v>275223- NURSE CALL-CODE BLUE SYSTEMS</v>
      </c>
      <c r="K1286" s="104" t="s">
        <v>1016</v>
      </c>
      <c r="L1286" s="106"/>
      <c r="M1286" s="142"/>
      <c r="N1286" s="98"/>
      <c r="O1286" s="155" t="s">
        <v>8</v>
      </c>
      <c r="P1286" s="157">
        <v>0</v>
      </c>
      <c r="Q1286" s="138"/>
      <c r="X1286" s="104"/>
      <c r="Y1286" s="106"/>
      <c r="Z1286" s="155"/>
      <c r="AA1286" s="302" t="s">
        <v>8</v>
      </c>
      <c r="AB1286" s="155">
        <f>SUM(AB1212:AB1285)</f>
        <v>83157</v>
      </c>
      <c r="AC1286" s="367"/>
    </row>
    <row r="1287" spans="1:29" ht="16.5" hidden="1" thickBot="1">
      <c r="A1287" s="533" t="s">
        <v>2727</v>
      </c>
      <c r="B1287" s="533">
        <v>27</v>
      </c>
      <c r="C1287" s="533" t="s">
        <v>998</v>
      </c>
      <c r="D1287" s="10" t="s">
        <v>22</v>
      </c>
      <c r="E1287" s="10" t="s">
        <v>22</v>
      </c>
      <c r="G1287" s="533" t="s">
        <v>2724</v>
      </c>
      <c r="H1287" s="533">
        <v>1286</v>
      </c>
      <c r="I1287" s="533" t="str">
        <f t="shared" ref="I1287:J1287" si="1222">I1285</f>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J1287" s="533" t="str">
        <f t="shared" si="1222"/>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K1287" s="106" t="s">
        <v>22</v>
      </c>
      <c r="L1287" s="106"/>
      <c r="M1287" s="142"/>
      <c r="N1287" s="158"/>
      <c r="O1287" s="155"/>
      <c r="P1287" s="159"/>
      <c r="Q1287" s="138"/>
      <c r="X1287" s="106"/>
      <c r="Y1287" s="106"/>
      <c r="Z1287" s="522"/>
      <c r="AA1287" s="138"/>
      <c r="AB1287" s="522"/>
      <c r="AC1287" s="523"/>
    </row>
    <row r="1288" spans="1:29" ht="15.75" hidden="1">
      <c r="A1288" s="533" t="s">
        <v>2727</v>
      </c>
      <c r="B1288" s="533">
        <v>28</v>
      </c>
      <c r="C1288" s="533" t="s">
        <v>1018</v>
      </c>
      <c r="D1288" s="572" t="s">
        <v>2468</v>
      </c>
      <c r="E1288" s="571" t="s">
        <v>1299</v>
      </c>
      <c r="F1288" s="533" t="str">
        <f t="shared" si="1212"/>
        <v>EL</v>
      </c>
      <c r="G1288" s="533" t="s">
        <v>2725</v>
      </c>
      <c r="H1288" s="533">
        <v>1287</v>
      </c>
      <c r="I1288" s="533" t="str">
        <f t="shared" ref="I1288:J1288" si="1223">I1286</f>
        <v>275223- NURSE CALL-CODE BLUE SYSTEMS</v>
      </c>
      <c r="J1288" s="533" t="str">
        <f t="shared" si="1223"/>
        <v>275223- NURSE CALL-CODE BLUE SYSTEMS</v>
      </c>
      <c r="K1288" s="342" t="s">
        <v>1017</v>
      </c>
      <c r="L1288" s="342"/>
      <c r="M1288" s="342"/>
      <c r="N1288" s="342"/>
      <c r="O1288" s="343"/>
      <c r="P1288" s="342"/>
      <c r="Q1288" s="319"/>
      <c r="X1288" s="139"/>
      <c r="Y1288" s="139"/>
      <c r="Z1288" s="139"/>
      <c r="AA1288" s="139"/>
      <c r="AB1288" s="139"/>
      <c r="AC1288" s="139"/>
    </row>
    <row r="1289" spans="1:29" ht="15.75" hidden="1">
      <c r="A1289" s="533" t="s">
        <v>2727</v>
      </c>
      <c r="B1289" s="533">
        <v>28</v>
      </c>
      <c r="C1289" s="533" t="s">
        <v>1018</v>
      </c>
      <c r="D1289" s="572" t="s">
        <v>2468</v>
      </c>
      <c r="E1289" s="571" t="s">
        <v>1299</v>
      </c>
      <c r="F1289" s="533" t="str">
        <f t="shared" si="1212"/>
        <v>EL</v>
      </c>
      <c r="G1289" s="533" t="s">
        <v>2725</v>
      </c>
      <c r="H1289" s="533">
        <v>1288</v>
      </c>
      <c r="I1289" s="533" t="str">
        <f t="shared" ref="I1289:J1289" si="1224">I1287</f>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J1289" s="533" t="str">
        <f t="shared" si="1224"/>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K1289" s="342" t="s">
        <v>1018</v>
      </c>
      <c r="L1289" s="342"/>
      <c r="M1289" s="342"/>
      <c r="N1289" s="342"/>
      <c r="O1289" s="343"/>
      <c r="P1289" s="342"/>
      <c r="Q1289" s="319"/>
      <c r="X1289" s="139"/>
      <c r="Y1289" s="139"/>
      <c r="Z1289" s="139"/>
      <c r="AA1289" s="139"/>
      <c r="AB1289" s="139"/>
      <c r="AC1289" s="139"/>
    </row>
    <row r="1290" spans="1:29" ht="15.75" hidden="1">
      <c r="A1290" s="533" t="s">
        <v>2727</v>
      </c>
      <c r="B1290" s="533">
        <v>28</v>
      </c>
      <c r="C1290" s="533" t="s">
        <v>1018</v>
      </c>
      <c r="D1290" s="572" t="s">
        <v>2468</v>
      </c>
      <c r="E1290" s="571" t="s">
        <v>1299</v>
      </c>
      <c r="F1290" s="533" t="str">
        <f t="shared" si="1212"/>
        <v>EL</v>
      </c>
      <c r="G1290" s="533" t="s">
        <v>2725</v>
      </c>
      <c r="H1290" s="533">
        <v>1289</v>
      </c>
      <c r="I1290" s="533" t="str">
        <f t="shared" ref="I1290:J1290" si="1225">I1288</f>
        <v>275223- NURSE CALL-CODE BLUE SYSTEMS</v>
      </c>
      <c r="J1290" s="533" t="str">
        <f t="shared" si="1225"/>
        <v>275223- NURSE CALL-CODE BLUE SYSTEMS</v>
      </c>
      <c r="K1290" s="324" t="s">
        <v>2</v>
      </c>
      <c r="L1290" s="342" t="s">
        <v>25</v>
      </c>
      <c r="M1290" s="325" t="s">
        <v>4</v>
      </c>
      <c r="N1290" s="326" t="s">
        <v>5</v>
      </c>
      <c r="O1290" s="156" t="s">
        <v>6</v>
      </c>
      <c r="P1290" s="327" t="s">
        <v>7</v>
      </c>
      <c r="Q1290" s="319"/>
      <c r="X1290" s="135" t="s">
        <v>25</v>
      </c>
      <c r="Y1290" s="139" t="s">
        <v>4</v>
      </c>
      <c r="Z1290" s="146" t="s">
        <v>5</v>
      </c>
      <c r="AA1290" s="145" t="s">
        <v>6</v>
      </c>
      <c r="AB1290" s="156" t="s">
        <v>7</v>
      </c>
      <c r="AC1290" s="156"/>
    </row>
    <row r="1291" spans="1:29" ht="15.75" hidden="1">
      <c r="A1291" s="533" t="s">
        <v>2727</v>
      </c>
      <c r="B1291" s="533">
        <v>28</v>
      </c>
      <c r="C1291" s="533" t="s">
        <v>1018</v>
      </c>
      <c r="D1291" s="572" t="s">
        <v>2468</v>
      </c>
      <c r="E1291" s="571" t="s">
        <v>1299</v>
      </c>
      <c r="F1291" s="533" t="str">
        <f t="shared" si="1212"/>
        <v>EL</v>
      </c>
      <c r="G1291" s="533" t="s">
        <v>2725</v>
      </c>
      <c r="H1291" s="533">
        <v>1290</v>
      </c>
      <c r="I1291" s="533" t="str">
        <f t="shared" ref="I1291:J1291" si="1226">I1289</f>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J1291" s="533" t="str">
        <f t="shared" si="1226"/>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K1291" s="320"/>
      <c r="L1291" s="319"/>
      <c r="M1291" s="321"/>
      <c r="N1291" s="322"/>
      <c r="O1291" s="155"/>
      <c r="P1291" s="323" t="s">
        <v>543</v>
      </c>
      <c r="Q1291" s="319"/>
      <c r="X1291" s="137"/>
      <c r="Y1291" s="138"/>
      <c r="Z1291" s="142"/>
      <c r="AA1291" s="98"/>
      <c r="AB1291" s="155" t="s">
        <v>543</v>
      </c>
      <c r="AC1291" s="155"/>
    </row>
    <row r="1292" spans="1:29" ht="15.75" hidden="1">
      <c r="A1292" s="533" t="s">
        <v>2727</v>
      </c>
      <c r="B1292" s="533">
        <v>28</v>
      </c>
      <c r="C1292" s="533" t="s">
        <v>1018</v>
      </c>
      <c r="D1292" s="572" t="s">
        <v>2468</v>
      </c>
      <c r="E1292" s="571" t="s">
        <v>1299</v>
      </c>
      <c r="F1292" s="533" t="str">
        <f t="shared" si="1212"/>
        <v>EL</v>
      </c>
      <c r="G1292" s="533" t="s">
        <v>2725</v>
      </c>
      <c r="H1292" s="533">
        <v>1291</v>
      </c>
      <c r="I1292" s="533" t="str">
        <f t="shared" ref="I1292:I1293" si="1227">L1292</f>
        <v>284621.13 - CONVENTIONAL FIRE ALARM SYSTEM</v>
      </c>
      <c r="J1292" s="533" t="str">
        <f t="shared" ref="J1292:J1294" si="1228">L1292</f>
        <v>284621.13 - CONVENTIONAL FIRE ALARM SYSTEM</v>
      </c>
      <c r="K1292" s="329"/>
      <c r="L1292" s="682" t="s">
        <v>1181</v>
      </c>
      <c r="M1292" s="683"/>
      <c r="N1292" s="684"/>
      <c r="O1292" s="90"/>
      <c r="P1292" s="330"/>
      <c r="Q1292" s="685"/>
      <c r="X1292" s="511" t="s">
        <v>1181</v>
      </c>
      <c r="Y1292" s="670"/>
      <c r="Z1292" s="686"/>
      <c r="AA1292" s="687"/>
      <c r="AB1292" s="90"/>
      <c r="AC1292" s="90"/>
    </row>
    <row r="1293" spans="1:29" ht="15.75" hidden="1">
      <c r="A1293" s="533" t="s">
        <v>2727</v>
      </c>
      <c r="B1293" s="533">
        <v>28</v>
      </c>
      <c r="C1293" s="533" t="s">
        <v>1018</v>
      </c>
      <c r="D1293" s="572" t="s">
        <v>2468</v>
      </c>
      <c r="E1293" s="571" t="str">
        <f t="shared" ref="E1293:E1318" si="1229">E1292</f>
        <v xml:space="preserve"> CONVENTIONAL FIRE ALARM SYSTEM</v>
      </c>
      <c r="F1293" s="533" t="str">
        <f t="shared" si="1212"/>
        <v>EL</v>
      </c>
      <c r="G1293" s="533" t="s">
        <v>2725</v>
      </c>
      <c r="H1293" s="533">
        <v>1292</v>
      </c>
      <c r="I1293" s="533" t="str">
        <f t="shared" si="1227"/>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v>
      </c>
      <c r="J1293" s="533" t="s">
        <v>1019</v>
      </c>
      <c r="K1293" s="331"/>
      <c r="L1293" s="688" t="s">
        <v>1182</v>
      </c>
      <c r="M1293" s="332"/>
      <c r="N1293" s="333"/>
      <c r="O1293" s="90"/>
      <c r="P1293" s="330"/>
      <c r="Q1293" s="685"/>
      <c r="X1293" s="512" t="s">
        <v>1182</v>
      </c>
      <c r="Y1293" s="664"/>
      <c r="Z1293" s="191"/>
      <c r="AA1293" s="192"/>
      <c r="AB1293" s="90"/>
      <c r="AC1293" s="90"/>
    </row>
    <row r="1294" spans="1:29" ht="15.75" hidden="1">
      <c r="A1294" s="533" t="s">
        <v>2727</v>
      </c>
      <c r="B1294" s="533">
        <v>28</v>
      </c>
      <c r="C1294" s="533" t="s">
        <v>1018</v>
      </c>
      <c r="D1294" s="572" t="s">
        <v>2468</v>
      </c>
      <c r="E1294" s="571" t="str">
        <f t="shared" si="1229"/>
        <v xml:space="preserve"> CONVENTIONAL FIRE ALARM SYSTEM</v>
      </c>
      <c r="F1294" s="533" t="str">
        <f t="shared" si="1212"/>
        <v>EL</v>
      </c>
      <c r="G1294" s="533" t="s">
        <v>2725</v>
      </c>
      <c r="H1294" s="533">
        <v>1293</v>
      </c>
      <c r="I1294" s="533" t="s">
        <v>1182</v>
      </c>
      <c r="J1294" s="533" t="str">
        <f t="shared" si="1228"/>
        <v>Fire Alarm Control Unit</v>
      </c>
      <c r="K1294" s="331"/>
      <c r="L1294" s="689" t="s">
        <v>1019</v>
      </c>
      <c r="M1294" s="332"/>
      <c r="N1294" s="333"/>
      <c r="O1294" s="90"/>
      <c r="P1294" s="330">
        <v>0</v>
      </c>
      <c r="Q1294" s="685"/>
      <c r="X1294" s="512" t="s">
        <v>1019</v>
      </c>
      <c r="Y1294" s="675"/>
      <c r="Z1294" s="191"/>
      <c r="AA1294" s="192"/>
      <c r="AB1294" s="90">
        <v>0</v>
      </c>
      <c r="AC1294" s="90"/>
    </row>
    <row r="1295" spans="1:29" ht="15.75" hidden="1">
      <c r="A1295" s="533" t="s">
        <v>2727</v>
      </c>
      <c r="B1295" s="533">
        <v>28</v>
      </c>
      <c r="C1295" s="533" t="s">
        <v>1018</v>
      </c>
      <c r="D1295" s="572" t="s">
        <v>2468</v>
      </c>
      <c r="E1295" s="571" t="str">
        <f t="shared" si="1229"/>
        <v xml:space="preserve"> CONVENTIONAL FIRE ALARM SYSTEM</v>
      </c>
      <c r="F1295" s="533" t="str">
        <f t="shared" si="1212"/>
        <v>EL</v>
      </c>
      <c r="G1295" s="533" t="s">
        <v>2722</v>
      </c>
      <c r="H1295" s="533">
        <v>1294</v>
      </c>
      <c r="I1295" s="533" t="str">
        <f>I1293</f>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v>
      </c>
      <c r="J1295" s="533" t="str">
        <f>J1293</f>
        <v>Fire Alarm Control Unit</v>
      </c>
      <c r="K1295" s="331" t="s">
        <v>13</v>
      </c>
      <c r="L1295" s="690" t="s">
        <v>1020</v>
      </c>
      <c r="M1295" s="332">
        <v>1</v>
      </c>
      <c r="N1295" s="333" t="s">
        <v>39</v>
      </c>
      <c r="O1295" s="344">
        <v>1200</v>
      </c>
      <c r="P1295" s="25">
        <f>O1295*M1295</f>
        <v>1200</v>
      </c>
      <c r="Q1295" s="685"/>
      <c r="X1295" s="512" t="s">
        <v>1020</v>
      </c>
      <c r="Y1295" s="665">
        <v>1</v>
      </c>
      <c r="Z1295" s="191" t="s">
        <v>39</v>
      </c>
      <c r="AA1295" s="192">
        <v>1200</v>
      </c>
      <c r="AB1295" s="344">
        <v>1200</v>
      </c>
      <c r="AC1295" s="90"/>
    </row>
    <row r="1296" spans="1:29" ht="15.75" hidden="1">
      <c r="A1296" s="533" t="s">
        <v>2727</v>
      </c>
      <c r="B1296" s="533">
        <v>28</v>
      </c>
      <c r="C1296" s="533" t="s">
        <v>1018</v>
      </c>
      <c r="D1296" s="572" t="s">
        <v>2468</v>
      </c>
      <c r="E1296" s="571" t="str">
        <f t="shared" si="1229"/>
        <v xml:space="preserve"> CONVENTIONAL FIRE ALARM SYSTEM</v>
      </c>
      <c r="F1296" s="533" t="str">
        <f t="shared" si="1212"/>
        <v>EL</v>
      </c>
      <c r="G1296" s="533" t="s">
        <v>2725</v>
      </c>
      <c r="H1296" s="533">
        <v>1295</v>
      </c>
      <c r="I1296" s="533" t="str">
        <f>L1296</f>
        <v xml:space="preserve">Fire-alarm signal initiation devices </v>
      </c>
      <c r="J1296" s="533" t="str">
        <f>L1296</f>
        <v xml:space="preserve">Fire-alarm signal initiation devices </v>
      </c>
      <c r="K1296" s="331"/>
      <c r="L1296" s="689" t="s">
        <v>1021</v>
      </c>
      <c r="M1296" s="332"/>
      <c r="N1296" s="333"/>
      <c r="O1296" s="344">
        <v>0</v>
      </c>
      <c r="P1296" s="330">
        <v>0</v>
      </c>
      <c r="Q1296" s="328"/>
      <c r="X1296" s="512" t="s">
        <v>1021</v>
      </c>
      <c r="Y1296" s="675"/>
      <c r="Z1296" s="191"/>
      <c r="AA1296" s="192">
        <v>0</v>
      </c>
      <c r="AB1296" s="344">
        <v>0</v>
      </c>
      <c r="AC1296" s="90"/>
    </row>
    <row r="1297" spans="1:29" ht="15.75" hidden="1">
      <c r="A1297" s="533" t="s">
        <v>2727</v>
      </c>
      <c r="B1297" s="533">
        <v>28</v>
      </c>
      <c r="C1297" s="533" t="s">
        <v>1018</v>
      </c>
      <c r="D1297" s="572" t="s">
        <v>2468</v>
      </c>
      <c r="E1297" s="571" t="str">
        <f t="shared" si="1229"/>
        <v xml:space="preserve"> CONVENTIONAL FIRE ALARM SYSTEM</v>
      </c>
      <c r="F1297" s="533" t="str">
        <f t="shared" si="1212"/>
        <v>EL</v>
      </c>
      <c r="G1297" s="533" t="s">
        <v>2722</v>
      </c>
      <c r="H1297" s="533">
        <v>1296</v>
      </c>
      <c r="I1297" s="533" t="str">
        <f t="shared" ref="I1297:J1297" si="1230">I1295</f>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v>
      </c>
      <c r="J1297" s="533" t="str">
        <f t="shared" si="1230"/>
        <v>Fire Alarm Control Unit</v>
      </c>
      <c r="K1297" s="331" t="s">
        <v>15</v>
      </c>
      <c r="L1297" s="690" t="s">
        <v>1022</v>
      </c>
      <c r="M1297" s="334">
        <v>4</v>
      </c>
      <c r="N1297" s="333" t="s">
        <v>39</v>
      </c>
      <c r="O1297" s="344">
        <v>90</v>
      </c>
      <c r="P1297" s="25">
        <f t="shared" ref="P1297:P1302" si="1231">O1297*M1297</f>
        <v>360</v>
      </c>
      <c r="Q1297" s="328"/>
      <c r="X1297" s="512" t="s">
        <v>1022</v>
      </c>
      <c r="Y1297" s="665">
        <v>4</v>
      </c>
      <c r="Z1297" s="239" t="s">
        <v>39</v>
      </c>
      <c r="AA1297" s="192">
        <v>90</v>
      </c>
      <c r="AB1297" s="344">
        <v>360</v>
      </c>
      <c r="AC1297" s="90"/>
    </row>
    <row r="1298" spans="1:29" ht="15.75" hidden="1">
      <c r="A1298" s="533" t="s">
        <v>2727</v>
      </c>
      <c r="B1298" s="533">
        <v>28</v>
      </c>
      <c r="C1298" s="533" t="s">
        <v>1018</v>
      </c>
      <c r="D1298" s="572" t="s">
        <v>2468</v>
      </c>
      <c r="E1298" s="571" t="str">
        <f t="shared" si="1229"/>
        <v xml:space="preserve"> CONVENTIONAL FIRE ALARM SYSTEM</v>
      </c>
      <c r="F1298" s="533" t="str">
        <f t="shared" si="1212"/>
        <v>EL</v>
      </c>
      <c r="G1298" s="533" t="s">
        <v>2722</v>
      </c>
      <c r="H1298" s="533">
        <v>1297</v>
      </c>
      <c r="I1298" s="533" t="str">
        <f t="shared" ref="I1298:J1298" si="1232">I1296</f>
        <v xml:space="preserve">Fire-alarm signal initiation devices </v>
      </c>
      <c r="J1298" s="533" t="str">
        <f t="shared" si="1232"/>
        <v xml:space="preserve">Fire-alarm signal initiation devices </v>
      </c>
      <c r="K1298" s="331" t="s">
        <v>17</v>
      </c>
      <c r="L1298" s="690" t="s">
        <v>1183</v>
      </c>
      <c r="M1298" s="335">
        <v>40</v>
      </c>
      <c r="N1298" s="333" t="s">
        <v>39</v>
      </c>
      <c r="O1298" s="344">
        <v>75</v>
      </c>
      <c r="P1298" s="25">
        <f t="shared" si="1231"/>
        <v>3000</v>
      </c>
      <c r="Q1298" s="328"/>
      <c r="X1298" s="512" t="s">
        <v>1183</v>
      </c>
      <c r="Y1298" s="665">
        <v>40</v>
      </c>
      <c r="Z1298" s="240" t="s">
        <v>39</v>
      </c>
      <c r="AA1298" s="192">
        <v>75</v>
      </c>
      <c r="AB1298" s="344">
        <v>3000</v>
      </c>
      <c r="AC1298" s="90"/>
    </row>
    <row r="1299" spans="1:29" ht="15.75" hidden="1">
      <c r="A1299" s="533" t="s">
        <v>2727</v>
      </c>
      <c r="B1299" s="533">
        <v>28</v>
      </c>
      <c r="C1299" s="533" t="s">
        <v>1018</v>
      </c>
      <c r="D1299" s="572" t="s">
        <v>2468</v>
      </c>
      <c r="E1299" s="571" t="str">
        <f t="shared" si="1229"/>
        <v xml:space="preserve"> CONVENTIONAL FIRE ALARM SYSTEM</v>
      </c>
      <c r="F1299" s="533" t="str">
        <f t="shared" si="1212"/>
        <v>EL</v>
      </c>
      <c r="G1299" s="533" t="s">
        <v>2722</v>
      </c>
      <c r="H1299" s="533">
        <v>1298</v>
      </c>
      <c r="I1299" s="533" t="str">
        <f t="shared" ref="I1299:J1299" si="1233">I1297</f>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v>
      </c>
      <c r="J1299" s="533" t="str">
        <f t="shared" si="1233"/>
        <v>Fire Alarm Control Unit</v>
      </c>
      <c r="K1299" s="331" t="s">
        <v>19</v>
      </c>
      <c r="L1299" s="690" t="s">
        <v>1184</v>
      </c>
      <c r="M1299" s="335">
        <v>6</v>
      </c>
      <c r="N1299" s="333" t="s">
        <v>39</v>
      </c>
      <c r="O1299" s="344">
        <v>75</v>
      </c>
      <c r="P1299" s="25">
        <f t="shared" si="1231"/>
        <v>450</v>
      </c>
      <c r="Q1299" s="328"/>
      <c r="X1299" s="512" t="s">
        <v>1184</v>
      </c>
      <c r="Y1299" s="665">
        <v>6</v>
      </c>
      <c r="Z1299" s="240" t="s">
        <v>39</v>
      </c>
      <c r="AA1299" s="192">
        <v>75</v>
      </c>
      <c r="AB1299" s="344">
        <v>450</v>
      </c>
      <c r="AC1299" s="90"/>
    </row>
    <row r="1300" spans="1:29" ht="15.75" hidden="1">
      <c r="A1300" s="533" t="s">
        <v>2727</v>
      </c>
      <c r="B1300" s="533">
        <v>28</v>
      </c>
      <c r="C1300" s="533" t="s">
        <v>1018</v>
      </c>
      <c r="D1300" s="572" t="s">
        <v>2468</v>
      </c>
      <c r="E1300" s="571" t="str">
        <f t="shared" si="1229"/>
        <v xml:space="preserve"> CONVENTIONAL FIRE ALARM SYSTEM</v>
      </c>
      <c r="F1300" s="533" t="str">
        <f t="shared" si="1212"/>
        <v>EL</v>
      </c>
      <c r="G1300" s="533" t="s">
        <v>2722</v>
      </c>
      <c r="H1300" s="533">
        <v>1299</v>
      </c>
      <c r="I1300" s="533" t="str">
        <f t="shared" ref="I1300:J1300" si="1234">I1298</f>
        <v xml:space="preserve">Fire-alarm signal initiation devices </v>
      </c>
      <c r="J1300" s="533" t="str">
        <f t="shared" si="1234"/>
        <v xml:space="preserve">Fire-alarm signal initiation devices </v>
      </c>
      <c r="K1300" s="331" t="s">
        <v>20</v>
      </c>
      <c r="L1300" s="690" t="s">
        <v>1185</v>
      </c>
      <c r="M1300" s="335">
        <v>4</v>
      </c>
      <c r="N1300" s="333" t="s">
        <v>39</v>
      </c>
      <c r="O1300" s="344">
        <v>85</v>
      </c>
      <c r="P1300" s="25">
        <f t="shared" si="1231"/>
        <v>340</v>
      </c>
      <c r="Q1300" s="328"/>
      <c r="X1300" s="512" t="s">
        <v>1185</v>
      </c>
      <c r="Y1300" s="665">
        <v>4</v>
      </c>
      <c r="Z1300" s="240" t="s">
        <v>39</v>
      </c>
      <c r="AA1300" s="192">
        <v>85</v>
      </c>
      <c r="AB1300" s="344">
        <v>340</v>
      </c>
      <c r="AC1300" s="90"/>
    </row>
    <row r="1301" spans="1:29" ht="16.5" hidden="1" thickBot="1">
      <c r="A1301" s="533" t="s">
        <v>2727</v>
      </c>
      <c r="B1301" s="533">
        <v>28</v>
      </c>
      <c r="C1301" s="533" t="s">
        <v>1018</v>
      </c>
      <c r="D1301" s="572" t="s">
        <v>2468</v>
      </c>
      <c r="E1301" s="571" t="str">
        <f t="shared" si="1229"/>
        <v xml:space="preserve"> CONVENTIONAL FIRE ALARM SYSTEM</v>
      </c>
      <c r="F1301" s="533" t="str">
        <f t="shared" si="1212"/>
        <v>EL</v>
      </c>
      <c r="G1301" s="533" t="s">
        <v>2722</v>
      </c>
      <c r="H1301" s="533">
        <v>1300</v>
      </c>
      <c r="I1301" s="533" t="str">
        <f t="shared" ref="I1301:J1301" si="1235">I1299</f>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v>
      </c>
      <c r="J1301" s="533" t="str">
        <f t="shared" si="1235"/>
        <v>Fire Alarm Control Unit</v>
      </c>
      <c r="K1301" s="331" t="s">
        <v>21</v>
      </c>
      <c r="L1301" s="690" t="s">
        <v>1023</v>
      </c>
      <c r="M1301" s="336">
        <v>3</v>
      </c>
      <c r="N1301" s="333" t="s">
        <v>39</v>
      </c>
      <c r="O1301" s="344">
        <v>75</v>
      </c>
      <c r="P1301" s="25">
        <f t="shared" si="1231"/>
        <v>225</v>
      </c>
      <c r="Q1301" s="328"/>
      <c r="X1301" s="512" t="s">
        <v>1023</v>
      </c>
      <c r="Y1301" s="665">
        <v>3</v>
      </c>
      <c r="Z1301" s="241" t="s">
        <v>39</v>
      </c>
      <c r="AA1301" s="192">
        <v>75</v>
      </c>
      <c r="AB1301" s="344">
        <v>225</v>
      </c>
      <c r="AC1301" s="90"/>
    </row>
    <row r="1302" spans="1:29" ht="15.75" hidden="1">
      <c r="A1302" s="533" t="s">
        <v>2727</v>
      </c>
      <c r="B1302" s="533">
        <v>28</v>
      </c>
      <c r="C1302" s="533" t="s">
        <v>1018</v>
      </c>
      <c r="D1302" s="572" t="s">
        <v>2468</v>
      </c>
      <c r="E1302" s="571" t="str">
        <f t="shared" si="1229"/>
        <v xml:space="preserve"> CONVENTIONAL FIRE ALARM SYSTEM</v>
      </c>
      <c r="F1302" s="533" t="str">
        <f t="shared" si="1212"/>
        <v>EL</v>
      </c>
      <c r="G1302" s="533" t="s">
        <v>2722</v>
      </c>
      <c r="H1302" s="533">
        <v>1301</v>
      </c>
      <c r="I1302" s="533" t="str">
        <f t="shared" ref="I1302:J1302" si="1236">I1300</f>
        <v xml:space="preserve">Fire-alarm signal initiation devices </v>
      </c>
      <c r="J1302" s="533" t="str">
        <f t="shared" si="1236"/>
        <v xml:space="preserve">Fire-alarm signal initiation devices </v>
      </c>
      <c r="K1302" s="331" t="s">
        <v>45</v>
      </c>
      <c r="L1302" s="690" t="s">
        <v>1030</v>
      </c>
      <c r="M1302" s="332">
        <v>1</v>
      </c>
      <c r="N1302" s="333" t="s">
        <v>2</v>
      </c>
      <c r="O1302" s="344">
        <v>1000</v>
      </c>
      <c r="P1302" s="25">
        <f t="shared" si="1231"/>
        <v>1000</v>
      </c>
      <c r="Q1302" s="328"/>
      <c r="X1302" s="512" t="s">
        <v>1030</v>
      </c>
      <c r="Y1302" s="665"/>
      <c r="Z1302" s="191" t="s">
        <v>2</v>
      </c>
      <c r="AA1302" s="192">
        <v>1000</v>
      </c>
      <c r="AB1302" s="344">
        <v>1000</v>
      </c>
      <c r="AC1302" s="90"/>
    </row>
    <row r="1303" spans="1:29" ht="15.75" hidden="1">
      <c r="A1303" s="533" t="s">
        <v>2727</v>
      </c>
      <c r="B1303" s="533">
        <v>28</v>
      </c>
      <c r="C1303" s="533" t="s">
        <v>1018</v>
      </c>
      <c r="D1303" s="572" t="s">
        <v>2468</v>
      </c>
      <c r="E1303" s="571" t="str">
        <f t="shared" si="1229"/>
        <v xml:space="preserve"> CONVENTIONAL FIRE ALARM SYSTEM</v>
      </c>
      <c r="F1303" s="533" t="str">
        <f t="shared" si="1212"/>
        <v>EL</v>
      </c>
      <c r="G1303" s="533" t="s">
        <v>2725</v>
      </c>
      <c r="H1303" s="533">
        <v>1302</v>
      </c>
      <c r="I1303" s="533" t="str">
        <f>L1303</f>
        <v xml:space="preserve">Fire-alarm Notification devices </v>
      </c>
      <c r="J1303" s="533" t="str">
        <f>L1303</f>
        <v xml:space="preserve">Fire-alarm Notification devices </v>
      </c>
      <c r="K1303" s="331"/>
      <c r="L1303" s="689" t="s">
        <v>1024</v>
      </c>
      <c r="M1303" s="332"/>
      <c r="N1303" s="333"/>
      <c r="O1303" s="344">
        <v>0</v>
      </c>
      <c r="P1303" s="330">
        <v>0</v>
      </c>
      <c r="Q1303" s="328"/>
      <c r="X1303" s="512" t="s">
        <v>1024</v>
      </c>
      <c r="Y1303" s="675"/>
      <c r="Z1303" s="191"/>
      <c r="AA1303" s="192">
        <v>0</v>
      </c>
      <c r="AB1303" s="344">
        <v>0</v>
      </c>
      <c r="AC1303" s="90"/>
    </row>
    <row r="1304" spans="1:29" ht="15.75" hidden="1">
      <c r="A1304" s="533" t="s">
        <v>2727</v>
      </c>
      <c r="B1304" s="533">
        <v>28</v>
      </c>
      <c r="C1304" s="533" t="s">
        <v>1018</v>
      </c>
      <c r="D1304" s="572" t="s">
        <v>2468</v>
      </c>
      <c r="E1304" s="571" t="str">
        <f t="shared" si="1229"/>
        <v xml:space="preserve"> CONVENTIONAL FIRE ALARM SYSTEM</v>
      </c>
      <c r="F1304" s="533" t="str">
        <f t="shared" si="1212"/>
        <v>EL</v>
      </c>
      <c r="G1304" s="533" t="s">
        <v>2722</v>
      </c>
      <c r="H1304" s="533">
        <v>1303</v>
      </c>
      <c r="I1304" s="533" t="str">
        <f t="shared" ref="I1304:J1304" si="1237">I1302</f>
        <v xml:space="preserve">Fire-alarm signal initiation devices </v>
      </c>
      <c r="J1304" s="533" t="str">
        <f t="shared" si="1237"/>
        <v xml:space="preserve">Fire-alarm signal initiation devices </v>
      </c>
      <c r="K1304" s="331" t="s">
        <v>13</v>
      </c>
      <c r="L1304" s="690" t="s">
        <v>1025</v>
      </c>
      <c r="M1304" s="334">
        <v>12</v>
      </c>
      <c r="N1304" s="333" t="s">
        <v>39</v>
      </c>
      <c r="O1304" s="344">
        <v>50</v>
      </c>
      <c r="P1304" s="25">
        <f t="shared" ref="P1304:P1307" si="1238">O1304*M1304</f>
        <v>600</v>
      </c>
      <c r="Q1304" s="328"/>
      <c r="X1304" s="512" t="s">
        <v>1025</v>
      </c>
      <c r="Y1304" s="665">
        <v>12</v>
      </c>
      <c r="Z1304" s="239" t="s">
        <v>39</v>
      </c>
      <c r="AA1304" s="192">
        <v>50</v>
      </c>
      <c r="AB1304" s="344">
        <v>600</v>
      </c>
      <c r="AC1304" s="90"/>
    </row>
    <row r="1305" spans="1:29" ht="16.5" hidden="1" thickBot="1">
      <c r="A1305" s="533" t="s">
        <v>2727</v>
      </c>
      <c r="B1305" s="533">
        <v>28</v>
      </c>
      <c r="C1305" s="533" t="s">
        <v>1018</v>
      </c>
      <c r="D1305" s="572" t="s">
        <v>2468</v>
      </c>
      <c r="E1305" s="571" t="str">
        <f t="shared" si="1229"/>
        <v xml:space="preserve"> CONVENTIONAL FIRE ALARM SYSTEM</v>
      </c>
      <c r="F1305" s="533" t="str">
        <f t="shared" si="1212"/>
        <v>EL</v>
      </c>
      <c r="G1305" s="533" t="s">
        <v>2722</v>
      </c>
      <c r="H1305" s="533">
        <v>1304</v>
      </c>
      <c r="I1305" s="533" t="str">
        <f t="shared" ref="I1305:J1305" si="1239">I1303</f>
        <v xml:space="preserve">Fire-alarm Notification devices </v>
      </c>
      <c r="J1305" s="533" t="str">
        <f t="shared" si="1239"/>
        <v xml:space="preserve">Fire-alarm Notification devices </v>
      </c>
      <c r="K1305" s="331" t="s">
        <v>15</v>
      </c>
      <c r="L1305" s="690" t="s">
        <v>1026</v>
      </c>
      <c r="M1305" s="336">
        <v>2</v>
      </c>
      <c r="N1305" s="333" t="s">
        <v>39</v>
      </c>
      <c r="O1305" s="344">
        <v>70</v>
      </c>
      <c r="P1305" s="25">
        <f t="shared" si="1238"/>
        <v>140</v>
      </c>
      <c r="Q1305" s="328"/>
      <c r="X1305" s="512" t="s">
        <v>1026</v>
      </c>
      <c r="Y1305" s="665">
        <v>2</v>
      </c>
      <c r="Z1305" s="241" t="s">
        <v>39</v>
      </c>
      <c r="AA1305" s="192">
        <v>70</v>
      </c>
      <c r="AB1305" s="344">
        <v>140</v>
      </c>
      <c r="AC1305" s="90"/>
    </row>
    <row r="1306" spans="1:29" ht="15.75" hidden="1">
      <c r="A1306" s="533" t="s">
        <v>2727</v>
      </c>
      <c r="B1306" s="533">
        <v>28</v>
      </c>
      <c r="C1306" s="533" t="s">
        <v>1018</v>
      </c>
      <c r="D1306" s="572" t="s">
        <v>2468</v>
      </c>
      <c r="E1306" s="571" t="str">
        <f t="shared" si="1229"/>
        <v xml:space="preserve"> CONVENTIONAL FIRE ALARM SYSTEM</v>
      </c>
      <c r="F1306" s="533" t="str">
        <f t="shared" si="1212"/>
        <v>EL</v>
      </c>
      <c r="G1306" s="533" t="s">
        <v>2722</v>
      </c>
      <c r="H1306" s="533">
        <v>1305</v>
      </c>
      <c r="I1306" s="533" t="str">
        <f t="shared" ref="I1306:J1306" si="1240">I1304</f>
        <v xml:space="preserve">Fire-alarm signal initiation devices </v>
      </c>
      <c r="J1306" s="533" t="str">
        <f t="shared" si="1240"/>
        <v xml:space="preserve">Fire-alarm signal initiation devices </v>
      </c>
      <c r="K1306" s="337" t="s">
        <v>17</v>
      </c>
      <c r="L1306" s="691" t="s">
        <v>1027</v>
      </c>
      <c r="M1306" s="338">
        <v>2</v>
      </c>
      <c r="N1306" s="339" t="s">
        <v>39</v>
      </c>
      <c r="O1306" s="344"/>
      <c r="P1306" s="25">
        <f t="shared" si="1238"/>
        <v>0</v>
      </c>
      <c r="Q1306" s="328"/>
      <c r="X1306" s="513" t="s">
        <v>1027</v>
      </c>
      <c r="Y1306" s="669">
        <v>2</v>
      </c>
      <c r="Z1306" s="243" t="s">
        <v>39</v>
      </c>
      <c r="AA1306" s="244"/>
      <c r="AB1306" s="344">
        <v>0</v>
      </c>
      <c r="AC1306" s="90"/>
    </row>
    <row r="1307" spans="1:29" ht="16.5" hidden="1" thickBot="1">
      <c r="A1307" s="533" t="s">
        <v>2727</v>
      </c>
      <c r="B1307" s="533">
        <v>28</v>
      </c>
      <c r="C1307" s="533" t="s">
        <v>1018</v>
      </c>
      <c r="D1307" s="572" t="s">
        <v>2468</v>
      </c>
      <c r="E1307" s="571" t="str">
        <f t="shared" si="1229"/>
        <v xml:space="preserve"> CONVENTIONAL FIRE ALARM SYSTEM</v>
      </c>
      <c r="F1307" s="533" t="str">
        <f t="shared" si="1212"/>
        <v>EL</v>
      </c>
      <c r="G1307" s="533" t="s">
        <v>2722</v>
      </c>
      <c r="H1307" s="533">
        <v>1306</v>
      </c>
      <c r="I1307" s="533" t="str">
        <f t="shared" ref="I1307:J1307" si="1241">I1305</f>
        <v xml:space="preserve">Fire-alarm Notification devices </v>
      </c>
      <c r="J1307" s="533" t="str">
        <f t="shared" si="1241"/>
        <v xml:space="preserve">Fire-alarm Notification devices </v>
      </c>
      <c r="K1307" s="331" t="s">
        <v>17</v>
      </c>
      <c r="L1307" s="690" t="s">
        <v>1028</v>
      </c>
      <c r="M1307" s="340">
        <v>1</v>
      </c>
      <c r="N1307" s="333" t="s">
        <v>39</v>
      </c>
      <c r="O1307" s="344">
        <v>140</v>
      </c>
      <c r="P1307" s="25">
        <f t="shared" si="1238"/>
        <v>140</v>
      </c>
      <c r="Q1307" s="328"/>
      <c r="X1307" s="512" t="s">
        <v>1028</v>
      </c>
      <c r="Y1307" s="665">
        <v>1</v>
      </c>
      <c r="Z1307" s="245" t="s">
        <v>39</v>
      </c>
      <c r="AA1307" s="192">
        <v>140</v>
      </c>
      <c r="AB1307" s="344">
        <v>140</v>
      </c>
      <c r="AC1307" s="90"/>
    </row>
    <row r="1308" spans="1:29" ht="15.75" hidden="1">
      <c r="A1308" s="533" t="s">
        <v>2727</v>
      </c>
      <c r="B1308" s="533">
        <v>28</v>
      </c>
      <c r="C1308" s="533" t="s">
        <v>1018</v>
      </c>
      <c r="D1308" s="572" t="s">
        <v>2468</v>
      </c>
      <c r="E1308" s="571" t="str">
        <f t="shared" si="1229"/>
        <v xml:space="preserve"> CONVENTIONAL FIRE ALARM SYSTEM</v>
      </c>
      <c r="F1308" s="533" t="str">
        <f t="shared" si="1212"/>
        <v>EL</v>
      </c>
      <c r="G1308" s="533" t="s">
        <v>2725</v>
      </c>
      <c r="H1308" s="533">
        <v>1307</v>
      </c>
      <c r="I1308" s="533" t="str">
        <f>L1308</f>
        <v>Addressable interface devices,</v>
      </c>
      <c r="J1308" s="533" t="str">
        <f>L1308</f>
        <v>Addressable interface devices,</v>
      </c>
      <c r="K1308" s="331"/>
      <c r="L1308" s="689" t="s">
        <v>1186</v>
      </c>
      <c r="M1308" s="332"/>
      <c r="N1308" s="333"/>
      <c r="O1308" s="344">
        <v>0</v>
      </c>
      <c r="P1308" s="330">
        <v>0</v>
      </c>
      <c r="Q1308" s="328"/>
      <c r="X1308" s="512" t="s">
        <v>1186</v>
      </c>
      <c r="Y1308" s="675"/>
      <c r="Z1308" s="191"/>
      <c r="AA1308" s="192">
        <v>0</v>
      </c>
      <c r="AB1308" s="344">
        <v>0</v>
      </c>
      <c r="AC1308" s="90"/>
    </row>
    <row r="1309" spans="1:29" ht="15.75" hidden="1">
      <c r="A1309" s="533" t="s">
        <v>2727</v>
      </c>
      <c r="B1309" s="533">
        <v>28</v>
      </c>
      <c r="C1309" s="533" t="s">
        <v>1018</v>
      </c>
      <c r="D1309" s="572" t="s">
        <v>2468</v>
      </c>
      <c r="E1309" s="571" t="str">
        <f t="shared" si="1229"/>
        <v xml:space="preserve"> CONVENTIONAL FIRE ALARM SYSTEM</v>
      </c>
      <c r="F1309" s="533" t="str">
        <f t="shared" si="1212"/>
        <v>EL</v>
      </c>
      <c r="G1309" s="533" t="s">
        <v>2722</v>
      </c>
      <c r="H1309" s="533">
        <v>1308</v>
      </c>
      <c r="I1309" s="533" t="str">
        <f t="shared" ref="I1309:J1309" si="1242">I1307</f>
        <v xml:space="preserve">Fire-alarm Notification devices </v>
      </c>
      <c r="J1309" s="533" t="str">
        <f t="shared" si="1242"/>
        <v xml:space="preserve">Fire-alarm Notification devices </v>
      </c>
      <c r="K1309" s="331" t="s">
        <v>19</v>
      </c>
      <c r="L1309" s="690" t="s">
        <v>1187</v>
      </c>
      <c r="M1309" s="334">
        <v>2</v>
      </c>
      <c r="N1309" s="333" t="s">
        <v>39</v>
      </c>
      <c r="O1309" s="344">
        <v>140</v>
      </c>
      <c r="P1309" s="25">
        <f t="shared" ref="P1309:P1312" si="1243">O1309*M1309</f>
        <v>280</v>
      </c>
      <c r="Q1309" s="328"/>
      <c r="X1309" s="512" t="s">
        <v>1187</v>
      </c>
      <c r="Y1309" s="665">
        <v>2</v>
      </c>
      <c r="Z1309" s="239" t="s">
        <v>39</v>
      </c>
      <c r="AA1309" s="192">
        <v>140</v>
      </c>
      <c r="AB1309" s="344">
        <v>280</v>
      </c>
      <c r="AC1309" s="90"/>
    </row>
    <row r="1310" spans="1:29" ht="16.5" hidden="1" thickBot="1">
      <c r="A1310" s="533" t="s">
        <v>2727</v>
      </c>
      <c r="B1310" s="533">
        <v>28</v>
      </c>
      <c r="C1310" s="533" t="s">
        <v>1018</v>
      </c>
      <c r="D1310" s="572" t="s">
        <v>2468</v>
      </c>
      <c r="E1310" s="571" t="str">
        <f t="shared" si="1229"/>
        <v xml:space="preserve"> CONVENTIONAL FIRE ALARM SYSTEM</v>
      </c>
      <c r="F1310" s="533" t="str">
        <f t="shared" si="1212"/>
        <v>EL</v>
      </c>
      <c r="G1310" s="533" t="s">
        <v>2722</v>
      </c>
      <c r="H1310" s="533">
        <v>1309</v>
      </c>
      <c r="I1310" s="533" t="str">
        <f t="shared" ref="I1310:J1310" si="1244">I1308</f>
        <v>Addressable interface devices,</v>
      </c>
      <c r="J1310" s="533" t="str">
        <f t="shared" si="1244"/>
        <v>Addressable interface devices,</v>
      </c>
      <c r="K1310" s="331" t="s">
        <v>20</v>
      </c>
      <c r="L1310" s="690" t="s">
        <v>1188</v>
      </c>
      <c r="M1310" s="336">
        <v>2</v>
      </c>
      <c r="N1310" s="333" t="s">
        <v>39</v>
      </c>
      <c r="O1310" s="344">
        <v>140</v>
      </c>
      <c r="P1310" s="25">
        <f t="shared" si="1243"/>
        <v>280</v>
      </c>
      <c r="Q1310" s="328"/>
      <c r="X1310" s="512" t="s">
        <v>1188</v>
      </c>
      <c r="Y1310" s="665">
        <v>2</v>
      </c>
      <c r="Z1310" s="241" t="s">
        <v>39</v>
      </c>
      <c r="AA1310" s="192">
        <v>140</v>
      </c>
      <c r="AB1310" s="344">
        <v>280</v>
      </c>
      <c r="AC1310" s="90"/>
    </row>
    <row r="1311" spans="1:29" ht="15.75" hidden="1">
      <c r="A1311" s="533" t="s">
        <v>2727</v>
      </c>
      <c r="B1311" s="533">
        <v>28</v>
      </c>
      <c r="C1311" s="533" t="s">
        <v>1018</v>
      </c>
      <c r="D1311" s="572" t="s">
        <v>2468</v>
      </c>
      <c r="E1311" s="571" t="str">
        <f t="shared" si="1229"/>
        <v xml:space="preserve"> CONVENTIONAL FIRE ALARM SYSTEM</v>
      </c>
      <c r="F1311" s="533" t="str">
        <f t="shared" si="1212"/>
        <v>EL</v>
      </c>
      <c r="G1311" s="533" t="s">
        <v>2722</v>
      </c>
      <c r="H1311" s="533">
        <v>1310</v>
      </c>
      <c r="I1311" s="533" t="str">
        <f t="shared" ref="I1311:J1311" si="1245">I1309</f>
        <v xml:space="preserve">Fire-alarm Notification devices </v>
      </c>
      <c r="J1311" s="533" t="str">
        <f t="shared" si="1245"/>
        <v xml:space="preserve">Fire-alarm Notification devices </v>
      </c>
      <c r="K1311" s="331" t="s">
        <v>21</v>
      </c>
      <c r="L1311" s="690" t="s">
        <v>1189</v>
      </c>
      <c r="M1311" s="332">
        <v>1</v>
      </c>
      <c r="N1311" s="333" t="s">
        <v>2</v>
      </c>
      <c r="O1311" s="344">
        <v>200</v>
      </c>
      <c r="P1311" s="25">
        <f t="shared" si="1243"/>
        <v>200</v>
      </c>
      <c r="Q1311" s="328"/>
      <c r="X1311" s="512" t="s">
        <v>1189</v>
      </c>
      <c r="Y1311" s="665"/>
      <c r="Z1311" s="191" t="s">
        <v>2</v>
      </c>
      <c r="AA1311" s="192">
        <v>200</v>
      </c>
      <c r="AB1311" s="344">
        <v>200</v>
      </c>
      <c r="AC1311" s="90"/>
    </row>
    <row r="1312" spans="1:29" ht="16.5" hidden="1" thickBot="1">
      <c r="A1312" s="533" t="s">
        <v>2727</v>
      </c>
      <c r="B1312" s="533">
        <v>28</v>
      </c>
      <c r="C1312" s="533" t="s">
        <v>1018</v>
      </c>
      <c r="D1312" s="572" t="s">
        <v>2468</v>
      </c>
      <c r="E1312" s="571" t="str">
        <f t="shared" si="1229"/>
        <v xml:space="preserve"> CONVENTIONAL FIRE ALARM SYSTEM</v>
      </c>
      <c r="F1312" s="533" t="str">
        <f t="shared" si="1212"/>
        <v>EL</v>
      </c>
      <c r="G1312" s="533" t="s">
        <v>2722</v>
      </c>
      <c r="H1312" s="533">
        <v>1311</v>
      </c>
      <c r="I1312" s="533" t="str">
        <f t="shared" ref="I1312:J1312" si="1246">I1310</f>
        <v>Addressable interface devices,</v>
      </c>
      <c r="J1312" s="533" t="str">
        <f t="shared" si="1246"/>
        <v>Addressable interface devices,</v>
      </c>
      <c r="K1312" s="331" t="s">
        <v>45</v>
      </c>
      <c r="L1312" s="690" t="s">
        <v>1029</v>
      </c>
      <c r="M1312" s="340">
        <v>4</v>
      </c>
      <c r="N1312" s="333" t="s">
        <v>39</v>
      </c>
      <c r="O1312" s="344">
        <v>20</v>
      </c>
      <c r="P1312" s="25">
        <f t="shared" si="1243"/>
        <v>80</v>
      </c>
      <c r="Q1312" s="328"/>
      <c r="X1312" s="512" t="s">
        <v>1029</v>
      </c>
      <c r="Y1312" s="665">
        <v>4</v>
      </c>
      <c r="Z1312" s="245" t="s">
        <v>39</v>
      </c>
      <c r="AA1312" s="192">
        <v>20</v>
      </c>
      <c r="AB1312" s="344">
        <v>80</v>
      </c>
      <c r="AC1312" s="90"/>
    </row>
    <row r="1313" spans="1:29" ht="15.75" hidden="1">
      <c r="A1313" s="533" t="s">
        <v>2727</v>
      </c>
      <c r="B1313" s="533">
        <v>28</v>
      </c>
      <c r="C1313" s="533" t="s">
        <v>1018</v>
      </c>
      <c r="D1313" s="572" t="s">
        <v>2468</v>
      </c>
      <c r="E1313" s="571" t="str">
        <f t="shared" si="1229"/>
        <v xml:space="preserve"> CONVENTIONAL FIRE ALARM SYSTEM</v>
      </c>
      <c r="F1313" s="533" t="str">
        <f t="shared" si="1212"/>
        <v>EL</v>
      </c>
      <c r="G1313" s="533" t="s">
        <v>2725</v>
      </c>
      <c r="H1313" s="533">
        <v>1312</v>
      </c>
      <c r="I1313" s="533" t="str">
        <f t="shared" ref="I1313:J1313" si="1247">I1311</f>
        <v xml:space="preserve">Fire-alarm Notification devices </v>
      </c>
      <c r="J1313" s="533" t="str">
        <f t="shared" si="1247"/>
        <v xml:space="preserve">Fire-alarm Notification devices </v>
      </c>
      <c r="K1313" s="324" t="s">
        <v>1031</v>
      </c>
      <c r="L1313" s="319"/>
      <c r="M1313" s="321"/>
      <c r="N1313" s="322"/>
      <c r="O1313" s="155" t="s">
        <v>8</v>
      </c>
      <c r="P1313" s="692">
        <v>0</v>
      </c>
      <c r="Q1313" s="319"/>
      <c r="X1313" s="135"/>
      <c r="Y1313" s="138"/>
      <c r="Z1313" s="142"/>
      <c r="AA1313" s="98" t="s">
        <v>8</v>
      </c>
      <c r="AB1313" s="155">
        <f>SUM(AB1294:AB1312)</f>
        <v>8295</v>
      </c>
      <c r="AC1313" s="157"/>
    </row>
    <row r="1314" spans="1:29" ht="16.5" hidden="1" thickBot="1">
      <c r="A1314" s="533" t="s">
        <v>2727</v>
      </c>
      <c r="B1314" s="533">
        <v>28</v>
      </c>
      <c r="C1314" s="533" t="s">
        <v>1018</v>
      </c>
      <c r="D1314" s="10" t="s">
        <v>22</v>
      </c>
      <c r="E1314" s="10" t="s">
        <v>22</v>
      </c>
      <c r="G1314" s="533" t="s">
        <v>2724</v>
      </c>
      <c r="H1314" s="533">
        <v>1313</v>
      </c>
      <c r="I1314" s="533" t="str">
        <f t="shared" ref="I1314:J1314" si="1248">I1312</f>
        <v>Addressable interface devices,</v>
      </c>
      <c r="J1314" s="533" t="str">
        <f t="shared" si="1248"/>
        <v>Addressable interface devices,</v>
      </c>
      <c r="K1314" s="320" t="s">
        <v>22</v>
      </c>
      <c r="L1314" s="319"/>
      <c r="M1314" s="321"/>
      <c r="N1314" s="341"/>
      <c r="O1314" s="155"/>
      <c r="P1314" s="693"/>
      <c r="Q1314" s="319"/>
      <c r="X1314" s="137"/>
      <c r="Y1314" s="138"/>
      <c r="Z1314" s="142"/>
      <c r="AA1314" s="158"/>
      <c r="AB1314" s="155"/>
      <c r="AC1314" s="694"/>
    </row>
    <row r="1315" spans="1:29" ht="15.75" hidden="1">
      <c r="A1315" s="533" t="s">
        <v>2727</v>
      </c>
      <c r="B1315" s="533">
        <v>31</v>
      </c>
      <c r="C1315" s="533" t="s">
        <v>1033</v>
      </c>
      <c r="D1315" s="572" t="s">
        <v>2481</v>
      </c>
      <c r="E1315" s="571" t="s">
        <v>1300</v>
      </c>
      <c r="F1315" s="533" t="str">
        <f t="shared" si="1212"/>
        <v>GE</v>
      </c>
      <c r="G1315" s="533" t="s">
        <v>2725</v>
      </c>
      <c r="H1315" s="533">
        <v>1314</v>
      </c>
      <c r="I1315" s="533" t="str">
        <f t="shared" ref="I1315:J1315" si="1249">I1313</f>
        <v xml:space="preserve">Fire-alarm Notification devices </v>
      </c>
      <c r="J1315" s="533" t="str">
        <f t="shared" si="1249"/>
        <v xml:space="preserve">Fire-alarm Notification devices </v>
      </c>
      <c r="K1315" s="79"/>
      <c r="L1315" s="83"/>
      <c r="M1315" s="109" t="s">
        <v>1032</v>
      </c>
      <c r="N1315" s="109"/>
      <c r="O1315" s="83"/>
      <c r="P1315" s="83"/>
      <c r="X1315" s="79"/>
      <c r="Y1315" s="83" t="s">
        <v>1032</v>
      </c>
      <c r="Z1315" s="109"/>
      <c r="AA1315" s="109"/>
      <c r="AB1315" s="83"/>
      <c r="AC1315" s="83"/>
    </row>
    <row r="1316" spans="1:29" ht="15.75" hidden="1">
      <c r="A1316" s="533" t="s">
        <v>2727</v>
      </c>
      <c r="B1316" s="533">
        <v>31</v>
      </c>
      <c r="C1316" s="533" t="s">
        <v>1033</v>
      </c>
      <c r="D1316" s="572" t="s">
        <v>2481</v>
      </c>
      <c r="E1316" s="571" t="str">
        <f t="shared" si="1229"/>
        <v xml:space="preserve"> SITE CLEARING</v>
      </c>
      <c r="F1316" s="533" t="str">
        <f t="shared" si="1212"/>
        <v>GE</v>
      </c>
      <c r="G1316" s="533" t="s">
        <v>2725</v>
      </c>
      <c r="H1316" s="533">
        <v>1315</v>
      </c>
      <c r="I1316" s="533" t="str">
        <f t="shared" ref="I1316:J1316" si="1250">I1314</f>
        <v>Addressable interface devices,</v>
      </c>
      <c r="J1316" s="533" t="str">
        <f t="shared" si="1250"/>
        <v>Addressable interface devices,</v>
      </c>
      <c r="K1316" s="79"/>
      <c r="L1316" s="83"/>
      <c r="M1316" s="109" t="s">
        <v>1033</v>
      </c>
      <c r="N1316" s="109"/>
      <c r="O1316" s="83"/>
      <c r="P1316" s="83"/>
      <c r="X1316" s="79"/>
      <c r="Y1316" s="83" t="s">
        <v>1033</v>
      </c>
      <c r="Z1316" s="109"/>
      <c r="AA1316" s="109"/>
      <c r="AB1316" s="83"/>
      <c r="AC1316" s="83"/>
    </row>
    <row r="1317" spans="1:29" ht="15.75" hidden="1">
      <c r="A1317" s="533" t="s">
        <v>2727</v>
      </c>
      <c r="B1317" s="533">
        <v>31</v>
      </c>
      <c r="C1317" s="533" t="s">
        <v>1033</v>
      </c>
      <c r="D1317" s="572" t="s">
        <v>2481</v>
      </c>
      <c r="E1317" s="571" t="str">
        <f t="shared" si="1229"/>
        <v xml:space="preserve"> SITE CLEARING</v>
      </c>
      <c r="F1317" s="533" t="str">
        <f t="shared" si="1212"/>
        <v>GE</v>
      </c>
      <c r="G1317" s="533" t="s">
        <v>2725</v>
      </c>
      <c r="H1317" s="533">
        <v>1316</v>
      </c>
      <c r="I1317" s="533" t="str">
        <f t="shared" ref="I1317:J1317" si="1251">I1315</f>
        <v xml:space="preserve">Fire-alarm Notification devices </v>
      </c>
      <c r="J1317" s="533" t="str">
        <f t="shared" si="1251"/>
        <v xml:space="preserve">Fire-alarm Notification devices </v>
      </c>
      <c r="K1317" s="84" t="s">
        <v>2</v>
      </c>
      <c r="L1317" s="636" t="s">
        <v>25</v>
      </c>
      <c r="M1317" s="109" t="s">
        <v>4</v>
      </c>
      <c r="N1317" s="109" t="s">
        <v>5</v>
      </c>
      <c r="O1317" s="109" t="s">
        <v>6</v>
      </c>
      <c r="P1317" s="109" t="s">
        <v>7</v>
      </c>
      <c r="X1317" s="84" t="s">
        <v>25</v>
      </c>
      <c r="Y1317" s="636" t="s">
        <v>4</v>
      </c>
      <c r="Z1317" s="109" t="s">
        <v>5</v>
      </c>
      <c r="AA1317" s="109" t="s">
        <v>6</v>
      </c>
      <c r="AB1317" s="109" t="s">
        <v>7</v>
      </c>
      <c r="AC1317" s="109"/>
    </row>
    <row r="1318" spans="1:29" ht="15.75" hidden="1">
      <c r="A1318" s="533" t="s">
        <v>2727</v>
      </c>
      <c r="B1318" s="533">
        <v>31</v>
      </c>
      <c r="C1318" s="533" t="s">
        <v>1033</v>
      </c>
      <c r="D1318" s="572" t="s">
        <v>2481</v>
      </c>
      <c r="E1318" s="571" t="str">
        <f t="shared" si="1229"/>
        <v xml:space="preserve"> SITE CLEARING</v>
      </c>
      <c r="F1318" s="533" t="str">
        <f t="shared" si="1212"/>
        <v>GE</v>
      </c>
      <c r="G1318" s="533" t="s">
        <v>2725</v>
      </c>
      <c r="H1318" s="533">
        <v>1317</v>
      </c>
      <c r="I1318" s="533" t="str">
        <f t="shared" ref="I1318:J1318" si="1252">I1316</f>
        <v>Addressable interface devices,</v>
      </c>
      <c r="J1318" s="533" t="str">
        <f t="shared" si="1252"/>
        <v>Addressable interface devices,</v>
      </c>
      <c r="K1318" s="75"/>
      <c r="L1318" s="75"/>
      <c r="M1318" s="76"/>
      <c r="N1318" s="12"/>
      <c r="O1318" s="12"/>
      <c r="P1318" s="12" t="s">
        <v>8</v>
      </c>
      <c r="X1318" s="75"/>
      <c r="Y1318" s="75"/>
      <c r="Z1318" s="76"/>
      <c r="AA1318" s="12"/>
      <c r="AB1318" s="12" t="s">
        <v>8</v>
      </c>
      <c r="AC1318" s="12"/>
    </row>
    <row r="1319" spans="1:29" ht="15.75" hidden="1">
      <c r="A1319" s="533" t="s">
        <v>2727</v>
      </c>
      <c r="B1319" s="533">
        <v>31</v>
      </c>
      <c r="C1319" s="533" t="s">
        <v>1033</v>
      </c>
      <c r="D1319" s="572" t="s">
        <v>2481</v>
      </c>
      <c r="E1319" s="571" t="s">
        <v>1300</v>
      </c>
      <c r="F1319" s="533" t="str">
        <f t="shared" si="1212"/>
        <v>GE</v>
      </c>
      <c r="G1319" s="533" t="s">
        <v>2725</v>
      </c>
      <c r="H1319" s="533">
        <v>1318</v>
      </c>
      <c r="I1319" s="533" t="str">
        <f t="shared" ref="I1319:I1320" si="1253">L1319</f>
        <v>311000 - SITE CLEARING</v>
      </c>
      <c r="J1319" s="533" t="str">
        <f t="shared" ref="J1319:J1320" si="1254">L1319</f>
        <v>311000 - SITE CLEARING</v>
      </c>
      <c r="K1319" s="218"/>
      <c r="L1319" s="615" t="s">
        <v>1034</v>
      </c>
      <c r="M1319" s="194"/>
      <c r="N1319" s="195"/>
      <c r="O1319" s="12"/>
      <c r="P1319" s="12"/>
      <c r="X1319" s="218" t="s">
        <v>1034</v>
      </c>
      <c r="Y1319" s="615"/>
      <c r="Z1319" s="194"/>
      <c r="AA1319" s="195"/>
      <c r="AB1319" s="12"/>
      <c r="AC1319" s="12"/>
    </row>
    <row r="1320" spans="1:29" ht="15.75" hidden="1">
      <c r="A1320" s="533" t="s">
        <v>2727</v>
      </c>
      <c r="B1320" s="533">
        <v>31</v>
      </c>
      <c r="C1320" s="533" t="s">
        <v>1033</v>
      </c>
      <c r="D1320" s="572" t="s">
        <v>2481</v>
      </c>
      <c r="E1320" s="571" t="str">
        <f t="shared" ref="E1320:E1331" si="1255">E1319</f>
        <v xml:space="preserve"> SITE CLEARING</v>
      </c>
      <c r="F1320" s="533" t="str">
        <f t="shared" si="1212"/>
        <v>GE</v>
      </c>
      <c r="G1320" s="533" t="s">
        <v>2725</v>
      </c>
      <c r="H1320" s="533">
        <v>1319</v>
      </c>
      <c r="I1320" s="533" t="str">
        <f t="shared" si="1253"/>
        <v>Site preparation</v>
      </c>
      <c r="J1320" s="533" t="str">
        <f t="shared" si="1254"/>
        <v>Site preparation</v>
      </c>
      <c r="K1320" s="218"/>
      <c r="L1320" s="615" t="s">
        <v>1035</v>
      </c>
      <c r="M1320" s="194"/>
      <c r="N1320" s="195"/>
      <c r="O1320" s="78"/>
      <c r="P1320" s="78"/>
      <c r="X1320" s="218" t="s">
        <v>1035</v>
      </c>
      <c r="Y1320" s="615"/>
      <c r="Z1320" s="194"/>
      <c r="AA1320" s="195"/>
      <c r="AB1320" s="78"/>
      <c r="AC1320" s="78"/>
    </row>
    <row r="1321" spans="1:29" ht="15.75" hidden="1">
      <c r="A1321" s="533" t="s">
        <v>2727</v>
      </c>
      <c r="B1321" s="533">
        <v>31</v>
      </c>
      <c r="C1321" s="533" t="s">
        <v>1033</v>
      </c>
      <c r="D1321" s="572" t="s">
        <v>2481</v>
      </c>
      <c r="E1321" s="571" t="str">
        <f t="shared" si="1255"/>
        <v xml:space="preserve"> SITE CLEARING</v>
      </c>
      <c r="F1321" s="533" t="str">
        <f t="shared" si="1212"/>
        <v>GE</v>
      </c>
      <c r="G1321" s="533" t="s">
        <v>2722</v>
      </c>
      <c r="H1321" s="533">
        <v>1320</v>
      </c>
      <c r="I1321" s="533" t="str">
        <f>I1319</f>
        <v>311000 - SITE CLEARING</v>
      </c>
      <c r="J1321" s="533" t="str">
        <f>J1319</f>
        <v>311000 - SITE CLEARING</v>
      </c>
      <c r="K1321" s="218" t="s">
        <v>13</v>
      </c>
      <c r="L1321" s="218" t="s">
        <v>1036</v>
      </c>
      <c r="M1321" s="194"/>
      <c r="N1321" s="195" t="s">
        <v>2</v>
      </c>
      <c r="O1321" s="78"/>
      <c r="P1321" s="25">
        <f>O1321*M1321</f>
        <v>0</v>
      </c>
      <c r="X1321" s="218" t="s">
        <v>1036</v>
      </c>
      <c r="Y1321" s="218"/>
      <c r="Z1321" s="194" t="s">
        <v>2</v>
      </c>
      <c r="AA1321" s="195"/>
      <c r="AB1321" s="78">
        <v>0</v>
      </c>
      <c r="AC1321" s="78"/>
    </row>
    <row r="1322" spans="1:29" ht="15.75" hidden="1">
      <c r="A1322" s="533" t="s">
        <v>2727</v>
      </c>
      <c r="B1322" s="533">
        <v>31</v>
      </c>
      <c r="C1322" s="533" t="s">
        <v>1033</v>
      </c>
      <c r="D1322" s="572" t="s">
        <v>2481</v>
      </c>
      <c r="E1322" s="571" t="str">
        <f t="shared" si="1255"/>
        <v xml:space="preserve"> SITE CLEARING</v>
      </c>
      <c r="F1322" s="533" t="str">
        <f t="shared" si="1212"/>
        <v>GE</v>
      </c>
      <c r="G1322" s="533" t="s">
        <v>2725</v>
      </c>
      <c r="H1322" s="533">
        <v>1321</v>
      </c>
      <c r="I1322" s="533" t="str">
        <f>L1322</f>
        <v>Excavating</v>
      </c>
      <c r="J1322" s="533" t="str">
        <f>L1322</f>
        <v>Excavating</v>
      </c>
      <c r="K1322" s="218"/>
      <c r="L1322" s="615" t="s">
        <v>1037</v>
      </c>
      <c r="M1322" s="194"/>
      <c r="N1322" s="195"/>
      <c r="O1322" s="78"/>
      <c r="P1322" s="78"/>
      <c r="X1322" s="218" t="s">
        <v>1037</v>
      </c>
      <c r="Y1322" s="615"/>
      <c r="Z1322" s="194"/>
      <c r="AA1322" s="195"/>
      <c r="AB1322" s="78"/>
      <c r="AC1322" s="78"/>
    </row>
    <row r="1323" spans="1:29" ht="15.75" hidden="1">
      <c r="A1323" s="533" t="s">
        <v>2727</v>
      </c>
      <c r="B1323" s="533">
        <v>31</v>
      </c>
      <c r="C1323" s="533" t="s">
        <v>1033</v>
      </c>
      <c r="D1323" s="572" t="s">
        <v>2481</v>
      </c>
      <c r="E1323" s="571" t="str">
        <f t="shared" si="1255"/>
        <v xml:space="preserve"> SITE CLEARING</v>
      </c>
      <c r="F1323" s="533" t="str">
        <f t="shared" si="1212"/>
        <v>GE</v>
      </c>
      <c r="G1323" s="533" t="s">
        <v>2722</v>
      </c>
      <c r="H1323" s="533">
        <v>1322</v>
      </c>
      <c r="I1323" s="533" t="str">
        <f>I1321</f>
        <v>311000 - SITE CLEARING</v>
      </c>
      <c r="J1323" s="533" t="str">
        <f>J1321</f>
        <v>311000 - SITE CLEARING</v>
      </c>
      <c r="K1323" s="218" t="s">
        <v>15</v>
      </c>
      <c r="L1323" s="218" t="s">
        <v>1038</v>
      </c>
      <c r="M1323" s="194">
        <v>415</v>
      </c>
      <c r="N1323" s="195" t="s">
        <v>69</v>
      </c>
      <c r="O1323" s="78"/>
      <c r="P1323" s="25">
        <f>O1323*M1323</f>
        <v>0</v>
      </c>
      <c r="X1323" s="218" t="s">
        <v>1038</v>
      </c>
      <c r="Y1323" s="218">
        <v>415</v>
      </c>
      <c r="Z1323" s="194" t="s">
        <v>69</v>
      </c>
      <c r="AA1323" s="195"/>
      <c r="AB1323" s="78">
        <v>0</v>
      </c>
      <c r="AC1323" s="78"/>
    </row>
    <row r="1324" spans="1:29" ht="15.75" hidden="1">
      <c r="A1324" s="533" t="s">
        <v>2727</v>
      </c>
      <c r="B1324" s="533">
        <v>31</v>
      </c>
      <c r="C1324" s="533" t="s">
        <v>1033</v>
      </c>
      <c r="D1324" s="572" t="s">
        <v>2481</v>
      </c>
      <c r="E1324" s="571" t="str">
        <f t="shared" si="1255"/>
        <v xml:space="preserve"> SITE CLEARING</v>
      </c>
      <c r="F1324" s="533" t="str">
        <f t="shared" si="1212"/>
        <v>GE</v>
      </c>
      <c r="G1324" s="533" t="s">
        <v>2725</v>
      </c>
      <c r="H1324" s="533">
        <v>1323</v>
      </c>
      <c r="I1324" s="533" t="str">
        <f>L1324</f>
        <v xml:space="preserve">Filling </v>
      </c>
      <c r="J1324" s="533" t="str">
        <f>L1324</f>
        <v xml:space="preserve">Filling </v>
      </c>
      <c r="K1324" s="218"/>
      <c r="L1324" s="615" t="s">
        <v>1039</v>
      </c>
      <c r="M1324" s="194"/>
      <c r="N1324" s="195"/>
      <c r="O1324" s="78"/>
      <c r="P1324" s="78"/>
      <c r="X1324" s="218" t="s">
        <v>1039</v>
      </c>
      <c r="Y1324" s="615"/>
      <c r="Z1324" s="194"/>
      <c r="AA1324" s="195"/>
      <c r="AB1324" s="78"/>
      <c r="AC1324" s="78"/>
    </row>
    <row r="1325" spans="1:29" ht="15.75" hidden="1">
      <c r="A1325" s="533" t="s">
        <v>2727</v>
      </c>
      <c r="B1325" s="533">
        <v>31</v>
      </c>
      <c r="C1325" s="533" t="s">
        <v>1033</v>
      </c>
      <c r="D1325" s="572" t="s">
        <v>2481</v>
      </c>
      <c r="E1325" s="571" t="str">
        <f t="shared" si="1255"/>
        <v xml:space="preserve"> SITE CLEARING</v>
      </c>
      <c r="F1325" s="533" t="str">
        <f t="shared" si="1212"/>
        <v>GE</v>
      </c>
      <c r="G1325" s="533" t="s">
        <v>2722</v>
      </c>
      <c r="H1325" s="533">
        <v>1324</v>
      </c>
      <c r="I1325" s="533" t="str">
        <f>I1324</f>
        <v xml:space="preserve">Filling </v>
      </c>
      <c r="J1325" s="533" t="str">
        <f>J1324</f>
        <v xml:space="preserve">Filling </v>
      </c>
      <c r="K1325" s="218" t="s">
        <v>17</v>
      </c>
      <c r="L1325" s="218" t="s">
        <v>1040</v>
      </c>
      <c r="M1325" s="194">
        <v>290</v>
      </c>
      <c r="N1325" s="195" t="s">
        <v>69</v>
      </c>
      <c r="O1325" s="78"/>
      <c r="P1325" s="25">
        <f>O1325*M1325</f>
        <v>0</v>
      </c>
      <c r="X1325" s="218" t="s">
        <v>1040</v>
      </c>
      <c r="Y1325" s="218">
        <v>290</v>
      </c>
      <c r="Z1325" s="194" t="s">
        <v>69</v>
      </c>
      <c r="AA1325" s="195"/>
      <c r="AB1325" s="78">
        <v>0</v>
      </c>
      <c r="AC1325" s="78"/>
    </row>
    <row r="1326" spans="1:29" ht="15.75" hidden="1">
      <c r="A1326" s="533" t="s">
        <v>2727</v>
      </c>
      <c r="B1326" s="533">
        <v>31</v>
      </c>
      <c r="C1326" s="533" t="s">
        <v>1033</v>
      </c>
      <c r="D1326" s="572" t="s">
        <v>2481</v>
      </c>
      <c r="E1326" s="571" t="str">
        <f t="shared" si="1255"/>
        <v xml:space="preserve"> SITE CLEARING</v>
      </c>
      <c r="F1326" s="533" t="str">
        <f t="shared" si="1212"/>
        <v>GE</v>
      </c>
      <c r="G1326" s="533" t="s">
        <v>2725</v>
      </c>
      <c r="H1326" s="533">
        <v>1325</v>
      </c>
      <c r="I1326" s="533" t="str">
        <f t="shared" ref="I1326:I1331" si="1256">I1325</f>
        <v xml:space="preserve">Filling </v>
      </c>
      <c r="J1326" s="533" t="str">
        <f t="shared" ref="J1326:J1331" si="1257">J1325</f>
        <v xml:space="preserve">Filling </v>
      </c>
      <c r="K1326" s="74" t="s">
        <v>1041</v>
      </c>
      <c r="L1326" s="75"/>
      <c r="M1326" s="76"/>
      <c r="N1326" s="12"/>
      <c r="O1326" s="78"/>
      <c r="P1326" s="103"/>
      <c r="X1326" s="74"/>
      <c r="Y1326" s="75"/>
      <c r="Z1326" s="76"/>
      <c r="AA1326" s="12"/>
      <c r="AB1326" s="78"/>
      <c r="AC1326" s="103"/>
    </row>
    <row r="1327" spans="1:29" ht="15.75" hidden="1">
      <c r="A1327" s="533" t="s">
        <v>2727</v>
      </c>
      <c r="B1327" s="533">
        <v>31</v>
      </c>
      <c r="C1327" s="533" t="s">
        <v>1033</v>
      </c>
      <c r="D1327" s="10" t="s">
        <v>22</v>
      </c>
      <c r="E1327" s="10" t="s">
        <v>22</v>
      </c>
      <c r="G1327" s="533" t="s">
        <v>2724</v>
      </c>
      <c r="H1327" s="533">
        <v>1326</v>
      </c>
      <c r="I1327" s="533" t="str">
        <f t="shared" si="1256"/>
        <v xml:space="preserve">Filling </v>
      </c>
      <c r="J1327" s="533" t="str">
        <f t="shared" si="1257"/>
        <v xml:space="preserve">Filling </v>
      </c>
      <c r="K1327" s="75" t="s">
        <v>22</v>
      </c>
      <c r="L1327" s="75"/>
      <c r="M1327" s="76"/>
      <c r="N1327" s="12"/>
      <c r="O1327" s="12" t="s">
        <v>8</v>
      </c>
      <c r="P1327" s="78">
        <v>0</v>
      </c>
      <c r="X1327" s="75"/>
      <c r="Y1327" s="75"/>
      <c r="Z1327" s="76"/>
      <c r="AA1327" s="12" t="s">
        <v>8</v>
      </c>
      <c r="AB1327" s="12">
        <v>0</v>
      </c>
      <c r="AC1327" s="78"/>
    </row>
    <row r="1328" spans="1:29" ht="15.75" hidden="1">
      <c r="A1328" s="533" t="s">
        <v>2727</v>
      </c>
      <c r="B1328" s="533">
        <v>32</v>
      </c>
      <c r="C1328" s="533" t="s">
        <v>1043</v>
      </c>
      <c r="D1328" s="572" t="s">
        <v>2576</v>
      </c>
      <c r="E1328" s="571" t="s">
        <v>1301</v>
      </c>
      <c r="F1328" s="533" t="str">
        <f t="shared" si="1212"/>
        <v>LS</v>
      </c>
      <c r="G1328" s="533" t="s">
        <v>2725</v>
      </c>
      <c r="H1328" s="533">
        <v>1327</v>
      </c>
      <c r="I1328" s="533" t="str">
        <f t="shared" si="1256"/>
        <v xml:space="preserve">Filling </v>
      </c>
      <c r="J1328" s="533" t="str">
        <f t="shared" si="1257"/>
        <v xml:space="preserve">Filling </v>
      </c>
      <c r="K1328" s="304"/>
      <c r="L1328" s="305"/>
      <c r="M1328" s="305" t="s">
        <v>1042</v>
      </c>
      <c r="N1328" s="305"/>
      <c r="O1328" s="83"/>
      <c r="P1328" s="305"/>
      <c r="X1328" s="79"/>
      <c r="Y1328" s="83" t="s">
        <v>1042</v>
      </c>
      <c r="Z1328" s="83"/>
      <c r="AA1328" s="83"/>
      <c r="AB1328" s="83"/>
      <c r="AC1328" s="83"/>
    </row>
    <row r="1329" spans="1:29" ht="15.75" hidden="1">
      <c r="A1329" s="533" t="s">
        <v>2727</v>
      </c>
      <c r="B1329" s="533">
        <v>32</v>
      </c>
      <c r="C1329" s="533" t="s">
        <v>1043</v>
      </c>
      <c r="D1329" s="572" t="s">
        <v>2576</v>
      </c>
      <c r="E1329" s="571" t="str">
        <f t="shared" si="1255"/>
        <v xml:space="preserve"> UNIT PAVING</v>
      </c>
      <c r="F1329" s="533" t="str">
        <f t="shared" si="1212"/>
        <v>LS</v>
      </c>
      <c r="G1329" s="533" t="s">
        <v>2725</v>
      </c>
      <c r="H1329" s="533">
        <v>1328</v>
      </c>
      <c r="I1329" s="533" t="str">
        <f t="shared" si="1256"/>
        <v xml:space="preserve">Filling </v>
      </c>
      <c r="J1329" s="533" t="str">
        <f t="shared" si="1257"/>
        <v xml:space="preserve">Filling </v>
      </c>
      <c r="K1329" s="304"/>
      <c r="L1329" s="305"/>
      <c r="M1329" s="305" t="s">
        <v>1043</v>
      </c>
      <c r="N1329" s="305"/>
      <c r="O1329" s="83"/>
      <c r="P1329" s="305"/>
      <c r="X1329" s="79"/>
      <c r="Y1329" s="83" t="s">
        <v>1043</v>
      </c>
      <c r="Z1329" s="83"/>
      <c r="AA1329" s="83"/>
      <c r="AB1329" s="83"/>
      <c r="AC1329" s="83"/>
    </row>
    <row r="1330" spans="1:29" ht="15.75" hidden="1">
      <c r="A1330" s="533" t="s">
        <v>2727</v>
      </c>
      <c r="B1330" s="533">
        <v>32</v>
      </c>
      <c r="C1330" s="533" t="s">
        <v>1043</v>
      </c>
      <c r="D1330" s="572" t="s">
        <v>2576</v>
      </c>
      <c r="E1330" s="571" t="str">
        <f t="shared" si="1255"/>
        <v xml:space="preserve"> UNIT PAVING</v>
      </c>
      <c r="F1330" s="533" t="str">
        <f t="shared" si="1212"/>
        <v>LS</v>
      </c>
      <c r="G1330" s="533" t="s">
        <v>2725</v>
      </c>
      <c r="H1330" s="533">
        <v>1329</v>
      </c>
      <c r="I1330" s="533" t="str">
        <f t="shared" si="1256"/>
        <v xml:space="preserve">Filling </v>
      </c>
      <c r="J1330" s="533" t="str">
        <f t="shared" si="1257"/>
        <v xml:space="preserve">Filling </v>
      </c>
      <c r="K1330" s="306" t="s">
        <v>2</v>
      </c>
      <c r="L1330" s="695" t="s">
        <v>25</v>
      </c>
      <c r="M1330" s="307" t="s">
        <v>4</v>
      </c>
      <c r="N1330" s="307" t="s">
        <v>5</v>
      </c>
      <c r="O1330" s="109" t="s">
        <v>6</v>
      </c>
      <c r="P1330" s="307" t="s">
        <v>7</v>
      </c>
      <c r="X1330" s="84" t="s">
        <v>25</v>
      </c>
      <c r="Y1330" s="636" t="s">
        <v>4</v>
      </c>
      <c r="Z1330" s="109" t="s">
        <v>5</v>
      </c>
      <c r="AA1330" s="109" t="s">
        <v>6</v>
      </c>
      <c r="AB1330" s="109" t="s">
        <v>7</v>
      </c>
      <c r="AC1330" s="109"/>
    </row>
    <row r="1331" spans="1:29" ht="15.75" hidden="1">
      <c r="A1331" s="533" t="s">
        <v>2727</v>
      </c>
      <c r="B1331" s="533">
        <v>32</v>
      </c>
      <c r="C1331" s="533" t="s">
        <v>1043</v>
      </c>
      <c r="D1331" s="572" t="s">
        <v>2481</v>
      </c>
      <c r="E1331" s="571" t="str">
        <f t="shared" si="1255"/>
        <v xml:space="preserve"> UNIT PAVING</v>
      </c>
      <c r="F1331" s="533" t="str">
        <f t="shared" si="1212"/>
        <v>GE</v>
      </c>
      <c r="G1331" s="533" t="s">
        <v>2725</v>
      </c>
      <c r="H1331" s="533">
        <v>1330</v>
      </c>
      <c r="I1331" s="533" t="str">
        <f t="shared" si="1256"/>
        <v xml:space="preserve">Filling </v>
      </c>
      <c r="J1331" s="533" t="str">
        <f t="shared" si="1257"/>
        <v xml:space="preserve">Filling </v>
      </c>
      <c r="K1331" s="308"/>
      <c r="L1331" s="308"/>
      <c r="M1331" s="309"/>
      <c r="N1331" s="310"/>
      <c r="O1331" s="12"/>
      <c r="P1331" s="310" t="s">
        <v>8</v>
      </c>
      <c r="X1331" s="75"/>
      <c r="Y1331" s="75"/>
      <c r="Z1331" s="76"/>
      <c r="AA1331" s="12"/>
      <c r="AB1331" s="12" t="s">
        <v>8</v>
      </c>
      <c r="AC1331" s="12"/>
    </row>
    <row r="1332" spans="1:29" ht="15.75" hidden="1">
      <c r="A1332" s="533" t="s">
        <v>2727</v>
      </c>
      <c r="B1332" s="533">
        <v>32</v>
      </c>
      <c r="C1332" s="533" t="s">
        <v>1043</v>
      </c>
      <c r="D1332" s="572" t="s">
        <v>2576</v>
      </c>
      <c r="E1332" s="571" t="s">
        <v>1301</v>
      </c>
      <c r="F1332" s="533" t="str">
        <f t="shared" si="1212"/>
        <v>LS</v>
      </c>
      <c r="G1332" s="533" t="s">
        <v>2725</v>
      </c>
      <c r="H1332" s="533">
        <v>1331</v>
      </c>
      <c r="I1332" s="533" t="str">
        <f t="shared" ref="I1332:I1333" si="1258">L1332</f>
        <v>321400 - UNIT PAVING</v>
      </c>
      <c r="J1332" s="533" t="str">
        <f t="shared" ref="J1332:J1333" si="1259">L1332</f>
        <v>321400 - UNIT PAVING</v>
      </c>
      <c r="K1332" s="311"/>
      <c r="L1332" s="696" t="s">
        <v>1044</v>
      </c>
      <c r="M1332" s="312"/>
      <c r="N1332" s="313"/>
      <c r="O1332" s="12"/>
      <c r="P1332" s="310"/>
      <c r="X1332" s="218" t="s">
        <v>1044</v>
      </c>
      <c r="Y1332" s="628"/>
      <c r="Z1332" s="216"/>
      <c r="AA1332" s="195"/>
      <c r="AB1332" s="12"/>
      <c r="AC1332" s="12"/>
    </row>
    <row r="1333" spans="1:29" ht="15.75" hidden="1">
      <c r="A1333" s="533" t="s">
        <v>2727</v>
      </c>
      <c r="B1333" s="533">
        <v>32</v>
      </c>
      <c r="C1333" s="533" t="s">
        <v>1043</v>
      </c>
      <c r="D1333" s="572" t="s">
        <v>2576</v>
      </c>
      <c r="E1333" s="571" t="str">
        <f t="shared" ref="E1333:E1336" si="1260">E1332</f>
        <v xml:space="preserve"> UNIT PAVING</v>
      </c>
      <c r="F1333" s="533" t="str">
        <f t="shared" si="1212"/>
        <v>LS</v>
      </c>
      <c r="G1333" s="533" t="s">
        <v>2725</v>
      </c>
      <c r="H1333" s="533">
        <v>1332</v>
      </c>
      <c r="I1333" s="533" t="str">
        <f t="shared" si="1258"/>
        <v>Precast concrete curb; ordinary Portland cement, smooth finish, reinforced; including fittings and fixings; complete; as specified and as Drg. A-501; detail 12</v>
      </c>
      <c r="J1333" s="533" t="str">
        <f t="shared" si="1259"/>
        <v>Precast concrete curb; ordinary Portland cement, smooth finish, reinforced; including fittings and fixings; complete; as specified and as Drg. A-501; detail 12</v>
      </c>
      <c r="K1333" s="311"/>
      <c r="L1333" s="697" t="s">
        <v>1045</v>
      </c>
      <c r="M1333" s="313"/>
      <c r="N1333" s="313"/>
      <c r="O1333" s="25"/>
      <c r="P1333" s="314"/>
      <c r="X1333" s="218" t="s">
        <v>1045</v>
      </c>
      <c r="Y1333" s="615"/>
      <c r="Z1333" s="195"/>
      <c r="AA1333" s="195"/>
      <c r="AB1333" s="25"/>
      <c r="AC1333" s="25"/>
    </row>
    <row r="1334" spans="1:29" ht="15.75" hidden="1">
      <c r="A1334" s="533" t="s">
        <v>2727</v>
      </c>
      <c r="B1334" s="533">
        <v>32</v>
      </c>
      <c r="C1334" s="533" t="s">
        <v>1043</v>
      </c>
      <c r="D1334" s="572" t="s">
        <v>2576</v>
      </c>
      <c r="E1334" s="571" t="str">
        <f t="shared" si="1260"/>
        <v xml:space="preserve"> UNIT PAVING</v>
      </c>
      <c r="F1334" s="533" t="str">
        <f t="shared" si="1212"/>
        <v>LS</v>
      </c>
      <c r="G1334" s="533" t="s">
        <v>2722</v>
      </c>
      <c r="H1334" s="533">
        <v>1333</v>
      </c>
      <c r="I1334" s="533" t="str">
        <f>I1332</f>
        <v>321400 - UNIT PAVING</v>
      </c>
      <c r="J1334" s="533" t="str">
        <f>J1332</f>
        <v>321400 - UNIT PAVING</v>
      </c>
      <c r="K1334" s="311" t="s">
        <v>13</v>
      </c>
      <c r="L1334" s="311" t="s">
        <v>1046</v>
      </c>
      <c r="M1334" s="315">
        <v>210</v>
      </c>
      <c r="N1334" s="313" t="s">
        <v>95</v>
      </c>
      <c r="O1334" s="25"/>
      <c r="P1334" s="25">
        <f>O1334*M1334</f>
        <v>0</v>
      </c>
      <c r="X1334" s="218" t="s">
        <v>1046</v>
      </c>
      <c r="Y1334" s="218">
        <v>210</v>
      </c>
      <c r="Z1334" s="229" t="s">
        <v>95</v>
      </c>
      <c r="AA1334" s="195"/>
      <c r="AB1334" s="25">
        <v>0</v>
      </c>
      <c r="AC1334" s="25"/>
    </row>
    <row r="1335" spans="1:29" ht="15.75" hidden="1">
      <c r="A1335" s="533" t="s">
        <v>2727</v>
      </c>
      <c r="B1335" s="533">
        <v>32</v>
      </c>
      <c r="C1335" s="533" t="s">
        <v>1043</v>
      </c>
      <c r="D1335" s="572" t="s">
        <v>2576</v>
      </c>
      <c r="E1335" s="571" t="str">
        <f t="shared" si="1260"/>
        <v xml:space="preserve"> UNIT PAVING</v>
      </c>
      <c r="F1335" s="533" t="str">
        <f t="shared" si="1212"/>
        <v>LS</v>
      </c>
      <c r="G1335" s="533" t="s">
        <v>2725</v>
      </c>
      <c r="H1335" s="533">
        <v>1334</v>
      </c>
      <c r="I1335" s="533" t="str">
        <f>L1335</f>
        <v>Precast concrete tiles; including bedding mortar; to</v>
      </c>
      <c r="J1335" s="533" t="str">
        <f>L1335</f>
        <v>Precast concrete tiles; including bedding mortar; to</v>
      </c>
      <c r="K1335" s="311"/>
      <c r="L1335" s="697" t="s">
        <v>1047</v>
      </c>
      <c r="M1335" s="313"/>
      <c r="N1335" s="313"/>
      <c r="O1335" s="25"/>
      <c r="P1335" s="314"/>
      <c r="X1335" s="218" t="s">
        <v>1047</v>
      </c>
      <c r="Y1335" s="615"/>
      <c r="Z1335" s="195"/>
      <c r="AA1335" s="195"/>
      <c r="AB1335" s="25"/>
      <c r="AC1335" s="25"/>
    </row>
    <row r="1336" spans="1:29" ht="15.75" hidden="1">
      <c r="A1336" s="533" t="s">
        <v>2727</v>
      </c>
      <c r="B1336" s="533">
        <v>32</v>
      </c>
      <c r="C1336" s="533" t="s">
        <v>1043</v>
      </c>
      <c r="D1336" s="572" t="s">
        <v>2576</v>
      </c>
      <c r="E1336" s="571" t="str">
        <f t="shared" si="1260"/>
        <v xml:space="preserve"> UNIT PAVING</v>
      </c>
      <c r="F1336" s="533" t="str">
        <f t="shared" si="1212"/>
        <v>LS</v>
      </c>
      <c r="G1336" s="533" t="s">
        <v>2722</v>
      </c>
      <c r="H1336" s="533">
        <v>1335</v>
      </c>
      <c r="I1336" s="533" t="str">
        <f>I1334</f>
        <v>321400 - UNIT PAVING</v>
      </c>
      <c r="J1336" s="533" t="str">
        <f>J1334</f>
        <v>321400 - UNIT PAVING</v>
      </c>
      <c r="K1336" s="311" t="s">
        <v>15</v>
      </c>
      <c r="L1336" s="311" t="s">
        <v>1048</v>
      </c>
      <c r="M1336" s="315">
        <v>464</v>
      </c>
      <c r="N1336" s="313" t="s">
        <v>33</v>
      </c>
      <c r="O1336" s="25"/>
      <c r="P1336" s="25">
        <f>O1336*M1336</f>
        <v>0</v>
      </c>
      <c r="X1336" s="218" t="s">
        <v>1048</v>
      </c>
      <c r="Y1336" s="218">
        <v>464</v>
      </c>
      <c r="Z1336" s="229" t="s">
        <v>33</v>
      </c>
      <c r="AA1336" s="195"/>
      <c r="AB1336" s="25">
        <v>0</v>
      </c>
      <c r="AC1336" s="25"/>
    </row>
    <row r="1337" spans="1:29" ht="15.75" hidden="1">
      <c r="A1337" s="533" t="s">
        <v>2727</v>
      </c>
      <c r="B1337" s="533">
        <v>32</v>
      </c>
      <c r="C1337" s="533" t="s">
        <v>1043</v>
      </c>
      <c r="D1337" s="572" t="s">
        <v>2560</v>
      </c>
      <c r="E1337" s="571" t="s">
        <v>1302</v>
      </c>
      <c r="F1337" s="533" t="str">
        <f t="shared" si="1212"/>
        <v>GE</v>
      </c>
      <c r="G1337" s="533" t="s">
        <v>2725</v>
      </c>
      <c r="H1337" s="533">
        <v>1336</v>
      </c>
      <c r="I1337" s="533" t="str">
        <f>L1337</f>
        <v>321116.16 - AGGREGATE SUBBASE COURSE</v>
      </c>
      <c r="J1337" s="533" t="str">
        <f>L1337</f>
        <v>321116.16 - AGGREGATE SUBBASE COURSE</v>
      </c>
      <c r="K1337" s="311"/>
      <c r="L1337" s="697" t="s">
        <v>1049</v>
      </c>
      <c r="M1337" s="313"/>
      <c r="N1337" s="313"/>
      <c r="O1337" s="12"/>
      <c r="P1337" s="310"/>
      <c r="X1337" s="218" t="s">
        <v>1049</v>
      </c>
      <c r="Y1337" s="615"/>
      <c r="Z1337" s="195"/>
      <c r="AA1337" s="195"/>
      <c r="AB1337" s="12"/>
      <c r="AC1337" s="12"/>
    </row>
    <row r="1338" spans="1:29" ht="15.75" hidden="1">
      <c r="A1338" s="533" t="s">
        <v>2727</v>
      </c>
      <c r="B1338" s="533">
        <v>32</v>
      </c>
      <c r="C1338" s="533" t="s">
        <v>1043</v>
      </c>
      <c r="D1338" s="572" t="s">
        <v>2560</v>
      </c>
      <c r="E1338" s="571" t="str">
        <f t="shared" ref="E1338:E1339" si="1261">E1337</f>
        <v xml:space="preserve"> AGGREGATE SUBBASE COURSE</v>
      </c>
      <c r="F1338" s="533" t="str">
        <f t="shared" ref="F1338:F1346" si="1262">VLOOKUP(D:D,trade,3,FALSE)</f>
        <v>GE</v>
      </c>
      <c r="G1338" s="533" t="s">
        <v>2722</v>
      </c>
      <c r="H1338" s="533">
        <v>1337</v>
      </c>
      <c r="I1338" s="533" t="str">
        <f t="shared" ref="I1338:J1338" si="1263">I1336</f>
        <v>321400 - UNIT PAVING</v>
      </c>
      <c r="J1338" s="533" t="str">
        <f t="shared" si="1263"/>
        <v>321400 - UNIT PAVING</v>
      </c>
      <c r="K1338" s="311" t="s">
        <v>17</v>
      </c>
      <c r="L1338" s="311" t="s">
        <v>1050</v>
      </c>
      <c r="M1338" s="315">
        <v>150</v>
      </c>
      <c r="N1338" s="313" t="s">
        <v>69</v>
      </c>
      <c r="O1338" s="78"/>
      <c r="P1338" s="25">
        <f t="shared" ref="P1338:P1339" si="1264">O1338*M1338</f>
        <v>0</v>
      </c>
      <c r="X1338" s="218" t="s">
        <v>1050</v>
      </c>
      <c r="Y1338" s="218">
        <v>150</v>
      </c>
      <c r="Z1338" s="229" t="s">
        <v>69</v>
      </c>
      <c r="AA1338" s="195"/>
      <c r="AB1338" s="78">
        <v>0</v>
      </c>
      <c r="AC1338" s="25"/>
    </row>
    <row r="1339" spans="1:29" ht="15.75" hidden="1">
      <c r="A1339" s="533" t="s">
        <v>2727</v>
      </c>
      <c r="B1339" s="533">
        <v>32</v>
      </c>
      <c r="C1339" s="533" t="s">
        <v>1043</v>
      </c>
      <c r="D1339" s="572" t="s">
        <v>2560</v>
      </c>
      <c r="E1339" s="571" t="str">
        <f t="shared" si="1261"/>
        <v xml:space="preserve"> AGGREGATE SUBBASE COURSE</v>
      </c>
      <c r="F1339" s="533" t="str">
        <f t="shared" si="1262"/>
        <v>GE</v>
      </c>
      <c r="G1339" s="533" t="s">
        <v>2722</v>
      </c>
      <c r="H1339" s="533">
        <v>1338</v>
      </c>
      <c r="I1339" s="533" t="str">
        <f t="shared" ref="I1339:J1339" si="1265">I1337</f>
        <v>321116.16 - AGGREGATE SUBBASE COURSE</v>
      </c>
      <c r="J1339" s="533" t="str">
        <f t="shared" si="1265"/>
        <v>321116.16 - AGGREGATE SUBBASE COURSE</v>
      </c>
      <c r="K1339" s="311" t="s">
        <v>19</v>
      </c>
      <c r="L1339" s="311" t="s">
        <v>1051</v>
      </c>
      <c r="M1339" s="315">
        <v>120</v>
      </c>
      <c r="N1339" s="313" t="s">
        <v>69</v>
      </c>
      <c r="O1339" s="78"/>
      <c r="P1339" s="25">
        <f t="shared" si="1264"/>
        <v>0</v>
      </c>
      <c r="X1339" s="218" t="s">
        <v>1051</v>
      </c>
      <c r="Y1339" s="218">
        <v>120</v>
      </c>
      <c r="Z1339" s="229" t="s">
        <v>69</v>
      </c>
      <c r="AA1339" s="195"/>
      <c r="AB1339" s="78">
        <v>0</v>
      </c>
      <c r="AC1339" s="25"/>
    </row>
    <row r="1340" spans="1:29" ht="15.75" hidden="1">
      <c r="A1340" s="533" t="s">
        <v>2727</v>
      </c>
      <c r="B1340" s="533">
        <v>32</v>
      </c>
      <c r="C1340" s="533" t="s">
        <v>1043</v>
      </c>
      <c r="D1340" s="572" t="s">
        <v>2566</v>
      </c>
      <c r="E1340" s="571" t="s">
        <v>1303</v>
      </c>
      <c r="F1340" s="533" t="str">
        <f t="shared" si="1262"/>
        <v>GE</v>
      </c>
      <c r="G1340" s="533" t="s">
        <v>2725</v>
      </c>
      <c r="H1340" s="533">
        <v>1339</v>
      </c>
      <c r="I1340" s="533" t="str">
        <f t="shared" ref="I1340:I1341" si="1266">L1340</f>
        <v>321216 - ASPHALT PAVING</v>
      </c>
      <c r="J1340" s="533" t="str">
        <f t="shared" ref="J1340:J1341" si="1267">L1340</f>
        <v>321216 - ASPHALT PAVING</v>
      </c>
      <c r="K1340" s="311"/>
      <c r="L1340" s="697" t="s">
        <v>1052</v>
      </c>
      <c r="M1340" s="315"/>
      <c r="N1340" s="313"/>
      <c r="O1340" s="78"/>
      <c r="P1340" s="316"/>
      <c r="X1340" s="218" t="s">
        <v>1052</v>
      </c>
      <c r="Y1340" s="615"/>
      <c r="Z1340" s="229"/>
      <c r="AA1340" s="195"/>
      <c r="AB1340" s="78"/>
      <c r="AC1340" s="78"/>
    </row>
    <row r="1341" spans="1:29" ht="15.75" hidden="1">
      <c r="A1341" s="533" t="s">
        <v>2727</v>
      </c>
      <c r="B1341" s="533">
        <v>32</v>
      </c>
      <c r="C1341" s="533" t="s">
        <v>1043</v>
      </c>
      <c r="D1341" s="572" t="s">
        <v>2566</v>
      </c>
      <c r="E1341" s="571" t="str">
        <f t="shared" ref="E1341:E1346" si="1268">E1340</f>
        <v xml:space="preserve"> ASPHALT PAVING</v>
      </c>
      <c r="F1341" s="533" t="str">
        <f t="shared" si="1262"/>
        <v>GE</v>
      </c>
      <c r="G1341" s="533" t="s">
        <v>2725</v>
      </c>
      <c r="H1341" s="533">
        <v>1340</v>
      </c>
      <c r="I1341" s="533" t="str">
        <f t="shared" si="1266"/>
        <v>0.5 MESAL</v>
      </c>
      <c r="J1341" s="533" t="str">
        <f t="shared" si="1267"/>
        <v>0.5 MESAL</v>
      </c>
      <c r="K1341" s="311"/>
      <c r="L1341" s="697" t="s">
        <v>1053</v>
      </c>
      <c r="M1341" s="315"/>
      <c r="N1341" s="313"/>
      <c r="O1341" s="78"/>
      <c r="P1341" s="316"/>
      <c r="X1341" s="218" t="s">
        <v>1053</v>
      </c>
      <c r="Y1341" s="615"/>
      <c r="Z1341" s="229"/>
      <c r="AA1341" s="195"/>
      <c r="AB1341" s="78"/>
      <c r="AC1341" s="78"/>
    </row>
    <row r="1342" spans="1:29" ht="15.75" hidden="1">
      <c r="A1342" s="533" t="s">
        <v>2727</v>
      </c>
      <c r="B1342" s="533">
        <v>32</v>
      </c>
      <c r="C1342" s="533" t="s">
        <v>1043</v>
      </c>
      <c r="D1342" s="572" t="s">
        <v>2566</v>
      </c>
      <c r="E1342" s="571" t="str">
        <f t="shared" si="1268"/>
        <v xml:space="preserve"> ASPHALT PAVING</v>
      </c>
      <c r="F1342" s="533" t="str">
        <f t="shared" si="1262"/>
        <v>GE</v>
      </c>
      <c r="G1342" s="533" t="s">
        <v>2722</v>
      </c>
      <c r="H1342" s="533">
        <v>1341</v>
      </c>
      <c r="I1342" s="533" t="str">
        <f t="shared" ref="I1342:J1342" si="1269">I1340</f>
        <v>321216 - ASPHALT PAVING</v>
      </c>
      <c r="J1342" s="533" t="str">
        <f t="shared" si="1269"/>
        <v>321216 - ASPHALT PAVING</v>
      </c>
      <c r="K1342" s="311" t="s">
        <v>20</v>
      </c>
      <c r="L1342" s="311" t="s">
        <v>1054</v>
      </c>
      <c r="M1342" s="315">
        <v>600</v>
      </c>
      <c r="N1342" s="313" t="s">
        <v>33</v>
      </c>
      <c r="O1342" s="78"/>
      <c r="P1342" s="25">
        <f t="shared" ref="P1342:P1345" si="1270">O1342*M1342</f>
        <v>0</v>
      </c>
      <c r="X1342" s="218" t="s">
        <v>1054</v>
      </c>
      <c r="Y1342" s="218">
        <v>600</v>
      </c>
      <c r="Z1342" s="229" t="s">
        <v>33</v>
      </c>
      <c r="AA1342" s="195"/>
      <c r="AB1342" s="78">
        <v>0</v>
      </c>
      <c r="AC1342" s="25"/>
    </row>
    <row r="1343" spans="1:29" ht="15.75" hidden="1">
      <c r="A1343" s="533" t="s">
        <v>2727</v>
      </c>
      <c r="B1343" s="533">
        <v>32</v>
      </c>
      <c r="C1343" s="533" t="s">
        <v>1043</v>
      </c>
      <c r="D1343" s="572" t="s">
        <v>2566</v>
      </c>
      <c r="E1343" s="571" t="str">
        <f t="shared" si="1268"/>
        <v xml:space="preserve"> ASPHALT PAVING</v>
      </c>
      <c r="F1343" s="533" t="str">
        <f t="shared" si="1262"/>
        <v>GE</v>
      </c>
      <c r="G1343" s="533" t="s">
        <v>2722</v>
      </c>
      <c r="H1343" s="533">
        <v>1342</v>
      </c>
      <c r="I1343" s="533" t="str">
        <f t="shared" ref="I1343:J1343" si="1271">I1341</f>
        <v>0.5 MESAL</v>
      </c>
      <c r="J1343" s="533" t="str">
        <f t="shared" si="1271"/>
        <v>0.5 MESAL</v>
      </c>
      <c r="K1343" s="311" t="s">
        <v>21</v>
      </c>
      <c r="L1343" s="311" t="s">
        <v>1055</v>
      </c>
      <c r="M1343" s="315">
        <v>600</v>
      </c>
      <c r="N1343" s="313" t="s">
        <v>33</v>
      </c>
      <c r="O1343" s="78"/>
      <c r="P1343" s="25">
        <f t="shared" si="1270"/>
        <v>0</v>
      </c>
      <c r="X1343" s="218" t="s">
        <v>1055</v>
      </c>
      <c r="Y1343" s="218">
        <v>600</v>
      </c>
      <c r="Z1343" s="229" t="s">
        <v>33</v>
      </c>
      <c r="AA1343" s="195"/>
      <c r="AB1343" s="78">
        <v>0</v>
      </c>
      <c r="AC1343" s="25"/>
    </row>
    <row r="1344" spans="1:29" ht="15.75" hidden="1">
      <c r="A1344" s="533" t="s">
        <v>2727</v>
      </c>
      <c r="B1344" s="533">
        <v>32</v>
      </c>
      <c r="C1344" s="533" t="s">
        <v>1043</v>
      </c>
      <c r="D1344" s="572" t="s">
        <v>2566</v>
      </c>
      <c r="E1344" s="571" t="str">
        <f t="shared" si="1268"/>
        <v xml:space="preserve"> ASPHALT PAVING</v>
      </c>
      <c r="F1344" s="533" t="str">
        <f t="shared" si="1262"/>
        <v>GE</v>
      </c>
      <c r="G1344" s="533" t="s">
        <v>2722</v>
      </c>
      <c r="H1344" s="533">
        <v>1343</v>
      </c>
      <c r="I1344" s="533" t="str">
        <f t="shared" ref="I1344:J1344" si="1272">I1342</f>
        <v>321216 - ASPHALT PAVING</v>
      </c>
      <c r="J1344" s="533" t="str">
        <f t="shared" si="1272"/>
        <v>321216 - ASPHALT PAVING</v>
      </c>
      <c r="K1344" s="311" t="s">
        <v>45</v>
      </c>
      <c r="L1344" s="311" t="s">
        <v>1056</v>
      </c>
      <c r="M1344" s="315">
        <v>37</v>
      </c>
      <c r="N1344" s="313" t="s">
        <v>69</v>
      </c>
      <c r="O1344" s="78"/>
      <c r="P1344" s="25">
        <f t="shared" si="1270"/>
        <v>0</v>
      </c>
      <c r="X1344" s="218" t="s">
        <v>1056</v>
      </c>
      <c r="Y1344" s="218">
        <v>37</v>
      </c>
      <c r="Z1344" s="229" t="s">
        <v>69</v>
      </c>
      <c r="AA1344" s="195"/>
      <c r="AB1344" s="78">
        <v>0</v>
      </c>
      <c r="AC1344" s="25"/>
    </row>
    <row r="1345" spans="1:29" ht="15.75" hidden="1">
      <c r="A1345" s="533" t="s">
        <v>2727</v>
      </c>
      <c r="B1345" s="533">
        <v>32</v>
      </c>
      <c r="C1345" s="533" t="s">
        <v>1043</v>
      </c>
      <c r="D1345" s="572" t="s">
        <v>2566</v>
      </c>
      <c r="E1345" s="571" t="str">
        <f t="shared" si="1268"/>
        <v xml:space="preserve"> ASPHALT PAVING</v>
      </c>
      <c r="F1345" s="533" t="str">
        <f t="shared" si="1262"/>
        <v>GE</v>
      </c>
      <c r="G1345" s="533" t="s">
        <v>2722</v>
      </c>
      <c r="H1345" s="533">
        <v>1344</v>
      </c>
      <c r="I1345" s="533" t="str">
        <f t="shared" ref="I1345:J1345" si="1273">I1343</f>
        <v>0.5 MESAL</v>
      </c>
      <c r="J1345" s="533" t="str">
        <f t="shared" si="1273"/>
        <v>0.5 MESAL</v>
      </c>
      <c r="K1345" s="311" t="s">
        <v>48</v>
      </c>
      <c r="L1345" s="311" t="s">
        <v>1057</v>
      </c>
      <c r="M1345" s="315">
        <v>25</v>
      </c>
      <c r="N1345" s="313" t="s">
        <v>69</v>
      </c>
      <c r="O1345" s="78"/>
      <c r="P1345" s="25">
        <f t="shared" si="1270"/>
        <v>0</v>
      </c>
      <c r="X1345" s="218" t="s">
        <v>1057</v>
      </c>
      <c r="Y1345" s="218">
        <v>25</v>
      </c>
      <c r="Z1345" s="229" t="s">
        <v>69</v>
      </c>
      <c r="AA1345" s="195"/>
      <c r="AB1345" s="78">
        <v>0</v>
      </c>
      <c r="AC1345" s="25"/>
    </row>
    <row r="1346" spans="1:29" ht="15.75" hidden="1">
      <c r="A1346" s="533" t="s">
        <v>2727</v>
      </c>
      <c r="B1346" s="533">
        <v>32</v>
      </c>
      <c r="C1346" s="533" t="s">
        <v>1043</v>
      </c>
      <c r="D1346" s="572" t="s">
        <v>2566</v>
      </c>
      <c r="E1346" s="571" t="str">
        <f t="shared" si="1268"/>
        <v xml:space="preserve"> ASPHALT PAVING</v>
      </c>
      <c r="F1346" s="533" t="str">
        <f t="shared" si="1262"/>
        <v>GE</v>
      </c>
      <c r="G1346" s="533" t="s">
        <v>2725</v>
      </c>
      <c r="H1346" s="533">
        <v>1345</v>
      </c>
      <c r="I1346" s="533" t="str">
        <f t="shared" ref="I1346:J1346" si="1274">I1344</f>
        <v>321216 - ASPHALT PAVING</v>
      </c>
      <c r="J1346" s="533" t="str">
        <f t="shared" si="1274"/>
        <v>321216 - ASPHALT PAVING</v>
      </c>
      <c r="K1346" s="317" t="s">
        <v>1058</v>
      </c>
      <c r="L1346" s="308"/>
      <c r="M1346" s="309"/>
      <c r="N1346" s="310"/>
      <c r="O1346" s="78"/>
      <c r="P1346" s="318"/>
      <c r="X1346" s="74"/>
      <c r="Y1346" s="75"/>
      <c r="Z1346" s="76"/>
      <c r="AA1346" s="12"/>
      <c r="AB1346" s="78"/>
      <c r="AC1346" s="103"/>
    </row>
    <row r="1347" spans="1:29" ht="15.75" hidden="1">
      <c r="A1347" s="533" t="s">
        <v>2727</v>
      </c>
      <c r="B1347" s="533">
        <v>32</v>
      </c>
      <c r="C1347" s="533" t="s">
        <v>1043</v>
      </c>
      <c r="D1347" s="10" t="s">
        <v>22</v>
      </c>
      <c r="E1347" s="10" t="s">
        <v>22</v>
      </c>
      <c r="G1347" s="533" t="s">
        <v>2724</v>
      </c>
      <c r="H1347" s="533">
        <v>1346</v>
      </c>
      <c r="I1347" s="533" t="str">
        <f t="shared" ref="I1347:J1347" si="1275">I1345</f>
        <v>0.5 MESAL</v>
      </c>
      <c r="J1347" s="533" t="str">
        <f t="shared" si="1275"/>
        <v>0.5 MESAL</v>
      </c>
      <c r="K1347" s="308" t="s">
        <v>22</v>
      </c>
      <c r="L1347" s="308"/>
      <c r="M1347" s="309"/>
      <c r="N1347" s="310"/>
      <c r="O1347" s="12" t="s">
        <v>8</v>
      </c>
      <c r="P1347" s="316">
        <v>0</v>
      </c>
      <c r="X1347" s="75"/>
      <c r="Y1347" s="75"/>
      <c r="Z1347" s="110"/>
      <c r="AA1347" s="16" t="s">
        <v>8</v>
      </c>
      <c r="AB1347" s="12">
        <v>0</v>
      </c>
      <c r="AC1347" s="78"/>
    </row>
    <row r="1348" spans="1:29" ht="15.75" hidden="1">
      <c r="A1348" s="533" t="s">
        <v>2727</v>
      </c>
      <c r="B1348" s="533" t="s">
        <v>1201</v>
      </c>
      <c r="C1348" s="533" t="s">
        <v>1059</v>
      </c>
      <c r="D1348" s="533" t="s">
        <v>1059</v>
      </c>
      <c r="E1348" s="533" t="s">
        <v>1059</v>
      </c>
      <c r="G1348" s="533" t="s">
        <v>2723</v>
      </c>
      <c r="H1348" s="533">
        <v>1347</v>
      </c>
      <c r="I1348" s="533" t="s">
        <v>1059</v>
      </c>
      <c r="J1348" s="533" t="s">
        <v>1059</v>
      </c>
      <c r="K1348" s="164" t="s">
        <v>1059</v>
      </c>
      <c r="L1348" s="164"/>
      <c r="M1348" s="164"/>
      <c r="N1348" s="164"/>
      <c r="O1348" s="160"/>
      <c r="X1348" s="164"/>
      <c r="Y1348" s="164"/>
      <c r="Z1348" s="164"/>
      <c r="AA1348" s="164"/>
      <c r="AB1348" s="160"/>
    </row>
    <row r="1349" spans="1:29" ht="15.75" hidden="1">
      <c r="A1349" s="533" t="s">
        <v>2727</v>
      </c>
      <c r="B1349" s="533" t="s">
        <v>1201</v>
      </c>
      <c r="C1349" s="533" t="s">
        <v>1059</v>
      </c>
      <c r="D1349" s="533" t="s">
        <v>1059</v>
      </c>
      <c r="E1349" s="533" t="s">
        <v>1059</v>
      </c>
      <c r="G1349" s="533" t="s">
        <v>2723</v>
      </c>
      <c r="H1349" s="533">
        <v>1348</v>
      </c>
      <c r="I1349" s="533" t="s">
        <v>1059</v>
      </c>
      <c r="J1349" s="533" t="s">
        <v>1059</v>
      </c>
      <c r="K1349" s="32"/>
      <c r="L1349" s="160"/>
      <c r="M1349" s="124"/>
      <c r="N1349" s="121" t="s">
        <v>7</v>
      </c>
      <c r="O1349" s="160"/>
      <c r="X1349" s="32"/>
      <c r="Y1349" s="160"/>
      <c r="Z1349" s="124" t="s">
        <v>7</v>
      </c>
      <c r="AA1349" s="514"/>
      <c r="AB1349" s="160"/>
    </row>
    <row r="1350" spans="1:29" ht="15.75" hidden="1">
      <c r="A1350" s="533" t="s">
        <v>2727</v>
      </c>
      <c r="B1350" s="533" t="s">
        <v>1201</v>
      </c>
      <c r="C1350" s="533" t="s">
        <v>1059</v>
      </c>
      <c r="D1350" s="533" t="s">
        <v>1059</v>
      </c>
      <c r="E1350" s="533" t="s">
        <v>1059</v>
      </c>
      <c r="G1350" s="533" t="s">
        <v>2723</v>
      </c>
      <c r="H1350" s="533">
        <v>1349</v>
      </c>
      <c r="I1350" s="533" t="s">
        <v>1059</v>
      </c>
      <c r="J1350" s="533" t="s">
        <v>1059</v>
      </c>
      <c r="K1350" s="32"/>
      <c r="L1350" s="160"/>
      <c r="M1350" s="124"/>
      <c r="N1350" s="33" t="s">
        <v>8</v>
      </c>
      <c r="O1350" s="160"/>
      <c r="X1350" s="32"/>
      <c r="Y1350" s="160"/>
      <c r="Z1350" s="124" t="s">
        <v>8</v>
      </c>
      <c r="AA1350" s="515"/>
      <c r="AB1350" s="160"/>
    </row>
    <row r="1351" spans="1:29" ht="15.75" hidden="1">
      <c r="A1351" s="533" t="s">
        <v>2727</v>
      </c>
      <c r="B1351" s="533" t="s">
        <v>1201</v>
      </c>
      <c r="C1351" s="533" t="s">
        <v>1059</v>
      </c>
      <c r="D1351" s="533" t="s">
        <v>1059</v>
      </c>
      <c r="E1351" s="533" t="s">
        <v>1059</v>
      </c>
      <c r="G1351" s="533" t="s">
        <v>2723</v>
      </c>
      <c r="H1351" s="533">
        <v>1350</v>
      </c>
      <c r="I1351" s="533" t="s">
        <v>1059</v>
      </c>
      <c r="J1351" s="533" t="s">
        <v>1059</v>
      </c>
      <c r="K1351" s="160" t="s">
        <v>1060</v>
      </c>
      <c r="L1351" s="160" t="s">
        <v>1061</v>
      </c>
      <c r="M1351" s="124"/>
      <c r="N1351" s="124"/>
      <c r="O1351" s="160"/>
      <c r="X1351" s="160" t="s">
        <v>2730</v>
      </c>
      <c r="Y1351" s="160"/>
      <c r="Z1351" s="124">
        <v>66638.2</v>
      </c>
      <c r="AA1351" s="515"/>
      <c r="AB1351" s="160"/>
    </row>
    <row r="1352" spans="1:29" ht="15.75" hidden="1">
      <c r="A1352" s="533" t="s">
        <v>2727</v>
      </c>
      <c r="B1352" s="533" t="s">
        <v>1201</v>
      </c>
      <c r="C1352" s="533" t="s">
        <v>1059</v>
      </c>
      <c r="D1352" s="533" t="s">
        <v>1059</v>
      </c>
      <c r="E1352" s="533" t="s">
        <v>1059</v>
      </c>
      <c r="G1352" s="533" t="s">
        <v>2723</v>
      </c>
      <c r="H1352" s="533">
        <v>1351</v>
      </c>
      <c r="I1352" s="533" t="s">
        <v>1059</v>
      </c>
      <c r="J1352" s="533" t="s">
        <v>1059</v>
      </c>
      <c r="K1352" s="160" t="s">
        <v>1062</v>
      </c>
      <c r="L1352" s="160" t="s">
        <v>24</v>
      </c>
      <c r="M1352" s="124"/>
      <c r="N1352" s="124"/>
      <c r="O1352" s="160"/>
      <c r="X1352" s="160" t="s">
        <v>24</v>
      </c>
      <c r="Y1352" s="160"/>
      <c r="Z1352" s="124">
        <v>1960</v>
      </c>
      <c r="AA1352" s="515"/>
      <c r="AB1352" s="160"/>
    </row>
    <row r="1353" spans="1:29" ht="15.75" hidden="1">
      <c r="A1353" s="533" t="s">
        <v>2727</v>
      </c>
      <c r="B1353" s="533" t="s">
        <v>1201</v>
      </c>
      <c r="C1353" s="533" t="s">
        <v>1059</v>
      </c>
      <c r="D1353" s="533" t="s">
        <v>1059</v>
      </c>
      <c r="E1353" s="533" t="s">
        <v>1059</v>
      </c>
      <c r="G1353" s="533" t="s">
        <v>2723</v>
      </c>
      <c r="H1353" s="533">
        <v>1352</v>
      </c>
      <c r="I1353" s="533" t="s">
        <v>1059</v>
      </c>
      <c r="J1353" s="533" t="s">
        <v>1059</v>
      </c>
      <c r="K1353" s="160" t="s">
        <v>1063</v>
      </c>
      <c r="L1353" s="160" t="s">
        <v>65</v>
      </c>
      <c r="M1353" s="124"/>
      <c r="N1353" s="124"/>
      <c r="O1353" s="160"/>
      <c r="X1353" s="160" t="s">
        <v>65</v>
      </c>
      <c r="Y1353" s="160"/>
      <c r="Z1353" s="124">
        <v>20635.5</v>
      </c>
      <c r="AA1353" s="515"/>
      <c r="AB1353" s="160"/>
    </row>
    <row r="1354" spans="1:29" ht="15.75" hidden="1">
      <c r="A1354" s="533" t="s">
        <v>2727</v>
      </c>
      <c r="B1354" s="533" t="s">
        <v>1201</v>
      </c>
      <c r="C1354" s="533" t="s">
        <v>1059</v>
      </c>
      <c r="D1354" s="533" t="s">
        <v>1059</v>
      </c>
      <c r="E1354" s="533" t="s">
        <v>1059</v>
      </c>
      <c r="G1354" s="533" t="s">
        <v>2723</v>
      </c>
      <c r="H1354" s="533">
        <v>1353</v>
      </c>
      <c r="I1354" s="533" t="s">
        <v>1059</v>
      </c>
      <c r="J1354" s="533" t="s">
        <v>1059</v>
      </c>
      <c r="K1354" s="160" t="s">
        <v>103</v>
      </c>
      <c r="L1354" s="160" t="s">
        <v>104</v>
      </c>
      <c r="M1354" s="124"/>
      <c r="N1354" s="124"/>
      <c r="O1354" s="160"/>
      <c r="X1354" s="160" t="s">
        <v>104</v>
      </c>
      <c r="Y1354" s="160"/>
      <c r="Z1354" s="124">
        <v>21158</v>
      </c>
      <c r="AA1354" s="515"/>
      <c r="AB1354" s="160"/>
    </row>
    <row r="1355" spans="1:29" ht="15.75" hidden="1">
      <c r="A1355" s="533" t="s">
        <v>2727</v>
      </c>
      <c r="B1355" s="533" t="s">
        <v>1201</v>
      </c>
      <c r="C1355" s="533" t="s">
        <v>1059</v>
      </c>
      <c r="D1355" s="533" t="s">
        <v>1059</v>
      </c>
      <c r="E1355" s="533" t="s">
        <v>1059</v>
      </c>
      <c r="G1355" s="533" t="s">
        <v>2723</v>
      </c>
      <c r="H1355" s="533">
        <v>1354</v>
      </c>
      <c r="I1355" s="533" t="s">
        <v>1059</v>
      </c>
      <c r="J1355" s="533" t="s">
        <v>1059</v>
      </c>
      <c r="K1355" s="160" t="s">
        <v>1064</v>
      </c>
      <c r="L1355" s="160" t="s">
        <v>127</v>
      </c>
      <c r="M1355" s="124"/>
      <c r="N1355" s="124"/>
      <c r="O1355" s="160"/>
      <c r="X1355" s="160" t="s">
        <v>127</v>
      </c>
      <c r="Y1355" s="160"/>
      <c r="Z1355" s="124">
        <v>4358</v>
      </c>
      <c r="AA1355" s="515"/>
      <c r="AB1355" s="160"/>
    </row>
    <row r="1356" spans="1:29" ht="15.75" hidden="1">
      <c r="A1356" s="533" t="s">
        <v>2727</v>
      </c>
      <c r="B1356" s="533" t="s">
        <v>1201</v>
      </c>
      <c r="C1356" s="533" t="s">
        <v>1059</v>
      </c>
      <c r="D1356" s="533" t="s">
        <v>1059</v>
      </c>
      <c r="E1356" s="533" t="s">
        <v>1059</v>
      </c>
      <c r="G1356" s="533" t="s">
        <v>2723</v>
      </c>
      <c r="H1356" s="533">
        <v>1355</v>
      </c>
      <c r="I1356" s="533" t="s">
        <v>1059</v>
      </c>
      <c r="J1356" s="533" t="s">
        <v>1059</v>
      </c>
      <c r="K1356" s="160" t="s">
        <v>149</v>
      </c>
      <c r="L1356" s="160" t="s">
        <v>150</v>
      </c>
      <c r="M1356" s="124"/>
      <c r="N1356" s="124"/>
      <c r="O1356" s="160"/>
      <c r="X1356" s="160" t="s">
        <v>150</v>
      </c>
      <c r="Y1356" s="160"/>
      <c r="Z1356" s="124">
        <v>3100</v>
      </c>
      <c r="AA1356" s="515"/>
      <c r="AB1356" s="160"/>
    </row>
    <row r="1357" spans="1:29" ht="15.75" hidden="1">
      <c r="A1357" s="533" t="s">
        <v>2727</v>
      </c>
      <c r="B1357" s="533" t="s">
        <v>1201</v>
      </c>
      <c r="C1357" s="533" t="s">
        <v>1059</v>
      </c>
      <c r="D1357" s="533" t="s">
        <v>1059</v>
      </c>
      <c r="E1357" s="533" t="s">
        <v>1059</v>
      </c>
      <c r="G1357" s="533" t="s">
        <v>2723</v>
      </c>
      <c r="H1357" s="533">
        <v>1356</v>
      </c>
      <c r="I1357" s="533" t="s">
        <v>1059</v>
      </c>
      <c r="J1357" s="533" t="s">
        <v>1059</v>
      </c>
      <c r="K1357" s="160" t="s">
        <v>1065</v>
      </c>
      <c r="L1357" s="160" t="s">
        <v>157</v>
      </c>
      <c r="M1357" s="124"/>
      <c r="N1357" s="124"/>
      <c r="O1357" s="160"/>
      <c r="X1357" s="160" t="s">
        <v>157</v>
      </c>
      <c r="Y1357" s="160"/>
      <c r="Z1357" s="124">
        <v>112527</v>
      </c>
      <c r="AA1357" s="515"/>
      <c r="AB1357" s="160"/>
    </row>
    <row r="1358" spans="1:29" ht="15.75" hidden="1">
      <c r="A1358" s="533" t="s">
        <v>2727</v>
      </c>
      <c r="B1358" s="533" t="s">
        <v>1201</v>
      </c>
      <c r="C1358" s="533" t="s">
        <v>1059</v>
      </c>
      <c r="D1358" s="533" t="s">
        <v>1059</v>
      </c>
      <c r="E1358" s="533" t="s">
        <v>1059</v>
      </c>
      <c r="G1358" s="533" t="s">
        <v>2723</v>
      </c>
      <c r="H1358" s="533">
        <v>1357</v>
      </c>
      <c r="I1358" s="533" t="s">
        <v>1059</v>
      </c>
      <c r="J1358" s="533" t="s">
        <v>1059</v>
      </c>
      <c r="K1358" s="160" t="s">
        <v>1066</v>
      </c>
      <c r="L1358" s="160" t="s">
        <v>201</v>
      </c>
      <c r="M1358" s="124"/>
      <c r="N1358" s="124"/>
      <c r="O1358" s="160"/>
      <c r="X1358" s="160" t="s">
        <v>201</v>
      </c>
      <c r="Y1358" s="160"/>
      <c r="Z1358" s="124">
        <v>71276</v>
      </c>
      <c r="AA1358" s="515"/>
      <c r="AB1358" s="160"/>
    </row>
    <row r="1359" spans="1:29" ht="15.75" hidden="1">
      <c r="A1359" s="533" t="s">
        <v>2727</v>
      </c>
      <c r="B1359" s="533" t="s">
        <v>1201</v>
      </c>
      <c r="C1359" s="533" t="s">
        <v>1059</v>
      </c>
      <c r="D1359" s="533" t="s">
        <v>1059</v>
      </c>
      <c r="E1359" s="533" t="s">
        <v>1059</v>
      </c>
      <c r="G1359" s="533" t="s">
        <v>2723</v>
      </c>
      <c r="H1359" s="533">
        <v>1358</v>
      </c>
      <c r="I1359" s="533" t="s">
        <v>1059</v>
      </c>
      <c r="J1359" s="533" t="s">
        <v>1059</v>
      </c>
      <c r="K1359" s="160" t="s">
        <v>1067</v>
      </c>
      <c r="L1359" s="160" t="s">
        <v>359</v>
      </c>
      <c r="M1359" s="124"/>
      <c r="N1359" s="124"/>
      <c r="O1359" s="160"/>
      <c r="X1359" s="160" t="s">
        <v>359</v>
      </c>
      <c r="Y1359" s="160"/>
      <c r="Z1359" s="124">
        <v>103219</v>
      </c>
      <c r="AA1359" s="515"/>
      <c r="AB1359" s="160"/>
    </row>
    <row r="1360" spans="1:29" ht="15.75" hidden="1">
      <c r="A1360" s="533" t="s">
        <v>2727</v>
      </c>
      <c r="B1360" s="533" t="s">
        <v>1201</v>
      </c>
      <c r="C1360" s="533" t="s">
        <v>1059</v>
      </c>
      <c r="D1360" s="533" t="s">
        <v>1059</v>
      </c>
      <c r="E1360" s="533" t="s">
        <v>1059</v>
      </c>
      <c r="G1360" s="533" t="s">
        <v>2723</v>
      </c>
      <c r="H1360" s="533">
        <v>1359</v>
      </c>
      <c r="I1360" s="533" t="s">
        <v>1059</v>
      </c>
      <c r="J1360" s="533" t="s">
        <v>1059</v>
      </c>
      <c r="K1360" s="161" t="s">
        <v>422</v>
      </c>
      <c r="L1360" s="161" t="s">
        <v>423</v>
      </c>
      <c r="M1360" s="126"/>
      <c r="N1360" s="126"/>
      <c r="O1360" s="161"/>
      <c r="X1360" s="161" t="s">
        <v>423</v>
      </c>
      <c r="Y1360" s="161"/>
      <c r="Z1360" s="126">
        <v>3319</v>
      </c>
      <c r="AA1360" s="516"/>
      <c r="AB1360" s="161"/>
    </row>
    <row r="1361" spans="1:28" ht="15.75" hidden="1">
      <c r="A1361" s="533" t="s">
        <v>2727</v>
      </c>
      <c r="B1361" s="533" t="s">
        <v>1201</v>
      </c>
      <c r="C1361" s="533" t="s">
        <v>1059</v>
      </c>
      <c r="D1361" s="533" t="s">
        <v>1059</v>
      </c>
      <c r="E1361" s="533" t="s">
        <v>1059</v>
      </c>
      <c r="G1361" s="533" t="s">
        <v>2723</v>
      </c>
      <c r="H1361" s="533">
        <v>1360</v>
      </c>
      <c r="I1361" s="533" t="s">
        <v>1059</v>
      </c>
      <c r="J1361" s="533" t="s">
        <v>1059</v>
      </c>
      <c r="K1361" s="279" t="s">
        <v>445</v>
      </c>
      <c r="L1361" s="279" t="s">
        <v>446</v>
      </c>
      <c r="M1361" s="280"/>
      <c r="N1361" s="280"/>
      <c r="O1361" s="160"/>
      <c r="X1361" s="279" t="s">
        <v>446</v>
      </c>
      <c r="Y1361" s="279"/>
      <c r="Z1361" s="280"/>
      <c r="AA1361" s="517"/>
      <c r="AB1361" s="160"/>
    </row>
    <row r="1362" spans="1:28" ht="15.75" hidden="1">
      <c r="A1362" s="533" t="s">
        <v>2727</v>
      </c>
      <c r="B1362" s="533" t="s">
        <v>1201</v>
      </c>
      <c r="C1362" s="533" t="s">
        <v>1059</v>
      </c>
      <c r="D1362" s="533" t="s">
        <v>1059</v>
      </c>
      <c r="E1362" s="533" t="s">
        <v>1059</v>
      </c>
      <c r="G1362" s="533" t="s">
        <v>2723</v>
      </c>
      <c r="H1362" s="533">
        <v>1361</v>
      </c>
      <c r="I1362" s="533" t="s">
        <v>1059</v>
      </c>
      <c r="J1362" s="533" t="s">
        <v>1059</v>
      </c>
      <c r="K1362" s="160" t="s">
        <v>526</v>
      </c>
      <c r="L1362" s="160" t="s">
        <v>527</v>
      </c>
      <c r="M1362" s="124"/>
      <c r="N1362" s="124"/>
      <c r="O1362" s="160"/>
      <c r="X1362" s="160" t="s">
        <v>527</v>
      </c>
      <c r="Y1362" s="160"/>
      <c r="Z1362" s="124">
        <v>7224</v>
      </c>
      <c r="AA1362" s="515"/>
      <c r="AB1362" s="160"/>
    </row>
    <row r="1363" spans="1:28" ht="15.75" hidden="1">
      <c r="A1363" s="533" t="s">
        <v>2727</v>
      </c>
      <c r="B1363" s="533" t="s">
        <v>1201</v>
      </c>
      <c r="C1363" s="533" t="s">
        <v>1059</v>
      </c>
      <c r="D1363" s="533" t="s">
        <v>1059</v>
      </c>
      <c r="E1363" s="533" t="s">
        <v>1059</v>
      </c>
      <c r="G1363" s="533" t="s">
        <v>2723</v>
      </c>
      <c r="H1363" s="533">
        <v>1362</v>
      </c>
      <c r="I1363" s="533" t="s">
        <v>1059</v>
      </c>
      <c r="J1363" s="533" t="s">
        <v>1059</v>
      </c>
      <c r="K1363" s="278" t="s">
        <v>541</v>
      </c>
      <c r="L1363" s="278" t="s">
        <v>542</v>
      </c>
      <c r="M1363" s="124"/>
      <c r="N1363" s="124"/>
      <c r="O1363" s="160"/>
      <c r="X1363" s="278" t="s">
        <v>542</v>
      </c>
      <c r="Y1363" s="278"/>
      <c r="Z1363" s="124"/>
      <c r="AA1363" s="515"/>
      <c r="AB1363" s="160"/>
    </row>
    <row r="1364" spans="1:28" ht="15.75" hidden="1">
      <c r="A1364" s="533" t="s">
        <v>2727</v>
      </c>
      <c r="B1364" s="533" t="s">
        <v>1201</v>
      </c>
      <c r="C1364" s="533" t="s">
        <v>1059</v>
      </c>
      <c r="D1364" s="533" t="s">
        <v>1059</v>
      </c>
      <c r="E1364" s="533" t="s">
        <v>1059</v>
      </c>
      <c r="G1364" s="533" t="s">
        <v>2723</v>
      </c>
      <c r="H1364" s="533">
        <v>1363</v>
      </c>
      <c r="I1364" s="533" t="s">
        <v>1059</v>
      </c>
      <c r="J1364" s="533" t="s">
        <v>1059</v>
      </c>
      <c r="K1364" s="29" t="s">
        <v>550</v>
      </c>
      <c r="L1364" s="29" t="s">
        <v>551</v>
      </c>
      <c r="M1364" s="124"/>
      <c r="N1364" s="124"/>
      <c r="O1364" s="160"/>
      <c r="X1364" s="29" t="s">
        <v>551</v>
      </c>
      <c r="Y1364" s="29"/>
      <c r="Z1364" s="124">
        <v>25238</v>
      </c>
      <c r="AA1364" s="515"/>
      <c r="AB1364" s="160"/>
    </row>
    <row r="1365" spans="1:28" ht="15.75" hidden="1">
      <c r="A1365" s="533" t="s">
        <v>2727</v>
      </c>
      <c r="B1365" s="533" t="s">
        <v>1201</v>
      </c>
      <c r="C1365" s="533" t="s">
        <v>1059</v>
      </c>
      <c r="D1365" s="533" t="s">
        <v>1059</v>
      </c>
      <c r="E1365" s="533" t="s">
        <v>1059</v>
      </c>
      <c r="G1365" s="533" t="s">
        <v>2723</v>
      </c>
      <c r="H1365" s="533">
        <v>1364</v>
      </c>
      <c r="I1365" s="533" t="s">
        <v>1059</v>
      </c>
      <c r="J1365" s="533" t="s">
        <v>1059</v>
      </c>
      <c r="K1365" s="29" t="s">
        <v>587</v>
      </c>
      <c r="L1365" s="29" t="s">
        <v>588</v>
      </c>
      <c r="M1365" s="124"/>
      <c r="N1365" s="124"/>
      <c r="O1365" s="160"/>
      <c r="X1365" s="29" t="s">
        <v>588</v>
      </c>
      <c r="Y1365" s="29"/>
      <c r="Z1365" s="124">
        <v>92681.5</v>
      </c>
      <c r="AA1365" s="515"/>
      <c r="AB1365" s="160"/>
    </row>
    <row r="1366" spans="1:28" ht="15.75" hidden="1">
      <c r="A1366" s="533" t="s">
        <v>2727</v>
      </c>
      <c r="B1366" s="533" t="s">
        <v>1201</v>
      </c>
      <c r="C1366" s="533" t="s">
        <v>1059</v>
      </c>
      <c r="D1366" s="533" t="s">
        <v>1059</v>
      </c>
      <c r="E1366" s="533" t="s">
        <v>1059</v>
      </c>
      <c r="G1366" s="533" t="s">
        <v>2723</v>
      </c>
      <c r="H1366" s="533">
        <v>1365</v>
      </c>
      <c r="I1366" s="533" t="s">
        <v>1059</v>
      </c>
      <c r="J1366" s="533" t="s">
        <v>1059</v>
      </c>
      <c r="K1366" s="29" t="s">
        <v>681</v>
      </c>
      <c r="L1366" s="29" t="s">
        <v>1068</v>
      </c>
      <c r="M1366" s="124"/>
      <c r="N1366" s="124"/>
      <c r="O1366" s="160"/>
      <c r="X1366" s="29" t="s">
        <v>1068</v>
      </c>
      <c r="Y1366" s="29"/>
      <c r="Z1366" s="124">
        <v>78217.5</v>
      </c>
      <c r="AA1366" s="515"/>
      <c r="AB1366" s="160"/>
    </row>
    <row r="1367" spans="1:28" ht="15.75" hidden="1">
      <c r="A1367" s="533" t="s">
        <v>2727</v>
      </c>
      <c r="B1367" s="533" t="s">
        <v>1201</v>
      </c>
      <c r="C1367" s="533" t="s">
        <v>1059</v>
      </c>
      <c r="D1367" s="533" t="s">
        <v>1059</v>
      </c>
      <c r="E1367" s="533" t="s">
        <v>1059</v>
      </c>
      <c r="G1367" s="533" t="s">
        <v>2723</v>
      </c>
      <c r="H1367" s="533">
        <v>1366</v>
      </c>
      <c r="I1367" s="533" t="s">
        <v>1059</v>
      </c>
      <c r="J1367" s="533" t="s">
        <v>1059</v>
      </c>
      <c r="K1367" s="29" t="s">
        <v>849</v>
      </c>
      <c r="L1367" s="29" t="s">
        <v>850</v>
      </c>
      <c r="M1367" s="124"/>
      <c r="N1367" s="124"/>
      <c r="O1367" s="160"/>
      <c r="X1367" s="29" t="s">
        <v>850</v>
      </c>
      <c r="Y1367" s="29"/>
      <c r="Z1367" s="124">
        <v>192063</v>
      </c>
      <c r="AA1367" s="515"/>
      <c r="AB1367" s="160"/>
    </row>
    <row r="1368" spans="1:28" ht="15.75" hidden="1">
      <c r="A1368" s="533" t="s">
        <v>2727</v>
      </c>
      <c r="B1368" s="533" t="s">
        <v>1201</v>
      </c>
      <c r="C1368" s="533" t="s">
        <v>1059</v>
      </c>
      <c r="D1368" s="533" t="s">
        <v>1059</v>
      </c>
      <c r="E1368" s="533" t="s">
        <v>1059</v>
      </c>
      <c r="G1368" s="533" t="s">
        <v>2723</v>
      </c>
      <c r="H1368" s="533">
        <v>1367</v>
      </c>
      <c r="I1368" s="533" t="s">
        <v>1059</v>
      </c>
      <c r="J1368" s="533" t="s">
        <v>1059</v>
      </c>
      <c r="K1368" s="29" t="s">
        <v>997</v>
      </c>
      <c r="L1368" s="29" t="s">
        <v>998</v>
      </c>
      <c r="M1368" s="124"/>
      <c r="N1368" s="124"/>
      <c r="O1368" s="160"/>
      <c r="X1368" s="29" t="s">
        <v>998</v>
      </c>
      <c r="Y1368" s="29"/>
      <c r="Z1368" s="124">
        <v>83157</v>
      </c>
      <c r="AA1368" s="515"/>
      <c r="AB1368" s="160"/>
    </row>
    <row r="1369" spans="1:28" ht="15.75" hidden="1">
      <c r="A1369" s="533" t="s">
        <v>2727</v>
      </c>
      <c r="B1369" s="533" t="s">
        <v>1201</v>
      </c>
      <c r="C1369" s="533" t="s">
        <v>1059</v>
      </c>
      <c r="D1369" s="533" t="s">
        <v>1059</v>
      </c>
      <c r="E1369" s="533" t="s">
        <v>1059</v>
      </c>
      <c r="G1369" s="533" t="s">
        <v>2723</v>
      </c>
      <c r="H1369" s="533">
        <v>1368</v>
      </c>
      <c r="I1369" s="533" t="s">
        <v>1059</v>
      </c>
      <c r="J1369" s="533" t="s">
        <v>1059</v>
      </c>
      <c r="K1369" s="29" t="s">
        <v>1017</v>
      </c>
      <c r="L1369" s="29" t="s">
        <v>1018</v>
      </c>
      <c r="M1369" s="124"/>
      <c r="N1369" s="124"/>
      <c r="O1369" s="394">
        <v>832977.5</v>
      </c>
      <c r="X1369" s="29" t="s">
        <v>1018</v>
      </c>
      <c r="Y1369" s="29"/>
      <c r="Z1369" s="124">
        <v>8295</v>
      </c>
      <c r="AA1369" s="515">
        <v>832977.5</v>
      </c>
      <c r="AB1369" s="394"/>
    </row>
    <row r="1370" spans="1:28" ht="15.75" hidden="1">
      <c r="A1370" s="533" t="s">
        <v>2727</v>
      </c>
      <c r="B1370" s="533" t="s">
        <v>1201</v>
      </c>
      <c r="C1370" s="533" t="s">
        <v>1059</v>
      </c>
      <c r="D1370" s="533" t="s">
        <v>1059</v>
      </c>
      <c r="E1370" s="533" t="s">
        <v>1059</v>
      </c>
      <c r="G1370" s="533" t="s">
        <v>2723</v>
      </c>
      <c r="H1370" s="533">
        <v>1369</v>
      </c>
      <c r="I1370" s="533" t="s">
        <v>1059</v>
      </c>
      <c r="J1370" s="533" t="s">
        <v>1059</v>
      </c>
      <c r="K1370" s="278" t="s">
        <v>1032</v>
      </c>
      <c r="L1370" s="278" t="s">
        <v>1069</v>
      </c>
      <c r="M1370" s="124"/>
      <c r="N1370" s="124"/>
      <c r="O1370" s="160"/>
      <c r="X1370" s="278" t="s">
        <v>1069</v>
      </c>
      <c r="Y1370" s="278"/>
      <c r="Z1370" s="124"/>
      <c r="AA1370" s="515"/>
      <c r="AB1370" s="160"/>
    </row>
    <row r="1371" spans="1:28" ht="15.75" hidden="1">
      <c r="A1371" s="533" t="s">
        <v>2727</v>
      </c>
      <c r="B1371" s="533" t="s">
        <v>1201</v>
      </c>
      <c r="C1371" s="533" t="s">
        <v>1059</v>
      </c>
      <c r="D1371" s="533" t="s">
        <v>1059</v>
      </c>
      <c r="E1371" s="533" t="s">
        <v>1059</v>
      </c>
      <c r="G1371" s="533" t="s">
        <v>2723</v>
      </c>
      <c r="H1371" s="533">
        <v>1370</v>
      </c>
      <c r="I1371" s="533" t="s">
        <v>1059</v>
      </c>
      <c r="J1371" s="533" t="s">
        <v>1059</v>
      </c>
      <c r="K1371" s="278" t="s">
        <v>1042</v>
      </c>
      <c r="L1371" s="278" t="s">
        <v>1043</v>
      </c>
      <c r="M1371" s="273"/>
      <c r="N1371" s="273"/>
      <c r="O1371" s="160"/>
      <c r="X1371" s="278" t="s">
        <v>1043</v>
      </c>
      <c r="Y1371" s="278"/>
      <c r="Z1371" s="273"/>
      <c r="AA1371" s="518"/>
      <c r="AB1371" s="160"/>
    </row>
    <row r="1372" spans="1:28" ht="15.75" hidden="1">
      <c r="A1372" s="533" t="s">
        <v>2727</v>
      </c>
      <c r="B1372" s="533" t="s">
        <v>1201</v>
      </c>
      <c r="C1372" s="533" t="s">
        <v>1059</v>
      </c>
      <c r="D1372" s="533" t="s">
        <v>1059</v>
      </c>
      <c r="E1372" s="533" t="s">
        <v>1059</v>
      </c>
      <c r="G1372" s="533" t="s">
        <v>2723</v>
      </c>
      <c r="H1372" s="533">
        <v>1371</v>
      </c>
      <c r="I1372" s="533" t="s">
        <v>1059</v>
      </c>
      <c r="J1372" s="533" t="s">
        <v>1059</v>
      </c>
      <c r="K1372" s="162" t="s">
        <v>1070</v>
      </c>
      <c r="L1372" s="163"/>
      <c r="M1372" s="163"/>
      <c r="N1372" s="125"/>
      <c r="O1372" s="29"/>
      <c r="X1372" s="162"/>
      <c r="Y1372" s="163"/>
      <c r="Z1372" s="163"/>
      <c r="AA1372" s="519"/>
      <c r="AB1372" s="29"/>
    </row>
    <row r="1373" spans="1:28" ht="15.75" hidden="1">
      <c r="A1373" s="533" t="s">
        <v>2727</v>
      </c>
      <c r="B1373" s="533" t="s">
        <v>1201</v>
      </c>
      <c r="C1373" s="533" t="s">
        <v>1059</v>
      </c>
      <c r="D1373" s="533" t="s">
        <v>1059</v>
      </c>
      <c r="E1373" s="533" t="s">
        <v>1059</v>
      </c>
      <c r="G1373" s="533" t="s">
        <v>2723</v>
      </c>
      <c r="H1373" s="533">
        <v>1372</v>
      </c>
      <c r="I1373" s="533" t="s">
        <v>1059</v>
      </c>
      <c r="J1373" s="533" t="s">
        <v>1059</v>
      </c>
      <c r="K1373" s="86" t="s">
        <v>1071</v>
      </c>
      <c r="L1373" s="163"/>
      <c r="M1373" s="13" t="s">
        <v>8</v>
      </c>
      <c r="N1373" s="126">
        <v>0</v>
      </c>
      <c r="O1373" s="29"/>
      <c r="X1373" s="86"/>
      <c r="Y1373" s="163" t="s">
        <v>8</v>
      </c>
      <c r="Z1373" s="13">
        <f>SUM(Z1351:Z1369)</f>
        <v>895066.7</v>
      </c>
      <c r="AA1373" s="516"/>
      <c r="AB1373" s="29"/>
    </row>
    <row r="1374" spans="1:28" ht="15.75">
      <c r="A1374" s="533" t="s">
        <v>2728</v>
      </c>
      <c r="B1374" s="533" t="s">
        <v>1199</v>
      </c>
      <c r="G1374" s="533" t="s">
        <v>2725</v>
      </c>
      <c r="H1374" s="533">
        <v>1</v>
      </c>
      <c r="K1374" s="171" t="s">
        <v>1113</v>
      </c>
      <c r="X1374" s="698"/>
      <c r="Y1374" s="698"/>
      <c r="Z1374" s="698"/>
      <c r="AA1374" s="698"/>
      <c r="AB1374" s="698"/>
    </row>
    <row r="1375" spans="1:28" ht="15.75">
      <c r="A1375" s="533" t="s">
        <v>2728</v>
      </c>
      <c r="B1375" s="533" t="s">
        <v>1200</v>
      </c>
      <c r="G1375" s="533" t="s">
        <v>2725</v>
      </c>
      <c r="H1375" s="533">
        <v>2</v>
      </c>
      <c r="K1375" s="164" t="s">
        <v>1090</v>
      </c>
      <c r="L1375" s="164"/>
      <c r="M1375" s="164"/>
      <c r="N1375" s="164"/>
      <c r="X1375" s="698"/>
      <c r="Y1375" s="698"/>
      <c r="Z1375" s="698"/>
      <c r="AA1375" s="698"/>
      <c r="AB1375" s="698"/>
    </row>
    <row r="1376" spans="1:28" ht="15.75">
      <c r="A1376" s="533" t="s">
        <v>2728</v>
      </c>
      <c r="B1376" s="533" t="s">
        <v>1200</v>
      </c>
      <c r="G1376" s="533" t="s">
        <v>2725</v>
      </c>
      <c r="H1376" s="533">
        <v>3</v>
      </c>
      <c r="K1376" s="168" t="s">
        <v>1091</v>
      </c>
      <c r="L1376" s="160" t="s">
        <v>1061</v>
      </c>
      <c r="M1376" s="124"/>
      <c r="N1376" s="124"/>
      <c r="X1376" s="698" t="s">
        <v>1061</v>
      </c>
      <c r="Y1376" s="698"/>
      <c r="Z1376" s="698"/>
      <c r="AA1376" s="698"/>
      <c r="AB1376" s="698"/>
    </row>
    <row r="1377" spans="1:28" ht="15.75">
      <c r="A1377" s="533" t="s">
        <v>2728</v>
      </c>
      <c r="B1377" s="533" t="s">
        <v>1200</v>
      </c>
      <c r="G1377" s="533" t="s">
        <v>2725</v>
      </c>
      <c r="H1377" s="533">
        <v>4</v>
      </c>
      <c r="K1377" s="168" t="s">
        <v>1092</v>
      </c>
      <c r="L1377" s="160" t="s">
        <v>24</v>
      </c>
      <c r="M1377" s="124"/>
      <c r="N1377" s="124"/>
      <c r="X1377" s="698" t="s">
        <v>24</v>
      </c>
      <c r="Y1377" s="698"/>
      <c r="Z1377" s="698"/>
      <c r="AA1377" s="698"/>
      <c r="AB1377" s="698"/>
    </row>
    <row r="1378" spans="1:28" ht="15.75">
      <c r="A1378" s="533" t="s">
        <v>2728</v>
      </c>
      <c r="B1378" s="533" t="s">
        <v>1200</v>
      </c>
      <c r="G1378" s="533" t="s">
        <v>2725</v>
      </c>
      <c r="H1378" s="533">
        <v>5</v>
      </c>
      <c r="K1378" s="168" t="s">
        <v>1093</v>
      </c>
      <c r="L1378" s="160" t="s">
        <v>65</v>
      </c>
      <c r="M1378" s="124"/>
      <c r="N1378" s="124"/>
      <c r="X1378" s="698" t="s">
        <v>65</v>
      </c>
      <c r="Y1378" s="698"/>
      <c r="Z1378" s="698"/>
      <c r="AA1378" s="698"/>
      <c r="AB1378" s="698"/>
    </row>
    <row r="1379" spans="1:28" ht="15.75">
      <c r="A1379" s="533" t="s">
        <v>2728</v>
      </c>
      <c r="B1379" s="533" t="s">
        <v>1200</v>
      </c>
      <c r="G1379" s="533" t="s">
        <v>2725</v>
      </c>
      <c r="H1379" s="533">
        <v>6</v>
      </c>
      <c r="K1379" s="168" t="s">
        <v>1094</v>
      </c>
      <c r="L1379" s="160" t="s">
        <v>104</v>
      </c>
      <c r="M1379" s="124"/>
      <c r="N1379" s="124"/>
      <c r="X1379" s="698" t="s">
        <v>104</v>
      </c>
      <c r="Y1379" s="698"/>
      <c r="Z1379" s="698"/>
      <c r="AA1379" s="698"/>
      <c r="AB1379" s="698"/>
    </row>
    <row r="1380" spans="1:28" ht="15.75">
      <c r="A1380" s="533" t="s">
        <v>2728</v>
      </c>
      <c r="B1380" s="533" t="s">
        <v>1200</v>
      </c>
      <c r="G1380" s="533" t="s">
        <v>2725</v>
      </c>
      <c r="H1380" s="533">
        <v>7</v>
      </c>
      <c r="K1380" s="168" t="s">
        <v>1095</v>
      </c>
      <c r="L1380" s="160" t="s">
        <v>127</v>
      </c>
      <c r="M1380" s="124"/>
      <c r="N1380" s="124"/>
      <c r="X1380" s="698" t="s">
        <v>127</v>
      </c>
      <c r="Y1380" s="698"/>
      <c r="Z1380" s="698"/>
      <c r="AA1380" s="698"/>
      <c r="AB1380" s="698"/>
    </row>
    <row r="1381" spans="1:28" ht="15.75">
      <c r="A1381" s="533" t="s">
        <v>2728</v>
      </c>
      <c r="B1381" s="533" t="s">
        <v>1200</v>
      </c>
      <c r="G1381" s="533" t="s">
        <v>2725</v>
      </c>
      <c r="H1381" s="533">
        <v>8</v>
      </c>
      <c r="K1381" s="168" t="s">
        <v>1096</v>
      </c>
      <c r="L1381" s="160" t="s">
        <v>150</v>
      </c>
      <c r="M1381" s="124"/>
      <c r="N1381" s="124"/>
      <c r="X1381" s="698" t="s">
        <v>150</v>
      </c>
      <c r="Y1381" s="698"/>
      <c r="Z1381" s="698"/>
      <c r="AA1381" s="698"/>
      <c r="AB1381" s="698"/>
    </row>
    <row r="1382" spans="1:28" ht="15.75">
      <c r="A1382" s="533" t="s">
        <v>2728</v>
      </c>
      <c r="B1382" s="533" t="s">
        <v>1200</v>
      </c>
      <c r="G1382" s="533" t="s">
        <v>2725</v>
      </c>
      <c r="H1382" s="533">
        <v>9</v>
      </c>
      <c r="K1382" s="168" t="s">
        <v>1097</v>
      </c>
      <c r="L1382" s="160" t="s">
        <v>157</v>
      </c>
      <c r="M1382" s="124"/>
      <c r="N1382" s="124"/>
      <c r="X1382" s="698" t="s">
        <v>157</v>
      </c>
      <c r="Y1382" s="698"/>
      <c r="Z1382" s="698"/>
      <c r="AA1382" s="698"/>
      <c r="AB1382" s="698"/>
    </row>
    <row r="1383" spans="1:28" ht="15.75">
      <c r="A1383" s="533" t="s">
        <v>2728</v>
      </c>
      <c r="B1383" s="533" t="s">
        <v>1200</v>
      </c>
      <c r="G1383" s="533" t="s">
        <v>2725</v>
      </c>
      <c r="H1383" s="533">
        <v>10</v>
      </c>
      <c r="K1383" s="168" t="s">
        <v>1098</v>
      </c>
      <c r="L1383" s="160" t="s">
        <v>201</v>
      </c>
      <c r="M1383" s="124"/>
      <c r="N1383" s="124"/>
      <c r="X1383" s="698" t="s">
        <v>201</v>
      </c>
      <c r="Y1383" s="698"/>
      <c r="Z1383" s="698"/>
      <c r="AA1383" s="698"/>
      <c r="AB1383" s="698"/>
    </row>
    <row r="1384" spans="1:28" ht="15.75">
      <c r="A1384" s="533" t="s">
        <v>2728</v>
      </c>
      <c r="B1384" s="533" t="s">
        <v>1200</v>
      </c>
      <c r="G1384" s="533" t="s">
        <v>2725</v>
      </c>
      <c r="H1384" s="533">
        <v>11</v>
      </c>
      <c r="K1384" s="168" t="s">
        <v>1099</v>
      </c>
      <c r="L1384" s="160" t="s">
        <v>359</v>
      </c>
      <c r="M1384" s="124"/>
      <c r="N1384" s="124"/>
      <c r="X1384" s="698" t="s">
        <v>359</v>
      </c>
      <c r="Y1384" s="698"/>
      <c r="Z1384" s="698"/>
      <c r="AA1384" s="698"/>
      <c r="AB1384" s="698"/>
    </row>
    <row r="1385" spans="1:28" ht="15.75">
      <c r="A1385" s="533" t="s">
        <v>2728</v>
      </c>
      <c r="B1385" s="533" t="s">
        <v>1200</v>
      </c>
      <c r="G1385" s="533" t="s">
        <v>2725</v>
      </c>
      <c r="H1385" s="533">
        <v>12</v>
      </c>
      <c r="K1385" s="169" t="s">
        <v>1100</v>
      </c>
      <c r="L1385" s="161" t="s">
        <v>423</v>
      </c>
      <c r="M1385" s="126"/>
      <c r="N1385" s="126"/>
      <c r="X1385" s="698" t="s">
        <v>423</v>
      </c>
      <c r="Y1385" s="698"/>
      <c r="Z1385" s="698"/>
      <c r="AA1385" s="698"/>
      <c r="AB1385" s="698"/>
    </row>
    <row r="1386" spans="1:28" ht="15.75">
      <c r="A1386" s="533" t="s">
        <v>2728</v>
      </c>
      <c r="B1386" s="533" t="s">
        <v>1200</v>
      </c>
      <c r="G1386" s="533" t="s">
        <v>2725</v>
      </c>
      <c r="H1386" s="533">
        <v>13</v>
      </c>
      <c r="K1386" s="300" t="s">
        <v>1101</v>
      </c>
      <c r="L1386" s="279" t="s">
        <v>446</v>
      </c>
      <c r="M1386" s="124"/>
      <c r="N1386" s="124"/>
      <c r="X1386" s="698" t="s">
        <v>446</v>
      </c>
      <c r="Y1386" s="698"/>
      <c r="Z1386" s="698"/>
      <c r="AA1386" s="698"/>
      <c r="AB1386" s="698"/>
    </row>
    <row r="1387" spans="1:28" ht="15.75">
      <c r="A1387" s="533" t="s">
        <v>2728</v>
      </c>
      <c r="B1387" s="533" t="s">
        <v>1200</v>
      </c>
      <c r="G1387" s="533" t="s">
        <v>2725</v>
      </c>
      <c r="H1387" s="533">
        <v>14</v>
      </c>
      <c r="K1387" s="168" t="s">
        <v>1102</v>
      </c>
      <c r="L1387" s="160" t="s">
        <v>527</v>
      </c>
      <c r="M1387" s="124"/>
      <c r="N1387" s="124"/>
      <c r="X1387" s="698" t="s">
        <v>527</v>
      </c>
      <c r="Y1387" s="698"/>
      <c r="Z1387" s="698"/>
      <c r="AA1387" s="698"/>
      <c r="AB1387" s="698"/>
    </row>
    <row r="1388" spans="1:28" ht="15.75">
      <c r="A1388" s="533" t="s">
        <v>2728</v>
      </c>
      <c r="B1388" s="533" t="s">
        <v>1200</v>
      </c>
      <c r="G1388" s="533" t="s">
        <v>2725</v>
      </c>
      <c r="H1388" s="533">
        <v>15</v>
      </c>
      <c r="K1388" s="299" t="s">
        <v>1103</v>
      </c>
      <c r="L1388" s="278" t="s">
        <v>542</v>
      </c>
      <c r="M1388" s="124"/>
      <c r="N1388" s="124"/>
      <c r="X1388" s="698" t="s">
        <v>542</v>
      </c>
      <c r="Y1388" s="698"/>
      <c r="Z1388" s="698"/>
      <c r="AA1388" s="698"/>
      <c r="AB1388" s="698"/>
    </row>
    <row r="1389" spans="1:28" ht="15.75">
      <c r="A1389" s="533" t="s">
        <v>2728</v>
      </c>
      <c r="B1389" s="533" t="s">
        <v>1200</v>
      </c>
      <c r="G1389" s="533" t="s">
        <v>2725</v>
      </c>
      <c r="H1389" s="533">
        <v>16</v>
      </c>
      <c r="K1389" s="170" t="s">
        <v>1104</v>
      </c>
      <c r="L1389" s="29" t="s">
        <v>551</v>
      </c>
      <c r="M1389" s="124"/>
      <c r="N1389" s="124"/>
      <c r="X1389" s="698" t="s">
        <v>551</v>
      </c>
      <c r="Y1389" s="698"/>
      <c r="Z1389" s="698"/>
      <c r="AA1389" s="698"/>
      <c r="AB1389" s="698"/>
    </row>
    <row r="1390" spans="1:28" ht="15.75">
      <c r="A1390" s="533" t="s">
        <v>2728</v>
      </c>
      <c r="B1390" s="533" t="s">
        <v>1200</v>
      </c>
      <c r="G1390" s="533" t="s">
        <v>2725</v>
      </c>
      <c r="H1390" s="533">
        <v>17</v>
      </c>
      <c r="K1390" s="170" t="s">
        <v>1105</v>
      </c>
      <c r="L1390" s="29" t="s">
        <v>588</v>
      </c>
      <c r="M1390" s="124"/>
      <c r="N1390" s="124"/>
      <c r="X1390" s="698" t="s">
        <v>588</v>
      </c>
      <c r="Y1390" s="698"/>
      <c r="Z1390" s="698"/>
      <c r="AA1390" s="698"/>
      <c r="AB1390" s="698"/>
    </row>
    <row r="1391" spans="1:28" ht="15.75">
      <c r="A1391" s="533" t="s">
        <v>2728</v>
      </c>
      <c r="B1391" s="533" t="s">
        <v>1200</v>
      </c>
      <c r="G1391" s="533" t="s">
        <v>2725</v>
      </c>
      <c r="H1391" s="533">
        <v>18</v>
      </c>
      <c r="K1391" s="170" t="s">
        <v>1106</v>
      </c>
      <c r="L1391" s="29" t="s">
        <v>1068</v>
      </c>
      <c r="M1391" s="124"/>
      <c r="N1391" s="124"/>
      <c r="X1391" s="698" t="s">
        <v>1068</v>
      </c>
      <c r="Y1391" s="698"/>
      <c r="Z1391" s="698"/>
      <c r="AA1391" s="698"/>
      <c r="AB1391" s="698"/>
    </row>
    <row r="1392" spans="1:28" ht="15.75">
      <c r="A1392" s="533" t="s">
        <v>2728</v>
      </c>
      <c r="B1392" s="533" t="s">
        <v>1200</v>
      </c>
      <c r="G1392" s="533" t="s">
        <v>2725</v>
      </c>
      <c r="H1392" s="533">
        <v>19</v>
      </c>
      <c r="K1392" s="170" t="s">
        <v>1107</v>
      </c>
      <c r="L1392" s="29" t="s">
        <v>850</v>
      </c>
      <c r="M1392" s="124"/>
      <c r="N1392" s="124"/>
      <c r="X1392" s="698" t="s">
        <v>850</v>
      </c>
      <c r="Y1392" s="698"/>
      <c r="Z1392" s="698"/>
      <c r="AA1392" s="698"/>
      <c r="AB1392" s="698"/>
    </row>
    <row r="1393" spans="1:30" ht="15.75">
      <c r="A1393" s="533" t="s">
        <v>2728</v>
      </c>
      <c r="B1393" s="533" t="s">
        <v>1200</v>
      </c>
      <c r="G1393" s="533" t="s">
        <v>2725</v>
      </c>
      <c r="H1393" s="533">
        <v>20</v>
      </c>
      <c r="K1393" s="170" t="s">
        <v>1108</v>
      </c>
      <c r="L1393" s="29" t="s">
        <v>998</v>
      </c>
      <c r="M1393" s="124"/>
      <c r="N1393" s="124"/>
      <c r="X1393" s="698" t="s">
        <v>998</v>
      </c>
      <c r="Y1393" s="698"/>
      <c r="Z1393" s="698"/>
      <c r="AA1393" s="698"/>
      <c r="AB1393" s="698"/>
    </row>
    <row r="1394" spans="1:30" ht="15.75">
      <c r="A1394" s="533" t="s">
        <v>2728</v>
      </c>
      <c r="B1394" s="533" t="s">
        <v>1200</v>
      </c>
      <c r="G1394" s="533" t="s">
        <v>2725</v>
      </c>
      <c r="H1394" s="533">
        <v>21</v>
      </c>
      <c r="K1394" s="170" t="s">
        <v>1109</v>
      </c>
      <c r="L1394" s="29" t="s">
        <v>1018</v>
      </c>
      <c r="M1394" s="124"/>
      <c r="N1394" s="124"/>
      <c r="X1394" s="698" t="s">
        <v>1018</v>
      </c>
      <c r="Y1394" s="698"/>
      <c r="Z1394" s="698"/>
      <c r="AA1394" s="698"/>
      <c r="AB1394" s="698"/>
    </row>
    <row r="1395" spans="1:30" ht="15.75">
      <c r="A1395" s="533" t="s">
        <v>2728</v>
      </c>
      <c r="B1395" s="533" t="s">
        <v>1200</v>
      </c>
      <c r="G1395" s="533" t="s">
        <v>2725</v>
      </c>
      <c r="H1395" s="533">
        <v>22</v>
      </c>
      <c r="K1395" s="299" t="s">
        <v>1110</v>
      </c>
      <c r="L1395" s="278" t="s">
        <v>1069</v>
      </c>
      <c r="M1395" s="124"/>
      <c r="N1395" s="124"/>
      <c r="X1395" s="698" t="s">
        <v>1069</v>
      </c>
      <c r="Y1395" s="698"/>
      <c r="Z1395" s="698"/>
      <c r="AA1395" s="698"/>
      <c r="AB1395" s="698"/>
    </row>
    <row r="1396" spans="1:30" ht="15.75">
      <c r="A1396" s="533" t="s">
        <v>2728</v>
      </c>
      <c r="B1396" s="533" t="s">
        <v>1200</v>
      </c>
      <c r="G1396" s="533" t="s">
        <v>2725</v>
      </c>
      <c r="H1396" s="533">
        <v>23</v>
      </c>
      <c r="K1396" s="299" t="s">
        <v>1111</v>
      </c>
      <c r="L1396" s="278" t="s">
        <v>1043</v>
      </c>
      <c r="M1396" s="124"/>
      <c r="N1396" s="124"/>
      <c r="X1396" s="698" t="s">
        <v>1043</v>
      </c>
      <c r="Y1396" s="698"/>
      <c r="Z1396" s="698"/>
      <c r="AA1396" s="698"/>
      <c r="AB1396" s="698"/>
    </row>
    <row r="1397" spans="1:30" ht="15.75">
      <c r="A1397" s="533" t="s">
        <v>2728</v>
      </c>
      <c r="B1397" s="533">
        <v>1</v>
      </c>
      <c r="C1397" s="533" t="s">
        <v>1</v>
      </c>
      <c r="D1397" s="572" t="s">
        <v>1319</v>
      </c>
      <c r="E1397" s="571" t="s">
        <v>1209</v>
      </c>
      <c r="F1397" s="533" t="str">
        <f t="shared" ref="F1397:F1401" si="1276">VLOOKUP(D1397,trade1,3,FALSE)</f>
        <v>AR</v>
      </c>
      <c r="G1397" s="533" t="s">
        <v>2725</v>
      </c>
      <c r="H1397" s="533">
        <v>24</v>
      </c>
      <c r="I1397" s="533" t="s">
        <v>11</v>
      </c>
      <c r="J1397" s="533" t="s">
        <v>12</v>
      </c>
      <c r="K1397" s="1"/>
      <c r="L1397" s="2"/>
      <c r="M1397" s="3" t="s">
        <v>0</v>
      </c>
      <c r="N1397" s="4"/>
      <c r="O1397" s="356"/>
      <c r="P1397" s="5"/>
      <c r="X1397" s="698"/>
      <c r="Y1397" s="698" t="s">
        <v>0</v>
      </c>
      <c r="Z1397" s="698"/>
      <c r="AA1397" s="698"/>
      <c r="AB1397" s="698"/>
    </row>
    <row r="1398" spans="1:30" ht="15.75">
      <c r="A1398" s="533" t="s">
        <v>2728</v>
      </c>
      <c r="B1398" s="533">
        <v>1</v>
      </c>
      <c r="C1398" s="533" t="s">
        <v>1</v>
      </c>
      <c r="D1398" s="572" t="s">
        <v>1319</v>
      </c>
      <c r="E1398" s="571" t="s">
        <v>1209</v>
      </c>
      <c r="F1398" s="533" t="str">
        <f t="shared" si="1276"/>
        <v>AR</v>
      </c>
      <c r="G1398" s="533" t="s">
        <v>2725</v>
      </c>
      <c r="H1398" s="533">
        <v>25</v>
      </c>
      <c r="I1398" s="533" t="s">
        <v>11</v>
      </c>
      <c r="J1398" s="533" t="s">
        <v>12</v>
      </c>
      <c r="K1398" s="1"/>
      <c r="L1398" s="2"/>
      <c r="M1398" s="3" t="s">
        <v>1</v>
      </c>
      <c r="N1398" s="4"/>
      <c r="O1398" s="356"/>
      <c r="P1398" s="5"/>
      <c r="X1398" s="698"/>
      <c r="Y1398" s="698" t="s">
        <v>1</v>
      </c>
      <c r="Z1398" s="698"/>
      <c r="AA1398" s="698"/>
      <c r="AB1398" s="698"/>
    </row>
    <row r="1399" spans="1:30" ht="15.75">
      <c r="A1399" s="533" t="s">
        <v>2728</v>
      </c>
      <c r="B1399" s="533">
        <v>1</v>
      </c>
      <c r="C1399" s="533" t="s">
        <v>1</v>
      </c>
      <c r="D1399" s="572" t="s">
        <v>1319</v>
      </c>
      <c r="E1399" s="571" t="s">
        <v>1209</v>
      </c>
      <c r="F1399" s="533" t="str">
        <f t="shared" si="1276"/>
        <v>AR</v>
      </c>
      <c r="G1399" s="533" t="s">
        <v>2725</v>
      </c>
      <c r="H1399" s="533">
        <v>26</v>
      </c>
      <c r="I1399" s="533" t="s">
        <v>11</v>
      </c>
      <c r="J1399" s="533" t="s">
        <v>12</v>
      </c>
      <c r="K1399" s="6" t="s">
        <v>2</v>
      </c>
      <c r="L1399" s="6" t="s">
        <v>3</v>
      </c>
      <c r="M1399" s="7" t="s">
        <v>4</v>
      </c>
      <c r="N1399" s="8" t="s">
        <v>5</v>
      </c>
      <c r="O1399" s="539" t="s">
        <v>6</v>
      </c>
      <c r="P1399" s="9" t="s">
        <v>7</v>
      </c>
      <c r="X1399" s="698" t="s">
        <v>3</v>
      </c>
      <c r="Y1399" s="698" t="s">
        <v>4</v>
      </c>
      <c r="Z1399" s="698" t="s">
        <v>5</v>
      </c>
      <c r="AA1399" s="698" t="s">
        <v>6</v>
      </c>
      <c r="AB1399" s="698" t="s">
        <v>7</v>
      </c>
    </row>
    <row r="1400" spans="1:30" ht="15.75">
      <c r="A1400" s="533" t="s">
        <v>2728</v>
      </c>
      <c r="B1400" s="533">
        <v>1</v>
      </c>
      <c r="C1400" s="533" t="s">
        <v>1</v>
      </c>
      <c r="D1400" s="572" t="s">
        <v>1319</v>
      </c>
      <c r="E1400" s="571" t="s">
        <v>1209</v>
      </c>
      <c r="F1400" s="533" t="str">
        <f t="shared" si="1276"/>
        <v>AR</v>
      </c>
      <c r="G1400" s="533" t="s">
        <v>2725</v>
      </c>
      <c r="H1400" s="533">
        <v>27</v>
      </c>
      <c r="I1400" s="533" t="s">
        <v>11</v>
      </c>
      <c r="J1400" s="533" t="s">
        <v>12</v>
      </c>
      <c r="K1400" s="10"/>
      <c r="L1400" s="10"/>
      <c r="M1400" s="11"/>
      <c r="N1400" s="12"/>
      <c r="O1400" s="356"/>
      <c r="P1400" s="13" t="s">
        <v>8</v>
      </c>
      <c r="X1400" s="698"/>
      <c r="Y1400" s="698"/>
      <c r="Z1400" s="698"/>
      <c r="AA1400" s="698"/>
      <c r="AB1400" s="698" t="s">
        <v>8</v>
      </c>
    </row>
    <row r="1401" spans="1:30" ht="15.75">
      <c r="A1401" s="533" t="s">
        <v>2728</v>
      </c>
      <c r="B1401" s="533">
        <v>1</v>
      </c>
      <c r="C1401" s="533" t="s">
        <v>1</v>
      </c>
      <c r="D1401" s="572" t="s">
        <v>1319</v>
      </c>
      <c r="E1401" s="571" t="s">
        <v>1209</v>
      </c>
      <c r="F1401" s="533" t="str">
        <f t="shared" si="1276"/>
        <v>AR</v>
      </c>
      <c r="G1401" s="533" t="s">
        <v>2725</v>
      </c>
      <c r="H1401" s="533">
        <v>28</v>
      </c>
      <c r="I1401" s="533" t="s">
        <v>11</v>
      </c>
      <c r="J1401" s="533" t="s">
        <v>12</v>
      </c>
      <c r="K1401" s="14"/>
      <c r="L1401" s="15" t="s">
        <v>9</v>
      </c>
      <c r="M1401" s="14"/>
      <c r="N1401" s="14"/>
      <c r="O1401" s="356"/>
      <c r="P1401" s="13"/>
      <c r="X1401" s="698" t="s">
        <v>9</v>
      </c>
      <c r="Y1401" s="698"/>
      <c r="Z1401" s="698"/>
      <c r="AA1401" s="698"/>
      <c r="AB1401" s="698"/>
    </row>
    <row r="1402" spans="1:30" ht="15.75">
      <c r="A1402" s="533" t="s">
        <v>2728</v>
      </c>
      <c r="B1402" s="533">
        <v>1</v>
      </c>
      <c r="C1402" s="533" t="s">
        <v>1</v>
      </c>
      <c r="D1402" s="572" t="s">
        <v>1319</v>
      </c>
      <c r="E1402" s="571" t="str">
        <f>E1401</f>
        <v xml:space="preserve"> GENERAL REQUIREMENTS</v>
      </c>
      <c r="F1402" s="533" t="str">
        <f t="shared" ref="F1402:F1409" si="1277">VLOOKUP(D1402,trade1,3,FALSE)</f>
        <v>AR</v>
      </c>
      <c r="G1402" s="533" t="s">
        <v>2725</v>
      </c>
      <c r="H1402" s="533">
        <v>29</v>
      </c>
      <c r="I1402" s="533" t="s">
        <v>11</v>
      </c>
      <c r="J1402" s="533" t="s">
        <v>12</v>
      </c>
      <c r="K1402" s="14"/>
      <c r="L1402" s="15" t="s">
        <v>10</v>
      </c>
      <c r="M1402" s="14"/>
      <c r="N1402" s="14"/>
      <c r="O1402" s="356"/>
      <c r="P1402" s="13"/>
      <c r="X1402" s="698" t="s">
        <v>10</v>
      </c>
      <c r="Y1402" s="698"/>
      <c r="Z1402" s="698"/>
      <c r="AA1402" s="698"/>
      <c r="AB1402" s="698"/>
    </row>
    <row r="1403" spans="1:30" ht="15.75">
      <c r="A1403" s="533" t="s">
        <v>2728</v>
      </c>
      <c r="B1403" s="533">
        <v>1</v>
      </c>
      <c r="C1403" s="533" t="s">
        <v>1</v>
      </c>
      <c r="D1403" s="572" t="s">
        <v>1319</v>
      </c>
      <c r="E1403" s="571" t="str">
        <f t="shared" ref="E1403:E1414" si="1278">E1402</f>
        <v xml:space="preserve"> GENERAL REQUIREMENTS</v>
      </c>
      <c r="F1403" s="533" t="str">
        <f t="shared" si="1277"/>
        <v>AR</v>
      </c>
      <c r="G1403" s="533" t="s">
        <v>2725</v>
      </c>
      <c r="H1403" s="533">
        <v>30</v>
      </c>
      <c r="I1403" s="533" t="str">
        <f>L1403</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1403" s="533" t="str">
        <f>L1404</f>
        <v>Conditions of Contract</v>
      </c>
      <c r="K1403" s="14"/>
      <c r="L1403" s="74" t="s">
        <v>11</v>
      </c>
      <c r="M1403" s="14"/>
      <c r="N1403" s="14"/>
      <c r="O1403" s="356"/>
      <c r="P1403" s="13"/>
      <c r="X1403" s="698" t="s">
        <v>11</v>
      </c>
      <c r="Y1403" s="698"/>
      <c r="Z1403" s="698"/>
      <c r="AA1403" s="698"/>
      <c r="AB1403" s="698"/>
    </row>
    <row r="1404" spans="1:30" ht="15.75">
      <c r="A1404" s="533" t="s">
        <v>2728</v>
      </c>
      <c r="B1404" s="533">
        <v>1</v>
      </c>
      <c r="C1404" s="533" t="s">
        <v>1</v>
      </c>
      <c r="D1404" s="572" t="s">
        <v>1319</v>
      </c>
      <c r="E1404" s="571" t="str">
        <f t="shared" si="1278"/>
        <v xml:space="preserve"> GENERAL REQUIREMENTS</v>
      </c>
      <c r="F1404" s="533" t="str">
        <f t="shared" si="1277"/>
        <v>AR</v>
      </c>
      <c r="G1404" s="533" t="s">
        <v>2725</v>
      </c>
      <c r="H1404" s="533">
        <v>31</v>
      </c>
      <c r="I1404" s="533" t="str">
        <f>I1402</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1404" s="533" t="str">
        <f>J1402</f>
        <v>Conditions of Contract</v>
      </c>
      <c r="K1404" s="14"/>
      <c r="L1404" s="74" t="s">
        <v>12</v>
      </c>
      <c r="M1404" s="14"/>
      <c r="N1404" s="14"/>
      <c r="O1404" s="356"/>
      <c r="P1404" s="13"/>
      <c r="X1404" s="698" t="s">
        <v>12</v>
      </c>
      <c r="Y1404" s="698"/>
      <c r="Z1404" s="698"/>
      <c r="AA1404" s="698"/>
      <c r="AB1404" s="698"/>
    </row>
    <row r="1405" spans="1:30" ht="15.75">
      <c r="A1405" s="533" t="s">
        <v>2728</v>
      </c>
      <c r="B1405" s="533">
        <v>1</v>
      </c>
      <c r="C1405" s="533" t="s">
        <v>1</v>
      </c>
      <c r="D1405" s="572" t="s">
        <v>1319</v>
      </c>
      <c r="E1405" s="571" t="str">
        <f t="shared" si="1278"/>
        <v xml:space="preserve"> GENERAL REQUIREMENTS</v>
      </c>
      <c r="F1405" s="533" t="str">
        <f t="shared" si="1277"/>
        <v>AR</v>
      </c>
      <c r="G1405" s="533" t="s">
        <v>2722</v>
      </c>
      <c r="H1405" s="533">
        <v>32</v>
      </c>
      <c r="I1405" s="533" t="str">
        <f t="shared" ref="I1405:J1405" si="1279">I1403</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1405" s="533" t="str">
        <f t="shared" si="1279"/>
        <v>Conditions of Contract</v>
      </c>
      <c r="K1405" s="16" t="s">
        <v>13</v>
      </c>
      <c r="L1405" s="75" t="s">
        <v>14</v>
      </c>
      <c r="M1405" s="14"/>
      <c r="N1405" s="12" t="s">
        <v>2</v>
      </c>
      <c r="O1405" s="356">
        <v>3320</v>
      </c>
      <c r="P1405" s="13"/>
      <c r="X1405" s="698" t="s">
        <v>14</v>
      </c>
      <c r="Y1405" s="698">
        <v>1</v>
      </c>
      <c r="Z1405" s="698" t="s">
        <v>2</v>
      </c>
      <c r="AA1405" s="698">
        <v>3320</v>
      </c>
      <c r="AB1405" s="698"/>
      <c r="AC1405" s="731">
        <f>AA1405*0.97</f>
        <v>3220.4</v>
      </c>
      <c r="AD1405" s="533">
        <f>AC1405*Y1405</f>
        <v>3220.4</v>
      </c>
    </row>
    <row r="1406" spans="1:30" ht="15.75">
      <c r="A1406" s="533" t="s">
        <v>2728</v>
      </c>
      <c r="B1406" s="533">
        <v>1</v>
      </c>
      <c r="C1406" s="533" t="s">
        <v>1</v>
      </c>
      <c r="D1406" s="572" t="s">
        <v>1319</v>
      </c>
      <c r="E1406" s="571" t="str">
        <f t="shared" si="1278"/>
        <v xml:space="preserve"> GENERAL REQUIREMENTS</v>
      </c>
      <c r="F1406" s="533" t="str">
        <f t="shared" si="1277"/>
        <v>AR</v>
      </c>
      <c r="G1406" s="533" t="s">
        <v>2722</v>
      </c>
      <c r="H1406" s="533">
        <v>33</v>
      </c>
      <c r="I1406" s="533" t="str">
        <f t="shared" ref="I1406:J1406" si="1280">I1404</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1406" s="533" t="str">
        <f t="shared" si="1280"/>
        <v>Conditions of Contract</v>
      </c>
      <c r="K1406" s="10" t="s">
        <v>15</v>
      </c>
      <c r="L1406" s="10" t="s">
        <v>16</v>
      </c>
      <c r="M1406" s="11"/>
      <c r="N1406" s="12" t="s">
        <v>2</v>
      </c>
      <c r="O1406" s="356">
        <v>7967</v>
      </c>
      <c r="P1406" s="13"/>
      <c r="X1406" s="698" t="s">
        <v>16</v>
      </c>
      <c r="Y1406" s="698">
        <v>1</v>
      </c>
      <c r="Z1406" s="698" t="s">
        <v>2</v>
      </c>
      <c r="AA1406" s="698">
        <v>7967</v>
      </c>
      <c r="AB1406" s="698"/>
      <c r="AC1406" s="731">
        <f t="shared" ref="AC1406:AC1408" si="1281">AA1406*0.97</f>
        <v>7727.99</v>
      </c>
      <c r="AD1406" s="533">
        <f t="shared" ref="AD1406:AD1408" si="1282">AC1406*Y1406</f>
        <v>7727.99</v>
      </c>
    </row>
    <row r="1407" spans="1:30" ht="15.75">
      <c r="A1407" s="533" t="s">
        <v>2728</v>
      </c>
      <c r="B1407" s="533">
        <v>1</v>
      </c>
      <c r="C1407" s="533" t="s">
        <v>1</v>
      </c>
      <c r="D1407" s="572" t="s">
        <v>1319</v>
      </c>
      <c r="E1407" s="571" t="str">
        <f t="shared" si="1278"/>
        <v xml:space="preserve"> GENERAL REQUIREMENTS</v>
      </c>
      <c r="F1407" s="533" t="str">
        <f t="shared" si="1277"/>
        <v>AR</v>
      </c>
      <c r="G1407" s="533" t="s">
        <v>2722</v>
      </c>
      <c r="H1407" s="533">
        <v>34</v>
      </c>
      <c r="I1407" s="533" t="str">
        <f t="shared" ref="I1407:J1407" si="1283">I1405</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1407" s="533" t="str">
        <f t="shared" si="1283"/>
        <v>Conditions of Contract</v>
      </c>
      <c r="K1407" s="10" t="s">
        <v>17</v>
      </c>
      <c r="L1407" s="10" t="s">
        <v>18</v>
      </c>
      <c r="M1407" s="11"/>
      <c r="N1407" s="12" t="s">
        <v>2</v>
      </c>
      <c r="O1407" s="356">
        <v>7170</v>
      </c>
      <c r="P1407" s="13"/>
      <c r="X1407" s="698" t="s">
        <v>18</v>
      </c>
      <c r="Y1407" s="698">
        <v>1</v>
      </c>
      <c r="Z1407" s="698" t="s">
        <v>2</v>
      </c>
      <c r="AA1407" s="698">
        <v>7170</v>
      </c>
      <c r="AB1407" s="698"/>
      <c r="AC1407" s="731">
        <f t="shared" si="1281"/>
        <v>6954.9</v>
      </c>
      <c r="AD1407" s="533">
        <f t="shared" si="1282"/>
        <v>6954.9</v>
      </c>
    </row>
    <row r="1408" spans="1:30" ht="15.75">
      <c r="A1408" s="533" t="s">
        <v>2728</v>
      </c>
      <c r="B1408" s="533">
        <v>1</v>
      </c>
      <c r="C1408" s="533" t="s">
        <v>1</v>
      </c>
      <c r="D1408" s="572" t="s">
        <v>1319</v>
      </c>
      <c r="E1408" s="571" t="str">
        <f t="shared" si="1278"/>
        <v xml:space="preserve"> GENERAL REQUIREMENTS</v>
      </c>
      <c r="F1408" s="533" t="str">
        <f t="shared" si="1277"/>
        <v>AR</v>
      </c>
      <c r="G1408" s="533" t="s">
        <v>2722</v>
      </c>
      <c r="H1408" s="533">
        <v>35</v>
      </c>
      <c r="I1408" s="533" t="str">
        <f t="shared" ref="I1408:J1408" si="1284">I1406</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1408" s="533" t="str">
        <f t="shared" si="1284"/>
        <v>Conditions of Contract</v>
      </c>
      <c r="K1408" s="10" t="s">
        <v>19</v>
      </c>
      <c r="L1408" s="10" t="s">
        <v>1190</v>
      </c>
      <c r="M1408" s="11"/>
      <c r="N1408" s="12" t="s">
        <v>2</v>
      </c>
      <c r="O1408" s="356">
        <v>12614</v>
      </c>
      <c r="P1408" s="13"/>
      <c r="X1408" s="698" t="s">
        <v>1190</v>
      </c>
      <c r="Y1408" s="698">
        <v>1</v>
      </c>
      <c r="Z1408" s="698" t="s">
        <v>2</v>
      </c>
      <c r="AA1408" s="698">
        <v>12614</v>
      </c>
      <c r="AB1408" s="698"/>
      <c r="AC1408" s="731">
        <f t="shared" si="1281"/>
        <v>12235.58</v>
      </c>
      <c r="AD1408" s="533">
        <f t="shared" si="1282"/>
        <v>12235.58</v>
      </c>
    </row>
    <row r="1409" spans="1:30" ht="15.75">
      <c r="A1409" s="533" t="s">
        <v>2728</v>
      </c>
      <c r="B1409" s="533">
        <v>1</v>
      </c>
      <c r="C1409" s="533" t="s">
        <v>1</v>
      </c>
      <c r="D1409" s="572" t="s">
        <v>1319</v>
      </c>
      <c r="E1409" s="571" t="str">
        <f t="shared" si="1278"/>
        <v xml:space="preserve"> GENERAL REQUIREMENTS</v>
      </c>
      <c r="F1409" s="533" t="str">
        <f t="shared" si="1277"/>
        <v>AR</v>
      </c>
      <c r="G1409" s="533" t="s">
        <v>2725</v>
      </c>
      <c r="H1409" s="533">
        <v>36</v>
      </c>
      <c r="I1409" s="533" t="str">
        <f t="shared" ref="I1409:J1409" si="1285">I1407</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1409" s="533" t="str">
        <f t="shared" si="1285"/>
        <v>Conditions of Contract</v>
      </c>
      <c r="K1409" s="6" t="s">
        <v>1</v>
      </c>
      <c r="L1409" s="75"/>
      <c r="M1409" s="11"/>
      <c r="N1409" s="12"/>
      <c r="O1409" s="356"/>
      <c r="P1409" s="17"/>
      <c r="X1409" s="698"/>
      <c r="Y1409" s="698"/>
      <c r="Z1409" s="698"/>
      <c r="AA1409" s="698"/>
      <c r="AB1409" s="698"/>
    </row>
    <row r="1410" spans="1:30" ht="15.75">
      <c r="A1410" s="533" t="s">
        <v>2728</v>
      </c>
      <c r="B1410" s="533">
        <v>1</v>
      </c>
      <c r="C1410" s="533" t="s">
        <v>1</v>
      </c>
      <c r="D1410" s="10" t="s">
        <v>22</v>
      </c>
      <c r="E1410" s="10" t="s">
        <v>22</v>
      </c>
      <c r="G1410" s="533" t="s">
        <v>2724</v>
      </c>
      <c r="H1410" s="533">
        <v>37</v>
      </c>
      <c r="I1410" s="533" t="str">
        <f t="shared" ref="I1410:J1410" si="1286">I1408</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1410" s="533" t="str">
        <f t="shared" si="1286"/>
        <v>Conditions of Contract</v>
      </c>
      <c r="K1410" s="10" t="s">
        <v>22</v>
      </c>
      <c r="L1410" s="75"/>
      <c r="M1410" s="11"/>
      <c r="N1410" s="12"/>
      <c r="O1410" s="356" t="s">
        <v>8</v>
      </c>
      <c r="P1410" s="13">
        <v>0</v>
      </c>
      <c r="X1410" s="698"/>
      <c r="Y1410" s="698"/>
      <c r="Z1410" s="698"/>
      <c r="AA1410" s="698" t="s">
        <v>8</v>
      </c>
      <c r="AB1410" s="698">
        <v>31071</v>
      </c>
    </row>
    <row r="1411" spans="1:30" ht="15.75">
      <c r="A1411" s="533" t="s">
        <v>2728</v>
      </c>
      <c r="B1411" s="533">
        <v>2</v>
      </c>
      <c r="C1411" s="533" t="s">
        <v>24</v>
      </c>
      <c r="D1411" s="572" t="s">
        <v>1413</v>
      </c>
      <c r="E1411" s="571" t="s">
        <v>1210</v>
      </c>
      <c r="F1411" s="533" t="str">
        <f t="shared" ref="F1411:F1417" si="1287">VLOOKUP(D1411,trade1,3,FALSE)</f>
        <v>AR</v>
      </c>
      <c r="G1411" s="533" t="s">
        <v>2725</v>
      </c>
      <c r="H1411" s="533">
        <v>38</v>
      </c>
      <c r="I1411" s="533" t="str">
        <f t="shared" ref="I1411:J1411" si="1288">I1409</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1411" s="533" t="str">
        <f t="shared" si="1288"/>
        <v>Conditions of Contract</v>
      </c>
      <c r="K1411" s="1"/>
      <c r="L1411" s="2"/>
      <c r="M1411" s="18" t="s">
        <v>23</v>
      </c>
      <c r="N1411" s="4"/>
      <c r="O1411" s="356"/>
      <c r="P1411" s="5"/>
      <c r="Q1411" s="29"/>
      <c r="R1411" s="29"/>
      <c r="X1411" s="698"/>
      <c r="Y1411" s="698" t="s">
        <v>23</v>
      </c>
      <c r="Z1411" s="698"/>
      <c r="AA1411" s="698"/>
      <c r="AB1411" s="698"/>
    </row>
    <row r="1412" spans="1:30" ht="15.75">
      <c r="A1412" s="533" t="s">
        <v>2728</v>
      </c>
      <c r="B1412" s="533">
        <v>2</v>
      </c>
      <c r="C1412" s="533" t="s">
        <v>24</v>
      </c>
      <c r="D1412" s="572" t="s">
        <v>1413</v>
      </c>
      <c r="E1412" s="571" t="str">
        <f t="shared" si="1278"/>
        <v xml:space="preserve"> SELECTIVE STRUCTURE DEMOLITION</v>
      </c>
      <c r="F1412" s="533" t="str">
        <f t="shared" si="1287"/>
        <v>AR</v>
      </c>
      <c r="G1412" s="533" t="s">
        <v>2725</v>
      </c>
      <c r="H1412" s="533">
        <v>39</v>
      </c>
      <c r="I1412" s="533" t="str">
        <f t="shared" ref="I1412:J1412" si="1289">I1410</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1412" s="533" t="str">
        <f t="shared" si="1289"/>
        <v>Conditions of Contract</v>
      </c>
      <c r="K1412" s="1"/>
      <c r="L1412" s="2"/>
      <c r="M1412" s="18" t="s">
        <v>24</v>
      </c>
      <c r="N1412" s="4"/>
      <c r="O1412" s="356"/>
      <c r="P1412" s="5"/>
      <c r="Q1412" s="29"/>
      <c r="R1412" s="29"/>
      <c r="X1412" s="698"/>
      <c r="Y1412" s="698" t="s">
        <v>24</v>
      </c>
      <c r="Z1412" s="698"/>
      <c r="AA1412" s="698"/>
      <c r="AB1412" s="698"/>
    </row>
    <row r="1413" spans="1:30" ht="15.75">
      <c r="A1413" s="533" t="s">
        <v>2728</v>
      </c>
      <c r="B1413" s="533">
        <v>2</v>
      </c>
      <c r="C1413" s="533" t="s">
        <v>24</v>
      </c>
      <c r="D1413" s="572" t="s">
        <v>1413</v>
      </c>
      <c r="E1413" s="571" t="str">
        <f t="shared" si="1278"/>
        <v xml:space="preserve"> SELECTIVE STRUCTURE DEMOLITION</v>
      </c>
      <c r="F1413" s="533" t="str">
        <f t="shared" si="1287"/>
        <v>AR</v>
      </c>
      <c r="G1413" s="533" t="s">
        <v>2725</v>
      </c>
      <c r="H1413" s="533">
        <v>40</v>
      </c>
      <c r="I1413" s="533" t="str">
        <f t="shared" ref="I1413:J1413" si="1290">I1411</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1413" s="533" t="str">
        <f t="shared" si="1290"/>
        <v>Conditions of Contract</v>
      </c>
      <c r="K1413" s="19" t="s">
        <v>2</v>
      </c>
      <c r="L1413" s="20" t="s">
        <v>25</v>
      </c>
      <c r="M1413" s="18" t="s">
        <v>4</v>
      </c>
      <c r="N1413" s="18" t="s">
        <v>5</v>
      </c>
      <c r="O1413" s="357" t="s">
        <v>6</v>
      </c>
      <c r="P1413" s="21" t="s">
        <v>7</v>
      </c>
      <c r="Q1413" s="29"/>
      <c r="R1413" s="29"/>
      <c r="X1413" s="698" t="s">
        <v>25</v>
      </c>
      <c r="Y1413" s="698" t="s">
        <v>4</v>
      </c>
      <c r="Z1413" s="698" t="s">
        <v>5</v>
      </c>
      <c r="AA1413" s="698" t="s">
        <v>6</v>
      </c>
      <c r="AB1413" s="698" t="s">
        <v>7</v>
      </c>
    </row>
    <row r="1414" spans="1:30" ht="15.75">
      <c r="A1414" s="533" t="s">
        <v>2728</v>
      </c>
      <c r="B1414" s="533">
        <v>2</v>
      </c>
      <c r="C1414" s="533" t="s">
        <v>24</v>
      </c>
      <c r="D1414" s="572" t="s">
        <v>1413</v>
      </c>
      <c r="E1414" s="571" t="str">
        <f t="shared" si="1278"/>
        <v xml:space="preserve"> SELECTIVE STRUCTURE DEMOLITION</v>
      </c>
      <c r="F1414" s="533" t="str">
        <f t="shared" si="1287"/>
        <v>AR</v>
      </c>
      <c r="G1414" s="533" t="s">
        <v>2725</v>
      </c>
      <c r="H1414" s="533">
        <v>41</v>
      </c>
      <c r="I1414" s="533" t="str">
        <f t="shared" ref="I1414:J1414" si="1291">I1412</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1414" s="533" t="str">
        <f t="shared" si="1291"/>
        <v>Conditions of Contract</v>
      </c>
      <c r="K1414" s="1"/>
      <c r="L1414" s="2"/>
      <c r="M1414" s="4"/>
      <c r="N1414" s="4"/>
      <c r="O1414" s="358"/>
      <c r="P1414" s="22" t="s">
        <v>8</v>
      </c>
      <c r="Q1414" s="29"/>
      <c r="R1414" s="29"/>
      <c r="X1414" s="698"/>
      <c r="Y1414" s="698"/>
      <c r="Z1414" s="698"/>
      <c r="AA1414" s="698"/>
      <c r="AB1414" s="698" t="s">
        <v>8</v>
      </c>
    </row>
    <row r="1415" spans="1:30" ht="15.75">
      <c r="A1415" s="533" t="s">
        <v>2728</v>
      </c>
      <c r="B1415" s="533">
        <v>2</v>
      </c>
      <c r="C1415" s="533" t="s">
        <v>24</v>
      </c>
      <c r="D1415" s="572" t="s">
        <v>1413</v>
      </c>
      <c r="E1415" s="571" t="s">
        <v>1210</v>
      </c>
      <c r="F1415" s="533" t="str">
        <f t="shared" si="1287"/>
        <v>AR</v>
      </c>
      <c r="G1415" s="533" t="s">
        <v>2725</v>
      </c>
      <c r="H1415" s="533">
        <v>42</v>
      </c>
      <c r="I1415" s="533" t="str">
        <f t="shared" ref="I1415:J1415" si="1292">I1413</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1415" s="533" t="str">
        <f t="shared" si="1292"/>
        <v>Conditions of Contract</v>
      </c>
      <c r="K1415" s="23"/>
      <c r="L1415" s="573" t="s">
        <v>26</v>
      </c>
      <c r="M1415" s="24"/>
      <c r="N1415" s="24"/>
      <c r="O1415" s="359"/>
      <c r="P1415" s="25"/>
      <c r="Q1415" s="29"/>
      <c r="R1415" s="29"/>
      <c r="X1415" s="698" t="s">
        <v>26</v>
      </c>
      <c r="Y1415" s="698"/>
      <c r="Z1415" s="698"/>
      <c r="AA1415" s="698"/>
      <c r="AB1415" s="698"/>
    </row>
    <row r="1416" spans="1:30" ht="15.75">
      <c r="A1416" s="533" t="s">
        <v>2728</v>
      </c>
      <c r="B1416" s="533">
        <v>2</v>
      </c>
      <c r="C1416" s="533" t="s">
        <v>24</v>
      </c>
      <c r="D1416" s="572" t="s">
        <v>1413</v>
      </c>
      <c r="E1416" s="571" t="str">
        <f t="shared" ref="E1416:E1449" si="1293">E1415</f>
        <v xml:space="preserve"> SELECTIVE STRUCTURE DEMOLITION</v>
      </c>
      <c r="F1416" s="533" t="str">
        <f t="shared" si="1287"/>
        <v>AR</v>
      </c>
      <c r="G1416" s="533" t="s">
        <v>2725</v>
      </c>
      <c r="H1416" s="533">
        <v>43</v>
      </c>
      <c r="I1416" s="533" t="str">
        <f t="shared" ref="I1416:J1416" si="1294">I1414</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1416" s="533" t="str">
        <f t="shared" si="1294"/>
        <v>Conditions of Contract</v>
      </c>
      <c r="K1416" s="23"/>
      <c r="L1416" s="574" t="s">
        <v>27</v>
      </c>
      <c r="M1416" s="24"/>
      <c r="N1416" s="24"/>
      <c r="O1416" s="359"/>
      <c r="P1416" s="25"/>
      <c r="Q1416" s="29"/>
      <c r="R1416" s="29"/>
      <c r="X1416" s="698" t="s">
        <v>27</v>
      </c>
      <c r="Y1416" s="698"/>
      <c r="Z1416" s="698"/>
      <c r="AA1416" s="698"/>
      <c r="AB1416" s="698"/>
    </row>
    <row r="1417" spans="1:30" ht="15.75">
      <c r="A1417" s="533" t="s">
        <v>2728</v>
      </c>
      <c r="B1417" s="533">
        <v>2</v>
      </c>
      <c r="C1417" s="533" t="s">
        <v>24</v>
      </c>
      <c r="D1417" s="572" t="s">
        <v>1413</v>
      </c>
      <c r="E1417" s="571" t="str">
        <f t="shared" si="1293"/>
        <v xml:space="preserve"> SELECTIVE STRUCTURE DEMOLITION</v>
      </c>
      <c r="F1417" s="533" t="str">
        <f t="shared" si="1287"/>
        <v>AR</v>
      </c>
      <c r="G1417" s="533" t="s">
        <v>2725</v>
      </c>
      <c r="H1417" s="533">
        <v>44</v>
      </c>
      <c r="I1417" s="533" t="str">
        <f t="shared" ref="I1417:J1417" si="1295">I1415</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1417" s="533" t="str">
        <f t="shared" si="1295"/>
        <v>Conditions of Contract</v>
      </c>
      <c r="K1417" s="23"/>
      <c r="L1417" s="574" t="s">
        <v>28</v>
      </c>
      <c r="M1417" s="24"/>
      <c r="N1417" s="24"/>
      <c r="O1417" s="359"/>
      <c r="P1417" s="25"/>
      <c r="Q1417" s="29"/>
      <c r="R1417" s="29"/>
      <c r="X1417" s="698" t="s">
        <v>28</v>
      </c>
      <c r="Y1417" s="698"/>
      <c r="Z1417" s="698"/>
      <c r="AA1417" s="698"/>
      <c r="AB1417" s="698"/>
    </row>
    <row r="1418" spans="1:30" ht="15.75">
      <c r="A1418" s="533" t="s">
        <v>2728</v>
      </c>
      <c r="B1418" s="533">
        <v>2</v>
      </c>
      <c r="C1418" s="533" t="s">
        <v>24</v>
      </c>
      <c r="D1418" s="572" t="s">
        <v>1413</v>
      </c>
      <c r="E1418" s="571" t="str">
        <f t="shared" si="1293"/>
        <v xml:space="preserve"> SELECTIVE STRUCTURE DEMOLITION</v>
      </c>
      <c r="F1418" s="533" t="str">
        <f t="shared" ref="F1418:F1444" si="1296">VLOOKUP(D1418,trade,3,FALSE)</f>
        <v>AR</v>
      </c>
      <c r="G1418" s="533" t="s">
        <v>2725</v>
      </c>
      <c r="H1418" s="533">
        <v>45</v>
      </c>
      <c r="I1418" s="533" t="str">
        <f t="shared" ref="I1418:J1418" si="1297">I1416</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1418" s="533" t="str">
        <f t="shared" si="1297"/>
        <v>Conditions of Contract</v>
      </c>
      <c r="K1418" s="23"/>
      <c r="L1418" s="574" t="s">
        <v>29</v>
      </c>
      <c r="M1418" s="24"/>
      <c r="N1418" s="24"/>
      <c r="O1418" s="359"/>
      <c r="P1418" s="25"/>
      <c r="Q1418" s="29"/>
      <c r="R1418" s="29"/>
      <c r="X1418" s="698" t="s">
        <v>29</v>
      </c>
      <c r="Y1418" s="698"/>
      <c r="Z1418" s="698"/>
      <c r="AA1418" s="698"/>
      <c r="AB1418" s="698"/>
    </row>
    <row r="1419" spans="1:30" ht="15.75">
      <c r="A1419" s="533" t="s">
        <v>2728</v>
      </c>
      <c r="B1419" s="533">
        <v>2</v>
      </c>
      <c r="C1419" s="533" t="s">
        <v>24</v>
      </c>
      <c r="D1419" s="572" t="s">
        <v>1413</v>
      </c>
      <c r="E1419" s="571" t="str">
        <f t="shared" si="1293"/>
        <v xml:space="preserve"> SELECTIVE STRUCTURE DEMOLITION</v>
      </c>
      <c r="F1419" s="533" t="str">
        <f t="shared" si="1296"/>
        <v>AR</v>
      </c>
      <c r="G1419" s="533" t="s">
        <v>2725</v>
      </c>
      <c r="H1419" s="533">
        <v>46</v>
      </c>
      <c r="I1419" s="533" t="str">
        <f t="shared" ref="I1419:J1419" si="1298">I1417</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1419" s="533" t="str">
        <f t="shared" si="1298"/>
        <v>Conditions of Contract</v>
      </c>
      <c r="K1419" s="23"/>
      <c r="L1419" s="574" t="s">
        <v>30</v>
      </c>
      <c r="M1419" s="24"/>
      <c r="N1419" s="24"/>
      <c r="O1419" s="359"/>
      <c r="P1419" s="25"/>
      <c r="Q1419" s="29"/>
      <c r="R1419" s="29"/>
      <c r="X1419" s="698" t="s">
        <v>30</v>
      </c>
      <c r="Y1419" s="698"/>
      <c r="Z1419" s="698"/>
      <c r="AA1419" s="698"/>
      <c r="AB1419" s="698"/>
    </row>
    <row r="1420" spans="1:30" ht="15.75">
      <c r="A1420" s="533" t="s">
        <v>2728</v>
      </c>
      <c r="B1420" s="533">
        <v>2</v>
      </c>
      <c r="C1420" s="533" t="s">
        <v>24</v>
      </c>
      <c r="D1420" s="572" t="s">
        <v>1413</v>
      </c>
      <c r="E1420" s="571" t="str">
        <f t="shared" si="1293"/>
        <v xml:space="preserve"> SELECTIVE STRUCTURE DEMOLITION</v>
      </c>
      <c r="F1420" s="533" t="str">
        <f t="shared" si="1296"/>
        <v>AR</v>
      </c>
      <c r="G1420" s="533" t="s">
        <v>2725</v>
      </c>
      <c r="H1420" s="533">
        <v>47</v>
      </c>
      <c r="I1420" s="533" t="str">
        <f>L1420</f>
        <v xml:space="preserve">Demolition </v>
      </c>
      <c r="J1420" s="533" t="str">
        <f>L1420</f>
        <v xml:space="preserve">Demolition </v>
      </c>
      <c r="K1420" s="23"/>
      <c r="L1420" s="26" t="s">
        <v>31</v>
      </c>
      <c r="M1420" s="161"/>
      <c r="N1420" s="4"/>
      <c r="O1420" s="359"/>
      <c r="P1420" s="25"/>
      <c r="Q1420" s="29"/>
      <c r="R1420" s="29"/>
      <c r="X1420" s="698" t="s">
        <v>31</v>
      </c>
      <c r="Y1420" s="698"/>
      <c r="Z1420" s="698"/>
      <c r="AA1420" s="698"/>
      <c r="AB1420" s="698"/>
    </row>
    <row r="1421" spans="1:30" ht="15.75">
      <c r="A1421" s="533" t="s">
        <v>2728</v>
      </c>
      <c r="B1421" s="533">
        <v>2</v>
      </c>
      <c r="C1421" s="533" t="s">
        <v>24</v>
      </c>
      <c r="D1421" s="572" t="s">
        <v>1413</v>
      </c>
      <c r="E1421" s="571" t="str">
        <f t="shared" si="1293"/>
        <v xml:space="preserve"> SELECTIVE STRUCTURE DEMOLITION</v>
      </c>
      <c r="F1421" s="533" t="str">
        <f t="shared" si="1296"/>
        <v>AR</v>
      </c>
      <c r="G1421" s="533" t="s">
        <v>2722</v>
      </c>
      <c r="H1421" s="533">
        <v>48</v>
      </c>
      <c r="I1421" s="533" t="str">
        <f t="shared" ref="I1421:J1421" si="1299">I1419</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1421" s="533" t="str">
        <f t="shared" si="1299"/>
        <v>Conditions of Contract</v>
      </c>
      <c r="K1421" s="23" t="s">
        <v>13</v>
      </c>
      <c r="L1421" s="28" t="s">
        <v>32</v>
      </c>
      <c r="M1421" s="27">
        <v>17</v>
      </c>
      <c r="N1421" s="24" t="s">
        <v>33</v>
      </c>
      <c r="O1421" s="359">
        <v>49</v>
      </c>
      <c r="P1421" s="25">
        <f>O1421*M1421</f>
        <v>833</v>
      </c>
      <c r="Q1421" s="29"/>
      <c r="R1421" s="29"/>
      <c r="X1421" s="698" t="s">
        <v>32</v>
      </c>
      <c r="Y1421" s="698">
        <v>17</v>
      </c>
      <c r="Z1421" s="698" t="s">
        <v>33</v>
      </c>
      <c r="AA1421" s="698">
        <v>49</v>
      </c>
      <c r="AB1421" s="698">
        <v>833</v>
      </c>
      <c r="AC1421" s="731">
        <f t="shared" ref="AC1421:AC1423" si="1300">AA1421*0.97</f>
        <v>47.53</v>
      </c>
      <c r="AD1421" s="533">
        <f t="shared" ref="AD1421:AD1423" si="1301">AC1421*Y1421</f>
        <v>808.01</v>
      </c>
    </row>
    <row r="1422" spans="1:30" ht="15.75">
      <c r="A1422" s="533" t="s">
        <v>2728</v>
      </c>
      <c r="B1422" s="533">
        <v>2</v>
      </c>
      <c r="C1422" s="533" t="s">
        <v>24</v>
      </c>
      <c r="D1422" s="572" t="s">
        <v>1413</v>
      </c>
      <c r="E1422" s="571" t="str">
        <f t="shared" si="1293"/>
        <v xml:space="preserve"> SELECTIVE STRUCTURE DEMOLITION</v>
      </c>
      <c r="F1422" s="533" t="str">
        <f t="shared" si="1296"/>
        <v>AR</v>
      </c>
      <c r="G1422" s="533" t="s">
        <v>2722</v>
      </c>
      <c r="H1422" s="533">
        <v>49</v>
      </c>
      <c r="I1422" s="533" t="str">
        <f t="shared" ref="I1422:J1422" si="1302">I1420</f>
        <v xml:space="preserve">Demolition </v>
      </c>
      <c r="J1422" s="533" t="str">
        <f t="shared" si="1302"/>
        <v xml:space="preserve">Demolition </v>
      </c>
      <c r="K1422" s="199" t="s">
        <v>15</v>
      </c>
      <c r="L1422" s="575" t="s">
        <v>34</v>
      </c>
      <c r="M1422" s="301">
        <v>73</v>
      </c>
      <c r="N1422" s="200" t="s">
        <v>33</v>
      </c>
      <c r="O1422" s="540"/>
      <c r="P1422" s="25">
        <f t="shared" ref="P1422:P1423" si="1303">O1422*M1422</f>
        <v>0</v>
      </c>
      <c r="Q1422" s="29"/>
      <c r="R1422" s="29"/>
      <c r="X1422" s="698" t="s">
        <v>34</v>
      </c>
      <c r="Y1422" s="698">
        <v>73</v>
      </c>
      <c r="Z1422" s="698" t="s">
        <v>33</v>
      </c>
      <c r="AA1422" s="698"/>
      <c r="AB1422" s="698">
        <v>0</v>
      </c>
      <c r="AC1422" s="731">
        <f t="shared" si="1300"/>
        <v>0</v>
      </c>
      <c r="AD1422" s="533">
        <f t="shared" si="1301"/>
        <v>0</v>
      </c>
    </row>
    <row r="1423" spans="1:30" ht="15.75">
      <c r="A1423" s="533" t="s">
        <v>2728</v>
      </c>
      <c r="B1423" s="533">
        <v>2</v>
      </c>
      <c r="C1423" s="533" t="s">
        <v>24</v>
      </c>
      <c r="D1423" s="572" t="s">
        <v>1413</v>
      </c>
      <c r="E1423" s="571" t="str">
        <f t="shared" si="1293"/>
        <v xml:space="preserve"> SELECTIVE STRUCTURE DEMOLITION</v>
      </c>
      <c r="F1423" s="533" t="str">
        <f t="shared" si="1296"/>
        <v>AR</v>
      </c>
      <c r="G1423" s="533" t="s">
        <v>2722</v>
      </c>
      <c r="H1423" s="533">
        <v>50</v>
      </c>
      <c r="I1423" s="533" t="str">
        <f t="shared" ref="I1423:J1423" si="1304">I1421</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1423" s="533" t="str">
        <f t="shared" si="1304"/>
        <v>Conditions of Contract</v>
      </c>
      <c r="K1423" s="199" t="s">
        <v>17</v>
      </c>
      <c r="L1423" s="575" t="s">
        <v>35</v>
      </c>
      <c r="M1423" s="301">
        <v>22</v>
      </c>
      <c r="N1423" s="200" t="s">
        <v>33</v>
      </c>
      <c r="O1423" s="540"/>
      <c r="P1423" s="25">
        <f t="shared" si="1303"/>
        <v>0</v>
      </c>
      <c r="Q1423" s="29"/>
      <c r="R1423" s="29"/>
      <c r="X1423" s="698" t="s">
        <v>35</v>
      </c>
      <c r="Y1423" s="698">
        <v>22</v>
      </c>
      <c r="Z1423" s="698" t="s">
        <v>33</v>
      </c>
      <c r="AA1423" s="698"/>
      <c r="AB1423" s="698">
        <v>0</v>
      </c>
      <c r="AC1423" s="731">
        <f t="shared" si="1300"/>
        <v>0</v>
      </c>
      <c r="AD1423" s="533">
        <f t="shared" si="1301"/>
        <v>0</v>
      </c>
    </row>
    <row r="1424" spans="1:30" ht="15.75">
      <c r="A1424" s="533" t="s">
        <v>2728</v>
      </c>
      <c r="B1424" s="533">
        <v>2</v>
      </c>
      <c r="C1424" s="533" t="s">
        <v>24</v>
      </c>
      <c r="D1424" s="572" t="s">
        <v>1413</v>
      </c>
      <c r="E1424" s="571" t="str">
        <f t="shared" si="1293"/>
        <v xml:space="preserve"> SELECTIVE STRUCTURE DEMOLITION</v>
      </c>
      <c r="F1424" s="533" t="str">
        <f t="shared" si="1296"/>
        <v>AR</v>
      </c>
      <c r="G1424" s="533" t="s">
        <v>2725</v>
      </c>
      <c r="H1424" s="533">
        <v>51</v>
      </c>
      <c r="I1424" s="533" t="str">
        <f>L1424</f>
        <v>Alteration</v>
      </c>
      <c r="J1424" s="533" t="str">
        <f>L1424</f>
        <v>Alteration</v>
      </c>
      <c r="K1424" s="23"/>
      <c r="L1424" s="26" t="s">
        <v>36</v>
      </c>
      <c r="M1424" s="27"/>
      <c r="N1424" s="29"/>
      <c r="O1424" s="359">
        <v>0</v>
      </c>
      <c r="P1424" s="25"/>
      <c r="Q1424" s="29"/>
      <c r="R1424" s="29"/>
      <c r="X1424" s="698" t="s">
        <v>36</v>
      </c>
      <c r="Y1424" s="698"/>
      <c r="Z1424" s="698"/>
      <c r="AA1424" s="698">
        <v>0</v>
      </c>
      <c r="AB1424" s="698"/>
    </row>
    <row r="1425" spans="1:30" ht="15.75">
      <c r="A1425" s="533" t="s">
        <v>2728</v>
      </c>
      <c r="B1425" s="533">
        <v>2</v>
      </c>
      <c r="C1425" s="533" t="s">
        <v>24</v>
      </c>
      <c r="D1425" s="572" t="s">
        <v>1413</v>
      </c>
      <c r="E1425" s="571" t="str">
        <f t="shared" si="1293"/>
        <v xml:space="preserve"> SELECTIVE STRUCTURE DEMOLITION</v>
      </c>
      <c r="F1425" s="533" t="str">
        <f t="shared" si="1296"/>
        <v>AR</v>
      </c>
      <c r="G1425" s="533" t="s">
        <v>2722</v>
      </c>
      <c r="H1425" s="533">
        <v>52</v>
      </c>
      <c r="I1425" s="533" t="str">
        <f t="shared" ref="I1425:J1425" si="1305">I1423</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1425" s="533" t="str">
        <f t="shared" si="1305"/>
        <v>Conditions of Contract</v>
      </c>
      <c r="K1425" s="23" t="s">
        <v>13</v>
      </c>
      <c r="L1425" s="28" t="s">
        <v>37</v>
      </c>
      <c r="M1425" s="27">
        <v>4</v>
      </c>
      <c r="N1425" s="24" t="s">
        <v>33</v>
      </c>
      <c r="O1425" s="359">
        <v>199</v>
      </c>
      <c r="P1425" s="25">
        <f t="shared" ref="P1425:P1429" si="1306">O1425*M1425</f>
        <v>796</v>
      </c>
      <c r="Q1425" s="29"/>
      <c r="R1425" s="29"/>
      <c r="X1425" s="698" t="s">
        <v>37</v>
      </c>
      <c r="Y1425" s="698">
        <v>4</v>
      </c>
      <c r="Z1425" s="698" t="s">
        <v>33</v>
      </c>
      <c r="AA1425" s="698">
        <v>199</v>
      </c>
      <c r="AB1425" s="698">
        <v>796</v>
      </c>
      <c r="AC1425" s="731">
        <f t="shared" ref="AC1425:AC1429" si="1307">AA1425*0.97</f>
        <v>193.03</v>
      </c>
      <c r="AD1425" s="533">
        <f t="shared" ref="AD1425:AD1429" si="1308">AC1425*Y1425</f>
        <v>772.12</v>
      </c>
    </row>
    <row r="1426" spans="1:30" ht="15.75">
      <c r="A1426" s="533" t="s">
        <v>2728</v>
      </c>
      <c r="B1426" s="533">
        <v>2</v>
      </c>
      <c r="C1426" s="533" t="s">
        <v>24</v>
      </c>
      <c r="D1426" s="572" t="s">
        <v>1413</v>
      </c>
      <c r="E1426" s="571" t="str">
        <f t="shared" si="1293"/>
        <v xml:space="preserve"> SELECTIVE STRUCTURE DEMOLITION</v>
      </c>
      <c r="F1426" s="533" t="str">
        <f t="shared" si="1296"/>
        <v>AR</v>
      </c>
      <c r="G1426" s="533" t="s">
        <v>2722</v>
      </c>
      <c r="H1426" s="533">
        <v>53</v>
      </c>
      <c r="I1426" s="533" t="str">
        <f t="shared" ref="I1426:J1426" si="1309">I1424</f>
        <v>Alteration</v>
      </c>
      <c r="J1426" s="533" t="str">
        <f t="shared" si="1309"/>
        <v>Alteration</v>
      </c>
      <c r="K1426" s="199" t="s">
        <v>15</v>
      </c>
      <c r="L1426" s="575" t="s">
        <v>38</v>
      </c>
      <c r="M1426" s="301">
        <v>1</v>
      </c>
      <c r="N1426" s="200" t="s">
        <v>39</v>
      </c>
      <c r="O1426" s="540"/>
      <c r="P1426" s="25">
        <f t="shared" si="1306"/>
        <v>0</v>
      </c>
      <c r="Q1426" s="29"/>
      <c r="R1426" s="29"/>
      <c r="X1426" s="698" t="s">
        <v>38</v>
      </c>
      <c r="Y1426" s="698">
        <v>1</v>
      </c>
      <c r="Z1426" s="698" t="s">
        <v>39</v>
      </c>
      <c r="AA1426" s="698"/>
      <c r="AB1426" s="698">
        <v>0</v>
      </c>
      <c r="AC1426" s="731">
        <f t="shared" si="1307"/>
        <v>0</v>
      </c>
      <c r="AD1426" s="533">
        <f t="shared" si="1308"/>
        <v>0</v>
      </c>
    </row>
    <row r="1427" spans="1:30" ht="15.75">
      <c r="A1427" s="533" t="s">
        <v>2728</v>
      </c>
      <c r="B1427" s="533">
        <v>2</v>
      </c>
      <c r="C1427" s="533" t="s">
        <v>24</v>
      </c>
      <c r="D1427" s="572" t="s">
        <v>1413</v>
      </c>
      <c r="E1427" s="571" t="str">
        <f t="shared" si="1293"/>
        <v xml:space="preserve"> SELECTIVE STRUCTURE DEMOLITION</v>
      </c>
      <c r="F1427" s="533" t="str">
        <f t="shared" si="1296"/>
        <v>AR</v>
      </c>
      <c r="G1427" s="533" t="s">
        <v>2722</v>
      </c>
      <c r="H1427" s="533">
        <v>54</v>
      </c>
      <c r="I1427" s="533" t="str">
        <f t="shared" ref="I1427:J1427" si="1310">I1425</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1427" s="533" t="str">
        <f t="shared" si="1310"/>
        <v>Conditions of Contract</v>
      </c>
      <c r="K1427" s="199" t="s">
        <v>17</v>
      </c>
      <c r="L1427" s="575" t="s">
        <v>40</v>
      </c>
      <c r="M1427" s="301">
        <v>8</v>
      </c>
      <c r="N1427" s="200" t="s">
        <v>39</v>
      </c>
      <c r="O1427" s="540"/>
      <c r="P1427" s="25">
        <f t="shared" si="1306"/>
        <v>0</v>
      </c>
      <c r="Q1427" s="29"/>
      <c r="R1427" s="29"/>
      <c r="X1427" s="698" t="s">
        <v>40</v>
      </c>
      <c r="Y1427" s="698">
        <v>8</v>
      </c>
      <c r="Z1427" s="698" t="s">
        <v>39</v>
      </c>
      <c r="AA1427" s="698"/>
      <c r="AB1427" s="698">
        <v>0</v>
      </c>
      <c r="AC1427" s="731">
        <f t="shared" si="1307"/>
        <v>0</v>
      </c>
      <c r="AD1427" s="533">
        <f t="shared" si="1308"/>
        <v>0</v>
      </c>
    </row>
    <row r="1428" spans="1:30" ht="15.75">
      <c r="A1428" s="533" t="s">
        <v>2728</v>
      </c>
      <c r="B1428" s="533">
        <v>2</v>
      </c>
      <c r="C1428" s="533" t="s">
        <v>24</v>
      </c>
      <c r="D1428" s="572" t="s">
        <v>1413</v>
      </c>
      <c r="E1428" s="571" t="str">
        <f t="shared" si="1293"/>
        <v xml:space="preserve"> SELECTIVE STRUCTURE DEMOLITION</v>
      </c>
      <c r="F1428" s="533" t="str">
        <f t="shared" si="1296"/>
        <v>AR</v>
      </c>
      <c r="G1428" s="533" t="s">
        <v>2722</v>
      </c>
      <c r="H1428" s="533">
        <v>55</v>
      </c>
      <c r="I1428" s="533" t="str">
        <f t="shared" ref="I1428:J1428" si="1311">I1426</f>
        <v>Alteration</v>
      </c>
      <c r="J1428" s="533" t="str">
        <f t="shared" si="1311"/>
        <v>Alteration</v>
      </c>
      <c r="K1428" s="23" t="s">
        <v>15</v>
      </c>
      <c r="L1428" s="28" t="s">
        <v>41</v>
      </c>
      <c r="M1428" s="27">
        <v>19</v>
      </c>
      <c r="N1428" s="24" t="s">
        <v>39</v>
      </c>
      <c r="O1428" s="359">
        <v>33</v>
      </c>
      <c r="P1428" s="25">
        <f t="shared" si="1306"/>
        <v>627</v>
      </c>
      <c r="Q1428" s="29"/>
      <c r="R1428" s="29"/>
      <c r="X1428" s="698" t="s">
        <v>41</v>
      </c>
      <c r="Y1428" s="698">
        <v>19</v>
      </c>
      <c r="Z1428" s="698" t="s">
        <v>39</v>
      </c>
      <c r="AA1428" s="698">
        <v>33</v>
      </c>
      <c r="AB1428" s="698">
        <v>627</v>
      </c>
      <c r="AC1428" s="731">
        <f t="shared" si="1307"/>
        <v>32.01</v>
      </c>
      <c r="AD1428" s="533">
        <f t="shared" si="1308"/>
        <v>608.18999999999994</v>
      </c>
    </row>
    <row r="1429" spans="1:30" ht="15.75">
      <c r="A1429" s="533" t="s">
        <v>2728</v>
      </c>
      <c r="B1429" s="533">
        <v>2</v>
      </c>
      <c r="C1429" s="533" t="s">
        <v>24</v>
      </c>
      <c r="D1429" s="572" t="s">
        <v>1413</v>
      </c>
      <c r="E1429" s="571" t="str">
        <f t="shared" si="1293"/>
        <v xml:space="preserve"> SELECTIVE STRUCTURE DEMOLITION</v>
      </c>
      <c r="F1429" s="533" t="str">
        <f t="shared" si="1296"/>
        <v>AR</v>
      </c>
      <c r="G1429" s="533" t="s">
        <v>2722</v>
      </c>
      <c r="H1429" s="533">
        <v>56</v>
      </c>
      <c r="I1429" s="533" t="str">
        <f t="shared" ref="I1429:J1429" si="1312">I1427</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1429" s="533" t="str">
        <f t="shared" si="1312"/>
        <v>Conditions of Contract</v>
      </c>
      <c r="K1429" s="199" t="s">
        <v>20</v>
      </c>
      <c r="L1429" s="575" t="s">
        <v>42</v>
      </c>
      <c r="M1429" s="301">
        <v>8</v>
      </c>
      <c r="N1429" s="200" t="s">
        <v>39</v>
      </c>
      <c r="O1429" s="540"/>
      <c r="P1429" s="25">
        <f t="shared" si="1306"/>
        <v>0</v>
      </c>
      <c r="Q1429" s="29"/>
      <c r="R1429" s="29"/>
      <c r="X1429" s="698" t="s">
        <v>42</v>
      </c>
      <c r="Y1429" s="698">
        <v>8</v>
      </c>
      <c r="Z1429" s="698" t="s">
        <v>39</v>
      </c>
      <c r="AA1429" s="698"/>
      <c r="AB1429" s="698">
        <v>0</v>
      </c>
      <c r="AC1429" s="731">
        <f t="shared" si="1307"/>
        <v>0</v>
      </c>
      <c r="AD1429" s="533">
        <f t="shared" si="1308"/>
        <v>0</v>
      </c>
    </row>
    <row r="1430" spans="1:30" ht="15.75">
      <c r="A1430" s="533" t="s">
        <v>2728</v>
      </c>
      <c r="B1430" s="533">
        <v>2</v>
      </c>
      <c r="C1430" s="533" t="s">
        <v>24</v>
      </c>
      <c r="D1430" s="572" t="s">
        <v>1413</v>
      </c>
      <c r="E1430" s="571" t="str">
        <f t="shared" si="1293"/>
        <v xml:space="preserve"> SELECTIVE STRUCTURE DEMOLITION</v>
      </c>
      <c r="F1430" s="533" t="str">
        <f t="shared" si="1296"/>
        <v>AR</v>
      </c>
      <c r="G1430" s="533" t="s">
        <v>2725</v>
      </c>
      <c r="H1430" s="533">
        <v>57</v>
      </c>
      <c r="I1430" s="533" t="str">
        <f>L1430</f>
        <v xml:space="preserve">Architectural Demolition </v>
      </c>
      <c r="J1430" s="533" t="str">
        <f>L1431</f>
        <v>Demolish and cart away existing block (Solid and/or Hollow) and concrete elements with all finishes; including steel reinforcement, make good all disturbed surround to receive new finishes; complete; as specified, shown on Drawings and Engineer's instructions</v>
      </c>
      <c r="K1430" s="23"/>
      <c r="L1430" s="573" t="s">
        <v>1191</v>
      </c>
      <c r="M1430" s="24"/>
      <c r="N1430" s="24"/>
      <c r="O1430" s="359">
        <v>0</v>
      </c>
      <c r="P1430" s="25"/>
      <c r="Q1430" s="29"/>
      <c r="R1430" s="29"/>
      <c r="X1430" s="698" t="s">
        <v>1191</v>
      </c>
      <c r="Y1430" s="698"/>
      <c r="Z1430" s="698"/>
      <c r="AA1430" s="698">
        <v>0</v>
      </c>
      <c r="AB1430" s="698"/>
    </row>
    <row r="1431" spans="1:30" ht="16.5" thickBot="1">
      <c r="A1431" s="533" t="s">
        <v>2728</v>
      </c>
      <c r="B1431" s="533">
        <v>2</v>
      </c>
      <c r="C1431" s="533" t="s">
        <v>24</v>
      </c>
      <c r="D1431" s="572" t="s">
        <v>1413</v>
      </c>
      <c r="E1431" s="571" t="str">
        <f t="shared" si="1293"/>
        <v xml:space="preserve"> SELECTIVE STRUCTURE DEMOLITION</v>
      </c>
      <c r="F1431" s="533" t="str">
        <f t="shared" si="1296"/>
        <v>AR</v>
      </c>
      <c r="G1431" s="533" t="s">
        <v>2725</v>
      </c>
      <c r="H1431" s="533">
        <v>58</v>
      </c>
      <c r="I1431" s="533" t="str">
        <f>L1430</f>
        <v xml:space="preserve">Architectural Demolition </v>
      </c>
      <c r="J1431" s="533" t="str">
        <f>L1431</f>
        <v>Demolish and cart away existing block (Solid and/or Hollow) and concrete elements with all finishes; including steel reinforcement, make good all disturbed surround to receive new finishes; complete; as specified, shown on Drawings and Engineer's instructions</v>
      </c>
      <c r="K1431" s="23"/>
      <c r="L1431" s="573" t="s">
        <v>43</v>
      </c>
      <c r="M1431" s="24"/>
      <c r="N1431" s="24"/>
      <c r="O1431" s="359">
        <v>0</v>
      </c>
      <c r="P1431" s="25"/>
      <c r="Q1431" s="29"/>
      <c r="R1431" s="29"/>
      <c r="X1431" s="698" t="s">
        <v>43</v>
      </c>
      <c r="Y1431" s="698"/>
      <c r="Z1431" s="698"/>
      <c r="AA1431" s="698">
        <v>0</v>
      </c>
      <c r="AB1431" s="698"/>
    </row>
    <row r="1432" spans="1:30" ht="16.5" thickBot="1">
      <c r="A1432" s="533" t="s">
        <v>2728</v>
      </c>
      <c r="B1432" s="533">
        <v>2</v>
      </c>
      <c r="C1432" s="533" t="s">
        <v>24</v>
      </c>
      <c r="D1432" s="572" t="s">
        <v>1413</v>
      </c>
      <c r="E1432" s="571" t="str">
        <f t="shared" si="1293"/>
        <v xml:space="preserve"> SELECTIVE STRUCTURE DEMOLITION</v>
      </c>
      <c r="F1432" s="533" t="str">
        <f t="shared" si="1296"/>
        <v>AR</v>
      </c>
      <c r="G1432" s="533" t="s">
        <v>2722</v>
      </c>
      <c r="H1432" s="533">
        <v>59</v>
      </c>
      <c r="I1432" s="533" t="str">
        <f t="shared" ref="I1432:I1437" si="1313">I1431</f>
        <v xml:space="preserve">Architectural Demolition </v>
      </c>
      <c r="J1432" s="533" t="str">
        <f>J1431</f>
        <v>Demolish and cart away existing block (Solid and/or Hollow) and concrete elements with all finishes; including steel reinforcement, make good all disturbed surround to receive new finishes; complete; as specified, shown on Drawings and Engineer's instructions</v>
      </c>
      <c r="K1432" s="23" t="s">
        <v>17</v>
      </c>
      <c r="L1432" s="576" t="s">
        <v>1193</v>
      </c>
      <c r="M1432" s="24">
        <v>1</v>
      </c>
      <c r="N1432" s="24" t="s">
        <v>2</v>
      </c>
      <c r="O1432" s="359">
        <v>360</v>
      </c>
      <c r="P1432" s="25">
        <f>O1432*M1432</f>
        <v>360</v>
      </c>
      <c r="Q1432" s="29"/>
      <c r="R1432" s="29"/>
      <c r="X1432" s="698" t="s">
        <v>1193</v>
      </c>
      <c r="Y1432" s="698">
        <v>1</v>
      </c>
      <c r="Z1432" s="698" t="s">
        <v>2</v>
      </c>
      <c r="AA1432" s="698">
        <v>360</v>
      </c>
      <c r="AB1432" s="698">
        <v>360</v>
      </c>
      <c r="AC1432" s="731">
        <f>AA1432*0.97</f>
        <v>349.2</v>
      </c>
      <c r="AD1432" s="533">
        <f>AC1432*Y1432</f>
        <v>349.2</v>
      </c>
    </row>
    <row r="1433" spans="1:30" ht="15.75">
      <c r="A1433" s="533" t="s">
        <v>2728</v>
      </c>
      <c r="B1433" s="533">
        <v>2</v>
      </c>
      <c r="C1433" s="533" t="s">
        <v>24</v>
      </c>
      <c r="D1433" s="572" t="s">
        <v>1413</v>
      </c>
      <c r="E1433" s="571" t="str">
        <f t="shared" si="1293"/>
        <v xml:space="preserve"> SELECTIVE STRUCTURE DEMOLITION</v>
      </c>
      <c r="F1433" s="533" t="str">
        <f t="shared" si="1296"/>
        <v>AR</v>
      </c>
      <c r="G1433" s="533" t="s">
        <v>2725</v>
      </c>
      <c r="H1433" s="533">
        <v>60</v>
      </c>
      <c r="I1433" s="533" t="str">
        <f t="shared" si="1313"/>
        <v xml:space="preserve">Architectural Demolition </v>
      </c>
      <c r="J1433" s="533" t="str">
        <f>L1433</f>
        <v>Demolish and cart away existing finish; including all related works, make good all disturbed surround to receive new finish; complete; as specified, shown on Drawings and Engineer's instructions</v>
      </c>
      <c r="K1433" s="199"/>
      <c r="L1433" s="577" t="s">
        <v>44</v>
      </c>
      <c r="M1433" s="200"/>
      <c r="N1433" s="200"/>
      <c r="O1433" s="359"/>
      <c r="P1433" s="25"/>
      <c r="Q1433" s="29"/>
      <c r="R1433" s="87"/>
      <c r="X1433" s="698" t="s">
        <v>44</v>
      </c>
      <c r="Y1433" s="698"/>
      <c r="Z1433" s="698"/>
      <c r="AA1433" s="698"/>
      <c r="AB1433" s="698"/>
    </row>
    <row r="1434" spans="1:30" ht="15.75">
      <c r="A1434" s="533" t="s">
        <v>2728</v>
      </c>
      <c r="B1434" s="533">
        <v>2</v>
      </c>
      <c r="C1434" s="533" t="s">
        <v>24</v>
      </c>
      <c r="D1434" s="572" t="s">
        <v>1413</v>
      </c>
      <c r="E1434" s="571" t="str">
        <f t="shared" si="1293"/>
        <v xml:space="preserve"> SELECTIVE STRUCTURE DEMOLITION</v>
      </c>
      <c r="F1434" s="533" t="str">
        <f t="shared" si="1296"/>
        <v>AR</v>
      </c>
      <c r="G1434" s="533" t="s">
        <v>2722</v>
      </c>
      <c r="H1434" s="533">
        <v>61</v>
      </c>
      <c r="I1434" s="533" t="str">
        <f t="shared" si="1313"/>
        <v xml:space="preserve">Architectural Demolition </v>
      </c>
      <c r="J1434" s="533" t="str">
        <f>J1433</f>
        <v>Demolish and cart away existing finish; including all related works, make good all disturbed surround to receive new finish; complete; as specified, shown on Drawings and Engineer's instructions</v>
      </c>
      <c r="K1434" s="199" t="s">
        <v>45</v>
      </c>
      <c r="L1434" s="578" t="s">
        <v>46</v>
      </c>
      <c r="M1434" s="200"/>
      <c r="N1434" s="200" t="s">
        <v>2</v>
      </c>
      <c r="O1434" s="359">
        <v>0</v>
      </c>
      <c r="P1434" s="25">
        <f t="shared" ref="P1434:P1436" si="1314">O1434*M1434</f>
        <v>0</v>
      </c>
      <c r="Q1434" s="29" t="s">
        <v>47</v>
      </c>
      <c r="R1434" s="29"/>
      <c r="X1434" s="698" t="s">
        <v>46</v>
      </c>
      <c r="Y1434" s="698">
        <v>1</v>
      </c>
      <c r="Z1434" s="698" t="s">
        <v>2</v>
      </c>
      <c r="AA1434" s="698">
        <v>0</v>
      </c>
      <c r="AB1434" s="698">
        <v>0</v>
      </c>
      <c r="AC1434" s="731">
        <f t="shared" ref="AC1434:AC1436" si="1315">AA1434*0.97</f>
        <v>0</v>
      </c>
      <c r="AD1434" s="533">
        <f t="shared" ref="AD1434:AD1436" si="1316">AC1434*Y1434</f>
        <v>0</v>
      </c>
    </row>
    <row r="1435" spans="1:30" ht="15.75">
      <c r="A1435" s="533" t="s">
        <v>2728</v>
      </c>
      <c r="B1435" s="533">
        <v>2</v>
      </c>
      <c r="C1435" s="533" t="s">
        <v>24</v>
      </c>
      <c r="D1435" s="572" t="s">
        <v>1413</v>
      </c>
      <c r="E1435" s="571" t="str">
        <f t="shared" si="1293"/>
        <v xml:space="preserve"> SELECTIVE STRUCTURE DEMOLITION</v>
      </c>
      <c r="F1435" s="533" t="str">
        <f t="shared" si="1296"/>
        <v>AR</v>
      </c>
      <c r="G1435" s="533" t="s">
        <v>2722</v>
      </c>
      <c r="H1435" s="533">
        <v>62</v>
      </c>
      <c r="I1435" s="533" t="str">
        <f t="shared" si="1313"/>
        <v xml:space="preserve">Architectural Demolition </v>
      </c>
      <c r="J1435" s="533" t="str">
        <f>J1434</f>
        <v>Demolish and cart away existing finish; including all related works, make good all disturbed surround to receive new finish; complete; as specified, shown on Drawings and Engineer's instructions</v>
      </c>
      <c r="K1435" s="199" t="s">
        <v>48</v>
      </c>
      <c r="L1435" s="578" t="s">
        <v>49</v>
      </c>
      <c r="M1435" s="200"/>
      <c r="N1435" s="200" t="s">
        <v>2</v>
      </c>
      <c r="O1435" s="359">
        <v>0</v>
      </c>
      <c r="P1435" s="25">
        <f t="shared" si="1314"/>
        <v>0</v>
      </c>
      <c r="Q1435" s="29"/>
      <c r="R1435" s="29"/>
      <c r="X1435" s="698" t="s">
        <v>49</v>
      </c>
      <c r="Y1435" s="698">
        <v>1</v>
      </c>
      <c r="Z1435" s="698" t="s">
        <v>2</v>
      </c>
      <c r="AA1435" s="698">
        <v>0</v>
      </c>
      <c r="AB1435" s="698">
        <v>0</v>
      </c>
      <c r="AC1435" s="731">
        <f t="shared" si="1315"/>
        <v>0</v>
      </c>
      <c r="AD1435" s="533">
        <f t="shared" si="1316"/>
        <v>0</v>
      </c>
    </row>
    <row r="1436" spans="1:30" ht="15.75">
      <c r="A1436" s="533" t="s">
        <v>2728</v>
      </c>
      <c r="B1436" s="533">
        <v>2</v>
      </c>
      <c r="C1436" s="533" t="s">
        <v>24</v>
      </c>
      <c r="D1436" s="572" t="s">
        <v>1413</v>
      </c>
      <c r="E1436" s="571" t="str">
        <f t="shared" si="1293"/>
        <v xml:space="preserve"> SELECTIVE STRUCTURE DEMOLITION</v>
      </c>
      <c r="F1436" s="533" t="str">
        <f t="shared" si="1296"/>
        <v>AR</v>
      </c>
      <c r="G1436" s="533" t="s">
        <v>2722</v>
      </c>
      <c r="H1436" s="533">
        <v>63</v>
      </c>
      <c r="I1436" s="533" t="str">
        <f t="shared" si="1313"/>
        <v xml:space="preserve">Architectural Demolition </v>
      </c>
      <c r="J1436" s="533" t="str">
        <f>J1435</f>
        <v>Demolish and cart away existing finish; including all related works, make good all disturbed surround to receive new finish; complete; as specified, shown on Drawings and Engineer's instructions</v>
      </c>
      <c r="K1436" s="199" t="s">
        <v>50</v>
      </c>
      <c r="L1436" s="578" t="s">
        <v>51</v>
      </c>
      <c r="M1436" s="200"/>
      <c r="N1436" s="200" t="s">
        <v>2</v>
      </c>
      <c r="O1436" s="359">
        <v>0</v>
      </c>
      <c r="P1436" s="25">
        <f t="shared" si="1314"/>
        <v>0</v>
      </c>
      <c r="Q1436" s="29"/>
      <c r="R1436" s="29"/>
      <c r="X1436" s="698" t="s">
        <v>51</v>
      </c>
      <c r="Y1436" s="698">
        <v>1</v>
      </c>
      <c r="Z1436" s="698" t="s">
        <v>2</v>
      </c>
      <c r="AA1436" s="698">
        <v>0</v>
      </c>
      <c r="AB1436" s="698">
        <v>0</v>
      </c>
      <c r="AC1436" s="731">
        <f t="shared" si="1315"/>
        <v>0</v>
      </c>
      <c r="AD1436" s="533">
        <f t="shared" si="1316"/>
        <v>0</v>
      </c>
    </row>
    <row r="1437" spans="1:30" ht="15.75">
      <c r="A1437" s="533" t="s">
        <v>2728</v>
      </c>
      <c r="B1437" s="533">
        <v>2</v>
      </c>
      <c r="C1437" s="533" t="s">
        <v>24</v>
      </c>
      <c r="D1437" s="572" t="s">
        <v>1413</v>
      </c>
      <c r="E1437" s="571" t="str">
        <f t="shared" si="1293"/>
        <v xml:space="preserve"> SELECTIVE STRUCTURE DEMOLITION</v>
      </c>
      <c r="F1437" s="533" t="str">
        <f t="shared" si="1296"/>
        <v>AR</v>
      </c>
      <c r="G1437" s="533" t="s">
        <v>2725</v>
      </c>
      <c r="H1437" s="533">
        <v>64</v>
      </c>
      <c r="I1437" s="533" t="str">
        <f t="shared" si="1313"/>
        <v xml:space="preserve">Architectural Demolition </v>
      </c>
      <c r="J1437" s="533" t="str">
        <f>L1437</f>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1437" s="23"/>
      <c r="L1437" s="573" t="s">
        <v>52</v>
      </c>
      <c r="M1437" s="24"/>
      <c r="N1437" s="24"/>
      <c r="O1437" s="359">
        <v>0</v>
      </c>
      <c r="P1437" s="25"/>
      <c r="Q1437" s="29"/>
      <c r="R1437" s="29"/>
      <c r="X1437" s="698" t="s">
        <v>52</v>
      </c>
      <c r="Y1437" s="698"/>
      <c r="Z1437" s="698"/>
      <c r="AA1437" s="698">
        <v>0</v>
      </c>
      <c r="AB1437" s="698"/>
    </row>
    <row r="1438" spans="1:30" ht="15.75">
      <c r="A1438" s="533" t="s">
        <v>2728</v>
      </c>
      <c r="B1438" s="533">
        <v>2</v>
      </c>
      <c r="C1438" s="533" t="s">
        <v>24</v>
      </c>
      <c r="D1438" s="572" t="s">
        <v>1413</v>
      </c>
      <c r="E1438" s="571" t="str">
        <f t="shared" si="1293"/>
        <v xml:space="preserve"> SELECTIVE STRUCTURE DEMOLITION</v>
      </c>
      <c r="F1438" s="533" t="str">
        <f t="shared" si="1296"/>
        <v>AR</v>
      </c>
      <c r="G1438" s="533" t="s">
        <v>2725</v>
      </c>
      <c r="H1438" s="533">
        <v>65</v>
      </c>
      <c r="I1438" s="533" t="str">
        <f>I1437</f>
        <v xml:space="preserve">Architectural Demolition </v>
      </c>
      <c r="J1438" s="533" t="str">
        <f>L1437</f>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1438" s="23"/>
      <c r="L1438" s="573" t="s">
        <v>53</v>
      </c>
      <c r="M1438" s="24"/>
      <c r="N1438" s="24"/>
      <c r="O1438" s="359">
        <v>0</v>
      </c>
      <c r="P1438" s="25"/>
      <c r="Q1438" s="29"/>
      <c r="R1438" s="29"/>
      <c r="X1438" s="698" t="s">
        <v>53</v>
      </c>
      <c r="Y1438" s="698"/>
      <c r="Z1438" s="698"/>
      <c r="AA1438" s="698">
        <v>0</v>
      </c>
      <c r="AB1438" s="698"/>
    </row>
    <row r="1439" spans="1:30" ht="15.75">
      <c r="A1439" s="533" t="s">
        <v>2728</v>
      </c>
      <c r="B1439" s="533">
        <v>2</v>
      </c>
      <c r="C1439" s="533" t="s">
        <v>24</v>
      </c>
      <c r="D1439" s="572" t="s">
        <v>1413</v>
      </c>
      <c r="E1439" s="571" t="str">
        <f t="shared" si="1293"/>
        <v xml:space="preserve"> SELECTIVE STRUCTURE DEMOLITION</v>
      </c>
      <c r="F1439" s="533" t="str">
        <f t="shared" si="1296"/>
        <v>AR</v>
      </c>
      <c r="G1439" s="533" t="s">
        <v>2722</v>
      </c>
      <c r="H1439" s="533">
        <v>66</v>
      </c>
      <c r="I1439" s="533" t="str">
        <f t="shared" ref="I1439:J1439" si="1317">I1437</f>
        <v xml:space="preserve">Architectural Demolition </v>
      </c>
      <c r="J1439" s="533" t="str">
        <f t="shared" si="1317"/>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1439" s="199" t="s">
        <v>13</v>
      </c>
      <c r="L1439" s="579" t="s">
        <v>54</v>
      </c>
      <c r="M1439" s="201">
        <v>3</v>
      </c>
      <c r="N1439" s="200" t="s">
        <v>39</v>
      </c>
      <c r="O1439" s="540">
        <v>0</v>
      </c>
      <c r="P1439" s="25">
        <f t="shared" ref="P1439:P1443" si="1318">O1439*M1439</f>
        <v>0</v>
      </c>
      <c r="Q1439" s="29" t="s">
        <v>55</v>
      </c>
      <c r="R1439" s="29"/>
      <c r="X1439" s="698" t="s">
        <v>54</v>
      </c>
      <c r="Y1439" s="698">
        <v>3</v>
      </c>
      <c r="Z1439" s="698" t="s">
        <v>39</v>
      </c>
      <c r="AA1439" s="698">
        <v>0</v>
      </c>
      <c r="AB1439" s="698">
        <v>0</v>
      </c>
      <c r="AC1439" s="731">
        <f t="shared" ref="AC1439:AC1443" si="1319">AA1439*0.97</f>
        <v>0</v>
      </c>
      <c r="AD1439" s="533">
        <f t="shared" ref="AD1439:AD1443" si="1320">AC1439*Y1439</f>
        <v>0</v>
      </c>
    </row>
    <row r="1440" spans="1:30" ht="15.75">
      <c r="A1440" s="533" t="s">
        <v>2728</v>
      </c>
      <c r="B1440" s="533">
        <v>2</v>
      </c>
      <c r="C1440" s="533" t="s">
        <v>24</v>
      </c>
      <c r="D1440" s="572" t="s">
        <v>1413</v>
      </c>
      <c r="E1440" s="571" t="str">
        <f t="shared" si="1293"/>
        <v xml:space="preserve"> SELECTIVE STRUCTURE DEMOLITION</v>
      </c>
      <c r="F1440" s="533" t="str">
        <f t="shared" si="1296"/>
        <v>AR</v>
      </c>
      <c r="G1440" s="533" t="s">
        <v>2722</v>
      </c>
      <c r="H1440" s="533">
        <v>67</v>
      </c>
      <c r="I1440" s="533" t="str">
        <f t="shared" ref="I1440:J1440" si="1321">I1438</f>
        <v xml:space="preserve">Architectural Demolition </v>
      </c>
      <c r="J1440" s="533" t="str">
        <f t="shared" si="1321"/>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1440" s="199" t="s">
        <v>15</v>
      </c>
      <c r="L1440" s="579" t="s">
        <v>56</v>
      </c>
      <c r="M1440" s="201">
        <v>10</v>
      </c>
      <c r="N1440" s="200" t="s">
        <v>39</v>
      </c>
      <c r="O1440" s="359">
        <v>0</v>
      </c>
      <c r="P1440" s="25">
        <f t="shared" si="1318"/>
        <v>0</v>
      </c>
      <c r="Q1440" s="29" t="s">
        <v>57</v>
      </c>
      <c r="R1440" s="29"/>
      <c r="X1440" s="698" t="s">
        <v>56</v>
      </c>
      <c r="Y1440" s="698">
        <v>10</v>
      </c>
      <c r="Z1440" s="698" t="s">
        <v>39</v>
      </c>
      <c r="AA1440" s="698">
        <v>0</v>
      </c>
      <c r="AB1440" s="698">
        <v>0</v>
      </c>
      <c r="AC1440" s="731">
        <f t="shared" si="1319"/>
        <v>0</v>
      </c>
      <c r="AD1440" s="533">
        <f t="shared" si="1320"/>
        <v>0</v>
      </c>
    </row>
    <row r="1441" spans="1:30" ht="16.5" thickBot="1">
      <c r="A1441" s="533" t="s">
        <v>2728</v>
      </c>
      <c r="B1441" s="533">
        <v>2</v>
      </c>
      <c r="C1441" s="533" t="s">
        <v>24</v>
      </c>
      <c r="D1441" s="572" t="s">
        <v>1413</v>
      </c>
      <c r="E1441" s="571" t="str">
        <f t="shared" si="1293"/>
        <v xml:space="preserve"> SELECTIVE STRUCTURE DEMOLITION</v>
      </c>
      <c r="F1441" s="533" t="str">
        <f t="shared" si="1296"/>
        <v>AR</v>
      </c>
      <c r="G1441" s="533" t="s">
        <v>2722</v>
      </c>
      <c r="H1441" s="533">
        <v>68</v>
      </c>
      <c r="I1441" s="533" t="str">
        <f t="shared" ref="I1441:J1441" si="1322">I1439</f>
        <v xml:space="preserve">Architectural Demolition </v>
      </c>
      <c r="J1441" s="533" t="str">
        <f t="shared" si="1322"/>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1441" s="202" t="s">
        <v>17</v>
      </c>
      <c r="L1441" s="579" t="s">
        <v>58</v>
      </c>
      <c r="M1441" s="201">
        <v>5</v>
      </c>
      <c r="N1441" s="201" t="s">
        <v>39</v>
      </c>
      <c r="O1441" s="541">
        <v>0</v>
      </c>
      <c r="P1441" s="25">
        <f t="shared" si="1318"/>
        <v>0</v>
      </c>
      <c r="Q1441" s="580" t="s">
        <v>59</v>
      </c>
      <c r="R1441" s="580"/>
      <c r="X1441" s="698" t="s">
        <v>58</v>
      </c>
      <c r="Y1441" s="698">
        <v>5</v>
      </c>
      <c r="Z1441" s="698" t="s">
        <v>39</v>
      </c>
      <c r="AA1441" s="698">
        <v>0</v>
      </c>
      <c r="AB1441" s="698">
        <v>0</v>
      </c>
      <c r="AC1441" s="731">
        <f t="shared" si="1319"/>
        <v>0</v>
      </c>
      <c r="AD1441" s="533">
        <f t="shared" si="1320"/>
        <v>0</v>
      </c>
    </row>
    <row r="1442" spans="1:30" ht="16.5" thickBot="1">
      <c r="A1442" s="533" t="s">
        <v>2728</v>
      </c>
      <c r="B1442" s="533">
        <v>2</v>
      </c>
      <c r="C1442" s="533" t="s">
        <v>24</v>
      </c>
      <c r="D1442" s="572" t="s">
        <v>1413</v>
      </c>
      <c r="E1442" s="571" t="str">
        <f t="shared" si="1293"/>
        <v xml:space="preserve"> SELECTIVE STRUCTURE DEMOLITION</v>
      </c>
      <c r="F1442" s="533" t="str">
        <f t="shared" si="1296"/>
        <v>AR</v>
      </c>
      <c r="G1442" s="533" t="s">
        <v>2722</v>
      </c>
      <c r="H1442" s="533">
        <v>69</v>
      </c>
      <c r="I1442" s="533" t="str">
        <f t="shared" ref="I1442:J1442" si="1323">I1440</f>
        <v xml:space="preserve">Architectural Demolition </v>
      </c>
      <c r="J1442" s="533" t="str">
        <f t="shared" si="1323"/>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1442" s="23" t="s">
        <v>13</v>
      </c>
      <c r="L1442" s="130" t="s">
        <v>60</v>
      </c>
      <c r="M1442" s="198">
        <v>1</v>
      </c>
      <c r="N1442" s="24" t="s">
        <v>39</v>
      </c>
      <c r="O1442" s="359">
        <v>53</v>
      </c>
      <c r="P1442" s="25">
        <f t="shared" si="1318"/>
        <v>53</v>
      </c>
      <c r="Q1442" s="29" t="s">
        <v>61</v>
      </c>
      <c r="R1442" s="29"/>
      <c r="X1442" s="698" t="s">
        <v>60</v>
      </c>
      <c r="Y1442" s="698">
        <v>1</v>
      </c>
      <c r="Z1442" s="698" t="s">
        <v>39</v>
      </c>
      <c r="AA1442" s="698">
        <v>53</v>
      </c>
      <c r="AB1442" s="698">
        <v>53</v>
      </c>
      <c r="AC1442" s="731">
        <f t="shared" si="1319"/>
        <v>51.41</v>
      </c>
      <c r="AD1442" s="533">
        <f t="shared" si="1320"/>
        <v>51.41</v>
      </c>
    </row>
    <row r="1443" spans="1:30" ht="15.75">
      <c r="A1443" s="533" t="s">
        <v>2728</v>
      </c>
      <c r="B1443" s="533">
        <v>2</v>
      </c>
      <c r="C1443" s="533" t="s">
        <v>24</v>
      </c>
      <c r="D1443" s="572" t="s">
        <v>1413</v>
      </c>
      <c r="E1443" s="571" t="str">
        <f t="shared" si="1293"/>
        <v xml:space="preserve"> SELECTIVE STRUCTURE DEMOLITION</v>
      </c>
      <c r="F1443" s="533" t="str">
        <f t="shared" si="1296"/>
        <v>AR</v>
      </c>
      <c r="G1443" s="533" t="s">
        <v>2722</v>
      </c>
      <c r="H1443" s="533">
        <v>70</v>
      </c>
      <c r="I1443" s="533" t="str">
        <f t="shared" ref="I1443:J1443" si="1324">I1441</f>
        <v xml:space="preserve">Architectural Demolition </v>
      </c>
      <c r="J1443" s="533" t="str">
        <f t="shared" si="1324"/>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1443" s="199" t="s">
        <v>20</v>
      </c>
      <c r="L1443" s="578" t="s">
        <v>62</v>
      </c>
      <c r="M1443" s="200">
        <v>1</v>
      </c>
      <c r="N1443" s="200" t="s">
        <v>39</v>
      </c>
      <c r="O1443" s="359"/>
      <c r="P1443" s="25">
        <f t="shared" si="1318"/>
        <v>0</v>
      </c>
      <c r="Q1443" s="29" t="s">
        <v>63</v>
      </c>
      <c r="R1443" s="29"/>
      <c r="X1443" s="698" t="s">
        <v>62</v>
      </c>
      <c r="Y1443" s="698">
        <v>1</v>
      </c>
      <c r="Z1443" s="698" t="s">
        <v>39</v>
      </c>
      <c r="AA1443" s="698"/>
      <c r="AB1443" s="698"/>
      <c r="AC1443" s="731">
        <f t="shared" si="1319"/>
        <v>0</v>
      </c>
      <c r="AD1443" s="533">
        <f t="shared" si="1320"/>
        <v>0</v>
      </c>
    </row>
    <row r="1444" spans="1:30" ht="15.75">
      <c r="A1444" s="533" t="s">
        <v>2728</v>
      </c>
      <c r="B1444" s="533">
        <v>2</v>
      </c>
      <c r="C1444" s="533" t="s">
        <v>24</v>
      </c>
      <c r="D1444" s="572" t="s">
        <v>1413</v>
      </c>
      <c r="E1444" s="571" t="str">
        <f t="shared" si="1293"/>
        <v xml:space="preserve"> SELECTIVE STRUCTURE DEMOLITION</v>
      </c>
      <c r="F1444" s="533" t="str">
        <f t="shared" si="1296"/>
        <v>AR</v>
      </c>
      <c r="G1444" s="533" t="s">
        <v>2725</v>
      </c>
      <c r="H1444" s="533">
        <v>71</v>
      </c>
      <c r="I1444" s="533" t="str">
        <f t="shared" ref="I1444:J1444" si="1325">I1442</f>
        <v xml:space="preserve">Architectural Demolition </v>
      </c>
      <c r="J1444" s="533" t="str">
        <f t="shared" si="1325"/>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1444" s="31" t="s">
        <v>1192</v>
      </c>
      <c r="L1444" s="32"/>
      <c r="M1444" s="33"/>
      <c r="N1444" s="33"/>
      <c r="O1444" s="359"/>
      <c r="P1444" s="34"/>
      <c r="Q1444" s="29"/>
      <c r="R1444" s="29"/>
      <c r="X1444" s="698"/>
      <c r="Y1444" s="698"/>
      <c r="Z1444" s="698"/>
      <c r="AA1444" s="698"/>
      <c r="AB1444" s="698"/>
    </row>
    <row r="1445" spans="1:30" ht="15.75">
      <c r="A1445" s="533" t="s">
        <v>2728</v>
      </c>
      <c r="B1445" s="533">
        <v>2</v>
      </c>
      <c r="C1445" s="533" t="s">
        <v>24</v>
      </c>
      <c r="D1445" s="35" t="s">
        <v>22</v>
      </c>
      <c r="E1445" s="35" t="s">
        <v>22</v>
      </c>
      <c r="G1445" s="533" t="s">
        <v>2724</v>
      </c>
      <c r="H1445" s="533">
        <v>72</v>
      </c>
      <c r="I1445" s="533" t="str">
        <f t="shared" ref="I1445:J1445" si="1326">I1443</f>
        <v xml:space="preserve">Architectural Demolition </v>
      </c>
      <c r="J1445" s="533" t="str">
        <f t="shared" si="1326"/>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1445" s="35" t="s">
        <v>22</v>
      </c>
      <c r="L1445" s="32"/>
      <c r="M1445" s="33"/>
      <c r="N1445" s="33"/>
      <c r="O1445" s="359" t="s">
        <v>8</v>
      </c>
      <c r="P1445" s="25">
        <v>0</v>
      </c>
      <c r="Q1445" s="29"/>
      <c r="R1445" s="29"/>
      <c r="X1445" s="698"/>
      <c r="Y1445" s="698"/>
      <c r="Z1445" s="698"/>
      <c r="AA1445" s="698" t="s">
        <v>8</v>
      </c>
      <c r="AB1445" s="698">
        <v>2669</v>
      </c>
    </row>
    <row r="1446" spans="1:30" ht="15.75">
      <c r="A1446" s="533" t="s">
        <v>2728</v>
      </c>
      <c r="B1446" s="533">
        <v>3</v>
      </c>
      <c r="C1446" s="533" t="s">
        <v>65</v>
      </c>
      <c r="D1446" s="572" t="s">
        <v>1426</v>
      </c>
      <c r="E1446" s="571" t="s">
        <v>1314</v>
      </c>
      <c r="F1446" s="533" t="str">
        <f t="shared" ref="F1446:F1476" si="1327">VLOOKUP(D1446,trade,3,FALSE)</f>
        <v>ST</v>
      </c>
      <c r="G1446" s="533" t="s">
        <v>2725</v>
      </c>
      <c r="H1446" s="533">
        <v>73</v>
      </c>
      <c r="I1446" s="533" t="str">
        <f t="shared" ref="I1446:J1446" si="1328">I1444</f>
        <v xml:space="preserve">Architectural Demolition </v>
      </c>
      <c r="J1446" s="533" t="str">
        <f t="shared" si="1328"/>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1446" s="36"/>
      <c r="L1446" s="37"/>
      <c r="M1446" s="38" t="s">
        <v>64</v>
      </c>
      <c r="N1446" s="39"/>
      <c r="O1446" s="542"/>
      <c r="P1446" s="41"/>
      <c r="X1446" s="698"/>
      <c r="Y1446" s="698" t="s">
        <v>64</v>
      </c>
      <c r="Z1446" s="698"/>
      <c r="AA1446" s="698"/>
      <c r="AB1446" s="698"/>
    </row>
    <row r="1447" spans="1:30" ht="15.75">
      <c r="A1447" s="533" t="s">
        <v>2728</v>
      </c>
      <c r="B1447" s="533">
        <v>3</v>
      </c>
      <c r="C1447" s="533" t="s">
        <v>65</v>
      </c>
      <c r="D1447" s="572" t="s">
        <v>1426</v>
      </c>
      <c r="E1447" s="571" t="s">
        <v>1314</v>
      </c>
      <c r="F1447" s="533" t="str">
        <f t="shared" si="1327"/>
        <v>ST</v>
      </c>
      <c r="G1447" s="533" t="s">
        <v>2725</v>
      </c>
      <c r="H1447" s="533">
        <v>74</v>
      </c>
      <c r="I1447" s="533" t="str">
        <f t="shared" ref="I1447:J1447" si="1329">I1445</f>
        <v xml:space="preserve">Architectural Demolition </v>
      </c>
      <c r="J1447" s="533" t="str">
        <f t="shared" si="1329"/>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1447" s="36"/>
      <c r="L1447" s="37"/>
      <c r="M1447" s="38" t="s">
        <v>65</v>
      </c>
      <c r="N1447" s="39"/>
      <c r="O1447" s="542"/>
      <c r="P1447" s="41"/>
      <c r="X1447" s="698"/>
      <c r="Y1447" s="698" t="s">
        <v>65</v>
      </c>
      <c r="Z1447" s="698"/>
      <c r="AA1447" s="698"/>
      <c r="AB1447" s="698"/>
    </row>
    <row r="1448" spans="1:30" ht="15.75">
      <c r="A1448" s="533" t="s">
        <v>2728</v>
      </c>
      <c r="B1448" s="533">
        <v>3</v>
      </c>
      <c r="C1448" s="533" t="s">
        <v>65</v>
      </c>
      <c r="D1448" s="572" t="s">
        <v>1413</v>
      </c>
      <c r="E1448" s="571" t="str">
        <f t="shared" si="1293"/>
        <v xml:space="preserve"> CAST - IN PLACE CONCRETE  </v>
      </c>
      <c r="F1448" s="533" t="str">
        <f t="shared" si="1327"/>
        <v>AR</v>
      </c>
      <c r="G1448" s="533" t="s">
        <v>2725</v>
      </c>
      <c r="H1448" s="533">
        <v>75</v>
      </c>
      <c r="I1448" s="533" t="str">
        <f t="shared" ref="I1448:J1448" si="1330">I1446</f>
        <v xml:space="preserve">Architectural Demolition </v>
      </c>
      <c r="J1448" s="533" t="str">
        <f t="shared" si="1330"/>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1448" s="42" t="s">
        <v>2</v>
      </c>
      <c r="L1448" s="43" t="s">
        <v>25</v>
      </c>
      <c r="M1448" s="38" t="s">
        <v>4</v>
      </c>
      <c r="N1448" s="44" t="s">
        <v>5</v>
      </c>
      <c r="O1448" s="543" t="s">
        <v>6</v>
      </c>
      <c r="P1448" s="45" t="s">
        <v>7</v>
      </c>
      <c r="X1448" s="698" t="s">
        <v>25</v>
      </c>
      <c r="Y1448" s="698" t="s">
        <v>4</v>
      </c>
      <c r="Z1448" s="698" t="s">
        <v>5</v>
      </c>
      <c r="AA1448" s="698" t="s">
        <v>6</v>
      </c>
      <c r="AB1448" s="698" t="s">
        <v>7</v>
      </c>
    </row>
    <row r="1449" spans="1:30" ht="15.75">
      <c r="A1449" s="533" t="s">
        <v>2728</v>
      </c>
      <c r="B1449" s="533">
        <v>3</v>
      </c>
      <c r="C1449" s="533" t="s">
        <v>65</v>
      </c>
      <c r="D1449" s="572" t="s">
        <v>1413</v>
      </c>
      <c r="E1449" s="571" t="str">
        <f t="shared" si="1293"/>
        <v xml:space="preserve"> CAST - IN PLACE CONCRETE  </v>
      </c>
      <c r="F1449" s="533" t="str">
        <f t="shared" si="1327"/>
        <v>AR</v>
      </c>
      <c r="G1449" s="533" t="s">
        <v>2725</v>
      </c>
      <c r="H1449" s="533">
        <v>76</v>
      </c>
      <c r="I1449" s="533" t="str">
        <f t="shared" ref="I1449:J1449" si="1331">I1447</f>
        <v xml:space="preserve">Architectural Demolition </v>
      </c>
      <c r="J1449" s="533" t="str">
        <f t="shared" si="1331"/>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1449" s="36"/>
      <c r="L1449" s="37"/>
      <c r="M1449" s="46"/>
      <c r="N1449" s="47"/>
      <c r="O1449" s="542"/>
      <c r="P1449" s="48" t="s">
        <v>8</v>
      </c>
      <c r="X1449" s="698"/>
      <c r="Y1449" s="698"/>
      <c r="Z1449" s="698"/>
      <c r="AA1449" s="698"/>
      <c r="AB1449" s="698" t="s">
        <v>8</v>
      </c>
    </row>
    <row r="1450" spans="1:30" ht="15.75">
      <c r="A1450" s="533" t="s">
        <v>2728</v>
      </c>
      <c r="B1450" s="533">
        <v>3</v>
      </c>
      <c r="C1450" s="533" t="s">
        <v>65</v>
      </c>
      <c r="D1450" s="572" t="s">
        <v>1426</v>
      </c>
      <c r="E1450" s="571" t="s">
        <v>1314</v>
      </c>
      <c r="F1450" s="533" t="str">
        <f t="shared" si="1327"/>
        <v>ST</v>
      </c>
      <c r="G1450" s="533" t="s">
        <v>2725</v>
      </c>
      <c r="H1450" s="533">
        <v>77</v>
      </c>
      <c r="I1450" s="533" t="str">
        <f t="shared" ref="I1450:J1450" si="1332">I1448</f>
        <v xml:space="preserve">Architectural Demolition </v>
      </c>
      <c r="J1450" s="533" t="str">
        <f t="shared" si="1332"/>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1450" s="37"/>
      <c r="L1450" s="581" t="s">
        <v>66</v>
      </c>
      <c r="M1450" s="582"/>
      <c r="N1450" s="583"/>
      <c r="O1450" s="542"/>
      <c r="P1450" s="39"/>
      <c r="X1450" s="698" t="s">
        <v>66</v>
      </c>
      <c r="Y1450" s="698"/>
      <c r="Z1450" s="698"/>
      <c r="AA1450" s="698"/>
      <c r="AB1450" s="698"/>
    </row>
    <row r="1451" spans="1:30" ht="15.75">
      <c r="A1451" s="533" t="s">
        <v>2728</v>
      </c>
      <c r="B1451" s="533">
        <v>3</v>
      </c>
      <c r="C1451" s="533" t="s">
        <v>65</v>
      </c>
      <c r="D1451" s="572" t="s">
        <v>1426</v>
      </c>
      <c r="E1451" s="571" t="str">
        <f t="shared" ref="E1451:E1476" si="1333">E1450</f>
        <v xml:space="preserve"> CAST - IN PLACE CONCRETE  </v>
      </c>
      <c r="F1451" s="533" t="str">
        <f t="shared" si="1327"/>
        <v>ST</v>
      </c>
      <c r="G1451" s="533" t="s">
        <v>2725</v>
      </c>
      <c r="H1451" s="533">
        <v>78</v>
      </c>
      <c r="I1451" s="533" t="str">
        <f>L1451</f>
        <v>Concrete; Compressive strength on cylinder 110 kg/cm2; Ordinary Portland cement (Type I ); plain</v>
      </c>
      <c r="J1451" s="533" t="str">
        <f>L1451</f>
        <v>Concrete; Compressive strength on cylinder 110 kg/cm2; Ordinary Portland cement (Type I ); plain</v>
      </c>
      <c r="K1451" s="209"/>
      <c r="L1451" s="587" t="s">
        <v>67</v>
      </c>
      <c r="M1451" s="281"/>
      <c r="N1451" s="282"/>
      <c r="O1451" s="542"/>
      <c r="P1451" s="39"/>
      <c r="X1451" s="698" t="s">
        <v>67</v>
      </c>
      <c r="Y1451" s="698"/>
      <c r="Z1451" s="698"/>
      <c r="AA1451" s="698"/>
      <c r="AB1451" s="698"/>
    </row>
    <row r="1452" spans="1:30" ht="15.75">
      <c r="A1452" s="533" t="s">
        <v>2728</v>
      </c>
      <c r="B1452" s="533">
        <v>3</v>
      </c>
      <c r="C1452" s="533" t="s">
        <v>65</v>
      </c>
      <c r="D1452" s="572" t="s">
        <v>1426</v>
      </c>
      <c r="E1452" s="571" t="str">
        <f t="shared" si="1333"/>
        <v xml:space="preserve"> CAST - IN PLACE CONCRETE  </v>
      </c>
      <c r="F1452" s="533" t="str">
        <f t="shared" si="1327"/>
        <v>ST</v>
      </c>
      <c r="G1452" s="533" t="s">
        <v>2722</v>
      </c>
      <c r="H1452" s="533">
        <v>79</v>
      </c>
      <c r="I1452" s="533" t="str">
        <f t="shared" ref="I1452:J1452" si="1334">I1450</f>
        <v xml:space="preserve">Architectural Demolition </v>
      </c>
      <c r="J1452" s="533" t="str">
        <f t="shared" si="1334"/>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1452" s="209" t="s">
        <v>13</v>
      </c>
      <c r="L1452" s="589" t="s">
        <v>68</v>
      </c>
      <c r="M1452" s="281">
        <v>38</v>
      </c>
      <c r="N1452" s="282" t="s">
        <v>69</v>
      </c>
      <c r="O1452" s="542">
        <v>0</v>
      </c>
      <c r="P1452" s="25">
        <f t="shared" ref="P1452:P1454" si="1335">O1452*M1452</f>
        <v>0</v>
      </c>
      <c r="X1452" s="698" t="s">
        <v>68</v>
      </c>
      <c r="Y1452" s="698">
        <v>38</v>
      </c>
      <c r="Z1452" s="698" t="s">
        <v>69</v>
      </c>
      <c r="AA1452" s="698">
        <v>0</v>
      </c>
      <c r="AB1452" s="698">
        <v>0</v>
      </c>
      <c r="AC1452" s="731">
        <f t="shared" ref="AC1452:AC1454" si="1336">AA1452*0.97</f>
        <v>0</v>
      </c>
      <c r="AD1452" s="533">
        <f t="shared" ref="AD1452:AD1454" si="1337">AC1452*Y1452</f>
        <v>0</v>
      </c>
    </row>
    <row r="1453" spans="1:30" ht="15.75">
      <c r="A1453" s="533" t="s">
        <v>2728</v>
      </c>
      <c r="B1453" s="533">
        <v>3</v>
      </c>
      <c r="C1453" s="533" t="s">
        <v>65</v>
      </c>
      <c r="D1453" s="572" t="s">
        <v>1426</v>
      </c>
      <c r="E1453" s="571" t="str">
        <f t="shared" si="1333"/>
        <v xml:space="preserve"> CAST - IN PLACE CONCRETE  </v>
      </c>
      <c r="F1453" s="533" t="str">
        <f t="shared" si="1327"/>
        <v>ST</v>
      </c>
      <c r="G1453" s="533" t="s">
        <v>2722</v>
      </c>
      <c r="H1453" s="533">
        <v>80</v>
      </c>
      <c r="I1453" s="533" t="str">
        <f t="shared" ref="I1453:J1453" si="1338">I1451</f>
        <v>Concrete; Compressive strength on cylinder 110 kg/cm2; Ordinary Portland cement (Type I ); plain</v>
      </c>
      <c r="J1453" s="533" t="str">
        <f t="shared" si="1338"/>
        <v>Concrete; Compressive strength on cylinder 110 kg/cm2; Ordinary Portland cement (Type I ); plain</v>
      </c>
      <c r="K1453" s="209" t="s">
        <v>15</v>
      </c>
      <c r="L1453" s="589" t="s">
        <v>70</v>
      </c>
      <c r="M1453" s="281">
        <v>6</v>
      </c>
      <c r="N1453" s="282" t="s">
        <v>69</v>
      </c>
      <c r="O1453" s="542">
        <v>0</v>
      </c>
      <c r="P1453" s="25">
        <f t="shared" si="1335"/>
        <v>0</v>
      </c>
      <c r="X1453" s="698" t="s">
        <v>70</v>
      </c>
      <c r="Y1453" s="698">
        <v>6</v>
      </c>
      <c r="Z1453" s="698" t="s">
        <v>69</v>
      </c>
      <c r="AA1453" s="698">
        <v>0</v>
      </c>
      <c r="AB1453" s="698">
        <v>0</v>
      </c>
      <c r="AC1453" s="731">
        <f t="shared" si="1336"/>
        <v>0</v>
      </c>
      <c r="AD1453" s="533">
        <f t="shared" si="1337"/>
        <v>0</v>
      </c>
    </row>
    <row r="1454" spans="1:30" ht="16.5" thickBot="1">
      <c r="A1454" s="533" t="s">
        <v>2728</v>
      </c>
      <c r="B1454" s="533">
        <v>3</v>
      </c>
      <c r="C1454" s="533" t="s">
        <v>65</v>
      </c>
      <c r="D1454" s="572" t="s">
        <v>1426</v>
      </c>
      <c r="E1454" s="571" t="str">
        <f t="shared" si="1333"/>
        <v xml:space="preserve"> CAST - IN PLACE CONCRETE  </v>
      </c>
      <c r="F1454" s="533" t="str">
        <f t="shared" si="1327"/>
        <v>ST</v>
      </c>
      <c r="G1454" s="533" t="s">
        <v>2722</v>
      </c>
      <c r="H1454" s="533">
        <v>81</v>
      </c>
      <c r="I1454" s="533" t="str">
        <f t="shared" ref="I1454:J1454" si="1339">I1452</f>
        <v xml:space="preserve">Architectural Demolition </v>
      </c>
      <c r="J1454" s="533" t="str">
        <f t="shared" si="1339"/>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1454" s="209" t="s">
        <v>17</v>
      </c>
      <c r="L1454" s="589" t="s">
        <v>71</v>
      </c>
      <c r="M1454" s="283">
        <v>5</v>
      </c>
      <c r="N1454" s="282" t="s">
        <v>69</v>
      </c>
      <c r="O1454" s="542">
        <v>0</v>
      </c>
      <c r="P1454" s="25">
        <f t="shared" si="1335"/>
        <v>0</v>
      </c>
      <c r="X1454" s="698" t="s">
        <v>71</v>
      </c>
      <c r="Y1454" s="698">
        <v>5</v>
      </c>
      <c r="Z1454" s="698" t="s">
        <v>69</v>
      </c>
      <c r="AA1454" s="698">
        <v>0</v>
      </c>
      <c r="AB1454" s="698">
        <v>0</v>
      </c>
      <c r="AC1454" s="731">
        <f t="shared" si="1336"/>
        <v>0</v>
      </c>
      <c r="AD1454" s="533">
        <f t="shared" si="1337"/>
        <v>0</v>
      </c>
    </row>
    <row r="1455" spans="1:30" ht="16.5" thickBot="1">
      <c r="A1455" s="533" t="s">
        <v>2728</v>
      </c>
      <c r="B1455" s="533">
        <v>3</v>
      </c>
      <c r="C1455" s="533" t="s">
        <v>65</v>
      </c>
      <c r="D1455" s="572" t="s">
        <v>1426</v>
      </c>
      <c r="E1455" s="571" t="str">
        <f t="shared" si="1333"/>
        <v xml:space="preserve"> CAST - IN PLACE CONCRETE  </v>
      </c>
      <c r="F1455" s="533" t="str">
        <f t="shared" si="1327"/>
        <v>ST</v>
      </c>
      <c r="G1455" s="533" t="s">
        <v>2725</v>
      </c>
      <c r="H1455" s="533">
        <v>82</v>
      </c>
      <c r="I1455" s="533" t="str">
        <f>L1455</f>
        <v xml:space="preserve">Concrete; Compression strength on cylinder 300 kg/cm2; Ordinary Portland cement Type I;  including basic and plain finish formwork reinforced </v>
      </c>
      <c r="J1455" s="533" t="str">
        <f>L1455</f>
        <v xml:space="preserve">Concrete; Compression strength on cylinder 300 kg/cm2; Ordinary Portland cement Type I;  including basic and plain finish formwork reinforced </v>
      </c>
      <c r="K1455" s="37"/>
      <c r="L1455" s="591" t="s">
        <v>72</v>
      </c>
      <c r="M1455" s="50"/>
      <c r="N1455" s="51"/>
      <c r="O1455" s="542">
        <v>0</v>
      </c>
      <c r="P1455" s="39"/>
      <c r="X1455" s="698" t="s">
        <v>72</v>
      </c>
      <c r="Y1455" s="698"/>
      <c r="Z1455" s="698"/>
      <c r="AA1455" s="698">
        <v>0</v>
      </c>
      <c r="AB1455" s="698"/>
    </row>
    <row r="1456" spans="1:30" ht="15.75">
      <c r="A1456" s="533" t="s">
        <v>2728</v>
      </c>
      <c r="B1456" s="533">
        <v>3</v>
      </c>
      <c r="C1456" s="533" t="s">
        <v>65</v>
      </c>
      <c r="D1456" s="572" t="s">
        <v>1426</v>
      </c>
      <c r="E1456" s="571" t="str">
        <f t="shared" si="1333"/>
        <v xml:space="preserve"> CAST - IN PLACE CONCRETE  </v>
      </c>
      <c r="F1456" s="533" t="str">
        <f t="shared" si="1327"/>
        <v>ST</v>
      </c>
      <c r="G1456" s="533" t="s">
        <v>2722</v>
      </c>
      <c r="H1456" s="533">
        <v>83</v>
      </c>
      <c r="I1456" s="533" t="str">
        <f t="shared" ref="I1456:J1456" si="1340">I1454</f>
        <v xml:space="preserve">Architectural Demolition </v>
      </c>
      <c r="J1456" s="533" t="str">
        <f t="shared" si="1340"/>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1456" s="209" t="s">
        <v>19</v>
      </c>
      <c r="L1456" s="592" t="s">
        <v>1118</v>
      </c>
      <c r="M1456" s="281">
        <v>80</v>
      </c>
      <c r="N1456" s="282" t="s">
        <v>69</v>
      </c>
      <c r="O1456" s="542">
        <v>0</v>
      </c>
      <c r="P1456" s="25">
        <f t="shared" ref="P1456:P1465" si="1341">O1456*M1456</f>
        <v>0</v>
      </c>
      <c r="X1456" s="698" t="s">
        <v>1118</v>
      </c>
      <c r="Y1456" s="698">
        <v>80</v>
      </c>
      <c r="Z1456" s="698" t="s">
        <v>69</v>
      </c>
      <c r="AA1456" s="698">
        <v>0</v>
      </c>
      <c r="AB1456" s="698">
        <v>0</v>
      </c>
      <c r="AC1456" s="731">
        <f t="shared" ref="AC1456:AC1465" si="1342">AA1456*0.97</f>
        <v>0</v>
      </c>
      <c r="AD1456" s="533">
        <f t="shared" ref="AD1456:AD1465" si="1343">AC1456*Y1456</f>
        <v>0</v>
      </c>
    </row>
    <row r="1457" spans="1:30" ht="15.75">
      <c r="A1457" s="533" t="s">
        <v>2728</v>
      </c>
      <c r="B1457" s="533">
        <v>3</v>
      </c>
      <c r="C1457" s="533" t="s">
        <v>65</v>
      </c>
      <c r="D1457" s="572" t="s">
        <v>1426</v>
      </c>
      <c r="E1457" s="571" t="str">
        <f t="shared" si="1333"/>
        <v xml:space="preserve"> CAST - IN PLACE CONCRETE  </v>
      </c>
      <c r="F1457" s="533" t="str">
        <f t="shared" si="1327"/>
        <v>ST</v>
      </c>
      <c r="G1457" s="533" t="s">
        <v>2722</v>
      </c>
      <c r="H1457" s="533">
        <v>84</v>
      </c>
      <c r="I1457" s="533" t="str">
        <f t="shared" ref="I1457:J1457" si="1344">I1455</f>
        <v xml:space="preserve">Concrete; Compression strength on cylinder 300 kg/cm2; Ordinary Portland cement Type I;  including basic and plain finish formwork reinforced </v>
      </c>
      <c r="J1457" s="533" t="str">
        <f t="shared" si="1344"/>
        <v xml:space="preserve">Concrete; Compression strength on cylinder 300 kg/cm2; Ordinary Portland cement Type I;  including basic and plain finish formwork reinforced </v>
      </c>
      <c r="K1457" s="209" t="s">
        <v>20</v>
      </c>
      <c r="L1457" s="589" t="s">
        <v>73</v>
      </c>
      <c r="M1457" s="281">
        <v>30</v>
      </c>
      <c r="N1457" s="282" t="s">
        <v>69</v>
      </c>
      <c r="O1457" s="542">
        <v>0</v>
      </c>
      <c r="P1457" s="25">
        <f t="shared" si="1341"/>
        <v>0</v>
      </c>
      <c r="X1457" s="698" t="s">
        <v>73</v>
      </c>
      <c r="Y1457" s="698">
        <v>30</v>
      </c>
      <c r="Z1457" s="698" t="s">
        <v>69</v>
      </c>
      <c r="AA1457" s="698">
        <v>0</v>
      </c>
      <c r="AB1457" s="698">
        <v>0</v>
      </c>
      <c r="AC1457" s="731">
        <f t="shared" si="1342"/>
        <v>0</v>
      </c>
      <c r="AD1457" s="533">
        <f t="shared" si="1343"/>
        <v>0</v>
      </c>
    </row>
    <row r="1458" spans="1:30" ht="15.75">
      <c r="A1458" s="533" t="s">
        <v>2728</v>
      </c>
      <c r="B1458" s="533">
        <v>3</v>
      </c>
      <c r="C1458" s="533" t="s">
        <v>65</v>
      </c>
      <c r="D1458" s="572" t="s">
        <v>1426</v>
      </c>
      <c r="E1458" s="571" t="str">
        <f t="shared" si="1333"/>
        <v xml:space="preserve"> CAST - IN PLACE CONCRETE  </v>
      </c>
      <c r="F1458" s="533" t="str">
        <f t="shared" si="1327"/>
        <v>ST</v>
      </c>
      <c r="G1458" s="533" t="s">
        <v>2722</v>
      </c>
      <c r="H1458" s="533">
        <v>85</v>
      </c>
      <c r="I1458" s="533" t="str">
        <f t="shared" ref="I1458:J1458" si="1345">I1456</f>
        <v xml:space="preserve">Architectural Demolition </v>
      </c>
      <c r="J1458" s="533" t="str">
        <f t="shared" si="1345"/>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1458" s="209" t="s">
        <v>21</v>
      </c>
      <c r="L1458" s="209" t="s">
        <v>74</v>
      </c>
      <c r="M1458" s="281">
        <v>1</v>
      </c>
      <c r="N1458" s="282" t="s">
        <v>69</v>
      </c>
      <c r="O1458" s="542">
        <v>0</v>
      </c>
      <c r="P1458" s="25">
        <f t="shared" si="1341"/>
        <v>0</v>
      </c>
      <c r="X1458" s="698" t="s">
        <v>74</v>
      </c>
      <c r="Y1458" s="698">
        <v>1</v>
      </c>
      <c r="Z1458" s="698" t="s">
        <v>69</v>
      </c>
      <c r="AA1458" s="698">
        <v>0</v>
      </c>
      <c r="AB1458" s="698">
        <v>0</v>
      </c>
      <c r="AC1458" s="731">
        <f t="shared" si="1342"/>
        <v>0</v>
      </c>
      <c r="AD1458" s="533">
        <f t="shared" si="1343"/>
        <v>0</v>
      </c>
    </row>
    <row r="1459" spans="1:30" ht="16.5" thickBot="1">
      <c r="A1459" s="533" t="s">
        <v>2728</v>
      </c>
      <c r="B1459" s="533">
        <v>3</v>
      </c>
      <c r="C1459" s="533" t="s">
        <v>65</v>
      </c>
      <c r="D1459" s="572" t="s">
        <v>1426</v>
      </c>
      <c r="E1459" s="571" t="str">
        <f t="shared" si="1333"/>
        <v xml:space="preserve"> CAST - IN PLACE CONCRETE  </v>
      </c>
      <c r="F1459" s="533" t="str">
        <f t="shared" si="1327"/>
        <v>ST</v>
      </c>
      <c r="G1459" s="533" t="s">
        <v>2722</v>
      </c>
      <c r="H1459" s="533">
        <v>86</v>
      </c>
      <c r="I1459" s="533" t="str">
        <f t="shared" ref="I1459:J1459" si="1346">I1457</f>
        <v xml:space="preserve">Concrete; Compression strength on cylinder 300 kg/cm2; Ordinary Portland cement Type I;  including basic and plain finish formwork reinforced </v>
      </c>
      <c r="J1459" s="533" t="str">
        <f t="shared" si="1346"/>
        <v xml:space="preserve">Concrete; Compression strength on cylinder 300 kg/cm2; Ordinary Portland cement Type I;  including basic and plain finish formwork reinforced </v>
      </c>
      <c r="K1459" s="593" t="s">
        <v>45</v>
      </c>
      <c r="L1459" s="589" t="s">
        <v>75</v>
      </c>
      <c r="M1459" s="281">
        <v>50</v>
      </c>
      <c r="N1459" s="282" t="s">
        <v>69</v>
      </c>
      <c r="O1459" s="542">
        <v>0</v>
      </c>
      <c r="P1459" s="25">
        <f t="shared" si="1341"/>
        <v>0</v>
      </c>
      <c r="X1459" s="698" t="s">
        <v>75</v>
      </c>
      <c r="Y1459" s="698">
        <v>50</v>
      </c>
      <c r="Z1459" s="698" t="s">
        <v>69</v>
      </c>
      <c r="AA1459" s="698">
        <v>0</v>
      </c>
      <c r="AB1459" s="698">
        <v>0</v>
      </c>
      <c r="AC1459" s="731">
        <f t="shared" si="1342"/>
        <v>0</v>
      </c>
      <c r="AD1459" s="533">
        <f t="shared" si="1343"/>
        <v>0</v>
      </c>
    </row>
    <row r="1460" spans="1:30" ht="16.5" thickBot="1">
      <c r="A1460" s="533" t="s">
        <v>2728</v>
      </c>
      <c r="B1460" s="533">
        <v>3</v>
      </c>
      <c r="C1460" s="533" t="s">
        <v>65</v>
      </c>
      <c r="D1460" s="572" t="s">
        <v>1426</v>
      </c>
      <c r="E1460" s="571" t="str">
        <f t="shared" si="1333"/>
        <v xml:space="preserve"> CAST - IN PLACE CONCRETE  </v>
      </c>
      <c r="F1460" s="533" t="str">
        <f t="shared" si="1327"/>
        <v>ST</v>
      </c>
      <c r="G1460" s="533" t="s">
        <v>2722</v>
      </c>
      <c r="H1460" s="533">
        <v>87</v>
      </c>
      <c r="I1460" s="533" t="str">
        <f t="shared" ref="I1460:J1460" si="1347">I1458</f>
        <v xml:space="preserve">Architectural Demolition </v>
      </c>
      <c r="J1460" s="533" t="str">
        <f t="shared" si="1347"/>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1460" s="37" t="s">
        <v>13</v>
      </c>
      <c r="L1460" s="595" t="s">
        <v>1197</v>
      </c>
      <c r="M1460" s="50">
        <v>20</v>
      </c>
      <c r="N1460" s="51" t="s">
        <v>69</v>
      </c>
      <c r="O1460" s="542">
        <v>146</v>
      </c>
      <c r="P1460" s="25">
        <f t="shared" si="1341"/>
        <v>2920</v>
      </c>
      <c r="X1460" s="698" t="s">
        <v>1197</v>
      </c>
      <c r="Y1460" s="698">
        <v>20</v>
      </c>
      <c r="Z1460" s="698" t="s">
        <v>69</v>
      </c>
      <c r="AA1460" s="698">
        <v>146</v>
      </c>
      <c r="AB1460" s="698">
        <v>2920</v>
      </c>
      <c r="AC1460" s="731">
        <f t="shared" si="1342"/>
        <v>141.62</v>
      </c>
      <c r="AD1460" s="533">
        <f t="shared" si="1343"/>
        <v>2832.4</v>
      </c>
    </row>
    <row r="1461" spans="1:30" ht="16.5" thickBot="1">
      <c r="A1461" s="533" t="s">
        <v>2728</v>
      </c>
      <c r="B1461" s="533">
        <v>3</v>
      </c>
      <c r="C1461" s="533" t="s">
        <v>65</v>
      </c>
      <c r="D1461" s="572" t="s">
        <v>1426</v>
      </c>
      <c r="E1461" s="571" t="str">
        <f t="shared" si="1333"/>
        <v xml:space="preserve"> CAST - IN PLACE CONCRETE  </v>
      </c>
      <c r="F1461" s="533" t="str">
        <f t="shared" si="1327"/>
        <v>ST</v>
      </c>
      <c r="G1461" s="533" t="s">
        <v>2722</v>
      </c>
      <c r="H1461" s="533">
        <v>88</v>
      </c>
      <c r="I1461" s="533" t="str">
        <f t="shared" ref="I1461:J1461" si="1348">I1459</f>
        <v xml:space="preserve">Concrete; Compression strength on cylinder 300 kg/cm2; Ordinary Portland cement Type I;  including basic and plain finish formwork reinforced </v>
      </c>
      <c r="J1461" s="533" t="str">
        <f t="shared" si="1348"/>
        <v xml:space="preserve">Concrete; Compression strength on cylinder 300 kg/cm2; Ordinary Portland cement Type I;  including basic and plain finish formwork reinforced </v>
      </c>
      <c r="K1461" s="37" t="s">
        <v>15</v>
      </c>
      <c r="L1461" s="597" t="s">
        <v>1119</v>
      </c>
      <c r="M1461" s="284">
        <v>5</v>
      </c>
      <c r="N1461" s="51" t="s">
        <v>69</v>
      </c>
      <c r="O1461" s="542">
        <v>146</v>
      </c>
      <c r="P1461" s="25">
        <f t="shared" si="1341"/>
        <v>730</v>
      </c>
      <c r="X1461" s="698" t="s">
        <v>1119</v>
      </c>
      <c r="Y1461" s="698">
        <v>5</v>
      </c>
      <c r="Z1461" s="698" t="s">
        <v>69</v>
      </c>
      <c r="AA1461" s="698">
        <v>146</v>
      </c>
      <c r="AB1461" s="698">
        <v>730</v>
      </c>
      <c r="AC1461" s="731">
        <f t="shared" si="1342"/>
        <v>141.62</v>
      </c>
      <c r="AD1461" s="533">
        <f t="shared" si="1343"/>
        <v>708.1</v>
      </c>
    </row>
    <row r="1462" spans="1:30" ht="15.75">
      <c r="A1462" s="533" t="s">
        <v>2728</v>
      </c>
      <c r="B1462" s="533">
        <v>3</v>
      </c>
      <c r="C1462" s="533" t="s">
        <v>65</v>
      </c>
      <c r="D1462" s="572" t="s">
        <v>1426</v>
      </c>
      <c r="E1462" s="571" t="str">
        <f t="shared" si="1333"/>
        <v xml:space="preserve"> CAST - IN PLACE CONCRETE  </v>
      </c>
      <c r="F1462" s="533" t="str">
        <f t="shared" si="1327"/>
        <v>ST</v>
      </c>
      <c r="G1462" s="533" t="s">
        <v>2722</v>
      </c>
      <c r="H1462" s="533">
        <v>89</v>
      </c>
      <c r="I1462" s="533" t="str">
        <f t="shared" ref="I1462:J1462" si="1349">I1460</f>
        <v xml:space="preserve">Architectural Demolition </v>
      </c>
      <c r="J1462" s="533" t="str">
        <f t="shared" si="1349"/>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1462" s="209" t="s">
        <v>76</v>
      </c>
      <c r="L1462" s="592" t="s">
        <v>1120</v>
      </c>
      <c r="M1462" s="281">
        <v>1</v>
      </c>
      <c r="N1462" s="282" t="s">
        <v>69</v>
      </c>
      <c r="O1462" s="542"/>
      <c r="P1462" s="25">
        <f t="shared" si="1341"/>
        <v>0</v>
      </c>
      <c r="X1462" s="698" t="s">
        <v>1120</v>
      </c>
      <c r="Y1462" s="698">
        <v>1</v>
      </c>
      <c r="Z1462" s="698" t="s">
        <v>69</v>
      </c>
      <c r="AA1462" s="698"/>
      <c r="AB1462" s="698">
        <v>0</v>
      </c>
      <c r="AC1462" s="731">
        <f t="shared" si="1342"/>
        <v>0</v>
      </c>
      <c r="AD1462" s="533">
        <f t="shared" si="1343"/>
        <v>0</v>
      </c>
    </row>
    <row r="1463" spans="1:30" ht="15.75">
      <c r="A1463" s="533" t="s">
        <v>2728</v>
      </c>
      <c r="B1463" s="533">
        <v>3</v>
      </c>
      <c r="C1463" s="533" t="s">
        <v>65</v>
      </c>
      <c r="D1463" s="572" t="s">
        <v>1426</v>
      </c>
      <c r="E1463" s="571" t="str">
        <f t="shared" si="1333"/>
        <v xml:space="preserve"> CAST - IN PLACE CONCRETE  </v>
      </c>
      <c r="F1463" s="533" t="str">
        <f t="shared" si="1327"/>
        <v>ST</v>
      </c>
      <c r="G1463" s="533" t="s">
        <v>2722</v>
      </c>
      <c r="H1463" s="533">
        <v>90</v>
      </c>
      <c r="I1463" s="533" t="str">
        <f t="shared" ref="I1463:J1463" si="1350">I1461</f>
        <v xml:space="preserve">Concrete; Compression strength on cylinder 300 kg/cm2; Ordinary Portland cement Type I;  including basic and plain finish formwork reinforced </v>
      </c>
      <c r="J1463" s="533" t="str">
        <f t="shared" si="1350"/>
        <v xml:space="preserve">Concrete; Compression strength on cylinder 300 kg/cm2; Ordinary Portland cement Type I;  including basic and plain finish formwork reinforced </v>
      </c>
      <c r="K1463" s="37" t="s">
        <v>17</v>
      </c>
      <c r="L1463" s="56" t="s">
        <v>79</v>
      </c>
      <c r="M1463" s="50">
        <v>5</v>
      </c>
      <c r="N1463" s="51" t="s">
        <v>69</v>
      </c>
      <c r="O1463" s="542">
        <v>133</v>
      </c>
      <c r="P1463" s="25">
        <f t="shared" si="1341"/>
        <v>665</v>
      </c>
      <c r="X1463" s="698" t="s">
        <v>79</v>
      </c>
      <c r="Y1463" s="698">
        <v>5</v>
      </c>
      <c r="Z1463" s="698" t="s">
        <v>69</v>
      </c>
      <c r="AA1463" s="698">
        <v>133</v>
      </c>
      <c r="AB1463" s="698">
        <v>665</v>
      </c>
      <c r="AC1463" s="731">
        <f t="shared" si="1342"/>
        <v>129.01</v>
      </c>
      <c r="AD1463" s="533">
        <f t="shared" si="1343"/>
        <v>645.04999999999995</v>
      </c>
    </row>
    <row r="1464" spans="1:30" ht="16.5" thickBot="1">
      <c r="A1464" s="533" t="s">
        <v>2728</v>
      </c>
      <c r="B1464" s="533">
        <v>3</v>
      </c>
      <c r="C1464" s="533" t="s">
        <v>65</v>
      </c>
      <c r="D1464" s="572" t="s">
        <v>1426</v>
      </c>
      <c r="E1464" s="571" t="str">
        <f t="shared" si="1333"/>
        <v xml:space="preserve"> CAST - IN PLACE CONCRETE  </v>
      </c>
      <c r="F1464" s="533" t="str">
        <f t="shared" si="1327"/>
        <v>ST</v>
      </c>
      <c r="G1464" s="533" t="s">
        <v>2722</v>
      </c>
      <c r="H1464" s="533">
        <v>91</v>
      </c>
      <c r="I1464" s="533" t="str">
        <f t="shared" ref="I1464:J1464" si="1351">I1462</f>
        <v xml:space="preserve">Architectural Demolition </v>
      </c>
      <c r="J1464" s="533" t="str">
        <f t="shared" si="1351"/>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1464" s="37" t="s">
        <v>19</v>
      </c>
      <c r="L1464" s="56" t="s">
        <v>1121</v>
      </c>
      <c r="M1464" s="50">
        <v>32</v>
      </c>
      <c r="N1464" s="51" t="s">
        <v>33</v>
      </c>
      <c r="O1464" s="542">
        <v>15</v>
      </c>
      <c r="P1464" s="25">
        <f t="shared" si="1341"/>
        <v>480</v>
      </c>
      <c r="X1464" s="698" t="s">
        <v>1121</v>
      </c>
      <c r="Y1464" s="698">
        <v>32</v>
      </c>
      <c r="Z1464" s="698" t="s">
        <v>33</v>
      </c>
      <c r="AA1464" s="698">
        <v>15</v>
      </c>
      <c r="AB1464" s="698">
        <v>480</v>
      </c>
      <c r="AC1464" s="731">
        <f t="shared" si="1342"/>
        <v>14.549999999999999</v>
      </c>
      <c r="AD1464" s="533">
        <f t="shared" si="1343"/>
        <v>465.59999999999997</v>
      </c>
    </row>
    <row r="1465" spans="1:30" ht="16.5" thickBot="1">
      <c r="A1465" s="533" t="s">
        <v>2728</v>
      </c>
      <c r="B1465" s="533">
        <v>3</v>
      </c>
      <c r="C1465" s="533" t="s">
        <v>65</v>
      </c>
      <c r="D1465" s="572" t="s">
        <v>1426</v>
      </c>
      <c r="E1465" s="571" t="str">
        <f t="shared" si="1333"/>
        <v xml:space="preserve"> CAST - IN PLACE CONCRETE  </v>
      </c>
      <c r="F1465" s="533" t="str">
        <f t="shared" si="1327"/>
        <v>ST</v>
      </c>
      <c r="G1465" s="533" t="s">
        <v>2722</v>
      </c>
      <c r="H1465" s="533">
        <v>92</v>
      </c>
      <c r="I1465" s="533" t="str">
        <f t="shared" ref="I1465:J1465" si="1352">I1463</f>
        <v xml:space="preserve">Concrete; Compression strength on cylinder 300 kg/cm2; Ordinary Portland cement Type I;  including basic and plain finish formwork reinforced </v>
      </c>
      <c r="J1465" s="533" t="str">
        <f t="shared" si="1352"/>
        <v xml:space="preserve">Concrete; Compression strength on cylinder 300 kg/cm2; Ordinary Portland cement Type I;  including basic and plain finish formwork reinforced </v>
      </c>
      <c r="K1465" s="37" t="s">
        <v>20</v>
      </c>
      <c r="L1465" s="56" t="s">
        <v>1122</v>
      </c>
      <c r="M1465" s="284">
        <v>2</v>
      </c>
      <c r="N1465" s="51" t="s">
        <v>69</v>
      </c>
      <c r="O1465" s="542">
        <v>133</v>
      </c>
      <c r="P1465" s="25">
        <f t="shared" si="1341"/>
        <v>266</v>
      </c>
      <c r="X1465" s="698" t="s">
        <v>1122</v>
      </c>
      <c r="Y1465" s="698">
        <v>2</v>
      </c>
      <c r="Z1465" s="698" t="s">
        <v>69</v>
      </c>
      <c r="AA1465" s="698">
        <v>133</v>
      </c>
      <c r="AB1465" s="698">
        <v>266</v>
      </c>
      <c r="AC1465" s="731">
        <f t="shared" si="1342"/>
        <v>129.01</v>
      </c>
      <c r="AD1465" s="533">
        <f t="shared" si="1343"/>
        <v>258.02</v>
      </c>
    </row>
    <row r="1466" spans="1:30" ht="15.75">
      <c r="A1466" s="533" t="s">
        <v>2728</v>
      </c>
      <c r="B1466" s="533">
        <v>3</v>
      </c>
      <c r="C1466" s="533" t="s">
        <v>65</v>
      </c>
      <c r="D1466" s="572" t="s">
        <v>1426</v>
      </c>
      <c r="E1466" s="571" t="str">
        <f t="shared" si="1333"/>
        <v xml:space="preserve"> CAST - IN PLACE CONCRETE  </v>
      </c>
      <c r="F1466" s="533" t="str">
        <f t="shared" si="1327"/>
        <v>ST</v>
      </c>
      <c r="G1466" s="533" t="s">
        <v>2725</v>
      </c>
      <c r="H1466" s="533">
        <v>93</v>
      </c>
      <c r="I1466" s="533" t="str">
        <f>L1466</f>
        <v xml:space="preserve">Concrete; Compression strength on cylinder 250 kg/cm2; Ordinary Portland cement Type I;  including basic and plain finish formwork reinforced </v>
      </c>
      <c r="J1466" s="533" t="str">
        <f>L1466</f>
        <v xml:space="preserve">Concrete; Compression strength on cylinder 250 kg/cm2; Ordinary Portland cement Type I;  including basic and plain finish formwork reinforced </v>
      </c>
      <c r="K1466" s="209"/>
      <c r="L1466" s="587" t="s">
        <v>80</v>
      </c>
      <c r="M1466" s="281"/>
      <c r="N1466" s="282"/>
      <c r="O1466" s="542"/>
      <c r="P1466" s="39"/>
      <c r="X1466" s="698" t="s">
        <v>80</v>
      </c>
      <c r="Y1466" s="698"/>
      <c r="Z1466" s="698"/>
      <c r="AA1466" s="698"/>
      <c r="AB1466" s="698"/>
    </row>
    <row r="1467" spans="1:30" ht="15.75">
      <c r="A1467" s="533" t="s">
        <v>2728</v>
      </c>
      <c r="B1467" s="533">
        <v>3</v>
      </c>
      <c r="C1467" s="533" t="s">
        <v>65</v>
      </c>
      <c r="D1467" s="572" t="s">
        <v>1426</v>
      </c>
      <c r="E1467" s="571" t="str">
        <f t="shared" si="1333"/>
        <v xml:space="preserve"> CAST - IN PLACE CONCRETE  </v>
      </c>
      <c r="F1467" s="533" t="str">
        <f t="shared" si="1327"/>
        <v>ST</v>
      </c>
      <c r="G1467" s="533" t="s">
        <v>2722</v>
      </c>
      <c r="H1467" s="533">
        <v>94</v>
      </c>
      <c r="I1467" s="533" t="str">
        <f>I1465</f>
        <v xml:space="preserve">Concrete; Compression strength on cylinder 300 kg/cm2; Ordinary Portland cement Type I;  including basic and plain finish formwork reinforced </v>
      </c>
      <c r="J1467" s="533" t="str">
        <f>J1465</f>
        <v xml:space="preserve">Concrete; Compression strength on cylinder 300 kg/cm2; Ordinary Portland cement Type I;  including basic and plain finish formwork reinforced </v>
      </c>
      <c r="K1467" s="209" t="s">
        <v>15</v>
      </c>
      <c r="L1467" s="589" t="s">
        <v>68</v>
      </c>
      <c r="M1467" s="281">
        <v>93</v>
      </c>
      <c r="N1467" s="282" t="s">
        <v>69</v>
      </c>
      <c r="O1467" s="542"/>
      <c r="P1467" s="25">
        <f>O1467*M1467</f>
        <v>0</v>
      </c>
      <c r="X1467" s="698" t="s">
        <v>68</v>
      </c>
      <c r="Y1467" s="698">
        <v>93</v>
      </c>
      <c r="Z1467" s="698" t="s">
        <v>69</v>
      </c>
      <c r="AA1467" s="698"/>
      <c r="AB1467" s="698">
        <v>0</v>
      </c>
      <c r="AC1467" s="731">
        <f>AA1467*0.97</f>
        <v>0</v>
      </c>
      <c r="AD1467" s="533">
        <f>AC1467*Y1467</f>
        <v>0</v>
      </c>
    </row>
    <row r="1468" spans="1:30" ht="16.5" thickBot="1">
      <c r="A1468" s="533" t="s">
        <v>2728</v>
      </c>
      <c r="B1468" s="533">
        <v>3</v>
      </c>
      <c r="C1468" s="533" t="s">
        <v>65</v>
      </c>
      <c r="D1468" s="572" t="s">
        <v>1426</v>
      </c>
      <c r="E1468" s="571" t="str">
        <f t="shared" si="1333"/>
        <v xml:space="preserve"> CAST - IN PLACE CONCRETE  </v>
      </c>
      <c r="F1468" s="533" t="str">
        <f t="shared" si="1327"/>
        <v>ST</v>
      </c>
      <c r="G1468" s="533" t="s">
        <v>2725</v>
      </c>
      <c r="H1468" s="533">
        <v>95</v>
      </c>
      <c r="I1468" s="533" t="str">
        <f>L1468</f>
        <v>Bar reinforcement</v>
      </c>
      <c r="J1468" s="533" t="str">
        <f>L1468</f>
        <v>Bar reinforcement</v>
      </c>
      <c r="K1468" s="37"/>
      <c r="L1468" s="598" t="s">
        <v>81</v>
      </c>
      <c r="M1468" s="50"/>
      <c r="N1468" s="51"/>
      <c r="O1468" s="542"/>
      <c r="P1468" s="39"/>
      <c r="X1468" s="698" t="s">
        <v>81</v>
      </c>
      <c r="Y1468" s="698"/>
      <c r="Z1468" s="698"/>
      <c r="AA1468" s="698"/>
      <c r="AB1468" s="698"/>
    </row>
    <row r="1469" spans="1:30" ht="16.5" thickBot="1">
      <c r="A1469" s="533" t="s">
        <v>2728</v>
      </c>
      <c r="B1469" s="533">
        <v>3</v>
      </c>
      <c r="C1469" s="533" t="s">
        <v>65</v>
      </c>
      <c r="D1469" s="572" t="s">
        <v>1426</v>
      </c>
      <c r="E1469" s="571" t="str">
        <f t="shared" si="1333"/>
        <v xml:space="preserve"> CAST - IN PLACE CONCRETE  </v>
      </c>
      <c r="F1469" s="533" t="str">
        <f t="shared" si="1327"/>
        <v>ST</v>
      </c>
      <c r="G1469" s="533" t="s">
        <v>2722</v>
      </c>
      <c r="H1469" s="533">
        <v>96</v>
      </c>
      <c r="I1469" s="533" t="str">
        <f>I1467</f>
        <v xml:space="preserve">Concrete; Compression strength on cylinder 300 kg/cm2; Ordinary Portland cement Type I;  including basic and plain finish formwork reinforced </v>
      </c>
      <c r="J1469" s="533" t="str">
        <f>J1467</f>
        <v xml:space="preserve">Concrete; Compression strength on cylinder 300 kg/cm2; Ordinary Portland cement Type I;  including basic and plain finish formwork reinforced </v>
      </c>
      <c r="K1469" s="36" t="s">
        <v>13</v>
      </c>
      <c r="L1469" s="56" t="s">
        <v>82</v>
      </c>
      <c r="M1469" s="285">
        <v>2.5</v>
      </c>
      <c r="N1469" s="39" t="s">
        <v>83</v>
      </c>
      <c r="O1469" s="542">
        <v>1009</v>
      </c>
      <c r="P1469" s="25">
        <f>O1469*M1469</f>
        <v>2522.5</v>
      </c>
      <c r="X1469" s="698" t="s">
        <v>82</v>
      </c>
      <c r="Y1469" s="698">
        <v>2.5</v>
      </c>
      <c r="Z1469" s="698" t="s">
        <v>83</v>
      </c>
      <c r="AA1469" s="698">
        <v>1009</v>
      </c>
      <c r="AB1469" s="698">
        <v>2522</v>
      </c>
      <c r="AC1469" s="731">
        <f>AA1469*0.97</f>
        <v>978.73</v>
      </c>
      <c r="AD1469" s="533">
        <f>AC1469*Y1469</f>
        <v>2446.8249999999998</v>
      </c>
    </row>
    <row r="1470" spans="1:30" ht="15.75">
      <c r="A1470" s="533" t="s">
        <v>2728</v>
      </c>
      <c r="B1470" s="533">
        <v>3</v>
      </c>
      <c r="C1470" s="533" t="s">
        <v>65</v>
      </c>
      <c r="D1470" s="572" t="s">
        <v>1426</v>
      </c>
      <c r="E1470" s="571" t="str">
        <f t="shared" si="1333"/>
        <v xml:space="preserve"> CAST - IN PLACE CONCRETE  </v>
      </c>
      <c r="F1470" s="533" t="str">
        <f t="shared" si="1327"/>
        <v>ST</v>
      </c>
      <c r="G1470" s="533" t="s">
        <v>2725</v>
      </c>
      <c r="H1470" s="533">
        <v>97</v>
      </c>
      <c r="I1470" s="533" t="str">
        <f>L1470</f>
        <v>Dowel Bars Planted With Epoxy Mortar</v>
      </c>
      <c r="J1470" s="533" t="str">
        <f>L1470</f>
        <v>Dowel Bars Planted With Epoxy Mortar</v>
      </c>
      <c r="K1470" s="36"/>
      <c r="L1470" s="43" t="s">
        <v>84</v>
      </c>
      <c r="M1470" s="40"/>
      <c r="N1470" s="39"/>
      <c r="O1470" s="542"/>
      <c r="P1470" s="41"/>
      <c r="X1470" s="698" t="s">
        <v>84</v>
      </c>
      <c r="Y1470" s="698"/>
      <c r="Z1470" s="698"/>
      <c r="AA1470" s="698"/>
      <c r="AB1470" s="698"/>
    </row>
    <row r="1471" spans="1:30" ht="15.75">
      <c r="A1471" s="533" t="s">
        <v>2728</v>
      </c>
      <c r="B1471" s="533">
        <v>3</v>
      </c>
      <c r="C1471" s="533" t="s">
        <v>65</v>
      </c>
      <c r="D1471" s="572" t="s">
        <v>1426</v>
      </c>
      <c r="E1471" s="571" t="str">
        <f t="shared" si="1333"/>
        <v xml:space="preserve"> CAST - IN PLACE CONCRETE  </v>
      </c>
      <c r="F1471" s="533" t="str">
        <f t="shared" si="1327"/>
        <v>ST</v>
      </c>
      <c r="G1471" s="533" t="s">
        <v>2722</v>
      </c>
      <c r="H1471" s="533">
        <v>98</v>
      </c>
      <c r="I1471" s="533" t="str">
        <f t="shared" ref="I1471:J1471" si="1353">I1469</f>
        <v xml:space="preserve">Concrete; Compression strength on cylinder 300 kg/cm2; Ordinary Portland cement Type I;  including basic and plain finish formwork reinforced </v>
      </c>
      <c r="J1471" s="533" t="str">
        <f t="shared" si="1353"/>
        <v xml:space="preserve">Concrete; Compression strength on cylinder 300 kg/cm2; Ordinary Portland cement Type I;  including basic and plain finish formwork reinforced </v>
      </c>
      <c r="K1471" s="36" t="s">
        <v>15</v>
      </c>
      <c r="L1471" s="37" t="s">
        <v>85</v>
      </c>
      <c r="M1471" s="40">
        <v>210</v>
      </c>
      <c r="N1471" s="39" t="s">
        <v>39</v>
      </c>
      <c r="O1471" s="544">
        <v>3</v>
      </c>
      <c r="P1471" s="25">
        <f t="shared" ref="P1471:P1476" si="1354">O1471*M1471</f>
        <v>630</v>
      </c>
      <c r="X1471" s="698" t="s">
        <v>85</v>
      </c>
      <c r="Y1471" s="698">
        <v>210</v>
      </c>
      <c r="Z1471" s="698" t="s">
        <v>39</v>
      </c>
      <c r="AA1471" s="698">
        <v>3</v>
      </c>
      <c r="AB1471" s="698">
        <v>630</v>
      </c>
      <c r="AC1471" s="731">
        <f t="shared" ref="AC1471:AC1476" si="1355">AA1471*0.97</f>
        <v>2.91</v>
      </c>
      <c r="AD1471" s="533">
        <f t="shared" ref="AD1471:AD1476" si="1356">AC1471*Y1471</f>
        <v>611.1</v>
      </c>
    </row>
    <row r="1472" spans="1:30" ht="15.75">
      <c r="A1472" s="533" t="s">
        <v>2728</v>
      </c>
      <c r="B1472" s="533">
        <v>3</v>
      </c>
      <c r="C1472" s="533" t="s">
        <v>65</v>
      </c>
      <c r="D1472" s="572" t="s">
        <v>1426</v>
      </c>
      <c r="E1472" s="571" t="str">
        <f t="shared" si="1333"/>
        <v xml:space="preserve"> CAST - IN PLACE CONCRETE  </v>
      </c>
      <c r="F1472" s="533" t="str">
        <f t="shared" si="1327"/>
        <v>ST</v>
      </c>
      <c r="G1472" s="533" t="s">
        <v>2722</v>
      </c>
      <c r="H1472" s="533">
        <v>99</v>
      </c>
      <c r="I1472" s="533" t="str">
        <f t="shared" ref="I1472:J1472" si="1357">I1470</f>
        <v>Dowel Bars Planted With Epoxy Mortar</v>
      </c>
      <c r="J1472" s="533" t="str">
        <f t="shared" si="1357"/>
        <v>Dowel Bars Planted With Epoxy Mortar</v>
      </c>
      <c r="K1472" s="36" t="s">
        <v>17</v>
      </c>
      <c r="L1472" s="37" t="s">
        <v>86</v>
      </c>
      <c r="M1472" s="40">
        <v>330</v>
      </c>
      <c r="N1472" s="39" t="s">
        <v>39</v>
      </c>
      <c r="O1472" s="544">
        <v>4</v>
      </c>
      <c r="P1472" s="25">
        <f t="shared" si="1354"/>
        <v>1320</v>
      </c>
      <c r="X1472" s="698" t="s">
        <v>86</v>
      </c>
      <c r="Y1472" s="698">
        <v>330</v>
      </c>
      <c r="Z1472" s="698" t="s">
        <v>39</v>
      </c>
      <c r="AA1472" s="698">
        <v>4</v>
      </c>
      <c r="AB1472" s="698">
        <v>1320</v>
      </c>
      <c r="AC1472" s="731">
        <f t="shared" si="1355"/>
        <v>3.88</v>
      </c>
      <c r="AD1472" s="533">
        <f t="shared" si="1356"/>
        <v>1280.3999999999999</v>
      </c>
    </row>
    <row r="1473" spans="1:30" ht="15.75">
      <c r="A1473" s="533" t="s">
        <v>2728</v>
      </c>
      <c r="B1473" s="533">
        <v>3</v>
      </c>
      <c r="C1473" s="533" t="s">
        <v>65</v>
      </c>
      <c r="D1473" s="572" t="s">
        <v>1426</v>
      </c>
      <c r="E1473" s="571" t="str">
        <f t="shared" si="1333"/>
        <v xml:space="preserve"> CAST - IN PLACE CONCRETE  </v>
      </c>
      <c r="F1473" s="533" t="str">
        <f t="shared" si="1327"/>
        <v>ST</v>
      </c>
      <c r="G1473" s="533" t="s">
        <v>2722</v>
      </c>
      <c r="H1473" s="533">
        <v>100</v>
      </c>
      <c r="I1473" s="533" t="str">
        <f t="shared" ref="I1473:J1473" si="1358">I1471</f>
        <v xml:space="preserve">Concrete; Compression strength on cylinder 300 kg/cm2; Ordinary Portland cement Type I;  including basic and plain finish formwork reinforced </v>
      </c>
      <c r="J1473" s="533" t="str">
        <f t="shared" si="1358"/>
        <v xml:space="preserve">Concrete; Compression strength on cylinder 300 kg/cm2; Ordinary Portland cement Type I;  including basic and plain finish formwork reinforced </v>
      </c>
      <c r="K1473" s="36" t="s">
        <v>19</v>
      </c>
      <c r="L1473" s="37" t="s">
        <v>87</v>
      </c>
      <c r="M1473" s="40">
        <v>102</v>
      </c>
      <c r="N1473" s="39" t="s">
        <v>39</v>
      </c>
      <c r="O1473" s="542">
        <v>5</v>
      </c>
      <c r="P1473" s="25">
        <f t="shared" si="1354"/>
        <v>510</v>
      </c>
      <c r="X1473" s="698" t="s">
        <v>87</v>
      </c>
      <c r="Y1473" s="698">
        <v>102</v>
      </c>
      <c r="Z1473" s="698" t="s">
        <v>39</v>
      </c>
      <c r="AA1473" s="698">
        <v>5</v>
      </c>
      <c r="AB1473" s="698">
        <v>510</v>
      </c>
      <c r="AC1473" s="731">
        <f t="shared" si="1355"/>
        <v>4.8499999999999996</v>
      </c>
      <c r="AD1473" s="533">
        <f t="shared" si="1356"/>
        <v>494.7</v>
      </c>
    </row>
    <row r="1474" spans="1:30" ht="15.75">
      <c r="A1474" s="533" t="s">
        <v>2728</v>
      </c>
      <c r="B1474" s="533">
        <v>3</v>
      </c>
      <c r="C1474" s="533" t="s">
        <v>65</v>
      </c>
      <c r="D1474" s="572" t="s">
        <v>1426</v>
      </c>
      <c r="E1474" s="571" t="str">
        <f t="shared" si="1333"/>
        <v xml:space="preserve"> CAST - IN PLACE CONCRETE  </v>
      </c>
      <c r="F1474" s="533" t="str">
        <f t="shared" si="1327"/>
        <v>ST</v>
      </c>
      <c r="G1474" s="533" t="s">
        <v>2722</v>
      </c>
      <c r="H1474" s="533">
        <v>101</v>
      </c>
      <c r="I1474" s="533" t="str">
        <f t="shared" ref="I1474:J1474" si="1359">I1472</f>
        <v>Dowel Bars Planted With Epoxy Mortar</v>
      </c>
      <c r="J1474" s="533" t="str">
        <f t="shared" si="1359"/>
        <v>Dowel Bars Planted With Epoxy Mortar</v>
      </c>
      <c r="K1474" s="286" t="s">
        <v>45</v>
      </c>
      <c r="L1474" s="209" t="s">
        <v>88</v>
      </c>
      <c r="M1474" s="210">
        <v>30</v>
      </c>
      <c r="N1474" s="211" t="s">
        <v>39</v>
      </c>
      <c r="O1474" s="542"/>
      <c r="P1474" s="25">
        <f t="shared" si="1354"/>
        <v>0</v>
      </c>
      <c r="X1474" s="698" t="s">
        <v>88</v>
      </c>
      <c r="Y1474" s="698">
        <v>30</v>
      </c>
      <c r="Z1474" s="698" t="s">
        <v>39</v>
      </c>
      <c r="AA1474" s="698"/>
      <c r="AB1474" s="698">
        <v>0</v>
      </c>
      <c r="AC1474" s="731">
        <f t="shared" si="1355"/>
        <v>0</v>
      </c>
      <c r="AD1474" s="533">
        <f t="shared" si="1356"/>
        <v>0</v>
      </c>
    </row>
    <row r="1475" spans="1:30" ht="16.5" thickBot="1">
      <c r="A1475" s="533" t="s">
        <v>2728</v>
      </c>
      <c r="B1475" s="533">
        <v>3</v>
      </c>
      <c r="C1475" s="533" t="s">
        <v>65</v>
      </c>
      <c r="D1475" s="572" t="s">
        <v>1426</v>
      </c>
      <c r="E1475" s="571" t="str">
        <f t="shared" si="1333"/>
        <v xml:space="preserve"> CAST - IN PLACE CONCRETE  </v>
      </c>
      <c r="F1475" s="533" t="str">
        <f t="shared" si="1327"/>
        <v>ST</v>
      </c>
      <c r="G1475" s="533" t="s">
        <v>2722</v>
      </c>
      <c r="H1475" s="533">
        <v>102</v>
      </c>
      <c r="I1475" s="533" t="str">
        <f t="shared" ref="I1475:J1475" si="1360">I1473</f>
        <v xml:space="preserve">Concrete; Compression strength on cylinder 300 kg/cm2; Ordinary Portland cement Type I;  including basic and plain finish formwork reinforced </v>
      </c>
      <c r="J1475" s="533" t="str">
        <f t="shared" si="1360"/>
        <v xml:space="preserve">Concrete; Compression strength on cylinder 300 kg/cm2; Ordinary Portland cement Type I;  including basic and plain finish formwork reinforced </v>
      </c>
      <c r="K1475" s="36" t="s">
        <v>20</v>
      </c>
      <c r="L1475" s="37" t="s">
        <v>89</v>
      </c>
      <c r="M1475" s="40">
        <v>4</v>
      </c>
      <c r="N1475" s="39" t="s">
        <v>39</v>
      </c>
      <c r="O1475" s="542">
        <v>11</v>
      </c>
      <c r="P1475" s="25">
        <f t="shared" si="1354"/>
        <v>44</v>
      </c>
      <c r="X1475" s="698" t="s">
        <v>89</v>
      </c>
      <c r="Y1475" s="698">
        <v>4</v>
      </c>
      <c r="Z1475" s="698" t="s">
        <v>39</v>
      </c>
      <c r="AA1475" s="698">
        <v>11</v>
      </c>
      <c r="AB1475" s="698">
        <v>44</v>
      </c>
      <c r="AC1475" s="731">
        <f t="shared" si="1355"/>
        <v>10.67</v>
      </c>
      <c r="AD1475" s="533">
        <f t="shared" si="1356"/>
        <v>42.68</v>
      </c>
    </row>
    <row r="1476" spans="1:30" ht="16.5" thickBot="1">
      <c r="A1476" s="533" t="s">
        <v>2728</v>
      </c>
      <c r="B1476" s="533">
        <v>3</v>
      </c>
      <c r="C1476" s="533" t="s">
        <v>65</v>
      </c>
      <c r="D1476" s="572" t="s">
        <v>1426</v>
      </c>
      <c r="E1476" s="571" t="str">
        <f t="shared" si="1333"/>
        <v xml:space="preserve"> CAST - IN PLACE CONCRETE  </v>
      </c>
      <c r="F1476" s="533" t="str">
        <f t="shared" si="1327"/>
        <v>ST</v>
      </c>
      <c r="G1476" s="533" t="s">
        <v>2722</v>
      </c>
      <c r="H1476" s="533">
        <v>103</v>
      </c>
      <c r="I1476" s="533" t="str">
        <f t="shared" ref="I1476:J1476" si="1361">I1474</f>
        <v>Dowel Bars Planted With Epoxy Mortar</v>
      </c>
      <c r="J1476" s="533" t="str">
        <f t="shared" si="1361"/>
        <v>Dowel Bars Planted With Epoxy Mortar</v>
      </c>
      <c r="K1476" s="36" t="s">
        <v>21</v>
      </c>
      <c r="L1476" s="287" t="s">
        <v>1198</v>
      </c>
      <c r="M1476" s="288">
        <v>8</v>
      </c>
      <c r="N1476" s="289" t="s">
        <v>39</v>
      </c>
      <c r="O1476" s="542">
        <v>15</v>
      </c>
      <c r="P1476" s="25">
        <f t="shared" si="1354"/>
        <v>120</v>
      </c>
      <c r="X1476" s="698" t="s">
        <v>1198</v>
      </c>
      <c r="Y1476" s="698">
        <v>8</v>
      </c>
      <c r="Z1476" s="698" t="s">
        <v>39</v>
      </c>
      <c r="AA1476" s="698">
        <v>15</v>
      </c>
      <c r="AB1476" s="698">
        <v>120</v>
      </c>
      <c r="AC1476" s="731">
        <f t="shared" si="1355"/>
        <v>14.549999999999999</v>
      </c>
      <c r="AD1476" s="533">
        <f t="shared" si="1356"/>
        <v>116.39999999999999</v>
      </c>
    </row>
    <row r="1477" spans="1:30" ht="15.75">
      <c r="A1477" s="533" t="s">
        <v>2728</v>
      </c>
      <c r="B1477" s="533">
        <v>3</v>
      </c>
      <c r="C1477" s="533" t="s">
        <v>65</v>
      </c>
      <c r="D1477" s="572" t="s">
        <v>2735</v>
      </c>
      <c r="E1477" s="571" t="s">
        <v>1211</v>
      </c>
      <c r="F1477" s="533" t="s">
        <v>1321</v>
      </c>
      <c r="G1477" s="533" t="s">
        <v>2725</v>
      </c>
      <c r="H1477" s="533">
        <v>104</v>
      </c>
      <c r="I1477" s="533" t="str">
        <f t="shared" ref="I1477:I1478" si="1362">L1477</f>
        <v xml:space="preserve">035440 - CEMENT BASED SCREED </v>
      </c>
      <c r="J1477" s="533" t="str">
        <f t="shared" ref="J1477:J1478" si="1363">L1477</f>
        <v xml:space="preserve">035440 - CEMENT BASED SCREED </v>
      </c>
      <c r="K1477" s="49"/>
      <c r="L1477" s="598" t="s">
        <v>90</v>
      </c>
      <c r="M1477" s="50"/>
      <c r="N1477" s="51"/>
      <c r="O1477" s="542"/>
      <c r="P1477" s="51"/>
      <c r="X1477" s="698" t="s">
        <v>90</v>
      </c>
      <c r="Y1477" s="698"/>
      <c r="Z1477" s="698"/>
      <c r="AA1477" s="698"/>
      <c r="AB1477" s="698"/>
    </row>
    <row r="1478" spans="1:30" ht="15.75">
      <c r="A1478" s="533" t="s">
        <v>2728</v>
      </c>
      <c r="B1478" s="533">
        <v>3</v>
      </c>
      <c r="C1478" s="533" t="s">
        <v>65</v>
      </c>
      <c r="D1478" s="572" t="s">
        <v>2735</v>
      </c>
      <c r="E1478" s="571" t="str">
        <f t="shared" ref="E1478:E1493" si="1364">E1477</f>
        <v xml:space="preserve"> CEMENT BASED SCREED </v>
      </c>
      <c r="F1478" s="533" t="s">
        <v>1321</v>
      </c>
      <c r="G1478" s="533" t="s">
        <v>2725</v>
      </c>
      <c r="H1478" s="533">
        <v>105</v>
      </c>
      <c r="I1478" s="533" t="str">
        <f t="shared" si="1362"/>
        <v>Cement-sand screed; finished to receive sheet membrane; laid to falls and cross falls; to</v>
      </c>
      <c r="J1478" s="533" t="str">
        <f t="shared" si="1363"/>
        <v>Cement-sand screed; finished to receive sheet membrane; laid to falls and cross falls; to</v>
      </c>
      <c r="K1478" s="49"/>
      <c r="L1478" s="598" t="s">
        <v>91</v>
      </c>
      <c r="M1478" s="52"/>
      <c r="N1478" s="51"/>
      <c r="O1478" s="542"/>
      <c r="P1478" s="51"/>
      <c r="X1478" s="698" t="s">
        <v>91</v>
      </c>
      <c r="Y1478" s="698"/>
      <c r="Z1478" s="698"/>
      <c r="AA1478" s="698"/>
      <c r="AB1478" s="698"/>
    </row>
    <row r="1479" spans="1:30" ht="15.75">
      <c r="A1479" s="533" t="s">
        <v>2728</v>
      </c>
      <c r="B1479" s="533">
        <v>3</v>
      </c>
      <c r="C1479" s="533" t="s">
        <v>65</v>
      </c>
      <c r="D1479" s="572" t="s">
        <v>2735</v>
      </c>
      <c r="E1479" s="571" t="str">
        <f t="shared" si="1364"/>
        <v xml:space="preserve"> CEMENT BASED SCREED </v>
      </c>
      <c r="F1479" s="533" t="s">
        <v>1321</v>
      </c>
      <c r="G1479" s="533" t="s">
        <v>2722</v>
      </c>
      <c r="H1479" s="533">
        <v>106</v>
      </c>
      <c r="I1479" s="533" t="str">
        <f t="shared" ref="I1479:J1479" si="1365">I1477</f>
        <v xml:space="preserve">035440 - CEMENT BASED SCREED </v>
      </c>
      <c r="J1479" s="533" t="str">
        <f t="shared" si="1365"/>
        <v xml:space="preserve">035440 - CEMENT BASED SCREED </v>
      </c>
      <c r="K1479" s="49" t="s">
        <v>13</v>
      </c>
      <c r="L1479" s="56" t="s">
        <v>92</v>
      </c>
      <c r="M1479" s="52">
        <v>1144</v>
      </c>
      <c r="N1479" s="51" t="s">
        <v>33</v>
      </c>
      <c r="O1479" s="542">
        <v>5</v>
      </c>
      <c r="P1479" s="25">
        <f t="shared" ref="P1479:P1481" si="1366">O1479*M1479</f>
        <v>5720</v>
      </c>
      <c r="X1479" s="698" t="s">
        <v>92</v>
      </c>
      <c r="Y1479" s="698">
        <v>1144</v>
      </c>
      <c r="Z1479" s="698" t="s">
        <v>33</v>
      </c>
      <c r="AA1479" s="698">
        <v>5</v>
      </c>
      <c r="AB1479" s="698">
        <v>5720</v>
      </c>
      <c r="AC1479" s="731">
        <f t="shared" ref="AC1479:AC1481" si="1367">AA1479*0.97</f>
        <v>4.8499999999999996</v>
      </c>
      <c r="AD1479" s="533">
        <f t="shared" ref="AD1479:AD1481" si="1368">AC1479*Y1479</f>
        <v>5548.4</v>
      </c>
    </row>
    <row r="1480" spans="1:30" ht="15.75">
      <c r="A1480" s="533" t="s">
        <v>2728</v>
      </c>
      <c r="B1480" s="533">
        <v>3</v>
      </c>
      <c r="C1480" s="533" t="s">
        <v>65</v>
      </c>
      <c r="D1480" s="572" t="s">
        <v>2735</v>
      </c>
      <c r="E1480" s="571" t="str">
        <f t="shared" si="1364"/>
        <v xml:space="preserve"> CEMENT BASED SCREED </v>
      </c>
      <c r="F1480" s="533" t="s">
        <v>1321</v>
      </c>
      <c r="G1480" s="533" t="s">
        <v>2722</v>
      </c>
      <c r="H1480" s="533">
        <v>107</v>
      </c>
      <c r="I1480" s="533" t="str">
        <f t="shared" ref="I1480:J1480" si="1369">I1478</f>
        <v>Cement-sand screed; finished to receive sheet membrane; laid to falls and cross falls; to</v>
      </c>
      <c r="J1480" s="533" t="str">
        <f t="shared" si="1369"/>
        <v>Cement-sand screed; finished to receive sheet membrane; laid to falls and cross falls; to</v>
      </c>
      <c r="K1480" s="49" t="s">
        <v>15</v>
      </c>
      <c r="L1480" s="56" t="s">
        <v>93</v>
      </c>
      <c r="M1480" s="52">
        <v>138</v>
      </c>
      <c r="N1480" s="51" t="s">
        <v>33</v>
      </c>
      <c r="O1480" s="542">
        <v>7</v>
      </c>
      <c r="P1480" s="25">
        <f t="shared" si="1366"/>
        <v>966</v>
      </c>
      <c r="X1480" s="698" t="s">
        <v>93</v>
      </c>
      <c r="Y1480" s="698">
        <v>138</v>
      </c>
      <c r="Z1480" s="698" t="s">
        <v>33</v>
      </c>
      <c r="AA1480" s="698">
        <v>7</v>
      </c>
      <c r="AB1480" s="698">
        <v>966</v>
      </c>
      <c r="AC1480" s="731">
        <f t="shared" si="1367"/>
        <v>6.79</v>
      </c>
      <c r="AD1480" s="533">
        <f t="shared" si="1368"/>
        <v>937.02</v>
      </c>
    </row>
    <row r="1481" spans="1:30" ht="15.75">
      <c r="A1481" s="533" t="s">
        <v>2728</v>
      </c>
      <c r="B1481" s="533">
        <v>3</v>
      </c>
      <c r="C1481" s="533" t="s">
        <v>65</v>
      </c>
      <c r="D1481" s="572" t="s">
        <v>2735</v>
      </c>
      <c r="E1481" s="571" t="str">
        <f t="shared" si="1364"/>
        <v xml:space="preserve"> CEMENT BASED SCREED </v>
      </c>
      <c r="F1481" s="533" t="s">
        <v>1321</v>
      </c>
      <c r="G1481" s="533" t="s">
        <v>2722</v>
      </c>
      <c r="H1481" s="533">
        <v>108</v>
      </c>
      <c r="I1481" s="533" t="str">
        <f t="shared" ref="I1481:J1481" si="1370">I1479</f>
        <v xml:space="preserve">035440 - CEMENT BASED SCREED </v>
      </c>
      <c r="J1481" s="533" t="str">
        <f t="shared" si="1370"/>
        <v xml:space="preserve">035440 - CEMENT BASED SCREED </v>
      </c>
      <c r="K1481" s="49" t="s">
        <v>17</v>
      </c>
      <c r="L1481" s="56" t="s">
        <v>94</v>
      </c>
      <c r="M1481" s="52">
        <v>419</v>
      </c>
      <c r="N1481" s="51" t="s">
        <v>95</v>
      </c>
      <c r="O1481" s="542">
        <v>8</v>
      </c>
      <c r="P1481" s="25">
        <f t="shared" si="1366"/>
        <v>3352</v>
      </c>
      <c r="X1481" s="698" t="s">
        <v>94</v>
      </c>
      <c r="Y1481" s="698">
        <v>419</v>
      </c>
      <c r="Z1481" s="698" t="s">
        <v>95</v>
      </c>
      <c r="AA1481" s="698">
        <v>8</v>
      </c>
      <c r="AB1481" s="698">
        <v>3352</v>
      </c>
      <c r="AC1481" s="731">
        <f t="shared" si="1367"/>
        <v>7.76</v>
      </c>
      <c r="AD1481" s="533">
        <f t="shared" si="1368"/>
        <v>3251.44</v>
      </c>
    </row>
    <row r="1482" spans="1:30" ht="16.5" thickBot="1">
      <c r="A1482" s="533" t="s">
        <v>2728</v>
      </c>
      <c r="B1482" s="533">
        <v>3</v>
      </c>
      <c r="C1482" s="533" t="s">
        <v>65</v>
      </c>
      <c r="D1482" s="572" t="s">
        <v>2735</v>
      </c>
      <c r="E1482" s="571" t="str">
        <f t="shared" si="1364"/>
        <v xml:space="preserve"> CEMENT BASED SCREED </v>
      </c>
      <c r="F1482" s="533" t="s">
        <v>1321</v>
      </c>
      <c r="G1482" s="533" t="s">
        <v>2725</v>
      </c>
      <c r="H1482" s="533">
        <v>109</v>
      </c>
      <c r="I1482" s="533" t="str">
        <f>L1482</f>
        <v>Cement-sand screed topping; trowelled finish; to receive finish; to</v>
      </c>
      <c r="J1482" s="533" t="str">
        <f>L1482</f>
        <v>Cement-sand screed topping; trowelled finish; to receive finish; to</v>
      </c>
      <c r="K1482" s="49"/>
      <c r="L1482" s="598" t="s">
        <v>96</v>
      </c>
      <c r="M1482" s="52"/>
      <c r="N1482" s="51"/>
      <c r="O1482" s="542"/>
      <c r="P1482" s="51"/>
      <c r="X1482" s="698" t="s">
        <v>96</v>
      </c>
      <c r="Y1482" s="698"/>
      <c r="Z1482" s="698"/>
      <c r="AA1482" s="698"/>
      <c r="AB1482" s="698"/>
    </row>
    <row r="1483" spans="1:30" ht="16.5" thickBot="1">
      <c r="A1483" s="533" t="s">
        <v>2728</v>
      </c>
      <c r="B1483" s="533">
        <v>3</v>
      </c>
      <c r="C1483" s="533" t="s">
        <v>65</v>
      </c>
      <c r="D1483" s="572" t="s">
        <v>2735</v>
      </c>
      <c r="E1483" s="571" t="str">
        <f t="shared" si="1364"/>
        <v xml:space="preserve"> CEMENT BASED SCREED </v>
      </c>
      <c r="F1483" s="533" t="s">
        <v>1321</v>
      </c>
      <c r="G1483" s="533" t="s">
        <v>2722</v>
      </c>
      <c r="H1483" s="533">
        <v>110</v>
      </c>
      <c r="I1483" s="533" t="str">
        <f t="shared" ref="I1483:J1483" si="1371">I1481</f>
        <v xml:space="preserve">035440 - CEMENT BASED SCREED </v>
      </c>
      <c r="J1483" s="533" t="str">
        <f t="shared" si="1371"/>
        <v xml:space="preserve">035440 - CEMENT BASED SCREED </v>
      </c>
      <c r="K1483" s="57" t="s">
        <v>19</v>
      </c>
      <c r="L1483" s="57" t="s">
        <v>97</v>
      </c>
      <c r="M1483" s="203">
        <v>64</v>
      </c>
      <c r="N1483" s="58" t="s">
        <v>33</v>
      </c>
      <c r="O1483" s="544">
        <v>9</v>
      </c>
      <c r="P1483" s="25">
        <f t="shared" ref="P1483:P1485" si="1372">O1483*M1483</f>
        <v>576</v>
      </c>
      <c r="X1483" s="698" t="s">
        <v>97</v>
      </c>
      <c r="Y1483" s="698">
        <v>64</v>
      </c>
      <c r="Z1483" s="698" t="s">
        <v>33</v>
      </c>
      <c r="AA1483" s="698">
        <v>9</v>
      </c>
      <c r="AB1483" s="698">
        <v>576</v>
      </c>
      <c r="AC1483" s="731">
        <f t="shared" ref="AC1483:AC1485" si="1373">AA1483*0.97</f>
        <v>8.73</v>
      </c>
      <c r="AD1483" s="533">
        <f t="shared" ref="AD1483:AD1485" si="1374">AC1483*Y1483</f>
        <v>558.72</v>
      </c>
    </row>
    <row r="1484" spans="1:30" ht="16.5" thickBot="1">
      <c r="A1484" s="533" t="s">
        <v>2728</v>
      </c>
      <c r="B1484" s="533">
        <v>3</v>
      </c>
      <c r="C1484" s="533" t="s">
        <v>65</v>
      </c>
      <c r="D1484" s="572" t="s">
        <v>2735</v>
      </c>
      <c r="E1484" s="571" t="str">
        <f t="shared" si="1364"/>
        <v xml:space="preserve"> CEMENT BASED SCREED </v>
      </c>
      <c r="F1484" s="533" t="s">
        <v>1321</v>
      </c>
      <c r="G1484" s="533" t="s">
        <v>2722</v>
      </c>
      <c r="H1484" s="533">
        <v>111</v>
      </c>
      <c r="I1484" s="533" t="str">
        <f t="shared" ref="I1484:J1484" si="1375">I1482</f>
        <v>Cement-sand screed topping; trowelled finish; to receive finish; to</v>
      </c>
      <c r="J1484" s="533" t="str">
        <f t="shared" si="1375"/>
        <v>Cement-sand screed topping; trowelled finish; to receive finish; to</v>
      </c>
      <c r="K1484" s="53" t="s">
        <v>20</v>
      </c>
      <c r="L1484" s="53" t="s">
        <v>98</v>
      </c>
      <c r="M1484" s="204">
        <v>8</v>
      </c>
      <c r="N1484" s="54" t="s">
        <v>33</v>
      </c>
      <c r="O1484" s="544">
        <v>5</v>
      </c>
      <c r="P1484" s="25">
        <f t="shared" si="1372"/>
        <v>40</v>
      </c>
      <c r="X1484" s="698" t="s">
        <v>98</v>
      </c>
      <c r="Y1484" s="698">
        <v>8</v>
      </c>
      <c r="Z1484" s="698" t="s">
        <v>33</v>
      </c>
      <c r="AA1484" s="698">
        <v>5</v>
      </c>
      <c r="AB1484" s="698">
        <v>40</v>
      </c>
      <c r="AC1484" s="731">
        <f t="shared" si="1373"/>
        <v>4.8499999999999996</v>
      </c>
      <c r="AD1484" s="533">
        <f t="shared" si="1374"/>
        <v>38.799999999999997</v>
      </c>
    </row>
    <row r="1485" spans="1:30" ht="16.5" thickBot="1">
      <c r="A1485" s="533" t="s">
        <v>2728</v>
      </c>
      <c r="B1485" s="533">
        <v>3</v>
      </c>
      <c r="C1485" s="533" t="s">
        <v>65</v>
      </c>
      <c r="D1485" s="572" t="s">
        <v>2735</v>
      </c>
      <c r="E1485" s="571" t="str">
        <f t="shared" si="1364"/>
        <v xml:space="preserve"> CEMENT BASED SCREED </v>
      </c>
      <c r="F1485" s="533" t="s">
        <v>1321</v>
      </c>
      <c r="G1485" s="533" t="s">
        <v>2722</v>
      </c>
      <c r="H1485" s="533">
        <v>112</v>
      </c>
      <c r="I1485" s="533" t="str">
        <f t="shared" ref="I1485:J1485" si="1376">I1483</f>
        <v xml:space="preserve">035440 - CEMENT BASED SCREED </v>
      </c>
      <c r="J1485" s="533" t="str">
        <f t="shared" si="1376"/>
        <v xml:space="preserve">035440 - CEMENT BASED SCREED </v>
      </c>
      <c r="K1485" s="53" t="s">
        <v>21</v>
      </c>
      <c r="L1485" s="53" t="s">
        <v>99</v>
      </c>
      <c r="M1485" s="205">
        <v>70</v>
      </c>
      <c r="N1485" s="54" t="s">
        <v>95</v>
      </c>
      <c r="O1485" s="544">
        <v>4</v>
      </c>
      <c r="P1485" s="25">
        <f t="shared" si="1372"/>
        <v>280</v>
      </c>
      <c r="X1485" s="698" t="s">
        <v>99</v>
      </c>
      <c r="Y1485" s="698">
        <v>70</v>
      </c>
      <c r="Z1485" s="698" t="s">
        <v>95</v>
      </c>
      <c r="AA1485" s="698">
        <v>4</v>
      </c>
      <c r="AB1485" s="698">
        <v>280</v>
      </c>
      <c r="AC1485" s="731">
        <f t="shared" si="1373"/>
        <v>3.88</v>
      </c>
      <c r="AD1485" s="533">
        <f t="shared" si="1374"/>
        <v>271.59999999999997</v>
      </c>
    </row>
    <row r="1486" spans="1:30" ht="15.75">
      <c r="A1486" s="533" t="s">
        <v>2728</v>
      </c>
      <c r="B1486" s="533">
        <v>3</v>
      </c>
      <c r="C1486" s="533" t="s">
        <v>65</v>
      </c>
      <c r="D1486" s="572" t="s">
        <v>2735</v>
      </c>
      <c r="E1486" s="571" t="str">
        <f t="shared" si="1364"/>
        <v xml:space="preserve"> CEMENT BASED SCREED </v>
      </c>
      <c r="F1486" s="533" t="s">
        <v>1321</v>
      </c>
      <c r="G1486" s="533" t="s">
        <v>2725</v>
      </c>
      <c r="H1486" s="533">
        <v>113</v>
      </c>
      <c r="I1486" s="533" t="str">
        <f>L1486</f>
        <v>Cement-sand screed filling; to receive finish; to</v>
      </c>
      <c r="J1486" s="533" t="str">
        <f>L1486</f>
        <v>Cement-sand screed filling; to receive finish; to</v>
      </c>
      <c r="K1486" s="206"/>
      <c r="L1486" s="600" t="s">
        <v>100</v>
      </c>
      <c r="M1486" s="207"/>
      <c r="N1486" s="208"/>
      <c r="O1486" s="544"/>
      <c r="P1486" s="62"/>
      <c r="X1486" s="698" t="s">
        <v>100</v>
      </c>
      <c r="Y1486" s="698"/>
      <c r="Z1486" s="698"/>
      <c r="AA1486" s="698"/>
      <c r="AB1486" s="698"/>
    </row>
    <row r="1487" spans="1:30" ht="15.75">
      <c r="A1487" s="533" t="s">
        <v>2728</v>
      </c>
      <c r="B1487" s="533">
        <v>3</v>
      </c>
      <c r="C1487" s="533" t="s">
        <v>65</v>
      </c>
      <c r="D1487" s="572" t="s">
        <v>2735</v>
      </c>
      <c r="E1487" s="571" t="str">
        <f t="shared" si="1364"/>
        <v xml:space="preserve"> CEMENT BASED SCREED </v>
      </c>
      <c r="F1487" s="533" t="s">
        <v>1321</v>
      </c>
      <c r="G1487" s="533" t="s">
        <v>2722</v>
      </c>
      <c r="H1487" s="533">
        <v>114</v>
      </c>
      <c r="I1487" s="533" t="str">
        <f t="shared" ref="I1487:J1487" si="1377">I1485</f>
        <v xml:space="preserve">035440 - CEMENT BASED SCREED </v>
      </c>
      <c r="J1487" s="533" t="str">
        <f t="shared" si="1377"/>
        <v xml:space="preserve">035440 - CEMENT BASED SCREED </v>
      </c>
      <c r="K1487" s="209" t="s">
        <v>45</v>
      </c>
      <c r="L1487" s="209" t="s">
        <v>101</v>
      </c>
      <c r="M1487" s="210">
        <v>3</v>
      </c>
      <c r="N1487" s="211" t="s">
        <v>33</v>
      </c>
      <c r="O1487" s="544"/>
      <c r="P1487" s="25">
        <f>O1487*M1487</f>
        <v>0</v>
      </c>
      <c r="X1487" s="698" t="s">
        <v>101</v>
      </c>
      <c r="Y1487" s="698">
        <v>3</v>
      </c>
      <c r="Z1487" s="698" t="s">
        <v>33</v>
      </c>
      <c r="AA1487" s="698"/>
      <c r="AB1487" s="698">
        <v>0</v>
      </c>
      <c r="AC1487" s="731">
        <f>AA1487*0.97</f>
        <v>0</v>
      </c>
      <c r="AD1487" s="533">
        <f>AC1487*Y1487</f>
        <v>0</v>
      </c>
    </row>
    <row r="1488" spans="1:30" ht="15.75">
      <c r="A1488" s="533" t="s">
        <v>2728</v>
      </c>
      <c r="B1488" s="533">
        <v>3</v>
      </c>
      <c r="C1488" s="533" t="s">
        <v>65</v>
      </c>
      <c r="D1488" s="572" t="s">
        <v>2735</v>
      </c>
      <c r="E1488" s="571" t="str">
        <f t="shared" si="1364"/>
        <v xml:space="preserve"> CEMENT BASED SCREED </v>
      </c>
      <c r="F1488" s="533" t="s">
        <v>1321</v>
      </c>
      <c r="G1488" s="533" t="s">
        <v>2725</v>
      </c>
      <c r="H1488" s="533">
        <v>115</v>
      </c>
      <c r="I1488" s="533" t="str">
        <f t="shared" ref="I1488:J1488" si="1378">I1486</f>
        <v>Cement-sand screed filling; to receive finish; to</v>
      </c>
      <c r="J1488" s="533" t="str">
        <f t="shared" si="1378"/>
        <v>Cement-sand screed filling; to receive finish; to</v>
      </c>
      <c r="K1488" s="63" t="s">
        <v>102</v>
      </c>
      <c r="L1488" s="59"/>
      <c r="M1488" s="60"/>
      <c r="N1488" s="61"/>
      <c r="O1488" s="544"/>
      <c r="P1488" s="64"/>
      <c r="X1488" s="698"/>
      <c r="Y1488" s="698"/>
      <c r="Z1488" s="698"/>
      <c r="AA1488" s="698"/>
      <c r="AB1488" s="698"/>
    </row>
    <row r="1489" spans="1:30" ht="15.75">
      <c r="A1489" s="533" t="s">
        <v>2728</v>
      </c>
      <c r="B1489" s="533">
        <v>3</v>
      </c>
      <c r="C1489" s="533" t="s">
        <v>65</v>
      </c>
      <c r="D1489" s="10" t="s">
        <v>22</v>
      </c>
      <c r="E1489" s="10" t="s">
        <v>22</v>
      </c>
      <c r="G1489" s="533" t="s">
        <v>2724</v>
      </c>
      <c r="H1489" s="533">
        <v>116</v>
      </c>
      <c r="I1489" s="533" t="str">
        <f t="shared" ref="I1489:J1489" si="1379">I1487</f>
        <v xml:space="preserve">035440 - CEMENT BASED SCREED </v>
      </c>
      <c r="J1489" s="533" t="str">
        <f t="shared" si="1379"/>
        <v xml:space="preserve">035440 - CEMENT BASED SCREED </v>
      </c>
      <c r="K1489" s="59" t="s">
        <v>22</v>
      </c>
      <c r="L1489" s="59"/>
      <c r="M1489" s="60"/>
      <c r="N1489" s="61"/>
      <c r="O1489" s="544" t="s">
        <v>8</v>
      </c>
      <c r="P1489" s="55">
        <f>SUM(P1450:P1487)</f>
        <v>21141.5</v>
      </c>
      <c r="X1489" s="698"/>
      <c r="Y1489" s="698"/>
      <c r="Z1489" s="698"/>
      <c r="AA1489" s="698" t="s">
        <v>8</v>
      </c>
      <c r="AB1489" s="698">
        <v>21141</v>
      </c>
    </row>
    <row r="1490" spans="1:30" ht="15.75">
      <c r="A1490" s="533" t="s">
        <v>2728</v>
      </c>
      <c r="B1490" s="533">
        <v>4</v>
      </c>
      <c r="C1490" s="533" t="s">
        <v>104</v>
      </c>
      <c r="D1490" s="572" t="s">
        <v>1457</v>
      </c>
      <c r="E1490" s="571" t="s">
        <v>1212</v>
      </c>
      <c r="F1490" s="533" t="str">
        <f t="shared" ref="F1490:F1493" si="1380">VLOOKUP(D1490,trade,3,FALSE)</f>
        <v>AR</v>
      </c>
      <c r="G1490" s="533" t="s">
        <v>2725</v>
      </c>
      <c r="H1490" s="533">
        <v>117</v>
      </c>
      <c r="I1490" s="533" t="str">
        <f t="shared" ref="I1490:J1490" si="1381">I1488</f>
        <v>Cement-sand screed filling; to receive finish; to</v>
      </c>
      <c r="J1490" s="533" t="str">
        <f t="shared" si="1381"/>
        <v>Cement-sand screed filling; to receive finish; to</v>
      </c>
      <c r="K1490" s="65"/>
      <c r="L1490" s="66"/>
      <c r="M1490" s="66" t="s">
        <v>103</v>
      </c>
      <c r="N1490" s="66"/>
      <c r="O1490" s="353"/>
      <c r="P1490" s="66"/>
      <c r="X1490" s="698"/>
      <c r="Y1490" s="698" t="s">
        <v>103</v>
      </c>
      <c r="Z1490" s="698"/>
      <c r="AA1490" s="698"/>
      <c r="AB1490" s="698"/>
    </row>
    <row r="1491" spans="1:30" ht="15.75">
      <c r="A1491" s="533" t="s">
        <v>2728</v>
      </c>
      <c r="B1491" s="533">
        <v>4</v>
      </c>
      <c r="C1491" s="533" t="s">
        <v>104</v>
      </c>
      <c r="D1491" s="572" t="s">
        <v>1457</v>
      </c>
      <c r="E1491" s="571" t="str">
        <f t="shared" si="1364"/>
        <v xml:space="preserve"> UNIT MASONRY </v>
      </c>
      <c r="F1491" s="533" t="str">
        <f t="shared" si="1380"/>
        <v>AR</v>
      </c>
      <c r="G1491" s="533" t="s">
        <v>2725</v>
      </c>
      <c r="H1491" s="533">
        <v>118</v>
      </c>
      <c r="I1491" s="533" t="str">
        <f t="shared" ref="I1491:J1491" si="1382">I1489</f>
        <v xml:space="preserve">035440 - CEMENT BASED SCREED </v>
      </c>
      <c r="J1491" s="533" t="str">
        <f t="shared" si="1382"/>
        <v xml:space="preserve">035440 - CEMENT BASED SCREED </v>
      </c>
      <c r="K1491" s="65"/>
      <c r="L1491" s="66"/>
      <c r="M1491" s="66" t="s">
        <v>104</v>
      </c>
      <c r="N1491" s="66"/>
      <c r="O1491" s="353"/>
      <c r="P1491" s="66"/>
      <c r="X1491" s="698"/>
      <c r="Y1491" s="698" t="s">
        <v>104</v>
      </c>
      <c r="Z1491" s="698"/>
      <c r="AA1491" s="698"/>
      <c r="AB1491" s="698"/>
    </row>
    <row r="1492" spans="1:30" ht="15.75">
      <c r="A1492" s="533" t="s">
        <v>2728</v>
      </c>
      <c r="B1492" s="533">
        <v>4</v>
      </c>
      <c r="C1492" s="533" t="s">
        <v>104</v>
      </c>
      <c r="D1492" s="572" t="s">
        <v>1457</v>
      </c>
      <c r="E1492" s="571" t="str">
        <f t="shared" si="1364"/>
        <v xml:space="preserve"> UNIT MASONRY </v>
      </c>
      <c r="F1492" s="533" t="str">
        <f t="shared" si="1380"/>
        <v>AR</v>
      </c>
      <c r="G1492" s="533" t="s">
        <v>2725</v>
      </c>
      <c r="H1492" s="533">
        <v>119</v>
      </c>
      <c r="I1492" s="533" t="str">
        <f t="shared" ref="I1492:J1492" si="1383">I1490</f>
        <v>Cement-sand screed filling; to receive finish; to</v>
      </c>
      <c r="J1492" s="533" t="str">
        <f t="shared" si="1383"/>
        <v>Cement-sand screed filling; to receive finish; to</v>
      </c>
      <c r="K1492" s="67" t="s">
        <v>2</v>
      </c>
      <c r="L1492" s="67" t="s">
        <v>105</v>
      </c>
      <c r="M1492" s="66" t="s">
        <v>4</v>
      </c>
      <c r="N1492" s="66" t="s">
        <v>5</v>
      </c>
      <c r="O1492" s="699" t="s">
        <v>6</v>
      </c>
      <c r="P1492" s="602" t="s">
        <v>7</v>
      </c>
      <c r="X1492" s="698" t="s">
        <v>105</v>
      </c>
      <c r="Y1492" s="698" t="s">
        <v>4</v>
      </c>
      <c r="Z1492" s="698" t="s">
        <v>5</v>
      </c>
      <c r="AA1492" s="698" t="s">
        <v>6</v>
      </c>
      <c r="AB1492" s="698" t="s">
        <v>7</v>
      </c>
    </row>
    <row r="1493" spans="1:30" ht="15.75">
      <c r="A1493" s="533" t="s">
        <v>2728</v>
      </c>
      <c r="B1493" s="533">
        <v>4</v>
      </c>
      <c r="C1493" s="533" t="s">
        <v>104</v>
      </c>
      <c r="D1493" s="572" t="s">
        <v>1457</v>
      </c>
      <c r="E1493" s="571" t="str">
        <f t="shared" si="1364"/>
        <v xml:space="preserve"> UNIT MASONRY </v>
      </c>
      <c r="F1493" s="533" t="str">
        <f t="shared" si="1380"/>
        <v>AR</v>
      </c>
      <c r="G1493" s="533" t="s">
        <v>2725</v>
      </c>
      <c r="H1493" s="533">
        <v>120</v>
      </c>
      <c r="I1493" s="533" t="str">
        <f t="shared" ref="I1493:J1493" si="1384">I1491</f>
        <v xml:space="preserve">035440 - CEMENT BASED SCREED </v>
      </c>
      <c r="J1493" s="533" t="str">
        <f t="shared" si="1384"/>
        <v xml:space="preserve">035440 - CEMENT BASED SCREED </v>
      </c>
      <c r="K1493" s="67"/>
      <c r="L1493" s="67"/>
      <c r="M1493" s="66"/>
      <c r="N1493" s="66"/>
      <c r="O1493" s="699"/>
      <c r="P1493" s="603" t="s">
        <v>8</v>
      </c>
      <c r="X1493" s="698"/>
      <c r="Y1493" s="698"/>
      <c r="Z1493" s="698"/>
      <c r="AA1493" s="698"/>
      <c r="AB1493" s="698" t="s">
        <v>8</v>
      </c>
    </row>
    <row r="1494" spans="1:30" ht="15.75">
      <c r="A1494" s="533" t="s">
        <v>2728</v>
      </c>
      <c r="B1494" s="533">
        <v>4</v>
      </c>
      <c r="C1494" s="533" t="s">
        <v>104</v>
      </c>
      <c r="D1494" s="572" t="s">
        <v>1457</v>
      </c>
      <c r="E1494" s="571" t="s">
        <v>1212</v>
      </c>
      <c r="F1494" s="533" t="str">
        <f t="shared" ref="F1494:F1504" si="1385">VLOOKUP(D:D,trade,3,FALSE)</f>
        <v>AR</v>
      </c>
      <c r="G1494" s="533" t="s">
        <v>2725</v>
      </c>
      <c r="H1494" s="533">
        <v>121</v>
      </c>
      <c r="I1494" s="533" t="str">
        <f t="shared" ref="I1494:I1495" si="1386">L1494</f>
        <v xml:space="preserve">042000 - UNIT MASONRY </v>
      </c>
      <c r="J1494" s="533" t="str">
        <f t="shared" ref="J1494:J1495" si="1387">L1494</f>
        <v xml:space="preserve">042000 - UNIT MASONRY </v>
      </c>
      <c r="K1494" s="65"/>
      <c r="L1494" s="67" t="s">
        <v>106</v>
      </c>
      <c r="M1494" s="604"/>
      <c r="N1494" s="604"/>
      <c r="O1494" s="700"/>
      <c r="P1494" s="71"/>
      <c r="X1494" s="698" t="s">
        <v>106</v>
      </c>
      <c r="Y1494" s="698"/>
      <c r="Z1494" s="698"/>
      <c r="AA1494" s="698"/>
      <c r="AB1494" s="698"/>
    </row>
    <row r="1495" spans="1:30" ht="15.75">
      <c r="A1495" s="533" t="s">
        <v>2728</v>
      </c>
      <c r="B1495" s="533">
        <v>4</v>
      </c>
      <c r="C1495" s="533" t="s">
        <v>104</v>
      </c>
      <c r="D1495" s="572" t="s">
        <v>1457</v>
      </c>
      <c r="E1495" s="571" t="str">
        <f t="shared" ref="E1495:E1503" si="1388">E1494</f>
        <v xml:space="preserve"> UNIT MASONRY </v>
      </c>
      <c r="F1495" s="533" t="str">
        <f t="shared" si="1385"/>
        <v>AR</v>
      </c>
      <c r="G1495" s="533" t="s">
        <v>2725</v>
      </c>
      <c r="H1495" s="533">
        <v>122</v>
      </c>
      <c r="I1495" s="533" t="str">
        <f t="shared" si="1386"/>
        <v xml:space="preserve">Concrete hollow blocks; ordinary Portland cement; including mortar bedding and jointing; to </v>
      </c>
      <c r="J1495" s="533" t="str">
        <f t="shared" si="1387"/>
        <v xml:space="preserve">Concrete hollow blocks; ordinary Portland cement; including mortar bedding and jointing; to </v>
      </c>
      <c r="K1495" s="605"/>
      <c r="L1495" s="606" t="s">
        <v>107</v>
      </c>
      <c r="M1495" s="607"/>
      <c r="N1495" s="607"/>
      <c r="O1495" s="700"/>
      <c r="P1495" s="71"/>
      <c r="X1495" s="698" t="s">
        <v>107</v>
      </c>
      <c r="Y1495" s="698"/>
      <c r="Z1495" s="698"/>
      <c r="AA1495" s="698"/>
      <c r="AB1495" s="698"/>
    </row>
    <row r="1496" spans="1:30" ht="15.75">
      <c r="A1496" s="533" t="s">
        <v>2728</v>
      </c>
      <c r="B1496" s="533">
        <v>4</v>
      </c>
      <c r="C1496" s="533" t="s">
        <v>104</v>
      </c>
      <c r="D1496" s="572" t="s">
        <v>1457</v>
      </c>
      <c r="E1496" s="571" t="str">
        <f t="shared" si="1388"/>
        <v xml:space="preserve"> UNIT MASONRY </v>
      </c>
      <c r="F1496" s="533" t="str">
        <f t="shared" si="1385"/>
        <v>AR</v>
      </c>
      <c r="G1496" s="533" t="s">
        <v>2722</v>
      </c>
      <c r="H1496" s="533">
        <v>123</v>
      </c>
      <c r="I1496" s="533" t="str">
        <f t="shared" ref="I1496:J1496" si="1389">I1494</f>
        <v xml:space="preserve">042000 - UNIT MASONRY </v>
      </c>
      <c r="J1496" s="533" t="str">
        <f t="shared" si="1389"/>
        <v xml:space="preserve">042000 - UNIT MASONRY </v>
      </c>
      <c r="K1496" s="213" t="s">
        <v>13</v>
      </c>
      <c r="L1496" s="213" t="s">
        <v>108</v>
      </c>
      <c r="M1496" s="608">
        <v>517</v>
      </c>
      <c r="N1496" s="609" t="s">
        <v>33</v>
      </c>
      <c r="O1496" s="700"/>
      <c r="P1496" s="25">
        <f t="shared" ref="P1496:P1498" si="1390">O1496*M1496</f>
        <v>0</v>
      </c>
      <c r="X1496" s="698" t="s">
        <v>108</v>
      </c>
      <c r="Y1496" s="698">
        <v>517</v>
      </c>
      <c r="Z1496" s="698" t="s">
        <v>33</v>
      </c>
      <c r="AA1496" s="698"/>
      <c r="AB1496" s="698">
        <v>0</v>
      </c>
      <c r="AC1496" s="731">
        <f t="shared" ref="AC1496:AC1498" si="1391">AA1496*0.97</f>
        <v>0</v>
      </c>
      <c r="AD1496" s="533">
        <f t="shared" ref="AD1496:AD1498" si="1392">AC1496*Y1496</f>
        <v>0</v>
      </c>
    </row>
    <row r="1497" spans="1:30" ht="15.75">
      <c r="A1497" s="533" t="s">
        <v>2728</v>
      </c>
      <c r="B1497" s="533">
        <v>4</v>
      </c>
      <c r="C1497" s="533" t="s">
        <v>104</v>
      </c>
      <c r="D1497" s="572" t="s">
        <v>1457</v>
      </c>
      <c r="E1497" s="571" t="str">
        <f t="shared" si="1388"/>
        <v xml:space="preserve"> UNIT MASONRY </v>
      </c>
      <c r="F1497" s="533" t="str">
        <f t="shared" si="1385"/>
        <v>AR</v>
      </c>
      <c r="G1497" s="533" t="s">
        <v>2722</v>
      </c>
      <c r="H1497" s="533">
        <v>124</v>
      </c>
      <c r="I1497" s="533" t="str">
        <f t="shared" ref="I1497:J1497" si="1393">I1495</f>
        <v xml:space="preserve">Concrete hollow blocks; ordinary Portland cement; including mortar bedding and jointing; to </v>
      </c>
      <c r="J1497" s="533" t="str">
        <f t="shared" si="1393"/>
        <v xml:space="preserve">Concrete hollow blocks; ordinary Portland cement; including mortar bedding and jointing; to </v>
      </c>
      <c r="K1497" s="213" t="s">
        <v>15</v>
      </c>
      <c r="L1497" s="213" t="s">
        <v>109</v>
      </c>
      <c r="M1497" s="608">
        <v>60</v>
      </c>
      <c r="N1497" s="609" t="s">
        <v>33</v>
      </c>
      <c r="O1497" s="700"/>
      <c r="P1497" s="25">
        <f t="shared" si="1390"/>
        <v>0</v>
      </c>
      <c r="X1497" s="698" t="s">
        <v>109</v>
      </c>
      <c r="Y1497" s="698">
        <v>60</v>
      </c>
      <c r="Z1497" s="698" t="s">
        <v>33</v>
      </c>
      <c r="AA1497" s="698"/>
      <c r="AB1497" s="698">
        <v>0</v>
      </c>
      <c r="AC1497" s="731">
        <f t="shared" si="1391"/>
        <v>0</v>
      </c>
      <c r="AD1497" s="533">
        <f t="shared" si="1392"/>
        <v>0</v>
      </c>
    </row>
    <row r="1498" spans="1:30" ht="15.75">
      <c r="A1498" s="533" t="s">
        <v>2728</v>
      </c>
      <c r="B1498" s="533">
        <v>4</v>
      </c>
      <c r="C1498" s="533" t="s">
        <v>104</v>
      </c>
      <c r="D1498" s="572" t="s">
        <v>1457</v>
      </c>
      <c r="E1498" s="571" t="str">
        <f t="shared" si="1388"/>
        <v xml:space="preserve"> UNIT MASONRY </v>
      </c>
      <c r="F1498" s="533" t="str">
        <f t="shared" si="1385"/>
        <v>AR</v>
      </c>
      <c r="G1498" s="533" t="s">
        <v>2722</v>
      </c>
      <c r="H1498" s="533">
        <v>125</v>
      </c>
      <c r="I1498" s="533" t="str">
        <f t="shared" ref="I1498:J1498" si="1394">I1496</f>
        <v xml:space="preserve">042000 - UNIT MASONRY </v>
      </c>
      <c r="J1498" s="533" t="str">
        <f t="shared" si="1394"/>
        <v xml:space="preserve">042000 - UNIT MASONRY </v>
      </c>
      <c r="K1498" s="213" t="s">
        <v>17</v>
      </c>
      <c r="L1498" s="213" t="s">
        <v>110</v>
      </c>
      <c r="M1498" s="608">
        <v>164</v>
      </c>
      <c r="N1498" s="609" t="s">
        <v>33</v>
      </c>
      <c r="O1498" s="700"/>
      <c r="P1498" s="25">
        <f t="shared" si="1390"/>
        <v>0</v>
      </c>
      <c r="X1498" s="698" t="s">
        <v>110</v>
      </c>
      <c r="Y1498" s="698">
        <v>164</v>
      </c>
      <c r="Z1498" s="698" t="s">
        <v>33</v>
      </c>
      <c r="AA1498" s="698"/>
      <c r="AB1498" s="698">
        <v>0</v>
      </c>
      <c r="AC1498" s="731">
        <f t="shared" si="1391"/>
        <v>0</v>
      </c>
      <c r="AD1498" s="533">
        <f t="shared" si="1392"/>
        <v>0</v>
      </c>
    </row>
    <row r="1499" spans="1:30" ht="15.75">
      <c r="A1499" s="533" t="s">
        <v>2728</v>
      </c>
      <c r="B1499" s="533">
        <v>4</v>
      </c>
      <c r="C1499" s="533" t="s">
        <v>104</v>
      </c>
      <c r="D1499" s="572" t="s">
        <v>1457</v>
      </c>
      <c r="E1499" s="571" t="str">
        <f t="shared" si="1388"/>
        <v xml:space="preserve"> UNIT MASONRY </v>
      </c>
      <c r="F1499" s="533" t="str">
        <f t="shared" si="1385"/>
        <v>AR</v>
      </c>
      <c r="G1499" s="533" t="s">
        <v>2725</v>
      </c>
      <c r="H1499" s="533">
        <v>126</v>
      </c>
      <c r="I1499" s="533" t="str">
        <f>L1499</f>
        <v>Concrete blocks; ordinary Portland cement; including mortar bedding and jointing; fire rated; to</v>
      </c>
      <c r="J1499" s="533" t="str">
        <f>L1499</f>
        <v>Concrete blocks; ordinary Portland cement; including mortar bedding and jointing; fire rated; to</v>
      </c>
      <c r="K1499" s="68"/>
      <c r="L1499" s="612" t="s">
        <v>111</v>
      </c>
      <c r="M1499" s="69"/>
      <c r="N1499" s="69"/>
      <c r="O1499" s="354"/>
      <c r="P1499" s="70"/>
      <c r="X1499" s="698" t="s">
        <v>111</v>
      </c>
      <c r="Y1499" s="698"/>
      <c r="Z1499" s="698"/>
      <c r="AA1499" s="698"/>
      <c r="AB1499" s="698"/>
    </row>
    <row r="1500" spans="1:30" ht="16.5" thickBot="1">
      <c r="A1500" s="533" t="s">
        <v>2728</v>
      </c>
      <c r="B1500" s="533">
        <v>4</v>
      </c>
      <c r="C1500" s="533" t="s">
        <v>104</v>
      </c>
      <c r="D1500" s="572" t="s">
        <v>1457</v>
      </c>
      <c r="E1500" s="571" t="str">
        <f t="shared" si="1388"/>
        <v xml:space="preserve"> UNIT MASONRY </v>
      </c>
      <c r="F1500" s="533" t="str">
        <f t="shared" si="1385"/>
        <v>AR</v>
      </c>
      <c r="G1500" s="533" t="s">
        <v>2722</v>
      </c>
      <c r="H1500" s="533">
        <v>127</v>
      </c>
      <c r="I1500" s="533" t="str">
        <f t="shared" ref="I1500:J1500" si="1395">I1498</f>
        <v xml:space="preserve">042000 - UNIT MASONRY </v>
      </c>
      <c r="J1500" s="533" t="str">
        <f t="shared" si="1395"/>
        <v xml:space="preserve">042000 - UNIT MASONRY </v>
      </c>
      <c r="K1500" s="213" t="s">
        <v>19</v>
      </c>
      <c r="L1500" s="213" t="s">
        <v>112</v>
      </c>
      <c r="M1500" s="214">
        <v>34</v>
      </c>
      <c r="N1500" s="215" t="s">
        <v>33</v>
      </c>
      <c r="O1500" s="354"/>
      <c r="P1500" s="25">
        <f t="shared" ref="P1500:P1503" si="1396">O1500*M1500</f>
        <v>0</v>
      </c>
      <c r="X1500" s="698" t="s">
        <v>112</v>
      </c>
      <c r="Y1500" s="698">
        <v>34</v>
      </c>
      <c r="Z1500" s="698" t="s">
        <v>33</v>
      </c>
      <c r="AA1500" s="698"/>
      <c r="AB1500" s="698">
        <v>0</v>
      </c>
      <c r="AC1500" s="731">
        <f t="shared" ref="AC1500:AC1503" si="1397">AA1500*0.97</f>
        <v>0</v>
      </c>
      <c r="AD1500" s="533">
        <f t="shared" ref="AD1500:AD1503" si="1398">AC1500*Y1500</f>
        <v>0</v>
      </c>
    </row>
    <row r="1501" spans="1:30" ht="16.5" thickBot="1">
      <c r="A1501" s="533" t="s">
        <v>2728</v>
      </c>
      <c r="B1501" s="533">
        <v>4</v>
      </c>
      <c r="C1501" s="533" t="s">
        <v>104</v>
      </c>
      <c r="D1501" s="572" t="s">
        <v>1457</v>
      </c>
      <c r="E1501" s="571" t="str">
        <f t="shared" si="1388"/>
        <v xml:space="preserve"> UNIT MASONRY </v>
      </c>
      <c r="F1501" s="533" t="str">
        <f t="shared" si="1385"/>
        <v>AR</v>
      </c>
      <c r="G1501" s="533" t="s">
        <v>2722</v>
      </c>
      <c r="H1501" s="533">
        <v>128</v>
      </c>
      <c r="I1501" s="533" t="str">
        <f t="shared" ref="I1501:J1501" si="1399">I1499</f>
        <v>Concrete blocks; ordinary Portland cement; including mortar bedding and jointing; fire rated; to</v>
      </c>
      <c r="J1501" s="533" t="str">
        <f t="shared" si="1399"/>
        <v>Concrete blocks; ordinary Portland cement; including mortar bedding and jointing; fire rated; to</v>
      </c>
      <c r="K1501" s="68" t="s">
        <v>13</v>
      </c>
      <c r="L1501" s="68" t="s">
        <v>113</v>
      </c>
      <c r="M1501" s="212">
        <v>14</v>
      </c>
      <c r="N1501" s="69" t="s">
        <v>33</v>
      </c>
      <c r="O1501" s="354">
        <v>12</v>
      </c>
      <c r="P1501" s="25">
        <f t="shared" si="1396"/>
        <v>168</v>
      </c>
      <c r="X1501" s="698" t="s">
        <v>113</v>
      </c>
      <c r="Y1501" s="698">
        <v>14</v>
      </c>
      <c r="Z1501" s="698" t="s">
        <v>33</v>
      </c>
      <c r="AA1501" s="698">
        <v>12</v>
      </c>
      <c r="AB1501" s="698">
        <v>168</v>
      </c>
      <c r="AC1501" s="731">
        <f t="shared" si="1397"/>
        <v>11.64</v>
      </c>
      <c r="AD1501" s="533">
        <f t="shared" si="1398"/>
        <v>162.96</v>
      </c>
    </row>
    <row r="1502" spans="1:30" ht="15.75">
      <c r="A1502" s="533" t="s">
        <v>2728</v>
      </c>
      <c r="B1502" s="533">
        <v>4</v>
      </c>
      <c r="C1502" s="533" t="s">
        <v>104</v>
      </c>
      <c r="D1502" s="572" t="s">
        <v>1457</v>
      </c>
      <c r="E1502" s="571" t="str">
        <f t="shared" si="1388"/>
        <v xml:space="preserve"> UNIT MASONRY </v>
      </c>
      <c r="F1502" s="533" t="str">
        <f t="shared" si="1385"/>
        <v>AR</v>
      </c>
      <c r="G1502" s="533" t="s">
        <v>2722</v>
      </c>
      <c r="H1502" s="533">
        <v>129</v>
      </c>
      <c r="I1502" s="533" t="str">
        <f t="shared" ref="I1502:J1502" si="1400">I1500</f>
        <v xml:space="preserve">042000 - UNIT MASONRY </v>
      </c>
      <c r="J1502" s="533" t="str">
        <f t="shared" si="1400"/>
        <v xml:space="preserve">042000 - UNIT MASONRY </v>
      </c>
      <c r="K1502" s="213" t="s">
        <v>21</v>
      </c>
      <c r="L1502" s="213" t="s">
        <v>114</v>
      </c>
      <c r="M1502" s="215">
        <v>135</v>
      </c>
      <c r="N1502" s="215" t="s">
        <v>33</v>
      </c>
      <c r="O1502" s="354"/>
      <c r="P1502" s="25">
        <f t="shared" si="1396"/>
        <v>0</v>
      </c>
      <c r="X1502" s="698" t="s">
        <v>114</v>
      </c>
      <c r="Y1502" s="698">
        <v>135</v>
      </c>
      <c r="Z1502" s="698" t="s">
        <v>33</v>
      </c>
      <c r="AA1502" s="698"/>
      <c r="AB1502" s="698">
        <v>0</v>
      </c>
      <c r="AC1502" s="731">
        <f t="shared" si="1397"/>
        <v>0</v>
      </c>
      <c r="AD1502" s="533">
        <f t="shared" si="1398"/>
        <v>0</v>
      </c>
    </row>
    <row r="1503" spans="1:30" ht="15.75">
      <c r="A1503" s="533" t="s">
        <v>2728</v>
      </c>
      <c r="B1503" s="533">
        <v>4</v>
      </c>
      <c r="C1503" s="533" t="s">
        <v>104</v>
      </c>
      <c r="D1503" s="572" t="s">
        <v>1457</v>
      </c>
      <c r="E1503" s="571" t="str">
        <f t="shared" si="1388"/>
        <v xml:space="preserve"> UNIT MASONRY </v>
      </c>
      <c r="F1503" s="533" t="str">
        <f t="shared" si="1385"/>
        <v>AR</v>
      </c>
      <c r="G1503" s="533" t="s">
        <v>2722</v>
      </c>
      <c r="H1503" s="533">
        <v>130</v>
      </c>
      <c r="I1503" s="533" t="str">
        <f t="shared" ref="I1503:J1503" si="1401">I1501</f>
        <v>Concrete blocks; ordinary Portland cement; including mortar bedding and jointing; fire rated; to</v>
      </c>
      <c r="J1503" s="533" t="str">
        <f t="shared" si="1401"/>
        <v>Concrete blocks; ordinary Portland cement; including mortar bedding and jointing; fire rated; to</v>
      </c>
      <c r="K1503" s="213" t="s">
        <v>45</v>
      </c>
      <c r="L1503" s="213" t="s">
        <v>115</v>
      </c>
      <c r="M1503" s="215">
        <v>56</v>
      </c>
      <c r="N1503" s="215" t="s">
        <v>33</v>
      </c>
      <c r="O1503" s="354"/>
      <c r="P1503" s="25">
        <f t="shared" si="1396"/>
        <v>0</v>
      </c>
      <c r="X1503" s="698" t="s">
        <v>115</v>
      </c>
      <c r="Y1503" s="698">
        <v>56</v>
      </c>
      <c r="Z1503" s="698" t="s">
        <v>33</v>
      </c>
      <c r="AA1503" s="698"/>
      <c r="AB1503" s="698">
        <v>0</v>
      </c>
      <c r="AC1503" s="731">
        <f t="shared" si="1397"/>
        <v>0</v>
      </c>
      <c r="AD1503" s="533">
        <f t="shared" si="1398"/>
        <v>0</v>
      </c>
    </row>
    <row r="1504" spans="1:30" ht="15.75">
      <c r="A1504" s="533" t="s">
        <v>2728</v>
      </c>
      <c r="B1504" s="533">
        <v>4</v>
      </c>
      <c r="C1504" s="533" t="s">
        <v>104</v>
      </c>
      <c r="D1504" s="572" t="s">
        <v>1459</v>
      </c>
      <c r="E1504" s="571" t="s">
        <v>1213</v>
      </c>
      <c r="F1504" s="533" t="str">
        <f t="shared" si="1385"/>
        <v>AR</v>
      </c>
      <c r="G1504" s="533" t="s">
        <v>2725</v>
      </c>
      <c r="H1504" s="533">
        <v>131</v>
      </c>
      <c r="I1504" s="533" t="str">
        <f t="shared" ref="I1504:I1506" si="1402">L1504</f>
        <v>042300 - GLASS UNIT MASONRY</v>
      </c>
      <c r="J1504" s="533" t="str">
        <f t="shared" ref="J1504:J1506" si="1403">L1504</f>
        <v>042300 - GLASS UNIT MASONRY</v>
      </c>
      <c r="K1504" s="68"/>
      <c r="L1504" s="612" t="s">
        <v>116</v>
      </c>
      <c r="M1504" s="69"/>
      <c r="N1504" s="69"/>
      <c r="O1504" s="354"/>
      <c r="P1504" s="71"/>
      <c r="X1504" s="698" t="s">
        <v>116</v>
      </c>
      <c r="Y1504" s="698"/>
      <c r="Z1504" s="698"/>
      <c r="AA1504" s="698"/>
      <c r="AB1504" s="698"/>
    </row>
    <row r="1505" spans="1:30" ht="15.75">
      <c r="A1505" s="533" t="s">
        <v>2728</v>
      </c>
      <c r="B1505" s="533">
        <v>4</v>
      </c>
      <c r="C1505" s="533" t="s">
        <v>104</v>
      </c>
      <c r="D1505" s="572" t="s">
        <v>2736</v>
      </c>
      <c r="E1505" s="571" t="s">
        <v>1214</v>
      </c>
      <c r="F1505" s="533" t="s">
        <v>1321</v>
      </c>
      <c r="G1505" s="533" t="s">
        <v>2725</v>
      </c>
      <c r="H1505" s="533">
        <v>132</v>
      </c>
      <c r="I1505" s="533" t="str">
        <f t="shared" si="1402"/>
        <v>042313 - VERTICAL GLASS UNIT MASONRY</v>
      </c>
      <c r="J1505" s="533" t="str">
        <f t="shared" si="1403"/>
        <v>042313 - VERTICAL GLASS UNIT MASONRY</v>
      </c>
      <c r="K1505" s="68"/>
      <c r="L1505" s="612" t="s">
        <v>117</v>
      </c>
      <c r="M1505" s="69"/>
      <c r="N1505" s="69"/>
      <c r="O1505" s="354"/>
      <c r="P1505" s="71"/>
      <c r="X1505" s="698" t="s">
        <v>117</v>
      </c>
      <c r="Y1505" s="698"/>
      <c r="Z1505" s="698"/>
      <c r="AA1505" s="698"/>
      <c r="AB1505" s="698"/>
    </row>
    <row r="1506" spans="1:30" ht="15.75">
      <c r="A1506" s="533" t="s">
        <v>2728</v>
      </c>
      <c r="B1506" s="533">
        <v>4</v>
      </c>
      <c r="C1506" s="533" t="s">
        <v>104</v>
      </c>
      <c r="D1506" s="572" t="s">
        <v>2736</v>
      </c>
      <c r="E1506" s="571" t="str">
        <f t="shared" ref="E1506:E1508" si="1404">E1505</f>
        <v xml:space="preserve"> VERTICAL GLASS UNIT MASONRY</v>
      </c>
      <c r="F1506" s="533" t="s">
        <v>1321</v>
      </c>
      <c r="G1506" s="533" t="s">
        <v>2725</v>
      </c>
      <c r="H1506" s="533">
        <v>133</v>
      </c>
      <c r="I1506" s="533" t="str">
        <f t="shared" si="1402"/>
        <v>Glass block partitions; including all necessary fixings and fittings materials; as specified and as shown on Drawings</v>
      </c>
      <c r="J1506" s="533" t="str">
        <f t="shared" si="1403"/>
        <v>Glass block partitions; including all necessary fixings and fittings materials; as specified and as shown on Drawings</v>
      </c>
      <c r="K1506" s="68"/>
      <c r="L1506" s="613" t="s">
        <v>118</v>
      </c>
      <c r="M1506" s="72"/>
      <c r="N1506" s="72"/>
      <c r="O1506" s="354"/>
      <c r="P1506" s="71"/>
      <c r="X1506" s="698" t="s">
        <v>118</v>
      </c>
      <c r="Y1506" s="698"/>
      <c r="Z1506" s="698"/>
      <c r="AA1506" s="698"/>
      <c r="AB1506" s="698"/>
    </row>
    <row r="1507" spans="1:30" ht="15.75">
      <c r="A1507" s="533" t="s">
        <v>2728</v>
      </c>
      <c r="B1507" s="533">
        <v>4</v>
      </c>
      <c r="C1507" s="533" t="s">
        <v>104</v>
      </c>
      <c r="D1507" s="572" t="s">
        <v>2736</v>
      </c>
      <c r="E1507" s="571" t="str">
        <f t="shared" si="1404"/>
        <v xml:space="preserve"> VERTICAL GLASS UNIT MASONRY</v>
      </c>
      <c r="F1507" s="533" t="s">
        <v>1321</v>
      </c>
      <c r="G1507" s="533" t="s">
        <v>2722</v>
      </c>
      <c r="H1507" s="533">
        <v>134</v>
      </c>
      <c r="I1507" s="533" t="str">
        <f t="shared" ref="I1507:J1507" si="1405">I1505</f>
        <v>042313 - VERTICAL GLASS UNIT MASONRY</v>
      </c>
      <c r="J1507" s="533" t="str">
        <f t="shared" si="1405"/>
        <v>042313 - VERTICAL GLASS UNIT MASONRY</v>
      </c>
      <c r="K1507" s="68" t="s">
        <v>15</v>
      </c>
      <c r="L1507" s="68" t="s">
        <v>119</v>
      </c>
      <c r="M1507" s="69">
        <v>7</v>
      </c>
      <c r="N1507" s="69" t="s">
        <v>33</v>
      </c>
      <c r="O1507" s="354">
        <v>133</v>
      </c>
      <c r="P1507" s="25">
        <f t="shared" ref="P1507:P1508" si="1406">O1507*M1507</f>
        <v>931</v>
      </c>
      <c r="X1507" s="698" t="s">
        <v>119</v>
      </c>
      <c r="Y1507" s="698">
        <v>7</v>
      </c>
      <c r="Z1507" s="698" t="s">
        <v>33</v>
      </c>
      <c r="AA1507" s="698">
        <v>133</v>
      </c>
      <c r="AB1507" s="698">
        <v>931</v>
      </c>
      <c r="AC1507" s="731">
        <f t="shared" ref="AC1507:AC1508" si="1407">AA1507*0.97</f>
        <v>129.01</v>
      </c>
      <c r="AD1507" s="533">
        <f t="shared" ref="AD1507:AD1508" si="1408">AC1507*Y1507</f>
        <v>903.06999999999994</v>
      </c>
    </row>
    <row r="1508" spans="1:30" ht="15.75">
      <c r="A1508" s="533" t="s">
        <v>2728</v>
      </c>
      <c r="B1508" s="533">
        <v>4</v>
      </c>
      <c r="C1508" s="533" t="s">
        <v>104</v>
      </c>
      <c r="D1508" s="572" t="s">
        <v>2736</v>
      </c>
      <c r="E1508" s="571" t="str">
        <f t="shared" si="1404"/>
        <v xml:space="preserve"> VERTICAL GLASS UNIT MASONRY</v>
      </c>
      <c r="F1508" s="533" t="s">
        <v>1321</v>
      </c>
      <c r="G1508" s="533" t="s">
        <v>2722</v>
      </c>
      <c r="H1508" s="533">
        <v>135</v>
      </c>
      <c r="I1508" s="533" t="str">
        <f t="shared" ref="I1508:J1508" si="1409">I1506</f>
        <v>Glass block partitions; including all necessary fixings and fittings materials; as specified and as shown on Drawings</v>
      </c>
      <c r="J1508" s="533" t="str">
        <f t="shared" si="1409"/>
        <v>Glass block partitions; including all necessary fixings and fittings materials; as specified and as shown on Drawings</v>
      </c>
      <c r="K1508" s="68" t="s">
        <v>17</v>
      </c>
      <c r="L1508" s="68" t="s">
        <v>120</v>
      </c>
      <c r="M1508" s="69">
        <v>22</v>
      </c>
      <c r="N1508" s="69" t="s">
        <v>33</v>
      </c>
      <c r="O1508" s="354">
        <v>133</v>
      </c>
      <c r="P1508" s="25">
        <f t="shared" si="1406"/>
        <v>2926</v>
      </c>
      <c r="X1508" s="698" t="s">
        <v>120</v>
      </c>
      <c r="Y1508" s="698">
        <v>22</v>
      </c>
      <c r="Z1508" s="698" t="s">
        <v>33</v>
      </c>
      <c r="AA1508" s="698">
        <v>133</v>
      </c>
      <c r="AB1508" s="698">
        <v>2926</v>
      </c>
      <c r="AC1508" s="731">
        <f t="shared" si="1407"/>
        <v>129.01</v>
      </c>
      <c r="AD1508" s="533">
        <f t="shared" si="1408"/>
        <v>2838.22</v>
      </c>
    </row>
    <row r="1509" spans="1:30" ht="15.75">
      <c r="A1509" s="533" t="s">
        <v>2728</v>
      </c>
      <c r="B1509" s="533">
        <v>4</v>
      </c>
      <c r="C1509" s="533" t="s">
        <v>104</v>
      </c>
      <c r="D1509" s="572" t="s">
        <v>1461</v>
      </c>
      <c r="E1509" s="571" t="s">
        <v>1215</v>
      </c>
      <c r="F1509" s="533" t="str">
        <f t="shared" ref="F1509:F1513" si="1410">VLOOKUP(D:D,trade,3,FALSE)</f>
        <v>AR</v>
      </c>
      <c r="G1509" s="533" t="s">
        <v>2725</v>
      </c>
      <c r="H1509" s="533">
        <v>136</v>
      </c>
      <c r="I1509" s="533" t="str">
        <f t="shared" ref="I1509:I1510" si="1411">L1509</f>
        <v>044200 - EXTERIOR STONE CLADDING</v>
      </c>
      <c r="J1509" s="533" t="str">
        <f t="shared" ref="J1509:J1510" si="1412">L1509</f>
        <v>044200 - EXTERIOR STONE CLADDING</v>
      </c>
      <c r="K1509" s="68"/>
      <c r="L1509" s="612" t="s">
        <v>121</v>
      </c>
      <c r="M1509" s="69"/>
      <c r="N1509" s="69"/>
      <c r="O1509" s="354"/>
      <c r="P1509" s="71"/>
      <c r="X1509" s="698" t="s">
        <v>121</v>
      </c>
      <c r="Y1509" s="698"/>
      <c r="Z1509" s="698"/>
      <c r="AA1509" s="698"/>
      <c r="AB1509" s="698"/>
    </row>
    <row r="1510" spans="1:30" ht="15.75">
      <c r="A1510" s="533" t="s">
        <v>2728</v>
      </c>
      <c r="B1510" s="533">
        <v>4</v>
      </c>
      <c r="C1510" s="533" t="s">
        <v>104</v>
      </c>
      <c r="D1510" s="572" t="s">
        <v>1461</v>
      </c>
      <c r="E1510" s="571" t="str">
        <f t="shared" ref="E1510:E1518" si="1413">E1509</f>
        <v xml:space="preserve"> EXTERIOR STONE CLADDING</v>
      </c>
      <c r="F1510" s="533" t="str">
        <f t="shared" si="1410"/>
        <v>AR</v>
      </c>
      <c r="G1510" s="533" t="s">
        <v>2725</v>
      </c>
      <c r="H1510" s="533">
        <v>137</v>
      </c>
      <c r="I1510" s="533" t="str">
        <f t="shared" si="1411"/>
        <v>Limestone cladding slabs and features; 30 mm thick; best quality limestone; including backing mortar, water repellents, and all necessary fixings and fittings materials; as specified and as shown on Drawings</v>
      </c>
      <c r="J1510" s="533" t="str">
        <f t="shared" si="1412"/>
        <v>Limestone cladding slabs and features; 30 mm thick; best quality limestone; including backing mortar, water repellents, and all necessary fixings and fittings materials; as specified and as shown on Drawings</v>
      </c>
      <c r="K1510" s="68"/>
      <c r="L1510" s="612" t="s">
        <v>122</v>
      </c>
      <c r="M1510" s="69"/>
      <c r="N1510" s="69"/>
      <c r="O1510" s="354"/>
      <c r="P1510" s="71"/>
      <c r="X1510" s="698" t="s">
        <v>122</v>
      </c>
      <c r="Y1510" s="698"/>
      <c r="Z1510" s="698"/>
      <c r="AA1510" s="698"/>
      <c r="AB1510" s="698"/>
    </row>
    <row r="1511" spans="1:30" ht="15.75">
      <c r="A1511" s="533" t="s">
        <v>2728</v>
      </c>
      <c r="B1511" s="533">
        <v>4</v>
      </c>
      <c r="C1511" s="533" t="s">
        <v>104</v>
      </c>
      <c r="D1511" s="572" t="s">
        <v>1461</v>
      </c>
      <c r="E1511" s="571" t="str">
        <f t="shared" si="1413"/>
        <v xml:space="preserve"> EXTERIOR STONE CLADDING</v>
      </c>
      <c r="F1511" s="533" t="str">
        <f t="shared" si="1410"/>
        <v>AR</v>
      </c>
      <c r="G1511" s="533" t="s">
        <v>2722</v>
      </c>
      <c r="H1511" s="533">
        <v>138</v>
      </c>
      <c r="I1511" s="533" t="str">
        <f t="shared" ref="I1511:J1511" si="1414">I1509</f>
        <v>044200 - EXTERIOR STONE CLADDING</v>
      </c>
      <c r="J1511" s="533" t="str">
        <f t="shared" si="1414"/>
        <v>044200 - EXTERIOR STONE CLADDING</v>
      </c>
      <c r="K1511" s="68" t="s">
        <v>13</v>
      </c>
      <c r="L1511" s="68" t="s">
        <v>123</v>
      </c>
      <c r="M1511" s="69">
        <v>268</v>
      </c>
      <c r="N1511" s="69" t="s">
        <v>33</v>
      </c>
      <c r="O1511" s="354">
        <v>70</v>
      </c>
      <c r="P1511" s="25">
        <f t="shared" ref="P1511:P1512" si="1415">O1511*M1511</f>
        <v>18760</v>
      </c>
      <c r="X1511" s="698" t="s">
        <v>123</v>
      </c>
      <c r="Y1511" s="698">
        <v>268</v>
      </c>
      <c r="Z1511" s="698" t="s">
        <v>33</v>
      </c>
      <c r="AA1511" s="698">
        <v>70</v>
      </c>
      <c r="AB1511" s="698">
        <v>18760</v>
      </c>
      <c r="AC1511" s="731">
        <f t="shared" ref="AC1511:AC1512" si="1416">AA1511*0.97</f>
        <v>67.899999999999991</v>
      </c>
      <c r="AD1511" s="533">
        <f t="shared" ref="AD1511:AD1512" si="1417">AC1511*Y1511</f>
        <v>18197.199999999997</v>
      </c>
    </row>
    <row r="1512" spans="1:30" ht="15.75">
      <c r="A1512" s="533" t="s">
        <v>2728</v>
      </c>
      <c r="B1512" s="533">
        <v>4</v>
      </c>
      <c r="C1512" s="533" t="s">
        <v>104</v>
      </c>
      <c r="D1512" s="572" t="s">
        <v>1461</v>
      </c>
      <c r="E1512" s="571" t="str">
        <f t="shared" si="1413"/>
        <v xml:space="preserve"> EXTERIOR STONE CLADDING</v>
      </c>
      <c r="F1512" s="533" t="str">
        <f t="shared" si="1410"/>
        <v>AR</v>
      </c>
      <c r="G1512" s="533" t="s">
        <v>2722</v>
      </c>
      <c r="H1512" s="533">
        <v>139</v>
      </c>
      <c r="I1512" s="533" t="str">
        <f t="shared" ref="I1512:J1512" si="1418">I1510</f>
        <v>Limestone cladding slabs and features; 30 mm thick; best quality limestone; including backing mortar, water repellents, and all necessary fixings and fittings materials; as specified and as shown on Drawings</v>
      </c>
      <c r="J1512" s="533" t="str">
        <f t="shared" si="1418"/>
        <v>Limestone cladding slabs and features; 30 mm thick; best quality limestone; including backing mortar, water repellents, and all necessary fixings and fittings materials; as specified and as shown on Drawings</v>
      </c>
      <c r="K1512" s="68" t="s">
        <v>15</v>
      </c>
      <c r="L1512" s="68" t="s">
        <v>124</v>
      </c>
      <c r="M1512" s="197">
        <v>30</v>
      </c>
      <c r="N1512" s="69" t="s">
        <v>33</v>
      </c>
      <c r="O1512" s="354">
        <v>89</v>
      </c>
      <c r="P1512" s="25">
        <f t="shared" si="1415"/>
        <v>2670</v>
      </c>
      <c r="X1512" s="698" t="s">
        <v>124</v>
      </c>
      <c r="Y1512" s="698">
        <v>30</v>
      </c>
      <c r="Z1512" s="698" t="s">
        <v>33</v>
      </c>
      <c r="AA1512" s="698">
        <v>89</v>
      </c>
      <c r="AB1512" s="698">
        <v>2670</v>
      </c>
      <c r="AC1512" s="731">
        <f t="shared" si="1416"/>
        <v>86.33</v>
      </c>
      <c r="AD1512" s="533">
        <f t="shared" si="1417"/>
        <v>2589.9</v>
      </c>
    </row>
    <row r="1513" spans="1:30" ht="15.75">
      <c r="A1513" s="533" t="s">
        <v>2728</v>
      </c>
      <c r="B1513" s="533">
        <v>4</v>
      </c>
      <c r="C1513" s="533" t="s">
        <v>104</v>
      </c>
      <c r="D1513" s="572" t="s">
        <v>1461</v>
      </c>
      <c r="E1513" s="571" t="str">
        <f t="shared" si="1413"/>
        <v xml:space="preserve"> EXTERIOR STONE CLADDING</v>
      </c>
      <c r="F1513" s="533" t="str">
        <f t="shared" si="1410"/>
        <v>AR</v>
      </c>
      <c r="G1513" s="533" t="s">
        <v>2725</v>
      </c>
      <c r="H1513" s="533">
        <v>140</v>
      </c>
      <c r="I1513" s="533" t="str">
        <f t="shared" ref="I1513:J1513" si="1419">I1511</f>
        <v>044200 - EXTERIOR STONE CLADDING</v>
      </c>
      <c r="J1513" s="533" t="str">
        <f t="shared" si="1419"/>
        <v>044200 - EXTERIOR STONE CLADDING</v>
      </c>
      <c r="K1513" s="67" t="s">
        <v>125</v>
      </c>
      <c r="L1513" s="65"/>
      <c r="M1513" s="72"/>
      <c r="N1513" s="72"/>
      <c r="O1513" s="354"/>
      <c r="P1513" s="73"/>
      <c r="X1513" s="698"/>
      <c r="Y1513" s="698"/>
      <c r="Z1513" s="698"/>
      <c r="AA1513" s="698"/>
      <c r="AB1513" s="698"/>
    </row>
    <row r="1514" spans="1:30" ht="15.75">
      <c r="A1514" s="533" t="s">
        <v>2728</v>
      </c>
      <c r="B1514" s="533">
        <v>4</v>
      </c>
      <c r="C1514" s="533" t="s">
        <v>104</v>
      </c>
      <c r="D1514" s="10" t="s">
        <v>22</v>
      </c>
      <c r="E1514" s="10" t="s">
        <v>22</v>
      </c>
      <c r="G1514" s="533" t="s">
        <v>2724</v>
      </c>
      <c r="H1514" s="533">
        <v>141</v>
      </c>
      <c r="I1514" s="533" t="str">
        <f t="shared" ref="I1514:J1514" si="1420">I1512</f>
        <v>Limestone cladding slabs and features; 30 mm thick; best quality limestone; including backing mortar, water repellents, and all necessary fixings and fittings materials; as specified and as shown on Drawings</v>
      </c>
      <c r="J1514" s="533" t="str">
        <f t="shared" si="1420"/>
        <v>Limestone cladding slabs and features; 30 mm thick; best quality limestone; including backing mortar, water repellents, and all necessary fixings and fittings materials; as specified and as shown on Drawings</v>
      </c>
      <c r="K1514" s="65" t="s">
        <v>22</v>
      </c>
      <c r="L1514" s="65"/>
      <c r="M1514" s="72"/>
      <c r="N1514" s="534"/>
      <c r="O1514" s="355" t="s">
        <v>8</v>
      </c>
      <c r="P1514" s="70">
        <v>0</v>
      </c>
      <c r="X1514" s="698"/>
      <c r="Y1514" s="698"/>
      <c r="Z1514" s="698"/>
      <c r="AA1514" s="698" t="s">
        <v>8</v>
      </c>
      <c r="AB1514" s="698">
        <v>25455</v>
      </c>
    </row>
    <row r="1515" spans="1:30" ht="15.75">
      <c r="A1515" s="533" t="s">
        <v>2728</v>
      </c>
      <c r="B1515" s="533">
        <v>5</v>
      </c>
      <c r="C1515" s="533" t="s">
        <v>127</v>
      </c>
      <c r="D1515" s="572" t="s">
        <v>1476</v>
      </c>
      <c r="E1515" s="571" t="s">
        <v>1216</v>
      </c>
      <c r="F1515" s="533" t="str">
        <f t="shared" ref="F1515:F1532" si="1421">VLOOKUP(D:D,trade,3,FALSE)</f>
        <v>AR</v>
      </c>
      <c r="G1515" s="533" t="s">
        <v>2725</v>
      </c>
      <c r="H1515" s="533">
        <v>142</v>
      </c>
      <c r="I1515" s="533" t="str">
        <f t="shared" ref="I1515:J1515" si="1422">I1513</f>
        <v>044200 - EXTERIOR STONE CLADDING</v>
      </c>
      <c r="J1515" s="533" t="str">
        <f t="shared" si="1422"/>
        <v>044200 - EXTERIOR STONE CLADDING</v>
      </c>
      <c r="K1515" s="74" t="s">
        <v>126</v>
      </c>
      <c r="L1515" s="74"/>
      <c r="M1515" s="74"/>
      <c r="N1515" s="74"/>
      <c r="O1515" s="545"/>
      <c r="P1515" s="74"/>
      <c r="Q1515" s="16"/>
      <c r="R1515" s="16"/>
      <c r="S1515" s="16"/>
      <c r="T1515" s="16"/>
      <c r="U1515" s="16"/>
      <c r="V1515" s="16"/>
      <c r="W1515" s="16"/>
      <c r="X1515" s="698"/>
      <c r="Y1515" s="698"/>
      <c r="Z1515" s="698"/>
      <c r="AA1515" s="698"/>
      <c r="AB1515" s="698"/>
    </row>
    <row r="1516" spans="1:30" ht="15.75">
      <c r="A1516" s="533" t="s">
        <v>2728</v>
      </c>
      <c r="B1516" s="533">
        <v>5</v>
      </c>
      <c r="C1516" s="533" t="s">
        <v>127</v>
      </c>
      <c r="D1516" s="572" t="s">
        <v>1476</v>
      </c>
      <c r="E1516" s="571" t="str">
        <f t="shared" si="1413"/>
        <v xml:space="preserve"> METAL FABRICATIONS</v>
      </c>
      <c r="F1516" s="533" t="str">
        <f t="shared" si="1421"/>
        <v>AR</v>
      </c>
      <c r="G1516" s="533" t="s">
        <v>2725</v>
      </c>
      <c r="H1516" s="533">
        <v>143</v>
      </c>
      <c r="I1516" s="533" t="str">
        <f t="shared" ref="I1516:J1516" si="1423">I1514</f>
        <v>Limestone cladding slabs and features; 30 mm thick; best quality limestone; including backing mortar, water repellents, and all necessary fixings and fittings materials; as specified and as shown on Drawings</v>
      </c>
      <c r="J1516" s="533" t="str">
        <f t="shared" si="1423"/>
        <v>Limestone cladding slabs and features; 30 mm thick; best quality limestone; including backing mortar, water repellents, and all necessary fixings and fittings materials; as specified and as shown on Drawings</v>
      </c>
      <c r="K1516" s="74" t="s">
        <v>127</v>
      </c>
      <c r="L1516" s="74"/>
      <c r="M1516" s="74"/>
      <c r="N1516" s="74"/>
      <c r="O1516" s="545"/>
      <c r="P1516" s="74"/>
      <c r="Q1516" s="16"/>
      <c r="R1516" s="16"/>
      <c r="S1516" s="16"/>
      <c r="T1516" s="16"/>
      <c r="U1516" s="16"/>
      <c r="V1516" s="16"/>
      <c r="W1516" s="16"/>
      <c r="X1516" s="698"/>
      <c r="Y1516" s="698"/>
      <c r="Z1516" s="698"/>
      <c r="AA1516" s="698"/>
      <c r="AB1516" s="698"/>
    </row>
    <row r="1517" spans="1:30" ht="15.75">
      <c r="A1517" s="533" t="s">
        <v>2728</v>
      </c>
      <c r="B1517" s="533">
        <v>5</v>
      </c>
      <c r="C1517" s="533" t="s">
        <v>127</v>
      </c>
      <c r="D1517" s="572" t="s">
        <v>1476</v>
      </c>
      <c r="E1517" s="571" t="str">
        <f t="shared" si="1413"/>
        <v xml:space="preserve"> METAL FABRICATIONS</v>
      </c>
      <c r="F1517" s="533" t="str">
        <f t="shared" si="1421"/>
        <v>AR</v>
      </c>
      <c r="G1517" s="533" t="s">
        <v>2725</v>
      </c>
      <c r="H1517" s="533">
        <v>144</v>
      </c>
      <c r="I1517" s="533" t="str">
        <f t="shared" ref="I1517:J1517" si="1424">I1515</f>
        <v>044200 - EXTERIOR STONE CLADDING</v>
      </c>
      <c r="J1517" s="533" t="str">
        <f t="shared" si="1424"/>
        <v>044200 - EXTERIOR STONE CLADDING</v>
      </c>
      <c r="K1517" s="74" t="s">
        <v>2</v>
      </c>
      <c r="L1517" s="614" t="s">
        <v>25</v>
      </c>
      <c r="M1517" s="8" t="s">
        <v>4</v>
      </c>
      <c r="N1517" s="8" t="s">
        <v>5</v>
      </c>
      <c r="O1517" s="350" t="s">
        <v>6</v>
      </c>
      <c r="P1517" s="8" t="s">
        <v>7</v>
      </c>
      <c r="Q1517" s="16"/>
      <c r="R1517" s="16"/>
      <c r="S1517" s="16"/>
      <c r="T1517" s="16"/>
      <c r="U1517" s="16"/>
      <c r="V1517" s="16"/>
      <c r="W1517" s="16"/>
      <c r="X1517" s="698" t="s">
        <v>25</v>
      </c>
      <c r="Y1517" s="698" t="s">
        <v>4</v>
      </c>
      <c r="Z1517" s="698" t="s">
        <v>5</v>
      </c>
      <c r="AA1517" s="698" t="s">
        <v>6</v>
      </c>
      <c r="AB1517" s="698" t="s">
        <v>7</v>
      </c>
    </row>
    <row r="1518" spans="1:30" ht="15.75">
      <c r="A1518" s="533" t="s">
        <v>2728</v>
      </c>
      <c r="B1518" s="533">
        <v>5</v>
      </c>
      <c r="C1518" s="533" t="s">
        <v>127</v>
      </c>
      <c r="D1518" s="572" t="s">
        <v>1476</v>
      </c>
      <c r="E1518" s="571" t="str">
        <f t="shared" si="1413"/>
        <v xml:space="preserve"> METAL FABRICATIONS</v>
      </c>
      <c r="F1518" s="533" t="str">
        <f t="shared" si="1421"/>
        <v>AR</v>
      </c>
      <c r="G1518" s="533" t="s">
        <v>2725</v>
      </c>
      <c r="H1518" s="533">
        <v>145</v>
      </c>
      <c r="I1518" s="533" t="str">
        <f t="shared" ref="I1518:J1518" si="1425">I1516</f>
        <v>Limestone cladding slabs and features; 30 mm thick; best quality limestone; including backing mortar, water repellents, and all necessary fixings and fittings materials; as specified and as shown on Drawings</v>
      </c>
      <c r="J1518" s="533" t="str">
        <f t="shared" si="1425"/>
        <v>Limestone cladding slabs and features; 30 mm thick; best quality limestone; including backing mortar, water repellents, and all necessary fixings and fittings materials; as specified and as shown on Drawings</v>
      </c>
      <c r="K1518" s="75"/>
      <c r="L1518" s="165"/>
      <c r="M1518" s="76"/>
      <c r="N1518" s="12"/>
      <c r="O1518" s="348"/>
      <c r="P1518" s="12" t="s">
        <v>8</v>
      </c>
      <c r="Q1518" s="16"/>
      <c r="R1518" s="16"/>
      <c r="S1518" s="16"/>
      <c r="T1518" s="16"/>
      <c r="U1518" s="16"/>
      <c r="V1518" s="16"/>
      <c r="W1518" s="16"/>
      <c r="X1518" s="698"/>
      <c r="Y1518" s="698"/>
      <c r="Z1518" s="698"/>
      <c r="AA1518" s="698"/>
      <c r="AB1518" s="698" t="s">
        <v>8</v>
      </c>
    </row>
    <row r="1519" spans="1:30" ht="15.75">
      <c r="A1519" s="533" t="s">
        <v>2728</v>
      </c>
      <c r="B1519" s="533">
        <v>5</v>
      </c>
      <c r="C1519" s="533" t="s">
        <v>127</v>
      </c>
      <c r="D1519" s="572" t="s">
        <v>1476</v>
      </c>
      <c r="E1519" s="571" t="s">
        <v>1216</v>
      </c>
      <c r="F1519" s="533" t="str">
        <f t="shared" si="1421"/>
        <v>AR</v>
      </c>
      <c r="G1519" s="533" t="s">
        <v>2725</v>
      </c>
      <c r="H1519" s="533">
        <v>146</v>
      </c>
      <c r="I1519" s="533" t="str">
        <f t="shared" ref="I1519:I1520" si="1426">L1519</f>
        <v>055000 - METAL FABRICATIONS</v>
      </c>
      <c r="J1519" s="533" t="str">
        <f t="shared" ref="J1519:J1520" si="1427">L1519</f>
        <v>055000 - METAL FABRICATIONS</v>
      </c>
      <c r="K1519" s="75"/>
      <c r="L1519" s="6" t="s">
        <v>128</v>
      </c>
      <c r="M1519" s="77"/>
      <c r="N1519" s="12"/>
      <c r="O1519" s="348"/>
      <c r="P1519" s="12"/>
      <c r="Q1519" s="16"/>
      <c r="R1519" s="16"/>
      <c r="S1519" s="16"/>
      <c r="T1519" s="16"/>
      <c r="U1519" s="16"/>
      <c r="V1519" s="16"/>
      <c r="W1519" s="16"/>
      <c r="X1519" s="698" t="s">
        <v>128</v>
      </c>
      <c r="Y1519" s="698"/>
      <c r="Z1519" s="698"/>
      <c r="AA1519" s="698"/>
      <c r="AB1519" s="698"/>
    </row>
    <row r="1520" spans="1:30" ht="15.75">
      <c r="A1520" s="533" t="s">
        <v>2728</v>
      </c>
      <c r="B1520" s="533">
        <v>5</v>
      </c>
      <c r="C1520" s="533" t="s">
        <v>127</v>
      </c>
      <c r="D1520" s="572" t="s">
        <v>1476</v>
      </c>
      <c r="E1520" s="571" t="str">
        <f t="shared" ref="E1520:E1526" si="1428">E1519</f>
        <v xml:space="preserve"> METAL FABRICATIONS</v>
      </c>
      <c r="F1520" s="533" t="str">
        <f t="shared" si="1421"/>
        <v>AR</v>
      </c>
      <c r="G1520" s="533" t="s">
        <v>2725</v>
      </c>
      <c r="H1520" s="533">
        <v>147</v>
      </c>
      <c r="I1520" s="533" t="str">
        <f t="shared" si="1426"/>
        <v>Access ladders; galvanized mild steel; comprising flat strings and bar rungs; including brackets, anchor bolts, polyurethane paint, fittings and fixings; complete; as specified and as Drg. A-502</v>
      </c>
      <c r="J1520" s="533" t="str">
        <f t="shared" si="1427"/>
        <v>Access ladders; galvanized mild steel; comprising flat strings and bar rungs; including brackets, anchor bolts, polyurethane paint, fittings and fixings; complete; as specified and as Drg. A-502</v>
      </c>
      <c r="K1520" s="75"/>
      <c r="L1520" s="6" t="s">
        <v>129</v>
      </c>
      <c r="M1520" s="77"/>
      <c r="N1520" s="12"/>
      <c r="O1520" s="348"/>
      <c r="P1520" s="12"/>
      <c r="Q1520" s="16"/>
      <c r="R1520" s="16"/>
      <c r="S1520" s="16"/>
      <c r="T1520" s="16"/>
      <c r="U1520" s="16"/>
      <c r="V1520" s="16"/>
      <c r="W1520" s="16"/>
      <c r="X1520" s="698" t="s">
        <v>129</v>
      </c>
      <c r="Y1520" s="698"/>
      <c r="Z1520" s="698"/>
      <c r="AA1520" s="698"/>
      <c r="AB1520" s="698"/>
    </row>
    <row r="1521" spans="1:30" ht="15.75">
      <c r="A1521" s="533" t="s">
        <v>2728</v>
      </c>
      <c r="B1521" s="533">
        <v>5</v>
      </c>
      <c r="C1521" s="533" t="s">
        <v>127</v>
      </c>
      <c r="D1521" s="572" t="s">
        <v>1476</v>
      </c>
      <c r="E1521" s="571" t="str">
        <f t="shared" si="1428"/>
        <v xml:space="preserve"> METAL FABRICATIONS</v>
      </c>
      <c r="F1521" s="533" t="str">
        <f t="shared" si="1421"/>
        <v>AR</v>
      </c>
      <c r="G1521" s="533" t="s">
        <v>2722</v>
      </c>
      <c r="H1521" s="533">
        <v>148</v>
      </c>
      <c r="I1521" s="533" t="str">
        <f t="shared" ref="I1521:J1521" si="1429">I1519</f>
        <v>055000 - METAL FABRICATIONS</v>
      </c>
      <c r="J1521" s="533" t="str">
        <f t="shared" si="1429"/>
        <v>055000 - METAL FABRICATIONS</v>
      </c>
      <c r="K1521" s="75" t="s">
        <v>13</v>
      </c>
      <c r="L1521" s="10" t="s">
        <v>130</v>
      </c>
      <c r="M1521" s="78">
        <v>1</v>
      </c>
      <c r="N1521" s="12" t="s">
        <v>39</v>
      </c>
      <c r="O1521" s="348">
        <v>305</v>
      </c>
      <c r="P1521" s="25">
        <f t="shared" ref="P1521:P1524" si="1430">O1521*M1521</f>
        <v>305</v>
      </c>
      <c r="Q1521" s="16"/>
      <c r="R1521" s="16"/>
      <c r="S1521" s="16"/>
      <c r="T1521" s="16"/>
      <c r="U1521" s="16"/>
      <c r="V1521" s="16"/>
      <c r="W1521" s="16"/>
      <c r="X1521" s="698" t="s">
        <v>130</v>
      </c>
      <c r="Y1521" s="698">
        <v>1</v>
      </c>
      <c r="Z1521" s="698" t="s">
        <v>39</v>
      </c>
      <c r="AA1521" s="698">
        <v>305</v>
      </c>
      <c r="AB1521" s="698">
        <v>305</v>
      </c>
      <c r="AC1521" s="731">
        <f t="shared" ref="AC1521:AC1524" si="1431">AA1521*0.97</f>
        <v>295.84999999999997</v>
      </c>
      <c r="AD1521" s="533">
        <f t="shared" ref="AD1521:AD1524" si="1432">AC1521*Y1521</f>
        <v>295.84999999999997</v>
      </c>
    </row>
    <row r="1522" spans="1:30" ht="15.75">
      <c r="A1522" s="533" t="s">
        <v>2728</v>
      </c>
      <c r="B1522" s="533">
        <v>5</v>
      </c>
      <c r="C1522" s="533" t="s">
        <v>127</v>
      </c>
      <c r="D1522" s="572" t="s">
        <v>1476</v>
      </c>
      <c r="E1522" s="571" t="str">
        <f t="shared" si="1428"/>
        <v xml:space="preserve"> METAL FABRICATIONS</v>
      </c>
      <c r="F1522" s="533" t="str">
        <f t="shared" si="1421"/>
        <v>AR</v>
      </c>
      <c r="G1522" s="533" t="s">
        <v>2722</v>
      </c>
      <c r="H1522" s="533">
        <v>149</v>
      </c>
      <c r="I1522" s="533" t="str">
        <f t="shared" ref="I1522:J1522" si="1433">I1520</f>
        <v>Access ladders; galvanized mild steel; comprising flat strings and bar rungs; including brackets, anchor bolts, polyurethane paint, fittings and fixings; complete; as specified and as Drg. A-502</v>
      </c>
      <c r="J1522" s="533" t="str">
        <f t="shared" si="1433"/>
        <v>Access ladders; galvanized mild steel; comprising flat strings and bar rungs; including brackets, anchor bolts, polyurethane paint, fittings and fixings; complete; as specified and as Drg. A-502</v>
      </c>
      <c r="K1522" s="75" t="s">
        <v>15</v>
      </c>
      <c r="L1522" s="10" t="s">
        <v>131</v>
      </c>
      <c r="M1522" s="78">
        <v>1</v>
      </c>
      <c r="N1522" s="12" t="s">
        <v>39</v>
      </c>
      <c r="O1522" s="348">
        <v>359</v>
      </c>
      <c r="P1522" s="25">
        <f t="shared" si="1430"/>
        <v>359</v>
      </c>
      <c r="Q1522" s="16"/>
      <c r="R1522" s="10"/>
      <c r="S1522" s="77"/>
      <c r="T1522" s="12"/>
      <c r="U1522" s="16"/>
      <c r="V1522" s="16"/>
      <c r="W1522" s="16"/>
      <c r="X1522" s="698" t="s">
        <v>131</v>
      </c>
      <c r="Y1522" s="698">
        <v>1</v>
      </c>
      <c r="Z1522" s="698" t="s">
        <v>39</v>
      </c>
      <c r="AA1522" s="698">
        <v>359</v>
      </c>
      <c r="AB1522" s="698">
        <v>359</v>
      </c>
      <c r="AC1522" s="731">
        <f t="shared" si="1431"/>
        <v>348.23</v>
      </c>
      <c r="AD1522" s="533">
        <f t="shared" si="1432"/>
        <v>348.23</v>
      </c>
    </row>
    <row r="1523" spans="1:30" ht="15.75">
      <c r="A1523" s="533" t="s">
        <v>2728</v>
      </c>
      <c r="B1523" s="533">
        <v>5</v>
      </c>
      <c r="C1523" s="533" t="s">
        <v>127</v>
      </c>
      <c r="D1523" s="572" t="s">
        <v>1476</v>
      </c>
      <c r="E1523" s="571" t="str">
        <f t="shared" si="1428"/>
        <v xml:space="preserve"> METAL FABRICATIONS</v>
      </c>
      <c r="F1523" s="533" t="str">
        <f t="shared" si="1421"/>
        <v>AR</v>
      </c>
      <c r="G1523" s="533" t="s">
        <v>2722</v>
      </c>
      <c r="H1523" s="533">
        <v>150</v>
      </c>
      <c r="I1523" s="533" t="str">
        <f t="shared" ref="I1523:J1523" si="1434">I1521</f>
        <v>055000 - METAL FABRICATIONS</v>
      </c>
      <c r="J1523" s="533" t="str">
        <f t="shared" si="1434"/>
        <v>055000 - METAL FABRICATIONS</v>
      </c>
      <c r="K1523" s="75" t="s">
        <v>17</v>
      </c>
      <c r="L1523" s="10" t="s">
        <v>132</v>
      </c>
      <c r="M1523" s="78">
        <v>1</v>
      </c>
      <c r="N1523" s="12" t="s">
        <v>39</v>
      </c>
      <c r="O1523" s="348">
        <v>451</v>
      </c>
      <c r="P1523" s="25">
        <f t="shared" si="1430"/>
        <v>451</v>
      </c>
      <c r="Q1523" s="16"/>
      <c r="R1523" s="16"/>
      <c r="S1523" s="16"/>
      <c r="T1523" s="16"/>
      <c r="U1523" s="16"/>
      <c r="V1523" s="16"/>
      <c r="W1523" s="16"/>
      <c r="X1523" s="698" t="s">
        <v>132</v>
      </c>
      <c r="Y1523" s="698">
        <v>1</v>
      </c>
      <c r="Z1523" s="698" t="s">
        <v>39</v>
      </c>
      <c r="AA1523" s="698">
        <v>451</v>
      </c>
      <c r="AB1523" s="698">
        <v>451</v>
      </c>
      <c r="AC1523" s="731">
        <f t="shared" si="1431"/>
        <v>437.46999999999997</v>
      </c>
      <c r="AD1523" s="533">
        <f t="shared" si="1432"/>
        <v>437.46999999999997</v>
      </c>
    </row>
    <row r="1524" spans="1:30" ht="15.75">
      <c r="A1524" s="533" t="s">
        <v>2728</v>
      </c>
      <c r="B1524" s="533">
        <v>5</v>
      </c>
      <c r="C1524" s="533" t="s">
        <v>127</v>
      </c>
      <c r="D1524" s="572" t="s">
        <v>1476</v>
      </c>
      <c r="E1524" s="571" t="str">
        <f t="shared" si="1428"/>
        <v xml:space="preserve"> METAL FABRICATIONS</v>
      </c>
      <c r="F1524" s="533" t="str">
        <f t="shared" si="1421"/>
        <v>AR</v>
      </c>
      <c r="G1524" s="533" t="s">
        <v>2722</v>
      </c>
      <c r="H1524" s="533">
        <v>151</v>
      </c>
      <c r="I1524" s="533" t="str">
        <f t="shared" ref="I1524:J1524" si="1435">I1522</f>
        <v>Access ladders; galvanized mild steel; comprising flat strings and bar rungs; including brackets, anchor bolts, polyurethane paint, fittings and fixings; complete; as specified and as Drg. A-502</v>
      </c>
      <c r="J1524" s="533" t="str">
        <f t="shared" si="1435"/>
        <v>Access ladders; galvanized mild steel; comprising flat strings and bar rungs; including brackets, anchor bolts, polyurethane paint, fittings and fixings; complete; as specified and as Drg. A-502</v>
      </c>
      <c r="K1524" s="75" t="s">
        <v>19</v>
      </c>
      <c r="L1524" s="10" t="s">
        <v>133</v>
      </c>
      <c r="M1524" s="78">
        <v>1</v>
      </c>
      <c r="N1524" s="12" t="s">
        <v>39</v>
      </c>
      <c r="O1524" s="348">
        <v>518</v>
      </c>
      <c r="P1524" s="25">
        <f t="shared" si="1430"/>
        <v>518</v>
      </c>
      <c r="Q1524" s="16"/>
      <c r="R1524" s="16"/>
      <c r="S1524" s="16"/>
      <c r="T1524" s="16"/>
      <c r="U1524" s="16"/>
      <c r="V1524" s="16"/>
      <c r="W1524" s="16"/>
      <c r="X1524" s="698" t="s">
        <v>133</v>
      </c>
      <c r="Y1524" s="698">
        <v>1</v>
      </c>
      <c r="Z1524" s="698" t="s">
        <v>39</v>
      </c>
      <c r="AA1524" s="698">
        <v>518</v>
      </c>
      <c r="AB1524" s="698">
        <v>518</v>
      </c>
      <c r="AC1524" s="731">
        <f t="shared" si="1431"/>
        <v>502.46</v>
      </c>
      <c r="AD1524" s="533">
        <f t="shared" si="1432"/>
        <v>502.46</v>
      </c>
    </row>
    <row r="1525" spans="1:30" ht="15.75">
      <c r="A1525" s="533" t="s">
        <v>2728</v>
      </c>
      <c r="B1525" s="533">
        <v>5</v>
      </c>
      <c r="C1525" s="533" t="s">
        <v>127</v>
      </c>
      <c r="D1525" s="572" t="s">
        <v>1476</v>
      </c>
      <c r="E1525" s="571" t="str">
        <f t="shared" si="1428"/>
        <v xml:space="preserve"> METAL FABRICATIONS</v>
      </c>
      <c r="F1525" s="533" t="str">
        <f t="shared" si="1421"/>
        <v>AR</v>
      </c>
      <c r="G1525" s="533" t="s">
        <v>2725</v>
      </c>
      <c r="H1525" s="533">
        <v>152</v>
      </c>
      <c r="I1525" s="533" t="str">
        <f>L1525</f>
        <v>Burglar bar protection; comprising steel bar welded to steel box frame; including epoxy paint, ironmongery, fittings and fixings; complete; as specified and as Drg. A-600</v>
      </c>
      <c r="J1525" s="533" t="str">
        <f>L1525</f>
        <v>Burglar bar protection; comprising steel bar welded to steel box frame; including epoxy paint, ironmongery, fittings and fixings; complete; as specified and as Drg. A-600</v>
      </c>
      <c r="K1525" s="218"/>
      <c r="L1525" s="615" t="s">
        <v>134</v>
      </c>
      <c r="M1525" s="195"/>
      <c r="N1525" s="217"/>
      <c r="O1525" s="701"/>
      <c r="P1525" s="78"/>
      <c r="Q1525" s="16"/>
      <c r="R1525" s="6"/>
      <c r="S1525" s="77"/>
      <c r="T1525" s="12"/>
      <c r="U1525" s="16"/>
      <c r="V1525" s="16"/>
      <c r="W1525" s="16"/>
      <c r="X1525" s="698" t="s">
        <v>134</v>
      </c>
      <c r="Y1525" s="698"/>
      <c r="Z1525" s="698"/>
      <c r="AA1525" s="698"/>
      <c r="AB1525" s="698"/>
    </row>
    <row r="1526" spans="1:30" ht="15.75">
      <c r="A1526" s="533" t="s">
        <v>2728</v>
      </c>
      <c r="B1526" s="533">
        <v>5</v>
      </c>
      <c r="C1526" s="533" t="s">
        <v>127</v>
      </c>
      <c r="D1526" s="572" t="s">
        <v>1476</v>
      </c>
      <c r="E1526" s="571" t="str">
        <f t="shared" si="1428"/>
        <v xml:space="preserve"> METAL FABRICATIONS</v>
      </c>
      <c r="F1526" s="533" t="str">
        <f t="shared" si="1421"/>
        <v>AR</v>
      </c>
      <c r="G1526" s="533" t="s">
        <v>2722</v>
      </c>
      <c r="H1526" s="533">
        <v>153</v>
      </c>
      <c r="I1526" s="533" t="str">
        <f>I1524</f>
        <v>Access ladders; galvanized mild steel; comprising flat strings and bar rungs; including brackets, anchor bolts, polyurethane paint, fittings and fixings; complete; as specified and as Drg. A-502</v>
      </c>
      <c r="J1526" s="533" t="str">
        <f>J1524</f>
        <v>Access ladders; galvanized mild steel; comprising flat strings and bar rungs; including brackets, anchor bolts, polyurethane paint, fittings and fixings; complete; as specified and as Drg. A-502</v>
      </c>
      <c r="K1526" s="218" t="s">
        <v>20</v>
      </c>
      <c r="L1526" s="218" t="s">
        <v>135</v>
      </c>
      <c r="M1526" s="195">
        <v>1</v>
      </c>
      <c r="N1526" s="217" t="s">
        <v>39</v>
      </c>
      <c r="O1526" s="348"/>
      <c r="P1526" s="25">
        <f>O1526*M1526</f>
        <v>0</v>
      </c>
      <c r="Q1526" s="16"/>
      <c r="R1526" s="10"/>
      <c r="S1526" s="77"/>
      <c r="T1526" s="12" t="s">
        <v>39</v>
      </c>
      <c r="U1526" s="16"/>
      <c r="V1526" s="16"/>
      <c r="W1526" s="16"/>
      <c r="X1526" s="698" t="s">
        <v>135</v>
      </c>
      <c r="Y1526" s="698">
        <v>1</v>
      </c>
      <c r="Z1526" s="698" t="s">
        <v>39</v>
      </c>
      <c r="AA1526" s="698"/>
      <c r="AB1526" s="698">
        <v>0</v>
      </c>
      <c r="AC1526" s="731">
        <f>AA1526*0.97</f>
        <v>0</v>
      </c>
      <c r="AD1526" s="533">
        <f>AC1526*Y1526</f>
        <v>0</v>
      </c>
    </row>
    <row r="1527" spans="1:30" ht="15.75">
      <c r="A1527" s="533" t="s">
        <v>2728</v>
      </c>
      <c r="B1527" s="533">
        <v>5</v>
      </c>
      <c r="C1527" s="533" t="s">
        <v>127</v>
      </c>
      <c r="D1527" s="572" t="s">
        <v>1478</v>
      </c>
      <c r="E1527" s="571" t="s">
        <v>1217</v>
      </c>
      <c r="F1527" s="533" t="str">
        <f t="shared" si="1421"/>
        <v>AR</v>
      </c>
      <c r="G1527" s="533" t="s">
        <v>2725</v>
      </c>
      <c r="H1527" s="533">
        <v>154</v>
      </c>
      <c r="I1527" s="533" t="str">
        <f t="shared" ref="I1527:I1528" si="1436">L1527</f>
        <v>055213 - PIPE AND TUBE RAILINGS</v>
      </c>
      <c r="J1527" s="533" t="str">
        <f t="shared" ref="J1527:J1528" si="1437">L1527</f>
        <v>055213 - PIPE AND TUBE RAILINGS</v>
      </c>
      <c r="K1527" s="218"/>
      <c r="L1527" s="616" t="s">
        <v>136</v>
      </c>
      <c r="M1527" s="219"/>
      <c r="N1527" s="195"/>
      <c r="O1527" s="348"/>
      <c r="P1527" s="12"/>
      <c r="Q1527" s="16"/>
      <c r="R1527" s="16"/>
      <c r="S1527" s="16"/>
      <c r="T1527" s="16"/>
      <c r="U1527" s="16"/>
      <c r="V1527" s="16"/>
      <c r="W1527" s="16"/>
      <c r="X1527" s="698" t="s">
        <v>136</v>
      </c>
      <c r="Y1527" s="698"/>
      <c r="Z1527" s="698"/>
      <c r="AA1527" s="698"/>
      <c r="AB1527" s="698"/>
    </row>
    <row r="1528" spans="1:30" ht="15.75">
      <c r="A1528" s="533" t="s">
        <v>2728</v>
      </c>
      <c r="B1528" s="533">
        <v>5</v>
      </c>
      <c r="C1528" s="533" t="s">
        <v>127</v>
      </c>
      <c r="D1528" s="572" t="s">
        <v>1478</v>
      </c>
      <c r="E1528" s="571" t="str">
        <f t="shared" ref="E1528:E1532" si="1438">E1527</f>
        <v xml:space="preserve"> PIPE AND TUBE RAILINGS</v>
      </c>
      <c r="F1528" s="533" t="str">
        <f t="shared" si="1421"/>
        <v>AR</v>
      </c>
      <c r="G1528" s="533" t="s">
        <v>2725</v>
      </c>
      <c r="H1528" s="533">
        <v>155</v>
      </c>
      <c r="I1528" s="533" t="str">
        <f t="shared" si="1436"/>
        <v>Balustrades and handrails; constructed from galvanized tubular steel, finish to receive paint; comprising 60 diameter top rail, 25 diameter intermediate rails, 37.5 diameter posts; including mild steel cover flange, anchored to concrete; fittings and fixings; complete; as specified and as Drg. A-501; detail 1</v>
      </c>
      <c r="J1528" s="533" t="str">
        <f t="shared" si="1437"/>
        <v>Balustrades and handrails; constructed from galvanized tubular steel, finish to receive paint; comprising 60 diameter top rail, 25 diameter intermediate rails, 37.5 diameter posts; including mild steel cover flange, anchored to concrete; fittings and fixings; complete; as specified and as Drg. A-501; detail 1</v>
      </c>
      <c r="K1528" s="218"/>
      <c r="L1528" s="617" t="s">
        <v>137</v>
      </c>
      <c r="M1528" s="219"/>
      <c r="N1528" s="195"/>
      <c r="O1528" s="348"/>
      <c r="P1528" s="12"/>
      <c r="Q1528" s="16"/>
      <c r="R1528" s="16"/>
      <c r="S1528" s="16"/>
      <c r="T1528" s="16"/>
      <c r="U1528" s="16"/>
      <c r="V1528" s="16"/>
      <c r="W1528" s="16"/>
      <c r="X1528" s="698" t="s">
        <v>137</v>
      </c>
      <c r="Y1528" s="698"/>
      <c r="Z1528" s="698"/>
      <c r="AA1528" s="698"/>
      <c r="AB1528" s="698"/>
    </row>
    <row r="1529" spans="1:30" ht="15.75">
      <c r="A1529" s="533" t="s">
        <v>2728</v>
      </c>
      <c r="B1529" s="533">
        <v>5</v>
      </c>
      <c r="C1529" s="533" t="s">
        <v>127</v>
      </c>
      <c r="D1529" s="572" t="s">
        <v>1478</v>
      </c>
      <c r="E1529" s="571" t="str">
        <f t="shared" si="1438"/>
        <v xml:space="preserve"> PIPE AND TUBE RAILINGS</v>
      </c>
      <c r="F1529" s="533" t="str">
        <f t="shared" si="1421"/>
        <v>AR</v>
      </c>
      <c r="G1529" s="533" t="s">
        <v>2722</v>
      </c>
      <c r="H1529" s="533">
        <v>156</v>
      </c>
      <c r="I1529" s="533" t="str">
        <f>I1527</f>
        <v>055213 - PIPE AND TUBE RAILINGS</v>
      </c>
      <c r="J1529" s="533" t="str">
        <f>J1527</f>
        <v>055213 - PIPE AND TUBE RAILINGS</v>
      </c>
      <c r="K1529" s="218" t="s">
        <v>13</v>
      </c>
      <c r="L1529" s="193" t="s">
        <v>138</v>
      </c>
      <c r="M1529" s="226">
        <v>25</v>
      </c>
      <c r="N1529" s="195" t="s">
        <v>95</v>
      </c>
      <c r="O1529" s="348"/>
      <c r="P1529" s="25">
        <f>O1529*M1529</f>
        <v>0</v>
      </c>
      <c r="Q1529" s="16"/>
      <c r="R1529" s="165"/>
      <c r="S1529" s="16"/>
      <c r="T1529" s="16"/>
      <c r="U1529" s="16"/>
      <c r="V1529" s="16"/>
      <c r="W1529" s="16"/>
      <c r="X1529" s="698" t="s">
        <v>138</v>
      </c>
      <c r="Y1529" s="698">
        <v>25</v>
      </c>
      <c r="Z1529" s="698" t="s">
        <v>95</v>
      </c>
      <c r="AA1529" s="698"/>
      <c r="AB1529" s="698">
        <v>0</v>
      </c>
      <c r="AC1529" s="731">
        <f>AA1529*0.97</f>
        <v>0</v>
      </c>
      <c r="AD1529" s="533">
        <f>AC1529*Y1529</f>
        <v>0</v>
      </c>
    </row>
    <row r="1530" spans="1:30" ht="15.75">
      <c r="A1530" s="533" t="s">
        <v>2728</v>
      </c>
      <c r="B1530" s="533">
        <v>5</v>
      </c>
      <c r="C1530" s="533" t="s">
        <v>127</v>
      </c>
      <c r="D1530" s="572" t="s">
        <v>1478</v>
      </c>
      <c r="E1530" s="571" t="str">
        <f t="shared" si="1438"/>
        <v xml:space="preserve"> PIPE AND TUBE RAILINGS</v>
      </c>
      <c r="F1530" s="533" t="str">
        <f t="shared" si="1421"/>
        <v>AR</v>
      </c>
      <c r="G1530" s="533" t="s">
        <v>2725</v>
      </c>
      <c r="H1530" s="533">
        <v>157</v>
      </c>
      <c r="I1530" s="533" t="str">
        <f>L1530</f>
        <v>Steel handrail and balustrades; comprising 60 diameter tubular steel section handrail, 25 diameter steel rail and 40 x 10 steel support; including steel cover flange, anchored to concrete; fittings and fixings; complete; as specified and as Drg. A-503; detail 10</v>
      </c>
      <c r="J1530" s="533" t="str">
        <f>L1530</f>
        <v>Steel handrail and balustrades; comprising 60 diameter tubular steel section handrail, 25 diameter steel rail and 40 x 10 steel support; including steel cover flange, anchored to concrete; fittings and fixings; complete; as specified and as Drg. A-503; detail 10</v>
      </c>
      <c r="K1530" s="218"/>
      <c r="L1530" s="616" t="s">
        <v>139</v>
      </c>
      <c r="M1530" s="217"/>
      <c r="N1530" s="195"/>
      <c r="O1530" s="348"/>
      <c r="P1530" s="12"/>
      <c r="Q1530" s="16"/>
      <c r="R1530" s="16"/>
      <c r="S1530" s="16"/>
      <c r="T1530" s="16"/>
      <c r="U1530" s="16"/>
      <c r="V1530" s="16"/>
      <c r="W1530" s="16"/>
      <c r="X1530" s="698" t="s">
        <v>139</v>
      </c>
      <c r="Y1530" s="698"/>
      <c r="Z1530" s="698"/>
      <c r="AA1530" s="698"/>
      <c r="AB1530" s="698"/>
    </row>
    <row r="1531" spans="1:30" ht="15.75">
      <c r="A1531" s="533" t="s">
        <v>2728</v>
      </c>
      <c r="B1531" s="533">
        <v>5</v>
      </c>
      <c r="C1531" s="533" t="s">
        <v>127</v>
      </c>
      <c r="D1531" s="572" t="s">
        <v>1478</v>
      </c>
      <c r="E1531" s="571" t="str">
        <f t="shared" si="1438"/>
        <v xml:space="preserve"> PIPE AND TUBE RAILINGS</v>
      </c>
      <c r="F1531" s="533" t="str">
        <f t="shared" si="1421"/>
        <v>AR</v>
      </c>
      <c r="G1531" s="533" t="s">
        <v>2722</v>
      </c>
      <c r="H1531" s="533">
        <v>158</v>
      </c>
      <c r="I1531" s="533" t="str">
        <f t="shared" ref="I1531:J1531" si="1439">I1529</f>
        <v>055213 - PIPE AND TUBE RAILINGS</v>
      </c>
      <c r="J1531" s="533" t="str">
        <f t="shared" si="1439"/>
        <v>055213 - PIPE AND TUBE RAILINGS</v>
      </c>
      <c r="K1531" s="218" t="s">
        <v>15</v>
      </c>
      <c r="L1531" s="193" t="s">
        <v>140</v>
      </c>
      <c r="M1531" s="217">
        <v>3</v>
      </c>
      <c r="N1531" s="195" t="s">
        <v>95</v>
      </c>
      <c r="O1531" s="348"/>
      <c r="P1531" s="25">
        <f t="shared" ref="P1531:P1532" si="1440">O1531*M1531</f>
        <v>0</v>
      </c>
      <c r="Q1531" s="16"/>
      <c r="R1531" s="16"/>
      <c r="S1531" s="16"/>
      <c r="T1531" s="16"/>
      <c r="U1531" s="16"/>
      <c r="V1531" s="16"/>
      <c r="W1531" s="16"/>
      <c r="X1531" s="698" t="s">
        <v>140</v>
      </c>
      <c r="Y1531" s="698">
        <v>3</v>
      </c>
      <c r="Z1531" s="698" t="s">
        <v>95</v>
      </c>
      <c r="AA1531" s="698"/>
      <c r="AB1531" s="698">
        <v>0</v>
      </c>
      <c r="AC1531" s="731">
        <f t="shared" ref="AC1531:AC1532" si="1441">AA1531*0.97</f>
        <v>0</v>
      </c>
      <c r="AD1531" s="533">
        <f t="shared" ref="AD1531:AD1532" si="1442">AC1531*Y1531</f>
        <v>0</v>
      </c>
    </row>
    <row r="1532" spans="1:30" ht="15.75">
      <c r="A1532" s="533" t="s">
        <v>2728</v>
      </c>
      <c r="B1532" s="533">
        <v>5</v>
      </c>
      <c r="C1532" s="533" t="s">
        <v>127</v>
      </c>
      <c r="D1532" s="572" t="s">
        <v>1478</v>
      </c>
      <c r="E1532" s="571" t="str">
        <f t="shared" si="1438"/>
        <v xml:space="preserve"> PIPE AND TUBE RAILINGS</v>
      </c>
      <c r="F1532" s="533" t="str">
        <f t="shared" si="1421"/>
        <v>AR</v>
      </c>
      <c r="G1532" s="533" t="s">
        <v>2722</v>
      </c>
      <c r="H1532" s="533">
        <v>159</v>
      </c>
      <c r="I1532" s="533" t="str">
        <f t="shared" ref="I1532:J1532" si="1443">I1530</f>
        <v>Steel handrail and balustrades; comprising 60 diameter tubular steel section handrail, 25 diameter steel rail and 40 x 10 steel support; including steel cover flange, anchored to concrete; fittings and fixings; complete; as specified and as Drg. A-503; detail 10</v>
      </c>
      <c r="J1532" s="533" t="str">
        <f t="shared" si="1443"/>
        <v>Steel handrail and balustrades; comprising 60 diameter tubular steel section handrail, 25 diameter steel rail and 40 x 10 steel support; including steel cover flange, anchored to concrete; fittings and fixings; complete; as specified and as Drg. A-503; detail 10</v>
      </c>
      <c r="K1532" s="218" t="s">
        <v>17</v>
      </c>
      <c r="L1532" s="193" t="s">
        <v>141</v>
      </c>
      <c r="M1532" s="217">
        <v>29</v>
      </c>
      <c r="N1532" s="195" t="s">
        <v>95</v>
      </c>
      <c r="O1532" s="348"/>
      <c r="P1532" s="25">
        <f t="shared" si="1440"/>
        <v>0</v>
      </c>
      <c r="Q1532" s="16"/>
      <c r="R1532" s="165"/>
      <c r="S1532" s="16"/>
      <c r="T1532" s="16"/>
      <c r="U1532" s="16"/>
      <c r="V1532" s="16"/>
      <c r="W1532" s="16"/>
      <c r="X1532" s="698" t="s">
        <v>141</v>
      </c>
      <c r="Y1532" s="698">
        <v>29</v>
      </c>
      <c r="Z1532" s="698" t="s">
        <v>95</v>
      </c>
      <c r="AA1532" s="698"/>
      <c r="AB1532" s="698">
        <v>0</v>
      </c>
      <c r="AC1532" s="731">
        <f t="shared" si="1441"/>
        <v>0</v>
      </c>
      <c r="AD1532" s="533">
        <f t="shared" si="1442"/>
        <v>0</v>
      </c>
    </row>
    <row r="1533" spans="1:30" ht="15.75">
      <c r="A1533" s="533" t="s">
        <v>2728</v>
      </c>
      <c r="B1533" s="533">
        <v>5</v>
      </c>
      <c r="C1533" s="533" t="s">
        <v>127</v>
      </c>
      <c r="D1533" s="572" t="s">
        <v>2737</v>
      </c>
      <c r="E1533" s="571" t="s">
        <v>1218</v>
      </c>
      <c r="F1533" s="533" t="s">
        <v>1321</v>
      </c>
      <c r="G1533" s="533" t="s">
        <v>2725</v>
      </c>
      <c r="H1533" s="533">
        <v>160</v>
      </c>
      <c r="I1533" s="533" t="str">
        <f t="shared" ref="I1533:I1534" si="1444">L1533</f>
        <v>055300 - METAL GRATINGS</v>
      </c>
      <c r="J1533" s="533" t="str">
        <f t="shared" ref="J1533:J1534" si="1445">L1533</f>
        <v>055300 - METAL GRATINGS</v>
      </c>
      <c r="K1533" s="75"/>
      <c r="L1533" s="6" t="s">
        <v>142</v>
      </c>
      <c r="M1533" s="78"/>
      <c r="N1533" s="12"/>
      <c r="O1533" s="348"/>
      <c r="P1533" s="12"/>
      <c r="Q1533" s="16"/>
      <c r="R1533" s="165"/>
      <c r="S1533" s="16"/>
      <c r="T1533" s="16"/>
      <c r="U1533" s="16"/>
      <c r="V1533" s="16"/>
      <c r="W1533" s="16"/>
      <c r="X1533" s="698" t="s">
        <v>142</v>
      </c>
      <c r="Y1533" s="698"/>
      <c r="Z1533" s="698"/>
      <c r="AA1533" s="698"/>
      <c r="AB1533" s="698"/>
    </row>
    <row r="1534" spans="1:30" ht="15.75">
      <c r="A1534" s="533" t="s">
        <v>2728</v>
      </c>
      <c r="B1534" s="533">
        <v>5</v>
      </c>
      <c r="C1534" s="533" t="s">
        <v>127</v>
      </c>
      <c r="D1534" s="572" t="s">
        <v>2737</v>
      </c>
      <c r="E1534" s="571" t="str">
        <f t="shared" ref="E1534:E1536" si="1446">E1533</f>
        <v xml:space="preserve"> METAL GRATINGS</v>
      </c>
      <c r="F1534" s="533" t="s">
        <v>1321</v>
      </c>
      <c r="G1534" s="533" t="s">
        <v>2725</v>
      </c>
      <c r="H1534" s="533">
        <v>161</v>
      </c>
      <c r="I1534" s="533" t="str">
        <f t="shared" si="1444"/>
        <v>Trench cover, ductile iron grating; comprising solid rectangular bearing bars; including galvanized steel angle frame set in concrete, fixings and fittings; complete; as specified and as Drg. A-501; detail 8</v>
      </c>
      <c r="J1534" s="533" t="str">
        <f t="shared" si="1445"/>
        <v>Trench cover, ductile iron grating; comprising solid rectangular bearing bars; including galvanized steel angle frame set in concrete, fixings and fittings; complete; as specified and as Drg. A-501; detail 8</v>
      </c>
      <c r="K1534" s="75"/>
      <c r="L1534" s="6" t="s">
        <v>143</v>
      </c>
      <c r="M1534" s="78"/>
      <c r="N1534" s="12"/>
      <c r="O1534" s="348"/>
      <c r="P1534" s="12"/>
      <c r="Q1534" s="16"/>
      <c r="R1534" s="165"/>
      <c r="S1534" s="16"/>
      <c r="T1534" s="16"/>
      <c r="U1534" s="16"/>
      <c r="V1534" s="16"/>
      <c r="W1534" s="16"/>
      <c r="X1534" s="698" t="s">
        <v>143</v>
      </c>
      <c r="Y1534" s="698"/>
      <c r="Z1534" s="698"/>
      <c r="AA1534" s="698"/>
      <c r="AB1534" s="698"/>
    </row>
    <row r="1535" spans="1:30" ht="15.75">
      <c r="A1535" s="533" t="s">
        <v>2728</v>
      </c>
      <c r="B1535" s="533">
        <v>5</v>
      </c>
      <c r="C1535" s="533" t="s">
        <v>127</v>
      </c>
      <c r="D1535" s="572" t="s">
        <v>2737</v>
      </c>
      <c r="E1535" s="571" t="str">
        <f t="shared" si="1446"/>
        <v xml:space="preserve"> METAL GRATINGS</v>
      </c>
      <c r="F1535" s="533" t="s">
        <v>1321</v>
      </c>
      <c r="G1535" s="533" t="s">
        <v>2722</v>
      </c>
      <c r="H1535" s="533">
        <v>162</v>
      </c>
      <c r="I1535" s="533" t="str">
        <f t="shared" ref="I1535:J1535" si="1447">I1533</f>
        <v>055300 - METAL GRATINGS</v>
      </c>
      <c r="J1535" s="533" t="str">
        <f t="shared" si="1447"/>
        <v>055300 - METAL GRATINGS</v>
      </c>
      <c r="K1535" s="75" t="s">
        <v>13</v>
      </c>
      <c r="L1535" s="10" t="s">
        <v>144</v>
      </c>
      <c r="M1535" s="78">
        <v>6</v>
      </c>
      <c r="N1535" s="12" t="s">
        <v>95</v>
      </c>
      <c r="O1535" s="348">
        <v>126</v>
      </c>
      <c r="P1535" s="25">
        <f t="shared" ref="P1535:P1536" si="1448">O1535*M1535</f>
        <v>756</v>
      </c>
      <c r="Q1535" s="16"/>
      <c r="R1535" s="165"/>
      <c r="S1535" s="16"/>
      <c r="T1535" s="16"/>
      <c r="U1535" s="16"/>
      <c r="V1535" s="16"/>
      <c r="W1535" s="16"/>
      <c r="X1535" s="698" t="s">
        <v>144</v>
      </c>
      <c r="Y1535" s="698">
        <v>6</v>
      </c>
      <c r="Z1535" s="698" t="s">
        <v>95</v>
      </c>
      <c r="AA1535" s="698">
        <v>126</v>
      </c>
      <c r="AB1535" s="698">
        <v>756</v>
      </c>
      <c r="AC1535" s="731">
        <f t="shared" ref="AC1535:AC1536" si="1449">AA1535*0.97</f>
        <v>122.22</v>
      </c>
      <c r="AD1535" s="533">
        <f t="shared" ref="AD1535:AD1536" si="1450">AC1535*Y1535</f>
        <v>733.31999999999994</v>
      </c>
    </row>
    <row r="1536" spans="1:30" ht="15.75">
      <c r="A1536" s="533" t="s">
        <v>2728</v>
      </c>
      <c r="B1536" s="533">
        <v>5</v>
      </c>
      <c r="C1536" s="533" t="s">
        <v>127</v>
      </c>
      <c r="D1536" s="572" t="s">
        <v>2737</v>
      </c>
      <c r="E1536" s="571" t="str">
        <f t="shared" si="1446"/>
        <v xml:space="preserve"> METAL GRATINGS</v>
      </c>
      <c r="F1536" s="533" t="s">
        <v>1321</v>
      </c>
      <c r="G1536" s="533" t="s">
        <v>2722</v>
      </c>
      <c r="H1536" s="533">
        <v>163</v>
      </c>
      <c r="I1536" s="533" t="str">
        <f t="shared" ref="I1536:J1536" si="1451">I1534</f>
        <v>Trench cover, ductile iron grating; comprising solid rectangular bearing bars; including galvanized steel angle frame set in concrete, fixings and fittings; complete; as specified and as Drg. A-501; detail 8</v>
      </c>
      <c r="J1536" s="533" t="str">
        <f t="shared" si="1451"/>
        <v>Trench cover, ductile iron grating; comprising solid rectangular bearing bars; including galvanized steel angle frame set in concrete, fixings and fittings; complete; as specified and as Drg. A-501; detail 8</v>
      </c>
      <c r="K1536" s="75" t="s">
        <v>15</v>
      </c>
      <c r="L1536" s="10" t="s">
        <v>145</v>
      </c>
      <c r="M1536" s="78">
        <v>1</v>
      </c>
      <c r="N1536" s="12" t="s">
        <v>39</v>
      </c>
      <c r="O1536" s="546">
        <v>199</v>
      </c>
      <c r="P1536" s="25">
        <f t="shared" si="1448"/>
        <v>199</v>
      </c>
      <c r="Q1536" s="536"/>
      <c r="R1536" s="82"/>
      <c r="S1536" s="536"/>
      <c r="T1536" s="536"/>
      <c r="U1536" s="536"/>
      <c r="V1536" s="536"/>
      <c r="W1536" s="536"/>
      <c r="X1536" s="698" t="s">
        <v>145</v>
      </c>
      <c r="Y1536" s="698">
        <v>1</v>
      </c>
      <c r="Z1536" s="698" t="s">
        <v>39</v>
      </c>
      <c r="AA1536" s="698">
        <v>199</v>
      </c>
      <c r="AB1536" s="698">
        <v>199</v>
      </c>
      <c r="AC1536" s="731">
        <f t="shared" si="1449"/>
        <v>193.03</v>
      </c>
      <c r="AD1536" s="533">
        <f t="shared" si="1450"/>
        <v>193.03</v>
      </c>
    </row>
    <row r="1537" spans="1:30" ht="15.75">
      <c r="A1537" s="533" t="s">
        <v>2728</v>
      </c>
      <c r="B1537" s="533">
        <v>5</v>
      </c>
      <c r="C1537" s="533" t="s">
        <v>127</v>
      </c>
      <c r="D1537" s="572" t="s">
        <v>1488</v>
      </c>
      <c r="E1537" s="571" t="s">
        <v>1219</v>
      </c>
      <c r="F1537" s="533" t="str">
        <f t="shared" ref="F1537:F1540" si="1452">VLOOKUP(D:D,trade,3,FALSE)</f>
        <v>AR</v>
      </c>
      <c r="G1537" s="533" t="s">
        <v>2725</v>
      </c>
      <c r="H1537" s="533">
        <v>164</v>
      </c>
      <c r="I1537" s="533" t="str">
        <f t="shared" ref="I1537:I1538" si="1453">L1537</f>
        <v>057300 - DECORATIVE METAL RAILINGS</v>
      </c>
      <c r="J1537" s="533" t="str">
        <f t="shared" ref="J1537:J1538" si="1454">L1537</f>
        <v>057300 - DECORATIVE METAL RAILINGS</v>
      </c>
      <c r="K1537" s="75"/>
      <c r="L1537" s="6" t="s">
        <v>146</v>
      </c>
      <c r="M1537" s="77"/>
      <c r="N1537" s="12"/>
      <c r="O1537" s="348"/>
      <c r="P1537" s="12"/>
      <c r="Q1537" s="16"/>
      <c r="R1537" s="6"/>
      <c r="S1537" s="16"/>
      <c r="T1537" s="16"/>
      <c r="U1537" s="16"/>
      <c r="V1537" s="16"/>
      <c r="W1537" s="16"/>
      <c r="X1537" s="698" t="s">
        <v>146</v>
      </c>
      <c r="Y1537" s="698"/>
      <c r="Z1537" s="698"/>
      <c r="AA1537" s="698"/>
      <c r="AB1537" s="698"/>
    </row>
    <row r="1538" spans="1:30" ht="16.5" thickBot="1">
      <c r="A1538" s="533" t="s">
        <v>2728</v>
      </c>
      <c r="B1538" s="533">
        <v>5</v>
      </c>
      <c r="C1538" s="533" t="s">
        <v>127</v>
      </c>
      <c r="D1538" s="572" t="s">
        <v>1488</v>
      </c>
      <c r="E1538" s="571" t="str">
        <f t="shared" ref="E1538:E1540" si="1455">E1537</f>
        <v xml:space="preserve"> DECORATIVE METAL RAILINGS</v>
      </c>
      <c r="F1538" s="533" t="str">
        <f t="shared" si="1452"/>
        <v>AR</v>
      </c>
      <c r="G1538" s="533" t="s">
        <v>2725</v>
      </c>
      <c r="H1538" s="533">
        <v>165</v>
      </c>
      <c r="I1538" s="533" t="str">
        <f t="shared" si="1453"/>
        <v>Glass balustrades and handrails; comprising 76 diameter aluminum tubular section handrail, clear laminated tempered glass baluster, 50 x 50 aluminum hollow section bottom rail and posts; including flanges, fittings and fixings; complete; as specified and as Drg. A-503; detail 9</v>
      </c>
      <c r="J1538" s="533" t="str">
        <f t="shared" si="1454"/>
        <v>Glass balustrades and handrails; comprising 76 diameter aluminum tubular section handrail, clear laminated tempered glass baluster, 50 x 50 aluminum hollow section bottom rail and posts; including flanges, fittings and fixings; complete; as specified and as Drg. A-503; detail 9</v>
      </c>
      <c r="K1538" s="75"/>
      <c r="L1538" s="574" t="s">
        <v>1072</v>
      </c>
      <c r="M1538" s="77"/>
      <c r="N1538" s="12"/>
      <c r="O1538" s="348"/>
      <c r="P1538" s="12"/>
      <c r="Q1538" s="16"/>
      <c r="R1538" s="6"/>
      <c r="S1538" s="75"/>
      <c r="T1538" s="10"/>
      <c r="U1538" s="77"/>
      <c r="V1538" s="12"/>
      <c r="W1538" s="12"/>
      <c r="X1538" s="698" t="s">
        <v>1072</v>
      </c>
      <c r="Y1538" s="698"/>
      <c r="Z1538" s="698"/>
      <c r="AA1538" s="698"/>
      <c r="AB1538" s="698"/>
    </row>
    <row r="1539" spans="1:30" ht="16.5" thickBot="1">
      <c r="A1539" s="533" t="s">
        <v>2728</v>
      </c>
      <c r="B1539" s="533">
        <v>5</v>
      </c>
      <c r="C1539" s="533" t="s">
        <v>127</v>
      </c>
      <c r="D1539" s="572" t="s">
        <v>1488</v>
      </c>
      <c r="E1539" s="571" t="str">
        <f t="shared" si="1455"/>
        <v xml:space="preserve"> DECORATIVE METAL RAILINGS</v>
      </c>
      <c r="F1539" s="533" t="str">
        <f t="shared" si="1452"/>
        <v>AR</v>
      </c>
      <c r="G1539" s="533" t="s">
        <v>2722</v>
      </c>
      <c r="H1539" s="533">
        <v>166</v>
      </c>
      <c r="I1539" s="533" t="str">
        <f t="shared" ref="I1539:J1539" si="1456">I1537</f>
        <v>057300 - DECORATIVE METAL RAILINGS</v>
      </c>
      <c r="J1539" s="533" t="str">
        <f t="shared" si="1456"/>
        <v>057300 - DECORATIVE METAL RAILINGS</v>
      </c>
      <c r="K1539" s="75" t="s">
        <v>13</v>
      </c>
      <c r="L1539" s="10" t="s">
        <v>147</v>
      </c>
      <c r="M1539" s="220">
        <v>12</v>
      </c>
      <c r="N1539" s="12" t="s">
        <v>95</v>
      </c>
      <c r="O1539" s="348">
        <v>139</v>
      </c>
      <c r="P1539" s="25">
        <f>O1539*M1539</f>
        <v>1668</v>
      </c>
      <c r="Q1539" s="16"/>
      <c r="R1539" s="165"/>
      <c r="S1539" s="75"/>
      <c r="T1539" s="10"/>
      <c r="U1539" s="77"/>
      <c r="V1539" s="12"/>
      <c r="W1539" s="12"/>
      <c r="X1539" s="698" t="s">
        <v>147</v>
      </c>
      <c r="Y1539" s="698">
        <v>12</v>
      </c>
      <c r="Z1539" s="698" t="s">
        <v>95</v>
      </c>
      <c r="AA1539" s="698">
        <v>139</v>
      </c>
      <c r="AB1539" s="698">
        <v>1668</v>
      </c>
      <c r="AC1539" s="731">
        <f>AA1539*0.97</f>
        <v>134.82999999999998</v>
      </c>
      <c r="AD1539" s="533">
        <f>AC1539*Y1539</f>
        <v>1617.9599999999998</v>
      </c>
    </row>
    <row r="1540" spans="1:30" ht="15.75">
      <c r="A1540" s="533" t="s">
        <v>2728</v>
      </c>
      <c r="B1540" s="533">
        <v>5</v>
      </c>
      <c r="C1540" s="533" t="s">
        <v>127</v>
      </c>
      <c r="D1540" s="572" t="s">
        <v>1488</v>
      </c>
      <c r="E1540" s="571" t="str">
        <f t="shared" si="1455"/>
        <v xml:space="preserve"> DECORATIVE METAL RAILINGS</v>
      </c>
      <c r="F1540" s="533" t="str">
        <f t="shared" si="1452"/>
        <v>AR</v>
      </c>
      <c r="G1540" s="533" t="s">
        <v>2725</v>
      </c>
      <c r="H1540" s="533">
        <v>167</v>
      </c>
      <c r="I1540" s="533" t="str">
        <f t="shared" ref="I1540:J1540" si="1457">I1538</f>
        <v>Glass balustrades and handrails; comprising 76 diameter aluminum tubular section handrail, clear laminated tempered glass baluster, 50 x 50 aluminum hollow section bottom rail and posts; including flanges, fittings and fixings; complete; as specified and as Drg. A-503; detail 9</v>
      </c>
      <c r="J1540" s="533" t="str">
        <f t="shared" si="1457"/>
        <v>Glass balustrades and handrails; comprising 76 diameter aluminum tubular section handrail, clear laminated tempered glass baluster, 50 x 50 aluminum hollow section bottom rail and posts; including flanges, fittings and fixings; complete; as specified and as Drg. A-503; detail 9</v>
      </c>
      <c r="K1540" s="74" t="s">
        <v>148</v>
      </c>
      <c r="L1540" s="165"/>
      <c r="M1540" s="76"/>
      <c r="N1540" s="12"/>
      <c r="O1540" s="701"/>
      <c r="P1540" s="618"/>
      <c r="Q1540" s="16"/>
      <c r="R1540" s="16"/>
      <c r="S1540" s="16"/>
      <c r="T1540" s="16"/>
      <c r="U1540" s="16"/>
      <c r="V1540" s="16"/>
      <c r="W1540" s="16"/>
      <c r="X1540" s="698"/>
      <c r="Y1540" s="698"/>
      <c r="Z1540" s="698"/>
      <c r="AA1540" s="698"/>
      <c r="AB1540" s="698"/>
    </row>
    <row r="1541" spans="1:30" ht="15.75">
      <c r="A1541" s="533" t="s">
        <v>2728</v>
      </c>
      <c r="B1541" s="533">
        <v>5</v>
      </c>
      <c r="C1541" s="533" t="s">
        <v>127</v>
      </c>
      <c r="D1541" s="10" t="s">
        <v>22</v>
      </c>
      <c r="E1541" s="10" t="s">
        <v>22</v>
      </c>
      <c r="G1541" s="533" t="s">
        <v>2724</v>
      </c>
      <c r="H1541" s="533">
        <v>168</v>
      </c>
      <c r="I1541" s="533" t="str">
        <f t="shared" ref="I1541:J1541" si="1458">I1539</f>
        <v>057300 - DECORATIVE METAL RAILINGS</v>
      </c>
      <c r="J1541" s="533" t="str">
        <f t="shared" si="1458"/>
        <v>057300 - DECORATIVE METAL RAILINGS</v>
      </c>
      <c r="K1541" s="75" t="s">
        <v>22</v>
      </c>
      <c r="L1541" s="165"/>
      <c r="M1541" s="76"/>
      <c r="N1541" s="12"/>
      <c r="O1541" s="348" t="s">
        <v>8</v>
      </c>
      <c r="P1541" s="12">
        <v>0</v>
      </c>
      <c r="Q1541" s="16"/>
      <c r="R1541" s="16"/>
      <c r="S1541" s="16"/>
      <c r="T1541" s="16"/>
      <c r="U1541" s="16"/>
      <c r="V1541" s="16"/>
      <c r="W1541" s="16"/>
      <c r="X1541" s="698"/>
      <c r="Y1541" s="698"/>
      <c r="Z1541" s="698"/>
      <c r="AA1541" s="698" t="s">
        <v>8</v>
      </c>
      <c r="AB1541" s="698">
        <v>4256</v>
      </c>
    </row>
    <row r="1542" spans="1:30" ht="15.75">
      <c r="A1542" s="533" t="s">
        <v>2728</v>
      </c>
      <c r="B1542" s="533">
        <v>6</v>
      </c>
      <c r="C1542" s="533" t="s">
        <v>150</v>
      </c>
      <c r="D1542" s="572" t="s">
        <v>2738</v>
      </c>
      <c r="E1542" s="571" t="s">
        <v>1220</v>
      </c>
      <c r="F1542" s="533" t="s">
        <v>1321</v>
      </c>
      <c r="G1542" s="533" t="s">
        <v>2725</v>
      </c>
      <c r="H1542" s="533">
        <v>169</v>
      </c>
      <c r="I1542" s="533" t="str">
        <f t="shared" ref="I1542:J1542" si="1459">I1540</f>
        <v>Glass balustrades and handrails; comprising 76 diameter aluminum tubular section handrail, clear laminated tempered glass baluster, 50 x 50 aluminum hollow section bottom rail and posts; including flanges, fittings and fixings; complete; as specified and as Drg. A-503; detail 9</v>
      </c>
      <c r="J1542" s="533" t="str">
        <f t="shared" si="1459"/>
        <v>Glass balustrades and handrails; comprising 76 diameter aluminum tubular section handrail, clear laminated tempered glass baluster, 50 x 50 aluminum hollow section bottom rail and posts; including flanges, fittings and fixings; complete; as specified and as Drg. A-503; detail 9</v>
      </c>
      <c r="K1542" s="79"/>
      <c r="L1542" s="84"/>
      <c r="M1542" s="83" t="s">
        <v>149</v>
      </c>
      <c r="N1542" s="84"/>
      <c r="O1542" s="702"/>
      <c r="P1542" s="84"/>
      <c r="X1542" s="698"/>
      <c r="Y1542" s="698" t="s">
        <v>149</v>
      </c>
      <c r="Z1542" s="698"/>
      <c r="AA1542" s="698"/>
      <c r="AB1542" s="698"/>
    </row>
    <row r="1543" spans="1:30" ht="15.75">
      <c r="A1543" s="533" t="s">
        <v>2728</v>
      </c>
      <c r="B1543" s="533">
        <v>6</v>
      </c>
      <c r="C1543" s="533" t="s">
        <v>150</v>
      </c>
      <c r="D1543" s="572" t="s">
        <v>2738</v>
      </c>
      <c r="E1543" s="571" t="s">
        <v>1220</v>
      </c>
      <c r="F1543" s="533" t="s">
        <v>1321</v>
      </c>
      <c r="G1543" s="533" t="s">
        <v>2725</v>
      </c>
      <c r="H1543" s="533">
        <v>170</v>
      </c>
      <c r="I1543" s="533" t="str">
        <f t="shared" ref="I1543:J1543" si="1460">I1541</f>
        <v>057300 - DECORATIVE METAL RAILINGS</v>
      </c>
      <c r="J1543" s="533" t="str">
        <f t="shared" si="1460"/>
        <v>057300 - DECORATIVE METAL RAILINGS</v>
      </c>
      <c r="K1543" s="79"/>
      <c r="L1543" s="84"/>
      <c r="M1543" s="83" t="s">
        <v>150</v>
      </c>
      <c r="N1543" s="84"/>
      <c r="O1543" s="702"/>
      <c r="P1543" s="84"/>
      <c r="X1543" s="698"/>
      <c r="Y1543" s="698" t="s">
        <v>150</v>
      </c>
      <c r="Z1543" s="698"/>
      <c r="AA1543" s="698"/>
      <c r="AB1543" s="698"/>
    </row>
    <row r="1544" spans="1:30" ht="15.75">
      <c r="A1544" s="533" t="s">
        <v>2728</v>
      </c>
      <c r="B1544" s="533">
        <v>6</v>
      </c>
      <c r="C1544" s="533" t="s">
        <v>150</v>
      </c>
      <c r="D1544" s="572" t="s">
        <v>2738</v>
      </c>
      <c r="E1544" s="571" t="s">
        <v>1220</v>
      </c>
      <c r="F1544" s="533" t="s">
        <v>1321</v>
      </c>
      <c r="G1544" s="533" t="s">
        <v>2725</v>
      </c>
      <c r="H1544" s="533">
        <v>171</v>
      </c>
      <c r="I1544" s="533" t="str">
        <f t="shared" ref="I1544:J1544" si="1461">I1542</f>
        <v>Glass balustrades and handrails; comprising 76 diameter aluminum tubular section handrail, clear laminated tempered glass baluster, 50 x 50 aluminum hollow section bottom rail and posts; including flanges, fittings and fixings; complete; as specified and as Drg. A-503; detail 9</v>
      </c>
      <c r="J1544" s="533" t="str">
        <f t="shared" si="1461"/>
        <v>Glass balustrades and handrails; comprising 76 diameter aluminum tubular section handrail, clear laminated tempered glass baluster, 50 x 50 aluminum hollow section bottom rail and posts; including flanges, fittings and fixings; complete; as specified and as Drg. A-503; detail 9</v>
      </c>
      <c r="K1544" s="84" t="s">
        <v>2</v>
      </c>
      <c r="L1544" s="84" t="s">
        <v>25</v>
      </c>
      <c r="M1544" s="109" t="s">
        <v>4</v>
      </c>
      <c r="N1544" s="109" t="s">
        <v>5</v>
      </c>
      <c r="O1544" s="703" t="s">
        <v>6</v>
      </c>
      <c r="P1544" s="619" t="s">
        <v>7</v>
      </c>
      <c r="X1544" s="698" t="s">
        <v>25</v>
      </c>
      <c r="Y1544" s="698" t="s">
        <v>4</v>
      </c>
      <c r="Z1544" s="698" t="s">
        <v>5</v>
      </c>
      <c r="AA1544" s="698" t="s">
        <v>6</v>
      </c>
      <c r="AB1544" s="698" t="s">
        <v>7</v>
      </c>
    </row>
    <row r="1545" spans="1:30" ht="15.75">
      <c r="A1545" s="533" t="s">
        <v>2728</v>
      </c>
      <c r="B1545" s="533">
        <v>6</v>
      </c>
      <c r="C1545" s="533" t="s">
        <v>150</v>
      </c>
      <c r="D1545" s="572" t="s">
        <v>2738</v>
      </c>
      <c r="E1545" s="571" t="s">
        <v>1220</v>
      </c>
      <c r="F1545" s="533" t="s">
        <v>1321</v>
      </c>
      <c r="G1545" s="533" t="s">
        <v>2725</v>
      </c>
      <c r="H1545" s="533">
        <v>172</v>
      </c>
      <c r="I1545" s="533" t="str">
        <f t="shared" ref="I1545:J1545" si="1462">I1543</f>
        <v>057300 - DECORATIVE METAL RAILINGS</v>
      </c>
      <c r="J1545" s="533" t="str">
        <f t="shared" si="1462"/>
        <v>057300 - DECORATIVE METAL RAILINGS</v>
      </c>
      <c r="K1545" s="79"/>
      <c r="L1545" s="84"/>
      <c r="M1545" s="109"/>
      <c r="N1545" s="109"/>
      <c r="O1545" s="703"/>
      <c r="P1545" s="80" t="s">
        <v>8</v>
      </c>
      <c r="X1545" s="698"/>
      <c r="Y1545" s="698"/>
      <c r="Z1545" s="698"/>
      <c r="AA1545" s="698"/>
      <c r="AB1545" s="698" t="s">
        <v>8</v>
      </c>
    </row>
    <row r="1546" spans="1:30" ht="15.75">
      <c r="A1546" s="533" t="s">
        <v>2728</v>
      </c>
      <c r="B1546" s="533">
        <v>6</v>
      </c>
      <c r="C1546" s="533" t="s">
        <v>150</v>
      </c>
      <c r="D1546" s="572" t="s">
        <v>2738</v>
      </c>
      <c r="E1546" s="571" t="s">
        <v>1220</v>
      </c>
      <c r="F1546" s="533" t="s">
        <v>1321</v>
      </c>
      <c r="G1546" s="533" t="s">
        <v>2725</v>
      </c>
      <c r="H1546" s="533">
        <v>173</v>
      </c>
      <c r="I1546" s="533" t="str">
        <f t="shared" ref="I1546:I1547" si="1463">L1546</f>
        <v>066200 - CAST PLASTIC (GRP) FABRICATIONS</v>
      </c>
      <c r="J1546" s="533" t="str">
        <f t="shared" ref="J1546:J1547" si="1464">L1546</f>
        <v>066200 - CAST PLASTIC (GRP) FABRICATIONS</v>
      </c>
      <c r="K1546" s="79"/>
      <c r="L1546" s="84" t="s">
        <v>151</v>
      </c>
      <c r="M1546" s="81"/>
      <c r="N1546" s="81"/>
      <c r="O1546" s="547"/>
      <c r="P1546" s="80"/>
      <c r="X1546" s="698" t="s">
        <v>151</v>
      </c>
      <c r="Y1546" s="698"/>
      <c r="Z1546" s="698"/>
      <c r="AA1546" s="698"/>
      <c r="AB1546" s="698"/>
    </row>
    <row r="1547" spans="1:30" ht="15.75">
      <c r="A1547" s="533" t="s">
        <v>2728</v>
      </c>
      <c r="B1547" s="533">
        <v>6</v>
      </c>
      <c r="C1547" s="533" t="s">
        <v>150</v>
      </c>
      <c r="D1547" s="572" t="s">
        <v>2738</v>
      </c>
      <c r="E1547" s="571" t="str">
        <f t="shared" ref="E1547:E1555" si="1465">E1546</f>
        <v xml:space="preserve"> CAST PLASTIC (GRP) FABRICATIONS</v>
      </c>
      <c r="F1547" s="533" t="s">
        <v>1321</v>
      </c>
      <c r="G1547" s="533" t="s">
        <v>2725</v>
      </c>
      <c r="H1547" s="533">
        <v>174</v>
      </c>
      <c r="I1547" s="533" t="str">
        <f t="shared" si="1463"/>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J1547" s="533" t="str">
        <f t="shared" si="1464"/>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K1547" s="79"/>
      <c r="L1547" s="84" t="s">
        <v>152</v>
      </c>
      <c r="M1547" s="81"/>
      <c r="N1547" s="81"/>
      <c r="O1547" s="547"/>
      <c r="P1547" s="80"/>
      <c r="X1547" s="698" t="s">
        <v>152</v>
      </c>
      <c r="Y1547" s="698"/>
      <c r="Z1547" s="698"/>
      <c r="AA1547" s="698"/>
      <c r="AB1547" s="698"/>
    </row>
    <row r="1548" spans="1:30" ht="15.75">
      <c r="A1548" s="533" t="s">
        <v>2728</v>
      </c>
      <c r="B1548" s="533">
        <v>6</v>
      </c>
      <c r="C1548" s="533" t="s">
        <v>150</v>
      </c>
      <c r="D1548" s="572" t="s">
        <v>2738</v>
      </c>
      <c r="E1548" s="571" t="str">
        <f t="shared" si="1465"/>
        <v xml:space="preserve"> CAST PLASTIC (GRP) FABRICATIONS</v>
      </c>
      <c r="F1548" s="533" t="s">
        <v>1321</v>
      </c>
      <c r="G1548" s="533" t="s">
        <v>2722</v>
      </c>
      <c r="H1548" s="533">
        <v>175</v>
      </c>
      <c r="I1548" s="533" t="str">
        <f t="shared" ref="I1548:J1548" si="1466">I1546</f>
        <v>066200 - CAST PLASTIC (GRP) FABRICATIONS</v>
      </c>
      <c r="J1548" s="533" t="str">
        <f t="shared" si="1466"/>
        <v>066200 - CAST PLASTIC (GRP) FABRICATIONS</v>
      </c>
      <c r="K1548" s="79" t="s">
        <v>13</v>
      </c>
      <c r="L1548" s="79" t="s">
        <v>153</v>
      </c>
      <c r="M1548" s="81">
        <v>2</v>
      </c>
      <c r="N1548" s="81" t="s">
        <v>39</v>
      </c>
      <c r="O1548" s="547">
        <v>531</v>
      </c>
      <c r="P1548" s="25">
        <f t="shared" ref="P1548:P1549" si="1467">O1548*M1548</f>
        <v>1062</v>
      </c>
      <c r="X1548" s="698" t="s">
        <v>153</v>
      </c>
      <c r="Y1548" s="698">
        <v>2</v>
      </c>
      <c r="Z1548" s="698" t="s">
        <v>39</v>
      </c>
      <c r="AA1548" s="698">
        <v>531</v>
      </c>
      <c r="AB1548" s="698">
        <v>1062</v>
      </c>
      <c r="AC1548" s="731">
        <f t="shared" ref="AC1548:AC1549" si="1468">AA1548*0.97</f>
        <v>515.06999999999994</v>
      </c>
      <c r="AD1548" s="533">
        <f t="shared" ref="AD1548:AD1549" si="1469">AC1548*Y1548</f>
        <v>1030.1399999999999</v>
      </c>
    </row>
    <row r="1549" spans="1:30" ht="15.75">
      <c r="A1549" s="533" t="s">
        <v>2728</v>
      </c>
      <c r="B1549" s="533">
        <v>6</v>
      </c>
      <c r="C1549" s="533" t="s">
        <v>150</v>
      </c>
      <c r="D1549" s="572" t="s">
        <v>2738</v>
      </c>
      <c r="E1549" s="571" t="str">
        <f t="shared" si="1465"/>
        <v xml:space="preserve"> CAST PLASTIC (GRP) FABRICATIONS</v>
      </c>
      <c r="F1549" s="533" t="s">
        <v>1321</v>
      </c>
      <c r="G1549" s="533" t="s">
        <v>2722</v>
      </c>
      <c r="H1549" s="533">
        <v>176</v>
      </c>
      <c r="I1549" s="533" t="str">
        <f t="shared" ref="I1549:J1549" si="1470">I1547</f>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J1549" s="533" t="str">
        <f t="shared" si="1470"/>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K1549" s="75" t="s">
        <v>15</v>
      </c>
      <c r="L1549" s="75" t="s">
        <v>154</v>
      </c>
      <c r="M1549" s="12">
        <v>2</v>
      </c>
      <c r="N1549" s="12" t="s">
        <v>39</v>
      </c>
      <c r="O1549" s="547">
        <v>598</v>
      </c>
      <c r="P1549" s="25">
        <f t="shared" si="1467"/>
        <v>1196</v>
      </c>
      <c r="X1549" s="698" t="s">
        <v>154</v>
      </c>
      <c r="Y1549" s="698">
        <v>2</v>
      </c>
      <c r="Z1549" s="698" t="s">
        <v>39</v>
      </c>
      <c r="AA1549" s="698">
        <v>598</v>
      </c>
      <c r="AB1549" s="698">
        <v>1196</v>
      </c>
      <c r="AC1549" s="731">
        <f t="shared" si="1468"/>
        <v>580.05999999999995</v>
      </c>
      <c r="AD1549" s="533">
        <f t="shared" si="1469"/>
        <v>1160.1199999999999</v>
      </c>
    </row>
    <row r="1550" spans="1:30" ht="15.75">
      <c r="A1550" s="533" t="s">
        <v>2728</v>
      </c>
      <c r="B1550" s="533">
        <v>6</v>
      </c>
      <c r="C1550" s="533" t="s">
        <v>150</v>
      </c>
      <c r="D1550" s="572" t="s">
        <v>2738</v>
      </c>
      <c r="E1550" s="571" t="str">
        <f t="shared" si="1465"/>
        <v xml:space="preserve"> CAST PLASTIC (GRP) FABRICATIONS</v>
      </c>
      <c r="F1550" s="533" t="s">
        <v>1321</v>
      </c>
      <c r="G1550" s="533" t="s">
        <v>2725</v>
      </c>
      <c r="H1550" s="533">
        <v>177</v>
      </c>
      <c r="I1550" s="533" t="str">
        <f t="shared" ref="I1550:J1550" si="1471">I1548</f>
        <v>066200 - CAST PLASTIC (GRP) FABRICATIONS</v>
      </c>
      <c r="J1550" s="533" t="str">
        <f t="shared" si="1471"/>
        <v>066200 - CAST PLASTIC (GRP) FABRICATIONS</v>
      </c>
      <c r="K1550" s="84" t="s">
        <v>155</v>
      </c>
      <c r="L1550" s="84"/>
      <c r="M1550" s="81"/>
      <c r="N1550" s="81"/>
      <c r="O1550" s="547"/>
      <c r="P1550" s="85"/>
      <c r="X1550" s="698"/>
      <c r="Y1550" s="698"/>
      <c r="Z1550" s="698"/>
      <c r="AA1550" s="698"/>
      <c r="AB1550" s="698"/>
    </row>
    <row r="1551" spans="1:30" ht="15.75">
      <c r="A1551" s="533" t="s">
        <v>2728</v>
      </c>
      <c r="B1551" s="533">
        <v>6</v>
      </c>
      <c r="C1551" s="533" t="s">
        <v>150</v>
      </c>
      <c r="D1551" s="10" t="s">
        <v>22</v>
      </c>
      <c r="E1551" s="10" t="s">
        <v>22</v>
      </c>
      <c r="G1551" s="533" t="s">
        <v>2724</v>
      </c>
      <c r="H1551" s="533">
        <v>178</v>
      </c>
      <c r="I1551" s="533" t="str">
        <f t="shared" ref="I1551:J1551" si="1472">I1549</f>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J1551" s="533" t="str">
        <f t="shared" si="1472"/>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K1551" s="79" t="s">
        <v>22</v>
      </c>
      <c r="L1551" s="79"/>
      <c r="M1551" s="81"/>
      <c r="N1551" s="81"/>
      <c r="O1551" s="547" t="s">
        <v>8</v>
      </c>
      <c r="P1551" s="80">
        <v>0</v>
      </c>
      <c r="X1551" s="698"/>
      <c r="Y1551" s="698"/>
      <c r="Z1551" s="698"/>
      <c r="AA1551" s="698" t="s">
        <v>8</v>
      </c>
      <c r="AB1551" s="698">
        <v>2258</v>
      </c>
    </row>
    <row r="1552" spans="1:30" ht="15.75">
      <c r="A1552" s="533" t="s">
        <v>2728</v>
      </c>
      <c r="B1552" s="533">
        <v>7</v>
      </c>
      <c r="C1552" s="533" t="s">
        <v>157</v>
      </c>
      <c r="D1552" s="572" t="s">
        <v>1522</v>
      </c>
      <c r="E1552" s="571" t="s">
        <v>1221</v>
      </c>
      <c r="F1552" s="533" t="str">
        <f t="shared" ref="F1552:F1596" si="1473">VLOOKUP(D:D,trade,3,FALSE)</f>
        <v>ST</v>
      </c>
      <c r="G1552" s="533" t="s">
        <v>2725</v>
      </c>
      <c r="H1552" s="533">
        <v>179</v>
      </c>
      <c r="I1552" s="533" t="str">
        <f t="shared" ref="I1552:J1552" si="1474">I1550</f>
        <v>066200 - CAST PLASTIC (GRP) FABRICATIONS</v>
      </c>
      <c r="J1552" s="533" t="str">
        <f t="shared" si="1474"/>
        <v>066200 - CAST PLASTIC (GRP) FABRICATIONS</v>
      </c>
      <c r="K1552" s="96" t="s">
        <v>156</v>
      </c>
      <c r="L1552" s="96"/>
      <c r="M1552" s="96"/>
      <c r="N1552" s="96"/>
      <c r="O1552" s="545"/>
      <c r="P1552" s="96"/>
      <c r="Q1552" s="107"/>
      <c r="R1552" s="158"/>
      <c r="S1552" s="158"/>
      <c r="T1552" s="158"/>
      <c r="U1552" s="158"/>
      <c r="V1552" s="158"/>
      <c r="W1552" s="158"/>
      <c r="X1552" s="704"/>
      <c r="Y1552" s="698"/>
      <c r="Z1552" s="698"/>
      <c r="AA1552" s="698"/>
      <c r="AB1552" s="698"/>
    </row>
    <row r="1553" spans="1:30" ht="15.75">
      <c r="A1553" s="533" t="s">
        <v>2728</v>
      </c>
      <c r="B1553" s="533">
        <v>7</v>
      </c>
      <c r="C1553" s="533" t="s">
        <v>157</v>
      </c>
      <c r="D1553" s="572" t="s">
        <v>1522</v>
      </c>
      <c r="E1553" s="571" t="str">
        <f t="shared" si="1465"/>
        <v xml:space="preserve"> BITUMINOUS DAMPROOFING</v>
      </c>
      <c r="F1553" s="533" t="str">
        <f t="shared" si="1473"/>
        <v>ST</v>
      </c>
      <c r="G1553" s="533" t="s">
        <v>2725</v>
      </c>
      <c r="H1553" s="533">
        <v>180</v>
      </c>
      <c r="I1553" s="533" t="str">
        <f t="shared" ref="I1553:J1553" si="1475">I1551</f>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J1553" s="533" t="str">
        <f t="shared" si="1475"/>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K1553" s="96" t="s">
        <v>157</v>
      </c>
      <c r="L1553" s="96"/>
      <c r="M1553" s="96"/>
      <c r="N1553" s="96"/>
      <c r="O1553" s="545"/>
      <c r="P1553" s="96"/>
      <c r="Q1553" s="107"/>
      <c r="R1553" s="158"/>
      <c r="S1553" s="158"/>
      <c r="T1553" s="158"/>
      <c r="U1553" s="158"/>
      <c r="V1553" s="158"/>
      <c r="W1553" s="158"/>
      <c r="X1553" s="704"/>
      <c r="Y1553" s="698"/>
      <c r="Z1553" s="698"/>
      <c r="AA1553" s="698"/>
      <c r="AB1553" s="698"/>
    </row>
    <row r="1554" spans="1:30" ht="15.75">
      <c r="A1554" s="533" t="s">
        <v>2728</v>
      </c>
      <c r="B1554" s="533">
        <v>7</v>
      </c>
      <c r="C1554" s="533" t="s">
        <v>157</v>
      </c>
      <c r="D1554" s="572" t="s">
        <v>1522</v>
      </c>
      <c r="E1554" s="571" t="str">
        <f t="shared" si="1465"/>
        <v xml:space="preserve"> BITUMINOUS DAMPROOFING</v>
      </c>
      <c r="F1554" s="533" t="str">
        <f t="shared" si="1473"/>
        <v>ST</v>
      </c>
      <c r="G1554" s="533" t="s">
        <v>2725</v>
      </c>
      <c r="H1554" s="533">
        <v>181</v>
      </c>
      <c r="I1554" s="533" t="str">
        <f t="shared" ref="I1554:J1554" si="1476">I1552</f>
        <v>066200 - CAST PLASTIC (GRP) FABRICATIONS</v>
      </c>
      <c r="J1554" s="533" t="str">
        <f t="shared" si="1476"/>
        <v>066200 - CAST PLASTIC (GRP) FABRICATIONS</v>
      </c>
      <c r="K1554" s="104" t="s">
        <v>2</v>
      </c>
      <c r="L1554" s="135" t="s">
        <v>25</v>
      </c>
      <c r="M1554" s="175" t="s">
        <v>4</v>
      </c>
      <c r="N1554" s="136" t="s">
        <v>5</v>
      </c>
      <c r="O1554" s="350" t="s">
        <v>6</v>
      </c>
      <c r="P1554" s="136" t="s">
        <v>7</v>
      </c>
      <c r="Q1554" s="107"/>
      <c r="R1554" s="158" t="s">
        <v>4</v>
      </c>
      <c r="S1554" s="158"/>
      <c r="T1554" s="158"/>
      <c r="U1554" s="158"/>
      <c r="V1554" s="158"/>
      <c r="W1554" s="158"/>
      <c r="X1554" s="704" t="s">
        <v>25</v>
      </c>
      <c r="Y1554" s="698" t="s">
        <v>4</v>
      </c>
      <c r="Z1554" s="698" t="s">
        <v>5</v>
      </c>
      <c r="AA1554" s="698" t="s">
        <v>6</v>
      </c>
      <c r="AB1554" s="698" t="s">
        <v>7</v>
      </c>
    </row>
    <row r="1555" spans="1:30" ht="15.75">
      <c r="A1555" s="533" t="s">
        <v>2728</v>
      </c>
      <c r="B1555" s="533">
        <v>7</v>
      </c>
      <c r="C1555" s="533" t="s">
        <v>157</v>
      </c>
      <c r="D1555" s="572" t="s">
        <v>1522</v>
      </c>
      <c r="E1555" s="571" t="str">
        <f t="shared" si="1465"/>
        <v xml:space="preserve"> BITUMINOUS DAMPROOFING</v>
      </c>
      <c r="F1555" s="533" t="str">
        <f t="shared" si="1473"/>
        <v>ST</v>
      </c>
      <c r="G1555" s="533" t="s">
        <v>2725</v>
      </c>
      <c r="H1555" s="533">
        <v>182</v>
      </c>
      <c r="I1555" s="533" t="str">
        <f t="shared" ref="I1555:J1555" si="1477">I1553</f>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J1555" s="533" t="str">
        <f t="shared" si="1477"/>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K1555" s="106"/>
      <c r="L1555" s="137"/>
      <c r="M1555" s="174"/>
      <c r="N1555" s="98"/>
      <c r="O1555" s="348"/>
      <c r="P1555" s="98" t="s">
        <v>8</v>
      </c>
      <c r="Q1555" s="107"/>
      <c r="R1555" s="158"/>
      <c r="S1555" s="158"/>
      <c r="T1555" s="158"/>
      <c r="U1555" s="158"/>
      <c r="V1555" s="158"/>
      <c r="W1555" s="158"/>
      <c r="X1555" s="704"/>
      <c r="Y1555" s="698"/>
      <c r="Z1555" s="698"/>
      <c r="AA1555" s="698"/>
      <c r="AB1555" s="698" t="s">
        <v>8</v>
      </c>
    </row>
    <row r="1556" spans="1:30" ht="15.75">
      <c r="A1556" s="533" t="s">
        <v>2728</v>
      </c>
      <c r="B1556" s="533">
        <v>7</v>
      </c>
      <c r="C1556" s="533" t="s">
        <v>157</v>
      </c>
      <c r="D1556" s="572" t="s">
        <v>1522</v>
      </c>
      <c r="E1556" s="571" t="s">
        <v>1221</v>
      </c>
      <c r="F1556" s="533" t="str">
        <f t="shared" si="1473"/>
        <v>ST</v>
      </c>
      <c r="G1556" s="533" t="s">
        <v>2725</v>
      </c>
      <c r="H1556" s="533">
        <v>183</v>
      </c>
      <c r="I1556" s="533" t="str">
        <f t="shared" ref="I1556" si="1478">L1556</f>
        <v>071113 - BITUMINOUS DAMPROOFING</v>
      </c>
      <c r="J1556" s="533" t="str">
        <f t="shared" ref="J1556" si="1479">L1556</f>
        <v>071113 - BITUMINOUS DAMPROOFING</v>
      </c>
      <c r="K1556" s="233"/>
      <c r="L1556" s="621" t="s">
        <v>158</v>
      </c>
      <c r="M1556" s="236"/>
      <c r="N1556" s="236"/>
      <c r="O1556" s="348"/>
      <c r="P1556" s="98"/>
      <c r="Q1556" s="158"/>
      <c r="R1556" s="158"/>
      <c r="S1556" s="158"/>
      <c r="T1556" s="158"/>
      <c r="U1556" s="158"/>
      <c r="V1556" s="158"/>
      <c r="W1556" s="158"/>
      <c r="X1556" s="704" t="s">
        <v>158</v>
      </c>
      <c r="Y1556" s="698"/>
      <c r="Z1556" s="698"/>
      <c r="AA1556" s="698"/>
      <c r="AB1556" s="698"/>
    </row>
    <row r="1557" spans="1:30" ht="15.75">
      <c r="A1557" s="533" t="s">
        <v>2728</v>
      </c>
      <c r="B1557" s="533">
        <v>7</v>
      </c>
      <c r="C1557" s="533" t="s">
        <v>157</v>
      </c>
      <c r="D1557" s="572" t="s">
        <v>1522</v>
      </c>
      <c r="E1557" s="571" t="str">
        <f t="shared" ref="E1557:E1558" si="1480">E1556</f>
        <v xml:space="preserve"> BITUMINOUS DAMPROOFING</v>
      </c>
      <c r="F1557" s="533" t="str">
        <f t="shared" si="1473"/>
        <v>ST</v>
      </c>
      <c r="G1557" s="533" t="s">
        <v>2722</v>
      </c>
      <c r="H1557" s="533">
        <v>184</v>
      </c>
      <c r="I1557" s="533" t="str">
        <f t="shared" ref="I1557:J1557" si="1481">I1555</f>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J1557" s="533" t="str">
        <f t="shared" si="1481"/>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K1557" s="233" t="s">
        <v>13</v>
      </c>
      <c r="L1557" s="233" t="s">
        <v>159</v>
      </c>
      <c r="M1557" s="225">
        <v>420</v>
      </c>
      <c r="N1557" s="236" t="s">
        <v>33</v>
      </c>
      <c r="O1557" s="348"/>
      <c r="P1557" s="25">
        <f t="shared" ref="P1557:P1558" si="1482">O1557*M1557</f>
        <v>0</v>
      </c>
      <c r="Q1557" s="158"/>
      <c r="R1557" s="158"/>
      <c r="S1557" s="158"/>
      <c r="T1557" s="158"/>
      <c r="U1557" s="158"/>
      <c r="V1557" s="158"/>
      <c r="W1557" s="158"/>
      <c r="X1557" s="704" t="s">
        <v>159</v>
      </c>
      <c r="Y1557" s="698">
        <v>420</v>
      </c>
      <c r="Z1557" s="698" t="s">
        <v>33</v>
      </c>
      <c r="AA1557" s="698"/>
      <c r="AB1557" s="698">
        <v>0</v>
      </c>
      <c r="AC1557" s="731">
        <f t="shared" ref="AC1557:AC1558" si="1483">AA1557*0.97</f>
        <v>0</v>
      </c>
      <c r="AD1557" s="533">
        <f t="shared" ref="AD1557:AD1558" si="1484">AC1557*Y1557</f>
        <v>0</v>
      </c>
    </row>
    <row r="1558" spans="1:30" ht="15.75">
      <c r="A1558" s="533" t="s">
        <v>2728</v>
      </c>
      <c r="B1558" s="533">
        <v>7</v>
      </c>
      <c r="C1558" s="533" t="s">
        <v>157</v>
      </c>
      <c r="D1558" s="572" t="s">
        <v>1522</v>
      </c>
      <c r="E1558" s="571" t="str">
        <f t="shared" si="1480"/>
        <v xml:space="preserve"> BITUMINOUS DAMPROOFING</v>
      </c>
      <c r="F1558" s="533" t="str">
        <f t="shared" si="1473"/>
        <v>ST</v>
      </c>
      <c r="G1558" s="533" t="s">
        <v>2722</v>
      </c>
      <c r="H1558" s="533">
        <v>185</v>
      </c>
      <c r="I1558" s="533" t="str">
        <f t="shared" ref="I1558:J1558" si="1485">I1556</f>
        <v>071113 - BITUMINOUS DAMPROOFING</v>
      </c>
      <c r="J1558" s="533" t="str">
        <f t="shared" si="1485"/>
        <v>071113 - BITUMINOUS DAMPROOFING</v>
      </c>
      <c r="K1558" s="290" t="s">
        <v>15</v>
      </c>
      <c r="L1558" s="290" t="s">
        <v>73</v>
      </c>
      <c r="M1558" s="291">
        <v>105</v>
      </c>
      <c r="N1558" s="236" t="s">
        <v>33</v>
      </c>
      <c r="O1558" s="348"/>
      <c r="P1558" s="25">
        <f t="shared" si="1482"/>
        <v>0</v>
      </c>
      <c r="Q1558" s="158"/>
      <c r="R1558" s="158"/>
      <c r="S1558" s="158"/>
      <c r="T1558" s="158"/>
      <c r="U1558" s="158"/>
      <c r="V1558" s="158"/>
      <c r="W1558" s="158"/>
      <c r="X1558" s="704" t="s">
        <v>73</v>
      </c>
      <c r="Y1558" s="698">
        <v>105</v>
      </c>
      <c r="Z1558" s="698" t="s">
        <v>33</v>
      </c>
      <c r="AA1558" s="698"/>
      <c r="AB1558" s="698">
        <v>0</v>
      </c>
      <c r="AC1558" s="731">
        <f t="shared" si="1483"/>
        <v>0</v>
      </c>
      <c r="AD1558" s="533">
        <f t="shared" si="1484"/>
        <v>0</v>
      </c>
    </row>
    <row r="1559" spans="1:30" ht="15.75">
      <c r="A1559" s="533" t="s">
        <v>2728</v>
      </c>
      <c r="B1559" s="533">
        <v>7</v>
      </c>
      <c r="C1559" s="533" t="s">
        <v>157</v>
      </c>
      <c r="D1559" s="572" t="s">
        <v>1536</v>
      </c>
      <c r="E1559" s="571" t="s">
        <v>1222</v>
      </c>
      <c r="F1559" s="533" t="str">
        <f t="shared" si="1473"/>
        <v>AR</v>
      </c>
      <c r="G1559" s="533" t="s">
        <v>2725</v>
      </c>
      <c r="H1559" s="533">
        <v>186</v>
      </c>
      <c r="I1559" s="533" t="str">
        <f t="shared" ref="I1559:I1560" si="1486">L1559</f>
        <v>071416 - COLD FLUID APPLIED WATERPROOFING</v>
      </c>
      <c r="J1559" s="533" t="str">
        <f t="shared" ref="J1559:J1560" si="1487">L1559</f>
        <v>071416 - COLD FLUID APPLIED WATERPROOFING</v>
      </c>
      <c r="K1559" s="106"/>
      <c r="L1559" s="622" t="s">
        <v>160</v>
      </c>
      <c r="M1559" s="174"/>
      <c r="N1559" s="98"/>
      <c r="O1559" s="348"/>
      <c r="P1559" s="98"/>
      <c r="Q1559" s="107"/>
      <c r="R1559" s="158"/>
      <c r="S1559" s="158"/>
      <c r="T1559" s="158"/>
      <c r="U1559" s="158"/>
      <c r="V1559" s="158"/>
      <c r="W1559" s="158"/>
      <c r="X1559" s="704" t="s">
        <v>160</v>
      </c>
      <c r="Y1559" s="698"/>
      <c r="Z1559" s="698"/>
      <c r="AA1559" s="698"/>
      <c r="AB1559" s="698"/>
    </row>
    <row r="1560" spans="1:30" ht="16.5" thickBot="1">
      <c r="A1560" s="533" t="s">
        <v>2728</v>
      </c>
      <c r="B1560" s="533">
        <v>7</v>
      </c>
      <c r="C1560" s="533" t="s">
        <v>157</v>
      </c>
      <c r="D1560" s="572" t="s">
        <v>1536</v>
      </c>
      <c r="E1560" s="571" t="str">
        <f t="shared" ref="E1560:E1561" si="1488">E1559</f>
        <v xml:space="preserve"> COLD FLUID APPLIED WATERPROOFING</v>
      </c>
      <c r="F1560" s="533" t="str">
        <f t="shared" si="1473"/>
        <v>AR</v>
      </c>
      <c r="G1560" s="533" t="s">
        <v>2725</v>
      </c>
      <c r="H1560" s="533">
        <v>187</v>
      </c>
      <c r="I1560" s="533" t="str">
        <f t="shared" si="1486"/>
        <v>Liquid applied waterproofing membrane; single component modified polyurethane, bitumen free, waterproofing; to</v>
      </c>
      <c r="J1560" s="533" t="str">
        <f t="shared" si="1487"/>
        <v>Liquid applied waterproofing membrane; single component modified polyurethane, bitumen free, waterproofing; to</v>
      </c>
      <c r="K1560" s="106"/>
      <c r="L1560" s="135" t="s">
        <v>161</v>
      </c>
      <c r="M1560" s="174"/>
      <c r="N1560" s="98"/>
      <c r="O1560" s="348"/>
      <c r="P1560" s="98"/>
      <c r="Q1560" s="107"/>
      <c r="R1560" s="158"/>
      <c r="S1560" s="158"/>
      <c r="T1560" s="158"/>
      <c r="U1560" s="158"/>
      <c r="V1560" s="158"/>
      <c r="W1560" s="158"/>
      <c r="X1560" s="704" t="s">
        <v>161</v>
      </c>
      <c r="Y1560" s="698"/>
      <c r="Z1560" s="698"/>
      <c r="AA1560" s="698"/>
      <c r="AB1560" s="698"/>
    </row>
    <row r="1561" spans="1:30" ht="16.5" thickBot="1">
      <c r="A1561" s="533" t="s">
        <v>2728</v>
      </c>
      <c r="B1561" s="533">
        <v>7</v>
      </c>
      <c r="C1561" s="533" t="s">
        <v>157</v>
      </c>
      <c r="D1561" s="572" t="s">
        <v>1536</v>
      </c>
      <c r="E1561" s="571" t="str">
        <f t="shared" si="1488"/>
        <v xml:space="preserve"> COLD FLUID APPLIED WATERPROOFING</v>
      </c>
      <c r="F1561" s="533" t="str">
        <f t="shared" si="1473"/>
        <v>AR</v>
      </c>
      <c r="G1561" s="533" t="s">
        <v>2722</v>
      </c>
      <c r="H1561" s="533">
        <v>188</v>
      </c>
      <c r="I1561" s="533" t="str">
        <f>I1559</f>
        <v>071416 - COLD FLUID APPLIED WATERPROOFING</v>
      </c>
      <c r="J1561" s="533" t="str">
        <f>J1559</f>
        <v>071416 - COLD FLUID APPLIED WATERPROOFING</v>
      </c>
      <c r="K1561" s="106" t="s">
        <v>13</v>
      </c>
      <c r="L1561" s="137" t="s">
        <v>162</v>
      </c>
      <c r="M1561" s="222">
        <v>36</v>
      </c>
      <c r="N1561" s="98" t="s">
        <v>33</v>
      </c>
      <c r="O1561" s="348">
        <v>8</v>
      </c>
      <c r="P1561" s="25">
        <f>O1561*M1561</f>
        <v>288</v>
      </c>
      <c r="Q1561" s="107" t="s">
        <v>163</v>
      </c>
      <c r="R1561" s="158">
        <v>263</v>
      </c>
      <c r="S1561" s="158"/>
      <c r="T1561" s="106" t="s">
        <v>15</v>
      </c>
      <c r="U1561" s="137" t="s">
        <v>164</v>
      </c>
      <c r="V1561" s="174">
        <v>59</v>
      </c>
      <c r="W1561" s="174"/>
      <c r="X1561" s="520" t="s">
        <v>162</v>
      </c>
      <c r="Y1561" s="698">
        <v>36</v>
      </c>
      <c r="Z1561" s="698" t="s">
        <v>33</v>
      </c>
      <c r="AA1561" s="698">
        <v>8</v>
      </c>
      <c r="AB1561" s="698">
        <v>288</v>
      </c>
      <c r="AC1561" s="731">
        <f>AA1561*0.97</f>
        <v>7.76</v>
      </c>
      <c r="AD1561" s="533">
        <f>AC1561*Y1561</f>
        <v>279.36</v>
      </c>
    </row>
    <row r="1562" spans="1:30" ht="15.75">
      <c r="A1562" s="533" t="s">
        <v>2728</v>
      </c>
      <c r="B1562" s="533">
        <v>7</v>
      </c>
      <c r="C1562" s="533" t="s">
        <v>157</v>
      </c>
      <c r="D1562" s="572" t="s">
        <v>1546</v>
      </c>
      <c r="E1562" s="571" t="s">
        <v>1223</v>
      </c>
      <c r="F1562" s="533" t="str">
        <f t="shared" si="1473"/>
        <v>AR</v>
      </c>
      <c r="G1562" s="533" t="s">
        <v>2725</v>
      </c>
      <c r="H1562" s="533">
        <v>189</v>
      </c>
      <c r="I1562" s="533" t="str">
        <f t="shared" ref="I1562:I1563" si="1489">L1562</f>
        <v>071800 - TRAFFIC COATINGS</v>
      </c>
      <c r="J1562" s="533" t="str">
        <f t="shared" ref="J1562:J1563" si="1490">L1562</f>
        <v>071800 - TRAFFIC COATINGS</v>
      </c>
      <c r="K1562" s="106"/>
      <c r="L1562" s="135" t="s">
        <v>165</v>
      </c>
      <c r="M1562" s="174"/>
      <c r="N1562" s="98"/>
      <c r="O1562" s="348"/>
      <c r="P1562" s="98"/>
      <c r="Q1562" s="107"/>
      <c r="R1562" s="158"/>
      <c r="S1562" s="158"/>
      <c r="T1562" s="158"/>
      <c r="U1562" s="158"/>
      <c r="V1562" s="158"/>
      <c r="W1562" s="158"/>
      <c r="X1562" s="704" t="s">
        <v>165</v>
      </c>
      <c r="Y1562" s="698"/>
      <c r="Z1562" s="698"/>
      <c r="AA1562" s="698"/>
      <c r="AB1562" s="698"/>
    </row>
    <row r="1563" spans="1:30" ht="16.5" thickBot="1">
      <c r="A1563" s="533" t="s">
        <v>2728</v>
      </c>
      <c r="B1563" s="533">
        <v>7</v>
      </c>
      <c r="C1563" s="533" t="s">
        <v>157</v>
      </c>
      <c r="D1563" s="572" t="s">
        <v>1546</v>
      </c>
      <c r="E1563" s="571" t="str">
        <f t="shared" ref="E1563:E1564" si="1491">E1562</f>
        <v xml:space="preserve"> TRAFFIC COATINGS</v>
      </c>
      <c r="F1563" s="533" t="str">
        <f t="shared" si="1473"/>
        <v>AR</v>
      </c>
      <c r="G1563" s="533" t="s">
        <v>2725</v>
      </c>
      <c r="H1563" s="533">
        <v>190</v>
      </c>
      <c r="I1563" s="533" t="str">
        <f t="shared" si="1489"/>
        <v>Fluid applied deck coating; polyurethane elastomeric coating, to trowelled smooth surfaces; to</v>
      </c>
      <c r="J1563" s="533" t="str">
        <f t="shared" si="1490"/>
        <v>Fluid applied deck coating; polyurethane elastomeric coating, to trowelled smooth surfaces; to</v>
      </c>
      <c r="K1563" s="87"/>
      <c r="L1563" s="574" t="s">
        <v>166</v>
      </c>
      <c r="M1563" s="88"/>
      <c r="N1563" s="89"/>
      <c r="O1563" s="348"/>
      <c r="P1563" s="89"/>
      <c r="Q1563" s="91"/>
      <c r="R1563" s="95"/>
      <c r="S1563" s="95"/>
      <c r="T1563" s="95"/>
      <c r="U1563" s="95"/>
      <c r="V1563" s="95"/>
      <c r="W1563" s="95"/>
      <c r="X1563" s="705" t="s">
        <v>166</v>
      </c>
      <c r="Y1563" s="698"/>
      <c r="Z1563" s="698"/>
      <c r="AA1563" s="698"/>
      <c r="AB1563" s="698"/>
    </row>
    <row r="1564" spans="1:30" ht="16.5" thickBot="1">
      <c r="A1564" s="533" t="s">
        <v>2728</v>
      </c>
      <c r="B1564" s="533">
        <v>7</v>
      </c>
      <c r="C1564" s="533" t="s">
        <v>157</v>
      </c>
      <c r="D1564" s="572" t="s">
        <v>1546</v>
      </c>
      <c r="E1564" s="571" t="str">
        <f t="shared" si="1491"/>
        <v xml:space="preserve"> TRAFFIC COATINGS</v>
      </c>
      <c r="F1564" s="533" t="str">
        <f t="shared" si="1473"/>
        <v>AR</v>
      </c>
      <c r="G1564" s="533" t="s">
        <v>2722</v>
      </c>
      <c r="H1564" s="533">
        <v>191</v>
      </c>
      <c r="I1564" s="533" t="str">
        <f>I1562</f>
        <v>071800 - TRAFFIC COATINGS</v>
      </c>
      <c r="J1564" s="533" t="str">
        <f>J1562</f>
        <v>071800 - TRAFFIC COATINGS</v>
      </c>
      <c r="K1564" s="87" t="s">
        <v>15</v>
      </c>
      <c r="L1564" s="176" t="s">
        <v>167</v>
      </c>
      <c r="M1564" s="223">
        <v>64</v>
      </c>
      <c r="N1564" s="89" t="s">
        <v>33</v>
      </c>
      <c r="O1564" s="348">
        <v>27</v>
      </c>
      <c r="P1564" s="25">
        <f>O1564*M1564</f>
        <v>1728</v>
      </c>
      <c r="Q1564" s="91" t="s">
        <v>168</v>
      </c>
      <c r="R1564" s="95">
        <v>144</v>
      </c>
      <c r="S1564" s="95"/>
      <c r="T1564" s="95"/>
      <c r="U1564" s="95"/>
      <c r="V1564" s="95"/>
      <c r="W1564" s="95"/>
      <c r="X1564" s="705" t="s">
        <v>167</v>
      </c>
      <c r="Y1564" s="698">
        <v>64</v>
      </c>
      <c r="Z1564" s="698" t="s">
        <v>33</v>
      </c>
      <c r="AA1564" s="698">
        <v>27</v>
      </c>
      <c r="AB1564" s="698">
        <v>1728</v>
      </c>
      <c r="AC1564" s="731">
        <f>AA1564*0.97</f>
        <v>26.189999999999998</v>
      </c>
      <c r="AD1564" s="533">
        <f>AC1564*Y1564</f>
        <v>1676.1599999999999</v>
      </c>
    </row>
    <row r="1565" spans="1:30" ht="15.75">
      <c r="A1565" s="533" t="s">
        <v>2728</v>
      </c>
      <c r="B1565" s="533">
        <v>7</v>
      </c>
      <c r="C1565" s="533" t="s">
        <v>157</v>
      </c>
      <c r="D1565" s="572" t="s">
        <v>1550</v>
      </c>
      <c r="E1565" s="571" t="s">
        <v>1224</v>
      </c>
      <c r="F1565" s="533" t="str">
        <f t="shared" si="1473"/>
        <v>AR</v>
      </c>
      <c r="G1565" s="533" t="s">
        <v>2725</v>
      </c>
      <c r="H1565" s="533">
        <v>192</v>
      </c>
      <c r="I1565" s="533" t="str">
        <f t="shared" ref="I1565:I1566" si="1492">L1565</f>
        <v>072100 - THERMAL INSULATION</v>
      </c>
      <c r="J1565" s="533" t="str">
        <f t="shared" ref="J1565:J1566" si="1493">L1565</f>
        <v>072100 - THERMAL INSULATION</v>
      </c>
      <c r="K1565" s="106"/>
      <c r="L1565" s="135" t="s">
        <v>169</v>
      </c>
      <c r="M1565" s="174"/>
      <c r="N1565" s="98"/>
      <c r="O1565" s="348"/>
      <c r="P1565" s="98"/>
      <c r="Q1565" s="107"/>
      <c r="R1565" s="158"/>
      <c r="S1565" s="158"/>
      <c r="T1565" s="158"/>
      <c r="U1565" s="158"/>
      <c r="V1565" s="158"/>
      <c r="W1565" s="158"/>
      <c r="X1565" s="704" t="s">
        <v>169</v>
      </c>
      <c r="Y1565" s="698"/>
      <c r="Z1565" s="698"/>
      <c r="AA1565" s="698"/>
      <c r="AB1565" s="698">
        <v>0</v>
      </c>
    </row>
    <row r="1566" spans="1:30" ht="15.75">
      <c r="A1566" s="533" t="s">
        <v>2728</v>
      </c>
      <c r="B1566" s="533">
        <v>7</v>
      </c>
      <c r="C1566" s="533" t="s">
        <v>157</v>
      </c>
      <c r="D1566" s="572" t="s">
        <v>1550</v>
      </c>
      <c r="E1566" s="571" t="str">
        <f t="shared" ref="E1566:E1568" si="1494">E1565</f>
        <v xml:space="preserve"> THERMAL INSULATION</v>
      </c>
      <c r="F1566" s="533" t="str">
        <f t="shared" si="1473"/>
        <v>AR</v>
      </c>
      <c r="G1566" s="533" t="s">
        <v>2725</v>
      </c>
      <c r="H1566" s="533">
        <v>193</v>
      </c>
      <c r="I1566" s="533" t="str">
        <f t="shared" si="1492"/>
        <v>Extruded polystyrene insulation boards; including fittings and fixings; to</v>
      </c>
      <c r="J1566" s="533" t="str">
        <f t="shared" si="1493"/>
        <v>Extruded polystyrene insulation boards; including fittings and fixings; to</v>
      </c>
      <c r="K1566" s="106"/>
      <c r="L1566" s="135" t="s">
        <v>170</v>
      </c>
      <c r="M1566" s="174"/>
      <c r="N1566" s="98"/>
      <c r="O1566" s="348"/>
      <c r="P1566" s="98"/>
      <c r="Q1566" s="107"/>
      <c r="R1566" s="158"/>
      <c r="S1566" s="158"/>
      <c r="T1566" s="158"/>
      <c r="U1566" s="158"/>
      <c r="V1566" s="158"/>
      <c r="W1566" s="158"/>
      <c r="X1566" s="704" t="s">
        <v>170</v>
      </c>
      <c r="Y1566" s="698"/>
      <c r="Z1566" s="698"/>
      <c r="AA1566" s="698"/>
      <c r="AB1566" s="698">
        <v>0</v>
      </c>
    </row>
    <row r="1567" spans="1:30" ht="15.75">
      <c r="A1567" s="533" t="s">
        <v>2728</v>
      </c>
      <c r="B1567" s="533">
        <v>7</v>
      </c>
      <c r="C1567" s="533" t="s">
        <v>157</v>
      </c>
      <c r="D1567" s="572" t="s">
        <v>1550</v>
      </c>
      <c r="E1567" s="571" t="str">
        <f t="shared" si="1494"/>
        <v xml:space="preserve"> THERMAL INSULATION</v>
      </c>
      <c r="F1567" s="533" t="str">
        <f t="shared" si="1473"/>
        <v>AR</v>
      </c>
      <c r="G1567" s="533" t="s">
        <v>2722</v>
      </c>
      <c r="H1567" s="533">
        <v>194</v>
      </c>
      <c r="I1567" s="533" t="str">
        <f t="shared" ref="I1567:J1567" si="1495">I1565</f>
        <v>072100 - THERMAL INSULATION</v>
      </c>
      <c r="J1567" s="533" t="str">
        <f t="shared" si="1495"/>
        <v>072100 - THERMAL INSULATION</v>
      </c>
      <c r="K1567" s="106" t="s">
        <v>17</v>
      </c>
      <c r="L1567" s="137" t="s">
        <v>171</v>
      </c>
      <c r="M1567" s="142">
        <v>40</v>
      </c>
      <c r="N1567" s="98" t="s">
        <v>33</v>
      </c>
      <c r="O1567" s="348">
        <v>9</v>
      </c>
      <c r="P1567" s="25">
        <f t="shared" ref="P1567:P1568" si="1496">O1567*M1567</f>
        <v>360</v>
      </c>
      <c r="Q1567" s="107"/>
      <c r="R1567" s="158"/>
      <c r="S1567" s="158"/>
      <c r="T1567" s="158"/>
      <c r="U1567" s="158"/>
      <c r="V1567" s="158"/>
      <c r="W1567" s="158"/>
      <c r="X1567" s="704" t="s">
        <v>171</v>
      </c>
      <c r="Y1567" s="698">
        <v>40</v>
      </c>
      <c r="Z1567" s="698" t="s">
        <v>33</v>
      </c>
      <c r="AA1567" s="698">
        <v>9</v>
      </c>
      <c r="AB1567" s="698">
        <v>360</v>
      </c>
      <c r="AC1567" s="731">
        <f t="shared" ref="AC1567:AC1568" si="1497">AA1567*0.97</f>
        <v>8.73</v>
      </c>
      <c r="AD1567" s="533">
        <f t="shared" ref="AD1567:AD1568" si="1498">AC1567*Y1567</f>
        <v>349.20000000000005</v>
      </c>
    </row>
    <row r="1568" spans="1:30" ht="15.75">
      <c r="A1568" s="533" t="s">
        <v>2728</v>
      </c>
      <c r="B1568" s="533">
        <v>7</v>
      </c>
      <c r="C1568" s="533" t="s">
        <v>157</v>
      </c>
      <c r="D1568" s="572" t="s">
        <v>1550</v>
      </c>
      <c r="E1568" s="571" t="str">
        <f t="shared" si="1494"/>
        <v xml:space="preserve"> THERMAL INSULATION</v>
      </c>
      <c r="F1568" s="533" t="str">
        <f t="shared" si="1473"/>
        <v>AR</v>
      </c>
      <c r="G1568" s="533" t="s">
        <v>2722</v>
      </c>
      <c r="H1568" s="533">
        <v>195</v>
      </c>
      <c r="I1568" s="533" t="str">
        <f t="shared" ref="I1568:J1568" si="1499">I1566</f>
        <v>Extruded polystyrene insulation boards; including fittings and fixings; to</v>
      </c>
      <c r="J1568" s="533" t="str">
        <f t="shared" si="1499"/>
        <v>Extruded polystyrene insulation boards; including fittings and fixings; to</v>
      </c>
      <c r="K1568" s="87" t="s">
        <v>19</v>
      </c>
      <c r="L1568" s="176" t="s">
        <v>172</v>
      </c>
      <c r="M1568" s="177">
        <v>1065</v>
      </c>
      <c r="N1568" s="89" t="s">
        <v>33</v>
      </c>
      <c r="O1568" s="348">
        <v>9</v>
      </c>
      <c r="P1568" s="25">
        <f t="shared" si="1496"/>
        <v>9585</v>
      </c>
      <c r="Q1568" s="107">
        <v>1062</v>
      </c>
      <c r="R1568" s="158">
        <v>1065</v>
      </c>
      <c r="S1568" s="158"/>
      <c r="T1568" s="158"/>
      <c r="U1568" s="158"/>
      <c r="V1568" s="158"/>
      <c r="W1568" s="158"/>
      <c r="X1568" s="704" t="s">
        <v>172</v>
      </c>
      <c r="Y1568" s="698">
        <v>1065</v>
      </c>
      <c r="Z1568" s="698" t="s">
        <v>33</v>
      </c>
      <c r="AA1568" s="698">
        <v>9</v>
      </c>
      <c r="AB1568" s="698">
        <v>9585</v>
      </c>
      <c r="AC1568" s="731">
        <f t="shared" si="1497"/>
        <v>8.73</v>
      </c>
      <c r="AD1568" s="533">
        <f t="shared" si="1498"/>
        <v>9297.4500000000007</v>
      </c>
    </row>
    <row r="1569" spans="1:30" ht="15.75">
      <c r="A1569" s="533" t="s">
        <v>2728</v>
      </c>
      <c r="B1569" s="533">
        <v>7</v>
      </c>
      <c r="C1569" s="533" t="s">
        <v>157</v>
      </c>
      <c r="D1569" s="572" t="s">
        <v>1580</v>
      </c>
      <c r="E1569" s="571" t="s">
        <v>1315</v>
      </c>
      <c r="F1569" s="533" t="str">
        <f t="shared" si="1473"/>
        <v>AR</v>
      </c>
      <c r="G1569" s="533" t="s">
        <v>2725</v>
      </c>
      <c r="H1569" s="533">
        <v>196</v>
      </c>
      <c r="I1569" s="533" t="str">
        <f t="shared" ref="I1569:I1570" si="1500">L1569</f>
        <v>075323 - ETHYLENE-PROPYLENE DIENE-MONOMER (EPDM) ROOFING</v>
      </c>
      <c r="J1569" s="533" t="str">
        <f t="shared" ref="J1569:J1570" si="1501">L1569</f>
        <v>075323 - ETHYLENE-PROPYLENE DIENE-MONOMER (EPDM) ROOFING</v>
      </c>
      <c r="K1569" s="87"/>
      <c r="L1569" s="574" t="s">
        <v>173</v>
      </c>
      <c r="M1569" s="178"/>
      <c r="N1569" s="89"/>
      <c r="O1569" s="348"/>
      <c r="P1569" s="98"/>
      <c r="Q1569" s="107"/>
      <c r="R1569" s="158"/>
      <c r="S1569" s="158"/>
      <c r="T1569" s="158"/>
      <c r="U1569" s="574" t="s">
        <v>174</v>
      </c>
      <c r="V1569" s="158"/>
      <c r="W1569" s="158"/>
      <c r="X1569" s="704" t="s">
        <v>173</v>
      </c>
      <c r="Y1569" s="698"/>
      <c r="Z1569" s="698"/>
      <c r="AA1569" s="698"/>
      <c r="AB1569" s="698"/>
    </row>
    <row r="1570" spans="1:30" ht="15.75">
      <c r="A1570" s="533" t="s">
        <v>2728</v>
      </c>
      <c r="B1570" s="533">
        <v>7</v>
      </c>
      <c r="C1570" s="533" t="s">
        <v>157</v>
      </c>
      <c r="D1570" s="572" t="s">
        <v>1580</v>
      </c>
      <c r="E1570" s="571" t="str">
        <f t="shared" ref="E1570:E1579" si="1502">E1569</f>
        <v xml:space="preserve"> ETHYLENE-PROPYLENE DIENE-MONOMER (EPDM) ROOFING</v>
      </c>
      <c r="F1570" s="533" t="str">
        <f t="shared" si="1473"/>
        <v>AR</v>
      </c>
      <c r="G1570" s="533" t="s">
        <v>2725</v>
      </c>
      <c r="H1570" s="533">
        <v>197</v>
      </c>
      <c r="I1570" s="533" t="str">
        <f t="shared" si="1500"/>
        <v>EPDM sheet roofing; flexible sheet formed from a terpolymer of ethylene propylene diene, black colour, fully bonded; to</v>
      </c>
      <c r="J1570" s="533" t="str">
        <f t="shared" si="1501"/>
        <v>EPDM sheet roofing; flexible sheet formed from a terpolymer of ethylene propylene diene, black colour, fully bonded; to</v>
      </c>
      <c r="K1570" s="87"/>
      <c r="L1570" s="574" t="s">
        <v>175</v>
      </c>
      <c r="M1570" s="178"/>
      <c r="N1570" s="89"/>
      <c r="O1570" s="348"/>
      <c r="P1570" s="98"/>
      <c r="Q1570" s="107"/>
      <c r="R1570" s="158"/>
      <c r="S1570" s="158"/>
      <c r="T1570" s="87"/>
      <c r="U1570" s="574" t="s">
        <v>1073</v>
      </c>
      <c r="V1570" s="178"/>
      <c r="W1570" s="178"/>
      <c r="X1570" s="439" t="s">
        <v>175</v>
      </c>
      <c r="Y1570" s="698"/>
      <c r="Z1570" s="698"/>
      <c r="AA1570" s="698"/>
      <c r="AB1570" s="698"/>
    </row>
    <row r="1571" spans="1:30" ht="15.75">
      <c r="A1571" s="533" t="s">
        <v>2728</v>
      </c>
      <c r="B1571" s="533">
        <v>7</v>
      </c>
      <c r="C1571" s="533" t="s">
        <v>157</v>
      </c>
      <c r="D1571" s="572" t="s">
        <v>1580</v>
      </c>
      <c r="E1571" s="571" t="str">
        <f t="shared" si="1502"/>
        <v xml:space="preserve"> ETHYLENE-PROPYLENE DIENE-MONOMER (EPDM) ROOFING</v>
      </c>
      <c r="F1571" s="533" t="str">
        <f t="shared" si="1473"/>
        <v>AR</v>
      </c>
      <c r="G1571" s="533" t="s">
        <v>2722</v>
      </c>
      <c r="H1571" s="533">
        <v>198</v>
      </c>
      <c r="I1571" s="533" t="str">
        <f t="shared" ref="I1571:J1571" si="1503">I1569</f>
        <v>075323 - ETHYLENE-PROPYLENE DIENE-MONOMER (EPDM) ROOFING</v>
      </c>
      <c r="J1571" s="533" t="str">
        <f t="shared" si="1503"/>
        <v>075323 - ETHYLENE-PROPYLENE DIENE-MONOMER (EPDM) ROOFING</v>
      </c>
      <c r="K1571" s="87" t="s">
        <v>13</v>
      </c>
      <c r="L1571" s="176" t="s">
        <v>176</v>
      </c>
      <c r="M1571" s="177">
        <v>1144</v>
      </c>
      <c r="N1571" s="89" t="s">
        <v>33</v>
      </c>
      <c r="O1571" s="348">
        <v>46</v>
      </c>
      <c r="P1571" s="25">
        <f t="shared" ref="P1571:P1573" si="1504">O1571*M1571</f>
        <v>52624</v>
      </c>
      <c r="Q1571" s="107">
        <v>1144</v>
      </c>
      <c r="R1571" s="158">
        <v>1134</v>
      </c>
      <c r="S1571" s="158"/>
      <c r="T1571" s="87"/>
      <c r="U1571" s="176" t="s">
        <v>177</v>
      </c>
      <c r="V1571" s="178">
        <v>59</v>
      </c>
      <c r="W1571" s="178"/>
      <c r="X1571" s="439" t="s">
        <v>176</v>
      </c>
      <c r="Y1571" s="698">
        <v>1144</v>
      </c>
      <c r="Z1571" s="698" t="s">
        <v>33</v>
      </c>
      <c r="AA1571" s="698">
        <v>46</v>
      </c>
      <c r="AB1571" s="698">
        <v>52624</v>
      </c>
      <c r="AC1571" s="731">
        <f t="shared" ref="AC1571:AC1573" si="1505">AA1571*0.97</f>
        <v>44.62</v>
      </c>
      <c r="AD1571" s="533">
        <f t="shared" ref="AD1571:AD1573" si="1506">AC1571*Y1571</f>
        <v>51045.279999999999</v>
      </c>
    </row>
    <row r="1572" spans="1:30" ht="15.75">
      <c r="A1572" s="533" t="s">
        <v>2728</v>
      </c>
      <c r="B1572" s="533">
        <v>7</v>
      </c>
      <c r="C1572" s="533" t="s">
        <v>157</v>
      </c>
      <c r="D1572" s="572" t="s">
        <v>1580</v>
      </c>
      <c r="E1572" s="571" t="str">
        <f t="shared" si="1502"/>
        <v xml:space="preserve"> ETHYLENE-PROPYLENE DIENE-MONOMER (EPDM) ROOFING</v>
      </c>
      <c r="F1572" s="533" t="str">
        <f t="shared" si="1473"/>
        <v>AR</v>
      </c>
      <c r="G1572" s="533" t="s">
        <v>2722</v>
      </c>
      <c r="H1572" s="533">
        <v>199</v>
      </c>
      <c r="I1572" s="533" t="str">
        <f t="shared" ref="I1572:J1572" si="1507">I1570</f>
        <v>EPDM sheet roofing; flexible sheet formed from a terpolymer of ethylene propylene diene, black colour, fully bonded; to</v>
      </c>
      <c r="J1572" s="533" t="str">
        <f t="shared" si="1507"/>
        <v>EPDM sheet roofing; flexible sheet formed from a terpolymer of ethylene propylene diene, black colour, fully bonded; to</v>
      </c>
      <c r="K1572" s="87" t="s">
        <v>15</v>
      </c>
      <c r="L1572" s="176" t="s">
        <v>178</v>
      </c>
      <c r="M1572" s="177">
        <v>138</v>
      </c>
      <c r="N1572" s="89" t="s">
        <v>33</v>
      </c>
      <c r="O1572" s="348">
        <v>46</v>
      </c>
      <c r="P1572" s="25">
        <f t="shared" si="1504"/>
        <v>6348</v>
      </c>
      <c r="Q1572" s="107">
        <v>102.80000000000001</v>
      </c>
      <c r="R1572" s="158">
        <v>53</v>
      </c>
      <c r="S1572" s="158"/>
      <c r="T1572" s="87"/>
      <c r="U1572" s="176"/>
      <c r="V1572" s="178"/>
      <c r="W1572" s="178"/>
      <c r="X1572" s="439" t="s">
        <v>178</v>
      </c>
      <c r="Y1572" s="698">
        <v>138</v>
      </c>
      <c r="Z1572" s="698" t="s">
        <v>33</v>
      </c>
      <c r="AA1572" s="698">
        <v>46</v>
      </c>
      <c r="AB1572" s="698">
        <v>6348</v>
      </c>
      <c r="AC1572" s="731">
        <f t="shared" si="1505"/>
        <v>44.62</v>
      </c>
      <c r="AD1572" s="533">
        <f t="shared" si="1506"/>
        <v>6157.5599999999995</v>
      </c>
    </row>
    <row r="1573" spans="1:30" ht="15.75">
      <c r="A1573" s="533" t="s">
        <v>2728</v>
      </c>
      <c r="B1573" s="533">
        <v>7</v>
      </c>
      <c r="C1573" s="533" t="s">
        <v>157</v>
      </c>
      <c r="D1573" s="572" t="s">
        <v>1580</v>
      </c>
      <c r="E1573" s="571" t="str">
        <f t="shared" si="1502"/>
        <v xml:space="preserve"> ETHYLENE-PROPYLENE DIENE-MONOMER (EPDM) ROOFING</v>
      </c>
      <c r="F1573" s="533" t="str">
        <f t="shared" si="1473"/>
        <v>AR</v>
      </c>
      <c r="G1573" s="533" t="s">
        <v>2722</v>
      </c>
      <c r="H1573" s="533">
        <v>200</v>
      </c>
      <c r="I1573" s="533" t="str">
        <f t="shared" ref="I1573:J1573" si="1508">I1571</f>
        <v>075323 - ETHYLENE-PROPYLENE DIENE-MONOMER (EPDM) ROOFING</v>
      </c>
      <c r="J1573" s="533" t="str">
        <f t="shared" si="1508"/>
        <v>075323 - ETHYLENE-PROPYLENE DIENE-MONOMER (EPDM) ROOFING</v>
      </c>
      <c r="K1573" s="87" t="s">
        <v>17</v>
      </c>
      <c r="L1573" s="176" t="s">
        <v>79</v>
      </c>
      <c r="M1573" s="177">
        <v>243</v>
      </c>
      <c r="N1573" s="89" t="s">
        <v>33</v>
      </c>
      <c r="O1573" s="348">
        <v>46</v>
      </c>
      <c r="P1573" s="25">
        <f t="shared" si="1504"/>
        <v>11178</v>
      </c>
      <c r="Q1573" s="107">
        <v>242.7</v>
      </c>
      <c r="R1573" s="158">
        <v>235</v>
      </c>
      <c r="S1573" s="158"/>
      <c r="T1573" s="158"/>
      <c r="U1573" s="158"/>
      <c r="V1573" s="158"/>
      <c r="W1573" s="158"/>
      <c r="X1573" s="704" t="s">
        <v>79</v>
      </c>
      <c r="Y1573" s="698">
        <v>243</v>
      </c>
      <c r="Z1573" s="698" t="s">
        <v>33</v>
      </c>
      <c r="AA1573" s="698">
        <v>46</v>
      </c>
      <c r="AB1573" s="698">
        <v>11178</v>
      </c>
      <c r="AC1573" s="731">
        <f t="shared" si="1505"/>
        <v>44.62</v>
      </c>
      <c r="AD1573" s="533">
        <f t="shared" si="1506"/>
        <v>10842.66</v>
      </c>
    </row>
    <row r="1574" spans="1:30" ht="15.75">
      <c r="A1574" s="533" t="s">
        <v>2728</v>
      </c>
      <c r="B1574" s="533">
        <v>7</v>
      </c>
      <c r="C1574" s="533" t="s">
        <v>157</v>
      </c>
      <c r="D1574" s="572" t="s">
        <v>1580</v>
      </c>
      <c r="E1574" s="571" t="str">
        <f t="shared" si="1502"/>
        <v xml:space="preserve"> ETHYLENE-PROPYLENE DIENE-MONOMER (EPDM) ROOFING</v>
      </c>
      <c r="F1574" s="533" t="str">
        <f t="shared" si="1473"/>
        <v>AR</v>
      </c>
      <c r="G1574" s="533" t="s">
        <v>2725</v>
      </c>
      <c r="H1574" s="533">
        <v>201</v>
      </c>
      <c r="I1574" s="533" t="str">
        <f>L1574</f>
        <v>Filter membrane; vapour permeable geotextile, non woven thermally bonded continuous polypropylene filments; to</v>
      </c>
      <c r="J1574" s="533" t="str">
        <f>L1574</f>
        <v>Filter membrane; vapour permeable geotextile, non woven thermally bonded continuous polypropylene filments; to</v>
      </c>
      <c r="K1574" s="87"/>
      <c r="L1574" s="574" t="s">
        <v>179</v>
      </c>
      <c r="M1574" s="178"/>
      <c r="N1574" s="89"/>
      <c r="O1574" s="348"/>
      <c r="P1574" s="98"/>
      <c r="Q1574" s="107"/>
      <c r="R1574" s="158"/>
      <c r="S1574" s="158"/>
      <c r="T1574" s="158"/>
      <c r="U1574" s="158"/>
      <c r="V1574" s="158"/>
      <c r="W1574" s="158"/>
      <c r="X1574" s="704" t="s">
        <v>179</v>
      </c>
      <c r="Y1574" s="698"/>
      <c r="Z1574" s="698"/>
      <c r="AA1574" s="698"/>
      <c r="AB1574" s="698"/>
    </row>
    <row r="1575" spans="1:30" ht="15.75">
      <c r="A1575" s="533" t="s">
        <v>2728</v>
      </c>
      <c r="B1575" s="533">
        <v>7</v>
      </c>
      <c r="C1575" s="533" t="s">
        <v>157</v>
      </c>
      <c r="D1575" s="572" t="s">
        <v>1580</v>
      </c>
      <c r="E1575" s="571" t="str">
        <f t="shared" si="1502"/>
        <v xml:space="preserve"> ETHYLENE-PROPYLENE DIENE-MONOMER (EPDM) ROOFING</v>
      </c>
      <c r="F1575" s="533" t="str">
        <f t="shared" si="1473"/>
        <v>AR</v>
      </c>
      <c r="G1575" s="533" t="s">
        <v>2722</v>
      </c>
      <c r="H1575" s="533">
        <v>202</v>
      </c>
      <c r="I1575" s="533" t="str">
        <f>I1573</f>
        <v>075323 - ETHYLENE-PROPYLENE DIENE-MONOMER (EPDM) ROOFING</v>
      </c>
      <c r="J1575" s="533" t="str">
        <f>J1573</f>
        <v>075323 - ETHYLENE-PROPYLENE DIENE-MONOMER (EPDM) ROOFING</v>
      </c>
      <c r="K1575" s="87" t="s">
        <v>19</v>
      </c>
      <c r="L1575" s="176" t="s">
        <v>176</v>
      </c>
      <c r="M1575" s="177">
        <v>1065</v>
      </c>
      <c r="N1575" s="89" t="s">
        <v>33</v>
      </c>
      <c r="O1575" s="348">
        <v>7</v>
      </c>
      <c r="P1575" s="25">
        <f>O1575*M1575</f>
        <v>7455</v>
      </c>
      <c r="Q1575" s="107"/>
      <c r="R1575" s="158">
        <v>1065</v>
      </c>
      <c r="S1575" s="158"/>
      <c r="T1575" s="158"/>
      <c r="U1575" s="158"/>
      <c r="V1575" s="158"/>
      <c r="W1575" s="158"/>
      <c r="X1575" s="704" t="s">
        <v>176</v>
      </c>
      <c r="Y1575" s="698">
        <v>1065</v>
      </c>
      <c r="Z1575" s="698" t="s">
        <v>33</v>
      </c>
      <c r="AA1575" s="698">
        <v>7</v>
      </c>
      <c r="AB1575" s="698">
        <v>7455</v>
      </c>
      <c r="AC1575" s="731">
        <f>AA1575*0.97</f>
        <v>6.79</v>
      </c>
      <c r="AD1575" s="533">
        <f>AC1575*Y1575</f>
        <v>7231.35</v>
      </c>
    </row>
    <row r="1576" spans="1:30" ht="15.75">
      <c r="A1576" s="533" t="s">
        <v>2728</v>
      </c>
      <c r="B1576" s="533">
        <v>7</v>
      </c>
      <c r="C1576" s="533" t="s">
        <v>157</v>
      </c>
      <c r="D1576" s="572" t="s">
        <v>1580</v>
      </c>
      <c r="E1576" s="571" t="str">
        <f t="shared" si="1502"/>
        <v xml:space="preserve"> ETHYLENE-PROPYLENE DIENE-MONOMER (EPDM) ROOFING</v>
      </c>
      <c r="F1576" s="533" t="str">
        <f t="shared" si="1473"/>
        <v>AR</v>
      </c>
      <c r="G1576" s="533" t="s">
        <v>2725</v>
      </c>
      <c r="H1576" s="533">
        <v>203</v>
      </c>
      <c r="I1576" s="533" t="str">
        <f>L1576</f>
        <v>Elastomeric coating; U.V. protection to waterproof membrane; to</v>
      </c>
      <c r="J1576" s="533" t="str">
        <f>L1576</f>
        <v>Elastomeric coating; U.V. protection to waterproof membrane; to</v>
      </c>
      <c r="K1576" s="87"/>
      <c r="L1576" s="574" t="s">
        <v>180</v>
      </c>
      <c r="M1576" s="178"/>
      <c r="N1576" s="89"/>
      <c r="O1576" s="348"/>
      <c r="P1576" s="89"/>
      <c r="Q1576" s="107"/>
      <c r="R1576" s="158"/>
      <c r="S1576" s="158"/>
      <c r="T1576" s="158"/>
      <c r="U1576" s="158"/>
      <c r="V1576" s="158"/>
      <c r="W1576" s="158"/>
      <c r="X1576" s="704" t="s">
        <v>180</v>
      </c>
      <c r="Y1576" s="698"/>
      <c r="Z1576" s="698"/>
      <c r="AA1576" s="698"/>
      <c r="AB1576" s="698"/>
    </row>
    <row r="1577" spans="1:30" ht="15.75">
      <c r="A1577" s="533" t="s">
        <v>2728</v>
      </c>
      <c r="B1577" s="533">
        <v>7</v>
      </c>
      <c r="C1577" s="533" t="s">
        <v>157</v>
      </c>
      <c r="D1577" s="572" t="s">
        <v>1580</v>
      </c>
      <c r="E1577" s="571" t="str">
        <f t="shared" si="1502"/>
        <v xml:space="preserve"> ETHYLENE-PROPYLENE DIENE-MONOMER (EPDM) ROOFING</v>
      </c>
      <c r="F1577" s="533" t="str">
        <f t="shared" si="1473"/>
        <v>AR</v>
      </c>
      <c r="G1577" s="533" t="s">
        <v>2722</v>
      </c>
      <c r="H1577" s="533">
        <v>204</v>
      </c>
      <c r="I1577" s="533" t="str">
        <f>I1575</f>
        <v>075323 - ETHYLENE-PROPYLENE DIENE-MONOMER (EPDM) ROOFING</v>
      </c>
      <c r="J1577" s="533" t="str">
        <f>J1575</f>
        <v>075323 - ETHYLENE-PROPYLENE DIENE-MONOMER (EPDM) ROOFING</v>
      </c>
      <c r="K1577" s="87" t="s">
        <v>20</v>
      </c>
      <c r="L1577" s="176" t="s">
        <v>79</v>
      </c>
      <c r="M1577" s="177">
        <v>63</v>
      </c>
      <c r="N1577" s="89" t="s">
        <v>33</v>
      </c>
      <c r="O1577" s="348">
        <v>3</v>
      </c>
      <c r="P1577" s="25">
        <f>O1577*M1577</f>
        <v>189</v>
      </c>
      <c r="Q1577" s="107">
        <v>62.85</v>
      </c>
      <c r="R1577" s="158">
        <v>61</v>
      </c>
      <c r="S1577" s="158"/>
      <c r="T1577" s="158"/>
      <c r="U1577" s="158"/>
      <c r="V1577" s="158"/>
      <c r="W1577" s="158"/>
      <c r="X1577" s="704" t="s">
        <v>79</v>
      </c>
      <c r="Y1577" s="698">
        <v>63</v>
      </c>
      <c r="Z1577" s="698" t="s">
        <v>33</v>
      </c>
      <c r="AA1577" s="698">
        <v>3</v>
      </c>
      <c r="AB1577" s="698">
        <v>189</v>
      </c>
      <c r="AC1577" s="731">
        <f>AA1577*0.97</f>
        <v>2.91</v>
      </c>
      <c r="AD1577" s="533">
        <f>AC1577*Y1577</f>
        <v>183.33</v>
      </c>
    </row>
    <row r="1578" spans="1:30" ht="15.75">
      <c r="A1578" s="533" t="s">
        <v>2728</v>
      </c>
      <c r="B1578" s="533">
        <v>7</v>
      </c>
      <c r="C1578" s="533" t="s">
        <v>157</v>
      </c>
      <c r="D1578" s="572" t="s">
        <v>1580</v>
      </c>
      <c r="E1578" s="571" t="str">
        <f t="shared" si="1502"/>
        <v xml:space="preserve"> ETHYLENE-PROPYLENE DIENE-MONOMER (EPDM) ROOFING</v>
      </c>
      <c r="F1578" s="533" t="str">
        <f t="shared" si="1473"/>
        <v>AR</v>
      </c>
      <c r="G1578" s="533" t="s">
        <v>2725</v>
      </c>
      <c r="H1578" s="533">
        <v>205</v>
      </c>
      <c r="I1578" s="533" t="str">
        <f>L1578</f>
        <v>Protective covering ballast; crushed gravel; to</v>
      </c>
      <c r="J1578" s="533" t="str">
        <f>L1578</f>
        <v>Protective covering ballast; crushed gravel; to</v>
      </c>
      <c r="K1578" s="87"/>
      <c r="L1578" s="574" t="s">
        <v>181</v>
      </c>
      <c r="M1578" s="178"/>
      <c r="N1578" s="89"/>
      <c r="O1578" s="348"/>
      <c r="P1578" s="89"/>
      <c r="Q1578" s="107"/>
      <c r="R1578" s="158"/>
      <c r="S1578" s="158"/>
      <c r="T1578" s="158"/>
      <c r="U1578" s="158"/>
      <c r="V1578" s="158"/>
      <c r="W1578" s="158"/>
      <c r="X1578" s="704" t="s">
        <v>181</v>
      </c>
      <c r="Y1578" s="698"/>
      <c r="Z1578" s="698"/>
      <c r="AA1578" s="698"/>
      <c r="AB1578" s="698"/>
    </row>
    <row r="1579" spans="1:30" ht="15.75">
      <c r="A1579" s="533" t="s">
        <v>2728</v>
      </c>
      <c r="B1579" s="533">
        <v>7</v>
      </c>
      <c r="C1579" s="533" t="s">
        <v>157</v>
      </c>
      <c r="D1579" s="572" t="s">
        <v>1580</v>
      </c>
      <c r="E1579" s="571" t="str">
        <f t="shared" si="1502"/>
        <v xml:space="preserve"> ETHYLENE-PROPYLENE DIENE-MONOMER (EPDM) ROOFING</v>
      </c>
      <c r="F1579" s="533" t="str">
        <f t="shared" si="1473"/>
        <v>AR</v>
      </c>
      <c r="G1579" s="533" t="s">
        <v>2722</v>
      </c>
      <c r="H1579" s="533">
        <v>206</v>
      </c>
      <c r="I1579" s="533" t="str">
        <f>I1577</f>
        <v>075323 - ETHYLENE-PROPYLENE DIENE-MONOMER (EPDM) ROOFING</v>
      </c>
      <c r="J1579" s="533" t="str">
        <f>J1577</f>
        <v>075323 - ETHYLENE-PROPYLENE DIENE-MONOMER (EPDM) ROOFING</v>
      </c>
      <c r="K1579" s="87" t="s">
        <v>21</v>
      </c>
      <c r="L1579" s="176" t="s">
        <v>182</v>
      </c>
      <c r="M1579" s="177">
        <v>1065</v>
      </c>
      <c r="N1579" s="89" t="s">
        <v>33</v>
      </c>
      <c r="O1579" s="348">
        <v>1</v>
      </c>
      <c r="P1579" s="25">
        <f>O1579*M1579</f>
        <v>1065</v>
      </c>
      <c r="Q1579" s="107"/>
      <c r="R1579" s="158">
        <v>1065</v>
      </c>
      <c r="S1579" s="158"/>
      <c r="T1579" s="158"/>
      <c r="U1579" s="158"/>
      <c r="V1579" s="158"/>
      <c r="W1579" s="158"/>
      <c r="X1579" s="704" t="s">
        <v>182</v>
      </c>
      <c r="Y1579" s="698">
        <v>1065</v>
      </c>
      <c r="Z1579" s="698" t="s">
        <v>33</v>
      </c>
      <c r="AA1579" s="698">
        <v>1</v>
      </c>
      <c r="AB1579" s="698">
        <v>1065</v>
      </c>
      <c r="AC1579" s="731">
        <f>AA1579*0.97</f>
        <v>0.97</v>
      </c>
      <c r="AD1579" s="533">
        <f>AC1579*Y1579</f>
        <v>1033.05</v>
      </c>
    </row>
    <row r="1580" spans="1:30" ht="15.75">
      <c r="A1580" s="533" t="s">
        <v>2728</v>
      </c>
      <c r="B1580" s="533">
        <v>7</v>
      </c>
      <c r="C1580" s="533" t="s">
        <v>157</v>
      </c>
      <c r="D1580" s="572" t="s">
        <v>1590</v>
      </c>
      <c r="E1580" s="571" t="s">
        <v>1225</v>
      </c>
      <c r="F1580" s="533" t="str">
        <f t="shared" si="1473"/>
        <v>AR</v>
      </c>
      <c r="G1580" s="533" t="s">
        <v>2725</v>
      </c>
      <c r="H1580" s="533">
        <v>207</v>
      </c>
      <c r="I1580" s="533" t="str">
        <f t="shared" ref="I1580:I1581" si="1509">L1580</f>
        <v>077200 - ROOF ACCESSORIES</v>
      </c>
      <c r="J1580" s="533" t="str">
        <f t="shared" ref="J1580:J1581" si="1510">L1580</f>
        <v>077200 - ROOF ACCESSORIES</v>
      </c>
      <c r="K1580" s="87"/>
      <c r="L1580" s="574" t="s">
        <v>183</v>
      </c>
      <c r="M1580" s="178"/>
      <c r="N1580" s="89"/>
      <c r="O1580" s="348"/>
      <c r="P1580" s="89"/>
      <c r="Q1580" s="107"/>
      <c r="R1580" s="158"/>
      <c r="S1580" s="158"/>
      <c r="T1580" s="158"/>
      <c r="U1580" s="158"/>
      <c r="V1580" s="158"/>
      <c r="W1580" s="158"/>
      <c r="X1580" s="704" t="s">
        <v>183</v>
      </c>
      <c r="Y1580" s="698"/>
      <c r="Z1580" s="698"/>
      <c r="AA1580" s="698"/>
      <c r="AB1580" s="698"/>
    </row>
    <row r="1581" spans="1:30" ht="15.75">
      <c r="A1581" s="533" t="s">
        <v>2728</v>
      </c>
      <c r="B1581" s="533">
        <v>7</v>
      </c>
      <c r="C1581" s="533" t="s">
        <v>157</v>
      </c>
      <c r="D1581" s="572" t="s">
        <v>1590</v>
      </c>
      <c r="E1581" s="571" t="str">
        <f t="shared" ref="E1581:E1587" si="1511">E1580</f>
        <v xml:space="preserve"> ROOF ACCESSORIES</v>
      </c>
      <c r="F1581" s="533" t="str">
        <f t="shared" si="1473"/>
        <v>AR</v>
      </c>
      <c r="G1581" s="533" t="s">
        <v>2725</v>
      </c>
      <c r="H1581" s="533">
        <v>208</v>
      </c>
      <c r="I1581" s="533" t="str">
        <f t="shared" si="1509"/>
        <v>Accessories; aluminum alloy; as Drg. FD-A-502; detail 6</v>
      </c>
      <c r="J1581" s="533" t="str">
        <f t="shared" si="1510"/>
        <v>Accessories; aluminum alloy; as Drg. FD-A-502; detail 6</v>
      </c>
      <c r="K1581" s="87"/>
      <c r="L1581" s="574" t="s">
        <v>1074</v>
      </c>
      <c r="M1581" s="178"/>
      <c r="N1581" s="89"/>
      <c r="O1581" s="348"/>
      <c r="P1581" s="89"/>
      <c r="Q1581" s="107"/>
      <c r="R1581" s="158"/>
      <c r="S1581" s="158"/>
      <c r="T1581" s="158"/>
      <c r="U1581" s="158"/>
      <c r="V1581" s="158"/>
      <c r="W1581" s="158"/>
      <c r="X1581" s="704" t="s">
        <v>1074</v>
      </c>
      <c r="Y1581" s="698"/>
      <c r="Z1581" s="698"/>
      <c r="AA1581" s="698"/>
      <c r="AB1581" s="698"/>
    </row>
    <row r="1582" spans="1:30" ht="15.75">
      <c r="A1582" s="533" t="s">
        <v>2728</v>
      </c>
      <c r="B1582" s="533">
        <v>7</v>
      </c>
      <c r="C1582" s="533" t="s">
        <v>157</v>
      </c>
      <c r="D1582" s="572" t="s">
        <v>1590</v>
      </c>
      <c r="E1582" s="571" t="str">
        <f t="shared" si="1511"/>
        <v xml:space="preserve"> ROOF ACCESSORIES</v>
      </c>
      <c r="F1582" s="533" t="str">
        <f t="shared" si="1473"/>
        <v>AR</v>
      </c>
      <c r="G1582" s="533" t="s">
        <v>2722</v>
      </c>
      <c r="H1582" s="533">
        <v>209</v>
      </c>
      <c r="I1582" s="533" t="str">
        <f>I1580</f>
        <v>077200 - ROOF ACCESSORIES</v>
      </c>
      <c r="J1582" s="533" t="str">
        <f>J1580</f>
        <v>077200 - ROOF ACCESSORIES</v>
      </c>
      <c r="K1582" s="87" t="s">
        <v>45</v>
      </c>
      <c r="L1582" s="176" t="s">
        <v>184</v>
      </c>
      <c r="M1582" s="177">
        <v>419</v>
      </c>
      <c r="N1582" s="89" t="s">
        <v>95</v>
      </c>
      <c r="O1582" s="348">
        <v>5</v>
      </c>
      <c r="P1582" s="25">
        <f>O1582*M1582</f>
        <v>2095</v>
      </c>
      <c r="Q1582" s="107">
        <v>419</v>
      </c>
      <c r="R1582" s="158">
        <v>405</v>
      </c>
      <c r="S1582" s="158"/>
      <c r="T1582" s="158"/>
      <c r="U1582" s="158"/>
      <c r="V1582" s="158"/>
      <c r="W1582" s="158"/>
      <c r="X1582" s="704" t="s">
        <v>184</v>
      </c>
      <c r="Y1582" s="698">
        <v>419</v>
      </c>
      <c r="Z1582" s="698" t="s">
        <v>95</v>
      </c>
      <c r="AA1582" s="698">
        <v>5</v>
      </c>
      <c r="AB1582" s="698">
        <v>2095</v>
      </c>
      <c r="AC1582" s="731">
        <f>AA1582*0.97</f>
        <v>4.8499999999999996</v>
      </c>
      <c r="AD1582" s="533">
        <f>AC1582*Y1582</f>
        <v>2032.1499999999999</v>
      </c>
    </row>
    <row r="1583" spans="1:30" ht="15.75">
      <c r="A1583" s="533" t="s">
        <v>2728</v>
      </c>
      <c r="B1583" s="533">
        <v>7</v>
      </c>
      <c r="C1583" s="533" t="s">
        <v>157</v>
      </c>
      <c r="D1583" s="572" t="s">
        <v>1590</v>
      </c>
      <c r="E1583" s="571" t="str">
        <f t="shared" si="1511"/>
        <v xml:space="preserve"> ROOF ACCESSORIES</v>
      </c>
      <c r="F1583" s="533" t="str">
        <f t="shared" si="1473"/>
        <v>AR</v>
      </c>
      <c r="G1583" s="533" t="s">
        <v>2725</v>
      </c>
      <c r="H1583" s="533">
        <v>210</v>
      </c>
      <c r="I1583" s="533" t="str">
        <f>L1583</f>
        <v>Accessories; galvanized steel</v>
      </c>
      <c r="J1583" s="533" t="str">
        <f>L1583</f>
        <v>Accessories; galvanized steel</v>
      </c>
      <c r="K1583" s="87"/>
      <c r="L1583" s="574" t="s">
        <v>185</v>
      </c>
      <c r="M1583" s="178"/>
      <c r="N1583" s="89"/>
      <c r="O1583" s="348"/>
      <c r="P1583" s="89"/>
      <c r="Q1583" s="107"/>
      <c r="R1583" s="158"/>
      <c r="S1583" s="158"/>
      <c r="T1583" s="158"/>
      <c r="U1583" s="158"/>
      <c r="V1583" s="158"/>
      <c r="W1583" s="158"/>
      <c r="X1583" s="704" t="s">
        <v>185</v>
      </c>
      <c r="Y1583" s="698"/>
      <c r="Z1583" s="698"/>
      <c r="AA1583" s="698"/>
      <c r="AB1583" s="698"/>
    </row>
    <row r="1584" spans="1:30" ht="15.75">
      <c r="A1584" s="533" t="s">
        <v>2728</v>
      </c>
      <c r="B1584" s="533">
        <v>7</v>
      </c>
      <c r="C1584" s="533" t="s">
        <v>157</v>
      </c>
      <c r="D1584" s="572" t="s">
        <v>1590</v>
      </c>
      <c r="E1584" s="571" t="str">
        <f t="shared" si="1511"/>
        <v xml:space="preserve"> ROOF ACCESSORIES</v>
      </c>
      <c r="F1584" s="533" t="str">
        <f t="shared" si="1473"/>
        <v>AR</v>
      </c>
      <c r="G1584" s="533" t="s">
        <v>2722</v>
      </c>
      <c r="H1584" s="533">
        <v>211</v>
      </c>
      <c r="I1584" s="533" t="str">
        <f>I1582</f>
        <v>077200 - ROOF ACCESSORIES</v>
      </c>
      <c r="J1584" s="533" t="str">
        <f>J1582</f>
        <v>077200 - ROOF ACCESSORIES</v>
      </c>
      <c r="K1584" s="87" t="s">
        <v>13</v>
      </c>
      <c r="L1584" s="176" t="s">
        <v>186</v>
      </c>
      <c r="M1584" s="177">
        <v>12</v>
      </c>
      <c r="N1584" s="89" t="s">
        <v>39</v>
      </c>
      <c r="O1584" s="348">
        <v>46</v>
      </c>
      <c r="P1584" s="25">
        <f>O1584*M1584</f>
        <v>552</v>
      </c>
      <c r="Q1584" s="107"/>
      <c r="R1584" s="158">
        <v>10</v>
      </c>
      <c r="S1584" s="158"/>
      <c r="T1584" s="158"/>
      <c r="U1584" s="158"/>
      <c r="V1584" s="158"/>
      <c r="W1584" s="158"/>
      <c r="X1584" s="704" t="s">
        <v>186</v>
      </c>
      <c r="Y1584" s="698">
        <v>12</v>
      </c>
      <c r="Z1584" s="698" t="s">
        <v>39</v>
      </c>
      <c r="AA1584" s="698">
        <v>46</v>
      </c>
      <c r="AB1584" s="698">
        <v>552</v>
      </c>
      <c r="AC1584" s="731">
        <f>AA1584*0.97</f>
        <v>44.62</v>
      </c>
      <c r="AD1584" s="533">
        <f>AC1584*Y1584</f>
        <v>535.43999999999994</v>
      </c>
    </row>
    <row r="1585" spans="1:30" ht="15.75">
      <c r="A1585" s="533" t="s">
        <v>2728</v>
      </c>
      <c r="B1585" s="533">
        <v>7</v>
      </c>
      <c r="C1585" s="533" t="s">
        <v>157</v>
      </c>
      <c r="D1585" s="572" t="s">
        <v>1590</v>
      </c>
      <c r="E1585" s="571" t="str">
        <f t="shared" si="1511"/>
        <v xml:space="preserve"> ROOF ACCESSORIES</v>
      </c>
      <c r="F1585" s="533" t="str">
        <f t="shared" si="1473"/>
        <v>AR</v>
      </c>
      <c r="G1585" s="533" t="s">
        <v>2725</v>
      </c>
      <c r="H1585" s="533">
        <v>212</v>
      </c>
      <c r="I1585" s="533" t="str">
        <f>L1585</f>
        <v>Access hatches; comprising 2 thick galvanized pressed steel skin cover, steel angle frame set in concrete; including ironmongery, stay chain, padlock, neoprene gaskets, timber nailer, epoxy paint, fittings and fixings; complete; as specified and as Drg. FD-A-502; detail 2</v>
      </c>
      <c r="J1585" s="533" t="str">
        <f>L1585</f>
        <v>Access hatches; comprising 2 thick galvanized pressed steel skin cover, steel angle frame set in concrete; including ironmongery, stay chain, padlock, neoprene gaskets, timber nailer, epoxy paint, fittings and fixings; complete; as specified and as Drg. FD-A-502; detail 2</v>
      </c>
      <c r="K1585" s="87"/>
      <c r="L1585" s="574" t="s">
        <v>187</v>
      </c>
      <c r="M1585" s="178"/>
      <c r="N1585" s="89"/>
      <c r="O1585" s="348"/>
      <c r="P1585" s="89"/>
      <c r="Q1585" s="107"/>
      <c r="R1585" s="158"/>
      <c r="S1585" s="158"/>
      <c r="T1585" s="158"/>
      <c r="U1585" s="158"/>
      <c r="V1585" s="158"/>
      <c r="W1585" s="158"/>
      <c r="X1585" s="704" t="s">
        <v>187</v>
      </c>
      <c r="Y1585" s="698"/>
      <c r="Z1585" s="698"/>
      <c r="AA1585" s="698"/>
      <c r="AB1585" s="698"/>
    </row>
    <row r="1586" spans="1:30" ht="15.75">
      <c r="A1586" s="533" t="s">
        <v>2728</v>
      </c>
      <c r="B1586" s="533">
        <v>7</v>
      </c>
      <c r="C1586" s="533" t="s">
        <v>157</v>
      </c>
      <c r="D1586" s="572" t="s">
        <v>1590</v>
      </c>
      <c r="E1586" s="571" t="str">
        <f t="shared" si="1511"/>
        <v xml:space="preserve"> ROOF ACCESSORIES</v>
      </c>
      <c r="F1586" s="533" t="str">
        <f t="shared" si="1473"/>
        <v>AR</v>
      </c>
      <c r="G1586" s="533" t="s">
        <v>2722</v>
      </c>
      <c r="H1586" s="533">
        <v>213</v>
      </c>
      <c r="I1586" s="533" t="str">
        <f t="shared" ref="I1586:J1586" si="1512">I1584</f>
        <v>077200 - ROOF ACCESSORIES</v>
      </c>
      <c r="J1586" s="533" t="str">
        <f t="shared" si="1512"/>
        <v>077200 - ROOF ACCESSORIES</v>
      </c>
      <c r="K1586" s="87" t="s">
        <v>15</v>
      </c>
      <c r="L1586" s="176" t="s">
        <v>188</v>
      </c>
      <c r="M1586" s="90">
        <v>4</v>
      </c>
      <c r="N1586" s="89" t="s">
        <v>39</v>
      </c>
      <c r="O1586" s="348">
        <v>199</v>
      </c>
      <c r="P1586" s="25">
        <f t="shared" ref="P1586:P1587" si="1513">O1586*M1586</f>
        <v>796</v>
      </c>
      <c r="Q1586" s="107" t="s">
        <v>189</v>
      </c>
      <c r="R1586" s="158">
        <v>2</v>
      </c>
      <c r="S1586" s="158"/>
      <c r="T1586" s="158"/>
      <c r="U1586" s="158"/>
      <c r="V1586" s="158"/>
      <c r="W1586" s="158"/>
      <c r="X1586" s="704" t="s">
        <v>188</v>
      </c>
      <c r="Y1586" s="698">
        <v>4</v>
      </c>
      <c r="Z1586" s="698" t="s">
        <v>39</v>
      </c>
      <c r="AA1586" s="698">
        <v>199</v>
      </c>
      <c r="AB1586" s="698">
        <v>796</v>
      </c>
      <c r="AC1586" s="731">
        <f t="shared" ref="AC1586:AC1587" si="1514">AA1586*0.97</f>
        <v>193.03</v>
      </c>
      <c r="AD1586" s="533">
        <f t="shared" ref="AD1586:AD1587" si="1515">AC1586*Y1586</f>
        <v>772.12</v>
      </c>
    </row>
    <row r="1587" spans="1:30" ht="15.75">
      <c r="A1587" s="533" t="s">
        <v>2728</v>
      </c>
      <c r="B1587" s="533">
        <v>7</v>
      </c>
      <c r="C1587" s="533" t="s">
        <v>157</v>
      </c>
      <c r="D1587" s="572" t="s">
        <v>1590</v>
      </c>
      <c r="E1587" s="571" t="str">
        <f t="shared" si="1511"/>
        <v xml:space="preserve"> ROOF ACCESSORIES</v>
      </c>
      <c r="F1587" s="533" t="str">
        <f t="shared" si="1473"/>
        <v>AR</v>
      </c>
      <c r="G1587" s="533" t="s">
        <v>2722</v>
      </c>
      <c r="H1587" s="533">
        <v>214</v>
      </c>
      <c r="I1587" s="533" t="str">
        <f t="shared" ref="I1587:J1587" si="1516">I1585</f>
        <v>Access hatches; comprising 2 thick galvanized pressed steel skin cover, steel angle frame set in concrete; including ironmongery, stay chain, padlock, neoprene gaskets, timber nailer, epoxy paint, fittings and fixings; complete; as specified and as Drg. FD-A-502; detail 2</v>
      </c>
      <c r="J1587" s="533" t="str">
        <f t="shared" si="1516"/>
        <v>Access hatches; comprising 2 thick galvanized pressed steel skin cover, steel angle frame set in concrete; including ironmongery, stay chain, padlock, neoprene gaskets, timber nailer, epoxy paint, fittings and fixings; complete; as specified and as Drg. FD-A-502; detail 2</v>
      </c>
      <c r="K1587" s="87" t="s">
        <v>17</v>
      </c>
      <c r="L1587" s="176" t="s">
        <v>190</v>
      </c>
      <c r="M1587" s="177">
        <v>2</v>
      </c>
      <c r="N1587" s="89" t="s">
        <v>39</v>
      </c>
      <c r="O1587" s="348">
        <v>133</v>
      </c>
      <c r="P1587" s="25">
        <f t="shared" si="1513"/>
        <v>266</v>
      </c>
      <c r="Q1587" s="107"/>
      <c r="R1587" s="158"/>
      <c r="S1587" s="158"/>
      <c r="T1587" s="158"/>
      <c r="U1587" s="158"/>
      <c r="V1587" s="158"/>
      <c r="W1587" s="158"/>
      <c r="X1587" s="704" t="s">
        <v>190</v>
      </c>
      <c r="Y1587" s="698">
        <v>2</v>
      </c>
      <c r="Z1587" s="698" t="s">
        <v>39</v>
      </c>
      <c r="AA1587" s="698">
        <v>133</v>
      </c>
      <c r="AB1587" s="698">
        <v>266</v>
      </c>
      <c r="AC1587" s="731">
        <f t="shared" si="1514"/>
        <v>129.01</v>
      </c>
      <c r="AD1587" s="533">
        <f t="shared" si="1515"/>
        <v>258.02</v>
      </c>
    </row>
    <row r="1588" spans="1:30" ht="15.75">
      <c r="A1588" s="533" t="s">
        <v>2728</v>
      </c>
      <c r="B1588" s="533">
        <v>7</v>
      </c>
      <c r="C1588" s="533" t="s">
        <v>157</v>
      </c>
      <c r="D1588" s="572" t="s">
        <v>1604</v>
      </c>
      <c r="E1588" s="571" t="s">
        <v>1226</v>
      </c>
      <c r="F1588" s="533" t="str">
        <f t="shared" si="1473"/>
        <v>AR</v>
      </c>
      <c r="G1588" s="533" t="s">
        <v>2725</v>
      </c>
      <c r="H1588" s="533">
        <v>215</v>
      </c>
      <c r="I1588" s="533" t="str">
        <f t="shared" ref="I1588:I1589" si="1517">L1588</f>
        <v>079200 - JOINT SEALANTS</v>
      </c>
      <c r="J1588" s="533" t="str">
        <f t="shared" ref="J1588:J1589" si="1518">L1588</f>
        <v>079200 - JOINT SEALANTS</v>
      </c>
      <c r="K1588" s="87"/>
      <c r="L1588" s="574" t="s">
        <v>191</v>
      </c>
      <c r="M1588" s="178"/>
      <c r="N1588" s="88"/>
      <c r="O1588" s="348"/>
      <c r="P1588" s="89"/>
      <c r="Q1588" s="107"/>
      <c r="R1588" s="158"/>
      <c r="S1588" s="158"/>
      <c r="T1588" s="158"/>
      <c r="U1588" s="158"/>
      <c r="V1588" s="158"/>
      <c r="W1588" s="158"/>
      <c r="X1588" s="704" t="s">
        <v>191</v>
      </c>
      <c r="Y1588" s="698"/>
      <c r="Z1588" s="698"/>
      <c r="AA1588" s="698"/>
      <c r="AB1588" s="698"/>
    </row>
    <row r="1589" spans="1:30" ht="15.75">
      <c r="A1589" s="533" t="s">
        <v>2728</v>
      </c>
      <c r="B1589" s="533">
        <v>7</v>
      </c>
      <c r="C1589" s="533" t="s">
        <v>157</v>
      </c>
      <c r="D1589" s="572" t="s">
        <v>1604</v>
      </c>
      <c r="E1589" s="571" t="str">
        <f t="shared" ref="E1589:E1596" si="1519">E1588</f>
        <v xml:space="preserve"> JOINT SEALANTS</v>
      </c>
      <c r="F1589" s="533" t="str">
        <f t="shared" si="1473"/>
        <v>AR</v>
      </c>
      <c r="G1589" s="533" t="s">
        <v>2725</v>
      </c>
      <c r="H1589" s="533">
        <v>216</v>
      </c>
      <c r="I1589" s="533" t="str">
        <f t="shared" si="1517"/>
        <v>Expansion joints; in finish; including metal angle trim, plaster stop and architraves, filler pieces, sealant and backing cord as appropriate; complete; as specified and as Drg. FD-A-502; detail 10</v>
      </c>
      <c r="J1589" s="533" t="str">
        <f t="shared" si="1518"/>
        <v>Expansion joints; in finish; including metal angle trim, plaster stop and architraves, filler pieces, sealant and backing cord as appropriate; complete; as specified and as Drg. FD-A-502; detail 10</v>
      </c>
      <c r="K1589" s="87"/>
      <c r="L1589" s="574" t="s">
        <v>192</v>
      </c>
      <c r="M1589" s="178"/>
      <c r="N1589" s="88"/>
      <c r="O1589" s="348"/>
      <c r="P1589" s="89"/>
      <c r="Q1589" s="107"/>
      <c r="R1589" s="158"/>
      <c r="S1589" s="158"/>
      <c r="T1589" s="158"/>
      <c r="U1589" s="158"/>
      <c r="V1589" s="158"/>
      <c r="W1589" s="158"/>
      <c r="X1589" s="704" t="s">
        <v>192</v>
      </c>
      <c r="Y1589" s="698"/>
      <c r="Z1589" s="698"/>
      <c r="AA1589" s="698"/>
      <c r="AB1589" s="698"/>
    </row>
    <row r="1590" spans="1:30" ht="16.5" thickBot="1">
      <c r="A1590" s="533" t="s">
        <v>2728</v>
      </c>
      <c r="B1590" s="533">
        <v>7</v>
      </c>
      <c r="C1590" s="533" t="s">
        <v>157</v>
      </c>
      <c r="D1590" s="572" t="s">
        <v>1604</v>
      </c>
      <c r="E1590" s="571" t="str">
        <f t="shared" si="1519"/>
        <v xml:space="preserve"> JOINT SEALANTS</v>
      </c>
      <c r="F1590" s="533" t="str">
        <f t="shared" si="1473"/>
        <v>AR</v>
      </c>
      <c r="G1590" s="533" t="s">
        <v>2722</v>
      </c>
      <c r="H1590" s="533">
        <v>217</v>
      </c>
      <c r="I1590" s="533" t="str">
        <f t="shared" ref="I1590:J1590" si="1520">I1588</f>
        <v>079200 - JOINT SEALANTS</v>
      </c>
      <c r="J1590" s="533" t="str">
        <f t="shared" si="1520"/>
        <v>079200 - JOINT SEALANTS</v>
      </c>
      <c r="K1590" s="224" t="s">
        <v>19</v>
      </c>
      <c r="L1590" s="290" t="s">
        <v>193</v>
      </c>
      <c r="M1590" s="271">
        <v>37</v>
      </c>
      <c r="N1590" s="225" t="s">
        <v>95</v>
      </c>
      <c r="O1590" s="348"/>
      <c r="P1590" s="25">
        <f t="shared" ref="P1590:P1595" si="1521">O1590*M1590</f>
        <v>0</v>
      </c>
      <c r="Q1590" s="107"/>
      <c r="R1590" s="158">
        <v>37</v>
      </c>
      <c r="S1590" s="158"/>
      <c r="T1590" s="158"/>
      <c r="U1590" s="158"/>
      <c r="V1590" s="158"/>
      <c r="W1590" s="158"/>
      <c r="X1590" s="704" t="s">
        <v>193</v>
      </c>
      <c r="Y1590" s="698">
        <v>37</v>
      </c>
      <c r="Z1590" s="698" t="s">
        <v>95</v>
      </c>
      <c r="AA1590" s="698"/>
      <c r="AB1590" s="698">
        <v>0</v>
      </c>
      <c r="AC1590" s="731">
        <f t="shared" ref="AC1590:AC1595" si="1522">AA1590*0.97</f>
        <v>0</v>
      </c>
      <c r="AD1590" s="533">
        <f t="shared" ref="AD1590:AD1595" si="1523">AC1590*Y1590</f>
        <v>0</v>
      </c>
    </row>
    <row r="1591" spans="1:30" ht="16.5" thickBot="1">
      <c r="A1591" s="533" t="s">
        <v>2728</v>
      </c>
      <c r="B1591" s="533">
        <v>7</v>
      </c>
      <c r="C1591" s="533" t="s">
        <v>157</v>
      </c>
      <c r="D1591" s="572" t="s">
        <v>1604</v>
      </c>
      <c r="E1591" s="571" t="str">
        <f t="shared" si="1519"/>
        <v xml:space="preserve"> JOINT SEALANTS</v>
      </c>
      <c r="F1591" s="533" t="str">
        <f t="shared" si="1473"/>
        <v>AR</v>
      </c>
      <c r="G1591" s="533" t="s">
        <v>2722</v>
      </c>
      <c r="H1591" s="533">
        <v>218</v>
      </c>
      <c r="I1591" s="533" t="str">
        <f t="shared" ref="I1591:J1591" si="1524">I1589</f>
        <v>Expansion joints; in finish; including metal angle trim, plaster stop and architraves, filler pieces, sealant and backing cord as appropriate; complete; as specified and as Drg. FD-A-502; detail 10</v>
      </c>
      <c r="J1591" s="533" t="str">
        <f t="shared" si="1524"/>
        <v>Expansion joints; in finish; including metal angle trim, plaster stop and architraves, filler pieces, sealant and backing cord as appropriate; complete; as specified and as Drg. FD-A-502; detail 10</v>
      </c>
      <c r="K1591" s="87" t="s">
        <v>19</v>
      </c>
      <c r="L1591" s="176" t="s">
        <v>1196</v>
      </c>
      <c r="M1591" s="272">
        <v>2</v>
      </c>
      <c r="N1591" s="89" t="s">
        <v>95</v>
      </c>
      <c r="O1591" s="348">
        <v>12</v>
      </c>
      <c r="P1591" s="25">
        <f t="shared" si="1521"/>
        <v>24</v>
      </c>
      <c r="Q1591" s="107"/>
      <c r="R1591" s="158">
        <v>6</v>
      </c>
      <c r="S1591" s="158"/>
      <c r="T1591" s="158"/>
      <c r="U1591" s="158"/>
      <c r="V1591" s="158"/>
      <c r="W1591" s="158"/>
      <c r="X1591" s="704" t="s">
        <v>1196</v>
      </c>
      <c r="Y1591" s="698">
        <v>2</v>
      </c>
      <c r="Z1591" s="698" t="s">
        <v>95</v>
      </c>
      <c r="AA1591" s="698">
        <v>12</v>
      </c>
      <c r="AB1591" s="698">
        <v>24</v>
      </c>
      <c r="AC1591" s="731">
        <f t="shared" si="1522"/>
        <v>11.64</v>
      </c>
      <c r="AD1591" s="533">
        <f t="shared" si="1523"/>
        <v>23.28</v>
      </c>
    </row>
    <row r="1592" spans="1:30" ht="15.75">
      <c r="A1592" s="533" t="s">
        <v>2728</v>
      </c>
      <c r="B1592" s="533">
        <v>7</v>
      </c>
      <c r="C1592" s="533" t="s">
        <v>157</v>
      </c>
      <c r="D1592" s="572" t="s">
        <v>1604</v>
      </c>
      <c r="E1592" s="571" t="str">
        <f t="shared" si="1519"/>
        <v xml:space="preserve"> JOINT SEALANTS</v>
      </c>
      <c r="F1592" s="533" t="str">
        <f t="shared" si="1473"/>
        <v>AR</v>
      </c>
      <c r="G1592" s="533" t="s">
        <v>2722</v>
      </c>
      <c r="H1592" s="533">
        <v>219</v>
      </c>
      <c r="I1592" s="533" t="str">
        <f t="shared" ref="I1592:J1592" si="1525">I1590</f>
        <v>079200 - JOINT SEALANTS</v>
      </c>
      <c r="J1592" s="533" t="str">
        <f t="shared" si="1525"/>
        <v>079200 - JOINT SEALANTS</v>
      </c>
      <c r="K1592" s="224" t="s">
        <v>21</v>
      </c>
      <c r="L1592" s="290" t="s">
        <v>194</v>
      </c>
      <c r="M1592" s="271">
        <v>3</v>
      </c>
      <c r="N1592" s="225" t="s">
        <v>95</v>
      </c>
      <c r="O1592" s="348"/>
      <c r="P1592" s="25">
        <f t="shared" si="1521"/>
        <v>0</v>
      </c>
      <c r="Q1592" s="107"/>
      <c r="R1592" s="158">
        <v>3</v>
      </c>
      <c r="S1592" s="158"/>
      <c r="T1592" s="158"/>
      <c r="U1592" s="158"/>
      <c r="V1592" s="158"/>
      <c r="W1592" s="158"/>
      <c r="X1592" s="704" t="s">
        <v>194</v>
      </c>
      <c r="Y1592" s="698">
        <v>3</v>
      </c>
      <c r="Z1592" s="698" t="s">
        <v>95</v>
      </c>
      <c r="AA1592" s="698"/>
      <c r="AB1592" s="698">
        <v>0</v>
      </c>
      <c r="AC1592" s="731">
        <f t="shared" si="1522"/>
        <v>0</v>
      </c>
      <c r="AD1592" s="533">
        <f t="shared" si="1523"/>
        <v>0</v>
      </c>
    </row>
    <row r="1593" spans="1:30" ht="16.5" thickBot="1">
      <c r="A1593" s="533" t="s">
        <v>2728</v>
      </c>
      <c r="B1593" s="533">
        <v>7</v>
      </c>
      <c r="C1593" s="533" t="s">
        <v>157</v>
      </c>
      <c r="D1593" s="572" t="s">
        <v>1604</v>
      </c>
      <c r="E1593" s="571" t="str">
        <f t="shared" si="1519"/>
        <v xml:space="preserve"> JOINT SEALANTS</v>
      </c>
      <c r="F1593" s="533" t="str">
        <f t="shared" si="1473"/>
        <v>AR</v>
      </c>
      <c r="G1593" s="533" t="s">
        <v>2722</v>
      </c>
      <c r="H1593" s="533">
        <v>220</v>
      </c>
      <c r="I1593" s="533" t="str">
        <f t="shared" ref="I1593:J1593" si="1526">I1591</f>
        <v>Expansion joints; in finish; including metal angle trim, plaster stop and architraves, filler pieces, sealant and backing cord as appropriate; complete; as specified and as Drg. FD-A-502; detail 10</v>
      </c>
      <c r="J1593" s="533" t="str">
        <f t="shared" si="1526"/>
        <v>Expansion joints; in finish; including metal angle trim, plaster stop and architraves, filler pieces, sealant and backing cord as appropriate; complete; as specified and as Drg. FD-A-502; detail 10</v>
      </c>
      <c r="K1593" s="224" t="s">
        <v>45</v>
      </c>
      <c r="L1593" s="290" t="s">
        <v>195</v>
      </c>
      <c r="M1593" s="271">
        <v>18</v>
      </c>
      <c r="N1593" s="225" t="s">
        <v>95</v>
      </c>
      <c r="O1593" s="348"/>
      <c r="P1593" s="25">
        <f t="shared" si="1521"/>
        <v>0</v>
      </c>
      <c r="Q1593" s="107"/>
      <c r="R1593" s="158">
        <v>18</v>
      </c>
      <c r="S1593" s="158"/>
      <c r="T1593" s="158"/>
      <c r="U1593" s="158"/>
      <c r="V1593" s="158"/>
      <c r="W1593" s="158"/>
      <c r="X1593" s="704" t="s">
        <v>195</v>
      </c>
      <c r="Y1593" s="698">
        <v>18</v>
      </c>
      <c r="Z1593" s="698" t="s">
        <v>95</v>
      </c>
      <c r="AA1593" s="698"/>
      <c r="AB1593" s="698">
        <v>0</v>
      </c>
      <c r="AC1593" s="731">
        <f t="shared" si="1522"/>
        <v>0</v>
      </c>
      <c r="AD1593" s="533">
        <f t="shared" si="1523"/>
        <v>0</v>
      </c>
    </row>
    <row r="1594" spans="1:30" ht="16.5" thickBot="1">
      <c r="A1594" s="533" t="s">
        <v>2728</v>
      </c>
      <c r="B1594" s="533">
        <v>7</v>
      </c>
      <c r="C1594" s="533" t="s">
        <v>157</v>
      </c>
      <c r="D1594" s="572" t="s">
        <v>1604</v>
      </c>
      <c r="E1594" s="571" t="str">
        <f t="shared" si="1519"/>
        <v xml:space="preserve"> JOINT SEALANTS</v>
      </c>
      <c r="F1594" s="533" t="str">
        <f t="shared" si="1473"/>
        <v>AR</v>
      </c>
      <c r="G1594" s="533" t="s">
        <v>2722</v>
      </c>
      <c r="H1594" s="533">
        <v>221</v>
      </c>
      <c r="I1594" s="533" t="str">
        <f t="shared" ref="I1594:J1594" si="1527">I1592</f>
        <v>079200 - JOINT SEALANTS</v>
      </c>
      <c r="J1594" s="533" t="str">
        <f t="shared" si="1527"/>
        <v>079200 - JOINT SEALANTS</v>
      </c>
      <c r="K1594" s="87" t="s">
        <v>13</v>
      </c>
      <c r="L1594" s="176" t="s">
        <v>196</v>
      </c>
      <c r="M1594" s="272">
        <v>7</v>
      </c>
      <c r="N1594" s="89" t="s">
        <v>95</v>
      </c>
      <c r="O1594" s="348">
        <v>12</v>
      </c>
      <c r="P1594" s="25">
        <f t="shared" si="1521"/>
        <v>84</v>
      </c>
      <c r="Q1594" s="107"/>
      <c r="R1594" s="158">
        <v>18</v>
      </c>
      <c r="S1594" s="158"/>
      <c r="T1594" s="158"/>
      <c r="U1594" s="158"/>
      <c r="V1594" s="158"/>
      <c r="W1594" s="158"/>
      <c r="X1594" s="704" t="s">
        <v>196</v>
      </c>
      <c r="Y1594" s="698">
        <v>7</v>
      </c>
      <c r="Z1594" s="698" t="s">
        <v>95</v>
      </c>
      <c r="AA1594" s="698">
        <v>12</v>
      </c>
      <c r="AB1594" s="698">
        <v>84</v>
      </c>
      <c r="AC1594" s="731">
        <f t="shared" si="1522"/>
        <v>11.64</v>
      </c>
      <c r="AD1594" s="533">
        <f t="shared" si="1523"/>
        <v>81.48</v>
      </c>
    </row>
    <row r="1595" spans="1:30" ht="15.75">
      <c r="A1595" s="533" t="s">
        <v>2728</v>
      </c>
      <c r="B1595" s="533">
        <v>7</v>
      </c>
      <c r="C1595" s="533" t="s">
        <v>157</v>
      </c>
      <c r="D1595" s="572" t="s">
        <v>1604</v>
      </c>
      <c r="E1595" s="571" t="str">
        <f t="shared" si="1519"/>
        <v xml:space="preserve"> JOINT SEALANTS</v>
      </c>
      <c r="F1595" s="533" t="str">
        <f t="shared" si="1473"/>
        <v>AR</v>
      </c>
      <c r="G1595" s="533" t="s">
        <v>2722</v>
      </c>
      <c r="H1595" s="533">
        <v>222</v>
      </c>
      <c r="I1595" s="533" t="str">
        <f t="shared" ref="I1595:J1595" si="1528">I1593</f>
        <v>Expansion joints; in finish; including metal angle trim, plaster stop and architraves, filler pieces, sealant and backing cord as appropriate; complete; as specified and as Drg. FD-A-502; detail 10</v>
      </c>
      <c r="J1595" s="533" t="str">
        <f t="shared" si="1528"/>
        <v>Expansion joints; in finish; including metal angle trim, plaster stop and architraves, filler pieces, sealant and backing cord as appropriate; complete; as specified and as Drg. FD-A-502; detail 10</v>
      </c>
      <c r="K1595" s="224" t="s">
        <v>15</v>
      </c>
      <c r="L1595" s="290" t="s">
        <v>197</v>
      </c>
      <c r="M1595" s="271">
        <v>17</v>
      </c>
      <c r="N1595" s="225" t="s">
        <v>95</v>
      </c>
      <c r="O1595" s="348"/>
      <c r="P1595" s="25">
        <f t="shared" si="1521"/>
        <v>0</v>
      </c>
      <c r="Q1595" s="107"/>
      <c r="R1595" s="158">
        <v>17</v>
      </c>
      <c r="S1595" s="158"/>
      <c r="T1595" s="158"/>
      <c r="U1595" s="158"/>
      <c r="V1595" s="158"/>
      <c r="W1595" s="158"/>
      <c r="X1595" s="704" t="s">
        <v>197</v>
      </c>
      <c r="Y1595" s="698">
        <v>17</v>
      </c>
      <c r="Z1595" s="698" t="s">
        <v>95</v>
      </c>
      <c r="AA1595" s="698"/>
      <c r="AB1595" s="698">
        <v>0</v>
      </c>
      <c r="AC1595" s="731">
        <f t="shared" si="1522"/>
        <v>0</v>
      </c>
      <c r="AD1595" s="533">
        <f t="shared" si="1523"/>
        <v>0</v>
      </c>
    </row>
    <row r="1596" spans="1:30" ht="15.75">
      <c r="A1596" s="533" t="s">
        <v>2728</v>
      </c>
      <c r="B1596" s="533">
        <v>7</v>
      </c>
      <c r="C1596" s="533" t="s">
        <v>157</v>
      </c>
      <c r="D1596" s="572" t="s">
        <v>1604</v>
      </c>
      <c r="E1596" s="571" t="str">
        <f t="shared" si="1519"/>
        <v xml:space="preserve"> JOINT SEALANTS</v>
      </c>
      <c r="F1596" s="533" t="str">
        <f t="shared" si="1473"/>
        <v>AR</v>
      </c>
      <c r="G1596" s="533" t="s">
        <v>2725</v>
      </c>
      <c r="H1596" s="533">
        <v>223</v>
      </c>
      <c r="I1596" s="533" t="str">
        <f t="shared" ref="I1596:J1596" si="1529">I1594</f>
        <v>079200 - JOINT SEALANTS</v>
      </c>
      <c r="J1596" s="533" t="str">
        <f t="shared" si="1529"/>
        <v>079200 - JOINT SEALANTS</v>
      </c>
      <c r="K1596" s="96" t="s">
        <v>198</v>
      </c>
      <c r="L1596" s="176"/>
      <c r="M1596" s="178"/>
      <c r="N1596" s="89"/>
      <c r="O1596" s="348"/>
      <c r="P1596" s="179"/>
      <c r="Q1596" s="107"/>
      <c r="R1596" s="158"/>
      <c r="S1596" s="158"/>
      <c r="T1596" s="158"/>
      <c r="U1596" s="158"/>
      <c r="V1596" s="158"/>
      <c r="W1596" s="158"/>
      <c r="X1596" s="704"/>
      <c r="Y1596" s="698"/>
      <c r="Z1596" s="698"/>
      <c r="AA1596" s="698"/>
      <c r="AB1596" s="698"/>
    </row>
    <row r="1597" spans="1:30" ht="15.75">
      <c r="A1597" s="533" t="s">
        <v>2728</v>
      </c>
      <c r="B1597" s="533">
        <v>7</v>
      </c>
      <c r="C1597" s="533" t="s">
        <v>157</v>
      </c>
      <c r="D1597" s="10" t="s">
        <v>22</v>
      </c>
      <c r="E1597" s="10" t="s">
        <v>22</v>
      </c>
      <c r="G1597" s="533" t="s">
        <v>2724</v>
      </c>
      <c r="H1597" s="533">
        <v>224</v>
      </c>
      <c r="I1597" s="533" t="str">
        <f t="shared" ref="I1597:J1597" si="1530">I1595</f>
        <v>Expansion joints; in finish; including metal angle trim, plaster stop and architraves, filler pieces, sealant and backing cord as appropriate; complete; as specified and as Drg. FD-A-502; detail 10</v>
      </c>
      <c r="J1597" s="533" t="str">
        <f t="shared" si="1530"/>
        <v>Expansion joints; in finish; including metal angle trim, plaster stop and architraves, filler pieces, sealant and backing cord as appropriate; complete; as specified and as Drg. FD-A-502; detail 10</v>
      </c>
      <c r="K1597" s="130" t="s">
        <v>199</v>
      </c>
      <c r="L1597" s="137"/>
      <c r="M1597" s="178"/>
      <c r="N1597" s="89"/>
      <c r="O1597" s="348" t="s">
        <v>8</v>
      </c>
      <c r="P1597" s="89">
        <v>0</v>
      </c>
      <c r="Q1597" s="107"/>
      <c r="R1597" s="158"/>
      <c r="S1597" s="158"/>
      <c r="T1597" s="158"/>
      <c r="U1597" s="158"/>
      <c r="V1597" s="158"/>
      <c r="W1597" s="158"/>
      <c r="X1597" s="704"/>
      <c r="Y1597" s="698"/>
      <c r="Z1597" s="698"/>
      <c r="AA1597" s="698" t="s">
        <v>8</v>
      </c>
      <c r="AB1597" s="698">
        <v>94637</v>
      </c>
    </row>
    <row r="1598" spans="1:30" ht="15.75">
      <c r="A1598" s="533" t="s">
        <v>2728</v>
      </c>
      <c r="B1598" s="533">
        <v>8</v>
      </c>
      <c r="C1598" s="533" t="s">
        <v>201</v>
      </c>
      <c r="D1598" s="572" t="s">
        <v>1615</v>
      </c>
      <c r="E1598" s="571" t="s">
        <v>1227</v>
      </c>
      <c r="F1598" s="533" t="str">
        <f t="shared" ref="F1598:F1661" si="1531">VLOOKUP(D:D,trade,3,FALSE)</f>
        <v>AR</v>
      </c>
      <c r="G1598" s="533" t="s">
        <v>2725</v>
      </c>
      <c r="H1598" s="533">
        <v>225</v>
      </c>
      <c r="I1598" s="533" t="str">
        <f t="shared" ref="I1598:J1598" si="1532">I1596</f>
        <v>079200 - JOINT SEALANTS</v>
      </c>
      <c r="J1598" s="533" t="str">
        <f t="shared" si="1532"/>
        <v>079200 - JOINT SEALANTS</v>
      </c>
      <c r="K1598" s="87"/>
      <c r="L1598" s="87"/>
      <c r="M1598" s="196" t="s">
        <v>200</v>
      </c>
      <c r="N1598" s="196"/>
      <c r="O1598" s="548"/>
      <c r="P1598" s="92"/>
      <c r="X1598" s="698"/>
      <c r="Y1598" s="698" t="s">
        <v>200</v>
      </c>
      <c r="Z1598" s="698"/>
      <c r="AA1598" s="698"/>
      <c r="AB1598" s="698"/>
    </row>
    <row r="1599" spans="1:30" ht="15.75">
      <c r="A1599" s="533" t="s">
        <v>2728</v>
      </c>
      <c r="B1599" s="533">
        <v>8</v>
      </c>
      <c r="C1599" s="533" t="s">
        <v>201</v>
      </c>
      <c r="D1599" s="572" t="s">
        <v>1615</v>
      </c>
      <c r="E1599" s="571" t="s">
        <v>1227</v>
      </c>
      <c r="F1599" s="533" t="str">
        <f t="shared" si="1531"/>
        <v>AR</v>
      </c>
      <c r="G1599" s="533" t="s">
        <v>2725</v>
      </c>
      <c r="H1599" s="533">
        <v>226</v>
      </c>
      <c r="I1599" s="533" t="str">
        <f t="shared" ref="I1599:J1599" si="1533">I1597</f>
        <v>Expansion joints; in finish; including metal angle trim, plaster stop and architraves, filler pieces, sealant and backing cord as appropriate; complete; as specified and as Drg. FD-A-502; detail 10</v>
      </c>
      <c r="J1599" s="533" t="str">
        <f t="shared" si="1533"/>
        <v>Expansion joints; in finish; including metal angle trim, plaster stop and architraves, filler pieces, sealant and backing cord as appropriate; complete; as specified and as Drg. FD-A-502; detail 10</v>
      </c>
      <c r="K1599" s="87"/>
      <c r="L1599" s="87"/>
      <c r="M1599" s="196" t="s">
        <v>201</v>
      </c>
      <c r="N1599" s="196"/>
      <c r="O1599" s="548"/>
      <c r="P1599" s="92"/>
      <c r="X1599" s="698"/>
      <c r="Y1599" s="698" t="s">
        <v>201</v>
      </c>
      <c r="Z1599" s="698"/>
      <c r="AA1599" s="698"/>
      <c r="AB1599" s="698"/>
    </row>
    <row r="1600" spans="1:30" ht="15.75">
      <c r="A1600" s="533" t="s">
        <v>2728</v>
      </c>
      <c r="B1600" s="533">
        <v>8</v>
      </c>
      <c r="C1600" s="533" t="s">
        <v>201</v>
      </c>
      <c r="D1600" s="572" t="s">
        <v>1615</v>
      </c>
      <c r="E1600" s="571" t="s">
        <v>1227</v>
      </c>
      <c r="F1600" s="533" t="str">
        <f t="shared" si="1531"/>
        <v>AR</v>
      </c>
      <c r="G1600" s="533" t="s">
        <v>2725</v>
      </c>
      <c r="H1600" s="533">
        <v>227</v>
      </c>
      <c r="I1600" s="533" t="str">
        <f t="shared" ref="I1600:J1600" si="1534">I1598</f>
        <v>079200 - JOINT SEALANTS</v>
      </c>
      <c r="J1600" s="533" t="str">
        <f t="shared" si="1534"/>
        <v>079200 - JOINT SEALANTS</v>
      </c>
      <c r="K1600" s="96" t="s">
        <v>2</v>
      </c>
      <c r="L1600" s="96" t="s">
        <v>202</v>
      </c>
      <c r="M1600" s="196" t="s">
        <v>4</v>
      </c>
      <c r="N1600" s="196" t="s">
        <v>5</v>
      </c>
      <c r="O1600" s="549" t="s">
        <v>6</v>
      </c>
      <c r="P1600" s="93" t="s">
        <v>7</v>
      </c>
      <c r="X1600" s="698" t="s">
        <v>202</v>
      </c>
      <c r="Y1600" s="698" t="s">
        <v>4</v>
      </c>
      <c r="Z1600" s="698" t="s">
        <v>5</v>
      </c>
      <c r="AA1600" s="698" t="s">
        <v>6</v>
      </c>
      <c r="AB1600" s="698" t="s">
        <v>7</v>
      </c>
    </row>
    <row r="1601" spans="1:30" ht="15.75">
      <c r="A1601" s="533" t="s">
        <v>2728</v>
      </c>
      <c r="B1601" s="533">
        <v>8</v>
      </c>
      <c r="C1601" s="533" t="s">
        <v>201</v>
      </c>
      <c r="D1601" s="572" t="s">
        <v>1615</v>
      </c>
      <c r="E1601" s="571" t="s">
        <v>1227</v>
      </c>
      <c r="F1601" s="533" t="str">
        <f t="shared" si="1531"/>
        <v>AR</v>
      </c>
      <c r="G1601" s="533" t="s">
        <v>2725</v>
      </c>
      <c r="H1601" s="533">
        <v>228</v>
      </c>
      <c r="I1601" s="533" t="str">
        <f t="shared" ref="I1601:J1601" si="1535">I1599</f>
        <v>Expansion joints; in finish; including metal angle trim, plaster stop and architraves, filler pieces, sealant and backing cord as appropriate; complete; as specified and as Drg. FD-A-502; detail 10</v>
      </c>
      <c r="J1601" s="533" t="str">
        <f t="shared" si="1535"/>
        <v>Expansion joints; in finish; including metal angle trim, plaster stop and architraves, filler pieces, sealant and backing cord as appropriate; complete; as specified and as Drg. FD-A-502; detail 10</v>
      </c>
      <c r="K1601" s="87"/>
      <c r="L1601" s="87"/>
      <c r="M1601" s="89"/>
      <c r="N1601" s="89"/>
      <c r="O1601" s="351"/>
      <c r="P1601" s="94" t="s">
        <v>8</v>
      </c>
      <c r="X1601" s="698"/>
      <c r="Y1601" s="698"/>
      <c r="Z1601" s="698"/>
      <c r="AA1601" s="698"/>
      <c r="AB1601" s="698" t="s">
        <v>8</v>
      </c>
    </row>
    <row r="1602" spans="1:30" ht="15.75">
      <c r="A1602" s="533" t="s">
        <v>2728</v>
      </c>
      <c r="B1602" s="533">
        <v>8</v>
      </c>
      <c r="C1602" s="533" t="s">
        <v>201</v>
      </c>
      <c r="D1602" s="572" t="s">
        <v>1615</v>
      </c>
      <c r="E1602" s="571" t="s">
        <v>1227</v>
      </c>
      <c r="F1602" s="533" t="str">
        <f t="shared" si="1531"/>
        <v>AR</v>
      </c>
      <c r="G1602" s="533" t="s">
        <v>2725</v>
      </c>
      <c r="H1602" s="533">
        <v>229</v>
      </c>
      <c r="I1602" s="533" t="str">
        <f t="shared" ref="I1602:I1603" si="1536">L1602</f>
        <v>081113 - HOLLOW METAL DOORS AND FRAMES</v>
      </c>
      <c r="J1602" s="533" t="str">
        <f t="shared" ref="J1602:J1603" si="1537">L1602</f>
        <v>081113 - HOLLOW METAL DOORS AND FRAMES</v>
      </c>
      <c r="K1602" s="87"/>
      <c r="L1602" s="96" t="s">
        <v>203</v>
      </c>
      <c r="M1602" s="89"/>
      <c r="N1602" s="89"/>
      <c r="O1602" s="553"/>
      <c r="P1602" s="623"/>
      <c r="X1602" s="698" t="s">
        <v>203</v>
      </c>
      <c r="Y1602" s="698"/>
      <c r="Z1602" s="698"/>
      <c r="AA1602" s="698"/>
      <c r="AB1602" s="698"/>
    </row>
    <row r="1603" spans="1:30" ht="15.75">
      <c r="A1603" s="533" t="s">
        <v>2728</v>
      </c>
      <c r="B1603" s="533">
        <v>8</v>
      </c>
      <c r="C1603" s="533" t="s">
        <v>201</v>
      </c>
      <c r="D1603" s="572" t="s">
        <v>1615</v>
      </c>
      <c r="E1603" s="571" t="str">
        <f t="shared" ref="E1603:E1638" si="1538">E1602</f>
        <v xml:space="preserve"> HOLLOW METAL DOORS AND FRAMES</v>
      </c>
      <c r="F1603" s="533" t="str">
        <f t="shared" si="1531"/>
        <v>AR</v>
      </c>
      <c r="G1603" s="533" t="s">
        <v>2725</v>
      </c>
      <c r="H1603" s="533">
        <v>230</v>
      </c>
      <c r="I1603" s="533" t="str">
        <f t="shared" si="1536"/>
        <v>Flush steel doors; 43 mm thick; leaf construction type 3.constructed from steel section frame; galvanized steel sheet both skins, factory primed for painting; including fittings and fixings; complete; as specified and as Drg. A-611</v>
      </c>
      <c r="J1603" s="533" t="str">
        <f t="shared" si="1537"/>
        <v>Flush steel doors; 43 mm thick; leaf construction type 3.constructed from steel section frame; galvanized steel sheet both skins, factory primed for painting; including fittings and fixings; complete; as specified and as Drg. A-611</v>
      </c>
      <c r="K1603" s="87"/>
      <c r="L1603" s="96" t="s">
        <v>204</v>
      </c>
      <c r="M1603" s="89"/>
      <c r="N1603" s="89"/>
      <c r="O1603" s="351"/>
      <c r="P1603" s="94"/>
      <c r="X1603" s="698" t="s">
        <v>204</v>
      </c>
      <c r="Y1603" s="698"/>
      <c r="Z1603" s="698"/>
      <c r="AA1603" s="698"/>
      <c r="AB1603" s="698"/>
    </row>
    <row r="1604" spans="1:30" ht="15.75">
      <c r="A1604" s="533" t="s">
        <v>2728</v>
      </c>
      <c r="B1604" s="533">
        <v>8</v>
      </c>
      <c r="C1604" s="533" t="s">
        <v>201</v>
      </c>
      <c r="D1604" s="572" t="s">
        <v>1615</v>
      </c>
      <c r="E1604" s="571" t="str">
        <f t="shared" si="1538"/>
        <v xml:space="preserve"> HOLLOW METAL DOORS AND FRAMES</v>
      </c>
      <c r="F1604" s="533" t="str">
        <f t="shared" si="1531"/>
        <v>AR</v>
      </c>
      <c r="G1604" s="533" t="s">
        <v>2722</v>
      </c>
      <c r="H1604" s="533">
        <v>231</v>
      </c>
      <c r="I1604" s="533" t="str">
        <f t="shared" ref="I1604:J1604" si="1539">I1602</f>
        <v>081113 - HOLLOW METAL DOORS AND FRAMES</v>
      </c>
      <c r="J1604" s="533" t="str">
        <f t="shared" si="1539"/>
        <v>081113 - HOLLOW METAL DOORS AND FRAMES</v>
      </c>
      <c r="K1604" s="224" t="s">
        <v>13</v>
      </c>
      <c r="L1604" s="224" t="s">
        <v>205</v>
      </c>
      <c r="M1604" s="225">
        <v>3</v>
      </c>
      <c r="N1604" s="225" t="s">
        <v>39</v>
      </c>
      <c r="O1604" s="351"/>
      <c r="P1604" s="25">
        <f t="shared" ref="P1604:P1613" si="1540">O1604*M1604</f>
        <v>0</v>
      </c>
      <c r="X1604" s="698" t="s">
        <v>205</v>
      </c>
      <c r="Y1604" s="698">
        <v>3</v>
      </c>
      <c r="Z1604" s="698" t="s">
        <v>39</v>
      </c>
      <c r="AA1604" s="698"/>
      <c r="AB1604" s="698">
        <v>0</v>
      </c>
      <c r="AC1604" s="731">
        <f t="shared" ref="AC1604:AC1613" si="1541">AA1604*0.97</f>
        <v>0</v>
      </c>
      <c r="AD1604" s="533">
        <f t="shared" ref="AD1604:AD1613" si="1542">AC1604*Y1604</f>
        <v>0</v>
      </c>
    </row>
    <row r="1605" spans="1:30" ht="15.75">
      <c r="A1605" s="533" t="s">
        <v>2728</v>
      </c>
      <c r="B1605" s="533">
        <v>8</v>
      </c>
      <c r="C1605" s="533" t="s">
        <v>201</v>
      </c>
      <c r="D1605" s="572" t="s">
        <v>1615</v>
      </c>
      <c r="E1605" s="571" t="str">
        <f t="shared" si="1538"/>
        <v xml:space="preserve"> HOLLOW METAL DOORS AND FRAMES</v>
      </c>
      <c r="F1605" s="533" t="str">
        <f t="shared" si="1531"/>
        <v>AR</v>
      </c>
      <c r="G1605" s="533" t="s">
        <v>2722</v>
      </c>
      <c r="H1605" s="533">
        <v>232</v>
      </c>
      <c r="I1605" s="533" t="str">
        <f t="shared" ref="I1605:J1605" si="1543">I1603</f>
        <v>Flush steel doors; 43 mm thick; leaf construction type 3.constructed from steel section frame; galvanized steel sheet both skins, factory primed for painting; including fittings and fixings; complete; as specified and as Drg. A-611</v>
      </c>
      <c r="J1605" s="533" t="str">
        <f t="shared" si="1543"/>
        <v>Flush steel doors; 43 mm thick; leaf construction type 3.constructed from steel section frame; galvanized steel sheet both skins, factory primed for painting; including fittings and fixings; complete; as specified and as Drg. A-611</v>
      </c>
      <c r="K1605" s="224" t="s">
        <v>15</v>
      </c>
      <c r="L1605" s="224" t="s">
        <v>206</v>
      </c>
      <c r="M1605" s="225">
        <v>1</v>
      </c>
      <c r="N1605" s="225" t="s">
        <v>39</v>
      </c>
      <c r="O1605" s="351"/>
      <c r="P1605" s="25">
        <f t="shared" si="1540"/>
        <v>0</v>
      </c>
      <c r="X1605" s="698" t="s">
        <v>206</v>
      </c>
      <c r="Y1605" s="698">
        <v>1</v>
      </c>
      <c r="Z1605" s="698" t="s">
        <v>39</v>
      </c>
      <c r="AA1605" s="698"/>
      <c r="AB1605" s="698">
        <v>0</v>
      </c>
      <c r="AC1605" s="731">
        <f t="shared" si="1541"/>
        <v>0</v>
      </c>
      <c r="AD1605" s="533">
        <f t="shared" si="1542"/>
        <v>0</v>
      </c>
    </row>
    <row r="1606" spans="1:30" ht="15.75">
      <c r="A1606" s="533" t="s">
        <v>2728</v>
      </c>
      <c r="B1606" s="533">
        <v>8</v>
      </c>
      <c r="C1606" s="533" t="s">
        <v>201</v>
      </c>
      <c r="D1606" s="572" t="s">
        <v>1615</v>
      </c>
      <c r="E1606" s="571" t="str">
        <f t="shared" si="1538"/>
        <v xml:space="preserve"> HOLLOW METAL DOORS AND FRAMES</v>
      </c>
      <c r="F1606" s="533" t="str">
        <f t="shared" si="1531"/>
        <v>AR</v>
      </c>
      <c r="G1606" s="533" t="s">
        <v>2722</v>
      </c>
      <c r="H1606" s="533">
        <v>233</v>
      </c>
      <c r="I1606" s="533" t="str">
        <f t="shared" ref="I1606:J1606" si="1544">I1604</f>
        <v>081113 - HOLLOW METAL DOORS AND FRAMES</v>
      </c>
      <c r="J1606" s="533" t="str">
        <f t="shared" si="1544"/>
        <v>081113 - HOLLOW METAL DOORS AND FRAMES</v>
      </c>
      <c r="K1606" s="224" t="s">
        <v>17</v>
      </c>
      <c r="L1606" s="224" t="s">
        <v>207</v>
      </c>
      <c r="M1606" s="225">
        <v>1</v>
      </c>
      <c r="N1606" s="225" t="s">
        <v>39</v>
      </c>
      <c r="O1606" s="351"/>
      <c r="P1606" s="25">
        <f t="shared" si="1540"/>
        <v>0</v>
      </c>
      <c r="X1606" s="698" t="s">
        <v>207</v>
      </c>
      <c r="Y1606" s="698">
        <v>1</v>
      </c>
      <c r="Z1606" s="698" t="s">
        <v>39</v>
      </c>
      <c r="AA1606" s="698"/>
      <c r="AB1606" s="698">
        <v>0</v>
      </c>
      <c r="AC1606" s="731">
        <f t="shared" si="1541"/>
        <v>0</v>
      </c>
      <c r="AD1606" s="533">
        <f t="shared" si="1542"/>
        <v>0</v>
      </c>
    </row>
    <row r="1607" spans="1:30" ht="15.75">
      <c r="A1607" s="533" t="s">
        <v>2728</v>
      </c>
      <c r="B1607" s="533">
        <v>8</v>
      </c>
      <c r="C1607" s="533" t="s">
        <v>201</v>
      </c>
      <c r="D1607" s="572" t="s">
        <v>1615</v>
      </c>
      <c r="E1607" s="571" t="str">
        <f t="shared" si="1538"/>
        <v xml:space="preserve"> HOLLOW METAL DOORS AND FRAMES</v>
      </c>
      <c r="F1607" s="533" t="str">
        <f t="shared" si="1531"/>
        <v>AR</v>
      </c>
      <c r="G1607" s="533" t="s">
        <v>2722</v>
      </c>
      <c r="H1607" s="533">
        <v>234</v>
      </c>
      <c r="I1607" s="533" t="str">
        <f t="shared" ref="I1607:J1607" si="1545">I1605</f>
        <v>Flush steel doors; 43 mm thick; leaf construction type 3.constructed from steel section frame; galvanized steel sheet both skins, factory primed for painting; including fittings and fixings; complete; as specified and as Drg. A-611</v>
      </c>
      <c r="J1607" s="533" t="str">
        <f t="shared" si="1545"/>
        <v>Flush steel doors; 43 mm thick; leaf construction type 3.constructed from steel section frame; galvanized steel sheet both skins, factory primed for painting; including fittings and fixings; complete; as specified and as Drg. A-611</v>
      </c>
      <c r="K1607" s="224" t="s">
        <v>19</v>
      </c>
      <c r="L1607" s="224" t="s">
        <v>208</v>
      </c>
      <c r="M1607" s="225">
        <v>1</v>
      </c>
      <c r="N1607" s="225" t="s">
        <v>39</v>
      </c>
      <c r="O1607" s="351"/>
      <c r="P1607" s="25">
        <f t="shared" si="1540"/>
        <v>0</v>
      </c>
      <c r="X1607" s="698" t="s">
        <v>208</v>
      </c>
      <c r="Y1607" s="698">
        <v>1</v>
      </c>
      <c r="Z1607" s="698" t="s">
        <v>39</v>
      </c>
      <c r="AA1607" s="698"/>
      <c r="AB1607" s="698">
        <v>0</v>
      </c>
      <c r="AC1607" s="731">
        <f t="shared" si="1541"/>
        <v>0</v>
      </c>
      <c r="AD1607" s="533">
        <f t="shared" si="1542"/>
        <v>0</v>
      </c>
    </row>
    <row r="1608" spans="1:30" ht="15.75">
      <c r="A1608" s="533" t="s">
        <v>2728</v>
      </c>
      <c r="B1608" s="533">
        <v>8</v>
      </c>
      <c r="C1608" s="533" t="s">
        <v>201</v>
      </c>
      <c r="D1608" s="572" t="s">
        <v>1615</v>
      </c>
      <c r="E1608" s="571" t="str">
        <f t="shared" si="1538"/>
        <v xml:space="preserve"> HOLLOW METAL DOORS AND FRAMES</v>
      </c>
      <c r="F1608" s="533" t="str">
        <f t="shared" si="1531"/>
        <v>AR</v>
      </c>
      <c r="G1608" s="533" t="s">
        <v>2722</v>
      </c>
      <c r="H1608" s="533">
        <v>235</v>
      </c>
      <c r="I1608" s="533" t="str">
        <f t="shared" ref="I1608:J1608" si="1546">I1606</f>
        <v>081113 - HOLLOW METAL DOORS AND FRAMES</v>
      </c>
      <c r="J1608" s="533" t="str">
        <f t="shared" si="1546"/>
        <v>081113 - HOLLOW METAL DOORS AND FRAMES</v>
      </c>
      <c r="K1608" s="224" t="s">
        <v>20</v>
      </c>
      <c r="L1608" s="224" t="s">
        <v>209</v>
      </c>
      <c r="M1608" s="225">
        <v>2</v>
      </c>
      <c r="N1608" s="225" t="s">
        <v>39</v>
      </c>
      <c r="O1608" s="351"/>
      <c r="P1608" s="25">
        <f t="shared" si="1540"/>
        <v>0</v>
      </c>
      <c r="X1608" s="698" t="s">
        <v>209</v>
      </c>
      <c r="Y1608" s="698">
        <v>2</v>
      </c>
      <c r="Z1608" s="698" t="s">
        <v>39</v>
      </c>
      <c r="AA1608" s="698"/>
      <c r="AB1608" s="698">
        <v>0</v>
      </c>
      <c r="AC1608" s="731">
        <f t="shared" si="1541"/>
        <v>0</v>
      </c>
      <c r="AD1608" s="533">
        <f t="shared" si="1542"/>
        <v>0</v>
      </c>
    </row>
    <row r="1609" spans="1:30" ht="15.75">
      <c r="A1609" s="533" t="s">
        <v>2728</v>
      </c>
      <c r="B1609" s="533">
        <v>8</v>
      </c>
      <c r="C1609" s="533" t="s">
        <v>201</v>
      </c>
      <c r="D1609" s="572" t="s">
        <v>1615</v>
      </c>
      <c r="E1609" s="571" t="str">
        <f t="shared" si="1538"/>
        <v xml:space="preserve"> HOLLOW METAL DOORS AND FRAMES</v>
      </c>
      <c r="F1609" s="533" t="str">
        <f t="shared" si="1531"/>
        <v>AR</v>
      </c>
      <c r="G1609" s="533" t="s">
        <v>2722</v>
      </c>
      <c r="H1609" s="533">
        <v>236</v>
      </c>
      <c r="I1609" s="533" t="str">
        <f t="shared" ref="I1609:J1609" si="1547">I1607</f>
        <v>Flush steel doors; 43 mm thick; leaf construction type 3.constructed from steel section frame; galvanized steel sheet both skins, factory primed for painting; including fittings and fixings; complete; as specified and as Drg. A-611</v>
      </c>
      <c r="J1609" s="533" t="str">
        <f t="shared" si="1547"/>
        <v>Flush steel doors; 43 mm thick; leaf construction type 3.constructed from steel section frame; galvanized steel sheet both skins, factory primed for painting; including fittings and fixings; complete; as specified and as Drg. A-611</v>
      </c>
      <c r="K1609" s="224" t="s">
        <v>21</v>
      </c>
      <c r="L1609" s="224" t="s">
        <v>210</v>
      </c>
      <c r="M1609" s="225">
        <v>1</v>
      </c>
      <c r="N1609" s="225" t="s">
        <v>39</v>
      </c>
      <c r="O1609" s="351"/>
      <c r="P1609" s="25">
        <f t="shared" si="1540"/>
        <v>0</v>
      </c>
      <c r="X1609" s="698" t="s">
        <v>210</v>
      </c>
      <c r="Y1609" s="698">
        <v>1</v>
      </c>
      <c r="Z1609" s="698" t="s">
        <v>39</v>
      </c>
      <c r="AA1609" s="698"/>
      <c r="AB1609" s="698">
        <v>0</v>
      </c>
      <c r="AC1609" s="731">
        <f t="shared" si="1541"/>
        <v>0</v>
      </c>
      <c r="AD1609" s="533">
        <f t="shared" si="1542"/>
        <v>0</v>
      </c>
    </row>
    <row r="1610" spans="1:30" ht="15.75">
      <c r="A1610" s="533" t="s">
        <v>2728</v>
      </c>
      <c r="B1610" s="533">
        <v>8</v>
      </c>
      <c r="C1610" s="533" t="s">
        <v>201</v>
      </c>
      <c r="D1610" s="572" t="s">
        <v>1615</v>
      </c>
      <c r="E1610" s="571" t="str">
        <f t="shared" si="1538"/>
        <v xml:space="preserve"> HOLLOW METAL DOORS AND FRAMES</v>
      </c>
      <c r="F1610" s="533" t="str">
        <f t="shared" si="1531"/>
        <v>AR</v>
      </c>
      <c r="G1610" s="533" t="s">
        <v>2722</v>
      </c>
      <c r="H1610" s="533">
        <v>237</v>
      </c>
      <c r="I1610" s="533" t="str">
        <f t="shared" ref="I1610:J1610" si="1548">I1608</f>
        <v>081113 - HOLLOW METAL DOORS AND FRAMES</v>
      </c>
      <c r="J1610" s="533" t="str">
        <f t="shared" si="1548"/>
        <v>081113 - HOLLOW METAL DOORS AND FRAMES</v>
      </c>
      <c r="K1610" s="224" t="s">
        <v>45</v>
      </c>
      <c r="L1610" s="224" t="s">
        <v>211</v>
      </c>
      <c r="M1610" s="225">
        <v>1</v>
      </c>
      <c r="N1610" s="225" t="s">
        <v>39</v>
      </c>
      <c r="O1610" s="351"/>
      <c r="P1610" s="25">
        <f t="shared" si="1540"/>
        <v>0</v>
      </c>
      <c r="X1610" s="698" t="s">
        <v>211</v>
      </c>
      <c r="Y1610" s="698">
        <v>1</v>
      </c>
      <c r="Z1610" s="698" t="s">
        <v>39</v>
      </c>
      <c r="AA1610" s="698"/>
      <c r="AB1610" s="698">
        <v>0</v>
      </c>
      <c r="AC1610" s="731">
        <f t="shared" si="1541"/>
        <v>0</v>
      </c>
      <c r="AD1610" s="533">
        <f t="shared" si="1542"/>
        <v>0</v>
      </c>
    </row>
    <row r="1611" spans="1:30" ht="16.5" thickBot="1">
      <c r="A1611" s="533" t="s">
        <v>2728</v>
      </c>
      <c r="B1611" s="533">
        <v>8</v>
      </c>
      <c r="C1611" s="533" t="s">
        <v>201</v>
      </c>
      <c r="D1611" s="572" t="s">
        <v>1615</v>
      </c>
      <c r="E1611" s="571" t="str">
        <f t="shared" si="1538"/>
        <v xml:space="preserve"> HOLLOW METAL DOORS AND FRAMES</v>
      </c>
      <c r="F1611" s="533" t="str">
        <f t="shared" si="1531"/>
        <v>AR</v>
      </c>
      <c r="G1611" s="533" t="s">
        <v>2722</v>
      </c>
      <c r="H1611" s="533">
        <v>238</v>
      </c>
      <c r="I1611" s="533" t="str">
        <f t="shared" ref="I1611:J1611" si="1549">I1609</f>
        <v>Flush steel doors; 43 mm thick; leaf construction type 3.constructed from steel section frame; galvanized steel sheet both skins, factory primed for painting; including fittings and fixings; complete; as specified and as Drg. A-611</v>
      </c>
      <c r="J1611" s="533" t="str">
        <f t="shared" si="1549"/>
        <v>Flush steel doors; 43 mm thick; leaf construction type 3.constructed from steel section frame; galvanized steel sheet both skins, factory primed for painting; including fittings and fixings; complete; as specified and as Drg. A-611</v>
      </c>
      <c r="K1611" s="224" t="s">
        <v>48</v>
      </c>
      <c r="L1611" s="224" t="s">
        <v>212</v>
      </c>
      <c r="M1611" s="225">
        <v>5</v>
      </c>
      <c r="N1611" s="225" t="s">
        <v>39</v>
      </c>
      <c r="O1611" s="351"/>
      <c r="P1611" s="25">
        <f t="shared" si="1540"/>
        <v>0</v>
      </c>
      <c r="X1611" s="698" t="s">
        <v>212</v>
      </c>
      <c r="Y1611" s="698">
        <v>5</v>
      </c>
      <c r="Z1611" s="698" t="s">
        <v>39</v>
      </c>
      <c r="AA1611" s="698"/>
      <c r="AB1611" s="698">
        <v>0</v>
      </c>
      <c r="AC1611" s="731">
        <f t="shared" si="1541"/>
        <v>0</v>
      </c>
      <c r="AD1611" s="533">
        <f t="shared" si="1542"/>
        <v>0</v>
      </c>
    </row>
    <row r="1612" spans="1:30" ht="16.5" thickBot="1">
      <c r="A1612" s="533" t="s">
        <v>2728</v>
      </c>
      <c r="B1612" s="533">
        <v>8</v>
      </c>
      <c r="C1612" s="533" t="s">
        <v>201</v>
      </c>
      <c r="D1612" s="572" t="s">
        <v>1615</v>
      </c>
      <c r="E1612" s="571" t="str">
        <f t="shared" si="1538"/>
        <v xml:space="preserve"> HOLLOW METAL DOORS AND FRAMES</v>
      </c>
      <c r="F1612" s="533" t="str">
        <f t="shared" si="1531"/>
        <v>AR</v>
      </c>
      <c r="G1612" s="533" t="s">
        <v>2722</v>
      </c>
      <c r="H1612" s="533">
        <v>239</v>
      </c>
      <c r="I1612" s="533" t="str">
        <f t="shared" ref="I1612:J1612" si="1550">I1610</f>
        <v>081113 - HOLLOW METAL DOORS AND FRAMES</v>
      </c>
      <c r="J1612" s="533" t="str">
        <f t="shared" si="1550"/>
        <v>081113 - HOLLOW METAL DOORS AND FRAMES</v>
      </c>
      <c r="K1612" s="87" t="s">
        <v>13</v>
      </c>
      <c r="L1612" s="87" t="s">
        <v>213</v>
      </c>
      <c r="M1612" s="223">
        <v>1</v>
      </c>
      <c r="N1612" s="89" t="s">
        <v>39</v>
      </c>
      <c r="O1612" s="351">
        <v>359</v>
      </c>
      <c r="P1612" s="25">
        <f t="shared" si="1540"/>
        <v>359</v>
      </c>
      <c r="X1612" s="698" t="s">
        <v>213</v>
      </c>
      <c r="Y1612" s="698">
        <v>1</v>
      </c>
      <c r="Z1612" s="698" t="s">
        <v>39</v>
      </c>
      <c r="AA1612" s="698">
        <v>359</v>
      </c>
      <c r="AB1612" s="698">
        <v>359</v>
      </c>
      <c r="AC1612" s="731">
        <f t="shared" si="1541"/>
        <v>348.23</v>
      </c>
      <c r="AD1612" s="533">
        <f t="shared" si="1542"/>
        <v>348.23</v>
      </c>
    </row>
    <row r="1613" spans="1:30" ht="15.75">
      <c r="A1613" s="533" t="s">
        <v>2728</v>
      </c>
      <c r="B1613" s="533">
        <v>8</v>
      </c>
      <c r="C1613" s="533" t="s">
        <v>201</v>
      </c>
      <c r="D1613" s="572" t="s">
        <v>1615</v>
      </c>
      <c r="E1613" s="571" t="str">
        <f t="shared" si="1538"/>
        <v xml:space="preserve"> HOLLOW METAL DOORS AND FRAMES</v>
      </c>
      <c r="F1613" s="533" t="str">
        <f t="shared" si="1531"/>
        <v>AR</v>
      </c>
      <c r="G1613" s="533" t="s">
        <v>2722</v>
      </c>
      <c r="H1613" s="533">
        <v>240</v>
      </c>
      <c r="I1613" s="533" t="str">
        <f t="shared" ref="I1613:J1613" si="1551">I1611</f>
        <v>Flush steel doors; 43 mm thick; leaf construction type 3.constructed from steel section frame; galvanized steel sheet both skins, factory primed for painting; including fittings and fixings; complete; as specified and as Drg. A-611</v>
      </c>
      <c r="J1613" s="533" t="str">
        <f t="shared" si="1551"/>
        <v>Flush steel doors; 43 mm thick; leaf construction type 3.constructed from steel section frame; galvanized steel sheet both skins, factory primed for painting; including fittings and fixings; complete; as specified and as Drg. A-611</v>
      </c>
      <c r="K1613" s="224" t="s">
        <v>76</v>
      </c>
      <c r="L1613" s="224" t="s">
        <v>214</v>
      </c>
      <c r="M1613" s="225">
        <v>1</v>
      </c>
      <c r="N1613" s="225" t="s">
        <v>39</v>
      </c>
      <c r="O1613" s="351"/>
      <c r="P1613" s="25">
        <f t="shared" si="1540"/>
        <v>0</v>
      </c>
      <c r="X1613" s="698" t="s">
        <v>214</v>
      </c>
      <c r="Y1613" s="698">
        <v>1</v>
      </c>
      <c r="Z1613" s="698" t="s">
        <v>39</v>
      </c>
      <c r="AA1613" s="698"/>
      <c r="AB1613" s="698">
        <v>0</v>
      </c>
      <c r="AC1613" s="731">
        <f t="shared" si="1541"/>
        <v>0</v>
      </c>
      <c r="AD1613" s="533">
        <f t="shared" si="1542"/>
        <v>0</v>
      </c>
    </row>
    <row r="1614" spans="1:30" ht="16.5" thickBot="1">
      <c r="A1614" s="533" t="s">
        <v>2728</v>
      </c>
      <c r="B1614" s="533">
        <v>8</v>
      </c>
      <c r="C1614" s="533" t="s">
        <v>201</v>
      </c>
      <c r="D1614" s="572" t="s">
        <v>1615</v>
      </c>
      <c r="E1614" s="571" t="str">
        <f t="shared" si="1538"/>
        <v xml:space="preserve"> HOLLOW METAL DOORS AND FRAMES</v>
      </c>
      <c r="F1614" s="533" t="str">
        <f t="shared" si="1531"/>
        <v>AR</v>
      </c>
      <c r="G1614" s="533" t="s">
        <v>2725</v>
      </c>
      <c r="H1614" s="533">
        <v>241</v>
      </c>
      <c r="I1614" s="533" t="str">
        <f>L1614</f>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J1614" s="533" t="str">
        <f>L1614</f>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K1614" s="87"/>
      <c r="L1614" s="96" t="s">
        <v>215</v>
      </c>
      <c r="M1614" s="89"/>
      <c r="N1614" s="89"/>
      <c r="O1614" s="351"/>
      <c r="P1614" s="94"/>
      <c r="X1614" s="698" t="s">
        <v>215</v>
      </c>
      <c r="Y1614" s="698"/>
      <c r="Z1614" s="698"/>
      <c r="AA1614" s="698"/>
      <c r="AB1614" s="698"/>
    </row>
    <row r="1615" spans="1:30" ht="16.5" thickBot="1">
      <c r="A1615" s="533" t="s">
        <v>2728</v>
      </c>
      <c r="B1615" s="533">
        <v>8</v>
      </c>
      <c r="C1615" s="533" t="s">
        <v>201</v>
      </c>
      <c r="D1615" s="572" t="s">
        <v>1615</v>
      </c>
      <c r="E1615" s="571" t="str">
        <f t="shared" si="1538"/>
        <v xml:space="preserve"> HOLLOW METAL DOORS AND FRAMES</v>
      </c>
      <c r="F1615" s="533" t="str">
        <f t="shared" si="1531"/>
        <v>AR</v>
      </c>
      <c r="G1615" s="533" t="s">
        <v>2722</v>
      </c>
      <c r="H1615" s="533">
        <v>242</v>
      </c>
      <c r="I1615" s="533" t="str">
        <f t="shared" ref="I1615:J1615" si="1552">I1613</f>
        <v>Flush steel doors; 43 mm thick; leaf construction type 3.constructed from steel section frame; galvanized steel sheet both skins, factory primed for painting; including fittings and fixings; complete; as specified and as Drg. A-611</v>
      </c>
      <c r="J1615" s="533" t="str">
        <f t="shared" si="1552"/>
        <v>Flush steel doors; 43 mm thick; leaf construction type 3.constructed from steel section frame; galvanized steel sheet both skins, factory primed for painting; including fittings and fixings; complete; as specified and as Drg. A-611</v>
      </c>
      <c r="K1615" s="87" t="s">
        <v>13</v>
      </c>
      <c r="L1615" s="87" t="s">
        <v>216</v>
      </c>
      <c r="M1615" s="223">
        <v>1</v>
      </c>
      <c r="N1615" s="89" t="s">
        <v>39</v>
      </c>
      <c r="O1615" s="351">
        <v>518</v>
      </c>
      <c r="P1615" s="25">
        <f t="shared" ref="P1615:P1621" si="1553">O1615*M1615</f>
        <v>518</v>
      </c>
      <c r="X1615" s="698" t="s">
        <v>216</v>
      </c>
      <c r="Y1615" s="698">
        <v>1</v>
      </c>
      <c r="Z1615" s="698" t="s">
        <v>39</v>
      </c>
      <c r="AA1615" s="698">
        <v>518</v>
      </c>
      <c r="AB1615" s="698">
        <v>518</v>
      </c>
      <c r="AC1615" s="731">
        <f t="shared" ref="AC1615:AC1621" si="1554">AA1615*0.97</f>
        <v>502.46</v>
      </c>
      <c r="AD1615" s="533">
        <f t="shared" ref="AD1615:AD1621" si="1555">AC1615*Y1615</f>
        <v>502.46</v>
      </c>
    </row>
    <row r="1616" spans="1:30" ht="15.75">
      <c r="A1616" s="533" t="s">
        <v>2728</v>
      </c>
      <c r="B1616" s="533">
        <v>8</v>
      </c>
      <c r="C1616" s="533" t="s">
        <v>201</v>
      </c>
      <c r="D1616" s="572" t="s">
        <v>1615</v>
      </c>
      <c r="E1616" s="571" t="str">
        <f t="shared" si="1538"/>
        <v xml:space="preserve"> HOLLOW METAL DOORS AND FRAMES</v>
      </c>
      <c r="F1616" s="533" t="str">
        <f t="shared" si="1531"/>
        <v>AR</v>
      </c>
      <c r="G1616" s="533" t="s">
        <v>2722</v>
      </c>
      <c r="H1616" s="533">
        <v>243</v>
      </c>
      <c r="I1616" s="533" t="str">
        <f t="shared" ref="I1616:J1616" si="1556">I1614</f>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J1616" s="533" t="str">
        <f t="shared" si="1556"/>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K1616" s="224" t="s">
        <v>15</v>
      </c>
      <c r="L1616" s="224" t="s">
        <v>217</v>
      </c>
      <c r="M1616" s="225">
        <v>1</v>
      </c>
      <c r="N1616" s="225" t="s">
        <v>39</v>
      </c>
      <c r="O1616" s="351"/>
      <c r="P1616" s="25">
        <f t="shared" si="1553"/>
        <v>0</v>
      </c>
      <c r="X1616" s="698" t="s">
        <v>217</v>
      </c>
      <c r="Y1616" s="698">
        <v>1</v>
      </c>
      <c r="Z1616" s="698" t="s">
        <v>39</v>
      </c>
      <c r="AA1616" s="698"/>
      <c r="AB1616" s="698">
        <v>0</v>
      </c>
      <c r="AC1616" s="731">
        <f t="shared" si="1554"/>
        <v>0</v>
      </c>
      <c r="AD1616" s="533">
        <f t="shared" si="1555"/>
        <v>0</v>
      </c>
    </row>
    <row r="1617" spans="1:30" ht="15.75">
      <c r="A1617" s="533" t="s">
        <v>2728</v>
      </c>
      <c r="B1617" s="533">
        <v>8</v>
      </c>
      <c r="C1617" s="533" t="s">
        <v>201</v>
      </c>
      <c r="D1617" s="572" t="s">
        <v>1615</v>
      </c>
      <c r="E1617" s="571" t="str">
        <f t="shared" si="1538"/>
        <v xml:space="preserve"> HOLLOW METAL DOORS AND FRAMES</v>
      </c>
      <c r="F1617" s="533" t="str">
        <f t="shared" si="1531"/>
        <v>AR</v>
      </c>
      <c r="G1617" s="533" t="s">
        <v>2722</v>
      </c>
      <c r="H1617" s="533">
        <v>244</v>
      </c>
      <c r="I1617" s="533" t="str">
        <f t="shared" ref="I1617:J1617" si="1557">I1615</f>
        <v>Flush steel doors; 43 mm thick; leaf construction type 3.constructed from steel section frame; galvanized steel sheet both skins, factory primed for painting; including fittings and fixings; complete; as specified and as Drg. A-611</v>
      </c>
      <c r="J1617" s="533" t="str">
        <f t="shared" si="1557"/>
        <v>Flush steel doors; 43 mm thick; leaf construction type 3.constructed from steel section frame; galvanized steel sheet both skins, factory primed for painting; including fittings and fixings; complete; as specified and as Drg. A-611</v>
      </c>
      <c r="K1617" s="224" t="s">
        <v>17</v>
      </c>
      <c r="L1617" s="224" t="s">
        <v>218</v>
      </c>
      <c r="M1617" s="225">
        <v>2</v>
      </c>
      <c r="N1617" s="225" t="s">
        <v>39</v>
      </c>
      <c r="O1617" s="351"/>
      <c r="P1617" s="25">
        <f t="shared" si="1553"/>
        <v>0</v>
      </c>
      <c r="X1617" s="698" t="s">
        <v>218</v>
      </c>
      <c r="Y1617" s="698">
        <v>2</v>
      </c>
      <c r="Z1617" s="698" t="s">
        <v>39</v>
      </c>
      <c r="AA1617" s="698"/>
      <c r="AB1617" s="698">
        <v>0</v>
      </c>
      <c r="AC1617" s="731">
        <f t="shared" si="1554"/>
        <v>0</v>
      </c>
      <c r="AD1617" s="533">
        <f t="shared" si="1555"/>
        <v>0</v>
      </c>
    </row>
    <row r="1618" spans="1:30" ht="16.5" thickBot="1">
      <c r="A1618" s="533" t="s">
        <v>2728</v>
      </c>
      <c r="B1618" s="533">
        <v>8</v>
      </c>
      <c r="C1618" s="533" t="s">
        <v>201</v>
      </c>
      <c r="D1618" s="572" t="s">
        <v>1615</v>
      </c>
      <c r="E1618" s="571" t="str">
        <f t="shared" si="1538"/>
        <v xml:space="preserve"> HOLLOW METAL DOORS AND FRAMES</v>
      </c>
      <c r="F1618" s="533" t="str">
        <f t="shared" si="1531"/>
        <v>AR</v>
      </c>
      <c r="G1618" s="533" t="s">
        <v>2722</v>
      </c>
      <c r="H1618" s="533">
        <v>245</v>
      </c>
      <c r="I1618" s="533" t="str">
        <f t="shared" ref="I1618:J1618" si="1558">I1616</f>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J1618" s="533" t="str">
        <f t="shared" si="1558"/>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K1618" s="224" t="s">
        <v>19</v>
      </c>
      <c r="L1618" s="224" t="s">
        <v>219</v>
      </c>
      <c r="M1618" s="225">
        <v>1</v>
      </c>
      <c r="N1618" s="225" t="s">
        <v>39</v>
      </c>
      <c r="O1618" s="351"/>
      <c r="P1618" s="25">
        <f t="shared" si="1553"/>
        <v>0</v>
      </c>
      <c r="X1618" s="698" t="s">
        <v>219</v>
      </c>
      <c r="Y1618" s="698">
        <v>1</v>
      </c>
      <c r="Z1618" s="698" t="s">
        <v>39</v>
      </c>
      <c r="AA1618" s="698"/>
      <c r="AB1618" s="698">
        <v>0</v>
      </c>
      <c r="AC1618" s="731">
        <f t="shared" si="1554"/>
        <v>0</v>
      </c>
      <c r="AD1618" s="533">
        <f t="shared" si="1555"/>
        <v>0</v>
      </c>
    </row>
    <row r="1619" spans="1:30" ht="16.5" thickBot="1">
      <c r="A1619" s="533" t="s">
        <v>2728</v>
      </c>
      <c r="B1619" s="533">
        <v>8</v>
      </c>
      <c r="C1619" s="533" t="s">
        <v>201</v>
      </c>
      <c r="D1619" s="572" t="s">
        <v>1615</v>
      </c>
      <c r="E1619" s="571" t="str">
        <f t="shared" si="1538"/>
        <v xml:space="preserve"> HOLLOW METAL DOORS AND FRAMES</v>
      </c>
      <c r="F1619" s="533" t="str">
        <f t="shared" si="1531"/>
        <v>AR</v>
      </c>
      <c r="G1619" s="533" t="s">
        <v>2722</v>
      </c>
      <c r="H1619" s="533">
        <v>246</v>
      </c>
      <c r="I1619" s="533" t="str">
        <f t="shared" ref="I1619:J1619" si="1559">I1617</f>
        <v>Flush steel doors; 43 mm thick; leaf construction type 3.constructed from steel section frame; galvanized steel sheet both skins, factory primed for painting; including fittings and fixings; complete; as specified and as Drg. A-611</v>
      </c>
      <c r="J1619" s="533" t="str">
        <f t="shared" si="1559"/>
        <v>Flush steel doors; 43 mm thick; leaf construction type 3.constructed from steel section frame; galvanized steel sheet both skins, factory primed for painting; including fittings and fixings; complete; as specified and as Drg. A-611</v>
      </c>
      <c r="K1619" s="87" t="s">
        <v>15</v>
      </c>
      <c r="L1619" s="87" t="s">
        <v>220</v>
      </c>
      <c r="M1619" s="223">
        <v>3</v>
      </c>
      <c r="N1619" s="89" t="s">
        <v>39</v>
      </c>
      <c r="O1619" s="351">
        <v>398</v>
      </c>
      <c r="P1619" s="25">
        <f t="shared" si="1553"/>
        <v>1194</v>
      </c>
      <c r="X1619" s="698" t="s">
        <v>220</v>
      </c>
      <c r="Y1619" s="698">
        <v>3</v>
      </c>
      <c r="Z1619" s="698" t="s">
        <v>39</v>
      </c>
      <c r="AA1619" s="698">
        <v>398</v>
      </c>
      <c r="AB1619" s="698">
        <v>1194</v>
      </c>
      <c r="AC1619" s="731">
        <f t="shared" si="1554"/>
        <v>386.06</v>
      </c>
      <c r="AD1619" s="533">
        <f t="shared" si="1555"/>
        <v>1158.18</v>
      </c>
    </row>
    <row r="1620" spans="1:30" ht="16.5" thickBot="1">
      <c r="A1620" s="533" t="s">
        <v>2728</v>
      </c>
      <c r="B1620" s="533">
        <v>8</v>
      </c>
      <c r="C1620" s="533" t="s">
        <v>201</v>
      </c>
      <c r="D1620" s="572" t="s">
        <v>1615</v>
      </c>
      <c r="E1620" s="571" t="str">
        <f t="shared" si="1538"/>
        <v xml:space="preserve"> HOLLOW METAL DOORS AND FRAMES</v>
      </c>
      <c r="F1620" s="533" t="str">
        <f t="shared" si="1531"/>
        <v>AR</v>
      </c>
      <c r="G1620" s="533" t="s">
        <v>2722</v>
      </c>
      <c r="H1620" s="533">
        <v>247</v>
      </c>
      <c r="I1620" s="533" t="str">
        <f t="shared" ref="I1620:J1620" si="1560">I1618</f>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J1620" s="533" t="str">
        <f t="shared" si="1560"/>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K1620" s="224" t="s">
        <v>21</v>
      </c>
      <c r="L1620" s="224" t="s">
        <v>221</v>
      </c>
      <c r="M1620" s="225">
        <v>1</v>
      </c>
      <c r="N1620" s="225" t="s">
        <v>39</v>
      </c>
      <c r="O1620" s="351"/>
      <c r="P1620" s="25">
        <f t="shared" si="1553"/>
        <v>0</v>
      </c>
      <c r="X1620" s="698" t="s">
        <v>221</v>
      </c>
      <c r="Y1620" s="698">
        <v>1</v>
      </c>
      <c r="Z1620" s="698" t="s">
        <v>39</v>
      </c>
      <c r="AA1620" s="698"/>
      <c r="AB1620" s="698">
        <v>0</v>
      </c>
      <c r="AC1620" s="731">
        <f t="shared" si="1554"/>
        <v>0</v>
      </c>
      <c r="AD1620" s="533">
        <f t="shared" si="1555"/>
        <v>0</v>
      </c>
    </row>
    <row r="1621" spans="1:30" ht="16.5" thickBot="1">
      <c r="A1621" s="533" t="s">
        <v>2728</v>
      </c>
      <c r="B1621" s="533">
        <v>8</v>
      </c>
      <c r="C1621" s="533" t="s">
        <v>201</v>
      </c>
      <c r="D1621" s="572" t="s">
        <v>1615</v>
      </c>
      <c r="E1621" s="571" t="str">
        <f t="shared" si="1538"/>
        <v xml:space="preserve"> HOLLOW METAL DOORS AND FRAMES</v>
      </c>
      <c r="F1621" s="533" t="str">
        <f t="shared" si="1531"/>
        <v>AR</v>
      </c>
      <c r="G1621" s="533" t="s">
        <v>2722</v>
      </c>
      <c r="H1621" s="533">
        <v>248</v>
      </c>
      <c r="I1621" s="533" t="str">
        <f t="shared" ref="I1621:J1621" si="1561">I1619</f>
        <v>Flush steel doors; 43 mm thick; leaf construction type 3.constructed from steel section frame; galvanized steel sheet both skins, factory primed for painting; including fittings and fixings; complete; as specified and as Drg. A-611</v>
      </c>
      <c r="J1621" s="533" t="str">
        <f t="shared" si="1561"/>
        <v>Flush steel doors; 43 mm thick; leaf construction type 3.constructed from steel section frame; galvanized steel sheet both skins, factory primed for painting; including fittings and fixings; complete; as specified and as Drg. A-611</v>
      </c>
      <c r="K1621" s="87" t="s">
        <v>17</v>
      </c>
      <c r="L1621" s="87" t="s">
        <v>222</v>
      </c>
      <c r="M1621" s="223">
        <v>1</v>
      </c>
      <c r="N1621" s="89" t="s">
        <v>39</v>
      </c>
      <c r="O1621" s="351">
        <v>996</v>
      </c>
      <c r="P1621" s="25">
        <f t="shared" si="1553"/>
        <v>996</v>
      </c>
      <c r="X1621" s="698" t="s">
        <v>222</v>
      </c>
      <c r="Y1621" s="698">
        <v>1</v>
      </c>
      <c r="Z1621" s="698" t="s">
        <v>39</v>
      </c>
      <c r="AA1621" s="698">
        <v>996</v>
      </c>
      <c r="AB1621" s="698">
        <v>996</v>
      </c>
      <c r="AC1621" s="731">
        <f t="shared" si="1554"/>
        <v>966.12</v>
      </c>
      <c r="AD1621" s="533">
        <f t="shared" si="1555"/>
        <v>966.12</v>
      </c>
    </row>
    <row r="1622" spans="1:30" ht="16.5" thickBot="1">
      <c r="A1622" s="533" t="s">
        <v>2728</v>
      </c>
      <c r="B1622" s="533">
        <v>8</v>
      </c>
      <c r="C1622" s="533" t="s">
        <v>201</v>
      </c>
      <c r="D1622" s="572" t="s">
        <v>1615</v>
      </c>
      <c r="E1622" s="571" t="str">
        <f t="shared" si="1538"/>
        <v xml:space="preserve"> HOLLOW METAL DOORS AND FRAMES</v>
      </c>
      <c r="F1622" s="533" t="str">
        <f t="shared" si="1531"/>
        <v>AR</v>
      </c>
      <c r="G1622" s="533" t="s">
        <v>2725</v>
      </c>
      <c r="H1622" s="533">
        <v>249</v>
      </c>
      <c r="I1622" s="533" t="str">
        <f>L1622</f>
        <v>Louvered steel doors; 43 mm thick; leaf construction type 5; galvanized; zinc coated and factory primed for painting; including fittings and fixings; complete; as specified and as Drg. A-611</v>
      </c>
      <c r="J1622" s="533" t="str">
        <f>L1622</f>
        <v>Louvered steel doors; 43 mm thick; leaf construction type 5; galvanized; zinc coated and factory primed for painting; including fittings and fixings; complete; as specified and as Drg. A-611</v>
      </c>
      <c r="K1622" s="87"/>
      <c r="L1622" s="96" t="s">
        <v>223</v>
      </c>
      <c r="M1622" s="89"/>
      <c r="N1622" s="89"/>
      <c r="O1622" s="351"/>
      <c r="P1622" s="94"/>
      <c r="X1622" s="698" t="s">
        <v>223</v>
      </c>
      <c r="Y1622" s="698"/>
      <c r="Z1622" s="698"/>
      <c r="AA1622" s="698"/>
      <c r="AB1622" s="698"/>
    </row>
    <row r="1623" spans="1:30" ht="16.5" thickBot="1">
      <c r="A1623" s="533" t="s">
        <v>2728</v>
      </c>
      <c r="B1623" s="533">
        <v>8</v>
      </c>
      <c r="C1623" s="533" t="s">
        <v>201</v>
      </c>
      <c r="D1623" s="572" t="s">
        <v>1615</v>
      </c>
      <c r="E1623" s="571" t="str">
        <f t="shared" si="1538"/>
        <v xml:space="preserve"> HOLLOW METAL DOORS AND FRAMES</v>
      </c>
      <c r="F1623" s="533" t="str">
        <f t="shared" si="1531"/>
        <v>AR</v>
      </c>
      <c r="G1623" s="533" t="s">
        <v>2722</v>
      </c>
      <c r="H1623" s="533">
        <v>250</v>
      </c>
      <c r="I1623" s="533" t="str">
        <f t="shared" ref="I1623:J1623" si="1562">I1621</f>
        <v>Flush steel doors; 43 mm thick; leaf construction type 3.constructed from steel section frame; galvanized steel sheet both skins, factory primed for painting; including fittings and fixings; complete; as specified and as Drg. A-611</v>
      </c>
      <c r="J1623" s="533" t="str">
        <f t="shared" si="1562"/>
        <v>Flush steel doors; 43 mm thick; leaf construction type 3.constructed from steel section frame; galvanized steel sheet both skins, factory primed for painting; including fittings and fixings; complete; as specified and as Drg. A-611</v>
      </c>
      <c r="K1623" s="87" t="s">
        <v>13</v>
      </c>
      <c r="L1623" s="87" t="s">
        <v>224</v>
      </c>
      <c r="M1623" s="223">
        <v>2</v>
      </c>
      <c r="N1623" s="89" t="s">
        <v>39</v>
      </c>
      <c r="O1623" s="351">
        <v>850</v>
      </c>
      <c r="P1623" s="25">
        <f t="shared" ref="P1623:P1625" si="1563">O1623*M1623</f>
        <v>1700</v>
      </c>
      <c r="X1623" s="698" t="s">
        <v>224</v>
      </c>
      <c r="Y1623" s="698">
        <v>2</v>
      </c>
      <c r="Z1623" s="698" t="s">
        <v>39</v>
      </c>
      <c r="AA1623" s="698">
        <v>850</v>
      </c>
      <c r="AB1623" s="698">
        <v>1700</v>
      </c>
      <c r="AC1623" s="731">
        <f t="shared" ref="AC1623:AC1625" si="1564">AA1623*0.97</f>
        <v>824.5</v>
      </c>
      <c r="AD1623" s="533">
        <f t="shared" ref="AD1623:AD1625" si="1565">AC1623*Y1623</f>
        <v>1649</v>
      </c>
    </row>
    <row r="1624" spans="1:30" ht="15.75">
      <c r="A1624" s="533" t="s">
        <v>2728</v>
      </c>
      <c r="B1624" s="533">
        <v>8</v>
      </c>
      <c r="C1624" s="533" t="s">
        <v>201</v>
      </c>
      <c r="D1624" s="572" t="s">
        <v>1615</v>
      </c>
      <c r="E1624" s="571" t="str">
        <f t="shared" si="1538"/>
        <v xml:space="preserve"> HOLLOW METAL DOORS AND FRAMES</v>
      </c>
      <c r="F1624" s="533" t="str">
        <f t="shared" si="1531"/>
        <v>AR</v>
      </c>
      <c r="G1624" s="533" t="s">
        <v>2722</v>
      </c>
      <c r="H1624" s="533">
        <v>251</v>
      </c>
      <c r="I1624" s="533" t="str">
        <f t="shared" ref="I1624:J1624" si="1566">I1622</f>
        <v>Louvered steel doors; 43 mm thick; leaf construction type 5; galvanized; zinc coated and factory primed for painting; including fittings and fixings; complete; as specified and as Drg. A-611</v>
      </c>
      <c r="J1624" s="533" t="str">
        <f t="shared" si="1566"/>
        <v>Louvered steel doors; 43 mm thick; leaf construction type 5; galvanized; zinc coated and factory primed for painting; including fittings and fixings; complete; as specified and as Drg. A-611</v>
      </c>
      <c r="K1624" s="224" t="s">
        <v>15</v>
      </c>
      <c r="L1624" s="224" t="s">
        <v>225</v>
      </c>
      <c r="M1624" s="225">
        <v>1</v>
      </c>
      <c r="N1624" s="225" t="s">
        <v>39</v>
      </c>
      <c r="O1624" s="351"/>
      <c r="P1624" s="25">
        <f t="shared" si="1563"/>
        <v>0</v>
      </c>
      <c r="X1624" s="698" t="s">
        <v>225</v>
      </c>
      <c r="Y1624" s="698">
        <v>1</v>
      </c>
      <c r="Z1624" s="698" t="s">
        <v>39</v>
      </c>
      <c r="AA1624" s="698"/>
      <c r="AB1624" s="698">
        <v>0</v>
      </c>
      <c r="AC1624" s="731">
        <f t="shared" si="1564"/>
        <v>0</v>
      </c>
      <c r="AD1624" s="533">
        <f t="shared" si="1565"/>
        <v>0</v>
      </c>
    </row>
    <row r="1625" spans="1:30" ht="15.75">
      <c r="A1625" s="533" t="s">
        <v>2728</v>
      </c>
      <c r="B1625" s="533">
        <v>8</v>
      </c>
      <c r="C1625" s="533" t="s">
        <v>201</v>
      </c>
      <c r="D1625" s="572" t="s">
        <v>1615</v>
      </c>
      <c r="E1625" s="571" t="str">
        <f t="shared" si="1538"/>
        <v xml:space="preserve"> HOLLOW METAL DOORS AND FRAMES</v>
      </c>
      <c r="F1625" s="533" t="str">
        <f t="shared" si="1531"/>
        <v>AR</v>
      </c>
      <c r="G1625" s="533" t="s">
        <v>2722</v>
      </c>
      <c r="H1625" s="533">
        <v>252</v>
      </c>
      <c r="I1625" s="533" t="str">
        <f t="shared" ref="I1625:J1625" si="1567">I1623</f>
        <v>Flush steel doors; 43 mm thick; leaf construction type 3.constructed from steel section frame; galvanized steel sheet both skins, factory primed for painting; including fittings and fixings; complete; as specified and as Drg. A-611</v>
      </c>
      <c r="J1625" s="533" t="str">
        <f t="shared" si="1567"/>
        <v>Flush steel doors; 43 mm thick; leaf construction type 3.constructed from steel section frame; galvanized steel sheet both skins, factory primed for painting; including fittings and fixings; complete; as specified and as Drg. A-611</v>
      </c>
      <c r="K1625" s="224" t="s">
        <v>17</v>
      </c>
      <c r="L1625" s="224" t="s">
        <v>226</v>
      </c>
      <c r="M1625" s="225">
        <v>1</v>
      </c>
      <c r="N1625" s="225" t="s">
        <v>39</v>
      </c>
      <c r="O1625" s="351"/>
      <c r="P1625" s="25">
        <f t="shared" si="1563"/>
        <v>0</v>
      </c>
      <c r="X1625" s="698" t="s">
        <v>226</v>
      </c>
      <c r="Y1625" s="698">
        <v>1</v>
      </c>
      <c r="Z1625" s="698" t="s">
        <v>39</v>
      </c>
      <c r="AA1625" s="698"/>
      <c r="AB1625" s="698">
        <v>0</v>
      </c>
      <c r="AC1625" s="731">
        <f t="shared" si="1564"/>
        <v>0</v>
      </c>
      <c r="AD1625" s="533">
        <f t="shared" si="1565"/>
        <v>0</v>
      </c>
    </row>
    <row r="1626" spans="1:30" ht="15.75">
      <c r="A1626" s="533" t="s">
        <v>2728</v>
      </c>
      <c r="B1626" s="533">
        <v>8</v>
      </c>
      <c r="C1626" s="533" t="s">
        <v>201</v>
      </c>
      <c r="D1626" s="572" t="s">
        <v>1615</v>
      </c>
      <c r="E1626" s="571" t="str">
        <f t="shared" si="1538"/>
        <v xml:space="preserve"> HOLLOW METAL DOORS AND FRAMES</v>
      </c>
      <c r="F1626" s="533" t="str">
        <f t="shared" si="1531"/>
        <v>AR</v>
      </c>
      <c r="G1626" s="533" t="s">
        <v>2725</v>
      </c>
      <c r="H1626" s="533">
        <v>253</v>
      </c>
      <c r="I1626" s="533" t="str">
        <f>L1626</f>
        <v>Special doors; including ironmongery, accessories, painting, fittings and fixings; complete; as specified and as Drg. A-611</v>
      </c>
      <c r="J1626" s="533" t="str">
        <f>L1626</f>
        <v>Special doors; including ironmongery, accessories, painting, fittings and fixings; complete; as specified and as Drg. A-611</v>
      </c>
      <c r="K1626" s="224"/>
      <c r="L1626" s="621" t="s">
        <v>1075</v>
      </c>
      <c r="M1626" s="225"/>
      <c r="N1626" s="225"/>
      <c r="O1626" s="351"/>
      <c r="P1626" s="94"/>
      <c r="X1626" s="698" t="s">
        <v>1075</v>
      </c>
      <c r="Y1626" s="698"/>
      <c r="Z1626" s="698"/>
      <c r="AA1626" s="698"/>
      <c r="AB1626" s="698"/>
    </row>
    <row r="1627" spans="1:30" ht="15.75">
      <c r="A1627" s="533" t="s">
        <v>2728</v>
      </c>
      <c r="B1627" s="533">
        <v>8</v>
      </c>
      <c r="C1627" s="533" t="s">
        <v>201</v>
      </c>
      <c r="D1627" s="572" t="s">
        <v>1615</v>
      </c>
      <c r="E1627" s="571" t="str">
        <f t="shared" si="1538"/>
        <v xml:space="preserve"> HOLLOW METAL DOORS AND FRAMES</v>
      </c>
      <c r="F1627" s="533" t="str">
        <f t="shared" si="1531"/>
        <v>AR</v>
      </c>
      <c r="G1627" s="533" t="s">
        <v>2722</v>
      </c>
      <c r="H1627" s="533">
        <v>254</v>
      </c>
      <c r="I1627" s="533" t="str">
        <f t="shared" ref="I1627:J1627" si="1568">I1625</f>
        <v>Flush steel doors; 43 mm thick; leaf construction type 3.constructed from steel section frame; galvanized steel sheet both skins, factory primed for painting; including fittings and fixings; complete; as specified and as Drg. A-611</v>
      </c>
      <c r="J1627" s="533" t="str">
        <f t="shared" si="1568"/>
        <v>Flush steel doors; 43 mm thick; leaf construction type 3.constructed from steel section frame; galvanized steel sheet both skins, factory primed for painting; including fittings and fixings; complete; as specified and as Drg. A-611</v>
      </c>
      <c r="K1627" s="224" t="s">
        <v>19</v>
      </c>
      <c r="L1627" s="224" t="s">
        <v>227</v>
      </c>
      <c r="M1627" s="225">
        <v>1</v>
      </c>
      <c r="N1627" s="225" t="s">
        <v>39</v>
      </c>
      <c r="O1627" s="351"/>
      <c r="P1627" s="25">
        <f t="shared" ref="P1627:P1630" si="1569">O1627*M1627</f>
        <v>0</v>
      </c>
      <c r="X1627" s="698" t="s">
        <v>227</v>
      </c>
      <c r="Y1627" s="698">
        <v>1</v>
      </c>
      <c r="Z1627" s="698" t="s">
        <v>39</v>
      </c>
      <c r="AA1627" s="698"/>
      <c r="AB1627" s="698">
        <v>0</v>
      </c>
      <c r="AC1627" s="731">
        <f t="shared" ref="AC1627:AC1630" si="1570">AA1627*0.97</f>
        <v>0</v>
      </c>
      <c r="AD1627" s="533">
        <f t="shared" ref="AD1627:AD1630" si="1571">AC1627*Y1627</f>
        <v>0</v>
      </c>
    </row>
    <row r="1628" spans="1:30" ht="15.75">
      <c r="A1628" s="533" t="s">
        <v>2728</v>
      </c>
      <c r="B1628" s="533">
        <v>8</v>
      </c>
      <c r="C1628" s="533" t="s">
        <v>201</v>
      </c>
      <c r="D1628" s="572" t="s">
        <v>1615</v>
      </c>
      <c r="E1628" s="571" t="str">
        <f t="shared" si="1538"/>
        <v xml:space="preserve"> HOLLOW METAL DOORS AND FRAMES</v>
      </c>
      <c r="F1628" s="533" t="str">
        <f t="shared" si="1531"/>
        <v>AR</v>
      </c>
      <c r="G1628" s="533" t="s">
        <v>2722</v>
      </c>
      <c r="H1628" s="533">
        <v>255</v>
      </c>
      <c r="I1628" s="533" t="str">
        <f t="shared" ref="I1628:J1628" si="1572">I1626</f>
        <v>Special doors; including ironmongery, accessories, painting, fittings and fixings; complete; as specified and as Drg. A-611</v>
      </c>
      <c r="J1628" s="533" t="str">
        <f t="shared" si="1572"/>
        <v>Special doors; including ironmongery, accessories, painting, fittings and fixings; complete; as specified and as Drg. A-611</v>
      </c>
      <c r="K1628" s="224" t="s">
        <v>20</v>
      </c>
      <c r="L1628" s="224" t="s">
        <v>228</v>
      </c>
      <c r="M1628" s="225">
        <v>2</v>
      </c>
      <c r="N1628" s="225" t="s">
        <v>39</v>
      </c>
      <c r="O1628" s="351"/>
      <c r="P1628" s="25">
        <f t="shared" si="1569"/>
        <v>0</v>
      </c>
      <c r="X1628" s="698" t="s">
        <v>228</v>
      </c>
      <c r="Y1628" s="698">
        <v>2</v>
      </c>
      <c r="Z1628" s="698" t="s">
        <v>39</v>
      </c>
      <c r="AA1628" s="698"/>
      <c r="AB1628" s="698">
        <v>0</v>
      </c>
      <c r="AC1628" s="731">
        <f t="shared" si="1570"/>
        <v>0</v>
      </c>
      <c r="AD1628" s="533">
        <f t="shared" si="1571"/>
        <v>0</v>
      </c>
    </row>
    <row r="1629" spans="1:30" ht="15.75">
      <c r="A1629" s="533" t="s">
        <v>2728</v>
      </c>
      <c r="B1629" s="533">
        <v>8</v>
      </c>
      <c r="C1629" s="533" t="s">
        <v>201</v>
      </c>
      <c r="D1629" s="572" t="s">
        <v>1615</v>
      </c>
      <c r="E1629" s="571" t="str">
        <f t="shared" si="1538"/>
        <v xml:space="preserve"> HOLLOW METAL DOORS AND FRAMES</v>
      </c>
      <c r="F1629" s="533" t="str">
        <f t="shared" si="1531"/>
        <v>AR</v>
      </c>
      <c r="G1629" s="533" t="s">
        <v>2722</v>
      </c>
      <c r="H1629" s="533">
        <v>256</v>
      </c>
      <c r="I1629" s="533" t="str">
        <f t="shared" ref="I1629:J1629" si="1573">I1627</f>
        <v>Flush steel doors; 43 mm thick; leaf construction type 3.constructed from steel section frame; galvanized steel sheet both skins, factory primed for painting; including fittings and fixings; complete; as specified and as Drg. A-611</v>
      </c>
      <c r="J1629" s="533" t="str">
        <f t="shared" si="1573"/>
        <v>Flush steel doors; 43 mm thick; leaf construction type 3.constructed from steel section frame; galvanized steel sheet both skins, factory primed for painting; including fittings and fixings; complete; as specified and as Drg. A-611</v>
      </c>
      <c r="K1629" s="224" t="s">
        <v>21</v>
      </c>
      <c r="L1629" s="224" t="s">
        <v>229</v>
      </c>
      <c r="M1629" s="225">
        <v>2</v>
      </c>
      <c r="N1629" s="225" t="s">
        <v>39</v>
      </c>
      <c r="O1629" s="351"/>
      <c r="P1629" s="25">
        <f t="shared" si="1569"/>
        <v>0</v>
      </c>
      <c r="X1629" s="698" t="s">
        <v>229</v>
      </c>
      <c r="Y1629" s="698">
        <v>2</v>
      </c>
      <c r="Z1629" s="698" t="s">
        <v>39</v>
      </c>
      <c r="AA1629" s="698"/>
      <c r="AB1629" s="698">
        <v>0</v>
      </c>
      <c r="AC1629" s="731">
        <f t="shared" si="1570"/>
        <v>0</v>
      </c>
      <c r="AD1629" s="533">
        <f t="shared" si="1571"/>
        <v>0</v>
      </c>
    </row>
    <row r="1630" spans="1:30" ht="15.75">
      <c r="A1630" s="533" t="s">
        <v>2728</v>
      </c>
      <c r="B1630" s="533">
        <v>8</v>
      </c>
      <c r="C1630" s="533" t="s">
        <v>201</v>
      </c>
      <c r="D1630" s="572" t="s">
        <v>1615</v>
      </c>
      <c r="E1630" s="571" t="str">
        <f t="shared" si="1538"/>
        <v xml:space="preserve"> HOLLOW METAL DOORS AND FRAMES</v>
      </c>
      <c r="F1630" s="533" t="str">
        <f t="shared" si="1531"/>
        <v>AR</v>
      </c>
      <c r="G1630" s="533" t="s">
        <v>2722</v>
      </c>
      <c r="H1630" s="533">
        <v>257</v>
      </c>
      <c r="I1630" s="533" t="str">
        <f t="shared" ref="I1630:J1630" si="1574">I1628</f>
        <v>Special doors; including ironmongery, accessories, painting, fittings and fixings; complete; as specified and as Drg. A-611</v>
      </c>
      <c r="J1630" s="533" t="str">
        <f t="shared" si="1574"/>
        <v>Special doors; including ironmongery, accessories, painting, fittings and fixings; complete; as specified and as Drg. A-611</v>
      </c>
      <c r="K1630" s="224" t="s">
        <v>45</v>
      </c>
      <c r="L1630" s="224" t="s">
        <v>230</v>
      </c>
      <c r="M1630" s="225">
        <v>1</v>
      </c>
      <c r="N1630" s="225" t="s">
        <v>39</v>
      </c>
      <c r="O1630" s="351"/>
      <c r="P1630" s="25">
        <f t="shared" si="1569"/>
        <v>0</v>
      </c>
      <c r="X1630" s="698" t="s">
        <v>230</v>
      </c>
      <c r="Y1630" s="698">
        <v>1</v>
      </c>
      <c r="Z1630" s="698" t="s">
        <v>39</v>
      </c>
      <c r="AA1630" s="698"/>
      <c r="AB1630" s="698">
        <v>0</v>
      </c>
      <c r="AC1630" s="731">
        <f t="shared" si="1570"/>
        <v>0</v>
      </c>
      <c r="AD1630" s="533">
        <f t="shared" si="1571"/>
        <v>0</v>
      </c>
    </row>
    <row r="1631" spans="1:30" ht="16.5" thickBot="1">
      <c r="A1631" s="533" t="s">
        <v>2728</v>
      </c>
      <c r="B1631" s="533">
        <v>8</v>
      </c>
      <c r="C1631" s="533" t="s">
        <v>201</v>
      </c>
      <c r="D1631" s="572" t="s">
        <v>1615</v>
      </c>
      <c r="E1631" s="571" t="str">
        <f t="shared" si="1538"/>
        <v xml:space="preserve"> HOLLOW METAL DOORS AND FRAMES</v>
      </c>
      <c r="F1631" s="533" t="str">
        <f t="shared" si="1531"/>
        <v>AR</v>
      </c>
      <c r="G1631" s="533" t="s">
        <v>2725</v>
      </c>
      <c r="H1631" s="533">
        <v>258</v>
      </c>
      <c r="I1631" s="533" t="str">
        <f>L1631</f>
        <v>Steel hollow door frames; zinc coated and factory primed for painting; including fixings and fillings solid with mortar; as specified and as Drg. A-611</v>
      </c>
      <c r="J1631" s="533" t="str">
        <f>L1631</f>
        <v>Steel hollow door frames; zinc coated and factory primed for painting; including fixings and fillings solid with mortar; as specified and as Drg. A-611</v>
      </c>
      <c r="K1631" s="87"/>
      <c r="L1631" s="96" t="s">
        <v>231</v>
      </c>
      <c r="M1631" s="89"/>
      <c r="N1631" s="89"/>
      <c r="O1631" s="351"/>
      <c r="P1631" s="94"/>
      <c r="X1631" s="698" t="s">
        <v>231</v>
      </c>
      <c r="Y1631" s="698"/>
      <c r="Z1631" s="698"/>
      <c r="AA1631" s="698"/>
      <c r="AB1631" s="698"/>
    </row>
    <row r="1632" spans="1:30" ht="16.5" thickBot="1">
      <c r="A1632" s="533" t="s">
        <v>2728</v>
      </c>
      <c r="B1632" s="533">
        <v>8</v>
      </c>
      <c r="C1632" s="533" t="s">
        <v>201</v>
      </c>
      <c r="D1632" s="572" t="s">
        <v>1615</v>
      </c>
      <c r="E1632" s="571" t="str">
        <f t="shared" si="1538"/>
        <v xml:space="preserve"> HOLLOW METAL DOORS AND FRAMES</v>
      </c>
      <c r="F1632" s="533" t="str">
        <f t="shared" si="1531"/>
        <v>AR</v>
      </c>
      <c r="G1632" s="533" t="s">
        <v>2722</v>
      </c>
      <c r="H1632" s="533">
        <v>259</v>
      </c>
      <c r="I1632" s="533" t="str">
        <f t="shared" ref="I1632:J1632" si="1575">I1630</f>
        <v>Special doors; including ironmongery, accessories, painting, fittings and fixings; complete; as specified and as Drg. A-611</v>
      </c>
      <c r="J1632" s="533" t="str">
        <f t="shared" si="1575"/>
        <v>Special doors; including ironmongery, accessories, painting, fittings and fixings; complete; as specified and as Drg. A-611</v>
      </c>
      <c r="K1632" s="87" t="s">
        <v>15</v>
      </c>
      <c r="L1632" s="87" t="s">
        <v>232</v>
      </c>
      <c r="M1632" s="223">
        <v>300</v>
      </c>
      <c r="N1632" s="89" t="s">
        <v>95</v>
      </c>
      <c r="O1632" s="351">
        <v>23</v>
      </c>
      <c r="P1632" s="25">
        <f t="shared" ref="P1632:P1633" si="1576">O1632*M1632</f>
        <v>6900</v>
      </c>
      <c r="X1632" s="698" t="s">
        <v>232</v>
      </c>
      <c r="Y1632" s="698">
        <v>300</v>
      </c>
      <c r="Z1632" s="698" t="s">
        <v>95</v>
      </c>
      <c r="AA1632" s="698">
        <v>23</v>
      </c>
      <c r="AB1632" s="698">
        <v>6900</v>
      </c>
      <c r="AC1632" s="731">
        <f t="shared" ref="AC1632:AC1633" si="1577">AA1632*0.97</f>
        <v>22.31</v>
      </c>
      <c r="AD1632" s="533">
        <f t="shared" ref="AD1632:AD1633" si="1578">AC1632*Y1632</f>
        <v>6693</v>
      </c>
    </row>
    <row r="1633" spans="1:30" ht="15.75">
      <c r="A1633" s="533" t="s">
        <v>2728</v>
      </c>
      <c r="B1633" s="533">
        <v>8</v>
      </c>
      <c r="C1633" s="533" t="s">
        <v>201</v>
      </c>
      <c r="D1633" s="572" t="s">
        <v>1615</v>
      </c>
      <c r="E1633" s="571" t="str">
        <f t="shared" si="1538"/>
        <v xml:space="preserve"> HOLLOW METAL DOORS AND FRAMES</v>
      </c>
      <c r="F1633" s="533" t="str">
        <f t="shared" si="1531"/>
        <v>AR</v>
      </c>
      <c r="G1633" s="533" t="s">
        <v>2722</v>
      </c>
      <c r="H1633" s="533">
        <v>260</v>
      </c>
      <c r="I1633" s="533" t="str">
        <f t="shared" ref="I1633:J1633" si="1579">I1631</f>
        <v>Steel hollow door frames; zinc coated and factory primed for painting; including fixings and fillings solid with mortar; as specified and as Drg. A-611</v>
      </c>
      <c r="J1633" s="533" t="str">
        <f t="shared" si="1579"/>
        <v>Steel hollow door frames; zinc coated and factory primed for painting; including fixings and fillings solid with mortar; as specified and as Drg. A-611</v>
      </c>
      <c r="K1633" s="224" t="s">
        <v>50</v>
      </c>
      <c r="L1633" s="224" t="s">
        <v>233</v>
      </c>
      <c r="M1633" s="225">
        <v>7</v>
      </c>
      <c r="N1633" s="225" t="s">
        <v>95</v>
      </c>
      <c r="O1633" s="351"/>
      <c r="P1633" s="25">
        <f t="shared" si="1576"/>
        <v>0</v>
      </c>
      <c r="X1633" s="698" t="s">
        <v>233</v>
      </c>
      <c r="Y1633" s="698">
        <v>7</v>
      </c>
      <c r="Z1633" s="698" t="s">
        <v>95</v>
      </c>
      <c r="AA1633" s="698"/>
      <c r="AB1633" s="698"/>
      <c r="AC1633" s="731">
        <f t="shared" si="1577"/>
        <v>0</v>
      </c>
      <c r="AD1633" s="533">
        <f t="shared" si="1578"/>
        <v>0</v>
      </c>
    </row>
    <row r="1634" spans="1:30" ht="15.75">
      <c r="A1634" s="533" t="s">
        <v>2728</v>
      </c>
      <c r="B1634" s="533">
        <v>8</v>
      </c>
      <c r="C1634" s="533" t="s">
        <v>201</v>
      </c>
      <c r="D1634" s="572" t="s">
        <v>1615</v>
      </c>
      <c r="E1634" s="571" t="str">
        <f t="shared" si="1538"/>
        <v xml:space="preserve"> HOLLOW METAL DOORS AND FRAMES</v>
      </c>
      <c r="F1634" s="533" t="str">
        <f t="shared" si="1531"/>
        <v>AR</v>
      </c>
      <c r="G1634" s="533" t="s">
        <v>2725</v>
      </c>
      <c r="H1634" s="533">
        <v>261</v>
      </c>
      <c r="I1634" s="533" t="str">
        <f>L1634</f>
        <v>Steel hollow door frames; fire rated, zinc coated and factory primed for painting; including fixings and filling solid with mortar; as specified and as Drg. A-611</v>
      </c>
      <c r="J1634" s="533" t="str">
        <f>L1634</f>
        <v>Steel hollow door frames; fire rated, zinc coated and factory primed for painting; including fixings and filling solid with mortar; as specified and as Drg. A-611</v>
      </c>
      <c r="K1634" s="87"/>
      <c r="L1634" s="96" t="s">
        <v>234</v>
      </c>
      <c r="M1634" s="89"/>
      <c r="N1634" s="89"/>
      <c r="O1634" s="351"/>
      <c r="P1634" s="94"/>
      <c r="X1634" s="698" t="s">
        <v>234</v>
      </c>
      <c r="Y1634" s="698"/>
      <c r="Z1634" s="698"/>
      <c r="AA1634" s="698"/>
      <c r="AB1634" s="698"/>
    </row>
    <row r="1635" spans="1:30" ht="15.75">
      <c r="A1635" s="533" t="s">
        <v>2728</v>
      </c>
      <c r="B1635" s="533">
        <v>8</v>
      </c>
      <c r="C1635" s="533" t="s">
        <v>201</v>
      </c>
      <c r="D1635" s="572" t="s">
        <v>1615</v>
      </c>
      <c r="E1635" s="571" t="str">
        <f t="shared" si="1538"/>
        <v xml:space="preserve"> HOLLOW METAL DOORS AND FRAMES</v>
      </c>
      <c r="F1635" s="533" t="str">
        <f t="shared" si="1531"/>
        <v>AR</v>
      </c>
      <c r="G1635" s="533" t="s">
        <v>2722</v>
      </c>
      <c r="H1635" s="533">
        <v>262</v>
      </c>
      <c r="I1635" s="533" t="str">
        <f t="shared" ref="I1635:J1635" si="1580">I1633</f>
        <v>Steel hollow door frames; zinc coated and factory primed for painting; including fixings and fillings solid with mortar; as specified and as Drg. A-611</v>
      </c>
      <c r="J1635" s="533" t="str">
        <f t="shared" si="1580"/>
        <v>Steel hollow door frames; zinc coated and factory primed for painting; including fixings and fillings solid with mortar; as specified and as Drg. A-611</v>
      </c>
      <c r="K1635" s="224" t="s">
        <v>13</v>
      </c>
      <c r="L1635" s="224" t="s">
        <v>235</v>
      </c>
      <c r="M1635" s="225">
        <v>65</v>
      </c>
      <c r="N1635" s="225" t="s">
        <v>95</v>
      </c>
      <c r="O1635" s="351"/>
      <c r="P1635" s="25">
        <f t="shared" ref="P1635:P1638" si="1581">O1635*M1635</f>
        <v>0</v>
      </c>
      <c r="X1635" s="698" t="s">
        <v>235</v>
      </c>
      <c r="Y1635" s="698">
        <v>65</v>
      </c>
      <c r="Z1635" s="698" t="s">
        <v>95</v>
      </c>
      <c r="AA1635" s="698"/>
      <c r="AB1635" s="698"/>
      <c r="AC1635" s="731">
        <f t="shared" ref="AC1635:AC1638" si="1582">AA1635*0.97</f>
        <v>0</v>
      </c>
      <c r="AD1635" s="533">
        <f t="shared" ref="AD1635:AD1638" si="1583">AC1635*Y1635</f>
        <v>0</v>
      </c>
    </row>
    <row r="1636" spans="1:30" ht="15.75">
      <c r="A1636" s="533" t="s">
        <v>2728</v>
      </c>
      <c r="B1636" s="533">
        <v>8</v>
      </c>
      <c r="C1636" s="533" t="s">
        <v>201</v>
      </c>
      <c r="D1636" s="572" t="s">
        <v>1615</v>
      </c>
      <c r="E1636" s="571" t="str">
        <f t="shared" si="1538"/>
        <v xml:space="preserve"> HOLLOW METAL DOORS AND FRAMES</v>
      </c>
      <c r="F1636" s="533" t="str">
        <f t="shared" si="1531"/>
        <v>AR</v>
      </c>
      <c r="G1636" s="533" t="s">
        <v>2722</v>
      </c>
      <c r="H1636" s="533">
        <v>263</v>
      </c>
      <c r="I1636" s="533" t="str">
        <f t="shared" ref="I1636:J1636" si="1584">I1634</f>
        <v>Steel hollow door frames; fire rated, zinc coated and factory primed for painting; including fixings and filling solid with mortar; as specified and as Drg. A-611</v>
      </c>
      <c r="J1636" s="533" t="str">
        <f t="shared" si="1584"/>
        <v>Steel hollow door frames; fire rated, zinc coated and factory primed for painting; including fixings and filling solid with mortar; as specified and as Drg. A-611</v>
      </c>
      <c r="K1636" s="224" t="s">
        <v>15</v>
      </c>
      <c r="L1636" s="224" t="s">
        <v>236</v>
      </c>
      <c r="M1636" s="225">
        <v>44</v>
      </c>
      <c r="N1636" s="225" t="s">
        <v>95</v>
      </c>
      <c r="O1636" s="351"/>
      <c r="P1636" s="25">
        <f t="shared" si="1581"/>
        <v>0</v>
      </c>
      <c r="X1636" s="698" t="s">
        <v>236</v>
      </c>
      <c r="Y1636" s="698">
        <v>44</v>
      </c>
      <c r="Z1636" s="698" t="s">
        <v>95</v>
      </c>
      <c r="AA1636" s="698"/>
      <c r="AB1636" s="698"/>
      <c r="AC1636" s="731">
        <f t="shared" si="1582"/>
        <v>0</v>
      </c>
      <c r="AD1636" s="533">
        <f t="shared" si="1583"/>
        <v>0</v>
      </c>
    </row>
    <row r="1637" spans="1:30" ht="16.5" thickBot="1">
      <c r="A1637" s="533" t="s">
        <v>2728</v>
      </c>
      <c r="B1637" s="533">
        <v>8</v>
      </c>
      <c r="C1637" s="533" t="s">
        <v>201</v>
      </c>
      <c r="D1637" s="572" t="s">
        <v>1615</v>
      </c>
      <c r="E1637" s="571" t="str">
        <f t="shared" si="1538"/>
        <v xml:space="preserve"> HOLLOW METAL DOORS AND FRAMES</v>
      </c>
      <c r="F1637" s="533" t="str">
        <f t="shared" si="1531"/>
        <v>AR</v>
      </c>
      <c r="G1637" s="533" t="s">
        <v>2722</v>
      </c>
      <c r="H1637" s="533">
        <v>264</v>
      </c>
      <c r="I1637" s="533" t="str">
        <f t="shared" ref="I1637:J1637" si="1585">I1635</f>
        <v>Steel hollow door frames; zinc coated and factory primed for painting; including fixings and fillings solid with mortar; as specified and as Drg. A-611</v>
      </c>
      <c r="J1637" s="533" t="str">
        <f t="shared" si="1585"/>
        <v>Steel hollow door frames; zinc coated and factory primed for painting; including fixings and fillings solid with mortar; as specified and as Drg. A-611</v>
      </c>
      <c r="K1637" s="224" t="s">
        <v>17</v>
      </c>
      <c r="L1637" s="224" t="s">
        <v>237</v>
      </c>
      <c r="M1637" s="225">
        <v>109</v>
      </c>
      <c r="N1637" s="225" t="s">
        <v>95</v>
      </c>
      <c r="O1637" s="351"/>
      <c r="P1637" s="25">
        <f t="shared" si="1581"/>
        <v>0</v>
      </c>
      <c r="X1637" s="698" t="s">
        <v>237</v>
      </c>
      <c r="Y1637" s="698">
        <v>109</v>
      </c>
      <c r="Z1637" s="698" t="s">
        <v>95</v>
      </c>
      <c r="AA1637" s="698"/>
      <c r="AB1637" s="698"/>
      <c r="AC1637" s="731">
        <f t="shared" si="1582"/>
        <v>0</v>
      </c>
      <c r="AD1637" s="533">
        <f t="shared" si="1583"/>
        <v>0</v>
      </c>
    </row>
    <row r="1638" spans="1:30" ht="16.5" thickBot="1">
      <c r="A1638" s="533" t="s">
        <v>2728</v>
      </c>
      <c r="B1638" s="533">
        <v>8</v>
      </c>
      <c r="C1638" s="533" t="s">
        <v>201</v>
      </c>
      <c r="D1638" s="572" t="s">
        <v>1615</v>
      </c>
      <c r="E1638" s="571" t="str">
        <f t="shared" si="1538"/>
        <v xml:space="preserve"> HOLLOW METAL DOORS AND FRAMES</v>
      </c>
      <c r="F1638" s="533" t="str">
        <f t="shared" si="1531"/>
        <v>AR</v>
      </c>
      <c r="G1638" s="533" t="s">
        <v>2722</v>
      </c>
      <c r="H1638" s="533">
        <v>265</v>
      </c>
      <c r="I1638" s="533" t="str">
        <f t="shared" ref="I1638:J1638" si="1586">I1636</f>
        <v>Steel hollow door frames; fire rated, zinc coated and factory primed for painting; including fixings and filling solid with mortar; as specified and as Drg. A-611</v>
      </c>
      <c r="J1638" s="533" t="str">
        <f t="shared" si="1586"/>
        <v>Steel hollow door frames; fire rated, zinc coated and factory primed for painting; including fixings and filling solid with mortar; as specified and as Drg. A-611</v>
      </c>
      <c r="K1638" s="87" t="s">
        <v>13</v>
      </c>
      <c r="L1638" s="87" t="s">
        <v>238</v>
      </c>
      <c r="M1638" s="223">
        <v>5</v>
      </c>
      <c r="N1638" s="89" t="s">
        <v>95</v>
      </c>
      <c r="O1638" s="351">
        <v>40</v>
      </c>
      <c r="P1638" s="25">
        <f t="shared" si="1581"/>
        <v>200</v>
      </c>
      <c r="X1638" s="698" t="s">
        <v>238</v>
      </c>
      <c r="Y1638" s="698">
        <v>5</v>
      </c>
      <c r="Z1638" s="698" t="s">
        <v>95</v>
      </c>
      <c r="AA1638" s="698">
        <v>40</v>
      </c>
      <c r="AB1638" s="698">
        <v>200</v>
      </c>
      <c r="AC1638" s="731">
        <f t="shared" si="1582"/>
        <v>38.799999999999997</v>
      </c>
      <c r="AD1638" s="533">
        <f t="shared" si="1583"/>
        <v>194</v>
      </c>
    </row>
    <row r="1639" spans="1:30" ht="15.75">
      <c r="A1639" s="533" t="s">
        <v>2728</v>
      </c>
      <c r="B1639" s="533">
        <v>8</v>
      </c>
      <c r="C1639" s="533" t="s">
        <v>201</v>
      </c>
      <c r="D1639" s="572" t="s">
        <v>1619</v>
      </c>
      <c r="E1639" s="571" t="s">
        <v>1228</v>
      </c>
      <c r="F1639" s="533" t="str">
        <f t="shared" si="1531"/>
        <v>AR</v>
      </c>
      <c r="G1639" s="533" t="s">
        <v>2725</v>
      </c>
      <c r="H1639" s="533">
        <v>266</v>
      </c>
      <c r="I1639" s="533" t="str">
        <f t="shared" ref="I1639:I1640" si="1587">L1639</f>
        <v>081416 - FLUSH WOOD DOORS</v>
      </c>
      <c r="J1639" s="533" t="str">
        <f t="shared" ref="J1639:J1640" si="1588">L1639</f>
        <v>081416 - FLUSH WOOD DOORS</v>
      </c>
      <c r="K1639" s="87"/>
      <c r="L1639" s="96" t="s">
        <v>239</v>
      </c>
      <c r="M1639" s="89"/>
      <c r="N1639" s="89"/>
      <c r="O1639" s="351"/>
      <c r="P1639" s="94"/>
      <c r="X1639" s="698" t="s">
        <v>239</v>
      </c>
      <c r="Y1639" s="698"/>
      <c r="Z1639" s="698"/>
      <c r="AA1639" s="698"/>
      <c r="AB1639" s="698"/>
    </row>
    <row r="1640" spans="1:30" ht="15.75">
      <c r="A1640" s="533" t="s">
        <v>2728</v>
      </c>
      <c r="B1640" s="533">
        <v>8</v>
      </c>
      <c r="C1640" s="533" t="s">
        <v>201</v>
      </c>
      <c r="D1640" s="572" t="s">
        <v>1619</v>
      </c>
      <c r="E1640" s="571" t="str">
        <f t="shared" ref="E1640:E1669" si="1589">E1639</f>
        <v xml:space="preserve"> FLUSH WOOD DOORS</v>
      </c>
      <c r="F1640" s="533" t="str">
        <f t="shared" si="1531"/>
        <v>AR</v>
      </c>
      <c r="G1640" s="533" t="s">
        <v>2725</v>
      </c>
      <c r="H1640" s="533">
        <v>267</v>
      </c>
      <c r="I1640" s="533" t="str">
        <f t="shared" si="1587"/>
        <v>Flush wood doors; semi-solid core, 43 thick, leaf construction type 1; comprising preservative treated softwood framing and noggins faced both sides with 6 mm plywood glued and pressed to framing and lipped on all edges with hardwood, veneered faced, finished to receive clear finish paint; including fittings and fixings; complete; as specified and as Drg. A-611</v>
      </c>
      <c r="J1640" s="533" t="str">
        <f t="shared" si="1588"/>
        <v>Flush wood doors; semi-solid core, 43 thick, leaf construction type 1; comprising preservative treated softwood framing and noggins faced both sides with 6 mm plywood glued and pressed to framing and lipped on all edges with hardwood, veneered faced, finished to receive clear finish paint; including fittings and fixings; complete; as specified and as Drg. A-611</v>
      </c>
      <c r="K1640" s="224"/>
      <c r="L1640" s="621" t="s">
        <v>240</v>
      </c>
      <c r="M1640" s="225"/>
      <c r="N1640" s="225"/>
      <c r="O1640" s="351"/>
      <c r="P1640" s="94"/>
      <c r="X1640" s="698" t="s">
        <v>240</v>
      </c>
      <c r="Y1640" s="698"/>
      <c r="Z1640" s="698"/>
      <c r="AA1640" s="698"/>
      <c r="AB1640" s="698"/>
    </row>
    <row r="1641" spans="1:30" ht="15.75">
      <c r="A1641" s="533" t="s">
        <v>2728</v>
      </c>
      <c r="B1641" s="533">
        <v>8</v>
      </c>
      <c r="C1641" s="533" t="s">
        <v>201</v>
      </c>
      <c r="D1641" s="572" t="s">
        <v>1619</v>
      </c>
      <c r="E1641" s="571" t="str">
        <f t="shared" si="1589"/>
        <v xml:space="preserve"> FLUSH WOOD DOORS</v>
      </c>
      <c r="F1641" s="533" t="str">
        <f t="shared" si="1531"/>
        <v>AR</v>
      </c>
      <c r="G1641" s="533" t="s">
        <v>2722</v>
      </c>
      <c r="H1641" s="533">
        <v>268</v>
      </c>
      <c r="I1641" s="533" t="str">
        <f>I1639</f>
        <v>081416 - FLUSH WOOD DOORS</v>
      </c>
      <c r="J1641" s="533" t="str">
        <f>J1639</f>
        <v>081416 - FLUSH WOOD DOORS</v>
      </c>
      <c r="K1641" s="224" t="s">
        <v>20</v>
      </c>
      <c r="L1641" s="224" t="s">
        <v>241</v>
      </c>
      <c r="M1641" s="225">
        <v>4</v>
      </c>
      <c r="N1641" s="225" t="s">
        <v>39</v>
      </c>
      <c r="O1641" s="351"/>
      <c r="P1641" s="25">
        <f>O1641*M1641</f>
        <v>0</v>
      </c>
      <c r="X1641" s="698" t="s">
        <v>241</v>
      </c>
      <c r="Y1641" s="698">
        <v>4</v>
      </c>
      <c r="Z1641" s="698" t="s">
        <v>39</v>
      </c>
      <c r="AA1641" s="698"/>
      <c r="AB1641" s="698"/>
      <c r="AC1641" s="731">
        <f>AA1641*0.97</f>
        <v>0</v>
      </c>
      <c r="AD1641" s="533">
        <f>AC1641*Y1641</f>
        <v>0</v>
      </c>
    </row>
    <row r="1642" spans="1:30" ht="16.5" thickBot="1">
      <c r="A1642" s="533" t="s">
        <v>2728</v>
      </c>
      <c r="B1642" s="533">
        <v>8</v>
      </c>
      <c r="C1642" s="533" t="s">
        <v>201</v>
      </c>
      <c r="D1642" s="572" t="s">
        <v>1619</v>
      </c>
      <c r="E1642" s="571" t="str">
        <f t="shared" si="1589"/>
        <v xml:space="preserve"> FLUSH WOOD DOORS</v>
      </c>
      <c r="F1642" s="533" t="str">
        <f t="shared" si="1531"/>
        <v>AR</v>
      </c>
      <c r="G1642" s="533" t="s">
        <v>2725</v>
      </c>
      <c r="H1642" s="533">
        <v>269</v>
      </c>
      <c r="I1642" s="533" t="str">
        <f>L1642</f>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J1642" s="533" t="str">
        <f>L1642</f>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K1642" s="87"/>
      <c r="L1642" s="96" t="s">
        <v>242</v>
      </c>
      <c r="M1642" s="89"/>
      <c r="N1642" s="89"/>
      <c r="O1642" s="351"/>
      <c r="P1642" s="94"/>
      <c r="X1642" s="698" t="s">
        <v>242</v>
      </c>
      <c r="Y1642" s="698"/>
      <c r="Z1642" s="698"/>
      <c r="AA1642" s="698"/>
      <c r="AB1642" s="698"/>
    </row>
    <row r="1643" spans="1:30" ht="16.5" thickBot="1">
      <c r="A1643" s="533" t="s">
        <v>2728</v>
      </c>
      <c r="B1643" s="533">
        <v>8</v>
      </c>
      <c r="C1643" s="533" t="s">
        <v>201</v>
      </c>
      <c r="D1643" s="572" t="s">
        <v>1619</v>
      </c>
      <c r="E1643" s="571" t="str">
        <f t="shared" si="1589"/>
        <v xml:space="preserve"> FLUSH WOOD DOORS</v>
      </c>
      <c r="F1643" s="533" t="str">
        <f t="shared" si="1531"/>
        <v>AR</v>
      </c>
      <c r="G1643" s="533" t="s">
        <v>2722</v>
      </c>
      <c r="H1643" s="533">
        <v>270</v>
      </c>
      <c r="I1643" s="533" t="str">
        <f t="shared" ref="I1643:J1643" si="1590">I1641</f>
        <v>081416 - FLUSH WOOD DOORS</v>
      </c>
      <c r="J1643" s="533" t="str">
        <f t="shared" si="1590"/>
        <v>081416 - FLUSH WOOD DOORS</v>
      </c>
      <c r="K1643" s="87" t="s">
        <v>13</v>
      </c>
      <c r="L1643" s="87" t="s">
        <v>243</v>
      </c>
      <c r="M1643" s="223">
        <v>3</v>
      </c>
      <c r="N1643" s="89" t="s">
        <v>39</v>
      </c>
      <c r="O1643" s="351">
        <v>398</v>
      </c>
      <c r="P1643" s="25">
        <f t="shared" ref="P1643:P1651" si="1591">O1643*M1643</f>
        <v>1194</v>
      </c>
      <c r="X1643" s="698" t="s">
        <v>243</v>
      </c>
      <c r="Y1643" s="698">
        <v>3</v>
      </c>
      <c r="Z1643" s="698" t="s">
        <v>39</v>
      </c>
      <c r="AA1643" s="698">
        <v>398</v>
      </c>
      <c r="AB1643" s="698">
        <v>1194</v>
      </c>
      <c r="AC1643" s="731">
        <f t="shared" ref="AC1643:AC1651" si="1592">AA1643*0.97</f>
        <v>386.06</v>
      </c>
      <c r="AD1643" s="533">
        <f t="shared" ref="AD1643:AD1651" si="1593">AC1643*Y1643</f>
        <v>1158.18</v>
      </c>
    </row>
    <row r="1644" spans="1:30" ht="15.75">
      <c r="A1644" s="533" t="s">
        <v>2728</v>
      </c>
      <c r="B1644" s="533">
        <v>8</v>
      </c>
      <c r="C1644" s="533" t="s">
        <v>201</v>
      </c>
      <c r="D1644" s="572" t="s">
        <v>1619</v>
      </c>
      <c r="E1644" s="571" t="str">
        <f t="shared" si="1589"/>
        <v xml:space="preserve"> FLUSH WOOD DOORS</v>
      </c>
      <c r="F1644" s="533" t="str">
        <f t="shared" si="1531"/>
        <v>AR</v>
      </c>
      <c r="G1644" s="533" t="s">
        <v>2722</v>
      </c>
      <c r="H1644" s="533">
        <v>271</v>
      </c>
      <c r="I1644" s="533" t="str">
        <f t="shared" ref="I1644:J1644" si="1594">I1642</f>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J1644" s="533" t="str">
        <f t="shared" si="1594"/>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K1644" s="224" t="s">
        <v>15</v>
      </c>
      <c r="L1644" s="224" t="s">
        <v>244</v>
      </c>
      <c r="M1644" s="225">
        <v>2</v>
      </c>
      <c r="N1644" s="225" t="s">
        <v>39</v>
      </c>
      <c r="O1644" s="550"/>
      <c r="P1644" s="25">
        <f t="shared" si="1591"/>
        <v>0</v>
      </c>
      <c r="X1644" s="698" t="s">
        <v>244</v>
      </c>
      <c r="Y1644" s="698">
        <v>2</v>
      </c>
      <c r="Z1644" s="698" t="s">
        <v>39</v>
      </c>
      <c r="AA1644" s="698"/>
      <c r="AB1644" s="698">
        <v>0</v>
      </c>
      <c r="AC1644" s="731">
        <f t="shared" si="1592"/>
        <v>0</v>
      </c>
      <c r="AD1644" s="533">
        <f t="shared" si="1593"/>
        <v>0</v>
      </c>
    </row>
    <row r="1645" spans="1:30" ht="16.5" thickBot="1">
      <c r="A1645" s="533" t="s">
        <v>2728</v>
      </c>
      <c r="B1645" s="533">
        <v>8</v>
      </c>
      <c r="C1645" s="533" t="s">
        <v>201</v>
      </c>
      <c r="D1645" s="572" t="s">
        <v>1619</v>
      </c>
      <c r="E1645" s="571" t="str">
        <f t="shared" si="1589"/>
        <v xml:space="preserve"> FLUSH WOOD DOORS</v>
      </c>
      <c r="F1645" s="533" t="str">
        <f t="shared" si="1531"/>
        <v>AR</v>
      </c>
      <c r="G1645" s="533" t="s">
        <v>2722</v>
      </c>
      <c r="H1645" s="533">
        <v>272</v>
      </c>
      <c r="I1645" s="533" t="str">
        <f t="shared" ref="I1645:J1645" si="1595">I1643</f>
        <v>081416 - FLUSH WOOD DOORS</v>
      </c>
      <c r="J1645" s="533" t="str">
        <f t="shared" si="1595"/>
        <v>081416 - FLUSH WOOD DOORS</v>
      </c>
      <c r="K1645" s="224" t="s">
        <v>17</v>
      </c>
      <c r="L1645" s="224" t="s">
        <v>245</v>
      </c>
      <c r="M1645" s="225">
        <v>1</v>
      </c>
      <c r="N1645" s="225" t="s">
        <v>39</v>
      </c>
      <c r="O1645" s="550"/>
      <c r="P1645" s="25">
        <f t="shared" si="1591"/>
        <v>0</v>
      </c>
      <c r="X1645" s="698" t="s">
        <v>245</v>
      </c>
      <c r="Y1645" s="698">
        <v>1</v>
      </c>
      <c r="Z1645" s="698" t="s">
        <v>39</v>
      </c>
      <c r="AA1645" s="698"/>
      <c r="AB1645" s="698">
        <v>0</v>
      </c>
      <c r="AC1645" s="731">
        <f t="shared" si="1592"/>
        <v>0</v>
      </c>
      <c r="AD1645" s="533">
        <f t="shared" si="1593"/>
        <v>0</v>
      </c>
    </row>
    <row r="1646" spans="1:30" ht="16.5" thickBot="1">
      <c r="A1646" s="533" t="s">
        <v>2728</v>
      </c>
      <c r="B1646" s="533">
        <v>8</v>
      </c>
      <c r="C1646" s="533" t="s">
        <v>201</v>
      </c>
      <c r="D1646" s="572" t="s">
        <v>1619</v>
      </c>
      <c r="E1646" s="571" t="str">
        <f t="shared" si="1589"/>
        <v xml:space="preserve"> FLUSH WOOD DOORS</v>
      </c>
      <c r="F1646" s="533" t="str">
        <f t="shared" si="1531"/>
        <v>AR</v>
      </c>
      <c r="G1646" s="533" t="s">
        <v>2722</v>
      </c>
      <c r="H1646" s="533">
        <v>273</v>
      </c>
      <c r="I1646" s="533" t="str">
        <f t="shared" ref="I1646:J1646" si="1596">I1644</f>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J1646" s="533" t="str">
        <f t="shared" si="1596"/>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K1646" s="87" t="s">
        <v>15</v>
      </c>
      <c r="L1646" s="87" t="s">
        <v>246</v>
      </c>
      <c r="M1646" s="223">
        <v>1</v>
      </c>
      <c r="N1646" s="89" t="s">
        <v>39</v>
      </c>
      <c r="O1646" s="351">
        <v>425</v>
      </c>
      <c r="P1646" s="25">
        <f t="shared" si="1591"/>
        <v>425</v>
      </c>
      <c r="X1646" s="698" t="s">
        <v>246</v>
      </c>
      <c r="Y1646" s="698">
        <v>1</v>
      </c>
      <c r="Z1646" s="698" t="s">
        <v>39</v>
      </c>
      <c r="AA1646" s="698">
        <v>425</v>
      </c>
      <c r="AB1646" s="698">
        <v>425</v>
      </c>
      <c r="AC1646" s="731">
        <f t="shared" si="1592"/>
        <v>412.25</v>
      </c>
      <c r="AD1646" s="533">
        <f t="shared" si="1593"/>
        <v>412.25</v>
      </c>
    </row>
    <row r="1647" spans="1:30" ht="16.5" thickBot="1">
      <c r="A1647" s="533" t="s">
        <v>2728</v>
      </c>
      <c r="B1647" s="533">
        <v>8</v>
      </c>
      <c r="C1647" s="533" t="s">
        <v>201</v>
      </c>
      <c r="D1647" s="572" t="s">
        <v>1619</v>
      </c>
      <c r="E1647" s="571" t="str">
        <f t="shared" si="1589"/>
        <v xml:space="preserve"> FLUSH WOOD DOORS</v>
      </c>
      <c r="F1647" s="533" t="str">
        <f t="shared" si="1531"/>
        <v>AR</v>
      </c>
      <c r="G1647" s="533" t="s">
        <v>2722</v>
      </c>
      <c r="H1647" s="533">
        <v>274</v>
      </c>
      <c r="I1647" s="533" t="str">
        <f t="shared" ref="I1647:J1647" si="1597">I1645</f>
        <v>081416 - FLUSH WOOD DOORS</v>
      </c>
      <c r="J1647" s="533" t="str">
        <f t="shared" si="1597"/>
        <v>081416 - FLUSH WOOD DOORS</v>
      </c>
      <c r="K1647" s="224" t="s">
        <v>20</v>
      </c>
      <c r="L1647" s="224" t="s">
        <v>247</v>
      </c>
      <c r="M1647" s="225">
        <v>5</v>
      </c>
      <c r="N1647" s="225" t="s">
        <v>39</v>
      </c>
      <c r="O1647" s="550"/>
      <c r="P1647" s="25">
        <f t="shared" si="1591"/>
        <v>0</v>
      </c>
      <c r="X1647" s="698" t="s">
        <v>247</v>
      </c>
      <c r="Y1647" s="698">
        <v>5</v>
      </c>
      <c r="Z1647" s="698" t="s">
        <v>39</v>
      </c>
      <c r="AA1647" s="698"/>
      <c r="AB1647" s="698">
        <v>0</v>
      </c>
      <c r="AC1647" s="731">
        <f t="shared" si="1592"/>
        <v>0</v>
      </c>
      <c r="AD1647" s="533">
        <f t="shared" si="1593"/>
        <v>0</v>
      </c>
    </row>
    <row r="1648" spans="1:30" ht="16.5" thickBot="1">
      <c r="A1648" s="533" t="s">
        <v>2728</v>
      </c>
      <c r="B1648" s="533">
        <v>8</v>
      </c>
      <c r="C1648" s="533" t="s">
        <v>201</v>
      </c>
      <c r="D1648" s="572" t="s">
        <v>1619</v>
      </c>
      <c r="E1648" s="571" t="str">
        <f t="shared" si="1589"/>
        <v xml:space="preserve"> FLUSH WOOD DOORS</v>
      </c>
      <c r="F1648" s="533" t="str">
        <f t="shared" si="1531"/>
        <v>AR</v>
      </c>
      <c r="G1648" s="533" t="s">
        <v>2722</v>
      </c>
      <c r="H1648" s="533">
        <v>275</v>
      </c>
      <c r="I1648" s="533" t="str">
        <f t="shared" ref="I1648:J1648" si="1598">I1646</f>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J1648" s="533" t="str">
        <f t="shared" si="1598"/>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K1648" s="87" t="s">
        <v>17</v>
      </c>
      <c r="L1648" s="87" t="s">
        <v>248</v>
      </c>
      <c r="M1648" s="223">
        <v>9</v>
      </c>
      <c r="N1648" s="89" t="s">
        <v>39</v>
      </c>
      <c r="O1648" s="351">
        <v>451</v>
      </c>
      <c r="P1648" s="25">
        <f t="shared" si="1591"/>
        <v>4059</v>
      </c>
      <c r="X1648" s="698" t="s">
        <v>248</v>
      </c>
      <c r="Y1648" s="698">
        <v>9</v>
      </c>
      <c r="Z1648" s="698" t="s">
        <v>39</v>
      </c>
      <c r="AA1648" s="698">
        <v>451</v>
      </c>
      <c r="AB1648" s="698">
        <v>4059</v>
      </c>
      <c r="AC1648" s="731">
        <f t="shared" si="1592"/>
        <v>437.46999999999997</v>
      </c>
      <c r="AD1648" s="533">
        <f t="shared" si="1593"/>
        <v>3937.2299999999996</v>
      </c>
    </row>
    <row r="1649" spans="1:30" ht="16.5" thickBot="1">
      <c r="A1649" s="533" t="s">
        <v>2728</v>
      </c>
      <c r="B1649" s="533">
        <v>8</v>
      </c>
      <c r="C1649" s="533" t="s">
        <v>201</v>
      </c>
      <c r="D1649" s="572" t="s">
        <v>1619</v>
      </c>
      <c r="E1649" s="571" t="str">
        <f t="shared" si="1589"/>
        <v xml:space="preserve"> FLUSH WOOD DOORS</v>
      </c>
      <c r="F1649" s="533" t="str">
        <f t="shared" si="1531"/>
        <v>AR</v>
      </c>
      <c r="G1649" s="533" t="s">
        <v>2722</v>
      </c>
      <c r="H1649" s="533">
        <v>276</v>
      </c>
      <c r="I1649" s="533" t="str">
        <f t="shared" ref="I1649:J1649" si="1599">I1647</f>
        <v>081416 - FLUSH WOOD DOORS</v>
      </c>
      <c r="J1649" s="533" t="str">
        <f t="shared" si="1599"/>
        <v>081416 - FLUSH WOOD DOORS</v>
      </c>
      <c r="K1649" s="87" t="s">
        <v>19</v>
      </c>
      <c r="L1649" s="87" t="s">
        <v>249</v>
      </c>
      <c r="M1649" s="223">
        <v>6</v>
      </c>
      <c r="N1649" s="89" t="s">
        <v>39</v>
      </c>
      <c r="O1649" s="351">
        <v>531</v>
      </c>
      <c r="P1649" s="25">
        <f t="shared" si="1591"/>
        <v>3186</v>
      </c>
      <c r="X1649" s="698" t="s">
        <v>249</v>
      </c>
      <c r="Y1649" s="698">
        <v>6</v>
      </c>
      <c r="Z1649" s="698" t="s">
        <v>39</v>
      </c>
      <c r="AA1649" s="698">
        <v>531</v>
      </c>
      <c r="AB1649" s="698">
        <v>3186</v>
      </c>
      <c r="AC1649" s="731">
        <f t="shared" si="1592"/>
        <v>515.06999999999994</v>
      </c>
      <c r="AD1649" s="533">
        <f t="shared" si="1593"/>
        <v>3090.4199999999996</v>
      </c>
    </row>
    <row r="1650" spans="1:30" ht="16.5" thickBot="1">
      <c r="A1650" s="533" t="s">
        <v>2728</v>
      </c>
      <c r="B1650" s="533">
        <v>8</v>
      </c>
      <c r="C1650" s="533" t="s">
        <v>201</v>
      </c>
      <c r="D1650" s="572" t="s">
        <v>1619</v>
      </c>
      <c r="E1650" s="571" t="str">
        <f t="shared" si="1589"/>
        <v xml:space="preserve"> FLUSH WOOD DOORS</v>
      </c>
      <c r="F1650" s="533" t="str">
        <f t="shared" si="1531"/>
        <v>AR</v>
      </c>
      <c r="G1650" s="533" t="s">
        <v>2722</v>
      </c>
      <c r="H1650" s="533">
        <v>277</v>
      </c>
      <c r="I1650" s="533" t="str">
        <f t="shared" ref="I1650:J1650" si="1600">I1648</f>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J1650" s="533" t="str">
        <f t="shared" si="1600"/>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K1650" s="224" t="s">
        <v>48</v>
      </c>
      <c r="L1650" s="224" t="s">
        <v>250</v>
      </c>
      <c r="M1650" s="225">
        <v>1</v>
      </c>
      <c r="N1650" s="225" t="s">
        <v>39</v>
      </c>
      <c r="O1650" s="550"/>
      <c r="P1650" s="25">
        <f t="shared" si="1591"/>
        <v>0</v>
      </c>
      <c r="X1650" s="698" t="s">
        <v>250</v>
      </c>
      <c r="Y1650" s="698">
        <v>1</v>
      </c>
      <c r="Z1650" s="698" t="s">
        <v>39</v>
      </c>
      <c r="AA1650" s="698"/>
      <c r="AB1650" s="698">
        <v>0</v>
      </c>
      <c r="AC1650" s="731">
        <f t="shared" si="1592"/>
        <v>0</v>
      </c>
      <c r="AD1650" s="533">
        <f t="shared" si="1593"/>
        <v>0</v>
      </c>
    </row>
    <row r="1651" spans="1:30" ht="16.5" thickBot="1">
      <c r="A1651" s="533" t="s">
        <v>2728</v>
      </c>
      <c r="B1651" s="533">
        <v>8</v>
      </c>
      <c r="C1651" s="533" t="s">
        <v>201</v>
      </c>
      <c r="D1651" s="572" t="s">
        <v>1619</v>
      </c>
      <c r="E1651" s="571" t="str">
        <f t="shared" si="1589"/>
        <v xml:space="preserve"> FLUSH WOOD DOORS</v>
      </c>
      <c r="F1651" s="533" t="str">
        <f t="shared" si="1531"/>
        <v>AR</v>
      </c>
      <c r="G1651" s="533" t="s">
        <v>2722</v>
      </c>
      <c r="H1651" s="533">
        <v>278</v>
      </c>
      <c r="I1651" s="533" t="str">
        <f t="shared" ref="I1651:J1651" si="1601">I1649</f>
        <v>081416 - FLUSH WOOD DOORS</v>
      </c>
      <c r="J1651" s="533" t="str">
        <f t="shared" si="1601"/>
        <v>081416 - FLUSH WOOD DOORS</v>
      </c>
      <c r="K1651" s="87" t="s">
        <v>20</v>
      </c>
      <c r="L1651" s="87" t="s">
        <v>251</v>
      </c>
      <c r="M1651" s="223">
        <v>1</v>
      </c>
      <c r="N1651" s="89" t="s">
        <v>39</v>
      </c>
      <c r="O1651" s="351">
        <v>451</v>
      </c>
      <c r="P1651" s="25">
        <f t="shared" si="1591"/>
        <v>451</v>
      </c>
      <c r="X1651" s="698" t="s">
        <v>251</v>
      </c>
      <c r="Y1651" s="698">
        <v>1</v>
      </c>
      <c r="Z1651" s="698" t="s">
        <v>39</v>
      </c>
      <c r="AA1651" s="698">
        <v>451</v>
      </c>
      <c r="AB1651" s="698">
        <v>451</v>
      </c>
      <c r="AC1651" s="731">
        <f t="shared" si="1592"/>
        <v>437.46999999999997</v>
      </c>
      <c r="AD1651" s="533">
        <f t="shared" si="1593"/>
        <v>437.46999999999997</v>
      </c>
    </row>
    <row r="1652" spans="1:30" ht="15.75">
      <c r="A1652" s="533" t="s">
        <v>2728</v>
      </c>
      <c r="B1652" s="533">
        <v>8</v>
      </c>
      <c r="C1652" s="533" t="s">
        <v>201</v>
      </c>
      <c r="D1652" s="572" t="s">
        <v>1619</v>
      </c>
      <c r="E1652" s="571" t="str">
        <f t="shared" si="1589"/>
        <v xml:space="preserve"> FLUSH WOOD DOORS</v>
      </c>
      <c r="F1652" s="533" t="str">
        <f t="shared" si="1531"/>
        <v>AR</v>
      </c>
      <c r="G1652" s="533" t="s">
        <v>2725</v>
      </c>
      <c r="H1652" s="533">
        <v>279</v>
      </c>
      <c r="I1652" s="533" t="str">
        <f>L1652</f>
        <v>Flush wood doors; solid core, 43 thick, leaf construction type 2, fire rated, comprising hardwood framing and noggins; particle core faced both sides with 6 mm plywood lipped on all edges with hardwood, veneered faced, finished to receive clear finish paint; including intumescent strip, fittings and fixings; complete; as specified and as Drg. A-611</v>
      </c>
      <c r="J1652" s="533" t="str">
        <f>L1652</f>
        <v>Flush wood doors; solid core, 43 thick, leaf construction type 2, fire rated, comprising hardwood framing and noggins; particle core faced both sides with 6 mm plywood lipped on all edges with hardwood, veneered faced, finished to receive clear finish paint; including intumescent strip, fittings and fixings; complete; as specified and as Drg. A-611</v>
      </c>
      <c r="K1652" s="224"/>
      <c r="L1652" s="621" t="s">
        <v>252</v>
      </c>
      <c r="M1652" s="225"/>
      <c r="N1652" s="225"/>
      <c r="O1652" s="550"/>
      <c r="P1652" s="226"/>
      <c r="X1652" s="698" t="s">
        <v>252</v>
      </c>
      <c r="Y1652" s="698"/>
      <c r="Z1652" s="698"/>
      <c r="AA1652" s="698"/>
      <c r="AB1652" s="698"/>
    </row>
    <row r="1653" spans="1:30" ht="15.75">
      <c r="A1653" s="533" t="s">
        <v>2728</v>
      </c>
      <c r="B1653" s="533">
        <v>8</v>
      </c>
      <c r="C1653" s="533" t="s">
        <v>201</v>
      </c>
      <c r="D1653" s="572" t="s">
        <v>1619</v>
      </c>
      <c r="E1653" s="571" t="str">
        <f t="shared" si="1589"/>
        <v xml:space="preserve"> FLUSH WOOD DOORS</v>
      </c>
      <c r="F1653" s="533" t="str">
        <f t="shared" si="1531"/>
        <v>AR</v>
      </c>
      <c r="G1653" s="533" t="s">
        <v>2722</v>
      </c>
      <c r="H1653" s="533">
        <v>280</v>
      </c>
      <c r="I1653" s="533" t="str">
        <f>I1651</f>
        <v>081416 - FLUSH WOOD DOORS</v>
      </c>
      <c r="J1653" s="533" t="str">
        <f>J1651</f>
        <v>081416 - FLUSH WOOD DOORS</v>
      </c>
      <c r="K1653" s="224" t="s">
        <v>13</v>
      </c>
      <c r="L1653" s="224" t="s">
        <v>253</v>
      </c>
      <c r="M1653" s="225">
        <v>1</v>
      </c>
      <c r="N1653" s="225" t="s">
        <v>39</v>
      </c>
      <c r="O1653" s="550"/>
      <c r="P1653" s="25">
        <f>O1653*M1653</f>
        <v>0</v>
      </c>
      <c r="X1653" s="698" t="s">
        <v>253</v>
      </c>
      <c r="Y1653" s="698">
        <v>1</v>
      </c>
      <c r="Z1653" s="698" t="s">
        <v>39</v>
      </c>
      <c r="AA1653" s="698"/>
      <c r="AB1653" s="698"/>
      <c r="AC1653" s="731">
        <f>AA1653*0.97</f>
        <v>0</v>
      </c>
      <c r="AD1653" s="533">
        <f>AC1653*Y1653</f>
        <v>0</v>
      </c>
    </row>
    <row r="1654" spans="1:30" ht="15.75">
      <c r="A1654" s="533" t="s">
        <v>2728</v>
      </c>
      <c r="B1654" s="533">
        <v>8</v>
      </c>
      <c r="C1654" s="533" t="s">
        <v>201</v>
      </c>
      <c r="D1654" s="572" t="s">
        <v>1619</v>
      </c>
      <c r="E1654" s="571" t="str">
        <f t="shared" si="1589"/>
        <v xml:space="preserve"> FLUSH WOOD DOORS</v>
      </c>
      <c r="F1654" s="533" t="str">
        <f t="shared" si="1531"/>
        <v>AR</v>
      </c>
      <c r="G1654" s="533" t="s">
        <v>2725</v>
      </c>
      <c r="H1654" s="533">
        <v>281</v>
      </c>
      <c r="I1654" s="533" t="str">
        <f>L1654</f>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J1654" s="533" t="str">
        <f>L1654</f>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K1654" s="87"/>
      <c r="L1654" s="96" t="s">
        <v>254</v>
      </c>
      <c r="M1654" s="89"/>
      <c r="N1654" s="89"/>
      <c r="O1654" s="351"/>
      <c r="P1654" s="94"/>
      <c r="X1654" s="698" t="s">
        <v>254</v>
      </c>
      <c r="Y1654" s="698"/>
      <c r="Z1654" s="698"/>
      <c r="AA1654" s="698"/>
      <c r="AB1654" s="698"/>
    </row>
    <row r="1655" spans="1:30" ht="15.75">
      <c r="A1655" s="533" t="s">
        <v>2728</v>
      </c>
      <c r="B1655" s="533">
        <v>8</v>
      </c>
      <c r="C1655" s="533" t="s">
        <v>201</v>
      </c>
      <c r="D1655" s="572" t="s">
        <v>1619</v>
      </c>
      <c r="E1655" s="571" t="str">
        <f t="shared" si="1589"/>
        <v xml:space="preserve"> FLUSH WOOD DOORS</v>
      </c>
      <c r="F1655" s="533" t="str">
        <f t="shared" si="1531"/>
        <v>AR</v>
      </c>
      <c r="G1655" s="533" t="s">
        <v>2722</v>
      </c>
      <c r="H1655" s="533">
        <v>282</v>
      </c>
      <c r="I1655" s="533" t="str">
        <f t="shared" ref="I1655:J1655" si="1602">I1653</f>
        <v>081416 - FLUSH WOOD DOORS</v>
      </c>
      <c r="J1655" s="533" t="str">
        <f t="shared" si="1602"/>
        <v>081416 - FLUSH WOOD DOORS</v>
      </c>
      <c r="K1655" s="224" t="s">
        <v>15</v>
      </c>
      <c r="L1655" s="224" t="s">
        <v>255</v>
      </c>
      <c r="M1655" s="225">
        <v>1</v>
      </c>
      <c r="N1655" s="225" t="s">
        <v>39</v>
      </c>
      <c r="O1655" s="351"/>
      <c r="P1655" s="25">
        <f t="shared" ref="P1655:P1663" si="1603">O1655*M1655</f>
        <v>0</v>
      </c>
      <c r="X1655" s="698" t="s">
        <v>255</v>
      </c>
      <c r="Y1655" s="698">
        <v>1</v>
      </c>
      <c r="Z1655" s="698" t="s">
        <v>39</v>
      </c>
      <c r="AA1655" s="698"/>
      <c r="AB1655" s="698"/>
      <c r="AC1655" s="731">
        <f t="shared" ref="AC1655:AC1663" si="1604">AA1655*0.97</f>
        <v>0</v>
      </c>
      <c r="AD1655" s="533">
        <f t="shared" ref="AD1655:AD1663" si="1605">AC1655*Y1655</f>
        <v>0</v>
      </c>
    </row>
    <row r="1656" spans="1:30" ht="15.75">
      <c r="A1656" s="533" t="s">
        <v>2728</v>
      </c>
      <c r="B1656" s="533">
        <v>8</v>
      </c>
      <c r="C1656" s="533" t="s">
        <v>201</v>
      </c>
      <c r="D1656" s="572" t="s">
        <v>1619</v>
      </c>
      <c r="E1656" s="571" t="str">
        <f t="shared" si="1589"/>
        <v xml:space="preserve"> FLUSH WOOD DOORS</v>
      </c>
      <c r="F1656" s="533" t="str">
        <f t="shared" si="1531"/>
        <v>AR</v>
      </c>
      <c r="G1656" s="533" t="s">
        <v>2722</v>
      </c>
      <c r="H1656" s="533">
        <v>283</v>
      </c>
      <c r="I1656" s="533" t="str">
        <f t="shared" ref="I1656:J1656" si="1606">I1654</f>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J1656" s="533" t="str">
        <f t="shared" si="1606"/>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K1656" s="224" t="s">
        <v>17</v>
      </c>
      <c r="L1656" s="224" t="s">
        <v>256</v>
      </c>
      <c r="M1656" s="225">
        <v>2</v>
      </c>
      <c r="N1656" s="225" t="s">
        <v>39</v>
      </c>
      <c r="O1656" s="351"/>
      <c r="P1656" s="25">
        <f t="shared" si="1603"/>
        <v>0</v>
      </c>
      <c r="X1656" s="698" t="s">
        <v>256</v>
      </c>
      <c r="Y1656" s="698">
        <v>2</v>
      </c>
      <c r="Z1656" s="698" t="s">
        <v>39</v>
      </c>
      <c r="AA1656" s="698"/>
      <c r="AB1656" s="698"/>
      <c r="AC1656" s="731">
        <f t="shared" si="1604"/>
        <v>0</v>
      </c>
      <c r="AD1656" s="533">
        <f t="shared" si="1605"/>
        <v>0</v>
      </c>
    </row>
    <row r="1657" spans="1:30" ht="16.5" thickBot="1">
      <c r="A1657" s="533" t="s">
        <v>2728</v>
      </c>
      <c r="B1657" s="533">
        <v>8</v>
      </c>
      <c r="C1657" s="533" t="s">
        <v>201</v>
      </c>
      <c r="D1657" s="572" t="s">
        <v>1619</v>
      </c>
      <c r="E1657" s="571" t="str">
        <f t="shared" si="1589"/>
        <v xml:space="preserve"> FLUSH WOOD DOORS</v>
      </c>
      <c r="F1657" s="533" t="str">
        <f t="shared" si="1531"/>
        <v>AR</v>
      </c>
      <c r="G1657" s="533" t="s">
        <v>2722</v>
      </c>
      <c r="H1657" s="533">
        <v>284</v>
      </c>
      <c r="I1657" s="533" t="str">
        <f t="shared" ref="I1657:J1657" si="1607">I1655</f>
        <v>081416 - FLUSH WOOD DOORS</v>
      </c>
      <c r="J1657" s="533" t="str">
        <f t="shared" si="1607"/>
        <v>081416 - FLUSH WOOD DOORS</v>
      </c>
      <c r="K1657" s="224" t="s">
        <v>19</v>
      </c>
      <c r="L1657" s="224" t="s">
        <v>253</v>
      </c>
      <c r="M1657" s="225">
        <v>1</v>
      </c>
      <c r="N1657" s="225" t="s">
        <v>39</v>
      </c>
      <c r="O1657" s="351"/>
      <c r="P1657" s="25">
        <f t="shared" si="1603"/>
        <v>0</v>
      </c>
      <c r="X1657" s="698" t="s">
        <v>253</v>
      </c>
      <c r="Y1657" s="698">
        <v>1</v>
      </c>
      <c r="Z1657" s="698" t="s">
        <v>39</v>
      </c>
      <c r="AA1657" s="698"/>
      <c r="AB1657" s="698"/>
      <c r="AC1657" s="731">
        <f t="shared" si="1604"/>
        <v>0</v>
      </c>
      <c r="AD1657" s="533">
        <f t="shared" si="1605"/>
        <v>0</v>
      </c>
    </row>
    <row r="1658" spans="1:30" ht="16.5" thickBot="1">
      <c r="A1658" s="533" t="s">
        <v>2728</v>
      </c>
      <c r="B1658" s="533">
        <v>8</v>
      </c>
      <c r="C1658" s="533" t="s">
        <v>201</v>
      </c>
      <c r="D1658" s="572" t="s">
        <v>1619</v>
      </c>
      <c r="E1658" s="571" t="str">
        <f t="shared" si="1589"/>
        <v xml:space="preserve"> FLUSH WOOD DOORS</v>
      </c>
      <c r="F1658" s="533" t="str">
        <f t="shared" si="1531"/>
        <v>AR</v>
      </c>
      <c r="G1658" s="533" t="s">
        <v>2722</v>
      </c>
      <c r="H1658" s="533">
        <v>285</v>
      </c>
      <c r="I1658" s="533" t="str">
        <f t="shared" ref="I1658:J1658" si="1608">I1656</f>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J1658" s="533" t="str">
        <f t="shared" si="1608"/>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K1658" s="87" t="s">
        <v>13</v>
      </c>
      <c r="L1658" s="87" t="s">
        <v>257</v>
      </c>
      <c r="M1658" s="223">
        <v>1</v>
      </c>
      <c r="N1658" s="89" t="s">
        <v>39</v>
      </c>
      <c r="O1658" s="351">
        <v>929</v>
      </c>
      <c r="P1658" s="25">
        <f t="shared" si="1603"/>
        <v>929</v>
      </c>
      <c r="X1658" s="698" t="s">
        <v>257</v>
      </c>
      <c r="Y1658" s="698">
        <v>1</v>
      </c>
      <c r="Z1658" s="698" t="s">
        <v>39</v>
      </c>
      <c r="AA1658" s="698">
        <v>929</v>
      </c>
      <c r="AB1658" s="698">
        <v>929</v>
      </c>
      <c r="AC1658" s="731">
        <f t="shared" si="1604"/>
        <v>901.13</v>
      </c>
      <c r="AD1658" s="533">
        <f t="shared" si="1605"/>
        <v>901.13</v>
      </c>
    </row>
    <row r="1659" spans="1:30" ht="16.5" thickBot="1">
      <c r="A1659" s="533" t="s">
        <v>2728</v>
      </c>
      <c r="B1659" s="533">
        <v>8</v>
      </c>
      <c r="C1659" s="533" t="s">
        <v>201</v>
      </c>
      <c r="D1659" s="572" t="s">
        <v>1619</v>
      </c>
      <c r="E1659" s="571" t="str">
        <f t="shared" si="1589"/>
        <v xml:space="preserve"> FLUSH WOOD DOORS</v>
      </c>
      <c r="F1659" s="533" t="str">
        <f t="shared" si="1531"/>
        <v>AR</v>
      </c>
      <c r="G1659" s="533" t="s">
        <v>2722</v>
      </c>
      <c r="H1659" s="533">
        <v>286</v>
      </c>
      <c r="I1659" s="533" t="str">
        <f t="shared" ref="I1659:J1659" si="1609">I1657</f>
        <v>081416 - FLUSH WOOD DOORS</v>
      </c>
      <c r="J1659" s="533" t="str">
        <f t="shared" si="1609"/>
        <v>081416 - FLUSH WOOD DOORS</v>
      </c>
      <c r="K1659" s="87" t="s">
        <v>15</v>
      </c>
      <c r="L1659" s="87" t="s">
        <v>258</v>
      </c>
      <c r="M1659" s="223">
        <v>2</v>
      </c>
      <c r="N1659" s="89" t="s">
        <v>39</v>
      </c>
      <c r="O1659" s="351">
        <v>929</v>
      </c>
      <c r="P1659" s="25">
        <f t="shared" si="1603"/>
        <v>1858</v>
      </c>
      <c r="X1659" s="698" t="s">
        <v>258</v>
      </c>
      <c r="Y1659" s="698">
        <v>2</v>
      </c>
      <c r="Z1659" s="698" t="s">
        <v>39</v>
      </c>
      <c r="AA1659" s="698">
        <v>929</v>
      </c>
      <c r="AB1659" s="698">
        <v>1858</v>
      </c>
      <c r="AC1659" s="731">
        <f t="shared" si="1604"/>
        <v>901.13</v>
      </c>
      <c r="AD1659" s="533">
        <f t="shared" si="1605"/>
        <v>1802.26</v>
      </c>
    </row>
    <row r="1660" spans="1:30" ht="15.75">
      <c r="A1660" s="533" t="s">
        <v>2728</v>
      </c>
      <c r="B1660" s="533">
        <v>8</v>
      </c>
      <c r="C1660" s="533" t="s">
        <v>201</v>
      </c>
      <c r="D1660" s="572" t="s">
        <v>1619</v>
      </c>
      <c r="E1660" s="571" t="str">
        <f t="shared" si="1589"/>
        <v xml:space="preserve"> FLUSH WOOD DOORS</v>
      </c>
      <c r="F1660" s="533" t="str">
        <f t="shared" si="1531"/>
        <v>AR</v>
      </c>
      <c r="G1660" s="533" t="s">
        <v>2722</v>
      </c>
      <c r="H1660" s="533">
        <v>287</v>
      </c>
      <c r="I1660" s="533" t="str">
        <f t="shared" ref="I1660:J1660" si="1610">I1658</f>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J1660" s="533" t="str">
        <f t="shared" si="1610"/>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K1660" s="224" t="s">
        <v>13</v>
      </c>
      <c r="L1660" s="224" t="s">
        <v>259</v>
      </c>
      <c r="M1660" s="225">
        <v>5</v>
      </c>
      <c r="N1660" s="225" t="s">
        <v>39</v>
      </c>
      <c r="O1660" s="550"/>
      <c r="P1660" s="25">
        <f t="shared" si="1603"/>
        <v>0</v>
      </c>
      <c r="X1660" s="698" t="s">
        <v>259</v>
      </c>
      <c r="Y1660" s="698">
        <v>5</v>
      </c>
      <c r="Z1660" s="698" t="s">
        <v>39</v>
      </c>
      <c r="AA1660" s="698"/>
      <c r="AB1660" s="698"/>
      <c r="AC1660" s="731">
        <f t="shared" si="1604"/>
        <v>0</v>
      </c>
      <c r="AD1660" s="533">
        <f t="shared" si="1605"/>
        <v>0</v>
      </c>
    </row>
    <row r="1661" spans="1:30" ht="16.5" thickBot="1">
      <c r="A1661" s="533" t="s">
        <v>2728</v>
      </c>
      <c r="B1661" s="533">
        <v>8</v>
      </c>
      <c r="C1661" s="533" t="s">
        <v>201</v>
      </c>
      <c r="D1661" s="572" t="s">
        <v>1619</v>
      </c>
      <c r="E1661" s="571" t="str">
        <f t="shared" si="1589"/>
        <v xml:space="preserve"> FLUSH WOOD DOORS</v>
      </c>
      <c r="F1661" s="533" t="str">
        <f t="shared" si="1531"/>
        <v>AR</v>
      </c>
      <c r="G1661" s="533" t="s">
        <v>2722</v>
      </c>
      <c r="H1661" s="533">
        <v>288</v>
      </c>
      <c r="I1661" s="533" t="str">
        <f t="shared" ref="I1661:J1661" si="1611">I1659</f>
        <v>081416 - FLUSH WOOD DOORS</v>
      </c>
      <c r="J1661" s="533" t="str">
        <f t="shared" si="1611"/>
        <v>081416 - FLUSH WOOD DOORS</v>
      </c>
      <c r="K1661" s="224" t="s">
        <v>15</v>
      </c>
      <c r="L1661" s="224" t="s">
        <v>260</v>
      </c>
      <c r="M1661" s="225">
        <v>2</v>
      </c>
      <c r="N1661" s="225" t="s">
        <v>39</v>
      </c>
      <c r="O1661" s="550"/>
      <c r="P1661" s="25">
        <f t="shared" si="1603"/>
        <v>0</v>
      </c>
      <c r="X1661" s="698" t="s">
        <v>260</v>
      </c>
      <c r="Y1661" s="698">
        <v>2</v>
      </c>
      <c r="Z1661" s="698" t="s">
        <v>39</v>
      </c>
      <c r="AA1661" s="698"/>
      <c r="AB1661" s="698"/>
      <c r="AC1661" s="731">
        <f t="shared" si="1604"/>
        <v>0</v>
      </c>
      <c r="AD1661" s="533">
        <f t="shared" si="1605"/>
        <v>0</v>
      </c>
    </row>
    <row r="1662" spans="1:30" ht="16.5" thickBot="1">
      <c r="A1662" s="533" t="s">
        <v>2728</v>
      </c>
      <c r="B1662" s="533">
        <v>8</v>
      </c>
      <c r="C1662" s="533" t="s">
        <v>201</v>
      </c>
      <c r="D1662" s="572" t="s">
        <v>1619</v>
      </c>
      <c r="E1662" s="571" t="str">
        <f t="shared" si="1589"/>
        <v xml:space="preserve"> FLUSH WOOD DOORS</v>
      </c>
      <c r="F1662" s="533" t="str">
        <f t="shared" ref="F1662:F1677" si="1612">VLOOKUP(D:D,trade,3,FALSE)</f>
        <v>AR</v>
      </c>
      <c r="G1662" s="533" t="s">
        <v>2722</v>
      </c>
      <c r="H1662" s="533">
        <v>289</v>
      </c>
      <c r="I1662" s="533" t="str">
        <f t="shared" ref="I1662:J1662" si="1613">I1660</f>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J1662" s="533" t="str">
        <f t="shared" si="1613"/>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K1662" s="87" t="s">
        <v>13</v>
      </c>
      <c r="L1662" s="87" t="s">
        <v>261</v>
      </c>
      <c r="M1662" s="223">
        <v>6</v>
      </c>
      <c r="N1662" s="89" t="s">
        <v>39</v>
      </c>
      <c r="O1662" s="351">
        <v>1328</v>
      </c>
      <c r="P1662" s="25">
        <f t="shared" si="1603"/>
        <v>7968</v>
      </c>
      <c r="X1662" s="698" t="s">
        <v>261</v>
      </c>
      <c r="Y1662" s="698">
        <v>6</v>
      </c>
      <c r="Z1662" s="698" t="s">
        <v>39</v>
      </c>
      <c r="AA1662" s="698">
        <v>1328</v>
      </c>
      <c r="AB1662" s="698">
        <v>7968</v>
      </c>
      <c r="AC1662" s="731">
        <f t="shared" si="1604"/>
        <v>1288.1599999999999</v>
      </c>
      <c r="AD1662" s="533">
        <f t="shared" si="1605"/>
        <v>7728.9599999999991</v>
      </c>
    </row>
    <row r="1663" spans="1:30" ht="16.5" thickBot="1">
      <c r="A1663" s="533" t="s">
        <v>2728</v>
      </c>
      <c r="B1663" s="533">
        <v>8</v>
      </c>
      <c r="C1663" s="533" t="s">
        <v>201</v>
      </c>
      <c r="D1663" s="572" t="s">
        <v>1619</v>
      </c>
      <c r="E1663" s="571" t="str">
        <f t="shared" si="1589"/>
        <v xml:space="preserve"> FLUSH WOOD DOORS</v>
      </c>
      <c r="F1663" s="533" t="str">
        <f t="shared" si="1612"/>
        <v>AR</v>
      </c>
      <c r="G1663" s="533" t="s">
        <v>2722</v>
      </c>
      <c r="H1663" s="533">
        <v>290</v>
      </c>
      <c r="I1663" s="533" t="str">
        <f t="shared" ref="I1663:J1663" si="1614">I1661</f>
        <v>081416 - FLUSH WOOD DOORS</v>
      </c>
      <c r="J1663" s="533" t="str">
        <f t="shared" si="1614"/>
        <v>081416 - FLUSH WOOD DOORS</v>
      </c>
      <c r="K1663" s="87" t="s">
        <v>15</v>
      </c>
      <c r="L1663" s="87" t="s">
        <v>262</v>
      </c>
      <c r="M1663" s="223">
        <v>2</v>
      </c>
      <c r="N1663" s="89" t="s">
        <v>39</v>
      </c>
      <c r="O1663" s="351">
        <v>1992</v>
      </c>
      <c r="P1663" s="25">
        <f t="shared" si="1603"/>
        <v>3984</v>
      </c>
      <c r="X1663" s="698" t="s">
        <v>262</v>
      </c>
      <c r="Y1663" s="698">
        <v>2</v>
      </c>
      <c r="Z1663" s="698" t="s">
        <v>39</v>
      </c>
      <c r="AA1663" s="698">
        <v>1992</v>
      </c>
      <c r="AB1663" s="698">
        <v>3984</v>
      </c>
      <c r="AC1663" s="731">
        <f t="shared" si="1604"/>
        <v>1932.24</v>
      </c>
      <c r="AD1663" s="533">
        <f t="shared" si="1605"/>
        <v>3864.48</v>
      </c>
    </row>
    <row r="1664" spans="1:30" ht="16.5" thickBot="1">
      <c r="A1664" s="533" t="s">
        <v>2728</v>
      </c>
      <c r="B1664" s="533">
        <v>8</v>
      </c>
      <c r="C1664" s="533" t="s">
        <v>201</v>
      </c>
      <c r="D1664" s="572" t="s">
        <v>1619</v>
      </c>
      <c r="E1664" s="571" t="str">
        <f t="shared" si="1589"/>
        <v xml:space="preserve"> FLUSH WOOD DOORS</v>
      </c>
      <c r="F1664" s="533" t="str">
        <f t="shared" si="1612"/>
        <v>AR</v>
      </c>
      <c r="G1664" s="533" t="s">
        <v>2725</v>
      </c>
      <c r="H1664" s="533">
        <v>291</v>
      </c>
      <c r="I1664" s="533" t="str">
        <f>L1664</f>
        <v>Wood door frames; hardwood, factory primed for painting; including soft wood sub frame, fittings and fixings; as specified and as Drg. A-611</v>
      </c>
      <c r="J1664" s="533" t="str">
        <f>L1664</f>
        <v>Wood door frames; hardwood, factory primed for painting; including soft wood sub frame, fittings and fixings; as specified and as Drg. A-611</v>
      </c>
      <c r="K1664" s="87"/>
      <c r="L1664" s="96" t="s">
        <v>263</v>
      </c>
      <c r="M1664" s="89"/>
      <c r="N1664" s="89"/>
      <c r="O1664" s="351"/>
      <c r="P1664" s="94"/>
      <c r="X1664" s="698" t="s">
        <v>263</v>
      </c>
      <c r="Y1664" s="698"/>
      <c r="Z1664" s="698"/>
      <c r="AA1664" s="698"/>
      <c r="AB1664" s="698"/>
    </row>
    <row r="1665" spans="1:30" ht="16.5" thickBot="1">
      <c r="A1665" s="533" t="s">
        <v>2728</v>
      </c>
      <c r="B1665" s="533">
        <v>8</v>
      </c>
      <c r="C1665" s="533" t="s">
        <v>201</v>
      </c>
      <c r="D1665" s="572" t="s">
        <v>1619</v>
      </c>
      <c r="E1665" s="571" t="str">
        <f t="shared" si="1589"/>
        <v xml:space="preserve"> FLUSH WOOD DOORS</v>
      </c>
      <c r="F1665" s="533" t="str">
        <f t="shared" si="1612"/>
        <v>AR</v>
      </c>
      <c r="G1665" s="533" t="s">
        <v>2722</v>
      </c>
      <c r="H1665" s="533">
        <v>292</v>
      </c>
      <c r="I1665" s="533" t="str">
        <f>I1663</f>
        <v>081416 - FLUSH WOOD DOORS</v>
      </c>
      <c r="J1665" s="533" t="str">
        <f>J1663</f>
        <v>081416 - FLUSH WOOD DOORS</v>
      </c>
      <c r="K1665" s="87" t="s">
        <v>17</v>
      </c>
      <c r="L1665" s="87" t="s">
        <v>264</v>
      </c>
      <c r="M1665" s="223">
        <v>10</v>
      </c>
      <c r="N1665" s="89" t="s">
        <v>95</v>
      </c>
      <c r="O1665" s="351">
        <v>70</v>
      </c>
      <c r="P1665" s="25">
        <f>O1665*M1665</f>
        <v>700</v>
      </c>
      <c r="X1665" s="698" t="s">
        <v>264</v>
      </c>
      <c r="Y1665" s="698">
        <v>10</v>
      </c>
      <c r="Z1665" s="698" t="s">
        <v>95</v>
      </c>
      <c r="AA1665" s="698">
        <v>70</v>
      </c>
      <c r="AB1665" s="698">
        <v>700</v>
      </c>
      <c r="AC1665" s="731">
        <f>AA1665*0.97</f>
        <v>67.899999999999991</v>
      </c>
      <c r="AD1665" s="533">
        <f>AC1665*Y1665</f>
        <v>678.99999999999989</v>
      </c>
    </row>
    <row r="1666" spans="1:30" ht="15.75">
      <c r="A1666" s="533" t="s">
        <v>2728</v>
      </c>
      <c r="B1666" s="533">
        <v>8</v>
      </c>
      <c r="C1666" s="533" t="s">
        <v>201</v>
      </c>
      <c r="D1666" s="572" t="s">
        <v>1619</v>
      </c>
      <c r="E1666" s="571" t="str">
        <f t="shared" si="1589"/>
        <v xml:space="preserve"> FLUSH WOOD DOORS</v>
      </c>
      <c r="F1666" s="533" t="str">
        <f t="shared" si="1612"/>
        <v>AR</v>
      </c>
      <c r="G1666" s="533" t="s">
        <v>2725</v>
      </c>
      <c r="H1666" s="533">
        <v>293</v>
      </c>
      <c r="I1666" s="533" t="str">
        <f>L1666</f>
        <v>Wood door frames, fire rated, factory primed for painting; including sub frame, fittings and fixings; as specified and as Drg. A-611</v>
      </c>
      <c r="J1666" s="533" t="str">
        <f>L1666</f>
        <v>Wood door frames, fire rated, factory primed for painting; including sub frame, fittings and fixings; as specified and as Drg. A-611</v>
      </c>
      <c r="K1666" s="224"/>
      <c r="L1666" s="621" t="s">
        <v>265</v>
      </c>
      <c r="M1666" s="225"/>
      <c r="N1666" s="225"/>
      <c r="O1666" s="351"/>
      <c r="P1666" s="94"/>
      <c r="X1666" s="698" t="s">
        <v>265</v>
      </c>
      <c r="Y1666" s="698"/>
      <c r="Z1666" s="698"/>
      <c r="AA1666" s="698"/>
      <c r="AB1666" s="698"/>
    </row>
    <row r="1667" spans="1:30" ht="15.75">
      <c r="A1667" s="533" t="s">
        <v>2728</v>
      </c>
      <c r="B1667" s="533">
        <v>8</v>
      </c>
      <c r="C1667" s="533" t="s">
        <v>201</v>
      </c>
      <c r="D1667" s="572" t="s">
        <v>1619</v>
      </c>
      <c r="E1667" s="571" t="str">
        <f t="shared" si="1589"/>
        <v xml:space="preserve"> FLUSH WOOD DOORS</v>
      </c>
      <c r="F1667" s="533" t="str">
        <f t="shared" si="1612"/>
        <v>AR</v>
      </c>
      <c r="G1667" s="533" t="s">
        <v>2722</v>
      </c>
      <c r="H1667" s="533">
        <v>294</v>
      </c>
      <c r="I1667" s="533" t="str">
        <f>I1665</f>
        <v>081416 - FLUSH WOOD DOORS</v>
      </c>
      <c r="J1667" s="533" t="str">
        <f>J1665</f>
        <v>081416 - FLUSH WOOD DOORS</v>
      </c>
      <c r="K1667" s="224" t="s">
        <v>21</v>
      </c>
      <c r="L1667" s="224" t="s">
        <v>266</v>
      </c>
      <c r="M1667" s="225">
        <v>6</v>
      </c>
      <c r="N1667" s="225" t="s">
        <v>95</v>
      </c>
      <c r="O1667" s="351"/>
      <c r="P1667" s="25">
        <f>O1667*M1667</f>
        <v>0</v>
      </c>
      <c r="X1667" s="698" t="s">
        <v>266</v>
      </c>
      <c r="Y1667" s="698">
        <v>6</v>
      </c>
      <c r="Z1667" s="698" t="s">
        <v>95</v>
      </c>
      <c r="AA1667" s="698"/>
      <c r="AB1667" s="698"/>
      <c r="AC1667" s="731">
        <f>AA1667*0.97</f>
        <v>0</v>
      </c>
      <c r="AD1667" s="533">
        <f>AC1667*Y1667</f>
        <v>0</v>
      </c>
    </row>
    <row r="1668" spans="1:30" ht="15.75">
      <c r="A1668" s="533" t="s">
        <v>2728</v>
      </c>
      <c r="B1668" s="533">
        <v>8</v>
      </c>
      <c r="C1668" s="533" t="s">
        <v>201</v>
      </c>
      <c r="D1668" s="572" t="s">
        <v>1619</v>
      </c>
      <c r="E1668" s="571" t="str">
        <f t="shared" si="1589"/>
        <v xml:space="preserve"> FLUSH WOOD DOORS</v>
      </c>
      <c r="F1668" s="533" t="str">
        <f t="shared" si="1612"/>
        <v>AR</v>
      </c>
      <c r="G1668" s="533" t="s">
        <v>2725</v>
      </c>
      <c r="H1668" s="533">
        <v>295</v>
      </c>
      <c r="I1668" s="533" t="str">
        <f>L1668</f>
        <v>Wood architrave; hardwood, factory primed for painting; including fittings and fixings; to</v>
      </c>
      <c r="J1668" s="533" t="str">
        <f>L1668</f>
        <v>Wood architrave; hardwood, factory primed for painting; including fittings and fixings; to</v>
      </c>
      <c r="K1668" s="87"/>
      <c r="L1668" s="96" t="s">
        <v>267</v>
      </c>
      <c r="M1668" s="89"/>
      <c r="N1668" s="89"/>
      <c r="O1668" s="351"/>
      <c r="P1668" s="94"/>
      <c r="X1668" s="698" t="s">
        <v>267</v>
      </c>
      <c r="Y1668" s="698"/>
      <c r="Z1668" s="698"/>
      <c r="AA1668" s="698"/>
      <c r="AB1668" s="698"/>
    </row>
    <row r="1669" spans="1:30" ht="15.75">
      <c r="A1669" s="533" t="s">
        <v>2728</v>
      </c>
      <c r="B1669" s="533">
        <v>8</v>
      </c>
      <c r="C1669" s="533" t="s">
        <v>201</v>
      </c>
      <c r="D1669" s="572" t="s">
        <v>1619</v>
      </c>
      <c r="E1669" s="571" t="str">
        <f t="shared" si="1589"/>
        <v xml:space="preserve"> FLUSH WOOD DOORS</v>
      </c>
      <c r="F1669" s="533" t="str">
        <f t="shared" si="1612"/>
        <v>AR</v>
      </c>
      <c r="G1669" s="533" t="s">
        <v>2722</v>
      </c>
      <c r="H1669" s="533">
        <v>296</v>
      </c>
      <c r="I1669" s="533" t="str">
        <f>I1667</f>
        <v>081416 - FLUSH WOOD DOORS</v>
      </c>
      <c r="J1669" s="533" t="str">
        <f>J1667</f>
        <v>081416 - FLUSH WOOD DOORS</v>
      </c>
      <c r="K1669" s="87" t="s">
        <v>19</v>
      </c>
      <c r="L1669" s="87" t="s">
        <v>268</v>
      </c>
      <c r="M1669" s="89">
        <v>48</v>
      </c>
      <c r="N1669" s="89" t="s">
        <v>95</v>
      </c>
      <c r="O1669" s="351">
        <v>16</v>
      </c>
      <c r="P1669" s="25">
        <f>O1669*M1669</f>
        <v>768</v>
      </c>
      <c r="X1669" s="698" t="s">
        <v>268</v>
      </c>
      <c r="Y1669" s="698">
        <v>48</v>
      </c>
      <c r="Z1669" s="698" t="s">
        <v>95</v>
      </c>
      <c r="AA1669" s="698">
        <v>16</v>
      </c>
      <c r="AB1669" s="698">
        <v>768</v>
      </c>
      <c r="AC1669" s="731">
        <f>AA1669*0.97</f>
        <v>15.52</v>
      </c>
      <c r="AD1669" s="533">
        <f>AC1669*Y1669</f>
        <v>744.96</v>
      </c>
    </row>
    <row r="1670" spans="1:30" ht="15.75">
      <c r="A1670" s="533" t="s">
        <v>2728</v>
      </c>
      <c r="B1670" s="533">
        <v>8</v>
      </c>
      <c r="C1670" s="533" t="s">
        <v>201</v>
      </c>
      <c r="D1670" s="572" t="s">
        <v>1629</v>
      </c>
      <c r="E1670" s="571" t="s">
        <v>1229</v>
      </c>
      <c r="F1670" s="533" t="str">
        <f t="shared" si="1612"/>
        <v>AR</v>
      </c>
      <c r="G1670" s="533" t="s">
        <v>2725</v>
      </c>
      <c r="H1670" s="533">
        <v>297</v>
      </c>
      <c r="I1670" s="533" t="str">
        <f t="shared" ref="I1670:I1671" si="1615">L1670</f>
        <v>083113 - ACCESS DOORS AND FRAMES</v>
      </c>
      <c r="J1670" s="533" t="str">
        <f t="shared" ref="J1670:J1671" si="1616">L1670</f>
        <v>083113 - ACCESS DOORS AND FRAMES</v>
      </c>
      <c r="K1670" s="87"/>
      <c r="L1670" s="96" t="s">
        <v>269</v>
      </c>
      <c r="M1670" s="89"/>
      <c r="N1670" s="89"/>
      <c r="O1670" s="351"/>
      <c r="P1670" s="94"/>
      <c r="X1670" s="698" t="s">
        <v>269</v>
      </c>
      <c r="Y1670" s="698"/>
      <c r="Z1670" s="698"/>
      <c r="AA1670" s="698"/>
      <c r="AB1670" s="698"/>
    </row>
    <row r="1671" spans="1:30" ht="15.75">
      <c r="A1671" s="533" t="s">
        <v>2728</v>
      </c>
      <c r="B1671" s="533">
        <v>8</v>
      </c>
      <c r="C1671" s="533" t="s">
        <v>201</v>
      </c>
      <c r="D1671" s="572" t="s">
        <v>1629</v>
      </c>
      <c r="E1671" s="571" t="str">
        <f t="shared" ref="E1671:E1677" si="1617">E1670</f>
        <v xml:space="preserve"> ACCESS DOORS AND FRAMES</v>
      </c>
      <c r="F1671" s="533" t="str">
        <f t="shared" si="1612"/>
        <v>AR</v>
      </c>
      <c r="G1671" s="533" t="s">
        <v>2725</v>
      </c>
      <c r="H1671" s="533">
        <v>298</v>
      </c>
      <c r="I1671" s="533" t="str">
        <f t="shared" si="1615"/>
        <v>Water tank cover; comprising 1.5 thick galvanized steel sheet skins; 50 thick injected polyurethane core, steel angle frame set in concrete; including epoxy paint, hinges, ironmongery, fittings and fixings; complete; as specified and as Drg. A-502; detail 5</v>
      </c>
      <c r="J1671" s="533" t="str">
        <f t="shared" si="1616"/>
        <v>Water tank cover; comprising 1.5 thick galvanized steel sheet skins; 50 thick injected polyurethane core, steel angle frame set in concrete; including epoxy paint, hinges, ironmongery, fittings and fixings; complete; as specified and as Drg. A-502; detail 5</v>
      </c>
      <c r="K1671" s="87"/>
      <c r="L1671" s="574" t="s">
        <v>270</v>
      </c>
      <c r="M1671" s="89"/>
      <c r="N1671" s="89"/>
      <c r="O1671" s="351"/>
      <c r="P1671" s="94"/>
      <c r="X1671" s="698" t="s">
        <v>270</v>
      </c>
      <c r="Y1671" s="698"/>
      <c r="Z1671" s="698"/>
      <c r="AA1671" s="698"/>
      <c r="AB1671" s="698"/>
    </row>
    <row r="1672" spans="1:30" ht="15.75">
      <c r="A1672" s="533" t="s">
        <v>2728</v>
      </c>
      <c r="B1672" s="533">
        <v>8</v>
      </c>
      <c r="C1672" s="533" t="s">
        <v>201</v>
      </c>
      <c r="D1672" s="572" t="s">
        <v>1629</v>
      </c>
      <c r="E1672" s="571" t="str">
        <f t="shared" si="1617"/>
        <v xml:space="preserve"> ACCESS DOORS AND FRAMES</v>
      </c>
      <c r="F1672" s="533" t="str">
        <f t="shared" si="1612"/>
        <v>AR</v>
      </c>
      <c r="G1672" s="533" t="s">
        <v>2722</v>
      </c>
      <c r="H1672" s="533">
        <v>299</v>
      </c>
      <c r="I1672" s="533" t="str">
        <f>I1670</f>
        <v>083113 - ACCESS DOORS AND FRAMES</v>
      </c>
      <c r="J1672" s="533" t="str">
        <f>J1670</f>
        <v>083113 - ACCESS DOORS AND FRAMES</v>
      </c>
      <c r="K1672" s="87" t="s">
        <v>13</v>
      </c>
      <c r="L1672" s="87" t="s">
        <v>271</v>
      </c>
      <c r="M1672" s="89">
        <v>2</v>
      </c>
      <c r="N1672" s="89" t="s">
        <v>39</v>
      </c>
      <c r="O1672" s="351">
        <v>332</v>
      </c>
      <c r="P1672" s="25">
        <f>O1672*M1672</f>
        <v>664</v>
      </c>
      <c r="X1672" s="698" t="s">
        <v>271</v>
      </c>
      <c r="Y1672" s="698">
        <v>2</v>
      </c>
      <c r="Z1672" s="698" t="s">
        <v>39</v>
      </c>
      <c r="AA1672" s="698">
        <v>332</v>
      </c>
      <c r="AB1672" s="698">
        <v>664</v>
      </c>
      <c r="AC1672" s="731">
        <f>AA1672*0.97</f>
        <v>322.03999999999996</v>
      </c>
      <c r="AD1672" s="533">
        <f>AC1672*Y1672</f>
        <v>644.07999999999993</v>
      </c>
    </row>
    <row r="1673" spans="1:30" ht="15.75">
      <c r="A1673" s="533" t="s">
        <v>2728</v>
      </c>
      <c r="B1673" s="533">
        <v>8</v>
      </c>
      <c r="C1673" s="533" t="s">
        <v>201</v>
      </c>
      <c r="D1673" s="572" t="s">
        <v>1629</v>
      </c>
      <c r="E1673" s="571" t="str">
        <f t="shared" si="1617"/>
        <v xml:space="preserve"> ACCESS DOORS AND FRAMES</v>
      </c>
      <c r="F1673" s="533" t="str">
        <f t="shared" si="1612"/>
        <v>AR</v>
      </c>
      <c r="G1673" s="533" t="s">
        <v>2725</v>
      </c>
      <c r="H1673" s="533">
        <v>300</v>
      </c>
      <c r="I1673" s="533" t="str">
        <f>L1673</f>
        <v>Shaft access panels; comprising 100 x 50 preservative treated softwood frame, 12 thick blockboard, with hardwood edging, 6 thick plywood facing on both sides, finished to receive paint; including hinges, architrave, paint, ironmongery, fittings and fixings; complete; as specified and as Drg. A-501; detail 7</v>
      </c>
      <c r="J1673" s="533" t="str">
        <f>L1673</f>
        <v>Shaft access panels; comprising 100 x 50 preservative treated softwood frame, 12 thick blockboard, with hardwood edging, 6 thick plywood facing on both sides, finished to receive paint; including hinges, architrave, paint, ironmongery, fittings and fixings; complete; as specified and as Drg. A-501; detail 7</v>
      </c>
      <c r="K1673" s="87"/>
      <c r="L1673" s="96" t="s">
        <v>272</v>
      </c>
      <c r="M1673" s="89"/>
      <c r="N1673" s="89"/>
      <c r="O1673" s="351"/>
      <c r="P1673" s="94"/>
      <c r="X1673" s="698" t="s">
        <v>272</v>
      </c>
      <c r="Y1673" s="698"/>
      <c r="Z1673" s="698"/>
      <c r="AA1673" s="698"/>
      <c r="AB1673" s="698"/>
    </row>
    <row r="1674" spans="1:30" ht="15.75">
      <c r="A1674" s="533" t="s">
        <v>2728</v>
      </c>
      <c r="B1674" s="533">
        <v>8</v>
      </c>
      <c r="C1674" s="533" t="s">
        <v>201</v>
      </c>
      <c r="D1674" s="572" t="s">
        <v>1629</v>
      </c>
      <c r="E1674" s="571" t="str">
        <f t="shared" si="1617"/>
        <v xml:space="preserve"> ACCESS DOORS AND FRAMES</v>
      </c>
      <c r="F1674" s="533" t="str">
        <f t="shared" si="1612"/>
        <v>AR</v>
      </c>
      <c r="G1674" s="533" t="s">
        <v>2722</v>
      </c>
      <c r="H1674" s="533">
        <v>301</v>
      </c>
      <c r="I1674" s="533" t="str">
        <f>I1672</f>
        <v>083113 - ACCESS DOORS AND FRAMES</v>
      </c>
      <c r="J1674" s="533" t="str">
        <f>J1672</f>
        <v>083113 - ACCESS DOORS AND FRAMES</v>
      </c>
      <c r="K1674" s="87" t="s">
        <v>15</v>
      </c>
      <c r="L1674" s="87" t="s">
        <v>273</v>
      </c>
      <c r="M1674" s="89">
        <v>1</v>
      </c>
      <c r="N1674" s="89" t="s">
        <v>39</v>
      </c>
      <c r="O1674" s="351">
        <v>332</v>
      </c>
      <c r="P1674" s="25">
        <f>O1674*M1674</f>
        <v>332</v>
      </c>
      <c r="X1674" s="698" t="s">
        <v>273</v>
      </c>
      <c r="Y1674" s="698">
        <v>1</v>
      </c>
      <c r="Z1674" s="698" t="s">
        <v>39</v>
      </c>
      <c r="AA1674" s="698">
        <v>332</v>
      </c>
      <c r="AB1674" s="698">
        <v>332</v>
      </c>
      <c r="AC1674" s="731">
        <f>AA1674*0.97</f>
        <v>322.03999999999996</v>
      </c>
      <c r="AD1674" s="533">
        <f>AC1674*Y1674</f>
        <v>322.03999999999996</v>
      </c>
    </row>
    <row r="1675" spans="1:30" ht="15.75">
      <c r="A1675" s="533" t="s">
        <v>2728</v>
      </c>
      <c r="B1675" s="533">
        <v>8</v>
      </c>
      <c r="C1675" s="533" t="s">
        <v>201</v>
      </c>
      <c r="D1675" s="572" t="s">
        <v>1629</v>
      </c>
      <c r="E1675" s="571" t="str">
        <f t="shared" si="1617"/>
        <v xml:space="preserve"> ACCESS DOORS AND FRAMES</v>
      </c>
      <c r="F1675" s="533" t="str">
        <f t="shared" si="1612"/>
        <v>AR</v>
      </c>
      <c r="G1675" s="533" t="s">
        <v>2725</v>
      </c>
      <c r="H1675" s="533">
        <v>302</v>
      </c>
      <c r="I1675" s="533" t="str">
        <f>L1675</f>
        <v>Electrical closets door; comprising 40 x 20 x 3 thick galvanized steel channel frame; 3 thick fixed steel louvers, polyurethane foam filling, with associated steel frame and hardware, factory primed for painting; including paint, ironmongery, all necessary fixings and fittings; complete; as specified and as Drg. A-501; detail 6</v>
      </c>
      <c r="J1675" s="533" t="str">
        <f>L1675</f>
        <v>Electrical closets door; comprising 40 x 20 x 3 thick galvanized steel channel frame; 3 thick fixed steel louvers, polyurethane foam filling, with associated steel frame and hardware, factory primed for painting; including paint, ironmongery, all necessary fixings and fittings; complete; as specified and as Drg. A-501; detail 6</v>
      </c>
      <c r="K1675" s="87"/>
      <c r="L1675" s="96" t="s">
        <v>274</v>
      </c>
      <c r="M1675" s="89"/>
      <c r="N1675" s="89"/>
      <c r="O1675" s="351"/>
      <c r="P1675" s="94"/>
      <c r="X1675" s="698" t="s">
        <v>274</v>
      </c>
      <c r="Y1675" s="698"/>
      <c r="Z1675" s="698"/>
      <c r="AA1675" s="698"/>
      <c r="AB1675" s="698">
        <v>0</v>
      </c>
    </row>
    <row r="1676" spans="1:30" ht="16.5" thickBot="1">
      <c r="A1676" s="533" t="s">
        <v>2728</v>
      </c>
      <c r="B1676" s="533">
        <v>8</v>
      </c>
      <c r="C1676" s="533" t="s">
        <v>201</v>
      </c>
      <c r="D1676" s="572" t="s">
        <v>1629</v>
      </c>
      <c r="E1676" s="571" t="str">
        <f t="shared" si="1617"/>
        <v xml:space="preserve"> ACCESS DOORS AND FRAMES</v>
      </c>
      <c r="F1676" s="533" t="str">
        <f t="shared" si="1612"/>
        <v>AR</v>
      </c>
      <c r="G1676" s="533" t="s">
        <v>2722</v>
      </c>
      <c r="H1676" s="533">
        <v>303</v>
      </c>
      <c r="I1676" s="533" t="str">
        <f t="shared" ref="I1676:J1676" si="1618">I1674</f>
        <v>083113 - ACCESS DOORS AND FRAMES</v>
      </c>
      <c r="J1676" s="533" t="str">
        <f t="shared" si="1618"/>
        <v>083113 - ACCESS DOORS AND FRAMES</v>
      </c>
      <c r="K1676" s="224" t="s">
        <v>17</v>
      </c>
      <c r="L1676" s="224" t="s">
        <v>275</v>
      </c>
      <c r="M1676" s="225">
        <v>2</v>
      </c>
      <c r="N1676" s="225" t="s">
        <v>39</v>
      </c>
      <c r="O1676" s="351"/>
      <c r="P1676" s="25">
        <f t="shared" ref="P1676:P1677" si="1619">O1676*M1676</f>
        <v>0</v>
      </c>
      <c r="X1676" s="698" t="s">
        <v>275</v>
      </c>
      <c r="Y1676" s="698">
        <v>2</v>
      </c>
      <c r="Z1676" s="698" t="s">
        <v>39</v>
      </c>
      <c r="AA1676" s="698"/>
      <c r="AB1676" s="698">
        <v>0</v>
      </c>
      <c r="AC1676" s="731">
        <f t="shared" ref="AC1676:AC1677" si="1620">AA1676*0.97</f>
        <v>0</v>
      </c>
      <c r="AD1676" s="533">
        <f t="shared" ref="AD1676:AD1677" si="1621">AC1676*Y1676</f>
        <v>0</v>
      </c>
    </row>
    <row r="1677" spans="1:30" ht="16.5" thickBot="1">
      <c r="A1677" s="533" t="s">
        <v>2728</v>
      </c>
      <c r="B1677" s="533">
        <v>8</v>
      </c>
      <c r="C1677" s="533" t="s">
        <v>201</v>
      </c>
      <c r="D1677" s="572" t="s">
        <v>1629</v>
      </c>
      <c r="E1677" s="571" t="str">
        <f t="shared" si="1617"/>
        <v xml:space="preserve"> ACCESS DOORS AND FRAMES</v>
      </c>
      <c r="F1677" s="533" t="str">
        <f t="shared" si="1612"/>
        <v>AR</v>
      </c>
      <c r="G1677" s="533" t="s">
        <v>2722</v>
      </c>
      <c r="H1677" s="533">
        <v>304</v>
      </c>
      <c r="I1677" s="533" t="str">
        <f t="shared" ref="I1677:J1677" si="1622">I1675</f>
        <v>Electrical closets door; comprising 40 x 20 x 3 thick galvanized steel channel frame; 3 thick fixed steel louvers, polyurethane foam filling, with associated steel frame and hardware, factory primed for painting; including paint, ironmongery, all necessary fixings and fittings; complete; as specified and as Drg. A-501; detail 6</v>
      </c>
      <c r="J1677" s="533" t="str">
        <f t="shared" si="1622"/>
        <v>Electrical closets door; comprising 40 x 20 x 3 thick galvanized steel channel frame; 3 thick fixed steel louvers, polyurethane foam filling, with associated steel frame and hardware, factory primed for painting; including paint, ironmongery, all necessary fixings and fittings; complete; as specified and as Drg. A-501; detail 6</v>
      </c>
      <c r="K1677" s="87" t="s">
        <v>17</v>
      </c>
      <c r="L1677" s="87" t="s">
        <v>276</v>
      </c>
      <c r="M1677" s="223">
        <v>1</v>
      </c>
      <c r="N1677" s="89" t="s">
        <v>39</v>
      </c>
      <c r="O1677" s="351">
        <v>850</v>
      </c>
      <c r="P1677" s="25">
        <f t="shared" si="1619"/>
        <v>850</v>
      </c>
      <c r="X1677" s="698" t="s">
        <v>276</v>
      </c>
      <c r="Y1677" s="698">
        <v>1</v>
      </c>
      <c r="Z1677" s="698" t="s">
        <v>39</v>
      </c>
      <c r="AA1677" s="698">
        <v>850</v>
      </c>
      <c r="AB1677" s="698">
        <v>850</v>
      </c>
      <c r="AC1677" s="731">
        <f t="shared" si="1620"/>
        <v>824.5</v>
      </c>
      <c r="AD1677" s="533">
        <f t="shared" si="1621"/>
        <v>824.5</v>
      </c>
    </row>
    <row r="1678" spans="1:30" ht="15.75">
      <c r="A1678" s="533" t="s">
        <v>2728</v>
      </c>
      <c r="B1678" s="533">
        <v>8</v>
      </c>
      <c r="C1678" s="533" t="s">
        <v>201</v>
      </c>
      <c r="D1678" s="572" t="s">
        <v>2739</v>
      </c>
      <c r="E1678" s="571" t="s">
        <v>1316</v>
      </c>
      <c r="F1678" s="533" t="s">
        <v>1321</v>
      </c>
      <c r="G1678" s="533" t="s">
        <v>2725</v>
      </c>
      <c r="H1678" s="533">
        <v>305</v>
      </c>
      <c r="I1678" s="533" t="str">
        <f t="shared" ref="I1678:I1679" si="1623">L1678</f>
        <v>083213 - SLIDING ALUMINIUM-FRAMED GLASS DOORS</v>
      </c>
      <c r="J1678" s="533" t="str">
        <f t="shared" ref="J1678:J1679" si="1624">L1678</f>
        <v>083213 - SLIDING ALUMINIUM-FRAMED GLASS DOORS</v>
      </c>
      <c r="K1678" s="87"/>
      <c r="L1678" s="96" t="s">
        <v>277</v>
      </c>
      <c r="M1678" s="89"/>
      <c r="N1678" s="89"/>
      <c r="O1678" s="351"/>
      <c r="P1678" s="94"/>
      <c r="X1678" s="698" t="s">
        <v>277</v>
      </c>
      <c r="Y1678" s="698"/>
      <c r="Z1678" s="698"/>
      <c r="AA1678" s="698"/>
      <c r="AB1678" s="698"/>
    </row>
    <row r="1679" spans="1:30" ht="16.5" thickBot="1">
      <c r="A1679" s="533" t="s">
        <v>2728</v>
      </c>
      <c r="B1679" s="533">
        <v>8</v>
      </c>
      <c r="C1679" s="533" t="s">
        <v>201</v>
      </c>
      <c r="D1679" s="572" t="s">
        <v>2739</v>
      </c>
      <c r="E1679" s="571" t="str">
        <f t="shared" ref="E1679:E1682" si="1625">E1678</f>
        <v>SLIDING ALUMINIUM-FRAMED GLASS DOORS</v>
      </c>
      <c r="F1679" s="533" t="s">
        <v>1321</v>
      </c>
      <c r="G1679" s="533" t="s">
        <v>2725</v>
      </c>
      <c r="H1679" s="533">
        <v>306</v>
      </c>
      <c r="I1679" s="533" t="str">
        <f t="shared" si="1623"/>
        <v>Sliding aluminum glass doors and screens; high performance organic PVDF coating finish; including sub frames, bedding, pointing, glazing gaskets and beads, suspension system, rails, fittings, fixings and ironmongery; glazing; as Drg. A-600</v>
      </c>
      <c r="J1679" s="533" t="str">
        <f t="shared" si="1624"/>
        <v>Sliding aluminum glass doors and screens; high performance organic PVDF coating finish; including sub frames, bedding, pointing, glazing gaskets and beads, suspension system, rails, fittings, fixings and ironmongery; glazing; as Drg. A-600</v>
      </c>
      <c r="K1679" s="87"/>
      <c r="L1679" s="96" t="s">
        <v>278</v>
      </c>
      <c r="M1679" s="89"/>
      <c r="N1679" s="89"/>
      <c r="O1679" s="351"/>
      <c r="P1679" s="94"/>
      <c r="X1679" s="698" t="s">
        <v>278</v>
      </c>
      <c r="Y1679" s="698"/>
      <c r="Z1679" s="698"/>
      <c r="AA1679" s="698"/>
      <c r="AB1679" s="698"/>
    </row>
    <row r="1680" spans="1:30" ht="16.5" thickBot="1">
      <c r="A1680" s="533" t="s">
        <v>2728</v>
      </c>
      <c r="B1680" s="533">
        <v>8</v>
      </c>
      <c r="C1680" s="533" t="s">
        <v>201</v>
      </c>
      <c r="D1680" s="572" t="s">
        <v>2739</v>
      </c>
      <c r="E1680" s="571" t="str">
        <f t="shared" si="1625"/>
        <v>SLIDING ALUMINIUM-FRAMED GLASS DOORS</v>
      </c>
      <c r="F1680" s="533" t="s">
        <v>1321</v>
      </c>
      <c r="G1680" s="533" t="s">
        <v>2722</v>
      </c>
      <c r="H1680" s="533">
        <v>307</v>
      </c>
      <c r="I1680" s="533" t="str">
        <f t="shared" ref="I1680:J1680" si="1626">I1678</f>
        <v>083213 - SLIDING ALUMINIUM-FRAMED GLASS DOORS</v>
      </c>
      <c r="J1680" s="533" t="str">
        <f t="shared" si="1626"/>
        <v>083213 - SLIDING ALUMINIUM-FRAMED GLASS DOORS</v>
      </c>
      <c r="K1680" s="87" t="s">
        <v>13</v>
      </c>
      <c r="L1680" s="87" t="s">
        <v>279</v>
      </c>
      <c r="M1680" s="223">
        <v>6</v>
      </c>
      <c r="N1680" s="89" t="s">
        <v>39</v>
      </c>
      <c r="O1680" s="351">
        <v>2272</v>
      </c>
      <c r="P1680" s="25">
        <f t="shared" ref="P1680:P1682" si="1627">O1680*M1680</f>
        <v>13632</v>
      </c>
      <c r="X1680" s="698" t="s">
        <v>279</v>
      </c>
      <c r="Y1680" s="698">
        <v>6</v>
      </c>
      <c r="Z1680" s="698" t="s">
        <v>39</v>
      </c>
      <c r="AA1680" s="698">
        <v>2272</v>
      </c>
      <c r="AB1680" s="698">
        <v>13632</v>
      </c>
      <c r="AC1680" s="731">
        <f t="shared" ref="AC1680:AC1682" si="1628">AA1680*0.97</f>
        <v>2203.84</v>
      </c>
      <c r="AD1680" s="533">
        <f t="shared" ref="AD1680:AD1682" si="1629">AC1680*Y1680</f>
        <v>13223.04</v>
      </c>
    </row>
    <row r="1681" spans="1:30" ht="16.5" thickBot="1">
      <c r="A1681" s="533" t="s">
        <v>2728</v>
      </c>
      <c r="B1681" s="533">
        <v>8</v>
      </c>
      <c r="C1681" s="533" t="s">
        <v>201</v>
      </c>
      <c r="D1681" s="572" t="s">
        <v>2739</v>
      </c>
      <c r="E1681" s="571" t="str">
        <f t="shared" si="1625"/>
        <v>SLIDING ALUMINIUM-FRAMED GLASS DOORS</v>
      </c>
      <c r="F1681" s="533" t="s">
        <v>1321</v>
      </c>
      <c r="G1681" s="533" t="s">
        <v>2722</v>
      </c>
      <c r="H1681" s="533">
        <v>308</v>
      </c>
      <c r="I1681" s="533" t="str">
        <f t="shared" ref="I1681:J1681" si="1630">I1679</f>
        <v>Sliding aluminum glass doors and screens; high performance organic PVDF coating finish; including sub frames, bedding, pointing, glazing gaskets and beads, suspension system, rails, fittings, fixings and ironmongery; glazing; as Drg. A-600</v>
      </c>
      <c r="J1681" s="533" t="str">
        <f t="shared" si="1630"/>
        <v>Sliding aluminum glass doors and screens; high performance organic PVDF coating finish; including sub frames, bedding, pointing, glazing gaskets and beads, suspension system, rails, fittings, fixings and ironmongery; glazing; as Drg. A-600</v>
      </c>
      <c r="K1681" s="87" t="s">
        <v>15</v>
      </c>
      <c r="L1681" s="87" t="s">
        <v>280</v>
      </c>
      <c r="M1681" s="223">
        <v>1</v>
      </c>
      <c r="N1681" s="89" t="s">
        <v>39</v>
      </c>
      <c r="O1681" s="351">
        <v>3983</v>
      </c>
      <c r="P1681" s="25">
        <f t="shared" si="1627"/>
        <v>3983</v>
      </c>
      <c r="X1681" s="698" t="s">
        <v>280</v>
      </c>
      <c r="Y1681" s="698">
        <v>1</v>
      </c>
      <c r="Z1681" s="698" t="s">
        <v>39</v>
      </c>
      <c r="AA1681" s="698">
        <v>3983</v>
      </c>
      <c r="AB1681" s="698">
        <v>3983</v>
      </c>
      <c r="AC1681" s="731">
        <f t="shared" si="1628"/>
        <v>3863.5099999999998</v>
      </c>
      <c r="AD1681" s="533">
        <f t="shared" si="1629"/>
        <v>3863.5099999999998</v>
      </c>
    </row>
    <row r="1682" spans="1:30" ht="16.5" thickBot="1">
      <c r="A1682" s="533" t="s">
        <v>2728</v>
      </c>
      <c r="B1682" s="533">
        <v>8</v>
      </c>
      <c r="C1682" s="533" t="s">
        <v>201</v>
      </c>
      <c r="D1682" s="572" t="s">
        <v>2739</v>
      </c>
      <c r="E1682" s="571" t="str">
        <f t="shared" si="1625"/>
        <v>SLIDING ALUMINIUM-FRAMED GLASS DOORS</v>
      </c>
      <c r="F1682" s="533" t="s">
        <v>1321</v>
      </c>
      <c r="G1682" s="533" t="s">
        <v>2722</v>
      </c>
      <c r="H1682" s="533">
        <v>309</v>
      </c>
      <c r="I1682" s="533" t="str">
        <f t="shared" ref="I1682:J1682" si="1631">I1680</f>
        <v>083213 - SLIDING ALUMINIUM-FRAMED GLASS DOORS</v>
      </c>
      <c r="J1682" s="533" t="str">
        <f t="shared" si="1631"/>
        <v>083213 - SLIDING ALUMINIUM-FRAMED GLASS DOORS</v>
      </c>
      <c r="K1682" s="87" t="s">
        <v>17</v>
      </c>
      <c r="L1682" s="87" t="s">
        <v>281</v>
      </c>
      <c r="M1682" s="223">
        <v>1</v>
      </c>
      <c r="N1682" s="89" t="s">
        <v>39</v>
      </c>
      <c r="O1682" s="351">
        <v>4396</v>
      </c>
      <c r="P1682" s="25">
        <f t="shared" si="1627"/>
        <v>4396</v>
      </c>
      <c r="X1682" s="698" t="s">
        <v>281</v>
      </c>
      <c r="Y1682" s="698">
        <v>1</v>
      </c>
      <c r="Z1682" s="698" t="s">
        <v>39</v>
      </c>
      <c r="AA1682" s="698">
        <v>4396</v>
      </c>
      <c r="AB1682" s="698">
        <v>4396</v>
      </c>
      <c r="AC1682" s="731">
        <f t="shared" si="1628"/>
        <v>4264.12</v>
      </c>
      <c r="AD1682" s="533">
        <f t="shared" si="1629"/>
        <v>4264.12</v>
      </c>
    </row>
    <row r="1683" spans="1:30" ht="15.75">
      <c r="A1683" s="533" t="s">
        <v>2728</v>
      </c>
      <c r="B1683" s="533">
        <v>8</v>
      </c>
      <c r="C1683" s="533" t="s">
        <v>201</v>
      </c>
      <c r="D1683" s="572" t="s">
        <v>1645</v>
      </c>
      <c r="E1683" s="571" t="s">
        <v>1230</v>
      </c>
      <c r="F1683" s="533" t="str">
        <f t="shared" ref="F1683:F1708" si="1632">VLOOKUP(D:D,trade,3,FALSE)</f>
        <v>AR</v>
      </c>
      <c r="G1683" s="533" t="s">
        <v>2725</v>
      </c>
      <c r="H1683" s="533">
        <v>310</v>
      </c>
      <c r="I1683" s="533" t="str">
        <f t="shared" ref="I1683:I1684" si="1633">L1683</f>
        <v>084113 - ALUMINUM FRAMED ENTRANCES AND STOREFRONTS</v>
      </c>
      <c r="J1683" s="533" t="str">
        <f t="shared" ref="J1683:J1684" si="1634">L1683</f>
        <v>084113 - ALUMINUM FRAMED ENTRANCES AND STOREFRONTS</v>
      </c>
      <c r="K1683" s="224"/>
      <c r="L1683" s="621" t="s">
        <v>282</v>
      </c>
      <c r="M1683" s="225"/>
      <c r="N1683" s="225"/>
      <c r="O1683" s="351"/>
      <c r="P1683" s="94"/>
      <c r="X1683" s="698" t="s">
        <v>282</v>
      </c>
      <c r="Y1683" s="698"/>
      <c r="Z1683" s="698"/>
      <c r="AA1683" s="698"/>
      <c r="AB1683" s="698"/>
    </row>
    <row r="1684" spans="1:30" ht="15.75">
      <c r="A1684" s="533" t="s">
        <v>2728</v>
      </c>
      <c r="B1684" s="533">
        <v>8</v>
      </c>
      <c r="C1684" s="533" t="s">
        <v>201</v>
      </c>
      <c r="D1684" s="572" t="s">
        <v>1645</v>
      </c>
      <c r="E1684" s="571" t="str">
        <f t="shared" ref="E1684:E1688" si="1635">E1683</f>
        <v xml:space="preserve"> ALUMINUM FRAMED ENTRANCES AND STOREFRONTS</v>
      </c>
      <c r="F1684" s="533" t="str">
        <f t="shared" si="1632"/>
        <v>AR</v>
      </c>
      <c r="G1684" s="533" t="s">
        <v>2725</v>
      </c>
      <c r="H1684" s="533">
        <v>311</v>
      </c>
      <c r="I1684" s="533" t="str">
        <f t="shared" si="1633"/>
        <v>Aluminum alloy glazed doors and screens; high performance organic PVDF coating finish; including timber sub frames, bedding, pointing, glazing gaskets and beads, fittings, fixings and ironmongery, glazing; as Drg. A-600</v>
      </c>
      <c r="J1684" s="533" t="str">
        <f t="shared" si="1634"/>
        <v>Aluminum alloy glazed doors and screens; high performance organic PVDF coating finish; including timber sub frames, bedding, pointing, glazing gaskets and beads, fittings, fixings and ironmongery, glazing; as Drg. A-600</v>
      </c>
      <c r="K1684" s="224"/>
      <c r="L1684" s="621" t="s">
        <v>283</v>
      </c>
      <c r="M1684" s="225"/>
      <c r="N1684" s="225"/>
      <c r="O1684" s="351"/>
      <c r="P1684" s="94"/>
      <c r="X1684" s="698" t="s">
        <v>283</v>
      </c>
      <c r="Y1684" s="698"/>
      <c r="Z1684" s="698"/>
      <c r="AA1684" s="698"/>
      <c r="AB1684" s="698"/>
    </row>
    <row r="1685" spans="1:30" ht="15.75">
      <c r="A1685" s="533" t="s">
        <v>2728</v>
      </c>
      <c r="B1685" s="533">
        <v>8</v>
      </c>
      <c r="C1685" s="533" t="s">
        <v>201</v>
      </c>
      <c r="D1685" s="572" t="s">
        <v>1645</v>
      </c>
      <c r="E1685" s="571" t="str">
        <f t="shared" si="1635"/>
        <v xml:space="preserve"> ALUMINUM FRAMED ENTRANCES AND STOREFRONTS</v>
      </c>
      <c r="F1685" s="533" t="str">
        <f t="shared" si="1632"/>
        <v>AR</v>
      </c>
      <c r="G1685" s="533" t="s">
        <v>2722</v>
      </c>
      <c r="H1685" s="533">
        <v>312</v>
      </c>
      <c r="I1685" s="533" t="str">
        <f t="shared" ref="I1685:J1685" si="1636">I1683</f>
        <v>084113 - ALUMINUM FRAMED ENTRANCES AND STOREFRONTS</v>
      </c>
      <c r="J1685" s="533" t="str">
        <f t="shared" si="1636"/>
        <v>084113 - ALUMINUM FRAMED ENTRANCES AND STOREFRONTS</v>
      </c>
      <c r="K1685" s="224" t="s">
        <v>19</v>
      </c>
      <c r="L1685" s="224" t="s">
        <v>284</v>
      </c>
      <c r="M1685" s="225">
        <v>1</v>
      </c>
      <c r="N1685" s="225" t="s">
        <v>39</v>
      </c>
      <c r="O1685" s="351"/>
      <c r="P1685" s="25">
        <f t="shared" ref="P1685:P1688" si="1637">O1685*M1685</f>
        <v>0</v>
      </c>
      <c r="X1685" s="698" t="s">
        <v>284</v>
      </c>
      <c r="Y1685" s="698">
        <v>1</v>
      </c>
      <c r="Z1685" s="698" t="s">
        <v>39</v>
      </c>
      <c r="AA1685" s="698"/>
      <c r="AB1685" s="698"/>
      <c r="AC1685" s="731">
        <f t="shared" ref="AC1685:AC1688" si="1638">AA1685*0.97</f>
        <v>0</v>
      </c>
      <c r="AD1685" s="533">
        <f t="shared" ref="AD1685:AD1688" si="1639">AC1685*Y1685</f>
        <v>0</v>
      </c>
    </row>
    <row r="1686" spans="1:30" ht="15.75">
      <c r="A1686" s="533" t="s">
        <v>2728</v>
      </c>
      <c r="B1686" s="533">
        <v>8</v>
      </c>
      <c r="C1686" s="533" t="s">
        <v>201</v>
      </c>
      <c r="D1686" s="572" t="s">
        <v>1645</v>
      </c>
      <c r="E1686" s="571" t="str">
        <f t="shared" si="1635"/>
        <v xml:space="preserve"> ALUMINUM FRAMED ENTRANCES AND STOREFRONTS</v>
      </c>
      <c r="F1686" s="533" t="str">
        <f t="shared" si="1632"/>
        <v>AR</v>
      </c>
      <c r="G1686" s="533" t="s">
        <v>2722</v>
      </c>
      <c r="H1686" s="533">
        <v>313</v>
      </c>
      <c r="I1686" s="533" t="str">
        <f t="shared" ref="I1686:J1686" si="1640">I1684</f>
        <v>Aluminum alloy glazed doors and screens; high performance organic PVDF coating finish; including timber sub frames, bedding, pointing, glazing gaskets and beads, fittings, fixings and ironmongery, glazing; as Drg. A-600</v>
      </c>
      <c r="J1686" s="533" t="str">
        <f t="shared" si="1640"/>
        <v>Aluminum alloy glazed doors and screens; high performance organic PVDF coating finish; including timber sub frames, bedding, pointing, glazing gaskets and beads, fittings, fixings and ironmongery, glazing; as Drg. A-600</v>
      </c>
      <c r="K1686" s="224" t="s">
        <v>20</v>
      </c>
      <c r="L1686" s="224" t="s">
        <v>285</v>
      </c>
      <c r="M1686" s="225">
        <v>1</v>
      </c>
      <c r="N1686" s="225" t="s">
        <v>39</v>
      </c>
      <c r="O1686" s="351"/>
      <c r="P1686" s="25">
        <f t="shared" si="1637"/>
        <v>0</v>
      </c>
      <c r="X1686" s="698" t="s">
        <v>285</v>
      </c>
      <c r="Y1686" s="698">
        <v>1</v>
      </c>
      <c r="Z1686" s="698" t="s">
        <v>39</v>
      </c>
      <c r="AA1686" s="698"/>
      <c r="AB1686" s="698"/>
      <c r="AC1686" s="731">
        <f t="shared" si="1638"/>
        <v>0</v>
      </c>
      <c r="AD1686" s="533">
        <f t="shared" si="1639"/>
        <v>0</v>
      </c>
    </row>
    <row r="1687" spans="1:30" ht="15.75">
      <c r="A1687" s="533" t="s">
        <v>2728</v>
      </c>
      <c r="B1687" s="533">
        <v>8</v>
      </c>
      <c r="C1687" s="533" t="s">
        <v>201</v>
      </c>
      <c r="D1687" s="572" t="s">
        <v>1645</v>
      </c>
      <c r="E1687" s="571" t="str">
        <f t="shared" si="1635"/>
        <v xml:space="preserve"> ALUMINUM FRAMED ENTRANCES AND STOREFRONTS</v>
      </c>
      <c r="F1687" s="533" t="str">
        <f t="shared" si="1632"/>
        <v>AR</v>
      </c>
      <c r="G1687" s="533" t="s">
        <v>2722</v>
      </c>
      <c r="H1687" s="533">
        <v>314</v>
      </c>
      <c r="I1687" s="533" t="str">
        <f t="shared" ref="I1687:J1687" si="1641">I1685</f>
        <v>084113 - ALUMINUM FRAMED ENTRANCES AND STOREFRONTS</v>
      </c>
      <c r="J1687" s="533" t="str">
        <f t="shared" si="1641"/>
        <v>084113 - ALUMINUM FRAMED ENTRANCES AND STOREFRONTS</v>
      </c>
      <c r="K1687" s="224" t="s">
        <v>21</v>
      </c>
      <c r="L1687" s="224" t="s">
        <v>286</v>
      </c>
      <c r="M1687" s="225">
        <v>1</v>
      </c>
      <c r="N1687" s="225" t="s">
        <v>39</v>
      </c>
      <c r="O1687" s="351"/>
      <c r="P1687" s="25">
        <f t="shared" si="1637"/>
        <v>0</v>
      </c>
      <c r="X1687" s="698" t="s">
        <v>286</v>
      </c>
      <c r="Y1687" s="698">
        <v>1</v>
      </c>
      <c r="Z1687" s="698" t="s">
        <v>39</v>
      </c>
      <c r="AA1687" s="698"/>
      <c r="AB1687" s="698"/>
      <c r="AC1687" s="731">
        <f t="shared" si="1638"/>
        <v>0</v>
      </c>
      <c r="AD1687" s="533">
        <f t="shared" si="1639"/>
        <v>0</v>
      </c>
    </row>
    <row r="1688" spans="1:30" ht="15.75">
      <c r="A1688" s="533" t="s">
        <v>2728</v>
      </c>
      <c r="B1688" s="533">
        <v>8</v>
      </c>
      <c r="C1688" s="533" t="s">
        <v>201</v>
      </c>
      <c r="D1688" s="572" t="s">
        <v>1645</v>
      </c>
      <c r="E1688" s="571" t="str">
        <f t="shared" si="1635"/>
        <v xml:space="preserve"> ALUMINUM FRAMED ENTRANCES AND STOREFRONTS</v>
      </c>
      <c r="F1688" s="533" t="str">
        <f t="shared" si="1632"/>
        <v>AR</v>
      </c>
      <c r="G1688" s="533" t="s">
        <v>2722</v>
      </c>
      <c r="H1688" s="533">
        <v>315</v>
      </c>
      <c r="I1688" s="533" t="str">
        <f t="shared" ref="I1688:J1688" si="1642">I1686</f>
        <v>Aluminum alloy glazed doors and screens; high performance organic PVDF coating finish; including timber sub frames, bedding, pointing, glazing gaskets and beads, fittings, fixings and ironmongery, glazing; as Drg. A-600</v>
      </c>
      <c r="J1688" s="533" t="str">
        <f t="shared" si="1642"/>
        <v>Aluminum alloy glazed doors and screens; high performance organic PVDF coating finish; including timber sub frames, bedding, pointing, glazing gaskets and beads, fittings, fixings and ironmongery, glazing; as Drg. A-600</v>
      </c>
      <c r="K1688" s="224" t="s">
        <v>45</v>
      </c>
      <c r="L1688" s="224" t="s">
        <v>287</v>
      </c>
      <c r="M1688" s="225">
        <v>1</v>
      </c>
      <c r="N1688" s="225" t="s">
        <v>39</v>
      </c>
      <c r="O1688" s="351"/>
      <c r="P1688" s="25">
        <f t="shared" si="1637"/>
        <v>0</v>
      </c>
      <c r="X1688" s="698" t="s">
        <v>287</v>
      </c>
      <c r="Y1688" s="698">
        <v>1</v>
      </c>
      <c r="Z1688" s="698" t="s">
        <v>39</v>
      </c>
      <c r="AA1688" s="698"/>
      <c r="AB1688" s="698"/>
      <c r="AC1688" s="731">
        <f t="shared" si="1638"/>
        <v>0</v>
      </c>
      <c r="AD1688" s="533">
        <f t="shared" si="1639"/>
        <v>0</v>
      </c>
    </row>
    <row r="1689" spans="1:30" ht="15.75">
      <c r="A1689" s="533" t="s">
        <v>2728</v>
      </c>
      <c r="B1689" s="533">
        <v>8</v>
      </c>
      <c r="C1689" s="533" t="s">
        <v>201</v>
      </c>
      <c r="D1689" s="572" t="s">
        <v>1661</v>
      </c>
      <c r="E1689" s="571" t="s">
        <v>1231</v>
      </c>
      <c r="F1689" s="533" t="str">
        <f t="shared" si="1632"/>
        <v>AR</v>
      </c>
      <c r="G1689" s="533" t="s">
        <v>2725</v>
      </c>
      <c r="H1689" s="533">
        <v>316</v>
      </c>
      <c r="I1689" s="533" t="str">
        <f t="shared" ref="I1689:I1690" si="1643">L1689</f>
        <v>085113 - ALUMINUM WINDOWS</v>
      </c>
      <c r="J1689" s="533" t="str">
        <f t="shared" ref="J1689:J1690" si="1644">L1689</f>
        <v>085113 - ALUMINUM WINDOWS</v>
      </c>
      <c r="K1689" s="87"/>
      <c r="L1689" s="96" t="s">
        <v>288</v>
      </c>
      <c r="M1689" s="89"/>
      <c r="N1689" s="89"/>
      <c r="O1689" s="351"/>
      <c r="P1689" s="94"/>
      <c r="X1689" s="698" t="s">
        <v>288</v>
      </c>
      <c r="Y1689" s="698"/>
      <c r="Z1689" s="698"/>
      <c r="AA1689" s="698"/>
      <c r="AB1689" s="698"/>
    </row>
    <row r="1690" spans="1:30" ht="16.5" thickBot="1">
      <c r="A1690" s="533" t="s">
        <v>2728</v>
      </c>
      <c r="B1690" s="533">
        <v>8</v>
      </c>
      <c r="C1690" s="533" t="s">
        <v>201</v>
      </c>
      <c r="D1690" s="572" t="s">
        <v>1661</v>
      </c>
      <c r="E1690" s="571" t="str">
        <f t="shared" ref="E1690:E1708" si="1645">E1689</f>
        <v xml:space="preserve"> ALUMINUM WINDOWS</v>
      </c>
      <c r="F1690" s="533" t="str">
        <f t="shared" si="1632"/>
        <v>AR</v>
      </c>
      <c r="G1690" s="533" t="s">
        <v>2725</v>
      </c>
      <c r="H1690" s="533">
        <v>317</v>
      </c>
      <c r="I1690" s="533" t="str">
        <f t="shared" si="1643"/>
        <v>Window and screens; aluminum alloy; high performance organic PVDF coating finish; including sub frame, fixings, bedding, pointing, glazing gaskets and beads, ironmongery, glazing; complete; as specified and as Drg. A-600</v>
      </c>
      <c r="J1690" s="533" t="str">
        <f t="shared" si="1644"/>
        <v>Window and screens; aluminum alloy; high performance organic PVDF coating finish; including sub frame, fixings, bedding, pointing, glazing gaskets and beads, ironmongery, glazing; complete; as specified and as Drg. A-600</v>
      </c>
      <c r="K1690" s="87"/>
      <c r="L1690" s="96" t="s">
        <v>289</v>
      </c>
      <c r="M1690" s="89"/>
      <c r="N1690" s="89"/>
      <c r="O1690" s="351"/>
      <c r="P1690" s="94"/>
      <c r="X1690" s="698" t="s">
        <v>289</v>
      </c>
      <c r="Y1690" s="698"/>
      <c r="Z1690" s="698"/>
      <c r="AA1690" s="698"/>
      <c r="AB1690" s="698"/>
    </row>
    <row r="1691" spans="1:30" ht="16.5" thickBot="1">
      <c r="A1691" s="533" t="s">
        <v>2728</v>
      </c>
      <c r="B1691" s="533">
        <v>8</v>
      </c>
      <c r="C1691" s="533" t="s">
        <v>201</v>
      </c>
      <c r="D1691" s="572" t="s">
        <v>1661</v>
      </c>
      <c r="E1691" s="571" t="str">
        <f t="shared" si="1645"/>
        <v xml:space="preserve"> ALUMINUM WINDOWS</v>
      </c>
      <c r="F1691" s="533" t="str">
        <f t="shared" si="1632"/>
        <v>AR</v>
      </c>
      <c r="G1691" s="533" t="s">
        <v>2722</v>
      </c>
      <c r="H1691" s="533">
        <v>318</v>
      </c>
      <c r="I1691" s="533" t="str">
        <f t="shared" ref="I1691:J1691" si="1646">I1689</f>
        <v>085113 - ALUMINUM WINDOWS</v>
      </c>
      <c r="J1691" s="533" t="str">
        <f t="shared" si="1646"/>
        <v>085113 - ALUMINUM WINDOWS</v>
      </c>
      <c r="K1691" s="87" t="s">
        <v>13</v>
      </c>
      <c r="L1691" s="87" t="s">
        <v>290</v>
      </c>
      <c r="M1691" s="223">
        <v>2</v>
      </c>
      <c r="N1691" s="89" t="s">
        <v>39</v>
      </c>
      <c r="O1691" s="351">
        <v>969</v>
      </c>
      <c r="P1691" s="25">
        <f t="shared" ref="P1691:P1708" si="1647">O1691*M1691</f>
        <v>1938</v>
      </c>
      <c r="X1691" s="698" t="s">
        <v>290</v>
      </c>
      <c r="Y1691" s="698">
        <v>2</v>
      </c>
      <c r="Z1691" s="698" t="s">
        <v>39</v>
      </c>
      <c r="AA1691" s="698">
        <v>969</v>
      </c>
      <c r="AB1691" s="698">
        <v>1938</v>
      </c>
      <c r="AC1691" s="731">
        <f t="shared" ref="AC1691:AC1708" si="1648">AA1691*0.97</f>
        <v>939.93</v>
      </c>
      <c r="AD1691" s="533">
        <f t="shared" ref="AD1691:AD1708" si="1649">AC1691*Y1691</f>
        <v>1879.86</v>
      </c>
    </row>
    <row r="1692" spans="1:30" ht="15.75">
      <c r="A1692" s="533" t="s">
        <v>2728</v>
      </c>
      <c r="B1692" s="533">
        <v>8</v>
      </c>
      <c r="C1692" s="533" t="s">
        <v>201</v>
      </c>
      <c r="D1692" s="572" t="s">
        <v>1661</v>
      </c>
      <c r="E1692" s="571" t="str">
        <f t="shared" si="1645"/>
        <v xml:space="preserve"> ALUMINUM WINDOWS</v>
      </c>
      <c r="F1692" s="533" t="str">
        <f t="shared" si="1632"/>
        <v>AR</v>
      </c>
      <c r="G1692" s="533" t="s">
        <v>2722</v>
      </c>
      <c r="H1692" s="533">
        <v>319</v>
      </c>
      <c r="I1692" s="533" t="str">
        <f t="shared" ref="I1692:J1692" si="1650">I1690</f>
        <v>Window and screens; aluminum alloy; high performance organic PVDF coating finish; including sub frame, fixings, bedding, pointing, glazing gaskets and beads, ironmongery, glazing; complete; as specified and as Drg. A-600</v>
      </c>
      <c r="J1692" s="533" t="str">
        <f t="shared" si="1650"/>
        <v>Window and screens; aluminum alloy; high performance organic PVDF coating finish; including sub frame, fixings, bedding, pointing, glazing gaskets and beads, ironmongery, glazing; complete; as specified and as Drg. A-600</v>
      </c>
      <c r="K1692" s="224" t="s">
        <v>15</v>
      </c>
      <c r="L1692" s="224" t="s">
        <v>291</v>
      </c>
      <c r="M1692" s="225">
        <v>3</v>
      </c>
      <c r="N1692" s="225" t="s">
        <v>39</v>
      </c>
      <c r="O1692" s="351"/>
      <c r="P1692" s="25">
        <f t="shared" si="1647"/>
        <v>0</v>
      </c>
      <c r="X1692" s="698" t="s">
        <v>291</v>
      </c>
      <c r="Y1692" s="698">
        <v>3</v>
      </c>
      <c r="Z1692" s="698" t="s">
        <v>39</v>
      </c>
      <c r="AA1692" s="698"/>
      <c r="AB1692" s="698">
        <v>0</v>
      </c>
      <c r="AC1692" s="731">
        <f t="shared" si="1648"/>
        <v>0</v>
      </c>
      <c r="AD1692" s="533">
        <f t="shared" si="1649"/>
        <v>0</v>
      </c>
    </row>
    <row r="1693" spans="1:30" ht="15.75">
      <c r="A1693" s="533" t="s">
        <v>2728</v>
      </c>
      <c r="B1693" s="533">
        <v>8</v>
      </c>
      <c r="C1693" s="533" t="s">
        <v>201</v>
      </c>
      <c r="D1693" s="572" t="s">
        <v>1661</v>
      </c>
      <c r="E1693" s="571" t="str">
        <f t="shared" si="1645"/>
        <v xml:space="preserve"> ALUMINUM WINDOWS</v>
      </c>
      <c r="F1693" s="533" t="str">
        <f t="shared" si="1632"/>
        <v>AR</v>
      </c>
      <c r="G1693" s="533" t="s">
        <v>2722</v>
      </c>
      <c r="H1693" s="533">
        <v>320</v>
      </c>
      <c r="I1693" s="533" t="str">
        <f t="shared" ref="I1693:J1693" si="1651">I1691</f>
        <v>085113 - ALUMINUM WINDOWS</v>
      </c>
      <c r="J1693" s="533" t="str">
        <f t="shared" si="1651"/>
        <v>085113 - ALUMINUM WINDOWS</v>
      </c>
      <c r="K1693" s="224" t="s">
        <v>17</v>
      </c>
      <c r="L1693" s="224" t="s">
        <v>292</v>
      </c>
      <c r="M1693" s="225">
        <v>2</v>
      </c>
      <c r="N1693" s="225" t="s">
        <v>39</v>
      </c>
      <c r="O1693" s="351"/>
      <c r="P1693" s="25">
        <f t="shared" si="1647"/>
        <v>0</v>
      </c>
      <c r="X1693" s="698" t="s">
        <v>292</v>
      </c>
      <c r="Y1693" s="698">
        <v>2</v>
      </c>
      <c r="Z1693" s="698" t="s">
        <v>39</v>
      </c>
      <c r="AA1693" s="698"/>
      <c r="AB1693" s="698">
        <v>0</v>
      </c>
      <c r="AC1693" s="731">
        <f t="shared" si="1648"/>
        <v>0</v>
      </c>
      <c r="AD1693" s="533">
        <f t="shared" si="1649"/>
        <v>0</v>
      </c>
    </row>
    <row r="1694" spans="1:30" ht="16.5" thickBot="1">
      <c r="A1694" s="533" t="s">
        <v>2728</v>
      </c>
      <c r="B1694" s="533">
        <v>8</v>
      </c>
      <c r="C1694" s="533" t="s">
        <v>201</v>
      </c>
      <c r="D1694" s="572" t="s">
        <v>1661</v>
      </c>
      <c r="E1694" s="571" t="str">
        <f t="shared" si="1645"/>
        <v xml:space="preserve"> ALUMINUM WINDOWS</v>
      </c>
      <c r="F1694" s="533" t="str">
        <f t="shared" si="1632"/>
        <v>AR</v>
      </c>
      <c r="G1694" s="533" t="s">
        <v>2722</v>
      </c>
      <c r="H1694" s="533">
        <v>321</v>
      </c>
      <c r="I1694" s="533" t="str">
        <f t="shared" ref="I1694:J1694" si="1652">I1692</f>
        <v>Window and screens; aluminum alloy; high performance organic PVDF coating finish; including sub frame, fixings, bedding, pointing, glazing gaskets and beads, ironmongery, glazing; complete; as specified and as Drg. A-600</v>
      </c>
      <c r="J1694" s="533" t="str">
        <f t="shared" si="1652"/>
        <v>Window and screens; aluminum alloy; high performance organic PVDF coating finish; including sub frame, fixings, bedding, pointing, glazing gaskets and beads, ironmongery, glazing; complete; as specified and as Drg. A-600</v>
      </c>
      <c r="K1694" s="224" t="s">
        <v>19</v>
      </c>
      <c r="L1694" s="224" t="s">
        <v>293</v>
      </c>
      <c r="M1694" s="225">
        <v>1</v>
      </c>
      <c r="N1694" s="225" t="s">
        <v>39</v>
      </c>
      <c r="O1694" s="351"/>
      <c r="P1694" s="25">
        <f t="shared" si="1647"/>
        <v>0</v>
      </c>
      <c r="X1694" s="698" t="s">
        <v>293</v>
      </c>
      <c r="Y1694" s="698">
        <v>1</v>
      </c>
      <c r="Z1694" s="698" t="s">
        <v>39</v>
      </c>
      <c r="AA1694" s="698"/>
      <c r="AB1694" s="698">
        <v>0</v>
      </c>
      <c r="AC1694" s="731">
        <f t="shared" si="1648"/>
        <v>0</v>
      </c>
      <c r="AD1694" s="533">
        <f t="shared" si="1649"/>
        <v>0</v>
      </c>
    </row>
    <row r="1695" spans="1:30" ht="16.5" thickBot="1">
      <c r="A1695" s="533" t="s">
        <v>2728</v>
      </c>
      <c r="B1695" s="533">
        <v>8</v>
      </c>
      <c r="C1695" s="533" t="s">
        <v>201</v>
      </c>
      <c r="D1695" s="572" t="s">
        <v>1661</v>
      </c>
      <c r="E1695" s="571" t="str">
        <f t="shared" si="1645"/>
        <v xml:space="preserve"> ALUMINUM WINDOWS</v>
      </c>
      <c r="F1695" s="533" t="str">
        <f t="shared" si="1632"/>
        <v>AR</v>
      </c>
      <c r="G1695" s="533" t="s">
        <v>2722</v>
      </c>
      <c r="H1695" s="533">
        <v>322</v>
      </c>
      <c r="I1695" s="533" t="str">
        <f t="shared" ref="I1695:J1695" si="1653">I1693</f>
        <v>085113 - ALUMINUM WINDOWS</v>
      </c>
      <c r="J1695" s="533" t="str">
        <f t="shared" si="1653"/>
        <v>085113 - ALUMINUM WINDOWS</v>
      </c>
      <c r="K1695" s="87" t="s">
        <v>15</v>
      </c>
      <c r="L1695" s="87" t="s">
        <v>294</v>
      </c>
      <c r="M1695" s="223">
        <v>2</v>
      </c>
      <c r="N1695" s="89" t="s">
        <v>39</v>
      </c>
      <c r="O1695" s="351">
        <v>1370</v>
      </c>
      <c r="P1695" s="25">
        <f t="shared" si="1647"/>
        <v>2740</v>
      </c>
      <c r="X1695" s="698" t="s">
        <v>294</v>
      </c>
      <c r="Y1695" s="698">
        <v>2</v>
      </c>
      <c r="Z1695" s="698" t="s">
        <v>39</v>
      </c>
      <c r="AA1695" s="698">
        <v>1370</v>
      </c>
      <c r="AB1695" s="698">
        <v>2740</v>
      </c>
      <c r="AC1695" s="731">
        <f t="shared" si="1648"/>
        <v>1328.8999999999999</v>
      </c>
      <c r="AD1695" s="533">
        <f t="shared" si="1649"/>
        <v>2657.7999999999997</v>
      </c>
    </row>
    <row r="1696" spans="1:30" ht="15.75">
      <c r="A1696" s="533" t="s">
        <v>2728</v>
      </c>
      <c r="B1696" s="533">
        <v>8</v>
      </c>
      <c r="C1696" s="533" t="s">
        <v>201</v>
      </c>
      <c r="D1696" s="572" t="s">
        <v>1661</v>
      </c>
      <c r="E1696" s="571" t="str">
        <f t="shared" si="1645"/>
        <v xml:space="preserve"> ALUMINUM WINDOWS</v>
      </c>
      <c r="F1696" s="533" t="str">
        <f t="shared" si="1632"/>
        <v>AR</v>
      </c>
      <c r="G1696" s="533" t="s">
        <v>2722</v>
      </c>
      <c r="H1696" s="533">
        <v>323</v>
      </c>
      <c r="I1696" s="533" t="str">
        <f t="shared" ref="I1696:J1696" si="1654">I1694</f>
        <v>Window and screens; aluminum alloy; high performance organic PVDF coating finish; including sub frame, fixings, bedding, pointing, glazing gaskets and beads, ironmongery, glazing; complete; as specified and as Drg. A-600</v>
      </c>
      <c r="J1696" s="533" t="str">
        <f t="shared" si="1654"/>
        <v>Window and screens; aluminum alloy; high performance organic PVDF coating finish; including sub frame, fixings, bedding, pointing, glazing gaskets and beads, ironmongery, glazing; complete; as specified and as Drg. A-600</v>
      </c>
      <c r="K1696" s="224" t="s">
        <v>21</v>
      </c>
      <c r="L1696" s="224" t="s">
        <v>295</v>
      </c>
      <c r="M1696" s="225">
        <v>2</v>
      </c>
      <c r="N1696" s="225" t="s">
        <v>39</v>
      </c>
      <c r="O1696" s="351"/>
      <c r="P1696" s="25">
        <f t="shared" si="1647"/>
        <v>0</v>
      </c>
      <c r="X1696" s="698" t="s">
        <v>295</v>
      </c>
      <c r="Y1696" s="698">
        <v>2</v>
      </c>
      <c r="Z1696" s="698" t="s">
        <v>39</v>
      </c>
      <c r="AA1696" s="698"/>
      <c r="AB1696" s="698">
        <v>0</v>
      </c>
      <c r="AC1696" s="731">
        <f t="shared" si="1648"/>
        <v>0</v>
      </c>
      <c r="AD1696" s="533">
        <f t="shared" si="1649"/>
        <v>0</v>
      </c>
    </row>
    <row r="1697" spans="1:30" ht="15.75">
      <c r="A1697" s="533" t="s">
        <v>2728</v>
      </c>
      <c r="B1697" s="533">
        <v>8</v>
      </c>
      <c r="C1697" s="533" t="s">
        <v>201</v>
      </c>
      <c r="D1697" s="572" t="s">
        <v>1661</v>
      </c>
      <c r="E1697" s="571" t="str">
        <f t="shared" si="1645"/>
        <v xml:space="preserve"> ALUMINUM WINDOWS</v>
      </c>
      <c r="F1697" s="533" t="str">
        <f t="shared" si="1632"/>
        <v>AR</v>
      </c>
      <c r="G1697" s="533" t="s">
        <v>2722</v>
      </c>
      <c r="H1697" s="533">
        <v>324</v>
      </c>
      <c r="I1697" s="533" t="str">
        <f t="shared" ref="I1697:J1697" si="1655">I1695</f>
        <v>085113 - ALUMINUM WINDOWS</v>
      </c>
      <c r="J1697" s="533" t="str">
        <f t="shared" si="1655"/>
        <v>085113 - ALUMINUM WINDOWS</v>
      </c>
      <c r="K1697" s="224" t="s">
        <v>45</v>
      </c>
      <c r="L1697" s="224" t="s">
        <v>296</v>
      </c>
      <c r="M1697" s="225">
        <v>2</v>
      </c>
      <c r="N1697" s="225" t="s">
        <v>39</v>
      </c>
      <c r="O1697" s="351"/>
      <c r="P1697" s="25">
        <f t="shared" si="1647"/>
        <v>0</v>
      </c>
      <c r="X1697" s="698" t="s">
        <v>296</v>
      </c>
      <c r="Y1697" s="698">
        <v>2</v>
      </c>
      <c r="Z1697" s="698" t="s">
        <v>39</v>
      </c>
      <c r="AA1697" s="698"/>
      <c r="AB1697" s="698">
        <v>0</v>
      </c>
      <c r="AC1697" s="731">
        <f t="shared" si="1648"/>
        <v>0</v>
      </c>
      <c r="AD1697" s="533">
        <f t="shared" si="1649"/>
        <v>0</v>
      </c>
    </row>
    <row r="1698" spans="1:30" ht="15.75">
      <c r="A1698" s="533" t="s">
        <v>2728</v>
      </c>
      <c r="B1698" s="533">
        <v>8</v>
      </c>
      <c r="C1698" s="533" t="s">
        <v>201</v>
      </c>
      <c r="D1698" s="572" t="s">
        <v>1661</v>
      </c>
      <c r="E1698" s="571" t="str">
        <f t="shared" si="1645"/>
        <v xml:space="preserve"> ALUMINUM WINDOWS</v>
      </c>
      <c r="F1698" s="533" t="str">
        <f t="shared" si="1632"/>
        <v>AR</v>
      </c>
      <c r="G1698" s="533" t="s">
        <v>2722</v>
      </c>
      <c r="H1698" s="533">
        <v>325</v>
      </c>
      <c r="I1698" s="533" t="str">
        <f t="shared" ref="I1698:J1698" si="1656">I1696</f>
        <v>Window and screens; aluminum alloy; high performance organic PVDF coating finish; including sub frame, fixings, bedding, pointing, glazing gaskets and beads, ironmongery, glazing; complete; as specified and as Drg. A-600</v>
      </c>
      <c r="J1698" s="533" t="str">
        <f t="shared" si="1656"/>
        <v>Window and screens; aluminum alloy; high performance organic PVDF coating finish; including sub frame, fixings, bedding, pointing, glazing gaskets and beads, ironmongery, glazing; complete; as specified and as Drg. A-600</v>
      </c>
      <c r="K1698" s="224" t="s">
        <v>48</v>
      </c>
      <c r="L1698" s="224" t="s">
        <v>297</v>
      </c>
      <c r="M1698" s="225">
        <v>6</v>
      </c>
      <c r="N1698" s="225" t="s">
        <v>39</v>
      </c>
      <c r="O1698" s="351"/>
      <c r="P1698" s="25">
        <f t="shared" si="1647"/>
        <v>0</v>
      </c>
      <c r="X1698" s="698" t="s">
        <v>297</v>
      </c>
      <c r="Y1698" s="698">
        <v>6</v>
      </c>
      <c r="Z1698" s="698" t="s">
        <v>39</v>
      </c>
      <c r="AA1698" s="698"/>
      <c r="AB1698" s="698">
        <v>0</v>
      </c>
      <c r="AC1698" s="731">
        <f t="shared" si="1648"/>
        <v>0</v>
      </c>
      <c r="AD1698" s="533">
        <f t="shared" si="1649"/>
        <v>0</v>
      </c>
    </row>
    <row r="1699" spans="1:30" ht="15.75">
      <c r="A1699" s="533" t="s">
        <v>2728</v>
      </c>
      <c r="B1699" s="533">
        <v>8</v>
      </c>
      <c r="C1699" s="533" t="s">
        <v>201</v>
      </c>
      <c r="D1699" s="572" t="s">
        <v>1661</v>
      </c>
      <c r="E1699" s="571" t="str">
        <f t="shared" si="1645"/>
        <v xml:space="preserve"> ALUMINUM WINDOWS</v>
      </c>
      <c r="F1699" s="533" t="str">
        <f t="shared" si="1632"/>
        <v>AR</v>
      </c>
      <c r="G1699" s="533" t="s">
        <v>2722</v>
      </c>
      <c r="H1699" s="533">
        <v>326</v>
      </c>
      <c r="I1699" s="533" t="str">
        <f t="shared" ref="I1699:J1699" si="1657">I1697</f>
        <v>085113 - ALUMINUM WINDOWS</v>
      </c>
      <c r="J1699" s="533" t="str">
        <f t="shared" si="1657"/>
        <v>085113 - ALUMINUM WINDOWS</v>
      </c>
      <c r="K1699" s="224" t="s">
        <v>50</v>
      </c>
      <c r="L1699" s="224" t="s">
        <v>298</v>
      </c>
      <c r="M1699" s="225">
        <v>2</v>
      </c>
      <c r="N1699" s="225" t="s">
        <v>39</v>
      </c>
      <c r="O1699" s="351"/>
      <c r="P1699" s="25">
        <f t="shared" si="1647"/>
        <v>0</v>
      </c>
      <c r="X1699" s="698" t="s">
        <v>298</v>
      </c>
      <c r="Y1699" s="698">
        <v>2</v>
      </c>
      <c r="Z1699" s="698" t="s">
        <v>39</v>
      </c>
      <c r="AA1699" s="698"/>
      <c r="AB1699" s="698">
        <v>0</v>
      </c>
      <c r="AC1699" s="731">
        <f t="shared" si="1648"/>
        <v>0</v>
      </c>
      <c r="AD1699" s="533">
        <f t="shared" si="1649"/>
        <v>0</v>
      </c>
    </row>
    <row r="1700" spans="1:30" ht="15.75">
      <c r="A1700" s="533" t="s">
        <v>2728</v>
      </c>
      <c r="B1700" s="533">
        <v>8</v>
      </c>
      <c r="C1700" s="533" t="s">
        <v>201</v>
      </c>
      <c r="D1700" s="572" t="s">
        <v>1661</v>
      </c>
      <c r="E1700" s="571" t="str">
        <f t="shared" si="1645"/>
        <v xml:space="preserve"> ALUMINUM WINDOWS</v>
      </c>
      <c r="F1700" s="533" t="str">
        <f t="shared" si="1632"/>
        <v>AR</v>
      </c>
      <c r="G1700" s="533" t="s">
        <v>2722</v>
      </c>
      <c r="H1700" s="533">
        <v>327</v>
      </c>
      <c r="I1700" s="533" t="str">
        <f t="shared" ref="I1700:J1700" si="1658">I1698</f>
        <v>Window and screens; aluminum alloy; high performance organic PVDF coating finish; including sub frame, fixings, bedding, pointing, glazing gaskets and beads, ironmongery, glazing; complete; as specified and as Drg. A-600</v>
      </c>
      <c r="J1700" s="533" t="str">
        <f t="shared" si="1658"/>
        <v>Window and screens; aluminum alloy; high performance organic PVDF coating finish; including sub frame, fixings, bedding, pointing, glazing gaskets and beads, ironmongery, glazing; complete; as specified and as Drg. A-600</v>
      </c>
      <c r="K1700" s="224" t="s">
        <v>76</v>
      </c>
      <c r="L1700" s="224" t="s">
        <v>299</v>
      </c>
      <c r="M1700" s="225">
        <v>1</v>
      </c>
      <c r="N1700" s="225" t="s">
        <v>39</v>
      </c>
      <c r="O1700" s="351"/>
      <c r="P1700" s="25">
        <f t="shared" si="1647"/>
        <v>0</v>
      </c>
      <c r="X1700" s="698" t="s">
        <v>299</v>
      </c>
      <c r="Y1700" s="698">
        <v>1</v>
      </c>
      <c r="Z1700" s="698" t="s">
        <v>39</v>
      </c>
      <c r="AA1700" s="698"/>
      <c r="AB1700" s="698">
        <v>0</v>
      </c>
      <c r="AC1700" s="731">
        <f t="shared" si="1648"/>
        <v>0</v>
      </c>
      <c r="AD1700" s="533">
        <f t="shared" si="1649"/>
        <v>0</v>
      </c>
    </row>
    <row r="1701" spans="1:30" ht="15.75">
      <c r="A1701" s="533" t="s">
        <v>2728</v>
      </c>
      <c r="B1701" s="533">
        <v>8</v>
      </c>
      <c r="C1701" s="533" t="s">
        <v>201</v>
      </c>
      <c r="D1701" s="572" t="s">
        <v>1661</v>
      </c>
      <c r="E1701" s="571" t="str">
        <f t="shared" si="1645"/>
        <v xml:space="preserve"> ALUMINUM WINDOWS</v>
      </c>
      <c r="F1701" s="533" t="str">
        <f t="shared" si="1632"/>
        <v>AR</v>
      </c>
      <c r="G1701" s="533" t="s">
        <v>2722</v>
      </c>
      <c r="H1701" s="533">
        <v>328</v>
      </c>
      <c r="I1701" s="533" t="str">
        <f t="shared" ref="I1701:J1701" si="1659">I1699</f>
        <v>085113 - ALUMINUM WINDOWS</v>
      </c>
      <c r="J1701" s="533" t="str">
        <f t="shared" si="1659"/>
        <v>085113 - ALUMINUM WINDOWS</v>
      </c>
      <c r="K1701" s="224" t="s">
        <v>77</v>
      </c>
      <c r="L1701" s="224" t="s">
        <v>300</v>
      </c>
      <c r="M1701" s="225">
        <v>4</v>
      </c>
      <c r="N1701" s="225" t="s">
        <v>39</v>
      </c>
      <c r="O1701" s="351"/>
      <c r="P1701" s="25">
        <f t="shared" si="1647"/>
        <v>0</v>
      </c>
      <c r="X1701" s="698" t="s">
        <v>300</v>
      </c>
      <c r="Y1701" s="698">
        <v>4</v>
      </c>
      <c r="Z1701" s="698" t="s">
        <v>39</v>
      </c>
      <c r="AA1701" s="698"/>
      <c r="AB1701" s="698">
        <v>0</v>
      </c>
      <c r="AC1701" s="731">
        <f t="shared" si="1648"/>
        <v>0</v>
      </c>
      <c r="AD1701" s="533">
        <f t="shared" si="1649"/>
        <v>0</v>
      </c>
    </row>
    <row r="1702" spans="1:30" ht="16.5" thickBot="1">
      <c r="A1702" s="533" t="s">
        <v>2728</v>
      </c>
      <c r="B1702" s="533">
        <v>8</v>
      </c>
      <c r="C1702" s="533" t="s">
        <v>201</v>
      </c>
      <c r="D1702" s="572" t="s">
        <v>1661</v>
      </c>
      <c r="E1702" s="571" t="str">
        <f t="shared" si="1645"/>
        <v xml:space="preserve"> ALUMINUM WINDOWS</v>
      </c>
      <c r="F1702" s="533" t="str">
        <f t="shared" si="1632"/>
        <v>AR</v>
      </c>
      <c r="G1702" s="533" t="s">
        <v>2722</v>
      </c>
      <c r="H1702" s="533">
        <v>329</v>
      </c>
      <c r="I1702" s="533" t="str">
        <f t="shared" ref="I1702:J1702" si="1660">I1700</f>
        <v>Window and screens; aluminum alloy; high performance organic PVDF coating finish; including sub frame, fixings, bedding, pointing, glazing gaskets and beads, ironmongery, glazing; complete; as specified and as Drg. A-600</v>
      </c>
      <c r="J1702" s="533" t="str">
        <f t="shared" si="1660"/>
        <v>Window and screens; aluminum alloy; high performance organic PVDF coating finish; including sub frame, fixings, bedding, pointing, glazing gaskets and beads, ironmongery, glazing; complete; as specified and as Drg. A-600</v>
      </c>
      <c r="K1702" s="224" t="s">
        <v>78</v>
      </c>
      <c r="L1702" s="224" t="s">
        <v>301</v>
      </c>
      <c r="M1702" s="225">
        <v>2</v>
      </c>
      <c r="N1702" s="225" t="s">
        <v>39</v>
      </c>
      <c r="O1702" s="351"/>
      <c r="P1702" s="25">
        <f t="shared" si="1647"/>
        <v>0</v>
      </c>
      <c r="X1702" s="698" t="s">
        <v>301</v>
      </c>
      <c r="Y1702" s="698">
        <v>2</v>
      </c>
      <c r="Z1702" s="698" t="s">
        <v>39</v>
      </c>
      <c r="AA1702" s="698"/>
      <c r="AB1702" s="698">
        <v>0</v>
      </c>
      <c r="AC1702" s="731">
        <f t="shared" si="1648"/>
        <v>0</v>
      </c>
      <c r="AD1702" s="533">
        <f t="shared" si="1649"/>
        <v>0</v>
      </c>
    </row>
    <row r="1703" spans="1:30" ht="16.5" thickBot="1">
      <c r="A1703" s="533" t="s">
        <v>2728</v>
      </c>
      <c r="B1703" s="533">
        <v>8</v>
      </c>
      <c r="C1703" s="533" t="s">
        <v>201</v>
      </c>
      <c r="D1703" s="572" t="s">
        <v>1661</v>
      </c>
      <c r="E1703" s="571" t="str">
        <f t="shared" si="1645"/>
        <v xml:space="preserve"> ALUMINUM WINDOWS</v>
      </c>
      <c r="F1703" s="533" t="str">
        <f t="shared" si="1632"/>
        <v>AR</v>
      </c>
      <c r="G1703" s="533" t="s">
        <v>2722</v>
      </c>
      <c r="H1703" s="533">
        <v>330</v>
      </c>
      <c r="I1703" s="533" t="str">
        <f t="shared" ref="I1703:J1703" si="1661">I1701</f>
        <v>085113 - ALUMINUM WINDOWS</v>
      </c>
      <c r="J1703" s="533" t="str">
        <f t="shared" si="1661"/>
        <v>085113 - ALUMINUM WINDOWS</v>
      </c>
      <c r="K1703" s="87" t="s">
        <v>17</v>
      </c>
      <c r="L1703" s="87" t="s">
        <v>303</v>
      </c>
      <c r="M1703" s="223">
        <v>3</v>
      </c>
      <c r="N1703" s="89" t="s">
        <v>39</v>
      </c>
      <c r="O1703" s="351">
        <v>664</v>
      </c>
      <c r="P1703" s="25">
        <f t="shared" si="1647"/>
        <v>1992</v>
      </c>
      <c r="X1703" s="698" t="s">
        <v>303</v>
      </c>
      <c r="Y1703" s="698">
        <v>3</v>
      </c>
      <c r="Z1703" s="698" t="s">
        <v>39</v>
      </c>
      <c r="AA1703" s="698">
        <v>664</v>
      </c>
      <c r="AB1703" s="698">
        <v>1992</v>
      </c>
      <c r="AC1703" s="731">
        <f t="shared" si="1648"/>
        <v>644.07999999999993</v>
      </c>
      <c r="AD1703" s="533">
        <f t="shared" si="1649"/>
        <v>1932.2399999999998</v>
      </c>
    </row>
    <row r="1704" spans="1:30" ht="16.5" thickBot="1">
      <c r="A1704" s="533" t="s">
        <v>2728</v>
      </c>
      <c r="B1704" s="533">
        <v>8</v>
      </c>
      <c r="C1704" s="533" t="s">
        <v>201</v>
      </c>
      <c r="D1704" s="572" t="s">
        <v>1661</v>
      </c>
      <c r="E1704" s="571" t="str">
        <f t="shared" si="1645"/>
        <v xml:space="preserve"> ALUMINUM WINDOWS</v>
      </c>
      <c r="F1704" s="533" t="str">
        <f t="shared" si="1632"/>
        <v>AR</v>
      </c>
      <c r="G1704" s="533" t="s">
        <v>2722</v>
      </c>
      <c r="H1704" s="533">
        <v>331</v>
      </c>
      <c r="I1704" s="533" t="str">
        <f t="shared" ref="I1704:J1704" si="1662">I1702</f>
        <v>Window and screens; aluminum alloy; high performance organic PVDF coating finish; including sub frame, fixings, bedding, pointing, glazing gaskets and beads, ironmongery, glazing; complete; as specified and as Drg. A-600</v>
      </c>
      <c r="J1704" s="533" t="str">
        <f t="shared" si="1662"/>
        <v>Window and screens; aluminum alloy; high performance organic PVDF coating finish; including sub frame, fixings, bedding, pointing, glazing gaskets and beads, ironmongery, glazing; complete; as specified and as Drg. A-600</v>
      </c>
      <c r="K1704" s="224" t="s">
        <v>304</v>
      </c>
      <c r="L1704" s="224" t="s">
        <v>305</v>
      </c>
      <c r="M1704" s="225">
        <v>1</v>
      </c>
      <c r="N1704" s="225" t="s">
        <v>39</v>
      </c>
      <c r="O1704" s="351"/>
      <c r="P1704" s="25">
        <f t="shared" si="1647"/>
        <v>0</v>
      </c>
      <c r="X1704" s="698" t="s">
        <v>305</v>
      </c>
      <c r="Y1704" s="698">
        <v>1</v>
      </c>
      <c r="Z1704" s="698" t="s">
        <v>39</v>
      </c>
      <c r="AA1704" s="698"/>
      <c r="AB1704" s="698">
        <v>0</v>
      </c>
      <c r="AC1704" s="731">
        <f t="shared" si="1648"/>
        <v>0</v>
      </c>
      <c r="AD1704" s="533">
        <f t="shared" si="1649"/>
        <v>0</v>
      </c>
    </row>
    <row r="1705" spans="1:30" ht="16.5" thickBot="1">
      <c r="A1705" s="533" t="s">
        <v>2728</v>
      </c>
      <c r="B1705" s="533">
        <v>8</v>
      </c>
      <c r="C1705" s="533" t="s">
        <v>201</v>
      </c>
      <c r="D1705" s="572" t="s">
        <v>1661</v>
      </c>
      <c r="E1705" s="571" t="str">
        <f t="shared" si="1645"/>
        <v xml:space="preserve"> ALUMINUM WINDOWS</v>
      </c>
      <c r="F1705" s="533" t="str">
        <f t="shared" si="1632"/>
        <v>AR</v>
      </c>
      <c r="G1705" s="533" t="s">
        <v>2722</v>
      </c>
      <c r="H1705" s="533">
        <v>332</v>
      </c>
      <c r="I1705" s="533" t="str">
        <f t="shared" ref="I1705:J1705" si="1663">I1703</f>
        <v>085113 - ALUMINUM WINDOWS</v>
      </c>
      <c r="J1705" s="533" t="str">
        <f t="shared" si="1663"/>
        <v>085113 - ALUMINUM WINDOWS</v>
      </c>
      <c r="K1705" s="87" t="s">
        <v>19</v>
      </c>
      <c r="L1705" s="87" t="s">
        <v>307</v>
      </c>
      <c r="M1705" s="223">
        <v>1</v>
      </c>
      <c r="N1705" s="89" t="s">
        <v>39</v>
      </c>
      <c r="O1705" s="351">
        <v>1062</v>
      </c>
      <c r="P1705" s="25">
        <f t="shared" si="1647"/>
        <v>1062</v>
      </c>
      <c r="X1705" s="698" t="s">
        <v>307</v>
      </c>
      <c r="Y1705" s="698">
        <v>1</v>
      </c>
      <c r="Z1705" s="698" t="s">
        <v>39</v>
      </c>
      <c r="AA1705" s="698">
        <v>1062</v>
      </c>
      <c r="AB1705" s="698">
        <v>1062</v>
      </c>
      <c r="AC1705" s="731">
        <f t="shared" si="1648"/>
        <v>1030.1399999999999</v>
      </c>
      <c r="AD1705" s="533">
        <f t="shared" si="1649"/>
        <v>1030.1399999999999</v>
      </c>
    </row>
    <row r="1706" spans="1:30" ht="16.5" thickBot="1">
      <c r="A1706" s="533" t="s">
        <v>2728</v>
      </c>
      <c r="B1706" s="533">
        <v>8</v>
      </c>
      <c r="C1706" s="533" t="s">
        <v>201</v>
      </c>
      <c r="D1706" s="572" t="s">
        <v>1661</v>
      </c>
      <c r="E1706" s="571" t="str">
        <f t="shared" si="1645"/>
        <v xml:space="preserve"> ALUMINUM WINDOWS</v>
      </c>
      <c r="F1706" s="533" t="str">
        <f t="shared" si="1632"/>
        <v>AR</v>
      </c>
      <c r="G1706" s="533" t="s">
        <v>2722</v>
      </c>
      <c r="H1706" s="533">
        <v>333</v>
      </c>
      <c r="I1706" s="533" t="str">
        <f t="shared" ref="I1706:J1706" si="1664">I1704</f>
        <v>Window and screens; aluminum alloy; high performance organic PVDF coating finish; including sub frame, fixings, bedding, pointing, glazing gaskets and beads, ironmongery, glazing; complete; as specified and as Drg. A-600</v>
      </c>
      <c r="J1706" s="533" t="str">
        <f t="shared" si="1664"/>
        <v>Window and screens; aluminum alloy; high performance organic PVDF coating finish; including sub frame, fixings, bedding, pointing, glazing gaskets and beads, ironmongery, glazing; complete; as specified and as Drg. A-600</v>
      </c>
      <c r="K1706" s="224" t="s">
        <v>13</v>
      </c>
      <c r="L1706" s="224" t="s">
        <v>308</v>
      </c>
      <c r="M1706" s="225">
        <v>2</v>
      </c>
      <c r="N1706" s="225" t="s">
        <v>39</v>
      </c>
      <c r="O1706" s="351"/>
      <c r="P1706" s="25">
        <f t="shared" si="1647"/>
        <v>0</v>
      </c>
      <c r="X1706" s="698" t="s">
        <v>308</v>
      </c>
      <c r="Y1706" s="698">
        <v>2</v>
      </c>
      <c r="Z1706" s="698" t="s">
        <v>39</v>
      </c>
      <c r="AA1706" s="698"/>
      <c r="AB1706" s="698"/>
      <c r="AC1706" s="731">
        <f t="shared" si="1648"/>
        <v>0</v>
      </c>
      <c r="AD1706" s="533">
        <f t="shared" si="1649"/>
        <v>0</v>
      </c>
    </row>
    <row r="1707" spans="1:30" ht="16.5" thickBot="1">
      <c r="A1707" s="533" t="s">
        <v>2728</v>
      </c>
      <c r="B1707" s="533">
        <v>8</v>
      </c>
      <c r="C1707" s="533" t="s">
        <v>201</v>
      </c>
      <c r="D1707" s="572" t="s">
        <v>1661</v>
      </c>
      <c r="E1707" s="571" t="str">
        <f t="shared" si="1645"/>
        <v xml:space="preserve"> ALUMINUM WINDOWS</v>
      </c>
      <c r="F1707" s="533" t="str">
        <f t="shared" si="1632"/>
        <v>AR</v>
      </c>
      <c r="G1707" s="533" t="s">
        <v>2722</v>
      </c>
      <c r="H1707" s="533">
        <v>334</v>
      </c>
      <c r="I1707" s="533" t="str">
        <f t="shared" ref="I1707:J1707" si="1665">I1705</f>
        <v>085113 - ALUMINUM WINDOWS</v>
      </c>
      <c r="J1707" s="533" t="str">
        <f t="shared" si="1665"/>
        <v>085113 - ALUMINUM WINDOWS</v>
      </c>
      <c r="K1707" s="87" t="s">
        <v>13</v>
      </c>
      <c r="L1707" s="87" t="s">
        <v>309</v>
      </c>
      <c r="M1707" s="223">
        <v>1</v>
      </c>
      <c r="N1707" s="89" t="s">
        <v>39</v>
      </c>
      <c r="O1707" s="351">
        <v>4374</v>
      </c>
      <c r="P1707" s="25">
        <f t="shared" si="1647"/>
        <v>4374</v>
      </c>
      <c r="X1707" s="698" t="s">
        <v>309</v>
      </c>
      <c r="Y1707" s="698">
        <v>1</v>
      </c>
      <c r="Z1707" s="698" t="s">
        <v>39</v>
      </c>
      <c r="AA1707" s="698">
        <v>4374</v>
      </c>
      <c r="AB1707" s="698">
        <v>4374</v>
      </c>
      <c r="AC1707" s="731">
        <f t="shared" si="1648"/>
        <v>4242.78</v>
      </c>
      <c r="AD1707" s="533">
        <f t="shared" si="1649"/>
        <v>4242.78</v>
      </c>
    </row>
    <row r="1708" spans="1:30" ht="15.75">
      <c r="A1708" s="533" t="s">
        <v>2728</v>
      </c>
      <c r="B1708" s="533">
        <v>8</v>
      </c>
      <c r="C1708" s="533" t="s">
        <v>201</v>
      </c>
      <c r="D1708" s="572" t="s">
        <v>1661</v>
      </c>
      <c r="E1708" s="571" t="str">
        <f t="shared" si="1645"/>
        <v xml:space="preserve"> ALUMINUM WINDOWS</v>
      </c>
      <c r="F1708" s="533" t="str">
        <f t="shared" si="1632"/>
        <v>AR</v>
      </c>
      <c r="G1708" s="533" t="s">
        <v>2722</v>
      </c>
      <c r="H1708" s="533">
        <v>335</v>
      </c>
      <c r="I1708" s="533" t="str">
        <f t="shared" ref="I1708:J1708" si="1666">I1706</f>
        <v>Window and screens; aluminum alloy; high performance organic PVDF coating finish; including sub frame, fixings, bedding, pointing, glazing gaskets and beads, ironmongery, glazing; complete; as specified and as Drg. A-600</v>
      </c>
      <c r="J1708" s="533" t="str">
        <f t="shared" si="1666"/>
        <v>Window and screens; aluminum alloy; high performance organic PVDF coating finish; including sub frame, fixings, bedding, pointing, glazing gaskets and beads, ironmongery, glazing; complete; as specified and as Drg. A-600</v>
      </c>
      <c r="K1708" s="224" t="s">
        <v>17</v>
      </c>
      <c r="L1708" s="224" t="s">
        <v>310</v>
      </c>
      <c r="M1708" s="225">
        <v>2</v>
      </c>
      <c r="N1708" s="225" t="s">
        <v>39</v>
      </c>
      <c r="O1708" s="550"/>
      <c r="P1708" s="25">
        <f t="shared" si="1647"/>
        <v>0</v>
      </c>
      <c r="X1708" s="698" t="s">
        <v>310</v>
      </c>
      <c r="Y1708" s="698">
        <v>2</v>
      </c>
      <c r="Z1708" s="698" t="s">
        <v>39</v>
      </c>
      <c r="AA1708" s="698"/>
      <c r="AB1708" s="698"/>
      <c r="AC1708" s="731">
        <f t="shared" si="1648"/>
        <v>0</v>
      </c>
      <c r="AD1708" s="533">
        <f t="shared" si="1649"/>
        <v>0</v>
      </c>
    </row>
    <row r="1709" spans="1:30" ht="15.75">
      <c r="A1709" s="533" t="s">
        <v>2728</v>
      </c>
      <c r="B1709" s="533">
        <v>8</v>
      </c>
      <c r="C1709" s="533" t="s">
        <v>201</v>
      </c>
      <c r="D1709" s="572" t="s">
        <v>2740</v>
      </c>
      <c r="E1709" s="571" t="s">
        <v>1232</v>
      </c>
      <c r="F1709" s="533" t="s">
        <v>1321</v>
      </c>
      <c r="G1709" s="533" t="s">
        <v>2725</v>
      </c>
      <c r="H1709" s="533">
        <v>336</v>
      </c>
      <c r="I1709" s="533" t="str">
        <f t="shared" ref="I1709:I1710" si="1667">L1709</f>
        <v>087111 - DOOR HARDWARE (SCHEDULED BY DESCRIBING PRODUCTS)</v>
      </c>
      <c r="J1709" s="533" t="str">
        <f t="shared" ref="J1709" si="1668">L1709</f>
        <v>087111 - DOOR HARDWARE (SCHEDULED BY DESCRIBING PRODUCTS)</v>
      </c>
      <c r="K1709" s="87"/>
      <c r="L1709" s="96" t="s">
        <v>311</v>
      </c>
      <c r="M1709" s="89"/>
      <c r="N1709" s="89"/>
      <c r="O1709" s="351"/>
      <c r="P1709" s="94"/>
      <c r="X1709" s="698" t="s">
        <v>311</v>
      </c>
      <c r="Y1709" s="698"/>
      <c r="Z1709" s="698"/>
      <c r="AA1709" s="698"/>
      <c r="AB1709" s="698"/>
    </row>
    <row r="1710" spans="1:30" ht="15.75">
      <c r="A1710" s="533" t="s">
        <v>2728</v>
      </c>
      <c r="B1710" s="533">
        <v>8</v>
      </c>
      <c r="C1710" s="533" t="s">
        <v>201</v>
      </c>
      <c r="D1710" s="572" t="s">
        <v>2740</v>
      </c>
      <c r="E1710" s="571" t="str">
        <f t="shared" ref="E1710:E1752" si="1669">E1709</f>
        <v xml:space="preserve"> DOOR HARDWARE (SCHEDULED BY DESCRIBING PRODUCTS)</v>
      </c>
      <c r="F1710" s="533" t="s">
        <v>1321</v>
      </c>
      <c r="G1710" s="533" t="s">
        <v>2725</v>
      </c>
      <c r="H1710" s="533">
        <v>337</v>
      </c>
      <c r="I1710" s="533" t="str">
        <f t="shared" si="1667"/>
        <v>Door hardware sets; including all  ironmongery and accessories as per hardware sets scheduled by describing products; as specified and as Drg. A-611</v>
      </c>
      <c r="J1710" s="533" t="s">
        <v>313</v>
      </c>
      <c r="K1710" s="87"/>
      <c r="L1710" s="96" t="s">
        <v>312</v>
      </c>
      <c r="M1710" s="89"/>
      <c r="N1710" s="89"/>
      <c r="O1710" s="351"/>
      <c r="P1710" s="94"/>
      <c r="X1710" s="698" t="s">
        <v>312</v>
      </c>
      <c r="Y1710" s="698"/>
      <c r="Z1710" s="698"/>
      <c r="AA1710" s="698"/>
      <c r="AB1710" s="698"/>
    </row>
    <row r="1711" spans="1:30" ht="16.5" thickBot="1">
      <c r="A1711" s="533" t="s">
        <v>2728</v>
      </c>
      <c r="B1711" s="533">
        <v>8</v>
      </c>
      <c r="C1711" s="533" t="s">
        <v>201</v>
      </c>
      <c r="D1711" s="572" t="s">
        <v>2740</v>
      </c>
      <c r="E1711" s="571" t="str">
        <f t="shared" si="1669"/>
        <v xml:space="preserve"> DOOR HARDWARE (SCHEDULED BY DESCRIBING PRODUCTS)</v>
      </c>
      <c r="F1711" s="533" t="s">
        <v>1321</v>
      </c>
      <c r="G1711" s="533" t="s">
        <v>2725</v>
      </c>
      <c r="H1711" s="533">
        <v>338</v>
      </c>
      <c r="I1711" s="533" t="s">
        <v>312</v>
      </c>
      <c r="J1711" s="533" t="str">
        <f t="shared" ref="J1711" si="1670">L1711</f>
        <v>For non fire rated doors</v>
      </c>
      <c r="K1711" s="87"/>
      <c r="L1711" s="96" t="s">
        <v>313</v>
      </c>
      <c r="M1711" s="89"/>
      <c r="N1711" s="89"/>
      <c r="O1711" s="351"/>
      <c r="P1711" s="94"/>
      <c r="X1711" s="698" t="s">
        <v>313</v>
      </c>
      <c r="Y1711" s="698"/>
      <c r="Z1711" s="698"/>
      <c r="AA1711" s="698"/>
      <c r="AB1711" s="698"/>
    </row>
    <row r="1712" spans="1:30" ht="16.5" thickBot="1">
      <c r="A1712" s="533" t="s">
        <v>2728</v>
      </c>
      <c r="B1712" s="533">
        <v>8</v>
      </c>
      <c r="C1712" s="533" t="s">
        <v>201</v>
      </c>
      <c r="D1712" s="572" t="s">
        <v>2740</v>
      </c>
      <c r="E1712" s="571" t="str">
        <f t="shared" si="1669"/>
        <v xml:space="preserve"> DOOR HARDWARE (SCHEDULED BY DESCRIBING PRODUCTS)</v>
      </c>
      <c r="F1712" s="533" t="s">
        <v>1321</v>
      </c>
      <c r="G1712" s="533" t="s">
        <v>2722</v>
      </c>
      <c r="H1712" s="533">
        <v>339</v>
      </c>
      <c r="I1712" s="533" t="str">
        <f t="shared" ref="I1712:J1712" si="1671">I1710</f>
        <v>Door hardware sets; including all  ironmongery and accessories as per hardware sets scheduled by describing products; as specified and as Drg. A-611</v>
      </c>
      <c r="J1712" s="533" t="str">
        <f t="shared" si="1671"/>
        <v>For non fire rated doors</v>
      </c>
      <c r="K1712" s="87" t="s">
        <v>15</v>
      </c>
      <c r="L1712" s="87" t="s">
        <v>314</v>
      </c>
      <c r="M1712" s="223">
        <v>1</v>
      </c>
      <c r="N1712" s="89" t="s">
        <v>39</v>
      </c>
      <c r="O1712" s="351">
        <v>285</v>
      </c>
      <c r="P1712" s="25">
        <f t="shared" ref="P1712:P1734" si="1672">O1712*M1712</f>
        <v>285</v>
      </c>
      <c r="X1712" s="698" t="s">
        <v>314</v>
      </c>
      <c r="Y1712" s="698">
        <v>7</v>
      </c>
      <c r="Z1712" s="698" t="s">
        <v>39</v>
      </c>
      <c r="AA1712" s="698">
        <v>285</v>
      </c>
      <c r="AB1712" s="698">
        <v>1995</v>
      </c>
      <c r="AC1712" s="731">
        <f t="shared" ref="AC1712:AC1734" si="1673">AA1712*0.97</f>
        <v>276.45</v>
      </c>
      <c r="AD1712" s="533">
        <f t="shared" ref="AD1712:AD1734" si="1674">AC1712*Y1712</f>
        <v>1935.1499999999999</v>
      </c>
    </row>
    <row r="1713" spans="1:30" ht="15.75">
      <c r="A1713" s="533" t="s">
        <v>2728</v>
      </c>
      <c r="B1713" s="533">
        <v>8</v>
      </c>
      <c r="C1713" s="533" t="s">
        <v>201</v>
      </c>
      <c r="D1713" s="572" t="s">
        <v>2740</v>
      </c>
      <c r="E1713" s="571" t="str">
        <f t="shared" si="1669"/>
        <v xml:space="preserve"> DOOR HARDWARE (SCHEDULED BY DESCRIBING PRODUCTS)</v>
      </c>
      <c r="F1713" s="533" t="s">
        <v>1321</v>
      </c>
      <c r="G1713" s="533" t="s">
        <v>2722</v>
      </c>
      <c r="H1713" s="533">
        <v>340</v>
      </c>
      <c r="I1713" s="533" t="str">
        <f t="shared" ref="I1713:J1713" si="1675">I1711</f>
        <v>Door hardware sets; including all  ironmongery and accessories as per hardware sets scheduled by describing products; as specified and as Drg. A-611</v>
      </c>
      <c r="J1713" s="533" t="str">
        <f t="shared" si="1675"/>
        <v>For non fire rated doors</v>
      </c>
      <c r="K1713" s="224" t="s">
        <v>20</v>
      </c>
      <c r="L1713" s="224" t="s">
        <v>315</v>
      </c>
      <c r="M1713" s="225">
        <v>1</v>
      </c>
      <c r="N1713" s="225" t="s">
        <v>39</v>
      </c>
      <c r="O1713" s="351"/>
      <c r="P1713" s="25">
        <f t="shared" si="1672"/>
        <v>0</v>
      </c>
      <c r="X1713" s="698" t="s">
        <v>315</v>
      </c>
      <c r="Y1713" s="698">
        <v>1</v>
      </c>
      <c r="Z1713" s="698" t="s">
        <v>39</v>
      </c>
      <c r="AA1713" s="698"/>
      <c r="AB1713" s="698">
        <v>0</v>
      </c>
      <c r="AC1713" s="731">
        <f t="shared" si="1673"/>
        <v>0</v>
      </c>
      <c r="AD1713" s="533">
        <f t="shared" si="1674"/>
        <v>0</v>
      </c>
    </row>
    <row r="1714" spans="1:30" ht="15.75">
      <c r="A1714" s="533" t="s">
        <v>2728</v>
      </c>
      <c r="B1714" s="533">
        <v>8</v>
      </c>
      <c r="C1714" s="533" t="s">
        <v>201</v>
      </c>
      <c r="D1714" s="572" t="s">
        <v>2740</v>
      </c>
      <c r="E1714" s="571" t="str">
        <f t="shared" si="1669"/>
        <v xml:space="preserve"> DOOR HARDWARE (SCHEDULED BY DESCRIBING PRODUCTS)</v>
      </c>
      <c r="F1714" s="533" t="s">
        <v>1321</v>
      </c>
      <c r="G1714" s="533" t="s">
        <v>2722</v>
      </c>
      <c r="H1714" s="533">
        <v>341</v>
      </c>
      <c r="I1714" s="533" t="str">
        <f t="shared" ref="I1714:J1714" si="1676">I1712</f>
        <v>Door hardware sets; including all  ironmongery and accessories as per hardware sets scheduled by describing products; as specified and as Drg. A-611</v>
      </c>
      <c r="J1714" s="533" t="str">
        <f t="shared" si="1676"/>
        <v>For non fire rated doors</v>
      </c>
      <c r="K1714" s="224" t="s">
        <v>21</v>
      </c>
      <c r="L1714" s="224" t="s">
        <v>316</v>
      </c>
      <c r="M1714" s="225">
        <v>1</v>
      </c>
      <c r="N1714" s="225" t="s">
        <v>39</v>
      </c>
      <c r="O1714" s="351"/>
      <c r="P1714" s="25">
        <f t="shared" si="1672"/>
        <v>0</v>
      </c>
      <c r="X1714" s="698" t="s">
        <v>316</v>
      </c>
      <c r="Y1714" s="698">
        <v>1</v>
      </c>
      <c r="Z1714" s="698" t="s">
        <v>39</v>
      </c>
      <c r="AA1714" s="698"/>
      <c r="AB1714" s="698">
        <v>0</v>
      </c>
      <c r="AC1714" s="731">
        <f t="shared" si="1673"/>
        <v>0</v>
      </c>
      <c r="AD1714" s="533">
        <f t="shared" si="1674"/>
        <v>0</v>
      </c>
    </row>
    <row r="1715" spans="1:30" ht="16.5" thickBot="1">
      <c r="A1715" s="533" t="s">
        <v>2728</v>
      </c>
      <c r="B1715" s="533">
        <v>8</v>
      </c>
      <c r="C1715" s="533" t="s">
        <v>201</v>
      </c>
      <c r="D1715" s="572" t="s">
        <v>2740</v>
      </c>
      <c r="E1715" s="571" t="str">
        <f t="shared" si="1669"/>
        <v xml:space="preserve"> DOOR HARDWARE (SCHEDULED BY DESCRIBING PRODUCTS)</v>
      </c>
      <c r="F1715" s="533" t="s">
        <v>1321</v>
      </c>
      <c r="G1715" s="533" t="s">
        <v>2722</v>
      </c>
      <c r="H1715" s="533">
        <v>342</v>
      </c>
      <c r="I1715" s="533" t="str">
        <f t="shared" ref="I1715:J1715" si="1677">I1713</f>
        <v>Door hardware sets; including all  ironmongery and accessories as per hardware sets scheduled by describing products; as specified and as Drg. A-611</v>
      </c>
      <c r="J1715" s="533" t="str">
        <f t="shared" si="1677"/>
        <v>For non fire rated doors</v>
      </c>
      <c r="K1715" s="224" t="s">
        <v>45</v>
      </c>
      <c r="L1715" s="224" t="s">
        <v>317</v>
      </c>
      <c r="M1715" s="225">
        <v>4</v>
      </c>
      <c r="N1715" s="225" t="s">
        <v>39</v>
      </c>
      <c r="O1715" s="351"/>
      <c r="P1715" s="25">
        <f t="shared" si="1672"/>
        <v>0</v>
      </c>
      <c r="X1715" s="698" t="s">
        <v>317</v>
      </c>
      <c r="Y1715" s="698">
        <v>4</v>
      </c>
      <c r="Z1715" s="698" t="s">
        <v>39</v>
      </c>
      <c r="AA1715" s="698"/>
      <c r="AB1715" s="698">
        <v>0</v>
      </c>
      <c r="AC1715" s="731">
        <f t="shared" si="1673"/>
        <v>0</v>
      </c>
      <c r="AD1715" s="533">
        <f t="shared" si="1674"/>
        <v>0</v>
      </c>
    </row>
    <row r="1716" spans="1:30" ht="16.5" thickBot="1">
      <c r="A1716" s="533" t="s">
        <v>2728</v>
      </c>
      <c r="B1716" s="533">
        <v>8</v>
      </c>
      <c r="C1716" s="533" t="s">
        <v>201</v>
      </c>
      <c r="D1716" s="572" t="s">
        <v>2740</v>
      </c>
      <c r="E1716" s="571" t="str">
        <f t="shared" si="1669"/>
        <v xml:space="preserve"> DOOR HARDWARE (SCHEDULED BY DESCRIBING PRODUCTS)</v>
      </c>
      <c r="F1716" s="533" t="s">
        <v>1321</v>
      </c>
      <c r="G1716" s="533" t="s">
        <v>2722</v>
      </c>
      <c r="H1716" s="533">
        <v>343</v>
      </c>
      <c r="I1716" s="533" t="str">
        <f t="shared" ref="I1716:J1716" si="1678">I1714</f>
        <v>Door hardware sets; including all  ironmongery and accessories as per hardware sets scheduled by describing products; as specified and as Drg. A-611</v>
      </c>
      <c r="J1716" s="533" t="str">
        <f t="shared" si="1678"/>
        <v>For non fire rated doors</v>
      </c>
      <c r="K1716" s="87" t="s">
        <v>17</v>
      </c>
      <c r="L1716" s="87" t="s">
        <v>318</v>
      </c>
      <c r="M1716" s="223">
        <v>3</v>
      </c>
      <c r="N1716" s="89" t="s">
        <v>39</v>
      </c>
      <c r="O1716" s="351">
        <v>153</v>
      </c>
      <c r="P1716" s="25">
        <f t="shared" si="1672"/>
        <v>459</v>
      </c>
      <c r="X1716" s="698" t="s">
        <v>318</v>
      </c>
      <c r="Y1716" s="698">
        <v>3</v>
      </c>
      <c r="Z1716" s="698" t="s">
        <v>39</v>
      </c>
      <c r="AA1716" s="698">
        <v>153</v>
      </c>
      <c r="AB1716" s="698">
        <v>459</v>
      </c>
      <c r="AC1716" s="731">
        <f t="shared" si="1673"/>
        <v>148.41</v>
      </c>
      <c r="AD1716" s="533">
        <f t="shared" si="1674"/>
        <v>445.23</v>
      </c>
    </row>
    <row r="1717" spans="1:30" ht="15.75">
      <c r="A1717" s="533" t="s">
        <v>2728</v>
      </c>
      <c r="B1717" s="533">
        <v>8</v>
      </c>
      <c r="C1717" s="533" t="s">
        <v>201</v>
      </c>
      <c r="D1717" s="572" t="s">
        <v>2740</v>
      </c>
      <c r="E1717" s="571" t="str">
        <f t="shared" si="1669"/>
        <v xml:space="preserve"> DOOR HARDWARE (SCHEDULED BY DESCRIBING PRODUCTS)</v>
      </c>
      <c r="F1717" s="533" t="s">
        <v>1321</v>
      </c>
      <c r="G1717" s="533" t="s">
        <v>2722</v>
      </c>
      <c r="H1717" s="533">
        <v>344</v>
      </c>
      <c r="I1717" s="533" t="str">
        <f t="shared" ref="I1717:J1717" si="1679">I1715</f>
        <v>Door hardware sets; including all  ironmongery and accessories as per hardware sets scheduled by describing products; as specified and as Drg. A-611</v>
      </c>
      <c r="J1717" s="533" t="str">
        <f t="shared" si="1679"/>
        <v>For non fire rated doors</v>
      </c>
      <c r="K1717" s="224" t="s">
        <v>50</v>
      </c>
      <c r="L1717" s="224" t="s">
        <v>319</v>
      </c>
      <c r="M1717" s="225">
        <v>1</v>
      </c>
      <c r="N1717" s="225" t="s">
        <v>39</v>
      </c>
      <c r="O1717" s="351"/>
      <c r="P1717" s="25">
        <f t="shared" si="1672"/>
        <v>0</v>
      </c>
      <c r="X1717" s="698" t="s">
        <v>319</v>
      </c>
      <c r="Y1717" s="698">
        <v>1</v>
      </c>
      <c r="Z1717" s="698" t="s">
        <v>39</v>
      </c>
      <c r="AA1717" s="698"/>
      <c r="AB1717" s="698">
        <v>0</v>
      </c>
      <c r="AC1717" s="731">
        <f t="shared" si="1673"/>
        <v>0</v>
      </c>
      <c r="AD1717" s="533">
        <f t="shared" si="1674"/>
        <v>0</v>
      </c>
    </row>
    <row r="1718" spans="1:30" ht="16.5" thickBot="1">
      <c r="A1718" s="533" t="s">
        <v>2728</v>
      </c>
      <c r="B1718" s="533">
        <v>8</v>
      </c>
      <c r="C1718" s="533" t="s">
        <v>201</v>
      </c>
      <c r="D1718" s="572" t="s">
        <v>2740</v>
      </c>
      <c r="E1718" s="571" t="str">
        <f t="shared" si="1669"/>
        <v xml:space="preserve"> DOOR HARDWARE (SCHEDULED BY DESCRIBING PRODUCTS)</v>
      </c>
      <c r="F1718" s="533" t="s">
        <v>1321</v>
      </c>
      <c r="G1718" s="533" t="s">
        <v>2722</v>
      </c>
      <c r="H1718" s="533">
        <v>345</v>
      </c>
      <c r="I1718" s="533" t="str">
        <f t="shared" ref="I1718:J1718" si="1680">I1716</f>
        <v>Door hardware sets; including all  ironmongery and accessories as per hardware sets scheduled by describing products; as specified and as Drg. A-611</v>
      </c>
      <c r="J1718" s="533" t="str">
        <f t="shared" si="1680"/>
        <v>For non fire rated doors</v>
      </c>
      <c r="K1718" s="224" t="s">
        <v>76</v>
      </c>
      <c r="L1718" s="224" t="s">
        <v>320</v>
      </c>
      <c r="M1718" s="225">
        <v>1</v>
      </c>
      <c r="N1718" s="225" t="s">
        <v>39</v>
      </c>
      <c r="O1718" s="351"/>
      <c r="P1718" s="25">
        <f t="shared" si="1672"/>
        <v>0</v>
      </c>
      <c r="X1718" s="698" t="s">
        <v>320</v>
      </c>
      <c r="Y1718" s="698">
        <v>1</v>
      </c>
      <c r="Z1718" s="698" t="s">
        <v>39</v>
      </c>
      <c r="AA1718" s="698"/>
      <c r="AB1718" s="698">
        <v>0</v>
      </c>
      <c r="AC1718" s="731">
        <f t="shared" si="1673"/>
        <v>0</v>
      </c>
      <c r="AD1718" s="533">
        <f t="shared" si="1674"/>
        <v>0</v>
      </c>
    </row>
    <row r="1719" spans="1:30" ht="16.5" thickBot="1">
      <c r="A1719" s="533" t="s">
        <v>2728</v>
      </c>
      <c r="B1719" s="533">
        <v>8</v>
      </c>
      <c r="C1719" s="533" t="s">
        <v>201</v>
      </c>
      <c r="D1719" s="572" t="s">
        <v>2740</v>
      </c>
      <c r="E1719" s="571" t="str">
        <f t="shared" si="1669"/>
        <v xml:space="preserve"> DOOR HARDWARE (SCHEDULED BY DESCRIBING PRODUCTS)</v>
      </c>
      <c r="F1719" s="533" t="s">
        <v>1321</v>
      </c>
      <c r="G1719" s="533" t="s">
        <v>2722</v>
      </c>
      <c r="H1719" s="533">
        <v>346</v>
      </c>
      <c r="I1719" s="533" t="str">
        <f t="shared" ref="I1719:J1719" si="1681">I1717</f>
        <v>Door hardware sets; including all  ironmongery and accessories as per hardware sets scheduled by describing products; as specified and as Drg. A-611</v>
      </c>
      <c r="J1719" s="533" t="str">
        <f t="shared" si="1681"/>
        <v>For non fire rated doors</v>
      </c>
      <c r="K1719" s="87" t="s">
        <v>19</v>
      </c>
      <c r="L1719" s="87" t="s">
        <v>321</v>
      </c>
      <c r="M1719" s="223">
        <v>1</v>
      </c>
      <c r="N1719" s="89" t="s">
        <v>39</v>
      </c>
      <c r="O1719" s="351">
        <v>272</v>
      </c>
      <c r="P1719" s="25">
        <f t="shared" si="1672"/>
        <v>272</v>
      </c>
      <c r="X1719" s="698" t="s">
        <v>321</v>
      </c>
      <c r="Y1719" s="698">
        <v>1</v>
      </c>
      <c r="Z1719" s="698" t="s">
        <v>39</v>
      </c>
      <c r="AA1719" s="698">
        <v>272</v>
      </c>
      <c r="AB1719" s="698">
        <v>272</v>
      </c>
      <c r="AC1719" s="731">
        <f t="shared" si="1673"/>
        <v>263.83999999999997</v>
      </c>
      <c r="AD1719" s="533">
        <f t="shared" si="1674"/>
        <v>263.83999999999997</v>
      </c>
    </row>
    <row r="1720" spans="1:30" ht="16.5" thickBot="1">
      <c r="A1720" s="533" t="s">
        <v>2728</v>
      </c>
      <c r="B1720" s="533">
        <v>8</v>
      </c>
      <c r="C1720" s="533" t="s">
        <v>201</v>
      </c>
      <c r="D1720" s="572" t="s">
        <v>2740</v>
      </c>
      <c r="E1720" s="571" t="str">
        <f t="shared" si="1669"/>
        <v xml:space="preserve"> DOOR HARDWARE (SCHEDULED BY DESCRIBING PRODUCTS)</v>
      </c>
      <c r="F1720" s="533" t="s">
        <v>1321</v>
      </c>
      <c r="G1720" s="533" t="s">
        <v>2722</v>
      </c>
      <c r="H1720" s="533">
        <v>347</v>
      </c>
      <c r="I1720" s="533" t="str">
        <f t="shared" ref="I1720:J1720" si="1682">I1718</f>
        <v>Door hardware sets; including all  ironmongery and accessories as per hardware sets scheduled by describing products; as specified and as Drg. A-611</v>
      </c>
      <c r="J1720" s="533" t="str">
        <f t="shared" si="1682"/>
        <v>For non fire rated doors</v>
      </c>
      <c r="K1720" s="87" t="s">
        <v>20</v>
      </c>
      <c r="L1720" s="87" t="s">
        <v>322</v>
      </c>
      <c r="M1720" s="223">
        <v>2</v>
      </c>
      <c r="N1720" s="89" t="s">
        <v>39</v>
      </c>
      <c r="O1720" s="351">
        <v>300</v>
      </c>
      <c r="P1720" s="25">
        <f t="shared" si="1672"/>
        <v>600</v>
      </c>
      <c r="X1720" s="698" t="s">
        <v>322</v>
      </c>
      <c r="Y1720" s="698">
        <v>2</v>
      </c>
      <c r="Z1720" s="698" t="s">
        <v>39</v>
      </c>
      <c r="AA1720" s="698">
        <v>300</v>
      </c>
      <c r="AB1720" s="698">
        <v>600</v>
      </c>
      <c r="AC1720" s="731">
        <f t="shared" si="1673"/>
        <v>291</v>
      </c>
      <c r="AD1720" s="533">
        <f t="shared" si="1674"/>
        <v>582</v>
      </c>
    </row>
    <row r="1721" spans="1:30" ht="15.75">
      <c r="A1721" s="533" t="s">
        <v>2728</v>
      </c>
      <c r="B1721" s="533">
        <v>8</v>
      </c>
      <c r="C1721" s="533" t="s">
        <v>201</v>
      </c>
      <c r="D1721" s="572" t="s">
        <v>2740</v>
      </c>
      <c r="E1721" s="571" t="str">
        <f t="shared" si="1669"/>
        <v xml:space="preserve"> DOOR HARDWARE (SCHEDULED BY DESCRIBING PRODUCTS)</v>
      </c>
      <c r="F1721" s="533" t="s">
        <v>1321</v>
      </c>
      <c r="G1721" s="533" t="s">
        <v>2722</v>
      </c>
      <c r="H1721" s="533">
        <v>348</v>
      </c>
      <c r="I1721" s="533" t="str">
        <f t="shared" ref="I1721:J1721" si="1683">I1719</f>
        <v>Door hardware sets; including all  ironmongery and accessories as per hardware sets scheduled by describing products; as specified and as Drg. A-611</v>
      </c>
      <c r="J1721" s="533" t="str">
        <f t="shared" si="1683"/>
        <v>For non fire rated doors</v>
      </c>
      <c r="K1721" s="224" t="s">
        <v>302</v>
      </c>
      <c r="L1721" s="224" t="s">
        <v>323</v>
      </c>
      <c r="M1721" s="225">
        <v>1</v>
      </c>
      <c r="N1721" s="225" t="s">
        <v>39</v>
      </c>
      <c r="O1721" s="351"/>
      <c r="P1721" s="25">
        <f t="shared" si="1672"/>
        <v>0</v>
      </c>
      <c r="X1721" s="698" t="s">
        <v>323</v>
      </c>
      <c r="Y1721" s="698">
        <v>1</v>
      </c>
      <c r="Z1721" s="698" t="s">
        <v>39</v>
      </c>
      <c r="AA1721" s="698"/>
      <c r="AB1721" s="698">
        <v>0</v>
      </c>
      <c r="AC1721" s="731">
        <f t="shared" si="1673"/>
        <v>0</v>
      </c>
      <c r="AD1721" s="533">
        <f t="shared" si="1674"/>
        <v>0</v>
      </c>
    </row>
    <row r="1722" spans="1:30" ht="15.75">
      <c r="A1722" s="533" t="s">
        <v>2728</v>
      </c>
      <c r="B1722" s="533">
        <v>8</v>
      </c>
      <c r="C1722" s="533" t="s">
        <v>201</v>
      </c>
      <c r="D1722" s="572" t="s">
        <v>2740</v>
      </c>
      <c r="E1722" s="571" t="str">
        <f t="shared" si="1669"/>
        <v xml:space="preserve"> DOOR HARDWARE (SCHEDULED BY DESCRIBING PRODUCTS)</v>
      </c>
      <c r="F1722" s="533" t="s">
        <v>1321</v>
      </c>
      <c r="G1722" s="533" t="s">
        <v>2722</v>
      </c>
      <c r="H1722" s="533">
        <v>349</v>
      </c>
      <c r="I1722" s="533" t="str">
        <f t="shared" ref="I1722:J1722" si="1684">I1720</f>
        <v>Door hardware sets; including all  ironmongery and accessories as per hardware sets scheduled by describing products; as specified and as Drg. A-611</v>
      </c>
      <c r="J1722" s="533" t="str">
        <f t="shared" si="1684"/>
        <v>For non fire rated doors</v>
      </c>
      <c r="K1722" s="224" t="s">
        <v>304</v>
      </c>
      <c r="L1722" s="224" t="s">
        <v>324</v>
      </c>
      <c r="M1722" s="225">
        <v>1</v>
      </c>
      <c r="N1722" s="225" t="s">
        <v>39</v>
      </c>
      <c r="O1722" s="351"/>
      <c r="P1722" s="25">
        <f t="shared" si="1672"/>
        <v>0</v>
      </c>
      <c r="X1722" s="698" t="s">
        <v>324</v>
      </c>
      <c r="Y1722" s="698">
        <v>1</v>
      </c>
      <c r="Z1722" s="698" t="s">
        <v>39</v>
      </c>
      <c r="AA1722" s="698"/>
      <c r="AB1722" s="698">
        <v>0</v>
      </c>
      <c r="AC1722" s="731">
        <f t="shared" si="1673"/>
        <v>0</v>
      </c>
      <c r="AD1722" s="533">
        <f t="shared" si="1674"/>
        <v>0</v>
      </c>
    </row>
    <row r="1723" spans="1:30" ht="16.5" thickBot="1">
      <c r="A1723" s="533" t="s">
        <v>2728</v>
      </c>
      <c r="B1723" s="533">
        <v>8</v>
      </c>
      <c r="C1723" s="533" t="s">
        <v>201</v>
      </c>
      <c r="D1723" s="572" t="s">
        <v>2740</v>
      </c>
      <c r="E1723" s="571" t="str">
        <f t="shared" si="1669"/>
        <v xml:space="preserve"> DOOR HARDWARE (SCHEDULED BY DESCRIBING PRODUCTS)</v>
      </c>
      <c r="F1723" s="533" t="s">
        <v>1321</v>
      </c>
      <c r="G1723" s="533" t="s">
        <v>2722</v>
      </c>
      <c r="H1723" s="533">
        <v>350</v>
      </c>
      <c r="I1723" s="533" t="str">
        <f t="shared" ref="I1723:J1723" si="1685">I1721</f>
        <v>Door hardware sets; including all  ironmongery and accessories as per hardware sets scheduled by describing products; as specified and as Drg. A-611</v>
      </c>
      <c r="J1723" s="533" t="str">
        <f t="shared" si="1685"/>
        <v>For non fire rated doors</v>
      </c>
      <c r="K1723" s="224" t="s">
        <v>13</v>
      </c>
      <c r="L1723" s="224" t="s">
        <v>325</v>
      </c>
      <c r="M1723" s="225">
        <v>1</v>
      </c>
      <c r="N1723" s="225" t="s">
        <v>39</v>
      </c>
      <c r="O1723" s="351"/>
      <c r="P1723" s="25">
        <f t="shared" si="1672"/>
        <v>0</v>
      </c>
      <c r="X1723" s="698" t="s">
        <v>325</v>
      </c>
      <c r="Y1723" s="698">
        <v>1</v>
      </c>
      <c r="Z1723" s="698" t="s">
        <v>39</v>
      </c>
      <c r="AA1723" s="698"/>
      <c r="AB1723" s="698">
        <v>0</v>
      </c>
      <c r="AC1723" s="731">
        <f t="shared" si="1673"/>
        <v>0</v>
      </c>
      <c r="AD1723" s="533">
        <f t="shared" si="1674"/>
        <v>0</v>
      </c>
    </row>
    <row r="1724" spans="1:30" ht="16.5" thickBot="1">
      <c r="A1724" s="533" t="s">
        <v>2728</v>
      </c>
      <c r="B1724" s="533">
        <v>8</v>
      </c>
      <c r="C1724" s="533" t="s">
        <v>201</v>
      </c>
      <c r="D1724" s="572" t="s">
        <v>2740</v>
      </c>
      <c r="E1724" s="571" t="str">
        <f t="shared" si="1669"/>
        <v xml:space="preserve"> DOOR HARDWARE (SCHEDULED BY DESCRIBING PRODUCTS)</v>
      </c>
      <c r="F1724" s="533" t="s">
        <v>1321</v>
      </c>
      <c r="G1724" s="533" t="s">
        <v>2722</v>
      </c>
      <c r="H1724" s="533">
        <v>351</v>
      </c>
      <c r="I1724" s="533" t="str">
        <f t="shared" ref="I1724:J1724" si="1686">I1722</f>
        <v>Door hardware sets; including all  ironmongery and accessories as per hardware sets scheduled by describing products; as specified and as Drg. A-611</v>
      </c>
      <c r="J1724" s="533" t="str">
        <f t="shared" si="1686"/>
        <v>For non fire rated doors</v>
      </c>
      <c r="K1724" s="87" t="s">
        <v>13</v>
      </c>
      <c r="L1724" s="87" t="s">
        <v>326</v>
      </c>
      <c r="M1724" s="223">
        <v>4</v>
      </c>
      <c r="N1724" s="89" t="s">
        <v>39</v>
      </c>
      <c r="O1724" s="351">
        <v>82</v>
      </c>
      <c r="P1724" s="25">
        <f t="shared" si="1672"/>
        <v>328</v>
      </c>
      <c r="X1724" s="698" t="s">
        <v>326</v>
      </c>
      <c r="Y1724" s="698">
        <v>4</v>
      </c>
      <c r="Z1724" s="698" t="s">
        <v>39</v>
      </c>
      <c r="AA1724" s="698">
        <v>82</v>
      </c>
      <c r="AB1724" s="698">
        <v>328</v>
      </c>
      <c r="AC1724" s="731">
        <f t="shared" si="1673"/>
        <v>79.539999999999992</v>
      </c>
      <c r="AD1724" s="533">
        <f t="shared" si="1674"/>
        <v>318.15999999999997</v>
      </c>
    </row>
    <row r="1725" spans="1:30" ht="16.5" thickBot="1">
      <c r="A1725" s="533" t="s">
        <v>2728</v>
      </c>
      <c r="B1725" s="533">
        <v>8</v>
      </c>
      <c r="C1725" s="533" t="s">
        <v>201</v>
      </c>
      <c r="D1725" s="572" t="s">
        <v>2740</v>
      </c>
      <c r="E1725" s="571" t="str">
        <f t="shared" si="1669"/>
        <v xml:space="preserve"> DOOR HARDWARE (SCHEDULED BY DESCRIBING PRODUCTS)</v>
      </c>
      <c r="F1725" s="533" t="s">
        <v>1321</v>
      </c>
      <c r="G1725" s="533" t="s">
        <v>2722</v>
      </c>
      <c r="H1725" s="533">
        <v>352</v>
      </c>
      <c r="I1725" s="533" t="str">
        <f t="shared" ref="I1725:J1725" si="1687">I1723</f>
        <v>Door hardware sets; including all  ironmongery and accessories as per hardware sets scheduled by describing products; as specified and as Drg. A-611</v>
      </c>
      <c r="J1725" s="533" t="str">
        <f t="shared" si="1687"/>
        <v>For non fire rated doors</v>
      </c>
      <c r="K1725" s="87" t="s">
        <v>15</v>
      </c>
      <c r="L1725" s="95" t="s">
        <v>327</v>
      </c>
      <c r="M1725" s="223">
        <v>1</v>
      </c>
      <c r="N1725" s="89" t="s">
        <v>39</v>
      </c>
      <c r="O1725" s="351">
        <v>177</v>
      </c>
      <c r="P1725" s="25">
        <f t="shared" si="1672"/>
        <v>177</v>
      </c>
      <c r="X1725" s="698" t="s">
        <v>327</v>
      </c>
      <c r="Y1725" s="698">
        <v>1</v>
      </c>
      <c r="Z1725" s="698" t="s">
        <v>39</v>
      </c>
      <c r="AA1725" s="698">
        <v>177</v>
      </c>
      <c r="AB1725" s="698">
        <v>177</v>
      </c>
      <c r="AC1725" s="731">
        <f t="shared" si="1673"/>
        <v>171.69</v>
      </c>
      <c r="AD1725" s="533">
        <f t="shared" si="1674"/>
        <v>171.69</v>
      </c>
    </row>
    <row r="1726" spans="1:30" ht="16.5" thickBot="1">
      <c r="A1726" s="533" t="s">
        <v>2728</v>
      </c>
      <c r="B1726" s="533">
        <v>8</v>
      </c>
      <c r="C1726" s="533" t="s">
        <v>201</v>
      </c>
      <c r="D1726" s="572" t="s">
        <v>2740</v>
      </c>
      <c r="E1726" s="571" t="str">
        <f t="shared" si="1669"/>
        <v xml:space="preserve"> DOOR HARDWARE (SCHEDULED BY DESCRIBING PRODUCTS)</v>
      </c>
      <c r="F1726" s="533" t="s">
        <v>1321</v>
      </c>
      <c r="G1726" s="533" t="s">
        <v>2722</v>
      </c>
      <c r="H1726" s="533">
        <v>353</v>
      </c>
      <c r="I1726" s="533" t="str">
        <f t="shared" ref="I1726:J1726" si="1688">I1724</f>
        <v>Door hardware sets; including all  ironmongery and accessories as per hardware sets scheduled by describing products; as specified and as Drg. A-611</v>
      </c>
      <c r="J1726" s="533" t="str">
        <f t="shared" si="1688"/>
        <v>For non fire rated doors</v>
      </c>
      <c r="K1726" s="87" t="s">
        <v>17</v>
      </c>
      <c r="L1726" s="95" t="s">
        <v>328</v>
      </c>
      <c r="M1726" s="223">
        <v>1</v>
      </c>
      <c r="N1726" s="89" t="s">
        <v>39</v>
      </c>
      <c r="O1726" s="351">
        <v>177</v>
      </c>
      <c r="P1726" s="25">
        <f t="shared" si="1672"/>
        <v>177</v>
      </c>
      <c r="X1726" s="698" t="s">
        <v>328</v>
      </c>
      <c r="Y1726" s="698">
        <v>1</v>
      </c>
      <c r="Z1726" s="698" t="s">
        <v>39</v>
      </c>
      <c r="AA1726" s="698">
        <v>177</v>
      </c>
      <c r="AB1726" s="698">
        <v>177</v>
      </c>
      <c r="AC1726" s="731">
        <f t="shared" si="1673"/>
        <v>171.69</v>
      </c>
      <c r="AD1726" s="533">
        <f t="shared" si="1674"/>
        <v>171.69</v>
      </c>
    </row>
    <row r="1727" spans="1:30" ht="16.5" thickBot="1">
      <c r="A1727" s="533" t="s">
        <v>2728</v>
      </c>
      <c r="B1727" s="533">
        <v>8</v>
      </c>
      <c r="C1727" s="533" t="s">
        <v>201</v>
      </c>
      <c r="D1727" s="572" t="s">
        <v>2740</v>
      </c>
      <c r="E1727" s="571" t="str">
        <f t="shared" si="1669"/>
        <v xml:space="preserve"> DOOR HARDWARE (SCHEDULED BY DESCRIBING PRODUCTS)</v>
      </c>
      <c r="F1727" s="533" t="s">
        <v>1321</v>
      </c>
      <c r="G1727" s="533" t="s">
        <v>2722</v>
      </c>
      <c r="H1727" s="533">
        <v>354</v>
      </c>
      <c r="I1727" s="533" t="str">
        <f t="shared" ref="I1727:J1727" si="1689">I1725</f>
        <v>Door hardware sets; including all  ironmongery and accessories as per hardware sets scheduled by describing products; as specified and as Drg. A-611</v>
      </c>
      <c r="J1727" s="533" t="str">
        <f t="shared" si="1689"/>
        <v>For non fire rated doors</v>
      </c>
      <c r="K1727" s="87" t="s">
        <v>19</v>
      </c>
      <c r="L1727" s="95" t="s">
        <v>329</v>
      </c>
      <c r="M1727" s="223">
        <v>1</v>
      </c>
      <c r="N1727" s="89" t="s">
        <v>39</v>
      </c>
      <c r="O1727" s="351">
        <v>402</v>
      </c>
      <c r="P1727" s="25">
        <f t="shared" si="1672"/>
        <v>402</v>
      </c>
      <c r="X1727" s="698" t="s">
        <v>329</v>
      </c>
      <c r="Y1727" s="698">
        <v>1</v>
      </c>
      <c r="Z1727" s="698" t="s">
        <v>39</v>
      </c>
      <c r="AA1727" s="698">
        <v>402</v>
      </c>
      <c r="AB1727" s="698">
        <v>402</v>
      </c>
      <c r="AC1727" s="731">
        <f t="shared" si="1673"/>
        <v>389.94</v>
      </c>
      <c r="AD1727" s="533">
        <f t="shared" si="1674"/>
        <v>389.94</v>
      </c>
    </row>
    <row r="1728" spans="1:30" ht="16.5" thickBot="1">
      <c r="A1728" s="533" t="s">
        <v>2728</v>
      </c>
      <c r="B1728" s="533">
        <v>8</v>
      </c>
      <c r="C1728" s="533" t="s">
        <v>201</v>
      </c>
      <c r="D1728" s="572" t="s">
        <v>2740</v>
      </c>
      <c r="E1728" s="571" t="str">
        <f t="shared" si="1669"/>
        <v xml:space="preserve"> DOOR HARDWARE (SCHEDULED BY DESCRIBING PRODUCTS)</v>
      </c>
      <c r="F1728" s="533" t="s">
        <v>1321</v>
      </c>
      <c r="G1728" s="533" t="s">
        <v>2722</v>
      </c>
      <c r="H1728" s="533">
        <v>355</v>
      </c>
      <c r="I1728" s="533" t="str">
        <f t="shared" ref="I1728:J1728" si="1690">I1726</f>
        <v>Door hardware sets; including all  ironmongery and accessories as per hardware sets scheduled by describing products; as specified and as Drg. A-611</v>
      </c>
      <c r="J1728" s="533" t="str">
        <f t="shared" si="1690"/>
        <v>For non fire rated doors</v>
      </c>
      <c r="K1728" s="224" t="s">
        <v>21</v>
      </c>
      <c r="L1728" s="264" t="s">
        <v>330</v>
      </c>
      <c r="M1728" s="225">
        <v>1</v>
      </c>
      <c r="N1728" s="225" t="s">
        <v>39</v>
      </c>
      <c r="O1728" s="550"/>
      <c r="P1728" s="25">
        <f t="shared" si="1672"/>
        <v>0</v>
      </c>
      <c r="X1728" s="698" t="s">
        <v>330</v>
      </c>
      <c r="Y1728" s="698">
        <v>1</v>
      </c>
      <c r="Z1728" s="698" t="s">
        <v>39</v>
      </c>
      <c r="AA1728" s="698"/>
      <c r="AB1728" s="698">
        <v>0</v>
      </c>
      <c r="AC1728" s="731">
        <f t="shared" si="1673"/>
        <v>0</v>
      </c>
      <c r="AD1728" s="533">
        <f t="shared" si="1674"/>
        <v>0</v>
      </c>
    </row>
    <row r="1729" spans="1:30" ht="16.5" thickBot="1">
      <c r="A1729" s="533" t="s">
        <v>2728</v>
      </c>
      <c r="B1729" s="533">
        <v>8</v>
      </c>
      <c r="C1729" s="533" t="s">
        <v>201</v>
      </c>
      <c r="D1729" s="572" t="s">
        <v>2740</v>
      </c>
      <c r="E1729" s="571" t="str">
        <f t="shared" si="1669"/>
        <v xml:space="preserve"> DOOR HARDWARE (SCHEDULED BY DESCRIBING PRODUCTS)</v>
      </c>
      <c r="F1729" s="533" t="s">
        <v>1321</v>
      </c>
      <c r="G1729" s="533" t="s">
        <v>2722</v>
      </c>
      <c r="H1729" s="533">
        <v>356</v>
      </c>
      <c r="I1729" s="533" t="str">
        <f t="shared" ref="I1729:J1729" si="1691">I1727</f>
        <v>Door hardware sets; including all  ironmongery and accessories as per hardware sets scheduled by describing products; as specified and as Drg. A-611</v>
      </c>
      <c r="J1729" s="533" t="str">
        <f t="shared" si="1691"/>
        <v>For non fire rated doors</v>
      </c>
      <c r="K1729" s="87" t="s">
        <v>20</v>
      </c>
      <c r="L1729" s="95" t="s">
        <v>331</v>
      </c>
      <c r="M1729" s="223">
        <v>1</v>
      </c>
      <c r="N1729" s="89" t="s">
        <v>39</v>
      </c>
      <c r="O1729" s="351">
        <v>179</v>
      </c>
      <c r="P1729" s="25">
        <f t="shared" si="1672"/>
        <v>179</v>
      </c>
      <c r="X1729" s="698" t="s">
        <v>331</v>
      </c>
      <c r="Y1729" s="698">
        <v>1</v>
      </c>
      <c r="Z1729" s="698" t="s">
        <v>39</v>
      </c>
      <c r="AA1729" s="698">
        <v>179</v>
      </c>
      <c r="AB1729" s="698">
        <v>179</v>
      </c>
      <c r="AC1729" s="731">
        <f t="shared" si="1673"/>
        <v>173.63</v>
      </c>
      <c r="AD1729" s="533">
        <f t="shared" si="1674"/>
        <v>173.63</v>
      </c>
    </row>
    <row r="1730" spans="1:30" ht="16.5" thickBot="1">
      <c r="A1730" s="533" t="s">
        <v>2728</v>
      </c>
      <c r="B1730" s="533">
        <v>8</v>
      </c>
      <c r="C1730" s="533" t="s">
        <v>201</v>
      </c>
      <c r="D1730" s="572" t="s">
        <v>2740</v>
      </c>
      <c r="E1730" s="571" t="str">
        <f t="shared" si="1669"/>
        <v xml:space="preserve"> DOOR HARDWARE (SCHEDULED BY DESCRIBING PRODUCTS)</v>
      </c>
      <c r="F1730" s="533" t="s">
        <v>1321</v>
      </c>
      <c r="G1730" s="533" t="s">
        <v>2722</v>
      </c>
      <c r="H1730" s="533">
        <v>357</v>
      </c>
      <c r="I1730" s="533" t="str">
        <f t="shared" ref="I1730:J1730" si="1692">I1728</f>
        <v>Door hardware sets; including all  ironmongery and accessories as per hardware sets scheduled by describing products; as specified and as Drg. A-611</v>
      </c>
      <c r="J1730" s="533" t="str">
        <f t="shared" si="1692"/>
        <v>For non fire rated doors</v>
      </c>
      <c r="K1730" s="224" t="s">
        <v>48</v>
      </c>
      <c r="L1730" s="264" t="s">
        <v>332</v>
      </c>
      <c r="M1730" s="225">
        <v>1</v>
      </c>
      <c r="N1730" s="225" t="s">
        <v>39</v>
      </c>
      <c r="O1730" s="550"/>
      <c r="P1730" s="25">
        <f t="shared" si="1672"/>
        <v>0</v>
      </c>
      <c r="X1730" s="698" t="s">
        <v>332</v>
      </c>
      <c r="Y1730" s="698">
        <v>1</v>
      </c>
      <c r="Z1730" s="698" t="s">
        <v>39</v>
      </c>
      <c r="AA1730" s="698"/>
      <c r="AB1730" s="698">
        <v>0</v>
      </c>
      <c r="AC1730" s="731">
        <f t="shared" si="1673"/>
        <v>0</v>
      </c>
      <c r="AD1730" s="533">
        <f t="shared" si="1674"/>
        <v>0</v>
      </c>
    </row>
    <row r="1731" spans="1:30" ht="16.5" thickBot="1">
      <c r="A1731" s="533" t="s">
        <v>2728</v>
      </c>
      <c r="B1731" s="533">
        <v>8</v>
      </c>
      <c r="C1731" s="533" t="s">
        <v>201</v>
      </c>
      <c r="D1731" s="572" t="s">
        <v>2740</v>
      </c>
      <c r="E1731" s="571" t="str">
        <f t="shared" si="1669"/>
        <v xml:space="preserve"> DOOR HARDWARE (SCHEDULED BY DESCRIBING PRODUCTS)</v>
      </c>
      <c r="F1731" s="533" t="s">
        <v>1321</v>
      </c>
      <c r="G1731" s="533" t="s">
        <v>2722</v>
      </c>
      <c r="H1731" s="533">
        <v>358</v>
      </c>
      <c r="I1731" s="533" t="str">
        <f t="shared" ref="I1731:J1731" si="1693">I1729</f>
        <v>Door hardware sets; including all  ironmongery and accessories as per hardware sets scheduled by describing products; as specified and as Drg. A-611</v>
      </c>
      <c r="J1731" s="533" t="str">
        <f t="shared" si="1693"/>
        <v>For non fire rated doors</v>
      </c>
      <c r="K1731" s="87" t="s">
        <v>21</v>
      </c>
      <c r="L1731" s="95" t="s">
        <v>333</v>
      </c>
      <c r="M1731" s="223">
        <v>1</v>
      </c>
      <c r="N1731" s="89" t="s">
        <v>39</v>
      </c>
      <c r="O1731" s="351">
        <v>109</v>
      </c>
      <c r="P1731" s="25">
        <f t="shared" si="1672"/>
        <v>109</v>
      </c>
      <c r="X1731" s="698" t="s">
        <v>333</v>
      </c>
      <c r="Y1731" s="698">
        <v>1</v>
      </c>
      <c r="Z1731" s="698" t="s">
        <v>39</v>
      </c>
      <c r="AA1731" s="698">
        <v>109</v>
      </c>
      <c r="AB1731" s="698">
        <v>109</v>
      </c>
      <c r="AC1731" s="731">
        <f t="shared" si="1673"/>
        <v>105.73</v>
      </c>
      <c r="AD1731" s="533">
        <f t="shared" si="1674"/>
        <v>105.73</v>
      </c>
    </row>
    <row r="1732" spans="1:30" ht="16.5" thickBot="1">
      <c r="A1732" s="533" t="s">
        <v>2728</v>
      </c>
      <c r="B1732" s="533">
        <v>8</v>
      </c>
      <c r="C1732" s="533" t="s">
        <v>201</v>
      </c>
      <c r="D1732" s="572" t="s">
        <v>2740</v>
      </c>
      <c r="E1732" s="571" t="str">
        <f t="shared" si="1669"/>
        <v xml:space="preserve"> DOOR HARDWARE (SCHEDULED BY DESCRIBING PRODUCTS)</v>
      </c>
      <c r="F1732" s="533" t="s">
        <v>1321</v>
      </c>
      <c r="G1732" s="533" t="s">
        <v>2722</v>
      </c>
      <c r="H1732" s="533">
        <v>359</v>
      </c>
      <c r="I1732" s="533" t="str">
        <f t="shared" ref="I1732:J1732" si="1694">I1730</f>
        <v>Door hardware sets; including all  ironmongery and accessories as per hardware sets scheduled by describing products; as specified and as Drg. A-611</v>
      </c>
      <c r="J1732" s="533" t="str">
        <f t="shared" si="1694"/>
        <v>For non fire rated doors</v>
      </c>
      <c r="K1732" s="87" t="s">
        <v>45</v>
      </c>
      <c r="L1732" s="95" t="s">
        <v>334</v>
      </c>
      <c r="M1732" s="223">
        <v>2</v>
      </c>
      <c r="N1732" s="89" t="s">
        <v>39</v>
      </c>
      <c r="O1732" s="351">
        <v>82</v>
      </c>
      <c r="P1732" s="25">
        <f t="shared" si="1672"/>
        <v>164</v>
      </c>
      <c r="X1732" s="698" t="s">
        <v>334</v>
      </c>
      <c r="Y1732" s="698">
        <v>2</v>
      </c>
      <c r="Z1732" s="698" t="s">
        <v>39</v>
      </c>
      <c r="AA1732" s="698">
        <v>82</v>
      </c>
      <c r="AB1732" s="698">
        <v>164</v>
      </c>
      <c r="AC1732" s="731">
        <f t="shared" si="1673"/>
        <v>79.539999999999992</v>
      </c>
      <c r="AD1732" s="533">
        <f t="shared" si="1674"/>
        <v>159.07999999999998</v>
      </c>
    </row>
    <row r="1733" spans="1:30" ht="15.75">
      <c r="A1733" s="533" t="s">
        <v>2728</v>
      </c>
      <c r="B1733" s="533">
        <v>8</v>
      </c>
      <c r="C1733" s="533" t="s">
        <v>201</v>
      </c>
      <c r="D1733" s="572" t="s">
        <v>2740</v>
      </c>
      <c r="E1733" s="571" t="str">
        <f t="shared" si="1669"/>
        <v xml:space="preserve"> DOOR HARDWARE (SCHEDULED BY DESCRIBING PRODUCTS)</v>
      </c>
      <c r="F1733" s="533" t="s">
        <v>1321</v>
      </c>
      <c r="G1733" s="533" t="s">
        <v>2722</v>
      </c>
      <c r="H1733" s="533">
        <v>360</v>
      </c>
      <c r="I1733" s="533" t="str">
        <f t="shared" ref="I1733:J1733" si="1695">I1731</f>
        <v>Door hardware sets; including all  ironmongery and accessories as per hardware sets scheduled by describing products; as specified and as Drg. A-611</v>
      </c>
      <c r="J1733" s="533" t="str">
        <f t="shared" si="1695"/>
        <v>For non fire rated doors</v>
      </c>
      <c r="K1733" s="87" t="s">
        <v>48</v>
      </c>
      <c r="L1733" s="95" t="s">
        <v>335</v>
      </c>
      <c r="M1733" s="89">
        <v>7</v>
      </c>
      <c r="N1733" s="89" t="s">
        <v>39</v>
      </c>
      <c r="O1733" s="351">
        <v>82</v>
      </c>
      <c r="P1733" s="25">
        <f t="shared" si="1672"/>
        <v>574</v>
      </c>
      <c r="X1733" s="698" t="s">
        <v>335</v>
      </c>
      <c r="Y1733" s="698">
        <v>7</v>
      </c>
      <c r="Z1733" s="698" t="s">
        <v>39</v>
      </c>
      <c r="AA1733" s="698">
        <v>82</v>
      </c>
      <c r="AB1733" s="698">
        <v>574</v>
      </c>
      <c r="AC1733" s="731">
        <f t="shared" si="1673"/>
        <v>79.539999999999992</v>
      </c>
      <c r="AD1733" s="533">
        <f t="shared" si="1674"/>
        <v>556.78</v>
      </c>
    </row>
    <row r="1734" spans="1:30" ht="15.75">
      <c r="A1734" s="533" t="s">
        <v>2728</v>
      </c>
      <c r="B1734" s="533">
        <v>8</v>
      </c>
      <c r="C1734" s="533" t="s">
        <v>201</v>
      </c>
      <c r="D1734" s="572" t="s">
        <v>2740</v>
      </c>
      <c r="E1734" s="571" t="str">
        <f t="shared" si="1669"/>
        <v xml:space="preserve"> DOOR HARDWARE (SCHEDULED BY DESCRIBING PRODUCTS)</v>
      </c>
      <c r="F1734" s="533" t="s">
        <v>1321</v>
      </c>
      <c r="G1734" s="533" t="s">
        <v>2722</v>
      </c>
      <c r="H1734" s="533">
        <v>361</v>
      </c>
      <c r="I1734" s="533" t="str">
        <f t="shared" ref="I1734:J1734" si="1696">I1732</f>
        <v>Door hardware sets; including all  ironmongery and accessories as per hardware sets scheduled by describing products; as specified and as Drg. A-611</v>
      </c>
      <c r="J1734" s="533" t="str">
        <f t="shared" si="1696"/>
        <v>For non fire rated doors</v>
      </c>
      <c r="K1734" s="224" t="s">
        <v>78</v>
      </c>
      <c r="L1734" s="264" t="s">
        <v>336</v>
      </c>
      <c r="M1734" s="225">
        <v>3</v>
      </c>
      <c r="N1734" s="225" t="s">
        <v>39</v>
      </c>
      <c r="O1734" s="351"/>
      <c r="P1734" s="25">
        <f t="shared" si="1672"/>
        <v>0</v>
      </c>
      <c r="X1734" s="698" t="s">
        <v>336</v>
      </c>
      <c r="Y1734" s="698">
        <v>3</v>
      </c>
      <c r="Z1734" s="698" t="s">
        <v>39</v>
      </c>
      <c r="AA1734" s="698"/>
      <c r="AB1734" s="698">
        <v>0</v>
      </c>
      <c r="AC1734" s="731">
        <f t="shared" si="1673"/>
        <v>0</v>
      </c>
      <c r="AD1734" s="533">
        <f t="shared" si="1674"/>
        <v>0</v>
      </c>
    </row>
    <row r="1735" spans="1:30" ht="16.5" thickBot="1">
      <c r="A1735" s="533" t="s">
        <v>2728</v>
      </c>
      <c r="B1735" s="533">
        <v>8</v>
      </c>
      <c r="C1735" s="533" t="s">
        <v>201</v>
      </c>
      <c r="D1735" s="572" t="s">
        <v>2740</v>
      </c>
      <c r="E1735" s="571" t="str">
        <f t="shared" si="1669"/>
        <v xml:space="preserve"> DOOR HARDWARE (SCHEDULED BY DESCRIBING PRODUCTS)</v>
      </c>
      <c r="F1735" s="533" t="s">
        <v>1321</v>
      </c>
      <c r="G1735" s="533" t="s">
        <v>2725</v>
      </c>
      <c r="H1735" s="533">
        <v>362</v>
      </c>
      <c r="I1735" s="533" t="s">
        <v>312</v>
      </c>
      <c r="J1735" s="533" t="str">
        <f>L1735</f>
        <v>For fire rated doors</v>
      </c>
      <c r="K1735" s="87"/>
      <c r="L1735" s="96" t="s">
        <v>337</v>
      </c>
      <c r="M1735" s="89"/>
      <c r="N1735" s="89"/>
      <c r="O1735" s="351"/>
      <c r="P1735" s="94"/>
      <c r="X1735" s="698" t="s">
        <v>337</v>
      </c>
      <c r="Y1735" s="698"/>
      <c r="Z1735" s="698"/>
      <c r="AA1735" s="698"/>
      <c r="AB1735" s="698">
        <v>0</v>
      </c>
    </row>
    <row r="1736" spans="1:30" ht="16.5" thickBot="1">
      <c r="A1736" s="533" t="s">
        <v>2728</v>
      </c>
      <c r="B1736" s="533">
        <v>8</v>
      </c>
      <c r="C1736" s="533" t="s">
        <v>201</v>
      </c>
      <c r="D1736" s="572" t="s">
        <v>2740</v>
      </c>
      <c r="E1736" s="571" t="str">
        <f t="shared" si="1669"/>
        <v xml:space="preserve"> DOOR HARDWARE (SCHEDULED BY DESCRIBING PRODUCTS)</v>
      </c>
      <c r="F1736" s="533" t="s">
        <v>1321</v>
      </c>
      <c r="G1736" s="533" t="s">
        <v>2722</v>
      </c>
      <c r="H1736" s="533">
        <v>363</v>
      </c>
      <c r="I1736" s="533" t="str">
        <f t="shared" ref="I1736:J1736" si="1697">I1734</f>
        <v>Door hardware sets; including all  ironmongery and accessories as per hardware sets scheduled by describing products; as specified and as Drg. A-611</v>
      </c>
      <c r="J1736" s="533" t="str">
        <f t="shared" si="1697"/>
        <v>For non fire rated doors</v>
      </c>
      <c r="K1736" s="87" t="s">
        <v>50</v>
      </c>
      <c r="L1736" s="87" t="s">
        <v>338</v>
      </c>
      <c r="M1736" s="223">
        <v>1</v>
      </c>
      <c r="N1736" s="89" t="s">
        <v>39</v>
      </c>
      <c r="O1736" s="351">
        <v>285</v>
      </c>
      <c r="P1736" s="25">
        <f t="shared" ref="P1736:P1751" si="1698">O1736*M1736</f>
        <v>285</v>
      </c>
      <c r="X1736" s="698" t="s">
        <v>338</v>
      </c>
      <c r="Y1736" s="698">
        <v>1</v>
      </c>
      <c r="Z1736" s="698" t="s">
        <v>39</v>
      </c>
      <c r="AA1736" s="698">
        <v>285</v>
      </c>
      <c r="AB1736" s="698">
        <v>285</v>
      </c>
      <c r="AC1736" s="731">
        <f t="shared" ref="AC1736:AC1751" si="1699">AA1736*0.97</f>
        <v>276.45</v>
      </c>
      <c r="AD1736" s="533">
        <f t="shared" ref="AD1736:AD1751" si="1700">AC1736*Y1736</f>
        <v>276.45</v>
      </c>
    </row>
    <row r="1737" spans="1:30" ht="16.5" thickBot="1">
      <c r="A1737" s="533" t="s">
        <v>2728</v>
      </c>
      <c r="B1737" s="533">
        <v>8</v>
      </c>
      <c r="C1737" s="533" t="s">
        <v>201</v>
      </c>
      <c r="D1737" s="572" t="s">
        <v>2740</v>
      </c>
      <c r="E1737" s="571" t="str">
        <f t="shared" si="1669"/>
        <v xml:space="preserve"> DOOR HARDWARE (SCHEDULED BY DESCRIBING PRODUCTS)</v>
      </c>
      <c r="F1737" s="533" t="s">
        <v>1321</v>
      </c>
      <c r="G1737" s="533" t="s">
        <v>2722</v>
      </c>
      <c r="H1737" s="533">
        <v>364</v>
      </c>
      <c r="I1737" s="533" t="str">
        <f t="shared" ref="I1737:J1737" si="1701">I1735</f>
        <v>Door hardware sets; including all  ironmongery and accessories as per hardware sets scheduled by describing products; as specified and as Drg. A-611</v>
      </c>
      <c r="J1737" s="533" t="str">
        <f t="shared" si="1701"/>
        <v>For fire rated doors</v>
      </c>
      <c r="K1737" s="87" t="s">
        <v>76</v>
      </c>
      <c r="L1737" s="87" t="s">
        <v>339</v>
      </c>
      <c r="M1737" s="223">
        <v>1</v>
      </c>
      <c r="N1737" s="89" t="s">
        <v>39</v>
      </c>
      <c r="O1737" s="351">
        <v>110</v>
      </c>
      <c r="P1737" s="25">
        <f t="shared" si="1698"/>
        <v>110</v>
      </c>
      <c r="X1737" s="698" t="s">
        <v>339</v>
      </c>
      <c r="Y1737" s="698">
        <v>1</v>
      </c>
      <c r="Z1737" s="698" t="s">
        <v>39</v>
      </c>
      <c r="AA1737" s="698">
        <v>110</v>
      </c>
      <c r="AB1737" s="698">
        <v>110</v>
      </c>
      <c r="AC1737" s="731">
        <f t="shared" si="1699"/>
        <v>106.7</v>
      </c>
      <c r="AD1737" s="533">
        <f t="shared" si="1700"/>
        <v>106.7</v>
      </c>
    </row>
    <row r="1738" spans="1:30" ht="16.5" thickBot="1">
      <c r="A1738" s="533" t="s">
        <v>2728</v>
      </c>
      <c r="B1738" s="533">
        <v>8</v>
      </c>
      <c r="C1738" s="533" t="s">
        <v>201</v>
      </c>
      <c r="D1738" s="572" t="s">
        <v>2740</v>
      </c>
      <c r="E1738" s="571" t="str">
        <f t="shared" si="1669"/>
        <v xml:space="preserve"> DOOR HARDWARE (SCHEDULED BY DESCRIBING PRODUCTS)</v>
      </c>
      <c r="F1738" s="533" t="s">
        <v>1321</v>
      </c>
      <c r="G1738" s="533" t="s">
        <v>2722</v>
      </c>
      <c r="H1738" s="533">
        <v>365</v>
      </c>
      <c r="I1738" s="533" t="str">
        <f t="shared" ref="I1738:J1738" si="1702">I1736</f>
        <v>Door hardware sets; including all  ironmongery and accessories as per hardware sets scheduled by describing products; as specified and as Drg. A-611</v>
      </c>
      <c r="J1738" s="533" t="str">
        <f t="shared" si="1702"/>
        <v>For non fire rated doors</v>
      </c>
      <c r="K1738" s="224" t="s">
        <v>306</v>
      </c>
      <c r="L1738" s="224" t="s">
        <v>340</v>
      </c>
      <c r="M1738" s="225">
        <v>1</v>
      </c>
      <c r="N1738" s="225" t="s">
        <v>39</v>
      </c>
      <c r="O1738" s="351"/>
      <c r="P1738" s="25">
        <f t="shared" si="1698"/>
        <v>0</v>
      </c>
      <c r="X1738" s="698" t="s">
        <v>340</v>
      </c>
      <c r="Y1738" s="698">
        <v>1</v>
      </c>
      <c r="Z1738" s="698" t="s">
        <v>39</v>
      </c>
      <c r="AA1738" s="698"/>
      <c r="AB1738" s="698">
        <v>0</v>
      </c>
      <c r="AC1738" s="731">
        <f t="shared" si="1699"/>
        <v>0</v>
      </c>
      <c r="AD1738" s="533">
        <f t="shared" si="1700"/>
        <v>0</v>
      </c>
    </row>
    <row r="1739" spans="1:30" ht="16.5" thickBot="1">
      <c r="A1739" s="533" t="s">
        <v>2728</v>
      </c>
      <c r="B1739" s="533">
        <v>8</v>
      </c>
      <c r="C1739" s="533" t="s">
        <v>201</v>
      </c>
      <c r="D1739" s="572" t="s">
        <v>2740</v>
      </c>
      <c r="E1739" s="571" t="str">
        <f t="shared" si="1669"/>
        <v xml:space="preserve"> DOOR HARDWARE (SCHEDULED BY DESCRIBING PRODUCTS)</v>
      </c>
      <c r="F1739" s="533" t="s">
        <v>1321</v>
      </c>
      <c r="G1739" s="533" t="s">
        <v>2722</v>
      </c>
      <c r="H1739" s="533">
        <v>366</v>
      </c>
      <c r="I1739" s="533" t="str">
        <f t="shared" ref="I1739:J1739" si="1703">I1737</f>
        <v>Door hardware sets; including all  ironmongery and accessories as per hardware sets scheduled by describing products; as specified and as Drg. A-611</v>
      </c>
      <c r="J1739" s="533" t="str">
        <f t="shared" si="1703"/>
        <v>For fire rated doors</v>
      </c>
      <c r="K1739" s="87" t="s">
        <v>77</v>
      </c>
      <c r="L1739" s="87" t="s">
        <v>342</v>
      </c>
      <c r="M1739" s="223">
        <v>1</v>
      </c>
      <c r="N1739" s="89" t="s">
        <v>39</v>
      </c>
      <c r="O1739" s="351">
        <v>179</v>
      </c>
      <c r="P1739" s="25">
        <f t="shared" si="1698"/>
        <v>179</v>
      </c>
      <c r="X1739" s="698" t="s">
        <v>342</v>
      </c>
      <c r="Y1739" s="698">
        <v>1</v>
      </c>
      <c r="Z1739" s="698" t="s">
        <v>39</v>
      </c>
      <c r="AA1739" s="698">
        <v>179</v>
      </c>
      <c r="AB1739" s="698">
        <v>179</v>
      </c>
      <c r="AC1739" s="731">
        <f t="shared" si="1699"/>
        <v>173.63</v>
      </c>
      <c r="AD1739" s="533">
        <f t="shared" si="1700"/>
        <v>173.63</v>
      </c>
    </row>
    <row r="1740" spans="1:30" ht="16.5" thickBot="1">
      <c r="A1740" s="533" t="s">
        <v>2728</v>
      </c>
      <c r="B1740" s="533">
        <v>8</v>
      </c>
      <c r="C1740" s="533" t="s">
        <v>201</v>
      </c>
      <c r="D1740" s="572" t="s">
        <v>2740</v>
      </c>
      <c r="E1740" s="571" t="str">
        <f t="shared" si="1669"/>
        <v xml:space="preserve"> DOOR HARDWARE (SCHEDULED BY DESCRIBING PRODUCTS)</v>
      </c>
      <c r="F1740" s="533" t="s">
        <v>1321</v>
      </c>
      <c r="G1740" s="533" t="s">
        <v>2722</v>
      </c>
      <c r="H1740" s="533">
        <v>367</v>
      </c>
      <c r="I1740" s="533" t="str">
        <f t="shared" ref="I1740:J1740" si="1704">I1738</f>
        <v>Door hardware sets; including all  ironmongery and accessories as per hardware sets scheduled by describing products; as specified and as Drg. A-611</v>
      </c>
      <c r="J1740" s="533" t="str">
        <f t="shared" si="1704"/>
        <v>For non fire rated doors</v>
      </c>
      <c r="K1740" s="87" t="s">
        <v>78</v>
      </c>
      <c r="L1740" s="87" t="s">
        <v>344</v>
      </c>
      <c r="M1740" s="223">
        <v>6</v>
      </c>
      <c r="N1740" s="89" t="s">
        <v>39</v>
      </c>
      <c r="O1740" s="351">
        <v>118</v>
      </c>
      <c r="P1740" s="25">
        <f t="shared" si="1698"/>
        <v>708</v>
      </c>
      <c r="X1740" s="698" t="s">
        <v>344</v>
      </c>
      <c r="Y1740" s="698">
        <v>6</v>
      </c>
      <c r="Z1740" s="698" t="s">
        <v>39</v>
      </c>
      <c r="AA1740" s="698">
        <v>118</v>
      </c>
      <c r="AB1740" s="698">
        <v>708</v>
      </c>
      <c r="AC1740" s="731">
        <f t="shared" si="1699"/>
        <v>114.46</v>
      </c>
      <c r="AD1740" s="533">
        <f t="shared" si="1700"/>
        <v>686.76</v>
      </c>
    </row>
    <row r="1741" spans="1:30" ht="15.75">
      <c r="A1741" s="533" t="s">
        <v>2728</v>
      </c>
      <c r="B1741" s="533">
        <v>8</v>
      </c>
      <c r="C1741" s="533" t="s">
        <v>201</v>
      </c>
      <c r="D1741" s="572" t="s">
        <v>2740</v>
      </c>
      <c r="E1741" s="571" t="str">
        <f t="shared" si="1669"/>
        <v xml:space="preserve"> DOOR HARDWARE (SCHEDULED BY DESCRIBING PRODUCTS)</v>
      </c>
      <c r="F1741" s="533" t="s">
        <v>1321</v>
      </c>
      <c r="G1741" s="533" t="s">
        <v>2722</v>
      </c>
      <c r="H1741" s="533">
        <v>368</v>
      </c>
      <c r="I1741" s="533" t="str">
        <f t="shared" ref="I1741:J1741" si="1705">I1739</f>
        <v>Door hardware sets; including all  ironmongery and accessories as per hardware sets scheduled by describing products; as specified and as Drg. A-611</v>
      </c>
      <c r="J1741" s="533" t="str">
        <f t="shared" si="1705"/>
        <v>For fire rated doors</v>
      </c>
      <c r="K1741" s="224" t="s">
        <v>83</v>
      </c>
      <c r="L1741" s="224" t="s">
        <v>345</v>
      </c>
      <c r="M1741" s="225">
        <v>2</v>
      </c>
      <c r="N1741" s="225" t="s">
        <v>39</v>
      </c>
      <c r="O1741" s="351"/>
      <c r="P1741" s="25">
        <f t="shared" si="1698"/>
        <v>0</v>
      </c>
      <c r="X1741" s="698" t="s">
        <v>345</v>
      </c>
      <c r="Y1741" s="698">
        <v>2</v>
      </c>
      <c r="Z1741" s="698" t="s">
        <v>39</v>
      </c>
      <c r="AA1741" s="698"/>
      <c r="AB1741" s="698">
        <v>0</v>
      </c>
      <c r="AC1741" s="731">
        <f t="shared" si="1699"/>
        <v>0</v>
      </c>
      <c r="AD1741" s="533">
        <f t="shared" si="1700"/>
        <v>0</v>
      </c>
    </row>
    <row r="1742" spans="1:30" ht="15.75">
      <c r="A1742" s="533" t="s">
        <v>2728</v>
      </c>
      <c r="B1742" s="533">
        <v>8</v>
      </c>
      <c r="C1742" s="533" t="s">
        <v>201</v>
      </c>
      <c r="D1742" s="572" t="s">
        <v>2740</v>
      </c>
      <c r="E1742" s="571" t="str">
        <f t="shared" si="1669"/>
        <v xml:space="preserve"> DOOR HARDWARE (SCHEDULED BY DESCRIBING PRODUCTS)</v>
      </c>
      <c r="F1742" s="533" t="s">
        <v>1321</v>
      </c>
      <c r="G1742" s="533" t="s">
        <v>2722</v>
      </c>
      <c r="H1742" s="533">
        <v>369</v>
      </c>
      <c r="I1742" s="533" t="str">
        <f t="shared" ref="I1742:J1742" si="1706">I1740</f>
        <v>Door hardware sets; including all  ironmongery and accessories as per hardware sets scheduled by describing products; as specified and as Drg. A-611</v>
      </c>
      <c r="J1742" s="533" t="str">
        <f t="shared" si="1706"/>
        <v>For non fire rated doors</v>
      </c>
      <c r="K1742" s="224" t="s">
        <v>346</v>
      </c>
      <c r="L1742" s="224" t="s">
        <v>347</v>
      </c>
      <c r="M1742" s="225">
        <v>1</v>
      </c>
      <c r="N1742" s="225" t="s">
        <v>39</v>
      </c>
      <c r="O1742" s="351"/>
      <c r="P1742" s="25">
        <f t="shared" si="1698"/>
        <v>0</v>
      </c>
      <c r="X1742" s="698" t="s">
        <v>347</v>
      </c>
      <c r="Y1742" s="698">
        <v>1</v>
      </c>
      <c r="Z1742" s="698" t="s">
        <v>39</v>
      </c>
      <c r="AA1742" s="698"/>
      <c r="AB1742" s="698">
        <v>0</v>
      </c>
      <c r="AC1742" s="731">
        <f t="shared" si="1699"/>
        <v>0</v>
      </c>
      <c r="AD1742" s="533">
        <f t="shared" si="1700"/>
        <v>0</v>
      </c>
    </row>
    <row r="1743" spans="1:30" ht="15.75">
      <c r="A1743" s="533" t="s">
        <v>2728</v>
      </c>
      <c r="B1743" s="533">
        <v>8</v>
      </c>
      <c r="C1743" s="533" t="s">
        <v>201</v>
      </c>
      <c r="D1743" s="572" t="s">
        <v>2740</v>
      </c>
      <c r="E1743" s="571" t="str">
        <f t="shared" si="1669"/>
        <v xml:space="preserve"> DOOR HARDWARE (SCHEDULED BY DESCRIBING PRODUCTS)</v>
      </c>
      <c r="F1743" s="533" t="s">
        <v>1321</v>
      </c>
      <c r="G1743" s="533" t="s">
        <v>2722</v>
      </c>
      <c r="H1743" s="533">
        <v>370</v>
      </c>
      <c r="I1743" s="533" t="str">
        <f t="shared" ref="I1743:J1743" si="1707">I1741</f>
        <v>Door hardware sets; including all  ironmongery and accessories as per hardware sets scheduled by describing products; as specified and as Drg. A-611</v>
      </c>
      <c r="J1743" s="533" t="str">
        <f t="shared" si="1707"/>
        <v>For fire rated doors</v>
      </c>
      <c r="K1743" s="224" t="s">
        <v>13</v>
      </c>
      <c r="L1743" s="224" t="s">
        <v>348</v>
      </c>
      <c r="M1743" s="225">
        <v>1</v>
      </c>
      <c r="N1743" s="225" t="s">
        <v>39</v>
      </c>
      <c r="O1743" s="351"/>
      <c r="P1743" s="25">
        <f t="shared" si="1698"/>
        <v>0</v>
      </c>
      <c r="X1743" s="698" t="s">
        <v>348</v>
      </c>
      <c r="Y1743" s="698">
        <v>1</v>
      </c>
      <c r="Z1743" s="698" t="s">
        <v>39</v>
      </c>
      <c r="AA1743" s="698"/>
      <c r="AB1743" s="698">
        <v>0</v>
      </c>
      <c r="AC1743" s="731">
        <f t="shared" si="1699"/>
        <v>0</v>
      </c>
      <c r="AD1743" s="533">
        <f t="shared" si="1700"/>
        <v>0</v>
      </c>
    </row>
    <row r="1744" spans="1:30" ht="15.75">
      <c r="A1744" s="533" t="s">
        <v>2728</v>
      </c>
      <c r="B1744" s="533">
        <v>8</v>
      </c>
      <c r="C1744" s="533" t="s">
        <v>201</v>
      </c>
      <c r="D1744" s="572" t="s">
        <v>2740</v>
      </c>
      <c r="E1744" s="571" t="str">
        <f t="shared" si="1669"/>
        <v xml:space="preserve"> DOOR HARDWARE (SCHEDULED BY DESCRIBING PRODUCTS)</v>
      </c>
      <c r="F1744" s="533" t="s">
        <v>1321</v>
      </c>
      <c r="G1744" s="533" t="s">
        <v>2722</v>
      </c>
      <c r="H1744" s="533">
        <v>371</v>
      </c>
      <c r="I1744" s="533" t="str">
        <f t="shared" ref="I1744:J1744" si="1708">I1742</f>
        <v>Door hardware sets; including all  ironmongery and accessories as per hardware sets scheduled by describing products; as specified and as Drg. A-611</v>
      </c>
      <c r="J1744" s="533" t="str">
        <f t="shared" si="1708"/>
        <v>For non fire rated doors</v>
      </c>
      <c r="K1744" s="224" t="s">
        <v>15</v>
      </c>
      <c r="L1744" s="224" t="s">
        <v>349</v>
      </c>
      <c r="M1744" s="225">
        <v>1</v>
      </c>
      <c r="N1744" s="225" t="s">
        <v>39</v>
      </c>
      <c r="O1744" s="351"/>
      <c r="P1744" s="25">
        <f t="shared" si="1698"/>
        <v>0</v>
      </c>
      <c r="X1744" s="698" t="s">
        <v>349</v>
      </c>
      <c r="Y1744" s="698">
        <v>1</v>
      </c>
      <c r="Z1744" s="698" t="s">
        <v>39</v>
      </c>
      <c r="AA1744" s="698"/>
      <c r="AB1744" s="698">
        <v>0</v>
      </c>
      <c r="AC1744" s="731">
        <f t="shared" si="1699"/>
        <v>0</v>
      </c>
      <c r="AD1744" s="533">
        <f t="shared" si="1700"/>
        <v>0</v>
      </c>
    </row>
    <row r="1745" spans="1:30" ht="16.5" thickBot="1">
      <c r="A1745" s="533" t="s">
        <v>2728</v>
      </c>
      <c r="B1745" s="533">
        <v>8</v>
      </c>
      <c r="C1745" s="533" t="s">
        <v>201</v>
      </c>
      <c r="D1745" s="572" t="s">
        <v>2740</v>
      </c>
      <c r="E1745" s="571" t="str">
        <f t="shared" si="1669"/>
        <v xml:space="preserve"> DOOR HARDWARE (SCHEDULED BY DESCRIBING PRODUCTS)</v>
      </c>
      <c r="F1745" s="533" t="s">
        <v>1321</v>
      </c>
      <c r="G1745" s="533" t="s">
        <v>2722</v>
      </c>
      <c r="H1745" s="533">
        <v>372</v>
      </c>
      <c r="I1745" s="533" t="str">
        <f t="shared" ref="I1745:J1745" si="1709">I1743</f>
        <v>Door hardware sets; including all  ironmongery and accessories as per hardware sets scheduled by describing products; as specified and as Drg. A-611</v>
      </c>
      <c r="J1745" s="533" t="str">
        <f t="shared" si="1709"/>
        <v>For fire rated doors</v>
      </c>
      <c r="K1745" s="224" t="s">
        <v>17</v>
      </c>
      <c r="L1745" s="264" t="s">
        <v>350</v>
      </c>
      <c r="M1745" s="225">
        <v>1</v>
      </c>
      <c r="N1745" s="225" t="s">
        <v>39</v>
      </c>
      <c r="O1745" s="351"/>
      <c r="P1745" s="25">
        <f t="shared" si="1698"/>
        <v>0</v>
      </c>
      <c r="X1745" s="698" t="s">
        <v>350</v>
      </c>
      <c r="Y1745" s="698">
        <v>1</v>
      </c>
      <c r="Z1745" s="698" t="s">
        <v>39</v>
      </c>
      <c r="AA1745" s="698"/>
      <c r="AB1745" s="698">
        <v>0</v>
      </c>
      <c r="AC1745" s="731">
        <f t="shared" si="1699"/>
        <v>0</v>
      </c>
      <c r="AD1745" s="533">
        <f t="shared" si="1700"/>
        <v>0</v>
      </c>
    </row>
    <row r="1746" spans="1:30" ht="16.5" thickBot="1">
      <c r="A1746" s="533" t="s">
        <v>2728</v>
      </c>
      <c r="B1746" s="533">
        <v>8</v>
      </c>
      <c r="C1746" s="533" t="s">
        <v>201</v>
      </c>
      <c r="D1746" s="572" t="s">
        <v>2740</v>
      </c>
      <c r="E1746" s="571" t="str">
        <f t="shared" si="1669"/>
        <v xml:space="preserve"> DOOR HARDWARE (SCHEDULED BY DESCRIBING PRODUCTS)</v>
      </c>
      <c r="F1746" s="533" t="s">
        <v>1321</v>
      </c>
      <c r="G1746" s="533" t="s">
        <v>2722</v>
      </c>
      <c r="H1746" s="533">
        <v>373</v>
      </c>
      <c r="I1746" s="533" t="str">
        <f t="shared" ref="I1746:J1746" si="1710">I1744</f>
        <v>Door hardware sets; including all  ironmongery and accessories as per hardware sets scheduled by describing products; as specified and as Drg. A-611</v>
      </c>
      <c r="J1746" s="533" t="str">
        <f t="shared" si="1710"/>
        <v>For non fire rated doors</v>
      </c>
      <c r="K1746" s="87" t="s">
        <v>13</v>
      </c>
      <c r="L1746" s="87" t="s">
        <v>351</v>
      </c>
      <c r="M1746" s="223">
        <v>1</v>
      </c>
      <c r="N1746" s="89" t="s">
        <v>39</v>
      </c>
      <c r="O1746" s="351">
        <v>578</v>
      </c>
      <c r="P1746" s="25">
        <f t="shared" si="1698"/>
        <v>578</v>
      </c>
      <c r="X1746" s="698" t="s">
        <v>351</v>
      </c>
      <c r="Y1746" s="698">
        <v>1</v>
      </c>
      <c r="Z1746" s="698" t="s">
        <v>39</v>
      </c>
      <c r="AA1746" s="698">
        <v>578</v>
      </c>
      <c r="AB1746" s="698">
        <v>578</v>
      </c>
      <c r="AC1746" s="731">
        <f t="shared" si="1699"/>
        <v>560.66</v>
      </c>
      <c r="AD1746" s="533">
        <f t="shared" si="1700"/>
        <v>560.66</v>
      </c>
    </row>
    <row r="1747" spans="1:30" ht="16.5" thickBot="1">
      <c r="A1747" s="533" t="s">
        <v>2728</v>
      </c>
      <c r="B1747" s="533">
        <v>8</v>
      </c>
      <c r="C1747" s="533" t="s">
        <v>201</v>
      </c>
      <c r="D1747" s="572" t="s">
        <v>2740</v>
      </c>
      <c r="E1747" s="571" t="str">
        <f t="shared" si="1669"/>
        <v xml:space="preserve"> DOOR HARDWARE (SCHEDULED BY DESCRIBING PRODUCTS)</v>
      </c>
      <c r="F1747" s="533" t="s">
        <v>1321</v>
      </c>
      <c r="G1747" s="533" t="s">
        <v>2722</v>
      </c>
      <c r="H1747" s="533">
        <v>374</v>
      </c>
      <c r="I1747" s="533" t="str">
        <f t="shared" ref="I1747:J1747" si="1711">I1745</f>
        <v>Door hardware sets; including all  ironmongery and accessories as per hardware sets scheduled by describing products; as specified and as Drg. A-611</v>
      </c>
      <c r="J1747" s="533" t="str">
        <f t="shared" si="1711"/>
        <v>For fire rated doors</v>
      </c>
      <c r="K1747" s="224" t="s">
        <v>20</v>
      </c>
      <c r="L1747" s="224" t="s">
        <v>352</v>
      </c>
      <c r="M1747" s="225">
        <v>1</v>
      </c>
      <c r="N1747" s="225" t="s">
        <v>39</v>
      </c>
      <c r="O1747" s="351"/>
      <c r="P1747" s="25">
        <f t="shared" si="1698"/>
        <v>0</v>
      </c>
      <c r="X1747" s="698" t="s">
        <v>352</v>
      </c>
      <c r="Y1747" s="698">
        <v>1</v>
      </c>
      <c r="Z1747" s="698" t="s">
        <v>39</v>
      </c>
      <c r="AA1747" s="698"/>
      <c r="AB1747" s="698">
        <v>0</v>
      </c>
      <c r="AC1747" s="731">
        <f t="shared" si="1699"/>
        <v>0</v>
      </c>
      <c r="AD1747" s="533">
        <f t="shared" si="1700"/>
        <v>0</v>
      </c>
    </row>
    <row r="1748" spans="1:30" ht="16.5" thickBot="1">
      <c r="A1748" s="533" t="s">
        <v>2728</v>
      </c>
      <c r="B1748" s="533">
        <v>8</v>
      </c>
      <c r="C1748" s="533" t="s">
        <v>201</v>
      </c>
      <c r="D1748" s="572" t="s">
        <v>2740</v>
      </c>
      <c r="E1748" s="571" t="str">
        <f t="shared" si="1669"/>
        <v xml:space="preserve"> DOOR HARDWARE (SCHEDULED BY DESCRIBING PRODUCTS)</v>
      </c>
      <c r="F1748" s="533" t="s">
        <v>1321</v>
      </c>
      <c r="G1748" s="533" t="s">
        <v>2722</v>
      </c>
      <c r="H1748" s="533">
        <v>375</v>
      </c>
      <c r="I1748" s="533" t="str">
        <f t="shared" ref="I1748:J1748" si="1712">I1746</f>
        <v>Door hardware sets; including all  ironmongery and accessories as per hardware sets scheduled by describing products; as specified and as Drg. A-611</v>
      </c>
      <c r="J1748" s="533" t="str">
        <f t="shared" si="1712"/>
        <v>For non fire rated doors</v>
      </c>
      <c r="K1748" s="87" t="s">
        <v>15</v>
      </c>
      <c r="L1748" s="87" t="s">
        <v>353</v>
      </c>
      <c r="M1748" s="223">
        <v>1</v>
      </c>
      <c r="N1748" s="89" t="s">
        <v>39</v>
      </c>
      <c r="O1748" s="351">
        <v>402</v>
      </c>
      <c r="P1748" s="25">
        <f t="shared" si="1698"/>
        <v>402</v>
      </c>
      <c r="X1748" s="698" t="s">
        <v>353</v>
      </c>
      <c r="Y1748" s="698">
        <v>1</v>
      </c>
      <c r="Z1748" s="698" t="s">
        <v>39</v>
      </c>
      <c r="AA1748" s="698">
        <v>402</v>
      </c>
      <c r="AB1748" s="698">
        <v>402</v>
      </c>
      <c r="AC1748" s="731">
        <f t="shared" si="1699"/>
        <v>389.94</v>
      </c>
      <c r="AD1748" s="533">
        <f t="shared" si="1700"/>
        <v>389.94</v>
      </c>
    </row>
    <row r="1749" spans="1:30" ht="16.5" thickBot="1">
      <c r="A1749" s="533" t="s">
        <v>2728</v>
      </c>
      <c r="B1749" s="533">
        <v>8</v>
      </c>
      <c r="C1749" s="533" t="s">
        <v>201</v>
      </c>
      <c r="D1749" s="572" t="s">
        <v>2740</v>
      </c>
      <c r="E1749" s="571" t="str">
        <f t="shared" si="1669"/>
        <v xml:space="preserve"> DOOR HARDWARE (SCHEDULED BY DESCRIBING PRODUCTS)</v>
      </c>
      <c r="F1749" s="533" t="s">
        <v>1321</v>
      </c>
      <c r="G1749" s="533" t="s">
        <v>2722</v>
      </c>
      <c r="H1749" s="533">
        <v>376</v>
      </c>
      <c r="I1749" s="533" t="str">
        <f t="shared" ref="I1749:J1749" si="1713">I1747</f>
        <v>Door hardware sets; including all  ironmongery and accessories as per hardware sets scheduled by describing products; as specified and as Drg. A-611</v>
      </c>
      <c r="J1749" s="533" t="str">
        <f t="shared" si="1713"/>
        <v>For fire rated doors</v>
      </c>
      <c r="K1749" s="224" t="s">
        <v>45</v>
      </c>
      <c r="L1749" s="224" t="s">
        <v>354</v>
      </c>
      <c r="M1749" s="225">
        <v>1</v>
      </c>
      <c r="N1749" s="225" t="s">
        <v>39</v>
      </c>
      <c r="O1749" s="351"/>
      <c r="P1749" s="25">
        <f t="shared" si="1698"/>
        <v>0</v>
      </c>
      <c r="X1749" s="698" t="s">
        <v>354</v>
      </c>
      <c r="Y1749" s="698">
        <v>1</v>
      </c>
      <c r="Z1749" s="698" t="s">
        <v>39</v>
      </c>
      <c r="AA1749" s="698"/>
      <c r="AB1749" s="698">
        <v>0</v>
      </c>
      <c r="AC1749" s="731">
        <f t="shared" si="1699"/>
        <v>0</v>
      </c>
      <c r="AD1749" s="533">
        <f t="shared" si="1700"/>
        <v>0</v>
      </c>
    </row>
    <row r="1750" spans="1:30" ht="16.5" thickBot="1">
      <c r="A1750" s="533" t="s">
        <v>2728</v>
      </c>
      <c r="B1750" s="533">
        <v>8</v>
      </c>
      <c r="C1750" s="533" t="s">
        <v>201</v>
      </c>
      <c r="D1750" s="572" t="s">
        <v>2740</v>
      </c>
      <c r="E1750" s="571" t="str">
        <f t="shared" si="1669"/>
        <v xml:space="preserve"> DOOR HARDWARE (SCHEDULED BY DESCRIBING PRODUCTS)</v>
      </c>
      <c r="F1750" s="533" t="s">
        <v>1321</v>
      </c>
      <c r="G1750" s="533" t="s">
        <v>2722</v>
      </c>
      <c r="H1750" s="533">
        <v>377</v>
      </c>
      <c r="I1750" s="533" t="str">
        <f t="shared" ref="I1750:J1750" si="1714">I1748</f>
        <v>Door hardware sets; including all  ironmongery and accessories as per hardware sets scheduled by describing products; as specified and as Drg. A-611</v>
      </c>
      <c r="J1750" s="533" t="str">
        <f t="shared" si="1714"/>
        <v>For non fire rated doors</v>
      </c>
      <c r="K1750" s="87" t="s">
        <v>17</v>
      </c>
      <c r="L1750" s="87" t="s">
        <v>355</v>
      </c>
      <c r="M1750" s="223">
        <v>2</v>
      </c>
      <c r="N1750" s="89" t="s">
        <v>39</v>
      </c>
      <c r="O1750" s="351">
        <v>179</v>
      </c>
      <c r="P1750" s="25">
        <f t="shared" si="1698"/>
        <v>358</v>
      </c>
      <c r="X1750" s="698" t="s">
        <v>355</v>
      </c>
      <c r="Y1750" s="698">
        <v>2</v>
      </c>
      <c r="Z1750" s="698" t="s">
        <v>39</v>
      </c>
      <c r="AA1750" s="698">
        <v>179</v>
      </c>
      <c r="AB1750" s="698">
        <v>358</v>
      </c>
      <c r="AC1750" s="731">
        <f t="shared" si="1699"/>
        <v>173.63</v>
      </c>
      <c r="AD1750" s="533">
        <f t="shared" si="1700"/>
        <v>347.26</v>
      </c>
    </row>
    <row r="1751" spans="1:30" ht="16.5" thickBot="1">
      <c r="A1751" s="533" t="s">
        <v>2728</v>
      </c>
      <c r="B1751" s="533">
        <v>8</v>
      </c>
      <c r="C1751" s="533" t="s">
        <v>201</v>
      </c>
      <c r="D1751" s="572" t="s">
        <v>2740</v>
      </c>
      <c r="E1751" s="571" t="str">
        <f t="shared" si="1669"/>
        <v xml:space="preserve"> DOOR HARDWARE (SCHEDULED BY DESCRIBING PRODUCTS)</v>
      </c>
      <c r="F1751" s="533" t="s">
        <v>1321</v>
      </c>
      <c r="G1751" s="533" t="s">
        <v>2722</v>
      </c>
      <c r="H1751" s="533">
        <v>378</v>
      </c>
      <c r="I1751" s="533" t="str">
        <f t="shared" ref="I1751:J1751" si="1715">I1749</f>
        <v>Door hardware sets; including all  ironmongery and accessories as per hardware sets scheduled by describing products; as specified and as Drg. A-611</v>
      </c>
      <c r="J1751" s="533" t="str">
        <f t="shared" si="1715"/>
        <v>For fire rated doors</v>
      </c>
      <c r="K1751" s="87" t="s">
        <v>19</v>
      </c>
      <c r="L1751" s="87" t="s">
        <v>356</v>
      </c>
      <c r="M1751" s="223">
        <v>2</v>
      </c>
      <c r="N1751" s="89" t="s">
        <v>39</v>
      </c>
      <c r="O1751" s="351">
        <v>113</v>
      </c>
      <c r="P1751" s="25">
        <f t="shared" si="1698"/>
        <v>226</v>
      </c>
      <c r="X1751" s="698" t="s">
        <v>356</v>
      </c>
      <c r="Y1751" s="698">
        <v>2</v>
      </c>
      <c r="Z1751" s="698" t="s">
        <v>39</v>
      </c>
      <c r="AA1751" s="698">
        <v>113</v>
      </c>
      <c r="AB1751" s="698">
        <v>226</v>
      </c>
      <c r="AC1751" s="731">
        <f t="shared" si="1699"/>
        <v>109.61</v>
      </c>
      <c r="AD1751" s="533">
        <f t="shared" si="1700"/>
        <v>219.22</v>
      </c>
    </row>
    <row r="1752" spans="1:30" ht="15.75">
      <c r="A1752" s="533" t="s">
        <v>2728</v>
      </c>
      <c r="B1752" s="533">
        <v>8</v>
      </c>
      <c r="C1752" s="533" t="s">
        <v>201</v>
      </c>
      <c r="D1752" s="572" t="s">
        <v>2740</v>
      </c>
      <c r="E1752" s="571" t="str">
        <f t="shared" si="1669"/>
        <v xml:space="preserve"> DOOR HARDWARE (SCHEDULED BY DESCRIBING PRODUCTS)</v>
      </c>
      <c r="F1752" s="533" t="s">
        <v>1321</v>
      </c>
      <c r="G1752" s="533" t="s">
        <v>2725</v>
      </c>
      <c r="H1752" s="533">
        <v>379</v>
      </c>
      <c r="I1752" s="533" t="str">
        <f t="shared" ref="I1752:J1752" si="1716">I1750</f>
        <v>Door hardware sets; including all  ironmongery and accessories as per hardware sets scheduled by describing products; as specified and as Drg. A-611</v>
      </c>
      <c r="J1752" s="533" t="str">
        <f t="shared" si="1716"/>
        <v>For non fire rated doors</v>
      </c>
      <c r="K1752" s="96" t="s">
        <v>357</v>
      </c>
      <c r="L1752" s="87"/>
      <c r="M1752" s="89"/>
      <c r="N1752" s="89"/>
      <c r="O1752" s="351"/>
      <c r="P1752" s="97"/>
      <c r="X1752" s="698"/>
      <c r="Y1752" s="698"/>
      <c r="Z1752" s="698"/>
      <c r="AA1752" s="698"/>
      <c r="AB1752" s="698"/>
    </row>
    <row r="1753" spans="1:30" ht="15.75">
      <c r="A1753" s="533" t="s">
        <v>2728</v>
      </c>
      <c r="B1753" s="533">
        <v>8</v>
      </c>
      <c r="C1753" s="533" t="s">
        <v>201</v>
      </c>
      <c r="D1753" s="10" t="s">
        <v>22</v>
      </c>
      <c r="E1753" s="10" t="s">
        <v>22</v>
      </c>
      <c r="G1753" s="533" t="s">
        <v>2724</v>
      </c>
      <c r="H1753" s="533">
        <v>380</v>
      </c>
      <c r="I1753" s="533" t="str">
        <f t="shared" ref="I1753:J1753" si="1717">I1751</f>
        <v>Door hardware sets; including all  ironmongery and accessories as per hardware sets scheduled by describing products; as specified and as Drg. A-611</v>
      </c>
      <c r="J1753" s="533" t="str">
        <f t="shared" si="1717"/>
        <v>For fire rated doors</v>
      </c>
      <c r="K1753" s="87" t="s">
        <v>22</v>
      </c>
      <c r="L1753" s="87"/>
      <c r="M1753" s="89"/>
      <c r="N1753" s="89"/>
      <c r="O1753" s="351" t="s">
        <v>8</v>
      </c>
      <c r="P1753" s="89">
        <v>0</v>
      </c>
      <c r="X1753" s="698"/>
      <c r="Y1753" s="698"/>
      <c r="Z1753" s="698"/>
      <c r="AA1753" s="698" t="s">
        <v>8</v>
      </c>
      <c r="AB1753" s="698">
        <v>81634</v>
      </c>
    </row>
    <row r="1754" spans="1:30" ht="15.75">
      <c r="A1754" s="533" t="s">
        <v>2728</v>
      </c>
      <c r="B1754" s="533">
        <v>9</v>
      </c>
      <c r="C1754" s="533" t="s">
        <v>359</v>
      </c>
      <c r="D1754" s="572" t="s">
        <v>1698</v>
      </c>
      <c r="E1754" s="571" t="s">
        <v>1233</v>
      </c>
      <c r="F1754" s="533" t="str">
        <f t="shared" ref="F1754:F1770" si="1718">VLOOKUP(D:D,trade,3,FALSE)</f>
        <v>AR</v>
      </c>
      <c r="G1754" s="533" t="s">
        <v>2725</v>
      </c>
      <c r="H1754" s="533">
        <v>381</v>
      </c>
      <c r="I1754" s="533" t="str">
        <f t="shared" ref="I1754:J1754" si="1719">I1752</f>
        <v>Door hardware sets; including all  ironmongery and accessories as per hardware sets scheduled by describing products; as specified and as Drg. A-611</v>
      </c>
      <c r="J1754" s="533" t="str">
        <f t="shared" si="1719"/>
        <v>For non fire rated doors</v>
      </c>
      <c r="K1754" s="87"/>
      <c r="L1754" s="87"/>
      <c r="M1754" s="196" t="s">
        <v>358</v>
      </c>
      <c r="N1754" s="196"/>
      <c r="O1754" s="551"/>
      <c r="P1754" s="92"/>
      <c r="Q1754" s="95"/>
      <c r="X1754" s="698"/>
      <c r="Y1754" s="698" t="s">
        <v>358</v>
      </c>
      <c r="Z1754" s="698"/>
      <c r="AA1754" s="698"/>
      <c r="AB1754" s="698"/>
    </row>
    <row r="1755" spans="1:30" ht="15.75">
      <c r="A1755" s="533" t="s">
        <v>2728</v>
      </c>
      <c r="B1755" s="533">
        <v>9</v>
      </c>
      <c r="C1755" s="533" t="s">
        <v>359</v>
      </c>
      <c r="D1755" s="572" t="s">
        <v>1698</v>
      </c>
      <c r="E1755" s="571" t="s">
        <v>1233</v>
      </c>
      <c r="F1755" s="533" t="str">
        <f t="shared" si="1718"/>
        <v>AR</v>
      </c>
      <c r="G1755" s="533" t="s">
        <v>2725</v>
      </c>
      <c r="H1755" s="533">
        <v>382</v>
      </c>
      <c r="I1755" s="533" t="str">
        <f t="shared" ref="I1755:J1755" si="1720">I1753</f>
        <v>Door hardware sets; including all  ironmongery and accessories as per hardware sets scheduled by describing products; as specified and as Drg. A-611</v>
      </c>
      <c r="J1755" s="533" t="str">
        <f t="shared" si="1720"/>
        <v>For fire rated doors</v>
      </c>
      <c r="K1755" s="87"/>
      <c r="L1755" s="87"/>
      <c r="M1755" s="196" t="s">
        <v>359</v>
      </c>
      <c r="N1755" s="196"/>
      <c r="O1755" s="551"/>
      <c r="P1755" s="92"/>
      <c r="Q1755" s="92"/>
      <c r="X1755" s="698"/>
      <c r="Y1755" s="698" t="s">
        <v>359</v>
      </c>
      <c r="Z1755" s="698"/>
      <c r="AA1755" s="698"/>
      <c r="AB1755" s="698"/>
    </row>
    <row r="1756" spans="1:30" ht="15.75">
      <c r="A1756" s="533" t="s">
        <v>2728</v>
      </c>
      <c r="B1756" s="533">
        <v>9</v>
      </c>
      <c r="C1756" s="533" t="s">
        <v>359</v>
      </c>
      <c r="D1756" s="572" t="s">
        <v>1698</v>
      </c>
      <c r="E1756" s="571" t="s">
        <v>1233</v>
      </c>
      <c r="F1756" s="533" t="str">
        <f t="shared" si="1718"/>
        <v>AR</v>
      </c>
      <c r="G1756" s="533" t="s">
        <v>2725</v>
      </c>
      <c r="H1756" s="533">
        <v>383</v>
      </c>
      <c r="I1756" s="533" t="str">
        <f t="shared" ref="I1756:J1756" si="1721">I1754</f>
        <v>Door hardware sets; including all  ironmongery and accessories as per hardware sets scheduled by describing products; as specified and as Drg. A-611</v>
      </c>
      <c r="J1756" s="533" t="str">
        <f t="shared" si="1721"/>
        <v>For non fire rated doors</v>
      </c>
      <c r="K1756" s="96" t="s">
        <v>2</v>
      </c>
      <c r="L1756" s="96" t="s">
        <v>360</v>
      </c>
      <c r="M1756" s="196" t="s">
        <v>4</v>
      </c>
      <c r="N1756" s="196" t="s">
        <v>5</v>
      </c>
      <c r="O1756" s="350" t="s">
        <v>6</v>
      </c>
      <c r="P1756" s="93" t="s">
        <v>7</v>
      </c>
      <c r="Q1756" s="95"/>
      <c r="X1756" s="698" t="s">
        <v>360</v>
      </c>
      <c r="Y1756" s="698" t="s">
        <v>4</v>
      </c>
      <c r="Z1756" s="698" t="s">
        <v>5</v>
      </c>
      <c r="AA1756" s="698" t="s">
        <v>6</v>
      </c>
      <c r="AB1756" s="698" t="s">
        <v>7</v>
      </c>
    </row>
    <row r="1757" spans="1:30" ht="15.75">
      <c r="A1757" s="533" t="s">
        <v>2728</v>
      </c>
      <c r="B1757" s="533">
        <v>9</v>
      </c>
      <c r="C1757" s="533" t="s">
        <v>359</v>
      </c>
      <c r="D1757" s="572" t="s">
        <v>1698</v>
      </c>
      <c r="E1757" s="571" t="s">
        <v>1233</v>
      </c>
      <c r="F1757" s="533" t="str">
        <f t="shared" si="1718"/>
        <v>AR</v>
      </c>
      <c r="G1757" s="533" t="s">
        <v>2725</v>
      </c>
      <c r="H1757" s="533">
        <v>384</v>
      </c>
      <c r="I1757" s="533" t="str">
        <f t="shared" ref="I1757:J1757" si="1722">I1755</f>
        <v>Door hardware sets; including all  ironmongery and accessories as per hardware sets scheduled by describing products; as specified and as Drg. A-611</v>
      </c>
      <c r="J1757" s="533" t="str">
        <f t="shared" si="1722"/>
        <v>For fire rated doors</v>
      </c>
      <c r="K1757" s="87"/>
      <c r="L1757" s="87"/>
      <c r="M1757" s="89"/>
      <c r="N1757" s="89"/>
      <c r="O1757" s="351"/>
      <c r="P1757" s="94" t="s">
        <v>8</v>
      </c>
      <c r="Q1757" s="95"/>
      <c r="X1757" s="698"/>
      <c r="Y1757" s="698"/>
      <c r="Z1757" s="698"/>
      <c r="AA1757" s="698"/>
      <c r="AB1757" s="698" t="s">
        <v>8</v>
      </c>
    </row>
    <row r="1758" spans="1:30" ht="15.75">
      <c r="A1758" s="533" t="s">
        <v>2728</v>
      </c>
      <c r="B1758" s="533">
        <v>9</v>
      </c>
      <c r="C1758" s="533" t="s">
        <v>359</v>
      </c>
      <c r="D1758" s="572" t="s">
        <v>1698</v>
      </c>
      <c r="E1758" s="571" t="s">
        <v>1233</v>
      </c>
      <c r="F1758" s="533" t="str">
        <f t="shared" si="1718"/>
        <v>AR</v>
      </c>
      <c r="G1758" s="533" t="s">
        <v>2725</v>
      </c>
      <c r="H1758" s="533">
        <v>385</v>
      </c>
      <c r="I1758" s="533" t="str">
        <f t="shared" ref="I1758:I1759" si="1723">L1758</f>
        <v>092400 - PORTLAND CEMENT PLASTER</v>
      </c>
      <c r="J1758" s="533" t="str">
        <f t="shared" ref="J1758:J1759" si="1724">L1758</f>
        <v>092400 - PORTLAND CEMENT PLASTER</v>
      </c>
      <c r="K1758" s="87"/>
      <c r="L1758" s="96" t="s">
        <v>361</v>
      </c>
      <c r="M1758" s="89"/>
      <c r="N1758" s="89"/>
      <c r="O1758" s="553"/>
      <c r="P1758" s="623"/>
      <c r="Q1758" s="87"/>
      <c r="X1758" s="698" t="s">
        <v>361</v>
      </c>
      <c r="Y1758" s="698"/>
      <c r="Z1758" s="698"/>
      <c r="AA1758" s="698"/>
      <c r="AB1758" s="698"/>
    </row>
    <row r="1759" spans="1:30" ht="16.5" thickBot="1">
      <c r="A1759" s="533" t="s">
        <v>2728</v>
      </c>
      <c r="B1759" s="533">
        <v>9</v>
      </c>
      <c r="C1759" s="533" t="s">
        <v>359</v>
      </c>
      <c r="D1759" s="572" t="s">
        <v>1698</v>
      </c>
      <c r="E1759" s="571" t="str">
        <f t="shared" ref="E1759:E1767" si="1725">E1758</f>
        <v xml:space="preserve"> PORTLAND CEMENT PLASTER</v>
      </c>
      <c r="F1759" s="533" t="str">
        <f t="shared" si="1718"/>
        <v>AR</v>
      </c>
      <c r="G1759" s="533" t="s">
        <v>2725</v>
      </c>
      <c r="H1759" s="533">
        <v>386</v>
      </c>
      <c r="I1759" s="533" t="str">
        <f t="shared" si="1723"/>
        <v>Cement-sand plaster; plain finish; to</v>
      </c>
      <c r="J1759" s="533" t="str">
        <f t="shared" si="1724"/>
        <v>Cement-sand plaster; plain finish; to</v>
      </c>
      <c r="K1759" s="87"/>
      <c r="L1759" s="96" t="s">
        <v>362</v>
      </c>
      <c r="M1759" s="89"/>
      <c r="N1759" s="89"/>
      <c r="O1759" s="553"/>
      <c r="P1759" s="623"/>
      <c r="Q1759" s="87"/>
      <c r="X1759" s="698" t="s">
        <v>362</v>
      </c>
      <c r="Y1759" s="698"/>
      <c r="Z1759" s="698"/>
      <c r="AA1759" s="698"/>
      <c r="AB1759" s="698"/>
    </row>
    <row r="1760" spans="1:30" ht="16.5" thickBot="1">
      <c r="A1760" s="533" t="s">
        <v>2728</v>
      </c>
      <c r="B1760" s="533">
        <v>9</v>
      </c>
      <c r="C1760" s="533" t="s">
        <v>359</v>
      </c>
      <c r="D1760" s="572" t="s">
        <v>1698</v>
      </c>
      <c r="E1760" s="571" t="str">
        <f t="shared" si="1725"/>
        <v xml:space="preserve"> PORTLAND CEMENT PLASTER</v>
      </c>
      <c r="F1760" s="533" t="str">
        <f t="shared" si="1718"/>
        <v>AR</v>
      </c>
      <c r="G1760" s="533" t="s">
        <v>2722</v>
      </c>
      <c r="H1760" s="533">
        <v>387</v>
      </c>
      <c r="I1760" s="533" t="str">
        <f t="shared" ref="I1760:J1760" si="1726">I1758</f>
        <v>092400 - PORTLAND CEMENT PLASTER</v>
      </c>
      <c r="J1760" s="533" t="str">
        <f t="shared" si="1726"/>
        <v>092400 - PORTLAND CEMENT PLASTER</v>
      </c>
      <c r="K1760" s="87" t="s">
        <v>13</v>
      </c>
      <c r="L1760" s="87" t="s">
        <v>363</v>
      </c>
      <c r="M1760" s="223">
        <v>1658</v>
      </c>
      <c r="N1760" s="89" t="s">
        <v>33</v>
      </c>
      <c r="O1760" s="351">
        <v>11</v>
      </c>
      <c r="P1760" s="25">
        <f t="shared" ref="P1760:P1765" si="1727">O1760*M1760</f>
        <v>18238</v>
      </c>
      <c r="Q1760" s="95"/>
      <c r="X1760" s="698" t="s">
        <v>363</v>
      </c>
      <c r="Y1760" s="698">
        <v>1658</v>
      </c>
      <c r="Z1760" s="698" t="s">
        <v>33</v>
      </c>
      <c r="AA1760" s="698">
        <v>11</v>
      </c>
      <c r="AB1760" s="698">
        <v>18238</v>
      </c>
      <c r="AC1760" s="731">
        <f t="shared" ref="AC1760:AC1765" si="1728">AA1760*0.97</f>
        <v>10.67</v>
      </c>
      <c r="AD1760" s="533">
        <f t="shared" ref="AD1760:AD1765" si="1729">AC1760*Y1760</f>
        <v>17690.86</v>
      </c>
    </row>
    <row r="1761" spans="1:30" ht="15.75">
      <c r="A1761" s="533" t="s">
        <v>2728</v>
      </c>
      <c r="B1761" s="533">
        <v>9</v>
      </c>
      <c r="C1761" s="533" t="s">
        <v>359</v>
      </c>
      <c r="D1761" s="572" t="s">
        <v>1698</v>
      </c>
      <c r="E1761" s="571" t="str">
        <f t="shared" si="1725"/>
        <v xml:space="preserve"> PORTLAND CEMENT PLASTER</v>
      </c>
      <c r="F1761" s="533" t="str">
        <f t="shared" si="1718"/>
        <v>AR</v>
      </c>
      <c r="G1761" s="533" t="s">
        <v>2722</v>
      </c>
      <c r="H1761" s="533">
        <v>388</v>
      </c>
      <c r="I1761" s="533" t="str">
        <f t="shared" ref="I1761:J1761" si="1730">I1759</f>
        <v>Cement-sand plaster; plain finish; to</v>
      </c>
      <c r="J1761" s="533" t="str">
        <f t="shared" si="1730"/>
        <v>Cement-sand plaster; plain finish; to</v>
      </c>
      <c r="K1761" s="224" t="s">
        <v>15</v>
      </c>
      <c r="L1761" s="224" t="s">
        <v>364</v>
      </c>
      <c r="M1761" s="225">
        <v>47</v>
      </c>
      <c r="N1761" s="225" t="s">
        <v>33</v>
      </c>
      <c r="O1761" s="351"/>
      <c r="P1761" s="25">
        <f t="shared" si="1727"/>
        <v>0</v>
      </c>
      <c r="Q1761" s="95"/>
      <c r="X1761" s="698" t="s">
        <v>364</v>
      </c>
      <c r="Y1761" s="698">
        <v>47</v>
      </c>
      <c r="Z1761" s="698" t="s">
        <v>33</v>
      </c>
      <c r="AA1761" s="698"/>
      <c r="AB1761" s="698">
        <v>0</v>
      </c>
      <c r="AC1761" s="731">
        <f t="shared" si="1728"/>
        <v>0</v>
      </c>
      <c r="AD1761" s="533">
        <f t="shared" si="1729"/>
        <v>0</v>
      </c>
    </row>
    <row r="1762" spans="1:30" ht="15.75">
      <c r="A1762" s="533" t="s">
        <v>2728</v>
      </c>
      <c r="B1762" s="533">
        <v>9</v>
      </c>
      <c r="C1762" s="533" t="s">
        <v>359</v>
      </c>
      <c r="D1762" s="572" t="s">
        <v>1698</v>
      </c>
      <c r="E1762" s="571" t="str">
        <f t="shared" si="1725"/>
        <v xml:space="preserve"> PORTLAND CEMENT PLASTER</v>
      </c>
      <c r="F1762" s="533" t="str">
        <f t="shared" si="1718"/>
        <v>AR</v>
      </c>
      <c r="G1762" s="533" t="s">
        <v>2722</v>
      </c>
      <c r="H1762" s="533">
        <v>389</v>
      </c>
      <c r="I1762" s="533" t="str">
        <f t="shared" ref="I1762:J1762" si="1731">I1760</f>
        <v>092400 - PORTLAND CEMENT PLASTER</v>
      </c>
      <c r="J1762" s="533" t="str">
        <f t="shared" si="1731"/>
        <v>092400 - PORTLAND CEMENT PLASTER</v>
      </c>
      <c r="K1762" s="87" t="s">
        <v>15</v>
      </c>
      <c r="L1762" s="87" t="s">
        <v>365</v>
      </c>
      <c r="M1762" s="89">
        <v>1100</v>
      </c>
      <c r="N1762" s="89" t="s">
        <v>33</v>
      </c>
      <c r="O1762" s="553">
        <v>11</v>
      </c>
      <c r="P1762" s="25">
        <f t="shared" si="1727"/>
        <v>12100</v>
      </c>
      <c r="Q1762" s="87"/>
      <c r="X1762" s="698" t="s">
        <v>365</v>
      </c>
      <c r="Y1762" s="698">
        <v>1100</v>
      </c>
      <c r="Z1762" s="698" t="s">
        <v>33</v>
      </c>
      <c r="AA1762" s="698">
        <v>11</v>
      </c>
      <c r="AB1762" s="698">
        <v>12100</v>
      </c>
      <c r="AC1762" s="731">
        <f t="shared" si="1728"/>
        <v>10.67</v>
      </c>
      <c r="AD1762" s="533">
        <f t="shared" si="1729"/>
        <v>11737</v>
      </c>
    </row>
    <row r="1763" spans="1:30" ht="15.75">
      <c r="A1763" s="533" t="s">
        <v>2728</v>
      </c>
      <c r="B1763" s="533">
        <v>9</v>
      </c>
      <c r="C1763" s="533" t="s">
        <v>359</v>
      </c>
      <c r="D1763" s="572" t="s">
        <v>1698</v>
      </c>
      <c r="E1763" s="571" t="str">
        <f t="shared" si="1725"/>
        <v xml:space="preserve"> PORTLAND CEMENT PLASTER</v>
      </c>
      <c r="F1763" s="533" t="str">
        <f t="shared" si="1718"/>
        <v>AR</v>
      </c>
      <c r="G1763" s="533" t="s">
        <v>2722</v>
      </c>
      <c r="H1763" s="533">
        <v>390</v>
      </c>
      <c r="I1763" s="533" t="str">
        <f t="shared" ref="I1763:J1763" si="1732">I1761</f>
        <v>Cement-sand plaster; plain finish; to</v>
      </c>
      <c r="J1763" s="533" t="str">
        <f t="shared" si="1732"/>
        <v>Cement-sand plaster; plain finish; to</v>
      </c>
      <c r="K1763" s="87" t="s">
        <v>17</v>
      </c>
      <c r="L1763" s="87" t="s">
        <v>366</v>
      </c>
      <c r="M1763" s="89">
        <v>399</v>
      </c>
      <c r="N1763" s="89" t="s">
        <v>33</v>
      </c>
      <c r="O1763" s="553">
        <v>12</v>
      </c>
      <c r="P1763" s="25">
        <f t="shared" si="1727"/>
        <v>4788</v>
      </c>
      <c r="Q1763" s="87"/>
      <c r="X1763" s="698" t="s">
        <v>366</v>
      </c>
      <c r="Y1763" s="698">
        <v>399</v>
      </c>
      <c r="Z1763" s="698" t="s">
        <v>33</v>
      </c>
      <c r="AA1763" s="698">
        <v>12</v>
      </c>
      <c r="AB1763" s="698">
        <v>4788</v>
      </c>
      <c r="AC1763" s="731">
        <f t="shared" si="1728"/>
        <v>11.64</v>
      </c>
      <c r="AD1763" s="533">
        <f t="shared" si="1729"/>
        <v>4644.3600000000006</v>
      </c>
    </row>
    <row r="1764" spans="1:30" ht="15.75">
      <c r="A1764" s="533" t="s">
        <v>2728</v>
      </c>
      <c r="B1764" s="533">
        <v>9</v>
      </c>
      <c r="C1764" s="533" t="s">
        <v>359</v>
      </c>
      <c r="D1764" s="572" t="s">
        <v>1698</v>
      </c>
      <c r="E1764" s="571" t="str">
        <f t="shared" si="1725"/>
        <v xml:space="preserve"> PORTLAND CEMENT PLASTER</v>
      </c>
      <c r="F1764" s="533" t="str">
        <f t="shared" si="1718"/>
        <v>AR</v>
      </c>
      <c r="G1764" s="533" t="s">
        <v>2722</v>
      </c>
      <c r="H1764" s="533">
        <v>391</v>
      </c>
      <c r="I1764" s="533" t="str">
        <f t="shared" ref="I1764:J1764" si="1733">I1762</f>
        <v>092400 - PORTLAND CEMENT PLASTER</v>
      </c>
      <c r="J1764" s="533" t="str">
        <f t="shared" si="1733"/>
        <v>092400 - PORTLAND CEMENT PLASTER</v>
      </c>
      <c r="K1764" s="87" t="s">
        <v>19</v>
      </c>
      <c r="L1764" s="87" t="s">
        <v>367</v>
      </c>
      <c r="M1764" s="89">
        <v>137</v>
      </c>
      <c r="N1764" s="89" t="s">
        <v>33</v>
      </c>
      <c r="O1764" s="553">
        <v>12</v>
      </c>
      <c r="P1764" s="25">
        <f t="shared" si="1727"/>
        <v>1644</v>
      </c>
      <c r="Q1764" s="87"/>
      <c r="X1764" s="698" t="s">
        <v>367</v>
      </c>
      <c r="Y1764" s="698">
        <v>137</v>
      </c>
      <c r="Z1764" s="698" t="s">
        <v>33</v>
      </c>
      <c r="AA1764" s="698">
        <v>12</v>
      </c>
      <c r="AB1764" s="698">
        <v>1644</v>
      </c>
      <c r="AC1764" s="731">
        <f t="shared" si="1728"/>
        <v>11.64</v>
      </c>
      <c r="AD1764" s="533">
        <f t="shared" si="1729"/>
        <v>1594.68</v>
      </c>
    </row>
    <row r="1765" spans="1:30" ht="15.75">
      <c r="A1765" s="533" t="s">
        <v>2728</v>
      </c>
      <c r="B1765" s="533">
        <v>9</v>
      </c>
      <c r="C1765" s="533" t="s">
        <v>359</v>
      </c>
      <c r="D1765" s="572" t="s">
        <v>1698</v>
      </c>
      <c r="E1765" s="571" t="str">
        <f t="shared" si="1725"/>
        <v xml:space="preserve"> PORTLAND CEMENT PLASTER</v>
      </c>
      <c r="F1765" s="533" t="str">
        <f t="shared" si="1718"/>
        <v>AR</v>
      </c>
      <c r="G1765" s="533" t="s">
        <v>2722</v>
      </c>
      <c r="H1765" s="533">
        <v>392</v>
      </c>
      <c r="I1765" s="533" t="str">
        <f t="shared" ref="I1765:J1765" si="1734">I1763</f>
        <v>Cement-sand plaster; plain finish; to</v>
      </c>
      <c r="J1765" s="533" t="str">
        <f t="shared" si="1734"/>
        <v>Cement-sand plaster; plain finish; to</v>
      </c>
      <c r="K1765" s="224" t="s">
        <v>21</v>
      </c>
      <c r="L1765" s="224" t="s">
        <v>368</v>
      </c>
      <c r="M1765" s="225">
        <v>31</v>
      </c>
      <c r="N1765" s="225" t="s">
        <v>33</v>
      </c>
      <c r="O1765" s="553"/>
      <c r="P1765" s="25">
        <f t="shared" si="1727"/>
        <v>0</v>
      </c>
      <c r="Q1765" s="87"/>
      <c r="X1765" s="698" t="s">
        <v>368</v>
      </c>
      <c r="Y1765" s="698">
        <v>31</v>
      </c>
      <c r="Z1765" s="698" t="s">
        <v>33</v>
      </c>
      <c r="AA1765" s="698"/>
      <c r="AB1765" s="698">
        <v>0</v>
      </c>
      <c r="AC1765" s="731">
        <f t="shared" si="1728"/>
        <v>0</v>
      </c>
      <c r="AD1765" s="533">
        <f t="shared" si="1729"/>
        <v>0</v>
      </c>
    </row>
    <row r="1766" spans="1:30" ht="16.5" thickBot="1">
      <c r="A1766" s="533" t="s">
        <v>2728</v>
      </c>
      <c r="B1766" s="533">
        <v>9</v>
      </c>
      <c r="C1766" s="533" t="s">
        <v>359</v>
      </c>
      <c r="D1766" s="572" t="s">
        <v>1698</v>
      </c>
      <c r="E1766" s="571" t="str">
        <f t="shared" si="1725"/>
        <v xml:space="preserve"> PORTLAND CEMENT PLASTER</v>
      </c>
      <c r="F1766" s="533" t="str">
        <f t="shared" si="1718"/>
        <v>AR</v>
      </c>
      <c r="G1766" s="533" t="s">
        <v>2725</v>
      </c>
      <c r="H1766" s="533">
        <v>393</v>
      </c>
      <c r="I1766" s="533" t="str">
        <f>L1766</f>
        <v>Cement-sand plaster; finished to receive tiling; to</v>
      </c>
      <c r="J1766" s="533" t="str">
        <f>L1766</f>
        <v>Cement-sand plaster; finished to receive tiling; to</v>
      </c>
      <c r="K1766" s="87"/>
      <c r="L1766" s="96" t="s">
        <v>369</v>
      </c>
      <c r="M1766" s="89"/>
      <c r="N1766" s="89"/>
      <c r="O1766" s="553"/>
      <c r="P1766" s="94"/>
      <c r="Q1766" s="87"/>
      <c r="X1766" s="698" t="s">
        <v>369</v>
      </c>
      <c r="Y1766" s="698"/>
      <c r="Z1766" s="698"/>
      <c r="AA1766" s="698"/>
      <c r="AB1766" s="698"/>
    </row>
    <row r="1767" spans="1:30" ht="16.5" thickBot="1">
      <c r="A1767" s="533" t="s">
        <v>2728</v>
      </c>
      <c r="B1767" s="533">
        <v>9</v>
      </c>
      <c r="C1767" s="533" t="s">
        <v>359</v>
      </c>
      <c r="D1767" s="572" t="s">
        <v>1698</v>
      </c>
      <c r="E1767" s="571" t="str">
        <f t="shared" si="1725"/>
        <v xml:space="preserve"> PORTLAND CEMENT PLASTER</v>
      </c>
      <c r="F1767" s="533" t="str">
        <f t="shared" si="1718"/>
        <v>AR</v>
      </c>
      <c r="G1767" s="533" t="s">
        <v>2722</v>
      </c>
      <c r="H1767" s="533">
        <v>394</v>
      </c>
      <c r="I1767" s="533" t="str">
        <f>I1765</f>
        <v>Cement-sand plaster; plain finish; to</v>
      </c>
      <c r="J1767" s="533" t="str">
        <f>J1765</f>
        <v>Cement-sand plaster; plain finish; to</v>
      </c>
      <c r="K1767" s="87" t="s">
        <v>20</v>
      </c>
      <c r="L1767" s="87" t="s">
        <v>363</v>
      </c>
      <c r="M1767" s="223">
        <v>116</v>
      </c>
      <c r="N1767" s="89" t="s">
        <v>33</v>
      </c>
      <c r="O1767" s="351">
        <v>8</v>
      </c>
      <c r="P1767" s="25">
        <f>O1767*M1767</f>
        <v>928</v>
      </c>
      <c r="Q1767" s="95"/>
      <c r="X1767" s="698" t="s">
        <v>363</v>
      </c>
      <c r="Y1767" s="698">
        <v>116</v>
      </c>
      <c r="Z1767" s="698" t="s">
        <v>33</v>
      </c>
      <c r="AA1767" s="698">
        <v>8</v>
      </c>
      <c r="AB1767" s="698">
        <v>928</v>
      </c>
      <c r="AC1767" s="731">
        <f>AA1767*0.97</f>
        <v>7.76</v>
      </c>
      <c r="AD1767" s="533">
        <f>AC1767*Y1767</f>
        <v>900.16</v>
      </c>
    </row>
    <row r="1768" spans="1:30" ht="15.75">
      <c r="A1768" s="533" t="s">
        <v>2728</v>
      </c>
      <c r="B1768" s="533">
        <v>9</v>
      </c>
      <c r="C1768" s="533" t="s">
        <v>359</v>
      </c>
      <c r="D1768" s="572" t="s">
        <v>1702</v>
      </c>
      <c r="E1768" s="571" t="s">
        <v>1234</v>
      </c>
      <c r="F1768" s="533" t="str">
        <f t="shared" si="1718"/>
        <v>AR</v>
      </c>
      <c r="G1768" s="533" t="s">
        <v>2725</v>
      </c>
      <c r="H1768" s="533">
        <v>395</v>
      </c>
      <c r="I1768" s="533" t="str">
        <f t="shared" ref="I1768:I1769" si="1735">L1768</f>
        <v>092900 - GYPSUM BOARD</v>
      </c>
      <c r="J1768" s="533" t="str">
        <f t="shared" ref="J1768:J1769" si="1736">L1768</f>
        <v>092900 - GYPSUM BOARD</v>
      </c>
      <c r="K1768" s="87"/>
      <c r="L1768" s="96" t="s">
        <v>370</v>
      </c>
      <c r="M1768" s="89"/>
      <c r="N1768" s="89"/>
      <c r="O1768" s="351"/>
      <c r="P1768" s="94"/>
      <c r="Q1768" s="95"/>
      <c r="X1768" s="698" t="s">
        <v>370</v>
      </c>
      <c r="Y1768" s="698"/>
      <c r="Z1768" s="698"/>
      <c r="AA1768" s="698"/>
      <c r="AB1768" s="698"/>
    </row>
    <row r="1769" spans="1:30" ht="16.5" thickBot="1">
      <c r="A1769" s="533" t="s">
        <v>2728</v>
      </c>
      <c r="B1769" s="533">
        <v>9</v>
      </c>
      <c r="C1769" s="533" t="s">
        <v>359</v>
      </c>
      <c r="D1769" s="572" t="s">
        <v>1702</v>
      </c>
      <c r="E1769" s="571" t="str">
        <f t="shared" ref="E1769:E1770" si="1737">E1768</f>
        <v xml:space="preserve"> GYPSUM BOARD</v>
      </c>
      <c r="F1769" s="533" t="str">
        <f t="shared" si="1718"/>
        <v>AR</v>
      </c>
      <c r="G1769" s="533" t="s">
        <v>2725</v>
      </c>
      <c r="H1769" s="533">
        <v>396</v>
      </c>
      <c r="I1769" s="533" t="str">
        <f t="shared" si="1735"/>
        <v>Gypsum boards suspended ceiling; comprising gypsum board; finished to receive paint; including suspension system, acoustical sealant, upstands, edge trim, hangers, fittings and fixings; furring (vertical surfaces); complete; as specified and shown on Drawings; to</v>
      </c>
      <c r="J1769" s="533" t="str">
        <f t="shared" si="1736"/>
        <v>Gypsum boards suspended ceiling; comprising gypsum board; finished to receive paint; including suspension system, acoustical sealant, upstands, edge trim, hangers, fittings and fixings; furring (vertical surfaces); complete; as specified and shown on Drawings; to</v>
      </c>
      <c r="K1769" s="87"/>
      <c r="L1769" s="96" t="s">
        <v>371</v>
      </c>
      <c r="M1769" s="89"/>
      <c r="N1769" s="89"/>
      <c r="O1769" s="351"/>
      <c r="P1769" s="94"/>
      <c r="Q1769" s="95"/>
      <c r="X1769" s="698" t="s">
        <v>371</v>
      </c>
      <c r="Y1769" s="698"/>
      <c r="Z1769" s="698"/>
      <c r="AA1769" s="698"/>
      <c r="AB1769" s="698"/>
    </row>
    <row r="1770" spans="1:30" ht="16.5" thickBot="1">
      <c r="A1770" s="533" t="s">
        <v>2728</v>
      </c>
      <c r="B1770" s="533">
        <v>9</v>
      </c>
      <c r="C1770" s="533" t="s">
        <v>359</v>
      </c>
      <c r="D1770" s="572" t="s">
        <v>1702</v>
      </c>
      <c r="E1770" s="571" t="str">
        <f t="shared" si="1737"/>
        <v xml:space="preserve"> GYPSUM BOARD</v>
      </c>
      <c r="F1770" s="533" t="str">
        <f t="shared" si="1718"/>
        <v>AR</v>
      </c>
      <c r="G1770" s="533" t="s">
        <v>2722</v>
      </c>
      <c r="H1770" s="533">
        <v>397</v>
      </c>
      <c r="I1770" s="533" t="str">
        <f>I1768</f>
        <v>092900 - GYPSUM BOARD</v>
      </c>
      <c r="J1770" s="533" t="str">
        <f>J1768</f>
        <v>092900 - GYPSUM BOARD</v>
      </c>
      <c r="K1770" s="87" t="s">
        <v>21</v>
      </c>
      <c r="L1770" s="87" t="s">
        <v>372</v>
      </c>
      <c r="M1770" s="223">
        <v>66</v>
      </c>
      <c r="N1770" s="89" t="s">
        <v>33</v>
      </c>
      <c r="O1770" s="351">
        <v>42</v>
      </c>
      <c r="P1770" s="25">
        <f>O1770*M1770</f>
        <v>2772</v>
      </c>
      <c r="Q1770" s="95"/>
      <c r="X1770" s="698" t="s">
        <v>372</v>
      </c>
      <c r="Y1770" s="698">
        <v>66</v>
      </c>
      <c r="Z1770" s="698" t="s">
        <v>33</v>
      </c>
      <c r="AA1770" s="698">
        <v>42</v>
      </c>
      <c r="AB1770" s="698">
        <v>2772</v>
      </c>
      <c r="AC1770" s="731">
        <f>AA1770*0.97</f>
        <v>40.74</v>
      </c>
      <c r="AD1770" s="533">
        <f>AC1770*Y1770</f>
        <v>2688.84</v>
      </c>
    </row>
    <row r="1771" spans="1:30" ht="15.75">
      <c r="A1771" s="533" t="s">
        <v>2728</v>
      </c>
      <c r="B1771" s="533">
        <v>9</v>
      </c>
      <c r="C1771" s="533" t="s">
        <v>359</v>
      </c>
      <c r="D1771" s="572" t="s">
        <v>2741</v>
      </c>
      <c r="E1771" s="571" t="s">
        <v>1235</v>
      </c>
      <c r="F1771" s="533" t="s">
        <v>1321</v>
      </c>
      <c r="G1771" s="533" t="s">
        <v>2725</v>
      </c>
      <c r="H1771" s="533">
        <v>398</v>
      </c>
      <c r="I1771" s="533" t="str">
        <f t="shared" ref="I1771:I1772" si="1738">L1771</f>
        <v>093000 - TILING</v>
      </c>
      <c r="J1771" s="533" t="str">
        <f t="shared" ref="J1771:J1772" si="1739">L1771</f>
        <v>093000 - TILING</v>
      </c>
      <c r="K1771" s="87"/>
      <c r="L1771" s="96" t="s">
        <v>373</v>
      </c>
      <c r="M1771" s="89"/>
      <c r="N1771" s="89"/>
      <c r="O1771" s="351"/>
      <c r="P1771" s="94"/>
      <c r="Q1771" s="95"/>
      <c r="X1771" s="698" t="s">
        <v>373</v>
      </c>
      <c r="Y1771" s="698"/>
      <c r="Z1771" s="698"/>
      <c r="AA1771" s="698"/>
      <c r="AB1771" s="698"/>
    </row>
    <row r="1772" spans="1:30" ht="15.75">
      <c r="A1772" s="533" t="s">
        <v>2728</v>
      </c>
      <c r="B1772" s="533">
        <v>9</v>
      </c>
      <c r="C1772" s="533" t="s">
        <v>359</v>
      </c>
      <c r="D1772" s="572" t="s">
        <v>2741</v>
      </c>
      <c r="E1772" s="571" t="str">
        <f t="shared" ref="E1772:E1782" si="1740">E1771</f>
        <v xml:space="preserve"> TILING</v>
      </c>
      <c r="F1772" s="533" t="s">
        <v>1321</v>
      </c>
      <c r="G1772" s="533" t="s">
        <v>2725</v>
      </c>
      <c r="H1772" s="533">
        <v>399</v>
      </c>
      <c r="I1772" s="533" t="str">
        <f t="shared" si="1738"/>
        <v>Ceramic tiles and fittings; vitrified unglazed, with non slip finish; including cement-sand screed; to</v>
      </c>
      <c r="J1772" s="533" t="str">
        <f t="shared" si="1739"/>
        <v>Ceramic tiles and fittings; vitrified unglazed, with non slip finish; including cement-sand screed; to</v>
      </c>
      <c r="K1772" s="87"/>
      <c r="L1772" s="96" t="s">
        <v>374</v>
      </c>
      <c r="M1772" s="89"/>
      <c r="N1772" s="89"/>
      <c r="O1772" s="351"/>
      <c r="P1772" s="94"/>
      <c r="Q1772" s="95"/>
      <c r="X1772" s="698" t="s">
        <v>374</v>
      </c>
      <c r="Y1772" s="698"/>
      <c r="Z1772" s="698"/>
      <c r="AA1772" s="698"/>
      <c r="AB1772" s="698"/>
    </row>
    <row r="1773" spans="1:30" ht="16.5" thickBot="1">
      <c r="A1773" s="533" t="s">
        <v>2728</v>
      </c>
      <c r="B1773" s="533">
        <v>9</v>
      </c>
      <c r="C1773" s="533" t="s">
        <v>359</v>
      </c>
      <c r="D1773" s="572" t="s">
        <v>2741</v>
      </c>
      <c r="E1773" s="571" t="str">
        <f t="shared" si="1740"/>
        <v xml:space="preserve"> TILING</v>
      </c>
      <c r="F1773" s="533" t="s">
        <v>1321</v>
      </c>
      <c r="G1773" s="533" t="s">
        <v>2722</v>
      </c>
      <c r="H1773" s="533">
        <v>400</v>
      </c>
      <c r="I1773" s="533" t="str">
        <f t="shared" ref="I1773:J1773" si="1741">I1771</f>
        <v>093000 - TILING</v>
      </c>
      <c r="J1773" s="533" t="str">
        <f t="shared" si="1741"/>
        <v>093000 - TILING</v>
      </c>
      <c r="K1773" s="224" t="s">
        <v>13</v>
      </c>
      <c r="L1773" s="224" t="s">
        <v>375</v>
      </c>
      <c r="M1773" s="225">
        <v>42</v>
      </c>
      <c r="N1773" s="225" t="s">
        <v>33</v>
      </c>
      <c r="O1773" s="351"/>
      <c r="P1773" s="25">
        <f t="shared" ref="P1773:P1779" si="1742">O1773*M1773</f>
        <v>0</v>
      </c>
      <c r="Q1773" s="95"/>
      <c r="X1773" s="698" t="s">
        <v>375</v>
      </c>
      <c r="Y1773" s="698">
        <v>42</v>
      </c>
      <c r="Z1773" s="698" t="s">
        <v>33</v>
      </c>
      <c r="AA1773" s="698"/>
      <c r="AB1773" s="698">
        <v>0</v>
      </c>
      <c r="AC1773" s="731">
        <f t="shared" ref="AC1773:AC1779" si="1743">AA1773*0.97</f>
        <v>0</v>
      </c>
      <c r="AD1773" s="533">
        <f t="shared" ref="AD1773:AD1779" si="1744">AC1773*Y1773</f>
        <v>0</v>
      </c>
    </row>
    <row r="1774" spans="1:30" ht="16.5" thickBot="1">
      <c r="A1774" s="533" t="s">
        <v>2728</v>
      </c>
      <c r="B1774" s="533">
        <v>9</v>
      </c>
      <c r="C1774" s="533" t="s">
        <v>359</v>
      </c>
      <c r="D1774" s="572" t="s">
        <v>2741</v>
      </c>
      <c r="E1774" s="571" t="str">
        <f t="shared" si="1740"/>
        <v xml:space="preserve"> TILING</v>
      </c>
      <c r="F1774" s="533" t="s">
        <v>1321</v>
      </c>
      <c r="G1774" s="533" t="s">
        <v>2722</v>
      </c>
      <c r="H1774" s="533">
        <v>401</v>
      </c>
      <c r="I1774" s="533" t="str">
        <f t="shared" ref="I1774:J1774" si="1745">I1772</f>
        <v>Ceramic tiles and fittings; vitrified unglazed, with non slip finish; including cement-sand screed; to</v>
      </c>
      <c r="J1774" s="533" t="str">
        <f t="shared" si="1745"/>
        <v>Ceramic tiles and fittings; vitrified unglazed, with non slip finish; including cement-sand screed; to</v>
      </c>
      <c r="K1774" s="87" t="s">
        <v>13</v>
      </c>
      <c r="L1774" s="87" t="s">
        <v>376</v>
      </c>
      <c r="M1774" s="223">
        <v>15</v>
      </c>
      <c r="N1774" s="89" t="s">
        <v>33</v>
      </c>
      <c r="O1774" s="351">
        <v>27</v>
      </c>
      <c r="P1774" s="25">
        <f t="shared" si="1742"/>
        <v>405</v>
      </c>
      <c r="Q1774" s="95"/>
      <c r="X1774" s="698" t="s">
        <v>376</v>
      </c>
      <c r="Y1774" s="698">
        <v>15</v>
      </c>
      <c r="Z1774" s="698" t="s">
        <v>33</v>
      </c>
      <c r="AA1774" s="698">
        <v>27</v>
      </c>
      <c r="AB1774" s="698">
        <v>405</v>
      </c>
      <c r="AC1774" s="731">
        <f t="shared" si="1743"/>
        <v>26.189999999999998</v>
      </c>
      <c r="AD1774" s="533">
        <f t="shared" si="1744"/>
        <v>392.84999999999997</v>
      </c>
    </row>
    <row r="1775" spans="1:30" ht="16.5" thickBot="1">
      <c r="A1775" s="533" t="s">
        <v>2728</v>
      </c>
      <c r="B1775" s="533">
        <v>9</v>
      </c>
      <c r="C1775" s="533" t="s">
        <v>359</v>
      </c>
      <c r="D1775" s="572" t="s">
        <v>2741</v>
      </c>
      <c r="E1775" s="571" t="str">
        <f t="shared" si="1740"/>
        <v xml:space="preserve"> TILING</v>
      </c>
      <c r="F1775" s="533" t="s">
        <v>1321</v>
      </c>
      <c r="G1775" s="533" t="s">
        <v>2722</v>
      </c>
      <c r="H1775" s="533">
        <v>402</v>
      </c>
      <c r="I1775" s="533" t="str">
        <f t="shared" ref="I1775:J1775" si="1746">I1773</f>
        <v>093000 - TILING</v>
      </c>
      <c r="J1775" s="533" t="str">
        <f t="shared" si="1746"/>
        <v>093000 - TILING</v>
      </c>
      <c r="K1775" s="87" t="s">
        <v>15</v>
      </c>
      <c r="L1775" s="87" t="s">
        <v>377</v>
      </c>
      <c r="M1775" s="223">
        <v>25</v>
      </c>
      <c r="N1775" s="89" t="s">
        <v>33</v>
      </c>
      <c r="O1775" s="351">
        <v>29</v>
      </c>
      <c r="P1775" s="25">
        <f t="shared" si="1742"/>
        <v>725</v>
      </c>
      <c r="Q1775" s="95"/>
      <c r="X1775" s="698" t="s">
        <v>377</v>
      </c>
      <c r="Y1775" s="698">
        <v>25</v>
      </c>
      <c r="Z1775" s="698" t="s">
        <v>33</v>
      </c>
      <c r="AA1775" s="698">
        <v>29</v>
      </c>
      <c r="AB1775" s="698">
        <v>725</v>
      </c>
      <c r="AC1775" s="731">
        <f t="shared" si="1743"/>
        <v>28.13</v>
      </c>
      <c r="AD1775" s="533">
        <f t="shared" si="1744"/>
        <v>703.25</v>
      </c>
    </row>
    <row r="1776" spans="1:30" ht="16.5" thickBot="1">
      <c r="A1776" s="533" t="s">
        <v>2728</v>
      </c>
      <c r="B1776" s="533">
        <v>9</v>
      </c>
      <c r="C1776" s="533" t="s">
        <v>359</v>
      </c>
      <c r="D1776" s="572" t="s">
        <v>2741</v>
      </c>
      <c r="E1776" s="571" t="str">
        <f t="shared" si="1740"/>
        <v xml:space="preserve"> TILING</v>
      </c>
      <c r="F1776" s="533" t="s">
        <v>1321</v>
      </c>
      <c r="G1776" s="533" t="s">
        <v>2722</v>
      </c>
      <c r="H1776" s="533">
        <v>403</v>
      </c>
      <c r="I1776" s="533" t="str">
        <f t="shared" ref="I1776:J1776" si="1747">I1774</f>
        <v>Ceramic tiles and fittings; vitrified unglazed, with non slip finish; including cement-sand screed; to</v>
      </c>
      <c r="J1776" s="533" t="str">
        <f t="shared" si="1747"/>
        <v>Ceramic tiles and fittings; vitrified unglazed, with non slip finish; including cement-sand screed; to</v>
      </c>
      <c r="K1776" s="87" t="s">
        <v>17</v>
      </c>
      <c r="L1776" s="87" t="s">
        <v>378</v>
      </c>
      <c r="M1776" s="223">
        <v>31</v>
      </c>
      <c r="N1776" s="89" t="s">
        <v>33</v>
      </c>
      <c r="O1776" s="351">
        <v>29</v>
      </c>
      <c r="P1776" s="25">
        <f t="shared" si="1742"/>
        <v>899</v>
      </c>
      <c r="Q1776" s="95"/>
      <c r="X1776" s="698" t="s">
        <v>378</v>
      </c>
      <c r="Y1776" s="698">
        <v>31</v>
      </c>
      <c r="Z1776" s="698" t="s">
        <v>33</v>
      </c>
      <c r="AA1776" s="698">
        <v>29</v>
      </c>
      <c r="AB1776" s="698">
        <v>899</v>
      </c>
      <c r="AC1776" s="731">
        <f t="shared" si="1743"/>
        <v>28.13</v>
      </c>
      <c r="AD1776" s="533">
        <f t="shared" si="1744"/>
        <v>872.03</v>
      </c>
    </row>
    <row r="1777" spans="1:30" ht="16.5" thickBot="1">
      <c r="A1777" s="533" t="s">
        <v>2728</v>
      </c>
      <c r="B1777" s="533">
        <v>9</v>
      </c>
      <c r="C1777" s="533" t="s">
        <v>359</v>
      </c>
      <c r="D1777" s="572" t="s">
        <v>2741</v>
      </c>
      <c r="E1777" s="571" t="str">
        <f t="shared" si="1740"/>
        <v xml:space="preserve"> TILING</v>
      </c>
      <c r="F1777" s="533" t="s">
        <v>1321</v>
      </c>
      <c r="G1777" s="533" t="s">
        <v>2722</v>
      </c>
      <c r="H1777" s="533">
        <v>404</v>
      </c>
      <c r="I1777" s="533" t="str">
        <f t="shared" ref="I1777:J1777" si="1748">I1775</f>
        <v>093000 - TILING</v>
      </c>
      <c r="J1777" s="533" t="str">
        <f t="shared" si="1748"/>
        <v>093000 - TILING</v>
      </c>
      <c r="K1777" s="87" t="s">
        <v>19</v>
      </c>
      <c r="L1777" s="87" t="s">
        <v>379</v>
      </c>
      <c r="M1777" s="223">
        <v>641</v>
      </c>
      <c r="N1777" s="89" t="s">
        <v>33</v>
      </c>
      <c r="O1777" s="351">
        <v>32</v>
      </c>
      <c r="P1777" s="25">
        <f t="shared" si="1742"/>
        <v>20512</v>
      </c>
      <c r="Q1777" s="95"/>
      <c r="X1777" s="698" t="s">
        <v>379</v>
      </c>
      <c r="Y1777" s="698">
        <v>641</v>
      </c>
      <c r="Z1777" s="698" t="s">
        <v>33</v>
      </c>
      <c r="AA1777" s="698">
        <v>32</v>
      </c>
      <c r="AB1777" s="698">
        <v>20512</v>
      </c>
      <c r="AC1777" s="731">
        <f t="shared" si="1743"/>
        <v>31.04</v>
      </c>
      <c r="AD1777" s="533">
        <f t="shared" si="1744"/>
        <v>19896.64</v>
      </c>
    </row>
    <row r="1778" spans="1:30" ht="16.5" thickBot="1">
      <c r="A1778" s="533" t="s">
        <v>2728</v>
      </c>
      <c r="B1778" s="533">
        <v>9</v>
      </c>
      <c r="C1778" s="533" t="s">
        <v>359</v>
      </c>
      <c r="D1778" s="572" t="s">
        <v>2741</v>
      </c>
      <c r="E1778" s="571" t="str">
        <f t="shared" si="1740"/>
        <v xml:space="preserve"> TILING</v>
      </c>
      <c r="F1778" s="533" t="s">
        <v>1321</v>
      </c>
      <c r="G1778" s="533" t="s">
        <v>2722</v>
      </c>
      <c r="H1778" s="533">
        <v>405</v>
      </c>
      <c r="I1778" s="533" t="str">
        <f t="shared" ref="I1778:J1778" si="1749">I1776</f>
        <v>Ceramic tiles and fittings; vitrified unglazed, with non slip finish; including cement-sand screed; to</v>
      </c>
      <c r="J1778" s="533" t="str">
        <f t="shared" si="1749"/>
        <v>Ceramic tiles and fittings; vitrified unglazed, with non slip finish; including cement-sand screed; to</v>
      </c>
      <c r="K1778" s="87" t="s">
        <v>20</v>
      </c>
      <c r="L1778" s="87" t="s">
        <v>380</v>
      </c>
      <c r="M1778" s="223">
        <v>533</v>
      </c>
      <c r="N1778" s="89" t="s">
        <v>95</v>
      </c>
      <c r="O1778" s="351">
        <v>8</v>
      </c>
      <c r="P1778" s="25">
        <f t="shared" si="1742"/>
        <v>4264</v>
      </c>
      <c r="Q1778" s="95"/>
      <c r="X1778" s="698" t="s">
        <v>380</v>
      </c>
      <c r="Y1778" s="698">
        <v>533</v>
      </c>
      <c r="Z1778" s="698" t="s">
        <v>95</v>
      </c>
      <c r="AA1778" s="698">
        <v>8</v>
      </c>
      <c r="AB1778" s="698">
        <v>4264</v>
      </c>
      <c r="AC1778" s="731">
        <f t="shared" si="1743"/>
        <v>7.76</v>
      </c>
      <c r="AD1778" s="533">
        <f t="shared" si="1744"/>
        <v>4136.08</v>
      </c>
    </row>
    <row r="1779" spans="1:30" ht="15.75">
      <c r="A1779" s="533" t="s">
        <v>2728</v>
      </c>
      <c r="B1779" s="533">
        <v>9</v>
      </c>
      <c r="C1779" s="533" t="s">
        <v>359</v>
      </c>
      <c r="D1779" s="572" t="s">
        <v>2741</v>
      </c>
      <c r="E1779" s="571" t="str">
        <f t="shared" si="1740"/>
        <v xml:space="preserve"> TILING</v>
      </c>
      <c r="F1779" s="533" t="s">
        <v>1321</v>
      </c>
      <c r="G1779" s="533" t="s">
        <v>2722</v>
      </c>
      <c r="H1779" s="533">
        <v>406</v>
      </c>
      <c r="I1779" s="533" t="str">
        <f t="shared" ref="I1779:J1779" si="1750">I1777</f>
        <v>093000 - TILING</v>
      </c>
      <c r="J1779" s="533" t="str">
        <f t="shared" si="1750"/>
        <v>093000 - TILING</v>
      </c>
      <c r="K1779" s="224" t="s">
        <v>45</v>
      </c>
      <c r="L1779" s="224" t="s">
        <v>381</v>
      </c>
      <c r="M1779" s="225">
        <v>11</v>
      </c>
      <c r="N1779" s="225" t="s">
        <v>95</v>
      </c>
      <c r="O1779" s="351"/>
      <c r="P1779" s="25">
        <f t="shared" si="1742"/>
        <v>0</v>
      </c>
      <c r="Q1779" s="95"/>
      <c r="X1779" s="698" t="s">
        <v>381</v>
      </c>
      <c r="Y1779" s="698">
        <v>11</v>
      </c>
      <c r="Z1779" s="698" t="s">
        <v>95</v>
      </c>
      <c r="AA1779" s="698"/>
      <c r="AB1779" s="698">
        <v>0</v>
      </c>
      <c r="AC1779" s="731">
        <f t="shared" si="1743"/>
        <v>0</v>
      </c>
      <c r="AD1779" s="533">
        <f t="shared" si="1744"/>
        <v>0</v>
      </c>
    </row>
    <row r="1780" spans="1:30" ht="15.75">
      <c r="A1780" s="533" t="s">
        <v>2728</v>
      </c>
      <c r="B1780" s="533">
        <v>9</v>
      </c>
      <c r="C1780" s="533" t="s">
        <v>359</v>
      </c>
      <c r="D1780" s="572" t="s">
        <v>2741</v>
      </c>
      <c r="E1780" s="571" t="str">
        <f t="shared" si="1740"/>
        <v xml:space="preserve"> TILING</v>
      </c>
      <c r="F1780" s="533" t="s">
        <v>1321</v>
      </c>
      <c r="G1780" s="533" t="s">
        <v>2725</v>
      </c>
      <c r="H1780" s="533">
        <v>407</v>
      </c>
      <c r="I1780" s="533" t="str">
        <f>L1780</f>
        <v>Glazed ceramic tiles and fittings; vitrified satin glazed with cushion edges and space lugs; to</v>
      </c>
      <c r="J1780" s="533" t="str">
        <f>L1780</f>
        <v>Glazed ceramic tiles and fittings; vitrified satin glazed with cushion edges and space lugs; to</v>
      </c>
      <c r="K1780" s="87"/>
      <c r="L1780" s="96" t="s">
        <v>382</v>
      </c>
      <c r="M1780" s="89"/>
      <c r="N1780" s="89"/>
      <c r="O1780" s="351"/>
      <c r="P1780" s="94"/>
      <c r="Q1780" s="95"/>
      <c r="X1780" s="698" t="s">
        <v>382</v>
      </c>
      <c r="Y1780" s="698"/>
      <c r="Z1780" s="698"/>
      <c r="AA1780" s="698"/>
      <c r="AB1780" s="698"/>
    </row>
    <row r="1781" spans="1:30" ht="16.5" thickBot="1">
      <c r="A1781" s="533" t="s">
        <v>2728</v>
      </c>
      <c r="B1781" s="533">
        <v>9</v>
      </c>
      <c r="C1781" s="533" t="s">
        <v>359</v>
      </c>
      <c r="D1781" s="572" t="s">
        <v>2741</v>
      </c>
      <c r="E1781" s="571" t="str">
        <f t="shared" si="1740"/>
        <v xml:space="preserve"> TILING</v>
      </c>
      <c r="F1781" s="533" t="s">
        <v>1321</v>
      </c>
      <c r="G1781" s="533" t="s">
        <v>2722</v>
      </c>
      <c r="H1781" s="533">
        <v>408</v>
      </c>
      <c r="I1781" s="533" t="str">
        <f t="shared" ref="I1781:J1781" si="1751">I1779</f>
        <v>093000 - TILING</v>
      </c>
      <c r="J1781" s="533" t="str">
        <f t="shared" si="1751"/>
        <v>093000 - TILING</v>
      </c>
      <c r="K1781" s="224" t="s">
        <v>48</v>
      </c>
      <c r="L1781" s="224" t="s">
        <v>383</v>
      </c>
      <c r="M1781" s="225">
        <v>231</v>
      </c>
      <c r="N1781" s="225" t="s">
        <v>33</v>
      </c>
      <c r="O1781" s="351"/>
      <c r="P1781" s="25">
        <f t="shared" ref="P1781:P1782" si="1752">O1781*M1781</f>
        <v>0</v>
      </c>
      <c r="Q1781" s="95"/>
      <c r="X1781" s="698" t="s">
        <v>383</v>
      </c>
      <c r="Y1781" s="698">
        <v>231</v>
      </c>
      <c r="Z1781" s="698" t="s">
        <v>33</v>
      </c>
      <c r="AA1781" s="698"/>
      <c r="AB1781" s="698">
        <v>0</v>
      </c>
      <c r="AC1781" s="731">
        <f t="shared" ref="AC1781:AC1782" si="1753">AA1781*0.97</f>
        <v>0</v>
      </c>
      <c r="AD1781" s="533">
        <f t="shared" ref="AD1781:AD1782" si="1754">AC1781*Y1781</f>
        <v>0</v>
      </c>
    </row>
    <row r="1782" spans="1:30" ht="16.5" thickBot="1">
      <c r="A1782" s="533" t="s">
        <v>2728</v>
      </c>
      <c r="B1782" s="533">
        <v>9</v>
      </c>
      <c r="C1782" s="533" t="s">
        <v>359</v>
      </c>
      <c r="D1782" s="572" t="s">
        <v>2741</v>
      </c>
      <c r="E1782" s="571" t="str">
        <f t="shared" si="1740"/>
        <v xml:space="preserve"> TILING</v>
      </c>
      <c r="F1782" s="533" t="s">
        <v>1321</v>
      </c>
      <c r="G1782" s="533" t="s">
        <v>2722</v>
      </c>
      <c r="H1782" s="533">
        <v>409</v>
      </c>
      <c r="I1782" s="533" t="str">
        <f t="shared" ref="I1782:J1782" si="1755">I1780</f>
        <v>Glazed ceramic tiles and fittings; vitrified satin glazed with cushion edges and space lugs; to</v>
      </c>
      <c r="J1782" s="533" t="str">
        <f t="shared" si="1755"/>
        <v>Glazed ceramic tiles and fittings; vitrified satin glazed with cushion edges and space lugs; to</v>
      </c>
      <c r="K1782" s="87" t="s">
        <v>21</v>
      </c>
      <c r="L1782" s="87" t="s">
        <v>384</v>
      </c>
      <c r="M1782" s="223">
        <v>116</v>
      </c>
      <c r="N1782" s="89" t="s">
        <v>33</v>
      </c>
      <c r="O1782" s="351">
        <v>33</v>
      </c>
      <c r="P1782" s="25">
        <f t="shared" si="1752"/>
        <v>3828</v>
      </c>
      <c r="Q1782" s="95"/>
      <c r="X1782" s="698" t="s">
        <v>384</v>
      </c>
      <c r="Y1782" s="698">
        <v>116</v>
      </c>
      <c r="Z1782" s="698" t="s">
        <v>33</v>
      </c>
      <c r="AA1782" s="698">
        <v>33</v>
      </c>
      <c r="AB1782" s="698">
        <v>3828</v>
      </c>
      <c r="AC1782" s="731">
        <f t="shared" si="1753"/>
        <v>32.01</v>
      </c>
      <c r="AD1782" s="533">
        <f t="shared" si="1754"/>
        <v>3713.16</v>
      </c>
    </row>
    <row r="1783" spans="1:30" ht="15.75">
      <c r="A1783" s="533" t="s">
        <v>2728</v>
      </c>
      <c r="B1783" s="533">
        <v>9</v>
      </c>
      <c r="C1783" s="533" t="s">
        <v>359</v>
      </c>
      <c r="D1783" s="572" t="s">
        <v>1716</v>
      </c>
      <c r="E1783" s="571" t="s">
        <v>1236</v>
      </c>
      <c r="F1783" s="533" t="str">
        <f t="shared" ref="F1783:F1821" si="1756">VLOOKUP(D:D,trade,3,FALSE)</f>
        <v>AR</v>
      </c>
      <c r="G1783" s="533" t="s">
        <v>2725</v>
      </c>
      <c r="H1783" s="533">
        <v>410</v>
      </c>
      <c r="I1783" s="533" t="str">
        <f t="shared" ref="I1783:I1784" si="1757">L1783</f>
        <v>095133 - ACOUSTICAL METAL PAN CEILINGS</v>
      </c>
      <c r="J1783" s="533" t="str">
        <f t="shared" ref="J1783:J1784" si="1758">L1783</f>
        <v>095133 - ACOUSTICAL METAL PAN CEILINGS</v>
      </c>
      <c r="K1783" s="87"/>
      <c r="L1783" s="96" t="s">
        <v>385</v>
      </c>
      <c r="M1783" s="89"/>
      <c r="N1783" s="89"/>
      <c r="O1783" s="351"/>
      <c r="P1783" s="94"/>
      <c r="Q1783" s="95"/>
      <c r="X1783" s="698" t="s">
        <v>385</v>
      </c>
      <c r="Y1783" s="698"/>
      <c r="Z1783" s="698"/>
      <c r="AA1783" s="698"/>
      <c r="AB1783" s="698"/>
    </row>
    <row r="1784" spans="1:30" ht="15.75">
      <c r="A1784" s="533" t="s">
        <v>2728</v>
      </c>
      <c r="B1784" s="533">
        <v>9</v>
      </c>
      <c r="C1784" s="533" t="s">
        <v>359</v>
      </c>
      <c r="D1784" s="572" t="s">
        <v>1716</v>
      </c>
      <c r="E1784" s="571" t="str">
        <f t="shared" ref="E1784:E1787" si="1759">E1783</f>
        <v xml:space="preserve"> ACOUSTICAL METAL PAN CEILINGS</v>
      </c>
      <c r="F1784" s="533" t="str">
        <f t="shared" si="1756"/>
        <v>AR</v>
      </c>
      <c r="G1784" s="533" t="s">
        <v>2725</v>
      </c>
      <c r="H1784" s="533">
        <v>411</v>
      </c>
      <c r="I1784" s="533" t="str">
        <f t="shared" si="1757"/>
        <v>Metal panel suspended ceilings; comprising 600 x 600 thick perforated aluminum panels, square edges, flat surface and polyester powder coated finish; including snap-in grid suspension system, hangers, angles and edge trims; furring (vertical surfaces); complete; complete; as specified and shown on Drawings; to</v>
      </c>
      <c r="J1784" s="533" t="str">
        <f t="shared" si="1758"/>
        <v>Metal panel suspended ceilings; comprising 600 x 600 thick perforated aluminum panels, square edges, flat surface and polyester powder coated finish; including snap-in grid suspension system, hangers, angles and edge trims; furring (vertical surfaces); complete; complete; as specified and shown on Drawings; to</v>
      </c>
      <c r="K1784" s="87"/>
      <c r="L1784" s="96" t="s">
        <v>386</v>
      </c>
      <c r="M1784" s="89"/>
      <c r="N1784" s="89"/>
      <c r="O1784" s="351"/>
      <c r="P1784" s="94"/>
      <c r="Q1784" s="95"/>
      <c r="X1784" s="698" t="s">
        <v>386</v>
      </c>
      <c r="Y1784" s="698"/>
      <c r="Z1784" s="698"/>
      <c r="AA1784" s="698"/>
      <c r="AB1784" s="698"/>
    </row>
    <row r="1785" spans="1:30" ht="15.75">
      <c r="A1785" s="533" t="s">
        <v>2728</v>
      </c>
      <c r="B1785" s="533">
        <v>9</v>
      </c>
      <c r="C1785" s="533" t="s">
        <v>359</v>
      </c>
      <c r="D1785" s="572" t="s">
        <v>1716</v>
      </c>
      <c r="E1785" s="571" t="str">
        <f t="shared" si="1759"/>
        <v xml:space="preserve"> ACOUSTICAL METAL PAN CEILINGS</v>
      </c>
      <c r="F1785" s="533" t="str">
        <f t="shared" si="1756"/>
        <v>AR</v>
      </c>
      <c r="G1785" s="533" t="s">
        <v>2722</v>
      </c>
      <c r="H1785" s="533">
        <v>412</v>
      </c>
      <c r="I1785" s="533" t="str">
        <f>I1783</f>
        <v>095133 - ACOUSTICAL METAL PAN CEILINGS</v>
      </c>
      <c r="J1785" s="533" t="str">
        <f>J1783</f>
        <v>095133 - ACOUSTICAL METAL PAN CEILINGS</v>
      </c>
      <c r="K1785" s="87" t="s">
        <v>45</v>
      </c>
      <c r="L1785" s="87" t="s">
        <v>387</v>
      </c>
      <c r="M1785" s="89">
        <v>200</v>
      </c>
      <c r="N1785" s="89" t="s">
        <v>33</v>
      </c>
      <c r="O1785" s="351">
        <v>40</v>
      </c>
      <c r="P1785" s="25">
        <f>O1785*M1785</f>
        <v>8000</v>
      </c>
      <c r="Q1785" s="95"/>
      <c r="X1785" s="698" t="s">
        <v>387</v>
      </c>
      <c r="Y1785" s="698">
        <v>200</v>
      </c>
      <c r="Z1785" s="698" t="s">
        <v>33</v>
      </c>
      <c r="AA1785" s="698">
        <v>40</v>
      </c>
      <c r="AB1785" s="698">
        <v>8000</v>
      </c>
      <c r="AC1785" s="731">
        <f>AA1785*0.97</f>
        <v>38.799999999999997</v>
      </c>
      <c r="AD1785" s="533">
        <f>AC1785*Y1785</f>
        <v>7759.9999999999991</v>
      </c>
    </row>
    <row r="1786" spans="1:30" ht="16.5" thickBot="1">
      <c r="A1786" s="533" t="s">
        <v>2728</v>
      </c>
      <c r="B1786" s="533">
        <v>9</v>
      </c>
      <c r="C1786" s="533" t="s">
        <v>359</v>
      </c>
      <c r="D1786" s="572" t="s">
        <v>1716</v>
      </c>
      <c r="E1786" s="571" t="str">
        <f t="shared" si="1759"/>
        <v xml:space="preserve"> ACOUSTICAL METAL PAN CEILINGS</v>
      </c>
      <c r="F1786" s="533" t="str">
        <f t="shared" si="1756"/>
        <v>AR</v>
      </c>
      <c r="G1786" s="533" t="s">
        <v>2725</v>
      </c>
      <c r="H1786" s="533">
        <v>413</v>
      </c>
      <c r="I1786" s="533" t="str">
        <f>L1786</f>
        <v>Decorative suspended ceilings; comprising gypsum boards and perforated aluminum panels; including paint on gypsum, suspension system, upstands, edge trim, hangers, fittings and fixings; furring (vertical surfaces); complete; as specified and shown on Drawings; to</v>
      </c>
      <c r="J1786" s="533" t="str">
        <f>L1786</f>
        <v>Decorative suspended ceilings; comprising gypsum boards and perforated aluminum panels; including paint on gypsum, suspension system, upstands, edge trim, hangers, fittings and fixings; furring (vertical surfaces); complete; as specified and shown on Drawings; to</v>
      </c>
      <c r="K1786" s="87"/>
      <c r="L1786" s="96" t="s">
        <v>388</v>
      </c>
      <c r="M1786" s="89"/>
      <c r="N1786" s="89"/>
      <c r="O1786" s="351"/>
      <c r="P1786" s="94"/>
      <c r="Q1786" s="95"/>
      <c r="X1786" s="698" t="s">
        <v>388</v>
      </c>
      <c r="Y1786" s="698"/>
      <c r="Z1786" s="698"/>
      <c r="AA1786" s="698"/>
      <c r="AB1786" s="698"/>
    </row>
    <row r="1787" spans="1:30" ht="16.5" thickBot="1">
      <c r="A1787" s="533" t="s">
        <v>2728</v>
      </c>
      <c r="B1787" s="533">
        <v>9</v>
      </c>
      <c r="C1787" s="533" t="s">
        <v>359</v>
      </c>
      <c r="D1787" s="572" t="s">
        <v>1716</v>
      </c>
      <c r="E1787" s="571" t="str">
        <f t="shared" si="1759"/>
        <v xml:space="preserve"> ACOUSTICAL METAL PAN CEILINGS</v>
      </c>
      <c r="F1787" s="533" t="str">
        <f t="shared" si="1756"/>
        <v>AR</v>
      </c>
      <c r="G1787" s="533" t="s">
        <v>2722</v>
      </c>
      <c r="H1787" s="533">
        <v>414</v>
      </c>
      <c r="I1787" s="533" t="str">
        <f>I1785</f>
        <v>095133 - ACOUSTICAL METAL PAN CEILINGS</v>
      </c>
      <c r="J1787" s="533" t="str">
        <f>J1785</f>
        <v>095133 - ACOUSTICAL METAL PAN CEILINGS</v>
      </c>
      <c r="K1787" s="87" t="s">
        <v>13</v>
      </c>
      <c r="L1787" s="87" t="s">
        <v>387</v>
      </c>
      <c r="M1787" s="223">
        <v>77</v>
      </c>
      <c r="N1787" s="89" t="s">
        <v>33</v>
      </c>
      <c r="O1787" s="351">
        <v>42</v>
      </c>
      <c r="P1787" s="25">
        <f>O1787*M1787</f>
        <v>3234</v>
      </c>
      <c r="Q1787" s="95"/>
      <c r="X1787" s="698" t="s">
        <v>387</v>
      </c>
      <c r="Y1787" s="698">
        <v>77</v>
      </c>
      <c r="Z1787" s="698" t="s">
        <v>33</v>
      </c>
      <c r="AA1787" s="698">
        <v>42</v>
      </c>
      <c r="AB1787" s="698">
        <v>3234</v>
      </c>
      <c r="AC1787" s="731">
        <f>AA1787*0.97</f>
        <v>40.74</v>
      </c>
      <c r="AD1787" s="533">
        <f>AC1787*Y1787</f>
        <v>3136.98</v>
      </c>
    </row>
    <row r="1788" spans="1:30" ht="15.75">
      <c r="A1788" s="533" t="s">
        <v>2728</v>
      </c>
      <c r="B1788" s="533">
        <v>9</v>
      </c>
      <c r="C1788" s="533" t="s">
        <v>359</v>
      </c>
      <c r="D1788" s="572" t="s">
        <v>1718</v>
      </c>
      <c r="E1788" s="571" t="s">
        <v>1237</v>
      </c>
      <c r="F1788" s="533" t="str">
        <f t="shared" si="1756"/>
        <v>AR</v>
      </c>
      <c r="G1788" s="533" t="s">
        <v>2725</v>
      </c>
      <c r="H1788" s="533">
        <v>415</v>
      </c>
      <c r="I1788" s="533" t="str">
        <f t="shared" ref="I1788:I1789" si="1760">L1788</f>
        <v>095423 - LINEAR METAL CEILINGS</v>
      </c>
      <c r="J1788" s="533" t="str">
        <f t="shared" ref="J1788:J1789" si="1761">L1788</f>
        <v>095423 - LINEAR METAL CEILINGS</v>
      </c>
      <c r="K1788" s="87"/>
      <c r="L1788" s="96" t="s">
        <v>389</v>
      </c>
      <c r="M1788" s="89"/>
      <c r="N1788" s="89"/>
      <c r="O1788" s="351"/>
      <c r="P1788" s="94"/>
      <c r="Q1788" s="95"/>
      <c r="X1788" s="698" t="s">
        <v>389</v>
      </c>
      <c r="Y1788" s="698"/>
      <c r="Z1788" s="698"/>
      <c r="AA1788" s="698"/>
      <c r="AB1788" s="698"/>
    </row>
    <row r="1789" spans="1:30" ht="16.5" thickBot="1">
      <c r="A1789" s="533" t="s">
        <v>2728</v>
      </c>
      <c r="B1789" s="533">
        <v>9</v>
      </c>
      <c r="C1789" s="533" t="s">
        <v>359</v>
      </c>
      <c r="D1789" s="572" t="s">
        <v>1718</v>
      </c>
      <c r="E1789" s="571" t="str">
        <f t="shared" ref="E1789:E1790" si="1762">E1788</f>
        <v xml:space="preserve"> LINEAR METAL CEILINGS</v>
      </c>
      <c r="F1789" s="533" t="str">
        <f t="shared" si="1756"/>
        <v>AR</v>
      </c>
      <c r="G1789" s="533" t="s">
        <v>2725</v>
      </c>
      <c r="H1789" s="533">
        <v>416</v>
      </c>
      <c r="I1789" s="533" t="str">
        <f t="shared" si="1760"/>
        <v>Linear metal suspended ceiling; aluminum 200 mm module strips with stove-enamelled finish; non perforated; including concealed grid suspension system; hangers; edge trims and angles; to</v>
      </c>
      <c r="J1789" s="533" t="str">
        <f t="shared" si="1761"/>
        <v>Linear metal suspended ceiling; aluminum 200 mm module strips with stove-enamelled finish; non perforated; including concealed grid suspension system; hangers; edge trims and angles; to</v>
      </c>
      <c r="K1789" s="87"/>
      <c r="L1789" s="135" t="s">
        <v>390</v>
      </c>
      <c r="M1789" s="89"/>
      <c r="N1789" s="89"/>
      <c r="O1789" s="351"/>
      <c r="P1789" s="94"/>
      <c r="Q1789" s="95"/>
      <c r="X1789" s="698" t="s">
        <v>390</v>
      </c>
      <c r="Y1789" s="698"/>
      <c r="Z1789" s="698"/>
      <c r="AA1789" s="698"/>
      <c r="AB1789" s="698"/>
    </row>
    <row r="1790" spans="1:30" ht="16.5" thickBot="1">
      <c r="A1790" s="533" t="s">
        <v>2728</v>
      </c>
      <c r="B1790" s="533">
        <v>9</v>
      </c>
      <c r="C1790" s="533" t="s">
        <v>359</v>
      </c>
      <c r="D1790" s="572" t="s">
        <v>1718</v>
      </c>
      <c r="E1790" s="571" t="str">
        <f t="shared" si="1762"/>
        <v xml:space="preserve"> LINEAR METAL CEILINGS</v>
      </c>
      <c r="F1790" s="533" t="str">
        <f t="shared" si="1756"/>
        <v>AR</v>
      </c>
      <c r="G1790" s="533" t="s">
        <v>2722</v>
      </c>
      <c r="H1790" s="533">
        <v>417</v>
      </c>
      <c r="I1790" s="533" t="str">
        <f>I1788</f>
        <v>095423 - LINEAR METAL CEILINGS</v>
      </c>
      <c r="J1790" s="533" t="str">
        <f>J1788</f>
        <v>095423 - LINEAR METAL CEILINGS</v>
      </c>
      <c r="K1790" s="87" t="s">
        <v>15</v>
      </c>
      <c r="L1790" s="137" t="s">
        <v>387</v>
      </c>
      <c r="M1790" s="223">
        <v>45</v>
      </c>
      <c r="N1790" s="98" t="s">
        <v>33</v>
      </c>
      <c r="O1790" s="351">
        <v>93</v>
      </c>
      <c r="P1790" s="25">
        <f>O1790*M1790</f>
        <v>4185</v>
      </c>
      <c r="Q1790" s="95"/>
      <c r="X1790" s="698" t="s">
        <v>387</v>
      </c>
      <c r="Y1790" s="698">
        <v>45</v>
      </c>
      <c r="Z1790" s="698" t="s">
        <v>33</v>
      </c>
      <c r="AA1790" s="698">
        <v>93</v>
      </c>
      <c r="AB1790" s="698">
        <v>4185</v>
      </c>
      <c r="AC1790" s="731">
        <f>AA1790*0.97</f>
        <v>90.21</v>
      </c>
      <c r="AD1790" s="533">
        <f>AC1790*Y1790</f>
        <v>4059.45</v>
      </c>
    </row>
    <row r="1791" spans="1:30" ht="15.75">
      <c r="A1791" s="533" t="s">
        <v>2728</v>
      </c>
      <c r="B1791" s="533">
        <v>9</v>
      </c>
      <c r="C1791" s="533" t="s">
        <v>359</v>
      </c>
      <c r="D1791" s="572" t="s">
        <v>1730</v>
      </c>
      <c r="E1791" s="571" t="s">
        <v>1238</v>
      </c>
      <c r="F1791" s="533" t="str">
        <f t="shared" si="1756"/>
        <v>AR</v>
      </c>
      <c r="G1791" s="533" t="s">
        <v>2725</v>
      </c>
      <c r="H1791" s="533">
        <v>418</v>
      </c>
      <c r="I1791" s="533" t="str">
        <f t="shared" ref="I1791:I1792" si="1763">L1791</f>
        <v>096340 - STONE FLOORING</v>
      </c>
      <c r="J1791" s="533" t="str">
        <f t="shared" ref="J1791:J1792" si="1764">L1791</f>
        <v>096340 - STONE FLOORING</v>
      </c>
      <c r="K1791" s="87"/>
      <c r="L1791" s="96" t="s">
        <v>391</v>
      </c>
      <c r="M1791" s="89"/>
      <c r="N1791" s="89"/>
      <c r="O1791" s="351"/>
      <c r="P1791" s="94"/>
      <c r="Q1791" s="95"/>
      <c r="X1791" s="698" t="s">
        <v>391</v>
      </c>
      <c r="Y1791" s="698"/>
      <c r="Z1791" s="698"/>
      <c r="AA1791" s="698"/>
      <c r="AB1791" s="698"/>
    </row>
    <row r="1792" spans="1:30" ht="16.5" thickBot="1">
      <c r="A1792" s="533" t="s">
        <v>2728</v>
      </c>
      <c r="B1792" s="533">
        <v>9</v>
      </c>
      <c r="C1792" s="533" t="s">
        <v>359</v>
      </c>
      <c r="D1792" s="572" t="s">
        <v>1730</v>
      </c>
      <c r="E1792" s="571" t="str">
        <f t="shared" ref="E1792:E1808" si="1765">E1791</f>
        <v xml:space="preserve"> STONE FLOORING</v>
      </c>
      <c r="F1792" s="533" t="str">
        <f t="shared" si="1756"/>
        <v>AR</v>
      </c>
      <c r="G1792" s="533" t="s">
        <v>2725</v>
      </c>
      <c r="H1792" s="533">
        <v>419</v>
      </c>
      <c r="I1792" s="533" t="str">
        <f t="shared" si="1763"/>
        <v>Marble slabs and fittings; best quality, polished finish; including cement sand screed; complete; as specified and shown on Drawings</v>
      </c>
      <c r="J1792" s="533" t="str">
        <f t="shared" si="1764"/>
        <v>Marble slabs and fittings; best quality, polished finish; including cement sand screed; complete; as specified and shown on Drawings</v>
      </c>
      <c r="K1792" s="87"/>
      <c r="L1792" s="96" t="s">
        <v>392</v>
      </c>
      <c r="M1792" s="89"/>
      <c r="N1792" s="89"/>
      <c r="O1792" s="351"/>
      <c r="P1792" s="94"/>
      <c r="Q1792" s="95"/>
      <c r="X1792" s="698" t="s">
        <v>392</v>
      </c>
      <c r="Y1792" s="698"/>
      <c r="Z1792" s="698"/>
      <c r="AA1792" s="698"/>
      <c r="AB1792" s="698"/>
    </row>
    <row r="1793" spans="1:30" ht="16.5" thickBot="1">
      <c r="A1793" s="533" t="s">
        <v>2728</v>
      </c>
      <c r="B1793" s="533">
        <v>9</v>
      </c>
      <c r="C1793" s="533" t="s">
        <v>359</v>
      </c>
      <c r="D1793" s="572" t="s">
        <v>1730</v>
      </c>
      <c r="E1793" s="571" t="str">
        <f t="shared" si="1765"/>
        <v xml:space="preserve"> STONE FLOORING</v>
      </c>
      <c r="F1793" s="533" t="str">
        <f t="shared" si="1756"/>
        <v>AR</v>
      </c>
      <c r="G1793" s="533" t="s">
        <v>2722</v>
      </c>
      <c r="H1793" s="533">
        <v>420</v>
      </c>
      <c r="I1793" s="533" t="str">
        <f t="shared" ref="I1793:J1793" si="1766">I1791</f>
        <v>096340 - STONE FLOORING</v>
      </c>
      <c r="J1793" s="533" t="str">
        <f t="shared" si="1766"/>
        <v>096340 - STONE FLOORING</v>
      </c>
      <c r="K1793" s="87" t="s">
        <v>17</v>
      </c>
      <c r="L1793" s="87" t="s">
        <v>393</v>
      </c>
      <c r="M1793" s="223">
        <v>30</v>
      </c>
      <c r="N1793" s="89" t="s">
        <v>95</v>
      </c>
      <c r="O1793" s="351">
        <v>45</v>
      </c>
      <c r="P1793" s="25">
        <f t="shared" ref="P1793:P1799" si="1767">O1793*M1793</f>
        <v>1350</v>
      </c>
      <c r="Q1793" s="95"/>
      <c r="X1793" s="698" t="s">
        <v>393</v>
      </c>
      <c r="Y1793" s="698">
        <v>30</v>
      </c>
      <c r="Z1793" s="698" t="s">
        <v>95</v>
      </c>
      <c r="AA1793" s="698">
        <v>45</v>
      </c>
      <c r="AB1793" s="698">
        <v>1350</v>
      </c>
      <c r="AC1793" s="731">
        <f t="shared" ref="AC1793:AC1799" si="1768">AA1793*0.97</f>
        <v>43.65</v>
      </c>
      <c r="AD1793" s="533">
        <f t="shared" ref="AD1793:AD1799" si="1769">AC1793*Y1793</f>
        <v>1309.5</v>
      </c>
    </row>
    <row r="1794" spans="1:30" ht="16.5" thickBot="1">
      <c r="A1794" s="533" t="s">
        <v>2728</v>
      </c>
      <c r="B1794" s="533">
        <v>9</v>
      </c>
      <c r="C1794" s="533" t="s">
        <v>359</v>
      </c>
      <c r="D1794" s="572" t="s">
        <v>1730</v>
      </c>
      <c r="E1794" s="571" t="str">
        <f t="shared" si="1765"/>
        <v xml:space="preserve"> STONE FLOORING</v>
      </c>
      <c r="F1794" s="533" t="str">
        <f t="shared" si="1756"/>
        <v>AR</v>
      </c>
      <c r="G1794" s="533" t="s">
        <v>2722</v>
      </c>
      <c r="H1794" s="533">
        <v>421</v>
      </c>
      <c r="I1794" s="533" t="str">
        <f t="shared" ref="I1794:J1794" si="1770">I1792</f>
        <v>Marble slabs and fittings; best quality, polished finish; including cement sand screed; complete; as specified and shown on Drawings</v>
      </c>
      <c r="J1794" s="533" t="str">
        <f t="shared" si="1770"/>
        <v>Marble slabs and fittings; best quality, polished finish; including cement sand screed; complete; as specified and shown on Drawings</v>
      </c>
      <c r="K1794" s="87" t="s">
        <v>19</v>
      </c>
      <c r="L1794" s="87" t="s">
        <v>394</v>
      </c>
      <c r="M1794" s="223">
        <v>16</v>
      </c>
      <c r="N1794" s="89" t="s">
        <v>95</v>
      </c>
      <c r="O1794" s="351">
        <v>46</v>
      </c>
      <c r="P1794" s="25">
        <f t="shared" si="1767"/>
        <v>736</v>
      </c>
      <c r="Q1794" s="95"/>
      <c r="X1794" s="698" t="s">
        <v>394</v>
      </c>
      <c r="Y1794" s="698">
        <v>16</v>
      </c>
      <c r="Z1794" s="698" t="s">
        <v>95</v>
      </c>
      <c r="AA1794" s="698">
        <v>46</v>
      </c>
      <c r="AB1794" s="698">
        <v>736</v>
      </c>
      <c r="AC1794" s="731">
        <f t="shared" si="1768"/>
        <v>44.62</v>
      </c>
      <c r="AD1794" s="533">
        <f t="shared" si="1769"/>
        <v>713.92</v>
      </c>
    </row>
    <row r="1795" spans="1:30" ht="16.5" thickBot="1">
      <c r="A1795" s="533" t="s">
        <v>2728</v>
      </c>
      <c r="B1795" s="533">
        <v>9</v>
      </c>
      <c r="C1795" s="533" t="s">
        <v>359</v>
      </c>
      <c r="D1795" s="572" t="s">
        <v>1730</v>
      </c>
      <c r="E1795" s="571" t="str">
        <f t="shared" si="1765"/>
        <v xml:space="preserve"> STONE FLOORING</v>
      </c>
      <c r="F1795" s="533" t="str">
        <f t="shared" si="1756"/>
        <v>AR</v>
      </c>
      <c r="G1795" s="533" t="s">
        <v>2722</v>
      </c>
      <c r="H1795" s="533">
        <v>422</v>
      </c>
      <c r="I1795" s="533" t="str">
        <f t="shared" ref="I1795:J1795" si="1771">I1793</f>
        <v>096340 - STONE FLOORING</v>
      </c>
      <c r="J1795" s="533" t="str">
        <f t="shared" si="1771"/>
        <v>096340 - STONE FLOORING</v>
      </c>
      <c r="K1795" s="87" t="s">
        <v>20</v>
      </c>
      <c r="L1795" s="87" t="s">
        <v>395</v>
      </c>
      <c r="M1795" s="223">
        <v>2</v>
      </c>
      <c r="N1795" s="89" t="s">
        <v>95</v>
      </c>
      <c r="O1795" s="351">
        <v>53</v>
      </c>
      <c r="P1795" s="25">
        <f t="shared" si="1767"/>
        <v>106</v>
      </c>
      <c r="Q1795" s="95"/>
      <c r="X1795" s="698" t="s">
        <v>395</v>
      </c>
      <c r="Y1795" s="698">
        <v>2</v>
      </c>
      <c r="Z1795" s="698" t="s">
        <v>95</v>
      </c>
      <c r="AA1795" s="698">
        <v>53</v>
      </c>
      <c r="AB1795" s="698">
        <v>106</v>
      </c>
      <c r="AC1795" s="731">
        <f t="shared" si="1768"/>
        <v>51.41</v>
      </c>
      <c r="AD1795" s="533">
        <f t="shared" si="1769"/>
        <v>102.82</v>
      </c>
    </row>
    <row r="1796" spans="1:30" ht="15.75">
      <c r="A1796" s="533" t="s">
        <v>2728</v>
      </c>
      <c r="B1796" s="533">
        <v>9</v>
      </c>
      <c r="C1796" s="533" t="s">
        <v>359</v>
      </c>
      <c r="D1796" s="572" t="s">
        <v>1730</v>
      </c>
      <c r="E1796" s="571" t="str">
        <f t="shared" si="1765"/>
        <v xml:space="preserve"> STONE FLOORING</v>
      </c>
      <c r="F1796" s="533" t="str">
        <f t="shared" si="1756"/>
        <v>AR</v>
      </c>
      <c r="G1796" s="533" t="s">
        <v>2722</v>
      </c>
      <c r="H1796" s="533">
        <v>423</v>
      </c>
      <c r="I1796" s="533" t="str">
        <f t="shared" ref="I1796:J1796" si="1772">I1794</f>
        <v>Marble slabs and fittings; best quality, polished finish; including cement sand screed; complete; as specified and shown on Drawings</v>
      </c>
      <c r="J1796" s="533" t="str">
        <f t="shared" si="1772"/>
        <v>Marble slabs and fittings; best quality, polished finish; including cement sand screed; complete; as specified and shown on Drawings</v>
      </c>
      <c r="K1796" s="224" t="s">
        <v>21</v>
      </c>
      <c r="L1796" s="224" t="s">
        <v>396</v>
      </c>
      <c r="M1796" s="225">
        <v>58</v>
      </c>
      <c r="N1796" s="225" t="s">
        <v>95</v>
      </c>
      <c r="O1796" s="351"/>
      <c r="P1796" s="25">
        <f t="shared" si="1767"/>
        <v>0</v>
      </c>
      <c r="Q1796" s="95"/>
      <c r="X1796" s="698" t="s">
        <v>396</v>
      </c>
      <c r="Y1796" s="698">
        <v>58</v>
      </c>
      <c r="Z1796" s="698" t="s">
        <v>95</v>
      </c>
      <c r="AA1796" s="698"/>
      <c r="AB1796" s="698">
        <v>0</v>
      </c>
      <c r="AC1796" s="731">
        <f t="shared" si="1768"/>
        <v>0</v>
      </c>
      <c r="AD1796" s="533">
        <f t="shared" si="1769"/>
        <v>0</v>
      </c>
    </row>
    <row r="1797" spans="1:30" ht="15.75">
      <c r="A1797" s="533" t="s">
        <v>2728</v>
      </c>
      <c r="B1797" s="533">
        <v>9</v>
      </c>
      <c r="C1797" s="533" t="s">
        <v>359</v>
      </c>
      <c r="D1797" s="572" t="s">
        <v>1730</v>
      </c>
      <c r="E1797" s="571" t="str">
        <f t="shared" si="1765"/>
        <v xml:space="preserve"> STONE FLOORING</v>
      </c>
      <c r="F1797" s="533" t="str">
        <f t="shared" si="1756"/>
        <v>AR</v>
      </c>
      <c r="G1797" s="533" t="s">
        <v>2722</v>
      </c>
      <c r="H1797" s="533">
        <v>424</v>
      </c>
      <c r="I1797" s="533" t="str">
        <f t="shared" ref="I1797:J1797" si="1773">I1795</f>
        <v>096340 - STONE FLOORING</v>
      </c>
      <c r="J1797" s="533" t="str">
        <f t="shared" si="1773"/>
        <v>096340 - STONE FLOORING</v>
      </c>
      <c r="K1797" s="224" t="s">
        <v>45</v>
      </c>
      <c r="L1797" s="224" t="s">
        <v>397</v>
      </c>
      <c r="M1797" s="225">
        <v>58</v>
      </c>
      <c r="N1797" s="225" t="s">
        <v>95</v>
      </c>
      <c r="O1797" s="351"/>
      <c r="P1797" s="25">
        <f t="shared" si="1767"/>
        <v>0</v>
      </c>
      <c r="Q1797" s="95"/>
      <c r="X1797" s="698" t="s">
        <v>397</v>
      </c>
      <c r="Y1797" s="698">
        <v>58</v>
      </c>
      <c r="Z1797" s="698" t="s">
        <v>95</v>
      </c>
      <c r="AA1797" s="698"/>
      <c r="AB1797" s="698">
        <v>0</v>
      </c>
      <c r="AC1797" s="731">
        <f t="shared" si="1768"/>
        <v>0</v>
      </c>
      <c r="AD1797" s="533">
        <f t="shared" si="1769"/>
        <v>0</v>
      </c>
    </row>
    <row r="1798" spans="1:30" ht="15.75">
      <c r="A1798" s="533" t="s">
        <v>2728</v>
      </c>
      <c r="B1798" s="533">
        <v>9</v>
      </c>
      <c r="C1798" s="533" t="s">
        <v>359</v>
      </c>
      <c r="D1798" s="572" t="s">
        <v>1730</v>
      </c>
      <c r="E1798" s="571" t="str">
        <f t="shared" si="1765"/>
        <v xml:space="preserve"> STONE FLOORING</v>
      </c>
      <c r="F1798" s="533" t="str">
        <f t="shared" si="1756"/>
        <v>AR</v>
      </c>
      <c r="G1798" s="533" t="s">
        <v>2722</v>
      </c>
      <c r="H1798" s="533">
        <v>425</v>
      </c>
      <c r="I1798" s="533" t="str">
        <f t="shared" ref="I1798:J1798" si="1774">I1796</f>
        <v>Marble slabs and fittings; best quality, polished finish; including cement sand screed; complete; as specified and shown on Drawings</v>
      </c>
      <c r="J1798" s="533" t="str">
        <f t="shared" si="1774"/>
        <v>Marble slabs and fittings; best quality, polished finish; including cement sand screed; complete; as specified and shown on Drawings</v>
      </c>
      <c r="K1798" s="224" t="s">
        <v>13</v>
      </c>
      <c r="L1798" s="224" t="s">
        <v>99</v>
      </c>
      <c r="M1798" s="225">
        <v>8</v>
      </c>
      <c r="N1798" s="225" t="s">
        <v>95</v>
      </c>
      <c r="O1798" s="351"/>
      <c r="P1798" s="25">
        <f t="shared" si="1767"/>
        <v>0</v>
      </c>
      <c r="Q1798" s="95"/>
      <c r="X1798" s="698" t="s">
        <v>99</v>
      </c>
      <c r="Y1798" s="698">
        <v>8</v>
      </c>
      <c r="Z1798" s="698" t="s">
        <v>95</v>
      </c>
      <c r="AA1798" s="698"/>
      <c r="AB1798" s="698">
        <v>0</v>
      </c>
      <c r="AC1798" s="731">
        <f t="shared" si="1768"/>
        <v>0</v>
      </c>
      <c r="AD1798" s="533">
        <f t="shared" si="1769"/>
        <v>0</v>
      </c>
    </row>
    <row r="1799" spans="1:30" ht="15.75">
      <c r="A1799" s="533" t="s">
        <v>2728</v>
      </c>
      <c r="B1799" s="533">
        <v>9</v>
      </c>
      <c r="C1799" s="533" t="s">
        <v>359</v>
      </c>
      <c r="D1799" s="572" t="s">
        <v>1730</v>
      </c>
      <c r="E1799" s="571" t="str">
        <f t="shared" si="1765"/>
        <v xml:space="preserve"> STONE FLOORING</v>
      </c>
      <c r="F1799" s="533" t="str">
        <f t="shared" si="1756"/>
        <v>AR</v>
      </c>
      <c r="G1799" s="533" t="s">
        <v>2722</v>
      </c>
      <c r="H1799" s="533">
        <v>426</v>
      </c>
      <c r="I1799" s="533" t="str">
        <f t="shared" ref="I1799:J1799" si="1775">I1797</f>
        <v>096340 - STONE FLOORING</v>
      </c>
      <c r="J1799" s="533" t="str">
        <f t="shared" si="1775"/>
        <v>096340 - STONE FLOORING</v>
      </c>
      <c r="K1799" s="224" t="s">
        <v>15</v>
      </c>
      <c r="L1799" s="224" t="s">
        <v>398</v>
      </c>
      <c r="M1799" s="225">
        <v>24</v>
      </c>
      <c r="N1799" s="225" t="s">
        <v>95</v>
      </c>
      <c r="O1799" s="351"/>
      <c r="P1799" s="25">
        <f t="shared" si="1767"/>
        <v>0</v>
      </c>
      <c r="Q1799" s="95"/>
      <c r="X1799" s="698" t="s">
        <v>398</v>
      </c>
      <c r="Y1799" s="698">
        <v>24</v>
      </c>
      <c r="Z1799" s="698" t="s">
        <v>95</v>
      </c>
      <c r="AA1799" s="698"/>
      <c r="AB1799" s="698">
        <v>0</v>
      </c>
      <c r="AC1799" s="731">
        <f t="shared" si="1768"/>
        <v>0</v>
      </c>
      <c r="AD1799" s="533">
        <f t="shared" si="1769"/>
        <v>0</v>
      </c>
    </row>
    <row r="1800" spans="1:30" ht="15.75">
      <c r="A1800" s="533" t="s">
        <v>2728</v>
      </c>
      <c r="B1800" s="533">
        <v>9</v>
      </c>
      <c r="C1800" s="533" t="s">
        <v>359</v>
      </c>
      <c r="D1800" s="572" t="s">
        <v>1730</v>
      </c>
      <c r="E1800" s="571" t="str">
        <f t="shared" si="1765"/>
        <v xml:space="preserve"> STONE FLOORING</v>
      </c>
      <c r="F1800" s="533" t="str">
        <f t="shared" si="1756"/>
        <v>AR</v>
      </c>
      <c r="G1800" s="533" t="s">
        <v>2725</v>
      </c>
      <c r="H1800" s="533">
        <v>427</v>
      </c>
      <c r="I1800" s="533" t="str">
        <f>L1800</f>
        <v>Granite slabs and fittings; best quality; polished finish; including cement-sand screed; complete; as specified and as shown on Drawings</v>
      </c>
      <c r="J1800" s="533" t="str">
        <f>L1800</f>
        <v>Granite slabs and fittings; best quality; polished finish; including cement-sand screed; complete; as specified and as shown on Drawings</v>
      </c>
      <c r="K1800" s="224"/>
      <c r="L1800" s="621" t="s">
        <v>399</v>
      </c>
      <c r="M1800" s="225"/>
      <c r="N1800" s="225"/>
      <c r="O1800" s="351"/>
      <c r="P1800" s="93"/>
      <c r="Q1800" s="95"/>
      <c r="X1800" s="698" t="s">
        <v>399</v>
      </c>
      <c r="Y1800" s="698"/>
      <c r="Z1800" s="698"/>
      <c r="AA1800" s="698"/>
      <c r="AB1800" s="698"/>
    </row>
    <row r="1801" spans="1:30" ht="15.75">
      <c r="A1801" s="533" t="s">
        <v>2728</v>
      </c>
      <c r="B1801" s="533">
        <v>9</v>
      </c>
      <c r="C1801" s="533" t="s">
        <v>359</v>
      </c>
      <c r="D1801" s="572" t="s">
        <v>1730</v>
      </c>
      <c r="E1801" s="571" t="str">
        <f t="shared" si="1765"/>
        <v xml:space="preserve"> STONE FLOORING</v>
      </c>
      <c r="F1801" s="533" t="str">
        <f t="shared" si="1756"/>
        <v>AR</v>
      </c>
      <c r="G1801" s="533" t="s">
        <v>2722</v>
      </c>
      <c r="H1801" s="533">
        <v>428</v>
      </c>
      <c r="I1801" s="533" t="str">
        <f t="shared" ref="I1801:J1801" si="1776">I1799</f>
        <v>096340 - STONE FLOORING</v>
      </c>
      <c r="J1801" s="533" t="str">
        <f t="shared" si="1776"/>
        <v>096340 - STONE FLOORING</v>
      </c>
      <c r="K1801" s="224" t="s">
        <v>17</v>
      </c>
      <c r="L1801" s="224" t="s">
        <v>400</v>
      </c>
      <c r="M1801" s="225">
        <v>19</v>
      </c>
      <c r="N1801" s="225" t="s">
        <v>33</v>
      </c>
      <c r="O1801" s="351"/>
      <c r="P1801" s="25">
        <f t="shared" ref="P1801:P1808" si="1777">O1801*M1801</f>
        <v>0</v>
      </c>
      <c r="Q1801" s="95"/>
      <c r="X1801" s="698" t="s">
        <v>400</v>
      </c>
      <c r="Y1801" s="698">
        <v>19</v>
      </c>
      <c r="Z1801" s="698" t="s">
        <v>33</v>
      </c>
      <c r="AA1801" s="698"/>
      <c r="AB1801" s="698">
        <v>0</v>
      </c>
      <c r="AC1801" s="731">
        <f t="shared" ref="AC1801:AC1808" si="1778">AA1801*0.97</f>
        <v>0</v>
      </c>
      <c r="AD1801" s="533">
        <f t="shared" ref="AD1801:AD1808" si="1779">AC1801*Y1801</f>
        <v>0</v>
      </c>
    </row>
    <row r="1802" spans="1:30" ht="15.75">
      <c r="A1802" s="533" t="s">
        <v>2728</v>
      </c>
      <c r="B1802" s="533">
        <v>9</v>
      </c>
      <c r="C1802" s="533" t="s">
        <v>359</v>
      </c>
      <c r="D1802" s="572" t="s">
        <v>1730</v>
      </c>
      <c r="E1802" s="571" t="str">
        <f t="shared" si="1765"/>
        <v xml:space="preserve"> STONE FLOORING</v>
      </c>
      <c r="F1802" s="533" t="str">
        <f t="shared" si="1756"/>
        <v>AR</v>
      </c>
      <c r="G1802" s="533" t="s">
        <v>2722</v>
      </c>
      <c r="H1802" s="533">
        <v>429</v>
      </c>
      <c r="I1802" s="533" t="str">
        <f t="shared" ref="I1802:J1802" si="1780">I1800</f>
        <v>Granite slabs and fittings; best quality; polished finish; including cement-sand screed; complete; as specified and as shown on Drawings</v>
      </c>
      <c r="J1802" s="533" t="str">
        <f t="shared" si="1780"/>
        <v>Granite slabs and fittings; best quality; polished finish; including cement-sand screed; complete; as specified and as shown on Drawings</v>
      </c>
      <c r="K1802" s="224" t="s">
        <v>19</v>
      </c>
      <c r="L1802" s="224" t="s">
        <v>401</v>
      </c>
      <c r="M1802" s="225">
        <v>27</v>
      </c>
      <c r="N1802" s="225" t="s">
        <v>33</v>
      </c>
      <c r="O1802" s="351"/>
      <c r="P1802" s="25">
        <f t="shared" si="1777"/>
        <v>0</v>
      </c>
      <c r="Q1802" s="95"/>
      <c r="X1802" s="698" t="s">
        <v>401</v>
      </c>
      <c r="Y1802" s="698">
        <v>27</v>
      </c>
      <c r="Z1802" s="698" t="s">
        <v>33</v>
      </c>
      <c r="AA1802" s="698"/>
      <c r="AB1802" s="698">
        <v>0</v>
      </c>
      <c r="AC1802" s="731">
        <f t="shared" si="1778"/>
        <v>0</v>
      </c>
      <c r="AD1802" s="533">
        <f t="shared" si="1779"/>
        <v>0</v>
      </c>
    </row>
    <row r="1803" spans="1:30" ht="15.75">
      <c r="A1803" s="533" t="s">
        <v>2728</v>
      </c>
      <c r="B1803" s="533">
        <v>9</v>
      </c>
      <c r="C1803" s="533" t="s">
        <v>359</v>
      </c>
      <c r="D1803" s="572" t="s">
        <v>1730</v>
      </c>
      <c r="E1803" s="571" t="str">
        <f t="shared" si="1765"/>
        <v xml:space="preserve"> STONE FLOORING</v>
      </c>
      <c r="F1803" s="533" t="str">
        <f t="shared" si="1756"/>
        <v>AR</v>
      </c>
      <c r="G1803" s="533" t="s">
        <v>2722</v>
      </c>
      <c r="H1803" s="533">
        <v>430</v>
      </c>
      <c r="I1803" s="533" t="str">
        <f t="shared" ref="I1803:J1803" si="1781">I1801</f>
        <v>096340 - STONE FLOORING</v>
      </c>
      <c r="J1803" s="533" t="str">
        <f t="shared" si="1781"/>
        <v>096340 - STONE FLOORING</v>
      </c>
      <c r="K1803" s="224" t="s">
        <v>20</v>
      </c>
      <c r="L1803" s="224" t="s">
        <v>402</v>
      </c>
      <c r="M1803" s="225">
        <v>78</v>
      </c>
      <c r="N1803" s="225" t="s">
        <v>95</v>
      </c>
      <c r="O1803" s="351"/>
      <c r="P1803" s="25">
        <f t="shared" si="1777"/>
        <v>0</v>
      </c>
      <c r="Q1803" s="95"/>
      <c r="X1803" s="698" t="s">
        <v>402</v>
      </c>
      <c r="Y1803" s="698">
        <v>78</v>
      </c>
      <c r="Z1803" s="698" t="s">
        <v>95</v>
      </c>
      <c r="AA1803" s="698"/>
      <c r="AB1803" s="698">
        <v>0</v>
      </c>
      <c r="AC1803" s="731">
        <f t="shared" si="1778"/>
        <v>0</v>
      </c>
      <c r="AD1803" s="533">
        <f t="shared" si="1779"/>
        <v>0</v>
      </c>
    </row>
    <row r="1804" spans="1:30" ht="15.75">
      <c r="A1804" s="533" t="s">
        <v>2728</v>
      </c>
      <c r="B1804" s="533">
        <v>9</v>
      </c>
      <c r="C1804" s="533" t="s">
        <v>359</v>
      </c>
      <c r="D1804" s="572" t="s">
        <v>1730</v>
      </c>
      <c r="E1804" s="571" t="str">
        <f t="shared" si="1765"/>
        <v xml:space="preserve"> STONE FLOORING</v>
      </c>
      <c r="F1804" s="533" t="str">
        <f t="shared" si="1756"/>
        <v>AR</v>
      </c>
      <c r="G1804" s="533" t="s">
        <v>2722</v>
      </c>
      <c r="H1804" s="533">
        <v>431</v>
      </c>
      <c r="I1804" s="533" t="str">
        <f t="shared" ref="I1804:J1804" si="1782">I1802</f>
        <v>Granite slabs and fittings; best quality; polished finish; including cement-sand screed; complete; as specified and as shown on Drawings</v>
      </c>
      <c r="J1804" s="533" t="str">
        <f t="shared" si="1782"/>
        <v>Granite slabs and fittings; best quality; polished finish; including cement-sand screed; complete; as specified and as shown on Drawings</v>
      </c>
      <c r="K1804" s="224" t="s">
        <v>21</v>
      </c>
      <c r="L1804" s="224" t="s">
        <v>403</v>
      </c>
      <c r="M1804" s="225">
        <v>78</v>
      </c>
      <c r="N1804" s="225" t="s">
        <v>95</v>
      </c>
      <c r="O1804" s="351"/>
      <c r="P1804" s="25">
        <f t="shared" si="1777"/>
        <v>0</v>
      </c>
      <c r="Q1804" s="95"/>
      <c r="X1804" s="698" t="s">
        <v>403</v>
      </c>
      <c r="Y1804" s="698">
        <v>78</v>
      </c>
      <c r="Z1804" s="698" t="s">
        <v>95</v>
      </c>
      <c r="AA1804" s="698"/>
      <c r="AB1804" s="698">
        <v>0</v>
      </c>
      <c r="AC1804" s="731">
        <f t="shared" si="1778"/>
        <v>0</v>
      </c>
      <c r="AD1804" s="533">
        <f t="shared" si="1779"/>
        <v>0</v>
      </c>
    </row>
    <row r="1805" spans="1:30" ht="15.75">
      <c r="A1805" s="533" t="s">
        <v>2728</v>
      </c>
      <c r="B1805" s="533">
        <v>9</v>
      </c>
      <c r="C1805" s="533" t="s">
        <v>359</v>
      </c>
      <c r="D1805" s="572" t="s">
        <v>1730</v>
      </c>
      <c r="E1805" s="571" t="str">
        <f t="shared" si="1765"/>
        <v xml:space="preserve"> STONE FLOORING</v>
      </c>
      <c r="F1805" s="533" t="str">
        <f t="shared" si="1756"/>
        <v>AR</v>
      </c>
      <c r="G1805" s="533" t="s">
        <v>2722</v>
      </c>
      <c r="H1805" s="533">
        <v>432</v>
      </c>
      <c r="I1805" s="533" t="str">
        <f t="shared" ref="I1805:J1805" si="1783">I1803</f>
        <v>096340 - STONE FLOORING</v>
      </c>
      <c r="J1805" s="533" t="str">
        <f t="shared" si="1783"/>
        <v>096340 - STONE FLOORING</v>
      </c>
      <c r="K1805" s="224" t="s">
        <v>45</v>
      </c>
      <c r="L1805" s="224" t="s">
        <v>99</v>
      </c>
      <c r="M1805" s="225">
        <v>51</v>
      </c>
      <c r="N1805" s="225" t="s">
        <v>95</v>
      </c>
      <c r="O1805" s="351"/>
      <c r="P1805" s="25">
        <f t="shared" si="1777"/>
        <v>0</v>
      </c>
      <c r="Q1805" s="95"/>
      <c r="X1805" s="698" t="s">
        <v>99</v>
      </c>
      <c r="Y1805" s="698">
        <v>51</v>
      </c>
      <c r="Z1805" s="698" t="s">
        <v>95</v>
      </c>
      <c r="AA1805" s="698"/>
      <c r="AB1805" s="698">
        <v>0</v>
      </c>
      <c r="AC1805" s="731">
        <f t="shared" si="1778"/>
        <v>0</v>
      </c>
      <c r="AD1805" s="533">
        <f t="shared" si="1779"/>
        <v>0</v>
      </c>
    </row>
    <row r="1806" spans="1:30" ht="15.75">
      <c r="A1806" s="533" t="s">
        <v>2728</v>
      </c>
      <c r="B1806" s="533">
        <v>9</v>
      </c>
      <c r="C1806" s="533" t="s">
        <v>359</v>
      </c>
      <c r="D1806" s="572" t="s">
        <v>1730</v>
      </c>
      <c r="E1806" s="571" t="str">
        <f t="shared" si="1765"/>
        <v xml:space="preserve"> STONE FLOORING</v>
      </c>
      <c r="F1806" s="533" t="str">
        <f t="shared" si="1756"/>
        <v>AR</v>
      </c>
      <c r="G1806" s="533" t="s">
        <v>2722</v>
      </c>
      <c r="H1806" s="533">
        <v>433</v>
      </c>
      <c r="I1806" s="533" t="str">
        <f t="shared" ref="I1806:J1806" si="1784">I1804</f>
        <v>Granite slabs and fittings; best quality; polished finish; including cement-sand screed; complete; as specified and as shown on Drawings</v>
      </c>
      <c r="J1806" s="533" t="str">
        <f t="shared" si="1784"/>
        <v>Granite slabs and fittings; best quality; polished finish; including cement-sand screed; complete; as specified and as shown on Drawings</v>
      </c>
      <c r="K1806" s="224" t="s">
        <v>48</v>
      </c>
      <c r="L1806" s="224" t="s">
        <v>398</v>
      </c>
      <c r="M1806" s="225">
        <v>20</v>
      </c>
      <c r="N1806" s="225" t="s">
        <v>95</v>
      </c>
      <c r="O1806" s="351"/>
      <c r="P1806" s="25">
        <f t="shared" si="1777"/>
        <v>0</v>
      </c>
      <c r="Q1806" s="95"/>
      <c r="X1806" s="698" t="s">
        <v>398</v>
      </c>
      <c r="Y1806" s="698">
        <v>20</v>
      </c>
      <c r="Z1806" s="698" t="s">
        <v>95</v>
      </c>
      <c r="AA1806" s="698"/>
      <c r="AB1806" s="698">
        <v>0</v>
      </c>
      <c r="AC1806" s="731">
        <f t="shared" si="1778"/>
        <v>0</v>
      </c>
      <c r="AD1806" s="533">
        <f t="shared" si="1779"/>
        <v>0</v>
      </c>
    </row>
    <row r="1807" spans="1:30" ht="15.75">
      <c r="A1807" s="533" t="s">
        <v>2728</v>
      </c>
      <c r="B1807" s="533">
        <v>9</v>
      </c>
      <c r="C1807" s="533" t="s">
        <v>359</v>
      </c>
      <c r="D1807" s="572" t="s">
        <v>1730</v>
      </c>
      <c r="E1807" s="571" t="str">
        <f t="shared" si="1765"/>
        <v xml:space="preserve"> STONE FLOORING</v>
      </c>
      <c r="F1807" s="533" t="str">
        <f t="shared" si="1756"/>
        <v>AR</v>
      </c>
      <c r="G1807" s="533" t="s">
        <v>2722</v>
      </c>
      <c r="H1807" s="533">
        <v>434</v>
      </c>
      <c r="I1807" s="533" t="str">
        <f t="shared" ref="I1807:J1807" si="1785">I1805</f>
        <v>096340 - STONE FLOORING</v>
      </c>
      <c r="J1807" s="533" t="str">
        <f t="shared" si="1785"/>
        <v>096340 - STONE FLOORING</v>
      </c>
      <c r="K1807" s="224" t="s">
        <v>50</v>
      </c>
      <c r="L1807" s="224" t="s">
        <v>404</v>
      </c>
      <c r="M1807" s="225">
        <v>18</v>
      </c>
      <c r="N1807" s="225" t="s">
        <v>95</v>
      </c>
      <c r="O1807" s="351"/>
      <c r="P1807" s="25">
        <f t="shared" si="1777"/>
        <v>0</v>
      </c>
      <c r="Q1807" s="95"/>
      <c r="X1807" s="698" t="s">
        <v>404</v>
      </c>
      <c r="Y1807" s="698">
        <v>18</v>
      </c>
      <c r="Z1807" s="698" t="s">
        <v>95</v>
      </c>
      <c r="AA1807" s="698"/>
      <c r="AB1807" s="698">
        <v>0</v>
      </c>
      <c r="AC1807" s="731">
        <f t="shared" si="1778"/>
        <v>0</v>
      </c>
      <c r="AD1807" s="533">
        <f t="shared" si="1779"/>
        <v>0</v>
      </c>
    </row>
    <row r="1808" spans="1:30" ht="15.75">
      <c r="A1808" s="533" t="s">
        <v>2728</v>
      </c>
      <c r="B1808" s="533">
        <v>9</v>
      </c>
      <c r="C1808" s="533" t="s">
        <v>359</v>
      </c>
      <c r="D1808" s="572" t="s">
        <v>1730</v>
      </c>
      <c r="E1808" s="571" t="str">
        <f t="shared" si="1765"/>
        <v xml:space="preserve"> STONE FLOORING</v>
      </c>
      <c r="F1808" s="533" t="str">
        <f t="shared" si="1756"/>
        <v>AR</v>
      </c>
      <c r="G1808" s="533" t="s">
        <v>2722</v>
      </c>
      <c r="H1808" s="533">
        <v>435</v>
      </c>
      <c r="I1808" s="533" t="str">
        <f t="shared" ref="I1808:J1808" si="1786">I1806</f>
        <v>Granite slabs and fittings; best quality; polished finish; including cement-sand screed; complete; as specified and as shown on Drawings</v>
      </c>
      <c r="J1808" s="533" t="str">
        <f t="shared" si="1786"/>
        <v>Granite slabs and fittings; best quality; polished finish; including cement-sand screed; complete; as specified and as shown on Drawings</v>
      </c>
      <c r="K1808" s="224" t="s">
        <v>76</v>
      </c>
      <c r="L1808" s="224" t="s">
        <v>405</v>
      </c>
      <c r="M1808" s="225">
        <v>18</v>
      </c>
      <c r="N1808" s="225" t="s">
        <v>95</v>
      </c>
      <c r="O1808" s="351"/>
      <c r="P1808" s="25">
        <f t="shared" si="1777"/>
        <v>0</v>
      </c>
      <c r="Q1808" s="95"/>
      <c r="X1808" s="698" t="s">
        <v>405</v>
      </c>
      <c r="Y1808" s="698">
        <v>18</v>
      </c>
      <c r="Z1808" s="698" t="s">
        <v>95</v>
      </c>
      <c r="AA1808" s="698"/>
      <c r="AB1808" s="698">
        <v>0</v>
      </c>
      <c r="AC1808" s="731">
        <f t="shared" si="1778"/>
        <v>0</v>
      </c>
      <c r="AD1808" s="533">
        <f t="shared" si="1779"/>
        <v>0</v>
      </c>
    </row>
    <row r="1809" spans="1:30" ht="15.75">
      <c r="A1809" s="533" t="s">
        <v>2728</v>
      </c>
      <c r="B1809" s="533">
        <v>9</v>
      </c>
      <c r="C1809" s="533" t="s">
        <v>359</v>
      </c>
      <c r="D1809" s="572" t="s">
        <v>1776</v>
      </c>
      <c r="E1809" s="571" t="s">
        <v>1239</v>
      </c>
      <c r="F1809" s="533" t="str">
        <f t="shared" si="1756"/>
        <v>AR</v>
      </c>
      <c r="G1809" s="533" t="s">
        <v>2725</v>
      </c>
      <c r="H1809" s="533">
        <v>436</v>
      </c>
      <c r="I1809" s="533" t="str">
        <f t="shared" ref="I1809:I1810" si="1787">L1809</f>
        <v>099113 - EXTERIOR PAINTING</v>
      </c>
      <c r="J1809" s="533" t="str">
        <f t="shared" ref="J1809:J1810" si="1788">L1809</f>
        <v>099113 - EXTERIOR PAINTING</v>
      </c>
      <c r="K1809" s="87"/>
      <c r="L1809" s="96" t="s">
        <v>406</v>
      </c>
      <c r="M1809" s="89"/>
      <c r="N1809" s="89"/>
      <c r="O1809" s="351"/>
      <c r="P1809" s="94"/>
      <c r="Q1809" s="95"/>
      <c r="X1809" s="698" t="s">
        <v>406</v>
      </c>
      <c r="Y1809" s="698"/>
      <c r="Z1809" s="698"/>
      <c r="AA1809" s="698"/>
      <c r="AB1809" s="698"/>
    </row>
    <row r="1810" spans="1:30" ht="16.5" thickBot="1">
      <c r="A1810" s="533" t="s">
        <v>2728</v>
      </c>
      <c r="B1810" s="533">
        <v>9</v>
      </c>
      <c r="C1810" s="533" t="s">
        <v>359</v>
      </c>
      <c r="D1810" s="572" t="s">
        <v>1776</v>
      </c>
      <c r="E1810" s="571" t="str">
        <f t="shared" ref="E1810:E1811" si="1789">E1809</f>
        <v xml:space="preserve"> EXTERIOR PAINTING</v>
      </c>
      <c r="F1810" s="533" t="str">
        <f t="shared" si="1756"/>
        <v>AR</v>
      </c>
      <c r="G1810" s="533" t="s">
        <v>2725</v>
      </c>
      <c r="H1810" s="533">
        <v>437</v>
      </c>
      <c r="I1810" s="533" t="str">
        <f t="shared" si="1787"/>
        <v>External textured acrylic  emulsion paint, resin based, water-resistant suitable for repeated washing and scrubbing; to concrete, masonry, render and plaster</v>
      </c>
      <c r="J1810" s="533" t="str">
        <f t="shared" si="1788"/>
        <v>External textured acrylic  emulsion paint, resin based, water-resistant suitable for repeated washing and scrubbing; to concrete, masonry, render and plaster</v>
      </c>
      <c r="K1810" s="87"/>
      <c r="L1810" s="96" t="s">
        <v>407</v>
      </c>
      <c r="M1810" s="89"/>
      <c r="N1810" s="89"/>
      <c r="O1810" s="351"/>
      <c r="P1810" s="94"/>
      <c r="Q1810" s="95"/>
      <c r="X1810" s="698" t="s">
        <v>407</v>
      </c>
      <c r="Y1810" s="698"/>
      <c r="Z1810" s="698"/>
      <c r="AA1810" s="698"/>
      <c r="AB1810" s="698"/>
    </row>
    <row r="1811" spans="1:30" ht="16.5" thickBot="1">
      <c r="A1811" s="533" t="s">
        <v>2728</v>
      </c>
      <c r="B1811" s="533">
        <v>9</v>
      </c>
      <c r="C1811" s="533" t="s">
        <v>359</v>
      </c>
      <c r="D1811" s="572" t="s">
        <v>1776</v>
      </c>
      <c r="E1811" s="571" t="str">
        <f t="shared" si="1789"/>
        <v xml:space="preserve"> EXTERIOR PAINTING</v>
      </c>
      <c r="F1811" s="533" t="str">
        <f t="shared" si="1756"/>
        <v>AR</v>
      </c>
      <c r="G1811" s="533" t="s">
        <v>2722</v>
      </c>
      <c r="H1811" s="533">
        <v>438</v>
      </c>
      <c r="I1811" s="533" t="str">
        <f>I1809</f>
        <v>099113 - EXTERIOR PAINTING</v>
      </c>
      <c r="J1811" s="533" t="str">
        <f>J1809</f>
        <v>099113 - EXTERIOR PAINTING</v>
      </c>
      <c r="K1811" s="87" t="s">
        <v>13</v>
      </c>
      <c r="L1811" s="87" t="s">
        <v>164</v>
      </c>
      <c r="M1811" s="223">
        <v>1277</v>
      </c>
      <c r="N1811" s="89" t="s">
        <v>33</v>
      </c>
      <c r="O1811" s="351">
        <v>9</v>
      </c>
      <c r="P1811" s="25">
        <f>O1811*M1811</f>
        <v>11493</v>
      </c>
      <c r="Q1811" s="95"/>
      <c r="X1811" s="698" t="s">
        <v>164</v>
      </c>
      <c r="Y1811" s="698">
        <v>1277</v>
      </c>
      <c r="Z1811" s="698" t="s">
        <v>33</v>
      </c>
      <c r="AA1811" s="698">
        <v>9</v>
      </c>
      <c r="AB1811" s="698">
        <v>11493</v>
      </c>
      <c r="AC1811" s="731">
        <f>AA1811*0.97</f>
        <v>8.73</v>
      </c>
      <c r="AD1811" s="533">
        <f>AC1811*Y1811</f>
        <v>11148.210000000001</v>
      </c>
    </row>
    <row r="1812" spans="1:30" ht="15.75">
      <c r="A1812" s="533" t="s">
        <v>2728</v>
      </c>
      <c r="B1812" s="533">
        <v>9</v>
      </c>
      <c r="C1812" s="533" t="s">
        <v>359</v>
      </c>
      <c r="D1812" s="572" t="s">
        <v>1778</v>
      </c>
      <c r="E1812" s="571" t="s">
        <v>1240</v>
      </c>
      <c r="F1812" s="533" t="str">
        <f t="shared" si="1756"/>
        <v>AR</v>
      </c>
      <c r="G1812" s="533" t="s">
        <v>2725</v>
      </c>
      <c r="H1812" s="533">
        <v>439</v>
      </c>
      <c r="I1812" s="533" t="str">
        <f t="shared" ref="I1812:I1813" si="1790">L1812</f>
        <v>099123 - INTERIOR PAINTING</v>
      </c>
      <c r="J1812" s="533" t="str">
        <f t="shared" ref="J1812:J1813" si="1791">L1812</f>
        <v>099123 - INTERIOR PAINTING</v>
      </c>
      <c r="K1812" s="87"/>
      <c r="L1812" s="96" t="s">
        <v>408</v>
      </c>
      <c r="M1812" s="89"/>
      <c r="N1812" s="89"/>
      <c r="O1812" s="351"/>
      <c r="P1812" s="94"/>
      <c r="Q1812" s="95"/>
      <c r="X1812" s="698" t="s">
        <v>408</v>
      </c>
      <c r="Y1812" s="698"/>
      <c r="Z1812" s="698"/>
      <c r="AA1812" s="698"/>
      <c r="AB1812" s="698"/>
    </row>
    <row r="1813" spans="1:30" ht="16.5" thickBot="1">
      <c r="A1813" s="533" t="s">
        <v>2728</v>
      </c>
      <c r="B1813" s="533">
        <v>9</v>
      </c>
      <c r="C1813" s="533" t="s">
        <v>359</v>
      </c>
      <c r="D1813" s="572" t="s">
        <v>1778</v>
      </c>
      <c r="E1813" s="571" t="str">
        <f t="shared" ref="E1813:E1821" si="1792">E1812</f>
        <v xml:space="preserve"> INTERIOR PAINTING</v>
      </c>
      <c r="F1813" s="533" t="str">
        <f t="shared" si="1756"/>
        <v>AR</v>
      </c>
      <c r="G1813" s="533" t="s">
        <v>2725</v>
      </c>
      <c r="H1813" s="533">
        <v>440</v>
      </c>
      <c r="I1813" s="533" t="str">
        <f t="shared" si="1790"/>
        <v>Interior flat latex-based paint; emulsion paint, based on PVA and PVA acrylic copolymers, water resistant suitable for repeated washing and scrubbing, to concrete, masonry, render and plaster</v>
      </c>
      <c r="J1813" s="533" t="str">
        <f t="shared" si="1791"/>
        <v>Interior flat latex-based paint; emulsion paint, based on PVA and PVA acrylic copolymers, water resistant suitable for repeated washing and scrubbing, to concrete, masonry, render and plaster</v>
      </c>
      <c r="K1813" s="87"/>
      <c r="L1813" s="96" t="s">
        <v>409</v>
      </c>
      <c r="M1813" s="89"/>
      <c r="N1813" s="89"/>
      <c r="O1813" s="351"/>
      <c r="P1813" s="94"/>
      <c r="Q1813" s="95"/>
      <c r="X1813" s="698" t="s">
        <v>409</v>
      </c>
      <c r="Y1813" s="698"/>
      <c r="Z1813" s="698"/>
      <c r="AA1813" s="698"/>
      <c r="AB1813" s="698"/>
    </row>
    <row r="1814" spans="1:30" ht="16.5" thickBot="1">
      <c r="A1814" s="533" t="s">
        <v>2728</v>
      </c>
      <c r="B1814" s="533">
        <v>9</v>
      </c>
      <c r="C1814" s="533" t="s">
        <v>359</v>
      </c>
      <c r="D1814" s="572" t="s">
        <v>1778</v>
      </c>
      <c r="E1814" s="571" t="str">
        <f t="shared" si="1792"/>
        <v xml:space="preserve"> INTERIOR PAINTING</v>
      </c>
      <c r="F1814" s="533" t="str">
        <f t="shared" si="1756"/>
        <v>AR</v>
      </c>
      <c r="G1814" s="533" t="s">
        <v>2722</v>
      </c>
      <c r="H1814" s="533">
        <v>441</v>
      </c>
      <c r="I1814" s="533" t="str">
        <f t="shared" ref="I1814:J1814" si="1793">I1812</f>
        <v>099123 - INTERIOR PAINTING</v>
      </c>
      <c r="J1814" s="533" t="str">
        <f t="shared" si="1793"/>
        <v>099123 - INTERIOR PAINTING</v>
      </c>
      <c r="K1814" s="87" t="s">
        <v>13</v>
      </c>
      <c r="L1814" s="87" t="s">
        <v>410</v>
      </c>
      <c r="M1814" s="223">
        <v>2057</v>
      </c>
      <c r="N1814" s="89" t="s">
        <v>33</v>
      </c>
      <c r="O1814" s="351">
        <v>5</v>
      </c>
      <c r="P1814" s="25">
        <f t="shared" ref="P1814:P1815" si="1794">O1814*M1814</f>
        <v>10285</v>
      </c>
      <c r="Q1814" s="95"/>
      <c r="X1814" s="698" t="s">
        <v>410</v>
      </c>
      <c r="Y1814" s="698">
        <v>2057</v>
      </c>
      <c r="Z1814" s="698" t="s">
        <v>33</v>
      </c>
      <c r="AA1814" s="698">
        <v>5</v>
      </c>
      <c r="AB1814" s="698">
        <v>10285</v>
      </c>
      <c r="AC1814" s="731">
        <f t="shared" ref="AC1814:AC1815" si="1795">AA1814*0.97</f>
        <v>4.8499999999999996</v>
      </c>
      <c r="AD1814" s="533">
        <f t="shared" ref="AD1814:AD1815" si="1796">AC1814*Y1814</f>
        <v>9976.4499999999989</v>
      </c>
    </row>
    <row r="1815" spans="1:30" ht="15.75">
      <c r="A1815" s="533" t="s">
        <v>2728</v>
      </c>
      <c r="B1815" s="533">
        <v>9</v>
      </c>
      <c r="C1815" s="533" t="s">
        <v>359</v>
      </c>
      <c r="D1815" s="572" t="s">
        <v>1778</v>
      </c>
      <c r="E1815" s="571" t="str">
        <f t="shared" si="1792"/>
        <v xml:space="preserve"> INTERIOR PAINTING</v>
      </c>
      <c r="F1815" s="533" t="str">
        <f t="shared" si="1756"/>
        <v>AR</v>
      </c>
      <c r="G1815" s="533" t="s">
        <v>2722</v>
      </c>
      <c r="H1815" s="533">
        <v>442</v>
      </c>
      <c r="I1815" s="533" t="str">
        <f t="shared" ref="I1815:J1815" si="1797">I1813</f>
        <v>Interior flat latex-based paint; emulsion paint, based on PVA and PVA acrylic copolymers, water resistant suitable for repeated washing and scrubbing, to concrete, masonry, render and plaster</v>
      </c>
      <c r="J1815" s="533" t="str">
        <f t="shared" si="1797"/>
        <v>Interior flat latex-based paint; emulsion paint, based on PVA and PVA acrylic copolymers, water resistant suitable for repeated washing and scrubbing, to concrete, masonry, render and plaster</v>
      </c>
      <c r="K1815" s="224" t="s">
        <v>15</v>
      </c>
      <c r="L1815" s="224" t="s">
        <v>411</v>
      </c>
      <c r="M1815" s="225">
        <v>472</v>
      </c>
      <c r="N1815" s="225" t="s">
        <v>33</v>
      </c>
      <c r="O1815" s="351"/>
      <c r="P1815" s="25">
        <f t="shared" si="1794"/>
        <v>0</v>
      </c>
      <c r="Q1815" s="95"/>
      <c r="X1815" s="698" t="s">
        <v>411</v>
      </c>
      <c r="Y1815" s="698">
        <v>472</v>
      </c>
      <c r="Z1815" s="698" t="s">
        <v>33</v>
      </c>
      <c r="AA1815" s="698"/>
      <c r="AB1815" s="698">
        <v>0</v>
      </c>
      <c r="AC1815" s="731">
        <f t="shared" si="1795"/>
        <v>0</v>
      </c>
      <c r="AD1815" s="533">
        <f t="shared" si="1796"/>
        <v>0</v>
      </c>
    </row>
    <row r="1816" spans="1:30" ht="16.5" thickBot="1">
      <c r="A1816" s="533" t="s">
        <v>2728</v>
      </c>
      <c r="B1816" s="533">
        <v>9</v>
      </c>
      <c r="C1816" s="533" t="s">
        <v>359</v>
      </c>
      <c r="D1816" s="572" t="s">
        <v>1778</v>
      </c>
      <c r="E1816" s="571" t="str">
        <f t="shared" si="1792"/>
        <v xml:space="preserve"> INTERIOR PAINTING</v>
      </c>
      <c r="F1816" s="533" t="str">
        <f t="shared" si="1756"/>
        <v>AR</v>
      </c>
      <c r="G1816" s="533" t="s">
        <v>2725</v>
      </c>
      <c r="H1816" s="533">
        <v>443</v>
      </c>
      <c r="I1816" s="533" t="str">
        <f>L1816</f>
        <v>Oil paint; oleo-resinous alkyd paint; to primed metal</v>
      </c>
      <c r="J1816" s="533" t="str">
        <f>L1816</f>
        <v>Oil paint; oleo-resinous alkyd paint; to primed metal</v>
      </c>
      <c r="K1816" s="87"/>
      <c r="L1816" s="96" t="s">
        <v>412</v>
      </c>
      <c r="M1816" s="89"/>
      <c r="N1816" s="89"/>
      <c r="O1816" s="351"/>
      <c r="P1816" s="94"/>
      <c r="Q1816" s="95"/>
      <c r="X1816" s="698" t="s">
        <v>412</v>
      </c>
      <c r="Y1816" s="698"/>
      <c r="Z1816" s="698"/>
      <c r="AA1816" s="698"/>
      <c r="AB1816" s="698"/>
    </row>
    <row r="1817" spans="1:30" ht="16.5" thickBot="1">
      <c r="A1817" s="533" t="s">
        <v>2728</v>
      </c>
      <c r="B1817" s="533">
        <v>9</v>
      </c>
      <c r="C1817" s="533" t="s">
        <v>359</v>
      </c>
      <c r="D1817" s="572" t="s">
        <v>1778</v>
      </c>
      <c r="E1817" s="571" t="str">
        <f t="shared" si="1792"/>
        <v xml:space="preserve"> INTERIOR PAINTING</v>
      </c>
      <c r="F1817" s="533" t="str">
        <f t="shared" si="1756"/>
        <v>AR</v>
      </c>
      <c r="G1817" s="533" t="s">
        <v>2722</v>
      </c>
      <c r="H1817" s="533">
        <v>444</v>
      </c>
      <c r="I1817" s="533" t="str">
        <f>I1815</f>
        <v>Interior flat latex-based paint; emulsion paint, based on PVA and PVA acrylic copolymers, water resistant suitable for repeated washing and scrubbing, to concrete, masonry, render and plaster</v>
      </c>
      <c r="J1817" s="533" t="str">
        <f>J1815</f>
        <v>Interior flat latex-based paint; emulsion paint, based on PVA and PVA acrylic copolymers, water resistant suitable for repeated washing and scrubbing, to concrete, masonry, render and plaster</v>
      </c>
      <c r="K1817" s="87" t="s">
        <v>15</v>
      </c>
      <c r="L1817" s="87" t="s">
        <v>413</v>
      </c>
      <c r="M1817" s="223">
        <v>150</v>
      </c>
      <c r="N1817" s="89" t="s">
        <v>33</v>
      </c>
      <c r="O1817" s="351">
        <v>5</v>
      </c>
      <c r="P1817" s="25">
        <f>O1817*M1817</f>
        <v>750</v>
      </c>
      <c r="Q1817" s="95"/>
      <c r="X1817" s="698" t="s">
        <v>413</v>
      </c>
      <c r="Y1817" s="698">
        <v>150</v>
      </c>
      <c r="Z1817" s="698" t="s">
        <v>33</v>
      </c>
      <c r="AA1817" s="698">
        <v>5</v>
      </c>
      <c r="AB1817" s="698">
        <v>750</v>
      </c>
      <c r="AC1817" s="731">
        <f>AA1817*0.97</f>
        <v>4.8499999999999996</v>
      </c>
      <c r="AD1817" s="533">
        <f>AC1817*Y1817</f>
        <v>727.5</v>
      </c>
    </row>
    <row r="1818" spans="1:30" ht="15.75">
      <c r="A1818" s="533" t="s">
        <v>2728</v>
      </c>
      <c r="B1818" s="533">
        <v>9</v>
      </c>
      <c r="C1818" s="533" t="s">
        <v>359</v>
      </c>
      <c r="D1818" s="572" t="s">
        <v>1778</v>
      </c>
      <c r="E1818" s="571" t="str">
        <f t="shared" si="1792"/>
        <v xml:space="preserve"> INTERIOR PAINTING</v>
      </c>
      <c r="F1818" s="533" t="str">
        <f t="shared" si="1756"/>
        <v>AR</v>
      </c>
      <c r="G1818" s="533" t="s">
        <v>2725</v>
      </c>
      <c r="H1818" s="533">
        <v>445</v>
      </c>
      <c r="I1818" s="533" t="str">
        <f>L1818</f>
        <v>Oil paint; oleo-resinous alkyd paint; to primed wood</v>
      </c>
      <c r="J1818" s="533" t="str">
        <f>L1818</f>
        <v>Oil paint; oleo-resinous alkyd paint; to primed wood</v>
      </c>
      <c r="K1818" s="224"/>
      <c r="L1818" s="621" t="s">
        <v>414</v>
      </c>
      <c r="M1818" s="225"/>
      <c r="N1818" s="225"/>
      <c r="O1818" s="351"/>
      <c r="P1818" s="94"/>
      <c r="Q1818" s="95"/>
      <c r="X1818" s="698" t="s">
        <v>414</v>
      </c>
      <c r="Y1818" s="698"/>
      <c r="Z1818" s="698"/>
      <c r="AA1818" s="698"/>
      <c r="AB1818" s="698"/>
    </row>
    <row r="1819" spans="1:30" ht="15.75">
      <c r="A1819" s="533" t="s">
        <v>2728</v>
      </c>
      <c r="B1819" s="533">
        <v>9</v>
      </c>
      <c r="C1819" s="533" t="s">
        <v>359</v>
      </c>
      <c r="D1819" s="572" t="s">
        <v>1778</v>
      </c>
      <c r="E1819" s="571" t="str">
        <f t="shared" si="1792"/>
        <v xml:space="preserve"> INTERIOR PAINTING</v>
      </c>
      <c r="F1819" s="533" t="str">
        <f t="shared" si="1756"/>
        <v>AR</v>
      </c>
      <c r="G1819" s="533" t="s">
        <v>2722</v>
      </c>
      <c r="H1819" s="533">
        <v>446</v>
      </c>
      <c r="I1819" s="533" t="str">
        <f>I1817</f>
        <v>Interior flat latex-based paint; emulsion paint, based on PVA and PVA acrylic copolymers, water resistant suitable for repeated washing and scrubbing, to concrete, masonry, render and plaster</v>
      </c>
      <c r="J1819" s="533" t="str">
        <f>J1817</f>
        <v>Interior flat latex-based paint; emulsion paint, based on PVA and PVA acrylic copolymers, water resistant suitable for repeated washing and scrubbing, to concrete, masonry, render and plaster</v>
      </c>
      <c r="K1819" s="224" t="s">
        <v>19</v>
      </c>
      <c r="L1819" s="224" t="s">
        <v>413</v>
      </c>
      <c r="M1819" s="225">
        <v>22</v>
      </c>
      <c r="N1819" s="225" t="s">
        <v>33</v>
      </c>
      <c r="O1819" s="351"/>
      <c r="P1819" s="25">
        <f>O1819*M1819</f>
        <v>0</v>
      </c>
      <c r="Q1819" s="95"/>
      <c r="X1819" s="698" t="s">
        <v>413</v>
      </c>
      <c r="Y1819" s="698">
        <v>22</v>
      </c>
      <c r="Z1819" s="698" t="s">
        <v>33</v>
      </c>
      <c r="AA1819" s="698"/>
      <c r="AB1819" s="698">
        <v>0</v>
      </c>
      <c r="AC1819" s="731">
        <f>AA1819*0.97</f>
        <v>0</v>
      </c>
      <c r="AD1819" s="533">
        <f>AC1819*Y1819</f>
        <v>0</v>
      </c>
    </row>
    <row r="1820" spans="1:30" ht="16.5" thickBot="1">
      <c r="A1820" s="533" t="s">
        <v>2728</v>
      </c>
      <c r="B1820" s="533">
        <v>9</v>
      </c>
      <c r="C1820" s="533" t="s">
        <v>359</v>
      </c>
      <c r="D1820" s="572" t="s">
        <v>1778</v>
      </c>
      <c r="E1820" s="571" t="str">
        <f t="shared" si="1792"/>
        <v xml:space="preserve"> INTERIOR PAINTING</v>
      </c>
      <c r="F1820" s="533" t="str">
        <f t="shared" si="1756"/>
        <v>AR</v>
      </c>
      <c r="G1820" s="533" t="s">
        <v>2725</v>
      </c>
      <c r="H1820" s="533">
        <v>447</v>
      </c>
      <c r="I1820" s="533" t="str">
        <f>L1820</f>
        <v>Varnish; to wood</v>
      </c>
      <c r="J1820" s="533" t="str">
        <f>L1820</f>
        <v>Varnish; to wood</v>
      </c>
      <c r="K1820" s="87"/>
      <c r="L1820" s="96" t="s">
        <v>415</v>
      </c>
      <c r="M1820" s="89"/>
      <c r="N1820" s="89"/>
      <c r="O1820" s="351"/>
      <c r="P1820" s="94"/>
      <c r="Q1820" s="95"/>
      <c r="X1820" s="698" t="s">
        <v>415</v>
      </c>
      <c r="Y1820" s="698"/>
      <c r="Z1820" s="698"/>
      <c r="AA1820" s="698"/>
      <c r="AB1820" s="698"/>
    </row>
    <row r="1821" spans="1:30" ht="16.5" thickBot="1">
      <c r="A1821" s="533" t="s">
        <v>2728</v>
      </c>
      <c r="B1821" s="533">
        <v>9</v>
      </c>
      <c r="C1821" s="533" t="s">
        <v>359</v>
      </c>
      <c r="D1821" s="572" t="s">
        <v>1778</v>
      </c>
      <c r="E1821" s="571" t="str">
        <f t="shared" si="1792"/>
        <v xml:space="preserve"> INTERIOR PAINTING</v>
      </c>
      <c r="F1821" s="533" t="str">
        <f t="shared" si="1756"/>
        <v>AR</v>
      </c>
      <c r="G1821" s="533" t="s">
        <v>2722</v>
      </c>
      <c r="H1821" s="533">
        <v>448</v>
      </c>
      <c r="I1821" s="533" t="str">
        <f>I1819</f>
        <v>Interior flat latex-based paint; emulsion paint, based on PVA and PVA acrylic copolymers, water resistant suitable for repeated washing and scrubbing, to concrete, masonry, render and plaster</v>
      </c>
      <c r="J1821" s="533" t="str">
        <f>J1819</f>
        <v>Interior flat latex-based paint; emulsion paint, based on PVA and PVA acrylic copolymers, water resistant suitable for repeated washing and scrubbing, to concrete, masonry, render and plaster</v>
      </c>
      <c r="K1821" s="87" t="s">
        <v>17</v>
      </c>
      <c r="L1821" s="87" t="s">
        <v>413</v>
      </c>
      <c r="M1821" s="223">
        <v>5</v>
      </c>
      <c r="N1821" s="89" t="s">
        <v>33</v>
      </c>
      <c r="O1821" s="351">
        <v>11</v>
      </c>
      <c r="P1821" s="25">
        <f>O1821*M1821</f>
        <v>55</v>
      </c>
      <c r="Q1821" s="95"/>
      <c r="X1821" s="698" t="s">
        <v>413</v>
      </c>
      <c r="Y1821" s="698">
        <v>5</v>
      </c>
      <c r="Z1821" s="698" t="s">
        <v>33</v>
      </c>
      <c r="AA1821" s="698">
        <v>11</v>
      </c>
      <c r="AB1821" s="698">
        <v>55</v>
      </c>
      <c r="AC1821" s="731">
        <f>AA1821*0.97</f>
        <v>10.67</v>
      </c>
      <c r="AD1821" s="533">
        <f>AC1821*Y1821</f>
        <v>53.35</v>
      </c>
    </row>
    <row r="1822" spans="1:30" ht="15.75">
      <c r="A1822" s="533" t="s">
        <v>2728</v>
      </c>
      <c r="B1822" s="533">
        <v>9</v>
      </c>
      <c r="C1822" s="533" t="s">
        <v>359</v>
      </c>
      <c r="D1822" s="572" t="s">
        <v>2742</v>
      </c>
      <c r="E1822" s="571" t="s">
        <v>1241</v>
      </c>
      <c r="F1822" s="533" t="s">
        <v>1321</v>
      </c>
      <c r="G1822" s="533" t="s">
        <v>2725</v>
      </c>
      <c r="H1822" s="533">
        <v>449</v>
      </c>
      <c r="I1822" s="533" t="str">
        <f t="shared" ref="I1822:I1823" si="1798">L1822</f>
        <v>099600 - HIGH PERFORMANCE COATINGS</v>
      </c>
      <c r="J1822" s="533" t="str">
        <f t="shared" ref="J1822:J1823" si="1799">L1822</f>
        <v>099600 - HIGH PERFORMANCE COATINGS</v>
      </c>
      <c r="K1822" s="87"/>
      <c r="L1822" s="96" t="s">
        <v>416</v>
      </c>
      <c r="M1822" s="89"/>
      <c r="N1822" s="89"/>
      <c r="O1822" s="351"/>
      <c r="P1822" s="94"/>
      <c r="Q1822" s="95"/>
      <c r="X1822" s="698" t="s">
        <v>416</v>
      </c>
      <c r="Y1822" s="698"/>
      <c r="Z1822" s="698"/>
      <c r="AA1822" s="698"/>
      <c r="AB1822" s="698"/>
    </row>
    <row r="1823" spans="1:30" ht="16.5" thickBot="1">
      <c r="A1823" s="533" t="s">
        <v>2728</v>
      </c>
      <c r="B1823" s="533">
        <v>9</v>
      </c>
      <c r="C1823" s="533" t="s">
        <v>359</v>
      </c>
      <c r="D1823" s="572" t="s">
        <v>2742</v>
      </c>
      <c r="E1823" s="571" t="str">
        <f t="shared" ref="E1823:E1834" si="1800">E1822</f>
        <v xml:space="preserve"> HIGH PERFORMANCE COATINGS</v>
      </c>
      <c r="F1823" s="533" t="s">
        <v>1321</v>
      </c>
      <c r="G1823" s="533" t="s">
        <v>2725</v>
      </c>
      <c r="H1823" s="533">
        <v>450</v>
      </c>
      <c r="I1823" s="533" t="str">
        <f t="shared" si="1798"/>
        <v>Epoxy concrete floor sealer; water dispersed, coloured, dustproofed and surface sealer; to</v>
      </c>
      <c r="J1823" s="533" t="str">
        <f t="shared" si="1799"/>
        <v>Epoxy concrete floor sealer; water dispersed, coloured, dustproofed and surface sealer; to</v>
      </c>
      <c r="K1823" s="87"/>
      <c r="L1823" s="574" t="s">
        <v>1076</v>
      </c>
      <c r="M1823" s="89"/>
      <c r="N1823" s="89"/>
      <c r="O1823" s="701"/>
      <c r="P1823" s="89"/>
      <c r="Q1823" s="95"/>
      <c r="X1823" s="698" t="s">
        <v>1076</v>
      </c>
      <c r="Y1823" s="698"/>
      <c r="Z1823" s="698"/>
      <c r="AA1823" s="698"/>
      <c r="AB1823" s="698"/>
    </row>
    <row r="1824" spans="1:30" ht="16.5" thickBot="1">
      <c r="A1824" s="533" t="s">
        <v>2728</v>
      </c>
      <c r="B1824" s="533">
        <v>9</v>
      </c>
      <c r="C1824" s="533" t="s">
        <v>359</v>
      </c>
      <c r="D1824" s="572" t="s">
        <v>2742</v>
      </c>
      <c r="E1824" s="571" t="str">
        <f t="shared" si="1800"/>
        <v xml:space="preserve"> HIGH PERFORMANCE COATINGS</v>
      </c>
      <c r="F1824" s="533" t="s">
        <v>1321</v>
      </c>
      <c r="G1824" s="533" t="s">
        <v>2722</v>
      </c>
      <c r="H1824" s="533">
        <v>451</v>
      </c>
      <c r="I1824" s="533" t="str">
        <f>I1822</f>
        <v>099600 - HIGH PERFORMANCE COATINGS</v>
      </c>
      <c r="J1824" s="533" t="str">
        <f>J1822</f>
        <v>099600 - HIGH PERFORMANCE COATINGS</v>
      </c>
      <c r="K1824" s="87" t="s">
        <v>19</v>
      </c>
      <c r="L1824" s="176" t="s">
        <v>417</v>
      </c>
      <c r="M1824" s="223">
        <v>7</v>
      </c>
      <c r="N1824" s="89" t="s">
        <v>33</v>
      </c>
      <c r="O1824" s="348">
        <v>29</v>
      </c>
      <c r="P1824" s="25">
        <f>O1824*M1824</f>
        <v>203</v>
      </c>
      <c r="Q1824" s="95"/>
      <c r="X1824" s="698" t="s">
        <v>417</v>
      </c>
      <c r="Y1824" s="698">
        <v>7</v>
      </c>
      <c r="Z1824" s="698" t="s">
        <v>33</v>
      </c>
      <c r="AA1824" s="698">
        <v>29</v>
      </c>
      <c r="AB1824" s="698">
        <v>203</v>
      </c>
      <c r="AC1824" s="731">
        <f>AA1824*0.97</f>
        <v>28.13</v>
      </c>
      <c r="AD1824" s="533">
        <f>AC1824*Y1824</f>
        <v>196.91</v>
      </c>
    </row>
    <row r="1825" spans="1:30" ht="16.5" thickBot="1">
      <c r="A1825" s="533" t="s">
        <v>2728</v>
      </c>
      <c r="B1825" s="533">
        <v>9</v>
      </c>
      <c r="C1825" s="533" t="s">
        <v>359</v>
      </c>
      <c r="D1825" s="572" t="s">
        <v>2742</v>
      </c>
      <c r="E1825" s="571" t="str">
        <f t="shared" si="1800"/>
        <v xml:space="preserve"> HIGH PERFORMANCE COATINGS</v>
      </c>
      <c r="F1825" s="533" t="s">
        <v>1321</v>
      </c>
      <c r="G1825" s="533" t="s">
        <v>2725</v>
      </c>
      <c r="H1825" s="533">
        <v>452</v>
      </c>
      <c r="I1825" s="533" t="str">
        <f>L1825</f>
        <v>Polyurethane paint; to concrete, masonry, render and plaster; to</v>
      </c>
      <c r="J1825" s="533" t="str">
        <f>L1825</f>
        <v>Polyurethane paint; to concrete, masonry, render and plaster; to</v>
      </c>
      <c r="K1825" s="87"/>
      <c r="L1825" s="574" t="s">
        <v>418</v>
      </c>
      <c r="M1825" s="89"/>
      <c r="N1825" s="89"/>
      <c r="O1825" s="701"/>
      <c r="P1825" s="89"/>
      <c r="Q1825" s="95"/>
      <c r="X1825" s="698" t="s">
        <v>418</v>
      </c>
      <c r="Y1825" s="698"/>
      <c r="Z1825" s="698"/>
      <c r="AA1825" s="698"/>
      <c r="AB1825" s="698"/>
    </row>
    <row r="1826" spans="1:30" ht="16.5" thickBot="1">
      <c r="A1826" s="533" t="s">
        <v>2728</v>
      </c>
      <c r="B1826" s="533">
        <v>9</v>
      </c>
      <c r="C1826" s="533" t="s">
        <v>359</v>
      </c>
      <c r="D1826" s="572" t="s">
        <v>2742</v>
      </c>
      <c r="E1826" s="571" t="str">
        <f t="shared" si="1800"/>
        <v xml:space="preserve"> HIGH PERFORMANCE COATINGS</v>
      </c>
      <c r="F1826" s="533" t="s">
        <v>1321</v>
      </c>
      <c r="G1826" s="533" t="s">
        <v>2722</v>
      </c>
      <c r="H1826" s="533">
        <v>453</v>
      </c>
      <c r="I1826" s="533" t="str">
        <f>I1824</f>
        <v>099600 - HIGH PERFORMANCE COATINGS</v>
      </c>
      <c r="J1826" s="533" t="str">
        <f>J1824</f>
        <v>099600 - HIGH PERFORMANCE COATINGS</v>
      </c>
      <c r="K1826" s="87" t="s">
        <v>20</v>
      </c>
      <c r="L1826" s="176" t="s">
        <v>413</v>
      </c>
      <c r="M1826" s="223">
        <v>60</v>
      </c>
      <c r="N1826" s="89" t="s">
        <v>33</v>
      </c>
      <c r="O1826" s="348">
        <v>13</v>
      </c>
      <c r="P1826" s="25">
        <f>O1826*M1826</f>
        <v>780</v>
      </c>
      <c r="Q1826" s="95"/>
      <c r="X1826" s="698" t="s">
        <v>413</v>
      </c>
      <c r="Y1826" s="698">
        <v>60</v>
      </c>
      <c r="Z1826" s="698" t="s">
        <v>33</v>
      </c>
      <c r="AA1826" s="698">
        <v>13</v>
      </c>
      <c r="AB1826" s="698">
        <v>780</v>
      </c>
      <c r="AC1826" s="731">
        <f>AA1826*0.97</f>
        <v>12.61</v>
      </c>
      <c r="AD1826" s="533">
        <f>AC1826*Y1826</f>
        <v>756.59999999999991</v>
      </c>
    </row>
    <row r="1827" spans="1:30" ht="15.75">
      <c r="A1827" s="533" t="s">
        <v>2728</v>
      </c>
      <c r="B1827" s="533">
        <v>9</v>
      </c>
      <c r="C1827" s="533" t="s">
        <v>359</v>
      </c>
      <c r="D1827" s="572" t="s">
        <v>2742</v>
      </c>
      <c r="E1827" s="571" t="str">
        <f t="shared" si="1800"/>
        <v xml:space="preserve"> HIGH PERFORMANCE COATINGS</v>
      </c>
      <c r="F1827" s="533" t="s">
        <v>1321</v>
      </c>
      <c r="G1827" s="533" t="s">
        <v>2725</v>
      </c>
      <c r="H1827" s="533">
        <v>454</v>
      </c>
      <c r="I1827" s="533" t="str">
        <f>L1827</f>
        <v>Epoxy paint; to primed metal</v>
      </c>
      <c r="J1827" s="533" t="str">
        <f>L1827</f>
        <v>Epoxy paint; to primed metal</v>
      </c>
      <c r="K1827" s="224"/>
      <c r="L1827" s="621" t="s">
        <v>419</v>
      </c>
      <c r="M1827" s="225"/>
      <c r="N1827" s="225"/>
      <c r="O1827" s="351"/>
      <c r="P1827" s="94"/>
      <c r="Q1827" s="95"/>
      <c r="X1827" s="698" t="s">
        <v>419</v>
      </c>
      <c r="Y1827" s="698"/>
      <c r="Z1827" s="698"/>
      <c r="AA1827" s="698"/>
      <c r="AB1827" s="698"/>
    </row>
    <row r="1828" spans="1:30" ht="15.75">
      <c r="A1828" s="533" t="s">
        <v>2728</v>
      </c>
      <c r="B1828" s="533">
        <v>9</v>
      </c>
      <c r="C1828" s="533" t="s">
        <v>359</v>
      </c>
      <c r="D1828" s="572" t="s">
        <v>2742</v>
      </c>
      <c r="E1828" s="571" t="str">
        <f t="shared" si="1800"/>
        <v xml:space="preserve"> HIGH PERFORMANCE COATINGS</v>
      </c>
      <c r="F1828" s="533" t="s">
        <v>1321</v>
      </c>
      <c r="G1828" s="533" t="s">
        <v>2722</v>
      </c>
      <c r="H1828" s="533">
        <v>455</v>
      </c>
      <c r="I1828" s="533" t="str">
        <f t="shared" ref="I1828:J1828" si="1801">I1826</f>
        <v>099600 - HIGH PERFORMANCE COATINGS</v>
      </c>
      <c r="J1828" s="533" t="str">
        <f t="shared" si="1801"/>
        <v>099600 - HIGH PERFORMANCE COATINGS</v>
      </c>
      <c r="K1828" s="224" t="s">
        <v>13</v>
      </c>
      <c r="L1828" s="224" t="s">
        <v>420</v>
      </c>
      <c r="M1828" s="225">
        <v>100</v>
      </c>
      <c r="N1828" s="225" t="s">
        <v>33</v>
      </c>
      <c r="O1828" s="351"/>
      <c r="P1828" s="25">
        <f>O1828*M1828</f>
        <v>0</v>
      </c>
      <c r="Q1828" s="95"/>
      <c r="X1828" s="698" t="s">
        <v>420</v>
      </c>
      <c r="Y1828" s="698">
        <v>100</v>
      </c>
      <c r="Z1828" s="698" t="s">
        <v>33</v>
      </c>
      <c r="AA1828" s="698"/>
      <c r="AB1828" s="698">
        <v>0</v>
      </c>
      <c r="AC1828" s="731">
        <f>AA1828*0.97</f>
        <v>0</v>
      </c>
      <c r="AD1828" s="533">
        <f>AC1828*Y1828</f>
        <v>0</v>
      </c>
    </row>
    <row r="1829" spans="1:30" ht="15.75">
      <c r="A1829" s="533" t="s">
        <v>2728</v>
      </c>
      <c r="B1829" s="533">
        <v>9</v>
      </c>
      <c r="C1829" s="533" t="s">
        <v>359</v>
      </c>
      <c r="D1829" s="572" t="s">
        <v>2742</v>
      </c>
      <c r="E1829" s="571" t="str">
        <f t="shared" si="1800"/>
        <v xml:space="preserve"> HIGH PERFORMANCE COATINGS</v>
      </c>
      <c r="F1829" s="533" t="s">
        <v>1321</v>
      </c>
      <c r="G1829" s="533" t="s">
        <v>2725</v>
      </c>
      <c r="H1829" s="533">
        <v>456</v>
      </c>
      <c r="I1829" s="533" t="str">
        <f t="shared" ref="I1829:J1829" si="1802">I1827</f>
        <v>Epoxy paint; to primed metal</v>
      </c>
      <c r="J1829" s="533" t="str">
        <f t="shared" si="1802"/>
        <v>Epoxy paint; to primed metal</v>
      </c>
      <c r="K1829" s="96" t="s">
        <v>421</v>
      </c>
      <c r="L1829" s="87"/>
      <c r="M1829" s="89"/>
      <c r="N1829" s="89"/>
      <c r="O1829" s="351"/>
      <c r="P1829" s="97"/>
      <c r="Q1829" s="95"/>
      <c r="X1829" s="698"/>
      <c r="Y1829" s="698"/>
      <c r="Z1829" s="698"/>
      <c r="AA1829" s="698"/>
      <c r="AB1829" s="698"/>
    </row>
    <row r="1830" spans="1:30" ht="15.75">
      <c r="A1830" s="533" t="s">
        <v>2728</v>
      </c>
      <c r="B1830" s="533">
        <v>9</v>
      </c>
      <c r="C1830" s="533" t="s">
        <v>359</v>
      </c>
      <c r="D1830" s="10" t="s">
        <v>22</v>
      </c>
      <c r="E1830" s="10" t="s">
        <v>22</v>
      </c>
      <c r="F1830" s="533" t="s">
        <v>1321</v>
      </c>
      <c r="G1830" s="533" t="s">
        <v>2724</v>
      </c>
      <c r="H1830" s="533">
        <v>457</v>
      </c>
      <c r="I1830" s="533" t="str">
        <f t="shared" ref="I1830:J1830" si="1803">I1828</f>
        <v>099600 - HIGH PERFORMANCE COATINGS</v>
      </c>
      <c r="J1830" s="533" t="str">
        <f t="shared" si="1803"/>
        <v>099600 - HIGH PERFORMANCE COATINGS</v>
      </c>
      <c r="K1830" s="87" t="s">
        <v>22</v>
      </c>
      <c r="L1830" s="87"/>
      <c r="M1830" s="89"/>
      <c r="N1830" s="89"/>
      <c r="O1830" s="351" t="s">
        <v>8</v>
      </c>
      <c r="P1830" s="94">
        <v>0</v>
      </c>
      <c r="Q1830" s="95"/>
      <c r="X1830" s="698"/>
      <c r="Y1830" s="698"/>
      <c r="Z1830" s="698"/>
      <c r="AA1830" s="698" t="s">
        <v>8</v>
      </c>
      <c r="AB1830" s="698">
        <v>112280</v>
      </c>
    </row>
    <row r="1831" spans="1:30" ht="15.75">
      <c r="A1831" s="533" t="s">
        <v>2728</v>
      </c>
      <c r="B1831" s="533">
        <v>10</v>
      </c>
      <c r="C1831" s="533" t="s">
        <v>423</v>
      </c>
      <c r="D1831" s="572" t="s">
        <v>1795</v>
      </c>
      <c r="E1831" s="571" t="s">
        <v>1242</v>
      </c>
      <c r="F1831" s="533" t="s">
        <v>1321</v>
      </c>
      <c r="G1831" s="533" t="s">
        <v>2725</v>
      </c>
      <c r="H1831" s="533">
        <v>458</v>
      </c>
      <c r="I1831" s="533" t="str">
        <f t="shared" ref="I1831:J1831" si="1804">I1829</f>
        <v>Epoxy paint; to primed metal</v>
      </c>
      <c r="J1831" s="533" t="str">
        <f t="shared" si="1804"/>
        <v>Epoxy paint; to primed metal</v>
      </c>
      <c r="K1831" s="75"/>
      <c r="L1831" s="99"/>
      <c r="M1831" s="99" t="s">
        <v>422</v>
      </c>
      <c r="N1831" s="99"/>
      <c r="O1831" s="548"/>
      <c r="P1831" s="99"/>
      <c r="Q1831" s="95"/>
      <c r="X1831" s="698"/>
      <c r="Y1831" s="698" t="s">
        <v>422</v>
      </c>
      <c r="Z1831" s="698"/>
      <c r="AA1831" s="698"/>
      <c r="AB1831" s="698"/>
    </row>
    <row r="1832" spans="1:30" ht="15.75">
      <c r="A1832" s="533" t="s">
        <v>2728</v>
      </c>
      <c r="B1832" s="533">
        <v>10</v>
      </c>
      <c r="C1832" s="533" t="s">
        <v>423</v>
      </c>
      <c r="D1832" s="572" t="s">
        <v>1795</v>
      </c>
      <c r="E1832" s="571" t="str">
        <f t="shared" si="1800"/>
        <v xml:space="preserve"> PANEL SIGNAGE</v>
      </c>
      <c r="F1832" s="533" t="s">
        <v>1321</v>
      </c>
      <c r="G1832" s="533" t="s">
        <v>2725</v>
      </c>
      <c r="H1832" s="533">
        <v>459</v>
      </c>
      <c r="I1832" s="533" t="str">
        <f t="shared" ref="I1832:J1832" si="1805">I1830</f>
        <v>099600 - HIGH PERFORMANCE COATINGS</v>
      </c>
      <c r="J1832" s="533" t="str">
        <f t="shared" si="1805"/>
        <v>099600 - HIGH PERFORMANCE COATINGS</v>
      </c>
      <c r="K1832" s="75"/>
      <c r="L1832" s="99"/>
      <c r="M1832" s="99" t="s">
        <v>423</v>
      </c>
      <c r="N1832" s="99"/>
      <c r="O1832" s="548"/>
      <c r="P1832" s="99"/>
      <c r="Q1832" s="16"/>
      <c r="X1832" s="698"/>
      <c r="Y1832" s="698" t="s">
        <v>423</v>
      </c>
      <c r="Z1832" s="698"/>
      <c r="AA1832" s="698"/>
      <c r="AB1832" s="698"/>
    </row>
    <row r="1833" spans="1:30" ht="15.75">
      <c r="A1833" s="533" t="s">
        <v>2728</v>
      </c>
      <c r="B1833" s="533">
        <v>10</v>
      </c>
      <c r="C1833" s="533" t="s">
        <v>423</v>
      </c>
      <c r="D1833" s="572" t="s">
        <v>1795</v>
      </c>
      <c r="E1833" s="571" t="str">
        <f t="shared" si="1800"/>
        <v xml:space="preserve"> PANEL SIGNAGE</v>
      </c>
      <c r="F1833" s="533" t="s">
        <v>1321</v>
      </c>
      <c r="G1833" s="533" t="s">
        <v>2725</v>
      </c>
      <c r="H1833" s="533">
        <v>460</v>
      </c>
      <c r="I1833" s="533" t="str">
        <f t="shared" ref="I1833:J1833" si="1806">I1831</f>
        <v>Epoxy paint; to primed metal</v>
      </c>
      <c r="J1833" s="533" t="str">
        <f t="shared" si="1806"/>
        <v>Epoxy paint; to primed metal</v>
      </c>
      <c r="K1833" s="74" t="s">
        <v>2</v>
      </c>
      <c r="L1833" s="74" t="s">
        <v>424</v>
      </c>
      <c r="M1833" s="99" t="s">
        <v>4</v>
      </c>
      <c r="N1833" s="99" t="s">
        <v>5</v>
      </c>
      <c r="O1833" s="552" t="s">
        <v>6</v>
      </c>
      <c r="P1833" s="100" t="s">
        <v>7</v>
      </c>
      <c r="Q1833" s="75"/>
      <c r="X1833" s="698" t="s">
        <v>424</v>
      </c>
      <c r="Y1833" s="698" t="s">
        <v>4</v>
      </c>
      <c r="Z1833" s="698" t="s">
        <v>5</v>
      </c>
      <c r="AA1833" s="698" t="s">
        <v>6</v>
      </c>
      <c r="AB1833" s="698" t="s">
        <v>7</v>
      </c>
    </row>
    <row r="1834" spans="1:30" ht="15.75">
      <c r="A1834" s="533" t="s">
        <v>2728</v>
      </c>
      <c r="B1834" s="533">
        <v>10</v>
      </c>
      <c r="C1834" s="533" t="s">
        <v>423</v>
      </c>
      <c r="D1834" s="572" t="s">
        <v>1795</v>
      </c>
      <c r="E1834" s="571" t="str">
        <f t="shared" si="1800"/>
        <v xml:space="preserve"> PANEL SIGNAGE</v>
      </c>
      <c r="F1834" s="533" t="s">
        <v>1321</v>
      </c>
      <c r="G1834" s="533" t="s">
        <v>2725</v>
      </c>
      <c r="H1834" s="533">
        <v>461</v>
      </c>
      <c r="I1834" s="533" t="str">
        <f t="shared" ref="I1834:J1834" si="1807">I1832</f>
        <v>099600 - HIGH PERFORMANCE COATINGS</v>
      </c>
      <c r="J1834" s="533" t="str">
        <f t="shared" si="1807"/>
        <v>099600 - HIGH PERFORMANCE COATINGS</v>
      </c>
      <c r="K1834" s="75"/>
      <c r="L1834" s="74"/>
      <c r="M1834" s="12"/>
      <c r="N1834" s="12"/>
      <c r="O1834" s="351"/>
      <c r="P1834" s="78" t="s">
        <v>8</v>
      </c>
      <c r="Q1834" s="16"/>
      <c r="X1834" s="698"/>
      <c r="Y1834" s="698"/>
      <c r="Z1834" s="698"/>
      <c r="AA1834" s="698"/>
      <c r="AB1834" s="698" t="s">
        <v>8</v>
      </c>
    </row>
    <row r="1835" spans="1:30" ht="15.75">
      <c r="A1835" s="533" t="s">
        <v>2728</v>
      </c>
      <c r="B1835" s="533">
        <v>10</v>
      </c>
      <c r="C1835" s="533" t="s">
        <v>423</v>
      </c>
      <c r="D1835" s="572" t="s">
        <v>1795</v>
      </c>
      <c r="E1835" s="571" t="s">
        <v>1242</v>
      </c>
      <c r="F1835" s="533" t="str">
        <f t="shared" ref="F1835:F1849" si="1808">VLOOKUP(D:D,trade,3,FALSE)</f>
        <v>AR</v>
      </c>
      <c r="G1835" s="533" t="s">
        <v>2725</v>
      </c>
      <c r="H1835" s="533">
        <v>462</v>
      </c>
      <c r="I1835" s="533" t="str">
        <f t="shared" ref="I1835:I1836" si="1809">L1835</f>
        <v>101423 - PANEL SIGNAGE</v>
      </c>
      <c r="J1835" s="533" t="str">
        <f t="shared" ref="J1835:J1836" si="1810">L1835</f>
        <v>101423 - PANEL SIGNAGE</v>
      </c>
      <c r="K1835" s="75"/>
      <c r="L1835" s="74" t="s">
        <v>425</v>
      </c>
      <c r="M1835" s="12"/>
      <c r="N1835" s="12"/>
      <c r="O1835" s="351"/>
      <c r="P1835" s="78"/>
      <c r="Q1835" s="16"/>
      <c r="X1835" s="698" t="s">
        <v>425</v>
      </c>
      <c r="Y1835" s="698"/>
      <c r="Z1835" s="698"/>
      <c r="AA1835" s="698"/>
      <c r="AB1835" s="698"/>
    </row>
    <row r="1836" spans="1:30" ht="16.5" thickBot="1">
      <c r="A1836" s="533" t="s">
        <v>2728</v>
      </c>
      <c r="B1836" s="533">
        <v>10</v>
      </c>
      <c r="C1836" s="533" t="s">
        <v>423</v>
      </c>
      <c r="D1836" s="572" t="s">
        <v>1795</v>
      </c>
      <c r="E1836" s="571" t="str">
        <f t="shared" ref="E1836:E1838" si="1811">E1835</f>
        <v xml:space="preserve"> PANEL SIGNAGE</v>
      </c>
      <c r="F1836" s="533" t="str">
        <f t="shared" si="1808"/>
        <v>AR</v>
      </c>
      <c r="G1836" s="533" t="s">
        <v>2725</v>
      </c>
      <c r="H1836" s="533">
        <v>463</v>
      </c>
      <c r="I1836" s="533" t="str">
        <f t="shared" si="1809"/>
        <v>Internal sign; comprising 3 thick MP plastic face, 10 high copy &amp; graphics, braille dots, aluminium and wood profiles; including background, screws, fittings and fixings; complete; as specified and as Drg. A-503; detail 6</v>
      </c>
      <c r="J1836" s="533" t="str">
        <f t="shared" si="1810"/>
        <v>Internal sign; comprising 3 thick MP plastic face, 10 high copy &amp; graphics, braille dots, aluminium and wood profiles; including background, screws, fittings and fixings; complete; as specified and as Drg. A-503; detail 6</v>
      </c>
      <c r="K1836" s="75"/>
      <c r="L1836" s="74" t="s">
        <v>426</v>
      </c>
      <c r="M1836" s="12"/>
      <c r="N1836" s="78"/>
      <c r="O1836" s="701"/>
      <c r="P1836" s="78"/>
      <c r="Q1836" s="16"/>
      <c r="X1836" s="698" t="s">
        <v>426</v>
      </c>
      <c r="Y1836" s="698"/>
      <c r="Z1836" s="698"/>
      <c r="AA1836" s="698"/>
      <c r="AB1836" s="698"/>
    </row>
    <row r="1837" spans="1:30" ht="16.5" thickBot="1">
      <c r="A1837" s="533" t="s">
        <v>2728</v>
      </c>
      <c r="B1837" s="533">
        <v>10</v>
      </c>
      <c r="C1837" s="533" t="s">
        <v>423</v>
      </c>
      <c r="D1837" s="572" t="s">
        <v>1795</v>
      </c>
      <c r="E1837" s="571" t="str">
        <f t="shared" si="1811"/>
        <v xml:space="preserve"> PANEL SIGNAGE</v>
      </c>
      <c r="F1837" s="533" t="str">
        <f t="shared" si="1808"/>
        <v>AR</v>
      </c>
      <c r="G1837" s="533" t="s">
        <v>2722</v>
      </c>
      <c r="H1837" s="533">
        <v>464</v>
      </c>
      <c r="I1837" s="533" t="str">
        <f t="shared" ref="I1837:J1837" si="1812">I1835</f>
        <v>101423 - PANEL SIGNAGE</v>
      </c>
      <c r="J1837" s="533" t="str">
        <f t="shared" si="1812"/>
        <v>101423 - PANEL SIGNAGE</v>
      </c>
      <c r="K1837" s="75" t="s">
        <v>13</v>
      </c>
      <c r="L1837" s="75" t="s">
        <v>427</v>
      </c>
      <c r="M1837" s="227">
        <v>6</v>
      </c>
      <c r="N1837" s="12" t="s">
        <v>39</v>
      </c>
      <c r="O1837" s="351">
        <v>27</v>
      </c>
      <c r="P1837" s="25">
        <f t="shared" ref="P1837:P1838" si="1813">O1837*M1837</f>
        <v>162</v>
      </c>
      <c r="Q1837" s="29"/>
      <c r="X1837" s="698" t="s">
        <v>427</v>
      </c>
      <c r="Y1837" s="698">
        <v>6</v>
      </c>
      <c r="Z1837" s="698" t="s">
        <v>39</v>
      </c>
      <c r="AA1837" s="698">
        <v>27</v>
      </c>
      <c r="AB1837" s="698">
        <v>162</v>
      </c>
      <c r="AC1837" s="731">
        <f t="shared" ref="AC1837:AC1838" si="1814">AA1837*0.97</f>
        <v>26.189999999999998</v>
      </c>
      <c r="AD1837" s="533">
        <f t="shared" ref="AD1837:AD1838" si="1815">AC1837*Y1837</f>
        <v>157.13999999999999</v>
      </c>
    </row>
    <row r="1838" spans="1:30" ht="16.5" thickBot="1">
      <c r="A1838" s="533" t="s">
        <v>2728</v>
      </c>
      <c r="B1838" s="533">
        <v>10</v>
      </c>
      <c r="C1838" s="533" t="s">
        <v>423</v>
      </c>
      <c r="D1838" s="572" t="s">
        <v>1795</v>
      </c>
      <c r="E1838" s="571" t="str">
        <f t="shared" si="1811"/>
        <v xml:space="preserve"> PANEL SIGNAGE</v>
      </c>
      <c r="F1838" s="533" t="str">
        <f t="shared" si="1808"/>
        <v>AR</v>
      </c>
      <c r="G1838" s="533" t="s">
        <v>2722</v>
      </c>
      <c r="H1838" s="533">
        <v>465</v>
      </c>
      <c r="I1838" s="533" t="str">
        <f t="shared" ref="I1838:J1838" si="1816">I1836</f>
        <v>Internal sign; comprising 3 thick MP plastic face, 10 high copy &amp; graphics, braille dots, aluminium and wood profiles; including background, screws, fittings and fixings; complete; as specified and as Drg. A-503; detail 6</v>
      </c>
      <c r="J1838" s="533" t="str">
        <f t="shared" si="1816"/>
        <v>Internal sign; comprising 3 thick MP plastic face, 10 high copy &amp; graphics, braille dots, aluminium and wood profiles; including background, screws, fittings and fixings; complete; as specified and as Drg. A-503; detail 6</v>
      </c>
      <c r="K1838" s="75" t="s">
        <v>15</v>
      </c>
      <c r="L1838" s="75" t="s">
        <v>428</v>
      </c>
      <c r="M1838" s="227">
        <v>6</v>
      </c>
      <c r="N1838" s="12" t="s">
        <v>39</v>
      </c>
      <c r="O1838" s="351">
        <v>40</v>
      </c>
      <c r="P1838" s="25">
        <f t="shared" si="1813"/>
        <v>240</v>
      </c>
      <c r="Q1838" s="29"/>
      <c r="X1838" s="698" t="s">
        <v>428</v>
      </c>
      <c r="Y1838" s="698">
        <v>6</v>
      </c>
      <c r="Z1838" s="698" t="s">
        <v>39</v>
      </c>
      <c r="AA1838" s="698">
        <v>40</v>
      </c>
      <c r="AB1838" s="698">
        <v>240</v>
      </c>
      <c r="AC1838" s="731">
        <f t="shared" si="1814"/>
        <v>38.799999999999997</v>
      </c>
      <c r="AD1838" s="533">
        <f t="shared" si="1815"/>
        <v>232.79999999999998</v>
      </c>
    </row>
    <row r="1839" spans="1:30" ht="15.75">
      <c r="A1839" s="533" t="s">
        <v>2728</v>
      </c>
      <c r="B1839" s="533">
        <v>10</v>
      </c>
      <c r="C1839" s="533" t="s">
        <v>423</v>
      </c>
      <c r="D1839" s="572" t="s">
        <v>1815</v>
      </c>
      <c r="E1839" s="571" t="s">
        <v>1243</v>
      </c>
      <c r="F1839" s="533" t="str">
        <f t="shared" si="1808"/>
        <v>AR</v>
      </c>
      <c r="G1839" s="533" t="s">
        <v>2725</v>
      </c>
      <c r="H1839" s="533">
        <v>466</v>
      </c>
      <c r="I1839" s="533" t="str">
        <f t="shared" ref="I1839:I1840" si="1817">L1839</f>
        <v>102800 - TOILET, BATH AND LAUNDRY ACCESSORIES</v>
      </c>
      <c r="J1839" s="533" t="str">
        <f t="shared" ref="J1839:J1840" si="1818">L1839</f>
        <v>102800 - TOILET, BATH AND LAUNDRY ACCESSORIES</v>
      </c>
      <c r="K1839" s="75"/>
      <c r="L1839" s="74" t="s">
        <v>429</v>
      </c>
      <c r="M1839" s="12"/>
      <c r="N1839" s="12"/>
      <c r="O1839" s="351"/>
      <c r="P1839" s="78"/>
      <c r="Q1839" s="16"/>
      <c r="X1839" s="698" t="s">
        <v>429</v>
      </c>
      <c r="Y1839" s="698"/>
      <c r="Z1839" s="698"/>
      <c r="AA1839" s="698"/>
      <c r="AB1839" s="698"/>
    </row>
    <row r="1840" spans="1:30" ht="16.5" thickBot="1">
      <c r="A1840" s="533" t="s">
        <v>2728</v>
      </c>
      <c r="B1840" s="533">
        <v>10</v>
      </c>
      <c r="C1840" s="533" t="s">
        <v>423</v>
      </c>
      <c r="D1840" s="572" t="s">
        <v>1815</v>
      </c>
      <c r="E1840" s="571" t="str">
        <f t="shared" ref="E1840:E1849" si="1819">E1839</f>
        <v xml:space="preserve"> TOILET, BATH AND LAUNDRY ACCESSORIES</v>
      </c>
      <c r="F1840" s="533" t="str">
        <f t="shared" si="1808"/>
        <v>AR</v>
      </c>
      <c r="G1840" s="533" t="s">
        <v>2725</v>
      </c>
      <c r="H1840" s="533">
        <v>467</v>
      </c>
      <c r="I1840" s="533" t="str">
        <f t="shared" si="1817"/>
        <v>Miscellaneous fixtures and fittings; complete; as specified and shown on Drawings</v>
      </c>
      <c r="J1840" s="533" t="str">
        <f t="shared" si="1818"/>
        <v>Miscellaneous fixtures and fittings; complete; as specified and shown on Drawings</v>
      </c>
      <c r="K1840" s="75"/>
      <c r="L1840" s="74" t="s">
        <v>430</v>
      </c>
      <c r="M1840" s="12"/>
      <c r="N1840" s="12"/>
      <c r="O1840" s="351"/>
      <c r="P1840" s="78"/>
      <c r="Q1840" s="16"/>
      <c r="X1840" s="698" t="s">
        <v>430</v>
      </c>
      <c r="Y1840" s="698"/>
      <c r="Z1840" s="698"/>
      <c r="AA1840" s="698"/>
      <c r="AB1840" s="698"/>
    </row>
    <row r="1841" spans="1:30" ht="16.5" thickBot="1">
      <c r="A1841" s="533" t="s">
        <v>2728</v>
      </c>
      <c r="B1841" s="533">
        <v>10</v>
      </c>
      <c r="C1841" s="533" t="s">
        <v>423</v>
      </c>
      <c r="D1841" s="572" t="s">
        <v>1815</v>
      </c>
      <c r="E1841" s="571" t="str">
        <f t="shared" si="1819"/>
        <v xml:space="preserve"> TOILET, BATH AND LAUNDRY ACCESSORIES</v>
      </c>
      <c r="F1841" s="533" t="str">
        <f t="shared" si="1808"/>
        <v>AR</v>
      </c>
      <c r="G1841" s="533" t="s">
        <v>2722</v>
      </c>
      <c r="H1841" s="533">
        <v>468</v>
      </c>
      <c r="I1841" s="533" t="str">
        <f t="shared" ref="I1841:J1841" si="1820">I1839</f>
        <v>102800 - TOILET, BATH AND LAUNDRY ACCESSORIES</v>
      </c>
      <c r="J1841" s="533" t="str">
        <f t="shared" si="1820"/>
        <v>102800 - TOILET, BATH AND LAUNDRY ACCESSORIES</v>
      </c>
      <c r="K1841" s="75" t="s">
        <v>17</v>
      </c>
      <c r="L1841" s="75" t="s">
        <v>431</v>
      </c>
      <c r="M1841" s="227">
        <v>7</v>
      </c>
      <c r="N1841" s="12" t="s">
        <v>39</v>
      </c>
      <c r="O1841" s="351">
        <v>20</v>
      </c>
      <c r="P1841" s="25">
        <f t="shared" ref="P1841:P1847" si="1821">O1841*M1841</f>
        <v>140</v>
      </c>
      <c r="Q1841" s="16"/>
      <c r="X1841" s="698" t="s">
        <v>431</v>
      </c>
      <c r="Y1841" s="698">
        <v>7</v>
      </c>
      <c r="Z1841" s="698" t="s">
        <v>39</v>
      </c>
      <c r="AA1841" s="698">
        <v>20</v>
      </c>
      <c r="AB1841" s="698">
        <v>140</v>
      </c>
      <c r="AC1841" s="731">
        <f t="shared" ref="AC1841:AC1847" si="1822">AA1841*0.97</f>
        <v>19.399999999999999</v>
      </c>
      <c r="AD1841" s="533">
        <f t="shared" ref="AD1841:AD1847" si="1823">AC1841*Y1841</f>
        <v>135.79999999999998</v>
      </c>
    </row>
    <row r="1842" spans="1:30" ht="16.5" thickBot="1">
      <c r="A1842" s="533" t="s">
        <v>2728</v>
      </c>
      <c r="B1842" s="533">
        <v>10</v>
      </c>
      <c r="C1842" s="533" t="s">
        <v>423</v>
      </c>
      <c r="D1842" s="572" t="s">
        <v>1815</v>
      </c>
      <c r="E1842" s="571" t="str">
        <f t="shared" si="1819"/>
        <v xml:space="preserve"> TOILET, BATH AND LAUNDRY ACCESSORIES</v>
      </c>
      <c r="F1842" s="533" t="str">
        <f t="shared" si="1808"/>
        <v>AR</v>
      </c>
      <c r="G1842" s="533" t="s">
        <v>2722</v>
      </c>
      <c r="H1842" s="533">
        <v>469</v>
      </c>
      <c r="I1842" s="533" t="str">
        <f t="shared" ref="I1842:J1842" si="1824">I1840</f>
        <v>Miscellaneous fixtures and fittings; complete; as specified and shown on Drawings</v>
      </c>
      <c r="J1842" s="533" t="str">
        <f t="shared" si="1824"/>
        <v>Miscellaneous fixtures and fittings; complete; as specified and shown on Drawings</v>
      </c>
      <c r="K1842" s="75" t="s">
        <v>19</v>
      </c>
      <c r="L1842" s="75" t="s">
        <v>432</v>
      </c>
      <c r="M1842" s="227">
        <v>7</v>
      </c>
      <c r="N1842" s="12" t="s">
        <v>39</v>
      </c>
      <c r="O1842" s="351">
        <v>113</v>
      </c>
      <c r="P1842" s="25">
        <f t="shared" si="1821"/>
        <v>791</v>
      </c>
      <c r="Q1842" s="16"/>
      <c r="X1842" s="698" t="s">
        <v>432</v>
      </c>
      <c r="Y1842" s="698">
        <v>7</v>
      </c>
      <c r="Z1842" s="698" t="s">
        <v>39</v>
      </c>
      <c r="AA1842" s="698">
        <v>113</v>
      </c>
      <c r="AB1842" s="698">
        <v>791</v>
      </c>
      <c r="AC1842" s="731">
        <f t="shared" si="1822"/>
        <v>109.61</v>
      </c>
      <c r="AD1842" s="533">
        <f t="shared" si="1823"/>
        <v>767.27</v>
      </c>
    </row>
    <row r="1843" spans="1:30" ht="16.5" thickBot="1">
      <c r="A1843" s="533" t="s">
        <v>2728</v>
      </c>
      <c r="B1843" s="533">
        <v>10</v>
      </c>
      <c r="C1843" s="533" t="s">
        <v>423</v>
      </c>
      <c r="D1843" s="572" t="s">
        <v>1815</v>
      </c>
      <c r="E1843" s="571" t="str">
        <f t="shared" si="1819"/>
        <v xml:space="preserve"> TOILET, BATH AND LAUNDRY ACCESSORIES</v>
      </c>
      <c r="F1843" s="533" t="str">
        <f t="shared" si="1808"/>
        <v>AR</v>
      </c>
      <c r="G1843" s="533" t="s">
        <v>2722</v>
      </c>
      <c r="H1843" s="533">
        <v>470</v>
      </c>
      <c r="I1843" s="533" t="str">
        <f t="shared" ref="I1843:J1843" si="1825">I1841</f>
        <v>102800 - TOILET, BATH AND LAUNDRY ACCESSORIES</v>
      </c>
      <c r="J1843" s="533" t="str">
        <f t="shared" si="1825"/>
        <v>102800 - TOILET, BATH AND LAUNDRY ACCESSORIES</v>
      </c>
      <c r="K1843" s="75" t="s">
        <v>20</v>
      </c>
      <c r="L1843" s="75" t="s">
        <v>433</v>
      </c>
      <c r="M1843" s="227">
        <v>7</v>
      </c>
      <c r="N1843" s="12" t="s">
        <v>39</v>
      </c>
      <c r="O1843" s="351">
        <v>60</v>
      </c>
      <c r="P1843" s="25">
        <f t="shared" si="1821"/>
        <v>420</v>
      </c>
      <c r="Q1843" s="16"/>
      <c r="X1843" s="698" t="s">
        <v>433</v>
      </c>
      <c r="Y1843" s="698">
        <v>7</v>
      </c>
      <c r="Z1843" s="698" t="s">
        <v>39</v>
      </c>
      <c r="AA1843" s="698">
        <v>60</v>
      </c>
      <c r="AB1843" s="698">
        <v>420</v>
      </c>
      <c r="AC1843" s="731">
        <f t="shared" si="1822"/>
        <v>58.199999999999996</v>
      </c>
      <c r="AD1843" s="533">
        <f t="shared" si="1823"/>
        <v>407.4</v>
      </c>
    </row>
    <row r="1844" spans="1:30" ht="15.75">
      <c r="A1844" s="533" t="s">
        <v>2728</v>
      </c>
      <c r="B1844" s="533">
        <v>10</v>
      </c>
      <c r="C1844" s="533" t="s">
        <v>423</v>
      </c>
      <c r="D1844" s="572" t="s">
        <v>1815</v>
      </c>
      <c r="E1844" s="571" t="str">
        <f t="shared" si="1819"/>
        <v xml:space="preserve"> TOILET, BATH AND LAUNDRY ACCESSORIES</v>
      </c>
      <c r="F1844" s="533" t="str">
        <f t="shared" si="1808"/>
        <v>AR</v>
      </c>
      <c r="G1844" s="533" t="s">
        <v>2722</v>
      </c>
      <c r="H1844" s="533">
        <v>471</v>
      </c>
      <c r="I1844" s="533" t="str">
        <f t="shared" ref="I1844:J1844" si="1826">I1842</f>
        <v>Miscellaneous fixtures and fittings; complete; as specified and shown on Drawings</v>
      </c>
      <c r="J1844" s="533" t="str">
        <f t="shared" si="1826"/>
        <v>Miscellaneous fixtures and fittings; complete; as specified and shown on Drawings</v>
      </c>
      <c r="K1844" s="218" t="s">
        <v>21</v>
      </c>
      <c r="L1844" s="218" t="s">
        <v>434</v>
      </c>
      <c r="M1844" s="195">
        <v>7</v>
      </c>
      <c r="N1844" s="195" t="s">
        <v>39</v>
      </c>
      <c r="O1844" s="351"/>
      <c r="P1844" s="25">
        <f t="shared" si="1821"/>
        <v>0</v>
      </c>
      <c r="Q1844" s="16"/>
      <c r="X1844" s="698" t="s">
        <v>434</v>
      </c>
      <c r="Y1844" s="698">
        <v>7</v>
      </c>
      <c r="Z1844" s="698" t="s">
        <v>39</v>
      </c>
      <c r="AA1844" s="698"/>
      <c r="AB1844" s="698">
        <v>0</v>
      </c>
      <c r="AC1844" s="731">
        <f t="shared" si="1822"/>
        <v>0</v>
      </c>
      <c r="AD1844" s="533">
        <f t="shared" si="1823"/>
        <v>0</v>
      </c>
    </row>
    <row r="1845" spans="1:30" ht="16.5" thickBot="1">
      <c r="A1845" s="533" t="s">
        <v>2728</v>
      </c>
      <c r="B1845" s="533">
        <v>10</v>
      </c>
      <c r="C1845" s="533" t="s">
        <v>423</v>
      </c>
      <c r="D1845" s="572" t="s">
        <v>1815</v>
      </c>
      <c r="E1845" s="571" t="str">
        <f t="shared" si="1819"/>
        <v xml:space="preserve"> TOILET, BATH AND LAUNDRY ACCESSORIES</v>
      </c>
      <c r="F1845" s="533" t="str">
        <f t="shared" si="1808"/>
        <v>AR</v>
      </c>
      <c r="G1845" s="533" t="s">
        <v>2722</v>
      </c>
      <c r="H1845" s="533">
        <v>472</v>
      </c>
      <c r="I1845" s="533" t="str">
        <f t="shared" ref="I1845:J1845" si="1827">I1843</f>
        <v>102800 - TOILET, BATH AND LAUNDRY ACCESSORIES</v>
      </c>
      <c r="J1845" s="533" t="str">
        <f t="shared" si="1827"/>
        <v>102800 - TOILET, BATH AND LAUNDRY ACCESSORIES</v>
      </c>
      <c r="K1845" s="218" t="s">
        <v>45</v>
      </c>
      <c r="L1845" s="218" t="s">
        <v>435</v>
      </c>
      <c r="M1845" s="195">
        <v>7</v>
      </c>
      <c r="N1845" s="195" t="s">
        <v>39</v>
      </c>
      <c r="O1845" s="351"/>
      <c r="P1845" s="25">
        <f t="shared" si="1821"/>
        <v>0</v>
      </c>
      <c r="Q1845" s="16"/>
      <c r="X1845" s="698" t="s">
        <v>435</v>
      </c>
      <c r="Y1845" s="698">
        <v>7</v>
      </c>
      <c r="Z1845" s="698" t="s">
        <v>39</v>
      </c>
      <c r="AA1845" s="698"/>
      <c r="AB1845" s="698">
        <v>0</v>
      </c>
      <c r="AC1845" s="731">
        <f t="shared" si="1822"/>
        <v>0</v>
      </c>
      <c r="AD1845" s="533">
        <f t="shared" si="1823"/>
        <v>0</v>
      </c>
    </row>
    <row r="1846" spans="1:30" ht="16.5" thickBot="1">
      <c r="A1846" s="533" t="s">
        <v>2728</v>
      </c>
      <c r="B1846" s="533">
        <v>10</v>
      </c>
      <c r="C1846" s="533" t="s">
        <v>423</v>
      </c>
      <c r="D1846" s="572" t="s">
        <v>1815</v>
      </c>
      <c r="E1846" s="571" t="str">
        <f t="shared" si="1819"/>
        <v xml:space="preserve"> TOILET, BATH AND LAUNDRY ACCESSORIES</v>
      </c>
      <c r="F1846" s="533" t="str">
        <f t="shared" si="1808"/>
        <v>AR</v>
      </c>
      <c r="G1846" s="533" t="s">
        <v>2722</v>
      </c>
      <c r="H1846" s="533">
        <v>473</v>
      </c>
      <c r="I1846" s="533" t="str">
        <f t="shared" ref="I1846:J1846" si="1828">I1844</f>
        <v>Miscellaneous fixtures and fittings; complete; as specified and shown on Drawings</v>
      </c>
      <c r="J1846" s="533" t="str">
        <f t="shared" si="1828"/>
        <v>Miscellaneous fixtures and fittings; complete; as specified and shown on Drawings</v>
      </c>
      <c r="K1846" s="75" t="s">
        <v>48</v>
      </c>
      <c r="L1846" s="75" t="s">
        <v>436</v>
      </c>
      <c r="M1846" s="227">
        <v>7</v>
      </c>
      <c r="N1846" s="12" t="s">
        <v>39</v>
      </c>
      <c r="O1846" s="351">
        <v>60</v>
      </c>
      <c r="P1846" s="25">
        <f t="shared" si="1821"/>
        <v>420</v>
      </c>
      <c r="Q1846" s="16"/>
      <c r="X1846" s="698" t="s">
        <v>436</v>
      </c>
      <c r="Y1846" s="698">
        <v>7</v>
      </c>
      <c r="Z1846" s="698" t="s">
        <v>39</v>
      </c>
      <c r="AA1846" s="698">
        <v>60</v>
      </c>
      <c r="AB1846" s="698">
        <v>420</v>
      </c>
      <c r="AC1846" s="731">
        <f t="shared" si="1822"/>
        <v>58.199999999999996</v>
      </c>
      <c r="AD1846" s="533">
        <f t="shared" si="1823"/>
        <v>407.4</v>
      </c>
    </row>
    <row r="1847" spans="1:30" ht="16.5" thickBot="1">
      <c r="A1847" s="533" t="s">
        <v>2728</v>
      </c>
      <c r="B1847" s="533">
        <v>10</v>
      </c>
      <c r="C1847" s="533" t="s">
        <v>423</v>
      </c>
      <c r="D1847" s="572" t="s">
        <v>1815</v>
      </c>
      <c r="E1847" s="571" t="str">
        <f t="shared" si="1819"/>
        <v xml:space="preserve"> TOILET, BATH AND LAUNDRY ACCESSORIES</v>
      </c>
      <c r="F1847" s="533" t="str">
        <f t="shared" si="1808"/>
        <v>AR</v>
      </c>
      <c r="G1847" s="533" t="s">
        <v>2722</v>
      </c>
      <c r="H1847" s="533">
        <v>474</v>
      </c>
      <c r="I1847" s="533" t="str">
        <f t="shared" ref="I1847:J1847" si="1829">I1845</f>
        <v>102800 - TOILET, BATH AND LAUNDRY ACCESSORIES</v>
      </c>
      <c r="J1847" s="533" t="str">
        <f t="shared" si="1829"/>
        <v>102800 - TOILET, BATH AND LAUNDRY ACCESSORIES</v>
      </c>
      <c r="K1847" s="75" t="s">
        <v>50</v>
      </c>
      <c r="L1847" s="75" t="s">
        <v>437</v>
      </c>
      <c r="M1847" s="227">
        <v>7</v>
      </c>
      <c r="N1847" s="12" t="s">
        <v>39</v>
      </c>
      <c r="O1847" s="351">
        <v>86</v>
      </c>
      <c r="P1847" s="25">
        <f t="shared" si="1821"/>
        <v>602</v>
      </c>
      <c r="Q1847" s="16"/>
      <c r="X1847" s="698" t="s">
        <v>437</v>
      </c>
      <c r="Y1847" s="698">
        <v>7</v>
      </c>
      <c r="Z1847" s="698" t="s">
        <v>39</v>
      </c>
      <c r="AA1847" s="698">
        <v>86</v>
      </c>
      <c r="AB1847" s="698">
        <v>602</v>
      </c>
      <c r="AC1847" s="731">
        <f t="shared" si="1822"/>
        <v>83.42</v>
      </c>
      <c r="AD1847" s="533">
        <f t="shared" si="1823"/>
        <v>583.94000000000005</v>
      </c>
    </row>
    <row r="1848" spans="1:30" ht="16.5" thickBot="1">
      <c r="A1848" s="533" t="s">
        <v>2728</v>
      </c>
      <c r="B1848" s="533">
        <v>10</v>
      </c>
      <c r="C1848" s="533" t="s">
        <v>423</v>
      </c>
      <c r="D1848" s="572" t="s">
        <v>1815</v>
      </c>
      <c r="E1848" s="571" t="str">
        <f t="shared" si="1819"/>
        <v xml:space="preserve"> TOILET, BATH AND LAUNDRY ACCESSORIES</v>
      </c>
      <c r="F1848" s="533" t="str">
        <f t="shared" si="1808"/>
        <v>AR</v>
      </c>
      <c r="G1848" s="533" t="s">
        <v>2725</v>
      </c>
      <c r="H1848" s="533">
        <v>475</v>
      </c>
      <c r="I1848" s="533" t="str">
        <f>L1848</f>
        <v>Mirror glass; 6 mm thick; polished plate glass, surfaces mounted type, with nickel plate brass; including cardboard filler; fittings and fixings; complete; as specified and as Drg. A-503; detail 8</v>
      </c>
      <c r="J1848" s="533" t="str">
        <f>L1848</f>
        <v>Mirror glass; 6 mm thick; polished plate glass, surfaces mounted type, with nickel plate brass; including cardboard filler; fittings and fixings; complete; as specified and as Drg. A-503; detail 8</v>
      </c>
      <c r="K1848" s="75"/>
      <c r="L1848" s="74" t="s">
        <v>438</v>
      </c>
      <c r="M1848" s="12"/>
      <c r="N1848" s="12"/>
      <c r="O1848" s="351"/>
      <c r="P1848" s="78"/>
      <c r="Q1848" s="16"/>
      <c r="X1848" s="698" t="s">
        <v>438</v>
      </c>
      <c r="Y1848" s="698"/>
      <c r="Z1848" s="698"/>
      <c r="AA1848" s="698"/>
      <c r="AB1848" s="698"/>
    </row>
    <row r="1849" spans="1:30" ht="16.5" thickBot="1">
      <c r="A1849" s="533" t="s">
        <v>2728</v>
      </c>
      <c r="B1849" s="533">
        <v>10</v>
      </c>
      <c r="C1849" s="533" t="s">
        <v>423</v>
      </c>
      <c r="D1849" s="572" t="s">
        <v>1815</v>
      </c>
      <c r="E1849" s="571" t="str">
        <f t="shared" si="1819"/>
        <v xml:space="preserve"> TOILET, BATH AND LAUNDRY ACCESSORIES</v>
      </c>
      <c r="F1849" s="533" t="str">
        <f t="shared" si="1808"/>
        <v>AR</v>
      </c>
      <c r="G1849" s="533" t="s">
        <v>2722</v>
      </c>
      <c r="H1849" s="533">
        <v>476</v>
      </c>
      <c r="I1849" s="533" t="str">
        <f>I1847</f>
        <v>102800 - TOILET, BATH AND LAUNDRY ACCESSORIES</v>
      </c>
      <c r="J1849" s="533" t="str">
        <f>J1847</f>
        <v>102800 - TOILET, BATH AND LAUNDRY ACCESSORIES</v>
      </c>
      <c r="K1849" s="75" t="s">
        <v>13</v>
      </c>
      <c r="L1849" s="75" t="s">
        <v>439</v>
      </c>
      <c r="M1849" s="227">
        <v>7</v>
      </c>
      <c r="N1849" s="12" t="s">
        <v>39</v>
      </c>
      <c r="O1849" s="351">
        <v>60</v>
      </c>
      <c r="P1849" s="25">
        <f>O1849*M1849</f>
        <v>420</v>
      </c>
      <c r="Q1849" s="16"/>
      <c r="X1849" s="698" t="s">
        <v>439</v>
      </c>
      <c r="Y1849" s="698">
        <v>7</v>
      </c>
      <c r="Z1849" s="698" t="s">
        <v>39</v>
      </c>
      <c r="AA1849" s="698">
        <v>60</v>
      </c>
      <c r="AB1849" s="698">
        <v>420</v>
      </c>
      <c r="AC1849" s="731">
        <f>AA1849*0.97</f>
        <v>58.199999999999996</v>
      </c>
      <c r="AD1849" s="533">
        <f>AC1849*Y1849</f>
        <v>407.4</v>
      </c>
    </row>
    <row r="1850" spans="1:30" ht="15.75">
      <c r="A1850" s="533" t="s">
        <v>2728</v>
      </c>
      <c r="B1850" s="533">
        <v>10</v>
      </c>
      <c r="C1850" s="533" t="s">
        <v>423</v>
      </c>
      <c r="D1850" s="572" t="s">
        <v>2743</v>
      </c>
      <c r="E1850" s="571" t="s">
        <v>1310</v>
      </c>
      <c r="F1850" s="533" t="s">
        <v>1821</v>
      </c>
      <c r="G1850" s="533" t="s">
        <v>2725</v>
      </c>
      <c r="H1850" s="533">
        <v>477</v>
      </c>
      <c r="I1850" s="533" t="str">
        <f t="shared" ref="I1850:I1851" si="1830">L1850</f>
        <v>104416 - FIRE-EXTINGUISHERS</v>
      </c>
      <c r="J1850" s="533" t="str">
        <f t="shared" ref="J1850:J1851" si="1831">L1850</f>
        <v>104416 - FIRE-EXTINGUISHERS</v>
      </c>
      <c r="K1850" s="29"/>
      <c r="L1850" s="627" t="s">
        <v>440</v>
      </c>
      <c r="M1850" s="101"/>
      <c r="N1850" s="4"/>
      <c r="O1850" s="348"/>
      <c r="P1850" s="4"/>
      <c r="Q1850" s="29"/>
      <c r="X1850" s="698" t="s">
        <v>440</v>
      </c>
      <c r="Y1850" s="698"/>
      <c r="Z1850" s="698"/>
      <c r="AA1850" s="698"/>
      <c r="AB1850" s="698"/>
    </row>
    <row r="1851" spans="1:30" ht="15.75">
      <c r="A1851" s="533" t="s">
        <v>2728</v>
      </c>
      <c r="B1851" s="533">
        <v>10</v>
      </c>
      <c r="C1851" s="533" t="s">
        <v>423</v>
      </c>
      <c r="D1851" s="572" t="s">
        <v>2743</v>
      </c>
      <c r="E1851" s="571" t="str">
        <f t="shared" ref="E1851:E1854" si="1832">E1850</f>
        <v xml:space="preserve"> FIRE-EXTINGUISHERS</v>
      </c>
      <c r="F1851" s="533" t="s">
        <v>1821</v>
      </c>
      <c r="G1851" s="533" t="s">
        <v>2725</v>
      </c>
      <c r="H1851" s="533">
        <v>478</v>
      </c>
      <c r="I1851" s="533" t="str">
        <f t="shared" si="1830"/>
        <v>Portable fire extinguishers complete with all accessories</v>
      </c>
      <c r="J1851" s="533" t="str">
        <f t="shared" si="1831"/>
        <v>Portable fire extinguishers complete with all accessories</v>
      </c>
      <c r="K1851" s="29"/>
      <c r="L1851" s="627" t="s">
        <v>441</v>
      </c>
      <c r="M1851" s="101"/>
      <c r="N1851" s="4"/>
      <c r="O1851" s="348"/>
      <c r="P1851" s="4"/>
      <c r="Q1851" s="29"/>
      <c r="X1851" s="698" t="s">
        <v>441</v>
      </c>
      <c r="Y1851" s="698"/>
      <c r="Z1851" s="698"/>
      <c r="AA1851" s="698"/>
      <c r="AB1851" s="698"/>
    </row>
    <row r="1852" spans="1:30" ht="15.75">
      <c r="A1852" s="533" t="s">
        <v>2728</v>
      </c>
      <c r="B1852" s="533">
        <v>10</v>
      </c>
      <c r="C1852" s="533" t="s">
        <v>423</v>
      </c>
      <c r="D1852" s="572" t="s">
        <v>2743</v>
      </c>
      <c r="E1852" s="571" t="str">
        <f t="shared" si="1832"/>
        <v xml:space="preserve"> FIRE-EXTINGUISHERS</v>
      </c>
      <c r="F1852" s="533" t="s">
        <v>1821</v>
      </c>
      <c r="G1852" s="533" t="s">
        <v>2722</v>
      </c>
      <c r="H1852" s="533">
        <v>479</v>
      </c>
      <c r="I1852" s="533" t="str">
        <f t="shared" ref="I1852:J1852" si="1833">I1850</f>
        <v>104416 - FIRE-EXTINGUISHERS</v>
      </c>
      <c r="J1852" s="533" t="str">
        <f t="shared" si="1833"/>
        <v>104416 - FIRE-EXTINGUISHERS</v>
      </c>
      <c r="K1852" s="29" t="s">
        <v>15</v>
      </c>
      <c r="L1852" s="29" t="s">
        <v>442</v>
      </c>
      <c r="M1852" s="101">
        <v>11</v>
      </c>
      <c r="N1852" s="4" t="s">
        <v>39</v>
      </c>
      <c r="O1852" s="348">
        <v>73</v>
      </c>
      <c r="P1852" s="25">
        <f t="shared" ref="P1852:P1853" si="1834">O1852*M1852</f>
        <v>803</v>
      </c>
      <c r="Q1852" s="29"/>
      <c r="X1852" s="698" t="s">
        <v>442</v>
      </c>
      <c r="Y1852" s="698">
        <v>11</v>
      </c>
      <c r="Z1852" s="698" t="s">
        <v>39</v>
      </c>
      <c r="AA1852" s="698">
        <v>73</v>
      </c>
      <c r="AB1852" s="698">
        <v>803</v>
      </c>
      <c r="AC1852" s="731">
        <f t="shared" ref="AC1852:AC1853" si="1835">AA1852*0.97</f>
        <v>70.81</v>
      </c>
      <c r="AD1852" s="533">
        <f t="shared" ref="AD1852:AD1853" si="1836">AC1852*Y1852</f>
        <v>778.91000000000008</v>
      </c>
    </row>
    <row r="1853" spans="1:30" ht="15.75">
      <c r="A1853" s="533" t="s">
        <v>2728</v>
      </c>
      <c r="B1853" s="533">
        <v>10</v>
      </c>
      <c r="C1853" s="533" t="s">
        <v>423</v>
      </c>
      <c r="D1853" s="572" t="s">
        <v>2743</v>
      </c>
      <c r="E1853" s="571" t="str">
        <f t="shared" si="1832"/>
        <v xml:space="preserve"> FIRE-EXTINGUISHERS</v>
      </c>
      <c r="F1853" s="533" t="s">
        <v>1821</v>
      </c>
      <c r="G1853" s="533" t="s">
        <v>2722</v>
      </c>
      <c r="H1853" s="533">
        <v>480</v>
      </c>
      <c r="I1853" s="533" t="str">
        <f t="shared" ref="I1853:J1853" si="1837">I1851</f>
        <v>Portable fire extinguishers complete with all accessories</v>
      </c>
      <c r="J1853" s="533" t="str">
        <f t="shared" si="1837"/>
        <v>Portable fire extinguishers complete with all accessories</v>
      </c>
      <c r="K1853" s="29" t="s">
        <v>17</v>
      </c>
      <c r="L1853" s="29" t="s">
        <v>443</v>
      </c>
      <c r="M1853" s="101">
        <v>8</v>
      </c>
      <c r="N1853" s="4" t="s">
        <v>39</v>
      </c>
      <c r="O1853" s="348">
        <v>86</v>
      </c>
      <c r="P1853" s="25">
        <f t="shared" si="1834"/>
        <v>688</v>
      </c>
      <c r="Q1853" s="29"/>
      <c r="X1853" s="698" t="s">
        <v>443</v>
      </c>
      <c r="Y1853" s="698">
        <v>8</v>
      </c>
      <c r="Z1853" s="698" t="s">
        <v>39</v>
      </c>
      <c r="AA1853" s="698">
        <v>86</v>
      </c>
      <c r="AB1853" s="698">
        <v>688</v>
      </c>
      <c r="AC1853" s="731">
        <f t="shared" si="1835"/>
        <v>83.42</v>
      </c>
      <c r="AD1853" s="533">
        <f t="shared" si="1836"/>
        <v>667.36</v>
      </c>
    </row>
    <row r="1854" spans="1:30" ht="15.75">
      <c r="A1854" s="533" t="s">
        <v>2728</v>
      </c>
      <c r="B1854" s="533">
        <v>10</v>
      </c>
      <c r="C1854" s="533" t="s">
        <v>423</v>
      </c>
      <c r="D1854" s="572" t="s">
        <v>2743</v>
      </c>
      <c r="E1854" s="571" t="str">
        <f t="shared" si="1832"/>
        <v xml:space="preserve"> FIRE-EXTINGUISHERS</v>
      </c>
      <c r="F1854" s="533" t="s">
        <v>1821</v>
      </c>
      <c r="G1854" s="533" t="s">
        <v>2725</v>
      </c>
      <c r="H1854" s="533">
        <v>481</v>
      </c>
      <c r="I1854" s="533" t="str">
        <f t="shared" ref="I1854:J1854" si="1838">I1852</f>
        <v>104416 - FIRE-EXTINGUISHERS</v>
      </c>
      <c r="J1854" s="533" t="str">
        <f t="shared" si="1838"/>
        <v>104416 - FIRE-EXTINGUISHERS</v>
      </c>
      <c r="K1854" s="74" t="s">
        <v>444</v>
      </c>
      <c r="L1854" s="75"/>
      <c r="M1854" s="12"/>
      <c r="N1854" s="12"/>
      <c r="O1854" s="351"/>
      <c r="P1854" s="103"/>
      <c r="Q1854" s="16"/>
      <c r="X1854" s="698"/>
      <c r="Y1854" s="698"/>
      <c r="Z1854" s="698"/>
      <c r="AA1854" s="698"/>
      <c r="AB1854" s="698"/>
    </row>
    <row r="1855" spans="1:30" ht="15.75">
      <c r="A1855" s="533" t="s">
        <v>2728</v>
      </c>
      <c r="B1855" s="533">
        <v>10</v>
      </c>
      <c r="C1855" s="533" t="s">
        <v>423</v>
      </c>
      <c r="D1855" s="10" t="s">
        <v>22</v>
      </c>
      <c r="E1855" s="10" t="s">
        <v>22</v>
      </c>
      <c r="G1855" s="533" t="s">
        <v>2724</v>
      </c>
      <c r="H1855" s="533">
        <v>482</v>
      </c>
      <c r="I1855" s="533" t="str">
        <f t="shared" ref="I1855:J1855" si="1839">I1853</f>
        <v>Portable fire extinguishers complete with all accessories</v>
      </c>
      <c r="J1855" s="533" t="str">
        <f t="shared" si="1839"/>
        <v>Portable fire extinguishers complete with all accessories</v>
      </c>
      <c r="K1855" s="75" t="s">
        <v>22</v>
      </c>
      <c r="L1855" s="75"/>
      <c r="M1855" s="12"/>
      <c r="N1855" s="12"/>
      <c r="O1855" s="348" t="s">
        <v>8</v>
      </c>
      <c r="P1855" s="78">
        <v>0</v>
      </c>
      <c r="Q1855" s="16"/>
      <c r="X1855" s="698"/>
      <c r="Y1855" s="698"/>
      <c r="Z1855" s="698"/>
      <c r="AA1855" s="698" t="s">
        <v>8</v>
      </c>
      <c r="AB1855" s="698">
        <v>4686</v>
      </c>
    </row>
    <row r="1856" spans="1:30" ht="15.75">
      <c r="A1856" s="533" t="s">
        <v>2728</v>
      </c>
      <c r="B1856" s="533">
        <v>11</v>
      </c>
      <c r="C1856" s="533" t="s">
        <v>446</v>
      </c>
      <c r="D1856" s="572" t="s">
        <v>1842</v>
      </c>
      <c r="E1856" s="571" t="s">
        <v>1244</v>
      </c>
      <c r="F1856" s="533" t="str">
        <f t="shared" ref="F1856:F1919" si="1840">VLOOKUP(D:D,trade,3,FALSE)</f>
        <v>ME</v>
      </c>
      <c r="G1856" s="533" t="s">
        <v>2725</v>
      </c>
      <c r="H1856" s="533">
        <v>483</v>
      </c>
      <c r="I1856" s="533" t="str">
        <f t="shared" ref="I1856:J1856" si="1841">I1854</f>
        <v>104416 - FIRE-EXTINGUISHERS</v>
      </c>
      <c r="J1856" s="533" t="str">
        <f t="shared" si="1841"/>
        <v>104416 - FIRE-EXTINGUISHERS</v>
      </c>
      <c r="K1856" s="75"/>
      <c r="L1856" s="99"/>
      <c r="M1856" s="99" t="s">
        <v>445</v>
      </c>
      <c r="N1856" s="99"/>
      <c r="O1856" s="548"/>
      <c r="P1856" s="99"/>
      <c r="Q1856" s="16"/>
      <c r="R1856" s="99"/>
      <c r="X1856" s="698"/>
      <c r="Y1856" s="698" t="s">
        <v>445</v>
      </c>
      <c r="Z1856" s="698"/>
      <c r="AA1856" s="698"/>
      <c r="AB1856" s="698"/>
    </row>
    <row r="1857" spans="1:30" ht="15.75">
      <c r="A1857" s="533" t="s">
        <v>2728</v>
      </c>
      <c r="B1857" s="533">
        <v>11</v>
      </c>
      <c r="C1857" s="533" t="s">
        <v>446</v>
      </c>
      <c r="D1857" s="572" t="s">
        <v>1842</v>
      </c>
      <c r="E1857" s="571" t="s">
        <v>1244</v>
      </c>
      <c r="F1857" s="533" t="str">
        <f t="shared" si="1840"/>
        <v>ME</v>
      </c>
      <c r="G1857" s="533" t="s">
        <v>2725</v>
      </c>
      <c r="H1857" s="533">
        <v>484</v>
      </c>
      <c r="I1857" s="533" t="str">
        <f t="shared" ref="I1857:J1857" si="1842">I1855</f>
        <v>Portable fire extinguishers complete with all accessories</v>
      </c>
      <c r="J1857" s="533" t="str">
        <f t="shared" si="1842"/>
        <v>Portable fire extinguishers complete with all accessories</v>
      </c>
      <c r="K1857" s="75"/>
      <c r="L1857" s="99"/>
      <c r="M1857" s="99" t="s">
        <v>446</v>
      </c>
      <c r="N1857" s="99"/>
      <c r="O1857" s="548"/>
      <c r="P1857" s="99"/>
      <c r="Q1857" s="16"/>
      <c r="R1857" s="99"/>
      <c r="X1857" s="698"/>
      <c r="Y1857" s="698" t="s">
        <v>446</v>
      </c>
      <c r="Z1857" s="698"/>
      <c r="AA1857" s="698"/>
      <c r="AB1857" s="698"/>
    </row>
    <row r="1858" spans="1:30" ht="15.75">
      <c r="A1858" s="533" t="s">
        <v>2728</v>
      </c>
      <c r="B1858" s="533">
        <v>11</v>
      </c>
      <c r="C1858" s="533" t="s">
        <v>446</v>
      </c>
      <c r="D1858" s="572" t="s">
        <v>1842</v>
      </c>
      <c r="E1858" s="571" t="s">
        <v>1244</v>
      </c>
      <c r="F1858" s="533" t="str">
        <f t="shared" si="1840"/>
        <v>ME</v>
      </c>
      <c r="G1858" s="533" t="s">
        <v>2725</v>
      </c>
      <c r="H1858" s="533">
        <v>485</v>
      </c>
      <c r="I1858" s="533" t="str">
        <f t="shared" ref="I1858:J1858" si="1843">I1856</f>
        <v>104416 - FIRE-EXTINGUISHERS</v>
      </c>
      <c r="J1858" s="533" t="str">
        <f t="shared" si="1843"/>
        <v>104416 - FIRE-EXTINGUISHERS</v>
      </c>
      <c r="K1858" s="20" t="s">
        <v>2</v>
      </c>
      <c r="L1858" s="18" t="s">
        <v>25</v>
      </c>
      <c r="M1858" s="18" t="s">
        <v>4</v>
      </c>
      <c r="N1858" s="18" t="s">
        <v>5</v>
      </c>
      <c r="O1858" s="350" t="s">
        <v>6</v>
      </c>
      <c r="P1858" s="18" t="s">
        <v>7</v>
      </c>
      <c r="Q1858" s="29"/>
      <c r="R1858" s="29"/>
      <c r="X1858" s="698" t="s">
        <v>25</v>
      </c>
      <c r="Y1858" s="698" t="s">
        <v>4</v>
      </c>
      <c r="Z1858" s="698" t="s">
        <v>5</v>
      </c>
      <c r="AA1858" s="698" t="s">
        <v>6</v>
      </c>
      <c r="AB1858" s="698" t="s">
        <v>7</v>
      </c>
    </row>
    <row r="1859" spans="1:30" ht="15.75">
      <c r="A1859" s="533" t="s">
        <v>2728</v>
      </c>
      <c r="B1859" s="533">
        <v>11</v>
      </c>
      <c r="C1859" s="533" t="s">
        <v>446</v>
      </c>
      <c r="D1859" s="572" t="s">
        <v>1842</v>
      </c>
      <c r="E1859" s="571" t="s">
        <v>1244</v>
      </c>
      <c r="F1859" s="533" t="str">
        <f t="shared" si="1840"/>
        <v>ME</v>
      </c>
      <c r="G1859" s="533" t="s">
        <v>2725</v>
      </c>
      <c r="H1859" s="533">
        <v>486</v>
      </c>
      <c r="I1859" s="533" t="str">
        <f t="shared" ref="I1859:J1859" si="1844">I1857</f>
        <v>Portable fire extinguishers complete with all accessories</v>
      </c>
      <c r="J1859" s="533" t="str">
        <f t="shared" si="1844"/>
        <v>Portable fire extinguishers complete with all accessories</v>
      </c>
      <c r="K1859" s="2"/>
      <c r="L1859" s="29"/>
      <c r="M1859" s="4"/>
      <c r="N1859" s="4"/>
      <c r="O1859" s="348"/>
      <c r="P1859" s="4" t="s">
        <v>8</v>
      </c>
      <c r="Q1859" s="29"/>
      <c r="R1859" s="29"/>
      <c r="X1859" s="698"/>
      <c r="Y1859" s="698"/>
      <c r="Z1859" s="698"/>
      <c r="AA1859" s="698"/>
      <c r="AB1859" s="698" t="s">
        <v>8</v>
      </c>
    </row>
    <row r="1860" spans="1:30" ht="15.75">
      <c r="A1860" s="533" t="s">
        <v>2728</v>
      </c>
      <c r="B1860" s="533">
        <v>11</v>
      </c>
      <c r="C1860" s="533" t="s">
        <v>446</v>
      </c>
      <c r="D1860" s="572" t="s">
        <v>1842</v>
      </c>
      <c r="E1860" s="571" t="s">
        <v>1244</v>
      </c>
      <c r="F1860" s="533" t="str">
        <f t="shared" si="1840"/>
        <v>ME</v>
      </c>
      <c r="G1860" s="533" t="s">
        <v>2725</v>
      </c>
      <c r="H1860" s="533">
        <v>487</v>
      </c>
      <c r="I1860" s="533" t="str">
        <f t="shared" ref="I1860:I1862" si="1845">L1860</f>
        <v>114000 - FOOD SERVICE EQUIPMENT</v>
      </c>
      <c r="J1860" s="533" t="str">
        <f t="shared" ref="J1860:J1862" si="1846">L1860</f>
        <v>114000 - FOOD SERVICE EQUIPMENT</v>
      </c>
      <c r="K1860" s="278"/>
      <c r="L1860" s="628" t="s">
        <v>447</v>
      </c>
      <c r="M1860" s="273"/>
      <c r="N1860" s="270"/>
      <c r="O1860" s="348"/>
      <c r="P1860" s="4"/>
      <c r="Q1860" s="29"/>
      <c r="R1860" s="29"/>
      <c r="X1860" s="698" t="s">
        <v>447</v>
      </c>
      <c r="Y1860" s="698"/>
      <c r="Z1860" s="698"/>
      <c r="AA1860" s="698"/>
      <c r="AB1860" s="698"/>
    </row>
    <row r="1861" spans="1:30" ht="15.75">
      <c r="A1861" s="533" t="s">
        <v>2728</v>
      </c>
      <c r="B1861" s="533">
        <v>11</v>
      </c>
      <c r="C1861" s="533" t="s">
        <v>446</v>
      </c>
      <c r="D1861" s="572" t="s">
        <v>1842</v>
      </c>
      <c r="E1861" s="571" t="str">
        <f t="shared" ref="E1861:E1924" si="1847">E1860</f>
        <v xml:space="preserve"> FOOD SERVICE EQUIPMENT</v>
      </c>
      <c r="F1861" s="533" t="str">
        <f t="shared" si="1840"/>
        <v>ME</v>
      </c>
      <c r="G1861" s="533" t="s">
        <v>2725</v>
      </c>
      <c r="H1861" s="533">
        <v>488</v>
      </c>
      <c r="I1861" s="533" t="str">
        <f t="shared" si="1845"/>
        <v>KITCHEN AREA</v>
      </c>
      <c r="J1861" s="533" t="str">
        <f t="shared" si="1846"/>
        <v>KITCHEN AREA</v>
      </c>
      <c r="K1861" s="278"/>
      <c r="L1861" s="628" t="s">
        <v>448</v>
      </c>
      <c r="M1861" s="273"/>
      <c r="N1861" s="270"/>
      <c r="O1861" s="348"/>
      <c r="P1861" s="4"/>
      <c r="Q1861" s="29"/>
      <c r="R1861" s="29"/>
      <c r="X1861" s="698" t="s">
        <v>448</v>
      </c>
      <c r="Y1861" s="698"/>
      <c r="Z1861" s="698"/>
      <c r="AA1861" s="698"/>
      <c r="AB1861" s="698"/>
    </row>
    <row r="1862" spans="1:30" ht="15.75">
      <c r="A1862" s="533" t="s">
        <v>2728</v>
      </c>
      <c r="B1862" s="533">
        <v>11</v>
      </c>
      <c r="C1862" s="533" t="s">
        <v>446</v>
      </c>
      <c r="D1862" s="572" t="s">
        <v>1842</v>
      </c>
      <c r="E1862" s="571" t="str">
        <f t="shared" si="1847"/>
        <v xml:space="preserve"> FOOD SERVICE EQUIPMENT</v>
      </c>
      <c r="F1862" s="533" t="str">
        <f t="shared" si="1840"/>
        <v>ME</v>
      </c>
      <c r="G1862" s="533" t="s">
        <v>2725</v>
      </c>
      <c r="H1862" s="533">
        <v>489</v>
      </c>
      <c r="I1862" s="533" t="str">
        <f t="shared" si="1845"/>
        <v>Storages</v>
      </c>
      <c r="J1862" s="533" t="str">
        <f t="shared" si="1846"/>
        <v>Storages</v>
      </c>
      <c r="K1862" s="278"/>
      <c r="L1862" s="250" t="s">
        <v>449</v>
      </c>
      <c r="M1862" s="278"/>
      <c r="N1862" s="278"/>
      <c r="O1862" s="348"/>
      <c r="P1862" s="4"/>
      <c r="Q1862" s="29"/>
      <c r="R1862" s="29"/>
      <c r="X1862" s="698" t="s">
        <v>449</v>
      </c>
      <c r="Y1862" s="698"/>
      <c r="Z1862" s="698"/>
      <c r="AA1862" s="698"/>
      <c r="AB1862" s="698"/>
    </row>
    <row r="1863" spans="1:30" ht="15.75">
      <c r="A1863" s="533" t="s">
        <v>2728</v>
      </c>
      <c r="B1863" s="533">
        <v>11</v>
      </c>
      <c r="C1863" s="533" t="s">
        <v>446</v>
      </c>
      <c r="D1863" s="572" t="s">
        <v>1842</v>
      </c>
      <c r="E1863" s="571" t="str">
        <f t="shared" si="1847"/>
        <v xml:space="preserve"> FOOD SERVICE EQUIPMENT</v>
      </c>
      <c r="F1863" s="533" t="str">
        <f t="shared" si="1840"/>
        <v>ME</v>
      </c>
      <c r="G1863" s="533" t="s">
        <v>2722</v>
      </c>
      <c r="H1863" s="533">
        <v>490</v>
      </c>
      <c r="I1863" s="533" t="str">
        <f t="shared" ref="I1863:J1863" si="1848">I1861</f>
        <v>KITCHEN AREA</v>
      </c>
      <c r="J1863" s="533" t="str">
        <f t="shared" si="1848"/>
        <v>KITCHEN AREA</v>
      </c>
      <c r="K1863" s="278" t="s">
        <v>13</v>
      </c>
      <c r="L1863" s="629" t="s">
        <v>450</v>
      </c>
      <c r="M1863" s="630">
        <v>1</v>
      </c>
      <c r="N1863" s="630" t="s">
        <v>39</v>
      </c>
      <c r="O1863" s="553"/>
      <c r="P1863" s="25">
        <f t="shared" ref="P1863:P1867" si="1849">O1863*M1863</f>
        <v>0</v>
      </c>
      <c r="Q1863" s="29"/>
      <c r="R1863" s="29"/>
      <c r="X1863" s="698" t="s">
        <v>450</v>
      </c>
      <c r="Y1863" s="698">
        <v>1</v>
      </c>
      <c r="Z1863" s="698" t="s">
        <v>39</v>
      </c>
      <c r="AA1863" s="698"/>
      <c r="AB1863" s="698">
        <v>0</v>
      </c>
      <c r="AC1863" s="731">
        <f t="shared" ref="AC1863:AC1867" si="1850">AA1863*0.97</f>
        <v>0</v>
      </c>
      <c r="AD1863" s="533">
        <f t="shared" ref="AD1863:AD1867" si="1851">AC1863*Y1863</f>
        <v>0</v>
      </c>
    </row>
    <row r="1864" spans="1:30" ht="15.75">
      <c r="A1864" s="533" t="s">
        <v>2728</v>
      </c>
      <c r="B1864" s="533">
        <v>11</v>
      </c>
      <c r="C1864" s="533" t="s">
        <v>446</v>
      </c>
      <c r="D1864" s="572" t="s">
        <v>1842</v>
      </c>
      <c r="E1864" s="571" t="str">
        <f t="shared" si="1847"/>
        <v xml:space="preserve"> FOOD SERVICE EQUIPMENT</v>
      </c>
      <c r="F1864" s="533" t="str">
        <f t="shared" si="1840"/>
        <v>ME</v>
      </c>
      <c r="G1864" s="533" t="s">
        <v>2722</v>
      </c>
      <c r="H1864" s="533">
        <v>491</v>
      </c>
      <c r="I1864" s="533" t="str">
        <f t="shared" ref="I1864:J1864" si="1852">I1862</f>
        <v>Storages</v>
      </c>
      <c r="J1864" s="533" t="str">
        <f t="shared" si="1852"/>
        <v>Storages</v>
      </c>
      <c r="K1864" s="278" t="s">
        <v>15</v>
      </c>
      <c r="L1864" s="629" t="s">
        <v>451</v>
      </c>
      <c r="M1864" s="630">
        <v>2</v>
      </c>
      <c r="N1864" s="630" t="s">
        <v>39</v>
      </c>
      <c r="O1864" s="553"/>
      <c r="P1864" s="25">
        <f t="shared" si="1849"/>
        <v>0</v>
      </c>
      <c r="Q1864" s="29"/>
      <c r="R1864" s="29"/>
      <c r="X1864" s="698" t="s">
        <v>451</v>
      </c>
      <c r="Y1864" s="698">
        <v>2</v>
      </c>
      <c r="Z1864" s="698" t="s">
        <v>39</v>
      </c>
      <c r="AA1864" s="698"/>
      <c r="AB1864" s="698">
        <v>0</v>
      </c>
      <c r="AC1864" s="731">
        <f t="shared" si="1850"/>
        <v>0</v>
      </c>
      <c r="AD1864" s="533">
        <f t="shared" si="1851"/>
        <v>0</v>
      </c>
    </row>
    <row r="1865" spans="1:30" ht="15.75">
      <c r="A1865" s="533" t="s">
        <v>2728</v>
      </c>
      <c r="B1865" s="533">
        <v>11</v>
      </c>
      <c r="C1865" s="533" t="s">
        <v>446</v>
      </c>
      <c r="D1865" s="572" t="s">
        <v>1842</v>
      </c>
      <c r="E1865" s="571" t="str">
        <f t="shared" si="1847"/>
        <v xml:space="preserve"> FOOD SERVICE EQUIPMENT</v>
      </c>
      <c r="F1865" s="533" t="str">
        <f t="shared" si="1840"/>
        <v>ME</v>
      </c>
      <c r="G1865" s="533" t="s">
        <v>2722</v>
      </c>
      <c r="H1865" s="533">
        <v>492</v>
      </c>
      <c r="I1865" s="533" t="str">
        <f t="shared" ref="I1865:J1865" si="1853">I1863</f>
        <v>KITCHEN AREA</v>
      </c>
      <c r="J1865" s="533" t="str">
        <f t="shared" si="1853"/>
        <v>KITCHEN AREA</v>
      </c>
      <c r="K1865" s="278" t="s">
        <v>17</v>
      </c>
      <c r="L1865" s="629" t="s">
        <v>450</v>
      </c>
      <c r="M1865" s="274">
        <v>1</v>
      </c>
      <c r="N1865" s="630" t="s">
        <v>39</v>
      </c>
      <c r="O1865" s="553"/>
      <c r="P1865" s="25">
        <f t="shared" si="1849"/>
        <v>0</v>
      </c>
      <c r="Q1865" s="29"/>
      <c r="R1865" s="29"/>
      <c r="X1865" s="698" t="s">
        <v>450</v>
      </c>
      <c r="Y1865" s="698">
        <v>1</v>
      </c>
      <c r="Z1865" s="698" t="s">
        <v>39</v>
      </c>
      <c r="AA1865" s="698"/>
      <c r="AB1865" s="698">
        <v>0</v>
      </c>
      <c r="AC1865" s="731">
        <f t="shared" si="1850"/>
        <v>0</v>
      </c>
      <c r="AD1865" s="533">
        <f t="shared" si="1851"/>
        <v>0</v>
      </c>
    </row>
    <row r="1866" spans="1:30" ht="15.75">
      <c r="A1866" s="533" t="s">
        <v>2728</v>
      </c>
      <c r="B1866" s="533">
        <v>11</v>
      </c>
      <c r="C1866" s="533" t="s">
        <v>446</v>
      </c>
      <c r="D1866" s="572" t="s">
        <v>1842</v>
      </c>
      <c r="E1866" s="571" t="str">
        <f t="shared" si="1847"/>
        <v xml:space="preserve"> FOOD SERVICE EQUIPMENT</v>
      </c>
      <c r="F1866" s="533" t="str">
        <f t="shared" si="1840"/>
        <v>ME</v>
      </c>
      <c r="G1866" s="533" t="s">
        <v>2722</v>
      </c>
      <c r="H1866" s="533">
        <v>493</v>
      </c>
      <c r="I1866" s="533" t="str">
        <f t="shared" ref="I1866:J1866" si="1854">I1864</f>
        <v>Storages</v>
      </c>
      <c r="J1866" s="533" t="str">
        <f t="shared" si="1854"/>
        <v>Storages</v>
      </c>
      <c r="K1866" s="278" t="s">
        <v>19</v>
      </c>
      <c r="L1866" s="629" t="s">
        <v>452</v>
      </c>
      <c r="M1866" s="274">
        <v>14</v>
      </c>
      <c r="N1866" s="630" t="s">
        <v>39</v>
      </c>
      <c r="O1866" s="553"/>
      <c r="P1866" s="25">
        <f t="shared" si="1849"/>
        <v>0</v>
      </c>
      <c r="Q1866" s="29"/>
      <c r="R1866" s="29"/>
      <c r="X1866" s="698" t="s">
        <v>452</v>
      </c>
      <c r="Y1866" s="698">
        <v>14</v>
      </c>
      <c r="Z1866" s="698" t="s">
        <v>39</v>
      </c>
      <c r="AA1866" s="698"/>
      <c r="AB1866" s="698">
        <v>0</v>
      </c>
      <c r="AC1866" s="731">
        <f t="shared" si="1850"/>
        <v>0</v>
      </c>
      <c r="AD1866" s="533">
        <f t="shared" si="1851"/>
        <v>0</v>
      </c>
    </row>
    <row r="1867" spans="1:30" ht="15.75">
      <c r="A1867" s="533" t="s">
        <v>2728</v>
      </c>
      <c r="B1867" s="533">
        <v>11</v>
      </c>
      <c r="C1867" s="533" t="s">
        <v>446</v>
      </c>
      <c r="D1867" s="572" t="s">
        <v>1842</v>
      </c>
      <c r="E1867" s="571" t="str">
        <f t="shared" si="1847"/>
        <v xml:space="preserve"> FOOD SERVICE EQUIPMENT</v>
      </c>
      <c r="F1867" s="533" t="str">
        <f t="shared" si="1840"/>
        <v>ME</v>
      </c>
      <c r="G1867" s="533" t="s">
        <v>2722</v>
      </c>
      <c r="H1867" s="533">
        <v>494</v>
      </c>
      <c r="I1867" s="533" t="str">
        <f t="shared" ref="I1867:J1867" si="1855">I1865</f>
        <v>KITCHEN AREA</v>
      </c>
      <c r="J1867" s="533" t="str">
        <f t="shared" si="1855"/>
        <v>KITCHEN AREA</v>
      </c>
      <c r="K1867" s="278" t="s">
        <v>20</v>
      </c>
      <c r="L1867" s="629" t="s">
        <v>452</v>
      </c>
      <c r="M1867" s="274">
        <v>18</v>
      </c>
      <c r="N1867" s="630" t="s">
        <v>39</v>
      </c>
      <c r="O1867" s="553"/>
      <c r="P1867" s="25">
        <f t="shared" si="1849"/>
        <v>0</v>
      </c>
      <c r="Q1867" s="29"/>
      <c r="R1867" s="29"/>
      <c r="X1867" s="698" t="s">
        <v>452</v>
      </c>
      <c r="Y1867" s="698">
        <v>18</v>
      </c>
      <c r="Z1867" s="698" t="s">
        <v>39</v>
      </c>
      <c r="AA1867" s="698"/>
      <c r="AB1867" s="698">
        <v>0</v>
      </c>
      <c r="AC1867" s="731">
        <f t="shared" si="1850"/>
        <v>0</v>
      </c>
      <c r="AD1867" s="533">
        <f t="shared" si="1851"/>
        <v>0</v>
      </c>
    </row>
    <row r="1868" spans="1:30" ht="15.75">
      <c r="A1868" s="533" t="s">
        <v>2728</v>
      </c>
      <c r="B1868" s="533">
        <v>11</v>
      </c>
      <c r="C1868" s="533" t="s">
        <v>446</v>
      </c>
      <c r="D1868" s="572" t="s">
        <v>1842</v>
      </c>
      <c r="E1868" s="571" t="str">
        <f t="shared" si="1847"/>
        <v xml:space="preserve"> FOOD SERVICE EQUIPMENT</v>
      </c>
      <c r="F1868" s="533" t="str">
        <f t="shared" si="1840"/>
        <v>ME</v>
      </c>
      <c r="G1868" s="533" t="s">
        <v>2725</v>
      </c>
      <c r="H1868" s="533">
        <v>495</v>
      </c>
      <c r="I1868" s="533" t="str">
        <f>L1868</f>
        <v>Prewash Area</v>
      </c>
      <c r="J1868" s="533" t="str">
        <f>L1868</f>
        <v>Prewash Area</v>
      </c>
      <c r="K1868" s="278"/>
      <c r="L1868" s="631" t="s">
        <v>453</v>
      </c>
      <c r="M1868" s="278"/>
      <c r="N1868" s="278"/>
      <c r="O1868" s="553"/>
      <c r="P1868" s="105"/>
      <c r="Q1868" s="29"/>
      <c r="R1868" s="29"/>
      <c r="X1868" s="698" t="s">
        <v>453</v>
      </c>
      <c r="Y1868" s="698"/>
      <c r="Z1868" s="698"/>
      <c r="AA1868" s="698"/>
      <c r="AB1868" s="698"/>
    </row>
    <row r="1869" spans="1:30" ht="15.75">
      <c r="A1869" s="533" t="s">
        <v>2728</v>
      </c>
      <c r="B1869" s="533">
        <v>11</v>
      </c>
      <c r="C1869" s="533" t="s">
        <v>446</v>
      </c>
      <c r="D1869" s="572" t="s">
        <v>1842</v>
      </c>
      <c r="E1869" s="571" t="str">
        <f t="shared" si="1847"/>
        <v xml:space="preserve"> FOOD SERVICE EQUIPMENT</v>
      </c>
      <c r="F1869" s="533" t="str">
        <f t="shared" si="1840"/>
        <v>ME</v>
      </c>
      <c r="G1869" s="533" t="s">
        <v>2722</v>
      </c>
      <c r="H1869" s="533">
        <v>496</v>
      </c>
      <c r="I1869" s="533" t="str">
        <f t="shared" ref="I1869:J1869" si="1856">I1867</f>
        <v>KITCHEN AREA</v>
      </c>
      <c r="J1869" s="533" t="str">
        <f t="shared" si="1856"/>
        <v>KITCHEN AREA</v>
      </c>
      <c r="K1869" s="278" t="s">
        <v>21</v>
      </c>
      <c r="L1869" s="629" t="s">
        <v>454</v>
      </c>
      <c r="M1869" s="274">
        <v>1</v>
      </c>
      <c r="N1869" s="630" t="s">
        <v>39</v>
      </c>
      <c r="O1869" s="553"/>
      <c r="P1869" s="25">
        <f t="shared" ref="P1869:P1875" si="1857">O1869*M1869</f>
        <v>0</v>
      </c>
      <c r="Q1869" s="29"/>
      <c r="R1869" s="29"/>
      <c r="X1869" s="698" t="s">
        <v>454</v>
      </c>
      <c r="Y1869" s="698">
        <v>1</v>
      </c>
      <c r="Z1869" s="698" t="s">
        <v>39</v>
      </c>
      <c r="AA1869" s="698"/>
      <c r="AB1869" s="698">
        <v>0</v>
      </c>
      <c r="AC1869" s="731">
        <f t="shared" ref="AC1869:AC1875" si="1858">AA1869*0.97</f>
        <v>0</v>
      </c>
      <c r="AD1869" s="533">
        <f t="shared" ref="AD1869:AD1875" si="1859">AC1869*Y1869</f>
        <v>0</v>
      </c>
    </row>
    <row r="1870" spans="1:30" ht="15.75">
      <c r="A1870" s="533" t="s">
        <v>2728</v>
      </c>
      <c r="B1870" s="533">
        <v>11</v>
      </c>
      <c r="C1870" s="533" t="s">
        <v>446</v>
      </c>
      <c r="D1870" s="572" t="s">
        <v>1842</v>
      </c>
      <c r="E1870" s="571" t="str">
        <f t="shared" si="1847"/>
        <v xml:space="preserve"> FOOD SERVICE EQUIPMENT</v>
      </c>
      <c r="F1870" s="533" t="str">
        <f t="shared" si="1840"/>
        <v>ME</v>
      </c>
      <c r="G1870" s="533" t="s">
        <v>2722</v>
      </c>
      <c r="H1870" s="533">
        <v>497</v>
      </c>
      <c r="I1870" s="533" t="str">
        <f t="shared" ref="I1870:J1870" si="1860">I1868</f>
        <v>Prewash Area</v>
      </c>
      <c r="J1870" s="533" t="str">
        <f t="shared" si="1860"/>
        <v>Prewash Area</v>
      </c>
      <c r="K1870" s="278" t="s">
        <v>45</v>
      </c>
      <c r="L1870" s="629" t="s">
        <v>455</v>
      </c>
      <c r="M1870" s="274">
        <v>1</v>
      </c>
      <c r="N1870" s="630" t="s">
        <v>39</v>
      </c>
      <c r="O1870" s="553"/>
      <c r="P1870" s="25">
        <f t="shared" si="1857"/>
        <v>0</v>
      </c>
      <c r="Q1870" s="29"/>
      <c r="R1870" s="29"/>
      <c r="X1870" s="698" t="s">
        <v>455</v>
      </c>
      <c r="Y1870" s="698">
        <v>1</v>
      </c>
      <c r="Z1870" s="698" t="s">
        <v>39</v>
      </c>
      <c r="AA1870" s="698"/>
      <c r="AB1870" s="698">
        <v>0</v>
      </c>
      <c r="AC1870" s="731">
        <f t="shared" si="1858"/>
        <v>0</v>
      </c>
      <c r="AD1870" s="533">
        <f t="shared" si="1859"/>
        <v>0</v>
      </c>
    </row>
    <row r="1871" spans="1:30" ht="15.75">
      <c r="A1871" s="533" t="s">
        <v>2728</v>
      </c>
      <c r="B1871" s="533">
        <v>11</v>
      </c>
      <c r="C1871" s="533" t="s">
        <v>446</v>
      </c>
      <c r="D1871" s="572" t="s">
        <v>1842</v>
      </c>
      <c r="E1871" s="571" t="str">
        <f t="shared" si="1847"/>
        <v xml:space="preserve"> FOOD SERVICE EQUIPMENT</v>
      </c>
      <c r="F1871" s="533" t="str">
        <f t="shared" si="1840"/>
        <v>ME</v>
      </c>
      <c r="G1871" s="533" t="s">
        <v>2722</v>
      </c>
      <c r="H1871" s="533">
        <v>498</v>
      </c>
      <c r="I1871" s="533" t="str">
        <f t="shared" ref="I1871:J1871" si="1861">I1869</f>
        <v>KITCHEN AREA</v>
      </c>
      <c r="J1871" s="533" t="str">
        <f t="shared" si="1861"/>
        <v>KITCHEN AREA</v>
      </c>
      <c r="K1871" s="278" t="s">
        <v>48</v>
      </c>
      <c r="L1871" s="629" t="s">
        <v>456</v>
      </c>
      <c r="M1871" s="274">
        <v>1</v>
      </c>
      <c r="N1871" s="630" t="s">
        <v>39</v>
      </c>
      <c r="O1871" s="553"/>
      <c r="P1871" s="25">
        <f t="shared" si="1857"/>
        <v>0</v>
      </c>
      <c r="Q1871" s="29"/>
      <c r="R1871" s="29"/>
      <c r="X1871" s="698" t="s">
        <v>456</v>
      </c>
      <c r="Y1871" s="698">
        <v>1</v>
      </c>
      <c r="Z1871" s="698" t="s">
        <v>39</v>
      </c>
      <c r="AA1871" s="698"/>
      <c r="AB1871" s="698">
        <v>0</v>
      </c>
      <c r="AC1871" s="731">
        <f t="shared" si="1858"/>
        <v>0</v>
      </c>
      <c r="AD1871" s="533">
        <f t="shared" si="1859"/>
        <v>0</v>
      </c>
    </row>
    <row r="1872" spans="1:30" ht="15.75">
      <c r="A1872" s="533" t="s">
        <v>2728</v>
      </c>
      <c r="B1872" s="533">
        <v>11</v>
      </c>
      <c r="C1872" s="533" t="s">
        <v>446</v>
      </c>
      <c r="D1872" s="572" t="s">
        <v>1842</v>
      </c>
      <c r="E1872" s="571" t="str">
        <f t="shared" si="1847"/>
        <v xml:space="preserve"> FOOD SERVICE EQUIPMENT</v>
      </c>
      <c r="F1872" s="533" t="str">
        <f t="shared" si="1840"/>
        <v>ME</v>
      </c>
      <c r="G1872" s="533" t="s">
        <v>2722</v>
      </c>
      <c r="H1872" s="533">
        <v>499</v>
      </c>
      <c r="I1872" s="533" t="str">
        <f t="shared" ref="I1872:J1872" si="1862">I1870</f>
        <v>Prewash Area</v>
      </c>
      <c r="J1872" s="533" t="str">
        <f t="shared" si="1862"/>
        <v>Prewash Area</v>
      </c>
      <c r="K1872" s="278" t="s">
        <v>50</v>
      </c>
      <c r="L1872" s="629" t="s">
        <v>457</v>
      </c>
      <c r="M1872" s="274">
        <v>1</v>
      </c>
      <c r="N1872" s="630" t="s">
        <v>39</v>
      </c>
      <c r="O1872" s="553"/>
      <c r="P1872" s="25">
        <f t="shared" si="1857"/>
        <v>0</v>
      </c>
      <c r="Q1872" s="29"/>
      <c r="R1872" s="29"/>
      <c r="X1872" s="698" t="s">
        <v>457</v>
      </c>
      <c r="Y1872" s="698">
        <v>1</v>
      </c>
      <c r="Z1872" s="698" t="s">
        <v>39</v>
      </c>
      <c r="AA1872" s="698"/>
      <c r="AB1872" s="698">
        <v>0</v>
      </c>
      <c r="AC1872" s="731">
        <f t="shared" si="1858"/>
        <v>0</v>
      </c>
      <c r="AD1872" s="533">
        <f t="shared" si="1859"/>
        <v>0</v>
      </c>
    </row>
    <row r="1873" spans="1:30" ht="15.75">
      <c r="A1873" s="533" t="s">
        <v>2728</v>
      </c>
      <c r="B1873" s="533">
        <v>11</v>
      </c>
      <c r="C1873" s="533" t="s">
        <v>446</v>
      </c>
      <c r="D1873" s="572" t="s">
        <v>1842</v>
      </c>
      <c r="E1873" s="571" t="str">
        <f t="shared" si="1847"/>
        <v xml:space="preserve"> FOOD SERVICE EQUIPMENT</v>
      </c>
      <c r="F1873" s="533" t="str">
        <f t="shared" si="1840"/>
        <v>ME</v>
      </c>
      <c r="G1873" s="533" t="s">
        <v>2722</v>
      </c>
      <c r="H1873" s="533">
        <v>500</v>
      </c>
      <c r="I1873" s="533" t="str">
        <f t="shared" ref="I1873:J1873" si="1863">I1871</f>
        <v>KITCHEN AREA</v>
      </c>
      <c r="J1873" s="533" t="str">
        <f t="shared" si="1863"/>
        <v>KITCHEN AREA</v>
      </c>
      <c r="K1873" s="278" t="s">
        <v>76</v>
      </c>
      <c r="L1873" s="629" t="s">
        <v>458</v>
      </c>
      <c r="M1873" s="274">
        <v>1</v>
      </c>
      <c r="N1873" s="630" t="s">
        <v>39</v>
      </c>
      <c r="O1873" s="553"/>
      <c r="P1873" s="25">
        <f t="shared" si="1857"/>
        <v>0</v>
      </c>
      <c r="Q1873" s="29"/>
      <c r="R1873" s="29"/>
      <c r="X1873" s="698" t="s">
        <v>458</v>
      </c>
      <c r="Y1873" s="698">
        <v>1</v>
      </c>
      <c r="Z1873" s="698" t="s">
        <v>39</v>
      </c>
      <c r="AA1873" s="698"/>
      <c r="AB1873" s="698">
        <v>0</v>
      </c>
      <c r="AC1873" s="731">
        <f t="shared" si="1858"/>
        <v>0</v>
      </c>
      <c r="AD1873" s="533">
        <f t="shared" si="1859"/>
        <v>0</v>
      </c>
    </row>
    <row r="1874" spans="1:30" ht="15.75">
      <c r="A1874" s="533" t="s">
        <v>2728</v>
      </c>
      <c r="B1874" s="533">
        <v>11</v>
      </c>
      <c r="C1874" s="533" t="s">
        <v>446</v>
      </c>
      <c r="D1874" s="572" t="s">
        <v>1842</v>
      </c>
      <c r="E1874" s="571" t="str">
        <f t="shared" si="1847"/>
        <v xml:space="preserve"> FOOD SERVICE EQUIPMENT</v>
      </c>
      <c r="F1874" s="533" t="str">
        <f t="shared" si="1840"/>
        <v>ME</v>
      </c>
      <c r="G1874" s="533" t="s">
        <v>2722</v>
      </c>
      <c r="H1874" s="533">
        <v>501</v>
      </c>
      <c r="I1874" s="533" t="str">
        <f t="shared" ref="I1874:J1874" si="1864">I1872</f>
        <v>Prewash Area</v>
      </c>
      <c r="J1874" s="533" t="str">
        <f t="shared" si="1864"/>
        <v>Prewash Area</v>
      </c>
      <c r="K1874" s="278" t="s">
        <v>77</v>
      </c>
      <c r="L1874" s="278" t="s">
        <v>459</v>
      </c>
      <c r="M1874" s="274">
        <v>1</v>
      </c>
      <c r="N1874" s="630" t="s">
        <v>39</v>
      </c>
      <c r="O1874" s="553"/>
      <c r="P1874" s="25">
        <f t="shared" si="1857"/>
        <v>0</v>
      </c>
      <c r="Q1874" s="29"/>
      <c r="R1874" s="29"/>
      <c r="X1874" s="698" t="s">
        <v>459</v>
      </c>
      <c r="Y1874" s="698">
        <v>1</v>
      </c>
      <c r="Z1874" s="698" t="s">
        <v>39</v>
      </c>
      <c r="AA1874" s="698"/>
      <c r="AB1874" s="698">
        <v>0</v>
      </c>
      <c r="AC1874" s="731">
        <f t="shared" si="1858"/>
        <v>0</v>
      </c>
      <c r="AD1874" s="533">
        <f t="shared" si="1859"/>
        <v>0</v>
      </c>
    </row>
    <row r="1875" spans="1:30" ht="15.75">
      <c r="A1875" s="533" t="s">
        <v>2728</v>
      </c>
      <c r="B1875" s="533">
        <v>11</v>
      </c>
      <c r="C1875" s="533" t="s">
        <v>446</v>
      </c>
      <c r="D1875" s="572" t="s">
        <v>1842</v>
      </c>
      <c r="E1875" s="571" t="str">
        <f t="shared" si="1847"/>
        <v xml:space="preserve"> FOOD SERVICE EQUIPMENT</v>
      </c>
      <c r="F1875" s="533" t="str">
        <f t="shared" si="1840"/>
        <v>ME</v>
      </c>
      <c r="G1875" s="533" t="s">
        <v>2722</v>
      </c>
      <c r="H1875" s="533">
        <v>502</v>
      </c>
      <c r="I1875" s="533" t="str">
        <f t="shared" ref="I1875:J1875" si="1865">I1873</f>
        <v>KITCHEN AREA</v>
      </c>
      <c r="J1875" s="533" t="str">
        <f t="shared" si="1865"/>
        <v>KITCHEN AREA</v>
      </c>
      <c r="K1875" s="278" t="s">
        <v>78</v>
      </c>
      <c r="L1875" s="278" t="s">
        <v>460</v>
      </c>
      <c r="M1875" s="274">
        <v>1</v>
      </c>
      <c r="N1875" s="630" t="s">
        <v>39</v>
      </c>
      <c r="O1875" s="553"/>
      <c r="P1875" s="25">
        <f t="shared" si="1857"/>
        <v>0</v>
      </c>
      <c r="Q1875" s="29"/>
      <c r="R1875" s="29"/>
      <c r="X1875" s="698" t="s">
        <v>460</v>
      </c>
      <c r="Y1875" s="698">
        <v>1</v>
      </c>
      <c r="Z1875" s="698" t="s">
        <v>39</v>
      </c>
      <c r="AA1875" s="698"/>
      <c r="AB1875" s="698">
        <v>0</v>
      </c>
      <c r="AC1875" s="731">
        <f t="shared" si="1858"/>
        <v>0</v>
      </c>
      <c r="AD1875" s="533">
        <f t="shared" si="1859"/>
        <v>0</v>
      </c>
    </row>
    <row r="1876" spans="1:30" ht="15.75">
      <c r="A1876" s="533" t="s">
        <v>2728</v>
      </c>
      <c r="B1876" s="533">
        <v>11</v>
      </c>
      <c r="C1876" s="533" t="s">
        <v>446</v>
      </c>
      <c r="D1876" s="572" t="s">
        <v>1842</v>
      </c>
      <c r="E1876" s="571" t="str">
        <f t="shared" si="1847"/>
        <v xml:space="preserve"> FOOD SERVICE EQUIPMENT</v>
      </c>
      <c r="F1876" s="533" t="str">
        <f t="shared" si="1840"/>
        <v>ME</v>
      </c>
      <c r="G1876" s="533" t="s">
        <v>2725</v>
      </c>
      <c r="H1876" s="533">
        <v>503</v>
      </c>
      <c r="I1876" s="533" t="str">
        <f>L1876</f>
        <v>Vegetable Preparation</v>
      </c>
      <c r="J1876" s="533" t="str">
        <f>L1876</f>
        <v>Vegetable Preparation</v>
      </c>
      <c r="K1876" s="278"/>
      <c r="L1876" s="631" t="s">
        <v>1077</v>
      </c>
      <c r="M1876" s="274"/>
      <c r="N1876" s="630"/>
      <c r="O1876" s="553"/>
      <c r="P1876" s="105"/>
      <c r="Q1876" s="29"/>
      <c r="R1876" s="29"/>
      <c r="X1876" s="698" t="s">
        <v>1077</v>
      </c>
      <c r="Y1876" s="698"/>
      <c r="Z1876" s="698"/>
      <c r="AA1876" s="698"/>
      <c r="AB1876" s="698"/>
    </row>
    <row r="1877" spans="1:30" ht="15.75">
      <c r="A1877" s="533" t="s">
        <v>2728</v>
      </c>
      <c r="B1877" s="533">
        <v>11</v>
      </c>
      <c r="C1877" s="533" t="s">
        <v>446</v>
      </c>
      <c r="D1877" s="572" t="s">
        <v>1842</v>
      </c>
      <c r="E1877" s="571" t="str">
        <f t="shared" si="1847"/>
        <v xml:space="preserve"> FOOD SERVICE EQUIPMENT</v>
      </c>
      <c r="F1877" s="533" t="str">
        <f t="shared" si="1840"/>
        <v>ME</v>
      </c>
      <c r="G1877" s="533" t="s">
        <v>2722</v>
      </c>
      <c r="H1877" s="533">
        <v>504</v>
      </c>
      <c r="I1877" s="533" t="str">
        <f t="shared" ref="I1877:J1877" si="1866">I1875</f>
        <v>KITCHEN AREA</v>
      </c>
      <c r="J1877" s="533" t="str">
        <f t="shared" si="1866"/>
        <v>KITCHEN AREA</v>
      </c>
      <c r="K1877" s="278" t="s">
        <v>302</v>
      </c>
      <c r="L1877" s="629" t="s">
        <v>461</v>
      </c>
      <c r="M1877" s="274">
        <v>1</v>
      </c>
      <c r="N1877" s="630" t="s">
        <v>39</v>
      </c>
      <c r="O1877" s="553"/>
      <c r="P1877" s="25">
        <f t="shared" ref="P1877:P1883" si="1867">O1877*M1877</f>
        <v>0</v>
      </c>
      <c r="Q1877" s="29"/>
      <c r="R1877" s="29"/>
      <c r="X1877" s="698" t="s">
        <v>461</v>
      </c>
      <c r="Y1877" s="698">
        <v>1</v>
      </c>
      <c r="Z1877" s="698" t="s">
        <v>39</v>
      </c>
      <c r="AA1877" s="698"/>
      <c r="AB1877" s="698">
        <v>0</v>
      </c>
      <c r="AC1877" s="731">
        <f t="shared" ref="AC1877:AC1883" si="1868">AA1877*0.97</f>
        <v>0</v>
      </c>
      <c r="AD1877" s="533">
        <f t="shared" ref="AD1877:AD1883" si="1869">AC1877*Y1877</f>
        <v>0</v>
      </c>
    </row>
    <row r="1878" spans="1:30" ht="15.75">
      <c r="A1878" s="533" t="s">
        <v>2728</v>
      </c>
      <c r="B1878" s="533">
        <v>11</v>
      </c>
      <c r="C1878" s="533" t="s">
        <v>446</v>
      </c>
      <c r="D1878" s="572" t="s">
        <v>1842</v>
      </c>
      <c r="E1878" s="571" t="str">
        <f t="shared" si="1847"/>
        <v xml:space="preserve"> FOOD SERVICE EQUIPMENT</v>
      </c>
      <c r="F1878" s="533" t="str">
        <f t="shared" si="1840"/>
        <v>ME</v>
      </c>
      <c r="G1878" s="533" t="s">
        <v>2722</v>
      </c>
      <c r="H1878" s="533">
        <v>505</v>
      </c>
      <c r="I1878" s="533" t="str">
        <f t="shared" ref="I1878:J1878" si="1870">I1876</f>
        <v>Vegetable Preparation</v>
      </c>
      <c r="J1878" s="533" t="str">
        <f t="shared" si="1870"/>
        <v>Vegetable Preparation</v>
      </c>
      <c r="K1878" s="278" t="s">
        <v>304</v>
      </c>
      <c r="L1878" s="629" t="s">
        <v>462</v>
      </c>
      <c r="M1878" s="274">
        <v>1</v>
      </c>
      <c r="N1878" s="270" t="s">
        <v>39</v>
      </c>
      <c r="O1878" s="553"/>
      <c r="P1878" s="25">
        <f t="shared" si="1867"/>
        <v>0</v>
      </c>
      <c r="Q1878" s="29"/>
      <c r="R1878" s="29"/>
      <c r="X1878" s="698" t="s">
        <v>462</v>
      </c>
      <c r="Y1878" s="698">
        <v>1</v>
      </c>
      <c r="Z1878" s="698" t="s">
        <v>39</v>
      </c>
      <c r="AA1878" s="698"/>
      <c r="AB1878" s="698">
        <v>0</v>
      </c>
      <c r="AC1878" s="731">
        <f t="shared" si="1868"/>
        <v>0</v>
      </c>
      <c r="AD1878" s="533">
        <f t="shared" si="1869"/>
        <v>0</v>
      </c>
    </row>
    <row r="1879" spans="1:30" ht="15.75">
      <c r="A1879" s="533" t="s">
        <v>2728</v>
      </c>
      <c r="B1879" s="533">
        <v>11</v>
      </c>
      <c r="C1879" s="533" t="s">
        <v>446</v>
      </c>
      <c r="D1879" s="572" t="s">
        <v>1842</v>
      </c>
      <c r="E1879" s="571" t="str">
        <f t="shared" si="1847"/>
        <v xml:space="preserve"> FOOD SERVICE EQUIPMENT</v>
      </c>
      <c r="F1879" s="533" t="str">
        <f t="shared" si="1840"/>
        <v>ME</v>
      </c>
      <c r="G1879" s="533" t="s">
        <v>2722</v>
      </c>
      <c r="H1879" s="533">
        <v>506</v>
      </c>
      <c r="I1879" s="533" t="str">
        <f t="shared" ref="I1879:J1879" si="1871">I1877</f>
        <v>KITCHEN AREA</v>
      </c>
      <c r="J1879" s="533" t="str">
        <f t="shared" si="1871"/>
        <v>KITCHEN AREA</v>
      </c>
      <c r="K1879" s="278" t="s">
        <v>13</v>
      </c>
      <c r="L1879" s="629" t="s">
        <v>455</v>
      </c>
      <c r="M1879" s="274">
        <v>2</v>
      </c>
      <c r="N1879" s="270" t="s">
        <v>39</v>
      </c>
      <c r="O1879" s="553"/>
      <c r="P1879" s="25">
        <f t="shared" si="1867"/>
        <v>0</v>
      </c>
      <c r="Q1879" s="29"/>
      <c r="R1879" s="29"/>
      <c r="X1879" s="698" t="s">
        <v>455</v>
      </c>
      <c r="Y1879" s="698">
        <v>2</v>
      </c>
      <c r="Z1879" s="698" t="s">
        <v>39</v>
      </c>
      <c r="AA1879" s="698"/>
      <c r="AB1879" s="698">
        <v>0</v>
      </c>
      <c r="AC1879" s="731">
        <f t="shared" si="1868"/>
        <v>0</v>
      </c>
      <c r="AD1879" s="533">
        <f t="shared" si="1869"/>
        <v>0</v>
      </c>
    </row>
    <row r="1880" spans="1:30" ht="15.75">
      <c r="A1880" s="533" t="s">
        <v>2728</v>
      </c>
      <c r="B1880" s="533">
        <v>11</v>
      </c>
      <c r="C1880" s="533" t="s">
        <v>446</v>
      </c>
      <c r="D1880" s="572" t="s">
        <v>1842</v>
      </c>
      <c r="E1880" s="571" t="str">
        <f t="shared" si="1847"/>
        <v xml:space="preserve"> FOOD SERVICE EQUIPMENT</v>
      </c>
      <c r="F1880" s="533" t="str">
        <f t="shared" si="1840"/>
        <v>ME</v>
      </c>
      <c r="G1880" s="533" t="s">
        <v>2722</v>
      </c>
      <c r="H1880" s="533">
        <v>507</v>
      </c>
      <c r="I1880" s="533" t="str">
        <f t="shared" ref="I1880:J1880" si="1872">I1878</f>
        <v>Vegetable Preparation</v>
      </c>
      <c r="J1880" s="533" t="str">
        <f t="shared" si="1872"/>
        <v>Vegetable Preparation</v>
      </c>
      <c r="K1880" s="278" t="s">
        <v>15</v>
      </c>
      <c r="L1880" s="629" t="s">
        <v>463</v>
      </c>
      <c r="M1880" s="274">
        <v>1</v>
      </c>
      <c r="N1880" s="270" t="s">
        <v>39</v>
      </c>
      <c r="O1880" s="553"/>
      <c r="P1880" s="25">
        <f t="shared" si="1867"/>
        <v>0</v>
      </c>
      <c r="Q1880" s="29"/>
      <c r="R1880" s="29"/>
      <c r="X1880" s="698" t="s">
        <v>463</v>
      </c>
      <c r="Y1880" s="698">
        <v>1</v>
      </c>
      <c r="Z1880" s="698" t="s">
        <v>39</v>
      </c>
      <c r="AA1880" s="698"/>
      <c r="AB1880" s="698">
        <v>0</v>
      </c>
      <c r="AC1880" s="731">
        <f t="shared" si="1868"/>
        <v>0</v>
      </c>
      <c r="AD1880" s="533">
        <f t="shared" si="1869"/>
        <v>0</v>
      </c>
    </row>
    <row r="1881" spans="1:30" ht="15.75">
      <c r="A1881" s="533" t="s">
        <v>2728</v>
      </c>
      <c r="B1881" s="533">
        <v>11</v>
      </c>
      <c r="C1881" s="533" t="s">
        <v>446</v>
      </c>
      <c r="D1881" s="572" t="s">
        <v>1842</v>
      </c>
      <c r="E1881" s="571" t="str">
        <f t="shared" si="1847"/>
        <v xml:space="preserve"> FOOD SERVICE EQUIPMENT</v>
      </c>
      <c r="F1881" s="533" t="str">
        <f t="shared" si="1840"/>
        <v>ME</v>
      </c>
      <c r="G1881" s="533" t="s">
        <v>2722</v>
      </c>
      <c r="H1881" s="533">
        <v>508</v>
      </c>
      <c r="I1881" s="533" t="str">
        <f t="shared" ref="I1881:J1881" si="1873">I1879</f>
        <v>KITCHEN AREA</v>
      </c>
      <c r="J1881" s="533" t="str">
        <f t="shared" si="1873"/>
        <v>KITCHEN AREA</v>
      </c>
      <c r="K1881" s="278" t="s">
        <v>17</v>
      </c>
      <c r="L1881" s="629" t="s">
        <v>454</v>
      </c>
      <c r="M1881" s="274">
        <v>1</v>
      </c>
      <c r="N1881" s="270" t="s">
        <v>39</v>
      </c>
      <c r="O1881" s="553"/>
      <c r="P1881" s="25">
        <f t="shared" si="1867"/>
        <v>0</v>
      </c>
      <c r="Q1881" s="29"/>
      <c r="R1881" s="29"/>
      <c r="X1881" s="698" t="s">
        <v>454</v>
      </c>
      <c r="Y1881" s="698">
        <v>1</v>
      </c>
      <c r="Z1881" s="698" t="s">
        <v>39</v>
      </c>
      <c r="AA1881" s="698"/>
      <c r="AB1881" s="698">
        <v>0</v>
      </c>
      <c r="AC1881" s="731">
        <f t="shared" si="1868"/>
        <v>0</v>
      </c>
      <c r="AD1881" s="533">
        <f t="shared" si="1869"/>
        <v>0</v>
      </c>
    </row>
    <row r="1882" spans="1:30" ht="15.75">
      <c r="A1882" s="533" t="s">
        <v>2728</v>
      </c>
      <c r="B1882" s="533">
        <v>11</v>
      </c>
      <c r="C1882" s="533" t="s">
        <v>446</v>
      </c>
      <c r="D1882" s="572" t="s">
        <v>1842</v>
      </c>
      <c r="E1882" s="571" t="str">
        <f t="shared" si="1847"/>
        <v xml:space="preserve"> FOOD SERVICE EQUIPMENT</v>
      </c>
      <c r="F1882" s="533" t="str">
        <f t="shared" si="1840"/>
        <v>ME</v>
      </c>
      <c r="G1882" s="533" t="s">
        <v>2722</v>
      </c>
      <c r="H1882" s="533">
        <v>509</v>
      </c>
      <c r="I1882" s="533" t="str">
        <f t="shared" ref="I1882:J1882" si="1874">I1880</f>
        <v>Vegetable Preparation</v>
      </c>
      <c r="J1882" s="533" t="str">
        <f t="shared" si="1874"/>
        <v>Vegetable Preparation</v>
      </c>
      <c r="K1882" s="278" t="s">
        <v>19</v>
      </c>
      <c r="L1882" s="629" t="s">
        <v>464</v>
      </c>
      <c r="M1882" s="274">
        <v>1</v>
      </c>
      <c r="N1882" s="270" t="s">
        <v>39</v>
      </c>
      <c r="O1882" s="553"/>
      <c r="P1882" s="25">
        <f t="shared" si="1867"/>
        <v>0</v>
      </c>
      <c r="Q1882" s="29"/>
      <c r="R1882" s="29"/>
      <c r="X1882" s="698" t="s">
        <v>464</v>
      </c>
      <c r="Y1882" s="698">
        <v>1</v>
      </c>
      <c r="Z1882" s="698" t="s">
        <v>39</v>
      </c>
      <c r="AA1882" s="698"/>
      <c r="AB1882" s="698">
        <v>0</v>
      </c>
      <c r="AC1882" s="731">
        <f t="shared" si="1868"/>
        <v>0</v>
      </c>
      <c r="AD1882" s="533">
        <f t="shared" si="1869"/>
        <v>0</v>
      </c>
    </row>
    <row r="1883" spans="1:30" ht="15.75">
      <c r="A1883" s="533" t="s">
        <v>2728</v>
      </c>
      <c r="B1883" s="533">
        <v>11</v>
      </c>
      <c r="C1883" s="533" t="s">
        <v>446</v>
      </c>
      <c r="D1883" s="572" t="s">
        <v>1842</v>
      </c>
      <c r="E1883" s="571" t="str">
        <f t="shared" si="1847"/>
        <v xml:space="preserve"> FOOD SERVICE EQUIPMENT</v>
      </c>
      <c r="F1883" s="533" t="str">
        <f t="shared" si="1840"/>
        <v>ME</v>
      </c>
      <c r="G1883" s="533" t="s">
        <v>2722</v>
      </c>
      <c r="H1883" s="533">
        <v>510</v>
      </c>
      <c r="I1883" s="533" t="str">
        <f t="shared" ref="I1883:J1883" si="1875">I1881</f>
        <v>KITCHEN AREA</v>
      </c>
      <c r="J1883" s="533" t="str">
        <f t="shared" si="1875"/>
        <v>KITCHEN AREA</v>
      </c>
      <c r="K1883" s="278" t="s">
        <v>20</v>
      </c>
      <c r="L1883" s="278" t="s">
        <v>465</v>
      </c>
      <c r="M1883" s="274">
        <v>1</v>
      </c>
      <c r="N1883" s="270" t="s">
        <v>39</v>
      </c>
      <c r="O1883" s="553"/>
      <c r="P1883" s="25">
        <f t="shared" si="1867"/>
        <v>0</v>
      </c>
      <c r="Q1883" s="29"/>
      <c r="R1883" s="29"/>
      <c r="X1883" s="698" t="s">
        <v>465</v>
      </c>
      <c r="Y1883" s="698">
        <v>1</v>
      </c>
      <c r="Z1883" s="698" t="s">
        <v>39</v>
      </c>
      <c r="AA1883" s="698"/>
      <c r="AB1883" s="698">
        <v>0</v>
      </c>
      <c r="AC1883" s="731">
        <f t="shared" si="1868"/>
        <v>0</v>
      </c>
      <c r="AD1883" s="533">
        <f t="shared" si="1869"/>
        <v>0</v>
      </c>
    </row>
    <row r="1884" spans="1:30" ht="15.75">
      <c r="A1884" s="533" t="s">
        <v>2728</v>
      </c>
      <c r="B1884" s="533">
        <v>11</v>
      </c>
      <c r="C1884" s="533" t="s">
        <v>446</v>
      </c>
      <c r="D1884" s="572" t="s">
        <v>1842</v>
      </c>
      <c r="E1884" s="571" t="str">
        <f t="shared" si="1847"/>
        <v xml:space="preserve"> FOOD SERVICE EQUIPMENT</v>
      </c>
      <c r="F1884" s="533" t="str">
        <f t="shared" si="1840"/>
        <v>ME</v>
      </c>
      <c r="G1884" s="533" t="s">
        <v>2725</v>
      </c>
      <c r="H1884" s="533">
        <v>511</v>
      </c>
      <c r="I1884" s="533" t="str">
        <f>L1884</f>
        <v>Meat &amp; Poultry Preparation</v>
      </c>
      <c r="J1884" s="533" t="str">
        <f>L1884</f>
        <v>Meat &amp; Poultry Preparation</v>
      </c>
      <c r="K1884" s="278"/>
      <c r="L1884" s="631" t="s">
        <v>466</v>
      </c>
      <c r="M1884" s="273"/>
      <c r="N1884" s="270"/>
      <c r="O1884" s="553"/>
      <c r="P1884" s="105"/>
      <c r="Q1884" s="29"/>
      <c r="R1884" s="29"/>
      <c r="X1884" s="698" t="s">
        <v>466</v>
      </c>
      <c r="Y1884" s="698"/>
      <c r="Z1884" s="698"/>
      <c r="AA1884" s="698"/>
      <c r="AB1884" s="698"/>
    </row>
    <row r="1885" spans="1:30" ht="15.75">
      <c r="A1885" s="533" t="s">
        <v>2728</v>
      </c>
      <c r="B1885" s="533">
        <v>11</v>
      </c>
      <c r="C1885" s="533" t="s">
        <v>446</v>
      </c>
      <c r="D1885" s="572" t="s">
        <v>1842</v>
      </c>
      <c r="E1885" s="571" t="str">
        <f t="shared" si="1847"/>
        <v xml:space="preserve"> FOOD SERVICE EQUIPMENT</v>
      </c>
      <c r="F1885" s="533" t="str">
        <f t="shared" si="1840"/>
        <v>ME</v>
      </c>
      <c r="G1885" s="533" t="s">
        <v>2722</v>
      </c>
      <c r="H1885" s="533">
        <v>512</v>
      </c>
      <c r="I1885" s="533" t="str">
        <f t="shared" ref="I1885:J1885" si="1876">I1883</f>
        <v>KITCHEN AREA</v>
      </c>
      <c r="J1885" s="533" t="str">
        <f t="shared" si="1876"/>
        <v>KITCHEN AREA</v>
      </c>
      <c r="K1885" s="278" t="s">
        <v>21</v>
      </c>
      <c r="L1885" s="629" t="s">
        <v>467</v>
      </c>
      <c r="M1885" s="274">
        <v>1</v>
      </c>
      <c r="N1885" s="630" t="s">
        <v>39</v>
      </c>
      <c r="O1885" s="553"/>
      <c r="P1885" s="25">
        <f t="shared" ref="P1885:P1891" si="1877">O1885*M1885</f>
        <v>0</v>
      </c>
      <c r="Q1885" s="29"/>
      <c r="R1885" s="29"/>
      <c r="X1885" s="698" t="s">
        <v>467</v>
      </c>
      <c r="Y1885" s="698">
        <v>1</v>
      </c>
      <c r="Z1885" s="698" t="s">
        <v>39</v>
      </c>
      <c r="AA1885" s="698"/>
      <c r="AB1885" s="698">
        <v>0</v>
      </c>
      <c r="AC1885" s="731">
        <f t="shared" ref="AC1885:AC1891" si="1878">AA1885*0.97</f>
        <v>0</v>
      </c>
      <c r="AD1885" s="533">
        <f t="shared" ref="AD1885:AD1891" si="1879">AC1885*Y1885</f>
        <v>0</v>
      </c>
    </row>
    <row r="1886" spans="1:30" ht="15.75">
      <c r="A1886" s="533" t="s">
        <v>2728</v>
      </c>
      <c r="B1886" s="533">
        <v>11</v>
      </c>
      <c r="C1886" s="533" t="s">
        <v>446</v>
      </c>
      <c r="D1886" s="572" t="s">
        <v>1842</v>
      </c>
      <c r="E1886" s="571" t="str">
        <f t="shared" si="1847"/>
        <v xml:space="preserve"> FOOD SERVICE EQUIPMENT</v>
      </c>
      <c r="F1886" s="533" t="str">
        <f t="shared" si="1840"/>
        <v>ME</v>
      </c>
      <c r="G1886" s="533" t="s">
        <v>2722</v>
      </c>
      <c r="H1886" s="533">
        <v>513</v>
      </c>
      <c r="I1886" s="533" t="str">
        <f t="shared" ref="I1886:J1886" si="1880">I1884</f>
        <v>Meat &amp; Poultry Preparation</v>
      </c>
      <c r="J1886" s="533" t="str">
        <f t="shared" si="1880"/>
        <v>Meat &amp; Poultry Preparation</v>
      </c>
      <c r="K1886" s="278" t="s">
        <v>45</v>
      </c>
      <c r="L1886" s="233" t="s">
        <v>468</v>
      </c>
      <c r="M1886" s="236">
        <v>1</v>
      </c>
      <c r="N1886" s="236" t="s">
        <v>39</v>
      </c>
      <c r="O1886" s="553"/>
      <c r="P1886" s="25">
        <f t="shared" si="1877"/>
        <v>0</v>
      </c>
      <c r="Q1886" s="29"/>
      <c r="R1886" s="29"/>
      <c r="X1886" s="698" t="s">
        <v>468</v>
      </c>
      <c r="Y1886" s="698">
        <v>1</v>
      </c>
      <c r="Z1886" s="698" t="s">
        <v>39</v>
      </c>
      <c r="AA1886" s="698"/>
      <c r="AB1886" s="698">
        <v>0</v>
      </c>
      <c r="AC1886" s="731">
        <f t="shared" si="1878"/>
        <v>0</v>
      </c>
      <c r="AD1886" s="533">
        <f t="shared" si="1879"/>
        <v>0</v>
      </c>
    </row>
    <row r="1887" spans="1:30" ht="15.75">
      <c r="A1887" s="533" t="s">
        <v>2728</v>
      </c>
      <c r="B1887" s="533">
        <v>11</v>
      </c>
      <c r="C1887" s="533" t="s">
        <v>446</v>
      </c>
      <c r="D1887" s="572" t="s">
        <v>1842</v>
      </c>
      <c r="E1887" s="571" t="str">
        <f t="shared" si="1847"/>
        <v xml:space="preserve"> FOOD SERVICE EQUIPMENT</v>
      </c>
      <c r="F1887" s="533" t="str">
        <f t="shared" si="1840"/>
        <v>ME</v>
      </c>
      <c r="G1887" s="533" t="s">
        <v>2722</v>
      </c>
      <c r="H1887" s="533">
        <v>514</v>
      </c>
      <c r="I1887" s="533" t="str">
        <f t="shared" ref="I1887:J1887" si="1881">I1885</f>
        <v>KITCHEN AREA</v>
      </c>
      <c r="J1887" s="533" t="str">
        <f t="shared" si="1881"/>
        <v>KITCHEN AREA</v>
      </c>
      <c r="K1887" s="278" t="s">
        <v>48</v>
      </c>
      <c r="L1887" s="629" t="s">
        <v>455</v>
      </c>
      <c r="M1887" s="274">
        <v>2</v>
      </c>
      <c r="N1887" s="630" t="s">
        <v>39</v>
      </c>
      <c r="O1887" s="553"/>
      <c r="P1887" s="25">
        <f t="shared" si="1877"/>
        <v>0</v>
      </c>
      <c r="Q1887" s="29"/>
      <c r="R1887" s="29"/>
      <c r="X1887" s="698" t="s">
        <v>455</v>
      </c>
      <c r="Y1887" s="698">
        <v>2</v>
      </c>
      <c r="Z1887" s="698" t="s">
        <v>39</v>
      </c>
      <c r="AA1887" s="698"/>
      <c r="AB1887" s="698">
        <v>0</v>
      </c>
      <c r="AC1887" s="731">
        <f t="shared" si="1878"/>
        <v>0</v>
      </c>
      <c r="AD1887" s="533">
        <f t="shared" si="1879"/>
        <v>0</v>
      </c>
    </row>
    <row r="1888" spans="1:30" ht="15.75">
      <c r="A1888" s="533" t="s">
        <v>2728</v>
      </c>
      <c r="B1888" s="533">
        <v>11</v>
      </c>
      <c r="C1888" s="533" t="s">
        <v>446</v>
      </c>
      <c r="D1888" s="572" t="s">
        <v>1842</v>
      </c>
      <c r="E1888" s="571" t="str">
        <f t="shared" si="1847"/>
        <v xml:space="preserve"> FOOD SERVICE EQUIPMENT</v>
      </c>
      <c r="F1888" s="533" t="str">
        <f t="shared" si="1840"/>
        <v>ME</v>
      </c>
      <c r="G1888" s="533" t="s">
        <v>2722</v>
      </c>
      <c r="H1888" s="533">
        <v>515</v>
      </c>
      <c r="I1888" s="533" t="str">
        <f t="shared" ref="I1888:J1888" si="1882">I1886</f>
        <v>Meat &amp; Poultry Preparation</v>
      </c>
      <c r="J1888" s="533" t="str">
        <f t="shared" si="1882"/>
        <v>Meat &amp; Poultry Preparation</v>
      </c>
      <c r="K1888" s="278" t="s">
        <v>50</v>
      </c>
      <c r="L1888" s="629" t="s">
        <v>469</v>
      </c>
      <c r="M1888" s="274">
        <v>1</v>
      </c>
      <c r="N1888" s="630" t="s">
        <v>39</v>
      </c>
      <c r="O1888" s="553"/>
      <c r="P1888" s="25">
        <f t="shared" si="1877"/>
        <v>0</v>
      </c>
      <c r="Q1888" s="29"/>
      <c r="R1888" s="29"/>
      <c r="X1888" s="698" t="s">
        <v>469</v>
      </c>
      <c r="Y1888" s="698">
        <v>1</v>
      </c>
      <c r="Z1888" s="698" t="s">
        <v>39</v>
      </c>
      <c r="AA1888" s="698"/>
      <c r="AB1888" s="698">
        <v>0</v>
      </c>
      <c r="AC1888" s="731">
        <f t="shared" si="1878"/>
        <v>0</v>
      </c>
      <c r="AD1888" s="533">
        <f t="shared" si="1879"/>
        <v>0</v>
      </c>
    </row>
    <row r="1889" spans="1:30" ht="15.75">
      <c r="A1889" s="533" t="s">
        <v>2728</v>
      </c>
      <c r="B1889" s="533">
        <v>11</v>
      </c>
      <c r="C1889" s="533" t="s">
        <v>446</v>
      </c>
      <c r="D1889" s="572" t="s">
        <v>1842</v>
      </c>
      <c r="E1889" s="571" t="str">
        <f t="shared" si="1847"/>
        <v xml:space="preserve"> FOOD SERVICE EQUIPMENT</v>
      </c>
      <c r="F1889" s="533" t="str">
        <f t="shared" si="1840"/>
        <v>ME</v>
      </c>
      <c r="G1889" s="533" t="s">
        <v>2722</v>
      </c>
      <c r="H1889" s="533">
        <v>516</v>
      </c>
      <c r="I1889" s="533" t="str">
        <f t="shared" ref="I1889:J1889" si="1883">I1887</f>
        <v>KITCHEN AREA</v>
      </c>
      <c r="J1889" s="533" t="str">
        <f t="shared" si="1883"/>
        <v>KITCHEN AREA</v>
      </c>
      <c r="K1889" s="278" t="s">
        <v>76</v>
      </c>
      <c r="L1889" s="629" t="s">
        <v>470</v>
      </c>
      <c r="M1889" s="274">
        <v>1</v>
      </c>
      <c r="N1889" s="630" t="s">
        <v>39</v>
      </c>
      <c r="O1889" s="553"/>
      <c r="P1889" s="25">
        <f t="shared" si="1877"/>
        <v>0</v>
      </c>
      <c r="Q1889" s="29"/>
      <c r="R1889" s="29"/>
      <c r="X1889" s="698" t="s">
        <v>470</v>
      </c>
      <c r="Y1889" s="698">
        <v>1</v>
      </c>
      <c r="Z1889" s="698" t="s">
        <v>39</v>
      </c>
      <c r="AA1889" s="698"/>
      <c r="AB1889" s="698">
        <v>0</v>
      </c>
      <c r="AC1889" s="731">
        <f t="shared" si="1878"/>
        <v>0</v>
      </c>
      <c r="AD1889" s="533">
        <f t="shared" si="1879"/>
        <v>0</v>
      </c>
    </row>
    <row r="1890" spans="1:30" ht="15.75">
      <c r="A1890" s="533" t="s">
        <v>2728</v>
      </c>
      <c r="B1890" s="533">
        <v>11</v>
      </c>
      <c r="C1890" s="533" t="s">
        <v>446</v>
      </c>
      <c r="D1890" s="572" t="s">
        <v>1842</v>
      </c>
      <c r="E1890" s="571" t="str">
        <f t="shared" si="1847"/>
        <v xml:space="preserve"> FOOD SERVICE EQUIPMENT</v>
      </c>
      <c r="F1890" s="533" t="str">
        <f t="shared" si="1840"/>
        <v>ME</v>
      </c>
      <c r="G1890" s="533" t="s">
        <v>2722</v>
      </c>
      <c r="H1890" s="533">
        <v>517</v>
      </c>
      <c r="I1890" s="533" t="str">
        <f t="shared" ref="I1890:J1890" si="1884">I1888</f>
        <v>Meat &amp; Poultry Preparation</v>
      </c>
      <c r="J1890" s="533" t="str">
        <f t="shared" si="1884"/>
        <v>Meat &amp; Poultry Preparation</v>
      </c>
      <c r="K1890" s="278" t="s">
        <v>77</v>
      </c>
      <c r="L1890" s="629" t="s">
        <v>464</v>
      </c>
      <c r="M1890" s="274">
        <v>1</v>
      </c>
      <c r="N1890" s="630" t="s">
        <v>39</v>
      </c>
      <c r="O1890" s="553"/>
      <c r="P1890" s="25">
        <f t="shared" si="1877"/>
        <v>0</v>
      </c>
      <c r="Q1890" s="29"/>
      <c r="R1890" s="29"/>
      <c r="X1890" s="698" t="s">
        <v>464</v>
      </c>
      <c r="Y1890" s="698">
        <v>1</v>
      </c>
      <c r="Z1890" s="698" t="s">
        <v>39</v>
      </c>
      <c r="AA1890" s="698"/>
      <c r="AB1890" s="698">
        <v>0</v>
      </c>
      <c r="AC1890" s="731">
        <f t="shared" si="1878"/>
        <v>0</v>
      </c>
      <c r="AD1890" s="533">
        <f t="shared" si="1879"/>
        <v>0</v>
      </c>
    </row>
    <row r="1891" spans="1:30" ht="15.75">
      <c r="A1891" s="533" t="s">
        <v>2728</v>
      </c>
      <c r="B1891" s="533">
        <v>11</v>
      </c>
      <c r="C1891" s="533" t="s">
        <v>446</v>
      </c>
      <c r="D1891" s="572" t="s">
        <v>1842</v>
      </c>
      <c r="E1891" s="571" t="str">
        <f t="shared" si="1847"/>
        <v xml:space="preserve"> FOOD SERVICE EQUIPMENT</v>
      </c>
      <c r="F1891" s="533" t="str">
        <f t="shared" si="1840"/>
        <v>ME</v>
      </c>
      <c r="G1891" s="533" t="s">
        <v>2722</v>
      </c>
      <c r="H1891" s="533">
        <v>518</v>
      </c>
      <c r="I1891" s="533" t="str">
        <f t="shared" ref="I1891:J1891" si="1885">I1889</f>
        <v>KITCHEN AREA</v>
      </c>
      <c r="J1891" s="533" t="str">
        <f t="shared" si="1885"/>
        <v>KITCHEN AREA</v>
      </c>
      <c r="K1891" s="278" t="s">
        <v>78</v>
      </c>
      <c r="L1891" s="278" t="s">
        <v>471</v>
      </c>
      <c r="M1891" s="274">
        <v>1</v>
      </c>
      <c r="N1891" s="630" t="s">
        <v>39</v>
      </c>
      <c r="O1891" s="553"/>
      <c r="P1891" s="25">
        <f t="shared" si="1877"/>
        <v>0</v>
      </c>
      <c r="Q1891" s="29"/>
      <c r="R1891" s="29"/>
      <c r="X1891" s="698" t="s">
        <v>471</v>
      </c>
      <c r="Y1891" s="698">
        <v>1</v>
      </c>
      <c r="Z1891" s="698" t="s">
        <v>39</v>
      </c>
      <c r="AA1891" s="698"/>
      <c r="AB1891" s="698">
        <v>0</v>
      </c>
      <c r="AC1891" s="731">
        <f t="shared" si="1878"/>
        <v>0</v>
      </c>
      <c r="AD1891" s="533">
        <f t="shared" si="1879"/>
        <v>0</v>
      </c>
    </row>
    <row r="1892" spans="1:30" ht="15.75">
      <c r="A1892" s="533" t="s">
        <v>2728</v>
      </c>
      <c r="B1892" s="533">
        <v>11</v>
      </c>
      <c r="C1892" s="533" t="s">
        <v>446</v>
      </c>
      <c r="D1892" s="572" t="s">
        <v>1842</v>
      </c>
      <c r="E1892" s="571" t="str">
        <f t="shared" si="1847"/>
        <v xml:space="preserve"> FOOD SERVICE EQUIPMENT</v>
      </c>
      <c r="F1892" s="533" t="str">
        <f t="shared" si="1840"/>
        <v>ME</v>
      </c>
      <c r="G1892" s="533" t="s">
        <v>2725</v>
      </c>
      <c r="H1892" s="533">
        <v>519</v>
      </c>
      <c r="I1892" s="533" t="str">
        <f>L1892</f>
        <v>Bakery &amp; Pastry</v>
      </c>
      <c r="J1892" s="533" t="str">
        <f>L1892</f>
        <v>Bakery &amp; Pastry</v>
      </c>
      <c r="K1892" s="278"/>
      <c r="L1892" s="631" t="s">
        <v>472</v>
      </c>
      <c r="M1892" s="273"/>
      <c r="N1892" s="270"/>
      <c r="O1892" s="553"/>
      <c r="P1892" s="105"/>
      <c r="Q1892" s="29"/>
      <c r="R1892" s="29"/>
      <c r="X1892" s="698" t="s">
        <v>472</v>
      </c>
      <c r="Y1892" s="698"/>
      <c r="Z1892" s="698"/>
      <c r="AA1892" s="698"/>
      <c r="AB1892" s="698"/>
    </row>
    <row r="1893" spans="1:30" ht="15.75">
      <c r="A1893" s="533" t="s">
        <v>2728</v>
      </c>
      <c r="B1893" s="533">
        <v>11</v>
      </c>
      <c r="C1893" s="533" t="s">
        <v>446</v>
      </c>
      <c r="D1893" s="572" t="s">
        <v>1842</v>
      </c>
      <c r="E1893" s="571" t="str">
        <f t="shared" si="1847"/>
        <v xml:space="preserve"> FOOD SERVICE EQUIPMENT</v>
      </c>
      <c r="F1893" s="533" t="str">
        <f t="shared" si="1840"/>
        <v>ME</v>
      </c>
      <c r="G1893" s="533" t="s">
        <v>2722</v>
      </c>
      <c r="H1893" s="533">
        <v>520</v>
      </c>
      <c r="I1893" s="533" t="str">
        <f t="shared" ref="I1893:J1893" si="1886">I1891</f>
        <v>KITCHEN AREA</v>
      </c>
      <c r="J1893" s="533" t="str">
        <f t="shared" si="1886"/>
        <v>KITCHEN AREA</v>
      </c>
      <c r="K1893" s="278" t="s">
        <v>302</v>
      </c>
      <c r="L1893" s="233" t="s">
        <v>473</v>
      </c>
      <c r="M1893" s="274">
        <v>1</v>
      </c>
      <c r="N1893" s="274" t="s">
        <v>39</v>
      </c>
      <c r="O1893" s="553"/>
      <c r="P1893" s="25">
        <f t="shared" ref="P1893:P1906" si="1887">O1893*M1893</f>
        <v>0</v>
      </c>
      <c r="Q1893" s="29"/>
      <c r="R1893" s="29"/>
      <c r="X1893" s="698" t="s">
        <v>473</v>
      </c>
      <c r="Y1893" s="698">
        <v>1</v>
      </c>
      <c r="Z1893" s="698" t="s">
        <v>39</v>
      </c>
      <c r="AA1893" s="698"/>
      <c r="AB1893" s="698">
        <v>0</v>
      </c>
      <c r="AC1893" s="731">
        <f t="shared" ref="AC1893:AC1906" si="1888">AA1893*0.97</f>
        <v>0</v>
      </c>
      <c r="AD1893" s="533">
        <f t="shared" ref="AD1893:AD1906" si="1889">AC1893*Y1893</f>
        <v>0</v>
      </c>
    </row>
    <row r="1894" spans="1:30" ht="15.75">
      <c r="A1894" s="533" t="s">
        <v>2728</v>
      </c>
      <c r="B1894" s="533">
        <v>11</v>
      </c>
      <c r="C1894" s="533" t="s">
        <v>446</v>
      </c>
      <c r="D1894" s="572" t="s">
        <v>1842</v>
      </c>
      <c r="E1894" s="571" t="str">
        <f t="shared" si="1847"/>
        <v xml:space="preserve"> FOOD SERVICE EQUIPMENT</v>
      </c>
      <c r="F1894" s="533" t="str">
        <f t="shared" si="1840"/>
        <v>ME</v>
      </c>
      <c r="G1894" s="533" t="s">
        <v>2722</v>
      </c>
      <c r="H1894" s="533">
        <v>521</v>
      </c>
      <c r="I1894" s="533" t="str">
        <f t="shared" ref="I1894:J1894" si="1890">I1892</f>
        <v>Bakery &amp; Pastry</v>
      </c>
      <c r="J1894" s="533" t="str">
        <f t="shared" si="1890"/>
        <v>Bakery &amp; Pastry</v>
      </c>
      <c r="K1894" s="278" t="s">
        <v>304</v>
      </c>
      <c r="L1894" s="629" t="s">
        <v>469</v>
      </c>
      <c r="M1894" s="274">
        <v>2</v>
      </c>
      <c r="N1894" s="630" t="s">
        <v>39</v>
      </c>
      <c r="O1894" s="553"/>
      <c r="P1894" s="25">
        <f t="shared" si="1887"/>
        <v>0</v>
      </c>
      <c r="Q1894" s="29"/>
      <c r="R1894" s="29"/>
      <c r="X1894" s="698" t="s">
        <v>469</v>
      </c>
      <c r="Y1894" s="698">
        <v>2</v>
      </c>
      <c r="Z1894" s="698" t="s">
        <v>39</v>
      </c>
      <c r="AA1894" s="698"/>
      <c r="AB1894" s="698">
        <v>0</v>
      </c>
      <c r="AC1894" s="731">
        <f t="shared" si="1888"/>
        <v>0</v>
      </c>
      <c r="AD1894" s="533">
        <f t="shared" si="1889"/>
        <v>0</v>
      </c>
    </row>
    <row r="1895" spans="1:30" ht="15.75">
      <c r="A1895" s="533" t="s">
        <v>2728</v>
      </c>
      <c r="B1895" s="533">
        <v>11</v>
      </c>
      <c r="C1895" s="533" t="s">
        <v>446</v>
      </c>
      <c r="D1895" s="572" t="s">
        <v>1842</v>
      </c>
      <c r="E1895" s="571" t="str">
        <f t="shared" si="1847"/>
        <v xml:space="preserve"> FOOD SERVICE EQUIPMENT</v>
      </c>
      <c r="F1895" s="533" t="str">
        <f t="shared" si="1840"/>
        <v>ME</v>
      </c>
      <c r="G1895" s="533" t="s">
        <v>2722</v>
      </c>
      <c r="H1895" s="533">
        <v>522</v>
      </c>
      <c r="I1895" s="533" t="str">
        <f t="shared" ref="I1895:J1895" si="1891">I1893</f>
        <v>KITCHEN AREA</v>
      </c>
      <c r="J1895" s="533" t="str">
        <f t="shared" si="1891"/>
        <v>KITCHEN AREA</v>
      </c>
      <c r="K1895" s="278" t="s">
        <v>306</v>
      </c>
      <c r="L1895" s="629" t="s">
        <v>455</v>
      </c>
      <c r="M1895" s="274">
        <v>2</v>
      </c>
      <c r="N1895" s="630" t="s">
        <v>39</v>
      </c>
      <c r="O1895" s="553"/>
      <c r="P1895" s="25">
        <f t="shared" si="1887"/>
        <v>0</v>
      </c>
      <c r="Q1895" s="29"/>
      <c r="R1895" s="29"/>
      <c r="X1895" s="698" t="s">
        <v>455</v>
      </c>
      <c r="Y1895" s="698">
        <v>2</v>
      </c>
      <c r="Z1895" s="698" t="s">
        <v>39</v>
      </c>
      <c r="AA1895" s="698"/>
      <c r="AB1895" s="698">
        <v>0</v>
      </c>
      <c r="AC1895" s="731">
        <f t="shared" si="1888"/>
        <v>0</v>
      </c>
      <c r="AD1895" s="533">
        <f t="shared" si="1889"/>
        <v>0</v>
      </c>
    </row>
    <row r="1896" spans="1:30" ht="15.75">
      <c r="A1896" s="533" t="s">
        <v>2728</v>
      </c>
      <c r="B1896" s="533">
        <v>11</v>
      </c>
      <c r="C1896" s="533" t="s">
        <v>446</v>
      </c>
      <c r="D1896" s="572" t="s">
        <v>1842</v>
      </c>
      <c r="E1896" s="571" t="str">
        <f t="shared" si="1847"/>
        <v xml:space="preserve"> FOOD SERVICE EQUIPMENT</v>
      </c>
      <c r="F1896" s="533" t="str">
        <f t="shared" si="1840"/>
        <v>ME</v>
      </c>
      <c r="G1896" s="533" t="s">
        <v>2722</v>
      </c>
      <c r="H1896" s="533">
        <v>523</v>
      </c>
      <c r="I1896" s="533" t="str">
        <f t="shared" ref="I1896:J1896" si="1892">I1894</f>
        <v>Bakery &amp; Pastry</v>
      </c>
      <c r="J1896" s="533" t="str">
        <f t="shared" si="1892"/>
        <v>Bakery &amp; Pastry</v>
      </c>
      <c r="K1896" s="278" t="s">
        <v>341</v>
      </c>
      <c r="L1896" s="629" t="s">
        <v>474</v>
      </c>
      <c r="M1896" s="274">
        <v>1</v>
      </c>
      <c r="N1896" s="630" t="s">
        <v>39</v>
      </c>
      <c r="O1896" s="553"/>
      <c r="P1896" s="25">
        <f t="shared" si="1887"/>
        <v>0</v>
      </c>
      <c r="Q1896" s="29"/>
      <c r="R1896" s="29"/>
      <c r="X1896" s="698" t="s">
        <v>474</v>
      </c>
      <c r="Y1896" s="698">
        <v>1</v>
      </c>
      <c r="Z1896" s="698" t="s">
        <v>39</v>
      </c>
      <c r="AA1896" s="698"/>
      <c r="AB1896" s="698">
        <v>0</v>
      </c>
      <c r="AC1896" s="731">
        <f t="shared" si="1888"/>
        <v>0</v>
      </c>
      <c r="AD1896" s="533">
        <f t="shared" si="1889"/>
        <v>0</v>
      </c>
    </row>
    <row r="1897" spans="1:30" ht="15.75">
      <c r="A1897" s="533" t="s">
        <v>2728</v>
      </c>
      <c r="B1897" s="533">
        <v>11</v>
      </c>
      <c r="C1897" s="533" t="s">
        <v>446</v>
      </c>
      <c r="D1897" s="572" t="s">
        <v>1842</v>
      </c>
      <c r="E1897" s="571" t="str">
        <f t="shared" si="1847"/>
        <v xml:space="preserve"> FOOD SERVICE EQUIPMENT</v>
      </c>
      <c r="F1897" s="533" t="str">
        <f t="shared" si="1840"/>
        <v>ME</v>
      </c>
      <c r="G1897" s="533" t="s">
        <v>2722</v>
      </c>
      <c r="H1897" s="533">
        <v>524</v>
      </c>
      <c r="I1897" s="533" t="str">
        <f t="shared" ref="I1897:J1897" si="1893">I1895</f>
        <v>KITCHEN AREA</v>
      </c>
      <c r="J1897" s="533" t="str">
        <f t="shared" si="1893"/>
        <v>KITCHEN AREA</v>
      </c>
      <c r="K1897" s="278" t="s">
        <v>343</v>
      </c>
      <c r="L1897" s="629" t="s">
        <v>475</v>
      </c>
      <c r="M1897" s="274">
        <v>1</v>
      </c>
      <c r="N1897" s="630" t="s">
        <v>39</v>
      </c>
      <c r="O1897" s="553"/>
      <c r="P1897" s="25">
        <f t="shared" si="1887"/>
        <v>0</v>
      </c>
      <c r="Q1897" s="29"/>
      <c r="R1897" s="29"/>
      <c r="X1897" s="698" t="s">
        <v>475</v>
      </c>
      <c r="Y1897" s="698">
        <v>1</v>
      </c>
      <c r="Z1897" s="698" t="s">
        <v>39</v>
      </c>
      <c r="AA1897" s="698"/>
      <c r="AB1897" s="698">
        <v>0</v>
      </c>
      <c r="AC1897" s="731">
        <f t="shared" si="1888"/>
        <v>0</v>
      </c>
      <c r="AD1897" s="533">
        <f t="shared" si="1889"/>
        <v>0</v>
      </c>
    </row>
    <row r="1898" spans="1:30" ht="15.75">
      <c r="A1898" s="533" t="s">
        <v>2728</v>
      </c>
      <c r="B1898" s="533">
        <v>11</v>
      </c>
      <c r="C1898" s="533" t="s">
        <v>446</v>
      </c>
      <c r="D1898" s="572" t="s">
        <v>1842</v>
      </c>
      <c r="E1898" s="571" t="str">
        <f t="shared" si="1847"/>
        <v xml:space="preserve"> FOOD SERVICE EQUIPMENT</v>
      </c>
      <c r="F1898" s="533" t="str">
        <f t="shared" si="1840"/>
        <v>ME</v>
      </c>
      <c r="G1898" s="533" t="s">
        <v>2722</v>
      </c>
      <c r="H1898" s="533">
        <v>525</v>
      </c>
      <c r="I1898" s="533" t="str">
        <f t="shared" ref="I1898:J1898" si="1894">I1896</f>
        <v>Bakery &amp; Pastry</v>
      </c>
      <c r="J1898" s="533" t="str">
        <f t="shared" si="1894"/>
        <v>Bakery &amp; Pastry</v>
      </c>
      <c r="K1898" s="278" t="s">
        <v>83</v>
      </c>
      <c r="L1898" s="629" t="s">
        <v>476</v>
      </c>
      <c r="M1898" s="274">
        <v>1</v>
      </c>
      <c r="N1898" s="630" t="s">
        <v>39</v>
      </c>
      <c r="O1898" s="553"/>
      <c r="P1898" s="25">
        <f t="shared" si="1887"/>
        <v>0</v>
      </c>
      <c r="Q1898" s="29"/>
      <c r="R1898" s="29"/>
      <c r="X1898" s="698" t="s">
        <v>476</v>
      </c>
      <c r="Y1898" s="698">
        <v>1</v>
      </c>
      <c r="Z1898" s="698" t="s">
        <v>39</v>
      </c>
      <c r="AA1898" s="698"/>
      <c r="AB1898" s="698">
        <v>0</v>
      </c>
      <c r="AC1898" s="731">
        <f t="shared" si="1888"/>
        <v>0</v>
      </c>
      <c r="AD1898" s="533">
        <f t="shared" si="1889"/>
        <v>0</v>
      </c>
    </row>
    <row r="1899" spans="1:30" ht="15.75">
      <c r="A1899" s="533" t="s">
        <v>2728</v>
      </c>
      <c r="B1899" s="533">
        <v>11</v>
      </c>
      <c r="C1899" s="533" t="s">
        <v>446</v>
      </c>
      <c r="D1899" s="572" t="s">
        <v>1842</v>
      </c>
      <c r="E1899" s="571" t="str">
        <f t="shared" si="1847"/>
        <v xml:space="preserve"> FOOD SERVICE EQUIPMENT</v>
      </c>
      <c r="F1899" s="533" t="str">
        <f t="shared" si="1840"/>
        <v>ME</v>
      </c>
      <c r="G1899" s="533" t="s">
        <v>2722</v>
      </c>
      <c r="H1899" s="533">
        <v>526</v>
      </c>
      <c r="I1899" s="533" t="str">
        <f t="shared" ref="I1899:J1899" si="1895">I1897</f>
        <v>KITCHEN AREA</v>
      </c>
      <c r="J1899" s="533" t="str">
        <f t="shared" si="1895"/>
        <v>KITCHEN AREA</v>
      </c>
      <c r="K1899" s="278" t="s">
        <v>13</v>
      </c>
      <c r="L1899" s="629" t="s">
        <v>464</v>
      </c>
      <c r="M1899" s="274">
        <v>1</v>
      </c>
      <c r="N1899" s="630" t="s">
        <v>39</v>
      </c>
      <c r="O1899" s="553"/>
      <c r="P1899" s="25">
        <f t="shared" si="1887"/>
        <v>0</v>
      </c>
      <c r="Q1899" s="29"/>
      <c r="R1899" s="29"/>
      <c r="X1899" s="698" t="s">
        <v>464</v>
      </c>
      <c r="Y1899" s="698">
        <v>1</v>
      </c>
      <c r="Z1899" s="698" t="s">
        <v>39</v>
      </c>
      <c r="AA1899" s="698"/>
      <c r="AB1899" s="698">
        <v>0</v>
      </c>
      <c r="AC1899" s="731">
        <f t="shared" si="1888"/>
        <v>0</v>
      </c>
      <c r="AD1899" s="533">
        <f t="shared" si="1889"/>
        <v>0</v>
      </c>
    </row>
    <row r="1900" spans="1:30" ht="15.75">
      <c r="A1900" s="533" t="s">
        <v>2728</v>
      </c>
      <c r="B1900" s="533">
        <v>11</v>
      </c>
      <c r="C1900" s="533" t="s">
        <v>446</v>
      </c>
      <c r="D1900" s="572" t="s">
        <v>1842</v>
      </c>
      <c r="E1900" s="571" t="str">
        <f t="shared" si="1847"/>
        <v xml:space="preserve"> FOOD SERVICE EQUIPMENT</v>
      </c>
      <c r="F1900" s="533" t="str">
        <f t="shared" si="1840"/>
        <v>ME</v>
      </c>
      <c r="G1900" s="533" t="s">
        <v>2722</v>
      </c>
      <c r="H1900" s="533">
        <v>527</v>
      </c>
      <c r="I1900" s="533" t="str">
        <f t="shared" ref="I1900:J1900" si="1896">I1898</f>
        <v>Bakery &amp; Pastry</v>
      </c>
      <c r="J1900" s="533" t="str">
        <f t="shared" si="1896"/>
        <v>Bakery &amp; Pastry</v>
      </c>
      <c r="K1900" s="278" t="s">
        <v>15</v>
      </c>
      <c r="L1900" s="629" t="s">
        <v>477</v>
      </c>
      <c r="M1900" s="274">
        <v>1</v>
      </c>
      <c r="N1900" s="630" t="s">
        <v>39</v>
      </c>
      <c r="O1900" s="553"/>
      <c r="P1900" s="25">
        <f t="shared" si="1887"/>
        <v>0</v>
      </c>
      <c r="Q1900" s="29"/>
      <c r="R1900" s="29"/>
      <c r="X1900" s="698" t="s">
        <v>477</v>
      </c>
      <c r="Y1900" s="698">
        <v>1</v>
      </c>
      <c r="Z1900" s="698" t="s">
        <v>39</v>
      </c>
      <c r="AA1900" s="698"/>
      <c r="AB1900" s="698">
        <v>0</v>
      </c>
      <c r="AC1900" s="731">
        <f t="shared" si="1888"/>
        <v>0</v>
      </c>
      <c r="AD1900" s="533">
        <f t="shared" si="1889"/>
        <v>0</v>
      </c>
    </row>
    <row r="1901" spans="1:30" ht="15.75">
      <c r="A1901" s="533" t="s">
        <v>2728</v>
      </c>
      <c r="B1901" s="533">
        <v>11</v>
      </c>
      <c r="C1901" s="533" t="s">
        <v>446</v>
      </c>
      <c r="D1901" s="572" t="s">
        <v>1842</v>
      </c>
      <c r="E1901" s="571" t="str">
        <f t="shared" si="1847"/>
        <v xml:space="preserve"> FOOD SERVICE EQUIPMENT</v>
      </c>
      <c r="F1901" s="533" t="str">
        <f t="shared" si="1840"/>
        <v>ME</v>
      </c>
      <c r="G1901" s="533" t="s">
        <v>2722</v>
      </c>
      <c r="H1901" s="533">
        <v>528</v>
      </c>
      <c r="I1901" s="533" t="str">
        <f t="shared" ref="I1901:J1901" si="1897">I1899</f>
        <v>KITCHEN AREA</v>
      </c>
      <c r="J1901" s="533" t="str">
        <f t="shared" si="1897"/>
        <v>KITCHEN AREA</v>
      </c>
      <c r="K1901" s="278" t="s">
        <v>17</v>
      </c>
      <c r="L1901" s="629" t="s">
        <v>478</v>
      </c>
      <c r="M1901" s="274">
        <v>1</v>
      </c>
      <c r="N1901" s="630" t="s">
        <v>39</v>
      </c>
      <c r="O1901" s="553"/>
      <c r="P1901" s="25">
        <f t="shared" si="1887"/>
        <v>0</v>
      </c>
      <c r="Q1901" s="29"/>
      <c r="R1901" s="29"/>
      <c r="X1901" s="698" t="s">
        <v>478</v>
      </c>
      <c r="Y1901" s="698">
        <v>1</v>
      </c>
      <c r="Z1901" s="698" t="s">
        <v>39</v>
      </c>
      <c r="AA1901" s="698"/>
      <c r="AB1901" s="698">
        <v>0</v>
      </c>
      <c r="AC1901" s="731">
        <f t="shared" si="1888"/>
        <v>0</v>
      </c>
      <c r="AD1901" s="533">
        <f t="shared" si="1889"/>
        <v>0</v>
      </c>
    </row>
    <row r="1902" spans="1:30" ht="15.75">
      <c r="A1902" s="533" t="s">
        <v>2728</v>
      </c>
      <c r="B1902" s="533">
        <v>11</v>
      </c>
      <c r="C1902" s="533" t="s">
        <v>446</v>
      </c>
      <c r="D1902" s="572" t="s">
        <v>1842</v>
      </c>
      <c r="E1902" s="571" t="str">
        <f t="shared" si="1847"/>
        <v xml:space="preserve"> FOOD SERVICE EQUIPMENT</v>
      </c>
      <c r="F1902" s="533" t="str">
        <f t="shared" si="1840"/>
        <v>ME</v>
      </c>
      <c r="G1902" s="533" t="s">
        <v>2722</v>
      </c>
      <c r="H1902" s="533">
        <v>529</v>
      </c>
      <c r="I1902" s="533" t="str">
        <f t="shared" ref="I1902:J1902" si="1898">I1900</f>
        <v>Bakery &amp; Pastry</v>
      </c>
      <c r="J1902" s="533" t="str">
        <f t="shared" si="1898"/>
        <v>Bakery &amp; Pastry</v>
      </c>
      <c r="K1902" s="278" t="s">
        <v>19</v>
      </c>
      <c r="L1902" s="629" t="s">
        <v>479</v>
      </c>
      <c r="M1902" s="274">
        <v>1</v>
      </c>
      <c r="N1902" s="630" t="s">
        <v>39</v>
      </c>
      <c r="O1902" s="553"/>
      <c r="P1902" s="25">
        <f t="shared" si="1887"/>
        <v>0</v>
      </c>
      <c r="Q1902" s="29"/>
      <c r="R1902" s="29"/>
      <c r="X1902" s="698" t="s">
        <v>479</v>
      </c>
      <c r="Y1902" s="698">
        <v>1</v>
      </c>
      <c r="Z1902" s="698" t="s">
        <v>39</v>
      </c>
      <c r="AA1902" s="698"/>
      <c r="AB1902" s="698">
        <v>0</v>
      </c>
      <c r="AC1902" s="731">
        <f t="shared" si="1888"/>
        <v>0</v>
      </c>
      <c r="AD1902" s="533">
        <f t="shared" si="1889"/>
        <v>0</v>
      </c>
    </row>
    <row r="1903" spans="1:30" ht="15.75">
      <c r="A1903" s="533" t="s">
        <v>2728</v>
      </c>
      <c r="B1903" s="533">
        <v>11</v>
      </c>
      <c r="C1903" s="533" t="s">
        <v>446</v>
      </c>
      <c r="D1903" s="572" t="s">
        <v>1842</v>
      </c>
      <c r="E1903" s="571" t="str">
        <f t="shared" si="1847"/>
        <v xml:space="preserve"> FOOD SERVICE EQUIPMENT</v>
      </c>
      <c r="F1903" s="533" t="str">
        <f t="shared" si="1840"/>
        <v>ME</v>
      </c>
      <c r="G1903" s="533" t="s">
        <v>2722</v>
      </c>
      <c r="H1903" s="533">
        <v>530</v>
      </c>
      <c r="I1903" s="533" t="str">
        <f t="shared" ref="I1903:J1903" si="1899">I1901</f>
        <v>KITCHEN AREA</v>
      </c>
      <c r="J1903" s="533" t="str">
        <f t="shared" si="1899"/>
        <v>KITCHEN AREA</v>
      </c>
      <c r="K1903" s="278" t="s">
        <v>20</v>
      </c>
      <c r="L1903" s="233" t="s">
        <v>464</v>
      </c>
      <c r="M1903" s="236">
        <v>1</v>
      </c>
      <c r="N1903" s="630" t="s">
        <v>39</v>
      </c>
      <c r="O1903" s="553"/>
      <c r="P1903" s="25">
        <f t="shared" si="1887"/>
        <v>0</v>
      </c>
      <c r="Q1903" s="29"/>
      <c r="R1903" s="29"/>
      <c r="X1903" s="698" t="s">
        <v>464</v>
      </c>
      <c r="Y1903" s="698">
        <v>1</v>
      </c>
      <c r="Z1903" s="698" t="s">
        <v>39</v>
      </c>
      <c r="AA1903" s="698"/>
      <c r="AB1903" s="698">
        <v>0</v>
      </c>
      <c r="AC1903" s="731">
        <f t="shared" si="1888"/>
        <v>0</v>
      </c>
      <c r="AD1903" s="533">
        <f t="shared" si="1889"/>
        <v>0</v>
      </c>
    </row>
    <row r="1904" spans="1:30" ht="15.75">
      <c r="A1904" s="533" t="s">
        <v>2728</v>
      </c>
      <c r="B1904" s="533">
        <v>11</v>
      </c>
      <c r="C1904" s="533" t="s">
        <v>446</v>
      </c>
      <c r="D1904" s="572" t="s">
        <v>1842</v>
      </c>
      <c r="E1904" s="571" t="str">
        <f t="shared" si="1847"/>
        <v xml:space="preserve"> FOOD SERVICE EQUIPMENT</v>
      </c>
      <c r="F1904" s="533" t="str">
        <f t="shared" si="1840"/>
        <v>ME</v>
      </c>
      <c r="G1904" s="533" t="s">
        <v>2722</v>
      </c>
      <c r="H1904" s="533">
        <v>531</v>
      </c>
      <c r="I1904" s="533" t="str">
        <f t="shared" ref="I1904:J1904" si="1900">I1902</f>
        <v>Bakery &amp; Pastry</v>
      </c>
      <c r="J1904" s="533" t="str">
        <f t="shared" si="1900"/>
        <v>Bakery &amp; Pastry</v>
      </c>
      <c r="K1904" s="278" t="s">
        <v>21</v>
      </c>
      <c r="L1904" s="278" t="s">
        <v>480</v>
      </c>
      <c r="M1904" s="236">
        <v>1</v>
      </c>
      <c r="N1904" s="630" t="s">
        <v>39</v>
      </c>
      <c r="O1904" s="553"/>
      <c r="P1904" s="25">
        <f t="shared" si="1887"/>
        <v>0</v>
      </c>
      <c r="Q1904" s="29"/>
      <c r="R1904" s="29"/>
      <c r="X1904" s="698" t="s">
        <v>480</v>
      </c>
      <c r="Y1904" s="698">
        <v>1</v>
      </c>
      <c r="Z1904" s="698" t="s">
        <v>39</v>
      </c>
      <c r="AA1904" s="698"/>
      <c r="AB1904" s="698">
        <v>0</v>
      </c>
      <c r="AC1904" s="731">
        <f t="shared" si="1888"/>
        <v>0</v>
      </c>
      <c r="AD1904" s="533">
        <f t="shared" si="1889"/>
        <v>0</v>
      </c>
    </row>
    <row r="1905" spans="1:30" ht="15.75">
      <c r="A1905" s="533" t="s">
        <v>2728</v>
      </c>
      <c r="B1905" s="533">
        <v>11</v>
      </c>
      <c r="C1905" s="533" t="s">
        <v>446</v>
      </c>
      <c r="D1905" s="572" t="s">
        <v>1842</v>
      </c>
      <c r="E1905" s="571" t="str">
        <f t="shared" si="1847"/>
        <v xml:space="preserve"> FOOD SERVICE EQUIPMENT</v>
      </c>
      <c r="F1905" s="533" t="str">
        <f t="shared" si="1840"/>
        <v>ME</v>
      </c>
      <c r="G1905" s="533" t="s">
        <v>2722</v>
      </c>
      <c r="H1905" s="533">
        <v>532</v>
      </c>
      <c r="I1905" s="533" t="str">
        <f t="shared" ref="I1905:J1905" si="1901">I1903</f>
        <v>KITCHEN AREA</v>
      </c>
      <c r="J1905" s="533" t="str">
        <f t="shared" si="1901"/>
        <v>KITCHEN AREA</v>
      </c>
      <c r="K1905" s="278" t="s">
        <v>45</v>
      </c>
      <c r="L1905" s="278" t="s">
        <v>481</v>
      </c>
      <c r="M1905" s="236">
        <v>1</v>
      </c>
      <c r="N1905" s="630" t="s">
        <v>39</v>
      </c>
      <c r="O1905" s="553"/>
      <c r="P1905" s="25">
        <f t="shared" si="1887"/>
        <v>0</v>
      </c>
      <c r="Q1905" s="29"/>
      <c r="R1905" s="29"/>
      <c r="X1905" s="698" t="s">
        <v>481</v>
      </c>
      <c r="Y1905" s="698">
        <v>1</v>
      </c>
      <c r="Z1905" s="698" t="s">
        <v>39</v>
      </c>
      <c r="AA1905" s="698"/>
      <c r="AB1905" s="698">
        <v>0</v>
      </c>
      <c r="AC1905" s="731">
        <f t="shared" si="1888"/>
        <v>0</v>
      </c>
      <c r="AD1905" s="533">
        <f t="shared" si="1889"/>
        <v>0</v>
      </c>
    </row>
    <row r="1906" spans="1:30" ht="15.75">
      <c r="A1906" s="533" t="s">
        <v>2728</v>
      </c>
      <c r="B1906" s="533">
        <v>11</v>
      </c>
      <c r="C1906" s="533" t="s">
        <v>446</v>
      </c>
      <c r="D1906" s="572" t="s">
        <v>1842</v>
      </c>
      <c r="E1906" s="571" t="str">
        <f t="shared" si="1847"/>
        <v xml:space="preserve"> FOOD SERVICE EQUIPMENT</v>
      </c>
      <c r="F1906" s="533" t="str">
        <f t="shared" si="1840"/>
        <v>ME</v>
      </c>
      <c r="G1906" s="533" t="s">
        <v>2722</v>
      </c>
      <c r="H1906" s="533">
        <v>533</v>
      </c>
      <c r="I1906" s="533" t="str">
        <f t="shared" ref="I1906:J1906" si="1902">I1904</f>
        <v>Bakery &amp; Pastry</v>
      </c>
      <c r="J1906" s="533" t="str">
        <f t="shared" si="1902"/>
        <v>Bakery &amp; Pastry</v>
      </c>
      <c r="K1906" s="278" t="s">
        <v>48</v>
      </c>
      <c r="L1906" s="278" t="s">
        <v>482</v>
      </c>
      <c r="M1906" s="236">
        <v>1</v>
      </c>
      <c r="N1906" s="630" t="s">
        <v>39</v>
      </c>
      <c r="O1906" s="553"/>
      <c r="P1906" s="25">
        <f t="shared" si="1887"/>
        <v>0</v>
      </c>
      <c r="Q1906" s="29"/>
      <c r="R1906" s="29"/>
      <c r="X1906" s="698" t="s">
        <v>482</v>
      </c>
      <c r="Y1906" s="698">
        <v>1</v>
      </c>
      <c r="Z1906" s="698" t="s">
        <v>39</v>
      </c>
      <c r="AA1906" s="698"/>
      <c r="AB1906" s="698">
        <v>0</v>
      </c>
      <c r="AC1906" s="731">
        <f t="shared" si="1888"/>
        <v>0</v>
      </c>
      <c r="AD1906" s="533">
        <f t="shared" si="1889"/>
        <v>0</v>
      </c>
    </row>
    <row r="1907" spans="1:30" ht="15.75">
      <c r="A1907" s="533" t="s">
        <v>2728</v>
      </c>
      <c r="B1907" s="533">
        <v>11</v>
      </c>
      <c r="C1907" s="533" t="s">
        <v>446</v>
      </c>
      <c r="D1907" s="572" t="s">
        <v>1842</v>
      </c>
      <c r="E1907" s="571" t="str">
        <f t="shared" si="1847"/>
        <v xml:space="preserve"> FOOD SERVICE EQUIPMENT</v>
      </c>
      <c r="F1907" s="533" t="str">
        <f t="shared" si="1840"/>
        <v>ME</v>
      </c>
      <c r="G1907" s="533" t="s">
        <v>2725</v>
      </c>
      <c r="H1907" s="533">
        <v>534</v>
      </c>
      <c r="I1907" s="533" t="str">
        <f>L1907</f>
        <v>Hot Kitchen</v>
      </c>
      <c r="J1907" s="533" t="str">
        <f>L1907</f>
        <v>Hot Kitchen</v>
      </c>
      <c r="K1907" s="278"/>
      <c r="L1907" s="631" t="s">
        <v>483</v>
      </c>
      <c r="M1907" s="273"/>
      <c r="N1907" s="270"/>
      <c r="O1907" s="553"/>
      <c r="P1907" s="105"/>
      <c r="Q1907" s="29"/>
      <c r="R1907" s="29"/>
      <c r="X1907" s="698" t="s">
        <v>483</v>
      </c>
      <c r="Y1907" s="698"/>
      <c r="Z1907" s="698"/>
      <c r="AA1907" s="698"/>
      <c r="AB1907" s="698"/>
    </row>
    <row r="1908" spans="1:30" ht="15.75">
      <c r="A1908" s="533" t="s">
        <v>2728</v>
      </c>
      <c r="B1908" s="533">
        <v>11</v>
      </c>
      <c r="C1908" s="533" t="s">
        <v>446</v>
      </c>
      <c r="D1908" s="572" t="s">
        <v>1842</v>
      </c>
      <c r="E1908" s="571" t="str">
        <f t="shared" si="1847"/>
        <v xml:space="preserve"> FOOD SERVICE EQUIPMENT</v>
      </c>
      <c r="F1908" s="533" t="str">
        <f t="shared" si="1840"/>
        <v>ME</v>
      </c>
      <c r="G1908" s="533" t="s">
        <v>2722</v>
      </c>
      <c r="H1908" s="533">
        <v>535</v>
      </c>
      <c r="I1908" s="533" t="str">
        <f t="shared" ref="I1908:J1908" si="1903">I1906</f>
        <v>Bakery &amp; Pastry</v>
      </c>
      <c r="J1908" s="533" t="str">
        <f t="shared" si="1903"/>
        <v>Bakery &amp; Pastry</v>
      </c>
      <c r="K1908" s="278" t="s">
        <v>50</v>
      </c>
      <c r="L1908" s="629" t="s">
        <v>467</v>
      </c>
      <c r="M1908" s="274">
        <v>2</v>
      </c>
      <c r="N1908" s="630" t="s">
        <v>39</v>
      </c>
      <c r="O1908" s="553"/>
      <c r="P1908" s="25">
        <f t="shared" ref="P1908:P1921" si="1904">O1908*M1908</f>
        <v>0</v>
      </c>
      <c r="Q1908" s="29"/>
      <c r="R1908" s="29"/>
      <c r="X1908" s="698" t="s">
        <v>467</v>
      </c>
      <c r="Y1908" s="698">
        <v>2</v>
      </c>
      <c r="Z1908" s="698" t="s">
        <v>39</v>
      </c>
      <c r="AA1908" s="698"/>
      <c r="AB1908" s="698">
        <v>0</v>
      </c>
      <c r="AC1908" s="731">
        <f t="shared" ref="AC1908:AC1921" si="1905">AA1908*0.97</f>
        <v>0</v>
      </c>
      <c r="AD1908" s="533">
        <f t="shared" ref="AD1908:AD1921" si="1906">AC1908*Y1908</f>
        <v>0</v>
      </c>
    </row>
    <row r="1909" spans="1:30" ht="15.75">
      <c r="A1909" s="533" t="s">
        <v>2728</v>
      </c>
      <c r="B1909" s="533">
        <v>11</v>
      </c>
      <c r="C1909" s="533" t="s">
        <v>446</v>
      </c>
      <c r="D1909" s="572" t="s">
        <v>1842</v>
      </c>
      <c r="E1909" s="571" t="str">
        <f t="shared" si="1847"/>
        <v xml:space="preserve"> FOOD SERVICE EQUIPMENT</v>
      </c>
      <c r="F1909" s="533" t="str">
        <f t="shared" si="1840"/>
        <v>ME</v>
      </c>
      <c r="G1909" s="533" t="s">
        <v>2722</v>
      </c>
      <c r="H1909" s="533">
        <v>536</v>
      </c>
      <c r="I1909" s="533" t="str">
        <f t="shared" ref="I1909:J1909" si="1907">I1907</f>
        <v>Hot Kitchen</v>
      </c>
      <c r="J1909" s="533" t="str">
        <f t="shared" si="1907"/>
        <v>Hot Kitchen</v>
      </c>
      <c r="K1909" s="278" t="s">
        <v>76</v>
      </c>
      <c r="L1909" s="629" t="s">
        <v>484</v>
      </c>
      <c r="M1909" s="274">
        <v>1</v>
      </c>
      <c r="N1909" s="630" t="s">
        <v>39</v>
      </c>
      <c r="O1909" s="553"/>
      <c r="P1909" s="25">
        <f t="shared" si="1904"/>
        <v>0</v>
      </c>
      <c r="Q1909" s="29"/>
      <c r="R1909" s="29"/>
      <c r="X1909" s="698" t="s">
        <v>484</v>
      </c>
      <c r="Y1909" s="698">
        <v>1</v>
      </c>
      <c r="Z1909" s="698" t="s">
        <v>39</v>
      </c>
      <c r="AA1909" s="698"/>
      <c r="AB1909" s="698">
        <v>0</v>
      </c>
      <c r="AC1909" s="731">
        <f t="shared" si="1905"/>
        <v>0</v>
      </c>
      <c r="AD1909" s="533">
        <f t="shared" si="1906"/>
        <v>0</v>
      </c>
    </row>
    <row r="1910" spans="1:30" ht="15.75">
      <c r="A1910" s="533" t="s">
        <v>2728</v>
      </c>
      <c r="B1910" s="533">
        <v>11</v>
      </c>
      <c r="C1910" s="533" t="s">
        <v>446</v>
      </c>
      <c r="D1910" s="572" t="s">
        <v>1842</v>
      </c>
      <c r="E1910" s="571" t="str">
        <f t="shared" si="1847"/>
        <v xml:space="preserve"> FOOD SERVICE EQUIPMENT</v>
      </c>
      <c r="F1910" s="533" t="str">
        <f t="shared" si="1840"/>
        <v>ME</v>
      </c>
      <c r="G1910" s="533" t="s">
        <v>2722</v>
      </c>
      <c r="H1910" s="533">
        <v>537</v>
      </c>
      <c r="I1910" s="533" t="str">
        <f t="shared" ref="I1910:J1910" si="1908">I1908</f>
        <v>Bakery &amp; Pastry</v>
      </c>
      <c r="J1910" s="533" t="str">
        <f t="shared" si="1908"/>
        <v>Bakery &amp; Pastry</v>
      </c>
      <c r="K1910" s="278" t="s">
        <v>77</v>
      </c>
      <c r="L1910" s="632" t="s">
        <v>485</v>
      </c>
      <c r="M1910" s="236">
        <v>2</v>
      </c>
      <c r="N1910" s="630" t="s">
        <v>39</v>
      </c>
      <c r="O1910" s="553"/>
      <c r="P1910" s="25">
        <f t="shared" si="1904"/>
        <v>0</v>
      </c>
      <c r="Q1910" s="29"/>
      <c r="R1910" s="29"/>
      <c r="X1910" s="698" t="s">
        <v>485</v>
      </c>
      <c r="Y1910" s="698">
        <v>2</v>
      </c>
      <c r="Z1910" s="698" t="s">
        <v>39</v>
      </c>
      <c r="AA1910" s="698"/>
      <c r="AB1910" s="698">
        <v>0</v>
      </c>
      <c r="AC1910" s="731">
        <f t="shared" si="1905"/>
        <v>0</v>
      </c>
      <c r="AD1910" s="533">
        <f t="shared" si="1906"/>
        <v>0</v>
      </c>
    </row>
    <row r="1911" spans="1:30" ht="15.75">
      <c r="A1911" s="533" t="s">
        <v>2728</v>
      </c>
      <c r="B1911" s="533">
        <v>11</v>
      </c>
      <c r="C1911" s="533" t="s">
        <v>446</v>
      </c>
      <c r="D1911" s="572" t="s">
        <v>1842</v>
      </c>
      <c r="E1911" s="571" t="str">
        <f t="shared" si="1847"/>
        <v xml:space="preserve"> FOOD SERVICE EQUIPMENT</v>
      </c>
      <c r="F1911" s="533" t="str">
        <f t="shared" si="1840"/>
        <v>ME</v>
      </c>
      <c r="G1911" s="533" t="s">
        <v>2722</v>
      </c>
      <c r="H1911" s="533">
        <v>538</v>
      </c>
      <c r="I1911" s="533" t="str">
        <f t="shared" ref="I1911:J1911" si="1909">I1909</f>
        <v>Hot Kitchen</v>
      </c>
      <c r="J1911" s="533" t="str">
        <f t="shared" si="1909"/>
        <v>Hot Kitchen</v>
      </c>
      <c r="K1911" s="278" t="s">
        <v>78</v>
      </c>
      <c r="L1911" s="632" t="s">
        <v>464</v>
      </c>
      <c r="M1911" s="225">
        <v>1</v>
      </c>
      <c r="N1911" s="630" t="s">
        <v>39</v>
      </c>
      <c r="O1911" s="553"/>
      <c r="P1911" s="25">
        <f t="shared" si="1904"/>
        <v>0</v>
      </c>
      <c r="Q1911" s="29"/>
      <c r="R1911" s="29"/>
      <c r="X1911" s="698" t="s">
        <v>464</v>
      </c>
      <c r="Y1911" s="698">
        <v>1</v>
      </c>
      <c r="Z1911" s="698" t="s">
        <v>39</v>
      </c>
      <c r="AA1911" s="698"/>
      <c r="AB1911" s="698">
        <v>0</v>
      </c>
      <c r="AC1911" s="731">
        <f t="shared" si="1905"/>
        <v>0</v>
      </c>
      <c r="AD1911" s="533">
        <f t="shared" si="1906"/>
        <v>0</v>
      </c>
    </row>
    <row r="1912" spans="1:30" ht="15.75">
      <c r="A1912" s="533" t="s">
        <v>2728</v>
      </c>
      <c r="B1912" s="533">
        <v>11</v>
      </c>
      <c r="C1912" s="533" t="s">
        <v>446</v>
      </c>
      <c r="D1912" s="572" t="s">
        <v>1842</v>
      </c>
      <c r="E1912" s="571" t="str">
        <f t="shared" si="1847"/>
        <v xml:space="preserve"> FOOD SERVICE EQUIPMENT</v>
      </c>
      <c r="F1912" s="533" t="str">
        <f t="shared" si="1840"/>
        <v>ME</v>
      </c>
      <c r="G1912" s="533" t="s">
        <v>2722</v>
      </c>
      <c r="H1912" s="533">
        <v>539</v>
      </c>
      <c r="I1912" s="533" t="str">
        <f t="shared" ref="I1912:J1912" si="1910">I1910</f>
        <v>Bakery &amp; Pastry</v>
      </c>
      <c r="J1912" s="533" t="str">
        <f t="shared" si="1910"/>
        <v>Bakery &amp; Pastry</v>
      </c>
      <c r="K1912" s="278" t="s">
        <v>302</v>
      </c>
      <c r="L1912" s="278" t="s">
        <v>486</v>
      </c>
      <c r="M1912" s="225">
        <v>1</v>
      </c>
      <c r="N1912" s="630" t="s">
        <v>39</v>
      </c>
      <c r="O1912" s="553"/>
      <c r="P1912" s="25">
        <f t="shared" si="1904"/>
        <v>0</v>
      </c>
      <c r="Q1912" s="29"/>
      <c r="R1912" s="29"/>
      <c r="X1912" s="698" t="s">
        <v>486</v>
      </c>
      <c r="Y1912" s="698">
        <v>1</v>
      </c>
      <c r="Z1912" s="698" t="s">
        <v>39</v>
      </c>
      <c r="AA1912" s="698"/>
      <c r="AB1912" s="698">
        <v>0</v>
      </c>
      <c r="AC1912" s="731">
        <f t="shared" si="1905"/>
        <v>0</v>
      </c>
      <c r="AD1912" s="533">
        <f t="shared" si="1906"/>
        <v>0</v>
      </c>
    </row>
    <row r="1913" spans="1:30" ht="15.75">
      <c r="A1913" s="533" t="s">
        <v>2728</v>
      </c>
      <c r="B1913" s="533">
        <v>11</v>
      </c>
      <c r="C1913" s="533" t="s">
        <v>446</v>
      </c>
      <c r="D1913" s="572" t="s">
        <v>1842</v>
      </c>
      <c r="E1913" s="571" t="str">
        <f t="shared" si="1847"/>
        <v xml:space="preserve"> FOOD SERVICE EQUIPMENT</v>
      </c>
      <c r="F1913" s="533" t="str">
        <f t="shared" si="1840"/>
        <v>ME</v>
      </c>
      <c r="G1913" s="533" t="s">
        <v>2722</v>
      </c>
      <c r="H1913" s="533">
        <v>540</v>
      </c>
      <c r="I1913" s="533" t="str">
        <f t="shared" ref="I1913:J1913" si="1911">I1911</f>
        <v>Hot Kitchen</v>
      </c>
      <c r="J1913" s="533" t="str">
        <f t="shared" si="1911"/>
        <v>Hot Kitchen</v>
      </c>
      <c r="K1913" s="278" t="s">
        <v>304</v>
      </c>
      <c r="L1913" s="233" t="s">
        <v>487</v>
      </c>
      <c r="M1913" s="274">
        <v>1</v>
      </c>
      <c r="N1913" s="630" t="s">
        <v>39</v>
      </c>
      <c r="O1913" s="553"/>
      <c r="P1913" s="25">
        <f t="shared" si="1904"/>
        <v>0</v>
      </c>
      <c r="Q1913" s="29"/>
      <c r="R1913" s="29"/>
      <c r="X1913" s="698" t="s">
        <v>487</v>
      </c>
      <c r="Y1913" s="698">
        <v>1</v>
      </c>
      <c r="Z1913" s="698" t="s">
        <v>39</v>
      </c>
      <c r="AA1913" s="698"/>
      <c r="AB1913" s="698">
        <v>0</v>
      </c>
      <c r="AC1913" s="731">
        <f t="shared" si="1905"/>
        <v>0</v>
      </c>
      <c r="AD1913" s="533">
        <f t="shared" si="1906"/>
        <v>0</v>
      </c>
    </row>
    <row r="1914" spans="1:30" ht="15.75">
      <c r="A1914" s="533" t="s">
        <v>2728</v>
      </c>
      <c r="B1914" s="533">
        <v>11</v>
      </c>
      <c r="C1914" s="533" t="s">
        <v>446</v>
      </c>
      <c r="D1914" s="572" t="s">
        <v>1842</v>
      </c>
      <c r="E1914" s="571" t="str">
        <f t="shared" si="1847"/>
        <v xml:space="preserve"> FOOD SERVICE EQUIPMENT</v>
      </c>
      <c r="F1914" s="533" t="str">
        <f t="shared" si="1840"/>
        <v>ME</v>
      </c>
      <c r="G1914" s="533" t="s">
        <v>2722</v>
      </c>
      <c r="H1914" s="533">
        <v>541</v>
      </c>
      <c r="I1914" s="533" t="str">
        <f t="shared" ref="I1914:J1914" si="1912">I1912</f>
        <v>Bakery &amp; Pastry</v>
      </c>
      <c r="J1914" s="533" t="str">
        <f t="shared" si="1912"/>
        <v>Bakery &amp; Pastry</v>
      </c>
      <c r="K1914" s="278" t="s">
        <v>306</v>
      </c>
      <c r="L1914" s="629" t="s">
        <v>488</v>
      </c>
      <c r="M1914" s="274">
        <v>2</v>
      </c>
      <c r="N1914" s="630" t="s">
        <v>39</v>
      </c>
      <c r="O1914" s="553"/>
      <c r="P1914" s="25">
        <f t="shared" si="1904"/>
        <v>0</v>
      </c>
      <c r="Q1914" s="29"/>
      <c r="R1914" s="29"/>
      <c r="X1914" s="698" t="s">
        <v>488</v>
      </c>
      <c r="Y1914" s="698">
        <v>2</v>
      </c>
      <c r="Z1914" s="698" t="s">
        <v>39</v>
      </c>
      <c r="AA1914" s="698"/>
      <c r="AB1914" s="698">
        <v>0</v>
      </c>
      <c r="AC1914" s="731">
        <f t="shared" si="1905"/>
        <v>0</v>
      </c>
      <c r="AD1914" s="533">
        <f t="shared" si="1906"/>
        <v>0</v>
      </c>
    </row>
    <row r="1915" spans="1:30" ht="15.75">
      <c r="A1915" s="533" t="s">
        <v>2728</v>
      </c>
      <c r="B1915" s="533">
        <v>11</v>
      </c>
      <c r="C1915" s="533" t="s">
        <v>446</v>
      </c>
      <c r="D1915" s="572" t="s">
        <v>1842</v>
      </c>
      <c r="E1915" s="571" t="str">
        <f t="shared" si="1847"/>
        <v xml:space="preserve"> FOOD SERVICE EQUIPMENT</v>
      </c>
      <c r="F1915" s="533" t="str">
        <f t="shared" si="1840"/>
        <v>ME</v>
      </c>
      <c r="G1915" s="533" t="s">
        <v>2722</v>
      </c>
      <c r="H1915" s="533">
        <v>542</v>
      </c>
      <c r="I1915" s="533" t="str">
        <f t="shared" ref="I1915:J1915" si="1913">I1913</f>
        <v>Hot Kitchen</v>
      </c>
      <c r="J1915" s="533" t="str">
        <f t="shared" si="1913"/>
        <v>Hot Kitchen</v>
      </c>
      <c r="K1915" s="278" t="s">
        <v>341</v>
      </c>
      <c r="L1915" s="629" t="s">
        <v>489</v>
      </c>
      <c r="M1915" s="274">
        <v>1</v>
      </c>
      <c r="N1915" s="630" t="s">
        <v>39</v>
      </c>
      <c r="O1915" s="553"/>
      <c r="P1915" s="25">
        <f t="shared" si="1904"/>
        <v>0</v>
      </c>
      <c r="Q1915" s="29"/>
      <c r="R1915" s="29"/>
      <c r="X1915" s="698" t="s">
        <v>489</v>
      </c>
      <c r="Y1915" s="698">
        <v>1</v>
      </c>
      <c r="Z1915" s="698" t="s">
        <v>39</v>
      </c>
      <c r="AA1915" s="698"/>
      <c r="AB1915" s="698">
        <v>0</v>
      </c>
      <c r="AC1915" s="731">
        <f t="shared" si="1905"/>
        <v>0</v>
      </c>
      <c r="AD1915" s="533">
        <f t="shared" si="1906"/>
        <v>0</v>
      </c>
    </row>
    <row r="1916" spans="1:30" ht="15.75">
      <c r="A1916" s="533" t="s">
        <v>2728</v>
      </c>
      <c r="B1916" s="533">
        <v>11</v>
      </c>
      <c r="C1916" s="533" t="s">
        <v>446</v>
      </c>
      <c r="D1916" s="572" t="s">
        <v>1842</v>
      </c>
      <c r="E1916" s="571" t="str">
        <f t="shared" si="1847"/>
        <v xml:space="preserve"> FOOD SERVICE EQUIPMENT</v>
      </c>
      <c r="F1916" s="533" t="str">
        <f t="shared" si="1840"/>
        <v>ME</v>
      </c>
      <c r="G1916" s="533" t="s">
        <v>2722</v>
      </c>
      <c r="H1916" s="533">
        <v>543</v>
      </c>
      <c r="I1916" s="533" t="str">
        <f t="shared" ref="I1916:J1916" si="1914">I1914</f>
        <v>Bakery &amp; Pastry</v>
      </c>
      <c r="J1916" s="533" t="str">
        <f t="shared" si="1914"/>
        <v>Bakery &amp; Pastry</v>
      </c>
      <c r="K1916" s="278" t="s">
        <v>343</v>
      </c>
      <c r="L1916" s="629" t="s">
        <v>490</v>
      </c>
      <c r="M1916" s="274">
        <v>1</v>
      </c>
      <c r="N1916" s="630" t="s">
        <v>39</v>
      </c>
      <c r="O1916" s="553"/>
      <c r="P1916" s="25">
        <f t="shared" si="1904"/>
        <v>0</v>
      </c>
      <c r="Q1916" s="29"/>
      <c r="R1916" s="29"/>
      <c r="X1916" s="698" t="s">
        <v>490</v>
      </c>
      <c r="Y1916" s="698">
        <v>1</v>
      </c>
      <c r="Z1916" s="698" t="s">
        <v>39</v>
      </c>
      <c r="AA1916" s="698"/>
      <c r="AB1916" s="698">
        <v>0</v>
      </c>
      <c r="AC1916" s="731">
        <f t="shared" si="1905"/>
        <v>0</v>
      </c>
      <c r="AD1916" s="533">
        <f t="shared" si="1906"/>
        <v>0</v>
      </c>
    </row>
    <row r="1917" spans="1:30" ht="15.75">
      <c r="A1917" s="533" t="s">
        <v>2728</v>
      </c>
      <c r="B1917" s="533">
        <v>11</v>
      </c>
      <c r="C1917" s="533" t="s">
        <v>446</v>
      </c>
      <c r="D1917" s="572" t="s">
        <v>1842</v>
      </c>
      <c r="E1917" s="571" t="str">
        <f t="shared" si="1847"/>
        <v xml:space="preserve"> FOOD SERVICE EQUIPMENT</v>
      </c>
      <c r="F1917" s="533" t="str">
        <f t="shared" si="1840"/>
        <v>ME</v>
      </c>
      <c r="G1917" s="533" t="s">
        <v>2722</v>
      </c>
      <c r="H1917" s="533">
        <v>544</v>
      </c>
      <c r="I1917" s="533" t="str">
        <f t="shared" ref="I1917:J1917" si="1915">I1915</f>
        <v>Hot Kitchen</v>
      </c>
      <c r="J1917" s="533" t="str">
        <f t="shared" si="1915"/>
        <v>Hot Kitchen</v>
      </c>
      <c r="K1917" s="278" t="s">
        <v>83</v>
      </c>
      <c r="L1917" s="629" t="s">
        <v>481</v>
      </c>
      <c r="M1917" s="274">
        <v>1</v>
      </c>
      <c r="N1917" s="630" t="s">
        <v>39</v>
      </c>
      <c r="O1917" s="553"/>
      <c r="P1917" s="25">
        <f t="shared" si="1904"/>
        <v>0</v>
      </c>
      <c r="Q1917" s="29"/>
      <c r="R1917" s="29"/>
      <c r="X1917" s="698" t="s">
        <v>481</v>
      </c>
      <c r="Y1917" s="698">
        <v>1</v>
      </c>
      <c r="Z1917" s="698" t="s">
        <v>39</v>
      </c>
      <c r="AA1917" s="698"/>
      <c r="AB1917" s="698">
        <v>0</v>
      </c>
      <c r="AC1917" s="731">
        <f t="shared" si="1905"/>
        <v>0</v>
      </c>
      <c r="AD1917" s="533">
        <f t="shared" si="1906"/>
        <v>0</v>
      </c>
    </row>
    <row r="1918" spans="1:30" ht="15.75">
      <c r="A1918" s="533" t="s">
        <v>2728</v>
      </c>
      <c r="B1918" s="533">
        <v>11</v>
      </c>
      <c r="C1918" s="533" t="s">
        <v>446</v>
      </c>
      <c r="D1918" s="572" t="s">
        <v>1842</v>
      </c>
      <c r="E1918" s="571" t="str">
        <f t="shared" si="1847"/>
        <v xml:space="preserve"> FOOD SERVICE EQUIPMENT</v>
      </c>
      <c r="F1918" s="533" t="str">
        <f t="shared" si="1840"/>
        <v>ME</v>
      </c>
      <c r="G1918" s="533" t="s">
        <v>2722</v>
      </c>
      <c r="H1918" s="533">
        <v>545</v>
      </c>
      <c r="I1918" s="533" t="str">
        <f t="shared" ref="I1918:J1918" si="1916">I1916</f>
        <v>Bakery &amp; Pastry</v>
      </c>
      <c r="J1918" s="533" t="str">
        <f t="shared" si="1916"/>
        <v>Bakery &amp; Pastry</v>
      </c>
      <c r="K1918" s="278" t="s">
        <v>13</v>
      </c>
      <c r="L1918" s="275" t="s">
        <v>474</v>
      </c>
      <c r="M1918" s="274">
        <v>1</v>
      </c>
      <c r="N1918" s="630" t="s">
        <v>39</v>
      </c>
      <c r="O1918" s="553"/>
      <c r="P1918" s="25">
        <f t="shared" si="1904"/>
        <v>0</v>
      </c>
      <c r="Q1918" s="29"/>
      <c r="R1918" s="29"/>
      <c r="X1918" s="698" t="s">
        <v>474</v>
      </c>
      <c r="Y1918" s="698">
        <v>1</v>
      </c>
      <c r="Z1918" s="698" t="s">
        <v>39</v>
      </c>
      <c r="AA1918" s="698"/>
      <c r="AB1918" s="698">
        <v>0</v>
      </c>
      <c r="AC1918" s="731">
        <f t="shared" si="1905"/>
        <v>0</v>
      </c>
      <c r="AD1918" s="533">
        <f t="shared" si="1906"/>
        <v>0</v>
      </c>
    </row>
    <row r="1919" spans="1:30" ht="15.75">
      <c r="A1919" s="533" t="s">
        <v>2728</v>
      </c>
      <c r="B1919" s="533">
        <v>11</v>
      </c>
      <c r="C1919" s="533" t="s">
        <v>446</v>
      </c>
      <c r="D1919" s="572" t="s">
        <v>1842</v>
      </c>
      <c r="E1919" s="571" t="str">
        <f t="shared" si="1847"/>
        <v xml:space="preserve"> FOOD SERVICE EQUIPMENT</v>
      </c>
      <c r="F1919" s="533" t="str">
        <f t="shared" si="1840"/>
        <v>ME</v>
      </c>
      <c r="G1919" s="533" t="s">
        <v>2722</v>
      </c>
      <c r="H1919" s="533">
        <v>546</v>
      </c>
      <c r="I1919" s="533" t="str">
        <f t="shared" ref="I1919:J1919" si="1917">I1917</f>
        <v>Hot Kitchen</v>
      </c>
      <c r="J1919" s="533" t="str">
        <f t="shared" si="1917"/>
        <v>Hot Kitchen</v>
      </c>
      <c r="K1919" s="278" t="s">
        <v>15</v>
      </c>
      <c r="L1919" s="233" t="s">
        <v>491</v>
      </c>
      <c r="M1919" s="274">
        <v>1</v>
      </c>
      <c r="N1919" s="630" t="s">
        <v>39</v>
      </c>
      <c r="O1919" s="553"/>
      <c r="P1919" s="25">
        <f t="shared" si="1904"/>
        <v>0</v>
      </c>
      <c r="Q1919" s="29"/>
      <c r="R1919" s="29"/>
      <c r="X1919" s="698" t="s">
        <v>491</v>
      </c>
      <c r="Y1919" s="698">
        <v>1</v>
      </c>
      <c r="Z1919" s="698" t="s">
        <v>39</v>
      </c>
      <c r="AA1919" s="698"/>
      <c r="AB1919" s="698">
        <v>0</v>
      </c>
      <c r="AC1919" s="731">
        <f t="shared" si="1905"/>
        <v>0</v>
      </c>
      <c r="AD1919" s="533">
        <f t="shared" si="1906"/>
        <v>0</v>
      </c>
    </row>
    <row r="1920" spans="1:30" ht="15.75">
      <c r="A1920" s="533" t="s">
        <v>2728</v>
      </c>
      <c r="B1920" s="533">
        <v>11</v>
      </c>
      <c r="C1920" s="533" t="s">
        <v>446</v>
      </c>
      <c r="D1920" s="572" t="s">
        <v>1842</v>
      </c>
      <c r="E1920" s="571" t="str">
        <f t="shared" si="1847"/>
        <v xml:space="preserve"> FOOD SERVICE EQUIPMENT</v>
      </c>
      <c r="F1920" s="533" t="str">
        <f t="shared" ref="F1920:F1974" si="1918">VLOOKUP(D:D,trade,3,FALSE)</f>
        <v>ME</v>
      </c>
      <c r="G1920" s="533" t="s">
        <v>2722</v>
      </c>
      <c r="H1920" s="533">
        <v>547</v>
      </c>
      <c r="I1920" s="533" t="str">
        <f t="shared" ref="I1920:J1920" si="1919">I1918</f>
        <v>Bakery &amp; Pastry</v>
      </c>
      <c r="J1920" s="533" t="str">
        <f t="shared" si="1919"/>
        <v>Bakery &amp; Pastry</v>
      </c>
      <c r="K1920" s="278" t="s">
        <v>17</v>
      </c>
      <c r="L1920" s="629" t="s">
        <v>481</v>
      </c>
      <c r="M1920" s="274">
        <v>1</v>
      </c>
      <c r="N1920" s="630" t="s">
        <v>39</v>
      </c>
      <c r="O1920" s="553"/>
      <c r="P1920" s="25">
        <f t="shared" si="1904"/>
        <v>0</v>
      </c>
      <c r="Q1920" s="29"/>
      <c r="R1920" s="29"/>
      <c r="X1920" s="698" t="s">
        <v>481</v>
      </c>
      <c r="Y1920" s="698">
        <v>1</v>
      </c>
      <c r="Z1920" s="698" t="s">
        <v>39</v>
      </c>
      <c r="AA1920" s="698"/>
      <c r="AB1920" s="698">
        <v>0</v>
      </c>
      <c r="AC1920" s="731">
        <f t="shared" si="1905"/>
        <v>0</v>
      </c>
      <c r="AD1920" s="533">
        <f t="shared" si="1906"/>
        <v>0</v>
      </c>
    </row>
    <row r="1921" spans="1:30" ht="15.75">
      <c r="A1921" s="533" t="s">
        <v>2728</v>
      </c>
      <c r="B1921" s="533">
        <v>11</v>
      </c>
      <c r="C1921" s="533" t="s">
        <v>446</v>
      </c>
      <c r="D1921" s="572" t="s">
        <v>1842</v>
      </c>
      <c r="E1921" s="571" t="str">
        <f t="shared" si="1847"/>
        <v xml:space="preserve"> FOOD SERVICE EQUIPMENT</v>
      </c>
      <c r="F1921" s="533" t="str">
        <f t="shared" si="1918"/>
        <v>ME</v>
      </c>
      <c r="G1921" s="533" t="s">
        <v>2722</v>
      </c>
      <c r="H1921" s="533">
        <v>548</v>
      </c>
      <c r="I1921" s="533" t="str">
        <f t="shared" ref="I1921:J1921" si="1920">I1919</f>
        <v>Hot Kitchen</v>
      </c>
      <c r="J1921" s="533" t="str">
        <f t="shared" si="1920"/>
        <v>Hot Kitchen</v>
      </c>
      <c r="K1921" s="278" t="s">
        <v>19</v>
      </c>
      <c r="L1921" s="275" t="s">
        <v>469</v>
      </c>
      <c r="M1921" s="274">
        <v>1</v>
      </c>
      <c r="N1921" s="630" t="s">
        <v>39</v>
      </c>
      <c r="O1921" s="553"/>
      <c r="P1921" s="25">
        <f t="shared" si="1904"/>
        <v>0</v>
      </c>
      <c r="Q1921" s="29"/>
      <c r="R1921" s="29"/>
      <c r="X1921" s="698" t="s">
        <v>469</v>
      </c>
      <c r="Y1921" s="698">
        <v>1</v>
      </c>
      <c r="Z1921" s="698" t="s">
        <v>39</v>
      </c>
      <c r="AA1921" s="698"/>
      <c r="AB1921" s="698">
        <v>0</v>
      </c>
      <c r="AC1921" s="731">
        <f t="shared" si="1905"/>
        <v>0</v>
      </c>
      <c r="AD1921" s="533">
        <f t="shared" si="1906"/>
        <v>0</v>
      </c>
    </row>
    <row r="1922" spans="1:30" ht="15.75">
      <c r="A1922" s="533" t="s">
        <v>2728</v>
      </c>
      <c r="B1922" s="533">
        <v>11</v>
      </c>
      <c r="C1922" s="533" t="s">
        <v>446</v>
      </c>
      <c r="D1922" s="572" t="s">
        <v>1842</v>
      </c>
      <c r="E1922" s="571" t="str">
        <f t="shared" si="1847"/>
        <v xml:space="preserve"> FOOD SERVICE EQUIPMENT</v>
      </c>
      <c r="F1922" s="533" t="str">
        <f t="shared" si="1918"/>
        <v>ME</v>
      </c>
      <c r="G1922" s="533" t="s">
        <v>2725</v>
      </c>
      <c r="H1922" s="533">
        <v>549</v>
      </c>
      <c r="I1922" s="533" t="str">
        <f>L1922</f>
        <v>Cold Kitchen</v>
      </c>
      <c r="J1922" s="533" t="str">
        <f>L1922</f>
        <v>Cold Kitchen</v>
      </c>
      <c r="K1922" s="278"/>
      <c r="L1922" s="633" t="s">
        <v>492</v>
      </c>
      <c r="M1922" s="634"/>
      <c r="N1922" s="634"/>
      <c r="O1922" s="553"/>
      <c r="P1922" s="105"/>
      <c r="Q1922" s="29"/>
      <c r="R1922" s="29"/>
      <c r="X1922" s="698" t="s">
        <v>492</v>
      </c>
      <c r="Y1922" s="698"/>
      <c r="Z1922" s="698"/>
      <c r="AA1922" s="698"/>
      <c r="AB1922" s="698"/>
    </row>
    <row r="1923" spans="1:30" ht="15.75">
      <c r="A1923" s="533" t="s">
        <v>2728</v>
      </c>
      <c r="B1923" s="533">
        <v>11</v>
      </c>
      <c r="C1923" s="533" t="s">
        <v>446</v>
      </c>
      <c r="D1923" s="572" t="s">
        <v>1842</v>
      </c>
      <c r="E1923" s="571" t="str">
        <f t="shared" si="1847"/>
        <v xml:space="preserve"> FOOD SERVICE EQUIPMENT</v>
      </c>
      <c r="F1923" s="533" t="str">
        <f t="shared" si="1918"/>
        <v>ME</v>
      </c>
      <c r="G1923" s="533" t="s">
        <v>2722</v>
      </c>
      <c r="H1923" s="533">
        <v>550</v>
      </c>
      <c r="I1923" s="533" t="str">
        <f t="shared" ref="I1923:J1923" si="1921">I1921</f>
        <v>Hot Kitchen</v>
      </c>
      <c r="J1923" s="533" t="str">
        <f t="shared" si="1921"/>
        <v>Hot Kitchen</v>
      </c>
      <c r="K1923" s="278" t="s">
        <v>20</v>
      </c>
      <c r="L1923" s="634" t="s">
        <v>470</v>
      </c>
      <c r="M1923" s="274">
        <v>1</v>
      </c>
      <c r="N1923" s="630" t="s">
        <v>39</v>
      </c>
      <c r="O1923" s="553"/>
      <c r="P1923" s="25">
        <f t="shared" ref="P1923:P1930" si="1922">O1923*M1923</f>
        <v>0</v>
      </c>
      <c r="Q1923" s="29"/>
      <c r="R1923" s="29"/>
      <c r="X1923" s="698" t="s">
        <v>470</v>
      </c>
      <c r="Y1923" s="698">
        <v>1</v>
      </c>
      <c r="Z1923" s="698" t="s">
        <v>39</v>
      </c>
      <c r="AA1923" s="698"/>
      <c r="AB1923" s="698">
        <v>0</v>
      </c>
      <c r="AC1923" s="731">
        <f t="shared" ref="AC1923:AC1930" si="1923">AA1923*0.97</f>
        <v>0</v>
      </c>
      <c r="AD1923" s="533">
        <f t="shared" ref="AD1923:AD1930" si="1924">AC1923*Y1923</f>
        <v>0</v>
      </c>
    </row>
    <row r="1924" spans="1:30" ht="15.75">
      <c r="A1924" s="533" t="s">
        <v>2728</v>
      </c>
      <c r="B1924" s="533">
        <v>11</v>
      </c>
      <c r="C1924" s="533" t="s">
        <v>446</v>
      </c>
      <c r="D1924" s="572" t="s">
        <v>1842</v>
      </c>
      <c r="E1924" s="571" t="str">
        <f t="shared" si="1847"/>
        <v xml:space="preserve"> FOOD SERVICE EQUIPMENT</v>
      </c>
      <c r="F1924" s="533" t="str">
        <f t="shared" si="1918"/>
        <v>ME</v>
      </c>
      <c r="G1924" s="533" t="s">
        <v>2722</v>
      </c>
      <c r="H1924" s="533">
        <v>551</v>
      </c>
      <c r="I1924" s="533" t="str">
        <f t="shared" ref="I1924:J1924" si="1925">I1922</f>
        <v>Cold Kitchen</v>
      </c>
      <c r="J1924" s="533" t="str">
        <f t="shared" si="1925"/>
        <v>Cold Kitchen</v>
      </c>
      <c r="K1924" s="278" t="s">
        <v>21</v>
      </c>
      <c r="L1924" s="634" t="s">
        <v>493</v>
      </c>
      <c r="M1924" s="274">
        <v>1</v>
      </c>
      <c r="N1924" s="630" t="s">
        <v>39</v>
      </c>
      <c r="O1924" s="553"/>
      <c r="P1924" s="25">
        <f t="shared" si="1922"/>
        <v>0</v>
      </c>
      <c r="Q1924" s="29"/>
      <c r="R1924" s="29"/>
      <c r="X1924" s="698" t="s">
        <v>493</v>
      </c>
      <c r="Y1924" s="698">
        <v>1</v>
      </c>
      <c r="Z1924" s="698" t="s">
        <v>39</v>
      </c>
      <c r="AA1924" s="698"/>
      <c r="AB1924" s="698">
        <v>0</v>
      </c>
      <c r="AC1924" s="731">
        <f t="shared" si="1923"/>
        <v>0</v>
      </c>
      <c r="AD1924" s="533">
        <f t="shared" si="1924"/>
        <v>0</v>
      </c>
    </row>
    <row r="1925" spans="1:30" ht="15.75">
      <c r="A1925" s="533" t="s">
        <v>2728</v>
      </c>
      <c r="B1925" s="533">
        <v>11</v>
      </c>
      <c r="C1925" s="533" t="s">
        <v>446</v>
      </c>
      <c r="D1925" s="572" t="s">
        <v>1842</v>
      </c>
      <c r="E1925" s="571" t="str">
        <f t="shared" ref="E1925:E1953" si="1926">E1924</f>
        <v xml:space="preserve"> FOOD SERVICE EQUIPMENT</v>
      </c>
      <c r="F1925" s="533" t="str">
        <f t="shared" si="1918"/>
        <v>ME</v>
      </c>
      <c r="G1925" s="533" t="s">
        <v>2722</v>
      </c>
      <c r="H1925" s="533">
        <v>552</v>
      </c>
      <c r="I1925" s="533" t="str">
        <f t="shared" ref="I1925:J1925" si="1927">I1923</f>
        <v>Hot Kitchen</v>
      </c>
      <c r="J1925" s="533" t="str">
        <f t="shared" si="1927"/>
        <v>Hot Kitchen</v>
      </c>
      <c r="K1925" s="278" t="s">
        <v>45</v>
      </c>
      <c r="L1925" s="634" t="s">
        <v>494</v>
      </c>
      <c r="M1925" s="274">
        <v>1</v>
      </c>
      <c r="N1925" s="630" t="s">
        <v>39</v>
      </c>
      <c r="O1925" s="553"/>
      <c r="P1925" s="25">
        <f t="shared" si="1922"/>
        <v>0</v>
      </c>
      <c r="Q1925" s="29"/>
      <c r="R1925" s="29"/>
      <c r="X1925" s="698" t="s">
        <v>494</v>
      </c>
      <c r="Y1925" s="698">
        <v>1</v>
      </c>
      <c r="Z1925" s="698" t="s">
        <v>39</v>
      </c>
      <c r="AA1925" s="698"/>
      <c r="AB1925" s="698">
        <v>0</v>
      </c>
      <c r="AC1925" s="731">
        <f t="shared" si="1923"/>
        <v>0</v>
      </c>
      <c r="AD1925" s="533">
        <f t="shared" si="1924"/>
        <v>0</v>
      </c>
    </row>
    <row r="1926" spans="1:30" ht="15.75">
      <c r="A1926" s="533" t="s">
        <v>2728</v>
      </c>
      <c r="B1926" s="533">
        <v>11</v>
      </c>
      <c r="C1926" s="533" t="s">
        <v>446</v>
      </c>
      <c r="D1926" s="572" t="s">
        <v>1842</v>
      </c>
      <c r="E1926" s="571" t="str">
        <f t="shared" si="1926"/>
        <v xml:space="preserve"> FOOD SERVICE EQUIPMENT</v>
      </c>
      <c r="F1926" s="533" t="str">
        <f t="shared" si="1918"/>
        <v>ME</v>
      </c>
      <c r="G1926" s="533" t="s">
        <v>2722</v>
      </c>
      <c r="H1926" s="533">
        <v>553</v>
      </c>
      <c r="I1926" s="533" t="str">
        <f t="shared" ref="I1926:J1926" si="1928">I1924</f>
        <v>Cold Kitchen</v>
      </c>
      <c r="J1926" s="533" t="str">
        <f t="shared" si="1928"/>
        <v>Cold Kitchen</v>
      </c>
      <c r="K1926" s="278" t="s">
        <v>48</v>
      </c>
      <c r="L1926" s="634" t="s">
        <v>485</v>
      </c>
      <c r="M1926" s="274">
        <v>1</v>
      </c>
      <c r="N1926" s="630" t="s">
        <v>39</v>
      </c>
      <c r="O1926" s="553"/>
      <c r="P1926" s="25">
        <f t="shared" si="1922"/>
        <v>0</v>
      </c>
      <c r="Q1926" s="29"/>
      <c r="R1926" s="29"/>
      <c r="X1926" s="698" t="s">
        <v>485</v>
      </c>
      <c r="Y1926" s="698">
        <v>1</v>
      </c>
      <c r="Z1926" s="698" t="s">
        <v>39</v>
      </c>
      <c r="AA1926" s="698"/>
      <c r="AB1926" s="698">
        <v>0</v>
      </c>
      <c r="AC1926" s="731">
        <f t="shared" si="1923"/>
        <v>0</v>
      </c>
      <c r="AD1926" s="533">
        <f t="shared" si="1924"/>
        <v>0</v>
      </c>
    </row>
    <row r="1927" spans="1:30" ht="15.75">
      <c r="A1927" s="533" t="s">
        <v>2728</v>
      </c>
      <c r="B1927" s="533">
        <v>11</v>
      </c>
      <c r="C1927" s="533" t="s">
        <v>446</v>
      </c>
      <c r="D1927" s="572" t="s">
        <v>1842</v>
      </c>
      <c r="E1927" s="571" t="str">
        <f t="shared" si="1926"/>
        <v xml:space="preserve"> FOOD SERVICE EQUIPMENT</v>
      </c>
      <c r="F1927" s="533" t="str">
        <f t="shared" si="1918"/>
        <v>ME</v>
      </c>
      <c r="G1927" s="533" t="s">
        <v>2722</v>
      </c>
      <c r="H1927" s="533">
        <v>554</v>
      </c>
      <c r="I1927" s="533" t="str">
        <f t="shared" ref="I1927:J1927" si="1929">I1925</f>
        <v>Hot Kitchen</v>
      </c>
      <c r="J1927" s="533" t="str">
        <f t="shared" si="1929"/>
        <v>Hot Kitchen</v>
      </c>
      <c r="K1927" s="278" t="s">
        <v>50</v>
      </c>
      <c r="L1927" s="634" t="s">
        <v>464</v>
      </c>
      <c r="M1927" s="274">
        <v>2</v>
      </c>
      <c r="N1927" s="630" t="s">
        <v>39</v>
      </c>
      <c r="O1927" s="553"/>
      <c r="P1927" s="25">
        <f t="shared" si="1922"/>
        <v>0</v>
      </c>
      <c r="Q1927" s="29"/>
      <c r="R1927" s="29"/>
      <c r="X1927" s="698" t="s">
        <v>464</v>
      </c>
      <c r="Y1927" s="698">
        <v>2</v>
      </c>
      <c r="Z1927" s="698" t="s">
        <v>39</v>
      </c>
      <c r="AA1927" s="698"/>
      <c r="AB1927" s="698">
        <v>0</v>
      </c>
      <c r="AC1927" s="731">
        <f t="shared" si="1923"/>
        <v>0</v>
      </c>
      <c r="AD1927" s="533">
        <f t="shared" si="1924"/>
        <v>0</v>
      </c>
    </row>
    <row r="1928" spans="1:30" ht="15.75">
      <c r="A1928" s="533" t="s">
        <v>2728</v>
      </c>
      <c r="B1928" s="533">
        <v>11</v>
      </c>
      <c r="C1928" s="533" t="s">
        <v>446</v>
      </c>
      <c r="D1928" s="572" t="s">
        <v>1842</v>
      </c>
      <c r="E1928" s="571" t="str">
        <f t="shared" si="1926"/>
        <v xml:space="preserve"> FOOD SERVICE EQUIPMENT</v>
      </c>
      <c r="F1928" s="533" t="str">
        <f t="shared" si="1918"/>
        <v>ME</v>
      </c>
      <c r="G1928" s="533" t="s">
        <v>2722</v>
      </c>
      <c r="H1928" s="533">
        <v>555</v>
      </c>
      <c r="I1928" s="533" t="str">
        <f t="shared" ref="I1928:J1928" si="1930">I1926</f>
        <v>Cold Kitchen</v>
      </c>
      <c r="J1928" s="533" t="str">
        <f t="shared" si="1930"/>
        <v>Cold Kitchen</v>
      </c>
      <c r="K1928" s="278" t="s">
        <v>76</v>
      </c>
      <c r="L1928" s="634" t="s">
        <v>495</v>
      </c>
      <c r="M1928" s="274">
        <v>1</v>
      </c>
      <c r="N1928" s="630" t="s">
        <v>39</v>
      </c>
      <c r="O1928" s="553"/>
      <c r="P1928" s="25">
        <f t="shared" si="1922"/>
        <v>0</v>
      </c>
      <c r="Q1928" s="29"/>
      <c r="R1928" s="29"/>
      <c r="X1928" s="698" t="s">
        <v>495</v>
      </c>
      <c r="Y1928" s="698">
        <v>1</v>
      </c>
      <c r="Z1928" s="698" t="s">
        <v>39</v>
      </c>
      <c r="AA1928" s="698"/>
      <c r="AB1928" s="698">
        <v>0</v>
      </c>
      <c r="AC1928" s="731">
        <f t="shared" si="1923"/>
        <v>0</v>
      </c>
      <c r="AD1928" s="533">
        <f t="shared" si="1924"/>
        <v>0</v>
      </c>
    </row>
    <row r="1929" spans="1:30" ht="15.75">
      <c r="A1929" s="533" t="s">
        <v>2728</v>
      </c>
      <c r="B1929" s="533">
        <v>11</v>
      </c>
      <c r="C1929" s="533" t="s">
        <v>446</v>
      </c>
      <c r="D1929" s="572" t="s">
        <v>1842</v>
      </c>
      <c r="E1929" s="571" t="str">
        <f t="shared" si="1926"/>
        <v xml:space="preserve"> FOOD SERVICE EQUIPMENT</v>
      </c>
      <c r="F1929" s="533" t="str">
        <f t="shared" si="1918"/>
        <v>ME</v>
      </c>
      <c r="G1929" s="533" t="s">
        <v>2722</v>
      </c>
      <c r="H1929" s="533">
        <v>556</v>
      </c>
      <c r="I1929" s="533" t="str">
        <f t="shared" ref="I1929:J1929" si="1931">I1927</f>
        <v>Hot Kitchen</v>
      </c>
      <c r="J1929" s="533" t="str">
        <f t="shared" si="1931"/>
        <v>Hot Kitchen</v>
      </c>
      <c r="K1929" s="278" t="s">
        <v>77</v>
      </c>
      <c r="L1929" s="634" t="s">
        <v>496</v>
      </c>
      <c r="M1929" s="274">
        <v>1</v>
      </c>
      <c r="N1929" s="630" t="s">
        <v>39</v>
      </c>
      <c r="O1929" s="553"/>
      <c r="P1929" s="25">
        <f t="shared" si="1922"/>
        <v>0</v>
      </c>
      <c r="Q1929" s="29"/>
      <c r="R1929" s="29"/>
      <c r="X1929" s="698" t="s">
        <v>496</v>
      </c>
      <c r="Y1929" s="698">
        <v>1</v>
      </c>
      <c r="Z1929" s="698" t="s">
        <v>39</v>
      </c>
      <c r="AA1929" s="698"/>
      <c r="AB1929" s="698">
        <v>0</v>
      </c>
      <c r="AC1929" s="731">
        <f t="shared" si="1923"/>
        <v>0</v>
      </c>
      <c r="AD1929" s="533">
        <f t="shared" si="1924"/>
        <v>0</v>
      </c>
    </row>
    <row r="1930" spans="1:30" ht="15.75">
      <c r="A1930" s="533" t="s">
        <v>2728</v>
      </c>
      <c r="B1930" s="533">
        <v>11</v>
      </c>
      <c r="C1930" s="533" t="s">
        <v>446</v>
      </c>
      <c r="D1930" s="572" t="s">
        <v>1842</v>
      </c>
      <c r="E1930" s="571" t="str">
        <f t="shared" si="1926"/>
        <v xml:space="preserve"> FOOD SERVICE EQUIPMENT</v>
      </c>
      <c r="F1930" s="533" t="str">
        <f t="shared" si="1918"/>
        <v>ME</v>
      </c>
      <c r="G1930" s="533" t="s">
        <v>2722</v>
      </c>
      <c r="H1930" s="533">
        <v>557</v>
      </c>
      <c r="I1930" s="533" t="str">
        <f t="shared" ref="I1930:J1930" si="1932">I1928</f>
        <v>Cold Kitchen</v>
      </c>
      <c r="J1930" s="533" t="str">
        <f t="shared" si="1932"/>
        <v>Cold Kitchen</v>
      </c>
      <c r="K1930" s="278" t="s">
        <v>78</v>
      </c>
      <c r="L1930" s="634" t="s">
        <v>497</v>
      </c>
      <c r="M1930" s="274">
        <v>1</v>
      </c>
      <c r="N1930" s="630" t="s">
        <v>39</v>
      </c>
      <c r="O1930" s="553"/>
      <c r="P1930" s="25">
        <f t="shared" si="1922"/>
        <v>0</v>
      </c>
      <c r="Q1930" s="29"/>
      <c r="R1930" s="29"/>
      <c r="X1930" s="698" t="s">
        <v>497</v>
      </c>
      <c r="Y1930" s="698">
        <v>1</v>
      </c>
      <c r="Z1930" s="698" t="s">
        <v>39</v>
      </c>
      <c r="AA1930" s="698"/>
      <c r="AB1930" s="698">
        <v>0</v>
      </c>
      <c r="AC1930" s="731">
        <f t="shared" si="1923"/>
        <v>0</v>
      </c>
      <c r="AD1930" s="533">
        <f t="shared" si="1924"/>
        <v>0</v>
      </c>
    </row>
    <row r="1931" spans="1:30" ht="15.75">
      <c r="A1931" s="533" t="s">
        <v>2728</v>
      </c>
      <c r="B1931" s="533">
        <v>11</v>
      </c>
      <c r="C1931" s="533" t="s">
        <v>446</v>
      </c>
      <c r="D1931" s="572" t="s">
        <v>1842</v>
      </c>
      <c r="E1931" s="571" t="str">
        <f t="shared" si="1926"/>
        <v xml:space="preserve"> FOOD SERVICE EQUIPMENT</v>
      </c>
      <c r="F1931" s="533" t="str">
        <f t="shared" si="1918"/>
        <v>ME</v>
      </c>
      <c r="G1931" s="533" t="s">
        <v>2725</v>
      </c>
      <c r="H1931" s="533">
        <v>558</v>
      </c>
      <c r="I1931" s="533" t="str">
        <f>L1931</f>
        <v>Potwash Area</v>
      </c>
      <c r="J1931" s="533" t="str">
        <f>L1931</f>
        <v>Potwash Area</v>
      </c>
      <c r="K1931" s="278"/>
      <c r="L1931" s="633" t="s">
        <v>498</v>
      </c>
      <c r="M1931" s="634"/>
      <c r="N1931" s="634"/>
      <c r="O1931" s="553"/>
      <c r="P1931" s="105"/>
      <c r="Q1931" s="29"/>
      <c r="R1931" s="29"/>
      <c r="X1931" s="698" t="s">
        <v>498</v>
      </c>
      <c r="Y1931" s="698"/>
      <c r="Z1931" s="698"/>
      <c r="AA1931" s="698"/>
      <c r="AB1931" s="698"/>
    </row>
    <row r="1932" spans="1:30" ht="15.75">
      <c r="A1932" s="533" t="s">
        <v>2728</v>
      </c>
      <c r="B1932" s="533">
        <v>11</v>
      </c>
      <c r="C1932" s="533" t="s">
        <v>446</v>
      </c>
      <c r="D1932" s="572" t="s">
        <v>1842</v>
      </c>
      <c r="E1932" s="571" t="str">
        <f t="shared" si="1926"/>
        <v xml:space="preserve"> FOOD SERVICE EQUIPMENT</v>
      </c>
      <c r="F1932" s="533" t="str">
        <f t="shared" si="1918"/>
        <v>ME</v>
      </c>
      <c r="G1932" s="533" t="s">
        <v>2722</v>
      </c>
      <c r="H1932" s="533">
        <v>559</v>
      </c>
      <c r="I1932" s="533" t="str">
        <f t="shared" ref="I1932:J1932" si="1933">I1930</f>
        <v>Cold Kitchen</v>
      </c>
      <c r="J1932" s="533" t="str">
        <f t="shared" si="1933"/>
        <v>Cold Kitchen</v>
      </c>
      <c r="K1932" s="278" t="s">
        <v>302</v>
      </c>
      <c r="L1932" s="634" t="s">
        <v>499</v>
      </c>
      <c r="M1932" s="274">
        <v>1</v>
      </c>
      <c r="N1932" s="630" t="s">
        <v>39</v>
      </c>
      <c r="O1932" s="553"/>
      <c r="P1932" s="25">
        <f t="shared" ref="P1932:P1936" si="1934">O1932*M1932</f>
        <v>0</v>
      </c>
      <c r="Q1932" s="29"/>
      <c r="R1932" s="29"/>
      <c r="X1932" s="698" t="s">
        <v>499</v>
      </c>
      <c r="Y1932" s="698">
        <v>1</v>
      </c>
      <c r="Z1932" s="698" t="s">
        <v>39</v>
      </c>
      <c r="AA1932" s="698"/>
      <c r="AB1932" s="698">
        <v>0</v>
      </c>
      <c r="AC1932" s="731">
        <f t="shared" ref="AC1932:AC1936" si="1935">AA1932*0.97</f>
        <v>0</v>
      </c>
      <c r="AD1932" s="533">
        <f t="shared" ref="AD1932:AD1936" si="1936">AC1932*Y1932</f>
        <v>0</v>
      </c>
    </row>
    <row r="1933" spans="1:30" ht="15.75">
      <c r="A1933" s="533" t="s">
        <v>2728</v>
      </c>
      <c r="B1933" s="533">
        <v>11</v>
      </c>
      <c r="C1933" s="533" t="s">
        <v>446</v>
      </c>
      <c r="D1933" s="572" t="s">
        <v>1842</v>
      </c>
      <c r="E1933" s="571" t="str">
        <f t="shared" si="1926"/>
        <v xml:space="preserve"> FOOD SERVICE EQUIPMENT</v>
      </c>
      <c r="F1933" s="533" t="str">
        <f t="shared" si="1918"/>
        <v>ME</v>
      </c>
      <c r="G1933" s="533" t="s">
        <v>2722</v>
      </c>
      <c r="H1933" s="533">
        <v>560</v>
      </c>
      <c r="I1933" s="533" t="str">
        <f t="shared" ref="I1933:J1933" si="1937">I1931</f>
        <v>Potwash Area</v>
      </c>
      <c r="J1933" s="533" t="str">
        <f t="shared" si="1937"/>
        <v>Potwash Area</v>
      </c>
      <c r="K1933" s="278" t="s">
        <v>304</v>
      </c>
      <c r="L1933" s="634" t="s">
        <v>457</v>
      </c>
      <c r="M1933" s="274">
        <v>1</v>
      </c>
      <c r="N1933" s="630" t="s">
        <v>39</v>
      </c>
      <c r="O1933" s="553"/>
      <c r="P1933" s="25">
        <f t="shared" si="1934"/>
        <v>0</v>
      </c>
      <c r="Q1933" s="29"/>
      <c r="R1933" s="29"/>
      <c r="X1933" s="698" t="s">
        <v>457</v>
      </c>
      <c r="Y1933" s="698">
        <v>1</v>
      </c>
      <c r="Z1933" s="698" t="s">
        <v>39</v>
      </c>
      <c r="AA1933" s="698"/>
      <c r="AB1933" s="698">
        <v>0</v>
      </c>
      <c r="AC1933" s="731">
        <f t="shared" si="1935"/>
        <v>0</v>
      </c>
      <c r="AD1933" s="533">
        <f t="shared" si="1936"/>
        <v>0</v>
      </c>
    </row>
    <row r="1934" spans="1:30" ht="15.75">
      <c r="A1934" s="533" t="s">
        <v>2728</v>
      </c>
      <c r="B1934" s="533">
        <v>11</v>
      </c>
      <c r="C1934" s="533" t="s">
        <v>446</v>
      </c>
      <c r="D1934" s="572" t="s">
        <v>1842</v>
      </c>
      <c r="E1934" s="571" t="str">
        <f t="shared" si="1926"/>
        <v xml:space="preserve"> FOOD SERVICE EQUIPMENT</v>
      </c>
      <c r="F1934" s="533" t="str">
        <f t="shared" si="1918"/>
        <v>ME</v>
      </c>
      <c r="G1934" s="533" t="s">
        <v>2722</v>
      </c>
      <c r="H1934" s="533">
        <v>561</v>
      </c>
      <c r="I1934" s="533" t="str">
        <f t="shared" ref="I1934:J1934" si="1938">I1932</f>
        <v>Cold Kitchen</v>
      </c>
      <c r="J1934" s="533" t="str">
        <f t="shared" si="1938"/>
        <v>Cold Kitchen</v>
      </c>
      <c r="K1934" s="278" t="s">
        <v>306</v>
      </c>
      <c r="L1934" s="634" t="s">
        <v>485</v>
      </c>
      <c r="M1934" s="274">
        <v>1</v>
      </c>
      <c r="N1934" s="630" t="s">
        <v>39</v>
      </c>
      <c r="O1934" s="553"/>
      <c r="P1934" s="25">
        <f t="shared" si="1934"/>
        <v>0</v>
      </c>
      <c r="Q1934" s="29"/>
      <c r="R1934" s="29"/>
      <c r="X1934" s="698" t="s">
        <v>485</v>
      </c>
      <c r="Y1934" s="698">
        <v>1</v>
      </c>
      <c r="Z1934" s="698" t="s">
        <v>39</v>
      </c>
      <c r="AA1934" s="698"/>
      <c r="AB1934" s="698">
        <v>0</v>
      </c>
      <c r="AC1934" s="731">
        <f t="shared" si="1935"/>
        <v>0</v>
      </c>
      <c r="AD1934" s="533">
        <f t="shared" si="1936"/>
        <v>0</v>
      </c>
    </row>
    <row r="1935" spans="1:30" ht="15.75">
      <c r="A1935" s="533" t="s">
        <v>2728</v>
      </c>
      <c r="B1935" s="533">
        <v>11</v>
      </c>
      <c r="C1935" s="533" t="s">
        <v>446</v>
      </c>
      <c r="D1935" s="572" t="s">
        <v>1842</v>
      </c>
      <c r="E1935" s="571" t="str">
        <f t="shared" si="1926"/>
        <v xml:space="preserve"> FOOD SERVICE EQUIPMENT</v>
      </c>
      <c r="F1935" s="533" t="str">
        <f t="shared" si="1918"/>
        <v>ME</v>
      </c>
      <c r="G1935" s="533" t="s">
        <v>2722</v>
      </c>
      <c r="H1935" s="533">
        <v>562</v>
      </c>
      <c r="I1935" s="533" t="str">
        <f t="shared" ref="I1935:J1935" si="1939">I1933</f>
        <v>Potwash Area</v>
      </c>
      <c r="J1935" s="533" t="str">
        <f t="shared" si="1939"/>
        <v>Potwash Area</v>
      </c>
      <c r="K1935" s="634" t="s">
        <v>341</v>
      </c>
      <c r="L1935" s="634" t="s">
        <v>500</v>
      </c>
      <c r="M1935" s="274">
        <v>3</v>
      </c>
      <c r="N1935" s="630" t="s">
        <v>39</v>
      </c>
      <c r="O1935" s="553"/>
      <c r="P1935" s="25">
        <f t="shared" si="1934"/>
        <v>0</v>
      </c>
      <c r="Q1935" s="29"/>
      <c r="R1935" s="29"/>
      <c r="X1935" s="698" t="s">
        <v>500</v>
      </c>
      <c r="Y1935" s="698">
        <v>3</v>
      </c>
      <c r="Z1935" s="698" t="s">
        <v>39</v>
      </c>
      <c r="AA1935" s="698"/>
      <c r="AB1935" s="698">
        <v>0</v>
      </c>
      <c r="AC1935" s="731">
        <f t="shared" si="1935"/>
        <v>0</v>
      </c>
      <c r="AD1935" s="533">
        <f t="shared" si="1936"/>
        <v>0</v>
      </c>
    </row>
    <row r="1936" spans="1:30" ht="15.75">
      <c r="A1936" s="533" t="s">
        <v>2728</v>
      </c>
      <c r="B1936" s="533">
        <v>11</v>
      </c>
      <c r="C1936" s="533" t="s">
        <v>446</v>
      </c>
      <c r="D1936" s="572" t="s">
        <v>1842</v>
      </c>
      <c r="E1936" s="571" t="str">
        <f t="shared" si="1926"/>
        <v xml:space="preserve"> FOOD SERVICE EQUIPMENT</v>
      </c>
      <c r="F1936" s="533" t="str">
        <f t="shared" si="1918"/>
        <v>ME</v>
      </c>
      <c r="G1936" s="533" t="s">
        <v>2722</v>
      </c>
      <c r="H1936" s="533">
        <v>563</v>
      </c>
      <c r="I1936" s="533" t="str">
        <f t="shared" ref="I1936:J1936" si="1940">I1934</f>
        <v>Cold Kitchen</v>
      </c>
      <c r="J1936" s="533" t="str">
        <f t="shared" si="1940"/>
        <v>Cold Kitchen</v>
      </c>
      <c r="K1936" s="278" t="s">
        <v>343</v>
      </c>
      <c r="L1936" s="634" t="s">
        <v>464</v>
      </c>
      <c r="M1936" s="274">
        <v>1</v>
      </c>
      <c r="N1936" s="630" t="s">
        <v>39</v>
      </c>
      <c r="O1936" s="553"/>
      <c r="P1936" s="25">
        <f t="shared" si="1934"/>
        <v>0</v>
      </c>
      <c r="Q1936" s="29"/>
      <c r="R1936" s="29"/>
      <c r="X1936" s="698" t="s">
        <v>464</v>
      </c>
      <c r="Y1936" s="698">
        <v>1</v>
      </c>
      <c r="Z1936" s="698" t="s">
        <v>39</v>
      </c>
      <c r="AA1936" s="698"/>
      <c r="AB1936" s="698">
        <v>0</v>
      </c>
      <c r="AC1936" s="731">
        <f t="shared" si="1935"/>
        <v>0</v>
      </c>
      <c r="AD1936" s="533">
        <f t="shared" si="1936"/>
        <v>0</v>
      </c>
    </row>
    <row r="1937" spans="1:30" ht="15.75">
      <c r="A1937" s="533" t="s">
        <v>2728</v>
      </c>
      <c r="B1937" s="533">
        <v>11</v>
      </c>
      <c r="C1937" s="533" t="s">
        <v>446</v>
      </c>
      <c r="D1937" s="572" t="s">
        <v>1842</v>
      </c>
      <c r="E1937" s="571" t="str">
        <f t="shared" si="1926"/>
        <v xml:space="preserve"> FOOD SERVICE EQUIPMENT</v>
      </c>
      <c r="F1937" s="533" t="str">
        <f t="shared" si="1918"/>
        <v>ME</v>
      </c>
      <c r="G1937" s="533" t="s">
        <v>2725</v>
      </c>
      <c r="H1937" s="533">
        <v>564</v>
      </c>
      <c r="I1937" s="533" t="str">
        <f>L1937</f>
        <v>Dishwash Area</v>
      </c>
      <c r="J1937" s="533" t="str">
        <f>L1937</f>
        <v>Dishwash Area</v>
      </c>
      <c r="K1937" s="634"/>
      <c r="L1937" s="633" t="s">
        <v>501</v>
      </c>
      <c r="M1937" s="278"/>
      <c r="N1937" s="278"/>
      <c r="O1937" s="553"/>
      <c r="P1937" s="105"/>
      <c r="Q1937" s="29"/>
      <c r="R1937" s="29"/>
      <c r="X1937" s="698" t="s">
        <v>501</v>
      </c>
      <c r="Y1937" s="698"/>
      <c r="Z1937" s="698"/>
      <c r="AA1937" s="698"/>
      <c r="AB1937" s="698"/>
    </row>
    <row r="1938" spans="1:30" ht="15.75">
      <c r="A1938" s="533" t="s">
        <v>2728</v>
      </c>
      <c r="B1938" s="533">
        <v>11</v>
      </c>
      <c r="C1938" s="533" t="s">
        <v>446</v>
      </c>
      <c r="D1938" s="572" t="s">
        <v>1842</v>
      </c>
      <c r="E1938" s="571" t="str">
        <f t="shared" si="1926"/>
        <v xml:space="preserve"> FOOD SERVICE EQUIPMENT</v>
      </c>
      <c r="F1938" s="533" t="str">
        <f t="shared" si="1918"/>
        <v>ME</v>
      </c>
      <c r="G1938" s="533" t="s">
        <v>2722</v>
      </c>
      <c r="H1938" s="533">
        <v>565</v>
      </c>
      <c r="I1938" s="533" t="str">
        <f t="shared" ref="I1938:J1938" si="1941">I1936</f>
        <v>Cold Kitchen</v>
      </c>
      <c r="J1938" s="533" t="str">
        <f t="shared" si="1941"/>
        <v>Cold Kitchen</v>
      </c>
      <c r="K1938" s="634" t="s">
        <v>13</v>
      </c>
      <c r="L1938" s="634" t="s">
        <v>499</v>
      </c>
      <c r="M1938" s="274">
        <v>1</v>
      </c>
      <c r="N1938" s="630" t="s">
        <v>39</v>
      </c>
      <c r="O1938" s="553"/>
      <c r="P1938" s="25">
        <f t="shared" ref="P1938:P1942" si="1942">O1938*M1938</f>
        <v>0</v>
      </c>
      <c r="Q1938" s="29"/>
      <c r="R1938" s="29"/>
      <c r="X1938" s="698" t="s">
        <v>499</v>
      </c>
      <c r="Y1938" s="698">
        <v>1</v>
      </c>
      <c r="Z1938" s="698" t="s">
        <v>39</v>
      </c>
      <c r="AA1938" s="698"/>
      <c r="AB1938" s="698">
        <v>0</v>
      </c>
      <c r="AC1938" s="731">
        <f t="shared" ref="AC1938:AC1942" si="1943">AA1938*0.97</f>
        <v>0</v>
      </c>
      <c r="AD1938" s="533">
        <f t="shared" ref="AD1938:AD1942" si="1944">AC1938*Y1938</f>
        <v>0</v>
      </c>
    </row>
    <row r="1939" spans="1:30" ht="15.75">
      <c r="A1939" s="533" t="s">
        <v>2728</v>
      </c>
      <c r="B1939" s="533">
        <v>11</v>
      </c>
      <c r="C1939" s="533" t="s">
        <v>446</v>
      </c>
      <c r="D1939" s="572" t="s">
        <v>1842</v>
      </c>
      <c r="E1939" s="571" t="str">
        <f t="shared" si="1926"/>
        <v xml:space="preserve"> FOOD SERVICE EQUIPMENT</v>
      </c>
      <c r="F1939" s="533" t="str">
        <f t="shared" si="1918"/>
        <v>ME</v>
      </c>
      <c r="G1939" s="533" t="s">
        <v>2722</v>
      </c>
      <c r="H1939" s="533">
        <v>566</v>
      </c>
      <c r="I1939" s="533" t="str">
        <f t="shared" ref="I1939:J1939" si="1945">I1937</f>
        <v>Dishwash Area</v>
      </c>
      <c r="J1939" s="533" t="str">
        <f t="shared" si="1945"/>
        <v>Dishwash Area</v>
      </c>
      <c r="K1939" s="634" t="s">
        <v>15</v>
      </c>
      <c r="L1939" s="634" t="s">
        <v>457</v>
      </c>
      <c r="M1939" s="274">
        <v>1</v>
      </c>
      <c r="N1939" s="630" t="s">
        <v>39</v>
      </c>
      <c r="O1939" s="553"/>
      <c r="P1939" s="25">
        <f t="shared" si="1942"/>
        <v>0</v>
      </c>
      <c r="Q1939" s="29"/>
      <c r="R1939" s="29"/>
      <c r="X1939" s="698" t="s">
        <v>457</v>
      </c>
      <c r="Y1939" s="698">
        <v>1</v>
      </c>
      <c r="Z1939" s="698" t="s">
        <v>39</v>
      </c>
      <c r="AA1939" s="698"/>
      <c r="AB1939" s="698">
        <v>0</v>
      </c>
      <c r="AC1939" s="731">
        <f t="shared" si="1943"/>
        <v>0</v>
      </c>
      <c r="AD1939" s="533">
        <f t="shared" si="1944"/>
        <v>0</v>
      </c>
    </row>
    <row r="1940" spans="1:30" ht="15.75">
      <c r="A1940" s="533" t="s">
        <v>2728</v>
      </c>
      <c r="B1940" s="533">
        <v>11</v>
      </c>
      <c r="C1940" s="533" t="s">
        <v>446</v>
      </c>
      <c r="D1940" s="572" t="s">
        <v>1842</v>
      </c>
      <c r="E1940" s="571" t="str">
        <f t="shared" si="1926"/>
        <v xml:space="preserve"> FOOD SERVICE EQUIPMENT</v>
      </c>
      <c r="F1940" s="533" t="str">
        <f t="shared" si="1918"/>
        <v>ME</v>
      </c>
      <c r="G1940" s="533" t="s">
        <v>2722</v>
      </c>
      <c r="H1940" s="533">
        <v>567</v>
      </c>
      <c r="I1940" s="533" t="str">
        <f t="shared" ref="I1940:J1940" si="1946">I1938</f>
        <v>Cold Kitchen</v>
      </c>
      <c r="J1940" s="533" t="str">
        <f t="shared" si="1946"/>
        <v>Cold Kitchen</v>
      </c>
      <c r="K1940" s="634" t="s">
        <v>17</v>
      </c>
      <c r="L1940" s="634" t="s">
        <v>485</v>
      </c>
      <c r="M1940" s="274">
        <v>1</v>
      </c>
      <c r="N1940" s="630" t="s">
        <v>39</v>
      </c>
      <c r="O1940" s="553"/>
      <c r="P1940" s="25">
        <f t="shared" si="1942"/>
        <v>0</v>
      </c>
      <c r="Q1940" s="29"/>
      <c r="R1940" s="29"/>
      <c r="X1940" s="698" t="s">
        <v>485</v>
      </c>
      <c r="Y1940" s="698">
        <v>1</v>
      </c>
      <c r="Z1940" s="698" t="s">
        <v>39</v>
      </c>
      <c r="AA1940" s="698"/>
      <c r="AB1940" s="698">
        <v>0</v>
      </c>
      <c r="AC1940" s="731">
        <f t="shared" si="1943"/>
        <v>0</v>
      </c>
      <c r="AD1940" s="533">
        <f t="shared" si="1944"/>
        <v>0</v>
      </c>
    </row>
    <row r="1941" spans="1:30" ht="15.75">
      <c r="A1941" s="533" t="s">
        <v>2728</v>
      </c>
      <c r="B1941" s="533">
        <v>11</v>
      </c>
      <c r="C1941" s="533" t="s">
        <v>446</v>
      </c>
      <c r="D1941" s="572" t="s">
        <v>1842</v>
      </c>
      <c r="E1941" s="571" t="str">
        <f t="shared" si="1926"/>
        <v xml:space="preserve"> FOOD SERVICE EQUIPMENT</v>
      </c>
      <c r="F1941" s="533" t="str">
        <f t="shared" si="1918"/>
        <v>ME</v>
      </c>
      <c r="G1941" s="533" t="s">
        <v>2722</v>
      </c>
      <c r="H1941" s="533">
        <v>568</v>
      </c>
      <c r="I1941" s="533" t="str">
        <f t="shared" ref="I1941:J1941" si="1947">I1939</f>
        <v>Dishwash Area</v>
      </c>
      <c r="J1941" s="533" t="str">
        <f t="shared" si="1947"/>
        <v>Dishwash Area</v>
      </c>
      <c r="K1941" s="278" t="s">
        <v>19</v>
      </c>
      <c r="L1941" s="634" t="s">
        <v>502</v>
      </c>
      <c r="M1941" s="274">
        <v>5</v>
      </c>
      <c r="N1941" s="630" t="s">
        <v>39</v>
      </c>
      <c r="O1941" s="553"/>
      <c r="P1941" s="25">
        <f t="shared" si="1942"/>
        <v>0</v>
      </c>
      <c r="Q1941" s="29"/>
      <c r="R1941" s="29"/>
      <c r="X1941" s="698" t="s">
        <v>502</v>
      </c>
      <c r="Y1941" s="698">
        <v>5</v>
      </c>
      <c r="Z1941" s="698" t="s">
        <v>39</v>
      </c>
      <c r="AA1941" s="698"/>
      <c r="AB1941" s="698">
        <v>0</v>
      </c>
      <c r="AC1941" s="731">
        <f t="shared" si="1943"/>
        <v>0</v>
      </c>
      <c r="AD1941" s="533">
        <f t="shared" si="1944"/>
        <v>0</v>
      </c>
    </row>
    <row r="1942" spans="1:30" ht="15.75">
      <c r="A1942" s="533" t="s">
        <v>2728</v>
      </c>
      <c r="B1942" s="533">
        <v>11</v>
      </c>
      <c r="C1942" s="533" t="s">
        <v>446</v>
      </c>
      <c r="D1942" s="572" t="s">
        <v>1842</v>
      </c>
      <c r="E1942" s="571" t="str">
        <f t="shared" si="1926"/>
        <v xml:space="preserve"> FOOD SERVICE EQUIPMENT</v>
      </c>
      <c r="F1942" s="533" t="str">
        <f t="shared" si="1918"/>
        <v>ME</v>
      </c>
      <c r="G1942" s="533" t="s">
        <v>2722</v>
      </c>
      <c r="H1942" s="533">
        <v>569</v>
      </c>
      <c r="I1942" s="533" t="str">
        <f t="shared" ref="I1942:J1942" si="1948">I1940</f>
        <v>Cold Kitchen</v>
      </c>
      <c r="J1942" s="533" t="str">
        <f t="shared" si="1948"/>
        <v>Cold Kitchen</v>
      </c>
      <c r="K1942" s="278" t="s">
        <v>20</v>
      </c>
      <c r="L1942" s="634" t="s">
        <v>464</v>
      </c>
      <c r="M1942" s="274">
        <v>1</v>
      </c>
      <c r="N1942" s="630" t="s">
        <v>39</v>
      </c>
      <c r="O1942" s="553"/>
      <c r="P1942" s="25">
        <f t="shared" si="1942"/>
        <v>0</v>
      </c>
      <c r="Q1942" s="29"/>
      <c r="R1942" s="29"/>
      <c r="X1942" s="698" t="s">
        <v>464</v>
      </c>
      <c r="Y1942" s="698">
        <v>1</v>
      </c>
      <c r="Z1942" s="698" t="s">
        <v>39</v>
      </c>
      <c r="AA1942" s="698"/>
      <c r="AB1942" s="698">
        <v>0</v>
      </c>
      <c r="AC1942" s="731">
        <f t="shared" si="1943"/>
        <v>0</v>
      </c>
      <c r="AD1942" s="533">
        <f t="shared" si="1944"/>
        <v>0</v>
      </c>
    </row>
    <row r="1943" spans="1:30" ht="15.75">
      <c r="A1943" s="533" t="s">
        <v>2728</v>
      </c>
      <c r="B1943" s="533">
        <v>11</v>
      </c>
      <c r="C1943" s="533" t="s">
        <v>446</v>
      </c>
      <c r="D1943" s="572" t="s">
        <v>1842</v>
      </c>
      <c r="E1943" s="571" t="str">
        <f t="shared" si="1926"/>
        <v xml:space="preserve"> FOOD SERVICE EQUIPMENT</v>
      </c>
      <c r="F1943" s="533" t="str">
        <f t="shared" si="1918"/>
        <v>ME</v>
      </c>
      <c r="G1943" s="533" t="s">
        <v>2725</v>
      </c>
      <c r="H1943" s="533">
        <v>570</v>
      </c>
      <c r="I1943" s="533" t="str">
        <f>L1943</f>
        <v>Corridor</v>
      </c>
      <c r="J1943" s="533" t="str">
        <f>L1943</f>
        <v>Corridor</v>
      </c>
      <c r="K1943" s="634"/>
      <c r="L1943" s="633" t="s">
        <v>503</v>
      </c>
      <c r="M1943" s="634"/>
      <c r="N1943" s="634"/>
      <c r="O1943" s="553"/>
      <c r="P1943" s="105"/>
      <c r="Q1943" s="29"/>
      <c r="R1943" s="29"/>
      <c r="X1943" s="698" t="s">
        <v>503</v>
      </c>
      <c r="Y1943" s="698"/>
      <c r="Z1943" s="698"/>
      <c r="AA1943" s="698"/>
      <c r="AB1943" s="698"/>
    </row>
    <row r="1944" spans="1:30" ht="15.75">
      <c r="A1944" s="533" t="s">
        <v>2728</v>
      </c>
      <c r="B1944" s="533">
        <v>11</v>
      </c>
      <c r="C1944" s="533" t="s">
        <v>446</v>
      </c>
      <c r="D1944" s="572" t="s">
        <v>1842</v>
      </c>
      <c r="E1944" s="571" t="str">
        <f t="shared" si="1926"/>
        <v xml:space="preserve"> FOOD SERVICE EQUIPMENT</v>
      </c>
      <c r="F1944" s="533" t="str">
        <f t="shared" si="1918"/>
        <v>ME</v>
      </c>
      <c r="G1944" s="533" t="s">
        <v>2722</v>
      </c>
      <c r="H1944" s="533">
        <v>571</v>
      </c>
      <c r="I1944" s="533" t="str">
        <f t="shared" ref="I1944:J1944" si="1949">I1942</f>
        <v>Cold Kitchen</v>
      </c>
      <c r="J1944" s="533" t="str">
        <f t="shared" si="1949"/>
        <v>Cold Kitchen</v>
      </c>
      <c r="K1944" s="634" t="s">
        <v>21</v>
      </c>
      <c r="L1944" s="634" t="s">
        <v>467</v>
      </c>
      <c r="M1944" s="274">
        <v>2</v>
      </c>
      <c r="N1944" s="630" t="s">
        <v>39</v>
      </c>
      <c r="O1944" s="553"/>
      <c r="P1944" s="25">
        <f t="shared" ref="P1944:P1946" si="1950">O1944*M1944</f>
        <v>0</v>
      </c>
      <c r="Q1944" s="29"/>
      <c r="R1944" s="29"/>
      <c r="X1944" s="698" t="s">
        <v>467</v>
      </c>
      <c r="Y1944" s="698">
        <v>2</v>
      </c>
      <c r="Z1944" s="698" t="s">
        <v>39</v>
      </c>
      <c r="AA1944" s="698"/>
      <c r="AB1944" s="698">
        <v>0</v>
      </c>
      <c r="AC1944" s="731">
        <f t="shared" ref="AC1944:AC1946" si="1951">AA1944*0.97</f>
        <v>0</v>
      </c>
      <c r="AD1944" s="533">
        <f t="shared" ref="AD1944:AD1946" si="1952">AC1944*Y1944</f>
        <v>0</v>
      </c>
    </row>
    <row r="1945" spans="1:30" ht="15.75">
      <c r="A1945" s="533" t="s">
        <v>2728</v>
      </c>
      <c r="B1945" s="533">
        <v>11</v>
      </c>
      <c r="C1945" s="533" t="s">
        <v>446</v>
      </c>
      <c r="D1945" s="572" t="s">
        <v>1842</v>
      </c>
      <c r="E1945" s="571" t="str">
        <f t="shared" si="1926"/>
        <v xml:space="preserve"> FOOD SERVICE EQUIPMENT</v>
      </c>
      <c r="F1945" s="533" t="str">
        <f t="shared" si="1918"/>
        <v>ME</v>
      </c>
      <c r="G1945" s="533" t="s">
        <v>2722</v>
      </c>
      <c r="H1945" s="533">
        <v>572</v>
      </c>
      <c r="I1945" s="533" t="str">
        <f t="shared" ref="I1945:J1945" si="1953">I1943</f>
        <v>Corridor</v>
      </c>
      <c r="J1945" s="533" t="str">
        <f t="shared" si="1953"/>
        <v>Corridor</v>
      </c>
      <c r="K1945" s="278" t="s">
        <v>45</v>
      </c>
      <c r="L1945" s="634" t="s">
        <v>504</v>
      </c>
      <c r="M1945" s="274">
        <v>3</v>
      </c>
      <c r="N1945" s="630" t="s">
        <v>39</v>
      </c>
      <c r="O1945" s="553"/>
      <c r="P1945" s="25">
        <f t="shared" si="1950"/>
        <v>0</v>
      </c>
      <c r="Q1945" s="29"/>
      <c r="R1945" s="29"/>
      <c r="X1945" s="698" t="s">
        <v>504</v>
      </c>
      <c r="Y1945" s="698">
        <v>3</v>
      </c>
      <c r="Z1945" s="698" t="s">
        <v>39</v>
      </c>
      <c r="AA1945" s="698"/>
      <c r="AB1945" s="698">
        <v>0</v>
      </c>
      <c r="AC1945" s="731">
        <f t="shared" si="1951"/>
        <v>0</v>
      </c>
      <c r="AD1945" s="533">
        <f t="shared" si="1952"/>
        <v>0</v>
      </c>
    </row>
    <row r="1946" spans="1:30" ht="15.75">
      <c r="A1946" s="533" t="s">
        <v>2728</v>
      </c>
      <c r="B1946" s="533">
        <v>11</v>
      </c>
      <c r="C1946" s="533" t="s">
        <v>446</v>
      </c>
      <c r="D1946" s="572" t="s">
        <v>1842</v>
      </c>
      <c r="E1946" s="571" t="str">
        <f t="shared" si="1926"/>
        <v xml:space="preserve"> FOOD SERVICE EQUIPMENT</v>
      </c>
      <c r="F1946" s="533" t="str">
        <f t="shared" si="1918"/>
        <v>ME</v>
      </c>
      <c r="G1946" s="533" t="s">
        <v>2722</v>
      </c>
      <c r="H1946" s="533">
        <v>573</v>
      </c>
      <c r="I1946" s="533" t="str">
        <f t="shared" ref="I1946:J1946" si="1954">I1944</f>
        <v>Cold Kitchen</v>
      </c>
      <c r="J1946" s="533" t="str">
        <f t="shared" si="1954"/>
        <v>Cold Kitchen</v>
      </c>
      <c r="K1946" s="278" t="s">
        <v>48</v>
      </c>
      <c r="L1946" s="278" t="s">
        <v>505</v>
      </c>
      <c r="M1946" s="274">
        <v>1</v>
      </c>
      <c r="N1946" s="630" t="s">
        <v>39</v>
      </c>
      <c r="O1946" s="553"/>
      <c r="P1946" s="25">
        <f t="shared" si="1950"/>
        <v>0</v>
      </c>
      <c r="Q1946" s="29"/>
      <c r="R1946" s="29"/>
      <c r="X1946" s="698" t="s">
        <v>505</v>
      </c>
      <c r="Y1946" s="698">
        <v>1</v>
      </c>
      <c r="Z1946" s="698" t="s">
        <v>39</v>
      </c>
      <c r="AA1946" s="698"/>
      <c r="AB1946" s="698">
        <v>0</v>
      </c>
      <c r="AC1946" s="731">
        <f t="shared" si="1951"/>
        <v>0</v>
      </c>
      <c r="AD1946" s="533">
        <f t="shared" si="1952"/>
        <v>0</v>
      </c>
    </row>
    <row r="1947" spans="1:30" ht="15.75">
      <c r="A1947" s="533" t="s">
        <v>2728</v>
      </c>
      <c r="B1947" s="533">
        <v>11</v>
      </c>
      <c r="C1947" s="533" t="s">
        <v>446</v>
      </c>
      <c r="D1947" s="572" t="s">
        <v>1842</v>
      </c>
      <c r="E1947" s="571" t="str">
        <f t="shared" si="1926"/>
        <v xml:space="preserve"> FOOD SERVICE EQUIPMENT</v>
      </c>
      <c r="F1947" s="533" t="str">
        <f t="shared" si="1918"/>
        <v>ME</v>
      </c>
      <c r="G1947" s="533" t="s">
        <v>2725</v>
      </c>
      <c r="H1947" s="533">
        <v>574</v>
      </c>
      <c r="I1947" s="533" t="str">
        <f>L1947</f>
        <v>Plating Area</v>
      </c>
      <c r="J1947" s="533" t="str">
        <f>L1947</f>
        <v>Plating Area</v>
      </c>
      <c r="K1947" s="278"/>
      <c r="L1947" s="633" t="s">
        <v>506</v>
      </c>
      <c r="M1947" s="634"/>
      <c r="N1947" s="634"/>
      <c r="O1947" s="553"/>
      <c r="P1947" s="105"/>
      <c r="Q1947" s="29"/>
      <c r="R1947" s="29"/>
      <c r="X1947" s="698" t="s">
        <v>506</v>
      </c>
      <c r="Y1947" s="698"/>
      <c r="Z1947" s="698"/>
      <c r="AA1947" s="698"/>
      <c r="AB1947" s="698"/>
    </row>
    <row r="1948" spans="1:30" ht="15.75">
      <c r="A1948" s="533" t="s">
        <v>2728</v>
      </c>
      <c r="B1948" s="533">
        <v>11</v>
      </c>
      <c r="C1948" s="533" t="s">
        <v>446</v>
      </c>
      <c r="D1948" s="572" t="s">
        <v>1842</v>
      </c>
      <c r="E1948" s="571" t="str">
        <f t="shared" si="1926"/>
        <v xml:space="preserve"> FOOD SERVICE EQUIPMENT</v>
      </c>
      <c r="F1948" s="533" t="str">
        <f t="shared" si="1918"/>
        <v>ME</v>
      </c>
      <c r="G1948" s="533" t="s">
        <v>2722</v>
      </c>
      <c r="H1948" s="533">
        <v>575</v>
      </c>
      <c r="I1948" s="533" t="str">
        <f t="shared" ref="I1948:J1948" si="1955">I1946</f>
        <v>Cold Kitchen</v>
      </c>
      <c r="J1948" s="533" t="str">
        <f t="shared" si="1955"/>
        <v>Cold Kitchen</v>
      </c>
      <c r="K1948" s="278" t="s">
        <v>50</v>
      </c>
      <c r="L1948" s="634" t="s">
        <v>467</v>
      </c>
      <c r="M1948" s="274">
        <v>1</v>
      </c>
      <c r="N1948" s="630" t="s">
        <v>39</v>
      </c>
      <c r="O1948" s="553"/>
      <c r="P1948" s="25">
        <f t="shared" ref="P1948:P1953" si="1956">O1948*M1948</f>
        <v>0</v>
      </c>
      <c r="Q1948" s="29"/>
      <c r="R1948" s="29"/>
      <c r="X1948" s="698" t="s">
        <v>467</v>
      </c>
      <c r="Y1948" s="698">
        <v>1</v>
      </c>
      <c r="Z1948" s="698" t="s">
        <v>39</v>
      </c>
      <c r="AA1948" s="698"/>
      <c r="AB1948" s="698">
        <v>0</v>
      </c>
      <c r="AC1948" s="731">
        <f t="shared" ref="AC1948:AC1953" si="1957">AA1948*0.97</f>
        <v>0</v>
      </c>
      <c r="AD1948" s="533">
        <f t="shared" ref="AD1948:AD1953" si="1958">AC1948*Y1948</f>
        <v>0</v>
      </c>
    </row>
    <row r="1949" spans="1:30" ht="15.75">
      <c r="A1949" s="533" t="s">
        <v>2728</v>
      </c>
      <c r="B1949" s="533">
        <v>11</v>
      </c>
      <c r="C1949" s="533" t="s">
        <v>446</v>
      </c>
      <c r="D1949" s="572" t="s">
        <v>1842</v>
      </c>
      <c r="E1949" s="571" t="str">
        <f t="shared" si="1926"/>
        <v xml:space="preserve"> FOOD SERVICE EQUIPMENT</v>
      </c>
      <c r="F1949" s="533" t="str">
        <f t="shared" si="1918"/>
        <v>ME</v>
      </c>
      <c r="G1949" s="533" t="s">
        <v>2722</v>
      </c>
      <c r="H1949" s="533">
        <v>576</v>
      </c>
      <c r="I1949" s="533" t="str">
        <f t="shared" ref="I1949:J1949" si="1959">I1947</f>
        <v>Plating Area</v>
      </c>
      <c r="J1949" s="533" t="str">
        <f t="shared" si="1959"/>
        <v>Plating Area</v>
      </c>
      <c r="K1949" s="634" t="s">
        <v>76</v>
      </c>
      <c r="L1949" s="634" t="s">
        <v>464</v>
      </c>
      <c r="M1949" s="274">
        <v>1</v>
      </c>
      <c r="N1949" s="630" t="s">
        <v>39</v>
      </c>
      <c r="O1949" s="553"/>
      <c r="P1949" s="25">
        <f t="shared" si="1956"/>
        <v>0</v>
      </c>
      <c r="Q1949" s="29"/>
      <c r="R1949" s="29"/>
      <c r="X1949" s="698" t="s">
        <v>464</v>
      </c>
      <c r="Y1949" s="698">
        <v>1</v>
      </c>
      <c r="Z1949" s="698" t="s">
        <v>39</v>
      </c>
      <c r="AA1949" s="698"/>
      <c r="AB1949" s="698">
        <v>0</v>
      </c>
      <c r="AC1949" s="731">
        <f t="shared" si="1957"/>
        <v>0</v>
      </c>
      <c r="AD1949" s="533">
        <f t="shared" si="1958"/>
        <v>0</v>
      </c>
    </row>
    <row r="1950" spans="1:30" ht="15.75">
      <c r="A1950" s="533" t="s">
        <v>2728</v>
      </c>
      <c r="B1950" s="533">
        <v>11</v>
      </c>
      <c r="C1950" s="533" t="s">
        <v>446</v>
      </c>
      <c r="D1950" s="572" t="s">
        <v>1842</v>
      </c>
      <c r="E1950" s="571" t="str">
        <f t="shared" si="1926"/>
        <v xml:space="preserve"> FOOD SERVICE EQUIPMENT</v>
      </c>
      <c r="F1950" s="533" t="str">
        <f t="shared" si="1918"/>
        <v>ME</v>
      </c>
      <c r="G1950" s="533" t="s">
        <v>2722</v>
      </c>
      <c r="H1950" s="533">
        <v>577</v>
      </c>
      <c r="I1950" s="533" t="str">
        <f t="shared" ref="I1950:J1950" si="1960">I1948</f>
        <v>Cold Kitchen</v>
      </c>
      <c r="J1950" s="533" t="str">
        <f t="shared" si="1960"/>
        <v>Cold Kitchen</v>
      </c>
      <c r="K1950" s="278" t="s">
        <v>77</v>
      </c>
      <c r="L1950" s="278" t="s">
        <v>507</v>
      </c>
      <c r="M1950" s="270">
        <v>2</v>
      </c>
      <c r="N1950" s="630" t="s">
        <v>39</v>
      </c>
      <c r="O1950" s="553"/>
      <c r="P1950" s="25">
        <f t="shared" si="1956"/>
        <v>0</v>
      </c>
      <c r="Q1950" s="29"/>
      <c r="R1950" s="29"/>
      <c r="X1950" s="698" t="s">
        <v>507</v>
      </c>
      <c r="Y1950" s="698">
        <v>2</v>
      </c>
      <c r="Z1950" s="698" t="s">
        <v>39</v>
      </c>
      <c r="AA1950" s="698"/>
      <c r="AB1950" s="698">
        <v>0</v>
      </c>
      <c r="AC1950" s="731">
        <f t="shared" si="1957"/>
        <v>0</v>
      </c>
      <c r="AD1950" s="533">
        <f t="shared" si="1958"/>
        <v>0</v>
      </c>
    </row>
    <row r="1951" spans="1:30" ht="15.75">
      <c r="A1951" s="533" t="s">
        <v>2728</v>
      </c>
      <c r="B1951" s="533">
        <v>11</v>
      </c>
      <c r="C1951" s="533" t="s">
        <v>446</v>
      </c>
      <c r="D1951" s="572" t="s">
        <v>1842</v>
      </c>
      <c r="E1951" s="571" t="str">
        <f t="shared" si="1926"/>
        <v xml:space="preserve"> FOOD SERVICE EQUIPMENT</v>
      </c>
      <c r="F1951" s="533" t="str">
        <f t="shared" si="1918"/>
        <v>ME</v>
      </c>
      <c r="G1951" s="533" t="s">
        <v>2722</v>
      </c>
      <c r="H1951" s="533">
        <v>578</v>
      </c>
      <c r="I1951" s="533" t="str">
        <f t="shared" ref="I1951:J1951" si="1961">I1949</f>
        <v>Plating Area</v>
      </c>
      <c r="J1951" s="533" t="str">
        <f t="shared" si="1961"/>
        <v>Plating Area</v>
      </c>
      <c r="K1951" s="278" t="s">
        <v>78</v>
      </c>
      <c r="L1951" s="278" t="s">
        <v>496</v>
      </c>
      <c r="M1951" s="274">
        <v>1</v>
      </c>
      <c r="N1951" s="630" t="s">
        <v>39</v>
      </c>
      <c r="O1951" s="553"/>
      <c r="P1951" s="25">
        <f t="shared" si="1956"/>
        <v>0</v>
      </c>
      <c r="Q1951" s="29"/>
      <c r="R1951" s="29"/>
      <c r="X1951" s="698" t="s">
        <v>496</v>
      </c>
      <c r="Y1951" s="698">
        <v>1</v>
      </c>
      <c r="Z1951" s="698" t="s">
        <v>39</v>
      </c>
      <c r="AA1951" s="698"/>
      <c r="AB1951" s="698">
        <v>0</v>
      </c>
      <c r="AC1951" s="731">
        <f t="shared" si="1957"/>
        <v>0</v>
      </c>
      <c r="AD1951" s="533">
        <f t="shared" si="1958"/>
        <v>0</v>
      </c>
    </row>
    <row r="1952" spans="1:30" ht="15.75">
      <c r="A1952" s="533" t="s">
        <v>2728</v>
      </c>
      <c r="B1952" s="533">
        <v>11</v>
      </c>
      <c r="C1952" s="533" t="s">
        <v>446</v>
      </c>
      <c r="D1952" s="572" t="s">
        <v>1842</v>
      </c>
      <c r="E1952" s="571" t="str">
        <f t="shared" si="1926"/>
        <v xml:space="preserve"> FOOD SERVICE EQUIPMENT</v>
      </c>
      <c r="F1952" s="533" t="str">
        <f t="shared" si="1918"/>
        <v>ME</v>
      </c>
      <c r="G1952" s="533" t="s">
        <v>2722</v>
      </c>
      <c r="H1952" s="533">
        <v>579</v>
      </c>
      <c r="I1952" s="533" t="str">
        <f t="shared" ref="I1952:J1952" si="1962">I1950</f>
        <v>Cold Kitchen</v>
      </c>
      <c r="J1952" s="533" t="str">
        <f t="shared" si="1962"/>
        <v>Cold Kitchen</v>
      </c>
      <c r="K1952" s="278" t="s">
        <v>302</v>
      </c>
      <c r="L1952" s="278" t="s">
        <v>508</v>
      </c>
      <c r="M1952" s="274">
        <v>1</v>
      </c>
      <c r="N1952" s="630" t="s">
        <v>39</v>
      </c>
      <c r="O1952" s="553"/>
      <c r="P1952" s="25">
        <f t="shared" si="1956"/>
        <v>0</v>
      </c>
      <c r="Q1952" s="29"/>
      <c r="R1952" s="29"/>
      <c r="X1952" s="698" t="s">
        <v>508</v>
      </c>
      <c r="Y1952" s="698">
        <v>1</v>
      </c>
      <c r="Z1952" s="698" t="s">
        <v>39</v>
      </c>
      <c r="AA1952" s="698"/>
      <c r="AB1952" s="698">
        <v>0</v>
      </c>
      <c r="AC1952" s="731">
        <f t="shared" si="1957"/>
        <v>0</v>
      </c>
      <c r="AD1952" s="533">
        <f t="shared" si="1958"/>
        <v>0</v>
      </c>
    </row>
    <row r="1953" spans="1:30" ht="15.75">
      <c r="A1953" s="533" t="s">
        <v>2728</v>
      </c>
      <c r="B1953" s="533">
        <v>11</v>
      </c>
      <c r="C1953" s="533" t="s">
        <v>446</v>
      </c>
      <c r="D1953" s="572" t="s">
        <v>1842</v>
      </c>
      <c r="E1953" s="571" t="str">
        <f t="shared" si="1926"/>
        <v xml:space="preserve"> FOOD SERVICE EQUIPMENT</v>
      </c>
      <c r="F1953" s="533" t="str">
        <f t="shared" si="1918"/>
        <v>ME</v>
      </c>
      <c r="G1953" s="533" t="s">
        <v>2722</v>
      </c>
      <c r="H1953" s="533">
        <v>580</v>
      </c>
      <c r="I1953" s="533" t="str">
        <f t="shared" ref="I1953:J1953" si="1963">I1951</f>
        <v>Plating Area</v>
      </c>
      <c r="J1953" s="533" t="str">
        <f t="shared" si="1963"/>
        <v>Plating Area</v>
      </c>
      <c r="K1953" s="278" t="s">
        <v>304</v>
      </c>
      <c r="L1953" s="278" t="s">
        <v>509</v>
      </c>
      <c r="M1953" s="274">
        <v>1</v>
      </c>
      <c r="N1953" s="630" t="s">
        <v>39</v>
      </c>
      <c r="O1953" s="553"/>
      <c r="P1953" s="25">
        <f t="shared" si="1956"/>
        <v>0</v>
      </c>
      <c r="Q1953" s="29"/>
      <c r="R1953" s="29"/>
      <c r="X1953" s="698" t="s">
        <v>509</v>
      </c>
      <c r="Y1953" s="698">
        <v>1</v>
      </c>
      <c r="Z1953" s="698" t="s">
        <v>39</v>
      </c>
      <c r="AA1953" s="698"/>
      <c r="AB1953" s="698">
        <v>0</v>
      </c>
      <c r="AC1953" s="731">
        <f t="shared" si="1957"/>
        <v>0</v>
      </c>
      <c r="AD1953" s="533">
        <f t="shared" si="1958"/>
        <v>0</v>
      </c>
    </row>
    <row r="1954" spans="1:30" ht="15.75">
      <c r="A1954" s="533" t="s">
        <v>2728</v>
      </c>
      <c r="B1954" s="533">
        <v>11</v>
      </c>
      <c r="C1954" s="533" t="s">
        <v>446</v>
      </c>
      <c r="D1954" s="572" t="s">
        <v>1848</v>
      </c>
      <c r="E1954" s="571" t="s">
        <v>1245</v>
      </c>
      <c r="F1954" s="533" t="str">
        <f t="shared" si="1918"/>
        <v>ME</v>
      </c>
      <c r="G1954" s="533" t="s">
        <v>2725</v>
      </c>
      <c r="H1954" s="533">
        <v>581</v>
      </c>
      <c r="I1954" s="533" t="str">
        <f t="shared" ref="I1954:I1955" si="1964">L1954</f>
        <v>117000 - LAUNDRY EQUIPMENT</v>
      </c>
      <c r="J1954" s="533" t="str">
        <f t="shared" ref="J1954:J1955" si="1965">L1954</f>
        <v>117000 - LAUNDRY EQUIPMENT</v>
      </c>
      <c r="K1954" s="278"/>
      <c r="L1954" s="628" t="s">
        <v>510</v>
      </c>
      <c r="M1954" s="273"/>
      <c r="N1954" s="270"/>
      <c r="O1954" s="701"/>
      <c r="P1954" s="635"/>
      <c r="Q1954" s="29"/>
      <c r="R1954" s="29"/>
      <c r="X1954" s="698" t="s">
        <v>510</v>
      </c>
      <c r="Y1954" s="698"/>
      <c r="Z1954" s="698"/>
      <c r="AA1954" s="698"/>
      <c r="AB1954" s="698"/>
    </row>
    <row r="1955" spans="1:30" ht="15.75">
      <c r="A1955" s="533" t="s">
        <v>2728</v>
      </c>
      <c r="B1955" s="533">
        <v>11</v>
      </c>
      <c r="C1955" s="533" t="s">
        <v>446</v>
      </c>
      <c r="D1955" s="572" t="s">
        <v>1848</v>
      </c>
      <c r="E1955" s="571" t="str">
        <f t="shared" ref="E1955:E1974" si="1966">E1954</f>
        <v xml:space="preserve"> LAUNDRY EQUIPMENT</v>
      </c>
      <c r="F1955" s="533" t="str">
        <f t="shared" si="1918"/>
        <v>ME</v>
      </c>
      <c r="G1955" s="533" t="s">
        <v>2725</v>
      </c>
      <c r="H1955" s="533">
        <v>582</v>
      </c>
      <c r="I1955" s="533" t="str">
        <f t="shared" si="1964"/>
        <v>LAUNDRY</v>
      </c>
      <c r="J1955" s="533" t="str">
        <f t="shared" si="1965"/>
        <v>LAUNDRY</v>
      </c>
      <c r="K1955" s="278"/>
      <c r="L1955" s="628" t="s">
        <v>511</v>
      </c>
      <c r="M1955" s="273"/>
      <c r="N1955" s="270"/>
      <c r="O1955" s="348"/>
      <c r="P1955" s="4"/>
      <c r="Q1955" s="29"/>
      <c r="R1955" s="29"/>
      <c r="X1955" s="698" t="s">
        <v>511</v>
      </c>
      <c r="Y1955" s="698"/>
      <c r="Z1955" s="698"/>
      <c r="AA1955" s="698"/>
      <c r="AB1955" s="698"/>
    </row>
    <row r="1956" spans="1:30" ht="15.75">
      <c r="A1956" s="533" t="s">
        <v>2728</v>
      </c>
      <c r="B1956" s="533">
        <v>11</v>
      </c>
      <c r="C1956" s="533" t="s">
        <v>446</v>
      </c>
      <c r="D1956" s="572" t="s">
        <v>1848</v>
      </c>
      <c r="E1956" s="571" t="str">
        <f t="shared" si="1966"/>
        <v xml:space="preserve"> LAUNDRY EQUIPMENT</v>
      </c>
      <c r="F1956" s="533" t="str">
        <f t="shared" si="1918"/>
        <v>ME</v>
      </c>
      <c r="G1956" s="533" t="s">
        <v>2722</v>
      </c>
      <c r="H1956" s="533">
        <v>583</v>
      </c>
      <c r="I1956" s="533" t="str">
        <f t="shared" ref="I1956:J1956" si="1967">I1954</f>
        <v>117000 - LAUNDRY EQUIPMENT</v>
      </c>
      <c r="J1956" s="533" t="str">
        <f t="shared" si="1967"/>
        <v>117000 - LAUNDRY EQUIPMENT</v>
      </c>
      <c r="K1956" s="278" t="s">
        <v>13</v>
      </c>
      <c r="L1956" s="629" t="s">
        <v>467</v>
      </c>
      <c r="M1956" s="630">
        <v>2</v>
      </c>
      <c r="N1956" s="630" t="s">
        <v>39</v>
      </c>
      <c r="O1956" s="351"/>
      <c r="P1956" s="25">
        <f t="shared" ref="P1956:P1973" si="1968">O1956*M1956</f>
        <v>0</v>
      </c>
      <c r="Q1956" s="29"/>
      <c r="R1956" s="29"/>
      <c r="X1956" s="698" t="s">
        <v>467</v>
      </c>
      <c r="Y1956" s="698">
        <v>2</v>
      </c>
      <c r="Z1956" s="698" t="s">
        <v>39</v>
      </c>
      <c r="AA1956" s="698"/>
      <c r="AB1956" s="698">
        <v>0</v>
      </c>
      <c r="AC1956" s="731">
        <f t="shared" ref="AC1956:AC1973" si="1969">AA1956*0.97</f>
        <v>0</v>
      </c>
      <c r="AD1956" s="533">
        <f t="shared" ref="AD1956:AD1973" si="1970">AC1956*Y1956</f>
        <v>0</v>
      </c>
    </row>
    <row r="1957" spans="1:30" ht="15.75">
      <c r="A1957" s="533" t="s">
        <v>2728</v>
      </c>
      <c r="B1957" s="533">
        <v>11</v>
      </c>
      <c r="C1957" s="533" t="s">
        <v>446</v>
      </c>
      <c r="D1957" s="572" t="s">
        <v>1848</v>
      </c>
      <c r="E1957" s="571" t="str">
        <f t="shared" si="1966"/>
        <v xml:space="preserve"> LAUNDRY EQUIPMENT</v>
      </c>
      <c r="F1957" s="533" t="str">
        <f t="shared" si="1918"/>
        <v>ME</v>
      </c>
      <c r="G1957" s="533" t="s">
        <v>2722</v>
      </c>
      <c r="H1957" s="533">
        <v>584</v>
      </c>
      <c r="I1957" s="533" t="str">
        <f t="shared" ref="I1957:J1957" si="1971">I1955</f>
        <v>LAUNDRY</v>
      </c>
      <c r="J1957" s="533" t="str">
        <f t="shared" si="1971"/>
        <v>LAUNDRY</v>
      </c>
      <c r="K1957" s="278" t="s">
        <v>15</v>
      </c>
      <c r="L1957" s="278" t="s">
        <v>505</v>
      </c>
      <c r="M1957" s="277">
        <v>1</v>
      </c>
      <c r="N1957" s="630" t="s">
        <v>39</v>
      </c>
      <c r="O1957" s="351"/>
      <c r="P1957" s="25">
        <f t="shared" si="1968"/>
        <v>0</v>
      </c>
      <c r="Q1957" s="29"/>
      <c r="R1957" s="29"/>
      <c r="X1957" s="698" t="s">
        <v>505</v>
      </c>
      <c r="Y1957" s="698">
        <v>1</v>
      </c>
      <c r="Z1957" s="698" t="s">
        <v>39</v>
      </c>
      <c r="AA1957" s="698"/>
      <c r="AB1957" s="698">
        <v>0</v>
      </c>
      <c r="AC1957" s="731">
        <f t="shared" si="1969"/>
        <v>0</v>
      </c>
      <c r="AD1957" s="533">
        <f t="shared" si="1970"/>
        <v>0</v>
      </c>
    </row>
    <row r="1958" spans="1:30" ht="15.75">
      <c r="A1958" s="533" t="s">
        <v>2728</v>
      </c>
      <c r="B1958" s="533">
        <v>11</v>
      </c>
      <c r="C1958" s="533" t="s">
        <v>446</v>
      </c>
      <c r="D1958" s="572" t="s">
        <v>1848</v>
      </c>
      <c r="E1958" s="571" t="str">
        <f t="shared" si="1966"/>
        <v xml:space="preserve"> LAUNDRY EQUIPMENT</v>
      </c>
      <c r="F1958" s="533" t="str">
        <f t="shared" si="1918"/>
        <v>ME</v>
      </c>
      <c r="G1958" s="533" t="s">
        <v>2722</v>
      </c>
      <c r="H1958" s="533">
        <v>585</v>
      </c>
      <c r="I1958" s="533" t="str">
        <f t="shared" ref="I1958:J1958" si="1972">I1956</f>
        <v>117000 - LAUNDRY EQUIPMENT</v>
      </c>
      <c r="J1958" s="533" t="str">
        <f t="shared" si="1972"/>
        <v>117000 - LAUNDRY EQUIPMENT</v>
      </c>
      <c r="K1958" s="278" t="s">
        <v>17</v>
      </c>
      <c r="L1958" s="629" t="s">
        <v>512</v>
      </c>
      <c r="M1958" s="630">
        <v>1</v>
      </c>
      <c r="N1958" s="630" t="s">
        <v>39</v>
      </c>
      <c r="O1958" s="351"/>
      <c r="P1958" s="25">
        <f t="shared" si="1968"/>
        <v>0</v>
      </c>
      <c r="Q1958" s="29"/>
      <c r="R1958" s="29"/>
      <c r="X1958" s="698" t="s">
        <v>512</v>
      </c>
      <c r="Y1958" s="698">
        <v>1</v>
      </c>
      <c r="Z1958" s="698" t="s">
        <v>39</v>
      </c>
      <c r="AA1958" s="698"/>
      <c r="AB1958" s="698">
        <v>0</v>
      </c>
      <c r="AC1958" s="731">
        <f t="shared" si="1969"/>
        <v>0</v>
      </c>
      <c r="AD1958" s="533">
        <f t="shared" si="1970"/>
        <v>0</v>
      </c>
    </row>
    <row r="1959" spans="1:30" ht="15.75">
      <c r="A1959" s="533" t="s">
        <v>2728</v>
      </c>
      <c r="B1959" s="533">
        <v>11</v>
      </c>
      <c r="C1959" s="533" t="s">
        <v>446</v>
      </c>
      <c r="D1959" s="572" t="s">
        <v>1848</v>
      </c>
      <c r="E1959" s="571" t="str">
        <f t="shared" si="1966"/>
        <v xml:space="preserve"> LAUNDRY EQUIPMENT</v>
      </c>
      <c r="F1959" s="533" t="str">
        <f t="shared" si="1918"/>
        <v>ME</v>
      </c>
      <c r="G1959" s="533" t="s">
        <v>2722</v>
      </c>
      <c r="H1959" s="533">
        <v>586</v>
      </c>
      <c r="I1959" s="533" t="str">
        <f t="shared" ref="I1959:J1959" si="1973">I1957</f>
        <v>LAUNDRY</v>
      </c>
      <c r="J1959" s="533" t="str">
        <f t="shared" si="1973"/>
        <v>LAUNDRY</v>
      </c>
      <c r="K1959" s="278" t="s">
        <v>19</v>
      </c>
      <c r="L1959" s="629" t="s">
        <v>485</v>
      </c>
      <c r="M1959" s="274">
        <v>1</v>
      </c>
      <c r="N1959" s="630" t="s">
        <v>39</v>
      </c>
      <c r="O1959" s="351"/>
      <c r="P1959" s="25">
        <f t="shared" si="1968"/>
        <v>0</v>
      </c>
      <c r="Q1959" s="29"/>
      <c r="R1959" s="29"/>
      <c r="X1959" s="698" t="s">
        <v>485</v>
      </c>
      <c r="Y1959" s="698">
        <v>1</v>
      </c>
      <c r="Z1959" s="698" t="s">
        <v>39</v>
      </c>
      <c r="AA1959" s="698"/>
      <c r="AB1959" s="698">
        <v>0</v>
      </c>
      <c r="AC1959" s="731">
        <f t="shared" si="1969"/>
        <v>0</v>
      </c>
      <c r="AD1959" s="533">
        <f t="shared" si="1970"/>
        <v>0</v>
      </c>
    </row>
    <row r="1960" spans="1:30" ht="15.75">
      <c r="A1960" s="533" t="s">
        <v>2728</v>
      </c>
      <c r="B1960" s="533">
        <v>11</v>
      </c>
      <c r="C1960" s="533" t="s">
        <v>446</v>
      </c>
      <c r="D1960" s="572" t="s">
        <v>1848</v>
      </c>
      <c r="E1960" s="571" t="str">
        <f t="shared" si="1966"/>
        <v xml:space="preserve"> LAUNDRY EQUIPMENT</v>
      </c>
      <c r="F1960" s="533" t="str">
        <f t="shared" si="1918"/>
        <v>ME</v>
      </c>
      <c r="G1960" s="533" t="s">
        <v>2722</v>
      </c>
      <c r="H1960" s="533">
        <v>587</v>
      </c>
      <c r="I1960" s="533" t="str">
        <f t="shared" ref="I1960:J1960" si="1974">I1958</f>
        <v>117000 - LAUNDRY EQUIPMENT</v>
      </c>
      <c r="J1960" s="533" t="str">
        <f t="shared" si="1974"/>
        <v>117000 - LAUNDRY EQUIPMENT</v>
      </c>
      <c r="K1960" s="278" t="s">
        <v>20</v>
      </c>
      <c r="L1960" s="278" t="s">
        <v>513</v>
      </c>
      <c r="M1960" s="630">
        <v>2</v>
      </c>
      <c r="N1960" s="630" t="s">
        <v>39</v>
      </c>
      <c r="O1960" s="351"/>
      <c r="P1960" s="25">
        <f t="shared" si="1968"/>
        <v>0</v>
      </c>
      <c r="Q1960" s="29"/>
      <c r="R1960" s="29"/>
      <c r="X1960" s="698" t="s">
        <v>513</v>
      </c>
      <c r="Y1960" s="698">
        <v>2</v>
      </c>
      <c r="Z1960" s="698" t="s">
        <v>39</v>
      </c>
      <c r="AA1960" s="698"/>
      <c r="AB1960" s="698">
        <v>0</v>
      </c>
      <c r="AC1960" s="731">
        <f t="shared" si="1969"/>
        <v>0</v>
      </c>
      <c r="AD1960" s="533">
        <f t="shared" si="1970"/>
        <v>0</v>
      </c>
    </row>
    <row r="1961" spans="1:30" ht="15.75">
      <c r="A1961" s="533" t="s">
        <v>2728</v>
      </c>
      <c r="B1961" s="533">
        <v>11</v>
      </c>
      <c r="C1961" s="533" t="s">
        <v>446</v>
      </c>
      <c r="D1961" s="572" t="s">
        <v>1848</v>
      </c>
      <c r="E1961" s="571" t="str">
        <f t="shared" si="1966"/>
        <v xml:space="preserve"> LAUNDRY EQUIPMENT</v>
      </c>
      <c r="F1961" s="533" t="str">
        <f t="shared" si="1918"/>
        <v>ME</v>
      </c>
      <c r="G1961" s="533" t="s">
        <v>2722</v>
      </c>
      <c r="H1961" s="533">
        <v>588</v>
      </c>
      <c r="I1961" s="533" t="str">
        <f t="shared" ref="I1961:J1961" si="1975">I1959</f>
        <v>LAUNDRY</v>
      </c>
      <c r="J1961" s="533" t="str">
        <f t="shared" si="1975"/>
        <v>LAUNDRY</v>
      </c>
      <c r="K1961" s="278" t="s">
        <v>21</v>
      </c>
      <c r="L1961" s="278" t="s">
        <v>514</v>
      </c>
      <c r="M1961" s="274">
        <v>1</v>
      </c>
      <c r="N1961" s="630" t="s">
        <v>39</v>
      </c>
      <c r="O1961" s="351"/>
      <c r="P1961" s="25">
        <f t="shared" si="1968"/>
        <v>0</v>
      </c>
      <c r="Q1961" s="29"/>
      <c r="R1961" s="29"/>
      <c r="X1961" s="698" t="s">
        <v>514</v>
      </c>
      <c r="Y1961" s="698">
        <v>1</v>
      </c>
      <c r="Z1961" s="698" t="s">
        <v>39</v>
      </c>
      <c r="AA1961" s="698"/>
      <c r="AB1961" s="698">
        <v>0</v>
      </c>
      <c r="AC1961" s="731">
        <f t="shared" si="1969"/>
        <v>0</v>
      </c>
      <c r="AD1961" s="533">
        <f t="shared" si="1970"/>
        <v>0</v>
      </c>
    </row>
    <row r="1962" spans="1:30" ht="15.75">
      <c r="A1962" s="533" t="s">
        <v>2728</v>
      </c>
      <c r="B1962" s="533">
        <v>11</v>
      </c>
      <c r="C1962" s="533" t="s">
        <v>446</v>
      </c>
      <c r="D1962" s="572" t="s">
        <v>1848</v>
      </c>
      <c r="E1962" s="571" t="str">
        <f t="shared" si="1966"/>
        <v xml:space="preserve"> LAUNDRY EQUIPMENT</v>
      </c>
      <c r="F1962" s="533" t="str">
        <f t="shared" si="1918"/>
        <v>ME</v>
      </c>
      <c r="G1962" s="533" t="s">
        <v>2722</v>
      </c>
      <c r="H1962" s="533">
        <v>589</v>
      </c>
      <c r="I1962" s="533" t="str">
        <f t="shared" ref="I1962:J1962" si="1976">I1960</f>
        <v>117000 - LAUNDRY EQUIPMENT</v>
      </c>
      <c r="J1962" s="533" t="str">
        <f t="shared" si="1976"/>
        <v>117000 - LAUNDRY EQUIPMENT</v>
      </c>
      <c r="K1962" s="278" t="s">
        <v>45</v>
      </c>
      <c r="L1962" s="278" t="s">
        <v>515</v>
      </c>
      <c r="M1962" s="274">
        <v>1</v>
      </c>
      <c r="N1962" s="630" t="s">
        <v>39</v>
      </c>
      <c r="O1962" s="351"/>
      <c r="P1962" s="25">
        <f t="shared" si="1968"/>
        <v>0</v>
      </c>
      <c r="Q1962" s="29"/>
      <c r="R1962" s="29"/>
      <c r="X1962" s="698" t="s">
        <v>515</v>
      </c>
      <c r="Y1962" s="698">
        <v>1</v>
      </c>
      <c r="Z1962" s="698" t="s">
        <v>39</v>
      </c>
      <c r="AA1962" s="698"/>
      <c r="AB1962" s="698">
        <v>0</v>
      </c>
      <c r="AC1962" s="731">
        <f t="shared" si="1969"/>
        <v>0</v>
      </c>
      <c r="AD1962" s="533">
        <f t="shared" si="1970"/>
        <v>0</v>
      </c>
    </row>
    <row r="1963" spans="1:30" ht="15.75">
      <c r="A1963" s="533" t="s">
        <v>2728</v>
      </c>
      <c r="B1963" s="533">
        <v>11</v>
      </c>
      <c r="C1963" s="533" t="s">
        <v>446</v>
      </c>
      <c r="D1963" s="572" t="s">
        <v>1848</v>
      </c>
      <c r="E1963" s="571" t="str">
        <f t="shared" si="1966"/>
        <v xml:space="preserve"> LAUNDRY EQUIPMENT</v>
      </c>
      <c r="F1963" s="533" t="str">
        <f t="shared" si="1918"/>
        <v>ME</v>
      </c>
      <c r="G1963" s="533" t="s">
        <v>2722</v>
      </c>
      <c r="H1963" s="533">
        <v>590</v>
      </c>
      <c r="I1963" s="533" t="str">
        <f t="shared" ref="I1963:J1963" si="1977">I1961</f>
        <v>LAUNDRY</v>
      </c>
      <c r="J1963" s="533" t="str">
        <f t="shared" si="1977"/>
        <v>LAUNDRY</v>
      </c>
      <c r="K1963" s="278" t="s">
        <v>48</v>
      </c>
      <c r="L1963" s="278" t="s">
        <v>516</v>
      </c>
      <c r="M1963" s="274">
        <v>1</v>
      </c>
      <c r="N1963" s="630" t="s">
        <v>39</v>
      </c>
      <c r="O1963" s="351"/>
      <c r="P1963" s="25">
        <f t="shared" si="1968"/>
        <v>0</v>
      </c>
      <c r="Q1963" s="29"/>
      <c r="R1963" s="29"/>
      <c r="X1963" s="698" t="s">
        <v>516</v>
      </c>
      <c r="Y1963" s="698">
        <v>1</v>
      </c>
      <c r="Z1963" s="698" t="s">
        <v>39</v>
      </c>
      <c r="AA1963" s="698"/>
      <c r="AB1963" s="698">
        <v>0</v>
      </c>
      <c r="AC1963" s="731">
        <f t="shared" si="1969"/>
        <v>0</v>
      </c>
      <c r="AD1963" s="533">
        <f t="shared" si="1970"/>
        <v>0</v>
      </c>
    </row>
    <row r="1964" spans="1:30" ht="15.75">
      <c r="A1964" s="533" t="s">
        <v>2728</v>
      </c>
      <c r="B1964" s="533">
        <v>11</v>
      </c>
      <c r="C1964" s="533" t="s">
        <v>446</v>
      </c>
      <c r="D1964" s="572" t="s">
        <v>1848</v>
      </c>
      <c r="E1964" s="571" t="str">
        <f t="shared" si="1966"/>
        <v xml:space="preserve"> LAUNDRY EQUIPMENT</v>
      </c>
      <c r="F1964" s="533" t="str">
        <f t="shared" si="1918"/>
        <v>ME</v>
      </c>
      <c r="G1964" s="533" t="s">
        <v>2722</v>
      </c>
      <c r="H1964" s="533">
        <v>591</v>
      </c>
      <c r="I1964" s="533" t="str">
        <f t="shared" ref="I1964:J1964" si="1978">I1962</f>
        <v>117000 - LAUNDRY EQUIPMENT</v>
      </c>
      <c r="J1964" s="533" t="str">
        <f t="shared" si="1978"/>
        <v>117000 - LAUNDRY EQUIPMENT</v>
      </c>
      <c r="K1964" s="278" t="s">
        <v>50</v>
      </c>
      <c r="L1964" s="278" t="s">
        <v>517</v>
      </c>
      <c r="M1964" s="274">
        <v>1</v>
      </c>
      <c r="N1964" s="630" t="s">
        <v>39</v>
      </c>
      <c r="O1964" s="351"/>
      <c r="P1964" s="25">
        <f t="shared" si="1968"/>
        <v>0</v>
      </c>
      <c r="Q1964" s="29"/>
      <c r="R1964" s="29"/>
      <c r="X1964" s="698" t="s">
        <v>517</v>
      </c>
      <c r="Y1964" s="698">
        <v>1</v>
      </c>
      <c r="Z1964" s="698" t="s">
        <v>39</v>
      </c>
      <c r="AA1964" s="698"/>
      <c r="AB1964" s="698">
        <v>0</v>
      </c>
      <c r="AC1964" s="731">
        <f t="shared" si="1969"/>
        <v>0</v>
      </c>
      <c r="AD1964" s="533">
        <f t="shared" si="1970"/>
        <v>0</v>
      </c>
    </row>
    <row r="1965" spans="1:30" ht="15.75">
      <c r="A1965" s="533" t="s">
        <v>2728</v>
      </c>
      <c r="B1965" s="533">
        <v>11</v>
      </c>
      <c r="C1965" s="533" t="s">
        <v>446</v>
      </c>
      <c r="D1965" s="572" t="s">
        <v>1848</v>
      </c>
      <c r="E1965" s="571" t="str">
        <f t="shared" si="1966"/>
        <v xml:space="preserve"> LAUNDRY EQUIPMENT</v>
      </c>
      <c r="F1965" s="533" t="str">
        <f t="shared" si="1918"/>
        <v>ME</v>
      </c>
      <c r="G1965" s="533" t="s">
        <v>2722</v>
      </c>
      <c r="H1965" s="533">
        <v>592</v>
      </c>
      <c r="I1965" s="533" t="str">
        <f t="shared" ref="I1965:J1965" si="1979">I1963</f>
        <v>LAUNDRY</v>
      </c>
      <c r="J1965" s="533" t="str">
        <f t="shared" si="1979"/>
        <v>LAUNDRY</v>
      </c>
      <c r="K1965" s="278" t="s">
        <v>76</v>
      </c>
      <c r="L1965" s="278" t="s">
        <v>518</v>
      </c>
      <c r="M1965" s="270">
        <v>1</v>
      </c>
      <c r="N1965" s="630" t="s">
        <v>39</v>
      </c>
      <c r="O1965" s="351"/>
      <c r="P1965" s="25">
        <f t="shared" si="1968"/>
        <v>0</v>
      </c>
      <c r="Q1965" s="29"/>
      <c r="R1965" s="29"/>
      <c r="X1965" s="698" t="s">
        <v>518</v>
      </c>
      <c r="Y1965" s="698">
        <v>1</v>
      </c>
      <c r="Z1965" s="698" t="s">
        <v>39</v>
      </c>
      <c r="AA1965" s="698"/>
      <c r="AB1965" s="698">
        <v>0</v>
      </c>
      <c r="AC1965" s="731">
        <f t="shared" si="1969"/>
        <v>0</v>
      </c>
      <c r="AD1965" s="533">
        <f t="shared" si="1970"/>
        <v>0</v>
      </c>
    </row>
    <row r="1966" spans="1:30" ht="15.75">
      <c r="A1966" s="533" t="s">
        <v>2728</v>
      </c>
      <c r="B1966" s="533">
        <v>11</v>
      </c>
      <c r="C1966" s="533" t="s">
        <v>446</v>
      </c>
      <c r="D1966" s="572" t="s">
        <v>1848</v>
      </c>
      <c r="E1966" s="571" t="str">
        <f t="shared" si="1966"/>
        <v xml:space="preserve"> LAUNDRY EQUIPMENT</v>
      </c>
      <c r="F1966" s="533" t="str">
        <f t="shared" si="1918"/>
        <v>ME</v>
      </c>
      <c r="G1966" s="533" t="s">
        <v>2722</v>
      </c>
      <c r="H1966" s="533">
        <v>593</v>
      </c>
      <c r="I1966" s="533" t="str">
        <f t="shared" ref="I1966:J1966" si="1980">I1964</f>
        <v>117000 - LAUNDRY EQUIPMENT</v>
      </c>
      <c r="J1966" s="533" t="str">
        <f t="shared" si="1980"/>
        <v>117000 - LAUNDRY EQUIPMENT</v>
      </c>
      <c r="K1966" s="278" t="s">
        <v>77</v>
      </c>
      <c r="L1966" s="629" t="s">
        <v>519</v>
      </c>
      <c r="M1966" s="274">
        <v>1</v>
      </c>
      <c r="N1966" s="630" t="s">
        <v>39</v>
      </c>
      <c r="O1966" s="351"/>
      <c r="P1966" s="25">
        <f t="shared" si="1968"/>
        <v>0</v>
      </c>
      <c r="Q1966" s="29"/>
      <c r="R1966" s="29"/>
      <c r="X1966" s="698" t="s">
        <v>519</v>
      </c>
      <c r="Y1966" s="698">
        <v>1</v>
      </c>
      <c r="Z1966" s="698" t="s">
        <v>39</v>
      </c>
      <c r="AA1966" s="698"/>
      <c r="AB1966" s="698">
        <v>0</v>
      </c>
      <c r="AC1966" s="731">
        <f t="shared" si="1969"/>
        <v>0</v>
      </c>
      <c r="AD1966" s="533">
        <f t="shared" si="1970"/>
        <v>0</v>
      </c>
    </row>
    <row r="1967" spans="1:30" ht="15.75">
      <c r="A1967" s="533" t="s">
        <v>2728</v>
      </c>
      <c r="B1967" s="533">
        <v>11</v>
      </c>
      <c r="C1967" s="533" t="s">
        <v>446</v>
      </c>
      <c r="D1967" s="572" t="s">
        <v>1848</v>
      </c>
      <c r="E1967" s="571" t="str">
        <f t="shared" si="1966"/>
        <v xml:space="preserve"> LAUNDRY EQUIPMENT</v>
      </c>
      <c r="F1967" s="533" t="str">
        <f t="shared" si="1918"/>
        <v>ME</v>
      </c>
      <c r="G1967" s="533" t="s">
        <v>2722</v>
      </c>
      <c r="H1967" s="533">
        <v>594</v>
      </c>
      <c r="I1967" s="533" t="str">
        <f t="shared" ref="I1967:J1967" si="1981">I1965</f>
        <v>LAUNDRY</v>
      </c>
      <c r="J1967" s="533" t="str">
        <f t="shared" si="1981"/>
        <v>LAUNDRY</v>
      </c>
      <c r="K1967" s="278" t="s">
        <v>78</v>
      </c>
      <c r="L1967" s="629" t="s">
        <v>508</v>
      </c>
      <c r="M1967" s="274">
        <v>1</v>
      </c>
      <c r="N1967" s="630" t="s">
        <v>39</v>
      </c>
      <c r="O1967" s="351"/>
      <c r="P1967" s="25">
        <f t="shared" si="1968"/>
        <v>0</v>
      </c>
      <c r="Q1967" s="29"/>
      <c r="R1967" s="29"/>
      <c r="X1967" s="698" t="s">
        <v>508</v>
      </c>
      <c r="Y1967" s="698">
        <v>1</v>
      </c>
      <c r="Z1967" s="698" t="s">
        <v>39</v>
      </c>
      <c r="AA1967" s="698"/>
      <c r="AB1967" s="698">
        <v>0</v>
      </c>
      <c r="AC1967" s="731">
        <f t="shared" si="1969"/>
        <v>0</v>
      </c>
      <c r="AD1967" s="533">
        <f t="shared" si="1970"/>
        <v>0</v>
      </c>
    </row>
    <row r="1968" spans="1:30" ht="15.75">
      <c r="A1968" s="533" t="s">
        <v>2728</v>
      </c>
      <c r="B1968" s="533">
        <v>11</v>
      </c>
      <c r="C1968" s="533" t="s">
        <v>446</v>
      </c>
      <c r="D1968" s="572" t="s">
        <v>1848</v>
      </c>
      <c r="E1968" s="571" t="str">
        <f t="shared" si="1966"/>
        <v xml:space="preserve"> LAUNDRY EQUIPMENT</v>
      </c>
      <c r="F1968" s="533" t="str">
        <f t="shared" si="1918"/>
        <v>ME</v>
      </c>
      <c r="G1968" s="533" t="s">
        <v>2722</v>
      </c>
      <c r="H1968" s="533">
        <v>595</v>
      </c>
      <c r="I1968" s="533" t="str">
        <f t="shared" ref="I1968:J1968" si="1982">I1966</f>
        <v>117000 - LAUNDRY EQUIPMENT</v>
      </c>
      <c r="J1968" s="533" t="str">
        <f t="shared" si="1982"/>
        <v>117000 - LAUNDRY EQUIPMENT</v>
      </c>
      <c r="K1968" s="278" t="s">
        <v>302</v>
      </c>
      <c r="L1968" s="629" t="s">
        <v>520</v>
      </c>
      <c r="M1968" s="274">
        <v>1</v>
      </c>
      <c r="N1968" s="630" t="s">
        <v>39</v>
      </c>
      <c r="O1968" s="351"/>
      <c r="P1968" s="25">
        <f t="shared" si="1968"/>
        <v>0</v>
      </c>
      <c r="Q1968" s="29"/>
      <c r="R1968" s="29"/>
      <c r="X1968" s="698" t="s">
        <v>520</v>
      </c>
      <c r="Y1968" s="698">
        <v>1</v>
      </c>
      <c r="Z1968" s="698" t="s">
        <v>39</v>
      </c>
      <c r="AA1968" s="698"/>
      <c r="AB1968" s="698">
        <v>0</v>
      </c>
      <c r="AC1968" s="731">
        <f t="shared" si="1969"/>
        <v>0</v>
      </c>
      <c r="AD1968" s="533">
        <f t="shared" si="1970"/>
        <v>0</v>
      </c>
    </row>
    <row r="1969" spans="1:30" ht="15.75">
      <c r="A1969" s="533" t="s">
        <v>2728</v>
      </c>
      <c r="B1969" s="533">
        <v>11</v>
      </c>
      <c r="C1969" s="533" t="s">
        <v>446</v>
      </c>
      <c r="D1969" s="572" t="s">
        <v>1848</v>
      </c>
      <c r="E1969" s="571" t="str">
        <f t="shared" si="1966"/>
        <v xml:space="preserve"> LAUNDRY EQUIPMENT</v>
      </c>
      <c r="F1969" s="533" t="str">
        <f t="shared" si="1918"/>
        <v>ME</v>
      </c>
      <c r="G1969" s="533" t="s">
        <v>2722</v>
      </c>
      <c r="H1969" s="533">
        <v>596</v>
      </c>
      <c r="I1969" s="533" t="str">
        <f t="shared" ref="I1969:J1969" si="1983">I1967</f>
        <v>LAUNDRY</v>
      </c>
      <c r="J1969" s="533" t="str">
        <f t="shared" si="1983"/>
        <v>LAUNDRY</v>
      </c>
      <c r="K1969" s="278" t="s">
        <v>304</v>
      </c>
      <c r="L1969" s="629" t="s">
        <v>521</v>
      </c>
      <c r="M1969" s="274">
        <v>2</v>
      </c>
      <c r="N1969" s="630" t="s">
        <v>39</v>
      </c>
      <c r="O1969" s="351"/>
      <c r="P1969" s="25">
        <f t="shared" si="1968"/>
        <v>0</v>
      </c>
      <c r="Q1969" s="29"/>
      <c r="R1969" s="29"/>
      <c r="X1969" s="698" t="s">
        <v>521</v>
      </c>
      <c r="Y1969" s="698">
        <v>2</v>
      </c>
      <c r="Z1969" s="698" t="s">
        <v>39</v>
      </c>
      <c r="AA1969" s="698"/>
      <c r="AB1969" s="698">
        <v>0</v>
      </c>
      <c r="AC1969" s="731">
        <f t="shared" si="1969"/>
        <v>0</v>
      </c>
      <c r="AD1969" s="533">
        <f t="shared" si="1970"/>
        <v>0</v>
      </c>
    </row>
    <row r="1970" spans="1:30" ht="15.75">
      <c r="A1970" s="533" t="s">
        <v>2728</v>
      </c>
      <c r="B1970" s="533">
        <v>11</v>
      </c>
      <c r="C1970" s="533" t="s">
        <v>446</v>
      </c>
      <c r="D1970" s="572" t="s">
        <v>1848</v>
      </c>
      <c r="E1970" s="571" t="str">
        <f t="shared" si="1966"/>
        <v xml:space="preserve"> LAUNDRY EQUIPMENT</v>
      </c>
      <c r="F1970" s="533" t="str">
        <f t="shared" si="1918"/>
        <v>ME</v>
      </c>
      <c r="G1970" s="533" t="s">
        <v>2722</v>
      </c>
      <c r="H1970" s="533">
        <v>597</v>
      </c>
      <c r="I1970" s="533" t="str">
        <f t="shared" ref="I1970:J1970" si="1984">I1968</f>
        <v>117000 - LAUNDRY EQUIPMENT</v>
      </c>
      <c r="J1970" s="533" t="str">
        <f t="shared" si="1984"/>
        <v>117000 - LAUNDRY EQUIPMENT</v>
      </c>
      <c r="K1970" s="278" t="s">
        <v>306</v>
      </c>
      <c r="L1970" s="629" t="s">
        <v>522</v>
      </c>
      <c r="M1970" s="274">
        <v>2</v>
      </c>
      <c r="N1970" s="630" t="s">
        <v>39</v>
      </c>
      <c r="O1970" s="351"/>
      <c r="P1970" s="25">
        <f t="shared" si="1968"/>
        <v>0</v>
      </c>
      <c r="Q1970" s="29"/>
      <c r="R1970" s="29"/>
      <c r="X1970" s="698" t="s">
        <v>522</v>
      </c>
      <c r="Y1970" s="698">
        <v>2</v>
      </c>
      <c r="Z1970" s="698" t="s">
        <v>39</v>
      </c>
      <c r="AA1970" s="698"/>
      <c r="AB1970" s="698">
        <v>0</v>
      </c>
      <c r="AC1970" s="731">
        <f t="shared" si="1969"/>
        <v>0</v>
      </c>
      <c r="AD1970" s="533">
        <f t="shared" si="1970"/>
        <v>0</v>
      </c>
    </row>
    <row r="1971" spans="1:30" ht="15.75">
      <c r="A1971" s="533" t="s">
        <v>2728</v>
      </c>
      <c r="B1971" s="533">
        <v>11</v>
      </c>
      <c r="C1971" s="533" t="s">
        <v>446</v>
      </c>
      <c r="D1971" s="572" t="s">
        <v>1848</v>
      </c>
      <c r="E1971" s="571" t="str">
        <f t="shared" si="1966"/>
        <v xml:space="preserve"> LAUNDRY EQUIPMENT</v>
      </c>
      <c r="F1971" s="533" t="str">
        <f t="shared" si="1918"/>
        <v>ME</v>
      </c>
      <c r="G1971" s="533" t="s">
        <v>2722</v>
      </c>
      <c r="H1971" s="533">
        <v>598</v>
      </c>
      <c r="I1971" s="533" t="str">
        <f t="shared" ref="I1971:J1971" si="1985">I1969</f>
        <v>LAUNDRY</v>
      </c>
      <c r="J1971" s="533" t="str">
        <f t="shared" si="1985"/>
        <v>LAUNDRY</v>
      </c>
      <c r="K1971" s="278" t="s">
        <v>341</v>
      </c>
      <c r="L1971" s="629" t="s">
        <v>508</v>
      </c>
      <c r="M1971" s="274">
        <v>2</v>
      </c>
      <c r="N1971" s="630" t="s">
        <v>39</v>
      </c>
      <c r="O1971" s="351"/>
      <c r="P1971" s="25">
        <f t="shared" si="1968"/>
        <v>0</v>
      </c>
      <c r="Q1971" s="29"/>
      <c r="R1971" s="29"/>
      <c r="X1971" s="698" t="s">
        <v>508</v>
      </c>
      <c r="Y1971" s="698">
        <v>2</v>
      </c>
      <c r="Z1971" s="698" t="s">
        <v>39</v>
      </c>
      <c r="AA1971" s="698"/>
      <c r="AB1971" s="698">
        <v>0</v>
      </c>
      <c r="AC1971" s="731">
        <f t="shared" si="1969"/>
        <v>0</v>
      </c>
      <c r="AD1971" s="533">
        <f t="shared" si="1970"/>
        <v>0</v>
      </c>
    </row>
    <row r="1972" spans="1:30" ht="15.75">
      <c r="A1972" s="533" t="s">
        <v>2728</v>
      </c>
      <c r="B1972" s="533">
        <v>11</v>
      </c>
      <c r="C1972" s="533" t="s">
        <v>446</v>
      </c>
      <c r="D1972" s="572" t="s">
        <v>1848</v>
      </c>
      <c r="E1972" s="571" t="str">
        <f t="shared" si="1966"/>
        <v xml:space="preserve"> LAUNDRY EQUIPMENT</v>
      </c>
      <c r="F1972" s="533" t="str">
        <f t="shared" si="1918"/>
        <v>ME</v>
      </c>
      <c r="G1972" s="533" t="s">
        <v>2722</v>
      </c>
      <c r="H1972" s="533">
        <v>599</v>
      </c>
      <c r="I1972" s="533" t="str">
        <f t="shared" ref="I1972:J1972" si="1986">I1970</f>
        <v>117000 - LAUNDRY EQUIPMENT</v>
      </c>
      <c r="J1972" s="533" t="str">
        <f t="shared" si="1986"/>
        <v>117000 - LAUNDRY EQUIPMENT</v>
      </c>
      <c r="K1972" s="278" t="s">
        <v>343</v>
      </c>
      <c r="L1972" s="278" t="s">
        <v>523</v>
      </c>
      <c r="M1972" s="270">
        <v>1</v>
      </c>
      <c r="N1972" s="630" t="s">
        <v>39</v>
      </c>
      <c r="O1972" s="351"/>
      <c r="P1972" s="25">
        <f t="shared" si="1968"/>
        <v>0</v>
      </c>
      <c r="Q1972" s="29"/>
      <c r="R1972" s="29"/>
      <c r="X1972" s="698" t="s">
        <v>523</v>
      </c>
      <c r="Y1972" s="698">
        <v>1</v>
      </c>
      <c r="Z1972" s="698" t="s">
        <v>39</v>
      </c>
      <c r="AA1972" s="698"/>
      <c r="AB1972" s="698">
        <v>0</v>
      </c>
      <c r="AC1972" s="731">
        <f t="shared" si="1969"/>
        <v>0</v>
      </c>
      <c r="AD1972" s="533">
        <f t="shared" si="1970"/>
        <v>0</v>
      </c>
    </row>
    <row r="1973" spans="1:30" ht="15.75">
      <c r="A1973" s="533" t="s">
        <v>2728</v>
      </c>
      <c r="B1973" s="533">
        <v>11</v>
      </c>
      <c r="C1973" s="533" t="s">
        <v>446</v>
      </c>
      <c r="D1973" s="572" t="s">
        <v>1848</v>
      </c>
      <c r="E1973" s="571" t="str">
        <f t="shared" si="1966"/>
        <v xml:space="preserve"> LAUNDRY EQUIPMENT</v>
      </c>
      <c r="F1973" s="533" t="str">
        <f t="shared" si="1918"/>
        <v>ME</v>
      </c>
      <c r="G1973" s="533" t="s">
        <v>2722</v>
      </c>
      <c r="H1973" s="533">
        <v>600</v>
      </c>
      <c r="I1973" s="533" t="str">
        <f t="shared" ref="I1973:J1973" si="1987">I1971</f>
        <v>LAUNDRY</v>
      </c>
      <c r="J1973" s="533" t="str">
        <f t="shared" si="1987"/>
        <v>LAUNDRY</v>
      </c>
      <c r="K1973" s="278" t="s">
        <v>83</v>
      </c>
      <c r="L1973" s="629" t="s">
        <v>524</v>
      </c>
      <c r="M1973" s="270">
        <v>1</v>
      </c>
      <c r="N1973" s="630" t="s">
        <v>39</v>
      </c>
      <c r="O1973" s="351"/>
      <c r="P1973" s="25">
        <f t="shared" si="1968"/>
        <v>0</v>
      </c>
      <c r="Q1973" s="29"/>
      <c r="R1973" s="29"/>
      <c r="X1973" s="698" t="s">
        <v>524</v>
      </c>
      <c r="Y1973" s="698">
        <v>1</v>
      </c>
      <c r="Z1973" s="698" t="s">
        <v>39</v>
      </c>
      <c r="AA1973" s="698"/>
      <c r="AB1973" s="698">
        <v>0</v>
      </c>
      <c r="AC1973" s="731">
        <f t="shared" si="1969"/>
        <v>0</v>
      </c>
      <c r="AD1973" s="533">
        <f t="shared" si="1970"/>
        <v>0</v>
      </c>
    </row>
    <row r="1974" spans="1:30" ht="15.75">
      <c r="A1974" s="533" t="s">
        <v>2728</v>
      </c>
      <c r="B1974" s="533">
        <v>11</v>
      </c>
      <c r="C1974" s="533" t="s">
        <v>446</v>
      </c>
      <c r="D1974" s="572" t="s">
        <v>1848</v>
      </c>
      <c r="E1974" s="571" t="str">
        <f t="shared" si="1966"/>
        <v xml:space="preserve"> LAUNDRY EQUIPMENT</v>
      </c>
      <c r="F1974" s="533" t="str">
        <f t="shared" si="1918"/>
        <v>ME</v>
      </c>
      <c r="G1974" s="533" t="s">
        <v>2725</v>
      </c>
      <c r="H1974" s="533">
        <v>601</v>
      </c>
      <c r="I1974" s="533" t="str">
        <f t="shared" ref="I1974:J1974" si="1988">I1972</f>
        <v>117000 - LAUNDRY EQUIPMENT</v>
      </c>
      <c r="J1974" s="533" t="str">
        <f t="shared" si="1988"/>
        <v>117000 - LAUNDRY EQUIPMENT</v>
      </c>
      <c r="K1974" s="20" t="s">
        <v>525</v>
      </c>
      <c r="L1974" s="29"/>
      <c r="M1974" s="29"/>
      <c r="N1974" s="29"/>
      <c r="O1974" s="351" t="s">
        <v>8</v>
      </c>
      <c r="P1974" s="78">
        <v>0</v>
      </c>
      <c r="Q1974" s="29"/>
      <c r="R1974" s="29"/>
      <c r="X1974" s="698"/>
      <c r="Y1974" s="698"/>
      <c r="Z1974" s="698"/>
      <c r="AA1974" s="698" t="s">
        <v>8</v>
      </c>
      <c r="AB1974" s="698">
        <v>0</v>
      </c>
    </row>
    <row r="1975" spans="1:30" ht="16.5" thickBot="1">
      <c r="A1975" s="533" t="s">
        <v>2728</v>
      </c>
      <c r="B1975" s="533">
        <v>11</v>
      </c>
      <c r="C1975" s="533" t="s">
        <v>446</v>
      </c>
      <c r="D1975" s="10" t="s">
        <v>22</v>
      </c>
      <c r="E1975" s="10" t="s">
        <v>22</v>
      </c>
      <c r="G1975" s="533" t="s">
        <v>2724</v>
      </c>
      <c r="H1975" s="533">
        <v>602</v>
      </c>
      <c r="I1975" s="533" t="str">
        <f t="shared" ref="I1975:J1975" si="1989">I1973</f>
        <v>LAUNDRY</v>
      </c>
      <c r="J1975" s="533" t="str">
        <f t="shared" si="1989"/>
        <v>LAUNDRY</v>
      </c>
      <c r="K1975" s="2" t="s">
        <v>22</v>
      </c>
      <c r="L1975" s="29"/>
      <c r="M1975" s="29"/>
      <c r="N1975" s="29"/>
      <c r="O1975" s="351"/>
      <c r="P1975" s="108"/>
      <c r="Q1975" s="29"/>
      <c r="R1975" s="29"/>
      <c r="X1975" s="698"/>
      <c r="Y1975" s="698"/>
      <c r="Z1975" s="698"/>
      <c r="AA1975" s="698"/>
      <c r="AB1975" s="698"/>
    </row>
    <row r="1976" spans="1:30" ht="16.5" thickTop="1">
      <c r="A1976" s="533" t="s">
        <v>2728</v>
      </c>
      <c r="B1976" s="533">
        <v>12</v>
      </c>
      <c r="C1976" s="533" t="s">
        <v>527</v>
      </c>
      <c r="D1976" s="572" t="s">
        <v>1873</v>
      </c>
      <c r="E1976" s="571" t="s">
        <v>1246</v>
      </c>
      <c r="F1976" s="533" t="str">
        <f t="shared" ref="F1976:F1992" si="1990">VLOOKUP(D:D,trade,3,FALSE)</f>
        <v>AR</v>
      </c>
      <c r="G1976" s="533" t="s">
        <v>2725</v>
      </c>
      <c r="H1976" s="533">
        <v>603</v>
      </c>
      <c r="I1976" s="533" t="str">
        <f t="shared" ref="I1976:J1976" si="1991">I1974</f>
        <v>117000 - LAUNDRY EQUIPMENT</v>
      </c>
      <c r="J1976" s="533" t="str">
        <f t="shared" si="1991"/>
        <v>117000 - LAUNDRY EQUIPMENT</v>
      </c>
      <c r="K1976" s="79"/>
      <c r="L1976" s="83"/>
      <c r="M1976" s="83" t="s">
        <v>526</v>
      </c>
      <c r="N1976" s="83"/>
      <c r="O1976" s="554"/>
      <c r="P1976" s="83"/>
      <c r="Q1976" s="95"/>
      <c r="X1976" s="698"/>
      <c r="Y1976" s="698" t="s">
        <v>526</v>
      </c>
      <c r="Z1976" s="698"/>
      <c r="AA1976" s="698"/>
      <c r="AB1976" s="698"/>
    </row>
    <row r="1977" spans="1:30" ht="15.75">
      <c r="A1977" s="533" t="s">
        <v>2728</v>
      </c>
      <c r="B1977" s="533">
        <v>12</v>
      </c>
      <c r="C1977" s="533" t="s">
        <v>527</v>
      </c>
      <c r="D1977" s="572" t="s">
        <v>1873</v>
      </c>
      <c r="E1977" s="571" t="s">
        <v>1246</v>
      </c>
      <c r="F1977" s="533" t="str">
        <f t="shared" si="1990"/>
        <v>AR</v>
      </c>
      <c r="G1977" s="533" t="s">
        <v>2725</v>
      </c>
      <c r="H1977" s="533">
        <v>604</v>
      </c>
      <c r="I1977" s="533" t="str">
        <f t="shared" ref="I1977:J1977" si="1992">I1975</f>
        <v>LAUNDRY</v>
      </c>
      <c r="J1977" s="533" t="str">
        <f t="shared" si="1992"/>
        <v>LAUNDRY</v>
      </c>
      <c r="K1977" s="79"/>
      <c r="L1977" s="83"/>
      <c r="M1977" s="83" t="s">
        <v>527</v>
      </c>
      <c r="N1977" s="83"/>
      <c r="O1977" s="554"/>
      <c r="P1977" s="83"/>
      <c r="Q1977" s="536"/>
      <c r="X1977" s="698"/>
      <c r="Y1977" s="698" t="s">
        <v>527</v>
      </c>
      <c r="Z1977" s="698"/>
      <c r="AA1977" s="698"/>
      <c r="AB1977" s="698"/>
    </row>
    <row r="1978" spans="1:30" ht="15.75">
      <c r="A1978" s="533" t="s">
        <v>2728</v>
      </c>
      <c r="B1978" s="533">
        <v>12</v>
      </c>
      <c r="C1978" s="533" t="s">
        <v>527</v>
      </c>
      <c r="D1978" s="572" t="s">
        <v>1873</v>
      </c>
      <c r="E1978" s="571" t="s">
        <v>1246</v>
      </c>
      <c r="F1978" s="533" t="str">
        <f t="shared" si="1990"/>
        <v>AR</v>
      </c>
      <c r="G1978" s="533" t="s">
        <v>2725</v>
      </c>
      <c r="H1978" s="533">
        <v>605</v>
      </c>
      <c r="I1978" s="533" t="str">
        <f t="shared" ref="I1978:J1978" si="1993">I1976</f>
        <v>117000 - LAUNDRY EQUIPMENT</v>
      </c>
      <c r="J1978" s="533" t="str">
        <f t="shared" si="1993"/>
        <v>117000 - LAUNDRY EQUIPMENT</v>
      </c>
      <c r="K1978" s="84" t="s">
        <v>2</v>
      </c>
      <c r="L1978" s="636" t="s">
        <v>25</v>
      </c>
      <c r="M1978" s="109" t="s">
        <v>4</v>
      </c>
      <c r="N1978" s="109" t="s">
        <v>5</v>
      </c>
      <c r="O1978" s="555" t="s">
        <v>6</v>
      </c>
      <c r="P1978" s="109" t="s">
        <v>7</v>
      </c>
      <c r="Q1978" s="536"/>
      <c r="X1978" s="698" t="s">
        <v>25</v>
      </c>
      <c r="Y1978" s="698" t="s">
        <v>4</v>
      </c>
      <c r="Z1978" s="698" t="s">
        <v>5</v>
      </c>
      <c r="AA1978" s="698" t="s">
        <v>6</v>
      </c>
      <c r="AB1978" s="698" t="s">
        <v>7</v>
      </c>
    </row>
    <row r="1979" spans="1:30" ht="15.75">
      <c r="A1979" s="533" t="s">
        <v>2728</v>
      </c>
      <c r="B1979" s="533">
        <v>12</v>
      </c>
      <c r="C1979" s="533" t="s">
        <v>527</v>
      </c>
      <c r="D1979" s="572" t="s">
        <v>1873</v>
      </c>
      <c r="E1979" s="571" t="s">
        <v>1246</v>
      </c>
      <c r="F1979" s="533" t="str">
        <f t="shared" si="1990"/>
        <v>AR</v>
      </c>
      <c r="G1979" s="533" t="s">
        <v>2725</v>
      </c>
      <c r="H1979" s="533">
        <v>606</v>
      </c>
      <c r="I1979" s="533" t="str">
        <f t="shared" ref="I1979:J1979" si="1994">I1977</f>
        <v>LAUNDRY</v>
      </c>
      <c r="J1979" s="533" t="str">
        <f t="shared" si="1994"/>
        <v>LAUNDRY</v>
      </c>
      <c r="K1979" s="75"/>
      <c r="L1979" s="75"/>
      <c r="M1979" s="76"/>
      <c r="N1979" s="12"/>
      <c r="O1979" s="348"/>
      <c r="P1979" s="12" t="s">
        <v>8</v>
      </c>
      <c r="Q1979" s="16"/>
      <c r="X1979" s="698"/>
      <c r="Y1979" s="698"/>
      <c r="Z1979" s="698"/>
      <c r="AA1979" s="698"/>
      <c r="AB1979" s="698" t="s">
        <v>8</v>
      </c>
    </row>
    <row r="1980" spans="1:30" ht="15.75">
      <c r="A1980" s="533" t="s">
        <v>2728</v>
      </c>
      <c r="B1980" s="533">
        <v>12</v>
      </c>
      <c r="C1980" s="533" t="s">
        <v>527</v>
      </c>
      <c r="D1980" s="572" t="s">
        <v>1873</v>
      </c>
      <c r="E1980" s="571" t="s">
        <v>1246</v>
      </c>
      <c r="F1980" s="533" t="str">
        <f t="shared" si="1990"/>
        <v>AR</v>
      </c>
      <c r="G1980" s="533" t="s">
        <v>2725</v>
      </c>
      <c r="H1980" s="533">
        <v>607</v>
      </c>
      <c r="I1980" s="533" t="str">
        <f t="shared" ref="I1980:I1981" si="1995">L1980</f>
        <v>123640 - STONE CONTERTOPS</v>
      </c>
      <c r="J1980" s="533" t="str">
        <f t="shared" ref="J1980:J1981" si="1996">L1980</f>
        <v>123640 - STONE CONTERTOPS</v>
      </c>
      <c r="K1980" s="75"/>
      <c r="L1980" s="74" t="s">
        <v>528</v>
      </c>
      <c r="M1980" s="76"/>
      <c r="N1980" s="12"/>
      <c r="O1980" s="348"/>
      <c r="P1980" s="12"/>
      <c r="Q1980" s="16"/>
      <c r="X1980" s="698" t="s">
        <v>528</v>
      </c>
      <c r="Y1980" s="698"/>
      <c r="Z1980" s="698"/>
      <c r="AA1980" s="698"/>
      <c r="AB1980" s="698"/>
    </row>
    <row r="1981" spans="1:30" ht="16.5" thickBot="1">
      <c r="A1981" s="533" t="s">
        <v>2728</v>
      </c>
      <c r="B1981" s="533">
        <v>12</v>
      </c>
      <c r="C1981" s="533" t="s">
        <v>527</v>
      </c>
      <c r="D1981" s="572" t="s">
        <v>1873</v>
      </c>
      <c r="E1981" s="571" t="str">
        <f t="shared" ref="E1981:E1986" si="1997">E1980</f>
        <v xml:space="preserve"> STONE CONTERTOPS</v>
      </c>
      <c r="F1981" s="533" t="str">
        <f t="shared" si="1990"/>
        <v>AR</v>
      </c>
      <c r="G1981" s="533" t="s">
        <v>2725</v>
      </c>
      <c r="H1981" s="533">
        <v>608</v>
      </c>
      <c r="I1981" s="533" t="str">
        <f t="shared" si="1995"/>
        <v>Reception counter units; constructed from 100 thick hollow concrete blocks, filled with concrete and reinforced 12 diameter steel bars, faced with plaster and paint on both sides, comprising 30 thick granite serving counter top, 25 thick blockboard counter top faced on all exposed surfaces with plastic laminate veneer; including base steel angle brackets, 6 thick cork board on plywood, fittings and fixings; complete; as specified and as Drg. A-503; detail 11</v>
      </c>
      <c r="J1981" s="533" t="str">
        <f t="shared" si="1996"/>
        <v>Reception counter units; constructed from 100 thick hollow concrete blocks, filled with concrete and reinforced 12 diameter steel bars, faced with plaster and paint on both sides, comprising 30 thick granite serving counter top, 25 thick blockboard counter top faced on all exposed surfaces with plastic laminate veneer; including base steel angle brackets, 6 thick cork board on plywood, fittings and fixings; complete; as specified and as Drg. A-503; detail 11</v>
      </c>
      <c r="K1981" s="75"/>
      <c r="L1981" s="74" t="s">
        <v>529</v>
      </c>
      <c r="M1981" s="12"/>
      <c r="N1981" s="12"/>
      <c r="O1981" s="348"/>
      <c r="P1981" s="12"/>
      <c r="Q1981" s="16"/>
      <c r="X1981" s="698" t="s">
        <v>529</v>
      </c>
      <c r="Y1981" s="698"/>
      <c r="Z1981" s="698"/>
      <c r="AA1981" s="698"/>
      <c r="AB1981" s="698"/>
    </row>
    <row r="1982" spans="1:30" ht="16.5" thickBot="1">
      <c r="A1982" s="533" t="s">
        <v>2728</v>
      </c>
      <c r="B1982" s="533">
        <v>12</v>
      </c>
      <c r="C1982" s="533" t="s">
        <v>527</v>
      </c>
      <c r="D1982" s="572" t="s">
        <v>1873</v>
      </c>
      <c r="E1982" s="571" t="str">
        <f t="shared" si="1997"/>
        <v xml:space="preserve"> STONE CONTERTOPS</v>
      </c>
      <c r="F1982" s="533" t="str">
        <f t="shared" si="1990"/>
        <v>AR</v>
      </c>
      <c r="G1982" s="533" t="s">
        <v>2722</v>
      </c>
      <c r="H1982" s="533">
        <v>609</v>
      </c>
      <c r="I1982" s="533" t="str">
        <f>I1980</f>
        <v>123640 - STONE CONTERTOPS</v>
      </c>
      <c r="J1982" s="533" t="str">
        <f>J1980</f>
        <v>123640 - STONE CONTERTOPS</v>
      </c>
      <c r="K1982" s="75" t="s">
        <v>13</v>
      </c>
      <c r="L1982" s="75" t="s">
        <v>530</v>
      </c>
      <c r="M1982" s="227">
        <v>6</v>
      </c>
      <c r="N1982" s="12" t="s">
        <v>95</v>
      </c>
      <c r="O1982" s="348">
        <v>305</v>
      </c>
      <c r="P1982" s="25">
        <f>O1982*M1982</f>
        <v>1830</v>
      </c>
      <c r="Q1982" s="16"/>
      <c r="X1982" s="698" t="s">
        <v>530</v>
      </c>
      <c r="Y1982" s="698">
        <v>6</v>
      </c>
      <c r="Z1982" s="698" t="s">
        <v>95</v>
      </c>
      <c r="AA1982" s="698">
        <v>305</v>
      </c>
      <c r="AB1982" s="698">
        <v>1830</v>
      </c>
      <c r="AC1982" s="731">
        <f>AA1982*0.97</f>
        <v>295.84999999999997</v>
      </c>
      <c r="AD1982" s="533">
        <f>AC1982*Y1982</f>
        <v>1775.1</v>
      </c>
    </row>
    <row r="1983" spans="1:30" ht="16.5" thickBot="1">
      <c r="A1983" s="533" t="s">
        <v>2728</v>
      </c>
      <c r="B1983" s="533">
        <v>12</v>
      </c>
      <c r="C1983" s="533" t="s">
        <v>527</v>
      </c>
      <c r="D1983" s="572" t="s">
        <v>1873</v>
      </c>
      <c r="E1983" s="571" t="str">
        <f t="shared" si="1997"/>
        <v xml:space="preserve"> STONE CONTERTOPS</v>
      </c>
      <c r="F1983" s="533" t="str">
        <f t="shared" si="1990"/>
        <v>AR</v>
      </c>
      <c r="G1983" s="533" t="s">
        <v>2725</v>
      </c>
      <c r="H1983" s="533">
        <v>610</v>
      </c>
      <c r="I1983" s="533" t="str">
        <f>L1983</f>
        <v>Pantry worktop; 30 thick granite; including 20 thick backsplash, supports and fixings; complete; as specified and as Drg. A-501; detail 14</v>
      </c>
      <c r="J1983" s="533" t="str">
        <f>L1983</f>
        <v>Pantry worktop; 30 thick granite; including 20 thick backsplash, supports and fixings; complete; as specified and as Drg. A-501; detail 14</v>
      </c>
      <c r="K1983" s="75"/>
      <c r="L1983" s="74" t="s">
        <v>531</v>
      </c>
      <c r="M1983" s="76"/>
      <c r="N1983" s="12"/>
      <c r="O1983" s="348"/>
      <c r="P1983" s="12"/>
      <c r="Q1983" s="16"/>
      <c r="X1983" s="698" t="s">
        <v>531</v>
      </c>
      <c r="Y1983" s="698"/>
      <c r="Z1983" s="698"/>
      <c r="AA1983" s="698"/>
      <c r="AB1983" s="698"/>
    </row>
    <row r="1984" spans="1:30" ht="16.5" thickBot="1">
      <c r="A1984" s="533" t="s">
        <v>2728</v>
      </c>
      <c r="B1984" s="533">
        <v>12</v>
      </c>
      <c r="C1984" s="533" t="s">
        <v>527</v>
      </c>
      <c r="D1984" s="572" t="s">
        <v>1873</v>
      </c>
      <c r="E1984" s="571" t="str">
        <f t="shared" si="1997"/>
        <v xml:space="preserve"> STONE CONTERTOPS</v>
      </c>
      <c r="F1984" s="533" t="str">
        <f t="shared" si="1990"/>
        <v>AR</v>
      </c>
      <c r="G1984" s="533" t="s">
        <v>2722</v>
      </c>
      <c r="H1984" s="533">
        <v>611</v>
      </c>
      <c r="I1984" s="533" t="str">
        <f t="shared" ref="I1984:J1984" si="1998">I1982</f>
        <v>123640 - STONE CONTERTOPS</v>
      </c>
      <c r="J1984" s="533" t="str">
        <f t="shared" si="1998"/>
        <v>123640 - STONE CONTERTOPS</v>
      </c>
      <c r="K1984" s="75" t="s">
        <v>15</v>
      </c>
      <c r="L1984" s="75" t="s">
        <v>532</v>
      </c>
      <c r="M1984" s="228">
        <v>23</v>
      </c>
      <c r="N1984" s="12" t="s">
        <v>95</v>
      </c>
      <c r="O1984" s="348">
        <v>146</v>
      </c>
      <c r="P1984" s="25">
        <f t="shared" ref="P1984:P1986" si="1999">O1984*M1984</f>
        <v>3358</v>
      </c>
      <c r="Q1984" s="16"/>
      <c r="X1984" s="698" t="s">
        <v>532</v>
      </c>
      <c r="Y1984" s="698">
        <v>23</v>
      </c>
      <c r="Z1984" s="698" t="s">
        <v>95</v>
      </c>
      <c r="AA1984" s="698">
        <v>146</v>
      </c>
      <c r="AB1984" s="698">
        <v>3358</v>
      </c>
      <c r="AC1984" s="731">
        <f t="shared" ref="AC1984:AC1986" si="2000">AA1984*0.97</f>
        <v>141.62</v>
      </c>
      <c r="AD1984" s="533">
        <f t="shared" ref="AD1984:AD1986" si="2001">AC1984*Y1984</f>
        <v>3257.26</v>
      </c>
    </row>
    <row r="1985" spans="1:30" ht="15.75">
      <c r="A1985" s="533" t="s">
        <v>2728</v>
      </c>
      <c r="B1985" s="533">
        <v>12</v>
      </c>
      <c r="C1985" s="533" t="s">
        <v>527</v>
      </c>
      <c r="D1985" s="572" t="s">
        <v>1873</v>
      </c>
      <c r="E1985" s="571" t="str">
        <f t="shared" si="1997"/>
        <v xml:space="preserve"> STONE CONTERTOPS</v>
      </c>
      <c r="F1985" s="533" t="str">
        <f t="shared" si="1990"/>
        <v>AR</v>
      </c>
      <c r="G1985" s="533" t="s">
        <v>2722</v>
      </c>
      <c r="H1985" s="533">
        <v>612</v>
      </c>
      <c r="I1985" s="533" t="str">
        <f t="shared" ref="I1985:J1985" si="2002">I1983</f>
        <v>Pantry worktop; 30 thick granite; including 20 thick backsplash, supports and fixings; complete; as specified and as Drg. A-501; detail 14</v>
      </c>
      <c r="J1985" s="533" t="str">
        <f t="shared" si="2002"/>
        <v>Pantry worktop; 30 thick granite; including 20 thick backsplash, supports and fixings; complete; as specified and as Drg. A-501; detail 14</v>
      </c>
      <c r="K1985" s="75" t="s">
        <v>17</v>
      </c>
      <c r="L1985" s="75" t="s">
        <v>533</v>
      </c>
      <c r="M1985" s="81">
        <v>7</v>
      </c>
      <c r="N1985" s="12" t="s">
        <v>95</v>
      </c>
      <c r="O1985" s="348">
        <v>199</v>
      </c>
      <c r="P1985" s="25">
        <f t="shared" si="1999"/>
        <v>1393</v>
      </c>
      <c r="Q1985" s="16"/>
      <c r="X1985" s="698" t="s">
        <v>533</v>
      </c>
      <c r="Y1985" s="698">
        <v>7</v>
      </c>
      <c r="Z1985" s="698" t="s">
        <v>95</v>
      </c>
      <c r="AA1985" s="698">
        <v>199</v>
      </c>
      <c r="AB1985" s="698">
        <v>1393</v>
      </c>
      <c r="AC1985" s="731">
        <f t="shared" si="2000"/>
        <v>193.03</v>
      </c>
      <c r="AD1985" s="533">
        <f t="shared" si="2001"/>
        <v>1351.21</v>
      </c>
    </row>
    <row r="1986" spans="1:30" ht="15.75">
      <c r="A1986" s="533" t="s">
        <v>2728</v>
      </c>
      <c r="B1986" s="533">
        <v>12</v>
      </c>
      <c r="C1986" s="533" t="s">
        <v>527</v>
      </c>
      <c r="D1986" s="572" t="s">
        <v>1873</v>
      </c>
      <c r="E1986" s="571" t="str">
        <f t="shared" si="1997"/>
        <v xml:space="preserve"> STONE CONTERTOPS</v>
      </c>
      <c r="F1986" s="533" t="str">
        <f t="shared" si="1990"/>
        <v>AR</v>
      </c>
      <c r="G1986" s="533" t="s">
        <v>2722</v>
      </c>
      <c r="H1986" s="533">
        <v>613</v>
      </c>
      <c r="I1986" s="533" t="str">
        <f t="shared" ref="I1986:J1986" si="2003">I1984</f>
        <v>123640 - STONE CONTERTOPS</v>
      </c>
      <c r="J1986" s="533" t="str">
        <f t="shared" si="2003"/>
        <v>123640 - STONE CONTERTOPS</v>
      </c>
      <c r="K1986" s="218" t="s">
        <v>19</v>
      </c>
      <c r="L1986" s="218" t="s">
        <v>534</v>
      </c>
      <c r="M1986" s="229">
        <v>12</v>
      </c>
      <c r="N1986" s="195" t="s">
        <v>95</v>
      </c>
      <c r="O1986" s="348"/>
      <c r="P1986" s="25">
        <f t="shared" si="1999"/>
        <v>0</v>
      </c>
      <c r="Q1986" s="16"/>
      <c r="X1986" s="698" t="s">
        <v>534</v>
      </c>
      <c r="Y1986" s="698">
        <v>12</v>
      </c>
      <c r="Z1986" s="698" t="s">
        <v>95</v>
      </c>
      <c r="AA1986" s="698"/>
      <c r="AB1986" s="698">
        <v>0</v>
      </c>
      <c r="AC1986" s="731">
        <f t="shared" si="2000"/>
        <v>0</v>
      </c>
      <c r="AD1986" s="533">
        <f t="shared" si="2001"/>
        <v>0</v>
      </c>
    </row>
    <row r="1987" spans="1:30" ht="15.75">
      <c r="A1987" s="533" t="s">
        <v>2728</v>
      </c>
      <c r="B1987" s="533">
        <v>12</v>
      </c>
      <c r="C1987" s="533" t="s">
        <v>527</v>
      </c>
      <c r="D1987" s="572" t="s">
        <v>1879</v>
      </c>
      <c r="E1987" s="571" t="s">
        <v>1247</v>
      </c>
      <c r="F1987" s="533" t="str">
        <f t="shared" si="1990"/>
        <v>AR</v>
      </c>
      <c r="G1987" s="533" t="s">
        <v>2725</v>
      </c>
      <c r="H1987" s="533">
        <v>614</v>
      </c>
      <c r="I1987" s="533" t="str">
        <f t="shared" ref="I1987:I1988" si="2004">L1987</f>
        <v>124813 - ENTRANCE FLOOR MATS AND FRAME</v>
      </c>
      <c r="J1987" s="533" t="str">
        <f t="shared" ref="J1987:J1988" si="2005">L1987</f>
        <v>124813 - ENTRANCE FLOOR MATS AND FRAME</v>
      </c>
      <c r="K1987" s="218"/>
      <c r="L1987" s="615" t="s">
        <v>535</v>
      </c>
      <c r="M1987" s="219"/>
      <c r="N1987" s="195"/>
      <c r="O1987" s="348"/>
      <c r="P1987" s="12"/>
      <c r="Q1987" s="16"/>
      <c r="X1987" s="698" t="s">
        <v>535</v>
      </c>
      <c r="Y1987" s="698"/>
      <c r="Z1987" s="698"/>
      <c r="AA1987" s="698"/>
      <c r="AB1987" s="698"/>
    </row>
    <row r="1988" spans="1:30" ht="15.75">
      <c r="A1988" s="533" t="s">
        <v>2728</v>
      </c>
      <c r="B1988" s="533">
        <v>12</v>
      </c>
      <c r="C1988" s="533" t="s">
        <v>527</v>
      </c>
      <c r="D1988" s="572" t="s">
        <v>1879</v>
      </c>
      <c r="E1988" s="571" t="str">
        <f t="shared" ref="E1988:E1992" si="2006">E1987</f>
        <v xml:space="preserve"> ENTRANCE FLOOR MATS AND FRAME</v>
      </c>
      <c r="F1988" s="533" t="str">
        <f t="shared" si="1990"/>
        <v>AR</v>
      </c>
      <c r="G1988" s="533" t="s">
        <v>2725</v>
      </c>
      <c r="H1988" s="533">
        <v>615</v>
      </c>
      <c r="I1988" s="533" t="str">
        <f t="shared" si="2004"/>
        <v>Door mats and frames; corrugated rubber mat strips with aluminium slates; including aluminium frame with patent-clip-on polypropylene corner brackets for building in; including cement-sand screed levelling; complete; as specified and as Drg. A-501; detail 15</v>
      </c>
      <c r="J1988" s="533" t="str">
        <f t="shared" si="2005"/>
        <v>Door mats and frames; corrugated rubber mat strips with aluminium slates; including aluminium frame with patent-clip-on polypropylene corner brackets for building in; including cement-sand screed levelling; complete; as specified and as Drg. A-501; detail 15</v>
      </c>
      <c r="K1988" s="218"/>
      <c r="L1988" s="615" t="s">
        <v>536</v>
      </c>
      <c r="M1988" s="216"/>
      <c r="N1988" s="195"/>
      <c r="O1988" s="351"/>
      <c r="P1988" s="78"/>
      <c r="Q1988" s="16"/>
      <c r="X1988" s="698" t="s">
        <v>536</v>
      </c>
      <c r="Y1988" s="698"/>
      <c r="Z1988" s="698"/>
      <c r="AA1988" s="698"/>
      <c r="AB1988" s="698"/>
    </row>
    <row r="1989" spans="1:30" ht="15.75">
      <c r="A1989" s="533" t="s">
        <v>2728</v>
      </c>
      <c r="B1989" s="533">
        <v>12</v>
      </c>
      <c r="C1989" s="533" t="s">
        <v>527</v>
      </c>
      <c r="D1989" s="572" t="s">
        <v>1879</v>
      </c>
      <c r="E1989" s="571" t="str">
        <f t="shared" si="2006"/>
        <v xml:space="preserve"> ENTRANCE FLOOR MATS AND FRAME</v>
      </c>
      <c r="F1989" s="533" t="str">
        <f t="shared" si="1990"/>
        <v>AR</v>
      </c>
      <c r="G1989" s="533" t="s">
        <v>2722</v>
      </c>
      <c r="H1989" s="533">
        <v>616</v>
      </c>
      <c r="I1989" s="533" t="str">
        <f t="shared" ref="I1989:J1989" si="2007">I1987</f>
        <v>124813 - ENTRANCE FLOOR MATS AND FRAME</v>
      </c>
      <c r="J1989" s="533" t="str">
        <f t="shared" si="2007"/>
        <v>124813 - ENTRANCE FLOOR MATS AND FRAME</v>
      </c>
      <c r="K1989" s="218" t="s">
        <v>13</v>
      </c>
      <c r="L1989" s="218" t="s">
        <v>537</v>
      </c>
      <c r="M1989" s="229">
        <v>1</v>
      </c>
      <c r="N1989" s="195" t="s">
        <v>39</v>
      </c>
      <c r="O1989" s="351"/>
      <c r="P1989" s="25">
        <f t="shared" ref="P1989:P1991" si="2008">O1989*M1989</f>
        <v>0</v>
      </c>
      <c r="Q1989" s="16"/>
      <c r="X1989" s="698" t="s">
        <v>537</v>
      </c>
      <c r="Y1989" s="698">
        <v>1</v>
      </c>
      <c r="Z1989" s="698" t="s">
        <v>39</v>
      </c>
      <c r="AA1989" s="698"/>
      <c r="AB1989" s="698">
        <v>0</v>
      </c>
      <c r="AC1989" s="731">
        <f t="shared" ref="AC1989:AC1991" si="2009">AA1989*0.97</f>
        <v>0</v>
      </c>
      <c r="AD1989" s="533">
        <f t="shared" ref="AD1989:AD1991" si="2010">AC1989*Y1989</f>
        <v>0</v>
      </c>
    </row>
    <row r="1990" spans="1:30" ht="15.75">
      <c r="A1990" s="533" t="s">
        <v>2728</v>
      </c>
      <c r="B1990" s="533">
        <v>12</v>
      </c>
      <c r="C1990" s="533" t="s">
        <v>527</v>
      </c>
      <c r="D1990" s="572" t="s">
        <v>1879</v>
      </c>
      <c r="E1990" s="571" t="str">
        <f t="shared" si="2006"/>
        <v xml:space="preserve"> ENTRANCE FLOOR MATS AND FRAME</v>
      </c>
      <c r="F1990" s="533" t="str">
        <f t="shared" si="1990"/>
        <v>AR</v>
      </c>
      <c r="G1990" s="533" t="s">
        <v>2722</v>
      </c>
      <c r="H1990" s="533">
        <v>617</v>
      </c>
      <c r="I1990" s="533" t="str">
        <f t="shared" ref="I1990:J1990" si="2011">I1988</f>
        <v>Door mats and frames; corrugated rubber mat strips with aluminium slates; including aluminium frame with patent-clip-on polypropylene corner brackets for building in; including cement-sand screed levelling; complete; as specified and as Drg. A-501; detail 15</v>
      </c>
      <c r="J1990" s="533" t="str">
        <f t="shared" si="2011"/>
        <v>Door mats and frames; corrugated rubber mat strips with aluminium slates; including aluminium frame with patent-clip-on polypropylene corner brackets for building in; including cement-sand screed levelling; complete; as specified and as Drg. A-501; detail 15</v>
      </c>
      <c r="K1990" s="218" t="s">
        <v>15</v>
      </c>
      <c r="L1990" s="218" t="s">
        <v>538</v>
      </c>
      <c r="M1990" s="229">
        <v>1</v>
      </c>
      <c r="N1990" s="195" t="s">
        <v>39</v>
      </c>
      <c r="O1990" s="351"/>
      <c r="P1990" s="25">
        <f t="shared" si="2008"/>
        <v>0</v>
      </c>
      <c r="Q1990" s="16"/>
      <c r="X1990" s="698" t="s">
        <v>538</v>
      </c>
      <c r="Y1990" s="698">
        <v>1</v>
      </c>
      <c r="Z1990" s="698" t="s">
        <v>39</v>
      </c>
      <c r="AA1990" s="698"/>
      <c r="AB1990" s="698">
        <v>0</v>
      </c>
      <c r="AC1990" s="731">
        <f t="shared" si="2009"/>
        <v>0</v>
      </c>
      <c r="AD1990" s="533">
        <f t="shared" si="2010"/>
        <v>0</v>
      </c>
    </row>
    <row r="1991" spans="1:30" ht="15.75">
      <c r="A1991" s="533" t="s">
        <v>2728</v>
      </c>
      <c r="B1991" s="533">
        <v>12</v>
      </c>
      <c r="C1991" s="533" t="s">
        <v>527</v>
      </c>
      <c r="D1991" s="572" t="s">
        <v>1879</v>
      </c>
      <c r="E1991" s="571" t="str">
        <f t="shared" si="2006"/>
        <v xml:space="preserve"> ENTRANCE FLOOR MATS AND FRAME</v>
      </c>
      <c r="F1991" s="533" t="str">
        <f t="shared" si="1990"/>
        <v>AR</v>
      </c>
      <c r="G1991" s="533" t="s">
        <v>2722</v>
      </c>
      <c r="H1991" s="533">
        <v>618</v>
      </c>
      <c r="I1991" s="533" t="str">
        <f t="shared" ref="I1991:J1991" si="2012">I1989</f>
        <v>124813 - ENTRANCE FLOOR MATS AND FRAME</v>
      </c>
      <c r="J1991" s="533" t="str">
        <f t="shared" si="2012"/>
        <v>124813 - ENTRANCE FLOOR MATS AND FRAME</v>
      </c>
      <c r="K1991" s="218" t="s">
        <v>17</v>
      </c>
      <c r="L1991" s="218" t="s">
        <v>539</v>
      </c>
      <c r="M1991" s="229">
        <v>1</v>
      </c>
      <c r="N1991" s="195" t="s">
        <v>39</v>
      </c>
      <c r="O1991" s="351"/>
      <c r="P1991" s="25">
        <f t="shared" si="2008"/>
        <v>0</v>
      </c>
      <c r="Q1991" s="16"/>
      <c r="X1991" s="698" t="s">
        <v>539</v>
      </c>
      <c r="Y1991" s="698">
        <v>1</v>
      </c>
      <c r="Z1991" s="698" t="s">
        <v>39</v>
      </c>
      <c r="AA1991" s="698"/>
      <c r="AB1991" s="698">
        <v>0</v>
      </c>
      <c r="AC1991" s="731">
        <f t="shared" si="2009"/>
        <v>0</v>
      </c>
      <c r="AD1991" s="533">
        <f t="shared" si="2010"/>
        <v>0</v>
      </c>
    </row>
    <row r="1992" spans="1:30" ht="15.75">
      <c r="A1992" s="533" t="s">
        <v>2728</v>
      </c>
      <c r="B1992" s="533">
        <v>12</v>
      </c>
      <c r="C1992" s="533" t="s">
        <v>527</v>
      </c>
      <c r="D1992" s="572" t="s">
        <v>1879</v>
      </c>
      <c r="E1992" s="571" t="str">
        <f t="shared" si="2006"/>
        <v xml:space="preserve"> ENTRANCE FLOOR MATS AND FRAME</v>
      </c>
      <c r="F1992" s="533" t="str">
        <f t="shared" si="1990"/>
        <v>AR</v>
      </c>
      <c r="G1992" s="533" t="s">
        <v>2725</v>
      </c>
      <c r="H1992" s="533">
        <v>619</v>
      </c>
      <c r="I1992" s="533" t="str">
        <f t="shared" ref="I1992:J1992" si="2013">I1990</f>
        <v>Door mats and frames; corrugated rubber mat strips with aluminium slates; including aluminium frame with patent-clip-on polypropylene corner brackets for building in; including cement-sand screed levelling; complete; as specified and as Drg. A-501; detail 15</v>
      </c>
      <c r="J1992" s="533" t="str">
        <f t="shared" si="2013"/>
        <v>Door mats and frames; corrugated rubber mat strips with aluminium slates; including aluminium frame with patent-clip-on polypropylene corner brackets for building in; including cement-sand screed levelling; complete; as specified and as Drg. A-501; detail 15</v>
      </c>
      <c r="K1992" s="74" t="s">
        <v>540</v>
      </c>
      <c r="L1992" s="75"/>
      <c r="M1992" s="76"/>
      <c r="N1992" s="12"/>
      <c r="O1992" s="351"/>
      <c r="P1992" s="103"/>
      <c r="Q1992" s="16"/>
      <c r="X1992" s="698"/>
      <c r="Y1992" s="698"/>
      <c r="Z1992" s="698"/>
      <c r="AA1992" s="698"/>
      <c r="AB1992" s="698"/>
    </row>
    <row r="1993" spans="1:30" ht="15.75">
      <c r="A1993" s="533" t="s">
        <v>2728</v>
      </c>
      <c r="B1993" s="533">
        <v>12</v>
      </c>
      <c r="C1993" s="533" t="s">
        <v>527</v>
      </c>
      <c r="D1993" s="10" t="s">
        <v>22</v>
      </c>
      <c r="E1993" s="10" t="s">
        <v>22</v>
      </c>
      <c r="G1993" s="533" t="s">
        <v>2724</v>
      </c>
      <c r="H1993" s="533">
        <v>620</v>
      </c>
      <c r="I1993" s="533" t="str">
        <f t="shared" ref="I1993:J1993" si="2014">I1991</f>
        <v>124813 - ENTRANCE FLOOR MATS AND FRAME</v>
      </c>
      <c r="J1993" s="533" t="str">
        <f t="shared" si="2014"/>
        <v>124813 - ENTRANCE FLOOR MATS AND FRAME</v>
      </c>
      <c r="K1993" s="75" t="s">
        <v>22</v>
      </c>
      <c r="L1993" s="75"/>
      <c r="M1993" s="76"/>
      <c r="N1993" s="12"/>
      <c r="O1993" s="348" t="s">
        <v>8</v>
      </c>
      <c r="P1993" s="78">
        <v>0</v>
      </c>
      <c r="Q1993" s="16"/>
      <c r="X1993" s="698"/>
      <c r="Y1993" s="698"/>
      <c r="Z1993" s="698"/>
      <c r="AA1993" s="698" t="s">
        <v>8</v>
      </c>
      <c r="AB1993" s="698">
        <v>6581</v>
      </c>
    </row>
    <row r="1994" spans="1:30" ht="15.75">
      <c r="A1994" s="533" t="s">
        <v>2728</v>
      </c>
      <c r="B1994" s="533">
        <v>14</v>
      </c>
      <c r="C1994" s="533" t="s">
        <v>542</v>
      </c>
      <c r="D1994" s="572" t="s">
        <v>1916</v>
      </c>
      <c r="E1994" s="571" t="s">
        <v>1248</v>
      </c>
      <c r="F1994" s="533" t="str">
        <f t="shared" ref="F1994:F2003" si="2015">VLOOKUP(D:D,trade,3,FALSE)</f>
        <v>EL</v>
      </c>
      <c r="G1994" s="533" t="s">
        <v>2725</v>
      </c>
      <c r="H1994" s="533">
        <v>621</v>
      </c>
      <c r="I1994" s="533" t="str">
        <f t="shared" ref="I1994:J1994" si="2016">I1992</f>
        <v>Door mats and frames; corrugated rubber mat strips with aluminium slates; including aluminium frame with patent-clip-on polypropylene corner brackets for building in; including cement-sand screed levelling; complete; as specified and as Drg. A-501; detail 15</v>
      </c>
      <c r="J1994" s="533" t="str">
        <f t="shared" si="2016"/>
        <v>Door mats and frames; corrugated rubber mat strips with aluminium slates; including aluminium frame with patent-clip-on polypropylene corner brackets for building in; including cement-sand screed levelling; complete; as specified and as Drg. A-501; detail 15</v>
      </c>
      <c r="K1994" s="524" t="s">
        <v>541</v>
      </c>
      <c r="L1994" s="524"/>
      <c r="M1994" s="524"/>
      <c r="N1994" s="524"/>
      <c r="O1994" s="556"/>
      <c r="P1994" s="524"/>
      <c r="X1994" s="698"/>
      <c r="Y1994" s="698"/>
      <c r="Z1994" s="698"/>
      <c r="AA1994" s="698"/>
      <c r="AB1994" s="698"/>
    </row>
    <row r="1995" spans="1:30" ht="15.75">
      <c r="A1995" s="533" t="s">
        <v>2728</v>
      </c>
      <c r="B1995" s="533">
        <v>14</v>
      </c>
      <c r="C1995" s="533" t="s">
        <v>542</v>
      </c>
      <c r="D1995" s="572" t="s">
        <v>1916</v>
      </c>
      <c r="E1995" s="571" t="s">
        <v>1248</v>
      </c>
      <c r="F1995" s="533" t="str">
        <f t="shared" si="2015"/>
        <v>EL</v>
      </c>
      <c r="G1995" s="533" t="s">
        <v>2725</v>
      </c>
      <c r="H1995" s="533">
        <v>622</v>
      </c>
      <c r="I1995" s="533" t="str">
        <f t="shared" ref="I1995:J1995" si="2017">I1993</f>
        <v>124813 - ENTRANCE FLOOR MATS AND FRAME</v>
      </c>
      <c r="J1995" s="533" t="str">
        <f t="shared" si="2017"/>
        <v>124813 - ENTRANCE FLOOR MATS AND FRAME</v>
      </c>
      <c r="K1995" s="524" t="s">
        <v>542</v>
      </c>
      <c r="L1995" s="524"/>
      <c r="M1995" s="524"/>
      <c r="N1995" s="524"/>
      <c r="O1995" s="556"/>
      <c r="P1995" s="524"/>
      <c r="X1995" s="698"/>
      <c r="Y1995" s="698"/>
      <c r="Z1995" s="698"/>
      <c r="AA1995" s="698"/>
      <c r="AB1995" s="698"/>
    </row>
    <row r="1996" spans="1:30" ht="15.75">
      <c r="A1996" s="533" t="s">
        <v>2728</v>
      </c>
      <c r="B1996" s="533">
        <v>14</v>
      </c>
      <c r="C1996" s="533" t="s">
        <v>542</v>
      </c>
      <c r="D1996" s="572" t="s">
        <v>1916</v>
      </c>
      <c r="E1996" s="571" t="s">
        <v>1248</v>
      </c>
      <c r="F1996" s="533" t="str">
        <f t="shared" si="2015"/>
        <v>EL</v>
      </c>
      <c r="G1996" s="533" t="s">
        <v>2725</v>
      </c>
      <c r="H1996" s="533">
        <v>623</v>
      </c>
      <c r="I1996" s="533" t="str">
        <f t="shared" ref="I1996:J1996" si="2018">I1994</f>
        <v>Door mats and frames; corrugated rubber mat strips with aluminium slates; including aluminium frame with patent-clip-on polypropylene corner brackets for building in; including cement-sand screed levelling; complete; as specified and as Drg. A-501; detail 15</v>
      </c>
      <c r="J1996" s="533" t="str">
        <f t="shared" si="2018"/>
        <v>Door mats and frames; corrugated rubber mat strips with aluminium slates; including aluminium frame with patent-clip-on polypropylene corner brackets for building in; including cement-sand screed levelling; complete; as specified and as Drg. A-501; detail 15</v>
      </c>
      <c r="K1996" s="118" t="s">
        <v>2</v>
      </c>
      <c r="L1996" s="524" t="s">
        <v>25</v>
      </c>
      <c r="M1996" s="303" t="s">
        <v>4</v>
      </c>
      <c r="N1996" s="303" t="s">
        <v>5</v>
      </c>
      <c r="O1996" s="557" t="s">
        <v>6</v>
      </c>
      <c r="P1996" s="114" t="s">
        <v>7</v>
      </c>
      <c r="X1996" s="698" t="s">
        <v>25</v>
      </c>
      <c r="Y1996" s="698" t="s">
        <v>4</v>
      </c>
      <c r="Z1996" s="698" t="s">
        <v>5</v>
      </c>
      <c r="AA1996" s="698" t="s">
        <v>6</v>
      </c>
      <c r="AB1996" s="698" t="s">
        <v>7</v>
      </c>
    </row>
    <row r="1997" spans="1:30" ht="15.75">
      <c r="A1997" s="533" t="s">
        <v>2728</v>
      </c>
      <c r="B1997" s="533">
        <v>14</v>
      </c>
      <c r="C1997" s="533" t="s">
        <v>542</v>
      </c>
      <c r="D1997" s="572" t="s">
        <v>1916</v>
      </c>
      <c r="E1997" s="571" t="s">
        <v>1248</v>
      </c>
      <c r="F1997" s="533" t="str">
        <f t="shared" si="2015"/>
        <v>EL</v>
      </c>
      <c r="G1997" s="533" t="s">
        <v>2725</v>
      </c>
      <c r="H1997" s="533">
        <v>624</v>
      </c>
      <c r="I1997" s="533" t="str">
        <f t="shared" ref="I1997:J1997" si="2019">I1995</f>
        <v>124813 - ENTRANCE FLOOR MATS AND FRAME</v>
      </c>
      <c r="J1997" s="533" t="str">
        <f t="shared" si="2019"/>
        <v>124813 - ENTRANCE FLOOR MATS AND FRAME</v>
      </c>
      <c r="K1997" s="120"/>
      <c r="L1997" s="119"/>
      <c r="M1997" s="112"/>
      <c r="N1997" s="112"/>
      <c r="O1997" s="558"/>
      <c r="P1997" s="113" t="s">
        <v>543</v>
      </c>
      <c r="X1997" s="698"/>
      <c r="Y1997" s="698"/>
      <c r="Z1997" s="698"/>
      <c r="AA1997" s="698"/>
      <c r="AB1997" s="698" t="s">
        <v>543</v>
      </c>
    </row>
    <row r="1998" spans="1:30" ht="15.75">
      <c r="A1998" s="533" t="s">
        <v>2728</v>
      </c>
      <c r="B1998" s="533">
        <v>14</v>
      </c>
      <c r="C1998" s="533" t="s">
        <v>542</v>
      </c>
      <c r="D1998" s="572" t="s">
        <v>1916</v>
      </c>
      <c r="E1998" s="571" t="s">
        <v>1248</v>
      </c>
      <c r="F1998" s="533" t="str">
        <f t="shared" si="2015"/>
        <v>EL</v>
      </c>
      <c r="G1998" s="533" t="s">
        <v>2725</v>
      </c>
      <c r="H1998" s="533">
        <v>625</v>
      </c>
      <c r="I1998" s="533" t="str">
        <f t="shared" ref="I1998:I1999" si="2020">L1998</f>
        <v>142100 - ELECTRIC TRACTION ELEVATORS</v>
      </c>
      <c r="J1998" s="533" t="str">
        <f t="shared" ref="J1998:J1999" si="2021">L1998</f>
        <v>142100 - ELECTRIC TRACTION ELEVATORS</v>
      </c>
      <c r="K1998" s="637"/>
      <c r="L1998" s="638" t="s">
        <v>544</v>
      </c>
      <c r="M1998" s="230"/>
      <c r="N1998" s="231"/>
      <c r="O1998" s="559"/>
      <c r="P1998" s="117">
        <v>0</v>
      </c>
      <c r="X1998" s="698" t="s">
        <v>544</v>
      </c>
      <c r="Y1998" s="698"/>
      <c r="Z1998" s="698"/>
      <c r="AA1998" s="698"/>
      <c r="AB1998" s="698">
        <v>0</v>
      </c>
    </row>
    <row r="1999" spans="1:30" ht="15.75">
      <c r="A1999" s="533" t="s">
        <v>2728</v>
      </c>
      <c r="B1999" s="533">
        <v>14</v>
      </c>
      <c r="C1999" s="533" t="s">
        <v>542</v>
      </c>
      <c r="D1999" s="572" t="s">
        <v>1916</v>
      </c>
      <c r="E1999" s="571" t="str">
        <f t="shared" ref="E1999:E2003" si="2022">E1998</f>
        <v xml:space="preserve"> ELECTRIC TRACTION ELEVATORS</v>
      </c>
      <c r="F1999" s="533" t="str">
        <f t="shared" si="2015"/>
        <v>EL</v>
      </c>
      <c r="G1999" s="533" t="s">
        <v>2725</v>
      </c>
      <c r="H1999" s="533">
        <v>626</v>
      </c>
      <c r="I1999" s="533" t="str">
        <f t="shared" si="2020"/>
        <v>Passenger, bed, &amp; service lifts, including all necessary controls and accessories</v>
      </c>
      <c r="J1999" s="533" t="str">
        <f t="shared" si="2021"/>
        <v>Passenger, bed, &amp; service lifts, including all necessary controls and accessories</v>
      </c>
      <c r="K1999" s="637"/>
      <c r="L1999" s="639" t="s">
        <v>545</v>
      </c>
      <c r="M1999" s="230"/>
      <c r="N1999" s="231"/>
      <c r="O1999" s="559"/>
      <c r="P1999" s="117"/>
      <c r="X1999" s="698" t="s">
        <v>545</v>
      </c>
      <c r="Y1999" s="698"/>
      <c r="Z1999" s="698"/>
      <c r="AA1999" s="698"/>
      <c r="AB1999" s="698"/>
    </row>
    <row r="2000" spans="1:30" ht="15.75">
      <c r="A2000" s="533" t="s">
        <v>2728</v>
      </c>
      <c r="B2000" s="533">
        <v>14</v>
      </c>
      <c r="C2000" s="533" t="s">
        <v>542</v>
      </c>
      <c r="D2000" s="572" t="s">
        <v>1916</v>
      </c>
      <c r="E2000" s="571" t="str">
        <f t="shared" si="2022"/>
        <v xml:space="preserve"> ELECTRIC TRACTION ELEVATORS</v>
      </c>
      <c r="F2000" s="533" t="str">
        <f t="shared" si="2015"/>
        <v>EL</v>
      </c>
      <c r="G2000" s="533" t="s">
        <v>2722</v>
      </c>
      <c r="H2000" s="533">
        <v>627</v>
      </c>
      <c r="I2000" s="533" t="str">
        <f t="shared" ref="I2000:J2000" si="2023">I1998</f>
        <v>142100 - ELECTRIC TRACTION ELEVATORS</v>
      </c>
      <c r="J2000" s="533" t="str">
        <f t="shared" si="2023"/>
        <v>142100 - ELECTRIC TRACTION ELEVATORS</v>
      </c>
      <c r="K2000" s="640" t="s">
        <v>13</v>
      </c>
      <c r="L2000" s="578" t="s">
        <v>546</v>
      </c>
      <c r="M2000" s="230">
        <v>1</v>
      </c>
      <c r="N2000" s="231" t="s">
        <v>39</v>
      </c>
      <c r="O2000" s="559"/>
      <c r="P2000" s="25">
        <f t="shared" ref="P2000:P2002" si="2024">O2000*M2000</f>
        <v>0</v>
      </c>
      <c r="X2000" s="698" t="s">
        <v>546</v>
      </c>
      <c r="Y2000" s="698">
        <v>1</v>
      </c>
      <c r="Z2000" s="698" t="s">
        <v>39</v>
      </c>
      <c r="AA2000" s="698"/>
      <c r="AB2000" s="698">
        <v>0</v>
      </c>
      <c r="AC2000" s="731">
        <f t="shared" ref="AC2000:AC2002" si="2025">AA2000*0.97</f>
        <v>0</v>
      </c>
      <c r="AD2000" s="533">
        <f t="shared" ref="AD2000:AD2002" si="2026">AC2000*Y2000</f>
        <v>0</v>
      </c>
    </row>
    <row r="2001" spans="1:30" ht="15.75">
      <c r="A2001" s="533" t="s">
        <v>2728</v>
      </c>
      <c r="B2001" s="533">
        <v>14</v>
      </c>
      <c r="C2001" s="533" t="s">
        <v>542</v>
      </c>
      <c r="D2001" s="572" t="s">
        <v>1916</v>
      </c>
      <c r="E2001" s="571" t="str">
        <f t="shared" si="2022"/>
        <v xml:space="preserve"> ELECTRIC TRACTION ELEVATORS</v>
      </c>
      <c r="F2001" s="533" t="str">
        <f t="shared" si="2015"/>
        <v>EL</v>
      </c>
      <c r="G2001" s="533" t="s">
        <v>2722</v>
      </c>
      <c r="H2001" s="533">
        <v>628</v>
      </c>
      <c r="I2001" s="533" t="str">
        <f t="shared" ref="I2001:J2001" si="2027">I1999</f>
        <v>Passenger, bed, &amp; service lifts, including all necessary controls and accessories</v>
      </c>
      <c r="J2001" s="533" t="str">
        <f t="shared" si="2027"/>
        <v>Passenger, bed, &amp; service lifts, including all necessary controls and accessories</v>
      </c>
      <c r="K2001" s="640" t="s">
        <v>15</v>
      </c>
      <c r="L2001" s="578" t="s">
        <v>547</v>
      </c>
      <c r="M2001" s="230">
        <v>1</v>
      </c>
      <c r="N2001" s="231" t="s">
        <v>39</v>
      </c>
      <c r="O2001" s="559"/>
      <c r="P2001" s="25">
        <f t="shared" si="2024"/>
        <v>0</v>
      </c>
      <c r="X2001" s="698" t="s">
        <v>547</v>
      </c>
      <c r="Y2001" s="698">
        <v>1</v>
      </c>
      <c r="Z2001" s="698" t="s">
        <v>39</v>
      </c>
      <c r="AA2001" s="698"/>
      <c r="AB2001" s="698">
        <v>0</v>
      </c>
      <c r="AC2001" s="731">
        <f t="shared" si="2025"/>
        <v>0</v>
      </c>
      <c r="AD2001" s="533">
        <f t="shared" si="2026"/>
        <v>0</v>
      </c>
    </row>
    <row r="2002" spans="1:30" ht="15.75">
      <c r="A2002" s="533" t="s">
        <v>2728</v>
      </c>
      <c r="B2002" s="533">
        <v>14</v>
      </c>
      <c r="C2002" s="533" t="s">
        <v>542</v>
      </c>
      <c r="D2002" s="572" t="s">
        <v>1916</v>
      </c>
      <c r="E2002" s="571" t="str">
        <f t="shared" si="2022"/>
        <v xml:space="preserve"> ELECTRIC TRACTION ELEVATORS</v>
      </c>
      <c r="F2002" s="533" t="str">
        <f t="shared" si="2015"/>
        <v>EL</v>
      </c>
      <c r="G2002" s="533" t="s">
        <v>2722</v>
      </c>
      <c r="H2002" s="533">
        <v>629</v>
      </c>
      <c r="I2002" s="533" t="str">
        <f t="shared" ref="I2002:J2002" si="2028">I2000</f>
        <v>142100 - ELECTRIC TRACTION ELEVATORS</v>
      </c>
      <c r="J2002" s="533" t="str">
        <f t="shared" si="2028"/>
        <v>142100 - ELECTRIC TRACTION ELEVATORS</v>
      </c>
      <c r="K2002" s="640" t="s">
        <v>17</v>
      </c>
      <c r="L2002" s="578" t="s">
        <v>548</v>
      </c>
      <c r="M2002" s="230">
        <v>1</v>
      </c>
      <c r="N2002" s="231" t="s">
        <v>39</v>
      </c>
      <c r="O2002" s="559"/>
      <c r="P2002" s="25">
        <f t="shared" si="2024"/>
        <v>0</v>
      </c>
      <c r="X2002" s="698" t="s">
        <v>548</v>
      </c>
      <c r="Y2002" s="698">
        <v>1</v>
      </c>
      <c r="Z2002" s="698" t="s">
        <v>39</v>
      </c>
      <c r="AA2002" s="698"/>
      <c r="AB2002" s="698">
        <v>0</v>
      </c>
      <c r="AC2002" s="731">
        <f t="shared" si="2025"/>
        <v>0</v>
      </c>
      <c r="AD2002" s="533">
        <f t="shared" si="2026"/>
        <v>0</v>
      </c>
    </row>
    <row r="2003" spans="1:30" ht="15.75">
      <c r="A2003" s="533" t="s">
        <v>2728</v>
      </c>
      <c r="B2003" s="533">
        <v>14</v>
      </c>
      <c r="C2003" s="533" t="s">
        <v>542</v>
      </c>
      <c r="D2003" s="572" t="s">
        <v>1916</v>
      </c>
      <c r="E2003" s="571" t="str">
        <f t="shared" si="2022"/>
        <v xml:space="preserve"> ELECTRIC TRACTION ELEVATORS</v>
      </c>
      <c r="F2003" s="533" t="str">
        <f t="shared" si="2015"/>
        <v>EL</v>
      </c>
      <c r="G2003" s="533" t="s">
        <v>2725</v>
      </c>
      <c r="H2003" s="533">
        <v>630</v>
      </c>
      <c r="I2003" s="533" t="str">
        <f t="shared" ref="I2003:J2003" si="2029">I2001</f>
        <v>Passenger, bed, &amp; service lifts, including all necessary controls and accessories</v>
      </c>
      <c r="J2003" s="533" t="str">
        <f t="shared" si="2029"/>
        <v>Passenger, bed, &amp; service lifts, including all necessary controls and accessories</v>
      </c>
      <c r="K2003" s="118" t="s">
        <v>549</v>
      </c>
      <c r="L2003" s="119"/>
      <c r="M2003" s="112"/>
      <c r="N2003" s="112"/>
      <c r="O2003" s="558"/>
      <c r="P2003" s="103"/>
      <c r="X2003" s="698"/>
      <c r="Y2003" s="698"/>
      <c r="Z2003" s="698"/>
      <c r="AA2003" s="698"/>
      <c r="AB2003" s="698"/>
    </row>
    <row r="2004" spans="1:30" ht="15.75">
      <c r="A2004" s="533" t="s">
        <v>2728</v>
      </c>
      <c r="B2004" s="533">
        <v>14</v>
      </c>
      <c r="C2004" s="533" t="s">
        <v>542</v>
      </c>
      <c r="D2004" s="10" t="s">
        <v>22</v>
      </c>
      <c r="E2004" s="10" t="s">
        <v>22</v>
      </c>
      <c r="G2004" s="533" t="s">
        <v>2724</v>
      </c>
      <c r="H2004" s="533">
        <v>631</v>
      </c>
      <c r="I2004" s="533" t="str">
        <f t="shared" ref="I2004:J2004" si="2030">I2002</f>
        <v>142100 - ELECTRIC TRACTION ELEVATORS</v>
      </c>
      <c r="J2004" s="533" t="str">
        <f t="shared" si="2030"/>
        <v>142100 - ELECTRIC TRACTION ELEVATORS</v>
      </c>
      <c r="K2004" s="120" t="s">
        <v>22</v>
      </c>
      <c r="L2004" s="119"/>
      <c r="M2004" s="112"/>
      <c r="N2004" s="119"/>
      <c r="O2004" s="558" t="s">
        <v>543</v>
      </c>
      <c r="P2004" s="78">
        <v>0</v>
      </c>
      <c r="X2004" s="698"/>
      <c r="Y2004" s="698"/>
      <c r="Z2004" s="698"/>
      <c r="AA2004" s="698" t="s">
        <v>543</v>
      </c>
      <c r="AB2004" s="698">
        <v>0</v>
      </c>
    </row>
    <row r="2005" spans="1:30" ht="15.75">
      <c r="A2005" s="533" t="s">
        <v>2728</v>
      </c>
      <c r="B2005" s="533">
        <v>21</v>
      </c>
      <c r="C2005" s="533" t="s">
        <v>551</v>
      </c>
      <c r="D2005" s="572" t="s">
        <v>2744</v>
      </c>
      <c r="E2005" s="571" t="s">
        <v>1311</v>
      </c>
      <c r="F2005" s="533" t="s">
        <v>1821</v>
      </c>
      <c r="G2005" s="533" t="s">
        <v>2725</v>
      </c>
      <c r="H2005" s="533">
        <v>632</v>
      </c>
      <c r="I2005" s="533" t="str">
        <f t="shared" ref="I2005:J2005" si="2031">I2003</f>
        <v>Passenger, bed, &amp; service lifts, including all necessary controls and accessories</v>
      </c>
      <c r="J2005" s="533" t="str">
        <f t="shared" si="2031"/>
        <v>Passenger, bed, &amp; service lifts, including all necessary controls and accessories</v>
      </c>
      <c r="K2005" s="10"/>
      <c r="L2005" s="75"/>
      <c r="M2005" s="196" t="s">
        <v>550</v>
      </c>
      <c r="N2005" s="8"/>
      <c r="O2005" s="706"/>
      <c r="P2005" s="99"/>
      <c r="Q2005" s="99"/>
      <c r="R2005" s="99"/>
      <c r="X2005" s="698"/>
      <c r="Y2005" s="698" t="s">
        <v>550</v>
      </c>
      <c r="Z2005" s="698"/>
      <c r="AA2005" s="698"/>
      <c r="AB2005" s="698"/>
    </row>
    <row r="2006" spans="1:30" ht="15.75">
      <c r="A2006" s="533" t="s">
        <v>2728</v>
      </c>
      <c r="B2006" s="533">
        <v>21</v>
      </c>
      <c r="C2006" s="533" t="s">
        <v>551</v>
      </c>
      <c r="D2006" s="572" t="s">
        <v>2744</v>
      </c>
      <c r="E2006" s="571" t="s">
        <v>1311</v>
      </c>
      <c r="F2006" s="533" t="s">
        <v>1821</v>
      </c>
      <c r="G2006" s="533" t="s">
        <v>2725</v>
      </c>
      <c r="H2006" s="533">
        <v>633</v>
      </c>
      <c r="I2006" s="533" t="str">
        <f t="shared" ref="I2006:J2006" si="2032">I2004</f>
        <v>142100 - ELECTRIC TRACTION ELEVATORS</v>
      </c>
      <c r="J2006" s="533" t="str">
        <f t="shared" si="2032"/>
        <v>142100 - ELECTRIC TRACTION ELEVATORS</v>
      </c>
      <c r="K2006" s="10"/>
      <c r="L2006" s="75"/>
      <c r="M2006" s="196" t="s">
        <v>551</v>
      </c>
      <c r="N2006" s="8"/>
      <c r="O2006" s="706"/>
      <c r="P2006" s="99"/>
      <c r="Q2006" s="99"/>
      <c r="R2006" s="99"/>
      <c r="X2006" s="698"/>
      <c r="Y2006" s="698" t="s">
        <v>551</v>
      </c>
      <c r="Z2006" s="698"/>
      <c r="AA2006" s="698"/>
      <c r="AB2006" s="698"/>
    </row>
    <row r="2007" spans="1:30" ht="15.75">
      <c r="A2007" s="533" t="s">
        <v>2728</v>
      </c>
      <c r="B2007" s="533">
        <v>21</v>
      </c>
      <c r="C2007" s="533" t="s">
        <v>551</v>
      </c>
      <c r="D2007" s="572" t="s">
        <v>2744</v>
      </c>
      <c r="E2007" s="571" t="s">
        <v>1311</v>
      </c>
      <c r="F2007" s="533" t="s">
        <v>1821</v>
      </c>
      <c r="G2007" s="533" t="s">
        <v>2725</v>
      </c>
      <c r="H2007" s="533">
        <v>634</v>
      </c>
      <c r="I2007" s="533" t="str">
        <f t="shared" ref="I2007:J2007" si="2033">I2005</f>
        <v>Passenger, bed, &amp; service lifts, including all necessary controls and accessories</v>
      </c>
      <c r="J2007" s="533" t="str">
        <f t="shared" si="2033"/>
        <v>Passenger, bed, &amp; service lifts, including all necessary controls and accessories</v>
      </c>
      <c r="K2007" s="31" t="s">
        <v>2</v>
      </c>
      <c r="L2007" s="121" t="s">
        <v>25</v>
      </c>
      <c r="M2007" s="122" t="s">
        <v>4</v>
      </c>
      <c r="N2007" s="121" t="s">
        <v>5</v>
      </c>
      <c r="O2007" s="706" t="s">
        <v>6</v>
      </c>
      <c r="P2007" s="121" t="s">
        <v>7</v>
      </c>
      <c r="Q2007" s="160"/>
      <c r="R2007" s="160"/>
      <c r="X2007" s="698" t="s">
        <v>25</v>
      </c>
      <c r="Y2007" s="698" t="s">
        <v>4</v>
      </c>
      <c r="Z2007" s="698" t="s">
        <v>5</v>
      </c>
      <c r="AA2007" s="698" t="s">
        <v>6</v>
      </c>
      <c r="AB2007" s="698" t="s">
        <v>7</v>
      </c>
    </row>
    <row r="2008" spans="1:30" ht="15.75">
      <c r="A2008" s="533" t="s">
        <v>2728</v>
      </c>
      <c r="B2008" s="533">
        <v>21</v>
      </c>
      <c r="C2008" s="533" t="s">
        <v>551</v>
      </c>
      <c r="D2008" s="572" t="s">
        <v>2744</v>
      </c>
      <c r="E2008" s="571" t="s">
        <v>1311</v>
      </c>
      <c r="F2008" s="533" t="s">
        <v>1821</v>
      </c>
      <c r="G2008" s="533" t="s">
        <v>2725</v>
      </c>
      <c r="H2008" s="533">
        <v>635</v>
      </c>
      <c r="I2008" s="533" t="str">
        <f t="shared" ref="I2008:J2008" si="2034">I2006</f>
        <v>142100 - ELECTRIC TRACTION ELEVATORS</v>
      </c>
      <c r="J2008" s="533" t="str">
        <f t="shared" si="2034"/>
        <v>142100 - ELECTRIC TRACTION ELEVATORS</v>
      </c>
      <c r="K2008" s="35"/>
      <c r="L2008" s="160"/>
      <c r="M2008" s="123"/>
      <c r="N2008" s="33"/>
      <c r="O2008" s="706"/>
      <c r="P2008" s="33" t="s">
        <v>8</v>
      </c>
      <c r="Q2008" s="160"/>
      <c r="R2008" s="160"/>
      <c r="X2008" s="698"/>
      <c r="Y2008" s="698"/>
      <c r="Z2008" s="698"/>
      <c r="AA2008" s="698"/>
      <c r="AB2008" s="698" t="s">
        <v>8</v>
      </c>
    </row>
    <row r="2009" spans="1:30" ht="15.75">
      <c r="A2009" s="533" t="s">
        <v>2728</v>
      </c>
      <c r="B2009" s="533">
        <v>21</v>
      </c>
      <c r="C2009" s="533" t="s">
        <v>551</v>
      </c>
      <c r="D2009" s="572" t="s">
        <v>2744</v>
      </c>
      <c r="E2009" s="571" t="s">
        <v>1311</v>
      </c>
      <c r="F2009" s="533" t="s">
        <v>1821</v>
      </c>
      <c r="G2009" s="533" t="s">
        <v>2725</v>
      </c>
      <c r="H2009" s="533">
        <v>636</v>
      </c>
      <c r="I2009" s="533" t="str">
        <f t="shared" ref="I2009:I2010" si="2035">L2009</f>
        <v>211100 - FACILITY FIRE-SUPPRESSION WATER- SERVICE PIPING</v>
      </c>
      <c r="J2009" s="533" t="str">
        <f t="shared" ref="J2009" si="2036">L2009</f>
        <v>211100 - FACILITY FIRE-SUPPRESSION WATER- SERVICE PIPING</v>
      </c>
      <c r="K2009" s="1"/>
      <c r="L2009" s="627" t="s">
        <v>552</v>
      </c>
      <c r="M2009" s="101"/>
      <c r="N2009" s="4"/>
      <c r="O2009" s="706"/>
      <c r="P2009" s="4"/>
      <c r="Q2009" s="29"/>
      <c r="R2009" s="29"/>
      <c r="X2009" s="698" t="s">
        <v>552</v>
      </c>
      <c r="Y2009" s="698"/>
      <c r="Z2009" s="698"/>
      <c r="AA2009" s="698"/>
      <c r="AB2009" s="698"/>
    </row>
    <row r="2010" spans="1:30" ht="15.75">
      <c r="A2010" s="533" t="s">
        <v>2728</v>
      </c>
      <c r="B2010" s="533">
        <v>21</v>
      </c>
      <c r="C2010" s="533" t="s">
        <v>551</v>
      </c>
      <c r="D2010" s="572" t="s">
        <v>2744</v>
      </c>
      <c r="E2010" s="571" t="str">
        <f t="shared" ref="E2010:E2047" si="2037">E2009</f>
        <v>FACILITY FIRE-SUPPRESSION WATER- SERVICE PIPING</v>
      </c>
      <c r="F2010" s="533" t="s">
        <v>1821</v>
      </c>
      <c r="G2010" s="533" t="s">
        <v>2725</v>
      </c>
      <c r="H2010" s="533">
        <v>637</v>
      </c>
      <c r="I2010" s="533" t="str">
        <f t="shared" si="2035"/>
        <v>Standpipes and wet-pipe sprinlers</v>
      </c>
      <c r="J2010" s="533" t="s">
        <v>554</v>
      </c>
      <c r="K2010" s="1"/>
      <c r="L2010" s="627" t="s">
        <v>553</v>
      </c>
      <c r="M2010" s="101"/>
      <c r="N2010" s="4"/>
      <c r="O2010" s="706"/>
      <c r="P2010" s="4"/>
      <c r="Q2010" s="29"/>
      <c r="R2010" s="29"/>
      <c r="X2010" s="698" t="s">
        <v>553</v>
      </c>
      <c r="Y2010" s="698"/>
      <c r="Z2010" s="698"/>
      <c r="AA2010" s="698"/>
      <c r="AB2010" s="698"/>
    </row>
    <row r="2011" spans="1:30" ht="15.75">
      <c r="A2011" s="533" t="s">
        <v>2728</v>
      </c>
      <c r="B2011" s="533">
        <v>21</v>
      </c>
      <c r="C2011" s="533" t="s">
        <v>551</v>
      </c>
      <c r="D2011" s="572" t="s">
        <v>2744</v>
      </c>
      <c r="E2011" s="571" t="str">
        <f t="shared" si="2037"/>
        <v>FACILITY FIRE-SUPPRESSION WATER- SERVICE PIPING</v>
      </c>
      <c r="F2011" s="533" t="s">
        <v>1821</v>
      </c>
      <c r="G2011" s="533" t="s">
        <v>2725</v>
      </c>
      <c r="H2011" s="533">
        <v>638</v>
      </c>
      <c r="I2011" s="533" t="s">
        <v>553</v>
      </c>
      <c r="J2011" s="533" t="str">
        <f t="shared" ref="J2011" si="2038">L2011</f>
        <v>Black Steel Pipes and fittings</v>
      </c>
      <c r="K2011" s="1"/>
      <c r="L2011" s="627" t="s">
        <v>554</v>
      </c>
      <c r="M2011" s="101"/>
      <c r="N2011" s="4"/>
      <c r="O2011" s="706"/>
      <c r="P2011" s="4"/>
      <c r="Q2011" s="29"/>
      <c r="R2011" s="29"/>
      <c r="X2011" s="698" t="s">
        <v>554</v>
      </c>
      <c r="Y2011" s="698"/>
      <c r="Z2011" s="698"/>
      <c r="AA2011" s="698"/>
      <c r="AB2011" s="698"/>
    </row>
    <row r="2012" spans="1:30" ht="16.5" thickBot="1">
      <c r="A2012" s="533" t="s">
        <v>2728</v>
      </c>
      <c r="B2012" s="533">
        <v>21</v>
      </c>
      <c r="C2012" s="533" t="s">
        <v>551</v>
      </c>
      <c r="D2012" s="572" t="s">
        <v>2744</v>
      </c>
      <c r="E2012" s="571" t="str">
        <f t="shared" si="2037"/>
        <v>FACILITY FIRE-SUPPRESSION WATER- SERVICE PIPING</v>
      </c>
      <c r="F2012" s="533" t="s">
        <v>1821</v>
      </c>
      <c r="G2012" s="533" t="s">
        <v>2722</v>
      </c>
      <c r="H2012" s="533">
        <v>639</v>
      </c>
      <c r="I2012" s="533" t="str">
        <f t="shared" ref="I2012:J2012" si="2039">I2010</f>
        <v>Standpipes and wet-pipe sprinlers</v>
      </c>
      <c r="J2012" s="533" t="str">
        <f t="shared" si="2039"/>
        <v>Black Steel Pipes and fittings</v>
      </c>
      <c r="K2012" s="1" t="s">
        <v>13</v>
      </c>
      <c r="L2012" s="29" t="s">
        <v>555</v>
      </c>
      <c r="M2012" s="101">
        <v>480</v>
      </c>
      <c r="N2012" s="4" t="s">
        <v>95</v>
      </c>
      <c r="O2012" s="706">
        <v>17</v>
      </c>
      <c r="P2012" s="25">
        <f t="shared" ref="P2012:P2019" si="2040">O2012*M2012</f>
        <v>8160</v>
      </c>
      <c r="Q2012" s="29"/>
      <c r="R2012" s="29"/>
      <c r="X2012" s="698" t="s">
        <v>555</v>
      </c>
      <c r="Y2012" s="698">
        <v>480</v>
      </c>
      <c r="Z2012" s="698" t="s">
        <v>95</v>
      </c>
      <c r="AA2012" s="698">
        <v>17</v>
      </c>
      <c r="AB2012" s="698">
        <v>8160</v>
      </c>
      <c r="AC2012" s="731">
        <f t="shared" ref="AC2012:AC2019" si="2041">AA2012*0.97</f>
        <v>16.489999999999998</v>
      </c>
      <c r="AD2012" s="533">
        <f t="shared" ref="AD2012:AD2019" si="2042">AC2012*Y2012</f>
        <v>7915.1999999999989</v>
      </c>
    </row>
    <row r="2013" spans="1:30" ht="15.75">
      <c r="A2013" s="533" t="s">
        <v>2728</v>
      </c>
      <c r="B2013" s="533">
        <v>21</v>
      </c>
      <c r="C2013" s="533" t="s">
        <v>551</v>
      </c>
      <c r="D2013" s="572" t="s">
        <v>2744</v>
      </c>
      <c r="E2013" s="571" t="str">
        <f t="shared" si="2037"/>
        <v>FACILITY FIRE-SUPPRESSION WATER- SERVICE PIPING</v>
      </c>
      <c r="F2013" s="533" t="s">
        <v>1821</v>
      </c>
      <c r="G2013" s="533" t="s">
        <v>2722</v>
      </c>
      <c r="H2013" s="533">
        <v>640</v>
      </c>
      <c r="I2013" s="533" t="str">
        <f t="shared" ref="I2013:J2013" si="2043">I2011</f>
        <v>Standpipes and wet-pipe sprinlers</v>
      </c>
      <c r="J2013" s="533" t="str">
        <f t="shared" si="2043"/>
        <v>Black Steel Pipes and fittings</v>
      </c>
      <c r="K2013" s="1" t="s">
        <v>15</v>
      </c>
      <c r="L2013" s="29" t="s">
        <v>556</v>
      </c>
      <c r="M2013" s="251">
        <v>22</v>
      </c>
      <c r="N2013" s="4" t="s">
        <v>95</v>
      </c>
      <c r="O2013" s="706">
        <v>19</v>
      </c>
      <c r="P2013" s="25">
        <f t="shared" si="2040"/>
        <v>418</v>
      </c>
      <c r="Q2013" s="29"/>
      <c r="R2013" s="29"/>
      <c r="X2013" s="698" t="s">
        <v>556</v>
      </c>
      <c r="Y2013" s="698">
        <v>22</v>
      </c>
      <c r="Z2013" s="698" t="s">
        <v>95</v>
      </c>
      <c r="AA2013" s="698">
        <v>19</v>
      </c>
      <c r="AB2013" s="698">
        <v>418</v>
      </c>
      <c r="AC2013" s="731">
        <f t="shared" si="2041"/>
        <v>18.43</v>
      </c>
      <c r="AD2013" s="533">
        <f t="shared" si="2042"/>
        <v>405.46</v>
      </c>
    </row>
    <row r="2014" spans="1:30" ht="15.75">
      <c r="A2014" s="533" t="s">
        <v>2728</v>
      </c>
      <c r="B2014" s="533">
        <v>21</v>
      </c>
      <c r="C2014" s="533" t="s">
        <v>551</v>
      </c>
      <c r="D2014" s="572" t="s">
        <v>2744</v>
      </c>
      <c r="E2014" s="571" t="str">
        <f t="shared" si="2037"/>
        <v>FACILITY FIRE-SUPPRESSION WATER- SERVICE PIPING</v>
      </c>
      <c r="F2014" s="533" t="s">
        <v>1821</v>
      </c>
      <c r="G2014" s="533" t="s">
        <v>2722</v>
      </c>
      <c r="H2014" s="533">
        <v>641</v>
      </c>
      <c r="I2014" s="533" t="str">
        <f t="shared" ref="I2014:J2014" si="2044">I2012</f>
        <v>Standpipes and wet-pipe sprinlers</v>
      </c>
      <c r="J2014" s="533" t="str">
        <f t="shared" si="2044"/>
        <v>Black Steel Pipes and fittings</v>
      </c>
      <c r="K2014" s="1" t="s">
        <v>17</v>
      </c>
      <c r="L2014" s="29" t="s">
        <v>557</v>
      </c>
      <c r="M2014" s="252">
        <v>30</v>
      </c>
      <c r="N2014" s="4" t="s">
        <v>95</v>
      </c>
      <c r="O2014" s="706">
        <v>22</v>
      </c>
      <c r="P2014" s="25">
        <f t="shared" si="2040"/>
        <v>660</v>
      </c>
      <c r="Q2014" s="29"/>
      <c r="R2014" s="29"/>
      <c r="X2014" s="698" t="s">
        <v>557</v>
      </c>
      <c r="Y2014" s="698">
        <v>30</v>
      </c>
      <c r="Z2014" s="698" t="s">
        <v>95</v>
      </c>
      <c r="AA2014" s="698">
        <v>22</v>
      </c>
      <c r="AB2014" s="698">
        <v>660</v>
      </c>
      <c r="AC2014" s="731">
        <f t="shared" si="2041"/>
        <v>21.34</v>
      </c>
      <c r="AD2014" s="533">
        <f t="shared" si="2042"/>
        <v>640.20000000000005</v>
      </c>
    </row>
    <row r="2015" spans="1:30" ht="15.75">
      <c r="A2015" s="533" t="s">
        <v>2728</v>
      </c>
      <c r="B2015" s="533">
        <v>21</v>
      </c>
      <c r="C2015" s="533" t="s">
        <v>551</v>
      </c>
      <c r="D2015" s="572" t="s">
        <v>2744</v>
      </c>
      <c r="E2015" s="571" t="str">
        <f t="shared" si="2037"/>
        <v>FACILITY FIRE-SUPPRESSION WATER- SERVICE PIPING</v>
      </c>
      <c r="F2015" s="533" t="s">
        <v>1821</v>
      </c>
      <c r="G2015" s="533" t="s">
        <v>2722</v>
      </c>
      <c r="H2015" s="533">
        <v>642</v>
      </c>
      <c r="I2015" s="533" t="str">
        <f t="shared" ref="I2015:J2015" si="2045">I2013</f>
        <v>Standpipes and wet-pipe sprinlers</v>
      </c>
      <c r="J2015" s="533" t="str">
        <f t="shared" si="2045"/>
        <v>Black Steel Pipes and fittings</v>
      </c>
      <c r="K2015" s="1" t="s">
        <v>19</v>
      </c>
      <c r="L2015" s="29" t="s">
        <v>558</v>
      </c>
      <c r="M2015" s="252">
        <v>50</v>
      </c>
      <c r="N2015" s="4" t="s">
        <v>95</v>
      </c>
      <c r="O2015" s="706">
        <v>26</v>
      </c>
      <c r="P2015" s="25">
        <f t="shared" si="2040"/>
        <v>1300</v>
      </c>
      <c r="Q2015" s="29"/>
      <c r="R2015" s="29"/>
      <c r="X2015" s="698" t="s">
        <v>558</v>
      </c>
      <c r="Y2015" s="698">
        <v>50</v>
      </c>
      <c r="Z2015" s="698" t="s">
        <v>95</v>
      </c>
      <c r="AA2015" s="698">
        <v>26</v>
      </c>
      <c r="AB2015" s="698">
        <v>1352</v>
      </c>
      <c r="AC2015" s="731">
        <f t="shared" si="2041"/>
        <v>25.22</v>
      </c>
      <c r="AD2015" s="533">
        <f t="shared" si="2042"/>
        <v>1261</v>
      </c>
    </row>
    <row r="2016" spans="1:30" ht="16.5" thickBot="1">
      <c r="A2016" s="533" t="s">
        <v>2728</v>
      </c>
      <c r="B2016" s="533">
        <v>21</v>
      </c>
      <c r="C2016" s="533" t="s">
        <v>551</v>
      </c>
      <c r="D2016" s="572" t="s">
        <v>2744</v>
      </c>
      <c r="E2016" s="571" t="str">
        <f t="shared" si="2037"/>
        <v>FACILITY FIRE-SUPPRESSION WATER- SERVICE PIPING</v>
      </c>
      <c r="F2016" s="533" t="s">
        <v>1821</v>
      </c>
      <c r="G2016" s="533" t="s">
        <v>2722</v>
      </c>
      <c r="H2016" s="533">
        <v>643</v>
      </c>
      <c r="I2016" s="533" t="str">
        <f t="shared" ref="I2016:J2016" si="2046">I2014</f>
        <v>Standpipes and wet-pipe sprinlers</v>
      </c>
      <c r="J2016" s="533" t="str">
        <f t="shared" si="2046"/>
        <v>Black Steel Pipes and fittings</v>
      </c>
      <c r="K2016" s="1" t="s">
        <v>20</v>
      </c>
      <c r="L2016" s="29" t="s">
        <v>559</v>
      </c>
      <c r="M2016" s="253">
        <v>20</v>
      </c>
      <c r="N2016" s="4" t="s">
        <v>95</v>
      </c>
      <c r="O2016" s="706">
        <v>52</v>
      </c>
      <c r="P2016" s="25">
        <f t="shared" si="2040"/>
        <v>1040</v>
      </c>
      <c r="Q2016" s="29"/>
      <c r="R2016" s="29"/>
      <c r="X2016" s="698" t="s">
        <v>559</v>
      </c>
      <c r="Y2016" s="698">
        <v>20</v>
      </c>
      <c r="Z2016" s="698" t="s">
        <v>95</v>
      </c>
      <c r="AA2016" s="698">
        <v>52</v>
      </c>
      <c r="AB2016" s="698">
        <v>1040</v>
      </c>
      <c r="AC2016" s="731">
        <f t="shared" si="2041"/>
        <v>50.44</v>
      </c>
      <c r="AD2016" s="533">
        <f t="shared" si="2042"/>
        <v>1008.8</v>
      </c>
    </row>
    <row r="2017" spans="1:30" ht="16.5" thickBot="1">
      <c r="A2017" s="533" t="s">
        <v>2728</v>
      </c>
      <c r="B2017" s="533">
        <v>21</v>
      </c>
      <c r="C2017" s="533" t="s">
        <v>551</v>
      </c>
      <c r="D2017" s="572" t="s">
        <v>2744</v>
      </c>
      <c r="E2017" s="571" t="str">
        <f t="shared" si="2037"/>
        <v>FACILITY FIRE-SUPPRESSION WATER- SERVICE PIPING</v>
      </c>
      <c r="F2017" s="533" t="s">
        <v>1821</v>
      </c>
      <c r="G2017" s="533" t="s">
        <v>2722</v>
      </c>
      <c r="H2017" s="533">
        <v>644</v>
      </c>
      <c r="I2017" s="533" t="str">
        <f t="shared" ref="I2017:J2017" si="2047">I2015</f>
        <v>Standpipes and wet-pipe sprinlers</v>
      </c>
      <c r="J2017" s="533" t="str">
        <f t="shared" si="2047"/>
        <v>Black Steel Pipes and fittings</v>
      </c>
      <c r="K2017" s="269" t="s">
        <v>21</v>
      </c>
      <c r="L2017" s="278" t="s">
        <v>560</v>
      </c>
      <c r="M2017" s="249">
        <v>21</v>
      </c>
      <c r="N2017" s="270" t="s">
        <v>95</v>
      </c>
      <c r="O2017" s="706"/>
      <c r="P2017" s="25">
        <f t="shared" si="2040"/>
        <v>0</v>
      </c>
      <c r="Q2017" s="29"/>
      <c r="R2017" s="29"/>
      <c r="X2017" s="698" t="s">
        <v>560</v>
      </c>
      <c r="Y2017" s="698">
        <v>21</v>
      </c>
      <c r="Z2017" s="698" t="s">
        <v>95</v>
      </c>
      <c r="AA2017" s="698"/>
      <c r="AB2017" s="698">
        <v>0</v>
      </c>
      <c r="AC2017" s="731">
        <f t="shared" si="2041"/>
        <v>0</v>
      </c>
      <c r="AD2017" s="533">
        <f t="shared" si="2042"/>
        <v>0</v>
      </c>
    </row>
    <row r="2018" spans="1:30" ht="16.5" thickBot="1">
      <c r="A2018" s="533" t="s">
        <v>2728</v>
      </c>
      <c r="B2018" s="533">
        <v>21</v>
      </c>
      <c r="C2018" s="533" t="s">
        <v>551</v>
      </c>
      <c r="D2018" s="572" t="s">
        <v>2744</v>
      </c>
      <c r="E2018" s="571" t="str">
        <f t="shared" si="2037"/>
        <v>FACILITY FIRE-SUPPRESSION WATER- SERVICE PIPING</v>
      </c>
      <c r="F2018" s="533" t="s">
        <v>1821</v>
      </c>
      <c r="G2018" s="533" t="s">
        <v>2722</v>
      </c>
      <c r="H2018" s="533">
        <v>645</v>
      </c>
      <c r="I2018" s="533" t="str">
        <f t="shared" ref="I2018:J2018" si="2048">I2016</f>
        <v>Standpipes and wet-pipe sprinlers</v>
      </c>
      <c r="J2018" s="533" t="str">
        <f t="shared" si="2048"/>
        <v>Black Steel Pipes and fittings</v>
      </c>
      <c r="K2018" s="1" t="s">
        <v>21</v>
      </c>
      <c r="L2018" s="29" t="s">
        <v>561</v>
      </c>
      <c r="M2018" s="247">
        <v>65</v>
      </c>
      <c r="N2018" s="4" t="s">
        <v>95</v>
      </c>
      <c r="O2018" s="706">
        <v>78</v>
      </c>
      <c r="P2018" s="25">
        <f t="shared" si="2040"/>
        <v>5070</v>
      </c>
      <c r="Q2018" s="29"/>
      <c r="R2018" s="29"/>
      <c r="X2018" s="698" t="s">
        <v>561</v>
      </c>
      <c r="Y2018" s="698">
        <v>65</v>
      </c>
      <c r="Z2018" s="698" t="s">
        <v>95</v>
      </c>
      <c r="AA2018" s="698">
        <v>78</v>
      </c>
      <c r="AB2018" s="698">
        <v>5070</v>
      </c>
      <c r="AC2018" s="731">
        <f t="shared" si="2041"/>
        <v>75.66</v>
      </c>
      <c r="AD2018" s="533">
        <f t="shared" si="2042"/>
        <v>4917.8999999999996</v>
      </c>
    </row>
    <row r="2019" spans="1:30" ht="15.75">
      <c r="A2019" s="533" t="s">
        <v>2728</v>
      </c>
      <c r="B2019" s="533">
        <v>21</v>
      </c>
      <c r="C2019" s="533" t="s">
        <v>551</v>
      </c>
      <c r="D2019" s="572" t="s">
        <v>2744</v>
      </c>
      <c r="E2019" s="571" t="str">
        <f t="shared" si="2037"/>
        <v>FACILITY FIRE-SUPPRESSION WATER- SERVICE PIPING</v>
      </c>
      <c r="F2019" s="533" t="s">
        <v>1821</v>
      </c>
      <c r="G2019" s="533" t="s">
        <v>2722</v>
      </c>
      <c r="H2019" s="533">
        <v>646</v>
      </c>
      <c r="I2019" s="533" t="str">
        <f t="shared" ref="I2019:J2019" si="2049">I2017</f>
        <v>Standpipes and wet-pipe sprinlers</v>
      </c>
      <c r="J2019" s="533" t="str">
        <f t="shared" si="2049"/>
        <v>Black Steel Pipes and fittings</v>
      </c>
      <c r="K2019" s="1" t="s">
        <v>45</v>
      </c>
      <c r="L2019" s="29" t="s">
        <v>562</v>
      </c>
      <c r="M2019" s="101">
        <v>19</v>
      </c>
      <c r="N2019" s="4" t="s">
        <v>95</v>
      </c>
      <c r="O2019" s="706">
        <v>149</v>
      </c>
      <c r="P2019" s="25">
        <f t="shared" si="2040"/>
        <v>2831</v>
      </c>
      <c r="Q2019" s="29"/>
      <c r="R2019" s="29"/>
      <c r="X2019" s="698" t="s">
        <v>562</v>
      </c>
      <c r="Y2019" s="698">
        <v>19</v>
      </c>
      <c r="Z2019" s="698" t="s">
        <v>95</v>
      </c>
      <c r="AA2019" s="698">
        <v>149</v>
      </c>
      <c r="AB2019" s="698">
        <v>2831</v>
      </c>
      <c r="AC2019" s="731">
        <f t="shared" si="2041"/>
        <v>144.53</v>
      </c>
      <c r="AD2019" s="533">
        <f t="shared" si="2042"/>
        <v>2746.07</v>
      </c>
    </row>
    <row r="2020" spans="1:30" ht="15.75">
      <c r="A2020" s="533" t="s">
        <v>2728</v>
      </c>
      <c r="B2020" s="533">
        <v>21</v>
      </c>
      <c r="C2020" s="533" t="s">
        <v>551</v>
      </c>
      <c r="D2020" s="572" t="s">
        <v>2744</v>
      </c>
      <c r="E2020" s="571" t="str">
        <f t="shared" si="2037"/>
        <v>FACILITY FIRE-SUPPRESSION WATER- SERVICE PIPING</v>
      </c>
      <c r="F2020" s="533" t="s">
        <v>1821</v>
      </c>
      <c r="G2020" s="533" t="s">
        <v>2725</v>
      </c>
      <c r="H2020" s="533">
        <v>647</v>
      </c>
      <c r="I2020" s="533" t="str">
        <f t="shared" ref="I2020" si="2050">L2020</f>
        <v>Valves</v>
      </c>
      <c r="J2020" s="533" t="s">
        <v>564</v>
      </c>
      <c r="K2020" s="1"/>
      <c r="L2020" s="627" t="s">
        <v>563</v>
      </c>
      <c r="M2020" s="101"/>
      <c r="N2020" s="4"/>
      <c r="O2020" s="706"/>
      <c r="P2020" s="4"/>
      <c r="Q2020" s="29"/>
      <c r="R2020" s="29"/>
      <c r="X2020" s="698" t="s">
        <v>563</v>
      </c>
      <c r="Y2020" s="698"/>
      <c r="Z2020" s="698"/>
      <c r="AA2020" s="698"/>
      <c r="AB2020" s="698"/>
    </row>
    <row r="2021" spans="1:30" ht="15.75">
      <c r="A2021" s="533" t="s">
        <v>2728</v>
      </c>
      <c r="B2021" s="533">
        <v>21</v>
      </c>
      <c r="C2021" s="533" t="s">
        <v>551</v>
      </c>
      <c r="D2021" s="572" t="s">
        <v>2744</v>
      </c>
      <c r="E2021" s="571" t="str">
        <f t="shared" si="2037"/>
        <v>FACILITY FIRE-SUPPRESSION WATER- SERVICE PIPING</v>
      </c>
      <c r="F2021" s="533" t="s">
        <v>1821</v>
      </c>
      <c r="G2021" s="533" t="s">
        <v>2725</v>
      </c>
      <c r="H2021" s="533">
        <v>648</v>
      </c>
      <c r="I2021" s="533" t="s">
        <v>563</v>
      </c>
      <c r="J2021" s="533" t="str">
        <f t="shared" ref="J2021" si="2051">L2021</f>
        <v>Gate valves</v>
      </c>
      <c r="K2021" s="1"/>
      <c r="L2021" s="627" t="s">
        <v>564</v>
      </c>
      <c r="M2021" s="101"/>
      <c r="N2021" s="4"/>
      <c r="O2021" s="706"/>
      <c r="P2021" s="4"/>
      <c r="Q2021" s="29"/>
      <c r="R2021" s="29"/>
      <c r="X2021" s="698" t="s">
        <v>564</v>
      </c>
      <c r="Y2021" s="698"/>
      <c r="Z2021" s="698"/>
      <c r="AA2021" s="698"/>
      <c r="AB2021" s="698"/>
    </row>
    <row r="2022" spans="1:30" ht="15.75">
      <c r="A2022" s="533" t="s">
        <v>2728</v>
      </c>
      <c r="B2022" s="533">
        <v>21</v>
      </c>
      <c r="C2022" s="533" t="s">
        <v>551</v>
      </c>
      <c r="D2022" s="572" t="s">
        <v>2744</v>
      </c>
      <c r="E2022" s="571" t="str">
        <f t="shared" si="2037"/>
        <v>FACILITY FIRE-SUPPRESSION WATER- SERVICE PIPING</v>
      </c>
      <c r="F2022" s="533" t="s">
        <v>1821</v>
      </c>
      <c r="G2022" s="533" t="s">
        <v>2722</v>
      </c>
      <c r="H2022" s="533">
        <v>649</v>
      </c>
      <c r="I2022" s="533" t="str">
        <f t="shared" ref="I2022:J2022" si="2052">I2020</f>
        <v>Valves</v>
      </c>
      <c r="J2022" s="533" t="str">
        <f t="shared" si="2052"/>
        <v>Gate valves</v>
      </c>
      <c r="K2022" s="1" t="s">
        <v>48</v>
      </c>
      <c r="L2022" s="29" t="s">
        <v>555</v>
      </c>
      <c r="M2022" s="101">
        <v>1</v>
      </c>
      <c r="N2022" s="4" t="s">
        <v>39</v>
      </c>
      <c r="O2022" s="706">
        <v>80</v>
      </c>
      <c r="P2022" s="25">
        <f t="shared" ref="P2022:P2026" si="2053">O2022*M2022</f>
        <v>80</v>
      </c>
      <c r="Q2022" s="29"/>
      <c r="R2022" s="29"/>
      <c r="X2022" s="698" t="s">
        <v>555</v>
      </c>
      <c r="Y2022" s="698">
        <v>1</v>
      </c>
      <c r="Z2022" s="698" t="s">
        <v>39</v>
      </c>
      <c r="AA2022" s="698">
        <v>80</v>
      </c>
      <c r="AB2022" s="698">
        <v>80</v>
      </c>
      <c r="AC2022" s="731">
        <f t="shared" ref="AC2022:AC2026" si="2054">AA2022*0.97</f>
        <v>77.599999999999994</v>
      </c>
      <c r="AD2022" s="533">
        <f t="shared" ref="AD2022:AD2026" si="2055">AC2022*Y2022</f>
        <v>77.599999999999994</v>
      </c>
    </row>
    <row r="2023" spans="1:30" ht="15.75">
      <c r="A2023" s="533" t="s">
        <v>2728</v>
      </c>
      <c r="B2023" s="533">
        <v>21</v>
      </c>
      <c r="C2023" s="533" t="s">
        <v>551</v>
      </c>
      <c r="D2023" s="572" t="s">
        <v>2744</v>
      </c>
      <c r="E2023" s="571" t="str">
        <f t="shared" si="2037"/>
        <v>FACILITY FIRE-SUPPRESSION WATER- SERVICE PIPING</v>
      </c>
      <c r="F2023" s="533" t="s">
        <v>1821</v>
      </c>
      <c r="G2023" s="533" t="s">
        <v>2722</v>
      </c>
      <c r="H2023" s="533">
        <v>650</v>
      </c>
      <c r="I2023" s="533" t="str">
        <f t="shared" ref="I2023:J2023" si="2056">I2021</f>
        <v>Valves</v>
      </c>
      <c r="J2023" s="533" t="str">
        <f t="shared" si="2056"/>
        <v>Gate valves</v>
      </c>
      <c r="K2023" s="1" t="s">
        <v>50</v>
      </c>
      <c r="L2023" s="29" t="s">
        <v>557</v>
      </c>
      <c r="M2023" s="101">
        <v>1</v>
      </c>
      <c r="N2023" s="4" t="s">
        <v>39</v>
      </c>
      <c r="O2023" s="706">
        <v>86</v>
      </c>
      <c r="P2023" s="25">
        <f t="shared" si="2053"/>
        <v>86</v>
      </c>
      <c r="Q2023" s="29"/>
      <c r="R2023" s="29"/>
      <c r="X2023" s="698" t="s">
        <v>557</v>
      </c>
      <c r="Y2023" s="698">
        <v>1</v>
      </c>
      <c r="Z2023" s="698" t="s">
        <v>39</v>
      </c>
      <c r="AA2023" s="698">
        <v>86</v>
      </c>
      <c r="AB2023" s="698">
        <v>86</v>
      </c>
      <c r="AC2023" s="731">
        <f t="shared" si="2054"/>
        <v>83.42</v>
      </c>
      <c r="AD2023" s="533">
        <f t="shared" si="2055"/>
        <v>83.42</v>
      </c>
    </row>
    <row r="2024" spans="1:30" ht="15.75">
      <c r="A2024" s="533" t="s">
        <v>2728</v>
      </c>
      <c r="B2024" s="533">
        <v>21</v>
      </c>
      <c r="C2024" s="533" t="s">
        <v>551</v>
      </c>
      <c r="D2024" s="572" t="s">
        <v>2744</v>
      </c>
      <c r="E2024" s="571" t="str">
        <f t="shared" si="2037"/>
        <v>FACILITY FIRE-SUPPRESSION WATER- SERVICE PIPING</v>
      </c>
      <c r="F2024" s="533" t="s">
        <v>1821</v>
      </c>
      <c r="G2024" s="533" t="s">
        <v>2722</v>
      </c>
      <c r="H2024" s="533">
        <v>651</v>
      </c>
      <c r="I2024" s="533" t="str">
        <f t="shared" ref="I2024:J2024" si="2057">I2022</f>
        <v>Valves</v>
      </c>
      <c r="J2024" s="533" t="str">
        <f t="shared" si="2057"/>
        <v>Gate valves</v>
      </c>
      <c r="K2024" s="1" t="s">
        <v>76</v>
      </c>
      <c r="L2024" s="29" t="s">
        <v>558</v>
      </c>
      <c r="M2024" s="101">
        <v>4</v>
      </c>
      <c r="N2024" s="4" t="s">
        <v>39</v>
      </c>
      <c r="O2024" s="706">
        <v>159</v>
      </c>
      <c r="P2024" s="25">
        <f t="shared" si="2053"/>
        <v>636</v>
      </c>
      <c r="Q2024" s="29"/>
      <c r="R2024" s="29"/>
      <c r="X2024" s="698" t="s">
        <v>558</v>
      </c>
      <c r="Y2024" s="698">
        <v>4</v>
      </c>
      <c r="Z2024" s="698" t="s">
        <v>39</v>
      </c>
      <c r="AA2024" s="698">
        <v>159</v>
      </c>
      <c r="AB2024" s="698">
        <v>636</v>
      </c>
      <c r="AC2024" s="731">
        <f t="shared" si="2054"/>
        <v>154.22999999999999</v>
      </c>
      <c r="AD2024" s="533">
        <f t="shared" si="2055"/>
        <v>616.91999999999996</v>
      </c>
    </row>
    <row r="2025" spans="1:30" ht="15.75">
      <c r="A2025" s="533" t="s">
        <v>2728</v>
      </c>
      <c r="B2025" s="533">
        <v>21</v>
      </c>
      <c r="C2025" s="533" t="s">
        <v>551</v>
      </c>
      <c r="D2025" s="572" t="s">
        <v>2744</v>
      </c>
      <c r="E2025" s="571" t="str">
        <f t="shared" si="2037"/>
        <v>FACILITY FIRE-SUPPRESSION WATER- SERVICE PIPING</v>
      </c>
      <c r="F2025" s="533" t="s">
        <v>1821</v>
      </c>
      <c r="G2025" s="533" t="s">
        <v>2722</v>
      </c>
      <c r="H2025" s="533">
        <v>652</v>
      </c>
      <c r="I2025" s="533" t="str">
        <f t="shared" ref="I2025:J2025" si="2058">I2023</f>
        <v>Valves</v>
      </c>
      <c r="J2025" s="533" t="str">
        <f t="shared" si="2058"/>
        <v>Gate valves</v>
      </c>
      <c r="K2025" s="1" t="s">
        <v>77</v>
      </c>
      <c r="L2025" s="29" t="s">
        <v>561</v>
      </c>
      <c r="M2025" s="101">
        <v>1</v>
      </c>
      <c r="N2025" s="4" t="s">
        <v>39</v>
      </c>
      <c r="O2025" s="706">
        <v>494</v>
      </c>
      <c r="P2025" s="25">
        <f t="shared" si="2053"/>
        <v>494</v>
      </c>
      <c r="Q2025" s="29"/>
      <c r="R2025" s="29"/>
      <c r="X2025" s="698" t="s">
        <v>561</v>
      </c>
      <c r="Y2025" s="698">
        <v>1</v>
      </c>
      <c r="Z2025" s="698" t="s">
        <v>39</v>
      </c>
      <c r="AA2025" s="698">
        <v>494</v>
      </c>
      <c r="AB2025" s="698">
        <v>494</v>
      </c>
      <c r="AC2025" s="731">
        <f t="shared" si="2054"/>
        <v>479.18</v>
      </c>
      <c r="AD2025" s="533">
        <f t="shared" si="2055"/>
        <v>479.18</v>
      </c>
    </row>
    <row r="2026" spans="1:30" ht="15.75">
      <c r="A2026" s="533" t="s">
        <v>2728</v>
      </c>
      <c r="B2026" s="533">
        <v>21</v>
      </c>
      <c r="C2026" s="533" t="s">
        <v>551</v>
      </c>
      <c r="D2026" s="572" t="s">
        <v>2744</v>
      </c>
      <c r="E2026" s="571" t="str">
        <f t="shared" si="2037"/>
        <v>FACILITY FIRE-SUPPRESSION WATER- SERVICE PIPING</v>
      </c>
      <c r="F2026" s="533" t="s">
        <v>1821</v>
      </c>
      <c r="G2026" s="533" t="s">
        <v>2722</v>
      </c>
      <c r="H2026" s="533">
        <v>653</v>
      </c>
      <c r="I2026" s="533" t="str">
        <f t="shared" ref="I2026:J2026" si="2059">I2024</f>
        <v>Valves</v>
      </c>
      <c r="J2026" s="533" t="str">
        <f t="shared" si="2059"/>
        <v>Gate valves</v>
      </c>
      <c r="K2026" s="1" t="s">
        <v>78</v>
      </c>
      <c r="L2026" s="29" t="s">
        <v>562</v>
      </c>
      <c r="M2026" s="101">
        <v>4</v>
      </c>
      <c r="N2026" s="4" t="s">
        <v>39</v>
      </c>
      <c r="O2026" s="706">
        <v>795</v>
      </c>
      <c r="P2026" s="25">
        <f t="shared" si="2053"/>
        <v>3180</v>
      </c>
      <c r="Q2026" s="29"/>
      <c r="R2026" s="29"/>
      <c r="X2026" s="698" t="s">
        <v>562</v>
      </c>
      <c r="Y2026" s="698">
        <v>4</v>
      </c>
      <c r="Z2026" s="698" t="s">
        <v>39</v>
      </c>
      <c r="AA2026" s="698">
        <v>795</v>
      </c>
      <c r="AB2026" s="698">
        <v>2980</v>
      </c>
      <c r="AC2026" s="731">
        <f t="shared" si="2054"/>
        <v>771.15</v>
      </c>
      <c r="AD2026" s="533">
        <f t="shared" si="2055"/>
        <v>3084.6</v>
      </c>
    </row>
    <row r="2027" spans="1:30" ht="15.75">
      <c r="A2027" s="533" t="s">
        <v>2728</v>
      </c>
      <c r="B2027" s="533">
        <v>21</v>
      </c>
      <c r="C2027" s="533" t="s">
        <v>551</v>
      </c>
      <c r="D2027" s="572" t="s">
        <v>2744</v>
      </c>
      <c r="E2027" s="571" t="str">
        <f t="shared" si="2037"/>
        <v>FACILITY FIRE-SUPPRESSION WATER- SERVICE PIPING</v>
      </c>
      <c r="F2027" s="533" t="s">
        <v>1821</v>
      </c>
      <c r="G2027" s="533" t="s">
        <v>2725</v>
      </c>
      <c r="H2027" s="533">
        <v>654</v>
      </c>
      <c r="I2027" s="533" t="str">
        <f>L2027</f>
        <v>Test and drain valves</v>
      </c>
      <c r="J2027" s="533" t="str">
        <f>L2027</f>
        <v>Test and drain valves</v>
      </c>
      <c r="K2027" s="269"/>
      <c r="L2027" s="628" t="s">
        <v>565</v>
      </c>
      <c r="M2027" s="249"/>
      <c r="N2027" s="270"/>
      <c r="O2027" s="706"/>
      <c r="P2027" s="4"/>
      <c r="Q2027" s="29"/>
      <c r="R2027" s="29"/>
      <c r="X2027" s="698" t="s">
        <v>565</v>
      </c>
      <c r="Y2027" s="698"/>
      <c r="Z2027" s="698"/>
      <c r="AA2027" s="698"/>
      <c r="AB2027" s="698"/>
    </row>
    <row r="2028" spans="1:30" ht="15.75">
      <c r="A2028" s="533" t="s">
        <v>2728</v>
      </c>
      <c r="B2028" s="533">
        <v>21</v>
      </c>
      <c r="C2028" s="533" t="s">
        <v>551</v>
      </c>
      <c r="D2028" s="572" t="s">
        <v>2744</v>
      </c>
      <c r="E2028" s="571" t="str">
        <f t="shared" si="2037"/>
        <v>FACILITY FIRE-SUPPRESSION WATER- SERVICE PIPING</v>
      </c>
      <c r="F2028" s="533" t="s">
        <v>1821</v>
      </c>
      <c r="G2028" s="533" t="s">
        <v>2722</v>
      </c>
      <c r="H2028" s="533">
        <v>655</v>
      </c>
      <c r="I2028" s="533" t="str">
        <f>I2026</f>
        <v>Valves</v>
      </c>
      <c r="J2028" s="533" t="str">
        <f>J2026</f>
        <v>Gate valves</v>
      </c>
      <c r="K2028" s="269" t="s">
        <v>13</v>
      </c>
      <c r="L2028" s="278" t="s">
        <v>555</v>
      </c>
      <c r="M2028" s="249">
        <v>2</v>
      </c>
      <c r="N2028" s="270" t="s">
        <v>39</v>
      </c>
      <c r="O2028" s="706"/>
      <c r="P2028" s="25">
        <f>O2028*M2028</f>
        <v>0</v>
      </c>
      <c r="Q2028" s="29"/>
      <c r="R2028" s="29"/>
      <c r="X2028" s="698" t="s">
        <v>555</v>
      </c>
      <c r="Y2028" s="698">
        <v>2</v>
      </c>
      <c r="Z2028" s="698" t="s">
        <v>39</v>
      </c>
      <c r="AA2028" s="698"/>
      <c r="AB2028" s="698">
        <v>0</v>
      </c>
      <c r="AC2028" s="731">
        <f>AA2028*0.97</f>
        <v>0</v>
      </c>
      <c r="AD2028" s="533">
        <f>AC2028*Y2028</f>
        <v>0</v>
      </c>
    </row>
    <row r="2029" spans="1:30" ht="15.75">
      <c r="A2029" s="533" t="s">
        <v>2728</v>
      </c>
      <c r="B2029" s="533">
        <v>21</v>
      </c>
      <c r="C2029" s="533" t="s">
        <v>551</v>
      </c>
      <c r="D2029" s="572" t="s">
        <v>2744</v>
      </c>
      <c r="E2029" s="571" t="str">
        <f t="shared" si="2037"/>
        <v>FACILITY FIRE-SUPPRESSION WATER- SERVICE PIPING</v>
      </c>
      <c r="F2029" s="533" t="s">
        <v>1821</v>
      </c>
      <c r="G2029" s="533" t="s">
        <v>2725</v>
      </c>
      <c r="H2029" s="533">
        <v>656</v>
      </c>
      <c r="I2029" s="533" t="str">
        <f t="shared" ref="I2029" si="2060">L2029</f>
        <v>Specialty Valves</v>
      </c>
      <c r="J2029" s="533" t="str">
        <f t="shared" ref="J2029:J2031" si="2061">L2029</f>
        <v>Specialty Valves</v>
      </c>
      <c r="K2029" s="1"/>
      <c r="L2029" s="627" t="s">
        <v>566</v>
      </c>
      <c r="M2029" s="101"/>
      <c r="N2029" s="4"/>
      <c r="O2029" s="706"/>
      <c r="P2029" s="4"/>
      <c r="Q2029" s="29"/>
      <c r="R2029" s="29"/>
      <c r="X2029" s="698" t="s">
        <v>566</v>
      </c>
      <c r="Y2029" s="698"/>
      <c r="Z2029" s="698"/>
      <c r="AA2029" s="698"/>
      <c r="AB2029" s="698"/>
    </row>
    <row r="2030" spans="1:30" ht="15.75">
      <c r="A2030" s="533" t="s">
        <v>2728</v>
      </c>
      <c r="B2030" s="533">
        <v>21</v>
      </c>
      <c r="C2030" s="533" t="s">
        <v>551</v>
      </c>
      <c r="D2030" s="572" t="s">
        <v>2744</v>
      </c>
      <c r="E2030" s="571" t="str">
        <f t="shared" si="2037"/>
        <v>FACILITY FIRE-SUPPRESSION WATER- SERVICE PIPING</v>
      </c>
      <c r="F2030" s="533" t="s">
        <v>1821</v>
      </c>
      <c r="G2030" s="533" t="s">
        <v>2725</v>
      </c>
      <c r="H2030" s="533">
        <v>657</v>
      </c>
      <c r="I2030" s="533" t="s">
        <v>566</v>
      </c>
      <c r="J2030" s="533" t="str">
        <f t="shared" si="2061"/>
        <v>Fire-Protection-Service Valves</v>
      </c>
      <c r="K2030" s="1"/>
      <c r="L2030" s="627" t="s">
        <v>567</v>
      </c>
      <c r="M2030" s="101"/>
      <c r="N2030" s="4"/>
      <c r="O2030" s="706"/>
      <c r="P2030" s="4"/>
      <c r="Q2030" s="29"/>
      <c r="R2030" s="29"/>
      <c r="X2030" s="698" t="s">
        <v>567</v>
      </c>
      <c r="Y2030" s="698"/>
      <c r="Z2030" s="698"/>
      <c r="AA2030" s="698"/>
      <c r="AB2030" s="698"/>
    </row>
    <row r="2031" spans="1:30" ht="15.75">
      <c r="A2031" s="533" t="s">
        <v>2728</v>
      </c>
      <c r="B2031" s="533">
        <v>21</v>
      </c>
      <c r="C2031" s="533" t="s">
        <v>551</v>
      </c>
      <c r="D2031" s="572" t="s">
        <v>2744</v>
      </c>
      <c r="E2031" s="571" t="str">
        <f t="shared" si="2037"/>
        <v>FACILITY FIRE-SUPPRESSION WATER- SERVICE PIPING</v>
      </c>
      <c r="F2031" s="533" t="s">
        <v>1821</v>
      </c>
      <c r="G2031" s="533" t="s">
        <v>2725</v>
      </c>
      <c r="H2031" s="533">
        <v>658</v>
      </c>
      <c r="I2031" s="533" t="s">
        <v>566</v>
      </c>
      <c r="J2031" s="533" t="str">
        <f t="shared" si="2061"/>
        <v>Alarm check valves</v>
      </c>
      <c r="K2031" s="1"/>
      <c r="L2031" s="627" t="s">
        <v>568</v>
      </c>
      <c r="M2031" s="101"/>
      <c r="N2031" s="4"/>
      <c r="O2031" s="706"/>
      <c r="P2031" s="4"/>
      <c r="Q2031" s="29"/>
      <c r="R2031" s="29"/>
      <c r="X2031" s="698" t="s">
        <v>568</v>
      </c>
      <c r="Y2031" s="698"/>
      <c r="Z2031" s="698"/>
      <c r="AA2031" s="698"/>
      <c r="AB2031" s="698"/>
    </row>
    <row r="2032" spans="1:30" ht="15.75">
      <c r="A2032" s="533" t="s">
        <v>2728</v>
      </c>
      <c r="B2032" s="533">
        <v>21</v>
      </c>
      <c r="C2032" s="533" t="s">
        <v>551</v>
      </c>
      <c r="D2032" s="572" t="s">
        <v>2744</v>
      </c>
      <c r="E2032" s="571" t="str">
        <f t="shared" si="2037"/>
        <v>FACILITY FIRE-SUPPRESSION WATER- SERVICE PIPING</v>
      </c>
      <c r="F2032" s="533" t="s">
        <v>1821</v>
      </c>
      <c r="G2032" s="533" t="s">
        <v>2722</v>
      </c>
      <c r="H2032" s="533">
        <v>659</v>
      </c>
      <c r="I2032" s="533" t="s">
        <v>566</v>
      </c>
      <c r="J2032" s="533" t="str">
        <f>J2031</f>
        <v>Alarm check valves</v>
      </c>
      <c r="K2032" s="1" t="s">
        <v>13</v>
      </c>
      <c r="L2032" s="29" t="s">
        <v>561</v>
      </c>
      <c r="M2032" s="101">
        <v>1</v>
      </c>
      <c r="N2032" s="4" t="s">
        <v>39</v>
      </c>
      <c r="O2032" s="706">
        <v>1394</v>
      </c>
      <c r="P2032" s="25">
        <f>O2032*M2032</f>
        <v>1394</v>
      </c>
      <c r="Q2032" s="29"/>
      <c r="R2032" s="29"/>
      <c r="X2032" s="698" t="s">
        <v>561</v>
      </c>
      <c r="Y2032" s="698">
        <v>1</v>
      </c>
      <c r="Z2032" s="698" t="s">
        <v>39</v>
      </c>
      <c r="AA2032" s="698">
        <v>1394</v>
      </c>
      <c r="AB2032" s="698">
        <v>1394</v>
      </c>
      <c r="AC2032" s="731">
        <f>AA2032*0.97</f>
        <v>1352.18</v>
      </c>
      <c r="AD2032" s="533">
        <f>AC2032*Y2032</f>
        <v>1352.18</v>
      </c>
    </row>
    <row r="2033" spans="1:30" ht="15.75">
      <c r="A2033" s="533" t="s">
        <v>2728</v>
      </c>
      <c r="B2033" s="533">
        <v>21</v>
      </c>
      <c r="C2033" s="533" t="s">
        <v>551</v>
      </c>
      <c r="D2033" s="572" t="s">
        <v>2744</v>
      </c>
      <c r="E2033" s="571" t="str">
        <f t="shared" si="2037"/>
        <v>FACILITY FIRE-SUPPRESSION WATER- SERVICE PIPING</v>
      </c>
      <c r="F2033" s="533" t="s">
        <v>1821</v>
      </c>
      <c r="G2033" s="533" t="s">
        <v>2725</v>
      </c>
      <c r="H2033" s="533">
        <v>660</v>
      </c>
      <c r="I2033" s="533" t="s">
        <v>566</v>
      </c>
      <c r="J2033" s="533" t="str">
        <f>L2033</f>
        <v>Check valves</v>
      </c>
      <c r="K2033" s="1"/>
      <c r="L2033" s="627" t="s">
        <v>569</v>
      </c>
      <c r="M2033" s="101"/>
      <c r="N2033" s="4"/>
      <c r="O2033" s="706"/>
      <c r="P2033" s="4"/>
      <c r="Q2033" s="29"/>
      <c r="R2033" s="29"/>
      <c r="X2033" s="698" t="s">
        <v>569</v>
      </c>
      <c r="Y2033" s="698"/>
      <c r="Z2033" s="698"/>
      <c r="AA2033" s="698"/>
      <c r="AB2033" s="698"/>
    </row>
    <row r="2034" spans="1:30" ht="15.75">
      <c r="A2034" s="533" t="s">
        <v>2728</v>
      </c>
      <c r="B2034" s="533">
        <v>21</v>
      </c>
      <c r="C2034" s="533" t="s">
        <v>551</v>
      </c>
      <c r="D2034" s="572" t="s">
        <v>2744</v>
      </c>
      <c r="E2034" s="571" t="str">
        <f t="shared" si="2037"/>
        <v>FACILITY FIRE-SUPPRESSION WATER- SERVICE PIPING</v>
      </c>
      <c r="F2034" s="533" t="s">
        <v>1821</v>
      </c>
      <c r="G2034" s="533" t="s">
        <v>2722</v>
      </c>
      <c r="H2034" s="533">
        <v>661</v>
      </c>
      <c r="I2034" s="533" t="s">
        <v>566</v>
      </c>
      <c r="J2034" s="533" t="str">
        <f>J2033</f>
        <v>Check valves</v>
      </c>
      <c r="K2034" s="1" t="s">
        <v>15</v>
      </c>
      <c r="L2034" s="29" t="s">
        <v>561</v>
      </c>
      <c r="M2034" s="101">
        <v>1</v>
      </c>
      <c r="N2034" s="4" t="s">
        <v>39</v>
      </c>
      <c r="O2034" s="706">
        <v>518</v>
      </c>
      <c r="P2034" s="25">
        <f t="shared" ref="P2034:P2035" si="2062">O2034*M2034</f>
        <v>518</v>
      </c>
      <c r="Q2034" s="29"/>
      <c r="R2034" s="29"/>
      <c r="X2034" s="698" t="s">
        <v>561</v>
      </c>
      <c r="Y2034" s="698">
        <v>1</v>
      </c>
      <c r="Z2034" s="698" t="s">
        <v>39</v>
      </c>
      <c r="AA2034" s="698">
        <v>518</v>
      </c>
      <c r="AB2034" s="698">
        <v>518</v>
      </c>
      <c r="AC2034" s="731">
        <f t="shared" ref="AC2034:AC2035" si="2063">AA2034*0.97</f>
        <v>502.46</v>
      </c>
      <c r="AD2034" s="533">
        <f t="shared" ref="AD2034:AD2035" si="2064">AC2034*Y2034</f>
        <v>502.46</v>
      </c>
    </row>
    <row r="2035" spans="1:30" ht="15.75">
      <c r="A2035" s="533" t="s">
        <v>2728</v>
      </c>
      <c r="B2035" s="533">
        <v>21</v>
      </c>
      <c r="C2035" s="533" t="s">
        <v>551</v>
      </c>
      <c r="D2035" s="572" t="s">
        <v>2744</v>
      </c>
      <c r="E2035" s="571" t="str">
        <f t="shared" si="2037"/>
        <v>FACILITY FIRE-SUPPRESSION WATER- SERVICE PIPING</v>
      </c>
      <c r="F2035" s="533" t="s">
        <v>1821</v>
      </c>
      <c r="G2035" s="533" t="s">
        <v>2722</v>
      </c>
      <c r="H2035" s="533">
        <v>662</v>
      </c>
      <c r="I2035" s="533" t="s">
        <v>566</v>
      </c>
      <c r="J2035" s="533" t="str">
        <f>J2033</f>
        <v>Check valves</v>
      </c>
      <c r="K2035" s="1" t="s">
        <v>17</v>
      </c>
      <c r="L2035" s="29" t="s">
        <v>562</v>
      </c>
      <c r="M2035" s="101">
        <v>2</v>
      </c>
      <c r="N2035" s="4" t="s">
        <v>39</v>
      </c>
      <c r="O2035" s="706">
        <v>690</v>
      </c>
      <c r="P2035" s="25">
        <f t="shared" si="2062"/>
        <v>1380</v>
      </c>
      <c r="Q2035" s="29"/>
      <c r="R2035" s="29"/>
      <c r="X2035" s="698" t="s">
        <v>562</v>
      </c>
      <c r="Y2035" s="698">
        <v>2</v>
      </c>
      <c r="Z2035" s="698" t="s">
        <v>39</v>
      </c>
      <c r="AA2035" s="698">
        <v>690</v>
      </c>
      <c r="AB2035" s="698">
        <v>1380</v>
      </c>
      <c r="AC2035" s="731">
        <f t="shared" si="2063"/>
        <v>669.3</v>
      </c>
      <c r="AD2035" s="533">
        <f t="shared" si="2064"/>
        <v>1338.6</v>
      </c>
    </row>
    <row r="2036" spans="1:30" ht="15.75">
      <c r="A2036" s="533" t="s">
        <v>2728</v>
      </c>
      <c r="B2036" s="533">
        <v>21</v>
      </c>
      <c r="C2036" s="533" t="s">
        <v>551</v>
      </c>
      <c r="D2036" s="572" t="s">
        <v>2744</v>
      </c>
      <c r="E2036" s="571" t="str">
        <f t="shared" si="2037"/>
        <v>FACILITY FIRE-SUPPRESSION WATER- SERVICE PIPING</v>
      </c>
      <c r="F2036" s="533" t="s">
        <v>1821</v>
      </c>
      <c r="G2036" s="533" t="s">
        <v>2725</v>
      </c>
      <c r="H2036" s="533">
        <v>663</v>
      </c>
      <c r="I2036" s="533" t="s">
        <v>566</v>
      </c>
      <c r="J2036" s="533" t="str">
        <f>L2036</f>
        <v>Zone valve assembly</v>
      </c>
      <c r="K2036" s="1"/>
      <c r="L2036" s="627" t="s">
        <v>570</v>
      </c>
      <c r="M2036" s="101"/>
      <c r="N2036" s="4"/>
      <c r="O2036" s="706"/>
      <c r="P2036" s="4"/>
      <c r="Q2036" s="29"/>
      <c r="R2036" s="29"/>
      <c r="X2036" s="698" t="s">
        <v>570</v>
      </c>
      <c r="Y2036" s="698"/>
      <c r="Z2036" s="698"/>
      <c r="AA2036" s="698"/>
      <c r="AB2036" s="698"/>
    </row>
    <row r="2037" spans="1:30" ht="15.75">
      <c r="A2037" s="533" t="s">
        <v>2728</v>
      </c>
      <c r="B2037" s="533">
        <v>21</v>
      </c>
      <c r="C2037" s="533" t="s">
        <v>551</v>
      </c>
      <c r="D2037" s="572" t="s">
        <v>2744</v>
      </c>
      <c r="E2037" s="571" t="str">
        <f t="shared" si="2037"/>
        <v>FACILITY FIRE-SUPPRESSION WATER- SERVICE PIPING</v>
      </c>
      <c r="F2037" s="533" t="s">
        <v>1821</v>
      </c>
      <c r="G2037" s="533" t="s">
        <v>2722</v>
      </c>
      <c r="H2037" s="533">
        <v>664</v>
      </c>
      <c r="I2037" s="533" t="s">
        <v>566</v>
      </c>
      <c r="J2037" s="533" t="str">
        <f>J2036</f>
        <v>Zone valve assembly</v>
      </c>
      <c r="K2037" s="1" t="s">
        <v>19</v>
      </c>
      <c r="L2037" s="29" t="s">
        <v>561</v>
      </c>
      <c r="M2037" s="101">
        <v>2</v>
      </c>
      <c r="N2037" s="4" t="s">
        <v>39</v>
      </c>
      <c r="O2037" s="706">
        <v>1195</v>
      </c>
      <c r="P2037" s="25">
        <f>O2037*M2037</f>
        <v>2390</v>
      </c>
      <c r="Q2037" s="29"/>
      <c r="R2037" s="29"/>
      <c r="X2037" s="698" t="s">
        <v>561</v>
      </c>
      <c r="Y2037" s="698">
        <v>2</v>
      </c>
      <c r="Z2037" s="698" t="s">
        <v>39</v>
      </c>
      <c r="AA2037" s="698">
        <v>1195</v>
      </c>
      <c r="AB2037" s="698">
        <v>2390</v>
      </c>
      <c r="AC2037" s="731">
        <f>AA2037*0.97</f>
        <v>1159.1499999999999</v>
      </c>
      <c r="AD2037" s="533">
        <f>AC2037*Y2037</f>
        <v>2318.2999999999997</v>
      </c>
    </row>
    <row r="2038" spans="1:30" ht="15.75">
      <c r="A2038" s="533" t="s">
        <v>2728</v>
      </c>
      <c r="B2038" s="533">
        <v>21</v>
      </c>
      <c r="C2038" s="533" t="s">
        <v>551</v>
      </c>
      <c r="D2038" s="572" t="s">
        <v>2744</v>
      </c>
      <c r="E2038" s="571" t="str">
        <f t="shared" si="2037"/>
        <v>FACILITY FIRE-SUPPRESSION WATER- SERVICE PIPING</v>
      </c>
      <c r="F2038" s="533" t="s">
        <v>1821</v>
      </c>
      <c r="G2038" s="533" t="s">
        <v>2725</v>
      </c>
      <c r="H2038" s="533">
        <v>665</v>
      </c>
      <c r="I2038" s="533" t="s">
        <v>566</v>
      </c>
      <c r="J2038" s="533" t="str">
        <f>L2038</f>
        <v>Automatic Sprinklers</v>
      </c>
      <c r="K2038" s="269"/>
      <c r="L2038" s="628" t="s">
        <v>571</v>
      </c>
      <c r="M2038" s="249"/>
      <c r="N2038" s="270"/>
      <c r="O2038" s="706"/>
      <c r="P2038" s="4"/>
      <c r="Q2038" s="29"/>
      <c r="R2038" s="29"/>
      <c r="X2038" s="698" t="s">
        <v>571</v>
      </c>
      <c r="Y2038" s="698"/>
      <c r="Z2038" s="698"/>
      <c r="AA2038" s="698"/>
      <c r="AB2038" s="698"/>
    </row>
    <row r="2039" spans="1:30" ht="15.75">
      <c r="A2039" s="533" t="s">
        <v>2728</v>
      </c>
      <c r="B2039" s="533">
        <v>21</v>
      </c>
      <c r="C2039" s="533" t="s">
        <v>551</v>
      </c>
      <c r="D2039" s="572" t="s">
        <v>2744</v>
      </c>
      <c r="E2039" s="571" t="str">
        <f t="shared" si="2037"/>
        <v>FACILITY FIRE-SUPPRESSION WATER- SERVICE PIPING</v>
      </c>
      <c r="F2039" s="533" t="s">
        <v>1821</v>
      </c>
      <c r="G2039" s="533" t="s">
        <v>2722</v>
      </c>
      <c r="H2039" s="533">
        <v>666</v>
      </c>
      <c r="I2039" s="533" t="s">
        <v>566</v>
      </c>
      <c r="J2039" s="533" t="str">
        <f>J2038</f>
        <v>Automatic Sprinklers</v>
      </c>
      <c r="K2039" s="269" t="s">
        <v>21</v>
      </c>
      <c r="L2039" s="278" t="s">
        <v>572</v>
      </c>
      <c r="M2039" s="249">
        <v>27</v>
      </c>
      <c r="N2039" s="270" t="s">
        <v>39</v>
      </c>
      <c r="O2039" s="706"/>
      <c r="P2039" s="25">
        <f t="shared" ref="P2039:P2041" si="2065">O2039*M2039</f>
        <v>0</v>
      </c>
      <c r="Q2039" s="29"/>
      <c r="R2039" s="29"/>
      <c r="X2039" s="698" t="s">
        <v>572</v>
      </c>
      <c r="Y2039" s="698">
        <v>27</v>
      </c>
      <c r="Z2039" s="698" t="s">
        <v>39</v>
      </c>
      <c r="AA2039" s="698"/>
      <c r="AB2039" s="698">
        <v>0</v>
      </c>
      <c r="AC2039" s="731">
        <f t="shared" ref="AC2039:AC2041" si="2066">AA2039*0.97</f>
        <v>0</v>
      </c>
      <c r="AD2039" s="533">
        <f t="shared" ref="AD2039:AD2041" si="2067">AC2039*Y2039</f>
        <v>0</v>
      </c>
    </row>
    <row r="2040" spans="1:30" ht="15.75">
      <c r="A2040" s="533" t="s">
        <v>2728</v>
      </c>
      <c r="B2040" s="533">
        <v>21</v>
      </c>
      <c r="C2040" s="533" t="s">
        <v>551</v>
      </c>
      <c r="D2040" s="572" t="s">
        <v>2744</v>
      </c>
      <c r="E2040" s="571" t="str">
        <f t="shared" si="2037"/>
        <v>FACILITY FIRE-SUPPRESSION WATER- SERVICE PIPING</v>
      </c>
      <c r="F2040" s="533" t="s">
        <v>1821</v>
      </c>
      <c r="G2040" s="533" t="s">
        <v>2722</v>
      </c>
      <c r="H2040" s="533">
        <v>667</v>
      </c>
      <c r="I2040" s="533" t="s">
        <v>566</v>
      </c>
      <c r="J2040" s="533" t="str">
        <f>J2039</f>
        <v>Automatic Sprinklers</v>
      </c>
      <c r="K2040" s="269" t="s">
        <v>45</v>
      </c>
      <c r="L2040" s="278" t="s">
        <v>573</v>
      </c>
      <c r="M2040" s="249">
        <v>92</v>
      </c>
      <c r="N2040" s="270" t="s">
        <v>39</v>
      </c>
      <c r="O2040" s="706"/>
      <c r="P2040" s="25">
        <f t="shared" si="2065"/>
        <v>0</v>
      </c>
      <c r="Q2040" s="29"/>
      <c r="R2040" s="29"/>
      <c r="X2040" s="698" t="s">
        <v>573</v>
      </c>
      <c r="Y2040" s="698">
        <v>92</v>
      </c>
      <c r="Z2040" s="698" t="s">
        <v>39</v>
      </c>
      <c r="AA2040" s="698"/>
      <c r="AB2040" s="698">
        <v>0</v>
      </c>
      <c r="AC2040" s="731">
        <f t="shared" si="2066"/>
        <v>0</v>
      </c>
      <c r="AD2040" s="533">
        <f t="shared" si="2067"/>
        <v>0</v>
      </c>
    </row>
    <row r="2041" spans="1:30" ht="15.75">
      <c r="A2041" s="533" t="s">
        <v>2728</v>
      </c>
      <c r="B2041" s="533">
        <v>21</v>
      </c>
      <c r="C2041" s="533" t="s">
        <v>551</v>
      </c>
      <c r="D2041" s="572" t="s">
        <v>2744</v>
      </c>
      <c r="E2041" s="571" t="str">
        <f t="shared" si="2037"/>
        <v>FACILITY FIRE-SUPPRESSION WATER- SERVICE PIPING</v>
      </c>
      <c r="F2041" s="533" t="s">
        <v>1821</v>
      </c>
      <c r="G2041" s="533" t="s">
        <v>2722</v>
      </c>
      <c r="H2041" s="533">
        <v>668</v>
      </c>
      <c r="I2041" s="533" t="s">
        <v>566</v>
      </c>
      <c r="J2041" s="533" t="str">
        <f>J2040</f>
        <v>Automatic Sprinklers</v>
      </c>
      <c r="K2041" s="269" t="s">
        <v>48</v>
      </c>
      <c r="L2041" s="278" t="s">
        <v>574</v>
      </c>
      <c r="M2041" s="249">
        <v>6</v>
      </c>
      <c r="N2041" s="270" t="s">
        <v>39</v>
      </c>
      <c r="O2041" s="706"/>
      <c r="P2041" s="25">
        <f t="shared" si="2065"/>
        <v>0</v>
      </c>
      <c r="Q2041" s="29"/>
      <c r="R2041" s="29"/>
      <c r="X2041" s="698" t="s">
        <v>574</v>
      </c>
      <c r="Y2041" s="698">
        <v>6</v>
      </c>
      <c r="Z2041" s="698" t="s">
        <v>39</v>
      </c>
      <c r="AA2041" s="698"/>
      <c r="AB2041" s="698">
        <v>0</v>
      </c>
      <c r="AC2041" s="731">
        <f t="shared" si="2066"/>
        <v>0</v>
      </c>
      <c r="AD2041" s="533">
        <f t="shared" si="2067"/>
        <v>0</v>
      </c>
    </row>
    <row r="2042" spans="1:30" ht="16.5" thickBot="1">
      <c r="A2042" s="533" t="s">
        <v>2728</v>
      </c>
      <c r="B2042" s="533">
        <v>21</v>
      </c>
      <c r="C2042" s="533" t="s">
        <v>551</v>
      </c>
      <c r="D2042" s="572" t="s">
        <v>2744</v>
      </c>
      <c r="E2042" s="571" t="str">
        <f t="shared" si="2037"/>
        <v>FACILITY FIRE-SUPPRESSION WATER- SERVICE PIPING</v>
      </c>
      <c r="F2042" s="533" t="s">
        <v>1821</v>
      </c>
      <c r="G2042" s="533" t="s">
        <v>2725</v>
      </c>
      <c r="H2042" s="533">
        <v>669</v>
      </c>
      <c r="I2042" s="533" t="s">
        <v>566</v>
      </c>
      <c r="J2042" s="533" t="str">
        <f>L2042</f>
        <v>Hose Connection</v>
      </c>
      <c r="K2042" s="1"/>
      <c r="L2042" s="627" t="s">
        <v>575</v>
      </c>
      <c r="M2042" s="101"/>
      <c r="N2042" s="4"/>
      <c r="O2042" s="706"/>
      <c r="P2042" s="4"/>
      <c r="Q2042" s="29"/>
      <c r="R2042" s="29"/>
      <c r="X2042" s="698" t="s">
        <v>575</v>
      </c>
      <c r="Y2042" s="698"/>
      <c r="Z2042" s="698"/>
      <c r="AA2042" s="698"/>
      <c r="AB2042" s="698"/>
    </row>
    <row r="2043" spans="1:30" ht="16.5" thickBot="1">
      <c r="A2043" s="533" t="s">
        <v>2728</v>
      </c>
      <c r="B2043" s="533">
        <v>21</v>
      </c>
      <c r="C2043" s="533" t="s">
        <v>551</v>
      </c>
      <c r="D2043" s="572" t="s">
        <v>2744</v>
      </c>
      <c r="E2043" s="571" t="str">
        <f t="shared" si="2037"/>
        <v>FACILITY FIRE-SUPPRESSION WATER- SERVICE PIPING</v>
      </c>
      <c r="F2043" s="533" t="s">
        <v>1821</v>
      </c>
      <c r="G2043" s="533" t="s">
        <v>2722</v>
      </c>
      <c r="H2043" s="533">
        <v>670</v>
      </c>
      <c r="I2043" s="533" t="s">
        <v>566</v>
      </c>
      <c r="J2043" s="533" t="str">
        <f>J2042</f>
        <v>Hose Connection</v>
      </c>
      <c r="K2043" s="1" t="s">
        <v>20</v>
      </c>
      <c r="L2043" s="29" t="s">
        <v>576</v>
      </c>
      <c r="M2043" s="247">
        <v>3</v>
      </c>
      <c r="N2043" s="4" t="s">
        <v>39</v>
      </c>
      <c r="O2043" s="706">
        <v>1434</v>
      </c>
      <c r="P2043" s="25">
        <f t="shared" ref="P2043:P2044" si="2068">O2043*M2043</f>
        <v>4302</v>
      </c>
      <c r="Q2043" s="29"/>
      <c r="R2043" s="29"/>
      <c r="X2043" s="698" t="s">
        <v>576</v>
      </c>
      <c r="Y2043" s="698">
        <v>3</v>
      </c>
      <c r="Z2043" s="698" t="s">
        <v>39</v>
      </c>
      <c r="AA2043" s="698">
        <v>1434</v>
      </c>
      <c r="AB2043" s="698">
        <v>4302</v>
      </c>
      <c r="AC2043" s="731">
        <f t="shared" ref="AC2043:AC2044" si="2069">AA2043*0.97</f>
        <v>1390.98</v>
      </c>
      <c r="AD2043" s="533">
        <f t="shared" ref="AD2043:AD2044" si="2070">AC2043*Y2043</f>
        <v>4172.9400000000005</v>
      </c>
    </row>
    <row r="2044" spans="1:30" ht="15.75">
      <c r="A2044" s="533" t="s">
        <v>2728</v>
      </c>
      <c r="B2044" s="533">
        <v>21</v>
      </c>
      <c r="C2044" s="533" t="s">
        <v>551</v>
      </c>
      <c r="D2044" s="572" t="s">
        <v>2744</v>
      </c>
      <c r="E2044" s="571" t="str">
        <f t="shared" si="2037"/>
        <v>FACILITY FIRE-SUPPRESSION WATER- SERVICE PIPING</v>
      </c>
      <c r="F2044" s="533" t="s">
        <v>1821</v>
      </c>
      <c r="G2044" s="533" t="s">
        <v>2722</v>
      </c>
      <c r="H2044" s="533">
        <v>671</v>
      </c>
      <c r="I2044" s="533" t="s">
        <v>566</v>
      </c>
      <c r="J2044" s="533" t="str">
        <f>J2043</f>
        <v>Hose Connection</v>
      </c>
      <c r="K2044" s="1" t="s">
        <v>21</v>
      </c>
      <c r="L2044" s="29" t="s">
        <v>577</v>
      </c>
      <c r="M2044" s="101">
        <v>2</v>
      </c>
      <c r="N2044" s="4" t="s">
        <v>39</v>
      </c>
      <c r="O2044" s="706">
        <v>1567</v>
      </c>
      <c r="P2044" s="25">
        <f t="shared" si="2068"/>
        <v>3134</v>
      </c>
      <c r="Q2044" s="29"/>
      <c r="R2044" s="29"/>
      <c r="X2044" s="698" t="s">
        <v>577</v>
      </c>
      <c r="Y2044" s="698">
        <v>2</v>
      </c>
      <c r="Z2044" s="698" t="s">
        <v>39</v>
      </c>
      <c r="AA2044" s="698">
        <v>1567</v>
      </c>
      <c r="AB2044" s="698">
        <v>3134</v>
      </c>
      <c r="AC2044" s="731">
        <f t="shared" si="2069"/>
        <v>1519.99</v>
      </c>
      <c r="AD2044" s="533">
        <f t="shared" si="2070"/>
        <v>3039.98</v>
      </c>
    </row>
    <row r="2045" spans="1:30" ht="15.75">
      <c r="A2045" s="533" t="s">
        <v>2728</v>
      </c>
      <c r="B2045" s="533">
        <v>21</v>
      </c>
      <c r="C2045" s="533" t="s">
        <v>551</v>
      </c>
      <c r="D2045" s="572" t="s">
        <v>2744</v>
      </c>
      <c r="E2045" s="571" t="str">
        <f t="shared" si="2037"/>
        <v>FACILITY FIRE-SUPPRESSION WATER- SERVICE PIPING</v>
      </c>
      <c r="F2045" s="533" t="s">
        <v>1821</v>
      </c>
      <c r="G2045" s="533" t="s">
        <v>2725</v>
      </c>
      <c r="H2045" s="533">
        <v>672</v>
      </c>
      <c r="I2045" s="533" t="s">
        <v>566</v>
      </c>
      <c r="J2045" s="533" t="str">
        <f>L2045</f>
        <v>Fire Department Connections</v>
      </c>
      <c r="K2045" s="1"/>
      <c r="L2045" s="627" t="s">
        <v>578</v>
      </c>
      <c r="M2045" s="101"/>
      <c r="N2045" s="4"/>
      <c r="O2045" s="706"/>
      <c r="P2045" s="4"/>
      <c r="Q2045" s="29"/>
      <c r="R2045" s="29"/>
      <c r="X2045" s="698" t="s">
        <v>578</v>
      </c>
      <c r="Y2045" s="698"/>
      <c r="Z2045" s="698"/>
      <c r="AA2045" s="698"/>
      <c r="AB2045" s="698"/>
    </row>
    <row r="2046" spans="1:30" ht="15.75">
      <c r="A2046" s="533" t="s">
        <v>2728</v>
      </c>
      <c r="B2046" s="533">
        <v>21</v>
      </c>
      <c r="C2046" s="533" t="s">
        <v>551</v>
      </c>
      <c r="D2046" s="572" t="s">
        <v>2744</v>
      </c>
      <c r="E2046" s="571" t="str">
        <f t="shared" si="2037"/>
        <v>FACILITY FIRE-SUPPRESSION WATER- SERVICE PIPING</v>
      </c>
      <c r="F2046" s="533" t="s">
        <v>1821</v>
      </c>
      <c r="G2046" s="533" t="s">
        <v>2722</v>
      </c>
      <c r="H2046" s="533">
        <v>673</v>
      </c>
      <c r="I2046" s="533" t="s">
        <v>566</v>
      </c>
      <c r="J2046" s="533" t="str">
        <f>J2045</f>
        <v>Fire Department Connections</v>
      </c>
      <c r="K2046" s="1" t="s">
        <v>45</v>
      </c>
      <c r="L2046" s="29" t="s">
        <v>561</v>
      </c>
      <c r="M2046" s="101">
        <v>1</v>
      </c>
      <c r="N2046" s="4" t="s">
        <v>39</v>
      </c>
      <c r="O2046" s="706">
        <v>730</v>
      </c>
      <c r="P2046" s="25">
        <f t="shared" ref="P2046:P2047" si="2071">O2046*M2046</f>
        <v>730</v>
      </c>
      <c r="Q2046" s="29"/>
      <c r="R2046" s="29"/>
      <c r="X2046" s="698" t="s">
        <v>561</v>
      </c>
      <c r="Y2046" s="698">
        <v>1</v>
      </c>
      <c r="Z2046" s="698" t="s">
        <v>39</v>
      </c>
      <c r="AA2046" s="698">
        <v>730</v>
      </c>
      <c r="AB2046" s="698">
        <v>730</v>
      </c>
      <c r="AC2046" s="731">
        <f t="shared" ref="AC2046:AC2047" si="2072">AA2046*0.97</f>
        <v>708.1</v>
      </c>
      <c r="AD2046" s="533">
        <f t="shared" ref="AD2046:AD2047" si="2073">AC2046*Y2046</f>
        <v>708.1</v>
      </c>
    </row>
    <row r="2047" spans="1:30" ht="15.75">
      <c r="A2047" s="533" t="s">
        <v>2728</v>
      </c>
      <c r="B2047" s="533">
        <v>21</v>
      </c>
      <c r="C2047" s="533" t="s">
        <v>551</v>
      </c>
      <c r="D2047" s="572" t="s">
        <v>2744</v>
      </c>
      <c r="E2047" s="571" t="str">
        <f t="shared" si="2037"/>
        <v>FACILITY FIRE-SUPPRESSION WATER- SERVICE PIPING</v>
      </c>
      <c r="F2047" s="533" t="s">
        <v>1821</v>
      </c>
      <c r="G2047" s="533" t="s">
        <v>2722</v>
      </c>
      <c r="H2047" s="533">
        <v>674</v>
      </c>
      <c r="I2047" s="533" t="s">
        <v>566</v>
      </c>
      <c r="J2047" s="533" t="str">
        <f>J2046</f>
        <v>Fire Department Connections</v>
      </c>
      <c r="K2047" s="1" t="s">
        <v>48</v>
      </c>
      <c r="L2047" s="29" t="s">
        <v>579</v>
      </c>
      <c r="M2047" s="101">
        <v>1</v>
      </c>
      <c r="N2047" s="4" t="s">
        <v>2</v>
      </c>
      <c r="O2047" s="706">
        <v>531</v>
      </c>
      <c r="P2047" s="25">
        <f t="shared" si="2071"/>
        <v>531</v>
      </c>
      <c r="Q2047" s="29"/>
      <c r="R2047" s="29"/>
      <c r="X2047" s="698" t="s">
        <v>579</v>
      </c>
      <c r="Y2047" s="698">
        <v>1</v>
      </c>
      <c r="Z2047" s="698" t="s">
        <v>2</v>
      </c>
      <c r="AA2047" s="698">
        <v>531</v>
      </c>
      <c r="AB2047" s="698">
        <v>531</v>
      </c>
      <c r="AC2047" s="731">
        <f t="shared" si="2072"/>
        <v>515.06999999999994</v>
      </c>
      <c r="AD2047" s="533">
        <f t="shared" si="2073"/>
        <v>515.06999999999994</v>
      </c>
    </row>
    <row r="2048" spans="1:30" ht="15.75">
      <c r="A2048" s="533" t="s">
        <v>2728</v>
      </c>
      <c r="B2048" s="533">
        <v>21</v>
      </c>
      <c r="C2048" s="533" t="s">
        <v>551</v>
      </c>
      <c r="D2048" s="572" t="s">
        <v>1961</v>
      </c>
      <c r="E2048" s="571" t="s">
        <v>1312</v>
      </c>
      <c r="F2048" s="533" t="str">
        <f t="shared" ref="F2048:F2054" si="2074">VLOOKUP(D:D,trade,3,FALSE)</f>
        <v>ME</v>
      </c>
      <c r="G2048" s="533" t="s">
        <v>2725</v>
      </c>
      <c r="H2048" s="533">
        <v>675</v>
      </c>
      <c r="I2048" s="533" t="str">
        <f t="shared" ref="I2048:I2049" si="2075">L2048</f>
        <v>213113 - ELECTRIC-DRIVE, CENTRIFUGAL FIRE PUMPS</v>
      </c>
      <c r="J2048" s="533" t="str">
        <f t="shared" ref="J2048:J2049" si="2076">L2048</f>
        <v>213113 - ELECTRIC-DRIVE, CENTRIFUGAL FIRE PUMPS</v>
      </c>
      <c r="K2048" s="1"/>
      <c r="L2048" s="627" t="s">
        <v>580</v>
      </c>
      <c r="M2048" s="101"/>
      <c r="N2048" s="4"/>
      <c r="O2048" s="706"/>
      <c r="P2048" s="4"/>
      <c r="Q2048" s="29"/>
      <c r="R2048" s="29"/>
      <c r="X2048" s="698" t="s">
        <v>580</v>
      </c>
      <c r="Y2048" s="698"/>
      <c r="Z2048" s="698"/>
      <c r="AA2048" s="698"/>
      <c r="AB2048" s="698"/>
    </row>
    <row r="2049" spans="1:30" ht="15.75">
      <c r="A2049" s="533" t="s">
        <v>2728</v>
      </c>
      <c r="B2049" s="533">
        <v>21</v>
      </c>
      <c r="C2049" s="533" t="s">
        <v>551</v>
      </c>
      <c r="D2049" s="572" t="s">
        <v>1961</v>
      </c>
      <c r="E2049" s="571" t="str">
        <f t="shared" ref="E2049:E2054" si="2077">E2048</f>
        <v xml:space="preserve"> ELECTRIC-DRIVE, CENTRIFUGAL FIRE PUMPS</v>
      </c>
      <c r="F2049" s="533" t="str">
        <f t="shared" si="2074"/>
        <v>ME</v>
      </c>
      <c r="G2049" s="533" t="s">
        <v>2725</v>
      </c>
      <c r="H2049" s="533">
        <v>676</v>
      </c>
      <c r="I2049" s="533" t="str">
        <f t="shared" si="2075"/>
        <v>End Suction Fire Pumps</v>
      </c>
      <c r="J2049" s="533" t="str">
        <f t="shared" si="2076"/>
        <v>End Suction Fire Pumps</v>
      </c>
      <c r="K2049" s="1"/>
      <c r="L2049" s="627" t="s">
        <v>581</v>
      </c>
      <c r="M2049" s="101"/>
      <c r="N2049" s="4"/>
      <c r="O2049" s="706"/>
      <c r="P2049" s="4"/>
      <c r="Q2049" s="29"/>
      <c r="R2049" s="29"/>
      <c r="X2049" s="698" t="s">
        <v>581</v>
      </c>
      <c r="Y2049" s="698"/>
      <c r="Z2049" s="698"/>
      <c r="AA2049" s="698"/>
      <c r="AB2049" s="698"/>
    </row>
    <row r="2050" spans="1:30" ht="15.75">
      <c r="A2050" s="533" t="s">
        <v>2728</v>
      </c>
      <c r="B2050" s="533">
        <v>21</v>
      </c>
      <c r="C2050" s="533" t="s">
        <v>551</v>
      </c>
      <c r="D2050" s="572" t="s">
        <v>1961</v>
      </c>
      <c r="E2050" s="571" t="str">
        <f t="shared" si="2077"/>
        <v xml:space="preserve"> ELECTRIC-DRIVE, CENTRIFUGAL FIRE PUMPS</v>
      </c>
      <c r="F2050" s="533" t="str">
        <f t="shared" si="2074"/>
        <v>ME</v>
      </c>
      <c r="G2050" s="533" t="s">
        <v>2722</v>
      </c>
      <c r="H2050" s="533">
        <v>677</v>
      </c>
      <c r="I2050" s="533" t="str">
        <f>I2048</f>
        <v>213113 - ELECTRIC-DRIVE, CENTRIFUGAL FIRE PUMPS</v>
      </c>
      <c r="J2050" s="533" t="str">
        <f>J2048</f>
        <v>213113 - ELECTRIC-DRIVE, CENTRIFUGAL FIRE PUMPS</v>
      </c>
      <c r="K2050" s="269" t="s">
        <v>13</v>
      </c>
      <c r="L2050" s="278" t="s">
        <v>582</v>
      </c>
      <c r="M2050" s="249">
        <v>2</v>
      </c>
      <c r="N2050" s="270" t="s">
        <v>39</v>
      </c>
      <c r="O2050" s="706"/>
      <c r="P2050" s="25">
        <f>O2050*M2050</f>
        <v>0</v>
      </c>
      <c r="Q2050" s="29"/>
      <c r="R2050" s="29"/>
      <c r="X2050" s="698" t="s">
        <v>582</v>
      </c>
      <c r="Y2050" s="698">
        <v>2</v>
      </c>
      <c r="Z2050" s="698" t="s">
        <v>39</v>
      </c>
      <c r="AA2050" s="698"/>
      <c r="AB2050" s="698">
        <v>0</v>
      </c>
      <c r="AC2050" s="731">
        <f>AA2050*0.97</f>
        <v>0</v>
      </c>
      <c r="AD2050" s="533">
        <f>AC2050*Y2050</f>
        <v>0</v>
      </c>
    </row>
    <row r="2051" spans="1:30" ht="15.75">
      <c r="A2051" s="533" t="s">
        <v>2728</v>
      </c>
      <c r="B2051" s="533">
        <v>21</v>
      </c>
      <c r="C2051" s="533" t="s">
        <v>551</v>
      </c>
      <c r="D2051" s="572" t="s">
        <v>1961</v>
      </c>
      <c r="E2051" s="571" t="str">
        <f t="shared" si="2077"/>
        <v xml:space="preserve"> ELECTRIC-DRIVE, CENTRIFUGAL FIRE PUMPS</v>
      </c>
      <c r="F2051" s="533" t="str">
        <f t="shared" si="2074"/>
        <v>ME</v>
      </c>
      <c r="G2051" s="533" t="s">
        <v>2725</v>
      </c>
      <c r="H2051" s="533">
        <v>678</v>
      </c>
      <c r="I2051" s="533" t="str">
        <f>L2051</f>
        <v>Pressure-Maintenance Pumps</v>
      </c>
      <c r="J2051" s="533" t="str">
        <f>L2051</f>
        <v>Pressure-Maintenance Pumps</v>
      </c>
      <c r="K2051" s="1"/>
      <c r="L2051" s="627" t="s">
        <v>583</v>
      </c>
      <c r="M2051" s="101"/>
      <c r="N2051" s="4"/>
      <c r="O2051" s="706"/>
      <c r="P2051" s="4"/>
      <c r="Q2051" s="29"/>
      <c r="R2051" s="29"/>
      <c r="X2051" s="698" t="s">
        <v>583</v>
      </c>
      <c r="Y2051" s="698"/>
      <c r="Z2051" s="698"/>
      <c r="AA2051" s="698"/>
      <c r="AB2051" s="698"/>
    </row>
    <row r="2052" spans="1:30" ht="15.75">
      <c r="A2052" s="533" t="s">
        <v>2728</v>
      </c>
      <c r="B2052" s="533">
        <v>21</v>
      </c>
      <c r="C2052" s="533" t="s">
        <v>551</v>
      </c>
      <c r="D2052" s="572" t="s">
        <v>1961</v>
      </c>
      <c r="E2052" s="571" t="str">
        <f t="shared" si="2077"/>
        <v xml:space="preserve"> ELECTRIC-DRIVE, CENTRIFUGAL FIRE PUMPS</v>
      </c>
      <c r="F2052" s="533" t="str">
        <f t="shared" si="2074"/>
        <v>ME</v>
      </c>
      <c r="G2052" s="533" t="s">
        <v>2722</v>
      </c>
      <c r="H2052" s="533">
        <v>679</v>
      </c>
      <c r="I2052" s="533" t="str">
        <f t="shared" ref="I2052:J2052" si="2078">I2050</f>
        <v>213113 - ELECTRIC-DRIVE, CENTRIFUGAL FIRE PUMPS</v>
      </c>
      <c r="J2052" s="533" t="str">
        <f t="shared" si="2078"/>
        <v>213113 - ELECTRIC-DRIVE, CENTRIFUGAL FIRE PUMPS</v>
      </c>
      <c r="K2052" s="1" t="s">
        <v>13</v>
      </c>
      <c r="L2052" s="29" t="s">
        <v>584</v>
      </c>
      <c r="M2052" s="101">
        <v>1</v>
      </c>
      <c r="N2052" s="4" t="s">
        <v>39</v>
      </c>
      <c r="O2052" s="706">
        <v>4116</v>
      </c>
      <c r="P2052" s="25">
        <f t="shared" ref="P2052:P2053" si="2079">O2052*M2052</f>
        <v>4116</v>
      </c>
      <c r="Q2052" s="29"/>
      <c r="R2052" s="29"/>
      <c r="X2052" s="698" t="s">
        <v>584</v>
      </c>
      <c r="Y2052" s="698">
        <v>1</v>
      </c>
      <c r="Z2052" s="698" t="s">
        <v>39</v>
      </c>
      <c r="AA2052" s="698">
        <v>4116</v>
      </c>
      <c r="AB2052" s="698">
        <v>4116</v>
      </c>
      <c r="AC2052" s="731">
        <f t="shared" ref="AC2052:AC2053" si="2080">AA2052*0.97</f>
        <v>3992.52</v>
      </c>
      <c r="AD2052" s="533">
        <f t="shared" ref="AD2052:AD2053" si="2081">AC2052*Y2052</f>
        <v>3992.52</v>
      </c>
    </row>
    <row r="2053" spans="1:30" ht="15.75">
      <c r="A2053" s="533" t="s">
        <v>2728</v>
      </c>
      <c r="B2053" s="533">
        <v>21</v>
      </c>
      <c r="C2053" s="533" t="s">
        <v>551</v>
      </c>
      <c r="D2053" s="572" t="s">
        <v>1961</v>
      </c>
      <c r="E2053" s="571" t="str">
        <f t="shared" si="2077"/>
        <v xml:space="preserve"> ELECTRIC-DRIVE, CENTRIFUGAL FIRE PUMPS</v>
      </c>
      <c r="F2053" s="533" t="str">
        <f t="shared" si="2074"/>
        <v>ME</v>
      </c>
      <c r="G2053" s="533" t="s">
        <v>2722</v>
      </c>
      <c r="H2053" s="533">
        <v>680</v>
      </c>
      <c r="I2053" s="533" t="str">
        <f t="shared" ref="I2053:J2053" si="2082">I2051</f>
        <v>Pressure-Maintenance Pumps</v>
      </c>
      <c r="J2053" s="533" t="str">
        <f t="shared" si="2082"/>
        <v>Pressure-Maintenance Pumps</v>
      </c>
      <c r="K2053" s="269" t="s">
        <v>17</v>
      </c>
      <c r="L2053" s="276" t="s">
        <v>585</v>
      </c>
      <c r="M2053" s="249"/>
      <c r="N2053" s="270" t="s">
        <v>2</v>
      </c>
      <c r="O2053" s="706"/>
      <c r="P2053" s="25">
        <f t="shared" si="2079"/>
        <v>0</v>
      </c>
      <c r="Q2053" s="29"/>
      <c r="R2053" s="29"/>
      <c r="X2053" s="698" t="s">
        <v>585</v>
      </c>
      <c r="Y2053" s="698">
        <v>1</v>
      </c>
      <c r="Z2053" s="698" t="s">
        <v>2</v>
      </c>
      <c r="AA2053" s="698"/>
      <c r="AB2053" s="698"/>
      <c r="AC2053" s="731">
        <f t="shared" si="2080"/>
        <v>0</v>
      </c>
      <c r="AD2053" s="533">
        <f t="shared" si="2081"/>
        <v>0</v>
      </c>
    </row>
    <row r="2054" spans="1:30" ht="15.75">
      <c r="A2054" s="533" t="s">
        <v>2728</v>
      </c>
      <c r="B2054" s="533">
        <v>21</v>
      </c>
      <c r="C2054" s="533" t="s">
        <v>551</v>
      </c>
      <c r="D2054" s="572" t="s">
        <v>1961</v>
      </c>
      <c r="E2054" s="571" t="str">
        <f t="shared" si="2077"/>
        <v xml:space="preserve"> ELECTRIC-DRIVE, CENTRIFUGAL FIRE PUMPS</v>
      </c>
      <c r="F2054" s="533" t="str">
        <f t="shared" si="2074"/>
        <v>ME</v>
      </c>
      <c r="G2054" s="533" t="s">
        <v>2725</v>
      </c>
      <c r="H2054" s="533">
        <v>681</v>
      </c>
      <c r="I2054" s="533" t="str">
        <f>I2053</f>
        <v>Pressure-Maintenance Pumps</v>
      </c>
      <c r="J2054" s="533" t="str">
        <f>J2053</f>
        <v>Pressure-Maintenance Pumps</v>
      </c>
      <c r="K2054" s="31" t="s">
        <v>586</v>
      </c>
      <c r="L2054" s="160"/>
      <c r="M2054" s="123"/>
      <c r="N2054" s="33"/>
      <c r="O2054" s="706"/>
      <c r="P2054" s="125"/>
      <c r="Q2054" s="29"/>
      <c r="R2054" s="29"/>
      <c r="X2054" s="698"/>
      <c r="Y2054" s="698"/>
      <c r="Z2054" s="698"/>
      <c r="AA2054" s="698"/>
      <c r="AB2054" s="698"/>
    </row>
    <row r="2055" spans="1:30" ht="15.75">
      <c r="A2055" s="533" t="s">
        <v>2728</v>
      </c>
      <c r="B2055" s="533">
        <v>21</v>
      </c>
      <c r="C2055" s="533" t="s">
        <v>551</v>
      </c>
      <c r="D2055" s="10" t="s">
        <v>22</v>
      </c>
      <c r="E2055" s="10" t="s">
        <v>22</v>
      </c>
      <c r="G2055" s="533" t="s">
        <v>2724</v>
      </c>
      <c r="H2055" s="533">
        <v>682</v>
      </c>
      <c r="I2055" s="533" t="str">
        <f t="shared" ref="I2055:I2059" si="2083">I2054</f>
        <v>Pressure-Maintenance Pumps</v>
      </c>
      <c r="J2055" s="533" t="str">
        <f t="shared" ref="J2055:J2059" si="2084">J2054</f>
        <v>Pressure-Maintenance Pumps</v>
      </c>
      <c r="K2055" s="35" t="s">
        <v>22</v>
      </c>
      <c r="L2055" s="160"/>
      <c r="M2055" s="123"/>
      <c r="N2055" s="33"/>
      <c r="O2055" s="706" t="s">
        <v>8</v>
      </c>
      <c r="P2055" s="126">
        <f>SUM(P2012:P2053)</f>
        <v>42450</v>
      </c>
      <c r="Q2055" s="29"/>
      <c r="R2055" s="29"/>
      <c r="X2055" s="698"/>
      <c r="Y2055" s="698"/>
      <c r="Z2055" s="698"/>
      <c r="AA2055" s="698" t="s">
        <v>8</v>
      </c>
      <c r="AB2055" s="698">
        <v>42302</v>
      </c>
    </row>
    <row r="2056" spans="1:30" ht="15.75">
      <c r="A2056" s="533" t="s">
        <v>2728</v>
      </c>
      <c r="B2056" s="533">
        <v>22</v>
      </c>
      <c r="C2056" s="533" t="s">
        <v>588</v>
      </c>
      <c r="D2056" s="572" t="s">
        <v>1996</v>
      </c>
      <c r="E2056" s="571" t="s">
        <v>1249</v>
      </c>
      <c r="F2056" s="533" t="str">
        <f t="shared" ref="F2056:F2119" si="2085">VLOOKUP(D:D,trade,3,FALSE)</f>
        <v>ME</v>
      </c>
      <c r="G2056" s="533" t="s">
        <v>2725</v>
      </c>
      <c r="H2056" s="533">
        <v>683</v>
      </c>
      <c r="I2056" s="533" t="str">
        <f t="shared" si="2083"/>
        <v>Pressure-Maintenance Pumps</v>
      </c>
      <c r="J2056" s="533" t="str">
        <f t="shared" si="2084"/>
        <v>Pressure-Maintenance Pumps</v>
      </c>
      <c r="K2056" s="87"/>
      <c r="L2056" s="87"/>
      <c r="M2056" s="196" t="s">
        <v>587</v>
      </c>
      <c r="N2056" s="196"/>
      <c r="O2056" s="349"/>
      <c r="P2056" s="92"/>
      <c r="Q2056" s="92"/>
      <c r="R2056" s="92"/>
      <c r="S2056" s="95"/>
      <c r="T2056" s="95"/>
      <c r="U2056" s="95"/>
      <c r="V2056" s="95"/>
      <c r="W2056" s="95"/>
      <c r="X2056" s="705"/>
      <c r="Y2056" s="698" t="s">
        <v>587</v>
      </c>
      <c r="Z2056" s="698"/>
      <c r="AA2056" s="698"/>
      <c r="AB2056" s="698"/>
    </row>
    <row r="2057" spans="1:30" ht="15.75">
      <c r="A2057" s="533" t="s">
        <v>2728</v>
      </c>
      <c r="B2057" s="533">
        <v>22</v>
      </c>
      <c r="C2057" s="533" t="s">
        <v>588</v>
      </c>
      <c r="D2057" s="572" t="s">
        <v>1996</v>
      </c>
      <c r="E2057" s="571" t="s">
        <v>1249</v>
      </c>
      <c r="F2057" s="533" t="str">
        <f t="shared" si="2085"/>
        <v>ME</v>
      </c>
      <c r="G2057" s="533" t="s">
        <v>2725</v>
      </c>
      <c r="H2057" s="533">
        <v>684</v>
      </c>
      <c r="I2057" s="533" t="str">
        <f t="shared" si="2083"/>
        <v>Pressure-Maintenance Pumps</v>
      </c>
      <c r="J2057" s="533" t="str">
        <f t="shared" si="2084"/>
        <v>Pressure-Maintenance Pumps</v>
      </c>
      <c r="K2057" s="87"/>
      <c r="L2057" s="87"/>
      <c r="M2057" s="196" t="s">
        <v>588</v>
      </c>
      <c r="N2057" s="196"/>
      <c r="O2057" s="349"/>
      <c r="P2057" s="92"/>
      <c r="Q2057" s="92"/>
      <c r="R2057" s="92"/>
      <c r="S2057" s="95"/>
      <c r="T2057" s="95"/>
      <c r="U2057" s="95"/>
      <c r="V2057" s="95"/>
      <c r="W2057" s="95"/>
      <c r="X2057" s="705"/>
      <c r="Y2057" s="698" t="s">
        <v>588</v>
      </c>
      <c r="Z2057" s="698"/>
      <c r="AA2057" s="698"/>
      <c r="AB2057" s="698"/>
    </row>
    <row r="2058" spans="1:30" ht="15.75">
      <c r="A2058" s="533" t="s">
        <v>2728</v>
      </c>
      <c r="B2058" s="533">
        <v>22</v>
      </c>
      <c r="C2058" s="533" t="s">
        <v>588</v>
      </c>
      <c r="D2058" s="572" t="s">
        <v>1996</v>
      </c>
      <c r="E2058" s="571" t="s">
        <v>1249</v>
      </c>
      <c r="F2058" s="533" t="str">
        <f t="shared" si="2085"/>
        <v>ME</v>
      </c>
      <c r="G2058" s="533" t="s">
        <v>2725</v>
      </c>
      <c r="H2058" s="533">
        <v>685</v>
      </c>
      <c r="I2058" s="533" t="str">
        <f t="shared" si="2083"/>
        <v>Pressure-Maintenance Pumps</v>
      </c>
      <c r="J2058" s="533" t="str">
        <f t="shared" si="2084"/>
        <v>Pressure-Maintenance Pumps</v>
      </c>
      <c r="K2058" s="128" t="s">
        <v>2</v>
      </c>
      <c r="L2058" s="642" t="s">
        <v>25</v>
      </c>
      <c r="M2058" s="129" t="s">
        <v>4</v>
      </c>
      <c r="N2058" s="122" t="s">
        <v>5</v>
      </c>
      <c r="O2058" s="349" t="s">
        <v>6</v>
      </c>
      <c r="P2058" s="122" t="s">
        <v>7</v>
      </c>
      <c r="Q2058" s="158"/>
      <c r="R2058" s="158"/>
      <c r="S2058" s="158"/>
      <c r="T2058" s="158"/>
      <c r="U2058" s="158"/>
      <c r="V2058" s="158"/>
      <c r="W2058" s="158"/>
      <c r="X2058" s="704" t="s">
        <v>25</v>
      </c>
      <c r="Y2058" s="698" t="s">
        <v>4</v>
      </c>
      <c r="Z2058" s="698" t="s">
        <v>5</v>
      </c>
      <c r="AA2058" s="698" t="s">
        <v>6</v>
      </c>
      <c r="AB2058" s="698" t="s">
        <v>7</v>
      </c>
    </row>
    <row r="2059" spans="1:30" ht="15.75">
      <c r="A2059" s="533" t="s">
        <v>2728</v>
      </c>
      <c r="B2059" s="533">
        <v>22</v>
      </c>
      <c r="C2059" s="533" t="s">
        <v>588</v>
      </c>
      <c r="D2059" s="572" t="s">
        <v>1996</v>
      </c>
      <c r="E2059" s="571" t="s">
        <v>1249</v>
      </c>
      <c r="F2059" s="533" t="str">
        <f t="shared" si="2085"/>
        <v>ME</v>
      </c>
      <c r="G2059" s="533" t="s">
        <v>2725</v>
      </c>
      <c r="H2059" s="533">
        <v>686</v>
      </c>
      <c r="I2059" s="533" t="str">
        <f t="shared" si="2083"/>
        <v>Pressure-Maintenance Pumps</v>
      </c>
      <c r="J2059" s="533" t="str">
        <f t="shared" si="2084"/>
        <v>Pressure-Maintenance Pumps</v>
      </c>
      <c r="K2059" s="130"/>
      <c r="L2059" s="525"/>
      <c r="M2059" s="115"/>
      <c r="N2059" s="123"/>
      <c r="O2059" s="349"/>
      <c r="P2059" s="123" t="s">
        <v>8</v>
      </c>
      <c r="Q2059" s="158"/>
      <c r="R2059" s="158"/>
      <c r="S2059" s="158"/>
      <c r="T2059" s="158"/>
      <c r="U2059" s="158"/>
      <c r="V2059" s="158"/>
      <c r="W2059" s="158"/>
      <c r="X2059" s="704"/>
      <c r="Y2059" s="698"/>
      <c r="Z2059" s="698"/>
      <c r="AA2059" s="698"/>
      <c r="AB2059" s="698" t="s">
        <v>8</v>
      </c>
    </row>
    <row r="2060" spans="1:30" ht="15.75">
      <c r="A2060" s="533" t="s">
        <v>2728</v>
      </c>
      <c r="B2060" s="533">
        <v>22</v>
      </c>
      <c r="C2060" s="533" t="s">
        <v>588</v>
      </c>
      <c r="D2060" s="572" t="s">
        <v>1996</v>
      </c>
      <c r="E2060" s="571" t="s">
        <v>1249</v>
      </c>
      <c r="F2060" s="533" t="str">
        <f t="shared" si="2085"/>
        <v>ME</v>
      </c>
      <c r="G2060" s="533" t="s">
        <v>2725</v>
      </c>
      <c r="H2060" s="533">
        <v>687</v>
      </c>
      <c r="I2060" s="533" t="str">
        <f t="shared" ref="I2060:I2062" si="2086">L2060</f>
        <v>220719 - PLUMBING PIPING INSULATION</v>
      </c>
      <c r="J2060" s="533" t="str">
        <f t="shared" ref="J2060:J2061" si="2087">L2060</f>
        <v>220719 - PLUMBING PIPING INSULATION</v>
      </c>
      <c r="K2060" s="95"/>
      <c r="L2060" s="131" t="s">
        <v>589</v>
      </c>
      <c r="M2060" s="94"/>
      <c r="N2060" s="98"/>
      <c r="O2060" s="349"/>
      <c r="P2060" s="98"/>
      <c r="Q2060" s="158"/>
      <c r="R2060" s="158"/>
      <c r="S2060" s="158"/>
      <c r="T2060" s="158"/>
      <c r="U2060" s="158"/>
      <c r="V2060" s="158"/>
      <c r="W2060" s="158"/>
      <c r="X2060" s="704" t="s">
        <v>589</v>
      </c>
      <c r="Y2060" s="698"/>
      <c r="Z2060" s="698"/>
      <c r="AA2060" s="698"/>
      <c r="AB2060" s="698"/>
    </row>
    <row r="2061" spans="1:30" ht="15.75">
      <c r="A2061" s="533" t="s">
        <v>2728</v>
      </c>
      <c r="B2061" s="533">
        <v>22</v>
      </c>
      <c r="C2061" s="533" t="s">
        <v>588</v>
      </c>
      <c r="D2061" s="572" t="s">
        <v>1996</v>
      </c>
      <c r="E2061" s="571" t="str">
        <f t="shared" ref="E2061:E2077" si="2088">E2060</f>
        <v xml:space="preserve"> PLUMBING PIPING INSULATION</v>
      </c>
      <c r="F2061" s="533" t="str">
        <f t="shared" si="2085"/>
        <v>ME</v>
      </c>
      <c r="G2061" s="533" t="s">
        <v>2725</v>
      </c>
      <c r="H2061" s="533">
        <v>688</v>
      </c>
      <c r="I2061" s="533" t="str">
        <f t="shared" si="2086"/>
        <v>Interior Insulation, Mineral Fiber</v>
      </c>
      <c r="J2061" s="533" t="str">
        <f t="shared" si="2087"/>
        <v>Interior Insulation, Mineral Fiber</v>
      </c>
      <c r="K2061" s="95"/>
      <c r="L2061" s="131" t="s">
        <v>590</v>
      </c>
      <c r="M2061" s="94"/>
      <c r="N2061" s="98"/>
      <c r="O2061" s="349"/>
      <c r="P2061" s="98"/>
      <c r="Q2061" s="158"/>
      <c r="R2061" s="158"/>
      <c r="S2061" s="158"/>
      <c r="T2061" s="158"/>
      <c r="U2061" s="158"/>
      <c r="V2061" s="158"/>
      <c r="W2061" s="158"/>
      <c r="X2061" s="704" t="s">
        <v>590</v>
      </c>
      <c r="Y2061" s="698"/>
      <c r="Z2061" s="698"/>
      <c r="AA2061" s="698"/>
      <c r="AB2061" s="698"/>
    </row>
    <row r="2062" spans="1:30" ht="15.75">
      <c r="A2062" s="533" t="s">
        <v>2728</v>
      </c>
      <c r="B2062" s="533">
        <v>22</v>
      </c>
      <c r="C2062" s="533" t="s">
        <v>588</v>
      </c>
      <c r="D2062" s="572" t="s">
        <v>1996</v>
      </c>
      <c r="E2062" s="571" t="str">
        <f t="shared" si="2088"/>
        <v xml:space="preserve"> PLUMBING PIPING INSULATION</v>
      </c>
      <c r="F2062" s="533" t="str">
        <f t="shared" si="2085"/>
        <v>ME</v>
      </c>
      <c r="G2062" s="533" t="s">
        <v>2725</v>
      </c>
      <c r="H2062" s="533">
        <v>689</v>
      </c>
      <c r="I2062" s="533" t="str">
        <f t="shared" si="2086"/>
        <v>Domestic hot and recirculated hot water, concealed</v>
      </c>
      <c r="J2062" s="533" t="s">
        <v>592</v>
      </c>
      <c r="K2062" s="95"/>
      <c r="L2062" s="131" t="s">
        <v>591</v>
      </c>
      <c r="M2062" s="94"/>
      <c r="N2062" s="98"/>
      <c r="O2062" s="349"/>
      <c r="P2062" s="98"/>
      <c r="Q2062" s="158"/>
      <c r="R2062" s="158"/>
      <c r="S2062" s="158"/>
      <c r="T2062" s="158"/>
      <c r="U2062" s="158"/>
      <c r="V2062" s="158"/>
      <c r="W2062" s="158"/>
      <c r="X2062" s="704" t="s">
        <v>591</v>
      </c>
      <c r="Y2062" s="698"/>
      <c r="Z2062" s="698"/>
      <c r="AA2062" s="698"/>
      <c r="AB2062" s="698"/>
    </row>
    <row r="2063" spans="1:30" ht="16.5" thickBot="1">
      <c r="A2063" s="533" t="s">
        <v>2728</v>
      </c>
      <c r="B2063" s="533">
        <v>22</v>
      </c>
      <c r="C2063" s="533" t="s">
        <v>588</v>
      </c>
      <c r="D2063" s="572" t="s">
        <v>1996</v>
      </c>
      <c r="E2063" s="571" t="str">
        <f t="shared" si="2088"/>
        <v xml:space="preserve"> PLUMBING PIPING INSULATION</v>
      </c>
      <c r="F2063" s="533" t="str">
        <f t="shared" si="2085"/>
        <v>ME</v>
      </c>
      <c r="G2063" s="533" t="s">
        <v>2725</v>
      </c>
      <c r="H2063" s="533">
        <v>690</v>
      </c>
      <c r="I2063" s="533" t="s">
        <v>591</v>
      </c>
      <c r="J2063" s="533" t="str">
        <f t="shared" ref="J2063" si="2089">L2063</f>
        <v>25 mm thick</v>
      </c>
      <c r="K2063" s="95"/>
      <c r="L2063" s="131" t="s">
        <v>592</v>
      </c>
      <c r="M2063" s="94"/>
      <c r="N2063" s="98"/>
      <c r="O2063" s="349"/>
      <c r="P2063" s="98"/>
      <c r="Q2063" s="158"/>
      <c r="R2063" s="158"/>
      <c r="S2063" s="158"/>
      <c r="T2063" s="158"/>
      <c r="U2063" s="158"/>
      <c r="V2063" s="158"/>
      <c r="W2063" s="158"/>
      <c r="X2063" s="704" t="s">
        <v>592</v>
      </c>
      <c r="Y2063" s="698"/>
      <c r="Z2063" s="698"/>
      <c r="AA2063" s="698"/>
      <c r="AB2063" s="698"/>
    </row>
    <row r="2064" spans="1:30" ht="15.75">
      <c r="A2064" s="533" t="s">
        <v>2728</v>
      </c>
      <c r="B2064" s="533">
        <v>22</v>
      </c>
      <c r="C2064" s="533" t="s">
        <v>588</v>
      </c>
      <c r="D2064" s="572" t="s">
        <v>1996</v>
      </c>
      <c r="E2064" s="571" t="str">
        <f t="shared" si="2088"/>
        <v xml:space="preserve"> PLUMBING PIPING INSULATION</v>
      </c>
      <c r="F2064" s="533" t="str">
        <f t="shared" si="2085"/>
        <v>ME</v>
      </c>
      <c r="G2064" s="533" t="s">
        <v>2722</v>
      </c>
      <c r="H2064" s="533">
        <v>691</v>
      </c>
      <c r="I2064" s="533" t="str">
        <f t="shared" ref="I2064:J2064" si="2090">I2062</f>
        <v>Domestic hot and recirculated hot water, concealed</v>
      </c>
      <c r="J2064" s="533" t="str">
        <f t="shared" si="2090"/>
        <v>25 mm thick</v>
      </c>
      <c r="K2064" s="95" t="s">
        <v>13</v>
      </c>
      <c r="L2064" s="95" t="s">
        <v>593</v>
      </c>
      <c r="M2064" s="251">
        <v>150</v>
      </c>
      <c r="N2064" s="98" t="s">
        <v>95</v>
      </c>
      <c r="O2064" s="349">
        <v>13</v>
      </c>
      <c r="P2064" s="25">
        <f t="shared" ref="P2064:P2070" si="2091">O2064*M2064</f>
        <v>1950</v>
      </c>
      <c r="Q2064" s="158"/>
      <c r="R2064" s="158"/>
      <c r="S2064" s="158"/>
      <c r="T2064" s="158"/>
      <c r="U2064" s="158"/>
      <c r="V2064" s="158"/>
      <c r="W2064" s="158"/>
      <c r="X2064" s="704" t="s">
        <v>593</v>
      </c>
      <c r="Y2064" s="698">
        <v>150</v>
      </c>
      <c r="Z2064" s="698" t="s">
        <v>95</v>
      </c>
      <c r="AA2064" s="698">
        <v>13</v>
      </c>
      <c r="AB2064" s="698">
        <v>1950</v>
      </c>
      <c r="AC2064" s="731">
        <f t="shared" ref="AC2064:AC2070" si="2092">AA2064*0.97</f>
        <v>12.61</v>
      </c>
      <c r="AD2064" s="533">
        <f t="shared" ref="AD2064:AD2070" si="2093">AC2064*Y2064</f>
        <v>1891.5</v>
      </c>
    </row>
    <row r="2065" spans="1:30" ht="15.75">
      <c r="A2065" s="533" t="s">
        <v>2728</v>
      </c>
      <c r="B2065" s="533">
        <v>22</v>
      </c>
      <c r="C2065" s="533" t="s">
        <v>588</v>
      </c>
      <c r="D2065" s="572" t="s">
        <v>1996</v>
      </c>
      <c r="E2065" s="571" t="str">
        <f t="shared" si="2088"/>
        <v xml:space="preserve"> PLUMBING PIPING INSULATION</v>
      </c>
      <c r="F2065" s="533" t="str">
        <f t="shared" si="2085"/>
        <v>ME</v>
      </c>
      <c r="G2065" s="533" t="s">
        <v>2722</v>
      </c>
      <c r="H2065" s="533">
        <v>692</v>
      </c>
      <c r="I2065" s="533" t="str">
        <f t="shared" ref="I2065:J2065" si="2094">I2063</f>
        <v>Domestic hot and recirculated hot water, concealed</v>
      </c>
      <c r="J2065" s="533" t="str">
        <f t="shared" si="2094"/>
        <v>25 mm thick</v>
      </c>
      <c r="K2065" s="95" t="s">
        <v>15</v>
      </c>
      <c r="L2065" s="95" t="s">
        <v>594</v>
      </c>
      <c r="M2065" s="252">
        <v>100</v>
      </c>
      <c r="N2065" s="98" t="s">
        <v>95</v>
      </c>
      <c r="O2065" s="349">
        <v>15</v>
      </c>
      <c r="P2065" s="25">
        <f t="shared" si="2091"/>
        <v>1500</v>
      </c>
      <c r="Q2065" s="158"/>
      <c r="R2065" s="158"/>
      <c r="S2065" s="158"/>
      <c r="T2065" s="158"/>
      <c r="U2065" s="158"/>
      <c r="V2065" s="158"/>
      <c r="W2065" s="158"/>
      <c r="X2065" s="704" t="s">
        <v>594</v>
      </c>
      <c r="Y2065" s="698">
        <v>100</v>
      </c>
      <c r="Z2065" s="698" t="s">
        <v>95</v>
      </c>
      <c r="AA2065" s="698">
        <v>15</v>
      </c>
      <c r="AB2065" s="698">
        <v>1500</v>
      </c>
      <c r="AC2065" s="731">
        <f t="shared" si="2092"/>
        <v>14.549999999999999</v>
      </c>
      <c r="AD2065" s="533">
        <f t="shared" si="2093"/>
        <v>1455</v>
      </c>
    </row>
    <row r="2066" spans="1:30" ht="15.75">
      <c r="A2066" s="533" t="s">
        <v>2728</v>
      </c>
      <c r="B2066" s="533">
        <v>22</v>
      </c>
      <c r="C2066" s="533" t="s">
        <v>588</v>
      </c>
      <c r="D2066" s="572" t="s">
        <v>1996</v>
      </c>
      <c r="E2066" s="571" t="str">
        <f t="shared" si="2088"/>
        <v xml:space="preserve"> PLUMBING PIPING INSULATION</v>
      </c>
      <c r="F2066" s="533" t="str">
        <f t="shared" si="2085"/>
        <v>ME</v>
      </c>
      <c r="G2066" s="533" t="s">
        <v>2722</v>
      </c>
      <c r="H2066" s="533">
        <v>693</v>
      </c>
      <c r="I2066" s="533" t="str">
        <f t="shared" ref="I2066:J2066" si="2095">I2064</f>
        <v>Domestic hot and recirculated hot water, concealed</v>
      </c>
      <c r="J2066" s="533" t="str">
        <f t="shared" si="2095"/>
        <v>25 mm thick</v>
      </c>
      <c r="K2066" s="95" t="s">
        <v>17</v>
      </c>
      <c r="L2066" s="95" t="s">
        <v>595</v>
      </c>
      <c r="M2066" s="252">
        <v>50</v>
      </c>
      <c r="N2066" s="98" t="s">
        <v>95</v>
      </c>
      <c r="O2066" s="349">
        <v>16</v>
      </c>
      <c r="P2066" s="25">
        <f t="shared" si="2091"/>
        <v>800</v>
      </c>
      <c r="Q2066" s="158"/>
      <c r="R2066" s="158"/>
      <c r="S2066" s="158"/>
      <c r="T2066" s="158"/>
      <c r="U2066" s="158"/>
      <c r="V2066" s="158"/>
      <c r="W2066" s="158"/>
      <c r="X2066" s="704" t="s">
        <v>595</v>
      </c>
      <c r="Y2066" s="698">
        <v>50</v>
      </c>
      <c r="Z2066" s="698" t="s">
        <v>95</v>
      </c>
      <c r="AA2066" s="698">
        <v>16</v>
      </c>
      <c r="AB2066" s="698">
        <v>800</v>
      </c>
      <c r="AC2066" s="731">
        <f t="shared" si="2092"/>
        <v>15.52</v>
      </c>
      <c r="AD2066" s="533">
        <f t="shared" si="2093"/>
        <v>776</v>
      </c>
    </row>
    <row r="2067" spans="1:30" ht="15.75">
      <c r="A2067" s="533" t="s">
        <v>2728</v>
      </c>
      <c r="B2067" s="533">
        <v>22</v>
      </c>
      <c r="C2067" s="533" t="s">
        <v>588</v>
      </c>
      <c r="D2067" s="572" t="s">
        <v>1996</v>
      </c>
      <c r="E2067" s="571" t="str">
        <f t="shared" si="2088"/>
        <v xml:space="preserve"> PLUMBING PIPING INSULATION</v>
      </c>
      <c r="F2067" s="533" t="str">
        <f t="shared" si="2085"/>
        <v>ME</v>
      </c>
      <c r="G2067" s="533" t="s">
        <v>2722</v>
      </c>
      <c r="H2067" s="533">
        <v>694</v>
      </c>
      <c r="I2067" s="533" t="str">
        <f t="shared" ref="I2067:J2067" si="2096">I2065</f>
        <v>Domestic hot and recirculated hot water, concealed</v>
      </c>
      <c r="J2067" s="533" t="str">
        <f t="shared" si="2096"/>
        <v>25 mm thick</v>
      </c>
      <c r="K2067" s="95" t="s">
        <v>19</v>
      </c>
      <c r="L2067" s="95" t="s">
        <v>556</v>
      </c>
      <c r="M2067" s="252">
        <v>80</v>
      </c>
      <c r="N2067" s="98" t="s">
        <v>95</v>
      </c>
      <c r="O2067" s="349">
        <v>17</v>
      </c>
      <c r="P2067" s="25">
        <f t="shared" si="2091"/>
        <v>1360</v>
      </c>
      <c r="Q2067" s="158"/>
      <c r="R2067" s="158"/>
      <c r="S2067" s="158"/>
      <c r="T2067" s="158"/>
      <c r="U2067" s="158"/>
      <c r="V2067" s="158"/>
      <c r="W2067" s="158"/>
      <c r="X2067" s="704" t="s">
        <v>556</v>
      </c>
      <c r="Y2067" s="698">
        <v>80</v>
      </c>
      <c r="Z2067" s="698" t="s">
        <v>95</v>
      </c>
      <c r="AA2067" s="698">
        <v>17</v>
      </c>
      <c r="AB2067" s="698">
        <v>1360</v>
      </c>
      <c r="AC2067" s="731">
        <f t="shared" si="2092"/>
        <v>16.489999999999998</v>
      </c>
      <c r="AD2067" s="533">
        <f t="shared" si="2093"/>
        <v>1319.1999999999998</v>
      </c>
    </row>
    <row r="2068" spans="1:30" ht="15.75">
      <c r="A2068" s="533" t="s">
        <v>2728</v>
      </c>
      <c r="B2068" s="533">
        <v>22</v>
      </c>
      <c r="C2068" s="533" t="s">
        <v>588</v>
      </c>
      <c r="D2068" s="572" t="s">
        <v>1996</v>
      </c>
      <c r="E2068" s="571" t="str">
        <f t="shared" si="2088"/>
        <v xml:space="preserve"> PLUMBING PIPING INSULATION</v>
      </c>
      <c r="F2068" s="533" t="str">
        <f t="shared" si="2085"/>
        <v>ME</v>
      </c>
      <c r="G2068" s="533" t="s">
        <v>2722</v>
      </c>
      <c r="H2068" s="533">
        <v>695</v>
      </c>
      <c r="I2068" s="533" t="str">
        <f t="shared" ref="I2068:J2068" si="2097">I2066</f>
        <v>Domestic hot and recirculated hot water, concealed</v>
      </c>
      <c r="J2068" s="533" t="str">
        <f t="shared" si="2097"/>
        <v>25 mm thick</v>
      </c>
      <c r="K2068" s="95" t="s">
        <v>20</v>
      </c>
      <c r="L2068" s="95" t="s">
        <v>557</v>
      </c>
      <c r="M2068" s="252">
        <v>55</v>
      </c>
      <c r="N2068" s="98" t="s">
        <v>95</v>
      </c>
      <c r="O2068" s="349">
        <v>20</v>
      </c>
      <c r="P2068" s="25">
        <f t="shared" si="2091"/>
        <v>1100</v>
      </c>
      <c r="Q2068" s="158"/>
      <c r="R2068" s="158"/>
      <c r="S2068" s="158"/>
      <c r="T2068" s="158"/>
      <c r="U2068" s="158"/>
      <c r="V2068" s="158"/>
      <c r="W2068" s="158"/>
      <c r="X2068" s="704" t="s">
        <v>557</v>
      </c>
      <c r="Y2068" s="698">
        <v>55</v>
      </c>
      <c r="Z2068" s="698" t="s">
        <v>95</v>
      </c>
      <c r="AA2068" s="698">
        <v>20</v>
      </c>
      <c r="AB2068" s="698">
        <v>1100</v>
      </c>
      <c r="AC2068" s="731">
        <f t="shared" si="2092"/>
        <v>19.399999999999999</v>
      </c>
      <c r="AD2068" s="533">
        <f t="shared" si="2093"/>
        <v>1067</v>
      </c>
    </row>
    <row r="2069" spans="1:30" ht="15.75">
      <c r="A2069" s="533" t="s">
        <v>2728</v>
      </c>
      <c r="B2069" s="533">
        <v>22</v>
      </c>
      <c r="C2069" s="533" t="s">
        <v>588</v>
      </c>
      <c r="D2069" s="572" t="s">
        <v>1996</v>
      </c>
      <c r="E2069" s="571" t="str">
        <f t="shared" si="2088"/>
        <v xml:space="preserve"> PLUMBING PIPING INSULATION</v>
      </c>
      <c r="F2069" s="533" t="str">
        <f t="shared" si="2085"/>
        <v>ME</v>
      </c>
      <c r="G2069" s="533" t="s">
        <v>2722</v>
      </c>
      <c r="H2069" s="533">
        <v>696</v>
      </c>
      <c r="I2069" s="533" t="str">
        <f t="shared" ref="I2069:J2069" si="2098">I2067</f>
        <v>Domestic hot and recirculated hot water, concealed</v>
      </c>
      <c r="J2069" s="533" t="str">
        <f t="shared" si="2098"/>
        <v>25 mm thick</v>
      </c>
      <c r="K2069" s="95" t="s">
        <v>21</v>
      </c>
      <c r="L2069" s="95" t="s">
        <v>558</v>
      </c>
      <c r="M2069" s="252">
        <v>80</v>
      </c>
      <c r="N2069" s="98" t="s">
        <v>95</v>
      </c>
      <c r="O2069" s="349">
        <v>23</v>
      </c>
      <c r="P2069" s="25">
        <f t="shared" si="2091"/>
        <v>1840</v>
      </c>
      <c r="Q2069" s="158"/>
      <c r="R2069" s="158"/>
      <c r="S2069" s="158"/>
      <c r="T2069" s="158"/>
      <c r="U2069" s="158"/>
      <c r="V2069" s="158"/>
      <c r="W2069" s="158"/>
      <c r="X2069" s="704" t="s">
        <v>558</v>
      </c>
      <c r="Y2069" s="698">
        <v>80</v>
      </c>
      <c r="Z2069" s="698" t="s">
        <v>95</v>
      </c>
      <c r="AA2069" s="698">
        <v>23</v>
      </c>
      <c r="AB2069" s="698">
        <v>1840</v>
      </c>
      <c r="AC2069" s="731">
        <f t="shared" si="2092"/>
        <v>22.31</v>
      </c>
      <c r="AD2069" s="533">
        <f t="shared" si="2093"/>
        <v>1784.8</v>
      </c>
    </row>
    <row r="2070" spans="1:30" ht="16.5" thickBot="1">
      <c r="A2070" s="533" t="s">
        <v>2728</v>
      </c>
      <c r="B2070" s="533">
        <v>22</v>
      </c>
      <c r="C2070" s="533" t="s">
        <v>588</v>
      </c>
      <c r="D2070" s="572" t="s">
        <v>1996</v>
      </c>
      <c r="E2070" s="571" t="str">
        <f t="shared" si="2088"/>
        <v xml:space="preserve"> PLUMBING PIPING INSULATION</v>
      </c>
      <c r="F2070" s="533" t="str">
        <f t="shared" si="2085"/>
        <v>ME</v>
      </c>
      <c r="G2070" s="533" t="s">
        <v>2722</v>
      </c>
      <c r="H2070" s="533">
        <v>697</v>
      </c>
      <c r="I2070" s="533" t="str">
        <f t="shared" ref="I2070:J2070" si="2099">I2068</f>
        <v>Domestic hot and recirculated hot water, concealed</v>
      </c>
      <c r="J2070" s="533" t="str">
        <f t="shared" si="2099"/>
        <v>25 mm thick</v>
      </c>
      <c r="K2070" s="95" t="s">
        <v>45</v>
      </c>
      <c r="L2070" s="95" t="s">
        <v>559</v>
      </c>
      <c r="M2070" s="253">
        <v>15</v>
      </c>
      <c r="N2070" s="98" t="s">
        <v>95</v>
      </c>
      <c r="O2070" s="349">
        <v>25</v>
      </c>
      <c r="P2070" s="25">
        <f t="shared" si="2091"/>
        <v>375</v>
      </c>
      <c r="Q2070" s="158"/>
      <c r="R2070" s="158"/>
      <c r="S2070" s="158"/>
      <c r="T2070" s="158"/>
      <c r="U2070" s="158"/>
      <c r="V2070" s="158"/>
      <c r="W2070" s="158"/>
      <c r="X2070" s="704" t="s">
        <v>559</v>
      </c>
      <c r="Y2070" s="698">
        <v>15</v>
      </c>
      <c r="Z2070" s="698" t="s">
        <v>95</v>
      </c>
      <c r="AA2070" s="698">
        <v>25</v>
      </c>
      <c r="AB2070" s="698">
        <v>375</v>
      </c>
      <c r="AC2070" s="731">
        <f t="shared" si="2092"/>
        <v>24.25</v>
      </c>
      <c r="AD2070" s="533">
        <f t="shared" si="2093"/>
        <v>363.75</v>
      </c>
    </row>
    <row r="2071" spans="1:30" ht="15.75">
      <c r="A2071" s="533" t="s">
        <v>2728</v>
      </c>
      <c r="B2071" s="533">
        <v>22</v>
      </c>
      <c r="C2071" s="533" t="s">
        <v>588</v>
      </c>
      <c r="D2071" s="572" t="s">
        <v>1996</v>
      </c>
      <c r="E2071" s="571" t="str">
        <f t="shared" si="2088"/>
        <v xml:space="preserve"> PLUMBING PIPING INSULATION</v>
      </c>
      <c r="F2071" s="533" t="str">
        <f t="shared" si="2085"/>
        <v>ME</v>
      </c>
      <c r="G2071" s="533" t="s">
        <v>2725</v>
      </c>
      <c r="H2071" s="533">
        <v>698</v>
      </c>
      <c r="I2071" s="533" t="str">
        <f t="shared" ref="I2071" si="2100">L2071</f>
        <v>Domestic hot and recirculated hot water, on all pipes running in mechanical rooms or exposed to view, Mineral fiber with AL jacketing</v>
      </c>
      <c r="J2071" s="533" t="s">
        <v>592</v>
      </c>
      <c r="K2071" s="95"/>
      <c r="L2071" s="96" t="s">
        <v>596</v>
      </c>
      <c r="M2071" s="94"/>
      <c r="N2071" s="158"/>
      <c r="O2071" s="349"/>
      <c r="P2071" s="98"/>
      <c r="Q2071" s="158"/>
      <c r="R2071" s="158"/>
      <c r="S2071" s="158"/>
      <c r="T2071" s="158"/>
      <c r="U2071" s="158"/>
      <c r="V2071" s="158"/>
      <c r="W2071" s="158"/>
      <c r="X2071" s="704" t="s">
        <v>596</v>
      </c>
      <c r="Y2071" s="698"/>
      <c r="Z2071" s="698"/>
      <c r="AA2071" s="698"/>
      <c r="AB2071" s="698"/>
    </row>
    <row r="2072" spans="1:30" ht="16.5" thickBot="1">
      <c r="A2072" s="533" t="s">
        <v>2728</v>
      </c>
      <c r="B2072" s="533">
        <v>22</v>
      </c>
      <c r="C2072" s="533" t="s">
        <v>588</v>
      </c>
      <c r="D2072" s="572" t="s">
        <v>1996</v>
      </c>
      <c r="E2072" s="571" t="str">
        <f t="shared" si="2088"/>
        <v xml:space="preserve"> PLUMBING PIPING INSULATION</v>
      </c>
      <c r="F2072" s="533" t="str">
        <f t="shared" si="2085"/>
        <v>ME</v>
      </c>
      <c r="G2072" s="533" t="s">
        <v>2725</v>
      </c>
      <c r="H2072" s="533">
        <v>699</v>
      </c>
      <c r="I2072" s="533" t="s">
        <v>596</v>
      </c>
      <c r="J2072" s="533" t="str">
        <f t="shared" ref="J2072" si="2101">L2072</f>
        <v>25 mm thick</v>
      </c>
      <c r="K2072" s="95"/>
      <c r="L2072" s="131" t="s">
        <v>592</v>
      </c>
      <c r="M2072" s="94"/>
      <c r="N2072" s="123"/>
      <c r="O2072" s="349"/>
      <c r="P2072" s="98"/>
      <c r="Q2072" s="158"/>
      <c r="R2072" s="158"/>
      <c r="S2072" s="158"/>
      <c r="T2072" s="158"/>
      <c r="U2072" s="158"/>
      <c r="V2072" s="158"/>
      <c r="W2072" s="158"/>
      <c r="X2072" s="704" t="s">
        <v>592</v>
      </c>
      <c r="Y2072" s="698"/>
      <c r="Z2072" s="698"/>
      <c r="AA2072" s="698"/>
      <c r="AB2072" s="698"/>
    </row>
    <row r="2073" spans="1:30" ht="15.75">
      <c r="A2073" s="533" t="s">
        <v>2728</v>
      </c>
      <c r="B2073" s="533">
        <v>22</v>
      </c>
      <c r="C2073" s="533" t="s">
        <v>588</v>
      </c>
      <c r="D2073" s="572" t="s">
        <v>1996</v>
      </c>
      <c r="E2073" s="571" t="str">
        <f t="shared" si="2088"/>
        <v xml:space="preserve"> PLUMBING PIPING INSULATION</v>
      </c>
      <c r="F2073" s="533" t="str">
        <f t="shared" si="2085"/>
        <v>ME</v>
      </c>
      <c r="G2073" s="533" t="s">
        <v>2722</v>
      </c>
      <c r="H2073" s="533">
        <v>700</v>
      </c>
      <c r="I2073" s="533" t="str">
        <f t="shared" ref="I2073:J2073" si="2102">I2071</f>
        <v>Domestic hot and recirculated hot water, on all pipes running in mechanical rooms or exposed to view, Mineral fiber with AL jacketing</v>
      </c>
      <c r="J2073" s="533" t="str">
        <f t="shared" si="2102"/>
        <v>25 mm thick</v>
      </c>
      <c r="K2073" s="95" t="s">
        <v>48</v>
      </c>
      <c r="L2073" s="95" t="s">
        <v>594</v>
      </c>
      <c r="M2073" s="251">
        <v>10</v>
      </c>
      <c r="N2073" s="98" t="s">
        <v>95</v>
      </c>
      <c r="O2073" s="349">
        <v>35</v>
      </c>
      <c r="P2073" s="25">
        <f t="shared" ref="P2073:P2077" si="2103">O2073*M2073</f>
        <v>350</v>
      </c>
      <c r="Q2073" s="158"/>
      <c r="R2073" s="158"/>
      <c r="S2073" s="158"/>
      <c r="T2073" s="158"/>
      <c r="U2073" s="158"/>
      <c r="V2073" s="158"/>
      <c r="W2073" s="158"/>
      <c r="X2073" s="704" t="s">
        <v>594</v>
      </c>
      <c r="Y2073" s="698">
        <v>10</v>
      </c>
      <c r="Z2073" s="698" t="s">
        <v>95</v>
      </c>
      <c r="AA2073" s="698">
        <v>35</v>
      </c>
      <c r="AB2073" s="698">
        <v>350</v>
      </c>
      <c r="AC2073" s="731">
        <f t="shared" ref="AC2073:AC2077" si="2104">AA2073*0.97</f>
        <v>33.949999999999996</v>
      </c>
      <c r="AD2073" s="533">
        <f t="shared" ref="AD2073:AD2077" si="2105">AC2073*Y2073</f>
        <v>339.49999999999994</v>
      </c>
    </row>
    <row r="2074" spans="1:30" ht="15.75">
      <c r="A2074" s="533" t="s">
        <v>2728</v>
      </c>
      <c r="B2074" s="533">
        <v>22</v>
      </c>
      <c r="C2074" s="533" t="s">
        <v>588</v>
      </c>
      <c r="D2074" s="572" t="s">
        <v>1996</v>
      </c>
      <c r="E2074" s="571" t="str">
        <f t="shared" si="2088"/>
        <v xml:space="preserve"> PLUMBING PIPING INSULATION</v>
      </c>
      <c r="F2074" s="533" t="str">
        <f t="shared" si="2085"/>
        <v>ME</v>
      </c>
      <c r="G2074" s="533" t="s">
        <v>2722</v>
      </c>
      <c r="H2074" s="533">
        <v>701</v>
      </c>
      <c r="I2074" s="533" t="str">
        <f t="shared" ref="I2074:J2074" si="2106">I2072</f>
        <v>Domestic hot and recirculated hot water, on all pipes running in mechanical rooms or exposed to view, Mineral fiber with AL jacketing</v>
      </c>
      <c r="J2074" s="533" t="str">
        <f t="shared" si="2106"/>
        <v>25 mm thick</v>
      </c>
      <c r="K2074" s="95" t="s">
        <v>50</v>
      </c>
      <c r="L2074" s="95" t="s">
        <v>595</v>
      </c>
      <c r="M2074" s="252">
        <v>10</v>
      </c>
      <c r="N2074" s="98" t="s">
        <v>95</v>
      </c>
      <c r="O2074" s="349">
        <v>36</v>
      </c>
      <c r="P2074" s="25">
        <f t="shared" si="2103"/>
        <v>360</v>
      </c>
      <c r="Q2074" s="158"/>
      <c r="R2074" s="158"/>
      <c r="S2074" s="158"/>
      <c r="T2074" s="158"/>
      <c r="U2074" s="158"/>
      <c r="V2074" s="158"/>
      <c r="W2074" s="158"/>
      <c r="X2074" s="704" t="s">
        <v>595</v>
      </c>
      <c r="Y2074" s="698">
        <v>10</v>
      </c>
      <c r="Z2074" s="698" t="s">
        <v>95</v>
      </c>
      <c r="AA2074" s="698">
        <v>36</v>
      </c>
      <c r="AB2074" s="698">
        <v>360</v>
      </c>
      <c r="AC2074" s="731">
        <f t="shared" si="2104"/>
        <v>34.92</v>
      </c>
      <c r="AD2074" s="533">
        <f t="shared" si="2105"/>
        <v>349.20000000000005</v>
      </c>
    </row>
    <row r="2075" spans="1:30" ht="15.75">
      <c r="A2075" s="533" t="s">
        <v>2728</v>
      </c>
      <c r="B2075" s="533">
        <v>22</v>
      </c>
      <c r="C2075" s="533" t="s">
        <v>588</v>
      </c>
      <c r="D2075" s="572" t="s">
        <v>1996</v>
      </c>
      <c r="E2075" s="571" t="str">
        <f t="shared" si="2088"/>
        <v xml:space="preserve"> PLUMBING PIPING INSULATION</v>
      </c>
      <c r="F2075" s="533" t="str">
        <f t="shared" si="2085"/>
        <v>ME</v>
      </c>
      <c r="G2075" s="533" t="s">
        <v>2722</v>
      </c>
      <c r="H2075" s="533">
        <v>702</v>
      </c>
      <c r="I2075" s="533" t="str">
        <f t="shared" ref="I2075:J2075" si="2107">I2073</f>
        <v>Domestic hot and recirculated hot water, on all pipes running in mechanical rooms or exposed to view, Mineral fiber with AL jacketing</v>
      </c>
      <c r="J2075" s="533" t="str">
        <f t="shared" si="2107"/>
        <v>25 mm thick</v>
      </c>
      <c r="K2075" s="95" t="s">
        <v>76</v>
      </c>
      <c r="L2075" s="95" t="s">
        <v>597</v>
      </c>
      <c r="M2075" s="252">
        <v>10</v>
      </c>
      <c r="N2075" s="98" t="s">
        <v>95</v>
      </c>
      <c r="O2075" s="349">
        <v>40</v>
      </c>
      <c r="P2075" s="25">
        <f t="shared" si="2103"/>
        <v>400</v>
      </c>
      <c r="Q2075" s="158"/>
      <c r="R2075" s="158"/>
      <c r="S2075" s="158"/>
      <c r="T2075" s="158"/>
      <c r="U2075" s="158"/>
      <c r="V2075" s="158"/>
      <c r="W2075" s="158"/>
      <c r="X2075" s="704" t="s">
        <v>597</v>
      </c>
      <c r="Y2075" s="698">
        <v>10</v>
      </c>
      <c r="Z2075" s="698" t="s">
        <v>95</v>
      </c>
      <c r="AA2075" s="698">
        <v>40</v>
      </c>
      <c r="AB2075" s="698">
        <v>400</v>
      </c>
      <c r="AC2075" s="731">
        <f t="shared" si="2104"/>
        <v>38.799999999999997</v>
      </c>
      <c r="AD2075" s="533">
        <f t="shared" si="2105"/>
        <v>388</v>
      </c>
    </row>
    <row r="2076" spans="1:30" ht="16.5" thickBot="1">
      <c r="A2076" s="533" t="s">
        <v>2728</v>
      </c>
      <c r="B2076" s="533">
        <v>22</v>
      </c>
      <c r="C2076" s="533" t="s">
        <v>588</v>
      </c>
      <c r="D2076" s="572" t="s">
        <v>1996</v>
      </c>
      <c r="E2076" s="571" t="str">
        <f t="shared" si="2088"/>
        <v xml:space="preserve"> PLUMBING PIPING INSULATION</v>
      </c>
      <c r="F2076" s="533" t="str">
        <f t="shared" si="2085"/>
        <v>ME</v>
      </c>
      <c r="G2076" s="533" t="s">
        <v>2722</v>
      </c>
      <c r="H2076" s="533">
        <v>703</v>
      </c>
      <c r="I2076" s="533" t="str">
        <f t="shared" ref="I2076:J2076" si="2108">I2074</f>
        <v>Domestic hot and recirculated hot water, on all pipes running in mechanical rooms or exposed to view, Mineral fiber with AL jacketing</v>
      </c>
      <c r="J2076" s="533" t="str">
        <f t="shared" si="2108"/>
        <v>25 mm thick</v>
      </c>
      <c r="K2076" s="95" t="s">
        <v>77</v>
      </c>
      <c r="L2076" s="95" t="s">
        <v>558</v>
      </c>
      <c r="M2076" s="253">
        <v>20</v>
      </c>
      <c r="N2076" s="98" t="s">
        <v>95</v>
      </c>
      <c r="O2076" s="349">
        <v>42</v>
      </c>
      <c r="P2076" s="25">
        <f t="shared" si="2103"/>
        <v>840</v>
      </c>
      <c r="Q2076" s="158"/>
      <c r="R2076" s="158"/>
      <c r="S2076" s="158"/>
      <c r="T2076" s="158"/>
      <c r="U2076" s="158"/>
      <c r="V2076" s="158"/>
      <c r="W2076" s="158"/>
      <c r="X2076" s="704" t="s">
        <v>558</v>
      </c>
      <c r="Y2076" s="698">
        <v>20</v>
      </c>
      <c r="Z2076" s="698" t="s">
        <v>95</v>
      </c>
      <c r="AA2076" s="698">
        <v>42</v>
      </c>
      <c r="AB2076" s="698">
        <v>840</v>
      </c>
      <c r="AC2076" s="731">
        <f t="shared" si="2104"/>
        <v>40.74</v>
      </c>
      <c r="AD2076" s="533">
        <f t="shared" si="2105"/>
        <v>814.80000000000007</v>
      </c>
    </row>
    <row r="2077" spans="1:30" ht="16.5" thickBot="1">
      <c r="A2077" s="533" t="s">
        <v>2728</v>
      </c>
      <c r="B2077" s="533">
        <v>22</v>
      </c>
      <c r="C2077" s="533" t="s">
        <v>588</v>
      </c>
      <c r="D2077" s="572" t="s">
        <v>1996</v>
      </c>
      <c r="E2077" s="571" t="str">
        <f t="shared" si="2088"/>
        <v xml:space="preserve"> PLUMBING PIPING INSULATION</v>
      </c>
      <c r="F2077" s="533" t="str">
        <f t="shared" si="2085"/>
        <v>ME</v>
      </c>
      <c r="G2077" s="533" t="s">
        <v>2722</v>
      </c>
      <c r="H2077" s="533">
        <v>704</v>
      </c>
      <c r="I2077" s="533" t="str">
        <f t="shared" ref="I2077:J2077" si="2109">I2075</f>
        <v>Domestic hot and recirculated hot water, on all pipes running in mechanical rooms or exposed to view, Mineral fiber with AL jacketing</v>
      </c>
      <c r="J2077" s="533" t="str">
        <f t="shared" si="2109"/>
        <v>25 mm thick</v>
      </c>
      <c r="K2077" s="95" t="s">
        <v>13</v>
      </c>
      <c r="L2077" s="95" t="s">
        <v>559</v>
      </c>
      <c r="M2077" s="247">
        <v>15</v>
      </c>
      <c r="N2077" s="98" t="s">
        <v>95</v>
      </c>
      <c r="O2077" s="349">
        <v>45</v>
      </c>
      <c r="P2077" s="25">
        <f t="shared" si="2103"/>
        <v>675</v>
      </c>
      <c r="Q2077" s="158"/>
      <c r="R2077" s="158"/>
      <c r="S2077" s="158"/>
      <c r="T2077" s="158"/>
      <c r="U2077" s="158"/>
      <c r="V2077" s="158"/>
      <c r="W2077" s="158"/>
      <c r="X2077" s="704" t="s">
        <v>559</v>
      </c>
      <c r="Y2077" s="698">
        <v>15</v>
      </c>
      <c r="Z2077" s="698" t="s">
        <v>95</v>
      </c>
      <c r="AA2077" s="698">
        <v>45</v>
      </c>
      <c r="AB2077" s="698">
        <v>675</v>
      </c>
      <c r="AC2077" s="731">
        <f t="shared" si="2104"/>
        <v>43.65</v>
      </c>
      <c r="AD2077" s="533">
        <f t="shared" si="2105"/>
        <v>654.75</v>
      </c>
    </row>
    <row r="2078" spans="1:30" ht="15.75">
      <c r="A2078" s="533" t="s">
        <v>2728</v>
      </c>
      <c r="B2078" s="533">
        <v>22</v>
      </c>
      <c r="C2078" s="533" t="s">
        <v>588</v>
      </c>
      <c r="D2078" s="572" t="s">
        <v>1998</v>
      </c>
      <c r="E2078" s="571" t="s">
        <v>1250</v>
      </c>
      <c r="F2078" s="533" t="str">
        <f t="shared" si="2085"/>
        <v>ME</v>
      </c>
      <c r="G2078" s="533" t="s">
        <v>2725</v>
      </c>
      <c r="H2078" s="533">
        <v>705</v>
      </c>
      <c r="I2078" s="533" t="str">
        <f t="shared" ref="I2078:I2079" si="2110">L2078</f>
        <v>221116 - WATER DISTRIBUTION PIPING</v>
      </c>
      <c r="J2078" s="533" t="str">
        <f t="shared" ref="J2078" si="2111">L2078</f>
        <v>221116 - WATER DISTRIBUTION PIPING</v>
      </c>
      <c r="K2078" s="95"/>
      <c r="L2078" s="131" t="s">
        <v>598</v>
      </c>
      <c r="M2078" s="94"/>
      <c r="N2078" s="98"/>
      <c r="O2078" s="349"/>
      <c r="P2078" s="98"/>
      <c r="Q2078" s="158"/>
      <c r="R2078" s="158"/>
      <c r="S2078" s="158"/>
      <c r="T2078" s="158"/>
      <c r="U2078" s="158"/>
      <c r="V2078" s="158"/>
      <c r="W2078" s="158"/>
      <c r="X2078" s="704" t="s">
        <v>598</v>
      </c>
      <c r="Y2078" s="698"/>
      <c r="Z2078" s="698"/>
      <c r="AA2078" s="698"/>
      <c r="AB2078" s="698"/>
    </row>
    <row r="2079" spans="1:30" ht="15.75">
      <c r="A2079" s="533" t="s">
        <v>2728</v>
      </c>
      <c r="B2079" s="533">
        <v>22</v>
      </c>
      <c r="C2079" s="533" t="s">
        <v>588</v>
      </c>
      <c r="D2079" s="572" t="s">
        <v>1998</v>
      </c>
      <c r="E2079" s="571" t="str">
        <f t="shared" ref="E2079:E2102" si="2112">E2078</f>
        <v xml:space="preserve"> WATER DISTRIBUTION PIPING</v>
      </c>
      <c r="F2079" s="533" t="str">
        <f t="shared" si="2085"/>
        <v>ME</v>
      </c>
      <c r="G2079" s="533" t="s">
        <v>2725</v>
      </c>
      <c r="H2079" s="533">
        <v>706</v>
      </c>
      <c r="I2079" s="533" t="str">
        <f t="shared" si="2110"/>
        <v>Aboveground, Water Distribution Piping</v>
      </c>
      <c r="J2079" s="533" t="s">
        <v>600</v>
      </c>
      <c r="K2079" s="95"/>
      <c r="L2079" s="131" t="s">
        <v>599</v>
      </c>
      <c r="M2079" s="94"/>
      <c r="N2079" s="98"/>
      <c r="O2079" s="349"/>
      <c r="P2079" s="98"/>
      <c r="Q2079" s="158"/>
      <c r="R2079" s="158"/>
      <c r="S2079" s="158"/>
      <c r="T2079" s="158"/>
      <c r="U2079" s="158"/>
      <c r="V2079" s="158"/>
      <c r="W2079" s="158"/>
      <c r="X2079" s="704" t="s">
        <v>599</v>
      </c>
      <c r="Y2079" s="698"/>
      <c r="Z2079" s="698"/>
      <c r="AA2079" s="698"/>
      <c r="AB2079" s="698"/>
    </row>
    <row r="2080" spans="1:30" ht="16.5" thickBot="1">
      <c r="A2080" s="533" t="s">
        <v>2728</v>
      </c>
      <c r="B2080" s="533">
        <v>22</v>
      </c>
      <c r="C2080" s="533" t="s">
        <v>588</v>
      </c>
      <c r="D2080" s="572" t="s">
        <v>1998</v>
      </c>
      <c r="E2080" s="571" t="str">
        <f t="shared" si="2112"/>
        <v xml:space="preserve"> WATER DISTRIBUTION PIPING</v>
      </c>
      <c r="F2080" s="533" t="str">
        <f t="shared" si="2085"/>
        <v>ME</v>
      </c>
      <c r="G2080" s="533" t="s">
        <v>2725</v>
      </c>
      <c r="H2080" s="533">
        <v>707</v>
      </c>
      <c r="I2080" s="533" t="s">
        <v>599</v>
      </c>
      <c r="J2080" s="533" t="str">
        <f t="shared" ref="J2080" si="2113">L2080</f>
        <v>Cold Water PVC Pipes and fittings</v>
      </c>
      <c r="K2080" s="95"/>
      <c r="L2080" s="131" t="s">
        <v>600</v>
      </c>
      <c r="M2080" s="94"/>
      <c r="N2080" s="98"/>
      <c r="O2080" s="349"/>
      <c r="P2080" s="98"/>
      <c r="Q2080" s="158"/>
      <c r="R2080" s="158"/>
      <c r="S2080" s="158"/>
      <c r="T2080" s="158"/>
      <c r="U2080" s="158"/>
      <c r="V2080" s="158"/>
      <c r="W2080" s="158"/>
      <c r="X2080" s="704" t="s">
        <v>600</v>
      </c>
      <c r="Y2080" s="698"/>
      <c r="Z2080" s="698"/>
      <c r="AA2080" s="698"/>
      <c r="AB2080" s="698"/>
    </row>
    <row r="2081" spans="1:30" ht="15.75">
      <c r="A2081" s="533" t="s">
        <v>2728</v>
      </c>
      <c r="B2081" s="533">
        <v>22</v>
      </c>
      <c r="C2081" s="533" t="s">
        <v>588</v>
      </c>
      <c r="D2081" s="572" t="s">
        <v>1998</v>
      </c>
      <c r="E2081" s="571" t="str">
        <f t="shared" si="2112"/>
        <v xml:space="preserve"> WATER DISTRIBUTION PIPING</v>
      </c>
      <c r="F2081" s="533" t="str">
        <f t="shared" si="2085"/>
        <v>ME</v>
      </c>
      <c r="G2081" s="533" t="s">
        <v>2722</v>
      </c>
      <c r="H2081" s="533">
        <v>708</v>
      </c>
      <c r="I2081" s="533" t="str">
        <f t="shared" ref="I2081:J2081" si="2114">I2079</f>
        <v>Aboveground, Water Distribution Piping</v>
      </c>
      <c r="J2081" s="533" t="str">
        <f t="shared" si="2114"/>
        <v>Cold Water PVC Pipes and fittings</v>
      </c>
      <c r="K2081" s="95" t="s">
        <v>15</v>
      </c>
      <c r="L2081" s="95" t="s">
        <v>593</v>
      </c>
      <c r="M2081" s="251">
        <v>190</v>
      </c>
      <c r="N2081" s="98" t="s">
        <v>95</v>
      </c>
      <c r="O2081" s="349">
        <v>9</v>
      </c>
      <c r="P2081" s="25">
        <f t="shared" ref="P2081:P2088" si="2115">O2081*M2081</f>
        <v>1710</v>
      </c>
      <c r="Q2081" s="158"/>
      <c r="R2081" s="158"/>
      <c r="S2081" s="158"/>
      <c r="T2081" s="158"/>
      <c r="U2081" s="158"/>
      <c r="V2081" s="158"/>
      <c r="W2081" s="158"/>
      <c r="X2081" s="704" t="s">
        <v>593</v>
      </c>
      <c r="Y2081" s="698">
        <v>190</v>
      </c>
      <c r="Z2081" s="698" t="s">
        <v>95</v>
      </c>
      <c r="AA2081" s="698">
        <v>9</v>
      </c>
      <c r="AB2081" s="698">
        <v>1710</v>
      </c>
      <c r="AC2081" s="731">
        <f t="shared" ref="AC2081:AC2088" si="2116">AA2081*0.97</f>
        <v>8.73</v>
      </c>
      <c r="AD2081" s="533">
        <f t="shared" ref="AD2081:AD2088" si="2117">AC2081*Y2081</f>
        <v>1658.7</v>
      </c>
    </row>
    <row r="2082" spans="1:30" ht="15.75">
      <c r="A2082" s="533" t="s">
        <v>2728</v>
      </c>
      <c r="B2082" s="533">
        <v>22</v>
      </c>
      <c r="C2082" s="533" t="s">
        <v>588</v>
      </c>
      <c r="D2082" s="572" t="s">
        <v>1998</v>
      </c>
      <c r="E2082" s="571" t="str">
        <f t="shared" si="2112"/>
        <v xml:space="preserve"> WATER DISTRIBUTION PIPING</v>
      </c>
      <c r="F2082" s="533" t="str">
        <f t="shared" si="2085"/>
        <v>ME</v>
      </c>
      <c r="G2082" s="533" t="s">
        <v>2722</v>
      </c>
      <c r="H2082" s="533">
        <v>709</v>
      </c>
      <c r="I2082" s="533" t="str">
        <f t="shared" ref="I2082:J2082" si="2118">I2080</f>
        <v>Aboveground, Water Distribution Piping</v>
      </c>
      <c r="J2082" s="533" t="str">
        <f t="shared" si="2118"/>
        <v>Cold Water PVC Pipes and fittings</v>
      </c>
      <c r="K2082" s="95" t="s">
        <v>17</v>
      </c>
      <c r="L2082" s="95" t="s">
        <v>594</v>
      </c>
      <c r="M2082" s="252">
        <v>120</v>
      </c>
      <c r="N2082" s="98" t="s">
        <v>95</v>
      </c>
      <c r="O2082" s="349">
        <v>11</v>
      </c>
      <c r="P2082" s="25">
        <f t="shared" si="2115"/>
        <v>1320</v>
      </c>
      <c r="Q2082" s="158"/>
      <c r="R2082" s="158"/>
      <c r="S2082" s="158"/>
      <c r="T2082" s="158"/>
      <c r="U2082" s="158"/>
      <c r="V2082" s="158"/>
      <c r="W2082" s="158"/>
      <c r="X2082" s="704" t="s">
        <v>594</v>
      </c>
      <c r="Y2082" s="698">
        <v>120</v>
      </c>
      <c r="Z2082" s="698" t="s">
        <v>95</v>
      </c>
      <c r="AA2082" s="698">
        <v>11</v>
      </c>
      <c r="AB2082" s="698">
        <v>1320</v>
      </c>
      <c r="AC2082" s="731">
        <f t="shared" si="2116"/>
        <v>10.67</v>
      </c>
      <c r="AD2082" s="533">
        <f t="shared" si="2117"/>
        <v>1280.4000000000001</v>
      </c>
    </row>
    <row r="2083" spans="1:30" ht="15.75">
      <c r="A2083" s="533" t="s">
        <v>2728</v>
      </c>
      <c r="B2083" s="533">
        <v>22</v>
      </c>
      <c r="C2083" s="533" t="s">
        <v>588</v>
      </c>
      <c r="D2083" s="572" t="s">
        <v>1998</v>
      </c>
      <c r="E2083" s="571" t="str">
        <f t="shared" si="2112"/>
        <v xml:space="preserve"> WATER DISTRIBUTION PIPING</v>
      </c>
      <c r="F2083" s="533" t="str">
        <f t="shared" si="2085"/>
        <v>ME</v>
      </c>
      <c r="G2083" s="533" t="s">
        <v>2722</v>
      </c>
      <c r="H2083" s="533">
        <v>710</v>
      </c>
      <c r="I2083" s="533" t="str">
        <f t="shared" ref="I2083:J2083" si="2119">I2081</f>
        <v>Aboveground, Water Distribution Piping</v>
      </c>
      <c r="J2083" s="533" t="str">
        <f t="shared" si="2119"/>
        <v>Cold Water PVC Pipes and fittings</v>
      </c>
      <c r="K2083" s="95" t="s">
        <v>19</v>
      </c>
      <c r="L2083" s="95" t="s">
        <v>595</v>
      </c>
      <c r="M2083" s="252">
        <v>80</v>
      </c>
      <c r="N2083" s="98" t="s">
        <v>95</v>
      </c>
      <c r="O2083" s="349">
        <v>11</v>
      </c>
      <c r="P2083" s="25">
        <f t="shared" si="2115"/>
        <v>880</v>
      </c>
      <c r="Q2083" s="158"/>
      <c r="R2083" s="158"/>
      <c r="S2083" s="158"/>
      <c r="T2083" s="158"/>
      <c r="U2083" s="158"/>
      <c r="V2083" s="158"/>
      <c r="W2083" s="158"/>
      <c r="X2083" s="704" t="s">
        <v>595</v>
      </c>
      <c r="Y2083" s="698">
        <v>80</v>
      </c>
      <c r="Z2083" s="698" t="s">
        <v>95</v>
      </c>
      <c r="AA2083" s="698">
        <v>11</v>
      </c>
      <c r="AB2083" s="698">
        <v>880</v>
      </c>
      <c r="AC2083" s="731">
        <f t="shared" si="2116"/>
        <v>10.67</v>
      </c>
      <c r="AD2083" s="533">
        <f t="shared" si="2117"/>
        <v>853.6</v>
      </c>
    </row>
    <row r="2084" spans="1:30" ht="15.75">
      <c r="A2084" s="533" t="s">
        <v>2728</v>
      </c>
      <c r="B2084" s="533">
        <v>22</v>
      </c>
      <c r="C2084" s="533" t="s">
        <v>588</v>
      </c>
      <c r="D2084" s="572" t="s">
        <v>1998</v>
      </c>
      <c r="E2084" s="571" t="str">
        <f t="shared" si="2112"/>
        <v xml:space="preserve"> WATER DISTRIBUTION PIPING</v>
      </c>
      <c r="F2084" s="533" t="str">
        <f t="shared" si="2085"/>
        <v>ME</v>
      </c>
      <c r="G2084" s="533" t="s">
        <v>2722</v>
      </c>
      <c r="H2084" s="533">
        <v>711</v>
      </c>
      <c r="I2084" s="533" t="str">
        <f t="shared" ref="I2084:J2084" si="2120">I2082</f>
        <v>Aboveground, Water Distribution Piping</v>
      </c>
      <c r="J2084" s="533" t="str">
        <f t="shared" si="2120"/>
        <v>Cold Water PVC Pipes and fittings</v>
      </c>
      <c r="K2084" s="95" t="s">
        <v>20</v>
      </c>
      <c r="L2084" s="95" t="s">
        <v>556</v>
      </c>
      <c r="M2084" s="252">
        <v>70</v>
      </c>
      <c r="N2084" s="98" t="s">
        <v>95</v>
      </c>
      <c r="O2084" s="349">
        <v>13</v>
      </c>
      <c r="P2084" s="25">
        <f t="shared" si="2115"/>
        <v>910</v>
      </c>
      <c r="Q2084" s="158"/>
      <c r="R2084" s="158"/>
      <c r="S2084" s="158"/>
      <c r="T2084" s="158"/>
      <c r="U2084" s="158"/>
      <c r="V2084" s="158"/>
      <c r="W2084" s="158"/>
      <c r="X2084" s="704" t="s">
        <v>556</v>
      </c>
      <c r="Y2084" s="698">
        <v>70</v>
      </c>
      <c r="Z2084" s="698" t="s">
        <v>95</v>
      </c>
      <c r="AA2084" s="698">
        <v>13</v>
      </c>
      <c r="AB2084" s="698">
        <v>910</v>
      </c>
      <c r="AC2084" s="731">
        <f t="shared" si="2116"/>
        <v>12.61</v>
      </c>
      <c r="AD2084" s="533">
        <f t="shared" si="2117"/>
        <v>882.69999999999993</v>
      </c>
    </row>
    <row r="2085" spans="1:30" ht="15.75">
      <c r="A2085" s="533" t="s">
        <v>2728</v>
      </c>
      <c r="B2085" s="533">
        <v>22</v>
      </c>
      <c r="C2085" s="533" t="s">
        <v>588</v>
      </c>
      <c r="D2085" s="572" t="s">
        <v>1998</v>
      </c>
      <c r="E2085" s="571" t="str">
        <f t="shared" si="2112"/>
        <v xml:space="preserve"> WATER DISTRIBUTION PIPING</v>
      </c>
      <c r="F2085" s="533" t="str">
        <f t="shared" si="2085"/>
        <v>ME</v>
      </c>
      <c r="G2085" s="533" t="s">
        <v>2722</v>
      </c>
      <c r="H2085" s="533">
        <v>712</v>
      </c>
      <c r="I2085" s="533" t="str">
        <f t="shared" ref="I2085:J2085" si="2121">I2083</f>
        <v>Aboveground, Water Distribution Piping</v>
      </c>
      <c r="J2085" s="533" t="str">
        <f t="shared" si="2121"/>
        <v>Cold Water PVC Pipes and fittings</v>
      </c>
      <c r="K2085" s="95" t="s">
        <v>21</v>
      </c>
      <c r="L2085" s="95" t="s">
        <v>557</v>
      </c>
      <c r="M2085" s="252">
        <v>57</v>
      </c>
      <c r="N2085" s="98" t="s">
        <v>95</v>
      </c>
      <c r="O2085" s="349">
        <v>16</v>
      </c>
      <c r="P2085" s="25">
        <f t="shared" si="2115"/>
        <v>912</v>
      </c>
      <c r="Q2085" s="158"/>
      <c r="R2085" s="158"/>
      <c r="S2085" s="158"/>
      <c r="T2085" s="158"/>
      <c r="U2085" s="158"/>
      <c r="V2085" s="158"/>
      <c r="W2085" s="158"/>
      <c r="X2085" s="704" t="s">
        <v>557</v>
      </c>
      <c r="Y2085" s="698">
        <v>57</v>
      </c>
      <c r="Z2085" s="698" t="s">
        <v>95</v>
      </c>
      <c r="AA2085" s="698">
        <v>16</v>
      </c>
      <c r="AB2085" s="698">
        <v>912</v>
      </c>
      <c r="AC2085" s="731">
        <f t="shared" si="2116"/>
        <v>15.52</v>
      </c>
      <c r="AD2085" s="533">
        <f t="shared" si="2117"/>
        <v>884.64</v>
      </c>
    </row>
    <row r="2086" spans="1:30" ht="16.5" thickBot="1">
      <c r="A2086" s="533" t="s">
        <v>2728</v>
      </c>
      <c r="B2086" s="533">
        <v>22</v>
      </c>
      <c r="C2086" s="533" t="s">
        <v>588</v>
      </c>
      <c r="D2086" s="572" t="s">
        <v>1998</v>
      </c>
      <c r="E2086" s="571" t="str">
        <f t="shared" si="2112"/>
        <v xml:space="preserve"> WATER DISTRIBUTION PIPING</v>
      </c>
      <c r="F2086" s="533" t="str">
        <f t="shared" si="2085"/>
        <v>ME</v>
      </c>
      <c r="G2086" s="533" t="s">
        <v>2722</v>
      </c>
      <c r="H2086" s="533">
        <v>713</v>
      </c>
      <c r="I2086" s="533" t="str">
        <f t="shared" ref="I2086:J2086" si="2122">I2084</f>
        <v>Aboveground, Water Distribution Piping</v>
      </c>
      <c r="J2086" s="533" t="str">
        <f t="shared" si="2122"/>
        <v>Cold Water PVC Pipes and fittings</v>
      </c>
      <c r="K2086" s="95" t="s">
        <v>45</v>
      </c>
      <c r="L2086" s="95" t="s">
        <v>558</v>
      </c>
      <c r="M2086" s="253">
        <v>168</v>
      </c>
      <c r="N2086" s="98" t="s">
        <v>95</v>
      </c>
      <c r="O2086" s="349">
        <v>24</v>
      </c>
      <c r="P2086" s="25">
        <f t="shared" si="2115"/>
        <v>4032</v>
      </c>
      <c r="Q2086" s="158"/>
      <c r="R2086" s="158"/>
      <c r="S2086" s="158"/>
      <c r="T2086" s="158"/>
      <c r="U2086" s="158"/>
      <c r="V2086" s="158"/>
      <c r="W2086" s="158"/>
      <c r="X2086" s="704" t="s">
        <v>558</v>
      </c>
      <c r="Y2086" s="698">
        <v>168</v>
      </c>
      <c r="Z2086" s="698" t="s">
        <v>95</v>
      </c>
      <c r="AA2086" s="698">
        <v>24</v>
      </c>
      <c r="AB2086" s="698">
        <v>4032</v>
      </c>
      <c r="AC2086" s="731">
        <f t="shared" si="2116"/>
        <v>23.28</v>
      </c>
      <c r="AD2086" s="533">
        <f t="shared" si="2117"/>
        <v>3911.04</v>
      </c>
    </row>
    <row r="2087" spans="1:30" ht="15.75">
      <c r="A2087" s="533" t="s">
        <v>2728</v>
      </c>
      <c r="B2087" s="533">
        <v>22</v>
      </c>
      <c r="C2087" s="533" t="s">
        <v>588</v>
      </c>
      <c r="D2087" s="572" t="s">
        <v>1998</v>
      </c>
      <c r="E2087" s="571" t="str">
        <f t="shared" si="2112"/>
        <v xml:space="preserve"> WATER DISTRIBUTION PIPING</v>
      </c>
      <c r="F2087" s="533" t="str">
        <f t="shared" si="2085"/>
        <v>ME</v>
      </c>
      <c r="G2087" s="533" t="s">
        <v>2722</v>
      </c>
      <c r="H2087" s="533">
        <v>714</v>
      </c>
      <c r="I2087" s="533" t="str">
        <f t="shared" ref="I2087:J2087" si="2123">I2085</f>
        <v>Aboveground, Water Distribution Piping</v>
      </c>
      <c r="J2087" s="533" t="str">
        <f t="shared" si="2123"/>
        <v>Cold Water PVC Pipes and fittings</v>
      </c>
      <c r="K2087" s="95" t="s">
        <v>48</v>
      </c>
      <c r="L2087" s="95" t="s">
        <v>559</v>
      </c>
      <c r="M2087" s="94">
        <v>41</v>
      </c>
      <c r="N2087" s="98" t="s">
        <v>95</v>
      </c>
      <c r="O2087" s="349">
        <v>31</v>
      </c>
      <c r="P2087" s="25">
        <f t="shared" si="2115"/>
        <v>1271</v>
      </c>
      <c r="Q2087" s="158"/>
      <c r="R2087" s="158"/>
      <c r="S2087" s="158"/>
      <c r="T2087" s="158"/>
      <c r="U2087" s="158"/>
      <c r="V2087" s="158"/>
      <c r="W2087" s="158"/>
      <c r="X2087" s="704" t="s">
        <v>559</v>
      </c>
      <c r="Y2087" s="698">
        <v>41</v>
      </c>
      <c r="Z2087" s="698" t="s">
        <v>95</v>
      </c>
      <c r="AA2087" s="698">
        <v>31</v>
      </c>
      <c r="AB2087" s="698">
        <v>1271</v>
      </c>
      <c r="AC2087" s="731">
        <f t="shared" si="2116"/>
        <v>30.07</v>
      </c>
      <c r="AD2087" s="533">
        <f t="shared" si="2117"/>
        <v>1232.8700000000001</v>
      </c>
    </row>
    <row r="2088" spans="1:30" ht="15.75">
      <c r="A2088" s="533" t="s">
        <v>2728</v>
      </c>
      <c r="B2088" s="533">
        <v>22</v>
      </c>
      <c r="C2088" s="533" t="s">
        <v>588</v>
      </c>
      <c r="D2088" s="572" t="s">
        <v>1998</v>
      </c>
      <c r="E2088" s="571" t="str">
        <f t="shared" si="2112"/>
        <v xml:space="preserve"> WATER DISTRIBUTION PIPING</v>
      </c>
      <c r="F2088" s="533" t="str">
        <f t="shared" si="2085"/>
        <v>ME</v>
      </c>
      <c r="G2088" s="533" t="s">
        <v>2722</v>
      </c>
      <c r="H2088" s="533">
        <v>715</v>
      </c>
      <c r="I2088" s="533" t="str">
        <f t="shared" ref="I2088:J2088" si="2124">I2086</f>
        <v>Aboveground, Water Distribution Piping</v>
      </c>
      <c r="J2088" s="533" t="str">
        <f t="shared" si="2124"/>
        <v>Cold Water PVC Pipes and fittings</v>
      </c>
      <c r="K2088" s="95" t="s">
        <v>50</v>
      </c>
      <c r="L2088" s="95" t="s">
        <v>560</v>
      </c>
      <c r="M2088" s="94">
        <v>17</v>
      </c>
      <c r="N2088" s="98" t="s">
        <v>95</v>
      </c>
      <c r="O2088" s="349">
        <v>53</v>
      </c>
      <c r="P2088" s="25">
        <f t="shared" si="2115"/>
        <v>901</v>
      </c>
      <c r="Q2088" s="158"/>
      <c r="R2088" s="158"/>
      <c r="S2088" s="158"/>
      <c r="T2088" s="158"/>
      <c r="U2088" s="158"/>
      <c r="V2088" s="158"/>
      <c r="W2088" s="158"/>
      <c r="X2088" s="704" t="s">
        <v>560</v>
      </c>
      <c r="Y2088" s="698">
        <v>17</v>
      </c>
      <c r="Z2088" s="698" t="s">
        <v>95</v>
      </c>
      <c r="AA2088" s="698">
        <v>53</v>
      </c>
      <c r="AB2088" s="698">
        <v>901</v>
      </c>
      <c r="AC2088" s="731">
        <f t="shared" si="2116"/>
        <v>51.41</v>
      </c>
      <c r="AD2088" s="533">
        <f t="shared" si="2117"/>
        <v>873.96999999999991</v>
      </c>
    </row>
    <row r="2089" spans="1:30" ht="16.5" thickBot="1">
      <c r="A2089" s="533" t="s">
        <v>2728</v>
      </c>
      <c r="B2089" s="533">
        <v>22</v>
      </c>
      <c r="C2089" s="533" t="s">
        <v>588</v>
      </c>
      <c r="D2089" s="572" t="s">
        <v>1998</v>
      </c>
      <c r="E2089" s="571" t="str">
        <f t="shared" si="2112"/>
        <v xml:space="preserve"> WATER DISTRIBUTION PIPING</v>
      </c>
      <c r="F2089" s="533" t="str">
        <f t="shared" si="2085"/>
        <v>ME</v>
      </c>
      <c r="G2089" s="533" t="s">
        <v>2725</v>
      </c>
      <c r="H2089" s="533">
        <v>716</v>
      </c>
      <c r="I2089" s="533" t="s">
        <v>599</v>
      </c>
      <c r="J2089" s="533" t="str">
        <f>L2089</f>
        <v>Hot Water CPVC Pipes and fittings</v>
      </c>
      <c r="K2089" s="95"/>
      <c r="L2089" s="131" t="s">
        <v>601</v>
      </c>
      <c r="M2089" s="94"/>
      <c r="N2089" s="98"/>
      <c r="O2089" s="349"/>
      <c r="P2089" s="98"/>
      <c r="Q2089" s="158"/>
      <c r="R2089" s="158"/>
      <c r="S2089" s="158"/>
      <c r="T2089" s="158"/>
      <c r="U2089" s="158"/>
      <c r="V2089" s="158"/>
      <c r="W2089" s="158"/>
      <c r="X2089" s="704" t="s">
        <v>601</v>
      </c>
      <c r="Y2089" s="698"/>
      <c r="Z2089" s="698"/>
      <c r="AA2089" s="698"/>
      <c r="AB2089" s="698"/>
    </row>
    <row r="2090" spans="1:30" ht="15.75">
      <c r="A2090" s="533" t="s">
        <v>2728</v>
      </c>
      <c r="B2090" s="533">
        <v>22</v>
      </c>
      <c r="C2090" s="533" t="s">
        <v>588</v>
      </c>
      <c r="D2090" s="572" t="s">
        <v>1998</v>
      </c>
      <c r="E2090" s="571" t="str">
        <f t="shared" si="2112"/>
        <v xml:space="preserve"> WATER DISTRIBUTION PIPING</v>
      </c>
      <c r="F2090" s="533" t="str">
        <f t="shared" si="2085"/>
        <v>ME</v>
      </c>
      <c r="G2090" s="533" t="s">
        <v>2722</v>
      </c>
      <c r="H2090" s="533">
        <v>717</v>
      </c>
      <c r="I2090" s="533" t="str">
        <f t="shared" ref="I2090:J2090" si="2125">I2088</f>
        <v>Aboveground, Water Distribution Piping</v>
      </c>
      <c r="J2090" s="533" t="str">
        <f t="shared" si="2125"/>
        <v>Cold Water PVC Pipes and fittings</v>
      </c>
      <c r="K2090" s="95" t="s">
        <v>76</v>
      </c>
      <c r="L2090" s="95" t="s">
        <v>593</v>
      </c>
      <c r="M2090" s="251">
        <v>150</v>
      </c>
      <c r="N2090" s="98" t="s">
        <v>95</v>
      </c>
      <c r="O2090" s="349">
        <v>11</v>
      </c>
      <c r="P2090" s="25">
        <f t="shared" ref="P2090:P2096" si="2126">O2090*M2090</f>
        <v>1650</v>
      </c>
      <c r="Q2090" s="158"/>
      <c r="R2090" s="158"/>
      <c r="S2090" s="158"/>
      <c r="T2090" s="158"/>
      <c r="U2090" s="158"/>
      <c r="V2090" s="158"/>
      <c r="W2090" s="158"/>
      <c r="X2090" s="704" t="s">
        <v>593</v>
      </c>
      <c r="Y2090" s="698">
        <v>150</v>
      </c>
      <c r="Z2090" s="698" t="s">
        <v>95</v>
      </c>
      <c r="AA2090" s="698">
        <v>11</v>
      </c>
      <c r="AB2090" s="698">
        <v>1650</v>
      </c>
      <c r="AC2090" s="731">
        <f t="shared" ref="AC2090:AC2096" si="2127">AA2090*0.97</f>
        <v>10.67</v>
      </c>
      <c r="AD2090" s="533">
        <f t="shared" ref="AD2090:AD2096" si="2128">AC2090*Y2090</f>
        <v>1600.5</v>
      </c>
    </row>
    <row r="2091" spans="1:30" ht="15.75">
      <c r="A2091" s="533" t="s">
        <v>2728</v>
      </c>
      <c r="B2091" s="533">
        <v>22</v>
      </c>
      <c r="C2091" s="533" t="s">
        <v>588</v>
      </c>
      <c r="D2091" s="572" t="s">
        <v>1998</v>
      </c>
      <c r="E2091" s="571" t="str">
        <f t="shared" si="2112"/>
        <v xml:space="preserve"> WATER DISTRIBUTION PIPING</v>
      </c>
      <c r="F2091" s="533" t="str">
        <f t="shared" si="2085"/>
        <v>ME</v>
      </c>
      <c r="G2091" s="533" t="s">
        <v>2722</v>
      </c>
      <c r="H2091" s="533">
        <v>718</v>
      </c>
      <c r="I2091" s="533" t="str">
        <f t="shared" ref="I2091:J2091" si="2129">I2089</f>
        <v>Aboveground, Water Distribution Piping</v>
      </c>
      <c r="J2091" s="533" t="str">
        <f t="shared" si="2129"/>
        <v>Hot Water CPVC Pipes and fittings</v>
      </c>
      <c r="K2091" s="95" t="s">
        <v>77</v>
      </c>
      <c r="L2091" s="95" t="s">
        <v>594</v>
      </c>
      <c r="M2091" s="252">
        <v>110</v>
      </c>
      <c r="N2091" s="98" t="s">
        <v>95</v>
      </c>
      <c r="O2091" s="349">
        <v>11</v>
      </c>
      <c r="P2091" s="25">
        <f t="shared" si="2126"/>
        <v>1210</v>
      </c>
      <c r="Q2091" s="158"/>
      <c r="R2091" s="158"/>
      <c r="S2091" s="158"/>
      <c r="T2091" s="158"/>
      <c r="U2091" s="158"/>
      <c r="V2091" s="158"/>
      <c r="W2091" s="158"/>
      <c r="X2091" s="704" t="s">
        <v>594</v>
      </c>
      <c r="Y2091" s="698">
        <v>110</v>
      </c>
      <c r="Z2091" s="698" t="s">
        <v>95</v>
      </c>
      <c r="AA2091" s="698">
        <v>11</v>
      </c>
      <c r="AB2091" s="698">
        <v>1210</v>
      </c>
      <c r="AC2091" s="731">
        <f t="shared" si="2127"/>
        <v>10.67</v>
      </c>
      <c r="AD2091" s="533">
        <f t="shared" si="2128"/>
        <v>1173.7</v>
      </c>
    </row>
    <row r="2092" spans="1:30" ht="15.75">
      <c r="A2092" s="533" t="s">
        <v>2728</v>
      </c>
      <c r="B2092" s="533">
        <v>22</v>
      </c>
      <c r="C2092" s="533" t="s">
        <v>588</v>
      </c>
      <c r="D2092" s="572" t="s">
        <v>1998</v>
      </c>
      <c r="E2092" s="571" t="str">
        <f t="shared" si="2112"/>
        <v xml:space="preserve"> WATER DISTRIBUTION PIPING</v>
      </c>
      <c r="F2092" s="533" t="str">
        <f t="shared" si="2085"/>
        <v>ME</v>
      </c>
      <c r="G2092" s="533" t="s">
        <v>2722</v>
      </c>
      <c r="H2092" s="533">
        <v>719</v>
      </c>
      <c r="I2092" s="533" t="str">
        <f t="shared" ref="I2092:J2092" si="2130">I2090</f>
        <v>Aboveground, Water Distribution Piping</v>
      </c>
      <c r="J2092" s="533" t="str">
        <f t="shared" si="2130"/>
        <v>Cold Water PVC Pipes and fittings</v>
      </c>
      <c r="K2092" s="95" t="s">
        <v>78</v>
      </c>
      <c r="L2092" s="95" t="s">
        <v>595</v>
      </c>
      <c r="M2092" s="252">
        <v>60</v>
      </c>
      <c r="N2092" s="98" t="s">
        <v>95</v>
      </c>
      <c r="O2092" s="349">
        <v>15</v>
      </c>
      <c r="P2092" s="25">
        <f t="shared" si="2126"/>
        <v>900</v>
      </c>
      <c r="Q2092" s="158"/>
      <c r="R2092" s="158"/>
      <c r="S2092" s="158"/>
      <c r="T2092" s="158"/>
      <c r="U2092" s="158"/>
      <c r="V2092" s="158"/>
      <c r="W2092" s="158"/>
      <c r="X2092" s="704" t="s">
        <v>595</v>
      </c>
      <c r="Y2092" s="698">
        <v>60</v>
      </c>
      <c r="Z2092" s="698" t="s">
        <v>95</v>
      </c>
      <c r="AA2092" s="698">
        <v>15</v>
      </c>
      <c r="AB2092" s="698">
        <v>900</v>
      </c>
      <c r="AC2092" s="731">
        <f t="shared" si="2127"/>
        <v>14.549999999999999</v>
      </c>
      <c r="AD2092" s="533">
        <f t="shared" si="2128"/>
        <v>872.99999999999989</v>
      </c>
    </row>
    <row r="2093" spans="1:30" ht="15.75">
      <c r="A2093" s="533" t="s">
        <v>2728</v>
      </c>
      <c r="B2093" s="533">
        <v>22</v>
      </c>
      <c r="C2093" s="533" t="s">
        <v>588</v>
      </c>
      <c r="D2093" s="572" t="s">
        <v>1998</v>
      </c>
      <c r="E2093" s="571" t="str">
        <f t="shared" si="2112"/>
        <v xml:space="preserve"> WATER DISTRIBUTION PIPING</v>
      </c>
      <c r="F2093" s="533" t="str">
        <f t="shared" si="2085"/>
        <v>ME</v>
      </c>
      <c r="G2093" s="533" t="s">
        <v>2722</v>
      </c>
      <c r="H2093" s="533">
        <v>720</v>
      </c>
      <c r="I2093" s="533" t="str">
        <f t="shared" ref="I2093:J2093" si="2131">I2091</f>
        <v>Aboveground, Water Distribution Piping</v>
      </c>
      <c r="J2093" s="533" t="str">
        <f t="shared" si="2131"/>
        <v>Hot Water CPVC Pipes and fittings</v>
      </c>
      <c r="K2093" s="95" t="s">
        <v>302</v>
      </c>
      <c r="L2093" s="95" t="s">
        <v>556</v>
      </c>
      <c r="M2093" s="252">
        <v>80</v>
      </c>
      <c r="N2093" s="98" t="s">
        <v>95</v>
      </c>
      <c r="O2093" s="349">
        <v>20</v>
      </c>
      <c r="P2093" s="25">
        <f t="shared" si="2126"/>
        <v>1600</v>
      </c>
      <c r="Q2093" s="158"/>
      <c r="R2093" s="158"/>
      <c r="S2093" s="158"/>
      <c r="T2093" s="158"/>
      <c r="U2093" s="158"/>
      <c r="V2093" s="158"/>
      <c r="W2093" s="158"/>
      <c r="X2093" s="704" t="s">
        <v>556</v>
      </c>
      <c r="Y2093" s="698">
        <v>80</v>
      </c>
      <c r="Z2093" s="698" t="s">
        <v>95</v>
      </c>
      <c r="AA2093" s="698">
        <v>20</v>
      </c>
      <c r="AB2093" s="698">
        <v>1600</v>
      </c>
      <c r="AC2093" s="731">
        <f t="shared" si="2127"/>
        <v>19.399999999999999</v>
      </c>
      <c r="AD2093" s="533">
        <f t="shared" si="2128"/>
        <v>1552</v>
      </c>
    </row>
    <row r="2094" spans="1:30" ht="15.75">
      <c r="A2094" s="533" t="s">
        <v>2728</v>
      </c>
      <c r="B2094" s="533">
        <v>22</v>
      </c>
      <c r="C2094" s="533" t="s">
        <v>588</v>
      </c>
      <c r="D2094" s="572" t="s">
        <v>1998</v>
      </c>
      <c r="E2094" s="571" t="str">
        <f t="shared" si="2112"/>
        <v xml:space="preserve"> WATER DISTRIBUTION PIPING</v>
      </c>
      <c r="F2094" s="533" t="str">
        <f t="shared" si="2085"/>
        <v>ME</v>
      </c>
      <c r="G2094" s="533" t="s">
        <v>2722</v>
      </c>
      <c r="H2094" s="533">
        <v>721</v>
      </c>
      <c r="I2094" s="533" t="str">
        <f t="shared" ref="I2094:J2094" si="2132">I2092</f>
        <v>Aboveground, Water Distribution Piping</v>
      </c>
      <c r="J2094" s="533" t="str">
        <f t="shared" si="2132"/>
        <v>Cold Water PVC Pipes and fittings</v>
      </c>
      <c r="K2094" s="95" t="s">
        <v>304</v>
      </c>
      <c r="L2094" s="95" t="s">
        <v>557</v>
      </c>
      <c r="M2094" s="252">
        <v>65</v>
      </c>
      <c r="N2094" s="98" t="s">
        <v>95</v>
      </c>
      <c r="O2094" s="349">
        <v>23</v>
      </c>
      <c r="P2094" s="25">
        <f t="shared" si="2126"/>
        <v>1495</v>
      </c>
      <c r="Q2094" s="158"/>
      <c r="R2094" s="158"/>
      <c r="S2094" s="158"/>
      <c r="T2094" s="158"/>
      <c r="U2094" s="158"/>
      <c r="V2094" s="158"/>
      <c r="W2094" s="158"/>
      <c r="X2094" s="704" t="s">
        <v>557</v>
      </c>
      <c r="Y2094" s="698">
        <v>65</v>
      </c>
      <c r="Z2094" s="698" t="s">
        <v>95</v>
      </c>
      <c r="AA2094" s="698">
        <v>23</v>
      </c>
      <c r="AB2094" s="698">
        <v>1495</v>
      </c>
      <c r="AC2094" s="731">
        <f t="shared" si="2127"/>
        <v>22.31</v>
      </c>
      <c r="AD2094" s="533">
        <f t="shared" si="2128"/>
        <v>1450.1499999999999</v>
      </c>
    </row>
    <row r="2095" spans="1:30" ht="16.5" thickBot="1">
      <c r="A2095" s="533" t="s">
        <v>2728</v>
      </c>
      <c r="B2095" s="533">
        <v>22</v>
      </c>
      <c r="C2095" s="533" t="s">
        <v>588</v>
      </c>
      <c r="D2095" s="572" t="s">
        <v>1998</v>
      </c>
      <c r="E2095" s="571" t="str">
        <f t="shared" si="2112"/>
        <v xml:space="preserve"> WATER DISTRIBUTION PIPING</v>
      </c>
      <c r="F2095" s="533" t="str">
        <f t="shared" si="2085"/>
        <v>ME</v>
      </c>
      <c r="G2095" s="533" t="s">
        <v>2722</v>
      </c>
      <c r="H2095" s="533">
        <v>722</v>
      </c>
      <c r="I2095" s="533" t="str">
        <f t="shared" ref="I2095:J2095" si="2133">I2093</f>
        <v>Aboveground, Water Distribution Piping</v>
      </c>
      <c r="J2095" s="533" t="str">
        <f t="shared" si="2133"/>
        <v>Hot Water CPVC Pipes and fittings</v>
      </c>
      <c r="K2095" s="95" t="s">
        <v>306</v>
      </c>
      <c r="L2095" s="95" t="s">
        <v>558</v>
      </c>
      <c r="M2095" s="253">
        <v>100</v>
      </c>
      <c r="N2095" s="98" t="s">
        <v>95</v>
      </c>
      <c r="O2095" s="349">
        <v>27</v>
      </c>
      <c r="P2095" s="25">
        <f t="shared" si="2126"/>
        <v>2700</v>
      </c>
      <c r="Q2095" s="158"/>
      <c r="R2095" s="158"/>
      <c r="S2095" s="158"/>
      <c r="T2095" s="158"/>
      <c r="U2095" s="158"/>
      <c r="V2095" s="158"/>
      <c r="W2095" s="158"/>
      <c r="X2095" s="704" t="s">
        <v>558</v>
      </c>
      <c r="Y2095" s="698">
        <v>100</v>
      </c>
      <c r="Z2095" s="698" t="s">
        <v>95</v>
      </c>
      <c r="AA2095" s="698">
        <v>27</v>
      </c>
      <c r="AB2095" s="698">
        <v>2700</v>
      </c>
      <c r="AC2095" s="731">
        <f t="shared" si="2127"/>
        <v>26.189999999999998</v>
      </c>
      <c r="AD2095" s="533">
        <f t="shared" si="2128"/>
        <v>2619</v>
      </c>
    </row>
    <row r="2096" spans="1:30" ht="16.5" thickBot="1">
      <c r="A2096" s="533" t="s">
        <v>2728</v>
      </c>
      <c r="B2096" s="533">
        <v>22</v>
      </c>
      <c r="C2096" s="533" t="s">
        <v>588</v>
      </c>
      <c r="D2096" s="572" t="s">
        <v>1998</v>
      </c>
      <c r="E2096" s="571" t="str">
        <f t="shared" si="2112"/>
        <v xml:space="preserve"> WATER DISTRIBUTION PIPING</v>
      </c>
      <c r="F2096" s="533" t="str">
        <f t="shared" si="2085"/>
        <v>ME</v>
      </c>
      <c r="G2096" s="533" t="s">
        <v>2722</v>
      </c>
      <c r="H2096" s="533">
        <v>723</v>
      </c>
      <c r="I2096" s="533" t="str">
        <f t="shared" ref="I2096:J2096" si="2134">I2094</f>
        <v>Aboveground, Water Distribution Piping</v>
      </c>
      <c r="J2096" s="533" t="str">
        <f t="shared" si="2134"/>
        <v>Cold Water PVC Pipes and fittings</v>
      </c>
      <c r="K2096" s="95" t="s">
        <v>341</v>
      </c>
      <c r="L2096" s="95" t="s">
        <v>559</v>
      </c>
      <c r="M2096" s="247">
        <v>34</v>
      </c>
      <c r="N2096" s="98" t="s">
        <v>95</v>
      </c>
      <c r="O2096" s="349">
        <v>46</v>
      </c>
      <c r="P2096" s="25">
        <f t="shared" si="2126"/>
        <v>1564</v>
      </c>
      <c r="Q2096" s="158"/>
      <c r="R2096" s="158"/>
      <c r="S2096" s="158"/>
      <c r="T2096" s="158"/>
      <c r="U2096" s="158"/>
      <c r="V2096" s="158"/>
      <c r="W2096" s="158"/>
      <c r="X2096" s="704" t="s">
        <v>559</v>
      </c>
      <c r="Y2096" s="698">
        <v>34</v>
      </c>
      <c r="Z2096" s="698" t="s">
        <v>95</v>
      </c>
      <c r="AA2096" s="698">
        <v>46</v>
      </c>
      <c r="AB2096" s="698">
        <v>1564</v>
      </c>
      <c r="AC2096" s="731">
        <f t="shared" si="2127"/>
        <v>44.62</v>
      </c>
      <c r="AD2096" s="533">
        <f t="shared" si="2128"/>
        <v>1517.08</v>
      </c>
    </row>
    <row r="2097" spans="1:30" ht="15.75">
      <c r="A2097" s="533" t="s">
        <v>2728</v>
      </c>
      <c r="B2097" s="533">
        <v>22</v>
      </c>
      <c r="C2097" s="533" t="s">
        <v>588</v>
      </c>
      <c r="D2097" s="572" t="s">
        <v>1998</v>
      </c>
      <c r="E2097" s="571" t="str">
        <f t="shared" si="2112"/>
        <v xml:space="preserve"> WATER DISTRIBUTION PIPING</v>
      </c>
      <c r="F2097" s="533" t="str">
        <f t="shared" si="2085"/>
        <v>ME</v>
      </c>
      <c r="G2097" s="533" t="s">
        <v>2725</v>
      </c>
      <c r="H2097" s="533">
        <v>724</v>
      </c>
      <c r="I2097" s="533" t="s">
        <v>599</v>
      </c>
      <c r="J2097" s="533" t="str">
        <f>L2097</f>
        <v>Valves</v>
      </c>
      <c r="K2097" s="95"/>
      <c r="L2097" s="131" t="s">
        <v>563</v>
      </c>
      <c r="M2097" s="94"/>
      <c r="N2097" s="98"/>
      <c r="O2097" s="349"/>
      <c r="P2097" s="98"/>
      <c r="Q2097" s="158"/>
      <c r="R2097" s="158"/>
      <c r="S2097" s="158"/>
      <c r="T2097" s="158"/>
      <c r="U2097" s="158"/>
      <c r="V2097" s="158"/>
      <c r="W2097" s="158"/>
      <c r="X2097" s="704" t="s">
        <v>563</v>
      </c>
      <c r="Y2097" s="698"/>
      <c r="Z2097" s="698"/>
      <c r="AA2097" s="698"/>
      <c r="AB2097" s="698"/>
    </row>
    <row r="2098" spans="1:30" ht="15.75">
      <c r="A2098" s="533" t="s">
        <v>2728</v>
      </c>
      <c r="B2098" s="533">
        <v>22</v>
      </c>
      <c r="C2098" s="533" t="s">
        <v>588</v>
      </c>
      <c r="D2098" s="572" t="s">
        <v>1998</v>
      </c>
      <c r="E2098" s="571" t="str">
        <f t="shared" si="2112"/>
        <v xml:space="preserve"> WATER DISTRIBUTION PIPING</v>
      </c>
      <c r="F2098" s="533" t="str">
        <f t="shared" si="2085"/>
        <v>ME</v>
      </c>
      <c r="G2098" s="533" t="s">
        <v>2722</v>
      </c>
      <c r="H2098" s="533">
        <v>725</v>
      </c>
      <c r="I2098" s="533" t="str">
        <f t="shared" ref="I2098:J2098" si="2135">I2096</f>
        <v>Aboveground, Water Distribution Piping</v>
      </c>
      <c r="J2098" s="533" t="str">
        <f t="shared" si="2135"/>
        <v>Cold Water PVC Pipes and fittings</v>
      </c>
      <c r="K2098" s="95" t="s">
        <v>13</v>
      </c>
      <c r="L2098" s="95" t="s">
        <v>602</v>
      </c>
      <c r="M2098" s="95">
        <v>1</v>
      </c>
      <c r="N2098" s="101" t="s">
        <v>2</v>
      </c>
      <c r="O2098" s="349">
        <v>3983</v>
      </c>
      <c r="P2098" s="25">
        <f t="shared" ref="P2098:P2102" si="2136">O2098*M2098</f>
        <v>3983</v>
      </c>
      <c r="Q2098" s="158"/>
      <c r="R2098" s="158"/>
      <c r="S2098" s="158"/>
      <c r="T2098" s="158"/>
      <c r="U2098" s="158"/>
      <c r="V2098" s="158"/>
      <c r="W2098" s="158"/>
      <c r="X2098" s="704" t="s">
        <v>602</v>
      </c>
      <c r="Y2098" s="698">
        <v>1</v>
      </c>
      <c r="Z2098" s="698" t="s">
        <v>2</v>
      </c>
      <c r="AA2098" s="698">
        <v>3983</v>
      </c>
      <c r="AB2098" s="698">
        <v>3983</v>
      </c>
      <c r="AC2098" s="731">
        <f t="shared" ref="AC2098:AC2102" si="2137">AA2098*0.97</f>
        <v>3863.5099999999998</v>
      </c>
      <c r="AD2098" s="533">
        <f t="shared" ref="AD2098:AD2102" si="2138">AC2098*Y2098</f>
        <v>3863.5099999999998</v>
      </c>
    </row>
    <row r="2099" spans="1:30" ht="15.75">
      <c r="A2099" s="533" t="s">
        <v>2728</v>
      </c>
      <c r="B2099" s="533">
        <v>22</v>
      </c>
      <c r="C2099" s="533" t="s">
        <v>588</v>
      </c>
      <c r="D2099" s="572" t="s">
        <v>1998</v>
      </c>
      <c r="E2099" s="571" t="str">
        <f t="shared" si="2112"/>
        <v xml:space="preserve"> WATER DISTRIBUTION PIPING</v>
      </c>
      <c r="F2099" s="533" t="str">
        <f t="shared" si="2085"/>
        <v>ME</v>
      </c>
      <c r="G2099" s="533" t="s">
        <v>2722</v>
      </c>
      <c r="H2099" s="533">
        <v>726</v>
      </c>
      <c r="I2099" s="533" t="str">
        <f t="shared" ref="I2099:J2099" si="2139">I2097</f>
        <v>Aboveground, Water Distribution Piping</v>
      </c>
      <c r="J2099" s="533" t="str">
        <f t="shared" si="2139"/>
        <v>Valves</v>
      </c>
      <c r="K2099" s="95" t="s">
        <v>15</v>
      </c>
      <c r="L2099" s="95" t="s">
        <v>603</v>
      </c>
      <c r="M2099" s="95">
        <v>1</v>
      </c>
      <c r="N2099" s="101" t="s">
        <v>2</v>
      </c>
      <c r="O2099" s="349">
        <v>2390</v>
      </c>
      <c r="P2099" s="25">
        <f t="shared" si="2136"/>
        <v>2390</v>
      </c>
      <c r="Q2099" s="158"/>
      <c r="R2099" s="158"/>
      <c r="S2099" s="158"/>
      <c r="T2099" s="158"/>
      <c r="U2099" s="158"/>
      <c r="V2099" s="158"/>
      <c r="W2099" s="158"/>
      <c r="X2099" s="704" t="s">
        <v>603</v>
      </c>
      <c r="Y2099" s="698">
        <v>1</v>
      </c>
      <c r="Z2099" s="698" t="s">
        <v>2</v>
      </c>
      <c r="AA2099" s="698">
        <v>2390</v>
      </c>
      <c r="AB2099" s="698">
        <v>2390</v>
      </c>
      <c r="AC2099" s="731">
        <f t="shared" si="2137"/>
        <v>2318.2999999999997</v>
      </c>
      <c r="AD2099" s="533">
        <f t="shared" si="2138"/>
        <v>2318.2999999999997</v>
      </c>
    </row>
    <row r="2100" spans="1:30" ht="15.75">
      <c r="A2100" s="533" t="s">
        <v>2728</v>
      </c>
      <c r="B2100" s="533">
        <v>22</v>
      </c>
      <c r="C2100" s="533" t="s">
        <v>588</v>
      </c>
      <c r="D2100" s="572" t="s">
        <v>1998</v>
      </c>
      <c r="E2100" s="571" t="str">
        <f t="shared" si="2112"/>
        <v xml:space="preserve"> WATER DISTRIBUTION PIPING</v>
      </c>
      <c r="F2100" s="533" t="str">
        <f t="shared" si="2085"/>
        <v>ME</v>
      </c>
      <c r="G2100" s="533" t="s">
        <v>2722</v>
      </c>
      <c r="H2100" s="533">
        <v>727</v>
      </c>
      <c r="I2100" s="533" t="str">
        <f t="shared" ref="I2100:J2100" si="2140">I2098</f>
        <v>Aboveground, Water Distribution Piping</v>
      </c>
      <c r="J2100" s="533" t="str">
        <f t="shared" si="2140"/>
        <v>Cold Water PVC Pipes and fittings</v>
      </c>
      <c r="K2100" s="95" t="s">
        <v>17</v>
      </c>
      <c r="L2100" s="95" t="s">
        <v>604</v>
      </c>
      <c r="M2100" s="95">
        <v>1</v>
      </c>
      <c r="N2100" s="101" t="s">
        <v>2</v>
      </c>
      <c r="O2100" s="349">
        <v>1593</v>
      </c>
      <c r="P2100" s="25">
        <f t="shared" si="2136"/>
        <v>1593</v>
      </c>
      <c r="Q2100" s="158"/>
      <c r="R2100" s="158"/>
      <c r="S2100" s="158"/>
      <c r="T2100" s="158"/>
      <c r="U2100" s="158"/>
      <c r="V2100" s="158"/>
      <c r="W2100" s="158"/>
      <c r="X2100" s="704" t="s">
        <v>604</v>
      </c>
      <c r="Y2100" s="698">
        <v>1</v>
      </c>
      <c r="Z2100" s="698" t="s">
        <v>2</v>
      </c>
      <c r="AA2100" s="698">
        <v>1593</v>
      </c>
      <c r="AB2100" s="698">
        <v>1593</v>
      </c>
      <c r="AC2100" s="731">
        <f t="shared" si="2137"/>
        <v>1545.21</v>
      </c>
      <c r="AD2100" s="533">
        <f t="shared" si="2138"/>
        <v>1545.21</v>
      </c>
    </row>
    <row r="2101" spans="1:30" ht="15.75">
      <c r="A2101" s="533" t="s">
        <v>2728</v>
      </c>
      <c r="B2101" s="533">
        <v>22</v>
      </c>
      <c r="C2101" s="533" t="s">
        <v>588</v>
      </c>
      <c r="D2101" s="572" t="s">
        <v>1998</v>
      </c>
      <c r="E2101" s="571" t="str">
        <f t="shared" si="2112"/>
        <v xml:space="preserve"> WATER DISTRIBUTION PIPING</v>
      </c>
      <c r="F2101" s="533" t="str">
        <f t="shared" si="2085"/>
        <v>ME</v>
      </c>
      <c r="G2101" s="533" t="s">
        <v>2722</v>
      </c>
      <c r="H2101" s="533">
        <v>728</v>
      </c>
      <c r="I2101" s="533" t="str">
        <f t="shared" ref="I2101:J2101" si="2141">I2099</f>
        <v>Aboveground, Water Distribution Piping</v>
      </c>
      <c r="J2101" s="533" t="str">
        <f t="shared" si="2141"/>
        <v>Valves</v>
      </c>
      <c r="K2101" s="95" t="s">
        <v>19</v>
      </c>
      <c r="L2101" s="95" t="s">
        <v>605</v>
      </c>
      <c r="M2101" s="95">
        <v>1</v>
      </c>
      <c r="N2101" s="101" t="s">
        <v>2</v>
      </c>
      <c r="O2101" s="349">
        <v>664</v>
      </c>
      <c r="P2101" s="25">
        <f t="shared" si="2136"/>
        <v>664</v>
      </c>
      <c r="Q2101" s="158"/>
      <c r="R2101" s="158"/>
      <c r="S2101" s="158"/>
      <c r="T2101" s="158"/>
      <c r="U2101" s="158"/>
      <c r="V2101" s="158"/>
      <c r="W2101" s="158"/>
      <c r="X2101" s="704" t="s">
        <v>605</v>
      </c>
      <c r="Y2101" s="698">
        <v>1</v>
      </c>
      <c r="Z2101" s="698" t="s">
        <v>2</v>
      </c>
      <c r="AA2101" s="698">
        <v>664</v>
      </c>
      <c r="AB2101" s="698">
        <v>664</v>
      </c>
      <c r="AC2101" s="731">
        <f t="shared" si="2137"/>
        <v>644.07999999999993</v>
      </c>
      <c r="AD2101" s="533">
        <f t="shared" si="2138"/>
        <v>644.07999999999993</v>
      </c>
    </row>
    <row r="2102" spans="1:30" ht="15.75">
      <c r="A2102" s="533" t="s">
        <v>2728</v>
      </c>
      <c r="B2102" s="533">
        <v>22</v>
      </c>
      <c r="C2102" s="533" t="s">
        <v>588</v>
      </c>
      <c r="D2102" s="572" t="s">
        <v>1998</v>
      </c>
      <c r="E2102" s="571" t="str">
        <f t="shared" si="2112"/>
        <v xml:space="preserve"> WATER DISTRIBUTION PIPING</v>
      </c>
      <c r="F2102" s="533" t="str">
        <f t="shared" si="2085"/>
        <v>ME</v>
      </c>
      <c r="G2102" s="533" t="s">
        <v>2722</v>
      </c>
      <c r="H2102" s="533">
        <v>729</v>
      </c>
      <c r="I2102" s="533" t="str">
        <f t="shared" ref="I2102:J2102" si="2142">I2100</f>
        <v>Aboveground, Water Distribution Piping</v>
      </c>
      <c r="J2102" s="533" t="str">
        <f t="shared" si="2142"/>
        <v>Cold Water PVC Pipes and fittings</v>
      </c>
      <c r="K2102" s="95" t="s">
        <v>20</v>
      </c>
      <c r="L2102" s="95" t="s">
        <v>606</v>
      </c>
      <c r="M2102" s="94">
        <v>1</v>
      </c>
      <c r="N2102" s="101" t="s">
        <v>2</v>
      </c>
      <c r="O2102" s="349">
        <v>664</v>
      </c>
      <c r="P2102" s="25">
        <f t="shared" si="2136"/>
        <v>664</v>
      </c>
      <c r="Q2102" s="158"/>
      <c r="R2102" s="158"/>
      <c r="S2102" s="158"/>
      <c r="T2102" s="158"/>
      <c r="U2102" s="158"/>
      <c r="V2102" s="158"/>
      <c r="W2102" s="158"/>
      <c r="X2102" s="704" t="s">
        <v>606</v>
      </c>
      <c r="Y2102" s="698">
        <v>1</v>
      </c>
      <c r="Z2102" s="698" t="s">
        <v>2</v>
      </c>
      <c r="AA2102" s="698">
        <v>664</v>
      </c>
      <c r="AB2102" s="698">
        <v>664</v>
      </c>
      <c r="AC2102" s="731">
        <f t="shared" si="2137"/>
        <v>644.07999999999993</v>
      </c>
      <c r="AD2102" s="533">
        <f t="shared" si="2138"/>
        <v>644.07999999999993</v>
      </c>
    </row>
    <row r="2103" spans="1:30" ht="15.75">
      <c r="A2103" s="533" t="s">
        <v>2728</v>
      </c>
      <c r="B2103" s="533">
        <v>22</v>
      </c>
      <c r="C2103" s="533" t="s">
        <v>588</v>
      </c>
      <c r="D2103" s="572" t="s">
        <v>2002</v>
      </c>
      <c r="E2103" s="571" t="s">
        <v>1251</v>
      </c>
      <c r="F2103" s="533" t="str">
        <f t="shared" si="2085"/>
        <v>ME</v>
      </c>
      <c r="G2103" s="533" t="s">
        <v>2725</v>
      </c>
      <c r="H2103" s="533">
        <v>730</v>
      </c>
      <c r="I2103" s="533" t="str">
        <f t="shared" ref="I2103:I2104" si="2143">L2103</f>
        <v>221123 - DOMESTIC WATER PIPING SPECIALTIES</v>
      </c>
      <c r="J2103" s="533" t="str">
        <f t="shared" ref="J2103:J2104" si="2144">L2103</f>
        <v>221123 - DOMESTIC WATER PIPING SPECIALTIES</v>
      </c>
      <c r="K2103" s="95"/>
      <c r="L2103" s="131" t="s">
        <v>607</v>
      </c>
      <c r="M2103" s="94"/>
      <c r="N2103" s="98"/>
      <c r="O2103" s="349"/>
      <c r="P2103" s="98"/>
      <c r="Q2103" s="158"/>
      <c r="R2103" s="158"/>
      <c r="S2103" s="158"/>
      <c r="T2103" s="158"/>
      <c r="U2103" s="158"/>
      <c r="V2103" s="158"/>
      <c r="W2103" s="158"/>
      <c r="X2103" s="704" t="s">
        <v>607</v>
      </c>
      <c r="Y2103" s="698"/>
      <c r="Z2103" s="698"/>
      <c r="AA2103" s="698"/>
      <c r="AB2103" s="698">
        <v>0</v>
      </c>
    </row>
    <row r="2104" spans="1:30" ht="15.75">
      <c r="A2104" s="533" t="s">
        <v>2728</v>
      </c>
      <c r="B2104" s="533">
        <v>22</v>
      </c>
      <c r="C2104" s="533" t="s">
        <v>588</v>
      </c>
      <c r="D2104" s="572" t="s">
        <v>2002</v>
      </c>
      <c r="E2104" s="571" t="str">
        <f t="shared" ref="E2104:E2110" si="2145">E2103</f>
        <v xml:space="preserve"> DOMESTIC WATER PIPING SPECIALTIES</v>
      </c>
      <c r="F2104" s="533" t="str">
        <f t="shared" si="2085"/>
        <v>ME</v>
      </c>
      <c r="G2104" s="533" t="s">
        <v>2725</v>
      </c>
      <c r="H2104" s="533">
        <v>731</v>
      </c>
      <c r="I2104" s="533" t="str">
        <f t="shared" si="2143"/>
        <v>WATER TAPS</v>
      </c>
      <c r="J2104" s="533" t="str">
        <f t="shared" si="2144"/>
        <v>WATER TAPS</v>
      </c>
      <c r="K2104" s="95"/>
      <c r="L2104" s="131" t="s">
        <v>608</v>
      </c>
      <c r="M2104" s="94"/>
      <c r="N2104" s="123"/>
      <c r="O2104" s="349"/>
      <c r="P2104" s="127"/>
      <c r="Q2104" s="158"/>
      <c r="R2104" s="158"/>
      <c r="S2104" s="158"/>
      <c r="T2104" s="158"/>
      <c r="U2104" s="158"/>
      <c r="V2104" s="158"/>
      <c r="W2104" s="158"/>
      <c r="X2104" s="704" t="s">
        <v>608</v>
      </c>
      <c r="Y2104" s="698"/>
      <c r="Z2104" s="698"/>
      <c r="AA2104" s="698"/>
      <c r="AB2104" s="698">
        <v>0</v>
      </c>
    </row>
    <row r="2105" spans="1:30" ht="15.75">
      <c r="A2105" s="533" t="s">
        <v>2728</v>
      </c>
      <c r="B2105" s="533">
        <v>22</v>
      </c>
      <c r="C2105" s="533" t="s">
        <v>588</v>
      </c>
      <c r="D2105" s="572" t="s">
        <v>2002</v>
      </c>
      <c r="E2105" s="571" t="str">
        <f t="shared" si="2145"/>
        <v xml:space="preserve"> DOMESTIC WATER PIPING SPECIALTIES</v>
      </c>
      <c r="F2105" s="533" t="str">
        <f t="shared" si="2085"/>
        <v>ME</v>
      </c>
      <c r="G2105" s="533" t="s">
        <v>2722</v>
      </c>
      <c r="H2105" s="533">
        <v>732</v>
      </c>
      <c r="I2105" s="533" t="str">
        <f>I2103</f>
        <v>221123 - DOMESTIC WATER PIPING SPECIALTIES</v>
      </c>
      <c r="J2105" s="533" t="str">
        <f>J2103</f>
        <v>221123 - DOMESTIC WATER PIPING SPECIALTIES</v>
      </c>
      <c r="K2105" s="95" t="s">
        <v>21</v>
      </c>
      <c r="L2105" s="95" t="s">
        <v>609</v>
      </c>
      <c r="M2105" s="94">
        <v>1</v>
      </c>
      <c r="N2105" s="123" t="s">
        <v>39</v>
      </c>
      <c r="O2105" s="349">
        <v>133</v>
      </c>
      <c r="P2105" s="25">
        <f>O2105*M2105</f>
        <v>133</v>
      </c>
      <c r="Q2105" s="158"/>
      <c r="R2105" s="158"/>
      <c r="S2105" s="158"/>
      <c r="T2105" s="158"/>
      <c r="U2105" s="158"/>
      <c r="V2105" s="158"/>
      <c r="W2105" s="158"/>
      <c r="X2105" s="704" t="s">
        <v>609</v>
      </c>
      <c r="Y2105" s="698">
        <v>1</v>
      </c>
      <c r="Z2105" s="698" t="s">
        <v>39</v>
      </c>
      <c r="AA2105" s="698">
        <v>133</v>
      </c>
      <c r="AB2105" s="698">
        <v>133</v>
      </c>
      <c r="AC2105" s="731">
        <f>AA2105*0.97</f>
        <v>129.01</v>
      </c>
      <c r="AD2105" s="533">
        <f>AC2105*Y2105</f>
        <v>129.01</v>
      </c>
    </row>
    <row r="2106" spans="1:30" ht="16.5" thickBot="1">
      <c r="A2106" s="533" t="s">
        <v>2728</v>
      </c>
      <c r="B2106" s="533">
        <v>22</v>
      </c>
      <c r="C2106" s="533" t="s">
        <v>588</v>
      </c>
      <c r="D2106" s="572" t="s">
        <v>2002</v>
      </c>
      <c r="E2106" s="571" t="str">
        <f t="shared" si="2145"/>
        <v xml:space="preserve"> DOMESTIC WATER PIPING SPECIALTIES</v>
      </c>
      <c r="F2106" s="533" t="str">
        <f t="shared" si="2085"/>
        <v>ME</v>
      </c>
      <c r="G2106" s="533" t="s">
        <v>2725</v>
      </c>
      <c r="H2106" s="533">
        <v>733</v>
      </c>
      <c r="I2106" s="533" t="str">
        <f>L2106</f>
        <v>PERINAL BIP COCK</v>
      </c>
      <c r="J2106" s="533" t="str">
        <f>L2106</f>
        <v>PERINAL BIP COCK</v>
      </c>
      <c r="K2106" s="95"/>
      <c r="L2106" s="131" t="s">
        <v>610</v>
      </c>
      <c r="M2106" s="94"/>
      <c r="N2106" s="123"/>
      <c r="O2106" s="349"/>
      <c r="P2106" s="127"/>
      <c r="Q2106" s="158"/>
      <c r="R2106" s="158"/>
      <c r="S2106" s="158"/>
      <c r="T2106" s="158"/>
      <c r="U2106" s="158"/>
      <c r="V2106" s="158"/>
      <c r="W2106" s="158"/>
      <c r="X2106" s="704" t="s">
        <v>610</v>
      </c>
      <c r="Y2106" s="698"/>
      <c r="Z2106" s="698"/>
      <c r="AA2106" s="698"/>
      <c r="AB2106" s="698">
        <v>0</v>
      </c>
    </row>
    <row r="2107" spans="1:30" ht="16.5" thickBot="1">
      <c r="A2107" s="533" t="s">
        <v>2728</v>
      </c>
      <c r="B2107" s="533">
        <v>22</v>
      </c>
      <c r="C2107" s="533" t="s">
        <v>588</v>
      </c>
      <c r="D2107" s="572" t="s">
        <v>2002</v>
      </c>
      <c r="E2107" s="571" t="str">
        <f t="shared" si="2145"/>
        <v xml:space="preserve"> DOMESTIC WATER PIPING SPECIALTIES</v>
      </c>
      <c r="F2107" s="533" t="str">
        <f t="shared" si="2085"/>
        <v>ME</v>
      </c>
      <c r="G2107" s="533" t="s">
        <v>2722</v>
      </c>
      <c r="H2107" s="533">
        <v>734</v>
      </c>
      <c r="I2107" s="533" t="str">
        <f>I2105</f>
        <v>221123 - DOMESTIC WATER PIPING SPECIALTIES</v>
      </c>
      <c r="J2107" s="533" t="str">
        <f>J2105</f>
        <v>221123 - DOMESTIC WATER PIPING SPECIALTIES</v>
      </c>
      <c r="K2107" s="95" t="s">
        <v>45</v>
      </c>
      <c r="L2107" s="95" t="s">
        <v>611</v>
      </c>
      <c r="M2107" s="247">
        <v>7</v>
      </c>
      <c r="N2107" s="123" t="s">
        <v>39</v>
      </c>
      <c r="O2107" s="349">
        <v>66</v>
      </c>
      <c r="P2107" s="25">
        <f>O2107*M2107</f>
        <v>462</v>
      </c>
      <c r="Q2107" s="158"/>
      <c r="R2107" s="158"/>
      <c r="S2107" s="158"/>
      <c r="T2107" s="158"/>
      <c r="U2107" s="158"/>
      <c r="V2107" s="158"/>
      <c r="W2107" s="158"/>
      <c r="X2107" s="704" t="s">
        <v>611</v>
      </c>
      <c r="Y2107" s="698">
        <v>7</v>
      </c>
      <c r="Z2107" s="698" t="s">
        <v>39</v>
      </c>
      <c r="AA2107" s="698">
        <v>66</v>
      </c>
      <c r="AB2107" s="698">
        <v>462</v>
      </c>
      <c r="AC2107" s="731">
        <f>AA2107*0.97</f>
        <v>64.02</v>
      </c>
      <c r="AD2107" s="533">
        <f>AC2107*Y2107</f>
        <v>448.14</v>
      </c>
    </row>
    <row r="2108" spans="1:30" ht="15.75">
      <c r="A2108" s="533" t="s">
        <v>2728</v>
      </c>
      <c r="B2108" s="533">
        <v>22</v>
      </c>
      <c r="C2108" s="533" t="s">
        <v>588</v>
      </c>
      <c r="D2108" s="572" t="s">
        <v>2002</v>
      </c>
      <c r="E2108" s="571" t="str">
        <f t="shared" si="2145"/>
        <v xml:space="preserve"> DOMESTIC WATER PIPING SPECIALTIES</v>
      </c>
      <c r="F2108" s="533" t="str">
        <f t="shared" si="2085"/>
        <v>ME</v>
      </c>
      <c r="G2108" s="533" t="s">
        <v>2725</v>
      </c>
      <c r="H2108" s="533">
        <v>735</v>
      </c>
      <c r="I2108" s="533" t="str">
        <f>L2108</f>
        <v>Float valve</v>
      </c>
      <c r="J2108" s="533" t="str">
        <f>L2108</f>
        <v>Float valve</v>
      </c>
      <c r="K2108" s="95"/>
      <c r="L2108" s="131" t="s">
        <v>612</v>
      </c>
      <c r="M2108" s="94"/>
      <c r="N2108" s="98"/>
      <c r="O2108" s="349"/>
      <c r="P2108" s="127"/>
      <c r="Q2108" s="158"/>
      <c r="R2108" s="158"/>
      <c r="S2108" s="158"/>
      <c r="T2108" s="158"/>
      <c r="U2108" s="158"/>
      <c r="V2108" s="158"/>
      <c r="W2108" s="158"/>
      <c r="X2108" s="704" t="s">
        <v>612</v>
      </c>
      <c r="Y2108" s="698"/>
      <c r="Z2108" s="698"/>
      <c r="AA2108" s="698"/>
      <c r="AB2108" s="698">
        <v>0</v>
      </c>
    </row>
    <row r="2109" spans="1:30" ht="15.75">
      <c r="A2109" s="533" t="s">
        <v>2728</v>
      </c>
      <c r="B2109" s="533">
        <v>22</v>
      </c>
      <c r="C2109" s="533" t="s">
        <v>588</v>
      </c>
      <c r="D2109" s="572" t="s">
        <v>2002</v>
      </c>
      <c r="E2109" s="571" t="str">
        <f t="shared" si="2145"/>
        <v xml:space="preserve"> DOMESTIC WATER PIPING SPECIALTIES</v>
      </c>
      <c r="F2109" s="533" t="str">
        <f t="shared" si="2085"/>
        <v>ME</v>
      </c>
      <c r="G2109" s="533" t="s">
        <v>2722</v>
      </c>
      <c r="H2109" s="533">
        <v>736</v>
      </c>
      <c r="I2109" s="533" t="str">
        <f t="shared" ref="I2109:J2109" si="2146">I2107</f>
        <v>221123 - DOMESTIC WATER PIPING SPECIALTIES</v>
      </c>
      <c r="J2109" s="533" t="str">
        <f t="shared" si="2146"/>
        <v>221123 - DOMESTIC WATER PIPING SPECIALTIES</v>
      </c>
      <c r="K2109" s="95" t="s">
        <v>48</v>
      </c>
      <c r="L2109" s="95" t="s">
        <v>558</v>
      </c>
      <c r="M2109" s="94">
        <v>4</v>
      </c>
      <c r="N2109" s="98" t="s">
        <v>39</v>
      </c>
      <c r="O2109" s="349">
        <v>398</v>
      </c>
      <c r="P2109" s="25">
        <f t="shared" ref="P2109:P2110" si="2147">O2109*M2109</f>
        <v>1592</v>
      </c>
      <c r="Q2109" s="158"/>
      <c r="R2109" s="158"/>
      <c r="S2109" s="158"/>
      <c r="T2109" s="158"/>
      <c r="U2109" s="158"/>
      <c r="V2109" s="158"/>
      <c r="W2109" s="158"/>
      <c r="X2109" s="704" t="s">
        <v>558</v>
      </c>
      <c r="Y2109" s="698">
        <v>4</v>
      </c>
      <c r="Z2109" s="698" t="s">
        <v>39</v>
      </c>
      <c r="AA2109" s="698">
        <v>398</v>
      </c>
      <c r="AB2109" s="698">
        <v>1592</v>
      </c>
      <c r="AC2109" s="731">
        <f t="shared" ref="AC2109:AC2110" si="2148">AA2109*0.97</f>
        <v>386.06</v>
      </c>
      <c r="AD2109" s="533">
        <f t="shared" ref="AD2109:AD2110" si="2149">AC2109*Y2109</f>
        <v>1544.24</v>
      </c>
    </row>
    <row r="2110" spans="1:30" ht="15.75">
      <c r="A2110" s="533" t="s">
        <v>2728</v>
      </c>
      <c r="B2110" s="533">
        <v>22</v>
      </c>
      <c r="C2110" s="533" t="s">
        <v>588</v>
      </c>
      <c r="D2110" s="572" t="s">
        <v>2002</v>
      </c>
      <c r="E2110" s="571" t="str">
        <f t="shared" si="2145"/>
        <v xml:space="preserve"> DOMESTIC WATER PIPING SPECIALTIES</v>
      </c>
      <c r="F2110" s="533" t="str">
        <f t="shared" si="2085"/>
        <v>ME</v>
      </c>
      <c r="G2110" s="533" t="s">
        <v>2722</v>
      </c>
      <c r="H2110" s="533">
        <v>737</v>
      </c>
      <c r="I2110" s="533" t="str">
        <f t="shared" ref="I2110:J2110" si="2150">I2108</f>
        <v>Float valve</v>
      </c>
      <c r="J2110" s="533" t="str">
        <f t="shared" si="2150"/>
        <v>Float valve</v>
      </c>
      <c r="K2110" s="95" t="s">
        <v>50</v>
      </c>
      <c r="L2110" s="95" t="s">
        <v>613</v>
      </c>
      <c r="M2110" s="94">
        <v>1</v>
      </c>
      <c r="N2110" s="98" t="s">
        <v>39</v>
      </c>
      <c r="O2110" s="349">
        <v>1593</v>
      </c>
      <c r="P2110" s="25">
        <f t="shared" si="2147"/>
        <v>1593</v>
      </c>
      <c r="Q2110" s="158"/>
      <c r="R2110" s="158"/>
      <c r="S2110" s="158"/>
      <c r="T2110" s="158"/>
      <c r="U2110" s="158"/>
      <c r="V2110" s="158"/>
      <c r="W2110" s="158"/>
      <c r="X2110" s="704" t="s">
        <v>613</v>
      </c>
      <c r="Y2110" s="698">
        <v>1</v>
      </c>
      <c r="Z2110" s="698" t="s">
        <v>39</v>
      </c>
      <c r="AA2110" s="698">
        <v>1593</v>
      </c>
      <c r="AB2110" s="698">
        <v>1593</v>
      </c>
      <c r="AC2110" s="731">
        <f t="shared" si="2148"/>
        <v>1545.21</v>
      </c>
      <c r="AD2110" s="533">
        <f t="shared" si="2149"/>
        <v>1545.21</v>
      </c>
    </row>
    <row r="2111" spans="1:30" ht="15.75">
      <c r="A2111" s="533" t="s">
        <v>2728</v>
      </c>
      <c r="B2111" s="533">
        <v>22</v>
      </c>
      <c r="C2111" s="533" t="s">
        <v>588</v>
      </c>
      <c r="D2111" s="572" t="s">
        <v>2002</v>
      </c>
      <c r="E2111" s="571" t="s">
        <v>1252</v>
      </c>
      <c r="F2111" s="533" t="str">
        <f t="shared" si="2085"/>
        <v>ME</v>
      </c>
      <c r="G2111" s="533" t="s">
        <v>2725</v>
      </c>
      <c r="H2111" s="533">
        <v>738</v>
      </c>
      <c r="I2111" s="533" t="str">
        <f t="shared" ref="I2111:I2112" si="2151">L2111</f>
        <v xml:space="preserve">221123 - DOMESTIC WATER PUMPS </v>
      </c>
      <c r="J2111" s="533" t="str">
        <f t="shared" ref="J2111:J2112" si="2152">L2111</f>
        <v xml:space="preserve">221123 - DOMESTIC WATER PUMPS </v>
      </c>
      <c r="K2111" s="95"/>
      <c r="L2111" s="131" t="s">
        <v>614</v>
      </c>
      <c r="M2111" s="94"/>
      <c r="N2111" s="98"/>
      <c r="O2111" s="349"/>
      <c r="P2111" s="127"/>
      <c r="Q2111" s="158"/>
      <c r="R2111" s="158"/>
      <c r="S2111" s="158"/>
      <c r="T2111" s="158"/>
      <c r="U2111" s="158"/>
      <c r="V2111" s="158"/>
      <c r="W2111" s="158"/>
      <c r="X2111" s="704" t="s">
        <v>614</v>
      </c>
      <c r="Y2111" s="698"/>
      <c r="Z2111" s="698"/>
      <c r="AA2111" s="698"/>
      <c r="AB2111" s="698"/>
    </row>
    <row r="2112" spans="1:30" ht="15.75">
      <c r="A2112" s="533" t="s">
        <v>2728</v>
      </c>
      <c r="B2112" s="533">
        <v>22</v>
      </c>
      <c r="C2112" s="533" t="s">
        <v>588</v>
      </c>
      <c r="D2112" s="572" t="s">
        <v>2002</v>
      </c>
      <c r="E2112" s="571" t="str">
        <f t="shared" ref="E2112:E2118" si="2153">E2111</f>
        <v xml:space="preserve"> DOMESTIC WATER PUMPS </v>
      </c>
      <c r="F2112" s="533" t="str">
        <f t="shared" si="2085"/>
        <v>ME</v>
      </c>
      <c r="G2112" s="533" t="s">
        <v>2725</v>
      </c>
      <c r="H2112" s="533">
        <v>739</v>
      </c>
      <c r="I2112" s="533" t="str">
        <f t="shared" si="2151"/>
        <v>In-Line Circulators</v>
      </c>
      <c r="J2112" s="533" t="str">
        <f t="shared" si="2152"/>
        <v>In-Line Circulators</v>
      </c>
      <c r="K2112" s="95"/>
      <c r="L2112" s="131" t="s">
        <v>615</v>
      </c>
      <c r="M2112" s="94"/>
      <c r="N2112" s="98"/>
      <c r="O2112" s="349"/>
      <c r="P2112" s="127"/>
      <c r="Q2112" s="158"/>
      <c r="R2112" s="158"/>
      <c r="S2112" s="158"/>
      <c r="T2112" s="158"/>
      <c r="U2112" s="158"/>
      <c r="V2112" s="158"/>
      <c r="W2112" s="158"/>
      <c r="X2112" s="704" t="s">
        <v>615</v>
      </c>
      <c r="Y2112" s="698"/>
      <c r="Z2112" s="698"/>
      <c r="AA2112" s="698"/>
      <c r="AB2112" s="698"/>
    </row>
    <row r="2113" spans="1:30" ht="15.75">
      <c r="A2113" s="533" t="s">
        <v>2728</v>
      </c>
      <c r="B2113" s="533">
        <v>22</v>
      </c>
      <c r="C2113" s="533" t="s">
        <v>588</v>
      </c>
      <c r="D2113" s="572" t="s">
        <v>2002</v>
      </c>
      <c r="E2113" s="571" t="str">
        <f t="shared" si="2153"/>
        <v xml:space="preserve"> DOMESTIC WATER PUMPS </v>
      </c>
      <c r="F2113" s="533" t="str">
        <f t="shared" si="2085"/>
        <v>ME</v>
      </c>
      <c r="G2113" s="533" t="s">
        <v>2722</v>
      </c>
      <c r="H2113" s="533">
        <v>740</v>
      </c>
      <c r="I2113" s="533" t="str">
        <f t="shared" ref="I2113:J2113" si="2154">I2111</f>
        <v xml:space="preserve">221123 - DOMESTIC WATER PUMPS </v>
      </c>
      <c r="J2113" s="533" t="str">
        <f t="shared" si="2154"/>
        <v xml:space="preserve">221123 - DOMESTIC WATER PUMPS </v>
      </c>
      <c r="K2113" s="95" t="s">
        <v>76</v>
      </c>
      <c r="L2113" s="95" t="s">
        <v>616</v>
      </c>
      <c r="M2113" s="94">
        <v>2</v>
      </c>
      <c r="N2113" s="98" t="s">
        <v>39</v>
      </c>
      <c r="O2113" s="349">
        <v>2324</v>
      </c>
      <c r="P2113" s="25">
        <f t="shared" ref="P2113:P2114" si="2155">O2113*M2113</f>
        <v>4648</v>
      </c>
      <c r="Q2113" s="158"/>
      <c r="R2113" s="158"/>
      <c r="S2113" s="158"/>
      <c r="T2113" s="158"/>
      <c r="U2113" s="158"/>
      <c r="V2113" s="158"/>
      <c r="W2113" s="158"/>
      <c r="X2113" s="704" t="s">
        <v>616</v>
      </c>
      <c r="Y2113" s="698">
        <v>2</v>
      </c>
      <c r="Z2113" s="698" t="s">
        <v>39</v>
      </c>
      <c r="AA2113" s="698">
        <v>2324</v>
      </c>
      <c r="AB2113" s="698">
        <v>4648</v>
      </c>
      <c r="AC2113" s="731">
        <f t="shared" ref="AC2113:AC2114" si="2156">AA2113*0.97</f>
        <v>2254.2799999999997</v>
      </c>
      <c r="AD2113" s="533">
        <f t="shared" ref="AD2113:AD2114" si="2157">AC2113*Y2113</f>
        <v>4508.5599999999995</v>
      </c>
    </row>
    <row r="2114" spans="1:30" ht="15.75">
      <c r="A2114" s="533" t="s">
        <v>2728</v>
      </c>
      <c r="B2114" s="533">
        <v>22</v>
      </c>
      <c r="C2114" s="533" t="s">
        <v>588</v>
      </c>
      <c r="D2114" s="572" t="s">
        <v>2002</v>
      </c>
      <c r="E2114" s="571" t="str">
        <f t="shared" si="2153"/>
        <v xml:space="preserve"> DOMESTIC WATER PUMPS </v>
      </c>
      <c r="F2114" s="533" t="str">
        <f t="shared" si="2085"/>
        <v>ME</v>
      </c>
      <c r="G2114" s="533" t="s">
        <v>2722</v>
      </c>
      <c r="H2114" s="533">
        <v>741</v>
      </c>
      <c r="I2114" s="533" t="str">
        <f t="shared" ref="I2114:J2114" si="2158">I2112</f>
        <v>In-Line Circulators</v>
      </c>
      <c r="J2114" s="533" t="str">
        <f t="shared" si="2158"/>
        <v>In-Line Circulators</v>
      </c>
      <c r="K2114" s="95" t="s">
        <v>77</v>
      </c>
      <c r="L2114" s="95" t="s">
        <v>617</v>
      </c>
      <c r="M2114" s="94">
        <v>2</v>
      </c>
      <c r="N2114" s="98" t="s">
        <v>39</v>
      </c>
      <c r="O2114" s="349">
        <v>2324</v>
      </c>
      <c r="P2114" s="25">
        <f t="shared" si="2155"/>
        <v>4648</v>
      </c>
      <c r="Q2114" s="158"/>
      <c r="R2114" s="158"/>
      <c r="S2114" s="158"/>
      <c r="T2114" s="158"/>
      <c r="U2114" s="158"/>
      <c r="V2114" s="158"/>
      <c r="W2114" s="158"/>
      <c r="X2114" s="704" t="s">
        <v>617</v>
      </c>
      <c r="Y2114" s="698">
        <v>2</v>
      </c>
      <c r="Z2114" s="698" t="s">
        <v>39</v>
      </c>
      <c r="AA2114" s="698">
        <v>2324</v>
      </c>
      <c r="AB2114" s="698">
        <v>4648</v>
      </c>
      <c r="AC2114" s="731">
        <f t="shared" si="2156"/>
        <v>2254.2799999999997</v>
      </c>
      <c r="AD2114" s="533">
        <f t="shared" si="2157"/>
        <v>4508.5599999999995</v>
      </c>
    </row>
    <row r="2115" spans="1:30" ht="15.75">
      <c r="A2115" s="533" t="s">
        <v>2728</v>
      </c>
      <c r="B2115" s="533">
        <v>22</v>
      </c>
      <c r="C2115" s="533" t="s">
        <v>588</v>
      </c>
      <c r="D2115" s="572" t="s">
        <v>2002</v>
      </c>
      <c r="E2115" s="571" t="str">
        <f t="shared" si="2153"/>
        <v xml:space="preserve"> DOMESTIC WATER PUMPS </v>
      </c>
      <c r="F2115" s="533" t="str">
        <f t="shared" si="2085"/>
        <v>ME</v>
      </c>
      <c r="G2115" s="533" t="s">
        <v>2725</v>
      </c>
      <c r="H2115" s="533">
        <v>742</v>
      </c>
      <c r="I2115" s="533" t="str">
        <f>L2115</f>
        <v>End suction centrifugal pumps</v>
      </c>
      <c r="J2115" s="533" t="str">
        <f>L2115</f>
        <v>End suction centrifugal pumps</v>
      </c>
      <c r="K2115" s="95"/>
      <c r="L2115" s="131" t="s">
        <v>618</v>
      </c>
      <c r="M2115" s="94"/>
      <c r="N2115" s="98"/>
      <c r="O2115" s="349"/>
      <c r="P2115" s="127"/>
      <c r="Q2115" s="158"/>
      <c r="R2115" s="158"/>
      <c r="S2115" s="158"/>
      <c r="T2115" s="158"/>
      <c r="U2115" s="158"/>
      <c r="V2115" s="158"/>
      <c r="W2115" s="158"/>
      <c r="X2115" s="704" t="s">
        <v>618</v>
      </c>
      <c r="Y2115" s="698"/>
      <c r="Z2115" s="698"/>
      <c r="AA2115" s="698"/>
      <c r="AB2115" s="698"/>
    </row>
    <row r="2116" spans="1:30" ht="15.75">
      <c r="A2116" s="533" t="s">
        <v>2728</v>
      </c>
      <c r="B2116" s="533">
        <v>22</v>
      </c>
      <c r="C2116" s="533" t="s">
        <v>588</v>
      </c>
      <c r="D2116" s="572" t="s">
        <v>2002</v>
      </c>
      <c r="E2116" s="571" t="str">
        <f t="shared" si="2153"/>
        <v xml:space="preserve"> DOMESTIC WATER PUMPS </v>
      </c>
      <c r="F2116" s="533" t="str">
        <f t="shared" si="2085"/>
        <v>ME</v>
      </c>
      <c r="G2116" s="533" t="s">
        <v>2722</v>
      </c>
      <c r="H2116" s="533">
        <v>743</v>
      </c>
      <c r="I2116" s="533" t="str">
        <f t="shared" ref="I2116:J2116" si="2159">I2114</f>
        <v>In-Line Circulators</v>
      </c>
      <c r="J2116" s="533" t="str">
        <f t="shared" si="2159"/>
        <v>In-Line Circulators</v>
      </c>
      <c r="K2116" s="95" t="s">
        <v>13</v>
      </c>
      <c r="L2116" s="95" t="s">
        <v>619</v>
      </c>
      <c r="M2116" s="94">
        <v>2</v>
      </c>
      <c r="N2116" s="98" t="s">
        <v>39</v>
      </c>
      <c r="O2116" s="349">
        <v>1992</v>
      </c>
      <c r="P2116" s="25">
        <f t="shared" ref="P2116:P2118" si="2160">O2116*M2116</f>
        <v>3984</v>
      </c>
      <c r="Q2116" s="158"/>
      <c r="R2116" s="158"/>
      <c r="S2116" s="158"/>
      <c r="T2116" s="158"/>
      <c r="U2116" s="158"/>
      <c r="V2116" s="158"/>
      <c r="W2116" s="158"/>
      <c r="X2116" s="704" t="s">
        <v>619</v>
      </c>
      <c r="Y2116" s="698">
        <v>2</v>
      </c>
      <c r="Z2116" s="698" t="s">
        <v>39</v>
      </c>
      <c r="AA2116" s="698">
        <v>1992</v>
      </c>
      <c r="AB2116" s="698">
        <v>3984</v>
      </c>
      <c r="AC2116" s="731">
        <f t="shared" ref="AC2116:AC2118" si="2161">AA2116*0.97</f>
        <v>1932.24</v>
      </c>
      <c r="AD2116" s="533">
        <f t="shared" ref="AD2116:AD2118" si="2162">AC2116*Y2116</f>
        <v>3864.48</v>
      </c>
    </row>
    <row r="2117" spans="1:30" ht="15.75">
      <c r="A2117" s="533" t="s">
        <v>2728</v>
      </c>
      <c r="B2117" s="533">
        <v>22</v>
      </c>
      <c r="C2117" s="533" t="s">
        <v>588</v>
      </c>
      <c r="D2117" s="572" t="s">
        <v>2002</v>
      </c>
      <c r="E2117" s="571" t="str">
        <f t="shared" si="2153"/>
        <v xml:space="preserve"> DOMESTIC WATER PUMPS </v>
      </c>
      <c r="F2117" s="533" t="str">
        <f t="shared" si="2085"/>
        <v>ME</v>
      </c>
      <c r="G2117" s="533" t="s">
        <v>2722</v>
      </c>
      <c r="H2117" s="533">
        <v>744</v>
      </c>
      <c r="I2117" s="533" t="str">
        <f t="shared" ref="I2117:J2117" si="2163">I2115</f>
        <v>End suction centrifugal pumps</v>
      </c>
      <c r="J2117" s="533" t="str">
        <f t="shared" si="2163"/>
        <v>End suction centrifugal pumps</v>
      </c>
      <c r="K2117" s="95" t="s">
        <v>15</v>
      </c>
      <c r="L2117" s="95" t="s">
        <v>620</v>
      </c>
      <c r="M2117" s="94">
        <v>2</v>
      </c>
      <c r="N2117" s="98" t="s">
        <v>39</v>
      </c>
      <c r="O2117" s="349">
        <v>2390</v>
      </c>
      <c r="P2117" s="25">
        <f t="shared" si="2160"/>
        <v>4780</v>
      </c>
      <c r="Q2117" s="158"/>
      <c r="R2117" s="158"/>
      <c r="S2117" s="158"/>
      <c r="T2117" s="158"/>
      <c r="U2117" s="158"/>
      <c r="V2117" s="158"/>
      <c r="W2117" s="158"/>
      <c r="X2117" s="704" t="s">
        <v>620</v>
      </c>
      <c r="Y2117" s="698">
        <v>2</v>
      </c>
      <c r="Z2117" s="698" t="s">
        <v>39</v>
      </c>
      <c r="AA2117" s="698">
        <v>2390</v>
      </c>
      <c r="AB2117" s="698">
        <v>4780</v>
      </c>
      <c r="AC2117" s="731">
        <f t="shared" si="2161"/>
        <v>2318.2999999999997</v>
      </c>
      <c r="AD2117" s="533">
        <f t="shared" si="2162"/>
        <v>4636.5999999999995</v>
      </c>
    </row>
    <row r="2118" spans="1:30" ht="15.75">
      <c r="A2118" s="533" t="s">
        <v>2728</v>
      </c>
      <c r="B2118" s="533">
        <v>22</v>
      </c>
      <c r="C2118" s="533" t="s">
        <v>588</v>
      </c>
      <c r="D2118" s="572" t="s">
        <v>2002</v>
      </c>
      <c r="E2118" s="571" t="str">
        <f t="shared" si="2153"/>
        <v xml:space="preserve"> DOMESTIC WATER PUMPS </v>
      </c>
      <c r="F2118" s="533" t="str">
        <f t="shared" si="2085"/>
        <v>ME</v>
      </c>
      <c r="G2118" s="533" t="s">
        <v>2722</v>
      </c>
      <c r="H2118" s="533">
        <v>745</v>
      </c>
      <c r="I2118" s="533" t="str">
        <f t="shared" ref="I2118:J2118" si="2164">I2116</f>
        <v>In-Line Circulators</v>
      </c>
      <c r="J2118" s="533" t="str">
        <f t="shared" si="2164"/>
        <v>In-Line Circulators</v>
      </c>
      <c r="K2118" s="87" t="s">
        <v>17</v>
      </c>
      <c r="L2118" s="95" t="s">
        <v>621</v>
      </c>
      <c r="M2118" s="94">
        <v>1</v>
      </c>
      <c r="N2118" s="101" t="s">
        <v>2</v>
      </c>
      <c r="O2118" s="349">
        <v>1328</v>
      </c>
      <c r="P2118" s="25">
        <f t="shared" si="2160"/>
        <v>1328</v>
      </c>
      <c r="Q2118" s="158"/>
      <c r="R2118" s="158"/>
      <c r="S2118" s="158"/>
      <c r="T2118" s="158"/>
      <c r="U2118" s="158"/>
      <c r="V2118" s="158"/>
      <c r="W2118" s="158"/>
      <c r="X2118" s="704" t="s">
        <v>621</v>
      </c>
      <c r="Y2118" s="698">
        <v>1</v>
      </c>
      <c r="Z2118" s="698" t="s">
        <v>2</v>
      </c>
      <c r="AA2118" s="698">
        <v>1328</v>
      </c>
      <c r="AB2118" s="698">
        <v>1328</v>
      </c>
      <c r="AC2118" s="731">
        <f t="shared" si="2161"/>
        <v>1288.1599999999999</v>
      </c>
      <c r="AD2118" s="533">
        <f t="shared" si="2162"/>
        <v>1288.1599999999999</v>
      </c>
    </row>
    <row r="2119" spans="1:30" ht="15.75">
      <c r="A2119" s="533" t="s">
        <v>2728</v>
      </c>
      <c r="B2119" s="533">
        <v>22</v>
      </c>
      <c r="C2119" s="533" t="s">
        <v>588</v>
      </c>
      <c r="D2119" s="572" t="s">
        <v>2004</v>
      </c>
      <c r="E2119" s="571" t="s">
        <v>1253</v>
      </c>
      <c r="F2119" s="533" t="str">
        <f t="shared" si="2085"/>
        <v>ME</v>
      </c>
      <c r="G2119" s="533" t="s">
        <v>2725</v>
      </c>
      <c r="H2119" s="533">
        <v>746</v>
      </c>
      <c r="I2119" s="533" t="str">
        <f>L2119</f>
        <v>221123.13 - DOMESTIC WATER PACKAGED BOOSTER PUMP SETS</v>
      </c>
      <c r="J2119" s="533" t="str">
        <f>L2119</f>
        <v>221123.13 - DOMESTIC WATER PACKAGED BOOSTER PUMP SETS</v>
      </c>
      <c r="K2119" s="95"/>
      <c r="L2119" s="96" t="s">
        <v>622</v>
      </c>
      <c r="M2119" s="94"/>
      <c r="N2119" s="98"/>
      <c r="O2119" s="349"/>
      <c r="P2119" s="127"/>
      <c r="Q2119" s="158"/>
      <c r="R2119" s="158"/>
      <c r="S2119" s="158"/>
      <c r="T2119" s="158"/>
      <c r="U2119" s="158"/>
      <c r="V2119" s="158"/>
      <c r="W2119" s="158"/>
      <c r="X2119" s="704" t="s">
        <v>622</v>
      </c>
      <c r="Y2119" s="698"/>
      <c r="Z2119" s="698"/>
      <c r="AA2119" s="698"/>
      <c r="AB2119" s="698">
        <v>0</v>
      </c>
    </row>
    <row r="2120" spans="1:30" ht="15.75">
      <c r="A2120" s="533" t="s">
        <v>2728</v>
      </c>
      <c r="B2120" s="533">
        <v>22</v>
      </c>
      <c r="C2120" s="533" t="s">
        <v>588</v>
      </c>
      <c r="D2120" s="572" t="s">
        <v>2004</v>
      </c>
      <c r="E2120" s="571" t="str">
        <f t="shared" ref="E2120:E2122" si="2165">E2119</f>
        <v xml:space="preserve"> DOMESTIC WATER PACKAGED BOOSTER PUMP SETS</v>
      </c>
      <c r="F2120" s="533" t="str">
        <f t="shared" ref="F2120:F2143" si="2166">VLOOKUP(D:D,trade,3,FALSE)</f>
        <v>ME</v>
      </c>
      <c r="G2120" s="533" t="s">
        <v>2722</v>
      </c>
      <c r="H2120" s="533">
        <v>747</v>
      </c>
      <c r="I2120" s="533" t="str">
        <f t="shared" ref="I2120:J2120" si="2167">I2118</f>
        <v>In-Line Circulators</v>
      </c>
      <c r="J2120" s="533" t="str">
        <f t="shared" si="2167"/>
        <v>In-Line Circulators</v>
      </c>
      <c r="K2120" s="95" t="s">
        <v>19</v>
      </c>
      <c r="L2120" s="95" t="s">
        <v>623</v>
      </c>
      <c r="M2120" s="94">
        <v>1</v>
      </c>
      <c r="N2120" s="98" t="s">
        <v>624</v>
      </c>
      <c r="O2120" s="349">
        <v>15934</v>
      </c>
      <c r="P2120" s="25">
        <f t="shared" ref="P2120:P2122" si="2168">O2120*M2120</f>
        <v>15934</v>
      </c>
      <c r="Q2120" s="158"/>
      <c r="R2120" s="158"/>
      <c r="S2120" s="158"/>
      <c r="T2120" s="158"/>
      <c r="U2120" s="158"/>
      <c r="V2120" s="158"/>
      <c r="W2120" s="158"/>
      <c r="X2120" s="704" t="s">
        <v>623</v>
      </c>
      <c r="Y2120" s="698">
        <v>1</v>
      </c>
      <c r="Z2120" s="698" t="s">
        <v>624</v>
      </c>
      <c r="AA2120" s="698">
        <v>15934</v>
      </c>
      <c r="AB2120" s="698">
        <v>15934</v>
      </c>
      <c r="AC2120" s="731">
        <f t="shared" ref="AC2120:AC2122" si="2169">AA2120*0.97</f>
        <v>15455.98</v>
      </c>
      <c r="AD2120" s="533">
        <f t="shared" ref="AD2120:AD2122" si="2170">AC2120*Y2120</f>
        <v>15455.98</v>
      </c>
    </row>
    <row r="2121" spans="1:30" ht="15.75">
      <c r="A2121" s="533" t="s">
        <v>2728</v>
      </c>
      <c r="B2121" s="533">
        <v>22</v>
      </c>
      <c r="C2121" s="533" t="s">
        <v>588</v>
      </c>
      <c r="D2121" s="572" t="s">
        <v>2004</v>
      </c>
      <c r="E2121" s="571" t="str">
        <f t="shared" si="2165"/>
        <v xml:space="preserve"> DOMESTIC WATER PACKAGED BOOSTER PUMP SETS</v>
      </c>
      <c r="F2121" s="533" t="str">
        <f t="shared" si="2166"/>
        <v>ME</v>
      </c>
      <c r="G2121" s="533" t="s">
        <v>2722</v>
      </c>
      <c r="H2121" s="533">
        <v>748</v>
      </c>
      <c r="I2121" s="533" t="str">
        <f t="shared" ref="I2121:J2121" si="2171">I2119</f>
        <v>221123.13 - DOMESTIC WATER PACKAGED BOOSTER PUMP SETS</v>
      </c>
      <c r="J2121" s="533" t="str">
        <f t="shared" si="2171"/>
        <v>221123.13 - DOMESTIC WATER PACKAGED BOOSTER PUMP SETS</v>
      </c>
      <c r="K2121" s="95" t="s">
        <v>20</v>
      </c>
      <c r="L2121" s="95" t="s">
        <v>625</v>
      </c>
      <c r="M2121" s="94">
        <v>1</v>
      </c>
      <c r="N2121" s="98" t="s">
        <v>624</v>
      </c>
      <c r="O2121" s="349">
        <v>12614</v>
      </c>
      <c r="P2121" s="25">
        <f t="shared" si="2168"/>
        <v>12614</v>
      </c>
      <c r="Q2121" s="158"/>
      <c r="R2121" s="158"/>
      <c r="S2121" s="158"/>
      <c r="T2121" s="158"/>
      <c r="U2121" s="158"/>
      <c r="V2121" s="158"/>
      <c r="W2121" s="158"/>
      <c r="X2121" s="704" t="s">
        <v>625</v>
      </c>
      <c r="Y2121" s="698">
        <v>1</v>
      </c>
      <c r="Z2121" s="698" t="s">
        <v>624</v>
      </c>
      <c r="AA2121" s="698">
        <v>12614</v>
      </c>
      <c r="AB2121" s="698">
        <v>12614</v>
      </c>
      <c r="AC2121" s="731">
        <f t="shared" si="2169"/>
        <v>12235.58</v>
      </c>
      <c r="AD2121" s="533">
        <f t="shared" si="2170"/>
        <v>12235.58</v>
      </c>
    </row>
    <row r="2122" spans="1:30" ht="15.75">
      <c r="A2122" s="533" t="s">
        <v>2728</v>
      </c>
      <c r="B2122" s="533">
        <v>22</v>
      </c>
      <c r="C2122" s="533" t="s">
        <v>588</v>
      </c>
      <c r="D2122" s="572" t="s">
        <v>2004</v>
      </c>
      <c r="E2122" s="571" t="str">
        <f t="shared" si="2165"/>
        <v xml:space="preserve"> DOMESTIC WATER PACKAGED BOOSTER PUMP SETS</v>
      </c>
      <c r="F2122" s="533" t="str">
        <f t="shared" si="2166"/>
        <v>ME</v>
      </c>
      <c r="G2122" s="533" t="s">
        <v>2722</v>
      </c>
      <c r="H2122" s="533">
        <v>749</v>
      </c>
      <c r="I2122" s="533" t="str">
        <f t="shared" ref="I2122:J2122" si="2172">I2120</f>
        <v>In-Line Circulators</v>
      </c>
      <c r="J2122" s="533" t="str">
        <f t="shared" si="2172"/>
        <v>In-Line Circulators</v>
      </c>
      <c r="K2122" s="87" t="s">
        <v>21</v>
      </c>
      <c r="L2122" s="95" t="s">
        <v>626</v>
      </c>
      <c r="M2122" s="94">
        <v>1</v>
      </c>
      <c r="N2122" s="101" t="s">
        <v>2</v>
      </c>
      <c r="O2122" s="349">
        <v>2656</v>
      </c>
      <c r="P2122" s="25">
        <f t="shared" si="2168"/>
        <v>2656</v>
      </c>
      <c r="Q2122" s="158"/>
      <c r="R2122" s="158"/>
      <c r="S2122" s="158"/>
      <c r="T2122" s="158"/>
      <c r="U2122" s="158"/>
      <c r="V2122" s="158"/>
      <c r="W2122" s="158"/>
      <c r="X2122" s="704" t="s">
        <v>626</v>
      </c>
      <c r="Y2122" s="698">
        <v>1</v>
      </c>
      <c r="Z2122" s="698" t="s">
        <v>2</v>
      </c>
      <c r="AA2122" s="698">
        <v>2656</v>
      </c>
      <c r="AB2122" s="698">
        <v>2656</v>
      </c>
      <c r="AC2122" s="731">
        <f t="shared" si="2169"/>
        <v>2576.3199999999997</v>
      </c>
      <c r="AD2122" s="533">
        <f t="shared" si="2170"/>
        <v>2576.3199999999997</v>
      </c>
    </row>
    <row r="2123" spans="1:30" ht="15.75">
      <c r="A2123" s="533" t="s">
        <v>2728</v>
      </c>
      <c r="B2123" s="533">
        <v>22</v>
      </c>
      <c r="C2123" s="533" t="s">
        <v>588</v>
      </c>
      <c r="D2123" s="572" t="s">
        <v>2008</v>
      </c>
      <c r="E2123" s="571" t="s">
        <v>1254</v>
      </c>
      <c r="F2123" s="533" t="str">
        <f t="shared" si="2166"/>
        <v>ME</v>
      </c>
      <c r="G2123" s="533" t="s">
        <v>2725</v>
      </c>
      <c r="H2123" s="533">
        <v>750</v>
      </c>
      <c r="I2123" s="533" t="str">
        <f t="shared" ref="I2123:I2125" si="2173">L2123</f>
        <v>221316 - SANITARY WASTE AND VENT PIPING</v>
      </c>
      <c r="J2123" s="533" t="str">
        <f t="shared" ref="J2123:J2125" si="2174">L2123</f>
        <v>221316 - SANITARY WASTE AND VENT PIPING</v>
      </c>
      <c r="K2123" s="95"/>
      <c r="L2123" s="96" t="s">
        <v>627</v>
      </c>
      <c r="M2123" s="94"/>
      <c r="N2123" s="98"/>
      <c r="O2123" s="349"/>
      <c r="P2123" s="127"/>
      <c r="Q2123" s="158"/>
      <c r="R2123" s="158"/>
      <c r="S2123" s="158"/>
      <c r="T2123" s="158"/>
      <c r="U2123" s="158"/>
      <c r="V2123" s="158"/>
      <c r="W2123" s="158"/>
      <c r="X2123" s="704" t="s">
        <v>627</v>
      </c>
      <c r="Y2123" s="698"/>
      <c r="Z2123" s="698"/>
      <c r="AA2123" s="698"/>
      <c r="AB2123" s="698"/>
    </row>
    <row r="2124" spans="1:30" ht="15.75">
      <c r="A2124" s="533" t="s">
        <v>2728</v>
      </c>
      <c r="B2124" s="533">
        <v>22</v>
      </c>
      <c r="C2124" s="533" t="s">
        <v>588</v>
      </c>
      <c r="D2124" s="572" t="s">
        <v>2008</v>
      </c>
      <c r="E2124" s="571" t="str">
        <f t="shared" ref="E2124:E2143" si="2175">E2123</f>
        <v xml:space="preserve"> SANITARY WASTE AND VENT PIPING</v>
      </c>
      <c r="F2124" s="533" t="str">
        <f t="shared" si="2166"/>
        <v>ME</v>
      </c>
      <c r="G2124" s="533" t="s">
        <v>2725</v>
      </c>
      <c r="H2124" s="533">
        <v>751</v>
      </c>
      <c r="I2124" s="533" t="str">
        <f t="shared" si="2173"/>
        <v>Above Ground / Underground , Soil, Waste and Vent Piping</v>
      </c>
      <c r="J2124" s="533" t="str">
        <f t="shared" si="2174"/>
        <v>Above Ground / Underground , Soil, Waste and Vent Piping</v>
      </c>
      <c r="K2124" s="131"/>
      <c r="L2124" s="96" t="s">
        <v>628</v>
      </c>
      <c r="M2124" s="93"/>
      <c r="N2124" s="196"/>
      <c r="O2124" s="349"/>
      <c r="P2124" s="127"/>
      <c r="Q2124" s="131"/>
      <c r="R2124" s="131"/>
      <c r="S2124" s="131"/>
      <c r="T2124" s="131"/>
      <c r="U2124" s="131"/>
      <c r="V2124" s="131"/>
      <c r="W2124" s="131"/>
      <c r="X2124" s="707" t="s">
        <v>628</v>
      </c>
      <c r="Y2124" s="698"/>
      <c r="Z2124" s="698"/>
      <c r="AA2124" s="698"/>
      <c r="AB2124" s="698"/>
    </row>
    <row r="2125" spans="1:30" ht="16.5" thickBot="1">
      <c r="A2125" s="533" t="s">
        <v>2728</v>
      </c>
      <c r="B2125" s="533">
        <v>22</v>
      </c>
      <c r="C2125" s="533" t="s">
        <v>588</v>
      </c>
      <c r="D2125" s="572" t="s">
        <v>2008</v>
      </c>
      <c r="E2125" s="571" t="str">
        <f t="shared" si="2175"/>
        <v xml:space="preserve"> SANITARY WASTE AND VENT PIPING</v>
      </c>
      <c r="F2125" s="533" t="str">
        <f t="shared" si="2166"/>
        <v>ME</v>
      </c>
      <c r="G2125" s="533" t="s">
        <v>2725</v>
      </c>
      <c r="H2125" s="533">
        <v>752</v>
      </c>
      <c r="I2125" s="533" t="str">
        <f t="shared" si="2173"/>
        <v xml:space="preserve">PVC pipes </v>
      </c>
      <c r="J2125" s="533" t="str">
        <f t="shared" si="2174"/>
        <v xml:space="preserve">PVC pipes </v>
      </c>
      <c r="K2125" s="95"/>
      <c r="L2125" s="131" t="s">
        <v>629</v>
      </c>
      <c r="M2125" s="94"/>
      <c r="N2125" s="98"/>
      <c r="O2125" s="349"/>
      <c r="P2125" s="127"/>
      <c r="Q2125" s="158"/>
      <c r="R2125" s="158"/>
      <c r="S2125" s="158"/>
      <c r="T2125" s="158"/>
      <c r="U2125" s="158"/>
      <c r="V2125" s="158"/>
      <c r="W2125" s="158"/>
      <c r="X2125" s="704" t="s">
        <v>629</v>
      </c>
      <c r="Y2125" s="698"/>
      <c r="Z2125" s="698"/>
      <c r="AA2125" s="698"/>
      <c r="AB2125" s="698"/>
    </row>
    <row r="2126" spans="1:30" ht="15.75">
      <c r="A2126" s="533" t="s">
        <v>2728</v>
      </c>
      <c r="B2126" s="533">
        <v>22</v>
      </c>
      <c r="C2126" s="533" t="s">
        <v>588</v>
      </c>
      <c r="D2126" s="572" t="s">
        <v>2008</v>
      </c>
      <c r="E2126" s="571" t="str">
        <f t="shared" si="2175"/>
        <v xml:space="preserve"> SANITARY WASTE AND VENT PIPING</v>
      </c>
      <c r="F2126" s="533" t="str">
        <f t="shared" si="2166"/>
        <v>ME</v>
      </c>
      <c r="G2126" s="533" t="s">
        <v>2722</v>
      </c>
      <c r="H2126" s="533">
        <v>753</v>
      </c>
      <c r="I2126" s="533" t="str">
        <f t="shared" ref="I2126:J2126" si="2176">I2124</f>
        <v>Above Ground / Underground , Soil, Waste and Vent Piping</v>
      </c>
      <c r="J2126" s="533" t="str">
        <f t="shared" si="2176"/>
        <v>Above Ground / Underground , Soil, Waste and Vent Piping</v>
      </c>
      <c r="K2126" s="95" t="s">
        <v>45</v>
      </c>
      <c r="L2126" s="95" t="s">
        <v>630</v>
      </c>
      <c r="M2126" s="251">
        <v>167</v>
      </c>
      <c r="N2126" s="98" t="s">
        <v>95</v>
      </c>
      <c r="O2126" s="349">
        <v>11</v>
      </c>
      <c r="P2126" s="25">
        <f t="shared" ref="P2126:P2130" si="2177">O2126*M2126</f>
        <v>1837</v>
      </c>
      <c r="Q2126" s="158"/>
      <c r="R2126" s="158"/>
      <c r="S2126" s="158"/>
      <c r="T2126" s="158"/>
      <c r="U2126" s="158"/>
      <c r="V2126" s="158"/>
      <c r="W2126" s="158"/>
      <c r="X2126" s="704" t="s">
        <v>630</v>
      </c>
      <c r="Y2126" s="698">
        <v>167</v>
      </c>
      <c r="Z2126" s="698" t="s">
        <v>95</v>
      </c>
      <c r="AA2126" s="698">
        <v>11</v>
      </c>
      <c r="AB2126" s="698">
        <v>1837</v>
      </c>
      <c r="AC2126" s="731">
        <f t="shared" ref="AC2126:AC2130" si="2178">AA2126*0.97</f>
        <v>10.67</v>
      </c>
      <c r="AD2126" s="533">
        <f t="shared" ref="AD2126:AD2130" si="2179">AC2126*Y2126</f>
        <v>1781.89</v>
      </c>
    </row>
    <row r="2127" spans="1:30" ht="15.75">
      <c r="A2127" s="533" t="s">
        <v>2728</v>
      </c>
      <c r="B2127" s="533">
        <v>22</v>
      </c>
      <c r="C2127" s="533" t="s">
        <v>588</v>
      </c>
      <c r="D2127" s="572" t="s">
        <v>2008</v>
      </c>
      <c r="E2127" s="571" t="str">
        <f t="shared" si="2175"/>
        <v xml:space="preserve"> SANITARY WASTE AND VENT PIPING</v>
      </c>
      <c r="F2127" s="533" t="str">
        <f t="shared" si="2166"/>
        <v>ME</v>
      </c>
      <c r="G2127" s="533" t="s">
        <v>2722</v>
      </c>
      <c r="H2127" s="533">
        <v>754</v>
      </c>
      <c r="I2127" s="533" t="str">
        <f t="shared" ref="I2127:J2127" si="2180">I2125</f>
        <v xml:space="preserve">PVC pipes </v>
      </c>
      <c r="J2127" s="533" t="str">
        <f t="shared" si="2180"/>
        <v xml:space="preserve">PVC pipes </v>
      </c>
      <c r="K2127" s="95" t="s">
        <v>48</v>
      </c>
      <c r="L2127" s="95" t="s">
        <v>558</v>
      </c>
      <c r="M2127" s="252">
        <v>475</v>
      </c>
      <c r="N2127" s="98" t="s">
        <v>95</v>
      </c>
      <c r="O2127" s="349">
        <v>12</v>
      </c>
      <c r="P2127" s="25">
        <f t="shared" si="2177"/>
        <v>5700</v>
      </c>
      <c r="Q2127" s="158"/>
      <c r="R2127" s="158"/>
      <c r="S2127" s="158"/>
      <c r="T2127" s="158"/>
      <c r="U2127" s="158"/>
      <c r="V2127" s="158"/>
      <c r="W2127" s="158"/>
      <c r="X2127" s="704" t="s">
        <v>558</v>
      </c>
      <c r="Y2127" s="698">
        <v>475</v>
      </c>
      <c r="Z2127" s="698" t="s">
        <v>95</v>
      </c>
      <c r="AA2127" s="698">
        <v>12</v>
      </c>
      <c r="AB2127" s="698">
        <v>5700</v>
      </c>
      <c r="AC2127" s="731">
        <f t="shared" si="2178"/>
        <v>11.64</v>
      </c>
      <c r="AD2127" s="533">
        <f t="shared" si="2179"/>
        <v>5529</v>
      </c>
    </row>
    <row r="2128" spans="1:30" ht="15.75">
      <c r="A2128" s="533" t="s">
        <v>2728</v>
      </c>
      <c r="B2128" s="533">
        <v>22</v>
      </c>
      <c r="C2128" s="533" t="s">
        <v>588</v>
      </c>
      <c r="D2128" s="572" t="s">
        <v>2008</v>
      </c>
      <c r="E2128" s="571" t="str">
        <f t="shared" si="2175"/>
        <v xml:space="preserve"> SANITARY WASTE AND VENT PIPING</v>
      </c>
      <c r="F2128" s="533" t="str">
        <f t="shared" si="2166"/>
        <v>ME</v>
      </c>
      <c r="G2128" s="533" t="s">
        <v>2722</v>
      </c>
      <c r="H2128" s="533">
        <v>755</v>
      </c>
      <c r="I2128" s="533" t="str">
        <f t="shared" ref="I2128:J2128" si="2181">I2126</f>
        <v>Above Ground / Underground , Soil, Waste and Vent Piping</v>
      </c>
      <c r="J2128" s="533" t="str">
        <f t="shared" si="2181"/>
        <v>Above Ground / Underground , Soil, Waste and Vent Piping</v>
      </c>
      <c r="K2128" s="95" t="s">
        <v>50</v>
      </c>
      <c r="L2128" s="95" t="s">
        <v>631</v>
      </c>
      <c r="M2128" s="252">
        <v>97</v>
      </c>
      <c r="N2128" s="98" t="s">
        <v>95</v>
      </c>
      <c r="O2128" s="349">
        <v>15</v>
      </c>
      <c r="P2128" s="25">
        <f t="shared" si="2177"/>
        <v>1455</v>
      </c>
      <c r="Q2128" s="158"/>
      <c r="R2128" s="158"/>
      <c r="S2128" s="158"/>
      <c r="T2128" s="158"/>
      <c r="U2128" s="158"/>
      <c r="V2128" s="158"/>
      <c r="W2128" s="158"/>
      <c r="X2128" s="704" t="s">
        <v>631</v>
      </c>
      <c r="Y2128" s="698">
        <v>97</v>
      </c>
      <c r="Z2128" s="698" t="s">
        <v>95</v>
      </c>
      <c r="AA2128" s="698">
        <v>15</v>
      </c>
      <c r="AB2128" s="698">
        <v>1455</v>
      </c>
      <c r="AC2128" s="731">
        <f t="shared" si="2178"/>
        <v>14.549999999999999</v>
      </c>
      <c r="AD2128" s="533">
        <f t="shared" si="2179"/>
        <v>1411.35</v>
      </c>
    </row>
    <row r="2129" spans="1:30" ht="16.5" thickBot="1">
      <c r="A2129" s="533" t="s">
        <v>2728</v>
      </c>
      <c r="B2129" s="533">
        <v>22</v>
      </c>
      <c r="C2129" s="533" t="s">
        <v>588</v>
      </c>
      <c r="D2129" s="572" t="s">
        <v>2008</v>
      </c>
      <c r="E2129" s="571" t="str">
        <f t="shared" si="2175"/>
        <v xml:space="preserve"> SANITARY WASTE AND VENT PIPING</v>
      </c>
      <c r="F2129" s="533" t="str">
        <f t="shared" si="2166"/>
        <v>ME</v>
      </c>
      <c r="G2129" s="533" t="s">
        <v>2722</v>
      </c>
      <c r="H2129" s="533">
        <v>756</v>
      </c>
      <c r="I2129" s="533" t="str">
        <f t="shared" ref="I2129:J2129" si="2182">I2127</f>
        <v xml:space="preserve">PVC pipes </v>
      </c>
      <c r="J2129" s="533" t="str">
        <f t="shared" si="2182"/>
        <v xml:space="preserve">PVC pipes </v>
      </c>
      <c r="K2129" s="95" t="s">
        <v>76</v>
      </c>
      <c r="L2129" s="95" t="s">
        <v>632</v>
      </c>
      <c r="M2129" s="253">
        <v>265</v>
      </c>
      <c r="N2129" s="98" t="s">
        <v>95</v>
      </c>
      <c r="O2129" s="349">
        <v>19</v>
      </c>
      <c r="P2129" s="25">
        <f t="shared" si="2177"/>
        <v>5035</v>
      </c>
      <c r="Q2129" s="158"/>
      <c r="R2129" s="158"/>
      <c r="S2129" s="158"/>
      <c r="T2129" s="158"/>
      <c r="U2129" s="158"/>
      <c r="V2129" s="158"/>
      <c r="W2129" s="158"/>
      <c r="X2129" s="704" t="s">
        <v>632</v>
      </c>
      <c r="Y2129" s="698">
        <v>265</v>
      </c>
      <c r="Z2129" s="698" t="s">
        <v>95</v>
      </c>
      <c r="AA2129" s="698">
        <v>19</v>
      </c>
      <c r="AB2129" s="698">
        <v>5035</v>
      </c>
      <c r="AC2129" s="731">
        <f t="shared" si="2178"/>
        <v>18.43</v>
      </c>
      <c r="AD2129" s="533">
        <f t="shared" si="2179"/>
        <v>4883.95</v>
      </c>
    </row>
    <row r="2130" spans="1:30" ht="15.75">
      <c r="A2130" s="533" t="s">
        <v>2728</v>
      </c>
      <c r="B2130" s="533">
        <v>22</v>
      </c>
      <c r="C2130" s="533" t="s">
        <v>588</v>
      </c>
      <c r="D2130" s="572" t="s">
        <v>2008</v>
      </c>
      <c r="E2130" s="571" t="str">
        <f t="shared" si="2175"/>
        <v xml:space="preserve"> SANITARY WASTE AND VENT PIPING</v>
      </c>
      <c r="F2130" s="533" t="str">
        <f t="shared" si="2166"/>
        <v>ME</v>
      </c>
      <c r="G2130" s="533" t="s">
        <v>2722</v>
      </c>
      <c r="H2130" s="533">
        <v>757</v>
      </c>
      <c r="I2130" s="533" t="str">
        <f t="shared" ref="I2130:J2130" si="2183">I2128</f>
        <v>Above Ground / Underground , Soil, Waste and Vent Piping</v>
      </c>
      <c r="J2130" s="533" t="str">
        <f t="shared" si="2183"/>
        <v>Above Ground / Underground , Soil, Waste and Vent Piping</v>
      </c>
      <c r="K2130" s="95" t="s">
        <v>77</v>
      </c>
      <c r="L2130" s="95" t="s">
        <v>562</v>
      </c>
      <c r="M2130" s="94">
        <v>55</v>
      </c>
      <c r="N2130" s="98" t="s">
        <v>95</v>
      </c>
      <c r="O2130" s="349">
        <v>46</v>
      </c>
      <c r="P2130" s="25">
        <f t="shared" si="2177"/>
        <v>2530</v>
      </c>
      <c r="Q2130" s="158"/>
      <c r="R2130" s="158"/>
      <c r="S2130" s="158"/>
      <c r="T2130" s="158"/>
      <c r="U2130" s="158"/>
      <c r="V2130" s="158"/>
      <c r="W2130" s="158"/>
      <c r="X2130" s="704" t="s">
        <v>562</v>
      </c>
      <c r="Y2130" s="698">
        <v>55</v>
      </c>
      <c r="Z2130" s="698" t="s">
        <v>95</v>
      </c>
      <c r="AA2130" s="698">
        <v>46</v>
      </c>
      <c r="AB2130" s="698">
        <v>2530</v>
      </c>
      <c r="AC2130" s="731">
        <f t="shared" si="2178"/>
        <v>44.62</v>
      </c>
      <c r="AD2130" s="533">
        <f t="shared" si="2179"/>
        <v>2454.1</v>
      </c>
    </row>
    <row r="2131" spans="1:30" ht="15.75">
      <c r="A2131" s="533" t="s">
        <v>2728</v>
      </c>
      <c r="B2131" s="533">
        <v>22</v>
      </c>
      <c r="C2131" s="533" t="s">
        <v>588</v>
      </c>
      <c r="D2131" s="572" t="s">
        <v>2008</v>
      </c>
      <c r="E2131" s="571" t="str">
        <f t="shared" si="2175"/>
        <v xml:space="preserve"> SANITARY WASTE AND VENT PIPING</v>
      </c>
      <c r="F2131" s="533" t="str">
        <f t="shared" si="2166"/>
        <v>ME</v>
      </c>
      <c r="G2131" s="533" t="s">
        <v>2725</v>
      </c>
      <c r="H2131" s="533">
        <v>758</v>
      </c>
      <c r="I2131" s="533" t="str">
        <f t="shared" ref="I2131:I2132" si="2184">L2131</f>
        <v>Underground, soil, waste and vent piping connecting inspection chambers</v>
      </c>
      <c r="J2131" s="533" t="str">
        <f t="shared" ref="J2131:J2132" si="2185">L2131</f>
        <v>Underground, soil, waste and vent piping connecting inspection chambers</v>
      </c>
      <c r="K2131" s="131"/>
      <c r="L2131" s="96" t="s">
        <v>633</v>
      </c>
      <c r="M2131" s="93"/>
      <c r="N2131" s="98"/>
      <c r="O2131" s="349"/>
      <c r="P2131" s="127"/>
      <c r="Q2131" s="131"/>
      <c r="R2131" s="131"/>
      <c r="S2131" s="131"/>
      <c r="T2131" s="131"/>
      <c r="U2131" s="131"/>
      <c r="V2131" s="131"/>
      <c r="W2131" s="131"/>
      <c r="X2131" s="707" t="s">
        <v>633</v>
      </c>
      <c r="Y2131" s="698"/>
      <c r="Z2131" s="698"/>
      <c r="AA2131" s="698"/>
      <c r="AB2131" s="698"/>
    </row>
    <row r="2132" spans="1:30" ht="15.75">
      <c r="A2132" s="533" t="s">
        <v>2728</v>
      </c>
      <c r="B2132" s="533">
        <v>22</v>
      </c>
      <c r="C2132" s="533" t="s">
        <v>588</v>
      </c>
      <c r="D2132" s="572" t="s">
        <v>2008</v>
      </c>
      <c r="E2132" s="571" t="str">
        <f t="shared" si="2175"/>
        <v xml:space="preserve"> SANITARY WASTE AND VENT PIPING</v>
      </c>
      <c r="F2132" s="533" t="str">
        <f t="shared" si="2166"/>
        <v>ME</v>
      </c>
      <c r="G2132" s="533" t="s">
        <v>2725</v>
      </c>
      <c r="H2132" s="533">
        <v>759</v>
      </c>
      <c r="I2132" s="533" t="str">
        <f t="shared" si="2184"/>
        <v>PVC pipes</v>
      </c>
      <c r="J2132" s="533" t="str">
        <f t="shared" si="2185"/>
        <v>PVC pipes</v>
      </c>
      <c r="K2132" s="95"/>
      <c r="L2132" s="128" t="s">
        <v>634</v>
      </c>
      <c r="M2132" s="115"/>
      <c r="N2132" s="98"/>
      <c r="O2132" s="349"/>
      <c r="P2132" s="127"/>
      <c r="Q2132" s="158"/>
      <c r="R2132" s="158"/>
      <c r="S2132" s="158"/>
      <c r="T2132" s="158"/>
      <c r="U2132" s="158"/>
      <c r="V2132" s="158"/>
      <c r="W2132" s="158"/>
      <c r="X2132" s="704" t="s">
        <v>634</v>
      </c>
      <c r="Y2132" s="698"/>
      <c r="Z2132" s="698"/>
      <c r="AA2132" s="698"/>
      <c r="AB2132" s="698"/>
    </row>
    <row r="2133" spans="1:30" ht="15.75">
      <c r="A2133" s="533" t="s">
        <v>2728</v>
      </c>
      <c r="B2133" s="533">
        <v>22</v>
      </c>
      <c r="C2133" s="533" t="s">
        <v>588</v>
      </c>
      <c r="D2133" s="572" t="s">
        <v>2008</v>
      </c>
      <c r="E2133" s="571" t="str">
        <f t="shared" si="2175"/>
        <v xml:space="preserve"> SANITARY WASTE AND VENT PIPING</v>
      </c>
      <c r="F2133" s="533" t="str">
        <f t="shared" si="2166"/>
        <v>ME</v>
      </c>
      <c r="G2133" s="533" t="s">
        <v>2722</v>
      </c>
      <c r="H2133" s="533">
        <v>760</v>
      </c>
      <c r="I2133" s="533" t="str">
        <f>I2131</f>
        <v>Underground, soil, waste and vent piping connecting inspection chambers</v>
      </c>
      <c r="J2133" s="533" t="str">
        <f>J2131</f>
        <v>Underground, soil, waste and vent piping connecting inspection chambers</v>
      </c>
      <c r="K2133" s="95" t="s">
        <v>13</v>
      </c>
      <c r="L2133" s="130" t="s">
        <v>562</v>
      </c>
      <c r="M2133" s="115">
        <v>185</v>
      </c>
      <c r="N2133" s="98" t="s">
        <v>95</v>
      </c>
      <c r="O2133" s="349">
        <v>46</v>
      </c>
      <c r="P2133" s="25">
        <f>O2133*M2133</f>
        <v>8510</v>
      </c>
      <c r="Q2133" s="158"/>
      <c r="R2133" s="158"/>
      <c r="S2133" s="158"/>
      <c r="T2133" s="158"/>
      <c r="U2133" s="158"/>
      <c r="V2133" s="158"/>
      <c r="W2133" s="158"/>
      <c r="X2133" s="704" t="s">
        <v>562</v>
      </c>
      <c r="Y2133" s="698">
        <v>185</v>
      </c>
      <c r="Z2133" s="698" t="s">
        <v>95</v>
      </c>
      <c r="AA2133" s="698">
        <v>46</v>
      </c>
      <c r="AB2133" s="698">
        <v>8510</v>
      </c>
      <c r="AC2133" s="731">
        <f>AA2133*0.97</f>
        <v>44.62</v>
      </c>
      <c r="AD2133" s="533">
        <f>AC2133*Y2133</f>
        <v>8254.6999999999989</v>
      </c>
    </row>
    <row r="2134" spans="1:30" ht="15.75">
      <c r="A2134" s="533" t="s">
        <v>2728</v>
      </c>
      <c r="B2134" s="533">
        <v>22</v>
      </c>
      <c r="C2134" s="533" t="s">
        <v>588</v>
      </c>
      <c r="D2134" s="572" t="s">
        <v>2008</v>
      </c>
      <c r="E2134" s="571" t="str">
        <f t="shared" si="2175"/>
        <v xml:space="preserve"> SANITARY WASTE AND VENT PIPING</v>
      </c>
      <c r="F2134" s="533" t="str">
        <f t="shared" si="2166"/>
        <v>ME</v>
      </c>
      <c r="G2134" s="533" t="s">
        <v>2725</v>
      </c>
      <c r="H2134" s="533">
        <v>761</v>
      </c>
      <c r="I2134" s="533" t="str">
        <f>L2134</f>
        <v xml:space="preserve">Inspection Chambers </v>
      </c>
      <c r="J2134" s="533" t="str">
        <f>L2134</f>
        <v xml:space="preserve">Inspection Chambers </v>
      </c>
      <c r="K2134" s="95"/>
      <c r="L2134" s="131" t="s">
        <v>635</v>
      </c>
      <c r="M2134" s="94"/>
      <c r="N2134" s="98"/>
      <c r="O2134" s="349"/>
      <c r="P2134" s="127"/>
      <c r="Q2134" s="158"/>
      <c r="R2134" s="158"/>
      <c r="S2134" s="158"/>
      <c r="T2134" s="158"/>
      <c r="U2134" s="158"/>
      <c r="V2134" s="158"/>
      <c r="W2134" s="158"/>
      <c r="X2134" s="704" t="s">
        <v>635</v>
      </c>
      <c r="Y2134" s="698"/>
      <c r="Z2134" s="698"/>
      <c r="AA2134" s="698"/>
      <c r="AB2134" s="698"/>
    </row>
    <row r="2135" spans="1:30" ht="15.75">
      <c r="A2135" s="533" t="s">
        <v>2728</v>
      </c>
      <c r="B2135" s="533">
        <v>22</v>
      </c>
      <c r="C2135" s="533" t="s">
        <v>588</v>
      </c>
      <c r="D2135" s="572" t="s">
        <v>2008</v>
      </c>
      <c r="E2135" s="571" t="str">
        <f t="shared" si="2175"/>
        <v xml:space="preserve"> SANITARY WASTE AND VENT PIPING</v>
      </c>
      <c r="F2135" s="533" t="str">
        <f t="shared" si="2166"/>
        <v>ME</v>
      </c>
      <c r="G2135" s="533" t="s">
        <v>2722</v>
      </c>
      <c r="H2135" s="533">
        <v>762</v>
      </c>
      <c r="I2135" s="533" t="str">
        <f>I2133</f>
        <v>Underground, soil, waste and vent piping connecting inspection chambers</v>
      </c>
      <c r="J2135" s="533" t="str">
        <f>J2133</f>
        <v>Underground, soil, waste and vent piping connecting inspection chambers</v>
      </c>
      <c r="K2135" s="95" t="s">
        <v>15</v>
      </c>
      <c r="L2135" s="95" t="s">
        <v>636</v>
      </c>
      <c r="M2135" s="94">
        <v>5</v>
      </c>
      <c r="N2135" s="98" t="s">
        <v>39</v>
      </c>
      <c r="O2135" s="349">
        <v>531</v>
      </c>
      <c r="P2135" s="25">
        <f>O2135*M2135</f>
        <v>2655</v>
      </c>
      <c r="Q2135" s="158"/>
      <c r="R2135" s="158"/>
      <c r="S2135" s="158"/>
      <c r="T2135" s="158"/>
      <c r="U2135" s="158"/>
      <c r="V2135" s="158"/>
      <c r="W2135" s="158"/>
      <c r="X2135" s="704" t="s">
        <v>636</v>
      </c>
      <c r="Y2135" s="698">
        <v>5</v>
      </c>
      <c r="Z2135" s="698" t="s">
        <v>39</v>
      </c>
      <c r="AA2135" s="698">
        <v>531</v>
      </c>
      <c r="AB2135" s="698">
        <v>2655</v>
      </c>
      <c r="AC2135" s="731">
        <f>AA2135*0.97</f>
        <v>515.06999999999994</v>
      </c>
      <c r="AD2135" s="533">
        <f>AC2135*Y2135</f>
        <v>2575.3499999999995</v>
      </c>
    </row>
    <row r="2136" spans="1:30" ht="15.75">
      <c r="A2136" s="533" t="s">
        <v>2728</v>
      </c>
      <c r="B2136" s="533">
        <v>22</v>
      </c>
      <c r="C2136" s="533" t="s">
        <v>588</v>
      </c>
      <c r="D2136" s="572" t="s">
        <v>2008</v>
      </c>
      <c r="E2136" s="571" t="str">
        <f t="shared" si="2175"/>
        <v xml:space="preserve"> SANITARY WASTE AND VENT PIPING</v>
      </c>
      <c r="F2136" s="533" t="str">
        <f t="shared" si="2166"/>
        <v>ME</v>
      </c>
      <c r="G2136" s="533" t="s">
        <v>2725</v>
      </c>
      <c r="H2136" s="533">
        <v>763</v>
      </c>
      <c r="I2136" s="533" t="str">
        <f t="shared" ref="I2136:I2137" si="2186">L2136</f>
        <v>Aboveground / Underground , Soil, Waste Force Mains</v>
      </c>
      <c r="J2136" s="533" t="str">
        <f t="shared" ref="J2136:J2137" si="2187">L2136</f>
        <v>Aboveground / Underground , Soil, Waste Force Mains</v>
      </c>
      <c r="K2136" s="131"/>
      <c r="L2136" s="96" t="s">
        <v>637</v>
      </c>
      <c r="M2136" s="93"/>
      <c r="N2136" s="196"/>
      <c r="O2136" s="349"/>
      <c r="P2136" s="127"/>
      <c r="Q2136" s="131"/>
      <c r="R2136" s="131"/>
      <c r="S2136" s="131"/>
      <c r="T2136" s="131"/>
      <c r="U2136" s="131"/>
      <c r="V2136" s="131"/>
      <c r="W2136" s="131"/>
      <c r="X2136" s="707" t="s">
        <v>637</v>
      </c>
      <c r="Y2136" s="698"/>
      <c r="Z2136" s="698"/>
      <c r="AA2136" s="698"/>
      <c r="AB2136" s="698"/>
    </row>
    <row r="2137" spans="1:30" ht="15.75">
      <c r="A2137" s="533" t="s">
        <v>2728</v>
      </c>
      <c r="B2137" s="533">
        <v>22</v>
      </c>
      <c r="C2137" s="533" t="s">
        <v>588</v>
      </c>
      <c r="D2137" s="572" t="s">
        <v>2008</v>
      </c>
      <c r="E2137" s="571" t="str">
        <f t="shared" si="2175"/>
        <v xml:space="preserve"> SANITARY WASTE AND VENT PIPING</v>
      </c>
      <c r="F2137" s="533" t="str">
        <f t="shared" si="2166"/>
        <v>ME</v>
      </c>
      <c r="G2137" s="533" t="s">
        <v>2725</v>
      </c>
      <c r="H2137" s="533">
        <v>764</v>
      </c>
      <c r="I2137" s="533" t="str">
        <f t="shared" si="2186"/>
        <v>Ductile-iron pipes</v>
      </c>
      <c r="J2137" s="533" t="str">
        <f t="shared" si="2187"/>
        <v>Ductile-iron pipes</v>
      </c>
      <c r="K2137" s="95"/>
      <c r="L2137" s="131" t="s">
        <v>638</v>
      </c>
      <c r="M2137" s="94"/>
      <c r="N2137" s="98"/>
      <c r="O2137" s="349"/>
      <c r="P2137" s="127"/>
      <c r="Q2137" s="158"/>
      <c r="R2137" s="158"/>
      <c r="S2137" s="158"/>
      <c r="T2137" s="158"/>
      <c r="U2137" s="158"/>
      <c r="V2137" s="158"/>
      <c r="W2137" s="158"/>
      <c r="X2137" s="704" t="s">
        <v>638</v>
      </c>
      <c r="Y2137" s="698"/>
      <c r="Z2137" s="698"/>
      <c r="AA2137" s="698"/>
      <c r="AB2137" s="698"/>
    </row>
    <row r="2138" spans="1:30" ht="15.75">
      <c r="A2138" s="533" t="s">
        <v>2728</v>
      </c>
      <c r="B2138" s="533">
        <v>22</v>
      </c>
      <c r="C2138" s="533" t="s">
        <v>588</v>
      </c>
      <c r="D2138" s="572" t="s">
        <v>2008</v>
      </c>
      <c r="E2138" s="571" t="str">
        <f t="shared" si="2175"/>
        <v xml:space="preserve"> SANITARY WASTE AND VENT PIPING</v>
      </c>
      <c r="F2138" s="533" t="str">
        <f t="shared" si="2166"/>
        <v>ME</v>
      </c>
      <c r="G2138" s="533" t="s">
        <v>2722</v>
      </c>
      <c r="H2138" s="533">
        <v>765</v>
      </c>
      <c r="I2138" s="533" t="str">
        <f>I2136</f>
        <v>Aboveground / Underground , Soil, Waste Force Mains</v>
      </c>
      <c r="J2138" s="533" t="str">
        <f>J2136</f>
        <v>Aboveground / Underground , Soil, Waste Force Mains</v>
      </c>
      <c r="K2138" s="95" t="s">
        <v>17</v>
      </c>
      <c r="L2138" s="95" t="s">
        <v>558</v>
      </c>
      <c r="M2138" s="94">
        <v>15</v>
      </c>
      <c r="N2138" s="98" t="s">
        <v>95</v>
      </c>
      <c r="O2138" s="349">
        <v>80</v>
      </c>
      <c r="P2138" s="25">
        <f>O2138*M2138</f>
        <v>1200</v>
      </c>
      <c r="Q2138" s="158"/>
      <c r="R2138" s="158"/>
      <c r="S2138" s="158"/>
      <c r="T2138" s="158"/>
      <c r="U2138" s="158"/>
      <c r="V2138" s="158"/>
      <c r="W2138" s="158"/>
      <c r="X2138" s="704" t="s">
        <v>558</v>
      </c>
      <c r="Y2138" s="698">
        <v>15</v>
      </c>
      <c r="Z2138" s="698" t="s">
        <v>95</v>
      </c>
      <c r="AA2138" s="698">
        <v>80</v>
      </c>
      <c r="AB2138" s="698">
        <v>1200</v>
      </c>
      <c r="AC2138" s="731">
        <f>AA2138*0.97</f>
        <v>77.599999999999994</v>
      </c>
      <c r="AD2138" s="533">
        <f>AC2138*Y2138</f>
        <v>1164</v>
      </c>
    </row>
    <row r="2139" spans="1:30" ht="15.75">
      <c r="A2139" s="533" t="s">
        <v>2728</v>
      </c>
      <c r="B2139" s="533">
        <v>22</v>
      </c>
      <c r="C2139" s="533" t="s">
        <v>588</v>
      </c>
      <c r="D2139" s="572" t="s">
        <v>2008</v>
      </c>
      <c r="E2139" s="571" t="str">
        <f t="shared" si="2175"/>
        <v xml:space="preserve"> SANITARY WASTE AND VENT PIPING</v>
      </c>
      <c r="F2139" s="533" t="str">
        <f t="shared" si="2166"/>
        <v>ME</v>
      </c>
      <c r="G2139" s="533" t="s">
        <v>2725</v>
      </c>
      <c r="H2139" s="533">
        <v>766</v>
      </c>
      <c r="I2139" s="533" t="str">
        <f t="shared" ref="I2139:I2140" si="2188">L2139</f>
        <v>Aboveground , Storm Drainage Piping</v>
      </c>
      <c r="J2139" s="533" t="str">
        <f t="shared" ref="J2139:J2140" si="2189">L2139</f>
        <v>Aboveground , Storm Drainage Piping</v>
      </c>
      <c r="K2139" s="95"/>
      <c r="L2139" s="131" t="s">
        <v>639</v>
      </c>
      <c r="M2139" s="94"/>
      <c r="N2139" s="98"/>
      <c r="O2139" s="349"/>
      <c r="P2139" s="127"/>
      <c r="Q2139" s="158"/>
      <c r="R2139" s="158"/>
      <c r="S2139" s="158"/>
      <c r="T2139" s="158"/>
      <c r="U2139" s="158"/>
      <c r="V2139" s="158"/>
      <c r="W2139" s="158"/>
      <c r="X2139" s="704" t="s">
        <v>639</v>
      </c>
      <c r="Y2139" s="698"/>
      <c r="Z2139" s="698"/>
      <c r="AA2139" s="698"/>
      <c r="AB2139" s="698"/>
    </row>
    <row r="2140" spans="1:30" ht="15.75">
      <c r="A2140" s="533" t="s">
        <v>2728</v>
      </c>
      <c r="B2140" s="533">
        <v>22</v>
      </c>
      <c r="C2140" s="533" t="s">
        <v>588</v>
      </c>
      <c r="D2140" s="572" t="s">
        <v>2008</v>
      </c>
      <c r="E2140" s="571" t="str">
        <f t="shared" si="2175"/>
        <v xml:space="preserve"> SANITARY WASTE AND VENT PIPING</v>
      </c>
      <c r="F2140" s="533" t="str">
        <f t="shared" si="2166"/>
        <v>ME</v>
      </c>
      <c r="G2140" s="533" t="s">
        <v>2725</v>
      </c>
      <c r="H2140" s="533">
        <v>767</v>
      </c>
      <c r="I2140" s="533" t="str">
        <f t="shared" si="2188"/>
        <v>PVC pipes</v>
      </c>
      <c r="J2140" s="533" t="str">
        <f t="shared" si="2189"/>
        <v>PVC pipes</v>
      </c>
      <c r="K2140" s="95"/>
      <c r="L2140" s="131" t="s">
        <v>634</v>
      </c>
      <c r="M2140" s="94"/>
      <c r="N2140" s="98"/>
      <c r="O2140" s="349"/>
      <c r="P2140" s="127"/>
      <c r="Q2140" s="158"/>
      <c r="R2140" s="158"/>
      <c r="S2140" s="158"/>
      <c r="T2140" s="158"/>
      <c r="U2140" s="158"/>
      <c r="V2140" s="158"/>
      <c r="W2140" s="158"/>
      <c r="X2140" s="704" t="s">
        <v>634</v>
      </c>
      <c r="Y2140" s="698"/>
      <c r="Z2140" s="698"/>
      <c r="AA2140" s="698"/>
      <c r="AB2140" s="698"/>
    </row>
    <row r="2141" spans="1:30" ht="15.75">
      <c r="A2141" s="533" t="s">
        <v>2728</v>
      </c>
      <c r="B2141" s="533">
        <v>22</v>
      </c>
      <c r="C2141" s="533" t="s">
        <v>588</v>
      </c>
      <c r="D2141" s="572" t="s">
        <v>2008</v>
      </c>
      <c r="E2141" s="571" t="str">
        <f t="shared" si="2175"/>
        <v xml:space="preserve"> SANITARY WASTE AND VENT PIPING</v>
      </c>
      <c r="F2141" s="533" t="str">
        <f t="shared" si="2166"/>
        <v>ME</v>
      </c>
      <c r="G2141" s="533" t="s">
        <v>2722</v>
      </c>
      <c r="H2141" s="533">
        <v>768</v>
      </c>
      <c r="I2141" s="533" t="str">
        <f t="shared" ref="I2141:J2141" si="2190">I2139</f>
        <v>Aboveground , Storm Drainage Piping</v>
      </c>
      <c r="J2141" s="533" t="str">
        <f t="shared" si="2190"/>
        <v>Aboveground , Storm Drainage Piping</v>
      </c>
      <c r="K2141" s="95" t="s">
        <v>19</v>
      </c>
      <c r="L2141" s="95" t="s">
        <v>558</v>
      </c>
      <c r="M2141" s="94">
        <v>76</v>
      </c>
      <c r="N2141" s="98" t="s">
        <v>95</v>
      </c>
      <c r="O2141" s="349">
        <v>12</v>
      </c>
      <c r="P2141" s="25">
        <f t="shared" ref="P2141:P2143" si="2191">O2141*M2141</f>
        <v>912</v>
      </c>
      <c r="Q2141" s="158"/>
      <c r="R2141" s="158"/>
      <c r="S2141" s="158"/>
      <c r="T2141" s="158"/>
      <c r="U2141" s="158"/>
      <c r="V2141" s="158"/>
      <c r="W2141" s="158"/>
      <c r="X2141" s="704" t="s">
        <v>558</v>
      </c>
      <c r="Y2141" s="698">
        <v>76</v>
      </c>
      <c r="Z2141" s="698" t="s">
        <v>95</v>
      </c>
      <c r="AA2141" s="698">
        <v>12</v>
      </c>
      <c r="AB2141" s="698">
        <v>912</v>
      </c>
      <c r="AC2141" s="731">
        <f t="shared" ref="AC2141:AC2143" si="2192">AA2141*0.97</f>
        <v>11.64</v>
      </c>
      <c r="AD2141" s="533">
        <f t="shared" ref="AD2141:AD2143" si="2193">AC2141*Y2141</f>
        <v>884.6400000000001</v>
      </c>
    </row>
    <row r="2142" spans="1:30" ht="15.75">
      <c r="A2142" s="533" t="s">
        <v>2728</v>
      </c>
      <c r="B2142" s="533">
        <v>22</v>
      </c>
      <c r="C2142" s="533" t="s">
        <v>588</v>
      </c>
      <c r="D2142" s="572" t="s">
        <v>2008</v>
      </c>
      <c r="E2142" s="571" t="str">
        <f t="shared" si="2175"/>
        <v xml:space="preserve"> SANITARY WASTE AND VENT PIPING</v>
      </c>
      <c r="F2142" s="533" t="str">
        <f t="shared" si="2166"/>
        <v>ME</v>
      </c>
      <c r="G2142" s="533" t="s">
        <v>2722</v>
      </c>
      <c r="H2142" s="533">
        <v>769</v>
      </c>
      <c r="I2142" s="533" t="str">
        <f t="shared" ref="I2142:J2142" si="2194">I2140</f>
        <v>PVC pipes</v>
      </c>
      <c r="J2142" s="533" t="str">
        <f t="shared" si="2194"/>
        <v>PVC pipes</v>
      </c>
      <c r="K2142" s="95" t="s">
        <v>20</v>
      </c>
      <c r="L2142" s="95" t="s">
        <v>560</v>
      </c>
      <c r="M2142" s="94">
        <v>81</v>
      </c>
      <c r="N2142" s="98" t="s">
        <v>95</v>
      </c>
      <c r="O2142" s="349">
        <v>15</v>
      </c>
      <c r="P2142" s="25">
        <f t="shared" si="2191"/>
        <v>1215</v>
      </c>
      <c r="Q2142" s="158"/>
      <c r="R2142" s="158"/>
      <c r="S2142" s="158"/>
      <c r="T2142" s="158"/>
      <c r="U2142" s="158"/>
      <c r="V2142" s="158"/>
      <c r="W2142" s="158"/>
      <c r="X2142" s="704" t="s">
        <v>560</v>
      </c>
      <c r="Y2142" s="698">
        <v>81</v>
      </c>
      <c r="Z2142" s="698" t="s">
        <v>95</v>
      </c>
      <c r="AA2142" s="698">
        <v>15</v>
      </c>
      <c r="AB2142" s="698">
        <v>1215</v>
      </c>
      <c r="AC2142" s="731">
        <f t="shared" si="2192"/>
        <v>14.549999999999999</v>
      </c>
      <c r="AD2142" s="533">
        <f t="shared" si="2193"/>
        <v>1178.55</v>
      </c>
    </row>
    <row r="2143" spans="1:30" ht="15.75">
      <c r="A2143" s="533" t="s">
        <v>2728</v>
      </c>
      <c r="B2143" s="533">
        <v>22</v>
      </c>
      <c r="C2143" s="533" t="s">
        <v>588</v>
      </c>
      <c r="D2143" s="572" t="s">
        <v>2008</v>
      </c>
      <c r="E2143" s="571" t="str">
        <f t="shared" si="2175"/>
        <v xml:space="preserve"> SANITARY WASTE AND VENT PIPING</v>
      </c>
      <c r="F2143" s="533" t="str">
        <f t="shared" si="2166"/>
        <v>ME</v>
      </c>
      <c r="G2143" s="533" t="s">
        <v>2722</v>
      </c>
      <c r="H2143" s="533">
        <v>770</v>
      </c>
      <c r="I2143" s="533" t="str">
        <f t="shared" ref="I2143:J2143" si="2195">I2141</f>
        <v>Aboveground , Storm Drainage Piping</v>
      </c>
      <c r="J2143" s="533" t="str">
        <f t="shared" si="2195"/>
        <v>Aboveground , Storm Drainage Piping</v>
      </c>
      <c r="K2143" s="95" t="s">
        <v>21</v>
      </c>
      <c r="L2143" s="95" t="s">
        <v>632</v>
      </c>
      <c r="M2143" s="94">
        <v>19</v>
      </c>
      <c r="N2143" s="98" t="s">
        <v>95</v>
      </c>
      <c r="O2143" s="349">
        <v>19</v>
      </c>
      <c r="P2143" s="25">
        <f t="shared" si="2191"/>
        <v>361</v>
      </c>
      <c r="Q2143" s="158"/>
      <c r="R2143" s="158"/>
      <c r="S2143" s="158"/>
      <c r="T2143" s="158"/>
      <c r="U2143" s="158"/>
      <c r="V2143" s="158"/>
      <c r="W2143" s="158"/>
      <c r="X2143" s="704" t="s">
        <v>632</v>
      </c>
      <c r="Y2143" s="698">
        <v>19</v>
      </c>
      <c r="Z2143" s="698" t="s">
        <v>95</v>
      </c>
      <c r="AA2143" s="698">
        <v>19</v>
      </c>
      <c r="AB2143" s="698">
        <v>361</v>
      </c>
      <c r="AC2143" s="731">
        <f t="shared" si="2192"/>
        <v>18.43</v>
      </c>
      <c r="AD2143" s="533">
        <f t="shared" si="2193"/>
        <v>350.17</v>
      </c>
    </row>
    <row r="2144" spans="1:30" ht="15.75">
      <c r="A2144" s="533" t="s">
        <v>2728</v>
      </c>
      <c r="B2144" s="533">
        <v>22</v>
      </c>
      <c r="C2144" s="533" t="s">
        <v>588</v>
      </c>
      <c r="D2144" s="572" t="s">
        <v>2745</v>
      </c>
      <c r="E2144" s="571" t="s">
        <v>1255</v>
      </c>
      <c r="F2144" s="533" t="s">
        <v>1821</v>
      </c>
      <c r="G2144" s="533" t="s">
        <v>2725</v>
      </c>
      <c r="H2144" s="533">
        <v>771</v>
      </c>
      <c r="I2144" s="533" t="str">
        <f t="shared" ref="I2144:I2145" si="2196">L2144</f>
        <v>22112 - SANITARY WATER PIPING SPECIALTIES</v>
      </c>
      <c r="J2144" s="533" t="str">
        <f t="shared" ref="J2144:J2145" si="2197">L2144</f>
        <v>22112 - SANITARY WATER PIPING SPECIALTIES</v>
      </c>
      <c r="K2144" s="131"/>
      <c r="L2144" s="131" t="s">
        <v>640</v>
      </c>
      <c r="M2144" s="131"/>
      <c r="N2144" s="132"/>
      <c r="O2144" s="349"/>
      <c r="P2144" s="127"/>
      <c r="Q2144" s="132"/>
      <c r="R2144" s="132"/>
      <c r="S2144" s="132"/>
      <c r="T2144" s="132"/>
      <c r="U2144" s="132"/>
      <c r="V2144" s="132"/>
      <c r="W2144" s="132"/>
      <c r="X2144" s="521" t="s">
        <v>640</v>
      </c>
      <c r="Y2144" s="698"/>
      <c r="Z2144" s="698"/>
      <c r="AA2144" s="698"/>
      <c r="AB2144" s="698"/>
    </row>
    <row r="2145" spans="1:30" ht="16.5" thickBot="1">
      <c r="A2145" s="533" t="s">
        <v>2728</v>
      </c>
      <c r="B2145" s="533">
        <v>22</v>
      </c>
      <c r="C2145" s="533" t="s">
        <v>588</v>
      </c>
      <c r="D2145" s="572" t="s">
        <v>2745</v>
      </c>
      <c r="E2145" s="571" t="str">
        <f t="shared" ref="E2145:E2158" si="2198">E2144</f>
        <v xml:space="preserve"> SANITARY WATER PIPING SPECIALTIES</v>
      </c>
      <c r="F2145" s="533" t="s">
        <v>1821</v>
      </c>
      <c r="G2145" s="533" t="s">
        <v>2725</v>
      </c>
      <c r="H2145" s="533">
        <v>772</v>
      </c>
      <c r="I2145" s="533" t="str">
        <f t="shared" si="2196"/>
        <v>Floor drains</v>
      </c>
      <c r="J2145" s="533" t="str">
        <f t="shared" si="2197"/>
        <v>Floor drains</v>
      </c>
      <c r="K2145" s="95"/>
      <c r="L2145" s="131" t="s">
        <v>641</v>
      </c>
      <c r="M2145" s="94"/>
      <c r="N2145" s="98"/>
      <c r="O2145" s="349"/>
      <c r="P2145" s="127"/>
      <c r="Q2145" s="158"/>
      <c r="R2145" s="158"/>
      <c r="S2145" s="158"/>
      <c r="T2145" s="158"/>
      <c r="U2145" s="158"/>
      <c r="V2145" s="158"/>
      <c r="W2145" s="158"/>
      <c r="X2145" s="704" t="s">
        <v>641</v>
      </c>
      <c r="Y2145" s="698"/>
      <c r="Z2145" s="698"/>
      <c r="AA2145" s="698"/>
      <c r="AB2145" s="698"/>
    </row>
    <row r="2146" spans="1:30" ht="16.5" thickBot="1">
      <c r="A2146" s="533" t="s">
        <v>2728</v>
      </c>
      <c r="B2146" s="533">
        <v>22</v>
      </c>
      <c r="C2146" s="533" t="s">
        <v>588</v>
      </c>
      <c r="D2146" s="572" t="s">
        <v>2745</v>
      </c>
      <c r="E2146" s="571" t="str">
        <f t="shared" si="2198"/>
        <v xml:space="preserve"> SANITARY WATER PIPING SPECIALTIES</v>
      </c>
      <c r="F2146" s="533" t="s">
        <v>1821</v>
      </c>
      <c r="G2146" s="533" t="s">
        <v>2722</v>
      </c>
      <c r="H2146" s="533">
        <v>773</v>
      </c>
      <c r="I2146" s="533" t="str">
        <f t="shared" ref="I2146:J2146" si="2199">I2144</f>
        <v>22112 - SANITARY WATER PIPING SPECIALTIES</v>
      </c>
      <c r="J2146" s="533" t="str">
        <f t="shared" si="2199"/>
        <v>22112 - SANITARY WATER PIPING SPECIALTIES</v>
      </c>
      <c r="K2146" s="95" t="s">
        <v>45</v>
      </c>
      <c r="L2146" s="95" t="s">
        <v>642</v>
      </c>
      <c r="M2146" s="247">
        <v>18</v>
      </c>
      <c r="N2146" s="98" t="s">
        <v>39</v>
      </c>
      <c r="O2146" s="349">
        <v>252</v>
      </c>
      <c r="P2146" s="25">
        <f t="shared" ref="P2146:P2147" si="2200">O2146*M2146</f>
        <v>4536</v>
      </c>
      <c r="Q2146" s="158"/>
      <c r="R2146" s="158"/>
      <c r="S2146" s="158"/>
      <c r="T2146" s="158"/>
      <c r="U2146" s="158"/>
      <c r="V2146" s="158"/>
      <c r="W2146" s="158"/>
      <c r="X2146" s="704" t="s">
        <v>642</v>
      </c>
      <c r="Y2146" s="698">
        <v>18</v>
      </c>
      <c r="Z2146" s="698" t="s">
        <v>39</v>
      </c>
      <c r="AA2146" s="698">
        <v>252</v>
      </c>
      <c r="AB2146" s="698">
        <v>4536</v>
      </c>
      <c r="AC2146" s="731">
        <f t="shared" ref="AC2146:AC2147" si="2201">AA2146*0.97</f>
        <v>244.44</v>
      </c>
      <c r="AD2146" s="533">
        <f t="shared" ref="AD2146:AD2147" si="2202">AC2146*Y2146</f>
        <v>4399.92</v>
      </c>
    </row>
    <row r="2147" spans="1:30" ht="15.75">
      <c r="A2147" s="533" t="s">
        <v>2728</v>
      </c>
      <c r="B2147" s="533">
        <v>22</v>
      </c>
      <c r="C2147" s="533" t="s">
        <v>588</v>
      </c>
      <c r="D2147" s="572" t="s">
        <v>2745</v>
      </c>
      <c r="E2147" s="571" t="str">
        <f t="shared" si="2198"/>
        <v xml:space="preserve"> SANITARY WATER PIPING SPECIALTIES</v>
      </c>
      <c r="F2147" s="533" t="s">
        <v>1821</v>
      </c>
      <c r="G2147" s="533" t="s">
        <v>2722</v>
      </c>
      <c r="H2147" s="533">
        <v>774</v>
      </c>
      <c r="I2147" s="533" t="str">
        <f t="shared" ref="I2147:J2147" si="2203">I2145</f>
        <v>Floor drains</v>
      </c>
      <c r="J2147" s="533" t="str">
        <f t="shared" si="2203"/>
        <v>Floor drains</v>
      </c>
      <c r="K2147" s="264" t="s">
        <v>48</v>
      </c>
      <c r="L2147" s="264" t="s">
        <v>643</v>
      </c>
      <c r="M2147" s="226">
        <v>6</v>
      </c>
      <c r="N2147" s="236" t="s">
        <v>39</v>
      </c>
      <c r="O2147" s="349"/>
      <c r="P2147" s="25">
        <f t="shared" si="2200"/>
        <v>0</v>
      </c>
      <c r="Q2147" s="158"/>
      <c r="R2147" s="158"/>
      <c r="S2147" s="158"/>
      <c r="T2147" s="158"/>
      <c r="U2147" s="158"/>
      <c r="V2147" s="158"/>
      <c r="W2147" s="158"/>
      <c r="X2147" s="704" t="s">
        <v>643</v>
      </c>
      <c r="Y2147" s="698">
        <v>6</v>
      </c>
      <c r="Z2147" s="698" t="s">
        <v>39</v>
      </c>
      <c r="AA2147" s="698"/>
      <c r="AB2147" s="698">
        <v>0</v>
      </c>
      <c r="AC2147" s="731">
        <f t="shared" si="2201"/>
        <v>0</v>
      </c>
      <c r="AD2147" s="533">
        <f t="shared" si="2202"/>
        <v>0</v>
      </c>
    </row>
    <row r="2148" spans="1:30" ht="15.75">
      <c r="A2148" s="533" t="s">
        <v>2728</v>
      </c>
      <c r="B2148" s="533">
        <v>22</v>
      </c>
      <c r="C2148" s="533" t="s">
        <v>588</v>
      </c>
      <c r="D2148" s="572" t="s">
        <v>2745</v>
      </c>
      <c r="E2148" s="571" t="str">
        <f t="shared" si="2198"/>
        <v xml:space="preserve"> SANITARY WATER PIPING SPECIALTIES</v>
      </c>
      <c r="F2148" s="533" t="s">
        <v>1821</v>
      </c>
      <c r="G2148" s="533" t="s">
        <v>2725</v>
      </c>
      <c r="H2148" s="533">
        <v>775</v>
      </c>
      <c r="I2148" s="533" t="str">
        <f>L2148</f>
        <v>Floor cleanouts</v>
      </c>
      <c r="J2148" s="533" t="str">
        <f>L2148</f>
        <v>Floor cleanouts</v>
      </c>
      <c r="K2148" s="95"/>
      <c r="L2148" s="131" t="s">
        <v>644</v>
      </c>
      <c r="M2148" s="94"/>
      <c r="N2148" s="98"/>
      <c r="O2148" s="349"/>
      <c r="P2148" s="127"/>
      <c r="Q2148" s="158"/>
      <c r="R2148" s="158"/>
      <c r="S2148" s="158"/>
      <c r="T2148" s="158"/>
      <c r="U2148" s="158"/>
      <c r="V2148" s="158"/>
      <c r="W2148" s="158"/>
      <c r="X2148" s="704" t="s">
        <v>644</v>
      </c>
      <c r="Y2148" s="698"/>
      <c r="Z2148" s="698"/>
      <c r="AA2148" s="698"/>
      <c r="AB2148" s="698"/>
    </row>
    <row r="2149" spans="1:30" ht="16.5" thickBot="1">
      <c r="A2149" s="533" t="s">
        <v>2728</v>
      </c>
      <c r="B2149" s="533">
        <v>22</v>
      </c>
      <c r="C2149" s="533" t="s">
        <v>588</v>
      </c>
      <c r="D2149" s="572" t="s">
        <v>2745</v>
      </c>
      <c r="E2149" s="571" t="str">
        <f t="shared" si="2198"/>
        <v xml:space="preserve"> SANITARY WATER PIPING SPECIALTIES</v>
      </c>
      <c r="F2149" s="533" t="s">
        <v>1821</v>
      </c>
      <c r="G2149" s="533" t="s">
        <v>2722</v>
      </c>
      <c r="H2149" s="533">
        <v>776</v>
      </c>
      <c r="I2149" s="533" t="str">
        <f t="shared" ref="I2149:J2149" si="2204">I2147</f>
        <v>Floor drains</v>
      </c>
      <c r="J2149" s="533" t="str">
        <f t="shared" si="2204"/>
        <v>Floor drains</v>
      </c>
      <c r="K2149" s="264" t="s">
        <v>48</v>
      </c>
      <c r="L2149" s="264" t="s">
        <v>645</v>
      </c>
      <c r="M2149" s="226">
        <v>5</v>
      </c>
      <c r="N2149" s="236" t="s">
        <v>39</v>
      </c>
      <c r="O2149" s="349"/>
      <c r="P2149" s="25">
        <f t="shared" ref="P2149:P2151" si="2205">O2149*M2149</f>
        <v>0</v>
      </c>
      <c r="Q2149" s="158"/>
      <c r="R2149" s="158"/>
      <c r="S2149" s="158"/>
      <c r="T2149" s="158"/>
      <c r="U2149" s="158"/>
      <c r="V2149" s="158"/>
      <c r="W2149" s="158"/>
      <c r="X2149" s="704" t="s">
        <v>645</v>
      </c>
      <c r="Y2149" s="698">
        <v>5</v>
      </c>
      <c r="Z2149" s="698" t="s">
        <v>39</v>
      </c>
      <c r="AA2149" s="698"/>
      <c r="AB2149" s="698">
        <v>0</v>
      </c>
      <c r="AC2149" s="731">
        <f t="shared" ref="AC2149:AC2151" si="2206">AA2149*0.97</f>
        <v>0</v>
      </c>
      <c r="AD2149" s="533">
        <f t="shared" ref="AD2149:AD2151" si="2207">AC2149*Y2149</f>
        <v>0</v>
      </c>
    </row>
    <row r="2150" spans="1:30" ht="16.5" thickBot="1">
      <c r="A2150" s="533" t="s">
        <v>2728</v>
      </c>
      <c r="B2150" s="533">
        <v>22</v>
      </c>
      <c r="C2150" s="533" t="s">
        <v>588</v>
      </c>
      <c r="D2150" s="572" t="s">
        <v>2745</v>
      </c>
      <c r="E2150" s="571" t="str">
        <f t="shared" si="2198"/>
        <v xml:space="preserve"> SANITARY WATER PIPING SPECIALTIES</v>
      </c>
      <c r="F2150" s="533" t="s">
        <v>1821</v>
      </c>
      <c r="G2150" s="533" t="s">
        <v>2722</v>
      </c>
      <c r="H2150" s="533">
        <v>777</v>
      </c>
      <c r="I2150" s="533" t="str">
        <f t="shared" ref="I2150:J2150" si="2208">I2148</f>
        <v>Floor cleanouts</v>
      </c>
      <c r="J2150" s="533" t="str">
        <f t="shared" si="2208"/>
        <v>Floor cleanouts</v>
      </c>
      <c r="K2150" s="95" t="s">
        <v>48</v>
      </c>
      <c r="L2150" s="95" t="s">
        <v>646</v>
      </c>
      <c r="M2150" s="247">
        <v>4</v>
      </c>
      <c r="N2150" s="98" t="s">
        <v>39</v>
      </c>
      <c r="O2150" s="349">
        <v>159</v>
      </c>
      <c r="P2150" s="25">
        <f t="shared" si="2205"/>
        <v>636</v>
      </c>
      <c r="Q2150" s="158"/>
      <c r="R2150" s="158"/>
      <c r="S2150" s="158"/>
      <c r="T2150" s="158"/>
      <c r="U2150" s="158"/>
      <c r="V2150" s="158"/>
      <c r="W2150" s="158"/>
      <c r="X2150" s="704" t="s">
        <v>646</v>
      </c>
      <c r="Y2150" s="698">
        <v>4</v>
      </c>
      <c r="Z2150" s="698" t="s">
        <v>39</v>
      </c>
      <c r="AA2150" s="698">
        <v>159</v>
      </c>
      <c r="AB2150" s="698">
        <v>636</v>
      </c>
      <c r="AC2150" s="731">
        <f t="shared" si="2206"/>
        <v>154.22999999999999</v>
      </c>
      <c r="AD2150" s="533">
        <f t="shared" si="2207"/>
        <v>616.91999999999996</v>
      </c>
    </row>
    <row r="2151" spans="1:30" ht="15.75">
      <c r="A2151" s="533" t="s">
        <v>2728</v>
      </c>
      <c r="B2151" s="533">
        <v>22</v>
      </c>
      <c r="C2151" s="533" t="s">
        <v>588</v>
      </c>
      <c r="D2151" s="572" t="s">
        <v>2745</v>
      </c>
      <c r="E2151" s="571" t="str">
        <f t="shared" si="2198"/>
        <v xml:space="preserve"> SANITARY WATER PIPING SPECIALTIES</v>
      </c>
      <c r="F2151" s="533" t="s">
        <v>1821</v>
      </c>
      <c r="G2151" s="533" t="s">
        <v>2722</v>
      </c>
      <c r="H2151" s="533">
        <v>778</v>
      </c>
      <c r="I2151" s="533" t="str">
        <f t="shared" ref="I2151:J2151" si="2209">I2149</f>
        <v>Floor drains</v>
      </c>
      <c r="J2151" s="533" t="str">
        <f t="shared" si="2209"/>
        <v>Floor drains</v>
      </c>
      <c r="K2151" s="95" t="s">
        <v>13</v>
      </c>
      <c r="L2151" s="95" t="s">
        <v>647</v>
      </c>
      <c r="M2151" s="94">
        <v>1</v>
      </c>
      <c r="N2151" s="101" t="s">
        <v>2</v>
      </c>
      <c r="O2151" s="349">
        <v>239</v>
      </c>
      <c r="P2151" s="25">
        <f t="shared" si="2205"/>
        <v>239</v>
      </c>
      <c r="Q2151" s="158"/>
      <c r="R2151" s="158"/>
      <c r="S2151" s="158"/>
      <c r="T2151" s="158"/>
      <c r="U2151" s="158"/>
      <c r="V2151" s="158"/>
      <c r="W2151" s="158"/>
      <c r="X2151" s="704" t="s">
        <v>647</v>
      </c>
      <c r="Y2151" s="698">
        <v>1</v>
      </c>
      <c r="Z2151" s="698" t="s">
        <v>2</v>
      </c>
      <c r="AA2151" s="698">
        <v>239</v>
      </c>
      <c r="AB2151" s="698">
        <v>239</v>
      </c>
      <c r="AC2151" s="731">
        <f t="shared" si="2206"/>
        <v>231.82999999999998</v>
      </c>
      <c r="AD2151" s="533">
        <f t="shared" si="2207"/>
        <v>231.82999999999998</v>
      </c>
    </row>
    <row r="2152" spans="1:30" ht="15.75">
      <c r="A2152" s="533" t="s">
        <v>2728</v>
      </c>
      <c r="B2152" s="533">
        <v>22</v>
      </c>
      <c r="C2152" s="533" t="s">
        <v>588</v>
      </c>
      <c r="D2152" s="572" t="s">
        <v>2745</v>
      </c>
      <c r="E2152" s="571" t="str">
        <f t="shared" si="2198"/>
        <v xml:space="preserve"> SANITARY WATER PIPING SPECIALTIES</v>
      </c>
      <c r="F2152" s="533" t="s">
        <v>1821</v>
      </c>
      <c r="G2152" s="533" t="s">
        <v>2725</v>
      </c>
      <c r="H2152" s="533">
        <v>779</v>
      </c>
      <c r="I2152" s="533" t="str">
        <f>L2152</f>
        <v>Roof drains</v>
      </c>
      <c r="J2152" s="533" t="str">
        <f>L2152</f>
        <v>Roof drains</v>
      </c>
      <c r="K2152" s="95"/>
      <c r="L2152" s="131" t="s">
        <v>648</v>
      </c>
      <c r="M2152" s="94"/>
      <c r="N2152" s="98"/>
      <c r="O2152" s="349"/>
      <c r="P2152" s="127"/>
      <c r="Q2152" s="158"/>
      <c r="R2152" s="158"/>
      <c r="S2152" s="158"/>
      <c r="T2152" s="158"/>
      <c r="U2152" s="158"/>
      <c r="V2152" s="158"/>
      <c r="W2152" s="158"/>
      <c r="X2152" s="704" t="s">
        <v>648</v>
      </c>
      <c r="Y2152" s="698"/>
      <c r="Z2152" s="698"/>
      <c r="AA2152" s="698"/>
      <c r="AB2152" s="698"/>
    </row>
    <row r="2153" spans="1:30" ht="15.75">
      <c r="A2153" s="533" t="s">
        <v>2728</v>
      </c>
      <c r="B2153" s="533">
        <v>22</v>
      </c>
      <c r="C2153" s="533" t="s">
        <v>588</v>
      </c>
      <c r="D2153" s="572" t="s">
        <v>2745</v>
      </c>
      <c r="E2153" s="571" t="str">
        <f t="shared" si="2198"/>
        <v xml:space="preserve"> SANITARY WATER PIPING SPECIALTIES</v>
      </c>
      <c r="F2153" s="533" t="s">
        <v>1821</v>
      </c>
      <c r="G2153" s="533" t="s">
        <v>2722</v>
      </c>
      <c r="H2153" s="533">
        <v>780</v>
      </c>
      <c r="I2153" s="533" t="str">
        <f t="shared" ref="I2153:J2153" si="2210">I2151</f>
        <v>Floor drains</v>
      </c>
      <c r="J2153" s="533" t="str">
        <f t="shared" si="2210"/>
        <v>Floor drains</v>
      </c>
      <c r="K2153" s="95" t="s">
        <v>15</v>
      </c>
      <c r="L2153" s="95" t="s">
        <v>649</v>
      </c>
      <c r="M2153" s="94">
        <v>10</v>
      </c>
      <c r="N2153" s="98" t="s">
        <v>39</v>
      </c>
      <c r="O2153" s="349">
        <v>146</v>
      </c>
      <c r="P2153" s="25">
        <f t="shared" ref="P2153:P2154" si="2211">O2153*M2153</f>
        <v>1460</v>
      </c>
      <c r="Q2153" s="158"/>
      <c r="R2153" s="158"/>
      <c r="S2153" s="158"/>
      <c r="T2153" s="158"/>
      <c r="U2153" s="158"/>
      <c r="V2153" s="158"/>
      <c r="W2153" s="158"/>
      <c r="X2153" s="704" t="s">
        <v>649</v>
      </c>
      <c r="Y2153" s="698">
        <v>10</v>
      </c>
      <c r="Z2153" s="698" t="s">
        <v>39</v>
      </c>
      <c r="AA2153" s="698">
        <v>146</v>
      </c>
      <c r="AB2153" s="698">
        <v>1460</v>
      </c>
      <c r="AC2153" s="731">
        <f t="shared" ref="AC2153:AC2154" si="2212">AA2153*0.97</f>
        <v>141.62</v>
      </c>
      <c r="AD2153" s="533">
        <f t="shared" ref="AD2153:AD2154" si="2213">AC2153*Y2153</f>
        <v>1416.2</v>
      </c>
    </row>
    <row r="2154" spans="1:30" ht="15.75">
      <c r="A2154" s="533" t="s">
        <v>2728</v>
      </c>
      <c r="B2154" s="533">
        <v>22</v>
      </c>
      <c r="C2154" s="533" t="s">
        <v>588</v>
      </c>
      <c r="D2154" s="572" t="s">
        <v>2745</v>
      </c>
      <c r="E2154" s="571" t="str">
        <f t="shared" si="2198"/>
        <v xml:space="preserve"> SANITARY WATER PIPING SPECIALTIES</v>
      </c>
      <c r="F2154" s="533" t="s">
        <v>1821</v>
      </c>
      <c r="G2154" s="533" t="s">
        <v>2722</v>
      </c>
      <c r="H2154" s="533">
        <v>781</v>
      </c>
      <c r="I2154" s="533" t="str">
        <f t="shared" ref="I2154:J2154" si="2214">I2152</f>
        <v>Roof drains</v>
      </c>
      <c r="J2154" s="533" t="str">
        <f t="shared" si="2214"/>
        <v>Roof drains</v>
      </c>
      <c r="K2154" s="95" t="s">
        <v>17</v>
      </c>
      <c r="L2154" s="95" t="s">
        <v>650</v>
      </c>
      <c r="M2154" s="94">
        <v>4</v>
      </c>
      <c r="N2154" s="98" t="s">
        <v>39</v>
      </c>
      <c r="O2154" s="349">
        <v>146</v>
      </c>
      <c r="P2154" s="25">
        <f t="shared" si="2211"/>
        <v>584</v>
      </c>
      <c r="Q2154" s="158"/>
      <c r="R2154" s="158"/>
      <c r="S2154" s="158"/>
      <c r="T2154" s="158"/>
      <c r="U2154" s="158"/>
      <c r="V2154" s="158"/>
      <c r="W2154" s="158"/>
      <c r="X2154" s="704" t="s">
        <v>650</v>
      </c>
      <c r="Y2154" s="698">
        <v>4</v>
      </c>
      <c r="Z2154" s="698" t="s">
        <v>39</v>
      </c>
      <c r="AA2154" s="698">
        <v>146</v>
      </c>
      <c r="AB2154" s="698">
        <v>584</v>
      </c>
      <c r="AC2154" s="731">
        <f t="shared" si="2212"/>
        <v>141.62</v>
      </c>
      <c r="AD2154" s="533">
        <f t="shared" si="2213"/>
        <v>566.48</v>
      </c>
    </row>
    <row r="2155" spans="1:30" ht="16.5" thickBot="1">
      <c r="A2155" s="533" t="s">
        <v>2728</v>
      </c>
      <c r="B2155" s="533">
        <v>22</v>
      </c>
      <c r="C2155" s="533" t="s">
        <v>588</v>
      </c>
      <c r="D2155" s="572" t="s">
        <v>2745</v>
      </c>
      <c r="E2155" s="571" t="str">
        <f t="shared" si="2198"/>
        <v xml:space="preserve"> SANITARY WATER PIPING SPECIALTIES</v>
      </c>
      <c r="F2155" s="533" t="s">
        <v>1821</v>
      </c>
      <c r="G2155" s="533" t="s">
        <v>2725</v>
      </c>
      <c r="H2155" s="533">
        <v>782</v>
      </c>
      <c r="I2155" s="533" t="str">
        <f>L2155</f>
        <v>Balcony drains</v>
      </c>
      <c r="J2155" s="533" t="str">
        <f>L2155</f>
        <v>Balcony drains</v>
      </c>
      <c r="K2155" s="95"/>
      <c r="L2155" s="131" t="s">
        <v>651</v>
      </c>
      <c r="M2155" s="94"/>
      <c r="N2155" s="98"/>
      <c r="O2155" s="349"/>
      <c r="P2155" s="127"/>
      <c r="Q2155" s="158"/>
      <c r="R2155" s="158"/>
      <c r="S2155" s="158"/>
      <c r="T2155" s="158"/>
      <c r="U2155" s="158"/>
      <c r="V2155" s="158"/>
      <c r="W2155" s="158"/>
      <c r="X2155" s="704" t="s">
        <v>651</v>
      </c>
      <c r="Y2155" s="698"/>
      <c r="Z2155" s="698"/>
      <c r="AA2155" s="698"/>
      <c r="AB2155" s="698"/>
    </row>
    <row r="2156" spans="1:30" ht="16.5" thickBot="1">
      <c r="A2156" s="533" t="s">
        <v>2728</v>
      </c>
      <c r="B2156" s="533">
        <v>22</v>
      </c>
      <c r="C2156" s="533" t="s">
        <v>588</v>
      </c>
      <c r="D2156" s="572" t="s">
        <v>2745</v>
      </c>
      <c r="E2156" s="571" t="str">
        <f t="shared" si="2198"/>
        <v xml:space="preserve"> SANITARY WATER PIPING SPECIALTIES</v>
      </c>
      <c r="F2156" s="533" t="s">
        <v>1821</v>
      </c>
      <c r="G2156" s="533" t="s">
        <v>2722</v>
      </c>
      <c r="H2156" s="533">
        <v>783</v>
      </c>
      <c r="I2156" s="533" t="str">
        <f>I2154</f>
        <v>Roof drains</v>
      </c>
      <c r="J2156" s="533" t="str">
        <f>J2154</f>
        <v>Roof drains</v>
      </c>
      <c r="K2156" s="95" t="s">
        <v>19</v>
      </c>
      <c r="L2156" s="95" t="s">
        <v>652</v>
      </c>
      <c r="M2156" s="247">
        <v>6</v>
      </c>
      <c r="N2156" s="98" t="s">
        <v>39</v>
      </c>
      <c r="O2156" s="349">
        <v>146</v>
      </c>
      <c r="P2156" s="25">
        <f>O2156*M2156</f>
        <v>876</v>
      </c>
      <c r="Q2156" s="158"/>
      <c r="R2156" s="158"/>
      <c r="S2156" s="158"/>
      <c r="T2156" s="158"/>
      <c r="U2156" s="158"/>
      <c r="V2156" s="158"/>
      <c r="W2156" s="158"/>
      <c r="X2156" s="704" t="s">
        <v>652</v>
      </c>
      <c r="Y2156" s="698">
        <v>6</v>
      </c>
      <c r="Z2156" s="698" t="s">
        <v>39</v>
      </c>
      <c r="AA2156" s="698">
        <v>146</v>
      </c>
      <c r="AB2156" s="698">
        <v>876</v>
      </c>
      <c r="AC2156" s="731">
        <f>AA2156*0.97</f>
        <v>141.62</v>
      </c>
      <c r="AD2156" s="533">
        <f>AC2156*Y2156</f>
        <v>849.72</v>
      </c>
    </row>
    <row r="2157" spans="1:30" ht="15.75">
      <c r="A2157" s="533" t="s">
        <v>2728</v>
      </c>
      <c r="B2157" s="533">
        <v>22</v>
      </c>
      <c r="C2157" s="533" t="s">
        <v>588</v>
      </c>
      <c r="D2157" s="572" t="s">
        <v>2745</v>
      </c>
      <c r="E2157" s="571" t="str">
        <f t="shared" si="2198"/>
        <v xml:space="preserve"> SANITARY WATER PIPING SPECIALTIES</v>
      </c>
      <c r="F2157" s="533" t="s">
        <v>1821</v>
      </c>
      <c r="G2157" s="533" t="s">
        <v>2725</v>
      </c>
      <c r="H2157" s="533">
        <v>784</v>
      </c>
      <c r="I2157" s="533" t="str">
        <f>L2157</f>
        <v>Terrace drains</v>
      </c>
      <c r="J2157" s="533" t="str">
        <f>L2157</f>
        <v>Terrace drains</v>
      </c>
      <c r="K2157" s="95"/>
      <c r="L2157" s="131" t="s">
        <v>653</v>
      </c>
      <c r="M2157" s="94"/>
      <c r="N2157" s="98"/>
      <c r="O2157" s="349"/>
      <c r="P2157" s="127"/>
      <c r="Q2157" s="158"/>
      <c r="R2157" s="158"/>
      <c r="S2157" s="158"/>
      <c r="T2157" s="158"/>
      <c r="U2157" s="158"/>
      <c r="V2157" s="158"/>
      <c r="W2157" s="158"/>
      <c r="X2157" s="704" t="s">
        <v>653</v>
      </c>
      <c r="Y2157" s="698"/>
      <c r="Z2157" s="698"/>
      <c r="AA2157" s="698"/>
      <c r="AB2157" s="698"/>
    </row>
    <row r="2158" spans="1:30" ht="15.75">
      <c r="A2158" s="533" t="s">
        <v>2728</v>
      </c>
      <c r="B2158" s="533">
        <v>22</v>
      </c>
      <c r="C2158" s="533" t="s">
        <v>588</v>
      </c>
      <c r="D2158" s="572" t="s">
        <v>2745</v>
      </c>
      <c r="E2158" s="571" t="str">
        <f t="shared" si="2198"/>
        <v xml:space="preserve"> SANITARY WATER PIPING SPECIALTIES</v>
      </c>
      <c r="F2158" s="533" t="s">
        <v>1821</v>
      </c>
      <c r="G2158" s="533" t="s">
        <v>2722</v>
      </c>
      <c r="H2158" s="533">
        <v>785</v>
      </c>
      <c r="I2158" s="533" t="str">
        <f>I2156</f>
        <v>Roof drains</v>
      </c>
      <c r="J2158" s="533" t="str">
        <f>J2156</f>
        <v>Roof drains</v>
      </c>
      <c r="K2158" s="95" t="s">
        <v>20</v>
      </c>
      <c r="L2158" s="95" t="s">
        <v>654</v>
      </c>
      <c r="M2158" s="94">
        <v>7</v>
      </c>
      <c r="N2158" s="98" t="s">
        <v>39</v>
      </c>
      <c r="O2158" s="349">
        <v>146</v>
      </c>
      <c r="P2158" s="25">
        <f>O2158*M2158</f>
        <v>1022</v>
      </c>
      <c r="Q2158" s="158"/>
      <c r="R2158" s="158"/>
      <c r="S2158" s="158"/>
      <c r="T2158" s="158"/>
      <c r="U2158" s="158"/>
      <c r="V2158" s="158"/>
      <c r="W2158" s="158"/>
      <c r="X2158" s="704" t="s">
        <v>654</v>
      </c>
      <c r="Y2158" s="698">
        <v>7</v>
      </c>
      <c r="Z2158" s="698" t="s">
        <v>39</v>
      </c>
      <c r="AA2158" s="698">
        <v>146</v>
      </c>
      <c r="AB2158" s="698">
        <v>1022</v>
      </c>
      <c r="AC2158" s="731">
        <f>AA2158*0.97</f>
        <v>141.62</v>
      </c>
      <c r="AD2158" s="533">
        <f>AC2158*Y2158</f>
        <v>991.34</v>
      </c>
    </row>
    <row r="2159" spans="1:30" ht="15.75">
      <c r="A2159" s="533" t="s">
        <v>2728</v>
      </c>
      <c r="B2159" s="533">
        <v>22</v>
      </c>
      <c r="C2159" s="533" t="s">
        <v>588</v>
      </c>
      <c r="D2159" s="572" t="s">
        <v>2018</v>
      </c>
      <c r="E2159" s="571" t="s">
        <v>1256</v>
      </c>
      <c r="F2159" s="533" t="str">
        <f t="shared" ref="F2159:F2169" si="2215">VLOOKUP(D:D,trade,3,FALSE)</f>
        <v>ME</v>
      </c>
      <c r="G2159" s="533" t="s">
        <v>2725</v>
      </c>
      <c r="H2159" s="533">
        <v>786</v>
      </c>
      <c r="I2159" s="533" t="str">
        <f t="shared" ref="I2159:I2160" si="2216">L2159</f>
        <v>221429 - SUMP PUMPS</v>
      </c>
      <c r="J2159" s="533" t="str">
        <f t="shared" ref="J2159:J2160" si="2217">L2159</f>
        <v>221429 - SUMP PUMPS</v>
      </c>
      <c r="K2159" s="95"/>
      <c r="L2159" s="131" t="s">
        <v>655</v>
      </c>
      <c r="M2159" s="94"/>
      <c r="N2159" s="98"/>
      <c r="O2159" s="349"/>
      <c r="P2159" s="127"/>
      <c r="Q2159" s="158"/>
      <c r="R2159" s="158"/>
      <c r="S2159" s="158"/>
      <c r="T2159" s="158"/>
      <c r="U2159" s="158"/>
      <c r="V2159" s="158"/>
      <c r="W2159" s="158"/>
      <c r="X2159" s="704" t="s">
        <v>655</v>
      </c>
      <c r="Y2159" s="698"/>
      <c r="Z2159" s="698"/>
      <c r="AA2159" s="698"/>
      <c r="AB2159" s="698"/>
    </row>
    <row r="2160" spans="1:30" ht="15.75">
      <c r="A2160" s="533" t="s">
        <v>2728</v>
      </c>
      <c r="B2160" s="533">
        <v>22</v>
      </c>
      <c r="C2160" s="533" t="s">
        <v>588</v>
      </c>
      <c r="D2160" s="572" t="s">
        <v>2018</v>
      </c>
      <c r="E2160" s="571" t="str">
        <f t="shared" ref="E2160:E2162" si="2218">E2159</f>
        <v xml:space="preserve"> SUMP PUMPS</v>
      </c>
      <c r="F2160" s="533" t="str">
        <f t="shared" si="2215"/>
        <v>ME</v>
      </c>
      <c r="G2160" s="533" t="s">
        <v>2725</v>
      </c>
      <c r="H2160" s="533">
        <v>787</v>
      </c>
      <c r="I2160" s="533" t="str">
        <f t="shared" si="2216"/>
        <v>Duplex sump pumps</v>
      </c>
      <c r="J2160" s="533" t="str">
        <f t="shared" si="2217"/>
        <v>Duplex sump pumps</v>
      </c>
      <c r="K2160" s="95"/>
      <c r="L2160" s="131" t="s">
        <v>656</v>
      </c>
      <c r="M2160" s="94"/>
      <c r="N2160" s="98"/>
      <c r="O2160" s="349"/>
      <c r="P2160" s="127"/>
      <c r="Q2160" s="158"/>
      <c r="R2160" s="158"/>
      <c r="S2160" s="158"/>
      <c r="T2160" s="158"/>
      <c r="U2160" s="158"/>
      <c r="V2160" s="158"/>
      <c r="W2160" s="158"/>
      <c r="X2160" s="704" t="s">
        <v>656</v>
      </c>
      <c r="Y2160" s="698"/>
      <c r="Z2160" s="698"/>
      <c r="AA2160" s="698"/>
      <c r="AB2160" s="698"/>
    </row>
    <row r="2161" spans="1:30" ht="15.75">
      <c r="A2161" s="533" t="s">
        <v>2728</v>
      </c>
      <c r="B2161" s="533">
        <v>22</v>
      </c>
      <c r="C2161" s="533" t="s">
        <v>588</v>
      </c>
      <c r="D2161" s="572" t="s">
        <v>2018</v>
      </c>
      <c r="E2161" s="571" t="str">
        <f t="shared" si="2218"/>
        <v xml:space="preserve"> SUMP PUMPS</v>
      </c>
      <c r="F2161" s="533" t="str">
        <f t="shared" si="2215"/>
        <v>ME</v>
      </c>
      <c r="G2161" s="533" t="s">
        <v>2722</v>
      </c>
      <c r="H2161" s="533">
        <v>788</v>
      </c>
      <c r="I2161" s="533" t="str">
        <f t="shared" ref="I2161:J2161" si="2219">I2159</f>
        <v>221429 - SUMP PUMPS</v>
      </c>
      <c r="J2161" s="533" t="str">
        <f t="shared" si="2219"/>
        <v>221429 - SUMP PUMPS</v>
      </c>
      <c r="K2161" s="95" t="s">
        <v>21</v>
      </c>
      <c r="L2161" s="95" t="s">
        <v>657</v>
      </c>
      <c r="M2161" s="94">
        <v>1</v>
      </c>
      <c r="N2161" s="98" t="s">
        <v>624</v>
      </c>
      <c r="O2161" s="349">
        <v>2656</v>
      </c>
      <c r="P2161" s="25">
        <f t="shared" ref="P2161:P2162" si="2220">O2161*M2161</f>
        <v>2656</v>
      </c>
      <c r="Q2161" s="158"/>
      <c r="R2161" s="158"/>
      <c r="S2161" s="158"/>
      <c r="T2161" s="158"/>
      <c r="U2161" s="158"/>
      <c r="V2161" s="158"/>
      <c r="W2161" s="158"/>
      <c r="X2161" s="704" t="s">
        <v>657</v>
      </c>
      <c r="Y2161" s="698">
        <v>1</v>
      </c>
      <c r="Z2161" s="698" t="s">
        <v>624</v>
      </c>
      <c r="AA2161" s="698">
        <v>2656</v>
      </c>
      <c r="AB2161" s="698">
        <v>2656</v>
      </c>
      <c r="AC2161" s="731">
        <f t="shared" ref="AC2161:AC2162" si="2221">AA2161*0.97</f>
        <v>2576.3199999999997</v>
      </c>
      <c r="AD2161" s="533">
        <f t="shared" ref="AD2161:AD2162" si="2222">AC2161*Y2161</f>
        <v>2576.3199999999997</v>
      </c>
    </row>
    <row r="2162" spans="1:30" ht="15.75">
      <c r="A2162" s="533" t="s">
        <v>2728</v>
      </c>
      <c r="B2162" s="533">
        <v>22</v>
      </c>
      <c r="C2162" s="533" t="s">
        <v>588</v>
      </c>
      <c r="D2162" s="572" t="s">
        <v>2018</v>
      </c>
      <c r="E2162" s="571" t="str">
        <f t="shared" si="2218"/>
        <v xml:space="preserve"> SUMP PUMPS</v>
      </c>
      <c r="F2162" s="533" t="str">
        <f t="shared" si="2215"/>
        <v>ME</v>
      </c>
      <c r="G2162" s="533" t="s">
        <v>2722</v>
      </c>
      <c r="H2162" s="533">
        <v>789</v>
      </c>
      <c r="I2162" s="533" t="str">
        <f t="shared" ref="I2162:J2162" si="2223">I2160</f>
        <v>Duplex sump pumps</v>
      </c>
      <c r="J2162" s="533" t="str">
        <f t="shared" si="2223"/>
        <v>Duplex sump pumps</v>
      </c>
      <c r="K2162" s="87" t="s">
        <v>45</v>
      </c>
      <c r="L2162" s="95" t="s">
        <v>658</v>
      </c>
      <c r="M2162" s="94">
        <v>1</v>
      </c>
      <c r="N2162" s="101" t="s">
        <v>2</v>
      </c>
      <c r="O2162" s="349">
        <v>1328</v>
      </c>
      <c r="P2162" s="25">
        <f t="shared" si="2220"/>
        <v>1328</v>
      </c>
      <c r="Q2162" s="158"/>
      <c r="R2162" s="158"/>
      <c r="S2162" s="158"/>
      <c r="T2162" s="158"/>
      <c r="U2162" s="158"/>
      <c r="V2162" s="158"/>
      <c r="W2162" s="158"/>
      <c r="X2162" s="704" t="s">
        <v>658</v>
      </c>
      <c r="Y2162" s="698">
        <v>1</v>
      </c>
      <c r="Z2162" s="698" t="s">
        <v>2</v>
      </c>
      <c r="AA2162" s="698">
        <v>1328</v>
      </c>
      <c r="AB2162" s="698">
        <v>1328</v>
      </c>
      <c r="AC2162" s="731">
        <f t="shared" si="2221"/>
        <v>1288.1599999999999</v>
      </c>
      <c r="AD2162" s="533">
        <f t="shared" si="2222"/>
        <v>1288.1599999999999</v>
      </c>
    </row>
    <row r="2163" spans="1:30" ht="15.75">
      <c r="A2163" s="533" t="s">
        <v>2728</v>
      </c>
      <c r="B2163" s="533">
        <v>22</v>
      </c>
      <c r="C2163" s="533" t="s">
        <v>588</v>
      </c>
      <c r="D2163" s="572" t="s">
        <v>2024</v>
      </c>
      <c r="E2163" s="571" t="s">
        <v>1257</v>
      </c>
      <c r="F2163" s="533" t="str">
        <f t="shared" si="2215"/>
        <v>ME</v>
      </c>
      <c r="G2163" s="533" t="s">
        <v>2725</v>
      </c>
      <c r="H2163" s="533">
        <v>790</v>
      </c>
      <c r="I2163" s="533" t="str">
        <f>L2163</f>
        <v>223100 - DOMESTIC WATER SOFTNERS</v>
      </c>
      <c r="J2163" s="533" t="str">
        <f>L2163</f>
        <v>223100 - DOMESTIC WATER SOFTNERS</v>
      </c>
      <c r="K2163" s="95"/>
      <c r="L2163" s="131" t="s">
        <v>659</v>
      </c>
      <c r="M2163" s="94"/>
      <c r="N2163" s="98"/>
      <c r="O2163" s="349"/>
      <c r="P2163" s="127"/>
      <c r="Q2163" s="158"/>
      <c r="R2163" s="158"/>
      <c r="S2163" s="158"/>
      <c r="T2163" s="158"/>
      <c r="U2163" s="158"/>
      <c r="V2163" s="158"/>
      <c r="W2163" s="158"/>
      <c r="X2163" s="704" t="s">
        <v>659</v>
      </c>
      <c r="Y2163" s="698"/>
      <c r="Z2163" s="698"/>
      <c r="AA2163" s="698"/>
      <c r="AB2163" s="698">
        <v>0</v>
      </c>
    </row>
    <row r="2164" spans="1:30" ht="15.75">
      <c r="A2164" s="533" t="s">
        <v>2728</v>
      </c>
      <c r="B2164" s="533">
        <v>22</v>
      </c>
      <c r="C2164" s="533" t="s">
        <v>588</v>
      </c>
      <c r="D2164" s="572" t="s">
        <v>2024</v>
      </c>
      <c r="E2164" s="571" t="str">
        <f>E2163</f>
        <v xml:space="preserve"> DOMESTIC WATER SOFTNERS</v>
      </c>
      <c r="F2164" s="533" t="str">
        <f t="shared" si="2215"/>
        <v>ME</v>
      </c>
      <c r="G2164" s="533" t="s">
        <v>2722</v>
      </c>
      <c r="H2164" s="533">
        <v>791</v>
      </c>
      <c r="I2164" s="533" t="str">
        <f>I2162</f>
        <v>Duplex sump pumps</v>
      </c>
      <c r="J2164" s="533" t="str">
        <f>J2162</f>
        <v>Duplex sump pumps</v>
      </c>
      <c r="K2164" s="95" t="s">
        <v>48</v>
      </c>
      <c r="L2164" s="95" t="s">
        <v>660</v>
      </c>
      <c r="M2164" s="94">
        <v>1</v>
      </c>
      <c r="N2164" s="98" t="s">
        <v>39</v>
      </c>
      <c r="O2164" s="349">
        <v>10622</v>
      </c>
      <c r="P2164" s="25">
        <f>O2164*M2164</f>
        <v>10622</v>
      </c>
      <c r="Q2164" s="158"/>
      <c r="R2164" s="158"/>
      <c r="S2164" s="158"/>
      <c r="T2164" s="158"/>
      <c r="U2164" s="158"/>
      <c r="V2164" s="158"/>
      <c r="W2164" s="158"/>
      <c r="X2164" s="704" t="s">
        <v>660</v>
      </c>
      <c r="Y2164" s="698">
        <v>1</v>
      </c>
      <c r="Z2164" s="698" t="s">
        <v>39</v>
      </c>
      <c r="AA2164" s="698">
        <v>10622</v>
      </c>
      <c r="AB2164" s="698">
        <v>10622</v>
      </c>
      <c r="AC2164" s="731">
        <f>AA2164*0.97</f>
        <v>10303.34</v>
      </c>
      <c r="AD2164" s="533">
        <f>AC2164*Y2164</f>
        <v>10303.34</v>
      </c>
    </row>
    <row r="2165" spans="1:30" ht="15.75">
      <c r="A2165" s="533" t="s">
        <v>2728</v>
      </c>
      <c r="B2165" s="533">
        <v>22</v>
      </c>
      <c r="C2165" s="533" t="s">
        <v>588</v>
      </c>
      <c r="D2165" s="572" t="s">
        <v>1304</v>
      </c>
      <c r="E2165" s="571" t="s">
        <v>1258</v>
      </c>
      <c r="F2165" s="533" t="str">
        <f t="shared" si="2215"/>
        <v>ME</v>
      </c>
      <c r="G2165" s="533" t="s">
        <v>2725</v>
      </c>
      <c r="H2165" s="533">
        <v>792</v>
      </c>
      <c r="I2165" s="533" t="str">
        <f t="shared" ref="I2165:I2166" si="2224">L2165</f>
        <v>223500- DOMESTIC WATER HEAT EXCHANGERS</v>
      </c>
      <c r="J2165" s="533" t="str">
        <f t="shared" ref="J2165:J2166" si="2225">L2165</f>
        <v>223500- DOMESTIC WATER HEAT EXCHANGERS</v>
      </c>
      <c r="K2165" s="95"/>
      <c r="L2165" s="131" t="s">
        <v>661</v>
      </c>
      <c r="M2165" s="94"/>
      <c r="N2165" s="98"/>
      <c r="O2165" s="349"/>
      <c r="P2165" s="127"/>
      <c r="Q2165" s="158"/>
      <c r="R2165" s="158"/>
      <c r="S2165" s="158"/>
      <c r="T2165" s="158"/>
      <c r="U2165" s="158"/>
      <c r="V2165" s="158"/>
      <c r="W2165" s="158"/>
      <c r="X2165" s="704" t="s">
        <v>661</v>
      </c>
      <c r="Y2165" s="698"/>
      <c r="Z2165" s="698"/>
      <c r="AA2165" s="698"/>
      <c r="AB2165" s="698">
        <v>0</v>
      </c>
    </row>
    <row r="2166" spans="1:30" ht="15.75">
      <c r="A2166" s="533" t="s">
        <v>2728</v>
      </c>
      <c r="B2166" s="533">
        <v>22</v>
      </c>
      <c r="C2166" s="533" t="s">
        <v>588</v>
      </c>
      <c r="D2166" s="572" t="s">
        <v>1304</v>
      </c>
      <c r="E2166" s="571" t="str">
        <f t="shared" ref="E2166:E2169" si="2226">E2165</f>
        <v xml:space="preserve"> DOMESTIC WATER HEAT EXCHANGERS</v>
      </c>
      <c r="F2166" s="533" t="str">
        <f t="shared" si="2215"/>
        <v>ME</v>
      </c>
      <c r="G2166" s="533" t="s">
        <v>2725</v>
      </c>
      <c r="H2166" s="533">
        <v>793</v>
      </c>
      <c r="I2166" s="533" t="str">
        <f t="shared" si="2224"/>
        <v>Large-capacity storage heat exchangers</v>
      </c>
      <c r="J2166" s="533" t="str">
        <f t="shared" si="2225"/>
        <v>Large-capacity storage heat exchangers</v>
      </c>
      <c r="K2166" s="95"/>
      <c r="L2166" s="131" t="s">
        <v>662</v>
      </c>
      <c r="M2166" s="94"/>
      <c r="N2166" s="98"/>
      <c r="O2166" s="349"/>
      <c r="P2166" s="127"/>
      <c r="Q2166" s="158"/>
      <c r="R2166" s="158"/>
      <c r="S2166" s="158"/>
      <c r="T2166" s="158"/>
      <c r="U2166" s="158"/>
      <c r="V2166" s="158"/>
      <c r="W2166" s="158"/>
      <c r="X2166" s="704" t="s">
        <v>662</v>
      </c>
      <c r="Y2166" s="698"/>
      <c r="Z2166" s="698"/>
      <c r="AA2166" s="698"/>
      <c r="AB2166" s="698">
        <v>0</v>
      </c>
    </row>
    <row r="2167" spans="1:30" ht="15.75">
      <c r="A2167" s="533" t="s">
        <v>2728</v>
      </c>
      <c r="B2167" s="533">
        <v>22</v>
      </c>
      <c r="C2167" s="533" t="s">
        <v>588</v>
      </c>
      <c r="D2167" s="572" t="s">
        <v>1304</v>
      </c>
      <c r="E2167" s="571" t="str">
        <f t="shared" si="2226"/>
        <v xml:space="preserve"> DOMESTIC WATER HEAT EXCHANGERS</v>
      </c>
      <c r="F2167" s="533" t="str">
        <f t="shared" si="2215"/>
        <v>ME</v>
      </c>
      <c r="G2167" s="533" t="s">
        <v>2722</v>
      </c>
      <c r="H2167" s="533">
        <v>794</v>
      </c>
      <c r="I2167" s="533" t="str">
        <f t="shared" ref="I2167:J2167" si="2227">I2165</f>
        <v>223500- DOMESTIC WATER HEAT EXCHANGERS</v>
      </c>
      <c r="J2167" s="533" t="str">
        <f t="shared" si="2227"/>
        <v>223500- DOMESTIC WATER HEAT EXCHANGERS</v>
      </c>
      <c r="K2167" s="264" t="s">
        <v>50</v>
      </c>
      <c r="L2167" s="264" t="s">
        <v>663</v>
      </c>
      <c r="M2167" s="226">
        <v>2</v>
      </c>
      <c r="N2167" s="236" t="s">
        <v>39</v>
      </c>
      <c r="O2167" s="349"/>
      <c r="P2167" s="25">
        <f t="shared" ref="P2167:P2169" si="2228">O2167*M2167</f>
        <v>0</v>
      </c>
      <c r="Q2167" s="158"/>
      <c r="R2167" s="158"/>
      <c r="S2167" s="158"/>
      <c r="T2167" s="158"/>
      <c r="U2167" s="158"/>
      <c r="V2167" s="158"/>
      <c r="W2167" s="158"/>
      <c r="X2167" s="704" t="s">
        <v>663</v>
      </c>
      <c r="Y2167" s="698">
        <v>2</v>
      </c>
      <c r="Z2167" s="698" t="s">
        <v>39</v>
      </c>
      <c r="AA2167" s="698"/>
      <c r="AB2167" s="698">
        <v>0</v>
      </c>
      <c r="AC2167" s="731">
        <f t="shared" ref="AC2167:AC2169" si="2229">AA2167*0.97</f>
        <v>0</v>
      </c>
      <c r="AD2167" s="533">
        <f t="shared" ref="AD2167:AD2169" si="2230">AC2167*Y2167</f>
        <v>0</v>
      </c>
    </row>
    <row r="2168" spans="1:30" ht="16.5" thickBot="1">
      <c r="A2168" s="533" t="s">
        <v>2728</v>
      </c>
      <c r="B2168" s="533">
        <v>22</v>
      </c>
      <c r="C2168" s="533" t="s">
        <v>588</v>
      </c>
      <c r="D2168" s="572" t="s">
        <v>1304</v>
      </c>
      <c r="E2168" s="571" t="str">
        <f t="shared" si="2226"/>
        <v xml:space="preserve"> DOMESTIC WATER HEAT EXCHANGERS</v>
      </c>
      <c r="F2168" s="533" t="str">
        <f t="shared" si="2215"/>
        <v>ME</v>
      </c>
      <c r="G2168" s="533" t="s">
        <v>2722</v>
      </c>
      <c r="H2168" s="533">
        <v>795</v>
      </c>
      <c r="I2168" s="533" t="str">
        <f t="shared" ref="I2168:J2168" si="2231">I2166</f>
        <v>Large-capacity storage heat exchangers</v>
      </c>
      <c r="J2168" s="533" t="str">
        <f t="shared" si="2231"/>
        <v>Large-capacity storage heat exchangers</v>
      </c>
      <c r="K2168" s="264" t="s">
        <v>76</v>
      </c>
      <c r="L2168" s="264" t="s">
        <v>664</v>
      </c>
      <c r="M2168" s="226">
        <v>2</v>
      </c>
      <c r="N2168" s="236" t="s">
        <v>39</v>
      </c>
      <c r="O2168" s="349"/>
      <c r="P2168" s="25">
        <f t="shared" si="2228"/>
        <v>0</v>
      </c>
      <c r="Q2168" s="158"/>
      <c r="R2168" s="158"/>
      <c r="S2168" s="158"/>
      <c r="T2168" s="158"/>
      <c r="U2168" s="158"/>
      <c r="V2168" s="158"/>
      <c r="W2168" s="158"/>
      <c r="X2168" s="704" t="s">
        <v>664</v>
      </c>
      <c r="Y2168" s="698">
        <v>2</v>
      </c>
      <c r="Z2168" s="698" t="s">
        <v>39</v>
      </c>
      <c r="AA2168" s="698"/>
      <c r="AB2168" s="698">
        <v>0</v>
      </c>
      <c r="AC2168" s="731">
        <f t="shared" si="2229"/>
        <v>0</v>
      </c>
      <c r="AD2168" s="533">
        <f t="shared" si="2230"/>
        <v>0</v>
      </c>
    </row>
    <row r="2169" spans="1:30" ht="16.5" thickBot="1">
      <c r="A2169" s="533" t="s">
        <v>2728</v>
      </c>
      <c r="B2169" s="533">
        <v>22</v>
      </c>
      <c r="C2169" s="533" t="s">
        <v>588</v>
      </c>
      <c r="D2169" s="572" t="s">
        <v>1304</v>
      </c>
      <c r="E2169" s="571" t="str">
        <f t="shared" si="2226"/>
        <v xml:space="preserve"> DOMESTIC WATER HEAT EXCHANGERS</v>
      </c>
      <c r="F2169" s="533" t="str">
        <f t="shared" si="2215"/>
        <v>ME</v>
      </c>
      <c r="G2169" s="533" t="s">
        <v>2722</v>
      </c>
      <c r="H2169" s="533">
        <v>796</v>
      </c>
      <c r="I2169" s="533" t="str">
        <f t="shared" ref="I2169:J2169" si="2232">I2167</f>
        <v>223500- DOMESTIC WATER HEAT EXCHANGERS</v>
      </c>
      <c r="J2169" s="533" t="str">
        <f t="shared" si="2232"/>
        <v>223500- DOMESTIC WATER HEAT EXCHANGERS</v>
      </c>
      <c r="K2169" s="95" t="s">
        <v>50</v>
      </c>
      <c r="L2169" s="265" t="s">
        <v>1195</v>
      </c>
      <c r="M2169" s="266">
        <v>10</v>
      </c>
      <c r="N2169" s="267" t="s">
        <v>39</v>
      </c>
      <c r="O2169" s="349">
        <v>199</v>
      </c>
      <c r="P2169" s="25">
        <f t="shared" si="2228"/>
        <v>1990</v>
      </c>
      <c r="Q2169" s="158"/>
      <c r="R2169" s="158"/>
      <c r="S2169" s="158"/>
      <c r="T2169" s="158"/>
      <c r="U2169" s="158"/>
      <c r="V2169" s="158"/>
      <c r="W2169" s="158"/>
      <c r="X2169" s="704" t="s">
        <v>1195</v>
      </c>
      <c r="Y2169" s="698">
        <v>10</v>
      </c>
      <c r="Z2169" s="698" t="s">
        <v>39</v>
      </c>
      <c r="AA2169" s="698">
        <v>199</v>
      </c>
      <c r="AB2169" s="698">
        <v>1990</v>
      </c>
      <c r="AC2169" s="731">
        <f t="shared" si="2229"/>
        <v>193.03</v>
      </c>
      <c r="AD2169" s="533">
        <f t="shared" si="2230"/>
        <v>1930.3</v>
      </c>
    </row>
    <row r="2170" spans="1:30" ht="15.75">
      <c r="A2170" s="533" t="s">
        <v>2728</v>
      </c>
      <c r="B2170" s="533">
        <v>22</v>
      </c>
      <c r="C2170" s="533" t="s">
        <v>588</v>
      </c>
      <c r="D2170" s="572" t="s">
        <v>2746</v>
      </c>
      <c r="E2170" s="571" t="s">
        <v>1259</v>
      </c>
      <c r="F2170" s="533" t="s">
        <v>1821</v>
      </c>
      <c r="G2170" s="533" t="s">
        <v>2725</v>
      </c>
      <c r="H2170" s="533">
        <v>797</v>
      </c>
      <c r="I2170" s="533" t="str">
        <f t="shared" ref="I2170:I2171" si="2233">L2170</f>
        <v>224000 - PLUMBING FIXTURES</v>
      </c>
      <c r="J2170" s="533" t="str">
        <f t="shared" ref="J2170:J2171" si="2234">L2170</f>
        <v>224000 - PLUMBING FIXTURES</v>
      </c>
      <c r="K2170" s="95"/>
      <c r="L2170" s="131" t="s">
        <v>665</v>
      </c>
      <c r="M2170" s="94"/>
      <c r="N2170" s="98"/>
      <c r="O2170" s="349"/>
      <c r="P2170" s="127"/>
      <c r="Q2170" s="158"/>
      <c r="R2170" s="158"/>
      <c r="S2170" s="158"/>
      <c r="T2170" s="158"/>
      <c r="U2170" s="158"/>
      <c r="V2170" s="158"/>
      <c r="W2170" s="158"/>
      <c r="X2170" s="704" t="s">
        <v>665</v>
      </c>
      <c r="Y2170" s="698"/>
      <c r="Z2170" s="698"/>
      <c r="AA2170" s="698"/>
      <c r="AB2170" s="698"/>
    </row>
    <row r="2171" spans="1:30" ht="16.5" thickBot="1">
      <c r="A2171" s="533" t="s">
        <v>2728</v>
      </c>
      <c r="B2171" s="533">
        <v>22</v>
      </c>
      <c r="C2171" s="533" t="s">
        <v>588</v>
      </c>
      <c r="D2171" s="572" t="s">
        <v>2746</v>
      </c>
      <c r="E2171" s="571" t="str">
        <f t="shared" ref="E2171:E2185" si="2235">E2170</f>
        <v xml:space="preserve"> PLUMBING FIXTURES</v>
      </c>
      <c r="F2171" s="533" t="s">
        <v>1821</v>
      </c>
      <c r="G2171" s="533" t="s">
        <v>2725</v>
      </c>
      <c r="H2171" s="533">
        <v>798</v>
      </c>
      <c r="I2171" s="533" t="str">
        <f t="shared" si="2233"/>
        <v>Lavatories</v>
      </c>
      <c r="J2171" s="533" t="str">
        <f t="shared" si="2234"/>
        <v>Lavatories</v>
      </c>
      <c r="K2171" s="95"/>
      <c r="L2171" s="131" t="s">
        <v>666</v>
      </c>
      <c r="M2171" s="94"/>
      <c r="N2171" s="98"/>
      <c r="O2171" s="349"/>
      <c r="P2171" s="127"/>
      <c r="Q2171" s="158"/>
      <c r="R2171" s="158"/>
      <c r="S2171" s="158"/>
      <c r="T2171" s="158"/>
      <c r="U2171" s="158"/>
      <c r="V2171" s="158"/>
      <c r="W2171" s="158"/>
      <c r="X2171" s="704" t="s">
        <v>666</v>
      </c>
      <c r="Y2171" s="698"/>
      <c r="Z2171" s="698"/>
      <c r="AA2171" s="698"/>
      <c r="AB2171" s="698"/>
    </row>
    <row r="2172" spans="1:30" ht="16.5" thickBot="1">
      <c r="A2172" s="533" t="s">
        <v>2728</v>
      </c>
      <c r="B2172" s="533">
        <v>22</v>
      </c>
      <c r="C2172" s="533" t="s">
        <v>588</v>
      </c>
      <c r="D2172" s="572" t="s">
        <v>2746</v>
      </c>
      <c r="E2172" s="571" t="str">
        <f t="shared" si="2235"/>
        <v xml:space="preserve"> PLUMBING FIXTURES</v>
      </c>
      <c r="F2172" s="533" t="s">
        <v>1821</v>
      </c>
      <c r="G2172" s="533" t="s">
        <v>2722</v>
      </c>
      <c r="H2172" s="533">
        <v>799</v>
      </c>
      <c r="I2172" s="533" t="str">
        <f t="shared" ref="I2172:J2172" si="2236">I2170</f>
        <v>224000 - PLUMBING FIXTURES</v>
      </c>
      <c r="J2172" s="533" t="str">
        <f t="shared" si="2236"/>
        <v>224000 - PLUMBING FIXTURES</v>
      </c>
      <c r="K2172" s="95" t="s">
        <v>13</v>
      </c>
      <c r="L2172" s="95" t="s">
        <v>667</v>
      </c>
      <c r="M2172" s="247">
        <v>8</v>
      </c>
      <c r="N2172" s="98" t="s">
        <v>39</v>
      </c>
      <c r="O2172" s="349">
        <v>551</v>
      </c>
      <c r="P2172" s="25">
        <f t="shared" ref="P2172:P2173" si="2237">O2172*M2172</f>
        <v>4408</v>
      </c>
      <c r="Q2172" s="158"/>
      <c r="R2172" s="158"/>
      <c r="S2172" s="158"/>
      <c r="T2172" s="158"/>
      <c r="U2172" s="158"/>
      <c r="V2172" s="158"/>
      <c r="W2172" s="158"/>
      <c r="X2172" s="704" t="s">
        <v>667</v>
      </c>
      <c r="Y2172" s="698">
        <v>8</v>
      </c>
      <c r="Z2172" s="698" t="s">
        <v>39</v>
      </c>
      <c r="AA2172" s="698">
        <v>551</v>
      </c>
      <c r="AB2172" s="698">
        <v>4408</v>
      </c>
      <c r="AC2172" s="731">
        <f t="shared" ref="AC2172:AC2173" si="2238">AA2172*0.97</f>
        <v>534.47</v>
      </c>
      <c r="AD2172" s="533">
        <f t="shared" ref="AD2172:AD2173" si="2239">AC2172*Y2172</f>
        <v>4275.76</v>
      </c>
    </row>
    <row r="2173" spans="1:30" ht="15.75">
      <c r="A2173" s="533" t="s">
        <v>2728</v>
      </c>
      <c r="B2173" s="533">
        <v>22</v>
      </c>
      <c r="C2173" s="533" t="s">
        <v>588</v>
      </c>
      <c r="D2173" s="572" t="s">
        <v>2746</v>
      </c>
      <c r="E2173" s="571" t="str">
        <f t="shared" si="2235"/>
        <v xml:space="preserve"> PLUMBING FIXTURES</v>
      </c>
      <c r="F2173" s="533" t="s">
        <v>1821</v>
      </c>
      <c r="G2173" s="533" t="s">
        <v>2722</v>
      </c>
      <c r="H2173" s="533">
        <v>800</v>
      </c>
      <c r="I2173" s="533" t="str">
        <f t="shared" ref="I2173:J2173" si="2240">I2171</f>
        <v>Lavatories</v>
      </c>
      <c r="J2173" s="533" t="str">
        <f t="shared" si="2240"/>
        <v>Lavatories</v>
      </c>
      <c r="K2173" s="95" t="s">
        <v>15</v>
      </c>
      <c r="L2173" s="95" t="s">
        <v>668</v>
      </c>
      <c r="M2173" s="94">
        <v>1</v>
      </c>
      <c r="N2173" s="98" t="s">
        <v>39</v>
      </c>
      <c r="O2173" s="349">
        <v>943</v>
      </c>
      <c r="P2173" s="25">
        <f t="shared" si="2237"/>
        <v>943</v>
      </c>
      <c r="Q2173" s="158"/>
      <c r="R2173" s="158"/>
      <c r="S2173" s="158"/>
      <c r="T2173" s="158"/>
      <c r="U2173" s="158"/>
      <c r="V2173" s="158"/>
      <c r="W2173" s="158"/>
      <c r="X2173" s="704" t="s">
        <v>668</v>
      </c>
      <c r="Y2173" s="698">
        <v>1</v>
      </c>
      <c r="Z2173" s="698" t="s">
        <v>39</v>
      </c>
      <c r="AA2173" s="698">
        <v>943</v>
      </c>
      <c r="AB2173" s="698">
        <v>943</v>
      </c>
      <c r="AC2173" s="731">
        <f t="shared" si="2238"/>
        <v>914.70999999999992</v>
      </c>
      <c r="AD2173" s="533">
        <f t="shared" si="2239"/>
        <v>914.70999999999992</v>
      </c>
    </row>
    <row r="2174" spans="1:30" ht="16.5" thickBot="1">
      <c r="A2174" s="533" t="s">
        <v>2728</v>
      </c>
      <c r="B2174" s="533">
        <v>22</v>
      </c>
      <c r="C2174" s="533" t="s">
        <v>588</v>
      </c>
      <c r="D2174" s="572" t="s">
        <v>2746</v>
      </c>
      <c r="E2174" s="571" t="str">
        <f t="shared" si="2235"/>
        <v xml:space="preserve"> PLUMBING FIXTURES</v>
      </c>
      <c r="F2174" s="533" t="s">
        <v>1821</v>
      </c>
      <c r="G2174" s="533" t="s">
        <v>2725</v>
      </c>
      <c r="H2174" s="533">
        <v>801</v>
      </c>
      <c r="I2174" s="533" t="str">
        <f>L2174</f>
        <v>Water closets</v>
      </c>
      <c r="J2174" s="533" t="str">
        <f>L2174</f>
        <v>Water closets</v>
      </c>
      <c r="K2174" s="95"/>
      <c r="L2174" s="131" t="s">
        <v>669</v>
      </c>
      <c r="M2174" s="94"/>
      <c r="N2174" s="98"/>
      <c r="O2174" s="349"/>
      <c r="P2174" s="127"/>
      <c r="Q2174" s="158"/>
      <c r="R2174" s="158"/>
      <c r="S2174" s="158"/>
      <c r="T2174" s="158"/>
      <c r="U2174" s="158"/>
      <c r="V2174" s="158"/>
      <c r="W2174" s="158"/>
      <c r="X2174" s="704" t="s">
        <v>669</v>
      </c>
      <c r="Y2174" s="698"/>
      <c r="Z2174" s="698"/>
      <c r="AA2174" s="698"/>
      <c r="AB2174" s="698"/>
    </row>
    <row r="2175" spans="1:30" ht="16.5" thickBot="1">
      <c r="A2175" s="533" t="s">
        <v>2728</v>
      </c>
      <c r="B2175" s="533">
        <v>22</v>
      </c>
      <c r="C2175" s="533" t="s">
        <v>588</v>
      </c>
      <c r="D2175" s="572" t="s">
        <v>2746</v>
      </c>
      <c r="E2175" s="571" t="str">
        <f t="shared" si="2235"/>
        <v xml:space="preserve"> PLUMBING FIXTURES</v>
      </c>
      <c r="F2175" s="533" t="s">
        <v>1821</v>
      </c>
      <c r="G2175" s="533" t="s">
        <v>2722</v>
      </c>
      <c r="H2175" s="533">
        <v>802</v>
      </c>
      <c r="I2175" s="533" t="str">
        <f t="shared" ref="I2175:J2175" si="2241">I2173</f>
        <v>Lavatories</v>
      </c>
      <c r="J2175" s="533" t="str">
        <f t="shared" si="2241"/>
        <v>Lavatories</v>
      </c>
      <c r="K2175" s="95" t="s">
        <v>17</v>
      </c>
      <c r="L2175" s="95" t="s">
        <v>670</v>
      </c>
      <c r="M2175" s="247">
        <v>7</v>
      </c>
      <c r="N2175" s="98" t="s">
        <v>39</v>
      </c>
      <c r="O2175" s="349">
        <v>710</v>
      </c>
      <c r="P2175" s="25">
        <f t="shared" ref="P2175:P2176" si="2242">O2175*M2175</f>
        <v>4970</v>
      </c>
      <c r="Q2175" s="158"/>
      <c r="R2175" s="158"/>
      <c r="S2175" s="158"/>
      <c r="T2175" s="158"/>
      <c r="U2175" s="158"/>
      <c r="V2175" s="158"/>
      <c r="W2175" s="158"/>
      <c r="X2175" s="704" t="s">
        <v>670</v>
      </c>
      <c r="Y2175" s="698">
        <v>7</v>
      </c>
      <c r="Z2175" s="698" t="s">
        <v>39</v>
      </c>
      <c r="AA2175" s="698">
        <v>710</v>
      </c>
      <c r="AB2175" s="698">
        <v>4970</v>
      </c>
      <c r="AC2175" s="731">
        <f t="shared" ref="AC2175:AC2176" si="2243">AA2175*0.97</f>
        <v>688.69999999999993</v>
      </c>
      <c r="AD2175" s="533">
        <f t="shared" ref="AD2175:AD2176" si="2244">AC2175*Y2175</f>
        <v>4820.8999999999996</v>
      </c>
    </row>
    <row r="2176" spans="1:30" ht="15.75">
      <c r="A2176" s="533" t="s">
        <v>2728</v>
      </c>
      <c r="B2176" s="533">
        <v>22</v>
      </c>
      <c r="C2176" s="533" t="s">
        <v>588</v>
      </c>
      <c r="D2176" s="572" t="s">
        <v>2746</v>
      </c>
      <c r="E2176" s="571" t="str">
        <f t="shared" si="2235"/>
        <v xml:space="preserve"> PLUMBING FIXTURES</v>
      </c>
      <c r="F2176" s="533" t="s">
        <v>1821</v>
      </c>
      <c r="G2176" s="533" t="s">
        <v>2722</v>
      </c>
      <c r="H2176" s="533">
        <v>803</v>
      </c>
      <c r="I2176" s="533" t="str">
        <f t="shared" ref="I2176:J2176" si="2245">I2174</f>
        <v>Water closets</v>
      </c>
      <c r="J2176" s="533" t="str">
        <f t="shared" si="2245"/>
        <v>Water closets</v>
      </c>
      <c r="K2176" s="264" t="s">
        <v>19</v>
      </c>
      <c r="L2176" s="264" t="s">
        <v>671</v>
      </c>
      <c r="M2176" s="226">
        <v>1</v>
      </c>
      <c r="N2176" s="236" t="s">
        <v>39</v>
      </c>
      <c r="O2176" s="349"/>
      <c r="P2176" s="25">
        <f t="shared" si="2242"/>
        <v>0</v>
      </c>
      <c r="Q2176" s="158"/>
      <c r="R2176" s="158"/>
      <c r="S2176" s="158"/>
      <c r="T2176" s="158"/>
      <c r="U2176" s="158"/>
      <c r="V2176" s="158"/>
      <c r="W2176" s="158"/>
      <c r="X2176" s="704" t="s">
        <v>671</v>
      </c>
      <c r="Y2176" s="698">
        <v>1</v>
      </c>
      <c r="Z2176" s="698" t="s">
        <v>39</v>
      </c>
      <c r="AA2176" s="698"/>
      <c r="AB2176" s="698">
        <v>0</v>
      </c>
      <c r="AC2176" s="731">
        <f t="shared" si="2243"/>
        <v>0</v>
      </c>
      <c r="AD2176" s="533">
        <f t="shared" si="2244"/>
        <v>0</v>
      </c>
    </row>
    <row r="2177" spans="1:30" ht="15.75">
      <c r="A2177" s="533" t="s">
        <v>2728</v>
      </c>
      <c r="B2177" s="533">
        <v>22</v>
      </c>
      <c r="C2177" s="533" t="s">
        <v>588</v>
      </c>
      <c r="D2177" s="572" t="s">
        <v>2746</v>
      </c>
      <c r="E2177" s="571" t="str">
        <f t="shared" si="2235"/>
        <v xml:space="preserve"> PLUMBING FIXTURES</v>
      </c>
      <c r="F2177" s="533" t="s">
        <v>1821</v>
      </c>
      <c r="G2177" s="533" t="s">
        <v>2725</v>
      </c>
      <c r="H2177" s="533">
        <v>804</v>
      </c>
      <c r="I2177" s="533" t="str">
        <f>L2177</f>
        <v>Bathtubs</v>
      </c>
      <c r="J2177" s="533" t="str">
        <f>L2177</f>
        <v>Bathtubs</v>
      </c>
      <c r="K2177" s="264"/>
      <c r="L2177" s="268" t="s">
        <v>672</v>
      </c>
      <c r="M2177" s="226"/>
      <c r="N2177" s="236"/>
      <c r="O2177" s="349"/>
      <c r="P2177" s="127"/>
      <c r="Q2177" s="158"/>
      <c r="R2177" s="158"/>
      <c r="S2177" s="158"/>
      <c r="T2177" s="158"/>
      <c r="U2177" s="158"/>
      <c r="V2177" s="158"/>
      <c r="W2177" s="158"/>
      <c r="X2177" s="704" t="s">
        <v>672</v>
      </c>
      <c r="Y2177" s="698"/>
      <c r="Z2177" s="698"/>
      <c r="AA2177" s="698"/>
      <c r="AB2177" s="698"/>
    </row>
    <row r="2178" spans="1:30" ht="15.75">
      <c r="A2178" s="533" t="s">
        <v>2728</v>
      </c>
      <c r="B2178" s="533">
        <v>22</v>
      </c>
      <c r="C2178" s="533" t="s">
        <v>588</v>
      </c>
      <c r="D2178" s="572" t="s">
        <v>2746</v>
      </c>
      <c r="E2178" s="571" t="str">
        <f t="shared" si="2235"/>
        <v xml:space="preserve"> PLUMBING FIXTURES</v>
      </c>
      <c r="F2178" s="533" t="s">
        <v>1821</v>
      </c>
      <c r="G2178" s="533" t="s">
        <v>2722</v>
      </c>
      <c r="H2178" s="533">
        <v>805</v>
      </c>
      <c r="I2178" s="533" t="str">
        <f>I2176</f>
        <v>Water closets</v>
      </c>
      <c r="J2178" s="533" t="str">
        <f>J2176</f>
        <v>Water closets</v>
      </c>
      <c r="K2178" s="264" t="s">
        <v>20</v>
      </c>
      <c r="L2178" s="264" t="s">
        <v>673</v>
      </c>
      <c r="M2178" s="226">
        <v>6</v>
      </c>
      <c r="N2178" s="236" t="s">
        <v>39</v>
      </c>
      <c r="O2178" s="349"/>
      <c r="P2178" s="25">
        <f>O2178*M2178</f>
        <v>0</v>
      </c>
      <c r="Q2178" s="158"/>
      <c r="R2178" s="158"/>
      <c r="S2178" s="158"/>
      <c r="T2178" s="158"/>
      <c r="U2178" s="158"/>
      <c r="V2178" s="158"/>
      <c r="W2178" s="158"/>
      <c r="X2178" s="704" t="s">
        <v>673</v>
      </c>
      <c r="Y2178" s="698">
        <v>6</v>
      </c>
      <c r="Z2178" s="698" t="s">
        <v>39</v>
      </c>
      <c r="AA2178" s="698"/>
      <c r="AB2178" s="698">
        <v>0</v>
      </c>
      <c r="AC2178" s="731">
        <f>AA2178*0.97</f>
        <v>0</v>
      </c>
      <c r="AD2178" s="533">
        <f>AC2178*Y2178</f>
        <v>0</v>
      </c>
    </row>
    <row r="2179" spans="1:30" ht="15.75">
      <c r="A2179" s="533" t="s">
        <v>2728</v>
      </c>
      <c r="B2179" s="533">
        <v>22</v>
      </c>
      <c r="C2179" s="533" t="s">
        <v>588</v>
      </c>
      <c r="D2179" s="572" t="s">
        <v>2746</v>
      </c>
      <c r="E2179" s="571" t="str">
        <f t="shared" si="2235"/>
        <v xml:space="preserve"> PLUMBING FIXTURES</v>
      </c>
      <c r="F2179" s="533" t="s">
        <v>1821</v>
      </c>
      <c r="G2179" s="533" t="s">
        <v>2725</v>
      </c>
      <c r="H2179" s="533">
        <v>806</v>
      </c>
      <c r="I2179" s="533" t="str">
        <f>L2179</f>
        <v>Showers</v>
      </c>
      <c r="J2179" s="533" t="str">
        <f>L2179</f>
        <v>Showers</v>
      </c>
      <c r="K2179" s="95"/>
      <c r="L2179" s="131" t="s">
        <v>674</v>
      </c>
      <c r="M2179" s="94"/>
      <c r="N2179" s="98"/>
      <c r="O2179" s="349"/>
      <c r="P2179" s="127"/>
      <c r="Q2179" s="158"/>
      <c r="R2179" s="158"/>
      <c r="S2179" s="158"/>
      <c r="T2179" s="158"/>
      <c r="U2179" s="158"/>
      <c r="V2179" s="158"/>
      <c r="W2179" s="158"/>
      <c r="X2179" s="704" t="s">
        <v>674</v>
      </c>
      <c r="Y2179" s="698"/>
      <c r="Z2179" s="698"/>
      <c r="AA2179" s="698"/>
      <c r="AB2179" s="698"/>
    </row>
    <row r="2180" spans="1:30" ht="15.75">
      <c r="A2180" s="533" t="s">
        <v>2728</v>
      </c>
      <c r="B2180" s="533">
        <v>22</v>
      </c>
      <c r="C2180" s="533" t="s">
        <v>588</v>
      </c>
      <c r="D2180" s="572" t="s">
        <v>2746</v>
      </c>
      <c r="E2180" s="571" t="str">
        <f t="shared" si="2235"/>
        <v xml:space="preserve"> PLUMBING FIXTURES</v>
      </c>
      <c r="F2180" s="533" t="s">
        <v>1821</v>
      </c>
      <c r="G2180" s="533" t="s">
        <v>2722</v>
      </c>
      <c r="H2180" s="533">
        <v>807</v>
      </c>
      <c r="I2180" s="533" t="str">
        <f>I2178</f>
        <v>Water closets</v>
      </c>
      <c r="J2180" s="533" t="str">
        <f>J2178</f>
        <v>Water closets</v>
      </c>
      <c r="K2180" s="95" t="s">
        <v>19</v>
      </c>
      <c r="L2180" s="95" t="s">
        <v>675</v>
      </c>
      <c r="M2180" s="94">
        <v>6</v>
      </c>
      <c r="N2180" s="98" t="s">
        <v>39</v>
      </c>
      <c r="O2180" s="349">
        <v>382</v>
      </c>
      <c r="P2180" s="25">
        <f>O2180*M2180</f>
        <v>2292</v>
      </c>
      <c r="Q2180" s="158"/>
      <c r="R2180" s="158"/>
      <c r="S2180" s="158"/>
      <c r="T2180" s="158"/>
      <c r="U2180" s="158"/>
      <c r="V2180" s="158"/>
      <c r="W2180" s="158"/>
      <c r="X2180" s="704" t="s">
        <v>675</v>
      </c>
      <c r="Y2180" s="698">
        <v>6</v>
      </c>
      <c r="Z2180" s="698" t="s">
        <v>39</v>
      </c>
      <c r="AA2180" s="698">
        <v>382</v>
      </c>
      <c r="AB2180" s="698">
        <v>2292</v>
      </c>
      <c r="AC2180" s="731">
        <f>AA2180*0.97</f>
        <v>370.53999999999996</v>
      </c>
      <c r="AD2180" s="533">
        <f>AC2180*Y2180</f>
        <v>2223.2399999999998</v>
      </c>
    </row>
    <row r="2181" spans="1:30" ht="16.5" thickBot="1">
      <c r="A2181" s="533" t="s">
        <v>2728</v>
      </c>
      <c r="B2181" s="533">
        <v>22</v>
      </c>
      <c r="C2181" s="533" t="s">
        <v>588</v>
      </c>
      <c r="D2181" s="572" t="s">
        <v>2746</v>
      </c>
      <c r="E2181" s="571" t="str">
        <f t="shared" si="2235"/>
        <v xml:space="preserve"> PLUMBING FIXTURES</v>
      </c>
      <c r="F2181" s="533" t="s">
        <v>1821</v>
      </c>
      <c r="G2181" s="533" t="s">
        <v>2725</v>
      </c>
      <c r="H2181" s="533">
        <v>808</v>
      </c>
      <c r="I2181" s="533" t="str">
        <f>L2181</f>
        <v>Sinks</v>
      </c>
      <c r="J2181" s="533" t="str">
        <f>L2181</f>
        <v>Sinks</v>
      </c>
      <c r="K2181" s="95"/>
      <c r="L2181" s="131" t="s">
        <v>676</v>
      </c>
      <c r="M2181" s="94"/>
      <c r="N2181" s="98"/>
      <c r="O2181" s="349"/>
      <c r="P2181" s="127"/>
      <c r="Q2181" s="158"/>
      <c r="R2181" s="158"/>
      <c r="S2181" s="158"/>
      <c r="T2181" s="158"/>
      <c r="U2181" s="158"/>
      <c r="V2181" s="158"/>
      <c r="W2181" s="158"/>
      <c r="X2181" s="704" t="s">
        <v>676</v>
      </c>
      <c r="Y2181" s="698"/>
      <c r="Z2181" s="698"/>
      <c r="AA2181" s="698"/>
      <c r="AB2181" s="698"/>
    </row>
    <row r="2182" spans="1:30" ht="16.5" thickBot="1">
      <c r="A2182" s="533" t="s">
        <v>2728</v>
      </c>
      <c r="B2182" s="533">
        <v>22</v>
      </c>
      <c r="C2182" s="533" t="s">
        <v>588</v>
      </c>
      <c r="D2182" s="572" t="s">
        <v>2746</v>
      </c>
      <c r="E2182" s="571" t="str">
        <f t="shared" si="2235"/>
        <v xml:space="preserve"> PLUMBING FIXTURES</v>
      </c>
      <c r="F2182" s="533" t="s">
        <v>1821</v>
      </c>
      <c r="G2182" s="533" t="s">
        <v>2722</v>
      </c>
      <c r="H2182" s="533">
        <v>809</v>
      </c>
      <c r="I2182" s="533" t="str">
        <f t="shared" ref="I2182:J2182" si="2246">I2180</f>
        <v>Water closets</v>
      </c>
      <c r="J2182" s="533" t="str">
        <f t="shared" si="2246"/>
        <v>Water closets</v>
      </c>
      <c r="K2182" s="95" t="s">
        <v>20</v>
      </c>
      <c r="L2182" s="95" t="s">
        <v>677</v>
      </c>
      <c r="M2182" s="247">
        <v>1</v>
      </c>
      <c r="N2182" s="98" t="s">
        <v>39</v>
      </c>
      <c r="O2182" s="349">
        <v>628</v>
      </c>
      <c r="P2182" s="25">
        <f t="shared" ref="P2182:P2184" si="2247">O2182*M2182</f>
        <v>628</v>
      </c>
      <c r="Q2182" s="158"/>
      <c r="R2182" s="158"/>
      <c r="S2182" s="158"/>
      <c r="T2182" s="158"/>
      <c r="U2182" s="158"/>
      <c r="V2182" s="158"/>
      <c r="W2182" s="158"/>
      <c r="X2182" s="704" t="s">
        <v>677</v>
      </c>
      <c r="Y2182" s="698">
        <v>1</v>
      </c>
      <c r="Z2182" s="698" t="s">
        <v>39</v>
      </c>
      <c r="AA2182" s="698">
        <v>628</v>
      </c>
      <c r="AB2182" s="698">
        <v>628</v>
      </c>
      <c r="AC2182" s="731">
        <f t="shared" ref="AC2182:AC2184" si="2248">AA2182*0.97</f>
        <v>609.16</v>
      </c>
      <c r="AD2182" s="533">
        <f t="shared" ref="AD2182:AD2184" si="2249">AC2182*Y2182</f>
        <v>609.16</v>
      </c>
    </row>
    <row r="2183" spans="1:30" ht="16.5" thickBot="1">
      <c r="A2183" s="533" t="s">
        <v>2728</v>
      </c>
      <c r="B2183" s="533">
        <v>22</v>
      </c>
      <c r="C2183" s="533" t="s">
        <v>588</v>
      </c>
      <c r="D2183" s="572" t="s">
        <v>2746</v>
      </c>
      <c r="E2183" s="571" t="str">
        <f t="shared" si="2235"/>
        <v xml:space="preserve"> PLUMBING FIXTURES</v>
      </c>
      <c r="F2183" s="533" t="s">
        <v>1821</v>
      </c>
      <c r="G2183" s="533" t="s">
        <v>2722</v>
      </c>
      <c r="H2183" s="533">
        <v>810</v>
      </c>
      <c r="I2183" s="533" t="str">
        <f t="shared" ref="I2183:J2183" si="2250">I2181</f>
        <v>Sinks</v>
      </c>
      <c r="J2183" s="533" t="str">
        <f t="shared" si="2250"/>
        <v>Sinks</v>
      </c>
      <c r="K2183" s="95" t="s">
        <v>21</v>
      </c>
      <c r="L2183" s="95" t="s">
        <v>678</v>
      </c>
      <c r="M2183" s="247">
        <v>9</v>
      </c>
      <c r="N2183" s="98" t="s">
        <v>39</v>
      </c>
      <c r="O2183" s="349">
        <v>506</v>
      </c>
      <c r="P2183" s="25">
        <f t="shared" si="2247"/>
        <v>4554</v>
      </c>
      <c r="Q2183" s="158"/>
      <c r="R2183" s="158"/>
      <c r="S2183" s="158"/>
      <c r="T2183" s="158"/>
      <c r="U2183" s="158"/>
      <c r="V2183" s="158"/>
      <c r="W2183" s="158"/>
      <c r="X2183" s="704" t="s">
        <v>678</v>
      </c>
      <c r="Y2183" s="698">
        <v>9</v>
      </c>
      <c r="Z2183" s="698" t="s">
        <v>39</v>
      </c>
      <c r="AA2183" s="698">
        <v>506</v>
      </c>
      <c r="AB2183" s="698">
        <v>4554</v>
      </c>
      <c r="AC2183" s="731">
        <f t="shared" si="2248"/>
        <v>490.82</v>
      </c>
      <c r="AD2183" s="533">
        <f t="shared" si="2249"/>
        <v>4417.38</v>
      </c>
    </row>
    <row r="2184" spans="1:30" ht="15.75">
      <c r="A2184" s="533" t="s">
        <v>2728</v>
      </c>
      <c r="B2184" s="533">
        <v>22</v>
      </c>
      <c r="C2184" s="533" t="s">
        <v>588</v>
      </c>
      <c r="D2184" s="572" t="s">
        <v>2746</v>
      </c>
      <c r="E2184" s="571" t="str">
        <f t="shared" si="2235"/>
        <v xml:space="preserve"> PLUMBING FIXTURES</v>
      </c>
      <c r="F2184" s="533" t="s">
        <v>1821</v>
      </c>
      <c r="G2184" s="533" t="s">
        <v>2722</v>
      </c>
      <c r="H2184" s="533">
        <v>811</v>
      </c>
      <c r="I2184" s="533" t="str">
        <f t="shared" ref="I2184:J2184" si="2251">I2182</f>
        <v>Water closets</v>
      </c>
      <c r="J2184" s="533" t="str">
        <f t="shared" si="2251"/>
        <v>Water closets</v>
      </c>
      <c r="K2184" s="264" t="s">
        <v>50</v>
      </c>
      <c r="L2184" s="264" t="s">
        <v>679</v>
      </c>
      <c r="M2184" s="226">
        <v>1</v>
      </c>
      <c r="N2184" s="236" t="s">
        <v>39</v>
      </c>
      <c r="O2184" s="349"/>
      <c r="P2184" s="25">
        <f t="shared" si="2247"/>
        <v>0</v>
      </c>
      <c r="Q2184" s="158"/>
      <c r="R2184" s="158"/>
      <c r="S2184" s="158"/>
      <c r="T2184" s="158"/>
      <c r="U2184" s="158"/>
      <c r="V2184" s="158"/>
      <c r="W2184" s="158"/>
      <c r="X2184" s="704" t="s">
        <v>679</v>
      </c>
      <c r="Y2184" s="698">
        <v>1</v>
      </c>
      <c r="Z2184" s="698" t="s">
        <v>39</v>
      </c>
      <c r="AA2184" s="698"/>
      <c r="AB2184" s="698">
        <v>0</v>
      </c>
      <c r="AC2184" s="731">
        <f t="shared" si="2248"/>
        <v>0</v>
      </c>
      <c r="AD2184" s="533">
        <f t="shared" si="2249"/>
        <v>0</v>
      </c>
    </row>
    <row r="2185" spans="1:30" ht="15.75">
      <c r="A2185" s="533" t="s">
        <v>2728</v>
      </c>
      <c r="B2185" s="533">
        <v>22</v>
      </c>
      <c r="C2185" s="533" t="s">
        <v>588</v>
      </c>
      <c r="D2185" s="572" t="s">
        <v>2746</v>
      </c>
      <c r="E2185" s="571" t="str">
        <f t="shared" si="2235"/>
        <v xml:space="preserve"> PLUMBING FIXTURES</v>
      </c>
      <c r="F2185" s="533" t="s">
        <v>1821</v>
      </c>
      <c r="G2185" s="533" t="s">
        <v>2725</v>
      </c>
      <c r="H2185" s="533">
        <v>812</v>
      </c>
      <c r="I2185" s="533" t="str">
        <f t="shared" ref="I2185:J2185" si="2252">I2183</f>
        <v>Sinks</v>
      </c>
      <c r="J2185" s="533" t="str">
        <f t="shared" si="2252"/>
        <v>Sinks</v>
      </c>
      <c r="K2185" s="128" t="s">
        <v>680</v>
      </c>
      <c r="L2185" s="525"/>
      <c r="M2185" s="115"/>
      <c r="N2185" s="123"/>
      <c r="O2185" s="349"/>
      <c r="P2185" s="133"/>
      <c r="Q2185" s="158"/>
      <c r="R2185" s="158"/>
      <c r="S2185" s="158"/>
      <c r="T2185" s="158"/>
      <c r="U2185" s="158"/>
      <c r="V2185" s="158"/>
      <c r="W2185" s="158"/>
      <c r="X2185" s="704"/>
      <c r="Y2185" s="698"/>
      <c r="Z2185" s="698"/>
      <c r="AA2185" s="698"/>
      <c r="AB2185" s="698"/>
    </row>
    <row r="2186" spans="1:30" ht="15.75">
      <c r="A2186" s="533" t="s">
        <v>2728</v>
      </c>
      <c r="B2186" s="533">
        <v>22</v>
      </c>
      <c r="C2186" s="533" t="s">
        <v>588</v>
      </c>
      <c r="D2186" s="10" t="s">
        <v>22</v>
      </c>
      <c r="E2186" s="10" t="s">
        <v>22</v>
      </c>
      <c r="G2186" s="533" t="s">
        <v>2724</v>
      </c>
      <c r="H2186" s="533">
        <v>813</v>
      </c>
      <c r="I2186" s="533" t="str">
        <f t="shared" ref="I2186:J2186" si="2253">I2184</f>
        <v>Water closets</v>
      </c>
      <c r="J2186" s="533" t="str">
        <f t="shared" si="2253"/>
        <v>Water closets</v>
      </c>
      <c r="K2186" s="130" t="s">
        <v>22</v>
      </c>
      <c r="L2186" s="525"/>
      <c r="M2186" s="115"/>
      <c r="N2186" s="643"/>
      <c r="O2186" s="349" t="s">
        <v>8</v>
      </c>
      <c r="P2186" s="134">
        <v>0</v>
      </c>
      <c r="Q2186" s="158"/>
      <c r="R2186" s="158"/>
      <c r="S2186" s="158"/>
      <c r="T2186" s="158"/>
      <c r="U2186" s="158"/>
      <c r="V2186" s="158"/>
      <c r="W2186" s="158"/>
      <c r="X2186" s="704"/>
      <c r="Y2186" s="698"/>
      <c r="Z2186" s="698"/>
      <c r="AA2186" s="698" t="s">
        <v>8</v>
      </c>
      <c r="AB2186" s="698">
        <v>173425</v>
      </c>
    </row>
    <row r="2187" spans="1:30" ht="15.75">
      <c r="A2187" s="533" t="s">
        <v>2728</v>
      </c>
      <c r="B2187" s="533">
        <v>23</v>
      </c>
      <c r="C2187" s="533" t="s">
        <v>682</v>
      </c>
      <c r="D2187" s="572" t="s">
        <v>2094</v>
      </c>
      <c r="E2187" s="571" t="s">
        <v>1260</v>
      </c>
      <c r="F2187" s="533" t="str">
        <f t="shared" ref="F2187:F2250" si="2254">VLOOKUP(D:D,trade,3,FALSE)</f>
        <v>ME</v>
      </c>
      <c r="G2187" s="533" t="s">
        <v>2725</v>
      </c>
      <c r="H2187" s="533">
        <v>814</v>
      </c>
      <c r="I2187" s="533" t="str">
        <f t="shared" ref="I2187:J2187" si="2255">I2185</f>
        <v>Sinks</v>
      </c>
      <c r="J2187" s="533" t="str">
        <f t="shared" si="2255"/>
        <v>Sinks</v>
      </c>
      <c r="K2187" s="131" t="s">
        <v>681</v>
      </c>
      <c r="L2187" s="131"/>
      <c r="M2187" s="131"/>
      <c r="N2187" s="131"/>
      <c r="O2187" s="708"/>
      <c r="P2187" s="131"/>
      <c r="Q2187" s="92"/>
      <c r="R2187" s="92"/>
      <c r="X2187" s="698"/>
      <c r="Y2187" s="698"/>
      <c r="Z2187" s="698"/>
      <c r="AA2187" s="698"/>
      <c r="AB2187" s="698"/>
    </row>
    <row r="2188" spans="1:30" ht="15.75">
      <c r="A2188" s="533" t="s">
        <v>2728</v>
      </c>
      <c r="B2188" s="533">
        <v>23</v>
      </c>
      <c r="C2188" s="533" t="s">
        <v>682</v>
      </c>
      <c r="D2188" s="572" t="s">
        <v>2094</v>
      </c>
      <c r="E2188" s="571" t="s">
        <v>1260</v>
      </c>
      <c r="F2188" s="533" t="str">
        <f t="shared" si="2254"/>
        <v>ME</v>
      </c>
      <c r="G2188" s="533" t="s">
        <v>2725</v>
      </c>
      <c r="H2188" s="533">
        <v>815</v>
      </c>
      <c r="I2188" s="533" t="str">
        <f t="shared" ref="I2188:J2188" si="2256">I2186</f>
        <v>Water closets</v>
      </c>
      <c r="J2188" s="533" t="str">
        <f t="shared" si="2256"/>
        <v>Water closets</v>
      </c>
      <c r="K2188" s="131" t="s">
        <v>682</v>
      </c>
      <c r="L2188" s="131"/>
      <c r="M2188" s="131"/>
      <c r="N2188" s="131"/>
      <c r="O2188" s="708"/>
      <c r="P2188" s="131"/>
      <c r="Q2188" s="92"/>
      <c r="R2188" s="92"/>
      <c r="X2188" s="698"/>
      <c r="Y2188" s="698"/>
      <c r="Z2188" s="698"/>
      <c r="AA2188" s="698"/>
      <c r="AB2188" s="698"/>
    </row>
    <row r="2189" spans="1:30" ht="15.75">
      <c r="A2189" s="533" t="s">
        <v>2728</v>
      </c>
      <c r="B2189" s="533">
        <v>23</v>
      </c>
      <c r="C2189" s="533" t="s">
        <v>682</v>
      </c>
      <c r="D2189" s="572" t="s">
        <v>2094</v>
      </c>
      <c r="E2189" s="571" t="s">
        <v>1260</v>
      </c>
      <c r="F2189" s="533" t="str">
        <f t="shared" si="2254"/>
        <v>ME</v>
      </c>
      <c r="G2189" s="533" t="s">
        <v>2725</v>
      </c>
      <c r="H2189" s="533">
        <v>816</v>
      </c>
      <c r="I2189" s="533" t="str">
        <f t="shared" ref="I2189:J2189" si="2257">I2187</f>
        <v>Sinks</v>
      </c>
      <c r="J2189" s="533" t="str">
        <f t="shared" si="2257"/>
        <v>Sinks</v>
      </c>
      <c r="K2189" s="135" t="s">
        <v>2</v>
      </c>
      <c r="L2189" s="104" t="s">
        <v>25</v>
      </c>
      <c r="M2189" s="136" t="s">
        <v>4</v>
      </c>
      <c r="N2189" s="136" t="s">
        <v>5</v>
      </c>
      <c r="O2189" s="350" t="s">
        <v>6</v>
      </c>
      <c r="P2189" s="136" t="s">
        <v>7</v>
      </c>
      <c r="Q2189" s="158"/>
      <c r="R2189" s="158"/>
      <c r="X2189" s="698" t="s">
        <v>25</v>
      </c>
      <c r="Y2189" s="698" t="s">
        <v>4</v>
      </c>
      <c r="Z2189" s="698" t="s">
        <v>5</v>
      </c>
      <c r="AA2189" s="698" t="s">
        <v>6</v>
      </c>
      <c r="AB2189" s="698" t="s">
        <v>7</v>
      </c>
    </row>
    <row r="2190" spans="1:30" ht="15.75">
      <c r="A2190" s="533" t="s">
        <v>2728</v>
      </c>
      <c r="B2190" s="533">
        <v>23</v>
      </c>
      <c r="C2190" s="533" t="s">
        <v>682</v>
      </c>
      <c r="D2190" s="572" t="s">
        <v>2094</v>
      </c>
      <c r="E2190" s="571" t="s">
        <v>1260</v>
      </c>
      <c r="F2190" s="533" t="str">
        <f t="shared" si="2254"/>
        <v>ME</v>
      </c>
      <c r="G2190" s="533" t="s">
        <v>2725</v>
      </c>
      <c r="H2190" s="533">
        <v>817</v>
      </c>
      <c r="I2190" s="533" t="str">
        <f t="shared" ref="I2190:J2190" si="2258">I2188</f>
        <v>Water closets</v>
      </c>
      <c r="J2190" s="533" t="str">
        <f t="shared" si="2258"/>
        <v>Water closets</v>
      </c>
      <c r="K2190" s="137"/>
      <c r="L2190" s="106"/>
      <c r="M2190" s="98"/>
      <c r="N2190" s="98"/>
      <c r="O2190" s="348"/>
      <c r="P2190" s="98" t="s">
        <v>8</v>
      </c>
      <c r="Q2190" s="158"/>
      <c r="R2190" s="158"/>
      <c r="X2190" s="698"/>
      <c r="Y2190" s="698"/>
      <c r="Z2190" s="698"/>
      <c r="AA2190" s="698"/>
      <c r="AB2190" s="698" t="s">
        <v>8</v>
      </c>
    </row>
    <row r="2191" spans="1:30" ht="15.75">
      <c r="A2191" s="533" t="s">
        <v>2728</v>
      </c>
      <c r="B2191" s="533">
        <v>23</v>
      </c>
      <c r="C2191" s="533" t="s">
        <v>682</v>
      </c>
      <c r="D2191" s="572" t="s">
        <v>2094</v>
      </c>
      <c r="E2191" s="571" t="s">
        <v>1260</v>
      </c>
      <c r="F2191" s="533" t="str">
        <f t="shared" si="2254"/>
        <v>ME</v>
      </c>
      <c r="G2191" s="533" t="s">
        <v>2725</v>
      </c>
      <c r="H2191" s="533">
        <v>818</v>
      </c>
      <c r="I2191" s="533" t="str">
        <f t="shared" ref="I2191:I2193" si="2259">L2191</f>
        <v>230713 - DUCT INSULATION</v>
      </c>
      <c r="J2191" s="533" t="str">
        <f t="shared" ref="J2191:J2193" si="2260">L2191</f>
        <v>230713 - DUCT INSULATION</v>
      </c>
      <c r="K2191" s="137"/>
      <c r="L2191" s="104" t="s">
        <v>683</v>
      </c>
      <c r="M2191" s="101"/>
      <c r="N2191" s="98"/>
      <c r="O2191" s="348"/>
      <c r="P2191" s="98"/>
      <c r="Q2191" s="158"/>
      <c r="R2191" s="158"/>
      <c r="X2191" s="698" t="s">
        <v>683</v>
      </c>
      <c r="Y2191" s="698"/>
      <c r="Z2191" s="698"/>
      <c r="AA2191" s="698"/>
      <c r="AB2191" s="698"/>
    </row>
    <row r="2192" spans="1:30" ht="15.75">
      <c r="A2192" s="533" t="s">
        <v>2728</v>
      </c>
      <c r="B2192" s="533">
        <v>23</v>
      </c>
      <c r="C2192" s="533" t="s">
        <v>682</v>
      </c>
      <c r="D2192" s="572" t="s">
        <v>2094</v>
      </c>
      <c r="E2192" s="571" t="str">
        <f t="shared" ref="E2192:E2204" si="2261">E2191</f>
        <v xml:space="preserve"> DUCT INSULATION</v>
      </c>
      <c r="F2192" s="533" t="str">
        <f t="shared" si="2254"/>
        <v>ME</v>
      </c>
      <c r="G2192" s="533" t="s">
        <v>2725</v>
      </c>
      <c r="H2192" s="533">
        <v>819</v>
      </c>
      <c r="I2192" s="533" t="str">
        <f t="shared" si="2259"/>
        <v>Indoor Duct And Plenum Insulation</v>
      </c>
      <c r="J2192" s="533" t="str">
        <f t="shared" si="2260"/>
        <v>Indoor Duct And Plenum Insulation</v>
      </c>
      <c r="K2192" s="137"/>
      <c r="L2192" s="104" t="s">
        <v>684</v>
      </c>
      <c r="M2192" s="101"/>
      <c r="N2192" s="98"/>
      <c r="O2192" s="348"/>
      <c r="P2192" s="98"/>
      <c r="Q2192" s="158"/>
      <c r="R2192" s="158"/>
      <c r="X2192" s="698" t="s">
        <v>684</v>
      </c>
      <c r="Y2192" s="698"/>
      <c r="Z2192" s="698"/>
      <c r="AA2192" s="698"/>
      <c r="AB2192" s="698"/>
    </row>
    <row r="2193" spans="1:30" ht="16.5" thickBot="1">
      <c r="A2193" s="533" t="s">
        <v>2728</v>
      </c>
      <c r="B2193" s="533">
        <v>23</v>
      </c>
      <c r="C2193" s="533" t="s">
        <v>682</v>
      </c>
      <c r="D2193" s="572" t="s">
        <v>2094</v>
      </c>
      <c r="E2193" s="571" t="str">
        <f t="shared" si="2261"/>
        <v xml:space="preserve"> DUCT INSULATION</v>
      </c>
      <c r="F2193" s="533" t="str">
        <f t="shared" si="2254"/>
        <v>ME</v>
      </c>
      <c r="G2193" s="533" t="s">
        <v>2725</v>
      </c>
      <c r="H2193" s="533">
        <v>820</v>
      </c>
      <c r="I2193" s="533" t="str">
        <f t="shared" si="2259"/>
        <v>Rectangular, supply and Return ducts, concealed</v>
      </c>
      <c r="J2193" s="533" t="str">
        <f t="shared" si="2260"/>
        <v>Rectangular, supply and Return ducts, concealed</v>
      </c>
      <c r="K2193" s="137"/>
      <c r="L2193" s="104" t="s">
        <v>685</v>
      </c>
      <c r="M2193" s="101"/>
      <c r="N2193" s="98"/>
      <c r="O2193" s="348"/>
      <c r="P2193" s="98"/>
      <c r="Q2193" s="158"/>
      <c r="R2193" s="158"/>
      <c r="X2193" s="698" t="s">
        <v>685</v>
      </c>
      <c r="Y2193" s="698"/>
      <c r="Z2193" s="698"/>
      <c r="AA2193" s="698"/>
      <c r="AB2193" s="698"/>
    </row>
    <row r="2194" spans="1:30" ht="16.5" thickBot="1">
      <c r="A2194" s="533" t="s">
        <v>2728</v>
      </c>
      <c r="B2194" s="533">
        <v>23</v>
      </c>
      <c r="C2194" s="533" t="s">
        <v>682</v>
      </c>
      <c r="D2194" s="572" t="s">
        <v>2094</v>
      </c>
      <c r="E2194" s="571" t="str">
        <f t="shared" si="2261"/>
        <v xml:space="preserve"> DUCT INSULATION</v>
      </c>
      <c r="F2194" s="533" t="str">
        <f t="shared" si="2254"/>
        <v>ME</v>
      </c>
      <c r="G2194" s="533" t="s">
        <v>2722</v>
      </c>
      <c r="H2194" s="533">
        <v>821</v>
      </c>
      <c r="I2194" s="533" t="str">
        <f>I2192</f>
        <v>Indoor Duct And Plenum Insulation</v>
      </c>
      <c r="J2194" s="533" t="str">
        <f>J2192</f>
        <v>Indoor Duct And Plenum Insulation</v>
      </c>
      <c r="K2194" s="137" t="s">
        <v>13</v>
      </c>
      <c r="L2194" s="106" t="s">
        <v>686</v>
      </c>
      <c r="M2194" s="247">
        <v>70</v>
      </c>
      <c r="N2194" s="98" t="s">
        <v>33</v>
      </c>
      <c r="O2194" s="348">
        <v>16</v>
      </c>
      <c r="P2194" s="25">
        <f>O2194*M2194</f>
        <v>1120</v>
      </c>
      <c r="Q2194" s="158"/>
      <c r="R2194" s="158"/>
      <c r="X2194" s="698" t="s">
        <v>686</v>
      </c>
      <c r="Y2194" s="698">
        <v>70</v>
      </c>
      <c r="Z2194" s="698" t="s">
        <v>33</v>
      </c>
      <c r="AA2194" s="698">
        <v>16</v>
      </c>
      <c r="AB2194" s="698">
        <v>1120</v>
      </c>
      <c r="AC2194" s="731">
        <f>AA2194*0.97</f>
        <v>15.52</v>
      </c>
      <c r="AD2194" s="533">
        <f>AC2194*Y2194</f>
        <v>1086.3999999999999</v>
      </c>
    </row>
    <row r="2195" spans="1:30" ht="16.5" thickBot="1">
      <c r="A2195" s="533" t="s">
        <v>2728</v>
      </c>
      <c r="B2195" s="533">
        <v>23</v>
      </c>
      <c r="C2195" s="533" t="s">
        <v>682</v>
      </c>
      <c r="D2195" s="572" t="s">
        <v>2094</v>
      </c>
      <c r="E2195" s="571" t="str">
        <f t="shared" si="2261"/>
        <v xml:space="preserve"> DUCT INSULATION</v>
      </c>
      <c r="F2195" s="533" t="str">
        <f t="shared" si="2254"/>
        <v>ME</v>
      </c>
      <c r="G2195" s="533" t="s">
        <v>2725</v>
      </c>
      <c r="H2195" s="533">
        <v>822</v>
      </c>
      <c r="I2195" s="533" t="str">
        <f>L2195</f>
        <v>Rectangular, treated fresh air ducts, concealed</v>
      </c>
      <c r="J2195" s="533" t="str">
        <f>L2195</f>
        <v>Rectangular, treated fresh air ducts, concealed</v>
      </c>
      <c r="K2195" s="137"/>
      <c r="L2195" s="104" t="s">
        <v>687</v>
      </c>
      <c r="M2195" s="101"/>
      <c r="N2195" s="98"/>
      <c r="O2195" s="348"/>
      <c r="P2195" s="4"/>
      <c r="Q2195" s="158"/>
      <c r="R2195" s="158"/>
      <c r="X2195" s="698" t="s">
        <v>687</v>
      </c>
      <c r="Y2195" s="698"/>
      <c r="Z2195" s="698"/>
      <c r="AA2195" s="698"/>
      <c r="AB2195" s="698"/>
    </row>
    <row r="2196" spans="1:30" ht="16.5" thickBot="1">
      <c r="A2196" s="533" t="s">
        <v>2728</v>
      </c>
      <c r="B2196" s="533">
        <v>23</v>
      </c>
      <c r="C2196" s="533" t="s">
        <v>682</v>
      </c>
      <c r="D2196" s="572" t="s">
        <v>2094</v>
      </c>
      <c r="E2196" s="571" t="str">
        <f t="shared" si="2261"/>
        <v xml:space="preserve"> DUCT INSULATION</v>
      </c>
      <c r="F2196" s="533" t="str">
        <f t="shared" si="2254"/>
        <v>ME</v>
      </c>
      <c r="G2196" s="533" t="s">
        <v>2722</v>
      </c>
      <c r="H2196" s="533">
        <v>823</v>
      </c>
      <c r="I2196" s="533" t="str">
        <f>I2194</f>
        <v>Indoor Duct And Plenum Insulation</v>
      </c>
      <c r="J2196" s="533" t="str">
        <f>J2194</f>
        <v>Indoor Duct And Plenum Insulation</v>
      </c>
      <c r="K2196" s="137" t="s">
        <v>15</v>
      </c>
      <c r="L2196" s="106" t="s">
        <v>686</v>
      </c>
      <c r="M2196" s="247">
        <v>50</v>
      </c>
      <c r="N2196" s="98" t="s">
        <v>33</v>
      </c>
      <c r="O2196" s="348">
        <v>16</v>
      </c>
      <c r="P2196" s="25">
        <f>O2196*M2196</f>
        <v>800</v>
      </c>
      <c r="Q2196" s="158"/>
      <c r="R2196" s="158"/>
      <c r="X2196" s="698" t="s">
        <v>686</v>
      </c>
      <c r="Y2196" s="698">
        <v>50</v>
      </c>
      <c r="Z2196" s="698" t="s">
        <v>33</v>
      </c>
      <c r="AA2196" s="698">
        <v>16</v>
      </c>
      <c r="AB2196" s="698">
        <v>800</v>
      </c>
      <c r="AC2196" s="731">
        <f>AA2196*0.97</f>
        <v>15.52</v>
      </c>
      <c r="AD2196" s="533">
        <f>AC2196*Y2196</f>
        <v>776</v>
      </c>
    </row>
    <row r="2197" spans="1:30" ht="15.75">
      <c r="A2197" s="533" t="s">
        <v>2728</v>
      </c>
      <c r="B2197" s="533">
        <v>23</v>
      </c>
      <c r="C2197" s="533" t="s">
        <v>682</v>
      </c>
      <c r="D2197" s="572" t="s">
        <v>2094</v>
      </c>
      <c r="E2197" s="571" t="str">
        <f t="shared" si="2261"/>
        <v xml:space="preserve"> DUCT INSULATION</v>
      </c>
      <c r="F2197" s="533" t="str">
        <f t="shared" si="2254"/>
        <v>ME</v>
      </c>
      <c r="G2197" s="533" t="s">
        <v>2725</v>
      </c>
      <c r="H2197" s="533">
        <v>824</v>
      </c>
      <c r="I2197" s="533" t="str">
        <f>L2197</f>
        <v>Rectangular, range-hood exhaust ducts, concealed</v>
      </c>
      <c r="J2197" s="533" t="str">
        <f>L2197</f>
        <v>Rectangular, range-hood exhaust ducts, concealed</v>
      </c>
      <c r="K2197" s="248"/>
      <c r="L2197" s="250" t="s">
        <v>688</v>
      </c>
      <c r="M2197" s="249"/>
      <c r="N2197" s="236"/>
      <c r="O2197" s="348"/>
      <c r="P2197" s="98"/>
      <c r="Q2197" s="158"/>
      <c r="R2197" s="158"/>
      <c r="X2197" s="698" t="s">
        <v>688</v>
      </c>
      <c r="Y2197" s="698"/>
      <c r="Z2197" s="698"/>
      <c r="AA2197" s="698"/>
      <c r="AB2197" s="698"/>
    </row>
    <row r="2198" spans="1:30" ht="15.75">
      <c r="A2198" s="533" t="s">
        <v>2728</v>
      </c>
      <c r="B2198" s="533">
        <v>23</v>
      </c>
      <c r="C2198" s="533" t="s">
        <v>682</v>
      </c>
      <c r="D2198" s="572" t="s">
        <v>2094</v>
      </c>
      <c r="E2198" s="571" t="str">
        <f t="shared" si="2261"/>
        <v xml:space="preserve"> DUCT INSULATION</v>
      </c>
      <c r="F2198" s="533" t="str">
        <f t="shared" si="2254"/>
        <v>ME</v>
      </c>
      <c r="G2198" s="533" t="s">
        <v>2722</v>
      </c>
      <c r="H2198" s="533">
        <v>825</v>
      </c>
      <c r="I2198" s="533" t="str">
        <f>I2196</f>
        <v>Indoor Duct And Plenum Insulation</v>
      </c>
      <c r="J2198" s="533" t="str">
        <f>J2196</f>
        <v>Indoor Duct And Plenum Insulation</v>
      </c>
      <c r="K2198" s="248" t="s">
        <v>17</v>
      </c>
      <c r="L2198" s="233" t="s">
        <v>689</v>
      </c>
      <c r="M2198" s="249">
        <v>90</v>
      </c>
      <c r="N2198" s="236" t="s">
        <v>33</v>
      </c>
      <c r="O2198" s="348"/>
      <c r="P2198" s="25">
        <f>O2198*M2198</f>
        <v>0</v>
      </c>
      <c r="Q2198" s="158"/>
      <c r="R2198" s="158"/>
      <c r="X2198" s="698" t="s">
        <v>689</v>
      </c>
      <c r="Y2198" s="698">
        <v>90</v>
      </c>
      <c r="Z2198" s="698" t="s">
        <v>33</v>
      </c>
      <c r="AA2198" s="698"/>
      <c r="AB2198" s="698">
        <v>0</v>
      </c>
      <c r="AC2198" s="731">
        <f>AA2198*0.97</f>
        <v>0</v>
      </c>
      <c r="AD2198" s="533">
        <f>AC2198*Y2198</f>
        <v>0</v>
      </c>
    </row>
    <row r="2199" spans="1:30" ht="15.75">
      <c r="A2199" s="533" t="s">
        <v>2728</v>
      </c>
      <c r="B2199" s="533">
        <v>23</v>
      </c>
      <c r="C2199" s="533" t="s">
        <v>682</v>
      </c>
      <c r="D2199" s="572" t="s">
        <v>2094</v>
      </c>
      <c r="E2199" s="571" t="str">
        <f t="shared" si="2261"/>
        <v xml:space="preserve"> DUCT INSULATION</v>
      </c>
      <c r="F2199" s="533" t="str">
        <f t="shared" si="2254"/>
        <v>ME</v>
      </c>
      <c r="G2199" s="533" t="s">
        <v>2725</v>
      </c>
      <c r="H2199" s="533">
        <v>826</v>
      </c>
      <c r="I2199" s="533" t="str">
        <f t="shared" ref="I2199" si="2262">L2199</f>
        <v>Outdoor Duct And Plenum Insulation</v>
      </c>
      <c r="J2199" s="533" t="s">
        <v>685</v>
      </c>
      <c r="K2199" s="248"/>
      <c r="L2199" s="250" t="s">
        <v>690</v>
      </c>
      <c r="M2199" s="236"/>
      <c r="N2199" s="236"/>
      <c r="O2199" s="348"/>
      <c r="P2199" s="98"/>
      <c r="Q2199" s="158"/>
      <c r="R2199" s="158"/>
      <c r="X2199" s="698" t="s">
        <v>690</v>
      </c>
      <c r="Y2199" s="698"/>
      <c r="Z2199" s="698"/>
      <c r="AA2199" s="698"/>
      <c r="AB2199" s="698"/>
    </row>
    <row r="2200" spans="1:30" ht="15.75">
      <c r="A2200" s="533" t="s">
        <v>2728</v>
      </c>
      <c r="B2200" s="533">
        <v>23</v>
      </c>
      <c r="C2200" s="533" t="s">
        <v>682</v>
      </c>
      <c r="D2200" s="572" t="s">
        <v>2094</v>
      </c>
      <c r="E2200" s="571" t="str">
        <f t="shared" si="2261"/>
        <v xml:space="preserve"> DUCT INSULATION</v>
      </c>
      <c r="F2200" s="533" t="str">
        <f t="shared" si="2254"/>
        <v>ME</v>
      </c>
      <c r="G2200" s="533" t="s">
        <v>2725</v>
      </c>
      <c r="H2200" s="533">
        <v>827</v>
      </c>
      <c r="I2200" s="533" t="s">
        <v>690</v>
      </c>
      <c r="J2200" s="533" t="str">
        <f t="shared" ref="J2200" si="2263">L2200</f>
        <v>Rectangular, supply and Return ducts, concealed</v>
      </c>
      <c r="K2200" s="248"/>
      <c r="L2200" s="250" t="s">
        <v>685</v>
      </c>
      <c r="M2200" s="249"/>
      <c r="N2200" s="236"/>
      <c r="O2200" s="348"/>
      <c r="P2200" s="98"/>
      <c r="Q2200" s="158"/>
      <c r="R2200" s="158"/>
      <c r="X2200" s="698" t="s">
        <v>685</v>
      </c>
      <c r="Y2200" s="698"/>
      <c r="Z2200" s="698"/>
      <c r="AA2200" s="698"/>
      <c r="AB2200" s="698"/>
    </row>
    <row r="2201" spans="1:30" ht="15.75">
      <c r="A2201" s="533" t="s">
        <v>2728</v>
      </c>
      <c r="B2201" s="533">
        <v>23</v>
      </c>
      <c r="C2201" s="533" t="s">
        <v>682</v>
      </c>
      <c r="D2201" s="572" t="s">
        <v>2094</v>
      </c>
      <c r="E2201" s="571" t="str">
        <f t="shared" si="2261"/>
        <v xml:space="preserve"> DUCT INSULATION</v>
      </c>
      <c r="F2201" s="533" t="str">
        <f t="shared" si="2254"/>
        <v>ME</v>
      </c>
      <c r="G2201" s="533" t="s">
        <v>2722</v>
      </c>
      <c r="H2201" s="533">
        <v>828</v>
      </c>
      <c r="I2201" s="533" t="str">
        <f>I2199</f>
        <v>Outdoor Duct And Plenum Insulation</v>
      </c>
      <c r="J2201" s="533" t="str">
        <f>J2199</f>
        <v>Rectangular, supply and Return ducts, concealed</v>
      </c>
      <c r="K2201" s="248" t="s">
        <v>19</v>
      </c>
      <c r="L2201" s="233" t="s">
        <v>691</v>
      </c>
      <c r="M2201" s="249">
        <v>150</v>
      </c>
      <c r="N2201" s="236" t="s">
        <v>33</v>
      </c>
      <c r="O2201" s="348"/>
      <c r="P2201" s="25">
        <f>O2201*M2201</f>
        <v>0</v>
      </c>
      <c r="Q2201" s="158"/>
      <c r="R2201" s="158"/>
      <c r="X2201" s="698" t="s">
        <v>691</v>
      </c>
      <c r="Y2201" s="698">
        <v>150</v>
      </c>
      <c r="Z2201" s="698" t="s">
        <v>33</v>
      </c>
      <c r="AA2201" s="698"/>
      <c r="AB2201" s="698">
        <v>0</v>
      </c>
      <c r="AC2201" s="731">
        <f>AA2201*0.97</f>
        <v>0</v>
      </c>
      <c r="AD2201" s="533">
        <f>AC2201*Y2201</f>
        <v>0</v>
      </c>
    </row>
    <row r="2202" spans="1:30" ht="15.75">
      <c r="A2202" s="533" t="s">
        <v>2728</v>
      </c>
      <c r="B2202" s="533">
        <v>23</v>
      </c>
      <c r="C2202" s="533" t="s">
        <v>682</v>
      </c>
      <c r="D2202" s="572" t="s">
        <v>2094</v>
      </c>
      <c r="E2202" s="571" t="str">
        <f t="shared" si="2261"/>
        <v xml:space="preserve"> DUCT INSULATION</v>
      </c>
      <c r="F2202" s="533" t="str">
        <f t="shared" si="2254"/>
        <v>ME</v>
      </c>
      <c r="G2202" s="533" t="s">
        <v>2725</v>
      </c>
      <c r="H2202" s="533">
        <v>829</v>
      </c>
      <c r="I2202" s="533" t="str">
        <f t="shared" ref="I2202" si="2264">L2202</f>
        <v>Boiler Breeching And Connector Insulation</v>
      </c>
      <c r="J2202" s="533" t="s">
        <v>693</v>
      </c>
      <c r="K2202" s="248"/>
      <c r="L2202" s="250" t="s">
        <v>692</v>
      </c>
      <c r="M2202" s="236"/>
      <c r="N2202" s="236"/>
      <c r="O2202" s="351"/>
      <c r="P2202" s="101"/>
      <c r="Q2202" s="158"/>
      <c r="R2202" s="158"/>
      <c r="X2202" s="698" t="s">
        <v>692</v>
      </c>
      <c r="Y2202" s="698"/>
      <c r="Z2202" s="698"/>
      <c r="AA2202" s="698"/>
      <c r="AB2202" s="698"/>
    </row>
    <row r="2203" spans="1:30" ht="15.75">
      <c r="A2203" s="533" t="s">
        <v>2728</v>
      </c>
      <c r="B2203" s="533">
        <v>23</v>
      </c>
      <c r="C2203" s="533" t="s">
        <v>682</v>
      </c>
      <c r="D2203" s="572" t="s">
        <v>2094</v>
      </c>
      <c r="E2203" s="571" t="str">
        <f t="shared" si="2261"/>
        <v xml:space="preserve"> DUCT INSULATION</v>
      </c>
      <c r="F2203" s="533" t="str">
        <f t="shared" si="2254"/>
        <v>ME</v>
      </c>
      <c r="G2203" s="533" t="s">
        <v>2725</v>
      </c>
      <c r="H2203" s="533">
        <v>830</v>
      </c>
      <c r="I2203" s="533" t="s">
        <v>692</v>
      </c>
      <c r="J2203" s="533" t="str">
        <f t="shared" ref="J2203" si="2265">L2203</f>
        <v>Round</v>
      </c>
      <c r="K2203" s="248"/>
      <c r="L2203" s="250" t="s">
        <v>693</v>
      </c>
      <c r="M2203" s="249"/>
      <c r="N2203" s="236"/>
      <c r="O2203" s="348"/>
      <c r="P2203" s="98"/>
      <c r="Q2203" s="158"/>
      <c r="R2203" s="158"/>
      <c r="X2203" s="698" t="s">
        <v>693</v>
      </c>
      <c r="Y2203" s="698"/>
      <c r="Z2203" s="698"/>
      <c r="AA2203" s="698"/>
      <c r="AB2203" s="698"/>
    </row>
    <row r="2204" spans="1:30" ht="15.75">
      <c r="A2204" s="533" t="s">
        <v>2728</v>
      </c>
      <c r="B2204" s="533">
        <v>23</v>
      </c>
      <c r="C2204" s="533" t="s">
        <v>682</v>
      </c>
      <c r="D2204" s="572" t="s">
        <v>2094</v>
      </c>
      <c r="E2204" s="571" t="str">
        <f t="shared" si="2261"/>
        <v xml:space="preserve"> DUCT INSULATION</v>
      </c>
      <c r="F2204" s="533" t="str">
        <f t="shared" si="2254"/>
        <v>ME</v>
      </c>
      <c r="G2204" s="533" t="s">
        <v>2722</v>
      </c>
      <c r="H2204" s="533">
        <v>831</v>
      </c>
      <c r="I2204" s="533" t="str">
        <f>I2202</f>
        <v>Boiler Breeching And Connector Insulation</v>
      </c>
      <c r="J2204" s="533" t="str">
        <f>J2202</f>
        <v>Round</v>
      </c>
      <c r="K2204" s="248" t="s">
        <v>20</v>
      </c>
      <c r="L2204" s="233" t="s">
        <v>694</v>
      </c>
      <c r="M2204" s="249">
        <v>30</v>
      </c>
      <c r="N2204" s="236" t="s">
        <v>33</v>
      </c>
      <c r="O2204" s="348"/>
      <c r="P2204" s="25">
        <f>O2204*M2204</f>
        <v>0</v>
      </c>
      <c r="Q2204" s="158"/>
      <c r="R2204" s="158"/>
      <c r="X2204" s="698" t="s">
        <v>694</v>
      </c>
      <c r="Y2204" s="698">
        <v>30</v>
      </c>
      <c r="Z2204" s="698" t="s">
        <v>33</v>
      </c>
      <c r="AA2204" s="698"/>
      <c r="AB2204" s="698">
        <v>0</v>
      </c>
      <c r="AC2204" s="731">
        <f>AA2204*0.97</f>
        <v>0</v>
      </c>
      <c r="AD2204" s="533">
        <f>AC2204*Y2204</f>
        <v>0</v>
      </c>
    </row>
    <row r="2205" spans="1:30" ht="15.75">
      <c r="A2205" s="533" t="s">
        <v>2728</v>
      </c>
      <c r="B2205" s="533">
        <v>23</v>
      </c>
      <c r="C2205" s="533" t="s">
        <v>682</v>
      </c>
      <c r="D2205" s="572" t="s">
        <v>2098</v>
      </c>
      <c r="E2205" s="571" t="s">
        <v>1261</v>
      </c>
      <c r="F2205" s="533" t="str">
        <f t="shared" si="2254"/>
        <v>ME</v>
      </c>
      <c r="G2205" s="533" t="s">
        <v>2725</v>
      </c>
      <c r="H2205" s="533">
        <v>832</v>
      </c>
      <c r="I2205" s="533" t="str">
        <f t="shared" ref="I2205:I2206" si="2266">L2205</f>
        <v>230719 - HVAC PIPE INSULATION</v>
      </c>
      <c r="J2205" s="533" t="str">
        <f t="shared" ref="J2205" si="2267">L2205</f>
        <v>230719 - HVAC PIPE INSULATION</v>
      </c>
      <c r="K2205" s="137"/>
      <c r="L2205" s="104" t="s">
        <v>695</v>
      </c>
      <c r="M2205" s="101"/>
      <c r="N2205" s="98"/>
      <c r="O2205" s="348"/>
      <c r="P2205" s="98"/>
      <c r="Q2205" s="158"/>
      <c r="R2205" s="158"/>
      <c r="X2205" s="698" t="s">
        <v>695</v>
      </c>
      <c r="Y2205" s="698"/>
      <c r="Z2205" s="698"/>
      <c r="AA2205" s="698"/>
      <c r="AB2205" s="698"/>
    </row>
    <row r="2206" spans="1:30" ht="15.75">
      <c r="A2206" s="533" t="s">
        <v>2728</v>
      </c>
      <c r="B2206" s="533">
        <v>23</v>
      </c>
      <c r="C2206" s="533" t="s">
        <v>682</v>
      </c>
      <c r="D2206" s="572" t="s">
        <v>2098</v>
      </c>
      <c r="E2206" s="571" t="str">
        <f t="shared" ref="E2206:E2222" si="2268">E2205</f>
        <v xml:space="preserve"> HVAC PIPE INSULATION</v>
      </c>
      <c r="F2206" s="533" t="str">
        <f t="shared" si="2254"/>
        <v>ME</v>
      </c>
      <c r="G2206" s="533" t="s">
        <v>2725</v>
      </c>
      <c r="H2206" s="533">
        <v>833</v>
      </c>
      <c r="I2206" s="533" t="str">
        <f t="shared" si="2266"/>
        <v>Interior Insulation</v>
      </c>
      <c r="J2206" s="533" t="s">
        <v>697</v>
      </c>
      <c r="K2206" s="137"/>
      <c r="L2206" s="104" t="s">
        <v>696</v>
      </c>
      <c r="M2206" s="101"/>
      <c r="N2206" s="98"/>
      <c r="O2206" s="348"/>
      <c r="P2206" s="98"/>
      <c r="Q2206" s="158"/>
      <c r="R2206" s="158"/>
      <c r="X2206" s="698" t="s">
        <v>696</v>
      </c>
      <c r="Y2206" s="698"/>
      <c r="Z2206" s="698"/>
      <c r="AA2206" s="698"/>
      <c r="AB2206" s="698"/>
    </row>
    <row r="2207" spans="1:30" ht="15.75">
      <c r="A2207" s="533" t="s">
        <v>2728</v>
      </c>
      <c r="B2207" s="533">
        <v>23</v>
      </c>
      <c r="C2207" s="533" t="s">
        <v>682</v>
      </c>
      <c r="D2207" s="572" t="s">
        <v>2098</v>
      </c>
      <c r="E2207" s="571" t="str">
        <f t="shared" si="2268"/>
        <v xml:space="preserve"> HVAC PIPE INSULATION</v>
      </c>
      <c r="F2207" s="533" t="str">
        <f t="shared" si="2254"/>
        <v>ME</v>
      </c>
      <c r="G2207" s="533" t="s">
        <v>2725</v>
      </c>
      <c r="H2207" s="533">
        <v>834</v>
      </c>
      <c r="I2207" s="533" t="s">
        <v>696</v>
      </c>
      <c r="J2207" s="533" t="str">
        <f t="shared" ref="J2207:J2208" si="2269">L2207</f>
        <v>Condensate drain piping</v>
      </c>
      <c r="K2207" s="137"/>
      <c r="L2207" s="104" t="s">
        <v>697</v>
      </c>
      <c r="M2207" s="101"/>
      <c r="N2207" s="98"/>
      <c r="O2207" s="348"/>
      <c r="P2207" s="98"/>
      <c r="Q2207" s="158"/>
      <c r="R2207" s="158"/>
      <c r="X2207" s="698" t="s">
        <v>697</v>
      </c>
      <c r="Y2207" s="698"/>
      <c r="Z2207" s="698"/>
      <c r="AA2207" s="698"/>
      <c r="AB2207" s="698"/>
    </row>
    <row r="2208" spans="1:30" ht="16.5" thickBot="1">
      <c r="A2208" s="533" t="s">
        <v>2728</v>
      </c>
      <c r="B2208" s="533">
        <v>23</v>
      </c>
      <c r="C2208" s="533" t="s">
        <v>682</v>
      </c>
      <c r="D2208" s="572" t="s">
        <v>2098</v>
      </c>
      <c r="E2208" s="571" t="str">
        <f t="shared" si="2268"/>
        <v xml:space="preserve"> HVAC PIPE INSULATION</v>
      </c>
      <c r="F2208" s="533" t="str">
        <f t="shared" si="2254"/>
        <v>ME</v>
      </c>
      <c r="G2208" s="533" t="s">
        <v>2725</v>
      </c>
      <c r="H2208" s="533">
        <v>835</v>
      </c>
      <c r="I2208" s="533" t="s">
        <v>697</v>
      </c>
      <c r="J2208" s="533" t="str">
        <f t="shared" si="2269"/>
        <v>19 mm thick</v>
      </c>
      <c r="K2208" s="137"/>
      <c r="L2208" s="104" t="s">
        <v>698</v>
      </c>
      <c r="M2208" s="101"/>
      <c r="N2208" s="98"/>
      <c r="O2208" s="348"/>
      <c r="P2208" s="98"/>
      <c r="Q2208" s="158"/>
      <c r="R2208" s="158"/>
      <c r="X2208" s="698" t="s">
        <v>698</v>
      </c>
      <c r="Y2208" s="698"/>
      <c r="Z2208" s="698"/>
      <c r="AA2208" s="698"/>
      <c r="AB2208" s="698"/>
    </row>
    <row r="2209" spans="1:30" ht="16.5" thickBot="1">
      <c r="A2209" s="533" t="s">
        <v>2728</v>
      </c>
      <c r="B2209" s="533">
        <v>23</v>
      </c>
      <c r="C2209" s="533" t="s">
        <v>682</v>
      </c>
      <c r="D2209" s="572" t="s">
        <v>2098</v>
      </c>
      <c r="E2209" s="571" t="str">
        <f t="shared" si="2268"/>
        <v xml:space="preserve"> HVAC PIPE INSULATION</v>
      </c>
      <c r="F2209" s="533" t="str">
        <f t="shared" si="2254"/>
        <v>ME</v>
      </c>
      <c r="G2209" s="533" t="s">
        <v>2722</v>
      </c>
      <c r="H2209" s="533">
        <v>836</v>
      </c>
      <c r="I2209" s="533" t="str">
        <f>I2207</f>
        <v>Interior Insulation</v>
      </c>
      <c r="J2209" s="533" t="str">
        <f>J2207</f>
        <v>Condensate drain piping</v>
      </c>
      <c r="K2209" s="137" t="s">
        <v>13</v>
      </c>
      <c r="L2209" s="106" t="s">
        <v>594</v>
      </c>
      <c r="M2209" s="247">
        <v>60</v>
      </c>
      <c r="N2209" s="98" t="s">
        <v>95</v>
      </c>
      <c r="O2209" s="348">
        <v>7</v>
      </c>
      <c r="P2209" s="25">
        <f>O2209*M2209</f>
        <v>420</v>
      </c>
      <c r="Q2209" s="158"/>
      <c r="R2209" s="158"/>
      <c r="X2209" s="698" t="s">
        <v>594</v>
      </c>
      <c r="Y2209" s="698">
        <v>60</v>
      </c>
      <c r="Z2209" s="698" t="s">
        <v>95</v>
      </c>
      <c r="AA2209" s="698">
        <v>7</v>
      </c>
      <c r="AB2209" s="698">
        <v>420</v>
      </c>
      <c r="AC2209" s="731">
        <f>AA2209*0.97</f>
        <v>6.79</v>
      </c>
      <c r="AD2209" s="533">
        <f>AC2209*Y2209</f>
        <v>407.4</v>
      </c>
    </row>
    <row r="2210" spans="1:30" ht="15.75">
      <c r="A2210" s="533" t="s">
        <v>2728</v>
      </c>
      <c r="B2210" s="533">
        <v>23</v>
      </c>
      <c r="C2210" s="533" t="s">
        <v>682</v>
      </c>
      <c r="D2210" s="572" t="s">
        <v>2098</v>
      </c>
      <c r="E2210" s="571" t="str">
        <f t="shared" si="2268"/>
        <v xml:space="preserve"> HVAC PIPE INSULATION</v>
      </c>
      <c r="F2210" s="533" t="str">
        <f t="shared" si="2254"/>
        <v>ME</v>
      </c>
      <c r="G2210" s="533" t="s">
        <v>2725</v>
      </c>
      <c r="H2210" s="533">
        <v>837</v>
      </c>
      <c r="I2210" s="533" t="str">
        <f t="shared" ref="I2210" si="2270">L2210</f>
        <v>Heating hot-water supply and return, concealed</v>
      </c>
      <c r="J2210" s="533" t="str">
        <f t="shared" ref="J2210:J2211" si="2271">L2210</f>
        <v>Heating hot-water supply and return, concealed</v>
      </c>
      <c r="K2210" s="137"/>
      <c r="L2210" s="104" t="s">
        <v>699</v>
      </c>
      <c r="M2210" s="101"/>
      <c r="N2210" s="98"/>
      <c r="O2210" s="348"/>
      <c r="P2210" s="98"/>
      <c r="Q2210" s="158"/>
      <c r="R2210" s="158"/>
      <c r="X2210" s="698" t="s">
        <v>699</v>
      </c>
      <c r="Y2210" s="698"/>
      <c r="Z2210" s="698"/>
      <c r="AA2210" s="698"/>
      <c r="AB2210" s="698"/>
    </row>
    <row r="2211" spans="1:30" ht="16.5" thickBot="1">
      <c r="A2211" s="533" t="s">
        <v>2728</v>
      </c>
      <c r="B2211" s="533">
        <v>23</v>
      </c>
      <c r="C2211" s="533" t="s">
        <v>682</v>
      </c>
      <c r="D2211" s="572" t="s">
        <v>2098</v>
      </c>
      <c r="E2211" s="571" t="str">
        <f t="shared" si="2268"/>
        <v xml:space="preserve"> HVAC PIPE INSULATION</v>
      </c>
      <c r="F2211" s="533" t="str">
        <f t="shared" si="2254"/>
        <v>ME</v>
      </c>
      <c r="G2211" s="533" t="s">
        <v>2725</v>
      </c>
      <c r="H2211" s="533">
        <v>838</v>
      </c>
      <c r="I2211" s="533" t="s">
        <v>699</v>
      </c>
      <c r="J2211" s="533" t="str">
        <f t="shared" si="2271"/>
        <v>25 mm thick</v>
      </c>
      <c r="K2211" s="137"/>
      <c r="L2211" s="104" t="s">
        <v>592</v>
      </c>
      <c r="M2211" s="98"/>
      <c r="N2211" s="98"/>
      <c r="O2211" s="351"/>
      <c r="P2211" s="101"/>
      <c r="Q2211" s="158"/>
      <c r="R2211" s="158"/>
      <c r="X2211" s="698" t="s">
        <v>592</v>
      </c>
      <c r="Y2211" s="698"/>
      <c r="Z2211" s="698"/>
      <c r="AA2211" s="698"/>
      <c r="AB2211" s="698"/>
    </row>
    <row r="2212" spans="1:30" ht="15.75">
      <c r="A2212" s="533" t="s">
        <v>2728</v>
      </c>
      <c r="B2212" s="533">
        <v>23</v>
      </c>
      <c r="C2212" s="533" t="s">
        <v>682</v>
      </c>
      <c r="D2212" s="572" t="s">
        <v>2098</v>
      </c>
      <c r="E2212" s="571" t="str">
        <f t="shared" si="2268"/>
        <v xml:space="preserve"> HVAC PIPE INSULATION</v>
      </c>
      <c r="F2212" s="533" t="str">
        <f t="shared" si="2254"/>
        <v>ME</v>
      </c>
      <c r="G2212" s="533" t="s">
        <v>2722</v>
      </c>
      <c r="H2212" s="533">
        <v>839</v>
      </c>
      <c r="I2212" s="533" t="s">
        <v>699</v>
      </c>
      <c r="K2212" s="137" t="s">
        <v>15</v>
      </c>
      <c r="L2212" s="106" t="s">
        <v>594</v>
      </c>
      <c r="M2212" s="251">
        <v>5</v>
      </c>
      <c r="N2212" s="98" t="s">
        <v>95</v>
      </c>
      <c r="O2212" s="351">
        <v>7</v>
      </c>
      <c r="P2212" s="25">
        <f t="shared" ref="P2212:P2215" si="2272">O2212*M2212</f>
        <v>35</v>
      </c>
      <c r="Q2212" s="158"/>
      <c r="R2212" s="158"/>
      <c r="X2212" s="698" t="s">
        <v>594</v>
      </c>
      <c r="Y2212" s="698">
        <v>5</v>
      </c>
      <c r="Z2212" s="698" t="s">
        <v>95</v>
      </c>
      <c r="AA2212" s="698">
        <v>7</v>
      </c>
      <c r="AB2212" s="698">
        <v>35</v>
      </c>
      <c r="AC2212" s="731">
        <f t="shared" ref="AC2212:AC2215" si="2273">AA2212*0.97</f>
        <v>6.79</v>
      </c>
      <c r="AD2212" s="533">
        <f t="shared" ref="AD2212:AD2215" si="2274">AC2212*Y2212</f>
        <v>33.950000000000003</v>
      </c>
    </row>
    <row r="2213" spans="1:30" ht="15.75">
      <c r="A2213" s="533" t="s">
        <v>2728</v>
      </c>
      <c r="B2213" s="533">
        <v>23</v>
      </c>
      <c r="C2213" s="533" t="s">
        <v>682</v>
      </c>
      <c r="D2213" s="572" t="s">
        <v>2098</v>
      </c>
      <c r="E2213" s="571" t="str">
        <f t="shared" si="2268"/>
        <v xml:space="preserve"> HVAC PIPE INSULATION</v>
      </c>
      <c r="F2213" s="533" t="str">
        <f t="shared" si="2254"/>
        <v>ME</v>
      </c>
      <c r="G2213" s="533" t="s">
        <v>2722</v>
      </c>
      <c r="H2213" s="533">
        <v>840</v>
      </c>
      <c r="I2213" s="533" t="s">
        <v>699</v>
      </c>
      <c r="K2213" s="137" t="s">
        <v>17</v>
      </c>
      <c r="L2213" s="106" t="s">
        <v>555</v>
      </c>
      <c r="M2213" s="252">
        <v>50</v>
      </c>
      <c r="N2213" s="98" t="s">
        <v>95</v>
      </c>
      <c r="O2213" s="351">
        <v>7</v>
      </c>
      <c r="P2213" s="25">
        <f t="shared" si="2272"/>
        <v>350</v>
      </c>
      <c r="Q2213" s="158"/>
      <c r="R2213" s="158"/>
      <c r="X2213" s="698" t="s">
        <v>555</v>
      </c>
      <c r="Y2213" s="698">
        <v>50</v>
      </c>
      <c r="Z2213" s="698" t="s">
        <v>95</v>
      </c>
      <c r="AA2213" s="698">
        <v>7</v>
      </c>
      <c r="AB2213" s="698">
        <v>350</v>
      </c>
      <c r="AC2213" s="731">
        <f t="shared" si="2273"/>
        <v>6.79</v>
      </c>
      <c r="AD2213" s="533">
        <f t="shared" si="2274"/>
        <v>339.5</v>
      </c>
    </row>
    <row r="2214" spans="1:30" ht="16.5" thickBot="1">
      <c r="A2214" s="533" t="s">
        <v>2728</v>
      </c>
      <c r="B2214" s="533">
        <v>23</v>
      </c>
      <c r="C2214" s="533" t="s">
        <v>682</v>
      </c>
      <c r="D2214" s="572" t="s">
        <v>2098</v>
      </c>
      <c r="E2214" s="571" t="str">
        <f t="shared" si="2268"/>
        <v xml:space="preserve"> HVAC PIPE INSULATION</v>
      </c>
      <c r="F2214" s="533" t="str">
        <f t="shared" si="2254"/>
        <v>ME</v>
      </c>
      <c r="G2214" s="533" t="s">
        <v>2722</v>
      </c>
      <c r="H2214" s="533">
        <v>841</v>
      </c>
      <c r="I2214" s="533" t="s">
        <v>699</v>
      </c>
      <c r="K2214" s="137" t="s">
        <v>19</v>
      </c>
      <c r="L2214" s="106" t="s">
        <v>556</v>
      </c>
      <c r="M2214" s="253">
        <v>3</v>
      </c>
      <c r="N2214" s="98" t="s">
        <v>95</v>
      </c>
      <c r="O2214" s="351">
        <v>8</v>
      </c>
      <c r="P2214" s="25">
        <f t="shared" si="2272"/>
        <v>24</v>
      </c>
      <c r="Q2214" s="158"/>
      <c r="R2214" s="158"/>
      <c r="X2214" s="698" t="s">
        <v>556</v>
      </c>
      <c r="Y2214" s="698">
        <v>3</v>
      </c>
      <c r="Z2214" s="698" t="s">
        <v>95</v>
      </c>
      <c r="AA2214" s="698">
        <v>8</v>
      </c>
      <c r="AB2214" s="698">
        <v>24</v>
      </c>
      <c r="AC2214" s="731">
        <f t="shared" si="2273"/>
        <v>7.76</v>
      </c>
      <c r="AD2214" s="533">
        <f t="shared" si="2274"/>
        <v>23.28</v>
      </c>
    </row>
    <row r="2215" spans="1:30" ht="15.75">
      <c r="A2215" s="533" t="s">
        <v>2728</v>
      </c>
      <c r="B2215" s="533">
        <v>23</v>
      </c>
      <c r="C2215" s="533" t="s">
        <v>682</v>
      </c>
      <c r="D2215" s="572" t="s">
        <v>2098</v>
      </c>
      <c r="E2215" s="571" t="str">
        <f t="shared" si="2268"/>
        <v xml:space="preserve"> HVAC PIPE INSULATION</v>
      </c>
      <c r="F2215" s="533" t="str">
        <f t="shared" si="2254"/>
        <v>ME</v>
      </c>
      <c r="G2215" s="533" t="s">
        <v>2722</v>
      </c>
      <c r="H2215" s="533">
        <v>842</v>
      </c>
      <c r="I2215" s="533" t="s">
        <v>699</v>
      </c>
      <c r="K2215" s="248" t="s">
        <v>20</v>
      </c>
      <c r="L2215" s="233" t="s">
        <v>557</v>
      </c>
      <c r="M2215" s="249">
        <v>150</v>
      </c>
      <c r="N2215" s="236" t="s">
        <v>95</v>
      </c>
      <c r="O2215" s="351"/>
      <c r="P2215" s="25">
        <f t="shared" si="2272"/>
        <v>0</v>
      </c>
      <c r="Q2215" s="158"/>
      <c r="R2215" s="158"/>
      <c r="X2215" s="698" t="s">
        <v>557</v>
      </c>
      <c r="Y2215" s="698">
        <v>150</v>
      </c>
      <c r="Z2215" s="698" t="s">
        <v>95</v>
      </c>
      <c r="AA2215" s="698"/>
      <c r="AB2215" s="698">
        <v>0</v>
      </c>
      <c r="AC2215" s="731">
        <f t="shared" si="2273"/>
        <v>0</v>
      </c>
      <c r="AD2215" s="533">
        <f t="shared" si="2274"/>
        <v>0</v>
      </c>
    </row>
    <row r="2216" spans="1:30" ht="15.75">
      <c r="A2216" s="533" t="s">
        <v>2728</v>
      </c>
      <c r="B2216" s="533">
        <v>23</v>
      </c>
      <c r="C2216" s="533" t="s">
        <v>682</v>
      </c>
      <c r="D2216" s="572" t="s">
        <v>2098</v>
      </c>
      <c r="E2216" s="571" t="str">
        <f t="shared" si="2268"/>
        <v xml:space="preserve"> HVAC PIPE INSULATION</v>
      </c>
      <c r="F2216" s="533" t="str">
        <f t="shared" si="2254"/>
        <v>ME</v>
      </c>
      <c r="G2216" s="533" t="s">
        <v>2725</v>
      </c>
      <c r="H2216" s="533">
        <v>843</v>
      </c>
      <c r="I2216" s="533" t="s">
        <v>699</v>
      </c>
      <c r="J2216" s="533" t="str">
        <f>L2216</f>
        <v>38 mm thick</v>
      </c>
      <c r="K2216" s="248"/>
      <c r="L2216" s="250" t="s">
        <v>700</v>
      </c>
      <c r="M2216" s="249"/>
      <c r="N2216" s="236"/>
      <c r="O2216" s="348"/>
      <c r="P2216" s="98"/>
      <c r="Q2216" s="158"/>
      <c r="R2216" s="158"/>
      <c r="X2216" s="698" t="s">
        <v>700</v>
      </c>
      <c r="Y2216" s="698"/>
      <c r="Z2216" s="698"/>
      <c r="AA2216" s="698"/>
      <c r="AB2216" s="698"/>
    </row>
    <row r="2217" spans="1:30" ht="15.75">
      <c r="A2217" s="533" t="s">
        <v>2728</v>
      </c>
      <c r="B2217" s="533">
        <v>23</v>
      </c>
      <c r="C2217" s="533" t="s">
        <v>682</v>
      </c>
      <c r="D2217" s="572" t="s">
        <v>2098</v>
      </c>
      <c r="E2217" s="571" t="str">
        <f t="shared" si="2268"/>
        <v xml:space="preserve"> HVAC PIPE INSULATION</v>
      </c>
      <c r="F2217" s="533" t="str">
        <f t="shared" si="2254"/>
        <v>ME</v>
      </c>
      <c r="G2217" s="533" t="s">
        <v>2722</v>
      </c>
      <c r="H2217" s="533">
        <v>844</v>
      </c>
      <c r="I2217" s="533" t="s">
        <v>699</v>
      </c>
      <c r="J2217" s="533" t="str">
        <f>J2216</f>
        <v>38 mm thick</v>
      </c>
      <c r="K2217" s="248" t="s">
        <v>21</v>
      </c>
      <c r="L2217" s="233" t="s">
        <v>559</v>
      </c>
      <c r="M2217" s="249">
        <v>70</v>
      </c>
      <c r="N2217" s="236" t="s">
        <v>95</v>
      </c>
      <c r="O2217" s="348"/>
      <c r="P2217" s="25">
        <f>O2217*M2217</f>
        <v>0</v>
      </c>
      <c r="Q2217" s="158"/>
      <c r="R2217" s="158"/>
      <c r="X2217" s="698" t="s">
        <v>559</v>
      </c>
      <c r="Y2217" s="698">
        <v>70</v>
      </c>
      <c r="Z2217" s="698" t="s">
        <v>95</v>
      </c>
      <c r="AA2217" s="698"/>
      <c r="AB2217" s="698">
        <v>0</v>
      </c>
      <c r="AC2217" s="731">
        <f>AA2217*0.97</f>
        <v>0</v>
      </c>
      <c r="AD2217" s="533">
        <f>AC2217*Y2217</f>
        <v>0</v>
      </c>
    </row>
    <row r="2218" spans="1:30" ht="15.75">
      <c r="A2218" s="533" t="s">
        <v>2728</v>
      </c>
      <c r="B2218" s="533">
        <v>23</v>
      </c>
      <c r="C2218" s="533" t="s">
        <v>682</v>
      </c>
      <c r="D2218" s="572" t="s">
        <v>2098</v>
      </c>
      <c r="E2218" s="571" t="str">
        <f t="shared" si="2268"/>
        <v xml:space="preserve"> HVAC PIPE INSULATION</v>
      </c>
      <c r="F2218" s="533" t="str">
        <f t="shared" si="2254"/>
        <v>ME</v>
      </c>
      <c r="G2218" s="533" t="s">
        <v>2725</v>
      </c>
      <c r="H2218" s="533">
        <v>845</v>
      </c>
      <c r="I2218" s="533" t="s">
        <v>699</v>
      </c>
      <c r="J2218" s="533" t="str">
        <f t="shared" ref="J2218:J2219" si="2275">L2218</f>
        <v>Heating hot-water supply and return, on all pipes running in mechanical rooms or exposed to view with AL jacketing</v>
      </c>
      <c r="K2218" s="248"/>
      <c r="L2218" s="250" t="s">
        <v>701</v>
      </c>
      <c r="M2218" s="236"/>
      <c r="N2218" s="236"/>
      <c r="O2218" s="701"/>
      <c r="P2218" s="158"/>
      <c r="Q2218" s="158"/>
      <c r="R2218" s="158"/>
      <c r="X2218" s="698" t="s">
        <v>701</v>
      </c>
      <c r="Y2218" s="698"/>
      <c r="Z2218" s="698"/>
      <c r="AA2218" s="698"/>
      <c r="AB2218" s="698"/>
    </row>
    <row r="2219" spans="1:30" ht="15.75">
      <c r="A2219" s="533" t="s">
        <v>2728</v>
      </c>
      <c r="B2219" s="533">
        <v>23</v>
      </c>
      <c r="C2219" s="533" t="s">
        <v>682</v>
      </c>
      <c r="D2219" s="572" t="s">
        <v>2098</v>
      </c>
      <c r="E2219" s="571" t="str">
        <f t="shared" si="2268"/>
        <v xml:space="preserve"> HVAC PIPE INSULATION</v>
      </c>
      <c r="F2219" s="533" t="str">
        <f t="shared" si="2254"/>
        <v>ME</v>
      </c>
      <c r="G2219" s="533" t="s">
        <v>2725</v>
      </c>
      <c r="H2219" s="533">
        <v>846</v>
      </c>
      <c r="I2219" s="533" t="s">
        <v>699</v>
      </c>
      <c r="J2219" s="533" t="str">
        <f t="shared" si="2275"/>
        <v>50 mm thick</v>
      </c>
      <c r="K2219" s="248"/>
      <c r="L2219" s="250" t="s">
        <v>702</v>
      </c>
      <c r="M2219" s="249"/>
      <c r="N2219" s="236"/>
      <c r="O2219" s="701"/>
      <c r="P2219" s="158"/>
      <c r="Q2219" s="158"/>
      <c r="R2219" s="158"/>
      <c r="X2219" s="698" t="s">
        <v>702</v>
      </c>
      <c r="Y2219" s="698"/>
      <c r="Z2219" s="698"/>
      <c r="AA2219" s="698"/>
      <c r="AB2219" s="698"/>
    </row>
    <row r="2220" spans="1:30" ht="15.75">
      <c r="A2220" s="533" t="s">
        <v>2728</v>
      </c>
      <c r="B2220" s="533">
        <v>23</v>
      </c>
      <c r="C2220" s="533" t="s">
        <v>682</v>
      </c>
      <c r="D2220" s="572" t="s">
        <v>2098</v>
      </c>
      <c r="E2220" s="571" t="str">
        <f t="shared" si="2268"/>
        <v xml:space="preserve"> HVAC PIPE INSULATION</v>
      </c>
      <c r="F2220" s="533" t="str">
        <f t="shared" si="2254"/>
        <v>ME</v>
      </c>
      <c r="G2220" s="533" t="s">
        <v>2722</v>
      </c>
      <c r="H2220" s="533">
        <v>847</v>
      </c>
      <c r="I2220" s="533" t="str">
        <f t="shared" ref="I2220:J2220" si="2276">I2218</f>
        <v>Heating hot-water supply and return, concealed</v>
      </c>
      <c r="J2220" s="533" t="str">
        <f t="shared" si="2276"/>
        <v>Heating hot-water supply and return, on all pipes running in mechanical rooms or exposed to view with AL jacketing</v>
      </c>
      <c r="K2220" s="248" t="s">
        <v>20</v>
      </c>
      <c r="L2220" s="233" t="s">
        <v>557</v>
      </c>
      <c r="M2220" s="249">
        <v>17</v>
      </c>
      <c r="N2220" s="236" t="s">
        <v>95</v>
      </c>
      <c r="O2220" s="701"/>
      <c r="P2220" s="25">
        <f t="shared" ref="P2220:P2222" si="2277">O2220*M2220</f>
        <v>0</v>
      </c>
      <c r="Q2220" s="158"/>
      <c r="R2220" s="158"/>
      <c r="X2220" s="698" t="s">
        <v>557</v>
      </c>
      <c r="Y2220" s="698">
        <v>17</v>
      </c>
      <c r="Z2220" s="698" t="s">
        <v>95</v>
      </c>
      <c r="AA2220" s="698"/>
      <c r="AB2220" s="698">
        <v>0</v>
      </c>
      <c r="AC2220" s="731">
        <f t="shared" ref="AC2220:AC2222" si="2278">AA2220*0.97</f>
        <v>0</v>
      </c>
      <c r="AD2220" s="533">
        <f t="shared" ref="AD2220:AD2222" si="2279">AC2220*Y2220</f>
        <v>0</v>
      </c>
    </row>
    <row r="2221" spans="1:30" ht="15.75">
      <c r="A2221" s="533" t="s">
        <v>2728</v>
      </c>
      <c r="B2221" s="533">
        <v>23</v>
      </c>
      <c r="C2221" s="533" t="s">
        <v>682</v>
      </c>
      <c r="D2221" s="572" t="s">
        <v>2098</v>
      </c>
      <c r="E2221" s="571" t="str">
        <f t="shared" si="2268"/>
        <v xml:space="preserve"> HVAC PIPE INSULATION</v>
      </c>
      <c r="F2221" s="533" t="str">
        <f t="shared" si="2254"/>
        <v>ME</v>
      </c>
      <c r="G2221" s="533" t="s">
        <v>2722</v>
      </c>
      <c r="H2221" s="533">
        <v>848</v>
      </c>
      <c r="I2221" s="533" t="str">
        <f t="shared" ref="I2221:J2221" si="2280">I2219</f>
        <v>Heating hot-water supply and return, concealed</v>
      </c>
      <c r="J2221" s="533" t="str">
        <f t="shared" si="2280"/>
        <v>50 mm thick</v>
      </c>
      <c r="K2221" s="248" t="s">
        <v>21</v>
      </c>
      <c r="L2221" s="233" t="s">
        <v>559</v>
      </c>
      <c r="M2221" s="249">
        <v>15</v>
      </c>
      <c r="N2221" s="236" t="s">
        <v>95</v>
      </c>
      <c r="O2221" s="701"/>
      <c r="P2221" s="25">
        <f t="shared" si="2277"/>
        <v>0</v>
      </c>
      <c r="Q2221" s="158"/>
      <c r="R2221" s="158"/>
      <c r="X2221" s="698" t="s">
        <v>559</v>
      </c>
      <c r="Y2221" s="698">
        <v>15</v>
      </c>
      <c r="Z2221" s="698" t="s">
        <v>95</v>
      </c>
      <c r="AA2221" s="698"/>
      <c r="AB2221" s="698">
        <v>0</v>
      </c>
      <c r="AC2221" s="731">
        <f t="shared" si="2278"/>
        <v>0</v>
      </c>
      <c r="AD2221" s="533">
        <f t="shared" si="2279"/>
        <v>0</v>
      </c>
    </row>
    <row r="2222" spans="1:30" ht="15.75">
      <c r="A2222" s="533" t="s">
        <v>2728</v>
      </c>
      <c r="B2222" s="533">
        <v>23</v>
      </c>
      <c r="C2222" s="533" t="s">
        <v>682</v>
      </c>
      <c r="D2222" s="572" t="s">
        <v>2098</v>
      </c>
      <c r="E2222" s="571" t="str">
        <f t="shared" si="2268"/>
        <v xml:space="preserve"> HVAC PIPE INSULATION</v>
      </c>
      <c r="F2222" s="533" t="str">
        <f t="shared" si="2254"/>
        <v>ME</v>
      </c>
      <c r="G2222" s="533" t="s">
        <v>2722</v>
      </c>
      <c r="H2222" s="533">
        <v>849</v>
      </c>
      <c r="I2222" s="533" t="str">
        <f t="shared" ref="I2222:J2222" si="2281">I2220</f>
        <v>Heating hot-water supply and return, concealed</v>
      </c>
      <c r="J2222" s="533" t="str">
        <f t="shared" si="2281"/>
        <v>Heating hot-water supply and return, on all pipes running in mechanical rooms or exposed to view with AL jacketing</v>
      </c>
      <c r="K2222" s="248" t="s">
        <v>45</v>
      </c>
      <c r="L2222" s="233" t="s">
        <v>560</v>
      </c>
      <c r="M2222" s="249">
        <v>50</v>
      </c>
      <c r="N2222" s="236" t="s">
        <v>95</v>
      </c>
      <c r="O2222" s="701"/>
      <c r="P2222" s="25">
        <f t="shared" si="2277"/>
        <v>0</v>
      </c>
      <c r="Q2222" s="158"/>
      <c r="R2222" s="158"/>
      <c r="X2222" s="698" t="s">
        <v>560</v>
      </c>
      <c r="Y2222" s="698">
        <v>50</v>
      </c>
      <c r="Z2222" s="698" t="s">
        <v>95</v>
      </c>
      <c r="AA2222" s="698"/>
      <c r="AB2222" s="698">
        <v>0</v>
      </c>
      <c r="AC2222" s="731">
        <f t="shared" si="2278"/>
        <v>0</v>
      </c>
      <c r="AD2222" s="533">
        <f t="shared" si="2279"/>
        <v>0</v>
      </c>
    </row>
    <row r="2223" spans="1:30" ht="15.75">
      <c r="A2223" s="533" t="s">
        <v>2728</v>
      </c>
      <c r="B2223" s="533">
        <v>23</v>
      </c>
      <c r="C2223" s="533" t="s">
        <v>682</v>
      </c>
      <c r="D2223" s="572" t="s">
        <v>2100</v>
      </c>
      <c r="E2223" s="571" t="s">
        <v>1262</v>
      </c>
      <c r="F2223" s="533" t="str">
        <f t="shared" si="2254"/>
        <v>ME</v>
      </c>
      <c r="G2223" s="533" t="s">
        <v>2725</v>
      </c>
      <c r="H2223" s="533">
        <v>850</v>
      </c>
      <c r="I2223" s="533" t="str">
        <f t="shared" ref="I2223:I2224" si="2282">L2223</f>
        <v>230900 - BUILDING MANAGEMENT SYSTEM (BMS), INSTRUMENTATION AND CONTROLS</v>
      </c>
      <c r="J2223" s="533" t="str">
        <f t="shared" ref="J2223:J2224" si="2283">L2223</f>
        <v>230900 - BUILDING MANAGEMENT SYSTEM (BMS), INSTRUMENTATION AND CONTROLS</v>
      </c>
      <c r="K2223" s="248"/>
      <c r="L2223" s="250" t="s">
        <v>1123</v>
      </c>
      <c r="M2223" s="249"/>
      <c r="N2223" s="236"/>
      <c r="O2223" s="348"/>
      <c r="P2223" s="98"/>
      <c r="Q2223" s="158"/>
      <c r="R2223" s="158"/>
      <c r="X2223" s="698" t="s">
        <v>1123</v>
      </c>
      <c r="Y2223" s="698"/>
      <c r="Z2223" s="698"/>
      <c r="AA2223" s="698"/>
      <c r="AB2223" s="698"/>
    </row>
    <row r="2224" spans="1:30" ht="15.75">
      <c r="A2224" s="533" t="s">
        <v>2728</v>
      </c>
      <c r="B2224" s="533">
        <v>23</v>
      </c>
      <c r="C2224" s="533" t="s">
        <v>682</v>
      </c>
      <c r="D2224" s="572" t="s">
        <v>2100</v>
      </c>
      <c r="E2224" s="571" t="str">
        <f t="shared" ref="E2224:E2225" si="2284">E2223</f>
        <v xml:space="preserve"> BUILDING MANAGEMENT SYSTEM (BMS), INSTRUMENTATION AND CONTROLS</v>
      </c>
      <c r="F2224" s="533" t="str">
        <f t="shared" si="2254"/>
        <v>ME</v>
      </c>
      <c r="G2224" s="533" t="s">
        <v>2725</v>
      </c>
      <c r="H2224" s="533">
        <v>851</v>
      </c>
      <c r="I2224" s="533" t="str">
        <f t="shared" si="2282"/>
        <v>System complete as specified and as shown on drawings</v>
      </c>
      <c r="J2224" s="533" t="str">
        <f t="shared" si="2283"/>
        <v>System complete as specified and as shown on drawings</v>
      </c>
      <c r="K2224" s="248"/>
      <c r="L2224" s="250" t="s">
        <v>703</v>
      </c>
      <c r="M2224" s="249"/>
      <c r="N2224" s="236"/>
      <c r="O2224" s="348"/>
      <c r="P2224" s="98"/>
      <c r="Q2224" s="158"/>
      <c r="R2224" s="158"/>
      <c r="X2224" s="698" t="s">
        <v>703</v>
      </c>
      <c r="Y2224" s="698"/>
      <c r="Z2224" s="698"/>
      <c r="AA2224" s="698"/>
      <c r="AB2224" s="698"/>
    </row>
    <row r="2225" spans="1:30" ht="15.75">
      <c r="A2225" s="533" t="s">
        <v>2728</v>
      </c>
      <c r="B2225" s="533">
        <v>23</v>
      </c>
      <c r="C2225" s="533" t="s">
        <v>682</v>
      </c>
      <c r="D2225" s="572" t="s">
        <v>2100</v>
      </c>
      <c r="E2225" s="571" t="str">
        <f t="shared" si="2284"/>
        <v xml:space="preserve"> BUILDING MANAGEMENT SYSTEM (BMS), INSTRUMENTATION AND CONTROLS</v>
      </c>
      <c r="F2225" s="533" t="str">
        <f t="shared" si="2254"/>
        <v>ME</v>
      </c>
      <c r="G2225" s="533" t="s">
        <v>2722</v>
      </c>
      <c r="H2225" s="533">
        <v>852</v>
      </c>
      <c r="I2225" s="533" t="str">
        <f>I2223</f>
        <v>230900 - BUILDING MANAGEMENT SYSTEM (BMS), INSTRUMENTATION AND CONTROLS</v>
      </c>
      <c r="J2225" s="533" t="str">
        <f>J2223</f>
        <v>230900 - BUILDING MANAGEMENT SYSTEM (BMS), INSTRUMENTATION AND CONTROLS</v>
      </c>
      <c r="K2225" s="248" t="s">
        <v>13</v>
      </c>
      <c r="L2225" s="233" t="s">
        <v>704</v>
      </c>
      <c r="M2225" s="249"/>
      <c r="N2225" s="236" t="s">
        <v>2</v>
      </c>
      <c r="O2225" s="348"/>
      <c r="P2225" s="25">
        <f>O2225*M2225</f>
        <v>0</v>
      </c>
      <c r="Q2225" s="158"/>
      <c r="R2225" s="158"/>
      <c r="X2225" s="698" t="s">
        <v>704</v>
      </c>
      <c r="Y2225" s="698">
        <v>1</v>
      </c>
      <c r="Z2225" s="698" t="s">
        <v>2</v>
      </c>
      <c r="AA2225" s="698"/>
      <c r="AB2225" s="698"/>
      <c r="AC2225" s="731">
        <f>AA2225*0.97</f>
        <v>0</v>
      </c>
      <c r="AD2225" s="533">
        <f>AC2225*Y2225</f>
        <v>0</v>
      </c>
    </row>
    <row r="2226" spans="1:30" ht="15.75">
      <c r="A2226" s="533" t="s">
        <v>2728</v>
      </c>
      <c r="B2226" s="533">
        <v>23</v>
      </c>
      <c r="C2226" s="533" t="s">
        <v>682</v>
      </c>
      <c r="D2226" s="572" t="s">
        <v>2104</v>
      </c>
      <c r="E2226" s="571" t="s">
        <v>1263</v>
      </c>
      <c r="F2226" s="533" t="str">
        <f t="shared" si="2254"/>
        <v>ME</v>
      </c>
      <c r="G2226" s="533" t="s">
        <v>2725</v>
      </c>
      <c r="H2226" s="533">
        <v>853</v>
      </c>
      <c r="I2226" s="533" t="str">
        <f t="shared" ref="I2226:I2227" si="2285">L2226</f>
        <v>231113 - FACILITY FUEL OIL PIPING</v>
      </c>
      <c r="J2226" s="533" t="str">
        <f t="shared" ref="J2226:J2227" si="2286">L2226</f>
        <v>231113 - FACILITY FUEL OIL PIPING</v>
      </c>
      <c r="K2226" s="137"/>
      <c r="L2226" s="104" t="s">
        <v>705</v>
      </c>
      <c r="M2226" s="101"/>
      <c r="N2226" s="98"/>
      <c r="O2226" s="348"/>
      <c r="P2226" s="98"/>
      <c r="Q2226" s="158"/>
      <c r="R2226" s="158"/>
      <c r="X2226" s="698" t="s">
        <v>705</v>
      </c>
      <c r="Y2226" s="698"/>
      <c r="Z2226" s="698"/>
      <c r="AA2226" s="698"/>
      <c r="AB2226" s="698"/>
    </row>
    <row r="2227" spans="1:30" ht="15.75">
      <c r="A2227" s="533" t="s">
        <v>2728</v>
      </c>
      <c r="B2227" s="533">
        <v>23</v>
      </c>
      <c r="C2227" s="533" t="s">
        <v>682</v>
      </c>
      <c r="D2227" s="572" t="s">
        <v>2104</v>
      </c>
      <c r="E2227" s="571" t="str">
        <f t="shared" ref="E2227:E2239" si="2287">E2226</f>
        <v xml:space="preserve"> FACILITY FUEL OIL PIPING</v>
      </c>
      <c r="F2227" s="533" t="str">
        <f t="shared" si="2254"/>
        <v>ME</v>
      </c>
      <c r="G2227" s="533" t="s">
        <v>2725</v>
      </c>
      <c r="H2227" s="533">
        <v>854</v>
      </c>
      <c r="I2227" s="533" t="str">
        <f t="shared" si="2285"/>
        <v>Black steel pipes and fittings</v>
      </c>
      <c r="J2227" s="533" t="str">
        <f t="shared" si="2286"/>
        <v>Black steel pipes and fittings</v>
      </c>
      <c r="K2227" s="137"/>
      <c r="L2227" s="104" t="s">
        <v>706</v>
      </c>
      <c r="M2227" s="101"/>
      <c r="N2227" s="98"/>
      <c r="O2227" s="348"/>
      <c r="P2227" s="98"/>
      <c r="Q2227" s="158"/>
      <c r="R2227" s="158"/>
      <c r="X2227" s="698" t="s">
        <v>706</v>
      </c>
      <c r="Y2227" s="698"/>
      <c r="Z2227" s="698"/>
      <c r="AA2227" s="698"/>
      <c r="AB2227" s="698"/>
    </row>
    <row r="2228" spans="1:30" ht="16.5" thickBot="1">
      <c r="A2228" s="533" t="s">
        <v>2728</v>
      </c>
      <c r="B2228" s="533">
        <v>23</v>
      </c>
      <c r="C2228" s="533" t="s">
        <v>682</v>
      </c>
      <c r="D2228" s="572" t="s">
        <v>2104</v>
      </c>
      <c r="E2228" s="571" t="str">
        <f t="shared" si="2287"/>
        <v xml:space="preserve"> FACILITY FUEL OIL PIPING</v>
      </c>
      <c r="F2228" s="533" t="str">
        <f t="shared" si="2254"/>
        <v>ME</v>
      </c>
      <c r="G2228" s="533" t="s">
        <v>2722</v>
      </c>
      <c r="H2228" s="533">
        <v>855</v>
      </c>
      <c r="I2228" s="533" t="str">
        <f t="shared" ref="I2228:J2228" si="2288">I2226</f>
        <v>231113 - FACILITY FUEL OIL PIPING</v>
      </c>
      <c r="J2228" s="533" t="str">
        <f t="shared" si="2288"/>
        <v>231113 - FACILITY FUEL OIL PIPING</v>
      </c>
      <c r="K2228" s="248" t="s">
        <v>15</v>
      </c>
      <c r="L2228" s="233" t="s">
        <v>593</v>
      </c>
      <c r="M2228" s="249">
        <v>11</v>
      </c>
      <c r="N2228" s="236" t="s">
        <v>95</v>
      </c>
      <c r="O2228" s="348"/>
      <c r="P2228" s="25">
        <f t="shared" ref="P2228:P2229" si="2289">O2228*M2228</f>
        <v>0</v>
      </c>
      <c r="Q2228" s="158"/>
      <c r="R2228" s="158"/>
      <c r="X2228" s="698" t="s">
        <v>593</v>
      </c>
      <c r="Y2228" s="698">
        <v>11</v>
      </c>
      <c r="Z2228" s="698" t="s">
        <v>95</v>
      </c>
      <c r="AA2228" s="698"/>
      <c r="AB2228" s="698"/>
      <c r="AC2228" s="731">
        <f t="shared" ref="AC2228:AC2229" si="2290">AA2228*0.97</f>
        <v>0</v>
      </c>
      <c r="AD2228" s="533">
        <f t="shared" ref="AD2228:AD2229" si="2291">AC2228*Y2228</f>
        <v>0</v>
      </c>
    </row>
    <row r="2229" spans="1:30" ht="16.5" thickBot="1">
      <c r="A2229" s="533" t="s">
        <v>2728</v>
      </c>
      <c r="B2229" s="533">
        <v>23</v>
      </c>
      <c r="C2229" s="533" t="s">
        <v>682</v>
      </c>
      <c r="D2229" s="572" t="s">
        <v>2104</v>
      </c>
      <c r="E2229" s="571" t="str">
        <f t="shared" si="2287"/>
        <v xml:space="preserve"> FACILITY FUEL OIL PIPING</v>
      </c>
      <c r="F2229" s="533" t="str">
        <f t="shared" si="2254"/>
        <v>ME</v>
      </c>
      <c r="G2229" s="533" t="s">
        <v>2722</v>
      </c>
      <c r="H2229" s="533">
        <v>856</v>
      </c>
      <c r="I2229" s="533" t="str">
        <f t="shared" ref="I2229:J2229" si="2292">I2227</f>
        <v>Black steel pipes and fittings</v>
      </c>
      <c r="J2229" s="533" t="str">
        <f t="shared" si="2292"/>
        <v>Black steel pipes and fittings</v>
      </c>
      <c r="K2229" s="137" t="s">
        <v>13</v>
      </c>
      <c r="L2229" s="106" t="s">
        <v>594</v>
      </c>
      <c r="M2229" s="247">
        <v>8</v>
      </c>
      <c r="N2229" s="98" t="s">
        <v>95</v>
      </c>
      <c r="O2229" s="348">
        <v>27</v>
      </c>
      <c r="P2229" s="25">
        <f t="shared" si="2289"/>
        <v>216</v>
      </c>
      <c r="Q2229" s="158"/>
      <c r="R2229" s="158"/>
      <c r="X2229" s="698" t="s">
        <v>594</v>
      </c>
      <c r="Y2229" s="698">
        <v>8</v>
      </c>
      <c r="Z2229" s="698" t="s">
        <v>95</v>
      </c>
      <c r="AA2229" s="698">
        <v>27</v>
      </c>
      <c r="AB2229" s="698">
        <v>216</v>
      </c>
      <c r="AC2229" s="731">
        <f t="shared" si="2290"/>
        <v>26.189999999999998</v>
      </c>
      <c r="AD2229" s="533">
        <f t="shared" si="2291"/>
        <v>209.51999999999998</v>
      </c>
    </row>
    <row r="2230" spans="1:30" ht="15.75">
      <c r="A2230" s="533" t="s">
        <v>2728</v>
      </c>
      <c r="B2230" s="533">
        <v>23</v>
      </c>
      <c r="C2230" s="533" t="s">
        <v>682</v>
      </c>
      <c r="D2230" s="572" t="s">
        <v>2104</v>
      </c>
      <c r="E2230" s="571" t="str">
        <f t="shared" si="2287"/>
        <v xml:space="preserve"> FACILITY FUEL OIL PIPING</v>
      </c>
      <c r="F2230" s="533" t="str">
        <f t="shared" si="2254"/>
        <v>ME</v>
      </c>
      <c r="G2230" s="533" t="s">
        <v>2725</v>
      </c>
      <c r="H2230" s="533">
        <v>857</v>
      </c>
      <c r="I2230" s="533" t="str">
        <f t="shared" ref="I2230:I2231" si="2293">L2230</f>
        <v>Valves</v>
      </c>
      <c r="J2230" s="533" t="str">
        <f t="shared" ref="J2230:J2231" si="2294">L2230</f>
        <v>Valves</v>
      </c>
      <c r="K2230" s="137"/>
      <c r="L2230" s="104" t="s">
        <v>563</v>
      </c>
      <c r="M2230" s="98"/>
      <c r="N2230" s="98"/>
      <c r="O2230" s="348"/>
      <c r="P2230" s="98"/>
      <c r="Q2230" s="158"/>
      <c r="R2230" s="158"/>
      <c r="X2230" s="698" t="s">
        <v>563</v>
      </c>
      <c r="Y2230" s="698"/>
      <c r="Z2230" s="698"/>
      <c r="AA2230" s="698"/>
      <c r="AB2230" s="698">
        <v>0</v>
      </c>
    </row>
    <row r="2231" spans="1:30" ht="15.75">
      <c r="A2231" s="533" t="s">
        <v>2728</v>
      </c>
      <c r="B2231" s="533">
        <v>23</v>
      </c>
      <c r="C2231" s="533" t="s">
        <v>682</v>
      </c>
      <c r="D2231" s="572" t="s">
        <v>2104</v>
      </c>
      <c r="E2231" s="571" t="str">
        <f t="shared" si="2287"/>
        <v xml:space="preserve"> FACILITY FUEL OIL PIPING</v>
      </c>
      <c r="F2231" s="533" t="str">
        <f t="shared" si="2254"/>
        <v>ME</v>
      </c>
      <c r="G2231" s="533" t="s">
        <v>2725</v>
      </c>
      <c r="H2231" s="533">
        <v>858</v>
      </c>
      <c r="I2231" s="533" t="str">
        <f t="shared" si="2293"/>
        <v>Gate valves</v>
      </c>
      <c r="J2231" s="533" t="str">
        <f t="shared" si="2294"/>
        <v>Gate valves</v>
      </c>
      <c r="K2231" s="137"/>
      <c r="L2231" s="104" t="s">
        <v>564</v>
      </c>
      <c r="M2231" s="98"/>
      <c r="N2231" s="98"/>
      <c r="O2231" s="348"/>
      <c r="P2231" s="98"/>
      <c r="Q2231" s="158"/>
      <c r="R2231" s="158"/>
      <c r="X2231" s="698" t="s">
        <v>564</v>
      </c>
      <c r="Y2231" s="698"/>
      <c r="Z2231" s="698"/>
      <c r="AA2231" s="698"/>
      <c r="AB2231" s="698">
        <v>0</v>
      </c>
    </row>
    <row r="2232" spans="1:30" ht="15.75">
      <c r="A2232" s="533" t="s">
        <v>2728</v>
      </c>
      <c r="B2232" s="533">
        <v>23</v>
      </c>
      <c r="C2232" s="533" t="s">
        <v>682</v>
      </c>
      <c r="D2232" s="572" t="s">
        <v>2104</v>
      </c>
      <c r="E2232" s="571" t="str">
        <f t="shared" si="2287"/>
        <v xml:space="preserve"> FACILITY FUEL OIL PIPING</v>
      </c>
      <c r="F2232" s="533" t="str">
        <f t="shared" si="2254"/>
        <v>ME</v>
      </c>
      <c r="G2232" s="533" t="s">
        <v>2722</v>
      </c>
      <c r="H2232" s="533">
        <v>859</v>
      </c>
      <c r="I2232" s="533" t="str">
        <f>I2230</f>
        <v>Valves</v>
      </c>
      <c r="J2232" s="533" t="str">
        <f>J2230</f>
        <v>Valves</v>
      </c>
      <c r="K2232" s="137" t="s">
        <v>15</v>
      </c>
      <c r="L2232" s="106" t="s">
        <v>594</v>
      </c>
      <c r="M2232" s="101">
        <v>1</v>
      </c>
      <c r="N2232" s="101" t="s">
        <v>2</v>
      </c>
      <c r="O2232" s="348">
        <v>598</v>
      </c>
      <c r="P2232" s="25">
        <f>O2232*M2232</f>
        <v>598</v>
      </c>
      <c r="Q2232" s="158"/>
      <c r="R2232" s="158"/>
      <c r="X2232" s="698" t="s">
        <v>594</v>
      </c>
      <c r="Y2232" s="698">
        <v>1</v>
      </c>
      <c r="Z2232" s="698" t="s">
        <v>2</v>
      </c>
      <c r="AA2232" s="698">
        <v>598</v>
      </c>
      <c r="AB2232" s="698">
        <v>598</v>
      </c>
      <c r="AC2232" s="731">
        <f>AA2232*0.97</f>
        <v>580.05999999999995</v>
      </c>
      <c r="AD2232" s="533">
        <f>AC2232*Y2232</f>
        <v>580.05999999999995</v>
      </c>
    </row>
    <row r="2233" spans="1:30" ht="15.75">
      <c r="A2233" s="533" t="s">
        <v>2728</v>
      </c>
      <c r="B2233" s="533">
        <v>23</v>
      </c>
      <c r="C2233" s="533" t="s">
        <v>682</v>
      </c>
      <c r="D2233" s="572" t="s">
        <v>2104</v>
      </c>
      <c r="E2233" s="571" t="str">
        <f t="shared" si="2287"/>
        <v xml:space="preserve"> FACILITY FUEL OIL PIPING</v>
      </c>
      <c r="F2233" s="533" t="str">
        <f t="shared" si="2254"/>
        <v>ME</v>
      </c>
      <c r="G2233" s="533" t="s">
        <v>2725</v>
      </c>
      <c r="H2233" s="533">
        <v>860</v>
      </c>
      <c r="I2233" s="533" t="str">
        <f>L2233</f>
        <v>Check valves</v>
      </c>
      <c r="J2233" s="533" t="str">
        <f>L2233</f>
        <v>Check valves</v>
      </c>
      <c r="K2233" s="645"/>
      <c r="L2233" s="646" t="s">
        <v>569</v>
      </c>
      <c r="M2233" s="645"/>
      <c r="N2233" s="181"/>
      <c r="O2233" s="348"/>
      <c r="P2233" s="98"/>
      <c r="Q2233" s="158"/>
      <c r="R2233" s="158"/>
      <c r="X2233" s="698" t="s">
        <v>569</v>
      </c>
      <c r="Y2233" s="698"/>
      <c r="Z2233" s="698"/>
      <c r="AA2233" s="698"/>
      <c r="AB2233" s="698">
        <v>0</v>
      </c>
    </row>
    <row r="2234" spans="1:30" ht="15.75">
      <c r="A2234" s="533" t="s">
        <v>2728</v>
      </c>
      <c r="B2234" s="533">
        <v>23</v>
      </c>
      <c r="C2234" s="533" t="s">
        <v>682</v>
      </c>
      <c r="D2234" s="572" t="s">
        <v>2104</v>
      </c>
      <c r="E2234" s="571" t="str">
        <f t="shared" si="2287"/>
        <v xml:space="preserve"> FACILITY FUEL OIL PIPING</v>
      </c>
      <c r="F2234" s="533" t="str">
        <f t="shared" si="2254"/>
        <v>ME</v>
      </c>
      <c r="G2234" s="533" t="s">
        <v>2722</v>
      </c>
      <c r="H2234" s="533">
        <v>861</v>
      </c>
      <c r="I2234" s="533" t="str">
        <f>I2232</f>
        <v>Valves</v>
      </c>
      <c r="J2234" s="533" t="str">
        <f>J2232</f>
        <v>Valves</v>
      </c>
      <c r="K2234" s="645" t="s">
        <v>17</v>
      </c>
      <c r="L2234" s="180" t="s">
        <v>594</v>
      </c>
      <c r="M2234" s="645">
        <v>1</v>
      </c>
      <c r="N2234" s="101" t="s">
        <v>2</v>
      </c>
      <c r="O2234" s="348">
        <v>465</v>
      </c>
      <c r="P2234" s="25">
        <f>O2234*M2234</f>
        <v>465</v>
      </c>
      <c r="Q2234" s="158"/>
      <c r="R2234" s="158"/>
      <c r="X2234" s="698" t="s">
        <v>594</v>
      </c>
      <c r="Y2234" s="698">
        <v>1</v>
      </c>
      <c r="Z2234" s="698" t="s">
        <v>2</v>
      </c>
      <c r="AA2234" s="698">
        <v>465</v>
      </c>
      <c r="AB2234" s="698">
        <v>465</v>
      </c>
      <c r="AC2234" s="731">
        <f>AA2234*0.97</f>
        <v>451.05</v>
      </c>
      <c r="AD2234" s="533">
        <f>AC2234*Y2234</f>
        <v>451.05</v>
      </c>
    </row>
    <row r="2235" spans="1:30" ht="15.75">
      <c r="A2235" s="533" t="s">
        <v>2728</v>
      </c>
      <c r="B2235" s="533">
        <v>23</v>
      </c>
      <c r="C2235" s="533" t="s">
        <v>682</v>
      </c>
      <c r="D2235" s="572" t="s">
        <v>2104</v>
      </c>
      <c r="E2235" s="571" t="str">
        <f t="shared" si="2287"/>
        <v xml:space="preserve"> FACILITY FUEL OIL PIPING</v>
      </c>
      <c r="F2235" s="533" t="str">
        <f t="shared" si="2254"/>
        <v>ME</v>
      </c>
      <c r="G2235" s="533" t="s">
        <v>2725</v>
      </c>
      <c r="H2235" s="533">
        <v>862</v>
      </c>
      <c r="I2235" s="533" t="str">
        <f>L2235</f>
        <v>Fuel oil storage tanks</v>
      </c>
      <c r="J2235" s="533" t="str">
        <f>L2235</f>
        <v>Fuel oil storage tanks</v>
      </c>
      <c r="K2235" s="137"/>
      <c r="L2235" s="104" t="s">
        <v>707</v>
      </c>
      <c r="M2235" s="101"/>
      <c r="N2235" s="98"/>
      <c r="O2235" s="348"/>
      <c r="P2235" s="98"/>
      <c r="Q2235" s="158"/>
      <c r="R2235" s="158"/>
      <c r="X2235" s="698" t="s">
        <v>707</v>
      </c>
      <c r="Y2235" s="698"/>
      <c r="Z2235" s="698"/>
      <c r="AA2235" s="698"/>
      <c r="AB2235" s="698">
        <v>0</v>
      </c>
    </row>
    <row r="2236" spans="1:30" ht="15.75">
      <c r="A2236" s="533" t="s">
        <v>2728</v>
      </c>
      <c r="B2236" s="533">
        <v>23</v>
      </c>
      <c r="C2236" s="533" t="s">
        <v>682</v>
      </c>
      <c r="D2236" s="572" t="s">
        <v>2104</v>
      </c>
      <c r="E2236" s="571" t="str">
        <f t="shared" si="2287"/>
        <v xml:space="preserve"> FACILITY FUEL OIL PIPING</v>
      </c>
      <c r="F2236" s="533" t="str">
        <f t="shared" si="2254"/>
        <v>ME</v>
      </c>
      <c r="G2236" s="533" t="s">
        <v>2722</v>
      </c>
      <c r="H2236" s="533">
        <v>863</v>
      </c>
      <c r="I2236" s="533" t="str">
        <f t="shared" ref="I2236:J2236" si="2295">I2234</f>
        <v>Valves</v>
      </c>
      <c r="J2236" s="533" t="str">
        <f t="shared" si="2295"/>
        <v>Valves</v>
      </c>
      <c r="K2236" s="248" t="s">
        <v>21</v>
      </c>
      <c r="L2236" s="233" t="s">
        <v>708</v>
      </c>
      <c r="M2236" s="249">
        <v>3</v>
      </c>
      <c r="N2236" s="236" t="s">
        <v>39</v>
      </c>
      <c r="O2236" s="348"/>
      <c r="P2236" s="25">
        <f t="shared" ref="P2236:P2237" si="2296">O2236*M2236</f>
        <v>0</v>
      </c>
      <c r="Q2236" s="158"/>
      <c r="R2236" s="158"/>
      <c r="X2236" s="698" t="s">
        <v>708</v>
      </c>
      <c r="Y2236" s="698">
        <v>3</v>
      </c>
      <c r="Z2236" s="698" t="s">
        <v>39</v>
      </c>
      <c r="AA2236" s="698"/>
      <c r="AB2236" s="698">
        <v>0</v>
      </c>
      <c r="AC2236" s="731">
        <f t="shared" ref="AC2236:AC2237" si="2297">AA2236*0.97</f>
        <v>0</v>
      </c>
      <c r="AD2236" s="533">
        <f t="shared" ref="AD2236:AD2237" si="2298">AC2236*Y2236</f>
        <v>0</v>
      </c>
    </row>
    <row r="2237" spans="1:30" ht="15.75">
      <c r="A2237" s="533" t="s">
        <v>2728</v>
      </c>
      <c r="B2237" s="533">
        <v>23</v>
      </c>
      <c r="C2237" s="533" t="s">
        <v>682</v>
      </c>
      <c r="D2237" s="572" t="s">
        <v>2104</v>
      </c>
      <c r="E2237" s="571" t="str">
        <f t="shared" si="2287"/>
        <v xml:space="preserve"> FACILITY FUEL OIL PIPING</v>
      </c>
      <c r="F2237" s="533" t="str">
        <f t="shared" si="2254"/>
        <v>ME</v>
      </c>
      <c r="G2237" s="533" t="s">
        <v>2722</v>
      </c>
      <c r="H2237" s="533">
        <v>864</v>
      </c>
      <c r="I2237" s="533" t="str">
        <f t="shared" ref="I2237:J2237" si="2299">I2235</f>
        <v>Fuel oil storage tanks</v>
      </c>
      <c r="J2237" s="533" t="str">
        <f t="shared" si="2299"/>
        <v>Fuel oil storage tanks</v>
      </c>
      <c r="K2237" s="137" t="s">
        <v>19</v>
      </c>
      <c r="L2237" s="106" t="s">
        <v>709</v>
      </c>
      <c r="M2237" s="101">
        <v>2</v>
      </c>
      <c r="N2237" s="98" t="s">
        <v>39</v>
      </c>
      <c r="O2237" s="348">
        <v>1328</v>
      </c>
      <c r="P2237" s="25">
        <f t="shared" si="2296"/>
        <v>2656</v>
      </c>
      <c r="Q2237" s="158"/>
      <c r="R2237" s="158"/>
      <c r="X2237" s="698" t="s">
        <v>709</v>
      </c>
      <c r="Y2237" s="698">
        <v>2</v>
      </c>
      <c r="Z2237" s="698" t="s">
        <v>39</v>
      </c>
      <c r="AA2237" s="698">
        <v>1328</v>
      </c>
      <c r="AB2237" s="698">
        <v>2656</v>
      </c>
      <c r="AC2237" s="731">
        <f t="shared" si="2297"/>
        <v>1288.1599999999999</v>
      </c>
      <c r="AD2237" s="533">
        <f t="shared" si="2298"/>
        <v>2576.3199999999997</v>
      </c>
    </row>
    <row r="2238" spans="1:30" ht="16.5" thickBot="1">
      <c r="A2238" s="533" t="s">
        <v>2728</v>
      </c>
      <c r="B2238" s="533">
        <v>23</v>
      </c>
      <c r="C2238" s="533" t="s">
        <v>682</v>
      </c>
      <c r="D2238" s="572" t="s">
        <v>2104</v>
      </c>
      <c r="E2238" s="571" t="str">
        <f t="shared" si="2287"/>
        <v xml:space="preserve"> FACILITY FUEL OIL PIPING</v>
      </c>
      <c r="F2238" s="533" t="str">
        <f t="shared" si="2254"/>
        <v>ME</v>
      </c>
      <c r="G2238" s="533" t="s">
        <v>2725</v>
      </c>
      <c r="H2238" s="533">
        <v>865</v>
      </c>
      <c r="I2238" s="533" t="str">
        <f>L2238</f>
        <v>Strainer</v>
      </c>
      <c r="J2238" s="533" t="str">
        <f>L2238</f>
        <v>Strainer</v>
      </c>
      <c r="K2238" s="137"/>
      <c r="L2238" s="104" t="s">
        <v>710</v>
      </c>
      <c r="M2238" s="101"/>
      <c r="N2238" s="98"/>
      <c r="O2238" s="348"/>
      <c r="P2238" s="98"/>
      <c r="Q2238" s="158"/>
      <c r="R2238" s="158"/>
      <c r="X2238" s="698" t="s">
        <v>710</v>
      </c>
      <c r="Y2238" s="698"/>
      <c r="Z2238" s="698"/>
      <c r="AA2238" s="698"/>
      <c r="AB2238" s="698">
        <v>0</v>
      </c>
    </row>
    <row r="2239" spans="1:30" ht="16.5" thickBot="1">
      <c r="A2239" s="533" t="s">
        <v>2728</v>
      </c>
      <c r="B2239" s="533">
        <v>23</v>
      </c>
      <c r="C2239" s="533" t="s">
        <v>682</v>
      </c>
      <c r="D2239" s="572" t="s">
        <v>2104</v>
      </c>
      <c r="E2239" s="571" t="str">
        <f t="shared" si="2287"/>
        <v xml:space="preserve"> FACILITY FUEL OIL PIPING</v>
      </c>
      <c r="F2239" s="533" t="str">
        <f t="shared" si="2254"/>
        <v>ME</v>
      </c>
      <c r="G2239" s="533" t="s">
        <v>2722</v>
      </c>
      <c r="H2239" s="533">
        <v>866</v>
      </c>
      <c r="I2239" s="533" t="str">
        <f>I2237</f>
        <v>Fuel oil storage tanks</v>
      </c>
      <c r="J2239" s="533" t="str">
        <f>J2237</f>
        <v>Fuel oil storage tanks</v>
      </c>
      <c r="K2239" s="137" t="s">
        <v>20</v>
      </c>
      <c r="L2239" s="106" t="s">
        <v>594</v>
      </c>
      <c r="M2239" s="247">
        <v>1</v>
      </c>
      <c r="N2239" s="98" t="s">
        <v>39</v>
      </c>
      <c r="O2239" s="348">
        <v>66</v>
      </c>
      <c r="P2239" s="25">
        <f>O2239*M2239</f>
        <v>66</v>
      </c>
      <c r="Q2239" s="158"/>
      <c r="R2239" s="158"/>
      <c r="X2239" s="698" t="s">
        <v>594</v>
      </c>
      <c r="Y2239" s="698">
        <v>1</v>
      </c>
      <c r="Z2239" s="698" t="s">
        <v>39</v>
      </c>
      <c r="AA2239" s="698">
        <v>66</v>
      </c>
      <c r="AB2239" s="698">
        <v>66</v>
      </c>
      <c r="AC2239" s="731">
        <f>AA2239*0.97</f>
        <v>64.02</v>
      </c>
      <c r="AD2239" s="533">
        <f>AC2239*Y2239</f>
        <v>64.02</v>
      </c>
    </row>
    <row r="2240" spans="1:30" ht="15.75">
      <c r="A2240" s="533" t="s">
        <v>2728</v>
      </c>
      <c r="B2240" s="533">
        <v>23</v>
      </c>
      <c r="C2240" s="533" t="s">
        <v>682</v>
      </c>
      <c r="D2240" s="572" t="s">
        <v>2110</v>
      </c>
      <c r="E2240" s="571" t="s">
        <v>1264</v>
      </c>
      <c r="F2240" s="533" t="str">
        <f t="shared" si="2254"/>
        <v>ME</v>
      </c>
      <c r="G2240" s="533" t="s">
        <v>2725</v>
      </c>
      <c r="H2240" s="533">
        <v>867</v>
      </c>
      <c r="I2240" s="533" t="str">
        <f t="shared" ref="I2240:I2241" si="2300">L2240</f>
        <v>231126 - FACILITY LIQUEFIED PETROLIUM GAS PIPING</v>
      </c>
      <c r="J2240" s="533" t="str">
        <f t="shared" ref="J2240" si="2301">L2240</f>
        <v>231126 - FACILITY LIQUEFIED PETROLIUM GAS PIPING</v>
      </c>
      <c r="K2240" s="248"/>
      <c r="L2240" s="250" t="s">
        <v>711</v>
      </c>
      <c r="M2240" s="249"/>
      <c r="N2240" s="236"/>
      <c r="O2240" s="560"/>
      <c r="P2240" s="98"/>
      <c r="Q2240" s="158"/>
      <c r="R2240" s="158"/>
      <c r="X2240" s="698" t="s">
        <v>711</v>
      </c>
      <c r="Y2240" s="698"/>
      <c r="Z2240" s="698"/>
      <c r="AA2240" s="698"/>
      <c r="AB2240" s="698"/>
    </row>
    <row r="2241" spans="1:30" ht="15.75">
      <c r="A2241" s="533" t="s">
        <v>2728</v>
      </c>
      <c r="B2241" s="533">
        <v>23</v>
      </c>
      <c r="C2241" s="533" t="s">
        <v>682</v>
      </c>
      <c r="D2241" s="572" t="s">
        <v>2110</v>
      </c>
      <c r="E2241" s="571" t="str">
        <f t="shared" ref="E2241:E2254" si="2302">E2240</f>
        <v xml:space="preserve"> FACILITY LIQUEFIED PETROLIUM GAS PIPING</v>
      </c>
      <c r="F2241" s="533" t="str">
        <f t="shared" si="2254"/>
        <v>ME</v>
      </c>
      <c r="G2241" s="533" t="s">
        <v>2725</v>
      </c>
      <c r="H2241" s="533">
        <v>868</v>
      </c>
      <c r="I2241" s="533" t="str">
        <f t="shared" si="2300"/>
        <v>Aboveground pipes and fittings</v>
      </c>
      <c r="J2241" s="533" t="s">
        <v>706</v>
      </c>
      <c r="K2241" s="248"/>
      <c r="L2241" s="250" t="s">
        <v>712</v>
      </c>
      <c r="M2241" s="249"/>
      <c r="N2241" s="236"/>
      <c r="O2241" s="560"/>
      <c r="P2241" s="98"/>
      <c r="Q2241" s="158"/>
      <c r="R2241" s="158"/>
      <c r="X2241" s="698" t="s">
        <v>712</v>
      </c>
      <c r="Y2241" s="698"/>
      <c r="Z2241" s="698"/>
      <c r="AA2241" s="698"/>
      <c r="AB2241" s="698"/>
    </row>
    <row r="2242" spans="1:30" ht="15.75">
      <c r="A2242" s="533" t="s">
        <v>2728</v>
      </c>
      <c r="B2242" s="533">
        <v>23</v>
      </c>
      <c r="C2242" s="533" t="s">
        <v>682</v>
      </c>
      <c r="D2242" s="572" t="s">
        <v>2110</v>
      </c>
      <c r="E2242" s="571" t="str">
        <f t="shared" si="2302"/>
        <v xml:space="preserve"> FACILITY LIQUEFIED PETROLIUM GAS PIPING</v>
      </c>
      <c r="F2242" s="533" t="str">
        <f t="shared" si="2254"/>
        <v>ME</v>
      </c>
      <c r="G2242" s="533" t="s">
        <v>2725</v>
      </c>
      <c r="H2242" s="533">
        <v>869</v>
      </c>
      <c r="I2242" s="533" t="s">
        <v>712</v>
      </c>
      <c r="J2242" s="533" t="str">
        <f t="shared" ref="J2242" si="2303">L2242</f>
        <v>Black steel pipes and fittings</v>
      </c>
      <c r="K2242" s="248"/>
      <c r="L2242" s="250" t="s">
        <v>706</v>
      </c>
      <c r="M2242" s="249"/>
      <c r="N2242" s="236"/>
      <c r="O2242" s="560"/>
      <c r="P2242" s="98"/>
      <c r="Q2242" s="158"/>
      <c r="R2242" s="158"/>
      <c r="X2242" s="698" t="s">
        <v>706</v>
      </c>
      <c r="Y2242" s="698"/>
      <c r="Z2242" s="698"/>
      <c r="AA2242" s="698"/>
      <c r="AB2242" s="698"/>
    </row>
    <row r="2243" spans="1:30" ht="15.75">
      <c r="A2243" s="533" t="s">
        <v>2728</v>
      </c>
      <c r="B2243" s="533">
        <v>23</v>
      </c>
      <c r="C2243" s="533" t="s">
        <v>682</v>
      </c>
      <c r="D2243" s="572" t="s">
        <v>2110</v>
      </c>
      <c r="E2243" s="571" t="str">
        <f t="shared" si="2302"/>
        <v xml:space="preserve"> FACILITY LIQUEFIED PETROLIUM GAS PIPING</v>
      </c>
      <c r="F2243" s="533" t="str">
        <f t="shared" si="2254"/>
        <v>ME</v>
      </c>
      <c r="G2243" s="533" t="s">
        <v>2722</v>
      </c>
      <c r="H2243" s="533">
        <v>870</v>
      </c>
      <c r="I2243" s="533" t="str">
        <f>I2241</f>
        <v>Aboveground pipes and fittings</v>
      </c>
      <c r="J2243" s="533" t="str">
        <f>J2241</f>
        <v>Black steel pipes and fittings</v>
      </c>
      <c r="K2243" s="248" t="s">
        <v>13</v>
      </c>
      <c r="L2243" s="233" t="s">
        <v>556</v>
      </c>
      <c r="M2243" s="249">
        <v>30</v>
      </c>
      <c r="N2243" s="236" t="s">
        <v>95</v>
      </c>
      <c r="O2243" s="560"/>
      <c r="P2243" s="25">
        <f>O2243*M2243</f>
        <v>0</v>
      </c>
      <c r="Q2243" s="158"/>
      <c r="R2243" s="158"/>
      <c r="X2243" s="698" t="s">
        <v>556</v>
      </c>
      <c r="Y2243" s="698">
        <v>30</v>
      </c>
      <c r="Z2243" s="698" t="s">
        <v>95</v>
      </c>
      <c r="AA2243" s="698"/>
      <c r="AB2243" s="698">
        <v>0</v>
      </c>
      <c r="AC2243" s="731">
        <f>AA2243*0.97</f>
        <v>0</v>
      </c>
      <c r="AD2243" s="533">
        <f>AC2243*Y2243</f>
        <v>0</v>
      </c>
    </row>
    <row r="2244" spans="1:30" ht="15.75">
      <c r="A2244" s="533" t="s">
        <v>2728</v>
      </c>
      <c r="B2244" s="533">
        <v>23</v>
      </c>
      <c r="C2244" s="533" t="s">
        <v>682</v>
      </c>
      <c r="D2244" s="572" t="s">
        <v>2110</v>
      </c>
      <c r="E2244" s="571" t="str">
        <f t="shared" si="2302"/>
        <v xml:space="preserve"> FACILITY LIQUEFIED PETROLIUM GAS PIPING</v>
      </c>
      <c r="F2244" s="533" t="str">
        <f t="shared" si="2254"/>
        <v>ME</v>
      </c>
      <c r="G2244" s="533" t="s">
        <v>2725</v>
      </c>
      <c r="H2244" s="533">
        <v>871</v>
      </c>
      <c r="I2244" s="533" t="str">
        <f>L2244</f>
        <v>Copper pipes running under tiles</v>
      </c>
      <c r="J2244" s="533" t="str">
        <f>L2244</f>
        <v>Copper pipes running under tiles</v>
      </c>
      <c r="K2244" s="248"/>
      <c r="L2244" s="250" t="s">
        <v>713</v>
      </c>
      <c r="M2244" s="249"/>
      <c r="N2244" s="236"/>
      <c r="O2244" s="560"/>
      <c r="P2244" s="98"/>
      <c r="Q2244" s="158"/>
      <c r="R2244" s="158"/>
      <c r="X2244" s="698" t="s">
        <v>713</v>
      </c>
      <c r="Y2244" s="698"/>
      <c r="Z2244" s="698"/>
      <c r="AA2244" s="698"/>
      <c r="AB2244" s="698"/>
    </row>
    <row r="2245" spans="1:30" ht="15.75">
      <c r="A2245" s="533" t="s">
        <v>2728</v>
      </c>
      <c r="B2245" s="533">
        <v>23</v>
      </c>
      <c r="C2245" s="533" t="s">
        <v>682</v>
      </c>
      <c r="D2245" s="572" t="s">
        <v>2110</v>
      </c>
      <c r="E2245" s="571" t="str">
        <f t="shared" si="2302"/>
        <v xml:space="preserve"> FACILITY LIQUEFIED PETROLIUM GAS PIPING</v>
      </c>
      <c r="F2245" s="533" t="str">
        <f t="shared" si="2254"/>
        <v>ME</v>
      </c>
      <c r="G2245" s="533" t="s">
        <v>2722</v>
      </c>
      <c r="H2245" s="533">
        <v>872</v>
      </c>
      <c r="I2245" s="533" t="str">
        <f t="shared" ref="I2245:J2245" si="2304">I2243</f>
        <v>Aboveground pipes and fittings</v>
      </c>
      <c r="J2245" s="533" t="str">
        <f t="shared" si="2304"/>
        <v>Black steel pipes and fittings</v>
      </c>
      <c r="K2245" s="248" t="s">
        <v>15</v>
      </c>
      <c r="L2245" s="233" t="s">
        <v>714</v>
      </c>
      <c r="M2245" s="249">
        <v>25</v>
      </c>
      <c r="N2245" s="236" t="s">
        <v>95</v>
      </c>
      <c r="O2245" s="560"/>
      <c r="P2245" s="25">
        <f t="shared" ref="P2245:P2247" si="2305">O2245*M2245</f>
        <v>0</v>
      </c>
      <c r="Q2245" s="158"/>
      <c r="R2245" s="158"/>
      <c r="X2245" s="698" t="s">
        <v>714</v>
      </c>
      <c r="Y2245" s="698">
        <v>25</v>
      </c>
      <c r="Z2245" s="698" t="s">
        <v>95</v>
      </c>
      <c r="AA2245" s="698"/>
      <c r="AB2245" s="698">
        <v>0</v>
      </c>
      <c r="AC2245" s="731">
        <f t="shared" ref="AC2245:AC2247" si="2306">AA2245*0.97</f>
        <v>0</v>
      </c>
      <c r="AD2245" s="533">
        <f t="shared" ref="AD2245:AD2247" si="2307">AC2245*Y2245</f>
        <v>0</v>
      </c>
    </row>
    <row r="2246" spans="1:30" ht="15.75">
      <c r="A2246" s="533" t="s">
        <v>2728</v>
      </c>
      <c r="B2246" s="533">
        <v>23</v>
      </c>
      <c r="C2246" s="533" t="s">
        <v>682</v>
      </c>
      <c r="D2246" s="572" t="s">
        <v>2110</v>
      </c>
      <c r="E2246" s="571" t="str">
        <f t="shared" si="2302"/>
        <v xml:space="preserve"> FACILITY LIQUEFIED PETROLIUM GAS PIPING</v>
      </c>
      <c r="F2246" s="533" t="str">
        <f t="shared" si="2254"/>
        <v>ME</v>
      </c>
      <c r="G2246" s="533" t="s">
        <v>2722</v>
      </c>
      <c r="H2246" s="533">
        <v>873</v>
      </c>
      <c r="I2246" s="533" t="str">
        <f t="shared" ref="I2246:J2246" si="2308">I2244</f>
        <v>Copper pipes running under tiles</v>
      </c>
      <c r="J2246" s="533" t="str">
        <f t="shared" si="2308"/>
        <v>Copper pipes running under tiles</v>
      </c>
      <c r="K2246" s="248" t="s">
        <v>17</v>
      </c>
      <c r="L2246" s="233" t="s">
        <v>715</v>
      </c>
      <c r="M2246" s="249">
        <v>5</v>
      </c>
      <c r="N2246" s="236" t="s">
        <v>95</v>
      </c>
      <c r="O2246" s="560"/>
      <c r="P2246" s="25">
        <f t="shared" si="2305"/>
        <v>0</v>
      </c>
      <c r="Q2246" s="158"/>
      <c r="R2246" s="158"/>
      <c r="X2246" s="698" t="s">
        <v>715</v>
      </c>
      <c r="Y2246" s="698">
        <v>5</v>
      </c>
      <c r="Z2246" s="698" t="s">
        <v>95</v>
      </c>
      <c r="AA2246" s="698"/>
      <c r="AB2246" s="698">
        <v>0</v>
      </c>
      <c r="AC2246" s="731">
        <f t="shared" si="2306"/>
        <v>0</v>
      </c>
      <c r="AD2246" s="533">
        <f t="shared" si="2307"/>
        <v>0</v>
      </c>
    </row>
    <row r="2247" spans="1:30" ht="15.75">
      <c r="A2247" s="533" t="s">
        <v>2728</v>
      </c>
      <c r="B2247" s="533">
        <v>23</v>
      </c>
      <c r="C2247" s="533" t="s">
        <v>682</v>
      </c>
      <c r="D2247" s="572" t="s">
        <v>2110</v>
      </c>
      <c r="E2247" s="571" t="str">
        <f t="shared" si="2302"/>
        <v xml:space="preserve"> FACILITY LIQUEFIED PETROLIUM GAS PIPING</v>
      </c>
      <c r="F2247" s="533" t="str">
        <f t="shared" si="2254"/>
        <v>ME</v>
      </c>
      <c r="G2247" s="533" t="s">
        <v>2722</v>
      </c>
      <c r="H2247" s="533">
        <v>874</v>
      </c>
      <c r="I2247" s="533" t="str">
        <f t="shared" ref="I2247:J2247" si="2309">I2245</f>
        <v>Aboveground pipes and fittings</v>
      </c>
      <c r="J2247" s="533" t="str">
        <f t="shared" si="2309"/>
        <v>Black steel pipes and fittings</v>
      </c>
      <c r="K2247" s="248" t="s">
        <v>19</v>
      </c>
      <c r="L2247" s="233" t="s">
        <v>1124</v>
      </c>
      <c r="M2247" s="249">
        <v>1</v>
      </c>
      <c r="N2247" s="236" t="s">
        <v>39</v>
      </c>
      <c r="O2247" s="560"/>
      <c r="P2247" s="25">
        <f t="shared" si="2305"/>
        <v>0</v>
      </c>
      <c r="Q2247" s="158"/>
      <c r="R2247" s="158"/>
      <c r="X2247" s="698" t="s">
        <v>1124</v>
      </c>
      <c r="Y2247" s="698">
        <v>1</v>
      </c>
      <c r="Z2247" s="698" t="s">
        <v>39</v>
      </c>
      <c r="AA2247" s="698"/>
      <c r="AB2247" s="698">
        <v>0</v>
      </c>
      <c r="AC2247" s="731">
        <f t="shared" si="2306"/>
        <v>0</v>
      </c>
      <c r="AD2247" s="533">
        <f t="shared" si="2307"/>
        <v>0</v>
      </c>
    </row>
    <row r="2248" spans="1:30" ht="15.75">
      <c r="A2248" s="533" t="s">
        <v>2728</v>
      </c>
      <c r="B2248" s="533">
        <v>23</v>
      </c>
      <c r="C2248" s="533" t="s">
        <v>682</v>
      </c>
      <c r="D2248" s="572" t="s">
        <v>2110</v>
      </c>
      <c r="E2248" s="571" t="str">
        <f t="shared" si="2302"/>
        <v xml:space="preserve"> FACILITY LIQUEFIED PETROLIUM GAS PIPING</v>
      </c>
      <c r="F2248" s="533" t="str">
        <f t="shared" si="2254"/>
        <v>ME</v>
      </c>
      <c r="G2248" s="533" t="s">
        <v>2725</v>
      </c>
      <c r="H2248" s="533">
        <v>875</v>
      </c>
      <c r="I2248" s="533" t="str">
        <f>L2248</f>
        <v>Gas panels</v>
      </c>
      <c r="J2248" s="533" t="str">
        <f>L2248</f>
        <v>Gas panels</v>
      </c>
      <c r="K2248" s="248"/>
      <c r="L2248" s="250" t="s">
        <v>716</v>
      </c>
      <c r="M2248" s="249"/>
      <c r="N2248" s="236"/>
      <c r="O2248" s="560"/>
      <c r="P2248" s="98"/>
      <c r="Q2248" s="158"/>
      <c r="R2248" s="158"/>
      <c r="X2248" s="698" t="s">
        <v>716</v>
      </c>
      <c r="Y2248" s="698"/>
      <c r="Z2248" s="698"/>
      <c r="AA2248" s="698"/>
      <c r="AB2248" s="698"/>
    </row>
    <row r="2249" spans="1:30" ht="15.75">
      <c r="A2249" s="533" t="s">
        <v>2728</v>
      </c>
      <c r="B2249" s="533">
        <v>23</v>
      </c>
      <c r="C2249" s="533" t="s">
        <v>682</v>
      </c>
      <c r="D2249" s="572" t="s">
        <v>2110</v>
      </c>
      <c r="E2249" s="571" t="str">
        <f t="shared" si="2302"/>
        <v xml:space="preserve"> FACILITY LIQUEFIED PETROLIUM GAS PIPING</v>
      </c>
      <c r="F2249" s="533" t="str">
        <f t="shared" si="2254"/>
        <v>ME</v>
      </c>
      <c r="G2249" s="533" t="s">
        <v>2722</v>
      </c>
      <c r="H2249" s="533">
        <v>876</v>
      </c>
      <c r="I2249" s="533" t="str">
        <f>I2247</f>
        <v>Aboveground pipes and fittings</v>
      </c>
      <c r="J2249" s="533" t="str">
        <f>J2247</f>
        <v>Black steel pipes and fittings</v>
      </c>
      <c r="K2249" s="248" t="s">
        <v>20</v>
      </c>
      <c r="L2249" s="233" t="s">
        <v>717</v>
      </c>
      <c r="M2249" s="249">
        <v>1</v>
      </c>
      <c r="N2249" s="236" t="s">
        <v>39</v>
      </c>
      <c r="O2249" s="560"/>
      <c r="P2249" s="25">
        <f>O2249*M2249</f>
        <v>0</v>
      </c>
      <c r="Q2249" s="158"/>
      <c r="R2249" s="158"/>
      <c r="X2249" s="698" t="s">
        <v>717</v>
      </c>
      <c r="Y2249" s="698">
        <v>1</v>
      </c>
      <c r="Z2249" s="698" t="s">
        <v>39</v>
      </c>
      <c r="AA2249" s="698"/>
      <c r="AB2249" s="698">
        <v>0</v>
      </c>
      <c r="AC2249" s="731">
        <f>AA2249*0.97</f>
        <v>0</v>
      </c>
      <c r="AD2249" s="533">
        <f>AC2249*Y2249</f>
        <v>0</v>
      </c>
    </row>
    <row r="2250" spans="1:30" ht="15.75">
      <c r="A2250" s="533" t="s">
        <v>2728</v>
      </c>
      <c r="B2250" s="533">
        <v>23</v>
      </c>
      <c r="C2250" s="533" t="s">
        <v>682</v>
      </c>
      <c r="D2250" s="572" t="s">
        <v>2110</v>
      </c>
      <c r="E2250" s="571" t="str">
        <f t="shared" si="2302"/>
        <v xml:space="preserve"> FACILITY LIQUEFIED PETROLIUM GAS PIPING</v>
      </c>
      <c r="F2250" s="533" t="str">
        <f t="shared" si="2254"/>
        <v>ME</v>
      </c>
      <c r="G2250" s="533" t="s">
        <v>2725</v>
      </c>
      <c r="H2250" s="533">
        <v>877</v>
      </c>
      <c r="I2250" s="533" t="str">
        <f>L2250</f>
        <v>Solenoid valve</v>
      </c>
      <c r="J2250" s="533" t="str">
        <f>L2250</f>
        <v>Solenoid valve</v>
      </c>
      <c r="K2250" s="248"/>
      <c r="L2250" s="250" t="s">
        <v>718</v>
      </c>
      <c r="M2250" s="249"/>
      <c r="N2250" s="236"/>
      <c r="O2250" s="550"/>
      <c r="P2250" s="98"/>
      <c r="Q2250" s="158"/>
      <c r="R2250" s="158"/>
      <c r="X2250" s="698" t="s">
        <v>718</v>
      </c>
      <c r="Y2250" s="698"/>
      <c r="Z2250" s="698"/>
      <c r="AA2250" s="698"/>
      <c r="AB2250" s="698"/>
    </row>
    <row r="2251" spans="1:30" ht="15.75">
      <c r="A2251" s="533" t="s">
        <v>2728</v>
      </c>
      <c r="B2251" s="533">
        <v>23</v>
      </c>
      <c r="C2251" s="533" t="s">
        <v>682</v>
      </c>
      <c r="D2251" s="572" t="s">
        <v>2110</v>
      </c>
      <c r="E2251" s="571" t="str">
        <f t="shared" si="2302"/>
        <v xml:space="preserve"> FACILITY LIQUEFIED PETROLIUM GAS PIPING</v>
      </c>
      <c r="F2251" s="533" t="str">
        <f t="shared" ref="F2251:F2314" si="2310">VLOOKUP(D:D,trade,3,FALSE)</f>
        <v>ME</v>
      </c>
      <c r="G2251" s="533" t="s">
        <v>2722</v>
      </c>
      <c r="H2251" s="533">
        <v>878</v>
      </c>
      <c r="I2251" s="533" t="str">
        <f>I2249</f>
        <v>Aboveground pipes and fittings</v>
      </c>
      <c r="J2251" s="533" t="str">
        <f>J2249</f>
        <v>Black steel pipes and fittings</v>
      </c>
      <c r="K2251" s="248" t="s">
        <v>21</v>
      </c>
      <c r="L2251" s="233" t="s">
        <v>556</v>
      </c>
      <c r="M2251" s="249">
        <v>1</v>
      </c>
      <c r="N2251" s="236" t="s">
        <v>39</v>
      </c>
      <c r="O2251" s="560"/>
      <c r="P2251" s="25">
        <f>O2251*M2251</f>
        <v>0</v>
      </c>
      <c r="Q2251" s="158"/>
      <c r="R2251" s="158"/>
      <c r="X2251" s="698" t="s">
        <v>556</v>
      </c>
      <c r="Y2251" s="698">
        <v>1</v>
      </c>
      <c r="Z2251" s="698" t="s">
        <v>39</v>
      </c>
      <c r="AA2251" s="698"/>
      <c r="AB2251" s="698">
        <v>0</v>
      </c>
      <c r="AC2251" s="731">
        <f>AA2251*0.97</f>
        <v>0</v>
      </c>
      <c r="AD2251" s="533">
        <f>AC2251*Y2251</f>
        <v>0</v>
      </c>
    </row>
    <row r="2252" spans="1:30" ht="15.75">
      <c r="A2252" s="533" t="s">
        <v>2728</v>
      </c>
      <c r="B2252" s="533">
        <v>23</v>
      </c>
      <c r="C2252" s="533" t="s">
        <v>682</v>
      </c>
      <c r="D2252" s="572" t="s">
        <v>2110</v>
      </c>
      <c r="E2252" s="571" t="str">
        <f t="shared" si="2302"/>
        <v xml:space="preserve"> FACILITY LIQUEFIED PETROLIUM GAS PIPING</v>
      </c>
      <c r="F2252" s="533" t="str">
        <f t="shared" si="2310"/>
        <v>ME</v>
      </c>
      <c r="G2252" s="533" t="s">
        <v>2725</v>
      </c>
      <c r="H2252" s="533">
        <v>879</v>
      </c>
      <c r="I2252" s="533" t="str">
        <f>L2252</f>
        <v>Excess flow shut-off valve</v>
      </c>
      <c r="J2252" s="533" t="str">
        <f>L2252</f>
        <v>Excess flow shut-off valve</v>
      </c>
      <c r="K2252" s="248"/>
      <c r="L2252" s="250" t="s">
        <v>719</v>
      </c>
      <c r="M2252" s="249"/>
      <c r="N2252" s="236"/>
      <c r="O2252" s="560"/>
      <c r="P2252" s="98"/>
      <c r="Q2252" s="158"/>
      <c r="R2252" s="158"/>
      <c r="X2252" s="698" t="s">
        <v>719</v>
      </c>
      <c r="Y2252" s="698"/>
      <c r="Z2252" s="698"/>
      <c r="AA2252" s="698"/>
      <c r="AB2252" s="698"/>
    </row>
    <row r="2253" spans="1:30" ht="15.75">
      <c r="A2253" s="533" t="s">
        <v>2728</v>
      </c>
      <c r="B2253" s="533">
        <v>23</v>
      </c>
      <c r="C2253" s="533" t="s">
        <v>682</v>
      </c>
      <c r="D2253" s="572" t="s">
        <v>2110</v>
      </c>
      <c r="E2253" s="571" t="str">
        <f t="shared" si="2302"/>
        <v xml:space="preserve"> FACILITY LIQUEFIED PETROLIUM GAS PIPING</v>
      </c>
      <c r="F2253" s="533" t="str">
        <f t="shared" si="2310"/>
        <v>ME</v>
      </c>
      <c r="G2253" s="533" t="s">
        <v>2722</v>
      </c>
      <c r="H2253" s="533">
        <v>880</v>
      </c>
      <c r="I2253" s="533" t="str">
        <f t="shared" ref="I2253:J2253" si="2311">I2251</f>
        <v>Aboveground pipes and fittings</v>
      </c>
      <c r="J2253" s="533" t="str">
        <f t="shared" si="2311"/>
        <v>Black steel pipes and fittings</v>
      </c>
      <c r="K2253" s="248" t="s">
        <v>45</v>
      </c>
      <c r="L2253" s="233" t="s">
        <v>556</v>
      </c>
      <c r="M2253" s="249">
        <v>1</v>
      </c>
      <c r="N2253" s="236" t="s">
        <v>39</v>
      </c>
      <c r="O2253" s="560"/>
      <c r="P2253" s="25">
        <f t="shared" ref="P2253:P2254" si="2312">O2253*M2253</f>
        <v>0</v>
      </c>
      <c r="Q2253" s="158"/>
      <c r="R2253" s="158"/>
      <c r="X2253" s="698" t="s">
        <v>556</v>
      </c>
      <c r="Y2253" s="698">
        <v>1</v>
      </c>
      <c r="Z2253" s="698" t="s">
        <v>39</v>
      </c>
      <c r="AA2253" s="698"/>
      <c r="AB2253" s="698">
        <v>0</v>
      </c>
      <c r="AC2253" s="731">
        <f t="shared" ref="AC2253:AC2254" si="2313">AA2253*0.97</f>
        <v>0</v>
      </c>
      <c r="AD2253" s="533">
        <f t="shared" ref="AD2253:AD2254" si="2314">AC2253*Y2253</f>
        <v>0</v>
      </c>
    </row>
    <row r="2254" spans="1:30" ht="15.75">
      <c r="A2254" s="533" t="s">
        <v>2728</v>
      </c>
      <c r="B2254" s="533">
        <v>23</v>
      </c>
      <c r="C2254" s="533" t="s">
        <v>682</v>
      </c>
      <c r="D2254" s="572" t="s">
        <v>2110</v>
      </c>
      <c r="E2254" s="571" t="str">
        <f t="shared" si="2302"/>
        <v xml:space="preserve"> FACILITY LIQUEFIED PETROLIUM GAS PIPING</v>
      </c>
      <c r="F2254" s="533" t="str">
        <f t="shared" si="2310"/>
        <v>ME</v>
      </c>
      <c r="G2254" s="533" t="s">
        <v>2722</v>
      </c>
      <c r="H2254" s="533">
        <v>881</v>
      </c>
      <c r="I2254" s="533" t="str">
        <f t="shared" ref="I2254:J2254" si="2315">I2252</f>
        <v>Excess flow shut-off valve</v>
      </c>
      <c r="J2254" s="533" t="str">
        <f t="shared" si="2315"/>
        <v>Excess flow shut-off valve</v>
      </c>
      <c r="K2254" s="248" t="s">
        <v>48</v>
      </c>
      <c r="L2254" s="233" t="s">
        <v>720</v>
      </c>
      <c r="M2254" s="249"/>
      <c r="N2254" s="236" t="s">
        <v>2</v>
      </c>
      <c r="O2254" s="560"/>
      <c r="P2254" s="25">
        <f t="shared" si="2312"/>
        <v>0</v>
      </c>
      <c r="Q2254" s="158"/>
      <c r="R2254" s="158"/>
      <c r="X2254" s="698" t="s">
        <v>720</v>
      </c>
      <c r="Y2254" s="698">
        <v>1</v>
      </c>
      <c r="Z2254" s="698" t="s">
        <v>2</v>
      </c>
      <c r="AA2254" s="698"/>
      <c r="AB2254" s="698"/>
      <c r="AC2254" s="731">
        <f t="shared" si="2313"/>
        <v>0</v>
      </c>
      <c r="AD2254" s="533">
        <f t="shared" si="2314"/>
        <v>0</v>
      </c>
    </row>
    <row r="2255" spans="1:30" ht="15.75">
      <c r="A2255" s="533" t="s">
        <v>2728</v>
      </c>
      <c r="B2255" s="533">
        <v>23</v>
      </c>
      <c r="C2255" s="533" t="s">
        <v>682</v>
      </c>
      <c r="D2255" s="572" t="s">
        <v>2112</v>
      </c>
      <c r="E2255" s="571" t="s">
        <v>1265</v>
      </c>
      <c r="F2255" s="533" t="str">
        <f t="shared" si="2310"/>
        <v>ME</v>
      </c>
      <c r="G2255" s="533" t="s">
        <v>2725</v>
      </c>
      <c r="H2255" s="533">
        <v>882</v>
      </c>
      <c r="I2255" s="533" t="str">
        <f t="shared" ref="I2255:I2256" si="2316">L2255</f>
        <v>232113 - HYDRONIC PIPING</v>
      </c>
      <c r="J2255" s="533" t="str">
        <f t="shared" ref="J2255" si="2317">L2255</f>
        <v>232113 - HYDRONIC PIPING</v>
      </c>
      <c r="K2255" s="137"/>
      <c r="L2255" s="104" t="s">
        <v>721</v>
      </c>
      <c r="M2255" s="101"/>
      <c r="N2255" s="98"/>
      <c r="O2255" s="348"/>
      <c r="P2255" s="98"/>
      <c r="Q2255" s="158"/>
      <c r="R2255" s="158"/>
      <c r="X2255" s="698" t="s">
        <v>721</v>
      </c>
      <c r="Y2255" s="698"/>
      <c r="Z2255" s="698"/>
      <c r="AA2255" s="698"/>
      <c r="AB2255" s="698"/>
    </row>
    <row r="2256" spans="1:30" ht="15.75">
      <c r="A2256" s="533" t="s">
        <v>2728</v>
      </c>
      <c r="B2256" s="533">
        <v>23</v>
      </c>
      <c r="C2256" s="533" t="s">
        <v>682</v>
      </c>
      <c r="D2256" s="572" t="s">
        <v>2112</v>
      </c>
      <c r="E2256" s="571" t="str">
        <f t="shared" ref="E2256:E2274" si="2318">E2255</f>
        <v xml:space="preserve"> HYDRONIC PIPING</v>
      </c>
      <c r="F2256" s="533" t="str">
        <f t="shared" si="2310"/>
        <v>ME</v>
      </c>
      <c r="G2256" s="533" t="s">
        <v>2725</v>
      </c>
      <c r="H2256" s="533">
        <v>883</v>
      </c>
      <c r="I2256" s="533" t="str">
        <f t="shared" si="2316"/>
        <v>Hot Water Pipes</v>
      </c>
      <c r="J2256" s="533" t="s">
        <v>706</v>
      </c>
      <c r="K2256" s="137"/>
      <c r="L2256" s="104" t="s">
        <v>722</v>
      </c>
      <c r="M2256" s="101"/>
      <c r="N2256" s="98"/>
      <c r="O2256" s="348"/>
      <c r="P2256" s="98"/>
      <c r="Q2256" s="158"/>
      <c r="R2256" s="158"/>
      <c r="X2256" s="698" t="s">
        <v>722</v>
      </c>
      <c r="Y2256" s="698"/>
      <c r="Z2256" s="698"/>
      <c r="AA2256" s="698"/>
      <c r="AB2256" s="698"/>
    </row>
    <row r="2257" spans="1:30" ht="16.5" thickBot="1">
      <c r="A2257" s="533" t="s">
        <v>2728</v>
      </c>
      <c r="B2257" s="533">
        <v>23</v>
      </c>
      <c r="C2257" s="533" t="s">
        <v>682</v>
      </c>
      <c r="D2257" s="572" t="s">
        <v>2112</v>
      </c>
      <c r="E2257" s="571" t="str">
        <f t="shared" si="2318"/>
        <v xml:space="preserve"> HYDRONIC PIPING</v>
      </c>
      <c r="F2257" s="533" t="str">
        <f t="shared" si="2310"/>
        <v>ME</v>
      </c>
      <c r="G2257" s="533" t="s">
        <v>2725</v>
      </c>
      <c r="H2257" s="533">
        <v>884</v>
      </c>
      <c r="I2257" s="533" t="s">
        <v>722</v>
      </c>
      <c r="J2257" s="533" t="str">
        <f t="shared" ref="J2257" si="2319">L2257</f>
        <v>Black steel pipes and fittings</v>
      </c>
      <c r="K2257" s="137"/>
      <c r="L2257" s="104" t="s">
        <v>706</v>
      </c>
      <c r="M2257" s="101"/>
      <c r="N2257" s="98"/>
      <c r="O2257" s="348"/>
      <c r="P2257" s="98"/>
      <c r="Q2257" s="158"/>
      <c r="R2257" s="158"/>
      <c r="X2257" s="698" t="s">
        <v>706</v>
      </c>
      <c r="Y2257" s="698"/>
      <c r="Z2257" s="698"/>
      <c r="AA2257" s="698"/>
      <c r="AB2257" s="698"/>
    </row>
    <row r="2258" spans="1:30" ht="16.5" thickBot="1">
      <c r="A2258" s="533" t="s">
        <v>2728</v>
      </c>
      <c r="B2258" s="533">
        <v>23</v>
      </c>
      <c r="C2258" s="533" t="s">
        <v>682</v>
      </c>
      <c r="D2258" s="572" t="s">
        <v>2112</v>
      </c>
      <c r="E2258" s="571" t="str">
        <f t="shared" si="2318"/>
        <v xml:space="preserve"> HYDRONIC PIPING</v>
      </c>
      <c r="F2258" s="533" t="str">
        <f t="shared" si="2310"/>
        <v>ME</v>
      </c>
      <c r="G2258" s="533" t="s">
        <v>2722</v>
      </c>
      <c r="H2258" s="533">
        <v>885</v>
      </c>
      <c r="I2258" s="533" t="str">
        <f t="shared" ref="I2258:J2258" si="2320">I2256</f>
        <v>Hot Water Pipes</v>
      </c>
      <c r="J2258" s="533" t="str">
        <f t="shared" si="2320"/>
        <v>Black steel pipes and fittings</v>
      </c>
      <c r="K2258" s="137" t="s">
        <v>13</v>
      </c>
      <c r="L2258" s="106" t="s">
        <v>594</v>
      </c>
      <c r="M2258" s="247">
        <v>5</v>
      </c>
      <c r="N2258" s="98" t="s">
        <v>95</v>
      </c>
      <c r="O2258" s="348">
        <v>27</v>
      </c>
      <c r="P2258" s="25">
        <f t="shared" ref="P2258:P2264" si="2321">O2258*M2258</f>
        <v>135</v>
      </c>
      <c r="Q2258" s="158"/>
      <c r="R2258" s="158"/>
      <c r="X2258" s="698" t="s">
        <v>594</v>
      </c>
      <c r="Y2258" s="698">
        <v>5</v>
      </c>
      <c r="Z2258" s="698" t="s">
        <v>95</v>
      </c>
      <c r="AA2258" s="698">
        <v>27</v>
      </c>
      <c r="AB2258" s="698">
        <v>135</v>
      </c>
      <c r="AC2258" s="731">
        <f t="shared" ref="AC2258:AC2264" si="2322">AA2258*0.97</f>
        <v>26.189999999999998</v>
      </c>
      <c r="AD2258" s="533">
        <f t="shared" ref="AD2258:AD2264" si="2323">AC2258*Y2258</f>
        <v>130.94999999999999</v>
      </c>
    </row>
    <row r="2259" spans="1:30" ht="16.5" thickBot="1">
      <c r="A2259" s="533" t="s">
        <v>2728</v>
      </c>
      <c r="B2259" s="533">
        <v>23</v>
      </c>
      <c r="C2259" s="533" t="s">
        <v>682</v>
      </c>
      <c r="D2259" s="572" t="s">
        <v>2112</v>
      </c>
      <c r="E2259" s="571" t="str">
        <f t="shared" si="2318"/>
        <v xml:space="preserve"> HYDRONIC PIPING</v>
      </c>
      <c r="F2259" s="533" t="str">
        <f t="shared" si="2310"/>
        <v>ME</v>
      </c>
      <c r="G2259" s="533" t="s">
        <v>2722</v>
      </c>
      <c r="H2259" s="533">
        <v>886</v>
      </c>
      <c r="I2259" s="533" t="str">
        <f t="shared" ref="I2259:J2259" si="2324">I2257</f>
        <v>Hot Water Pipes</v>
      </c>
      <c r="J2259" s="533" t="str">
        <f t="shared" si="2324"/>
        <v>Black steel pipes and fittings</v>
      </c>
      <c r="K2259" s="137" t="s">
        <v>15</v>
      </c>
      <c r="L2259" s="106" t="s">
        <v>555</v>
      </c>
      <c r="M2259" s="247">
        <v>50</v>
      </c>
      <c r="N2259" s="98" t="s">
        <v>95</v>
      </c>
      <c r="O2259" s="348">
        <v>29</v>
      </c>
      <c r="P2259" s="25">
        <f t="shared" si="2321"/>
        <v>1450</v>
      </c>
      <c r="Q2259" s="158"/>
      <c r="R2259" s="158"/>
      <c r="X2259" s="698" t="s">
        <v>555</v>
      </c>
      <c r="Y2259" s="698">
        <v>50</v>
      </c>
      <c r="Z2259" s="698" t="s">
        <v>95</v>
      </c>
      <c r="AA2259" s="698">
        <v>29</v>
      </c>
      <c r="AB2259" s="698">
        <v>1450</v>
      </c>
      <c r="AC2259" s="731">
        <f t="shared" si="2322"/>
        <v>28.13</v>
      </c>
      <c r="AD2259" s="533">
        <f t="shared" si="2323"/>
        <v>1406.5</v>
      </c>
    </row>
    <row r="2260" spans="1:30" ht="16.5" thickBot="1">
      <c r="A2260" s="533" t="s">
        <v>2728</v>
      </c>
      <c r="B2260" s="533">
        <v>23</v>
      </c>
      <c r="C2260" s="533" t="s">
        <v>682</v>
      </c>
      <c r="D2260" s="572" t="s">
        <v>2112</v>
      </c>
      <c r="E2260" s="571" t="str">
        <f t="shared" si="2318"/>
        <v xml:space="preserve"> HYDRONIC PIPING</v>
      </c>
      <c r="F2260" s="533" t="str">
        <f t="shared" si="2310"/>
        <v>ME</v>
      </c>
      <c r="G2260" s="533" t="s">
        <v>2722</v>
      </c>
      <c r="H2260" s="533">
        <v>887</v>
      </c>
      <c r="I2260" s="533" t="str">
        <f t="shared" ref="I2260:J2260" si="2325">I2258</f>
        <v>Hot Water Pipes</v>
      </c>
      <c r="J2260" s="533" t="str">
        <f t="shared" si="2325"/>
        <v>Black steel pipes and fittings</v>
      </c>
      <c r="K2260" s="137" t="s">
        <v>13</v>
      </c>
      <c r="L2260" s="106" t="s">
        <v>556</v>
      </c>
      <c r="M2260" s="247">
        <v>3</v>
      </c>
      <c r="N2260" s="98" t="s">
        <v>95</v>
      </c>
      <c r="O2260" s="348">
        <v>31</v>
      </c>
      <c r="P2260" s="25">
        <f t="shared" si="2321"/>
        <v>93</v>
      </c>
      <c r="Q2260" s="158"/>
      <c r="R2260" s="158"/>
      <c r="X2260" s="698" t="s">
        <v>556</v>
      </c>
      <c r="Y2260" s="698">
        <v>3</v>
      </c>
      <c r="Z2260" s="698" t="s">
        <v>95</v>
      </c>
      <c r="AA2260" s="698">
        <v>31</v>
      </c>
      <c r="AB2260" s="698">
        <v>93</v>
      </c>
      <c r="AC2260" s="731">
        <f t="shared" si="2322"/>
        <v>30.07</v>
      </c>
      <c r="AD2260" s="533">
        <f t="shared" si="2323"/>
        <v>90.210000000000008</v>
      </c>
    </row>
    <row r="2261" spans="1:30" ht="15.75">
      <c r="A2261" s="533" t="s">
        <v>2728</v>
      </c>
      <c r="B2261" s="533">
        <v>23</v>
      </c>
      <c r="C2261" s="533" t="s">
        <v>682</v>
      </c>
      <c r="D2261" s="572" t="s">
        <v>2112</v>
      </c>
      <c r="E2261" s="571" t="str">
        <f t="shared" si="2318"/>
        <v xml:space="preserve"> HYDRONIC PIPING</v>
      </c>
      <c r="F2261" s="533" t="str">
        <f t="shared" si="2310"/>
        <v>ME</v>
      </c>
      <c r="G2261" s="533" t="s">
        <v>2722</v>
      </c>
      <c r="H2261" s="533">
        <v>888</v>
      </c>
      <c r="I2261" s="533" t="str">
        <f t="shared" ref="I2261:J2261" si="2326">I2259</f>
        <v>Hot Water Pipes</v>
      </c>
      <c r="J2261" s="533" t="str">
        <f t="shared" si="2326"/>
        <v>Black steel pipes and fittings</v>
      </c>
      <c r="K2261" s="248" t="s">
        <v>15</v>
      </c>
      <c r="L2261" s="233" t="s">
        <v>557</v>
      </c>
      <c r="M2261" s="249">
        <v>170</v>
      </c>
      <c r="N2261" s="236" t="s">
        <v>95</v>
      </c>
      <c r="O2261" s="348"/>
      <c r="P2261" s="25">
        <f t="shared" si="2321"/>
        <v>0</v>
      </c>
      <c r="Q2261" s="158"/>
      <c r="R2261" s="158"/>
      <c r="X2261" s="698" t="s">
        <v>557</v>
      </c>
      <c r="Y2261" s="698">
        <v>170</v>
      </c>
      <c r="Z2261" s="698" t="s">
        <v>95</v>
      </c>
      <c r="AA2261" s="698"/>
      <c r="AB2261" s="698">
        <v>0</v>
      </c>
      <c r="AC2261" s="731">
        <f t="shared" si="2322"/>
        <v>0</v>
      </c>
      <c r="AD2261" s="533">
        <f t="shared" si="2323"/>
        <v>0</v>
      </c>
    </row>
    <row r="2262" spans="1:30" ht="15.75">
      <c r="A2262" s="533" t="s">
        <v>2728</v>
      </c>
      <c r="B2262" s="533">
        <v>23</v>
      </c>
      <c r="C2262" s="533" t="s">
        <v>682</v>
      </c>
      <c r="D2262" s="572" t="s">
        <v>2112</v>
      </c>
      <c r="E2262" s="571" t="str">
        <f t="shared" si="2318"/>
        <v xml:space="preserve"> HYDRONIC PIPING</v>
      </c>
      <c r="F2262" s="533" t="str">
        <f t="shared" si="2310"/>
        <v>ME</v>
      </c>
      <c r="G2262" s="533" t="s">
        <v>2722</v>
      </c>
      <c r="H2262" s="533">
        <v>889</v>
      </c>
      <c r="I2262" s="533" t="str">
        <f t="shared" ref="I2262:J2262" si="2327">I2260</f>
        <v>Hot Water Pipes</v>
      </c>
      <c r="J2262" s="533" t="str">
        <f t="shared" si="2327"/>
        <v>Black steel pipes and fittings</v>
      </c>
      <c r="K2262" s="248" t="s">
        <v>17</v>
      </c>
      <c r="L2262" s="233" t="s">
        <v>558</v>
      </c>
      <c r="M2262" s="249">
        <v>175</v>
      </c>
      <c r="N2262" s="236" t="s">
        <v>95</v>
      </c>
      <c r="O2262" s="348"/>
      <c r="P2262" s="25">
        <f t="shared" si="2321"/>
        <v>0</v>
      </c>
      <c r="Q2262" s="158"/>
      <c r="R2262" s="158"/>
      <c r="X2262" s="698" t="s">
        <v>558</v>
      </c>
      <c r="Y2262" s="698">
        <v>175</v>
      </c>
      <c r="Z2262" s="698" t="s">
        <v>95</v>
      </c>
      <c r="AA2262" s="698"/>
      <c r="AB2262" s="698">
        <v>0</v>
      </c>
      <c r="AC2262" s="731">
        <f t="shared" si="2322"/>
        <v>0</v>
      </c>
      <c r="AD2262" s="533">
        <f t="shared" si="2323"/>
        <v>0</v>
      </c>
    </row>
    <row r="2263" spans="1:30" ht="15.75">
      <c r="A2263" s="533" t="s">
        <v>2728</v>
      </c>
      <c r="B2263" s="533">
        <v>23</v>
      </c>
      <c r="C2263" s="533" t="s">
        <v>682</v>
      </c>
      <c r="D2263" s="572" t="s">
        <v>2112</v>
      </c>
      <c r="E2263" s="571" t="str">
        <f t="shared" si="2318"/>
        <v xml:space="preserve"> HYDRONIC PIPING</v>
      </c>
      <c r="F2263" s="533" t="str">
        <f t="shared" si="2310"/>
        <v>ME</v>
      </c>
      <c r="G2263" s="533" t="s">
        <v>2722</v>
      </c>
      <c r="H2263" s="533">
        <v>890</v>
      </c>
      <c r="I2263" s="533" t="str">
        <f t="shared" ref="I2263:J2263" si="2328">I2261</f>
        <v>Hot Water Pipes</v>
      </c>
      <c r="J2263" s="533" t="str">
        <f t="shared" si="2328"/>
        <v>Black steel pipes and fittings</v>
      </c>
      <c r="K2263" s="248" t="s">
        <v>19</v>
      </c>
      <c r="L2263" s="233" t="s">
        <v>559</v>
      </c>
      <c r="M2263" s="249">
        <v>105</v>
      </c>
      <c r="N2263" s="236" t="s">
        <v>95</v>
      </c>
      <c r="O2263" s="348"/>
      <c r="P2263" s="25">
        <f t="shared" si="2321"/>
        <v>0</v>
      </c>
      <c r="Q2263" s="158"/>
      <c r="R2263" s="158"/>
      <c r="X2263" s="698" t="s">
        <v>559</v>
      </c>
      <c r="Y2263" s="698">
        <v>105</v>
      </c>
      <c r="Z2263" s="698" t="s">
        <v>95</v>
      </c>
      <c r="AA2263" s="698"/>
      <c r="AB2263" s="698">
        <v>0</v>
      </c>
      <c r="AC2263" s="731">
        <f t="shared" si="2322"/>
        <v>0</v>
      </c>
      <c r="AD2263" s="533">
        <f t="shared" si="2323"/>
        <v>0</v>
      </c>
    </row>
    <row r="2264" spans="1:30" ht="15.75">
      <c r="A2264" s="533" t="s">
        <v>2728</v>
      </c>
      <c r="B2264" s="533">
        <v>23</v>
      </c>
      <c r="C2264" s="533" t="s">
        <v>682</v>
      </c>
      <c r="D2264" s="572" t="s">
        <v>2112</v>
      </c>
      <c r="E2264" s="571" t="str">
        <f t="shared" si="2318"/>
        <v xml:space="preserve"> HYDRONIC PIPING</v>
      </c>
      <c r="F2264" s="533" t="str">
        <f t="shared" si="2310"/>
        <v>ME</v>
      </c>
      <c r="G2264" s="533" t="s">
        <v>2722</v>
      </c>
      <c r="H2264" s="533">
        <v>891</v>
      </c>
      <c r="I2264" s="533" t="str">
        <f t="shared" ref="I2264:J2264" si="2329">I2262</f>
        <v>Hot Water Pipes</v>
      </c>
      <c r="J2264" s="533" t="str">
        <f t="shared" si="2329"/>
        <v>Black steel pipes and fittings</v>
      </c>
      <c r="K2264" s="248" t="s">
        <v>20</v>
      </c>
      <c r="L2264" s="233" t="s">
        <v>560</v>
      </c>
      <c r="M2264" s="249">
        <v>50</v>
      </c>
      <c r="N2264" s="236" t="s">
        <v>95</v>
      </c>
      <c r="O2264" s="348"/>
      <c r="P2264" s="25">
        <f t="shared" si="2321"/>
        <v>0</v>
      </c>
      <c r="Q2264" s="158"/>
      <c r="R2264" s="158"/>
      <c r="X2264" s="698" t="s">
        <v>560</v>
      </c>
      <c r="Y2264" s="698">
        <v>50</v>
      </c>
      <c r="Z2264" s="698" t="s">
        <v>95</v>
      </c>
      <c r="AA2264" s="698"/>
      <c r="AB2264" s="698">
        <v>0</v>
      </c>
      <c r="AC2264" s="731">
        <f t="shared" si="2322"/>
        <v>0</v>
      </c>
      <c r="AD2264" s="533">
        <f t="shared" si="2323"/>
        <v>0</v>
      </c>
    </row>
    <row r="2265" spans="1:30" ht="16.5" thickBot="1">
      <c r="A2265" s="533" t="s">
        <v>2728</v>
      </c>
      <c r="B2265" s="533">
        <v>23</v>
      </c>
      <c r="C2265" s="533" t="s">
        <v>682</v>
      </c>
      <c r="D2265" s="572" t="s">
        <v>2112</v>
      </c>
      <c r="E2265" s="571" t="str">
        <f t="shared" si="2318"/>
        <v xml:space="preserve"> HYDRONIC PIPING</v>
      </c>
      <c r="F2265" s="533" t="str">
        <f t="shared" si="2310"/>
        <v>ME</v>
      </c>
      <c r="G2265" s="533" t="s">
        <v>2725</v>
      </c>
      <c r="H2265" s="533">
        <v>892</v>
      </c>
      <c r="I2265" s="533" t="str">
        <f>L2265</f>
        <v xml:space="preserve">PEX-A Flexible pipe, complete with fittings, valves, controls , joints, flexible connectors, unions, flanges, couplings, sleeves and all the accessories required for system operation, maintenance and occupants comfort. </v>
      </c>
      <c r="J2265" s="533" t="str">
        <f>L2265</f>
        <v xml:space="preserve">PEX-A Flexible pipe, complete with fittings, valves, controls , joints, flexible connectors, unions, flanges, couplings, sleeves and all the accessories required for system operation, maintenance and occupants comfort. </v>
      </c>
      <c r="K2265" s="137"/>
      <c r="L2265" s="104" t="s">
        <v>723</v>
      </c>
      <c r="M2265" s="101"/>
      <c r="N2265" s="98"/>
      <c r="O2265" s="348"/>
      <c r="P2265" s="98"/>
      <c r="Q2265" s="158"/>
      <c r="R2265" s="158"/>
      <c r="X2265" s="698" t="s">
        <v>723</v>
      </c>
      <c r="Y2265" s="698"/>
      <c r="Z2265" s="698"/>
      <c r="AA2265" s="698"/>
      <c r="AB2265" s="698"/>
    </row>
    <row r="2266" spans="1:30" ht="16.5" thickBot="1">
      <c r="A2266" s="533" t="s">
        <v>2728</v>
      </c>
      <c r="B2266" s="533">
        <v>23</v>
      </c>
      <c r="C2266" s="533" t="s">
        <v>682</v>
      </c>
      <c r="D2266" s="572" t="s">
        <v>2112</v>
      </c>
      <c r="E2266" s="571" t="str">
        <f t="shared" si="2318"/>
        <v xml:space="preserve"> HYDRONIC PIPING</v>
      </c>
      <c r="F2266" s="533" t="str">
        <f t="shared" si="2310"/>
        <v>ME</v>
      </c>
      <c r="G2266" s="533" t="s">
        <v>2722</v>
      </c>
      <c r="H2266" s="533">
        <v>893</v>
      </c>
      <c r="I2266" s="533" t="str">
        <f>I2264</f>
        <v>Hot Water Pipes</v>
      </c>
      <c r="J2266" s="533" t="str">
        <f>J2264</f>
        <v>Black steel pipes and fittings</v>
      </c>
      <c r="K2266" s="137" t="s">
        <v>15</v>
      </c>
      <c r="L2266" s="106" t="s">
        <v>724</v>
      </c>
      <c r="M2266" s="247">
        <v>278</v>
      </c>
      <c r="N2266" s="98" t="s">
        <v>95</v>
      </c>
      <c r="O2266" s="348">
        <v>5</v>
      </c>
      <c r="P2266" s="25">
        <f>O2266*M2266</f>
        <v>1390</v>
      </c>
      <c r="Q2266" s="158"/>
      <c r="R2266" s="158"/>
      <c r="X2266" s="698" t="s">
        <v>724</v>
      </c>
      <c r="Y2266" s="698">
        <v>278</v>
      </c>
      <c r="Z2266" s="698" t="s">
        <v>95</v>
      </c>
      <c r="AA2266" s="698">
        <v>5</v>
      </c>
      <c r="AB2266" s="698">
        <v>1390</v>
      </c>
      <c r="AC2266" s="731">
        <f>AA2266*0.97</f>
        <v>4.8499999999999996</v>
      </c>
      <c r="AD2266" s="533">
        <f>AC2266*Y2266</f>
        <v>1348.3</v>
      </c>
    </row>
    <row r="2267" spans="1:30" ht="15.75">
      <c r="A2267" s="533" t="s">
        <v>2728</v>
      </c>
      <c r="B2267" s="533">
        <v>23</v>
      </c>
      <c r="C2267" s="533" t="s">
        <v>682</v>
      </c>
      <c r="D2267" s="572" t="s">
        <v>2112</v>
      </c>
      <c r="E2267" s="571" t="str">
        <f t="shared" si="2318"/>
        <v xml:space="preserve"> HYDRONIC PIPING</v>
      </c>
      <c r="F2267" s="533" t="str">
        <f t="shared" si="2310"/>
        <v>ME</v>
      </c>
      <c r="G2267" s="533" t="s">
        <v>2725</v>
      </c>
      <c r="H2267" s="533">
        <v>894</v>
      </c>
      <c r="I2267" s="533" t="str">
        <f t="shared" ref="I2267" si="2330">L2267</f>
        <v>Condensate Drain Pipes</v>
      </c>
      <c r="J2267" s="533" t="s">
        <v>726</v>
      </c>
      <c r="K2267" s="137"/>
      <c r="L2267" s="104" t="s">
        <v>725</v>
      </c>
      <c r="M2267" s="101"/>
      <c r="N2267" s="98"/>
      <c r="O2267" s="348"/>
      <c r="P2267" s="98"/>
      <c r="Q2267" s="158"/>
      <c r="R2267" s="158"/>
      <c r="X2267" s="698" t="s">
        <v>725</v>
      </c>
      <c r="Y2267" s="698"/>
      <c r="Z2267" s="698"/>
      <c r="AA2267" s="698"/>
      <c r="AB2267" s="698"/>
    </row>
    <row r="2268" spans="1:30" ht="16.5" thickBot="1">
      <c r="A2268" s="533" t="s">
        <v>2728</v>
      </c>
      <c r="B2268" s="533">
        <v>23</v>
      </c>
      <c r="C2268" s="533" t="s">
        <v>682</v>
      </c>
      <c r="D2268" s="572" t="s">
        <v>2112</v>
      </c>
      <c r="E2268" s="571" t="str">
        <f t="shared" si="2318"/>
        <v xml:space="preserve"> HYDRONIC PIPING</v>
      </c>
      <c r="F2268" s="533" t="str">
        <f t="shared" si="2310"/>
        <v>ME</v>
      </c>
      <c r="G2268" s="533" t="s">
        <v>2725</v>
      </c>
      <c r="H2268" s="533">
        <v>895</v>
      </c>
      <c r="I2268" s="533" t="s">
        <v>725</v>
      </c>
      <c r="J2268" s="533" t="str">
        <f t="shared" ref="J2268" si="2331">L2268</f>
        <v>PVC pipes and fittings</v>
      </c>
      <c r="K2268" s="137"/>
      <c r="L2268" s="104" t="s">
        <v>726</v>
      </c>
      <c r="M2268" s="101"/>
      <c r="N2268" s="98"/>
      <c r="O2268" s="348"/>
      <c r="P2268" s="98"/>
      <c r="Q2268" s="158"/>
      <c r="R2268" s="158"/>
      <c r="X2268" s="698" t="s">
        <v>726</v>
      </c>
      <c r="Y2268" s="698"/>
      <c r="Z2268" s="698"/>
      <c r="AA2268" s="698"/>
      <c r="AB2268" s="698"/>
    </row>
    <row r="2269" spans="1:30" ht="16.5" thickBot="1">
      <c r="A2269" s="533" t="s">
        <v>2728</v>
      </c>
      <c r="B2269" s="533">
        <v>23</v>
      </c>
      <c r="C2269" s="533" t="s">
        <v>682</v>
      </c>
      <c r="D2269" s="572" t="s">
        <v>2112</v>
      </c>
      <c r="E2269" s="571" t="str">
        <f t="shared" si="2318"/>
        <v xml:space="preserve"> HYDRONIC PIPING</v>
      </c>
      <c r="F2269" s="533" t="str">
        <f t="shared" si="2310"/>
        <v>ME</v>
      </c>
      <c r="G2269" s="533" t="s">
        <v>2722</v>
      </c>
      <c r="H2269" s="533">
        <v>896</v>
      </c>
      <c r="I2269" s="533" t="str">
        <f>I2267</f>
        <v>Condensate Drain Pipes</v>
      </c>
      <c r="J2269" s="533" t="str">
        <f>J2267</f>
        <v>PVC pipes and fittings</v>
      </c>
      <c r="K2269" s="137" t="s">
        <v>17</v>
      </c>
      <c r="L2269" s="106" t="s">
        <v>594</v>
      </c>
      <c r="M2269" s="247">
        <v>100</v>
      </c>
      <c r="N2269" s="98" t="s">
        <v>95</v>
      </c>
      <c r="O2269" s="348">
        <v>8</v>
      </c>
      <c r="P2269" s="25">
        <f>O2269*M2269</f>
        <v>800</v>
      </c>
      <c r="Q2269" s="158"/>
      <c r="R2269" s="158"/>
      <c r="X2269" s="698" t="s">
        <v>594</v>
      </c>
      <c r="Y2269" s="698">
        <v>100</v>
      </c>
      <c r="Z2269" s="698" t="s">
        <v>95</v>
      </c>
      <c r="AA2269" s="698">
        <v>8</v>
      </c>
      <c r="AB2269" s="698">
        <v>800</v>
      </c>
      <c r="AC2269" s="731">
        <f>AA2269*0.97</f>
        <v>7.76</v>
      </c>
      <c r="AD2269" s="533">
        <f>AC2269*Y2269</f>
        <v>776</v>
      </c>
    </row>
    <row r="2270" spans="1:30" ht="15.75">
      <c r="A2270" s="533" t="s">
        <v>2728</v>
      </c>
      <c r="B2270" s="533">
        <v>23</v>
      </c>
      <c r="C2270" s="533" t="s">
        <v>682</v>
      </c>
      <c r="D2270" s="572" t="s">
        <v>2112</v>
      </c>
      <c r="E2270" s="571" t="str">
        <f t="shared" si="2318"/>
        <v xml:space="preserve"> HYDRONIC PIPING</v>
      </c>
      <c r="F2270" s="533" t="str">
        <f t="shared" si="2310"/>
        <v>ME</v>
      </c>
      <c r="G2270" s="533" t="s">
        <v>2725</v>
      </c>
      <c r="H2270" s="533">
        <v>897</v>
      </c>
      <c r="I2270" s="533" t="str">
        <f>L2270</f>
        <v>Valves</v>
      </c>
      <c r="J2270" s="533" t="str">
        <f>L2270</f>
        <v>Valves</v>
      </c>
      <c r="K2270" s="248"/>
      <c r="L2270" s="250" t="s">
        <v>563</v>
      </c>
      <c r="M2270" s="249"/>
      <c r="N2270" s="236"/>
      <c r="O2270" s="348"/>
      <c r="P2270" s="98"/>
      <c r="Q2270" s="158"/>
      <c r="R2270" s="158"/>
      <c r="X2270" s="698" t="s">
        <v>563</v>
      </c>
      <c r="Y2270" s="698"/>
      <c r="Z2270" s="698"/>
      <c r="AA2270" s="698"/>
      <c r="AB2270" s="698"/>
    </row>
    <row r="2271" spans="1:30" ht="15.75">
      <c r="A2271" s="533" t="s">
        <v>2728</v>
      </c>
      <c r="B2271" s="533">
        <v>23</v>
      </c>
      <c r="C2271" s="533" t="s">
        <v>682</v>
      </c>
      <c r="D2271" s="572" t="s">
        <v>2112</v>
      </c>
      <c r="E2271" s="571" t="str">
        <f t="shared" si="2318"/>
        <v xml:space="preserve"> HYDRONIC PIPING</v>
      </c>
      <c r="F2271" s="533" t="str">
        <f t="shared" si="2310"/>
        <v>ME</v>
      </c>
      <c r="G2271" s="533" t="s">
        <v>2722</v>
      </c>
      <c r="H2271" s="533">
        <v>898</v>
      </c>
      <c r="I2271" s="533" t="str">
        <f>I2269</f>
        <v>Condensate Drain Pipes</v>
      </c>
      <c r="J2271" s="533" t="str">
        <f>J2269</f>
        <v>PVC pipes and fittings</v>
      </c>
      <c r="K2271" s="248" t="s">
        <v>48</v>
      </c>
      <c r="L2271" s="233" t="s">
        <v>727</v>
      </c>
      <c r="M2271" s="249"/>
      <c r="N2271" s="236" t="s">
        <v>2</v>
      </c>
      <c r="O2271" s="348"/>
      <c r="P2271" s="25">
        <f>O2271*M2271</f>
        <v>0</v>
      </c>
      <c r="Q2271" s="158"/>
      <c r="R2271" s="158"/>
      <c r="X2271" s="698" t="s">
        <v>727</v>
      </c>
      <c r="Y2271" s="698">
        <v>1</v>
      </c>
      <c r="Z2271" s="698" t="s">
        <v>2</v>
      </c>
      <c r="AA2271" s="698"/>
      <c r="AB2271" s="698"/>
      <c r="AC2271" s="731">
        <f>AA2271*0.97</f>
        <v>0</v>
      </c>
      <c r="AD2271" s="533">
        <f>AC2271*Y2271</f>
        <v>0</v>
      </c>
    </row>
    <row r="2272" spans="1:30" ht="15.75">
      <c r="A2272" s="533" t="s">
        <v>2728</v>
      </c>
      <c r="B2272" s="533">
        <v>23</v>
      </c>
      <c r="C2272" s="533" t="s">
        <v>682</v>
      </c>
      <c r="D2272" s="572" t="s">
        <v>2112</v>
      </c>
      <c r="E2272" s="571" t="str">
        <f t="shared" si="2318"/>
        <v xml:space="preserve"> HYDRONIC PIPING</v>
      </c>
      <c r="F2272" s="533" t="str">
        <f t="shared" si="2310"/>
        <v>ME</v>
      </c>
      <c r="G2272" s="533" t="s">
        <v>2725</v>
      </c>
      <c r="H2272" s="533">
        <v>899</v>
      </c>
      <c r="I2272" s="533" t="str">
        <f t="shared" ref="I2272" si="2332">L2272</f>
        <v>Hydronic Specialties</v>
      </c>
      <c r="J2272" s="533" t="s">
        <v>729</v>
      </c>
      <c r="K2272" s="248"/>
      <c r="L2272" s="250" t="s">
        <v>728</v>
      </c>
      <c r="M2272" s="249"/>
      <c r="N2272" s="236"/>
      <c r="O2272" s="348"/>
      <c r="P2272" s="98"/>
      <c r="Q2272" s="158"/>
      <c r="R2272" s="158"/>
      <c r="X2272" s="698" t="s">
        <v>728</v>
      </c>
      <c r="Y2272" s="698"/>
      <c r="Z2272" s="698"/>
      <c r="AA2272" s="698"/>
      <c r="AB2272" s="698"/>
    </row>
    <row r="2273" spans="1:30" ht="15.75">
      <c r="A2273" s="533" t="s">
        <v>2728</v>
      </c>
      <c r="B2273" s="533">
        <v>23</v>
      </c>
      <c r="C2273" s="533" t="s">
        <v>682</v>
      </c>
      <c r="D2273" s="572" t="s">
        <v>2112</v>
      </c>
      <c r="E2273" s="571" t="str">
        <f t="shared" si="2318"/>
        <v xml:space="preserve"> HYDRONIC PIPING</v>
      </c>
      <c r="F2273" s="533" t="str">
        <f t="shared" si="2310"/>
        <v>ME</v>
      </c>
      <c r="G2273" s="533" t="s">
        <v>2725</v>
      </c>
      <c r="H2273" s="533">
        <v>900</v>
      </c>
      <c r="I2273" s="533" t="s">
        <v>728</v>
      </c>
      <c r="J2273" s="533" t="str">
        <f t="shared" ref="J2273" si="2333">L2273</f>
        <v>Expansion Tanks</v>
      </c>
      <c r="K2273" s="248"/>
      <c r="L2273" s="250" t="s">
        <v>729</v>
      </c>
      <c r="M2273" s="249"/>
      <c r="N2273" s="236"/>
      <c r="O2273" s="348"/>
      <c r="P2273" s="98"/>
      <c r="Q2273" s="158"/>
      <c r="R2273" s="158"/>
      <c r="X2273" s="698" t="s">
        <v>729</v>
      </c>
      <c r="Y2273" s="698"/>
      <c r="Z2273" s="698"/>
      <c r="AA2273" s="698"/>
      <c r="AB2273" s="698"/>
    </row>
    <row r="2274" spans="1:30" ht="15.75">
      <c r="A2274" s="533" t="s">
        <v>2728</v>
      </c>
      <c r="B2274" s="533">
        <v>23</v>
      </c>
      <c r="C2274" s="533" t="s">
        <v>682</v>
      </c>
      <c r="D2274" s="572" t="s">
        <v>2112</v>
      </c>
      <c r="E2274" s="571" t="str">
        <f t="shared" si="2318"/>
        <v xml:space="preserve"> HYDRONIC PIPING</v>
      </c>
      <c r="F2274" s="533" t="str">
        <f t="shared" si="2310"/>
        <v>ME</v>
      </c>
      <c r="G2274" s="533" t="s">
        <v>2722</v>
      </c>
      <c r="H2274" s="533">
        <v>901</v>
      </c>
      <c r="I2274" s="533" t="str">
        <f>I2272</f>
        <v>Hydronic Specialties</v>
      </c>
      <c r="J2274" s="533" t="str">
        <f>J2272</f>
        <v>Expansion Tanks</v>
      </c>
      <c r="K2274" s="248" t="s">
        <v>50</v>
      </c>
      <c r="L2274" s="233" t="s">
        <v>730</v>
      </c>
      <c r="M2274" s="249">
        <v>1</v>
      </c>
      <c r="N2274" s="236" t="s">
        <v>39</v>
      </c>
      <c r="O2274" s="348"/>
      <c r="P2274" s="25">
        <f>O2274*M2274</f>
        <v>0</v>
      </c>
      <c r="Q2274" s="158"/>
      <c r="R2274" s="158"/>
      <c r="X2274" s="698" t="s">
        <v>730</v>
      </c>
      <c r="Y2274" s="698">
        <v>1</v>
      </c>
      <c r="Z2274" s="698" t="s">
        <v>39</v>
      </c>
      <c r="AA2274" s="698"/>
      <c r="AB2274" s="698"/>
      <c r="AC2274" s="731">
        <f>AA2274*0.97</f>
        <v>0</v>
      </c>
      <c r="AD2274" s="533">
        <f>AC2274*Y2274</f>
        <v>0</v>
      </c>
    </row>
    <row r="2275" spans="1:30" ht="15.75">
      <c r="A2275" s="533" t="s">
        <v>2728</v>
      </c>
      <c r="B2275" s="533">
        <v>23</v>
      </c>
      <c r="C2275" s="533" t="s">
        <v>682</v>
      </c>
      <c r="D2275" s="572" t="s">
        <v>2114</v>
      </c>
      <c r="E2275" s="571" t="s">
        <v>1266</v>
      </c>
      <c r="F2275" s="533" t="str">
        <f t="shared" si="2310"/>
        <v>ME</v>
      </c>
      <c r="G2275" s="533" t="s">
        <v>2725</v>
      </c>
      <c r="H2275" s="533">
        <v>902</v>
      </c>
      <c r="I2275" s="533" t="str">
        <f t="shared" ref="I2275:I2276" si="2334">L2275</f>
        <v>232123 - HYDRONIC PUMPS</v>
      </c>
      <c r="J2275" s="533" t="str">
        <f t="shared" ref="J2275:J2276" si="2335">L2275</f>
        <v>232123 - HYDRONIC PUMPS</v>
      </c>
      <c r="K2275" s="248"/>
      <c r="L2275" s="250" t="s">
        <v>731</v>
      </c>
      <c r="M2275" s="249"/>
      <c r="N2275" s="236"/>
      <c r="O2275" s="701"/>
      <c r="P2275" s="98"/>
      <c r="Q2275" s="158"/>
      <c r="R2275" s="158"/>
      <c r="X2275" s="698" t="s">
        <v>731</v>
      </c>
      <c r="Y2275" s="698"/>
      <c r="Z2275" s="698"/>
      <c r="AA2275" s="698"/>
      <c r="AB2275" s="698"/>
    </row>
    <row r="2276" spans="1:30" ht="15.75">
      <c r="A2276" s="533" t="s">
        <v>2728</v>
      </c>
      <c r="B2276" s="533">
        <v>23</v>
      </c>
      <c r="C2276" s="533" t="s">
        <v>682</v>
      </c>
      <c r="D2276" s="572" t="s">
        <v>2114</v>
      </c>
      <c r="E2276" s="571" t="str">
        <f t="shared" ref="E2276:E2281" si="2336">E2275</f>
        <v xml:space="preserve"> HYDRONIC PUMPS</v>
      </c>
      <c r="F2276" s="533" t="str">
        <f t="shared" si="2310"/>
        <v>ME</v>
      </c>
      <c r="G2276" s="533" t="s">
        <v>2725</v>
      </c>
      <c r="H2276" s="533">
        <v>903</v>
      </c>
      <c r="I2276" s="533" t="str">
        <f t="shared" si="2334"/>
        <v>Centrifugal Flexible-coupled end suction pumps</v>
      </c>
      <c r="J2276" s="533" t="str">
        <f t="shared" si="2335"/>
        <v>Centrifugal Flexible-coupled end suction pumps</v>
      </c>
      <c r="K2276" s="248"/>
      <c r="L2276" s="250" t="s">
        <v>732</v>
      </c>
      <c r="M2276" s="249"/>
      <c r="N2276" s="236"/>
      <c r="O2276" s="350"/>
      <c r="P2276" s="98"/>
      <c r="Q2276" s="158"/>
      <c r="R2276" s="158"/>
      <c r="X2276" s="698" t="s">
        <v>732</v>
      </c>
      <c r="Y2276" s="698"/>
      <c r="Z2276" s="698"/>
      <c r="AA2276" s="698"/>
      <c r="AB2276" s="698"/>
    </row>
    <row r="2277" spans="1:30" ht="15.75">
      <c r="A2277" s="533" t="s">
        <v>2728</v>
      </c>
      <c r="B2277" s="533">
        <v>23</v>
      </c>
      <c r="C2277" s="533" t="s">
        <v>682</v>
      </c>
      <c r="D2277" s="572" t="s">
        <v>2114</v>
      </c>
      <c r="E2277" s="571" t="str">
        <f t="shared" si="2336"/>
        <v xml:space="preserve"> HYDRONIC PUMPS</v>
      </c>
      <c r="F2277" s="533" t="str">
        <f t="shared" si="2310"/>
        <v>ME</v>
      </c>
      <c r="G2277" s="533" t="s">
        <v>2722</v>
      </c>
      <c r="H2277" s="533">
        <v>904</v>
      </c>
      <c r="I2277" s="533" t="str">
        <f t="shared" ref="I2277:J2277" si="2337">I2275</f>
        <v>232123 - HYDRONIC PUMPS</v>
      </c>
      <c r="J2277" s="533" t="str">
        <f t="shared" si="2337"/>
        <v>232123 - HYDRONIC PUMPS</v>
      </c>
      <c r="K2277" s="248" t="s">
        <v>13</v>
      </c>
      <c r="L2277" s="233" t="s">
        <v>733</v>
      </c>
      <c r="M2277" s="249">
        <v>2</v>
      </c>
      <c r="N2277" s="236" t="s">
        <v>39</v>
      </c>
      <c r="O2277" s="348"/>
      <c r="P2277" s="25">
        <f t="shared" ref="P2277:P2281" si="2338">O2277*M2277</f>
        <v>0</v>
      </c>
      <c r="Q2277" s="158"/>
      <c r="R2277" s="158"/>
      <c r="X2277" s="698" t="s">
        <v>733</v>
      </c>
      <c r="Y2277" s="698">
        <v>2</v>
      </c>
      <c r="Z2277" s="698" t="s">
        <v>39</v>
      </c>
      <c r="AA2277" s="698"/>
      <c r="AB2277" s="698">
        <v>0</v>
      </c>
      <c r="AC2277" s="731">
        <f t="shared" ref="AC2277:AC2281" si="2339">AA2277*0.97</f>
        <v>0</v>
      </c>
      <c r="AD2277" s="533">
        <f t="shared" ref="AD2277:AD2281" si="2340">AC2277*Y2277</f>
        <v>0</v>
      </c>
    </row>
    <row r="2278" spans="1:30" ht="15.75">
      <c r="A2278" s="533" t="s">
        <v>2728</v>
      </c>
      <c r="B2278" s="533">
        <v>23</v>
      </c>
      <c r="C2278" s="533" t="s">
        <v>682</v>
      </c>
      <c r="D2278" s="572" t="s">
        <v>2114</v>
      </c>
      <c r="E2278" s="571" t="str">
        <f t="shared" si="2336"/>
        <v xml:space="preserve"> HYDRONIC PUMPS</v>
      </c>
      <c r="F2278" s="533" t="str">
        <f t="shared" si="2310"/>
        <v>ME</v>
      </c>
      <c r="G2278" s="533" t="s">
        <v>2722</v>
      </c>
      <c r="H2278" s="533">
        <v>905</v>
      </c>
      <c r="I2278" s="533" t="str">
        <f t="shared" ref="I2278:J2278" si="2341">I2276</f>
        <v>Centrifugal Flexible-coupled end suction pumps</v>
      </c>
      <c r="J2278" s="533" t="str">
        <f t="shared" si="2341"/>
        <v>Centrifugal Flexible-coupled end suction pumps</v>
      </c>
      <c r="K2278" s="248" t="s">
        <v>15</v>
      </c>
      <c r="L2278" s="233" t="s">
        <v>734</v>
      </c>
      <c r="M2278" s="249">
        <v>2</v>
      </c>
      <c r="N2278" s="236" t="s">
        <v>39</v>
      </c>
      <c r="O2278" s="348"/>
      <c r="P2278" s="25">
        <f t="shared" si="2338"/>
        <v>0</v>
      </c>
      <c r="Q2278" s="158"/>
      <c r="R2278" s="158"/>
      <c r="X2278" s="698" t="s">
        <v>734</v>
      </c>
      <c r="Y2278" s="698">
        <v>2</v>
      </c>
      <c r="Z2278" s="698" t="s">
        <v>39</v>
      </c>
      <c r="AA2278" s="698"/>
      <c r="AB2278" s="698">
        <v>0</v>
      </c>
      <c r="AC2278" s="731">
        <f t="shared" si="2339"/>
        <v>0</v>
      </c>
      <c r="AD2278" s="533">
        <f t="shared" si="2340"/>
        <v>0</v>
      </c>
    </row>
    <row r="2279" spans="1:30" ht="15.75">
      <c r="A2279" s="533" t="s">
        <v>2728</v>
      </c>
      <c r="B2279" s="533">
        <v>23</v>
      </c>
      <c r="C2279" s="533" t="s">
        <v>682</v>
      </c>
      <c r="D2279" s="572" t="s">
        <v>2114</v>
      </c>
      <c r="E2279" s="571" t="str">
        <f t="shared" si="2336"/>
        <v xml:space="preserve"> HYDRONIC PUMPS</v>
      </c>
      <c r="F2279" s="533" t="str">
        <f t="shared" si="2310"/>
        <v>ME</v>
      </c>
      <c r="G2279" s="533" t="s">
        <v>2722</v>
      </c>
      <c r="H2279" s="533">
        <v>906</v>
      </c>
      <c r="I2279" s="533" t="str">
        <f t="shared" ref="I2279:J2279" si="2342">I2277</f>
        <v>232123 - HYDRONIC PUMPS</v>
      </c>
      <c r="J2279" s="533" t="str">
        <f t="shared" si="2342"/>
        <v>232123 - HYDRONIC PUMPS</v>
      </c>
      <c r="K2279" s="248" t="s">
        <v>17</v>
      </c>
      <c r="L2279" s="233" t="s">
        <v>735</v>
      </c>
      <c r="M2279" s="249">
        <v>2</v>
      </c>
      <c r="N2279" s="236" t="s">
        <v>39</v>
      </c>
      <c r="O2279" s="348"/>
      <c r="P2279" s="25">
        <f t="shared" si="2338"/>
        <v>0</v>
      </c>
      <c r="Q2279" s="158"/>
      <c r="R2279" s="158"/>
      <c r="X2279" s="698" t="s">
        <v>735</v>
      </c>
      <c r="Y2279" s="698">
        <v>2</v>
      </c>
      <c r="Z2279" s="698" t="s">
        <v>39</v>
      </c>
      <c r="AA2279" s="698"/>
      <c r="AB2279" s="698">
        <v>0</v>
      </c>
      <c r="AC2279" s="731">
        <f t="shared" si="2339"/>
        <v>0</v>
      </c>
      <c r="AD2279" s="533">
        <f t="shared" si="2340"/>
        <v>0</v>
      </c>
    </row>
    <row r="2280" spans="1:30" ht="15.75">
      <c r="A2280" s="533" t="s">
        <v>2728</v>
      </c>
      <c r="B2280" s="533">
        <v>23</v>
      </c>
      <c r="C2280" s="533" t="s">
        <v>682</v>
      </c>
      <c r="D2280" s="572" t="s">
        <v>2114</v>
      </c>
      <c r="E2280" s="571" t="str">
        <f t="shared" si="2336"/>
        <v xml:space="preserve"> HYDRONIC PUMPS</v>
      </c>
      <c r="F2280" s="533" t="str">
        <f t="shared" si="2310"/>
        <v>ME</v>
      </c>
      <c r="G2280" s="533" t="s">
        <v>2722</v>
      </c>
      <c r="H2280" s="533">
        <v>907</v>
      </c>
      <c r="I2280" s="533" t="str">
        <f t="shared" ref="I2280:J2280" si="2343">I2278</f>
        <v>Centrifugal Flexible-coupled end suction pumps</v>
      </c>
      <c r="J2280" s="533" t="str">
        <f t="shared" si="2343"/>
        <v>Centrifugal Flexible-coupled end suction pumps</v>
      </c>
      <c r="K2280" s="248" t="s">
        <v>19</v>
      </c>
      <c r="L2280" s="233" t="s">
        <v>736</v>
      </c>
      <c r="M2280" s="249">
        <v>2</v>
      </c>
      <c r="N2280" s="236" t="s">
        <v>39</v>
      </c>
      <c r="O2280" s="348"/>
      <c r="P2280" s="25">
        <f t="shared" si="2338"/>
        <v>0</v>
      </c>
      <c r="Q2280" s="158"/>
      <c r="R2280" s="158"/>
      <c r="X2280" s="698" t="s">
        <v>736</v>
      </c>
      <c r="Y2280" s="698">
        <v>2</v>
      </c>
      <c r="Z2280" s="698" t="s">
        <v>39</v>
      </c>
      <c r="AA2280" s="698"/>
      <c r="AB2280" s="698">
        <v>0</v>
      </c>
      <c r="AC2280" s="731">
        <f t="shared" si="2339"/>
        <v>0</v>
      </c>
      <c r="AD2280" s="533">
        <f t="shared" si="2340"/>
        <v>0</v>
      </c>
    </row>
    <row r="2281" spans="1:30" ht="15.75">
      <c r="A2281" s="533" t="s">
        <v>2728</v>
      </c>
      <c r="B2281" s="533">
        <v>23</v>
      </c>
      <c r="C2281" s="533" t="s">
        <v>682</v>
      </c>
      <c r="D2281" s="572" t="s">
        <v>2114</v>
      </c>
      <c r="E2281" s="571" t="str">
        <f t="shared" si="2336"/>
        <v xml:space="preserve"> HYDRONIC PUMPS</v>
      </c>
      <c r="F2281" s="533" t="str">
        <f t="shared" si="2310"/>
        <v>ME</v>
      </c>
      <c r="G2281" s="533" t="s">
        <v>2722</v>
      </c>
      <c r="H2281" s="533">
        <v>908</v>
      </c>
      <c r="I2281" s="533" t="str">
        <f t="shared" ref="I2281:J2281" si="2344">I2279</f>
        <v>232123 - HYDRONIC PUMPS</v>
      </c>
      <c r="J2281" s="533" t="str">
        <f t="shared" si="2344"/>
        <v>232123 - HYDRONIC PUMPS</v>
      </c>
      <c r="K2281" s="248" t="s">
        <v>20</v>
      </c>
      <c r="L2281" s="233" t="s">
        <v>737</v>
      </c>
      <c r="M2281" s="249"/>
      <c r="N2281" s="236" t="s">
        <v>2</v>
      </c>
      <c r="O2281" s="561"/>
      <c r="P2281" s="25">
        <f t="shared" si="2338"/>
        <v>0</v>
      </c>
      <c r="Q2281" s="138"/>
      <c r="R2281" s="138"/>
      <c r="X2281" s="698" t="s">
        <v>737</v>
      </c>
      <c r="Y2281" s="698">
        <v>1</v>
      </c>
      <c r="Z2281" s="698" t="s">
        <v>2</v>
      </c>
      <c r="AA2281" s="698"/>
      <c r="AB2281" s="698"/>
      <c r="AC2281" s="731">
        <f t="shared" si="2339"/>
        <v>0</v>
      </c>
      <c r="AD2281" s="533">
        <f t="shared" si="2340"/>
        <v>0</v>
      </c>
    </row>
    <row r="2282" spans="1:30" ht="15.75">
      <c r="A2282" s="533" t="s">
        <v>2728</v>
      </c>
      <c r="B2282" s="533">
        <v>23</v>
      </c>
      <c r="C2282" s="533" t="s">
        <v>682</v>
      </c>
      <c r="D2282" s="572" t="s">
        <v>1305</v>
      </c>
      <c r="E2282" s="571" t="s">
        <v>1267</v>
      </c>
      <c r="F2282" s="533" t="str">
        <f t="shared" si="2310"/>
        <v>ME</v>
      </c>
      <c r="G2282" s="533" t="s">
        <v>2725</v>
      </c>
      <c r="H2282" s="533">
        <v>909</v>
      </c>
      <c r="I2282" s="533" t="str">
        <f>L2282</f>
        <v>232500- HVAC WATER TREATMENT</v>
      </c>
      <c r="J2282" s="533" t="str">
        <f>L2282</f>
        <v>232500- HVAC WATER TREATMENT</v>
      </c>
      <c r="K2282" s="248"/>
      <c r="L2282" s="250" t="s">
        <v>738</v>
      </c>
      <c r="M2282" s="249"/>
      <c r="N2282" s="236"/>
      <c r="O2282" s="348"/>
      <c r="P2282" s="98"/>
      <c r="Q2282" s="158"/>
      <c r="R2282" s="158"/>
      <c r="X2282" s="698" t="s">
        <v>738</v>
      </c>
      <c r="Y2282" s="698"/>
      <c r="Z2282" s="698"/>
      <c r="AA2282" s="698"/>
      <c r="AB2282" s="698"/>
    </row>
    <row r="2283" spans="1:30" ht="15.75">
      <c r="A2283" s="533" t="s">
        <v>2728</v>
      </c>
      <c r="B2283" s="533">
        <v>23</v>
      </c>
      <c r="C2283" s="533" t="s">
        <v>682</v>
      </c>
      <c r="D2283" s="572" t="s">
        <v>1305</v>
      </c>
      <c r="E2283" s="571" t="str">
        <f t="shared" ref="E2283:E2284" si="2345">E2282</f>
        <v xml:space="preserve"> HVAC WATER TREATMENT</v>
      </c>
      <c r="F2283" s="533" t="str">
        <f t="shared" si="2310"/>
        <v>ME</v>
      </c>
      <c r="G2283" s="533" t="s">
        <v>2722</v>
      </c>
      <c r="H2283" s="533">
        <v>910</v>
      </c>
      <c r="I2283" s="533" t="str">
        <f t="shared" ref="I2283:J2283" si="2346">I2281</f>
        <v>232123 - HYDRONIC PUMPS</v>
      </c>
      <c r="J2283" s="533" t="str">
        <f t="shared" si="2346"/>
        <v>232123 - HYDRONIC PUMPS</v>
      </c>
      <c r="K2283" s="248" t="s">
        <v>21</v>
      </c>
      <c r="L2283" s="233" t="s">
        <v>739</v>
      </c>
      <c r="M2283" s="249"/>
      <c r="N2283" s="236" t="s">
        <v>2</v>
      </c>
      <c r="O2283" s="348"/>
      <c r="P2283" s="25">
        <f t="shared" ref="P2283:P2284" si="2347">O2283*M2283</f>
        <v>0</v>
      </c>
      <c r="Q2283" s="158"/>
      <c r="R2283" s="158"/>
      <c r="X2283" s="698" t="s">
        <v>739</v>
      </c>
      <c r="Y2283" s="698">
        <v>1</v>
      </c>
      <c r="Z2283" s="698" t="s">
        <v>2</v>
      </c>
      <c r="AA2283" s="698"/>
      <c r="AB2283" s="698"/>
      <c r="AC2283" s="731">
        <f t="shared" ref="AC2283:AC2284" si="2348">AA2283*0.97</f>
        <v>0</v>
      </c>
      <c r="AD2283" s="533">
        <f t="shared" ref="AD2283:AD2284" si="2349">AC2283*Y2283</f>
        <v>0</v>
      </c>
    </row>
    <row r="2284" spans="1:30" ht="15.75">
      <c r="A2284" s="533" t="s">
        <v>2728</v>
      </c>
      <c r="B2284" s="533">
        <v>23</v>
      </c>
      <c r="C2284" s="533" t="s">
        <v>682</v>
      </c>
      <c r="D2284" s="572" t="s">
        <v>1305</v>
      </c>
      <c r="E2284" s="571" t="str">
        <f t="shared" si="2345"/>
        <v xml:space="preserve"> HVAC WATER TREATMENT</v>
      </c>
      <c r="F2284" s="533" t="str">
        <f t="shared" si="2310"/>
        <v>ME</v>
      </c>
      <c r="G2284" s="533" t="s">
        <v>2722</v>
      </c>
      <c r="H2284" s="533">
        <v>911</v>
      </c>
      <c r="I2284" s="533" t="str">
        <f t="shared" ref="I2284:J2284" si="2350">I2282</f>
        <v>232500- HVAC WATER TREATMENT</v>
      </c>
      <c r="J2284" s="533" t="str">
        <f t="shared" si="2350"/>
        <v>232500- HVAC WATER TREATMENT</v>
      </c>
      <c r="K2284" s="248" t="s">
        <v>45</v>
      </c>
      <c r="L2284" s="233" t="s">
        <v>740</v>
      </c>
      <c r="M2284" s="249"/>
      <c r="N2284" s="236" t="s">
        <v>2</v>
      </c>
      <c r="O2284" s="348"/>
      <c r="P2284" s="25">
        <f t="shared" si="2347"/>
        <v>0</v>
      </c>
      <c r="Q2284" s="158"/>
      <c r="R2284" s="158"/>
      <c r="X2284" s="698" t="s">
        <v>740</v>
      </c>
      <c r="Y2284" s="698">
        <v>1</v>
      </c>
      <c r="Z2284" s="698" t="s">
        <v>2</v>
      </c>
      <c r="AA2284" s="698"/>
      <c r="AB2284" s="698"/>
      <c r="AC2284" s="731">
        <f t="shared" si="2348"/>
        <v>0</v>
      </c>
      <c r="AD2284" s="533">
        <f t="shared" si="2349"/>
        <v>0</v>
      </c>
    </row>
    <row r="2285" spans="1:30" ht="16.5" thickBot="1">
      <c r="A2285" s="533" t="s">
        <v>2728</v>
      </c>
      <c r="B2285" s="533">
        <v>23</v>
      </c>
      <c r="C2285" s="533" t="s">
        <v>682</v>
      </c>
      <c r="D2285" s="572" t="s">
        <v>1306</v>
      </c>
      <c r="E2285" s="571" t="s">
        <v>1268</v>
      </c>
      <c r="F2285" s="533" t="str">
        <f t="shared" si="2310"/>
        <v>ME</v>
      </c>
      <c r="G2285" s="533" t="s">
        <v>2725</v>
      </c>
      <c r="H2285" s="533">
        <v>912</v>
      </c>
      <c r="I2285" s="533" t="str">
        <f>L2285</f>
        <v>233113- METAL DUCTS</v>
      </c>
      <c r="J2285" s="533" t="str">
        <f>L2285</f>
        <v>233113- METAL DUCTS</v>
      </c>
      <c r="K2285" s="137"/>
      <c r="L2285" s="104" t="s">
        <v>741</v>
      </c>
      <c r="M2285" s="101"/>
      <c r="N2285" s="98"/>
      <c r="O2285" s="348"/>
      <c r="P2285" s="98"/>
      <c r="Q2285" s="158"/>
      <c r="R2285" s="158"/>
      <c r="X2285" s="698" t="s">
        <v>741</v>
      </c>
      <c r="Y2285" s="698"/>
      <c r="Z2285" s="698"/>
      <c r="AA2285" s="698"/>
      <c r="AB2285" s="698"/>
    </row>
    <row r="2286" spans="1:30" ht="16.5" thickBot="1">
      <c r="A2286" s="533" t="s">
        <v>2728</v>
      </c>
      <c r="B2286" s="533">
        <v>23</v>
      </c>
      <c r="C2286" s="533" t="s">
        <v>682</v>
      </c>
      <c r="D2286" s="572" t="s">
        <v>1306</v>
      </c>
      <c r="E2286" s="571" t="str">
        <f t="shared" ref="E2286:E2287" si="2351">E2285</f>
        <v xml:space="preserve"> METAL DUCTS</v>
      </c>
      <c r="F2286" s="533" t="str">
        <f t="shared" si="2310"/>
        <v>ME</v>
      </c>
      <c r="G2286" s="533" t="s">
        <v>2722</v>
      </c>
      <c r="H2286" s="533">
        <v>913</v>
      </c>
      <c r="I2286" s="533" t="str">
        <f t="shared" ref="I2286:J2286" si="2352">I2284</f>
        <v>232500- HVAC WATER TREATMENT</v>
      </c>
      <c r="J2286" s="533" t="str">
        <f t="shared" si="2352"/>
        <v>232500- HVAC WATER TREATMENT</v>
      </c>
      <c r="K2286" s="137" t="s">
        <v>13</v>
      </c>
      <c r="L2286" s="106" t="s">
        <v>742</v>
      </c>
      <c r="M2286" s="247">
        <v>2400</v>
      </c>
      <c r="N2286" s="98" t="s">
        <v>743</v>
      </c>
      <c r="O2286" s="348">
        <v>11</v>
      </c>
      <c r="P2286" s="25">
        <f t="shared" ref="P2286:P2287" si="2353">O2286*M2286</f>
        <v>26400</v>
      </c>
      <c r="Q2286" s="158"/>
      <c r="R2286" s="158"/>
      <c r="X2286" s="698" t="s">
        <v>742</v>
      </c>
      <c r="Y2286" s="698">
        <v>2400</v>
      </c>
      <c r="Z2286" s="698" t="s">
        <v>743</v>
      </c>
      <c r="AA2286" s="698">
        <v>11</v>
      </c>
      <c r="AB2286" s="698">
        <v>26400</v>
      </c>
      <c r="AC2286" s="731">
        <f t="shared" ref="AC2286:AC2287" si="2354">AA2286*0.97</f>
        <v>10.67</v>
      </c>
      <c r="AD2286" s="533">
        <f t="shared" ref="AD2286:AD2287" si="2355">AC2286*Y2286</f>
        <v>25608</v>
      </c>
    </row>
    <row r="2287" spans="1:30" ht="15.75">
      <c r="A2287" s="533" t="s">
        <v>2728</v>
      </c>
      <c r="B2287" s="533">
        <v>23</v>
      </c>
      <c r="C2287" s="533" t="s">
        <v>682</v>
      </c>
      <c r="D2287" s="572" t="s">
        <v>1306</v>
      </c>
      <c r="E2287" s="571" t="str">
        <f t="shared" si="2351"/>
        <v xml:space="preserve"> METAL DUCTS</v>
      </c>
      <c r="F2287" s="533" t="str">
        <f t="shared" si="2310"/>
        <v>ME</v>
      </c>
      <c r="G2287" s="533" t="s">
        <v>2722</v>
      </c>
      <c r="H2287" s="533">
        <v>914</v>
      </c>
      <c r="I2287" s="533" t="str">
        <f t="shared" ref="I2287:J2287" si="2356">I2285</f>
        <v>233113- METAL DUCTS</v>
      </c>
      <c r="J2287" s="533" t="str">
        <f t="shared" si="2356"/>
        <v>233113- METAL DUCTS</v>
      </c>
      <c r="K2287" s="248" t="s">
        <v>50</v>
      </c>
      <c r="L2287" s="233" t="s">
        <v>744</v>
      </c>
      <c r="M2287" s="249">
        <v>402</v>
      </c>
      <c r="N2287" s="236" t="s">
        <v>743</v>
      </c>
      <c r="O2287" s="348"/>
      <c r="P2287" s="25">
        <f t="shared" si="2353"/>
        <v>0</v>
      </c>
      <c r="Q2287" s="158"/>
      <c r="R2287" s="158"/>
      <c r="X2287" s="698" t="s">
        <v>744</v>
      </c>
      <c r="Y2287" s="698">
        <v>402</v>
      </c>
      <c r="Z2287" s="698" t="s">
        <v>743</v>
      </c>
      <c r="AA2287" s="698"/>
      <c r="AB2287" s="698">
        <v>0</v>
      </c>
      <c r="AC2287" s="731">
        <f t="shared" si="2354"/>
        <v>0</v>
      </c>
      <c r="AD2287" s="533">
        <f t="shared" si="2355"/>
        <v>0</v>
      </c>
    </row>
    <row r="2288" spans="1:30" ht="15.75">
      <c r="A2288" s="533" t="s">
        <v>2728</v>
      </c>
      <c r="B2288" s="533">
        <v>23</v>
      </c>
      <c r="C2288" s="533" t="s">
        <v>682</v>
      </c>
      <c r="D2288" s="572" t="s">
        <v>2130</v>
      </c>
      <c r="E2288" s="571" t="s">
        <v>1269</v>
      </c>
      <c r="F2288" s="533" t="str">
        <f t="shared" si="2310"/>
        <v>ME</v>
      </c>
      <c r="G2288" s="533" t="s">
        <v>2725</v>
      </c>
      <c r="H2288" s="533">
        <v>915</v>
      </c>
      <c r="I2288" s="533" t="str">
        <f>L2288</f>
        <v>233300 - AIR DUCT ACCESSORIES</v>
      </c>
      <c r="J2288" s="533" t="str">
        <f>L2288</f>
        <v>233300 - AIR DUCT ACCESSORIES</v>
      </c>
      <c r="K2288" s="137"/>
      <c r="L2288" s="104" t="s">
        <v>745</v>
      </c>
      <c r="M2288" s="101"/>
      <c r="N2288" s="98"/>
      <c r="O2288" s="348"/>
      <c r="P2288" s="98"/>
      <c r="Q2288" s="158"/>
      <c r="R2288" s="158"/>
      <c r="X2288" s="698" t="s">
        <v>745</v>
      </c>
      <c r="Y2288" s="698"/>
      <c r="Z2288" s="698"/>
      <c r="AA2288" s="698"/>
      <c r="AB2288" s="698">
        <v>0</v>
      </c>
    </row>
    <row r="2289" spans="1:30" ht="15.75">
      <c r="A2289" s="533" t="s">
        <v>2728</v>
      </c>
      <c r="B2289" s="533">
        <v>23</v>
      </c>
      <c r="C2289" s="533" t="s">
        <v>682</v>
      </c>
      <c r="D2289" s="572" t="s">
        <v>2130</v>
      </c>
      <c r="E2289" s="571" t="str">
        <f t="shared" ref="E2289:E2293" si="2357">E2288</f>
        <v xml:space="preserve"> AIR DUCT ACCESSORIES</v>
      </c>
      <c r="F2289" s="533" t="str">
        <f t="shared" si="2310"/>
        <v>ME</v>
      </c>
      <c r="G2289" s="533" t="s">
        <v>2722</v>
      </c>
      <c r="H2289" s="533">
        <v>916</v>
      </c>
      <c r="I2289" s="533" t="str">
        <f t="shared" ref="I2289:J2289" si="2358">I2287</f>
        <v>233113- METAL DUCTS</v>
      </c>
      <c r="J2289" s="533" t="str">
        <f t="shared" si="2358"/>
        <v>233113- METAL DUCTS</v>
      </c>
      <c r="K2289" s="137" t="s">
        <v>15</v>
      </c>
      <c r="L2289" s="106" t="s">
        <v>746</v>
      </c>
      <c r="M2289" s="101">
        <v>1</v>
      </c>
      <c r="N2289" s="98" t="s">
        <v>2</v>
      </c>
      <c r="O2289" s="348">
        <v>2656</v>
      </c>
      <c r="P2289" s="25">
        <f t="shared" ref="P2289:P2291" si="2359">O2289*M2289</f>
        <v>2656</v>
      </c>
      <c r="Q2289" s="158"/>
      <c r="R2289" s="158"/>
      <c r="X2289" s="698" t="s">
        <v>746</v>
      </c>
      <c r="Y2289" s="698">
        <v>1</v>
      </c>
      <c r="Z2289" s="698" t="s">
        <v>2</v>
      </c>
      <c r="AA2289" s="698">
        <v>2656</v>
      </c>
      <c r="AB2289" s="698">
        <v>2656</v>
      </c>
      <c r="AC2289" s="731">
        <f t="shared" ref="AC2289:AC2291" si="2360">AA2289*0.97</f>
        <v>2576.3199999999997</v>
      </c>
      <c r="AD2289" s="533">
        <f t="shared" ref="AD2289:AD2291" si="2361">AC2289*Y2289</f>
        <v>2576.3199999999997</v>
      </c>
    </row>
    <row r="2290" spans="1:30" ht="15.75">
      <c r="A2290" s="533" t="s">
        <v>2728</v>
      </c>
      <c r="B2290" s="533">
        <v>23</v>
      </c>
      <c r="C2290" s="533" t="s">
        <v>682</v>
      </c>
      <c r="D2290" s="572" t="s">
        <v>2130</v>
      </c>
      <c r="E2290" s="571" t="str">
        <f t="shared" si="2357"/>
        <v xml:space="preserve"> AIR DUCT ACCESSORIES</v>
      </c>
      <c r="F2290" s="533" t="str">
        <f t="shared" si="2310"/>
        <v>ME</v>
      </c>
      <c r="G2290" s="533" t="s">
        <v>2722</v>
      </c>
      <c r="H2290" s="533">
        <v>917</v>
      </c>
      <c r="I2290" s="533" t="str">
        <f t="shared" ref="I2290:J2290" si="2362">I2288</f>
        <v>233300 - AIR DUCT ACCESSORIES</v>
      </c>
      <c r="J2290" s="533" t="str">
        <f t="shared" si="2362"/>
        <v>233300 - AIR DUCT ACCESSORIES</v>
      </c>
      <c r="K2290" s="137" t="s">
        <v>17</v>
      </c>
      <c r="L2290" s="106" t="s">
        <v>747</v>
      </c>
      <c r="M2290" s="101">
        <v>1</v>
      </c>
      <c r="N2290" s="98" t="s">
        <v>2</v>
      </c>
      <c r="O2290" s="348">
        <v>2656</v>
      </c>
      <c r="P2290" s="25">
        <f t="shared" si="2359"/>
        <v>2656</v>
      </c>
      <c r="Q2290" s="158"/>
      <c r="R2290" s="158"/>
      <c r="X2290" s="698" t="s">
        <v>747</v>
      </c>
      <c r="Y2290" s="698">
        <v>1</v>
      </c>
      <c r="Z2290" s="698" t="s">
        <v>2</v>
      </c>
      <c r="AA2290" s="698">
        <v>2656</v>
      </c>
      <c r="AB2290" s="698">
        <v>2656</v>
      </c>
      <c r="AC2290" s="731">
        <f t="shared" si="2360"/>
        <v>2576.3199999999997</v>
      </c>
      <c r="AD2290" s="533">
        <f t="shared" si="2361"/>
        <v>2576.3199999999997</v>
      </c>
    </row>
    <row r="2291" spans="1:30" ht="15.75">
      <c r="A2291" s="533" t="s">
        <v>2728</v>
      </c>
      <c r="B2291" s="533">
        <v>23</v>
      </c>
      <c r="C2291" s="533" t="s">
        <v>682</v>
      </c>
      <c r="D2291" s="572" t="s">
        <v>2130</v>
      </c>
      <c r="E2291" s="571" t="str">
        <f t="shared" si="2357"/>
        <v xml:space="preserve"> AIR DUCT ACCESSORIES</v>
      </c>
      <c r="F2291" s="533" t="str">
        <f t="shared" si="2310"/>
        <v>ME</v>
      </c>
      <c r="G2291" s="533" t="s">
        <v>2722</v>
      </c>
      <c r="H2291" s="533">
        <v>918</v>
      </c>
      <c r="I2291" s="533" t="str">
        <f t="shared" ref="I2291:J2291" si="2363">I2289</f>
        <v>233113- METAL DUCTS</v>
      </c>
      <c r="J2291" s="533" t="str">
        <f t="shared" si="2363"/>
        <v>233113- METAL DUCTS</v>
      </c>
      <c r="K2291" s="137" t="s">
        <v>19</v>
      </c>
      <c r="L2291" s="106" t="s">
        <v>748</v>
      </c>
      <c r="M2291" s="101">
        <v>1</v>
      </c>
      <c r="N2291" s="98" t="s">
        <v>2</v>
      </c>
      <c r="O2291" s="348">
        <v>2656</v>
      </c>
      <c r="P2291" s="25">
        <f t="shared" si="2359"/>
        <v>2656</v>
      </c>
      <c r="Q2291" s="158"/>
      <c r="R2291" s="158"/>
      <c r="X2291" s="698" t="s">
        <v>748</v>
      </c>
      <c r="Y2291" s="698">
        <v>1</v>
      </c>
      <c r="Z2291" s="698" t="s">
        <v>2</v>
      </c>
      <c r="AA2291" s="698">
        <v>2656</v>
      </c>
      <c r="AB2291" s="698">
        <v>2656</v>
      </c>
      <c r="AC2291" s="731">
        <f t="shared" si="2360"/>
        <v>2576.3199999999997</v>
      </c>
      <c r="AD2291" s="533">
        <f t="shared" si="2361"/>
        <v>2576.3199999999997</v>
      </c>
    </row>
    <row r="2292" spans="1:30" ht="16.5" thickBot="1">
      <c r="A2292" s="533" t="s">
        <v>2728</v>
      </c>
      <c r="B2292" s="533">
        <v>23</v>
      </c>
      <c r="C2292" s="533" t="s">
        <v>682</v>
      </c>
      <c r="D2292" s="572" t="s">
        <v>2130</v>
      </c>
      <c r="E2292" s="571" t="str">
        <f t="shared" si="2357"/>
        <v xml:space="preserve"> AIR DUCT ACCESSORIES</v>
      </c>
      <c r="F2292" s="533" t="str">
        <f t="shared" si="2310"/>
        <v>ME</v>
      </c>
      <c r="G2292" s="533" t="s">
        <v>2725</v>
      </c>
      <c r="H2292" s="533">
        <v>919</v>
      </c>
      <c r="I2292" s="533" t="str">
        <f>L2292</f>
        <v>Flexible ducts</v>
      </c>
      <c r="J2292" s="533" t="str">
        <f>L2292</f>
        <v>Flexible ducts</v>
      </c>
      <c r="K2292" s="137"/>
      <c r="L2292" s="104" t="s">
        <v>749</v>
      </c>
      <c r="M2292" s="101"/>
      <c r="N2292" s="98"/>
      <c r="O2292" s="348"/>
      <c r="P2292" s="98"/>
      <c r="Q2292" s="158"/>
      <c r="R2292" s="158"/>
      <c r="X2292" s="698" t="s">
        <v>749</v>
      </c>
      <c r="Y2292" s="698"/>
      <c r="Z2292" s="698"/>
      <c r="AA2292" s="698"/>
      <c r="AB2292" s="698"/>
    </row>
    <row r="2293" spans="1:30" ht="16.5" thickBot="1">
      <c r="A2293" s="533" t="s">
        <v>2728</v>
      </c>
      <c r="B2293" s="533">
        <v>23</v>
      </c>
      <c r="C2293" s="533" t="s">
        <v>682</v>
      </c>
      <c r="D2293" s="572" t="s">
        <v>2130</v>
      </c>
      <c r="E2293" s="571" t="str">
        <f t="shared" si="2357"/>
        <v xml:space="preserve"> AIR DUCT ACCESSORIES</v>
      </c>
      <c r="F2293" s="533" t="str">
        <f t="shared" si="2310"/>
        <v>ME</v>
      </c>
      <c r="G2293" s="533" t="s">
        <v>2722</v>
      </c>
      <c r="H2293" s="533">
        <v>920</v>
      </c>
      <c r="I2293" s="533" t="str">
        <f>I2291</f>
        <v>233113- METAL DUCTS</v>
      </c>
      <c r="J2293" s="533" t="str">
        <f>J2291</f>
        <v>233113- METAL DUCTS</v>
      </c>
      <c r="K2293" s="137" t="s">
        <v>13</v>
      </c>
      <c r="L2293" s="106" t="s">
        <v>562</v>
      </c>
      <c r="M2293" s="247">
        <v>3</v>
      </c>
      <c r="N2293" s="98" t="s">
        <v>95</v>
      </c>
      <c r="O2293" s="348">
        <v>53</v>
      </c>
      <c r="P2293" s="25">
        <f>O2293*M2293</f>
        <v>159</v>
      </c>
      <c r="Q2293" s="158"/>
      <c r="R2293" s="158"/>
      <c r="X2293" s="698" t="s">
        <v>562</v>
      </c>
      <c r="Y2293" s="698">
        <v>3</v>
      </c>
      <c r="Z2293" s="698" t="s">
        <v>95</v>
      </c>
      <c r="AA2293" s="698">
        <v>53</v>
      </c>
      <c r="AB2293" s="698">
        <v>159</v>
      </c>
      <c r="AC2293" s="731">
        <f>AA2293*0.97</f>
        <v>51.41</v>
      </c>
      <c r="AD2293" s="533">
        <f>AC2293*Y2293</f>
        <v>154.22999999999999</v>
      </c>
    </row>
    <row r="2294" spans="1:30" ht="15.75">
      <c r="A2294" s="533" t="s">
        <v>2728</v>
      </c>
      <c r="B2294" s="533">
        <v>23</v>
      </c>
      <c r="C2294" s="533" t="s">
        <v>682</v>
      </c>
      <c r="D2294" s="572" t="s">
        <v>1307</v>
      </c>
      <c r="E2294" s="571" t="s">
        <v>1270</v>
      </c>
      <c r="F2294" s="533" t="str">
        <f t="shared" si="2310"/>
        <v>ME</v>
      </c>
      <c r="G2294" s="533" t="s">
        <v>2725</v>
      </c>
      <c r="H2294" s="533">
        <v>921</v>
      </c>
      <c r="I2294" s="533" t="str">
        <f t="shared" ref="I2294:I2295" si="2364">L2294</f>
        <v>233423- POWER VENTILATOR UTILITY SET FANS</v>
      </c>
      <c r="J2294" s="533" t="str">
        <f t="shared" ref="J2294:J2295" si="2365">L2294</f>
        <v>233423- POWER VENTILATOR UTILITY SET FANS</v>
      </c>
      <c r="K2294" s="137"/>
      <c r="L2294" s="104" t="s">
        <v>750</v>
      </c>
      <c r="M2294" s="101"/>
      <c r="N2294" s="98"/>
      <c r="O2294" s="348"/>
      <c r="P2294" s="98"/>
      <c r="Q2294" s="158"/>
      <c r="R2294" s="158"/>
      <c r="X2294" s="698" t="s">
        <v>750</v>
      </c>
      <c r="Y2294" s="698"/>
      <c r="Z2294" s="698"/>
      <c r="AA2294" s="698"/>
      <c r="AB2294" s="698"/>
    </row>
    <row r="2295" spans="1:30" ht="15.75">
      <c r="A2295" s="533" t="s">
        <v>2728</v>
      </c>
      <c r="B2295" s="533">
        <v>23</v>
      </c>
      <c r="C2295" s="533" t="s">
        <v>682</v>
      </c>
      <c r="D2295" s="572" t="s">
        <v>1307</v>
      </c>
      <c r="E2295" s="571" t="str">
        <f t="shared" ref="E2295:E2313" si="2366">E2294</f>
        <v xml:space="preserve"> POWER VENTILATOR UTILITY SET FANS</v>
      </c>
      <c r="F2295" s="533" t="str">
        <f t="shared" si="2310"/>
        <v>ME</v>
      </c>
      <c r="G2295" s="533" t="s">
        <v>2725</v>
      </c>
      <c r="H2295" s="533">
        <v>922</v>
      </c>
      <c r="I2295" s="533" t="str">
        <f t="shared" si="2364"/>
        <v>Centrifugal inline fans</v>
      </c>
      <c r="J2295" s="533" t="str">
        <f t="shared" si="2365"/>
        <v>Centrifugal inline fans</v>
      </c>
      <c r="K2295" s="137"/>
      <c r="L2295" s="104" t="s">
        <v>751</v>
      </c>
      <c r="M2295" s="101"/>
      <c r="N2295" s="98"/>
      <c r="O2295" s="348"/>
      <c r="P2295" s="98"/>
      <c r="Q2295" s="158"/>
      <c r="R2295" s="158"/>
      <c r="X2295" s="698" t="s">
        <v>751</v>
      </c>
      <c r="Y2295" s="698"/>
      <c r="Z2295" s="698"/>
      <c r="AA2295" s="698"/>
      <c r="AB2295" s="698"/>
    </row>
    <row r="2296" spans="1:30" ht="15.75">
      <c r="A2296" s="533" t="s">
        <v>2728</v>
      </c>
      <c r="B2296" s="533">
        <v>23</v>
      </c>
      <c r="C2296" s="533" t="s">
        <v>682</v>
      </c>
      <c r="D2296" s="572" t="s">
        <v>1307</v>
      </c>
      <c r="E2296" s="571" t="str">
        <f t="shared" si="2366"/>
        <v xml:space="preserve"> POWER VENTILATOR UTILITY SET FANS</v>
      </c>
      <c r="F2296" s="533" t="str">
        <f t="shared" si="2310"/>
        <v>ME</v>
      </c>
      <c r="G2296" s="533" t="s">
        <v>2722</v>
      </c>
      <c r="H2296" s="533">
        <v>923</v>
      </c>
      <c r="I2296" s="533" t="str">
        <f t="shared" ref="I2296:J2296" si="2367">I2294</f>
        <v>233423- POWER VENTILATOR UTILITY SET FANS</v>
      </c>
      <c r="J2296" s="533" t="str">
        <f t="shared" si="2367"/>
        <v>233423- POWER VENTILATOR UTILITY SET FANS</v>
      </c>
      <c r="K2296" s="248" t="s">
        <v>15</v>
      </c>
      <c r="L2296" s="233" t="s">
        <v>752</v>
      </c>
      <c r="M2296" s="249">
        <v>1</v>
      </c>
      <c r="N2296" s="236" t="s">
        <v>39</v>
      </c>
      <c r="O2296" s="348"/>
      <c r="P2296" s="25">
        <f t="shared" ref="P2296:P2307" si="2368">O2296*M2296</f>
        <v>0</v>
      </c>
      <c r="Q2296" s="158"/>
      <c r="R2296" s="158"/>
      <c r="X2296" s="698" t="s">
        <v>752</v>
      </c>
      <c r="Y2296" s="698">
        <v>1</v>
      </c>
      <c r="Z2296" s="698" t="s">
        <v>39</v>
      </c>
      <c r="AA2296" s="698"/>
      <c r="AB2296" s="698">
        <v>0</v>
      </c>
      <c r="AC2296" s="731">
        <f t="shared" ref="AC2296:AC2307" si="2369">AA2296*0.97</f>
        <v>0</v>
      </c>
      <c r="AD2296" s="533">
        <f t="shared" ref="AD2296:AD2307" si="2370">AC2296*Y2296</f>
        <v>0</v>
      </c>
    </row>
    <row r="2297" spans="1:30" ht="15.75">
      <c r="A2297" s="533" t="s">
        <v>2728</v>
      </c>
      <c r="B2297" s="533">
        <v>23</v>
      </c>
      <c r="C2297" s="533" t="s">
        <v>682</v>
      </c>
      <c r="D2297" s="572" t="s">
        <v>1307</v>
      </c>
      <c r="E2297" s="571" t="str">
        <f t="shared" si="2366"/>
        <v xml:space="preserve"> POWER VENTILATOR UTILITY SET FANS</v>
      </c>
      <c r="F2297" s="533" t="str">
        <f t="shared" si="2310"/>
        <v>ME</v>
      </c>
      <c r="G2297" s="533" t="s">
        <v>2722</v>
      </c>
      <c r="H2297" s="533">
        <v>924</v>
      </c>
      <c r="I2297" s="533" t="str">
        <f t="shared" ref="I2297:J2297" si="2371">I2295</f>
        <v>Centrifugal inline fans</v>
      </c>
      <c r="J2297" s="533" t="str">
        <f t="shared" si="2371"/>
        <v>Centrifugal inline fans</v>
      </c>
      <c r="K2297" s="248" t="s">
        <v>17</v>
      </c>
      <c r="L2297" s="233" t="s">
        <v>753</v>
      </c>
      <c r="M2297" s="249">
        <v>1</v>
      </c>
      <c r="N2297" s="236" t="s">
        <v>39</v>
      </c>
      <c r="O2297" s="348"/>
      <c r="P2297" s="25">
        <f t="shared" si="2368"/>
        <v>0</v>
      </c>
      <c r="Q2297" s="158"/>
      <c r="R2297" s="158"/>
      <c r="X2297" s="698" t="s">
        <v>753</v>
      </c>
      <c r="Y2297" s="698">
        <v>1</v>
      </c>
      <c r="Z2297" s="698" t="s">
        <v>39</v>
      </c>
      <c r="AA2297" s="698"/>
      <c r="AB2297" s="698">
        <v>0</v>
      </c>
      <c r="AC2297" s="731">
        <f t="shared" si="2369"/>
        <v>0</v>
      </c>
      <c r="AD2297" s="533">
        <f t="shared" si="2370"/>
        <v>0</v>
      </c>
    </row>
    <row r="2298" spans="1:30" ht="15.75">
      <c r="A2298" s="533" t="s">
        <v>2728</v>
      </c>
      <c r="B2298" s="533">
        <v>23</v>
      </c>
      <c r="C2298" s="533" t="s">
        <v>682</v>
      </c>
      <c r="D2298" s="572" t="s">
        <v>1307</v>
      </c>
      <c r="E2298" s="571" t="str">
        <f t="shared" si="2366"/>
        <v xml:space="preserve"> POWER VENTILATOR UTILITY SET FANS</v>
      </c>
      <c r="F2298" s="533" t="str">
        <f t="shared" si="2310"/>
        <v>ME</v>
      </c>
      <c r="G2298" s="533" t="s">
        <v>2722</v>
      </c>
      <c r="H2298" s="533">
        <v>925</v>
      </c>
      <c r="I2298" s="533" t="str">
        <f t="shared" ref="I2298:J2298" si="2372">I2296</f>
        <v>233423- POWER VENTILATOR UTILITY SET FANS</v>
      </c>
      <c r="J2298" s="533" t="str">
        <f t="shared" si="2372"/>
        <v>233423- POWER VENTILATOR UTILITY SET FANS</v>
      </c>
      <c r="K2298" s="248" t="s">
        <v>19</v>
      </c>
      <c r="L2298" s="233" t="s">
        <v>754</v>
      </c>
      <c r="M2298" s="249">
        <v>1</v>
      </c>
      <c r="N2298" s="236" t="s">
        <v>39</v>
      </c>
      <c r="O2298" s="348"/>
      <c r="P2298" s="25">
        <f t="shared" si="2368"/>
        <v>0</v>
      </c>
      <c r="Q2298" s="158"/>
      <c r="R2298" s="158"/>
      <c r="X2298" s="698" t="s">
        <v>754</v>
      </c>
      <c r="Y2298" s="698">
        <v>1</v>
      </c>
      <c r="Z2298" s="698" t="s">
        <v>39</v>
      </c>
      <c r="AA2298" s="698"/>
      <c r="AB2298" s="698">
        <v>0</v>
      </c>
      <c r="AC2298" s="731">
        <f t="shared" si="2369"/>
        <v>0</v>
      </c>
      <c r="AD2298" s="533">
        <f t="shared" si="2370"/>
        <v>0</v>
      </c>
    </row>
    <row r="2299" spans="1:30" ht="15.75">
      <c r="A2299" s="533" t="s">
        <v>2728</v>
      </c>
      <c r="B2299" s="533">
        <v>23</v>
      </c>
      <c r="C2299" s="533" t="s">
        <v>682</v>
      </c>
      <c r="D2299" s="572" t="s">
        <v>1307</v>
      </c>
      <c r="E2299" s="571" t="str">
        <f t="shared" si="2366"/>
        <v xml:space="preserve"> POWER VENTILATOR UTILITY SET FANS</v>
      </c>
      <c r="F2299" s="533" t="str">
        <f t="shared" si="2310"/>
        <v>ME</v>
      </c>
      <c r="G2299" s="533" t="s">
        <v>2722</v>
      </c>
      <c r="H2299" s="533">
        <v>926</v>
      </c>
      <c r="I2299" s="533" t="str">
        <f t="shared" ref="I2299:J2299" si="2373">I2297</f>
        <v>Centrifugal inline fans</v>
      </c>
      <c r="J2299" s="533" t="str">
        <f t="shared" si="2373"/>
        <v>Centrifugal inline fans</v>
      </c>
      <c r="K2299" s="248" t="s">
        <v>20</v>
      </c>
      <c r="L2299" s="233" t="s">
        <v>755</v>
      </c>
      <c r="M2299" s="249">
        <v>1</v>
      </c>
      <c r="N2299" s="236" t="s">
        <v>39</v>
      </c>
      <c r="O2299" s="348"/>
      <c r="P2299" s="25">
        <f t="shared" si="2368"/>
        <v>0</v>
      </c>
      <c r="Q2299" s="158"/>
      <c r="R2299" s="158"/>
      <c r="X2299" s="698" t="s">
        <v>755</v>
      </c>
      <c r="Y2299" s="698">
        <v>1</v>
      </c>
      <c r="Z2299" s="698" t="s">
        <v>39</v>
      </c>
      <c r="AA2299" s="698"/>
      <c r="AB2299" s="698">
        <v>0</v>
      </c>
      <c r="AC2299" s="731">
        <f t="shared" si="2369"/>
        <v>0</v>
      </c>
      <c r="AD2299" s="533">
        <f t="shared" si="2370"/>
        <v>0</v>
      </c>
    </row>
    <row r="2300" spans="1:30" ht="15.75">
      <c r="A2300" s="533" t="s">
        <v>2728</v>
      </c>
      <c r="B2300" s="533">
        <v>23</v>
      </c>
      <c r="C2300" s="533" t="s">
        <v>682</v>
      </c>
      <c r="D2300" s="572" t="s">
        <v>1307</v>
      </c>
      <c r="E2300" s="571" t="str">
        <f t="shared" si="2366"/>
        <v xml:space="preserve"> POWER VENTILATOR UTILITY SET FANS</v>
      </c>
      <c r="F2300" s="533" t="str">
        <f t="shared" si="2310"/>
        <v>ME</v>
      </c>
      <c r="G2300" s="533" t="s">
        <v>2722</v>
      </c>
      <c r="H2300" s="533">
        <v>927</v>
      </c>
      <c r="I2300" s="533" t="str">
        <f t="shared" ref="I2300:J2300" si="2374">I2298</f>
        <v>233423- POWER VENTILATOR UTILITY SET FANS</v>
      </c>
      <c r="J2300" s="533" t="str">
        <f t="shared" si="2374"/>
        <v>233423- POWER VENTILATOR UTILITY SET FANS</v>
      </c>
      <c r="K2300" s="248" t="s">
        <v>21</v>
      </c>
      <c r="L2300" s="233" t="s">
        <v>756</v>
      </c>
      <c r="M2300" s="249">
        <v>1</v>
      </c>
      <c r="N2300" s="236" t="s">
        <v>39</v>
      </c>
      <c r="O2300" s="348"/>
      <c r="P2300" s="25">
        <f t="shared" si="2368"/>
        <v>0</v>
      </c>
      <c r="Q2300" s="158"/>
      <c r="R2300" s="158"/>
      <c r="X2300" s="698" t="s">
        <v>756</v>
      </c>
      <c r="Y2300" s="698">
        <v>1</v>
      </c>
      <c r="Z2300" s="698" t="s">
        <v>39</v>
      </c>
      <c r="AA2300" s="698"/>
      <c r="AB2300" s="698">
        <v>0</v>
      </c>
      <c r="AC2300" s="731">
        <f t="shared" si="2369"/>
        <v>0</v>
      </c>
      <c r="AD2300" s="533">
        <f t="shared" si="2370"/>
        <v>0</v>
      </c>
    </row>
    <row r="2301" spans="1:30" ht="15.75">
      <c r="A2301" s="533" t="s">
        <v>2728</v>
      </c>
      <c r="B2301" s="533">
        <v>23</v>
      </c>
      <c r="C2301" s="533" t="s">
        <v>682</v>
      </c>
      <c r="D2301" s="572" t="s">
        <v>1307</v>
      </c>
      <c r="E2301" s="571" t="str">
        <f t="shared" si="2366"/>
        <v xml:space="preserve"> POWER VENTILATOR UTILITY SET FANS</v>
      </c>
      <c r="F2301" s="533" t="str">
        <f t="shared" si="2310"/>
        <v>ME</v>
      </c>
      <c r="G2301" s="533" t="s">
        <v>2722</v>
      </c>
      <c r="H2301" s="533">
        <v>928</v>
      </c>
      <c r="I2301" s="533" t="str">
        <f t="shared" ref="I2301:J2301" si="2375">I2299</f>
        <v>Centrifugal inline fans</v>
      </c>
      <c r="J2301" s="533" t="str">
        <f t="shared" si="2375"/>
        <v>Centrifugal inline fans</v>
      </c>
      <c r="K2301" s="248" t="s">
        <v>45</v>
      </c>
      <c r="L2301" s="233" t="s">
        <v>757</v>
      </c>
      <c r="M2301" s="249">
        <v>1</v>
      </c>
      <c r="N2301" s="236" t="s">
        <v>39</v>
      </c>
      <c r="O2301" s="348"/>
      <c r="P2301" s="25">
        <f t="shared" si="2368"/>
        <v>0</v>
      </c>
      <c r="Q2301" s="158"/>
      <c r="R2301" s="158"/>
      <c r="X2301" s="698" t="s">
        <v>757</v>
      </c>
      <c r="Y2301" s="698">
        <v>1</v>
      </c>
      <c r="Z2301" s="698" t="s">
        <v>39</v>
      </c>
      <c r="AA2301" s="698"/>
      <c r="AB2301" s="698">
        <v>0</v>
      </c>
      <c r="AC2301" s="731">
        <f t="shared" si="2369"/>
        <v>0</v>
      </c>
      <c r="AD2301" s="533">
        <f t="shared" si="2370"/>
        <v>0</v>
      </c>
    </row>
    <row r="2302" spans="1:30" ht="15.75">
      <c r="A2302" s="533" t="s">
        <v>2728</v>
      </c>
      <c r="B2302" s="533">
        <v>23</v>
      </c>
      <c r="C2302" s="533" t="s">
        <v>682</v>
      </c>
      <c r="D2302" s="572" t="s">
        <v>1307</v>
      </c>
      <c r="E2302" s="571" t="str">
        <f t="shared" si="2366"/>
        <v xml:space="preserve"> POWER VENTILATOR UTILITY SET FANS</v>
      </c>
      <c r="F2302" s="533" t="str">
        <f t="shared" si="2310"/>
        <v>ME</v>
      </c>
      <c r="G2302" s="533" t="s">
        <v>2722</v>
      </c>
      <c r="H2302" s="533">
        <v>929</v>
      </c>
      <c r="I2302" s="533" t="str">
        <f t="shared" ref="I2302:J2302" si="2376">I2300</f>
        <v>233423- POWER VENTILATOR UTILITY SET FANS</v>
      </c>
      <c r="J2302" s="533" t="str">
        <f t="shared" si="2376"/>
        <v>233423- POWER VENTILATOR UTILITY SET FANS</v>
      </c>
      <c r="K2302" s="137" t="s">
        <v>15</v>
      </c>
      <c r="L2302" s="106" t="s">
        <v>758</v>
      </c>
      <c r="M2302" s="101">
        <v>1</v>
      </c>
      <c r="N2302" s="98" t="s">
        <v>39</v>
      </c>
      <c r="O2302" s="348">
        <v>1785</v>
      </c>
      <c r="P2302" s="25">
        <f t="shared" si="2368"/>
        <v>1785</v>
      </c>
      <c r="Q2302" s="158"/>
      <c r="R2302" s="158"/>
      <c r="X2302" s="698" t="s">
        <v>758</v>
      </c>
      <c r="Y2302" s="698">
        <v>1</v>
      </c>
      <c r="Z2302" s="698" t="s">
        <v>39</v>
      </c>
      <c r="AA2302" s="698">
        <v>1785</v>
      </c>
      <c r="AB2302" s="698">
        <v>1785</v>
      </c>
      <c r="AC2302" s="731">
        <f t="shared" si="2369"/>
        <v>1731.45</v>
      </c>
      <c r="AD2302" s="533">
        <f t="shared" si="2370"/>
        <v>1731.45</v>
      </c>
    </row>
    <row r="2303" spans="1:30" ht="15.75">
      <c r="A2303" s="533" t="s">
        <v>2728</v>
      </c>
      <c r="B2303" s="533">
        <v>23</v>
      </c>
      <c r="C2303" s="533" t="s">
        <v>682</v>
      </c>
      <c r="D2303" s="572" t="s">
        <v>1307</v>
      </c>
      <c r="E2303" s="571" t="str">
        <f t="shared" si="2366"/>
        <v xml:space="preserve"> POWER VENTILATOR UTILITY SET FANS</v>
      </c>
      <c r="F2303" s="533" t="str">
        <f t="shared" si="2310"/>
        <v>ME</v>
      </c>
      <c r="G2303" s="533" t="s">
        <v>2722</v>
      </c>
      <c r="H2303" s="533">
        <v>930</v>
      </c>
      <c r="I2303" s="533" t="str">
        <f t="shared" ref="I2303:J2303" si="2377">I2301</f>
        <v>Centrifugal inline fans</v>
      </c>
      <c r="J2303" s="533" t="str">
        <f t="shared" si="2377"/>
        <v>Centrifugal inline fans</v>
      </c>
      <c r="K2303" s="248" t="s">
        <v>50</v>
      </c>
      <c r="L2303" s="233" t="s">
        <v>759</v>
      </c>
      <c r="M2303" s="249">
        <v>1</v>
      </c>
      <c r="N2303" s="236" t="s">
        <v>39</v>
      </c>
      <c r="O2303" s="348"/>
      <c r="P2303" s="25">
        <f t="shared" si="2368"/>
        <v>0</v>
      </c>
      <c r="Q2303" s="158"/>
      <c r="R2303" s="158"/>
      <c r="X2303" s="698" t="s">
        <v>759</v>
      </c>
      <c r="Y2303" s="698">
        <v>1</v>
      </c>
      <c r="Z2303" s="698" t="s">
        <v>39</v>
      </c>
      <c r="AA2303" s="698"/>
      <c r="AB2303" s="698">
        <v>0</v>
      </c>
      <c r="AC2303" s="731">
        <f t="shared" si="2369"/>
        <v>0</v>
      </c>
      <c r="AD2303" s="533">
        <f t="shared" si="2370"/>
        <v>0</v>
      </c>
    </row>
    <row r="2304" spans="1:30" ht="15.75">
      <c r="A2304" s="533" t="s">
        <v>2728</v>
      </c>
      <c r="B2304" s="533">
        <v>23</v>
      </c>
      <c r="C2304" s="533" t="s">
        <v>682</v>
      </c>
      <c r="D2304" s="572" t="s">
        <v>1307</v>
      </c>
      <c r="E2304" s="571" t="str">
        <f t="shared" si="2366"/>
        <v xml:space="preserve"> POWER VENTILATOR UTILITY SET FANS</v>
      </c>
      <c r="F2304" s="533" t="str">
        <f t="shared" si="2310"/>
        <v>ME</v>
      </c>
      <c r="G2304" s="533" t="s">
        <v>2722</v>
      </c>
      <c r="H2304" s="533">
        <v>931</v>
      </c>
      <c r="I2304" s="533" t="str">
        <f t="shared" ref="I2304:J2304" si="2378">I2302</f>
        <v>233423- POWER VENTILATOR UTILITY SET FANS</v>
      </c>
      <c r="J2304" s="533" t="str">
        <f t="shared" si="2378"/>
        <v>233423- POWER VENTILATOR UTILITY SET FANS</v>
      </c>
      <c r="K2304" s="248" t="s">
        <v>76</v>
      </c>
      <c r="L2304" s="233" t="s">
        <v>760</v>
      </c>
      <c r="M2304" s="249">
        <v>1</v>
      </c>
      <c r="N2304" s="236" t="s">
        <v>39</v>
      </c>
      <c r="O2304" s="348"/>
      <c r="P2304" s="25">
        <f t="shared" si="2368"/>
        <v>0</v>
      </c>
      <c r="Q2304" s="158"/>
      <c r="R2304" s="158"/>
      <c r="X2304" s="698" t="s">
        <v>760</v>
      </c>
      <c r="Y2304" s="698">
        <v>1</v>
      </c>
      <c r="Z2304" s="698" t="s">
        <v>39</v>
      </c>
      <c r="AA2304" s="698"/>
      <c r="AB2304" s="698">
        <v>0</v>
      </c>
      <c r="AC2304" s="731">
        <f t="shared" si="2369"/>
        <v>0</v>
      </c>
      <c r="AD2304" s="533">
        <f t="shared" si="2370"/>
        <v>0</v>
      </c>
    </row>
    <row r="2305" spans="1:30" ht="15.75">
      <c r="A2305" s="533" t="s">
        <v>2728</v>
      </c>
      <c r="B2305" s="533">
        <v>23</v>
      </c>
      <c r="C2305" s="533" t="s">
        <v>682</v>
      </c>
      <c r="D2305" s="572" t="s">
        <v>1307</v>
      </c>
      <c r="E2305" s="571" t="str">
        <f t="shared" si="2366"/>
        <v xml:space="preserve"> POWER VENTILATOR UTILITY SET FANS</v>
      </c>
      <c r="F2305" s="533" t="str">
        <f t="shared" si="2310"/>
        <v>ME</v>
      </c>
      <c r="G2305" s="533" t="s">
        <v>2722</v>
      </c>
      <c r="H2305" s="533">
        <v>932</v>
      </c>
      <c r="I2305" s="533" t="str">
        <f t="shared" ref="I2305:J2305" si="2379">I2303</f>
        <v>Centrifugal inline fans</v>
      </c>
      <c r="J2305" s="533" t="str">
        <f t="shared" si="2379"/>
        <v>Centrifugal inline fans</v>
      </c>
      <c r="K2305" s="248" t="s">
        <v>77</v>
      </c>
      <c r="L2305" s="233" t="s">
        <v>761</v>
      </c>
      <c r="M2305" s="249">
        <v>1</v>
      </c>
      <c r="N2305" s="236" t="s">
        <v>39</v>
      </c>
      <c r="O2305" s="348"/>
      <c r="P2305" s="25">
        <f t="shared" si="2368"/>
        <v>0</v>
      </c>
      <c r="Q2305" s="158"/>
      <c r="R2305" s="158"/>
      <c r="X2305" s="698" t="s">
        <v>761</v>
      </c>
      <c r="Y2305" s="698">
        <v>1</v>
      </c>
      <c r="Z2305" s="698" t="s">
        <v>39</v>
      </c>
      <c r="AA2305" s="698"/>
      <c r="AB2305" s="698">
        <v>0</v>
      </c>
      <c r="AC2305" s="731">
        <f t="shared" si="2369"/>
        <v>0</v>
      </c>
      <c r="AD2305" s="533">
        <f t="shared" si="2370"/>
        <v>0</v>
      </c>
    </row>
    <row r="2306" spans="1:30" ht="15.75">
      <c r="A2306" s="533" t="s">
        <v>2728</v>
      </c>
      <c r="B2306" s="533">
        <v>23</v>
      </c>
      <c r="C2306" s="533" t="s">
        <v>682</v>
      </c>
      <c r="D2306" s="572" t="s">
        <v>1307</v>
      </c>
      <c r="E2306" s="571" t="str">
        <f t="shared" si="2366"/>
        <v xml:space="preserve"> POWER VENTILATOR UTILITY SET FANS</v>
      </c>
      <c r="F2306" s="533" t="str">
        <f t="shared" si="2310"/>
        <v>ME</v>
      </c>
      <c r="G2306" s="533" t="s">
        <v>2722</v>
      </c>
      <c r="H2306" s="533">
        <v>933</v>
      </c>
      <c r="I2306" s="533" t="str">
        <f t="shared" ref="I2306:J2306" si="2380">I2304</f>
        <v>233423- POWER VENTILATOR UTILITY SET FANS</v>
      </c>
      <c r="J2306" s="533" t="str">
        <f t="shared" si="2380"/>
        <v>233423- POWER VENTILATOR UTILITY SET FANS</v>
      </c>
      <c r="K2306" s="248" t="s">
        <v>78</v>
      </c>
      <c r="L2306" s="233" t="s">
        <v>762</v>
      </c>
      <c r="M2306" s="249">
        <v>1</v>
      </c>
      <c r="N2306" s="236" t="s">
        <v>39</v>
      </c>
      <c r="O2306" s="348"/>
      <c r="P2306" s="25">
        <f t="shared" si="2368"/>
        <v>0</v>
      </c>
      <c r="Q2306" s="158"/>
      <c r="R2306" s="158"/>
      <c r="X2306" s="698" t="s">
        <v>762</v>
      </c>
      <c r="Y2306" s="698">
        <v>1</v>
      </c>
      <c r="Z2306" s="698" t="s">
        <v>39</v>
      </c>
      <c r="AA2306" s="698"/>
      <c r="AB2306" s="698">
        <v>0</v>
      </c>
      <c r="AC2306" s="731">
        <f t="shared" si="2369"/>
        <v>0</v>
      </c>
      <c r="AD2306" s="533">
        <f t="shared" si="2370"/>
        <v>0</v>
      </c>
    </row>
    <row r="2307" spans="1:30" ht="15.75">
      <c r="A2307" s="533" t="s">
        <v>2728</v>
      </c>
      <c r="B2307" s="533">
        <v>23</v>
      </c>
      <c r="C2307" s="533" t="s">
        <v>682</v>
      </c>
      <c r="D2307" s="572" t="s">
        <v>1307</v>
      </c>
      <c r="E2307" s="571" t="str">
        <f t="shared" si="2366"/>
        <v xml:space="preserve"> POWER VENTILATOR UTILITY SET FANS</v>
      </c>
      <c r="F2307" s="533" t="str">
        <f t="shared" si="2310"/>
        <v>ME</v>
      </c>
      <c r="G2307" s="533" t="s">
        <v>2722</v>
      </c>
      <c r="H2307" s="533">
        <v>934</v>
      </c>
      <c r="I2307" s="533" t="str">
        <f t="shared" ref="I2307:J2307" si="2381">I2305</f>
        <v>Centrifugal inline fans</v>
      </c>
      <c r="J2307" s="533" t="str">
        <f t="shared" si="2381"/>
        <v>Centrifugal inline fans</v>
      </c>
      <c r="K2307" s="248" t="s">
        <v>302</v>
      </c>
      <c r="L2307" s="233" t="s">
        <v>763</v>
      </c>
      <c r="M2307" s="249">
        <v>1</v>
      </c>
      <c r="N2307" s="236" t="s">
        <v>39</v>
      </c>
      <c r="O2307" s="348"/>
      <c r="P2307" s="25">
        <f t="shared" si="2368"/>
        <v>0</v>
      </c>
      <c r="Q2307" s="158"/>
      <c r="R2307" s="158"/>
      <c r="X2307" s="698" t="s">
        <v>763</v>
      </c>
      <c r="Y2307" s="698">
        <v>1</v>
      </c>
      <c r="Z2307" s="698" t="s">
        <v>39</v>
      </c>
      <c r="AA2307" s="698"/>
      <c r="AB2307" s="698">
        <v>0</v>
      </c>
      <c r="AC2307" s="731">
        <f t="shared" si="2369"/>
        <v>0</v>
      </c>
      <c r="AD2307" s="533">
        <f t="shared" si="2370"/>
        <v>0</v>
      </c>
    </row>
    <row r="2308" spans="1:30" ht="15.75">
      <c r="A2308" s="533" t="s">
        <v>2728</v>
      </c>
      <c r="B2308" s="533">
        <v>23</v>
      </c>
      <c r="C2308" s="533" t="s">
        <v>682</v>
      </c>
      <c r="D2308" s="572" t="s">
        <v>1307</v>
      </c>
      <c r="E2308" s="571" t="str">
        <f t="shared" si="2366"/>
        <v xml:space="preserve"> POWER VENTILATOR UTILITY SET FANS</v>
      </c>
      <c r="F2308" s="533" t="str">
        <f t="shared" si="2310"/>
        <v>ME</v>
      </c>
      <c r="G2308" s="533" t="s">
        <v>2725</v>
      </c>
      <c r="H2308" s="533">
        <v>935</v>
      </c>
      <c r="I2308" s="533" t="str">
        <f>L2308</f>
        <v>Roof Exhaust fans</v>
      </c>
      <c r="J2308" s="533" t="str">
        <f>L2308</f>
        <v>Roof Exhaust fans</v>
      </c>
      <c r="K2308" s="137"/>
      <c r="L2308" s="104" t="s">
        <v>764</v>
      </c>
      <c r="M2308" s="101"/>
      <c r="N2308" s="98"/>
      <c r="O2308" s="701"/>
      <c r="P2308" s="98"/>
      <c r="Q2308" s="158"/>
      <c r="R2308" s="158"/>
      <c r="X2308" s="698" t="s">
        <v>764</v>
      </c>
      <c r="Y2308" s="698"/>
      <c r="Z2308" s="698"/>
      <c r="AA2308" s="698"/>
      <c r="AB2308" s="698"/>
    </row>
    <row r="2309" spans="1:30" ht="15.75">
      <c r="A2309" s="533" t="s">
        <v>2728</v>
      </c>
      <c r="B2309" s="533">
        <v>23</v>
      </c>
      <c r="C2309" s="533" t="s">
        <v>682</v>
      </c>
      <c r="D2309" s="572" t="s">
        <v>1307</v>
      </c>
      <c r="E2309" s="571" t="str">
        <f t="shared" si="2366"/>
        <v xml:space="preserve"> POWER VENTILATOR UTILITY SET FANS</v>
      </c>
      <c r="F2309" s="533" t="str">
        <f t="shared" si="2310"/>
        <v>ME</v>
      </c>
      <c r="G2309" s="533" t="s">
        <v>2722</v>
      </c>
      <c r="H2309" s="533">
        <v>936</v>
      </c>
      <c r="I2309" s="533" t="str">
        <f t="shared" ref="I2309:J2309" si="2382">I2307</f>
        <v>Centrifugal inline fans</v>
      </c>
      <c r="J2309" s="533" t="str">
        <f t="shared" si="2382"/>
        <v>Centrifugal inline fans</v>
      </c>
      <c r="K2309" s="137" t="s">
        <v>17</v>
      </c>
      <c r="L2309" s="106" t="s">
        <v>765</v>
      </c>
      <c r="M2309" s="101">
        <v>1</v>
      </c>
      <c r="N2309" s="98" t="s">
        <v>766</v>
      </c>
      <c r="O2309" s="701">
        <v>1149</v>
      </c>
      <c r="P2309" s="25">
        <f t="shared" ref="P2309:P2313" si="2383">O2309*M2309</f>
        <v>1149</v>
      </c>
      <c r="Q2309" s="158"/>
      <c r="R2309" s="158"/>
      <c r="X2309" s="698" t="s">
        <v>765</v>
      </c>
      <c r="Y2309" s="698">
        <v>1</v>
      </c>
      <c r="Z2309" s="698" t="s">
        <v>766</v>
      </c>
      <c r="AA2309" s="698">
        <v>1149</v>
      </c>
      <c r="AB2309" s="698">
        <v>1149</v>
      </c>
      <c r="AC2309" s="731">
        <f t="shared" ref="AC2309:AC2313" si="2384">AA2309*0.97</f>
        <v>1114.53</v>
      </c>
      <c r="AD2309" s="533">
        <f t="shared" ref="AD2309:AD2313" si="2385">AC2309*Y2309</f>
        <v>1114.53</v>
      </c>
    </row>
    <row r="2310" spans="1:30" ht="15.75">
      <c r="A2310" s="533" t="s">
        <v>2728</v>
      </c>
      <c r="B2310" s="533">
        <v>23</v>
      </c>
      <c r="C2310" s="533" t="s">
        <v>682</v>
      </c>
      <c r="D2310" s="572" t="s">
        <v>1307</v>
      </c>
      <c r="E2310" s="571" t="str">
        <f t="shared" si="2366"/>
        <v xml:space="preserve"> POWER VENTILATOR UTILITY SET FANS</v>
      </c>
      <c r="F2310" s="533" t="str">
        <f t="shared" si="2310"/>
        <v>ME</v>
      </c>
      <c r="G2310" s="533" t="s">
        <v>2722</v>
      </c>
      <c r="H2310" s="533">
        <v>937</v>
      </c>
      <c r="I2310" s="533" t="str">
        <f t="shared" ref="I2310:J2310" si="2386">I2308</f>
        <v>Roof Exhaust fans</v>
      </c>
      <c r="J2310" s="533" t="str">
        <f t="shared" si="2386"/>
        <v>Roof Exhaust fans</v>
      </c>
      <c r="K2310" s="248" t="s">
        <v>306</v>
      </c>
      <c r="L2310" s="233" t="s">
        <v>767</v>
      </c>
      <c r="M2310" s="249">
        <v>1</v>
      </c>
      <c r="N2310" s="236" t="s">
        <v>766</v>
      </c>
      <c r="O2310" s="701"/>
      <c r="P2310" s="25">
        <f t="shared" si="2383"/>
        <v>0</v>
      </c>
      <c r="Q2310" s="158"/>
      <c r="R2310" s="158"/>
      <c r="X2310" s="698" t="s">
        <v>767</v>
      </c>
      <c r="Y2310" s="698">
        <v>1</v>
      </c>
      <c r="Z2310" s="698" t="s">
        <v>766</v>
      </c>
      <c r="AA2310" s="698"/>
      <c r="AB2310" s="698">
        <v>0</v>
      </c>
      <c r="AC2310" s="731">
        <f t="shared" si="2384"/>
        <v>0</v>
      </c>
      <c r="AD2310" s="533">
        <f t="shared" si="2385"/>
        <v>0</v>
      </c>
    </row>
    <row r="2311" spans="1:30" ht="15.75">
      <c r="A2311" s="533" t="s">
        <v>2728</v>
      </c>
      <c r="B2311" s="533">
        <v>23</v>
      </c>
      <c r="C2311" s="533" t="s">
        <v>682</v>
      </c>
      <c r="D2311" s="572" t="s">
        <v>1307</v>
      </c>
      <c r="E2311" s="571" t="str">
        <f t="shared" si="2366"/>
        <v xml:space="preserve"> POWER VENTILATOR UTILITY SET FANS</v>
      </c>
      <c r="F2311" s="533" t="str">
        <f t="shared" si="2310"/>
        <v>ME</v>
      </c>
      <c r="G2311" s="533" t="s">
        <v>2722</v>
      </c>
      <c r="H2311" s="533">
        <v>938</v>
      </c>
      <c r="I2311" s="533" t="str">
        <f t="shared" ref="I2311:J2311" si="2387">I2309</f>
        <v>Centrifugal inline fans</v>
      </c>
      <c r="J2311" s="533" t="str">
        <f t="shared" si="2387"/>
        <v>Centrifugal inline fans</v>
      </c>
      <c r="K2311" s="248" t="s">
        <v>341</v>
      </c>
      <c r="L2311" s="233" t="s">
        <v>768</v>
      </c>
      <c r="M2311" s="249">
        <v>1</v>
      </c>
      <c r="N2311" s="236" t="s">
        <v>39</v>
      </c>
      <c r="O2311" s="701"/>
      <c r="P2311" s="25">
        <f t="shared" si="2383"/>
        <v>0</v>
      </c>
      <c r="Q2311" s="158"/>
      <c r="R2311" s="158"/>
      <c r="X2311" s="698" t="s">
        <v>768</v>
      </c>
      <c r="Y2311" s="698">
        <v>1</v>
      </c>
      <c r="Z2311" s="698" t="s">
        <v>39</v>
      </c>
      <c r="AA2311" s="698"/>
      <c r="AB2311" s="698">
        <v>0</v>
      </c>
      <c r="AC2311" s="731">
        <f t="shared" si="2384"/>
        <v>0</v>
      </c>
      <c r="AD2311" s="533">
        <f t="shared" si="2385"/>
        <v>0</v>
      </c>
    </row>
    <row r="2312" spans="1:30" ht="15.75">
      <c r="A2312" s="533" t="s">
        <v>2728</v>
      </c>
      <c r="B2312" s="533">
        <v>23</v>
      </c>
      <c r="C2312" s="533" t="s">
        <v>682</v>
      </c>
      <c r="D2312" s="572" t="s">
        <v>1307</v>
      </c>
      <c r="E2312" s="571" t="str">
        <f t="shared" si="2366"/>
        <v xml:space="preserve"> POWER VENTILATOR UTILITY SET FANS</v>
      </c>
      <c r="F2312" s="533" t="str">
        <f t="shared" si="2310"/>
        <v>ME</v>
      </c>
      <c r="G2312" s="533" t="s">
        <v>2722</v>
      </c>
      <c r="H2312" s="533">
        <v>939</v>
      </c>
      <c r="I2312" s="533" t="str">
        <f t="shared" ref="I2312:J2312" si="2388">I2310</f>
        <v>Roof Exhaust fans</v>
      </c>
      <c r="J2312" s="533" t="str">
        <f t="shared" si="2388"/>
        <v>Roof Exhaust fans</v>
      </c>
      <c r="K2312" s="137" t="s">
        <v>13</v>
      </c>
      <c r="L2312" s="106" t="s">
        <v>762</v>
      </c>
      <c r="M2312" s="101">
        <v>1</v>
      </c>
      <c r="N2312" s="98" t="s">
        <v>39</v>
      </c>
      <c r="O2312" s="701">
        <v>1195</v>
      </c>
      <c r="P2312" s="25">
        <f t="shared" si="2383"/>
        <v>1195</v>
      </c>
      <c r="Q2312" s="158"/>
      <c r="R2312" s="158"/>
      <c r="X2312" s="698" t="s">
        <v>762</v>
      </c>
      <c r="Y2312" s="698">
        <v>1</v>
      </c>
      <c r="Z2312" s="698" t="s">
        <v>39</v>
      </c>
      <c r="AA2312" s="698">
        <v>1195</v>
      </c>
      <c r="AB2312" s="698">
        <v>1195</v>
      </c>
      <c r="AC2312" s="731">
        <f t="shared" si="2384"/>
        <v>1159.1499999999999</v>
      </c>
      <c r="AD2312" s="533">
        <f t="shared" si="2385"/>
        <v>1159.1499999999999</v>
      </c>
    </row>
    <row r="2313" spans="1:30" ht="15.75">
      <c r="A2313" s="533" t="s">
        <v>2728</v>
      </c>
      <c r="B2313" s="533">
        <v>23</v>
      </c>
      <c r="C2313" s="533" t="s">
        <v>682</v>
      </c>
      <c r="D2313" s="572" t="s">
        <v>1307</v>
      </c>
      <c r="E2313" s="571" t="str">
        <f t="shared" si="2366"/>
        <v xml:space="preserve"> POWER VENTILATOR UTILITY SET FANS</v>
      </c>
      <c r="F2313" s="533" t="str">
        <f t="shared" si="2310"/>
        <v>ME</v>
      </c>
      <c r="G2313" s="533" t="s">
        <v>2722</v>
      </c>
      <c r="H2313" s="533">
        <v>940</v>
      </c>
      <c r="I2313" s="533" t="str">
        <f t="shared" ref="I2313:J2313" si="2389">I2311</f>
        <v>Centrifugal inline fans</v>
      </c>
      <c r="J2313" s="533" t="str">
        <f t="shared" si="2389"/>
        <v>Centrifugal inline fans</v>
      </c>
      <c r="K2313" s="137" t="s">
        <v>15</v>
      </c>
      <c r="L2313" s="106" t="s">
        <v>769</v>
      </c>
      <c r="M2313" s="101">
        <v>1</v>
      </c>
      <c r="N2313" s="98" t="s">
        <v>2</v>
      </c>
      <c r="O2313" s="348">
        <v>1219</v>
      </c>
      <c r="P2313" s="25">
        <f t="shared" si="2383"/>
        <v>1219</v>
      </c>
      <c r="Q2313" s="158"/>
      <c r="R2313" s="158"/>
      <c r="X2313" s="698" t="s">
        <v>769</v>
      </c>
      <c r="Y2313" s="698">
        <v>1</v>
      </c>
      <c r="Z2313" s="698" t="s">
        <v>2</v>
      </c>
      <c r="AA2313" s="698">
        <v>1219</v>
      </c>
      <c r="AB2313" s="698">
        <v>1219</v>
      </c>
      <c r="AC2313" s="731">
        <f t="shared" si="2384"/>
        <v>1182.43</v>
      </c>
      <c r="AD2313" s="533">
        <f t="shared" si="2385"/>
        <v>1182.43</v>
      </c>
    </row>
    <row r="2314" spans="1:30" ht="15.75">
      <c r="A2314" s="533" t="s">
        <v>2728</v>
      </c>
      <c r="B2314" s="533">
        <v>23</v>
      </c>
      <c r="C2314" s="533" t="s">
        <v>682</v>
      </c>
      <c r="D2314" s="572" t="s">
        <v>2145</v>
      </c>
      <c r="E2314" s="571" t="s">
        <v>1271</v>
      </c>
      <c r="F2314" s="533" t="str">
        <f t="shared" si="2310"/>
        <v>ME</v>
      </c>
      <c r="G2314" s="533" t="s">
        <v>2725</v>
      </c>
      <c r="H2314" s="533">
        <v>941</v>
      </c>
      <c r="I2314" s="533" t="str">
        <f t="shared" ref="I2314:I2315" si="2390">L2314</f>
        <v>233713 - DIFFUSERS, REGISTERS, AND GRILLES</v>
      </c>
      <c r="J2314" s="533" t="str">
        <f t="shared" ref="J2314:J2316" si="2391">L2314</f>
        <v>233713 - DIFFUSERS, REGISTERS, AND GRILLES</v>
      </c>
      <c r="K2314" s="137"/>
      <c r="L2314" s="104" t="s">
        <v>770</v>
      </c>
      <c r="M2314" s="101"/>
      <c r="N2314" s="98"/>
      <c r="O2314" s="348"/>
      <c r="P2314" s="98"/>
      <c r="Q2314" s="158"/>
      <c r="R2314" s="158"/>
      <c r="X2314" s="698" t="s">
        <v>770</v>
      </c>
      <c r="Y2314" s="698"/>
      <c r="Z2314" s="698"/>
      <c r="AA2314" s="698"/>
      <c r="AB2314" s="698">
        <v>0</v>
      </c>
    </row>
    <row r="2315" spans="1:30" ht="15.75">
      <c r="A2315" s="533" t="s">
        <v>2728</v>
      </c>
      <c r="B2315" s="533">
        <v>23</v>
      </c>
      <c r="C2315" s="533" t="s">
        <v>682</v>
      </c>
      <c r="D2315" s="572" t="s">
        <v>2145</v>
      </c>
      <c r="E2315" s="571" t="str">
        <f t="shared" ref="E2315:E2358" si="2392">E2314</f>
        <v xml:space="preserve"> DIFFUSERS, REGISTERS, AND GRILLES</v>
      </c>
      <c r="F2315" s="533" t="str">
        <f t="shared" ref="F2315:F2378" si="2393">VLOOKUP(D:D,trade,3,FALSE)</f>
        <v>ME</v>
      </c>
      <c r="G2315" s="533" t="s">
        <v>2725</v>
      </c>
      <c r="H2315" s="533">
        <v>942</v>
      </c>
      <c r="I2315" s="533" t="str">
        <f t="shared" si="2390"/>
        <v>Diffusers</v>
      </c>
      <c r="J2315" s="533" t="str">
        <f t="shared" si="2391"/>
        <v>Diffusers</v>
      </c>
      <c r="K2315" s="137"/>
      <c r="L2315" s="104" t="s">
        <v>771</v>
      </c>
      <c r="M2315" s="101"/>
      <c r="N2315" s="98"/>
      <c r="O2315" s="348"/>
      <c r="P2315" s="98"/>
      <c r="Q2315" s="158"/>
      <c r="R2315" s="158"/>
      <c r="X2315" s="698" t="s">
        <v>771</v>
      </c>
      <c r="Y2315" s="698"/>
      <c r="Z2315" s="698"/>
      <c r="AA2315" s="698"/>
      <c r="AB2315" s="698"/>
    </row>
    <row r="2316" spans="1:30" ht="16.5" thickBot="1">
      <c r="A2316" s="533" t="s">
        <v>2728</v>
      </c>
      <c r="B2316" s="533">
        <v>23</v>
      </c>
      <c r="C2316" s="533" t="s">
        <v>682</v>
      </c>
      <c r="D2316" s="572" t="s">
        <v>2145</v>
      </c>
      <c r="E2316" s="571" t="str">
        <f t="shared" si="2392"/>
        <v xml:space="preserve"> DIFFUSERS, REGISTERS, AND GRILLES</v>
      </c>
      <c r="F2316" s="533" t="str">
        <f t="shared" si="2393"/>
        <v>ME</v>
      </c>
      <c r="G2316" s="533" t="s">
        <v>2725</v>
      </c>
      <c r="H2316" s="533">
        <v>943</v>
      </c>
      <c r="I2316" s="533" t="s">
        <v>771</v>
      </c>
      <c r="J2316" s="533" t="str">
        <f t="shared" si="2391"/>
        <v>Supply diffusers 600x600</v>
      </c>
      <c r="K2316" s="137"/>
      <c r="L2316" s="104" t="s">
        <v>772</v>
      </c>
      <c r="M2316" s="101"/>
      <c r="N2316" s="98"/>
      <c r="O2316" s="348"/>
      <c r="P2316" s="98"/>
      <c r="Q2316" s="158"/>
      <c r="R2316" s="158"/>
      <c r="X2316" s="698" t="s">
        <v>772</v>
      </c>
      <c r="Y2316" s="698"/>
      <c r="Z2316" s="698"/>
      <c r="AA2316" s="698"/>
      <c r="AB2316" s="698"/>
    </row>
    <row r="2317" spans="1:30" ht="15.75">
      <c r="A2317" s="533" t="s">
        <v>2728</v>
      </c>
      <c r="B2317" s="533">
        <v>23</v>
      </c>
      <c r="C2317" s="533" t="s">
        <v>682</v>
      </c>
      <c r="D2317" s="572" t="s">
        <v>2145</v>
      </c>
      <c r="E2317" s="571" t="str">
        <f t="shared" si="2392"/>
        <v xml:space="preserve"> DIFFUSERS, REGISTERS, AND GRILLES</v>
      </c>
      <c r="F2317" s="533" t="str">
        <f t="shared" si="2393"/>
        <v>ME</v>
      </c>
      <c r="G2317" s="533" t="s">
        <v>2722</v>
      </c>
      <c r="H2317" s="533">
        <v>944</v>
      </c>
      <c r="I2317" s="533" t="s">
        <v>771</v>
      </c>
      <c r="J2317" s="533" t="str">
        <f>J2316</f>
        <v>Supply diffusers 600x600</v>
      </c>
      <c r="K2317" s="137" t="s">
        <v>17</v>
      </c>
      <c r="L2317" s="106" t="s">
        <v>562</v>
      </c>
      <c r="M2317" s="251">
        <v>11</v>
      </c>
      <c r="N2317" s="98" t="s">
        <v>39</v>
      </c>
      <c r="O2317" s="348">
        <v>108</v>
      </c>
      <c r="P2317" s="25">
        <f t="shared" ref="P2317:P2322" si="2394">O2317*M2317</f>
        <v>1188</v>
      </c>
      <c r="Q2317" s="158"/>
      <c r="R2317" s="158"/>
      <c r="X2317" s="698" t="s">
        <v>562</v>
      </c>
      <c r="Y2317" s="698">
        <v>11</v>
      </c>
      <c r="Z2317" s="698" t="s">
        <v>39</v>
      </c>
      <c r="AA2317" s="698">
        <v>108</v>
      </c>
      <c r="AB2317" s="698">
        <v>1188</v>
      </c>
      <c r="AC2317" s="731">
        <f t="shared" ref="AC2317:AC2322" si="2395">AA2317*0.97</f>
        <v>104.75999999999999</v>
      </c>
      <c r="AD2317" s="533">
        <f t="shared" ref="AD2317:AD2322" si="2396">AC2317*Y2317</f>
        <v>1152.3599999999999</v>
      </c>
    </row>
    <row r="2318" spans="1:30" ht="15.75">
      <c r="A2318" s="533" t="s">
        <v>2728</v>
      </c>
      <c r="B2318" s="533">
        <v>23</v>
      </c>
      <c r="C2318" s="533" t="s">
        <v>682</v>
      </c>
      <c r="D2318" s="572" t="s">
        <v>2145</v>
      </c>
      <c r="E2318" s="571" t="str">
        <f t="shared" si="2392"/>
        <v xml:space="preserve"> DIFFUSERS, REGISTERS, AND GRILLES</v>
      </c>
      <c r="F2318" s="533" t="str">
        <f t="shared" si="2393"/>
        <v>ME</v>
      </c>
      <c r="G2318" s="533" t="s">
        <v>2722</v>
      </c>
      <c r="H2318" s="533">
        <v>945</v>
      </c>
      <c r="I2318" s="533" t="s">
        <v>771</v>
      </c>
      <c r="J2318" s="533" t="str">
        <f t="shared" ref="J2318:J2322" si="2397">J2317</f>
        <v>Supply diffusers 600x600</v>
      </c>
      <c r="K2318" s="137" t="s">
        <v>19</v>
      </c>
      <c r="L2318" s="106" t="s">
        <v>773</v>
      </c>
      <c r="M2318" s="252">
        <v>3</v>
      </c>
      <c r="N2318" s="98" t="s">
        <v>39</v>
      </c>
      <c r="O2318" s="348">
        <v>108</v>
      </c>
      <c r="P2318" s="25">
        <f t="shared" si="2394"/>
        <v>324</v>
      </c>
      <c r="Q2318" s="158"/>
      <c r="R2318" s="158"/>
      <c r="X2318" s="698" t="s">
        <v>773</v>
      </c>
      <c r="Y2318" s="698">
        <v>3</v>
      </c>
      <c r="Z2318" s="698" t="s">
        <v>39</v>
      </c>
      <c r="AA2318" s="698">
        <v>108</v>
      </c>
      <c r="AB2318" s="698">
        <v>324</v>
      </c>
      <c r="AC2318" s="731">
        <f t="shared" si="2395"/>
        <v>104.75999999999999</v>
      </c>
      <c r="AD2318" s="533">
        <f t="shared" si="2396"/>
        <v>314.27999999999997</v>
      </c>
    </row>
    <row r="2319" spans="1:30" ht="16.5" thickBot="1">
      <c r="A2319" s="533" t="s">
        <v>2728</v>
      </c>
      <c r="B2319" s="533">
        <v>23</v>
      </c>
      <c r="C2319" s="533" t="s">
        <v>682</v>
      </c>
      <c r="D2319" s="572" t="s">
        <v>2145</v>
      </c>
      <c r="E2319" s="571" t="str">
        <f t="shared" si="2392"/>
        <v xml:space="preserve"> DIFFUSERS, REGISTERS, AND GRILLES</v>
      </c>
      <c r="F2319" s="533" t="str">
        <f t="shared" si="2393"/>
        <v>ME</v>
      </c>
      <c r="G2319" s="533" t="s">
        <v>2722</v>
      </c>
      <c r="H2319" s="533">
        <v>946</v>
      </c>
      <c r="I2319" s="533" t="s">
        <v>771</v>
      </c>
      <c r="J2319" s="533" t="str">
        <f t="shared" si="2397"/>
        <v>Supply diffusers 600x600</v>
      </c>
      <c r="K2319" s="137" t="s">
        <v>20</v>
      </c>
      <c r="L2319" s="106" t="s">
        <v>774</v>
      </c>
      <c r="M2319" s="253">
        <v>1</v>
      </c>
      <c r="N2319" s="98" t="s">
        <v>39</v>
      </c>
      <c r="O2319" s="348">
        <v>108</v>
      </c>
      <c r="P2319" s="25">
        <f t="shared" si="2394"/>
        <v>108</v>
      </c>
      <c r="Q2319" s="158"/>
      <c r="R2319" s="158"/>
      <c r="X2319" s="698" t="s">
        <v>774</v>
      </c>
      <c r="Y2319" s="698">
        <v>1</v>
      </c>
      <c r="Z2319" s="698" t="s">
        <v>39</v>
      </c>
      <c r="AA2319" s="698">
        <v>108</v>
      </c>
      <c r="AB2319" s="698">
        <v>108</v>
      </c>
      <c r="AC2319" s="731">
        <f t="shared" si="2395"/>
        <v>104.75999999999999</v>
      </c>
      <c r="AD2319" s="533">
        <f t="shared" si="2396"/>
        <v>104.75999999999999</v>
      </c>
    </row>
    <row r="2320" spans="1:30" ht="15.75">
      <c r="A2320" s="533" t="s">
        <v>2728</v>
      </c>
      <c r="B2320" s="533">
        <v>23</v>
      </c>
      <c r="C2320" s="533" t="s">
        <v>682</v>
      </c>
      <c r="D2320" s="572" t="s">
        <v>2145</v>
      </c>
      <c r="E2320" s="571" t="str">
        <f t="shared" si="2392"/>
        <v xml:space="preserve"> DIFFUSERS, REGISTERS, AND GRILLES</v>
      </c>
      <c r="F2320" s="533" t="str">
        <f t="shared" si="2393"/>
        <v>ME</v>
      </c>
      <c r="G2320" s="533" t="s">
        <v>2722</v>
      </c>
      <c r="H2320" s="533">
        <v>947</v>
      </c>
      <c r="I2320" s="533" t="s">
        <v>771</v>
      </c>
      <c r="J2320" s="533" t="str">
        <f t="shared" si="2397"/>
        <v>Supply diffusers 600x600</v>
      </c>
      <c r="K2320" s="248" t="s">
        <v>21</v>
      </c>
      <c r="L2320" s="233" t="s">
        <v>775</v>
      </c>
      <c r="M2320" s="249">
        <v>7</v>
      </c>
      <c r="N2320" s="236" t="s">
        <v>39</v>
      </c>
      <c r="O2320" s="348"/>
      <c r="P2320" s="25">
        <f t="shared" si="2394"/>
        <v>0</v>
      </c>
      <c r="Q2320" s="158"/>
      <c r="R2320" s="158"/>
      <c r="X2320" s="698" t="s">
        <v>775</v>
      </c>
      <c r="Y2320" s="698">
        <v>7</v>
      </c>
      <c r="Z2320" s="698" t="s">
        <v>39</v>
      </c>
      <c r="AA2320" s="698"/>
      <c r="AB2320" s="698">
        <v>0</v>
      </c>
      <c r="AC2320" s="731">
        <f t="shared" si="2395"/>
        <v>0</v>
      </c>
      <c r="AD2320" s="533">
        <f t="shared" si="2396"/>
        <v>0</v>
      </c>
    </row>
    <row r="2321" spans="1:30" ht="15.75">
      <c r="A2321" s="533" t="s">
        <v>2728</v>
      </c>
      <c r="B2321" s="533">
        <v>23</v>
      </c>
      <c r="C2321" s="533" t="s">
        <v>682</v>
      </c>
      <c r="D2321" s="572" t="s">
        <v>2145</v>
      </c>
      <c r="E2321" s="571" t="str">
        <f t="shared" si="2392"/>
        <v xml:space="preserve"> DIFFUSERS, REGISTERS, AND GRILLES</v>
      </c>
      <c r="F2321" s="533" t="str">
        <f t="shared" si="2393"/>
        <v>ME</v>
      </c>
      <c r="G2321" s="533" t="s">
        <v>2722</v>
      </c>
      <c r="H2321" s="533">
        <v>948</v>
      </c>
      <c r="I2321" s="533" t="s">
        <v>771</v>
      </c>
      <c r="J2321" s="533" t="str">
        <f t="shared" si="2397"/>
        <v>Supply diffusers 600x600</v>
      </c>
      <c r="K2321" s="248" t="s">
        <v>45</v>
      </c>
      <c r="L2321" s="233" t="s">
        <v>776</v>
      </c>
      <c r="M2321" s="249">
        <v>5</v>
      </c>
      <c r="N2321" s="236" t="s">
        <v>39</v>
      </c>
      <c r="O2321" s="348"/>
      <c r="P2321" s="25">
        <f t="shared" si="2394"/>
        <v>0</v>
      </c>
      <c r="Q2321" s="158"/>
      <c r="R2321" s="158"/>
      <c r="X2321" s="698" t="s">
        <v>776</v>
      </c>
      <c r="Y2321" s="698">
        <v>5</v>
      </c>
      <c r="Z2321" s="698" t="s">
        <v>39</v>
      </c>
      <c r="AA2321" s="698"/>
      <c r="AB2321" s="698">
        <v>0</v>
      </c>
      <c r="AC2321" s="731">
        <f t="shared" si="2395"/>
        <v>0</v>
      </c>
      <c r="AD2321" s="533">
        <f t="shared" si="2396"/>
        <v>0</v>
      </c>
    </row>
    <row r="2322" spans="1:30" ht="15.75">
      <c r="A2322" s="533" t="s">
        <v>2728</v>
      </c>
      <c r="B2322" s="533">
        <v>23</v>
      </c>
      <c r="C2322" s="533" t="s">
        <v>682</v>
      </c>
      <c r="D2322" s="572" t="s">
        <v>2145</v>
      </c>
      <c r="E2322" s="571" t="str">
        <f t="shared" si="2392"/>
        <v xml:space="preserve"> DIFFUSERS, REGISTERS, AND GRILLES</v>
      </c>
      <c r="F2322" s="533" t="str">
        <f t="shared" si="2393"/>
        <v>ME</v>
      </c>
      <c r="G2322" s="533" t="s">
        <v>2722</v>
      </c>
      <c r="H2322" s="533">
        <v>949</v>
      </c>
      <c r="I2322" s="533" t="s">
        <v>771</v>
      </c>
      <c r="J2322" s="533" t="str">
        <f t="shared" si="2397"/>
        <v>Supply diffusers 600x600</v>
      </c>
      <c r="K2322" s="137" t="s">
        <v>21</v>
      </c>
      <c r="L2322" s="106" t="s">
        <v>777</v>
      </c>
      <c r="M2322" s="101">
        <v>2</v>
      </c>
      <c r="N2322" s="98" t="s">
        <v>39</v>
      </c>
      <c r="O2322" s="348">
        <v>108</v>
      </c>
      <c r="P2322" s="25">
        <f t="shared" si="2394"/>
        <v>216</v>
      </c>
      <c r="Q2322" s="158"/>
      <c r="R2322" s="158"/>
      <c r="X2322" s="698" t="s">
        <v>777</v>
      </c>
      <c r="Y2322" s="698">
        <v>2</v>
      </c>
      <c r="Z2322" s="698" t="s">
        <v>39</v>
      </c>
      <c r="AA2322" s="698">
        <v>108</v>
      </c>
      <c r="AB2322" s="698">
        <v>216</v>
      </c>
      <c r="AC2322" s="731">
        <f t="shared" si="2395"/>
        <v>104.75999999999999</v>
      </c>
      <c r="AD2322" s="533">
        <f t="shared" si="2396"/>
        <v>209.51999999999998</v>
      </c>
    </row>
    <row r="2323" spans="1:30" ht="16.5" thickBot="1">
      <c r="A2323" s="533" t="s">
        <v>2728</v>
      </c>
      <c r="B2323" s="533">
        <v>23</v>
      </c>
      <c r="C2323" s="533" t="s">
        <v>682</v>
      </c>
      <c r="D2323" s="572" t="s">
        <v>2145</v>
      </c>
      <c r="E2323" s="571" t="str">
        <f t="shared" si="2392"/>
        <v xml:space="preserve"> DIFFUSERS, REGISTERS, AND GRILLES</v>
      </c>
      <c r="F2323" s="533" t="str">
        <f t="shared" si="2393"/>
        <v>ME</v>
      </c>
      <c r="G2323" s="533" t="s">
        <v>2725</v>
      </c>
      <c r="H2323" s="533">
        <v>950</v>
      </c>
      <c r="I2323" s="533" t="s">
        <v>771</v>
      </c>
      <c r="J2323" s="533" t="str">
        <f>L2323</f>
        <v>Return diffusers 600x600</v>
      </c>
      <c r="K2323" s="137"/>
      <c r="L2323" s="104" t="s">
        <v>778</v>
      </c>
      <c r="M2323" s="101"/>
      <c r="N2323" s="98"/>
      <c r="O2323" s="348"/>
      <c r="P2323" s="98"/>
      <c r="Q2323" s="158"/>
      <c r="R2323" s="158"/>
      <c r="X2323" s="698" t="s">
        <v>778</v>
      </c>
      <c r="Y2323" s="698"/>
      <c r="Z2323" s="698"/>
      <c r="AA2323" s="698"/>
      <c r="AB2323" s="698"/>
    </row>
    <row r="2324" spans="1:30" ht="15.75">
      <c r="A2324" s="533" t="s">
        <v>2728</v>
      </c>
      <c r="B2324" s="533">
        <v>23</v>
      </c>
      <c r="C2324" s="533" t="s">
        <v>682</v>
      </c>
      <c r="D2324" s="572" t="s">
        <v>2145</v>
      </c>
      <c r="E2324" s="571" t="str">
        <f t="shared" si="2392"/>
        <v xml:space="preserve"> DIFFUSERS, REGISTERS, AND GRILLES</v>
      </c>
      <c r="F2324" s="533" t="str">
        <f t="shared" si="2393"/>
        <v>ME</v>
      </c>
      <c r="G2324" s="533" t="s">
        <v>2722</v>
      </c>
      <c r="H2324" s="533">
        <v>951</v>
      </c>
      <c r="I2324" s="533" t="s">
        <v>771</v>
      </c>
      <c r="J2324" s="533" t="str">
        <f t="shared" ref="J2324:J2328" si="2398">J2323</f>
        <v>Return diffusers 600x600</v>
      </c>
      <c r="K2324" s="137" t="s">
        <v>45</v>
      </c>
      <c r="L2324" s="180" t="s">
        <v>562</v>
      </c>
      <c r="M2324" s="254">
        <v>2</v>
      </c>
      <c r="N2324" s="181" t="s">
        <v>39</v>
      </c>
      <c r="O2324" s="348">
        <v>92</v>
      </c>
      <c r="P2324" s="25">
        <f t="shared" ref="P2324:P2328" si="2399">O2324*M2324</f>
        <v>184</v>
      </c>
      <c r="Q2324" s="158"/>
      <c r="R2324" s="158"/>
      <c r="X2324" s="698" t="s">
        <v>562</v>
      </c>
      <c r="Y2324" s="698">
        <v>2</v>
      </c>
      <c r="Z2324" s="698" t="s">
        <v>39</v>
      </c>
      <c r="AA2324" s="698">
        <v>92</v>
      </c>
      <c r="AB2324" s="698">
        <v>184</v>
      </c>
      <c r="AC2324" s="731">
        <f t="shared" ref="AC2324:AC2328" si="2400">AA2324*0.97</f>
        <v>89.24</v>
      </c>
      <c r="AD2324" s="533">
        <f t="shared" ref="AD2324:AD2328" si="2401">AC2324*Y2324</f>
        <v>178.48</v>
      </c>
    </row>
    <row r="2325" spans="1:30" ht="16.5" thickBot="1">
      <c r="A2325" s="533" t="s">
        <v>2728</v>
      </c>
      <c r="B2325" s="533">
        <v>23</v>
      </c>
      <c r="C2325" s="533" t="s">
        <v>682</v>
      </c>
      <c r="D2325" s="572" t="s">
        <v>2145</v>
      </c>
      <c r="E2325" s="571" t="str">
        <f t="shared" si="2392"/>
        <v xml:space="preserve"> DIFFUSERS, REGISTERS, AND GRILLES</v>
      </c>
      <c r="F2325" s="533" t="str">
        <f t="shared" si="2393"/>
        <v>ME</v>
      </c>
      <c r="G2325" s="533" t="s">
        <v>2722</v>
      </c>
      <c r="H2325" s="533">
        <v>952</v>
      </c>
      <c r="I2325" s="533" t="s">
        <v>771</v>
      </c>
      <c r="J2325" s="533" t="str">
        <f t="shared" si="2398"/>
        <v>Return diffusers 600x600</v>
      </c>
      <c r="K2325" s="137" t="s">
        <v>48</v>
      </c>
      <c r="L2325" s="180" t="s">
        <v>774</v>
      </c>
      <c r="M2325" s="255">
        <v>4</v>
      </c>
      <c r="N2325" s="181" t="s">
        <v>39</v>
      </c>
      <c r="O2325" s="348">
        <v>92</v>
      </c>
      <c r="P2325" s="25">
        <f t="shared" si="2399"/>
        <v>368</v>
      </c>
      <c r="Q2325" s="158"/>
      <c r="R2325" s="158"/>
      <c r="X2325" s="698" t="s">
        <v>774</v>
      </c>
      <c r="Y2325" s="698">
        <v>4</v>
      </c>
      <c r="Z2325" s="698" t="s">
        <v>39</v>
      </c>
      <c r="AA2325" s="698">
        <v>92</v>
      </c>
      <c r="AB2325" s="698">
        <v>368</v>
      </c>
      <c r="AC2325" s="731">
        <f t="shared" si="2400"/>
        <v>89.24</v>
      </c>
      <c r="AD2325" s="533">
        <f t="shared" si="2401"/>
        <v>356.96</v>
      </c>
    </row>
    <row r="2326" spans="1:30" ht="15.75">
      <c r="A2326" s="533" t="s">
        <v>2728</v>
      </c>
      <c r="B2326" s="533">
        <v>23</v>
      </c>
      <c r="C2326" s="533" t="s">
        <v>682</v>
      </c>
      <c r="D2326" s="572" t="s">
        <v>2145</v>
      </c>
      <c r="E2326" s="571" t="str">
        <f t="shared" si="2392"/>
        <v xml:space="preserve"> DIFFUSERS, REGISTERS, AND GRILLES</v>
      </c>
      <c r="F2326" s="533" t="str">
        <f t="shared" si="2393"/>
        <v>ME</v>
      </c>
      <c r="G2326" s="533" t="s">
        <v>2722</v>
      </c>
      <c r="H2326" s="533">
        <v>953</v>
      </c>
      <c r="I2326" s="533" t="s">
        <v>771</v>
      </c>
      <c r="J2326" s="533" t="str">
        <f t="shared" si="2398"/>
        <v>Return diffusers 600x600</v>
      </c>
      <c r="K2326" s="248" t="s">
        <v>77</v>
      </c>
      <c r="L2326" s="256" t="s">
        <v>775</v>
      </c>
      <c r="M2326" s="257">
        <v>10</v>
      </c>
      <c r="N2326" s="258" t="s">
        <v>39</v>
      </c>
      <c r="O2326" s="348"/>
      <c r="P2326" s="25">
        <f t="shared" si="2399"/>
        <v>0</v>
      </c>
      <c r="Q2326" s="158"/>
      <c r="R2326" s="158"/>
      <c r="X2326" s="698" t="s">
        <v>775</v>
      </c>
      <c r="Y2326" s="698">
        <v>10</v>
      </c>
      <c r="Z2326" s="698" t="s">
        <v>39</v>
      </c>
      <c r="AA2326" s="698"/>
      <c r="AB2326" s="698"/>
      <c r="AC2326" s="731">
        <f t="shared" si="2400"/>
        <v>0</v>
      </c>
      <c r="AD2326" s="533">
        <f t="shared" si="2401"/>
        <v>0</v>
      </c>
    </row>
    <row r="2327" spans="1:30" ht="15.75">
      <c r="A2327" s="533" t="s">
        <v>2728</v>
      </c>
      <c r="B2327" s="533">
        <v>23</v>
      </c>
      <c r="C2327" s="533" t="s">
        <v>682</v>
      </c>
      <c r="D2327" s="572" t="s">
        <v>2145</v>
      </c>
      <c r="E2327" s="571" t="str">
        <f t="shared" si="2392"/>
        <v xml:space="preserve"> DIFFUSERS, REGISTERS, AND GRILLES</v>
      </c>
      <c r="F2327" s="533" t="str">
        <f t="shared" si="2393"/>
        <v>ME</v>
      </c>
      <c r="G2327" s="533" t="s">
        <v>2722</v>
      </c>
      <c r="H2327" s="533">
        <v>954</v>
      </c>
      <c r="I2327" s="533" t="s">
        <v>771</v>
      </c>
      <c r="J2327" s="533" t="str">
        <f t="shared" si="2398"/>
        <v>Return diffusers 600x600</v>
      </c>
      <c r="K2327" s="248" t="s">
        <v>78</v>
      </c>
      <c r="L2327" s="256" t="s">
        <v>776</v>
      </c>
      <c r="M2327" s="257">
        <v>1</v>
      </c>
      <c r="N2327" s="258" t="s">
        <v>39</v>
      </c>
      <c r="O2327" s="348"/>
      <c r="P2327" s="25">
        <f t="shared" si="2399"/>
        <v>0</v>
      </c>
      <c r="Q2327" s="158"/>
      <c r="R2327" s="158"/>
      <c r="X2327" s="698" t="s">
        <v>776</v>
      </c>
      <c r="Y2327" s="698">
        <v>1</v>
      </c>
      <c r="Z2327" s="698" t="s">
        <v>39</v>
      </c>
      <c r="AA2327" s="698"/>
      <c r="AB2327" s="698"/>
      <c r="AC2327" s="731">
        <f t="shared" si="2400"/>
        <v>0</v>
      </c>
      <c r="AD2327" s="533">
        <f t="shared" si="2401"/>
        <v>0</v>
      </c>
    </row>
    <row r="2328" spans="1:30" ht="15.75">
      <c r="A2328" s="533" t="s">
        <v>2728</v>
      </c>
      <c r="B2328" s="533">
        <v>23</v>
      </c>
      <c r="C2328" s="533" t="s">
        <v>682</v>
      </c>
      <c r="D2328" s="572" t="s">
        <v>2145</v>
      </c>
      <c r="E2328" s="571" t="str">
        <f t="shared" si="2392"/>
        <v xml:space="preserve"> DIFFUSERS, REGISTERS, AND GRILLES</v>
      </c>
      <c r="F2328" s="533" t="str">
        <f t="shared" si="2393"/>
        <v>ME</v>
      </c>
      <c r="G2328" s="533" t="s">
        <v>2722</v>
      </c>
      <c r="H2328" s="533">
        <v>955</v>
      </c>
      <c r="I2328" s="533" t="s">
        <v>771</v>
      </c>
      <c r="J2328" s="533" t="str">
        <f t="shared" si="2398"/>
        <v>Return diffusers 600x600</v>
      </c>
      <c r="K2328" s="137" t="s">
        <v>50</v>
      </c>
      <c r="L2328" s="180" t="s">
        <v>777</v>
      </c>
      <c r="M2328" s="166">
        <v>1</v>
      </c>
      <c r="N2328" s="181" t="s">
        <v>39</v>
      </c>
      <c r="O2328" s="348">
        <v>92</v>
      </c>
      <c r="P2328" s="25">
        <f t="shared" si="2399"/>
        <v>92</v>
      </c>
      <c r="Q2328" s="158"/>
      <c r="R2328" s="158"/>
      <c r="X2328" s="698" t="s">
        <v>777</v>
      </c>
      <c r="Y2328" s="698">
        <v>1</v>
      </c>
      <c r="Z2328" s="698" t="s">
        <v>39</v>
      </c>
      <c r="AA2328" s="698">
        <v>92</v>
      </c>
      <c r="AB2328" s="698">
        <v>92</v>
      </c>
      <c r="AC2328" s="731">
        <f t="shared" si="2400"/>
        <v>89.24</v>
      </c>
      <c r="AD2328" s="533">
        <f t="shared" si="2401"/>
        <v>89.24</v>
      </c>
    </row>
    <row r="2329" spans="1:30" ht="15.75">
      <c r="A2329" s="533" t="s">
        <v>2728</v>
      </c>
      <c r="B2329" s="533">
        <v>23</v>
      </c>
      <c r="C2329" s="533" t="s">
        <v>682</v>
      </c>
      <c r="D2329" s="572" t="s">
        <v>2145</v>
      </c>
      <c r="E2329" s="571" t="str">
        <f t="shared" si="2392"/>
        <v xml:space="preserve"> DIFFUSERS, REGISTERS, AND GRILLES</v>
      </c>
      <c r="F2329" s="533" t="str">
        <f t="shared" si="2393"/>
        <v>ME</v>
      </c>
      <c r="G2329" s="533" t="s">
        <v>2725</v>
      </c>
      <c r="H2329" s="533">
        <v>956</v>
      </c>
      <c r="I2329" s="533" t="s">
        <v>771</v>
      </c>
      <c r="J2329" s="533" t="str">
        <f>L2329</f>
        <v>Exhaust diffusers 600x600</v>
      </c>
      <c r="K2329" s="248"/>
      <c r="L2329" s="250" t="s">
        <v>779</v>
      </c>
      <c r="M2329" s="249"/>
      <c r="N2329" s="236"/>
      <c r="O2329" s="348"/>
      <c r="P2329" s="98"/>
      <c r="Q2329" s="158"/>
      <c r="R2329" s="158"/>
      <c r="X2329" s="698" t="s">
        <v>779</v>
      </c>
      <c r="Y2329" s="698"/>
      <c r="Z2329" s="698"/>
      <c r="AA2329" s="698"/>
      <c r="AB2329" s="698"/>
    </row>
    <row r="2330" spans="1:30" ht="15.75">
      <c r="A2330" s="533" t="s">
        <v>2728</v>
      </c>
      <c r="B2330" s="533">
        <v>23</v>
      </c>
      <c r="C2330" s="533" t="s">
        <v>682</v>
      </c>
      <c r="D2330" s="572" t="s">
        <v>2145</v>
      </c>
      <c r="E2330" s="571" t="str">
        <f t="shared" si="2392"/>
        <v xml:space="preserve"> DIFFUSERS, REGISTERS, AND GRILLES</v>
      </c>
      <c r="F2330" s="533" t="str">
        <f t="shared" si="2393"/>
        <v>ME</v>
      </c>
      <c r="G2330" s="533" t="s">
        <v>2722</v>
      </c>
      <c r="H2330" s="533">
        <v>957</v>
      </c>
      <c r="I2330" s="533" t="s">
        <v>771</v>
      </c>
      <c r="J2330" s="533" t="str">
        <f t="shared" ref="J2330:J2333" si="2402">J2329</f>
        <v>Exhaust diffusers 600x600</v>
      </c>
      <c r="K2330" s="248" t="s">
        <v>304</v>
      </c>
      <c r="L2330" s="233" t="s">
        <v>562</v>
      </c>
      <c r="M2330" s="249">
        <v>9</v>
      </c>
      <c r="N2330" s="236" t="s">
        <v>39</v>
      </c>
      <c r="O2330" s="348"/>
      <c r="P2330" s="25">
        <f t="shared" ref="P2330:P2333" si="2403">O2330*M2330</f>
        <v>0</v>
      </c>
      <c r="Q2330" s="158"/>
      <c r="R2330" s="158"/>
      <c r="X2330" s="698" t="s">
        <v>562</v>
      </c>
      <c r="Y2330" s="698">
        <v>9</v>
      </c>
      <c r="Z2330" s="698" t="s">
        <v>39</v>
      </c>
      <c r="AA2330" s="698"/>
      <c r="AB2330" s="698">
        <v>0</v>
      </c>
      <c r="AC2330" s="731">
        <f t="shared" ref="AC2330:AC2333" si="2404">AA2330*0.97</f>
        <v>0</v>
      </c>
      <c r="AD2330" s="533">
        <f t="shared" ref="AD2330:AD2333" si="2405">AC2330*Y2330</f>
        <v>0</v>
      </c>
    </row>
    <row r="2331" spans="1:30" ht="15.75">
      <c r="A2331" s="533" t="s">
        <v>2728</v>
      </c>
      <c r="B2331" s="533">
        <v>23</v>
      </c>
      <c r="C2331" s="533" t="s">
        <v>682</v>
      </c>
      <c r="D2331" s="572" t="s">
        <v>2145</v>
      </c>
      <c r="E2331" s="571" t="str">
        <f t="shared" si="2392"/>
        <v xml:space="preserve"> DIFFUSERS, REGISTERS, AND GRILLES</v>
      </c>
      <c r="F2331" s="533" t="str">
        <f t="shared" si="2393"/>
        <v>ME</v>
      </c>
      <c r="G2331" s="533" t="s">
        <v>2722</v>
      </c>
      <c r="H2331" s="533">
        <v>958</v>
      </c>
      <c r="I2331" s="533" t="s">
        <v>771</v>
      </c>
      <c r="J2331" s="533" t="str">
        <f t="shared" si="2402"/>
        <v>Exhaust diffusers 600x600</v>
      </c>
      <c r="K2331" s="248" t="s">
        <v>306</v>
      </c>
      <c r="L2331" s="233" t="s">
        <v>774</v>
      </c>
      <c r="M2331" s="249">
        <v>6</v>
      </c>
      <c r="N2331" s="236" t="s">
        <v>39</v>
      </c>
      <c r="O2331" s="348"/>
      <c r="P2331" s="25">
        <f t="shared" si="2403"/>
        <v>0</v>
      </c>
      <c r="Q2331" s="158"/>
      <c r="R2331" s="158"/>
      <c r="X2331" s="698" t="s">
        <v>774</v>
      </c>
      <c r="Y2331" s="698">
        <v>6</v>
      </c>
      <c r="Z2331" s="698" t="s">
        <v>39</v>
      </c>
      <c r="AA2331" s="698"/>
      <c r="AB2331" s="698">
        <v>0</v>
      </c>
      <c r="AC2331" s="731">
        <f t="shared" si="2404"/>
        <v>0</v>
      </c>
      <c r="AD2331" s="533">
        <f t="shared" si="2405"/>
        <v>0</v>
      </c>
    </row>
    <row r="2332" spans="1:30" ht="15.75">
      <c r="A2332" s="533" t="s">
        <v>2728</v>
      </c>
      <c r="B2332" s="533">
        <v>23</v>
      </c>
      <c r="C2332" s="533" t="s">
        <v>682</v>
      </c>
      <c r="D2332" s="572" t="s">
        <v>2145</v>
      </c>
      <c r="E2332" s="571" t="str">
        <f t="shared" si="2392"/>
        <v xml:space="preserve"> DIFFUSERS, REGISTERS, AND GRILLES</v>
      </c>
      <c r="F2332" s="533" t="str">
        <f t="shared" si="2393"/>
        <v>ME</v>
      </c>
      <c r="G2332" s="533" t="s">
        <v>2722</v>
      </c>
      <c r="H2332" s="533">
        <v>959</v>
      </c>
      <c r="I2332" s="533" t="s">
        <v>771</v>
      </c>
      <c r="J2332" s="533" t="str">
        <f t="shared" si="2402"/>
        <v>Exhaust diffusers 600x600</v>
      </c>
      <c r="K2332" s="248" t="s">
        <v>13</v>
      </c>
      <c r="L2332" s="233" t="s">
        <v>776</v>
      </c>
      <c r="M2332" s="249">
        <v>3</v>
      </c>
      <c r="N2332" s="236" t="s">
        <v>39</v>
      </c>
      <c r="O2332" s="348"/>
      <c r="P2332" s="25">
        <f t="shared" si="2403"/>
        <v>0</v>
      </c>
      <c r="Q2332" s="158"/>
      <c r="R2332" s="158"/>
      <c r="X2332" s="698" t="s">
        <v>776</v>
      </c>
      <c r="Y2332" s="698">
        <v>3</v>
      </c>
      <c r="Z2332" s="698" t="s">
        <v>39</v>
      </c>
      <c r="AA2332" s="698"/>
      <c r="AB2332" s="698">
        <v>0</v>
      </c>
      <c r="AC2332" s="731">
        <f t="shared" si="2404"/>
        <v>0</v>
      </c>
      <c r="AD2332" s="533">
        <f t="shared" si="2405"/>
        <v>0</v>
      </c>
    </row>
    <row r="2333" spans="1:30" ht="15.75">
      <c r="A2333" s="533" t="s">
        <v>2728</v>
      </c>
      <c r="B2333" s="533">
        <v>23</v>
      </c>
      <c r="C2333" s="533" t="s">
        <v>682</v>
      </c>
      <c r="D2333" s="572" t="s">
        <v>2145</v>
      </c>
      <c r="E2333" s="571" t="str">
        <f t="shared" si="2392"/>
        <v xml:space="preserve"> DIFFUSERS, REGISTERS, AND GRILLES</v>
      </c>
      <c r="F2333" s="533" t="str">
        <f t="shared" si="2393"/>
        <v>ME</v>
      </c>
      <c r="G2333" s="533" t="s">
        <v>2722</v>
      </c>
      <c r="H2333" s="533">
        <v>960</v>
      </c>
      <c r="I2333" s="533" t="s">
        <v>771</v>
      </c>
      <c r="J2333" s="533" t="str">
        <f t="shared" si="2402"/>
        <v>Exhaust diffusers 600x600</v>
      </c>
      <c r="K2333" s="248" t="s">
        <v>15</v>
      </c>
      <c r="L2333" s="233" t="s">
        <v>777</v>
      </c>
      <c r="M2333" s="249">
        <v>1</v>
      </c>
      <c r="N2333" s="236" t="s">
        <v>39</v>
      </c>
      <c r="O2333" s="348"/>
      <c r="P2333" s="25">
        <f t="shared" si="2403"/>
        <v>0</v>
      </c>
      <c r="Q2333" s="158"/>
      <c r="R2333" s="158"/>
      <c r="X2333" s="698" t="s">
        <v>777</v>
      </c>
      <c r="Y2333" s="698">
        <v>1</v>
      </c>
      <c r="Z2333" s="698" t="s">
        <v>39</v>
      </c>
      <c r="AA2333" s="698"/>
      <c r="AB2333" s="698">
        <v>0</v>
      </c>
      <c r="AC2333" s="731">
        <f t="shared" si="2404"/>
        <v>0</v>
      </c>
      <c r="AD2333" s="533">
        <f t="shared" si="2405"/>
        <v>0</v>
      </c>
    </row>
    <row r="2334" spans="1:30" ht="15.75">
      <c r="A2334" s="533" t="s">
        <v>2728</v>
      </c>
      <c r="B2334" s="533">
        <v>23</v>
      </c>
      <c r="C2334" s="533" t="s">
        <v>682</v>
      </c>
      <c r="D2334" s="572" t="s">
        <v>2145</v>
      </c>
      <c r="E2334" s="571" t="str">
        <f t="shared" si="2392"/>
        <v xml:space="preserve"> DIFFUSERS, REGISTERS, AND GRILLES</v>
      </c>
      <c r="F2334" s="533" t="str">
        <f t="shared" si="2393"/>
        <v>ME</v>
      </c>
      <c r="G2334" s="533" t="s">
        <v>2725</v>
      </c>
      <c r="H2334" s="533">
        <v>961</v>
      </c>
      <c r="I2334" s="533" t="str">
        <f t="shared" ref="I2334" si="2406">L2334</f>
        <v>Registers</v>
      </c>
      <c r="J2334" s="533" t="str">
        <f t="shared" ref="J2334:J2335" si="2407">L2334</f>
        <v>Registers</v>
      </c>
      <c r="K2334" s="137"/>
      <c r="L2334" s="104" t="s">
        <v>780</v>
      </c>
      <c r="M2334" s="101"/>
      <c r="N2334" s="98"/>
      <c r="O2334" s="348"/>
      <c r="P2334" s="98"/>
      <c r="Q2334" s="158"/>
      <c r="R2334" s="158"/>
      <c r="X2334" s="698" t="s">
        <v>780</v>
      </c>
      <c r="Y2334" s="698"/>
      <c r="Z2334" s="698"/>
      <c r="AA2334" s="698"/>
      <c r="AB2334" s="698"/>
    </row>
    <row r="2335" spans="1:30" ht="16.5" thickBot="1">
      <c r="A2335" s="533" t="s">
        <v>2728</v>
      </c>
      <c r="B2335" s="533">
        <v>23</v>
      </c>
      <c r="C2335" s="533" t="s">
        <v>682</v>
      </c>
      <c r="D2335" s="572" t="s">
        <v>2145</v>
      </c>
      <c r="E2335" s="571" t="str">
        <f t="shared" si="2392"/>
        <v xml:space="preserve"> DIFFUSERS, REGISTERS, AND GRILLES</v>
      </c>
      <c r="F2335" s="533" t="str">
        <f t="shared" si="2393"/>
        <v>ME</v>
      </c>
      <c r="G2335" s="533" t="s">
        <v>2725</v>
      </c>
      <c r="H2335" s="533">
        <v>962</v>
      </c>
      <c r="I2335" s="533" t="s">
        <v>780</v>
      </c>
      <c r="J2335" s="533" t="str">
        <f t="shared" si="2407"/>
        <v>Supply registers</v>
      </c>
      <c r="K2335" s="137"/>
      <c r="L2335" s="104" t="s">
        <v>781</v>
      </c>
      <c r="M2335" s="101"/>
      <c r="N2335" s="98"/>
      <c r="O2335" s="348"/>
      <c r="P2335" s="98"/>
      <c r="Q2335" s="158"/>
      <c r="R2335" s="158"/>
      <c r="X2335" s="698" t="s">
        <v>781</v>
      </c>
      <c r="Y2335" s="698"/>
      <c r="Z2335" s="698"/>
      <c r="AA2335" s="698"/>
      <c r="AB2335" s="698"/>
    </row>
    <row r="2336" spans="1:30" ht="16.5" thickBot="1">
      <c r="A2336" s="533" t="s">
        <v>2728</v>
      </c>
      <c r="B2336" s="533">
        <v>23</v>
      </c>
      <c r="C2336" s="533" t="s">
        <v>682</v>
      </c>
      <c r="D2336" s="572" t="s">
        <v>2145</v>
      </c>
      <c r="E2336" s="571" t="str">
        <f t="shared" si="2392"/>
        <v xml:space="preserve"> DIFFUSERS, REGISTERS, AND GRILLES</v>
      </c>
      <c r="F2336" s="533" t="str">
        <f t="shared" si="2393"/>
        <v>ME</v>
      </c>
      <c r="G2336" s="533" t="s">
        <v>2722</v>
      </c>
      <c r="H2336" s="533">
        <v>963</v>
      </c>
      <c r="I2336" s="533" t="s">
        <v>780</v>
      </c>
      <c r="J2336" s="533" t="str">
        <f t="shared" ref="J2336:J2341" si="2408">J2335</f>
        <v>Supply registers</v>
      </c>
      <c r="K2336" s="137" t="s">
        <v>13</v>
      </c>
      <c r="L2336" s="189" t="s">
        <v>782</v>
      </c>
      <c r="M2336" s="259">
        <v>6</v>
      </c>
      <c r="N2336" s="167" t="s">
        <v>39</v>
      </c>
      <c r="O2336" s="348">
        <v>39</v>
      </c>
      <c r="P2336" s="25">
        <f t="shared" ref="P2336:P2341" si="2409">O2336*M2336</f>
        <v>234</v>
      </c>
      <c r="Q2336" s="158"/>
      <c r="R2336" s="158"/>
      <c r="X2336" s="698" t="s">
        <v>782</v>
      </c>
      <c r="Y2336" s="698">
        <v>6</v>
      </c>
      <c r="Z2336" s="698" t="s">
        <v>39</v>
      </c>
      <c r="AA2336" s="698">
        <v>39</v>
      </c>
      <c r="AB2336" s="698">
        <v>234</v>
      </c>
      <c r="AC2336" s="731">
        <f t="shared" ref="AC2336:AC2341" si="2410">AA2336*0.97</f>
        <v>37.83</v>
      </c>
      <c r="AD2336" s="533">
        <f t="shared" ref="AD2336:AD2341" si="2411">AC2336*Y2336</f>
        <v>226.98</v>
      </c>
    </row>
    <row r="2337" spans="1:30" ht="15.75">
      <c r="A2337" s="533" t="s">
        <v>2728</v>
      </c>
      <c r="B2337" s="533">
        <v>23</v>
      </c>
      <c r="C2337" s="533" t="s">
        <v>682</v>
      </c>
      <c r="D2337" s="572" t="s">
        <v>2145</v>
      </c>
      <c r="E2337" s="571" t="str">
        <f t="shared" si="2392"/>
        <v xml:space="preserve"> DIFFUSERS, REGISTERS, AND GRILLES</v>
      </c>
      <c r="F2337" s="533" t="str">
        <f t="shared" si="2393"/>
        <v>ME</v>
      </c>
      <c r="G2337" s="533" t="s">
        <v>2722</v>
      </c>
      <c r="H2337" s="533">
        <v>964</v>
      </c>
      <c r="I2337" s="533" t="s">
        <v>780</v>
      </c>
      <c r="J2337" s="533" t="str">
        <f t="shared" si="2408"/>
        <v>Supply registers</v>
      </c>
      <c r="K2337" s="248" t="s">
        <v>19</v>
      </c>
      <c r="L2337" s="242" t="s">
        <v>783</v>
      </c>
      <c r="M2337" s="260">
        <v>2</v>
      </c>
      <c r="N2337" s="261" t="s">
        <v>39</v>
      </c>
      <c r="O2337" s="348"/>
      <c r="P2337" s="25">
        <f t="shared" si="2409"/>
        <v>0</v>
      </c>
      <c r="Q2337" s="158"/>
      <c r="R2337" s="158"/>
      <c r="X2337" s="698" t="s">
        <v>783</v>
      </c>
      <c r="Y2337" s="698">
        <v>2</v>
      </c>
      <c r="Z2337" s="698" t="s">
        <v>39</v>
      </c>
      <c r="AA2337" s="698"/>
      <c r="AB2337" s="698">
        <v>0</v>
      </c>
      <c r="AC2337" s="731">
        <f t="shared" si="2410"/>
        <v>0</v>
      </c>
      <c r="AD2337" s="533">
        <f t="shared" si="2411"/>
        <v>0</v>
      </c>
    </row>
    <row r="2338" spans="1:30" ht="16.5" thickBot="1">
      <c r="A2338" s="533" t="s">
        <v>2728</v>
      </c>
      <c r="B2338" s="533">
        <v>23</v>
      </c>
      <c r="C2338" s="533" t="s">
        <v>682</v>
      </c>
      <c r="D2338" s="572" t="s">
        <v>2145</v>
      </c>
      <c r="E2338" s="571" t="str">
        <f t="shared" si="2392"/>
        <v xml:space="preserve"> DIFFUSERS, REGISTERS, AND GRILLES</v>
      </c>
      <c r="F2338" s="533" t="str">
        <f t="shared" si="2393"/>
        <v>ME</v>
      </c>
      <c r="G2338" s="533" t="s">
        <v>2722</v>
      </c>
      <c r="H2338" s="533">
        <v>965</v>
      </c>
      <c r="I2338" s="533" t="s">
        <v>780</v>
      </c>
      <c r="J2338" s="533" t="str">
        <f t="shared" si="2408"/>
        <v>Supply registers</v>
      </c>
      <c r="K2338" s="248" t="s">
        <v>20</v>
      </c>
      <c r="L2338" s="242" t="s">
        <v>1080</v>
      </c>
      <c r="M2338" s="260">
        <v>1</v>
      </c>
      <c r="N2338" s="261" t="s">
        <v>39</v>
      </c>
      <c r="O2338" s="348"/>
      <c r="P2338" s="25">
        <f t="shared" si="2409"/>
        <v>0</v>
      </c>
      <c r="Q2338" s="158"/>
      <c r="R2338" s="158"/>
      <c r="X2338" s="698" t="s">
        <v>1080</v>
      </c>
      <c r="Y2338" s="698">
        <v>1</v>
      </c>
      <c r="Z2338" s="698" t="s">
        <v>39</v>
      </c>
      <c r="AA2338" s="698"/>
      <c r="AB2338" s="698">
        <v>0</v>
      </c>
      <c r="AC2338" s="731">
        <f t="shared" si="2410"/>
        <v>0</v>
      </c>
      <c r="AD2338" s="533">
        <f t="shared" si="2411"/>
        <v>0</v>
      </c>
    </row>
    <row r="2339" spans="1:30" ht="16.5" thickBot="1">
      <c r="A2339" s="533" t="s">
        <v>2728</v>
      </c>
      <c r="B2339" s="533">
        <v>23</v>
      </c>
      <c r="C2339" s="533" t="s">
        <v>682</v>
      </c>
      <c r="D2339" s="572" t="s">
        <v>2145</v>
      </c>
      <c r="E2339" s="571" t="str">
        <f t="shared" si="2392"/>
        <v xml:space="preserve"> DIFFUSERS, REGISTERS, AND GRILLES</v>
      </c>
      <c r="F2339" s="533" t="str">
        <f t="shared" si="2393"/>
        <v>ME</v>
      </c>
      <c r="G2339" s="533" t="s">
        <v>2722</v>
      </c>
      <c r="H2339" s="533">
        <v>966</v>
      </c>
      <c r="I2339" s="533" t="s">
        <v>780</v>
      </c>
      <c r="J2339" s="533" t="str">
        <f t="shared" si="2408"/>
        <v>Supply registers</v>
      </c>
      <c r="K2339" s="137" t="s">
        <v>15</v>
      </c>
      <c r="L2339" s="189" t="s">
        <v>1081</v>
      </c>
      <c r="M2339" s="259">
        <v>2</v>
      </c>
      <c r="N2339" s="167" t="s">
        <v>39</v>
      </c>
      <c r="O2339" s="348">
        <v>72</v>
      </c>
      <c r="P2339" s="25">
        <f t="shared" si="2409"/>
        <v>144</v>
      </c>
      <c r="Q2339" s="158"/>
      <c r="R2339" s="158"/>
      <c r="X2339" s="698" t="s">
        <v>1081</v>
      </c>
      <c r="Y2339" s="698">
        <v>2</v>
      </c>
      <c r="Z2339" s="698" t="s">
        <v>39</v>
      </c>
      <c r="AA2339" s="698">
        <v>72</v>
      </c>
      <c r="AB2339" s="698">
        <v>144</v>
      </c>
      <c r="AC2339" s="731">
        <f t="shared" si="2410"/>
        <v>69.84</v>
      </c>
      <c r="AD2339" s="533">
        <f t="shared" si="2411"/>
        <v>139.68</v>
      </c>
    </row>
    <row r="2340" spans="1:30" ht="15.75">
      <c r="A2340" s="533" t="s">
        <v>2728</v>
      </c>
      <c r="B2340" s="533">
        <v>23</v>
      </c>
      <c r="C2340" s="533" t="s">
        <v>682</v>
      </c>
      <c r="D2340" s="572" t="s">
        <v>2145</v>
      </c>
      <c r="E2340" s="571" t="str">
        <f t="shared" si="2392"/>
        <v xml:space="preserve"> DIFFUSERS, REGISTERS, AND GRILLES</v>
      </c>
      <c r="F2340" s="533" t="str">
        <f t="shared" si="2393"/>
        <v>ME</v>
      </c>
      <c r="G2340" s="533" t="s">
        <v>2722</v>
      </c>
      <c r="H2340" s="533">
        <v>967</v>
      </c>
      <c r="I2340" s="533" t="s">
        <v>780</v>
      </c>
      <c r="J2340" s="533" t="str">
        <f t="shared" si="2408"/>
        <v>Supply registers</v>
      </c>
      <c r="K2340" s="647" t="s">
        <v>17</v>
      </c>
      <c r="L2340" s="256" t="s">
        <v>1082</v>
      </c>
      <c r="M2340" s="257">
        <v>4</v>
      </c>
      <c r="N2340" s="261" t="s">
        <v>39</v>
      </c>
      <c r="O2340" s="348"/>
      <c r="P2340" s="25">
        <f t="shared" si="2409"/>
        <v>0</v>
      </c>
      <c r="Q2340" s="158"/>
      <c r="R2340" s="158"/>
      <c r="X2340" s="698" t="s">
        <v>1082</v>
      </c>
      <c r="Y2340" s="698">
        <v>4</v>
      </c>
      <c r="Z2340" s="698" t="s">
        <v>39</v>
      </c>
      <c r="AA2340" s="698"/>
      <c r="AB2340" s="698"/>
      <c r="AC2340" s="731">
        <f t="shared" si="2410"/>
        <v>0</v>
      </c>
      <c r="AD2340" s="533">
        <f t="shared" si="2411"/>
        <v>0</v>
      </c>
    </row>
    <row r="2341" spans="1:30" ht="15.75">
      <c r="A2341" s="533" t="s">
        <v>2728</v>
      </c>
      <c r="B2341" s="533">
        <v>23</v>
      </c>
      <c r="C2341" s="533" t="s">
        <v>682</v>
      </c>
      <c r="D2341" s="572" t="s">
        <v>2145</v>
      </c>
      <c r="E2341" s="571" t="str">
        <f t="shared" si="2392"/>
        <v xml:space="preserve"> DIFFUSERS, REGISTERS, AND GRILLES</v>
      </c>
      <c r="F2341" s="533" t="str">
        <f t="shared" si="2393"/>
        <v>ME</v>
      </c>
      <c r="G2341" s="533" t="s">
        <v>2722</v>
      </c>
      <c r="H2341" s="533">
        <v>968</v>
      </c>
      <c r="I2341" s="533" t="s">
        <v>780</v>
      </c>
      <c r="J2341" s="533" t="str">
        <f t="shared" si="2408"/>
        <v>Supply registers</v>
      </c>
      <c r="K2341" s="248" t="s">
        <v>48</v>
      </c>
      <c r="L2341" s="256" t="s">
        <v>1083</v>
      </c>
      <c r="M2341" s="257">
        <v>1</v>
      </c>
      <c r="N2341" s="261" t="s">
        <v>39</v>
      </c>
      <c r="O2341" s="348"/>
      <c r="P2341" s="25">
        <f t="shared" si="2409"/>
        <v>0</v>
      </c>
      <c r="Q2341" s="158"/>
      <c r="R2341" s="158"/>
      <c r="X2341" s="698" t="s">
        <v>1083</v>
      </c>
      <c r="Y2341" s="698">
        <v>1</v>
      </c>
      <c r="Z2341" s="698" t="s">
        <v>39</v>
      </c>
      <c r="AA2341" s="698"/>
      <c r="AB2341" s="698">
        <v>0</v>
      </c>
      <c r="AC2341" s="731">
        <f t="shared" si="2410"/>
        <v>0</v>
      </c>
      <c r="AD2341" s="533">
        <f t="shared" si="2411"/>
        <v>0</v>
      </c>
    </row>
    <row r="2342" spans="1:30" ht="16.5" thickBot="1">
      <c r="A2342" s="533" t="s">
        <v>2728</v>
      </c>
      <c r="B2342" s="533">
        <v>23</v>
      </c>
      <c r="C2342" s="533" t="s">
        <v>682</v>
      </c>
      <c r="D2342" s="572" t="s">
        <v>2145</v>
      </c>
      <c r="E2342" s="571" t="str">
        <f t="shared" si="2392"/>
        <v xml:space="preserve"> DIFFUSERS, REGISTERS, AND GRILLES</v>
      </c>
      <c r="F2342" s="533" t="str">
        <f t="shared" si="2393"/>
        <v>ME</v>
      </c>
      <c r="G2342" s="533" t="s">
        <v>2725</v>
      </c>
      <c r="H2342" s="533">
        <v>969</v>
      </c>
      <c r="I2342" s="533" t="s">
        <v>780</v>
      </c>
      <c r="J2342" s="533" t="str">
        <f>L2342</f>
        <v>Return air registers</v>
      </c>
      <c r="K2342" s="137"/>
      <c r="L2342" s="104" t="s">
        <v>784</v>
      </c>
      <c r="M2342" s="101"/>
      <c r="N2342" s="98"/>
      <c r="O2342" s="348"/>
      <c r="P2342" s="98"/>
      <c r="Q2342" s="158"/>
      <c r="R2342" s="158"/>
      <c r="X2342" s="698" t="s">
        <v>784</v>
      </c>
      <c r="Y2342" s="698"/>
      <c r="Z2342" s="698"/>
      <c r="AA2342" s="698"/>
      <c r="AB2342" s="698"/>
    </row>
    <row r="2343" spans="1:30" ht="16.5" thickBot="1">
      <c r="A2343" s="533" t="s">
        <v>2728</v>
      </c>
      <c r="B2343" s="533">
        <v>23</v>
      </c>
      <c r="C2343" s="533" t="s">
        <v>682</v>
      </c>
      <c r="D2343" s="572" t="s">
        <v>2145</v>
      </c>
      <c r="E2343" s="571" t="str">
        <f t="shared" si="2392"/>
        <v xml:space="preserve"> DIFFUSERS, REGISTERS, AND GRILLES</v>
      </c>
      <c r="F2343" s="533" t="str">
        <f t="shared" si="2393"/>
        <v>ME</v>
      </c>
      <c r="G2343" s="533" t="s">
        <v>2722</v>
      </c>
      <c r="H2343" s="533">
        <v>970</v>
      </c>
      <c r="I2343" s="533" t="s">
        <v>780</v>
      </c>
      <c r="J2343" s="533" t="str">
        <f t="shared" ref="J2343:J2349" si="2412">J2342</f>
        <v>Return air registers</v>
      </c>
      <c r="K2343" s="137" t="s">
        <v>17</v>
      </c>
      <c r="L2343" s="180" t="s">
        <v>782</v>
      </c>
      <c r="M2343" s="262">
        <v>6</v>
      </c>
      <c r="N2343" s="181" t="s">
        <v>39</v>
      </c>
      <c r="O2343" s="348">
        <v>35</v>
      </c>
      <c r="P2343" s="25">
        <f t="shared" ref="P2343:P2349" si="2413">O2343*M2343</f>
        <v>210</v>
      </c>
      <c r="Q2343" s="158"/>
      <c r="R2343" s="158"/>
      <c r="X2343" s="698" t="s">
        <v>782</v>
      </c>
      <c r="Y2343" s="698">
        <v>6</v>
      </c>
      <c r="Z2343" s="698" t="s">
        <v>39</v>
      </c>
      <c r="AA2343" s="698">
        <v>35</v>
      </c>
      <c r="AB2343" s="698">
        <v>210</v>
      </c>
      <c r="AC2343" s="731">
        <f t="shared" ref="AC2343:AC2349" si="2414">AA2343*0.97</f>
        <v>33.949999999999996</v>
      </c>
      <c r="AD2343" s="533">
        <f t="shared" ref="AD2343:AD2349" si="2415">AC2343*Y2343</f>
        <v>203.7</v>
      </c>
    </row>
    <row r="2344" spans="1:30" ht="15.75">
      <c r="A2344" s="533" t="s">
        <v>2728</v>
      </c>
      <c r="B2344" s="533">
        <v>23</v>
      </c>
      <c r="C2344" s="533" t="s">
        <v>682</v>
      </c>
      <c r="D2344" s="572" t="s">
        <v>2145</v>
      </c>
      <c r="E2344" s="571" t="str">
        <f t="shared" si="2392"/>
        <v xml:space="preserve"> DIFFUSERS, REGISTERS, AND GRILLES</v>
      </c>
      <c r="F2344" s="533" t="str">
        <f t="shared" si="2393"/>
        <v>ME</v>
      </c>
      <c r="G2344" s="533" t="s">
        <v>2722</v>
      </c>
      <c r="H2344" s="533">
        <v>971</v>
      </c>
      <c r="I2344" s="533" t="s">
        <v>780</v>
      </c>
      <c r="J2344" s="533" t="str">
        <f t="shared" si="2412"/>
        <v>Return air registers</v>
      </c>
      <c r="K2344" s="248" t="s">
        <v>76</v>
      </c>
      <c r="L2344" s="256" t="s">
        <v>783</v>
      </c>
      <c r="M2344" s="257">
        <v>2</v>
      </c>
      <c r="N2344" s="258" t="s">
        <v>39</v>
      </c>
      <c r="O2344" s="348"/>
      <c r="P2344" s="25">
        <f t="shared" si="2413"/>
        <v>0</v>
      </c>
      <c r="Q2344" s="158"/>
      <c r="R2344" s="158"/>
      <c r="X2344" s="698" t="s">
        <v>783</v>
      </c>
      <c r="Y2344" s="698">
        <v>2</v>
      </c>
      <c r="Z2344" s="698" t="s">
        <v>39</v>
      </c>
      <c r="AA2344" s="698"/>
      <c r="AB2344" s="698">
        <v>0</v>
      </c>
      <c r="AC2344" s="731">
        <f t="shared" si="2414"/>
        <v>0</v>
      </c>
      <c r="AD2344" s="533">
        <f t="shared" si="2415"/>
        <v>0</v>
      </c>
    </row>
    <row r="2345" spans="1:30" ht="15.75">
      <c r="A2345" s="533" t="s">
        <v>2728</v>
      </c>
      <c r="B2345" s="533">
        <v>23</v>
      </c>
      <c r="C2345" s="533" t="s">
        <v>682</v>
      </c>
      <c r="D2345" s="572" t="s">
        <v>2145</v>
      </c>
      <c r="E2345" s="571" t="str">
        <f t="shared" si="2392"/>
        <v xml:space="preserve"> DIFFUSERS, REGISTERS, AND GRILLES</v>
      </c>
      <c r="F2345" s="533" t="str">
        <f t="shared" si="2393"/>
        <v>ME</v>
      </c>
      <c r="G2345" s="533" t="s">
        <v>2722</v>
      </c>
      <c r="H2345" s="533">
        <v>972</v>
      </c>
      <c r="I2345" s="533" t="s">
        <v>780</v>
      </c>
      <c r="J2345" s="533" t="str">
        <f t="shared" si="2412"/>
        <v>Return air registers</v>
      </c>
      <c r="K2345" s="248" t="s">
        <v>77</v>
      </c>
      <c r="L2345" s="256" t="s">
        <v>786</v>
      </c>
      <c r="M2345" s="257">
        <v>1</v>
      </c>
      <c r="N2345" s="258" t="s">
        <v>39</v>
      </c>
      <c r="O2345" s="348"/>
      <c r="P2345" s="25">
        <f t="shared" si="2413"/>
        <v>0</v>
      </c>
      <c r="Q2345" s="158"/>
      <c r="R2345" s="158"/>
      <c r="X2345" s="698" t="s">
        <v>786</v>
      </c>
      <c r="Y2345" s="698">
        <v>1</v>
      </c>
      <c r="Z2345" s="698" t="s">
        <v>39</v>
      </c>
      <c r="AA2345" s="698"/>
      <c r="AB2345" s="698">
        <v>0</v>
      </c>
      <c r="AC2345" s="731">
        <f t="shared" si="2414"/>
        <v>0</v>
      </c>
      <c r="AD2345" s="533">
        <f t="shared" si="2415"/>
        <v>0</v>
      </c>
    </row>
    <row r="2346" spans="1:30" ht="16.5" thickBot="1">
      <c r="A2346" s="533" t="s">
        <v>2728</v>
      </c>
      <c r="B2346" s="533">
        <v>23</v>
      </c>
      <c r="C2346" s="533" t="s">
        <v>682</v>
      </c>
      <c r="D2346" s="572" t="s">
        <v>2145</v>
      </c>
      <c r="E2346" s="571" t="str">
        <f t="shared" si="2392"/>
        <v xml:space="preserve"> DIFFUSERS, REGISTERS, AND GRILLES</v>
      </c>
      <c r="F2346" s="533" t="str">
        <f t="shared" si="2393"/>
        <v>ME</v>
      </c>
      <c r="G2346" s="533" t="s">
        <v>2722</v>
      </c>
      <c r="H2346" s="533">
        <v>973</v>
      </c>
      <c r="I2346" s="533" t="s">
        <v>780</v>
      </c>
      <c r="J2346" s="533" t="str">
        <f t="shared" si="2412"/>
        <v>Return air registers</v>
      </c>
      <c r="K2346" s="248" t="s">
        <v>78</v>
      </c>
      <c r="L2346" s="242" t="s">
        <v>1080</v>
      </c>
      <c r="M2346" s="260">
        <v>1</v>
      </c>
      <c r="N2346" s="261" t="s">
        <v>39</v>
      </c>
      <c r="O2346" s="348"/>
      <c r="P2346" s="25">
        <f t="shared" si="2413"/>
        <v>0</v>
      </c>
      <c r="Q2346" s="158"/>
      <c r="R2346" s="158"/>
      <c r="X2346" s="698" t="s">
        <v>1080</v>
      </c>
      <c r="Y2346" s="698">
        <v>1</v>
      </c>
      <c r="Z2346" s="698" t="s">
        <v>39</v>
      </c>
      <c r="AA2346" s="698"/>
      <c r="AB2346" s="698">
        <v>0</v>
      </c>
      <c r="AC2346" s="731">
        <f t="shared" si="2414"/>
        <v>0</v>
      </c>
      <c r="AD2346" s="533">
        <f t="shared" si="2415"/>
        <v>0</v>
      </c>
    </row>
    <row r="2347" spans="1:30" ht="16.5" thickBot="1">
      <c r="A2347" s="533" t="s">
        <v>2728</v>
      </c>
      <c r="B2347" s="533">
        <v>23</v>
      </c>
      <c r="C2347" s="533" t="s">
        <v>682</v>
      </c>
      <c r="D2347" s="572" t="s">
        <v>2145</v>
      </c>
      <c r="E2347" s="571" t="str">
        <f t="shared" si="2392"/>
        <v xml:space="preserve"> DIFFUSERS, REGISTERS, AND GRILLES</v>
      </c>
      <c r="F2347" s="533" t="str">
        <f t="shared" si="2393"/>
        <v>ME</v>
      </c>
      <c r="G2347" s="533" t="s">
        <v>2722</v>
      </c>
      <c r="H2347" s="533">
        <v>974</v>
      </c>
      <c r="I2347" s="533" t="s">
        <v>780</v>
      </c>
      <c r="J2347" s="533" t="str">
        <f t="shared" si="2412"/>
        <v>Return air registers</v>
      </c>
      <c r="K2347" s="137" t="s">
        <v>19</v>
      </c>
      <c r="L2347" s="189" t="s">
        <v>1081</v>
      </c>
      <c r="M2347" s="259">
        <v>2</v>
      </c>
      <c r="N2347" s="167" t="s">
        <v>39</v>
      </c>
      <c r="O2347" s="348">
        <v>57</v>
      </c>
      <c r="P2347" s="25">
        <f t="shared" si="2413"/>
        <v>114</v>
      </c>
      <c r="Q2347" s="158"/>
      <c r="R2347" s="158"/>
      <c r="X2347" s="698" t="s">
        <v>1081</v>
      </c>
      <c r="Y2347" s="698">
        <v>2</v>
      </c>
      <c r="Z2347" s="698" t="s">
        <v>39</v>
      </c>
      <c r="AA2347" s="698">
        <v>57</v>
      </c>
      <c r="AB2347" s="698">
        <v>114</v>
      </c>
      <c r="AC2347" s="731">
        <f t="shared" si="2414"/>
        <v>55.29</v>
      </c>
      <c r="AD2347" s="533">
        <f t="shared" si="2415"/>
        <v>110.58</v>
      </c>
    </row>
    <row r="2348" spans="1:30" ht="15.75">
      <c r="A2348" s="533" t="s">
        <v>2728</v>
      </c>
      <c r="B2348" s="533">
        <v>23</v>
      </c>
      <c r="C2348" s="533" t="s">
        <v>682</v>
      </c>
      <c r="D2348" s="572" t="s">
        <v>2145</v>
      </c>
      <c r="E2348" s="571" t="str">
        <f t="shared" si="2392"/>
        <v xml:space="preserve"> DIFFUSERS, REGISTERS, AND GRILLES</v>
      </c>
      <c r="F2348" s="533" t="str">
        <f t="shared" si="2393"/>
        <v>ME</v>
      </c>
      <c r="G2348" s="533" t="s">
        <v>2722</v>
      </c>
      <c r="H2348" s="533">
        <v>975</v>
      </c>
      <c r="I2348" s="533" t="s">
        <v>780</v>
      </c>
      <c r="J2348" s="533" t="str">
        <f t="shared" si="2412"/>
        <v>Return air registers</v>
      </c>
      <c r="K2348" s="647" t="s">
        <v>1125</v>
      </c>
      <c r="L2348" s="256" t="s">
        <v>1082</v>
      </c>
      <c r="M2348" s="257">
        <v>4</v>
      </c>
      <c r="N2348" s="261" t="s">
        <v>39</v>
      </c>
      <c r="O2348" s="348"/>
      <c r="P2348" s="25">
        <f t="shared" si="2413"/>
        <v>0</v>
      </c>
      <c r="Q2348" s="158"/>
      <c r="R2348" s="158"/>
      <c r="X2348" s="698" t="s">
        <v>1082</v>
      </c>
      <c r="Y2348" s="698">
        <v>4</v>
      </c>
      <c r="Z2348" s="698" t="s">
        <v>39</v>
      </c>
      <c r="AA2348" s="698"/>
      <c r="AB2348" s="698"/>
      <c r="AC2348" s="731">
        <f t="shared" si="2414"/>
        <v>0</v>
      </c>
      <c r="AD2348" s="533">
        <f t="shared" si="2415"/>
        <v>0</v>
      </c>
    </row>
    <row r="2349" spans="1:30" ht="15.75">
      <c r="A2349" s="533" t="s">
        <v>2728</v>
      </c>
      <c r="B2349" s="533">
        <v>23</v>
      </c>
      <c r="C2349" s="533" t="s">
        <v>682</v>
      </c>
      <c r="D2349" s="572" t="s">
        <v>2145</v>
      </c>
      <c r="E2349" s="571" t="str">
        <f t="shared" si="2392"/>
        <v xml:space="preserve"> DIFFUSERS, REGISTERS, AND GRILLES</v>
      </c>
      <c r="F2349" s="533" t="str">
        <f t="shared" si="2393"/>
        <v>ME</v>
      </c>
      <c r="G2349" s="533" t="s">
        <v>2722</v>
      </c>
      <c r="H2349" s="533">
        <v>976</v>
      </c>
      <c r="I2349" s="533" t="s">
        <v>780</v>
      </c>
      <c r="J2349" s="533" t="str">
        <f t="shared" si="2412"/>
        <v>Return air registers</v>
      </c>
      <c r="K2349" s="248" t="s">
        <v>306</v>
      </c>
      <c r="L2349" s="256" t="s">
        <v>1083</v>
      </c>
      <c r="M2349" s="257">
        <v>1</v>
      </c>
      <c r="N2349" s="261" t="s">
        <v>39</v>
      </c>
      <c r="O2349" s="348"/>
      <c r="P2349" s="25">
        <f t="shared" si="2413"/>
        <v>0</v>
      </c>
      <c r="Q2349" s="158"/>
      <c r="R2349" s="158"/>
      <c r="X2349" s="698" t="s">
        <v>1083</v>
      </c>
      <c r="Y2349" s="698">
        <v>1</v>
      </c>
      <c r="Z2349" s="698" t="s">
        <v>39</v>
      </c>
      <c r="AA2349" s="698"/>
      <c r="AB2349" s="698">
        <v>0</v>
      </c>
      <c r="AC2349" s="731">
        <f t="shared" si="2414"/>
        <v>0</v>
      </c>
      <c r="AD2349" s="533">
        <f t="shared" si="2415"/>
        <v>0</v>
      </c>
    </row>
    <row r="2350" spans="1:30" ht="16.5" thickBot="1">
      <c r="A2350" s="533" t="s">
        <v>2728</v>
      </c>
      <c r="B2350" s="533">
        <v>23</v>
      </c>
      <c r="C2350" s="533" t="s">
        <v>682</v>
      </c>
      <c r="D2350" s="572" t="s">
        <v>2145</v>
      </c>
      <c r="E2350" s="571" t="str">
        <f t="shared" si="2392"/>
        <v xml:space="preserve"> DIFFUSERS, REGISTERS, AND GRILLES</v>
      </c>
      <c r="F2350" s="533" t="str">
        <f t="shared" si="2393"/>
        <v>ME</v>
      </c>
      <c r="G2350" s="533" t="s">
        <v>2725</v>
      </c>
      <c r="H2350" s="533">
        <v>977</v>
      </c>
      <c r="I2350" s="533" t="s">
        <v>780</v>
      </c>
      <c r="J2350" s="533" t="str">
        <f>L2350</f>
        <v>Exhaust air registers</v>
      </c>
      <c r="K2350" s="137"/>
      <c r="L2350" s="104" t="s">
        <v>785</v>
      </c>
      <c r="M2350" s="101"/>
      <c r="N2350" s="98"/>
      <c r="O2350" s="348"/>
      <c r="P2350" s="98"/>
      <c r="Q2350" s="158"/>
      <c r="R2350" s="158"/>
      <c r="X2350" s="698" t="s">
        <v>785</v>
      </c>
      <c r="Y2350" s="698"/>
      <c r="Z2350" s="698"/>
      <c r="AA2350" s="698"/>
      <c r="AB2350" s="698"/>
    </row>
    <row r="2351" spans="1:30" ht="16.5" thickBot="1">
      <c r="A2351" s="533" t="s">
        <v>2728</v>
      </c>
      <c r="B2351" s="533">
        <v>23</v>
      </c>
      <c r="C2351" s="533" t="s">
        <v>682</v>
      </c>
      <c r="D2351" s="572" t="s">
        <v>2145</v>
      </c>
      <c r="E2351" s="571" t="str">
        <f t="shared" si="2392"/>
        <v xml:space="preserve"> DIFFUSERS, REGISTERS, AND GRILLES</v>
      </c>
      <c r="F2351" s="533" t="str">
        <f t="shared" si="2393"/>
        <v>ME</v>
      </c>
      <c r="G2351" s="533" t="s">
        <v>2722</v>
      </c>
      <c r="H2351" s="533">
        <v>978</v>
      </c>
      <c r="I2351" s="533" t="s">
        <v>780</v>
      </c>
      <c r="J2351" s="533" t="str">
        <f t="shared" ref="J2351:J2353" si="2416">J2350</f>
        <v>Exhaust air registers</v>
      </c>
      <c r="K2351" s="137" t="s">
        <v>13</v>
      </c>
      <c r="L2351" s="106" t="s">
        <v>786</v>
      </c>
      <c r="M2351" s="247">
        <v>12</v>
      </c>
      <c r="N2351" s="98" t="s">
        <v>39</v>
      </c>
      <c r="O2351" s="348">
        <v>27</v>
      </c>
      <c r="P2351" s="25">
        <f t="shared" ref="P2351:P2353" si="2417">O2351*M2351</f>
        <v>324</v>
      </c>
      <c r="Q2351" s="158"/>
      <c r="R2351" s="158"/>
      <c r="X2351" s="698" t="s">
        <v>786</v>
      </c>
      <c r="Y2351" s="698">
        <v>12</v>
      </c>
      <c r="Z2351" s="698" t="s">
        <v>39</v>
      </c>
      <c r="AA2351" s="698">
        <v>27</v>
      </c>
      <c r="AB2351" s="698">
        <v>324</v>
      </c>
      <c r="AC2351" s="731">
        <f t="shared" ref="AC2351:AC2353" si="2418">AA2351*0.97</f>
        <v>26.189999999999998</v>
      </c>
      <c r="AD2351" s="533">
        <f t="shared" ref="AD2351:AD2353" si="2419">AC2351*Y2351</f>
        <v>314.27999999999997</v>
      </c>
    </row>
    <row r="2352" spans="1:30" ht="15.75">
      <c r="A2352" s="533" t="s">
        <v>2728</v>
      </c>
      <c r="B2352" s="533">
        <v>23</v>
      </c>
      <c r="C2352" s="533" t="s">
        <v>682</v>
      </c>
      <c r="D2352" s="572" t="s">
        <v>2145</v>
      </c>
      <c r="E2352" s="571" t="str">
        <f t="shared" si="2392"/>
        <v xml:space="preserve"> DIFFUSERS, REGISTERS, AND GRILLES</v>
      </c>
      <c r="F2352" s="533" t="str">
        <f t="shared" si="2393"/>
        <v>ME</v>
      </c>
      <c r="G2352" s="533" t="s">
        <v>2722</v>
      </c>
      <c r="H2352" s="533">
        <v>979</v>
      </c>
      <c r="I2352" s="533" t="s">
        <v>780</v>
      </c>
      <c r="J2352" s="533" t="str">
        <f t="shared" si="2416"/>
        <v>Exhaust air registers</v>
      </c>
      <c r="K2352" s="248" t="s">
        <v>15</v>
      </c>
      <c r="L2352" s="233" t="s">
        <v>1084</v>
      </c>
      <c r="M2352" s="249">
        <v>1</v>
      </c>
      <c r="N2352" s="236" t="s">
        <v>39</v>
      </c>
      <c r="O2352" s="348"/>
      <c r="P2352" s="25">
        <f t="shared" si="2417"/>
        <v>0</v>
      </c>
      <c r="Q2352" s="158"/>
      <c r="R2352" s="158"/>
      <c r="X2352" s="698" t="s">
        <v>1084</v>
      </c>
      <c r="Y2352" s="698">
        <v>1</v>
      </c>
      <c r="Z2352" s="698" t="s">
        <v>39</v>
      </c>
      <c r="AA2352" s="698"/>
      <c r="AB2352" s="698">
        <v>0</v>
      </c>
      <c r="AC2352" s="731">
        <f t="shared" si="2418"/>
        <v>0</v>
      </c>
      <c r="AD2352" s="533">
        <f t="shared" si="2419"/>
        <v>0</v>
      </c>
    </row>
    <row r="2353" spans="1:30" ht="15.75">
      <c r="A2353" s="533" t="s">
        <v>2728</v>
      </c>
      <c r="B2353" s="533">
        <v>23</v>
      </c>
      <c r="C2353" s="533" t="s">
        <v>682</v>
      </c>
      <c r="D2353" s="572" t="s">
        <v>2145</v>
      </c>
      <c r="E2353" s="571" t="str">
        <f t="shared" si="2392"/>
        <v xml:space="preserve"> DIFFUSERS, REGISTERS, AND GRILLES</v>
      </c>
      <c r="F2353" s="533" t="str">
        <f t="shared" si="2393"/>
        <v>ME</v>
      </c>
      <c r="G2353" s="533" t="s">
        <v>2722</v>
      </c>
      <c r="H2353" s="533">
        <v>980</v>
      </c>
      <c r="I2353" s="533" t="s">
        <v>780</v>
      </c>
      <c r="J2353" s="533" t="str">
        <f t="shared" si="2416"/>
        <v>Exhaust air registers</v>
      </c>
      <c r="K2353" s="137" t="s">
        <v>15</v>
      </c>
      <c r="L2353" s="106" t="s">
        <v>1085</v>
      </c>
      <c r="M2353" s="101">
        <v>1</v>
      </c>
      <c r="N2353" s="98" t="s">
        <v>39</v>
      </c>
      <c r="O2353" s="348">
        <v>31</v>
      </c>
      <c r="P2353" s="25">
        <f t="shared" si="2417"/>
        <v>31</v>
      </c>
      <c r="Q2353" s="158"/>
      <c r="R2353" s="158"/>
      <c r="X2353" s="698" t="s">
        <v>1085</v>
      </c>
      <c r="Y2353" s="698">
        <v>1</v>
      </c>
      <c r="Z2353" s="698" t="s">
        <v>39</v>
      </c>
      <c r="AA2353" s="698">
        <v>31</v>
      </c>
      <c r="AB2353" s="698">
        <v>31</v>
      </c>
      <c r="AC2353" s="731">
        <f t="shared" si="2418"/>
        <v>30.07</v>
      </c>
      <c r="AD2353" s="533">
        <f t="shared" si="2419"/>
        <v>30.07</v>
      </c>
    </row>
    <row r="2354" spans="1:30" ht="15.75">
      <c r="A2354" s="533" t="s">
        <v>2728</v>
      </c>
      <c r="B2354" s="533">
        <v>23</v>
      </c>
      <c r="C2354" s="533" t="s">
        <v>682</v>
      </c>
      <c r="D2354" s="572" t="s">
        <v>2145</v>
      </c>
      <c r="E2354" s="571" t="str">
        <f t="shared" si="2392"/>
        <v xml:space="preserve"> DIFFUSERS, REGISTERS, AND GRILLES</v>
      </c>
      <c r="F2354" s="533" t="str">
        <f t="shared" si="2393"/>
        <v>ME</v>
      </c>
      <c r="G2354" s="533" t="s">
        <v>2725</v>
      </c>
      <c r="H2354" s="533">
        <v>981</v>
      </c>
      <c r="I2354" s="533" t="str">
        <f t="shared" ref="I2354" si="2420">L2354</f>
        <v>Grilles</v>
      </c>
      <c r="J2354" s="533" t="str">
        <f t="shared" ref="J2354:J2355" si="2421">L2354</f>
        <v>Grilles</v>
      </c>
      <c r="K2354" s="137"/>
      <c r="L2354" s="104" t="s">
        <v>787</v>
      </c>
      <c r="M2354" s="101"/>
      <c r="N2354" s="98"/>
      <c r="O2354" s="348"/>
      <c r="P2354" s="98"/>
      <c r="Q2354" s="158"/>
      <c r="R2354" s="158"/>
      <c r="X2354" s="698" t="s">
        <v>787</v>
      </c>
      <c r="Y2354" s="698"/>
      <c r="Z2354" s="698"/>
      <c r="AA2354" s="698"/>
      <c r="AB2354" s="698"/>
    </row>
    <row r="2355" spans="1:30" ht="16.5" thickBot="1">
      <c r="A2355" s="533" t="s">
        <v>2728</v>
      </c>
      <c r="B2355" s="533">
        <v>23</v>
      </c>
      <c r="C2355" s="533" t="s">
        <v>682</v>
      </c>
      <c r="D2355" s="572" t="s">
        <v>2145</v>
      </c>
      <c r="E2355" s="571" t="str">
        <f t="shared" si="2392"/>
        <v xml:space="preserve"> DIFFUSERS, REGISTERS, AND GRILLES</v>
      </c>
      <c r="F2355" s="533" t="str">
        <f t="shared" si="2393"/>
        <v>ME</v>
      </c>
      <c r="G2355" s="533" t="s">
        <v>2725</v>
      </c>
      <c r="H2355" s="533">
        <v>982</v>
      </c>
      <c r="I2355" s="533" t="s">
        <v>787</v>
      </c>
      <c r="J2355" s="533" t="str">
        <f t="shared" si="2421"/>
        <v>Door grilles</v>
      </c>
      <c r="K2355" s="137"/>
      <c r="L2355" s="104" t="s">
        <v>788</v>
      </c>
      <c r="M2355" s="101"/>
      <c r="N2355" s="98"/>
      <c r="O2355" s="348"/>
      <c r="P2355" s="98"/>
      <c r="Q2355" s="158"/>
      <c r="R2355" s="158"/>
      <c r="X2355" s="698" t="s">
        <v>788</v>
      </c>
      <c r="Y2355" s="698"/>
      <c r="Z2355" s="698"/>
      <c r="AA2355" s="698"/>
      <c r="AB2355" s="698"/>
    </row>
    <row r="2356" spans="1:30" ht="16.5" thickBot="1">
      <c r="A2356" s="533" t="s">
        <v>2728</v>
      </c>
      <c r="B2356" s="533">
        <v>23</v>
      </c>
      <c r="C2356" s="533" t="s">
        <v>682</v>
      </c>
      <c r="D2356" s="572" t="s">
        <v>2145</v>
      </c>
      <c r="E2356" s="571" t="str">
        <f t="shared" si="2392"/>
        <v xml:space="preserve"> DIFFUSERS, REGISTERS, AND GRILLES</v>
      </c>
      <c r="F2356" s="533" t="str">
        <f t="shared" si="2393"/>
        <v>ME</v>
      </c>
      <c r="G2356" s="533" t="s">
        <v>2722</v>
      </c>
      <c r="H2356" s="533">
        <v>983</v>
      </c>
      <c r="I2356" s="533" t="s">
        <v>787</v>
      </c>
      <c r="J2356" s="533" t="str">
        <f t="shared" ref="J2356:J2358" si="2422">J2355</f>
        <v>Door grilles</v>
      </c>
      <c r="K2356" s="137" t="s">
        <v>17</v>
      </c>
      <c r="L2356" s="106" t="s">
        <v>789</v>
      </c>
      <c r="M2356" s="247">
        <v>12</v>
      </c>
      <c r="N2356" s="98" t="s">
        <v>39</v>
      </c>
      <c r="O2356" s="348">
        <v>40</v>
      </c>
      <c r="P2356" s="25">
        <f t="shared" ref="P2356:P2358" si="2423">O2356*M2356</f>
        <v>480</v>
      </c>
      <c r="Q2356" s="158"/>
      <c r="R2356" s="158"/>
      <c r="X2356" s="698" t="s">
        <v>789</v>
      </c>
      <c r="Y2356" s="698">
        <v>12</v>
      </c>
      <c r="Z2356" s="698" t="s">
        <v>39</v>
      </c>
      <c r="AA2356" s="698">
        <v>40</v>
      </c>
      <c r="AB2356" s="698">
        <v>480</v>
      </c>
      <c r="AC2356" s="731">
        <f t="shared" ref="AC2356:AC2358" si="2424">AA2356*0.97</f>
        <v>38.799999999999997</v>
      </c>
      <c r="AD2356" s="533">
        <f t="shared" ref="AD2356:AD2358" si="2425">AC2356*Y2356</f>
        <v>465.59999999999997</v>
      </c>
    </row>
    <row r="2357" spans="1:30" ht="15.75">
      <c r="A2357" s="533" t="s">
        <v>2728</v>
      </c>
      <c r="B2357" s="533">
        <v>23</v>
      </c>
      <c r="C2357" s="533" t="s">
        <v>682</v>
      </c>
      <c r="D2357" s="572" t="s">
        <v>2145</v>
      </c>
      <c r="E2357" s="571" t="str">
        <f t="shared" si="2392"/>
        <v xml:space="preserve"> DIFFUSERS, REGISTERS, AND GRILLES</v>
      </c>
      <c r="F2357" s="533" t="str">
        <f t="shared" si="2393"/>
        <v>ME</v>
      </c>
      <c r="G2357" s="533" t="s">
        <v>2722</v>
      </c>
      <c r="H2357" s="533">
        <v>984</v>
      </c>
      <c r="I2357" s="533" t="s">
        <v>787</v>
      </c>
      <c r="J2357" s="533" t="str">
        <f t="shared" si="2422"/>
        <v>Door grilles</v>
      </c>
      <c r="K2357" s="248" t="s">
        <v>20</v>
      </c>
      <c r="L2357" s="233" t="s">
        <v>1086</v>
      </c>
      <c r="M2357" s="249">
        <v>1</v>
      </c>
      <c r="N2357" s="236" t="s">
        <v>39</v>
      </c>
      <c r="O2357" s="348"/>
      <c r="P2357" s="25">
        <f t="shared" si="2423"/>
        <v>0</v>
      </c>
      <c r="Q2357" s="158"/>
      <c r="R2357" s="158"/>
      <c r="X2357" s="698" t="s">
        <v>1086</v>
      </c>
      <c r="Y2357" s="698">
        <v>1</v>
      </c>
      <c r="Z2357" s="698" t="s">
        <v>39</v>
      </c>
      <c r="AA2357" s="698"/>
      <c r="AB2357" s="698">
        <v>0</v>
      </c>
      <c r="AC2357" s="731">
        <f t="shared" si="2424"/>
        <v>0</v>
      </c>
      <c r="AD2357" s="533">
        <f t="shared" si="2425"/>
        <v>0</v>
      </c>
    </row>
    <row r="2358" spans="1:30" ht="15.75">
      <c r="A2358" s="533" t="s">
        <v>2728</v>
      </c>
      <c r="B2358" s="533">
        <v>23</v>
      </c>
      <c r="C2358" s="533" t="s">
        <v>682</v>
      </c>
      <c r="D2358" s="572" t="s">
        <v>2145</v>
      </c>
      <c r="E2358" s="571" t="str">
        <f t="shared" si="2392"/>
        <v xml:space="preserve"> DIFFUSERS, REGISTERS, AND GRILLES</v>
      </c>
      <c r="F2358" s="533" t="str">
        <f t="shared" si="2393"/>
        <v>ME</v>
      </c>
      <c r="G2358" s="533" t="s">
        <v>2722</v>
      </c>
      <c r="H2358" s="533">
        <v>985</v>
      </c>
      <c r="I2358" s="533" t="s">
        <v>787</v>
      </c>
      <c r="J2358" s="533" t="str">
        <f t="shared" si="2422"/>
        <v>Door grilles</v>
      </c>
      <c r="K2358" s="248" t="s">
        <v>21</v>
      </c>
      <c r="L2358" s="233" t="s">
        <v>1087</v>
      </c>
      <c r="M2358" s="249">
        <v>2</v>
      </c>
      <c r="N2358" s="236" t="s">
        <v>39</v>
      </c>
      <c r="O2358" s="348"/>
      <c r="P2358" s="25">
        <f t="shared" si="2423"/>
        <v>0</v>
      </c>
      <c r="Q2358" s="158"/>
      <c r="R2358" s="158"/>
      <c r="X2358" s="698" t="s">
        <v>1087</v>
      </c>
      <c r="Y2358" s="698">
        <v>2</v>
      </c>
      <c r="Z2358" s="698" t="s">
        <v>39</v>
      </c>
      <c r="AA2358" s="698"/>
      <c r="AB2358" s="698">
        <v>0</v>
      </c>
      <c r="AC2358" s="731">
        <f t="shared" si="2424"/>
        <v>0</v>
      </c>
      <c r="AD2358" s="533">
        <f t="shared" si="2425"/>
        <v>0</v>
      </c>
    </row>
    <row r="2359" spans="1:30" ht="15.75">
      <c r="A2359" s="533" t="s">
        <v>2728</v>
      </c>
      <c r="B2359" s="533">
        <v>23</v>
      </c>
      <c r="C2359" s="533" t="s">
        <v>682</v>
      </c>
      <c r="D2359" s="572" t="s">
        <v>2157</v>
      </c>
      <c r="E2359" s="571" t="s">
        <v>1272</v>
      </c>
      <c r="F2359" s="533" t="str">
        <f t="shared" si="2393"/>
        <v>ME</v>
      </c>
      <c r="G2359" s="533" t="s">
        <v>2725</v>
      </c>
      <c r="H2359" s="533">
        <v>986</v>
      </c>
      <c r="I2359" s="533" t="str">
        <f t="shared" ref="I2359:I2360" si="2426">L2359</f>
        <v>235100 - BREECHINGS, CHIMNEYS, AND STACKS</v>
      </c>
      <c r="J2359" s="533" t="str">
        <f t="shared" ref="J2359:J2360" si="2427">L2359</f>
        <v>235100 - BREECHINGS, CHIMNEYS, AND STACKS</v>
      </c>
      <c r="K2359" s="248"/>
      <c r="L2359" s="250" t="s">
        <v>790</v>
      </c>
      <c r="M2359" s="249"/>
      <c r="N2359" s="236"/>
      <c r="O2359" s="348"/>
      <c r="P2359" s="98"/>
      <c r="Q2359" s="158"/>
      <c r="R2359" s="158"/>
      <c r="X2359" s="698" t="s">
        <v>790</v>
      </c>
      <c r="Y2359" s="698"/>
      <c r="Z2359" s="698"/>
      <c r="AA2359" s="698"/>
      <c r="AB2359" s="698"/>
    </row>
    <row r="2360" spans="1:30" ht="15.75">
      <c r="A2360" s="533" t="s">
        <v>2728</v>
      </c>
      <c r="B2360" s="533">
        <v>23</v>
      </c>
      <c r="C2360" s="533" t="s">
        <v>682</v>
      </c>
      <c r="D2360" s="572" t="s">
        <v>2157</v>
      </c>
      <c r="E2360" s="571" t="str">
        <f t="shared" ref="E2360:E2361" si="2428">E2359</f>
        <v xml:space="preserve"> BREECHINGS, CHIMNEYS, AND STACKS</v>
      </c>
      <c r="F2360" s="533" t="str">
        <f t="shared" si="2393"/>
        <v>ME</v>
      </c>
      <c r="G2360" s="533" t="s">
        <v>2725</v>
      </c>
      <c r="H2360" s="533">
        <v>987</v>
      </c>
      <c r="I2360" s="533" t="str">
        <f t="shared" si="2426"/>
        <v>Boiler breeching ductwork</v>
      </c>
      <c r="J2360" s="533" t="str">
        <f t="shared" si="2427"/>
        <v>Boiler breeching ductwork</v>
      </c>
      <c r="K2360" s="248"/>
      <c r="L2360" s="250" t="s">
        <v>791</v>
      </c>
      <c r="M2360" s="249"/>
      <c r="N2360" s="236"/>
      <c r="O2360" s="348"/>
      <c r="P2360" s="98"/>
      <c r="Q2360" s="158"/>
      <c r="R2360" s="158"/>
      <c r="X2360" s="698" t="s">
        <v>791</v>
      </c>
      <c r="Y2360" s="698"/>
      <c r="Z2360" s="698"/>
      <c r="AA2360" s="698"/>
      <c r="AB2360" s="698"/>
    </row>
    <row r="2361" spans="1:30" ht="15.75">
      <c r="A2361" s="533" t="s">
        <v>2728</v>
      </c>
      <c r="B2361" s="533">
        <v>23</v>
      </c>
      <c r="C2361" s="533" t="s">
        <v>682</v>
      </c>
      <c r="D2361" s="572" t="s">
        <v>2157</v>
      </c>
      <c r="E2361" s="571" t="str">
        <f t="shared" si="2428"/>
        <v xml:space="preserve"> BREECHINGS, CHIMNEYS, AND STACKS</v>
      </c>
      <c r="F2361" s="533" t="str">
        <f t="shared" si="2393"/>
        <v>ME</v>
      </c>
      <c r="G2361" s="533" t="s">
        <v>2722</v>
      </c>
      <c r="H2361" s="533">
        <v>988</v>
      </c>
      <c r="I2361" s="533" t="str">
        <f>I2359</f>
        <v>235100 - BREECHINGS, CHIMNEYS, AND STACKS</v>
      </c>
      <c r="J2361" s="533" t="str">
        <f>J2359</f>
        <v>235100 - BREECHINGS, CHIMNEYS, AND STACKS</v>
      </c>
      <c r="K2361" s="248" t="s">
        <v>45</v>
      </c>
      <c r="L2361" s="233" t="s">
        <v>792</v>
      </c>
      <c r="M2361" s="249">
        <v>13</v>
      </c>
      <c r="N2361" s="236" t="s">
        <v>95</v>
      </c>
      <c r="O2361" s="348"/>
      <c r="P2361" s="25">
        <f>O2361*M2361</f>
        <v>0</v>
      </c>
      <c r="Q2361" s="158"/>
      <c r="R2361" s="158"/>
      <c r="X2361" s="698" t="s">
        <v>792</v>
      </c>
      <c r="Y2361" s="698">
        <v>13</v>
      </c>
      <c r="Z2361" s="698" t="s">
        <v>95</v>
      </c>
      <c r="AA2361" s="698"/>
      <c r="AB2361" s="698">
        <v>0</v>
      </c>
      <c r="AC2361" s="731">
        <f>AA2361*0.97</f>
        <v>0</v>
      </c>
      <c r="AD2361" s="533">
        <f>AC2361*Y2361</f>
        <v>0</v>
      </c>
    </row>
    <row r="2362" spans="1:30" ht="15.75">
      <c r="A2362" s="533" t="s">
        <v>2728</v>
      </c>
      <c r="B2362" s="533">
        <v>23</v>
      </c>
      <c r="C2362" s="533" t="s">
        <v>682</v>
      </c>
      <c r="D2362" s="572" t="s">
        <v>2163</v>
      </c>
      <c r="E2362" s="571" t="s">
        <v>1273</v>
      </c>
      <c r="F2362" s="533" t="str">
        <f t="shared" si="2393"/>
        <v>ME</v>
      </c>
      <c r="G2362" s="533" t="s">
        <v>2725</v>
      </c>
      <c r="H2362" s="533">
        <v>989</v>
      </c>
      <c r="I2362" s="533" t="str">
        <f t="shared" ref="I2362:I2363" si="2429">L2362</f>
        <v>235223 - CAST IRON BOILERS</v>
      </c>
      <c r="J2362" s="533" t="str">
        <f t="shared" ref="J2362:J2363" si="2430">L2362</f>
        <v>235223 - CAST IRON BOILERS</v>
      </c>
      <c r="K2362" s="248"/>
      <c r="L2362" s="250" t="s">
        <v>793</v>
      </c>
      <c r="M2362" s="249"/>
      <c r="N2362" s="236"/>
      <c r="O2362" s="348"/>
      <c r="P2362" s="98"/>
      <c r="Q2362" s="158"/>
      <c r="R2362" s="158"/>
      <c r="X2362" s="698" t="s">
        <v>793</v>
      </c>
      <c r="Y2362" s="698"/>
      <c r="Z2362" s="698"/>
      <c r="AA2362" s="698"/>
      <c r="AB2362" s="698"/>
    </row>
    <row r="2363" spans="1:30" ht="15.75">
      <c r="A2363" s="533" t="s">
        <v>2728</v>
      </c>
      <c r="B2363" s="533">
        <v>23</v>
      </c>
      <c r="C2363" s="533" t="s">
        <v>682</v>
      </c>
      <c r="D2363" s="572" t="s">
        <v>2163</v>
      </c>
      <c r="E2363" s="571" t="str">
        <f t="shared" ref="E2363:E2365" si="2431">E2362</f>
        <v xml:space="preserve"> CAST IRON BOILERS</v>
      </c>
      <c r="F2363" s="533" t="str">
        <f t="shared" si="2393"/>
        <v>ME</v>
      </c>
      <c r="G2363" s="533" t="s">
        <v>2725</v>
      </c>
      <c r="H2363" s="533">
        <v>990</v>
      </c>
      <c r="I2363" s="533" t="str">
        <f t="shared" si="2429"/>
        <v>Hot-water boilers</v>
      </c>
      <c r="J2363" s="533" t="str">
        <f t="shared" si="2430"/>
        <v>Hot-water boilers</v>
      </c>
      <c r="K2363" s="248"/>
      <c r="L2363" s="250" t="s">
        <v>794</v>
      </c>
      <c r="M2363" s="249"/>
      <c r="N2363" s="236"/>
      <c r="O2363" s="348"/>
      <c r="P2363" s="98"/>
      <c r="Q2363" s="158"/>
      <c r="R2363" s="158"/>
      <c r="X2363" s="698" t="s">
        <v>794</v>
      </c>
      <c r="Y2363" s="698"/>
      <c r="Z2363" s="698"/>
      <c r="AA2363" s="698"/>
      <c r="AB2363" s="698"/>
    </row>
    <row r="2364" spans="1:30" ht="15.75">
      <c r="A2364" s="533" t="s">
        <v>2728</v>
      </c>
      <c r="B2364" s="533">
        <v>23</v>
      </c>
      <c r="C2364" s="533" t="s">
        <v>682</v>
      </c>
      <c r="D2364" s="572" t="s">
        <v>2163</v>
      </c>
      <c r="E2364" s="571" t="str">
        <f t="shared" si="2431"/>
        <v xml:space="preserve"> CAST IRON BOILERS</v>
      </c>
      <c r="F2364" s="533" t="str">
        <f t="shared" si="2393"/>
        <v>ME</v>
      </c>
      <c r="G2364" s="533" t="s">
        <v>2722</v>
      </c>
      <c r="H2364" s="533">
        <v>991</v>
      </c>
      <c r="I2364" s="533" t="str">
        <f t="shared" ref="I2364:J2364" si="2432">I2362</f>
        <v>235223 - CAST IRON BOILERS</v>
      </c>
      <c r="J2364" s="533" t="str">
        <f t="shared" si="2432"/>
        <v>235223 - CAST IRON BOILERS</v>
      </c>
      <c r="K2364" s="248" t="s">
        <v>48</v>
      </c>
      <c r="L2364" s="233" t="s">
        <v>795</v>
      </c>
      <c r="M2364" s="249">
        <v>2</v>
      </c>
      <c r="N2364" s="236" t="s">
        <v>39</v>
      </c>
      <c r="O2364" s="348"/>
      <c r="P2364" s="25">
        <f t="shared" ref="P2364:P2365" si="2433">O2364*M2364</f>
        <v>0</v>
      </c>
      <c r="Q2364" s="158"/>
      <c r="R2364" s="158"/>
      <c r="X2364" s="698" t="s">
        <v>795</v>
      </c>
      <c r="Y2364" s="698">
        <v>2</v>
      </c>
      <c r="Z2364" s="698" t="s">
        <v>39</v>
      </c>
      <c r="AA2364" s="698"/>
      <c r="AB2364" s="698">
        <v>0</v>
      </c>
      <c r="AC2364" s="731">
        <f t="shared" ref="AC2364:AC2365" si="2434">AA2364*0.97</f>
        <v>0</v>
      </c>
      <c r="AD2364" s="533">
        <f t="shared" ref="AD2364:AD2365" si="2435">AC2364*Y2364</f>
        <v>0</v>
      </c>
    </row>
    <row r="2365" spans="1:30" ht="15.75">
      <c r="A2365" s="533" t="s">
        <v>2728</v>
      </c>
      <c r="B2365" s="533">
        <v>23</v>
      </c>
      <c r="C2365" s="533" t="s">
        <v>682</v>
      </c>
      <c r="D2365" s="572" t="s">
        <v>2163</v>
      </c>
      <c r="E2365" s="571" t="str">
        <f t="shared" si="2431"/>
        <v xml:space="preserve"> CAST IRON BOILERS</v>
      </c>
      <c r="F2365" s="533" t="str">
        <f t="shared" si="2393"/>
        <v>ME</v>
      </c>
      <c r="G2365" s="533" t="s">
        <v>2722</v>
      </c>
      <c r="H2365" s="533">
        <v>992</v>
      </c>
      <c r="I2365" s="533" t="str">
        <f t="shared" ref="I2365:J2365" si="2436">I2363</f>
        <v>Hot-water boilers</v>
      </c>
      <c r="J2365" s="533" t="str">
        <f t="shared" si="2436"/>
        <v>Hot-water boilers</v>
      </c>
      <c r="K2365" s="248" t="s">
        <v>50</v>
      </c>
      <c r="L2365" s="233" t="s">
        <v>796</v>
      </c>
      <c r="M2365" s="249"/>
      <c r="N2365" s="236" t="s">
        <v>2</v>
      </c>
      <c r="O2365" s="348"/>
      <c r="P2365" s="25">
        <f t="shared" si="2433"/>
        <v>0</v>
      </c>
      <c r="Q2365" s="158"/>
      <c r="R2365" s="158"/>
      <c r="X2365" s="698" t="s">
        <v>796</v>
      </c>
      <c r="Y2365" s="698">
        <v>1</v>
      </c>
      <c r="Z2365" s="698" t="s">
        <v>2</v>
      </c>
      <c r="AA2365" s="698"/>
      <c r="AB2365" s="698"/>
      <c r="AC2365" s="731">
        <f t="shared" si="2434"/>
        <v>0</v>
      </c>
      <c r="AD2365" s="533">
        <f t="shared" si="2435"/>
        <v>0</v>
      </c>
    </row>
    <row r="2366" spans="1:30" ht="15.75">
      <c r="A2366" s="533" t="s">
        <v>2728</v>
      </c>
      <c r="B2366" s="533">
        <v>23</v>
      </c>
      <c r="C2366" s="533" t="s">
        <v>682</v>
      </c>
      <c r="D2366" s="572" t="s">
        <v>2217</v>
      </c>
      <c r="E2366" s="571" t="s">
        <v>1274</v>
      </c>
      <c r="F2366" s="533" t="str">
        <f t="shared" si="2393"/>
        <v>ME</v>
      </c>
      <c r="G2366" s="533" t="s">
        <v>2725</v>
      </c>
      <c r="H2366" s="533">
        <v>993</v>
      </c>
      <c r="I2366" s="533" t="str">
        <f t="shared" ref="I2366:I2367" si="2437">L2366</f>
        <v>237320 - VARIABLE REFRIGERANT VOLUME AIR CONDITIONNING UNITS</v>
      </c>
      <c r="J2366" s="533" t="str">
        <f t="shared" ref="J2366:J2367" si="2438">L2366</f>
        <v>237320 - VARIABLE REFRIGERANT VOLUME AIR CONDITIONNING UNITS</v>
      </c>
      <c r="K2366" s="137"/>
      <c r="L2366" s="104" t="s">
        <v>797</v>
      </c>
      <c r="M2366" s="101"/>
      <c r="N2366" s="98"/>
      <c r="O2366" s="348"/>
      <c r="P2366" s="98"/>
      <c r="Q2366" s="158"/>
      <c r="R2366" s="158"/>
      <c r="X2366" s="698" t="s">
        <v>797</v>
      </c>
      <c r="Y2366" s="698"/>
      <c r="Z2366" s="698"/>
      <c r="AA2366" s="698"/>
      <c r="AB2366" s="698"/>
    </row>
    <row r="2367" spans="1:30" ht="16.5" thickBot="1">
      <c r="A2367" s="533" t="s">
        <v>2728</v>
      </c>
      <c r="B2367" s="533">
        <v>23</v>
      </c>
      <c r="C2367" s="533" t="s">
        <v>682</v>
      </c>
      <c r="D2367" s="572" t="s">
        <v>2217</v>
      </c>
      <c r="E2367" s="571" t="str">
        <f t="shared" ref="E2367:E2380" si="2439">E2366</f>
        <v xml:space="preserve"> VARIABLE REFRIGERANT VOLUME AIR CONDITIONNING UNITS</v>
      </c>
      <c r="F2367" s="533" t="str">
        <f t="shared" si="2393"/>
        <v>ME</v>
      </c>
      <c r="G2367" s="533" t="s">
        <v>2725</v>
      </c>
      <c r="H2367" s="533">
        <v>994</v>
      </c>
      <c r="I2367" s="533" t="str">
        <f t="shared" si="2437"/>
        <v>Indoor Units</v>
      </c>
      <c r="J2367" s="533" t="str">
        <f t="shared" si="2438"/>
        <v>Indoor Units</v>
      </c>
      <c r="K2367" s="137"/>
      <c r="L2367" s="104" t="s">
        <v>798</v>
      </c>
      <c r="M2367" s="101"/>
      <c r="N2367" s="98"/>
      <c r="O2367" s="701"/>
      <c r="P2367" s="98"/>
      <c r="Q2367" s="158"/>
      <c r="R2367" s="158"/>
      <c r="X2367" s="698" t="s">
        <v>798</v>
      </c>
      <c r="Y2367" s="698"/>
      <c r="Z2367" s="698"/>
      <c r="AA2367" s="698"/>
      <c r="AB2367" s="698"/>
    </row>
    <row r="2368" spans="1:30" ht="15.75">
      <c r="A2368" s="533" t="s">
        <v>2728</v>
      </c>
      <c r="B2368" s="533">
        <v>23</v>
      </c>
      <c r="C2368" s="533" t="s">
        <v>682</v>
      </c>
      <c r="D2368" s="572" t="s">
        <v>2217</v>
      </c>
      <c r="E2368" s="571" t="str">
        <f t="shared" si="2439"/>
        <v xml:space="preserve"> VARIABLE REFRIGERANT VOLUME AIR CONDITIONNING UNITS</v>
      </c>
      <c r="F2368" s="533" t="str">
        <f t="shared" si="2393"/>
        <v>ME</v>
      </c>
      <c r="G2368" s="533" t="s">
        <v>2722</v>
      </c>
      <c r="H2368" s="533">
        <v>995</v>
      </c>
      <c r="I2368" s="533" t="str">
        <f t="shared" ref="I2368:J2368" si="2440">I2366</f>
        <v>237320 - VARIABLE REFRIGERANT VOLUME AIR CONDITIONNING UNITS</v>
      </c>
      <c r="J2368" s="533" t="str">
        <f t="shared" si="2440"/>
        <v>237320 - VARIABLE REFRIGERANT VOLUME AIR CONDITIONNING UNITS</v>
      </c>
      <c r="K2368" s="137" t="s">
        <v>13</v>
      </c>
      <c r="L2368" s="106" t="s">
        <v>799</v>
      </c>
      <c r="M2368" s="251">
        <v>3</v>
      </c>
      <c r="N2368" s="98" t="s">
        <v>39</v>
      </c>
      <c r="O2368" s="348">
        <v>1168</v>
      </c>
      <c r="P2368" s="25">
        <f t="shared" ref="P2368:P2375" si="2441">O2368*M2368</f>
        <v>3504</v>
      </c>
      <c r="Q2368" s="158"/>
      <c r="R2368" s="158"/>
      <c r="X2368" s="698" t="s">
        <v>799</v>
      </c>
      <c r="Y2368" s="698">
        <v>3</v>
      </c>
      <c r="Z2368" s="698" t="s">
        <v>39</v>
      </c>
      <c r="AA2368" s="698">
        <v>1168</v>
      </c>
      <c r="AB2368" s="698">
        <v>3504</v>
      </c>
      <c r="AC2368" s="731">
        <f t="shared" ref="AC2368:AC2375" si="2442">AA2368*0.97</f>
        <v>1132.96</v>
      </c>
      <c r="AD2368" s="533">
        <f t="shared" ref="AD2368:AD2375" si="2443">AC2368*Y2368</f>
        <v>3398.88</v>
      </c>
    </row>
    <row r="2369" spans="1:30" ht="15.75">
      <c r="A2369" s="533" t="s">
        <v>2728</v>
      </c>
      <c r="B2369" s="533">
        <v>23</v>
      </c>
      <c r="C2369" s="533" t="s">
        <v>682</v>
      </c>
      <c r="D2369" s="572" t="s">
        <v>2217</v>
      </c>
      <c r="E2369" s="571" t="str">
        <f t="shared" si="2439"/>
        <v xml:space="preserve"> VARIABLE REFRIGERANT VOLUME AIR CONDITIONNING UNITS</v>
      </c>
      <c r="F2369" s="533" t="str">
        <f t="shared" si="2393"/>
        <v>ME</v>
      </c>
      <c r="G2369" s="533" t="s">
        <v>2722</v>
      </c>
      <c r="H2369" s="533">
        <v>996</v>
      </c>
      <c r="I2369" s="533" t="str">
        <f t="shared" ref="I2369:J2369" si="2444">I2367</f>
        <v>Indoor Units</v>
      </c>
      <c r="J2369" s="533" t="str">
        <f t="shared" si="2444"/>
        <v>Indoor Units</v>
      </c>
      <c r="K2369" s="137" t="s">
        <v>15</v>
      </c>
      <c r="L2369" s="106" t="s">
        <v>800</v>
      </c>
      <c r="M2369" s="252">
        <v>2</v>
      </c>
      <c r="N2369" s="98" t="s">
        <v>39</v>
      </c>
      <c r="O2369" s="348">
        <v>1195</v>
      </c>
      <c r="P2369" s="25">
        <f t="shared" si="2441"/>
        <v>2390</v>
      </c>
      <c r="Q2369" s="158"/>
      <c r="R2369" s="158"/>
      <c r="X2369" s="698" t="s">
        <v>800</v>
      </c>
      <c r="Y2369" s="698">
        <v>2</v>
      </c>
      <c r="Z2369" s="698" t="s">
        <v>39</v>
      </c>
      <c r="AA2369" s="698">
        <v>1195</v>
      </c>
      <c r="AB2369" s="698">
        <v>2390</v>
      </c>
      <c r="AC2369" s="731">
        <f t="shared" si="2442"/>
        <v>1159.1499999999999</v>
      </c>
      <c r="AD2369" s="533">
        <f t="shared" si="2443"/>
        <v>2318.2999999999997</v>
      </c>
    </row>
    <row r="2370" spans="1:30" ht="16.5" thickBot="1">
      <c r="A2370" s="533" t="s">
        <v>2728</v>
      </c>
      <c r="B2370" s="533">
        <v>23</v>
      </c>
      <c r="C2370" s="533" t="s">
        <v>682</v>
      </c>
      <c r="D2370" s="572" t="s">
        <v>2217</v>
      </c>
      <c r="E2370" s="571" t="str">
        <f t="shared" si="2439"/>
        <v xml:space="preserve"> VARIABLE REFRIGERANT VOLUME AIR CONDITIONNING UNITS</v>
      </c>
      <c r="F2370" s="533" t="str">
        <f t="shared" si="2393"/>
        <v>ME</v>
      </c>
      <c r="G2370" s="533" t="s">
        <v>2722</v>
      </c>
      <c r="H2370" s="533">
        <v>997</v>
      </c>
      <c r="I2370" s="533" t="str">
        <f t="shared" ref="I2370:J2370" si="2445">I2368</f>
        <v>237320 - VARIABLE REFRIGERANT VOLUME AIR CONDITIONNING UNITS</v>
      </c>
      <c r="J2370" s="533" t="str">
        <f t="shared" si="2445"/>
        <v>237320 - VARIABLE REFRIGERANT VOLUME AIR CONDITIONNING UNITS</v>
      </c>
      <c r="K2370" s="137" t="s">
        <v>17</v>
      </c>
      <c r="L2370" s="106" t="s">
        <v>801</v>
      </c>
      <c r="M2370" s="253">
        <v>6</v>
      </c>
      <c r="N2370" s="98" t="s">
        <v>39</v>
      </c>
      <c r="O2370" s="348">
        <v>1215</v>
      </c>
      <c r="P2370" s="25">
        <f t="shared" si="2441"/>
        <v>7290</v>
      </c>
      <c r="Q2370" s="158"/>
      <c r="R2370" s="158"/>
      <c r="X2370" s="698" t="s">
        <v>801</v>
      </c>
      <c r="Y2370" s="698">
        <v>6</v>
      </c>
      <c r="Z2370" s="698" t="s">
        <v>39</v>
      </c>
      <c r="AA2370" s="698">
        <v>1215</v>
      </c>
      <c r="AB2370" s="698">
        <v>7290</v>
      </c>
      <c r="AC2370" s="731">
        <f t="shared" si="2442"/>
        <v>1178.55</v>
      </c>
      <c r="AD2370" s="533">
        <f t="shared" si="2443"/>
        <v>7071.2999999999993</v>
      </c>
    </row>
    <row r="2371" spans="1:30" ht="16.5" thickBot="1">
      <c r="A2371" s="533" t="s">
        <v>2728</v>
      </c>
      <c r="B2371" s="533">
        <v>23</v>
      </c>
      <c r="C2371" s="533" t="s">
        <v>682</v>
      </c>
      <c r="D2371" s="572" t="s">
        <v>2217</v>
      </c>
      <c r="E2371" s="571" t="str">
        <f t="shared" si="2439"/>
        <v xml:space="preserve"> VARIABLE REFRIGERANT VOLUME AIR CONDITIONNING UNITS</v>
      </c>
      <c r="F2371" s="533" t="str">
        <f t="shared" si="2393"/>
        <v>ME</v>
      </c>
      <c r="G2371" s="533" t="s">
        <v>2722</v>
      </c>
      <c r="H2371" s="533">
        <v>998</v>
      </c>
      <c r="I2371" s="533" t="str">
        <f t="shared" ref="I2371:J2371" si="2446">I2369</f>
        <v>Indoor Units</v>
      </c>
      <c r="J2371" s="533" t="str">
        <f t="shared" si="2446"/>
        <v>Indoor Units</v>
      </c>
      <c r="K2371" s="248" t="s">
        <v>19</v>
      </c>
      <c r="L2371" s="233" t="s">
        <v>802</v>
      </c>
      <c r="M2371" s="249">
        <v>2</v>
      </c>
      <c r="N2371" s="236" t="s">
        <v>39</v>
      </c>
      <c r="O2371" s="348"/>
      <c r="P2371" s="25">
        <f t="shared" si="2441"/>
        <v>0</v>
      </c>
      <c r="Q2371" s="158"/>
      <c r="R2371" s="158"/>
      <c r="X2371" s="698" t="s">
        <v>802</v>
      </c>
      <c r="Y2371" s="698">
        <v>2</v>
      </c>
      <c r="Z2371" s="698" t="s">
        <v>39</v>
      </c>
      <c r="AA2371" s="698"/>
      <c r="AB2371" s="698">
        <v>0</v>
      </c>
      <c r="AC2371" s="731">
        <f t="shared" si="2442"/>
        <v>0</v>
      </c>
      <c r="AD2371" s="533">
        <f t="shared" si="2443"/>
        <v>0</v>
      </c>
    </row>
    <row r="2372" spans="1:30" ht="16.5" thickBot="1">
      <c r="A2372" s="533" t="s">
        <v>2728</v>
      </c>
      <c r="B2372" s="533">
        <v>23</v>
      </c>
      <c r="C2372" s="533" t="s">
        <v>682</v>
      </c>
      <c r="D2372" s="572" t="s">
        <v>2217</v>
      </c>
      <c r="E2372" s="571" t="str">
        <f t="shared" si="2439"/>
        <v xml:space="preserve"> VARIABLE REFRIGERANT VOLUME AIR CONDITIONNING UNITS</v>
      </c>
      <c r="F2372" s="533" t="str">
        <f t="shared" si="2393"/>
        <v>ME</v>
      </c>
      <c r="G2372" s="533" t="s">
        <v>2722</v>
      </c>
      <c r="H2372" s="533">
        <v>999</v>
      </c>
      <c r="I2372" s="533" t="str">
        <f t="shared" ref="I2372:J2372" si="2447">I2370</f>
        <v>237320 - VARIABLE REFRIGERANT VOLUME AIR CONDITIONNING UNITS</v>
      </c>
      <c r="J2372" s="533" t="str">
        <f t="shared" si="2447"/>
        <v>237320 - VARIABLE REFRIGERANT VOLUME AIR CONDITIONNING UNITS</v>
      </c>
      <c r="K2372" s="137" t="s">
        <v>19</v>
      </c>
      <c r="L2372" s="106" t="s">
        <v>803</v>
      </c>
      <c r="M2372" s="247">
        <v>1</v>
      </c>
      <c r="N2372" s="98" t="s">
        <v>39</v>
      </c>
      <c r="O2372" s="348">
        <v>1434</v>
      </c>
      <c r="P2372" s="25">
        <f t="shared" si="2441"/>
        <v>1434</v>
      </c>
      <c r="Q2372" s="158"/>
      <c r="R2372" s="158"/>
      <c r="X2372" s="698" t="s">
        <v>803</v>
      </c>
      <c r="Y2372" s="698">
        <v>1</v>
      </c>
      <c r="Z2372" s="698" t="s">
        <v>39</v>
      </c>
      <c r="AA2372" s="698">
        <v>1434</v>
      </c>
      <c r="AB2372" s="698">
        <v>1434</v>
      </c>
      <c r="AC2372" s="731">
        <f t="shared" si="2442"/>
        <v>1390.98</v>
      </c>
      <c r="AD2372" s="533">
        <f t="shared" si="2443"/>
        <v>1390.98</v>
      </c>
    </row>
    <row r="2373" spans="1:30" ht="15.75">
      <c r="A2373" s="533" t="s">
        <v>2728</v>
      </c>
      <c r="B2373" s="533">
        <v>23</v>
      </c>
      <c r="C2373" s="533" t="s">
        <v>682</v>
      </c>
      <c r="D2373" s="572" t="s">
        <v>2217</v>
      </c>
      <c r="E2373" s="571" t="str">
        <f t="shared" si="2439"/>
        <v xml:space="preserve"> VARIABLE REFRIGERANT VOLUME AIR CONDITIONNING UNITS</v>
      </c>
      <c r="F2373" s="533" t="str">
        <f t="shared" si="2393"/>
        <v>ME</v>
      </c>
      <c r="G2373" s="533" t="s">
        <v>2722</v>
      </c>
      <c r="H2373" s="533">
        <v>1000</v>
      </c>
      <c r="I2373" s="533" t="str">
        <f t="shared" ref="I2373:J2373" si="2448">I2371</f>
        <v>Indoor Units</v>
      </c>
      <c r="J2373" s="533" t="str">
        <f t="shared" si="2448"/>
        <v>Indoor Units</v>
      </c>
      <c r="K2373" s="248" t="s">
        <v>21</v>
      </c>
      <c r="L2373" s="233" t="s">
        <v>804</v>
      </c>
      <c r="M2373" s="249">
        <v>2</v>
      </c>
      <c r="N2373" s="236" t="s">
        <v>39</v>
      </c>
      <c r="O2373" s="348"/>
      <c r="P2373" s="25">
        <f t="shared" si="2441"/>
        <v>0</v>
      </c>
      <c r="Q2373" s="158"/>
      <c r="R2373" s="158"/>
      <c r="X2373" s="698" t="s">
        <v>804</v>
      </c>
      <c r="Y2373" s="698">
        <v>2</v>
      </c>
      <c r="Z2373" s="698" t="s">
        <v>39</v>
      </c>
      <c r="AA2373" s="698"/>
      <c r="AB2373" s="698">
        <v>0</v>
      </c>
      <c r="AC2373" s="731">
        <f t="shared" si="2442"/>
        <v>0</v>
      </c>
      <c r="AD2373" s="533">
        <f t="shared" si="2443"/>
        <v>0</v>
      </c>
    </row>
    <row r="2374" spans="1:30" ht="16.5" thickBot="1">
      <c r="A2374" s="533" t="s">
        <v>2728</v>
      </c>
      <c r="B2374" s="533">
        <v>23</v>
      </c>
      <c r="C2374" s="533" t="s">
        <v>682</v>
      </c>
      <c r="D2374" s="572" t="s">
        <v>2217</v>
      </c>
      <c r="E2374" s="571" t="str">
        <f t="shared" si="2439"/>
        <v xml:space="preserve"> VARIABLE REFRIGERANT VOLUME AIR CONDITIONNING UNITS</v>
      </c>
      <c r="F2374" s="533" t="str">
        <f t="shared" si="2393"/>
        <v>ME</v>
      </c>
      <c r="G2374" s="533" t="s">
        <v>2722</v>
      </c>
      <c r="H2374" s="533">
        <v>1001</v>
      </c>
      <c r="I2374" s="533" t="str">
        <f t="shared" ref="I2374:J2374" si="2449">I2372</f>
        <v>237320 - VARIABLE REFRIGERANT VOLUME AIR CONDITIONNING UNITS</v>
      </c>
      <c r="J2374" s="533" t="str">
        <f t="shared" si="2449"/>
        <v>237320 - VARIABLE REFRIGERANT VOLUME AIR CONDITIONNING UNITS</v>
      </c>
      <c r="K2374" s="248" t="s">
        <v>45</v>
      </c>
      <c r="L2374" s="233" t="s">
        <v>805</v>
      </c>
      <c r="M2374" s="249">
        <v>1</v>
      </c>
      <c r="N2374" s="236" t="s">
        <v>39</v>
      </c>
      <c r="O2374" s="348"/>
      <c r="P2374" s="25">
        <f t="shared" si="2441"/>
        <v>0</v>
      </c>
      <c r="Q2374" s="158"/>
      <c r="R2374" s="158"/>
      <c r="X2374" s="698" t="s">
        <v>805</v>
      </c>
      <c r="Y2374" s="698">
        <v>1</v>
      </c>
      <c r="Z2374" s="698" t="s">
        <v>39</v>
      </c>
      <c r="AA2374" s="698"/>
      <c r="AB2374" s="698">
        <v>0</v>
      </c>
      <c r="AC2374" s="731">
        <f t="shared" si="2442"/>
        <v>0</v>
      </c>
      <c r="AD2374" s="533">
        <f t="shared" si="2443"/>
        <v>0</v>
      </c>
    </row>
    <row r="2375" spans="1:30" ht="16.5" thickBot="1">
      <c r="A2375" s="533" t="s">
        <v>2728</v>
      </c>
      <c r="B2375" s="533">
        <v>23</v>
      </c>
      <c r="C2375" s="533" t="s">
        <v>682</v>
      </c>
      <c r="D2375" s="572" t="s">
        <v>2217</v>
      </c>
      <c r="E2375" s="571" t="str">
        <f t="shared" si="2439"/>
        <v xml:space="preserve"> VARIABLE REFRIGERANT VOLUME AIR CONDITIONNING UNITS</v>
      </c>
      <c r="F2375" s="533" t="str">
        <f t="shared" si="2393"/>
        <v>ME</v>
      </c>
      <c r="G2375" s="533" t="s">
        <v>2722</v>
      </c>
      <c r="H2375" s="533">
        <v>1002</v>
      </c>
      <c r="I2375" s="533" t="str">
        <f t="shared" ref="I2375:J2375" si="2450">I2373</f>
        <v>Indoor Units</v>
      </c>
      <c r="J2375" s="533" t="str">
        <f t="shared" si="2450"/>
        <v>Indoor Units</v>
      </c>
      <c r="K2375" s="137" t="s">
        <v>20</v>
      </c>
      <c r="L2375" s="106" t="s">
        <v>806</v>
      </c>
      <c r="M2375" s="247">
        <v>3</v>
      </c>
      <c r="N2375" s="98" t="s">
        <v>39</v>
      </c>
      <c r="O2375" s="348">
        <v>1939</v>
      </c>
      <c r="P2375" s="25">
        <f t="shared" si="2441"/>
        <v>5817</v>
      </c>
      <c r="Q2375" s="158"/>
      <c r="R2375" s="158"/>
      <c r="X2375" s="698" t="s">
        <v>806</v>
      </c>
      <c r="Y2375" s="698">
        <v>3</v>
      </c>
      <c r="Z2375" s="698" t="s">
        <v>39</v>
      </c>
      <c r="AA2375" s="698">
        <v>1939</v>
      </c>
      <c r="AB2375" s="698">
        <v>5817</v>
      </c>
      <c r="AC2375" s="731">
        <f t="shared" si="2442"/>
        <v>1880.83</v>
      </c>
      <c r="AD2375" s="533">
        <f t="shared" si="2443"/>
        <v>5642.49</v>
      </c>
    </row>
    <row r="2376" spans="1:30" ht="15.75">
      <c r="A2376" s="533" t="s">
        <v>2728</v>
      </c>
      <c r="B2376" s="533">
        <v>23</v>
      </c>
      <c r="C2376" s="533" t="s">
        <v>682</v>
      </c>
      <c r="D2376" s="572" t="s">
        <v>2217</v>
      </c>
      <c r="E2376" s="571" t="str">
        <f t="shared" si="2439"/>
        <v xml:space="preserve"> VARIABLE REFRIGERANT VOLUME AIR CONDITIONNING UNITS</v>
      </c>
      <c r="F2376" s="533" t="str">
        <f t="shared" si="2393"/>
        <v>ME</v>
      </c>
      <c r="G2376" s="533" t="s">
        <v>2725</v>
      </c>
      <c r="H2376" s="533">
        <v>1003</v>
      </c>
      <c r="I2376" s="533" t="str">
        <f>L2376</f>
        <v>Outdoor Units</v>
      </c>
      <c r="J2376" s="533" t="str">
        <f>L2376</f>
        <v>Outdoor Units</v>
      </c>
      <c r="K2376" s="137"/>
      <c r="L2376" s="104" t="s">
        <v>807</v>
      </c>
      <c r="M2376" s="101"/>
      <c r="N2376" s="98"/>
      <c r="O2376" s="701"/>
      <c r="P2376" s="98"/>
      <c r="Q2376" s="158"/>
      <c r="R2376" s="158"/>
      <c r="X2376" s="698" t="s">
        <v>807</v>
      </c>
      <c r="Y2376" s="698"/>
      <c r="Z2376" s="698"/>
      <c r="AA2376" s="698"/>
      <c r="AB2376" s="698"/>
    </row>
    <row r="2377" spans="1:30" ht="15.75">
      <c r="A2377" s="533" t="s">
        <v>2728</v>
      </c>
      <c r="B2377" s="533">
        <v>23</v>
      </c>
      <c r="C2377" s="533" t="s">
        <v>682</v>
      </c>
      <c r="D2377" s="572" t="s">
        <v>2217</v>
      </c>
      <c r="E2377" s="571" t="str">
        <f t="shared" si="2439"/>
        <v xml:space="preserve"> VARIABLE REFRIGERANT VOLUME AIR CONDITIONNING UNITS</v>
      </c>
      <c r="F2377" s="533" t="str">
        <f t="shared" si="2393"/>
        <v>ME</v>
      </c>
      <c r="G2377" s="533" t="s">
        <v>2722</v>
      </c>
      <c r="H2377" s="533">
        <v>1004</v>
      </c>
      <c r="I2377" s="533" t="str">
        <f t="shared" ref="I2377:J2377" si="2451">I2375</f>
        <v>Indoor Units</v>
      </c>
      <c r="J2377" s="533" t="str">
        <f t="shared" si="2451"/>
        <v>Indoor Units</v>
      </c>
      <c r="K2377" s="248" t="s">
        <v>50</v>
      </c>
      <c r="L2377" s="233" t="s">
        <v>808</v>
      </c>
      <c r="M2377" s="249">
        <v>1</v>
      </c>
      <c r="N2377" s="236" t="s">
        <v>39</v>
      </c>
      <c r="O2377" s="348"/>
      <c r="P2377" s="25">
        <f t="shared" ref="P2377:P2380" si="2452">O2377*M2377</f>
        <v>0</v>
      </c>
      <c r="Q2377" s="158"/>
      <c r="R2377" s="158"/>
      <c r="X2377" s="698" t="s">
        <v>808</v>
      </c>
      <c r="Y2377" s="698">
        <v>1</v>
      </c>
      <c r="Z2377" s="698" t="s">
        <v>39</v>
      </c>
      <c r="AA2377" s="698"/>
      <c r="AB2377" s="698">
        <v>0</v>
      </c>
      <c r="AC2377" s="731">
        <f t="shared" ref="AC2377:AC2380" si="2453">AA2377*0.97</f>
        <v>0</v>
      </c>
      <c r="AD2377" s="533">
        <f t="shared" ref="AD2377:AD2380" si="2454">AC2377*Y2377</f>
        <v>0</v>
      </c>
    </row>
    <row r="2378" spans="1:30" ht="15.75">
      <c r="A2378" s="533" t="s">
        <v>2728</v>
      </c>
      <c r="B2378" s="533">
        <v>23</v>
      </c>
      <c r="C2378" s="533" t="s">
        <v>682</v>
      </c>
      <c r="D2378" s="572" t="s">
        <v>2217</v>
      </c>
      <c r="E2378" s="571" t="str">
        <f t="shared" si="2439"/>
        <v xml:space="preserve"> VARIABLE REFRIGERANT VOLUME AIR CONDITIONNING UNITS</v>
      </c>
      <c r="F2378" s="533" t="str">
        <f t="shared" si="2393"/>
        <v>ME</v>
      </c>
      <c r="G2378" s="533" t="s">
        <v>2722</v>
      </c>
      <c r="H2378" s="533">
        <v>1005</v>
      </c>
      <c r="I2378" s="533" t="str">
        <f t="shared" ref="I2378:J2378" si="2455">I2376</f>
        <v>Outdoor Units</v>
      </c>
      <c r="J2378" s="533" t="str">
        <f t="shared" si="2455"/>
        <v>Outdoor Units</v>
      </c>
      <c r="K2378" s="137" t="s">
        <v>76</v>
      </c>
      <c r="L2378" s="106" t="s">
        <v>809</v>
      </c>
      <c r="M2378" s="101">
        <v>1</v>
      </c>
      <c r="N2378" s="98" t="s">
        <v>39</v>
      </c>
      <c r="O2378" s="348">
        <v>14606</v>
      </c>
      <c r="P2378" s="25">
        <f t="shared" si="2452"/>
        <v>14606</v>
      </c>
      <c r="Q2378" s="158"/>
      <c r="R2378" s="158"/>
      <c r="X2378" s="698" t="s">
        <v>809</v>
      </c>
      <c r="Y2378" s="698">
        <v>1</v>
      </c>
      <c r="Z2378" s="698" t="s">
        <v>39</v>
      </c>
      <c r="AA2378" s="698">
        <v>14606</v>
      </c>
      <c r="AB2378" s="698">
        <v>14606</v>
      </c>
      <c r="AC2378" s="731">
        <f t="shared" si="2453"/>
        <v>14167.82</v>
      </c>
      <c r="AD2378" s="533">
        <f t="shared" si="2454"/>
        <v>14167.82</v>
      </c>
    </row>
    <row r="2379" spans="1:30" ht="15.75">
      <c r="A2379" s="533" t="s">
        <v>2728</v>
      </c>
      <c r="B2379" s="533">
        <v>23</v>
      </c>
      <c r="C2379" s="533" t="s">
        <v>682</v>
      </c>
      <c r="D2379" s="572" t="s">
        <v>2217</v>
      </c>
      <c r="E2379" s="571" t="str">
        <f t="shared" si="2439"/>
        <v xml:space="preserve"> VARIABLE REFRIGERANT VOLUME AIR CONDITIONNING UNITS</v>
      </c>
      <c r="F2379" s="533" t="str">
        <f t="shared" ref="F2379:F2415" si="2456">VLOOKUP(D:D,trade,3,FALSE)</f>
        <v>ME</v>
      </c>
      <c r="G2379" s="533" t="s">
        <v>2722</v>
      </c>
      <c r="H2379" s="533">
        <v>1006</v>
      </c>
      <c r="I2379" s="533" t="str">
        <f t="shared" ref="I2379:J2379" si="2457">I2377</f>
        <v>Indoor Units</v>
      </c>
      <c r="J2379" s="533" t="str">
        <f t="shared" si="2457"/>
        <v>Indoor Units</v>
      </c>
      <c r="K2379" s="248" t="s">
        <v>77</v>
      </c>
      <c r="L2379" s="233" t="s">
        <v>810</v>
      </c>
      <c r="M2379" s="249">
        <v>1</v>
      </c>
      <c r="N2379" s="236" t="s">
        <v>39</v>
      </c>
      <c r="O2379" s="348"/>
      <c r="P2379" s="25">
        <f t="shared" si="2452"/>
        <v>0</v>
      </c>
      <c r="Q2379" s="158"/>
      <c r="R2379" s="158"/>
      <c r="X2379" s="698" t="s">
        <v>810</v>
      </c>
      <c r="Y2379" s="698">
        <v>1</v>
      </c>
      <c r="Z2379" s="698" t="s">
        <v>39</v>
      </c>
      <c r="AA2379" s="698"/>
      <c r="AB2379" s="698">
        <v>0</v>
      </c>
      <c r="AC2379" s="731">
        <f t="shared" si="2453"/>
        <v>0</v>
      </c>
      <c r="AD2379" s="533">
        <f t="shared" si="2454"/>
        <v>0</v>
      </c>
    </row>
    <row r="2380" spans="1:30" ht="15.75">
      <c r="A2380" s="533" t="s">
        <v>2728</v>
      </c>
      <c r="B2380" s="533">
        <v>23</v>
      </c>
      <c r="C2380" s="533" t="s">
        <v>682</v>
      </c>
      <c r="D2380" s="572" t="s">
        <v>2217</v>
      </c>
      <c r="E2380" s="571" t="str">
        <f t="shared" si="2439"/>
        <v xml:space="preserve"> VARIABLE REFRIGERANT VOLUME AIR CONDITIONNING UNITS</v>
      </c>
      <c r="F2380" s="533" t="str">
        <f t="shared" si="2456"/>
        <v>ME</v>
      </c>
      <c r="G2380" s="533" t="s">
        <v>2722</v>
      </c>
      <c r="H2380" s="533">
        <v>1007</v>
      </c>
      <c r="I2380" s="533" t="str">
        <f t="shared" ref="I2380:J2380" si="2458">I2378</f>
        <v>Outdoor Units</v>
      </c>
      <c r="J2380" s="533" t="str">
        <f t="shared" si="2458"/>
        <v>Outdoor Units</v>
      </c>
      <c r="K2380" s="137" t="s">
        <v>21</v>
      </c>
      <c r="L2380" s="106" t="s">
        <v>811</v>
      </c>
      <c r="M2380" s="101">
        <v>1</v>
      </c>
      <c r="N2380" s="98" t="s">
        <v>2</v>
      </c>
      <c r="O2380" s="348">
        <v>22573</v>
      </c>
      <c r="P2380" s="25">
        <f t="shared" si="2452"/>
        <v>22573</v>
      </c>
      <c r="Q2380" s="158"/>
      <c r="R2380" s="158"/>
      <c r="X2380" s="698" t="s">
        <v>811</v>
      </c>
      <c r="Y2380" s="698">
        <v>1</v>
      </c>
      <c r="Z2380" s="698" t="s">
        <v>2</v>
      </c>
      <c r="AA2380" s="698">
        <v>22573</v>
      </c>
      <c r="AB2380" s="698">
        <v>22573</v>
      </c>
      <c r="AC2380" s="731">
        <f t="shared" si="2453"/>
        <v>21895.809999999998</v>
      </c>
      <c r="AD2380" s="533">
        <f t="shared" si="2454"/>
        <v>21895.809999999998</v>
      </c>
    </row>
    <row r="2381" spans="1:30" ht="15.75">
      <c r="A2381" s="533" t="s">
        <v>2728</v>
      </c>
      <c r="B2381" s="533">
        <v>23</v>
      </c>
      <c r="C2381" s="533" t="s">
        <v>682</v>
      </c>
      <c r="D2381" s="572" t="s">
        <v>2225</v>
      </c>
      <c r="E2381" s="571" t="s">
        <v>1317</v>
      </c>
      <c r="F2381" s="533" t="str">
        <f t="shared" si="2456"/>
        <v>ME</v>
      </c>
      <c r="G2381" s="533" t="s">
        <v>2725</v>
      </c>
      <c r="H2381" s="533">
        <v>1008</v>
      </c>
      <c r="I2381" s="533" t="str">
        <f>L2381</f>
        <v>237413 - PACKAGED, OUTDOOR, CENTRAL STATION AIR-HANDLING UNITS</v>
      </c>
      <c r="J2381" s="533" t="str">
        <f>L2381</f>
        <v>237413 - PACKAGED, OUTDOOR, CENTRAL STATION AIR-HANDLING UNITS</v>
      </c>
      <c r="K2381" s="248"/>
      <c r="L2381" s="250" t="s">
        <v>812</v>
      </c>
      <c r="M2381" s="249"/>
      <c r="N2381" s="236"/>
      <c r="O2381" s="348"/>
      <c r="P2381" s="98"/>
      <c r="Q2381" s="158"/>
      <c r="R2381" s="158"/>
      <c r="X2381" s="698" t="s">
        <v>812</v>
      </c>
      <c r="Y2381" s="698"/>
      <c r="Z2381" s="698"/>
      <c r="AA2381" s="698"/>
      <c r="AB2381" s="698"/>
    </row>
    <row r="2382" spans="1:30" ht="15.75">
      <c r="A2382" s="533" t="s">
        <v>2728</v>
      </c>
      <c r="B2382" s="533">
        <v>23</v>
      </c>
      <c r="C2382" s="533" t="s">
        <v>682</v>
      </c>
      <c r="D2382" s="572" t="s">
        <v>2225</v>
      </c>
      <c r="E2382" s="571" t="str">
        <f t="shared" ref="E2382:E2386" si="2459">E2381</f>
        <v>PACKAGED, OUTDOOR, CENTRAL STATION AIR-HANDLING UNITS</v>
      </c>
      <c r="F2382" s="533" t="str">
        <f t="shared" si="2456"/>
        <v>ME</v>
      </c>
      <c r="G2382" s="533" t="s">
        <v>2722</v>
      </c>
      <c r="H2382" s="533">
        <v>1009</v>
      </c>
      <c r="I2382" s="533" t="str">
        <f t="shared" ref="I2382:J2382" si="2460">I2380</f>
        <v>Outdoor Units</v>
      </c>
      <c r="J2382" s="533" t="str">
        <f t="shared" si="2460"/>
        <v>Outdoor Units</v>
      </c>
      <c r="K2382" s="248" t="s">
        <v>13</v>
      </c>
      <c r="L2382" s="233" t="s">
        <v>813</v>
      </c>
      <c r="M2382" s="249">
        <v>1</v>
      </c>
      <c r="N2382" s="236" t="s">
        <v>39</v>
      </c>
      <c r="O2382" s="348"/>
      <c r="P2382" s="25">
        <f t="shared" ref="P2382:P2386" si="2461">O2382*M2382</f>
        <v>0</v>
      </c>
      <c r="Q2382" s="158"/>
      <c r="R2382" s="158"/>
      <c r="X2382" s="698" t="s">
        <v>813</v>
      </c>
      <c r="Y2382" s="698">
        <v>1</v>
      </c>
      <c r="Z2382" s="698" t="s">
        <v>39</v>
      </c>
      <c r="AA2382" s="698"/>
      <c r="AB2382" s="698">
        <v>0</v>
      </c>
      <c r="AC2382" s="731">
        <f t="shared" ref="AC2382:AC2386" si="2462">AA2382*0.97</f>
        <v>0</v>
      </c>
      <c r="AD2382" s="533">
        <f t="shared" ref="AD2382:AD2386" si="2463">AC2382*Y2382</f>
        <v>0</v>
      </c>
    </row>
    <row r="2383" spans="1:30" ht="15.75">
      <c r="A2383" s="533" t="s">
        <v>2728</v>
      </c>
      <c r="B2383" s="533">
        <v>23</v>
      </c>
      <c r="C2383" s="533" t="s">
        <v>682</v>
      </c>
      <c r="D2383" s="572" t="s">
        <v>2225</v>
      </c>
      <c r="E2383" s="571" t="str">
        <f t="shared" si="2459"/>
        <v>PACKAGED, OUTDOOR, CENTRAL STATION AIR-HANDLING UNITS</v>
      </c>
      <c r="F2383" s="533" t="str">
        <f t="shared" si="2456"/>
        <v>ME</v>
      </c>
      <c r="G2383" s="533" t="s">
        <v>2722</v>
      </c>
      <c r="H2383" s="533">
        <v>1010</v>
      </c>
      <c r="I2383" s="533" t="str">
        <f t="shared" ref="I2383:J2383" si="2464">I2381</f>
        <v>237413 - PACKAGED, OUTDOOR, CENTRAL STATION AIR-HANDLING UNITS</v>
      </c>
      <c r="J2383" s="533" t="str">
        <f t="shared" si="2464"/>
        <v>237413 - PACKAGED, OUTDOOR, CENTRAL STATION AIR-HANDLING UNITS</v>
      </c>
      <c r="K2383" s="248" t="s">
        <v>15</v>
      </c>
      <c r="L2383" s="233" t="s">
        <v>814</v>
      </c>
      <c r="M2383" s="249">
        <v>1</v>
      </c>
      <c r="N2383" s="236" t="s">
        <v>39</v>
      </c>
      <c r="O2383" s="348"/>
      <c r="P2383" s="25">
        <f t="shared" si="2461"/>
        <v>0</v>
      </c>
      <c r="Q2383" s="158"/>
      <c r="R2383" s="158"/>
      <c r="X2383" s="698" t="s">
        <v>814</v>
      </c>
      <c r="Y2383" s="698">
        <v>1</v>
      </c>
      <c r="Z2383" s="698" t="s">
        <v>39</v>
      </c>
      <c r="AA2383" s="698"/>
      <c r="AB2383" s="698">
        <v>0</v>
      </c>
      <c r="AC2383" s="731">
        <f t="shared" si="2462"/>
        <v>0</v>
      </c>
      <c r="AD2383" s="533">
        <f t="shared" si="2463"/>
        <v>0</v>
      </c>
    </row>
    <row r="2384" spans="1:30" ht="15.75">
      <c r="A2384" s="533" t="s">
        <v>2728</v>
      </c>
      <c r="B2384" s="533">
        <v>23</v>
      </c>
      <c r="C2384" s="533" t="s">
        <v>682</v>
      </c>
      <c r="D2384" s="572" t="s">
        <v>2225</v>
      </c>
      <c r="E2384" s="571" t="str">
        <f t="shared" si="2459"/>
        <v>PACKAGED, OUTDOOR, CENTRAL STATION AIR-HANDLING UNITS</v>
      </c>
      <c r="F2384" s="533" t="str">
        <f t="shared" si="2456"/>
        <v>ME</v>
      </c>
      <c r="G2384" s="533" t="s">
        <v>2722</v>
      </c>
      <c r="H2384" s="533">
        <v>1011</v>
      </c>
      <c r="I2384" s="533" t="str">
        <f t="shared" ref="I2384:J2384" si="2465">I2382</f>
        <v>Outdoor Units</v>
      </c>
      <c r="J2384" s="533" t="str">
        <f t="shared" si="2465"/>
        <v>Outdoor Units</v>
      </c>
      <c r="K2384" s="248" t="s">
        <v>17</v>
      </c>
      <c r="L2384" s="233" t="s">
        <v>815</v>
      </c>
      <c r="M2384" s="249">
        <v>1</v>
      </c>
      <c r="N2384" s="236" t="s">
        <v>39</v>
      </c>
      <c r="O2384" s="348"/>
      <c r="P2384" s="25">
        <f t="shared" si="2461"/>
        <v>0</v>
      </c>
      <c r="Q2384" s="158"/>
      <c r="R2384" s="158"/>
      <c r="X2384" s="698" t="s">
        <v>815</v>
      </c>
      <c r="Y2384" s="698">
        <v>1</v>
      </c>
      <c r="Z2384" s="698" t="s">
        <v>39</v>
      </c>
      <c r="AA2384" s="698"/>
      <c r="AB2384" s="698">
        <v>0</v>
      </c>
      <c r="AC2384" s="731">
        <f t="shared" si="2462"/>
        <v>0</v>
      </c>
      <c r="AD2384" s="533">
        <f t="shared" si="2463"/>
        <v>0</v>
      </c>
    </row>
    <row r="2385" spans="1:30" ht="15.75">
      <c r="A2385" s="533" t="s">
        <v>2728</v>
      </c>
      <c r="B2385" s="533">
        <v>23</v>
      </c>
      <c r="C2385" s="533" t="s">
        <v>682</v>
      </c>
      <c r="D2385" s="572" t="s">
        <v>2225</v>
      </c>
      <c r="E2385" s="571" t="str">
        <f t="shared" si="2459"/>
        <v>PACKAGED, OUTDOOR, CENTRAL STATION AIR-HANDLING UNITS</v>
      </c>
      <c r="F2385" s="533" t="str">
        <f t="shared" si="2456"/>
        <v>ME</v>
      </c>
      <c r="G2385" s="533" t="s">
        <v>2722</v>
      </c>
      <c r="H2385" s="533">
        <v>1012</v>
      </c>
      <c r="I2385" s="533" t="str">
        <f t="shared" ref="I2385:J2385" si="2466">I2383</f>
        <v>237413 - PACKAGED, OUTDOOR, CENTRAL STATION AIR-HANDLING UNITS</v>
      </c>
      <c r="J2385" s="533" t="str">
        <f t="shared" si="2466"/>
        <v>237413 - PACKAGED, OUTDOOR, CENTRAL STATION AIR-HANDLING UNITS</v>
      </c>
      <c r="K2385" s="248" t="s">
        <v>19</v>
      </c>
      <c r="L2385" s="233" t="s">
        <v>816</v>
      </c>
      <c r="M2385" s="249">
        <v>1</v>
      </c>
      <c r="N2385" s="236" t="s">
        <v>39</v>
      </c>
      <c r="O2385" s="348"/>
      <c r="P2385" s="25">
        <f t="shared" si="2461"/>
        <v>0</v>
      </c>
      <c r="Q2385" s="158"/>
      <c r="R2385" s="158"/>
      <c r="X2385" s="698" t="s">
        <v>816</v>
      </c>
      <c r="Y2385" s="698">
        <v>1</v>
      </c>
      <c r="Z2385" s="698" t="s">
        <v>39</v>
      </c>
      <c r="AA2385" s="698"/>
      <c r="AB2385" s="698">
        <v>0</v>
      </c>
      <c r="AC2385" s="731">
        <f t="shared" si="2462"/>
        <v>0</v>
      </c>
      <c r="AD2385" s="533">
        <f t="shared" si="2463"/>
        <v>0</v>
      </c>
    </row>
    <row r="2386" spans="1:30" ht="15.75">
      <c r="A2386" s="533" t="s">
        <v>2728</v>
      </c>
      <c r="B2386" s="533">
        <v>23</v>
      </c>
      <c r="C2386" s="533" t="s">
        <v>682</v>
      </c>
      <c r="D2386" s="572" t="s">
        <v>2225</v>
      </c>
      <c r="E2386" s="571" t="str">
        <f t="shared" si="2459"/>
        <v>PACKAGED, OUTDOOR, CENTRAL STATION AIR-HANDLING UNITS</v>
      </c>
      <c r="F2386" s="533" t="str">
        <f t="shared" si="2456"/>
        <v>ME</v>
      </c>
      <c r="G2386" s="533" t="s">
        <v>2722</v>
      </c>
      <c r="H2386" s="533">
        <v>1013</v>
      </c>
      <c r="I2386" s="533" t="str">
        <f t="shared" ref="I2386:J2386" si="2467">I2384</f>
        <v>Outdoor Units</v>
      </c>
      <c r="J2386" s="533" t="str">
        <f t="shared" si="2467"/>
        <v>Outdoor Units</v>
      </c>
      <c r="K2386" s="248" t="s">
        <v>20</v>
      </c>
      <c r="L2386" s="233" t="s">
        <v>817</v>
      </c>
      <c r="M2386" s="249"/>
      <c r="N2386" s="236" t="s">
        <v>2</v>
      </c>
      <c r="O2386" s="348"/>
      <c r="P2386" s="25">
        <f t="shared" si="2461"/>
        <v>0</v>
      </c>
      <c r="Q2386" s="158"/>
      <c r="R2386" s="158"/>
      <c r="X2386" s="698" t="s">
        <v>817</v>
      </c>
      <c r="Y2386" s="698">
        <v>1</v>
      </c>
      <c r="Z2386" s="698" t="s">
        <v>2</v>
      </c>
      <c r="AA2386" s="698"/>
      <c r="AB2386" s="698"/>
      <c r="AC2386" s="731">
        <f t="shared" si="2462"/>
        <v>0</v>
      </c>
      <c r="AD2386" s="533">
        <f t="shared" si="2463"/>
        <v>0</v>
      </c>
    </row>
    <row r="2387" spans="1:30" ht="16.5" thickBot="1">
      <c r="A2387" s="533" t="s">
        <v>2728</v>
      </c>
      <c r="B2387" s="533">
        <v>23</v>
      </c>
      <c r="C2387" s="533" t="s">
        <v>682</v>
      </c>
      <c r="D2387" s="572" t="s">
        <v>2235</v>
      </c>
      <c r="E2387" s="571" t="s">
        <v>1275</v>
      </c>
      <c r="F2387" s="533" t="str">
        <f t="shared" si="2456"/>
        <v>ME</v>
      </c>
      <c r="G2387" s="533" t="s">
        <v>2725</v>
      </c>
      <c r="H2387" s="533">
        <v>1014</v>
      </c>
      <c r="I2387" s="533" t="str">
        <f>L2387</f>
        <v>238126 - Split System Air Conditionners</v>
      </c>
      <c r="J2387" s="533" t="str">
        <f>L2387</f>
        <v>238126 - Split System Air Conditionners</v>
      </c>
      <c r="K2387" s="137"/>
      <c r="L2387" s="104" t="s">
        <v>818</v>
      </c>
      <c r="M2387" s="101"/>
      <c r="N2387" s="98"/>
      <c r="O2387" s="348"/>
      <c r="P2387" s="98"/>
      <c r="Q2387" s="158"/>
      <c r="R2387" s="158"/>
      <c r="X2387" s="698" t="s">
        <v>818</v>
      </c>
      <c r="Y2387" s="698"/>
      <c r="Z2387" s="698"/>
      <c r="AA2387" s="698"/>
      <c r="AB2387" s="698"/>
    </row>
    <row r="2388" spans="1:30" ht="16.5" thickBot="1">
      <c r="A2388" s="533" t="s">
        <v>2728</v>
      </c>
      <c r="B2388" s="533">
        <v>23</v>
      </c>
      <c r="C2388" s="533" t="s">
        <v>682</v>
      </c>
      <c r="D2388" s="572" t="s">
        <v>2235</v>
      </c>
      <c r="E2388" s="571" t="str">
        <f t="shared" ref="E2388:E2390" si="2468">E2387</f>
        <v xml:space="preserve"> Split System Air Conditionners</v>
      </c>
      <c r="F2388" s="533" t="str">
        <f t="shared" si="2456"/>
        <v>ME</v>
      </c>
      <c r="G2388" s="533" t="s">
        <v>2722</v>
      </c>
      <c r="H2388" s="533">
        <v>1015</v>
      </c>
      <c r="I2388" s="533" t="str">
        <f t="shared" ref="I2388:J2388" si="2469">I2386</f>
        <v>Outdoor Units</v>
      </c>
      <c r="J2388" s="533" t="str">
        <f t="shared" si="2469"/>
        <v>Outdoor Units</v>
      </c>
      <c r="K2388" s="137" t="s">
        <v>13</v>
      </c>
      <c r="L2388" s="106" t="s">
        <v>819</v>
      </c>
      <c r="M2388" s="247">
        <v>3</v>
      </c>
      <c r="N2388" s="98" t="s">
        <v>39</v>
      </c>
      <c r="O2388" s="348">
        <v>1461</v>
      </c>
      <c r="P2388" s="25">
        <f t="shared" ref="P2388:P2390" si="2470">O2388*M2388</f>
        <v>4383</v>
      </c>
      <c r="Q2388" s="158"/>
      <c r="R2388" s="158"/>
      <c r="X2388" s="698" t="s">
        <v>819</v>
      </c>
      <c r="Y2388" s="698">
        <v>3</v>
      </c>
      <c r="Z2388" s="698" t="s">
        <v>39</v>
      </c>
      <c r="AA2388" s="698">
        <v>1461</v>
      </c>
      <c r="AB2388" s="698">
        <v>4383</v>
      </c>
      <c r="AC2388" s="731">
        <f t="shared" ref="AC2388:AC2390" si="2471">AA2388*0.97</f>
        <v>1417.17</v>
      </c>
      <c r="AD2388" s="533">
        <f t="shared" ref="AD2388:AD2390" si="2472">AC2388*Y2388</f>
        <v>4251.51</v>
      </c>
    </row>
    <row r="2389" spans="1:30" ht="15.75">
      <c r="A2389" s="533" t="s">
        <v>2728</v>
      </c>
      <c r="B2389" s="533">
        <v>23</v>
      </c>
      <c r="C2389" s="533" t="s">
        <v>682</v>
      </c>
      <c r="D2389" s="572" t="s">
        <v>2235</v>
      </c>
      <c r="E2389" s="571" t="str">
        <f t="shared" si="2468"/>
        <v xml:space="preserve"> Split System Air Conditionners</v>
      </c>
      <c r="F2389" s="533" t="str">
        <f t="shared" si="2456"/>
        <v>ME</v>
      </c>
      <c r="G2389" s="533" t="s">
        <v>2722</v>
      </c>
      <c r="H2389" s="533">
        <v>1016</v>
      </c>
      <c r="I2389" s="533" t="str">
        <f t="shared" ref="I2389:J2389" si="2473">I2387</f>
        <v>238126 - Split System Air Conditionners</v>
      </c>
      <c r="J2389" s="533" t="str">
        <f t="shared" si="2473"/>
        <v>238126 - Split System Air Conditionners</v>
      </c>
      <c r="K2389" s="248" t="s">
        <v>45</v>
      </c>
      <c r="L2389" s="233" t="s">
        <v>820</v>
      </c>
      <c r="M2389" s="249">
        <v>1</v>
      </c>
      <c r="N2389" s="236" t="s">
        <v>39</v>
      </c>
      <c r="O2389" s="348"/>
      <c r="P2389" s="25">
        <f t="shared" si="2470"/>
        <v>0</v>
      </c>
      <c r="Q2389" s="158"/>
      <c r="R2389" s="158"/>
      <c r="X2389" s="698" t="s">
        <v>820</v>
      </c>
      <c r="Y2389" s="698">
        <v>1</v>
      </c>
      <c r="Z2389" s="698" t="s">
        <v>39</v>
      </c>
      <c r="AA2389" s="698"/>
      <c r="AB2389" s="698">
        <v>0</v>
      </c>
      <c r="AC2389" s="731">
        <f t="shared" si="2471"/>
        <v>0</v>
      </c>
      <c r="AD2389" s="533">
        <f t="shared" si="2472"/>
        <v>0</v>
      </c>
    </row>
    <row r="2390" spans="1:30" ht="15.75">
      <c r="A2390" s="533" t="s">
        <v>2728</v>
      </c>
      <c r="B2390" s="533">
        <v>23</v>
      </c>
      <c r="C2390" s="533" t="s">
        <v>682</v>
      </c>
      <c r="D2390" s="572" t="s">
        <v>2235</v>
      </c>
      <c r="E2390" s="571" t="str">
        <f t="shared" si="2468"/>
        <v xml:space="preserve"> Split System Air Conditionners</v>
      </c>
      <c r="F2390" s="533" t="str">
        <f t="shared" si="2456"/>
        <v>ME</v>
      </c>
      <c r="G2390" s="533" t="s">
        <v>2722</v>
      </c>
      <c r="H2390" s="533">
        <v>1017</v>
      </c>
      <c r="I2390" s="533" t="str">
        <f t="shared" ref="I2390:J2390" si="2474">I2388</f>
        <v>Outdoor Units</v>
      </c>
      <c r="J2390" s="533" t="str">
        <f t="shared" si="2474"/>
        <v>Outdoor Units</v>
      </c>
      <c r="K2390" s="248" t="s">
        <v>48</v>
      </c>
      <c r="L2390" s="233" t="s">
        <v>821</v>
      </c>
      <c r="M2390" s="249">
        <v>1</v>
      </c>
      <c r="N2390" s="236" t="s">
        <v>39</v>
      </c>
      <c r="O2390" s="348"/>
      <c r="P2390" s="25">
        <f t="shared" si="2470"/>
        <v>0</v>
      </c>
      <c r="Q2390" s="158"/>
      <c r="R2390" s="158"/>
      <c r="X2390" s="698" t="s">
        <v>821</v>
      </c>
      <c r="Y2390" s="698">
        <v>1</v>
      </c>
      <c r="Z2390" s="698" t="s">
        <v>39</v>
      </c>
      <c r="AA2390" s="698"/>
      <c r="AB2390" s="698">
        <v>0</v>
      </c>
      <c r="AC2390" s="731">
        <f t="shared" si="2471"/>
        <v>0</v>
      </c>
      <c r="AD2390" s="533">
        <f t="shared" si="2472"/>
        <v>0</v>
      </c>
    </row>
    <row r="2391" spans="1:30" ht="15.75">
      <c r="A2391" s="533" t="s">
        <v>2728</v>
      </c>
      <c r="B2391" s="533">
        <v>23</v>
      </c>
      <c r="C2391" s="533" t="s">
        <v>682</v>
      </c>
      <c r="D2391" s="572" t="s">
        <v>2245</v>
      </c>
      <c r="E2391" s="571" t="s">
        <v>1276</v>
      </c>
      <c r="F2391" s="533" t="str">
        <f t="shared" si="2456"/>
        <v>ME</v>
      </c>
      <c r="G2391" s="533" t="s">
        <v>2725</v>
      </c>
      <c r="H2391" s="533">
        <v>1018</v>
      </c>
      <c r="I2391" s="533" t="str">
        <f t="shared" ref="I2391:I2392" si="2475">L2391</f>
        <v>238233 - CONVECTORS</v>
      </c>
      <c r="J2391" s="533" t="str">
        <f t="shared" ref="J2391" si="2476">L2391</f>
        <v>238233 - CONVECTORS</v>
      </c>
      <c r="K2391" s="248"/>
      <c r="L2391" s="250" t="s">
        <v>822</v>
      </c>
      <c r="M2391" s="249"/>
      <c r="N2391" s="236"/>
      <c r="O2391" s="348"/>
      <c r="P2391" s="98"/>
      <c r="Q2391" s="158"/>
      <c r="R2391" s="158"/>
      <c r="X2391" s="698" t="s">
        <v>822</v>
      </c>
      <c r="Y2391" s="698"/>
      <c r="Z2391" s="698"/>
      <c r="AA2391" s="698"/>
      <c r="AB2391" s="698"/>
    </row>
    <row r="2392" spans="1:30" ht="15.75">
      <c r="A2392" s="533" t="s">
        <v>2728</v>
      </c>
      <c r="B2392" s="533">
        <v>23</v>
      </c>
      <c r="C2392" s="533" t="s">
        <v>682</v>
      </c>
      <c r="D2392" s="572" t="s">
        <v>2245</v>
      </c>
      <c r="E2392" s="571" t="str">
        <f t="shared" ref="E2392:E2415" si="2477">E2391</f>
        <v xml:space="preserve"> CONVECTORS</v>
      </c>
      <c r="F2392" s="533" t="str">
        <f t="shared" si="2456"/>
        <v>ME</v>
      </c>
      <c r="G2392" s="533" t="s">
        <v>2725</v>
      </c>
      <c r="H2392" s="533">
        <v>1019</v>
      </c>
      <c r="I2392" s="533" t="str">
        <f t="shared" si="2475"/>
        <v>Radiators</v>
      </c>
      <c r="J2392" s="533" t="s">
        <v>824</v>
      </c>
      <c r="K2392" s="248"/>
      <c r="L2392" s="250" t="s">
        <v>823</v>
      </c>
      <c r="M2392" s="236"/>
      <c r="N2392" s="236"/>
      <c r="O2392" s="351"/>
      <c r="P2392" s="98"/>
      <c r="Q2392" s="158"/>
      <c r="R2392" s="158"/>
      <c r="X2392" s="698" t="s">
        <v>823</v>
      </c>
      <c r="Y2392" s="698"/>
      <c r="Z2392" s="698"/>
      <c r="AA2392" s="698"/>
      <c r="AB2392" s="698"/>
    </row>
    <row r="2393" spans="1:30" ht="15.75">
      <c r="A2393" s="533" t="s">
        <v>2728</v>
      </c>
      <c r="B2393" s="533">
        <v>23</v>
      </c>
      <c r="C2393" s="533" t="s">
        <v>682</v>
      </c>
      <c r="D2393" s="572" t="s">
        <v>2245</v>
      </c>
      <c r="E2393" s="571" t="str">
        <f t="shared" si="2477"/>
        <v xml:space="preserve"> CONVECTORS</v>
      </c>
      <c r="F2393" s="533" t="str">
        <f t="shared" si="2456"/>
        <v>ME</v>
      </c>
      <c r="G2393" s="533" t="s">
        <v>2725</v>
      </c>
      <c r="H2393" s="533">
        <v>1020</v>
      </c>
      <c r="I2393" s="533" t="s">
        <v>823</v>
      </c>
      <c r="J2393" s="533" t="str">
        <f t="shared" ref="J2393" si="2478">L2393</f>
        <v>Room Radiators:</v>
      </c>
      <c r="K2393" s="248"/>
      <c r="L2393" s="250" t="s">
        <v>824</v>
      </c>
      <c r="M2393" s="236"/>
      <c r="N2393" s="236"/>
      <c r="O2393" s="351"/>
      <c r="P2393" s="98"/>
      <c r="Q2393" s="158"/>
      <c r="R2393" s="158"/>
      <c r="X2393" s="698" t="s">
        <v>824</v>
      </c>
      <c r="Y2393" s="698"/>
      <c r="Z2393" s="698"/>
      <c r="AA2393" s="698"/>
      <c r="AB2393" s="698"/>
    </row>
    <row r="2394" spans="1:30" ht="15.75">
      <c r="A2394" s="533" t="s">
        <v>2728</v>
      </c>
      <c r="B2394" s="533">
        <v>23</v>
      </c>
      <c r="C2394" s="533" t="s">
        <v>682</v>
      </c>
      <c r="D2394" s="572" t="s">
        <v>2245</v>
      </c>
      <c r="E2394" s="571" t="str">
        <f t="shared" si="2477"/>
        <v xml:space="preserve"> CONVECTORS</v>
      </c>
      <c r="F2394" s="533" t="str">
        <f t="shared" si="2456"/>
        <v>ME</v>
      </c>
      <c r="G2394" s="533" t="s">
        <v>2722</v>
      </c>
      <c r="H2394" s="533">
        <v>1021</v>
      </c>
      <c r="I2394" s="533" t="str">
        <f t="shared" ref="I2394:J2394" si="2479">I2392</f>
        <v>Radiators</v>
      </c>
      <c r="J2394" s="533" t="str">
        <f t="shared" si="2479"/>
        <v>Room Radiators:</v>
      </c>
      <c r="K2394" s="248" t="s">
        <v>50</v>
      </c>
      <c r="L2394" s="233" t="s">
        <v>825</v>
      </c>
      <c r="M2394" s="249">
        <v>4</v>
      </c>
      <c r="N2394" s="236" t="s">
        <v>39</v>
      </c>
      <c r="O2394" s="349"/>
      <c r="P2394" s="25">
        <f t="shared" ref="P2394:P2404" si="2480">O2394*M2394</f>
        <v>0</v>
      </c>
      <c r="Q2394" s="158"/>
      <c r="R2394" s="158"/>
      <c r="X2394" s="698" t="s">
        <v>825</v>
      </c>
      <c r="Y2394" s="698">
        <v>4</v>
      </c>
      <c r="Z2394" s="698" t="s">
        <v>39</v>
      </c>
      <c r="AA2394" s="698"/>
      <c r="AB2394" s="698">
        <v>0</v>
      </c>
      <c r="AC2394" s="731">
        <f t="shared" ref="AC2394:AC2404" si="2481">AA2394*0.97</f>
        <v>0</v>
      </c>
      <c r="AD2394" s="533">
        <f t="shared" ref="AD2394:AD2404" si="2482">AC2394*Y2394</f>
        <v>0</v>
      </c>
    </row>
    <row r="2395" spans="1:30" ht="15.75">
      <c r="A2395" s="533" t="s">
        <v>2728</v>
      </c>
      <c r="B2395" s="533">
        <v>23</v>
      </c>
      <c r="C2395" s="533" t="s">
        <v>682</v>
      </c>
      <c r="D2395" s="572" t="s">
        <v>2245</v>
      </c>
      <c r="E2395" s="571" t="str">
        <f t="shared" si="2477"/>
        <v xml:space="preserve"> CONVECTORS</v>
      </c>
      <c r="F2395" s="533" t="str">
        <f t="shared" si="2456"/>
        <v>ME</v>
      </c>
      <c r="G2395" s="533" t="s">
        <v>2722</v>
      </c>
      <c r="H2395" s="533">
        <v>1022</v>
      </c>
      <c r="I2395" s="533" t="str">
        <f t="shared" ref="I2395:J2395" si="2483">I2393</f>
        <v>Radiators</v>
      </c>
      <c r="J2395" s="533" t="str">
        <f t="shared" si="2483"/>
        <v>Room Radiators:</v>
      </c>
      <c r="K2395" s="248" t="s">
        <v>76</v>
      </c>
      <c r="L2395" s="233" t="s">
        <v>826</v>
      </c>
      <c r="M2395" s="249">
        <v>13</v>
      </c>
      <c r="N2395" s="236" t="s">
        <v>39</v>
      </c>
      <c r="O2395" s="349"/>
      <c r="P2395" s="25">
        <f t="shared" si="2480"/>
        <v>0</v>
      </c>
      <c r="Q2395" s="158"/>
      <c r="R2395" s="158"/>
      <c r="X2395" s="698" t="s">
        <v>826</v>
      </c>
      <c r="Y2395" s="698">
        <v>13</v>
      </c>
      <c r="Z2395" s="698" t="s">
        <v>39</v>
      </c>
      <c r="AA2395" s="698"/>
      <c r="AB2395" s="698">
        <v>0</v>
      </c>
      <c r="AC2395" s="731">
        <f t="shared" si="2481"/>
        <v>0</v>
      </c>
      <c r="AD2395" s="533">
        <f t="shared" si="2482"/>
        <v>0</v>
      </c>
    </row>
    <row r="2396" spans="1:30" ht="15.75">
      <c r="A2396" s="533" t="s">
        <v>2728</v>
      </c>
      <c r="B2396" s="533">
        <v>23</v>
      </c>
      <c r="C2396" s="533" t="s">
        <v>682</v>
      </c>
      <c r="D2396" s="572" t="s">
        <v>2245</v>
      </c>
      <c r="E2396" s="571" t="str">
        <f t="shared" si="2477"/>
        <v xml:space="preserve"> CONVECTORS</v>
      </c>
      <c r="F2396" s="533" t="str">
        <f t="shared" si="2456"/>
        <v>ME</v>
      </c>
      <c r="G2396" s="533" t="s">
        <v>2722</v>
      </c>
      <c r="H2396" s="533">
        <v>1023</v>
      </c>
      <c r="I2396" s="533" t="str">
        <f t="shared" ref="I2396:J2396" si="2484">I2394</f>
        <v>Radiators</v>
      </c>
      <c r="J2396" s="533" t="str">
        <f t="shared" si="2484"/>
        <v>Room Radiators:</v>
      </c>
      <c r="K2396" s="248" t="s">
        <v>77</v>
      </c>
      <c r="L2396" s="233" t="s">
        <v>827</v>
      </c>
      <c r="M2396" s="249">
        <v>6</v>
      </c>
      <c r="N2396" s="236" t="s">
        <v>39</v>
      </c>
      <c r="O2396" s="349"/>
      <c r="P2396" s="25">
        <f t="shared" si="2480"/>
        <v>0</v>
      </c>
      <c r="Q2396" s="158"/>
      <c r="R2396" s="158"/>
      <c r="X2396" s="698" t="s">
        <v>827</v>
      </c>
      <c r="Y2396" s="698">
        <v>6</v>
      </c>
      <c r="Z2396" s="698" t="s">
        <v>39</v>
      </c>
      <c r="AA2396" s="698"/>
      <c r="AB2396" s="698">
        <v>0</v>
      </c>
      <c r="AC2396" s="731">
        <f t="shared" si="2481"/>
        <v>0</v>
      </c>
      <c r="AD2396" s="533">
        <f t="shared" si="2482"/>
        <v>0</v>
      </c>
    </row>
    <row r="2397" spans="1:30" ht="15.75">
      <c r="A2397" s="533" t="s">
        <v>2728</v>
      </c>
      <c r="B2397" s="533">
        <v>23</v>
      </c>
      <c r="C2397" s="533" t="s">
        <v>682</v>
      </c>
      <c r="D2397" s="572" t="s">
        <v>2245</v>
      </c>
      <c r="E2397" s="571" t="str">
        <f t="shared" si="2477"/>
        <v xml:space="preserve"> CONVECTORS</v>
      </c>
      <c r="F2397" s="533" t="str">
        <f t="shared" si="2456"/>
        <v>ME</v>
      </c>
      <c r="G2397" s="533" t="s">
        <v>2722</v>
      </c>
      <c r="H2397" s="533">
        <v>1024</v>
      </c>
      <c r="I2397" s="533" t="str">
        <f t="shared" ref="I2397:J2397" si="2485">I2395</f>
        <v>Radiators</v>
      </c>
      <c r="J2397" s="533" t="str">
        <f t="shared" si="2485"/>
        <v>Room Radiators:</v>
      </c>
      <c r="K2397" s="248" t="s">
        <v>78</v>
      </c>
      <c r="L2397" s="233" t="s">
        <v>828</v>
      </c>
      <c r="M2397" s="249">
        <v>1</v>
      </c>
      <c r="N2397" s="236" t="s">
        <v>39</v>
      </c>
      <c r="O2397" s="349"/>
      <c r="P2397" s="25">
        <f t="shared" si="2480"/>
        <v>0</v>
      </c>
      <c r="Q2397" s="158"/>
      <c r="R2397" s="158"/>
      <c r="X2397" s="698" t="s">
        <v>828</v>
      </c>
      <c r="Y2397" s="698">
        <v>1</v>
      </c>
      <c r="Z2397" s="698" t="s">
        <v>39</v>
      </c>
      <c r="AA2397" s="698"/>
      <c r="AB2397" s="698">
        <v>0</v>
      </c>
      <c r="AC2397" s="731">
        <f t="shared" si="2481"/>
        <v>0</v>
      </c>
      <c r="AD2397" s="533">
        <f t="shared" si="2482"/>
        <v>0</v>
      </c>
    </row>
    <row r="2398" spans="1:30" ht="15.75">
      <c r="A2398" s="533" t="s">
        <v>2728</v>
      </c>
      <c r="B2398" s="533">
        <v>23</v>
      </c>
      <c r="C2398" s="533" t="s">
        <v>682</v>
      </c>
      <c r="D2398" s="572" t="s">
        <v>2245</v>
      </c>
      <c r="E2398" s="571" t="str">
        <f t="shared" si="2477"/>
        <v xml:space="preserve"> CONVECTORS</v>
      </c>
      <c r="F2398" s="533" t="str">
        <f t="shared" si="2456"/>
        <v>ME</v>
      </c>
      <c r="G2398" s="533" t="s">
        <v>2722</v>
      </c>
      <c r="H2398" s="533">
        <v>1025</v>
      </c>
      <c r="I2398" s="533" t="str">
        <f t="shared" ref="I2398:J2398" si="2486">I2396</f>
        <v>Radiators</v>
      </c>
      <c r="J2398" s="533" t="str">
        <f t="shared" si="2486"/>
        <v>Room Radiators:</v>
      </c>
      <c r="K2398" s="248" t="s">
        <v>302</v>
      </c>
      <c r="L2398" s="233" t="s">
        <v>829</v>
      </c>
      <c r="M2398" s="249">
        <v>3</v>
      </c>
      <c r="N2398" s="236" t="s">
        <v>39</v>
      </c>
      <c r="O2398" s="349"/>
      <c r="P2398" s="25">
        <f t="shared" si="2480"/>
        <v>0</v>
      </c>
      <c r="Q2398" s="158"/>
      <c r="R2398" s="158"/>
      <c r="X2398" s="698" t="s">
        <v>829</v>
      </c>
      <c r="Y2398" s="698">
        <v>3</v>
      </c>
      <c r="Z2398" s="698" t="s">
        <v>39</v>
      </c>
      <c r="AA2398" s="698"/>
      <c r="AB2398" s="698">
        <v>0</v>
      </c>
      <c r="AC2398" s="731">
        <f t="shared" si="2481"/>
        <v>0</v>
      </c>
      <c r="AD2398" s="533">
        <f t="shared" si="2482"/>
        <v>0</v>
      </c>
    </row>
    <row r="2399" spans="1:30" ht="15.75">
      <c r="A2399" s="533" t="s">
        <v>2728</v>
      </c>
      <c r="B2399" s="533">
        <v>23</v>
      </c>
      <c r="C2399" s="533" t="s">
        <v>682</v>
      </c>
      <c r="D2399" s="572" t="s">
        <v>2245</v>
      </c>
      <c r="E2399" s="571" t="str">
        <f t="shared" si="2477"/>
        <v xml:space="preserve"> CONVECTORS</v>
      </c>
      <c r="F2399" s="533" t="str">
        <f t="shared" si="2456"/>
        <v>ME</v>
      </c>
      <c r="G2399" s="533" t="s">
        <v>2722</v>
      </c>
      <c r="H2399" s="533">
        <v>1026</v>
      </c>
      <c r="I2399" s="533" t="str">
        <f t="shared" ref="I2399:J2399" si="2487">I2397</f>
        <v>Radiators</v>
      </c>
      <c r="J2399" s="533" t="str">
        <f t="shared" si="2487"/>
        <v>Room Radiators:</v>
      </c>
      <c r="K2399" s="248" t="s">
        <v>304</v>
      </c>
      <c r="L2399" s="233" t="s">
        <v>830</v>
      </c>
      <c r="M2399" s="249">
        <v>9</v>
      </c>
      <c r="N2399" s="236" t="s">
        <v>39</v>
      </c>
      <c r="O2399" s="349"/>
      <c r="P2399" s="25">
        <f t="shared" si="2480"/>
        <v>0</v>
      </c>
      <c r="Q2399" s="158"/>
      <c r="R2399" s="158"/>
      <c r="X2399" s="698" t="s">
        <v>830</v>
      </c>
      <c r="Y2399" s="698">
        <v>9</v>
      </c>
      <c r="Z2399" s="698" t="s">
        <v>39</v>
      </c>
      <c r="AA2399" s="698"/>
      <c r="AB2399" s="698">
        <v>0</v>
      </c>
      <c r="AC2399" s="731">
        <f t="shared" si="2481"/>
        <v>0</v>
      </c>
      <c r="AD2399" s="533">
        <f t="shared" si="2482"/>
        <v>0</v>
      </c>
    </row>
    <row r="2400" spans="1:30" ht="15.75">
      <c r="A2400" s="533" t="s">
        <v>2728</v>
      </c>
      <c r="B2400" s="533">
        <v>23</v>
      </c>
      <c r="C2400" s="533" t="s">
        <v>682</v>
      </c>
      <c r="D2400" s="572" t="s">
        <v>2245</v>
      </c>
      <c r="E2400" s="571" t="str">
        <f t="shared" si="2477"/>
        <v xml:space="preserve"> CONVECTORS</v>
      </c>
      <c r="F2400" s="533" t="str">
        <f t="shared" si="2456"/>
        <v>ME</v>
      </c>
      <c r="G2400" s="533" t="s">
        <v>2722</v>
      </c>
      <c r="H2400" s="533">
        <v>1027</v>
      </c>
      <c r="I2400" s="533" t="str">
        <f t="shared" ref="I2400:J2400" si="2488">I2398</f>
        <v>Radiators</v>
      </c>
      <c r="J2400" s="533" t="str">
        <f t="shared" si="2488"/>
        <v>Room Radiators:</v>
      </c>
      <c r="K2400" s="248" t="s">
        <v>13</v>
      </c>
      <c r="L2400" s="233" t="s">
        <v>831</v>
      </c>
      <c r="M2400" s="249">
        <v>9</v>
      </c>
      <c r="N2400" s="236" t="s">
        <v>39</v>
      </c>
      <c r="O2400" s="349"/>
      <c r="P2400" s="25">
        <f t="shared" si="2480"/>
        <v>0</v>
      </c>
      <c r="Q2400" s="158"/>
      <c r="R2400" s="158"/>
      <c r="X2400" s="698" t="s">
        <v>831</v>
      </c>
      <c r="Y2400" s="698">
        <v>9</v>
      </c>
      <c r="Z2400" s="698" t="s">
        <v>39</v>
      </c>
      <c r="AA2400" s="698"/>
      <c r="AB2400" s="698">
        <v>0</v>
      </c>
      <c r="AC2400" s="731">
        <f t="shared" si="2481"/>
        <v>0</v>
      </c>
      <c r="AD2400" s="533">
        <f t="shared" si="2482"/>
        <v>0</v>
      </c>
    </row>
    <row r="2401" spans="1:30" ht="15.75">
      <c r="A2401" s="533" t="s">
        <v>2728</v>
      </c>
      <c r="B2401" s="533">
        <v>23</v>
      </c>
      <c r="C2401" s="533" t="s">
        <v>682</v>
      </c>
      <c r="D2401" s="572" t="s">
        <v>2245</v>
      </c>
      <c r="E2401" s="571" t="str">
        <f t="shared" si="2477"/>
        <v xml:space="preserve"> CONVECTORS</v>
      </c>
      <c r="F2401" s="533" t="str">
        <f t="shared" si="2456"/>
        <v>ME</v>
      </c>
      <c r="G2401" s="533" t="s">
        <v>2722</v>
      </c>
      <c r="H2401" s="533">
        <v>1028</v>
      </c>
      <c r="I2401" s="533" t="str">
        <f t="shared" ref="I2401:J2401" si="2489">I2399</f>
        <v>Radiators</v>
      </c>
      <c r="J2401" s="533" t="str">
        <f t="shared" si="2489"/>
        <v>Room Radiators:</v>
      </c>
      <c r="K2401" s="248" t="s">
        <v>15</v>
      </c>
      <c r="L2401" s="233" t="s">
        <v>832</v>
      </c>
      <c r="M2401" s="249">
        <v>10</v>
      </c>
      <c r="N2401" s="236" t="s">
        <v>39</v>
      </c>
      <c r="O2401" s="349"/>
      <c r="P2401" s="25">
        <f t="shared" si="2480"/>
        <v>0</v>
      </c>
      <c r="Q2401" s="158"/>
      <c r="R2401" s="158"/>
      <c r="X2401" s="698" t="s">
        <v>832</v>
      </c>
      <c r="Y2401" s="698">
        <v>10</v>
      </c>
      <c r="Z2401" s="698" t="s">
        <v>39</v>
      </c>
      <c r="AA2401" s="698"/>
      <c r="AB2401" s="698">
        <v>0</v>
      </c>
      <c r="AC2401" s="731">
        <f t="shared" si="2481"/>
        <v>0</v>
      </c>
      <c r="AD2401" s="533">
        <f t="shared" si="2482"/>
        <v>0</v>
      </c>
    </row>
    <row r="2402" spans="1:30" ht="15.75">
      <c r="A2402" s="533" t="s">
        <v>2728</v>
      </c>
      <c r="B2402" s="533">
        <v>23</v>
      </c>
      <c r="C2402" s="533" t="s">
        <v>682</v>
      </c>
      <c r="D2402" s="572" t="s">
        <v>2245</v>
      </c>
      <c r="E2402" s="571" t="str">
        <f t="shared" si="2477"/>
        <v xml:space="preserve"> CONVECTORS</v>
      </c>
      <c r="F2402" s="533" t="str">
        <f t="shared" si="2456"/>
        <v>ME</v>
      </c>
      <c r="G2402" s="533" t="s">
        <v>2722</v>
      </c>
      <c r="H2402" s="533">
        <v>1029</v>
      </c>
      <c r="I2402" s="533" t="str">
        <f t="shared" ref="I2402:J2402" si="2490">I2400</f>
        <v>Radiators</v>
      </c>
      <c r="J2402" s="533" t="str">
        <f t="shared" si="2490"/>
        <v>Room Radiators:</v>
      </c>
      <c r="K2402" s="248" t="s">
        <v>17</v>
      </c>
      <c r="L2402" s="233" t="s">
        <v>833</v>
      </c>
      <c r="M2402" s="249">
        <v>7</v>
      </c>
      <c r="N2402" s="236" t="s">
        <v>39</v>
      </c>
      <c r="O2402" s="349"/>
      <c r="P2402" s="25">
        <f t="shared" si="2480"/>
        <v>0</v>
      </c>
      <c r="Q2402" s="158"/>
      <c r="R2402" s="158"/>
      <c r="X2402" s="698" t="s">
        <v>833</v>
      </c>
      <c r="Y2402" s="698">
        <v>7</v>
      </c>
      <c r="Z2402" s="698" t="s">
        <v>39</v>
      </c>
      <c r="AA2402" s="698"/>
      <c r="AB2402" s="698">
        <v>0</v>
      </c>
      <c r="AC2402" s="731">
        <f t="shared" si="2481"/>
        <v>0</v>
      </c>
      <c r="AD2402" s="533">
        <f t="shared" si="2482"/>
        <v>0</v>
      </c>
    </row>
    <row r="2403" spans="1:30" ht="15.75">
      <c r="A2403" s="533" t="s">
        <v>2728</v>
      </c>
      <c r="B2403" s="533">
        <v>23</v>
      </c>
      <c r="C2403" s="533" t="s">
        <v>682</v>
      </c>
      <c r="D2403" s="572" t="s">
        <v>2245</v>
      </c>
      <c r="E2403" s="571" t="str">
        <f t="shared" si="2477"/>
        <v xml:space="preserve"> CONVECTORS</v>
      </c>
      <c r="F2403" s="533" t="str">
        <f t="shared" si="2456"/>
        <v>ME</v>
      </c>
      <c r="G2403" s="533" t="s">
        <v>2722</v>
      </c>
      <c r="H2403" s="533">
        <v>1030</v>
      </c>
      <c r="I2403" s="533" t="str">
        <f t="shared" ref="I2403:J2403" si="2491">I2401</f>
        <v>Radiators</v>
      </c>
      <c r="J2403" s="533" t="str">
        <f t="shared" si="2491"/>
        <v>Room Radiators:</v>
      </c>
      <c r="K2403" s="248" t="s">
        <v>19</v>
      </c>
      <c r="L2403" s="233" t="s">
        <v>834</v>
      </c>
      <c r="M2403" s="249">
        <v>4</v>
      </c>
      <c r="N2403" s="236" t="s">
        <v>39</v>
      </c>
      <c r="O2403" s="349"/>
      <c r="P2403" s="25">
        <f t="shared" si="2480"/>
        <v>0</v>
      </c>
      <c r="Q2403" s="158"/>
      <c r="R2403" s="158"/>
      <c r="X2403" s="698" t="s">
        <v>834</v>
      </c>
      <c r="Y2403" s="698">
        <v>4</v>
      </c>
      <c r="Z2403" s="698" t="s">
        <v>39</v>
      </c>
      <c r="AA2403" s="698"/>
      <c r="AB2403" s="698">
        <v>0</v>
      </c>
      <c r="AC2403" s="731">
        <f t="shared" si="2481"/>
        <v>0</v>
      </c>
      <c r="AD2403" s="533">
        <f t="shared" si="2482"/>
        <v>0</v>
      </c>
    </row>
    <row r="2404" spans="1:30" ht="15.75">
      <c r="A2404" s="533" t="s">
        <v>2728</v>
      </c>
      <c r="B2404" s="533">
        <v>23</v>
      </c>
      <c r="C2404" s="533" t="s">
        <v>682</v>
      </c>
      <c r="D2404" s="572" t="s">
        <v>2245</v>
      </c>
      <c r="E2404" s="571" t="str">
        <f t="shared" si="2477"/>
        <v xml:space="preserve"> CONVECTORS</v>
      </c>
      <c r="F2404" s="533" t="str">
        <f t="shared" si="2456"/>
        <v>ME</v>
      </c>
      <c r="G2404" s="533" t="s">
        <v>2722</v>
      </c>
      <c r="H2404" s="533">
        <v>1031</v>
      </c>
      <c r="I2404" s="533" t="str">
        <f t="shared" ref="I2404:J2404" si="2492">I2402</f>
        <v>Radiators</v>
      </c>
      <c r="J2404" s="533" t="str">
        <f t="shared" si="2492"/>
        <v>Room Radiators:</v>
      </c>
      <c r="K2404" s="248" t="s">
        <v>20</v>
      </c>
      <c r="L2404" s="233" t="s">
        <v>835</v>
      </c>
      <c r="M2404" s="249">
        <v>1</v>
      </c>
      <c r="N2404" s="236" t="s">
        <v>39</v>
      </c>
      <c r="O2404" s="349"/>
      <c r="P2404" s="25">
        <f t="shared" si="2480"/>
        <v>0</v>
      </c>
      <c r="Q2404" s="158"/>
      <c r="R2404" s="158"/>
      <c r="X2404" s="698" t="s">
        <v>835</v>
      </c>
      <c r="Y2404" s="698">
        <v>1</v>
      </c>
      <c r="Z2404" s="698" t="s">
        <v>39</v>
      </c>
      <c r="AA2404" s="698"/>
      <c r="AB2404" s="698">
        <v>0</v>
      </c>
      <c r="AC2404" s="731">
        <f t="shared" si="2481"/>
        <v>0</v>
      </c>
      <c r="AD2404" s="533">
        <f t="shared" si="2482"/>
        <v>0</v>
      </c>
    </row>
    <row r="2405" spans="1:30" ht="16.5" thickBot="1">
      <c r="A2405" s="533" t="s">
        <v>2728</v>
      </c>
      <c r="B2405" s="533">
        <v>23</v>
      </c>
      <c r="C2405" s="533" t="s">
        <v>682</v>
      </c>
      <c r="D2405" s="572" t="s">
        <v>2245</v>
      </c>
      <c r="E2405" s="571" t="str">
        <f t="shared" si="2477"/>
        <v xml:space="preserve"> CONVECTORS</v>
      </c>
      <c r="F2405" s="533" t="str">
        <f t="shared" si="2456"/>
        <v>ME</v>
      </c>
      <c r="G2405" s="533" t="s">
        <v>2725</v>
      </c>
      <c r="H2405" s="533">
        <v>1032</v>
      </c>
      <c r="I2405" s="533" t="str">
        <f t="shared" ref="I2405" si="2493">L2405</f>
        <v>Water Cabinets</v>
      </c>
      <c r="J2405" s="533" t="s">
        <v>1194</v>
      </c>
      <c r="K2405" s="137"/>
      <c r="L2405" s="139" t="s">
        <v>836</v>
      </c>
      <c r="M2405" s="98"/>
      <c r="N2405" s="98"/>
      <c r="O2405" s="351"/>
      <c r="P2405" s="98"/>
      <c r="Q2405" s="158"/>
      <c r="R2405" s="158"/>
      <c r="X2405" s="698" t="s">
        <v>836</v>
      </c>
      <c r="Y2405" s="698"/>
      <c r="Z2405" s="698"/>
      <c r="AA2405" s="698"/>
      <c r="AB2405" s="698"/>
    </row>
    <row r="2406" spans="1:30" ht="16.5" thickBot="1">
      <c r="A2406" s="533" t="s">
        <v>2728</v>
      </c>
      <c r="B2406" s="533">
        <v>23</v>
      </c>
      <c r="C2406" s="533" t="s">
        <v>682</v>
      </c>
      <c r="D2406" s="572" t="s">
        <v>2245</v>
      </c>
      <c r="E2406" s="571" t="str">
        <f t="shared" si="2477"/>
        <v xml:space="preserve"> CONVECTORS</v>
      </c>
      <c r="F2406" s="533" t="str">
        <f t="shared" si="2456"/>
        <v>ME</v>
      </c>
      <c r="G2406" s="533" t="s">
        <v>2725</v>
      </c>
      <c r="H2406" s="533">
        <v>1033</v>
      </c>
      <c r="I2406" s="533" t="s">
        <v>836</v>
      </c>
      <c r="J2406" s="533" t="str">
        <f t="shared" ref="J2406:J2408" si="2494">L2406</f>
        <v>Steel cabinet only</v>
      </c>
      <c r="K2406" s="137"/>
      <c r="L2406" s="263" t="s">
        <v>1194</v>
      </c>
      <c r="M2406" s="98"/>
      <c r="N2406" s="98"/>
      <c r="O2406" s="351"/>
      <c r="P2406" s="98"/>
      <c r="Q2406" s="158"/>
      <c r="R2406" s="158"/>
      <c r="X2406" s="698" t="s">
        <v>1194</v>
      </c>
      <c r="Y2406" s="698"/>
      <c r="Z2406" s="698"/>
      <c r="AA2406" s="698"/>
      <c r="AB2406" s="698"/>
    </row>
    <row r="2407" spans="1:30" ht="15.75">
      <c r="A2407" s="533" t="s">
        <v>2728</v>
      </c>
      <c r="B2407" s="533">
        <v>23</v>
      </c>
      <c r="C2407" s="533" t="s">
        <v>682</v>
      </c>
      <c r="D2407" s="572" t="s">
        <v>2245</v>
      </c>
      <c r="E2407" s="571" t="str">
        <f t="shared" si="2477"/>
        <v xml:space="preserve"> CONVECTORS</v>
      </c>
      <c r="F2407" s="533" t="str">
        <f t="shared" si="2456"/>
        <v>ME</v>
      </c>
      <c r="G2407" s="533" t="s">
        <v>2725</v>
      </c>
      <c r="H2407" s="533">
        <v>1034</v>
      </c>
      <c r="I2407" s="533" t="str">
        <f t="shared" ref="I2407:I2408" si="2495">L2407</f>
        <v>includes two manifolds, one supply and one return, with all necessary accessories, valves, &amp; fittings required for system operation and maintenance</v>
      </c>
      <c r="J2407" s="533" t="str">
        <f t="shared" si="2494"/>
        <v>includes two manifolds, one supply and one return, with all necessary accessories, valves, &amp; fittings required for system operation and maintenance</v>
      </c>
      <c r="K2407" s="137"/>
      <c r="L2407" s="650" t="s">
        <v>1088</v>
      </c>
      <c r="M2407" s="98"/>
      <c r="N2407" s="98"/>
      <c r="O2407" s="351"/>
      <c r="P2407" s="98"/>
      <c r="Q2407" s="158"/>
      <c r="R2407" s="158"/>
      <c r="X2407" s="698" t="s">
        <v>1088</v>
      </c>
      <c r="Y2407" s="698"/>
      <c r="Z2407" s="698"/>
      <c r="AA2407" s="698"/>
      <c r="AB2407" s="698"/>
    </row>
    <row r="2408" spans="1:30" ht="15.75">
      <c r="A2408" s="533" t="s">
        <v>2728</v>
      </c>
      <c r="B2408" s="533">
        <v>23</v>
      </c>
      <c r="C2408" s="533" t="s">
        <v>682</v>
      </c>
      <c r="D2408" s="572" t="s">
        <v>2245</v>
      </c>
      <c r="E2408" s="571" t="str">
        <f t="shared" si="2477"/>
        <v xml:space="preserve"> CONVECTORS</v>
      </c>
      <c r="F2408" s="533" t="str">
        <f t="shared" si="2456"/>
        <v>ME</v>
      </c>
      <c r="G2408" s="533" t="s">
        <v>2725</v>
      </c>
      <c r="H2408" s="533">
        <v>1035</v>
      </c>
      <c r="I2408" s="533" t="str">
        <f t="shared" si="2495"/>
        <v xml:space="preserve">Manifold (number of inlets &amp; outlets as shown on drawings) </v>
      </c>
      <c r="J2408" s="533" t="str">
        <f t="shared" si="2494"/>
        <v xml:space="preserve">Manifold (number of inlets &amp; outlets as shown on drawings) </v>
      </c>
      <c r="K2408" s="137"/>
      <c r="L2408" s="139" t="s">
        <v>1089</v>
      </c>
      <c r="M2408" s="98"/>
      <c r="N2408" s="98"/>
      <c r="O2408" s="351"/>
      <c r="P2408" s="98"/>
      <c r="Q2408" s="158"/>
      <c r="R2408" s="158"/>
      <c r="X2408" s="698" t="s">
        <v>1089</v>
      </c>
      <c r="Y2408" s="698"/>
      <c r="Z2408" s="698"/>
      <c r="AA2408" s="698"/>
      <c r="AB2408" s="698"/>
    </row>
    <row r="2409" spans="1:30" ht="15.75">
      <c r="A2409" s="533" t="s">
        <v>2728</v>
      </c>
      <c r="B2409" s="533">
        <v>23</v>
      </c>
      <c r="C2409" s="533" t="s">
        <v>682</v>
      </c>
      <c r="D2409" s="572" t="s">
        <v>2245</v>
      </c>
      <c r="E2409" s="571" t="str">
        <f t="shared" si="2477"/>
        <v xml:space="preserve"> CONVECTORS</v>
      </c>
      <c r="F2409" s="533" t="str">
        <f t="shared" si="2456"/>
        <v>ME</v>
      </c>
      <c r="G2409" s="533" t="s">
        <v>2722</v>
      </c>
      <c r="H2409" s="533">
        <v>1036</v>
      </c>
      <c r="I2409" s="533" t="s">
        <v>836</v>
      </c>
      <c r="J2409" s="533" t="s">
        <v>1194</v>
      </c>
      <c r="K2409" s="137" t="s">
        <v>13</v>
      </c>
      <c r="L2409" s="158" t="s">
        <v>837</v>
      </c>
      <c r="M2409" s="101">
        <v>1</v>
      </c>
      <c r="N2409" s="98" t="s">
        <v>39</v>
      </c>
      <c r="O2409" s="348">
        <v>351</v>
      </c>
      <c r="P2409" s="25">
        <f t="shared" ref="P2409:P2415" si="2496">O2409*M2409</f>
        <v>351</v>
      </c>
      <c r="Q2409" s="158"/>
      <c r="R2409" s="158"/>
      <c r="X2409" s="698" t="s">
        <v>837</v>
      </c>
      <c r="Y2409" s="698">
        <v>1</v>
      </c>
      <c r="Z2409" s="698" t="s">
        <v>39</v>
      </c>
      <c r="AA2409" s="698">
        <v>351</v>
      </c>
      <c r="AB2409" s="698">
        <v>351</v>
      </c>
      <c r="AC2409" s="731">
        <f t="shared" ref="AC2409:AC2415" si="2497">AA2409*0.97</f>
        <v>340.46999999999997</v>
      </c>
      <c r="AD2409" s="533">
        <f t="shared" ref="AD2409:AD2415" si="2498">AC2409*Y2409</f>
        <v>340.46999999999997</v>
      </c>
    </row>
    <row r="2410" spans="1:30" ht="15.75">
      <c r="A2410" s="533" t="s">
        <v>2728</v>
      </c>
      <c r="B2410" s="533">
        <v>23</v>
      </c>
      <c r="C2410" s="533" t="s">
        <v>682</v>
      </c>
      <c r="D2410" s="572" t="s">
        <v>2245</v>
      </c>
      <c r="E2410" s="571" t="str">
        <f t="shared" si="2477"/>
        <v xml:space="preserve"> CONVECTORS</v>
      </c>
      <c r="F2410" s="533" t="str">
        <f t="shared" si="2456"/>
        <v>ME</v>
      </c>
      <c r="G2410" s="533" t="s">
        <v>2722</v>
      </c>
      <c r="H2410" s="533">
        <v>1037</v>
      </c>
      <c r="I2410" s="533" t="s">
        <v>836</v>
      </c>
      <c r="J2410" s="533" t="s">
        <v>1194</v>
      </c>
      <c r="K2410" s="137" t="s">
        <v>15</v>
      </c>
      <c r="L2410" s="158" t="s">
        <v>838</v>
      </c>
      <c r="M2410" s="101">
        <v>1</v>
      </c>
      <c r="N2410" s="98" t="s">
        <v>39</v>
      </c>
      <c r="O2410" s="348">
        <v>335</v>
      </c>
      <c r="P2410" s="25">
        <f t="shared" si="2496"/>
        <v>335</v>
      </c>
      <c r="Q2410" s="158"/>
      <c r="R2410" s="158"/>
      <c r="X2410" s="698" t="s">
        <v>838</v>
      </c>
      <c r="Y2410" s="698">
        <v>1</v>
      </c>
      <c r="Z2410" s="698" t="s">
        <v>39</v>
      </c>
      <c r="AA2410" s="698">
        <v>335</v>
      </c>
      <c r="AB2410" s="698">
        <v>335</v>
      </c>
      <c r="AC2410" s="731">
        <f t="shared" si="2497"/>
        <v>324.95</v>
      </c>
      <c r="AD2410" s="533">
        <f t="shared" si="2498"/>
        <v>324.95</v>
      </c>
    </row>
    <row r="2411" spans="1:30" ht="15.75">
      <c r="A2411" s="533" t="s">
        <v>2728</v>
      </c>
      <c r="B2411" s="533">
        <v>23</v>
      </c>
      <c r="C2411" s="533" t="s">
        <v>682</v>
      </c>
      <c r="D2411" s="572" t="s">
        <v>2245</v>
      </c>
      <c r="E2411" s="571" t="str">
        <f t="shared" si="2477"/>
        <v xml:space="preserve"> CONVECTORS</v>
      </c>
      <c r="F2411" s="533" t="str">
        <f t="shared" si="2456"/>
        <v>ME</v>
      </c>
      <c r="G2411" s="533" t="s">
        <v>2722</v>
      </c>
      <c r="H2411" s="533">
        <v>1038</v>
      </c>
      <c r="I2411" s="533" t="s">
        <v>836</v>
      </c>
      <c r="J2411" s="533" t="s">
        <v>1194</v>
      </c>
      <c r="K2411" s="137" t="s">
        <v>17</v>
      </c>
      <c r="L2411" s="158" t="s">
        <v>839</v>
      </c>
      <c r="M2411" s="101">
        <v>1</v>
      </c>
      <c r="N2411" s="98" t="s">
        <v>39</v>
      </c>
      <c r="O2411" s="348">
        <v>271</v>
      </c>
      <c r="P2411" s="25">
        <f t="shared" si="2496"/>
        <v>271</v>
      </c>
      <c r="Q2411" s="158"/>
      <c r="R2411" s="158"/>
      <c r="X2411" s="698" t="s">
        <v>839</v>
      </c>
      <c r="Y2411" s="698">
        <v>1</v>
      </c>
      <c r="Z2411" s="698" t="s">
        <v>39</v>
      </c>
      <c r="AA2411" s="698">
        <v>271</v>
      </c>
      <c r="AB2411" s="698">
        <v>271</v>
      </c>
      <c r="AC2411" s="731">
        <f t="shared" si="2497"/>
        <v>262.87</v>
      </c>
      <c r="AD2411" s="533">
        <f t="shared" si="2498"/>
        <v>262.87</v>
      </c>
    </row>
    <row r="2412" spans="1:30" ht="15.75">
      <c r="A2412" s="533" t="s">
        <v>2728</v>
      </c>
      <c r="B2412" s="533">
        <v>23</v>
      </c>
      <c r="C2412" s="533" t="s">
        <v>682</v>
      </c>
      <c r="D2412" s="572" t="s">
        <v>2245</v>
      </c>
      <c r="E2412" s="571" t="str">
        <f t="shared" si="2477"/>
        <v xml:space="preserve"> CONVECTORS</v>
      </c>
      <c r="F2412" s="533" t="str">
        <f t="shared" si="2456"/>
        <v>ME</v>
      </c>
      <c r="G2412" s="533" t="s">
        <v>2722</v>
      </c>
      <c r="H2412" s="533">
        <v>1039</v>
      </c>
      <c r="I2412" s="533" t="s">
        <v>836</v>
      </c>
      <c r="J2412" s="533" t="s">
        <v>1194</v>
      </c>
      <c r="K2412" s="137" t="s">
        <v>19</v>
      </c>
      <c r="L2412" s="158" t="s">
        <v>840</v>
      </c>
      <c r="M2412" s="101">
        <v>1</v>
      </c>
      <c r="N2412" s="98" t="s">
        <v>39</v>
      </c>
      <c r="O2412" s="348">
        <v>303</v>
      </c>
      <c r="P2412" s="25">
        <f t="shared" si="2496"/>
        <v>303</v>
      </c>
      <c r="Q2412" s="158"/>
      <c r="R2412" s="158"/>
      <c r="X2412" s="698" t="s">
        <v>840</v>
      </c>
      <c r="Y2412" s="698">
        <v>1</v>
      </c>
      <c r="Z2412" s="698" t="s">
        <v>39</v>
      </c>
      <c r="AA2412" s="698">
        <v>303</v>
      </c>
      <c r="AB2412" s="698">
        <v>303</v>
      </c>
      <c r="AC2412" s="731">
        <f t="shared" si="2497"/>
        <v>293.90999999999997</v>
      </c>
      <c r="AD2412" s="533">
        <f t="shared" si="2498"/>
        <v>293.90999999999997</v>
      </c>
    </row>
    <row r="2413" spans="1:30" ht="15.75">
      <c r="A2413" s="533" t="s">
        <v>2728</v>
      </c>
      <c r="B2413" s="533">
        <v>23</v>
      </c>
      <c r="C2413" s="533" t="s">
        <v>682</v>
      </c>
      <c r="D2413" s="572" t="s">
        <v>2245</v>
      </c>
      <c r="E2413" s="571" t="str">
        <f t="shared" si="2477"/>
        <v xml:space="preserve"> CONVECTORS</v>
      </c>
      <c r="F2413" s="533" t="str">
        <f t="shared" si="2456"/>
        <v>ME</v>
      </c>
      <c r="G2413" s="533" t="s">
        <v>2722</v>
      </c>
      <c r="H2413" s="533">
        <v>1040</v>
      </c>
      <c r="I2413" s="533" t="s">
        <v>836</v>
      </c>
      <c r="J2413" s="533" t="s">
        <v>1194</v>
      </c>
      <c r="K2413" s="137" t="s">
        <v>20</v>
      </c>
      <c r="L2413" s="158" t="s">
        <v>841</v>
      </c>
      <c r="M2413" s="101">
        <v>1</v>
      </c>
      <c r="N2413" s="98" t="s">
        <v>39</v>
      </c>
      <c r="O2413" s="348">
        <v>319</v>
      </c>
      <c r="P2413" s="25">
        <f t="shared" si="2496"/>
        <v>319</v>
      </c>
      <c r="Q2413" s="158"/>
      <c r="R2413" s="158"/>
      <c r="X2413" s="698" t="s">
        <v>841</v>
      </c>
      <c r="Y2413" s="698">
        <v>1</v>
      </c>
      <c r="Z2413" s="698" t="s">
        <v>39</v>
      </c>
      <c r="AA2413" s="698">
        <v>319</v>
      </c>
      <c r="AB2413" s="698">
        <v>319</v>
      </c>
      <c r="AC2413" s="731">
        <f t="shared" si="2497"/>
        <v>309.43</v>
      </c>
      <c r="AD2413" s="533">
        <f t="shared" si="2498"/>
        <v>309.43</v>
      </c>
    </row>
    <row r="2414" spans="1:30" ht="15.75">
      <c r="A2414" s="533" t="s">
        <v>2728</v>
      </c>
      <c r="B2414" s="533">
        <v>23</v>
      </c>
      <c r="C2414" s="533" t="s">
        <v>682</v>
      </c>
      <c r="D2414" s="572" t="s">
        <v>2245</v>
      </c>
      <c r="E2414" s="571" t="str">
        <f t="shared" si="2477"/>
        <v xml:space="preserve"> CONVECTORS</v>
      </c>
      <c r="F2414" s="533" t="str">
        <f t="shared" si="2456"/>
        <v>ME</v>
      </c>
      <c r="G2414" s="533" t="s">
        <v>2722</v>
      </c>
      <c r="H2414" s="533">
        <v>1041</v>
      </c>
      <c r="I2414" s="533" t="s">
        <v>836</v>
      </c>
      <c r="J2414" s="533" t="s">
        <v>1194</v>
      </c>
      <c r="K2414" s="137" t="s">
        <v>21</v>
      </c>
      <c r="L2414" s="158" t="s">
        <v>842</v>
      </c>
      <c r="M2414" s="101">
        <v>1</v>
      </c>
      <c r="N2414" s="98" t="s">
        <v>39</v>
      </c>
      <c r="O2414" s="348">
        <v>319</v>
      </c>
      <c r="P2414" s="25">
        <f t="shared" si="2496"/>
        <v>319</v>
      </c>
      <c r="Q2414" s="158"/>
      <c r="R2414" s="158"/>
      <c r="X2414" s="698" t="s">
        <v>842</v>
      </c>
      <c r="Y2414" s="698">
        <v>1</v>
      </c>
      <c r="Z2414" s="698" t="s">
        <v>39</v>
      </c>
      <c r="AA2414" s="698">
        <v>319</v>
      </c>
      <c r="AB2414" s="698">
        <v>319</v>
      </c>
      <c r="AC2414" s="731">
        <f t="shared" si="2497"/>
        <v>309.43</v>
      </c>
      <c r="AD2414" s="533">
        <f t="shared" si="2498"/>
        <v>309.43</v>
      </c>
    </row>
    <row r="2415" spans="1:30" ht="15.75">
      <c r="A2415" s="533" t="s">
        <v>2728</v>
      </c>
      <c r="B2415" s="533">
        <v>23</v>
      </c>
      <c r="C2415" s="533" t="s">
        <v>682</v>
      </c>
      <c r="D2415" s="572" t="s">
        <v>2245</v>
      </c>
      <c r="E2415" s="571" t="str">
        <f t="shared" si="2477"/>
        <v xml:space="preserve"> CONVECTORS</v>
      </c>
      <c r="F2415" s="533" t="str">
        <f t="shared" si="2456"/>
        <v>ME</v>
      </c>
      <c r="G2415" s="533" t="s">
        <v>2722</v>
      </c>
      <c r="H2415" s="533">
        <v>1042</v>
      </c>
      <c r="I2415" s="533" t="s">
        <v>836</v>
      </c>
      <c r="J2415" s="533" t="s">
        <v>1194</v>
      </c>
      <c r="K2415" s="137" t="s">
        <v>45</v>
      </c>
      <c r="L2415" s="158" t="s">
        <v>843</v>
      </c>
      <c r="M2415" s="101">
        <v>1</v>
      </c>
      <c r="N2415" s="98" t="s">
        <v>39</v>
      </c>
      <c r="O2415" s="348">
        <v>303</v>
      </c>
      <c r="P2415" s="25">
        <f t="shared" si="2496"/>
        <v>303</v>
      </c>
      <c r="Q2415" s="158"/>
      <c r="R2415" s="158"/>
      <c r="X2415" s="698" t="s">
        <v>843</v>
      </c>
      <c r="Y2415" s="698">
        <v>1</v>
      </c>
      <c r="Z2415" s="698" t="s">
        <v>39</v>
      </c>
      <c r="AA2415" s="698">
        <v>303</v>
      </c>
      <c r="AB2415" s="698">
        <v>303</v>
      </c>
      <c r="AC2415" s="731">
        <f t="shared" si="2497"/>
        <v>293.90999999999997</v>
      </c>
      <c r="AD2415" s="533">
        <f t="shared" si="2498"/>
        <v>293.90999999999997</v>
      </c>
    </row>
    <row r="2416" spans="1:30" ht="15.75">
      <c r="A2416" s="533" t="s">
        <v>2728</v>
      </c>
      <c r="B2416" s="533">
        <v>23</v>
      </c>
      <c r="C2416" s="533" t="s">
        <v>682</v>
      </c>
      <c r="D2416" s="572" t="s">
        <v>2747</v>
      </c>
      <c r="E2416" s="571" t="s">
        <v>1277</v>
      </c>
      <c r="F2416" s="533" t="s">
        <v>1821</v>
      </c>
      <c r="G2416" s="533" t="s">
        <v>2725</v>
      </c>
      <c r="H2416" s="533">
        <v>1043</v>
      </c>
      <c r="I2416" s="533" t="str">
        <f t="shared" ref="I2416:I2418" si="2499">L2416</f>
        <v>239000 - SOLAR HEATING SYSTEM</v>
      </c>
      <c r="J2416" s="533" t="str">
        <f t="shared" ref="J2416:J2418" si="2500">L2416</f>
        <v>239000 - SOLAR HEATING SYSTEM</v>
      </c>
      <c r="K2416" s="248"/>
      <c r="L2416" s="250" t="s">
        <v>844</v>
      </c>
      <c r="M2416" s="236"/>
      <c r="N2416" s="236"/>
      <c r="O2416" s="701"/>
      <c r="P2416" s="98"/>
      <c r="Q2416" s="158"/>
      <c r="R2416" s="158"/>
      <c r="X2416" s="698" t="s">
        <v>844</v>
      </c>
      <c r="Y2416" s="698"/>
      <c r="Z2416" s="698"/>
      <c r="AA2416" s="698"/>
      <c r="AB2416" s="698">
        <v>0</v>
      </c>
    </row>
    <row r="2417" spans="1:30" ht="15.75">
      <c r="A2417" s="533" t="s">
        <v>2728</v>
      </c>
      <c r="B2417" s="533">
        <v>23</v>
      </c>
      <c r="C2417" s="533" t="s">
        <v>682</v>
      </c>
      <c r="D2417" s="572" t="s">
        <v>2747</v>
      </c>
      <c r="E2417" s="571" t="str">
        <f t="shared" ref="E2417:E2420" si="2501">E2416</f>
        <v xml:space="preserve"> SOLAR HEATING SYSTEM</v>
      </c>
      <c r="F2417" s="533" t="s">
        <v>1821</v>
      </c>
      <c r="G2417" s="533" t="s">
        <v>2725</v>
      </c>
      <c r="H2417" s="533">
        <v>1044</v>
      </c>
      <c r="I2417" s="533" t="str">
        <f t="shared" si="2499"/>
        <v>Solar Collectors</v>
      </c>
      <c r="J2417" s="533" t="str">
        <f t="shared" si="2500"/>
        <v>Solar Collectors</v>
      </c>
      <c r="K2417" s="248"/>
      <c r="L2417" s="250" t="s">
        <v>845</v>
      </c>
      <c r="M2417" s="236"/>
      <c r="N2417" s="236"/>
      <c r="O2417" s="701"/>
      <c r="P2417" s="98"/>
      <c r="Q2417" s="158"/>
      <c r="R2417" s="158"/>
      <c r="X2417" s="698" t="s">
        <v>845</v>
      </c>
      <c r="Y2417" s="698"/>
      <c r="Z2417" s="698"/>
      <c r="AA2417" s="698"/>
      <c r="AB2417" s="698">
        <v>0</v>
      </c>
    </row>
    <row r="2418" spans="1:30" ht="15.75">
      <c r="A2418" s="533" t="s">
        <v>2728</v>
      </c>
      <c r="B2418" s="533">
        <v>23</v>
      </c>
      <c r="C2418" s="533" t="s">
        <v>682</v>
      </c>
      <c r="D2418" s="572" t="s">
        <v>2747</v>
      </c>
      <c r="E2418" s="571" t="str">
        <f t="shared" si="2501"/>
        <v xml:space="preserve"> SOLAR HEATING SYSTEM</v>
      </c>
      <c r="F2418" s="533" t="s">
        <v>1821</v>
      </c>
      <c r="G2418" s="533" t="s">
        <v>2725</v>
      </c>
      <c r="H2418" s="533">
        <v>1045</v>
      </c>
      <c r="I2418" s="533" t="str">
        <f t="shared" si="2499"/>
        <v>Type SC-01</v>
      </c>
      <c r="J2418" s="533" t="str">
        <f t="shared" si="2500"/>
        <v>Type SC-01</v>
      </c>
      <c r="K2418" s="248"/>
      <c r="L2418" s="250" t="s">
        <v>846</v>
      </c>
      <c r="M2418" s="249"/>
      <c r="N2418" s="236"/>
      <c r="O2418" s="348"/>
      <c r="P2418" s="98"/>
      <c r="Q2418" s="158"/>
      <c r="R2418" s="158"/>
      <c r="X2418" s="698" t="s">
        <v>846</v>
      </c>
      <c r="Y2418" s="698"/>
      <c r="Z2418" s="698"/>
      <c r="AA2418" s="698"/>
      <c r="AB2418" s="698">
        <v>0</v>
      </c>
    </row>
    <row r="2419" spans="1:30" ht="15.75">
      <c r="A2419" s="533" t="s">
        <v>2728</v>
      </c>
      <c r="B2419" s="533">
        <v>23</v>
      </c>
      <c r="C2419" s="533" t="s">
        <v>682</v>
      </c>
      <c r="D2419" s="572" t="s">
        <v>2747</v>
      </c>
      <c r="E2419" s="571" t="str">
        <f t="shared" si="2501"/>
        <v xml:space="preserve"> SOLAR HEATING SYSTEM</v>
      </c>
      <c r="F2419" s="533" t="s">
        <v>1821</v>
      </c>
      <c r="G2419" s="533" t="s">
        <v>2722</v>
      </c>
      <c r="H2419" s="533">
        <v>1046</v>
      </c>
      <c r="I2419" s="533" t="str">
        <f t="shared" ref="I2419:J2419" si="2502">I2417</f>
        <v>Solar Collectors</v>
      </c>
      <c r="J2419" s="533" t="str">
        <f t="shared" si="2502"/>
        <v>Solar Collectors</v>
      </c>
      <c r="K2419" s="248" t="s">
        <v>13</v>
      </c>
      <c r="L2419" s="233" t="s">
        <v>847</v>
      </c>
      <c r="M2419" s="236"/>
      <c r="N2419" s="236" t="s">
        <v>2</v>
      </c>
      <c r="O2419" s="351"/>
      <c r="P2419" s="25">
        <f>O2419*M2419</f>
        <v>0</v>
      </c>
      <c r="Q2419" s="158"/>
      <c r="R2419" s="158"/>
      <c r="X2419" s="698" t="s">
        <v>847</v>
      </c>
      <c r="Y2419" s="698">
        <v>1</v>
      </c>
      <c r="Z2419" s="698" t="s">
        <v>2</v>
      </c>
      <c r="AA2419" s="698"/>
      <c r="AB2419" s="698">
        <v>0</v>
      </c>
      <c r="AC2419" s="731">
        <f>AA2419*0.97</f>
        <v>0</v>
      </c>
      <c r="AD2419" s="533">
        <f>AC2419*Y2419</f>
        <v>0</v>
      </c>
    </row>
    <row r="2420" spans="1:30" ht="15.75">
      <c r="A2420" s="533" t="s">
        <v>2728</v>
      </c>
      <c r="B2420" s="533">
        <v>23</v>
      </c>
      <c r="C2420" s="533" t="s">
        <v>682</v>
      </c>
      <c r="D2420" s="572" t="s">
        <v>2747</v>
      </c>
      <c r="E2420" s="571" t="str">
        <f t="shared" si="2501"/>
        <v xml:space="preserve"> SOLAR HEATING SYSTEM</v>
      </c>
      <c r="F2420" s="533" t="s">
        <v>1821</v>
      </c>
      <c r="G2420" s="533" t="s">
        <v>2725</v>
      </c>
      <c r="H2420" s="533">
        <v>1047</v>
      </c>
      <c r="I2420" s="533" t="str">
        <f t="shared" ref="I2420:J2420" si="2503">I2418</f>
        <v>Type SC-01</v>
      </c>
      <c r="J2420" s="533" t="str">
        <f t="shared" si="2503"/>
        <v>Type SC-01</v>
      </c>
      <c r="K2420" s="135" t="s">
        <v>848</v>
      </c>
      <c r="L2420" s="106"/>
      <c r="M2420" s="98"/>
      <c r="N2420" s="98"/>
      <c r="O2420" s="351"/>
      <c r="P2420" s="140"/>
      <c r="Q2420" s="158"/>
      <c r="R2420" s="158"/>
      <c r="X2420" s="698"/>
      <c r="Y2420" s="698"/>
      <c r="Z2420" s="698"/>
      <c r="AA2420" s="698"/>
      <c r="AB2420" s="698"/>
    </row>
    <row r="2421" spans="1:30" ht="15.75">
      <c r="A2421" s="533" t="s">
        <v>2728</v>
      </c>
      <c r="B2421" s="533">
        <v>23</v>
      </c>
      <c r="C2421" s="533" t="s">
        <v>682</v>
      </c>
      <c r="D2421" s="10" t="s">
        <v>22</v>
      </c>
      <c r="E2421" s="10" t="s">
        <v>22</v>
      </c>
      <c r="G2421" s="533" t="s">
        <v>2724</v>
      </c>
      <c r="H2421" s="533">
        <v>1048</v>
      </c>
      <c r="I2421" s="533" t="str">
        <f t="shared" ref="I2421:J2421" si="2504">I2419</f>
        <v>Solar Collectors</v>
      </c>
      <c r="J2421" s="533" t="str">
        <f t="shared" si="2504"/>
        <v>Solar Collectors</v>
      </c>
      <c r="K2421" s="137" t="s">
        <v>22</v>
      </c>
      <c r="L2421" s="106"/>
      <c r="M2421" s="98"/>
      <c r="N2421" s="98"/>
      <c r="O2421" s="351" t="s">
        <v>8</v>
      </c>
      <c r="P2421" s="141">
        <v>0</v>
      </c>
      <c r="Q2421" s="158"/>
      <c r="R2421" s="158"/>
      <c r="X2421" s="698"/>
      <c r="Y2421" s="698"/>
      <c r="Z2421" s="698"/>
      <c r="AA2421" s="698" t="s">
        <v>8</v>
      </c>
      <c r="AB2421" s="698">
        <v>118708</v>
      </c>
    </row>
    <row r="2422" spans="1:30" ht="15.75">
      <c r="A2422" s="533" t="s">
        <v>2728</v>
      </c>
      <c r="B2422" s="533">
        <v>26</v>
      </c>
      <c r="C2422" s="533" t="s">
        <v>850</v>
      </c>
      <c r="D2422" s="572" t="s">
        <v>2271</v>
      </c>
      <c r="E2422" s="571" t="s">
        <v>1278</v>
      </c>
      <c r="F2422" s="533" t="str">
        <f t="shared" ref="F2422:F2485" si="2505">VLOOKUP(D:D,trade,3,FALSE)</f>
        <v>EL</v>
      </c>
      <c r="G2422" s="533" t="s">
        <v>2725</v>
      </c>
      <c r="H2422" s="533">
        <v>1049</v>
      </c>
      <c r="I2422" s="533" t="str">
        <f t="shared" ref="I2422:J2422" si="2506">I2420</f>
        <v>Type SC-01</v>
      </c>
      <c r="J2422" s="533" t="str">
        <f t="shared" si="2506"/>
        <v>Type SC-01</v>
      </c>
      <c r="K2422" s="139" t="s">
        <v>849</v>
      </c>
      <c r="L2422" s="139"/>
      <c r="M2422" s="139"/>
      <c r="N2422" s="139"/>
      <c r="O2422" s="562"/>
      <c r="P2422" s="139"/>
      <c r="Q2422" s="138"/>
      <c r="X2422" s="698"/>
      <c r="Y2422" s="698"/>
      <c r="Z2422" s="698"/>
      <c r="AA2422" s="698"/>
      <c r="AB2422" s="698"/>
    </row>
    <row r="2423" spans="1:30" ht="15.75">
      <c r="A2423" s="533" t="s">
        <v>2728</v>
      </c>
      <c r="B2423" s="533">
        <v>26</v>
      </c>
      <c r="C2423" s="533" t="s">
        <v>850</v>
      </c>
      <c r="D2423" s="572" t="s">
        <v>2271</v>
      </c>
      <c r="E2423" s="571" t="s">
        <v>1278</v>
      </c>
      <c r="F2423" s="533" t="str">
        <f t="shared" si="2505"/>
        <v>EL</v>
      </c>
      <c r="G2423" s="533" t="s">
        <v>2725</v>
      </c>
      <c r="H2423" s="533">
        <v>1050</v>
      </c>
      <c r="I2423" s="533" t="str">
        <f t="shared" ref="I2423:J2423" si="2507">I2421</f>
        <v>Solar Collectors</v>
      </c>
      <c r="J2423" s="533" t="str">
        <f t="shared" si="2507"/>
        <v>Solar Collectors</v>
      </c>
      <c r="K2423" s="139" t="s">
        <v>850</v>
      </c>
      <c r="L2423" s="139"/>
      <c r="M2423" s="139"/>
      <c r="N2423" s="139"/>
      <c r="O2423" s="562"/>
      <c r="P2423" s="139"/>
      <c r="Q2423" s="138"/>
      <c r="X2423" s="698"/>
      <c r="Y2423" s="698"/>
      <c r="Z2423" s="698"/>
      <c r="AA2423" s="698"/>
      <c r="AB2423" s="698"/>
    </row>
    <row r="2424" spans="1:30" ht="15.75">
      <c r="A2424" s="533" t="s">
        <v>2728</v>
      </c>
      <c r="B2424" s="533">
        <v>26</v>
      </c>
      <c r="C2424" s="533" t="s">
        <v>850</v>
      </c>
      <c r="D2424" s="572" t="s">
        <v>2271</v>
      </c>
      <c r="E2424" s="571" t="s">
        <v>1278</v>
      </c>
      <c r="F2424" s="533" t="str">
        <f t="shared" si="2505"/>
        <v>EL</v>
      </c>
      <c r="G2424" s="533" t="s">
        <v>2725</v>
      </c>
      <c r="H2424" s="533">
        <v>1051</v>
      </c>
      <c r="I2424" s="533" t="str">
        <f t="shared" ref="I2424:J2424" si="2508">I2422</f>
        <v>Type SC-01</v>
      </c>
      <c r="J2424" s="533" t="str">
        <f t="shared" si="2508"/>
        <v>Type SC-01</v>
      </c>
      <c r="K2424" s="104" t="s">
        <v>2</v>
      </c>
      <c r="L2424" s="139" t="s">
        <v>25</v>
      </c>
      <c r="M2424" s="144" t="s">
        <v>4</v>
      </c>
      <c r="N2424" s="144" t="s">
        <v>5</v>
      </c>
      <c r="O2424" s="563" t="s">
        <v>6</v>
      </c>
      <c r="P2424" s="145" t="s">
        <v>7</v>
      </c>
      <c r="Q2424" s="138"/>
      <c r="X2424" s="698" t="s">
        <v>25</v>
      </c>
      <c r="Y2424" s="698" t="s">
        <v>4</v>
      </c>
      <c r="Z2424" s="698" t="s">
        <v>5</v>
      </c>
      <c r="AA2424" s="698" t="s">
        <v>6</v>
      </c>
      <c r="AB2424" s="698" t="s">
        <v>7</v>
      </c>
    </row>
    <row r="2425" spans="1:30" ht="15.75">
      <c r="A2425" s="533" t="s">
        <v>2728</v>
      </c>
      <c r="B2425" s="533">
        <v>26</v>
      </c>
      <c r="C2425" s="533" t="s">
        <v>850</v>
      </c>
      <c r="D2425" s="572" t="s">
        <v>2271</v>
      </c>
      <c r="E2425" s="571" t="s">
        <v>1278</v>
      </c>
      <c r="F2425" s="533" t="str">
        <f t="shared" si="2505"/>
        <v>EL</v>
      </c>
      <c r="G2425" s="533" t="s">
        <v>2725</v>
      </c>
      <c r="H2425" s="533">
        <v>1052</v>
      </c>
      <c r="I2425" s="533" t="str">
        <f t="shared" ref="I2425:J2425" si="2509">I2423</f>
        <v>Solar Collectors</v>
      </c>
      <c r="J2425" s="533" t="str">
        <f t="shared" si="2509"/>
        <v>Solar Collectors</v>
      </c>
      <c r="K2425" s="104"/>
      <c r="L2425" s="139"/>
      <c r="M2425" s="146"/>
      <c r="N2425" s="136"/>
      <c r="O2425" s="563"/>
      <c r="P2425" s="145" t="s">
        <v>8</v>
      </c>
      <c r="Q2425" s="138"/>
      <c r="X2425" s="698"/>
      <c r="Y2425" s="698"/>
      <c r="Z2425" s="698"/>
      <c r="AA2425" s="698"/>
      <c r="AB2425" s="698" t="s">
        <v>8</v>
      </c>
    </row>
    <row r="2426" spans="1:30" ht="15.75">
      <c r="A2426" s="533" t="s">
        <v>2728</v>
      </c>
      <c r="B2426" s="533">
        <v>26</v>
      </c>
      <c r="C2426" s="533" t="s">
        <v>850</v>
      </c>
      <c r="D2426" s="572" t="s">
        <v>2271</v>
      </c>
      <c r="E2426" s="571" t="s">
        <v>1278</v>
      </c>
      <c r="F2426" s="533" t="str">
        <f t="shared" si="2505"/>
        <v>EL</v>
      </c>
      <c r="G2426" s="533" t="s">
        <v>2725</v>
      </c>
      <c r="H2426" s="533">
        <v>1053</v>
      </c>
      <c r="I2426" s="533" t="str">
        <f t="shared" ref="I2426" si="2510">L2426</f>
        <v>General</v>
      </c>
      <c r="J2426" s="533" t="str">
        <f t="shared" ref="J2426" si="2511">L2426</f>
        <v>General</v>
      </c>
      <c r="K2426" s="104"/>
      <c r="L2426" s="139" t="s">
        <v>851</v>
      </c>
      <c r="M2426" s="146"/>
      <c r="N2426" s="136"/>
      <c r="O2426" s="563"/>
      <c r="P2426" s="145"/>
      <c r="Q2426" s="147"/>
      <c r="X2426" s="698" t="s">
        <v>851</v>
      </c>
      <c r="Y2426" s="698"/>
      <c r="Z2426" s="698"/>
      <c r="AA2426" s="698"/>
      <c r="AB2426" s="698"/>
    </row>
    <row r="2427" spans="1:30" ht="15.75">
      <c r="A2427" s="533" t="s">
        <v>2728</v>
      </c>
      <c r="B2427" s="533">
        <v>26</v>
      </c>
      <c r="C2427" s="533" t="s">
        <v>850</v>
      </c>
      <c r="D2427" s="572" t="s">
        <v>2271</v>
      </c>
      <c r="E2427" s="571" t="s">
        <v>1278</v>
      </c>
      <c r="F2427" s="533" t="str">
        <f t="shared" si="2505"/>
        <v>EL</v>
      </c>
      <c r="G2427" s="533" t="s">
        <v>2722</v>
      </c>
      <c r="H2427" s="533">
        <v>1054</v>
      </c>
      <c r="I2427" s="533" t="str">
        <f>I2425</f>
        <v>Solar Collectors</v>
      </c>
      <c r="J2427" s="533" t="str">
        <f>J2425</f>
        <v>Solar Collectors</v>
      </c>
      <c r="K2427" s="106" t="s">
        <v>13</v>
      </c>
      <c r="L2427" s="106" t="s">
        <v>1078</v>
      </c>
      <c r="M2427" s="142">
        <v>1</v>
      </c>
      <c r="N2427" s="302" t="s">
        <v>2</v>
      </c>
      <c r="O2427" s="564">
        <v>79668</v>
      </c>
      <c r="P2427" s="25">
        <f>O2427*M2427</f>
        <v>79668</v>
      </c>
      <c r="Q2427" s="147"/>
      <c r="X2427" s="698" t="s">
        <v>1078</v>
      </c>
      <c r="Y2427" s="698">
        <v>1</v>
      </c>
      <c r="Z2427" s="698" t="s">
        <v>2</v>
      </c>
      <c r="AA2427" s="698">
        <v>79668</v>
      </c>
      <c r="AB2427" s="698">
        <v>79668</v>
      </c>
      <c r="AC2427" s="731">
        <f>AA2427*0.97</f>
        <v>77277.959999999992</v>
      </c>
      <c r="AD2427" s="533">
        <f>AC2427*Y2427</f>
        <v>77277.959999999992</v>
      </c>
    </row>
    <row r="2428" spans="1:30" ht="15.75">
      <c r="A2428" s="533" t="s">
        <v>2728</v>
      </c>
      <c r="B2428" s="533">
        <v>26</v>
      </c>
      <c r="C2428" s="533" t="s">
        <v>850</v>
      </c>
      <c r="D2428" s="572" t="s">
        <v>2271</v>
      </c>
      <c r="E2428" s="571" t="s">
        <v>1278</v>
      </c>
      <c r="F2428" s="533" t="str">
        <f t="shared" si="2505"/>
        <v>EL</v>
      </c>
      <c r="G2428" s="533" t="s">
        <v>2725</v>
      </c>
      <c r="H2428" s="533">
        <v>1055</v>
      </c>
      <c r="I2428" s="533" t="str">
        <f t="shared" ref="I2428:I2429" si="2512">L2428</f>
        <v>260519 - CONDUCTORS AND CABLES</v>
      </c>
      <c r="J2428" s="533" t="str">
        <f t="shared" ref="J2428:J2429" si="2513">L2428</f>
        <v>260519 - CONDUCTORS AND CABLES</v>
      </c>
      <c r="K2428" s="106"/>
      <c r="L2428" s="139" t="s">
        <v>852</v>
      </c>
      <c r="M2428" s="142"/>
      <c r="N2428" s="98"/>
      <c r="O2428" s="564"/>
      <c r="P2428" s="143"/>
      <c r="Q2428" s="147"/>
      <c r="X2428" s="698" t="s">
        <v>852</v>
      </c>
      <c r="Y2428" s="698"/>
      <c r="Z2428" s="698"/>
      <c r="AA2428" s="698"/>
      <c r="AB2428" s="698"/>
    </row>
    <row r="2429" spans="1:30" ht="16.5" thickBot="1">
      <c r="A2429" s="533" t="s">
        <v>2728</v>
      </c>
      <c r="B2429" s="533">
        <v>26</v>
      </c>
      <c r="C2429" s="533" t="s">
        <v>850</v>
      </c>
      <c r="D2429" s="572" t="s">
        <v>2271</v>
      </c>
      <c r="E2429" s="571" t="str">
        <f t="shared" ref="E2429:E2449" si="2514">E2428</f>
        <v xml:space="preserve"> CONDUCTORS AND CABLES</v>
      </c>
      <c r="F2429" s="533" t="str">
        <f t="shared" si="2505"/>
        <v>EL</v>
      </c>
      <c r="G2429" s="533" t="s">
        <v>2725</v>
      </c>
      <c r="H2429" s="533">
        <v>1056</v>
      </c>
      <c r="I2429" s="533" t="str">
        <f t="shared" si="2512"/>
        <v>Single core, copper conductor, PVC insulated, (grounding cables), unarmoured; 0.6/1 kV</v>
      </c>
      <c r="J2429" s="533" t="str">
        <f t="shared" si="2513"/>
        <v>Single core, copper conductor, PVC insulated, (grounding cables), unarmoured; 0.6/1 kV</v>
      </c>
      <c r="K2429" s="106"/>
      <c r="L2429" s="139" t="s">
        <v>853</v>
      </c>
      <c r="M2429" s="142"/>
      <c r="N2429" s="98"/>
      <c r="O2429" s="564"/>
      <c r="P2429" s="143"/>
      <c r="Q2429" s="147"/>
      <c r="X2429" s="698" t="s">
        <v>853</v>
      </c>
      <c r="Y2429" s="698"/>
      <c r="Z2429" s="698"/>
      <c r="AA2429" s="698"/>
      <c r="AB2429" s="698"/>
    </row>
    <row r="2430" spans="1:30" ht="15.75">
      <c r="A2430" s="533" t="s">
        <v>2728</v>
      </c>
      <c r="B2430" s="533">
        <v>26</v>
      </c>
      <c r="C2430" s="533" t="s">
        <v>850</v>
      </c>
      <c r="D2430" s="572" t="s">
        <v>2271</v>
      </c>
      <c r="E2430" s="571" t="str">
        <f t="shared" si="2514"/>
        <v xml:space="preserve"> CONDUCTORS AND CABLES</v>
      </c>
      <c r="F2430" s="533" t="str">
        <f t="shared" si="2505"/>
        <v>EL</v>
      </c>
      <c r="G2430" s="533" t="s">
        <v>2722</v>
      </c>
      <c r="H2430" s="533">
        <v>1057</v>
      </c>
      <c r="I2430" s="533" t="str">
        <f t="shared" ref="I2430:J2430" si="2515">I2428</f>
        <v>260519 - CONDUCTORS AND CABLES</v>
      </c>
      <c r="J2430" s="533" t="str">
        <f t="shared" si="2515"/>
        <v>260519 - CONDUCTORS AND CABLES</v>
      </c>
      <c r="K2430" s="106" t="s">
        <v>15</v>
      </c>
      <c r="L2430" s="138" t="s">
        <v>854</v>
      </c>
      <c r="M2430" s="237">
        <v>15</v>
      </c>
      <c r="N2430" s="98" t="s">
        <v>95</v>
      </c>
      <c r="O2430" s="564">
        <v>3</v>
      </c>
      <c r="P2430" s="25">
        <f t="shared" ref="P2430:P2438" si="2516">O2430*M2430</f>
        <v>45</v>
      </c>
      <c r="Q2430" s="147"/>
      <c r="X2430" s="698" t="s">
        <v>854</v>
      </c>
      <c r="Y2430" s="698">
        <v>15</v>
      </c>
      <c r="Z2430" s="698" t="s">
        <v>95</v>
      </c>
      <c r="AA2430" s="698">
        <v>3</v>
      </c>
      <c r="AB2430" s="698">
        <v>45</v>
      </c>
      <c r="AC2430" s="731">
        <f t="shared" ref="AC2430:AC2438" si="2517">AA2430*0.97</f>
        <v>2.91</v>
      </c>
      <c r="AD2430" s="533">
        <f t="shared" ref="AD2430:AD2438" si="2518">AC2430*Y2430</f>
        <v>43.650000000000006</v>
      </c>
    </row>
    <row r="2431" spans="1:30" ht="15.75">
      <c r="A2431" s="533" t="s">
        <v>2728</v>
      </c>
      <c r="B2431" s="533">
        <v>26</v>
      </c>
      <c r="C2431" s="533" t="s">
        <v>850</v>
      </c>
      <c r="D2431" s="572" t="s">
        <v>2271</v>
      </c>
      <c r="E2431" s="571" t="str">
        <f t="shared" si="2514"/>
        <v xml:space="preserve"> CONDUCTORS AND CABLES</v>
      </c>
      <c r="F2431" s="533" t="str">
        <f t="shared" si="2505"/>
        <v>EL</v>
      </c>
      <c r="G2431" s="533" t="s">
        <v>2722</v>
      </c>
      <c r="H2431" s="533">
        <v>1058</v>
      </c>
      <c r="I2431" s="533" t="str">
        <f t="shared" ref="I2431:J2431" si="2519">I2429</f>
        <v>Single core, copper conductor, PVC insulated, (grounding cables), unarmoured; 0.6/1 kV</v>
      </c>
      <c r="J2431" s="533" t="str">
        <f t="shared" si="2519"/>
        <v>Single core, copper conductor, PVC insulated, (grounding cables), unarmoured; 0.6/1 kV</v>
      </c>
      <c r="K2431" s="106" t="s">
        <v>17</v>
      </c>
      <c r="L2431" s="138" t="s">
        <v>855</v>
      </c>
      <c r="M2431" s="232">
        <v>200</v>
      </c>
      <c r="N2431" s="98" t="s">
        <v>95</v>
      </c>
      <c r="O2431" s="564">
        <v>3</v>
      </c>
      <c r="P2431" s="25">
        <f t="shared" si="2516"/>
        <v>600</v>
      </c>
      <c r="Q2431" s="147"/>
      <c r="X2431" s="698" t="s">
        <v>855</v>
      </c>
      <c r="Y2431" s="698">
        <v>200</v>
      </c>
      <c r="Z2431" s="698" t="s">
        <v>95</v>
      </c>
      <c r="AA2431" s="698">
        <v>3</v>
      </c>
      <c r="AB2431" s="698">
        <v>600</v>
      </c>
      <c r="AC2431" s="731">
        <f t="shared" si="2517"/>
        <v>2.91</v>
      </c>
      <c r="AD2431" s="533">
        <f t="shared" si="2518"/>
        <v>582</v>
      </c>
    </row>
    <row r="2432" spans="1:30" ht="15.75">
      <c r="A2432" s="533" t="s">
        <v>2728</v>
      </c>
      <c r="B2432" s="533">
        <v>26</v>
      </c>
      <c r="C2432" s="533" t="s">
        <v>850</v>
      </c>
      <c r="D2432" s="572" t="s">
        <v>2271</v>
      </c>
      <c r="E2432" s="571" t="str">
        <f t="shared" si="2514"/>
        <v xml:space="preserve"> CONDUCTORS AND CABLES</v>
      </c>
      <c r="F2432" s="533" t="str">
        <f t="shared" si="2505"/>
        <v>EL</v>
      </c>
      <c r="G2432" s="533" t="s">
        <v>2722</v>
      </c>
      <c r="H2432" s="533">
        <v>1059</v>
      </c>
      <c r="I2432" s="533" t="str">
        <f t="shared" ref="I2432:J2432" si="2520">I2430</f>
        <v>260519 - CONDUCTORS AND CABLES</v>
      </c>
      <c r="J2432" s="533" t="str">
        <f t="shared" si="2520"/>
        <v>260519 - CONDUCTORS AND CABLES</v>
      </c>
      <c r="K2432" s="106" t="s">
        <v>19</v>
      </c>
      <c r="L2432" s="138" t="s">
        <v>856</v>
      </c>
      <c r="M2432" s="232">
        <v>200</v>
      </c>
      <c r="N2432" s="98" t="s">
        <v>95</v>
      </c>
      <c r="O2432" s="564">
        <v>4</v>
      </c>
      <c r="P2432" s="25">
        <f t="shared" si="2516"/>
        <v>800</v>
      </c>
      <c r="Q2432" s="147"/>
      <c r="X2432" s="698" t="s">
        <v>856</v>
      </c>
      <c r="Y2432" s="698">
        <v>200</v>
      </c>
      <c r="Z2432" s="698" t="s">
        <v>95</v>
      </c>
      <c r="AA2432" s="698">
        <v>4</v>
      </c>
      <c r="AB2432" s="698">
        <v>800</v>
      </c>
      <c r="AC2432" s="731">
        <f t="shared" si="2517"/>
        <v>3.88</v>
      </c>
      <c r="AD2432" s="533">
        <f t="shared" si="2518"/>
        <v>776</v>
      </c>
    </row>
    <row r="2433" spans="1:30" ht="15.75">
      <c r="A2433" s="533" t="s">
        <v>2728</v>
      </c>
      <c r="B2433" s="533">
        <v>26</v>
      </c>
      <c r="C2433" s="533" t="s">
        <v>850</v>
      </c>
      <c r="D2433" s="572" t="s">
        <v>2271</v>
      </c>
      <c r="E2433" s="571" t="str">
        <f t="shared" si="2514"/>
        <v xml:space="preserve"> CONDUCTORS AND CABLES</v>
      </c>
      <c r="F2433" s="533" t="str">
        <f t="shared" si="2505"/>
        <v>EL</v>
      </c>
      <c r="G2433" s="533" t="s">
        <v>2722</v>
      </c>
      <c r="H2433" s="533">
        <v>1060</v>
      </c>
      <c r="I2433" s="533" t="str">
        <f t="shared" ref="I2433:J2433" si="2521">I2431</f>
        <v>Single core, copper conductor, PVC insulated, (grounding cables), unarmoured; 0.6/1 kV</v>
      </c>
      <c r="J2433" s="533" t="str">
        <f t="shared" si="2521"/>
        <v>Single core, copper conductor, PVC insulated, (grounding cables), unarmoured; 0.6/1 kV</v>
      </c>
      <c r="K2433" s="106" t="s">
        <v>20</v>
      </c>
      <c r="L2433" s="138" t="s">
        <v>857</v>
      </c>
      <c r="M2433" s="232">
        <v>100</v>
      </c>
      <c r="N2433" s="98" t="s">
        <v>95</v>
      </c>
      <c r="O2433" s="564">
        <v>6</v>
      </c>
      <c r="P2433" s="25">
        <f t="shared" si="2516"/>
        <v>600</v>
      </c>
      <c r="Q2433" s="147"/>
      <c r="X2433" s="698" t="s">
        <v>857</v>
      </c>
      <c r="Y2433" s="698">
        <v>100</v>
      </c>
      <c r="Z2433" s="698" t="s">
        <v>95</v>
      </c>
      <c r="AA2433" s="698">
        <v>6</v>
      </c>
      <c r="AB2433" s="698">
        <v>600</v>
      </c>
      <c r="AC2433" s="731">
        <f t="shared" si="2517"/>
        <v>5.82</v>
      </c>
      <c r="AD2433" s="533">
        <f t="shared" si="2518"/>
        <v>582</v>
      </c>
    </row>
    <row r="2434" spans="1:30" ht="15.75">
      <c r="A2434" s="533" t="s">
        <v>2728</v>
      </c>
      <c r="B2434" s="533">
        <v>26</v>
      </c>
      <c r="C2434" s="533" t="s">
        <v>850</v>
      </c>
      <c r="D2434" s="572" t="s">
        <v>2271</v>
      </c>
      <c r="E2434" s="571" t="str">
        <f t="shared" si="2514"/>
        <v xml:space="preserve"> CONDUCTORS AND CABLES</v>
      </c>
      <c r="F2434" s="533" t="str">
        <f t="shared" si="2505"/>
        <v>EL</v>
      </c>
      <c r="G2434" s="533" t="s">
        <v>2722</v>
      </c>
      <c r="H2434" s="533">
        <v>1061</v>
      </c>
      <c r="I2434" s="533" t="str">
        <f t="shared" ref="I2434:J2434" si="2522">I2432</f>
        <v>260519 - CONDUCTORS AND CABLES</v>
      </c>
      <c r="J2434" s="533" t="str">
        <f t="shared" si="2522"/>
        <v>260519 - CONDUCTORS AND CABLES</v>
      </c>
      <c r="K2434" s="106" t="s">
        <v>21</v>
      </c>
      <c r="L2434" s="138" t="s">
        <v>858</v>
      </c>
      <c r="M2434" s="232">
        <v>30</v>
      </c>
      <c r="N2434" s="98" t="s">
        <v>95</v>
      </c>
      <c r="O2434" s="564">
        <v>8</v>
      </c>
      <c r="P2434" s="25">
        <f t="shared" si="2516"/>
        <v>240</v>
      </c>
      <c r="Q2434" s="147"/>
      <c r="X2434" s="698" t="s">
        <v>858</v>
      </c>
      <c r="Y2434" s="698">
        <v>30</v>
      </c>
      <c r="Z2434" s="698" t="s">
        <v>95</v>
      </c>
      <c r="AA2434" s="698">
        <v>8</v>
      </c>
      <c r="AB2434" s="698">
        <v>240</v>
      </c>
      <c r="AC2434" s="731">
        <f t="shared" si="2517"/>
        <v>7.76</v>
      </c>
      <c r="AD2434" s="533">
        <f t="shared" si="2518"/>
        <v>232.79999999999998</v>
      </c>
    </row>
    <row r="2435" spans="1:30" ht="15.75">
      <c r="A2435" s="533" t="s">
        <v>2728</v>
      </c>
      <c r="B2435" s="533">
        <v>26</v>
      </c>
      <c r="C2435" s="533" t="s">
        <v>850</v>
      </c>
      <c r="D2435" s="572" t="s">
        <v>2271</v>
      </c>
      <c r="E2435" s="571" t="str">
        <f t="shared" si="2514"/>
        <v xml:space="preserve"> CONDUCTORS AND CABLES</v>
      </c>
      <c r="F2435" s="533" t="str">
        <f t="shared" si="2505"/>
        <v>EL</v>
      </c>
      <c r="G2435" s="533" t="s">
        <v>2722</v>
      </c>
      <c r="H2435" s="533">
        <v>1062</v>
      </c>
      <c r="I2435" s="533" t="str">
        <f t="shared" ref="I2435:J2435" si="2523">I2433</f>
        <v>Single core, copper conductor, PVC insulated, (grounding cables), unarmoured; 0.6/1 kV</v>
      </c>
      <c r="J2435" s="533" t="str">
        <f t="shared" si="2523"/>
        <v>Single core, copper conductor, PVC insulated, (grounding cables), unarmoured; 0.6/1 kV</v>
      </c>
      <c r="K2435" s="106" t="s">
        <v>45</v>
      </c>
      <c r="L2435" s="138" t="s">
        <v>859</v>
      </c>
      <c r="M2435" s="232">
        <v>120</v>
      </c>
      <c r="N2435" s="98" t="s">
        <v>95</v>
      </c>
      <c r="O2435" s="564">
        <v>11</v>
      </c>
      <c r="P2435" s="25">
        <f t="shared" si="2516"/>
        <v>1320</v>
      </c>
      <c r="Q2435" s="147"/>
      <c r="X2435" s="698" t="s">
        <v>859</v>
      </c>
      <c r="Y2435" s="698">
        <v>120</v>
      </c>
      <c r="Z2435" s="698" t="s">
        <v>95</v>
      </c>
      <c r="AA2435" s="698">
        <v>11</v>
      </c>
      <c r="AB2435" s="698">
        <v>1320</v>
      </c>
      <c r="AC2435" s="731">
        <f t="shared" si="2517"/>
        <v>10.67</v>
      </c>
      <c r="AD2435" s="533">
        <f t="shared" si="2518"/>
        <v>1280.4000000000001</v>
      </c>
    </row>
    <row r="2436" spans="1:30" ht="15.75">
      <c r="A2436" s="533" t="s">
        <v>2728</v>
      </c>
      <c r="B2436" s="533">
        <v>26</v>
      </c>
      <c r="C2436" s="533" t="s">
        <v>850</v>
      </c>
      <c r="D2436" s="572" t="s">
        <v>2271</v>
      </c>
      <c r="E2436" s="571" t="str">
        <f t="shared" si="2514"/>
        <v xml:space="preserve"> CONDUCTORS AND CABLES</v>
      </c>
      <c r="F2436" s="533" t="str">
        <f t="shared" si="2505"/>
        <v>EL</v>
      </c>
      <c r="G2436" s="533" t="s">
        <v>2722</v>
      </c>
      <c r="H2436" s="533">
        <v>1063</v>
      </c>
      <c r="I2436" s="533" t="str">
        <f t="shared" ref="I2436:J2436" si="2524">I2434</f>
        <v>260519 - CONDUCTORS AND CABLES</v>
      </c>
      <c r="J2436" s="533" t="str">
        <f t="shared" si="2524"/>
        <v>260519 - CONDUCTORS AND CABLES</v>
      </c>
      <c r="K2436" s="106" t="s">
        <v>48</v>
      </c>
      <c r="L2436" s="138" t="s">
        <v>860</v>
      </c>
      <c r="M2436" s="232">
        <v>100</v>
      </c>
      <c r="N2436" s="98" t="s">
        <v>95</v>
      </c>
      <c r="O2436" s="564">
        <v>19</v>
      </c>
      <c r="P2436" s="25">
        <f t="shared" si="2516"/>
        <v>1900</v>
      </c>
      <c r="Q2436" s="147"/>
      <c r="X2436" s="698" t="s">
        <v>860</v>
      </c>
      <c r="Y2436" s="698">
        <v>100</v>
      </c>
      <c r="Z2436" s="698" t="s">
        <v>95</v>
      </c>
      <c r="AA2436" s="698">
        <v>19</v>
      </c>
      <c r="AB2436" s="698">
        <v>1900</v>
      </c>
      <c r="AC2436" s="731">
        <f t="shared" si="2517"/>
        <v>18.43</v>
      </c>
      <c r="AD2436" s="533">
        <f t="shared" si="2518"/>
        <v>1843</v>
      </c>
    </row>
    <row r="2437" spans="1:30" ht="15.75">
      <c r="A2437" s="533" t="s">
        <v>2728</v>
      </c>
      <c r="B2437" s="533">
        <v>26</v>
      </c>
      <c r="C2437" s="533" t="s">
        <v>850</v>
      </c>
      <c r="D2437" s="572" t="s">
        <v>2271</v>
      </c>
      <c r="E2437" s="571" t="str">
        <f t="shared" si="2514"/>
        <v xml:space="preserve"> CONDUCTORS AND CABLES</v>
      </c>
      <c r="F2437" s="533" t="str">
        <f t="shared" si="2505"/>
        <v>EL</v>
      </c>
      <c r="G2437" s="533" t="s">
        <v>2722</v>
      </c>
      <c r="H2437" s="533">
        <v>1064</v>
      </c>
      <c r="I2437" s="533" t="str">
        <f t="shared" ref="I2437:J2437" si="2525">I2435</f>
        <v>Single core, copper conductor, PVC insulated, (grounding cables), unarmoured; 0.6/1 kV</v>
      </c>
      <c r="J2437" s="533" t="str">
        <f t="shared" si="2525"/>
        <v>Single core, copper conductor, PVC insulated, (grounding cables), unarmoured; 0.6/1 kV</v>
      </c>
      <c r="K2437" s="106" t="s">
        <v>50</v>
      </c>
      <c r="L2437" s="138" t="s">
        <v>861</v>
      </c>
      <c r="M2437" s="232">
        <v>115</v>
      </c>
      <c r="N2437" s="98" t="s">
        <v>95</v>
      </c>
      <c r="O2437" s="564">
        <v>23</v>
      </c>
      <c r="P2437" s="25">
        <f t="shared" si="2516"/>
        <v>2645</v>
      </c>
      <c r="Q2437" s="147"/>
      <c r="X2437" s="698" t="s">
        <v>861</v>
      </c>
      <c r="Y2437" s="698">
        <v>115</v>
      </c>
      <c r="Z2437" s="698" t="s">
        <v>95</v>
      </c>
      <c r="AA2437" s="698">
        <v>23</v>
      </c>
      <c r="AB2437" s="698">
        <v>2645</v>
      </c>
      <c r="AC2437" s="731">
        <f t="shared" si="2517"/>
        <v>22.31</v>
      </c>
      <c r="AD2437" s="533">
        <f t="shared" si="2518"/>
        <v>2565.6499999999996</v>
      </c>
    </row>
    <row r="2438" spans="1:30" ht="16.5" thickBot="1">
      <c r="A2438" s="533" t="s">
        <v>2728</v>
      </c>
      <c r="B2438" s="533">
        <v>26</v>
      </c>
      <c r="C2438" s="533" t="s">
        <v>850</v>
      </c>
      <c r="D2438" s="572" t="s">
        <v>2271</v>
      </c>
      <c r="E2438" s="571" t="str">
        <f t="shared" si="2514"/>
        <v xml:space="preserve"> CONDUCTORS AND CABLES</v>
      </c>
      <c r="F2438" s="533" t="str">
        <f t="shared" si="2505"/>
        <v>EL</v>
      </c>
      <c r="G2438" s="533" t="s">
        <v>2722</v>
      </c>
      <c r="H2438" s="533">
        <v>1065</v>
      </c>
      <c r="I2438" s="533" t="str">
        <f t="shared" ref="I2438:J2438" si="2526">I2436</f>
        <v>260519 - CONDUCTORS AND CABLES</v>
      </c>
      <c r="J2438" s="533" t="str">
        <f t="shared" si="2526"/>
        <v>260519 - CONDUCTORS AND CABLES</v>
      </c>
      <c r="K2438" s="106" t="s">
        <v>76</v>
      </c>
      <c r="L2438" s="138" t="s">
        <v>862</v>
      </c>
      <c r="M2438" s="238">
        <v>65</v>
      </c>
      <c r="N2438" s="98" t="s">
        <v>95</v>
      </c>
      <c r="O2438" s="564">
        <v>37</v>
      </c>
      <c r="P2438" s="25">
        <f t="shared" si="2516"/>
        <v>2405</v>
      </c>
      <c r="Q2438" s="147"/>
      <c r="X2438" s="698" t="s">
        <v>862</v>
      </c>
      <c r="Y2438" s="698">
        <v>65</v>
      </c>
      <c r="Z2438" s="698" t="s">
        <v>95</v>
      </c>
      <c r="AA2438" s="698">
        <v>37</v>
      </c>
      <c r="AB2438" s="698">
        <v>2405</v>
      </c>
      <c r="AC2438" s="731">
        <f t="shared" si="2517"/>
        <v>35.89</v>
      </c>
      <c r="AD2438" s="533">
        <f t="shared" si="2518"/>
        <v>2332.85</v>
      </c>
    </row>
    <row r="2439" spans="1:30" ht="16.5" thickBot="1">
      <c r="A2439" s="533" t="s">
        <v>2728</v>
      </c>
      <c r="B2439" s="533">
        <v>26</v>
      </c>
      <c r="C2439" s="533" t="s">
        <v>850</v>
      </c>
      <c r="D2439" s="572" t="s">
        <v>2271</v>
      </c>
      <c r="E2439" s="571" t="str">
        <f t="shared" si="2514"/>
        <v xml:space="preserve"> CONDUCTORS AND CABLES</v>
      </c>
      <c r="F2439" s="533" t="str">
        <f t="shared" si="2505"/>
        <v>EL</v>
      </c>
      <c r="G2439" s="533" t="s">
        <v>2725</v>
      </c>
      <c r="H2439" s="533">
        <v>1066</v>
      </c>
      <c r="I2439" s="533" t="str">
        <f>L2439</f>
        <v>Multi core, copper conductor, XLPE insulated, PVC sheathed feeder cables; unarmoured; 0.6/1 kV</v>
      </c>
      <c r="J2439" s="533" t="str">
        <f>L2439</f>
        <v>Multi core, copper conductor, XLPE insulated, PVC sheathed feeder cables; unarmoured; 0.6/1 kV</v>
      </c>
      <c r="K2439" s="106"/>
      <c r="L2439" s="139" t="s">
        <v>863</v>
      </c>
      <c r="M2439" s="142"/>
      <c r="N2439" s="98"/>
      <c r="O2439" s="564"/>
      <c r="P2439" s="143"/>
      <c r="Q2439" s="147"/>
      <c r="X2439" s="698" t="s">
        <v>863</v>
      </c>
      <c r="Y2439" s="698"/>
      <c r="Z2439" s="698"/>
      <c r="AA2439" s="698"/>
      <c r="AB2439" s="698"/>
    </row>
    <row r="2440" spans="1:30" ht="15.75">
      <c r="A2440" s="533" t="s">
        <v>2728</v>
      </c>
      <c r="B2440" s="533">
        <v>26</v>
      </c>
      <c r="C2440" s="533" t="s">
        <v>850</v>
      </c>
      <c r="D2440" s="572" t="s">
        <v>2271</v>
      </c>
      <c r="E2440" s="571" t="str">
        <f t="shared" si="2514"/>
        <v xml:space="preserve"> CONDUCTORS AND CABLES</v>
      </c>
      <c r="F2440" s="533" t="str">
        <f t="shared" si="2505"/>
        <v>EL</v>
      </c>
      <c r="G2440" s="533" t="s">
        <v>2722</v>
      </c>
      <c r="H2440" s="533">
        <v>1067</v>
      </c>
      <c r="I2440" s="533" t="str">
        <f t="shared" ref="I2440:J2440" si="2527">I2438</f>
        <v>260519 - CONDUCTORS AND CABLES</v>
      </c>
      <c r="J2440" s="533" t="str">
        <f t="shared" si="2527"/>
        <v>260519 - CONDUCTORS AND CABLES</v>
      </c>
      <c r="K2440" s="106" t="s">
        <v>13</v>
      </c>
      <c r="L2440" s="138" t="s">
        <v>864</v>
      </c>
      <c r="M2440" s="237">
        <v>15</v>
      </c>
      <c r="N2440" s="98" t="s">
        <v>95</v>
      </c>
      <c r="O2440" s="564">
        <v>8</v>
      </c>
      <c r="P2440" s="25">
        <f t="shared" ref="P2440:P2447" si="2528">O2440*M2440</f>
        <v>120</v>
      </c>
      <c r="Q2440" s="147"/>
      <c r="X2440" s="698" t="s">
        <v>864</v>
      </c>
      <c r="Y2440" s="698">
        <v>15</v>
      </c>
      <c r="Z2440" s="698" t="s">
        <v>95</v>
      </c>
      <c r="AA2440" s="698">
        <v>8</v>
      </c>
      <c r="AB2440" s="698">
        <v>120</v>
      </c>
      <c r="AC2440" s="731">
        <f t="shared" ref="AC2440:AC2447" si="2529">AA2440*0.97</f>
        <v>7.76</v>
      </c>
      <c r="AD2440" s="533">
        <f t="shared" ref="AD2440:AD2447" si="2530">AC2440*Y2440</f>
        <v>116.39999999999999</v>
      </c>
    </row>
    <row r="2441" spans="1:30" ht="15.75">
      <c r="A2441" s="533" t="s">
        <v>2728</v>
      </c>
      <c r="B2441" s="533">
        <v>26</v>
      </c>
      <c r="C2441" s="533" t="s">
        <v>850</v>
      </c>
      <c r="D2441" s="572" t="s">
        <v>2271</v>
      </c>
      <c r="E2441" s="571" t="str">
        <f t="shared" si="2514"/>
        <v xml:space="preserve"> CONDUCTORS AND CABLES</v>
      </c>
      <c r="F2441" s="533" t="str">
        <f t="shared" si="2505"/>
        <v>EL</v>
      </c>
      <c r="G2441" s="533" t="s">
        <v>2722</v>
      </c>
      <c r="H2441" s="533">
        <v>1068</v>
      </c>
      <c r="I2441" s="533" t="str">
        <f t="shared" ref="I2441:J2441" si="2531">I2439</f>
        <v>Multi core, copper conductor, XLPE insulated, PVC sheathed feeder cables; unarmoured; 0.6/1 kV</v>
      </c>
      <c r="J2441" s="533" t="str">
        <f t="shared" si="2531"/>
        <v>Multi core, copper conductor, XLPE insulated, PVC sheathed feeder cables; unarmoured; 0.6/1 kV</v>
      </c>
      <c r="K2441" s="106" t="s">
        <v>15</v>
      </c>
      <c r="L2441" s="138" t="s">
        <v>865</v>
      </c>
      <c r="M2441" s="232">
        <v>200</v>
      </c>
      <c r="N2441" s="98" t="s">
        <v>95</v>
      </c>
      <c r="O2441" s="564">
        <v>9</v>
      </c>
      <c r="P2441" s="25">
        <f t="shared" si="2528"/>
        <v>1800</v>
      </c>
      <c r="Q2441" s="147"/>
      <c r="X2441" s="698" t="s">
        <v>865</v>
      </c>
      <c r="Y2441" s="698">
        <v>200</v>
      </c>
      <c r="Z2441" s="698" t="s">
        <v>95</v>
      </c>
      <c r="AA2441" s="698">
        <v>9</v>
      </c>
      <c r="AB2441" s="698">
        <v>1800</v>
      </c>
      <c r="AC2441" s="731">
        <f t="shared" si="2529"/>
        <v>8.73</v>
      </c>
      <c r="AD2441" s="533">
        <f t="shared" si="2530"/>
        <v>1746</v>
      </c>
    </row>
    <row r="2442" spans="1:30" ht="15.75">
      <c r="A2442" s="533" t="s">
        <v>2728</v>
      </c>
      <c r="B2442" s="533">
        <v>26</v>
      </c>
      <c r="C2442" s="533" t="s">
        <v>850</v>
      </c>
      <c r="D2442" s="572" t="s">
        <v>2271</v>
      </c>
      <c r="E2442" s="571" t="str">
        <f t="shared" si="2514"/>
        <v xml:space="preserve"> CONDUCTORS AND CABLES</v>
      </c>
      <c r="F2442" s="533" t="str">
        <f t="shared" si="2505"/>
        <v>EL</v>
      </c>
      <c r="G2442" s="533" t="s">
        <v>2722</v>
      </c>
      <c r="H2442" s="533">
        <v>1069</v>
      </c>
      <c r="I2442" s="533" t="str">
        <f t="shared" ref="I2442:J2442" si="2532">I2440</f>
        <v>260519 - CONDUCTORS AND CABLES</v>
      </c>
      <c r="J2442" s="533" t="str">
        <f t="shared" si="2532"/>
        <v>260519 - CONDUCTORS AND CABLES</v>
      </c>
      <c r="K2442" s="106" t="s">
        <v>17</v>
      </c>
      <c r="L2442" s="138" t="s">
        <v>866</v>
      </c>
      <c r="M2442" s="232">
        <v>200</v>
      </c>
      <c r="N2442" s="98" t="s">
        <v>95</v>
      </c>
      <c r="O2442" s="564">
        <v>15</v>
      </c>
      <c r="P2442" s="25">
        <f t="shared" si="2528"/>
        <v>3000</v>
      </c>
      <c r="Q2442" s="147"/>
      <c r="X2442" s="698" t="s">
        <v>866</v>
      </c>
      <c r="Y2442" s="698">
        <v>200</v>
      </c>
      <c r="Z2442" s="698" t="s">
        <v>95</v>
      </c>
      <c r="AA2442" s="698">
        <v>15</v>
      </c>
      <c r="AB2442" s="698">
        <v>3000</v>
      </c>
      <c r="AC2442" s="731">
        <f t="shared" si="2529"/>
        <v>14.549999999999999</v>
      </c>
      <c r="AD2442" s="533">
        <f t="shared" si="2530"/>
        <v>2910</v>
      </c>
    </row>
    <row r="2443" spans="1:30" ht="15.75">
      <c r="A2443" s="533" t="s">
        <v>2728</v>
      </c>
      <c r="B2443" s="533">
        <v>26</v>
      </c>
      <c r="C2443" s="533" t="s">
        <v>850</v>
      </c>
      <c r="D2443" s="572" t="s">
        <v>2271</v>
      </c>
      <c r="E2443" s="571" t="str">
        <f t="shared" si="2514"/>
        <v xml:space="preserve"> CONDUCTORS AND CABLES</v>
      </c>
      <c r="F2443" s="533" t="str">
        <f t="shared" si="2505"/>
        <v>EL</v>
      </c>
      <c r="G2443" s="533" t="s">
        <v>2722</v>
      </c>
      <c r="H2443" s="533">
        <v>1070</v>
      </c>
      <c r="I2443" s="533" t="str">
        <f t="shared" ref="I2443:J2443" si="2533">I2441</f>
        <v>Multi core, copper conductor, XLPE insulated, PVC sheathed feeder cables; unarmoured; 0.6/1 kV</v>
      </c>
      <c r="J2443" s="533" t="str">
        <f t="shared" si="2533"/>
        <v>Multi core, copper conductor, XLPE insulated, PVC sheathed feeder cables; unarmoured; 0.6/1 kV</v>
      </c>
      <c r="K2443" s="106" t="s">
        <v>19</v>
      </c>
      <c r="L2443" s="138" t="s">
        <v>867</v>
      </c>
      <c r="M2443" s="232">
        <v>80</v>
      </c>
      <c r="N2443" s="98" t="s">
        <v>95</v>
      </c>
      <c r="O2443" s="564">
        <v>19</v>
      </c>
      <c r="P2443" s="25">
        <f t="shared" si="2528"/>
        <v>1520</v>
      </c>
      <c r="Q2443" s="147"/>
      <c r="X2443" s="698" t="s">
        <v>867</v>
      </c>
      <c r="Y2443" s="698">
        <v>80</v>
      </c>
      <c r="Z2443" s="698" t="s">
        <v>95</v>
      </c>
      <c r="AA2443" s="698">
        <v>19</v>
      </c>
      <c r="AB2443" s="698">
        <v>1520</v>
      </c>
      <c r="AC2443" s="731">
        <f t="shared" si="2529"/>
        <v>18.43</v>
      </c>
      <c r="AD2443" s="533">
        <f t="shared" si="2530"/>
        <v>1474.4</v>
      </c>
    </row>
    <row r="2444" spans="1:30" ht="15.75">
      <c r="A2444" s="533" t="s">
        <v>2728</v>
      </c>
      <c r="B2444" s="533">
        <v>26</v>
      </c>
      <c r="C2444" s="533" t="s">
        <v>850</v>
      </c>
      <c r="D2444" s="572" t="s">
        <v>2271</v>
      </c>
      <c r="E2444" s="571" t="str">
        <f t="shared" si="2514"/>
        <v xml:space="preserve"> CONDUCTORS AND CABLES</v>
      </c>
      <c r="F2444" s="533" t="str">
        <f t="shared" si="2505"/>
        <v>EL</v>
      </c>
      <c r="G2444" s="533" t="s">
        <v>2722</v>
      </c>
      <c r="H2444" s="533">
        <v>1071</v>
      </c>
      <c r="I2444" s="533" t="str">
        <f t="shared" ref="I2444:J2444" si="2534">I2442</f>
        <v>260519 - CONDUCTORS AND CABLES</v>
      </c>
      <c r="J2444" s="533" t="str">
        <f t="shared" si="2534"/>
        <v>260519 - CONDUCTORS AND CABLES</v>
      </c>
      <c r="K2444" s="106" t="s">
        <v>20</v>
      </c>
      <c r="L2444" s="138" t="s">
        <v>868</v>
      </c>
      <c r="M2444" s="232">
        <v>100</v>
      </c>
      <c r="N2444" s="98" t="s">
        <v>95</v>
      </c>
      <c r="O2444" s="564">
        <v>30</v>
      </c>
      <c r="P2444" s="25">
        <f t="shared" si="2528"/>
        <v>3000</v>
      </c>
      <c r="Q2444" s="147"/>
      <c r="X2444" s="698" t="s">
        <v>868</v>
      </c>
      <c r="Y2444" s="698">
        <v>100</v>
      </c>
      <c r="Z2444" s="698" t="s">
        <v>95</v>
      </c>
      <c r="AA2444" s="698">
        <v>30</v>
      </c>
      <c r="AB2444" s="698">
        <v>3000</v>
      </c>
      <c r="AC2444" s="731">
        <f t="shared" si="2529"/>
        <v>29.099999999999998</v>
      </c>
      <c r="AD2444" s="533">
        <f t="shared" si="2530"/>
        <v>2910</v>
      </c>
    </row>
    <row r="2445" spans="1:30" ht="15.75">
      <c r="A2445" s="533" t="s">
        <v>2728</v>
      </c>
      <c r="B2445" s="533">
        <v>26</v>
      </c>
      <c r="C2445" s="533" t="s">
        <v>850</v>
      </c>
      <c r="D2445" s="572" t="s">
        <v>2271</v>
      </c>
      <c r="E2445" s="571" t="str">
        <f t="shared" si="2514"/>
        <v xml:space="preserve"> CONDUCTORS AND CABLES</v>
      </c>
      <c r="F2445" s="533" t="str">
        <f t="shared" si="2505"/>
        <v>EL</v>
      </c>
      <c r="G2445" s="533" t="s">
        <v>2722</v>
      </c>
      <c r="H2445" s="533">
        <v>1072</v>
      </c>
      <c r="I2445" s="533" t="str">
        <f t="shared" ref="I2445:J2445" si="2535">I2443</f>
        <v>Multi core, copper conductor, XLPE insulated, PVC sheathed feeder cables; unarmoured; 0.6/1 kV</v>
      </c>
      <c r="J2445" s="533" t="str">
        <f t="shared" si="2535"/>
        <v>Multi core, copper conductor, XLPE insulated, PVC sheathed feeder cables; unarmoured; 0.6/1 kV</v>
      </c>
      <c r="K2445" s="106" t="s">
        <v>21</v>
      </c>
      <c r="L2445" s="138" t="s">
        <v>869</v>
      </c>
      <c r="M2445" s="232">
        <v>180</v>
      </c>
      <c r="N2445" s="98" t="s">
        <v>95</v>
      </c>
      <c r="O2445" s="564">
        <v>68</v>
      </c>
      <c r="P2445" s="25">
        <f t="shared" si="2528"/>
        <v>12240</v>
      </c>
      <c r="Q2445" s="147"/>
      <c r="X2445" s="698" t="s">
        <v>869</v>
      </c>
      <c r="Y2445" s="698">
        <v>180</v>
      </c>
      <c r="Z2445" s="698" t="s">
        <v>95</v>
      </c>
      <c r="AA2445" s="698">
        <v>68</v>
      </c>
      <c r="AB2445" s="698">
        <v>12240</v>
      </c>
      <c r="AC2445" s="731">
        <f t="shared" si="2529"/>
        <v>65.959999999999994</v>
      </c>
      <c r="AD2445" s="533">
        <f t="shared" si="2530"/>
        <v>11872.8</v>
      </c>
    </row>
    <row r="2446" spans="1:30" ht="15.75">
      <c r="A2446" s="533" t="s">
        <v>2728</v>
      </c>
      <c r="B2446" s="533">
        <v>26</v>
      </c>
      <c r="C2446" s="533" t="s">
        <v>850</v>
      </c>
      <c r="D2446" s="572" t="s">
        <v>2271</v>
      </c>
      <c r="E2446" s="571" t="str">
        <f t="shared" si="2514"/>
        <v xml:space="preserve"> CONDUCTORS AND CABLES</v>
      </c>
      <c r="F2446" s="533" t="str">
        <f t="shared" si="2505"/>
        <v>EL</v>
      </c>
      <c r="G2446" s="533" t="s">
        <v>2722</v>
      </c>
      <c r="H2446" s="533">
        <v>1073</v>
      </c>
      <c r="I2446" s="533" t="str">
        <f t="shared" ref="I2446:J2446" si="2536">I2444</f>
        <v>260519 - CONDUCTORS AND CABLES</v>
      </c>
      <c r="J2446" s="533" t="str">
        <f t="shared" si="2536"/>
        <v>260519 - CONDUCTORS AND CABLES</v>
      </c>
      <c r="K2446" s="106" t="s">
        <v>45</v>
      </c>
      <c r="L2446" s="138" t="s">
        <v>870</v>
      </c>
      <c r="M2446" s="232">
        <v>340</v>
      </c>
      <c r="N2446" s="98" t="s">
        <v>95</v>
      </c>
      <c r="O2446" s="564">
        <v>127</v>
      </c>
      <c r="P2446" s="25">
        <f t="shared" si="2528"/>
        <v>43180</v>
      </c>
      <c r="Q2446" s="147"/>
      <c r="X2446" s="698" t="s">
        <v>870</v>
      </c>
      <c r="Y2446" s="698">
        <v>340</v>
      </c>
      <c r="Z2446" s="698" t="s">
        <v>95</v>
      </c>
      <c r="AA2446" s="698">
        <v>127</v>
      </c>
      <c r="AB2446" s="698">
        <v>43180</v>
      </c>
      <c r="AC2446" s="731">
        <f t="shared" si="2529"/>
        <v>123.19</v>
      </c>
      <c r="AD2446" s="533">
        <f t="shared" si="2530"/>
        <v>41884.6</v>
      </c>
    </row>
    <row r="2447" spans="1:30" ht="16.5" thickBot="1">
      <c r="A2447" s="533" t="s">
        <v>2728</v>
      </c>
      <c r="B2447" s="533">
        <v>26</v>
      </c>
      <c r="C2447" s="533" t="s">
        <v>850</v>
      </c>
      <c r="D2447" s="572" t="s">
        <v>2271</v>
      </c>
      <c r="E2447" s="571" t="str">
        <f t="shared" si="2514"/>
        <v xml:space="preserve"> CONDUCTORS AND CABLES</v>
      </c>
      <c r="F2447" s="533" t="str">
        <f t="shared" si="2505"/>
        <v>EL</v>
      </c>
      <c r="G2447" s="533" t="s">
        <v>2722</v>
      </c>
      <c r="H2447" s="533">
        <v>1074</v>
      </c>
      <c r="I2447" s="533" t="str">
        <f t="shared" ref="I2447:J2447" si="2537">I2445</f>
        <v>Multi core, copper conductor, XLPE insulated, PVC sheathed feeder cables; unarmoured; 0.6/1 kV</v>
      </c>
      <c r="J2447" s="533" t="str">
        <f t="shared" si="2537"/>
        <v>Multi core, copper conductor, XLPE insulated, PVC sheathed feeder cables; unarmoured; 0.6/1 kV</v>
      </c>
      <c r="K2447" s="106" t="s">
        <v>48</v>
      </c>
      <c r="L2447" s="138" t="s">
        <v>871</v>
      </c>
      <c r="M2447" s="238">
        <v>115</v>
      </c>
      <c r="N2447" s="98" t="s">
        <v>95</v>
      </c>
      <c r="O2447" s="564">
        <v>161</v>
      </c>
      <c r="P2447" s="25">
        <f t="shared" si="2528"/>
        <v>18515</v>
      </c>
      <c r="Q2447" s="147"/>
      <c r="X2447" s="698" t="s">
        <v>871</v>
      </c>
      <c r="Y2447" s="698">
        <v>115</v>
      </c>
      <c r="Z2447" s="698" t="s">
        <v>95</v>
      </c>
      <c r="AA2447" s="698">
        <v>161</v>
      </c>
      <c r="AB2447" s="698">
        <v>18515</v>
      </c>
      <c r="AC2447" s="731">
        <f t="shared" si="2529"/>
        <v>156.16999999999999</v>
      </c>
      <c r="AD2447" s="533">
        <f t="shared" si="2530"/>
        <v>17959.55</v>
      </c>
    </row>
    <row r="2448" spans="1:30" ht="15.75">
      <c r="A2448" s="533" t="s">
        <v>2728</v>
      </c>
      <c r="B2448" s="533">
        <v>26</v>
      </c>
      <c r="C2448" s="533" t="s">
        <v>850</v>
      </c>
      <c r="D2448" s="572" t="s">
        <v>2271</v>
      </c>
      <c r="E2448" s="571" t="str">
        <f t="shared" si="2514"/>
        <v xml:space="preserve"> CONDUCTORS AND CABLES</v>
      </c>
      <c r="F2448" s="533" t="str">
        <f t="shared" si="2505"/>
        <v>EL</v>
      </c>
      <c r="G2448" s="533" t="s">
        <v>2725</v>
      </c>
      <c r="H2448" s="533">
        <v>1075</v>
      </c>
      <c r="I2448" s="533" t="str">
        <f>L2448</f>
        <v>FP 400 Fire resistant armoured cables</v>
      </c>
      <c r="J2448" s="533" t="str">
        <f>L2448</f>
        <v>FP 400 Fire resistant armoured cables</v>
      </c>
      <c r="K2448" s="106"/>
      <c r="L2448" s="139" t="s">
        <v>872</v>
      </c>
      <c r="M2448" s="142"/>
      <c r="N2448" s="98"/>
      <c r="O2448" s="564"/>
      <c r="P2448" s="143"/>
      <c r="Q2448" s="147"/>
      <c r="X2448" s="698" t="s">
        <v>872</v>
      </c>
      <c r="Y2448" s="698"/>
      <c r="Z2448" s="698"/>
      <c r="AA2448" s="698"/>
      <c r="AB2448" s="698"/>
    </row>
    <row r="2449" spans="1:30" ht="15.75">
      <c r="A2449" s="533" t="s">
        <v>2728</v>
      </c>
      <c r="B2449" s="533">
        <v>26</v>
      </c>
      <c r="C2449" s="533" t="s">
        <v>850</v>
      </c>
      <c r="D2449" s="572" t="s">
        <v>2271</v>
      </c>
      <c r="E2449" s="571" t="str">
        <f t="shared" si="2514"/>
        <v xml:space="preserve"> CONDUCTORS AND CABLES</v>
      </c>
      <c r="F2449" s="533" t="str">
        <f t="shared" si="2505"/>
        <v>EL</v>
      </c>
      <c r="G2449" s="533" t="s">
        <v>2722</v>
      </c>
      <c r="H2449" s="533">
        <v>1076</v>
      </c>
      <c r="I2449" s="533" t="str">
        <f>I2447</f>
        <v>Multi core, copper conductor, XLPE insulated, PVC sheathed feeder cables; unarmoured; 0.6/1 kV</v>
      </c>
      <c r="J2449" s="533" t="str">
        <f>J2447</f>
        <v>Multi core, copper conductor, XLPE insulated, PVC sheathed feeder cables; unarmoured; 0.6/1 kV</v>
      </c>
      <c r="K2449" s="106" t="s">
        <v>50</v>
      </c>
      <c r="L2449" s="138" t="s">
        <v>873</v>
      </c>
      <c r="M2449" s="142">
        <v>25</v>
      </c>
      <c r="N2449" s="98" t="s">
        <v>95</v>
      </c>
      <c r="O2449" s="564">
        <v>39</v>
      </c>
      <c r="P2449" s="25">
        <f>O2449*M2449</f>
        <v>975</v>
      </c>
      <c r="Q2449" s="147"/>
      <c r="X2449" s="698" t="s">
        <v>873</v>
      </c>
      <c r="Y2449" s="698">
        <v>25</v>
      </c>
      <c r="Z2449" s="698" t="s">
        <v>95</v>
      </c>
      <c r="AA2449" s="698">
        <v>39</v>
      </c>
      <c r="AB2449" s="698">
        <v>975</v>
      </c>
      <c r="AC2449" s="731">
        <f>AA2449*0.97</f>
        <v>37.83</v>
      </c>
      <c r="AD2449" s="533">
        <f>AC2449*Y2449</f>
        <v>945.75</v>
      </c>
    </row>
    <row r="2450" spans="1:30" ht="15.75">
      <c r="A2450" s="533" t="s">
        <v>2728</v>
      </c>
      <c r="B2450" s="533">
        <v>26</v>
      </c>
      <c r="C2450" s="533" t="s">
        <v>850</v>
      </c>
      <c r="D2450" s="572" t="s">
        <v>2273</v>
      </c>
      <c r="E2450" s="571" t="s">
        <v>1279</v>
      </c>
      <c r="F2450" s="533" t="str">
        <f t="shared" si="2505"/>
        <v>EL</v>
      </c>
      <c r="G2450" s="533" t="s">
        <v>2725</v>
      </c>
      <c r="H2450" s="533">
        <v>1077</v>
      </c>
      <c r="I2450" s="533" t="str">
        <f t="shared" ref="I2450:I2451" si="2538">L2450</f>
        <v>260526 - GROUNDING AND BONDING FOR ELECTRICAL SYSTEMS</v>
      </c>
      <c r="J2450" s="533" t="str">
        <f t="shared" ref="J2450:J2451" si="2539">L2450</f>
        <v>260526 - GROUNDING AND BONDING FOR ELECTRICAL SYSTEMS</v>
      </c>
      <c r="K2450" s="106"/>
      <c r="L2450" s="139" t="s">
        <v>874</v>
      </c>
      <c r="M2450" s="142"/>
      <c r="N2450" s="98"/>
      <c r="O2450" s="564"/>
      <c r="P2450" s="143"/>
      <c r="Q2450" s="147"/>
      <c r="X2450" s="698" t="s">
        <v>874</v>
      </c>
      <c r="Y2450" s="698"/>
      <c r="Z2450" s="698"/>
      <c r="AA2450" s="698"/>
      <c r="AB2450" s="698"/>
    </row>
    <row r="2451" spans="1:30" ht="15.75">
      <c r="A2451" s="533" t="s">
        <v>2728</v>
      </c>
      <c r="B2451" s="533">
        <v>26</v>
      </c>
      <c r="C2451" s="533" t="s">
        <v>850</v>
      </c>
      <c r="D2451" s="572" t="s">
        <v>2273</v>
      </c>
      <c r="E2451" s="571" t="str">
        <f t="shared" ref="E2451:E2455" si="2540">E2450</f>
        <v xml:space="preserve"> GROUNDING AND BONDING FOR ELECTRICAL SYSTEMS</v>
      </c>
      <c r="F2451" s="533" t="str">
        <f t="shared" si="2505"/>
        <v>EL</v>
      </c>
      <c r="G2451" s="533" t="s">
        <v>2725</v>
      </c>
      <c r="H2451" s="533">
        <v>1078</v>
      </c>
      <c r="I2451" s="533" t="str">
        <f t="shared" si="2538"/>
        <v>Type TN-S complete, for</v>
      </c>
      <c r="J2451" s="533" t="str">
        <f t="shared" si="2539"/>
        <v>Type TN-S complete, for</v>
      </c>
      <c r="K2451" s="106"/>
      <c r="L2451" s="139" t="s">
        <v>875</v>
      </c>
      <c r="M2451" s="142"/>
      <c r="N2451" s="98"/>
      <c r="O2451" s="564"/>
      <c r="P2451" s="143"/>
      <c r="Q2451" s="147"/>
      <c r="X2451" s="698" t="s">
        <v>875</v>
      </c>
      <c r="Y2451" s="698"/>
      <c r="Z2451" s="698"/>
      <c r="AA2451" s="698"/>
      <c r="AB2451" s="698"/>
    </row>
    <row r="2452" spans="1:30" ht="15.75">
      <c r="A2452" s="533" t="s">
        <v>2728</v>
      </c>
      <c r="B2452" s="533">
        <v>26</v>
      </c>
      <c r="C2452" s="533" t="s">
        <v>850</v>
      </c>
      <c r="D2452" s="572" t="s">
        <v>2273</v>
      </c>
      <c r="E2452" s="571" t="str">
        <f t="shared" si="2540"/>
        <v xml:space="preserve"> GROUNDING AND BONDING FOR ELECTRICAL SYSTEMS</v>
      </c>
      <c r="F2452" s="533" t="str">
        <f t="shared" si="2505"/>
        <v>EL</v>
      </c>
      <c r="G2452" s="533" t="s">
        <v>2722</v>
      </c>
      <c r="H2452" s="533">
        <v>1079</v>
      </c>
      <c r="I2452" s="533" t="str">
        <f t="shared" ref="I2452:J2452" si="2541">I2450</f>
        <v>260526 - GROUNDING AND BONDING FOR ELECTRICAL SYSTEMS</v>
      </c>
      <c r="J2452" s="533" t="str">
        <f t="shared" si="2541"/>
        <v>260526 - GROUNDING AND BONDING FOR ELECTRICAL SYSTEMS</v>
      </c>
      <c r="K2452" s="106" t="s">
        <v>76</v>
      </c>
      <c r="L2452" s="138" t="s">
        <v>876</v>
      </c>
      <c r="M2452" s="142">
        <v>1</v>
      </c>
      <c r="N2452" s="98" t="s">
        <v>2</v>
      </c>
      <c r="O2452" s="564">
        <v>664</v>
      </c>
      <c r="P2452" s="25">
        <f t="shared" ref="P2452:P2455" si="2542">O2452*M2452</f>
        <v>664</v>
      </c>
      <c r="Q2452" s="147"/>
      <c r="X2452" s="698" t="s">
        <v>876</v>
      </c>
      <c r="Y2452" s="698">
        <v>1</v>
      </c>
      <c r="Z2452" s="698" t="s">
        <v>2</v>
      </c>
      <c r="AA2452" s="698">
        <v>664</v>
      </c>
      <c r="AB2452" s="698">
        <v>664</v>
      </c>
      <c r="AC2452" s="731">
        <f t="shared" ref="AC2452:AC2455" si="2543">AA2452*0.97</f>
        <v>644.07999999999993</v>
      </c>
      <c r="AD2452" s="533">
        <f t="shared" ref="AD2452:AD2455" si="2544">AC2452*Y2452</f>
        <v>644.07999999999993</v>
      </c>
    </row>
    <row r="2453" spans="1:30" ht="15.75">
      <c r="A2453" s="533" t="s">
        <v>2728</v>
      </c>
      <c r="B2453" s="533">
        <v>26</v>
      </c>
      <c r="C2453" s="533" t="s">
        <v>850</v>
      </c>
      <c r="D2453" s="572" t="s">
        <v>2273</v>
      </c>
      <c r="E2453" s="571" t="str">
        <f t="shared" si="2540"/>
        <v xml:space="preserve"> GROUNDING AND BONDING FOR ELECTRICAL SYSTEMS</v>
      </c>
      <c r="F2453" s="533" t="str">
        <f t="shared" si="2505"/>
        <v>EL</v>
      </c>
      <c r="G2453" s="533" t="s">
        <v>2722</v>
      </c>
      <c r="H2453" s="533">
        <v>1080</v>
      </c>
      <c r="I2453" s="533" t="str">
        <f t="shared" ref="I2453:J2453" si="2545">I2451</f>
        <v>Type TN-S complete, for</v>
      </c>
      <c r="J2453" s="533" t="str">
        <f t="shared" si="2545"/>
        <v>Type TN-S complete, for</v>
      </c>
      <c r="K2453" s="106" t="s">
        <v>77</v>
      </c>
      <c r="L2453" s="138" t="s">
        <v>877</v>
      </c>
      <c r="M2453" s="142">
        <v>1</v>
      </c>
      <c r="N2453" s="98" t="s">
        <v>2</v>
      </c>
      <c r="O2453" s="564">
        <v>664</v>
      </c>
      <c r="P2453" s="25">
        <f t="shared" si="2542"/>
        <v>664</v>
      </c>
      <c r="Q2453" s="147"/>
      <c r="X2453" s="698" t="s">
        <v>877</v>
      </c>
      <c r="Y2453" s="698">
        <v>1</v>
      </c>
      <c r="Z2453" s="698" t="s">
        <v>2</v>
      </c>
      <c r="AA2453" s="698">
        <v>664</v>
      </c>
      <c r="AB2453" s="698">
        <v>664</v>
      </c>
      <c r="AC2453" s="731">
        <f t="shared" si="2543"/>
        <v>644.07999999999993</v>
      </c>
      <c r="AD2453" s="533">
        <f t="shared" si="2544"/>
        <v>644.07999999999993</v>
      </c>
    </row>
    <row r="2454" spans="1:30" ht="15.75">
      <c r="A2454" s="533" t="s">
        <v>2728</v>
      </c>
      <c r="B2454" s="533">
        <v>26</v>
      </c>
      <c r="C2454" s="533" t="s">
        <v>850</v>
      </c>
      <c r="D2454" s="572" t="s">
        <v>2273</v>
      </c>
      <c r="E2454" s="571" t="str">
        <f t="shared" si="2540"/>
        <v xml:space="preserve"> GROUNDING AND BONDING FOR ELECTRICAL SYSTEMS</v>
      </c>
      <c r="F2454" s="533" t="str">
        <f t="shared" si="2505"/>
        <v>EL</v>
      </c>
      <c r="G2454" s="533" t="s">
        <v>2722</v>
      </c>
      <c r="H2454" s="533">
        <v>1081</v>
      </c>
      <c r="I2454" s="533" t="str">
        <f t="shared" ref="I2454:J2454" si="2546">I2452</f>
        <v>260526 - GROUNDING AND BONDING FOR ELECTRICAL SYSTEMS</v>
      </c>
      <c r="J2454" s="533" t="str">
        <f t="shared" si="2546"/>
        <v>260526 - GROUNDING AND BONDING FOR ELECTRICAL SYSTEMS</v>
      </c>
      <c r="K2454" s="106" t="s">
        <v>78</v>
      </c>
      <c r="L2454" s="106" t="s">
        <v>878</v>
      </c>
      <c r="M2454" s="142">
        <v>1</v>
      </c>
      <c r="N2454" s="98" t="s">
        <v>2</v>
      </c>
      <c r="O2454" s="564">
        <v>2656</v>
      </c>
      <c r="P2454" s="25">
        <f t="shared" si="2542"/>
        <v>2656</v>
      </c>
      <c r="Q2454" s="147"/>
      <c r="X2454" s="698" t="s">
        <v>878</v>
      </c>
      <c r="Y2454" s="698">
        <v>1</v>
      </c>
      <c r="Z2454" s="698" t="s">
        <v>2</v>
      </c>
      <c r="AA2454" s="698">
        <v>2656</v>
      </c>
      <c r="AB2454" s="698">
        <v>2656</v>
      </c>
      <c r="AC2454" s="731">
        <f t="shared" si="2543"/>
        <v>2576.3199999999997</v>
      </c>
      <c r="AD2454" s="533">
        <f t="shared" si="2544"/>
        <v>2576.3199999999997</v>
      </c>
    </row>
    <row r="2455" spans="1:30" ht="15.75">
      <c r="A2455" s="533" t="s">
        <v>2728</v>
      </c>
      <c r="B2455" s="533">
        <v>26</v>
      </c>
      <c r="C2455" s="533" t="s">
        <v>850</v>
      </c>
      <c r="D2455" s="572" t="s">
        <v>2273</v>
      </c>
      <c r="E2455" s="571" t="str">
        <f t="shared" si="2540"/>
        <v xml:space="preserve"> GROUNDING AND BONDING FOR ELECTRICAL SYSTEMS</v>
      </c>
      <c r="F2455" s="533" t="str">
        <f t="shared" si="2505"/>
        <v>EL</v>
      </c>
      <c r="G2455" s="533" t="s">
        <v>2722</v>
      </c>
      <c r="H2455" s="533">
        <v>1082</v>
      </c>
      <c r="I2455" s="533" t="str">
        <f t="shared" ref="I2455:J2455" si="2547">I2453</f>
        <v>Type TN-S complete, for</v>
      </c>
      <c r="J2455" s="533" t="str">
        <f t="shared" si="2547"/>
        <v>Type TN-S complete, for</v>
      </c>
      <c r="K2455" s="106" t="s">
        <v>302</v>
      </c>
      <c r="L2455" s="138" t="s">
        <v>879</v>
      </c>
      <c r="M2455" s="142">
        <v>1</v>
      </c>
      <c r="N2455" s="98" t="s">
        <v>2</v>
      </c>
      <c r="O2455" s="564">
        <v>1328</v>
      </c>
      <c r="P2455" s="25">
        <f t="shared" si="2542"/>
        <v>1328</v>
      </c>
      <c r="Q2455" s="147"/>
      <c r="X2455" s="698" t="s">
        <v>879</v>
      </c>
      <c r="Y2455" s="698">
        <v>1</v>
      </c>
      <c r="Z2455" s="698" t="s">
        <v>2</v>
      </c>
      <c r="AA2455" s="698">
        <v>1328</v>
      </c>
      <c r="AB2455" s="698">
        <v>1328</v>
      </c>
      <c r="AC2455" s="731">
        <f t="shared" si="2543"/>
        <v>1288.1599999999999</v>
      </c>
      <c r="AD2455" s="533">
        <f t="shared" si="2544"/>
        <v>1288.1599999999999</v>
      </c>
    </row>
    <row r="2456" spans="1:30" ht="16.5" thickBot="1">
      <c r="A2456" s="533" t="s">
        <v>2728</v>
      </c>
      <c r="B2456" s="533">
        <v>26</v>
      </c>
      <c r="C2456" s="533" t="s">
        <v>850</v>
      </c>
      <c r="D2456" s="572" t="s">
        <v>2277</v>
      </c>
      <c r="E2456" s="571" t="s">
        <v>1280</v>
      </c>
      <c r="F2456" s="533" t="str">
        <f t="shared" si="2505"/>
        <v>EL</v>
      </c>
      <c r="G2456" s="533" t="s">
        <v>2725</v>
      </c>
      <c r="H2456" s="533">
        <v>1083</v>
      </c>
      <c r="I2456" s="533" t="str">
        <f>L2456</f>
        <v>260536 - CABLE TRAYS FOR ELECTRICAL SYSTEMS</v>
      </c>
      <c r="J2456" s="533" t="str">
        <f>L2456</f>
        <v>260536 - CABLE TRAYS FOR ELECTRICAL SYSTEMS</v>
      </c>
      <c r="K2456" s="106"/>
      <c r="L2456" s="139" t="s">
        <v>880</v>
      </c>
      <c r="M2456" s="142"/>
      <c r="N2456" s="98"/>
      <c r="O2456" s="564"/>
      <c r="P2456" s="143"/>
      <c r="Q2456" s="147"/>
      <c r="X2456" s="698" t="s">
        <v>880</v>
      </c>
      <c r="Y2456" s="698"/>
      <c r="Z2456" s="698"/>
      <c r="AA2456" s="698"/>
      <c r="AB2456" s="698">
        <v>0</v>
      </c>
    </row>
    <row r="2457" spans="1:30" ht="15.75">
      <c r="A2457" s="533" t="s">
        <v>2728</v>
      </c>
      <c r="B2457" s="533">
        <v>26</v>
      </c>
      <c r="C2457" s="533" t="s">
        <v>850</v>
      </c>
      <c r="D2457" s="572" t="s">
        <v>2277</v>
      </c>
      <c r="E2457" s="571" t="str">
        <f t="shared" ref="E2457:E2459" si="2548">E2456</f>
        <v xml:space="preserve"> CABLE TRAYS FOR ELECTRICAL SYSTEMS</v>
      </c>
      <c r="F2457" s="533" t="str">
        <f t="shared" si="2505"/>
        <v>EL</v>
      </c>
      <c r="G2457" s="533" t="s">
        <v>2722</v>
      </c>
      <c r="H2457" s="533">
        <v>1084</v>
      </c>
      <c r="I2457" s="533" t="str">
        <f t="shared" ref="I2457:J2457" si="2549">I2455</f>
        <v>Type TN-S complete, for</v>
      </c>
      <c r="J2457" s="533" t="str">
        <f t="shared" si="2549"/>
        <v>Type TN-S complete, for</v>
      </c>
      <c r="K2457" s="106" t="s">
        <v>13</v>
      </c>
      <c r="L2457" s="138" t="s">
        <v>881</v>
      </c>
      <c r="M2457" s="237">
        <v>40</v>
      </c>
      <c r="N2457" s="98" t="s">
        <v>95</v>
      </c>
      <c r="O2457" s="564">
        <v>43</v>
      </c>
      <c r="P2457" s="25">
        <f t="shared" ref="P2457:P2459" si="2550">O2457*M2457</f>
        <v>1720</v>
      </c>
      <c r="Q2457" s="147"/>
      <c r="X2457" s="698" t="s">
        <v>881</v>
      </c>
      <c r="Y2457" s="698">
        <v>40</v>
      </c>
      <c r="Z2457" s="698" t="s">
        <v>95</v>
      </c>
      <c r="AA2457" s="698">
        <v>43</v>
      </c>
      <c r="AB2457" s="698">
        <v>1720</v>
      </c>
      <c r="AC2457" s="731">
        <f t="shared" ref="AC2457:AC2459" si="2551">AA2457*0.97</f>
        <v>41.71</v>
      </c>
      <c r="AD2457" s="533">
        <f t="shared" ref="AD2457:AD2459" si="2552">AC2457*Y2457</f>
        <v>1668.4</v>
      </c>
    </row>
    <row r="2458" spans="1:30" ht="15.75">
      <c r="A2458" s="533" t="s">
        <v>2728</v>
      </c>
      <c r="B2458" s="533">
        <v>26</v>
      </c>
      <c r="C2458" s="533" t="s">
        <v>850</v>
      </c>
      <c r="D2458" s="572" t="s">
        <v>2277</v>
      </c>
      <c r="E2458" s="571" t="str">
        <f t="shared" si="2548"/>
        <v xml:space="preserve"> CABLE TRAYS FOR ELECTRICAL SYSTEMS</v>
      </c>
      <c r="F2458" s="533" t="str">
        <f t="shared" si="2505"/>
        <v>EL</v>
      </c>
      <c r="G2458" s="533" t="s">
        <v>2722</v>
      </c>
      <c r="H2458" s="533">
        <v>1085</v>
      </c>
      <c r="I2458" s="533" t="str">
        <f t="shared" ref="I2458:J2458" si="2553">I2456</f>
        <v>260536 - CABLE TRAYS FOR ELECTRICAL SYSTEMS</v>
      </c>
      <c r="J2458" s="533" t="str">
        <f t="shared" si="2553"/>
        <v>260536 - CABLE TRAYS FOR ELECTRICAL SYSTEMS</v>
      </c>
      <c r="K2458" s="106" t="s">
        <v>15</v>
      </c>
      <c r="L2458" s="138" t="s">
        <v>882</v>
      </c>
      <c r="M2458" s="232">
        <v>50</v>
      </c>
      <c r="N2458" s="98" t="s">
        <v>95</v>
      </c>
      <c r="O2458" s="564">
        <v>22</v>
      </c>
      <c r="P2458" s="25">
        <f t="shared" si="2550"/>
        <v>1100</v>
      </c>
      <c r="Q2458" s="147"/>
      <c r="X2458" s="698" t="s">
        <v>882</v>
      </c>
      <c r="Y2458" s="698">
        <v>50</v>
      </c>
      <c r="Z2458" s="698" t="s">
        <v>95</v>
      </c>
      <c r="AA2458" s="698">
        <v>22</v>
      </c>
      <c r="AB2458" s="698">
        <v>1100</v>
      </c>
      <c r="AC2458" s="731">
        <f t="shared" si="2551"/>
        <v>21.34</v>
      </c>
      <c r="AD2458" s="533">
        <f t="shared" si="2552"/>
        <v>1067</v>
      </c>
    </row>
    <row r="2459" spans="1:30" ht="16.5" thickBot="1">
      <c r="A2459" s="533" t="s">
        <v>2728</v>
      </c>
      <c r="B2459" s="533">
        <v>26</v>
      </c>
      <c r="C2459" s="533" t="s">
        <v>850</v>
      </c>
      <c r="D2459" s="572" t="s">
        <v>2277</v>
      </c>
      <c r="E2459" s="571" t="str">
        <f t="shared" si="2548"/>
        <v xml:space="preserve"> CABLE TRAYS FOR ELECTRICAL SYSTEMS</v>
      </c>
      <c r="F2459" s="533" t="str">
        <f t="shared" si="2505"/>
        <v>EL</v>
      </c>
      <c r="G2459" s="533" t="s">
        <v>2722</v>
      </c>
      <c r="H2459" s="533">
        <v>1086</v>
      </c>
      <c r="I2459" s="533" t="str">
        <f t="shared" ref="I2459:J2459" si="2554">I2457</f>
        <v>Type TN-S complete, for</v>
      </c>
      <c r="J2459" s="533" t="str">
        <f t="shared" si="2554"/>
        <v>Type TN-S complete, for</v>
      </c>
      <c r="K2459" s="106" t="s">
        <v>17</v>
      </c>
      <c r="L2459" s="138" t="s">
        <v>883</v>
      </c>
      <c r="M2459" s="238">
        <v>30</v>
      </c>
      <c r="N2459" s="98" t="s">
        <v>95</v>
      </c>
      <c r="O2459" s="564">
        <v>31</v>
      </c>
      <c r="P2459" s="25">
        <f t="shared" si="2550"/>
        <v>930</v>
      </c>
      <c r="Q2459" s="147"/>
      <c r="X2459" s="698" t="s">
        <v>883</v>
      </c>
      <c r="Y2459" s="698">
        <v>30</v>
      </c>
      <c r="Z2459" s="698" t="s">
        <v>95</v>
      </c>
      <c r="AA2459" s="698">
        <v>31</v>
      </c>
      <c r="AB2459" s="698">
        <v>930</v>
      </c>
      <c r="AC2459" s="731">
        <f t="shared" si="2551"/>
        <v>30.07</v>
      </c>
      <c r="AD2459" s="533">
        <f t="shared" si="2552"/>
        <v>902.1</v>
      </c>
    </row>
    <row r="2460" spans="1:30" ht="15.75">
      <c r="A2460" s="533" t="s">
        <v>2728</v>
      </c>
      <c r="B2460" s="533">
        <v>26</v>
      </c>
      <c r="C2460" s="533" t="s">
        <v>850</v>
      </c>
      <c r="D2460" s="572" t="s">
        <v>2281</v>
      </c>
      <c r="E2460" s="571" t="s">
        <v>1281</v>
      </c>
      <c r="F2460" s="533" t="str">
        <f t="shared" si="2505"/>
        <v>EL</v>
      </c>
      <c r="G2460" s="533" t="s">
        <v>2725</v>
      </c>
      <c r="H2460" s="533">
        <v>1087</v>
      </c>
      <c r="I2460" s="533" t="str">
        <f t="shared" ref="I2460:I2461" si="2555">L2460</f>
        <v>260543 - UNDERGROUND DUCTS AND RACEWAYS FOR ELECTRICAL SYSTEMS</v>
      </c>
      <c r="J2460" s="533" t="str">
        <f t="shared" ref="J2460:J2461" si="2556">L2460</f>
        <v>260543 - UNDERGROUND DUCTS AND RACEWAYS FOR ELECTRICAL SYSTEMS</v>
      </c>
      <c r="K2460" s="106"/>
      <c r="L2460" s="139" t="s">
        <v>884</v>
      </c>
      <c r="M2460" s="142"/>
      <c r="N2460" s="98"/>
      <c r="O2460" s="564"/>
      <c r="P2460" s="143"/>
      <c r="Q2460" s="147"/>
      <c r="X2460" s="698" t="s">
        <v>884</v>
      </c>
      <c r="Y2460" s="698"/>
      <c r="Z2460" s="698"/>
      <c r="AA2460" s="698"/>
      <c r="AB2460" s="698">
        <v>0</v>
      </c>
    </row>
    <row r="2461" spans="1:30" ht="15.75">
      <c r="A2461" s="533" t="s">
        <v>2728</v>
      </c>
      <c r="B2461" s="533">
        <v>26</v>
      </c>
      <c r="C2461" s="533" t="s">
        <v>850</v>
      </c>
      <c r="D2461" s="572" t="s">
        <v>2281</v>
      </c>
      <c r="E2461" s="571" t="str">
        <f t="shared" ref="E2461:E2467" si="2557">E2460</f>
        <v xml:space="preserve"> UNDERGROUND DUCTS AND RACEWAYS FOR ELECTRICAL SYSTEMS</v>
      </c>
      <c r="F2461" s="533" t="str">
        <f t="shared" si="2505"/>
        <v>EL</v>
      </c>
      <c r="G2461" s="533" t="s">
        <v>2725</v>
      </c>
      <c r="H2461" s="533">
        <v>1088</v>
      </c>
      <c r="I2461" s="533" t="str">
        <f t="shared" si="2555"/>
        <v>Underground cable duct assemblies encased in concrete</v>
      </c>
      <c r="J2461" s="533" t="str">
        <f t="shared" si="2556"/>
        <v>Underground cable duct assemblies encased in concrete</v>
      </c>
      <c r="K2461" s="106"/>
      <c r="L2461" s="139" t="s">
        <v>885</v>
      </c>
      <c r="M2461" s="142"/>
      <c r="N2461" s="98"/>
      <c r="O2461" s="564"/>
      <c r="P2461" s="143"/>
      <c r="Q2461" s="147"/>
      <c r="X2461" s="698" t="s">
        <v>885</v>
      </c>
      <c r="Y2461" s="698"/>
      <c r="Z2461" s="698"/>
      <c r="AA2461" s="698"/>
      <c r="AB2461" s="698">
        <v>0</v>
      </c>
    </row>
    <row r="2462" spans="1:30" ht="15.75">
      <c r="A2462" s="533" t="s">
        <v>2728</v>
      </c>
      <c r="B2462" s="533">
        <v>26</v>
      </c>
      <c r="C2462" s="533" t="s">
        <v>850</v>
      </c>
      <c r="D2462" s="572" t="s">
        <v>2281</v>
      </c>
      <c r="E2462" s="571" t="str">
        <f t="shared" si="2557"/>
        <v xml:space="preserve"> UNDERGROUND DUCTS AND RACEWAYS FOR ELECTRICAL SYSTEMS</v>
      </c>
      <c r="F2462" s="533" t="str">
        <f t="shared" si="2505"/>
        <v>EL</v>
      </c>
      <c r="G2462" s="533" t="s">
        <v>2722</v>
      </c>
      <c r="H2462" s="533">
        <v>1089</v>
      </c>
      <c r="I2462" s="533" t="str">
        <f t="shared" ref="I2462:J2462" si="2558">I2460</f>
        <v>260543 - UNDERGROUND DUCTS AND RACEWAYS FOR ELECTRICAL SYSTEMS</v>
      </c>
      <c r="J2462" s="533" t="str">
        <f t="shared" si="2558"/>
        <v>260543 - UNDERGROUND DUCTS AND RACEWAYS FOR ELECTRICAL SYSTEMS</v>
      </c>
      <c r="K2462" s="106" t="s">
        <v>19</v>
      </c>
      <c r="L2462" s="138" t="s">
        <v>886</v>
      </c>
      <c r="M2462" s="98">
        <v>12</v>
      </c>
      <c r="N2462" s="98" t="s">
        <v>95</v>
      </c>
      <c r="O2462" s="564">
        <v>50</v>
      </c>
      <c r="P2462" s="25">
        <f t="shared" ref="P2462:P2463" si="2559">O2462*M2462</f>
        <v>600</v>
      </c>
      <c r="Q2462" s="147"/>
      <c r="X2462" s="698" t="s">
        <v>2731</v>
      </c>
      <c r="Y2462" s="698">
        <v>12</v>
      </c>
      <c r="Z2462" s="698" t="s">
        <v>95</v>
      </c>
      <c r="AA2462" s="698">
        <v>50</v>
      </c>
      <c r="AB2462" s="698">
        <v>600</v>
      </c>
      <c r="AC2462" s="731">
        <f t="shared" ref="AC2462:AC2463" si="2560">AA2462*0.97</f>
        <v>48.5</v>
      </c>
      <c r="AD2462" s="533">
        <f t="shared" ref="AD2462:AD2463" si="2561">AC2462*Y2462</f>
        <v>582</v>
      </c>
    </row>
    <row r="2463" spans="1:30" ht="15.75">
      <c r="A2463" s="533" t="s">
        <v>2728</v>
      </c>
      <c r="B2463" s="533">
        <v>26</v>
      </c>
      <c r="C2463" s="533" t="s">
        <v>850</v>
      </c>
      <c r="D2463" s="572" t="s">
        <v>2281</v>
      </c>
      <c r="E2463" s="571" t="str">
        <f t="shared" si="2557"/>
        <v xml:space="preserve"> UNDERGROUND DUCTS AND RACEWAYS FOR ELECTRICAL SYSTEMS</v>
      </c>
      <c r="F2463" s="533" t="str">
        <f t="shared" si="2505"/>
        <v>EL</v>
      </c>
      <c r="G2463" s="533" t="s">
        <v>2722</v>
      </c>
      <c r="H2463" s="533">
        <v>1090</v>
      </c>
      <c r="I2463" s="533" t="str">
        <f t="shared" ref="I2463:J2463" si="2562">I2461</f>
        <v>Underground cable duct assemblies encased in concrete</v>
      </c>
      <c r="J2463" s="533" t="str">
        <f t="shared" si="2562"/>
        <v>Underground cable duct assemblies encased in concrete</v>
      </c>
      <c r="K2463" s="106" t="s">
        <v>20</v>
      </c>
      <c r="L2463" s="138" t="s">
        <v>887</v>
      </c>
      <c r="M2463" s="98">
        <v>50</v>
      </c>
      <c r="N2463" s="98" t="s">
        <v>95</v>
      </c>
      <c r="O2463" s="564">
        <v>31</v>
      </c>
      <c r="P2463" s="25">
        <f t="shared" si="2559"/>
        <v>1550</v>
      </c>
      <c r="Q2463" s="147"/>
      <c r="X2463" s="698" t="s">
        <v>2732</v>
      </c>
      <c r="Y2463" s="698">
        <v>50</v>
      </c>
      <c r="Z2463" s="698" t="s">
        <v>95</v>
      </c>
      <c r="AA2463" s="698">
        <v>31</v>
      </c>
      <c r="AB2463" s="698">
        <v>1550</v>
      </c>
      <c r="AC2463" s="731">
        <f t="shared" si="2560"/>
        <v>30.07</v>
      </c>
      <c r="AD2463" s="533">
        <f t="shared" si="2561"/>
        <v>1503.5</v>
      </c>
    </row>
    <row r="2464" spans="1:30" ht="15.75">
      <c r="A2464" s="533" t="s">
        <v>2728</v>
      </c>
      <c r="B2464" s="533">
        <v>26</v>
      </c>
      <c r="C2464" s="533" t="s">
        <v>850</v>
      </c>
      <c r="D2464" s="572" t="s">
        <v>2281</v>
      </c>
      <c r="E2464" s="571" t="str">
        <f t="shared" si="2557"/>
        <v xml:space="preserve"> UNDERGROUND DUCTS AND RACEWAYS FOR ELECTRICAL SYSTEMS</v>
      </c>
      <c r="F2464" s="533" t="str">
        <f t="shared" si="2505"/>
        <v>EL</v>
      </c>
      <c r="G2464" s="533" t="s">
        <v>2725</v>
      </c>
      <c r="H2464" s="533">
        <v>1091</v>
      </c>
      <c r="I2464" s="533" t="str">
        <f>L2464</f>
        <v>Trenches for directly buried LV cables</v>
      </c>
      <c r="J2464" s="533" t="str">
        <f>L2464</f>
        <v>Trenches for directly buried LV cables</v>
      </c>
      <c r="K2464" s="106"/>
      <c r="L2464" s="139" t="s">
        <v>888</v>
      </c>
      <c r="M2464" s="98"/>
      <c r="N2464" s="98"/>
      <c r="O2464" s="564"/>
      <c r="P2464" s="143"/>
      <c r="Q2464" s="147"/>
      <c r="X2464" s="698" t="s">
        <v>888</v>
      </c>
      <c r="Y2464" s="698"/>
      <c r="Z2464" s="698"/>
      <c r="AA2464" s="698"/>
      <c r="AB2464" s="698"/>
    </row>
    <row r="2465" spans="1:30" ht="15.75">
      <c r="A2465" s="533" t="s">
        <v>2728</v>
      </c>
      <c r="B2465" s="533">
        <v>26</v>
      </c>
      <c r="C2465" s="533" t="s">
        <v>850</v>
      </c>
      <c r="D2465" s="572" t="s">
        <v>2281</v>
      </c>
      <c r="E2465" s="571" t="str">
        <f t="shared" si="2557"/>
        <v xml:space="preserve"> UNDERGROUND DUCTS AND RACEWAYS FOR ELECTRICAL SYSTEMS</v>
      </c>
      <c r="F2465" s="533" t="str">
        <f t="shared" si="2505"/>
        <v>EL</v>
      </c>
      <c r="G2465" s="533" t="s">
        <v>2722</v>
      </c>
      <c r="H2465" s="533">
        <v>1092</v>
      </c>
      <c r="I2465" s="533" t="str">
        <f>I2463</f>
        <v>Underground cable duct assemblies encased in concrete</v>
      </c>
      <c r="J2465" s="533" t="str">
        <f>J2463</f>
        <v>Underground cable duct assemblies encased in concrete</v>
      </c>
      <c r="K2465" s="106" t="s">
        <v>21</v>
      </c>
      <c r="L2465" s="138" t="s">
        <v>889</v>
      </c>
      <c r="M2465" s="98">
        <v>72</v>
      </c>
      <c r="N2465" s="98" t="s">
        <v>95</v>
      </c>
      <c r="O2465" s="564">
        <v>398</v>
      </c>
      <c r="P2465" s="25">
        <f>O2465*M2465</f>
        <v>28656</v>
      </c>
      <c r="Q2465" s="147"/>
      <c r="X2465" s="698" t="s">
        <v>889</v>
      </c>
      <c r="Y2465" s="698">
        <v>72</v>
      </c>
      <c r="Z2465" s="698" t="s">
        <v>95</v>
      </c>
      <c r="AA2465" s="698">
        <v>398</v>
      </c>
      <c r="AB2465" s="698">
        <v>28656</v>
      </c>
      <c r="AC2465" s="731">
        <f>AA2465*0.97</f>
        <v>386.06</v>
      </c>
      <c r="AD2465" s="533">
        <f>AC2465*Y2465</f>
        <v>27796.32</v>
      </c>
    </row>
    <row r="2466" spans="1:30" ht="15.75">
      <c r="A2466" s="533" t="s">
        <v>2728</v>
      </c>
      <c r="B2466" s="533">
        <v>26</v>
      </c>
      <c r="C2466" s="533" t="s">
        <v>850</v>
      </c>
      <c r="D2466" s="572" t="s">
        <v>2281</v>
      </c>
      <c r="E2466" s="571" t="str">
        <f t="shared" si="2557"/>
        <v xml:space="preserve"> UNDERGROUND DUCTS AND RACEWAYS FOR ELECTRICAL SYSTEMS</v>
      </c>
      <c r="F2466" s="533" t="str">
        <f t="shared" si="2505"/>
        <v>EL</v>
      </c>
      <c r="G2466" s="533" t="s">
        <v>2725</v>
      </c>
      <c r="H2466" s="533">
        <v>1093</v>
      </c>
      <c r="I2466" s="533" t="str">
        <f>L2466</f>
        <v>Manholes</v>
      </c>
      <c r="J2466" s="533" t="str">
        <f>L2466</f>
        <v>Manholes</v>
      </c>
      <c r="K2466" s="106"/>
      <c r="L2466" s="139" t="s">
        <v>890</v>
      </c>
      <c r="M2466" s="142"/>
      <c r="N2466" s="98"/>
      <c r="O2466" s="564"/>
      <c r="P2466" s="143"/>
      <c r="Q2466" s="147"/>
      <c r="X2466" s="698" t="s">
        <v>890</v>
      </c>
      <c r="Y2466" s="698"/>
      <c r="Z2466" s="698"/>
      <c r="AA2466" s="698"/>
      <c r="AB2466" s="698"/>
    </row>
    <row r="2467" spans="1:30" ht="15.75">
      <c r="A2467" s="533" t="s">
        <v>2728</v>
      </c>
      <c r="B2467" s="533">
        <v>26</v>
      </c>
      <c r="C2467" s="533" t="s">
        <v>850</v>
      </c>
      <c r="D2467" s="572" t="s">
        <v>2281</v>
      </c>
      <c r="E2467" s="571" t="str">
        <f t="shared" si="2557"/>
        <v xml:space="preserve"> UNDERGROUND DUCTS AND RACEWAYS FOR ELECTRICAL SYSTEMS</v>
      </c>
      <c r="F2467" s="533" t="str">
        <f t="shared" si="2505"/>
        <v>EL</v>
      </c>
      <c r="G2467" s="533" t="s">
        <v>2722</v>
      </c>
      <c r="H2467" s="533">
        <v>1094</v>
      </c>
      <c r="I2467" s="533" t="str">
        <f>I2465</f>
        <v>Underground cable duct assemblies encased in concrete</v>
      </c>
      <c r="J2467" s="533" t="str">
        <f>J2465</f>
        <v>Underground cable duct assemblies encased in concrete</v>
      </c>
      <c r="K2467" s="106" t="s">
        <v>45</v>
      </c>
      <c r="L2467" s="138" t="s">
        <v>891</v>
      </c>
      <c r="M2467" s="142">
        <v>8</v>
      </c>
      <c r="N2467" s="98" t="s">
        <v>39</v>
      </c>
      <c r="O2467" s="564">
        <v>465</v>
      </c>
      <c r="P2467" s="25">
        <f>O2467*M2467</f>
        <v>3720</v>
      </c>
      <c r="Q2467" s="147"/>
      <c r="X2467" s="698" t="s">
        <v>891</v>
      </c>
      <c r="Y2467" s="698">
        <v>8</v>
      </c>
      <c r="Z2467" s="698" t="s">
        <v>39</v>
      </c>
      <c r="AA2467" s="698">
        <v>465</v>
      </c>
      <c r="AB2467" s="698">
        <v>3720</v>
      </c>
      <c r="AC2467" s="731">
        <f>AA2467*0.97</f>
        <v>451.05</v>
      </c>
      <c r="AD2467" s="533">
        <f>AC2467*Y2467</f>
        <v>3608.4</v>
      </c>
    </row>
    <row r="2468" spans="1:30" ht="15.75">
      <c r="A2468" s="533" t="s">
        <v>2728</v>
      </c>
      <c r="B2468" s="533">
        <v>26</v>
      </c>
      <c r="C2468" s="533" t="s">
        <v>850</v>
      </c>
      <c r="D2468" s="572" t="s">
        <v>2317</v>
      </c>
      <c r="E2468" s="571" t="s">
        <v>1282</v>
      </c>
      <c r="F2468" s="533" t="str">
        <f t="shared" si="2505"/>
        <v>EL</v>
      </c>
      <c r="G2468" s="533" t="s">
        <v>2725</v>
      </c>
      <c r="H2468" s="533">
        <v>1095</v>
      </c>
      <c r="I2468" s="533" t="str">
        <f t="shared" ref="I2468:I2469" si="2563">L2468</f>
        <v>262413 - SWITCHBOARDS</v>
      </c>
      <c r="J2468" s="533" t="str">
        <f t="shared" ref="J2468:J2469" si="2564">L2468</f>
        <v>262413 - SWITCHBOARDS</v>
      </c>
      <c r="K2468" s="150"/>
      <c r="L2468" s="139" t="s">
        <v>892</v>
      </c>
      <c r="M2468" s="149"/>
      <c r="N2468" s="149"/>
      <c r="O2468" s="709"/>
      <c r="P2468" s="652"/>
      <c r="Q2468" s="653"/>
      <c r="X2468" s="698" t="s">
        <v>892</v>
      </c>
      <c r="Y2468" s="698"/>
      <c r="Z2468" s="698"/>
      <c r="AA2468" s="698"/>
      <c r="AB2468" s="698"/>
    </row>
    <row r="2469" spans="1:30" ht="15.75">
      <c r="A2469" s="533" t="s">
        <v>2728</v>
      </c>
      <c r="B2469" s="533">
        <v>26</v>
      </c>
      <c r="C2469" s="533" t="s">
        <v>850</v>
      </c>
      <c r="D2469" s="572" t="s">
        <v>2317</v>
      </c>
      <c r="E2469" s="571" t="str">
        <f t="shared" ref="E2469:E2470" si="2565">E2468</f>
        <v xml:space="preserve"> SWITCHBOARDS</v>
      </c>
      <c r="F2469" s="533" t="str">
        <f t="shared" si="2505"/>
        <v>EL</v>
      </c>
      <c r="G2469" s="533" t="s">
        <v>2725</v>
      </c>
      <c r="H2469" s="533">
        <v>1096</v>
      </c>
      <c r="I2469" s="533" t="str">
        <f t="shared" si="2563"/>
        <v>LV Main distribution panels including circuit breakers, busbars,etc. , as specified and as shown on drawings</v>
      </c>
      <c r="J2469" s="533" t="str">
        <f t="shared" si="2564"/>
        <v>LV Main distribution panels including circuit breakers, busbars,etc. , as specified and as shown on drawings</v>
      </c>
      <c r="K2469" s="150"/>
      <c r="L2469" s="139" t="s">
        <v>1079</v>
      </c>
      <c r="M2469" s="149"/>
      <c r="N2469" s="149"/>
      <c r="O2469" s="710"/>
      <c r="P2469" s="652"/>
      <c r="Q2469" s="654"/>
      <c r="X2469" s="698" t="s">
        <v>1079</v>
      </c>
      <c r="Y2469" s="698"/>
      <c r="Z2469" s="698"/>
      <c r="AA2469" s="698"/>
      <c r="AB2469" s="698"/>
    </row>
    <row r="2470" spans="1:30" ht="15.75">
      <c r="A2470" s="533" t="s">
        <v>2728</v>
      </c>
      <c r="B2470" s="533">
        <v>26</v>
      </c>
      <c r="C2470" s="533" t="s">
        <v>850</v>
      </c>
      <c r="D2470" s="572" t="s">
        <v>2317</v>
      </c>
      <c r="E2470" s="571" t="str">
        <f t="shared" si="2565"/>
        <v xml:space="preserve"> SWITCHBOARDS</v>
      </c>
      <c r="F2470" s="533" t="str">
        <f t="shared" si="2505"/>
        <v>EL</v>
      </c>
      <c r="G2470" s="533" t="s">
        <v>2722</v>
      </c>
      <c r="H2470" s="533">
        <v>1097</v>
      </c>
      <c r="I2470" s="533" t="str">
        <f>I2468</f>
        <v>262413 - SWITCHBOARDS</v>
      </c>
      <c r="J2470" s="533" t="str">
        <f>J2468</f>
        <v>262413 - SWITCHBOARDS</v>
      </c>
      <c r="K2470" s="106" t="s">
        <v>48</v>
      </c>
      <c r="L2470" s="138" t="s">
        <v>893</v>
      </c>
      <c r="M2470" s="142">
        <v>1</v>
      </c>
      <c r="N2470" s="98" t="s">
        <v>39</v>
      </c>
      <c r="O2470" s="564">
        <v>3983</v>
      </c>
      <c r="P2470" s="25">
        <f>O2470*M2470</f>
        <v>3983</v>
      </c>
      <c r="Q2470" s="653"/>
      <c r="X2470" s="698" t="s">
        <v>893</v>
      </c>
      <c r="Y2470" s="698">
        <v>1</v>
      </c>
      <c r="Z2470" s="698" t="s">
        <v>39</v>
      </c>
      <c r="AA2470" s="698">
        <v>3983</v>
      </c>
      <c r="AB2470" s="698">
        <v>3983</v>
      </c>
      <c r="AC2470" s="731">
        <f>AA2470*0.97</f>
        <v>3863.5099999999998</v>
      </c>
      <c r="AD2470" s="533">
        <f>AC2470*Y2470</f>
        <v>3863.5099999999998</v>
      </c>
    </row>
    <row r="2471" spans="1:30" ht="15.75">
      <c r="A2471" s="533" t="s">
        <v>2728</v>
      </c>
      <c r="B2471" s="533">
        <v>26</v>
      </c>
      <c r="C2471" s="533" t="s">
        <v>850</v>
      </c>
      <c r="D2471" s="572" t="s">
        <v>2319</v>
      </c>
      <c r="E2471" s="571" t="s">
        <v>1283</v>
      </c>
      <c r="F2471" s="533" t="str">
        <f t="shared" si="2505"/>
        <v>EL</v>
      </c>
      <c r="G2471" s="533" t="s">
        <v>2725</v>
      </c>
      <c r="H2471" s="533">
        <v>1098</v>
      </c>
      <c r="I2471" s="533" t="str">
        <f t="shared" ref="I2471:I2472" si="2566">L2471</f>
        <v>262416 - PANELBOARDS</v>
      </c>
      <c r="J2471" s="533" t="str">
        <f t="shared" ref="J2471:J2472" si="2567">L2471</f>
        <v>262416 - PANELBOARDS</v>
      </c>
      <c r="K2471" s="150"/>
      <c r="L2471" s="139" t="s">
        <v>894</v>
      </c>
      <c r="M2471" s="149"/>
      <c r="N2471" s="149"/>
      <c r="O2471" s="710"/>
      <c r="P2471" s="652"/>
      <c r="Q2471" s="654"/>
      <c r="X2471" s="698" t="s">
        <v>894</v>
      </c>
      <c r="Y2471" s="698"/>
      <c r="Z2471" s="698"/>
      <c r="AA2471" s="698"/>
      <c r="AB2471" s="698"/>
    </row>
    <row r="2472" spans="1:30" ht="15.75">
      <c r="A2472" s="533" t="s">
        <v>2728</v>
      </c>
      <c r="B2472" s="533">
        <v>26</v>
      </c>
      <c r="C2472" s="533" t="s">
        <v>850</v>
      </c>
      <c r="D2472" s="572" t="s">
        <v>2319</v>
      </c>
      <c r="E2472" s="571" t="str">
        <f t="shared" ref="E2472:E2498" si="2568">E2471</f>
        <v xml:space="preserve"> PANELBOARDS</v>
      </c>
      <c r="F2472" s="533" t="str">
        <f t="shared" si="2505"/>
        <v>EL</v>
      </c>
      <c r="G2472" s="533" t="s">
        <v>2725</v>
      </c>
      <c r="H2472" s="533">
        <v>1099</v>
      </c>
      <c r="I2472" s="533" t="str">
        <f t="shared" si="2566"/>
        <v>Distribution Panelboards (DPs)</v>
      </c>
      <c r="J2472" s="533" t="str">
        <f t="shared" si="2567"/>
        <v>Distribution Panelboards (DPs)</v>
      </c>
      <c r="K2472" s="106"/>
      <c r="L2472" s="139" t="s">
        <v>895</v>
      </c>
      <c r="M2472" s="142"/>
      <c r="N2472" s="98"/>
      <c r="O2472" s="564"/>
      <c r="P2472" s="143"/>
      <c r="Q2472" s="147"/>
      <c r="X2472" s="698" t="s">
        <v>895</v>
      </c>
      <c r="Y2472" s="698"/>
      <c r="Z2472" s="698"/>
      <c r="AA2472" s="698"/>
      <c r="AB2472" s="698"/>
    </row>
    <row r="2473" spans="1:30" ht="15.75">
      <c r="A2473" s="533" t="s">
        <v>2728</v>
      </c>
      <c r="B2473" s="533">
        <v>26</v>
      </c>
      <c r="C2473" s="533" t="s">
        <v>850</v>
      </c>
      <c r="D2473" s="572" t="s">
        <v>2319</v>
      </c>
      <c r="E2473" s="571" t="str">
        <f t="shared" si="2568"/>
        <v xml:space="preserve"> PANELBOARDS</v>
      </c>
      <c r="F2473" s="533" t="str">
        <f t="shared" si="2505"/>
        <v>EL</v>
      </c>
      <c r="G2473" s="533" t="s">
        <v>2722</v>
      </c>
      <c r="H2473" s="533">
        <v>1100</v>
      </c>
      <c r="I2473" s="533" t="str">
        <f>I2471</f>
        <v>262416 - PANELBOARDS</v>
      </c>
      <c r="J2473" s="533" t="str">
        <f>J2471</f>
        <v>262416 - PANELBOARDS</v>
      </c>
      <c r="K2473" s="106" t="s">
        <v>50</v>
      </c>
      <c r="L2473" s="138" t="s">
        <v>896</v>
      </c>
      <c r="M2473" s="142">
        <v>1</v>
      </c>
      <c r="N2473" s="98" t="s">
        <v>39</v>
      </c>
      <c r="O2473" s="564">
        <v>1534</v>
      </c>
      <c r="P2473" s="25">
        <f>O2473*M2473</f>
        <v>1534</v>
      </c>
      <c r="Q2473" s="147"/>
      <c r="X2473" s="698" t="s">
        <v>896</v>
      </c>
      <c r="Y2473" s="698">
        <v>1</v>
      </c>
      <c r="Z2473" s="698" t="s">
        <v>39</v>
      </c>
      <c r="AA2473" s="698">
        <v>1534</v>
      </c>
      <c r="AB2473" s="698">
        <v>1534</v>
      </c>
      <c r="AC2473" s="731">
        <f>AA2473*0.97</f>
        <v>1487.98</v>
      </c>
      <c r="AD2473" s="533">
        <f>AC2473*Y2473</f>
        <v>1487.98</v>
      </c>
    </row>
    <row r="2474" spans="1:30" ht="15.75">
      <c r="A2474" s="533" t="s">
        <v>2728</v>
      </c>
      <c r="B2474" s="533">
        <v>26</v>
      </c>
      <c r="C2474" s="533" t="s">
        <v>850</v>
      </c>
      <c r="D2474" s="572" t="s">
        <v>2319</v>
      </c>
      <c r="E2474" s="571" t="str">
        <f t="shared" si="2568"/>
        <v xml:space="preserve"> PANELBOARDS</v>
      </c>
      <c r="F2474" s="533" t="str">
        <f t="shared" si="2505"/>
        <v>EL</v>
      </c>
      <c r="G2474" s="533" t="s">
        <v>2725</v>
      </c>
      <c r="H2474" s="533">
        <v>1101</v>
      </c>
      <c r="I2474" s="533" t="str">
        <f>L2474</f>
        <v>Subdistribution panels</v>
      </c>
      <c r="J2474" s="533" t="str">
        <f>L2474</f>
        <v>Subdistribution panels</v>
      </c>
      <c r="K2474" s="150"/>
      <c r="L2474" s="139" t="s">
        <v>897</v>
      </c>
      <c r="M2474" s="149"/>
      <c r="N2474" s="149"/>
      <c r="O2474" s="710"/>
      <c r="P2474" s="652"/>
      <c r="Q2474" s="654"/>
      <c r="X2474" s="698" t="s">
        <v>897</v>
      </c>
      <c r="Y2474" s="698"/>
      <c r="Z2474" s="698"/>
      <c r="AA2474" s="698"/>
      <c r="AB2474" s="698"/>
    </row>
    <row r="2475" spans="1:30" ht="15.75">
      <c r="A2475" s="533" t="s">
        <v>2728</v>
      </c>
      <c r="B2475" s="533">
        <v>26</v>
      </c>
      <c r="C2475" s="533" t="s">
        <v>850</v>
      </c>
      <c r="D2475" s="572" t="s">
        <v>2319</v>
      </c>
      <c r="E2475" s="571" t="str">
        <f t="shared" si="2568"/>
        <v xml:space="preserve"> PANELBOARDS</v>
      </c>
      <c r="F2475" s="533" t="str">
        <f t="shared" si="2505"/>
        <v>EL</v>
      </c>
      <c r="G2475" s="533" t="s">
        <v>2722</v>
      </c>
      <c r="H2475" s="533">
        <v>1102</v>
      </c>
      <c r="I2475" s="533" t="str">
        <f t="shared" ref="I2475:J2475" si="2569">I2473</f>
        <v>262416 - PANELBOARDS</v>
      </c>
      <c r="J2475" s="533" t="str">
        <f t="shared" si="2569"/>
        <v>262416 - PANELBOARDS</v>
      </c>
      <c r="K2475" s="106" t="s">
        <v>13</v>
      </c>
      <c r="L2475" s="138" t="s">
        <v>898</v>
      </c>
      <c r="M2475" s="142">
        <v>1</v>
      </c>
      <c r="N2475" s="98" t="s">
        <v>39</v>
      </c>
      <c r="O2475" s="564">
        <v>1534</v>
      </c>
      <c r="P2475" s="25">
        <f t="shared" ref="P2475:P2479" si="2570">O2475*M2475</f>
        <v>1534</v>
      </c>
      <c r="Q2475" s="654"/>
      <c r="X2475" s="698" t="s">
        <v>898</v>
      </c>
      <c r="Y2475" s="698">
        <v>1</v>
      </c>
      <c r="Z2475" s="698" t="s">
        <v>39</v>
      </c>
      <c r="AA2475" s="698">
        <v>1534</v>
      </c>
      <c r="AB2475" s="698">
        <v>1534</v>
      </c>
      <c r="AC2475" s="731">
        <f t="shared" ref="AC2475:AC2479" si="2571">AA2475*0.97</f>
        <v>1487.98</v>
      </c>
      <c r="AD2475" s="533">
        <f t="shared" ref="AD2475:AD2479" si="2572">AC2475*Y2475</f>
        <v>1487.98</v>
      </c>
    </row>
    <row r="2476" spans="1:30" ht="15.75">
      <c r="A2476" s="533" t="s">
        <v>2728</v>
      </c>
      <c r="B2476" s="533">
        <v>26</v>
      </c>
      <c r="C2476" s="533" t="s">
        <v>850</v>
      </c>
      <c r="D2476" s="572" t="s">
        <v>2319</v>
      </c>
      <c r="E2476" s="571" t="str">
        <f t="shared" si="2568"/>
        <v xml:space="preserve"> PANELBOARDS</v>
      </c>
      <c r="F2476" s="533" t="str">
        <f t="shared" si="2505"/>
        <v>EL</v>
      </c>
      <c r="G2476" s="533" t="s">
        <v>2722</v>
      </c>
      <c r="H2476" s="533">
        <v>1103</v>
      </c>
      <c r="I2476" s="533" t="str">
        <f t="shared" ref="I2476:J2476" si="2573">I2474</f>
        <v>Subdistribution panels</v>
      </c>
      <c r="J2476" s="533" t="str">
        <f t="shared" si="2573"/>
        <v>Subdistribution panels</v>
      </c>
      <c r="K2476" s="233" t="s">
        <v>15</v>
      </c>
      <c r="L2476" s="632" t="s">
        <v>899</v>
      </c>
      <c r="M2476" s="234">
        <v>1</v>
      </c>
      <c r="N2476" s="236" t="s">
        <v>39</v>
      </c>
      <c r="O2476" s="564"/>
      <c r="P2476" s="25">
        <f t="shared" si="2570"/>
        <v>0</v>
      </c>
      <c r="Q2476" s="654"/>
      <c r="X2476" s="698" t="s">
        <v>899</v>
      </c>
      <c r="Y2476" s="698">
        <v>1</v>
      </c>
      <c r="Z2476" s="698" t="s">
        <v>39</v>
      </c>
      <c r="AA2476" s="698"/>
      <c r="AB2476" s="698">
        <v>0</v>
      </c>
      <c r="AC2476" s="731">
        <f t="shared" si="2571"/>
        <v>0</v>
      </c>
      <c r="AD2476" s="533">
        <f t="shared" si="2572"/>
        <v>0</v>
      </c>
    </row>
    <row r="2477" spans="1:30" ht="15.75">
      <c r="A2477" s="533" t="s">
        <v>2728</v>
      </c>
      <c r="B2477" s="533">
        <v>26</v>
      </c>
      <c r="C2477" s="533" t="s">
        <v>850</v>
      </c>
      <c r="D2477" s="572" t="s">
        <v>2319</v>
      </c>
      <c r="E2477" s="571" t="str">
        <f t="shared" si="2568"/>
        <v xml:space="preserve"> PANELBOARDS</v>
      </c>
      <c r="F2477" s="533" t="str">
        <f t="shared" si="2505"/>
        <v>EL</v>
      </c>
      <c r="G2477" s="533" t="s">
        <v>2722</v>
      </c>
      <c r="H2477" s="533">
        <v>1104</v>
      </c>
      <c r="I2477" s="533" t="str">
        <f t="shared" ref="I2477:J2477" si="2574">I2475</f>
        <v>262416 - PANELBOARDS</v>
      </c>
      <c r="J2477" s="533" t="str">
        <f t="shared" si="2574"/>
        <v>262416 - PANELBOARDS</v>
      </c>
      <c r="K2477" s="106" t="s">
        <v>15</v>
      </c>
      <c r="L2477" s="138" t="s">
        <v>900</v>
      </c>
      <c r="M2477" s="142">
        <v>1</v>
      </c>
      <c r="N2477" s="98" t="s">
        <v>39</v>
      </c>
      <c r="O2477" s="564">
        <v>2131</v>
      </c>
      <c r="P2477" s="25">
        <f t="shared" si="2570"/>
        <v>2131</v>
      </c>
      <c r="Q2477" s="654"/>
      <c r="X2477" s="698" t="s">
        <v>900</v>
      </c>
      <c r="Y2477" s="698">
        <v>1</v>
      </c>
      <c r="Z2477" s="698" t="s">
        <v>39</v>
      </c>
      <c r="AA2477" s="698">
        <v>2131</v>
      </c>
      <c r="AB2477" s="698">
        <v>2131</v>
      </c>
      <c r="AC2477" s="731">
        <f t="shared" si="2571"/>
        <v>2067.0700000000002</v>
      </c>
      <c r="AD2477" s="533">
        <f t="shared" si="2572"/>
        <v>2067.0700000000002</v>
      </c>
    </row>
    <row r="2478" spans="1:30" ht="15.75">
      <c r="A2478" s="533" t="s">
        <v>2728</v>
      </c>
      <c r="B2478" s="533">
        <v>26</v>
      </c>
      <c r="C2478" s="533" t="s">
        <v>850</v>
      </c>
      <c r="D2478" s="572" t="s">
        <v>2319</v>
      </c>
      <c r="E2478" s="571" t="str">
        <f t="shared" si="2568"/>
        <v xml:space="preserve"> PANELBOARDS</v>
      </c>
      <c r="F2478" s="533" t="str">
        <f t="shared" si="2505"/>
        <v>EL</v>
      </c>
      <c r="G2478" s="533" t="s">
        <v>2722</v>
      </c>
      <c r="H2478" s="533">
        <v>1105</v>
      </c>
      <c r="I2478" s="533" t="str">
        <f t="shared" ref="I2478:J2478" si="2575">I2476</f>
        <v>Subdistribution panels</v>
      </c>
      <c r="J2478" s="533" t="str">
        <f t="shared" si="2575"/>
        <v>Subdistribution panels</v>
      </c>
      <c r="K2478" s="106" t="s">
        <v>17</v>
      </c>
      <c r="L2478" s="138" t="s">
        <v>901</v>
      </c>
      <c r="M2478" s="142">
        <v>1</v>
      </c>
      <c r="N2478" s="98" t="s">
        <v>39</v>
      </c>
      <c r="O2478" s="564">
        <v>1374</v>
      </c>
      <c r="P2478" s="25">
        <f t="shared" si="2570"/>
        <v>1374</v>
      </c>
      <c r="Q2478" s="654"/>
      <c r="X2478" s="698" t="s">
        <v>901</v>
      </c>
      <c r="Y2478" s="698">
        <v>1</v>
      </c>
      <c r="Z2478" s="698" t="s">
        <v>39</v>
      </c>
      <c r="AA2478" s="698">
        <v>1374</v>
      </c>
      <c r="AB2478" s="698">
        <v>1374</v>
      </c>
      <c r="AC2478" s="731">
        <f t="shared" si="2571"/>
        <v>1332.78</v>
      </c>
      <c r="AD2478" s="533">
        <f t="shared" si="2572"/>
        <v>1332.78</v>
      </c>
    </row>
    <row r="2479" spans="1:30" ht="15.75">
      <c r="A2479" s="533" t="s">
        <v>2728</v>
      </c>
      <c r="B2479" s="533">
        <v>26</v>
      </c>
      <c r="C2479" s="533" t="s">
        <v>850</v>
      </c>
      <c r="D2479" s="572" t="s">
        <v>2319</v>
      </c>
      <c r="E2479" s="571" t="str">
        <f t="shared" si="2568"/>
        <v xml:space="preserve"> PANELBOARDS</v>
      </c>
      <c r="F2479" s="533" t="str">
        <f t="shared" si="2505"/>
        <v>EL</v>
      </c>
      <c r="G2479" s="533" t="s">
        <v>2722</v>
      </c>
      <c r="H2479" s="533">
        <v>1106</v>
      </c>
      <c r="I2479" s="533" t="str">
        <f t="shared" ref="I2479:J2479" si="2576">I2477</f>
        <v>262416 - PANELBOARDS</v>
      </c>
      <c r="J2479" s="533" t="str">
        <f t="shared" si="2576"/>
        <v>262416 - PANELBOARDS</v>
      </c>
      <c r="K2479" s="106" t="s">
        <v>19</v>
      </c>
      <c r="L2479" s="138" t="s">
        <v>902</v>
      </c>
      <c r="M2479" s="142">
        <v>1</v>
      </c>
      <c r="N2479" s="98" t="s">
        <v>39</v>
      </c>
      <c r="O2479" s="564">
        <v>1175</v>
      </c>
      <c r="P2479" s="25">
        <f t="shared" si="2570"/>
        <v>1175</v>
      </c>
      <c r="Q2479" s="654"/>
      <c r="X2479" s="698" t="s">
        <v>902</v>
      </c>
      <c r="Y2479" s="698">
        <v>1</v>
      </c>
      <c r="Z2479" s="698" t="s">
        <v>39</v>
      </c>
      <c r="AA2479" s="698">
        <v>1175</v>
      </c>
      <c r="AB2479" s="698">
        <v>1175</v>
      </c>
      <c r="AC2479" s="731">
        <f t="shared" si="2571"/>
        <v>1139.75</v>
      </c>
      <c r="AD2479" s="533">
        <f t="shared" si="2572"/>
        <v>1139.75</v>
      </c>
    </row>
    <row r="2480" spans="1:30" ht="15.75">
      <c r="A2480" s="533" t="s">
        <v>2728</v>
      </c>
      <c r="B2480" s="533">
        <v>26</v>
      </c>
      <c r="C2480" s="533" t="s">
        <v>850</v>
      </c>
      <c r="D2480" s="572" t="s">
        <v>2319</v>
      </c>
      <c r="E2480" s="571" t="str">
        <f t="shared" si="2568"/>
        <v xml:space="preserve"> PANELBOARDS</v>
      </c>
      <c r="F2480" s="533" t="str">
        <f t="shared" si="2505"/>
        <v>EL</v>
      </c>
      <c r="G2480" s="533" t="s">
        <v>2725</v>
      </c>
      <c r="H2480" s="533">
        <v>1107</v>
      </c>
      <c r="I2480" s="533" t="str">
        <f>L2480</f>
        <v>Final branch circuit panels</v>
      </c>
      <c r="J2480" s="533" t="str">
        <f>L2480</f>
        <v>Final branch circuit panels</v>
      </c>
      <c r="K2480" s="150"/>
      <c r="L2480" s="139" t="s">
        <v>903</v>
      </c>
      <c r="M2480" s="149"/>
      <c r="N2480" s="149"/>
      <c r="O2480" s="710"/>
      <c r="P2480" s="652"/>
      <c r="Q2480" s="654"/>
      <c r="X2480" s="698" t="s">
        <v>903</v>
      </c>
      <c r="Y2480" s="698"/>
      <c r="Z2480" s="698"/>
      <c r="AA2480" s="698"/>
      <c r="AB2480" s="698"/>
    </row>
    <row r="2481" spans="1:30" ht="15.75">
      <c r="A2481" s="533" t="s">
        <v>2728</v>
      </c>
      <c r="B2481" s="533">
        <v>26</v>
      </c>
      <c r="C2481" s="533" t="s">
        <v>850</v>
      </c>
      <c r="D2481" s="572" t="s">
        <v>2319</v>
      </c>
      <c r="E2481" s="571" t="str">
        <f t="shared" si="2568"/>
        <v xml:space="preserve"> PANELBOARDS</v>
      </c>
      <c r="F2481" s="533" t="str">
        <f t="shared" si="2505"/>
        <v>EL</v>
      </c>
      <c r="G2481" s="533" t="s">
        <v>2722</v>
      </c>
      <c r="H2481" s="533">
        <v>1108</v>
      </c>
      <c r="I2481" s="533" t="str">
        <f t="shared" ref="I2481:J2481" si="2577">I2479</f>
        <v>262416 - PANELBOARDS</v>
      </c>
      <c r="J2481" s="533" t="str">
        <f t="shared" si="2577"/>
        <v>262416 - PANELBOARDS</v>
      </c>
      <c r="K2481" s="233" t="s">
        <v>21</v>
      </c>
      <c r="L2481" s="632" t="s">
        <v>904</v>
      </c>
      <c r="M2481" s="234">
        <v>1</v>
      </c>
      <c r="N2481" s="236" t="s">
        <v>39</v>
      </c>
      <c r="O2481" s="564"/>
      <c r="P2481" s="25">
        <f t="shared" ref="P2481:P2498" si="2578">O2481*M2481</f>
        <v>0</v>
      </c>
      <c r="Q2481" s="654"/>
      <c r="X2481" s="698" t="s">
        <v>904</v>
      </c>
      <c r="Y2481" s="698">
        <v>1</v>
      </c>
      <c r="Z2481" s="698" t="s">
        <v>39</v>
      </c>
      <c r="AA2481" s="698"/>
      <c r="AB2481" s="698">
        <v>0</v>
      </c>
      <c r="AC2481" s="731">
        <f t="shared" ref="AC2481:AC2498" si="2579">AA2481*0.97</f>
        <v>0</v>
      </c>
      <c r="AD2481" s="533">
        <f t="shared" ref="AD2481:AD2498" si="2580">AC2481*Y2481</f>
        <v>0</v>
      </c>
    </row>
    <row r="2482" spans="1:30" ht="15.75">
      <c r="A2482" s="533" t="s">
        <v>2728</v>
      </c>
      <c r="B2482" s="533">
        <v>26</v>
      </c>
      <c r="C2482" s="533" t="s">
        <v>850</v>
      </c>
      <c r="D2482" s="572" t="s">
        <v>2319</v>
      </c>
      <c r="E2482" s="571" t="str">
        <f t="shared" si="2568"/>
        <v xml:space="preserve"> PANELBOARDS</v>
      </c>
      <c r="F2482" s="533" t="str">
        <f t="shared" si="2505"/>
        <v>EL</v>
      </c>
      <c r="G2482" s="533" t="s">
        <v>2722</v>
      </c>
      <c r="H2482" s="533">
        <v>1109</v>
      </c>
      <c r="I2482" s="533" t="str">
        <f t="shared" ref="I2482:J2482" si="2581">I2480</f>
        <v>Final branch circuit panels</v>
      </c>
      <c r="J2482" s="533" t="str">
        <f t="shared" si="2581"/>
        <v>Final branch circuit panels</v>
      </c>
      <c r="K2482" s="233" t="s">
        <v>45</v>
      </c>
      <c r="L2482" s="632" t="s">
        <v>905</v>
      </c>
      <c r="M2482" s="234">
        <v>1</v>
      </c>
      <c r="N2482" s="236" t="s">
        <v>39</v>
      </c>
      <c r="O2482" s="564"/>
      <c r="P2482" s="25">
        <f t="shared" si="2578"/>
        <v>0</v>
      </c>
      <c r="Q2482" s="654"/>
      <c r="X2482" s="698" t="s">
        <v>905</v>
      </c>
      <c r="Y2482" s="698">
        <v>1</v>
      </c>
      <c r="Z2482" s="698" t="s">
        <v>39</v>
      </c>
      <c r="AA2482" s="698"/>
      <c r="AB2482" s="698">
        <v>0</v>
      </c>
      <c r="AC2482" s="731">
        <f t="shared" si="2579"/>
        <v>0</v>
      </c>
      <c r="AD2482" s="533">
        <f t="shared" si="2580"/>
        <v>0</v>
      </c>
    </row>
    <row r="2483" spans="1:30" ht="15.75">
      <c r="A2483" s="533" t="s">
        <v>2728</v>
      </c>
      <c r="B2483" s="533">
        <v>26</v>
      </c>
      <c r="C2483" s="533" t="s">
        <v>850</v>
      </c>
      <c r="D2483" s="572" t="s">
        <v>2319</v>
      </c>
      <c r="E2483" s="571" t="str">
        <f t="shared" si="2568"/>
        <v xml:space="preserve"> PANELBOARDS</v>
      </c>
      <c r="F2483" s="533" t="str">
        <f t="shared" si="2505"/>
        <v>EL</v>
      </c>
      <c r="G2483" s="533" t="s">
        <v>2722</v>
      </c>
      <c r="H2483" s="533">
        <v>1110</v>
      </c>
      <c r="I2483" s="533" t="str">
        <f t="shared" ref="I2483:J2483" si="2582">I2481</f>
        <v>262416 - PANELBOARDS</v>
      </c>
      <c r="J2483" s="533" t="str">
        <f t="shared" si="2582"/>
        <v>262416 - PANELBOARDS</v>
      </c>
      <c r="K2483" s="233" t="s">
        <v>48</v>
      </c>
      <c r="L2483" s="632" t="s">
        <v>906</v>
      </c>
      <c r="M2483" s="234">
        <v>1</v>
      </c>
      <c r="N2483" s="236" t="s">
        <v>39</v>
      </c>
      <c r="O2483" s="564"/>
      <c r="P2483" s="25">
        <f t="shared" si="2578"/>
        <v>0</v>
      </c>
      <c r="Q2483" s="654"/>
      <c r="X2483" s="698" t="s">
        <v>906</v>
      </c>
      <c r="Y2483" s="698">
        <v>1</v>
      </c>
      <c r="Z2483" s="698" t="s">
        <v>39</v>
      </c>
      <c r="AA2483" s="698"/>
      <c r="AB2483" s="698">
        <v>0</v>
      </c>
      <c r="AC2483" s="731">
        <f t="shared" si="2579"/>
        <v>0</v>
      </c>
      <c r="AD2483" s="533">
        <f t="shared" si="2580"/>
        <v>0</v>
      </c>
    </row>
    <row r="2484" spans="1:30" ht="15.75">
      <c r="A2484" s="533" t="s">
        <v>2728</v>
      </c>
      <c r="B2484" s="533">
        <v>26</v>
      </c>
      <c r="C2484" s="533" t="s">
        <v>850</v>
      </c>
      <c r="D2484" s="572" t="s">
        <v>2319</v>
      </c>
      <c r="E2484" s="571" t="str">
        <f t="shared" si="2568"/>
        <v xml:space="preserve"> PANELBOARDS</v>
      </c>
      <c r="F2484" s="533" t="str">
        <f t="shared" si="2505"/>
        <v>EL</v>
      </c>
      <c r="G2484" s="533" t="s">
        <v>2722</v>
      </c>
      <c r="H2484" s="533">
        <v>1111</v>
      </c>
      <c r="I2484" s="533" t="str">
        <f t="shared" ref="I2484:J2484" si="2583">I2482</f>
        <v>Final branch circuit panels</v>
      </c>
      <c r="J2484" s="533" t="str">
        <f t="shared" si="2583"/>
        <v>Final branch circuit panels</v>
      </c>
      <c r="K2484" s="233" t="s">
        <v>50</v>
      </c>
      <c r="L2484" s="632" t="s">
        <v>907</v>
      </c>
      <c r="M2484" s="234">
        <v>1</v>
      </c>
      <c r="N2484" s="236" t="s">
        <v>39</v>
      </c>
      <c r="O2484" s="564"/>
      <c r="P2484" s="25">
        <f t="shared" si="2578"/>
        <v>0</v>
      </c>
      <c r="Q2484" s="654"/>
      <c r="X2484" s="698" t="s">
        <v>907</v>
      </c>
      <c r="Y2484" s="698">
        <v>1</v>
      </c>
      <c r="Z2484" s="698" t="s">
        <v>39</v>
      </c>
      <c r="AA2484" s="698"/>
      <c r="AB2484" s="698">
        <v>0</v>
      </c>
      <c r="AC2484" s="731">
        <f t="shared" si="2579"/>
        <v>0</v>
      </c>
      <c r="AD2484" s="533">
        <f t="shared" si="2580"/>
        <v>0</v>
      </c>
    </row>
    <row r="2485" spans="1:30" ht="15.75">
      <c r="A2485" s="533" t="s">
        <v>2728</v>
      </c>
      <c r="B2485" s="533">
        <v>26</v>
      </c>
      <c r="C2485" s="533" t="s">
        <v>850</v>
      </c>
      <c r="D2485" s="572" t="s">
        <v>2319</v>
      </c>
      <c r="E2485" s="571" t="str">
        <f t="shared" si="2568"/>
        <v xml:space="preserve"> PANELBOARDS</v>
      </c>
      <c r="F2485" s="533" t="str">
        <f t="shared" si="2505"/>
        <v>EL</v>
      </c>
      <c r="G2485" s="533" t="s">
        <v>2722</v>
      </c>
      <c r="H2485" s="533">
        <v>1112</v>
      </c>
      <c r="I2485" s="533" t="str">
        <f t="shared" ref="I2485:J2485" si="2584">I2483</f>
        <v>262416 - PANELBOARDS</v>
      </c>
      <c r="J2485" s="533" t="str">
        <f t="shared" si="2584"/>
        <v>262416 - PANELBOARDS</v>
      </c>
      <c r="K2485" s="106" t="s">
        <v>20</v>
      </c>
      <c r="L2485" s="138" t="s">
        <v>908</v>
      </c>
      <c r="M2485" s="142">
        <v>1</v>
      </c>
      <c r="N2485" s="98" t="s">
        <v>39</v>
      </c>
      <c r="O2485" s="564">
        <v>870</v>
      </c>
      <c r="P2485" s="25">
        <f t="shared" si="2578"/>
        <v>870</v>
      </c>
      <c r="Q2485" s="654"/>
      <c r="X2485" s="698" t="s">
        <v>908</v>
      </c>
      <c r="Y2485" s="698">
        <v>1</v>
      </c>
      <c r="Z2485" s="698" t="s">
        <v>39</v>
      </c>
      <c r="AA2485" s="698">
        <v>870</v>
      </c>
      <c r="AB2485" s="698">
        <v>870</v>
      </c>
      <c r="AC2485" s="731">
        <f t="shared" si="2579"/>
        <v>843.9</v>
      </c>
      <c r="AD2485" s="533">
        <f t="shared" si="2580"/>
        <v>843.9</v>
      </c>
    </row>
    <row r="2486" spans="1:30" ht="15.75">
      <c r="A2486" s="533" t="s">
        <v>2728</v>
      </c>
      <c r="B2486" s="533">
        <v>26</v>
      </c>
      <c r="C2486" s="533" t="s">
        <v>850</v>
      </c>
      <c r="D2486" s="572" t="s">
        <v>2319</v>
      </c>
      <c r="E2486" s="571" t="str">
        <f t="shared" si="2568"/>
        <v xml:space="preserve"> PANELBOARDS</v>
      </c>
      <c r="F2486" s="533" t="str">
        <f t="shared" ref="F2486:F2549" si="2585">VLOOKUP(D:D,trade,3,FALSE)</f>
        <v>EL</v>
      </c>
      <c r="G2486" s="533" t="s">
        <v>2722</v>
      </c>
      <c r="H2486" s="533">
        <v>1113</v>
      </c>
      <c r="I2486" s="533" t="str">
        <f t="shared" ref="I2486:J2486" si="2586">I2484</f>
        <v>Final branch circuit panels</v>
      </c>
      <c r="J2486" s="533" t="str">
        <f t="shared" si="2586"/>
        <v>Final branch circuit panels</v>
      </c>
      <c r="K2486" s="106" t="s">
        <v>21</v>
      </c>
      <c r="L2486" s="138" t="s">
        <v>909</v>
      </c>
      <c r="M2486" s="142">
        <v>1</v>
      </c>
      <c r="N2486" s="98" t="s">
        <v>39</v>
      </c>
      <c r="O2486" s="564">
        <v>471</v>
      </c>
      <c r="P2486" s="25">
        <f t="shared" si="2578"/>
        <v>471</v>
      </c>
      <c r="Q2486" s="654"/>
      <c r="X2486" s="698" t="s">
        <v>909</v>
      </c>
      <c r="Y2486" s="698">
        <v>1</v>
      </c>
      <c r="Z2486" s="698" t="s">
        <v>39</v>
      </c>
      <c r="AA2486" s="698">
        <v>471</v>
      </c>
      <c r="AB2486" s="698">
        <v>471</v>
      </c>
      <c r="AC2486" s="731">
        <f t="shared" si="2579"/>
        <v>456.87</v>
      </c>
      <c r="AD2486" s="533">
        <f t="shared" si="2580"/>
        <v>456.87</v>
      </c>
    </row>
    <row r="2487" spans="1:30" ht="15.75">
      <c r="A2487" s="533" t="s">
        <v>2728</v>
      </c>
      <c r="B2487" s="533">
        <v>26</v>
      </c>
      <c r="C2487" s="533" t="s">
        <v>850</v>
      </c>
      <c r="D2487" s="572" t="s">
        <v>2319</v>
      </c>
      <c r="E2487" s="571" t="str">
        <f t="shared" si="2568"/>
        <v xml:space="preserve"> PANELBOARDS</v>
      </c>
      <c r="F2487" s="533" t="str">
        <f t="shared" si="2585"/>
        <v>EL</v>
      </c>
      <c r="G2487" s="533" t="s">
        <v>2722</v>
      </c>
      <c r="H2487" s="533">
        <v>1114</v>
      </c>
      <c r="I2487" s="533" t="str">
        <f t="shared" ref="I2487:J2487" si="2587">I2485</f>
        <v>262416 - PANELBOARDS</v>
      </c>
      <c r="J2487" s="533" t="str">
        <f t="shared" si="2587"/>
        <v>262416 - PANELBOARDS</v>
      </c>
      <c r="K2487" s="233" t="s">
        <v>78</v>
      </c>
      <c r="L2487" s="632" t="s">
        <v>910</v>
      </c>
      <c r="M2487" s="234">
        <v>1</v>
      </c>
      <c r="N2487" s="236" t="s">
        <v>39</v>
      </c>
      <c r="O2487" s="564"/>
      <c r="P2487" s="25">
        <f t="shared" si="2578"/>
        <v>0</v>
      </c>
      <c r="Q2487" s="654"/>
      <c r="X2487" s="698" t="s">
        <v>910</v>
      </c>
      <c r="Y2487" s="698">
        <v>1</v>
      </c>
      <c r="Z2487" s="698" t="s">
        <v>39</v>
      </c>
      <c r="AA2487" s="698"/>
      <c r="AB2487" s="698">
        <v>0</v>
      </c>
      <c r="AC2487" s="731">
        <f t="shared" si="2579"/>
        <v>0</v>
      </c>
      <c r="AD2487" s="533">
        <f t="shared" si="2580"/>
        <v>0</v>
      </c>
    </row>
    <row r="2488" spans="1:30" ht="15.75">
      <c r="A2488" s="533" t="s">
        <v>2728</v>
      </c>
      <c r="B2488" s="533">
        <v>26</v>
      </c>
      <c r="C2488" s="533" t="s">
        <v>850</v>
      </c>
      <c r="D2488" s="572" t="s">
        <v>2319</v>
      </c>
      <c r="E2488" s="571" t="str">
        <f t="shared" si="2568"/>
        <v xml:space="preserve"> PANELBOARDS</v>
      </c>
      <c r="F2488" s="533" t="str">
        <f t="shared" si="2585"/>
        <v>EL</v>
      </c>
      <c r="G2488" s="533" t="s">
        <v>2722</v>
      </c>
      <c r="H2488" s="533">
        <v>1115</v>
      </c>
      <c r="I2488" s="533" t="str">
        <f t="shared" ref="I2488:J2488" si="2588">I2486</f>
        <v>Final branch circuit panels</v>
      </c>
      <c r="J2488" s="533" t="str">
        <f t="shared" si="2588"/>
        <v>Final branch circuit panels</v>
      </c>
      <c r="K2488" s="233" t="s">
        <v>302</v>
      </c>
      <c r="L2488" s="632" t="s">
        <v>911</v>
      </c>
      <c r="M2488" s="234">
        <v>1</v>
      </c>
      <c r="N2488" s="236" t="s">
        <v>39</v>
      </c>
      <c r="O2488" s="564"/>
      <c r="P2488" s="25">
        <f t="shared" si="2578"/>
        <v>0</v>
      </c>
      <c r="Q2488" s="654"/>
      <c r="X2488" s="698" t="s">
        <v>911</v>
      </c>
      <c r="Y2488" s="698">
        <v>1</v>
      </c>
      <c r="Z2488" s="698" t="s">
        <v>39</v>
      </c>
      <c r="AA2488" s="698"/>
      <c r="AB2488" s="698">
        <v>0</v>
      </c>
      <c r="AC2488" s="731">
        <f t="shared" si="2579"/>
        <v>0</v>
      </c>
      <c r="AD2488" s="533">
        <f t="shared" si="2580"/>
        <v>0</v>
      </c>
    </row>
    <row r="2489" spans="1:30" ht="15.75">
      <c r="A2489" s="533" t="s">
        <v>2728</v>
      </c>
      <c r="B2489" s="533">
        <v>26</v>
      </c>
      <c r="C2489" s="533" t="s">
        <v>850</v>
      </c>
      <c r="D2489" s="572" t="s">
        <v>2319</v>
      </c>
      <c r="E2489" s="571" t="str">
        <f t="shared" si="2568"/>
        <v xml:space="preserve"> PANELBOARDS</v>
      </c>
      <c r="F2489" s="533" t="str">
        <f t="shared" si="2585"/>
        <v>EL</v>
      </c>
      <c r="G2489" s="533" t="s">
        <v>2722</v>
      </c>
      <c r="H2489" s="533">
        <v>1116</v>
      </c>
      <c r="I2489" s="533" t="str">
        <f t="shared" ref="I2489:J2489" si="2589">I2487</f>
        <v>262416 - PANELBOARDS</v>
      </c>
      <c r="J2489" s="533" t="str">
        <f t="shared" si="2589"/>
        <v>262416 - PANELBOARDS</v>
      </c>
      <c r="K2489" s="233" t="s">
        <v>304</v>
      </c>
      <c r="L2489" s="632" t="s">
        <v>912</v>
      </c>
      <c r="M2489" s="234">
        <v>1</v>
      </c>
      <c r="N2489" s="236" t="s">
        <v>39</v>
      </c>
      <c r="O2489" s="564"/>
      <c r="P2489" s="25">
        <f t="shared" si="2578"/>
        <v>0</v>
      </c>
      <c r="Q2489" s="654"/>
      <c r="X2489" s="698" t="s">
        <v>912</v>
      </c>
      <c r="Y2489" s="698">
        <v>1</v>
      </c>
      <c r="Z2489" s="698" t="s">
        <v>39</v>
      </c>
      <c r="AA2489" s="698"/>
      <c r="AB2489" s="698">
        <v>0</v>
      </c>
      <c r="AC2489" s="731">
        <f t="shared" si="2579"/>
        <v>0</v>
      </c>
      <c r="AD2489" s="533">
        <f t="shared" si="2580"/>
        <v>0</v>
      </c>
    </row>
    <row r="2490" spans="1:30" ht="15.75">
      <c r="A2490" s="533" t="s">
        <v>2728</v>
      </c>
      <c r="B2490" s="533">
        <v>26</v>
      </c>
      <c r="C2490" s="533" t="s">
        <v>850</v>
      </c>
      <c r="D2490" s="572" t="s">
        <v>2319</v>
      </c>
      <c r="E2490" s="571" t="str">
        <f t="shared" si="2568"/>
        <v xml:space="preserve"> PANELBOARDS</v>
      </c>
      <c r="F2490" s="533" t="str">
        <f t="shared" si="2585"/>
        <v>EL</v>
      </c>
      <c r="G2490" s="533" t="s">
        <v>2722</v>
      </c>
      <c r="H2490" s="533">
        <v>1117</v>
      </c>
      <c r="I2490" s="533" t="str">
        <f t="shared" ref="I2490:J2490" si="2590">I2488</f>
        <v>Final branch circuit panels</v>
      </c>
      <c r="J2490" s="533" t="str">
        <f t="shared" si="2590"/>
        <v>Final branch circuit panels</v>
      </c>
      <c r="K2490" s="233" t="s">
        <v>306</v>
      </c>
      <c r="L2490" s="632" t="s">
        <v>913</v>
      </c>
      <c r="M2490" s="234">
        <v>1</v>
      </c>
      <c r="N2490" s="236" t="s">
        <v>39</v>
      </c>
      <c r="O2490" s="564"/>
      <c r="P2490" s="25">
        <f t="shared" si="2578"/>
        <v>0</v>
      </c>
      <c r="Q2490" s="654"/>
      <c r="X2490" s="698" t="s">
        <v>913</v>
      </c>
      <c r="Y2490" s="698">
        <v>1</v>
      </c>
      <c r="Z2490" s="698" t="s">
        <v>39</v>
      </c>
      <c r="AA2490" s="698"/>
      <c r="AB2490" s="698">
        <v>0</v>
      </c>
      <c r="AC2490" s="731">
        <f t="shared" si="2579"/>
        <v>0</v>
      </c>
      <c r="AD2490" s="533">
        <f t="shared" si="2580"/>
        <v>0</v>
      </c>
    </row>
    <row r="2491" spans="1:30" ht="15.75">
      <c r="A2491" s="533" t="s">
        <v>2728</v>
      </c>
      <c r="B2491" s="533">
        <v>26</v>
      </c>
      <c r="C2491" s="533" t="s">
        <v>850</v>
      </c>
      <c r="D2491" s="572" t="s">
        <v>2319</v>
      </c>
      <c r="E2491" s="571" t="str">
        <f t="shared" si="2568"/>
        <v xml:space="preserve"> PANELBOARDS</v>
      </c>
      <c r="F2491" s="533" t="str">
        <f t="shared" si="2585"/>
        <v>EL</v>
      </c>
      <c r="G2491" s="533" t="s">
        <v>2722</v>
      </c>
      <c r="H2491" s="533">
        <v>1118</v>
      </c>
      <c r="I2491" s="533" t="str">
        <f t="shared" ref="I2491:J2491" si="2591">I2489</f>
        <v>262416 - PANELBOARDS</v>
      </c>
      <c r="J2491" s="533" t="str">
        <f t="shared" si="2591"/>
        <v>262416 - PANELBOARDS</v>
      </c>
      <c r="K2491" s="233" t="s">
        <v>341</v>
      </c>
      <c r="L2491" s="632" t="s">
        <v>914</v>
      </c>
      <c r="M2491" s="234">
        <v>1</v>
      </c>
      <c r="N2491" s="236" t="s">
        <v>39</v>
      </c>
      <c r="O2491" s="564"/>
      <c r="P2491" s="25">
        <f t="shared" si="2578"/>
        <v>0</v>
      </c>
      <c r="Q2491" s="654"/>
      <c r="X2491" s="698" t="s">
        <v>914</v>
      </c>
      <c r="Y2491" s="698">
        <v>1</v>
      </c>
      <c r="Z2491" s="698" t="s">
        <v>39</v>
      </c>
      <c r="AA2491" s="698"/>
      <c r="AB2491" s="698">
        <v>0</v>
      </c>
      <c r="AC2491" s="731">
        <f t="shared" si="2579"/>
        <v>0</v>
      </c>
      <c r="AD2491" s="533">
        <f t="shared" si="2580"/>
        <v>0</v>
      </c>
    </row>
    <row r="2492" spans="1:30" ht="15.75">
      <c r="A2492" s="533" t="s">
        <v>2728</v>
      </c>
      <c r="B2492" s="533">
        <v>26</v>
      </c>
      <c r="C2492" s="533" t="s">
        <v>850</v>
      </c>
      <c r="D2492" s="572" t="s">
        <v>2319</v>
      </c>
      <c r="E2492" s="571" t="str">
        <f t="shared" si="2568"/>
        <v xml:space="preserve"> PANELBOARDS</v>
      </c>
      <c r="F2492" s="533" t="str">
        <f t="shared" si="2585"/>
        <v>EL</v>
      </c>
      <c r="G2492" s="533" t="s">
        <v>2722</v>
      </c>
      <c r="H2492" s="533">
        <v>1119</v>
      </c>
      <c r="I2492" s="533" t="str">
        <f t="shared" ref="I2492:J2492" si="2592">I2490</f>
        <v>Final branch circuit panels</v>
      </c>
      <c r="J2492" s="533" t="str">
        <f t="shared" si="2592"/>
        <v>Final branch circuit panels</v>
      </c>
      <c r="K2492" s="233" t="s">
        <v>343</v>
      </c>
      <c r="L2492" s="632" t="s">
        <v>915</v>
      </c>
      <c r="M2492" s="234">
        <v>1</v>
      </c>
      <c r="N2492" s="236" t="s">
        <v>39</v>
      </c>
      <c r="O2492" s="564"/>
      <c r="P2492" s="25">
        <f t="shared" si="2578"/>
        <v>0</v>
      </c>
      <c r="Q2492" s="654"/>
      <c r="X2492" s="698" t="s">
        <v>915</v>
      </c>
      <c r="Y2492" s="698">
        <v>1</v>
      </c>
      <c r="Z2492" s="698" t="s">
        <v>39</v>
      </c>
      <c r="AA2492" s="698"/>
      <c r="AB2492" s="698">
        <v>0</v>
      </c>
      <c r="AC2492" s="731">
        <f t="shared" si="2579"/>
        <v>0</v>
      </c>
      <c r="AD2492" s="533">
        <f t="shared" si="2580"/>
        <v>0</v>
      </c>
    </row>
    <row r="2493" spans="1:30" ht="15.75">
      <c r="A2493" s="533" t="s">
        <v>2728</v>
      </c>
      <c r="B2493" s="533">
        <v>26</v>
      </c>
      <c r="C2493" s="533" t="s">
        <v>850</v>
      </c>
      <c r="D2493" s="572" t="s">
        <v>2319</v>
      </c>
      <c r="E2493" s="571" t="str">
        <f t="shared" si="2568"/>
        <v xml:space="preserve"> PANELBOARDS</v>
      </c>
      <c r="F2493" s="533" t="str">
        <f t="shared" si="2585"/>
        <v>EL</v>
      </c>
      <c r="G2493" s="533" t="s">
        <v>2722</v>
      </c>
      <c r="H2493" s="533">
        <v>1120</v>
      </c>
      <c r="I2493" s="533" t="str">
        <f t="shared" ref="I2493:J2493" si="2593">I2491</f>
        <v>262416 - PANELBOARDS</v>
      </c>
      <c r="J2493" s="533" t="str">
        <f t="shared" si="2593"/>
        <v>262416 - PANELBOARDS</v>
      </c>
      <c r="K2493" s="106" t="s">
        <v>45</v>
      </c>
      <c r="L2493" s="138" t="s">
        <v>916</v>
      </c>
      <c r="M2493" s="142">
        <v>1</v>
      </c>
      <c r="N2493" s="98" t="s">
        <v>39</v>
      </c>
      <c r="O2493" s="564">
        <v>524</v>
      </c>
      <c r="P2493" s="25">
        <f t="shared" si="2578"/>
        <v>524</v>
      </c>
      <c r="Q2493" s="654"/>
      <c r="X2493" s="698" t="s">
        <v>916</v>
      </c>
      <c r="Y2493" s="698">
        <v>1</v>
      </c>
      <c r="Z2493" s="698" t="s">
        <v>39</v>
      </c>
      <c r="AA2493" s="698">
        <v>524</v>
      </c>
      <c r="AB2493" s="698">
        <v>524</v>
      </c>
      <c r="AC2493" s="731">
        <f t="shared" si="2579"/>
        <v>508.28</v>
      </c>
      <c r="AD2493" s="533">
        <f t="shared" si="2580"/>
        <v>508.28</v>
      </c>
    </row>
    <row r="2494" spans="1:30" ht="15.75">
      <c r="A2494" s="533" t="s">
        <v>2728</v>
      </c>
      <c r="B2494" s="533">
        <v>26</v>
      </c>
      <c r="C2494" s="533" t="s">
        <v>850</v>
      </c>
      <c r="D2494" s="572" t="s">
        <v>2319</v>
      </c>
      <c r="E2494" s="571" t="str">
        <f t="shared" si="2568"/>
        <v xml:space="preserve"> PANELBOARDS</v>
      </c>
      <c r="F2494" s="533" t="str">
        <f t="shared" si="2585"/>
        <v>EL</v>
      </c>
      <c r="G2494" s="533" t="s">
        <v>2722</v>
      </c>
      <c r="H2494" s="533">
        <v>1121</v>
      </c>
      <c r="I2494" s="533" t="str">
        <f t="shared" ref="I2494:J2494" si="2594">I2492</f>
        <v>Final branch circuit panels</v>
      </c>
      <c r="J2494" s="533" t="str">
        <f t="shared" si="2594"/>
        <v>Final branch circuit panels</v>
      </c>
      <c r="K2494" s="106" t="s">
        <v>48</v>
      </c>
      <c r="L2494" s="138" t="s">
        <v>917</v>
      </c>
      <c r="M2494" s="142">
        <v>1</v>
      </c>
      <c r="N2494" s="98" t="s">
        <v>39</v>
      </c>
      <c r="O2494" s="564">
        <v>336</v>
      </c>
      <c r="P2494" s="25">
        <f t="shared" si="2578"/>
        <v>336</v>
      </c>
      <c r="Q2494" s="654"/>
      <c r="X2494" s="698" t="s">
        <v>917</v>
      </c>
      <c r="Y2494" s="698">
        <v>1</v>
      </c>
      <c r="Z2494" s="698" t="s">
        <v>39</v>
      </c>
      <c r="AA2494" s="698">
        <v>336</v>
      </c>
      <c r="AB2494" s="698">
        <v>336</v>
      </c>
      <c r="AC2494" s="731">
        <f t="shared" si="2579"/>
        <v>325.92</v>
      </c>
      <c r="AD2494" s="533">
        <f t="shared" si="2580"/>
        <v>325.92</v>
      </c>
    </row>
    <row r="2495" spans="1:30" ht="15.75">
      <c r="A2495" s="533" t="s">
        <v>2728</v>
      </c>
      <c r="B2495" s="533">
        <v>26</v>
      </c>
      <c r="C2495" s="533" t="s">
        <v>850</v>
      </c>
      <c r="D2495" s="572" t="s">
        <v>2319</v>
      </c>
      <c r="E2495" s="571" t="str">
        <f t="shared" si="2568"/>
        <v xml:space="preserve"> PANELBOARDS</v>
      </c>
      <c r="F2495" s="533" t="str">
        <f t="shared" si="2585"/>
        <v>EL</v>
      </c>
      <c r="G2495" s="533" t="s">
        <v>2722</v>
      </c>
      <c r="H2495" s="533">
        <v>1122</v>
      </c>
      <c r="I2495" s="533" t="str">
        <f t="shared" ref="I2495:J2495" si="2595">I2493</f>
        <v>262416 - PANELBOARDS</v>
      </c>
      <c r="J2495" s="533" t="str">
        <f t="shared" si="2595"/>
        <v>262416 - PANELBOARDS</v>
      </c>
      <c r="K2495" s="233" t="s">
        <v>13</v>
      </c>
      <c r="L2495" s="632" t="s">
        <v>918</v>
      </c>
      <c r="M2495" s="234">
        <v>1</v>
      </c>
      <c r="N2495" s="236" t="s">
        <v>39</v>
      </c>
      <c r="O2495" s="564"/>
      <c r="P2495" s="25">
        <f t="shared" si="2578"/>
        <v>0</v>
      </c>
      <c r="Q2495" s="654"/>
      <c r="X2495" s="698" t="s">
        <v>918</v>
      </c>
      <c r="Y2495" s="698">
        <v>1</v>
      </c>
      <c r="Z2495" s="698" t="s">
        <v>39</v>
      </c>
      <c r="AA2495" s="698"/>
      <c r="AB2495" s="698">
        <v>0</v>
      </c>
      <c r="AC2495" s="731">
        <f t="shared" si="2579"/>
        <v>0</v>
      </c>
      <c r="AD2495" s="533">
        <f t="shared" si="2580"/>
        <v>0</v>
      </c>
    </row>
    <row r="2496" spans="1:30" ht="15.75">
      <c r="A2496" s="533" t="s">
        <v>2728</v>
      </c>
      <c r="B2496" s="533">
        <v>26</v>
      </c>
      <c r="C2496" s="533" t="s">
        <v>850</v>
      </c>
      <c r="D2496" s="572" t="s">
        <v>2319</v>
      </c>
      <c r="E2496" s="571" t="str">
        <f t="shared" si="2568"/>
        <v xml:space="preserve"> PANELBOARDS</v>
      </c>
      <c r="F2496" s="533" t="str">
        <f t="shared" si="2585"/>
        <v>EL</v>
      </c>
      <c r="G2496" s="533" t="s">
        <v>2722</v>
      </c>
      <c r="H2496" s="533">
        <v>1123</v>
      </c>
      <c r="I2496" s="533" t="str">
        <f t="shared" ref="I2496:J2496" si="2596">I2494</f>
        <v>Final branch circuit panels</v>
      </c>
      <c r="J2496" s="533" t="str">
        <f t="shared" si="2596"/>
        <v>Final branch circuit panels</v>
      </c>
      <c r="K2496" s="233" t="s">
        <v>15</v>
      </c>
      <c r="L2496" s="632" t="s">
        <v>919</v>
      </c>
      <c r="M2496" s="234">
        <v>1</v>
      </c>
      <c r="N2496" s="236" t="s">
        <v>39</v>
      </c>
      <c r="O2496" s="564"/>
      <c r="P2496" s="25">
        <f t="shared" si="2578"/>
        <v>0</v>
      </c>
      <c r="Q2496" s="654"/>
      <c r="X2496" s="698" t="s">
        <v>919</v>
      </c>
      <c r="Y2496" s="698">
        <v>1</v>
      </c>
      <c r="Z2496" s="698" t="s">
        <v>39</v>
      </c>
      <c r="AA2496" s="698"/>
      <c r="AB2496" s="698">
        <v>0</v>
      </c>
      <c r="AC2496" s="731">
        <f t="shared" si="2579"/>
        <v>0</v>
      </c>
      <c r="AD2496" s="533">
        <f t="shared" si="2580"/>
        <v>0</v>
      </c>
    </row>
    <row r="2497" spans="1:30" ht="15.75">
      <c r="A2497" s="533" t="s">
        <v>2728</v>
      </c>
      <c r="B2497" s="533">
        <v>26</v>
      </c>
      <c r="C2497" s="533" t="s">
        <v>850</v>
      </c>
      <c r="D2497" s="572" t="s">
        <v>2319</v>
      </c>
      <c r="E2497" s="571" t="str">
        <f t="shared" si="2568"/>
        <v xml:space="preserve"> PANELBOARDS</v>
      </c>
      <c r="F2497" s="533" t="str">
        <f t="shared" si="2585"/>
        <v>EL</v>
      </c>
      <c r="G2497" s="533" t="s">
        <v>2722</v>
      </c>
      <c r="H2497" s="533">
        <v>1124</v>
      </c>
      <c r="I2497" s="533" t="str">
        <f t="shared" ref="I2497:J2497" si="2597">I2495</f>
        <v>262416 - PANELBOARDS</v>
      </c>
      <c r="J2497" s="533" t="str">
        <f t="shared" si="2597"/>
        <v>262416 - PANELBOARDS</v>
      </c>
      <c r="K2497" s="233" t="s">
        <v>17</v>
      </c>
      <c r="L2497" s="632" t="s">
        <v>920</v>
      </c>
      <c r="M2497" s="234">
        <v>1</v>
      </c>
      <c r="N2497" s="236" t="s">
        <v>39</v>
      </c>
      <c r="O2497" s="564"/>
      <c r="P2497" s="25">
        <f t="shared" si="2578"/>
        <v>0</v>
      </c>
      <c r="Q2497" s="654"/>
      <c r="X2497" s="698" t="s">
        <v>920</v>
      </c>
      <c r="Y2497" s="698">
        <v>1</v>
      </c>
      <c r="Z2497" s="698" t="s">
        <v>39</v>
      </c>
      <c r="AA2497" s="698"/>
      <c r="AB2497" s="698">
        <v>0</v>
      </c>
      <c r="AC2497" s="731">
        <f t="shared" si="2579"/>
        <v>0</v>
      </c>
      <c r="AD2497" s="533">
        <f t="shared" si="2580"/>
        <v>0</v>
      </c>
    </row>
    <row r="2498" spans="1:30" ht="15.75">
      <c r="A2498" s="533" t="s">
        <v>2728</v>
      </c>
      <c r="B2498" s="533">
        <v>26</v>
      </c>
      <c r="C2498" s="533" t="s">
        <v>850</v>
      </c>
      <c r="D2498" s="572" t="s">
        <v>2319</v>
      </c>
      <c r="E2498" s="571" t="str">
        <f t="shared" si="2568"/>
        <v xml:space="preserve"> PANELBOARDS</v>
      </c>
      <c r="F2498" s="533" t="str">
        <f t="shared" si="2585"/>
        <v>EL</v>
      </c>
      <c r="G2498" s="533" t="s">
        <v>2722</v>
      </c>
      <c r="H2498" s="533">
        <v>1125</v>
      </c>
      <c r="I2498" s="533" t="str">
        <f t="shared" ref="I2498:J2498" si="2598">I2496</f>
        <v>Final branch circuit panels</v>
      </c>
      <c r="J2498" s="533" t="str">
        <f t="shared" si="2598"/>
        <v>Final branch circuit panels</v>
      </c>
      <c r="K2498" s="233" t="s">
        <v>19</v>
      </c>
      <c r="L2498" s="632" t="s">
        <v>921</v>
      </c>
      <c r="M2498" s="234">
        <v>1</v>
      </c>
      <c r="N2498" s="236" t="s">
        <v>39</v>
      </c>
      <c r="O2498" s="564"/>
      <c r="P2498" s="25">
        <f t="shared" si="2578"/>
        <v>0</v>
      </c>
      <c r="Q2498" s="654"/>
      <c r="X2498" s="698" t="s">
        <v>921</v>
      </c>
      <c r="Y2498" s="698">
        <v>1</v>
      </c>
      <c r="Z2498" s="698" t="s">
        <v>39</v>
      </c>
      <c r="AA2498" s="698"/>
      <c r="AB2498" s="698">
        <v>0</v>
      </c>
      <c r="AC2498" s="731">
        <f t="shared" si="2579"/>
        <v>0</v>
      </c>
      <c r="AD2498" s="533">
        <f t="shared" si="2580"/>
        <v>0</v>
      </c>
    </row>
    <row r="2499" spans="1:30" ht="15.75">
      <c r="A2499" s="533" t="s">
        <v>2728</v>
      </c>
      <c r="B2499" s="533">
        <v>26</v>
      </c>
      <c r="C2499" s="533" t="s">
        <v>850</v>
      </c>
      <c r="D2499" s="572" t="s">
        <v>2321</v>
      </c>
      <c r="E2499" s="571" t="s">
        <v>2754</v>
      </c>
      <c r="F2499" s="533" t="str">
        <f t="shared" si="2585"/>
        <v>EL</v>
      </c>
      <c r="G2499" s="533" t="s">
        <v>2725</v>
      </c>
      <c r="H2499" s="533">
        <v>1126</v>
      </c>
      <c r="I2499" s="533" t="str">
        <f>L2499</f>
        <v>262419 MOTOR CONTROL CENTERS</v>
      </c>
      <c r="J2499" s="533" t="str">
        <f>L2499</f>
        <v>262419 MOTOR CONTROL CENTERS</v>
      </c>
      <c r="K2499" s="106"/>
      <c r="L2499" s="139" t="s">
        <v>922</v>
      </c>
      <c r="M2499" s="142"/>
      <c r="N2499" s="98"/>
      <c r="O2499" s="710"/>
      <c r="P2499" s="652"/>
      <c r="Q2499" s="654"/>
      <c r="X2499" s="698" t="s">
        <v>922</v>
      </c>
      <c r="Y2499" s="698"/>
      <c r="Z2499" s="698"/>
      <c r="AA2499" s="698"/>
      <c r="AB2499" s="698"/>
    </row>
    <row r="2500" spans="1:30" ht="15.75">
      <c r="A2500" s="533" t="s">
        <v>2728</v>
      </c>
      <c r="B2500" s="533">
        <v>26</v>
      </c>
      <c r="C2500" s="533" t="s">
        <v>850</v>
      </c>
      <c r="D2500" s="572" t="s">
        <v>2321</v>
      </c>
      <c r="E2500" s="571" t="str">
        <f>E2499</f>
        <v>MOTOR CONTROL CENTERS</v>
      </c>
      <c r="F2500" s="533" t="str">
        <f t="shared" si="2585"/>
        <v>EL</v>
      </c>
      <c r="G2500" s="533" t="s">
        <v>2722</v>
      </c>
      <c r="H2500" s="533">
        <v>1127</v>
      </c>
      <c r="I2500" s="533" t="str">
        <f>I2498</f>
        <v>Final branch circuit panels</v>
      </c>
      <c r="J2500" s="533" t="str">
        <f>J2498</f>
        <v>Final branch circuit panels</v>
      </c>
      <c r="K2500" s="106" t="s">
        <v>13</v>
      </c>
      <c r="L2500" s="138" t="s">
        <v>923</v>
      </c>
      <c r="M2500" s="142">
        <v>1</v>
      </c>
      <c r="N2500" s="98" t="s">
        <v>39</v>
      </c>
      <c r="O2500" s="564">
        <v>1726</v>
      </c>
      <c r="P2500" s="25">
        <f>O2500*M2500</f>
        <v>1726</v>
      </c>
      <c r="Q2500" s="654"/>
      <c r="X2500" s="698" t="s">
        <v>923</v>
      </c>
      <c r="Y2500" s="698">
        <v>1</v>
      </c>
      <c r="Z2500" s="698" t="s">
        <v>39</v>
      </c>
      <c r="AA2500" s="698">
        <v>1726</v>
      </c>
      <c r="AB2500" s="698">
        <v>1726</v>
      </c>
      <c r="AC2500" s="731">
        <f>AA2500*0.97</f>
        <v>1674.22</v>
      </c>
      <c r="AD2500" s="533">
        <f>AC2500*Y2500</f>
        <v>1674.22</v>
      </c>
    </row>
    <row r="2501" spans="1:30" ht="15.75">
      <c r="A2501" s="533" t="s">
        <v>2728</v>
      </c>
      <c r="B2501" s="533">
        <v>26</v>
      </c>
      <c r="C2501" s="533" t="s">
        <v>850</v>
      </c>
      <c r="D2501" s="572" t="s">
        <v>2327</v>
      </c>
      <c r="E2501" s="571" t="s">
        <v>1284</v>
      </c>
      <c r="F2501" s="533" t="str">
        <f t="shared" si="2585"/>
        <v>EL</v>
      </c>
      <c r="G2501" s="533" t="s">
        <v>2725</v>
      </c>
      <c r="H2501" s="533">
        <v>1128</v>
      </c>
      <c r="I2501" s="533" t="str">
        <f t="shared" ref="I2501:I2502" si="2599">L2501</f>
        <v>262726 - WIRING DEVICES</v>
      </c>
      <c r="J2501" s="533" t="str">
        <f t="shared" ref="J2501:J2502" si="2600">L2501</f>
        <v>262726 - WIRING DEVICES</v>
      </c>
      <c r="K2501" s="106"/>
      <c r="L2501" s="139" t="s">
        <v>924</v>
      </c>
      <c r="M2501" s="142"/>
      <c r="N2501" s="98"/>
      <c r="O2501" s="564"/>
      <c r="P2501" s="143"/>
      <c r="Q2501" s="147"/>
      <c r="X2501" s="698" t="s">
        <v>924</v>
      </c>
      <c r="Y2501" s="698"/>
      <c r="Z2501" s="698"/>
      <c r="AA2501" s="698"/>
      <c r="AB2501" s="698"/>
    </row>
    <row r="2502" spans="1:30" ht="16.5" thickBot="1">
      <c r="A2502" s="533" t="s">
        <v>2728</v>
      </c>
      <c r="B2502" s="533">
        <v>26</v>
      </c>
      <c r="C2502" s="533" t="s">
        <v>850</v>
      </c>
      <c r="D2502" s="572" t="s">
        <v>2327</v>
      </c>
      <c r="E2502" s="571" t="str">
        <f t="shared" ref="E2502:E2518" si="2601">E2501</f>
        <v xml:space="preserve"> WIRING DEVICES</v>
      </c>
      <c r="F2502" s="533" t="str">
        <f t="shared" si="2585"/>
        <v>EL</v>
      </c>
      <c r="G2502" s="533" t="s">
        <v>2725</v>
      </c>
      <c r="H2502" s="533">
        <v>1129</v>
      </c>
      <c r="I2502" s="533" t="str">
        <f t="shared" si="2599"/>
        <v>Switches</v>
      </c>
      <c r="J2502" s="533" t="str">
        <f t="shared" si="2600"/>
        <v>Switches</v>
      </c>
      <c r="K2502" s="106"/>
      <c r="L2502" s="139" t="s">
        <v>925</v>
      </c>
      <c r="M2502" s="142"/>
      <c r="N2502" s="98"/>
      <c r="O2502" s="564"/>
      <c r="P2502" s="143"/>
      <c r="Q2502" s="147"/>
      <c r="X2502" s="698" t="s">
        <v>925</v>
      </c>
      <c r="Y2502" s="698"/>
      <c r="Z2502" s="698"/>
      <c r="AA2502" s="698"/>
      <c r="AB2502" s="698"/>
    </row>
    <row r="2503" spans="1:30" ht="15.75">
      <c r="A2503" s="533" t="s">
        <v>2728</v>
      </c>
      <c r="B2503" s="533">
        <v>26</v>
      </c>
      <c r="C2503" s="533" t="s">
        <v>850</v>
      </c>
      <c r="D2503" s="572" t="s">
        <v>2327</v>
      </c>
      <c r="E2503" s="571" t="str">
        <f t="shared" si="2601"/>
        <v xml:space="preserve"> WIRING DEVICES</v>
      </c>
      <c r="F2503" s="533" t="str">
        <f t="shared" si="2585"/>
        <v>EL</v>
      </c>
      <c r="G2503" s="533" t="s">
        <v>2722</v>
      </c>
      <c r="H2503" s="533">
        <v>1130</v>
      </c>
      <c r="I2503" s="533" t="str">
        <f t="shared" ref="I2503:J2503" si="2602">I2501</f>
        <v>262726 - WIRING DEVICES</v>
      </c>
      <c r="J2503" s="533" t="str">
        <f t="shared" si="2602"/>
        <v>262726 - WIRING DEVICES</v>
      </c>
      <c r="K2503" s="106" t="s">
        <v>15</v>
      </c>
      <c r="L2503" s="138" t="s">
        <v>926</v>
      </c>
      <c r="M2503" s="237">
        <v>30</v>
      </c>
      <c r="N2503" s="98" t="s">
        <v>39</v>
      </c>
      <c r="O2503" s="564">
        <v>3</v>
      </c>
      <c r="P2503" s="25">
        <f t="shared" ref="P2503:P2508" si="2603">O2503*M2503</f>
        <v>90</v>
      </c>
      <c r="Q2503" s="147"/>
      <c r="X2503" s="698" t="s">
        <v>926</v>
      </c>
      <c r="Y2503" s="698">
        <v>30</v>
      </c>
      <c r="Z2503" s="698" t="s">
        <v>39</v>
      </c>
      <c r="AA2503" s="698">
        <v>3</v>
      </c>
      <c r="AB2503" s="698">
        <v>90</v>
      </c>
      <c r="AC2503" s="731">
        <f t="shared" ref="AC2503:AC2508" si="2604">AA2503*0.97</f>
        <v>2.91</v>
      </c>
      <c r="AD2503" s="533">
        <f t="shared" ref="AD2503:AD2508" si="2605">AC2503*Y2503</f>
        <v>87.300000000000011</v>
      </c>
    </row>
    <row r="2504" spans="1:30" ht="15.75">
      <c r="A2504" s="533" t="s">
        <v>2728</v>
      </c>
      <c r="B2504" s="533">
        <v>26</v>
      </c>
      <c r="C2504" s="533" t="s">
        <v>850</v>
      </c>
      <c r="D2504" s="572" t="s">
        <v>2327</v>
      </c>
      <c r="E2504" s="571" t="str">
        <f t="shared" si="2601"/>
        <v xml:space="preserve"> WIRING DEVICES</v>
      </c>
      <c r="F2504" s="533" t="str">
        <f t="shared" si="2585"/>
        <v>EL</v>
      </c>
      <c r="G2504" s="533" t="s">
        <v>2722</v>
      </c>
      <c r="H2504" s="533">
        <v>1131</v>
      </c>
      <c r="I2504" s="533" t="str">
        <f t="shared" ref="I2504:J2504" si="2606">I2502</f>
        <v>Switches</v>
      </c>
      <c r="J2504" s="533" t="str">
        <f t="shared" si="2606"/>
        <v>Switches</v>
      </c>
      <c r="K2504" s="106" t="s">
        <v>17</v>
      </c>
      <c r="L2504" s="138" t="s">
        <v>927</v>
      </c>
      <c r="M2504" s="232">
        <v>12</v>
      </c>
      <c r="N2504" s="98" t="s">
        <v>39</v>
      </c>
      <c r="O2504" s="564">
        <v>3</v>
      </c>
      <c r="P2504" s="25">
        <f t="shared" si="2603"/>
        <v>36</v>
      </c>
      <c r="Q2504" s="147"/>
      <c r="X2504" s="698" t="s">
        <v>927</v>
      </c>
      <c r="Y2504" s="698">
        <v>12</v>
      </c>
      <c r="Z2504" s="698" t="s">
        <v>39</v>
      </c>
      <c r="AA2504" s="698">
        <v>3</v>
      </c>
      <c r="AB2504" s="698">
        <v>36</v>
      </c>
      <c r="AC2504" s="731">
        <f t="shared" si="2604"/>
        <v>2.91</v>
      </c>
      <c r="AD2504" s="533">
        <f t="shared" si="2605"/>
        <v>34.92</v>
      </c>
    </row>
    <row r="2505" spans="1:30" ht="15.75">
      <c r="A2505" s="533" t="s">
        <v>2728</v>
      </c>
      <c r="B2505" s="533">
        <v>26</v>
      </c>
      <c r="C2505" s="533" t="s">
        <v>850</v>
      </c>
      <c r="D2505" s="572" t="s">
        <v>2327</v>
      </c>
      <c r="E2505" s="571" t="str">
        <f t="shared" si="2601"/>
        <v xml:space="preserve"> WIRING DEVICES</v>
      </c>
      <c r="F2505" s="533" t="str">
        <f t="shared" si="2585"/>
        <v>EL</v>
      </c>
      <c r="G2505" s="533" t="s">
        <v>2722</v>
      </c>
      <c r="H2505" s="533">
        <v>1132</v>
      </c>
      <c r="I2505" s="533" t="str">
        <f t="shared" ref="I2505:J2505" si="2607">I2503</f>
        <v>262726 - WIRING DEVICES</v>
      </c>
      <c r="J2505" s="533" t="str">
        <f t="shared" si="2607"/>
        <v>262726 - WIRING DEVICES</v>
      </c>
      <c r="K2505" s="106" t="s">
        <v>19</v>
      </c>
      <c r="L2505" s="138" t="s">
        <v>928</v>
      </c>
      <c r="M2505" s="232">
        <v>6</v>
      </c>
      <c r="N2505" s="98" t="s">
        <v>39</v>
      </c>
      <c r="O2505" s="564">
        <v>5</v>
      </c>
      <c r="P2505" s="25">
        <f t="shared" si="2603"/>
        <v>30</v>
      </c>
      <c r="Q2505" s="147"/>
      <c r="X2505" s="698" t="s">
        <v>928</v>
      </c>
      <c r="Y2505" s="698">
        <v>6</v>
      </c>
      <c r="Z2505" s="698" t="s">
        <v>39</v>
      </c>
      <c r="AA2505" s="698">
        <v>5</v>
      </c>
      <c r="AB2505" s="698">
        <v>30</v>
      </c>
      <c r="AC2505" s="731">
        <f t="shared" si="2604"/>
        <v>4.8499999999999996</v>
      </c>
      <c r="AD2505" s="533">
        <f t="shared" si="2605"/>
        <v>29.099999999999998</v>
      </c>
    </row>
    <row r="2506" spans="1:30" ht="15.75">
      <c r="A2506" s="533" t="s">
        <v>2728</v>
      </c>
      <c r="B2506" s="533">
        <v>26</v>
      </c>
      <c r="C2506" s="533" t="s">
        <v>850</v>
      </c>
      <c r="D2506" s="572" t="s">
        <v>2327</v>
      </c>
      <c r="E2506" s="571" t="str">
        <f t="shared" si="2601"/>
        <v xml:space="preserve"> WIRING DEVICES</v>
      </c>
      <c r="F2506" s="533" t="str">
        <f t="shared" si="2585"/>
        <v>EL</v>
      </c>
      <c r="G2506" s="533" t="s">
        <v>2722</v>
      </c>
      <c r="H2506" s="533">
        <v>1133</v>
      </c>
      <c r="I2506" s="533" t="str">
        <f t="shared" ref="I2506:J2506" si="2608">I2504</f>
        <v>Switches</v>
      </c>
      <c r="J2506" s="533" t="str">
        <f t="shared" si="2608"/>
        <v>Switches</v>
      </c>
      <c r="K2506" s="106" t="s">
        <v>20</v>
      </c>
      <c r="L2506" s="138" t="s">
        <v>929</v>
      </c>
      <c r="M2506" s="232">
        <v>8</v>
      </c>
      <c r="N2506" s="98" t="s">
        <v>39</v>
      </c>
      <c r="O2506" s="564">
        <v>9</v>
      </c>
      <c r="P2506" s="25">
        <f t="shared" si="2603"/>
        <v>72</v>
      </c>
      <c r="Q2506" s="147"/>
      <c r="X2506" s="698" t="s">
        <v>929</v>
      </c>
      <c r="Y2506" s="698">
        <v>8</v>
      </c>
      <c r="Z2506" s="698" t="s">
        <v>39</v>
      </c>
      <c r="AA2506" s="698">
        <v>9</v>
      </c>
      <c r="AB2506" s="698">
        <v>72</v>
      </c>
      <c r="AC2506" s="731">
        <f t="shared" si="2604"/>
        <v>8.73</v>
      </c>
      <c r="AD2506" s="533">
        <f t="shared" si="2605"/>
        <v>69.84</v>
      </c>
    </row>
    <row r="2507" spans="1:30" ht="16.5" thickBot="1">
      <c r="A2507" s="533" t="s">
        <v>2728</v>
      </c>
      <c r="B2507" s="533">
        <v>26</v>
      </c>
      <c r="C2507" s="533" t="s">
        <v>850</v>
      </c>
      <c r="D2507" s="572" t="s">
        <v>2327</v>
      </c>
      <c r="E2507" s="571" t="str">
        <f t="shared" si="2601"/>
        <v xml:space="preserve"> WIRING DEVICES</v>
      </c>
      <c r="F2507" s="533" t="str">
        <f t="shared" si="2585"/>
        <v>EL</v>
      </c>
      <c r="G2507" s="533" t="s">
        <v>2722</v>
      </c>
      <c r="H2507" s="533">
        <v>1134</v>
      </c>
      <c r="I2507" s="533" t="str">
        <f t="shared" ref="I2507:J2507" si="2609">I2505</f>
        <v>262726 - WIRING DEVICES</v>
      </c>
      <c r="J2507" s="533" t="str">
        <f t="shared" si="2609"/>
        <v>262726 - WIRING DEVICES</v>
      </c>
      <c r="K2507" s="106" t="s">
        <v>21</v>
      </c>
      <c r="L2507" s="138" t="s">
        <v>930</v>
      </c>
      <c r="M2507" s="238">
        <v>2</v>
      </c>
      <c r="N2507" s="98" t="s">
        <v>39</v>
      </c>
      <c r="O2507" s="564">
        <v>9</v>
      </c>
      <c r="P2507" s="25">
        <f t="shared" si="2603"/>
        <v>18</v>
      </c>
      <c r="Q2507" s="147"/>
      <c r="X2507" s="698" t="s">
        <v>930</v>
      </c>
      <c r="Y2507" s="698">
        <v>2</v>
      </c>
      <c r="Z2507" s="698" t="s">
        <v>39</v>
      </c>
      <c r="AA2507" s="698">
        <v>9</v>
      </c>
      <c r="AB2507" s="698">
        <v>18</v>
      </c>
      <c r="AC2507" s="731">
        <f t="shared" si="2604"/>
        <v>8.73</v>
      </c>
      <c r="AD2507" s="533">
        <f t="shared" si="2605"/>
        <v>17.46</v>
      </c>
    </row>
    <row r="2508" spans="1:30" ht="15.75">
      <c r="A2508" s="533" t="s">
        <v>2728</v>
      </c>
      <c r="B2508" s="533">
        <v>26</v>
      </c>
      <c r="C2508" s="533" t="s">
        <v>850</v>
      </c>
      <c r="D2508" s="572" t="s">
        <v>2327</v>
      </c>
      <c r="E2508" s="571" t="str">
        <f t="shared" si="2601"/>
        <v xml:space="preserve"> WIRING DEVICES</v>
      </c>
      <c r="F2508" s="533" t="str">
        <f t="shared" si="2585"/>
        <v>EL</v>
      </c>
      <c r="G2508" s="533" t="s">
        <v>2722</v>
      </c>
      <c r="H2508" s="533">
        <v>1135</v>
      </c>
      <c r="I2508" s="533" t="str">
        <f t="shared" ref="I2508:J2508" si="2610">I2506</f>
        <v>Switches</v>
      </c>
      <c r="J2508" s="533" t="str">
        <f t="shared" si="2610"/>
        <v>Switches</v>
      </c>
      <c r="K2508" s="233" t="s">
        <v>77</v>
      </c>
      <c r="L2508" s="632" t="s">
        <v>931</v>
      </c>
      <c r="M2508" s="234">
        <v>5</v>
      </c>
      <c r="N2508" s="236" t="s">
        <v>39</v>
      </c>
      <c r="O2508" s="564"/>
      <c r="P2508" s="25">
        <f t="shared" si="2603"/>
        <v>0</v>
      </c>
      <c r="Q2508" s="147"/>
      <c r="X2508" s="698" t="s">
        <v>931</v>
      </c>
      <c r="Y2508" s="698">
        <v>5</v>
      </c>
      <c r="Z2508" s="698" t="s">
        <v>39</v>
      </c>
      <c r="AA2508" s="698"/>
      <c r="AB2508" s="698">
        <v>0</v>
      </c>
      <c r="AC2508" s="731">
        <f t="shared" si="2604"/>
        <v>0</v>
      </c>
      <c r="AD2508" s="533">
        <f t="shared" si="2605"/>
        <v>0</v>
      </c>
    </row>
    <row r="2509" spans="1:30" ht="16.5" thickBot="1">
      <c r="A2509" s="533" t="s">
        <v>2728</v>
      </c>
      <c r="B2509" s="533">
        <v>26</v>
      </c>
      <c r="C2509" s="533" t="s">
        <v>850</v>
      </c>
      <c r="D2509" s="572" t="s">
        <v>2327</v>
      </c>
      <c r="E2509" s="571" t="str">
        <f t="shared" si="2601"/>
        <v xml:space="preserve"> WIRING DEVICES</v>
      </c>
      <c r="F2509" s="533" t="str">
        <f t="shared" si="2585"/>
        <v>EL</v>
      </c>
      <c r="G2509" s="533" t="s">
        <v>2725</v>
      </c>
      <c r="H2509" s="533">
        <v>1136</v>
      </c>
      <c r="I2509" s="533" t="str">
        <f>L2509</f>
        <v xml:space="preserve">Socket Outlets </v>
      </c>
      <c r="J2509" s="533" t="str">
        <f>L2509</f>
        <v xml:space="preserve">Socket Outlets </v>
      </c>
      <c r="K2509" s="106"/>
      <c r="L2509" s="139" t="s">
        <v>932</v>
      </c>
      <c r="M2509" s="142"/>
      <c r="N2509" s="98"/>
      <c r="O2509" s="564"/>
      <c r="P2509" s="143"/>
      <c r="Q2509" s="147"/>
      <c r="X2509" s="698" t="s">
        <v>932</v>
      </c>
      <c r="Y2509" s="698"/>
      <c r="Z2509" s="698"/>
      <c r="AA2509" s="698"/>
      <c r="AB2509" s="698"/>
    </row>
    <row r="2510" spans="1:30" ht="15.75">
      <c r="A2510" s="533" t="s">
        <v>2728</v>
      </c>
      <c r="B2510" s="533">
        <v>26</v>
      </c>
      <c r="C2510" s="533" t="s">
        <v>850</v>
      </c>
      <c r="D2510" s="572" t="s">
        <v>2327</v>
      </c>
      <c r="E2510" s="571" t="str">
        <f t="shared" si="2601"/>
        <v xml:space="preserve"> WIRING DEVICES</v>
      </c>
      <c r="F2510" s="533" t="str">
        <f t="shared" si="2585"/>
        <v>EL</v>
      </c>
      <c r="G2510" s="533" t="s">
        <v>2722</v>
      </c>
      <c r="H2510" s="533">
        <v>1137</v>
      </c>
      <c r="I2510" s="533" t="str">
        <f t="shared" ref="I2510:J2510" si="2611">I2508</f>
        <v>Switches</v>
      </c>
      <c r="J2510" s="533" t="str">
        <f t="shared" si="2611"/>
        <v>Switches</v>
      </c>
      <c r="K2510" s="151" t="s">
        <v>45</v>
      </c>
      <c r="L2510" s="655" t="s">
        <v>933</v>
      </c>
      <c r="M2510" s="237">
        <v>34</v>
      </c>
      <c r="N2510" s="98" t="s">
        <v>39</v>
      </c>
      <c r="O2510" s="564">
        <v>22</v>
      </c>
      <c r="P2510" s="25">
        <f t="shared" ref="P2510:P2515" si="2612">O2510*M2510</f>
        <v>748</v>
      </c>
      <c r="Q2510" s="147"/>
      <c r="X2510" s="698" t="s">
        <v>933</v>
      </c>
      <c r="Y2510" s="698">
        <v>34</v>
      </c>
      <c r="Z2510" s="698" t="s">
        <v>39</v>
      </c>
      <c r="AA2510" s="698">
        <v>22</v>
      </c>
      <c r="AB2510" s="698">
        <v>748</v>
      </c>
      <c r="AC2510" s="731">
        <f t="shared" ref="AC2510:AC2515" si="2613">AA2510*0.97</f>
        <v>21.34</v>
      </c>
      <c r="AD2510" s="533">
        <f t="shared" ref="AD2510:AD2515" si="2614">AC2510*Y2510</f>
        <v>725.56</v>
      </c>
    </row>
    <row r="2511" spans="1:30" ht="15.75">
      <c r="A2511" s="533" t="s">
        <v>2728</v>
      </c>
      <c r="B2511" s="533">
        <v>26</v>
      </c>
      <c r="C2511" s="533" t="s">
        <v>850</v>
      </c>
      <c r="D2511" s="572" t="s">
        <v>2327</v>
      </c>
      <c r="E2511" s="571" t="str">
        <f t="shared" si="2601"/>
        <v xml:space="preserve"> WIRING DEVICES</v>
      </c>
      <c r="F2511" s="533" t="str">
        <f t="shared" si="2585"/>
        <v>EL</v>
      </c>
      <c r="G2511" s="533" t="s">
        <v>2722</v>
      </c>
      <c r="H2511" s="533">
        <v>1138</v>
      </c>
      <c r="I2511" s="533" t="str">
        <f t="shared" ref="I2511:J2511" si="2615">I2509</f>
        <v xml:space="preserve">Socket Outlets </v>
      </c>
      <c r="J2511" s="533" t="str">
        <f t="shared" si="2615"/>
        <v xml:space="preserve">Socket Outlets </v>
      </c>
      <c r="K2511" s="151" t="s">
        <v>48</v>
      </c>
      <c r="L2511" s="655" t="s">
        <v>934</v>
      </c>
      <c r="M2511" s="232">
        <v>16</v>
      </c>
      <c r="N2511" s="98" t="s">
        <v>39</v>
      </c>
      <c r="O2511" s="564">
        <v>27</v>
      </c>
      <c r="P2511" s="25">
        <f t="shared" si="2612"/>
        <v>432</v>
      </c>
      <c r="Q2511" s="147"/>
      <c r="X2511" s="698" t="s">
        <v>934</v>
      </c>
      <c r="Y2511" s="698">
        <v>16</v>
      </c>
      <c r="Z2511" s="698" t="s">
        <v>39</v>
      </c>
      <c r="AA2511" s="698">
        <v>27</v>
      </c>
      <c r="AB2511" s="698">
        <v>432</v>
      </c>
      <c r="AC2511" s="731">
        <f t="shared" si="2613"/>
        <v>26.189999999999998</v>
      </c>
      <c r="AD2511" s="533">
        <f t="shared" si="2614"/>
        <v>419.03999999999996</v>
      </c>
    </row>
    <row r="2512" spans="1:30" ht="15.75">
      <c r="A2512" s="533" t="s">
        <v>2728</v>
      </c>
      <c r="B2512" s="533">
        <v>26</v>
      </c>
      <c r="C2512" s="533" t="s">
        <v>850</v>
      </c>
      <c r="D2512" s="572" t="s">
        <v>2327</v>
      </c>
      <c r="E2512" s="571" t="str">
        <f t="shared" si="2601"/>
        <v xml:space="preserve"> WIRING DEVICES</v>
      </c>
      <c r="F2512" s="533" t="str">
        <f t="shared" si="2585"/>
        <v>EL</v>
      </c>
      <c r="G2512" s="533" t="s">
        <v>2722</v>
      </c>
      <c r="H2512" s="533">
        <v>1139</v>
      </c>
      <c r="I2512" s="533" t="str">
        <f t="shared" ref="I2512:J2512" si="2616">I2510</f>
        <v>Switches</v>
      </c>
      <c r="J2512" s="533" t="str">
        <f t="shared" si="2616"/>
        <v>Switches</v>
      </c>
      <c r="K2512" s="151" t="s">
        <v>50</v>
      </c>
      <c r="L2512" s="655" t="s">
        <v>935</v>
      </c>
      <c r="M2512" s="232">
        <v>16</v>
      </c>
      <c r="N2512" s="98" t="s">
        <v>39</v>
      </c>
      <c r="O2512" s="564">
        <v>33</v>
      </c>
      <c r="P2512" s="25">
        <f t="shared" si="2612"/>
        <v>528</v>
      </c>
      <c r="Q2512" s="147"/>
      <c r="X2512" s="698" t="s">
        <v>935</v>
      </c>
      <c r="Y2512" s="698">
        <v>16</v>
      </c>
      <c r="Z2512" s="698" t="s">
        <v>39</v>
      </c>
      <c r="AA2512" s="698">
        <v>33</v>
      </c>
      <c r="AB2512" s="698">
        <v>528</v>
      </c>
      <c r="AC2512" s="731">
        <f t="shared" si="2613"/>
        <v>32.01</v>
      </c>
      <c r="AD2512" s="533">
        <f t="shared" si="2614"/>
        <v>512.16</v>
      </c>
    </row>
    <row r="2513" spans="1:30" ht="16.5" thickBot="1">
      <c r="A2513" s="533" t="s">
        <v>2728</v>
      </c>
      <c r="B2513" s="533">
        <v>26</v>
      </c>
      <c r="C2513" s="533" t="s">
        <v>850</v>
      </c>
      <c r="D2513" s="572" t="s">
        <v>2327</v>
      </c>
      <c r="E2513" s="571" t="str">
        <f t="shared" si="2601"/>
        <v xml:space="preserve"> WIRING DEVICES</v>
      </c>
      <c r="F2513" s="533" t="str">
        <f t="shared" si="2585"/>
        <v>EL</v>
      </c>
      <c r="G2513" s="533" t="s">
        <v>2722</v>
      </c>
      <c r="H2513" s="533">
        <v>1140</v>
      </c>
      <c r="I2513" s="533" t="str">
        <f t="shared" ref="I2513:J2513" si="2617">I2511</f>
        <v xml:space="preserve">Socket Outlets </v>
      </c>
      <c r="J2513" s="533" t="str">
        <f t="shared" si="2617"/>
        <v xml:space="preserve">Socket Outlets </v>
      </c>
      <c r="K2513" s="151" t="s">
        <v>76</v>
      </c>
      <c r="L2513" s="655" t="s">
        <v>936</v>
      </c>
      <c r="M2513" s="238">
        <v>1</v>
      </c>
      <c r="N2513" s="98" t="s">
        <v>39</v>
      </c>
      <c r="O2513" s="564">
        <v>57</v>
      </c>
      <c r="P2513" s="25">
        <f t="shared" si="2612"/>
        <v>57</v>
      </c>
      <c r="Q2513" s="147"/>
      <c r="X2513" s="698" t="s">
        <v>936</v>
      </c>
      <c r="Y2513" s="698">
        <v>1</v>
      </c>
      <c r="Z2513" s="698" t="s">
        <v>39</v>
      </c>
      <c r="AA2513" s="698">
        <v>57</v>
      </c>
      <c r="AB2513" s="698">
        <v>57</v>
      </c>
      <c r="AC2513" s="731">
        <f t="shared" si="2613"/>
        <v>55.29</v>
      </c>
      <c r="AD2513" s="533">
        <f t="shared" si="2614"/>
        <v>55.29</v>
      </c>
    </row>
    <row r="2514" spans="1:30" ht="15.75">
      <c r="A2514" s="533" t="s">
        <v>2728</v>
      </c>
      <c r="B2514" s="533">
        <v>26</v>
      </c>
      <c r="C2514" s="533" t="s">
        <v>850</v>
      </c>
      <c r="D2514" s="572" t="s">
        <v>2327</v>
      </c>
      <c r="E2514" s="571" t="str">
        <f t="shared" si="2601"/>
        <v xml:space="preserve"> WIRING DEVICES</v>
      </c>
      <c r="F2514" s="533" t="str">
        <f t="shared" si="2585"/>
        <v>EL</v>
      </c>
      <c r="G2514" s="533" t="s">
        <v>2722</v>
      </c>
      <c r="H2514" s="533">
        <v>1141</v>
      </c>
      <c r="I2514" s="533" t="str">
        <f t="shared" ref="I2514:J2514" si="2618">I2512</f>
        <v>Switches</v>
      </c>
      <c r="J2514" s="533" t="str">
        <f t="shared" si="2618"/>
        <v>Switches</v>
      </c>
      <c r="K2514" s="235" t="s">
        <v>341</v>
      </c>
      <c r="L2514" s="656" t="s">
        <v>937</v>
      </c>
      <c r="M2514" s="234">
        <v>2</v>
      </c>
      <c r="N2514" s="236" t="s">
        <v>39</v>
      </c>
      <c r="O2514" s="564"/>
      <c r="P2514" s="25">
        <f t="shared" si="2612"/>
        <v>0</v>
      </c>
      <c r="Q2514" s="147"/>
      <c r="X2514" s="698" t="s">
        <v>937</v>
      </c>
      <c r="Y2514" s="698">
        <v>2</v>
      </c>
      <c r="Z2514" s="698" t="s">
        <v>39</v>
      </c>
      <c r="AA2514" s="698"/>
      <c r="AB2514" s="698">
        <v>0</v>
      </c>
      <c r="AC2514" s="731">
        <f t="shared" si="2613"/>
        <v>0</v>
      </c>
      <c r="AD2514" s="533">
        <f t="shared" si="2614"/>
        <v>0</v>
      </c>
    </row>
    <row r="2515" spans="1:30" ht="15.75">
      <c r="A2515" s="533" t="s">
        <v>2728</v>
      </c>
      <c r="B2515" s="533">
        <v>26</v>
      </c>
      <c r="C2515" s="533" t="s">
        <v>850</v>
      </c>
      <c r="D2515" s="572" t="s">
        <v>2327</v>
      </c>
      <c r="E2515" s="571" t="str">
        <f t="shared" si="2601"/>
        <v xml:space="preserve"> WIRING DEVICES</v>
      </c>
      <c r="F2515" s="533" t="str">
        <f t="shared" si="2585"/>
        <v>EL</v>
      </c>
      <c r="G2515" s="533" t="s">
        <v>2722</v>
      </c>
      <c r="H2515" s="533">
        <v>1142</v>
      </c>
      <c r="I2515" s="533" t="str">
        <f t="shared" ref="I2515:J2515" si="2619">I2513</f>
        <v xml:space="preserve">Socket Outlets </v>
      </c>
      <c r="J2515" s="533" t="str">
        <f t="shared" si="2619"/>
        <v xml:space="preserve">Socket Outlets </v>
      </c>
      <c r="K2515" s="235" t="s">
        <v>13</v>
      </c>
      <c r="L2515" s="656" t="s">
        <v>938</v>
      </c>
      <c r="M2515" s="234">
        <v>1</v>
      </c>
      <c r="N2515" s="236" t="s">
        <v>39</v>
      </c>
      <c r="O2515" s="564"/>
      <c r="P2515" s="25">
        <f t="shared" si="2612"/>
        <v>0</v>
      </c>
      <c r="Q2515" s="147"/>
      <c r="X2515" s="698" t="s">
        <v>938</v>
      </c>
      <c r="Y2515" s="698">
        <v>1</v>
      </c>
      <c r="Z2515" s="698" t="s">
        <v>39</v>
      </c>
      <c r="AA2515" s="698"/>
      <c r="AB2515" s="698">
        <v>0</v>
      </c>
      <c r="AC2515" s="731">
        <f t="shared" si="2613"/>
        <v>0</v>
      </c>
      <c r="AD2515" s="533">
        <f t="shared" si="2614"/>
        <v>0</v>
      </c>
    </row>
    <row r="2516" spans="1:30" ht="16.5" thickBot="1">
      <c r="A2516" s="533" t="s">
        <v>2728</v>
      </c>
      <c r="B2516" s="533">
        <v>26</v>
      </c>
      <c r="C2516" s="533" t="s">
        <v>850</v>
      </c>
      <c r="D2516" s="572" t="s">
        <v>2327</v>
      </c>
      <c r="E2516" s="571" t="str">
        <f t="shared" si="2601"/>
        <v xml:space="preserve"> WIRING DEVICES</v>
      </c>
      <c r="F2516" s="533" t="str">
        <f t="shared" si="2585"/>
        <v>EL</v>
      </c>
      <c r="G2516" s="533" t="s">
        <v>2725</v>
      </c>
      <c r="H2516" s="533">
        <v>1143</v>
      </c>
      <c r="I2516" s="533" t="str">
        <f>L2516</f>
        <v>Electric Outlets</v>
      </c>
      <c r="J2516" s="533" t="str">
        <f>L2516</f>
        <v>Electric Outlets</v>
      </c>
      <c r="K2516" s="151"/>
      <c r="L2516" s="657" t="s">
        <v>939</v>
      </c>
      <c r="M2516" s="142"/>
      <c r="N2516" s="98"/>
      <c r="O2516" s="564"/>
      <c r="P2516" s="143"/>
      <c r="Q2516" s="147"/>
      <c r="X2516" s="698" t="s">
        <v>939</v>
      </c>
      <c r="Y2516" s="698"/>
      <c r="Z2516" s="698"/>
      <c r="AA2516" s="698"/>
      <c r="AB2516" s="698"/>
    </row>
    <row r="2517" spans="1:30" ht="16.5" thickBot="1">
      <c r="A2517" s="533" t="s">
        <v>2728</v>
      </c>
      <c r="B2517" s="533">
        <v>26</v>
      </c>
      <c r="C2517" s="533" t="s">
        <v>850</v>
      </c>
      <c r="D2517" s="572" t="s">
        <v>2327</v>
      </c>
      <c r="E2517" s="571" t="str">
        <f t="shared" si="2601"/>
        <v xml:space="preserve"> WIRING DEVICES</v>
      </c>
      <c r="F2517" s="533" t="str">
        <f t="shared" si="2585"/>
        <v>EL</v>
      </c>
      <c r="G2517" s="533" t="s">
        <v>2722</v>
      </c>
      <c r="H2517" s="533">
        <v>1144</v>
      </c>
      <c r="I2517" s="533" t="str">
        <f t="shared" ref="I2517:J2517" si="2620">I2515</f>
        <v xml:space="preserve">Socket Outlets </v>
      </c>
      <c r="J2517" s="533" t="str">
        <f t="shared" si="2620"/>
        <v xml:space="preserve">Socket Outlets </v>
      </c>
      <c r="K2517" s="106" t="s">
        <v>13</v>
      </c>
      <c r="L2517" s="138" t="s">
        <v>940</v>
      </c>
      <c r="M2517" s="272">
        <v>26</v>
      </c>
      <c r="N2517" s="98" t="s">
        <v>39</v>
      </c>
      <c r="O2517" s="564">
        <v>29</v>
      </c>
      <c r="P2517" s="25">
        <f t="shared" ref="P2517:P2518" si="2621">O2517*M2517</f>
        <v>754</v>
      </c>
      <c r="Q2517" s="147"/>
      <c r="X2517" s="698" t="s">
        <v>940</v>
      </c>
      <c r="Y2517" s="698">
        <v>26</v>
      </c>
      <c r="Z2517" s="698" t="s">
        <v>39</v>
      </c>
      <c r="AA2517" s="698">
        <v>29</v>
      </c>
      <c r="AB2517" s="698">
        <v>754</v>
      </c>
      <c r="AC2517" s="731">
        <f t="shared" ref="AC2517:AC2518" si="2622">AA2517*0.97</f>
        <v>28.13</v>
      </c>
      <c r="AD2517" s="533">
        <f t="shared" ref="AD2517:AD2518" si="2623">AC2517*Y2517</f>
        <v>731.38</v>
      </c>
    </row>
    <row r="2518" spans="1:30" ht="15.75">
      <c r="A2518" s="533" t="s">
        <v>2728</v>
      </c>
      <c r="B2518" s="533">
        <v>26</v>
      </c>
      <c r="C2518" s="533" t="s">
        <v>850</v>
      </c>
      <c r="D2518" s="572" t="s">
        <v>2327</v>
      </c>
      <c r="E2518" s="571" t="str">
        <f t="shared" si="2601"/>
        <v xml:space="preserve"> WIRING DEVICES</v>
      </c>
      <c r="F2518" s="533" t="str">
        <f t="shared" si="2585"/>
        <v>EL</v>
      </c>
      <c r="G2518" s="533" t="s">
        <v>2722</v>
      </c>
      <c r="H2518" s="533">
        <v>1145</v>
      </c>
      <c r="I2518" s="533" t="str">
        <f t="shared" ref="I2518:J2518" si="2624">I2516</f>
        <v>Electric Outlets</v>
      </c>
      <c r="J2518" s="533" t="str">
        <f t="shared" si="2624"/>
        <v>Electric Outlets</v>
      </c>
      <c r="K2518" s="233" t="s">
        <v>17</v>
      </c>
      <c r="L2518" s="632" t="s">
        <v>941</v>
      </c>
      <c r="M2518" s="234">
        <v>14</v>
      </c>
      <c r="N2518" s="236" t="s">
        <v>39</v>
      </c>
      <c r="O2518" s="564"/>
      <c r="P2518" s="25">
        <f t="shared" si="2621"/>
        <v>0</v>
      </c>
      <c r="Q2518" s="147"/>
      <c r="X2518" s="698" t="s">
        <v>941</v>
      </c>
      <c r="Y2518" s="698">
        <v>14</v>
      </c>
      <c r="Z2518" s="698" t="s">
        <v>39</v>
      </c>
      <c r="AA2518" s="698"/>
      <c r="AB2518" s="698">
        <v>0</v>
      </c>
      <c r="AC2518" s="731">
        <f t="shared" si="2622"/>
        <v>0</v>
      </c>
      <c r="AD2518" s="533">
        <f t="shared" si="2623"/>
        <v>0</v>
      </c>
    </row>
    <row r="2519" spans="1:30" ht="15.75">
      <c r="A2519" s="533" t="s">
        <v>2728</v>
      </c>
      <c r="B2519" s="533">
        <v>26</v>
      </c>
      <c r="C2519" s="533" t="s">
        <v>850</v>
      </c>
      <c r="D2519" s="572" t="s">
        <v>2333</v>
      </c>
      <c r="E2519" s="571" t="s">
        <v>1285</v>
      </c>
      <c r="F2519" s="533" t="str">
        <f t="shared" si="2585"/>
        <v>EL</v>
      </c>
      <c r="G2519" s="533" t="s">
        <v>2725</v>
      </c>
      <c r="H2519" s="533">
        <v>1146</v>
      </c>
      <c r="I2519" s="533" t="str">
        <f t="shared" ref="I2519:I2520" si="2625">L2519</f>
        <v>262816 - ENCLOSED SWITCHES AND CIRCUIT BREAKERS</v>
      </c>
      <c r="J2519" s="533" t="str">
        <f t="shared" ref="J2519:J2520" si="2626">L2519</f>
        <v>262816 - ENCLOSED SWITCHES AND CIRCUIT BREAKERS</v>
      </c>
      <c r="K2519" s="106"/>
      <c r="L2519" s="139" t="s">
        <v>942</v>
      </c>
      <c r="M2519" s="142"/>
      <c r="N2519" s="98"/>
      <c r="O2519" s="564"/>
      <c r="P2519" s="143"/>
      <c r="Q2519" s="147"/>
      <c r="X2519" s="698" t="s">
        <v>942</v>
      </c>
      <c r="Y2519" s="698"/>
      <c r="Z2519" s="698"/>
      <c r="AA2519" s="698"/>
      <c r="AB2519" s="698"/>
    </row>
    <row r="2520" spans="1:30" ht="15.75">
      <c r="A2520" s="533" t="s">
        <v>2728</v>
      </c>
      <c r="B2520" s="533">
        <v>26</v>
      </c>
      <c r="C2520" s="533" t="s">
        <v>850</v>
      </c>
      <c r="D2520" s="572" t="s">
        <v>2333</v>
      </c>
      <c r="E2520" s="571" t="str">
        <f t="shared" ref="E2520:E2538" si="2627">E2519</f>
        <v xml:space="preserve"> ENCLOSED SWITCHES AND CIRCUIT BREAKERS</v>
      </c>
      <c r="F2520" s="533" t="str">
        <f t="shared" si="2585"/>
        <v>EL</v>
      </c>
      <c r="G2520" s="533" t="s">
        <v>2725</v>
      </c>
      <c r="H2520" s="533">
        <v>1147</v>
      </c>
      <c r="I2520" s="533" t="str">
        <f t="shared" si="2625"/>
        <v>Switch Disconnectors (Disconnecting Switches)</v>
      </c>
      <c r="J2520" s="533" t="str">
        <f t="shared" si="2626"/>
        <v>Switch Disconnectors (Disconnecting Switches)</v>
      </c>
      <c r="K2520" s="106"/>
      <c r="L2520" s="139" t="s">
        <v>943</v>
      </c>
      <c r="M2520" s="142"/>
      <c r="N2520" s="98"/>
      <c r="O2520" s="709"/>
      <c r="P2520" s="652"/>
      <c r="Q2520" s="653"/>
      <c r="X2520" s="698" t="s">
        <v>943</v>
      </c>
      <c r="Y2520" s="698"/>
      <c r="Z2520" s="698"/>
      <c r="AA2520" s="698"/>
      <c r="AB2520" s="698"/>
    </row>
    <row r="2521" spans="1:30" ht="15.75">
      <c r="A2521" s="533" t="s">
        <v>2728</v>
      </c>
      <c r="B2521" s="533">
        <v>26</v>
      </c>
      <c r="C2521" s="533" t="s">
        <v>850</v>
      </c>
      <c r="D2521" s="572" t="s">
        <v>2333</v>
      </c>
      <c r="E2521" s="571" t="str">
        <f t="shared" si="2627"/>
        <v xml:space="preserve"> ENCLOSED SWITCHES AND CIRCUIT BREAKERS</v>
      </c>
      <c r="F2521" s="533" t="str">
        <f t="shared" si="2585"/>
        <v>EL</v>
      </c>
      <c r="G2521" s="533" t="s">
        <v>2722</v>
      </c>
      <c r="H2521" s="533">
        <v>1148</v>
      </c>
      <c r="I2521" s="533" t="str">
        <f t="shared" ref="I2521:J2521" si="2628">I2519</f>
        <v>262816 - ENCLOSED SWITCHES AND CIRCUIT BREAKERS</v>
      </c>
      <c r="J2521" s="533" t="str">
        <f t="shared" si="2628"/>
        <v>262816 - ENCLOSED SWITCHES AND CIRCUIT BREAKERS</v>
      </c>
      <c r="K2521" s="106" t="s">
        <v>15</v>
      </c>
      <c r="L2521" s="138" t="s">
        <v>944</v>
      </c>
      <c r="M2521" s="142">
        <v>15</v>
      </c>
      <c r="N2521" s="98" t="s">
        <v>39</v>
      </c>
      <c r="O2521" s="564">
        <v>62</v>
      </c>
      <c r="P2521" s="25">
        <f t="shared" ref="P2521:P2533" si="2629">O2521*M2521</f>
        <v>930</v>
      </c>
      <c r="Q2521" s="147"/>
      <c r="X2521" s="698" t="s">
        <v>944</v>
      </c>
      <c r="Y2521" s="698">
        <v>15</v>
      </c>
      <c r="Z2521" s="698" t="s">
        <v>39</v>
      </c>
      <c r="AA2521" s="698">
        <v>62</v>
      </c>
      <c r="AB2521" s="698">
        <v>930</v>
      </c>
      <c r="AC2521" s="731">
        <f t="shared" ref="AC2521:AC2533" si="2630">AA2521*0.97</f>
        <v>60.14</v>
      </c>
      <c r="AD2521" s="533">
        <f t="shared" ref="AD2521:AD2533" si="2631">AC2521*Y2521</f>
        <v>902.1</v>
      </c>
    </row>
    <row r="2522" spans="1:30" ht="15.75">
      <c r="A2522" s="533" t="s">
        <v>2728</v>
      </c>
      <c r="B2522" s="533">
        <v>26</v>
      </c>
      <c r="C2522" s="533" t="s">
        <v>850</v>
      </c>
      <c r="D2522" s="572" t="s">
        <v>2333</v>
      </c>
      <c r="E2522" s="571" t="str">
        <f t="shared" si="2627"/>
        <v xml:space="preserve"> ENCLOSED SWITCHES AND CIRCUIT BREAKERS</v>
      </c>
      <c r="F2522" s="533" t="str">
        <f t="shared" si="2585"/>
        <v>EL</v>
      </c>
      <c r="G2522" s="533" t="s">
        <v>2722</v>
      </c>
      <c r="H2522" s="533">
        <v>1149</v>
      </c>
      <c r="I2522" s="533" t="str">
        <f t="shared" ref="I2522:J2522" si="2632">I2520</f>
        <v>Switch Disconnectors (Disconnecting Switches)</v>
      </c>
      <c r="J2522" s="533" t="str">
        <f t="shared" si="2632"/>
        <v>Switch Disconnectors (Disconnecting Switches)</v>
      </c>
      <c r="K2522" s="233" t="s">
        <v>20</v>
      </c>
      <c r="L2522" s="632" t="s">
        <v>945</v>
      </c>
      <c r="M2522" s="234">
        <v>6</v>
      </c>
      <c r="N2522" s="236" t="s">
        <v>39</v>
      </c>
      <c r="O2522" s="564"/>
      <c r="P2522" s="25">
        <f t="shared" si="2629"/>
        <v>0</v>
      </c>
      <c r="Q2522" s="147"/>
      <c r="X2522" s="698" t="s">
        <v>945</v>
      </c>
      <c r="Y2522" s="698">
        <v>6</v>
      </c>
      <c r="Z2522" s="698" t="s">
        <v>39</v>
      </c>
      <c r="AA2522" s="698"/>
      <c r="AB2522" s="698">
        <v>0</v>
      </c>
      <c r="AC2522" s="731">
        <f t="shared" si="2630"/>
        <v>0</v>
      </c>
      <c r="AD2522" s="533">
        <f t="shared" si="2631"/>
        <v>0</v>
      </c>
    </row>
    <row r="2523" spans="1:30" ht="16.5" thickBot="1">
      <c r="A2523" s="533" t="s">
        <v>2728</v>
      </c>
      <c r="B2523" s="533">
        <v>26</v>
      </c>
      <c r="C2523" s="533" t="s">
        <v>850</v>
      </c>
      <c r="D2523" s="572" t="s">
        <v>2333</v>
      </c>
      <c r="E2523" s="571" t="str">
        <f t="shared" si="2627"/>
        <v xml:space="preserve"> ENCLOSED SWITCHES AND CIRCUIT BREAKERS</v>
      </c>
      <c r="F2523" s="533" t="str">
        <f t="shared" si="2585"/>
        <v>EL</v>
      </c>
      <c r="G2523" s="533" t="s">
        <v>2722</v>
      </c>
      <c r="H2523" s="533">
        <v>1150</v>
      </c>
      <c r="I2523" s="533" t="str">
        <f t="shared" ref="I2523:J2523" si="2633">I2521</f>
        <v>262816 - ENCLOSED SWITCHES AND CIRCUIT BREAKERS</v>
      </c>
      <c r="J2523" s="533" t="str">
        <f t="shared" si="2633"/>
        <v>262816 - ENCLOSED SWITCHES AND CIRCUIT BREAKERS</v>
      </c>
      <c r="K2523" s="233" t="s">
        <v>21</v>
      </c>
      <c r="L2523" s="233" t="s">
        <v>946</v>
      </c>
      <c r="M2523" s="234">
        <v>3</v>
      </c>
      <c r="N2523" s="236" t="s">
        <v>39</v>
      </c>
      <c r="O2523" s="564"/>
      <c r="P2523" s="25">
        <f t="shared" si="2629"/>
        <v>0</v>
      </c>
      <c r="Q2523" s="147"/>
      <c r="X2523" s="698" t="s">
        <v>946</v>
      </c>
      <c r="Y2523" s="698">
        <v>3</v>
      </c>
      <c r="Z2523" s="698" t="s">
        <v>39</v>
      </c>
      <c r="AA2523" s="698"/>
      <c r="AB2523" s="698">
        <v>0</v>
      </c>
      <c r="AC2523" s="731">
        <f t="shared" si="2630"/>
        <v>0</v>
      </c>
      <c r="AD2523" s="533">
        <f t="shared" si="2631"/>
        <v>0</v>
      </c>
    </row>
    <row r="2524" spans="1:30" ht="16.5" thickBot="1">
      <c r="A2524" s="533" t="s">
        <v>2728</v>
      </c>
      <c r="B2524" s="533">
        <v>26</v>
      </c>
      <c r="C2524" s="533" t="s">
        <v>850</v>
      </c>
      <c r="D2524" s="572" t="s">
        <v>2333</v>
      </c>
      <c r="E2524" s="571" t="str">
        <f t="shared" si="2627"/>
        <v xml:space="preserve"> ENCLOSED SWITCHES AND CIRCUIT BREAKERS</v>
      </c>
      <c r="F2524" s="533" t="str">
        <f t="shared" si="2585"/>
        <v>EL</v>
      </c>
      <c r="G2524" s="533" t="s">
        <v>2722</v>
      </c>
      <c r="H2524" s="533">
        <v>1151</v>
      </c>
      <c r="I2524" s="533" t="str">
        <f t="shared" ref="I2524:J2524" si="2634">I2522</f>
        <v>Switch Disconnectors (Disconnecting Switches)</v>
      </c>
      <c r="J2524" s="533" t="str">
        <f t="shared" si="2634"/>
        <v>Switch Disconnectors (Disconnecting Switches)</v>
      </c>
      <c r="K2524" s="106" t="s">
        <v>17</v>
      </c>
      <c r="L2524" s="138" t="s">
        <v>947</v>
      </c>
      <c r="M2524" s="272">
        <v>2</v>
      </c>
      <c r="N2524" s="98" t="s">
        <v>39</v>
      </c>
      <c r="O2524" s="564">
        <v>62</v>
      </c>
      <c r="P2524" s="25">
        <f t="shared" si="2629"/>
        <v>124</v>
      </c>
      <c r="Q2524" s="147"/>
      <c r="X2524" s="698" t="s">
        <v>947</v>
      </c>
      <c r="Y2524" s="698">
        <v>2</v>
      </c>
      <c r="Z2524" s="698" t="s">
        <v>39</v>
      </c>
      <c r="AA2524" s="698">
        <v>62</v>
      </c>
      <c r="AB2524" s="698">
        <v>124</v>
      </c>
      <c r="AC2524" s="731">
        <f t="shared" si="2630"/>
        <v>60.14</v>
      </c>
      <c r="AD2524" s="533">
        <f t="shared" si="2631"/>
        <v>120.28</v>
      </c>
    </row>
    <row r="2525" spans="1:30" ht="15.75">
      <c r="A2525" s="533" t="s">
        <v>2728</v>
      </c>
      <c r="B2525" s="533">
        <v>26</v>
      </c>
      <c r="C2525" s="533" t="s">
        <v>850</v>
      </c>
      <c r="D2525" s="572" t="s">
        <v>2333</v>
      </c>
      <c r="E2525" s="571" t="str">
        <f t="shared" si="2627"/>
        <v xml:space="preserve"> ENCLOSED SWITCHES AND CIRCUIT BREAKERS</v>
      </c>
      <c r="F2525" s="533" t="str">
        <f t="shared" si="2585"/>
        <v>EL</v>
      </c>
      <c r="G2525" s="533" t="s">
        <v>2722</v>
      </c>
      <c r="H2525" s="533">
        <v>1152</v>
      </c>
      <c r="I2525" s="533" t="str">
        <f t="shared" ref="I2525:J2525" si="2635">I2523</f>
        <v>262816 - ENCLOSED SWITCHES AND CIRCUIT BREAKERS</v>
      </c>
      <c r="J2525" s="533" t="str">
        <f t="shared" si="2635"/>
        <v>262816 - ENCLOSED SWITCHES AND CIRCUIT BREAKERS</v>
      </c>
      <c r="K2525" s="233" t="s">
        <v>48</v>
      </c>
      <c r="L2525" s="233" t="s">
        <v>948</v>
      </c>
      <c r="M2525" s="234">
        <v>3</v>
      </c>
      <c r="N2525" s="236" t="s">
        <v>39</v>
      </c>
      <c r="O2525" s="564"/>
      <c r="P2525" s="25">
        <f t="shared" si="2629"/>
        <v>0</v>
      </c>
      <c r="Q2525" s="147"/>
      <c r="X2525" s="698" t="s">
        <v>948</v>
      </c>
      <c r="Y2525" s="698">
        <v>3</v>
      </c>
      <c r="Z2525" s="698" t="s">
        <v>39</v>
      </c>
      <c r="AA2525" s="698"/>
      <c r="AB2525" s="698">
        <v>0</v>
      </c>
      <c r="AC2525" s="731">
        <f t="shared" si="2630"/>
        <v>0</v>
      </c>
      <c r="AD2525" s="533">
        <f t="shared" si="2631"/>
        <v>0</v>
      </c>
    </row>
    <row r="2526" spans="1:30" ht="15.75">
      <c r="A2526" s="533" t="s">
        <v>2728</v>
      </c>
      <c r="B2526" s="533">
        <v>26</v>
      </c>
      <c r="C2526" s="533" t="s">
        <v>850</v>
      </c>
      <c r="D2526" s="572" t="s">
        <v>2333</v>
      </c>
      <c r="E2526" s="571" t="str">
        <f t="shared" si="2627"/>
        <v xml:space="preserve"> ENCLOSED SWITCHES AND CIRCUIT BREAKERS</v>
      </c>
      <c r="F2526" s="533" t="str">
        <f t="shared" si="2585"/>
        <v>EL</v>
      </c>
      <c r="G2526" s="533" t="s">
        <v>2722</v>
      </c>
      <c r="H2526" s="533">
        <v>1153</v>
      </c>
      <c r="I2526" s="533" t="str">
        <f t="shared" ref="I2526:J2526" si="2636">I2524</f>
        <v>Switch Disconnectors (Disconnecting Switches)</v>
      </c>
      <c r="J2526" s="533" t="str">
        <f t="shared" si="2636"/>
        <v>Switch Disconnectors (Disconnecting Switches)</v>
      </c>
      <c r="K2526" s="233" t="s">
        <v>50</v>
      </c>
      <c r="L2526" s="632" t="s">
        <v>949</v>
      </c>
      <c r="M2526" s="234">
        <v>3</v>
      </c>
      <c r="N2526" s="236" t="s">
        <v>39</v>
      </c>
      <c r="O2526" s="564"/>
      <c r="P2526" s="25">
        <f t="shared" si="2629"/>
        <v>0</v>
      </c>
      <c r="Q2526" s="147"/>
      <c r="X2526" s="698" t="s">
        <v>949</v>
      </c>
      <c r="Y2526" s="698">
        <v>3</v>
      </c>
      <c r="Z2526" s="698" t="s">
        <v>39</v>
      </c>
      <c r="AA2526" s="698"/>
      <c r="AB2526" s="698">
        <v>0</v>
      </c>
      <c r="AC2526" s="731">
        <f t="shared" si="2630"/>
        <v>0</v>
      </c>
      <c r="AD2526" s="533">
        <f t="shared" si="2631"/>
        <v>0</v>
      </c>
    </row>
    <row r="2527" spans="1:30" ht="15.75">
      <c r="A2527" s="533" t="s">
        <v>2728</v>
      </c>
      <c r="B2527" s="533">
        <v>26</v>
      </c>
      <c r="C2527" s="533" t="s">
        <v>850</v>
      </c>
      <c r="D2527" s="572" t="s">
        <v>2333</v>
      </c>
      <c r="E2527" s="571" t="str">
        <f t="shared" si="2627"/>
        <v xml:space="preserve"> ENCLOSED SWITCHES AND CIRCUIT BREAKERS</v>
      </c>
      <c r="F2527" s="533" t="str">
        <f t="shared" si="2585"/>
        <v>EL</v>
      </c>
      <c r="G2527" s="533" t="s">
        <v>2722</v>
      </c>
      <c r="H2527" s="533">
        <v>1154</v>
      </c>
      <c r="I2527" s="533" t="str">
        <f t="shared" ref="I2527:J2527" si="2637">I2525</f>
        <v>262816 - ENCLOSED SWITCHES AND CIRCUIT BREAKERS</v>
      </c>
      <c r="J2527" s="533" t="str">
        <f t="shared" si="2637"/>
        <v>262816 - ENCLOSED SWITCHES AND CIRCUIT BREAKERS</v>
      </c>
      <c r="K2527" s="233" t="s">
        <v>76</v>
      </c>
      <c r="L2527" s="632" t="s">
        <v>950</v>
      </c>
      <c r="M2527" s="234">
        <v>1</v>
      </c>
      <c r="N2527" s="236" t="s">
        <v>39</v>
      </c>
      <c r="O2527" s="564"/>
      <c r="P2527" s="25">
        <f t="shared" si="2629"/>
        <v>0</v>
      </c>
      <c r="Q2527" s="147"/>
      <c r="X2527" s="698" t="s">
        <v>950</v>
      </c>
      <c r="Y2527" s="698">
        <v>1</v>
      </c>
      <c r="Z2527" s="698" t="s">
        <v>39</v>
      </c>
      <c r="AA2527" s="698"/>
      <c r="AB2527" s="698">
        <v>0</v>
      </c>
      <c r="AC2527" s="731">
        <f t="shared" si="2630"/>
        <v>0</v>
      </c>
      <c r="AD2527" s="533">
        <f t="shared" si="2631"/>
        <v>0</v>
      </c>
    </row>
    <row r="2528" spans="1:30" ht="15.75">
      <c r="A2528" s="533" t="s">
        <v>2728</v>
      </c>
      <c r="B2528" s="533">
        <v>26</v>
      </c>
      <c r="C2528" s="533" t="s">
        <v>850</v>
      </c>
      <c r="D2528" s="572" t="s">
        <v>2333</v>
      </c>
      <c r="E2528" s="571" t="str">
        <f t="shared" si="2627"/>
        <v xml:space="preserve"> ENCLOSED SWITCHES AND CIRCUIT BREAKERS</v>
      </c>
      <c r="F2528" s="533" t="str">
        <f t="shared" si="2585"/>
        <v>EL</v>
      </c>
      <c r="G2528" s="533" t="s">
        <v>2722</v>
      </c>
      <c r="H2528" s="533">
        <v>1155</v>
      </c>
      <c r="I2528" s="533" t="str">
        <f t="shared" ref="I2528:J2528" si="2638">I2526</f>
        <v>Switch Disconnectors (Disconnecting Switches)</v>
      </c>
      <c r="J2528" s="533" t="str">
        <f t="shared" si="2638"/>
        <v>Switch Disconnectors (Disconnecting Switches)</v>
      </c>
      <c r="K2528" s="233" t="s">
        <v>77</v>
      </c>
      <c r="L2528" s="632" t="s">
        <v>951</v>
      </c>
      <c r="M2528" s="234">
        <v>2</v>
      </c>
      <c r="N2528" s="236" t="s">
        <v>39</v>
      </c>
      <c r="O2528" s="564"/>
      <c r="P2528" s="25">
        <f t="shared" si="2629"/>
        <v>0</v>
      </c>
      <c r="Q2528" s="147"/>
      <c r="X2528" s="698" t="s">
        <v>951</v>
      </c>
      <c r="Y2528" s="698">
        <v>2</v>
      </c>
      <c r="Z2528" s="698" t="s">
        <v>39</v>
      </c>
      <c r="AA2528" s="698"/>
      <c r="AB2528" s="698">
        <v>0</v>
      </c>
      <c r="AC2528" s="731">
        <f t="shared" si="2630"/>
        <v>0</v>
      </c>
      <c r="AD2528" s="533">
        <f t="shared" si="2631"/>
        <v>0</v>
      </c>
    </row>
    <row r="2529" spans="1:30" ht="16.5" thickBot="1">
      <c r="A2529" s="533" t="s">
        <v>2728</v>
      </c>
      <c r="B2529" s="533">
        <v>26</v>
      </c>
      <c r="C2529" s="533" t="s">
        <v>850</v>
      </c>
      <c r="D2529" s="572" t="s">
        <v>2333</v>
      </c>
      <c r="E2529" s="571" t="str">
        <f t="shared" si="2627"/>
        <v xml:space="preserve"> ENCLOSED SWITCHES AND CIRCUIT BREAKERS</v>
      </c>
      <c r="F2529" s="533" t="str">
        <f t="shared" si="2585"/>
        <v>EL</v>
      </c>
      <c r="G2529" s="533" t="s">
        <v>2722</v>
      </c>
      <c r="H2529" s="533">
        <v>1156</v>
      </c>
      <c r="I2529" s="533" t="str">
        <f t="shared" ref="I2529:J2529" si="2639">I2527</f>
        <v>262816 - ENCLOSED SWITCHES AND CIRCUIT BREAKERS</v>
      </c>
      <c r="J2529" s="533" t="str">
        <f t="shared" si="2639"/>
        <v>262816 - ENCLOSED SWITCHES AND CIRCUIT BREAKERS</v>
      </c>
      <c r="K2529" s="233" t="s">
        <v>78</v>
      </c>
      <c r="L2529" s="632" t="s">
        <v>952</v>
      </c>
      <c r="M2529" s="234">
        <v>1</v>
      </c>
      <c r="N2529" s="236" t="s">
        <v>39</v>
      </c>
      <c r="O2529" s="564"/>
      <c r="P2529" s="25">
        <f t="shared" si="2629"/>
        <v>0</v>
      </c>
      <c r="Q2529" s="147"/>
      <c r="X2529" s="698" t="s">
        <v>952</v>
      </c>
      <c r="Y2529" s="698">
        <v>1</v>
      </c>
      <c r="Z2529" s="698" t="s">
        <v>39</v>
      </c>
      <c r="AA2529" s="698"/>
      <c r="AB2529" s="698">
        <v>0</v>
      </c>
      <c r="AC2529" s="731">
        <f t="shared" si="2630"/>
        <v>0</v>
      </c>
      <c r="AD2529" s="533">
        <f t="shared" si="2631"/>
        <v>0</v>
      </c>
    </row>
    <row r="2530" spans="1:30" ht="16.5" thickBot="1">
      <c r="A2530" s="533" t="s">
        <v>2728</v>
      </c>
      <c r="B2530" s="533">
        <v>26</v>
      </c>
      <c r="C2530" s="533" t="s">
        <v>850</v>
      </c>
      <c r="D2530" s="572" t="s">
        <v>2333</v>
      </c>
      <c r="E2530" s="571" t="str">
        <f t="shared" si="2627"/>
        <v xml:space="preserve"> ENCLOSED SWITCHES AND CIRCUIT BREAKERS</v>
      </c>
      <c r="F2530" s="533" t="str">
        <f t="shared" si="2585"/>
        <v>EL</v>
      </c>
      <c r="G2530" s="533" t="s">
        <v>2722</v>
      </c>
      <c r="H2530" s="533">
        <v>1157</v>
      </c>
      <c r="I2530" s="533" t="str">
        <f t="shared" ref="I2530:J2530" si="2640">I2528</f>
        <v>Switch Disconnectors (Disconnecting Switches)</v>
      </c>
      <c r="J2530" s="533" t="str">
        <f t="shared" si="2640"/>
        <v>Switch Disconnectors (Disconnecting Switches)</v>
      </c>
      <c r="K2530" s="106" t="s">
        <v>302</v>
      </c>
      <c r="L2530" s="138" t="s">
        <v>953</v>
      </c>
      <c r="M2530" s="272">
        <v>2</v>
      </c>
      <c r="N2530" s="98" t="s">
        <v>39</v>
      </c>
      <c r="O2530" s="564">
        <v>72</v>
      </c>
      <c r="P2530" s="25">
        <f t="shared" si="2629"/>
        <v>144</v>
      </c>
      <c r="Q2530" s="147"/>
      <c r="X2530" s="698" t="s">
        <v>953</v>
      </c>
      <c r="Y2530" s="698">
        <v>2</v>
      </c>
      <c r="Z2530" s="698" t="s">
        <v>39</v>
      </c>
      <c r="AA2530" s="698">
        <v>72</v>
      </c>
      <c r="AB2530" s="698">
        <v>144</v>
      </c>
      <c r="AC2530" s="731">
        <f t="shared" si="2630"/>
        <v>69.84</v>
      </c>
      <c r="AD2530" s="533">
        <f t="shared" si="2631"/>
        <v>139.68</v>
      </c>
    </row>
    <row r="2531" spans="1:30" ht="15.75">
      <c r="A2531" s="533" t="s">
        <v>2728</v>
      </c>
      <c r="B2531" s="533">
        <v>26</v>
      </c>
      <c r="C2531" s="533" t="s">
        <v>850</v>
      </c>
      <c r="D2531" s="572" t="s">
        <v>2333</v>
      </c>
      <c r="E2531" s="571" t="str">
        <f t="shared" si="2627"/>
        <v xml:space="preserve"> ENCLOSED SWITCHES AND CIRCUIT BREAKERS</v>
      </c>
      <c r="F2531" s="533" t="str">
        <f t="shared" si="2585"/>
        <v>EL</v>
      </c>
      <c r="G2531" s="533" t="s">
        <v>2722</v>
      </c>
      <c r="H2531" s="533">
        <v>1158</v>
      </c>
      <c r="I2531" s="533" t="str">
        <f t="shared" ref="I2531:J2531" si="2641">I2529</f>
        <v>262816 - ENCLOSED SWITCHES AND CIRCUIT BREAKERS</v>
      </c>
      <c r="J2531" s="533" t="str">
        <f t="shared" si="2641"/>
        <v>262816 - ENCLOSED SWITCHES AND CIRCUIT BREAKERS</v>
      </c>
      <c r="K2531" s="233" t="s">
        <v>304</v>
      </c>
      <c r="L2531" s="632" t="s">
        <v>954</v>
      </c>
      <c r="M2531" s="234">
        <v>3</v>
      </c>
      <c r="N2531" s="236" t="s">
        <v>39</v>
      </c>
      <c r="O2531" s="564"/>
      <c r="P2531" s="25">
        <f t="shared" si="2629"/>
        <v>0</v>
      </c>
      <c r="Q2531" s="147"/>
      <c r="X2531" s="698" t="s">
        <v>954</v>
      </c>
      <c r="Y2531" s="698">
        <v>3</v>
      </c>
      <c r="Z2531" s="698" t="s">
        <v>39</v>
      </c>
      <c r="AA2531" s="698"/>
      <c r="AB2531" s="698">
        <v>0</v>
      </c>
      <c r="AC2531" s="731">
        <f t="shared" si="2630"/>
        <v>0</v>
      </c>
      <c r="AD2531" s="533">
        <f t="shared" si="2631"/>
        <v>0</v>
      </c>
    </row>
    <row r="2532" spans="1:30" ht="15.75">
      <c r="A2532" s="533" t="s">
        <v>2728</v>
      </c>
      <c r="B2532" s="533">
        <v>26</v>
      </c>
      <c r="C2532" s="533" t="s">
        <v>850</v>
      </c>
      <c r="D2532" s="572" t="s">
        <v>2333</v>
      </c>
      <c r="E2532" s="571" t="str">
        <f t="shared" si="2627"/>
        <v xml:space="preserve"> ENCLOSED SWITCHES AND CIRCUIT BREAKERS</v>
      </c>
      <c r="F2532" s="533" t="str">
        <f t="shared" si="2585"/>
        <v>EL</v>
      </c>
      <c r="G2532" s="533" t="s">
        <v>2722</v>
      </c>
      <c r="H2532" s="533">
        <v>1159</v>
      </c>
      <c r="I2532" s="533" t="str">
        <f t="shared" ref="I2532:J2532" si="2642">I2530</f>
        <v>Switch Disconnectors (Disconnecting Switches)</v>
      </c>
      <c r="J2532" s="533" t="str">
        <f t="shared" si="2642"/>
        <v>Switch Disconnectors (Disconnecting Switches)</v>
      </c>
      <c r="K2532" s="233" t="s">
        <v>306</v>
      </c>
      <c r="L2532" s="632" t="s">
        <v>955</v>
      </c>
      <c r="M2532" s="234">
        <v>3</v>
      </c>
      <c r="N2532" s="236" t="s">
        <v>39</v>
      </c>
      <c r="O2532" s="564"/>
      <c r="P2532" s="25">
        <f t="shared" si="2629"/>
        <v>0</v>
      </c>
      <c r="Q2532" s="147"/>
      <c r="X2532" s="698" t="s">
        <v>955</v>
      </c>
      <c r="Y2532" s="698">
        <v>3</v>
      </c>
      <c r="Z2532" s="698" t="s">
        <v>39</v>
      </c>
      <c r="AA2532" s="698"/>
      <c r="AB2532" s="698">
        <v>0</v>
      </c>
      <c r="AC2532" s="731">
        <f t="shared" si="2630"/>
        <v>0</v>
      </c>
      <c r="AD2532" s="533">
        <f t="shared" si="2631"/>
        <v>0</v>
      </c>
    </row>
    <row r="2533" spans="1:30" ht="15.75">
      <c r="A2533" s="533" t="s">
        <v>2728</v>
      </c>
      <c r="B2533" s="533">
        <v>26</v>
      </c>
      <c r="C2533" s="533" t="s">
        <v>850</v>
      </c>
      <c r="D2533" s="572" t="s">
        <v>2333</v>
      </c>
      <c r="E2533" s="571" t="str">
        <f t="shared" si="2627"/>
        <v xml:space="preserve"> ENCLOSED SWITCHES AND CIRCUIT BREAKERS</v>
      </c>
      <c r="F2533" s="533" t="str">
        <f t="shared" si="2585"/>
        <v>EL</v>
      </c>
      <c r="G2533" s="533" t="s">
        <v>2722</v>
      </c>
      <c r="H2533" s="533">
        <v>1160</v>
      </c>
      <c r="I2533" s="533" t="str">
        <f t="shared" ref="I2533:J2533" si="2643">I2531</f>
        <v>262816 - ENCLOSED SWITCHES AND CIRCUIT BREAKERS</v>
      </c>
      <c r="J2533" s="533" t="str">
        <f t="shared" si="2643"/>
        <v>262816 - ENCLOSED SWITCHES AND CIRCUIT BREAKERS</v>
      </c>
      <c r="K2533" s="233" t="s">
        <v>13</v>
      </c>
      <c r="L2533" s="632" t="s">
        <v>956</v>
      </c>
      <c r="M2533" s="234">
        <v>1</v>
      </c>
      <c r="N2533" s="236" t="s">
        <v>39</v>
      </c>
      <c r="O2533" s="564"/>
      <c r="P2533" s="25">
        <f t="shared" si="2629"/>
        <v>0</v>
      </c>
      <c r="Q2533" s="147"/>
      <c r="X2533" s="698" t="s">
        <v>956</v>
      </c>
      <c r="Y2533" s="698">
        <v>1</v>
      </c>
      <c r="Z2533" s="698" t="s">
        <v>39</v>
      </c>
      <c r="AA2533" s="698"/>
      <c r="AB2533" s="698">
        <v>0</v>
      </c>
      <c r="AC2533" s="731">
        <f t="shared" si="2630"/>
        <v>0</v>
      </c>
      <c r="AD2533" s="533">
        <f t="shared" si="2631"/>
        <v>0</v>
      </c>
    </row>
    <row r="2534" spans="1:30" ht="16.5" thickBot="1">
      <c r="A2534" s="533" t="s">
        <v>2728</v>
      </c>
      <c r="B2534" s="533">
        <v>26</v>
      </c>
      <c r="C2534" s="533" t="s">
        <v>850</v>
      </c>
      <c r="D2534" s="572" t="s">
        <v>2333</v>
      </c>
      <c r="E2534" s="571" t="str">
        <f t="shared" si="2627"/>
        <v xml:space="preserve"> ENCLOSED SWITCHES AND CIRCUIT BREAKERS</v>
      </c>
      <c r="F2534" s="533" t="str">
        <f t="shared" si="2585"/>
        <v>EL</v>
      </c>
      <c r="G2534" s="533" t="s">
        <v>2725</v>
      </c>
      <c r="H2534" s="533">
        <v>1161</v>
      </c>
      <c r="I2534" s="533" t="str">
        <f>L2534</f>
        <v>Switch Disconnectors with Combination Starter</v>
      </c>
      <c r="J2534" s="533" t="str">
        <f>L2534</f>
        <v>Switch Disconnectors with Combination Starter</v>
      </c>
      <c r="K2534" s="106"/>
      <c r="L2534" s="139" t="s">
        <v>957</v>
      </c>
      <c r="M2534" s="142"/>
      <c r="N2534" s="98"/>
      <c r="O2534" s="564"/>
      <c r="P2534" s="143"/>
      <c r="Q2534" s="147"/>
      <c r="X2534" s="698" t="s">
        <v>957</v>
      </c>
      <c r="Y2534" s="698"/>
      <c r="Z2534" s="698"/>
      <c r="AA2534" s="698"/>
      <c r="AB2534" s="698"/>
    </row>
    <row r="2535" spans="1:30" ht="16.5" thickBot="1">
      <c r="A2535" s="533" t="s">
        <v>2728</v>
      </c>
      <c r="B2535" s="533">
        <v>26</v>
      </c>
      <c r="C2535" s="533" t="s">
        <v>850</v>
      </c>
      <c r="D2535" s="572" t="s">
        <v>2333</v>
      </c>
      <c r="E2535" s="571" t="str">
        <f t="shared" si="2627"/>
        <v xml:space="preserve"> ENCLOSED SWITCHES AND CIRCUIT BREAKERS</v>
      </c>
      <c r="F2535" s="533" t="str">
        <f t="shared" si="2585"/>
        <v>EL</v>
      </c>
      <c r="G2535" s="533" t="s">
        <v>2722</v>
      </c>
      <c r="H2535" s="533">
        <v>1162</v>
      </c>
      <c r="I2535" s="533" t="str">
        <f t="shared" ref="I2535:J2535" si="2644">I2533</f>
        <v>262816 - ENCLOSED SWITCHES AND CIRCUIT BREAKERS</v>
      </c>
      <c r="J2535" s="533" t="str">
        <f t="shared" si="2644"/>
        <v>262816 - ENCLOSED SWITCHES AND CIRCUIT BREAKERS</v>
      </c>
      <c r="K2535" s="106" t="s">
        <v>13</v>
      </c>
      <c r="L2535" s="138" t="s">
        <v>945</v>
      </c>
      <c r="M2535" s="272">
        <v>1</v>
      </c>
      <c r="N2535" s="98" t="s">
        <v>39</v>
      </c>
      <c r="O2535" s="564">
        <v>62</v>
      </c>
      <c r="P2535" s="25">
        <f t="shared" ref="P2535:P2538" si="2645">O2535*M2535</f>
        <v>62</v>
      </c>
      <c r="Q2535" s="147"/>
      <c r="X2535" s="698" t="s">
        <v>945</v>
      </c>
      <c r="Y2535" s="698">
        <v>1</v>
      </c>
      <c r="Z2535" s="698" t="s">
        <v>39</v>
      </c>
      <c r="AA2535" s="698">
        <v>62</v>
      </c>
      <c r="AB2535" s="698">
        <v>62</v>
      </c>
      <c r="AC2535" s="731">
        <f t="shared" ref="AC2535:AC2538" si="2646">AA2535*0.97</f>
        <v>60.14</v>
      </c>
      <c r="AD2535" s="533">
        <f t="shared" ref="AD2535:AD2538" si="2647">AC2535*Y2535</f>
        <v>60.14</v>
      </c>
    </row>
    <row r="2536" spans="1:30" ht="16.5" thickBot="1">
      <c r="A2536" s="533" t="s">
        <v>2728</v>
      </c>
      <c r="B2536" s="533">
        <v>26</v>
      </c>
      <c r="C2536" s="533" t="s">
        <v>850</v>
      </c>
      <c r="D2536" s="572" t="s">
        <v>2333</v>
      </c>
      <c r="E2536" s="571" t="str">
        <f t="shared" si="2627"/>
        <v xml:space="preserve"> ENCLOSED SWITCHES AND CIRCUIT BREAKERS</v>
      </c>
      <c r="F2536" s="533" t="str">
        <f t="shared" si="2585"/>
        <v>EL</v>
      </c>
      <c r="G2536" s="533" t="s">
        <v>2722</v>
      </c>
      <c r="H2536" s="533">
        <v>1163</v>
      </c>
      <c r="I2536" s="533" t="str">
        <f t="shared" ref="I2536:J2536" si="2648">I2534</f>
        <v>Switch Disconnectors with Combination Starter</v>
      </c>
      <c r="J2536" s="533" t="str">
        <f t="shared" si="2648"/>
        <v>Switch Disconnectors with Combination Starter</v>
      </c>
      <c r="K2536" s="106" t="s">
        <v>15</v>
      </c>
      <c r="L2536" s="106" t="s">
        <v>946</v>
      </c>
      <c r="M2536" s="272">
        <v>1</v>
      </c>
      <c r="N2536" s="98" t="s">
        <v>39</v>
      </c>
      <c r="O2536" s="564">
        <v>48</v>
      </c>
      <c r="P2536" s="25">
        <f t="shared" si="2645"/>
        <v>48</v>
      </c>
      <c r="Q2536" s="147"/>
      <c r="X2536" s="698" t="s">
        <v>946</v>
      </c>
      <c r="Y2536" s="698">
        <v>1</v>
      </c>
      <c r="Z2536" s="698" t="s">
        <v>39</v>
      </c>
      <c r="AA2536" s="698">
        <v>48</v>
      </c>
      <c r="AB2536" s="698">
        <v>48</v>
      </c>
      <c r="AC2536" s="731">
        <f t="shared" si="2646"/>
        <v>46.56</v>
      </c>
      <c r="AD2536" s="533">
        <f t="shared" si="2647"/>
        <v>46.56</v>
      </c>
    </row>
    <row r="2537" spans="1:30" ht="16.5" thickBot="1">
      <c r="A2537" s="533" t="s">
        <v>2728</v>
      </c>
      <c r="B2537" s="533">
        <v>26</v>
      </c>
      <c r="C2537" s="533" t="s">
        <v>850</v>
      </c>
      <c r="D2537" s="572" t="s">
        <v>2333</v>
      </c>
      <c r="E2537" s="571" t="str">
        <f t="shared" si="2627"/>
        <v xml:space="preserve"> ENCLOSED SWITCHES AND CIRCUIT BREAKERS</v>
      </c>
      <c r="F2537" s="533" t="str">
        <f t="shared" si="2585"/>
        <v>EL</v>
      </c>
      <c r="G2537" s="533" t="s">
        <v>2722</v>
      </c>
      <c r="H2537" s="533">
        <v>1164</v>
      </c>
      <c r="I2537" s="533" t="str">
        <f t="shared" ref="I2537:J2537" si="2649">I2535</f>
        <v>262816 - ENCLOSED SWITCHES AND CIRCUIT BREAKERS</v>
      </c>
      <c r="J2537" s="533" t="str">
        <f t="shared" si="2649"/>
        <v>262816 - ENCLOSED SWITCHES AND CIRCUIT BREAKERS</v>
      </c>
      <c r="K2537" s="106" t="s">
        <v>17</v>
      </c>
      <c r="L2537" s="138" t="s">
        <v>958</v>
      </c>
      <c r="M2537" s="272">
        <v>1</v>
      </c>
      <c r="N2537" s="98" t="s">
        <v>39</v>
      </c>
      <c r="O2537" s="564">
        <v>69</v>
      </c>
      <c r="P2537" s="25">
        <f t="shared" si="2645"/>
        <v>69</v>
      </c>
      <c r="Q2537" s="147"/>
      <c r="X2537" s="698" t="s">
        <v>958</v>
      </c>
      <c r="Y2537" s="698">
        <v>1</v>
      </c>
      <c r="Z2537" s="698" t="s">
        <v>39</v>
      </c>
      <c r="AA2537" s="698">
        <v>69</v>
      </c>
      <c r="AB2537" s="698">
        <v>69</v>
      </c>
      <c r="AC2537" s="731">
        <f t="shared" si="2646"/>
        <v>66.929999999999993</v>
      </c>
      <c r="AD2537" s="533">
        <f t="shared" si="2647"/>
        <v>66.929999999999993</v>
      </c>
    </row>
    <row r="2538" spans="1:30" ht="15.75">
      <c r="A2538" s="533" t="s">
        <v>2728</v>
      </c>
      <c r="B2538" s="533">
        <v>26</v>
      </c>
      <c r="C2538" s="533" t="s">
        <v>850</v>
      </c>
      <c r="D2538" s="572" t="s">
        <v>2333</v>
      </c>
      <c r="E2538" s="571" t="str">
        <f t="shared" si="2627"/>
        <v xml:space="preserve"> ENCLOSED SWITCHES AND CIRCUIT BREAKERS</v>
      </c>
      <c r="F2538" s="533" t="str">
        <f t="shared" si="2585"/>
        <v>EL</v>
      </c>
      <c r="G2538" s="533" t="s">
        <v>2722</v>
      </c>
      <c r="H2538" s="533">
        <v>1165</v>
      </c>
      <c r="I2538" s="533" t="str">
        <f t="shared" ref="I2538:J2538" si="2650">I2536</f>
        <v>Switch Disconnectors with Combination Starter</v>
      </c>
      <c r="J2538" s="533" t="str">
        <f t="shared" si="2650"/>
        <v>Switch Disconnectors with Combination Starter</v>
      </c>
      <c r="K2538" s="106" t="s">
        <v>19</v>
      </c>
      <c r="L2538" s="138" t="s">
        <v>959</v>
      </c>
      <c r="M2538" s="142">
        <v>1</v>
      </c>
      <c r="N2538" s="98" t="s">
        <v>39</v>
      </c>
      <c r="O2538" s="564">
        <v>69</v>
      </c>
      <c r="P2538" s="25">
        <f t="shared" si="2645"/>
        <v>69</v>
      </c>
      <c r="Q2538" s="147"/>
      <c r="X2538" s="698" t="s">
        <v>959</v>
      </c>
      <c r="Y2538" s="698">
        <v>1</v>
      </c>
      <c r="Z2538" s="698" t="s">
        <v>39</v>
      </c>
      <c r="AA2538" s="698">
        <v>69</v>
      </c>
      <c r="AB2538" s="698">
        <v>69</v>
      </c>
      <c r="AC2538" s="731">
        <f t="shared" si="2646"/>
        <v>66.929999999999993</v>
      </c>
      <c r="AD2538" s="533">
        <f t="shared" si="2647"/>
        <v>66.929999999999993</v>
      </c>
    </row>
    <row r="2539" spans="1:30" ht="15.75">
      <c r="A2539" s="533" t="s">
        <v>2728</v>
      </c>
      <c r="B2539" s="533">
        <v>26</v>
      </c>
      <c r="C2539" s="533" t="s">
        <v>850</v>
      </c>
      <c r="D2539" s="572" t="s">
        <v>2341</v>
      </c>
      <c r="E2539" s="571" t="s">
        <v>1286</v>
      </c>
      <c r="F2539" s="533" t="str">
        <f t="shared" si="2585"/>
        <v>EL</v>
      </c>
      <c r="G2539" s="533" t="s">
        <v>2725</v>
      </c>
      <c r="H2539" s="533">
        <v>1166</v>
      </c>
      <c r="I2539" s="533" t="str">
        <f t="shared" ref="I2539:I2540" si="2651">L2539</f>
        <v>263213 - PACKAGED ENGINE GENERATORS</v>
      </c>
      <c r="J2539" s="533" t="str">
        <f t="shared" ref="J2539:J2540" si="2652">L2539</f>
        <v>263213 - PACKAGED ENGINE GENERATORS</v>
      </c>
      <c r="K2539" s="150"/>
      <c r="L2539" s="139" t="s">
        <v>960</v>
      </c>
      <c r="M2539" s="149"/>
      <c r="N2539" s="149"/>
      <c r="O2539" s="564"/>
      <c r="P2539" s="143"/>
      <c r="Q2539" s="147"/>
      <c r="X2539" s="698" t="s">
        <v>960</v>
      </c>
      <c r="Y2539" s="698"/>
      <c r="Z2539" s="698"/>
      <c r="AA2539" s="698"/>
      <c r="AB2539" s="698"/>
    </row>
    <row r="2540" spans="1:30" ht="15.75">
      <c r="A2540" s="533" t="s">
        <v>2728</v>
      </c>
      <c r="B2540" s="533">
        <v>26</v>
      </c>
      <c r="C2540" s="533" t="s">
        <v>850</v>
      </c>
      <c r="D2540" s="572" t="s">
        <v>2341</v>
      </c>
      <c r="E2540" s="571" t="str">
        <f t="shared" ref="E2540:E2542" si="2653">E2539</f>
        <v xml:space="preserve"> PACKAGED ENGINE GENERATORS</v>
      </c>
      <c r="F2540" s="533" t="str">
        <f t="shared" si="2585"/>
        <v>EL</v>
      </c>
      <c r="G2540" s="533" t="s">
        <v>2725</v>
      </c>
      <c r="H2540" s="533">
        <v>1167</v>
      </c>
      <c r="I2540" s="533" t="str">
        <f t="shared" si="2651"/>
        <v>Oudooor sound proof generator, including enclosure, control panel, silencer, gas exhaust pipes, and installation of all accessories and equipment required.</v>
      </c>
      <c r="J2540" s="533" t="str">
        <f t="shared" si="2652"/>
        <v>Oudooor sound proof generator, including enclosure, control panel, silencer, gas exhaust pipes, and installation of all accessories and equipment required.</v>
      </c>
      <c r="K2540" s="150"/>
      <c r="L2540" s="139" t="s">
        <v>961</v>
      </c>
      <c r="M2540" s="149"/>
      <c r="N2540" s="149"/>
      <c r="O2540" s="564"/>
      <c r="P2540" s="143"/>
      <c r="Q2540" s="147"/>
      <c r="X2540" s="698" t="s">
        <v>961</v>
      </c>
      <c r="Y2540" s="698"/>
      <c r="Z2540" s="698"/>
      <c r="AA2540" s="698"/>
      <c r="AB2540" s="698"/>
    </row>
    <row r="2541" spans="1:30" ht="15.75">
      <c r="A2541" s="533" t="s">
        <v>2728</v>
      </c>
      <c r="B2541" s="533">
        <v>26</v>
      </c>
      <c r="C2541" s="533" t="s">
        <v>850</v>
      </c>
      <c r="D2541" s="572" t="s">
        <v>2341</v>
      </c>
      <c r="E2541" s="571" t="str">
        <f t="shared" si="2653"/>
        <v xml:space="preserve"> PACKAGED ENGINE GENERATORS</v>
      </c>
      <c r="F2541" s="533" t="str">
        <f t="shared" si="2585"/>
        <v>EL</v>
      </c>
      <c r="G2541" s="533" t="s">
        <v>2722</v>
      </c>
      <c r="H2541" s="533">
        <v>1168</v>
      </c>
      <c r="I2541" s="533" t="str">
        <f t="shared" ref="I2541:J2541" si="2654">I2539</f>
        <v>263213 - PACKAGED ENGINE GENERATORS</v>
      </c>
      <c r="J2541" s="533" t="str">
        <f t="shared" si="2654"/>
        <v>263213 - PACKAGED ENGINE GENERATORS</v>
      </c>
      <c r="K2541" s="106" t="s">
        <v>20</v>
      </c>
      <c r="L2541" s="138" t="s">
        <v>962</v>
      </c>
      <c r="M2541" s="142">
        <v>1</v>
      </c>
      <c r="N2541" s="98" t="s">
        <v>39</v>
      </c>
      <c r="O2541" s="564">
        <v>33195</v>
      </c>
      <c r="P2541" s="25">
        <f t="shared" ref="P2541:P2542" si="2655">O2541*M2541</f>
        <v>33195</v>
      </c>
      <c r="Q2541" s="147"/>
      <c r="X2541" s="698" t="s">
        <v>962</v>
      </c>
      <c r="Y2541" s="698">
        <v>1</v>
      </c>
      <c r="Z2541" s="698" t="s">
        <v>39</v>
      </c>
      <c r="AA2541" s="698">
        <v>33195</v>
      </c>
      <c r="AB2541" s="698">
        <v>33195</v>
      </c>
      <c r="AC2541" s="731">
        <f t="shared" ref="AC2541:AC2542" si="2656">AA2541*0.97</f>
        <v>32199.149999999998</v>
      </c>
      <c r="AD2541" s="533">
        <f t="shared" ref="AD2541:AD2542" si="2657">AC2541*Y2541</f>
        <v>32199.149999999998</v>
      </c>
    </row>
    <row r="2542" spans="1:30" ht="15.75">
      <c r="A2542" s="533" t="s">
        <v>2728</v>
      </c>
      <c r="B2542" s="533">
        <v>26</v>
      </c>
      <c r="C2542" s="533" t="s">
        <v>850</v>
      </c>
      <c r="D2542" s="572" t="s">
        <v>2341</v>
      </c>
      <c r="E2542" s="571" t="str">
        <f t="shared" si="2653"/>
        <v xml:space="preserve"> PACKAGED ENGINE GENERATORS</v>
      </c>
      <c r="F2542" s="533" t="str">
        <f t="shared" si="2585"/>
        <v>EL</v>
      </c>
      <c r="G2542" s="533" t="s">
        <v>2722</v>
      </c>
      <c r="H2542" s="533">
        <v>1169</v>
      </c>
      <c r="I2542" s="533" t="str">
        <f t="shared" ref="I2542:J2542" si="2658">I2540</f>
        <v>Oudooor sound proof generator, including enclosure, control panel, silencer, gas exhaust pipes, and installation of all accessories and equipment required.</v>
      </c>
      <c r="J2542" s="533" t="str">
        <f t="shared" si="2658"/>
        <v>Oudooor sound proof generator, including enclosure, control panel, silencer, gas exhaust pipes, and installation of all accessories and equipment required.</v>
      </c>
      <c r="K2542" s="106" t="s">
        <v>21</v>
      </c>
      <c r="L2542" s="138" t="s">
        <v>963</v>
      </c>
      <c r="M2542" s="142">
        <v>1</v>
      </c>
      <c r="N2542" s="98" t="s">
        <v>39</v>
      </c>
      <c r="O2542" s="564">
        <v>797</v>
      </c>
      <c r="P2542" s="25">
        <f t="shared" si="2655"/>
        <v>797</v>
      </c>
      <c r="Q2542" s="147"/>
      <c r="X2542" s="698" t="s">
        <v>963</v>
      </c>
      <c r="Y2542" s="698">
        <v>1</v>
      </c>
      <c r="Z2542" s="698" t="s">
        <v>39</v>
      </c>
      <c r="AA2542" s="698">
        <v>797</v>
      </c>
      <c r="AB2542" s="698">
        <v>797</v>
      </c>
      <c r="AC2542" s="731">
        <f t="shared" si="2656"/>
        <v>773.09</v>
      </c>
      <c r="AD2542" s="533">
        <f t="shared" si="2657"/>
        <v>773.09</v>
      </c>
    </row>
    <row r="2543" spans="1:30" ht="15.75">
      <c r="A2543" s="533" t="s">
        <v>2728</v>
      </c>
      <c r="B2543" s="533">
        <v>26</v>
      </c>
      <c r="C2543" s="533" t="s">
        <v>850</v>
      </c>
      <c r="D2543" s="572" t="s">
        <v>2351</v>
      </c>
      <c r="E2543" s="571" t="s">
        <v>1287</v>
      </c>
      <c r="F2543" s="533" t="str">
        <f t="shared" si="2585"/>
        <v>EL</v>
      </c>
      <c r="G2543" s="533" t="s">
        <v>2725</v>
      </c>
      <c r="H2543" s="533">
        <v>1170</v>
      </c>
      <c r="I2543" s="533" t="str">
        <f t="shared" ref="I2543:I2546" si="2659">L2543</f>
        <v xml:space="preserve">263353 - STATIC UNINTERRUPTIBLE POWER SUPPLY </v>
      </c>
      <c r="J2543" s="533" t="str">
        <f t="shared" ref="J2543:J2546" si="2660">L2543</f>
        <v xml:space="preserve">263353 - STATIC UNINTERRUPTIBLE POWER SUPPLY </v>
      </c>
      <c r="K2543" s="150"/>
      <c r="L2543" s="139" t="s">
        <v>964</v>
      </c>
      <c r="M2543" s="149"/>
      <c r="N2543" s="98"/>
      <c r="O2543" s="564"/>
      <c r="P2543" s="143"/>
      <c r="Q2543" s="147"/>
      <c r="X2543" s="698" t="s">
        <v>964</v>
      </c>
      <c r="Y2543" s="698"/>
      <c r="Z2543" s="698"/>
      <c r="AA2543" s="698"/>
      <c r="AB2543" s="698"/>
    </row>
    <row r="2544" spans="1:30" ht="15.75">
      <c r="A2544" s="533" t="s">
        <v>2728</v>
      </c>
      <c r="B2544" s="533">
        <v>26</v>
      </c>
      <c r="C2544" s="533" t="s">
        <v>850</v>
      </c>
      <c r="D2544" s="572" t="s">
        <v>2351</v>
      </c>
      <c r="E2544" s="571" t="str">
        <f t="shared" ref="E2544:E2547" si="2661">E2543</f>
        <v xml:space="preserve"> STATIC UNINTERRUPTIBLE POWER SUPPLY </v>
      </c>
      <c r="F2544" s="533" t="str">
        <f t="shared" si="2585"/>
        <v>EL</v>
      </c>
      <c r="G2544" s="533" t="s">
        <v>2725</v>
      </c>
      <c r="H2544" s="533">
        <v>1171</v>
      </c>
      <c r="I2544" s="533" t="str">
        <f t="shared" si="2659"/>
        <v>UPS system complete, including</v>
      </c>
      <c r="J2544" s="533" t="str">
        <f t="shared" si="2660"/>
        <v>UPS system complete, including</v>
      </c>
      <c r="K2544" s="106"/>
      <c r="L2544" s="139" t="s">
        <v>965</v>
      </c>
      <c r="M2544" s="149"/>
      <c r="N2544" s="98"/>
      <c r="O2544" s="564"/>
      <c r="P2544" s="143"/>
      <c r="Q2544" s="147"/>
      <c r="X2544" s="698" t="s">
        <v>965</v>
      </c>
      <c r="Y2544" s="698"/>
      <c r="Z2544" s="698"/>
      <c r="AA2544" s="698"/>
      <c r="AB2544" s="698"/>
    </row>
    <row r="2545" spans="1:30" ht="15.75">
      <c r="A2545" s="533" t="s">
        <v>2728</v>
      </c>
      <c r="B2545" s="533">
        <v>26</v>
      </c>
      <c r="C2545" s="533" t="s">
        <v>850</v>
      </c>
      <c r="D2545" s="572" t="s">
        <v>2351</v>
      </c>
      <c r="E2545" s="571" t="str">
        <f t="shared" si="2661"/>
        <v xml:space="preserve"> STATIC UNINTERRUPTIBLE POWER SUPPLY </v>
      </c>
      <c r="F2545" s="533" t="str">
        <f t="shared" si="2585"/>
        <v>EL</v>
      </c>
      <c r="G2545" s="533" t="s">
        <v>2725</v>
      </c>
      <c r="H2545" s="533">
        <v>1172</v>
      </c>
      <c r="I2545" s="533" t="str">
        <f t="shared" si="2659"/>
        <v>battery, charger, inverter, transfer</v>
      </c>
      <c r="J2545" s="533" t="str">
        <f t="shared" si="2660"/>
        <v>battery, charger, inverter, transfer</v>
      </c>
      <c r="K2545" s="106"/>
      <c r="L2545" s="139" t="s">
        <v>966</v>
      </c>
      <c r="M2545" s="149"/>
      <c r="N2545" s="98"/>
      <c r="O2545" s="564"/>
      <c r="P2545" s="143"/>
      <c r="Q2545" s="147"/>
      <c r="X2545" s="698" t="s">
        <v>966</v>
      </c>
      <c r="Y2545" s="698"/>
      <c r="Z2545" s="698"/>
      <c r="AA2545" s="698"/>
      <c r="AB2545" s="698"/>
    </row>
    <row r="2546" spans="1:30" ht="15.75">
      <c r="A2546" s="533" t="s">
        <v>2728</v>
      </c>
      <c r="B2546" s="533">
        <v>26</v>
      </c>
      <c r="C2546" s="533" t="s">
        <v>850</v>
      </c>
      <c r="D2546" s="572" t="s">
        <v>2351</v>
      </c>
      <c r="E2546" s="571" t="str">
        <f t="shared" si="2661"/>
        <v xml:space="preserve"> STATIC UNINTERRUPTIBLE POWER SUPPLY </v>
      </c>
      <c r="F2546" s="533" t="str">
        <f t="shared" si="2585"/>
        <v>EL</v>
      </c>
      <c r="G2546" s="533" t="s">
        <v>2725</v>
      </c>
      <c r="H2546" s="533">
        <v>1173</v>
      </c>
      <c r="I2546" s="533" t="str">
        <f t="shared" si="2659"/>
        <v xml:space="preserve">switch and manual by pass switch  </v>
      </c>
      <c r="J2546" s="533" t="str">
        <f t="shared" si="2660"/>
        <v xml:space="preserve">switch and manual by pass switch  </v>
      </c>
      <c r="K2546" s="106"/>
      <c r="L2546" s="139" t="s">
        <v>967</v>
      </c>
      <c r="M2546" s="149"/>
      <c r="N2546" s="98"/>
      <c r="O2546" s="564"/>
      <c r="P2546" s="143"/>
      <c r="Q2546" s="147"/>
      <c r="X2546" s="698" t="s">
        <v>967</v>
      </c>
      <c r="Y2546" s="698"/>
      <c r="Z2546" s="698"/>
      <c r="AA2546" s="698"/>
      <c r="AB2546" s="698"/>
    </row>
    <row r="2547" spans="1:30" ht="15.75">
      <c r="A2547" s="533" t="s">
        <v>2728</v>
      </c>
      <c r="B2547" s="533">
        <v>26</v>
      </c>
      <c r="C2547" s="533" t="s">
        <v>850</v>
      </c>
      <c r="D2547" s="572" t="s">
        <v>2351</v>
      </c>
      <c r="E2547" s="571" t="str">
        <f t="shared" si="2661"/>
        <v xml:space="preserve"> STATIC UNINTERRUPTIBLE POWER SUPPLY </v>
      </c>
      <c r="F2547" s="533" t="str">
        <f t="shared" si="2585"/>
        <v>EL</v>
      </c>
      <c r="G2547" s="533" t="s">
        <v>2722</v>
      </c>
      <c r="H2547" s="533">
        <v>1174</v>
      </c>
      <c r="I2547" s="533" t="str">
        <f>I2545</f>
        <v>battery, charger, inverter, transfer</v>
      </c>
      <c r="J2547" s="533" t="str">
        <f>J2545</f>
        <v>battery, charger, inverter, transfer</v>
      </c>
      <c r="K2547" s="138" t="s">
        <v>45</v>
      </c>
      <c r="L2547" s="138" t="s">
        <v>968</v>
      </c>
      <c r="M2547" s="142">
        <v>1</v>
      </c>
      <c r="N2547" s="98" t="s">
        <v>39</v>
      </c>
      <c r="O2547" s="564">
        <v>8750</v>
      </c>
      <c r="P2547" s="25">
        <f>O2547*M2547</f>
        <v>8750</v>
      </c>
      <c r="Q2547" s="147"/>
      <c r="X2547" s="698" t="s">
        <v>968</v>
      </c>
      <c r="Y2547" s="698">
        <v>1</v>
      </c>
      <c r="Z2547" s="698" t="s">
        <v>39</v>
      </c>
      <c r="AA2547" s="698">
        <v>8750</v>
      </c>
      <c r="AB2547" s="698">
        <v>8750</v>
      </c>
      <c r="AC2547" s="731">
        <f>AA2547*0.97</f>
        <v>8487.5</v>
      </c>
      <c r="AD2547" s="533">
        <f>AC2547*Y2547</f>
        <v>8487.5</v>
      </c>
    </row>
    <row r="2548" spans="1:30" ht="15.75">
      <c r="A2548" s="533" t="s">
        <v>2728</v>
      </c>
      <c r="B2548" s="533">
        <v>26</v>
      </c>
      <c r="C2548" s="533" t="s">
        <v>850</v>
      </c>
      <c r="D2548" s="572" t="s">
        <v>2355</v>
      </c>
      <c r="E2548" s="571" t="s">
        <v>1288</v>
      </c>
      <c r="F2548" s="533" t="str">
        <f t="shared" si="2585"/>
        <v>EL</v>
      </c>
      <c r="G2548" s="533" t="s">
        <v>2725</v>
      </c>
      <c r="H2548" s="533">
        <v>1175</v>
      </c>
      <c r="I2548" s="533" t="str">
        <f t="shared" ref="I2548:I2549" si="2662">L2548</f>
        <v>263600 - TRANSFER SWITCHES</v>
      </c>
      <c r="J2548" s="533" t="str">
        <f t="shared" ref="J2548:J2549" si="2663">L2548</f>
        <v>263600 - TRANSFER SWITCHES</v>
      </c>
      <c r="K2548" s="150"/>
      <c r="L2548" s="139" t="s">
        <v>969</v>
      </c>
      <c r="M2548" s="149"/>
      <c r="N2548" s="149"/>
      <c r="O2548" s="564"/>
      <c r="P2548" s="143"/>
      <c r="Q2548" s="147"/>
      <c r="X2548" s="698" t="s">
        <v>969</v>
      </c>
      <c r="Y2548" s="698"/>
      <c r="Z2548" s="698"/>
      <c r="AA2548" s="698"/>
      <c r="AB2548" s="698"/>
    </row>
    <row r="2549" spans="1:30" ht="15.75">
      <c r="A2549" s="533" t="s">
        <v>2728</v>
      </c>
      <c r="B2549" s="533">
        <v>26</v>
      </c>
      <c r="C2549" s="533" t="s">
        <v>850</v>
      </c>
      <c r="D2549" s="572" t="s">
        <v>2355</v>
      </c>
      <c r="E2549" s="571" t="str">
        <f t="shared" ref="E2549:E2550" si="2664">E2548</f>
        <v xml:space="preserve"> TRANSFER SWITCHES</v>
      </c>
      <c r="F2549" s="533" t="str">
        <f t="shared" si="2585"/>
        <v>EL</v>
      </c>
      <c r="G2549" s="533" t="s">
        <v>2725</v>
      </c>
      <c r="H2549" s="533">
        <v>1176</v>
      </c>
      <c r="I2549" s="533" t="str">
        <f t="shared" si="2662"/>
        <v>Automatic transfer switch</v>
      </c>
      <c r="J2549" s="533" t="str">
        <f t="shared" si="2663"/>
        <v>Automatic transfer switch</v>
      </c>
      <c r="K2549" s="150"/>
      <c r="L2549" s="139" t="s">
        <v>970</v>
      </c>
      <c r="M2549" s="149"/>
      <c r="N2549" s="149"/>
      <c r="O2549" s="564"/>
      <c r="P2549" s="143"/>
      <c r="Q2549" s="147"/>
      <c r="X2549" s="698" t="s">
        <v>970</v>
      </c>
      <c r="Y2549" s="698"/>
      <c r="Z2549" s="698"/>
      <c r="AA2549" s="698"/>
      <c r="AB2549" s="698"/>
    </row>
    <row r="2550" spans="1:30" ht="15.75">
      <c r="A2550" s="533" t="s">
        <v>2728</v>
      </c>
      <c r="B2550" s="533">
        <v>26</v>
      </c>
      <c r="C2550" s="533" t="s">
        <v>850</v>
      </c>
      <c r="D2550" s="572" t="s">
        <v>2355</v>
      </c>
      <c r="E2550" s="571" t="str">
        <f t="shared" si="2664"/>
        <v xml:space="preserve"> TRANSFER SWITCHES</v>
      </c>
      <c r="F2550" s="533" t="str">
        <f t="shared" ref="F2550:F2575" si="2665">VLOOKUP(D:D,trade,3,FALSE)</f>
        <v>EL</v>
      </c>
      <c r="G2550" s="533" t="s">
        <v>2722</v>
      </c>
      <c r="H2550" s="533">
        <v>1177</v>
      </c>
      <c r="I2550" s="533" t="str">
        <f>I2548</f>
        <v>263600 - TRANSFER SWITCHES</v>
      </c>
      <c r="J2550" s="533" t="str">
        <f>J2548</f>
        <v>263600 - TRANSFER SWITCHES</v>
      </c>
      <c r="K2550" s="106" t="s">
        <v>13</v>
      </c>
      <c r="L2550" s="138" t="s">
        <v>971</v>
      </c>
      <c r="M2550" s="142">
        <v>1</v>
      </c>
      <c r="N2550" s="98" t="s">
        <v>39</v>
      </c>
      <c r="O2550" s="564">
        <v>3196</v>
      </c>
      <c r="P2550" s="25">
        <f>O2550*M2550</f>
        <v>3196</v>
      </c>
      <c r="Q2550" s="147"/>
      <c r="X2550" s="698" t="s">
        <v>971</v>
      </c>
      <c r="Y2550" s="698">
        <v>1</v>
      </c>
      <c r="Z2550" s="698" t="s">
        <v>39</v>
      </c>
      <c r="AA2550" s="698">
        <v>3196</v>
      </c>
      <c r="AB2550" s="698">
        <v>3196</v>
      </c>
      <c r="AC2550" s="731">
        <f>AA2550*0.97</f>
        <v>3100.12</v>
      </c>
      <c r="AD2550" s="533">
        <f>AC2550*Y2550</f>
        <v>3100.12</v>
      </c>
    </row>
    <row r="2551" spans="1:30" ht="15.75">
      <c r="A2551" s="533" t="s">
        <v>2728</v>
      </c>
      <c r="B2551" s="533">
        <v>26</v>
      </c>
      <c r="C2551" s="533" t="s">
        <v>850</v>
      </c>
      <c r="D2551" s="572" t="s">
        <v>2359</v>
      </c>
      <c r="E2551" s="571" t="s">
        <v>1289</v>
      </c>
      <c r="F2551" s="533" t="str">
        <f t="shared" si="2665"/>
        <v>EL</v>
      </c>
      <c r="G2551" s="533" t="s">
        <v>2725</v>
      </c>
      <c r="H2551" s="533">
        <v>1178</v>
      </c>
      <c r="I2551" s="533" t="str">
        <f>L2551</f>
        <v>264113 - LIGHTNING PROTECTION FOR STRUCTURES</v>
      </c>
      <c r="J2551" s="533" t="str">
        <f>L2551</f>
        <v>264113 - LIGHTNING PROTECTION FOR STRUCTURES</v>
      </c>
      <c r="K2551" s="148"/>
      <c r="L2551" s="139" t="s">
        <v>972</v>
      </c>
      <c r="M2551" s="142"/>
      <c r="N2551" s="152"/>
      <c r="O2551" s="564"/>
      <c r="P2551" s="143"/>
      <c r="Q2551" s="147"/>
      <c r="X2551" s="698" t="s">
        <v>972</v>
      </c>
      <c r="Y2551" s="698"/>
      <c r="Z2551" s="698"/>
      <c r="AA2551" s="698"/>
      <c r="AB2551" s="698">
        <v>0</v>
      </c>
    </row>
    <row r="2552" spans="1:30" ht="15.75">
      <c r="A2552" s="533" t="s">
        <v>2728</v>
      </c>
      <c r="B2552" s="533">
        <v>26</v>
      </c>
      <c r="C2552" s="533" t="s">
        <v>850</v>
      </c>
      <c r="D2552" s="572" t="s">
        <v>2359</v>
      </c>
      <c r="E2552" s="571" t="str">
        <f>E2551</f>
        <v xml:space="preserve"> LIGHTNING PROTECTION FOR STRUCTURES</v>
      </c>
      <c r="F2552" s="533" t="str">
        <f t="shared" si="2665"/>
        <v>EL</v>
      </c>
      <c r="G2552" s="533" t="s">
        <v>2722</v>
      </c>
      <c r="H2552" s="533">
        <v>1179</v>
      </c>
      <c r="I2552" s="533" t="str">
        <f>I2550</f>
        <v>263600 - TRANSFER SWITCHES</v>
      </c>
      <c r="J2552" s="533" t="str">
        <f>J2550</f>
        <v>263600 - TRANSFER SWITCHES</v>
      </c>
      <c r="K2552" s="106" t="s">
        <v>15</v>
      </c>
      <c r="L2552" s="138" t="s">
        <v>973</v>
      </c>
      <c r="M2552" s="142">
        <v>1</v>
      </c>
      <c r="N2552" s="98" t="s">
        <v>2</v>
      </c>
      <c r="O2552" s="564">
        <v>5477</v>
      </c>
      <c r="P2552" s="25">
        <f>O2552*M2552</f>
        <v>5477</v>
      </c>
      <c r="Q2552" s="147"/>
      <c r="X2552" s="698" t="s">
        <v>973</v>
      </c>
      <c r="Y2552" s="698">
        <v>1</v>
      </c>
      <c r="Z2552" s="698" t="s">
        <v>2</v>
      </c>
      <c r="AA2552" s="698">
        <v>5477</v>
      </c>
      <c r="AB2552" s="698">
        <v>5477</v>
      </c>
      <c r="AC2552" s="731">
        <f>AA2552*0.97</f>
        <v>5312.69</v>
      </c>
      <c r="AD2552" s="533">
        <f>AC2552*Y2552</f>
        <v>5312.69</v>
      </c>
    </row>
    <row r="2553" spans="1:30" ht="15.75">
      <c r="A2553" s="533" t="s">
        <v>2728</v>
      </c>
      <c r="B2553" s="533">
        <v>26</v>
      </c>
      <c r="C2553" s="533" t="s">
        <v>850</v>
      </c>
      <c r="D2553" s="572" t="s">
        <v>2367</v>
      </c>
      <c r="E2553" s="571" t="s">
        <v>1290</v>
      </c>
      <c r="F2553" s="533" t="str">
        <f t="shared" si="2665"/>
        <v>EL</v>
      </c>
      <c r="G2553" s="533" t="s">
        <v>2725</v>
      </c>
      <c r="H2553" s="533">
        <v>1180</v>
      </c>
      <c r="I2553" s="533" t="str">
        <f t="shared" ref="I2553:I2554" si="2666">L2553</f>
        <v xml:space="preserve">265100 - INTERIOR LIGHTING </v>
      </c>
      <c r="J2553" s="533" t="str">
        <f t="shared" ref="J2553:J2554" si="2667">L2553</f>
        <v xml:space="preserve">265100 - INTERIOR LIGHTING </v>
      </c>
      <c r="K2553" s="106"/>
      <c r="L2553" s="139" t="s">
        <v>974</v>
      </c>
      <c r="M2553" s="142"/>
      <c r="N2553" s="98"/>
      <c r="O2553" s="564"/>
      <c r="P2553" s="143"/>
      <c r="Q2553" s="147"/>
      <c r="X2553" s="698" t="s">
        <v>974</v>
      </c>
      <c r="Y2553" s="698"/>
      <c r="Z2553" s="698"/>
      <c r="AA2553" s="698"/>
      <c r="AB2553" s="698">
        <v>0</v>
      </c>
    </row>
    <row r="2554" spans="1:30" ht="16.5" thickBot="1">
      <c r="A2554" s="533" t="s">
        <v>2728</v>
      </c>
      <c r="B2554" s="533">
        <v>26</v>
      </c>
      <c r="C2554" s="533" t="s">
        <v>850</v>
      </c>
      <c r="D2554" s="572" t="s">
        <v>2367</v>
      </c>
      <c r="E2554" s="571" t="str">
        <f t="shared" ref="E2554:E2575" si="2668">E2553</f>
        <v xml:space="preserve"> INTERIOR LIGHTING </v>
      </c>
      <c r="F2554" s="533" t="str">
        <f t="shared" si="2665"/>
        <v>EL</v>
      </c>
      <c r="G2554" s="533" t="s">
        <v>2725</v>
      </c>
      <c r="H2554" s="533">
        <v>1181</v>
      </c>
      <c r="I2554" s="533" t="str">
        <f t="shared" si="2666"/>
        <v>Lighting Fixtures</v>
      </c>
      <c r="J2554" s="533" t="str">
        <f t="shared" si="2667"/>
        <v>Lighting Fixtures</v>
      </c>
      <c r="K2554" s="106"/>
      <c r="L2554" s="139" t="s">
        <v>975</v>
      </c>
      <c r="M2554" s="142"/>
      <c r="N2554" s="98"/>
      <c r="O2554" s="564"/>
      <c r="P2554" s="143"/>
      <c r="Q2554" s="147"/>
      <c r="X2554" s="698" t="s">
        <v>975</v>
      </c>
      <c r="Y2554" s="698"/>
      <c r="Z2554" s="698"/>
      <c r="AA2554" s="698"/>
      <c r="AB2554" s="698">
        <v>0</v>
      </c>
    </row>
    <row r="2555" spans="1:30" ht="15.75">
      <c r="A2555" s="533" t="s">
        <v>2728</v>
      </c>
      <c r="B2555" s="533">
        <v>26</v>
      </c>
      <c r="C2555" s="533" t="s">
        <v>850</v>
      </c>
      <c r="D2555" s="572" t="s">
        <v>2367</v>
      </c>
      <c r="E2555" s="571" t="str">
        <f t="shared" si="2668"/>
        <v xml:space="preserve"> INTERIOR LIGHTING </v>
      </c>
      <c r="F2555" s="533" t="str">
        <f t="shared" si="2665"/>
        <v>EL</v>
      </c>
      <c r="G2555" s="533" t="s">
        <v>2722</v>
      </c>
      <c r="H2555" s="533">
        <v>1182</v>
      </c>
      <c r="I2555" s="533" t="str">
        <f t="shared" ref="I2555:J2555" si="2669">I2553</f>
        <v xml:space="preserve">265100 - INTERIOR LIGHTING </v>
      </c>
      <c r="J2555" s="533" t="str">
        <f t="shared" si="2669"/>
        <v xml:space="preserve">265100 - INTERIOR LIGHTING </v>
      </c>
      <c r="K2555" s="106" t="s">
        <v>17</v>
      </c>
      <c r="L2555" s="138" t="s">
        <v>976</v>
      </c>
      <c r="M2555" s="237">
        <v>2</v>
      </c>
      <c r="N2555" s="98" t="s">
        <v>39</v>
      </c>
      <c r="O2555" s="564">
        <v>66</v>
      </c>
      <c r="P2555" s="25">
        <f t="shared" ref="P2555:P2574" si="2670">O2555*M2555</f>
        <v>132</v>
      </c>
      <c r="Q2555" s="147"/>
      <c r="X2555" s="698" t="s">
        <v>976</v>
      </c>
      <c r="Y2555" s="698">
        <v>2</v>
      </c>
      <c r="Z2555" s="698" t="s">
        <v>39</v>
      </c>
      <c r="AA2555" s="698">
        <v>66</v>
      </c>
      <c r="AB2555" s="698">
        <v>132</v>
      </c>
      <c r="AC2555" s="731">
        <f t="shared" ref="AC2555:AC2574" si="2671">AA2555*0.97</f>
        <v>64.02</v>
      </c>
      <c r="AD2555" s="533">
        <f t="shared" ref="AD2555:AD2574" si="2672">AC2555*Y2555</f>
        <v>128.04</v>
      </c>
    </row>
    <row r="2556" spans="1:30" ht="15.75">
      <c r="A2556" s="533" t="s">
        <v>2728</v>
      </c>
      <c r="B2556" s="533">
        <v>26</v>
      </c>
      <c r="C2556" s="533" t="s">
        <v>850</v>
      </c>
      <c r="D2556" s="572" t="s">
        <v>2367</v>
      </c>
      <c r="E2556" s="571" t="str">
        <f t="shared" si="2668"/>
        <v xml:space="preserve"> INTERIOR LIGHTING </v>
      </c>
      <c r="F2556" s="533" t="str">
        <f t="shared" si="2665"/>
        <v>EL</v>
      </c>
      <c r="G2556" s="533" t="s">
        <v>2722</v>
      </c>
      <c r="H2556" s="533">
        <v>1183</v>
      </c>
      <c r="I2556" s="533" t="str">
        <f t="shared" ref="I2556:J2556" si="2673">I2554</f>
        <v>Lighting Fixtures</v>
      </c>
      <c r="J2556" s="533" t="str">
        <f t="shared" si="2673"/>
        <v>Lighting Fixtures</v>
      </c>
      <c r="K2556" s="106" t="s">
        <v>19</v>
      </c>
      <c r="L2556" s="138" t="s">
        <v>977</v>
      </c>
      <c r="M2556" s="232">
        <v>8</v>
      </c>
      <c r="N2556" s="98" t="s">
        <v>39</v>
      </c>
      <c r="O2556" s="564">
        <v>66</v>
      </c>
      <c r="P2556" s="25">
        <f t="shared" si="2670"/>
        <v>528</v>
      </c>
      <c r="Q2556" s="147"/>
      <c r="X2556" s="698" t="s">
        <v>977</v>
      </c>
      <c r="Y2556" s="698">
        <v>8</v>
      </c>
      <c r="Z2556" s="698" t="s">
        <v>39</v>
      </c>
      <c r="AA2556" s="698">
        <v>66</v>
      </c>
      <c r="AB2556" s="698">
        <v>528</v>
      </c>
      <c r="AC2556" s="731">
        <f t="shared" si="2671"/>
        <v>64.02</v>
      </c>
      <c r="AD2556" s="533">
        <f t="shared" si="2672"/>
        <v>512.16</v>
      </c>
    </row>
    <row r="2557" spans="1:30" ht="16.5" thickBot="1">
      <c r="A2557" s="533" t="s">
        <v>2728</v>
      </c>
      <c r="B2557" s="533">
        <v>26</v>
      </c>
      <c r="C2557" s="533" t="s">
        <v>850</v>
      </c>
      <c r="D2557" s="572" t="s">
        <v>2367</v>
      </c>
      <c r="E2557" s="571" t="str">
        <f t="shared" si="2668"/>
        <v xml:space="preserve"> INTERIOR LIGHTING </v>
      </c>
      <c r="F2557" s="533" t="str">
        <f t="shared" si="2665"/>
        <v>EL</v>
      </c>
      <c r="G2557" s="533" t="s">
        <v>2722</v>
      </c>
      <c r="H2557" s="533">
        <v>1184</v>
      </c>
      <c r="I2557" s="533" t="str">
        <f t="shared" ref="I2557:J2557" si="2674">I2555</f>
        <v xml:space="preserve">265100 - INTERIOR LIGHTING </v>
      </c>
      <c r="J2557" s="533" t="str">
        <f t="shared" si="2674"/>
        <v xml:space="preserve">265100 - INTERIOR LIGHTING </v>
      </c>
      <c r="K2557" s="106" t="s">
        <v>20</v>
      </c>
      <c r="L2557" s="138" t="s">
        <v>978</v>
      </c>
      <c r="M2557" s="238">
        <v>23</v>
      </c>
      <c r="N2557" s="98" t="s">
        <v>39</v>
      </c>
      <c r="O2557" s="564">
        <v>73</v>
      </c>
      <c r="P2557" s="25">
        <f t="shared" si="2670"/>
        <v>1679</v>
      </c>
      <c r="Q2557" s="147"/>
      <c r="X2557" s="698" t="s">
        <v>978</v>
      </c>
      <c r="Y2557" s="698">
        <v>23</v>
      </c>
      <c r="Z2557" s="698" t="s">
        <v>39</v>
      </c>
      <c r="AA2557" s="698">
        <v>73</v>
      </c>
      <c r="AB2557" s="698">
        <v>1679</v>
      </c>
      <c r="AC2557" s="731">
        <f t="shared" si="2671"/>
        <v>70.81</v>
      </c>
      <c r="AD2557" s="533">
        <f t="shared" si="2672"/>
        <v>1628.63</v>
      </c>
    </row>
    <row r="2558" spans="1:30" ht="15.75">
      <c r="A2558" s="533" t="s">
        <v>2728</v>
      </c>
      <c r="B2558" s="533">
        <v>26</v>
      </c>
      <c r="C2558" s="533" t="s">
        <v>850</v>
      </c>
      <c r="D2558" s="572" t="s">
        <v>2367</v>
      </c>
      <c r="E2558" s="571" t="str">
        <f t="shared" si="2668"/>
        <v xml:space="preserve"> INTERIOR LIGHTING </v>
      </c>
      <c r="F2558" s="533" t="str">
        <f t="shared" si="2665"/>
        <v>EL</v>
      </c>
      <c r="G2558" s="533" t="s">
        <v>2722</v>
      </c>
      <c r="H2558" s="533">
        <v>1185</v>
      </c>
      <c r="I2558" s="533" t="str">
        <f t="shared" ref="I2558:J2558" si="2675">I2556</f>
        <v>Lighting Fixtures</v>
      </c>
      <c r="J2558" s="533" t="str">
        <f t="shared" si="2675"/>
        <v>Lighting Fixtures</v>
      </c>
      <c r="K2558" s="233" t="s">
        <v>21</v>
      </c>
      <c r="L2558" s="632" t="s">
        <v>979</v>
      </c>
      <c r="M2558" s="234">
        <v>3</v>
      </c>
      <c r="N2558" s="236" t="s">
        <v>39</v>
      </c>
      <c r="O2558" s="564"/>
      <c r="P2558" s="25">
        <f t="shared" si="2670"/>
        <v>0</v>
      </c>
      <c r="Q2558" s="147"/>
      <c r="X2558" s="698" t="s">
        <v>979</v>
      </c>
      <c r="Y2558" s="698">
        <v>3</v>
      </c>
      <c r="Z2558" s="698" t="s">
        <v>39</v>
      </c>
      <c r="AA2558" s="698"/>
      <c r="AB2558" s="698">
        <v>0</v>
      </c>
      <c r="AC2558" s="731">
        <f t="shared" si="2671"/>
        <v>0</v>
      </c>
      <c r="AD2558" s="533">
        <f t="shared" si="2672"/>
        <v>0</v>
      </c>
    </row>
    <row r="2559" spans="1:30" ht="16.5" thickBot="1">
      <c r="A2559" s="533" t="s">
        <v>2728</v>
      </c>
      <c r="B2559" s="533">
        <v>26</v>
      </c>
      <c r="C2559" s="533" t="s">
        <v>850</v>
      </c>
      <c r="D2559" s="572" t="s">
        <v>2367</v>
      </c>
      <c r="E2559" s="571" t="str">
        <f t="shared" si="2668"/>
        <v xml:space="preserve"> INTERIOR LIGHTING </v>
      </c>
      <c r="F2559" s="533" t="str">
        <f t="shared" si="2665"/>
        <v>EL</v>
      </c>
      <c r="G2559" s="533" t="s">
        <v>2722</v>
      </c>
      <c r="H2559" s="533">
        <v>1186</v>
      </c>
      <c r="I2559" s="533" t="str">
        <f t="shared" ref="I2559:J2559" si="2676">I2557</f>
        <v xml:space="preserve">265100 - INTERIOR LIGHTING </v>
      </c>
      <c r="J2559" s="533" t="str">
        <f t="shared" si="2676"/>
        <v xml:space="preserve">265100 - INTERIOR LIGHTING </v>
      </c>
      <c r="K2559" s="233" t="s">
        <v>45</v>
      </c>
      <c r="L2559" s="632" t="s">
        <v>980</v>
      </c>
      <c r="M2559" s="234">
        <v>3</v>
      </c>
      <c r="N2559" s="236" t="s">
        <v>39</v>
      </c>
      <c r="O2559" s="564"/>
      <c r="P2559" s="25">
        <f t="shared" si="2670"/>
        <v>0</v>
      </c>
      <c r="Q2559" s="147"/>
      <c r="X2559" s="698" t="s">
        <v>980</v>
      </c>
      <c r="Y2559" s="698">
        <v>3</v>
      </c>
      <c r="Z2559" s="698" t="s">
        <v>39</v>
      </c>
      <c r="AA2559" s="698"/>
      <c r="AB2559" s="698">
        <v>0</v>
      </c>
      <c r="AC2559" s="731">
        <f t="shared" si="2671"/>
        <v>0</v>
      </c>
      <c r="AD2559" s="533">
        <f t="shared" si="2672"/>
        <v>0</v>
      </c>
    </row>
    <row r="2560" spans="1:30" ht="15.75">
      <c r="A2560" s="533" t="s">
        <v>2728</v>
      </c>
      <c r="B2560" s="533">
        <v>26</v>
      </c>
      <c r="C2560" s="533" t="s">
        <v>850</v>
      </c>
      <c r="D2560" s="572" t="s">
        <v>2367</v>
      </c>
      <c r="E2560" s="571" t="str">
        <f t="shared" si="2668"/>
        <v xml:space="preserve"> INTERIOR LIGHTING </v>
      </c>
      <c r="F2560" s="533" t="str">
        <f t="shared" si="2665"/>
        <v>EL</v>
      </c>
      <c r="G2560" s="533" t="s">
        <v>2722</v>
      </c>
      <c r="H2560" s="533">
        <v>1187</v>
      </c>
      <c r="I2560" s="533" t="str">
        <f t="shared" ref="I2560:J2560" si="2677">I2558</f>
        <v>Lighting Fixtures</v>
      </c>
      <c r="J2560" s="533" t="str">
        <f t="shared" si="2677"/>
        <v>Lighting Fixtures</v>
      </c>
      <c r="K2560" s="106" t="s">
        <v>21</v>
      </c>
      <c r="L2560" s="138" t="s">
        <v>981</v>
      </c>
      <c r="M2560" s="237">
        <v>39</v>
      </c>
      <c r="N2560" s="98" t="s">
        <v>39</v>
      </c>
      <c r="O2560" s="564">
        <v>66</v>
      </c>
      <c r="P2560" s="25">
        <f t="shared" si="2670"/>
        <v>2574</v>
      </c>
      <c r="Q2560" s="147"/>
      <c r="X2560" s="698" t="s">
        <v>981</v>
      </c>
      <c r="Y2560" s="698">
        <v>39</v>
      </c>
      <c r="Z2560" s="698" t="s">
        <v>39</v>
      </c>
      <c r="AA2560" s="698">
        <v>66</v>
      </c>
      <c r="AB2560" s="698">
        <v>2574</v>
      </c>
      <c r="AC2560" s="731">
        <f t="shared" si="2671"/>
        <v>64.02</v>
      </c>
      <c r="AD2560" s="533">
        <f t="shared" si="2672"/>
        <v>2496.7799999999997</v>
      </c>
    </row>
    <row r="2561" spans="1:30" ht="15.75">
      <c r="A2561" s="533" t="s">
        <v>2728</v>
      </c>
      <c r="B2561" s="533">
        <v>26</v>
      </c>
      <c r="C2561" s="533" t="s">
        <v>850</v>
      </c>
      <c r="D2561" s="572" t="s">
        <v>2367</v>
      </c>
      <c r="E2561" s="571" t="str">
        <f t="shared" si="2668"/>
        <v xml:space="preserve"> INTERIOR LIGHTING </v>
      </c>
      <c r="F2561" s="533" t="str">
        <f t="shared" si="2665"/>
        <v>EL</v>
      </c>
      <c r="G2561" s="533" t="s">
        <v>2722</v>
      </c>
      <c r="H2561" s="533">
        <v>1188</v>
      </c>
      <c r="I2561" s="533" t="str">
        <f t="shared" ref="I2561:J2561" si="2678">I2559</f>
        <v xml:space="preserve">265100 - INTERIOR LIGHTING </v>
      </c>
      <c r="J2561" s="533" t="str">
        <f t="shared" si="2678"/>
        <v xml:space="preserve">265100 - INTERIOR LIGHTING </v>
      </c>
      <c r="K2561" s="106" t="s">
        <v>45</v>
      </c>
      <c r="L2561" s="138" t="s">
        <v>982</v>
      </c>
      <c r="M2561" s="232">
        <v>2</v>
      </c>
      <c r="N2561" s="98" t="s">
        <v>39</v>
      </c>
      <c r="O2561" s="564">
        <v>73</v>
      </c>
      <c r="P2561" s="25">
        <f t="shared" si="2670"/>
        <v>146</v>
      </c>
      <c r="Q2561" s="147"/>
      <c r="X2561" s="698" t="s">
        <v>982</v>
      </c>
      <c r="Y2561" s="698">
        <v>2</v>
      </c>
      <c r="Z2561" s="698" t="s">
        <v>39</v>
      </c>
      <c r="AA2561" s="698">
        <v>73</v>
      </c>
      <c r="AB2561" s="698">
        <v>146</v>
      </c>
      <c r="AC2561" s="731">
        <f t="shared" si="2671"/>
        <v>70.81</v>
      </c>
      <c r="AD2561" s="533">
        <f t="shared" si="2672"/>
        <v>141.62</v>
      </c>
    </row>
    <row r="2562" spans="1:30" ht="15.75">
      <c r="A2562" s="533" t="s">
        <v>2728</v>
      </c>
      <c r="B2562" s="533">
        <v>26</v>
      </c>
      <c r="C2562" s="533" t="s">
        <v>850</v>
      </c>
      <c r="D2562" s="572" t="s">
        <v>2367</v>
      </c>
      <c r="E2562" s="571" t="str">
        <f t="shared" si="2668"/>
        <v xml:space="preserve"> INTERIOR LIGHTING </v>
      </c>
      <c r="F2562" s="533" t="str">
        <f t="shared" si="2665"/>
        <v>EL</v>
      </c>
      <c r="G2562" s="533" t="s">
        <v>2722</v>
      </c>
      <c r="H2562" s="533">
        <v>1189</v>
      </c>
      <c r="I2562" s="533" t="str">
        <f t="shared" ref="I2562:J2562" si="2679">I2560</f>
        <v>Lighting Fixtures</v>
      </c>
      <c r="J2562" s="533" t="str">
        <f t="shared" si="2679"/>
        <v>Lighting Fixtures</v>
      </c>
      <c r="K2562" s="106" t="s">
        <v>48</v>
      </c>
      <c r="L2562" s="138" t="s">
        <v>983</v>
      </c>
      <c r="M2562" s="232">
        <v>11</v>
      </c>
      <c r="N2562" s="98" t="s">
        <v>39</v>
      </c>
      <c r="O2562" s="564">
        <v>66</v>
      </c>
      <c r="P2562" s="25">
        <f t="shared" si="2670"/>
        <v>726</v>
      </c>
      <c r="Q2562" s="147"/>
      <c r="X2562" s="698" t="s">
        <v>983</v>
      </c>
      <c r="Y2562" s="698">
        <v>11</v>
      </c>
      <c r="Z2562" s="698" t="s">
        <v>39</v>
      </c>
      <c r="AA2562" s="698">
        <v>66</v>
      </c>
      <c r="AB2562" s="698">
        <v>726</v>
      </c>
      <c r="AC2562" s="731">
        <f t="shared" si="2671"/>
        <v>64.02</v>
      </c>
      <c r="AD2562" s="533">
        <f t="shared" si="2672"/>
        <v>704.21999999999991</v>
      </c>
    </row>
    <row r="2563" spans="1:30" ht="16.5" thickBot="1">
      <c r="A2563" s="533" t="s">
        <v>2728</v>
      </c>
      <c r="B2563" s="533">
        <v>26</v>
      </c>
      <c r="C2563" s="533" t="s">
        <v>850</v>
      </c>
      <c r="D2563" s="572" t="s">
        <v>2367</v>
      </c>
      <c r="E2563" s="571" t="str">
        <f t="shared" si="2668"/>
        <v xml:space="preserve"> INTERIOR LIGHTING </v>
      </c>
      <c r="F2563" s="533" t="str">
        <f t="shared" si="2665"/>
        <v>EL</v>
      </c>
      <c r="G2563" s="533" t="s">
        <v>2722</v>
      </c>
      <c r="H2563" s="533">
        <v>1190</v>
      </c>
      <c r="I2563" s="533" t="str">
        <f t="shared" ref="I2563:J2563" si="2680">I2561</f>
        <v xml:space="preserve">265100 - INTERIOR LIGHTING </v>
      </c>
      <c r="J2563" s="533" t="str">
        <f t="shared" si="2680"/>
        <v xml:space="preserve">265100 - INTERIOR LIGHTING </v>
      </c>
      <c r="K2563" s="106" t="s">
        <v>50</v>
      </c>
      <c r="L2563" s="138" t="s">
        <v>984</v>
      </c>
      <c r="M2563" s="238">
        <v>2</v>
      </c>
      <c r="N2563" s="98" t="s">
        <v>39</v>
      </c>
      <c r="O2563" s="564">
        <v>66</v>
      </c>
      <c r="P2563" s="25">
        <f t="shared" si="2670"/>
        <v>132</v>
      </c>
      <c r="Q2563" s="147"/>
      <c r="X2563" s="698" t="s">
        <v>984</v>
      </c>
      <c r="Y2563" s="698">
        <v>2</v>
      </c>
      <c r="Z2563" s="698" t="s">
        <v>39</v>
      </c>
      <c r="AA2563" s="698">
        <v>66</v>
      </c>
      <c r="AB2563" s="698">
        <v>132</v>
      </c>
      <c r="AC2563" s="731">
        <f t="shared" si="2671"/>
        <v>64.02</v>
      </c>
      <c r="AD2563" s="533">
        <f t="shared" si="2672"/>
        <v>128.04</v>
      </c>
    </row>
    <row r="2564" spans="1:30" ht="15.75">
      <c r="A2564" s="533" t="s">
        <v>2728</v>
      </c>
      <c r="B2564" s="533">
        <v>26</v>
      </c>
      <c r="C2564" s="533" t="s">
        <v>850</v>
      </c>
      <c r="D2564" s="572" t="s">
        <v>2367</v>
      </c>
      <c r="E2564" s="571" t="str">
        <f t="shared" si="2668"/>
        <v xml:space="preserve"> INTERIOR LIGHTING </v>
      </c>
      <c r="F2564" s="533" t="str">
        <f t="shared" si="2665"/>
        <v>EL</v>
      </c>
      <c r="G2564" s="533" t="s">
        <v>2722</v>
      </c>
      <c r="H2564" s="533">
        <v>1191</v>
      </c>
      <c r="I2564" s="533" t="str">
        <f t="shared" ref="I2564:J2564" si="2681">I2562</f>
        <v>Lighting Fixtures</v>
      </c>
      <c r="J2564" s="533" t="str">
        <f t="shared" si="2681"/>
        <v>Lighting Fixtures</v>
      </c>
      <c r="K2564" s="233" t="s">
        <v>78</v>
      </c>
      <c r="L2564" s="632" t="s">
        <v>985</v>
      </c>
      <c r="M2564" s="234">
        <v>15</v>
      </c>
      <c r="N2564" s="236" t="s">
        <v>39</v>
      </c>
      <c r="O2564" s="564"/>
      <c r="P2564" s="25">
        <f t="shared" si="2670"/>
        <v>0</v>
      </c>
      <c r="Q2564" s="147"/>
      <c r="X2564" s="698" t="s">
        <v>985</v>
      </c>
      <c r="Y2564" s="698">
        <v>15</v>
      </c>
      <c r="Z2564" s="698" t="s">
        <v>39</v>
      </c>
      <c r="AA2564" s="698"/>
      <c r="AB2564" s="698">
        <v>0</v>
      </c>
      <c r="AC2564" s="731">
        <f t="shared" si="2671"/>
        <v>0</v>
      </c>
      <c r="AD2564" s="533">
        <f t="shared" si="2672"/>
        <v>0</v>
      </c>
    </row>
    <row r="2565" spans="1:30" ht="15.75">
      <c r="A2565" s="533" t="s">
        <v>2728</v>
      </c>
      <c r="B2565" s="533">
        <v>26</v>
      </c>
      <c r="C2565" s="533" t="s">
        <v>850</v>
      </c>
      <c r="D2565" s="572" t="s">
        <v>2367</v>
      </c>
      <c r="E2565" s="571" t="str">
        <f t="shared" si="2668"/>
        <v xml:space="preserve"> INTERIOR LIGHTING </v>
      </c>
      <c r="F2565" s="533" t="str">
        <f t="shared" si="2665"/>
        <v>EL</v>
      </c>
      <c r="G2565" s="533" t="s">
        <v>2722</v>
      </c>
      <c r="H2565" s="533">
        <v>1192</v>
      </c>
      <c r="I2565" s="533" t="str">
        <f t="shared" ref="I2565:J2565" si="2682">I2563</f>
        <v xml:space="preserve">265100 - INTERIOR LIGHTING </v>
      </c>
      <c r="J2565" s="533" t="str">
        <f t="shared" si="2682"/>
        <v xml:space="preserve">265100 - INTERIOR LIGHTING </v>
      </c>
      <c r="K2565" s="233" t="s">
        <v>302</v>
      </c>
      <c r="L2565" s="632" t="s">
        <v>986</v>
      </c>
      <c r="M2565" s="234">
        <v>9</v>
      </c>
      <c r="N2565" s="236" t="s">
        <v>39</v>
      </c>
      <c r="O2565" s="564"/>
      <c r="P2565" s="25">
        <f t="shared" si="2670"/>
        <v>0</v>
      </c>
      <c r="Q2565" s="147"/>
      <c r="X2565" s="698" t="s">
        <v>986</v>
      </c>
      <c r="Y2565" s="698">
        <v>9</v>
      </c>
      <c r="Z2565" s="698" t="s">
        <v>39</v>
      </c>
      <c r="AA2565" s="698"/>
      <c r="AB2565" s="698">
        <v>0</v>
      </c>
      <c r="AC2565" s="731">
        <f t="shared" si="2671"/>
        <v>0</v>
      </c>
      <c r="AD2565" s="533">
        <f t="shared" si="2672"/>
        <v>0</v>
      </c>
    </row>
    <row r="2566" spans="1:30" ht="16.5" thickBot="1">
      <c r="A2566" s="533" t="s">
        <v>2728</v>
      </c>
      <c r="B2566" s="533">
        <v>26</v>
      </c>
      <c r="C2566" s="533" t="s">
        <v>850</v>
      </c>
      <c r="D2566" s="572" t="s">
        <v>2367</v>
      </c>
      <c r="E2566" s="571" t="str">
        <f t="shared" si="2668"/>
        <v xml:space="preserve"> INTERIOR LIGHTING </v>
      </c>
      <c r="F2566" s="533" t="str">
        <f t="shared" si="2665"/>
        <v>EL</v>
      </c>
      <c r="G2566" s="533" t="s">
        <v>2722</v>
      </c>
      <c r="H2566" s="533">
        <v>1193</v>
      </c>
      <c r="I2566" s="533" t="str">
        <f t="shared" ref="I2566:J2566" si="2683">I2564</f>
        <v>Lighting Fixtures</v>
      </c>
      <c r="J2566" s="533" t="str">
        <f t="shared" si="2683"/>
        <v>Lighting Fixtures</v>
      </c>
      <c r="K2566" s="233" t="s">
        <v>304</v>
      </c>
      <c r="L2566" s="632" t="s">
        <v>987</v>
      </c>
      <c r="M2566" s="234">
        <v>40</v>
      </c>
      <c r="N2566" s="236" t="s">
        <v>39</v>
      </c>
      <c r="O2566" s="564"/>
      <c r="P2566" s="25">
        <f t="shared" si="2670"/>
        <v>0</v>
      </c>
      <c r="Q2566" s="147"/>
      <c r="X2566" s="698" t="s">
        <v>987</v>
      </c>
      <c r="Y2566" s="698">
        <v>40</v>
      </c>
      <c r="Z2566" s="698" t="s">
        <v>39</v>
      </c>
      <c r="AA2566" s="698"/>
      <c r="AB2566" s="698">
        <v>0</v>
      </c>
      <c r="AC2566" s="731">
        <f t="shared" si="2671"/>
        <v>0</v>
      </c>
      <c r="AD2566" s="533">
        <f t="shared" si="2672"/>
        <v>0</v>
      </c>
    </row>
    <row r="2567" spans="1:30" ht="16.5" thickBot="1">
      <c r="A2567" s="533" t="s">
        <v>2728</v>
      </c>
      <c r="B2567" s="533">
        <v>26</v>
      </c>
      <c r="C2567" s="533" t="s">
        <v>850</v>
      </c>
      <c r="D2567" s="572" t="s">
        <v>2367</v>
      </c>
      <c r="E2567" s="571" t="str">
        <f t="shared" si="2668"/>
        <v xml:space="preserve"> INTERIOR LIGHTING </v>
      </c>
      <c r="F2567" s="533" t="str">
        <f t="shared" si="2665"/>
        <v>EL</v>
      </c>
      <c r="G2567" s="533" t="s">
        <v>2722</v>
      </c>
      <c r="H2567" s="533">
        <v>1194</v>
      </c>
      <c r="I2567" s="533" t="str">
        <f t="shared" ref="I2567:J2567" si="2684">I2565</f>
        <v xml:space="preserve">265100 - INTERIOR LIGHTING </v>
      </c>
      <c r="J2567" s="533" t="str">
        <f t="shared" si="2684"/>
        <v xml:space="preserve">265100 - INTERIOR LIGHTING </v>
      </c>
      <c r="K2567" s="106" t="s">
        <v>76</v>
      </c>
      <c r="L2567" s="138" t="s">
        <v>988</v>
      </c>
      <c r="M2567" s="272">
        <v>5</v>
      </c>
      <c r="N2567" s="98" t="s">
        <v>39</v>
      </c>
      <c r="O2567" s="564">
        <v>66</v>
      </c>
      <c r="P2567" s="25">
        <f t="shared" si="2670"/>
        <v>330</v>
      </c>
      <c r="Q2567" s="147"/>
      <c r="X2567" s="698" t="s">
        <v>988</v>
      </c>
      <c r="Y2567" s="698">
        <v>5</v>
      </c>
      <c r="Z2567" s="698" t="s">
        <v>39</v>
      </c>
      <c r="AA2567" s="698">
        <v>66</v>
      </c>
      <c r="AB2567" s="698">
        <v>330</v>
      </c>
      <c r="AC2567" s="731">
        <f t="shared" si="2671"/>
        <v>64.02</v>
      </c>
      <c r="AD2567" s="533">
        <f t="shared" si="2672"/>
        <v>320.09999999999997</v>
      </c>
    </row>
    <row r="2568" spans="1:30" ht="16.5" thickBot="1">
      <c r="A2568" s="533" t="s">
        <v>2728</v>
      </c>
      <c r="B2568" s="533">
        <v>26</v>
      </c>
      <c r="C2568" s="533" t="s">
        <v>850</v>
      </c>
      <c r="D2568" s="572" t="s">
        <v>2367</v>
      </c>
      <c r="E2568" s="571" t="str">
        <f t="shared" si="2668"/>
        <v xml:space="preserve"> INTERIOR LIGHTING </v>
      </c>
      <c r="F2568" s="533" t="str">
        <f t="shared" si="2665"/>
        <v>EL</v>
      </c>
      <c r="G2568" s="533" t="s">
        <v>2722</v>
      </c>
      <c r="H2568" s="533">
        <v>1195</v>
      </c>
      <c r="I2568" s="533" t="str">
        <f t="shared" ref="I2568:J2568" si="2685">I2566</f>
        <v>Lighting Fixtures</v>
      </c>
      <c r="J2568" s="533" t="str">
        <f t="shared" si="2685"/>
        <v>Lighting Fixtures</v>
      </c>
      <c r="K2568" s="106" t="s">
        <v>13</v>
      </c>
      <c r="L2568" s="138" t="s">
        <v>989</v>
      </c>
      <c r="M2568" s="272">
        <v>3</v>
      </c>
      <c r="N2568" s="98" t="s">
        <v>39</v>
      </c>
      <c r="O2568" s="564">
        <v>120</v>
      </c>
      <c r="P2568" s="25">
        <f t="shared" si="2670"/>
        <v>360</v>
      </c>
      <c r="Q2568" s="147"/>
      <c r="X2568" s="698" t="s">
        <v>989</v>
      </c>
      <c r="Y2568" s="698">
        <v>3</v>
      </c>
      <c r="Z2568" s="698" t="s">
        <v>39</v>
      </c>
      <c r="AA2568" s="698">
        <v>120</v>
      </c>
      <c r="AB2568" s="698">
        <v>360</v>
      </c>
      <c r="AC2568" s="731">
        <f t="shared" si="2671"/>
        <v>116.39999999999999</v>
      </c>
      <c r="AD2568" s="533">
        <f t="shared" si="2672"/>
        <v>349.2</v>
      </c>
    </row>
    <row r="2569" spans="1:30" ht="16.5" thickBot="1">
      <c r="A2569" s="533" t="s">
        <v>2728</v>
      </c>
      <c r="B2569" s="533">
        <v>26</v>
      </c>
      <c r="C2569" s="533" t="s">
        <v>850</v>
      </c>
      <c r="D2569" s="572" t="s">
        <v>2367</v>
      </c>
      <c r="E2569" s="571" t="str">
        <f t="shared" si="2668"/>
        <v xml:space="preserve"> INTERIOR LIGHTING </v>
      </c>
      <c r="F2569" s="533" t="str">
        <f t="shared" si="2665"/>
        <v>EL</v>
      </c>
      <c r="G2569" s="533" t="s">
        <v>2722</v>
      </c>
      <c r="H2569" s="533">
        <v>1196</v>
      </c>
      <c r="I2569" s="533" t="str">
        <f t="shared" ref="I2569:J2569" si="2686">I2567</f>
        <v xml:space="preserve">265100 - INTERIOR LIGHTING </v>
      </c>
      <c r="J2569" s="533" t="str">
        <f t="shared" si="2686"/>
        <v xml:space="preserve">265100 - INTERIOR LIGHTING </v>
      </c>
      <c r="K2569" s="233" t="s">
        <v>15</v>
      </c>
      <c r="L2569" s="632" t="s">
        <v>990</v>
      </c>
      <c r="M2569" s="234">
        <v>16</v>
      </c>
      <c r="N2569" s="236" t="s">
        <v>39</v>
      </c>
      <c r="O2569" s="564"/>
      <c r="P2569" s="25">
        <f t="shared" si="2670"/>
        <v>0</v>
      </c>
      <c r="Q2569" s="147"/>
      <c r="X2569" s="698" t="s">
        <v>990</v>
      </c>
      <c r="Y2569" s="698">
        <v>16</v>
      </c>
      <c r="Z2569" s="698" t="s">
        <v>39</v>
      </c>
      <c r="AA2569" s="698"/>
      <c r="AB2569" s="698">
        <v>0</v>
      </c>
      <c r="AC2569" s="731">
        <f t="shared" si="2671"/>
        <v>0</v>
      </c>
      <c r="AD2569" s="533">
        <f t="shared" si="2672"/>
        <v>0</v>
      </c>
    </row>
    <row r="2570" spans="1:30" ht="15.75">
      <c r="A2570" s="533" t="s">
        <v>2728</v>
      </c>
      <c r="B2570" s="533">
        <v>26</v>
      </c>
      <c r="C2570" s="533" t="s">
        <v>850</v>
      </c>
      <c r="D2570" s="572" t="s">
        <v>2367</v>
      </c>
      <c r="E2570" s="571" t="str">
        <f t="shared" si="2668"/>
        <v xml:space="preserve"> INTERIOR LIGHTING </v>
      </c>
      <c r="F2570" s="533" t="str">
        <f t="shared" si="2665"/>
        <v>EL</v>
      </c>
      <c r="G2570" s="533" t="s">
        <v>2722</v>
      </c>
      <c r="H2570" s="533">
        <v>1197</v>
      </c>
      <c r="I2570" s="533" t="str">
        <f t="shared" ref="I2570:J2570" si="2687">I2568</f>
        <v>Lighting Fixtures</v>
      </c>
      <c r="J2570" s="533" t="str">
        <f t="shared" si="2687"/>
        <v>Lighting Fixtures</v>
      </c>
      <c r="K2570" s="106" t="s">
        <v>15</v>
      </c>
      <c r="L2570" s="138" t="s">
        <v>991</v>
      </c>
      <c r="M2570" s="237">
        <v>6</v>
      </c>
      <c r="N2570" s="98" t="s">
        <v>39</v>
      </c>
      <c r="O2570" s="564">
        <v>135</v>
      </c>
      <c r="P2570" s="25">
        <f t="shared" si="2670"/>
        <v>810</v>
      </c>
      <c r="Q2570" s="147"/>
      <c r="X2570" s="698" t="s">
        <v>991</v>
      </c>
      <c r="Y2570" s="698">
        <v>6</v>
      </c>
      <c r="Z2570" s="698" t="s">
        <v>39</v>
      </c>
      <c r="AA2570" s="698">
        <v>135</v>
      </c>
      <c r="AB2570" s="698">
        <v>810</v>
      </c>
      <c r="AC2570" s="731">
        <f t="shared" si="2671"/>
        <v>130.94999999999999</v>
      </c>
      <c r="AD2570" s="533">
        <f t="shared" si="2672"/>
        <v>785.69999999999993</v>
      </c>
    </row>
    <row r="2571" spans="1:30" ht="15.75">
      <c r="A2571" s="533" t="s">
        <v>2728</v>
      </c>
      <c r="B2571" s="533">
        <v>26</v>
      </c>
      <c r="C2571" s="533" t="s">
        <v>850</v>
      </c>
      <c r="D2571" s="572" t="s">
        <v>2367</v>
      </c>
      <c r="E2571" s="571" t="str">
        <f t="shared" si="2668"/>
        <v xml:space="preserve"> INTERIOR LIGHTING </v>
      </c>
      <c r="F2571" s="533" t="str">
        <f t="shared" si="2665"/>
        <v>EL</v>
      </c>
      <c r="G2571" s="533" t="s">
        <v>2722</v>
      </c>
      <c r="H2571" s="533">
        <v>1198</v>
      </c>
      <c r="I2571" s="533" t="str">
        <f t="shared" ref="I2571:J2571" si="2688">I2569</f>
        <v xml:space="preserve">265100 - INTERIOR LIGHTING </v>
      </c>
      <c r="J2571" s="533" t="str">
        <f t="shared" si="2688"/>
        <v xml:space="preserve">265100 - INTERIOR LIGHTING </v>
      </c>
      <c r="K2571" s="106" t="s">
        <v>17</v>
      </c>
      <c r="L2571" s="138" t="s">
        <v>992</v>
      </c>
      <c r="M2571" s="232">
        <v>2</v>
      </c>
      <c r="N2571" s="98" t="s">
        <v>39</v>
      </c>
      <c r="O2571" s="564">
        <v>66</v>
      </c>
      <c r="P2571" s="25">
        <f t="shared" si="2670"/>
        <v>132</v>
      </c>
      <c r="Q2571" s="147"/>
      <c r="X2571" s="698" t="s">
        <v>992</v>
      </c>
      <c r="Y2571" s="698">
        <v>2</v>
      </c>
      <c r="Z2571" s="698" t="s">
        <v>39</v>
      </c>
      <c r="AA2571" s="698">
        <v>66</v>
      </c>
      <c r="AB2571" s="698">
        <v>132</v>
      </c>
      <c r="AC2571" s="731">
        <f t="shared" si="2671"/>
        <v>64.02</v>
      </c>
      <c r="AD2571" s="533">
        <f t="shared" si="2672"/>
        <v>128.04</v>
      </c>
    </row>
    <row r="2572" spans="1:30" ht="16.5" thickBot="1">
      <c r="A2572" s="533" t="s">
        <v>2728</v>
      </c>
      <c r="B2572" s="533">
        <v>26</v>
      </c>
      <c r="C2572" s="533" t="s">
        <v>850</v>
      </c>
      <c r="D2572" s="572" t="s">
        <v>2367</v>
      </c>
      <c r="E2572" s="571" t="str">
        <f t="shared" si="2668"/>
        <v xml:space="preserve"> INTERIOR LIGHTING </v>
      </c>
      <c r="F2572" s="533" t="str">
        <f t="shared" si="2665"/>
        <v>EL</v>
      </c>
      <c r="G2572" s="533" t="s">
        <v>2722</v>
      </c>
      <c r="H2572" s="533">
        <v>1199</v>
      </c>
      <c r="I2572" s="533" t="str">
        <f t="shared" ref="I2572:J2572" si="2689">I2570</f>
        <v>Lighting Fixtures</v>
      </c>
      <c r="J2572" s="533" t="str">
        <f t="shared" si="2689"/>
        <v>Lighting Fixtures</v>
      </c>
      <c r="K2572" s="106" t="s">
        <v>19</v>
      </c>
      <c r="L2572" s="138" t="s">
        <v>993</v>
      </c>
      <c r="M2572" s="238">
        <v>10</v>
      </c>
      <c r="N2572" s="98" t="s">
        <v>39</v>
      </c>
      <c r="O2572" s="564">
        <v>73</v>
      </c>
      <c r="P2572" s="25">
        <f t="shared" si="2670"/>
        <v>730</v>
      </c>
      <c r="Q2572" s="147"/>
      <c r="X2572" s="698" t="s">
        <v>993</v>
      </c>
      <c r="Y2572" s="698">
        <v>10</v>
      </c>
      <c r="Z2572" s="698" t="s">
        <v>39</v>
      </c>
      <c r="AA2572" s="698">
        <v>73</v>
      </c>
      <c r="AB2572" s="698">
        <v>730</v>
      </c>
      <c r="AC2572" s="731">
        <f t="shared" si="2671"/>
        <v>70.81</v>
      </c>
      <c r="AD2572" s="533">
        <f t="shared" si="2672"/>
        <v>708.1</v>
      </c>
    </row>
    <row r="2573" spans="1:30" ht="15.75">
      <c r="A2573" s="533" t="s">
        <v>2728</v>
      </c>
      <c r="B2573" s="533">
        <v>26</v>
      </c>
      <c r="C2573" s="533" t="s">
        <v>850</v>
      </c>
      <c r="D2573" s="572" t="s">
        <v>2367</v>
      </c>
      <c r="E2573" s="571" t="str">
        <f t="shared" si="2668"/>
        <v xml:space="preserve"> INTERIOR LIGHTING </v>
      </c>
      <c r="F2573" s="533" t="str">
        <f t="shared" si="2665"/>
        <v>EL</v>
      </c>
      <c r="G2573" s="533" t="s">
        <v>2722</v>
      </c>
      <c r="H2573" s="533">
        <v>1200</v>
      </c>
      <c r="I2573" s="533" t="str">
        <f t="shared" ref="I2573:J2573" si="2690">I2571</f>
        <v xml:space="preserve">265100 - INTERIOR LIGHTING </v>
      </c>
      <c r="J2573" s="533" t="str">
        <f t="shared" si="2690"/>
        <v xml:space="preserve">265100 - INTERIOR LIGHTING </v>
      </c>
      <c r="K2573" s="233" t="s">
        <v>21</v>
      </c>
      <c r="L2573" s="632" t="s">
        <v>994</v>
      </c>
      <c r="M2573" s="234">
        <v>7</v>
      </c>
      <c r="N2573" s="236" t="s">
        <v>39</v>
      </c>
      <c r="O2573" s="564"/>
      <c r="P2573" s="25">
        <f t="shared" si="2670"/>
        <v>0</v>
      </c>
      <c r="Q2573" s="147"/>
      <c r="X2573" s="698" t="s">
        <v>994</v>
      </c>
      <c r="Y2573" s="698">
        <v>7</v>
      </c>
      <c r="Z2573" s="698" t="s">
        <v>39</v>
      </c>
      <c r="AA2573" s="698"/>
      <c r="AB2573" s="698">
        <v>0</v>
      </c>
      <c r="AC2573" s="731">
        <f t="shared" si="2671"/>
        <v>0</v>
      </c>
      <c r="AD2573" s="533">
        <f t="shared" si="2672"/>
        <v>0</v>
      </c>
    </row>
    <row r="2574" spans="1:30" ht="15.75">
      <c r="A2574" s="533" t="s">
        <v>2728</v>
      </c>
      <c r="B2574" s="533">
        <v>26</v>
      </c>
      <c r="C2574" s="533" t="s">
        <v>850</v>
      </c>
      <c r="D2574" s="572" t="s">
        <v>2367</v>
      </c>
      <c r="E2574" s="571" t="str">
        <f t="shared" si="2668"/>
        <v xml:space="preserve"> INTERIOR LIGHTING </v>
      </c>
      <c r="F2574" s="533" t="str">
        <f t="shared" si="2665"/>
        <v>EL</v>
      </c>
      <c r="G2574" s="533" t="s">
        <v>2722</v>
      </c>
      <c r="H2574" s="533">
        <v>1201</v>
      </c>
      <c r="I2574" s="533" t="str">
        <f t="shared" ref="I2574:J2574" si="2691">I2572</f>
        <v>Lighting Fixtures</v>
      </c>
      <c r="J2574" s="533" t="str">
        <f t="shared" si="2691"/>
        <v>Lighting Fixtures</v>
      </c>
      <c r="K2574" s="233" t="s">
        <v>45</v>
      </c>
      <c r="L2574" s="632" t="s">
        <v>995</v>
      </c>
      <c r="M2574" s="234">
        <v>533</v>
      </c>
      <c r="N2574" s="236" t="s">
        <v>95</v>
      </c>
      <c r="O2574" s="564"/>
      <c r="P2574" s="25">
        <f t="shared" si="2670"/>
        <v>0</v>
      </c>
      <c r="Q2574" s="147"/>
      <c r="X2574" s="698" t="s">
        <v>995</v>
      </c>
      <c r="Y2574" s="698">
        <v>533</v>
      </c>
      <c r="Z2574" s="698" t="s">
        <v>95</v>
      </c>
      <c r="AA2574" s="698"/>
      <c r="AB2574" s="698">
        <v>0</v>
      </c>
      <c r="AC2574" s="731">
        <f t="shared" si="2671"/>
        <v>0</v>
      </c>
      <c r="AD2574" s="533">
        <f t="shared" si="2672"/>
        <v>0</v>
      </c>
    </row>
    <row r="2575" spans="1:30" ht="15.75">
      <c r="A2575" s="533" t="s">
        <v>2728</v>
      </c>
      <c r="B2575" s="533">
        <v>26</v>
      </c>
      <c r="C2575" s="533" t="s">
        <v>850</v>
      </c>
      <c r="D2575" s="572" t="s">
        <v>2367</v>
      </c>
      <c r="E2575" s="571" t="str">
        <f t="shared" si="2668"/>
        <v xml:space="preserve"> INTERIOR LIGHTING </v>
      </c>
      <c r="F2575" s="533" t="str">
        <f t="shared" si="2665"/>
        <v>EL</v>
      </c>
      <c r="G2575" s="533" t="s">
        <v>2725</v>
      </c>
      <c r="H2575" s="533">
        <v>1202</v>
      </c>
      <c r="I2575" s="533" t="str">
        <f t="shared" ref="I2575:J2575" si="2692">I2573</f>
        <v xml:space="preserve">265100 - INTERIOR LIGHTING </v>
      </c>
      <c r="J2575" s="533" t="str">
        <f t="shared" si="2692"/>
        <v xml:space="preserve">265100 - INTERIOR LIGHTING </v>
      </c>
      <c r="K2575" s="104" t="s">
        <v>996</v>
      </c>
      <c r="L2575" s="138"/>
      <c r="M2575" s="142"/>
      <c r="N2575" s="98"/>
      <c r="O2575" s="564" t="s">
        <v>8</v>
      </c>
      <c r="P2575" s="153">
        <v>0</v>
      </c>
      <c r="Q2575" s="138"/>
      <c r="X2575" s="698"/>
      <c r="Y2575" s="698"/>
      <c r="Z2575" s="698"/>
      <c r="AA2575" s="698" t="s">
        <v>8</v>
      </c>
      <c r="AB2575" s="698">
        <v>297724</v>
      </c>
    </row>
    <row r="2576" spans="1:30" ht="16.5" thickBot="1">
      <c r="A2576" s="533" t="s">
        <v>2728</v>
      </c>
      <c r="B2576" s="533">
        <v>26</v>
      </c>
      <c r="C2576" s="533" t="s">
        <v>850</v>
      </c>
      <c r="D2576" s="10" t="s">
        <v>22</v>
      </c>
      <c r="E2576" s="10" t="s">
        <v>22</v>
      </c>
      <c r="G2576" s="533" t="s">
        <v>2724</v>
      </c>
      <c r="H2576" s="533">
        <v>1203</v>
      </c>
      <c r="I2576" s="533" t="str">
        <f t="shared" ref="I2576:J2576" si="2693">I2574</f>
        <v>Lighting Fixtures</v>
      </c>
      <c r="J2576" s="533" t="str">
        <f t="shared" si="2693"/>
        <v>Lighting Fixtures</v>
      </c>
      <c r="K2576" s="106" t="s">
        <v>22</v>
      </c>
      <c r="L2576" s="138"/>
      <c r="M2576" s="142"/>
      <c r="N2576" s="98"/>
      <c r="O2576" s="564"/>
      <c r="P2576" s="154"/>
      <c r="Q2576" s="138"/>
      <c r="X2576" s="698"/>
      <c r="Y2576" s="698"/>
      <c r="Z2576" s="698"/>
      <c r="AA2576" s="698"/>
      <c r="AB2576" s="698"/>
    </row>
    <row r="2577" spans="1:30" ht="16.5" thickTop="1">
      <c r="A2577" s="533" t="s">
        <v>2728</v>
      </c>
      <c r="B2577" s="533">
        <v>27</v>
      </c>
      <c r="C2577" s="533" t="s">
        <v>998</v>
      </c>
      <c r="D2577" s="572" t="s">
        <v>2748</v>
      </c>
      <c r="E2577" s="571" t="s">
        <v>1291</v>
      </c>
      <c r="F2577" s="533" t="s">
        <v>1835</v>
      </c>
      <c r="G2577" s="533" t="s">
        <v>2725</v>
      </c>
      <c r="H2577" s="533">
        <v>1204</v>
      </c>
      <c r="I2577" s="533" t="str">
        <f t="shared" ref="I2577:J2577" si="2694">I2575</f>
        <v xml:space="preserve">265100 - INTERIOR LIGHTING </v>
      </c>
      <c r="J2577" s="533" t="str">
        <f t="shared" si="2694"/>
        <v xml:space="preserve">265100 - INTERIOR LIGHTING </v>
      </c>
      <c r="K2577" s="139" t="s">
        <v>997</v>
      </c>
      <c r="L2577" s="139"/>
      <c r="M2577" s="139"/>
      <c r="N2577" s="139"/>
      <c r="O2577" s="562"/>
      <c r="P2577" s="139"/>
      <c r="Q2577" s="138"/>
      <c r="X2577" s="698"/>
      <c r="Y2577" s="698"/>
      <c r="Z2577" s="698"/>
      <c r="AA2577" s="698"/>
      <c r="AB2577" s="698"/>
    </row>
    <row r="2578" spans="1:30" ht="15.75">
      <c r="A2578" s="533" t="s">
        <v>2728</v>
      </c>
      <c r="B2578" s="533">
        <v>27</v>
      </c>
      <c r="C2578" s="533" t="s">
        <v>998</v>
      </c>
      <c r="D2578" s="572" t="s">
        <v>2748</v>
      </c>
      <c r="E2578" s="571" t="s">
        <v>1291</v>
      </c>
      <c r="F2578" s="533" t="s">
        <v>1835</v>
      </c>
      <c r="G2578" s="533" t="s">
        <v>2725</v>
      </c>
      <c r="H2578" s="533">
        <v>1205</v>
      </c>
      <c r="I2578" s="533" t="str">
        <f t="shared" ref="I2578:J2578" si="2695">I2576</f>
        <v>Lighting Fixtures</v>
      </c>
      <c r="J2578" s="533" t="str">
        <f t="shared" si="2695"/>
        <v>Lighting Fixtures</v>
      </c>
      <c r="K2578" s="139" t="s">
        <v>998</v>
      </c>
      <c r="L2578" s="139"/>
      <c r="M2578" s="139"/>
      <c r="N2578" s="139"/>
      <c r="O2578" s="562"/>
      <c r="P2578" s="139"/>
      <c r="Q2578" s="138"/>
      <c r="X2578" s="698"/>
      <c r="Y2578" s="698"/>
      <c r="Z2578" s="698"/>
      <c r="AA2578" s="698"/>
      <c r="AB2578" s="698"/>
    </row>
    <row r="2579" spans="1:30" ht="15.75">
      <c r="A2579" s="533" t="s">
        <v>2728</v>
      </c>
      <c r="B2579" s="533">
        <v>27</v>
      </c>
      <c r="C2579" s="533" t="s">
        <v>998</v>
      </c>
      <c r="D2579" s="572" t="s">
        <v>2748</v>
      </c>
      <c r="E2579" s="571" t="s">
        <v>1291</v>
      </c>
      <c r="F2579" s="533" t="s">
        <v>1835</v>
      </c>
      <c r="G2579" s="533" t="s">
        <v>2725</v>
      </c>
      <c r="H2579" s="533">
        <v>1206</v>
      </c>
      <c r="I2579" s="533" t="str">
        <f t="shared" ref="I2579:J2579" si="2696">I2577</f>
        <v xml:space="preserve">265100 - INTERIOR LIGHTING </v>
      </c>
      <c r="J2579" s="533" t="str">
        <f t="shared" si="2696"/>
        <v xml:space="preserve">265100 - INTERIOR LIGHTING </v>
      </c>
      <c r="K2579" s="104" t="s">
        <v>2</v>
      </c>
      <c r="L2579" s="104" t="s">
        <v>25</v>
      </c>
      <c r="M2579" s="146" t="s">
        <v>4</v>
      </c>
      <c r="N2579" s="144" t="s">
        <v>5</v>
      </c>
      <c r="O2579" s="565" t="s">
        <v>6</v>
      </c>
      <c r="P2579" s="156" t="s">
        <v>7</v>
      </c>
      <c r="Q2579" s="138"/>
      <c r="X2579" s="698" t="s">
        <v>25</v>
      </c>
      <c r="Y2579" s="698" t="s">
        <v>4</v>
      </c>
      <c r="Z2579" s="698" t="s">
        <v>5</v>
      </c>
      <c r="AA2579" s="698" t="s">
        <v>6</v>
      </c>
      <c r="AB2579" s="698" t="s">
        <v>7</v>
      </c>
    </row>
    <row r="2580" spans="1:30" ht="15.75">
      <c r="A2580" s="533" t="s">
        <v>2728</v>
      </c>
      <c r="B2580" s="533">
        <v>27</v>
      </c>
      <c r="C2580" s="533" t="s">
        <v>998</v>
      </c>
      <c r="D2580" s="572" t="s">
        <v>2748</v>
      </c>
      <c r="E2580" s="571" t="s">
        <v>1291</v>
      </c>
      <c r="F2580" s="533" t="s">
        <v>1835</v>
      </c>
      <c r="G2580" s="533" t="s">
        <v>2725</v>
      </c>
      <c r="H2580" s="533">
        <v>1207</v>
      </c>
      <c r="I2580" s="533" t="str">
        <f t="shared" ref="I2580:J2580" si="2697">I2578</f>
        <v>Lighting Fixtures</v>
      </c>
      <c r="J2580" s="533" t="str">
        <f t="shared" si="2697"/>
        <v>Lighting Fixtures</v>
      </c>
      <c r="K2580" s="106"/>
      <c r="L2580" s="659"/>
      <c r="M2580" s="660"/>
      <c r="N2580" s="661"/>
      <c r="O2580" s="350"/>
      <c r="P2580" s="90" t="s">
        <v>8</v>
      </c>
      <c r="Q2580" s="138"/>
      <c r="X2580" s="698"/>
      <c r="Y2580" s="698"/>
      <c r="Z2580" s="698"/>
      <c r="AA2580" s="698"/>
      <c r="AB2580" s="698" t="s">
        <v>8</v>
      </c>
    </row>
    <row r="2581" spans="1:30" ht="15.75">
      <c r="A2581" s="533" t="s">
        <v>2728</v>
      </c>
      <c r="B2581" s="533">
        <v>27</v>
      </c>
      <c r="C2581" s="533" t="s">
        <v>998</v>
      </c>
      <c r="D2581" s="572" t="s">
        <v>2748</v>
      </c>
      <c r="E2581" s="571" t="s">
        <v>1291</v>
      </c>
      <c r="F2581" s="533" t="s">
        <v>1835</v>
      </c>
      <c r="G2581" s="533" t="s">
        <v>2725</v>
      </c>
      <c r="H2581" s="533">
        <v>1208</v>
      </c>
      <c r="I2581" s="533" t="str">
        <f t="shared" ref="I2581:I2583" si="2698">L2581</f>
        <v>270536 - CABLE TRAYS FOR COMMUNICATIONS SYSTEMS</v>
      </c>
      <c r="J2581" s="533" t="str">
        <f t="shared" ref="J2581:J2583" si="2699">L2581</f>
        <v>270536 - CABLE TRAYS FOR COMMUNICATIONS SYSTEMS</v>
      </c>
      <c r="K2581" s="189"/>
      <c r="L2581" s="664" t="s">
        <v>999</v>
      </c>
      <c r="M2581" s="191"/>
      <c r="N2581" s="192"/>
      <c r="O2581" s="566"/>
      <c r="P2581" s="182"/>
      <c r="Q2581" s="183"/>
      <c r="X2581" s="698" t="s">
        <v>999</v>
      </c>
      <c r="Y2581" s="698"/>
      <c r="Z2581" s="698"/>
      <c r="AA2581" s="698"/>
      <c r="AB2581" s="698"/>
    </row>
    <row r="2582" spans="1:30" ht="15.75">
      <c r="A2582" s="533" t="s">
        <v>2728</v>
      </c>
      <c r="B2582" s="533">
        <v>27</v>
      </c>
      <c r="C2582" s="533" t="s">
        <v>998</v>
      </c>
      <c r="D2582" s="572" t="s">
        <v>2748</v>
      </c>
      <c r="E2582" s="571" t="str">
        <f t="shared" ref="E2582:E2585" si="2700">E2581</f>
        <v xml:space="preserve"> CABLE TRAYS FOR COMMUNICATIONS SYSTEMS</v>
      </c>
      <c r="F2582" s="533" t="s">
        <v>1835</v>
      </c>
      <c r="G2582" s="533" t="s">
        <v>2725</v>
      </c>
      <c r="H2582" s="533">
        <v>1209</v>
      </c>
      <c r="I2582" s="533" t="str">
        <f t="shared" si="2698"/>
        <v>Supply, installation, testing, commissioning, putting into satisfactory operation and handing over complete Cable Trays for Communication Systems; including all necessary accessories, fittings, Support, fixation, cable bonding and labelling, cable management, licenses and all required software ; complete; As shown on drawings and described in specifications</v>
      </c>
      <c r="J2582" s="533" t="str">
        <f t="shared" si="2699"/>
        <v>Supply, installation, testing, commissioning, putting into satisfactory operation and handing over complete Cable Trays for Communication Systems; including all necessary accessories, fittings, Support, fixation, cable bonding and labelling, cable management, licenses and all required software ; complete; As shown on drawings and described in specifications</v>
      </c>
      <c r="K2582" s="189"/>
      <c r="L2582" s="664" t="s">
        <v>1126</v>
      </c>
      <c r="M2582" s="191"/>
      <c r="N2582" s="192"/>
      <c r="O2582" s="566"/>
      <c r="P2582" s="184"/>
      <c r="Q2582" s="183"/>
      <c r="X2582" s="698" t="s">
        <v>1126</v>
      </c>
      <c r="Y2582" s="698"/>
      <c r="Z2582" s="698"/>
      <c r="AA2582" s="698"/>
      <c r="AB2582" s="698"/>
    </row>
    <row r="2583" spans="1:30" ht="16.5" thickBot="1">
      <c r="A2583" s="533" t="s">
        <v>2728</v>
      </c>
      <c r="B2583" s="533">
        <v>27</v>
      </c>
      <c r="C2583" s="533" t="s">
        <v>998</v>
      </c>
      <c r="D2583" s="572" t="s">
        <v>2748</v>
      </c>
      <c r="E2583" s="571" t="str">
        <f t="shared" si="2700"/>
        <v xml:space="preserve"> CABLE TRAYS FOR COMMUNICATIONS SYSTEMS</v>
      </c>
      <c r="F2583" s="533" t="s">
        <v>1835</v>
      </c>
      <c r="G2583" s="533" t="s">
        <v>2725</v>
      </c>
      <c r="H2583" s="533">
        <v>1210</v>
      </c>
      <c r="I2583" s="533" t="str">
        <f t="shared" si="2698"/>
        <v>Covered Cable Trays</v>
      </c>
      <c r="J2583" s="533" t="str">
        <f t="shared" si="2699"/>
        <v>Covered Cable Trays</v>
      </c>
      <c r="K2583" s="189"/>
      <c r="L2583" s="664" t="s">
        <v>1127</v>
      </c>
      <c r="M2583" s="191"/>
      <c r="N2583" s="192"/>
      <c r="O2583" s="566"/>
      <c r="P2583" s="184"/>
      <c r="Q2583" s="183"/>
      <c r="X2583" s="698" t="s">
        <v>1127</v>
      </c>
      <c r="Y2583" s="698"/>
      <c r="Z2583" s="698"/>
      <c r="AA2583" s="698"/>
      <c r="AB2583" s="698"/>
    </row>
    <row r="2584" spans="1:30" ht="15.75">
      <c r="A2584" s="533" t="s">
        <v>2728</v>
      </c>
      <c r="B2584" s="533">
        <v>27</v>
      </c>
      <c r="C2584" s="533" t="s">
        <v>998</v>
      </c>
      <c r="D2584" s="572" t="s">
        <v>2748</v>
      </c>
      <c r="E2584" s="571" t="str">
        <f t="shared" si="2700"/>
        <v xml:space="preserve"> CABLE TRAYS FOR COMMUNICATIONS SYSTEMS</v>
      </c>
      <c r="F2584" s="533" t="s">
        <v>1835</v>
      </c>
      <c r="G2584" s="533" t="s">
        <v>2722</v>
      </c>
      <c r="H2584" s="533">
        <v>1211</v>
      </c>
      <c r="I2584" s="533" t="str">
        <f t="shared" ref="I2584:J2584" si="2701">I2582</f>
        <v>Supply, installation, testing, commissioning, putting into satisfactory operation and handing over complete Cable Trays for Communication Systems; including all necessary accessories, fittings, Support, fixation, cable bonding and labelling, cable management, licenses and all required software ; complete; As shown on drawings and described in specifications</v>
      </c>
      <c r="J2584" s="533" t="str">
        <f t="shared" si="2701"/>
        <v>Supply, installation, testing, commissioning, putting into satisfactory operation and handing over complete Cable Trays for Communication Systems; including all necessary accessories, fittings, Support, fixation, cable bonding and labelling, cable management, licenses and all required software ; complete; As shown on drawings and described in specifications</v>
      </c>
      <c r="K2584" s="189" t="s">
        <v>13</v>
      </c>
      <c r="L2584" s="665" t="s">
        <v>1128</v>
      </c>
      <c r="M2584" s="239">
        <v>150</v>
      </c>
      <c r="N2584" s="192" t="s">
        <v>95</v>
      </c>
      <c r="O2584" s="566">
        <v>15</v>
      </c>
      <c r="P2584" s="25">
        <f t="shared" ref="P2584:P2585" si="2702">O2584*M2584</f>
        <v>2250</v>
      </c>
      <c r="Q2584" s="183"/>
      <c r="X2584" s="698" t="s">
        <v>1128</v>
      </c>
      <c r="Y2584" s="698">
        <v>150</v>
      </c>
      <c r="Z2584" s="698" t="s">
        <v>95</v>
      </c>
      <c r="AA2584" s="698">
        <v>15</v>
      </c>
      <c r="AB2584" s="698">
        <v>2250</v>
      </c>
      <c r="AC2584" s="731">
        <f t="shared" ref="AC2584:AC2585" si="2703">AA2584*0.97</f>
        <v>14.549999999999999</v>
      </c>
      <c r="AD2584" s="533">
        <f t="shared" ref="AD2584:AD2585" si="2704">AC2584*Y2584</f>
        <v>2182.5</v>
      </c>
    </row>
    <row r="2585" spans="1:30" ht="16.5" thickBot="1">
      <c r="A2585" s="533" t="s">
        <v>2728</v>
      </c>
      <c r="B2585" s="533">
        <v>27</v>
      </c>
      <c r="C2585" s="533" t="s">
        <v>998</v>
      </c>
      <c r="D2585" s="572" t="s">
        <v>2748</v>
      </c>
      <c r="E2585" s="571" t="str">
        <f t="shared" si="2700"/>
        <v xml:space="preserve"> CABLE TRAYS FOR COMMUNICATIONS SYSTEMS</v>
      </c>
      <c r="F2585" s="533" t="s">
        <v>1835</v>
      </c>
      <c r="G2585" s="533" t="s">
        <v>2722</v>
      </c>
      <c r="H2585" s="533">
        <v>1212</v>
      </c>
      <c r="I2585" s="533" t="str">
        <f t="shared" ref="I2585:J2585" si="2705">I2583</f>
        <v>Covered Cable Trays</v>
      </c>
      <c r="J2585" s="533" t="str">
        <f t="shared" si="2705"/>
        <v>Covered Cable Trays</v>
      </c>
      <c r="K2585" s="189" t="s">
        <v>15</v>
      </c>
      <c r="L2585" s="665" t="s">
        <v>1129</v>
      </c>
      <c r="M2585" s="241">
        <v>5</v>
      </c>
      <c r="N2585" s="192" t="s">
        <v>95</v>
      </c>
      <c r="O2585" s="566">
        <v>15</v>
      </c>
      <c r="P2585" s="25">
        <f t="shared" si="2702"/>
        <v>75</v>
      </c>
      <c r="Q2585" s="183"/>
      <c r="X2585" s="698" t="s">
        <v>1129</v>
      </c>
      <c r="Y2585" s="698">
        <v>5</v>
      </c>
      <c r="Z2585" s="698" t="s">
        <v>95</v>
      </c>
      <c r="AA2585" s="698">
        <v>15</v>
      </c>
      <c r="AB2585" s="698">
        <v>75</v>
      </c>
      <c r="AC2585" s="731">
        <f t="shared" si="2703"/>
        <v>14.549999999999999</v>
      </c>
      <c r="AD2585" s="533">
        <f t="shared" si="2704"/>
        <v>72.75</v>
      </c>
    </row>
    <row r="2586" spans="1:30" ht="15.75">
      <c r="A2586" s="533" t="s">
        <v>2728</v>
      </c>
      <c r="B2586" s="533">
        <v>27</v>
      </c>
      <c r="C2586" s="533" t="s">
        <v>998</v>
      </c>
      <c r="D2586" s="572" t="s">
        <v>2386</v>
      </c>
      <c r="E2586" s="571" t="s">
        <v>1292</v>
      </c>
      <c r="F2586" s="533" t="str">
        <f t="shared" ref="F2586:F2605" si="2706">VLOOKUP(D:D,trade,3,FALSE)</f>
        <v>EL</v>
      </c>
      <c r="G2586" s="533" t="s">
        <v>2725</v>
      </c>
      <c r="H2586" s="533">
        <v>1213</v>
      </c>
      <c r="I2586" s="533" t="str">
        <f t="shared" ref="I2586:I2588" si="2707">L2586</f>
        <v>271105 - COMMUNICATIONS EQUIPMENT ROOM FITTINGS (TIA)</v>
      </c>
      <c r="J2586" s="533" t="str">
        <f t="shared" ref="J2586:J2588" si="2708">L2586</f>
        <v>271105 - COMMUNICATIONS EQUIPMENT ROOM FITTINGS (TIA)</v>
      </c>
      <c r="K2586" s="189"/>
      <c r="L2586" s="664" t="s">
        <v>1130</v>
      </c>
      <c r="M2586" s="191"/>
      <c r="N2586" s="192"/>
      <c r="O2586" s="566"/>
      <c r="P2586" s="184"/>
      <c r="Q2586" s="183"/>
      <c r="X2586" s="698" t="s">
        <v>1130</v>
      </c>
      <c r="Y2586" s="698"/>
      <c r="Z2586" s="698"/>
      <c r="AA2586" s="698"/>
      <c r="AB2586" s="698"/>
    </row>
    <row r="2587" spans="1:30" ht="15.75">
      <c r="A2587" s="533" t="s">
        <v>2728</v>
      </c>
      <c r="B2587" s="533">
        <v>27</v>
      </c>
      <c r="C2587" s="533" t="s">
        <v>998</v>
      </c>
      <c r="D2587" s="572" t="s">
        <v>2386</v>
      </c>
      <c r="E2587" s="571" t="str">
        <f t="shared" ref="E2587:E2589" si="2709">E2586</f>
        <v xml:space="preserve"> COMMUNICATIONS EQUIPMENT ROOM FITTINGS (TIA)</v>
      </c>
      <c r="F2587" s="533" t="str">
        <f t="shared" si="2706"/>
        <v>EL</v>
      </c>
      <c r="G2587" s="533" t="s">
        <v>2725</v>
      </c>
      <c r="H2587" s="533">
        <v>1214</v>
      </c>
      <c r="I2587" s="533" t="str">
        <f t="shared" si="2707"/>
        <v>Supply, installation, testing, commissioning, putting into satisfactory operation and handing over complete Communication Equipment Room Fittings ; including all necessary accessories, fittings, Support, fixation, cable bonding and labelling, cable management, licenses and all required software ; complete; As shown on drawings and described in specifications</v>
      </c>
      <c r="J2587" s="533" t="str">
        <f t="shared" si="2708"/>
        <v>Supply, installation, testing, commissioning, putting into satisfactory operation and handing over complete Communication Equipment Room Fittings ; including all necessary accessories, fittings, Support, fixation, cable bonding and labelling, cable management, licenses and all required software ; complete; As shown on drawings and described in specifications</v>
      </c>
      <c r="K2587" s="189"/>
      <c r="L2587" s="664" t="s">
        <v>1131</v>
      </c>
      <c r="M2587" s="191"/>
      <c r="N2587" s="192"/>
      <c r="O2587" s="566"/>
      <c r="P2587" s="184"/>
      <c r="Q2587" s="183"/>
      <c r="X2587" s="698" t="s">
        <v>1131</v>
      </c>
      <c r="Y2587" s="698"/>
      <c r="Z2587" s="698"/>
      <c r="AA2587" s="698"/>
      <c r="AB2587" s="698"/>
    </row>
    <row r="2588" spans="1:30" ht="15.75">
      <c r="A2588" s="533" t="s">
        <v>2728</v>
      </c>
      <c r="B2588" s="533">
        <v>27</v>
      </c>
      <c r="C2588" s="533" t="s">
        <v>998</v>
      </c>
      <c r="D2588" s="572" t="s">
        <v>2386</v>
      </c>
      <c r="E2588" s="571" t="str">
        <f t="shared" si="2709"/>
        <v xml:space="preserve"> COMMUNICATIONS EQUIPMENT ROOM FITTINGS (TIA)</v>
      </c>
      <c r="F2588" s="533" t="str">
        <f t="shared" si="2706"/>
        <v>EL</v>
      </c>
      <c r="G2588" s="533" t="s">
        <v>2725</v>
      </c>
      <c r="H2588" s="533">
        <v>1215</v>
      </c>
      <c r="I2588" s="533" t="str">
        <f t="shared" si="2707"/>
        <v>Telecommunications equipment cabinets; wall-mounted; modular type;</v>
      </c>
      <c r="J2588" s="533" t="str">
        <f t="shared" si="2708"/>
        <v>Telecommunications equipment cabinets; wall-mounted; modular type;</v>
      </c>
      <c r="K2588" s="189"/>
      <c r="L2588" s="664" t="s">
        <v>1132</v>
      </c>
      <c r="M2588" s="186"/>
      <c r="N2588" s="186"/>
      <c r="O2588" s="345"/>
      <c r="P2588" s="184"/>
      <c r="Q2588" s="183"/>
      <c r="X2588" s="698" t="s">
        <v>1132</v>
      </c>
      <c r="Y2588" s="698"/>
      <c r="Z2588" s="698"/>
      <c r="AA2588" s="698"/>
      <c r="AB2588" s="698"/>
    </row>
    <row r="2589" spans="1:30" ht="15.75">
      <c r="A2589" s="533" t="s">
        <v>2728</v>
      </c>
      <c r="B2589" s="533">
        <v>27</v>
      </c>
      <c r="C2589" s="533" t="s">
        <v>998</v>
      </c>
      <c r="D2589" s="572" t="s">
        <v>2386</v>
      </c>
      <c r="E2589" s="571" t="str">
        <f t="shared" si="2709"/>
        <v xml:space="preserve"> COMMUNICATIONS EQUIPMENT ROOM FITTINGS (TIA)</v>
      </c>
      <c r="F2589" s="533" t="str">
        <f t="shared" si="2706"/>
        <v>EL</v>
      </c>
      <c r="G2589" s="533" t="s">
        <v>2722</v>
      </c>
      <c r="H2589" s="533">
        <v>1216</v>
      </c>
      <c r="I2589" s="533" t="str">
        <f>I2587</f>
        <v>Supply, installation, testing, commissioning, putting into satisfactory operation and handing over complete Communication Equipment Room Fittings ; including all necessary accessories, fittings, Support, fixation, cable bonding and labelling, cable management, licenses and all required software ; complete; As shown on drawings and described in specifications</v>
      </c>
      <c r="J2589" s="533" t="str">
        <f>J2587</f>
        <v>Supply, installation, testing, commissioning, putting into satisfactory operation and handing over complete Communication Equipment Room Fittings ; including all necessary accessories, fittings, Support, fixation, cable bonding and labelling, cable management, licenses and all required software ; complete; As shown on drawings and described in specifications</v>
      </c>
      <c r="K2589" s="189" t="s">
        <v>13</v>
      </c>
      <c r="L2589" s="665" t="s">
        <v>1133</v>
      </c>
      <c r="M2589" s="191">
        <v>1</v>
      </c>
      <c r="N2589" s="192" t="s">
        <v>39</v>
      </c>
      <c r="O2589" s="566">
        <v>2656</v>
      </c>
      <c r="P2589" s="25">
        <f>O2589*M2589</f>
        <v>2656</v>
      </c>
      <c r="Q2589" s="183"/>
      <c r="X2589" s="698" t="s">
        <v>1133</v>
      </c>
      <c r="Y2589" s="698">
        <v>1</v>
      </c>
      <c r="Z2589" s="698" t="s">
        <v>39</v>
      </c>
      <c r="AA2589" s="698">
        <v>2656</v>
      </c>
      <c r="AB2589" s="698">
        <v>2656</v>
      </c>
      <c r="AC2589" s="731">
        <f>AA2589*0.97</f>
        <v>2576.3199999999997</v>
      </c>
      <c r="AD2589" s="533">
        <f>AC2589*Y2589</f>
        <v>2576.3199999999997</v>
      </c>
    </row>
    <row r="2590" spans="1:30" ht="15.75">
      <c r="A2590" s="533" t="s">
        <v>2728</v>
      </c>
      <c r="B2590" s="533">
        <v>27</v>
      </c>
      <c r="C2590" s="533" t="s">
        <v>998</v>
      </c>
      <c r="D2590" s="572" t="s">
        <v>2390</v>
      </c>
      <c r="E2590" s="571" t="s">
        <v>1293</v>
      </c>
      <c r="F2590" s="533" t="str">
        <f t="shared" si="2706"/>
        <v>EL</v>
      </c>
      <c r="G2590" s="533" t="s">
        <v>2725</v>
      </c>
      <c r="H2590" s="533">
        <v>1217</v>
      </c>
      <c r="I2590" s="533" t="str">
        <f t="shared" ref="I2590:I2592" si="2710">L2590</f>
        <v>271305 - COMMUNICATIONS BACKBONE CABLING (TIA)</v>
      </c>
      <c r="J2590" s="533" t="str">
        <f t="shared" ref="J2590:J2592" si="2711">L2590</f>
        <v>271305 - COMMUNICATIONS BACKBONE CABLING (TIA)</v>
      </c>
      <c r="K2590" s="189"/>
      <c r="L2590" s="664" t="s">
        <v>1134</v>
      </c>
      <c r="M2590" s="191"/>
      <c r="N2590" s="192"/>
      <c r="O2590" s="566"/>
      <c r="P2590" s="184"/>
      <c r="Q2590" s="183"/>
      <c r="X2590" s="698" t="s">
        <v>1134</v>
      </c>
      <c r="Y2590" s="698"/>
      <c r="Z2590" s="698"/>
      <c r="AA2590" s="698"/>
      <c r="AB2590" s="698"/>
    </row>
    <row r="2591" spans="1:30" ht="15.75">
      <c r="A2591" s="533" t="s">
        <v>2728</v>
      </c>
      <c r="B2591" s="533">
        <v>27</v>
      </c>
      <c r="C2591" s="533" t="s">
        <v>998</v>
      </c>
      <c r="D2591" s="572" t="s">
        <v>2390</v>
      </c>
      <c r="E2591" s="571" t="str">
        <f t="shared" ref="E2591:E2596" si="2712">E2590</f>
        <v xml:space="preserve"> COMMUNICATIONS BACKBONE CABLING (TIA)</v>
      </c>
      <c r="F2591" s="533" t="str">
        <f t="shared" si="2706"/>
        <v>EL</v>
      </c>
      <c r="G2591" s="533" t="s">
        <v>2725</v>
      </c>
      <c r="H2591" s="533">
        <v>1218</v>
      </c>
      <c r="I2591" s="533" t="str">
        <f t="shared" si="2710"/>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v>
      </c>
      <c r="J2591" s="533" t="str">
        <f t="shared" si="2711"/>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v>
      </c>
      <c r="K2591" s="189"/>
      <c r="L2591" s="664" t="s">
        <v>1135</v>
      </c>
      <c r="M2591" s="191"/>
      <c r="N2591" s="192"/>
      <c r="O2591" s="566"/>
      <c r="P2591" s="184"/>
      <c r="Q2591" s="183"/>
      <c r="X2591" s="698" t="s">
        <v>1135</v>
      </c>
      <c r="Y2591" s="698"/>
      <c r="Z2591" s="698"/>
      <c r="AA2591" s="698"/>
      <c r="AB2591" s="698"/>
    </row>
    <row r="2592" spans="1:30" ht="15.75">
      <c r="A2592" s="533" t="s">
        <v>2728</v>
      </c>
      <c r="B2592" s="533">
        <v>27</v>
      </c>
      <c r="C2592" s="533" t="s">
        <v>998</v>
      </c>
      <c r="D2592" s="572" t="s">
        <v>2390</v>
      </c>
      <c r="E2592" s="571" t="str">
        <f t="shared" si="2712"/>
        <v xml:space="preserve"> COMMUNICATIONS BACKBONE CABLING (TIA)</v>
      </c>
      <c r="F2592" s="533" t="str">
        <f t="shared" si="2706"/>
        <v>EL</v>
      </c>
      <c r="G2592" s="533" t="s">
        <v>2725</v>
      </c>
      <c r="H2592" s="533">
        <v>1219</v>
      </c>
      <c r="I2592" s="533" t="str">
        <f t="shared" si="2710"/>
        <v>Backbone Cables: UTP; CAT 3; PVC sheathed; suitable for indoor use as specified;</v>
      </c>
      <c r="J2592" s="533" t="str">
        <f t="shared" si="2711"/>
        <v>Backbone Cables: UTP; CAT 3; PVC sheathed; suitable for indoor use as specified;</v>
      </c>
      <c r="K2592" s="189"/>
      <c r="L2592" s="666" t="s">
        <v>1136</v>
      </c>
      <c r="M2592" s="191"/>
      <c r="N2592" s="192"/>
      <c r="O2592" s="566"/>
      <c r="P2592" s="184"/>
      <c r="Q2592" s="183"/>
      <c r="X2592" s="698" t="s">
        <v>1136</v>
      </c>
      <c r="Y2592" s="698"/>
      <c r="Z2592" s="698"/>
      <c r="AA2592" s="698"/>
      <c r="AB2592" s="698"/>
    </row>
    <row r="2593" spans="1:30" ht="15.75">
      <c r="A2593" s="533" t="s">
        <v>2728</v>
      </c>
      <c r="B2593" s="533">
        <v>27</v>
      </c>
      <c r="C2593" s="533" t="s">
        <v>998</v>
      </c>
      <c r="D2593" s="572" t="s">
        <v>2390</v>
      </c>
      <c r="E2593" s="571" t="str">
        <f t="shared" si="2712"/>
        <v xml:space="preserve"> COMMUNICATIONS BACKBONE CABLING (TIA)</v>
      </c>
      <c r="F2593" s="533" t="str">
        <f t="shared" si="2706"/>
        <v>EL</v>
      </c>
      <c r="G2593" s="533" t="s">
        <v>2722</v>
      </c>
      <c r="H2593" s="533">
        <v>1220</v>
      </c>
      <c r="I2593" s="533" t="str">
        <f>I2591</f>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v>
      </c>
      <c r="J2593" s="533" t="str">
        <f>J2591</f>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v>
      </c>
      <c r="K2593" s="189" t="s">
        <v>15</v>
      </c>
      <c r="L2593" s="189" t="s">
        <v>1137</v>
      </c>
      <c r="M2593" s="191">
        <v>170</v>
      </c>
      <c r="N2593" s="667" t="s">
        <v>95</v>
      </c>
      <c r="O2593" s="566">
        <v>8</v>
      </c>
      <c r="P2593" s="25">
        <f>O2593*M2593</f>
        <v>1360</v>
      </c>
      <c r="Q2593" s="183"/>
      <c r="X2593" s="698" t="s">
        <v>1137</v>
      </c>
      <c r="Y2593" s="698">
        <v>170</v>
      </c>
      <c r="Z2593" s="698" t="s">
        <v>95</v>
      </c>
      <c r="AA2593" s="698">
        <v>8</v>
      </c>
      <c r="AB2593" s="698">
        <v>1360</v>
      </c>
      <c r="AC2593" s="731">
        <f>AA2593*0.97</f>
        <v>7.76</v>
      </c>
      <c r="AD2593" s="533">
        <f>AC2593*Y2593</f>
        <v>1319.2</v>
      </c>
    </row>
    <row r="2594" spans="1:30" ht="15.75">
      <c r="A2594" s="533" t="s">
        <v>2728</v>
      </c>
      <c r="B2594" s="533">
        <v>27</v>
      </c>
      <c r="C2594" s="533" t="s">
        <v>998</v>
      </c>
      <c r="D2594" s="572" t="s">
        <v>2390</v>
      </c>
      <c r="E2594" s="571" t="str">
        <f t="shared" si="2712"/>
        <v xml:space="preserve"> COMMUNICATIONS BACKBONE CABLING (TIA)</v>
      </c>
      <c r="F2594" s="533" t="str">
        <f t="shared" si="2706"/>
        <v>EL</v>
      </c>
      <c r="G2594" s="533" t="s">
        <v>2725</v>
      </c>
      <c r="H2594" s="533">
        <v>1221</v>
      </c>
      <c r="I2594" s="533" t="str">
        <f>L2594</f>
        <v>Main and Intermediate Cross-Connects</v>
      </c>
      <c r="J2594" s="533" t="str">
        <f>L2594</f>
        <v>Main and Intermediate Cross-Connects</v>
      </c>
      <c r="K2594" s="189"/>
      <c r="L2594" s="664" t="s">
        <v>1138</v>
      </c>
      <c r="M2594" s="191"/>
      <c r="N2594" s="192"/>
      <c r="O2594" s="566"/>
      <c r="P2594" s="184"/>
      <c r="Q2594" s="183"/>
      <c r="X2594" s="698" t="s">
        <v>1138</v>
      </c>
      <c r="Y2594" s="698"/>
      <c r="Z2594" s="698"/>
      <c r="AA2594" s="698"/>
      <c r="AB2594" s="698">
        <v>0</v>
      </c>
    </row>
    <row r="2595" spans="1:30" ht="15.75">
      <c r="A2595" s="533" t="s">
        <v>2728</v>
      </c>
      <c r="B2595" s="533">
        <v>27</v>
      </c>
      <c r="C2595" s="533" t="s">
        <v>998</v>
      </c>
      <c r="D2595" s="572" t="s">
        <v>2390</v>
      </c>
      <c r="E2595" s="571" t="str">
        <f t="shared" si="2712"/>
        <v xml:space="preserve"> COMMUNICATIONS BACKBONE CABLING (TIA)</v>
      </c>
      <c r="F2595" s="533" t="str">
        <f t="shared" si="2706"/>
        <v>EL</v>
      </c>
      <c r="G2595" s="533" t="s">
        <v>2722</v>
      </c>
      <c r="H2595" s="533">
        <v>1222</v>
      </c>
      <c r="I2595" s="533" t="str">
        <f t="shared" ref="I2595:J2595" si="2713">I2593</f>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v>
      </c>
      <c r="J2595" s="533" t="str">
        <f t="shared" si="2713"/>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v>
      </c>
      <c r="K2595" s="189" t="s">
        <v>13</v>
      </c>
      <c r="L2595" s="665" t="s">
        <v>1000</v>
      </c>
      <c r="M2595" s="191">
        <v>1</v>
      </c>
      <c r="N2595" s="192" t="s">
        <v>39</v>
      </c>
      <c r="O2595" s="566">
        <v>105</v>
      </c>
      <c r="P2595" s="25">
        <f t="shared" ref="P2595:P2596" si="2714">O2595*M2595</f>
        <v>105</v>
      </c>
      <c r="Q2595" s="183"/>
      <c r="X2595" s="698" t="s">
        <v>1000</v>
      </c>
      <c r="Y2595" s="698">
        <v>1</v>
      </c>
      <c r="Z2595" s="698" t="s">
        <v>39</v>
      </c>
      <c r="AA2595" s="698">
        <v>105</v>
      </c>
      <c r="AB2595" s="698">
        <v>105</v>
      </c>
      <c r="AC2595" s="731">
        <f t="shared" ref="AC2595:AC2596" si="2715">AA2595*0.97</f>
        <v>101.85</v>
      </c>
      <c r="AD2595" s="533">
        <f t="shared" ref="AD2595:AD2596" si="2716">AC2595*Y2595</f>
        <v>101.85</v>
      </c>
    </row>
    <row r="2596" spans="1:30" ht="15.75">
      <c r="A2596" s="533" t="s">
        <v>2728</v>
      </c>
      <c r="B2596" s="533">
        <v>27</v>
      </c>
      <c r="C2596" s="533" t="s">
        <v>998</v>
      </c>
      <c r="D2596" s="572" t="s">
        <v>2390</v>
      </c>
      <c r="E2596" s="571" t="str">
        <f t="shared" si="2712"/>
        <v xml:space="preserve"> COMMUNICATIONS BACKBONE CABLING (TIA)</v>
      </c>
      <c r="F2596" s="533" t="str">
        <f t="shared" si="2706"/>
        <v>EL</v>
      </c>
      <c r="G2596" s="533" t="s">
        <v>2722</v>
      </c>
      <c r="H2596" s="533">
        <v>1223</v>
      </c>
      <c r="I2596" s="533" t="str">
        <f t="shared" ref="I2596:J2596" si="2717">I2594</f>
        <v>Main and Intermediate Cross-Connects</v>
      </c>
      <c r="J2596" s="533" t="str">
        <f t="shared" si="2717"/>
        <v>Main and Intermediate Cross-Connects</v>
      </c>
      <c r="K2596" s="189" t="s">
        <v>15</v>
      </c>
      <c r="L2596" s="665" t="s">
        <v>1001</v>
      </c>
      <c r="M2596" s="191">
        <v>1</v>
      </c>
      <c r="N2596" s="192" t="s">
        <v>39</v>
      </c>
      <c r="O2596" s="566">
        <v>21</v>
      </c>
      <c r="P2596" s="25">
        <f t="shared" si="2714"/>
        <v>21</v>
      </c>
      <c r="Q2596" s="183"/>
      <c r="X2596" s="698" t="s">
        <v>1001</v>
      </c>
      <c r="Y2596" s="698">
        <v>1</v>
      </c>
      <c r="Z2596" s="698" t="s">
        <v>39</v>
      </c>
      <c r="AA2596" s="698">
        <v>21</v>
      </c>
      <c r="AB2596" s="698">
        <v>21</v>
      </c>
      <c r="AC2596" s="731">
        <f t="shared" si="2715"/>
        <v>20.37</v>
      </c>
      <c r="AD2596" s="533">
        <f t="shared" si="2716"/>
        <v>20.37</v>
      </c>
    </row>
    <row r="2597" spans="1:30" ht="15.75">
      <c r="A2597" s="533" t="s">
        <v>2728</v>
      </c>
      <c r="B2597" s="533">
        <v>27</v>
      </c>
      <c r="C2597" s="533" t="s">
        <v>998</v>
      </c>
      <c r="D2597" s="572" t="s">
        <v>2394</v>
      </c>
      <c r="E2597" s="571" t="s">
        <v>1294</v>
      </c>
      <c r="F2597" s="533" t="str">
        <f t="shared" si="2706"/>
        <v>EL</v>
      </c>
      <c r="G2597" s="533" t="s">
        <v>2725</v>
      </c>
      <c r="H2597" s="533">
        <v>1224</v>
      </c>
      <c r="I2597" s="533" t="str">
        <f t="shared" ref="I2597:I2599" si="2718">L2597</f>
        <v>271505 - COMMUNICATIONS HORIZONTAL CABLING (TIA)</v>
      </c>
      <c r="J2597" s="533" t="str">
        <f t="shared" ref="J2597:J2599" si="2719">L2597</f>
        <v>271505 - COMMUNICATIONS HORIZONTAL CABLING (TIA)</v>
      </c>
      <c r="K2597" s="189"/>
      <c r="L2597" s="664" t="s">
        <v>1139</v>
      </c>
      <c r="M2597" s="191"/>
      <c r="N2597" s="192"/>
      <c r="O2597" s="566"/>
      <c r="P2597" s="184"/>
      <c r="Q2597" s="183"/>
      <c r="X2597" s="698" t="s">
        <v>1139</v>
      </c>
      <c r="Y2597" s="698"/>
      <c r="Z2597" s="698"/>
      <c r="AA2597" s="698"/>
      <c r="AB2597" s="698">
        <v>0</v>
      </c>
    </row>
    <row r="2598" spans="1:30" ht="15.75">
      <c r="A2598" s="533" t="s">
        <v>2728</v>
      </c>
      <c r="B2598" s="533">
        <v>27</v>
      </c>
      <c r="C2598" s="533" t="s">
        <v>998</v>
      </c>
      <c r="D2598" s="572" t="s">
        <v>2394</v>
      </c>
      <c r="E2598" s="571" t="str">
        <f t="shared" ref="E2598:E2605" si="2720">E2597</f>
        <v xml:space="preserve"> COMMUNICATIONS HORIZONTAL CABLING (TIA)</v>
      </c>
      <c r="F2598" s="533" t="str">
        <f t="shared" si="2706"/>
        <v>EL</v>
      </c>
      <c r="G2598" s="533" t="s">
        <v>2725</v>
      </c>
      <c r="H2598" s="533">
        <v>1225</v>
      </c>
      <c r="I2598" s="533" t="str">
        <f t="shared" si="2718"/>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v>
      </c>
      <c r="J2598" s="533" t="str">
        <f t="shared" si="2719"/>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v>
      </c>
      <c r="K2598" s="189"/>
      <c r="L2598" s="666" t="s">
        <v>1140</v>
      </c>
      <c r="M2598" s="191"/>
      <c r="N2598" s="192"/>
      <c r="O2598" s="566"/>
      <c r="P2598" s="184"/>
      <c r="Q2598" s="183"/>
      <c r="X2598" s="698" t="s">
        <v>1140</v>
      </c>
      <c r="Y2598" s="698"/>
      <c r="Z2598" s="698"/>
      <c r="AA2598" s="698"/>
      <c r="AB2598" s="698">
        <v>0</v>
      </c>
    </row>
    <row r="2599" spans="1:30" ht="16.5" thickBot="1">
      <c r="A2599" s="533" t="s">
        <v>2728</v>
      </c>
      <c r="B2599" s="533">
        <v>27</v>
      </c>
      <c r="C2599" s="533" t="s">
        <v>998</v>
      </c>
      <c r="D2599" s="572" t="s">
        <v>2394</v>
      </c>
      <c r="E2599" s="571" t="str">
        <f t="shared" si="2720"/>
        <v xml:space="preserve"> COMMUNICATIONS HORIZONTAL CABLING (TIA)</v>
      </c>
      <c r="F2599" s="533" t="str">
        <f t="shared" si="2706"/>
        <v>EL</v>
      </c>
      <c r="G2599" s="533" t="s">
        <v>2725</v>
      </c>
      <c r="H2599" s="533">
        <v>1226</v>
      </c>
      <c r="I2599" s="533" t="str">
        <f t="shared" si="2718"/>
        <v>Telecommunications Outlets/Connectors</v>
      </c>
      <c r="J2599" s="533" t="str">
        <f t="shared" si="2719"/>
        <v>Telecommunications Outlets/Connectors</v>
      </c>
      <c r="K2599" s="189"/>
      <c r="L2599" s="666" t="s">
        <v>1141</v>
      </c>
      <c r="M2599" s="191"/>
      <c r="N2599" s="192"/>
      <c r="O2599" s="566"/>
      <c r="P2599" s="184"/>
      <c r="Q2599" s="183"/>
      <c r="X2599" s="698" t="s">
        <v>1141</v>
      </c>
      <c r="Y2599" s="698"/>
      <c r="Z2599" s="698"/>
      <c r="AA2599" s="698"/>
      <c r="AB2599" s="698">
        <v>0</v>
      </c>
    </row>
    <row r="2600" spans="1:30" ht="15.75">
      <c r="A2600" s="533" t="s">
        <v>2728</v>
      </c>
      <c r="B2600" s="533">
        <v>27</v>
      </c>
      <c r="C2600" s="533" t="s">
        <v>998</v>
      </c>
      <c r="D2600" s="572" t="s">
        <v>2394</v>
      </c>
      <c r="E2600" s="571" t="str">
        <f t="shared" si="2720"/>
        <v xml:space="preserve"> COMMUNICATIONS HORIZONTAL CABLING (TIA)</v>
      </c>
      <c r="F2600" s="533" t="str">
        <f t="shared" si="2706"/>
        <v>EL</v>
      </c>
      <c r="G2600" s="533" t="s">
        <v>2722</v>
      </c>
      <c r="H2600" s="533">
        <v>1227</v>
      </c>
      <c r="I2600" s="533" t="str">
        <f t="shared" ref="I2600:J2600" si="2721">I2598</f>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v>
      </c>
      <c r="J2600" s="533" t="str">
        <f t="shared" si="2721"/>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v>
      </c>
      <c r="K2600" s="189" t="s">
        <v>17</v>
      </c>
      <c r="L2600" s="665" t="s">
        <v>1142</v>
      </c>
      <c r="M2600" s="239">
        <v>11</v>
      </c>
      <c r="N2600" s="192" t="s">
        <v>39</v>
      </c>
      <c r="O2600" s="566">
        <v>39</v>
      </c>
      <c r="P2600" s="25">
        <f t="shared" ref="P2600:P2603" si="2722">O2600*M2600</f>
        <v>429</v>
      </c>
      <c r="Q2600" s="183"/>
      <c r="X2600" s="698" t="s">
        <v>1142</v>
      </c>
      <c r="Y2600" s="698">
        <v>11</v>
      </c>
      <c r="Z2600" s="698" t="s">
        <v>39</v>
      </c>
      <c r="AA2600" s="698">
        <v>39</v>
      </c>
      <c r="AB2600" s="698">
        <v>429</v>
      </c>
      <c r="AC2600" s="731">
        <f t="shared" ref="AC2600:AC2603" si="2723">AA2600*0.97</f>
        <v>37.83</v>
      </c>
      <c r="AD2600" s="533">
        <f t="shared" ref="AD2600:AD2603" si="2724">AC2600*Y2600</f>
        <v>416.13</v>
      </c>
    </row>
    <row r="2601" spans="1:30" ht="15.75">
      <c r="A2601" s="533" t="s">
        <v>2728</v>
      </c>
      <c r="B2601" s="533">
        <v>27</v>
      </c>
      <c r="C2601" s="533" t="s">
        <v>998</v>
      </c>
      <c r="D2601" s="572" t="s">
        <v>2394</v>
      </c>
      <c r="E2601" s="571" t="str">
        <f t="shared" si="2720"/>
        <v xml:space="preserve"> COMMUNICATIONS HORIZONTAL CABLING (TIA)</v>
      </c>
      <c r="F2601" s="533" t="str">
        <f t="shared" si="2706"/>
        <v>EL</v>
      </c>
      <c r="G2601" s="533" t="s">
        <v>2722</v>
      </c>
      <c r="H2601" s="533">
        <v>1228</v>
      </c>
      <c r="I2601" s="533" t="str">
        <f t="shared" ref="I2601:J2601" si="2725">I2599</f>
        <v>Telecommunications Outlets/Connectors</v>
      </c>
      <c r="J2601" s="533" t="str">
        <f t="shared" si="2725"/>
        <v>Telecommunications Outlets/Connectors</v>
      </c>
      <c r="K2601" s="189" t="s">
        <v>19</v>
      </c>
      <c r="L2601" s="665" t="s">
        <v>1143</v>
      </c>
      <c r="M2601" s="240">
        <v>4</v>
      </c>
      <c r="N2601" s="192" t="s">
        <v>39</v>
      </c>
      <c r="O2601" s="566">
        <v>39</v>
      </c>
      <c r="P2601" s="25">
        <f t="shared" si="2722"/>
        <v>156</v>
      </c>
      <c r="Q2601" s="183"/>
      <c r="X2601" s="698" t="s">
        <v>1143</v>
      </c>
      <c r="Y2601" s="698">
        <v>4</v>
      </c>
      <c r="Z2601" s="698" t="s">
        <v>39</v>
      </c>
      <c r="AA2601" s="698">
        <v>39</v>
      </c>
      <c r="AB2601" s="698">
        <v>156</v>
      </c>
      <c r="AC2601" s="731">
        <f t="shared" si="2723"/>
        <v>37.83</v>
      </c>
      <c r="AD2601" s="533">
        <f t="shared" si="2724"/>
        <v>151.32</v>
      </c>
    </row>
    <row r="2602" spans="1:30" ht="16.5" thickBot="1">
      <c r="A2602" s="533" t="s">
        <v>2728</v>
      </c>
      <c r="B2602" s="533">
        <v>27</v>
      </c>
      <c r="C2602" s="533" t="s">
        <v>998</v>
      </c>
      <c r="D2602" s="572" t="s">
        <v>2394</v>
      </c>
      <c r="E2602" s="571" t="str">
        <f t="shared" si="2720"/>
        <v xml:space="preserve"> COMMUNICATIONS HORIZONTAL CABLING (TIA)</v>
      </c>
      <c r="F2602" s="533" t="str">
        <f t="shared" si="2706"/>
        <v>EL</v>
      </c>
      <c r="G2602" s="533" t="s">
        <v>2722</v>
      </c>
      <c r="H2602" s="533">
        <v>1229</v>
      </c>
      <c r="I2602" s="533" t="str">
        <f t="shared" ref="I2602:J2602" si="2726">I2600</f>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v>
      </c>
      <c r="J2602" s="533" t="str">
        <f t="shared" si="2726"/>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v>
      </c>
      <c r="K2602" s="189" t="s">
        <v>20</v>
      </c>
      <c r="L2602" s="665" t="s">
        <v>1144</v>
      </c>
      <c r="M2602" s="241">
        <v>5</v>
      </c>
      <c r="N2602" s="192" t="s">
        <v>39</v>
      </c>
      <c r="O2602" s="566">
        <v>76</v>
      </c>
      <c r="P2602" s="25">
        <f t="shared" si="2722"/>
        <v>380</v>
      </c>
      <c r="Q2602" s="183"/>
      <c r="X2602" s="698" t="s">
        <v>1144</v>
      </c>
      <c r="Y2602" s="698">
        <v>5</v>
      </c>
      <c r="Z2602" s="698" t="s">
        <v>39</v>
      </c>
      <c r="AA2602" s="698">
        <v>76</v>
      </c>
      <c r="AB2602" s="698">
        <v>380</v>
      </c>
      <c r="AC2602" s="731">
        <f t="shared" si="2723"/>
        <v>73.72</v>
      </c>
      <c r="AD2602" s="533">
        <f t="shared" si="2724"/>
        <v>368.6</v>
      </c>
    </row>
    <row r="2603" spans="1:30" ht="15.75">
      <c r="A2603" s="533" t="s">
        <v>2728</v>
      </c>
      <c r="B2603" s="533">
        <v>27</v>
      </c>
      <c r="C2603" s="533" t="s">
        <v>998</v>
      </c>
      <c r="D2603" s="572" t="s">
        <v>2394</v>
      </c>
      <c r="E2603" s="571" t="str">
        <f t="shared" si="2720"/>
        <v xml:space="preserve"> COMMUNICATIONS HORIZONTAL CABLING (TIA)</v>
      </c>
      <c r="F2603" s="533" t="str">
        <f t="shared" si="2706"/>
        <v>EL</v>
      </c>
      <c r="G2603" s="533" t="s">
        <v>2722</v>
      </c>
      <c r="H2603" s="533">
        <v>1230</v>
      </c>
      <c r="I2603" s="533" t="str">
        <f t="shared" ref="I2603:J2603" si="2727">I2601</f>
        <v>Telecommunications Outlets/Connectors</v>
      </c>
      <c r="J2603" s="533" t="str">
        <f t="shared" si="2727"/>
        <v>Telecommunications Outlets/Connectors</v>
      </c>
      <c r="K2603" s="242" t="s">
        <v>21</v>
      </c>
      <c r="L2603" s="669" t="s">
        <v>1145</v>
      </c>
      <c r="M2603" s="243">
        <v>1</v>
      </c>
      <c r="N2603" s="244" t="s">
        <v>39</v>
      </c>
      <c r="O2603" s="566"/>
      <c r="P2603" s="25">
        <f t="shared" si="2722"/>
        <v>0</v>
      </c>
      <c r="Q2603" s="183"/>
      <c r="X2603" s="698" t="s">
        <v>1145</v>
      </c>
      <c r="Y2603" s="698">
        <v>1</v>
      </c>
      <c r="Z2603" s="698" t="s">
        <v>39</v>
      </c>
      <c r="AA2603" s="698"/>
      <c r="AB2603" s="698">
        <v>0</v>
      </c>
      <c r="AC2603" s="731">
        <f t="shared" si="2723"/>
        <v>0</v>
      </c>
      <c r="AD2603" s="533">
        <f t="shared" si="2724"/>
        <v>0</v>
      </c>
    </row>
    <row r="2604" spans="1:30" ht="16.5" thickBot="1">
      <c r="A2604" s="533" t="s">
        <v>2728</v>
      </c>
      <c r="B2604" s="533">
        <v>27</v>
      </c>
      <c r="C2604" s="533" t="s">
        <v>998</v>
      </c>
      <c r="D2604" s="572" t="s">
        <v>2394</v>
      </c>
      <c r="E2604" s="571" t="str">
        <f t="shared" si="2720"/>
        <v xml:space="preserve"> COMMUNICATIONS HORIZONTAL CABLING (TIA)</v>
      </c>
      <c r="F2604" s="533" t="str">
        <f t="shared" si="2706"/>
        <v>EL</v>
      </c>
      <c r="G2604" s="533" t="s">
        <v>2725</v>
      </c>
      <c r="H2604" s="533">
        <v>1231</v>
      </c>
      <c r="I2604" s="533" t="str">
        <f>L2604</f>
        <v xml:space="preserve">Horizontal Cross-connects, </v>
      </c>
      <c r="J2604" s="533" t="str">
        <f>L2604</f>
        <v xml:space="preserve">Horizontal Cross-connects, </v>
      </c>
      <c r="K2604" s="189"/>
      <c r="L2604" s="666" t="s">
        <v>1146</v>
      </c>
      <c r="M2604" s="191"/>
      <c r="N2604" s="192"/>
      <c r="O2604" s="566"/>
      <c r="P2604" s="184"/>
      <c r="Q2604" s="183"/>
      <c r="X2604" s="698" t="s">
        <v>1146</v>
      </c>
      <c r="Y2604" s="698"/>
      <c r="Z2604" s="698"/>
      <c r="AA2604" s="698"/>
      <c r="AB2604" s="698">
        <v>0</v>
      </c>
    </row>
    <row r="2605" spans="1:30" ht="16.5" thickBot="1">
      <c r="A2605" s="533" t="s">
        <v>2728</v>
      </c>
      <c r="B2605" s="533">
        <v>27</v>
      </c>
      <c r="C2605" s="533" t="s">
        <v>998</v>
      </c>
      <c r="D2605" s="572" t="s">
        <v>2394</v>
      </c>
      <c r="E2605" s="571" t="str">
        <f t="shared" si="2720"/>
        <v xml:space="preserve"> COMMUNICATIONS HORIZONTAL CABLING (TIA)</v>
      </c>
      <c r="F2605" s="533" t="str">
        <f t="shared" si="2706"/>
        <v>EL</v>
      </c>
      <c r="G2605" s="533" t="s">
        <v>2722</v>
      </c>
      <c r="H2605" s="533">
        <v>1232</v>
      </c>
      <c r="I2605" s="533" t="str">
        <f>I2603</f>
        <v>Telecommunications Outlets/Connectors</v>
      </c>
      <c r="J2605" s="533" t="str">
        <f>J2603</f>
        <v>Telecommunications Outlets/Connectors</v>
      </c>
      <c r="K2605" s="189" t="s">
        <v>21</v>
      </c>
      <c r="L2605" s="665" t="s">
        <v>1147</v>
      </c>
      <c r="M2605" s="245">
        <v>1</v>
      </c>
      <c r="N2605" s="191" t="s">
        <v>39</v>
      </c>
      <c r="O2605" s="566">
        <v>270</v>
      </c>
      <c r="P2605" s="25">
        <f>O2605*M2605</f>
        <v>270</v>
      </c>
      <c r="Q2605" s="183"/>
      <c r="X2605" s="698" t="s">
        <v>1147</v>
      </c>
      <c r="Y2605" s="698">
        <v>1</v>
      </c>
      <c r="Z2605" s="698" t="s">
        <v>39</v>
      </c>
      <c r="AA2605" s="698">
        <v>270</v>
      </c>
      <c r="AB2605" s="698">
        <v>270</v>
      </c>
      <c r="AC2605" s="731">
        <f>AA2605*0.97</f>
        <v>261.89999999999998</v>
      </c>
      <c r="AD2605" s="533">
        <f>AC2605*Y2605</f>
        <v>261.89999999999998</v>
      </c>
    </row>
    <row r="2606" spans="1:30" ht="15.75">
      <c r="A2606" s="533" t="s">
        <v>2728</v>
      </c>
      <c r="B2606" s="533">
        <v>27</v>
      </c>
      <c r="C2606" s="533" t="s">
        <v>998</v>
      </c>
      <c r="D2606" s="572" t="s">
        <v>2396</v>
      </c>
      <c r="E2606" s="571" t="s">
        <v>1295</v>
      </c>
      <c r="F2606" s="533" t="s">
        <v>1835</v>
      </c>
      <c r="G2606" s="533" t="s">
        <v>2725</v>
      </c>
      <c r="H2606" s="533">
        <v>1233</v>
      </c>
      <c r="I2606" s="533" t="str">
        <f t="shared" ref="I2606:I2608" si="2728">L2606</f>
        <v>272109 - DATA COMM FOR CAMPUS NETWORK</v>
      </c>
      <c r="J2606" s="533" t="str">
        <f t="shared" ref="J2606:J2608" si="2729">L2606</f>
        <v>272109 - DATA COMM FOR CAMPUS NETWORK</v>
      </c>
      <c r="K2606" s="189"/>
      <c r="L2606" s="670" t="s">
        <v>1148</v>
      </c>
      <c r="M2606" s="191"/>
      <c r="N2606" s="192"/>
      <c r="O2606" s="566"/>
      <c r="P2606" s="184"/>
      <c r="Q2606" s="183"/>
      <c r="X2606" s="698" t="s">
        <v>1148</v>
      </c>
      <c r="Y2606" s="698"/>
      <c r="Z2606" s="698"/>
      <c r="AA2606" s="698"/>
      <c r="AB2606" s="698">
        <v>0</v>
      </c>
    </row>
    <row r="2607" spans="1:30" ht="15.75">
      <c r="A2607" s="533" t="s">
        <v>2728</v>
      </c>
      <c r="B2607" s="533">
        <v>27</v>
      </c>
      <c r="C2607" s="533" t="s">
        <v>998</v>
      </c>
      <c r="D2607" s="572" t="s">
        <v>2396</v>
      </c>
      <c r="E2607" s="571" t="str">
        <f t="shared" ref="E2607:E2609" si="2730">E2606</f>
        <v xml:space="preserve"> DATA COMM FOR CAMPUS NETWORK</v>
      </c>
      <c r="F2607" s="533" t="s">
        <v>1835</v>
      </c>
      <c r="G2607" s="533" t="s">
        <v>2725</v>
      </c>
      <c r="H2607" s="533">
        <v>1234</v>
      </c>
      <c r="I2607" s="533" t="str">
        <f t="shared" si="2728"/>
        <v>Supply, installation, testing, commissioning, putting into satisfactory operation and handing over complete Data Communication Devices ; including all necessary accessories, fittings, Support, fixation, cable bonding and labelling, cable management, licenses and all required software ; complete; As shown on drawings and described in specifications</v>
      </c>
      <c r="J2607" s="533" t="str">
        <f t="shared" si="2729"/>
        <v>Supply, installation, testing, commissioning, putting into satisfactory operation and handing over complete Data Communication Devices ; including all necessary accessories, fittings, Support, fixation, cable bonding and labelling, cable management, licenses and all required software ; complete; As shown on drawings and described in specifications</v>
      </c>
      <c r="K2607" s="189"/>
      <c r="L2607" s="666" t="s">
        <v>1149</v>
      </c>
      <c r="M2607" s="191"/>
      <c r="N2607" s="192"/>
      <c r="O2607" s="566"/>
      <c r="P2607" s="184"/>
      <c r="Q2607" s="183"/>
      <c r="X2607" s="698" t="s">
        <v>1149</v>
      </c>
      <c r="Y2607" s="698"/>
      <c r="Z2607" s="698"/>
      <c r="AA2607" s="698"/>
      <c r="AB2607" s="698">
        <v>0</v>
      </c>
    </row>
    <row r="2608" spans="1:30" ht="15.75">
      <c r="A2608" s="533" t="s">
        <v>2728</v>
      </c>
      <c r="B2608" s="533">
        <v>27</v>
      </c>
      <c r="C2608" s="533" t="s">
        <v>998</v>
      </c>
      <c r="D2608" s="572" t="s">
        <v>2396</v>
      </c>
      <c r="E2608" s="571" t="str">
        <f t="shared" si="2730"/>
        <v xml:space="preserve"> DATA COMM FOR CAMPUS NETWORK</v>
      </c>
      <c r="F2608" s="533" t="s">
        <v>1835</v>
      </c>
      <c r="G2608" s="533" t="s">
        <v>2725</v>
      </c>
      <c r="H2608" s="533">
        <v>1235</v>
      </c>
      <c r="I2608" s="533" t="str">
        <f t="shared" si="2728"/>
        <v>Active communications and data processing equipment</v>
      </c>
      <c r="J2608" s="533" t="str">
        <f t="shared" si="2729"/>
        <v>Active communications and data processing equipment</v>
      </c>
      <c r="K2608" s="189"/>
      <c r="L2608" s="666" t="s">
        <v>1150</v>
      </c>
      <c r="M2608" s="191"/>
      <c r="N2608" s="192"/>
      <c r="O2608" s="566"/>
      <c r="P2608" s="184"/>
      <c r="Q2608" s="183"/>
      <c r="X2608" s="698" t="s">
        <v>1150</v>
      </c>
      <c r="Y2608" s="698"/>
      <c r="Z2608" s="698"/>
      <c r="AA2608" s="698"/>
      <c r="AB2608" s="698">
        <v>0</v>
      </c>
    </row>
    <row r="2609" spans="1:31" ht="15.75">
      <c r="A2609" s="533" t="s">
        <v>2728</v>
      </c>
      <c r="B2609" s="533">
        <v>27</v>
      </c>
      <c r="C2609" s="533" t="s">
        <v>998</v>
      </c>
      <c r="D2609" s="572" t="s">
        <v>2396</v>
      </c>
      <c r="E2609" s="571" t="str">
        <f t="shared" si="2730"/>
        <v xml:space="preserve"> DATA COMM FOR CAMPUS NETWORK</v>
      </c>
      <c r="F2609" s="533" t="s">
        <v>1835</v>
      </c>
      <c r="G2609" s="533" t="s">
        <v>2722</v>
      </c>
      <c r="H2609" s="533">
        <v>1236</v>
      </c>
      <c r="I2609" s="533" t="str">
        <f>I2607</f>
        <v>Supply, installation, testing, commissioning, putting into satisfactory operation and handing over complete Data Communication Devices ; including all necessary accessories, fittings, Support, fixation, cable bonding and labelling, cable management, licenses and all required software ; complete; As shown on drawings and described in specifications</v>
      </c>
      <c r="J2609" s="533" t="str">
        <f>J2607</f>
        <v>Supply, installation, testing, commissioning, putting into satisfactory operation and handing over complete Data Communication Devices ; including all necessary accessories, fittings, Support, fixation, cable bonding and labelling, cable management, licenses and all required software ; complete; As shown on drawings and described in specifications</v>
      </c>
      <c r="K2609" s="189" t="s">
        <v>13</v>
      </c>
      <c r="L2609" s="665" t="s">
        <v>1151</v>
      </c>
      <c r="M2609" s="191">
        <v>1</v>
      </c>
      <c r="N2609" s="192" t="s">
        <v>39</v>
      </c>
      <c r="O2609" s="567">
        <v>724</v>
      </c>
      <c r="P2609" s="25">
        <f>O2609*M2609</f>
        <v>724</v>
      </c>
      <c r="Q2609" s="183"/>
      <c r="X2609" s="698" t="s">
        <v>1151</v>
      </c>
      <c r="Y2609" s="698">
        <v>1</v>
      </c>
      <c r="Z2609" s="698" t="s">
        <v>39</v>
      </c>
      <c r="AA2609" s="698">
        <v>724</v>
      </c>
      <c r="AB2609" s="698">
        <v>724</v>
      </c>
      <c r="AC2609" s="731">
        <f>AA2609*0.97</f>
        <v>702.28</v>
      </c>
      <c r="AD2609" s="533">
        <f>AC2609*Y2609</f>
        <v>702.28</v>
      </c>
    </row>
    <row r="2610" spans="1:31" ht="15.75">
      <c r="A2610" s="533" t="s">
        <v>2728</v>
      </c>
      <c r="B2610" s="533">
        <v>27</v>
      </c>
      <c r="C2610" s="533" t="s">
        <v>998</v>
      </c>
      <c r="D2610" s="572" t="s">
        <v>2400</v>
      </c>
      <c r="E2610" s="571" t="s">
        <v>1296</v>
      </c>
      <c r="F2610" s="533" t="str">
        <f t="shared" ref="F2610:F2622" si="2731">VLOOKUP(D:D,trade,3,FALSE)</f>
        <v>EL</v>
      </c>
      <c r="G2610" s="533" t="s">
        <v>2725</v>
      </c>
      <c r="H2610" s="533">
        <v>1237</v>
      </c>
      <c r="I2610" s="533" t="str">
        <f t="shared" ref="I2610:I2612" si="2732">L2610</f>
        <v>272133 - WIRELESS DATA NETWORK</v>
      </c>
      <c r="J2610" s="533" t="str">
        <f t="shared" ref="J2610:J2612" si="2733">L2610</f>
        <v>272133 - WIRELESS DATA NETWORK</v>
      </c>
      <c r="K2610" s="189"/>
      <c r="L2610" s="670" t="s">
        <v>1152</v>
      </c>
      <c r="M2610" s="191"/>
      <c r="N2610" s="192"/>
      <c r="O2610" s="566"/>
      <c r="P2610" s="184"/>
      <c r="Q2610" s="183"/>
      <c r="X2610" s="698" t="s">
        <v>1152</v>
      </c>
      <c r="Y2610" s="698"/>
      <c r="Z2610" s="698"/>
      <c r="AA2610" s="698"/>
      <c r="AB2610" s="698">
        <v>0</v>
      </c>
    </row>
    <row r="2611" spans="1:31" ht="15.75">
      <c r="A2611" s="533" t="s">
        <v>2728</v>
      </c>
      <c r="B2611" s="533">
        <v>27</v>
      </c>
      <c r="C2611" s="533" t="s">
        <v>998</v>
      </c>
      <c r="D2611" s="572" t="s">
        <v>2400</v>
      </c>
      <c r="E2611" s="571" t="str">
        <f t="shared" ref="E2611:E2616" si="2734">E2610</f>
        <v xml:space="preserve"> WIRELESS DATA NETWORK</v>
      </c>
      <c r="F2611" s="533" t="str">
        <f t="shared" si="2731"/>
        <v>EL</v>
      </c>
      <c r="G2611" s="533" t="s">
        <v>2725</v>
      </c>
      <c r="H2611" s="533">
        <v>1238</v>
      </c>
      <c r="I2611" s="533" t="str">
        <f t="shared" si="2732"/>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v>
      </c>
      <c r="J2611" s="533" t="str">
        <f t="shared" si="2733"/>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v>
      </c>
      <c r="K2611" s="189"/>
      <c r="L2611" s="666" t="s">
        <v>1153</v>
      </c>
      <c r="M2611" s="191"/>
      <c r="N2611" s="192"/>
      <c r="O2611" s="566"/>
      <c r="P2611" s="184"/>
      <c r="Q2611" s="183"/>
      <c r="X2611" s="698" t="s">
        <v>1153</v>
      </c>
      <c r="Y2611" s="698"/>
      <c r="Z2611" s="698"/>
      <c r="AA2611" s="698"/>
      <c r="AB2611" s="698">
        <v>0</v>
      </c>
    </row>
    <row r="2612" spans="1:31" ht="15.75">
      <c r="A2612" s="533" t="s">
        <v>2728</v>
      </c>
      <c r="B2612" s="533">
        <v>27</v>
      </c>
      <c r="C2612" s="533" t="s">
        <v>998</v>
      </c>
      <c r="D2612" s="572" t="s">
        <v>2400</v>
      </c>
      <c r="E2612" s="571" t="str">
        <f t="shared" si="2734"/>
        <v xml:space="preserve"> WIRELESS DATA NETWORK</v>
      </c>
      <c r="F2612" s="533" t="str">
        <f t="shared" si="2731"/>
        <v>EL</v>
      </c>
      <c r="G2612" s="533" t="s">
        <v>2725</v>
      </c>
      <c r="H2612" s="533">
        <v>1239</v>
      </c>
      <c r="I2612" s="533" t="str">
        <f t="shared" si="2732"/>
        <v>Wireless data network components</v>
      </c>
      <c r="J2612" s="533" t="str">
        <f t="shared" si="2733"/>
        <v>Wireless data network components</v>
      </c>
      <c r="K2612" s="189"/>
      <c r="L2612" s="664" t="s">
        <v>1154</v>
      </c>
      <c r="M2612" s="191"/>
      <c r="N2612" s="192"/>
      <c r="O2612" s="567"/>
      <c r="P2612" s="184"/>
      <c r="Q2612" s="183"/>
      <c r="X2612" s="698" t="s">
        <v>1154</v>
      </c>
      <c r="Y2612" s="698"/>
      <c r="Z2612" s="698"/>
      <c r="AA2612" s="698"/>
      <c r="AB2612" s="698">
        <v>0</v>
      </c>
    </row>
    <row r="2613" spans="1:31" ht="16.5" thickBot="1">
      <c r="A2613" s="533" t="s">
        <v>2728</v>
      </c>
      <c r="B2613" s="533">
        <v>27</v>
      </c>
      <c r="C2613" s="533" t="s">
        <v>998</v>
      </c>
      <c r="D2613" s="572" t="s">
        <v>2400</v>
      </c>
      <c r="E2613" s="571" t="str">
        <f t="shared" si="2734"/>
        <v xml:space="preserve"> WIRELESS DATA NETWORK</v>
      </c>
      <c r="F2613" s="533" t="str">
        <f t="shared" si="2731"/>
        <v>EL</v>
      </c>
      <c r="G2613" s="533" t="s">
        <v>2722</v>
      </c>
      <c r="H2613" s="533">
        <v>1240</v>
      </c>
      <c r="I2613" s="533" t="str">
        <f t="shared" ref="I2613:J2613" si="2735">I2611</f>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v>
      </c>
      <c r="J2613" s="533" t="str">
        <f t="shared" si="2735"/>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v>
      </c>
      <c r="K2613" s="189" t="s">
        <v>15</v>
      </c>
      <c r="L2613" s="665" t="s">
        <v>1155</v>
      </c>
      <c r="M2613" s="191">
        <v>1</v>
      </c>
      <c r="N2613" s="192" t="s">
        <v>2</v>
      </c>
      <c r="O2613" s="567">
        <v>1830</v>
      </c>
      <c r="P2613" s="25">
        <f t="shared" ref="P2613:P2616" si="2736">O2613*M2613</f>
        <v>1830</v>
      </c>
      <c r="Q2613" s="183"/>
      <c r="X2613" s="698" t="s">
        <v>1155</v>
      </c>
      <c r="Y2613" s="698">
        <v>1</v>
      </c>
      <c r="Z2613" s="698" t="s">
        <v>2</v>
      </c>
      <c r="AA2613" s="698">
        <v>1830</v>
      </c>
      <c r="AB2613" s="698">
        <v>1830</v>
      </c>
      <c r="AC2613" s="731">
        <f t="shared" ref="AC2613:AC2616" si="2737">AA2613*0.97</f>
        <v>1775.1</v>
      </c>
      <c r="AD2613" s="533">
        <f t="shared" ref="AD2613:AD2616" si="2738">AC2613*Y2613</f>
        <v>1775.1</v>
      </c>
    </row>
    <row r="2614" spans="1:31" ht="16.5" thickBot="1">
      <c r="A2614" s="533" t="s">
        <v>2728</v>
      </c>
      <c r="B2614" s="533">
        <v>27</v>
      </c>
      <c r="C2614" s="533" t="s">
        <v>998</v>
      </c>
      <c r="D2614" s="572" t="s">
        <v>2400</v>
      </c>
      <c r="E2614" s="571" t="str">
        <f t="shared" si="2734"/>
        <v xml:space="preserve"> WIRELESS DATA NETWORK</v>
      </c>
      <c r="F2614" s="533" t="str">
        <f t="shared" si="2731"/>
        <v>EL</v>
      </c>
      <c r="G2614" s="533" t="s">
        <v>2722</v>
      </c>
      <c r="H2614" s="533">
        <v>1241</v>
      </c>
      <c r="I2614" s="533" t="str">
        <f t="shared" ref="I2614:J2614" si="2739">I2612</f>
        <v>Wireless data network components</v>
      </c>
      <c r="J2614" s="533" t="str">
        <f t="shared" si="2739"/>
        <v>Wireless data network components</v>
      </c>
      <c r="K2614" s="189" t="s">
        <v>17</v>
      </c>
      <c r="L2614" s="665" t="s">
        <v>1156</v>
      </c>
      <c r="M2614" s="245">
        <v>4</v>
      </c>
      <c r="N2614" s="192" t="s">
        <v>39</v>
      </c>
      <c r="O2614" s="567">
        <v>282</v>
      </c>
      <c r="P2614" s="25">
        <f t="shared" si="2736"/>
        <v>1128</v>
      </c>
      <c r="Q2614" s="183"/>
      <c r="X2614" s="698" t="s">
        <v>1156</v>
      </c>
      <c r="Y2614" s="698">
        <v>4</v>
      </c>
      <c r="Z2614" s="698" t="s">
        <v>39</v>
      </c>
      <c r="AA2614" s="698">
        <v>282</v>
      </c>
      <c r="AB2614" s="698">
        <v>1128</v>
      </c>
      <c r="AC2614" s="731">
        <f t="shared" si="2737"/>
        <v>273.54000000000002</v>
      </c>
      <c r="AD2614" s="533">
        <f t="shared" si="2738"/>
        <v>1094.1600000000001</v>
      </c>
    </row>
    <row r="2615" spans="1:31" ht="15.75">
      <c r="A2615" s="533" t="s">
        <v>2728</v>
      </c>
      <c r="B2615" s="533">
        <v>27</v>
      </c>
      <c r="C2615" s="533" t="s">
        <v>998</v>
      </c>
      <c r="D2615" s="572" t="s">
        <v>2400</v>
      </c>
      <c r="E2615" s="571" t="str">
        <f t="shared" si="2734"/>
        <v xml:space="preserve"> WIRELESS DATA NETWORK</v>
      </c>
      <c r="F2615" s="533" t="str">
        <f t="shared" si="2731"/>
        <v>EL</v>
      </c>
      <c r="G2615" s="533" t="s">
        <v>2722</v>
      </c>
      <c r="H2615" s="533">
        <v>1242</v>
      </c>
      <c r="I2615" s="533" t="str">
        <f t="shared" ref="I2615:J2615" si="2740">I2613</f>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v>
      </c>
      <c r="J2615" s="533" t="str">
        <f t="shared" si="2740"/>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v>
      </c>
      <c r="K2615" s="189" t="s">
        <v>19</v>
      </c>
      <c r="L2615" s="665" t="s">
        <v>1157</v>
      </c>
      <c r="M2615" s="191">
        <v>1</v>
      </c>
      <c r="N2615" s="192" t="s">
        <v>2</v>
      </c>
      <c r="O2615" s="567">
        <v>398</v>
      </c>
      <c r="P2615" s="25">
        <f t="shared" si="2736"/>
        <v>398</v>
      </c>
      <c r="Q2615" s="183"/>
      <c r="X2615" s="698" t="s">
        <v>1157</v>
      </c>
      <c r="Y2615" s="698">
        <v>1</v>
      </c>
      <c r="Z2615" s="698" t="s">
        <v>2</v>
      </c>
      <c r="AA2615" s="698">
        <v>398</v>
      </c>
      <c r="AB2615" s="698">
        <v>398</v>
      </c>
      <c r="AC2615" s="731">
        <f t="shared" si="2737"/>
        <v>386.06</v>
      </c>
      <c r="AD2615" s="533">
        <f t="shared" si="2738"/>
        <v>386.06</v>
      </c>
    </row>
    <row r="2616" spans="1:31" ht="15.75">
      <c r="A2616" s="533" t="s">
        <v>2728</v>
      </c>
      <c r="B2616" s="533">
        <v>27</v>
      </c>
      <c r="C2616" s="533" t="s">
        <v>998</v>
      </c>
      <c r="D2616" s="572" t="s">
        <v>2400</v>
      </c>
      <c r="E2616" s="571" t="str">
        <f t="shared" si="2734"/>
        <v xml:space="preserve"> WIRELESS DATA NETWORK</v>
      </c>
      <c r="F2616" s="533" t="str">
        <f t="shared" si="2731"/>
        <v>EL</v>
      </c>
      <c r="G2616" s="533" t="s">
        <v>2722</v>
      </c>
      <c r="H2616" s="533">
        <v>1243</v>
      </c>
      <c r="I2616" s="533" t="str">
        <f t="shared" ref="I2616:J2616" si="2741">I2614</f>
        <v>Wireless data network components</v>
      </c>
      <c r="J2616" s="533" t="str">
        <f t="shared" si="2741"/>
        <v>Wireless data network components</v>
      </c>
      <c r="K2616" s="189" t="s">
        <v>13</v>
      </c>
      <c r="L2616" s="712" t="s">
        <v>1158</v>
      </c>
      <c r="M2616" s="713">
        <v>1</v>
      </c>
      <c r="N2616" s="714" t="s">
        <v>2</v>
      </c>
      <c r="O2616" s="715">
        <v>664</v>
      </c>
      <c r="P2616" s="716">
        <f t="shared" si="2736"/>
        <v>664</v>
      </c>
      <c r="Q2616" s="183"/>
      <c r="W2616" s="717"/>
      <c r="X2616" s="718" t="s">
        <v>1158</v>
      </c>
      <c r="Y2616" s="698">
        <v>1</v>
      </c>
      <c r="Z2616" s="718" t="s">
        <v>2</v>
      </c>
      <c r="AA2616" s="718">
        <v>664</v>
      </c>
      <c r="AB2616" s="718">
        <v>664</v>
      </c>
      <c r="AC2616" s="731">
        <f t="shared" si="2737"/>
        <v>644.07999999999993</v>
      </c>
      <c r="AD2616" s="533">
        <f t="shared" si="2738"/>
        <v>644.07999999999993</v>
      </c>
      <c r="AE2616" s="533" t="s">
        <v>2756</v>
      </c>
    </row>
    <row r="2617" spans="1:31" ht="15.75">
      <c r="A2617" s="533" t="s">
        <v>2728</v>
      </c>
      <c r="B2617" s="533">
        <v>27</v>
      </c>
      <c r="C2617" s="533" t="s">
        <v>998</v>
      </c>
      <c r="D2617" s="572" t="s">
        <v>1308</v>
      </c>
      <c r="E2617" s="571" t="s">
        <v>1297</v>
      </c>
      <c r="F2617" s="533" t="str">
        <f t="shared" si="2731"/>
        <v>EL</v>
      </c>
      <c r="G2617" s="533" t="s">
        <v>2725</v>
      </c>
      <c r="H2617" s="533">
        <v>1244</v>
      </c>
      <c r="I2617" s="533" t="str">
        <f t="shared" ref="I2617:I2618" si="2742">L2617</f>
        <v>274133- MASTER ANTENNA TELEVISION SYSTEM</v>
      </c>
      <c r="J2617" s="533" t="str">
        <f t="shared" ref="J2617:J2618" si="2743">L2617</f>
        <v>274133- MASTER ANTENNA TELEVISION SYSTEM</v>
      </c>
      <c r="K2617" s="189"/>
      <c r="L2617" s="670" t="s">
        <v>1002</v>
      </c>
      <c r="M2617" s="191"/>
      <c r="N2617" s="192"/>
      <c r="O2617" s="566"/>
      <c r="P2617" s="184"/>
      <c r="Q2617" s="183"/>
      <c r="X2617" s="698" t="s">
        <v>1002</v>
      </c>
      <c r="Y2617" s="698"/>
      <c r="Z2617" s="698"/>
      <c r="AA2617" s="698"/>
      <c r="AB2617" s="698">
        <v>0</v>
      </c>
    </row>
    <row r="2618" spans="1:31" ht="15.75">
      <c r="A2618" s="533" t="s">
        <v>2728</v>
      </c>
      <c r="B2618" s="533">
        <v>27</v>
      </c>
      <c r="C2618" s="533" t="s">
        <v>998</v>
      </c>
      <c r="D2618" s="572" t="s">
        <v>1308</v>
      </c>
      <c r="E2618" s="571" t="str">
        <f t="shared" ref="E2618:E2622" si="2744">E2617</f>
        <v xml:space="preserve"> MASTER ANTENNA TELEVISION SYSTEM</v>
      </c>
      <c r="F2618" s="533" t="str">
        <f t="shared" si="2731"/>
        <v>EL</v>
      </c>
      <c r="G2618" s="533" t="s">
        <v>2725</v>
      </c>
      <c r="H2618" s="533">
        <v>1245</v>
      </c>
      <c r="I2618" s="533" t="str">
        <f t="shared" si="2742"/>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v>
      </c>
      <c r="J2618" s="533" t="str">
        <f t="shared" si="2743"/>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v>
      </c>
      <c r="K2618" s="189"/>
      <c r="L2618" s="664" t="s">
        <v>1159</v>
      </c>
      <c r="M2618" s="191"/>
      <c r="N2618" s="192"/>
      <c r="O2618" s="566"/>
      <c r="P2618" s="184"/>
      <c r="Q2618" s="183"/>
      <c r="X2618" s="698" t="s">
        <v>1159</v>
      </c>
      <c r="Y2618" s="698"/>
      <c r="Z2618" s="698"/>
      <c r="AA2618" s="698"/>
      <c r="AB2618" s="698">
        <v>0</v>
      </c>
    </row>
    <row r="2619" spans="1:31" ht="15.75">
      <c r="A2619" s="533" t="s">
        <v>2728</v>
      </c>
      <c r="B2619" s="533">
        <v>27</v>
      </c>
      <c r="C2619" s="533" t="s">
        <v>998</v>
      </c>
      <c r="D2619" s="572" t="s">
        <v>1308</v>
      </c>
      <c r="E2619" s="571" t="str">
        <f t="shared" si="2744"/>
        <v xml:space="preserve"> MASTER ANTENNA TELEVISION SYSTEM</v>
      </c>
      <c r="F2619" s="533" t="str">
        <f t="shared" si="2731"/>
        <v>EL</v>
      </c>
      <c r="G2619" s="533" t="s">
        <v>2722</v>
      </c>
      <c r="H2619" s="533">
        <v>1246</v>
      </c>
      <c r="I2619" s="533" t="str">
        <f t="shared" ref="I2619:J2619" si="2745">I2617</f>
        <v>274133- MASTER ANTENNA TELEVISION SYSTEM</v>
      </c>
      <c r="J2619" s="533" t="str">
        <f t="shared" si="2745"/>
        <v>274133- MASTER ANTENNA TELEVISION SYSTEM</v>
      </c>
      <c r="K2619" s="189" t="s">
        <v>15</v>
      </c>
      <c r="L2619" s="185" t="s">
        <v>1003</v>
      </c>
      <c r="M2619" s="191">
        <v>1</v>
      </c>
      <c r="N2619" s="192" t="s">
        <v>39</v>
      </c>
      <c r="O2619" s="566">
        <v>219</v>
      </c>
      <c r="P2619" s="25">
        <f t="shared" ref="P2619:P2622" si="2746">O2619*M2619</f>
        <v>219</v>
      </c>
      <c r="Q2619" s="183"/>
      <c r="X2619" s="698" t="s">
        <v>1003</v>
      </c>
      <c r="Y2619" s="698">
        <v>1</v>
      </c>
      <c r="Z2619" s="698" t="s">
        <v>39</v>
      </c>
      <c r="AA2619" s="698">
        <v>219</v>
      </c>
      <c r="AB2619" s="698">
        <v>219</v>
      </c>
      <c r="AC2619" s="731">
        <f t="shared" ref="AC2619:AC2622" si="2747">AA2619*0.97</f>
        <v>212.43</v>
      </c>
      <c r="AD2619" s="533">
        <f t="shared" ref="AD2619:AD2622" si="2748">AC2619*Y2619</f>
        <v>212.43</v>
      </c>
    </row>
    <row r="2620" spans="1:31" ht="15.75">
      <c r="A2620" s="533" t="s">
        <v>2728</v>
      </c>
      <c r="B2620" s="533">
        <v>27</v>
      </c>
      <c r="C2620" s="533" t="s">
        <v>998</v>
      </c>
      <c r="D2620" s="572" t="s">
        <v>1308</v>
      </c>
      <c r="E2620" s="571" t="str">
        <f t="shared" si="2744"/>
        <v xml:space="preserve"> MASTER ANTENNA TELEVISION SYSTEM</v>
      </c>
      <c r="F2620" s="533" t="str">
        <f t="shared" si="2731"/>
        <v>EL</v>
      </c>
      <c r="G2620" s="533" t="s">
        <v>2722</v>
      </c>
      <c r="H2620" s="533">
        <v>1247</v>
      </c>
      <c r="I2620" s="533" t="str">
        <f t="shared" ref="I2620:J2620" si="2749">I2618</f>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v>
      </c>
      <c r="J2620" s="533" t="str">
        <f t="shared" si="2749"/>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v>
      </c>
      <c r="K2620" s="189" t="s">
        <v>17</v>
      </c>
      <c r="L2620" s="185" t="s">
        <v>1004</v>
      </c>
      <c r="M2620" s="191">
        <v>1</v>
      </c>
      <c r="N2620" s="192" t="s">
        <v>39</v>
      </c>
      <c r="O2620" s="566">
        <v>146</v>
      </c>
      <c r="P2620" s="25">
        <f t="shared" si="2746"/>
        <v>146</v>
      </c>
      <c r="Q2620" s="183"/>
      <c r="X2620" s="698" t="s">
        <v>1004</v>
      </c>
      <c r="Y2620" s="698">
        <v>1</v>
      </c>
      <c r="Z2620" s="698" t="s">
        <v>39</v>
      </c>
      <c r="AA2620" s="698">
        <v>146</v>
      </c>
      <c r="AB2620" s="698">
        <v>146</v>
      </c>
      <c r="AC2620" s="731">
        <f t="shared" si="2747"/>
        <v>141.62</v>
      </c>
      <c r="AD2620" s="533">
        <f t="shared" si="2748"/>
        <v>141.62</v>
      </c>
    </row>
    <row r="2621" spans="1:31" ht="16.5" thickBot="1">
      <c r="A2621" s="533" t="s">
        <v>2728</v>
      </c>
      <c r="B2621" s="533">
        <v>27</v>
      </c>
      <c r="C2621" s="533" t="s">
        <v>998</v>
      </c>
      <c r="D2621" s="572" t="s">
        <v>1308</v>
      </c>
      <c r="E2621" s="571" t="str">
        <f t="shared" si="2744"/>
        <v xml:space="preserve"> MASTER ANTENNA TELEVISION SYSTEM</v>
      </c>
      <c r="F2621" s="533" t="str">
        <f t="shared" si="2731"/>
        <v>EL</v>
      </c>
      <c r="G2621" s="533" t="s">
        <v>2722</v>
      </c>
      <c r="H2621" s="533">
        <v>1248</v>
      </c>
      <c r="I2621" s="533" t="str">
        <f t="shared" ref="I2621:J2621" si="2750">I2619</f>
        <v>274133- MASTER ANTENNA TELEVISION SYSTEM</v>
      </c>
      <c r="J2621" s="533" t="str">
        <f t="shared" si="2750"/>
        <v>274133- MASTER ANTENNA TELEVISION SYSTEM</v>
      </c>
      <c r="K2621" s="189" t="s">
        <v>19</v>
      </c>
      <c r="L2621" s="185" t="s">
        <v>1005</v>
      </c>
      <c r="M2621" s="191">
        <v>1</v>
      </c>
      <c r="N2621" s="192" t="s">
        <v>39</v>
      </c>
      <c r="O2621" s="566">
        <v>372</v>
      </c>
      <c r="P2621" s="25">
        <f t="shared" si="2746"/>
        <v>372</v>
      </c>
      <c r="Q2621" s="183"/>
      <c r="X2621" s="698" t="s">
        <v>1005</v>
      </c>
      <c r="Y2621" s="698">
        <v>1</v>
      </c>
      <c r="Z2621" s="698" t="s">
        <v>39</v>
      </c>
      <c r="AA2621" s="698">
        <v>372</v>
      </c>
      <c r="AB2621" s="698">
        <v>372</v>
      </c>
      <c r="AC2621" s="731">
        <f t="shared" si="2747"/>
        <v>360.84</v>
      </c>
      <c r="AD2621" s="533">
        <f t="shared" si="2748"/>
        <v>360.84</v>
      </c>
    </row>
    <row r="2622" spans="1:31" ht="16.5" thickBot="1">
      <c r="A2622" s="533" t="s">
        <v>2728</v>
      </c>
      <c r="B2622" s="533">
        <v>27</v>
      </c>
      <c r="C2622" s="533" t="s">
        <v>998</v>
      </c>
      <c r="D2622" s="572" t="s">
        <v>1308</v>
      </c>
      <c r="E2622" s="571" t="str">
        <f t="shared" si="2744"/>
        <v xml:space="preserve"> MASTER ANTENNA TELEVISION SYSTEM</v>
      </c>
      <c r="F2622" s="533" t="str">
        <f t="shared" si="2731"/>
        <v>EL</v>
      </c>
      <c r="G2622" s="533" t="s">
        <v>2722</v>
      </c>
      <c r="H2622" s="533">
        <v>1249</v>
      </c>
      <c r="I2622" s="533" t="str">
        <f t="shared" ref="I2622:J2622" si="2751">I2620</f>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v>
      </c>
      <c r="J2622" s="533" t="str">
        <f t="shared" si="2751"/>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v>
      </c>
      <c r="K2622" s="189" t="s">
        <v>20</v>
      </c>
      <c r="L2622" s="185" t="s">
        <v>1006</v>
      </c>
      <c r="M2622" s="245">
        <v>7</v>
      </c>
      <c r="N2622" s="192" t="s">
        <v>39</v>
      </c>
      <c r="O2622" s="566">
        <v>40</v>
      </c>
      <c r="P2622" s="25">
        <f t="shared" si="2746"/>
        <v>280</v>
      </c>
      <c r="Q2622" s="183"/>
      <c r="X2622" s="698" t="s">
        <v>1006</v>
      </c>
      <c r="Y2622" s="698">
        <v>7</v>
      </c>
      <c r="Z2622" s="698" t="s">
        <v>39</v>
      </c>
      <c r="AA2622" s="698">
        <v>40</v>
      </c>
      <c r="AB2622" s="698">
        <v>280</v>
      </c>
      <c r="AC2622" s="731">
        <f t="shared" si="2747"/>
        <v>38.799999999999997</v>
      </c>
      <c r="AD2622" s="533">
        <f t="shared" si="2748"/>
        <v>271.59999999999997</v>
      </c>
    </row>
    <row r="2623" spans="1:31" ht="15.75">
      <c r="A2623" s="533" t="s">
        <v>2728</v>
      </c>
      <c r="B2623" s="533">
        <v>27</v>
      </c>
      <c r="C2623" s="533" t="s">
        <v>998</v>
      </c>
      <c r="D2623" s="572" t="s">
        <v>2749</v>
      </c>
      <c r="E2623" s="571" t="s">
        <v>1318</v>
      </c>
      <c r="F2623" s="533" t="s">
        <v>1835</v>
      </c>
      <c r="G2623" s="533" t="s">
        <v>2725</v>
      </c>
      <c r="H2623" s="533">
        <v>1250</v>
      </c>
      <c r="I2623" s="533" t="str">
        <f t="shared" ref="I2623:I2625" si="2752">L2623</f>
        <v>274116  - INTEGRATED AUDIOVISUAL SYSTEMS AND EQUIPMENT - FOR AUDITORIUM</v>
      </c>
      <c r="J2623" s="533" t="str">
        <f t="shared" ref="J2623:J2625" si="2753">L2623</f>
        <v>274116  - INTEGRATED AUDIOVISUAL SYSTEMS AND EQUIPMENT - FOR AUDITORIUM</v>
      </c>
      <c r="K2623" s="242"/>
      <c r="L2623" s="671" t="s">
        <v>1007</v>
      </c>
      <c r="M2623" s="243"/>
      <c r="N2623" s="244"/>
      <c r="O2623" s="566"/>
      <c r="P2623" s="184"/>
      <c r="Q2623" s="183"/>
      <c r="X2623" s="698" t="s">
        <v>1007</v>
      </c>
      <c r="Y2623" s="698"/>
      <c r="Z2623" s="698"/>
      <c r="AA2623" s="698"/>
      <c r="AB2623" s="698"/>
    </row>
    <row r="2624" spans="1:31" ht="15.75">
      <c r="A2624" s="533" t="s">
        <v>2728</v>
      </c>
      <c r="B2624" s="533">
        <v>27</v>
      </c>
      <c r="C2624" s="533" t="s">
        <v>998</v>
      </c>
      <c r="D2624" s="572" t="s">
        <v>2749</v>
      </c>
      <c r="E2624" s="571" t="str">
        <f t="shared" ref="E2624:E2641" si="2754">E2623</f>
        <v>INTEGRATED AUDIOVISUAL SYSTEMS AND EQUIPMENT - FOR AUDITORIUM</v>
      </c>
      <c r="F2624" s="533" t="s">
        <v>1835</v>
      </c>
      <c r="G2624" s="533" t="s">
        <v>2725</v>
      </c>
      <c r="H2624" s="533">
        <v>1251</v>
      </c>
      <c r="I2624" s="533" t="str">
        <f t="shared" si="2752"/>
        <v>Supply, installation, testing, commissioning, putting into satisfactory operation and handing over complete Integrated AV System ; including all necessary accessories, fittings, Support, fixation, cable bonding and labelling, cable management, licenses and all required software ; complete; As shown on drawings and described in specifications</v>
      </c>
      <c r="J2624" s="533" t="str">
        <f t="shared" si="2753"/>
        <v>Supply, installation, testing, commissioning, putting into satisfactory operation and handing over complete Integrated AV System ; including all necessary accessories, fittings, Support, fixation, cable bonding and labelling, cable management, licenses and all required software ; complete; As shown on drawings and described in specifications</v>
      </c>
      <c r="K2624" s="242"/>
      <c r="L2624" s="671" t="s">
        <v>1160</v>
      </c>
      <c r="M2624" s="243"/>
      <c r="N2624" s="244"/>
      <c r="O2624" s="566"/>
      <c r="P2624" s="184"/>
      <c r="Q2624" s="183"/>
      <c r="X2624" s="698" t="s">
        <v>1160</v>
      </c>
      <c r="Y2624" s="698"/>
      <c r="Z2624" s="698"/>
      <c r="AA2624" s="698"/>
      <c r="AB2624" s="698"/>
    </row>
    <row r="2625" spans="1:30" ht="15.75">
      <c r="A2625" s="533" t="s">
        <v>2728</v>
      </c>
      <c r="B2625" s="533">
        <v>27</v>
      </c>
      <c r="C2625" s="533" t="s">
        <v>998</v>
      </c>
      <c r="D2625" s="572" t="s">
        <v>2749</v>
      </c>
      <c r="E2625" s="571" t="str">
        <f t="shared" si="2754"/>
        <v>INTEGRATED AUDIOVISUAL SYSTEMS AND EQUIPMENT - FOR AUDITORIUM</v>
      </c>
      <c r="F2625" s="533" t="s">
        <v>1835</v>
      </c>
      <c r="G2625" s="533" t="s">
        <v>2725</v>
      </c>
      <c r="H2625" s="533">
        <v>1252</v>
      </c>
      <c r="I2625" s="533" t="str">
        <f t="shared" si="2752"/>
        <v>Signal Processing and Central Equipment:</v>
      </c>
      <c r="J2625" s="533" t="str">
        <f t="shared" si="2753"/>
        <v>Signal Processing and Central Equipment:</v>
      </c>
      <c r="K2625" s="242"/>
      <c r="L2625" s="672" t="s">
        <v>1161</v>
      </c>
      <c r="M2625" s="246"/>
      <c r="N2625" s="673"/>
      <c r="O2625" s="346"/>
      <c r="P2625" s="187"/>
      <c r="Q2625" s="183"/>
      <c r="X2625" s="698" t="s">
        <v>1161</v>
      </c>
      <c r="Y2625" s="698"/>
      <c r="Z2625" s="698"/>
      <c r="AA2625" s="698"/>
      <c r="AB2625" s="698"/>
    </row>
    <row r="2626" spans="1:30" ht="15.75">
      <c r="A2626" s="533" t="s">
        <v>2728</v>
      </c>
      <c r="B2626" s="533">
        <v>27</v>
      </c>
      <c r="C2626" s="533" t="s">
        <v>998</v>
      </c>
      <c r="D2626" s="572" t="s">
        <v>2749</v>
      </c>
      <c r="E2626" s="571" t="str">
        <f t="shared" si="2754"/>
        <v>INTEGRATED AUDIOVISUAL SYSTEMS AND EQUIPMENT - FOR AUDITORIUM</v>
      </c>
      <c r="F2626" s="533" t="s">
        <v>1835</v>
      </c>
      <c r="G2626" s="533" t="s">
        <v>2722</v>
      </c>
      <c r="H2626" s="533">
        <v>1253</v>
      </c>
      <c r="I2626" s="533" t="str">
        <f t="shared" ref="I2626:J2626" si="2755">I2624</f>
        <v>Supply, installation, testing, commissioning, putting into satisfactory operation and handing over complete Integrated AV System ; including all necessary accessories, fittings, Support, fixation, cable bonding and labelling, cable management, licenses and all required software ; complete; As shown on drawings and described in specifications</v>
      </c>
      <c r="J2626" s="533" t="str">
        <f t="shared" si="2755"/>
        <v>Supply, installation, testing, commissioning, putting into satisfactory operation and handing over complete Integrated AV System ; including all necessary accessories, fittings, Support, fixation, cable bonding and labelling, cable management, licenses and all required software ; complete; As shown on drawings and described in specifications</v>
      </c>
      <c r="K2626" s="242" t="s">
        <v>21</v>
      </c>
      <c r="L2626" s="256" t="s">
        <v>1162</v>
      </c>
      <c r="M2626" s="243"/>
      <c r="N2626" s="244" t="s">
        <v>2</v>
      </c>
      <c r="O2626" s="567"/>
      <c r="P2626" s="25">
        <f t="shared" ref="P2626:P2627" si="2756">O2626*M2626</f>
        <v>0</v>
      </c>
      <c r="Q2626" s="183"/>
      <c r="X2626" s="698" t="s">
        <v>1162</v>
      </c>
      <c r="Y2626" s="698">
        <v>1</v>
      </c>
      <c r="Z2626" s="698" t="s">
        <v>2</v>
      </c>
      <c r="AA2626" s="698"/>
      <c r="AB2626" s="698"/>
      <c r="AC2626" s="731">
        <f t="shared" ref="AC2626:AC2627" si="2757">AA2626*0.97</f>
        <v>0</v>
      </c>
      <c r="AD2626" s="533">
        <f t="shared" ref="AD2626:AD2627" si="2758">AC2626*Y2626</f>
        <v>0</v>
      </c>
    </row>
    <row r="2627" spans="1:30" ht="15.75">
      <c r="A2627" s="533" t="s">
        <v>2728</v>
      </c>
      <c r="B2627" s="533">
        <v>27</v>
      </c>
      <c r="C2627" s="533" t="s">
        <v>998</v>
      </c>
      <c r="D2627" s="572" t="s">
        <v>2749</v>
      </c>
      <c r="E2627" s="571" t="str">
        <f t="shared" si="2754"/>
        <v>INTEGRATED AUDIOVISUAL SYSTEMS AND EQUIPMENT - FOR AUDITORIUM</v>
      </c>
      <c r="F2627" s="533" t="s">
        <v>1835</v>
      </c>
      <c r="G2627" s="533" t="s">
        <v>2722</v>
      </c>
      <c r="H2627" s="533">
        <v>1254</v>
      </c>
      <c r="I2627" s="533" t="str">
        <f t="shared" ref="I2627:J2627" si="2759">I2625</f>
        <v>Signal Processing and Central Equipment:</v>
      </c>
      <c r="J2627" s="533" t="str">
        <f t="shared" si="2759"/>
        <v>Signal Processing and Central Equipment:</v>
      </c>
      <c r="K2627" s="242" t="s">
        <v>13</v>
      </c>
      <c r="L2627" s="256" t="s">
        <v>1163</v>
      </c>
      <c r="M2627" s="243"/>
      <c r="N2627" s="244" t="s">
        <v>2</v>
      </c>
      <c r="O2627" s="567"/>
      <c r="P2627" s="25">
        <f t="shared" si="2756"/>
        <v>0</v>
      </c>
      <c r="Q2627" s="183"/>
      <c r="X2627" s="698" t="s">
        <v>1163</v>
      </c>
      <c r="Y2627" s="698">
        <v>1</v>
      </c>
      <c r="Z2627" s="698" t="s">
        <v>2</v>
      </c>
      <c r="AA2627" s="698"/>
      <c r="AB2627" s="698"/>
      <c r="AC2627" s="731">
        <f t="shared" si="2757"/>
        <v>0</v>
      </c>
      <c r="AD2627" s="533">
        <f t="shared" si="2758"/>
        <v>0</v>
      </c>
    </row>
    <row r="2628" spans="1:30" ht="15.75">
      <c r="A2628" s="533" t="s">
        <v>2728</v>
      </c>
      <c r="B2628" s="533">
        <v>27</v>
      </c>
      <c r="C2628" s="533" t="s">
        <v>998</v>
      </c>
      <c r="D2628" s="572" t="s">
        <v>2749</v>
      </c>
      <c r="E2628" s="571" t="str">
        <f t="shared" si="2754"/>
        <v>INTEGRATED AUDIOVISUAL SYSTEMS AND EQUIPMENT - FOR AUDITORIUM</v>
      </c>
      <c r="F2628" s="533" t="s">
        <v>1835</v>
      </c>
      <c r="G2628" s="533" t="s">
        <v>2725</v>
      </c>
      <c r="H2628" s="533">
        <v>1255</v>
      </c>
      <c r="I2628" s="533" t="str">
        <f>L2628</f>
        <v>Video Projection Equipment &amp; Accessories</v>
      </c>
      <c r="J2628" s="533" t="str">
        <f>L2628</f>
        <v>Video Projection Equipment &amp; Accessories</v>
      </c>
      <c r="K2628" s="242"/>
      <c r="L2628" s="672" t="s">
        <v>1164</v>
      </c>
      <c r="M2628" s="246"/>
      <c r="N2628" s="246"/>
      <c r="O2628" s="346"/>
      <c r="P2628" s="187"/>
      <c r="Q2628" s="183"/>
      <c r="X2628" s="698" t="s">
        <v>1164</v>
      </c>
      <c r="Y2628" s="698"/>
      <c r="Z2628" s="698"/>
      <c r="AA2628" s="698"/>
      <c r="AB2628" s="698"/>
    </row>
    <row r="2629" spans="1:30" ht="15.75">
      <c r="A2629" s="533" t="s">
        <v>2728</v>
      </c>
      <c r="B2629" s="533">
        <v>27</v>
      </c>
      <c r="C2629" s="533" t="s">
        <v>998</v>
      </c>
      <c r="D2629" s="572" t="s">
        <v>2749</v>
      </c>
      <c r="E2629" s="571" t="str">
        <f t="shared" si="2754"/>
        <v>INTEGRATED AUDIOVISUAL SYSTEMS AND EQUIPMENT - FOR AUDITORIUM</v>
      </c>
      <c r="F2629" s="533" t="s">
        <v>1835</v>
      </c>
      <c r="G2629" s="533" t="s">
        <v>2722</v>
      </c>
      <c r="H2629" s="533">
        <v>1256</v>
      </c>
      <c r="I2629" s="533" t="str">
        <f t="shared" ref="I2629:J2629" si="2760">I2627</f>
        <v>Signal Processing and Central Equipment:</v>
      </c>
      <c r="J2629" s="533" t="str">
        <f t="shared" si="2760"/>
        <v>Signal Processing and Central Equipment:</v>
      </c>
      <c r="K2629" s="242" t="s">
        <v>15</v>
      </c>
      <c r="L2629" s="256" t="s">
        <v>1011</v>
      </c>
      <c r="M2629" s="243">
        <v>1</v>
      </c>
      <c r="N2629" s="244" t="s">
        <v>39</v>
      </c>
      <c r="O2629" s="567"/>
      <c r="P2629" s="25">
        <f t="shared" ref="P2629:P2631" si="2761">O2629*M2629</f>
        <v>0</v>
      </c>
      <c r="Q2629" s="183"/>
      <c r="X2629" s="698" t="s">
        <v>1011</v>
      </c>
      <c r="Y2629" s="698">
        <v>1</v>
      </c>
      <c r="Z2629" s="698" t="s">
        <v>39</v>
      </c>
      <c r="AA2629" s="698"/>
      <c r="AB2629" s="698"/>
      <c r="AC2629" s="731">
        <f t="shared" ref="AC2629:AC2631" si="2762">AA2629*0.97</f>
        <v>0</v>
      </c>
      <c r="AD2629" s="533">
        <f t="shared" ref="AD2629:AD2631" si="2763">AC2629*Y2629</f>
        <v>0</v>
      </c>
    </row>
    <row r="2630" spans="1:30" ht="15.75">
      <c r="A2630" s="533" t="s">
        <v>2728</v>
      </c>
      <c r="B2630" s="533">
        <v>27</v>
      </c>
      <c r="C2630" s="533" t="s">
        <v>998</v>
      </c>
      <c r="D2630" s="572" t="s">
        <v>2749</v>
      </c>
      <c r="E2630" s="571" t="str">
        <f t="shared" si="2754"/>
        <v>INTEGRATED AUDIOVISUAL SYSTEMS AND EQUIPMENT - FOR AUDITORIUM</v>
      </c>
      <c r="F2630" s="533" t="s">
        <v>1835</v>
      </c>
      <c r="G2630" s="533" t="s">
        <v>2722</v>
      </c>
      <c r="H2630" s="533">
        <v>1257</v>
      </c>
      <c r="I2630" s="533" t="str">
        <f t="shared" ref="I2630:J2630" si="2764">I2628</f>
        <v>Video Projection Equipment &amp; Accessories</v>
      </c>
      <c r="J2630" s="533" t="str">
        <f t="shared" si="2764"/>
        <v>Video Projection Equipment &amp; Accessories</v>
      </c>
      <c r="K2630" s="242" t="s">
        <v>17</v>
      </c>
      <c r="L2630" s="256" t="s">
        <v>1165</v>
      </c>
      <c r="M2630" s="243">
        <v>1</v>
      </c>
      <c r="N2630" s="244" t="s">
        <v>39</v>
      </c>
      <c r="O2630" s="567"/>
      <c r="P2630" s="25">
        <f t="shared" si="2761"/>
        <v>0</v>
      </c>
      <c r="Q2630" s="183"/>
      <c r="X2630" s="698" t="s">
        <v>1165</v>
      </c>
      <c r="Y2630" s="698">
        <v>1</v>
      </c>
      <c r="Z2630" s="698" t="s">
        <v>39</v>
      </c>
      <c r="AA2630" s="698"/>
      <c r="AB2630" s="698"/>
      <c r="AC2630" s="731">
        <f t="shared" si="2762"/>
        <v>0</v>
      </c>
      <c r="AD2630" s="533">
        <f t="shared" si="2763"/>
        <v>0</v>
      </c>
    </row>
    <row r="2631" spans="1:30" ht="15.75">
      <c r="A2631" s="533" t="s">
        <v>2728</v>
      </c>
      <c r="B2631" s="533">
        <v>27</v>
      </c>
      <c r="C2631" s="533" t="s">
        <v>998</v>
      </c>
      <c r="D2631" s="572" t="s">
        <v>2749</v>
      </c>
      <c r="E2631" s="571" t="str">
        <f t="shared" si="2754"/>
        <v>INTEGRATED AUDIOVISUAL SYSTEMS AND EQUIPMENT - FOR AUDITORIUM</v>
      </c>
      <c r="F2631" s="533" t="s">
        <v>1835</v>
      </c>
      <c r="G2631" s="533" t="s">
        <v>2722</v>
      </c>
      <c r="H2631" s="533">
        <v>1258</v>
      </c>
      <c r="I2631" s="533" t="str">
        <f t="shared" ref="I2631:J2631" si="2765">I2629</f>
        <v>Signal Processing and Central Equipment:</v>
      </c>
      <c r="J2631" s="533" t="str">
        <f t="shared" si="2765"/>
        <v>Signal Processing and Central Equipment:</v>
      </c>
      <c r="K2631" s="242" t="s">
        <v>19</v>
      </c>
      <c r="L2631" s="256" t="s">
        <v>1166</v>
      </c>
      <c r="M2631" s="243">
        <v>1</v>
      </c>
      <c r="N2631" s="244" t="s">
        <v>39</v>
      </c>
      <c r="O2631" s="567"/>
      <c r="P2631" s="25">
        <f t="shared" si="2761"/>
        <v>0</v>
      </c>
      <c r="Q2631" s="183"/>
      <c r="X2631" s="698" t="s">
        <v>1166</v>
      </c>
      <c r="Y2631" s="698">
        <v>1</v>
      </c>
      <c r="Z2631" s="698" t="s">
        <v>39</v>
      </c>
      <c r="AA2631" s="698"/>
      <c r="AB2631" s="698"/>
      <c r="AC2631" s="731">
        <f t="shared" si="2762"/>
        <v>0</v>
      </c>
      <c r="AD2631" s="533">
        <f t="shared" si="2763"/>
        <v>0</v>
      </c>
    </row>
    <row r="2632" spans="1:30" ht="15.75">
      <c r="A2632" s="533" t="s">
        <v>2728</v>
      </c>
      <c r="B2632" s="533">
        <v>27</v>
      </c>
      <c r="C2632" s="533" t="s">
        <v>998</v>
      </c>
      <c r="D2632" s="572" t="s">
        <v>2749</v>
      </c>
      <c r="E2632" s="571" t="str">
        <f t="shared" si="2754"/>
        <v>INTEGRATED AUDIOVISUAL SYSTEMS AND EQUIPMENT - FOR AUDITORIUM</v>
      </c>
      <c r="F2632" s="533" t="s">
        <v>1835</v>
      </c>
      <c r="G2632" s="533" t="s">
        <v>2725</v>
      </c>
      <c r="H2632" s="533">
        <v>1259</v>
      </c>
      <c r="I2632" s="533" t="str">
        <f>L2632</f>
        <v>Sound Re-inforcement Equipment:</v>
      </c>
      <c r="J2632" s="533" t="str">
        <f>L2632</f>
        <v>Sound Re-inforcement Equipment:</v>
      </c>
      <c r="K2632" s="242"/>
      <c r="L2632" s="672" t="s">
        <v>1167</v>
      </c>
      <c r="M2632" s="243"/>
      <c r="N2632" s="244"/>
      <c r="O2632" s="566"/>
      <c r="P2632" s="184"/>
      <c r="Q2632" s="183"/>
      <c r="X2632" s="698" t="s">
        <v>1167</v>
      </c>
      <c r="Y2632" s="698"/>
      <c r="Z2632" s="698"/>
      <c r="AA2632" s="698"/>
      <c r="AB2632" s="698"/>
    </row>
    <row r="2633" spans="1:30" ht="15.75">
      <c r="A2633" s="533" t="s">
        <v>2728</v>
      </c>
      <c r="B2633" s="533">
        <v>27</v>
      </c>
      <c r="C2633" s="533" t="s">
        <v>998</v>
      </c>
      <c r="D2633" s="572" t="s">
        <v>2749</v>
      </c>
      <c r="E2633" s="571" t="str">
        <f t="shared" si="2754"/>
        <v>INTEGRATED AUDIOVISUAL SYSTEMS AND EQUIPMENT - FOR AUDITORIUM</v>
      </c>
      <c r="F2633" s="533" t="s">
        <v>1835</v>
      </c>
      <c r="G2633" s="533" t="s">
        <v>2722</v>
      </c>
      <c r="H2633" s="533">
        <v>1260</v>
      </c>
      <c r="I2633" s="533" t="str">
        <f t="shared" ref="I2633:J2633" si="2766">I2631</f>
        <v>Signal Processing and Central Equipment:</v>
      </c>
      <c r="J2633" s="533" t="str">
        <f t="shared" si="2766"/>
        <v>Signal Processing and Central Equipment:</v>
      </c>
      <c r="K2633" s="242" t="s">
        <v>20</v>
      </c>
      <c r="L2633" s="256" t="s">
        <v>1010</v>
      </c>
      <c r="M2633" s="243">
        <v>10</v>
      </c>
      <c r="N2633" s="244" t="s">
        <v>39</v>
      </c>
      <c r="O2633" s="566"/>
      <c r="P2633" s="25">
        <f t="shared" ref="P2633:P2635" si="2767">O2633*M2633</f>
        <v>0</v>
      </c>
      <c r="Q2633" s="183"/>
      <c r="X2633" s="698" t="s">
        <v>1010</v>
      </c>
      <c r="Y2633" s="698">
        <v>10</v>
      </c>
      <c r="Z2633" s="698" t="s">
        <v>39</v>
      </c>
      <c r="AA2633" s="698"/>
      <c r="AB2633" s="698"/>
      <c r="AC2633" s="731">
        <f t="shared" ref="AC2633:AC2635" si="2768">AA2633*0.97</f>
        <v>0</v>
      </c>
      <c r="AD2633" s="533">
        <f t="shared" ref="AD2633:AD2635" si="2769">AC2633*Y2633</f>
        <v>0</v>
      </c>
    </row>
    <row r="2634" spans="1:30" ht="15.75">
      <c r="A2634" s="533" t="s">
        <v>2728</v>
      </c>
      <c r="B2634" s="533">
        <v>27</v>
      </c>
      <c r="C2634" s="533" t="s">
        <v>998</v>
      </c>
      <c r="D2634" s="572" t="s">
        <v>2749</v>
      </c>
      <c r="E2634" s="571" t="str">
        <f t="shared" si="2754"/>
        <v>INTEGRATED AUDIOVISUAL SYSTEMS AND EQUIPMENT - FOR AUDITORIUM</v>
      </c>
      <c r="F2634" s="533" t="s">
        <v>1835</v>
      </c>
      <c r="G2634" s="533" t="s">
        <v>2722</v>
      </c>
      <c r="H2634" s="533">
        <v>1261</v>
      </c>
      <c r="I2634" s="533" t="str">
        <f t="shared" ref="I2634:J2634" si="2770">I2632</f>
        <v>Sound Re-inforcement Equipment:</v>
      </c>
      <c r="J2634" s="533" t="str">
        <f t="shared" si="2770"/>
        <v>Sound Re-inforcement Equipment:</v>
      </c>
      <c r="K2634" s="242" t="s">
        <v>21</v>
      </c>
      <c r="L2634" s="256" t="s">
        <v>1008</v>
      </c>
      <c r="M2634" s="243">
        <v>3</v>
      </c>
      <c r="N2634" s="244" t="s">
        <v>39</v>
      </c>
      <c r="O2634" s="566"/>
      <c r="P2634" s="25">
        <f t="shared" si="2767"/>
        <v>0</v>
      </c>
      <c r="Q2634" s="183"/>
      <c r="X2634" s="698" t="s">
        <v>1008</v>
      </c>
      <c r="Y2634" s="698">
        <v>3</v>
      </c>
      <c r="Z2634" s="698" t="s">
        <v>39</v>
      </c>
      <c r="AA2634" s="698"/>
      <c r="AB2634" s="698"/>
      <c r="AC2634" s="731">
        <f t="shared" si="2768"/>
        <v>0</v>
      </c>
      <c r="AD2634" s="533">
        <f t="shared" si="2769"/>
        <v>0</v>
      </c>
    </row>
    <row r="2635" spans="1:30" ht="15.75">
      <c r="A2635" s="533" t="s">
        <v>2728</v>
      </c>
      <c r="B2635" s="533">
        <v>27</v>
      </c>
      <c r="C2635" s="533" t="s">
        <v>998</v>
      </c>
      <c r="D2635" s="572" t="s">
        <v>2749</v>
      </c>
      <c r="E2635" s="571" t="str">
        <f t="shared" si="2754"/>
        <v>INTEGRATED AUDIOVISUAL SYSTEMS AND EQUIPMENT - FOR AUDITORIUM</v>
      </c>
      <c r="F2635" s="533" t="s">
        <v>1835</v>
      </c>
      <c r="G2635" s="533" t="s">
        <v>2722</v>
      </c>
      <c r="H2635" s="533">
        <v>1262</v>
      </c>
      <c r="I2635" s="533" t="str">
        <f t="shared" ref="I2635:J2635" si="2771">I2633</f>
        <v>Signal Processing and Central Equipment:</v>
      </c>
      <c r="J2635" s="533" t="str">
        <f t="shared" si="2771"/>
        <v>Signal Processing and Central Equipment:</v>
      </c>
      <c r="K2635" s="242" t="s">
        <v>45</v>
      </c>
      <c r="L2635" s="256" t="s">
        <v>1009</v>
      </c>
      <c r="M2635" s="243">
        <v>2</v>
      </c>
      <c r="N2635" s="244" t="s">
        <v>39</v>
      </c>
      <c r="O2635" s="566"/>
      <c r="P2635" s="25">
        <f t="shared" si="2767"/>
        <v>0</v>
      </c>
      <c r="Q2635" s="183"/>
      <c r="X2635" s="698" t="s">
        <v>1009</v>
      </c>
      <c r="Y2635" s="698">
        <v>2</v>
      </c>
      <c r="Z2635" s="698" t="s">
        <v>39</v>
      </c>
      <c r="AA2635" s="698"/>
      <c r="AB2635" s="698"/>
      <c r="AC2635" s="731">
        <f t="shared" si="2768"/>
        <v>0</v>
      </c>
      <c r="AD2635" s="533">
        <f t="shared" si="2769"/>
        <v>0</v>
      </c>
    </row>
    <row r="2636" spans="1:30" ht="15.75">
      <c r="A2636" s="533" t="s">
        <v>2728</v>
      </c>
      <c r="B2636" s="533">
        <v>27</v>
      </c>
      <c r="C2636" s="533" t="s">
        <v>998</v>
      </c>
      <c r="D2636" s="572" t="s">
        <v>2749</v>
      </c>
      <c r="E2636" s="571" t="str">
        <f t="shared" si="2754"/>
        <v>INTEGRATED AUDIOVISUAL SYSTEMS AND EQUIPMENT - FOR AUDITORIUM</v>
      </c>
      <c r="F2636" s="533" t="s">
        <v>1835</v>
      </c>
      <c r="G2636" s="533" t="s">
        <v>2725</v>
      </c>
      <c r="H2636" s="533">
        <v>1263</v>
      </c>
      <c r="I2636" s="533" t="str">
        <f>L2636</f>
        <v>Miscellaneous Components:</v>
      </c>
      <c r="J2636" s="533" t="str">
        <f>L2636</f>
        <v>Miscellaneous Components:</v>
      </c>
      <c r="K2636" s="242"/>
      <c r="L2636" s="672" t="s">
        <v>1168</v>
      </c>
      <c r="M2636" s="243"/>
      <c r="N2636" s="244"/>
      <c r="O2636" s="566"/>
      <c r="P2636" s="184"/>
      <c r="Q2636" s="183"/>
      <c r="X2636" s="698" t="s">
        <v>1168</v>
      </c>
      <c r="Y2636" s="698"/>
      <c r="Z2636" s="698"/>
      <c r="AA2636" s="698"/>
      <c r="AB2636" s="698"/>
    </row>
    <row r="2637" spans="1:30" ht="15.75">
      <c r="A2637" s="533" t="s">
        <v>2728</v>
      </c>
      <c r="B2637" s="533">
        <v>27</v>
      </c>
      <c r="C2637" s="533" t="s">
        <v>998</v>
      </c>
      <c r="D2637" s="572" t="s">
        <v>2749</v>
      </c>
      <c r="E2637" s="571" t="str">
        <f t="shared" si="2754"/>
        <v>INTEGRATED AUDIOVISUAL SYSTEMS AND EQUIPMENT - FOR AUDITORIUM</v>
      </c>
      <c r="F2637" s="533" t="s">
        <v>1835</v>
      </c>
      <c r="G2637" s="533" t="s">
        <v>2722</v>
      </c>
      <c r="H2637" s="533">
        <v>1264</v>
      </c>
      <c r="I2637" s="533" t="str">
        <f t="shared" ref="I2637:J2637" si="2772">I2635</f>
        <v>Signal Processing and Central Equipment:</v>
      </c>
      <c r="J2637" s="533" t="str">
        <f t="shared" si="2772"/>
        <v>Signal Processing and Central Equipment:</v>
      </c>
      <c r="K2637" s="242" t="s">
        <v>48</v>
      </c>
      <c r="L2637" s="256" t="s">
        <v>1012</v>
      </c>
      <c r="M2637" s="243">
        <v>1</v>
      </c>
      <c r="N2637" s="244" t="s">
        <v>39</v>
      </c>
      <c r="O2637" s="566"/>
      <c r="P2637" s="25">
        <f t="shared" ref="P2637:P2639" si="2773">O2637*M2637</f>
        <v>0</v>
      </c>
      <c r="Q2637" s="183"/>
      <c r="X2637" s="698" t="s">
        <v>1012</v>
      </c>
      <c r="Y2637" s="698">
        <v>1</v>
      </c>
      <c r="Z2637" s="698" t="s">
        <v>39</v>
      </c>
      <c r="AA2637" s="698"/>
      <c r="AB2637" s="698"/>
      <c r="AC2637" s="731">
        <f t="shared" ref="AC2637:AC2639" si="2774">AA2637*0.97</f>
        <v>0</v>
      </c>
      <c r="AD2637" s="533">
        <f t="shared" ref="AD2637:AD2639" si="2775">AC2637*Y2637</f>
        <v>0</v>
      </c>
    </row>
    <row r="2638" spans="1:30" ht="15.75">
      <c r="A2638" s="533" t="s">
        <v>2728</v>
      </c>
      <c r="B2638" s="533">
        <v>27</v>
      </c>
      <c r="C2638" s="533" t="s">
        <v>998</v>
      </c>
      <c r="D2638" s="572" t="s">
        <v>2749</v>
      </c>
      <c r="E2638" s="571" t="str">
        <f t="shared" si="2754"/>
        <v>INTEGRATED AUDIOVISUAL SYSTEMS AND EQUIPMENT - FOR AUDITORIUM</v>
      </c>
      <c r="F2638" s="533" t="s">
        <v>1835</v>
      </c>
      <c r="G2638" s="533" t="s">
        <v>2722</v>
      </c>
      <c r="H2638" s="533">
        <v>1265</v>
      </c>
      <c r="I2638" s="533" t="str">
        <f t="shared" ref="I2638:J2638" si="2776">I2636</f>
        <v>Miscellaneous Components:</v>
      </c>
      <c r="J2638" s="533" t="str">
        <f t="shared" si="2776"/>
        <v>Miscellaneous Components:</v>
      </c>
      <c r="K2638" s="242" t="s">
        <v>50</v>
      </c>
      <c r="L2638" s="256" t="s">
        <v>1013</v>
      </c>
      <c r="M2638" s="243">
        <v>1</v>
      </c>
      <c r="N2638" s="244" t="s">
        <v>39</v>
      </c>
      <c r="O2638" s="566"/>
      <c r="P2638" s="25">
        <f t="shared" si="2773"/>
        <v>0</v>
      </c>
      <c r="Q2638" s="183"/>
      <c r="X2638" s="698" t="s">
        <v>1013</v>
      </c>
      <c r="Y2638" s="698">
        <v>1</v>
      </c>
      <c r="Z2638" s="698" t="s">
        <v>39</v>
      </c>
      <c r="AA2638" s="698"/>
      <c r="AB2638" s="698"/>
      <c r="AC2638" s="731">
        <f t="shared" si="2774"/>
        <v>0</v>
      </c>
      <c r="AD2638" s="533">
        <f t="shared" si="2775"/>
        <v>0</v>
      </c>
    </row>
    <row r="2639" spans="1:30" ht="15.75">
      <c r="A2639" s="533" t="s">
        <v>2728</v>
      </c>
      <c r="B2639" s="533">
        <v>27</v>
      </c>
      <c r="C2639" s="533" t="s">
        <v>998</v>
      </c>
      <c r="D2639" s="572" t="s">
        <v>2749</v>
      </c>
      <c r="E2639" s="571" t="str">
        <f t="shared" si="2754"/>
        <v>INTEGRATED AUDIOVISUAL SYSTEMS AND EQUIPMENT - FOR AUDITORIUM</v>
      </c>
      <c r="F2639" s="533" t="s">
        <v>1835</v>
      </c>
      <c r="G2639" s="533" t="s">
        <v>2722</v>
      </c>
      <c r="H2639" s="533">
        <v>1266</v>
      </c>
      <c r="I2639" s="533" t="str">
        <f t="shared" ref="I2639:J2639" si="2777">I2637</f>
        <v>Signal Processing and Central Equipment:</v>
      </c>
      <c r="J2639" s="533" t="str">
        <f t="shared" si="2777"/>
        <v>Signal Processing and Central Equipment:</v>
      </c>
      <c r="K2639" s="242" t="s">
        <v>76</v>
      </c>
      <c r="L2639" s="256" t="s">
        <v>1169</v>
      </c>
      <c r="M2639" s="243">
        <v>1</v>
      </c>
      <c r="N2639" s="244" t="s">
        <v>39</v>
      </c>
      <c r="O2639" s="567"/>
      <c r="P2639" s="25">
        <f t="shared" si="2773"/>
        <v>0</v>
      </c>
      <c r="Q2639" s="183"/>
      <c r="X2639" s="698" t="s">
        <v>1169</v>
      </c>
      <c r="Y2639" s="698">
        <v>1</v>
      </c>
      <c r="Z2639" s="698" t="s">
        <v>39</v>
      </c>
      <c r="AA2639" s="698"/>
      <c r="AB2639" s="698"/>
      <c r="AC2639" s="731">
        <f t="shared" si="2774"/>
        <v>0</v>
      </c>
      <c r="AD2639" s="533">
        <f t="shared" si="2775"/>
        <v>0</v>
      </c>
    </row>
    <row r="2640" spans="1:30" ht="15.75">
      <c r="A2640" s="533" t="s">
        <v>2728</v>
      </c>
      <c r="B2640" s="533">
        <v>27</v>
      </c>
      <c r="C2640" s="533" t="s">
        <v>998</v>
      </c>
      <c r="D2640" s="572" t="s">
        <v>2749</v>
      </c>
      <c r="E2640" s="571" t="str">
        <f t="shared" si="2754"/>
        <v>INTEGRATED AUDIOVISUAL SYSTEMS AND EQUIPMENT - FOR AUDITORIUM</v>
      </c>
      <c r="F2640" s="533" t="s">
        <v>1835</v>
      </c>
      <c r="G2640" s="533" t="s">
        <v>2725</v>
      </c>
      <c r="H2640" s="533">
        <v>1267</v>
      </c>
      <c r="I2640" s="533" t="str">
        <f>L2640</f>
        <v>A/V Equipment Racks/ Cabinets</v>
      </c>
      <c r="J2640" s="533" t="str">
        <f>L2640</f>
        <v>A/V Equipment Racks/ Cabinets</v>
      </c>
      <c r="K2640" s="242"/>
      <c r="L2640" s="672" t="s">
        <v>1170</v>
      </c>
      <c r="M2640" s="246"/>
      <c r="N2640" s="246"/>
      <c r="O2640" s="346"/>
      <c r="P2640" s="187"/>
      <c r="Q2640" s="183"/>
      <c r="X2640" s="698" t="s">
        <v>1170</v>
      </c>
      <c r="Y2640" s="698"/>
      <c r="Z2640" s="698"/>
      <c r="AA2640" s="698"/>
      <c r="AB2640" s="698"/>
    </row>
    <row r="2641" spans="1:30" ht="15.75">
      <c r="A2641" s="533" t="s">
        <v>2728</v>
      </c>
      <c r="B2641" s="533">
        <v>27</v>
      </c>
      <c r="C2641" s="533" t="s">
        <v>998</v>
      </c>
      <c r="D2641" s="572" t="s">
        <v>2749</v>
      </c>
      <c r="E2641" s="571" t="str">
        <f t="shared" si="2754"/>
        <v>INTEGRATED AUDIOVISUAL SYSTEMS AND EQUIPMENT - FOR AUDITORIUM</v>
      </c>
      <c r="F2641" s="533" t="s">
        <v>1835</v>
      </c>
      <c r="G2641" s="533" t="s">
        <v>2722</v>
      </c>
      <c r="H2641" s="533">
        <v>1268</v>
      </c>
      <c r="I2641" s="533" t="str">
        <f>I2639</f>
        <v>Signal Processing and Central Equipment:</v>
      </c>
      <c r="J2641" s="533" t="str">
        <f>J2639</f>
        <v>Signal Processing and Central Equipment:</v>
      </c>
      <c r="K2641" s="242" t="s">
        <v>77</v>
      </c>
      <c r="L2641" s="256" t="s">
        <v>1171</v>
      </c>
      <c r="M2641" s="243">
        <v>1</v>
      </c>
      <c r="N2641" s="244" t="s">
        <v>39</v>
      </c>
      <c r="O2641" s="566"/>
      <c r="P2641" s="25">
        <f>O2641*M2641</f>
        <v>0</v>
      </c>
      <c r="Q2641" s="183"/>
      <c r="X2641" s="698" t="s">
        <v>1171</v>
      </c>
      <c r="Y2641" s="698">
        <v>1</v>
      </c>
      <c r="Z2641" s="698" t="s">
        <v>39</v>
      </c>
      <c r="AA2641" s="698"/>
      <c r="AB2641" s="698"/>
      <c r="AC2641" s="731">
        <f>AA2641*0.97</f>
        <v>0</v>
      </c>
      <c r="AD2641" s="533">
        <f>AC2641*Y2641</f>
        <v>0</v>
      </c>
    </row>
    <row r="2642" spans="1:30" ht="15.75">
      <c r="A2642" s="533" t="s">
        <v>2728</v>
      </c>
      <c r="B2642" s="533">
        <v>27</v>
      </c>
      <c r="C2642" s="533" t="s">
        <v>998</v>
      </c>
      <c r="D2642" s="572" t="s">
        <v>2750</v>
      </c>
      <c r="E2642" s="571" t="s">
        <v>1298</v>
      </c>
      <c r="F2642" s="533" t="s">
        <v>1835</v>
      </c>
      <c r="G2642" s="533" t="s">
        <v>2725</v>
      </c>
      <c r="H2642" s="533">
        <v>1269</v>
      </c>
      <c r="I2642" s="533" t="str">
        <f t="shared" ref="I2642:I2644" si="2778">L2642</f>
        <v>275118 - PUBLIC ADDRESS / VOICE ALARM (PA/VA) SYSTEM</v>
      </c>
      <c r="J2642" s="533" t="str">
        <f t="shared" ref="J2642:J2644" si="2779">L2642</f>
        <v>275118 - PUBLIC ADDRESS / VOICE ALARM (PA/VA) SYSTEM</v>
      </c>
      <c r="K2642" s="190"/>
      <c r="L2642" s="664" t="s">
        <v>1172</v>
      </c>
      <c r="M2642" s="191"/>
      <c r="N2642" s="192"/>
      <c r="O2642" s="566"/>
      <c r="P2642" s="184"/>
      <c r="Q2642" s="183"/>
      <c r="X2642" s="698" t="s">
        <v>1172</v>
      </c>
      <c r="Y2642" s="698"/>
      <c r="Z2642" s="698"/>
      <c r="AA2642" s="698"/>
      <c r="AB2642" s="698"/>
    </row>
    <row r="2643" spans="1:30" ht="15.75">
      <c r="A2643" s="533" t="s">
        <v>2728</v>
      </c>
      <c r="B2643" s="533">
        <v>27</v>
      </c>
      <c r="C2643" s="533" t="s">
        <v>998</v>
      </c>
      <c r="D2643" s="572" t="s">
        <v>2750</v>
      </c>
      <c r="E2643" s="571" t="str">
        <f t="shared" ref="E2643:E2651" si="2780">E2642</f>
        <v xml:space="preserve"> PUBLIC ADDRESS / VOICE ALARM (PA/VA) SYSTEM</v>
      </c>
      <c r="F2643" s="533" t="s">
        <v>1835</v>
      </c>
      <c r="G2643" s="533" t="s">
        <v>2725</v>
      </c>
      <c r="H2643" s="533">
        <v>1270</v>
      </c>
      <c r="I2643" s="533" t="str">
        <f t="shared" si="2778"/>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J2643" s="533" t="str">
        <f t="shared" si="2779"/>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K2643" s="190"/>
      <c r="L2643" s="670" t="s">
        <v>1173</v>
      </c>
      <c r="M2643" s="191"/>
      <c r="N2643" s="192"/>
      <c r="O2643" s="566"/>
      <c r="P2643" s="184"/>
      <c r="Q2643" s="183"/>
      <c r="X2643" s="698" t="s">
        <v>1173</v>
      </c>
      <c r="Y2643" s="698"/>
      <c r="Z2643" s="698"/>
      <c r="AA2643" s="698"/>
      <c r="AB2643" s="698"/>
    </row>
    <row r="2644" spans="1:30" ht="15.75">
      <c r="A2644" s="533" t="s">
        <v>2728</v>
      </c>
      <c r="B2644" s="533">
        <v>27</v>
      </c>
      <c r="C2644" s="533" t="s">
        <v>998</v>
      </c>
      <c r="D2644" s="572" t="s">
        <v>2750</v>
      </c>
      <c r="E2644" s="571" t="str">
        <f t="shared" si="2780"/>
        <v xml:space="preserve"> PUBLIC ADDRESS / VOICE ALARM (PA/VA) SYSTEM</v>
      </c>
      <c r="F2644" s="533" t="s">
        <v>1835</v>
      </c>
      <c r="G2644" s="533" t="s">
        <v>2725</v>
      </c>
      <c r="H2644" s="533">
        <v>1271</v>
      </c>
      <c r="I2644" s="533" t="str">
        <f t="shared" si="2778"/>
        <v>Central (Headend) System Components;</v>
      </c>
      <c r="J2644" s="533" t="str">
        <f t="shared" si="2779"/>
        <v>Central (Headend) System Components;</v>
      </c>
      <c r="K2644" s="190"/>
      <c r="L2644" s="675" t="s">
        <v>1174</v>
      </c>
      <c r="M2644" s="191"/>
      <c r="N2644" s="192"/>
      <c r="O2644" s="566"/>
      <c r="P2644" s="184"/>
      <c r="Q2644" s="183"/>
      <c r="X2644" s="698" t="s">
        <v>1174</v>
      </c>
      <c r="Y2644" s="698"/>
      <c r="Z2644" s="698"/>
      <c r="AA2644" s="698"/>
      <c r="AB2644" s="698"/>
    </row>
    <row r="2645" spans="1:30" ht="15.75">
      <c r="A2645" s="533" t="s">
        <v>2728</v>
      </c>
      <c r="B2645" s="533">
        <v>27</v>
      </c>
      <c r="C2645" s="533" t="s">
        <v>998</v>
      </c>
      <c r="D2645" s="572" t="s">
        <v>2750</v>
      </c>
      <c r="E2645" s="571" t="str">
        <f t="shared" si="2780"/>
        <v xml:space="preserve"> PUBLIC ADDRESS / VOICE ALARM (PA/VA) SYSTEM</v>
      </c>
      <c r="F2645" s="533" t="s">
        <v>1835</v>
      </c>
      <c r="G2645" s="533" t="s">
        <v>2722</v>
      </c>
      <c r="H2645" s="533">
        <v>1272</v>
      </c>
      <c r="I2645" s="533" t="str">
        <f>I2643</f>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J2645" s="533" t="str">
        <f>J2643</f>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K2645" s="676" t="s">
        <v>13</v>
      </c>
      <c r="L2645" s="180" t="s">
        <v>1175</v>
      </c>
      <c r="M2645" s="191">
        <v>1</v>
      </c>
      <c r="N2645" s="192" t="s">
        <v>2</v>
      </c>
      <c r="O2645" s="566">
        <v>478</v>
      </c>
      <c r="P2645" s="25">
        <f>O2645*M2645</f>
        <v>478</v>
      </c>
      <c r="Q2645" s="183"/>
      <c r="X2645" s="698" t="s">
        <v>1175</v>
      </c>
      <c r="Y2645" s="698">
        <v>1</v>
      </c>
      <c r="Z2645" s="698" t="s">
        <v>2</v>
      </c>
      <c r="AA2645" s="698">
        <v>478</v>
      </c>
      <c r="AB2645" s="698">
        <v>478</v>
      </c>
      <c r="AC2645" s="731">
        <f>AA2645*0.97</f>
        <v>463.65999999999997</v>
      </c>
      <c r="AD2645" s="533">
        <f>AC2645*Y2645</f>
        <v>463.65999999999997</v>
      </c>
    </row>
    <row r="2646" spans="1:30" ht="16.5" thickBot="1">
      <c r="A2646" s="533" t="s">
        <v>2728</v>
      </c>
      <c r="B2646" s="533">
        <v>27</v>
      </c>
      <c r="C2646" s="533" t="s">
        <v>998</v>
      </c>
      <c r="D2646" s="572" t="s">
        <v>2750</v>
      </c>
      <c r="E2646" s="571" t="str">
        <f t="shared" si="2780"/>
        <v xml:space="preserve"> PUBLIC ADDRESS / VOICE ALARM (PA/VA) SYSTEM</v>
      </c>
      <c r="F2646" s="533" t="s">
        <v>1835</v>
      </c>
      <c r="G2646" s="533" t="s">
        <v>2725</v>
      </c>
      <c r="H2646" s="533">
        <v>1273</v>
      </c>
      <c r="I2646" s="533" t="str">
        <f>L2646</f>
        <v>System Peripheral Devices;</v>
      </c>
      <c r="J2646" s="533" t="str">
        <f>L2646</f>
        <v>System Peripheral Devices;</v>
      </c>
      <c r="K2646" s="676"/>
      <c r="L2646" s="646" t="s">
        <v>1176</v>
      </c>
      <c r="M2646" s="191"/>
      <c r="N2646" s="192"/>
      <c r="O2646" s="566"/>
      <c r="P2646" s="184"/>
      <c r="Q2646" s="183"/>
      <c r="X2646" s="698" t="s">
        <v>1176</v>
      </c>
      <c r="Y2646" s="698"/>
      <c r="Z2646" s="698"/>
      <c r="AA2646" s="698"/>
      <c r="AB2646" s="698">
        <v>0</v>
      </c>
    </row>
    <row r="2647" spans="1:30" ht="15.75">
      <c r="A2647" s="533" t="s">
        <v>2728</v>
      </c>
      <c r="B2647" s="533">
        <v>27</v>
      </c>
      <c r="C2647" s="533" t="s">
        <v>998</v>
      </c>
      <c r="D2647" s="572" t="s">
        <v>2750</v>
      </c>
      <c r="E2647" s="571" t="str">
        <f t="shared" si="2780"/>
        <v xml:space="preserve"> PUBLIC ADDRESS / VOICE ALARM (PA/VA) SYSTEM</v>
      </c>
      <c r="F2647" s="533" t="s">
        <v>1835</v>
      </c>
      <c r="G2647" s="533" t="s">
        <v>2722</v>
      </c>
      <c r="H2647" s="533">
        <v>1274</v>
      </c>
      <c r="I2647" s="533" t="str">
        <f t="shared" ref="I2647:J2647" si="2781">I2645</f>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J2647" s="533" t="str">
        <f t="shared" si="2781"/>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K2647" s="676" t="s">
        <v>15</v>
      </c>
      <c r="L2647" s="188" t="s">
        <v>1177</v>
      </c>
      <c r="M2647" s="239">
        <v>1</v>
      </c>
      <c r="N2647" s="192" t="s">
        <v>39</v>
      </c>
      <c r="O2647" s="566">
        <v>299</v>
      </c>
      <c r="P2647" s="25">
        <f t="shared" ref="P2647:P2649" si="2782">O2647*M2647</f>
        <v>299</v>
      </c>
      <c r="Q2647" s="183"/>
      <c r="X2647" s="698" t="s">
        <v>1177</v>
      </c>
      <c r="Y2647" s="698">
        <v>1</v>
      </c>
      <c r="Z2647" s="698" t="s">
        <v>39</v>
      </c>
      <c r="AA2647" s="698">
        <v>299</v>
      </c>
      <c r="AB2647" s="698">
        <v>299</v>
      </c>
      <c r="AC2647" s="731">
        <f t="shared" ref="AC2647:AC2649" si="2783">AA2647*0.97</f>
        <v>290.02999999999997</v>
      </c>
      <c r="AD2647" s="533">
        <f t="shared" ref="AD2647:AD2649" si="2784">AC2647*Y2647</f>
        <v>290.02999999999997</v>
      </c>
    </row>
    <row r="2648" spans="1:30" ht="16.5" thickBot="1">
      <c r="A2648" s="533" t="s">
        <v>2728</v>
      </c>
      <c r="B2648" s="533">
        <v>27</v>
      </c>
      <c r="C2648" s="533" t="s">
        <v>998</v>
      </c>
      <c r="D2648" s="572" t="s">
        <v>2750</v>
      </c>
      <c r="E2648" s="571" t="str">
        <f t="shared" si="2780"/>
        <v xml:space="preserve"> PUBLIC ADDRESS / VOICE ALARM (PA/VA) SYSTEM</v>
      </c>
      <c r="F2648" s="533" t="s">
        <v>1835</v>
      </c>
      <c r="G2648" s="533" t="s">
        <v>2722</v>
      </c>
      <c r="H2648" s="533">
        <v>1275</v>
      </c>
      <c r="I2648" s="533" t="str">
        <f t="shared" ref="I2648:J2648" si="2785">I2646</f>
        <v>System Peripheral Devices;</v>
      </c>
      <c r="J2648" s="533" t="str">
        <f t="shared" si="2785"/>
        <v>System Peripheral Devices;</v>
      </c>
      <c r="K2648" s="676" t="s">
        <v>17</v>
      </c>
      <c r="L2648" s="188" t="s">
        <v>1014</v>
      </c>
      <c r="M2648" s="241">
        <v>90</v>
      </c>
      <c r="N2648" s="192" t="s">
        <v>39</v>
      </c>
      <c r="O2648" s="566">
        <v>159</v>
      </c>
      <c r="P2648" s="25">
        <f t="shared" si="2782"/>
        <v>14310</v>
      </c>
      <c r="Q2648" s="183"/>
      <c r="X2648" s="698" t="s">
        <v>1014</v>
      </c>
      <c r="Y2648" s="698">
        <v>90</v>
      </c>
      <c r="Z2648" s="698" t="s">
        <v>39</v>
      </c>
      <c r="AA2648" s="698">
        <v>159</v>
      </c>
      <c r="AB2648" s="698">
        <v>14310</v>
      </c>
      <c r="AC2648" s="731">
        <f t="shared" si="2783"/>
        <v>154.22999999999999</v>
      </c>
      <c r="AD2648" s="533">
        <f t="shared" si="2784"/>
        <v>13880.699999999999</v>
      </c>
    </row>
    <row r="2649" spans="1:30" ht="15.75">
      <c r="A2649" s="533" t="s">
        <v>2728</v>
      </c>
      <c r="B2649" s="533">
        <v>27</v>
      </c>
      <c r="C2649" s="533" t="s">
        <v>998</v>
      </c>
      <c r="D2649" s="572" t="s">
        <v>2750</v>
      </c>
      <c r="E2649" s="571" t="str">
        <f t="shared" si="2780"/>
        <v xml:space="preserve"> PUBLIC ADDRESS / VOICE ALARM (PA/VA) SYSTEM</v>
      </c>
      <c r="F2649" s="533" t="s">
        <v>1835</v>
      </c>
      <c r="G2649" s="533" t="s">
        <v>2722</v>
      </c>
      <c r="H2649" s="533">
        <v>1276</v>
      </c>
      <c r="I2649" s="533" t="str">
        <f t="shared" ref="I2649:J2649" si="2786">I2647</f>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J2649" s="533" t="str">
        <f t="shared" si="2786"/>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K2649" s="676" t="s">
        <v>19</v>
      </c>
      <c r="L2649" s="665" t="s">
        <v>1178</v>
      </c>
      <c r="M2649" s="191">
        <v>1</v>
      </c>
      <c r="N2649" s="192" t="s">
        <v>39</v>
      </c>
      <c r="O2649" s="566">
        <v>1660</v>
      </c>
      <c r="P2649" s="25">
        <f t="shared" si="2782"/>
        <v>1660</v>
      </c>
      <c r="Q2649" s="183"/>
      <c r="X2649" s="698" t="s">
        <v>1178</v>
      </c>
      <c r="Y2649" s="698">
        <v>1</v>
      </c>
      <c r="Z2649" s="698" t="s">
        <v>39</v>
      </c>
      <c r="AA2649" s="698">
        <v>1660</v>
      </c>
      <c r="AB2649" s="698">
        <v>1660</v>
      </c>
      <c r="AC2649" s="731">
        <f t="shared" si="2783"/>
        <v>1610.2</v>
      </c>
      <c r="AD2649" s="533">
        <f t="shared" si="2784"/>
        <v>1610.2</v>
      </c>
    </row>
    <row r="2650" spans="1:30" ht="15.75">
      <c r="A2650" s="533" t="s">
        <v>2728</v>
      </c>
      <c r="B2650" s="533">
        <v>27</v>
      </c>
      <c r="C2650" s="533" t="s">
        <v>998</v>
      </c>
      <c r="D2650" s="572" t="s">
        <v>2750</v>
      </c>
      <c r="E2650" s="571" t="str">
        <f t="shared" si="2780"/>
        <v xml:space="preserve"> PUBLIC ADDRESS / VOICE ALARM (PA/VA) SYSTEM</v>
      </c>
      <c r="F2650" s="533" t="s">
        <v>1835</v>
      </c>
      <c r="G2650" s="533" t="s">
        <v>2725</v>
      </c>
      <c r="H2650" s="533">
        <v>1277</v>
      </c>
      <c r="I2650" s="533" t="str">
        <f>L2650</f>
        <v>A/V Equipment Racks/ Cabinets</v>
      </c>
      <c r="J2650" s="533" t="str">
        <f>L2650</f>
        <v>A/V Equipment Racks/ Cabinets</v>
      </c>
      <c r="K2650" s="189"/>
      <c r="L2650" s="664" t="s">
        <v>1170</v>
      </c>
      <c r="M2650" s="186"/>
      <c r="N2650" s="186"/>
      <c r="O2650" s="346"/>
      <c r="P2650" s="187"/>
      <c r="Q2650" s="183"/>
      <c r="X2650" s="698" t="s">
        <v>1170</v>
      </c>
      <c r="Y2650" s="698"/>
      <c r="Z2650" s="698"/>
      <c r="AA2650" s="698"/>
      <c r="AB2650" s="698">
        <v>0</v>
      </c>
    </row>
    <row r="2651" spans="1:30" ht="15.75">
      <c r="A2651" s="533" t="s">
        <v>2728</v>
      </c>
      <c r="B2651" s="533">
        <v>27</v>
      </c>
      <c r="C2651" s="533" t="s">
        <v>998</v>
      </c>
      <c r="D2651" s="572" t="s">
        <v>2750</v>
      </c>
      <c r="E2651" s="571" t="str">
        <f t="shared" si="2780"/>
        <v xml:space="preserve"> PUBLIC ADDRESS / VOICE ALARM (PA/VA) SYSTEM</v>
      </c>
      <c r="F2651" s="533" t="s">
        <v>1835</v>
      </c>
      <c r="G2651" s="533" t="s">
        <v>2722</v>
      </c>
      <c r="H2651" s="533">
        <v>1278</v>
      </c>
      <c r="I2651" s="533" t="str">
        <f>I2649</f>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J2651" s="533" t="str">
        <f>J2649</f>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K2651" s="189" t="s">
        <v>20</v>
      </c>
      <c r="L2651" s="185" t="s">
        <v>1179</v>
      </c>
      <c r="M2651" s="191">
        <v>1</v>
      </c>
      <c r="N2651" s="192" t="s">
        <v>39</v>
      </c>
      <c r="O2651" s="566">
        <v>372</v>
      </c>
      <c r="P2651" s="25">
        <f>O2651*M2651</f>
        <v>372</v>
      </c>
      <c r="Q2651" s="183"/>
      <c r="X2651" s="698" t="s">
        <v>1179</v>
      </c>
      <c r="Y2651" s="698">
        <v>1</v>
      </c>
      <c r="Z2651" s="698" t="s">
        <v>39</v>
      </c>
      <c r="AA2651" s="698">
        <v>372</v>
      </c>
      <c r="AB2651" s="698">
        <v>372</v>
      </c>
      <c r="AC2651" s="731">
        <f>AA2651*0.97</f>
        <v>360.84</v>
      </c>
      <c r="AD2651" s="533">
        <f>AC2651*Y2651</f>
        <v>360.84</v>
      </c>
    </row>
    <row r="2652" spans="1:30" ht="15.75">
      <c r="A2652" s="533" t="s">
        <v>2728</v>
      </c>
      <c r="B2652" s="533">
        <v>27</v>
      </c>
      <c r="C2652" s="533" t="s">
        <v>998</v>
      </c>
      <c r="D2652" s="572" t="s">
        <v>1309</v>
      </c>
      <c r="E2652" s="571" t="s">
        <v>1313</v>
      </c>
      <c r="F2652" s="533" t="str">
        <f t="shared" ref="F2652:F2658" si="2787">VLOOKUP(D:D,trade,3,FALSE)</f>
        <v>EL</v>
      </c>
      <c r="G2652" s="533" t="s">
        <v>2725</v>
      </c>
      <c r="H2652" s="533">
        <v>1279</v>
      </c>
      <c r="I2652" s="533" t="str">
        <f t="shared" ref="I2652:I2653" si="2788">L2652</f>
        <v>275223- NURSE CALL-CODE BLUE SYSTEMS</v>
      </c>
      <c r="J2652" s="533" t="str">
        <f t="shared" ref="J2652:J2653" si="2789">L2652</f>
        <v>275223- NURSE CALL-CODE BLUE SYSTEMS</v>
      </c>
      <c r="K2652" s="189"/>
      <c r="L2652" s="664" t="s">
        <v>1015</v>
      </c>
      <c r="M2652" s="172"/>
      <c r="N2652" s="173"/>
      <c r="O2652" s="566"/>
      <c r="P2652" s="184"/>
      <c r="X2652" s="698" t="s">
        <v>1015</v>
      </c>
      <c r="Y2652" s="698"/>
      <c r="Z2652" s="698"/>
      <c r="AA2652" s="698"/>
      <c r="AB2652" s="698"/>
    </row>
    <row r="2653" spans="1:30" ht="15.75">
      <c r="A2653" s="533" t="s">
        <v>2728</v>
      </c>
      <c r="B2653" s="533">
        <v>27</v>
      </c>
      <c r="C2653" s="533" t="s">
        <v>998</v>
      </c>
      <c r="D2653" s="572" t="s">
        <v>1309</v>
      </c>
      <c r="E2653" s="571" t="str">
        <f t="shared" ref="E2653:E2658" si="2790">E2652</f>
        <v>NURSE CALL-CODE BLUE SYSTEMS</v>
      </c>
      <c r="F2653" s="533" t="str">
        <f t="shared" si="2787"/>
        <v>EL</v>
      </c>
      <c r="G2653" s="533" t="s">
        <v>2725</v>
      </c>
      <c r="H2653" s="533">
        <v>1280</v>
      </c>
      <c r="I2653" s="533" t="str">
        <f t="shared" si="2788"/>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J2653" s="533" t="str">
        <f t="shared" si="2789"/>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K2653" s="189"/>
      <c r="L2653" s="670" t="s">
        <v>1180</v>
      </c>
      <c r="M2653" s="172"/>
      <c r="N2653" s="173"/>
      <c r="O2653" s="566"/>
      <c r="P2653" s="184"/>
      <c r="Q2653" s="677"/>
      <c r="X2653" s="698" t="s">
        <v>1180</v>
      </c>
      <c r="Y2653" s="698"/>
      <c r="Z2653" s="698"/>
      <c r="AA2653" s="698"/>
      <c r="AB2653" s="698"/>
    </row>
    <row r="2654" spans="1:30" ht="15.75">
      <c r="A2654" s="533" t="s">
        <v>2728</v>
      </c>
      <c r="B2654" s="533">
        <v>27</v>
      </c>
      <c r="C2654" s="533" t="s">
        <v>998</v>
      </c>
      <c r="D2654" s="572" t="s">
        <v>1309</v>
      </c>
      <c r="E2654" s="571" t="str">
        <f t="shared" si="2790"/>
        <v>NURSE CALL-CODE BLUE SYSTEMS</v>
      </c>
      <c r="F2654" s="533" t="str">
        <f t="shared" si="2787"/>
        <v>EL</v>
      </c>
      <c r="G2654" s="533" t="s">
        <v>2722</v>
      </c>
      <c r="H2654" s="533">
        <v>1281</v>
      </c>
      <c r="I2654" s="533" t="str">
        <f t="shared" ref="I2654:J2654" si="2791">I2652</f>
        <v>275223- NURSE CALL-CODE BLUE SYSTEMS</v>
      </c>
      <c r="J2654" s="533" t="str">
        <f t="shared" si="2791"/>
        <v>275223- NURSE CALL-CODE BLUE SYSTEMS</v>
      </c>
      <c r="K2654" s="189" t="s">
        <v>13</v>
      </c>
      <c r="L2654" s="665" t="s">
        <v>1114</v>
      </c>
      <c r="M2654" s="172">
        <v>1</v>
      </c>
      <c r="N2654" s="173" t="s">
        <v>39</v>
      </c>
      <c r="O2654" s="567">
        <v>2988</v>
      </c>
      <c r="P2654" s="25">
        <f t="shared" ref="P2654:P2657" si="2792">O2654*M2654</f>
        <v>2988</v>
      </c>
      <c r="Q2654" s="677"/>
      <c r="X2654" s="698" t="s">
        <v>1114</v>
      </c>
      <c r="Y2654" s="698">
        <v>1</v>
      </c>
      <c r="Z2654" s="698" t="s">
        <v>39</v>
      </c>
      <c r="AA2654" s="698">
        <v>2988</v>
      </c>
      <c r="AB2654" s="698">
        <v>2988</v>
      </c>
      <c r="AC2654" s="731">
        <f t="shared" ref="AC2654:AC2657" si="2793">AA2654*0.97</f>
        <v>2898.36</v>
      </c>
      <c r="AD2654" s="533">
        <f t="shared" ref="AD2654:AD2657" si="2794">AC2654*Y2654</f>
        <v>2898.36</v>
      </c>
    </row>
    <row r="2655" spans="1:30" ht="15.75">
      <c r="A2655" s="533" t="s">
        <v>2728</v>
      </c>
      <c r="B2655" s="533">
        <v>27</v>
      </c>
      <c r="C2655" s="533" t="s">
        <v>998</v>
      </c>
      <c r="D2655" s="572" t="s">
        <v>1309</v>
      </c>
      <c r="E2655" s="571" t="str">
        <f t="shared" si="2790"/>
        <v>NURSE CALL-CODE BLUE SYSTEMS</v>
      </c>
      <c r="F2655" s="533" t="str">
        <f t="shared" si="2787"/>
        <v>EL</v>
      </c>
      <c r="G2655" s="533" t="s">
        <v>2722</v>
      </c>
      <c r="H2655" s="533">
        <v>1282</v>
      </c>
      <c r="I2655" s="533" t="str">
        <f t="shared" ref="I2655:J2655" si="2795">I2653</f>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J2655" s="533" t="str">
        <f t="shared" si="2795"/>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K2655" s="189" t="s">
        <v>15</v>
      </c>
      <c r="L2655" s="678" t="s">
        <v>1115</v>
      </c>
      <c r="M2655" s="332">
        <v>6</v>
      </c>
      <c r="N2655" s="679" t="s">
        <v>39</v>
      </c>
      <c r="O2655" s="566">
        <v>2191</v>
      </c>
      <c r="P2655" s="25">
        <f t="shared" si="2792"/>
        <v>13146</v>
      </c>
      <c r="Q2655" s="677"/>
      <c r="X2655" s="698" t="s">
        <v>1115</v>
      </c>
      <c r="Y2655" s="698">
        <v>6</v>
      </c>
      <c r="Z2655" s="698" t="s">
        <v>39</v>
      </c>
      <c r="AA2655" s="698">
        <v>2191</v>
      </c>
      <c r="AB2655" s="698">
        <v>13146</v>
      </c>
      <c r="AC2655" s="731">
        <f t="shared" si="2793"/>
        <v>2125.27</v>
      </c>
      <c r="AD2655" s="533">
        <f t="shared" si="2794"/>
        <v>12751.619999999999</v>
      </c>
    </row>
    <row r="2656" spans="1:30" ht="15.75">
      <c r="A2656" s="533" t="s">
        <v>2728</v>
      </c>
      <c r="B2656" s="533">
        <v>27</v>
      </c>
      <c r="C2656" s="533" t="s">
        <v>998</v>
      </c>
      <c r="D2656" s="572" t="s">
        <v>1309</v>
      </c>
      <c r="E2656" s="571" t="str">
        <f t="shared" si="2790"/>
        <v>NURSE CALL-CODE BLUE SYSTEMS</v>
      </c>
      <c r="F2656" s="533" t="str">
        <f t="shared" si="2787"/>
        <v>EL</v>
      </c>
      <c r="G2656" s="533" t="s">
        <v>2722</v>
      </c>
      <c r="H2656" s="533">
        <v>1283</v>
      </c>
      <c r="I2656" s="533" t="str">
        <f t="shared" ref="I2656:J2656" si="2796">I2654</f>
        <v>275223- NURSE CALL-CODE BLUE SYSTEMS</v>
      </c>
      <c r="J2656" s="533" t="str">
        <f t="shared" si="2796"/>
        <v>275223- NURSE CALL-CODE BLUE SYSTEMS</v>
      </c>
      <c r="K2656" s="189" t="s">
        <v>17</v>
      </c>
      <c r="L2656" s="678" t="s">
        <v>1116</v>
      </c>
      <c r="M2656" s="332">
        <v>1</v>
      </c>
      <c r="N2656" s="679" t="s">
        <v>39</v>
      </c>
      <c r="O2656" s="566">
        <v>2191</v>
      </c>
      <c r="P2656" s="25">
        <f t="shared" si="2792"/>
        <v>2191</v>
      </c>
      <c r="Q2656" s="677"/>
      <c r="X2656" s="698" t="s">
        <v>1116</v>
      </c>
      <c r="Y2656" s="698">
        <v>1</v>
      </c>
      <c r="Z2656" s="698" t="s">
        <v>39</v>
      </c>
      <c r="AA2656" s="698">
        <v>2191</v>
      </c>
      <c r="AB2656" s="698">
        <v>2191</v>
      </c>
      <c r="AC2656" s="731">
        <f t="shared" si="2793"/>
        <v>2125.27</v>
      </c>
      <c r="AD2656" s="533">
        <f t="shared" si="2794"/>
        <v>2125.27</v>
      </c>
    </row>
    <row r="2657" spans="1:30" ht="15.75">
      <c r="A2657" s="533" t="s">
        <v>2728</v>
      </c>
      <c r="B2657" s="533">
        <v>27</v>
      </c>
      <c r="C2657" s="533" t="s">
        <v>998</v>
      </c>
      <c r="D2657" s="572" t="s">
        <v>1309</v>
      </c>
      <c r="E2657" s="571" t="str">
        <f t="shared" si="2790"/>
        <v>NURSE CALL-CODE BLUE SYSTEMS</v>
      </c>
      <c r="F2657" s="533" t="str">
        <f t="shared" si="2787"/>
        <v>EL</v>
      </c>
      <c r="G2657" s="533" t="s">
        <v>2722</v>
      </c>
      <c r="H2657" s="533">
        <v>1284</v>
      </c>
      <c r="I2657" s="533" t="str">
        <f t="shared" ref="I2657:J2657" si="2797">I2655</f>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J2657" s="533" t="str">
        <f t="shared" si="2797"/>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K2657" s="189" t="s">
        <v>19</v>
      </c>
      <c r="L2657" s="678" t="s">
        <v>1117</v>
      </c>
      <c r="M2657" s="332">
        <v>1</v>
      </c>
      <c r="N2657" s="679" t="s">
        <v>39</v>
      </c>
      <c r="O2657" s="566">
        <v>2191</v>
      </c>
      <c r="P2657" s="25">
        <f t="shared" si="2792"/>
        <v>2191</v>
      </c>
      <c r="Q2657" s="677"/>
      <c r="X2657" s="698" t="s">
        <v>1117</v>
      </c>
      <c r="Y2657" s="698">
        <v>1</v>
      </c>
      <c r="Z2657" s="698" t="s">
        <v>39</v>
      </c>
      <c r="AA2657" s="698">
        <v>2191</v>
      </c>
      <c r="AB2657" s="698">
        <v>2191</v>
      </c>
      <c r="AC2657" s="731">
        <f t="shared" si="2793"/>
        <v>2125.27</v>
      </c>
      <c r="AD2657" s="533">
        <f t="shared" si="2794"/>
        <v>2125.27</v>
      </c>
    </row>
    <row r="2658" spans="1:30" ht="15.75">
      <c r="A2658" s="533" t="s">
        <v>2728</v>
      </c>
      <c r="B2658" s="533">
        <v>27</v>
      </c>
      <c r="C2658" s="533" t="s">
        <v>998</v>
      </c>
      <c r="D2658" s="572" t="s">
        <v>1309</v>
      </c>
      <c r="E2658" s="571" t="str">
        <f t="shared" si="2790"/>
        <v>NURSE CALL-CODE BLUE SYSTEMS</v>
      </c>
      <c r="F2658" s="533" t="str">
        <f t="shared" si="2787"/>
        <v>EL</v>
      </c>
      <c r="G2658" s="533" t="s">
        <v>2725</v>
      </c>
      <c r="H2658" s="533">
        <v>1285</v>
      </c>
      <c r="I2658" s="533" t="str">
        <f t="shared" ref="I2658:J2658" si="2798">I2656</f>
        <v>275223- NURSE CALL-CODE BLUE SYSTEMS</v>
      </c>
      <c r="J2658" s="533" t="str">
        <f t="shared" si="2798"/>
        <v>275223- NURSE CALL-CODE BLUE SYSTEMS</v>
      </c>
      <c r="K2658" s="104" t="s">
        <v>1016</v>
      </c>
      <c r="L2658" s="106"/>
      <c r="M2658" s="142"/>
      <c r="N2658" s="98"/>
      <c r="O2658" s="568" t="s">
        <v>8</v>
      </c>
      <c r="P2658" s="157">
        <v>0</v>
      </c>
      <c r="Q2658" s="138"/>
      <c r="X2658" s="698"/>
      <c r="Y2658" s="698"/>
      <c r="Z2658" s="698"/>
      <c r="AA2658" s="698" t="s">
        <v>8</v>
      </c>
      <c r="AB2658" s="698">
        <v>51098</v>
      </c>
    </row>
    <row r="2659" spans="1:30" ht="16.5" thickBot="1">
      <c r="A2659" s="533" t="s">
        <v>2728</v>
      </c>
      <c r="B2659" s="533">
        <v>27</v>
      </c>
      <c r="C2659" s="533" t="s">
        <v>998</v>
      </c>
      <c r="D2659" s="10" t="s">
        <v>22</v>
      </c>
      <c r="E2659" s="10" t="s">
        <v>22</v>
      </c>
      <c r="G2659" s="533" t="s">
        <v>2724</v>
      </c>
      <c r="H2659" s="533">
        <v>1286</v>
      </c>
      <c r="I2659" s="533" t="str">
        <f t="shared" ref="I2659:J2659" si="2799">I2657</f>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J2659" s="533" t="str">
        <f t="shared" si="2799"/>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K2659" s="106" t="s">
        <v>22</v>
      </c>
      <c r="L2659" s="106"/>
      <c r="M2659" s="142"/>
      <c r="N2659" s="158"/>
      <c r="O2659" s="568"/>
      <c r="P2659" s="159"/>
      <c r="Q2659" s="138"/>
      <c r="X2659" s="698"/>
      <c r="Y2659" s="698"/>
      <c r="Z2659" s="698"/>
      <c r="AA2659" s="698"/>
      <c r="AB2659" s="698"/>
    </row>
    <row r="2660" spans="1:30" ht="16.5" thickTop="1">
      <c r="A2660" s="533" t="s">
        <v>2728</v>
      </c>
      <c r="B2660" s="533">
        <v>28</v>
      </c>
      <c r="C2660" s="533" t="s">
        <v>1018</v>
      </c>
      <c r="D2660" s="572" t="s">
        <v>2468</v>
      </c>
      <c r="E2660" s="571" t="s">
        <v>1299</v>
      </c>
      <c r="F2660" s="533" t="str">
        <f t="shared" ref="F2660:F2685" si="2800">VLOOKUP(D:D,trade,3,FALSE)</f>
        <v>EL</v>
      </c>
      <c r="G2660" s="533" t="s">
        <v>2725</v>
      </c>
      <c r="H2660" s="533">
        <v>1287</v>
      </c>
      <c r="I2660" s="533" t="str">
        <f t="shared" ref="I2660:J2660" si="2801">I2658</f>
        <v>275223- NURSE CALL-CODE BLUE SYSTEMS</v>
      </c>
      <c r="J2660" s="533" t="str">
        <f t="shared" si="2801"/>
        <v>275223- NURSE CALL-CODE BLUE SYSTEMS</v>
      </c>
      <c r="K2660" s="342" t="s">
        <v>1017</v>
      </c>
      <c r="L2660" s="342"/>
      <c r="M2660" s="342"/>
      <c r="N2660" s="342"/>
      <c r="O2660" s="562"/>
      <c r="P2660" s="342"/>
      <c r="Q2660" s="319"/>
      <c r="X2660" s="698"/>
      <c r="Y2660" s="698"/>
      <c r="Z2660" s="698"/>
      <c r="AA2660" s="698"/>
      <c r="AB2660" s="698"/>
    </row>
    <row r="2661" spans="1:30" ht="15.75">
      <c r="A2661" s="533" t="s">
        <v>2728</v>
      </c>
      <c r="B2661" s="533">
        <v>28</v>
      </c>
      <c r="C2661" s="533" t="s">
        <v>1018</v>
      </c>
      <c r="D2661" s="572" t="s">
        <v>2468</v>
      </c>
      <c r="E2661" s="571" t="s">
        <v>1299</v>
      </c>
      <c r="F2661" s="533" t="str">
        <f t="shared" si="2800"/>
        <v>EL</v>
      </c>
      <c r="G2661" s="533" t="s">
        <v>2725</v>
      </c>
      <c r="H2661" s="533">
        <v>1288</v>
      </c>
      <c r="I2661" s="533" t="str">
        <f t="shared" ref="I2661:J2661" si="2802">I2659</f>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J2661" s="533" t="str">
        <f t="shared" si="2802"/>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K2661" s="342" t="s">
        <v>1018</v>
      </c>
      <c r="L2661" s="342"/>
      <c r="M2661" s="342"/>
      <c r="N2661" s="342"/>
      <c r="O2661" s="562"/>
      <c r="P2661" s="342"/>
      <c r="Q2661" s="319"/>
      <c r="X2661" s="698"/>
      <c r="Y2661" s="698"/>
      <c r="Z2661" s="698"/>
      <c r="AA2661" s="698"/>
      <c r="AB2661" s="698"/>
    </row>
    <row r="2662" spans="1:30" ht="15.75">
      <c r="A2662" s="533" t="s">
        <v>2728</v>
      </c>
      <c r="B2662" s="533">
        <v>28</v>
      </c>
      <c r="C2662" s="533" t="s">
        <v>1018</v>
      </c>
      <c r="D2662" s="572" t="s">
        <v>2468</v>
      </c>
      <c r="E2662" s="571" t="s">
        <v>1299</v>
      </c>
      <c r="F2662" s="533" t="str">
        <f t="shared" si="2800"/>
        <v>EL</v>
      </c>
      <c r="G2662" s="533" t="s">
        <v>2725</v>
      </c>
      <c r="H2662" s="533">
        <v>1289</v>
      </c>
      <c r="I2662" s="533" t="str">
        <f t="shared" ref="I2662:J2662" si="2803">I2660</f>
        <v>275223- NURSE CALL-CODE BLUE SYSTEMS</v>
      </c>
      <c r="J2662" s="533" t="str">
        <f t="shared" si="2803"/>
        <v>275223- NURSE CALL-CODE BLUE SYSTEMS</v>
      </c>
      <c r="K2662" s="324" t="s">
        <v>2</v>
      </c>
      <c r="L2662" s="342" t="s">
        <v>25</v>
      </c>
      <c r="M2662" s="325" t="s">
        <v>4</v>
      </c>
      <c r="N2662" s="326" t="s">
        <v>5</v>
      </c>
      <c r="O2662" s="565" t="s">
        <v>6</v>
      </c>
      <c r="P2662" s="327" t="s">
        <v>7</v>
      </c>
      <c r="Q2662" s="319"/>
      <c r="X2662" s="698" t="s">
        <v>25</v>
      </c>
      <c r="Y2662" s="698" t="s">
        <v>4</v>
      </c>
      <c r="Z2662" s="698" t="s">
        <v>5</v>
      </c>
      <c r="AA2662" s="698" t="s">
        <v>6</v>
      </c>
      <c r="AB2662" s="698" t="s">
        <v>7</v>
      </c>
    </row>
    <row r="2663" spans="1:30" ht="15.75">
      <c r="A2663" s="533" t="s">
        <v>2728</v>
      </c>
      <c r="B2663" s="533">
        <v>28</v>
      </c>
      <c r="C2663" s="533" t="s">
        <v>1018</v>
      </c>
      <c r="D2663" s="572" t="s">
        <v>2468</v>
      </c>
      <c r="E2663" s="571" t="s">
        <v>1299</v>
      </c>
      <c r="F2663" s="533" t="str">
        <f t="shared" si="2800"/>
        <v>EL</v>
      </c>
      <c r="G2663" s="533" t="s">
        <v>2725</v>
      </c>
      <c r="H2663" s="533">
        <v>1290</v>
      </c>
      <c r="I2663" s="533" t="str">
        <f t="shared" ref="I2663:J2663" si="2804">I2661</f>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J2663" s="533" t="str">
        <f t="shared" si="2804"/>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K2663" s="320"/>
      <c r="L2663" s="319"/>
      <c r="M2663" s="321"/>
      <c r="N2663" s="322"/>
      <c r="O2663" s="568"/>
      <c r="P2663" s="323" t="s">
        <v>543</v>
      </c>
      <c r="Q2663" s="319"/>
      <c r="X2663" s="698"/>
      <c r="Y2663" s="698"/>
      <c r="Z2663" s="698"/>
      <c r="AA2663" s="698"/>
      <c r="AB2663" s="698" t="s">
        <v>543</v>
      </c>
    </row>
    <row r="2664" spans="1:30" ht="15.75">
      <c r="A2664" s="533" t="s">
        <v>2728</v>
      </c>
      <c r="B2664" s="533">
        <v>28</v>
      </c>
      <c r="C2664" s="533" t="s">
        <v>1018</v>
      </c>
      <c r="D2664" s="572" t="s">
        <v>2468</v>
      </c>
      <c r="E2664" s="571" t="s">
        <v>1299</v>
      </c>
      <c r="F2664" s="533" t="str">
        <f t="shared" si="2800"/>
        <v>EL</v>
      </c>
      <c r="G2664" s="533" t="s">
        <v>2725</v>
      </c>
      <c r="H2664" s="533">
        <v>1291</v>
      </c>
      <c r="I2664" s="533" t="str">
        <f t="shared" ref="I2664:I2665" si="2805">L2664</f>
        <v>284621.13 - CONVENTIONAL FIRE ALARM SYSTEM</v>
      </c>
      <c r="J2664" s="533" t="str">
        <f t="shared" ref="J2664" si="2806">L2664</f>
        <v>284621.13 - CONVENTIONAL FIRE ALARM SYSTEM</v>
      </c>
      <c r="K2664" s="329"/>
      <c r="L2664" s="682" t="s">
        <v>1181</v>
      </c>
      <c r="M2664" s="683"/>
      <c r="N2664" s="684"/>
      <c r="O2664" s="348"/>
      <c r="P2664" s="330"/>
      <c r="Q2664" s="685"/>
      <c r="X2664" s="698" t="s">
        <v>1181</v>
      </c>
      <c r="Y2664" s="698"/>
      <c r="Z2664" s="698"/>
      <c r="AA2664" s="698"/>
      <c r="AB2664" s="698"/>
    </row>
    <row r="2665" spans="1:30" ht="15.75">
      <c r="A2665" s="533" t="s">
        <v>2728</v>
      </c>
      <c r="B2665" s="533">
        <v>28</v>
      </c>
      <c r="C2665" s="533" t="s">
        <v>1018</v>
      </c>
      <c r="D2665" s="572" t="s">
        <v>2468</v>
      </c>
      <c r="E2665" s="571" t="str">
        <f t="shared" ref="E2665:E2690" si="2807">E2664</f>
        <v xml:space="preserve"> CONVENTIONAL FIRE ALARM SYSTEM</v>
      </c>
      <c r="F2665" s="533" t="str">
        <f t="shared" si="2800"/>
        <v>EL</v>
      </c>
      <c r="G2665" s="533" t="s">
        <v>2725</v>
      </c>
      <c r="H2665" s="533">
        <v>1292</v>
      </c>
      <c r="I2665" s="533" t="str">
        <f t="shared" si="2805"/>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v>
      </c>
      <c r="J2665" s="533" t="s">
        <v>1019</v>
      </c>
      <c r="K2665" s="331"/>
      <c r="L2665" s="688" t="s">
        <v>1182</v>
      </c>
      <c r="M2665" s="332"/>
      <c r="N2665" s="333"/>
      <c r="O2665" s="348"/>
      <c r="P2665" s="330"/>
      <c r="Q2665" s="685"/>
      <c r="X2665" s="698" t="s">
        <v>1182</v>
      </c>
      <c r="Y2665" s="698"/>
      <c r="Z2665" s="698"/>
      <c r="AA2665" s="698"/>
      <c r="AB2665" s="698"/>
    </row>
    <row r="2666" spans="1:30" ht="15.75">
      <c r="A2666" s="533" t="s">
        <v>2728</v>
      </c>
      <c r="B2666" s="533">
        <v>28</v>
      </c>
      <c r="C2666" s="533" t="s">
        <v>1018</v>
      </c>
      <c r="D2666" s="572" t="s">
        <v>2468</v>
      </c>
      <c r="E2666" s="571" t="str">
        <f t="shared" si="2807"/>
        <v xml:space="preserve"> CONVENTIONAL FIRE ALARM SYSTEM</v>
      </c>
      <c r="F2666" s="533" t="str">
        <f t="shared" si="2800"/>
        <v>EL</v>
      </c>
      <c r="G2666" s="533" t="s">
        <v>2725</v>
      </c>
      <c r="H2666" s="533">
        <v>1293</v>
      </c>
      <c r="I2666" s="533" t="s">
        <v>1182</v>
      </c>
      <c r="J2666" s="533" t="str">
        <f t="shared" ref="J2666" si="2808">L2666</f>
        <v>Fire Alarm Control Unit</v>
      </c>
      <c r="K2666" s="331"/>
      <c r="L2666" s="689" t="s">
        <v>1019</v>
      </c>
      <c r="M2666" s="332"/>
      <c r="N2666" s="333"/>
      <c r="O2666" s="348"/>
      <c r="P2666" s="330">
        <v>0</v>
      </c>
      <c r="Q2666" s="685"/>
      <c r="X2666" s="698" t="s">
        <v>1019</v>
      </c>
      <c r="Y2666" s="698"/>
      <c r="Z2666" s="698"/>
      <c r="AA2666" s="698"/>
      <c r="AB2666" s="698">
        <v>0</v>
      </c>
    </row>
    <row r="2667" spans="1:30" ht="15.75">
      <c r="A2667" s="533" t="s">
        <v>2728</v>
      </c>
      <c r="B2667" s="533">
        <v>28</v>
      </c>
      <c r="C2667" s="533" t="s">
        <v>1018</v>
      </c>
      <c r="D2667" s="572" t="s">
        <v>2468</v>
      </c>
      <c r="E2667" s="571" t="str">
        <f t="shared" si="2807"/>
        <v xml:space="preserve"> CONVENTIONAL FIRE ALARM SYSTEM</v>
      </c>
      <c r="F2667" s="533" t="str">
        <f t="shared" si="2800"/>
        <v>EL</v>
      </c>
      <c r="G2667" s="533" t="s">
        <v>2722</v>
      </c>
      <c r="H2667" s="533">
        <v>1294</v>
      </c>
      <c r="I2667" s="533" t="str">
        <f>I2665</f>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v>
      </c>
      <c r="J2667" s="533" t="str">
        <f>J2665</f>
        <v>Fire Alarm Control Unit</v>
      </c>
      <c r="K2667" s="331" t="s">
        <v>13</v>
      </c>
      <c r="L2667" s="690" t="s">
        <v>1020</v>
      </c>
      <c r="M2667" s="332">
        <v>1</v>
      </c>
      <c r="N2667" s="333" t="s">
        <v>39</v>
      </c>
      <c r="O2667" s="348">
        <v>863</v>
      </c>
      <c r="P2667" s="25">
        <f>O2667*M2667</f>
        <v>863</v>
      </c>
      <c r="Q2667" s="685"/>
      <c r="X2667" s="698" t="s">
        <v>1020</v>
      </c>
      <c r="Y2667" s="698">
        <v>1</v>
      </c>
      <c r="Z2667" s="698" t="s">
        <v>39</v>
      </c>
      <c r="AA2667" s="698">
        <v>863</v>
      </c>
      <c r="AB2667" s="698">
        <v>863</v>
      </c>
      <c r="AC2667" s="731">
        <f>AA2667*0.97</f>
        <v>837.11</v>
      </c>
      <c r="AD2667" s="533">
        <f>AC2667*Y2667</f>
        <v>837.11</v>
      </c>
    </row>
    <row r="2668" spans="1:30" ht="16.5" thickBot="1">
      <c r="A2668" s="533" t="s">
        <v>2728</v>
      </c>
      <c r="B2668" s="533">
        <v>28</v>
      </c>
      <c r="C2668" s="533" t="s">
        <v>1018</v>
      </c>
      <c r="D2668" s="572" t="s">
        <v>2468</v>
      </c>
      <c r="E2668" s="571" t="str">
        <f t="shared" si="2807"/>
        <v xml:space="preserve"> CONVENTIONAL FIRE ALARM SYSTEM</v>
      </c>
      <c r="F2668" s="533" t="str">
        <f t="shared" si="2800"/>
        <v>EL</v>
      </c>
      <c r="G2668" s="533" t="s">
        <v>2725</v>
      </c>
      <c r="H2668" s="533">
        <v>1295</v>
      </c>
      <c r="I2668" s="533" t="str">
        <f>L2668</f>
        <v xml:space="preserve">Fire-alarm signal initiation devices </v>
      </c>
      <c r="J2668" s="533" t="str">
        <f>L2668</f>
        <v xml:space="preserve">Fire-alarm signal initiation devices </v>
      </c>
      <c r="K2668" s="331"/>
      <c r="L2668" s="689" t="s">
        <v>1021</v>
      </c>
      <c r="M2668" s="332"/>
      <c r="N2668" s="333"/>
      <c r="O2668" s="348"/>
      <c r="P2668" s="330">
        <v>0</v>
      </c>
      <c r="Q2668" s="328"/>
      <c r="X2668" s="698" t="s">
        <v>1021</v>
      </c>
      <c r="Y2668" s="698"/>
      <c r="Z2668" s="698"/>
      <c r="AA2668" s="698"/>
      <c r="AB2668" s="698">
        <v>0</v>
      </c>
    </row>
    <row r="2669" spans="1:30" ht="15.75">
      <c r="A2669" s="533" t="s">
        <v>2728</v>
      </c>
      <c r="B2669" s="533">
        <v>28</v>
      </c>
      <c r="C2669" s="533" t="s">
        <v>1018</v>
      </c>
      <c r="D2669" s="572" t="s">
        <v>2468</v>
      </c>
      <c r="E2669" s="571" t="str">
        <f t="shared" si="2807"/>
        <v xml:space="preserve"> CONVENTIONAL FIRE ALARM SYSTEM</v>
      </c>
      <c r="F2669" s="533" t="str">
        <f t="shared" si="2800"/>
        <v>EL</v>
      </c>
      <c r="G2669" s="533" t="s">
        <v>2722</v>
      </c>
      <c r="H2669" s="533">
        <v>1296</v>
      </c>
      <c r="I2669" s="533" t="str">
        <f t="shared" ref="I2669:J2669" si="2809">I2667</f>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v>
      </c>
      <c r="J2669" s="533" t="str">
        <f t="shared" si="2809"/>
        <v>Fire Alarm Control Unit</v>
      </c>
      <c r="K2669" s="331" t="s">
        <v>15</v>
      </c>
      <c r="L2669" s="690" t="s">
        <v>1022</v>
      </c>
      <c r="M2669" s="334">
        <v>4</v>
      </c>
      <c r="N2669" s="333" t="s">
        <v>39</v>
      </c>
      <c r="O2669" s="348">
        <v>45</v>
      </c>
      <c r="P2669" s="25">
        <f t="shared" ref="P2669:P2674" si="2810">O2669*M2669</f>
        <v>180</v>
      </c>
      <c r="Q2669" s="328"/>
      <c r="X2669" s="698" t="s">
        <v>1022</v>
      </c>
      <c r="Y2669" s="698">
        <v>4</v>
      </c>
      <c r="Z2669" s="698" t="s">
        <v>39</v>
      </c>
      <c r="AA2669" s="698">
        <v>45</v>
      </c>
      <c r="AB2669" s="698">
        <v>180</v>
      </c>
      <c r="AC2669" s="731">
        <f t="shared" ref="AC2669:AC2674" si="2811">AA2669*0.97</f>
        <v>43.65</v>
      </c>
      <c r="AD2669" s="533">
        <f t="shared" ref="AD2669:AD2674" si="2812">AC2669*Y2669</f>
        <v>174.6</v>
      </c>
    </row>
    <row r="2670" spans="1:30" ht="15.75">
      <c r="A2670" s="533" t="s">
        <v>2728</v>
      </c>
      <c r="B2670" s="533">
        <v>28</v>
      </c>
      <c r="C2670" s="533" t="s">
        <v>1018</v>
      </c>
      <c r="D2670" s="572" t="s">
        <v>2468</v>
      </c>
      <c r="E2670" s="571" t="str">
        <f t="shared" si="2807"/>
        <v xml:space="preserve"> CONVENTIONAL FIRE ALARM SYSTEM</v>
      </c>
      <c r="F2670" s="533" t="str">
        <f t="shared" si="2800"/>
        <v>EL</v>
      </c>
      <c r="G2670" s="533" t="s">
        <v>2722</v>
      </c>
      <c r="H2670" s="533">
        <v>1297</v>
      </c>
      <c r="I2670" s="533" t="str">
        <f t="shared" ref="I2670:J2670" si="2813">I2668</f>
        <v xml:space="preserve">Fire-alarm signal initiation devices </v>
      </c>
      <c r="J2670" s="533" t="str">
        <f t="shared" si="2813"/>
        <v xml:space="preserve">Fire-alarm signal initiation devices </v>
      </c>
      <c r="K2670" s="331" t="s">
        <v>17</v>
      </c>
      <c r="L2670" s="690" t="s">
        <v>1183</v>
      </c>
      <c r="M2670" s="335">
        <v>40</v>
      </c>
      <c r="N2670" s="333" t="s">
        <v>39</v>
      </c>
      <c r="O2670" s="348">
        <v>48</v>
      </c>
      <c r="P2670" s="25">
        <f t="shared" si="2810"/>
        <v>1920</v>
      </c>
      <c r="Q2670" s="328"/>
      <c r="X2670" s="698" t="s">
        <v>1183</v>
      </c>
      <c r="Y2670" s="698">
        <v>40</v>
      </c>
      <c r="Z2670" s="698" t="s">
        <v>39</v>
      </c>
      <c r="AA2670" s="698">
        <v>48</v>
      </c>
      <c r="AB2670" s="698">
        <v>1920</v>
      </c>
      <c r="AC2670" s="731">
        <f t="shared" si="2811"/>
        <v>46.56</v>
      </c>
      <c r="AD2670" s="533">
        <f t="shared" si="2812"/>
        <v>1862.4</v>
      </c>
    </row>
    <row r="2671" spans="1:30" ht="15.75">
      <c r="A2671" s="533" t="s">
        <v>2728</v>
      </c>
      <c r="B2671" s="533">
        <v>28</v>
      </c>
      <c r="C2671" s="533" t="s">
        <v>1018</v>
      </c>
      <c r="D2671" s="572" t="s">
        <v>2468</v>
      </c>
      <c r="E2671" s="571" t="str">
        <f t="shared" si="2807"/>
        <v xml:space="preserve"> CONVENTIONAL FIRE ALARM SYSTEM</v>
      </c>
      <c r="F2671" s="533" t="str">
        <f t="shared" si="2800"/>
        <v>EL</v>
      </c>
      <c r="G2671" s="533" t="s">
        <v>2722</v>
      </c>
      <c r="H2671" s="533">
        <v>1298</v>
      </c>
      <c r="I2671" s="533" t="str">
        <f t="shared" ref="I2671:J2671" si="2814">I2669</f>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v>
      </c>
      <c r="J2671" s="533" t="str">
        <f t="shared" si="2814"/>
        <v>Fire Alarm Control Unit</v>
      </c>
      <c r="K2671" s="331" t="s">
        <v>19</v>
      </c>
      <c r="L2671" s="690" t="s">
        <v>1184</v>
      </c>
      <c r="M2671" s="335">
        <v>6</v>
      </c>
      <c r="N2671" s="333" t="s">
        <v>39</v>
      </c>
      <c r="O2671" s="348">
        <v>120</v>
      </c>
      <c r="P2671" s="25">
        <f t="shared" si="2810"/>
        <v>720</v>
      </c>
      <c r="Q2671" s="328"/>
      <c r="X2671" s="698" t="s">
        <v>1184</v>
      </c>
      <c r="Y2671" s="698">
        <v>6</v>
      </c>
      <c r="Z2671" s="698" t="s">
        <v>39</v>
      </c>
      <c r="AA2671" s="698">
        <v>120</v>
      </c>
      <c r="AB2671" s="698">
        <v>720</v>
      </c>
      <c r="AC2671" s="731">
        <f t="shared" si="2811"/>
        <v>116.39999999999999</v>
      </c>
      <c r="AD2671" s="533">
        <f t="shared" si="2812"/>
        <v>698.4</v>
      </c>
    </row>
    <row r="2672" spans="1:30" ht="15.75">
      <c r="A2672" s="533" t="s">
        <v>2728</v>
      </c>
      <c r="B2672" s="533">
        <v>28</v>
      </c>
      <c r="C2672" s="533" t="s">
        <v>1018</v>
      </c>
      <c r="D2672" s="572" t="s">
        <v>2468</v>
      </c>
      <c r="E2672" s="571" t="str">
        <f t="shared" si="2807"/>
        <v xml:space="preserve"> CONVENTIONAL FIRE ALARM SYSTEM</v>
      </c>
      <c r="F2672" s="533" t="str">
        <f t="shared" si="2800"/>
        <v>EL</v>
      </c>
      <c r="G2672" s="533" t="s">
        <v>2722</v>
      </c>
      <c r="H2672" s="533">
        <v>1299</v>
      </c>
      <c r="I2672" s="533" t="str">
        <f t="shared" ref="I2672:J2672" si="2815">I2670</f>
        <v xml:space="preserve">Fire-alarm signal initiation devices </v>
      </c>
      <c r="J2672" s="533" t="str">
        <f t="shared" si="2815"/>
        <v xml:space="preserve">Fire-alarm signal initiation devices </v>
      </c>
      <c r="K2672" s="331" t="s">
        <v>20</v>
      </c>
      <c r="L2672" s="690" t="s">
        <v>1185</v>
      </c>
      <c r="M2672" s="335">
        <v>4</v>
      </c>
      <c r="N2672" s="333" t="s">
        <v>39</v>
      </c>
      <c r="O2672" s="348">
        <v>50</v>
      </c>
      <c r="P2672" s="25">
        <f t="shared" si="2810"/>
        <v>200</v>
      </c>
      <c r="Q2672" s="328"/>
      <c r="X2672" s="698" t="s">
        <v>1185</v>
      </c>
      <c r="Y2672" s="698">
        <v>4</v>
      </c>
      <c r="Z2672" s="698" t="s">
        <v>39</v>
      </c>
      <c r="AA2672" s="698">
        <v>50</v>
      </c>
      <c r="AB2672" s="698">
        <v>200</v>
      </c>
      <c r="AC2672" s="731">
        <f t="shared" si="2811"/>
        <v>48.5</v>
      </c>
      <c r="AD2672" s="533">
        <f t="shared" si="2812"/>
        <v>194</v>
      </c>
    </row>
    <row r="2673" spans="1:30" ht="16.5" thickBot="1">
      <c r="A2673" s="533" t="s">
        <v>2728</v>
      </c>
      <c r="B2673" s="533">
        <v>28</v>
      </c>
      <c r="C2673" s="533" t="s">
        <v>1018</v>
      </c>
      <c r="D2673" s="572" t="s">
        <v>2468</v>
      </c>
      <c r="E2673" s="571" t="str">
        <f t="shared" si="2807"/>
        <v xml:space="preserve"> CONVENTIONAL FIRE ALARM SYSTEM</v>
      </c>
      <c r="F2673" s="533" t="str">
        <f t="shared" si="2800"/>
        <v>EL</v>
      </c>
      <c r="G2673" s="533" t="s">
        <v>2722</v>
      </c>
      <c r="H2673" s="533">
        <v>1300</v>
      </c>
      <c r="I2673" s="533" t="str">
        <f t="shared" ref="I2673:J2673" si="2816">I2671</f>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v>
      </c>
      <c r="J2673" s="533" t="str">
        <f t="shared" si="2816"/>
        <v>Fire Alarm Control Unit</v>
      </c>
      <c r="K2673" s="331" t="s">
        <v>21</v>
      </c>
      <c r="L2673" s="690" t="s">
        <v>1023</v>
      </c>
      <c r="M2673" s="336">
        <v>3</v>
      </c>
      <c r="N2673" s="333" t="s">
        <v>39</v>
      </c>
      <c r="O2673" s="348">
        <v>48</v>
      </c>
      <c r="P2673" s="25">
        <f t="shared" si="2810"/>
        <v>144</v>
      </c>
      <c r="Q2673" s="328"/>
      <c r="X2673" s="698" t="s">
        <v>1023</v>
      </c>
      <c r="Y2673" s="698">
        <v>3</v>
      </c>
      <c r="Z2673" s="698" t="s">
        <v>39</v>
      </c>
      <c r="AA2673" s="698">
        <v>48</v>
      </c>
      <c r="AB2673" s="698">
        <v>144</v>
      </c>
      <c r="AC2673" s="731">
        <f t="shared" si="2811"/>
        <v>46.56</v>
      </c>
      <c r="AD2673" s="533">
        <f t="shared" si="2812"/>
        <v>139.68</v>
      </c>
    </row>
    <row r="2674" spans="1:30" ht="15.75">
      <c r="A2674" s="533" t="s">
        <v>2728</v>
      </c>
      <c r="B2674" s="533">
        <v>28</v>
      </c>
      <c r="C2674" s="533" t="s">
        <v>1018</v>
      </c>
      <c r="D2674" s="572" t="s">
        <v>2468</v>
      </c>
      <c r="E2674" s="571" t="str">
        <f t="shared" si="2807"/>
        <v xml:space="preserve"> CONVENTIONAL FIRE ALARM SYSTEM</v>
      </c>
      <c r="F2674" s="533" t="str">
        <f t="shared" si="2800"/>
        <v>EL</v>
      </c>
      <c r="G2674" s="533" t="s">
        <v>2722</v>
      </c>
      <c r="H2674" s="533">
        <v>1301</v>
      </c>
      <c r="I2674" s="533" t="str">
        <f t="shared" ref="I2674:J2674" si="2817">I2672</f>
        <v xml:space="preserve">Fire-alarm signal initiation devices </v>
      </c>
      <c r="J2674" s="533" t="str">
        <f t="shared" si="2817"/>
        <v xml:space="preserve">Fire-alarm signal initiation devices </v>
      </c>
      <c r="K2674" s="331" t="s">
        <v>45</v>
      </c>
      <c r="L2674" s="690" t="s">
        <v>1030</v>
      </c>
      <c r="M2674" s="332">
        <v>1</v>
      </c>
      <c r="N2674" s="333" t="s">
        <v>2</v>
      </c>
      <c r="O2674" s="348">
        <v>332</v>
      </c>
      <c r="P2674" s="25">
        <f t="shared" si="2810"/>
        <v>332</v>
      </c>
      <c r="Q2674" s="328"/>
      <c r="X2674" s="698" t="s">
        <v>1030</v>
      </c>
      <c r="Y2674" s="698">
        <v>1</v>
      </c>
      <c r="Z2674" s="698" t="s">
        <v>2</v>
      </c>
      <c r="AA2674" s="698">
        <v>332</v>
      </c>
      <c r="AB2674" s="698">
        <v>332</v>
      </c>
      <c r="AC2674" s="731">
        <f t="shared" si="2811"/>
        <v>322.03999999999996</v>
      </c>
      <c r="AD2674" s="533">
        <f t="shared" si="2812"/>
        <v>322.03999999999996</v>
      </c>
    </row>
    <row r="2675" spans="1:30" ht="16.5" thickBot="1">
      <c r="A2675" s="533" t="s">
        <v>2728</v>
      </c>
      <c r="B2675" s="533">
        <v>28</v>
      </c>
      <c r="C2675" s="533" t="s">
        <v>1018</v>
      </c>
      <c r="D2675" s="572" t="s">
        <v>2468</v>
      </c>
      <c r="E2675" s="571" t="str">
        <f t="shared" si="2807"/>
        <v xml:space="preserve"> CONVENTIONAL FIRE ALARM SYSTEM</v>
      </c>
      <c r="F2675" s="533" t="str">
        <f t="shared" si="2800"/>
        <v>EL</v>
      </c>
      <c r="G2675" s="533" t="s">
        <v>2725</v>
      </c>
      <c r="H2675" s="533">
        <v>1302</v>
      </c>
      <c r="I2675" s="533" t="str">
        <f>L2675</f>
        <v xml:space="preserve">Fire-alarm Notification devices </v>
      </c>
      <c r="J2675" s="533" t="str">
        <f>L2675</f>
        <v xml:space="preserve">Fire-alarm Notification devices </v>
      </c>
      <c r="K2675" s="331"/>
      <c r="L2675" s="689" t="s">
        <v>1024</v>
      </c>
      <c r="M2675" s="332"/>
      <c r="N2675" s="333"/>
      <c r="O2675" s="348"/>
      <c r="P2675" s="330">
        <v>0</v>
      </c>
      <c r="Q2675" s="328"/>
      <c r="X2675" s="698" t="s">
        <v>1024</v>
      </c>
      <c r="Y2675" s="698"/>
      <c r="Z2675" s="698"/>
      <c r="AA2675" s="698"/>
      <c r="AB2675" s="698">
        <v>0</v>
      </c>
    </row>
    <row r="2676" spans="1:30" ht="15.75">
      <c r="A2676" s="533" t="s">
        <v>2728</v>
      </c>
      <c r="B2676" s="533">
        <v>28</v>
      </c>
      <c r="C2676" s="533" t="s">
        <v>1018</v>
      </c>
      <c r="D2676" s="572" t="s">
        <v>2468</v>
      </c>
      <c r="E2676" s="571" t="str">
        <f t="shared" si="2807"/>
        <v xml:space="preserve"> CONVENTIONAL FIRE ALARM SYSTEM</v>
      </c>
      <c r="F2676" s="533" t="str">
        <f t="shared" si="2800"/>
        <v>EL</v>
      </c>
      <c r="G2676" s="533" t="s">
        <v>2722</v>
      </c>
      <c r="H2676" s="533">
        <v>1303</v>
      </c>
      <c r="I2676" s="533" t="str">
        <f t="shared" ref="I2676:J2676" si="2818">I2674</f>
        <v xml:space="preserve">Fire-alarm signal initiation devices </v>
      </c>
      <c r="J2676" s="533" t="str">
        <f t="shared" si="2818"/>
        <v xml:space="preserve">Fire-alarm signal initiation devices </v>
      </c>
      <c r="K2676" s="331" t="s">
        <v>13</v>
      </c>
      <c r="L2676" s="690" t="s">
        <v>1025</v>
      </c>
      <c r="M2676" s="334">
        <v>12</v>
      </c>
      <c r="N2676" s="333" t="s">
        <v>39</v>
      </c>
      <c r="O2676" s="348">
        <v>42</v>
      </c>
      <c r="P2676" s="25">
        <f t="shared" ref="P2676:P2679" si="2819">O2676*M2676</f>
        <v>504</v>
      </c>
      <c r="Q2676" s="328"/>
      <c r="X2676" s="698" t="s">
        <v>1025</v>
      </c>
      <c r="Y2676" s="698">
        <v>12</v>
      </c>
      <c r="Z2676" s="698" t="s">
        <v>39</v>
      </c>
      <c r="AA2676" s="698">
        <v>42</v>
      </c>
      <c r="AB2676" s="698">
        <v>504</v>
      </c>
      <c r="AC2676" s="731">
        <f t="shared" ref="AC2676:AC2679" si="2820">AA2676*0.97</f>
        <v>40.74</v>
      </c>
      <c r="AD2676" s="533">
        <f t="shared" ref="AD2676:AD2679" si="2821">AC2676*Y2676</f>
        <v>488.88</v>
      </c>
    </row>
    <row r="2677" spans="1:30" ht="16.5" thickBot="1">
      <c r="A2677" s="533" t="s">
        <v>2728</v>
      </c>
      <c r="B2677" s="533">
        <v>28</v>
      </c>
      <c r="C2677" s="533" t="s">
        <v>1018</v>
      </c>
      <c r="D2677" s="572" t="s">
        <v>2468</v>
      </c>
      <c r="E2677" s="571" t="str">
        <f t="shared" si="2807"/>
        <v xml:space="preserve"> CONVENTIONAL FIRE ALARM SYSTEM</v>
      </c>
      <c r="F2677" s="533" t="str">
        <f t="shared" si="2800"/>
        <v>EL</v>
      </c>
      <c r="G2677" s="533" t="s">
        <v>2722</v>
      </c>
      <c r="H2677" s="533">
        <v>1304</v>
      </c>
      <c r="I2677" s="533" t="str">
        <f t="shared" ref="I2677:J2677" si="2822">I2675</f>
        <v xml:space="preserve">Fire-alarm Notification devices </v>
      </c>
      <c r="J2677" s="533" t="str">
        <f t="shared" si="2822"/>
        <v xml:space="preserve">Fire-alarm Notification devices </v>
      </c>
      <c r="K2677" s="331" t="s">
        <v>15</v>
      </c>
      <c r="L2677" s="690" t="s">
        <v>1026</v>
      </c>
      <c r="M2677" s="336">
        <v>2</v>
      </c>
      <c r="N2677" s="333" t="s">
        <v>39</v>
      </c>
      <c r="O2677" s="348">
        <v>42</v>
      </c>
      <c r="P2677" s="25">
        <f t="shared" si="2819"/>
        <v>84</v>
      </c>
      <c r="Q2677" s="328"/>
      <c r="X2677" s="698" t="s">
        <v>1026</v>
      </c>
      <c r="Y2677" s="698">
        <v>2</v>
      </c>
      <c r="Z2677" s="698" t="s">
        <v>39</v>
      </c>
      <c r="AA2677" s="698">
        <v>42</v>
      </c>
      <c r="AB2677" s="698">
        <v>84</v>
      </c>
      <c r="AC2677" s="731">
        <f t="shared" si="2820"/>
        <v>40.74</v>
      </c>
      <c r="AD2677" s="533">
        <f t="shared" si="2821"/>
        <v>81.48</v>
      </c>
    </row>
    <row r="2678" spans="1:30" ht="16.5" thickBot="1">
      <c r="A2678" s="533" t="s">
        <v>2728</v>
      </c>
      <c r="B2678" s="533">
        <v>28</v>
      </c>
      <c r="C2678" s="533" t="s">
        <v>1018</v>
      </c>
      <c r="D2678" s="572" t="s">
        <v>2468</v>
      </c>
      <c r="E2678" s="571" t="str">
        <f t="shared" si="2807"/>
        <v xml:space="preserve"> CONVENTIONAL FIRE ALARM SYSTEM</v>
      </c>
      <c r="F2678" s="533" t="str">
        <f t="shared" si="2800"/>
        <v>EL</v>
      </c>
      <c r="G2678" s="533" t="s">
        <v>2722</v>
      </c>
      <c r="H2678" s="533">
        <v>1305</v>
      </c>
      <c r="I2678" s="533" t="str">
        <f t="shared" ref="I2678:J2678" si="2823">I2676</f>
        <v xml:space="preserve">Fire-alarm signal initiation devices </v>
      </c>
      <c r="J2678" s="533" t="str">
        <f t="shared" si="2823"/>
        <v xml:space="preserve">Fire-alarm signal initiation devices </v>
      </c>
      <c r="K2678" s="337" t="s">
        <v>17</v>
      </c>
      <c r="L2678" s="691" t="s">
        <v>1027</v>
      </c>
      <c r="M2678" s="338">
        <v>2</v>
      </c>
      <c r="N2678" s="339" t="s">
        <v>39</v>
      </c>
      <c r="O2678" s="348"/>
      <c r="P2678" s="25">
        <f t="shared" si="2819"/>
        <v>0</v>
      </c>
      <c r="Q2678" s="328"/>
      <c r="X2678" s="698" t="s">
        <v>1027</v>
      </c>
      <c r="Y2678" s="698">
        <v>2</v>
      </c>
      <c r="Z2678" s="698" t="s">
        <v>39</v>
      </c>
      <c r="AA2678" s="698"/>
      <c r="AB2678" s="698">
        <v>0</v>
      </c>
      <c r="AC2678" s="731">
        <f t="shared" si="2820"/>
        <v>0</v>
      </c>
      <c r="AD2678" s="533">
        <f t="shared" si="2821"/>
        <v>0</v>
      </c>
    </row>
    <row r="2679" spans="1:30" ht="16.5" thickBot="1">
      <c r="A2679" s="533" t="s">
        <v>2728</v>
      </c>
      <c r="B2679" s="533">
        <v>28</v>
      </c>
      <c r="C2679" s="533" t="s">
        <v>1018</v>
      </c>
      <c r="D2679" s="572" t="s">
        <v>2468</v>
      </c>
      <c r="E2679" s="571" t="str">
        <f t="shared" si="2807"/>
        <v xml:space="preserve"> CONVENTIONAL FIRE ALARM SYSTEM</v>
      </c>
      <c r="F2679" s="533" t="str">
        <f t="shared" si="2800"/>
        <v>EL</v>
      </c>
      <c r="G2679" s="533" t="s">
        <v>2722</v>
      </c>
      <c r="H2679" s="533">
        <v>1306</v>
      </c>
      <c r="I2679" s="533" t="str">
        <f t="shared" ref="I2679:J2679" si="2824">I2677</f>
        <v xml:space="preserve">Fire-alarm Notification devices </v>
      </c>
      <c r="J2679" s="533" t="str">
        <f t="shared" si="2824"/>
        <v xml:space="preserve">Fire-alarm Notification devices </v>
      </c>
      <c r="K2679" s="331" t="s">
        <v>17</v>
      </c>
      <c r="L2679" s="690" t="s">
        <v>1028</v>
      </c>
      <c r="M2679" s="340">
        <v>1</v>
      </c>
      <c r="N2679" s="333" t="s">
        <v>39</v>
      </c>
      <c r="O2679" s="348">
        <v>77</v>
      </c>
      <c r="P2679" s="25">
        <f t="shared" si="2819"/>
        <v>77</v>
      </c>
      <c r="Q2679" s="328"/>
      <c r="X2679" s="698" t="s">
        <v>1028</v>
      </c>
      <c r="Y2679" s="698">
        <v>1</v>
      </c>
      <c r="Z2679" s="698" t="s">
        <v>39</v>
      </c>
      <c r="AA2679" s="698">
        <v>77</v>
      </c>
      <c r="AB2679" s="698">
        <v>77</v>
      </c>
      <c r="AC2679" s="731">
        <f t="shared" si="2820"/>
        <v>74.69</v>
      </c>
      <c r="AD2679" s="533">
        <f t="shared" si="2821"/>
        <v>74.69</v>
      </c>
    </row>
    <row r="2680" spans="1:30" ht="16.5" thickBot="1">
      <c r="A2680" s="533" t="s">
        <v>2728</v>
      </c>
      <c r="B2680" s="533">
        <v>28</v>
      </c>
      <c r="C2680" s="533" t="s">
        <v>1018</v>
      </c>
      <c r="D2680" s="572" t="s">
        <v>2468</v>
      </c>
      <c r="E2680" s="571" t="str">
        <f t="shared" si="2807"/>
        <v xml:space="preserve"> CONVENTIONAL FIRE ALARM SYSTEM</v>
      </c>
      <c r="F2680" s="533" t="str">
        <f t="shared" si="2800"/>
        <v>EL</v>
      </c>
      <c r="G2680" s="533" t="s">
        <v>2725</v>
      </c>
      <c r="H2680" s="533">
        <v>1307</v>
      </c>
      <c r="I2680" s="533" t="str">
        <f>L2680</f>
        <v>Addressable interface devices,</v>
      </c>
      <c r="J2680" s="533" t="str">
        <f>L2680</f>
        <v>Addressable interface devices,</v>
      </c>
      <c r="K2680" s="331"/>
      <c r="L2680" s="689" t="s">
        <v>1186</v>
      </c>
      <c r="M2680" s="332"/>
      <c r="N2680" s="333"/>
      <c r="O2680" s="348"/>
      <c r="P2680" s="330">
        <v>0</v>
      </c>
      <c r="Q2680" s="328"/>
      <c r="X2680" s="698" t="s">
        <v>1186</v>
      </c>
      <c r="Y2680" s="698"/>
      <c r="Z2680" s="698"/>
      <c r="AA2680" s="698"/>
      <c r="AB2680" s="698">
        <v>0</v>
      </c>
    </row>
    <row r="2681" spans="1:30" ht="15.75">
      <c r="A2681" s="533" t="s">
        <v>2728</v>
      </c>
      <c r="B2681" s="533">
        <v>28</v>
      </c>
      <c r="C2681" s="533" t="s">
        <v>1018</v>
      </c>
      <c r="D2681" s="572" t="s">
        <v>2468</v>
      </c>
      <c r="E2681" s="571" t="str">
        <f t="shared" si="2807"/>
        <v xml:space="preserve"> CONVENTIONAL FIRE ALARM SYSTEM</v>
      </c>
      <c r="F2681" s="533" t="str">
        <f t="shared" si="2800"/>
        <v>EL</v>
      </c>
      <c r="G2681" s="533" t="s">
        <v>2722</v>
      </c>
      <c r="H2681" s="533">
        <v>1308</v>
      </c>
      <c r="I2681" s="533" t="str">
        <f t="shared" ref="I2681:J2681" si="2825">I2679</f>
        <v xml:space="preserve">Fire-alarm Notification devices </v>
      </c>
      <c r="J2681" s="533" t="str">
        <f t="shared" si="2825"/>
        <v xml:space="preserve">Fire-alarm Notification devices </v>
      </c>
      <c r="K2681" s="331" t="s">
        <v>19</v>
      </c>
      <c r="L2681" s="690" t="s">
        <v>1187</v>
      </c>
      <c r="M2681" s="334">
        <v>2</v>
      </c>
      <c r="N2681" s="333" t="s">
        <v>39</v>
      </c>
      <c r="O2681" s="348">
        <v>45</v>
      </c>
      <c r="P2681" s="25">
        <f t="shared" ref="P2681:P2684" si="2826">O2681*M2681</f>
        <v>90</v>
      </c>
      <c r="Q2681" s="328"/>
      <c r="X2681" s="698" t="s">
        <v>1187</v>
      </c>
      <c r="Y2681" s="698">
        <v>2</v>
      </c>
      <c r="Z2681" s="698" t="s">
        <v>39</v>
      </c>
      <c r="AA2681" s="698">
        <v>45</v>
      </c>
      <c r="AB2681" s="698">
        <v>90</v>
      </c>
      <c r="AC2681" s="731">
        <f t="shared" ref="AC2681:AC2684" si="2827">AA2681*0.97</f>
        <v>43.65</v>
      </c>
      <c r="AD2681" s="533">
        <f t="shared" ref="AD2681:AD2684" si="2828">AC2681*Y2681</f>
        <v>87.3</v>
      </c>
    </row>
    <row r="2682" spans="1:30" ht="16.5" thickBot="1">
      <c r="A2682" s="533" t="s">
        <v>2728</v>
      </c>
      <c r="B2682" s="533">
        <v>28</v>
      </c>
      <c r="C2682" s="533" t="s">
        <v>1018</v>
      </c>
      <c r="D2682" s="572" t="s">
        <v>2468</v>
      </c>
      <c r="E2682" s="571" t="str">
        <f t="shared" si="2807"/>
        <v xml:space="preserve"> CONVENTIONAL FIRE ALARM SYSTEM</v>
      </c>
      <c r="F2682" s="533" t="str">
        <f t="shared" si="2800"/>
        <v>EL</v>
      </c>
      <c r="G2682" s="533" t="s">
        <v>2722</v>
      </c>
      <c r="H2682" s="533">
        <v>1309</v>
      </c>
      <c r="I2682" s="533" t="str">
        <f t="shared" ref="I2682:J2682" si="2829">I2680</f>
        <v>Addressable interface devices,</v>
      </c>
      <c r="J2682" s="533" t="str">
        <f t="shared" si="2829"/>
        <v>Addressable interface devices,</v>
      </c>
      <c r="K2682" s="331" t="s">
        <v>20</v>
      </c>
      <c r="L2682" s="690" t="s">
        <v>1188</v>
      </c>
      <c r="M2682" s="336">
        <v>2</v>
      </c>
      <c r="N2682" s="333" t="s">
        <v>39</v>
      </c>
      <c r="O2682" s="348">
        <v>45</v>
      </c>
      <c r="P2682" s="25">
        <f t="shared" si="2826"/>
        <v>90</v>
      </c>
      <c r="Q2682" s="328"/>
      <c r="X2682" s="698" t="s">
        <v>1188</v>
      </c>
      <c r="Y2682" s="698">
        <v>2</v>
      </c>
      <c r="Z2682" s="698" t="s">
        <v>39</v>
      </c>
      <c r="AA2682" s="698">
        <v>45</v>
      </c>
      <c r="AB2682" s="698">
        <v>90</v>
      </c>
      <c r="AC2682" s="731">
        <f t="shared" si="2827"/>
        <v>43.65</v>
      </c>
      <c r="AD2682" s="533">
        <f t="shared" si="2828"/>
        <v>87.3</v>
      </c>
    </row>
    <row r="2683" spans="1:30" ht="16.5" thickBot="1">
      <c r="A2683" s="533" t="s">
        <v>2728</v>
      </c>
      <c r="B2683" s="533">
        <v>28</v>
      </c>
      <c r="C2683" s="533" t="s">
        <v>1018</v>
      </c>
      <c r="D2683" s="572" t="s">
        <v>2468</v>
      </c>
      <c r="E2683" s="571" t="str">
        <f t="shared" si="2807"/>
        <v xml:space="preserve"> CONVENTIONAL FIRE ALARM SYSTEM</v>
      </c>
      <c r="F2683" s="533" t="str">
        <f t="shared" si="2800"/>
        <v>EL</v>
      </c>
      <c r="G2683" s="533" t="s">
        <v>2722</v>
      </c>
      <c r="H2683" s="533">
        <v>1310</v>
      </c>
      <c r="I2683" s="533" t="str">
        <f t="shared" ref="I2683:J2683" si="2830">I2681</f>
        <v xml:space="preserve">Fire-alarm Notification devices </v>
      </c>
      <c r="J2683" s="533" t="str">
        <f t="shared" si="2830"/>
        <v xml:space="preserve">Fire-alarm Notification devices </v>
      </c>
      <c r="K2683" s="331" t="s">
        <v>21</v>
      </c>
      <c r="L2683" s="690" t="s">
        <v>1189</v>
      </c>
      <c r="M2683" s="332">
        <v>1</v>
      </c>
      <c r="N2683" s="333" t="s">
        <v>2</v>
      </c>
      <c r="O2683" s="348">
        <v>45</v>
      </c>
      <c r="P2683" s="25">
        <f t="shared" si="2826"/>
        <v>45</v>
      </c>
      <c r="Q2683" s="328"/>
      <c r="X2683" s="698" t="s">
        <v>1189</v>
      </c>
      <c r="Y2683" s="698">
        <v>1</v>
      </c>
      <c r="Z2683" s="698" t="s">
        <v>2</v>
      </c>
      <c r="AA2683" s="698">
        <v>45</v>
      </c>
      <c r="AB2683" s="698">
        <v>45</v>
      </c>
      <c r="AC2683" s="731">
        <f t="shared" si="2827"/>
        <v>43.65</v>
      </c>
      <c r="AD2683" s="533">
        <f t="shared" si="2828"/>
        <v>43.65</v>
      </c>
    </row>
    <row r="2684" spans="1:30" ht="16.5" thickBot="1">
      <c r="A2684" s="533" t="s">
        <v>2728</v>
      </c>
      <c r="B2684" s="533">
        <v>28</v>
      </c>
      <c r="C2684" s="533" t="s">
        <v>1018</v>
      </c>
      <c r="D2684" s="572" t="s">
        <v>2468</v>
      </c>
      <c r="E2684" s="571" t="str">
        <f t="shared" si="2807"/>
        <v xml:space="preserve"> CONVENTIONAL FIRE ALARM SYSTEM</v>
      </c>
      <c r="F2684" s="533" t="str">
        <f t="shared" si="2800"/>
        <v>EL</v>
      </c>
      <c r="G2684" s="533" t="s">
        <v>2722</v>
      </c>
      <c r="H2684" s="533">
        <v>1311</v>
      </c>
      <c r="I2684" s="533" t="str">
        <f t="shared" ref="I2684:J2684" si="2831">I2682</f>
        <v>Addressable interface devices,</v>
      </c>
      <c r="J2684" s="533" t="str">
        <f t="shared" si="2831"/>
        <v>Addressable interface devices,</v>
      </c>
      <c r="K2684" s="331" t="s">
        <v>45</v>
      </c>
      <c r="L2684" s="690" t="s">
        <v>1029</v>
      </c>
      <c r="M2684" s="340">
        <v>4</v>
      </c>
      <c r="N2684" s="333" t="s">
        <v>39</v>
      </c>
      <c r="O2684" s="348">
        <v>37</v>
      </c>
      <c r="P2684" s="25">
        <f t="shared" si="2826"/>
        <v>148</v>
      </c>
      <c r="Q2684" s="328"/>
      <c r="X2684" s="698" t="s">
        <v>1029</v>
      </c>
      <c r="Y2684" s="698">
        <v>4</v>
      </c>
      <c r="Z2684" s="698" t="s">
        <v>39</v>
      </c>
      <c r="AA2684" s="698">
        <v>37</v>
      </c>
      <c r="AB2684" s="698">
        <v>148</v>
      </c>
      <c r="AC2684" s="731">
        <f t="shared" si="2827"/>
        <v>35.89</v>
      </c>
      <c r="AD2684" s="533">
        <f t="shared" si="2828"/>
        <v>143.56</v>
      </c>
    </row>
    <row r="2685" spans="1:30" ht="15.75">
      <c r="A2685" s="533" t="s">
        <v>2728</v>
      </c>
      <c r="B2685" s="533">
        <v>28</v>
      </c>
      <c r="C2685" s="533" t="s">
        <v>1018</v>
      </c>
      <c r="D2685" s="572" t="s">
        <v>2468</v>
      </c>
      <c r="E2685" s="571" t="str">
        <f t="shared" si="2807"/>
        <v xml:space="preserve"> CONVENTIONAL FIRE ALARM SYSTEM</v>
      </c>
      <c r="F2685" s="533" t="str">
        <f t="shared" si="2800"/>
        <v>EL</v>
      </c>
      <c r="G2685" s="533" t="s">
        <v>2725</v>
      </c>
      <c r="H2685" s="533">
        <v>1312</v>
      </c>
      <c r="I2685" s="533" t="str">
        <f t="shared" ref="I2685:J2685" si="2832">I2683</f>
        <v xml:space="preserve">Fire-alarm Notification devices </v>
      </c>
      <c r="J2685" s="533" t="str">
        <f t="shared" si="2832"/>
        <v xml:space="preserve">Fire-alarm Notification devices </v>
      </c>
      <c r="K2685" s="324" t="s">
        <v>1031</v>
      </c>
      <c r="L2685" s="319"/>
      <c r="M2685" s="321"/>
      <c r="N2685" s="322"/>
      <c r="O2685" s="568" t="s">
        <v>8</v>
      </c>
      <c r="P2685" s="692">
        <v>0</v>
      </c>
      <c r="Q2685" s="319"/>
      <c r="X2685" s="698"/>
      <c r="Y2685" s="698"/>
      <c r="Z2685" s="698"/>
      <c r="AA2685" s="698" t="s">
        <v>8</v>
      </c>
      <c r="AB2685" s="698">
        <v>5397</v>
      </c>
    </row>
    <row r="2686" spans="1:30" ht="16.5" thickBot="1">
      <c r="A2686" s="533" t="s">
        <v>2728</v>
      </c>
      <c r="B2686" s="533">
        <v>28</v>
      </c>
      <c r="C2686" s="533" t="s">
        <v>1018</v>
      </c>
      <c r="D2686" s="10" t="s">
        <v>22</v>
      </c>
      <c r="E2686" s="10" t="s">
        <v>22</v>
      </c>
      <c r="G2686" s="533" t="s">
        <v>2724</v>
      </c>
      <c r="H2686" s="533">
        <v>1313</v>
      </c>
      <c r="I2686" s="533" t="str">
        <f t="shared" ref="I2686:J2686" si="2833">I2684</f>
        <v>Addressable interface devices,</v>
      </c>
      <c r="J2686" s="533" t="str">
        <f t="shared" si="2833"/>
        <v>Addressable interface devices,</v>
      </c>
      <c r="K2686" s="320" t="s">
        <v>22</v>
      </c>
      <c r="L2686" s="319"/>
      <c r="M2686" s="321"/>
      <c r="N2686" s="341"/>
      <c r="O2686" s="568"/>
      <c r="P2686" s="693"/>
      <c r="Q2686" s="319"/>
      <c r="X2686" s="698"/>
      <c r="Y2686" s="698"/>
      <c r="Z2686" s="698"/>
      <c r="AA2686" s="698"/>
      <c r="AB2686" s="698"/>
    </row>
    <row r="2687" spans="1:30" ht="16.5" thickTop="1">
      <c r="A2687" s="533" t="s">
        <v>2728</v>
      </c>
      <c r="B2687" s="533">
        <v>31</v>
      </c>
      <c r="C2687" s="533" t="s">
        <v>1033</v>
      </c>
      <c r="D2687" s="572" t="s">
        <v>2481</v>
      </c>
      <c r="E2687" s="571" t="s">
        <v>1300</v>
      </c>
      <c r="F2687" s="533" t="str">
        <f t="shared" ref="F2687:F2698" si="2834">VLOOKUP(D:D,trade,3,FALSE)</f>
        <v>GE</v>
      </c>
      <c r="G2687" s="533" t="s">
        <v>2725</v>
      </c>
      <c r="H2687" s="533">
        <v>1314</v>
      </c>
      <c r="I2687" s="533" t="str">
        <f t="shared" ref="I2687:J2687" si="2835">I2685</f>
        <v xml:space="preserve">Fire-alarm Notification devices </v>
      </c>
      <c r="J2687" s="533" t="str">
        <f t="shared" si="2835"/>
        <v xml:space="preserve">Fire-alarm Notification devices </v>
      </c>
      <c r="K2687" s="79"/>
      <c r="L2687" s="83"/>
      <c r="M2687" s="109" t="s">
        <v>1032</v>
      </c>
      <c r="N2687" s="109"/>
      <c r="O2687" s="569"/>
      <c r="P2687" s="83"/>
      <c r="X2687" s="698"/>
      <c r="Y2687" s="698" t="s">
        <v>1032</v>
      </c>
      <c r="Z2687" s="698"/>
      <c r="AA2687" s="698"/>
      <c r="AB2687" s="698"/>
    </row>
    <row r="2688" spans="1:30" ht="15.75">
      <c r="A2688" s="533" t="s">
        <v>2728</v>
      </c>
      <c r="B2688" s="533">
        <v>31</v>
      </c>
      <c r="C2688" s="533" t="s">
        <v>1033</v>
      </c>
      <c r="D2688" s="572" t="s">
        <v>2481</v>
      </c>
      <c r="E2688" s="571" t="str">
        <f t="shared" si="2807"/>
        <v xml:space="preserve"> SITE CLEARING</v>
      </c>
      <c r="F2688" s="533" t="str">
        <f t="shared" si="2834"/>
        <v>GE</v>
      </c>
      <c r="G2688" s="533" t="s">
        <v>2725</v>
      </c>
      <c r="H2688" s="533">
        <v>1315</v>
      </c>
      <c r="I2688" s="533" t="str">
        <f t="shared" ref="I2688:J2688" si="2836">I2686</f>
        <v>Addressable interface devices,</v>
      </c>
      <c r="J2688" s="533" t="str">
        <f t="shared" si="2836"/>
        <v>Addressable interface devices,</v>
      </c>
      <c r="K2688" s="79"/>
      <c r="L2688" s="83"/>
      <c r="M2688" s="109" t="s">
        <v>1033</v>
      </c>
      <c r="N2688" s="109"/>
      <c r="O2688" s="569"/>
      <c r="P2688" s="83"/>
      <c r="X2688" s="698"/>
      <c r="Y2688" s="698" t="s">
        <v>1033</v>
      </c>
      <c r="Z2688" s="698"/>
      <c r="AA2688" s="698"/>
      <c r="AB2688" s="698"/>
    </row>
    <row r="2689" spans="1:30" ht="15.75">
      <c r="A2689" s="533" t="s">
        <v>2728</v>
      </c>
      <c r="B2689" s="533">
        <v>31</v>
      </c>
      <c r="C2689" s="533" t="s">
        <v>1033</v>
      </c>
      <c r="D2689" s="572" t="s">
        <v>2481</v>
      </c>
      <c r="E2689" s="571" t="str">
        <f t="shared" si="2807"/>
        <v xml:space="preserve"> SITE CLEARING</v>
      </c>
      <c r="F2689" s="533" t="str">
        <f t="shared" si="2834"/>
        <v>GE</v>
      </c>
      <c r="G2689" s="533" t="s">
        <v>2725</v>
      </c>
      <c r="H2689" s="533">
        <v>1316</v>
      </c>
      <c r="I2689" s="533" t="str">
        <f t="shared" ref="I2689:J2689" si="2837">I2687</f>
        <v xml:space="preserve">Fire-alarm Notification devices </v>
      </c>
      <c r="J2689" s="533" t="str">
        <f t="shared" si="2837"/>
        <v xml:space="preserve">Fire-alarm Notification devices </v>
      </c>
      <c r="K2689" s="84" t="s">
        <v>2</v>
      </c>
      <c r="L2689" s="636" t="s">
        <v>25</v>
      </c>
      <c r="M2689" s="109" t="s">
        <v>4</v>
      </c>
      <c r="N2689" s="109" t="s">
        <v>5</v>
      </c>
      <c r="O2689" s="570" t="s">
        <v>6</v>
      </c>
      <c r="P2689" s="109" t="s">
        <v>7</v>
      </c>
      <c r="X2689" s="698" t="s">
        <v>25</v>
      </c>
      <c r="Y2689" s="698" t="s">
        <v>4</v>
      </c>
      <c r="Z2689" s="698" t="s">
        <v>5</v>
      </c>
      <c r="AA2689" s="698" t="s">
        <v>6</v>
      </c>
      <c r="AB2689" s="698" t="s">
        <v>7</v>
      </c>
    </row>
    <row r="2690" spans="1:30" ht="15.75">
      <c r="A2690" s="533" t="s">
        <v>2728</v>
      </c>
      <c r="B2690" s="533">
        <v>31</v>
      </c>
      <c r="C2690" s="533" t="s">
        <v>1033</v>
      </c>
      <c r="D2690" s="572" t="s">
        <v>2481</v>
      </c>
      <c r="E2690" s="571" t="str">
        <f t="shared" si="2807"/>
        <v xml:space="preserve"> SITE CLEARING</v>
      </c>
      <c r="F2690" s="533" t="str">
        <f t="shared" si="2834"/>
        <v>GE</v>
      </c>
      <c r="G2690" s="533" t="s">
        <v>2725</v>
      </c>
      <c r="H2690" s="533">
        <v>1317</v>
      </c>
      <c r="I2690" s="533" t="str">
        <f t="shared" ref="I2690:J2690" si="2838">I2688</f>
        <v>Addressable interface devices,</v>
      </c>
      <c r="J2690" s="533" t="str">
        <f t="shared" si="2838"/>
        <v>Addressable interface devices,</v>
      </c>
      <c r="K2690" s="75"/>
      <c r="L2690" s="75"/>
      <c r="M2690" s="76"/>
      <c r="N2690" s="12"/>
      <c r="O2690" s="4"/>
      <c r="P2690" s="12" t="s">
        <v>8</v>
      </c>
      <c r="X2690" s="698"/>
      <c r="Y2690" s="698"/>
      <c r="Z2690" s="698"/>
      <c r="AA2690" s="698"/>
      <c r="AB2690" s="698" t="s">
        <v>8</v>
      </c>
    </row>
    <row r="2691" spans="1:30" ht="15.75">
      <c r="A2691" s="533" t="s">
        <v>2728</v>
      </c>
      <c r="B2691" s="533">
        <v>31</v>
      </c>
      <c r="C2691" s="533" t="s">
        <v>1033</v>
      </c>
      <c r="D2691" s="572" t="s">
        <v>2481</v>
      </c>
      <c r="E2691" s="571" t="s">
        <v>1300</v>
      </c>
      <c r="F2691" s="533" t="str">
        <f t="shared" si="2834"/>
        <v>GE</v>
      </c>
      <c r="G2691" s="533" t="s">
        <v>2725</v>
      </c>
      <c r="H2691" s="533">
        <v>1318</v>
      </c>
      <c r="I2691" s="533" t="str">
        <f t="shared" ref="I2691:I2692" si="2839">L2691</f>
        <v>311000 - SITE CLEARING</v>
      </c>
      <c r="J2691" s="533" t="str">
        <f t="shared" ref="J2691:J2692" si="2840">L2691</f>
        <v>311000 - SITE CLEARING</v>
      </c>
      <c r="K2691" s="218"/>
      <c r="L2691" s="615" t="s">
        <v>1034</v>
      </c>
      <c r="M2691" s="194"/>
      <c r="N2691" s="195"/>
      <c r="O2691" s="4"/>
      <c r="P2691" s="12"/>
      <c r="X2691" s="698" t="s">
        <v>1034</v>
      </c>
      <c r="Y2691" s="698"/>
      <c r="Z2691" s="698"/>
      <c r="AA2691" s="698"/>
      <c r="AB2691" s="698"/>
    </row>
    <row r="2692" spans="1:30" ht="15.75">
      <c r="A2692" s="533" t="s">
        <v>2728</v>
      </c>
      <c r="B2692" s="533">
        <v>31</v>
      </c>
      <c r="C2692" s="533" t="s">
        <v>1033</v>
      </c>
      <c r="D2692" s="572" t="s">
        <v>2481</v>
      </c>
      <c r="E2692" s="571" t="str">
        <f t="shared" ref="E2692:E2703" si="2841">E2691</f>
        <v xml:space="preserve"> SITE CLEARING</v>
      </c>
      <c r="F2692" s="533" t="str">
        <f t="shared" si="2834"/>
        <v>GE</v>
      </c>
      <c r="G2692" s="533" t="s">
        <v>2725</v>
      </c>
      <c r="H2692" s="533">
        <v>1319</v>
      </c>
      <c r="I2692" s="533" t="str">
        <f t="shared" si="2839"/>
        <v>Site preparation</v>
      </c>
      <c r="J2692" s="533" t="str">
        <f t="shared" si="2840"/>
        <v>Site preparation</v>
      </c>
      <c r="K2692" s="218"/>
      <c r="L2692" s="615" t="s">
        <v>1035</v>
      </c>
      <c r="M2692" s="194"/>
      <c r="N2692" s="195"/>
      <c r="O2692" s="102"/>
      <c r="P2692" s="78"/>
      <c r="X2692" s="698" t="s">
        <v>1035</v>
      </c>
      <c r="Y2692" s="698"/>
      <c r="Z2692" s="698"/>
      <c r="AA2692" s="698"/>
      <c r="AB2692" s="698"/>
    </row>
    <row r="2693" spans="1:30" ht="15.75">
      <c r="A2693" s="533" t="s">
        <v>2728</v>
      </c>
      <c r="B2693" s="533">
        <v>31</v>
      </c>
      <c r="C2693" s="533" t="s">
        <v>1033</v>
      </c>
      <c r="D2693" s="572" t="s">
        <v>2481</v>
      </c>
      <c r="E2693" s="571" t="str">
        <f t="shared" si="2841"/>
        <v xml:space="preserve"> SITE CLEARING</v>
      </c>
      <c r="F2693" s="533" t="str">
        <f t="shared" si="2834"/>
        <v>GE</v>
      </c>
      <c r="G2693" s="533" t="s">
        <v>2722</v>
      </c>
      <c r="H2693" s="533">
        <v>1320</v>
      </c>
      <c r="I2693" s="533" t="str">
        <f>I2691</f>
        <v>311000 - SITE CLEARING</v>
      </c>
      <c r="J2693" s="533" t="str">
        <f>J2691</f>
        <v>311000 - SITE CLEARING</v>
      </c>
      <c r="K2693" s="218" t="s">
        <v>13</v>
      </c>
      <c r="L2693" s="218" t="s">
        <v>1036</v>
      </c>
      <c r="M2693" s="194"/>
      <c r="N2693" s="195" t="s">
        <v>2</v>
      </c>
      <c r="O2693" s="102"/>
      <c r="P2693" s="25">
        <f>O2693*M2693</f>
        <v>0</v>
      </c>
      <c r="X2693" s="698" t="s">
        <v>1036</v>
      </c>
      <c r="Y2693" s="698">
        <v>1</v>
      </c>
      <c r="Z2693" s="698" t="s">
        <v>2</v>
      </c>
      <c r="AA2693" s="698"/>
      <c r="AB2693" s="698">
        <v>0</v>
      </c>
      <c r="AC2693" s="731">
        <f>AA2693*0.97</f>
        <v>0</v>
      </c>
      <c r="AD2693" s="533">
        <f>AC2693*Y2693</f>
        <v>0</v>
      </c>
    </row>
    <row r="2694" spans="1:30" ht="15.75">
      <c r="A2694" s="533" t="s">
        <v>2728</v>
      </c>
      <c r="B2694" s="533">
        <v>31</v>
      </c>
      <c r="C2694" s="533" t="s">
        <v>1033</v>
      </c>
      <c r="D2694" s="572" t="s">
        <v>2481</v>
      </c>
      <c r="E2694" s="571" t="str">
        <f t="shared" si="2841"/>
        <v xml:space="preserve"> SITE CLEARING</v>
      </c>
      <c r="F2694" s="533" t="str">
        <f t="shared" si="2834"/>
        <v>GE</v>
      </c>
      <c r="G2694" s="533" t="s">
        <v>2725</v>
      </c>
      <c r="H2694" s="533">
        <v>1321</v>
      </c>
      <c r="I2694" s="533" t="str">
        <f>L2694</f>
        <v>Excavating</v>
      </c>
      <c r="J2694" s="533" t="str">
        <f>L2694</f>
        <v>Excavating</v>
      </c>
      <c r="K2694" s="218"/>
      <c r="L2694" s="615" t="s">
        <v>1037</v>
      </c>
      <c r="M2694" s="194"/>
      <c r="N2694" s="195"/>
      <c r="O2694" s="102"/>
      <c r="P2694" s="78"/>
      <c r="X2694" s="698" t="s">
        <v>1037</v>
      </c>
      <c r="Y2694" s="698"/>
      <c r="Z2694" s="698"/>
      <c r="AA2694" s="698"/>
      <c r="AB2694" s="698"/>
    </row>
    <row r="2695" spans="1:30" ht="15.75">
      <c r="A2695" s="533" t="s">
        <v>2728</v>
      </c>
      <c r="B2695" s="533">
        <v>31</v>
      </c>
      <c r="C2695" s="533" t="s">
        <v>1033</v>
      </c>
      <c r="D2695" s="572" t="s">
        <v>2481</v>
      </c>
      <c r="E2695" s="571" t="str">
        <f t="shared" si="2841"/>
        <v xml:space="preserve"> SITE CLEARING</v>
      </c>
      <c r="F2695" s="533" t="str">
        <f t="shared" si="2834"/>
        <v>GE</v>
      </c>
      <c r="G2695" s="533" t="s">
        <v>2722</v>
      </c>
      <c r="H2695" s="533">
        <v>1322</v>
      </c>
      <c r="I2695" s="533" t="str">
        <f>I2693</f>
        <v>311000 - SITE CLEARING</v>
      </c>
      <c r="J2695" s="533" t="str">
        <f>J2693</f>
        <v>311000 - SITE CLEARING</v>
      </c>
      <c r="K2695" s="218" t="s">
        <v>15</v>
      </c>
      <c r="L2695" s="218" t="s">
        <v>1038</v>
      </c>
      <c r="M2695" s="194">
        <v>415</v>
      </c>
      <c r="N2695" s="195" t="s">
        <v>69</v>
      </c>
      <c r="O2695" s="102"/>
      <c r="P2695" s="25">
        <f>O2695*M2695</f>
        <v>0</v>
      </c>
      <c r="X2695" s="698" t="s">
        <v>1038</v>
      </c>
      <c r="Y2695" s="698">
        <v>415</v>
      </c>
      <c r="Z2695" s="698" t="s">
        <v>69</v>
      </c>
      <c r="AA2695" s="698"/>
      <c r="AB2695" s="698">
        <v>0</v>
      </c>
      <c r="AC2695" s="731">
        <f>AA2695*0.97</f>
        <v>0</v>
      </c>
      <c r="AD2695" s="533">
        <f>AC2695*Y2695</f>
        <v>0</v>
      </c>
    </row>
    <row r="2696" spans="1:30" ht="15.75">
      <c r="A2696" s="533" t="s">
        <v>2728</v>
      </c>
      <c r="B2696" s="533">
        <v>31</v>
      </c>
      <c r="C2696" s="533" t="s">
        <v>1033</v>
      </c>
      <c r="D2696" s="572" t="s">
        <v>2481</v>
      </c>
      <c r="E2696" s="571" t="str">
        <f t="shared" si="2841"/>
        <v xml:space="preserve"> SITE CLEARING</v>
      </c>
      <c r="F2696" s="533" t="str">
        <f t="shared" si="2834"/>
        <v>GE</v>
      </c>
      <c r="G2696" s="533" t="s">
        <v>2725</v>
      </c>
      <c r="H2696" s="533">
        <v>1323</v>
      </c>
      <c r="I2696" s="533" t="str">
        <f>L2696</f>
        <v xml:space="preserve">Filling </v>
      </c>
      <c r="J2696" s="533" t="str">
        <f>L2696</f>
        <v xml:space="preserve">Filling </v>
      </c>
      <c r="K2696" s="218"/>
      <c r="L2696" s="615" t="s">
        <v>1039</v>
      </c>
      <c r="M2696" s="194"/>
      <c r="N2696" s="195"/>
      <c r="O2696" s="102"/>
      <c r="P2696" s="78"/>
      <c r="X2696" s="698" t="s">
        <v>1039</v>
      </c>
      <c r="Y2696" s="698"/>
      <c r="Z2696" s="698"/>
      <c r="AA2696" s="698"/>
      <c r="AB2696" s="698"/>
    </row>
    <row r="2697" spans="1:30" ht="15.75">
      <c r="A2697" s="533" t="s">
        <v>2728</v>
      </c>
      <c r="B2697" s="533">
        <v>31</v>
      </c>
      <c r="C2697" s="533" t="s">
        <v>1033</v>
      </c>
      <c r="D2697" s="572" t="s">
        <v>2481</v>
      </c>
      <c r="E2697" s="571" t="str">
        <f t="shared" si="2841"/>
        <v xml:space="preserve"> SITE CLEARING</v>
      </c>
      <c r="F2697" s="533" t="str">
        <f t="shared" si="2834"/>
        <v>GE</v>
      </c>
      <c r="G2697" s="533" t="s">
        <v>2722</v>
      </c>
      <c r="H2697" s="533">
        <v>1324</v>
      </c>
      <c r="I2697" s="533" t="str">
        <f>I2696</f>
        <v xml:space="preserve">Filling </v>
      </c>
      <c r="J2697" s="533" t="str">
        <f>J2696</f>
        <v xml:space="preserve">Filling </v>
      </c>
      <c r="K2697" s="218" t="s">
        <v>17</v>
      </c>
      <c r="L2697" s="218" t="s">
        <v>1040</v>
      </c>
      <c r="M2697" s="194">
        <v>290</v>
      </c>
      <c r="N2697" s="195" t="s">
        <v>69</v>
      </c>
      <c r="O2697" s="102"/>
      <c r="P2697" s="25">
        <f>O2697*M2697</f>
        <v>0</v>
      </c>
      <c r="X2697" s="698" t="s">
        <v>1040</v>
      </c>
      <c r="Y2697" s="698">
        <v>290</v>
      </c>
      <c r="Z2697" s="698" t="s">
        <v>69</v>
      </c>
      <c r="AA2697" s="698"/>
      <c r="AB2697" s="698">
        <v>0</v>
      </c>
      <c r="AC2697" s="731">
        <f>AA2697*0.97</f>
        <v>0</v>
      </c>
      <c r="AD2697" s="533">
        <f>AC2697*Y2697</f>
        <v>0</v>
      </c>
    </row>
    <row r="2698" spans="1:30" ht="15.75">
      <c r="A2698" s="533" t="s">
        <v>2728</v>
      </c>
      <c r="B2698" s="533">
        <v>31</v>
      </c>
      <c r="C2698" s="533" t="s">
        <v>1033</v>
      </c>
      <c r="D2698" s="572" t="s">
        <v>2481</v>
      </c>
      <c r="E2698" s="571" t="str">
        <f t="shared" si="2841"/>
        <v xml:space="preserve"> SITE CLEARING</v>
      </c>
      <c r="F2698" s="533" t="str">
        <f t="shared" si="2834"/>
        <v>GE</v>
      </c>
      <c r="G2698" s="533" t="s">
        <v>2725</v>
      </c>
      <c r="H2698" s="533">
        <v>1325</v>
      </c>
      <c r="I2698" s="533" t="str">
        <f t="shared" ref="I2698:I2703" si="2842">I2697</f>
        <v xml:space="preserve">Filling </v>
      </c>
      <c r="J2698" s="533" t="str">
        <f t="shared" ref="J2698:J2703" si="2843">J2697</f>
        <v xml:space="preserve">Filling </v>
      </c>
      <c r="K2698" s="74" t="s">
        <v>1041</v>
      </c>
      <c r="L2698" s="75"/>
      <c r="M2698" s="76"/>
      <c r="N2698" s="12"/>
      <c r="O2698" s="102"/>
      <c r="P2698" s="103"/>
      <c r="X2698" s="698"/>
      <c r="Y2698" s="698"/>
      <c r="Z2698" s="698"/>
      <c r="AA2698" s="698"/>
      <c r="AB2698" s="698"/>
    </row>
    <row r="2699" spans="1:30" ht="15.75">
      <c r="A2699" s="533" t="s">
        <v>2728</v>
      </c>
      <c r="B2699" s="533">
        <v>31</v>
      </c>
      <c r="C2699" s="533" t="s">
        <v>1033</v>
      </c>
      <c r="D2699" s="10" t="s">
        <v>22</v>
      </c>
      <c r="E2699" s="10" t="s">
        <v>22</v>
      </c>
      <c r="G2699" s="533" t="s">
        <v>2724</v>
      </c>
      <c r="H2699" s="533">
        <v>1326</v>
      </c>
      <c r="I2699" s="533" t="str">
        <f t="shared" si="2842"/>
        <v xml:space="preserve">Filling </v>
      </c>
      <c r="J2699" s="533" t="str">
        <f t="shared" si="2843"/>
        <v xml:space="preserve">Filling </v>
      </c>
      <c r="K2699" s="75" t="s">
        <v>22</v>
      </c>
      <c r="L2699" s="75"/>
      <c r="M2699" s="76"/>
      <c r="N2699" s="12"/>
      <c r="O2699" s="4" t="s">
        <v>8</v>
      </c>
      <c r="P2699" s="78">
        <v>0</v>
      </c>
      <c r="X2699" s="698"/>
      <c r="Y2699" s="698"/>
      <c r="Z2699" s="698"/>
      <c r="AA2699" s="698" t="s">
        <v>8</v>
      </c>
      <c r="AB2699" s="698">
        <v>0</v>
      </c>
    </row>
    <row r="2700" spans="1:30" ht="15.75">
      <c r="A2700" s="533" t="s">
        <v>2728</v>
      </c>
      <c r="B2700" s="533">
        <v>32</v>
      </c>
      <c r="C2700" s="533" t="s">
        <v>1043</v>
      </c>
      <c r="D2700" s="572" t="s">
        <v>2576</v>
      </c>
      <c r="E2700" s="571" t="s">
        <v>1301</v>
      </c>
      <c r="F2700" s="533" t="str">
        <f t="shared" ref="F2700:F2718" si="2844">VLOOKUP(D:D,trade,3,FALSE)</f>
        <v>LS</v>
      </c>
      <c r="G2700" s="533" t="s">
        <v>2725</v>
      </c>
      <c r="H2700" s="533">
        <v>1327</v>
      </c>
      <c r="I2700" s="533" t="str">
        <f t="shared" si="2842"/>
        <v xml:space="preserve">Filling </v>
      </c>
      <c r="J2700" s="533" t="str">
        <f t="shared" si="2843"/>
        <v xml:space="preserve">Filling </v>
      </c>
      <c r="K2700" s="304"/>
      <c r="L2700" s="305"/>
      <c r="M2700" s="305" t="s">
        <v>1042</v>
      </c>
      <c r="N2700" s="305"/>
      <c r="O2700" s="554"/>
      <c r="P2700" s="305"/>
      <c r="X2700" s="698"/>
      <c r="Y2700" s="698" t="s">
        <v>1042</v>
      </c>
      <c r="Z2700" s="698"/>
      <c r="AA2700" s="698"/>
      <c r="AB2700" s="698"/>
    </row>
    <row r="2701" spans="1:30" ht="15.75">
      <c r="A2701" s="533" t="s">
        <v>2728</v>
      </c>
      <c r="B2701" s="533">
        <v>32</v>
      </c>
      <c r="C2701" s="533" t="s">
        <v>1043</v>
      </c>
      <c r="D2701" s="572" t="s">
        <v>2576</v>
      </c>
      <c r="E2701" s="571" t="str">
        <f t="shared" si="2841"/>
        <v xml:space="preserve"> UNIT PAVING</v>
      </c>
      <c r="F2701" s="533" t="str">
        <f t="shared" si="2844"/>
        <v>LS</v>
      </c>
      <c r="G2701" s="533" t="s">
        <v>2725</v>
      </c>
      <c r="H2701" s="533">
        <v>1328</v>
      </c>
      <c r="I2701" s="533" t="str">
        <f t="shared" si="2842"/>
        <v xml:space="preserve">Filling </v>
      </c>
      <c r="J2701" s="533" t="str">
        <f t="shared" si="2843"/>
        <v xml:space="preserve">Filling </v>
      </c>
      <c r="K2701" s="304"/>
      <c r="L2701" s="305"/>
      <c r="M2701" s="305" t="s">
        <v>1043</v>
      </c>
      <c r="N2701" s="305"/>
      <c r="O2701" s="554"/>
      <c r="P2701" s="305"/>
      <c r="X2701" s="698"/>
      <c r="Y2701" s="698" t="s">
        <v>1043</v>
      </c>
      <c r="Z2701" s="698"/>
      <c r="AA2701" s="698"/>
      <c r="AB2701" s="698"/>
    </row>
    <row r="2702" spans="1:30" ht="15.75">
      <c r="A2702" s="533" t="s">
        <v>2728</v>
      </c>
      <c r="B2702" s="533">
        <v>32</v>
      </c>
      <c r="C2702" s="533" t="s">
        <v>1043</v>
      </c>
      <c r="D2702" s="572" t="s">
        <v>2576</v>
      </c>
      <c r="E2702" s="571" t="str">
        <f t="shared" si="2841"/>
        <v xml:space="preserve"> UNIT PAVING</v>
      </c>
      <c r="F2702" s="533" t="str">
        <f t="shared" si="2844"/>
        <v>LS</v>
      </c>
      <c r="G2702" s="533" t="s">
        <v>2725</v>
      </c>
      <c r="H2702" s="533">
        <v>1329</v>
      </c>
      <c r="I2702" s="533" t="str">
        <f t="shared" si="2842"/>
        <v xml:space="preserve">Filling </v>
      </c>
      <c r="J2702" s="533" t="str">
        <f t="shared" si="2843"/>
        <v xml:space="preserve">Filling </v>
      </c>
      <c r="K2702" s="306" t="s">
        <v>2</v>
      </c>
      <c r="L2702" s="695" t="s">
        <v>25</v>
      </c>
      <c r="M2702" s="307" t="s">
        <v>4</v>
      </c>
      <c r="N2702" s="307" t="s">
        <v>5</v>
      </c>
      <c r="O2702" s="555" t="s">
        <v>6</v>
      </c>
      <c r="P2702" s="307" t="s">
        <v>7</v>
      </c>
      <c r="X2702" s="698" t="s">
        <v>25</v>
      </c>
      <c r="Y2702" s="698" t="s">
        <v>4</v>
      </c>
      <c r="Z2702" s="698" t="s">
        <v>5</v>
      </c>
      <c r="AA2702" s="698" t="s">
        <v>6</v>
      </c>
      <c r="AB2702" s="698" t="s">
        <v>7</v>
      </c>
    </row>
    <row r="2703" spans="1:30" ht="15.75">
      <c r="A2703" s="533" t="s">
        <v>2728</v>
      </c>
      <c r="B2703" s="533">
        <v>32</v>
      </c>
      <c r="C2703" s="533" t="s">
        <v>1043</v>
      </c>
      <c r="D2703" s="572" t="s">
        <v>2481</v>
      </c>
      <c r="E2703" s="571" t="str">
        <f t="shared" si="2841"/>
        <v xml:space="preserve"> UNIT PAVING</v>
      </c>
      <c r="F2703" s="533" t="str">
        <f t="shared" si="2844"/>
        <v>GE</v>
      </c>
      <c r="G2703" s="533" t="s">
        <v>2725</v>
      </c>
      <c r="H2703" s="533">
        <v>1330</v>
      </c>
      <c r="I2703" s="533" t="str">
        <f t="shared" si="2842"/>
        <v xml:space="preserve">Filling </v>
      </c>
      <c r="J2703" s="533" t="str">
        <f t="shared" si="2843"/>
        <v xml:space="preserve">Filling </v>
      </c>
      <c r="K2703" s="308"/>
      <c r="L2703" s="308"/>
      <c r="M2703" s="309"/>
      <c r="N2703" s="310"/>
      <c r="O2703" s="348"/>
      <c r="P2703" s="310" t="s">
        <v>8</v>
      </c>
      <c r="X2703" s="698"/>
      <c r="Y2703" s="698"/>
      <c r="Z2703" s="698"/>
      <c r="AA2703" s="698"/>
      <c r="AB2703" s="698" t="s">
        <v>8</v>
      </c>
    </row>
    <row r="2704" spans="1:30" ht="15.75">
      <c r="A2704" s="533" t="s">
        <v>2728</v>
      </c>
      <c r="B2704" s="533">
        <v>32</v>
      </c>
      <c r="C2704" s="533" t="s">
        <v>1043</v>
      </c>
      <c r="D2704" s="572" t="s">
        <v>2576</v>
      </c>
      <c r="E2704" s="571" t="s">
        <v>1301</v>
      </c>
      <c r="F2704" s="533" t="str">
        <f t="shared" si="2844"/>
        <v>LS</v>
      </c>
      <c r="G2704" s="533" t="s">
        <v>2725</v>
      </c>
      <c r="H2704" s="533">
        <v>1331</v>
      </c>
      <c r="I2704" s="533" t="str">
        <f t="shared" ref="I2704:I2705" si="2845">L2704</f>
        <v>321400 - UNIT PAVING</v>
      </c>
      <c r="J2704" s="533" t="str">
        <f t="shared" ref="J2704:J2705" si="2846">L2704</f>
        <v>321400 - UNIT PAVING</v>
      </c>
      <c r="K2704" s="311"/>
      <c r="L2704" s="696" t="s">
        <v>1044</v>
      </c>
      <c r="M2704" s="312"/>
      <c r="N2704" s="313"/>
      <c r="O2704" s="348"/>
      <c r="P2704" s="310"/>
      <c r="X2704" s="698" t="s">
        <v>1044</v>
      </c>
      <c r="Y2704" s="698"/>
      <c r="Z2704" s="698"/>
      <c r="AA2704" s="698"/>
      <c r="AB2704" s="698"/>
    </row>
    <row r="2705" spans="1:30" ht="15.75">
      <c r="A2705" s="533" t="s">
        <v>2728</v>
      </c>
      <c r="B2705" s="533">
        <v>32</v>
      </c>
      <c r="C2705" s="533" t="s">
        <v>1043</v>
      </c>
      <c r="D2705" s="572" t="s">
        <v>2576</v>
      </c>
      <c r="E2705" s="571" t="str">
        <f t="shared" ref="E2705:E2708" si="2847">E2704</f>
        <v xml:space="preserve"> UNIT PAVING</v>
      </c>
      <c r="F2705" s="533" t="str">
        <f t="shared" si="2844"/>
        <v>LS</v>
      </c>
      <c r="G2705" s="533" t="s">
        <v>2725</v>
      </c>
      <c r="H2705" s="533">
        <v>1332</v>
      </c>
      <c r="I2705" s="533" t="str">
        <f t="shared" si="2845"/>
        <v>Precast concrete curb; ordinary Portland cement, smooth finish, reinforced; including fittings and fixings; complete; as specified and as Drg. A-501; detail 12</v>
      </c>
      <c r="J2705" s="533" t="str">
        <f t="shared" si="2846"/>
        <v>Precast concrete curb; ordinary Portland cement, smooth finish, reinforced; including fittings and fixings; complete; as specified and as Drg. A-501; detail 12</v>
      </c>
      <c r="K2705" s="311"/>
      <c r="L2705" s="697" t="s">
        <v>1045</v>
      </c>
      <c r="M2705" s="313"/>
      <c r="N2705" s="313"/>
      <c r="O2705" s="359"/>
      <c r="P2705" s="314"/>
      <c r="X2705" s="698" t="s">
        <v>1045</v>
      </c>
      <c r="Y2705" s="698"/>
      <c r="Z2705" s="698"/>
      <c r="AA2705" s="698"/>
      <c r="AB2705" s="698"/>
    </row>
    <row r="2706" spans="1:30" ht="15.75">
      <c r="A2706" s="533" t="s">
        <v>2728</v>
      </c>
      <c r="B2706" s="533">
        <v>32</v>
      </c>
      <c r="C2706" s="533" t="s">
        <v>1043</v>
      </c>
      <c r="D2706" s="572" t="s">
        <v>2576</v>
      </c>
      <c r="E2706" s="571" t="str">
        <f t="shared" si="2847"/>
        <v xml:space="preserve"> UNIT PAVING</v>
      </c>
      <c r="F2706" s="533" t="str">
        <f t="shared" si="2844"/>
        <v>LS</v>
      </c>
      <c r="G2706" s="533" t="s">
        <v>2722</v>
      </c>
      <c r="H2706" s="533">
        <v>1333</v>
      </c>
      <c r="I2706" s="533" t="str">
        <f>I2704</f>
        <v>321400 - UNIT PAVING</v>
      </c>
      <c r="J2706" s="533" t="str">
        <f>J2704</f>
        <v>321400 - UNIT PAVING</v>
      </c>
      <c r="K2706" s="311" t="s">
        <v>13</v>
      </c>
      <c r="L2706" s="311" t="s">
        <v>1046</v>
      </c>
      <c r="M2706" s="315">
        <v>210</v>
      </c>
      <c r="N2706" s="313" t="s">
        <v>95</v>
      </c>
      <c r="O2706" s="359"/>
      <c r="P2706" s="25">
        <f>O2706*M2706</f>
        <v>0</v>
      </c>
      <c r="X2706" s="698" t="s">
        <v>1046</v>
      </c>
      <c r="Y2706" s="698">
        <v>210</v>
      </c>
      <c r="Z2706" s="698" t="s">
        <v>95</v>
      </c>
      <c r="AA2706" s="698"/>
      <c r="AB2706" s="698">
        <v>0</v>
      </c>
      <c r="AC2706" s="731">
        <f>AA2706*0.97</f>
        <v>0</v>
      </c>
      <c r="AD2706" s="533">
        <f>AC2706*Y2706</f>
        <v>0</v>
      </c>
    </row>
    <row r="2707" spans="1:30" ht="15.75">
      <c r="A2707" s="533" t="s">
        <v>2728</v>
      </c>
      <c r="B2707" s="533">
        <v>32</v>
      </c>
      <c r="C2707" s="533" t="s">
        <v>1043</v>
      </c>
      <c r="D2707" s="572" t="s">
        <v>2576</v>
      </c>
      <c r="E2707" s="571" t="str">
        <f t="shared" si="2847"/>
        <v xml:space="preserve"> UNIT PAVING</v>
      </c>
      <c r="F2707" s="533" t="str">
        <f t="shared" si="2844"/>
        <v>LS</v>
      </c>
      <c r="G2707" s="533" t="s">
        <v>2725</v>
      </c>
      <c r="H2707" s="533">
        <v>1334</v>
      </c>
      <c r="I2707" s="533" t="str">
        <f>L2707</f>
        <v>Precast concrete tiles; including bedding mortar; to</v>
      </c>
      <c r="J2707" s="533" t="str">
        <f>L2707</f>
        <v>Precast concrete tiles; including bedding mortar; to</v>
      </c>
      <c r="K2707" s="311"/>
      <c r="L2707" s="697" t="s">
        <v>1047</v>
      </c>
      <c r="M2707" s="313"/>
      <c r="N2707" s="313"/>
      <c r="O2707" s="359"/>
      <c r="P2707" s="314"/>
      <c r="X2707" s="698" t="s">
        <v>1047</v>
      </c>
      <c r="Y2707" s="698"/>
      <c r="Z2707" s="698"/>
      <c r="AA2707" s="698"/>
      <c r="AB2707" s="698"/>
    </row>
    <row r="2708" spans="1:30" ht="15.75">
      <c r="A2708" s="533" t="s">
        <v>2728</v>
      </c>
      <c r="B2708" s="533">
        <v>32</v>
      </c>
      <c r="C2708" s="533" t="s">
        <v>1043</v>
      </c>
      <c r="D2708" s="572" t="s">
        <v>2576</v>
      </c>
      <c r="E2708" s="571" t="str">
        <f t="shared" si="2847"/>
        <v xml:space="preserve"> UNIT PAVING</v>
      </c>
      <c r="F2708" s="533" t="str">
        <f t="shared" si="2844"/>
        <v>LS</v>
      </c>
      <c r="G2708" s="533" t="s">
        <v>2722</v>
      </c>
      <c r="H2708" s="533">
        <v>1335</v>
      </c>
      <c r="I2708" s="533" t="str">
        <f>I2706</f>
        <v>321400 - UNIT PAVING</v>
      </c>
      <c r="J2708" s="533" t="str">
        <f>J2706</f>
        <v>321400 - UNIT PAVING</v>
      </c>
      <c r="K2708" s="311" t="s">
        <v>15</v>
      </c>
      <c r="L2708" s="311" t="s">
        <v>1048</v>
      </c>
      <c r="M2708" s="315">
        <v>464</v>
      </c>
      <c r="N2708" s="313" t="s">
        <v>33</v>
      </c>
      <c r="O2708" s="359"/>
      <c r="P2708" s="25">
        <f>O2708*M2708</f>
        <v>0</v>
      </c>
      <c r="X2708" s="698" t="s">
        <v>1048</v>
      </c>
      <c r="Y2708" s="698">
        <v>464</v>
      </c>
      <c r="Z2708" s="698" t="s">
        <v>33</v>
      </c>
      <c r="AA2708" s="698"/>
      <c r="AB2708" s="698">
        <v>0</v>
      </c>
      <c r="AC2708" s="731">
        <f>AA2708*0.97</f>
        <v>0</v>
      </c>
      <c r="AD2708" s="533">
        <f>AC2708*Y2708</f>
        <v>0</v>
      </c>
    </row>
    <row r="2709" spans="1:30" ht="15.75">
      <c r="A2709" s="533" t="s">
        <v>2728</v>
      </c>
      <c r="B2709" s="533">
        <v>32</v>
      </c>
      <c r="C2709" s="533" t="s">
        <v>1043</v>
      </c>
      <c r="D2709" s="572" t="s">
        <v>2560</v>
      </c>
      <c r="E2709" s="571" t="s">
        <v>1302</v>
      </c>
      <c r="F2709" s="533" t="str">
        <f t="shared" si="2844"/>
        <v>GE</v>
      </c>
      <c r="G2709" s="533" t="s">
        <v>2725</v>
      </c>
      <c r="H2709" s="533">
        <v>1336</v>
      </c>
      <c r="I2709" s="533" t="str">
        <f>L2709</f>
        <v>321116.16 - AGGREGATE SUBBASE COURSE</v>
      </c>
      <c r="J2709" s="533" t="str">
        <f>L2709</f>
        <v>321116.16 - AGGREGATE SUBBASE COURSE</v>
      </c>
      <c r="K2709" s="311"/>
      <c r="L2709" s="697" t="s">
        <v>1049</v>
      </c>
      <c r="M2709" s="313"/>
      <c r="N2709" s="313"/>
      <c r="O2709" s="348"/>
      <c r="P2709" s="310"/>
      <c r="X2709" s="698" t="s">
        <v>1049</v>
      </c>
      <c r="Y2709" s="698"/>
      <c r="Z2709" s="698"/>
      <c r="AA2709" s="698"/>
      <c r="AB2709" s="698"/>
    </row>
    <row r="2710" spans="1:30" ht="15.75">
      <c r="A2710" s="533" t="s">
        <v>2728</v>
      </c>
      <c r="B2710" s="533">
        <v>32</v>
      </c>
      <c r="C2710" s="533" t="s">
        <v>1043</v>
      </c>
      <c r="D2710" s="572" t="s">
        <v>2560</v>
      </c>
      <c r="E2710" s="571" t="str">
        <f t="shared" ref="E2710:E2711" si="2848">E2709</f>
        <v xml:space="preserve"> AGGREGATE SUBBASE COURSE</v>
      </c>
      <c r="F2710" s="533" t="str">
        <f t="shared" si="2844"/>
        <v>GE</v>
      </c>
      <c r="G2710" s="533" t="s">
        <v>2722</v>
      </c>
      <c r="H2710" s="533">
        <v>1337</v>
      </c>
      <c r="I2710" s="533" t="str">
        <f t="shared" ref="I2710:J2710" si="2849">I2708</f>
        <v>321400 - UNIT PAVING</v>
      </c>
      <c r="J2710" s="533" t="str">
        <f t="shared" si="2849"/>
        <v>321400 - UNIT PAVING</v>
      </c>
      <c r="K2710" s="311" t="s">
        <v>17</v>
      </c>
      <c r="L2710" s="311" t="s">
        <v>1050</v>
      </c>
      <c r="M2710" s="315">
        <v>150</v>
      </c>
      <c r="N2710" s="313" t="s">
        <v>69</v>
      </c>
      <c r="O2710" s="351"/>
      <c r="P2710" s="25">
        <f t="shared" ref="P2710:P2711" si="2850">O2710*M2710</f>
        <v>0</v>
      </c>
      <c r="X2710" s="698" t="s">
        <v>1050</v>
      </c>
      <c r="Y2710" s="698">
        <v>150</v>
      </c>
      <c r="Z2710" s="698" t="s">
        <v>69</v>
      </c>
      <c r="AA2710" s="698"/>
      <c r="AB2710" s="698">
        <v>0</v>
      </c>
      <c r="AC2710" s="731">
        <f t="shared" ref="AC2710:AC2711" si="2851">AA2710*0.97</f>
        <v>0</v>
      </c>
      <c r="AD2710" s="533">
        <f t="shared" ref="AD2710:AD2711" si="2852">AC2710*Y2710</f>
        <v>0</v>
      </c>
    </row>
    <row r="2711" spans="1:30" ht="15.75">
      <c r="A2711" s="533" t="s">
        <v>2728</v>
      </c>
      <c r="B2711" s="533">
        <v>32</v>
      </c>
      <c r="C2711" s="533" t="s">
        <v>1043</v>
      </c>
      <c r="D2711" s="572" t="s">
        <v>2560</v>
      </c>
      <c r="E2711" s="571" t="str">
        <f t="shared" si="2848"/>
        <v xml:space="preserve"> AGGREGATE SUBBASE COURSE</v>
      </c>
      <c r="F2711" s="533" t="str">
        <f t="shared" si="2844"/>
        <v>GE</v>
      </c>
      <c r="G2711" s="533" t="s">
        <v>2722</v>
      </c>
      <c r="H2711" s="533">
        <v>1338</v>
      </c>
      <c r="I2711" s="533" t="str">
        <f t="shared" ref="I2711:J2711" si="2853">I2709</f>
        <v>321116.16 - AGGREGATE SUBBASE COURSE</v>
      </c>
      <c r="J2711" s="533" t="str">
        <f t="shared" si="2853"/>
        <v>321116.16 - AGGREGATE SUBBASE COURSE</v>
      </c>
      <c r="K2711" s="311" t="s">
        <v>19</v>
      </c>
      <c r="L2711" s="311" t="s">
        <v>1051</v>
      </c>
      <c r="M2711" s="315">
        <v>120</v>
      </c>
      <c r="N2711" s="313" t="s">
        <v>69</v>
      </c>
      <c r="O2711" s="351"/>
      <c r="P2711" s="25">
        <f t="shared" si="2850"/>
        <v>0</v>
      </c>
      <c r="X2711" s="698" t="s">
        <v>1051</v>
      </c>
      <c r="Y2711" s="698">
        <v>120</v>
      </c>
      <c r="Z2711" s="698" t="s">
        <v>69</v>
      </c>
      <c r="AA2711" s="698"/>
      <c r="AB2711" s="698">
        <v>0</v>
      </c>
      <c r="AC2711" s="731">
        <f t="shared" si="2851"/>
        <v>0</v>
      </c>
      <c r="AD2711" s="533">
        <f t="shared" si="2852"/>
        <v>0</v>
      </c>
    </row>
    <row r="2712" spans="1:30" ht="15.75">
      <c r="A2712" s="533" t="s">
        <v>2728</v>
      </c>
      <c r="B2712" s="533">
        <v>32</v>
      </c>
      <c r="C2712" s="533" t="s">
        <v>1043</v>
      </c>
      <c r="D2712" s="572" t="s">
        <v>2566</v>
      </c>
      <c r="E2712" s="571" t="s">
        <v>1303</v>
      </c>
      <c r="F2712" s="533" t="str">
        <f t="shared" si="2844"/>
        <v>GE</v>
      </c>
      <c r="G2712" s="533" t="s">
        <v>2725</v>
      </c>
      <c r="H2712" s="533">
        <v>1339</v>
      </c>
      <c r="I2712" s="533" t="str">
        <f t="shared" ref="I2712:I2713" si="2854">L2712</f>
        <v>321216 - ASPHALT PAVING</v>
      </c>
      <c r="J2712" s="533" t="str">
        <f t="shared" ref="J2712:J2713" si="2855">L2712</f>
        <v>321216 - ASPHALT PAVING</v>
      </c>
      <c r="K2712" s="311"/>
      <c r="L2712" s="697" t="s">
        <v>1052</v>
      </c>
      <c r="M2712" s="315"/>
      <c r="N2712" s="313"/>
      <c r="O2712" s="351"/>
      <c r="P2712" s="316"/>
      <c r="X2712" s="698" t="s">
        <v>1052</v>
      </c>
      <c r="Y2712" s="698"/>
      <c r="Z2712" s="698"/>
      <c r="AA2712" s="698"/>
      <c r="AB2712" s="698"/>
    </row>
    <row r="2713" spans="1:30" ht="15.75">
      <c r="A2713" s="533" t="s">
        <v>2728</v>
      </c>
      <c r="B2713" s="533">
        <v>32</v>
      </c>
      <c r="C2713" s="533" t="s">
        <v>1043</v>
      </c>
      <c r="D2713" s="572" t="s">
        <v>2566</v>
      </c>
      <c r="E2713" s="571" t="str">
        <f t="shared" ref="E2713:E2718" si="2856">E2712</f>
        <v xml:space="preserve"> ASPHALT PAVING</v>
      </c>
      <c r="F2713" s="533" t="str">
        <f t="shared" si="2844"/>
        <v>GE</v>
      </c>
      <c r="G2713" s="533" t="s">
        <v>2725</v>
      </c>
      <c r="H2713" s="533">
        <v>1340</v>
      </c>
      <c r="I2713" s="533" t="str">
        <f t="shared" si="2854"/>
        <v>0.5 MESAL</v>
      </c>
      <c r="J2713" s="533" t="str">
        <f t="shared" si="2855"/>
        <v>0.5 MESAL</v>
      </c>
      <c r="K2713" s="311"/>
      <c r="L2713" s="697" t="s">
        <v>1053</v>
      </c>
      <c r="M2713" s="315"/>
      <c r="N2713" s="313"/>
      <c r="O2713" s="351"/>
      <c r="P2713" s="316"/>
      <c r="X2713" s="698" t="s">
        <v>1053</v>
      </c>
      <c r="Y2713" s="698"/>
      <c r="Z2713" s="698"/>
      <c r="AA2713" s="698"/>
      <c r="AB2713" s="698"/>
    </row>
    <row r="2714" spans="1:30" ht="15.75">
      <c r="A2714" s="533" t="s">
        <v>2728</v>
      </c>
      <c r="B2714" s="533">
        <v>32</v>
      </c>
      <c r="C2714" s="533" t="s">
        <v>1043</v>
      </c>
      <c r="D2714" s="572" t="s">
        <v>2566</v>
      </c>
      <c r="E2714" s="571" t="str">
        <f t="shared" si="2856"/>
        <v xml:space="preserve"> ASPHALT PAVING</v>
      </c>
      <c r="F2714" s="533" t="str">
        <f t="shared" si="2844"/>
        <v>GE</v>
      </c>
      <c r="G2714" s="533" t="s">
        <v>2722</v>
      </c>
      <c r="H2714" s="533">
        <v>1341</v>
      </c>
      <c r="I2714" s="533" t="str">
        <f t="shared" ref="I2714:J2714" si="2857">I2712</f>
        <v>321216 - ASPHALT PAVING</v>
      </c>
      <c r="J2714" s="533" t="str">
        <f t="shared" si="2857"/>
        <v>321216 - ASPHALT PAVING</v>
      </c>
      <c r="K2714" s="311" t="s">
        <v>20</v>
      </c>
      <c r="L2714" s="311" t="s">
        <v>1054</v>
      </c>
      <c r="M2714" s="315">
        <v>600</v>
      </c>
      <c r="N2714" s="313" t="s">
        <v>33</v>
      </c>
      <c r="O2714" s="351"/>
      <c r="P2714" s="25">
        <f t="shared" ref="P2714:P2717" si="2858">O2714*M2714</f>
        <v>0</v>
      </c>
      <c r="X2714" s="698" t="s">
        <v>1054</v>
      </c>
      <c r="Y2714" s="698">
        <v>600</v>
      </c>
      <c r="Z2714" s="698" t="s">
        <v>33</v>
      </c>
      <c r="AA2714" s="698"/>
      <c r="AB2714" s="698">
        <v>0</v>
      </c>
      <c r="AC2714" s="731">
        <f t="shared" ref="AC2714:AC2717" si="2859">AA2714*0.97</f>
        <v>0</v>
      </c>
      <c r="AD2714" s="533">
        <f t="shared" ref="AD2714:AD2717" si="2860">AC2714*Y2714</f>
        <v>0</v>
      </c>
    </row>
    <row r="2715" spans="1:30" ht="15.75">
      <c r="A2715" s="533" t="s">
        <v>2728</v>
      </c>
      <c r="B2715" s="533">
        <v>32</v>
      </c>
      <c r="C2715" s="533" t="s">
        <v>1043</v>
      </c>
      <c r="D2715" s="572" t="s">
        <v>2566</v>
      </c>
      <c r="E2715" s="571" t="str">
        <f t="shared" si="2856"/>
        <v xml:space="preserve"> ASPHALT PAVING</v>
      </c>
      <c r="F2715" s="533" t="str">
        <f t="shared" si="2844"/>
        <v>GE</v>
      </c>
      <c r="G2715" s="533" t="s">
        <v>2722</v>
      </c>
      <c r="H2715" s="533">
        <v>1342</v>
      </c>
      <c r="I2715" s="533" t="str">
        <f t="shared" ref="I2715:J2715" si="2861">I2713</f>
        <v>0.5 MESAL</v>
      </c>
      <c r="J2715" s="533" t="str">
        <f t="shared" si="2861"/>
        <v>0.5 MESAL</v>
      </c>
      <c r="K2715" s="311" t="s">
        <v>21</v>
      </c>
      <c r="L2715" s="311" t="s">
        <v>1055</v>
      </c>
      <c r="M2715" s="315">
        <v>600</v>
      </c>
      <c r="N2715" s="313" t="s">
        <v>33</v>
      </c>
      <c r="O2715" s="351"/>
      <c r="P2715" s="25">
        <f t="shared" si="2858"/>
        <v>0</v>
      </c>
      <c r="X2715" s="698" t="s">
        <v>1055</v>
      </c>
      <c r="Y2715" s="698">
        <v>600</v>
      </c>
      <c r="Z2715" s="698" t="s">
        <v>33</v>
      </c>
      <c r="AA2715" s="698"/>
      <c r="AB2715" s="698">
        <v>0</v>
      </c>
      <c r="AC2715" s="731">
        <f t="shared" si="2859"/>
        <v>0</v>
      </c>
      <c r="AD2715" s="533">
        <f t="shared" si="2860"/>
        <v>0</v>
      </c>
    </row>
    <row r="2716" spans="1:30" ht="15.75">
      <c r="A2716" s="533" t="s">
        <v>2728</v>
      </c>
      <c r="B2716" s="533">
        <v>32</v>
      </c>
      <c r="C2716" s="533" t="s">
        <v>1043</v>
      </c>
      <c r="D2716" s="572" t="s">
        <v>2566</v>
      </c>
      <c r="E2716" s="571" t="str">
        <f t="shared" si="2856"/>
        <v xml:space="preserve"> ASPHALT PAVING</v>
      </c>
      <c r="F2716" s="533" t="str">
        <f t="shared" si="2844"/>
        <v>GE</v>
      </c>
      <c r="G2716" s="533" t="s">
        <v>2722</v>
      </c>
      <c r="H2716" s="533">
        <v>1343</v>
      </c>
      <c r="I2716" s="533" t="str">
        <f t="shared" ref="I2716:J2716" si="2862">I2714</f>
        <v>321216 - ASPHALT PAVING</v>
      </c>
      <c r="J2716" s="533" t="str">
        <f t="shared" si="2862"/>
        <v>321216 - ASPHALT PAVING</v>
      </c>
      <c r="K2716" s="311" t="s">
        <v>45</v>
      </c>
      <c r="L2716" s="311" t="s">
        <v>1056</v>
      </c>
      <c r="M2716" s="315">
        <v>37</v>
      </c>
      <c r="N2716" s="313" t="s">
        <v>69</v>
      </c>
      <c r="O2716" s="351"/>
      <c r="P2716" s="25">
        <f t="shared" si="2858"/>
        <v>0</v>
      </c>
      <c r="X2716" s="698" t="s">
        <v>1056</v>
      </c>
      <c r="Y2716" s="698">
        <v>37</v>
      </c>
      <c r="Z2716" s="698" t="s">
        <v>69</v>
      </c>
      <c r="AA2716" s="698"/>
      <c r="AB2716" s="698">
        <v>0</v>
      </c>
      <c r="AC2716" s="731">
        <f t="shared" si="2859"/>
        <v>0</v>
      </c>
      <c r="AD2716" s="533">
        <f t="shared" si="2860"/>
        <v>0</v>
      </c>
    </row>
    <row r="2717" spans="1:30" ht="15.75">
      <c r="A2717" s="533" t="s">
        <v>2728</v>
      </c>
      <c r="B2717" s="533">
        <v>32</v>
      </c>
      <c r="C2717" s="533" t="s">
        <v>1043</v>
      </c>
      <c r="D2717" s="572" t="s">
        <v>2566</v>
      </c>
      <c r="E2717" s="571" t="str">
        <f t="shared" si="2856"/>
        <v xml:space="preserve"> ASPHALT PAVING</v>
      </c>
      <c r="F2717" s="533" t="str">
        <f t="shared" si="2844"/>
        <v>GE</v>
      </c>
      <c r="G2717" s="533" t="s">
        <v>2722</v>
      </c>
      <c r="H2717" s="533">
        <v>1344</v>
      </c>
      <c r="I2717" s="533" t="str">
        <f t="shared" ref="I2717:J2717" si="2863">I2715</f>
        <v>0.5 MESAL</v>
      </c>
      <c r="J2717" s="533" t="str">
        <f t="shared" si="2863"/>
        <v>0.5 MESAL</v>
      </c>
      <c r="K2717" s="311" t="s">
        <v>48</v>
      </c>
      <c r="L2717" s="311" t="s">
        <v>1057</v>
      </c>
      <c r="M2717" s="315">
        <v>25</v>
      </c>
      <c r="N2717" s="313" t="s">
        <v>69</v>
      </c>
      <c r="O2717" s="351"/>
      <c r="P2717" s="25">
        <f t="shared" si="2858"/>
        <v>0</v>
      </c>
      <c r="X2717" s="698" t="s">
        <v>1057</v>
      </c>
      <c r="Y2717" s="698">
        <v>25</v>
      </c>
      <c r="Z2717" s="698" t="s">
        <v>69</v>
      </c>
      <c r="AA2717" s="698"/>
      <c r="AB2717" s="698">
        <v>0</v>
      </c>
      <c r="AC2717" s="731">
        <f t="shared" si="2859"/>
        <v>0</v>
      </c>
      <c r="AD2717" s="533">
        <f t="shared" si="2860"/>
        <v>0</v>
      </c>
    </row>
    <row r="2718" spans="1:30" ht="15.75">
      <c r="A2718" s="533" t="s">
        <v>2728</v>
      </c>
      <c r="B2718" s="533">
        <v>32</v>
      </c>
      <c r="C2718" s="533" t="s">
        <v>1043</v>
      </c>
      <c r="D2718" s="572" t="s">
        <v>2566</v>
      </c>
      <c r="E2718" s="571" t="str">
        <f t="shared" si="2856"/>
        <v xml:space="preserve"> ASPHALT PAVING</v>
      </c>
      <c r="F2718" s="533" t="str">
        <f t="shared" si="2844"/>
        <v>GE</v>
      </c>
      <c r="G2718" s="533" t="s">
        <v>2725</v>
      </c>
      <c r="H2718" s="533">
        <v>1345</v>
      </c>
      <c r="I2718" s="533" t="str">
        <f t="shared" ref="I2718:J2718" si="2864">I2716</f>
        <v>321216 - ASPHALT PAVING</v>
      </c>
      <c r="J2718" s="533" t="str">
        <f t="shared" si="2864"/>
        <v>321216 - ASPHALT PAVING</v>
      </c>
      <c r="K2718" s="317" t="s">
        <v>1058</v>
      </c>
      <c r="L2718" s="308"/>
      <c r="M2718" s="309"/>
      <c r="N2718" s="310"/>
      <c r="O2718" s="351"/>
      <c r="P2718" s="318"/>
      <c r="X2718" s="698"/>
      <c r="Y2718" s="698"/>
      <c r="Z2718" s="698"/>
      <c r="AA2718" s="698"/>
      <c r="AB2718" s="698"/>
    </row>
    <row r="2719" spans="1:30" ht="15.75">
      <c r="A2719" s="533" t="s">
        <v>2728</v>
      </c>
      <c r="B2719" s="533">
        <v>32</v>
      </c>
      <c r="C2719" s="533" t="s">
        <v>1043</v>
      </c>
      <c r="D2719" s="10" t="s">
        <v>22</v>
      </c>
      <c r="E2719" s="10" t="s">
        <v>22</v>
      </c>
      <c r="G2719" s="533" t="s">
        <v>2724</v>
      </c>
      <c r="H2719" s="533">
        <v>1346</v>
      </c>
      <c r="I2719" s="533" t="str">
        <f t="shared" ref="I2719:J2719" si="2865">I2717</f>
        <v>0.5 MESAL</v>
      </c>
      <c r="J2719" s="533" t="str">
        <f t="shared" si="2865"/>
        <v>0.5 MESAL</v>
      </c>
      <c r="K2719" s="308" t="s">
        <v>22</v>
      </c>
      <c r="L2719" s="308"/>
      <c r="M2719" s="309"/>
      <c r="N2719" s="310"/>
      <c r="O2719" s="348" t="s">
        <v>8</v>
      </c>
      <c r="P2719" s="316">
        <v>0</v>
      </c>
      <c r="X2719" s="698"/>
      <c r="Y2719" s="698"/>
      <c r="Z2719" s="698"/>
      <c r="AA2719" s="698" t="s">
        <v>8</v>
      </c>
      <c r="AB2719" s="698">
        <v>0</v>
      </c>
    </row>
    <row r="2720" spans="1:30" ht="15.75">
      <c r="A2720" s="533" t="s">
        <v>2728</v>
      </c>
      <c r="B2720" s="533" t="s">
        <v>1201</v>
      </c>
      <c r="C2720" s="533" t="s">
        <v>1059</v>
      </c>
      <c r="D2720" s="10" t="s">
        <v>22</v>
      </c>
      <c r="E2720" s="10" t="s">
        <v>22</v>
      </c>
      <c r="G2720" s="533" t="s">
        <v>2723</v>
      </c>
      <c r="H2720" s="533">
        <v>1347</v>
      </c>
      <c r="I2720" s="533" t="s">
        <v>1059</v>
      </c>
      <c r="J2720" s="533" t="s">
        <v>1059</v>
      </c>
      <c r="K2720" s="164" t="s">
        <v>1059</v>
      </c>
      <c r="L2720" s="164"/>
      <c r="M2720" s="164"/>
      <c r="N2720" s="164"/>
      <c r="X2720" s="698"/>
      <c r="Y2720" s="698"/>
      <c r="Z2720" s="698"/>
      <c r="AA2720" s="698"/>
      <c r="AB2720" s="698"/>
    </row>
    <row r="2721" spans="1:28" ht="15.75">
      <c r="A2721" s="533" t="s">
        <v>2728</v>
      </c>
      <c r="B2721" s="533" t="s">
        <v>1201</v>
      </c>
      <c r="C2721" s="533" t="s">
        <v>1059</v>
      </c>
      <c r="D2721" s="10" t="s">
        <v>22</v>
      </c>
      <c r="E2721" s="10" t="s">
        <v>22</v>
      </c>
      <c r="G2721" s="533" t="s">
        <v>2723</v>
      </c>
      <c r="H2721" s="533">
        <v>1348</v>
      </c>
      <c r="I2721" s="533" t="s">
        <v>1059</v>
      </c>
      <c r="J2721" s="533" t="s">
        <v>1059</v>
      </c>
      <c r="K2721" s="32"/>
      <c r="L2721" s="160"/>
      <c r="M2721" s="124"/>
      <c r="N2721" s="121" t="s">
        <v>7</v>
      </c>
      <c r="X2721" s="698"/>
      <c r="Y2721" s="698"/>
      <c r="Z2721" s="698" t="s">
        <v>7</v>
      </c>
      <c r="AA2721" s="698"/>
      <c r="AB2721" s="698"/>
    </row>
    <row r="2722" spans="1:28" ht="15.75">
      <c r="A2722" s="533" t="s">
        <v>2728</v>
      </c>
      <c r="B2722" s="533" t="s">
        <v>1201</v>
      </c>
      <c r="C2722" s="533" t="s">
        <v>1059</v>
      </c>
      <c r="D2722" s="10" t="s">
        <v>22</v>
      </c>
      <c r="E2722" s="10" t="s">
        <v>22</v>
      </c>
      <c r="G2722" s="533" t="s">
        <v>2723</v>
      </c>
      <c r="H2722" s="533">
        <v>1349</v>
      </c>
      <c r="I2722" s="533" t="s">
        <v>1059</v>
      </c>
      <c r="J2722" s="533" t="s">
        <v>1059</v>
      </c>
      <c r="K2722" s="32"/>
      <c r="L2722" s="160"/>
      <c r="M2722" s="124"/>
      <c r="N2722" s="33" t="s">
        <v>8</v>
      </c>
      <c r="X2722" s="698"/>
      <c r="Y2722" s="698"/>
      <c r="Z2722" s="698" t="s">
        <v>8</v>
      </c>
      <c r="AA2722" s="698"/>
      <c r="AB2722" s="698"/>
    </row>
    <row r="2723" spans="1:28" ht="15.75">
      <c r="A2723" s="533" t="s">
        <v>2728</v>
      </c>
      <c r="B2723" s="533" t="s">
        <v>1201</v>
      </c>
      <c r="C2723" s="533" t="s">
        <v>1059</v>
      </c>
      <c r="D2723" s="10" t="s">
        <v>22</v>
      </c>
      <c r="E2723" s="10" t="s">
        <v>22</v>
      </c>
      <c r="G2723" s="533" t="s">
        <v>2723</v>
      </c>
      <c r="H2723" s="533">
        <v>1350</v>
      </c>
      <c r="I2723" s="533" t="s">
        <v>1059</v>
      </c>
      <c r="J2723" s="533" t="s">
        <v>1059</v>
      </c>
      <c r="K2723" s="160" t="s">
        <v>1060</v>
      </c>
      <c r="L2723" s="160" t="s">
        <v>1061</v>
      </c>
      <c r="M2723" s="124"/>
      <c r="N2723" s="124"/>
      <c r="X2723" s="698" t="s">
        <v>1061</v>
      </c>
      <c r="Y2723" s="698"/>
      <c r="Z2723" s="698">
        <v>31071</v>
      </c>
      <c r="AA2723" s="698"/>
      <c r="AB2723" s="698"/>
    </row>
    <row r="2724" spans="1:28" ht="15.75">
      <c r="A2724" s="533" t="s">
        <v>2728</v>
      </c>
      <c r="B2724" s="533" t="s">
        <v>1201</v>
      </c>
      <c r="C2724" s="533" t="s">
        <v>1059</v>
      </c>
      <c r="D2724" s="10" t="s">
        <v>22</v>
      </c>
      <c r="E2724" s="10" t="s">
        <v>22</v>
      </c>
      <c r="G2724" s="533" t="s">
        <v>2723</v>
      </c>
      <c r="H2724" s="533">
        <v>1351</v>
      </c>
      <c r="I2724" s="533" t="s">
        <v>1059</v>
      </c>
      <c r="J2724" s="533" t="s">
        <v>1059</v>
      </c>
      <c r="K2724" s="160" t="s">
        <v>1062</v>
      </c>
      <c r="L2724" s="160" t="s">
        <v>24</v>
      </c>
      <c r="M2724" s="124"/>
      <c r="N2724" s="124"/>
      <c r="X2724" s="698" t="s">
        <v>24</v>
      </c>
      <c r="Y2724" s="698"/>
      <c r="Z2724" s="698">
        <v>2669</v>
      </c>
      <c r="AA2724" s="698"/>
      <c r="AB2724" s="698"/>
    </row>
    <row r="2725" spans="1:28" ht="15.75">
      <c r="A2725" s="533" t="s">
        <v>2728</v>
      </c>
      <c r="B2725" s="533" t="s">
        <v>1201</v>
      </c>
      <c r="C2725" s="533" t="s">
        <v>1059</v>
      </c>
      <c r="D2725" s="10" t="s">
        <v>22</v>
      </c>
      <c r="E2725" s="10" t="s">
        <v>22</v>
      </c>
      <c r="G2725" s="533" t="s">
        <v>2723</v>
      </c>
      <c r="H2725" s="533">
        <v>1352</v>
      </c>
      <c r="I2725" s="533" t="s">
        <v>1059</v>
      </c>
      <c r="J2725" s="533" t="s">
        <v>1059</v>
      </c>
      <c r="K2725" s="160" t="s">
        <v>1063</v>
      </c>
      <c r="L2725" s="160" t="s">
        <v>65</v>
      </c>
      <c r="M2725" s="124"/>
      <c r="N2725" s="124"/>
      <c r="X2725" s="698" t="s">
        <v>65</v>
      </c>
      <c r="Y2725" s="698"/>
      <c r="Z2725" s="698">
        <v>21141.5</v>
      </c>
      <c r="AA2725" s="698"/>
      <c r="AB2725" s="698"/>
    </row>
    <row r="2726" spans="1:28" ht="15.75">
      <c r="A2726" s="533" t="s">
        <v>2728</v>
      </c>
      <c r="B2726" s="533" t="s">
        <v>1201</v>
      </c>
      <c r="C2726" s="533" t="s">
        <v>1059</v>
      </c>
      <c r="D2726" s="10" t="s">
        <v>22</v>
      </c>
      <c r="E2726" s="10" t="s">
        <v>22</v>
      </c>
      <c r="G2726" s="533" t="s">
        <v>2723</v>
      </c>
      <c r="H2726" s="533">
        <v>1353</v>
      </c>
      <c r="I2726" s="533" t="s">
        <v>1059</v>
      </c>
      <c r="J2726" s="533" t="s">
        <v>1059</v>
      </c>
      <c r="K2726" s="160" t="s">
        <v>103</v>
      </c>
      <c r="L2726" s="160" t="s">
        <v>104</v>
      </c>
      <c r="M2726" s="124"/>
      <c r="N2726" s="124"/>
      <c r="X2726" s="698" t="s">
        <v>104</v>
      </c>
      <c r="Y2726" s="698"/>
      <c r="Z2726" s="698">
        <v>25455</v>
      </c>
      <c r="AA2726" s="698"/>
      <c r="AB2726" s="698"/>
    </row>
    <row r="2727" spans="1:28" ht="15.75">
      <c r="A2727" s="533" t="s">
        <v>2728</v>
      </c>
      <c r="B2727" s="533" t="s">
        <v>1201</v>
      </c>
      <c r="C2727" s="533" t="s">
        <v>1059</v>
      </c>
      <c r="D2727" s="10" t="s">
        <v>22</v>
      </c>
      <c r="E2727" s="10" t="s">
        <v>22</v>
      </c>
      <c r="G2727" s="533" t="s">
        <v>2723</v>
      </c>
      <c r="H2727" s="533">
        <v>1354</v>
      </c>
      <c r="I2727" s="533" t="s">
        <v>1059</v>
      </c>
      <c r="J2727" s="533" t="s">
        <v>1059</v>
      </c>
      <c r="K2727" s="160" t="s">
        <v>1064</v>
      </c>
      <c r="L2727" s="160" t="s">
        <v>127</v>
      </c>
      <c r="M2727" s="124"/>
      <c r="N2727" s="124"/>
      <c r="X2727" s="698" t="s">
        <v>127</v>
      </c>
      <c r="Y2727" s="698"/>
      <c r="Z2727" s="698">
        <v>4256</v>
      </c>
      <c r="AA2727" s="698"/>
      <c r="AB2727" s="698"/>
    </row>
    <row r="2728" spans="1:28" ht="15.75">
      <c r="A2728" s="533" t="s">
        <v>2728</v>
      </c>
      <c r="B2728" s="533" t="s">
        <v>1201</v>
      </c>
      <c r="C2728" s="533" t="s">
        <v>1059</v>
      </c>
      <c r="D2728" s="10" t="s">
        <v>22</v>
      </c>
      <c r="E2728" s="10" t="s">
        <v>22</v>
      </c>
      <c r="G2728" s="533" t="s">
        <v>2723</v>
      </c>
      <c r="H2728" s="533">
        <v>1355</v>
      </c>
      <c r="I2728" s="533" t="s">
        <v>1059</v>
      </c>
      <c r="J2728" s="533" t="s">
        <v>1059</v>
      </c>
      <c r="K2728" s="160" t="s">
        <v>149</v>
      </c>
      <c r="L2728" s="160" t="s">
        <v>150</v>
      </c>
      <c r="M2728" s="124"/>
      <c r="N2728" s="124"/>
      <c r="X2728" s="698" t="s">
        <v>150</v>
      </c>
      <c r="Y2728" s="698"/>
      <c r="Z2728" s="698">
        <v>2258</v>
      </c>
      <c r="AA2728" s="698"/>
      <c r="AB2728" s="698"/>
    </row>
    <row r="2729" spans="1:28" ht="15.75">
      <c r="A2729" s="533" t="s">
        <v>2728</v>
      </c>
      <c r="B2729" s="533" t="s">
        <v>1201</v>
      </c>
      <c r="C2729" s="533" t="s">
        <v>1059</v>
      </c>
      <c r="D2729" s="10" t="s">
        <v>22</v>
      </c>
      <c r="E2729" s="10" t="s">
        <v>22</v>
      </c>
      <c r="G2729" s="533" t="s">
        <v>2723</v>
      </c>
      <c r="H2729" s="533">
        <v>1356</v>
      </c>
      <c r="I2729" s="533" t="s">
        <v>1059</v>
      </c>
      <c r="J2729" s="533" t="s">
        <v>1059</v>
      </c>
      <c r="K2729" s="160" t="s">
        <v>1065</v>
      </c>
      <c r="L2729" s="160" t="s">
        <v>157</v>
      </c>
      <c r="M2729" s="124"/>
      <c r="N2729" s="124"/>
      <c r="X2729" s="698" t="s">
        <v>157</v>
      </c>
      <c r="Y2729" s="698"/>
      <c r="Z2729" s="698">
        <v>94637</v>
      </c>
      <c r="AA2729" s="698"/>
      <c r="AB2729" s="698"/>
    </row>
    <row r="2730" spans="1:28" ht="15.75">
      <c r="A2730" s="533" t="s">
        <v>2728</v>
      </c>
      <c r="B2730" s="533" t="s">
        <v>1201</v>
      </c>
      <c r="C2730" s="533" t="s">
        <v>1059</v>
      </c>
      <c r="D2730" s="10" t="s">
        <v>22</v>
      </c>
      <c r="E2730" s="10" t="s">
        <v>22</v>
      </c>
      <c r="G2730" s="533" t="s">
        <v>2723</v>
      </c>
      <c r="H2730" s="533">
        <v>1357</v>
      </c>
      <c r="I2730" s="533" t="s">
        <v>1059</v>
      </c>
      <c r="J2730" s="533" t="s">
        <v>1059</v>
      </c>
      <c r="K2730" s="160" t="s">
        <v>1066</v>
      </c>
      <c r="L2730" s="160" t="s">
        <v>201</v>
      </c>
      <c r="M2730" s="124"/>
      <c r="N2730" s="124"/>
      <c r="X2730" s="698" t="s">
        <v>201</v>
      </c>
      <c r="Y2730" s="698"/>
      <c r="Z2730" s="698">
        <v>81634</v>
      </c>
      <c r="AA2730" s="698"/>
      <c r="AB2730" s="698"/>
    </row>
    <row r="2731" spans="1:28" ht="15.75">
      <c r="A2731" s="533" t="s">
        <v>2728</v>
      </c>
      <c r="B2731" s="533" t="s">
        <v>1201</v>
      </c>
      <c r="C2731" s="533" t="s">
        <v>1059</v>
      </c>
      <c r="D2731" s="10" t="s">
        <v>22</v>
      </c>
      <c r="E2731" s="10" t="s">
        <v>22</v>
      </c>
      <c r="G2731" s="533" t="s">
        <v>2723</v>
      </c>
      <c r="H2731" s="533">
        <v>1358</v>
      </c>
      <c r="I2731" s="533" t="s">
        <v>1059</v>
      </c>
      <c r="J2731" s="533" t="s">
        <v>1059</v>
      </c>
      <c r="K2731" s="160" t="s">
        <v>1067</v>
      </c>
      <c r="L2731" s="160" t="s">
        <v>359</v>
      </c>
      <c r="M2731" s="124"/>
      <c r="N2731" s="124"/>
      <c r="X2731" s="698" t="s">
        <v>359</v>
      </c>
      <c r="Y2731" s="698"/>
      <c r="Z2731" s="698">
        <v>112280</v>
      </c>
      <c r="AA2731" s="698"/>
      <c r="AB2731" s="698"/>
    </row>
    <row r="2732" spans="1:28" ht="15.75">
      <c r="A2732" s="533" t="s">
        <v>2728</v>
      </c>
      <c r="B2732" s="533" t="s">
        <v>1201</v>
      </c>
      <c r="C2732" s="533" t="s">
        <v>1059</v>
      </c>
      <c r="D2732" s="10" t="s">
        <v>22</v>
      </c>
      <c r="E2732" s="10" t="s">
        <v>22</v>
      </c>
      <c r="G2732" s="533" t="s">
        <v>2723</v>
      </c>
      <c r="H2732" s="533">
        <v>1359</v>
      </c>
      <c r="I2732" s="533" t="s">
        <v>1059</v>
      </c>
      <c r="J2732" s="533" t="s">
        <v>1059</v>
      </c>
      <c r="K2732" s="161" t="s">
        <v>422</v>
      </c>
      <c r="L2732" s="161" t="s">
        <v>423</v>
      </c>
      <c r="M2732" s="126"/>
      <c r="N2732" s="126"/>
      <c r="X2732" s="698" t="s">
        <v>423</v>
      </c>
      <c r="Y2732" s="698"/>
      <c r="Z2732" s="698">
        <v>4686</v>
      </c>
      <c r="AA2732" s="698"/>
      <c r="AB2732" s="698"/>
    </row>
    <row r="2733" spans="1:28" ht="15.75">
      <c r="A2733" s="533" t="s">
        <v>2728</v>
      </c>
      <c r="B2733" s="533" t="s">
        <v>1201</v>
      </c>
      <c r="C2733" s="533" t="s">
        <v>1059</v>
      </c>
      <c r="D2733" s="10" t="s">
        <v>22</v>
      </c>
      <c r="E2733" s="10" t="s">
        <v>22</v>
      </c>
      <c r="G2733" s="533" t="s">
        <v>2723</v>
      </c>
      <c r="H2733" s="533">
        <v>1360</v>
      </c>
      <c r="I2733" s="533" t="s">
        <v>1059</v>
      </c>
      <c r="J2733" s="533" t="s">
        <v>1059</v>
      </c>
      <c r="K2733" s="279" t="s">
        <v>445</v>
      </c>
      <c r="L2733" s="279" t="s">
        <v>446</v>
      </c>
      <c r="M2733" s="280"/>
      <c r="N2733" s="280"/>
      <c r="X2733" s="698" t="s">
        <v>446</v>
      </c>
      <c r="Y2733" s="698"/>
      <c r="Z2733" s="698">
        <v>0</v>
      </c>
      <c r="AA2733" s="698"/>
      <c r="AB2733" s="698"/>
    </row>
    <row r="2734" spans="1:28" ht="15.75">
      <c r="A2734" s="533" t="s">
        <v>2728</v>
      </c>
      <c r="B2734" s="533" t="s">
        <v>1201</v>
      </c>
      <c r="C2734" s="533" t="s">
        <v>1059</v>
      </c>
      <c r="D2734" s="10" t="s">
        <v>22</v>
      </c>
      <c r="E2734" s="10" t="s">
        <v>22</v>
      </c>
      <c r="G2734" s="533" t="s">
        <v>2723</v>
      </c>
      <c r="H2734" s="533">
        <v>1361</v>
      </c>
      <c r="I2734" s="533" t="s">
        <v>1059</v>
      </c>
      <c r="J2734" s="533" t="s">
        <v>1059</v>
      </c>
      <c r="K2734" s="160" t="s">
        <v>526</v>
      </c>
      <c r="L2734" s="160" t="s">
        <v>527</v>
      </c>
      <c r="M2734" s="124"/>
      <c r="N2734" s="124"/>
      <c r="X2734" s="698" t="s">
        <v>527</v>
      </c>
      <c r="Y2734" s="698"/>
      <c r="Z2734" s="698">
        <v>6581</v>
      </c>
      <c r="AA2734" s="698"/>
      <c r="AB2734" s="698"/>
    </row>
    <row r="2735" spans="1:28" ht="15.75">
      <c r="A2735" s="533" t="s">
        <v>2728</v>
      </c>
      <c r="B2735" s="533" t="s">
        <v>1201</v>
      </c>
      <c r="C2735" s="533" t="s">
        <v>1059</v>
      </c>
      <c r="D2735" s="10" t="s">
        <v>22</v>
      </c>
      <c r="E2735" s="10" t="s">
        <v>22</v>
      </c>
      <c r="G2735" s="533" t="s">
        <v>2723</v>
      </c>
      <c r="H2735" s="533">
        <v>1362</v>
      </c>
      <c r="I2735" s="533" t="s">
        <v>1059</v>
      </c>
      <c r="J2735" s="533" t="s">
        <v>1059</v>
      </c>
      <c r="K2735" s="278" t="s">
        <v>541</v>
      </c>
      <c r="L2735" s="278" t="s">
        <v>542</v>
      </c>
      <c r="M2735" s="124"/>
      <c r="N2735" s="124"/>
      <c r="X2735" s="698" t="s">
        <v>542</v>
      </c>
      <c r="Y2735" s="698"/>
      <c r="Z2735" s="698"/>
      <c r="AA2735" s="698"/>
      <c r="AB2735" s="698"/>
    </row>
    <row r="2736" spans="1:28" ht="15.75">
      <c r="A2736" s="533" t="s">
        <v>2728</v>
      </c>
      <c r="B2736" s="533" t="s">
        <v>1201</v>
      </c>
      <c r="C2736" s="533" t="s">
        <v>1059</v>
      </c>
      <c r="D2736" s="10" t="s">
        <v>22</v>
      </c>
      <c r="E2736" s="10" t="s">
        <v>22</v>
      </c>
      <c r="G2736" s="533" t="s">
        <v>2723</v>
      </c>
      <c r="H2736" s="533">
        <v>1363</v>
      </c>
      <c r="I2736" s="533" t="s">
        <v>1059</v>
      </c>
      <c r="J2736" s="533" t="s">
        <v>1059</v>
      </c>
      <c r="K2736" s="29" t="s">
        <v>550</v>
      </c>
      <c r="L2736" s="29" t="s">
        <v>551</v>
      </c>
      <c r="M2736" s="124"/>
      <c r="N2736" s="124"/>
      <c r="X2736" s="698" t="s">
        <v>551</v>
      </c>
      <c r="Y2736" s="698"/>
      <c r="Z2736" s="698">
        <v>42450</v>
      </c>
      <c r="AA2736" s="698"/>
      <c r="AB2736" s="698"/>
    </row>
    <row r="2737" spans="1:31" ht="15.75">
      <c r="A2737" s="533" t="s">
        <v>2728</v>
      </c>
      <c r="B2737" s="533" t="s">
        <v>1201</v>
      </c>
      <c r="C2737" s="533" t="s">
        <v>1059</v>
      </c>
      <c r="D2737" s="10" t="s">
        <v>22</v>
      </c>
      <c r="E2737" s="10" t="s">
        <v>22</v>
      </c>
      <c r="G2737" s="533" t="s">
        <v>2723</v>
      </c>
      <c r="H2737" s="533">
        <v>1364</v>
      </c>
      <c r="I2737" s="533" t="s">
        <v>1059</v>
      </c>
      <c r="J2737" s="533" t="s">
        <v>1059</v>
      </c>
      <c r="K2737" s="29" t="s">
        <v>587</v>
      </c>
      <c r="L2737" s="29" t="s">
        <v>588</v>
      </c>
      <c r="M2737" s="124"/>
      <c r="N2737" s="124"/>
      <c r="X2737" s="698" t="s">
        <v>588</v>
      </c>
      <c r="Y2737" s="698"/>
      <c r="Z2737" s="698">
        <v>173425</v>
      </c>
      <c r="AA2737" s="698"/>
      <c r="AB2737" s="698"/>
    </row>
    <row r="2738" spans="1:31" ht="15.75">
      <c r="A2738" s="533" t="s">
        <v>2728</v>
      </c>
      <c r="B2738" s="533" t="s">
        <v>1201</v>
      </c>
      <c r="C2738" s="533" t="s">
        <v>1059</v>
      </c>
      <c r="D2738" s="10" t="s">
        <v>22</v>
      </c>
      <c r="E2738" s="10" t="s">
        <v>22</v>
      </c>
      <c r="G2738" s="533" t="s">
        <v>2723</v>
      </c>
      <c r="H2738" s="533">
        <v>1365</v>
      </c>
      <c r="I2738" s="533" t="s">
        <v>1059</v>
      </c>
      <c r="J2738" s="533" t="s">
        <v>1059</v>
      </c>
      <c r="K2738" s="29" t="s">
        <v>681</v>
      </c>
      <c r="L2738" s="29" t="s">
        <v>1068</v>
      </c>
      <c r="M2738" s="124"/>
      <c r="N2738" s="124"/>
      <c r="X2738" s="698" t="s">
        <v>1068</v>
      </c>
      <c r="Y2738" s="698"/>
      <c r="Z2738" s="698">
        <v>118708</v>
      </c>
      <c r="AA2738" s="698"/>
      <c r="AB2738" s="698"/>
    </row>
    <row r="2739" spans="1:31" ht="15.75">
      <c r="A2739" s="533" t="s">
        <v>2728</v>
      </c>
      <c r="B2739" s="533" t="s">
        <v>1201</v>
      </c>
      <c r="C2739" s="533" t="s">
        <v>1059</v>
      </c>
      <c r="D2739" s="10" t="s">
        <v>22</v>
      </c>
      <c r="E2739" s="10" t="s">
        <v>22</v>
      </c>
      <c r="G2739" s="533" t="s">
        <v>2723</v>
      </c>
      <c r="H2739" s="533">
        <v>1366</v>
      </c>
      <c r="I2739" s="533" t="s">
        <v>1059</v>
      </c>
      <c r="J2739" s="533" t="s">
        <v>1059</v>
      </c>
      <c r="K2739" s="29" t="s">
        <v>849</v>
      </c>
      <c r="L2739" s="29" t="s">
        <v>850</v>
      </c>
      <c r="M2739" s="124"/>
      <c r="N2739" s="124"/>
      <c r="X2739" s="698" t="s">
        <v>850</v>
      </c>
      <c r="Y2739" s="698"/>
      <c r="Z2739" s="698">
        <v>297724</v>
      </c>
      <c r="AA2739" s="698"/>
      <c r="AB2739" s="698"/>
    </row>
    <row r="2740" spans="1:31" ht="15.75">
      <c r="A2740" s="533" t="s">
        <v>2728</v>
      </c>
      <c r="B2740" s="533" t="s">
        <v>1201</v>
      </c>
      <c r="C2740" s="533" t="s">
        <v>1059</v>
      </c>
      <c r="D2740" s="10" t="s">
        <v>22</v>
      </c>
      <c r="E2740" s="10" t="s">
        <v>22</v>
      </c>
      <c r="G2740" s="533" t="s">
        <v>2723</v>
      </c>
      <c r="H2740" s="533">
        <v>1367</v>
      </c>
      <c r="I2740" s="533" t="s">
        <v>1059</v>
      </c>
      <c r="J2740" s="533" t="s">
        <v>1059</v>
      </c>
      <c r="K2740" s="29" t="s">
        <v>997</v>
      </c>
      <c r="L2740" s="29" t="s">
        <v>998</v>
      </c>
      <c r="M2740" s="124"/>
      <c r="N2740" s="124"/>
      <c r="X2740" s="698" t="s">
        <v>998</v>
      </c>
      <c r="Y2740" s="698"/>
      <c r="Z2740" s="698">
        <v>51098</v>
      </c>
      <c r="AA2740" s="698"/>
      <c r="AB2740" s="698"/>
    </row>
    <row r="2741" spans="1:31" ht="15.75">
      <c r="A2741" s="533" t="s">
        <v>2728</v>
      </c>
      <c r="B2741" s="533" t="s">
        <v>1201</v>
      </c>
      <c r="C2741" s="533" t="s">
        <v>1059</v>
      </c>
      <c r="D2741" s="10" t="s">
        <v>22</v>
      </c>
      <c r="E2741" s="10" t="s">
        <v>22</v>
      </c>
      <c r="G2741" s="533" t="s">
        <v>2723</v>
      </c>
      <c r="H2741" s="533">
        <v>1368</v>
      </c>
      <c r="I2741" s="533" t="s">
        <v>1059</v>
      </c>
      <c r="J2741" s="533" t="s">
        <v>1059</v>
      </c>
      <c r="K2741" s="29" t="s">
        <v>1017</v>
      </c>
      <c r="L2741" s="29" t="s">
        <v>1018</v>
      </c>
      <c r="M2741" s="124"/>
      <c r="N2741" s="124"/>
      <c r="X2741" s="698" t="s">
        <v>1018</v>
      </c>
      <c r="Y2741" s="698"/>
      <c r="Z2741" s="698">
        <v>5397</v>
      </c>
      <c r="AA2741" s="698"/>
      <c r="AB2741" s="698"/>
    </row>
    <row r="2742" spans="1:31" ht="15.75">
      <c r="A2742" s="533" t="s">
        <v>2728</v>
      </c>
      <c r="B2742" s="533" t="s">
        <v>1201</v>
      </c>
      <c r="C2742" s="533" t="s">
        <v>1059</v>
      </c>
      <c r="D2742" s="10" t="s">
        <v>22</v>
      </c>
      <c r="E2742" s="10" t="s">
        <v>22</v>
      </c>
      <c r="G2742" s="533" t="s">
        <v>2723</v>
      </c>
      <c r="H2742" s="533">
        <v>1369</v>
      </c>
      <c r="I2742" s="533" t="s">
        <v>1059</v>
      </c>
      <c r="J2742" s="533" t="s">
        <v>1059</v>
      </c>
      <c r="K2742" s="278" t="s">
        <v>1032</v>
      </c>
      <c r="L2742" s="278" t="s">
        <v>1069</v>
      </c>
      <c r="M2742" s="124"/>
      <c r="N2742" s="124"/>
      <c r="X2742" s="698" t="s">
        <v>1069</v>
      </c>
      <c r="Y2742" s="698"/>
      <c r="Z2742" s="698"/>
      <c r="AA2742" s="698"/>
      <c r="AB2742" s="698"/>
    </row>
    <row r="2743" spans="1:31" ht="15.75">
      <c r="A2743" s="533" t="s">
        <v>2728</v>
      </c>
      <c r="B2743" s="533" t="s">
        <v>1201</v>
      </c>
      <c r="C2743" s="533" t="s">
        <v>1059</v>
      </c>
      <c r="D2743" s="10" t="s">
        <v>22</v>
      </c>
      <c r="E2743" s="10" t="s">
        <v>22</v>
      </c>
      <c r="G2743" s="533" t="s">
        <v>2723</v>
      </c>
      <c r="H2743" s="533">
        <v>1370</v>
      </c>
      <c r="I2743" s="533" t="s">
        <v>1059</v>
      </c>
      <c r="J2743" s="533" t="s">
        <v>1059</v>
      </c>
      <c r="K2743" s="278" t="s">
        <v>1042</v>
      </c>
      <c r="L2743" s="278" t="s">
        <v>1043</v>
      </c>
      <c r="M2743" s="273"/>
      <c r="N2743" s="273"/>
      <c r="X2743" s="698" t="s">
        <v>1043</v>
      </c>
      <c r="Y2743" s="698"/>
      <c r="Z2743" s="698"/>
      <c r="AA2743" s="698"/>
      <c r="AB2743" s="698"/>
    </row>
    <row r="2744" spans="1:31" ht="15.75">
      <c r="A2744" s="533" t="s">
        <v>2728</v>
      </c>
      <c r="B2744" s="533" t="s">
        <v>1201</v>
      </c>
      <c r="C2744" s="533" t="s">
        <v>1059</v>
      </c>
      <c r="D2744" s="10" t="s">
        <v>22</v>
      </c>
      <c r="E2744" s="10" t="s">
        <v>22</v>
      </c>
      <c r="G2744" s="533" t="s">
        <v>2723</v>
      </c>
      <c r="H2744" s="533">
        <v>1371</v>
      </c>
      <c r="I2744" s="533" t="s">
        <v>1059</v>
      </c>
      <c r="J2744" s="533" t="s">
        <v>1059</v>
      </c>
      <c r="K2744" s="162" t="s">
        <v>1070</v>
      </c>
      <c r="L2744" s="163"/>
      <c r="M2744" s="163"/>
      <c r="N2744" s="125"/>
      <c r="X2744" s="698"/>
      <c r="Y2744" s="698"/>
      <c r="Z2744" s="698"/>
      <c r="AA2744" s="698"/>
      <c r="AB2744" s="698"/>
    </row>
    <row r="2745" spans="1:31" ht="15.75">
      <c r="A2745" s="533" t="s">
        <v>2728</v>
      </c>
      <c r="B2745" s="533" t="s">
        <v>1201</v>
      </c>
      <c r="C2745" s="533" t="s">
        <v>1059</v>
      </c>
      <c r="D2745" s="10" t="s">
        <v>22</v>
      </c>
      <c r="E2745" s="10" t="s">
        <v>22</v>
      </c>
      <c r="G2745" s="533" t="s">
        <v>2723</v>
      </c>
      <c r="H2745" s="533">
        <v>1372</v>
      </c>
      <c r="I2745" s="533" t="s">
        <v>1059</v>
      </c>
      <c r="J2745" s="533" t="s">
        <v>1059</v>
      </c>
      <c r="K2745" s="719" t="s">
        <v>1071</v>
      </c>
      <c r="L2745" s="720"/>
      <c r="M2745" s="721" t="s">
        <v>8</v>
      </c>
      <c r="N2745" s="126">
        <v>0</v>
      </c>
      <c r="P2745" s="717"/>
      <c r="W2745" s="717"/>
      <c r="X2745" s="718"/>
      <c r="Y2745" s="718" t="s">
        <v>8</v>
      </c>
      <c r="Z2745" s="698">
        <v>1075470.5</v>
      </c>
      <c r="AA2745" s="698">
        <v>1075322</v>
      </c>
      <c r="AB2745" s="698">
        <f>Z2745-AA2745</f>
        <v>148.5</v>
      </c>
      <c r="AE2745" s="533" t="s">
        <v>2755</v>
      </c>
    </row>
    <row r="2746" spans="1:31" ht="15.75" hidden="1">
      <c r="A2746" s="533" t="s">
        <v>2729</v>
      </c>
      <c r="B2746" s="533" t="s">
        <v>1199</v>
      </c>
      <c r="G2746" s="533" t="s">
        <v>2725</v>
      </c>
      <c r="H2746" s="533">
        <v>1</v>
      </c>
      <c r="K2746" s="171" t="s">
        <v>1113</v>
      </c>
    </row>
    <row r="2747" spans="1:31" ht="15.75" hidden="1">
      <c r="A2747" s="533" t="s">
        <v>2729</v>
      </c>
      <c r="B2747" s="533" t="s">
        <v>1200</v>
      </c>
      <c r="G2747" s="533" t="s">
        <v>2725</v>
      </c>
      <c r="H2747" s="533">
        <v>2</v>
      </c>
      <c r="K2747" s="164" t="s">
        <v>1090</v>
      </c>
      <c r="L2747" s="164"/>
      <c r="M2747" s="164"/>
      <c r="N2747" s="164"/>
    </row>
    <row r="2748" spans="1:31" ht="15.75" hidden="1">
      <c r="A2748" s="533" t="s">
        <v>2729</v>
      </c>
      <c r="B2748" s="533" t="s">
        <v>1200</v>
      </c>
      <c r="G2748" s="533" t="s">
        <v>2725</v>
      </c>
      <c r="H2748" s="533">
        <v>3</v>
      </c>
      <c r="K2748" s="168" t="s">
        <v>1091</v>
      </c>
      <c r="L2748" s="160" t="s">
        <v>1061</v>
      </c>
      <c r="M2748" s="124"/>
      <c r="N2748" s="124"/>
      <c r="X2748" s="533" t="s">
        <v>1061</v>
      </c>
    </row>
    <row r="2749" spans="1:31" ht="15.75" hidden="1">
      <c r="A2749" s="533" t="s">
        <v>2729</v>
      </c>
      <c r="B2749" s="533" t="s">
        <v>1200</v>
      </c>
      <c r="G2749" s="533" t="s">
        <v>2725</v>
      </c>
      <c r="H2749" s="533">
        <v>4</v>
      </c>
      <c r="K2749" s="168" t="s">
        <v>1092</v>
      </c>
      <c r="L2749" s="160" t="s">
        <v>24</v>
      </c>
      <c r="M2749" s="124"/>
      <c r="N2749" s="124"/>
      <c r="X2749" s="533" t="s">
        <v>24</v>
      </c>
    </row>
    <row r="2750" spans="1:31" ht="15.75" hidden="1">
      <c r="A2750" s="533" t="s">
        <v>2729</v>
      </c>
      <c r="B2750" s="533" t="s">
        <v>1200</v>
      </c>
      <c r="G2750" s="533" t="s">
        <v>2725</v>
      </c>
      <c r="H2750" s="533">
        <v>5</v>
      </c>
      <c r="K2750" s="168" t="s">
        <v>1093</v>
      </c>
      <c r="L2750" s="160" t="s">
        <v>65</v>
      </c>
      <c r="M2750" s="124"/>
      <c r="N2750" s="124"/>
      <c r="X2750" s="533" t="s">
        <v>65</v>
      </c>
    </row>
    <row r="2751" spans="1:31" ht="15.75" hidden="1">
      <c r="A2751" s="533" t="s">
        <v>2729</v>
      </c>
      <c r="B2751" s="533" t="s">
        <v>1200</v>
      </c>
      <c r="G2751" s="533" t="s">
        <v>2725</v>
      </c>
      <c r="H2751" s="533">
        <v>6</v>
      </c>
      <c r="K2751" s="168" t="s">
        <v>1094</v>
      </c>
      <c r="L2751" s="160" t="s">
        <v>104</v>
      </c>
      <c r="M2751" s="124"/>
      <c r="N2751" s="124"/>
      <c r="X2751" s="533" t="s">
        <v>104</v>
      </c>
    </row>
    <row r="2752" spans="1:31" ht="15.75" hidden="1">
      <c r="A2752" s="533" t="s">
        <v>2729</v>
      </c>
      <c r="B2752" s="533" t="s">
        <v>1200</v>
      </c>
      <c r="G2752" s="533" t="s">
        <v>2725</v>
      </c>
      <c r="H2752" s="533">
        <v>7</v>
      </c>
      <c r="K2752" s="168" t="s">
        <v>1095</v>
      </c>
      <c r="L2752" s="160" t="s">
        <v>127</v>
      </c>
      <c r="M2752" s="124"/>
      <c r="N2752" s="124"/>
      <c r="X2752" s="533" t="s">
        <v>127</v>
      </c>
    </row>
    <row r="2753" spans="1:24" ht="15.75" hidden="1">
      <c r="A2753" s="533" t="s">
        <v>2729</v>
      </c>
      <c r="B2753" s="533" t="s">
        <v>1200</v>
      </c>
      <c r="G2753" s="533" t="s">
        <v>2725</v>
      </c>
      <c r="H2753" s="533">
        <v>8</v>
      </c>
      <c r="K2753" s="168" t="s">
        <v>1096</v>
      </c>
      <c r="L2753" s="160" t="s">
        <v>150</v>
      </c>
      <c r="M2753" s="124"/>
      <c r="N2753" s="124"/>
      <c r="X2753" s="533" t="s">
        <v>150</v>
      </c>
    </row>
    <row r="2754" spans="1:24" ht="15.75" hidden="1">
      <c r="A2754" s="533" t="s">
        <v>2729</v>
      </c>
      <c r="B2754" s="533" t="s">
        <v>1200</v>
      </c>
      <c r="G2754" s="533" t="s">
        <v>2725</v>
      </c>
      <c r="H2754" s="533">
        <v>9</v>
      </c>
      <c r="K2754" s="168" t="s">
        <v>1097</v>
      </c>
      <c r="L2754" s="160" t="s">
        <v>157</v>
      </c>
      <c r="M2754" s="124"/>
      <c r="N2754" s="124"/>
      <c r="X2754" s="533" t="s">
        <v>157</v>
      </c>
    </row>
    <row r="2755" spans="1:24" ht="15.75" hidden="1">
      <c r="A2755" s="533" t="s">
        <v>2729</v>
      </c>
      <c r="B2755" s="533" t="s">
        <v>1200</v>
      </c>
      <c r="G2755" s="533" t="s">
        <v>2725</v>
      </c>
      <c r="H2755" s="533">
        <v>10</v>
      </c>
      <c r="K2755" s="168" t="s">
        <v>1098</v>
      </c>
      <c r="L2755" s="160" t="s">
        <v>201</v>
      </c>
      <c r="M2755" s="124"/>
      <c r="N2755" s="124"/>
      <c r="X2755" s="533" t="s">
        <v>201</v>
      </c>
    </row>
    <row r="2756" spans="1:24" ht="15.75" hidden="1">
      <c r="A2756" s="533" t="s">
        <v>2729</v>
      </c>
      <c r="B2756" s="533" t="s">
        <v>1200</v>
      </c>
      <c r="G2756" s="533" t="s">
        <v>2725</v>
      </c>
      <c r="H2756" s="533">
        <v>11</v>
      </c>
      <c r="K2756" s="168" t="s">
        <v>1099</v>
      </c>
      <c r="L2756" s="160" t="s">
        <v>359</v>
      </c>
      <c r="M2756" s="124"/>
      <c r="N2756" s="124"/>
      <c r="X2756" s="533" t="s">
        <v>359</v>
      </c>
    </row>
    <row r="2757" spans="1:24" ht="15.75" hidden="1">
      <c r="A2757" s="533" t="s">
        <v>2729</v>
      </c>
      <c r="B2757" s="533" t="s">
        <v>1200</v>
      </c>
      <c r="G2757" s="533" t="s">
        <v>2725</v>
      </c>
      <c r="H2757" s="533">
        <v>12</v>
      </c>
      <c r="K2757" s="169" t="s">
        <v>1100</v>
      </c>
      <c r="L2757" s="161" t="s">
        <v>423</v>
      </c>
      <c r="M2757" s="126"/>
      <c r="N2757" s="126"/>
      <c r="X2757" s="533" t="s">
        <v>423</v>
      </c>
    </row>
    <row r="2758" spans="1:24" ht="15.75" hidden="1">
      <c r="A2758" s="533" t="s">
        <v>2729</v>
      </c>
      <c r="B2758" s="533" t="s">
        <v>1200</v>
      </c>
      <c r="G2758" s="533" t="s">
        <v>2725</v>
      </c>
      <c r="H2758" s="533">
        <v>13</v>
      </c>
      <c r="K2758" s="300" t="s">
        <v>1101</v>
      </c>
      <c r="L2758" s="279" t="s">
        <v>446</v>
      </c>
      <c r="M2758" s="124"/>
      <c r="N2758" s="124"/>
      <c r="X2758" s="533" t="s">
        <v>446</v>
      </c>
    </row>
    <row r="2759" spans="1:24" ht="15.75" hidden="1">
      <c r="A2759" s="533" t="s">
        <v>2729</v>
      </c>
      <c r="B2759" s="533" t="s">
        <v>1200</v>
      </c>
      <c r="G2759" s="533" t="s">
        <v>2725</v>
      </c>
      <c r="H2759" s="533">
        <v>14</v>
      </c>
      <c r="K2759" s="168" t="s">
        <v>1102</v>
      </c>
      <c r="L2759" s="160" t="s">
        <v>527</v>
      </c>
      <c r="M2759" s="124"/>
      <c r="N2759" s="124"/>
      <c r="X2759" s="533" t="s">
        <v>527</v>
      </c>
    </row>
    <row r="2760" spans="1:24" ht="15.75" hidden="1">
      <c r="A2760" s="533" t="s">
        <v>2729</v>
      </c>
      <c r="B2760" s="533" t="s">
        <v>1200</v>
      </c>
      <c r="G2760" s="533" t="s">
        <v>2725</v>
      </c>
      <c r="H2760" s="533">
        <v>15</v>
      </c>
      <c r="K2760" s="299" t="s">
        <v>1103</v>
      </c>
      <c r="L2760" s="278" t="s">
        <v>542</v>
      </c>
      <c r="M2760" s="124"/>
      <c r="N2760" s="124"/>
      <c r="X2760" s="533" t="s">
        <v>542</v>
      </c>
    </row>
    <row r="2761" spans="1:24" ht="15.75" hidden="1">
      <c r="A2761" s="533" t="s">
        <v>2729</v>
      </c>
      <c r="B2761" s="533" t="s">
        <v>1200</v>
      </c>
      <c r="G2761" s="533" t="s">
        <v>2725</v>
      </c>
      <c r="H2761" s="533">
        <v>16</v>
      </c>
      <c r="K2761" s="170" t="s">
        <v>1104</v>
      </c>
      <c r="L2761" s="29" t="s">
        <v>551</v>
      </c>
      <c r="M2761" s="124"/>
      <c r="N2761" s="124"/>
      <c r="X2761" s="533" t="s">
        <v>551</v>
      </c>
    </row>
    <row r="2762" spans="1:24" ht="15.75" hidden="1">
      <c r="A2762" s="533" t="s">
        <v>2729</v>
      </c>
      <c r="B2762" s="533" t="s">
        <v>1200</v>
      </c>
      <c r="G2762" s="533" t="s">
        <v>2725</v>
      </c>
      <c r="H2762" s="533">
        <v>17</v>
      </c>
      <c r="K2762" s="170" t="s">
        <v>1105</v>
      </c>
      <c r="L2762" s="29" t="s">
        <v>588</v>
      </c>
      <c r="M2762" s="124"/>
      <c r="N2762" s="124"/>
      <c r="X2762" s="533" t="s">
        <v>588</v>
      </c>
    </row>
    <row r="2763" spans="1:24" ht="15.75" hidden="1">
      <c r="A2763" s="533" t="s">
        <v>2729</v>
      </c>
      <c r="B2763" s="533" t="s">
        <v>1200</v>
      </c>
      <c r="G2763" s="533" t="s">
        <v>2725</v>
      </c>
      <c r="H2763" s="533">
        <v>18</v>
      </c>
      <c r="K2763" s="170" t="s">
        <v>1106</v>
      </c>
      <c r="L2763" s="29" t="s">
        <v>1068</v>
      </c>
      <c r="M2763" s="124"/>
      <c r="N2763" s="124"/>
      <c r="X2763" s="533" t="s">
        <v>1068</v>
      </c>
    </row>
    <row r="2764" spans="1:24" ht="15.75" hidden="1">
      <c r="A2764" s="533" t="s">
        <v>2729</v>
      </c>
      <c r="B2764" s="533" t="s">
        <v>1200</v>
      </c>
      <c r="G2764" s="533" t="s">
        <v>2725</v>
      </c>
      <c r="H2764" s="533">
        <v>19</v>
      </c>
      <c r="K2764" s="170" t="s">
        <v>1107</v>
      </c>
      <c r="L2764" s="29" t="s">
        <v>850</v>
      </c>
      <c r="M2764" s="124"/>
      <c r="N2764" s="124"/>
      <c r="X2764" s="533" t="s">
        <v>850</v>
      </c>
    </row>
    <row r="2765" spans="1:24" ht="15.75" hidden="1">
      <c r="A2765" s="533" t="s">
        <v>2729</v>
      </c>
      <c r="B2765" s="533" t="s">
        <v>1200</v>
      </c>
      <c r="G2765" s="533" t="s">
        <v>2725</v>
      </c>
      <c r="H2765" s="533">
        <v>20</v>
      </c>
      <c r="K2765" s="170" t="s">
        <v>1108</v>
      </c>
      <c r="L2765" s="29" t="s">
        <v>998</v>
      </c>
      <c r="M2765" s="124"/>
      <c r="N2765" s="124"/>
      <c r="X2765" s="533" t="s">
        <v>998</v>
      </c>
    </row>
    <row r="2766" spans="1:24" ht="15.75" hidden="1">
      <c r="A2766" s="533" t="s">
        <v>2729</v>
      </c>
      <c r="B2766" s="533" t="s">
        <v>1200</v>
      </c>
      <c r="G2766" s="533" t="s">
        <v>2725</v>
      </c>
      <c r="H2766" s="533">
        <v>21</v>
      </c>
      <c r="K2766" s="170" t="s">
        <v>1109</v>
      </c>
      <c r="L2766" s="29" t="s">
        <v>1018</v>
      </c>
      <c r="M2766" s="124"/>
      <c r="N2766" s="124"/>
      <c r="X2766" s="533" t="s">
        <v>1018</v>
      </c>
    </row>
    <row r="2767" spans="1:24" ht="15.75" hidden="1">
      <c r="A2767" s="533" t="s">
        <v>2729</v>
      </c>
      <c r="B2767" s="533" t="s">
        <v>1200</v>
      </c>
      <c r="G2767" s="533" t="s">
        <v>2725</v>
      </c>
      <c r="H2767" s="533">
        <v>22</v>
      </c>
      <c r="K2767" s="299" t="s">
        <v>1110</v>
      </c>
      <c r="L2767" s="278" t="s">
        <v>1069</v>
      </c>
      <c r="M2767" s="124"/>
      <c r="N2767" s="124"/>
      <c r="X2767" s="533" t="s">
        <v>1069</v>
      </c>
    </row>
    <row r="2768" spans="1:24" ht="15.75" hidden="1">
      <c r="A2768" s="533" t="s">
        <v>2729</v>
      </c>
      <c r="B2768" s="533" t="s">
        <v>1200</v>
      </c>
      <c r="G2768" s="533" t="s">
        <v>2725</v>
      </c>
      <c r="H2768" s="533">
        <v>23</v>
      </c>
      <c r="K2768" s="299" t="s">
        <v>1111</v>
      </c>
      <c r="L2768" s="278" t="s">
        <v>1043</v>
      </c>
      <c r="M2768" s="124"/>
      <c r="N2768" s="124"/>
      <c r="X2768" s="533" t="s">
        <v>1043</v>
      </c>
    </row>
    <row r="2769" spans="1:28" ht="15.75" hidden="1">
      <c r="A2769" s="533" t="s">
        <v>2729</v>
      </c>
      <c r="B2769" s="533">
        <v>1</v>
      </c>
      <c r="C2769" s="533" t="s">
        <v>1</v>
      </c>
      <c r="D2769" s="572" t="s">
        <v>1319</v>
      </c>
      <c r="E2769" s="571" t="s">
        <v>1209</v>
      </c>
      <c r="F2769" s="533" t="str">
        <f t="shared" ref="F2769:F2773" si="2866">VLOOKUP(D2769,trade1,3,FALSE)</f>
        <v>AR</v>
      </c>
      <c r="G2769" s="533" t="s">
        <v>2725</v>
      </c>
      <c r="H2769" s="533">
        <v>24</v>
      </c>
      <c r="I2769" s="533" t="s">
        <v>11</v>
      </c>
      <c r="J2769" s="533" t="s">
        <v>12</v>
      </c>
      <c r="K2769" s="1"/>
      <c r="L2769" s="2"/>
      <c r="M2769" s="3" t="s">
        <v>0</v>
      </c>
      <c r="N2769" s="4"/>
      <c r="O2769" s="5"/>
      <c r="P2769" s="5"/>
      <c r="Y2769" s="533" t="s">
        <v>0</v>
      </c>
    </row>
    <row r="2770" spans="1:28" ht="15.75" hidden="1">
      <c r="A2770" s="533" t="s">
        <v>2729</v>
      </c>
      <c r="B2770" s="533">
        <v>1</v>
      </c>
      <c r="C2770" s="533" t="s">
        <v>1</v>
      </c>
      <c r="D2770" s="572" t="s">
        <v>1319</v>
      </c>
      <c r="E2770" s="571" t="s">
        <v>1209</v>
      </c>
      <c r="F2770" s="533" t="str">
        <f t="shared" si="2866"/>
        <v>AR</v>
      </c>
      <c r="G2770" s="533" t="s">
        <v>2725</v>
      </c>
      <c r="H2770" s="533">
        <v>25</v>
      </c>
      <c r="I2770" s="533" t="s">
        <v>11</v>
      </c>
      <c r="J2770" s="533" t="s">
        <v>12</v>
      </c>
      <c r="K2770" s="1"/>
      <c r="L2770" s="2"/>
      <c r="M2770" s="3" t="s">
        <v>1</v>
      </c>
      <c r="N2770" s="4"/>
      <c r="O2770" s="5"/>
      <c r="P2770" s="5"/>
      <c r="Y2770" s="533" t="s">
        <v>1</v>
      </c>
    </row>
    <row r="2771" spans="1:28" ht="15.75" hidden="1">
      <c r="A2771" s="533" t="s">
        <v>2729</v>
      </c>
      <c r="B2771" s="533">
        <v>1</v>
      </c>
      <c r="C2771" s="533" t="s">
        <v>1</v>
      </c>
      <c r="D2771" s="572" t="s">
        <v>1319</v>
      </c>
      <c r="E2771" s="571" t="s">
        <v>1209</v>
      </c>
      <c r="F2771" s="533" t="str">
        <f t="shared" si="2866"/>
        <v>AR</v>
      </c>
      <c r="G2771" s="533" t="s">
        <v>2725</v>
      </c>
      <c r="H2771" s="533">
        <v>26</v>
      </c>
      <c r="I2771" s="533" t="s">
        <v>11</v>
      </c>
      <c r="J2771" s="533" t="s">
        <v>12</v>
      </c>
      <c r="K2771" s="6" t="s">
        <v>2</v>
      </c>
      <c r="L2771" s="6" t="s">
        <v>3</v>
      </c>
      <c r="M2771" s="7" t="s">
        <v>4</v>
      </c>
      <c r="N2771" s="8" t="s">
        <v>5</v>
      </c>
      <c r="O2771" s="9" t="s">
        <v>6</v>
      </c>
      <c r="P2771" s="9" t="s">
        <v>7</v>
      </c>
      <c r="X2771" s="533" t="s">
        <v>3</v>
      </c>
      <c r="Y2771" s="533" t="s">
        <v>4</v>
      </c>
      <c r="Z2771" s="533" t="s">
        <v>5</v>
      </c>
      <c r="AA2771" s="533" t="s">
        <v>6</v>
      </c>
      <c r="AB2771" s="533" t="s">
        <v>7</v>
      </c>
    </row>
    <row r="2772" spans="1:28" ht="15.75" hidden="1">
      <c r="A2772" s="533" t="s">
        <v>2729</v>
      </c>
      <c r="B2772" s="533">
        <v>1</v>
      </c>
      <c r="C2772" s="533" t="s">
        <v>1</v>
      </c>
      <c r="D2772" s="572" t="s">
        <v>1319</v>
      </c>
      <c r="E2772" s="571" t="s">
        <v>1209</v>
      </c>
      <c r="F2772" s="533" t="str">
        <f t="shared" si="2866"/>
        <v>AR</v>
      </c>
      <c r="G2772" s="533" t="s">
        <v>2725</v>
      </c>
      <c r="H2772" s="533">
        <v>27</v>
      </c>
      <c r="I2772" s="533" t="s">
        <v>11</v>
      </c>
      <c r="J2772" s="533" t="s">
        <v>12</v>
      </c>
      <c r="K2772" s="10"/>
      <c r="L2772" s="10"/>
      <c r="M2772" s="11"/>
      <c r="N2772" s="12"/>
      <c r="O2772" s="13"/>
      <c r="P2772" s="13" t="s">
        <v>8</v>
      </c>
      <c r="AB2772" s="533" t="s">
        <v>8</v>
      </c>
    </row>
    <row r="2773" spans="1:28" ht="15.75" hidden="1">
      <c r="A2773" s="533" t="s">
        <v>2729</v>
      </c>
      <c r="B2773" s="533">
        <v>1</v>
      </c>
      <c r="C2773" s="533" t="s">
        <v>1</v>
      </c>
      <c r="D2773" s="572" t="s">
        <v>1319</v>
      </c>
      <c r="E2773" s="571" t="s">
        <v>1209</v>
      </c>
      <c r="F2773" s="533" t="str">
        <f t="shared" si="2866"/>
        <v>AR</v>
      </c>
      <c r="G2773" s="533" t="s">
        <v>2725</v>
      </c>
      <c r="H2773" s="533">
        <v>28</v>
      </c>
      <c r="I2773" s="533" t="s">
        <v>11</v>
      </c>
      <c r="J2773" s="533" t="s">
        <v>12</v>
      </c>
      <c r="K2773" s="14"/>
      <c r="L2773" s="15" t="s">
        <v>9</v>
      </c>
      <c r="M2773" s="14"/>
      <c r="N2773" s="14"/>
      <c r="O2773" s="13"/>
      <c r="P2773" s="13"/>
      <c r="X2773" s="533" t="s">
        <v>9</v>
      </c>
    </row>
    <row r="2774" spans="1:28" ht="15.75" hidden="1">
      <c r="A2774" s="533" t="s">
        <v>2729</v>
      </c>
      <c r="B2774" s="533">
        <v>1</v>
      </c>
      <c r="C2774" s="533" t="s">
        <v>1</v>
      </c>
      <c r="D2774" s="572" t="s">
        <v>1319</v>
      </c>
      <c r="E2774" s="571" t="str">
        <f>E2773</f>
        <v xml:space="preserve"> GENERAL REQUIREMENTS</v>
      </c>
      <c r="F2774" s="533" t="str">
        <f t="shared" ref="F2774:F2781" si="2867">VLOOKUP(D2774,trade1,3,FALSE)</f>
        <v>AR</v>
      </c>
      <c r="G2774" s="533" t="s">
        <v>2725</v>
      </c>
      <c r="H2774" s="533">
        <v>29</v>
      </c>
      <c r="I2774" s="533" t="s">
        <v>11</v>
      </c>
      <c r="J2774" s="533" t="s">
        <v>12</v>
      </c>
      <c r="K2774" s="14"/>
      <c r="L2774" s="15" t="s">
        <v>10</v>
      </c>
      <c r="M2774" s="14"/>
      <c r="N2774" s="14"/>
      <c r="O2774" s="13"/>
      <c r="P2774" s="13"/>
      <c r="X2774" s="533" t="s">
        <v>10</v>
      </c>
    </row>
    <row r="2775" spans="1:28" ht="15.75" hidden="1">
      <c r="A2775" s="533" t="s">
        <v>2729</v>
      </c>
      <c r="B2775" s="533">
        <v>1</v>
      </c>
      <c r="C2775" s="533" t="s">
        <v>1</v>
      </c>
      <c r="D2775" s="572" t="s">
        <v>1319</v>
      </c>
      <c r="E2775" s="571" t="str">
        <f t="shared" ref="E2775:E2786" si="2868">E2774</f>
        <v xml:space="preserve"> GENERAL REQUIREMENTS</v>
      </c>
      <c r="F2775" s="533" t="str">
        <f t="shared" si="2867"/>
        <v>AR</v>
      </c>
      <c r="G2775" s="533" t="s">
        <v>2725</v>
      </c>
      <c r="H2775" s="533">
        <v>30</v>
      </c>
      <c r="I2775" s="533" t="str">
        <f>L2775</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2775" s="533" t="str">
        <f>L2776</f>
        <v>Conditions of Contract</v>
      </c>
      <c r="K2775" s="14"/>
      <c r="L2775" s="74" t="s">
        <v>11</v>
      </c>
      <c r="M2775" s="14"/>
      <c r="N2775" s="14"/>
      <c r="O2775" s="13"/>
      <c r="P2775" s="13"/>
      <c r="X2775" s="533" t="s">
        <v>11</v>
      </c>
    </row>
    <row r="2776" spans="1:28" ht="15.75" hidden="1">
      <c r="A2776" s="533" t="s">
        <v>2729</v>
      </c>
      <c r="B2776" s="533">
        <v>1</v>
      </c>
      <c r="C2776" s="533" t="s">
        <v>1</v>
      </c>
      <c r="D2776" s="572" t="s">
        <v>1319</v>
      </c>
      <c r="E2776" s="571" t="str">
        <f t="shared" si="2868"/>
        <v xml:space="preserve"> GENERAL REQUIREMENTS</v>
      </c>
      <c r="F2776" s="533" t="str">
        <f t="shared" si="2867"/>
        <v>AR</v>
      </c>
      <c r="G2776" s="533" t="s">
        <v>2725</v>
      </c>
      <c r="H2776" s="533">
        <v>31</v>
      </c>
      <c r="I2776" s="533" t="str">
        <f>I2774</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2776" s="533" t="str">
        <f>J2774</f>
        <v>Conditions of Contract</v>
      </c>
      <c r="K2776" s="14"/>
      <c r="L2776" s="74" t="s">
        <v>12</v>
      </c>
      <c r="M2776" s="14"/>
      <c r="N2776" s="14"/>
      <c r="O2776" s="13"/>
      <c r="P2776" s="13"/>
      <c r="X2776" s="533" t="s">
        <v>12</v>
      </c>
    </row>
    <row r="2777" spans="1:28" ht="15.75" hidden="1">
      <c r="A2777" s="533" t="s">
        <v>2729</v>
      </c>
      <c r="B2777" s="533">
        <v>1</v>
      </c>
      <c r="C2777" s="533" t="s">
        <v>1</v>
      </c>
      <c r="D2777" s="572" t="s">
        <v>1319</v>
      </c>
      <c r="E2777" s="571" t="str">
        <f t="shared" si="2868"/>
        <v xml:space="preserve"> GENERAL REQUIREMENTS</v>
      </c>
      <c r="F2777" s="533" t="str">
        <f t="shared" si="2867"/>
        <v>AR</v>
      </c>
      <c r="G2777" s="533" t="s">
        <v>2722</v>
      </c>
      <c r="H2777" s="533">
        <v>32</v>
      </c>
      <c r="I2777" s="533" t="str">
        <f t="shared" ref="I2777:J2777" si="2869">I2775</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2777" s="533" t="str">
        <f t="shared" si="2869"/>
        <v>Conditions of Contract</v>
      </c>
      <c r="K2777" s="16" t="s">
        <v>13</v>
      </c>
      <c r="L2777" s="75" t="s">
        <v>14</v>
      </c>
      <c r="M2777" s="14"/>
      <c r="N2777" s="12" t="s">
        <v>2</v>
      </c>
      <c r="O2777" s="13">
        <v>5000</v>
      </c>
      <c r="P2777" s="13">
        <v>5000</v>
      </c>
      <c r="X2777" s="533" t="s">
        <v>14</v>
      </c>
      <c r="Z2777" s="533" t="s">
        <v>2</v>
      </c>
      <c r="AA2777" s="533">
        <v>5000</v>
      </c>
      <c r="AB2777" s="533">
        <v>5000</v>
      </c>
    </row>
    <row r="2778" spans="1:28" ht="15.75" hidden="1">
      <c r="A2778" s="533" t="s">
        <v>2729</v>
      </c>
      <c r="B2778" s="533">
        <v>1</v>
      </c>
      <c r="C2778" s="533" t="s">
        <v>1</v>
      </c>
      <c r="D2778" s="572" t="s">
        <v>1319</v>
      </c>
      <c r="E2778" s="571" t="str">
        <f t="shared" si="2868"/>
        <v xml:space="preserve"> GENERAL REQUIREMENTS</v>
      </c>
      <c r="F2778" s="533" t="str">
        <f t="shared" si="2867"/>
        <v>AR</v>
      </c>
      <c r="G2778" s="533" t="s">
        <v>2722</v>
      </c>
      <c r="H2778" s="533">
        <v>33</v>
      </c>
      <c r="I2778" s="533" t="str">
        <f t="shared" ref="I2778:J2778" si="2870">I2776</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2778" s="533" t="str">
        <f t="shared" si="2870"/>
        <v>Conditions of Contract</v>
      </c>
      <c r="K2778" s="10" t="s">
        <v>15</v>
      </c>
      <c r="L2778" s="10" t="s">
        <v>16</v>
      </c>
      <c r="M2778" s="11"/>
      <c r="N2778" s="12" t="s">
        <v>2</v>
      </c>
      <c r="O2778" s="13">
        <v>3000</v>
      </c>
      <c r="P2778" s="13">
        <v>3000</v>
      </c>
      <c r="X2778" s="533" t="s">
        <v>16</v>
      </c>
      <c r="Z2778" s="533" t="s">
        <v>2</v>
      </c>
      <c r="AA2778" s="533">
        <v>3000</v>
      </c>
      <c r="AB2778" s="533">
        <v>3000</v>
      </c>
    </row>
    <row r="2779" spans="1:28" ht="15.75" hidden="1">
      <c r="A2779" s="533" t="s">
        <v>2729</v>
      </c>
      <c r="B2779" s="533">
        <v>1</v>
      </c>
      <c r="C2779" s="533" t="s">
        <v>1</v>
      </c>
      <c r="D2779" s="572" t="s">
        <v>1319</v>
      </c>
      <c r="E2779" s="571" t="str">
        <f t="shared" si="2868"/>
        <v xml:space="preserve"> GENERAL REQUIREMENTS</v>
      </c>
      <c r="F2779" s="533" t="str">
        <f t="shared" si="2867"/>
        <v>AR</v>
      </c>
      <c r="G2779" s="533" t="s">
        <v>2722</v>
      </c>
      <c r="H2779" s="533">
        <v>34</v>
      </c>
      <c r="I2779" s="533" t="str">
        <f t="shared" ref="I2779:J2779" si="2871">I2777</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2779" s="533" t="str">
        <f t="shared" si="2871"/>
        <v>Conditions of Contract</v>
      </c>
      <c r="K2779" s="10" t="s">
        <v>17</v>
      </c>
      <c r="L2779" s="10" t="s">
        <v>18</v>
      </c>
      <c r="M2779" s="11"/>
      <c r="N2779" s="12" t="s">
        <v>2</v>
      </c>
      <c r="O2779" s="13">
        <v>20000</v>
      </c>
      <c r="P2779" s="13">
        <v>20000</v>
      </c>
      <c r="X2779" s="533" t="s">
        <v>18</v>
      </c>
      <c r="Z2779" s="533" t="s">
        <v>2</v>
      </c>
      <c r="AA2779" s="533">
        <v>20000</v>
      </c>
      <c r="AB2779" s="533">
        <v>20000</v>
      </c>
    </row>
    <row r="2780" spans="1:28" ht="15.75" hidden="1">
      <c r="A2780" s="533" t="s">
        <v>2729</v>
      </c>
      <c r="B2780" s="533">
        <v>1</v>
      </c>
      <c r="C2780" s="533" t="s">
        <v>1</v>
      </c>
      <c r="D2780" s="572" t="s">
        <v>1319</v>
      </c>
      <c r="E2780" s="571" t="str">
        <f t="shared" si="2868"/>
        <v xml:space="preserve"> GENERAL REQUIREMENTS</v>
      </c>
      <c r="F2780" s="533" t="str">
        <f t="shared" si="2867"/>
        <v>AR</v>
      </c>
      <c r="G2780" s="533" t="s">
        <v>2722</v>
      </c>
      <c r="H2780" s="533">
        <v>35</v>
      </c>
      <c r="I2780" s="533" t="str">
        <f t="shared" ref="I2780:J2780" si="2872">I2778</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2780" s="533" t="str">
        <f t="shared" si="2872"/>
        <v>Conditions of Contract</v>
      </c>
      <c r="K2780" s="10" t="s">
        <v>19</v>
      </c>
      <c r="L2780" s="10" t="s">
        <v>1190</v>
      </c>
      <c r="M2780" s="11"/>
      <c r="N2780" s="12" t="s">
        <v>2</v>
      </c>
      <c r="O2780" s="13">
        <v>37000</v>
      </c>
      <c r="P2780" s="13">
        <v>37000</v>
      </c>
      <c r="X2780" s="533" t="s">
        <v>1190</v>
      </c>
      <c r="Z2780" s="533" t="s">
        <v>2</v>
      </c>
      <c r="AA2780" s="533">
        <v>37000</v>
      </c>
      <c r="AB2780" s="533">
        <v>37000</v>
      </c>
    </row>
    <row r="2781" spans="1:28" ht="15.75" hidden="1">
      <c r="A2781" s="533" t="s">
        <v>2729</v>
      </c>
      <c r="B2781" s="533">
        <v>1</v>
      </c>
      <c r="C2781" s="533" t="s">
        <v>1</v>
      </c>
      <c r="D2781" s="572" t="s">
        <v>1319</v>
      </c>
      <c r="E2781" s="571" t="str">
        <f t="shared" si="2868"/>
        <v xml:space="preserve"> GENERAL REQUIREMENTS</v>
      </c>
      <c r="F2781" s="533" t="str">
        <f t="shared" si="2867"/>
        <v>AR</v>
      </c>
      <c r="G2781" s="533" t="s">
        <v>2725</v>
      </c>
      <c r="H2781" s="533">
        <v>36</v>
      </c>
      <c r="I2781" s="533" t="str">
        <f t="shared" ref="I2781:J2781" si="2873">I2779</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2781" s="533" t="str">
        <f t="shared" si="2873"/>
        <v>Conditions of Contract</v>
      </c>
      <c r="K2781" s="6" t="s">
        <v>1</v>
      </c>
      <c r="L2781" s="75"/>
      <c r="M2781" s="11"/>
      <c r="N2781" s="12"/>
      <c r="O2781" s="13"/>
      <c r="P2781" s="17"/>
    </row>
    <row r="2782" spans="1:28" ht="15.75" hidden="1">
      <c r="A2782" s="533" t="s">
        <v>2729</v>
      </c>
      <c r="B2782" s="533">
        <v>1</v>
      </c>
      <c r="C2782" s="533" t="s">
        <v>1</v>
      </c>
      <c r="D2782" s="10" t="s">
        <v>22</v>
      </c>
      <c r="E2782" s="10" t="s">
        <v>22</v>
      </c>
      <c r="G2782" s="533" t="s">
        <v>2724</v>
      </c>
      <c r="H2782" s="533">
        <v>37</v>
      </c>
      <c r="I2782" s="533" t="str">
        <f t="shared" ref="I2782:J2782" si="2874">I2780</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2782" s="533" t="str">
        <f t="shared" si="2874"/>
        <v>Conditions of Contract</v>
      </c>
      <c r="K2782" s="10" t="s">
        <v>22</v>
      </c>
      <c r="L2782" s="75"/>
      <c r="M2782" s="11"/>
      <c r="N2782" s="12"/>
      <c r="O2782" s="13" t="s">
        <v>8</v>
      </c>
      <c r="P2782" s="13">
        <v>0</v>
      </c>
      <c r="AA2782" s="533" t="s">
        <v>8</v>
      </c>
      <c r="AB2782" s="533">
        <v>65000</v>
      </c>
    </row>
    <row r="2783" spans="1:28" ht="15.75" hidden="1">
      <c r="A2783" s="533" t="s">
        <v>2729</v>
      </c>
      <c r="B2783" s="533">
        <v>2</v>
      </c>
      <c r="C2783" s="533" t="s">
        <v>24</v>
      </c>
      <c r="D2783" s="572" t="s">
        <v>1413</v>
      </c>
      <c r="E2783" s="571" t="s">
        <v>1210</v>
      </c>
      <c r="F2783" s="533" t="str">
        <f t="shared" ref="F2783:F2789" si="2875">VLOOKUP(D2783,trade1,3,FALSE)</f>
        <v>AR</v>
      </c>
      <c r="G2783" s="533" t="s">
        <v>2725</v>
      </c>
      <c r="H2783" s="533">
        <v>38</v>
      </c>
      <c r="I2783" s="533" t="str">
        <f t="shared" ref="I2783:J2783" si="2876">I2781</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2783" s="533" t="str">
        <f t="shared" si="2876"/>
        <v>Conditions of Contract</v>
      </c>
      <c r="K2783" s="1"/>
      <c r="L2783" s="2"/>
      <c r="M2783" s="18" t="s">
        <v>23</v>
      </c>
      <c r="N2783" s="4"/>
      <c r="O2783" s="5"/>
      <c r="P2783" s="5"/>
      <c r="Q2783" s="29"/>
      <c r="R2783" s="29"/>
      <c r="Y2783" s="533" t="s">
        <v>23</v>
      </c>
    </row>
    <row r="2784" spans="1:28" ht="15.75" hidden="1">
      <c r="A2784" s="533" t="s">
        <v>2729</v>
      </c>
      <c r="B2784" s="533">
        <v>2</v>
      </c>
      <c r="C2784" s="533" t="s">
        <v>24</v>
      </c>
      <c r="D2784" s="572" t="s">
        <v>1413</v>
      </c>
      <c r="E2784" s="571" t="str">
        <f t="shared" si="2868"/>
        <v xml:space="preserve"> SELECTIVE STRUCTURE DEMOLITION</v>
      </c>
      <c r="F2784" s="533" t="str">
        <f t="shared" si="2875"/>
        <v>AR</v>
      </c>
      <c r="G2784" s="533" t="s">
        <v>2725</v>
      </c>
      <c r="H2784" s="533">
        <v>39</v>
      </c>
      <c r="I2784" s="533" t="str">
        <f t="shared" ref="I2784:J2784" si="2877">I2782</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2784" s="533" t="str">
        <f t="shared" si="2877"/>
        <v>Conditions of Contract</v>
      </c>
      <c r="K2784" s="1"/>
      <c r="L2784" s="2"/>
      <c r="M2784" s="18" t="s">
        <v>24</v>
      </c>
      <c r="N2784" s="4"/>
      <c r="O2784" s="5"/>
      <c r="P2784" s="5"/>
      <c r="Q2784" s="29"/>
      <c r="R2784" s="29"/>
      <c r="Y2784" s="533" t="s">
        <v>24</v>
      </c>
    </row>
    <row r="2785" spans="1:28" ht="15.75" hidden="1">
      <c r="A2785" s="533" t="s">
        <v>2729</v>
      </c>
      <c r="B2785" s="533">
        <v>2</v>
      </c>
      <c r="C2785" s="533" t="s">
        <v>24</v>
      </c>
      <c r="D2785" s="572" t="s">
        <v>1413</v>
      </c>
      <c r="E2785" s="571" t="str">
        <f t="shared" si="2868"/>
        <v xml:space="preserve"> SELECTIVE STRUCTURE DEMOLITION</v>
      </c>
      <c r="F2785" s="533" t="str">
        <f t="shared" si="2875"/>
        <v>AR</v>
      </c>
      <c r="G2785" s="533" t="s">
        <v>2725</v>
      </c>
      <c r="H2785" s="533">
        <v>40</v>
      </c>
      <c r="I2785" s="533" t="str">
        <f t="shared" ref="I2785:J2785" si="2878">I2783</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2785" s="533" t="str">
        <f t="shared" si="2878"/>
        <v>Conditions of Contract</v>
      </c>
      <c r="K2785" s="19" t="s">
        <v>2</v>
      </c>
      <c r="L2785" s="20" t="s">
        <v>25</v>
      </c>
      <c r="M2785" s="18" t="s">
        <v>4</v>
      </c>
      <c r="N2785" s="18" t="s">
        <v>5</v>
      </c>
      <c r="O2785" s="21" t="s">
        <v>6</v>
      </c>
      <c r="P2785" s="21" t="s">
        <v>7</v>
      </c>
      <c r="Q2785" s="29"/>
      <c r="R2785" s="29"/>
      <c r="X2785" s="533" t="s">
        <v>25</v>
      </c>
      <c r="Y2785" s="533" t="s">
        <v>4</v>
      </c>
      <c r="Z2785" s="533" t="s">
        <v>5</v>
      </c>
      <c r="AA2785" s="533" t="s">
        <v>6</v>
      </c>
      <c r="AB2785" s="533" t="s">
        <v>7</v>
      </c>
    </row>
    <row r="2786" spans="1:28" ht="15.75" hidden="1">
      <c r="A2786" s="533" t="s">
        <v>2729</v>
      </c>
      <c r="B2786" s="533">
        <v>2</v>
      </c>
      <c r="C2786" s="533" t="s">
        <v>24</v>
      </c>
      <c r="D2786" s="572" t="s">
        <v>1413</v>
      </c>
      <c r="E2786" s="571" t="str">
        <f t="shared" si="2868"/>
        <v xml:space="preserve"> SELECTIVE STRUCTURE DEMOLITION</v>
      </c>
      <c r="F2786" s="533" t="str">
        <f t="shared" si="2875"/>
        <v>AR</v>
      </c>
      <c r="G2786" s="533" t="s">
        <v>2725</v>
      </c>
      <c r="H2786" s="533">
        <v>41</v>
      </c>
      <c r="I2786" s="533" t="str">
        <f t="shared" ref="I2786:J2786" si="2879">I2784</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2786" s="533" t="str">
        <f t="shared" si="2879"/>
        <v>Conditions of Contract</v>
      </c>
      <c r="K2786" s="1"/>
      <c r="L2786" s="2"/>
      <c r="M2786" s="4"/>
      <c r="N2786" s="4"/>
      <c r="O2786" s="22"/>
      <c r="P2786" s="22" t="s">
        <v>8</v>
      </c>
      <c r="Q2786" s="29"/>
      <c r="R2786" s="29"/>
      <c r="AB2786" s="533" t="s">
        <v>8</v>
      </c>
    </row>
    <row r="2787" spans="1:28" ht="15.75" hidden="1">
      <c r="A2787" s="533" t="s">
        <v>2729</v>
      </c>
      <c r="B2787" s="533">
        <v>2</v>
      </c>
      <c r="C2787" s="533" t="s">
        <v>24</v>
      </c>
      <c r="D2787" s="572" t="s">
        <v>1413</v>
      </c>
      <c r="E2787" s="571" t="s">
        <v>1210</v>
      </c>
      <c r="F2787" s="533" t="str">
        <f t="shared" si="2875"/>
        <v>AR</v>
      </c>
      <c r="G2787" s="533" t="s">
        <v>2725</v>
      </c>
      <c r="H2787" s="533">
        <v>42</v>
      </c>
      <c r="I2787" s="533" t="str">
        <f t="shared" ref="I2787:J2787" si="2880">I2785</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2787" s="533" t="str">
        <f t="shared" si="2880"/>
        <v>Conditions of Contract</v>
      </c>
      <c r="K2787" s="23"/>
      <c r="L2787" s="573" t="s">
        <v>26</v>
      </c>
      <c r="M2787" s="24"/>
      <c r="N2787" s="24"/>
      <c r="O2787" s="25"/>
      <c r="P2787" s="25"/>
      <c r="Q2787" s="29"/>
      <c r="R2787" s="29"/>
      <c r="X2787" s="533" t="s">
        <v>26</v>
      </c>
    </row>
    <row r="2788" spans="1:28" ht="15.75" hidden="1">
      <c r="A2788" s="533" t="s">
        <v>2729</v>
      </c>
      <c r="B2788" s="533">
        <v>2</v>
      </c>
      <c r="C2788" s="533" t="s">
        <v>24</v>
      </c>
      <c r="D2788" s="572" t="s">
        <v>1413</v>
      </c>
      <c r="E2788" s="571" t="str">
        <f t="shared" ref="E2788:E2821" si="2881">E2787</f>
        <v xml:space="preserve"> SELECTIVE STRUCTURE DEMOLITION</v>
      </c>
      <c r="F2788" s="533" t="str">
        <f t="shared" si="2875"/>
        <v>AR</v>
      </c>
      <c r="G2788" s="533" t="s">
        <v>2725</v>
      </c>
      <c r="H2788" s="533">
        <v>43</v>
      </c>
      <c r="I2788" s="533" t="str">
        <f t="shared" ref="I2788:J2788" si="2882">I2786</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2788" s="533" t="str">
        <f t="shared" si="2882"/>
        <v>Conditions of Contract</v>
      </c>
      <c r="K2788" s="23"/>
      <c r="L2788" s="574" t="s">
        <v>27</v>
      </c>
      <c r="M2788" s="24"/>
      <c r="N2788" s="24"/>
      <c r="O2788" s="25"/>
      <c r="P2788" s="25"/>
      <c r="Q2788" s="29"/>
      <c r="R2788" s="29"/>
      <c r="X2788" s="533" t="s">
        <v>27</v>
      </c>
    </row>
    <row r="2789" spans="1:28" ht="15.75" hidden="1">
      <c r="A2789" s="533" t="s">
        <v>2729</v>
      </c>
      <c r="B2789" s="533">
        <v>2</v>
      </c>
      <c r="C2789" s="533" t="s">
        <v>24</v>
      </c>
      <c r="D2789" s="572" t="s">
        <v>1413</v>
      </c>
      <c r="E2789" s="571" t="str">
        <f t="shared" si="2881"/>
        <v xml:space="preserve"> SELECTIVE STRUCTURE DEMOLITION</v>
      </c>
      <c r="F2789" s="533" t="str">
        <f t="shared" si="2875"/>
        <v>AR</v>
      </c>
      <c r="G2789" s="533" t="s">
        <v>2725</v>
      </c>
      <c r="H2789" s="533">
        <v>44</v>
      </c>
      <c r="I2789" s="533" t="str">
        <f t="shared" ref="I2789:J2789" si="2883">I2787</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2789" s="533" t="str">
        <f t="shared" si="2883"/>
        <v>Conditions of Contract</v>
      </c>
      <c r="K2789" s="23"/>
      <c r="L2789" s="574" t="s">
        <v>28</v>
      </c>
      <c r="M2789" s="24"/>
      <c r="N2789" s="24"/>
      <c r="O2789" s="25"/>
      <c r="P2789" s="25"/>
      <c r="Q2789" s="29"/>
      <c r="R2789" s="29"/>
      <c r="X2789" s="533" t="s">
        <v>28</v>
      </c>
    </row>
    <row r="2790" spans="1:28" ht="15.75" hidden="1">
      <c r="A2790" s="533" t="s">
        <v>2729</v>
      </c>
      <c r="B2790" s="533">
        <v>2</v>
      </c>
      <c r="C2790" s="533" t="s">
        <v>24</v>
      </c>
      <c r="D2790" s="572" t="s">
        <v>1413</v>
      </c>
      <c r="E2790" s="571" t="str">
        <f t="shared" si="2881"/>
        <v xml:space="preserve"> SELECTIVE STRUCTURE DEMOLITION</v>
      </c>
      <c r="F2790" s="533" t="str">
        <f t="shared" ref="F2790:F2816" si="2884">VLOOKUP(D2790,trade,3,FALSE)</f>
        <v>AR</v>
      </c>
      <c r="G2790" s="533" t="s">
        <v>2725</v>
      </c>
      <c r="H2790" s="533">
        <v>45</v>
      </c>
      <c r="I2790" s="533" t="str">
        <f t="shared" ref="I2790:J2790" si="2885">I2788</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2790" s="533" t="str">
        <f t="shared" si="2885"/>
        <v>Conditions of Contract</v>
      </c>
      <c r="K2790" s="23"/>
      <c r="L2790" s="574" t="s">
        <v>29</v>
      </c>
      <c r="M2790" s="24"/>
      <c r="N2790" s="24"/>
      <c r="O2790" s="25"/>
      <c r="P2790" s="25"/>
      <c r="Q2790" s="29"/>
      <c r="R2790" s="29"/>
      <c r="X2790" s="533" t="s">
        <v>29</v>
      </c>
    </row>
    <row r="2791" spans="1:28" ht="15.75" hidden="1">
      <c r="A2791" s="533" t="s">
        <v>2729</v>
      </c>
      <c r="B2791" s="533">
        <v>2</v>
      </c>
      <c r="C2791" s="533" t="s">
        <v>24</v>
      </c>
      <c r="D2791" s="572" t="s">
        <v>1413</v>
      </c>
      <c r="E2791" s="571" t="str">
        <f t="shared" si="2881"/>
        <v xml:space="preserve"> SELECTIVE STRUCTURE DEMOLITION</v>
      </c>
      <c r="F2791" s="533" t="str">
        <f t="shared" si="2884"/>
        <v>AR</v>
      </c>
      <c r="G2791" s="533" t="s">
        <v>2725</v>
      </c>
      <c r="H2791" s="533">
        <v>46</v>
      </c>
      <c r="I2791" s="533" t="str">
        <f t="shared" ref="I2791:J2791" si="2886">I2789</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2791" s="533" t="str">
        <f t="shared" si="2886"/>
        <v>Conditions of Contract</v>
      </c>
      <c r="K2791" s="23"/>
      <c r="L2791" s="574" t="s">
        <v>30</v>
      </c>
      <c r="M2791" s="24"/>
      <c r="N2791" s="24"/>
      <c r="O2791" s="25"/>
      <c r="P2791" s="25"/>
      <c r="Q2791" s="29"/>
      <c r="R2791" s="29"/>
      <c r="X2791" s="533" t="s">
        <v>30</v>
      </c>
    </row>
    <row r="2792" spans="1:28" ht="15.75" hidden="1">
      <c r="A2792" s="533" t="s">
        <v>2729</v>
      </c>
      <c r="B2792" s="533">
        <v>2</v>
      </c>
      <c r="C2792" s="533" t="s">
        <v>24</v>
      </c>
      <c r="D2792" s="572" t="s">
        <v>1413</v>
      </c>
      <c r="E2792" s="571" t="str">
        <f t="shared" si="2881"/>
        <v xml:space="preserve"> SELECTIVE STRUCTURE DEMOLITION</v>
      </c>
      <c r="F2792" s="533" t="str">
        <f t="shared" si="2884"/>
        <v>AR</v>
      </c>
      <c r="G2792" s="533" t="s">
        <v>2725</v>
      </c>
      <c r="H2792" s="533">
        <v>47</v>
      </c>
      <c r="I2792" s="533" t="str">
        <f>L2792</f>
        <v xml:space="preserve">Demolition </v>
      </c>
      <c r="J2792" s="533" t="str">
        <f>L2792</f>
        <v xml:space="preserve">Demolition </v>
      </c>
      <c r="K2792" s="23"/>
      <c r="L2792" s="26" t="s">
        <v>31</v>
      </c>
      <c r="M2792" s="161"/>
      <c r="N2792" s="4"/>
      <c r="O2792" s="25"/>
      <c r="P2792" s="25"/>
      <c r="Q2792" s="29"/>
      <c r="R2792" s="29"/>
      <c r="X2792" s="533" t="s">
        <v>31</v>
      </c>
    </row>
    <row r="2793" spans="1:28" ht="15.75" hidden="1">
      <c r="A2793" s="533" t="s">
        <v>2729</v>
      </c>
      <c r="B2793" s="533">
        <v>2</v>
      </c>
      <c r="C2793" s="533" t="s">
        <v>24</v>
      </c>
      <c r="D2793" s="572" t="s">
        <v>1413</v>
      </c>
      <c r="E2793" s="571" t="str">
        <f t="shared" si="2881"/>
        <v xml:space="preserve"> SELECTIVE STRUCTURE DEMOLITION</v>
      </c>
      <c r="F2793" s="533" t="str">
        <f t="shared" si="2884"/>
        <v>AR</v>
      </c>
      <c r="G2793" s="533" t="s">
        <v>2722</v>
      </c>
      <c r="H2793" s="533">
        <v>48</v>
      </c>
      <c r="I2793" s="533" t="str">
        <f t="shared" ref="I2793:J2793" si="2887">I2791</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2793" s="533" t="str">
        <f t="shared" si="2887"/>
        <v>Conditions of Contract</v>
      </c>
      <c r="K2793" s="23" t="s">
        <v>13</v>
      </c>
      <c r="L2793" s="28" t="s">
        <v>32</v>
      </c>
      <c r="M2793" s="27">
        <v>17</v>
      </c>
      <c r="N2793" s="24" t="s">
        <v>33</v>
      </c>
      <c r="O2793" s="25">
        <v>25</v>
      </c>
      <c r="P2793" s="25">
        <f>O2793*M2793</f>
        <v>425</v>
      </c>
      <c r="Q2793" s="29"/>
      <c r="R2793" s="29"/>
      <c r="X2793" s="533" t="s">
        <v>32</v>
      </c>
      <c r="Y2793" s="533">
        <v>17</v>
      </c>
      <c r="Z2793" s="533" t="s">
        <v>33</v>
      </c>
      <c r="AA2793" s="533">
        <v>25</v>
      </c>
      <c r="AB2793" s="533">
        <v>425</v>
      </c>
    </row>
    <row r="2794" spans="1:28" ht="15.75" hidden="1">
      <c r="A2794" s="533" t="s">
        <v>2729</v>
      </c>
      <c r="B2794" s="533">
        <v>2</v>
      </c>
      <c r="C2794" s="533" t="s">
        <v>24</v>
      </c>
      <c r="D2794" s="572" t="s">
        <v>1413</v>
      </c>
      <c r="E2794" s="571" t="str">
        <f t="shared" si="2881"/>
        <v xml:space="preserve"> SELECTIVE STRUCTURE DEMOLITION</v>
      </c>
      <c r="F2794" s="533" t="str">
        <f t="shared" si="2884"/>
        <v>AR</v>
      </c>
      <c r="G2794" s="533" t="s">
        <v>2722</v>
      </c>
      <c r="H2794" s="533">
        <v>49</v>
      </c>
      <c r="I2794" s="533" t="str">
        <f t="shared" ref="I2794:J2794" si="2888">I2792</f>
        <v xml:space="preserve">Demolition </v>
      </c>
      <c r="J2794" s="533" t="str">
        <f t="shared" si="2888"/>
        <v xml:space="preserve">Demolition </v>
      </c>
      <c r="K2794" s="199" t="s">
        <v>15</v>
      </c>
      <c r="L2794" s="575" t="s">
        <v>34</v>
      </c>
      <c r="M2794" s="301">
        <v>73</v>
      </c>
      <c r="N2794" s="200" t="s">
        <v>33</v>
      </c>
      <c r="O2794" s="25"/>
      <c r="P2794" s="25">
        <f t="shared" ref="P2794:P2795" si="2889">O2794*M2794</f>
        <v>0</v>
      </c>
      <c r="Q2794" s="29"/>
      <c r="R2794" s="29"/>
      <c r="X2794" s="533" t="s">
        <v>34</v>
      </c>
      <c r="Y2794" s="533">
        <v>73</v>
      </c>
      <c r="Z2794" s="533" t="s">
        <v>33</v>
      </c>
      <c r="AB2794" s="533">
        <v>0</v>
      </c>
    </row>
    <row r="2795" spans="1:28" ht="15.75" hidden="1">
      <c r="A2795" s="533" t="s">
        <v>2729</v>
      </c>
      <c r="B2795" s="533">
        <v>2</v>
      </c>
      <c r="C2795" s="533" t="s">
        <v>24</v>
      </c>
      <c r="D2795" s="572" t="s">
        <v>1413</v>
      </c>
      <c r="E2795" s="571" t="str">
        <f t="shared" si="2881"/>
        <v xml:space="preserve"> SELECTIVE STRUCTURE DEMOLITION</v>
      </c>
      <c r="F2795" s="533" t="str">
        <f t="shared" si="2884"/>
        <v>AR</v>
      </c>
      <c r="G2795" s="533" t="s">
        <v>2722</v>
      </c>
      <c r="H2795" s="533">
        <v>50</v>
      </c>
      <c r="I2795" s="533" t="str">
        <f t="shared" ref="I2795:J2795" si="2890">I2793</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2795" s="533" t="str">
        <f t="shared" si="2890"/>
        <v>Conditions of Contract</v>
      </c>
      <c r="K2795" s="199" t="s">
        <v>17</v>
      </c>
      <c r="L2795" s="575" t="s">
        <v>35</v>
      </c>
      <c r="M2795" s="301">
        <v>22</v>
      </c>
      <c r="N2795" s="200" t="s">
        <v>33</v>
      </c>
      <c r="O2795" s="25"/>
      <c r="P2795" s="25">
        <f t="shared" si="2889"/>
        <v>0</v>
      </c>
      <c r="Q2795" s="29"/>
      <c r="R2795" s="29"/>
      <c r="X2795" s="533" t="s">
        <v>35</v>
      </c>
      <c r="Y2795" s="533">
        <v>22</v>
      </c>
      <c r="Z2795" s="533" t="s">
        <v>33</v>
      </c>
      <c r="AB2795" s="533">
        <v>0</v>
      </c>
    </row>
    <row r="2796" spans="1:28" ht="15.75" hidden="1">
      <c r="A2796" s="533" t="s">
        <v>2729</v>
      </c>
      <c r="B2796" s="533">
        <v>2</v>
      </c>
      <c r="C2796" s="533" t="s">
        <v>24</v>
      </c>
      <c r="D2796" s="572" t="s">
        <v>1413</v>
      </c>
      <c r="E2796" s="571" t="str">
        <f t="shared" si="2881"/>
        <v xml:space="preserve"> SELECTIVE STRUCTURE DEMOLITION</v>
      </c>
      <c r="F2796" s="533" t="str">
        <f t="shared" si="2884"/>
        <v>AR</v>
      </c>
      <c r="G2796" s="533" t="s">
        <v>2725</v>
      </c>
      <c r="H2796" s="533">
        <v>51</v>
      </c>
      <c r="I2796" s="533" t="str">
        <f>L2796</f>
        <v>Alteration</v>
      </c>
      <c r="J2796" s="533" t="str">
        <f>L2796</f>
        <v>Alteration</v>
      </c>
      <c r="K2796" s="23"/>
      <c r="L2796" s="26" t="s">
        <v>36</v>
      </c>
      <c r="M2796" s="27"/>
      <c r="N2796" s="29"/>
      <c r="O2796" s="25">
        <v>0</v>
      </c>
      <c r="P2796" s="25"/>
      <c r="Q2796" s="29"/>
      <c r="R2796" s="29"/>
      <c r="X2796" s="533" t="s">
        <v>36</v>
      </c>
      <c r="AA2796" s="533">
        <v>0</v>
      </c>
    </row>
    <row r="2797" spans="1:28" ht="15.75" hidden="1">
      <c r="A2797" s="533" t="s">
        <v>2729</v>
      </c>
      <c r="B2797" s="533">
        <v>2</v>
      </c>
      <c r="C2797" s="533" t="s">
        <v>24</v>
      </c>
      <c r="D2797" s="572" t="s">
        <v>1413</v>
      </c>
      <c r="E2797" s="571" t="str">
        <f t="shared" si="2881"/>
        <v xml:space="preserve"> SELECTIVE STRUCTURE DEMOLITION</v>
      </c>
      <c r="F2797" s="533" t="str">
        <f t="shared" si="2884"/>
        <v>AR</v>
      </c>
      <c r="G2797" s="533" t="s">
        <v>2722</v>
      </c>
      <c r="H2797" s="533">
        <v>52</v>
      </c>
      <c r="I2797" s="533" t="str">
        <f t="shared" ref="I2797:J2797" si="2891">I2795</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2797" s="533" t="str">
        <f t="shared" si="2891"/>
        <v>Conditions of Contract</v>
      </c>
      <c r="K2797" s="23" t="s">
        <v>13</v>
      </c>
      <c r="L2797" s="28" t="s">
        <v>37</v>
      </c>
      <c r="M2797" s="27">
        <v>4</v>
      </c>
      <c r="N2797" s="24" t="s">
        <v>33</v>
      </c>
      <c r="O2797" s="25">
        <v>25</v>
      </c>
      <c r="P2797" s="25">
        <f t="shared" ref="P2797:P2801" si="2892">O2797*M2797</f>
        <v>100</v>
      </c>
      <c r="Q2797" s="29"/>
      <c r="R2797" s="29"/>
      <c r="X2797" s="533" t="s">
        <v>37</v>
      </c>
      <c r="Y2797" s="533">
        <v>4</v>
      </c>
      <c r="Z2797" s="533" t="s">
        <v>33</v>
      </c>
      <c r="AA2797" s="533">
        <v>25</v>
      </c>
      <c r="AB2797" s="533">
        <v>100</v>
      </c>
    </row>
    <row r="2798" spans="1:28" ht="15.75" hidden="1">
      <c r="A2798" s="533" t="s">
        <v>2729</v>
      </c>
      <c r="B2798" s="533">
        <v>2</v>
      </c>
      <c r="C2798" s="533" t="s">
        <v>24</v>
      </c>
      <c r="D2798" s="572" t="s">
        <v>1413</v>
      </c>
      <c r="E2798" s="571" t="str">
        <f t="shared" si="2881"/>
        <v xml:space="preserve"> SELECTIVE STRUCTURE DEMOLITION</v>
      </c>
      <c r="F2798" s="533" t="str">
        <f t="shared" si="2884"/>
        <v>AR</v>
      </c>
      <c r="G2798" s="533" t="s">
        <v>2722</v>
      </c>
      <c r="H2798" s="533">
        <v>53</v>
      </c>
      <c r="I2798" s="533" t="str">
        <f t="shared" ref="I2798:J2798" si="2893">I2796</f>
        <v>Alteration</v>
      </c>
      <c r="J2798" s="533" t="str">
        <f t="shared" si="2893"/>
        <v>Alteration</v>
      </c>
      <c r="K2798" s="199" t="s">
        <v>15</v>
      </c>
      <c r="L2798" s="575" t="s">
        <v>38</v>
      </c>
      <c r="M2798" s="301">
        <v>1</v>
      </c>
      <c r="N2798" s="200" t="s">
        <v>39</v>
      </c>
      <c r="O2798" s="25"/>
      <c r="P2798" s="25">
        <f t="shared" si="2892"/>
        <v>0</v>
      </c>
      <c r="Q2798" s="29"/>
      <c r="R2798" s="29"/>
      <c r="X2798" s="533" t="s">
        <v>38</v>
      </c>
      <c r="Y2798" s="533">
        <v>1</v>
      </c>
      <c r="Z2798" s="533" t="s">
        <v>39</v>
      </c>
      <c r="AB2798" s="533">
        <v>0</v>
      </c>
    </row>
    <row r="2799" spans="1:28" ht="15.75" hidden="1">
      <c r="A2799" s="533" t="s">
        <v>2729</v>
      </c>
      <c r="B2799" s="533">
        <v>2</v>
      </c>
      <c r="C2799" s="533" t="s">
        <v>24</v>
      </c>
      <c r="D2799" s="572" t="s">
        <v>1413</v>
      </c>
      <c r="E2799" s="571" t="str">
        <f t="shared" si="2881"/>
        <v xml:space="preserve"> SELECTIVE STRUCTURE DEMOLITION</v>
      </c>
      <c r="F2799" s="533" t="str">
        <f t="shared" si="2884"/>
        <v>AR</v>
      </c>
      <c r="G2799" s="533" t="s">
        <v>2722</v>
      </c>
      <c r="H2799" s="533">
        <v>54</v>
      </c>
      <c r="I2799" s="533" t="str">
        <f t="shared" ref="I2799:J2799" si="2894">I2797</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2799" s="533" t="str">
        <f t="shared" si="2894"/>
        <v>Conditions of Contract</v>
      </c>
      <c r="K2799" s="199" t="s">
        <v>17</v>
      </c>
      <c r="L2799" s="575" t="s">
        <v>40</v>
      </c>
      <c r="M2799" s="301">
        <v>8</v>
      </c>
      <c r="N2799" s="200" t="s">
        <v>39</v>
      </c>
      <c r="O2799" s="25"/>
      <c r="P2799" s="25">
        <f t="shared" si="2892"/>
        <v>0</v>
      </c>
      <c r="Q2799" s="29"/>
      <c r="R2799" s="29"/>
      <c r="X2799" s="533" t="s">
        <v>40</v>
      </c>
      <c r="Y2799" s="533">
        <v>8</v>
      </c>
      <c r="Z2799" s="533" t="s">
        <v>39</v>
      </c>
      <c r="AB2799" s="533">
        <v>0</v>
      </c>
    </row>
    <row r="2800" spans="1:28" ht="15.75" hidden="1">
      <c r="A2800" s="533" t="s">
        <v>2729</v>
      </c>
      <c r="B2800" s="533">
        <v>2</v>
      </c>
      <c r="C2800" s="533" t="s">
        <v>24</v>
      </c>
      <c r="D2800" s="572" t="s">
        <v>1413</v>
      </c>
      <c r="E2800" s="571" t="str">
        <f t="shared" si="2881"/>
        <v xml:space="preserve"> SELECTIVE STRUCTURE DEMOLITION</v>
      </c>
      <c r="F2800" s="533" t="str">
        <f t="shared" si="2884"/>
        <v>AR</v>
      </c>
      <c r="G2800" s="533" t="s">
        <v>2722</v>
      </c>
      <c r="H2800" s="533">
        <v>55</v>
      </c>
      <c r="I2800" s="533" t="str">
        <f t="shared" ref="I2800:J2800" si="2895">I2798</f>
        <v>Alteration</v>
      </c>
      <c r="J2800" s="533" t="str">
        <f t="shared" si="2895"/>
        <v>Alteration</v>
      </c>
      <c r="K2800" s="23" t="s">
        <v>15</v>
      </c>
      <c r="L2800" s="28" t="s">
        <v>41</v>
      </c>
      <c r="M2800" s="27">
        <v>19</v>
      </c>
      <c r="N2800" s="24" t="s">
        <v>39</v>
      </c>
      <c r="O2800" s="25">
        <v>50</v>
      </c>
      <c r="P2800" s="25">
        <f t="shared" si="2892"/>
        <v>950</v>
      </c>
      <c r="Q2800" s="29"/>
      <c r="R2800" s="29"/>
      <c r="X2800" s="533" t="s">
        <v>41</v>
      </c>
      <c r="Y2800" s="533">
        <v>19</v>
      </c>
      <c r="Z2800" s="533" t="s">
        <v>39</v>
      </c>
      <c r="AA2800" s="533">
        <v>50</v>
      </c>
      <c r="AB2800" s="533">
        <v>950</v>
      </c>
    </row>
    <row r="2801" spans="1:28" ht="15.75" hidden="1">
      <c r="A2801" s="533" t="s">
        <v>2729</v>
      </c>
      <c r="B2801" s="533">
        <v>2</v>
      </c>
      <c r="C2801" s="533" t="s">
        <v>24</v>
      </c>
      <c r="D2801" s="572" t="s">
        <v>1413</v>
      </c>
      <c r="E2801" s="571" t="str">
        <f t="shared" si="2881"/>
        <v xml:space="preserve"> SELECTIVE STRUCTURE DEMOLITION</v>
      </c>
      <c r="F2801" s="533" t="str">
        <f t="shared" si="2884"/>
        <v>AR</v>
      </c>
      <c r="G2801" s="533" t="s">
        <v>2722</v>
      </c>
      <c r="H2801" s="533">
        <v>56</v>
      </c>
      <c r="I2801" s="533" t="str">
        <f t="shared" ref="I2801:J2801" si="2896">I2799</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2801" s="533" t="str">
        <f t="shared" si="2896"/>
        <v>Conditions of Contract</v>
      </c>
      <c r="K2801" s="199" t="s">
        <v>20</v>
      </c>
      <c r="L2801" s="575" t="s">
        <v>42</v>
      </c>
      <c r="M2801" s="301">
        <v>8</v>
      </c>
      <c r="N2801" s="200" t="s">
        <v>39</v>
      </c>
      <c r="O2801" s="25"/>
      <c r="P2801" s="25">
        <f t="shared" si="2892"/>
        <v>0</v>
      </c>
      <c r="Q2801" s="29"/>
      <c r="R2801" s="29"/>
      <c r="X2801" s="533" t="s">
        <v>42</v>
      </c>
      <c r="Y2801" s="533">
        <v>8</v>
      </c>
      <c r="Z2801" s="533" t="s">
        <v>39</v>
      </c>
      <c r="AB2801" s="533">
        <v>0</v>
      </c>
    </row>
    <row r="2802" spans="1:28" ht="15.75" hidden="1">
      <c r="A2802" s="533" t="s">
        <v>2729</v>
      </c>
      <c r="B2802" s="533">
        <v>2</v>
      </c>
      <c r="C2802" s="533" t="s">
        <v>24</v>
      </c>
      <c r="D2802" s="572" t="s">
        <v>1413</v>
      </c>
      <c r="E2802" s="571" t="str">
        <f t="shared" si="2881"/>
        <v xml:space="preserve"> SELECTIVE STRUCTURE DEMOLITION</v>
      </c>
      <c r="F2802" s="533" t="str">
        <f t="shared" si="2884"/>
        <v>AR</v>
      </c>
      <c r="G2802" s="533" t="s">
        <v>2725</v>
      </c>
      <c r="H2802" s="533">
        <v>57</v>
      </c>
      <c r="I2802" s="533" t="str">
        <f>L2802</f>
        <v xml:space="preserve">Architectural Demolition </v>
      </c>
      <c r="J2802" s="533" t="str">
        <f>L2803</f>
        <v>Demolish and cart away existing block (Solid and/or Hollow) and concrete elements with all finishes; including steel reinforcement, make good all disturbed surround to receive new finishes; complete; as specified, shown on Drawings and Engineer's instructions</v>
      </c>
      <c r="K2802" s="23"/>
      <c r="L2802" s="573" t="s">
        <v>1191</v>
      </c>
      <c r="M2802" s="24"/>
      <c r="N2802" s="24"/>
      <c r="O2802" s="25">
        <v>0</v>
      </c>
      <c r="P2802" s="25"/>
      <c r="Q2802" s="29"/>
      <c r="R2802" s="29"/>
      <c r="X2802" s="533" t="s">
        <v>1191</v>
      </c>
      <c r="AA2802" s="533">
        <v>0</v>
      </c>
    </row>
    <row r="2803" spans="1:28" ht="15.75" hidden="1">
      <c r="A2803" s="533" t="s">
        <v>2729</v>
      </c>
      <c r="B2803" s="533">
        <v>2</v>
      </c>
      <c r="C2803" s="533" t="s">
        <v>24</v>
      </c>
      <c r="D2803" s="572" t="s">
        <v>1413</v>
      </c>
      <c r="E2803" s="571" t="str">
        <f t="shared" si="2881"/>
        <v xml:space="preserve"> SELECTIVE STRUCTURE DEMOLITION</v>
      </c>
      <c r="F2803" s="533" t="str">
        <f t="shared" si="2884"/>
        <v>AR</v>
      </c>
      <c r="G2803" s="533" t="s">
        <v>2725</v>
      </c>
      <c r="H2803" s="533">
        <v>58</v>
      </c>
      <c r="I2803" s="533" t="str">
        <f>L2802</f>
        <v xml:space="preserve">Architectural Demolition </v>
      </c>
      <c r="J2803" s="533" t="str">
        <f>L2803</f>
        <v>Demolish and cart away existing block (Solid and/or Hollow) and concrete elements with all finishes; including steel reinforcement, make good all disturbed surround to receive new finishes; complete; as specified, shown on Drawings and Engineer's instructions</v>
      </c>
      <c r="K2803" s="23"/>
      <c r="L2803" s="573" t="s">
        <v>43</v>
      </c>
      <c r="M2803" s="24"/>
      <c r="N2803" s="24"/>
      <c r="O2803" s="25">
        <v>0</v>
      </c>
      <c r="P2803" s="25"/>
      <c r="Q2803" s="29"/>
      <c r="R2803" s="29"/>
      <c r="X2803" s="533" t="s">
        <v>43</v>
      </c>
      <c r="AA2803" s="533">
        <v>0</v>
      </c>
    </row>
    <row r="2804" spans="1:28" ht="16.5" hidden="1" thickBot="1">
      <c r="A2804" s="533" t="s">
        <v>2729</v>
      </c>
      <c r="B2804" s="533">
        <v>2</v>
      </c>
      <c r="C2804" s="533" t="s">
        <v>24</v>
      </c>
      <c r="D2804" s="572" t="s">
        <v>1413</v>
      </c>
      <c r="E2804" s="571" t="str">
        <f t="shared" si="2881"/>
        <v xml:space="preserve"> SELECTIVE STRUCTURE DEMOLITION</v>
      </c>
      <c r="F2804" s="533" t="str">
        <f t="shared" si="2884"/>
        <v>AR</v>
      </c>
      <c r="G2804" s="533" t="s">
        <v>2722</v>
      </c>
      <c r="H2804" s="533">
        <v>59</v>
      </c>
      <c r="I2804" s="533" t="str">
        <f t="shared" ref="I2804:I2809" si="2897">I2803</f>
        <v xml:space="preserve">Architectural Demolition </v>
      </c>
      <c r="J2804" s="533" t="str">
        <f>J2803</f>
        <v>Demolish and cart away existing block (Solid and/or Hollow) and concrete elements with all finishes; including steel reinforcement, make good all disturbed surround to receive new finishes; complete; as specified, shown on Drawings and Engineer's instructions</v>
      </c>
      <c r="K2804" s="23" t="s">
        <v>17</v>
      </c>
      <c r="L2804" s="576" t="s">
        <v>1193</v>
      </c>
      <c r="M2804" s="24">
        <v>1</v>
      </c>
      <c r="N2804" s="24" t="s">
        <v>2</v>
      </c>
      <c r="O2804" s="25">
        <v>270</v>
      </c>
      <c r="P2804" s="25">
        <f>O2804*M2804</f>
        <v>270</v>
      </c>
      <c r="Q2804" s="29"/>
      <c r="R2804" s="29"/>
      <c r="X2804" s="533" t="s">
        <v>1193</v>
      </c>
      <c r="Z2804" s="533" t="s">
        <v>2</v>
      </c>
      <c r="AA2804" s="533">
        <v>270</v>
      </c>
      <c r="AB2804" s="533">
        <v>270</v>
      </c>
    </row>
    <row r="2805" spans="1:28" ht="15.75" hidden="1">
      <c r="A2805" s="533" t="s">
        <v>2729</v>
      </c>
      <c r="B2805" s="533">
        <v>2</v>
      </c>
      <c r="C2805" s="533" t="s">
        <v>24</v>
      </c>
      <c r="D2805" s="572" t="s">
        <v>1413</v>
      </c>
      <c r="E2805" s="571" t="str">
        <f t="shared" si="2881"/>
        <v xml:space="preserve"> SELECTIVE STRUCTURE DEMOLITION</v>
      </c>
      <c r="F2805" s="533" t="str">
        <f t="shared" si="2884"/>
        <v>AR</v>
      </c>
      <c r="G2805" s="533" t="s">
        <v>2725</v>
      </c>
      <c r="H2805" s="533">
        <v>60</v>
      </c>
      <c r="I2805" s="533" t="str">
        <f t="shared" si="2897"/>
        <v xml:space="preserve">Architectural Demolition </v>
      </c>
      <c r="J2805" s="533" t="str">
        <f>L2805</f>
        <v>Demolish and cart away existing finish; including all related works, make good all disturbed surround to receive new finish; complete; as specified, shown on Drawings and Engineer's instructions</v>
      </c>
      <c r="K2805" s="199"/>
      <c r="L2805" s="577" t="s">
        <v>44</v>
      </c>
      <c r="M2805" s="200"/>
      <c r="N2805" s="200"/>
      <c r="O2805" s="25"/>
      <c r="P2805" s="25"/>
      <c r="Q2805" s="29"/>
      <c r="R2805" s="87"/>
      <c r="X2805" s="533" t="s">
        <v>44</v>
      </c>
    </row>
    <row r="2806" spans="1:28" ht="15.75" hidden="1">
      <c r="A2806" s="533" t="s">
        <v>2729</v>
      </c>
      <c r="B2806" s="533">
        <v>2</v>
      </c>
      <c r="C2806" s="533" t="s">
        <v>24</v>
      </c>
      <c r="D2806" s="572" t="s">
        <v>1413</v>
      </c>
      <c r="E2806" s="571" t="str">
        <f t="shared" si="2881"/>
        <v xml:space="preserve"> SELECTIVE STRUCTURE DEMOLITION</v>
      </c>
      <c r="F2806" s="533" t="str">
        <f t="shared" si="2884"/>
        <v>AR</v>
      </c>
      <c r="G2806" s="533" t="s">
        <v>2722</v>
      </c>
      <c r="H2806" s="533">
        <v>61</v>
      </c>
      <c r="I2806" s="533" t="str">
        <f t="shared" si="2897"/>
        <v xml:space="preserve">Architectural Demolition </v>
      </c>
      <c r="J2806" s="533" t="str">
        <f>J2805</f>
        <v>Demolish and cart away existing finish; including all related works, make good all disturbed surround to receive new finish; complete; as specified, shown on Drawings and Engineer's instructions</v>
      </c>
      <c r="K2806" s="199" t="s">
        <v>45</v>
      </c>
      <c r="L2806" s="578" t="s">
        <v>46</v>
      </c>
      <c r="M2806" s="200"/>
      <c r="N2806" s="200" t="s">
        <v>2</v>
      </c>
      <c r="O2806" s="25"/>
      <c r="P2806" s="25">
        <f t="shared" ref="P2806:P2808" si="2898">O2806*M2806</f>
        <v>0</v>
      </c>
      <c r="Q2806" s="29" t="s">
        <v>47</v>
      </c>
      <c r="R2806" s="29"/>
      <c r="X2806" s="533" t="s">
        <v>46</v>
      </c>
      <c r="Z2806" s="533" t="s">
        <v>2</v>
      </c>
      <c r="AB2806" s="533">
        <v>0</v>
      </c>
    </row>
    <row r="2807" spans="1:28" ht="15.75" hidden="1">
      <c r="A2807" s="533" t="s">
        <v>2729</v>
      </c>
      <c r="B2807" s="533">
        <v>2</v>
      </c>
      <c r="C2807" s="533" t="s">
        <v>24</v>
      </c>
      <c r="D2807" s="572" t="s">
        <v>1413</v>
      </c>
      <c r="E2807" s="571" t="str">
        <f t="shared" si="2881"/>
        <v xml:space="preserve"> SELECTIVE STRUCTURE DEMOLITION</v>
      </c>
      <c r="F2807" s="533" t="str">
        <f t="shared" si="2884"/>
        <v>AR</v>
      </c>
      <c r="G2807" s="533" t="s">
        <v>2722</v>
      </c>
      <c r="H2807" s="533">
        <v>62</v>
      </c>
      <c r="I2807" s="533" t="str">
        <f t="shared" si="2897"/>
        <v xml:space="preserve">Architectural Demolition </v>
      </c>
      <c r="J2807" s="533" t="str">
        <f>J2806</f>
        <v>Demolish and cart away existing finish; including all related works, make good all disturbed surround to receive new finish; complete; as specified, shown on Drawings and Engineer's instructions</v>
      </c>
      <c r="K2807" s="199" t="s">
        <v>48</v>
      </c>
      <c r="L2807" s="578" t="s">
        <v>49</v>
      </c>
      <c r="M2807" s="200"/>
      <c r="N2807" s="200" t="s">
        <v>2</v>
      </c>
      <c r="O2807" s="25"/>
      <c r="P2807" s="25">
        <f t="shared" si="2898"/>
        <v>0</v>
      </c>
      <c r="Q2807" s="29"/>
      <c r="R2807" s="29"/>
      <c r="X2807" s="533" t="s">
        <v>49</v>
      </c>
      <c r="Z2807" s="533" t="s">
        <v>2</v>
      </c>
      <c r="AB2807" s="533">
        <v>0</v>
      </c>
    </row>
    <row r="2808" spans="1:28" ht="15.75" hidden="1">
      <c r="A2808" s="533" t="s">
        <v>2729</v>
      </c>
      <c r="B2808" s="533">
        <v>2</v>
      </c>
      <c r="C2808" s="533" t="s">
        <v>24</v>
      </c>
      <c r="D2808" s="572" t="s">
        <v>1413</v>
      </c>
      <c r="E2808" s="571" t="str">
        <f t="shared" si="2881"/>
        <v xml:space="preserve"> SELECTIVE STRUCTURE DEMOLITION</v>
      </c>
      <c r="F2808" s="533" t="str">
        <f t="shared" si="2884"/>
        <v>AR</v>
      </c>
      <c r="G2808" s="533" t="s">
        <v>2722</v>
      </c>
      <c r="H2808" s="533">
        <v>63</v>
      </c>
      <c r="I2808" s="533" t="str">
        <f t="shared" si="2897"/>
        <v xml:space="preserve">Architectural Demolition </v>
      </c>
      <c r="J2808" s="533" t="str">
        <f>J2807</f>
        <v>Demolish and cart away existing finish; including all related works, make good all disturbed surround to receive new finish; complete; as specified, shown on Drawings and Engineer's instructions</v>
      </c>
      <c r="K2808" s="199" t="s">
        <v>50</v>
      </c>
      <c r="L2808" s="578" t="s">
        <v>51</v>
      </c>
      <c r="M2808" s="200"/>
      <c r="N2808" s="200" t="s">
        <v>2</v>
      </c>
      <c r="O2808" s="25"/>
      <c r="P2808" s="25">
        <f t="shared" si="2898"/>
        <v>0</v>
      </c>
      <c r="Q2808" s="29"/>
      <c r="R2808" s="29"/>
      <c r="X2808" s="533" t="s">
        <v>51</v>
      </c>
      <c r="Z2808" s="533" t="s">
        <v>2</v>
      </c>
      <c r="AB2808" s="533">
        <v>0</v>
      </c>
    </row>
    <row r="2809" spans="1:28" ht="15.75" hidden="1">
      <c r="A2809" s="533" t="s">
        <v>2729</v>
      </c>
      <c r="B2809" s="533">
        <v>2</v>
      </c>
      <c r="C2809" s="533" t="s">
        <v>24</v>
      </c>
      <c r="D2809" s="572" t="s">
        <v>1413</v>
      </c>
      <c r="E2809" s="571" t="str">
        <f t="shared" si="2881"/>
        <v xml:space="preserve"> SELECTIVE STRUCTURE DEMOLITION</v>
      </c>
      <c r="F2809" s="533" t="str">
        <f t="shared" si="2884"/>
        <v>AR</v>
      </c>
      <c r="G2809" s="533" t="s">
        <v>2725</v>
      </c>
      <c r="H2809" s="533">
        <v>64</v>
      </c>
      <c r="I2809" s="533" t="str">
        <f t="shared" si="2897"/>
        <v xml:space="preserve">Architectural Demolition </v>
      </c>
      <c r="J2809" s="533" t="str">
        <f>L2809</f>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2809" s="23"/>
      <c r="L2809" s="573" t="s">
        <v>52</v>
      </c>
      <c r="M2809" s="24"/>
      <c r="N2809" s="24"/>
      <c r="O2809" s="25">
        <v>0</v>
      </c>
      <c r="P2809" s="25"/>
      <c r="Q2809" s="29"/>
      <c r="R2809" s="29"/>
      <c r="X2809" s="533" t="s">
        <v>52</v>
      </c>
      <c r="AA2809" s="533">
        <v>0</v>
      </c>
    </row>
    <row r="2810" spans="1:28" ht="15.75" hidden="1">
      <c r="A2810" s="533" t="s">
        <v>2729</v>
      </c>
      <c r="B2810" s="533">
        <v>2</v>
      </c>
      <c r="C2810" s="533" t="s">
        <v>24</v>
      </c>
      <c r="D2810" s="572" t="s">
        <v>1413</v>
      </c>
      <c r="E2810" s="571" t="str">
        <f t="shared" si="2881"/>
        <v xml:space="preserve"> SELECTIVE STRUCTURE DEMOLITION</v>
      </c>
      <c r="F2810" s="533" t="str">
        <f t="shared" si="2884"/>
        <v>AR</v>
      </c>
      <c r="G2810" s="533" t="s">
        <v>2725</v>
      </c>
      <c r="H2810" s="533">
        <v>65</v>
      </c>
      <c r="I2810" s="533" t="str">
        <f>I2809</f>
        <v xml:space="preserve">Architectural Demolition </v>
      </c>
      <c r="J2810" s="533" t="str">
        <f>L2809</f>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2810" s="23"/>
      <c r="L2810" s="573" t="s">
        <v>53</v>
      </c>
      <c r="M2810" s="24"/>
      <c r="N2810" s="24"/>
      <c r="O2810" s="25">
        <v>0</v>
      </c>
      <c r="P2810" s="25"/>
      <c r="Q2810" s="29"/>
      <c r="R2810" s="29"/>
      <c r="X2810" s="533" t="s">
        <v>53</v>
      </c>
      <c r="AA2810" s="533">
        <v>0</v>
      </c>
    </row>
    <row r="2811" spans="1:28" ht="15.75" hidden="1">
      <c r="A2811" s="533" t="s">
        <v>2729</v>
      </c>
      <c r="B2811" s="533">
        <v>2</v>
      </c>
      <c r="C2811" s="533" t="s">
        <v>24</v>
      </c>
      <c r="D2811" s="572" t="s">
        <v>1413</v>
      </c>
      <c r="E2811" s="571" t="str">
        <f t="shared" si="2881"/>
        <v xml:space="preserve"> SELECTIVE STRUCTURE DEMOLITION</v>
      </c>
      <c r="F2811" s="533" t="str">
        <f t="shared" si="2884"/>
        <v>AR</v>
      </c>
      <c r="G2811" s="533" t="s">
        <v>2722</v>
      </c>
      <c r="H2811" s="533">
        <v>66</v>
      </c>
      <c r="I2811" s="533" t="str">
        <f t="shared" ref="I2811:J2811" si="2899">I2809</f>
        <v xml:space="preserve">Architectural Demolition </v>
      </c>
      <c r="J2811" s="533" t="str">
        <f t="shared" si="2899"/>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2811" s="199" t="s">
        <v>13</v>
      </c>
      <c r="L2811" s="579" t="s">
        <v>54</v>
      </c>
      <c r="M2811" s="201">
        <v>3</v>
      </c>
      <c r="N2811" s="200" t="s">
        <v>39</v>
      </c>
      <c r="O2811" s="292"/>
      <c r="P2811" s="25">
        <f t="shared" ref="P2811:P2815" si="2900">O2811*M2811</f>
        <v>0</v>
      </c>
      <c r="Q2811" s="29" t="s">
        <v>55</v>
      </c>
      <c r="R2811" s="29"/>
      <c r="X2811" s="533" t="s">
        <v>54</v>
      </c>
      <c r="Y2811" s="533">
        <v>3</v>
      </c>
      <c r="Z2811" s="533" t="s">
        <v>39</v>
      </c>
      <c r="AB2811" s="533">
        <v>0</v>
      </c>
    </row>
    <row r="2812" spans="1:28" ht="15.75" hidden="1">
      <c r="A2812" s="533" t="s">
        <v>2729</v>
      </c>
      <c r="B2812" s="533">
        <v>2</v>
      </c>
      <c r="C2812" s="533" t="s">
        <v>24</v>
      </c>
      <c r="D2812" s="572" t="s">
        <v>1413</v>
      </c>
      <c r="E2812" s="571" t="str">
        <f t="shared" si="2881"/>
        <v xml:space="preserve"> SELECTIVE STRUCTURE DEMOLITION</v>
      </c>
      <c r="F2812" s="533" t="str">
        <f t="shared" si="2884"/>
        <v>AR</v>
      </c>
      <c r="G2812" s="533" t="s">
        <v>2722</v>
      </c>
      <c r="H2812" s="533">
        <v>67</v>
      </c>
      <c r="I2812" s="533" t="str">
        <f t="shared" ref="I2812:J2812" si="2901">I2810</f>
        <v xml:space="preserve">Architectural Demolition </v>
      </c>
      <c r="J2812" s="533" t="str">
        <f t="shared" si="2901"/>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2812" s="199" t="s">
        <v>15</v>
      </c>
      <c r="L2812" s="579" t="s">
        <v>56</v>
      </c>
      <c r="M2812" s="201">
        <v>10</v>
      </c>
      <c r="N2812" s="200" t="s">
        <v>39</v>
      </c>
      <c r="O2812" s="25"/>
      <c r="P2812" s="25">
        <f t="shared" si="2900"/>
        <v>0</v>
      </c>
      <c r="Q2812" s="29" t="s">
        <v>57</v>
      </c>
      <c r="R2812" s="29"/>
      <c r="X2812" s="533" t="s">
        <v>56</v>
      </c>
      <c r="Y2812" s="533">
        <v>10</v>
      </c>
      <c r="Z2812" s="533" t="s">
        <v>39</v>
      </c>
      <c r="AB2812" s="533">
        <v>0</v>
      </c>
    </row>
    <row r="2813" spans="1:28" ht="15.75" hidden="1">
      <c r="A2813" s="533" t="s">
        <v>2729</v>
      </c>
      <c r="B2813" s="533">
        <v>2</v>
      </c>
      <c r="C2813" s="533" t="s">
        <v>24</v>
      </c>
      <c r="D2813" s="572" t="s">
        <v>1413</v>
      </c>
      <c r="E2813" s="571" t="str">
        <f t="shared" si="2881"/>
        <v xml:space="preserve"> SELECTIVE STRUCTURE DEMOLITION</v>
      </c>
      <c r="F2813" s="533" t="str">
        <f t="shared" si="2884"/>
        <v>AR</v>
      </c>
      <c r="G2813" s="533" t="s">
        <v>2722</v>
      </c>
      <c r="H2813" s="533">
        <v>68</v>
      </c>
      <c r="I2813" s="533" t="str">
        <f t="shared" ref="I2813:J2813" si="2902">I2811</f>
        <v xml:space="preserve">Architectural Demolition </v>
      </c>
      <c r="J2813" s="533" t="str">
        <f t="shared" si="2902"/>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2813" s="202" t="s">
        <v>17</v>
      </c>
      <c r="L2813" s="579" t="s">
        <v>58</v>
      </c>
      <c r="M2813" s="201">
        <v>5</v>
      </c>
      <c r="N2813" s="201" t="s">
        <v>39</v>
      </c>
      <c r="O2813" s="30"/>
      <c r="P2813" s="25">
        <f t="shared" si="2900"/>
        <v>0</v>
      </c>
      <c r="Q2813" s="580" t="s">
        <v>59</v>
      </c>
      <c r="R2813" s="580"/>
      <c r="X2813" s="533" t="s">
        <v>58</v>
      </c>
      <c r="Y2813" s="533">
        <v>5</v>
      </c>
      <c r="Z2813" s="533" t="s">
        <v>39</v>
      </c>
      <c r="AB2813" s="533">
        <v>0</v>
      </c>
    </row>
    <row r="2814" spans="1:28" ht="16.5" hidden="1" thickBot="1">
      <c r="A2814" s="533" t="s">
        <v>2729</v>
      </c>
      <c r="B2814" s="533">
        <v>2</v>
      </c>
      <c r="C2814" s="533" t="s">
        <v>24</v>
      </c>
      <c r="D2814" s="572" t="s">
        <v>1413</v>
      </c>
      <c r="E2814" s="571" t="str">
        <f t="shared" si="2881"/>
        <v xml:space="preserve"> SELECTIVE STRUCTURE DEMOLITION</v>
      </c>
      <c r="F2814" s="533" t="str">
        <f t="shared" si="2884"/>
        <v>AR</v>
      </c>
      <c r="G2814" s="533" t="s">
        <v>2722</v>
      </c>
      <c r="H2814" s="533">
        <v>69</v>
      </c>
      <c r="I2814" s="533" t="str">
        <f t="shared" ref="I2814:J2814" si="2903">I2812</f>
        <v xml:space="preserve">Architectural Demolition </v>
      </c>
      <c r="J2814" s="533" t="str">
        <f t="shared" si="2903"/>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2814" s="23" t="s">
        <v>13</v>
      </c>
      <c r="L2814" s="130" t="s">
        <v>60</v>
      </c>
      <c r="M2814" s="198">
        <v>1</v>
      </c>
      <c r="N2814" s="24" t="s">
        <v>39</v>
      </c>
      <c r="O2814" s="25">
        <v>40</v>
      </c>
      <c r="P2814" s="25">
        <f t="shared" si="2900"/>
        <v>40</v>
      </c>
      <c r="Q2814" s="29" t="s">
        <v>61</v>
      </c>
      <c r="R2814" s="29"/>
      <c r="X2814" s="533" t="s">
        <v>60</v>
      </c>
      <c r="Y2814" s="533">
        <v>1</v>
      </c>
      <c r="Z2814" s="533" t="s">
        <v>39</v>
      </c>
      <c r="AA2814" s="533">
        <v>40</v>
      </c>
      <c r="AB2814" s="533">
        <v>40</v>
      </c>
    </row>
    <row r="2815" spans="1:28" ht="15.75" hidden="1">
      <c r="A2815" s="533" t="s">
        <v>2729</v>
      </c>
      <c r="B2815" s="533">
        <v>2</v>
      </c>
      <c r="C2815" s="533" t="s">
        <v>24</v>
      </c>
      <c r="D2815" s="572" t="s">
        <v>1413</v>
      </c>
      <c r="E2815" s="571" t="str">
        <f t="shared" si="2881"/>
        <v xml:space="preserve"> SELECTIVE STRUCTURE DEMOLITION</v>
      </c>
      <c r="F2815" s="533" t="str">
        <f t="shared" si="2884"/>
        <v>AR</v>
      </c>
      <c r="G2815" s="533" t="s">
        <v>2722</v>
      </c>
      <c r="H2815" s="533">
        <v>70</v>
      </c>
      <c r="I2815" s="533" t="str">
        <f t="shared" ref="I2815:J2815" si="2904">I2813</f>
        <v xml:space="preserve">Architectural Demolition </v>
      </c>
      <c r="J2815" s="533" t="str">
        <f t="shared" si="2904"/>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2815" s="199" t="s">
        <v>20</v>
      </c>
      <c r="L2815" s="578" t="s">
        <v>62</v>
      </c>
      <c r="M2815" s="200">
        <v>1</v>
      </c>
      <c r="N2815" s="200" t="s">
        <v>39</v>
      </c>
      <c r="O2815" s="25"/>
      <c r="P2815" s="25">
        <f t="shared" si="2900"/>
        <v>0</v>
      </c>
      <c r="Q2815" s="29" t="s">
        <v>63</v>
      </c>
      <c r="R2815" s="29"/>
      <c r="X2815" s="533" t="s">
        <v>62</v>
      </c>
      <c r="Y2815" s="533">
        <v>1</v>
      </c>
      <c r="Z2815" s="533" t="s">
        <v>39</v>
      </c>
    </row>
    <row r="2816" spans="1:28" ht="15.75" hidden="1">
      <c r="A2816" s="533" t="s">
        <v>2729</v>
      </c>
      <c r="B2816" s="533">
        <v>2</v>
      </c>
      <c r="C2816" s="533" t="s">
        <v>24</v>
      </c>
      <c r="D2816" s="572" t="s">
        <v>1413</v>
      </c>
      <c r="E2816" s="571" t="str">
        <f t="shared" si="2881"/>
        <v xml:space="preserve"> SELECTIVE STRUCTURE DEMOLITION</v>
      </c>
      <c r="F2816" s="533" t="str">
        <f t="shared" si="2884"/>
        <v>AR</v>
      </c>
      <c r="G2816" s="533" t="s">
        <v>2725</v>
      </c>
      <c r="H2816" s="533">
        <v>71</v>
      </c>
      <c r="I2816" s="533" t="str">
        <f t="shared" ref="I2816:J2816" si="2905">I2814</f>
        <v xml:space="preserve">Architectural Demolition </v>
      </c>
      <c r="J2816" s="533" t="str">
        <f t="shared" si="2905"/>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2816" s="31" t="s">
        <v>1192</v>
      </c>
      <c r="L2816" s="32"/>
      <c r="M2816" s="33"/>
      <c r="N2816" s="33"/>
      <c r="O2816" s="360"/>
      <c r="P2816" s="34"/>
      <c r="Q2816" s="29"/>
      <c r="R2816" s="29"/>
    </row>
    <row r="2817" spans="1:28" ht="15.75" hidden="1">
      <c r="A2817" s="533" t="s">
        <v>2729</v>
      </c>
      <c r="B2817" s="533">
        <v>2</v>
      </c>
      <c r="C2817" s="533" t="s">
        <v>24</v>
      </c>
      <c r="D2817" s="35" t="s">
        <v>22</v>
      </c>
      <c r="E2817" s="35" t="s">
        <v>22</v>
      </c>
      <c r="G2817" s="533" t="s">
        <v>2724</v>
      </c>
      <c r="H2817" s="533">
        <v>72</v>
      </c>
      <c r="I2817" s="533" t="str">
        <f t="shared" ref="I2817:J2817" si="2906">I2815</f>
        <v xml:space="preserve">Architectural Demolition </v>
      </c>
      <c r="J2817" s="533" t="str">
        <f t="shared" si="2906"/>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2817" s="35" t="s">
        <v>22</v>
      </c>
      <c r="L2817" s="32"/>
      <c r="M2817" s="33"/>
      <c r="N2817" s="33"/>
      <c r="O2817" s="360" t="s">
        <v>8</v>
      </c>
      <c r="P2817" s="25">
        <v>0</v>
      </c>
      <c r="Q2817" s="29"/>
      <c r="R2817" s="29"/>
      <c r="AA2817" s="533" t="s">
        <v>8</v>
      </c>
      <c r="AB2817" s="533">
        <v>1785</v>
      </c>
    </row>
    <row r="2818" spans="1:28" ht="15.75" hidden="1">
      <c r="A2818" s="533" t="s">
        <v>2729</v>
      </c>
      <c r="B2818" s="533">
        <v>3</v>
      </c>
      <c r="C2818" s="533" t="s">
        <v>65</v>
      </c>
      <c r="D2818" s="572" t="s">
        <v>1426</v>
      </c>
      <c r="E2818" s="571" t="s">
        <v>1314</v>
      </c>
      <c r="F2818" s="533" t="str">
        <f t="shared" ref="F2818:F2848" si="2907">VLOOKUP(D2818,trade,3,FALSE)</f>
        <v>ST</v>
      </c>
      <c r="G2818" s="533" t="s">
        <v>2725</v>
      </c>
      <c r="H2818" s="533">
        <v>73</v>
      </c>
      <c r="I2818" s="533" t="str">
        <f t="shared" ref="I2818:J2818" si="2908">I2816</f>
        <v xml:space="preserve">Architectural Demolition </v>
      </c>
      <c r="J2818" s="533" t="str">
        <f t="shared" si="2908"/>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2818" s="36"/>
      <c r="L2818" s="37"/>
      <c r="M2818" s="38" t="s">
        <v>64</v>
      </c>
      <c r="N2818" s="39"/>
      <c r="O2818" s="361"/>
      <c r="P2818" s="41"/>
      <c r="Y2818" s="533" t="s">
        <v>64</v>
      </c>
    </row>
    <row r="2819" spans="1:28" ht="15.75" hidden="1">
      <c r="A2819" s="533" t="s">
        <v>2729</v>
      </c>
      <c r="B2819" s="533">
        <v>3</v>
      </c>
      <c r="C2819" s="533" t="s">
        <v>65</v>
      </c>
      <c r="D2819" s="572" t="s">
        <v>1426</v>
      </c>
      <c r="E2819" s="571" t="s">
        <v>1314</v>
      </c>
      <c r="F2819" s="533" t="str">
        <f t="shared" si="2907"/>
        <v>ST</v>
      </c>
      <c r="G2819" s="533" t="s">
        <v>2725</v>
      </c>
      <c r="H2819" s="533">
        <v>74</v>
      </c>
      <c r="I2819" s="533" t="str">
        <f t="shared" ref="I2819:J2819" si="2909">I2817</f>
        <v xml:space="preserve">Architectural Demolition </v>
      </c>
      <c r="J2819" s="533" t="str">
        <f t="shared" si="2909"/>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2819" s="36"/>
      <c r="L2819" s="37"/>
      <c r="M2819" s="38" t="s">
        <v>65</v>
      </c>
      <c r="N2819" s="39"/>
      <c r="O2819" s="361"/>
      <c r="P2819" s="41"/>
      <c r="Y2819" s="533" t="s">
        <v>65</v>
      </c>
    </row>
    <row r="2820" spans="1:28" ht="15.75" hidden="1">
      <c r="A2820" s="533" t="s">
        <v>2729</v>
      </c>
      <c r="B2820" s="533">
        <v>3</v>
      </c>
      <c r="C2820" s="533" t="s">
        <v>65</v>
      </c>
      <c r="D2820" s="572" t="s">
        <v>1413</v>
      </c>
      <c r="E2820" s="571" t="str">
        <f t="shared" si="2881"/>
        <v xml:space="preserve"> CAST - IN PLACE CONCRETE  </v>
      </c>
      <c r="F2820" s="533" t="str">
        <f t="shared" si="2907"/>
        <v>AR</v>
      </c>
      <c r="G2820" s="533" t="s">
        <v>2725</v>
      </c>
      <c r="H2820" s="533">
        <v>75</v>
      </c>
      <c r="I2820" s="533" t="str">
        <f t="shared" ref="I2820:J2820" si="2910">I2818</f>
        <v xml:space="preserve">Architectural Demolition </v>
      </c>
      <c r="J2820" s="533" t="str">
        <f t="shared" si="2910"/>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2820" s="42" t="s">
        <v>2</v>
      </c>
      <c r="L2820" s="43" t="s">
        <v>25</v>
      </c>
      <c r="M2820" s="38" t="s">
        <v>4</v>
      </c>
      <c r="N2820" s="44" t="s">
        <v>5</v>
      </c>
      <c r="O2820" s="362" t="s">
        <v>6</v>
      </c>
      <c r="P2820" s="45" t="s">
        <v>7</v>
      </c>
      <c r="X2820" s="533" t="s">
        <v>25</v>
      </c>
      <c r="Y2820" s="533" t="s">
        <v>4</v>
      </c>
      <c r="Z2820" s="533" t="s">
        <v>5</v>
      </c>
      <c r="AA2820" s="533" t="s">
        <v>6</v>
      </c>
      <c r="AB2820" s="533" t="s">
        <v>7</v>
      </c>
    </row>
    <row r="2821" spans="1:28" ht="15.75" hidden="1">
      <c r="A2821" s="533" t="s">
        <v>2729</v>
      </c>
      <c r="B2821" s="533">
        <v>3</v>
      </c>
      <c r="C2821" s="533" t="s">
        <v>65</v>
      </c>
      <c r="D2821" s="572" t="s">
        <v>1413</v>
      </c>
      <c r="E2821" s="571" t="str">
        <f t="shared" si="2881"/>
        <v xml:space="preserve"> CAST - IN PLACE CONCRETE  </v>
      </c>
      <c r="F2821" s="533" t="str">
        <f t="shared" si="2907"/>
        <v>AR</v>
      </c>
      <c r="G2821" s="533" t="s">
        <v>2725</v>
      </c>
      <c r="H2821" s="533">
        <v>76</v>
      </c>
      <c r="I2821" s="533" t="str">
        <f t="shared" ref="I2821:J2821" si="2911">I2819</f>
        <v xml:space="preserve">Architectural Demolition </v>
      </c>
      <c r="J2821" s="533" t="str">
        <f t="shared" si="2911"/>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2821" s="36"/>
      <c r="L2821" s="37"/>
      <c r="M2821" s="46"/>
      <c r="N2821" s="47"/>
      <c r="O2821" s="361"/>
      <c r="P2821" s="48" t="s">
        <v>8</v>
      </c>
      <c r="AB2821" s="533" t="s">
        <v>8</v>
      </c>
    </row>
    <row r="2822" spans="1:28" ht="15.75" hidden="1">
      <c r="A2822" s="533" t="s">
        <v>2729</v>
      </c>
      <c r="B2822" s="533">
        <v>3</v>
      </c>
      <c r="C2822" s="533" t="s">
        <v>65</v>
      </c>
      <c r="D2822" s="572" t="s">
        <v>1426</v>
      </c>
      <c r="E2822" s="571" t="s">
        <v>1314</v>
      </c>
      <c r="F2822" s="533" t="str">
        <f t="shared" si="2907"/>
        <v>ST</v>
      </c>
      <c r="G2822" s="533" t="s">
        <v>2725</v>
      </c>
      <c r="H2822" s="533">
        <v>77</v>
      </c>
      <c r="I2822" s="533" t="str">
        <f t="shared" ref="I2822:J2822" si="2912">I2820</f>
        <v xml:space="preserve">Architectural Demolition </v>
      </c>
      <c r="J2822" s="533" t="str">
        <f t="shared" si="2912"/>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2822" s="37"/>
      <c r="L2822" s="581" t="s">
        <v>66</v>
      </c>
      <c r="M2822" s="582"/>
      <c r="N2822" s="583"/>
      <c r="O2822" s="361"/>
      <c r="P2822" s="39"/>
      <c r="X2822" s="533" t="s">
        <v>66</v>
      </c>
    </row>
    <row r="2823" spans="1:28" ht="15.75" hidden="1">
      <c r="A2823" s="533" t="s">
        <v>2729</v>
      </c>
      <c r="B2823" s="533">
        <v>3</v>
      </c>
      <c r="C2823" s="533" t="s">
        <v>65</v>
      </c>
      <c r="D2823" s="572" t="s">
        <v>1426</v>
      </c>
      <c r="E2823" s="571" t="str">
        <f t="shared" ref="E2823:E2848" si="2913">E2822</f>
        <v xml:space="preserve"> CAST - IN PLACE CONCRETE  </v>
      </c>
      <c r="F2823" s="533" t="str">
        <f t="shared" si="2907"/>
        <v>ST</v>
      </c>
      <c r="G2823" s="533" t="s">
        <v>2725</v>
      </c>
      <c r="H2823" s="533">
        <v>78</v>
      </c>
      <c r="I2823" s="533" t="str">
        <f>L2823</f>
        <v>Concrete; Compressive strength on cylinder 110 kg/cm2; Ordinary Portland cement (Type I ); plain</v>
      </c>
      <c r="J2823" s="533" t="str">
        <f>L2823</f>
        <v>Concrete; Compressive strength on cylinder 110 kg/cm2; Ordinary Portland cement (Type I ); plain</v>
      </c>
      <c r="K2823" s="209"/>
      <c r="L2823" s="587" t="s">
        <v>67</v>
      </c>
      <c r="M2823" s="281"/>
      <c r="N2823" s="282"/>
      <c r="O2823" s="361"/>
      <c r="P2823" s="39"/>
      <c r="X2823" s="533" t="s">
        <v>67</v>
      </c>
    </row>
    <row r="2824" spans="1:28" ht="15.75" hidden="1">
      <c r="A2824" s="533" t="s">
        <v>2729</v>
      </c>
      <c r="B2824" s="533">
        <v>3</v>
      </c>
      <c r="C2824" s="533" t="s">
        <v>65</v>
      </c>
      <c r="D2824" s="572" t="s">
        <v>1426</v>
      </c>
      <c r="E2824" s="571" t="str">
        <f t="shared" si="2913"/>
        <v xml:space="preserve"> CAST - IN PLACE CONCRETE  </v>
      </c>
      <c r="F2824" s="533" t="str">
        <f t="shared" si="2907"/>
        <v>ST</v>
      </c>
      <c r="G2824" s="533" t="s">
        <v>2722</v>
      </c>
      <c r="H2824" s="533">
        <v>79</v>
      </c>
      <c r="I2824" s="533" t="str">
        <f t="shared" ref="I2824:J2824" si="2914">I2822</f>
        <v xml:space="preserve">Architectural Demolition </v>
      </c>
      <c r="J2824" s="533" t="str">
        <f t="shared" si="2914"/>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2824" s="209" t="s">
        <v>13</v>
      </c>
      <c r="L2824" s="589" t="s">
        <v>68</v>
      </c>
      <c r="M2824" s="281">
        <v>38</v>
      </c>
      <c r="N2824" s="282" t="s">
        <v>69</v>
      </c>
      <c r="O2824" s="293">
        <v>0</v>
      </c>
      <c r="P2824" s="25">
        <f t="shared" ref="P2824:P2826" si="2915">O2824*M2824</f>
        <v>0</v>
      </c>
      <c r="X2824" s="533" t="s">
        <v>68</v>
      </c>
      <c r="Y2824" s="533">
        <v>38</v>
      </c>
      <c r="Z2824" s="533" t="s">
        <v>69</v>
      </c>
      <c r="AA2824" s="533">
        <v>0</v>
      </c>
      <c r="AB2824" s="533">
        <v>0</v>
      </c>
    </row>
    <row r="2825" spans="1:28" ht="15.75" hidden="1">
      <c r="A2825" s="533" t="s">
        <v>2729</v>
      </c>
      <c r="B2825" s="533">
        <v>3</v>
      </c>
      <c r="C2825" s="533" t="s">
        <v>65</v>
      </c>
      <c r="D2825" s="572" t="s">
        <v>1426</v>
      </c>
      <c r="E2825" s="571" t="str">
        <f t="shared" si="2913"/>
        <v xml:space="preserve"> CAST - IN PLACE CONCRETE  </v>
      </c>
      <c r="F2825" s="533" t="str">
        <f t="shared" si="2907"/>
        <v>ST</v>
      </c>
      <c r="G2825" s="533" t="s">
        <v>2722</v>
      </c>
      <c r="H2825" s="533">
        <v>80</v>
      </c>
      <c r="I2825" s="533" t="str">
        <f t="shared" ref="I2825:J2825" si="2916">I2823</f>
        <v>Concrete; Compressive strength on cylinder 110 kg/cm2; Ordinary Portland cement (Type I ); plain</v>
      </c>
      <c r="J2825" s="533" t="str">
        <f t="shared" si="2916"/>
        <v>Concrete; Compressive strength on cylinder 110 kg/cm2; Ordinary Portland cement (Type I ); plain</v>
      </c>
      <c r="K2825" s="209" t="s">
        <v>15</v>
      </c>
      <c r="L2825" s="589" t="s">
        <v>70</v>
      </c>
      <c r="M2825" s="281">
        <v>6</v>
      </c>
      <c r="N2825" s="282" t="s">
        <v>69</v>
      </c>
      <c r="O2825" s="293">
        <v>0</v>
      </c>
      <c r="P2825" s="25">
        <f t="shared" si="2915"/>
        <v>0</v>
      </c>
      <c r="X2825" s="533" t="s">
        <v>70</v>
      </c>
      <c r="Y2825" s="533">
        <v>6</v>
      </c>
      <c r="Z2825" s="533" t="s">
        <v>69</v>
      </c>
      <c r="AA2825" s="533">
        <v>0</v>
      </c>
      <c r="AB2825" s="533">
        <v>0</v>
      </c>
    </row>
    <row r="2826" spans="1:28" ht="15.75" hidden="1">
      <c r="A2826" s="533" t="s">
        <v>2729</v>
      </c>
      <c r="B2826" s="533">
        <v>3</v>
      </c>
      <c r="C2826" s="533" t="s">
        <v>65</v>
      </c>
      <c r="D2826" s="572" t="s">
        <v>1426</v>
      </c>
      <c r="E2826" s="571" t="str">
        <f t="shared" si="2913"/>
        <v xml:space="preserve"> CAST - IN PLACE CONCRETE  </v>
      </c>
      <c r="F2826" s="533" t="str">
        <f t="shared" si="2907"/>
        <v>ST</v>
      </c>
      <c r="G2826" s="533" t="s">
        <v>2722</v>
      </c>
      <c r="H2826" s="533">
        <v>81</v>
      </c>
      <c r="I2826" s="533" t="str">
        <f t="shared" ref="I2826:J2826" si="2917">I2824</f>
        <v xml:space="preserve">Architectural Demolition </v>
      </c>
      <c r="J2826" s="533" t="str">
        <f t="shared" si="2917"/>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2826" s="209" t="s">
        <v>17</v>
      </c>
      <c r="L2826" s="589" t="s">
        <v>71</v>
      </c>
      <c r="M2826" s="283">
        <v>5</v>
      </c>
      <c r="N2826" s="282" t="s">
        <v>69</v>
      </c>
      <c r="O2826" s="293">
        <v>0</v>
      </c>
      <c r="P2826" s="25">
        <f t="shared" si="2915"/>
        <v>0</v>
      </c>
      <c r="X2826" s="533" t="s">
        <v>71</v>
      </c>
      <c r="Y2826" s="533">
        <v>5</v>
      </c>
      <c r="Z2826" s="533" t="s">
        <v>69</v>
      </c>
      <c r="AA2826" s="533">
        <v>0</v>
      </c>
      <c r="AB2826" s="533">
        <v>0</v>
      </c>
    </row>
    <row r="2827" spans="1:28" ht="16.5" hidden="1" thickBot="1">
      <c r="A2827" s="533" t="s">
        <v>2729</v>
      </c>
      <c r="B2827" s="533">
        <v>3</v>
      </c>
      <c r="C2827" s="533" t="s">
        <v>65</v>
      </c>
      <c r="D2827" s="572" t="s">
        <v>1426</v>
      </c>
      <c r="E2827" s="571" t="str">
        <f t="shared" si="2913"/>
        <v xml:space="preserve"> CAST - IN PLACE CONCRETE  </v>
      </c>
      <c r="F2827" s="533" t="str">
        <f t="shared" si="2907"/>
        <v>ST</v>
      </c>
      <c r="G2827" s="533" t="s">
        <v>2725</v>
      </c>
      <c r="H2827" s="533">
        <v>82</v>
      </c>
      <c r="I2827" s="533" t="str">
        <f>L2827</f>
        <v xml:space="preserve">Concrete; Compression strength on cylinder 300 kg/cm2; Ordinary Portland cement Type I;  including basic and plain finish formwork reinforced </v>
      </c>
      <c r="J2827" s="533" t="str">
        <f>L2827</f>
        <v xml:space="preserve">Concrete; Compression strength on cylinder 300 kg/cm2; Ordinary Portland cement Type I;  including basic and plain finish formwork reinforced </v>
      </c>
      <c r="K2827" s="37"/>
      <c r="L2827" s="591" t="s">
        <v>72</v>
      </c>
      <c r="M2827" s="50"/>
      <c r="N2827" s="51"/>
      <c r="O2827" s="293">
        <v>0</v>
      </c>
      <c r="P2827" s="39"/>
      <c r="X2827" s="533" t="s">
        <v>72</v>
      </c>
      <c r="AA2827" s="533">
        <v>0</v>
      </c>
    </row>
    <row r="2828" spans="1:28" ht="15.75" hidden="1">
      <c r="A2828" s="533" t="s">
        <v>2729</v>
      </c>
      <c r="B2828" s="533">
        <v>3</v>
      </c>
      <c r="C2828" s="533" t="s">
        <v>65</v>
      </c>
      <c r="D2828" s="572" t="s">
        <v>1426</v>
      </c>
      <c r="E2828" s="571" t="str">
        <f t="shared" si="2913"/>
        <v xml:space="preserve"> CAST - IN PLACE CONCRETE  </v>
      </c>
      <c r="F2828" s="533" t="str">
        <f t="shared" si="2907"/>
        <v>ST</v>
      </c>
      <c r="G2828" s="533" t="s">
        <v>2722</v>
      </c>
      <c r="H2828" s="533">
        <v>83</v>
      </c>
      <c r="I2828" s="533" t="str">
        <f t="shared" ref="I2828:J2828" si="2918">I2826</f>
        <v xml:space="preserve">Architectural Demolition </v>
      </c>
      <c r="J2828" s="533" t="str">
        <f t="shared" si="2918"/>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2828" s="209" t="s">
        <v>19</v>
      </c>
      <c r="L2828" s="592" t="s">
        <v>1118</v>
      </c>
      <c r="M2828" s="281">
        <v>80</v>
      </c>
      <c r="N2828" s="282" t="s">
        <v>69</v>
      </c>
      <c r="O2828" s="293">
        <v>0</v>
      </c>
      <c r="P2828" s="25">
        <f t="shared" ref="P2828:P2837" si="2919">O2828*M2828</f>
        <v>0</v>
      </c>
      <c r="X2828" s="533" t="s">
        <v>1118</v>
      </c>
      <c r="Y2828" s="533">
        <v>80</v>
      </c>
      <c r="Z2828" s="533" t="s">
        <v>69</v>
      </c>
      <c r="AA2828" s="533">
        <v>0</v>
      </c>
      <c r="AB2828" s="533">
        <v>0</v>
      </c>
    </row>
    <row r="2829" spans="1:28" ht="15.75" hidden="1">
      <c r="A2829" s="533" t="s">
        <v>2729</v>
      </c>
      <c r="B2829" s="533">
        <v>3</v>
      </c>
      <c r="C2829" s="533" t="s">
        <v>65</v>
      </c>
      <c r="D2829" s="572" t="s">
        <v>1426</v>
      </c>
      <c r="E2829" s="571" t="str">
        <f t="shared" si="2913"/>
        <v xml:space="preserve"> CAST - IN PLACE CONCRETE  </v>
      </c>
      <c r="F2829" s="533" t="str">
        <f t="shared" si="2907"/>
        <v>ST</v>
      </c>
      <c r="G2829" s="533" t="s">
        <v>2722</v>
      </c>
      <c r="H2829" s="533">
        <v>84</v>
      </c>
      <c r="I2829" s="533" t="str">
        <f t="shared" ref="I2829:J2829" si="2920">I2827</f>
        <v xml:space="preserve">Concrete; Compression strength on cylinder 300 kg/cm2; Ordinary Portland cement Type I;  including basic and plain finish formwork reinforced </v>
      </c>
      <c r="J2829" s="533" t="str">
        <f t="shared" si="2920"/>
        <v xml:space="preserve">Concrete; Compression strength on cylinder 300 kg/cm2; Ordinary Portland cement Type I;  including basic and plain finish formwork reinforced </v>
      </c>
      <c r="K2829" s="209" t="s">
        <v>20</v>
      </c>
      <c r="L2829" s="589" t="s">
        <v>73</v>
      </c>
      <c r="M2829" s="281">
        <v>30</v>
      </c>
      <c r="N2829" s="282" t="s">
        <v>69</v>
      </c>
      <c r="O2829" s="293">
        <v>0</v>
      </c>
      <c r="P2829" s="25">
        <f t="shared" si="2919"/>
        <v>0</v>
      </c>
      <c r="X2829" s="533" t="s">
        <v>73</v>
      </c>
      <c r="Y2829" s="533">
        <v>30</v>
      </c>
      <c r="Z2829" s="533" t="s">
        <v>69</v>
      </c>
      <c r="AA2829" s="533">
        <v>0</v>
      </c>
      <c r="AB2829" s="533">
        <v>0</v>
      </c>
    </row>
    <row r="2830" spans="1:28" ht="15.75" hidden="1">
      <c r="A2830" s="533" t="s">
        <v>2729</v>
      </c>
      <c r="B2830" s="533">
        <v>3</v>
      </c>
      <c r="C2830" s="533" t="s">
        <v>65</v>
      </c>
      <c r="D2830" s="572" t="s">
        <v>1426</v>
      </c>
      <c r="E2830" s="571" t="str">
        <f t="shared" si="2913"/>
        <v xml:space="preserve"> CAST - IN PLACE CONCRETE  </v>
      </c>
      <c r="F2830" s="533" t="str">
        <f t="shared" si="2907"/>
        <v>ST</v>
      </c>
      <c r="G2830" s="533" t="s">
        <v>2722</v>
      </c>
      <c r="H2830" s="533">
        <v>85</v>
      </c>
      <c r="I2830" s="533" t="str">
        <f t="shared" ref="I2830:J2830" si="2921">I2828</f>
        <v xml:space="preserve">Architectural Demolition </v>
      </c>
      <c r="J2830" s="533" t="str">
        <f t="shared" si="2921"/>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2830" s="209" t="s">
        <v>21</v>
      </c>
      <c r="L2830" s="209" t="s">
        <v>74</v>
      </c>
      <c r="M2830" s="281">
        <v>1</v>
      </c>
      <c r="N2830" s="282" t="s">
        <v>69</v>
      </c>
      <c r="O2830" s="293">
        <v>0</v>
      </c>
      <c r="P2830" s="25">
        <f t="shared" si="2919"/>
        <v>0</v>
      </c>
      <c r="X2830" s="533" t="s">
        <v>74</v>
      </c>
      <c r="Y2830" s="533">
        <v>1</v>
      </c>
      <c r="Z2830" s="533" t="s">
        <v>69</v>
      </c>
      <c r="AA2830" s="533">
        <v>0</v>
      </c>
      <c r="AB2830" s="533">
        <v>0</v>
      </c>
    </row>
    <row r="2831" spans="1:28" ht="15.75" hidden="1">
      <c r="A2831" s="533" t="s">
        <v>2729</v>
      </c>
      <c r="B2831" s="533">
        <v>3</v>
      </c>
      <c r="C2831" s="533" t="s">
        <v>65</v>
      </c>
      <c r="D2831" s="572" t="s">
        <v>1426</v>
      </c>
      <c r="E2831" s="571" t="str">
        <f t="shared" si="2913"/>
        <v xml:space="preserve"> CAST - IN PLACE CONCRETE  </v>
      </c>
      <c r="F2831" s="533" t="str">
        <f t="shared" si="2907"/>
        <v>ST</v>
      </c>
      <c r="G2831" s="533" t="s">
        <v>2722</v>
      </c>
      <c r="H2831" s="533">
        <v>86</v>
      </c>
      <c r="I2831" s="533" t="str">
        <f t="shared" ref="I2831:J2831" si="2922">I2829</f>
        <v xml:space="preserve">Concrete; Compression strength on cylinder 300 kg/cm2; Ordinary Portland cement Type I;  including basic and plain finish formwork reinforced </v>
      </c>
      <c r="J2831" s="533" t="str">
        <f t="shared" si="2922"/>
        <v xml:space="preserve">Concrete; Compression strength on cylinder 300 kg/cm2; Ordinary Portland cement Type I;  including basic and plain finish formwork reinforced </v>
      </c>
      <c r="K2831" s="593" t="s">
        <v>45</v>
      </c>
      <c r="L2831" s="589" t="s">
        <v>75</v>
      </c>
      <c r="M2831" s="281">
        <v>50</v>
      </c>
      <c r="N2831" s="282" t="s">
        <v>69</v>
      </c>
      <c r="O2831" s="293">
        <v>0</v>
      </c>
      <c r="P2831" s="25">
        <f t="shared" si="2919"/>
        <v>0</v>
      </c>
      <c r="X2831" s="533" t="s">
        <v>75</v>
      </c>
      <c r="Y2831" s="533">
        <v>50</v>
      </c>
      <c r="Z2831" s="533" t="s">
        <v>69</v>
      </c>
      <c r="AA2831" s="533">
        <v>0</v>
      </c>
      <c r="AB2831" s="533">
        <v>0</v>
      </c>
    </row>
    <row r="2832" spans="1:28" ht="16.5" hidden="1" thickBot="1">
      <c r="A2832" s="533" t="s">
        <v>2729</v>
      </c>
      <c r="B2832" s="533">
        <v>3</v>
      </c>
      <c r="C2832" s="533" t="s">
        <v>65</v>
      </c>
      <c r="D2832" s="572" t="s">
        <v>1426</v>
      </c>
      <c r="E2832" s="571" t="str">
        <f t="shared" si="2913"/>
        <v xml:space="preserve"> CAST - IN PLACE CONCRETE  </v>
      </c>
      <c r="F2832" s="533" t="str">
        <f t="shared" si="2907"/>
        <v>ST</v>
      </c>
      <c r="G2832" s="533" t="s">
        <v>2722</v>
      </c>
      <c r="H2832" s="533">
        <v>87</v>
      </c>
      <c r="I2832" s="533" t="str">
        <f t="shared" ref="I2832:J2832" si="2923">I2830</f>
        <v xml:space="preserve">Architectural Demolition </v>
      </c>
      <c r="J2832" s="533" t="str">
        <f t="shared" si="2923"/>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2832" s="37" t="s">
        <v>13</v>
      </c>
      <c r="L2832" s="595" t="s">
        <v>1197</v>
      </c>
      <c r="M2832" s="50">
        <v>20</v>
      </c>
      <c r="N2832" s="51" t="s">
        <v>69</v>
      </c>
      <c r="O2832" s="293">
        <v>119</v>
      </c>
      <c r="P2832" s="25">
        <f t="shared" si="2919"/>
        <v>2380</v>
      </c>
      <c r="X2832" s="533" t="s">
        <v>1197</v>
      </c>
      <c r="Y2832" s="533">
        <v>20</v>
      </c>
      <c r="Z2832" s="533" t="s">
        <v>69</v>
      </c>
      <c r="AA2832" s="533">
        <v>119</v>
      </c>
      <c r="AB2832" s="533">
        <v>2380</v>
      </c>
    </row>
    <row r="2833" spans="1:28" ht="16.5" hidden="1" thickBot="1">
      <c r="A2833" s="533" t="s">
        <v>2729</v>
      </c>
      <c r="B2833" s="533">
        <v>3</v>
      </c>
      <c r="C2833" s="533" t="s">
        <v>65</v>
      </c>
      <c r="D2833" s="572" t="s">
        <v>1426</v>
      </c>
      <c r="E2833" s="571" t="str">
        <f t="shared" si="2913"/>
        <v xml:space="preserve"> CAST - IN PLACE CONCRETE  </v>
      </c>
      <c r="F2833" s="533" t="str">
        <f t="shared" si="2907"/>
        <v>ST</v>
      </c>
      <c r="G2833" s="533" t="s">
        <v>2722</v>
      </c>
      <c r="H2833" s="533">
        <v>88</v>
      </c>
      <c r="I2833" s="533" t="str">
        <f t="shared" ref="I2833:J2833" si="2924">I2831</f>
        <v xml:space="preserve">Concrete; Compression strength on cylinder 300 kg/cm2; Ordinary Portland cement Type I;  including basic and plain finish formwork reinforced </v>
      </c>
      <c r="J2833" s="533" t="str">
        <f t="shared" si="2924"/>
        <v xml:space="preserve">Concrete; Compression strength on cylinder 300 kg/cm2; Ordinary Portland cement Type I;  including basic and plain finish formwork reinforced </v>
      </c>
      <c r="K2833" s="37" t="s">
        <v>15</v>
      </c>
      <c r="L2833" s="597" t="s">
        <v>1119</v>
      </c>
      <c r="M2833" s="284">
        <v>5</v>
      </c>
      <c r="N2833" s="51" t="s">
        <v>69</v>
      </c>
      <c r="O2833" s="293">
        <v>125</v>
      </c>
      <c r="P2833" s="25">
        <f t="shared" si="2919"/>
        <v>625</v>
      </c>
      <c r="X2833" s="533" t="s">
        <v>1119</v>
      </c>
      <c r="Y2833" s="533">
        <v>5</v>
      </c>
      <c r="Z2833" s="533" t="s">
        <v>69</v>
      </c>
      <c r="AA2833" s="533">
        <v>125</v>
      </c>
      <c r="AB2833" s="533">
        <v>625</v>
      </c>
    </row>
    <row r="2834" spans="1:28" ht="15.75" hidden="1">
      <c r="A2834" s="533" t="s">
        <v>2729</v>
      </c>
      <c r="B2834" s="533">
        <v>3</v>
      </c>
      <c r="C2834" s="533" t="s">
        <v>65</v>
      </c>
      <c r="D2834" s="572" t="s">
        <v>1426</v>
      </c>
      <c r="E2834" s="571" t="str">
        <f t="shared" si="2913"/>
        <v xml:space="preserve"> CAST - IN PLACE CONCRETE  </v>
      </c>
      <c r="F2834" s="533" t="str">
        <f t="shared" si="2907"/>
        <v>ST</v>
      </c>
      <c r="G2834" s="533" t="s">
        <v>2722</v>
      </c>
      <c r="H2834" s="533">
        <v>89</v>
      </c>
      <c r="I2834" s="533" t="str">
        <f t="shared" ref="I2834:J2834" si="2925">I2832</f>
        <v xml:space="preserve">Architectural Demolition </v>
      </c>
      <c r="J2834" s="533" t="str">
        <f t="shared" si="2925"/>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2834" s="209" t="s">
        <v>76</v>
      </c>
      <c r="L2834" s="592" t="s">
        <v>1120</v>
      </c>
      <c r="M2834" s="281">
        <v>1</v>
      </c>
      <c r="N2834" s="282" t="s">
        <v>69</v>
      </c>
      <c r="O2834" s="293"/>
      <c r="P2834" s="25">
        <f t="shared" si="2919"/>
        <v>0</v>
      </c>
      <c r="X2834" s="533" t="s">
        <v>1120</v>
      </c>
      <c r="Y2834" s="533">
        <v>1</v>
      </c>
      <c r="Z2834" s="533" t="s">
        <v>69</v>
      </c>
      <c r="AB2834" s="533">
        <v>0</v>
      </c>
    </row>
    <row r="2835" spans="1:28" ht="15.75" hidden="1">
      <c r="A2835" s="533" t="s">
        <v>2729</v>
      </c>
      <c r="B2835" s="533">
        <v>3</v>
      </c>
      <c r="C2835" s="533" t="s">
        <v>65</v>
      </c>
      <c r="D2835" s="572" t="s">
        <v>1426</v>
      </c>
      <c r="E2835" s="571" t="str">
        <f t="shared" si="2913"/>
        <v xml:space="preserve"> CAST - IN PLACE CONCRETE  </v>
      </c>
      <c r="F2835" s="533" t="str">
        <f t="shared" si="2907"/>
        <v>ST</v>
      </c>
      <c r="G2835" s="533" t="s">
        <v>2722</v>
      </c>
      <c r="H2835" s="533">
        <v>90</v>
      </c>
      <c r="I2835" s="533" t="str">
        <f t="shared" ref="I2835:J2835" si="2926">I2833</f>
        <v xml:space="preserve">Concrete; Compression strength on cylinder 300 kg/cm2; Ordinary Portland cement Type I;  including basic and plain finish formwork reinforced </v>
      </c>
      <c r="J2835" s="533" t="str">
        <f t="shared" si="2926"/>
        <v xml:space="preserve">Concrete; Compression strength on cylinder 300 kg/cm2; Ordinary Portland cement Type I;  including basic and plain finish formwork reinforced </v>
      </c>
      <c r="K2835" s="37" t="s">
        <v>17</v>
      </c>
      <c r="L2835" s="56" t="s">
        <v>79</v>
      </c>
      <c r="M2835" s="50">
        <v>5</v>
      </c>
      <c r="N2835" s="51" t="s">
        <v>69</v>
      </c>
      <c r="O2835" s="293">
        <v>125</v>
      </c>
      <c r="P2835" s="25">
        <f t="shared" si="2919"/>
        <v>625</v>
      </c>
      <c r="X2835" s="533" t="s">
        <v>79</v>
      </c>
      <c r="Y2835" s="533">
        <v>5</v>
      </c>
      <c r="Z2835" s="533" t="s">
        <v>69</v>
      </c>
      <c r="AA2835" s="533">
        <v>125</v>
      </c>
      <c r="AB2835" s="533">
        <v>625</v>
      </c>
    </row>
    <row r="2836" spans="1:28" ht="15.75" hidden="1">
      <c r="A2836" s="533" t="s">
        <v>2729</v>
      </c>
      <c r="B2836" s="533">
        <v>3</v>
      </c>
      <c r="C2836" s="533" t="s">
        <v>65</v>
      </c>
      <c r="D2836" s="572" t="s">
        <v>1426</v>
      </c>
      <c r="E2836" s="571" t="str">
        <f t="shared" si="2913"/>
        <v xml:space="preserve"> CAST - IN PLACE CONCRETE  </v>
      </c>
      <c r="F2836" s="533" t="str">
        <f t="shared" si="2907"/>
        <v>ST</v>
      </c>
      <c r="G2836" s="533" t="s">
        <v>2722</v>
      </c>
      <c r="H2836" s="533">
        <v>91</v>
      </c>
      <c r="I2836" s="533" t="str">
        <f t="shared" ref="I2836:J2836" si="2927">I2834</f>
        <v xml:space="preserve">Architectural Demolition </v>
      </c>
      <c r="J2836" s="533" t="str">
        <f t="shared" si="2927"/>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2836" s="37" t="s">
        <v>19</v>
      </c>
      <c r="L2836" s="56" t="s">
        <v>1121</v>
      </c>
      <c r="M2836" s="50">
        <v>32</v>
      </c>
      <c r="N2836" s="51" t="s">
        <v>33</v>
      </c>
      <c r="O2836" s="293">
        <v>38</v>
      </c>
      <c r="P2836" s="25">
        <f t="shared" si="2919"/>
        <v>1216</v>
      </c>
      <c r="X2836" s="533" t="s">
        <v>1121</v>
      </c>
      <c r="Y2836" s="533">
        <v>32</v>
      </c>
      <c r="Z2836" s="533" t="s">
        <v>33</v>
      </c>
      <c r="AA2836" s="533">
        <v>38</v>
      </c>
      <c r="AB2836" s="533">
        <v>1216</v>
      </c>
    </row>
    <row r="2837" spans="1:28" ht="16.5" hidden="1" thickBot="1">
      <c r="A2837" s="533" t="s">
        <v>2729</v>
      </c>
      <c r="B2837" s="533">
        <v>3</v>
      </c>
      <c r="C2837" s="533" t="s">
        <v>65</v>
      </c>
      <c r="D2837" s="572" t="s">
        <v>1426</v>
      </c>
      <c r="E2837" s="571" t="str">
        <f t="shared" si="2913"/>
        <v xml:space="preserve"> CAST - IN PLACE CONCRETE  </v>
      </c>
      <c r="F2837" s="533" t="str">
        <f t="shared" si="2907"/>
        <v>ST</v>
      </c>
      <c r="G2837" s="533" t="s">
        <v>2722</v>
      </c>
      <c r="H2837" s="533">
        <v>92</v>
      </c>
      <c r="I2837" s="533" t="str">
        <f t="shared" ref="I2837:J2837" si="2928">I2835</f>
        <v xml:space="preserve">Concrete; Compression strength on cylinder 300 kg/cm2; Ordinary Portland cement Type I;  including basic and plain finish formwork reinforced </v>
      </c>
      <c r="J2837" s="533" t="str">
        <f t="shared" si="2928"/>
        <v xml:space="preserve">Concrete; Compression strength on cylinder 300 kg/cm2; Ordinary Portland cement Type I;  including basic and plain finish formwork reinforced </v>
      </c>
      <c r="K2837" s="37" t="s">
        <v>20</v>
      </c>
      <c r="L2837" s="56" t="s">
        <v>1122</v>
      </c>
      <c r="M2837" s="284">
        <v>2</v>
      </c>
      <c r="N2837" s="51" t="s">
        <v>69</v>
      </c>
      <c r="O2837" s="293">
        <v>125</v>
      </c>
      <c r="P2837" s="25">
        <f t="shared" si="2919"/>
        <v>250</v>
      </c>
      <c r="X2837" s="533" t="s">
        <v>1122</v>
      </c>
      <c r="Y2837" s="533">
        <v>2</v>
      </c>
      <c r="Z2837" s="533" t="s">
        <v>69</v>
      </c>
      <c r="AA2837" s="533">
        <v>125</v>
      </c>
      <c r="AB2837" s="533">
        <v>250</v>
      </c>
    </row>
    <row r="2838" spans="1:28" ht="15.75" hidden="1">
      <c r="A2838" s="533" t="s">
        <v>2729</v>
      </c>
      <c r="B2838" s="533">
        <v>3</v>
      </c>
      <c r="C2838" s="533" t="s">
        <v>65</v>
      </c>
      <c r="D2838" s="572" t="s">
        <v>1426</v>
      </c>
      <c r="E2838" s="571" t="str">
        <f t="shared" si="2913"/>
        <v xml:space="preserve"> CAST - IN PLACE CONCRETE  </v>
      </c>
      <c r="F2838" s="533" t="str">
        <f t="shared" si="2907"/>
        <v>ST</v>
      </c>
      <c r="G2838" s="533" t="s">
        <v>2725</v>
      </c>
      <c r="H2838" s="533">
        <v>93</v>
      </c>
      <c r="I2838" s="533" t="str">
        <f>L2838</f>
        <v xml:space="preserve">Concrete; Compression strength on cylinder 250 kg/cm2; Ordinary Portland cement Type I;  including basic and plain finish formwork reinforced </v>
      </c>
      <c r="J2838" s="533" t="str">
        <f>L2838</f>
        <v xml:space="preserve">Concrete; Compression strength on cylinder 250 kg/cm2; Ordinary Portland cement Type I;  including basic and plain finish formwork reinforced </v>
      </c>
      <c r="K2838" s="209"/>
      <c r="L2838" s="587" t="s">
        <v>80</v>
      </c>
      <c r="M2838" s="281"/>
      <c r="N2838" s="282"/>
      <c r="O2838" s="293"/>
      <c r="P2838" s="39"/>
      <c r="X2838" s="533" t="s">
        <v>80</v>
      </c>
    </row>
    <row r="2839" spans="1:28" ht="15.75" hidden="1">
      <c r="A2839" s="533" t="s">
        <v>2729</v>
      </c>
      <c r="B2839" s="533">
        <v>3</v>
      </c>
      <c r="C2839" s="533" t="s">
        <v>65</v>
      </c>
      <c r="D2839" s="572" t="s">
        <v>1426</v>
      </c>
      <c r="E2839" s="571" t="str">
        <f t="shared" si="2913"/>
        <v xml:space="preserve"> CAST - IN PLACE CONCRETE  </v>
      </c>
      <c r="F2839" s="533" t="str">
        <f t="shared" si="2907"/>
        <v>ST</v>
      </c>
      <c r="G2839" s="533" t="s">
        <v>2722</v>
      </c>
      <c r="H2839" s="533">
        <v>94</v>
      </c>
      <c r="I2839" s="533" t="str">
        <f>I2837</f>
        <v xml:space="preserve">Concrete; Compression strength on cylinder 300 kg/cm2; Ordinary Portland cement Type I;  including basic and plain finish formwork reinforced </v>
      </c>
      <c r="J2839" s="533" t="str">
        <f>J2837</f>
        <v xml:space="preserve">Concrete; Compression strength on cylinder 300 kg/cm2; Ordinary Portland cement Type I;  including basic and plain finish formwork reinforced </v>
      </c>
      <c r="K2839" s="209" t="s">
        <v>15</v>
      </c>
      <c r="L2839" s="589" t="s">
        <v>68</v>
      </c>
      <c r="M2839" s="281">
        <v>93</v>
      </c>
      <c r="N2839" s="282" t="s">
        <v>69</v>
      </c>
      <c r="O2839" s="293"/>
      <c r="P2839" s="25">
        <f>O2839*M2839</f>
        <v>0</v>
      </c>
      <c r="X2839" s="533" t="s">
        <v>68</v>
      </c>
      <c r="Y2839" s="533">
        <v>93</v>
      </c>
      <c r="Z2839" s="533" t="s">
        <v>69</v>
      </c>
      <c r="AB2839" s="533">
        <v>0</v>
      </c>
    </row>
    <row r="2840" spans="1:28" ht="15.75" hidden="1">
      <c r="A2840" s="533" t="s">
        <v>2729</v>
      </c>
      <c r="B2840" s="533">
        <v>3</v>
      </c>
      <c r="C2840" s="533" t="s">
        <v>65</v>
      </c>
      <c r="D2840" s="572" t="s">
        <v>1426</v>
      </c>
      <c r="E2840" s="571" t="str">
        <f t="shared" si="2913"/>
        <v xml:space="preserve"> CAST - IN PLACE CONCRETE  </v>
      </c>
      <c r="F2840" s="533" t="str">
        <f t="shared" si="2907"/>
        <v>ST</v>
      </c>
      <c r="G2840" s="533" t="s">
        <v>2725</v>
      </c>
      <c r="H2840" s="533">
        <v>95</v>
      </c>
      <c r="I2840" s="533" t="str">
        <f>L2840</f>
        <v>Bar reinforcement</v>
      </c>
      <c r="J2840" s="533" t="str">
        <f>L2840</f>
        <v>Bar reinforcement</v>
      </c>
      <c r="K2840" s="37"/>
      <c r="L2840" s="598" t="s">
        <v>81</v>
      </c>
      <c r="M2840" s="50"/>
      <c r="N2840" s="51"/>
      <c r="O2840" s="293"/>
      <c r="P2840" s="39"/>
      <c r="X2840" s="533" t="s">
        <v>81</v>
      </c>
    </row>
    <row r="2841" spans="1:28" ht="16.5" hidden="1" thickBot="1">
      <c r="A2841" s="533" t="s">
        <v>2729</v>
      </c>
      <c r="B2841" s="533">
        <v>3</v>
      </c>
      <c r="C2841" s="533" t="s">
        <v>65</v>
      </c>
      <c r="D2841" s="572" t="s">
        <v>1426</v>
      </c>
      <c r="E2841" s="571" t="str">
        <f t="shared" si="2913"/>
        <v xml:space="preserve"> CAST - IN PLACE CONCRETE  </v>
      </c>
      <c r="F2841" s="533" t="str">
        <f t="shared" si="2907"/>
        <v>ST</v>
      </c>
      <c r="G2841" s="533" t="s">
        <v>2722</v>
      </c>
      <c r="H2841" s="533">
        <v>96</v>
      </c>
      <c r="I2841" s="533" t="str">
        <f>I2839</f>
        <v xml:space="preserve">Concrete; Compression strength on cylinder 300 kg/cm2; Ordinary Portland cement Type I;  including basic and plain finish formwork reinforced </v>
      </c>
      <c r="J2841" s="533" t="str">
        <f>J2839</f>
        <v xml:space="preserve">Concrete; Compression strength on cylinder 300 kg/cm2; Ordinary Portland cement Type I;  including basic and plain finish formwork reinforced </v>
      </c>
      <c r="K2841" s="36" t="s">
        <v>13</v>
      </c>
      <c r="L2841" s="56" t="s">
        <v>82</v>
      </c>
      <c r="M2841" s="285">
        <v>2.5</v>
      </c>
      <c r="N2841" s="39" t="s">
        <v>83</v>
      </c>
      <c r="O2841" s="293">
        <v>2346</v>
      </c>
      <c r="P2841" s="25">
        <f>O2841*M2841</f>
        <v>5865</v>
      </c>
      <c r="X2841" s="533" t="s">
        <v>82</v>
      </c>
      <c r="Y2841" s="533">
        <v>2.5</v>
      </c>
      <c r="Z2841" s="533" t="s">
        <v>83</v>
      </c>
      <c r="AA2841" s="533">
        <v>2346</v>
      </c>
      <c r="AB2841" s="533">
        <v>5865</v>
      </c>
    </row>
    <row r="2842" spans="1:28" ht="15.75" hidden="1">
      <c r="A2842" s="533" t="s">
        <v>2729</v>
      </c>
      <c r="B2842" s="533">
        <v>3</v>
      </c>
      <c r="C2842" s="533" t="s">
        <v>65</v>
      </c>
      <c r="D2842" s="572" t="s">
        <v>1426</v>
      </c>
      <c r="E2842" s="571" t="str">
        <f t="shared" si="2913"/>
        <v xml:space="preserve"> CAST - IN PLACE CONCRETE  </v>
      </c>
      <c r="F2842" s="533" t="str">
        <f t="shared" si="2907"/>
        <v>ST</v>
      </c>
      <c r="G2842" s="533" t="s">
        <v>2725</v>
      </c>
      <c r="H2842" s="533">
        <v>97</v>
      </c>
      <c r="I2842" s="533" t="str">
        <f>L2842</f>
        <v>Dowel Bars Planted With Epoxy Mortar</v>
      </c>
      <c r="J2842" s="533" t="str">
        <f>L2842</f>
        <v>Dowel Bars Planted With Epoxy Mortar</v>
      </c>
      <c r="K2842" s="36"/>
      <c r="L2842" s="43" t="s">
        <v>84</v>
      </c>
      <c r="M2842" s="40"/>
      <c r="N2842" s="39"/>
      <c r="O2842" s="293"/>
      <c r="P2842" s="41"/>
      <c r="X2842" s="533" t="s">
        <v>84</v>
      </c>
    </row>
    <row r="2843" spans="1:28" ht="15.75" hidden="1">
      <c r="A2843" s="533" t="s">
        <v>2729</v>
      </c>
      <c r="B2843" s="533">
        <v>3</v>
      </c>
      <c r="C2843" s="533" t="s">
        <v>65</v>
      </c>
      <c r="D2843" s="572" t="s">
        <v>1426</v>
      </c>
      <c r="E2843" s="571" t="str">
        <f t="shared" si="2913"/>
        <v xml:space="preserve"> CAST - IN PLACE CONCRETE  </v>
      </c>
      <c r="F2843" s="533" t="str">
        <f t="shared" si="2907"/>
        <v>ST</v>
      </c>
      <c r="G2843" s="533" t="s">
        <v>2722</v>
      </c>
      <c r="H2843" s="533">
        <v>98</v>
      </c>
      <c r="I2843" s="533" t="str">
        <f t="shared" ref="I2843:J2843" si="2929">I2841</f>
        <v xml:space="preserve">Concrete; Compression strength on cylinder 300 kg/cm2; Ordinary Portland cement Type I;  including basic and plain finish formwork reinforced </v>
      </c>
      <c r="J2843" s="533" t="str">
        <f t="shared" si="2929"/>
        <v xml:space="preserve">Concrete; Compression strength on cylinder 300 kg/cm2; Ordinary Portland cement Type I;  including basic and plain finish formwork reinforced </v>
      </c>
      <c r="K2843" s="36" t="s">
        <v>15</v>
      </c>
      <c r="L2843" s="37" t="s">
        <v>85</v>
      </c>
      <c r="M2843" s="40">
        <v>210</v>
      </c>
      <c r="N2843" s="39" t="s">
        <v>39</v>
      </c>
      <c r="O2843" s="294">
        <v>7</v>
      </c>
      <c r="P2843" s="25">
        <f t="shared" ref="P2843:P2848" si="2930">O2843*M2843</f>
        <v>1470</v>
      </c>
      <c r="X2843" s="533" t="s">
        <v>85</v>
      </c>
      <c r="Y2843" s="533">
        <v>210</v>
      </c>
      <c r="Z2843" s="533" t="s">
        <v>39</v>
      </c>
      <c r="AA2843" s="533">
        <v>7</v>
      </c>
      <c r="AB2843" s="533">
        <v>1470</v>
      </c>
    </row>
    <row r="2844" spans="1:28" ht="15.75" hidden="1">
      <c r="A2844" s="533" t="s">
        <v>2729</v>
      </c>
      <c r="B2844" s="533">
        <v>3</v>
      </c>
      <c r="C2844" s="533" t="s">
        <v>65</v>
      </c>
      <c r="D2844" s="572" t="s">
        <v>1426</v>
      </c>
      <c r="E2844" s="571" t="str">
        <f t="shared" si="2913"/>
        <v xml:space="preserve"> CAST - IN PLACE CONCRETE  </v>
      </c>
      <c r="F2844" s="533" t="str">
        <f t="shared" si="2907"/>
        <v>ST</v>
      </c>
      <c r="G2844" s="533" t="s">
        <v>2722</v>
      </c>
      <c r="H2844" s="533">
        <v>99</v>
      </c>
      <c r="I2844" s="533" t="str">
        <f t="shared" ref="I2844:J2844" si="2931">I2842</f>
        <v>Dowel Bars Planted With Epoxy Mortar</v>
      </c>
      <c r="J2844" s="533" t="str">
        <f t="shared" si="2931"/>
        <v>Dowel Bars Planted With Epoxy Mortar</v>
      </c>
      <c r="K2844" s="36" t="s">
        <v>17</v>
      </c>
      <c r="L2844" s="37" t="s">
        <v>86</v>
      </c>
      <c r="M2844" s="40">
        <v>330</v>
      </c>
      <c r="N2844" s="39" t="s">
        <v>39</v>
      </c>
      <c r="O2844" s="294">
        <v>8</v>
      </c>
      <c r="P2844" s="25">
        <f t="shared" si="2930"/>
        <v>2640</v>
      </c>
      <c r="X2844" s="533" t="s">
        <v>86</v>
      </c>
      <c r="Y2844" s="533">
        <v>330</v>
      </c>
      <c r="Z2844" s="533" t="s">
        <v>39</v>
      </c>
      <c r="AA2844" s="533">
        <v>8</v>
      </c>
      <c r="AB2844" s="533">
        <v>2640</v>
      </c>
    </row>
    <row r="2845" spans="1:28" ht="15.75" hidden="1">
      <c r="A2845" s="533" t="s">
        <v>2729</v>
      </c>
      <c r="B2845" s="533">
        <v>3</v>
      </c>
      <c r="C2845" s="533" t="s">
        <v>65</v>
      </c>
      <c r="D2845" s="572" t="s">
        <v>1426</v>
      </c>
      <c r="E2845" s="571" t="str">
        <f t="shared" si="2913"/>
        <v xml:space="preserve"> CAST - IN PLACE CONCRETE  </v>
      </c>
      <c r="F2845" s="533" t="str">
        <f t="shared" si="2907"/>
        <v>ST</v>
      </c>
      <c r="G2845" s="533" t="s">
        <v>2722</v>
      </c>
      <c r="H2845" s="533">
        <v>100</v>
      </c>
      <c r="I2845" s="533" t="str">
        <f t="shared" ref="I2845:J2845" si="2932">I2843</f>
        <v xml:space="preserve">Concrete; Compression strength on cylinder 300 kg/cm2; Ordinary Portland cement Type I;  including basic and plain finish formwork reinforced </v>
      </c>
      <c r="J2845" s="533" t="str">
        <f t="shared" si="2932"/>
        <v xml:space="preserve">Concrete; Compression strength on cylinder 300 kg/cm2; Ordinary Portland cement Type I;  including basic and plain finish formwork reinforced </v>
      </c>
      <c r="K2845" s="36" t="s">
        <v>19</v>
      </c>
      <c r="L2845" s="37" t="s">
        <v>87</v>
      </c>
      <c r="M2845" s="40">
        <v>102</v>
      </c>
      <c r="N2845" s="39" t="s">
        <v>39</v>
      </c>
      <c r="O2845" s="293">
        <v>9</v>
      </c>
      <c r="P2845" s="25">
        <f t="shared" si="2930"/>
        <v>918</v>
      </c>
      <c r="X2845" s="533" t="s">
        <v>87</v>
      </c>
      <c r="Y2845" s="533">
        <v>102</v>
      </c>
      <c r="Z2845" s="533" t="s">
        <v>39</v>
      </c>
      <c r="AA2845" s="533">
        <v>9</v>
      </c>
      <c r="AB2845" s="533">
        <v>918</v>
      </c>
    </row>
    <row r="2846" spans="1:28" ht="15.75" hidden="1">
      <c r="A2846" s="533" t="s">
        <v>2729</v>
      </c>
      <c r="B2846" s="533">
        <v>3</v>
      </c>
      <c r="C2846" s="533" t="s">
        <v>65</v>
      </c>
      <c r="D2846" s="572" t="s">
        <v>1426</v>
      </c>
      <c r="E2846" s="571" t="str">
        <f t="shared" si="2913"/>
        <v xml:space="preserve"> CAST - IN PLACE CONCRETE  </v>
      </c>
      <c r="F2846" s="533" t="str">
        <f t="shared" si="2907"/>
        <v>ST</v>
      </c>
      <c r="G2846" s="533" t="s">
        <v>2722</v>
      </c>
      <c r="H2846" s="533">
        <v>101</v>
      </c>
      <c r="I2846" s="533" t="str">
        <f t="shared" ref="I2846:J2846" si="2933">I2844</f>
        <v>Dowel Bars Planted With Epoxy Mortar</v>
      </c>
      <c r="J2846" s="533" t="str">
        <f t="shared" si="2933"/>
        <v>Dowel Bars Planted With Epoxy Mortar</v>
      </c>
      <c r="K2846" s="286" t="s">
        <v>45</v>
      </c>
      <c r="L2846" s="209" t="s">
        <v>88</v>
      </c>
      <c r="M2846" s="210">
        <v>30</v>
      </c>
      <c r="N2846" s="211" t="s">
        <v>39</v>
      </c>
      <c r="O2846" s="293"/>
      <c r="P2846" s="25">
        <f t="shared" si="2930"/>
        <v>0</v>
      </c>
      <c r="X2846" s="533" t="s">
        <v>88</v>
      </c>
      <c r="Y2846" s="533">
        <v>30</v>
      </c>
      <c r="Z2846" s="533" t="s">
        <v>39</v>
      </c>
      <c r="AB2846" s="533">
        <v>0</v>
      </c>
    </row>
    <row r="2847" spans="1:28" ht="15.75" hidden="1">
      <c r="A2847" s="533" t="s">
        <v>2729</v>
      </c>
      <c r="B2847" s="533">
        <v>3</v>
      </c>
      <c r="C2847" s="533" t="s">
        <v>65</v>
      </c>
      <c r="D2847" s="572" t="s">
        <v>1426</v>
      </c>
      <c r="E2847" s="571" t="str">
        <f t="shared" si="2913"/>
        <v xml:space="preserve"> CAST - IN PLACE CONCRETE  </v>
      </c>
      <c r="F2847" s="533" t="str">
        <f t="shared" si="2907"/>
        <v>ST</v>
      </c>
      <c r="G2847" s="533" t="s">
        <v>2722</v>
      </c>
      <c r="H2847" s="533">
        <v>102</v>
      </c>
      <c r="I2847" s="533" t="str">
        <f t="shared" ref="I2847:J2847" si="2934">I2845</f>
        <v xml:space="preserve">Concrete; Compression strength on cylinder 300 kg/cm2; Ordinary Portland cement Type I;  including basic and plain finish formwork reinforced </v>
      </c>
      <c r="J2847" s="533" t="str">
        <f t="shared" si="2934"/>
        <v xml:space="preserve">Concrete; Compression strength on cylinder 300 kg/cm2; Ordinary Portland cement Type I;  including basic and plain finish formwork reinforced </v>
      </c>
      <c r="K2847" s="36" t="s">
        <v>20</v>
      </c>
      <c r="L2847" s="37" t="s">
        <v>89</v>
      </c>
      <c r="M2847" s="40">
        <v>4</v>
      </c>
      <c r="N2847" s="39" t="s">
        <v>39</v>
      </c>
      <c r="O2847" s="293">
        <v>13</v>
      </c>
      <c r="P2847" s="25">
        <f t="shared" si="2930"/>
        <v>52</v>
      </c>
      <c r="X2847" s="533" t="s">
        <v>89</v>
      </c>
      <c r="Y2847" s="533">
        <v>4</v>
      </c>
      <c r="Z2847" s="533" t="s">
        <v>39</v>
      </c>
      <c r="AA2847" s="533">
        <v>13</v>
      </c>
      <c r="AB2847" s="533">
        <v>52</v>
      </c>
    </row>
    <row r="2848" spans="1:28" ht="16.5" hidden="1" thickBot="1">
      <c r="A2848" s="533" t="s">
        <v>2729</v>
      </c>
      <c r="B2848" s="533">
        <v>3</v>
      </c>
      <c r="C2848" s="533" t="s">
        <v>65</v>
      </c>
      <c r="D2848" s="572" t="s">
        <v>1426</v>
      </c>
      <c r="E2848" s="571" t="str">
        <f t="shared" si="2913"/>
        <v xml:space="preserve"> CAST - IN PLACE CONCRETE  </v>
      </c>
      <c r="F2848" s="533" t="str">
        <f t="shared" si="2907"/>
        <v>ST</v>
      </c>
      <c r="G2848" s="533" t="s">
        <v>2722</v>
      </c>
      <c r="H2848" s="533">
        <v>103</v>
      </c>
      <c r="I2848" s="533" t="str">
        <f t="shared" ref="I2848:J2848" si="2935">I2846</f>
        <v>Dowel Bars Planted With Epoxy Mortar</v>
      </c>
      <c r="J2848" s="533" t="str">
        <f t="shared" si="2935"/>
        <v>Dowel Bars Planted With Epoxy Mortar</v>
      </c>
      <c r="K2848" s="36" t="s">
        <v>21</v>
      </c>
      <c r="L2848" s="287" t="s">
        <v>1198</v>
      </c>
      <c r="M2848" s="288">
        <v>8</v>
      </c>
      <c r="N2848" s="289" t="s">
        <v>39</v>
      </c>
      <c r="O2848" s="361">
        <v>17</v>
      </c>
      <c r="P2848" s="25">
        <f t="shared" si="2930"/>
        <v>136</v>
      </c>
      <c r="X2848" s="533" t="s">
        <v>1198</v>
      </c>
      <c r="Y2848" s="533">
        <v>8</v>
      </c>
      <c r="Z2848" s="533" t="s">
        <v>39</v>
      </c>
      <c r="AA2848" s="533">
        <v>17</v>
      </c>
      <c r="AB2848" s="533">
        <v>136</v>
      </c>
    </row>
    <row r="2849" spans="1:28" ht="15.75" hidden="1">
      <c r="A2849" s="533" t="s">
        <v>2729</v>
      </c>
      <c r="B2849" s="533">
        <v>3</v>
      </c>
      <c r="C2849" s="533" t="s">
        <v>65</v>
      </c>
      <c r="D2849" s="572" t="s">
        <v>2735</v>
      </c>
      <c r="E2849" s="571" t="s">
        <v>1211</v>
      </c>
      <c r="F2849" s="533" t="s">
        <v>1321</v>
      </c>
      <c r="G2849" s="533" t="s">
        <v>2725</v>
      </c>
      <c r="H2849" s="533">
        <v>104</v>
      </c>
      <c r="I2849" s="533" t="str">
        <f t="shared" ref="I2849:I2850" si="2936">L2849</f>
        <v xml:space="preserve">035440 - CEMENT BASED SCREED </v>
      </c>
      <c r="J2849" s="533" t="str">
        <f t="shared" ref="J2849:J2850" si="2937">L2849</f>
        <v xml:space="preserve">035440 - CEMENT BASED SCREED </v>
      </c>
      <c r="K2849" s="49"/>
      <c r="L2849" s="598" t="s">
        <v>90</v>
      </c>
      <c r="M2849" s="50"/>
      <c r="N2849" s="51"/>
      <c r="O2849" s="363"/>
      <c r="P2849" s="51"/>
      <c r="X2849" s="533" t="s">
        <v>90</v>
      </c>
    </row>
    <row r="2850" spans="1:28" ht="15.75" hidden="1">
      <c r="A2850" s="533" t="s">
        <v>2729</v>
      </c>
      <c r="B2850" s="533">
        <v>3</v>
      </c>
      <c r="C2850" s="533" t="s">
        <v>65</v>
      </c>
      <c r="D2850" s="572" t="s">
        <v>2735</v>
      </c>
      <c r="E2850" s="571" t="str">
        <f t="shared" ref="E2850:E2865" si="2938">E2849</f>
        <v xml:space="preserve"> CEMENT BASED SCREED </v>
      </c>
      <c r="F2850" s="533" t="s">
        <v>1321</v>
      </c>
      <c r="G2850" s="533" t="s">
        <v>2725</v>
      </c>
      <c r="H2850" s="533">
        <v>105</v>
      </c>
      <c r="I2850" s="533" t="str">
        <f t="shared" si="2936"/>
        <v>Cement-sand screed; finished to receive sheet membrane; laid to falls and cross falls; to</v>
      </c>
      <c r="J2850" s="533" t="str">
        <f t="shared" si="2937"/>
        <v>Cement-sand screed; finished to receive sheet membrane; laid to falls and cross falls; to</v>
      </c>
      <c r="K2850" s="49"/>
      <c r="L2850" s="598" t="s">
        <v>91</v>
      </c>
      <c r="M2850" s="52"/>
      <c r="N2850" s="51"/>
      <c r="O2850" s="363"/>
      <c r="P2850" s="51"/>
      <c r="X2850" s="533" t="s">
        <v>91</v>
      </c>
    </row>
    <row r="2851" spans="1:28" ht="15.75" hidden="1">
      <c r="A2851" s="533" t="s">
        <v>2729</v>
      </c>
      <c r="B2851" s="533">
        <v>3</v>
      </c>
      <c r="C2851" s="533" t="s">
        <v>65</v>
      </c>
      <c r="D2851" s="572" t="s">
        <v>2735</v>
      </c>
      <c r="E2851" s="571" t="str">
        <f t="shared" si="2938"/>
        <v xml:space="preserve"> CEMENT BASED SCREED </v>
      </c>
      <c r="F2851" s="533" t="s">
        <v>1321</v>
      </c>
      <c r="G2851" s="533" t="s">
        <v>2722</v>
      </c>
      <c r="H2851" s="533">
        <v>106</v>
      </c>
      <c r="I2851" s="533" t="str">
        <f t="shared" ref="I2851:J2851" si="2939">I2849</f>
        <v xml:space="preserve">035440 - CEMENT BASED SCREED </v>
      </c>
      <c r="J2851" s="533" t="str">
        <f t="shared" si="2939"/>
        <v xml:space="preserve">035440 - CEMENT BASED SCREED </v>
      </c>
      <c r="K2851" s="49" t="s">
        <v>13</v>
      </c>
      <c r="L2851" s="56" t="s">
        <v>92</v>
      </c>
      <c r="M2851" s="52">
        <v>1144</v>
      </c>
      <c r="N2851" s="51" t="s">
        <v>33</v>
      </c>
      <c r="O2851" s="295">
        <v>5</v>
      </c>
      <c r="P2851" s="25">
        <f t="shared" ref="P2851:P2853" si="2940">O2851*M2851</f>
        <v>5720</v>
      </c>
      <c r="X2851" s="533" t="s">
        <v>92</v>
      </c>
      <c r="Y2851" s="533">
        <v>1144</v>
      </c>
      <c r="Z2851" s="533" t="s">
        <v>33</v>
      </c>
      <c r="AA2851" s="533">
        <v>5</v>
      </c>
      <c r="AB2851" s="533">
        <v>5720</v>
      </c>
    </row>
    <row r="2852" spans="1:28" ht="15.75" hidden="1">
      <c r="A2852" s="533" t="s">
        <v>2729</v>
      </c>
      <c r="B2852" s="533">
        <v>3</v>
      </c>
      <c r="C2852" s="533" t="s">
        <v>65</v>
      </c>
      <c r="D2852" s="572" t="s">
        <v>2735</v>
      </c>
      <c r="E2852" s="571" t="str">
        <f t="shared" si="2938"/>
        <v xml:space="preserve"> CEMENT BASED SCREED </v>
      </c>
      <c r="F2852" s="533" t="s">
        <v>1321</v>
      </c>
      <c r="G2852" s="533" t="s">
        <v>2722</v>
      </c>
      <c r="H2852" s="533">
        <v>107</v>
      </c>
      <c r="I2852" s="533" t="str">
        <f t="shared" ref="I2852:J2852" si="2941">I2850</f>
        <v>Cement-sand screed; finished to receive sheet membrane; laid to falls and cross falls; to</v>
      </c>
      <c r="J2852" s="533" t="str">
        <f t="shared" si="2941"/>
        <v>Cement-sand screed; finished to receive sheet membrane; laid to falls and cross falls; to</v>
      </c>
      <c r="K2852" s="49" t="s">
        <v>15</v>
      </c>
      <c r="L2852" s="56" t="s">
        <v>93</v>
      </c>
      <c r="M2852" s="52">
        <v>138</v>
      </c>
      <c r="N2852" s="51" t="s">
        <v>33</v>
      </c>
      <c r="O2852" s="295">
        <v>6</v>
      </c>
      <c r="P2852" s="25">
        <f t="shared" si="2940"/>
        <v>828</v>
      </c>
      <c r="X2852" s="533" t="s">
        <v>93</v>
      </c>
      <c r="Y2852" s="533">
        <v>138</v>
      </c>
      <c r="Z2852" s="533" t="s">
        <v>33</v>
      </c>
      <c r="AA2852" s="533">
        <v>6</v>
      </c>
      <c r="AB2852" s="533">
        <v>828</v>
      </c>
    </row>
    <row r="2853" spans="1:28" ht="15.75" hidden="1">
      <c r="A2853" s="533" t="s">
        <v>2729</v>
      </c>
      <c r="B2853" s="533">
        <v>3</v>
      </c>
      <c r="C2853" s="533" t="s">
        <v>65</v>
      </c>
      <c r="D2853" s="572" t="s">
        <v>2735</v>
      </c>
      <c r="E2853" s="571" t="str">
        <f t="shared" si="2938"/>
        <v xml:space="preserve"> CEMENT BASED SCREED </v>
      </c>
      <c r="F2853" s="533" t="s">
        <v>1321</v>
      </c>
      <c r="G2853" s="533" t="s">
        <v>2722</v>
      </c>
      <c r="H2853" s="533">
        <v>108</v>
      </c>
      <c r="I2853" s="533" t="str">
        <f t="shared" ref="I2853:J2853" si="2942">I2851</f>
        <v xml:space="preserve">035440 - CEMENT BASED SCREED </v>
      </c>
      <c r="J2853" s="533" t="str">
        <f t="shared" si="2942"/>
        <v xml:space="preserve">035440 - CEMENT BASED SCREED </v>
      </c>
      <c r="K2853" s="49" t="s">
        <v>17</v>
      </c>
      <c r="L2853" s="56" t="s">
        <v>94</v>
      </c>
      <c r="M2853" s="52">
        <v>419</v>
      </c>
      <c r="N2853" s="51" t="s">
        <v>95</v>
      </c>
      <c r="O2853" s="295">
        <v>2</v>
      </c>
      <c r="P2853" s="25">
        <f t="shared" si="2940"/>
        <v>838</v>
      </c>
      <c r="X2853" s="533" t="s">
        <v>94</v>
      </c>
      <c r="Y2853" s="533">
        <v>419</v>
      </c>
      <c r="Z2853" s="533" t="s">
        <v>95</v>
      </c>
      <c r="AA2853" s="533">
        <v>2</v>
      </c>
      <c r="AB2853" s="533">
        <v>838</v>
      </c>
    </row>
    <row r="2854" spans="1:28" ht="15.75" hidden="1">
      <c r="A2854" s="533" t="s">
        <v>2729</v>
      </c>
      <c r="B2854" s="533">
        <v>3</v>
      </c>
      <c r="C2854" s="533" t="s">
        <v>65</v>
      </c>
      <c r="D2854" s="572" t="s">
        <v>2735</v>
      </c>
      <c r="E2854" s="571" t="str">
        <f t="shared" si="2938"/>
        <v xml:space="preserve"> CEMENT BASED SCREED </v>
      </c>
      <c r="F2854" s="533" t="s">
        <v>1321</v>
      </c>
      <c r="G2854" s="533" t="s">
        <v>2725</v>
      </c>
      <c r="H2854" s="533">
        <v>109</v>
      </c>
      <c r="I2854" s="533" t="str">
        <f>L2854</f>
        <v>Cement-sand screed topping; trowelled finish; to receive finish; to</v>
      </c>
      <c r="J2854" s="533" t="str">
        <f>L2854</f>
        <v>Cement-sand screed topping; trowelled finish; to receive finish; to</v>
      </c>
      <c r="K2854" s="49"/>
      <c r="L2854" s="598" t="s">
        <v>96</v>
      </c>
      <c r="M2854" s="52"/>
      <c r="N2854" s="51"/>
      <c r="O2854" s="295"/>
      <c r="P2854" s="51"/>
      <c r="X2854" s="533" t="s">
        <v>96</v>
      </c>
    </row>
    <row r="2855" spans="1:28" ht="16.5" hidden="1" thickBot="1">
      <c r="A2855" s="533" t="s">
        <v>2729</v>
      </c>
      <c r="B2855" s="533">
        <v>3</v>
      </c>
      <c r="C2855" s="533" t="s">
        <v>65</v>
      </c>
      <c r="D2855" s="572" t="s">
        <v>2735</v>
      </c>
      <c r="E2855" s="571" t="str">
        <f t="shared" si="2938"/>
        <v xml:space="preserve"> CEMENT BASED SCREED </v>
      </c>
      <c r="F2855" s="533" t="s">
        <v>1321</v>
      </c>
      <c r="G2855" s="533" t="s">
        <v>2722</v>
      </c>
      <c r="H2855" s="533">
        <v>110</v>
      </c>
      <c r="I2855" s="533" t="str">
        <f t="shared" ref="I2855:J2855" si="2943">I2853</f>
        <v xml:space="preserve">035440 - CEMENT BASED SCREED </v>
      </c>
      <c r="J2855" s="533" t="str">
        <f t="shared" si="2943"/>
        <v xml:space="preserve">035440 - CEMENT BASED SCREED </v>
      </c>
      <c r="K2855" s="57" t="s">
        <v>19</v>
      </c>
      <c r="L2855" s="57" t="s">
        <v>97</v>
      </c>
      <c r="M2855" s="203">
        <v>64</v>
      </c>
      <c r="N2855" s="58" t="s">
        <v>33</v>
      </c>
      <c r="O2855" s="296">
        <v>8</v>
      </c>
      <c r="P2855" s="25">
        <f t="shared" ref="P2855:P2857" si="2944">O2855*M2855</f>
        <v>512</v>
      </c>
      <c r="X2855" s="533" t="s">
        <v>97</v>
      </c>
      <c r="Y2855" s="533">
        <v>64</v>
      </c>
      <c r="Z2855" s="533" t="s">
        <v>33</v>
      </c>
      <c r="AA2855" s="533">
        <v>8</v>
      </c>
      <c r="AB2855" s="533">
        <v>512</v>
      </c>
    </row>
    <row r="2856" spans="1:28" ht="16.5" hidden="1" thickBot="1">
      <c r="A2856" s="533" t="s">
        <v>2729</v>
      </c>
      <c r="B2856" s="533">
        <v>3</v>
      </c>
      <c r="C2856" s="533" t="s">
        <v>65</v>
      </c>
      <c r="D2856" s="572" t="s">
        <v>2735</v>
      </c>
      <c r="E2856" s="571" t="str">
        <f t="shared" si="2938"/>
        <v xml:space="preserve"> CEMENT BASED SCREED </v>
      </c>
      <c r="F2856" s="533" t="s">
        <v>1321</v>
      </c>
      <c r="G2856" s="533" t="s">
        <v>2722</v>
      </c>
      <c r="H2856" s="533">
        <v>111</v>
      </c>
      <c r="I2856" s="533" t="str">
        <f t="shared" ref="I2856:J2856" si="2945">I2854</f>
        <v>Cement-sand screed topping; trowelled finish; to receive finish; to</v>
      </c>
      <c r="J2856" s="533" t="str">
        <f t="shared" si="2945"/>
        <v>Cement-sand screed topping; trowelled finish; to receive finish; to</v>
      </c>
      <c r="K2856" s="53" t="s">
        <v>20</v>
      </c>
      <c r="L2856" s="53" t="s">
        <v>98</v>
      </c>
      <c r="M2856" s="204">
        <v>8</v>
      </c>
      <c r="N2856" s="54" t="s">
        <v>33</v>
      </c>
      <c r="O2856" s="294">
        <v>10</v>
      </c>
      <c r="P2856" s="25">
        <f t="shared" si="2944"/>
        <v>80</v>
      </c>
      <c r="X2856" s="533" t="s">
        <v>98</v>
      </c>
      <c r="Y2856" s="533">
        <v>8</v>
      </c>
      <c r="Z2856" s="533" t="s">
        <v>33</v>
      </c>
      <c r="AA2856" s="533">
        <v>10</v>
      </c>
      <c r="AB2856" s="533">
        <v>80</v>
      </c>
    </row>
    <row r="2857" spans="1:28" ht="16.5" hidden="1" thickBot="1">
      <c r="A2857" s="533" t="s">
        <v>2729</v>
      </c>
      <c r="B2857" s="533">
        <v>3</v>
      </c>
      <c r="C2857" s="533" t="s">
        <v>65</v>
      </c>
      <c r="D2857" s="572" t="s">
        <v>2735</v>
      </c>
      <c r="E2857" s="571" t="str">
        <f t="shared" si="2938"/>
        <v xml:space="preserve"> CEMENT BASED SCREED </v>
      </c>
      <c r="F2857" s="533" t="s">
        <v>1321</v>
      </c>
      <c r="G2857" s="533" t="s">
        <v>2722</v>
      </c>
      <c r="H2857" s="533">
        <v>112</v>
      </c>
      <c r="I2857" s="533" t="str">
        <f t="shared" ref="I2857:J2857" si="2946">I2855</f>
        <v xml:space="preserve">035440 - CEMENT BASED SCREED </v>
      </c>
      <c r="J2857" s="533" t="str">
        <f t="shared" si="2946"/>
        <v xml:space="preserve">035440 - CEMENT BASED SCREED </v>
      </c>
      <c r="K2857" s="53" t="s">
        <v>21</v>
      </c>
      <c r="L2857" s="53" t="s">
        <v>99</v>
      </c>
      <c r="M2857" s="205">
        <v>70</v>
      </c>
      <c r="N2857" s="54" t="s">
        <v>95</v>
      </c>
      <c r="O2857" s="294">
        <v>3</v>
      </c>
      <c r="P2857" s="25">
        <f t="shared" si="2944"/>
        <v>210</v>
      </c>
      <c r="X2857" s="533" t="s">
        <v>99</v>
      </c>
      <c r="Y2857" s="533">
        <v>70</v>
      </c>
      <c r="Z2857" s="533" t="s">
        <v>95</v>
      </c>
      <c r="AA2857" s="533">
        <v>3</v>
      </c>
      <c r="AB2857" s="533">
        <v>210</v>
      </c>
    </row>
    <row r="2858" spans="1:28" ht="15.75" hidden="1">
      <c r="A2858" s="533" t="s">
        <v>2729</v>
      </c>
      <c r="B2858" s="533">
        <v>3</v>
      </c>
      <c r="C2858" s="533" t="s">
        <v>65</v>
      </c>
      <c r="D2858" s="572" t="s">
        <v>2735</v>
      </c>
      <c r="E2858" s="571" t="str">
        <f t="shared" si="2938"/>
        <v xml:space="preserve"> CEMENT BASED SCREED </v>
      </c>
      <c r="F2858" s="533" t="s">
        <v>1321</v>
      </c>
      <c r="G2858" s="533" t="s">
        <v>2725</v>
      </c>
      <c r="H2858" s="533">
        <v>113</v>
      </c>
      <c r="I2858" s="533" t="str">
        <f>L2858</f>
        <v>Cement-sand screed filling; to receive finish; to</v>
      </c>
      <c r="J2858" s="533" t="str">
        <f>L2858</f>
        <v>Cement-sand screed filling; to receive finish; to</v>
      </c>
      <c r="K2858" s="206"/>
      <c r="L2858" s="600" t="s">
        <v>100</v>
      </c>
      <c r="M2858" s="207"/>
      <c r="N2858" s="208"/>
      <c r="O2858" s="298"/>
      <c r="P2858" s="62"/>
      <c r="X2858" s="533" t="s">
        <v>100</v>
      </c>
    </row>
    <row r="2859" spans="1:28" ht="15.75" hidden="1">
      <c r="A2859" s="533" t="s">
        <v>2729</v>
      </c>
      <c r="B2859" s="533">
        <v>3</v>
      </c>
      <c r="C2859" s="533" t="s">
        <v>65</v>
      </c>
      <c r="D2859" s="572" t="s">
        <v>2735</v>
      </c>
      <c r="E2859" s="571" t="str">
        <f t="shared" si="2938"/>
        <v xml:space="preserve"> CEMENT BASED SCREED </v>
      </c>
      <c r="F2859" s="533" t="s">
        <v>1321</v>
      </c>
      <c r="G2859" s="533" t="s">
        <v>2722</v>
      </c>
      <c r="H2859" s="533">
        <v>114</v>
      </c>
      <c r="I2859" s="533" t="str">
        <f t="shared" ref="I2859:J2859" si="2947">I2857</f>
        <v xml:space="preserve">035440 - CEMENT BASED SCREED </v>
      </c>
      <c r="J2859" s="533" t="str">
        <f t="shared" si="2947"/>
        <v xml:space="preserve">035440 - CEMENT BASED SCREED </v>
      </c>
      <c r="K2859" s="209" t="s">
        <v>45</v>
      </c>
      <c r="L2859" s="209" t="s">
        <v>101</v>
      </c>
      <c r="M2859" s="210">
        <v>3</v>
      </c>
      <c r="N2859" s="211" t="s">
        <v>33</v>
      </c>
      <c r="O2859" s="297"/>
      <c r="P2859" s="25">
        <f>O2859*M2859</f>
        <v>0</v>
      </c>
      <c r="X2859" s="533" t="s">
        <v>101</v>
      </c>
      <c r="Y2859" s="533">
        <v>3</v>
      </c>
      <c r="Z2859" s="533" t="s">
        <v>33</v>
      </c>
      <c r="AB2859" s="533">
        <v>0</v>
      </c>
    </row>
    <row r="2860" spans="1:28" ht="15.75" hidden="1">
      <c r="A2860" s="533" t="s">
        <v>2729</v>
      </c>
      <c r="B2860" s="533">
        <v>3</v>
      </c>
      <c r="C2860" s="533" t="s">
        <v>65</v>
      </c>
      <c r="D2860" s="572" t="s">
        <v>2735</v>
      </c>
      <c r="E2860" s="571" t="str">
        <f t="shared" si="2938"/>
        <v xml:space="preserve"> CEMENT BASED SCREED </v>
      </c>
      <c r="F2860" s="533" t="s">
        <v>1321</v>
      </c>
      <c r="G2860" s="533" t="s">
        <v>2725</v>
      </c>
      <c r="H2860" s="533">
        <v>115</v>
      </c>
      <c r="I2860" s="533" t="str">
        <f t="shared" ref="I2860:J2860" si="2948">I2858</f>
        <v>Cement-sand screed filling; to receive finish; to</v>
      </c>
      <c r="J2860" s="533" t="str">
        <f t="shared" si="2948"/>
        <v>Cement-sand screed filling; to receive finish; to</v>
      </c>
      <c r="K2860" s="63" t="s">
        <v>102</v>
      </c>
      <c r="L2860" s="59"/>
      <c r="M2860" s="60"/>
      <c r="N2860" s="61"/>
      <c r="O2860" s="364"/>
      <c r="P2860" s="64"/>
    </row>
    <row r="2861" spans="1:28" ht="15.75" hidden="1">
      <c r="A2861" s="533" t="s">
        <v>2729</v>
      </c>
      <c r="B2861" s="533">
        <v>3</v>
      </c>
      <c r="C2861" s="533" t="s">
        <v>65</v>
      </c>
      <c r="D2861" s="10" t="s">
        <v>22</v>
      </c>
      <c r="E2861" s="10" t="s">
        <v>22</v>
      </c>
      <c r="G2861" s="533" t="s">
        <v>2724</v>
      </c>
      <c r="H2861" s="533">
        <v>116</v>
      </c>
      <c r="I2861" s="533" t="str">
        <f t="shared" ref="I2861:J2861" si="2949">I2859</f>
        <v xml:space="preserve">035440 - CEMENT BASED SCREED </v>
      </c>
      <c r="J2861" s="533" t="str">
        <f t="shared" si="2949"/>
        <v xml:space="preserve">035440 - CEMENT BASED SCREED </v>
      </c>
      <c r="K2861" s="59" t="s">
        <v>22</v>
      </c>
      <c r="L2861" s="59"/>
      <c r="M2861" s="60"/>
      <c r="N2861" s="61"/>
      <c r="O2861" s="364" t="s">
        <v>8</v>
      </c>
      <c r="P2861" s="55">
        <v>0</v>
      </c>
      <c r="AA2861" s="533" t="s">
        <v>8</v>
      </c>
      <c r="AB2861" s="533">
        <v>24365</v>
      </c>
    </row>
    <row r="2862" spans="1:28" ht="15.75" hidden="1">
      <c r="A2862" s="533" t="s">
        <v>2729</v>
      </c>
      <c r="B2862" s="533">
        <v>4</v>
      </c>
      <c r="C2862" s="533" t="s">
        <v>104</v>
      </c>
      <c r="D2862" s="572" t="s">
        <v>1457</v>
      </c>
      <c r="E2862" s="571" t="s">
        <v>1212</v>
      </c>
      <c r="F2862" s="533" t="str">
        <f t="shared" ref="F2862:F2865" si="2950">VLOOKUP(D2862,trade,3,FALSE)</f>
        <v>AR</v>
      </c>
      <c r="G2862" s="533" t="s">
        <v>2725</v>
      </c>
      <c r="H2862" s="533">
        <v>117</v>
      </c>
      <c r="I2862" s="533" t="str">
        <f t="shared" ref="I2862:J2862" si="2951">I2860</f>
        <v>Cement-sand screed filling; to receive finish; to</v>
      </c>
      <c r="J2862" s="533" t="str">
        <f t="shared" si="2951"/>
        <v>Cement-sand screed filling; to receive finish; to</v>
      </c>
      <c r="K2862" s="65"/>
      <c r="L2862" s="66"/>
      <c r="M2862" s="66" t="s">
        <v>103</v>
      </c>
      <c r="N2862" s="66"/>
      <c r="O2862" s="66"/>
      <c r="P2862" s="66"/>
      <c r="Y2862" s="533" t="s">
        <v>103</v>
      </c>
    </row>
    <row r="2863" spans="1:28" ht="15.75" hidden="1">
      <c r="A2863" s="533" t="s">
        <v>2729</v>
      </c>
      <c r="B2863" s="533">
        <v>4</v>
      </c>
      <c r="C2863" s="533" t="s">
        <v>104</v>
      </c>
      <c r="D2863" s="572" t="s">
        <v>1457</v>
      </c>
      <c r="E2863" s="571" t="str">
        <f t="shared" si="2938"/>
        <v xml:space="preserve"> UNIT MASONRY </v>
      </c>
      <c r="F2863" s="533" t="str">
        <f t="shared" si="2950"/>
        <v>AR</v>
      </c>
      <c r="G2863" s="533" t="s">
        <v>2725</v>
      </c>
      <c r="H2863" s="533">
        <v>118</v>
      </c>
      <c r="I2863" s="533" t="str">
        <f t="shared" ref="I2863:J2863" si="2952">I2861</f>
        <v xml:space="preserve">035440 - CEMENT BASED SCREED </v>
      </c>
      <c r="J2863" s="533" t="str">
        <f t="shared" si="2952"/>
        <v xml:space="preserve">035440 - CEMENT BASED SCREED </v>
      </c>
      <c r="K2863" s="65"/>
      <c r="L2863" s="66"/>
      <c r="M2863" s="66" t="s">
        <v>104</v>
      </c>
      <c r="N2863" s="66"/>
      <c r="O2863" s="66"/>
      <c r="P2863" s="66"/>
      <c r="Y2863" s="533" t="s">
        <v>104</v>
      </c>
    </row>
    <row r="2864" spans="1:28" ht="15.75" hidden="1">
      <c r="A2864" s="533" t="s">
        <v>2729</v>
      </c>
      <c r="B2864" s="533">
        <v>4</v>
      </c>
      <c r="C2864" s="533" t="s">
        <v>104</v>
      </c>
      <c r="D2864" s="572" t="s">
        <v>1457</v>
      </c>
      <c r="E2864" s="571" t="str">
        <f t="shared" si="2938"/>
        <v xml:space="preserve"> UNIT MASONRY </v>
      </c>
      <c r="F2864" s="533" t="str">
        <f t="shared" si="2950"/>
        <v>AR</v>
      </c>
      <c r="G2864" s="533" t="s">
        <v>2725</v>
      </c>
      <c r="H2864" s="533">
        <v>119</v>
      </c>
      <c r="I2864" s="533" t="str">
        <f t="shared" ref="I2864:J2864" si="2953">I2862</f>
        <v>Cement-sand screed filling; to receive finish; to</v>
      </c>
      <c r="J2864" s="533" t="str">
        <f t="shared" si="2953"/>
        <v>Cement-sand screed filling; to receive finish; to</v>
      </c>
      <c r="K2864" s="67" t="s">
        <v>2</v>
      </c>
      <c r="L2864" s="67" t="s">
        <v>105</v>
      </c>
      <c r="M2864" s="66" t="s">
        <v>4</v>
      </c>
      <c r="N2864" s="66" t="s">
        <v>5</v>
      </c>
      <c r="O2864" s="602" t="s">
        <v>6</v>
      </c>
      <c r="P2864" s="602" t="s">
        <v>7</v>
      </c>
      <c r="X2864" s="533" t="s">
        <v>105</v>
      </c>
      <c r="Y2864" s="533" t="s">
        <v>4</v>
      </c>
      <c r="Z2864" s="533" t="s">
        <v>5</v>
      </c>
      <c r="AA2864" s="533" t="s">
        <v>6</v>
      </c>
      <c r="AB2864" s="533" t="s">
        <v>7</v>
      </c>
    </row>
    <row r="2865" spans="1:28" ht="15.75" hidden="1">
      <c r="A2865" s="533" t="s">
        <v>2729</v>
      </c>
      <c r="B2865" s="533">
        <v>4</v>
      </c>
      <c r="C2865" s="533" t="s">
        <v>104</v>
      </c>
      <c r="D2865" s="572" t="s">
        <v>1457</v>
      </c>
      <c r="E2865" s="571" t="str">
        <f t="shared" si="2938"/>
        <v xml:space="preserve"> UNIT MASONRY </v>
      </c>
      <c r="F2865" s="533" t="str">
        <f t="shared" si="2950"/>
        <v>AR</v>
      </c>
      <c r="G2865" s="533" t="s">
        <v>2725</v>
      </c>
      <c r="H2865" s="533">
        <v>120</v>
      </c>
      <c r="I2865" s="533" t="str">
        <f t="shared" ref="I2865:J2865" si="2954">I2863</f>
        <v xml:space="preserve">035440 - CEMENT BASED SCREED </v>
      </c>
      <c r="J2865" s="533" t="str">
        <f t="shared" si="2954"/>
        <v xml:space="preserve">035440 - CEMENT BASED SCREED </v>
      </c>
      <c r="K2865" s="67"/>
      <c r="L2865" s="67"/>
      <c r="M2865" s="66"/>
      <c r="N2865" s="66"/>
      <c r="O2865" s="602"/>
      <c r="P2865" s="603" t="s">
        <v>8</v>
      </c>
      <c r="AB2865" s="533" t="s">
        <v>8</v>
      </c>
    </row>
    <row r="2866" spans="1:28" ht="15.75" hidden="1">
      <c r="A2866" s="533" t="s">
        <v>2729</v>
      </c>
      <c r="B2866" s="533">
        <v>4</v>
      </c>
      <c r="C2866" s="533" t="s">
        <v>104</v>
      </c>
      <c r="D2866" s="572" t="s">
        <v>1457</v>
      </c>
      <c r="E2866" s="571" t="s">
        <v>1212</v>
      </c>
      <c r="F2866" s="533" t="str">
        <f t="shared" ref="F2866:F2876" si="2955">VLOOKUP(D:D,trade,3,FALSE)</f>
        <v>AR</v>
      </c>
      <c r="G2866" s="533" t="s">
        <v>2725</v>
      </c>
      <c r="H2866" s="533">
        <v>121</v>
      </c>
      <c r="I2866" s="533" t="str">
        <f t="shared" ref="I2866:I2867" si="2956">L2866</f>
        <v xml:space="preserve">042000 - UNIT MASONRY </v>
      </c>
      <c r="J2866" s="533" t="str">
        <f t="shared" ref="J2866:J2867" si="2957">L2866</f>
        <v xml:space="preserve">042000 - UNIT MASONRY </v>
      </c>
      <c r="K2866" s="65"/>
      <c r="L2866" s="67" t="s">
        <v>106</v>
      </c>
      <c r="M2866" s="604"/>
      <c r="N2866" s="604"/>
      <c r="O2866" s="603"/>
      <c r="P2866" s="71"/>
      <c r="X2866" s="533" t="s">
        <v>106</v>
      </c>
    </row>
    <row r="2867" spans="1:28" ht="15.75" hidden="1">
      <c r="A2867" s="533" t="s">
        <v>2729</v>
      </c>
      <c r="B2867" s="533">
        <v>4</v>
      </c>
      <c r="C2867" s="533" t="s">
        <v>104</v>
      </c>
      <c r="D2867" s="572" t="s">
        <v>1457</v>
      </c>
      <c r="E2867" s="571" t="str">
        <f t="shared" ref="E2867:E2875" si="2958">E2866</f>
        <v xml:space="preserve"> UNIT MASONRY </v>
      </c>
      <c r="F2867" s="533" t="str">
        <f t="shared" si="2955"/>
        <v>AR</v>
      </c>
      <c r="G2867" s="533" t="s">
        <v>2725</v>
      </c>
      <c r="H2867" s="533">
        <v>122</v>
      </c>
      <c r="I2867" s="533" t="str">
        <f t="shared" si="2956"/>
        <v xml:space="preserve">Concrete hollow blocks; ordinary Portland cement; including mortar bedding and jointing; to </v>
      </c>
      <c r="J2867" s="533" t="str">
        <f t="shared" si="2957"/>
        <v xml:space="preserve">Concrete hollow blocks; ordinary Portland cement; including mortar bedding and jointing; to </v>
      </c>
      <c r="K2867" s="605"/>
      <c r="L2867" s="606" t="s">
        <v>107</v>
      </c>
      <c r="M2867" s="607"/>
      <c r="N2867" s="607"/>
      <c r="O2867" s="603"/>
      <c r="P2867" s="71"/>
      <c r="X2867" s="533" t="s">
        <v>107</v>
      </c>
    </row>
    <row r="2868" spans="1:28" ht="15.75" hidden="1">
      <c r="A2868" s="533" t="s">
        <v>2729</v>
      </c>
      <c r="B2868" s="533">
        <v>4</v>
      </c>
      <c r="C2868" s="533" t="s">
        <v>104</v>
      </c>
      <c r="D2868" s="572" t="s">
        <v>1457</v>
      </c>
      <c r="E2868" s="571" t="str">
        <f t="shared" si="2958"/>
        <v xml:space="preserve"> UNIT MASONRY </v>
      </c>
      <c r="F2868" s="533" t="str">
        <f t="shared" si="2955"/>
        <v>AR</v>
      </c>
      <c r="G2868" s="533" t="s">
        <v>2722</v>
      </c>
      <c r="H2868" s="533">
        <v>123</v>
      </c>
      <c r="I2868" s="533" t="str">
        <f t="shared" ref="I2868:J2868" si="2959">I2866</f>
        <v xml:space="preserve">042000 - UNIT MASONRY </v>
      </c>
      <c r="J2868" s="533" t="str">
        <f t="shared" si="2959"/>
        <v xml:space="preserve">042000 - UNIT MASONRY </v>
      </c>
      <c r="K2868" s="213" t="s">
        <v>13</v>
      </c>
      <c r="L2868" s="213" t="s">
        <v>108</v>
      </c>
      <c r="M2868" s="608">
        <v>517</v>
      </c>
      <c r="N2868" s="609" t="s">
        <v>33</v>
      </c>
      <c r="O2868" s="610"/>
      <c r="P2868" s="25">
        <f t="shared" ref="P2868:P2870" si="2960">O2868*M2868</f>
        <v>0</v>
      </c>
      <c r="X2868" s="533" t="s">
        <v>108</v>
      </c>
      <c r="Y2868" s="533">
        <v>517</v>
      </c>
      <c r="Z2868" s="533" t="s">
        <v>33</v>
      </c>
      <c r="AB2868" s="533">
        <v>0</v>
      </c>
    </row>
    <row r="2869" spans="1:28" ht="15.75" hidden="1">
      <c r="A2869" s="533" t="s">
        <v>2729</v>
      </c>
      <c r="B2869" s="533">
        <v>4</v>
      </c>
      <c r="C2869" s="533" t="s">
        <v>104</v>
      </c>
      <c r="D2869" s="572" t="s">
        <v>1457</v>
      </c>
      <c r="E2869" s="571" t="str">
        <f t="shared" si="2958"/>
        <v xml:space="preserve"> UNIT MASONRY </v>
      </c>
      <c r="F2869" s="533" t="str">
        <f t="shared" si="2955"/>
        <v>AR</v>
      </c>
      <c r="G2869" s="533" t="s">
        <v>2722</v>
      </c>
      <c r="H2869" s="533">
        <v>124</v>
      </c>
      <c r="I2869" s="533" t="str">
        <f t="shared" ref="I2869:J2869" si="2961">I2867</f>
        <v xml:space="preserve">Concrete hollow blocks; ordinary Portland cement; including mortar bedding and jointing; to </v>
      </c>
      <c r="J2869" s="533" t="str">
        <f t="shared" si="2961"/>
        <v xml:space="preserve">Concrete hollow blocks; ordinary Portland cement; including mortar bedding and jointing; to </v>
      </c>
      <c r="K2869" s="213" t="s">
        <v>15</v>
      </c>
      <c r="L2869" s="213" t="s">
        <v>109</v>
      </c>
      <c r="M2869" s="608">
        <v>60</v>
      </c>
      <c r="N2869" s="609" t="s">
        <v>33</v>
      </c>
      <c r="O2869" s="610"/>
      <c r="P2869" s="25">
        <f t="shared" si="2960"/>
        <v>0</v>
      </c>
      <c r="X2869" s="533" t="s">
        <v>109</v>
      </c>
      <c r="Y2869" s="533">
        <v>60</v>
      </c>
      <c r="Z2869" s="533" t="s">
        <v>33</v>
      </c>
      <c r="AB2869" s="533">
        <v>0</v>
      </c>
    </row>
    <row r="2870" spans="1:28" ht="15.75" hidden="1">
      <c r="A2870" s="533" t="s">
        <v>2729</v>
      </c>
      <c r="B2870" s="533">
        <v>4</v>
      </c>
      <c r="C2870" s="533" t="s">
        <v>104</v>
      </c>
      <c r="D2870" s="572" t="s">
        <v>1457</v>
      </c>
      <c r="E2870" s="571" t="str">
        <f t="shared" si="2958"/>
        <v xml:space="preserve"> UNIT MASONRY </v>
      </c>
      <c r="F2870" s="533" t="str">
        <f t="shared" si="2955"/>
        <v>AR</v>
      </c>
      <c r="G2870" s="533" t="s">
        <v>2722</v>
      </c>
      <c r="H2870" s="533">
        <v>125</v>
      </c>
      <c r="I2870" s="533" t="str">
        <f t="shared" ref="I2870:J2870" si="2962">I2868</f>
        <v xml:space="preserve">042000 - UNIT MASONRY </v>
      </c>
      <c r="J2870" s="533" t="str">
        <f t="shared" si="2962"/>
        <v xml:space="preserve">042000 - UNIT MASONRY </v>
      </c>
      <c r="K2870" s="213" t="s">
        <v>17</v>
      </c>
      <c r="L2870" s="213" t="s">
        <v>110</v>
      </c>
      <c r="M2870" s="608">
        <v>164</v>
      </c>
      <c r="N2870" s="609" t="s">
        <v>33</v>
      </c>
      <c r="O2870" s="610"/>
      <c r="P2870" s="25">
        <f t="shared" si="2960"/>
        <v>0</v>
      </c>
      <c r="X2870" s="533" t="s">
        <v>110</v>
      </c>
      <c r="Y2870" s="533">
        <v>164</v>
      </c>
      <c r="Z2870" s="533" t="s">
        <v>33</v>
      </c>
      <c r="AB2870" s="533">
        <v>0</v>
      </c>
    </row>
    <row r="2871" spans="1:28" ht="15.75" hidden="1">
      <c r="A2871" s="533" t="s">
        <v>2729</v>
      </c>
      <c r="B2871" s="533">
        <v>4</v>
      </c>
      <c r="C2871" s="533" t="s">
        <v>104</v>
      </c>
      <c r="D2871" s="572" t="s">
        <v>1457</v>
      </c>
      <c r="E2871" s="571" t="str">
        <f t="shared" si="2958"/>
        <v xml:space="preserve"> UNIT MASONRY </v>
      </c>
      <c r="F2871" s="533" t="str">
        <f t="shared" si="2955"/>
        <v>AR</v>
      </c>
      <c r="G2871" s="533" t="s">
        <v>2725</v>
      </c>
      <c r="H2871" s="533">
        <v>126</v>
      </c>
      <c r="I2871" s="533" t="str">
        <f>L2871</f>
        <v>Concrete blocks; ordinary Portland cement; including mortar bedding and jointing; fire rated; to</v>
      </c>
      <c r="J2871" s="533" t="str">
        <f>L2871</f>
        <v>Concrete blocks; ordinary Portland cement; including mortar bedding and jointing; fire rated; to</v>
      </c>
      <c r="K2871" s="68"/>
      <c r="L2871" s="612" t="s">
        <v>111</v>
      </c>
      <c r="M2871" s="69"/>
      <c r="N2871" s="69"/>
      <c r="O2871" s="70"/>
      <c r="P2871" s="70"/>
      <c r="X2871" s="533" t="s">
        <v>111</v>
      </c>
    </row>
    <row r="2872" spans="1:28" ht="15.75" hidden="1">
      <c r="A2872" s="533" t="s">
        <v>2729</v>
      </c>
      <c r="B2872" s="533">
        <v>4</v>
      </c>
      <c r="C2872" s="533" t="s">
        <v>104</v>
      </c>
      <c r="D2872" s="572" t="s">
        <v>1457</v>
      </c>
      <c r="E2872" s="571" t="str">
        <f t="shared" si="2958"/>
        <v xml:space="preserve"> UNIT MASONRY </v>
      </c>
      <c r="F2872" s="533" t="str">
        <f t="shared" si="2955"/>
        <v>AR</v>
      </c>
      <c r="G2872" s="533" t="s">
        <v>2722</v>
      </c>
      <c r="H2872" s="533">
        <v>127</v>
      </c>
      <c r="I2872" s="533" t="str">
        <f t="shared" ref="I2872:J2872" si="2963">I2870</f>
        <v xml:space="preserve">042000 - UNIT MASONRY </v>
      </c>
      <c r="J2872" s="533" t="str">
        <f t="shared" si="2963"/>
        <v xml:space="preserve">042000 - UNIT MASONRY </v>
      </c>
      <c r="K2872" s="213" t="s">
        <v>19</v>
      </c>
      <c r="L2872" s="213" t="s">
        <v>112</v>
      </c>
      <c r="M2872" s="214">
        <v>34</v>
      </c>
      <c r="N2872" s="215" t="s">
        <v>33</v>
      </c>
      <c r="O2872" s="70"/>
      <c r="P2872" s="25">
        <f t="shared" ref="P2872:P2875" si="2964">O2872*M2872</f>
        <v>0</v>
      </c>
      <c r="X2872" s="533" t="s">
        <v>112</v>
      </c>
      <c r="Y2872" s="533">
        <v>34</v>
      </c>
      <c r="Z2872" s="533" t="s">
        <v>33</v>
      </c>
      <c r="AB2872" s="533">
        <v>0</v>
      </c>
    </row>
    <row r="2873" spans="1:28" ht="16.5" hidden="1" thickBot="1">
      <c r="A2873" s="533" t="s">
        <v>2729</v>
      </c>
      <c r="B2873" s="533">
        <v>4</v>
      </c>
      <c r="C2873" s="533" t="s">
        <v>104</v>
      </c>
      <c r="D2873" s="572" t="s">
        <v>1457</v>
      </c>
      <c r="E2873" s="571" t="str">
        <f t="shared" si="2958"/>
        <v xml:space="preserve"> UNIT MASONRY </v>
      </c>
      <c r="F2873" s="533" t="str">
        <f t="shared" si="2955"/>
        <v>AR</v>
      </c>
      <c r="G2873" s="533" t="s">
        <v>2722</v>
      </c>
      <c r="H2873" s="533">
        <v>128</v>
      </c>
      <c r="I2873" s="533" t="str">
        <f t="shared" ref="I2873:J2873" si="2965">I2871</f>
        <v>Concrete blocks; ordinary Portland cement; including mortar bedding and jointing; fire rated; to</v>
      </c>
      <c r="J2873" s="533" t="str">
        <f t="shared" si="2965"/>
        <v>Concrete blocks; ordinary Portland cement; including mortar bedding and jointing; fire rated; to</v>
      </c>
      <c r="K2873" s="68" t="s">
        <v>13</v>
      </c>
      <c r="L2873" s="68" t="s">
        <v>113</v>
      </c>
      <c r="M2873" s="212">
        <v>14</v>
      </c>
      <c r="N2873" s="69" t="s">
        <v>33</v>
      </c>
      <c r="O2873" s="70">
        <v>13</v>
      </c>
      <c r="P2873" s="25">
        <f t="shared" si="2964"/>
        <v>182</v>
      </c>
      <c r="X2873" s="533" t="s">
        <v>113</v>
      </c>
      <c r="Y2873" s="533">
        <v>14</v>
      </c>
      <c r="Z2873" s="533" t="s">
        <v>33</v>
      </c>
      <c r="AA2873" s="533">
        <v>13</v>
      </c>
      <c r="AB2873" s="533">
        <v>182</v>
      </c>
    </row>
    <row r="2874" spans="1:28" ht="15.75" hidden="1">
      <c r="A2874" s="533" t="s">
        <v>2729</v>
      </c>
      <c r="B2874" s="533">
        <v>4</v>
      </c>
      <c r="C2874" s="533" t="s">
        <v>104</v>
      </c>
      <c r="D2874" s="572" t="s">
        <v>1457</v>
      </c>
      <c r="E2874" s="571" t="str">
        <f t="shared" si="2958"/>
        <v xml:space="preserve"> UNIT MASONRY </v>
      </c>
      <c r="F2874" s="533" t="str">
        <f t="shared" si="2955"/>
        <v>AR</v>
      </c>
      <c r="G2874" s="533" t="s">
        <v>2722</v>
      </c>
      <c r="H2874" s="533">
        <v>129</v>
      </c>
      <c r="I2874" s="533" t="str">
        <f t="shared" ref="I2874:J2874" si="2966">I2872</f>
        <v xml:space="preserve">042000 - UNIT MASONRY </v>
      </c>
      <c r="J2874" s="533" t="str">
        <f t="shared" si="2966"/>
        <v xml:space="preserve">042000 - UNIT MASONRY </v>
      </c>
      <c r="K2874" s="213" t="s">
        <v>21</v>
      </c>
      <c r="L2874" s="213" t="s">
        <v>114</v>
      </c>
      <c r="M2874" s="215">
        <v>135</v>
      </c>
      <c r="N2874" s="215" t="s">
        <v>33</v>
      </c>
      <c r="O2874" s="70"/>
      <c r="P2874" s="25">
        <f t="shared" si="2964"/>
        <v>0</v>
      </c>
      <c r="X2874" s="533" t="s">
        <v>114</v>
      </c>
      <c r="Y2874" s="533">
        <v>135</v>
      </c>
      <c r="Z2874" s="533" t="s">
        <v>33</v>
      </c>
      <c r="AB2874" s="533">
        <v>0</v>
      </c>
    </row>
    <row r="2875" spans="1:28" ht="15.75" hidden="1">
      <c r="A2875" s="533" t="s">
        <v>2729</v>
      </c>
      <c r="B2875" s="533">
        <v>4</v>
      </c>
      <c r="C2875" s="533" t="s">
        <v>104</v>
      </c>
      <c r="D2875" s="572" t="s">
        <v>1457</v>
      </c>
      <c r="E2875" s="571" t="str">
        <f t="shared" si="2958"/>
        <v xml:space="preserve"> UNIT MASONRY </v>
      </c>
      <c r="F2875" s="533" t="str">
        <f t="shared" si="2955"/>
        <v>AR</v>
      </c>
      <c r="G2875" s="533" t="s">
        <v>2722</v>
      </c>
      <c r="H2875" s="533">
        <v>130</v>
      </c>
      <c r="I2875" s="533" t="str">
        <f t="shared" ref="I2875:J2875" si="2967">I2873</f>
        <v>Concrete blocks; ordinary Portland cement; including mortar bedding and jointing; fire rated; to</v>
      </c>
      <c r="J2875" s="533" t="str">
        <f t="shared" si="2967"/>
        <v>Concrete blocks; ordinary Portland cement; including mortar bedding and jointing; fire rated; to</v>
      </c>
      <c r="K2875" s="213" t="s">
        <v>45</v>
      </c>
      <c r="L2875" s="213" t="s">
        <v>115</v>
      </c>
      <c r="M2875" s="215">
        <v>56</v>
      </c>
      <c r="N2875" s="215" t="s">
        <v>33</v>
      </c>
      <c r="O2875" s="70"/>
      <c r="P2875" s="25">
        <f t="shared" si="2964"/>
        <v>0</v>
      </c>
      <c r="X2875" s="533" t="s">
        <v>115</v>
      </c>
      <c r="Y2875" s="533">
        <v>56</v>
      </c>
      <c r="Z2875" s="533" t="s">
        <v>33</v>
      </c>
      <c r="AB2875" s="533">
        <v>0</v>
      </c>
    </row>
    <row r="2876" spans="1:28" ht="15.75" hidden="1">
      <c r="A2876" s="533" t="s">
        <v>2729</v>
      </c>
      <c r="B2876" s="533">
        <v>4</v>
      </c>
      <c r="C2876" s="533" t="s">
        <v>104</v>
      </c>
      <c r="D2876" s="572" t="s">
        <v>1459</v>
      </c>
      <c r="E2876" s="571" t="s">
        <v>1213</v>
      </c>
      <c r="F2876" s="533" t="str">
        <f t="shared" si="2955"/>
        <v>AR</v>
      </c>
      <c r="G2876" s="533" t="s">
        <v>2725</v>
      </c>
      <c r="H2876" s="533">
        <v>131</v>
      </c>
      <c r="I2876" s="533" t="str">
        <f t="shared" ref="I2876:I2878" si="2968">L2876</f>
        <v>042300 - GLASS UNIT MASONRY</v>
      </c>
      <c r="J2876" s="533" t="str">
        <f t="shared" ref="J2876:J2878" si="2969">L2876</f>
        <v>042300 - GLASS UNIT MASONRY</v>
      </c>
      <c r="K2876" s="68"/>
      <c r="L2876" s="612" t="s">
        <v>116</v>
      </c>
      <c r="M2876" s="69"/>
      <c r="N2876" s="69"/>
      <c r="O2876" s="70"/>
      <c r="P2876" s="71"/>
      <c r="X2876" s="533" t="s">
        <v>116</v>
      </c>
    </row>
    <row r="2877" spans="1:28" ht="15.75" hidden="1">
      <c r="A2877" s="533" t="s">
        <v>2729</v>
      </c>
      <c r="B2877" s="533">
        <v>4</v>
      </c>
      <c r="C2877" s="533" t="s">
        <v>104</v>
      </c>
      <c r="D2877" s="572" t="s">
        <v>2736</v>
      </c>
      <c r="E2877" s="571" t="s">
        <v>1214</v>
      </c>
      <c r="F2877" s="533" t="s">
        <v>1321</v>
      </c>
      <c r="G2877" s="533" t="s">
        <v>2725</v>
      </c>
      <c r="H2877" s="533">
        <v>132</v>
      </c>
      <c r="I2877" s="533" t="str">
        <f t="shared" si="2968"/>
        <v>042313 - VERTICAL GLASS UNIT MASONRY</v>
      </c>
      <c r="J2877" s="533" t="str">
        <f t="shared" si="2969"/>
        <v>042313 - VERTICAL GLASS UNIT MASONRY</v>
      </c>
      <c r="K2877" s="68"/>
      <c r="L2877" s="612" t="s">
        <v>117</v>
      </c>
      <c r="M2877" s="69"/>
      <c r="N2877" s="69"/>
      <c r="O2877" s="70"/>
      <c r="P2877" s="71"/>
      <c r="X2877" s="533" t="s">
        <v>117</v>
      </c>
    </row>
    <row r="2878" spans="1:28" ht="15.75" hidden="1">
      <c r="A2878" s="533" t="s">
        <v>2729</v>
      </c>
      <c r="B2878" s="533">
        <v>4</v>
      </c>
      <c r="C2878" s="533" t="s">
        <v>104</v>
      </c>
      <c r="D2878" s="572" t="s">
        <v>2736</v>
      </c>
      <c r="E2878" s="571" t="str">
        <f t="shared" ref="E2878:E2880" si="2970">E2877</f>
        <v xml:space="preserve"> VERTICAL GLASS UNIT MASONRY</v>
      </c>
      <c r="F2878" s="533" t="s">
        <v>1321</v>
      </c>
      <c r="G2878" s="533" t="s">
        <v>2725</v>
      </c>
      <c r="H2878" s="533">
        <v>133</v>
      </c>
      <c r="I2878" s="533" t="str">
        <f t="shared" si="2968"/>
        <v>Glass block partitions; including all necessary fixings and fittings materials; as specified and as shown on Drawings</v>
      </c>
      <c r="J2878" s="533" t="str">
        <f t="shared" si="2969"/>
        <v>Glass block partitions; including all necessary fixings and fittings materials; as specified and as shown on Drawings</v>
      </c>
      <c r="K2878" s="68"/>
      <c r="L2878" s="613" t="s">
        <v>118</v>
      </c>
      <c r="M2878" s="72"/>
      <c r="N2878" s="72"/>
      <c r="O2878" s="70"/>
      <c r="P2878" s="71"/>
      <c r="X2878" s="533" t="s">
        <v>118</v>
      </c>
    </row>
    <row r="2879" spans="1:28" ht="15.75" hidden="1">
      <c r="A2879" s="533" t="s">
        <v>2729</v>
      </c>
      <c r="B2879" s="533">
        <v>4</v>
      </c>
      <c r="C2879" s="533" t="s">
        <v>104</v>
      </c>
      <c r="D2879" s="572" t="s">
        <v>2736</v>
      </c>
      <c r="E2879" s="571" t="str">
        <f t="shared" si="2970"/>
        <v xml:space="preserve"> VERTICAL GLASS UNIT MASONRY</v>
      </c>
      <c r="F2879" s="533" t="s">
        <v>1321</v>
      </c>
      <c r="G2879" s="533" t="s">
        <v>2722</v>
      </c>
      <c r="H2879" s="533">
        <v>134</v>
      </c>
      <c r="I2879" s="533" t="str">
        <f t="shared" ref="I2879:J2879" si="2971">I2877</f>
        <v>042313 - VERTICAL GLASS UNIT MASONRY</v>
      </c>
      <c r="J2879" s="533" t="str">
        <f t="shared" si="2971"/>
        <v>042313 - VERTICAL GLASS UNIT MASONRY</v>
      </c>
      <c r="K2879" s="68" t="s">
        <v>15</v>
      </c>
      <c r="L2879" s="68" t="s">
        <v>119</v>
      </c>
      <c r="M2879" s="69">
        <v>7</v>
      </c>
      <c r="N2879" s="69" t="s">
        <v>33</v>
      </c>
      <c r="O2879" s="70">
        <v>188</v>
      </c>
      <c r="P2879" s="25">
        <f t="shared" ref="P2879:P2880" si="2972">O2879*M2879</f>
        <v>1316</v>
      </c>
      <c r="X2879" s="533" t="s">
        <v>119</v>
      </c>
      <c r="Y2879" s="533">
        <v>7</v>
      </c>
      <c r="Z2879" s="533" t="s">
        <v>33</v>
      </c>
      <c r="AA2879" s="533">
        <v>188</v>
      </c>
      <c r="AB2879" s="533">
        <v>1316</v>
      </c>
    </row>
    <row r="2880" spans="1:28" ht="15.75" hidden="1">
      <c r="A2880" s="533" t="s">
        <v>2729</v>
      </c>
      <c r="B2880" s="533">
        <v>4</v>
      </c>
      <c r="C2880" s="533" t="s">
        <v>104</v>
      </c>
      <c r="D2880" s="572" t="s">
        <v>2736</v>
      </c>
      <c r="E2880" s="571" t="str">
        <f t="shared" si="2970"/>
        <v xml:space="preserve"> VERTICAL GLASS UNIT MASONRY</v>
      </c>
      <c r="F2880" s="533" t="s">
        <v>1321</v>
      </c>
      <c r="G2880" s="533" t="s">
        <v>2722</v>
      </c>
      <c r="H2880" s="533">
        <v>135</v>
      </c>
      <c r="I2880" s="533" t="str">
        <f t="shared" ref="I2880:J2880" si="2973">I2878</f>
        <v>Glass block partitions; including all necessary fixings and fittings materials; as specified and as shown on Drawings</v>
      </c>
      <c r="J2880" s="533" t="str">
        <f t="shared" si="2973"/>
        <v>Glass block partitions; including all necessary fixings and fittings materials; as specified and as shown on Drawings</v>
      </c>
      <c r="K2880" s="68" t="s">
        <v>17</v>
      </c>
      <c r="L2880" s="68" t="s">
        <v>120</v>
      </c>
      <c r="M2880" s="69">
        <v>22</v>
      </c>
      <c r="N2880" s="69" t="s">
        <v>33</v>
      </c>
      <c r="O2880" s="70">
        <v>188</v>
      </c>
      <c r="P2880" s="25">
        <f t="shared" si="2972"/>
        <v>4136</v>
      </c>
      <c r="X2880" s="533" t="s">
        <v>120</v>
      </c>
      <c r="Y2880" s="533">
        <v>22</v>
      </c>
      <c r="Z2880" s="533" t="s">
        <v>33</v>
      </c>
      <c r="AA2880" s="533">
        <v>188</v>
      </c>
      <c r="AB2880" s="533">
        <v>4136</v>
      </c>
    </row>
    <row r="2881" spans="1:28" ht="15.75" hidden="1">
      <c r="A2881" s="533" t="s">
        <v>2729</v>
      </c>
      <c r="B2881" s="533">
        <v>4</v>
      </c>
      <c r="C2881" s="533" t="s">
        <v>104</v>
      </c>
      <c r="D2881" s="572" t="s">
        <v>1461</v>
      </c>
      <c r="E2881" s="571" t="s">
        <v>1215</v>
      </c>
      <c r="F2881" s="533" t="str">
        <f t="shared" ref="F2881:F2885" si="2974">VLOOKUP(D:D,trade,3,FALSE)</f>
        <v>AR</v>
      </c>
      <c r="G2881" s="533" t="s">
        <v>2725</v>
      </c>
      <c r="H2881" s="533">
        <v>136</v>
      </c>
      <c r="I2881" s="533" t="str">
        <f t="shared" ref="I2881:I2882" si="2975">L2881</f>
        <v>044200 - EXTERIOR STONE CLADDING</v>
      </c>
      <c r="J2881" s="533" t="str">
        <f t="shared" ref="J2881:J2882" si="2976">L2881</f>
        <v>044200 - EXTERIOR STONE CLADDING</v>
      </c>
      <c r="K2881" s="68"/>
      <c r="L2881" s="612" t="s">
        <v>121</v>
      </c>
      <c r="M2881" s="69"/>
      <c r="N2881" s="69"/>
      <c r="O2881" s="70"/>
      <c r="P2881" s="71"/>
      <c r="X2881" s="533" t="s">
        <v>121</v>
      </c>
    </row>
    <row r="2882" spans="1:28" ht="15.75" hidden="1">
      <c r="A2882" s="533" t="s">
        <v>2729</v>
      </c>
      <c r="B2882" s="533">
        <v>4</v>
      </c>
      <c r="C2882" s="533" t="s">
        <v>104</v>
      </c>
      <c r="D2882" s="572" t="s">
        <v>1461</v>
      </c>
      <c r="E2882" s="571" t="str">
        <f t="shared" ref="E2882:E2890" si="2977">E2881</f>
        <v xml:space="preserve"> EXTERIOR STONE CLADDING</v>
      </c>
      <c r="F2882" s="533" t="str">
        <f t="shared" si="2974"/>
        <v>AR</v>
      </c>
      <c r="G2882" s="533" t="s">
        <v>2725</v>
      </c>
      <c r="H2882" s="533">
        <v>137</v>
      </c>
      <c r="I2882" s="533" t="str">
        <f t="shared" si="2975"/>
        <v>Limestone cladding slabs and features; 30 mm thick; best quality limestone; including backing mortar, water repellents, and all necessary fixings and fittings materials; as specified and as shown on Drawings</v>
      </c>
      <c r="J2882" s="533" t="str">
        <f t="shared" si="2976"/>
        <v>Limestone cladding slabs and features; 30 mm thick; best quality limestone; including backing mortar, water repellents, and all necessary fixings and fittings materials; as specified and as shown on Drawings</v>
      </c>
      <c r="K2882" s="68"/>
      <c r="L2882" s="612" t="s">
        <v>122</v>
      </c>
      <c r="M2882" s="69"/>
      <c r="N2882" s="69"/>
      <c r="O2882" s="70"/>
      <c r="P2882" s="71"/>
      <c r="X2882" s="533" t="s">
        <v>122</v>
      </c>
    </row>
    <row r="2883" spans="1:28" ht="15.75" hidden="1">
      <c r="A2883" s="533" t="s">
        <v>2729</v>
      </c>
      <c r="B2883" s="533">
        <v>4</v>
      </c>
      <c r="C2883" s="533" t="s">
        <v>104</v>
      </c>
      <c r="D2883" s="572" t="s">
        <v>1461</v>
      </c>
      <c r="E2883" s="571" t="str">
        <f t="shared" si="2977"/>
        <v xml:space="preserve"> EXTERIOR STONE CLADDING</v>
      </c>
      <c r="F2883" s="533" t="str">
        <f t="shared" si="2974"/>
        <v>AR</v>
      </c>
      <c r="G2883" s="533" t="s">
        <v>2722</v>
      </c>
      <c r="H2883" s="533">
        <v>138</v>
      </c>
      <c r="I2883" s="533" t="str">
        <f t="shared" ref="I2883:J2883" si="2978">I2881</f>
        <v>044200 - EXTERIOR STONE CLADDING</v>
      </c>
      <c r="J2883" s="533" t="str">
        <f t="shared" si="2978"/>
        <v>044200 - EXTERIOR STONE CLADDING</v>
      </c>
      <c r="K2883" s="68" t="s">
        <v>13</v>
      </c>
      <c r="L2883" s="68" t="s">
        <v>123</v>
      </c>
      <c r="M2883" s="69">
        <v>268</v>
      </c>
      <c r="N2883" s="69" t="s">
        <v>33</v>
      </c>
      <c r="O2883" s="70">
        <v>53</v>
      </c>
      <c r="P2883" s="25">
        <f t="shared" ref="P2883:P2884" si="2979">O2883*M2883</f>
        <v>14204</v>
      </c>
      <c r="X2883" s="533" t="s">
        <v>123</v>
      </c>
      <c r="Y2883" s="533">
        <v>268</v>
      </c>
      <c r="Z2883" s="533" t="s">
        <v>33</v>
      </c>
      <c r="AA2883" s="533">
        <v>53</v>
      </c>
      <c r="AB2883" s="533">
        <v>14204</v>
      </c>
    </row>
    <row r="2884" spans="1:28" ht="15.75" hidden="1">
      <c r="A2884" s="533" t="s">
        <v>2729</v>
      </c>
      <c r="B2884" s="533">
        <v>4</v>
      </c>
      <c r="C2884" s="533" t="s">
        <v>104</v>
      </c>
      <c r="D2884" s="572" t="s">
        <v>1461</v>
      </c>
      <c r="E2884" s="571" t="str">
        <f t="shared" si="2977"/>
        <v xml:space="preserve"> EXTERIOR STONE CLADDING</v>
      </c>
      <c r="F2884" s="533" t="str">
        <f t="shared" si="2974"/>
        <v>AR</v>
      </c>
      <c r="G2884" s="533" t="s">
        <v>2722</v>
      </c>
      <c r="H2884" s="533">
        <v>139</v>
      </c>
      <c r="I2884" s="533" t="str">
        <f t="shared" ref="I2884:J2884" si="2980">I2882</f>
        <v>Limestone cladding slabs and features; 30 mm thick; best quality limestone; including backing mortar, water repellents, and all necessary fixings and fittings materials; as specified and as shown on Drawings</v>
      </c>
      <c r="J2884" s="533" t="str">
        <f t="shared" si="2980"/>
        <v>Limestone cladding slabs and features; 30 mm thick; best quality limestone; including backing mortar, water repellents, and all necessary fixings and fittings materials; as specified and as shown on Drawings</v>
      </c>
      <c r="K2884" s="68" t="s">
        <v>15</v>
      </c>
      <c r="L2884" s="68" t="s">
        <v>124</v>
      </c>
      <c r="M2884" s="197">
        <v>30</v>
      </c>
      <c r="N2884" s="69" t="s">
        <v>33</v>
      </c>
      <c r="O2884" s="70">
        <v>44</v>
      </c>
      <c r="P2884" s="25">
        <f t="shared" si="2979"/>
        <v>1320</v>
      </c>
      <c r="X2884" s="533" t="s">
        <v>124</v>
      </c>
      <c r="Y2884" s="533">
        <v>30</v>
      </c>
      <c r="Z2884" s="533" t="s">
        <v>33</v>
      </c>
      <c r="AA2884" s="533">
        <v>44</v>
      </c>
      <c r="AB2884" s="533">
        <v>1320</v>
      </c>
    </row>
    <row r="2885" spans="1:28" ht="15.75" hidden="1">
      <c r="A2885" s="533" t="s">
        <v>2729</v>
      </c>
      <c r="B2885" s="533">
        <v>4</v>
      </c>
      <c r="C2885" s="533" t="s">
        <v>104</v>
      </c>
      <c r="D2885" s="572" t="s">
        <v>1461</v>
      </c>
      <c r="E2885" s="571" t="str">
        <f t="shared" si="2977"/>
        <v xml:space="preserve"> EXTERIOR STONE CLADDING</v>
      </c>
      <c r="F2885" s="533" t="str">
        <f t="shared" si="2974"/>
        <v>AR</v>
      </c>
      <c r="G2885" s="533" t="s">
        <v>2725</v>
      </c>
      <c r="H2885" s="533">
        <v>140</v>
      </c>
      <c r="I2885" s="533" t="str">
        <f t="shared" ref="I2885:J2885" si="2981">I2883</f>
        <v>044200 - EXTERIOR STONE CLADDING</v>
      </c>
      <c r="J2885" s="533" t="str">
        <f t="shared" si="2981"/>
        <v>044200 - EXTERIOR STONE CLADDING</v>
      </c>
      <c r="K2885" s="67" t="s">
        <v>125</v>
      </c>
      <c r="L2885" s="65"/>
      <c r="M2885" s="72"/>
      <c r="N2885" s="72"/>
      <c r="O2885" s="71"/>
      <c r="P2885" s="73"/>
    </row>
    <row r="2886" spans="1:28" ht="15.75" hidden="1">
      <c r="A2886" s="533" t="s">
        <v>2729</v>
      </c>
      <c r="B2886" s="533">
        <v>4</v>
      </c>
      <c r="C2886" s="533" t="s">
        <v>104</v>
      </c>
      <c r="D2886" s="10" t="s">
        <v>22</v>
      </c>
      <c r="E2886" s="10" t="s">
        <v>22</v>
      </c>
      <c r="G2886" s="533" t="s">
        <v>2724</v>
      </c>
      <c r="H2886" s="533">
        <v>141</v>
      </c>
      <c r="I2886" s="533" t="str">
        <f t="shared" ref="I2886:J2886" si="2982">I2884</f>
        <v>Limestone cladding slabs and features; 30 mm thick; best quality limestone; including backing mortar, water repellents, and all necessary fixings and fittings materials; as specified and as shown on Drawings</v>
      </c>
      <c r="J2886" s="533" t="str">
        <f t="shared" si="2982"/>
        <v>Limestone cladding slabs and features; 30 mm thick; best quality limestone; including backing mortar, water repellents, and all necessary fixings and fittings materials; as specified and as shown on Drawings</v>
      </c>
      <c r="K2886" s="65" t="s">
        <v>22</v>
      </c>
      <c r="L2886" s="65"/>
      <c r="M2886" s="72"/>
      <c r="N2886" s="534"/>
      <c r="O2886" s="72" t="s">
        <v>8</v>
      </c>
      <c r="P2886" s="70">
        <v>0</v>
      </c>
      <c r="AA2886" s="533" t="s">
        <v>8</v>
      </c>
      <c r="AB2886" s="533">
        <v>21158</v>
      </c>
    </row>
    <row r="2887" spans="1:28" ht="15.75" hidden="1">
      <c r="A2887" s="533" t="s">
        <v>2729</v>
      </c>
      <c r="B2887" s="533">
        <v>5</v>
      </c>
      <c r="C2887" s="533" t="s">
        <v>127</v>
      </c>
      <c r="D2887" s="572" t="s">
        <v>1476</v>
      </c>
      <c r="E2887" s="571" t="s">
        <v>1216</v>
      </c>
      <c r="F2887" s="533" t="str">
        <f t="shared" ref="F2887:F2904" si="2983">VLOOKUP(D:D,trade,3,FALSE)</f>
        <v>AR</v>
      </c>
      <c r="G2887" s="533" t="s">
        <v>2725</v>
      </c>
      <c r="H2887" s="533">
        <v>142</v>
      </c>
      <c r="I2887" s="533" t="str">
        <f t="shared" ref="I2887:J2887" si="2984">I2885</f>
        <v>044200 - EXTERIOR STONE CLADDING</v>
      </c>
      <c r="J2887" s="533" t="str">
        <f t="shared" si="2984"/>
        <v>044200 - EXTERIOR STONE CLADDING</v>
      </c>
      <c r="K2887" s="74" t="s">
        <v>126</v>
      </c>
      <c r="L2887" s="74"/>
      <c r="M2887" s="74"/>
      <c r="N2887" s="74"/>
      <c r="O2887" s="352"/>
      <c r="P2887" s="74"/>
      <c r="Q2887" s="16"/>
      <c r="R2887" s="16"/>
      <c r="S2887" s="16"/>
      <c r="T2887" s="16"/>
      <c r="U2887" s="16"/>
      <c r="V2887" s="16"/>
      <c r="W2887" s="16"/>
    </row>
    <row r="2888" spans="1:28" ht="15.75" hidden="1">
      <c r="A2888" s="533" t="s">
        <v>2729</v>
      </c>
      <c r="B2888" s="533">
        <v>5</v>
      </c>
      <c r="C2888" s="533" t="s">
        <v>127</v>
      </c>
      <c r="D2888" s="572" t="s">
        <v>1476</v>
      </c>
      <c r="E2888" s="571" t="str">
        <f t="shared" si="2977"/>
        <v xml:space="preserve"> METAL FABRICATIONS</v>
      </c>
      <c r="F2888" s="533" t="str">
        <f t="shared" si="2983"/>
        <v>AR</v>
      </c>
      <c r="G2888" s="533" t="s">
        <v>2725</v>
      </c>
      <c r="H2888" s="533">
        <v>143</v>
      </c>
      <c r="I2888" s="533" t="str">
        <f t="shared" ref="I2888:J2888" si="2985">I2886</f>
        <v>Limestone cladding slabs and features; 30 mm thick; best quality limestone; including backing mortar, water repellents, and all necessary fixings and fittings materials; as specified and as shown on Drawings</v>
      </c>
      <c r="J2888" s="533" t="str">
        <f t="shared" si="2985"/>
        <v>Limestone cladding slabs and features; 30 mm thick; best quality limestone; including backing mortar, water repellents, and all necessary fixings and fittings materials; as specified and as shown on Drawings</v>
      </c>
      <c r="K2888" s="74" t="s">
        <v>127</v>
      </c>
      <c r="L2888" s="74"/>
      <c r="M2888" s="74"/>
      <c r="N2888" s="74"/>
      <c r="O2888" s="352"/>
      <c r="P2888" s="74"/>
      <c r="Q2888" s="16"/>
      <c r="R2888" s="16"/>
      <c r="S2888" s="16"/>
      <c r="T2888" s="16"/>
      <c r="U2888" s="16"/>
      <c r="V2888" s="16"/>
      <c r="W2888" s="16"/>
    </row>
    <row r="2889" spans="1:28" ht="15.75" hidden="1">
      <c r="A2889" s="533" t="s">
        <v>2729</v>
      </c>
      <c r="B2889" s="533">
        <v>5</v>
      </c>
      <c r="C2889" s="533" t="s">
        <v>127</v>
      </c>
      <c r="D2889" s="572" t="s">
        <v>1476</v>
      </c>
      <c r="E2889" s="571" t="str">
        <f t="shared" si="2977"/>
        <v xml:space="preserve"> METAL FABRICATIONS</v>
      </c>
      <c r="F2889" s="533" t="str">
        <f t="shared" si="2983"/>
        <v>AR</v>
      </c>
      <c r="G2889" s="533" t="s">
        <v>2725</v>
      </c>
      <c r="H2889" s="533">
        <v>144</v>
      </c>
      <c r="I2889" s="533" t="str">
        <f t="shared" ref="I2889:J2889" si="2986">I2887</f>
        <v>044200 - EXTERIOR STONE CLADDING</v>
      </c>
      <c r="J2889" s="533" t="str">
        <f t="shared" si="2986"/>
        <v>044200 - EXTERIOR STONE CLADDING</v>
      </c>
      <c r="K2889" s="74" t="s">
        <v>2</v>
      </c>
      <c r="L2889" s="614" t="s">
        <v>25</v>
      </c>
      <c r="M2889" s="8" t="s">
        <v>4</v>
      </c>
      <c r="N2889" s="8" t="s">
        <v>5</v>
      </c>
      <c r="O2889" s="8" t="s">
        <v>6</v>
      </c>
      <c r="P2889" s="8" t="s">
        <v>7</v>
      </c>
      <c r="Q2889" s="16"/>
      <c r="R2889" s="16"/>
      <c r="S2889" s="16"/>
      <c r="T2889" s="16"/>
      <c r="U2889" s="16"/>
      <c r="V2889" s="16"/>
      <c r="W2889" s="16"/>
      <c r="X2889" s="533" t="s">
        <v>25</v>
      </c>
      <c r="Y2889" s="533" t="s">
        <v>4</v>
      </c>
      <c r="Z2889" s="533" t="s">
        <v>5</v>
      </c>
      <c r="AA2889" s="533" t="s">
        <v>6</v>
      </c>
      <c r="AB2889" s="533" t="s">
        <v>7</v>
      </c>
    </row>
    <row r="2890" spans="1:28" ht="15.75" hidden="1">
      <c r="A2890" s="533" t="s">
        <v>2729</v>
      </c>
      <c r="B2890" s="533">
        <v>5</v>
      </c>
      <c r="C2890" s="533" t="s">
        <v>127</v>
      </c>
      <c r="D2890" s="572" t="s">
        <v>1476</v>
      </c>
      <c r="E2890" s="571" t="str">
        <f t="shared" si="2977"/>
        <v xml:space="preserve"> METAL FABRICATIONS</v>
      </c>
      <c r="F2890" s="533" t="str">
        <f t="shared" si="2983"/>
        <v>AR</v>
      </c>
      <c r="G2890" s="533" t="s">
        <v>2725</v>
      </c>
      <c r="H2890" s="533">
        <v>145</v>
      </c>
      <c r="I2890" s="533" t="str">
        <f t="shared" ref="I2890:J2890" si="2987">I2888</f>
        <v>Limestone cladding slabs and features; 30 mm thick; best quality limestone; including backing mortar, water repellents, and all necessary fixings and fittings materials; as specified and as shown on Drawings</v>
      </c>
      <c r="J2890" s="533" t="str">
        <f t="shared" si="2987"/>
        <v>Limestone cladding slabs and features; 30 mm thick; best quality limestone; including backing mortar, water repellents, and all necessary fixings and fittings materials; as specified and as shown on Drawings</v>
      </c>
      <c r="K2890" s="75"/>
      <c r="L2890" s="165"/>
      <c r="M2890" s="76"/>
      <c r="N2890" s="12"/>
      <c r="O2890" s="12"/>
      <c r="P2890" s="12" t="s">
        <v>8</v>
      </c>
      <c r="Q2890" s="16"/>
      <c r="R2890" s="16"/>
      <c r="S2890" s="16"/>
      <c r="T2890" s="16"/>
      <c r="U2890" s="16"/>
      <c r="V2890" s="16"/>
      <c r="W2890" s="16"/>
      <c r="AB2890" s="533" t="s">
        <v>8</v>
      </c>
    </row>
    <row r="2891" spans="1:28" ht="15.75" hidden="1">
      <c r="A2891" s="533" t="s">
        <v>2729</v>
      </c>
      <c r="B2891" s="533">
        <v>5</v>
      </c>
      <c r="C2891" s="533" t="s">
        <v>127</v>
      </c>
      <c r="D2891" s="572" t="s">
        <v>1476</v>
      </c>
      <c r="E2891" s="571" t="s">
        <v>1216</v>
      </c>
      <c r="F2891" s="533" t="str">
        <f t="shared" si="2983"/>
        <v>AR</v>
      </c>
      <c r="G2891" s="533" t="s">
        <v>2725</v>
      </c>
      <c r="H2891" s="533">
        <v>146</v>
      </c>
      <c r="I2891" s="533" t="str">
        <f t="shared" ref="I2891:I2892" si="2988">L2891</f>
        <v>055000 - METAL FABRICATIONS</v>
      </c>
      <c r="J2891" s="533" t="str">
        <f t="shared" ref="J2891:J2892" si="2989">L2891</f>
        <v>055000 - METAL FABRICATIONS</v>
      </c>
      <c r="K2891" s="75"/>
      <c r="L2891" s="6" t="s">
        <v>128</v>
      </c>
      <c r="M2891" s="77"/>
      <c r="N2891" s="12"/>
      <c r="O2891" s="12"/>
      <c r="P2891" s="12"/>
      <c r="Q2891" s="16"/>
      <c r="R2891" s="16"/>
      <c r="S2891" s="16"/>
      <c r="T2891" s="16"/>
      <c r="U2891" s="16"/>
      <c r="V2891" s="16"/>
      <c r="W2891" s="16"/>
      <c r="X2891" s="533" t="s">
        <v>128</v>
      </c>
    </row>
    <row r="2892" spans="1:28" ht="15.75" hidden="1">
      <c r="A2892" s="533" t="s">
        <v>2729</v>
      </c>
      <c r="B2892" s="533">
        <v>5</v>
      </c>
      <c r="C2892" s="533" t="s">
        <v>127</v>
      </c>
      <c r="D2892" s="572" t="s">
        <v>1476</v>
      </c>
      <c r="E2892" s="571" t="str">
        <f t="shared" ref="E2892:E2898" si="2990">E2891</f>
        <v xml:space="preserve"> METAL FABRICATIONS</v>
      </c>
      <c r="F2892" s="533" t="str">
        <f t="shared" si="2983"/>
        <v>AR</v>
      </c>
      <c r="G2892" s="533" t="s">
        <v>2725</v>
      </c>
      <c r="H2892" s="533">
        <v>147</v>
      </c>
      <c r="I2892" s="533" t="str">
        <f t="shared" si="2988"/>
        <v>Access ladders; galvanized mild steel; comprising flat strings and bar rungs; including brackets, anchor bolts, polyurethane paint, fittings and fixings; complete; as specified and as Drg. A-502</v>
      </c>
      <c r="J2892" s="533" t="str">
        <f t="shared" si="2989"/>
        <v>Access ladders; galvanized mild steel; comprising flat strings and bar rungs; including brackets, anchor bolts, polyurethane paint, fittings and fixings; complete; as specified and as Drg. A-502</v>
      </c>
      <c r="K2892" s="75"/>
      <c r="L2892" s="6" t="s">
        <v>129</v>
      </c>
      <c r="M2892" s="77"/>
      <c r="N2892" s="12"/>
      <c r="O2892" s="12"/>
      <c r="P2892" s="12"/>
      <c r="Q2892" s="16"/>
      <c r="R2892" s="16"/>
      <c r="S2892" s="16"/>
      <c r="T2892" s="16"/>
      <c r="U2892" s="16"/>
      <c r="V2892" s="16"/>
      <c r="W2892" s="16"/>
      <c r="X2892" s="533" t="s">
        <v>129</v>
      </c>
    </row>
    <row r="2893" spans="1:28" ht="15.75" hidden="1">
      <c r="A2893" s="533" t="s">
        <v>2729</v>
      </c>
      <c r="B2893" s="533">
        <v>5</v>
      </c>
      <c r="C2893" s="533" t="s">
        <v>127</v>
      </c>
      <c r="D2893" s="572" t="s">
        <v>1476</v>
      </c>
      <c r="E2893" s="571" t="str">
        <f t="shared" si="2990"/>
        <v xml:space="preserve"> METAL FABRICATIONS</v>
      </c>
      <c r="F2893" s="533" t="str">
        <f t="shared" si="2983"/>
        <v>AR</v>
      </c>
      <c r="G2893" s="533" t="s">
        <v>2722</v>
      </c>
      <c r="H2893" s="533">
        <v>148</v>
      </c>
      <c r="I2893" s="533" t="str">
        <f t="shared" ref="I2893:J2893" si="2991">I2891</f>
        <v>055000 - METAL FABRICATIONS</v>
      </c>
      <c r="J2893" s="533" t="str">
        <f t="shared" si="2991"/>
        <v>055000 - METAL FABRICATIONS</v>
      </c>
      <c r="K2893" s="75" t="s">
        <v>13</v>
      </c>
      <c r="L2893" s="10" t="s">
        <v>130</v>
      </c>
      <c r="M2893" s="78">
        <v>1</v>
      </c>
      <c r="N2893" s="12" t="s">
        <v>39</v>
      </c>
      <c r="O2893" s="12">
        <v>290</v>
      </c>
      <c r="P2893" s="25">
        <f t="shared" ref="P2893:P2896" si="2992">O2893*M2893</f>
        <v>290</v>
      </c>
      <c r="Q2893" s="16"/>
      <c r="R2893" s="16"/>
      <c r="S2893" s="16"/>
      <c r="T2893" s="16"/>
      <c r="U2893" s="16"/>
      <c r="V2893" s="16"/>
      <c r="W2893" s="16"/>
      <c r="X2893" s="533" t="s">
        <v>130</v>
      </c>
      <c r="Y2893" s="533">
        <v>1</v>
      </c>
      <c r="Z2893" s="533" t="s">
        <v>39</v>
      </c>
      <c r="AA2893" s="533">
        <v>290</v>
      </c>
      <c r="AB2893" s="533">
        <v>290</v>
      </c>
    </row>
    <row r="2894" spans="1:28" ht="15.75" hidden="1">
      <c r="A2894" s="533" t="s">
        <v>2729</v>
      </c>
      <c r="B2894" s="533">
        <v>5</v>
      </c>
      <c r="C2894" s="533" t="s">
        <v>127</v>
      </c>
      <c r="D2894" s="572" t="s">
        <v>1476</v>
      </c>
      <c r="E2894" s="571" t="str">
        <f t="shared" si="2990"/>
        <v xml:space="preserve"> METAL FABRICATIONS</v>
      </c>
      <c r="F2894" s="533" t="str">
        <f t="shared" si="2983"/>
        <v>AR</v>
      </c>
      <c r="G2894" s="533" t="s">
        <v>2722</v>
      </c>
      <c r="H2894" s="533">
        <v>149</v>
      </c>
      <c r="I2894" s="533" t="str">
        <f t="shared" ref="I2894:J2894" si="2993">I2892</f>
        <v>Access ladders; galvanized mild steel; comprising flat strings and bar rungs; including brackets, anchor bolts, polyurethane paint, fittings and fixings; complete; as specified and as Drg. A-502</v>
      </c>
      <c r="J2894" s="533" t="str">
        <f t="shared" si="2993"/>
        <v>Access ladders; galvanized mild steel; comprising flat strings and bar rungs; including brackets, anchor bolts, polyurethane paint, fittings and fixings; complete; as specified and as Drg. A-502</v>
      </c>
      <c r="K2894" s="75" t="s">
        <v>15</v>
      </c>
      <c r="L2894" s="10" t="s">
        <v>131</v>
      </c>
      <c r="M2894" s="78">
        <v>1</v>
      </c>
      <c r="N2894" s="12" t="s">
        <v>39</v>
      </c>
      <c r="O2894" s="12">
        <v>310</v>
      </c>
      <c r="P2894" s="25">
        <f t="shared" si="2992"/>
        <v>310</v>
      </c>
      <c r="Q2894" s="16"/>
      <c r="R2894" s="10"/>
      <c r="S2894" s="77"/>
      <c r="T2894" s="12"/>
      <c r="U2894" s="16"/>
      <c r="V2894" s="16"/>
      <c r="W2894" s="16"/>
      <c r="X2894" s="533" t="s">
        <v>131</v>
      </c>
      <c r="Y2894" s="533">
        <v>1</v>
      </c>
      <c r="Z2894" s="533" t="s">
        <v>39</v>
      </c>
      <c r="AA2894" s="533">
        <v>310</v>
      </c>
      <c r="AB2894" s="533">
        <v>310</v>
      </c>
    </row>
    <row r="2895" spans="1:28" ht="15.75" hidden="1">
      <c r="A2895" s="533" t="s">
        <v>2729</v>
      </c>
      <c r="B2895" s="533">
        <v>5</v>
      </c>
      <c r="C2895" s="533" t="s">
        <v>127</v>
      </c>
      <c r="D2895" s="572" t="s">
        <v>1476</v>
      </c>
      <c r="E2895" s="571" t="str">
        <f t="shared" si="2990"/>
        <v xml:space="preserve"> METAL FABRICATIONS</v>
      </c>
      <c r="F2895" s="533" t="str">
        <f t="shared" si="2983"/>
        <v>AR</v>
      </c>
      <c r="G2895" s="533" t="s">
        <v>2722</v>
      </c>
      <c r="H2895" s="533">
        <v>150</v>
      </c>
      <c r="I2895" s="533" t="str">
        <f t="shared" ref="I2895:J2895" si="2994">I2893</f>
        <v>055000 - METAL FABRICATIONS</v>
      </c>
      <c r="J2895" s="533" t="str">
        <f t="shared" si="2994"/>
        <v>055000 - METAL FABRICATIONS</v>
      </c>
      <c r="K2895" s="75" t="s">
        <v>17</v>
      </c>
      <c r="L2895" s="10" t="s">
        <v>132</v>
      </c>
      <c r="M2895" s="78">
        <v>1</v>
      </c>
      <c r="N2895" s="12" t="s">
        <v>39</v>
      </c>
      <c r="O2895" s="12">
        <v>345</v>
      </c>
      <c r="P2895" s="25">
        <f t="shared" si="2992"/>
        <v>345</v>
      </c>
      <c r="Q2895" s="16"/>
      <c r="R2895" s="16"/>
      <c r="S2895" s="16"/>
      <c r="T2895" s="16"/>
      <c r="U2895" s="16"/>
      <c r="V2895" s="16"/>
      <c r="W2895" s="16"/>
      <c r="X2895" s="533" t="s">
        <v>132</v>
      </c>
      <c r="Y2895" s="533">
        <v>1</v>
      </c>
      <c r="Z2895" s="533" t="s">
        <v>39</v>
      </c>
      <c r="AA2895" s="533">
        <v>345</v>
      </c>
      <c r="AB2895" s="533">
        <v>345</v>
      </c>
    </row>
    <row r="2896" spans="1:28" ht="15.75" hidden="1">
      <c r="A2896" s="533" t="s">
        <v>2729</v>
      </c>
      <c r="B2896" s="533">
        <v>5</v>
      </c>
      <c r="C2896" s="533" t="s">
        <v>127</v>
      </c>
      <c r="D2896" s="572" t="s">
        <v>1476</v>
      </c>
      <c r="E2896" s="571" t="str">
        <f t="shared" si="2990"/>
        <v xml:space="preserve"> METAL FABRICATIONS</v>
      </c>
      <c r="F2896" s="533" t="str">
        <f t="shared" si="2983"/>
        <v>AR</v>
      </c>
      <c r="G2896" s="533" t="s">
        <v>2722</v>
      </c>
      <c r="H2896" s="533">
        <v>151</v>
      </c>
      <c r="I2896" s="533" t="str">
        <f t="shared" ref="I2896:J2896" si="2995">I2894</f>
        <v>Access ladders; galvanized mild steel; comprising flat strings and bar rungs; including brackets, anchor bolts, polyurethane paint, fittings and fixings; complete; as specified and as Drg. A-502</v>
      </c>
      <c r="J2896" s="533" t="str">
        <f t="shared" si="2995"/>
        <v>Access ladders; galvanized mild steel; comprising flat strings and bar rungs; including brackets, anchor bolts, polyurethane paint, fittings and fixings; complete; as specified and as Drg. A-502</v>
      </c>
      <c r="K2896" s="75" t="s">
        <v>19</v>
      </c>
      <c r="L2896" s="10" t="s">
        <v>133</v>
      </c>
      <c r="M2896" s="78">
        <v>1</v>
      </c>
      <c r="N2896" s="12" t="s">
        <v>39</v>
      </c>
      <c r="O2896" s="12">
        <v>360</v>
      </c>
      <c r="P2896" s="25">
        <f t="shared" si="2992"/>
        <v>360</v>
      </c>
      <c r="Q2896" s="16"/>
      <c r="R2896" s="16"/>
      <c r="S2896" s="16"/>
      <c r="T2896" s="16"/>
      <c r="U2896" s="16"/>
      <c r="V2896" s="16"/>
      <c r="W2896" s="16"/>
      <c r="X2896" s="533" t="s">
        <v>133</v>
      </c>
      <c r="Y2896" s="533">
        <v>1</v>
      </c>
      <c r="Z2896" s="533" t="s">
        <v>39</v>
      </c>
      <c r="AA2896" s="533">
        <v>360</v>
      </c>
      <c r="AB2896" s="533">
        <v>360</v>
      </c>
    </row>
    <row r="2897" spans="1:28" ht="15.75" hidden="1">
      <c r="A2897" s="533" t="s">
        <v>2729</v>
      </c>
      <c r="B2897" s="533">
        <v>5</v>
      </c>
      <c r="C2897" s="533" t="s">
        <v>127</v>
      </c>
      <c r="D2897" s="572" t="s">
        <v>1476</v>
      </c>
      <c r="E2897" s="571" t="str">
        <f t="shared" si="2990"/>
        <v xml:space="preserve"> METAL FABRICATIONS</v>
      </c>
      <c r="F2897" s="533" t="str">
        <f t="shared" si="2983"/>
        <v>AR</v>
      </c>
      <c r="G2897" s="533" t="s">
        <v>2725</v>
      </c>
      <c r="H2897" s="533">
        <v>152</v>
      </c>
      <c r="I2897" s="533" t="str">
        <f>L2897</f>
        <v>Burglar bar protection; comprising steel bar welded to steel box frame; including epoxy paint, ironmongery, fittings and fixings; complete; as specified and as Drg. A-600</v>
      </c>
      <c r="J2897" s="533" t="str">
        <f>L2897</f>
        <v>Burglar bar protection; comprising steel bar welded to steel box frame; including epoxy paint, ironmongery, fittings and fixings; complete; as specified and as Drg. A-600</v>
      </c>
      <c r="K2897" s="218"/>
      <c r="L2897" s="615" t="s">
        <v>134</v>
      </c>
      <c r="M2897" s="195"/>
      <c r="N2897" s="217"/>
      <c r="O2897" s="16"/>
      <c r="P2897" s="78"/>
      <c r="Q2897" s="16"/>
      <c r="R2897" s="6"/>
      <c r="S2897" s="77"/>
      <c r="T2897" s="12"/>
      <c r="U2897" s="16"/>
      <c r="V2897" s="16"/>
      <c r="W2897" s="16"/>
      <c r="X2897" s="533" t="s">
        <v>134</v>
      </c>
    </row>
    <row r="2898" spans="1:28" ht="15.75" hidden="1">
      <c r="A2898" s="533" t="s">
        <v>2729</v>
      </c>
      <c r="B2898" s="533">
        <v>5</v>
      </c>
      <c r="C2898" s="533" t="s">
        <v>127</v>
      </c>
      <c r="D2898" s="572" t="s">
        <v>1476</v>
      </c>
      <c r="E2898" s="571" t="str">
        <f t="shared" si="2990"/>
        <v xml:space="preserve"> METAL FABRICATIONS</v>
      </c>
      <c r="F2898" s="533" t="str">
        <f t="shared" si="2983"/>
        <v>AR</v>
      </c>
      <c r="G2898" s="533" t="s">
        <v>2722</v>
      </c>
      <c r="H2898" s="533">
        <v>153</v>
      </c>
      <c r="I2898" s="533" t="str">
        <f>I2896</f>
        <v>Access ladders; galvanized mild steel; comprising flat strings and bar rungs; including brackets, anchor bolts, polyurethane paint, fittings and fixings; complete; as specified and as Drg. A-502</v>
      </c>
      <c r="J2898" s="533" t="str">
        <f>J2896</f>
        <v>Access ladders; galvanized mild steel; comprising flat strings and bar rungs; including brackets, anchor bolts, polyurethane paint, fittings and fixings; complete; as specified and as Drg. A-502</v>
      </c>
      <c r="K2898" s="218" t="s">
        <v>20</v>
      </c>
      <c r="L2898" s="218" t="s">
        <v>135</v>
      </c>
      <c r="M2898" s="195">
        <v>1</v>
      </c>
      <c r="N2898" s="217" t="s">
        <v>39</v>
      </c>
      <c r="O2898" s="12"/>
      <c r="P2898" s="25">
        <f>O2898*M2898</f>
        <v>0</v>
      </c>
      <c r="Q2898" s="16"/>
      <c r="R2898" s="10"/>
      <c r="S2898" s="77"/>
      <c r="T2898" s="12" t="s">
        <v>39</v>
      </c>
      <c r="U2898" s="16"/>
      <c r="V2898" s="16"/>
      <c r="W2898" s="16"/>
      <c r="X2898" s="533" t="s">
        <v>135</v>
      </c>
      <c r="Y2898" s="533">
        <v>1</v>
      </c>
      <c r="Z2898" s="533" t="s">
        <v>39</v>
      </c>
      <c r="AB2898" s="533">
        <v>0</v>
      </c>
    </row>
    <row r="2899" spans="1:28" ht="15.75" hidden="1">
      <c r="A2899" s="533" t="s">
        <v>2729</v>
      </c>
      <c r="B2899" s="533">
        <v>5</v>
      </c>
      <c r="C2899" s="533" t="s">
        <v>127</v>
      </c>
      <c r="D2899" s="572" t="s">
        <v>1478</v>
      </c>
      <c r="E2899" s="571" t="s">
        <v>1217</v>
      </c>
      <c r="F2899" s="533" t="str">
        <f t="shared" si="2983"/>
        <v>AR</v>
      </c>
      <c r="G2899" s="533" t="s">
        <v>2725</v>
      </c>
      <c r="H2899" s="533">
        <v>154</v>
      </c>
      <c r="I2899" s="533" t="str">
        <f t="shared" ref="I2899:I2900" si="2996">L2899</f>
        <v>055213 - PIPE AND TUBE RAILINGS</v>
      </c>
      <c r="J2899" s="533" t="str">
        <f t="shared" ref="J2899:J2900" si="2997">L2899</f>
        <v>055213 - PIPE AND TUBE RAILINGS</v>
      </c>
      <c r="K2899" s="218"/>
      <c r="L2899" s="616" t="s">
        <v>136</v>
      </c>
      <c r="M2899" s="219"/>
      <c r="N2899" s="195"/>
      <c r="O2899" s="12"/>
      <c r="P2899" s="12"/>
      <c r="Q2899" s="16"/>
      <c r="R2899" s="16"/>
      <c r="S2899" s="16"/>
      <c r="T2899" s="16"/>
      <c r="U2899" s="16"/>
      <c r="V2899" s="16"/>
      <c r="W2899" s="16"/>
      <c r="X2899" s="533" t="s">
        <v>136</v>
      </c>
    </row>
    <row r="2900" spans="1:28" ht="15.75" hidden="1">
      <c r="A2900" s="533" t="s">
        <v>2729</v>
      </c>
      <c r="B2900" s="533">
        <v>5</v>
      </c>
      <c r="C2900" s="533" t="s">
        <v>127</v>
      </c>
      <c r="D2900" s="572" t="s">
        <v>1478</v>
      </c>
      <c r="E2900" s="571" t="str">
        <f t="shared" ref="E2900:E2904" si="2998">E2899</f>
        <v xml:space="preserve"> PIPE AND TUBE RAILINGS</v>
      </c>
      <c r="F2900" s="533" t="str">
        <f t="shared" si="2983"/>
        <v>AR</v>
      </c>
      <c r="G2900" s="533" t="s">
        <v>2725</v>
      </c>
      <c r="H2900" s="533">
        <v>155</v>
      </c>
      <c r="I2900" s="533" t="str">
        <f t="shared" si="2996"/>
        <v>Balustrades and handrails; constructed from galvanized tubular steel, finish to receive paint; comprising 60 diameter top rail, 25 diameter intermediate rails, 37.5 diameter posts; including mild steel cover flange, anchored to concrete; fittings and fixings; complete; as specified and as Drg. A-501; detail 1</v>
      </c>
      <c r="J2900" s="533" t="str">
        <f t="shared" si="2997"/>
        <v>Balustrades and handrails; constructed from galvanized tubular steel, finish to receive paint; comprising 60 diameter top rail, 25 diameter intermediate rails, 37.5 diameter posts; including mild steel cover flange, anchored to concrete; fittings and fixings; complete; as specified and as Drg. A-501; detail 1</v>
      </c>
      <c r="K2900" s="218"/>
      <c r="L2900" s="617" t="s">
        <v>137</v>
      </c>
      <c r="M2900" s="219"/>
      <c r="N2900" s="195"/>
      <c r="O2900" s="12"/>
      <c r="P2900" s="12"/>
      <c r="Q2900" s="16"/>
      <c r="R2900" s="16"/>
      <c r="S2900" s="16"/>
      <c r="T2900" s="16"/>
      <c r="U2900" s="16"/>
      <c r="V2900" s="16"/>
      <c r="W2900" s="16"/>
      <c r="X2900" s="533" t="s">
        <v>137</v>
      </c>
    </row>
    <row r="2901" spans="1:28" ht="15.75" hidden="1">
      <c r="A2901" s="533" t="s">
        <v>2729</v>
      </c>
      <c r="B2901" s="533">
        <v>5</v>
      </c>
      <c r="C2901" s="533" t="s">
        <v>127</v>
      </c>
      <c r="D2901" s="572" t="s">
        <v>1478</v>
      </c>
      <c r="E2901" s="571" t="str">
        <f t="shared" si="2998"/>
        <v xml:space="preserve"> PIPE AND TUBE RAILINGS</v>
      </c>
      <c r="F2901" s="533" t="str">
        <f t="shared" si="2983"/>
        <v>AR</v>
      </c>
      <c r="G2901" s="533" t="s">
        <v>2722</v>
      </c>
      <c r="H2901" s="533">
        <v>156</v>
      </c>
      <c r="I2901" s="533" t="str">
        <f>I2899</f>
        <v>055213 - PIPE AND TUBE RAILINGS</v>
      </c>
      <c r="J2901" s="533" t="str">
        <f>J2899</f>
        <v>055213 - PIPE AND TUBE RAILINGS</v>
      </c>
      <c r="K2901" s="218" t="s">
        <v>13</v>
      </c>
      <c r="L2901" s="193" t="s">
        <v>138</v>
      </c>
      <c r="M2901" s="226">
        <v>25</v>
      </c>
      <c r="N2901" s="195" t="s">
        <v>95</v>
      </c>
      <c r="O2901" s="12"/>
      <c r="P2901" s="25">
        <f>O2901*M2901</f>
        <v>0</v>
      </c>
      <c r="Q2901" s="16"/>
      <c r="R2901" s="165"/>
      <c r="S2901" s="16"/>
      <c r="T2901" s="16"/>
      <c r="U2901" s="16"/>
      <c r="V2901" s="16"/>
      <c r="W2901" s="16"/>
      <c r="X2901" s="533" t="s">
        <v>138</v>
      </c>
      <c r="Y2901" s="533">
        <v>25</v>
      </c>
      <c r="Z2901" s="533" t="s">
        <v>95</v>
      </c>
      <c r="AB2901" s="533">
        <v>0</v>
      </c>
    </row>
    <row r="2902" spans="1:28" ht="15.75" hidden="1">
      <c r="A2902" s="533" t="s">
        <v>2729</v>
      </c>
      <c r="B2902" s="533">
        <v>5</v>
      </c>
      <c r="C2902" s="533" t="s">
        <v>127</v>
      </c>
      <c r="D2902" s="572" t="s">
        <v>1478</v>
      </c>
      <c r="E2902" s="571" t="str">
        <f t="shared" si="2998"/>
        <v xml:space="preserve"> PIPE AND TUBE RAILINGS</v>
      </c>
      <c r="F2902" s="533" t="str">
        <f t="shared" si="2983"/>
        <v>AR</v>
      </c>
      <c r="G2902" s="533" t="s">
        <v>2725</v>
      </c>
      <c r="H2902" s="533">
        <v>157</v>
      </c>
      <c r="I2902" s="533" t="str">
        <f>L2902</f>
        <v>Steel handrail and balustrades; comprising 60 diameter tubular steel section handrail, 25 diameter steel rail and 40 x 10 steel support; including steel cover flange, anchored to concrete; fittings and fixings; complete; as specified and as Drg. A-503; detail 10</v>
      </c>
      <c r="J2902" s="533" t="str">
        <f>L2902</f>
        <v>Steel handrail and balustrades; comprising 60 diameter tubular steel section handrail, 25 diameter steel rail and 40 x 10 steel support; including steel cover flange, anchored to concrete; fittings and fixings; complete; as specified and as Drg. A-503; detail 10</v>
      </c>
      <c r="K2902" s="218"/>
      <c r="L2902" s="616" t="s">
        <v>139</v>
      </c>
      <c r="M2902" s="217"/>
      <c r="N2902" s="195"/>
      <c r="O2902" s="12"/>
      <c r="P2902" s="12"/>
      <c r="Q2902" s="16"/>
      <c r="R2902" s="16"/>
      <c r="S2902" s="16"/>
      <c r="T2902" s="16"/>
      <c r="U2902" s="16"/>
      <c r="V2902" s="16"/>
      <c r="W2902" s="16"/>
      <c r="X2902" s="533" t="s">
        <v>139</v>
      </c>
    </row>
    <row r="2903" spans="1:28" ht="15.75" hidden="1">
      <c r="A2903" s="533" t="s">
        <v>2729</v>
      </c>
      <c r="B2903" s="533">
        <v>5</v>
      </c>
      <c r="C2903" s="533" t="s">
        <v>127</v>
      </c>
      <c r="D2903" s="572" t="s">
        <v>1478</v>
      </c>
      <c r="E2903" s="571" t="str">
        <f t="shared" si="2998"/>
        <v xml:space="preserve"> PIPE AND TUBE RAILINGS</v>
      </c>
      <c r="F2903" s="533" t="str">
        <f t="shared" si="2983"/>
        <v>AR</v>
      </c>
      <c r="G2903" s="533" t="s">
        <v>2722</v>
      </c>
      <c r="H2903" s="533">
        <v>158</v>
      </c>
      <c r="I2903" s="533" t="str">
        <f t="shared" ref="I2903:J2903" si="2999">I2901</f>
        <v>055213 - PIPE AND TUBE RAILINGS</v>
      </c>
      <c r="J2903" s="533" t="str">
        <f t="shared" si="2999"/>
        <v>055213 - PIPE AND TUBE RAILINGS</v>
      </c>
      <c r="K2903" s="218" t="s">
        <v>15</v>
      </c>
      <c r="L2903" s="193" t="s">
        <v>140</v>
      </c>
      <c r="M2903" s="217">
        <v>3</v>
      </c>
      <c r="N2903" s="195" t="s">
        <v>95</v>
      </c>
      <c r="O2903" s="12"/>
      <c r="P2903" s="25">
        <f t="shared" ref="P2903:P2904" si="3000">O2903*M2903</f>
        <v>0</v>
      </c>
      <c r="Q2903" s="16"/>
      <c r="R2903" s="16"/>
      <c r="S2903" s="16"/>
      <c r="T2903" s="16"/>
      <c r="U2903" s="16"/>
      <c r="V2903" s="16"/>
      <c r="W2903" s="16"/>
      <c r="X2903" s="533" t="s">
        <v>140</v>
      </c>
      <c r="Y2903" s="533">
        <v>3</v>
      </c>
      <c r="Z2903" s="533" t="s">
        <v>95</v>
      </c>
      <c r="AB2903" s="533">
        <v>0</v>
      </c>
    </row>
    <row r="2904" spans="1:28" ht="15.75" hidden="1">
      <c r="A2904" s="533" t="s">
        <v>2729</v>
      </c>
      <c r="B2904" s="533">
        <v>5</v>
      </c>
      <c r="C2904" s="533" t="s">
        <v>127</v>
      </c>
      <c r="D2904" s="572" t="s">
        <v>1478</v>
      </c>
      <c r="E2904" s="571" t="str">
        <f t="shared" si="2998"/>
        <v xml:space="preserve"> PIPE AND TUBE RAILINGS</v>
      </c>
      <c r="F2904" s="533" t="str">
        <f t="shared" si="2983"/>
        <v>AR</v>
      </c>
      <c r="G2904" s="533" t="s">
        <v>2722</v>
      </c>
      <c r="H2904" s="533">
        <v>159</v>
      </c>
      <c r="I2904" s="533" t="str">
        <f t="shared" ref="I2904:J2904" si="3001">I2902</f>
        <v>Steel handrail and balustrades; comprising 60 diameter tubular steel section handrail, 25 diameter steel rail and 40 x 10 steel support; including steel cover flange, anchored to concrete; fittings and fixings; complete; as specified and as Drg. A-503; detail 10</v>
      </c>
      <c r="J2904" s="533" t="str">
        <f t="shared" si="3001"/>
        <v>Steel handrail and balustrades; comprising 60 diameter tubular steel section handrail, 25 diameter steel rail and 40 x 10 steel support; including steel cover flange, anchored to concrete; fittings and fixings; complete; as specified and as Drg. A-503; detail 10</v>
      </c>
      <c r="K2904" s="218" t="s">
        <v>17</v>
      </c>
      <c r="L2904" s="193" t="s">
        <v>141</v>
      </c>
      <c r="M2904" s="217">
        <v>29</v>
      </c>
      <c r="N2904" s="195" t="s">
        <v>95</v>
      </c>
      <c r="O2904" s="12"/>
      <c r="P2904" s="25">
        <f t="shared" si="3000"/>
        <v>0</v>
      </c>
      <c r="Q2904" s="16"/>
      <c r="R2904" s="165"/>
      <c r="S2904" s="16"/>
      <c r="T2904" s="16"/>
      <c r="U2904" s="16"/>
      <c r="V2904" s="16"/>
      <c r="W2904" s="16"/>
      <c r="X2904" s="533" t="s">
        <v>141</v>
      </c>
      <c r="Y2904" s="533">
        <v>29</v>
      </c>
      <c r="Z2904" s="533" t="s">
        <v>95</v>
      </c>
      <c r="AB2904" s="533">
        <v>0</v>
      </c>
    </row>
    <row r="2905" spans="1:28" ht="15.75" hidden="1">
      <c r="A2905" s="533" t="s">
        <v>2729</v>
      </c>
      <c r="B2905" s="533">
        <v>5</v>
      </c>
      <c r="C2905" s="533" t="s">
        <v>127</v>
      </c>
      <c r="D2905" s="572" t="s">
        <v>2737</v>
      </c>
      <c r="E2905" s="571" t="s">
        <v>1218</v>
      </c>
      <c r="F2905" s="533" t="s">
        <v>1321</v>
      </c>
      <c r="G2905" s="533" t="s">
        <v>2725</v>
      </c>
      <c r="H2905" s="533">
        <v>160</v>
      </c>
      <c r="I2905" s="533" t="str">
        <f t="shared" ref="I2905:I2906" si="3002">L2905</f>
        <v>055300 - METAL GRATINGS</v>
      </c>
      <c r="J2905" s="533" t="str">
        <f t="shared" ref="J2905:J2906" si="3003">L2905</f>
        <v>055300 - METAL GRATINGS</v>
      </c>
      <c r="K2905" s="75"/>
      <c r="L2905" s="6" t="s">
        <v>142</v>
      </c>
      <c r="M2905" s="78"/>
      <c r="N2905" s="12"/>
      <c r="O2905" s="12"/>
      <c r="P2905" s="12"/>
      <c r="Q2905" s="16"/>
      <c r="R2905" s="165"/>
      <c r="S2905" s="16"/>
      <c r="T2905" s="16"/>
      <c r="U2905" s="16"/>
      <c r="V2905" s="16"/>
      <c r="W2905" s="16"/>
      <c r="X2905" s="533" t="s">
        <v>142</v>
      </c>
    </row>
    <row r="2906" spans="1:28" ht="15.75" hidden="1">
      <c r="A2906" s="533" t="s">
        <v>2729</v>
      </c>
      <c r="B2906" s="533">
        <v>5</v>
      </c>
      <c r="C2906" s="533" t="s">
        <v>127</v>
      </c>
      <c r="D2906" s="572" t="s">
        <v>2737</v>
      </c>
      <c r="E2906" s="571" t="str">
        <f t="shared" ref="E2906:E2908" si="3004">E2905</f>
        <v xml:space="preserve"> METAL GRATINGS</v>
      </c>
      <c r="F2906" s="533" t="s">
        <v>1321</v>
      </c>
      <c r="G2906" s="533" t="s">
        <v>2725</v>
      </c>
      <c r="H2906" s="533">
        <v>161</v>
      </c>
      <c r="I2906" s="533" t="str">
        <f t="shared" si="3002"/>
        <v>Trench cover, ductile iron grating; comprising solid rectangular bearing bars; including galvanized steel angle frame set in concrete, fixings and fittings; complete; as specified and as Drg. A-501; detail 8</v>
      </c>
      <c r="J2906" s="533" t="str">
        <f t="shared" si="3003"/>
        <v>Trench cover, ductile iron grating; comprising solid rectangular bearing bars; including galvanized steel angle frame set in concrete, fixings and fittings; complete; as specified and as Drg. A-501; detail 8</v>
      </c>
      <c r="K2906" s="75"/>
      <c r="L2906" s="6" t="s">
        <v>143</v>
      </c>
      <c r="M2906" s="78"/>
      <c r="N2906" s="12"/>
      <c r="O2906" s="12"/>
      <c r="P2906" s="12"/>
      <c r="Q2906" s="16"/>
      <c r="R2906" s="165"/>
      <c r="S2906" s="16"/>
      <c r="T2906" s="16"/>
      <c r="U2906" s="16"/>
      <c r="V2906" s="16"/>
      <c r="W2906" s="16"/>
      <c r="X2906" s="533" t="s">
        <v>143</v>
      </c>
    </row>
    <row r="2907" spans="1:28" ht="15.75" hidden="1">
      <c r="A2907" s="533" t="s">
        <v>2729</v>
      </c>
      <c r="B2907" s="533">
        <v>5</v>
      </c>
      <c r="C2907" s="533" t="s">
        <v>127</v>
      </c>
      <c r="D2907" s="572" t="s">
        <v>2737</v>
      </c>
      <c r="E2907" s="571" t="str">
        <f t="shared" si="3004"/>
        <v xml:space="preserve"> METAL GRATINGS</v>
      </c>
      <c r="F2907" s="533" t="s">
        <v>1321</v>
      </c>
      <c r="G2907" s="533" t="s">
        <v>2722</v>
      </c>
      <c r="H2907" s="533">
        <v>162</v>
      </c>
      <c r="I2907" s="533" t="str">
        <f t="shared" ref="I2907:J2907" si="3005">I2905</f>
        <v>055300 - METAL GRATINGS</v>
      </c>
      <c r="J2907" s="533" t="str">
        <f t="shared" si="3005"/>
        <v>055300 - METAL GRATINGS</v>
      </c>
      <c r="K2907" s="75" t="s">
        <v>13</v>
      </c>
      <c r="L2907" s="10" t="s">
        <v>144</v>
      </c>
      <c r="M2907" s="78">
        <v>6</v>
      </c>
      <c r="N2907" s="12" t="s">
        <v>95</v>
      </c>
      <c r="O2907" s="12">
        <v>125</v>
      </c>
      <c r="P2907" s="25">
        <f t="shared" ref="P2907:P2908" si="3006">O2907*M2907</f>
        <v>750</v>
      </c>
      <c r="Q2907" s="16"/>
      <c r="R2907" s="165"/>
      <c r="S2907" s="16"/>
      <c r="T2907" s="16"/>
      <c r="U2907" s="16"/>
      <c r="V2907" s="16"/>
      <c r="W2907" s="16"/>
      <c r="X2907" s="533" t="s">
        <v>144</v>
      </c>
      <c r="Y2907" s="533">
        <v>6</v>
      </c>
      <c r="Z2907" s="533" t="s">
        <v>95</v>
      </c>
      <c r="AA2907" s="533">
        <v>125</v>
      </c>
      <c r="AB2907" s="533">
        <v>750</v>
      </c>
    </row>
    <row r="2908" spans="1:28" ht="15.75" hidden="1">
      <c r="A2908" s="533" t="s">
        <v>2729</v>
      </c>
      <c r="B2908" s="533">
        <v>5</v>
      </c>
      <c r="C2908" s="533" t="s">
        <v>127</v>
      </c>
      <c r="D2908" s="572" t="s">
        <v>2737</v>
      </c>
      <c r="E2908" s="571" t="str">
        <f t="shared" si="3004"/>
        <v xml:space="preserve"> METAL GRATINGS</v>
      </c>
      <c r="F2908" s="533" t="s">
        <v>1321</v>
      </c>
      <c r="G2908" s="533" t="s">
        <v>2722</v>
      </c>
      <c r="H2908" s="533">
        <v>163</v>
      </c>
      <c r="I2908" s="533" t="str">
        <f t="shared" ref="I2908:J2908" si="3007">I2906</f>
        <v>Trench cover, ductile iron grating; comprising solid rectangular bearing bars; including galvanized steel angle frame set in concrete, fixings and fittings; complete; as specified and as Drg. A-501; detail 8</v>
      </c>
      <c r="J2908" s="533" t="str">
        <f t="shared" si="3007"/>
        <v>Trench cover, ductile iron grating; comprising solid rectangular bearing bars; including galvanized steel angle frame set in concrete, fixings and fittings; complete; as specified and as Drg. A-501; detail 8</v>
      </c>
      <c r="K2908" s="75" t="s">
        <v>15</v>
      </c>
      <c r="L2908" s="10" t="s">
        <v>145</v>
      </c>
      <c r="M2908" s="78">
        <v>1</v>
      </c>
      <c r="N2908" s="12" t="s">
        <v>39</v>
      </c>
      <c r="O2908" s="81">
        <v>350</v>
      </c>
      <c r="P2908" s="25">
        <f t="shared" si="3006"/>
        <v>350</v>
      </c>
      <c r="Q2908" s="536"/>
      <c r="R2908" s="82"/>
      <c r="S2908" s="536"/>
      <c r="T2908" s="536"/>
      <c r="U2908" s="536"/>
      <c r="V2908" s="536"/>
      <c r="W2908" s="536"/>
      <c r="X2908" s="533" t="s">
        <v>145</v>
      </c>
      <c r="Y2908" s="533">
        <v>1</v>
      </c>
      <c r="Z2908" s="533" t="s">
        <v>39</v>
      </c>
      <c r="AA2908" s="533">
        <v>350</v>
      </c>
      <c r="AB2908" s="533">
        <v>350</v>
      </c>
    </row>
    <row r="2909" spans="1:28" ht="15.75" hidden="1">
      <c r="A2909" s="533" t="s">
        <v>2729</v>
      </c>
      <c r="B2909" s="533">
        <v>5</v>
      </c>
      <c r="C2909" s="533" t="s">
        <v>127</v>
      </c>
      <c r="D2909" s="572" t="s">
        <v>1488</v>
      </c>
      <c r="E2909" s="571" t="s">
        <v>1219</v>
      </c>
      <c r="F2909" s="533" t="str">
        <f t="shared" ref="F2909:F2912" si="3008">VLOOKUP(D:D,trade,3,FALSE)</f>
        <v>AR</v>
      </c>
      <c r="G2909" s="533" t="s">
        <v>2725</v>
      </c>
      <c r="H2909" s="533">
        <v>164</v>
      </c>
      <c r="I2909" s="533" t="str">
        <f t="shared" ref="I2909:I2910" si="3009">L2909</f>
        <v>057300 - DECORATIVE METAL RAILINGS</v>
      </c>
      <c r="J2909" s="533" t="str">
        <f t="shared" ref="J2909:J2910" si="3010">L2909</f>
        <v>057300 - DECORATIVE METAL RAILINGS</v>
      </c>
      <c r="K2909" s="75"/>
      <c r="L2909" s="6" t="s">
        <v>146</v>
      </c>
      <c r="M2909" s="77"/>
      <c r="N2909" s="12"/>
      <c r="O2909" s="12"/>
      <c r="P2909" s="12"/>
      <c r="Q2909" s="16"/>
      <c r="R2909" s="6"/>
      <c r="S2909" s="16"/>
      <c r="T2909" s="16"/>
      <c r="U2909" s="16"/>
      <c r="V2909" s="16"/>
      <c r="W2909" s="16"/>
      <c r="X2909" s="533" t="s">
        <v>146</v>
      </c>
    </row>
    <row r="2910" spans="1:28" ht="15.75" hidden="1">
      <c r="A2910" s="533" t="s">
        <v>2729</v>
      </c>
      <c r="B2910" s="533">
        <v>5</v>
      </c>
      <c r="C2910" s="533" t="s">
        <v>127</v>
      </c>
      <c r="D2910" s="572" t="s">
        <v>1488</v>
      </c>
      <c r="E2910" s="571" t="str">
        <f t="shared" ref="E2910:E2912" si="3011">E2909</f>
        <v xml:space="preserve"> DECORATIVE METAL RAILINGS</v>
      </c>
      <c r="F2910" s="533" t="str">
        <f t="shared" si="3008"/>
        <v>AR</v>
      </c>
      <c r="G2910" s="533" t="s">
        <v>2725</v>
      </c>
      <c r="H2910" s="533">
        <v>165</v>
      </c>
      <c r="I2910" s="533" t="str">
        <f t="shared" si="3009"/>
        <v>Glass balustrades and handrails; comprising 76 diameter aluminum tubular section handrail, clear laminated tempered glass baluster, 50 x 50 aluminum hollow section bottom rail and posts; including flanges, fittings and fixings; complete; as specified and as Drg. A-503; detail 9</v>
      </c>
      <c r="J2910" s="533" t="str">
        <f t="shared" si="3010"/>
        <v>Glass balustrades and handrails; comprising 76 diameter aluminum tubular section handrail, clear laminated tempered glass baluster, 50 x 50 aluminum hollow section bottom rail and posts; including flanges, fittings and fixings; complete; as specified and as Drg. A-503; detail 9</v>
      </c>
      <c r="K2910" s="75"/>
      <c r="L2910" s="574" t="s">
        <v>1072</v>
      </c>
      <c r="M2910" s="77"/>
      <c r="N2910" s="12"/>
      <c r="O2910" s="12"/>
      <c r="P2910" s="12"/>
      <c r="Q2910" s="16"/>
      <c r="R2910" s="6"/>
      <c r="S2910" s="75"/>
      <c r="T2910" s="10"/>
      <c r="U2910" s="77"/>
      <c r="V2910" s="12"/>
      <c r="W2910" s="12"/>
      <c r="X2910" s="533" t="s">
        <v>1072</v>
      </c>
    </row>
    <row r="2911" spans="1:28" ht="16.5" hidden="1" thickBot="1">
      <c r="A2911" s="533" t="s">
        <v>2729</v>
      </c>
      <c r="B2911" s="533">
        <v>5</v>
      </c>
      <c r="C2911" s="533" t="s">
        <v>127</v>
      </c>
      <c r="D2911" s="572" t="s">
        <v>1488</v>
      </c>
      <c r="E2911" s="571" t="str">
        <f t="shared" si="3011"/>
        <v xml:space="preserve"> DECORATIVE METAL RAILINGS</v>
      </c>
      <c r="F2911" s="533" t="str">
        <f t="shared" si="3008"/>
        <v>AR</v>
      </c>
      <c r="G2911" s="533" t="s">
        <v>2722</v>
      </c>
      <c r="H2911" s="533">
        <v>166</v>
      </c>
      <c r="I2911" s="533" t="str">
        <f t="shared" ref="I2911:J2911" si="3012">I2909</f>
        <v>057300 - DECORATIVE METAL RAILINGS</v>
      </c>
      <c r="J2911" s="533" t="str">
        <f t="shared" si="3012"/>
        <v>057300 - DECORATIVE METAL RAILINGS</v>
      </c>
      <c r="K2911" s="75" t="s">
        <v>13</v>
      </c>
      <c r="L2911" s="10" t="s">
        <v>147</v>
      </c>
      <c r="M2911" s="220">
        <v>12</v>
      </c>
      <c r="N2911" s="12" t="s">
        <v>95</v>
      </c>
      <c r="O2911" s="12">
        <v>160</v>
      </c>
      <c r="P2911" s="25">
        <f>O2911*M2911</f>
        <v>1920</v>
      </c>
      <c r="Q2911" s="16"/>
      <c r="R2911" s="165"/>
      <c r="S2911" s="75"/>
      <c r="T2911" s="10"/>
      <c r="U2911" s="77"/>
      <c r="V2911" s="12"/>
      <c r="W2911" s="12"/>
      <c r="X2911" s="533" t="s">
        <v>147</v>
      </c>
      <c r="Y2911" s="533">
        <v>12</v>
      </c>
      <c r="Z2911" s="533" t="s">
        <v>95</v>
      </c>
      <c r="AA2911" s="533">
        <v>160</v>
      </c>
      <c r="AB2911" s="533">
        <v>1920</v>
      </c>
    </row>
    <row r="2912" spans="1:28" ht="15.75" hidden="1">
      <c r="A2912" s="533" t="s">
        <v>2729</v>
      </c>
      <c r="B2912" s="533">
        <v>5</v>
      </c>
      <c r="C2912" s="533" t="s">
        <v>127</v>
      </c>
      <c r="D2912" s="572" t="s">
        <v>1488</v>
      </c>
      <c r="E2912" s="571" t="str">
        <f t="shared" si="3011"/>
        <v xml:space="preserve"> DECORATIVE METAL RAILINGS</v>
      </c>
      <c r="F2912" s="533" t="str">
        <f t="shared" si="3008"/>
        <v>AR</v>
      </c>
      <c r="G2912" s="533" t="s">
        <v>2725</v>
      </c>
      <c r="H2912" s="533">
        <v>167</v>
      </c>
      <c r="I2912" s="533" t="str">
        <f t="shared" ref="I2912:J2912" si="3013">I2910</f>
        <v>Glass balustrades and handrails; comprising 76 diameter aluminum tubular section handrail, clear laminated tempered glass baluster, 50 x 50 aluminum hollow section bottom rail and posts; including flanges, fittings and fixings; complete; as specified and as Drg. A-503; detail 9</v>
      </c>
      <c r="J2912" s="533" t="str">
        <f t="shared" si="3013"/>
        <v>Glass balustrades and handrails; comprising 76 diameter aluminum tubular section handrail, clear laminated tempered glass baluster, 50 x 50 aluminum hollow section bottom rail and posts; including flanges, fittings and fixings; complete; as specified and as Drg. A-503; detail 9</v>
      </c>
      <c r="K2912" s="74" t="s">
        <v>148</v>
      </c>
      <c r="L2912" s="165"/>
      <c r="M2912" s="76"/>
      <c r="N2912" s="12"/>
      <c r="O2912" s="16"/>
      <c r="P2912" s="618"/>
      <c r="Q2912" s="16"/>
      <c r="R2912" s="16"/>
      <c r="S2912" s="16"/>
      <c r="T2912" s="16"/>
      <c r="U2912" s="16"/>
      <c r="V2912" s="16"/>
      <c r="W2912" s="16"/>
    </row>
    <row r="2913" spans="1:28" ht="15.75" hidden="1">
      <c r="A2913" s="533" t="s">
        <v>2729</v>
      </c>
      <c r="B2913" s="533">
        <v>5</v>
      </c>
      <c r="C2913" s="533" t="s">
        <v>127</v>
      </c>
      <c r="D2913" s="10" t="s">
        <v>22</v>
      </c>
      <c r="E2913" s="10" t="s">
        <v>22</v>
      </c>
      <c r="G2913" s="533" t="s">
        <v>2724</v>
      </c>
      <c r="H2913" s="533">
        <v>168</v>
      </c>
      <c r="I2913" s="533" t="str">
        <f t="shared" ref="I2913:J2913" si="3014">I2911</f>
        <v>057300 - DECORATIVE METAL RAILINGS</v>
      </c>
      <c r="J2913" s="533" t="str">
        <f t="shared" si="3014"/>
        <v>057300 - DECORATIVE METAL RAILINGS</v>
      </c>
      <c r="K2913" s="75" t="s">
        <v>22</v>
      </c>
      <c r="L2913" s="165"/>
      <c r="M2913" s="76"/>
      <c r="N2913" s="12"/>
      <c r="O2913" s="12" t="s">
        <v>8</v>
      </c>
      <c r="P2913" s="12">
        <v>0</v>
      </c>
      <c r="Q2913" s="16"/>
      <c r="R2913" s="16"/>
      <c r="S2913" s="16"/>
      <c r="T2913" s="16"/>
      <c r="U2913" s="16"/>
      <c r="V2913" s="16"/>
      <c r="W2913" s="16"/>
      <c r="AA2913" s="533" t="s">
        <v>8</v>
      </c>
      <c r="AB2913" s="533">
        <v>4325</v>
      </c>
    </row>
    <row r="2914" spans="1:28" ht="15.75" hidden="1">
      <c r="A2914" s="533" t="s">
        <v>2729</v>
      </c>
      <c r="B2914" s="533">
        <v>6</v>
      </c>
      <c r="C2914" s="533" t="s">
        <v>150</v>
      </c>
      <c r="D2914" s="572" t="s">
        <v>2738</v>
      </c>
      <c r="E2914" s="571" t="s">
        <v>1220</v>
      </c>
      <c r="F2914" s="533" t="s">
        <v>1321</v>
      </c>
      <c r="G2914" s="533" t="s">
        <v>2725</v>
      </c>
      <c r="H2914" s="533">
        <v>169</v>
      </c>
      <c r="I2914" s="533" t="str">
        <f t="shared" ref="I2914:J2914" si="3015">I2912</f>
        <v>Glass balustrades and handrails; comprising 76 diameter aluminum tubular section handrail, clear laminated tempered glass baluster, 50 x 50 aluminum hollow section bottom rail and posts; including flanges, fittings and fixings; complete; as specified and as Drg. A-503; detail 9</v>
      </c>
      <c r="J2914" s="533" t="str">
        <f t="shared" si="3015"/>
        <v>Glass balustrades and handrails; comprising 76 diameter aluminum tubular section handrail, clear laminated tempered glass baluster, 50 x 50 aluminum hollow section bottom rail and posts; including flanges, fittings and fixings; complete; as specified and as Drg. A-503; detail 9</v>
      </c>
      <c r="K2914" s="79"/>
      <c r="L2914" s="84"/>
      <c r="M2914" s="83" t="s">
        <v>149</v>
      </c>
      <c r="N2914" s="84"/>
      <c r="O2914" s="84"/>
      <c r="P2914" s="84"/>
      <c r="Y2914" s="533" t="s">
        <v>149</v>
      </c>
    </row>
    <row r="2915" spans="1:28" ht="15.75" hidden="1">
      <c r="A2915" s="533" t="s">
        <v>2729</v>
      </c>
      <c r="B2915" s="533">
        <v>6</v>
      </c>
      <c r="C2915" s="533" t="s">
        <v>150</v>
      </c>
      <c r="D2915" s="572" t="s">
        <v>2738</v>
      </c>
      <c r="E2915" s="571" t="s">
        <v>1220</v>
      </c>
      <c r="F2915" s="533" t="s">
        <v>1321</v>
      </c>
      <c r="G2915" s="533" t="s">
        <v>2725</v>
      </c>
      <c r="H2915" s="533">
        <v>170</v>
      </c>
      <c r="I2915" s="533" t="str">
        <f t="shared" ref="I2915:J2915" si="3016">I2913</f>
        <v>057300 - DECORATIVE METAL RAILINGS</v>
      </c>
      <c r="J2915" s="533" t="str">
        <f t="shared" si="3016"/>
        <v>057300 - DECORATIVE METAL RAILINGS</v>
      </c>
      <c r="K2915" s="79"/>
      <c r="L2915" s="84"/>
      <c r="M2915" s="83" t="s">
        <v>150</v>
      </c>
      <c r="N2915" s="84"/>
      <c r="O2915" s="84"/>
      <c r="P2915" s="84"/>
      <c r="Y2915" s="533" t="s">
        <v>150</v>
      </c>
    </row>
    <row r="2916" spans="1:28" ht="15.75" hidden="1">
      <c r="A2916" s="533" t="s">
        <v>2729</v>
      </c>
      <c r="B2916" s="533">
        <v>6</v>
      </c>
      <c r="C2916" s="533" t="s">
        <v>150</v>
      </c>
      <c r="D2916" s="572" t="s">
        <v>2738</v>
      </c>
      <c r="E2916" s="571" t="s">
        <v>1220</v>
      </c>
      <c r="F2916" s="533" t="s">
        <v>1321</v>
      </c>
      <c r="G2916" s="533" t="s">
        <v>2725</v>
      </c>
      <c r="H2916" s="533">
        <v>171</v>
      </c>
      <c r="I2916" s="533" t="str">
        <f t="shared" ref="I2916:J2916" si="3017">I2914</f>
        <v>Glass balustrades and handrails; comprising 76 diameter aluminum tubular section handrail, clear laminated tempered glass baluster, 50 x 50 aluminum hollow section bottom rail and posts; including flanges, fittings and fixings; complete; as specified and as Drg. A-503; detail 9</v>
      </c>
      <c r="J2916" s="533" t="str">
        <f t="shared" si="3017"/>
        <v>Glass balustrades and handrails; comprising 76 diameter aluminum tubular section handrail, clear laminated tempered glass baluster, 50 x 50 aluminum hollow section bottom rail and posts; including flanges, fittings and fixings; complete; as specified and as Drg. A-503; detail 9</v>
      </c>
      <c r="K2916" s="84" t="s">
        <v>2</v>
      </c>
      <c r="L2916" s="84" t="s">
        <v>25</v>
      </c>
      <c r="M2916" s="109" t="s">
        <v>4</v>
      </c>
      <c r="N2916" s="109" t="s">
        <v>5</v>
      </c>
      <c r="O2916" s="619" t="s">
        <v>6</v>
      </c>
      <c r="P2916" s="619" t="s">
        <v>7</v>
      </c>
      <c r="X2916" s="533" t="s">
        <v>25</v>
      </c>
      <c r="Y2916" s="533" t="s">
        <v>4</v>
      </c>
      <c r="Z2916" s="533" t="s">
        <v>5</v>
      </c>
      <c r="AA2916" s="533" t="s">
        <v>6</v>
      </c>
      <c r="AB2916" s="533" t="s">
        <v>7</v>
      </c>
    </row>
    <row r="2917" spans="1:28" ht="15.75" hidden="1">
      <c r="A2917" s="533" t="s">
        <v>2729</v>
      </c>
      <c r="B2917" s="533">
        <v>6</v>
      </c>
      <c r="C2917" s="533" t="s">
        <v>150</v>
      </c>
      <c r="D2917" s="572" t="s">
        <v>2738</v>
      </c>
      <c r="E2917" s="571" t="s">
        <v>1220</v>
      </c>
      <c r="F2917" s="533" t="s">
        <v>1321</v>
      </c>
      <c r="G2917" s="533" t="s">
        <v>2725</v>
      </c>
      <c r="H2917" s="533">
        <v>172</v>
      </c>
      <c r="I2917" s="533" t="str">
        <f t="shared" ref="I2917:J2917" si="3018">I2915</f>
        <v>057300 - DECORATIVE METAL RAILINGS</v>
      </c>
      <c r="J2917" s="533" t="str">
        <f t="shared" si="3018"/>
        <v>057300 - DECORATIVE METAL RAILINGS</v>
      </c>
      <c r="K2917" s="79"/>
      <c r="L2917" s="84"/>
      <c r="M2917" s="109"/>
      <c r="N2917" s="109"/>
      <c r="O2917" s="619"/>
      <c r="P2917" s="80" t="s">
        <v>8</v>
      </c>
      <c r="AB2917" s="533" t="s">
        <v>8</v>
      </c>
    </row>
    <row r="2918" spans="1:28" ht="15.75" hidden="1">
      <c r="A2918" s="533" t="s">
        <v>2729</v>
      </c>
      <c r="B2918" s="533">
        <v>6</v>
      </c>
      <c r="C2918" s="533" t="s">
        <v>150</v>
      </c>
      <c r="D2918" s="572" t="s">
        <v>2738</v>
      </c>
      <c r="E2918" s="571" t="s">
        <v>1220</v>
      </c>
      <c r="F2918" s="533" t="s">
        <v>1321</v>
      </c>
      <c r="G2918" s="533" t="s">
        <v>2725</v>
      </c>
      <c r="H2918" s="533">
        <v>173</v>
      </c>
      <c r="I2918" s="533" t="str">
        <f t="shared" ref="I2918:I2919" si="3019">L2918</f>
        <v>066200 - CAST PLASTIC (GRP) FABRICATIONS</v>
      </c>
      <c r="J2918" s="533" t="str">
        <f t="shared" ref="J2918:J2919" si="3020">L2918</f>
        <v>066200 - CAST PLASTIC (GRP) FABRICATIONS</v>
      </c>
      <c r="K2918" s="79"/>
      <c r="L2918" s="84" t="s">
        <v>151</v>
      </c>
      <c r="M2918" s="81"/>
      <c r="N2918" s="81"/>
      <c r="O2918" s="80"/>
      <c r="P2918" s="80"/>
      <c r="X2918" s="533" t="s">
        <v>151</v>
      </c>
    </row>
    <row r="2919" spans="1:28" ht="15.75" hidden="1">
      <c r="A2919" s="533" t="s">
        <v>2729</v>
      </c>
      <c r="B2919" s="533">
        <v>6</v>
      </c>
      <c r="C2919" s="533" t="s">
        <v>150</v>
      </c>
      <c r="D2919" s="572" t="s">
        <v>2738</v>
      </c>
      <c r="E2919" s="571" t="str">
        <f t="shared" ref="E2919:E2927" si="3021">E2918</f>
        <v xml:space="preserve"> CAST PLASTIC (GRP) FABRICATIONS</v>
      </c>
      <c r="F2919" s="533" t="s">
        <v>1321</v>
      </c>
      <c r="G2919" s="533" t="s">
        <v>2725</v>
      </c>
      <c r="H2919" s="533">
        <v>174</v>
      </c>
      <c r="I2919" s="533" t="str">
        <f t="shared" si="3019"/>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J2919" s="533" t="str">
        <f t="shared" si="3020"/>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K2919" s="79"/>
      <c r="L2919" s="84" t="s">
        <v>152</v>
      </c>
      <c r="M2919" s="81"/>
      <c r="N2919" s="81"/>
      <c r="O2919" s="80"/>
      <c r="P2919" s="80"/>
      <c r="X2919" s="533" t="s">
        <v>152</v>
      </c>
    </row>
    <row r="2920" spans="1:28" ht="15.75" hidden="1">
      <c r="A2920" s="533" t="s">
        <v>2729</v>
      </c>
      <c r="B2920" s="533">
        <v>6</v>
      </c>
      <c r="C2920" s="533" t="s">
        <v>150</v>
      </c>
      <c r="D2920" s="572" t="s">
        <v>2738</v>
      </c>
      <c r="E2920" s="571" t="str">
        <f t="shared" si="3021"/>
        <v xml:space="preserve"> CAST PLASTIC (GRP) FABRICATIONS</v>
      </c>
      <c r="F2920" s="533" t="s">
        <v>1321</v>
      </c>
      <c r="G2920" s="533" t="s">
        <v>2722</v>
      </c>
      <c r="H2920" s="533">
        <v>175</v>
      </c>
      <c r="I2920" s="533" t="str">
        <f t="shared" ref="I2920:J2920" si="3022">I2918</f>
        <v>066200 - CAST PLASTIC (GRP) FABRICATIONS</v>
      </c>
      <c r="J2920" s="533" t="str">
        <f t="shared" si="3022"/>
        <v>066200 - CAST PLASTIC (GRP) FABRICATIONS</v>
      </c>
      <c r="K2920" s="79" t="s">
        <v>13</v>
      </c>
      <c r="L2920" s="79" t="s">
        <v>153</v>
      </c>
      <c r="M2920" s="81">
        <v>2</v>
      </c>
      <c r="N2920" s="81" t="s">
        <v>39</v>
      </c>
      <c r="O2920" s="80">
        <v>750</v>
      </c>
      <c r="P2920" s="25">
        <f t="shared" ref="P2920:P2921" si="3023">O2920*M2920</f>
        <v>1500</v>
      </c>
      <c r="X2920" s="533" t="s">
        <v>153</v>
      </c>
      <c r="Y2920" s="533">
        <v>2</v>
      </c>
      <c r="Z2920" s="533" t="s">
        <v>39</v>
      </c>
      <c r="AA2920" s="533">
        <v>750</v>
      </c>
      <c r="AB2920" s="533">
        <v>1500</v>
      </c>
    </row>
    <row r="2921" spans="1:28" ht="15.75" hidden="1">
      <c r="A2921" s="533" t="s">
        <v>2729</v>
      </c>
      <c r="B2921" s="533">
        <v>6</v>
      </c>
      <c r="C2921" s="533" t="s">
        <v>150</v>
      </c>
      <c r="D2921" s="572" t="s">
        <v>2738</v>
      </c>
      <c r="E2921" s="571" t="str">
        <f t="shared" si="3021"/>
        <v xml:space="preserve"> CAST PLASTIC (GRP) FABRICATIONS</v>
      </c>
      <c r="F2921" s="533" t="s">
        <v>1321</v>
      </c>
      <c r="G2921" s="533" t="s">
        <v>2722</v>
      </c>
      <c r="H2921" s="533">
        <v>176</v>
      </c>
      <c r="I2921" s="533" t="str">
        <f t="shared" ref="I2921:J2921" si="3024">I2919</f>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J2921" s="533" t="str">
        <f t="shared" si="3024"/>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K2921" s="75" t="s">
        <v>15</v>
      </c>
      <c r="L2921" s="75" t="s">
        <v>154</v>
      </c>
      <c r="M2921" s="12">
        <v>2</v>
      </c>
      <c r="N2921" s="12" t="s">
        <v>39</v>
      </c>
      <c r="O2921" s="80">
        <v>800</v>
      </c>
      <c r="P2921" s="25">
        <f t="shared" si="3023"/>
        <v>1600</v>
      </c>
      <c r="X2921" s="533" t="s">
        <v>154</v>
      </c>
      <c r="Y2921" s="533">
        <v>2</v>
      </c>
      <c r="Z2921" s="533" t="s">
        <v>39</v>
      </c>
      <c r="AA2921" s="533">
        <v>800</v>
      </c>
      <c r="AB2921" s="533">
        <v>1600</v>
      </c>
    </row>
    <row r="2922" spans="1:28" ht="15.75" hidden="1">
      <c r="A2922" s="533" t="s">
        <v>2729</v>
      </c>
      <c r="B2922" s="533">
        <v>6</v>
      </c>
      <c r="C2922" s="533" t="s">
        <v>150</v>
      </c>
      <c r="D2922" s="572" t="s">
        <v>2738</v>
      </c>
      <c r="E2922" s="571" t="str">
        <f t="shared" si="3021"/>
        <v xml:space="preserve"> CAST PLASTIC (GRP) FABRICATIONS</v>
      </c>
      <c r="F2922" s="533" t="s">
        <v>1321</v>
      </c>
      <c r="G2922" s="533" t="s">
        <v>2725</v>
      </c>
      <c r="H2922" s="533">
        <v>177</v>
      </c>
      <c r="I2922" s="533" t="str">
        <f t="shared" ref="I2922:J2922" si="3025">I2920</f>
        <v>066200 - CAST PLASTIC (GRP) FABRICATIONS</v>
      </c>
      <c r="J2922" s="533" t="str">
        <f t="shared" si="3025"/>
        <v>066200 - CAST PLASTIC (GRP) FABRICATIONS</v>
      </c>
      <c r="K2922" s="84" t="s">
        <v>155</v>
      </c>
      <c r="L2922" s="84"/>
      <c r="M2922" s="81"/>
      <c r="N2922" s="81"/>
      <c r="O2922" s="80"/>
      <c r="P2922" s="85"/>
    </row>
    <row r="2923" spans="1:28" ht="15.75" hidden="1">
      <c r="A2923" s="533" t="s">
        <v>2729</v>
      </c>
      <c r="B2923" s="533">
        <v>6</v>
      </c>
      <c r="C2923" s="533" t="s">
        <v>150</v>
      </c>
      <c r="D2923" s="10" t="s">
        <v>22</v>
      </c>
      <c r="E2923" s="10" t="s">
        <v>22</v>
      </c>
      <c r="G2923" s="533" t="s">
        <v>2724</v>
      </c>
      <c r="H2923" s="533">
        <v>178</v>
      </c>
      <c r="I2923" s="533" t="str">
        <f t="shared" ref="I2923:J2923" si="3026">I2921</f>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J2923" s="533" t="str">
        <f t="shared" si="3026"/>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K2923" s="79" t="s">
        <v>22</v>
      </c>
      <c r="L2923" s="79"/>
      <c r="M2923" s="81"/>
      <c r="N2923" s="81"/>
      <c r="O2923" s="80" t="s">
        <v>8</v>
      </c>
      <c r="P2923" s="80">
        <v>0</v>
      </c>
      <c r="AA2923" s="533" t="s">
        <v>8</v>
      </c>
      <c r="AB2923" s="533">
        <v>3100</v>
      </c>
    </row>
    <row r="2924" spans="1:28" ht="15.75" hidden="1">
      <c r="A2924" s="533" t="s">
        <v>2729</v>
      </c>
      <c r="B2924" s="533">
        <v>7</v>
      </c>
      <c r="C2924" s="533" t="s">
        <v>157</v>
      </c>
      <c r="D2924" s="572" t="s">
        <v>1522</v>
      </c>
      <c r="E2924" s="571" t="s">
        <v>1221</v>
      </c>
      <c r="F2924" s="533" t="str">
        <f t="shared" ref="F2924:F2968" si="3027">VLOOKUP(D:D,trade,3,FALSE)</f>
        <v>ST</v>
      </c>
      <c r="G2924" s="533" t="s">
        <v>2725</v>
      </c>
      <c r="H2924" s="533">
        <v>179</v>
      </c>
      <c r="I2924" s="533" t="str">
        <f t="shared" ref="I2924:J2924" si="3028">I2922</f>
        <v>066200 - CAST PLASTIC (GRP) FABRICATIONS</v>
      </c>
      <c r="J2924" s="533" t="str">
        <f t="shared" si="3028"/>
        <v>066200 - CAST PLASTIC (GRP) FABRICATIONS</v>
      </c>
      <c r="K2924" s="96" t="s">
        <v>156</v>
      </c>
      <c r="L2924" s="96"/>
      <c r="M2924" s="96"/>
      <c r="N2924" s="96"/>
      <c r="O2924" s="620"/>
      <c r="P2924" s="96"/>
      <c r="Q2924" s="107"/>
      <c r="R2924" s="158"/>
      <c r="S2924" s="158"/>
      <c r="T2924" s="158"/>
      <c r="U2924" s="158"/>
      <c r="V2924" s="158"/>
      <c r="W2924" s="158"/>
      <c r="X2924" s="158"/>
    </row>
    <row r="2925" spans="1:28" ht="15.75" hidden="1">
      <c r="A2925" s="533" t="s">
        <v>2729</v>
      </c>
      <c r="B2925" s="533">
        <v>7</v>
      </c>
      <c r="C2925" s="533" t="s">
        <v>157</v>
      </c>
      <c r="D2925" s="572" t="s">
        <v>1522</v>
      </c>
      <c r="E2925" s="571" t="str">
        <f t="shared" si="3021"/>
        <v xml:space="preserve"> BITUMINOUS DAMPROOFING</v>
      </c>
      <c r="F2925" s="533" t="str">
        <f t="shared" si="3027"/>
        <v>ST</v>
      </c>
      <c r="G2925" s="533" t="s">
        <v>2725</v>
      </c>
      <c r="H2925" s="533">
        <v>180</v>
      </c>
      <c r="I2925" s="533" t="str">
        <f t="shared" ref="I2925:J2925" si="3029">I2923</f>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J2925" s="533" t="str">
        <f t="shared" si="3029"/>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K2925" s="96" t="s">
        <v>157</v>
      </c>
      <c r="L2925" s="96"/>
      <c r="M2925" s="96"/>
      <c r="N2925" s="96"/>
      <c r="O2925" s="620"/>
      <c r="P2925" s="96"/>
      <c r="Q2925" s="107"/>
      <c r="R2925" s="158"/>
      <c r="S2925" s="158"/>
      <c r="T2925" s="158"/>
      <c r="U2925" s="158"/>
      <c r="V2925" s="158"/>
      <c r="W2925" s="158"/>
      <c r="X2925" s="158"/>
    </row>
    <row r="2926" spans="1:28" ht="15.75" hidden="1">
      <c r="A2926" s="533" t="s">
        <v>2729</v>
      </c>
      <c r="B2926" s="533">
        <v>7</v>
      </c>
      <c r="C2926" s="533" t="s">
        <v>157</v>
      </c>
      <c r="D2926" s="572" t="s">
        <v>1522</v>
      </c>
      <c r="E2926" s="571" t="str">
        <f t="shared" si="3021"/>
        <v xml:space="preserve"> BITUMINOUS DAMPROOFING</v>
      </c>
      <c r="F2926" s="533" t="str">
        <f t="shared" si="3027"/>
        <v>ST</v>
      </c>
      <c r="G2926" s="533" t="s">
        <v>2725</v>
      </c>
      <c r="H2926" s="533">
        <v>181</v>
      </c>
      <c r="I2926" s="533" t="str">
        <f t="shared" ref="I2926:J2926" si="3030">I2924</f>
        <v>066200 - CAST PLASTIC (GRP) FABRICATIONS</v>
      </c>
      <c r="J2926" s="533" t="str">
        <f t="shared" si="3030"/>
        <v>066200 - CAST PLASTIC (GRP) FABRICATIONS</v>
      </c>
      <c r="K2926" s="104" t="s">
        <v>2</v>
      </c>
      <c r="L2926" s="135" t="s">
        <v>25</v>
      </c>
      <c r="M2926" s="175" t="s">
        <v>4</v>
      </c>
      <c r="N2926" s="136" t="s">
        <v>5</v>
      </c>
      <c r="O2926" s="146" t="s">
        <v>6</v>
      </c>
      <c r="P2926" s="136" t="s">
        <v>7</v>
      </c>
      <c r="Q2926" s="107"/>
      <c r="R2926" s="158" t="s">
        <v>4</v>
      </c>
      <c r="S2926" s="158"/>
      <c r="T2926" s="158"/>
      <c r="U2926" s="158"/>
      <c r="V2926" s="158"/>
      <c r="W2926" s="158"/>
      <c r="X2926" s="158" t="s">
        <v>25</v>
      </c>
      <c r="Y2926" s="533" t="s">
        <v>4</v>
      </c>
      <c r="Z2926" s="533" t="s">
        <v>5</v>
      </c>
      <c r="AA2926" s="533" t="s">
        <v>6</v>
      </c>
      <c r="AB2926" s="533" t="s">
        <v>7</v>
      </c>
    </row>
    <row r="2927" spans="1:28" ht="15.75" hidden="1">
      <c r="A2927" s="533" t="s">
        <v>2729</v>
      </c>
      <c r="B2927" s="533">
        <v>7</v>
      </c>
      <c r="C2927" s="533" t="s">
        <v>157</v>
      </c>
      <c r="D2927" s="572" t="s">
        <v>1522</v>
      </c>
      <c r="E2927" s="571" t="str">
        <f t="shared" si="3021"/>
        <v xml:space="preserve"> BITUMINOUS DAMPROOFING</v>
      </c>
      <c r="F2927" s="533" t="str">
        <f t="shared" si="3027"/>
        <v>ST</v>
      </c>
      <c r="G2927" s="533" t="s">
        <v>2725</v>
      </c>
      <c r="H2927" s="533">
        <v>182</v>
      </c>
      <c r="I2927" s="533" t="str">
        <f t="shared" ref="I2927:J2927" si="3031">I2925</f>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J2927" s="533" t="str">
        <f t="shared" si="3031"/>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K2927" s="106"/>
      <c r="L2927" s="137"/>
      <c r="M2927" s="174"/>
      <c r="N2927" s="98"/>
      <c r="O2927" s="142"/>
      <c r="P2927" s="98" t="s">
        <v>8</v>
      </c>
      <c r="Q2927" s="107"/>
      <c r="R2927" s="158"/>
      <c r="S2927" s="158"/>
      <c r="T2927" s="158"/>
      <c r="U2927" s="158"/>
      <c r="V2927" s="158"/>
      <c r="W2927" s="158"/>
      <c r="X2927" s="158"/>
      <c r="AB2927" s="533" t="s">
        <v>8</v>
      </c>
    </row>
    <row r="2928" spans="1:28" ht="15.75" hidden="1">
      <c r="A2928" s="533" t="s">
        <v>2729</v>
      </c>
      <c r="B2928" s="533">
        <v>7</v>
      </c>
      <c r="C2928" s="533" t="s">
        <v>157</v>
      </c>
      <c r="D2928" s="572" t="s">
        <v>1522</v>
      </c>
      <c r="E2928" s="571" t="s">
        <v>1221</v>
      </c>
      <c r="F2928" s="533" t="str">
        <f t="shared" si="3027"/>
        <v>ST</v>
      </c>
      <c r="G2928" s="533" t="s">
        <v>2725</v>
      </c>
      <c r="H2928" s="533">
        <v>183</v>
      </c>
      <c r="I2928" s="533" t="str">
        <f t="shared" ref="I2928" si="3032">L2928</f>
        <v>071113 - BITUMINOUS DAMPROOFING</v>
      </c>
      <c r="J2928" s="533" t="str">
        <f t="shared" ref="J2928" si="3033">L2928</f>
        <v>071113 - BITUMINOUS DAMPROOFING</v>
      </c>
      <c r="K2928" s="233"/>
      <c r="L2928" s="621" t="s">
        <v>158</v>
      </c>
      <c r="M2928" s="236"/>
      <c r="N2928" s="236"/>
      <c r="O2928" s="142"/>
      <c r="P2928" s="98"/>
      <c r="Q2928" s="158"/>
      <c r="R2928" s="158"/>
      <c r="S2928" s="158"/>
      <c r="T2928" s="158"/>
      <c r="U2928" s="158"/>
      <c r="V2928" s="158"/>
      <c r="W2928" s="158"/>
      <c r="X2928" s="158" t="s">
        <v>158</v>
      </c>
    </row>
    <row r="2929" spans="1:28" ht="15.75" hidden="1">
      <c r="A2929" s="533" t="s">
        <v>2729</v>
      </c>
      <c r="B2929" s="533">
        <v>7</v>
      </c>
      <c r="C2929" s="533" t="s">
        <v>157</v>
      </c>
      <c r="D2929" s="572" t="s">
        <v>1522</v>
      </c>
      <c r="E2929" s="571" t="str">
        <f t="shared" ref="E2929:E2930" si="3034">E2928</f>
        <v xml:space="preserve"> BITUMINOUS DAMPROOFING</v>
      </c>
      <c r="F2929" s="533" t="str">
        <f t="shared" si="3027"/>
        <v>ST</v>
      </c>
      <c r="G2929" s="533" t="s">
        <v>2722</v>
      </c>
      <c r="H2929" s="533">
        <v>184</v>
      </c>
      <c r="I2929" s="533" t="str">
        <f t="shared" ref="I2929:J2929" si="3035">I2927</f>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J2929" s="533" t="str">
        <f t="shared" si="3035"/>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K2929" s="233" t="s">
        <v>13</v>
      </c>
      <c r="L2929" s="233" t="s">
        <v>159</v>
      </c>
      <c r="M2929" s="225">
        <v>420</v>
      </c>
      <c r="N2929" s="236" t="s">
        <v>33</v>
      </c>
      <c r="O2929" s="142"/>
      <c r="P2929" s="25">
        <f t="shared" ref="P2929:P2930" si="3036">O2929*M2929</f>
        <v>0</v>
      </c>
      <c r="Q2929" s="158"/>
      <c r="R2929" s="158"/>
      <c r="S2929" s="158"/>
      <c r="T2929" s="158"/>
      <c r="U2929" s="158"/>
      <c r="V2929" s="158"/>
      <c r="W2929" s="158"/>
      <c r="X2929" s="158" t="s">
        <v>159</v>
      </c>
      <c r="Y2929" s="533">
        <v>420</v>
      </c>
      <c r="Z2929" s="533" t="s">
        <v>33</v>
      </c>
      <c r="AB2929" s="533">
        <v>0</v>
      </c>
    </row>
    <row r="2930" spans="1:28" ht="15.75" hidden="1">
      <c r="A2930" s="533" t="s">
        <v>2729</v>
      </c>
      <c r="B2930" s="533">
        <v>7</v>
      </c>
      <c r="C2930" s="533" t="s">
        <v>157</v>
      </c>
      <c r="D2930" s="572" t="s">
        <v>1522</v>
      </c>
      <c r="E2930" s="571" t="str">
        <f t="shared" si="3034"/>
        <v xml:space="preserve"> BITUMINOUS DAMPROOFING</v>
      </c>
      <c r="F2930" s="533" t="str">
        <f t="shared" si="3027"/>
        <v>ST</v>
      </c>
      <c r="G2930" s="533" t="s">
        <v>2722</v>
      </c>
      <c r="H2930" s="533">
        <v>185</v>
      </c>
      <c r="I2930" s="533" t="str">
        <f t="shared" ref="I2930:J2930" si="3037">I2928</f>
        <v>071113 - BITUMINOUS DAMPROOFING</v>
      </c>
      <c r="J2930" s="533" t="str">
        <f t="shared" si="3037"/>
        <v>071113 - BITUMINOUS DAMPROOFING</v>
      </c>
      <c r="K2930" s="290" t="s">
        <v>15</v>
      </c>
      <c r="L2930" s="290" t="s">
        <v>73</v>
      </c>
      <c r="M2930" s="291">
        <v>105</v>
      </c>
      <c r="N2930" s="236" t="s">
        <v>33</v>
      </c>
      <c r="O2930" s="90"/>
      <c r="P2930" s="25">
        <f t="shared" si="3036"/>
        <v>0</v>
      </c>
      <c r="Q2930" s="158"/>
      <c r="R2930" s="158"/>
      <c r="S2930" s="158"/>
      <c r="T2930" s="158"/>
      <c r="U2930" s="158"/>
      <c r="V2930" s="158"/>
      <c r="W2930" s="158"/>
      <c r="X2930" s="158" t="s">
        <v>73</v>
      </c>
      <c r="Y2930" s="533">
        <v>105</v>
      </c>
      <c r="Z2930" s="533" t="s">
        <v>33</v>
      </c>
      <c r="AB2930" s="533">
        <v>0</v>
      </c>
    </row>
    <row r="2931" spans="1:28" ht="15.75" hidden="1">
      <c r="A2931" s="533" t="s">
        <v>2729</v>
      </c>
      <c r="B2931" s="533">
        <v>7</v>
      </c>
      <c r="C2931" s="533" t="s">
        <v>157</v>
      </c>
      <c r="D2931" s="572" t="s">
        <v>1536</v>
      </c>
      <c r="E2931" s="571" t="s">
        <v>1222</v>
      </c>
      <c r="F2931" s="533" t="str">
        <f t="shared" si="3027"/>
        <v>AR</v>
      </c>
      <c r="G2931" s="533" t="s">
        <v>2725</v>
      </c>
      <c r="H2931" s="533">
        <v>186</v>
      </c>
      <c r="I2931" s="533" t="str">
        <f t="shared" ref="I2931:I2932" si="3038">L2931</f>
        <v>071416 - COLD FLUID APPLIED WATERPROOFING</v>
      </c>
      <c r="J2931" s="533" t="str">
        <f t="shared" ref="J2931:J2932" si="3039">L2931</f>
        <v>071416 - COLD FLUID APPLIED WATERPROOFING</v>
      </c>
      <c r="K2931" s="106"/>
      <c r="L2931" s="622" t="s">
        <v>160</v>
      </c>
      <c r="M2931" s="174"/>
      <c r="N2931" s="98"/>
      <c r="O2931" s="142"/>
      <c r="P2931" s="98"/>
      <c r="Q2931" s="107"/>
      <c r="R2931" s="158"/>
      <c r="S2931" s="158"/>
      <c r="T2931" s="158"/>
      <c r="U2931" s="158"/>
      <c r="V2931" s="158"/>
      <c r="W2931" s="158"/>
      <c r="X2931" s="158" t="s">
        <v>160</v>
      </c>
    </row>
    <row r="2932" spans="1:28" ht="15.75" hidden="1">
      <c r="A2932" s="533" t="s">
        <v>2729</v>
      </c>
      <c r="B2932" s="533">
        <v>7</v>
      </c>
      <c r="C2932" s="533" t="s">
        <v>157</v>
      </c>
      <c r="D2932" s="572" t="s">
        <v>1536</v>
      </c>
      <c r="E2932" s="571" t="str">
        <f t="shared" ref="E2932:E2933" si="3040">E2931</f>
        <v xml:space="preserve"> COLD FLUID APPLIED WATERPROOFING</v>
      </c>
      <c r="F2932" s="533" t="str">
        <f t="shared" si="3027"/>
        <v>AR</v>
      </c>
      <c r="G2932" s="533" t="s">
        <v>2725</v>
      </c>
      <c r="H2932" s="533">
        <v>187</v>
      </c>
      <c r="I2932" s="533" t="str">
        <f t="shared" si="3038"/>
        <v>Liquid applied waterproofing membrane; single component modified polyurethane, bitumen free, waterproofing; to</v>
      </c>
      <c r="J2932" s="533" t="str">
        <f t="shared" si="3039"/>
        <v>Liquid applied waterproofing membrane; single component modified polyurethane, bitumen free, waterproofing; to</v>
      </c>
      <c r="K2932" s="106"/>
      <c r="L2932" s="135" t="s">
        <v>161</v>
      </c>
      <c r="M2932" s="174"/>
      <c r="N2932" s="98"/>
      <c r="O2932" s="142"/>
      <c r="P2932" s="98"/>
      <c r="Q2932" s="107"/>
      <c r="R2932" s="158"/>
      <c r="S2932" s="158"/>
      <c r="T2932" s="158"/>
      <c r="U2932" s="158"/>
      <c r="V2932" s="158"/>
      <c r="W2932" s="158"/>
      <c r="X2932" s="158" t="s">
        <v>161</v>
      </c>
    </row>
    <row r="2933" spans="1:28" ht="16.5" hidden="1" thickBot="1">
      <c r="A2933" s="533" t="s">
        <v>2729</v>
      </c>
      <c r="B2933" s="533">
        <v>7</v>
      </c>
      <c r="C2933" s="533" t="s">
        <v>157</v>
      </c>
      <c r="D2933" s="572" t="s">
        <v>1536</v>
      </c>
      <c r="E2933" s="571" t="str">
        <f t="shared" si="3040"/>
        <v xml:space="preserve"> COLD FLUID APPLIED WATERPROOFING</v>
      </c>
      <c r="F2933" s="533" t="str">
        <f t="shared" si="3027"/>
        <v>AR</v>
      </c>
      <c r="G2933" s="533" t="s">
        <v>2722</v>
      </c>
      <c r="H2933" s="533">
        <v>188</v>
      </c>
      <c r="I2933" s="533" t="str">
        <f>I2931</f>
        <v>071416 - COLD FLUID APPLIED WATERPROOFING</v>
      </c>
      <c r="J2933" s="533" t="str">
        <f>J2931</f>
        <v>071416 - COLD FLUID APPLIED WATERPROOFING</v>
      </c>
      <c r="K2933" s="106" t="s">
        <v>13</v>
      </c>
      <c r="L2933" s="137" t="s">
        <v>162</v>
      </c>
      <c r="M2933" s="222">
        <v>36</v>
      </c>
      <c r="N2933" s="98" t="s">
        <v>33</v>
      </c>
      <c r="O2933" s="142">
        <v>14</v>
      </c>
      <c r="P2933" s="25">
        <f>O2933*M2933</f>
        <v>504</v>
      </c>
      <c r="Q2933" s="107" t="s">
        <v>163</v>
      </c>
      <c r="R2933" s="158">
        <v>263</v>
      </c>
      <c r="S2933" s="158"/>
      <c r="T2933" s="106" t="s">
        <v>15</v>
      </c>
      <c r="U2933" s="137" t="s">
        <v>164</v>
      </c>
      <c r="V2933" s="174">
        <v>59</v>
      </c>
      <c r="W2933" s="174"/>
      <c r="X2933" s="98" t="s">
        <v>162</v>
      </c>
      <c r="Y2933" s="533">
        <v>36</v>
      </c>
      <c r="Z2933" s="533" t="s">
        <v>33</v>
      </c>
      <c r="AA2933" s="533">
        <v>14</v>
      </c>
      <c r="AB2933" s="533">
        <v>504</v>
      </c>
    </row>
    <row r="2934" spans="1:28" ht="15.75" hidden="1">
      <c r="A2934" s="533" t="s">
        <v>2729</v>
      </c>
      <c r="B2934" s="533">
        <v>7</v>
      </c>
      <c r="C2934" s="533" t="s">
        <v>157</v>
      </c>
      <c r="D2934" s="572" t="s">
        <v>1546</v>
      </c>
      <c r="E2934" s="571" t="s">
        <v>1223</v>
      </c>
      <c r="F2934" s="533" t="str">
        <f t="shared" si="3027"/>
        <v>AR</v>
      </c>
      <c r="G2934" s="533" t="s">
        <v>2725</v>
      </c>
      <c r="H2934" s="533">
        <v>189</v>
      </c>
      <c r="I2934" s="533" t="str">
        <f t="shared" ref="I2934:I2935" si="3041">L2934</f>
        <v>071800 - TRAFFIC COATINGS</v>
      </c>
      <c r="J2934" s="533" t="str">
        <f t="shared" ref="J2934:J2935" si="3042">L2934</f>
        <v>071800 - TRAFFIC COATINGS</v>
      </c>
      <c r="K2934" s="106"/>
      <c r="L2934" s="135" t="s">
        <v>165</v>
      </c>
      <c r="M2934" s="174"/>
      <c r="N2934" s="98"/>
      <c r="O2934" s="142"/>
      <c r="P2934" s="98"/>
      <c r="Q2934" s="107"/>
      <c r="R2934" s="158"/>
      <c r="S2934" s="158"/>
      <c r="T2934" s="158"/>
      <c r="U2934" s="158"/>
      <c r="V2934" s="158"/>
      <c r="W2934" s="158"/>
      <c r="X2934" s="158" t="s">
        <v>165</v>
      </c>
    </row>
    <row r="2935" spans="1:28" ht="15.75" hidden="1">
      <c r="A2935" s="533" t="s">
        <v>2729</v>
      </c>
      <c r="B2935" s="533">
        <v>7</v>
      </c>
      <c r="C2935" s="533" t="s">
        <v>157</v>
      </c>
      <c r="D2935" s="572" t="s">
        <v>1546</v>
      </c>
      <c r="E2935" s="571" t="str">
        <f t="shared" ref="E2935:E2936" si="3043">E2934</f>
        <v xml:space="preserve"> TRAFFIC COATINGS</v>
      </c>
      <c r="F2935" s="533" t="str">
        <f t="shared" si="3027"/>
        <v>AR</v>
      </c>
      <c r="G2935" s="533" t="s">
        <v>2725</v>
      </c>
      <c r="H2935" s="533">
        <v>190</v>
      </c>
      <c r="I2935" s="533" t="str">
        <f t="shared" si="3041"/>
        <v>Fluid applied deck coating; polyurethane elastomeric coating, to trowelled smooth surfaces; to</v>
      </c>
      <c r="J2935" s="533" t="str">
        <f t="shared" si="3042"/>
        <v>Fluid applied deck coating; polyurethane elastomeric coating, to trowelled smooth surfaces; to</v>
      </c>
      <c r="K2935" s="87"/>
      <c r="L2935" s="574" t="s">
        <v>166</v>
      </c>
      <c r="M2935" s="88"/>
      <c r="N2935" s="89"/>
      <c r="O2935" s="90"/>
      <c r="P2935" s="89"/>
      <c r="Q2935" s="91"/>
      <c r="R2935" s="95"/>
      <c r="S2935" s="95"/>
      <c r="T2935" s="95"/>
      <c r="U2935" s="95"/>
      <c r="V2935" s="95"/>
      <c r="W2935" s="95"/>
      <c r="X2935" s="95" t="s">
        <v>166</v>
      </c>
    </row>
    <row r="2936" spans="1:28" ht="16.5" hidden="1" thickBot="1">
      <c r="A2936" s="533" t="s">
        <v>2729</v>
      </c>
      <c r="B2936" s="533">
        <v>7</v>
      </c>
      <c r="C2936" s="533" t="s">
        <v>157</v>
      </c>
      <c r="D2936" s="572" t="s">
        <v>1546</v>
      </c>
      <c r="E2936" s="571" t="str">
        <f t="shared" si="3043"/>
        <v xml:space="preserve"> TRAFFIC COATINGS</v>
      </c>
      <c r="F2936" s="533" t="str">
        <f t="shared" si="3027"/>
        <v>AR</v>
      </c>
      <c r="G2936" s="533" t="s">
        <v>2722</v>
      </c>
      <c r="H2936" s="533">
        <v>191</v>
      </c>
      <c r="I2936" s="533" t="str">
        <f>I2934</f>
        <v>071800 - TRAFFIC COATINGS</v>
      </c>
      <c r="J2936" s="533" t="str">
        <f>J2934</f>
        <v>071800 - TRAFFIC COATINGS</v>
      </c>
      <c r="K2936" s="87" t="s">
        <v>15</v>
      </c>
      <c r="L2936" s="176" t="s">
        <v>167</v>
      </c>
      <c r="M2936" s="223">
        <v>64</v>
      </c>
      <c r="N2936" s="89" t="s">
        <v>33</v>
      </c>
      <c r="O2936" s="90">
        <v>18</v>
      </c>
      <c r="P2936" s="25">
        <f>O2936*M2936</f>
        <v>1152</v>
      </c>
      <c r="Q2936" s="91" t="s">
        <v>168</v>
      </c>
      <c r="R2936" s="95">
        <v>144</v>
      </c>
      <c r="S2936" s="95"/>
      <c r="T2936" s="95"/>
      <c r="U2936" s="95"/>
      <c r="V2936" s="95"/>
      <c r="W2936" s="95"/>
      <c r="X2936" s="95" t="s">
        <v>167</v>
      </c>
      <c r="Y2936" s="533">
        <v>64</v>
      </c>
      <c r="Z2936" s="533" t="s">
        <v>33</v>
      </c>
      <c r="AA2936" s="533">
        <v>18</v>
      </c>
      <c r="AB2936" s="533">
        <v>1152</v>
      </c>
    </row>
    <row r="2937" spans="1:28" ht="15.75" hidden="1">
      <c r="A2937" s="533" t="s">
        <v>2729</v>
      </c>
      <c r="B2937" s="533">
        <v>7</v>
      </c>
      <c r="C2937" s="533" t="s">
        <v>157</v>
      </c>
      <c r="D2937" s="572" t="s">
        <v>1550</v>
      </c>
      <c r="E2937" s="571" t="s">
        <v>1224</v>
      </c>
      <c r="F2937" s="533" t="str">
        <f t="shared" si="3027"/>
        <v>AR</v>
      </c>
      <c r="G2937" s="533" t="s">
        <v>2725</v>
      </c>
      <c r="H2937" s="533">
        <v>192</v>
      </c>
      <c r="I2937" s="533" t="str">
        <f t="shared" ref="I2937:I2938" si="3044">L2937</f>
        <v>072100 - THERMAL INSULATION</v>
      </c>
      <c r="J2937" s="533" t="str">
        <f t="shared" ref="J2937:J2938" si="3045">L2937</f>
        <v>072100 - THERMAL INSULATION</v>
      </c>
      <c r="K2937" s="106"/>
      <c r="L2937" s="135" t="s">
        <v>169</v>
      </c>
      <c r="M2937" s="174"/>
      <c r="N2937" s="98"/>
      <c r="O2937" s="142"/>
      <c r="P2937" s="98"/>
      <c r="Q2937" s="107"/>
      <c r="R2937" s="158"/>
      <c r="S2937" s="158"/>
      <c r="T2937" s="158"/>
      <c r="U2937" s="158"/>
      <c r="V2937" s="158"/>
      <c r="W2937" s="158"/>
      <c r="X2937" s="158" t="s">
        <v>169</v>
      </c>
    </row>
    <row r="2938" spans="1:28" ht="15.75" hidden="1">
      <c r="A2938" s="533" t="s">
        <v>2729</v>
      </c>
      <c r="B2938" s="533">
        <v>7</v>
      </c>
      <c r="C2938" s="533" t="s">
        <v>157</v>
      </c>
      <c r="D2938" s="572" t="s">
        <v>1550</v>
      </c>
      <c r="E2938" s="571" t="str">
        <f t="shared" ref="E2938:E2940" si="3046">E2937</f>
        <v xml:space="preserve"> THERMAL INSULATION</v>
      </c>
      <c r="F2938" s="533" t="str">
        <f t="shared" si="3027"/>
        <v>AR</v>
      </c>
      <c r="G2938" s="533" t="s">
        <v>2725</v>
      </c>
      <c r="H2938" s="533">
        <v>193</v>
      </c>
      <c r="I2938" s="533" t="str">
        <f t="shared" si="3044"/>
        <v>Extruded polystyrene insulation boards; including fittings and fixings; to</v>
      </c>
      <c r="J2938" s="533" t="str">
        <f t="shared" si="3045"/>
        <v>Extruded polystyrene insulation boards; including fittings and fixings; to</v>
      </c>
      <c r="K2938" s="106"/>
      <c r="L2938" s="135" t="s">
        <v>170</v>
      </c>
      <c r="M2938" s="174"/>
      <c r="N2938" s="98"/>
      <c r="O2938" s="142"/>
      <c r="P2938" s="98"/>
      <c r="Q2938" s="107"/>
      <c r="R2938" s="158"/>
      <c r="S2938" s="158"/>
      <c r="T2938" s="158"/>
      <c r="U2938" s="158"/>
      <c r="V2938" s="158"/>
      <c r="W2938" s="158"/>
      <c r="X2938" s="158" t="s">
        <v>170</v>
      </c>
    </row>
    <row r="2939" spans="1:28" ht="15.75" hidden="1">
      <c r="A2939" s="533" t="s">
        <v>2729</v>
      </c>
      <c r="B2939" s="533">
        <v>7</v>
      </c>
      <c r="C2939" s="533" t="s">
        <v>157</v>
      </c>
      <c r="D2939" s="572" t="s">
        <v>1550</v>
      </c>
      <c r="E2939" s="571" t="str">
        <f t="shared" si="3046"/>
        <v xml:space="preserve"> THERMAL INSULATION</v>
      </c>
      <c r="F2939" s="533" t="str">
        <f t="shared" si="3027"/>
        <v>AR</v>
      </c>
      <c r="G2939" s="533" t="s">
        <v>2722</v>
      </c>
      <c r="H2939" s="533">
        <v>194</v>
      </c>
      <c r="I2939" s="533" t="str">
        <f t="shared" ref="I2939:J2939" si="3047">I2937</f>
        <v>072100 - THERMAL INSULATION</v>
      </c>
      <c r="J2939" s="533" t="str">
        <f t="shared" si="3047"/>
        <v>072100 - THERMAL INSULATION</v>
      </c>
      <c r="K2939" s="106" t="s">
        <v>17</v>
      </c>
      <c r="L2939" s="137" t="s">
        <v>171</v>
      </c>
      <c r="M2939" s="142">
        <v>40</v>
      </c>
      <c r="N2939" s="98" t="s">
        <v>33</v>
      </c>
      <c r="O2939" s="142">
        <v>8</v>
      </c>
      <c r="P2939" s="25">
        <f t="shared" ref="P2939:P2940" si="3048">O2939*M2939</f>
        <v>320</v>
      </c>
      <c r="Q2939" s="107"/>
      <c r="R2939" s="158"/>
      <c r="S2939" s="158"/>
      <c r="T2939" s="158"/>
      <c r="U2939" s="158"/>
      <c r="V2939" s="158"/>
      <c r="W2939" s="158"/>
      <c r="X2939" s="158" t="s">
        <v>171</v>
      </c>
      <c r="Y2939" s="533">
        <v>40</v>
      </c>
      <c r="Z2939" s="533" t="s">
        <v>33</v>
      </c>
      <c r="AA2939" s="533">
        <v>8</v>
      </c>
      <c r="AB2939" s="533">
        <v>320</v>
      </c>
    </row>
    <row r="2940" spans="1:28" ht="15.75" hidden="1">
      <c r="A2940" s="533" t="s">
        <v>2729</v>
      </c>
      <c r="B2940" s="533">
        <v>7</v>
      </c>
      <c r="C2940" s="533" t="s">
        <v>157</v>
      </c>
      <c r="D2940" s="572" t="s">
        <v>1550</v>
      </c>
      <c r="E2940" s="571" t="str">
        <f t="shared" si="3046"/>
        <v xml:space="preserve"> THERMAL INSULATION</v>
      </c>
      <c r="F2940" s="533" t="str">
        <f t="shared" si="3027"/>
        <v>AR</v>
      </c>
      <c r="G2940" s="533" t="s">
        <v>2722</v>
      </c>
      <c r="H2940" s="533">
        <v>195</v>
      </c>
      <c r="I2940" s="533" t="str">
        <f t="shared" ref="I2940:J2940" si="3049">I2938</f>
        <v>Extruded polystyrene insulation boards; including fittings and fixings; to</v>
      </c>
      <c r="J2940" s="533" t="str">
        <f t="shared" si="3049"/>
        <v>Extruded polystyrene insulation boards; including fittings and fixings; to</v>
      </c>
      <c r="K2940" s="87" t="s">
        <v>19</v>
      </c>
      <c r="L2940" s="176" t="s">
        <v>172</v>
      </c>
      <c r="M2940" s="177">
        <v>1065</v>
      </c>
      <c r="N2940" s="89" t="s">
        <v>33</v>
      </c>
      <c r="O2940" s="142">
        <v>8</v>
      </c>
      <c r="P2940" s="25">
        <f t="shared" si="3048"/>
        <v>8520</v>
      </c>
      <c r="Q2940" s="107">
        <v>1062</v>
      </c>
      <c r="R2940" s="158">
        <v>1065</v>
      </c>
      <c r="S2940" s="158"/>
      <c r="T2940" s="158"/>
      <c r="U2940" s="158"/>
      <c r="V2940" s="158"/>
      <c r="W2940" s="158"/>
      <c r="X2940" s="158" t="s">
        <v>172</v>
      </c>
      <c r="Y2940" s="533">
        <v>1065</v>
      </c>
      <c r="Z2940" s="533" t="s">
        <v>33</v>
      </c>
      <c r="AA2940" s="533">
        <v>8</v>
      </c>
      <c r="AB2940" s="533">
        <v>8520</v>
      </c>
    </row>
    <row r="2941" spans="1:28" ht="15.75" hidden="1">
      <c r="A2941" s="533" t="s">
        <v>2729</v>
      </c>
      <c r="B2941" s="533">
        <v>7</v>
      </c>
      <c r="C2941" s="533" t="s">
        <v>157</v>
      </c>
      <c r="D2941" s="572" t="s">
        <v>1580</v>
      </c>
      <c r="E2941" s="571" t="s">
        <v>1315</v>
      </c>
      <c r="F2941" s="533" t="str">
        <f t="shared" si="3027"/>
        <v>AR</v>
      </c>
      <c r="G2941" s="533" t="s">
        <v>2725</v>
      </c>
      <c r="H2941" s="533">
        <v>196</v>
      </c>
      <c r="I2941" s="533" t="str">
        <f t="shared" ref="I2941:I2942" si="3050">L2941</f>
        <v>075323 - ETHYLENE-PROPYLENE DIENE-MONOMER (EPDM) ROOFING</v>
      </c>
      <c r="J2941" s="533" t="str">
        <f t="shared" ref="J2941:J2942" si="3051">L2941</f>
        <v>075323 - ETHYLENE-PROPYLENE DIENE-MONOMER (EPDM) ROOFING</v>
      </c>
      <c r="K2941" s="87"/>
      <c r="L2941" s="574" t="s">
        <v>173</v>
      </c>
      <c r="M2941" s="178"/>
      <c r="N2941" s="89"/>
      <c r="O2941" s="90"/>
      <c r="P2941" s="98"/>
      <c r="Q2941" s="107"/>
      <c r="R2941" s="158"/>
      <c r="S2941" s="158"/>
      <c r="T2941" s="158"/>
      <c r="U2941" s="574" t="s">
        <v>174</v>
      </c>
      <c r="V2941" s="158"/>
      <c r="W2941" s="158"/>
      <c r="X2941" s="158" t="s">
        <v>173</v>
      </c>
    </row>
    <row r="2942" spans="1:28" ht="15.75" hidden="1">
      <c r="A2942" s="533" t="s">
        <v>2729</v>
      </c>
      <c r="B2942" s="533">
        <v>7</v>
      </c>
      <c r="C2942" s="533" t="s">
        <v>157</v>
      </c>
      <c r="D2942" s="572" t="s">
        <v>1580</v>
      </c>
      <c r="E2942" s="571" t="str">
        <f t="shared" ref="E2942:E2951" si="3052">E2941</f>
        <v xml:space="preserve"> ETHYLENE-PROPYLENE DIENE-MONOMER (EPDM) ROOFING</v>
      </c>
      <c r="F2942" s="533" t="str">
        <f t="shared" si="3027"/>
        <v>AR</v>
      </c>
      <c r="G2942" s="533" t="s">
        <v>2725</v>
      </c>
      <c r="H2942" s="533">
        <v>197</v>
      </c>
      <c r="I2942" s="533" t="str">
        <f t="shared" si="3050"/>
        <v>EPDM sheet roofing; flexible sheet formed from a terpolymer of ethylene propylene diene, black colour, fully bonded; to</v>
      </c>
      <c r="J2942" s="533" t="str">
        <f t="shared" si="3051"/>
        <v>EPDM sheet roofing; flexible sheet formed from a terpolymer of ethylene propylene diene, black colour, fully bonded; to</v>
      </c>
      <c r="K2942" s="87"/>
      <c r="L2942" s="574" t="s">
        <v>175</v>
      </c>
      <c r="M2942" s="178"/>
      <c r="N2942" s="89"/>
      <c r="O2942" s="90"/>
      <c r="P2942" s="98"/>
      <c r="Q2942" s="107"/>
      <c r="R2942" s="158"/>
      <c r="S2942" s="158"/>
      <c r="T2942" s="87"/>
      <c r="U2942" s="574" t="s">
        <v>1073</v>
      </c>
      <c r="V2942" s="178"/>
      <c r="W2942" s="178"/>
      <c r="X2942" s="89" t="s">
        <v>175</v>
      </c>
    </row>
    <row r="2943" spans="1:28" ht="15.75" hidden="1">
      <c r="A2943" s="533" t="s">
        <v>2729</v>
      </c>
      <c r="B2943" s="533">
        <v>7</v>
      </c>
      <c r="C2943" s="533" t="s">
        <v>157</v>
      </c>
      <c r="D2943" s="572" t="s">
        <v>1580</v>
      </c>
      <c r="E2943" s="571" t="str">
        <f t="shared" si="3052"/>
        <v xml:space="preserve"> ETHYLENE-PROPYLENE DIENE-MONOMER (EPDM) ROOFING</v>
      </c>
      <c r="F2943" s="533" t="str">
        <f t="shared" si="3027"/>
        <v>AR</v>
      </c>
      <c r="G2943" s="533" t="s">
        <v>2722</v>
      </c>
      <c r="H2943" s="533">
        <v>198</v>
      </c>
      <c r="I2943" s="533" t="str">
        <f t="shared" ref="I2943:J2943" si="3053">I2941</f>
        <v>075323 - ETHYLENE-PROPYLENE DIENE-MONOMER (EPDM) ROOFING</v>
      </c>
      <c r="J2943" s="533" t="str">
        <f t="shared" si="3053"/>
        <v>075323 - ETHYLENE-PROPYLENE DIENE-MONOMER (EPDM) ROOFING</v>
      </c>
      <c r="K2943" s="87" t="s">
        <v>13</v>
      </c>
      <c r="L2943" s="176" t="s">
        <v>176</v>
      </c>
      <c r="M2943" s="177">
        <v>1144</v>
      </c>
      <c r="N2943" s="89" t="s">
        <v>33</v>
      </c>
      <c r="O2943" s="90">
        <v>40</v>
      </c>
      <c r="P2943" s="25">
        <f t="shared" ref="P2943:P2945" si="3054">O2943*M2943</f>
        <v>45760</v>
      </c>
      <c r="Q2943" s="107">
        <v>1144</v>
      </c>
      <c r="R2943" s="158">
        <v>1134</v>
      </c>
      <c r="S2943" s="158"/>
      <c r="T2943" s="87"/>
      <c r="U2943" s="176" t="s">
        <v>177</v>
      </c>
      <c r="V2943" s="178">
        <v>59</v>
      </c>
      <c r="W2943" s="178"/>
      <c r="X2943" s="89" t="s">
        <v>176</v>
      </c>
      <c r="Y2943" s="533">
        <v>1144</v>
      </c>
      <c r="Z2943" s="533" t="s">
        <v>33</v>
      </c>
      <c r="AA2943" s="533">
        <v>40</v>
      </c>
      <c r="AB2943" s="533">
        <v>45760</v>
      </c>
    </row>
    <row r="2944" spans="1:28" ht="15.75" hidden="1">
      <c r="A2944" s="533" t="s">
        <v>2729</v>
      </c>
      <c r="B2944" s="533">
        <v>7</v>
      </c>
      <c r="C2944" s="533" t="s">
        <v>157</v>
      </c>
      <c r="D2944" s="572" t="s">
        <v>1580</v>
      </c>
      <c r="E2944" s="571" t="str">
        <f t="shared" si="3052"/>
        <v xml:space="preserve"> ETHYLENE-PROPYLENE DIENE-MONOMER (EPDM) ROOFING</v>
      </c>
      <c r="F2944" s="533" t="str">
        <f t="shared" si="3027"/>
        <v>AR</v>
      </c>
      <c r="G2944" s="533" t="s">
        <v>2722</v>
      </c>
      <c r="H2944" s="533">
        <v>199</v>
      </c>
      <c r="I2944" s="533" t="str">
        <f t="shared" ref="I2944:J2944" si="3055">I2942</f>
        <v>EPDM sheet roofing; flexible sheet formed from a terpolymer of ethylene propylene diene, black colour, fully bonded; to</v>
      </c>
      <c r="J2944" s="533" t="str">
        <f t="shared" si="3055"/>
        <v>EPDM sheet roofing; flexible sheet formed from a terpolymer of ethylene propylene diene, black colour, fully bonded; to</v>
      </c>
      <c r="K2944" s="87" t="s">
        <v>15</v>
      </c>
      <c r="L2944" s="176" t="s">
        <v>178</v>
      </c>
      <c r="M2944" s="177">
        <v>138</v>
      </c>
      <c r="N2944" s="89" t="s">
        <v>33</v>
      </c>
      <c r="O2944" s="90">
        <v>38</v>
      </c>
      <c r="P2944" s="25">
        <f t="shared" si="3054"/>
        <v>5244</v>
      </c>
      <c r="Q2944" s="107">
        <v>102.80000000000001</v>
      </c>
      <c r="R2944" s="158">
        <v>53</v>
      </c>
      <c r="S2944" s="158"/>
      <c r="T2944" s="87"/>
      <c r="U2944" s="176"/>
      <c r="V2944" s="178"/>
      <c r="W2944" s="178"/>
      <c r="X2944" s="89" t="s">
        <v>178</v>
      </c>
      <c r="Y2944" s="533">
        <v>138</v>
      </c>
      <c r="Z2944" s="533" t="s">
        <v>33</v>
      </c>
      <c r="AA2944" s="533">
        <v>38</v>
      </c>
      <c r="AB2944" s="533">
        <v>5244</v>
      </c>
    </row>
    <row r="2945" spans="1:28" ht="15.75" hidden="1">
      <c r="A2945" s="533" t="s">
        <v>2729</v>
      </c>
      <c r="B2945" s="533">
        <v>7</v>
      </c>
      <c r="C2945" s="533" t="s">
        <v>157</v>
      </c>
      <c r="D2945" s="572" t="s">
        <v>1580</v>
      </c>
      <c r="E2945" s="571" t="str">
        <f t="shared" si="3052"/>
        <v xml:space="preserve"> ETHYLENE-PROPYLENE DIENE-MONOMER (EPDM) ROOFING</v>
      </c>
      <c r="F2945" s="533" t="str">
        <f t="shared" si="3027"/>
        <v>AR</v>
      </c>
      <c r="G2945" s="533" t="s">
        <v>2722</v>
      </c>
      <c r="H2945" s="533">
        <v>200</v>
      </c>
      <c r="I2945" s="533" t="str">
        <f t="shared" ref="I2945:J2945" si="3056">I2943</f>
        <v>075323 - ETHYLENE-PROPYLENE DIENE-MONOMER (EPDM) ROOFING</v>
      </c>
      <c r="J2945" s="533" t="str">
        <f t="shared" si="3056"/>
        <v>075323 - ETHYLENE-PROPYLENE DIENE-MONOMER (EPDM) ROOFING</v>
      </c>
      <c r="K2945" s="87" t="s">
        <v>17</v>
      </c>
      <c r="L2945" s="176" t="s">
        <v>79</v>
      </c>
      <c r="M2945" s="177">
        <v>243</v>
      </c>
      <c r="N2945" s="89" t="s">
        <v>33</v>
      </c>
      <c r="O2945" s="90">
        <v>38</v>
      </c>
      <c r="P2945" s="25">
        <f t="shared" si="3054"/>
        <v>9234</v>
      </c>
      <c r="Q2945" s="107">
        <v>242.7</v>
      </c>
      <c r="R2945" s="158">
        <v>235</v>
      </c>
      <c r="S2945" s="158"/>
      <c r="T2945" s="158"/>
      <c r="U2945" s="158"/>
      <c r="V2945" s="158"/>
      <c r="W2945" s="158"/>
      <c r="X2945" s="158" t="s">
        <v>79</v>
      </c>
      <c r="Y2945" s="533">
        <v>243</v>
      </c>
      <c r="Z2945" s="533" t="s">
        <v>33</v>
      </c>
      <c r="AA2945" s="533">
        <v>38</v>
      </c>
      <c r="AB2945" s="533">
        <v>9234</v>
      </c>
    </row>
    <row r="2946" spans="1:28" ht="15.75" hidden="1">
      <c r="A2946" s="533" t="s">
        <v>2729</v>
      </c>
      <c r="B2946" s="533">
        <v>7</v>
      </c>
      <c r="C2946" s="533" t="s">
        <v>157</v>
      </c>
      <c r="D2946" s="572" t="s">
        <v>1580</v>
      </c>
      <c r="E2946" s="571" t="str">
        <f t="shared" si="3052"/>
        <v xml:space="preserve"> ETHYLENE-PROPYLENE DIENE-MONOMER (EPDM) ROOFING</v>
      </c>
      <c r="F2946" s="533" t="str">
        <f t="shared" si="3027"/>
        <v>AR</v>
      </c>
      <c r="G2946" s="533" t="s">
        <v>2725</v>
      </c>
      <c r="H2946" s="533">
        <v>201</v>
      </c>
      <c r="I2946" s="533" t="str">
        <f>L2946</f>
        <v>Filter membrane; vapour permeable geotextile, non woven thermally bonded continuous polypropylene filments; to</v>
      </c>
      <c r="J2946" s="533" t="str">
        <f>L2946</f>
        <v>Filter membrane; vapour permeable geotextile, non woven thermally bonded continuous polypropylene filments; to</v>
      </c>
      <c r="K2946" s="87"/>
      <c r="L2946" s="574" t="s">
        <v>179</v>
      </c>
      <c r="M2946" s="178"/>
      <c r="N2946" s="89"/>
      <c r="O2946" s="90"/>
      <c r="P2946" s="98"/>
      <c r="Q2946" s="107"/>
      <c r="R2946" s="158"/>
      <c r="S2946" s="158"/>
      <c r="T2946" s="158"/>
      <c r="U2946" s="158"/>
      <c r="V2946" s="158"/>
      <c r="W2946" s="158"/>
      <c r="X2946" s="158" t="s">
        <v>179</v>
      </c>
    </row>
    <row r="2947" spans="1:28" ht="15.75" hidden="1">
      <c r="A2947" s="533" t="s">
        <v>2729</v>
      </c>
      <c r="B2947" s="533">
        <v>7</v>
      </c>
      <c r="C2947" s="533" t="s">
        <v>157</v>
      </c>
      <c r="D2947" s="572" t="s">
        <v>1580</v>
      </c>
      <c r="E2947" s="571" t="str">
        <f t="shared" si="3052"/>
        <v xml:space="preserve"> ETHYLENE-PROPYLENE DIENE-MONOMER (EPDM) ROOFING</v>
      </c>
      <c r="F2947" s="533" t="str">
        <f t="shared" si="3027"/>
        <v>AR</v>
      </c>
      <c r="G2947" s="533" t="s">
        <v>2722</v>
      </c>
      <c r="H2947" s="533">
        <v>202</v>
      </c>
      <c r="I2947" s="533" t="str">
        <f>I2945</f>
        <v>075323 - ETHYLENE-PROPYLENE DIENE-MONOMER (EPDM) ROOFING</v>
      </c>
      <c r="J2947" s="533" t="str">
        <f>J2945</f>
        <v>075323 - ETHYLENE-PROPYLENE DIENE-MONOMER (EPDM) ROOFING</v>
      </c>
      <c r="K2947" s="87" t="s">
        <v>19</v>
      </c>
      <c r="L2947" s="176" t="s">
        <v>176</v>
      </c>
      <c r="M2947" s="177">
        <v>1065</v>
      </c>
      <c r="N2947" s="89" t="s">
        <v>33</v>
      </c>
      <c r="O2947" s="90">
        <v>25</v>
      </c>
      <c r="P2947" s="25">
        <f>O2947*M2947</f>
        <v>26625</v>
      </c>
      <c r="Q2947" s="107"/>
      <c r="R2947" s="158">
        <v>1065</v>
      </c>
      <c r="S2947" s="158"/>
      <c r="T2947" s="158"/>
      <c r="U2947" s="158"/>
      <c r="V2947" s="158"/>
      <c r="W2947" s="158"/>
      <c r="X2947" s="158" t="s">
        <v>176</v>
      </c>
      <c r="Y2947" s="533">
        <v>1065</v>
      </c>
      <c r="Z2947" s="533" t="s">
        <v>33</v>
      </c>
      <c r="AA2947" s="533">
        <v>25</v>
      </c>
      <c r="AB2947" s="533">
        <v>26625</v>
      </c>
    </row>
    <row r="2948" spans="1:28" ht="15.75" hidden="1">
      <c r="A2948" s="533" t="s">
        <v>2729</v>
      </c>
      <c r="B2948" s="533">
        <v>7</v>
      </c>
      <c r="C2948" s="533" t="s">
        <v>157</v>
      </c>
      <c r="D2948" s="572" t="s">
        <v>1580</v>
      </c>
      <c r="E2948" s="571" t="str">
        <f t="shared" si="3052"/>
        <v xml:space="preserve"> ETHYLENE-PROPYLENE DIENE-MONOMER (EPDM) ROOFING</v>
      </c>
      <c r="F2948" s="533" t="str">
        <f t="shared" si="3027"/>
        <v>AR</v>
      </c>
      <c r="G2948" s="533" t="s">
        <v>2725</v>
      </c>
      <c r="H2948" s="533">
        <v>203</v>
      </c>
      <c r="I2948" s="533" t="str">
        <f>L2948</f>
        <v>Elastomeric coating; U.V. protection to waterproof membrane; to</v>
      </c>
      <c r="J2948" s="533" t="str">
        <f>L2948</f>
        <v>Elastomeric coating; U.V. protection to waterproof membrane; to</v>
      </c>
      <c r="K2948" s="87"/>
      <c r="L2948" s="574" t="s">
        <v>180</v>
      </c>
      <c r="M2948" s="178"/>
      <c r="N2948" s="89"/>
      <c r="O2948" s="90"/>
      <c r="P2948" s="89"/>
      <c r="Q2948" s="107"/>
      <c r="R2948" s="158"/>
      <c r="S2948" s="158"/>
      <c r="T2948" s="158"/>
      <c r="U2948" s="158"/>
      <c r="V2948" s="158"/>
      <c r="W2948" s="158"/>
      <c r="X2948" s="158" t="s">
        <v>180</v>
      </c>
    </row>
    <row r="2949" spans="1:28" ht="15.75" hidden="1">
      <c r="A2949" s="533" t="s">
        <v>2729</v>
      </c>
      <c r="B2949" s="533">
        <v>7</v>
      </c>
      <c r="C2949" s="533" t="s">
        <v>157</v>
      </c>
      <c r="D2949" s="572" t="s">
        <v>1580</v>
      </c>
      <c r="E2949" s="571" t="str">
        <f t="shared" si="3052"/>
        <v xml:space="preserve"> ETHYLENE-PROPYLENE DIENE-MONOMER (EPDM) ROOFING</v>
      </c>
      <c r="F2949" s="533" t="str">
        <f t="shared" si="3027"/>
        <v>AR</v>
      </c>
      <c r="G2949" s="533" t="s">
        <v>2722</v>
      </c>
      <c r="H2949" s="533">
        <v>204</v>
      </c>
      <c r="I2949" s="533" t="str">
        <f>I2947</f>
        <v>075323 - ETHYLENE-PROPYLENE DIENE-MONOMER (EPDM) ROOFING</v>
      </c>
      <c r="J2949" s="533" t="str">
        <f>J2947</f>
        <v>075323 - ETHYLENE-PROPYLENE DIENE-MONOMER (EPDM) ROOFING</v>
      </c>
      <c r="K2949" s="87" t="s">
        <v>20</v>
      </c>
      <c r="L2949" s="176" t="s">
        <v>79</v>
      </c>
      <c r="M2949" s="177">
        <v>63</v>
      </c>
      <c r="N2949" s="89" t="s">
        <v>33</v>
      </c>
      <c r="O2949" s="90">
        <v>25</v>
      </c>
      <c r="P2949" s="25">
        <f>O2949*M2949</f>
        <v>1575</v>
      </c>
      <c r="Q2949" s="107">
        <v>62.85</v>
      </c>
      <c r="R2949" s="158">
        <v>61</v>
      </c>
      <c r="S2949" s="158"/>
      <c r="T2949" s="158"/>
      <c r="U2949" s="158"/>
      <c r="V2949" s="158"/>
      <c r="W2949" s="158"/>
      <c r="X2949" s="158" t="s">
        <v>79</v>
      </c>
      <c r="Y2949" s="533">
        <v>63</v>
      </c>
      <c r="Z2949" s="533" t="s">
        <v>33</v>
      </c>
      <c r="AA2949" s="533">
        <v>25</v>
      </c>
      <c r="AB2949" s="533">
        <v>1575</v>
      </c>
    </row>
    <row r="2950" spans="1:28" ht="15.75" hidden="1">
      <c r="A2950" s="533" t="s">
        <v>2729</v>
      </c>
      <c r="B2950" s="533">
        <v>7</v>
      </c>
      <c r="C2950" s="533" t="s">
        <v>157</v>
      </c>
      <c r="D2950" s="572" t="s">
        <v>1580</v>
      </c>
      <c r="E2950" s="571" t="str">
        <f t="shared" si="3052"/>
        <v xml:space="preserve"> ETHYLENE-PROPYLENE DIENE-MONOMER (EPDM) ROOFING</v>
      </c>
      <c r="F2950" s="533" t="str">
        <f t="shared" si="3027"/>
        <v>AR</v>
      </c>
      <c r="G2950" s="533" t="s">
        <v>2725</v>
      </c>
      <c r="H2950" s="533">
        <v>205</v>
      </c>
      <c r="I2950" s="533" t="str">
        <f>L2950</f>
        <v>Protective covering ballast; crushed gravel; to</v>
      </c>
      <c r="J2950" s="533" t="str">
        <f>L2950</f>
        <v>Protective covering ballast; crushed gravel; to</v>
      </c>
      <c r="K2950" s="87"/>
      <c r="L2950" s="574" t="s">
        <v>181</v>
      </c>
      <c r="M2950" s="178"/>
      <c r="N2950" s="89"/>
      <c r="O2950" s="90"/>
      <c r="P2950" s="89"/>
      <c r="Q2950" s="107"/>
      <c r="R2950" s="158"/>
      <c r="S2950" s="158"/>
      <c r="T2950" s="158"/>
      <c r="U2950" s="158"/>
      <c r="V2950" s="158"/>
      <c r="W2950" s="158"/>
      <c r="X2950" s="158" t="s">
        <v>181</v>
      </c>
    </row>
    <row r="2951" spans="1:28" ht="15.75" hidden="1">
      <c r="A2951" s="533" t="s">
        <v>2729</v>
      </c>
      <c r="B2951" s="533">
        <v>7</v>
      </c>
      <c r="C2951" s="533" t="s">
        <v>157</v>
      </c>
      <c r="D2951" s="572" t="s">
        <v>1580</v>
      </c>
      <c r="E2951" s="571" t="str">
        <f t="shared" si="3052"/>
        <v xml:space="preserve"> ETHYLENE-PROPYLENE DIENE-MONOMER (EPDM) ROOFING</v>
      </c>
      <c r="F2951" s="533" t="str">
        <f t="shared" si="3027"/>
        <v>AR</v>
      </c>
      <c r="G2951" s="533" t="s">
        <v>2722</v>
      </c>
      <c r="H2951" s="533">
        <v>206</v>
      </c>
      <c r="I2951" s="533" t="str">
        <f>I2949</f>
        <v>075323 - ETHYLENE-PROPYLENE DIENE-MONOMER (EPDM) ROOFING</v>
      </c>
      <c r="J2951" s="533" t="str">
        <f>J2949</f>
        <v>075323 - ETHYLENE-PROPYLENE DIENE-MONOMER (EPDM) ROOFING</v>
      </c>
      <c r="K2951" s="87" t="s">
        <v>21</v>
      </c>
      <c r="L2951" s="176" t="s">
        <v>182</v>
      </c>
      <c r="M2951" s="177">
        <v>1065</v>
      </c>
      <c r="N2951" s="89" t="s">
        <v>33</v>
      </c>
      <c r="O2951" s="90">
        <v>5</v>
      </c>
      <c r="P2951" s="25">
        <f>O2951*M2951</f>
        <v>5325</v>
      </c>
      <c r="Q2951" s="107"/>
      <c r="R2951" s="158">
        <v>1065</v>
      </c>
      <c r="S2951" s="158"/>
      <c r="T2951" s="158"/>
      <c r="U2951" s="158"/>
      <c r="V2951" s="158"/>
      <c r="W2951" s="158"/>
      <c r="X2951" s="158" t="s">
        <v>182</v>
      </c>
      <c r="Y2951" s="533">
        <v>1065</v>
      </c>
      <c r="Z2951" s="533" t="s">
        <v>33</v>
      </c>
      <c r="AA2951" s="533">
        <v>5</v>
      </c>
      <c r="AB2951" s="533">
        <v>5325</v>
      </c>
    </row>
    <row r="2952" spans="1:28" ht="15.75" hidden="1">
      <c r="A2952" s="533" t="s">
        <v>2729</v>
      </c>
      <c r="B2952" s="533">
        <v>7</v>
      </c>
      <c r="C2952" s="533" t="s">
        <v>157</v>
      </c>
      <c r="D2952" s="572" t="s">
        <v>1590</v>
      </c>
      <c r="E2952" s="571" t="s">
        <v>1225</v>
      </c>
      <c r="F2952" s="533" t="str">
        <f t="shared" si="3027"/>
        <v>AR</v>
      </c>
      <c r="G2952" s="533" t="s">
        <v>2725</v>
      </c>
      <c r="H2952" s="533">
        <v>207</v>
      </c>
      <c r="I2952" s="533" t="str">
        <f t="shared" ref="I2952:I2953" si="3057">L2952</f>
        <v>077200 - ROOF ACCESSORIES</v>
      </c>
      <c r="J2952" s="533" t="str">
        <f t="shared" ref="J2952:J2953" si="3058">L2952</f>
        <v>077200 - ROOF ACCESSORIES</v>
      </c>
      <c r="K2952" s="87"/>
      <c r="L2952" s="574" t="s">
        <v>183</v>
      </c>
      <c r="M2952" s="178"/>
      <c r="N2952" s="89"/>
      <c r="O2952" s="90"/>
      <c r="P2952" s="89"/>
      <c r="Q2952" s="107"/>
      <c r="R2952" s="158"/>
      <c r="S2952" s="158"/>
      <c r="T2952" s="158"/>
      <c r="U2952" s="158"/>
      <c r="V2952" s="158"/>
      <c r="W2952" s="158"/>
      <c r="X2952" s="158" t="s">
        <v>183</v>
      </c>
    </row>
    <row r="2953" spans="1:28" ht="15.75" hidden="1">
      <c r="A2953" s="533" t="s">
        <v>2729</v>
      </c>
      <c r="B2953" s="533">
        <v>7</v>
      </c>
      <c r="C2953" s="533" t="s">
        <v>157</v>
      </c>
      <c r="D2953" s="572" t="s">
        <v>1590</v>
      </c>
      <c r="E2953" s="571" t="str">
        <f t="shared" ref="E2953:E2959" si="3059">E2952</f>
        <v xml:space="preserve"> ROOF ACCESSORIES</v>
      </c>
      <c r="F2953" s="533" t="str">
        <f t="shared" si="3027"/>
        <v>AR</v>
      </c>
      <c r="G2953" s="533" t="s">
        <v>2725</v>
      </c>
      <c r="H2953" s="533">
        <v>208</v>
      </c>
      <c r="I2953" s="533" t="str">
        <f t="shared" si="3057"/>
        <v>Accessories; aluminum alloy; as Drg. FD-A-502; detail 6</v>
      </c>
      <c r="J2953" s="533" t="str">
        <f t="shared" si="3058"/>
        <v>Accessories; aluminum alloy; as Drg. FD-A-502; detail 6</v>
      </c>
      <c r="K2953" s="87"/>
      <c r="L2953" s="574" t="s">
        <v>1074</v>
      </c>
      <c r="M2953" s="178"/>
      <c r="N2953" s="89"/>
      <c r="O2953" s="90"/>
      <c r="P2953" s="89"/>
      <c r="Q2953" s="107"/>
      <c r="R2953" s="158"/>
      <c r="S2953" s="158"/>
      <c r="T2953" s="158"/>
      <c r="U2953" s="158"/>
      <c r="V2953" s="158"/>
      <c r="W2953" s="158"/>
      <c r="X2953" s="158" t="s">
        <v>1074</v>
      </c>
    </row>
    <row r="2954" spans="1:28" ht="15.75" hidden="1">
      <c r="A2954" s="533" t="s">
        <v>2729</v>
      </c>
      <c r="B2954" s="533">
        <v>7</v>
      </c>
      <c r="C2954" s="533" t="s">
        <v>157</v>
      </c>
      <c r="D2954" s="572" t="s">
        <v>1590</v>
      </c>
      <c r="E2954" s="571" t="str">
        <f t="shared" si="3059"/>
        <v xml:space="preserve"> ROOF ACCESSORIES</v>
      </c>
      <c r="F2954" s="533" t="str">
        <f t="shared" si="3027"/>
        <v>AR</v>
      </c>
      <c r="G2954" s="533" t="s">
        <v>2722</v>
      </c>
      <c r="H2954" s="533">
        <v>209</v>
      </c>
      <c r="I2954" s="533" t="str">
        <f>I2952</f>
        <v>077200 - ROOF ACCESSORIES</v>
      </c>
      <c r="J2954" s="533" t="str">
        <f>J2952</f>
        <v>077200 - ROOF ACCESSORIES</v>
      </c>
      <c r="K2954" s="87" t="s">
        <v>45</v>
      </c>
      <c r="L2954" s="176" t="s">
        <v>184</v>
      </c>
      <c r="M2954" s="177">
        <v>419</v>
      </c>
      <c r="N2954" s="89" t="s">
        <v>95</v>
      </c>
      <c r="O2954" s="90">
        <v>15</v>
      </c>
      <c r="P2954" s="25">
        <f>O2954*M2954</f>
        <v>6285</v>
      </c>
      <c r="Q2954" s="107">
        <v>419</v>
      </c>
      <c r="R2954" s="158">
        <v>405</v>
      </c>
      <c r="S2954" s="158"/>
      <c r="T2954" s="158"/>
      <c r="U2954" s="158"/>
      <c r="V2954" s="158"/>
      <c r="W2954" s="158"/>
      <c r="X2954" s="158" t="s">
        <v>184</v>
      </c>
      <c r="Y2954" s="533">
        <v>419</v>
      </c>
      <c r="Z2954" s="533" t="s">
        <v>95</v>
      </c>
      <c r="AA2954" s="533">
        <v>15</v>
      </c>
      <c r="AB2954" s="533">
        <v>6285</v>
      </c>
    </row>
    <row r="2955" spans="1:28" ht="15.75" hidden="1">
      <c r="A2955" s="533" t="s">
        <v>2729</v>
      </c>
      <c r="B2955" s="533">
        <v>7</v>
      </c>
      <c r="C2955" s="533" t="s">
        <v>157</v>
      </c>
      <c r="D2955" s="572" t="s">
        <v>1590</v>
      </c>
      <c r="E2955" s="571" t="str">
        <f t="shared" si="3059"/>
        <v xml:space="preserve"> ROOF ACCESSORIES</v>
      </c>
      <c r="F2955" s="533" t="str">
        <f t="shared" si="3027"/>
        <v>AR</v>
      </c>
      <c r="G2955" s="533" t="s">
        <v>2725</v>
      </c>
      <c r="H2955" s="533">
        <v>210</v>
      </c>
      <c r="I2955" s="533" t="str">
        <f>L2955</f>
        <v>Accessories; galvanized steel</v>
      </c>
      <c r="J2955" s="533" t="str">
        <f>L2955</f>
        <v>Accessories; galvanized steel</v>
      </c>
      <c r="K2955" s="87"/>
      <c r="L2955" s="574" t="s">
        <v>185</v>
      </c>
      <c r="M2955" s="178"/>
      <c r="N2955" s="89"/>
      <c r="O2955" s="90"/>
      <c r="P2955" s="89"/>
      <c r="Q2955" s="107"/>
      <c r="R2955" s="158"/>
      <c r="S2955" s="158"/>
      <c r="T2955" s="158"/>
      <c r="U2955" s="158"/>
      <c r="V2955" s="158"/>
      <c r="W2955" s="158"/>
      <c r="X2955" s="158" t="s">
        <v>185</v>
      </c>
    </row>
    <row r="2956" spans="1:28" ht="15.75" hidden="1">
      <c r="A2956" s="533" t="s">
        <v>2729</v>
      </c>
      <c r="B2956" s="533">
        <v>7</v>
      </c>
      <c r="C2956" s="533" t="s">
        <v>157</v>
      </c>
      <c r="D2956" s="572" t="s">
        <v>1590</v>
      </c>
      <c r="E2956" s="571" t="str">
        <f t="shared" si="3059"/>
        <v xml:space="preserve"> ROOF ACCESSORIES</v>
      </c>
      <c r="F2956" s="533" t="str">
        <f t="shared" si="3027"/>
        <v>AR</v>
      </c>
      <c r="G2956" s="533" t="s">
        <v>2722</v>
      </c>
      <c r="H2956" s="533">
        <v>211</v>
      </c>
      <c r="I2956" s="533" t="str">
        <f>I2954</f>
        <v>077200 - ROOF ACCESSORIES</v>
      </c>
      <c r="J2956" s="533" t="str">
        <f>J2954</f>
        <v>077200 - ROOF ACCESSORIES</v>
      </c>
      <c r="K2956" s="87" t="s">
        <v>13</v>
      </c>
      <c r="L2956" s="176" t="s">
        <v>186</v>
      </c>
      <c r="M2956" s="177">
        <v>12</v>
      </c>
      <c r="N2956" s="89" t="s">
        <v>39</v>
      </c>
      <c r="O2956" s="90">
        <v>36</v>
      </c>
      <c r="P2956" s="25">
        <f>O2956*M2956</f>
        <v>432</v>
      </c>
      <c r="Q2956" s="107"/>
      <c r="R2956" s="158">
        <v>10</v>
      </c>
      <c r="S2956" s="158"/>
      <c r="T2956" s="158"/>
      <c r="U2956" s="158"/>
      <c r="V2956" s="158"/>
      <c r="W2956" s="158"/>
      <c r="X2956" s="158" t="s">
        <v>186</v>
      </c>
      <c r="Y2956" s="533">
        <v>12</v>
      </c>
      <c r="Z2956" s="533" t="s">
        <v>39</v>
      </c>
      <c r="AA2956" s="533">
        <v>36</v>
      </c>
      <c r="AB2956" s="533">
        <v>432</v>
      </c>
    </row>
    <row r="2957" spans="1:28" ht="15.75" hidden="1">
      <c r="A2957" s="533" t="s">
        <v>2729</v>
      </c>
      <c r="B2957" s="533">
        <v>7</v>
      </c>
      <c r="C2957" s="533" t="s">
        <v>157</v>
      </c>
      <c r="D2957" s="572" t="s">
        <v>1590</v>
      </c>
      <c r="E2957" s="571" t="str">
        <f t="shared" si="3059"/>
        <v xml:space="preserve"> ROOF ACCESSORIES</v>
      </c>
      <c r="F2957" s="533" t="str">
        <f t="shared" si="3027"/>
        <v>AR</v>
      </c>
      <c r="G2957" s="533" t="s">
        <v>2725</v>
      </c>
      <c r="H2957" s="533">
        <v>212</v>
      </c>
      <c r="I2957" s="533" t="str">
        <f>L2957</f>
        <v>Access hatches; comprising 2 thick galvanized pressed steel skin cover, steel angle frame set in concrete; including ironmongery, stay chain, padlock, neoprene gaskets, timber nailer, epoxy paint, fittings and fixings; complete; as specified and as Drg. FD-A-502; detail 2</v>
      </c>
      <c r="J2957" s="533" t="str">
        <f>L2957</f>
        <v>Access hatches; comprising 2 thick galvanized pressed steel skin cover, steel angle frame set in concrete; including ironmongery, stay chain, padlock, neoprene gaskets, timber nailer, epoxy paint, fittings and fixings; complete; as specified and as Drg. FD-A-502; detail 2</v>
      </c>
      <c r="K2957" s="87"/>
      <c r="L2957" s="574" t="s">
        <v>187</v>
      </c>
      <c r="M2957" s="178"/>
      <c r="N2957" s="89"/>
      <c r="O2957" s="90"/>
      <c r="P2957" s="89"/>
      <c r="Q2957" s="107"/>
      <c r="R2957" s="158"/>
      <c r="S2957" s="158"/>
      <c r="T2957" s="158"/>
      <c r="U2957" s="158"/>
      <c r="V2957" s="158"/>
      <c r="W2957" s="158"/>
      <c r="X2957" s="158" t="s">
        <v>187</v>
      </c>
    </row>
    <row r="2958" spans="1:28" ht="15.75" hidden="1">
      <c r="A2958" s="533" t="s">
        <v>2729</v>
      </c>
      <c r="B2958" s="533">
        <v>7</v>
      </c>
      <c r="C2958" s="533" t="s">
        <v>157</v>
      </c>
      <c r="D2958" s="572" t="s">
        <v>1590</v>
      </c>
      <c r="E2958" s="571" t="str">
        <f t="shared" si="3059"/>
        <v xml:space="preserve"> ROOF ACCESSORIES</v>
      </c>
      <c r="F2958" s="533" t="str">
        <f t="shared" si="3027"/>
        <v>AR</v>
      </c>
      <c r="G2958" s="533" t="s">
        <v>2722</v>
      </c>
      <c r="H2958" s="533">
        <v>213</v>
      </c>
      <c r="I2958" s="533" t="str">
        <f t="shared" ref="I2958:J2958" si="3060">I2956</f>
        <v>077200 - ROOF ACCESSORIES</v>
      </c>
      <c r="J2958" s="533" t="str">
        <f t="shared" si="3060"/>
        <v>077200 - ROOF ACCESSORIES</v>
      </c>
      <c r="K2958" s="87" t="s">
        <v>15</v>
      </c>
      <c r="L2958" s="176" t="s">
        <v>188</v>
      </c>
      <c r="M2958" s="90">
        <v>4</v>
      </c>
      <c r="N2958" s="89" t="s">
        <v>39</v>
      </c>
      <c r="O2958" s="90">
        <v>215</v>
      </c>
      <c r="P2958" s="25">
        <f t="shared" ref="P2958:P2959" si="3061">O2958*M2958</f>
        <v>860</v>
      </c>
      <c r="Q2958" s="107" t="s">
        <v>189</v>
      </c>
      <c r="R2958" s="158">
        <v>2</v>
      </c>
      <c r="S2958" s="158"/>
      <c r="T2958" s="158"/>
      <c r="U2958" s="158"/>
      <c r="V2958" s="158"/>
      <c r="W2958" s="158"/>
      <c r="X2958" s="158" t="s">
        <v>188</v>
      </c>
      <c r="Y2958" s="533">
        <v>4</v>
      </c>
      <c r="Z2958" s="533" t="s">
        <v>39</v>
      </c>
      <c r="AA2958" s="533">
        <v>215</v>
      </c>
      <c r="AB2958" s="533">
        <v>860</v>
      </c>
    </row>
    <row r="2959" spans="1:28" ht="15.75" hidden="1">
      <c r="A2959" s="533" t="s">
        <v>2729</v>
      </c>
      <c r="B2959" s="533">
        <v>7</v>
      </c>
      <c r="C2959" s="533" t="s">
        <v>157</v>
      </c>
      <c r="D2959" s="572" t="s">
        <v>1590</v>
      </c>
      <c r="E2959" s="571" t="str">
        <f t="shared" si="3059"/>
        <v xml:space="preserve"> ROOF ACCESSORIES</v>
      </c>
      <c r="F2959" s="533" t="str">
        <f t="shared" si="3027"/>
        <v>AR</v>
      </c>
      <c r="G2959" s="533" t="s">
        <v>2722</v>
      </c>
      <c r="H2959" s="533">
        <v>214</v>
      </c>
      <c r="I2959" s="533" t="str">
        <f t="shared" ref="I2959:J2959" si="3062">I2957</f>
        <v>Access hatches; comprising 2 thick galvanized pressed steel skin cover, steel angle frame set in concrete; including ironmongery, stay chain, padlock, neoprene gaskets, timber nailer, epoxy paint, fittings and fixings; complete; as specified and as Drg. FD-A-502; detail 2</v>
      </c>
      <c r="J2959" s="533" t="str">
        <f t="shared" si="3062"/>
        <v>Access hatches; comprising 2 thick galvanized pressed steel skin cover, steel angle frame set in concrete; including ironmongery, stay chain, padlock, neoprene gaskets, timber nailer, epoxy paint, fittings and fixings; complete; as specified and as Drg. FD-A-502; detail 2</v>
      </c>
      <c r="K2959" s="87" t="s">
        <v>17</v>
      </c>
      <c r="L2959" s="176" t="s">
        <v>190</v>
      </c>
      <c r="M2959" s="177">
        <v>2</v>
      </c>
      <c r="N2959" s="89" t="s">
        <v>39</v>
      </c>
      <c r="O2959" s="90">
        <v>150</v>
      </c>
      <c r="P2959" s="25">
        <f t="shared" si="3061"/>
        <v>300</v>
      </c>
      <c r="Q2959" s="107"/>
      <c r="R2959" s="158"/>
      <c r="S2959" s="158"/>
      <c r="T2959" s="158"/>
      <c r="U2959" s="158"/>
      <c r="V2959" s="158"/>
      <c r="W2959" s="158"/>
      <c r="X2959" s="158" t="s">
        <v>190</v>
      </c>
      <c r="Y2959" s="533">
        <v>2</v>
      </c>
      <c r="Z2959" s="533" t="s">
        <v>39</v>
      </c>
      <c r="AA2959" s="533">
        <v>150</v>
      </c>
      <c r="AB2959" s="533">
        <v>300</v>
      </c>
    </row>
    <row r="2960" spans="1:28" ht="15.75" hidden="1">
      <c r="A2960" s="533" t="s">
        <v>2729</v>
      </c>
      <c r="B2960" s="533">
        <v>7</v>
      </c>
      <c r="C2960" s="533" t="s">
        <v>157</v>
      </c>
      <c r="D2960" s="572" t="s">
        <v>1604</v>
      </c>
      <c r="E2960" s="571" t="s">
        <v>1226</v>
      </c>
      <c r="F2960" s="533" t="str">
        <f t="shared" si="3027"/>
        <v>AR</v>
      </c>
      <c r="G2960" s="533" t="s">
        <v>2725</v>
      </c>
      <c r="H2960" s="533">
        <v>215</v>
      </c>
      <c r="I2960" s="533" t="str">
        <f t="shared" ref="I2960:I2961" si="3063">L2960</f>
        <v>079200 - JOINT SEALANTS</v>
      </c>
      <c r="J2960" s="533" t="str">
        <f t="shared" ref="J2960:J2961" si="3064">L2960</f>
        <v>079200 - JOINT SEALANTS</v>
      </c>
      <c r="K2960" s="87"/>
      <c r="L2960" s="574" t="s">
        <v>191</v>
      </c>
      <c r="M2960" s="178"/>
      <c r="N2960" s="88"/>
      <c r="O2960" s="90"/>
      <c r="P2960" s="89"/>
      <c r="Q2960" s="107"/>
      <c r="R2960" s="158"/>
      <c r="S2960" s="158"/>
      <c r="T2960" s="158"/>
      <c r="U2960" s="158"/>
      <c r="V2960" s="158"/>
      <c r="W2960" s="158"/>
      <c r="X2960" s="158" t="s">
        <v>191</v>
      </c>
    </row>
    <row r="2961" spans="1:28" ht="15.75" hidden="1">
      <c r="A2961" s="533" t="s">
        <v>2729</v>
      </c>
      <c r="B2961" s="533">
        <v>7</v>
      </c>
      <c r="C2961" s="533" t="s">
        <v>157</v>
      </c>
      <c r="D2961" s="572" t="s">
        <v>1604</v>
      </c>
      <c r="E2961" s="571" t="str">
        <f t="shared" ref="E2961:E2968" si="3065">E2960</f>
        <v xml:space="preserve"> JOINT SEALANTS</v>
      </c>
      <c r="F2961" s="533" t="str">
        <f t="shared" si="3027"/>
        <v>AR</v>
      </c>
      <c r="G2961" s="533" t="s">
        <v>2725</v>
      </c>
      <c r="H2961" s="533">
        <v>216</v>
      </c>
      <c r="I2961" s="533" t="str">
        <f t="shared" si="3063"/>
        <v>Expansion joints; in finish; including metal angle trim, plaster stop and architraves, filler pieces, sealant and backing cord as appropriate; complete; as specified and as Drg. FD-A-502; detail 10</v>
      </c>
      <c r="J2961" s="533" t="str">
        <f t="shared" si="3064"/>
        <v>Expansion joints; in finish; including metal angle trim, plaster stop and architraves, filler pieces, sealant and backing cord as appropriate; complete; as specified and as Drg. FD-A-502; detail 10</v>
      </c>
      <c r="K2961" s="87"/>
      <c r="L2961" s="574" t="s">
        <v>192</v>
      </c>
      <c r="M2961" s="178"/>
      <c r="N2961" s="88"/>
      <c r="O2961" s="90"/>
      <c r="P2961" s="89"/>
      <c r="Q2961" s="107"/>
      <c r="R2961" s="158"/>
      <c r="S2961" s="158"/>
      <c r="T2961" s="158"/>
      <c r="U2961" s="158"/>
      <c r="V2961" s="158"/>
      <c r="W2961" s="158"/>
      <c r="X2961" s="158" t="s">
        <v>192</v>
      </c>
    </row>
    <row r="2962" spans="1:28" ht="15.75" hidden="1">
      <c r="A2962" s="533" t="s">
        <v>2729</v>
      </c>
      <c r="B2962" s="533">
        <v>7</v>
      </c>
      <c r="C2962" s="533" t="s">
        <v>157</v>
      </c>
      <c r="D2962" s="572" t="s">
        <v>1604</v>
      </c>
      <c r="E2962" s="571" t="str">
        <f t="shared" si="3065"/>
        <v xml:space="preserve"> JOINT SEALANTS</v>
      </c>
      <c r="F2962" s="533" t="str">
        <f t="shared" si="3027"/>
        <v>AR</v>
      </c>
      <c r="G2962" s="533" t="s">
        <v>2722</v>
      </c>
      <c r="H2962" s="533">
        <v>217</v>
      </c>
      <c r="I2962" s="533" t="str">
        <f t="shared" ref="I2962:J2962" si="3066">I2960</f>
        <v>079200 - JOINT SEALANTS</v>
      </c>
      <c r="J2962" s="533" t="str">
        <f t="shared" si="3066"/>
        <v>079200 - JOINT SEALANTS</v>
      </c>
      <c r="K2962" s="224" t="s">
        <v>19</v>
      </c>
      <c r="L2962" s="290" t="s">
        <v>193</v>
      </c>
      <c r="M2962" s="271">
        <v>37</v>
      </c>
      <c r="N2962" s="225" t="s">
        <v>95</v>
      </c>
      <c r="O2962" s="90"/>
      <c r="P2962" s="25">
        <f t="shared" ref="P2962:P2967" si="3067">O2962*M2962</f>
        <v>0</v>
      </c>
      <c r="Q2962" s="107"/>
      <c r="R2962" s="158">
        <v>37</v>
      </c>
      <c r="S2962" s="158"/>
      <c r="T2962" s="158"/>
      <c r="U2962" s="158"/>
      <c r="V2962" s="158"/>
      <c r="W2962" s="158"/>
      <c r="X2962" s="158" t="s">
        <v>193</v>
      </c>
      <c r="Y2962" s="533">
        <v>37</v>
      </c>
      <c r="Z2962" s="533" t="s">
        <v>95</v>
      </c>
      <c r="AB2962" s="533">
        <v>0</v>
      </c>
    </row>
    <row r="2963" spans="1:28" ht="16.5" hidden="1" thickBot="1">
      <c r="A2963" s="533" t="s">
        <v>2729</v>
      </c>
      <c r="B2963" s="533">
        <v>7</v>
      </c>
      <c r="C2963" s="533" t="s">
        <v>157</v>
      </c>
      <c r="D2963" s="572" t="s">
        <v>1604</v>
      </c>
      <c r="E2963" s="571" t="str">
        <f t="shared" si="3065"/>
        <v xml:space="preserve"> JOINT SEALANTS</v>
      </c>
      <c r="F2963" s="533" t="str">
        <f t="shared" si="3027"/>
        <v>AR</v>
      </c>
      <c r="G2963" s="533" t="s">
        <v>2722</v>
      </c>
      <c r="H2963" s="533">
        <v>218</v>
      </c>
      <c r="I2963" s="533" t="str">
        <f t="shared" ref="I2963:J2963" si="3068">I2961</f>
        <v>Expansion joints; in finish; including metal angle trim, plaster stop and architraves, filler pieces, sealant and backing cord as appropriate; complete; as specified and as Drg. FD-A-502; detail 10</v>
      </c>
      <c r="J2963" s="533" t="str">
        <f t="shared" si="3068"/>
        <v>Expansion joints; in finish; including metal angle trim, plaster stop and architraves, filler pieces, sealant and backing cord as appropriate; complete; as specified and as Drg. FD-A-502; detail 10</v>
      </c>
      <c r="K2963" s="87" t="s">
        <v>19</v>
      </c>
      <c r="L2963" s="176" t="s">
        <v>1196</v>
      </c>
      <c r="M2963" s="272">
        <v>2</v>
      </c>
      <c r="N2963" s="89" t="s">
        <v>95</v>
      </c>
      <c r="O2963" s="90">
        <v>40</v>
      </c>
      <c r="P2963" s="25">
        <f t="shared" si="3067"/>
        <v>80</v>
      </c>
      <c r="Q2963" s="107"/>
      <c r="R2963" s="158">
        <v>6</v>
      </c>
      <c r="S2963" s="158"/>
      <c r="T2963" s="158"/>
      <c r="U2963" s="158"/>
      <c r="V2963" s="158"/>
      <c r="W2963" s="158"/>
      <c r="X2963" s="158" t="s">
        <v>1196</v>
      </c>
      <c r="Y2963" s="533">
        <v>2</v>
      </c>
      <c r="Z2963" s="533" t="s">
        <v>95</v>
      </c>
      <c r="AA2963" s="533">
        <v>40</v>
      </c>
      <c r="AB2963" s="533">
        <v>80</v>
      </c>
    </row>
    <row r="2964" spans="1:28" ht="15.75" hidden="1">
      <c r="A2964" s="533" t="s">
        <v>2729</v>
      </c>
      <c r="B2964" s="533">
        <v>7</v>
      </c>
      <c r="C2964" s="533" t="s">
        <v>157</v>
      </c>
      <c r="D2964" s="572" t="s">
        <v>1604</v>
      </c>
      <c r="E2964" s="571" t="str">
        <f t="shared" si="3065"/>
        <v xml:space="preserve"> JOINT SEALANTS</v>
      </c>
      <c r="F2964" s="533" t="str">
        <f t="shared" si="3027"/>
        <v>AR</v>
      </c>
      <c r="G2964" s="533" t="s">
        <v>2722</v>
      </c>
      <c r="H2964" s="533">
        <v>219</v>
      </c>
      <c r="I2964" s="533" t="str">
        <f t="shared" ref="I2964:J2964" si="3069">I2962</f>
        <v>079200 - JOINT SEALANTS</v>
      </c>
      <c r="J2964" s="533" t="str">
        <f t="shared" si="3069"/>
        <v>079200 - JOINT SEALANTS</v>
      </c>
      <c r="K2964" s="224" t="s">
        <v>21</v>
      </c>
      <c r="L2964" s="290" t="s">
        <v>194</v>
      </c>
      <c r="M2964" s="271">
        <v>3</v>
      </c>
      <c r="N2964" s="225" t="s">
        <v>95</v>
      </c>
      <c r="O2964" s="90"/>
      <c r="P2964" s="25">
        <f t="shared" si="3067"/>
        <v>0</v>
      </c>
      <c r="Q2964" s="107"/>
      <c r="R2964" s="158">
        <v>3</v>
      </c>
      <c r="S2964" s="158"/>
      <c r="T2964" s="158"/>
      <c r="U2964" s="158"/>
      <c r="V2964" s="158"/>
      <c r="W2964" s="158"/>
      <c r="X2964" s="158" t="s">
        <v>194</v>
      </c>
      <c r="Y2964" s="533">
        <v>3</v>
      </c>
      <c r="Z2964" s="533" t="s">
        <v>95</v>
      </c>
      <c r="AB2964" s="533">
        <v>0</v>
      </c>
    </row>
    <row r="2965" spans="1:28" ht="15.75" hidden="1">
      <c r="A2965" s="533" t="s">
        <v>2729</v>
      </c>
      <c r="B2965" s="533">
        <v>7</v>
      </c>
      <c r="C2965" s="533" t="s">
        <v>157</v>
      </c>
      <c r="D2965" s="572" t="s">
        <v>1604</v>
      </c>
      <c r="E2965" s="571" t="str">
        <f t="shared" si="3065"/>
        <v xml:space="preserve"> JOINT SEALANTS</v>
      </c>
      <c r="F2965" s="533" t="str">
        <f t="shared" si="3027"/>
        <v>AR</v>
      </c>
      <c r="G2965" s="533" t="s">
        <v>2722</v>
      </c>
      <c r="H2965" s="533">
        <v>220</v>
      </c>
      <c r="I2965" s="533" t="str">
        <f t="shared" ref="I2965:J2965" si="3070">I2963</f>
        <v>Expansion joints; in finish; including metal angle trim, plaster stop and architraves, filler pieces, sealant and backing cord as appropriate; complete; as specified and as Drg. FD-A-502; detail 10</v>
      </c>
      <c r="J2965" s="533" t="str">
        <f t="shared" si="3070"/>
        <v>Expansion joints; in finish; including metal angle trim, plaster stop and architraves, filler pieces, sealant and backing cord as appropriate; complete; as specified and as Drg. FD-A-502; detail 10</v>
      </c>
      <c r="K2965" s="224" t="s">
        <v>45</v>
      </c>
      <c r="L2965" s="290" t="s">
        <v>195</v>
      </c>
      <c r="M2965" s="271">
        <v>18</v>
      </c>
      <c r="N2965" s="225" t="s">
        <v>95</v>
      </c>
      <c r="O2965" s="90"/>
      <c r="P2965" s="25">
        <f t="shared" si="3067"/>
        <v>0</v>
      </c>
      <c r="Q2965" s="107"/>
      <c r="R2965" s="158">
        <v>18</v>
      </c>
      <c r="S2965" s="158"/>
      <c r="T2965" s="158"/>
      <c r="U2965" s="158"/>
      <c r="V2965" s="158"/>
      <c r="W2965" s="158"/>
      <c r="X2965" s="158" t="s">
        <v>195</v>
      </c>
      <c r="Y2965" s="533">
        <v>18</v>
      </c>
      <c r="Z2965" s="533" t="s">
        <v>95</v>
      </c>
      <c r="AB2965" s="533">
        <v>0</v>
      </c>
    </row>
    <row r="2966" spans="1:28" ht="16.5" hidden="1" thickBot="1">
      <c r="A2966" s="533" t="s">
        <v>2729</v>
      </c>
      <c r="B2966" s="533">
        <v>7</v>
      </c>
      <c r="C2966" s="533" t="s">
        <v>157</v>
      </c>
      <c r="D2966" s="572" t="s">
        <v>1604</v>
      </c>
      <c r="E2966" s="571" t="str">
        <f t="shared" si="3065"/>
        <v xml:space="preserve"> JOINT SEALANTS</v>
      </c>
      <c r="F2966" s="533" t="str">
        <f t="shared" si="3027"/>
        <v>AR</v>
      </c>
      <c r="G2966" s="533" t="s">
        <v>2722</v>
      </c>
      <c r="H2966" s="533">
        <v>221</v>
      </c>
      <c r="I2966" s="533" t="str">
        <f t="shared" ref="I2966:J2966" si="3071">I2964</f>
        <v>079200 - JOINT SEALANTS</v>
      </c>
      <c r="J2966" s="533" t="str">
        <f t="shared" si="3071"/>
        <v>079200 - JOINT SEALANTS</v>
      </c>
      <c r="K2966" s="87" t="s">
        <v>13</v>
      </c>
      <c r="L2966" s="176" t="s">
        <v>196</v>
      </c>
      <c r="M2966" s="272">
        <v>7</v>
      </c>
      <c r="N2966" s="89" t="s">
        <v>95</v>
      </c>
      <c r="O2966" s="90">
        <v>35</v>
      </c>
      <c r="P2966" s="25">
        <f t="shared" si="3067"/>
        <v>245</v>
      </c>
      <c r="Q2966" s="107"/>
      <c r="R2966" s="158">
        <v>18</v>
      </c>
      <c r="S2966" s="158"/>
      <c r="T2966" s="158"/>
      <c r="U2966" s="158"/>
      <c r="V2966" s="158"/>
      <c r="W2966" s="158"/>
      <c r="X2966" s="158" t="s">
        <v>196</v>
      </c>
      <c r="Y2966" s="533">
        <v>7</v>
      </c>
      <c r="Z2966" s="533" t="s">
        <v>95</v>
      </c>
      <c r="AA2966" s="533">
        <v>35</v>
      </c>
      <c r="AB2966" s="533">
        <v>245</v>
      </c>
    </row>
    <row r="2967" spans="1:28" ht="15.75" hidden="1">
      <c r="A2967" s="533" t="s">
        <v>2729</v>
      </c>
      <c r="B2967" s="533">
        <v>7</v>
      </c>
      <c r="C2967" s="533" t="s">
        <v>157</v>
      </c>
      <c r="D2967" s="572" t="s">
        <v>1604</v>
      </c>
      <c r="E2967" s="571" t="str">
        <f t="shared" si="3065"/>
        <v xml:space="preserve"> JOINT SEALANTS</v>
      </c>
      <c r="F2967" s="533" t="str">
        <f t="shared" si="3027"/>
        <v>AR</v>
      </c>
      <c r="G2967" s="533" t="s">
        <v>2722</v>
      </c>
      <c r="H2967" s="533">
        <v>222</v>
      </c>
      <c r="I2967" s="533" t="str">
        <f t="shared" ref="I2967:J2967" si="3072">I2965</f>
        <v>Expansion joints; in finish; including metal angle trim, plaster stop and architraves, filler pieces, sealant and backing cord as appropriate; complete; as specified and as Drg. FD-A-502; detail 10</v>
      </c>
      <c r="J2967" s="533" t="str">
        <f t="shared" si="3072"/>
        <v>Expansion joints; in finish; including metal angle trim, plaster stop and architraves, filler pieces, sealant and backing cord as appropriate; complete; as specified and as Drg. FD-A-502; detail 10</v>
      </c>
      <c r="K2967" s="224" t="s">
        <v>15</v>
      </c>
      <c r="L2967" s="290" t="s">
        <v>197</v>
      </c>
      <c r="M2967" s="271">
        <v>17</v>
      </c>
      <c r="N2967" s="225" t="s">
        <v>95</v>
      </c>
      <c r="O2967" s="90"/>
      <c r="P2967" s="25">
        <f t="shared" si="3067"/>
        <v>0</v>
      </c>
      <c r="Q2967" s="107"/>
      <c r="R2967" s="158">
        <v>17</v>
      </c>
      <c r="S2967" s="158"/>
      <c r="T2967" s="158"/>
      <c r="U2967" s="158"/>
      <c r="V2967" s="158"/>
      <c r="W2967" s="158"/>
      <c r="X2967" s="158" t="s">
        <v>197</v>
      </c>
      <c r="Y2967" s="533">
        <v>17</v>
      </c>
      <c r="Z2967" s="533" t="s">
        <v>95</v>
      </c>
      <c r="AB2967" s="533">
        <v>0</v>
      </c>
    </row>
    <row r="2968" spans="1:28" ht="15.75" hidden="1">
      <c r="A2968" s="533" t="s">
        <v>2729</v>
      </c>
      <c r="B2968" s="533">
        <v>7</v>
      </c>
      <c r="C2968" s="533" t="s">
        <v>157</v>
      </c>
      <c r="D2968" s="572" t="s">
        <v>1604</v>
      </c>
      <c r="E2968" s="571" t="str">
        <f t="shared" si="3065"/>
        <v xml:space="preserve"> JOINT SEALANTS</v>
      </c>
      <c r="F2968" s="533" t="str">
        <f t="shared" si="3027"/>
        <v>AR</v>
      </c>
      <c r="G2968" s="533" t="s">
        <v>2725</v>
      </c>
      <c r="H2968" s="533">
        <v>223</v>
      </c>
      <c r="I2968" s="533" t="str">
        <f t="shared" ref="I2968:J2968" si="3073">I2966</f>
        <v>079200 - JOINT SEALANTS</v>
      </c>
      <c r="J2968" s="533" t="str">
        <f t="shared" si="3073"/>
        <v>079200 - JOINT SEALANTS</v>
      </c>
      <c r="K2968" s="96" t="s">
        <v>198</v>
      </c>
      <c r="L2968" s="176"/>
      <c r="M2968" s="178"/>
      <c r="N2968" s="89"/>
      <c r="O2968" s="90"/>
      <c r="P2968" s="179"/>
      <c r="Q2968" s="107"/>
      <c r="R2968" s="158"/>
      <c r="S2968" s="158"/>
      <c r="T2968" s="158"/>
      <c r="U2968" s="158"/>
      <c r="V2968" s="158"/>
      <c r="W2968" s="158"/>
      <c r="X2968" s="158"/>
    </row>
    <row r="2969" spans="1:28" ht="15.75" hidden="1">
      <c r="A2969" s="533" t="s">
        <v>2729</v>
      </c>
      <c r="B2969" s="533">
        <v>7</v>
      </c>
      <c r="C2969" s="533" t="s">
        <v>157</v>
      </c>
      <c r="D2969" s="10" t="s">
        <v>22</v>
      </c>
      <c r="E2969" s="10" t="s">
        <v>22</v>
      </c>
      <c r="G2969" s="533" t="s">
        <v>2724</v>
      </c>
      <c r="H2969" s="533">
        <v>224</v>
      </c>
      <c r="I2969" s="533" t="str">
        <f t="shared" ref="I2969:J2969" si="3074">I2967</f>
        <v>Expansion joints; in finish; including metal angle trim, plaster stop and architraves, filler pieces, sealant and backing cord as appropriate; complete; as specified and as Drg. FD-A-502; detail 10</v>
      </c>
      <c r="J2969" s="533" t="str">
        <f t="shared" si="3074"/>
        <v>Expansion joints; in finish; including metal angle trim, plaster stop and architraves, filler pieces, sealant and backing cord as appropriate; complete; as specified and as Drg. FD-A-502; detail 10</v>
      </c>
      <c r="K2969" s="130" t="s">
        <v>199</v>
      </c>
      <c r="L2969" s="137"/>
      <c r="M2969" s="178"/>
      <c r="N2969" s="89"/>
      <c r="O2969" s="90" t="s">
        <v>8</v>
      </c>
      <c r="P2969" s="89">
        <v>0</v>
      </c>
      <c r="Q2969" s="107"/>
      <c r="R2969" s="158"/>
      <c r="S2969" s="158"/>
      <c r="T2969" s="158"/>
      <c r="U2969" s="158"/>
      <c r="V2969" s="158"/>
      <c r="W2969" s="158"/>
      <c r="X2969" s="158"/>
      <c r="AA2969" s="533" t="s">
        <v>8</v>
      </c>
      <c r="AB2969" s="533">
        <v>112461</v>
      </c>
    </row>
    <row r="2970" spans="1:28" ht="15.75" hidden="1">
      <c r="A2970" s="533" t="s">
        <v>2729</v>
      </c>
      <c r="B2970" s="533">
        <v>8</v>
      </c>
      <c r="C2970" s="533" t="s">
        <v>201</v>
      </c>
      <c r="D2970" s="572" t="s">
        <v>1615</v>
      </c>
      <c r="E2970" s="571" t="s">
        <v>1227</v>
      </c>
      <c r="F2970" s="533" t="str">
        <f t="shared" ref="F2970:F3033" si="3075">VLOOKUP(D:D,trade,3,FALSE)</f>
        <v>AR</v>
      </c>
      <c r="G2970" s="533" t="s">
        <v>2725</v>
      </c>
      <c r="H2970" s="533">
        <v>225</v>
      </c>
      <c r="I2970" s="533" t="str">
        <f t="shared" ref="I2970:J2970" si="3076">I2968</f>
        <v>079200 - JOINT SEALANTS</v>
      </c>
      <c r="J2970" s="533" t="str">
        <f t="shared" si="3076"/>
        <v>079200 - JOINT SEALANTS</v>
      </c>
      <c r="K2970" s="87"/>
      <c r="L2970" s="87"/>
      <c r="M2970" s="196" t="s">
        <v>200</v>
      </c>
      <c r="N2970" s="196"/>
      <c r="O2970" s="365"/>
      <c r="P2970" s="92"/>
      <c r="Y2970" s="533" t="s">
        <v>200</v>
      </c>
    </row>
    <row r="2971" spans="1:28" ht="15.75" hidden="1">
      <c r="A2971" s="533" t="s">
        <v>2729</v>
      </c>
      <c r="B2971" s="533">
        <v>8</v>
      </c>
      <c r="C2971" s="533" t="s">
        <v>201</v>
      </c>
      <c r="D2971" s="572" t="s">
        <v>1615</v>
      </c>
      <c r="E2971" s="571" t="s">
        <v>1227</v>
      </c>
      <c r="F2971" s="533" t="str">
        <f t="shared" si="3075"/>
        <v>AR</v>
      </c>
      <c r="G2971" s="533" t="s">
        <v>2725</v>
      </c>
      <c r="H2971" s="533">
        <v>226</v>
      </c>
      <c r="I2971" s="533" t="str">
        <f t="shared" ref="I2971:J2971" si="3077">I2969</f>
        <v>Expansion joints; in finish; including metal angle trim, plaster stop and architraves, filler pieces, sealant and backing cord as appropriate; complete; as specified and as Drg. FD-A-502; detail 10</v>
      </c>
      <c r="J2971" s="533" t="str">
        <f t="shared" si="3077"/>
        <v>Expansion joints; in finish; including metal angle trim, plaster stop and architraves, filler pieces, sealant and backing cord as appropriate; complete; as specified and as Drg. FD-A-502; detail 10</v>
      </c>
      <c r="K2971" s="87"/>
      <c r="L2971" s="87"/>
      <c r="M2971" s="196" t="s">
        <v>201</v>
      </c>
      <c r="N2971" s="196"/>
      <c r="O2971" s="365"/>
      <c r="P2971" s="92"/>
      <c r="Y2971" s="533" t="s">
        <v>201</v>
      </c>
    </row>
    <row r="2972" spans="1:28" ht="15.75" hidden="1">
      <c r="A2972" s="533" t="s">
        <v>2729</v>
      </c>
      <c r="B2972" s="533">
        <v>8</v>
      </c>
      <c r="C2972" s="533" t="s">
        <v>201</v>
      </c>
      <c r="D2972" s="572" t="s">
        <v>1615</v>
      </c>
      <c r="E2972" s="571" t="s">
        <v>1227</v>
      </c>
      <c r="F2972" s="533" t="str">
        <f t="shared" si="3075"/>
        <v>AR</v>
      </c>
      <c r="G2972" s="533" t="s">
        <v>2725</v>
      </c>
      <c r="H2972" s="533">
        <v>227</v>
      </c>
      <c r="I2972" s="533" t="str">
        <f t="shared" ref="I2972:J2972" si="3078">I2970</f>
        <v>079200 - JOINT SEALANTS</v>
      </c>
      <c r="J2972" s="533" t="str">
        <f t="shared" si="3078"/>
        <v>079200 - JOINT SEALANTS</v>
      </c>
      <c r="K2972" s="96" t="s">
        <v>2</v>
      </c>
      <c r="L2972" s="96" t="s">
        <v>202</v>
      </c>
      <c r="M2972" s="196" t="s">
        <v>4</v>
      </c>
      <c r="N2972" s="196" t="s">
        <v>5</v>
      </c>
      <c r="O2972" s="366" t="s">
        <v>6</v>
      </c>
      <c r="P2972" s="93" t="s">
        <v>7</v>
      </c>
      <c r="X2972" s="533" t="s">
        <v>202</v>
      </c>
      <c r="Y2972" s="533" t="s">
        <v>4</v>
      </c>
      <c r="Z2972" s="533" t="s">
        <v>5</v>
      </c>
      <c r="AA2972" s="533" t="s">
        <v>6</v>
      </c>
      <c r="AB2972" s="533" t="s">
        <v>7</v>
      </c>
    </row>
    <row r="2973" spans="1:28" ht="15.75" hidden="1">
      <c r="A2973" s="533" t="s">
        <v>2729</v>
      </c>
      <c r="B2973" s="533">
        <v>8</v>
      </c>
      <c r="C2973" s="533" t="s">
        <v>201</v>
      </c>
      <c r="D2973" s="572" t="s">
        <v>1615</v>
      </c>
      <c r="E2973" s="571" t="s">
        <v>1227</v>
      </c>
      <c r="F2973" s="533" t="str">
        <f t="shared" si="3075"/>
        <v>AR</v>
      </c>
      <c r="G2973" s="533" t="s">
        <v>2725</v>
      </c>
      <c r="H2973" s="533">
        <v>228</v>
      </c>
      <c r="I2973" s="533" t="str">
        <f t="shared" ref="I2973:J2973" si="3079">I2971</f>
        <v>Expansion joints; in finish; including metal angle trim, plaster stop and architraves, filler pieces, sealant and backing cord as appropriate; complete; as specified and as Drg. FD-A-502; detail 10</v>
      </c>
      <c r="J2973" s="533" t="str">
        <f t="shared" si="3079"/>
        <v>Expansion joints; in finish; including metal angle trim, plaster stop and architraves, filler pieces, sealant and backing cord as appropriate; complete; as specified and as Drg. FD-A-502; detail 10</v>
      </c>
      <c r="K2973" s="87"/>
      <c r="L2973" s="87"/>
      <c r="M2973" s="89"/>
      <c r="N2973" s="89"/>
      <c r="O2973" s="367"/>
      <c r="P2973" s="94" t="s">
        <v>8</v>
      </c>
      <c r="AB2973" s="533" t="s">
        <v>8</v>
      </c>
    </row>
    <row r="2974" spans="1:28" ht="15.75" hidden="1">
      <c r="A2974" s="533" t="s">
        <v>2729</v>
      </c>
      <c r="B2974" s="533">
        <v>8</v>
      </c>
      <c r="C2974" s="533" t="s">
        <v>201</v>
      </c>
      <c r="D2974" s="572" t="s">
        <v>1615</v>
      </c>
      <c r="E2974" s="571" t="s">
        <v>1227</v>
      </c>
      <c r="F2974" s="533" t="str">
        <f t="shared" si="3075"/>
        <v>AR</v>
      </c>
      <c r="G2974" s="533" t="s">
        <v>2725</v>
      </c>
      <c r="H2974" s="533">
        <v>229</v>
      </c>
      <c r="I2974" s="533" t="str">
        <f t="shared" ref="I2974:I2975" si="3080">L2974</f>
        <v>081113 - HOLLOW METAL DOORS AND FRAMES</v>
      </c>
      <c r="J2974" s="533" t="str">
        <f t="shared" ref="J2974:J2975" si="3081">L2974</f>
        <v>081113 - HOLLOW METAL DOORS AND FRAMES</v>
      </c>
      <c r="K2974" s="87"/>
      <c r="L2974" s="96" t="s">
        <v>203</v>
      </c>
      <c r="M2974" s="89"/>
      <c r="N2974" s="89"/>
      <c r="O2974" s="367"/>
      <c r="P2974" s="623"/>
      <c r="X2974" s="533" t="s">
        <v>203</v>
      </c>
    </row>
    <row r="2975" spans="1:28" ht="15.75" hidden="1">
      <c r="A2975" s="533" t="s">
        <v>2729</v>
      </c>
      <c r="B2975" s="533">
        <v>8</v>
      </c>
      <c r="C2975" s="533" t="s">
        <v>201</v>
      </c>
      <c r="D2975" s="572" t="s">
        <v>1615</v>
      </c>
      <c r="E2975" s="571" t="str">
        <f t="shared" ref="E2975:E3010" si="3082">E2974</f>
        <v xml:space="preserve"> HOLLOW METAL DOORS AND FRAMES</v>
      </c>
      <c r="F2975" s="533" t="str">
        <f t="shared" si="3075"/>
        <v>AR</v>
      </c>
      <c r="G2975" s="533" t="s">
        <v>2725</v>
      </c>
      <c r="H2975" s="533">
        <v>230</v>
      </c>
      <c r="I2975" s="533" t="str">
        <f t="shared" si="3080"/>
        <v>Flush steel doors; 43 mm thick; leaf construction type 3.constructed from steel section frame; galvanized steel sheet both skins, factory primed for painting; including fittings and fixings; complete; as specified and as Drg. A-611</v>
      </c>
      <c r="J2975" s="533" t="str">
        <f t="shared" si="3081"/>
        <v>Flush steel doors; 43 mm thick; leaf construction type 3.constructed from steel section frame; galvanized steel sheet both skins, factory primed for painting; including fittings and fixings; complete; as specified and as Drg. A-611</v>
      </c>
      <c r="K2975" s="87"/>
      <c r="L2975" s="96" t="s">
        <v>204</v>
      </c>
      <c r="M2975" s="89"/>
      <c r="N2975" s="89"/>
      <c r="O2975" s="367"/>
      <c r="P2975" s="94"/>
      <c r="X2975" s="533" t="s">
        <v>204</v>
      </c>
    </row>
    <row r="2976" spans="1:28" ht="15.75" hidden="1">
      <c r="A2976" s="533" t="s">
        <v>2729</v>
      </c>
      <c r="B2976" s="533">
        <v>8</v>
      </c>
      <c r="C2976" s="533" t="s">
        <v>201</v>
      </c>
      <c r="D2976" s="572" t="s">
        <v>1615</v>
      </c>
      <c r="E2976" s="571" t="str">
        <f t="shared" si="3082"/>
        <v xml:space="preserve"> HOLLOW METAL DOORS AND FRAMES</v>
      </c>
      <c r="F2976" s="533" t="str">
        <f t="shared" si="3075"/>
        <v>AR</v>
      </c>
      <c r="G2976" s="533" t="s">
        <v>2722</v>
      </c>
      <c r="H2976" s="533">
        <v>231</v>
      </c>
      <c r="I2976" s="533" t="str">
        <f t="shared" ref="I2976:J2976" si="3083">I2974</f>
        <v>081113 - HOLLOW METAL DOORS AND FRAMES</v>
      </c>
      <c r="J2976" s="533" t="str">
        <f t="shared" si="3083"/>
        <v>081113 - HOLLOW METAL DOORS AND FRAMES</v>
      </c>
      <c r="K2976" s="224" t="s">
        <v>13</v>
      </c>
      <c r="L2976" s="224" t="s">
        <v>205</v>
      </c>
      <c r="M2976" s="225">
        <v>3</v>
      </c>
      <c r="N2976" s="225" t="s">
        <v>39</v>
      </c>
      <c r="O2976" s="367"/>
      <c r="P2976" s="25">
        <f t="shared" ref="P2976:P2985" si="3084">O2976*M2976</f>
        <v>0</v>
      </c>
      <c r="X2976" s="533" t="s">
        <v>205</v>
      </c>
      <c r="Y2976" s="533">
        <v>3</v>
      </c>
      <c r="Z2976" s="533" t="s">
        <v>39</v>
      </c>
      <c r="AB2976" s="533">
        <v>0</v>
      </c>
    </row>
    <row r="2977" spans="1:28" ht="15.75" hidden="1">
      <c r="A2977" s="533" t="s">
        <v>2729</v>
      </c>
      <c r="B2977" s="533">
        <v>8</v>
      </c>
      <c r="C2977" s="533" t="s">
        <v>201</v>
      </c>
      <c r="D2977" s="572" t="s">
        <v>1615</v>
      </c>
      <c r="E2977" s="571" t="str">
        <f t="shared" si="3082"/>
        <v xml:space="preserve"> HOLLOW METAL DOORS AND FRAMES</v>
      </c>
      <c r="F2977" s="533" t="str">
        <f t="shared" si="3075"/>
        <v>AR</v>
      </c>
      <c r="G2977" s="533" t="s">
        <v>2722</v>
      </c>
      <c r="H2977" s="533">
        <v>232</v>
      </c>
      <c r="I2977" s="533" t="str">
        <f t="shared" ref="I2977:J2977" si="3085">I2975</f>
        <v>Flush steel doors; 43 mm thick; leaf construction type 3.constructed from steel section frame; galvanized steel sheet both skins, factory primed for painting; including fittings and fixings; complete; as specified and as Drg. A-611</v>
      </c>
      <c r="J2977" s="533" t="str">
        <f t="shared" si="3085"/>
        <v>Flush steel doors; 43 mm thick; leaf construction type 3.constructed from steel section frame; galvanized steel sheet both skins, factory primed for painting; including fittings and fixings; complete; as specified and as Drg. A-611</v>
      </c>
      <c r="K2977" s="224" t="s">
        <v>15</v>
      </c>
      <c r="L2977" s="224" t="s">
        <v>206</v>
      </c>
      <c r="M2977" s="225">
        <v>1</v>
      </c>
      <c r="N2977" s="225" t="s">
        <v>39</v>
      </c>
      <c r="O2977" s="367"/>
      <c r="P2977" s="25">
        <f t="shared" si="3084"/>
        <v>0</v>
      </c>
      <c r="X2977" s="533" t="s">
        <v>206</v>
      </c>
      <c r="Y2977" s="533">
        <v>1</v>
      </c>
      <c r="Z2977" s="533" t="s">
        <v>39</v>
      </c>
      <c r="AB2977" s="533">
        <v>0</v>
      </c>
    </row>
    <row r="2978" spans="1:28" ht="15.75" hidden="1">
      <c r="A2978" s="533" t="s">
        <v>2729</v>
      </c>
      <c r="B2978" s="533">
        <v>8</v>
      </c>
      <c r="C2978" s="533" t="s">
        <v>201</v>
      </c>
      <c r="D2978" s="572" t="s">
        <v>1615</v>
      </c>
      <c r="E2978" s="571" t="str">
        <f t="shared" si="3082"/>
        <v xml:space="preserve"> HOLLOW METAL DOORS AND FRAMES</v>
      </c>
      <c r="F2978" s="533" t="str">
        <f t="shared" si="3075"/>
        <v>AR</v>
      </c>
      <c r="G2978" s="533" t="s">
        <v>2722</v>
      </c>
      <c r="H2978" s="533">
        <v>233</v>
      </c>
      <c r="I2978" s="533" t="str">
        <f t="shared" ref="I2978:J2978" si="3086">I2976</f>
        <v>081113 - HOLLOW METAL DOORS AND FRAMES</v>
      </c>
      <c r="J2978" s="533" t="str">
        <f t="shared" si="3086"/>
        <v>081113 - HOLLOW METAL DOORS AND FRAMES</v>
      </c>
      <c r="K2978" s="224" t="s">
        <v>17</v>
      </c>
      <c r="L2978" s="224" t="s">
        <v>207</v>
      </c>
      <c r="M2978" s="225">
        <v>1</v>
      </c>
      <c r="N2978" s="225" t="s">
        <v>39</v>
      </c>
      <c r="O2978" s="367"/>
      <c r="P2978" s="25">
        <f t="shared" si="3084"/>
        <v>0</v>
      </c>
      <c r="X2978" s="533" t="s">
        <v>207</v>
      </c>
      <c r="Y2978" s="533">
        <v>1</v>
      </c>
      <c r="Z2978" s="533" t="s">
        <v>39</v>
      </c>
      <c r="AB2978" s="533">
        <v>0</v>
      </c>
    </row>
    <row r="2979" spans="1:28" ht="15.75" hidden="1">
      <c r="A2979" s="533" t="s">
        <v>2729</v>
      </c>
      <c r="B2979" s="533">
        <v>8</v>
      </c>
      <c r="C2979" s="533" t="s">
        <v>201</v>
      </c>
      <c r="D2979" s="572" t="s">
        <v>1615</v>
      </c>
      <c r="E2979" s="571" t="str">
        <f t="shared" si="3082"/>
        <v xml:space="preserve"> HOLLOW METAL DOORS AND FRAMES</v>
      </c>
      <c r="F2979" s="533" t="str">
        <f t="shared" si="3075"/>
        <v>AR</v>
      </c>
      <c r="G2979" s="533" t="s">
        <v>2722</v>
      </c>
      <c r="H2979" s="533">
        <v>234</v>
      </c>
      <c r="I2979" s="533" t="str">
        <f t="shared" ref="I2979:J2979" si="3087">I2977</f>
        <v>Flush steel doors; 43 mm thick; leaf construction type 3.constructed from steel section frame; galvanized steel sheet both skins, factory primed for painting; including fittings and fixings; complete; as specified and as Drg. A-611</v>
      </c>
      <c r="J2979" s="533" t="str">
        <f t="shared" si="3087"/>
        <v>Flush steel doors; 43 mm thick; leaf construction type 3.constructed from steel section frame; galvanized steel sheet both skins, factory primed for painting; including fittings and fixings; complete; as specified and as Drg. A-611</v>
      </c>
      <c r="K2979" s="224" t="s">
        <v>19</v>
      </c>
      <c r="L2979" s="224" t="s">
        <v>208</v>
      </c>
      <c r="M2979" s="225">
        <v>1</v>
      </c>
      <c r="N2979" s="225" t="s">
        <v>39</v>
      </c>
      <c r="O2979" s="367"/>
      <c r="P2979" s="25">
        <f t="shared" si="3084"/>
        <v>0</v>
      </c>
      <c r="X2979" s="533" t="s">
        <v>208</v>
      </c>
      <c r="Y2979" s="533">
        <v>1</v>
      </c>
      <c r="Z2979" s="533" t="s">
        <v>39</v>
      </c>
      <c r="AB2979" s="533">
        <v>0</v>
      </c>
    </row>
    <row r="2980" spans="1:28" ht="15.75" hidden="1">
      <c r="A2980" s="533" t="s">
        <v>2729</v>
      </c>
      <c r="B2980" s="533">
        <v>8</v>
      </c>
      <c r="C2980" s="533" t="s">
        <v>201</v>
      </c>
      <c r="D2980" s="572" t="s">
        <v>1615</v>
      </c>
      <c r="E2980" s="571" t="str">
        <f t="shared" si="3082"/>
        <v xml:space="preserve"> HOLLOW METAL DOORS AND FRAMES</v>
      </c>
      <c r="F2980" s="533" t="str">
        <f t="shared" si="3075"/>
        <v>AR</v>
      </c>
      <c r="G2980" s="533" t="s">
        <v>2722</v>
      </c>
      <c r="H2980" s="533">
        <v>235</v>
      </c>
      <c r="I2980" s="533" t="str">
        <f t="shared" ref="I2980:J2980" si="3088">I2978</f>
        <v>081113 - HOLLOW METAL DOORS AND FRAMES</v>
      </c>
      <c r="J2980" s="533" t="str">
        <f t="shared" si="3088"/>
        <v>081113 - HOLLOW METAL DOORS AND FRAMES</v>
      </c>
      <c r="K2980" s="224" t="s">
        <v>20</v>
      </c>
      <c r="L2980" s="224" t="s">
        <v>209</v>
      </c>
      <c r="M2980" s="225">
        <v>2</v>
      </c>
      <c r="N2980" s="225" t="s">
        <v>39</v>
      </c>
      <c r="O2980" s="367"/>
      <c r="P2980" s="25">
        <f t="shared" si="3084"/>
        <v>0</v>
      </c>
      <c r="X2980" s="533" t="s">
        <v>209</v>
      </c>
      <c r="Y2980" s="533">
        <v>2</v>
      </c>
      <c r="Z2980" s="533" t="s">
        <v>39</v>
      </c>
      <c r="AB2980" s="533">
        <v>0</v>
      </c>
    </row>
    <row r="2981" spans="1:28" ht="15.75" hidden="1">
      <c r="A2981" s="533" t="s">
        <v>2729</v>
      </c>
      <c r="B2981" s="533">
        <v>8</v>
      </c>
      <c r="C2981" s="533" t="s">
        <v>201</v>
      </c>
      <c r="D2981" s="572" t="s">
        <v>1615</v>
      </c>
      <c r="E2981" s="571" t="str">
        <f t="shared" si="3082"/>
        <v xml:space="preserve"> HOLLOW METAL DOORS AND FRAMES</v>
      </c>
      <c r="F2981" s="533" t="str">
        <f t="shared" si="3075"/>
        <v>AR</v>
      </c>
      <c r="G2981" s="533" t="s">
        <v>2722</v>
      </c>
      <c r="H2981" s="533">
        <v>236</v>
      </c>
      <c r="I2981" s="533" t="str">
        <f t="shared" ref="I2981:J2981" si="3089">I2979</f>
        <v>Flush steel doors; 43 mm thick; leaf construction type 3.constructed from steel section frame; galvanized steel sheet both skins, factory primed for painting; including fittings and fixings; complete; as specified and as Drg. A-611</v>
      </c>
      <c r="J2981" s="533" t="str">
        <f t="shared" si="3089"/>
        <v>Flush steel doors; 43 mm thick; leaf construction type 3.constructed from steel section frame; galvanized steel sheet both skins, factory primed for painting; including fittings and fixings; complete; as specified and as Drg. A-611</v>
      </c>
      <c r="K2981" s="224" t="s">
        <v>21</v>
      </c>
      <c r="L2981" s="224" t="s">
        <v>210</v>
      </c>
      <c r="M2981" s="225">
        <v>1</v>
      </c>
      <c r="N2981" s="225" t="s">
        <v>39</v>
      </c>
      <c r="O2981" s="367"/>
      <c r="P2981" s="25">
        <f t="shared" si="3084"/>
        <v>0</v>
      </c>
      <c r="X2981" s="533" t="s">
        <v>210</v>
      </c>
      <c r="Y2981" s="533">
        <v>1</v>
      </c>
      <c r="Z2981" s="533" t="s">
        <v>39</v>
      </c>
      <c r="AB2981" s="533">
        <v>0</v>
      </c>
    </row>
    <row r="2982" spans="1:28" ht="15.75" hidden="1">
      <c r="A2982" s="533" t="s">
        <v>2729</v>
      </c>
      <c r="B2982" s="533">
        <v>8</v>
      </c>
      <c r="C2982" s="533" t="s">
        <v>201</v>
      </c>
      <c r="D2982" s="572" t="s">
        <v>1615</v>
      </c>
      <c r="E2982" s="571" t="str">
        <f t="shared" si="3082"/>
        <v xml:space="preserve"> HOLLOW METAL DOORS AND FRAMES</v>
      </c>
      <c r="F2982" s="533" t="str">
        <f t="shared" si="3075"/>
        <v>AR</v>
      </c>
      <c r="G2982" s="533" t="s">
        <v>2722</v>
      </c>
      <c r="H2982" s="533">
        <v>237</v>
      </c>
      <c r="I2982" s="533" t="str">
        <f t="shared" ref="I2982:J2982" si="3090">I2980</f>
        <v>081113 - HOLLOW METAL DOORS AND FRAMES</v>
      </c>
      <c r="J2982" s="533" t="str">
        <f t="shared" si="3090"/>
        <v>081113 - HOLLOW METAL DOORS AND FRAMES</v>
      </c>
      <c r="K2982" s="224" t="s">
        <v>45</v>
      </c>
      <c r="L2982" s="224" t="s">
        <v>211</v>
      </c>
      <c r="M2982" s="225">
        <v>1</v>
      </c>
      <c r="N2982" s="225" t="s">
        <v>39</v>
      </c>
      <c r="O2982" s="367"/>
      <c r="P2982" s="25">
        <f t="shared" si="3084"/>
        <v>0</v>
      </c>
      <c r="X2982" s="533" t="s">
        <v>211</v>
      </c>
      <c r="Y2982" s="533">
        <v>1</v>
      </c>
      <c r="Z2982" s="533" t="s">
        <v>39</v>
      </c>
      <c r="AB2982" s="533">
        <v>0</v>
      </c>
    </row>
    <row r="2983" spans="1:28" ht="15.75" hidden="1">
      <c r="A2983" s="533" t="s">
        <v>2729</v>
      </c>
      <c r="B2983" s="533">
        <v>8</v>
      </c>
      <c r="C2983" s="533" t="s">
        <v>201</v>
      </c>
      <c r="D2983" s="572" t="s">
        <v>1615</v>
      </c>
      <c r="E2983" s="571" t="str">
        <f t="shared" si="3082"/>
        <v xml:space="preserve"> HOLLOW METAL DOORS AND FRAMES</v>
      </c>
      <c r="F2983" s="533" t="str">
        <f t="shared" si="3075"/>
        <v>AR</v>
      </c>
      <c r="G2983" s="533" t="s">
        <v>2722</v>
      </c>
      <c r="H2983" s="533">
        <v>238</v>
      </c>
      <c r="I2983" s="533" t="str">
        <f t="shared" ref="I2983:J2983" si="3091">I2981</f>
        <v>Flush steel doors; 43 mm thick; leaf construction type 3.constructed from steel section frame; galvanized steel sheet both skins, factory primed for painting; including fittings and fixings; complete; as specified and as Drg. A-611</v>
      </c>
      <c r="J2983" s="533" t="str">
        <f t="shared" si="3091"/>
        <v>Flush steel doors; 43 mm thick; leaf construction type 3.constructed from steel section frame; galvanized steel sheet both skins, factory primed for painting; including fittings and fixings; complete; as specified and as Drg. A-611</v>
      </c>
      <c r="K2983" s="224" t="s">
        <v>48</v>
      </c>
      <c r="L2983" s="224" t="s">
        <v>212</v>
      </c>
      <c r="M2983" s="225">
        <v>5</v>
      </c>
      <c r="N2983" s="225" t="s">
        <v>39</v>
      </c>
      <c r="O2983" s="367"/>
      <c r="P2983" s="25">
        <f t="shared" si="3084"/>
        <v>0</v>
      </c>
      <c r="X2983" s="533" t="s">
        <v>212</v>
      </c>
      <c r="Y2983" s="533">
        <v>5</v>
      </c>
      <c r="Z2983" s="533" t="s">
        <v>39</v>
      </c>
      <c r="AB2983" s="533">
        <v>0</v>
      </c>
    </row>
    <row r="2984" spans="1:28" ht="16.5" hidden="1" thickBot="1">
      <c r="A2984" s="533" t="s">
        <v>2729</v>
      </c>
      <c r="B2984" s="533">
        <v>8</v>
      </c>
      <c r="C2984" s="533" t="s">
        <v>201</v>
      </c>
      <c r="D2984" s="572" t="s">
        <v>1615</v>
      </c>
      <c r="E2984" s="571" t="str">
        <f t="shared" si="3082"/>
        <v xml:space="preserve"> HOLLOW METAL DOORS AND FRAMES</v>
      </c>
      <c r="F2984" s="533" t="str">
        <f t="shared" si="3075"/>
        <v>AR</v>
      </c>
      <c r="G2984" s="533" t="s">
        <v>2722</v>
      </c>
      <c r="H2984" s="533">
        <v>239</v>
      </c>
      <c r="I2984" s="533" t="str">
        <f t="shared" ref="I2984:J2984" si="3092">I2982</f>
        <v>081113 - HOLLOW METAL DOORS AND FRAMES</v>
      </c>
      <c r="J2984" s="533" t="str">
        <f t="shared" si="3092"/>
        <v>081113 - HOLLOW METAL DOORS AND FRAMES</v>
      </c>
      <c r="K2984" s="87" t="s">
        <v>13</v>
      </c>
      <c r="L2984" s="87" t="s">
        <v>213</v>
      </c>
      <c r="M2984" s="223">
        <v>1</v>
      </c>
      <c r="N2984" s="89" t="s">
        <v>39</v>
      </c>
      <c r="O2984" s="367">
        <v>330</v>
      </c>
      <c r="P2984" s="25">
        <f t="shared" si="3084"/>
        <v>330</v>
      </c>
      <c r="X2984" s="533" t="s">
        <v>213</v>
      </c>
      <c r="Y2984" s="533">
        <v>1</v>
      </c>
      <c r="Z2984" s="533" t="s">
        <v>39</v>
      </c>
      <c r="AA2984" s="533">
        <v>330</v>
      </c>
      <c r="AB2984" s="533">
        <v>330</v>
      </c>
    </row>
    <row r="2985" spans="1:28" ht="15.75" hidden="1">
      <c r="A2985" s="533" t="s">
        <v>2729</v>
      </c>
      <c r="B2985" s="533">
        <v>8</v>
      </c>
      <c r="C2985" s="533" t="s">
        <v>201</v>
      </c>
      <c r="D2985" s="572" t="s">
        <v>1615</v>
      </c>
      <c r="E2985" s="571" t="str">
        <f t="shared" si="3082"/>
        <v xml:space="preserve"> HOLLOW METAL DOORS AND FRAMES</v>
      </c>
      <c r="F2985" s="533" t="str">
        <f t="shared" si="3075"/>
        <v>AR</v>
      </c>
      <c r="G2985" s="533" t="s">
        <v>2722</v>
      </c>
      <c r="H2985" s="533">
        <v>240</v>
      </c>
      <c r="I2985" s="533" t="str">
        <f t="shared" ref="I2985:J2985" si="3093">I2983</f>
        <v>Flush steel doors; 43 mm thick; leaf construction type 3.constructed from steel section frame; galvanized steel sheet both skins, factory primed for painting; including fittings and fixings; complete; as specified and as Drg. A-611</v>
      </c>
      <c r="J2985" s="533" t="str">
        <f t="shared" si="3093"/>
        <v>Flush steel doors; 43 mm thick; leaf construction type 3.constructed from steel section frame; galvanized steel sheet both skins, factory primed for painting; including fittings and fixings; complete; as specified and as Drg. A-611</v>
      </c>
      <c r="K2985" s="224" t="s">
        <v>76</v>
      </c>
      <c r="L2985" s="224" t="s">
        <v>214</v>
      </c>
      <c r="M2985" s="225">
        <v>1</v>
      </c>
      <c r="N2985" s="225" t="s">
        <v>39</v>
      </c>
      <c r="O2985" s="367"/>
      <c r="P2985" s="25">
        <f t="shared" si="3084"/>
        <v>0</v>
      </c>
      <c r="X2985" s="533" t="s">
        <v>214</v>
      </c>
      <c r="Y2985" s="533">
        <v>1</v>
      </c>
      <c r="Z2985" s="533" t="s">
        <v>39</v>
      </c>
      <c r="AB2985" s="533">
        <v>0</v>
      </c>
    </row>
    <row r="2986" spans="1:28" ht="15.75" hidden="1">
      <c r="A2986" s="533" t="s">
        <v>2729</v>
      </c>
      <c r="B2986" s="533">
        <v>8</v>
      </c>
      <c r="C2986" s="533" t="s">
        <v>201</v>
      </c>
      <c r="D2986" s="572" t="s">
        <v>1615</v>
      </c>
      <c r="E2986" s="571" t="str">
        <f t="shared" si="3082"/>
        <v xml:space="preserve"> HOLLOW METAL DOORS AND FRAMES</v>
      </c>
      <c r="F2986" s="533" t="str">
        <f t="shared" si="3075"/>
        <v>AR</v>
      </c>
      <c r="G2986" s="533" t="s">
        <v>2725</v>
      </c>
      <c r="H2986" s="533">
        <v>241</v>
      </c>
      <c r="I2986" s="533" t="str">
        <f>L2986</f>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J2986" s="533" t="str">
        <f>L2986</f>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K2986" s="87"/>
      <c r="L2986" s="96" t="s">
        <v>215</v>
      </c>
      <c r="M2986" s="89"/>
      <c r="N2986" s="89"/>
      <c r="O2986" s="367"/>
      <c r="P2986" s="94"/>
      <c r="X2986" s="533" t="s">
        <v>215</v>
      </c>
    </row>
    <row r="2987" spans="1:28" ht="16.5" hidden="1" thickBot="1">
      <c r="A2987" s="533" t="s">
        <v>2729</v>
      </c>
      <c r="B2987" s="533">
        <v>8</v>
      </c>
      <c r="C2987" s="533" t="s">
        <v>201</v>
      </c>
      <c r="D2987" s="572" t="s">
        <v>1615</v>
      </c>
      <c r="E2987" s="571" t="str">
        <f t="shared" si="3082"/>
        <v xml:space="preserve"> HOLLOW METAL DOORS AND FRAMES</v>
      </c>
      <c r="F2987" s="533" t="str">
        <f t="shared" si="3075"/>
        <v>AR</v>
      </c>
      <c r="G2987" s="533" t="s">
        <v>2722</v>
      </c>
      <c r="H2987" s="533">
        <v>242</v>
      </c>
      <c r="I2987" s="533" t="str">
        <f t="shared" ref="I2987:J2987" si="3094">I2985</f>
        <v>Flush steel doors; 43 mm thick; leaf construction type 3.constructed from steel section frame; galvanized steel sheet both skins, factory primed for painting; including fittings and fixings; complete; as specified and as Drg. A-611</v>
      </c>
      <c r="J2987" s="533" t="str">
        <f t="shared" si="3094"/>
        <v>Flush steel doors; 43 mm thick; leaf construction type 3.constructed from steel section frame; galvanized steel sheet both skins, factory primed for painting; including fittings and fixings; complete; as specified and as Drg. A-611</v>
      </c>
      <c r="K2987" s="87" t="s">
        <v>13</v>
      </c>
      <c r="L2987" s="87" t="s">
        <v>216</v>
      </c>
      <c r="M2987" s="223">
        <v>1</v>
      </c>
      <c r="N2987" s="89" t="s">
        <v>39</v>
      </c>
      <c r="O2987" s="367">
        <v>500</v>
      </c>
      <c r="P2987" s="25">
        <f t="shared" ref="P2987:P2993" si="3095">O2987*M2987</f>
        <v>500</v>
      </c>
      <c r="X2987" s="533" t="s">
        <v>216</v>
      </c>
      <c r="Y2987" s="533">
        <v>1</v>
      </c>
      <c r="Z2987" s="533" t="s">
        <v>39</v>
      </c>
      <c r="AA2987" s="533">
        <v>500</v>
      </c>
      <c r="AB2987" s="533">
        <v>500</v>
      </c>
    </row>
    <row r="2988" spans="1:28" ht="15.75" hidden="1">
      <c r="A2988" s="533" t="s">
        <v>2729</v>
      </c>
      <c r="B2988" s="533">
        <v>8</v>
      </c>
      <c r="C2988" s="533" t="s">
        <v>201</v>
      </c>
      <c r="D2988" s="572" t="s">
        <v>1615</v>
      </c>
      <c r="E2988" s="571" t="str">
        <f t="shared" si="3082"/>
        <v xml:space="preserve"> HOLLOW METAL DOORS AND FRAMES</v>
      </c>
      <c r="F2988" s="533" t="str">
        <f t="shared" si="3075"/>
        <v>AR</v>
      </c>
      <c r="G2988" s="533" t="s">
        <v>2722</v>
      </c>
      <c r="H2988" s="533">
        <v>243</v>
      </c>
      <c r="I2988" s="533" t="str">
        <f t="shared" ref="I2988:J2988" si="3096">I2986</f>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J2988" s="533" t="str">
        <f t="shared" si="3096"/>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K2988" s="224" t="s">
        <v>15</v>
      </c>
      <c r="L2988" s="224" t="s">
        <v>217</v>
      </c>
      <c r="M2988" s="225">
        <v>1</v>
      </c>
      <c r="N2988" s="225" t="s">
        <v>39</v>
      </c>
      <c r="O2988" s="367"/>
      <c r="P2988" s="25">
        <f t="shared" si="3095"/>
        <v>0</v>
      </c>
      <c r="X2988" s="533" t="s">
        <v>217</v>
      </c>
      <c r="Y2988" s="533">
        <v>1</v>
      </c>
      <c r="Z2988" s="533" t="s">
        <v>39</v>
      </c>
      <c r="AB2988" s="533">
        <v>0</v>
      </c>
    </row>
    <row r="2989" spans="1:28" ht="15.75" hidden="1">
      <c r="A2989" s="533" t="s">
        <v>2729</v>
      </c>
      <c r="B2989" s="533">
        <v>8</v>
      </c>
      <c r="C2989" s="533" t="s">
        <v>201</v>
      </c>
      <c r="D2989" s="572" t="s">
        <v>1615</v>
      </c>
      <c r="E2989" s="571" t="str">
        <f t="shared" si="3082"/>
        <v xml:space="preserve"> HOLLOW METAL DOORS AND FRAMES</v>
      </c>
      <c r="F2989" s="533" t="str">
        <f t="shared" si="3075"/>
        <v>AR</v>
      </c>
      <c r="G2989" s="533" t="s">
        <v>2722</v>
      </c>
      <c r="H2989" s="533">
        <v>244</v>
      </c>
      <c r="I2989" s="533" t="str">
        <f t="shared" ref="I2989:J2989" si="3097">I2987</f>
        <v>Flush steel doors; 43 mm thick; leaf construction type 3.constructed from steel section frame; galvanized steel sheet both skins, factory primed for painting; including fittings and fixings; complete; as specified and as Drg. A-611</v>
      </c>
      <c r="J2989" s="533" t="str">
        <f t="shared" si="3097"/>
        <v>Flush steel doors; 43 mm thick; leaf construction type 3.constructed from steel section frame; galvanized steel sheet both skins, factory primed for painting; including fittings and fixings; complete; as specified and as Drg. A-611</v>
      </c>
      <c r="K2989" s="224" t="s">
        <v>17</v>
      </c>
      <c r="L2989" s="224" t="s">
        <v>218</v>
      </c>
      <c r="M2989" s="225">
        <v>2</v>
      </c>
      <c r="N2989" s="225" t="s">
        <v>39</v>
      </c>
      <c r="O2989" s="367"/>
      <c r="P2989" s="25">
        <f t="shared" si="3095"/>
        <v>0</v>
      </c>
      <c r="X2989" s="533" t="s">
        <v>218</v>
      </c>
      <c r="Y2989" s="533">
        <v>2</v>
      </c>
      <c r="Z2989" s="533" t="s">
        <v>39</v>
      </c>
      <c r="AB2989" s="533">
        <v>0</v>
      </c>
    </row>
    <row r="2990" spans="1:28" ht="15.75" hidden="1">
      <c r="A2990" s="533" t="s">
        <v>2729</v>
      </c>
      <c r="B2990" s="533">
        <v>8</v>
      </c>
      <c r="C2990" s="533" t="s">
        <v>201</v>
      </c>
      <c r="D2990" s="572" t="s">
        <v>1615</v>
      </c>
      <c r="E2990" s="571" t="str">
        <f t="shared" si="3082"/>
        <v xml:space="preserve"> HOLLOW METAL DOORS AND FRAMES</v>
      </c>
      <c r="F2990" s="533" t="str">
        <f t="shared" si="3075"/>
        <v>AR</v>
      </c>
      <c r="G2990" s="533" t="s">
        <v>2722</v>
      </c>
      <c r="H2990" s="533">
        <v>245</v>
      </c>
      <c r="I2990" s="533" t="str">
        <f t="shared" ref="I2990:J2990" si="3098">I2988</f>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J2990" s="533" t="str">
        <f t="shared" si="3098"/>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K2990" s="224" t="s">
        <v>19</v>
      </c>
      <c r="L2990" s="224" t="s">
        <v>219</v>
      </c>
      <c r="M2990" s="225">
        <v>1</v>
      </c>
      <c r="N2990" s="225" t="s">
        <v>39</v>
      </c>
      <c r="O2990" s="367"/>
      <c r="P2990" s="25">
        <f t="shared" si="3095"/>
        <v>0</v>
      </c>
      <c r="X2990" s="533" t="s">
        <v>219</v>
      </c>
      <c r="Y2990" s="533">
        <v>1</v>
      </c>
      <c r="Z2990" s="533" t="s">
        <v>39</v>
      </c>
      <c r="AB2990" s="533">
        <v>0</v>
      </c>
    </row>
    <row r="2991" spans="1:28" ht="16.5" hidden="1" thickBot="1">
      <c r="A2991" s="533" t="s">
        <v>2729</v>
      </c>
      <c r="B2991" s="533">
        <v>8</v>
      </c>
      <c r="C2991" s="533" t="s">
        <v>201</v>
      </c>
      <c r="D2991" s="572" t="s">
        <v>1615</v>
      </c>
      <c r="E2991" s="571" t="str">
        <f t="shared" si="3082"/>
        <v xml:space="preserve"> HOLLOW METAL DOORS AND FRAMES</v>
      </c>
      <c r="F2991" s="533" t="str">
        <f t="shared" si="3075"/>
        <v>AR</v>
      </c>
      <c r="G2991" s="533" t="s">
        <v>2722</v>
      </c>
      <c r="H2991" s="533">
        <v>246</v>
      </c>
      <c r="I2991" s="533" t="str">
        <f t="shared" ref="I2991:J2991" si="3099">I2989</f>
        <v>Flush steel doors; 43 mm thick; leaf construction type 3.constructed from steel section frame; galvanized steel sheet both skins, factory primed for painting; including fittings and fixings; complete; as specified and as Drg. A-611</v>
      </c>
      <c r="J2991" s="533" t="str">
        <f t="shared" si="3099"/>
        <v>Flush steel doors; 43 mm thick; leaf construction type 3.constructed from steel section frame; galvanized steel sheet both skins, factory primed for painting; including fittings and fixings; complete; as specified and as Drg. A-611</v>
      </c>
      <c r="K2991" s="87" t="s">
        <v>15</v>
      </c>
      <c r="L2991" s="87" t="s">
        <v>220</v>
      </c>
      <c r="M2991" s="223">
        <v>3</v>
      </c>
      <c r="N2991" s="89" t="s">
        <v>39</v>
      </c>
      <c r="O2991" s="367">
        <v>375</v>
      </c>
      <c r="P2991" s="25">
        <f t="shared" si="3095"/>
        <v>1125</v>
      </c>
      <c r="X2991" s="533" t="s">
        <v>220</v>
      </c>
      <c r="Y2991" s="533">
        <v>3</v>
      </c>
      <c r="Z2991" s="533" t="s">
        <v>39</v>
      </c>
      <c r="AA2991" s="533">
        <v>375</v>
      </c>
      <c r="AB2991" s="533">
        <v>1125</v>
      </c>
    </row>
    <row r="2992" spans="1:28" ht="15.75" hidden="1">
      <c r="A2992" s="533" t="s">
        <v>2729</v>
      </c>
      <c r="B2992" s="533">
        <v>8</v>
      </c>
      <c r="C2992" s="533" t="s">
        <v>201</v>
      </c>
      <c r="D2992" s="572" t="s">
        <v>1615</v>
      </c>
      <c r="E2992" s="571" t="str">
        <f t="shared" si="3082"/>
        <v xml:space="preserve"> HOLLOW METAL DOORS AND FRAMES</v>
      </c>
      <c r="F2992" s="533" t="str">
        <f t="shared" si="3075"/>
        <v>AR</v>
      </c>
      <c r="G2992" s="533" t="s">
        <v>2722</v>
      </c>
      <c r="H2992" s="533">
        <v>247</v>
      </c>
      <c r="I2992" s="533" t="str">
        <f t="shared" ref="I2992:J2992" si="3100">I2990</f>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J2992" s="533" t="str">
        <f t="shared" si="3100"/>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K2992" s="224" t="s">
        <v>21</v>
      </c>
      <c r="L2992" s="224" t="s">
        <v>221</v>
      </c>
      <c r="M2992" s="225">
        <v>1</v>
      </c>
      <c r="N2992" s="225" t="s">
        <v>39</v>
      </c>
      <c r="O2992" s="367"/>
      <c r="P2992" s="25">
        <f t="shared" si="3095"/>
        <v>0</v>
      </c>
      <c r="X2992" s="533" t="s">
        <v>221</v>
      </c>
      <c r="Y2992" s="533">
        <v>1</v>
      </c>
      <c r="Z2992" s="533" t="s">
        <v>39</v>
      </c>
      <c r="AB2992" s="533">
        <v>0</v>
      </c>
    </row>
    <row r="2993" spans="1:28" ht="16.5" hidden="1" thickBot="1">
      <c r="A2993" s="533" t="s">
        <v>2729</v>
      </c>
      <c r="B2993" s="533">
        <v>8</v>
      </c>
      <c r="C2993" s="533" t="s">
        <v>201</v>
      </c>
      <c r="D2993" s="572" t="s">
        <v>1615</v>
      </c>
      <c r="E2993" s="571" t="str">
        <f t="shared" si="3082"/>
        <v xml:space="preserve"> HOLLOW METAL DOORS AND FRAMES</v>
      </c>
      <c r="F2993" s="533" t="str">
        <f t="shared" si="3075"/>
        <v>AR</v>
      </c>
      <c r="G2993" s="533" t="s">
        <v>2722</v>
      </c>
      <c r="H2993" s="533">
        <v>248</v>
      </c>
      <c r="I2993" s="533" t="str">
        <f t="shared" ref="I2993:J2993" si="3101">I2991</f>
        <v>Flush steel doors; 43 mm thick; leaf construction type 3.constructed from steel section frame; galvanized steel sheet both skins, factory primed for painting; including fittings and fixings; complete; as specified and as Drg. A-611</v>
      </c>
      <c r="J2993" s="533" t="str">
        <f t="shared" si="3101"/>
        <v>Flush steel doors; 43 mm thick; leaf construction type 3.constructed from steel section frame; galvanized steel sheet both skins, factory primed for painting; including fittings and fixings; complete; as specified and as Drg. A-611</v>
      </c>
      <c r="K2993" s="87" t="s">
        <v>17</v>
      </c>
      <c r="L2993" s="87" t="s">
        <v>222</v>
      </c>
      <c r="M2993" s="223">
        <v>1</v>
      </c>
      <c r="N2993" s="89" t="s">
        <v>39</v>
      </c>
      <c r="O2993" s="367">
        <v>940</v>
      </c>
      <c r="P2993" s="25">
        <f t="shared" si="3095"/>
        <v>940</v>
      </c>
      <c r="X2993" s="533" t="s">
        <v>222</v>
      </c>
      <c r="Y2993" s="533">
        <v>1</v>
      </c>
      <c r="Z2993" s="533" t="s">
        <v>39</v>
      </c>
      <c r="AA2993" s="533">
        <v>940</v>
      </c>
      <c r="AB2993" s="533">
        <v>940</v>
      </c>
    </row>
    <row r="2994" spans="1:28" ht="15.75" hidden="1">
      <c r="A2994" s="533" t="s">
        <v>2729</v>
      </c>
      <c r="B2994" s="533">
        <v>8</v>
      </c>
      <c r="C2994" s="533" t="s">
        <v>201</v>
      </c>
      <c r="D2994" s="572" t="s">
        <v>1615</v>
      </c>
      <c r="E2994" s="571" t="str">
        <f t="shared" si="3082"/>
        <v xml:space="preserve"> HOLLOW METAL DOORS AND FRAMES</v>
      </c>
      <c r="F2994" s="533" t="str">
        <f t="shared" si="3075"/>
        <v>AR</v>
      </c>
      <c r="G2994" s="533" t="s">
        <v>2725</v>
      </c>
      <c r="H2994" s="533">
        <v>249</v>
      </c>
      <c r="I2994" s="533" t="str">
        <f>L2994</f>
        <v>Louvered steel doors; 43 mm thick; leaf construction type 5; galvanized; zinc coated and factory primed for painting; including fittings and fixings; complete; as specified and as Drg. A-611</v>
      </c>
      <c r="J2994" s="533" t="str">
        <f>L2994</f>
        <v>Louvered steel doors; 43 mm thick; leaf construction type 5; galvanized; zinc coated and factory primed for painting; including fittings and fixings; complete; as specified and as Drg. A-611</v>
      </c>
      <c r="K2994" s="87"/>
      <c r="L2994" s="96" t="s">
        <v>223</v>
      </c>
      <c r="M2994" s="89"/>
      <c r="N2994" s="89"/>
      <c r="O2994" s="367"/>
      <c r="P2994" s="94"/>
      <c r="X2994" s="533" t="s">
        <v>223</v>
      </c>
    </row>
    <row r="2995" spans="1:28" ht="16.5" hidden="1" thickBot="1">
      <c r="A2995" s="533" t="s">
        <v>2729</v>
      </c>
      <c r="B2995" s="533">
        <v>8</v>
      </c>
      <c r="C2995" s="533" t="s">
        <v>201</v>
      </c>
      <c r="D2995" s="572" t="s">
        <v>1615</v>
      </c>
      <c r="E2995" s="571" t="str">
        <f t="shared" si="3082"/>
        <v xml:space="preserve"> HOLLOW METAL DOORS AND FRAMES</v>
      </c>
      <c r="F2995" s="533" t="str">
        <f t="shared" si="3075"/>
        <v>AR</v>
      </c>
      <c r="G2995" s="533" t="s">
        <v>2722</v>
      </c>
      <c r="H2995" s="533">
        <v>250</v>
      </c>
      <c r="I2995" s="533" t="str">
        <f t="shared" ref="I2995:J2995" si="3102">I2993</f>
        <v>Flush steel doors; 43 mm thick; leaf construction type 3.constructed from steel section frame; galvanized steel sheet both skins, factory primed for painting; including fittings and fixings; complete; as specified and as Drg. A-611</v>
      </c>
      <c r="J2995" s="533" t="str">
        <f t="shared" si="3102"/>
        <v>Flush steel doors; 43 mm thick; leaf construction type 3.constructed from steel section frame; galvanized steel sheet both skins, factory primed for painting; including fittings and fixings; complete; as specified and as Drg. A-611</v>
      </c>
      <c r="K2995" s="87" t="s">
        <v>13</v>
      </c>
      <c r="L2995" s="87" t="s">
        <v>224</v>
      </c>
      <c r="M2995" s="223">
        <v>2</v>
      </c>
      <c r="N2995" s="89" t="s">
        <v>39</v>
      </c>
      <c r="O2995" s="367">
        <v>800</v>
      </c>
      <c r="P2995" s="25">
        <f t="shared" ref="P2995:P2997" si="3103">O2995*M2995</f>
        <v>1600</v>
      </c>
      <c r="X2995" s="533" t="s">
        <v>224</v>
      </c>
      <c r="Y2995" s="533">
        <v>2</v>
      </c>
      <c r="Z2995" s="533" t="s">
        <v>39</v>
      </c>
      <c r="AA2995" s="533">
        <v>800</v>
      </c>
      <c r="AB2995" s="533">
        <v>1600</v>
      </c>
    </row>
    <row r="2996" spans="1:28" ht="15.75" hidden="1">
      <c r="A2996" s="533" t="s">
        <v>2729</v>
      </c>
      <c r="B2996" s="533">
        <v>8</v>
      </c>
      <c r="C2996" s="533" t="s">
        <v>201</v>
      </c>
      <c r="D2996" s="572" t="s">
        <v>1615</v>
      </c>
      <c r="E2996" s="571" t="str">
        <f t="shared" si="3082"/>
        <v xml:space="preserve"> HOLLOW METAL DOORS AND FRAMES</v>
      </c>
      <c r="F2996" s="533" t="str">
        <f t="shared" si="3075"/>
        <v>AR</v>
      </c>
      <c r="G2996" s="533" t="s">
        <v>2722</v>
      </c>
      <c r="H2996" s="533">
        <v>251</v>
      </c>
      <c r="I2996" s="533" t="str">
        <f t="shared" ref="I2996:J2996" si="3104">I2994</f>
        <v>Louvered steel doors; 43 mm thick; leaf construction type 5; galvanized; zinc coated and factory primed for painting; including fittings and fixings; complete; as specified and as Drg. A-611</v>
      </c>
      <c r="J2996" s="533" t="str">
        <f t="shared" si="3104"/>
        <v>Louvered steel doors; 43 mm thick; leaf construction type 5; galvanized; zinc coated and factory primed for painting; including fittings and fixings; complete; as specified and as Drg. A-611</v>
      </c>
      <c r="K2996" s="224" t="s">
        <v>15</v>
      </c>
      <c r="L2996" s="224" t="s">
        <v>225</v>
      </c>
      <c r="M2996" s="225">
        <v>1</v>
      </c>
      <c r="N2996" s="225" t="s">
        <v>39</v>
      </c>
      <c r="O2996" s="367"/>
      <c r="P2996" s="25">
        <f t="shared" si="3103"/>
        <v>0</v>
      </c>
      <c r="X2996" s="533" t="s">
        <v>225</v>
      </c>
      <c r="Y2996" s="533">
        <v>1</v>
      </c>
      <c r="Z2996" s="533" t="s">
        <v>39</v>
      </c>
      <c r="AB2996" s="533">
        <v>0</v>
      </c>
    </row>
    <row r="2997" spans="1:28" ht="15.75" hidden="1">
      <c r="A2997" s="533" t="s">
        <v>2729</v>
      </c>
      <c r="B2997" s="533">
        <v>8</v>
      </c>
      <c r="C2997" s="533" t="s">
        <v>201</v>
      </c>
      <c r="D2997" s="572" t="s">
        <v>1615</v>
      </c>
      <c r="E2997" s="571" t="str">
        <f t="shared" si="3082"/>
        <v xml:space="preserve"> HOLLOW METAL DOORS AND FRAMES</v>
      </c>
      <c r="F2997" s="533" t="str">
        <f t="shared" si="3075"/>
        <v>AR</v>
      </c>
      <c r="G2997" s="533" t="s">
        <v>2722</v>
      </c>
      <c r="H2997" s="533">
        <v>252</v>
      </c>
      <c r="I2997" s="533" t="str">
        <f t="shared" ref="I2997:J2997" si="3105">I2995</f>
        <v>Flush steel doors; 43 mm thick; leaf construction type 3.constructed from steel section frame; galvanized steel sheet both skins, factory primed for painting; including fittings and fixings; complete; as specified and as Drg. A-611</v>
      </c>
      <c r="J2997" s="533" t="str">
        <f t="shared" si="3105"/>
        <v>Flush steel doors; 43 mm thick; leaf construction type 3.constructed from steel section frame; galvanized steel sheet both skins, factory primed for painting; including fittings and fixings; complete; as specified and as Drg. A-611</v>
      </c>
      <c r="K2997" s="224" t="s">
        <v>17</v>
      </c>
      <c r="L2997" s="224" t="s">
        <v>226</v>
      </c>
      <c r="M2997" s="225">
        <v>1</v>
      </c>
      <c r="N2997" s="225" t="s">
        <v>39</v>
      </c>
      <c r="O2997" s="367"/>
      <c r="P2997" s="25">
        <f t="shared" si="3103"/>
        <v>0</v>
      </c>
      <c r="X2997" s="533" t="s">
        <v>226</v>
      </c>
      <c r="Y2997" s="533">
        <v>1</v>
      </c>
      <c r="Z2997" s="533" t="s">
        <v>39</v>
      </c>
      <c r="AB2997" s="533">
        <v>0</v>
      </c>
    </row>
    <row r="2998" spans="1:28" ht="15.75" hidden="1">
      <c r="A2998" s="533" t="s">
        <v>2729</v>
      </c>
      <c r="B2998" s="533">
        <v>8</v>
      </c>
      <c r="C2998" s="533" t="s">
        <v>201</v>
      </c>
      <c r="D2998" s="572" t="s">
        <v>1615</v>
      </c>
      <c r="E2998" s="571" t="str">
        <f t="shared" si="3082"/>
        <v xml:space="preserve"> HOLLOW METAL DOORS AND FRAMES</v>
      </c>
      <c r="F2998" s="533" t="str">
        <f t="shared" si="3075"/>
        <v>AR</v>
      </c>
      <c r="G2998" s="533" t="s">
        <v>2725</v>
      </c>
      <c r="H2998" s="533">
        <v>253</v>
      </c>
      <c r="I2998" s="533" t="str">
        <f>L2998</f>
        <v>Special doors; including ironmongery, accessories, painting, fittings and fixings; complete; as specified and as Drg. A-611</v>
      </c>
      <c r="J2998" s="533" t="str">
        <f>L2998</f>
        <v>Special doors; including ironmongery, accessories, painting, fittings and fixings; complete; as specified and as Drg. A-611</v>
      </c>
      <c r="K2998" s="224"/>
      <c r="L2998" s="621" t="s">
        <v>1075</v>
      </c>
      <c r="M2998" s="225"/>
      <c r="N2998" s="225"/>
      <c r="O2998" s="367"/>
      <c r="P2998" s="94"/>
      <c r="X2998" s="533" t="s">
        <v>1075</v>
      </c>
    </row>
    <row r="2999" spans="1:28" ht="15.75" hidden="1">
      <c r="A2999" s="533" t="s">
        <v>2729</v>
      </c>
      <c r="B2999" s="533">
        <v>8</v>
      </c>
      <c r="C2999" s="533" t="s">
        <v>201</v>
      </c>
      <c r="D2999" s="572" t="s">
        <v>1615</v>
      </c>
      <c r="E2999" s="571" t="str">
        <f t="shared" si="3082"/>
        <v xml:space="preserve"> HOLLOW METAL DOORS AND FRAMES</v>
      </c>
      <c r="F2999" s="533" t="str">
        <f t="shared" si="3075"/>
        <v>AR</v>
      </c>
      <c r="G2999" s="533" t="s">
        <v>2722</v>
      </c>
      <c r="H2999" s="533">
        <v>254</v>
      </c>
      <c r="I2999" s="533" t="str">
        <f t="shared" ref="I2999:J2999" si="3106">I2997</f>
        <v>Flush steel doors; 43 mm thick; leaf construction type 3.constructed from steel section frame; galvanized steel sheet both skins, factory primed for painting; including fittings and fixings; complete; as specified and as Drg. A-611</v>
      </c>
      <c r="J2999" s="533" t="str">
        <f t="shared" si="3106"/>
        <v>Flush steel doors; 43 mm thick; leaf construction type 3.constructed from steel section frame; galvanized steel sheet both skins, factory primed for painting; including fittings and fixings; complete; as specified and as Drg. A-611</v>
      </c>
      <c r="K2999" s="224" t="s">
        <v>19</v>
      </c>
      <c r="L2999" s="224" t="s">
        <v>227</v>
      </c>
      <c r="M2999" s="225">
        <v>1</v>
      </c>
      <c r="N2999" s="225" t="s">
        <v>39</v>
      </c>
      <c r="O2999" s="367"/>
      <c r="P2999" s="25">
        <f t="shared" ref="P2999:P3002" si="3107">O2999*M2999</f>
        <v>0</v>
      </c>
      <c r="X2999" s="533" t="s">
        <v>227</v>
      </c>
      <c r="Y2999" s="533">
        <v>1</v>
      </c>
      <c r="Z2999" s="533" t="s">
        <v>39</v>
      </c>
      <c r="AB2999" s="533">
        <v>0</v>
      </c>
    </row>
    <row r="3000" spans="1:28" ht="15.75" hidden="1">
      <c r="A3000" s="533" t="s">
        <v>2729</v>
      </c>
      <c r="B3000" s="533">
        <v>8</v>
      </c>
      <c r="C3000" s="533" t="s">
        <v>201</v>
      </c>
      <c r="D3000" s="572" t="s">
        <v>1615</v>
      </c>
      <c r="E3000" s="571" t="str">
        <f t="shared" si="3082"/>
        <v xml:space="preserve"> HOLLOW METAL DOORS AND FRAMES</v>
      </c>
      <c r="F3000" s="533" t="str">
        <f t="shared" si="3075"/>
        <v>AR</v>
      </c>
      <c r="G3000" s="533" t="s">
        <v>2722</v>
      </c>
      <c r="H3000" s="533">
        <v>255</v>
      </c>
      <c r="I3000" s="533" t="str">
        <f t="shared" ref="I3000:J3000" si="3108">I2998</f>
        <v>Special doors; including ironmongery, accessories, painting, fittings and fixings; complete; as specified and as Drg. A-611</v>
      </c>
      <c r="J3000" s="533" t="str">
        <f t="shared" si="3108"/>
        <v>Special doors; including ironmongery, accessories, painting, fittings and fixings; complete; as specified and as Drg. A-611</v>
      </c>
      <c r="K3000" s="224" t="s">
        <v>20</v>
      </c>
      <c r="L3000" s="224" t="s">
        <v>228</v>
      </c>
      <c r="M3000" s="225">
        <v>2</v>
      </c>
      <c r="N3000" s="225" t="s">
        <v>39</v>
      </c>
      <c r="O3000" s="367"/>
      <c r="P3000" s="25">
        <f t="shared" si="3107"/>
        <v>0</v>
      </c>
      <c r="X3000" s="533" t="s">
        <v>228</v>
      </c>
      <c r="Y3000" s="533">
        <v>2</v>
      </c>
      <c r="Z3000" s="533" t="s">
        <v>39</v>
      </c>
      <c r="AB3000" s="533">
        <v>0</v>
      </c>
    </row>
    <row r="3001" spans="1:28" ht="15.75" hidden="1">
      <c r="A3001" s="533" t="s">
        <v>2729</v>
      </c>
      <c r="B3001" s="533">
        <v>8</v>
      </c>
      <c r="C3001" s="533" t="s">
        <v>201</v>
      </c>
      <c r="D3001" s="572" t="s">
        <v>1615</v>
      </c>
      <c r="E3001" s="571" t="str">
        <f t="shared" si="3082"/>
        <v xml:space="preserve"> HOLLOW METAL DOORS AND FRAMES</v>
      </c>
      <c r="F3001" s="533" t="str">
        <f t="shared" si="3075"/>
        <v>AR</v>
      </c>
      <c r="G3001" s="533" t="s">
        <v>2722</v>
      </c>
      <c r="H3001" s="533">
        <v>256</v>
      </c>
      <c r="I3001" s="533" t="str">
        <f t="shared" ref="I3001:J3001" si="3109">I2999</f>
        <v>Flush steel doors; 43 mm thick; leaf construction type 3.constructed from steel section frame; galvanized steel sheet both skins, factory primed for painting; including fittings and fixings; complete; as specified and as Drg. A-611</v>
      </c>
      <c r="J3001" s="533" t="str">
        <f t="shared" si="3109"/>
        <v>Flush steel doors; 43 mm thick; leaf construction type 3.constructed from steel section frame; galvanized steel sheet both skins, factory primed for painting; including fittings and fixings; complete; as specified and as Drg. A-611</v>
      </c>
      <c r="K3001" s="224" t="s">
        <v>21</v>
      </c>
      <c r="L3001" s="224" t="s">
        <v>229</v>
      </c>
      <c r="M3001" s="225">
        <v>2</v>
      </c>
      <c r="N3001" s="225" t="s">
        <v>39</v>
      </c>
      <c r="O3001" s="367"/>
      <c r="P3001" s="25">
        <f t="shared" si="3107"/>
        <v>0</v>
      </c>
      <c r="X3001" s="533" t="s">
        <v>229</v>
      </c>
      <c r="Y3001" s="533">
        <v>2</v>
      </c>
      <c r="Z3001" s="533" t="s">
        <v>39</v>
      </c>
      <c r="AB3001" s="533">
        <v>0</v>
      </c>
    </row>
    <row r="3002" spans="1:28" ht="15.75" hidden="1">
      <c r="A3002" s="533" t="s">
        <v>2729</v>
      </c>
      <c r="B3002" s="533">
        <v>8</v>
      </c>
      <c r="C3002" s="533" t="s">
        <v>201</v>
      </c>
      <c r="D3002" s="572" t="s">
        <v>1615</v>
      </c>
      <c r="E3002" s="571" t="str">
        <f t="shared" si="3082"/>
        <v xml:space="preserve"> HOLLOW METAL DOORS AND FRAMES</v>
      </c>
      <c r="F3002" s="533" t="str">
        <f t="shared" si="3075"/>
        <v>AR</v>
      </c>
      <c r="G3002" s="533" t="s">
        <v>2722</v>
      </c>
      <c r="H3002" s="533">
        <v>257</v>
      </c>
      <c r="I3002" s="533" t="str">
        <f t="shared" ref="I3002:J3002" si="3110">I3000</f>
        <v>Special doors; including ironmongery, accessories, painting, fittings and fixings; complete; as specified and as Drg. A-611</v>
      </c>
      <c r="J3002" s="533" t="str">
        <f t="shared" si="3110"/>
        <v>Special doors; including ironmongery, accessories, painting, fittings and fixings; complete; as specified and as Drg. A-611</v>
      </c>
      <c r="K3002" s="224" t="s">
        <v>45</v>
      </c>
      <c r="L3002" s="224" t="s">
        <v>230</v>
      </c>
      <c r="M3002" s="225">
        <v>1</v>
      </c>
      <c r="N3002" s="225" t="s">
        <v>39</v>
      </c>
      <c r="O3002" s="367"/>
      <c r="P3002" s="25">
        <f t="shared" si="3107"/>
        <v>0</v>
      </c>
      <c r="X3002" s="533" t="s">
        <v>230</v>
      </c>
      <c r="Y3002" s="533">
        <v>1</v>
      </c>
      <c r="Z3002" s="533" t="s">
        <v>39</v>
      </c>
      <c r="AB3002" s="533">
        <v>0</v>
      </c>
    </row>
    <row r="3003" spans="1:28" ht="15.75" hidden="1">
      <c r="A3003" s="533" t="s">
        <v>2729</v>
      </c>
      <c r="B3003" s="533">
        <v>8</v>
      </c>
      <c r="C3003" s="533" t="s">
        <v>201</v>
      </c>
      <c r="D3003" s="572" t="s">
        <v>1615</v>
      </c>
      <c r="E3003" s="571" t="str">
        <f t="shared" si="3082"/>
        <v xml:space="preserve"> HOLLOW METAL DOORS AND FRAMES</v>
      </c>
      <c r="F3003" s="533" t="str">
        <f t="shared" si="3075"/>
        <v>AR</v>
      </c>
      <c r="G3003" s="533" t="s">
        <v>2725</v>
      </c>
      <c r="H3003" s="533">
        <v>258</v>
      </c>
      <c r="I3003" s="533" t="str">
        <f>L3003</f>
        <v>Steel hollow door frames; zinc coated and factory primed for painting; including fixings and fillings solid with mortar; as specified and as Drg. A-611</v>
      </c>
      <c r="J3003" s="533" t="str">
        <f>L3003</f>
        <v>Steel hollow door frames; zinc coated and factory primed for painting; including fixings and fillings solid with mortar; as specified and as Drg. A-611</v>
      </c>
      <c r="K3003" s="87"/>
      <c r="L3003" s="96" t="s">
        <v>231</v>
      </c>
      <c r="M3003" s="89"/>
      <c r="N3003" s="89"/>
      <c r="O3003" s="367"/>
      <c r="P3003" s="94"/>
      <c r="X3003" s="533" t="s">
        <v>231</v>
      </c>
    </row>
    <row r="3004" spans="1:28" ht="16.5" hidden="1" thickBot="1">
      <c r="A3004" s="533" t="s">
        <v>2729</v>
      </c>
      <c r="B3004" s="533">
        <v>8</v>
      </c>
      <c r="C3004" s="533" t="s">
        <v>201</v>
      </c>
      <c r="D3004" s="572" t="s">
        <v>1615</v>
      </c>
      <c r="E3004" s="571" t="str">
        <f t="shared" si="3082"/>
        <v xml:space="preserve"> HOLLOW METAL DOORS AND FRAMES</v>
      </c>
      <c r="F3004" s="533" t="str">
        <f t="shared" si="3075"/>
        <v>AR</v>
      </c>
      <c r="G3004" s="533" t="s">
        <v>2722</v>
      </c>
      <c r="H3004" s="533">
        <v>259</v>
      </c>
      <c r="I3004" s="533" t="str">
        <f t="shared" ref="I3004:J3004" si="3111">I3002</f>
        <v>Special doors; including ironmongery, accessories, painting, fittings and fixings; complete; as specified and as Drg. A-611</v>
      </c>
      <c r="J3004" s="533" t="str">
        <f t="shared" si="3111"/>
        <v>Special doors; including ironmongery, accessories, painting, fittings and fixings; complete; as specified and as Drg. A-611</v>
      </c>
      <c r="K3004" s="87" t="s">
        <v>15</v>
      </c>
      <c r="L3004" s="87" t="s">
        <v>232</v>
      </c>
      <c r="M3004" s="223">
        <v>300</v>
      </c>
      <c r="N3004" s="89" t="s">
        <v>95</v>
      </c>
      <c r="O3004" s="367">
        <v>20</v>
      </c>
      <c r="P3004" s="25">
        <f t="shared" ref="P3004:P3005" si="3112">O3004*M3004</f>
        <v>6000</v>
      </c>
      <c r="X3004" s="533" t="s">
        <v>232</v>
      </c>
      <c r="Y3004" s="533">
        <v>300</v>
      </c>
      <c r="Z3004" s="533" t="s">
        <v>95</v>
      </c>
      <c r="AA3004" s="533">
        <v>20</v>
      </c>
      <c r="AB3004" s="533">
        <v>6000</v>
      </c>
    </row>
    <row r="3005" spans="1:28" ht="15.75" hidden="1">
      <c r="A3005" s="533" t="s">
        <v>2729</v>
      </c>
      <c r="B3005" s="533">
        <v>8</v>
      </c>
      <c r="C3005" s="533" t="s">
        <v>201</v>
      </c>
      <c r="D3005" s="572" t="s">
        <v>1615</v>
      </c>
      <c r="E3005" s="571" t="str">
        <f t="shared" si="3082"/>
        <v xml:space="preserve"> HOLLOW METAL DOORS AND FRAMES</v>
      </c>
      <c r="F3005" s="533" t="str">
        <f t="shared" si="3075"/>
        <v>AR</v>
      </c>
      <c r="G3005" s="533" t="s">
        <v>2722</v>
      </c>
      <c r="H3005" s="533">
        <v>260</v>
      </c>
      <c r="I3005" s="533" t="str">
        <f t="shared" ref="I3005:J3005" si="3113">I3003</f>
        <v>Steel hollow door frames; zinc coated and factory primed for painting; including fixings and fillings solid with mortar; as specified and as Drg. A-611</v>
      </c>
      <c r="J3005" s="533" t="str">
        <f t="shared" si="3113"/>
        <v>Steel hollow door frames; zinc coated and factory primed for painting; including fixings and fillings solid with mortar; as specified and as Drg. A-611</v>
      </c>
      <c r="K3005" s="224" t="s">
        <v>50</v>
      </c>
      <c r="L3005" s="224" t="s">
        <v>233</v>
      </c>
      <c r="M3005" s="225">
        <v>7</v>
      </c>
      <c r="N3005" s="225" t="s">
        <v>95</v>
      </c>
      <c r="O3005" s="367"/>
      <c r="P3005" s="25">
        <f t="shared" si="3112"/>
        <v>0</v>
      </c>
      <c r="X3005" s="533" t="s">
        <v>233</v>
      </c>
      <c r="Y3005" s="533">
        <v>7</v>
      </c>
      <c r="Z3005" s="533" t="s">
        <v>95</v>
      </c>
    </row>
    <row r="3006" spans="1:28" ht="15.75" hidden="1">
      <c r="A3006" s="533" t="s">
        <v>2729</v>
      </c>
      <c r="B3006" s="533">
        <v>8</v>
      </c>
      <c r="C3006" s="533" t="s">
        <v>201</v>
      </c>
      <c r="D3006" s="572" t="s">
        <v>1615</v>
      </c>
      <c r="E3006" s="571" t="str">
        <f t="shared" si="3082"/>
        <v xml:space="preserve"> HOLLOW METAL DOORS AND FRAMES</v>
      </c>
      <c r="F3006" s="533" t="str">
        <f t="shared" si="3075"/>
        <v>AR</v>
      </c>
      <c r="G3006" s="533" t="s">
        <v>2725</v>
      </c>
      <c r="H3006" s="533">
        <v>261</v>
      </c>
      <c r="I3006" s="533" t="str">
        <f>L3006</f>
        <v>Steel hollow door frames; fire rated, zinc coated and factory primed for painting; including fixings and filling solid with mortar; as specified and as Drg. A-611</v>
      </c>
      <c r="J3006" s="533" t="str">
        <f>L3006</f>
        <v>Steel hollow door frames; fire rated, zinc coated and factory primed for painting; including fixings and filling solid with mortar; as specified and as Drg. A-611</v>
      </c>
      <c r="K3006" s="87"/>
      <c r="L3006" s="96" t="s">
        <v>234</v>
      </c>
      <c r="M3006" s="89"/>
      <c r="N3006" s="89"/>
      <c r="O3006" s="367"/>
      <c r="P3006" s="94"/>
      <c r="X3006" s="533" t="s">
        <v>234</v>
      </c>
    </row>
    <row r="3007" spans="1:28" ht="15.75" hidden="1">
      <c r="A3007" s="533" t="s">
        <v>2729</v>
      </c>
      <c r="B3007" s="533">
        <v>8</v>
      </c>
      <c r="C3007" s="533" t="s">
        <v>201</v>
      </c>
      <c r="D3007" s="572" t="s">
        <v>1615</v>
      </c>
      <c r="E3007" s="571" t="str">
        <f t="shared" si="3082"/>
        <v xml:space="preserve"> HOLLOW METAL DOORS AND FRAMES</v>
      </c>
      <c r="F3007" s="533" t="str">
        <f t="shared" si="3075"/>
        <v>AR</v>
      </c>
      <c r="G3007" s="533" t="s">
        <v>2722</v>
      </c>
      <c r="H3007" s="533">
        <v>262</v>
      </c>
      <c r="I3007" s="533" t="str">
        <f t="shared" ref="I3007:J3007" si="3114">I3005</f>
        <v>Steel hollow door frames; zinc coated and factory primed for painting; including fixings and fillings solid with mortar; as specified and as Drg. A-611</v>
      </c>
      <c r="J3007" s="533" t="str">
        <f t="shared" si="3114"/>
        <v>Steel hollow door frames; zinc coated and factory primed for painting; including fixings and fillings solid with mortar; as specified and as Drg. A-611</v>
      </c>
      <c r="K3007" s="224" t="s">
        <v>13</v>
      </c>
      <c r="L3007" s="224" t="s">
        <v>235</v>
      </c>
      <c r="M3007" s="225">
        <v>65</v>
      </c>
      <c r="N3007" s="225" t="s">
        <v>95</v>
      </c>
      <c r="O3007" s="367"/>
      <c r="P3007" s="25">
        <f t="shared" ref="P3007:P3010" si="3115">O3007*M3007</f>
        <v>0</v>
      </c>
      <c r="X3007" s="533" t="s">
        <v>235</v>
      </c>
      <c r="Y3007" s="533">
        <v>65</v>
      </c>
      <c r="Z3007" s="533" t="s">
        <v>95</v>
      </c>
    </row>
    <row r="3008" spans="1:28" ht="15.75" hidden="1">
      <c r="A3008" s="533" t="s">
        <v>2729</v>
      </c>
      <c r="B3008" s="533">
        <v>8</v>
      </c>
      <c r="C3008" s="533" t="s">
        <v>201</v>
      </c>
      <c r="D3008" s="572" t="s">
        <v>1615</v>
      </c>
      <c r="E3008" s="571" t="str">
        <f t="shared" si="3082"/>
        <v xml:space="preserve"> HOLLOW METAL DOORS AND FRAMES</v>
      </c>
      <c r="F3008" s="533" t="str">
        <f t="shared" si="3075"/>
        <v>AR</v>
      </c>
      <c r="G3008" s="533" t="s">
        <v>2722</v>
      </c>
      <c r="H3008" s="533">
        <v>263</v>
      </c>
      <c r="I3008" s="533" t="str">
        <f t="shared" ref="I3008:J3008" si="3116">I3006</f>
        <v>Steel hollow door frames; fire rated, zinc coated and factory primed for painting; including fixings and filling solid with mortar; as specified and as Drg. A-611</v>
      </c>
      <c r="J3008" s="533" t="str">
        <f t="shared" si="3116"/>
        <v>Steel hollow door frames; fire rated, zinc coated and factory primed for painting; including fixings and filling solid with mortar; as specified and as Drg. A-611</v>
      </c>
      <c r="K3008" s="224" t="s">
        <v>15</v>
      </c>
      <c r="L3008" s="224" t="s">
        <v>236</v>
      </c>
      <c r="M3008" s="225">
        <v>44</v>
      </c>
      <c r="N3008" s="225" t="s">
        <v>95</v>
      </c>
      <c r="O3008" s="367"/>
      <c r="P3008" s="25">
        <f t="shared" si="3115"/>
        <v>0</v>
      </c>
      <c r="X3008" s="533" t="s">
        <v>236</v>
      </c>
      <c r="Y3008" s="533">
        <v>44</v>
      </c>
      <c r="Z3008" s="533" t="s">
        <v>95</v>
      </c>
    </row>
    <row r="3009" spans="1:28" ht="15.75" hidden="1">
      <c r="A3009" s="533" t="s">
        <v>2729</v>
      </c>
      <c r="B3009" s="533">
        <v>8</v>
      </c>
      <c r="C3009" s="533" t="s">
        <v>201</v>
      </c>
      <c r="D3009" s="572" t="s">
        <v>1615</v>
      </c>
      <c r="E3009" s="571" t="str">
        <f t="shared" si="3082"/>
        <v xml:space="preserve"> HOLLOW METAL DOORS AND FRAMES</v>
      </c>
      <c r="F3009" s="533" t="str">
        <f t="shared" si="3075"/>
        <v>AR</v>
      </c>
      <c r="G3009" s="533" t="s">
        <v>2722</v>
      </c>
      <c r="H3009" s="533">
        <v>264</v>
      </c>
      <c r="I3009" s="533" t="str">
        <f t="shared" ref="I3009:J3009" si="3117">I3007</f>
        <v>Steel hollow door frames; zinc coated and factory primed for painting; including fixings and fillings solid with mortar; as specified and as Drg. A-611</v>
      </c>
      <c r="J3009" s="533" t="str">
        <f t="shared" si="3117"/>
        <v>Steel hollow door frames; zinc coated and factory primed for painting; including fixings and fillings solid with mortar; as specified and as Drg. A-611</v>
      </c>
      <c r="K3009" s="224" t="s">
        <v>17</v>
      </c>
      <c r="L3009" s="224" t="s">
        <v>237</v>
      </c>
      <c r="M3009" s="225">
        <v>109</v>
      </c>
      <c r="N3009" s="225" t="s">
        <v>95</v>
      </c>
      <c r="O3009" s="367"/>
      <c r="P3009" s="25">
        <f t="shared" si="3115"/>
        <v>0</v>
      </c>
      <c r="X3009" s="533" t="s">
        <v>237</v>
      </c>
      <c r="Y3009" s="533">
        <v>109</v>
      </c>
      <c r="Z3009" s="533" t="s">
        <v>95</v>
      </c>
    </row>
    <row r="3010" spans="1:28" ht="16.5" hidden="1" thickBot="1">
      <c r="A3010" s="533" t="s">
        <v>2729</v>
      </c>
      <c r="B3010" s="533">
        <v>8</v>
      </c>
      <c r="C3010" s="533" t="s">
        <v>201</v>
      </c>
      <c r="D3010" s="572" t="s">
        <v>1615</v>
      </c>
      <c r="E3010" s="571" t="str">
        <f t="shared" si="3082"/>
        <v xml:space="preserve"> HOLLOW METAL DOORS AND FRAMES</v>
      </c>
      <c r="F3010" s="533" t="str">
        <f t="shared" si="3075"/>
        <v>AR</v>
      </c>
      <c r="G3010" s="533" t="s">
        <v>2722</v>
      </c>
      <c r="H3010" s="533">
        <v>265</v>
      </c>
      <c r="I3010" s="533" t="str">
        <f t="shared" ref="I3010:J3010" si="3118">I3008</f>
        <v>Steel hollow door frames; fire rated, zinc coated and factory primed for painting; including fixings and filling solid with mortar; as specified and as Drg. A-611</v>
      </c>
      <c r="J3010" s="533" t="str">
        <f t="shared" si="3118"/>
        <v>Steel hollow door frames; fire rated, zinc coated and factory primed for painting; including fixings and filling solid with mortar; as specified and as Drg. A-611</v>
      </c>
      <c r="K3010" s="87" t="s">
        <v>13</v>
      </c>
      <c r="L3010" s="87" t="s">
        <v>238</v>
      </c>
      <c r="M3010" s="223">
        <v>5</v>
      </c>
      <c r="N3010" s="89" t="s">
        <v>95</v>
      </c>
      <c r="O3010" s="367">
        <v>30</v>
      </c>
      <c r="P3010" s="25">
        <f t="shared" si="3115"/>
        <v>150</v>
      </c>
      <c r="X3010" s="533" t="s">
        <v>238</v>
      </c>
      <c r="Y3010" s="533">
        <v>5</v>
      </c>
      <c r="Z3010" s="533" t="s">
        <v>95</v>
      </c>
      <c r="AA3010" s="533">
        <v>30</v>
      </c>
      <c r="AB3010" s="533">
        <v>150</v>
      </c>
    </row>
    <row r="3011" spans="1:28" ht="15.75" hidden="1">
      <c r="A3011" s="533" t="s">
        <v>2729</v>
      </c>
      <c r="B3011" s="533">
        <v>8</v>
      </c>
      <c r="C3011" s="533" t="s">
        <v>201</v>
      </c>
      <c r="D3011" s="572" t="s">
        <v>1619</v>
      </c>
      <c r="E3011" s="571" t="s">
        <v>1228</v>
      </c>
      <c r="F3011" s="533" t="str">
        <f t="shared" si="3075"/>
        <v>AR</v>
      </c>
      <c r="G3011" s="533" t="s">
        <v>2725</v>
      </c>
      <c r="H3011" s="533">
        <v>266</v>
      </c>
      <c r="I3011" s="533" t="str">
        <f t="shared" ref="I3011:I3012" si="3119">L3011</f>
        <v>081416 - FLUSH WOOD DOORS</v>
      </c>
      <c r="J3011" s="533" t="str">
        <f t="shared" ref="J3011:J3012" si="3120">L3011</f>
        <v>081416 - FLUSH WOOD DOORS</v>
      </c>
      <c r="K3011" s="87"/>
      <c r="L3011" s="96" t="s">
        <v>239</v>
      </c>
      <c r="M3011" s="89"/>
      <c r="N3011" s="89"/>
      <c r="O3011" s="367"/>
      <c r="P3011" s="94"/>
      <c r="X3011" s="533" t="s">
        <v>239</v>
      </c>
    </row>
    <row r="3012" spans="1:28" ht="15.75" hidden="1">
      <c r="A3012" s="533" t="s">
        <v>2729</v>
      </c>
      <c r="B3012" s="533">
        <v>8</v>
      </c>
      <c r="C3012" s="533" t="s">
        <v>201</v>
      </c>
      <c r="D3012" s="572" t="s">
        <v>1619</v>
      </c>
      <c r="E3012" s="571" t="str">
        <f t="shared" ref="E3012:E3041" si="3121">E3011</f>
        <v xml:space="preserve"> FLUSH WOOD DOORS</v>
      </c>
      <c r="F3012" s="533" t="str">
        <f t="shared" si="3075"/>
        <v>AR</v>
      </c>
      <c r="G3012" s="533" t="s">
        <v>2725</v>
      </c>
      <c r="H3012" s="533">
        <v>267</v>
      </c>
      <c r="I3012" s="533" t="str">
        <f t="shared" si="3119"/>
        <v>Flush wood doors; semi-solid core, 43 thick, leaf construction type 1; comprising preservative treated softwood framing and noggins faced both sides with 6 mm plywood glued and pressed to framing and lipped on all edges with hardwood, veneered faced, finished to receive clear finish paint; including fittings and fixings; complete; as specified and as Drg. A-611</v>
      </c>
      <c r="J3012" s="533" t="str">
        <f t="shared" si="3120"/>
        <v>Flush wood doors; semi-solid core, 43 thick, leaf construction type 1; comprising preservative treated softwood framing and noggins faced both sides with 6 mm plywood glued and pressed to framing and lipped on all edges with hardwood, veneered faced, finished to receive clear finish paint; including fittings and fixings; complete; as specified and as Drg. A-611</v>
      </c>
      <c r="K3012" s="224"/>
      <c r="L3012" s="621" t="s">
        <v>240</v>
      </c>
      <c r="M3012" s="225"/>
      <c r="N3012" s="225"/>
      <c r="O3012" s="367"/>
      <c r="P3012" s="94"/>
      <c r="X3012" s="533" t="s">
        <v>240</v>
      </c>
    </row>
    <row r="3013" spans="1:28" ht="15.75" hidden="1">
      <c r="A3013" s="533" t="s">
        <v>2729</v>
      </c>
      <c r="B3013" s="533">
        <v>8</v>
      </c>
      <c r="C3013" s="533" t="s">
        <v>201</v>
      </c>
      <c r="D3013" s="572" t="s">
        <v>1619</v>
      </c>
      <c r="E3013" s="571" t="str">
        <f t="shared" si="3121"/>
        <v xml:space="preserve"> FLUSH WOOD DOORS</v>
      </c>
      <c r="F3013" s="533" t="str">
        <f t="shared" si="3075"/>
        <v>AR</v>
      </c>
      <c r="G3013" s="533" t="s">
        <v>2722</v>
      </c>
      <c r="H3013" s="533">
        <v>268</v>
      </c>
      <c r="I3013" s="533" t="str">
        <f>I3011</f>
        <v>081416 - FLUSH WOOD DOORS</v>
      </c>
      <c r="J3013" s="533" t="str">
        <f>J3011</f>
        <v>081416 - FLUSH WOOD DOORS</v>
      </c>
      <c r="K3013" s="224" t="s">
        <v>20</v>
      </c>
      <c r="L3013" s="224" t="s">
        <v>241</v>
      </c>
      <c r="M3013" s="225">
        <v>4</v>
      </c>
      <c r="N3013" s="225" t="s">
        <v>39</v>
      </c>
      <c r="O3013" s="367"/>
      <c r="P3013" s="25">
        <f>O3013*M3013</f>
        <v>0</v>
      </c>
      <c r="X3013" s="533" t="s">
        <v>241</v>
      </c>
      <c r="Y3013" s="533">
        <v>4</v>
      </c>
      <c r="Z3013" s="533" t="s">
        <v>39</v>
      </c>
    </row>
    <row r="3014" spans="1:28" ht="15.75" hidden="1">
      <c r="A3014" s="533" t="s">
        <v>2729</v>
      </c>
      <c r="B3014" s="533">
        <v>8</v>
      </c>
      <c r="C3014" s="533" t="s">
        <v>201</v>
      </c>
      <c r="D3014" s="572" t="s">
        <v>1619</v>
      </c>
      <c r="E3014" s="571" t="str">
        <f t="shared" si="3121"/>
        <v xml:space="preserve"> FLUSH WOOD DOORS</v>
      </c>
      <c r="F3014" s="533" t="str">
        <f t="shared" si="3075"/>
        <v>AR</v>
      </c>
      <c r="G3014" s="533" t="s">
        <v>2725</v>
      </c>
      <c r="H3014" s="533">
        <v>269</v>
      </c>
      <c r="I3014" s="533" t="str">
        <f>L3014</f>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J3014" s="533" t="str">
        <f>L3014</f>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K3014" s="87"/>
      <c r="L3014" s="96" t="s">
        <v>242</v>
      </c>
      <c r="M3014" s="89"/>
      <c r="N3014" s="89"/>
      <c r="O3014" s="367"/>
      <c r="P3014" s="94"/>
      <c r="X3014" s="533" t="s">
        <v>242</v>
      </c>
    </row>
    <row r="3015" spans="1:28" ht="16.5" hidden="1" thickBot="1">
      <c r="A3015" s="533" t="s">
        <v>2729</v>
      </c>
      <c r="B3015" s="533">
        <v>8</v>
      </c>
      <c r="C3015" s="533" t="s">
        <v>201</v>
      </c>
      <c r="D3015" s="572" t="s">
        <v>1619</v>
      </c>
      <c r="E3015" s="571" t="str">
        <f t="shared" si="3121"/>
        <v xml:space="preserve"> FLUSH WOOD DOORS</v>
      </c>
      <c r="F3015" s="533" t="str">
        <f t="shared" si="3075"/>
        <v>AR</v>
      </c>
      <c r="G3015" s="533" t="s">
        <v>2722</v>
      </c>
      <c r="H3015" s="533">
        <v>270</v>
      </c>
      <c r="I3015" s="533" t="str">
        <f t="shared" ref="I3015:J3015" si="3122">I3013</f>
        <v>081416 - FLUSH WOOD DOORS</v>
      </c>
      <c r="J3015" s="533" t="str">
        <f t="shared" si="3122"/>
        <v>081416 - FLUSH WOOD DOORS</v>
      </c>
      <c r="K3015" s="87" t="s">
        <v>13</v>
      </c>
      <c r="L3015" s="87" t="s">
        <v>243</v>
      </c>
      <c r="M3015" s="223">
        <v>3</v>
      </c>
      <c r="N3015" s="89" t="s">
        <v>39</v>
      </c>
      <c r="O3015" s="367">
        <v>260</v>
      </c>
      <c r="P3015" s="25">
        <f t="shared" ref="P3015:P3023" si="3123">O3015*M3015</f>
        <v>780</v>
      </c>
      <c r="X3015" s="533" t="s">
        <v>243</v>
      </c>
      <c r="Y3015" s="533">
        <v>3</v>
      </c>
      <c r="Z3015" s="533" t="s">
        <v>39</v>
      </c>
      <c r="AA3015" s="533">
        <v>260</v>
      </c>
      <c r="AB3015" s="533">
        <v>780</v>
      </c>
    </row>
    <row r="3016" spans="1:28" ht="15.75" hidden="1">
      <c r="A3016" s="533" t="s">
        <v>2729</v>
      </c>
      <c r="B3016" s="533">
        <v>8</v>
      </c>
      <c r="C3016" s="533" t="s">
        <v>201</v>
      </c>
      <c r="D3016" s="572" t="s">
        <v>1619</v>
      </c>
      <c r="E3016" s="571" t="str">
        <f t="shared" si="3121"/>
        <v xml:space="preserve"> FLUSH WOOD DOORS</v>
      </c>
      <c r="F3016" s="533" t="str">
        <f t="shared" si="3075"/>
        <v>AR</v>
      </c>
      <c r="G3016" s="533" t="s">
        <v>2722</v>
      </c>
      <c r="H3016" s="533">
        <v>271</v>
      </c>
      <c r="I3016" s="533" t="str">
        <f t="shared" ref="I3016:J3016" si="3124">I3014</f>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J3016" s="533" t="str">
        <f t="shared" si="3124"/>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K3016" s="224" t="s">
        <v>15</v>
      </c>
      <c r="L3016" s="224" t="s">
        <v>244</v>
      </c>
      <c r="M3016" s="225">
        <v>2</v>
      </c>
      <c r="N3016" s="225" t="s">
        <v>39</v>
      </c>
      <c r="O3016" s="368"/>
      <c r="P3016" s="25">
        <f t="shared" si="3123"/>
        <v>0</v>
      </c>
      <c r="X3016" s="533" t="s">
        <v>244</v>
      </c>
      <c r="Y3016" s="533">
        <v>2</v>
      </c>
      <c r="Z3016" s="533" t="s">
        <v>39</v>
      </c>
    </row>
    <row r="3017" spans="1:28" ht="15.75" hidden="1">
      <c r="A3017" s="533" t="s">
        <v>2729</v>
      </c>
      <c r="B3017" s="533">
        <v>8</v>
      </c>
      <c r="C3017" s="533" t="s">
        <v>201</v>
      </c>
      <c r="D3017" s="572" t="s">
        <v>1619</v>
      </c>
      <c r="E3017" s="571" t="str">
        <f t="shared" si="3121"/>
        <v xml:space="preserve"> FLUSH WOOD DOORS</v>
      </c>
      <c r="F3017" s="533" t="str">
        <f t="shared" si="3075"/>
        <v>AR</v>
      </c>
      <c r="G3017" s="533" t="s">
        <v>2722</v>
      </c>
      <c r="H3017" s="533">
        <v>272</v>
      </c>
      <c r="I3017" s="533" t="str">
        <f t="shared" ref="I3017:J3017" si="3125">I3015</f>
        <v>081416 - FLUSH WOOD DOORS</v>
      </c>
      <c r="J3017" s="533" t="str">
        <f t="shared" si="3125"/>
        <v>081416 - FLUSH WOOD DOORS</v>
      </c>
      <c r="K3017" s="224" t="s">
        <v>17</v>
      </c>
      <c r="L3017" s="224" t="s">
        <v>245</v>
      </c>
      <c r="M3017" s="225">
        <v>1</v>
      </c>
      <c r="N3017" s="225" t="s">
        <v>39</v>
      </c>
      <c r="O3017" s="368"/>
      <c r="P3017" s="25">
        <f t="shared" si="3123"/>
        <v>0</v>
      </c>
      <c r="X3017" s="533" t="s">
        <v>245</v>
      </c>
      <c r="Y3017" s="533">
        <v>1</v>
      </c>
      <c r="Z3017" s="533" t="s">
        <v>39</v>
      </c>
    </row>
    <row r="3018" spans="1:28" ht="16.5" hidden="1" thickBot="1">
      <c r="A3018" s="533" t="s">
        <v>2729</v>
      </c>
      <c r="B3018" s="533">
        <v>8</v>
      </c>
      <c r="C3018" s="533" t="s">
        <v>201</v>
      </c>
      <c r="D3018" s="572" t="s">
        <v>1619</v>
      </c>
      <c r="E3018" s="571" t="str">
        <f t="shared" si="3121"/>
        <v xml:space="preserve"> FLUSH WOOD DOORS</v>
      </c>
      <c r="F3018" s="533" t="str">
        <f t="shared" si="3075"/>
        <v>AR</v>
      </c>
      <c r="G3018" s="533" t="s">
        <v>2722</v>
      </c>
      <c r="H3018" s="533">
        <v>273</v>
      </c>
      <c r="I3018" s="533" t="str">
        <f t="shared" ref="I3018:J3018" si="3126">I3016</f>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J3018" s="533" t="str">
        <f t="shared" si="3126"/>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K3018" s="87" t="s">
        <v>15</v>
      </c>
      <c r="L3018" s="87" t="s">
        <v>246</v>
      </c>
      <c r="M3018" s="223">
        <v>1</v>
      </c>
      <c r="N3018" s="89" t="s">
        <v>39</v>
      </c>
      <c r="O3018" s="367">
        <v>330</v>
      </c>
      <c r="P3018" s="25">
        <f t="shared" si="3123"/>
        <v>330</v>
      </c>
      <c r="X3018" s="533" t="s">
        <v>246</v>
      </c>
      <c r="Y3018" s="533">
        <v>1</v>
      </c>
      <c r="Z3018" s="533" t="s">
        <v>39</v>
      </c>
      <c r="AA3018" s="533">
        <v>330</v>
      </c>
      <c r="AB3018" s="533">
        <v>330</v>
      </c>
    </row>
    <row r="3019" spans="1:28" ht="15.75" hidden="1">
      <c r="A3019" s="533" t="s">
        <v>2729</v>
      </c>
      <c r="B3019" s="533">
        <v>8</v>
      </c>
      <c r="C3019" s="533" t="s">
        <v>201</v>
      </c>
      <c r="D3019" s="572" t="s">
        <v>1619</v>
      </c>
      <c r="E3019" s="571" t="str">
        <f t="shared" si="3121"/>
        <v xml:space="preserve"> FLUSH WOOD DOORS</v>
      </c>
      <c r="F3019" s="533" t="str">
        <f t="shared" si="3075"/>
        <v>AR</v>
      </c>
      <c r="G3019" s="533" t="s">
        <v>2722</v>
      </c>
      <c r="H3019" s="533">
        <v>274</v>
      </c>
      <c r="I3019" s="533" t="str">
        <f t="shared" ref="I3019:J3019" si="3127">I3017</f>
        <v>081416 - FLUSH WOOD DOORS</v>
      </c>
      <c r="J3019" s="533" t="str">
        <f t="shared" si="3127"/>
        <v>081416 - FLUSH WOOD DOORS</v>
      </c>
      <c r="K3019" s="224" t="s">
        <v>20</v>
      </c>
      <c r="L3019" s="224" t="s">
        <v>247</v>
      </c>
      <c r="M3019" s="225">
        <v>5</v>
      </c>
      <c r="N3019" s="225" t="s">
        <v>39</v>
      </c>
      <c r="O3019" s="368"/>
      <c r="P3019" s="25">
        <f t="shared" si="3123"/>
        <v>0</v>
      </c>
      <c r="X3019" s="533" t="s">
        <v>247</v>
      </c>
      <c r="Y3019" s="533">
        <v>5</v>
      </c>
      <c r="Z3019" s="533" t="s">
        <v>39</v>
      </c>
    </row>
    <row r="3020" spans="1:28" ht="16.5" hidden="1" thickBot="1">
      <c r="A3020" s="533" t="s">
        <v>2729</v>
      </c>
      <c r="B3020" s="533">
        <v>8</v>
      </c>
      <c r="C3020" s="533" t="s">
        <v>201</v>
      </c>
      <c r="D3020" s="572" t="s">
        <v>1619</v>
      </c>
      <c r="E3020" s="571" t="str">
        <f t="shared" si="3121"/>
        <v xml:space="preserve"> FLUSH WOOD DOORS</v>
      </c>
      <c r="F3020" s="533" t="str">
        <f t="shared" si="3075"/>
        <v>AR</v>
      </c>
      <c r="G3020" s="533" t="s">
        <v>2722</v>
      </c>
      <c r="H3020" s="533">
        <v>275</v>
      </c>
      <c r="I3020" s="533" t="str">
        <f t="shared" ref="I3020:J3020" si="3128">I3018</f>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J3020" s="533" t="str">
        <f t="shared" si="3128"/>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K3020" s="87" t="s">
        <v>17</v>
      </c>
      <c r="L3020" s="87" t="s">
        <v>248</v>
      </c>
      <c r="M3020" s="223">
        <v>9</v>
      </c>
      <c r="N3020" s="89" t="s">
        <v>39</v>
      </c>
      <c r="O3020" s="367">
        <v>275</v>
      </c>
      <c r="P3020" s="25">
        <f t="shared" si="3123"/>
        <v>2475</v>
      </c>
      <c r="X3020" s="533" t="s">
        <v>248</v>
      </c>
      <c r="Y3020" s="533">
        <v>9</v>
      </c>
      <c r="Z3020" s="533" t="s">
        <v>39</v>
      </c>
      <c r="AA3020" s="533">
        <v>275</v>
      </c>
      <c r="AB3020" s="533">
        <v>2475</v>
      </c>
    </row>
    <row r="3021" spans="1:28" ht="16.5" hidden="1" thickBot="1">
      <c r="A3021" s="533" t="s">
        <v>2729</v>
      </c>
      <c r="B3021" s="533">
        <v>8</v>
      </c>
      <c r="C3021" s="533" t="s">
        <v>201</v>
      </c>
      <c r="D3021" s="572" t="s">
        <v>1619</v>
      </c>
      <c r="E3021" s="571" t="str">
        <f t="shared" si="3121"/>
        <v xml:space="preserve"> FLUSH WOOD DOORS</v>
      </c>
      <c r="F3021" s="533" t="str">
        <f t="shared" si="3075"/>
        <v>AR</v>
      </c>
      <c r="G3021" s="533" t="s">
        <v>2722</v>
      </c>
      <c r="H3021" s="533">
        <v>276</v>
      </c>
      <c r="I3021" s="533" t="str">
        <f t="shared" ref="I3021:J3021" si="3129">I3019</f>
        <v>081416 - FLUSH WOOD DOORS</v>
      </c>
      <c r="J3021" s="533" t="str">
        <f t="shared" si="3129"/>
        <v>081416 - FLUSH WOOD DOORS</v>
      </c>
      <c r="K3021" s="87" t="s">
        <v>19</v>
      </c>
      <c r="L3021" s="87" t="s">
        <v>249</v>
      </c>
      <c r="M3021" s="223">
        <v>6</v>
      </c>
      <c r="N3021" s="89" t="s">
        <v>39</v>
      </c>
      <c r="O3021" s="367">
        <v>280</v>
      </c>
      <c r="P3021" s="25">
        <f t="shared" si="3123"/>
        <v>1680</v>
      </c>
      <c r="X3021" s="533" t="s">
        <v>249</v>
      </c>
      <c r="Y3021" s="533">
        <v>6</v>
      </c>
      <c r="Z3021" s="533" t="s">
        <v>39</v>
      </c>
      <c r="AA3021" s="533">
        <v>280</v>
      </c>
      <c r="AB3021" s="533">
        <v>1680</v>
      </c>
    </row>
    <row r="3022" spans="1:28" ht="15.75" hidden="1">
      <c r="A3022" s="533" t="s">
        <v>2729</v>
      </c>
      <c r="B3022" s="533">
        <v>8</v>
      </c>
      <c r="C3022" s="533" t="s">
        <v>201</v>
      </c>
      <c r="D3022" s="572" t="s">
        <v>1619</v>
      </c>
      <c r="E3022" s="571" t="str">
        <f t="shared" si="3121"/>
        <v xml:space="preserve"> FLUSH WOOD DOORS</v>
      </c>
      <c r="F3022" s="533" t="str">
        <f t="shared" si="3075"/>
        <v>AR</v>
      </c>
      <c r="G3022" s="533" t="s">
        <v>2722</v>
      </c>
      <c r="H3022" s="533">
        <v>277</v>
      </c>
      <c r="I3022" s="533" t="str">
        <f t="shared" ref="I3022:J3022" si="3130">I3020</f>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J3022" s="533" t="str">
        <f t="shared" si="3130"/>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K3022" s="224" t="s">
        <v>48</v>
      </c>
      <c r="L3022" s="224" t="s">
        <v>250</v>
      </c>
      <c r="M3022" s="225">
        <v>1</v>
      </c>
      <c r="N3022" s="225" t="s">
        <v>39</v>
      </c>
      <c r="O3022" s="368"/>
      <c r="P3022" s="25">
        <f t="shared" si="3123"/>
        <v>0</v>
      </c>
      <c r="X3022" s="533" t="s">
        <v>250</v>
      </c>
      <c r="Y3022" s="533">
        <v>1</v>
      </c>
      <c r="Z3022" s="533" t="s">
        <v>39</v>
      </c>
    </row>
    <row r="3023" spans="1:28" ht="16.5" hidden="1" thickBot="1">
      <c r="A3023" s="533" t="s">
        <v>2729</v>
      </c>
      <c r="B3023" s="533">
        <v>8</v>
      </c>
      <c r="C3023" s="533" t="s">
        <v>201</v>
      </c>
      <c r="D3023" s="572" t="s">
        <v>1619</v>
      </c>
      <c r="E3023" s="571" t="str">
        <f t="shared" si="3121"/>
        <v xml:space="preserve"> FLUSH WOOD DOORS</v>
      </c>
      <c r="F3023" s="533" t="str">
        <f t="shared" si="3075"/>
        <v>AR</v>
      </c>
      <c r="G3023" s="533" t="s">
        <v>2722</v>
      </c>
      <c r="H3023" s="533">
        <v>278</v>
      </c>
      <c r="I3023" s="533" t="str">
        <f t="shared" ref="I3023:J3023" si="3131">I3021</f>
        <v>081416 - FLUSH WOOD DOORS</v>
      </c>
      <c r="J3023" s="533" t="str">
        <f t="shared" si="3131"/>
        <v>081416 - FLUSH WOOD DOORS</v>
      </c>
      <c r="K3023" s="87" t="s">
        <v>20</v>
      </c>
      <c r="L3023" s="87" t="s">
        <v>251</v>
      </c>
      <c r="M3023" s="223">
        <v>1</v>
      </c>
      <c r="N3023" s="89" t="s">
        <v>39</v>
      </c>
      <c r="O3023" s="367">
        <v>275</v>
      </c>
      <c r="P3023" s="25">
        <f t="shared" si="3123"/>
        <v>275</v>
      </c>
      <c r="X3023" s="533" t="s">
        <v>251</v>
      </c>
      <c r="Y3023" s="533">
        <v>1</v>
      </c>
      <c r="Z3023" s="533" t="s">
        <v>39</v>
      </c>
      <c r="AA3023" s="533">
        <v>275</v>
      </c>
      <c r="AB3023" s="533">
        <v>275</v>
      </c>
    </row>
    <row r="3024" spans="1:28" ht="15.75" hidden="1">
      <c r="A3024" s="533" t="s">
        <v>2729</v>
      </c>
      <c r="B3024" s="533">
        <v>8</v>
      </c>
      <c r="C3024" s="533" t="s">
        <v>201</v>
      </c>
      <c r="D3024" s="572" t="s">
        <v>1619</v>
      </c>
      <c r="E3024" s="571" t="str">
        <f t="shared" si="3121"/>
        <v xml:space="preserve"> FLUSH WOOD DOORS</v>
      </c>
      <c r="F3024" s="533" t="str">
        <f t="shared" si="3075"/>
        <v>AR</v>
      </c>
      <c r="G3024" s="533" t="s">
        <v>2725</v>
      </c>
      <c r="H3024" s="533">
        <v>279</v>
      </c>
      <c r="I3024" s="533" t="str">
        <f>L3024</f>
        <v>Flush wood doors; solid core, 43 thick, leaf construction type 2, fire rated, comprising hardwood framing and noggins; particle core faced both sides with 6 mm plywood lipped on all edges with hardwood, veneered faced, finished to receive clear finish paint; including intumescent strip, fittings and fixings; complete; as specified and as Drg. A-611</v>
      </c>
      <c r="J3024" s="533" t="str">
        <f>L3024</f>
        <v>Flush wood doors; solid core, 43 thick, leaf construction type 2, fire rated, comprising hardwood framing and noggins; particle core faced both sides with 6 mm plywood lipped on all edges with hardwood, veneered faced, finished to receive clear finish paint; including intumescent strip, fittings and fixings; complete; as specified and as Drg. A-611</v>
      </c>
      <c r="K3024" s="224"/>
      <c r="L3024" s="621" t="s">
        <v>252</v>
      </c>
      <c r="M3024" s="225"/>
      <c r="N3024" s="225"/>
      <c r="O3024" s="368"/>
      <c r="P3024" s="226"/>
      <c r="X3024" s="533" t="s">
        <v>252</v>
      </c>
    </row>
    <row r="3025" spans="1:28" ht="15.75" hidden="1">
      <c r="A3025" s="533" t="s">
        <v>2729</v>
      </c>
      <c r="B3025" s="533">
        <v>8</v>
      </c>
      <c r="C3025" s="533" t="s">
        <v>201</v>
      </c>
      <c r="D3025" s="572" t="s">
        <v>1619</v>
      </c>
      <c r="E3025" s="571" t="str">
        <f t="shared" si="3121"/>
        <v xml:space="preserve"> FLUSH WOOD DOORS</v>
      </c>
      <c r="F3025" s="533" t="str">
        <f t="shared" si="3075"/>
        <v>AR</v>
      </c>
      <c r="G3025" s="533" t="s">
        <v>2722</v>
      </c>
      <c r="H3025" s="533">
        <v>280</v>
      </c>
      <c r="I3025" s="533" t="str">
        <f>I3023</f>
        <v>081416 - FLUSH WOOD DOORS</v>
      </c>
      <c r="J3025" s="533" t="str">
        <f>J3023</f>
        <v>081416 - FLUSH WOOD DOORS</v>
      </c>
      <c r="K3025" s="224" t="s">
        <v>13</v>
      </c>
      <c r="L3025" s="224" t="s">
        <v>253</v>
      </c>
      <c r="M3025" s="225">
        <v>1</v>
      </c>
      <c r="N3025" s="225" t="s">
        <v>39</v>
      </c>
      <c r="O3025" s="368"/>
      <c r="P3025" s="25">
        <f>O3025*M3025</f>
        <v>0</v>
      </c>
      <c r="X3025" s="533" t="s">
        <v>253</v>
      </c>
      <c r="Y3025" s="533">
        <v>1</v>
      </c>
      <c r="Z3025" s="533" t="s">
        <v>39</v>
      </c>
    </row>
    <row r="3026" spans="1:28" ht="15.75" hidden="1">
      <c r="A3026" s="533" t="s">
        <v>2729</v>
      </c>
      <c r="B3026" s="533">
        <v>8</v>
      </c>
      <c r="C3026" s="533" t="s">
        <v>201</v>
      </c>
      <c r="D3026" s="572" t="s">
        <v>1619</v>
      </c>
      <c r="E3026" s="571" t="str">
        <f t="shared" si="3121"/>
        <v xml:space="preserve"> FLUSH WOOD DOORS</v>
      </c>
      <c r="F3026" s="533" t="str">
        <f t="shared" si="3075"/>
        <v>AR</v>
      </c>
      <c r="G3026" s="533" t="s">
        <v>2725</v>
      </c>
      <c r="H3026" s="533">
        <v>281</v>
      </c>
      <c r="I3026" s="533" t="str">
        <f>L3026</f>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J3026" s="533" t="str">
        <f>L3026</f>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K3026" s="87"/>
      <c r="L3026" s="96" t="s">
        <v>254</v>
      </c>
      <c r="M3026" s="89"/>
      <c r="N3026" s="89"/>
      <c r="O3026" s="367"/>
      <c r="P3026" s="94"/>
      <c r="X3026" s="533" t="s">
        <v>254</v>
      </c>
    </row>
    <row r="3027" spans="1:28" ht="15.75" hidden="1">
      <c r="A3027" s="533" t="s">
        <v>2729</v>
      </c>
      <c r="B3027" s="533">
        <v>8</v>
      </c>
      <c r="C3027" s="533" t="s">
        <v>201</v>
      </c>
      <c r="D3027" s="572" t="s">
        <v>1619</v>
      </c>
      <c r="E3027" s="571" t="str">
        <f t="shared" si="3121"/>
        <v xml:space="preserve"> FLUSH WOOD DOORS</v>
      </c>
      <c r="F3027" s="533" t="str">
        <f t="shared" si="3075"/>
        <v>AR</v>
      </c>
      <c r="G3027" s="533" t="s">
        <v>2722</v>
      </c>
      <c r="H3027" s="533">
        <v>282</v>
      </c>
      <c r="I3027" s="533" t="str">
        <f t="shared" ref="I3027:J3027" si="3132">I3025</f>
        <v>081416 - FLUSH WOOD DOORS</v>
      </c>
      <c r="J3027" s="533" t="str">
        <f t="shared" si="3132"/>
        <v>081416 - FLUSH WOOD DOORS</v>
      </c>
      <c r="K3027" s="224" t="s">
        <v>15</v>
      </c>
      <c r="L3027" s="224" t="s">
        <v>255</v>
      </c>
      <c r="M3027" s="225">
        <v>1</v>
      </c>
      <c r="N3027" s="225" t="s">
        <v>39</v>
      </c>
      <c r="O3027" s="367"/>
      <c r="P3027" s="25">
        <f t="shared" ref="P3027:P3035" si="3133">O3027*M3027</f>
        <v>0</v>
      </c>
      <c r="X3027" s="533" t="s">
        <v>255</v>
      </c>
      <c r="Y3027" s="533">
        <v>1</v>
      </c>
      <c r="Z3027" s="533" t="s">
        <v>39</v>
      </c>
    </row>
    <row r="3028" spans="1:28" ht="15.75" hidden="1">
      <c r="A3028" s="533" t="s">
        <v>2729</v>
      </c>
      <c r="B3028" s="533">
        <v>8</v>
      </c>
      <c r="C3028" s="533" t="s">
        <v>201</v>
      </c>
      <c r="D3028" s="572" t="s">
        <v>1619</v>
      </c>
      <c r="E3028" s="571" t="str">
        <f t="shared" si="3121"/>
        <v xml:space="preserve"> FLUSH WOOD DOORS</v>
      </c>
      <c r="F3028" s="533" t="str">
        <f t="shared" si="3075"/>
        <v>AR</v>
      </c>
      <c r="G3028" s="533" t="s">
        <v>2722</v>
      </c>
      <c r="H3028" s="533">
        <v>283</v>
      </c>
      <c r="I3028" s="533" t="str">
        <f t="shared" ref="I3028:J3028" si="3134">I3026</f>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J3028" s="533" t="str">
        <f t="shared" si="3134"/>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K3028" s="224" t="s">
        <v>17</v>
      </c>
      <c r="L3028" s="224" t="s">
        <v>256</v>
      </c>
      <c r="M3028" s="225">
        <v>2</v>
      </c>
      <c r="N3028" s="225" t="s">
        <v>39</v>
      </c>
      <c r="O3028" s="367"/>
      <c r="P3028" s="25">
        <f t="shared" si="3133"/>
        <v>0</v>
      </c>
      <c r="X3028" s="533" t="s">
        <v>256</v>
      </c>
      <c r="Y3028" s="533">
        <v>2</v>
      </c>
      <c r="Z3028" s="533" t="s">
        <v>39</v>
      </c>
    </row>
    <row r="3029" spans="1:28" ht="15.75" hidden="1">
      <c r="A3029" s="533" t="s">
        <v>2729</v>
      </c>
      <c r="B3029" s="533">
        <v>8</v>
      </c>
      <c r="C3029" s="533" t="s">
        <v>201</v>
      </c>
      <c r="D3029" s="572" t="s">
        <v>1619</v>
      </c>
      <c r="E3029" s="571" t="str">
        <f t="shared" si="3121"/>
        <v xml:space="preserve"> FLUSH WOOD DOORS</v>
      </c>
      <c r="F3029" s="533" t="str">
        <f t="shared" si="3075"/>
        <v>AR</v>
      </c>
      <c r="G3029" s="533" t="s">
        <v>2722</v>
      </c>
      <c r="H3029" s="533">
        <v>284</v>
      </c>
      <c r="I3029" s="533" t="str">
        <f t="shared" ref="I3029:J3029" si="3135">I3027</f>
        <v>081416 - FLUSH WOOD DOORS</v>
      </c>
      <c r="J3029" s="533" t="str">
        <f t="shared" si="3135"/>
        <v>081416 - FLUSH WOOD DOORS</v>
      </c>
      <c r="K3029" s="224" t="s">
        <v>19</v>
      </c>
      <c r="L3029" s="224" t="s">
        <v>253</v>
      </c>
      <c r="M3029" s="225">
        <v>1</v>
      </c>
      <c r="N3029" s="225" t="s">
        <v>39</v>
      </c>
      <c r="O3029" s="367"/>
      <c r="P3029" s="25">
        <f t="shared" si="3133"/>
        <v>0</v>
      </c>
      <c r="X3029" s="533" t="s">
        <v>253</v>
      </c>
      <c r="Y3029" s="533">
        <v>1</v>
      </c>
      <c r="Z3029" s="533" t="s">
        <v>39</v>
      </c>
    </row>
    <row r="3030" spans="1:28" ht="16.5" hidden="1" thickBot="1">
      <c r="A3030" s="533" t="s">
        <v>2729</v>
      </c>
      <c r="B3030" s="533">
        <v>8</v>
      </c>
      <c r="C3030" s="533" t="s">
        <v>201</v>
      </c>
      <c r="D3030" s="572" t="s">
        <v>1619</v>
      </c>
      <c r="E3030" s="571" t="str">
        <f t="shared" si="3121"/>
        <v xml:space="preserve"> FLUSH WOOD DOORS</v>
      </c>
      <c r="F3030" s="533" t="str">
        <f t="shared" si="3075"/>
        <v>AR</v>
      </c>
      <c r="G3030" s="533" t="s">
        <v>2722</v>
      </c>
      <c r="H3030" s="533">
        <v>285</v>
      </c>
      <c r="I3030" s="533" t="str">
        <f t="shared" ref="I3030:J3030" si="3136">I3028</f>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J3030" s="533" t="str">
        <f t="shared" si="3136"/>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K3030" s="87" t="s">
        <v>13</v>
      </c>
      <c r="L3030" s="87" t="s">
        <v>257</v>
      </c>
      <c r="M3030" s="223">
        <v>1</v>
      </c>
      <c r="N3030" s="89" t="s">
        <v>39</v>
      </c>
      <c r="O3030" s="367">
        <v>1500</v>
      </c>
      <c r="P3030" s="25">
        <f t="shared" si="3133"/>
        <v>1500</v>
      </c>
      <c r="X3030" s="533" t="s">
        <v>257</v>
      </c>
      <c r="Y3030" s="533">
        <v>1</v>
      </c>
      <c r="Z3030" s="533" t="s">
        <v>39</v>
      </c>
      <c r="AA3030" s="533">
        <v>1500</v>
      </c>
      <c r="AB3030" s="533">
        <v>1500</v>
      </c>
    </row>
    <row r="3031" spans="1:28" ht="16.5" hidden="1" thickBot="1">
      <c r="A3031" s="533" t="s">
        <v>2729</v>
      </c>
      <c r="B3031" s="533">
        <v>8</v>
      </c>
      <c r="C3031" s="533" t="s">
        <v>201</v>
      </c>
      <c r="D3031" s="572" t="s">
        <v>1619</v>
      </c>
      <c r="E3031" s="571" t="str">
        <f t="shared" si="3121"/>
        <v xml:space="preserve"> FLUSH WOOD DOORS</v>
      </c>
      <c r="F3031" s="533" t="str">
        <f t="shared" si="3075"/>
        <v>AR</v>
      </c>
      <c r="G3031" s="533" t="s">
        <v>2722</v>
      </c>
      <c r="H3031" s="533">
        <v>286</v>
      </c>
      <c r="I3031" s="533" t="str">
        <f t="shared" ref="I3031:J3031" si="3137">I3029</f>
        <v>081416 - FLUSH WOOD DOORS</v>
      </c>
      <c r="J3031" s="533" t="str">
        <f t="shared" si="3137"/>
        <v>081416 - FLUSH WOOD DOORS</v>
      </c>
      <c r="K3031" s="87" t="s">
        <v>15</v>
      </c>
      <c r="L3031" s="87" t="s">
        <v>258</v>
      </c>
      <c r="M3031" s="223">
        <v>2</v>
      </c>
      <c r="N3031" s="89" t="s">
        <v>39</v>
      </c>
      <c r="O3031" s="367">
        <v>400</v>
      </c>
      <c r="P3031" s="25">
        <f t="shared" si="3133"/>
        <v>800</v>
      </c>
      <c r="X3031" s="533" t="s">
        <v>258</v>
      </c>
      <c r="Y3031" s="533">
        <v>2</v>
      </c>
      <c r="Z3031" s="533" t="s">
        <v>39</v>
      </c>
      <c r="AA3031" s="533">
        <v>400</v>
      </c>
      <c r="AB3031" s="533">
        <v>800</v>
      </c>
    </row>
    <row r="3032" spans="1:28" ht="15.75" hidden="1">
      <c r="A3032" s="533" t="s">
        <v>2729</v>
      </c>
      <c r="B3032" s="533">
        <v>8</v>
      </c>
      <c r="C3032" s="533" t="s">
        <v>201</v>
      </c>
      <c r="D3032" s="572" t="s">
        <v>1619</v>
      </c>
      <c r="E3032" s="571" t="str">
        <f t="shared" si="3121"/>
        <v xml:space="preserve"> FLUSH WOOD DOORS</v>
      </c>
      <c r="F3032" s="533" t="str">
        <f t="shared" si="3075"/>
        <v>AR</v>
      </c>
      <c r="G3032" s="533" t="s">
        <v>2722</v>
      </c>
      <c r="H3032" s="533">
        <v>287</v>
      </c>
      <c r="I3032" s="533" t="str">
        <f t="shared" ref="I3032:J3032" si="3138">I3030</f>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J3032" s="533" t="str">
        <f t="shared" si="3138"/>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K3032" s="224" t="s">
        <v>13</v>
      </c>
      <c r="L3032" s="224" t="s">
        <v>259</v>
      </c>
      <c r="M3032" s="225">
        <v>5</v>
      </c>
      <c r="N3032" s="225" t="s">
        <v>39</v>
      </c>
      <c r="O3032" s="368"/>
      <c r="P3032" s="25">
        <f t="shared" si="3133"/>
        <v>0</v>
      </c>
      <c r="X3032" s="533" t="s">
        <v>259</v>
      </c>
      <c r="Y3032" s="533">
        <v>5</v>
      </c>
      <c r="Z3032" s="533" t="s">
        <v>39</v>
      </c>
    </row>
    <row r="3033" spans="1:28" ht="15.75" hidden="1">
      <c r="A3033" s="533" t="s">
        <v>2729</v>
      </c>
      <c r="B3033" s="533">
        <v>8</v>
      </c>
      <c r="C3033" s="533" t="s">
        <v>201</v>
      </c>
      <c r="D3033" s="572" t="s">
        <v>1619</v>
      </c>
      <c r="E3033" s="571" t="str">
        <f t="shared" si="3121"/>
        <v xml:space="preserve"> FLUSH WOOD DOORS</v>
      </c>
      <c r="F3033" s="533" t="str">
        <f t="shared" si="3075"/>
        <v>AR</v>
      </c>
      <c r="G3033" s="533" t="s">
        <v>2722</v>
      </c>
      <c r="H3033" s="533">
        <v>288</v>
      </c>
      <c r="I3033" s="533" t="str">
        <f t="shared" ref="I3033:J3033" si="3139">I3031</f>
        <v>081416 - FLUSH WOOD DOORS</v>
      </c>
      <c r="J3033" s="533" t="str">
        <f t="shared" si="3139"/>
        <v>081416 - FLUSH WOOD DOORS</v>
      </c>
      <c r="K3033" s="224" t="s">
        <v>15</v>
      </c>
      <c r="L3033" s="224" t="s">
        <v>260</v>
      </c>
      <c r="M3033" s="225">
        <v>2</v>
      </c>
      <c r="N3033" s="225" t="s">
        <v>39</v>
      </c>
      <c r="O3033" s="368"/>
      <c r="P3033" s="25">
        <f t="shared" si="3133"/>
        <v>0</v>
      </c>
      <c r="X3033" s="533" t="s">
        <v>260</v>
      </c>
      <c r="Y3033" s="533">
        <v>2</v>
      </c>
      <c r="Z3033" s="533" t="s">
        <v>39</v>
      </c>
    </row>
    <row r="3034" spans="1:28" ht="16.5" hidden="1" thickBot="1">
      <c r="A3034" s="533" t="s">
        <v>2729</v>
      </c>
      <c r="B3034" s="533">
        <v>8</v>
      </c>
      <c r="C3034" s="533" t="s">
        <v>201</v>
      </c>
      <c r="D3034" s="572" t="s">
        <v>1619</v>
      </c>
      <c r="E3034" s="571" t="str">
        <f t="shared" si="3121"/>
        <v xml:space="preserve"> FLUSH WOOD DOORS</v>
      </c>
      <c r="F3034" s="533" t="str">
        <f t="shared" ref="F3034:F3049" si="3140">VLOOKUP(D:D,trade,3,FALSE)</f>
        <v>AR</v>
      </c>
      <c r="G3034" s="533" t="s">
        <v>2722</v>
      </c>
      <c r="H3034" s="533">
        <v>289</v>
      </c>
      <c r="I3034" s="533" t="str">
        <f t="shared" ref="I3034:J3034" si="3141">I3032</f>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J3034" s="533" t="str">
        <f t="shared" si="3141"/>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K3034" s="87" t="s">
        <v>13</v>
      </c>
      <c r="L3034" s="87" t="s">
        <v>261</v>
      </c>
      <c r="M3034" s="223">
        <v>6</v>
      </c>
      <c r="N3034" s="89" t="s">
        <v>39</v>
      </c>
      <c r="O3034" s="367">
        <v>400</v>
      </c>
      <c r="P3034" s="25">
        <f t="shared" si="3133"/>
        <v>2400</v>
      </c>
      <c r="X3034" s="533" t="s">
        <v>261</v>
      </c>
      <c r="Y3034" s="533">
        <v>6</v>
      </c>
      <c r="Z3034" s="533" t="s">
        <v>39</v>
      </c>
      <c r="AA3034" s="533">
        <v>400</v>
      </c>
      <c r="AB3034" s="533">
        <v>2400</v>
      </c>
    </row>
    <row r="3035" spans="1:28" ht="16.5" hidden="1" thickBot="1">
      <c r="A3035" s="533" t="s">
        <v>2729</v>
      </c>
      <c r="B3035" s="533">
        <v>8</v>
      </c>
      <c r="C3035" s="533" t="s">
        <v>201</v>
      </c>
      <c r="D3035" s="572" t="s">
        <v>1619</v>
      </c>
      <c r="E3035" s="571" t="str">
        <f t="shared" si="3121"/>
        <v xml:space="preserve"> FLUSH WOOD DOORS</v>
      </c>
      <c r="F3035" s="533" t="str">
        <f t="shared" si="3140"/>
        <v>AR</v>
      </c>
      <c r="G3035" s="533" t="s">
        <v>2722</v>
      </c>
      <c r="H3035" s="533">
        <v>290</v>
      </c>
      <c r="I3035" s="533" t="str">
        <f t="shared" ref="I3035:J3035" si="3142">I3033</f>
        <v>081416 - FLUSH WOOD DOORS</v>
      </c>
      <c r="J3035" s="533" t="str">
        <f t="shared" si="3142"/>
        <v>081416 - FLUSH WOOD DOORS</v>
      </c>
      <c r="K3035" s="87" t="s">
        <v>15</v>
      </c>
      <c r="L3035" s="87" t="s">
        <v>262</v>
      </c>
      <c r="M3035" s="223">
        <v>2</v>
      </c>
      <c r="N3035" s="89" t="s">
        <v>39</v>
      </c>
      <c r="O3035" s="367">
        <v>1500</v>
      </c>
      <c r="P3035" s="25">
        <f t="shared" si="3133"/>
        <v>3000</v>
      </c>
      <c r="X3035" s="533" t="s">
        <v>262</v>
      </c>
      <c r="Y3035" s="533">
        <v>2</v>
      </c>
      <c r="Z3035" s="533" t="s">
        <v>39</v>
      </c>
      <c r="AA3035" s="533">
        <v>1500</v>
      </c>
      <c r="AB3035" s="533">
        <v>3000</v>
      </c>
    </row>
    <row r="3036" spans="1:28" ht="15.75" hidden="1">
      <c r="A3036" s="533" t="s">
        <v>2729</v>
      </c>
      <c r="B3036" s="533">
        <v>8</v>
      </c>
      <c r="C3036" s="533" t="s">
        <v>201</v>
      </c>
      <c r="D3036" s="572" t="s">
        <v>1619</v>
      </c>
      <c r="E3036" s="571" t="str">
        <f t="shared" si="3121"/>
        <v xml:space="preserve"> FLUSH WOOD DOORS</v>
      </c>
      <c r="F3036" s="533" t="str">
        <f t="shared" si="3140"/>
        <v>AR</v>
      </c>
      <c r="G3036" s="533" t="s">
        <v>2725</v>
      </c>
      <c r="H3036" s="533">
        <v>291</v>
      </c>
      <c r="I3036" s="533" t="str">
        <f>L3036</f>
        <v>Wood door frames; hardwood, factory primed for painting; including soft wood sub frame, fittings and fixings; as specified and as Drg. A-611</v>
      </c>
      <c r="J3036" s="533" t="str">
        <f>L3036</f>
        <v>Wood door frames; hardwood, factory primed for painting; including soft wood sub frame, fittings and fixings; as specified and as Drg. A-611</v>
      </c>
      <c r="K3036" s="87"/>
      <c r="L3036" s="96" t="s">
        <v>263</v>
      </c>
      <c r="M3036" s="89"/>
      <c r="N3036" s="89"/>
      <c r="O3036" s="367"/>
      <c r="P3036" s="94"/>
      <c r="X3036" s="533" t="s">
        <v>263</v>
      </c>
    </row>
    <row r="3037" spans="1:28" ht="16.5" hidden="1" thickBot="1">
      <c r="A3037" s="533" t="s">
        <v>2729</v>
      </c>
      <c r="B3037" s="533">
        <v>8</v>
      </c>
      <c r="C3037" s="533" t="s">
        <v>201</v>
      </c>
      <c r="D3037" s="572" t="s">
        <v>1619</v>
      </c>
      <c r="E3037" s="571" t="str">
        <f t="shared" si="3121"/>
        <v xml:space="preserve"> FLUSH WOOD DOORS</v>
      </c>
      <c r="F3037" s="533" t="str">
        <f t="shared" si="3140"/>
        <v>AR</v>
      </c>
      <c r="G3037" s="533" t="s">
        <v>2722</v>
      </c>
      <c r="H3037" s="533">
        <v>292</v>
      </c>
      <c r="I3037" s="533" t="str">
        <f>I3035</f>
        <v>081416 - FLUSH WOOD DOORS</v>
      </c>
      <c r="J3037" s="533" t="str">
        <f>J3035</f>
        <v>081416 - FLUSH WOOD DOORS</v>
      </c>
      <c r="K3037" s="87" t="s">
        <v>17</v>
      </c>
      <c r="L3037" s="87" t="s">
        <v>264</v>
      </c>
      <c r="M3037" s="223">
        <v>10</v>
      </c>
      <c r="N3037" s="89" t="s">
        <v>95</v>
      </c>
      <c r="O3037" s="367">
        <v>65</v>
      </c>
      <c r="P3037" s="25">
        <f>O3037*M3037</f>
        <v>650</v>
      </c>
      <c r="X3037" s="533" t="s">
        <v>264</v>
      </c>
      <c r="Y3037" s="533">
        <v>10</v>
      </c>
      <c r="Z3037" s="533" t="s">
        <v>95</v>
      </c>
      <c r="AA3037" s="533">
        <v>65</v>
      </c>
      <c r="AB3037" s="533">
        <v>650</v>
      </c>
    </row>
    <row r="3038" spans="1:28" ht="15.75" hidden="1">
      <c r="A3038" s="533" t="s">
        <v>2729</v>
      </c>
      <c r="B3038" s="533">
        <v>8</v>
      </c>
      <c r="C3038" s="533" t="s">
        <v>201</v>
      </c>
      <c r="D3038" s="572" t="s">
        <v>1619</v>
      </c>
      <c r="E3038" s="571" t="str">
        <f t="shared" si="3121"/>
        <v xml:space="preserve"> FLUSH WOOD DOORS</v>
      </c>
      <c r="F3038" s="533" t="str">
        <f t="shared" si="3140"/>
        <v>AR</v>
      </c>
      <c r="G3038" s="533" t="s">
        <v>2725</v>
      </c>
      <c r="H3038" s="533">
        <v>293</v>
      </c>
      <c r="I3038" s="533" t="str">
        <f>L3038</f>
        <v>Wood door frames, fire rated, factory primed for painting; including sub frame, fittings and fixings; as specified and as Drg. A-611</v>
      </c>
      <c r="J3038" s="533" t="str">
        <f>L3038</f>
        <v>Wood door frames, fire rated, factory primed for painting; including sub frame, fittings and fixings; as specified and as Drg. A-611</v>
      </c>
      <c r="K3038" s="224"/>
      <c r="L3038" s="621" t="s">
        <v>265</v>
      </c>
      <c r="M3038" s="225"/>
      <c r="N3038" s="225"/>
      <c r="O3038" s="367"/>
      <c r="P3038" s="94"/>
      <c r="X3038" s="533" t="s">
        <v>265</v>
      </c>
    </row>
    <row r="3039" spans="1:28" ht="15.75" hidden="1">
      <c r="A3039" s="533" t="s">
        <v>2729</v>
      </c>
      <c r="B3039" s="533">
        <v>8</v>
      </c>
      <c r="C3039" s="533" t="s">
        <v>201</v>
      </c>
      <c r="D3039" s="572" t="s">
        <v>1619</v>
      </c>
      <c r="E3039" s="571" t="str">
        <f t="shared" si="3121"/>
        <v xml:space="preserve"> FLUSH WOOD DOORS</v>
      </c>
      <c r="F3039" s="533" t="str">
        <f t="shared" si="3140"/>
        <v>AR</v>
      </c>
      <c r="G3039" s="533" t="s">
        <v>2722</v>
      </c>
      <c r="H3039" s="533">
        <v>294</v>
      </c>
      <c r="I3039" s="533" t="str">
        <f>I3037</f>
        <v>081416 - FLUSH WOOD DOORS</v>
      </c>
      <c r="J3039" s="533" t="str">
        <f>J3037</f>
        <v>081416 - FLUSH WOOD DOORS</v>
      </c>
      <c r="K3039" s="224" t="s">
        <v>21</v>
      </c>
      <c r="L3039" s="224" t="s">
        <v>266</v>
      </c>
      <c r="M3039" s="225">
        <v>6</v>
      </c>
      <c r="N3039" s="225" t="s">
        <v>95</v>
      </c>
      <c r="O3039" s="367"/>
      <c r="P3039" s="25">
        <f>O3039*M3039</f>
        <v>0</v>
      </c>
      <c r="X3039" s="533" t="s">
        <v>266</v>
      </c>
      <c r="Y3039" s="533">
        <v>6</v>
      </c>
      <c r="Z3039" s="533" t="s">
        <v>95</v>
      </c>
    </row>
    <row r="3040" spans="1:28" ht="15.75" hidden="1">
      <c r="A3040" s="533" t="s">
        <v>2729</v>
      </c>
      <c r="B3040" s="533">
        <v>8</v>
      </c>
      <c r="C3040" s="533" t="s">
        <v>201</v>
      </c>
      <c r="D3040" s="572" t="s">
        <v>1619</v>
      </c>
      <c r="E3040" s="571" t="str">
        <f t="shared" si="3121"/>
        <v xml:space="preserve"> FLUSH WOOD DOORS</v>
      </c>
      <c r="F3040" s="533" t="str">
        <f t="shared" si="3140"/>
        <v>AR</v>
      </c>
      <c r="G3040" s="533" t="s">
        <v>2725</v>
      </c>
      <c r="H3040" s="533">
        <v>295</v>
      </c>
      <c r="I3040" s="533" t="str">
        <f>L3040</f>
        <v>Wood architrave; hardwood, factory primed for painting; including fittings and fixings; to</v>
      </c>
      <c r="J3040" s="533" t="str">
        <f>L3040</f>
        <v>Wood architrave; hardwood, factory primed for painting; including fittings and fixings; to</v>
      </c>
      <c r="K3040" s="87"/>
      <c r="L3040" s="96" t="s">
        <v>267</v>
      </c>
      <c r="M3040" s="89"/>
      <c r="N3040" s="89"/>
      <c r="O3040" s="367"/>
      <c r="P3040" s="94"/>
      <c r="X3040" s="533" t="s">
        <v>267</v>
      </c>
    </row>
    <row r="3041" spans="1:28" ht="15.75" hidden="1">
      <c r="A3041" s="533" t="s">
        <v>2729</v>
      </c>
      <c r="B3041" s="533">
        <v>8</v>
      </c>
      <c r="C3041" s="533" t="s">
        <v>201</v>
      </c>
      <c r="D3041" s="572" t="s">
        <v>1619</v>
      </c>
      <c r="E3041" s="571" t="str">
        <f t="shared" si="3121"/>
        <v xml:space="preserve"> FLUSH WOOD DOORS</v>
      </c>
      <c r="F3041" s="533" t="str">
        <f t="shared" si="3140"/>
        <v>AR</v>
      </c>
      <c r="G3041" s="533" t="s">
        <v>2722</v>
      </c>
      <c r="H3041" s="533">
        <v>296</v>
      </c>
      <c r="I3041" s="533" t="str">
        <f>I3039</f>
        <v>081416 - FLUSH WOOD DOORS</v>
      </c>
      <c r="J3041" s="533" t="str">
        <f>J3039</f>
        <v>081416 - FLUSH WOOD DOORS</v>
      </c>
      <c r="K3041" s="87" t="s">
        <v>19</v>
      </c>
      <c r="L3041" s="87" t="s">
        <v>268</v>
      </c>
      <c r="M3041" s="89">
        <v>48</v>
      </c>
      <c r="N3041" s="89" t="s">
        <v>95</v>
      </c>
      <c r="O3041" s="367">
        <v>15</v>
      </c>
      <c r="P3041" s="25">
        <f>O3041*M3041</f>
        <v>720</v>
      </c>
      <c r="X3041" s="533" t="s">
        <v>268</v>
      </c>
      <c r="Y3041" s="533">
        <v>48</v>
      </c>
      <c r="Z3041" s="533" t="s">
        <v>95</v>
      </c>
      <c r="AA3041" s="533">
        <v>15</v>
      </c>
      <c r="AB3041" s="533">
        <v>720</v>
      </c>
    </row>
    <row r="3042" spans="1:28" ht="15.75" hidden="1">
      <c r="A3042" s="533" t="s">
        <v>2729</v>
      </c>
      <c r="B3042" s="533">
        <v>8</v>
      </c>
      <c r="C3042" s="533" t="s">
        <v>201</v>
      </c>
      <c r="D3042" s="572" t="s">
        <v>1629</v>
      </c>
      <c r="E3042" s="571" t="s">
        <v>1229</v>
      </c>
      <c r="F3042" s="533" t="str">
        <f t="shared" si="3140"/>
        <v>AR</v>
      </c>
      <c r="G3042" s="533" t="s">
        <v>2725</v>
      </c>
      <c r="H3042" s="533">
        <v>297</v>
      </c>
      <c r="I3042" s="533" t="str">
        <f t="shared" ref="I3042:I3043" si="3143">L3042</f>
        <v>083113 - ACCESS DOORS AND FRAMES</v>
      </c>
      <c r="J3042" s="533" t="str">
        <f t="shared" ref="J3042:J3043" si="3144">L3042</f>
        <v>083113 - ACCESS DOORS AND FRAMES</v>
      </c>
      <c r="K3042" s="87"/>
      <c r="L3042" s="96" t="s">
        <v>269</v>
      </c>
      <c r="M3042" s="89"/>
      <c r="N3042" s="89"/>
      <c r="O3042" s="367"/>
      <c r="P3042" s="94"/>
      <c r="X3042" s="533" t="s">
        <v>269</v>
      </c>
    </row>
    <row r="3043" spans="1:28" ht="15.75" hidden="1">
      <c r="A3043" s="533" t="s">
        <v>2729</v>
      </c>
      <c r="B3043" s="533">
        <v>8</v>
      </c>
      <c r="C3043" s="533" t="s">
        <v>201</v>
      </c>
      <c r="D3043" s="572" t="s">
        <v>1629</v>
      </c>
      <c r="E3043" s="571" t="str">
        <f t="shared" ref="E3043:E3049" si="3145">E3042</f>
        <v xml:space="preserve"> ACCESS DOORS AND FRAMES</v>
      </c>
      <c r="F3043" s="533" t="str">
        <f t="shared" si="3140"/>
        <v>AR</v>
      </c>
      <c r="G3043" s="533" t="s">
        <v>2725</v>
      </c>
      <c r="H3043" s="533">
        <v>298</v>
      </c>
      <c r="I3043" s="533" t="str">
        <f t="shared" si="3143"/>
        <v>Water tank cover; comprising 1.5 thick galvanized steel sheet skins; 50 thick injected polyurethane core, steel angle frame set in concrete; including epoxy paint, hinges, ironmongery, fittings and fixings; complete; as specified and as Drg. A-502; detail 5</v>
      </c>
      <c r="J3043" s="533" t="str">
        <f t="shared" si="3144"/>
        <v>Water tank cover; comprising 1.5 thick galvanized steel sheet skins; 50 thick injected polyurethane core, steel angle frame set in concrete; including epoxy paint, hinges, ironmongery, fittings and fixings; complete; as specified and as Drg. A-502; detail 5</v>
      </c>
      <c r="K3043" s="87"/>
      <c r="L3043" s="574" t="s">
        <v>270</v>
      </c>
      <c r="M3043" s="89"/>
      <c r="N3043" s="89"/>
      <c r="O3043" s="367"/>
      <c r="P3043" s="94"/>
      <c r="X3043" s="533" t="s">
        <v>270</v>
      </c>
    </row>
    <row r="3044" spans="1:28" ht="15.75" hidden="1">
      <c r="A3044" s="533" t="s">
        <v>2729</v>
      </c>
      <c r="B3044" s="533">
        <v>8</v>
      </c>
      <c r="C3044" s="533" t="s">
        <v>201</v>
      </c>
      <c r="D3044" s="572" t="s">
        <v>1629</v>
      </c>
      <c r="E3044" s="571" t="str">
        <f t="shared" si="3145"/>
        <v xml:space="preserve"> ACCESS DOORS AND FRAMES</v>
      </c>
      <c r="F3044" s="533" t="str">
        <f t="shared" si="3140"/>
        <v>AR</v>
      </c>
      <c r="G3044" s="533" t="s">
        <v>2722</v>
      </c>
      <c r="H3044" s="533">
        <v>299</v>
      </c>
      <c r="I3044" s="533" t="str">
        <f>I3042</f>
        <v>083113 - ACCESS DOORS AND FRAMES</v>
      </c>
      <c r="J3044" s="533" t="str">
        <f>J3042</f>
        <v>083113 - ACCESS DOORS AND FRAMES</v>
      </c>
      <c r="K3044" s="87" t="s">
        <v>13</v>
      </c>
      <c r="L3044" s="87" t="s">
        <v>271</v>
      </c>
      <c r="M3044" s="89">
        <v>2</v>
      </c>
      <c r="N3044" s="89" t="s">
        <v>39</v>
      </c>
      <c r="O3044" s="367">
        <v>360</v>
      </c>
      <c r="P3044" s="25">
        <f>O3044*M3044</f>
        <v>720</v>
      </c>
      <c r="X3044" s="533" t="s">
        <v>271</v>
      </c>
      <c r="Y3044" s="533">
        <v>2</v>
      </c>
      <c r="Z3044" s="533" t="s">
        <v>39</v>
      </c>
      <c r="AA3044" s="533">
        <v>360</v>
      </c>
      <c r="AB3044" s="533">
        <v>720</v>
      </c>
    </row>
    <row r="3045" spans="1:28" ht="15.75" hidden="1">
      <c r="A3045" s="533" t="s">
        <v>2729</v>
      </c>
      <c r="B3045" s="533">
        <v>8</v>
      </c>
      <c r="C3045" s="533" t="s">
        <v>201</v>
      </c>
      <c r="D3045" s="572" t="s">
        <v>1629</v>
      </c>
      <c r="E3045" s="571" t="str">
        <f t="shared" si="3145"/>
        <v xml:space="preserve"> ACCESS DOORS AND FRAMES</v>
      </c>
      <c r="F3045" s="533" t="str">
        <f t="shared" si="3140"/>
        <v>AR</v>
      </c>
      <c r="G3045" s="533" t="s">
        <v>2725</v>
      </c>
      <c r="H3045" s="533">
        <v>300</v>
      </c>
      <c r="I3045" s="533" t="str">
        <f>L3045</f>
        <v>Shaft access panels; comprising 100 x 50 preservative treated softwood frame, 12 thick blockboard, with hardwood edging, 6 thick plywood facing on both sides, finished to receive paint; including hinges, architrave, paint, ironmongery, fittings and fixings; complete; as specified and as Drg. A-501; detail 7</v>
      </c>
      <c r="J3045" s="533" t="str">
        <f>L3045</f>
        <v>Shaft access panels; comprising 100 x 50 preservative treated softwood frame, 12 thick blockboard, with hardwood edging, 6 thick plywood facing on both sides, finished to receive paint; including hinges, architrave, paint, ironmongery, fittings and fixings; complete; as specified and as Drg. A-501; detail 7</v>
      </c>
      <c r="K3045" s="87"/>
      <c r="L3045" s="96" t="s">
        <v>272</v>
      </c>
      <c r="M3045" s="89"/>
      <c r="N3045" s="89"/>
      <c r="O3045" s="367"/>
      <c r="P3045" s="94"/>
      <c r="X3045" s="533" t="s">
        <v>272</v>
      </c>
    </row>
    <row r="3046" spans="1:28" ht="15.75" hidden="1">
      <c r="A3046" s="533" t="s">
        <v>2729</v>
      </c>
      <c r="B3046" s="533">
        <v>8</v>
      </c>
      <c r="C3046" s="533" t="s">
        <v>201</v>
      </c>
      <c r="D3046" s="572" t="s">
        <v>1629</v>
      </c>
      <c r="E3046" s="571" t="str">
        <f t="shared" si="3145"/>
        <v xml:space="preserve"> ACCESS DOORS AND FRAMES</v>
      </c>
      <c r="F3046" s="533" t="str">
        <f t="shared" si="3140"/>
        <v>AR</v>
      </c>
      <c r="G3046" s="533" t="s">
        <v>2722</v>
      </c>
      <c r="H3046" s="533">
        <v>301</v>
      </c>
      <c r="I3046" s="533" t="str">
        <f>I3044</f>
        <v>083113 - ACCESS DOORS AND FRAMES</v>
      </c>
      <c r="J3046" s="533" t="str">
        <f>J3044</f>
        <v>083113 - ACCESS DOORS AND FRAMES</v>
      </c>
      <c r="K3046" s="87" t="s">
        <v>15</v>
      </c>
      <c r="L3046" s="87" t="s">
        <v>273</v>
      </c>
      <c r="M3046" s="89">
        <v>1</v>
      </c>
      <c r="N3046" s="89" t="s">
        <v>39</v>
      </c>
      <c r="O3046" s="367">
        <v>300</v>
      </c>
      <c r="P3046" s="25">
        <f>O3046*M3046</f>
        <v>300</v>
      </c>
      <c r="X3046" s="533" t="s">
        <v>273</v>
      </c>
      <c r="Y3046" s="533">
        <v>1</v>
      </c>
      <c r="Z3046" s="533" t="s">
        <v>39</v>
      </c>
      <c r="AA3046" s="533">
        <v>300</v>
      </c>
      <c r="AB3046" s="533">
        <v>300</v>
      </c>
    </row>
    <row r="3047" spans="1:28" ht="15.75" hidden="1">
      <c r="A3047" s="533" t="s">
        <v>2729</v>
      </c>
      <c r="B3047" s="533">
        <v>8</v>
      </c>
      <c r="C3047" s="533" t="s">
        <v>201</v>
      </c>
      <c r="D3047" s="572" t="s">
        <v>1629</v>
      </c>
      <c r="E3047" s="571" t="str">
        <f t="shared" si="3145"/>
        <v xml:space="preserve"> ACCESS DOORS AND FRAMES</v>
      </c>
      <c r="F3047" s="533" t="str">
        <f t="shared" si="3140"/>
        <v>AR</v>
      </c>
      <c r="G3047" s="533" t="s">
        <v>2725</v>
      </c>
      <c r="H3047" s="533">
        <v>302</v>
      </c>
      <c r="I3047" s="533" t="str">
        <f>L3047</f>
        <v>Electrical closets door; comprising 40 x 20 x 3 thick galvanized steel channel frame; 3 thick fixed steel louvers, polyurethane foam filling, with associated steel frame and hardware, factory primed for painting; including paint, ironmongery, all necessary fixings and fittings; complete; as specified and as Drg. A-501; detail 6</v>
      </c>
      <c r="J3047" s="533" t="str">
        <f>L3047</f>
        <v>Electrical closets door; comprising 40 x 20 x 3 thick galvanized steel channel frame; 3 thick fixed steel louvers, polyurethane foam filling, with associated steel frame and hardware, factory primed for painting; including paint, ironmongery, all necessary fixings and fittings; complete; as specified and as Drg. A-501; detail 6</v>
      </c>
      <c r="K3047" s="87"/>
      <c r="L3047" s="96" t="s">
        <v>274</v>
      </c>
      <c r="M3047" s="89"/>
      <c r="N3047" s="89"/>
      <c r="O3047" s="367"/>
      <c r="P3047" s="94"/>
      <c r="X3047" s="533" t="s">
        <v>274</v>
      </c>
    </row>
    <row r="3048" spans="1:28" ht="15.75" hidden="1">
      <c r="A3048" s="533" t="s">
        <v>2729</v>
      </c>
      <c r="B3048" s="533">
        <v>8</v>
      </c>
      <c r="C3048" s="533" t="s">
        <v>201</v>
      </c>
      <c r="D3048" s="572" t="s">
        <v>1629</v>
      </c>
      <c r="E3048" s="571" t="str">
        <f t="shared" si="3145"/>
        <v xml:space="preserve"> ACCESS DOORS AND FRAMES</v>
      </c>
      <c r="F3048" s="533" t="str">
        <f t="shared" si="3140"/>
        <v>AR</v>
      </c>
      <c r="G3048" s="533" t="s">
        <v>2722</v>
      </c>
      <c r="H3048" s="533">
        <v>303</v>
      </c>
      <c r="I3048" s="533" t="str">
        <f t="shared" ref="I3048:J3048" si="3146">I3046</f>
        <v>083113 - ACCESS DOORS AND FRAMES</v>
      </c>
      <c r="J3048" s="533" t="str">
        <f t="shared" si="3146"/>
        <v>083113 - ACCESS DOORS AND FRAMES</v>
      </c>
      <c r="K3048" s="224" t="s">
        <v>17</v>
      </c>
      <c r="L3048" s="224" t="s">
        <v>275</v>
      </c>
      <c r="M3048" s="225">
        <v>2</v>
      </c>
      <c r="N3048" s="225" t="s">
        <v>39</v>
      </c>
      <c r="O3048" s="367"/>
      <c r="P3048" s="25">
        <f t="shared" ref="P3048:P3049" si="3147">O3048*M3048</f>
        <v>0</v>
      </c>
      <c r="X3048" s="533" t="s">
        <v>275</v>
      </c>
      <c r="Y3048" s="533">
        <v>2</v>
      </c>
      <c r="Z3048" s="533" t="s">
        <v>39</v>
      </c>
    </row>
    <row r="3049" spans="1:28" ht="16.5" hidden="1" thickBot="1">
      <c r="A3049" s="533" t="s">
        <v>2729</v>
      </c>
      <c r="B3049" s="533">
        <v>8</v>
      </c>
      <c r="C3049" s="533" t="s">
        <v>201</v>
      </c>
      <c r="D3049" s="572" t="s">
        <v>1629</v>
      </c>
      <c r="E3049" s="571" t="str">
        <f t="shared" si="3145"/>
        <v xml:space="preserve"> ACCESS DOORS AND FRAMES</v>
      </c>
      <c r="F3049" s="533" t="str">
        <f t="shared" si="3140"/>
        <v>AR</v>
      </c>
      <c r="G3049" s="533" t="s">
        <v>2722</v>
      </c>
      <c r="H3049" s="533">
        <v>304</v>
      </c>
      <c r="I3049" s="533" t="str">
        <f t="shared" ref="I3049:J3049" si="3148">I3047</f>
        <v>Electrical closets door; comprising 40 x 20 x 3 thick galvanized steel channel frame; 3 thick fixed steel louvers, polyurethane foam filling, with associated steel frame and hardware, factory primed for painting; including paint, ironmongery, all necessary fixings and fittings; complete; as specified and as Drg. A-501; detail 6</v>
      </c>
      <c r="J3049" s="533" t="str">
        <f t="shared" si="3148"/>
        <v>Electrical closets door; comprising 40 x 20 x 3 thick galvanized steel channel frame; 3 thick fixed steel louvers, polyurethane foam filling, with associated steel frame and hardware, factory primed for painting; including paint, ironmongery, all necessary fixings and fittings; complete; as specified and as Drg. A-501; detail 6</v>
      </c>
      <c r="K3049" s="87" t="s">
        <v>17</v>
      </c>
      <c r="L3049" s="87" t="s">
        <v>276</v>
      </c>
      <c r="M3049" s="223">
        <v>1</v>
      </c>
      <c r="N3049" s="89" t="s">
        <v>39</v>
      </c>
      <c r="O3049" s="367">
        <v>675</v>
      </c>
      <c r="P3049" s="25">
        <f t="shared" si="3147"/>
        <v>675</v>
      </c>
      <c r="X3049" s="533" t="s">
        <v>276</v>
      </c>
      <c r="Y3049" s="533">
        <v>1</v>
      </c>
      <c r="Z3049" s="533" t="s">
        <v>39</v>
      </c>
      <c r="AA3049" s="533">
        <v>675</v>
      </c>
      <c r="AB3049" s="533">
        <v>675</v>
      </c>
    </row>
    <row r="3050" spans="1:28" ht="15.75" hidden="1">
      <c r="A3050" s="533" t="s">
        <v>2729</v>
      </c>
      <c r="B3050" s="533">
        <v>8</v>
      </c>
      <c r="C3050" s="533" t="s">
        <v>201</v>
      </c>
      <c r="D3050" s="572" t="s">
        <v>2739</v>
      </c>
      <c r="E3050" s="571" t="s">
        <v>1316</v>
      </c>
      <c r="F3050" s="533" t="s">
        <v>1321</v>
      </c>
      <c r="G3050" s="533" t="s">
        <v>2725</v>
      </c>
      <c r="H3050" s="533">
        <v>305</v>
      </c>
      <c r="I3050" s="533" t="str">
        <f t="shared" ref="I3050:I3051" si="3149">L3050</f>
        <v>083213 - SLIDING ALUMINIUM-FRAMED GLASS DOORS</v>
      </c>
      <c r="J3050" s="533" t="str">
        <f t="shared" ref="J3050:J3051" si="3150">L3050</f>
        <v>083213 - SLIDING ALUMINIUM-FRAMED GLASS DOORS</v>
      </c>
      <c r="K3050" s="87"/>
      <c r="L3050" s="96" t="s">
        <v>277</v>
      </c>
      <c r="M3050" s="89"/>
      <c r="N3050" s="89"/>
      <c r="O3050" s="367"/>
      <c r="P3050" s="94"/>
      <c r="X3050" s="533" t="s">
        <v>277</v>
      </c>
    </row>
    <row r="3051" spans="1:28" ht="15.75" hidden="1">
      <c r="A3051" s="533" t="s">
        <v>2729</v>
      </c>
      <c r="B3051" s="533">
        <v>8</v>
      </c>
      <c r="C3051" s="533" t="s">
        <v>201</v>
      </c>
      <c r="D3051" s="572" t="s">
        <v>2739</v>
      </c>
      <c r="E3051" s="571" t="str">
        <f t="shared" ref="E3051:E3054" si="3151">E3050</f>
        <v>SLIDING ALUMINIUM-FRAMED GLASS DOORS</v>
      </c>
      <c r="F3051" s="533" t="s">
        <v>1321</v>
      </c>
      <c r="G3051" s="533" t="s">
        <v>2725</v>
      </c>
      <c r="H3051" s="533">
        <v>306</v>
      </c>
      <c r="I3051" s="533" t="str">
        <f t="shared" si="3149"/>
        <v>Sliding aluminum glass doors and screens; high performance organic PVDF coating finish; including sub frames, bedding, pointing, glazing gaskets and beads, suspension system, rails, fittings, fixings and ironmongery; glazing; as Drg. A-600</v>
      </c>
      <c r="J3051" s="533" t="str">
        <f t="shared" si="3150"/>
        <v>Sliding aluminum glass doors and screens; high performance organic PVDF coating finish; including sub frames, bedding, pointing, glazing gaskets and beads, suspension system, rails, fittings, fixings and ironmongery; glazing; as Drg. A-600</v>
      </c>
      <c r="K3051" s="87"/>
      <c r="L3051" s="96" t="s">
        <v>278</v>
      </c>
      <c r="M3051" s="89"/>
      <c r="N3051" s="89"/>
      <c r="O3051" s="367"/>
      <c r="P3051" s="94"/>
      <c r="X3051" s="533" t="s">
        <v>278</v>
      </c>
    </row>
    <row r="3052" spans="1:28" ht="16.5" hidden="1" thickBot="1">
      <c r="A3052" s="533" t="s">
        <v>2729</v>
      </c>
      <c r="B3052" s="533">
        <v>8</v>
      </c>
      <c r="C3052" s="533" t="s">
        <v>201</v>
      </c>
      <c r="D3052" s="572" t="s">
        <v>2739</v>
      </c>
      <c r="E3052" s="571" t="str">
        <f t="shared" si="3151"/>
        <v>SLIDING ALUMINIUM-FRAMED GLASS DOORS</v>
      </c>
      <c r="F3052" s="533" t="s">
        <v>1321</v>
      </c>
      <c r="G3052" s="533" t="s">
        <v>2722</v>
      </c>
      <c r="H3052" s="533">
        <v>307</v>
      </c>
      <c r="I3052" s="533" t="str">
        <f t="shared" ref="I3052:J3052" si="3152">I3050</f>
        <v>083213 - SLIDING ALUMINIUM-FRAMED GLASS DOORS</v>
      </c>
      <c r="J3052" s="533" t="str">
        <f t="shared" si="3152"/>
        <v>083213 - SLIDING ALUMINIUM-FRAMED GLASS DOORS</v>
      </c>
      <c r="K3052" s="87" t="s">
        <v>13</v>
      </c>
      <c r="L3052" s="87" t="s">
        <v>279</v>
      </c>
      <c r="M3052" s="223">
        <v>6</v>
      </c>
      <c r="N3052" s="89" t="s">
        <v>39</v>
      </c>
      <c r="O3052" s="367">
        <v>2800</v>
      </c>
      <c r="P3052" s="25">
        <f t="shared" ref="P3052:P3054" si="3153">O3052*M3052</f>
        <v>16800</v>
      </c>
      <c r="X3052" s="533" t="s">
        <v>279</v>
      </c>
      <c r="Y3052" s="533">
        <v>6</v>
      </c>
      <c r="Z3052" s="533" t="s">
        <v>39</v>
      </c>
      <c r="AA3052" s="533">
        <v>2800</v>
      </c>
      <c r="AB3052" s="533">
        <v>16800</v>
      </c>
    </row>
    <row r="3053" spans="1:28" ht="16.5" hidden="1" thickBot="1">
      <c r="A3053" s="533" t="s">
        <v>2729</v>
      </c>
      <c r="B3053" s="533">
        <v>8</v>
      </c>
      <c r="C3053" s="533" t="s">
        <v>201</v>
      </c>
      <c r="D3053" s="572" t="s">
        <v>2739</v>
      </c>
      <c r="E3053" s="571" t="str">
        <f t="shared" si="3151"/>
        <v>SLIDING ALUMINIUM-FRAMED GLASS DOORS</v>
      </c>
      <c r="F3053" s="533" t="s">
        <v>1321</v>
      </c>
      <c r="G3053" s="533" t="s">
        <v>2722</v>
      </c>
      <c r="H3053" s="533">
        <v>308</v>
      </c>
      <c r="I3053" s="533" t="str">
        <f t="shared" ref="I3053:J3053" si="3154">I3051</f>
        <v>Sliding aluminum glass doors and screens; high performance organic PVDF coating finish; including sub frames, bedding, pointing, glazing gaskets and beads, suspension system, rails, fittings, fixings and ironmongery; glazing; as Drg. A-600</v>
      </c>
      <c r="J3053" s="533" t="str">
        <f t="shared" si="3154"/>
        <v>Sliding aluminum glass doors and screens; high performance organic PVDF coating finish; including sub frames, bedding, pointing, glazing gaskets and beads, suspension system, rails, fittings, fixings and ironmongery; glazing; as Drg. A-600</v>
      </c>
      <c r="K3053" s="87" t="s">
        <v>15</v>
      </c>
      <c r="L3053" s="87" t="s">
        <v>280</v>
      </c>
      <c r="M3053" s="223">
        <v>1</v>
      </c>
      <c r="N3053" s="89" t="s">
        <v>39</v>
      </c>
      <c r="O3053" s="367">
        <v>3500</v>
      </c>
      <c r="P3053" s="25">
        <f t="shared" si="3153"/>
        <v>3500</v>
      </c>
      <c r="X3053" s="533" t="s">
        <v>280</v>
      </c>
      <c r="Y3053" s="533">
        <v>1</v>
      </c>
      <c r="Z3053" s="533" t="s">
        <v>39</v>
      </c>
      <c r="AA3053" s="533">
        <v>3500</v>
      </c>
      <c r="AB3053" s="533">
        <v>3500</v>
      </c>
    </row>
    <row r="3054" spans="1:28" ht="16.5" hidden="1" thickBot="1">
      <c r="A3054" s="533" t="s">
        <v>2729</v>
      </c>
      <c r="B3054" s="533">
        <v>8</v>
      </c>
      <c r="C3054" s="533" t="s">
        <v>201</v>
      </c>
      <c r="D3054" s="572" t="s">
        <v>2739</v>
      </c>
      <c r="E3054" s="571" t="str">
        <f t="shared" si="3151"/>
        <v>SLIDING ALUMINIUM-FRAMED GLASS DOORS</v>
      </c>
      <c r="F3054" s="533" t="s">
        <v>1321</v>
      </c>
      <c r="G3054" s="533" t="s">
        <v>2722</v>
      </c>
      <c r="H3054" s="533">
        <v>309</v>
      </c>
      <c r="I3054" s="533" t="str">
        <f t="shared" ref="I3054:J3054" si="3155">I3052</f>
        <v>083213 - SLIDING ALUMINIUM-FRAMED GLASS DOORS</v>
      </c>
      <c r="J3054" s="533" t="str">
        <f t="shared" si="3155"/>
        <v>083213 - SLIDING ALUMINIUM-FRAMED GLASS DOORS</v>
      </c>
      <c r="K3054" s="87" t="s">
        <v>17</v>
      </c>
      <c r="L3054" s="87" t="s">
        <v>281</v>
      </c>
      <c r="M3054" s="223">
        <v>1</v>
      </c>
      <c r="N3054" s="89" t="s">
        <v>39</v>
      </c>
      <c r="O3054" s="367">
        <v>4000</v>
      </c>
      <c r="P3054" s="25">
        <f t="shared" si="3153"/>
        <v>4000</v>
      </c>
      <c r="X3054" s="533" t="s">
        <v>281</v>
      </c>
      <c r="Y3054" s="533">
        <v>1</v>
      </c>
      <c r="Z3054" s="533" t="s">
        <v>39</v>
      </c>
      <c r="AA3054" s="533">
        <v>4000</v>
      </c>
      <c r="AB3054" s="533">
        <v>4000</v>
      </c>
    </row>
    <row r="3055" spans="1:28" ht="15.75" hidden="1">
      <c r="A3055" s="533" t="s">
        <v>2729</v>
      </c>
      <c r="B3055" s="533">
        <v>8</v>
      </c>
      <c r="C3055" s="533" t="s">
        <v>201</v>
      </c>
      <c r="D3055" s="572" t="s">
        <v>1645</v>
      </c>
      <c r="E3055" s="571" t="s">
        <v>1230</v>
      </c>
      <c r="F3055" s="533" t="str">
        <f t="shared" ref="F3055:F3080" si="3156">VLOOKUP(D:D,trade,3,FALSE)</f>
        <v>AR</v>
      </c>
      <c r="G3055" s="533" t="s">
        <v>2725</v>
      </c>
      <c r="H3055" s="533">
        <v>310</v>
      </c>
      <c r="I3055" s="533" t="str">
        <f t="shared" ref="I3055:I3056" si="3157">L3055</f>
        <v>084113 - ALUMINUM FRAMED ENTRANCES AND STOREFRONTS</v>
      </c>
      <c r="J3055" s="533" t="str">
        <f t="shared" ref="J3055:J3056" si="3158">L3055</f>
        <v>084113 - ALUMINUM FRAMED ENTRANCES AND STOREFRONTS</v>
      </c>
      <c r="K3055" s="224"/>
      <c r="L3055" s="621" t="s">
        <v>282</v>
      </c>
      <c r="M3055" s="225"/>
      <c r="N3055" s="225"/>
      <c r="O3055" s="367"/>
      <c r="P3055" s="94"/>
      <c r="X3055" s="533" t="s">
        <v>282</v>
      </c>
    </row>
    <row r="3056" spans="1:28" ht="15.75" hidden="1">
      <c r="A3056" s="533" t="s">
        <v>2729</v>
      </c>
      <c r="B3056" s="533">
        <v>8</v>
      </c>
      <c r="C3056" s="533" t="s">
        <v>201</v>
      </c>
      <c r="D3056" s="572" t="s">
        <v>1645</v>
      </c>
      <c r="E3056" s="571" t="str">
        <f t="shared" ref="E3056:E3060" si="3159">E3055</f>
        <v xml:space="preserve"> ALUMINUM FRAMED ENTRANCES AND STOREFRONTS</v>
      </c>
      <c r="F3056" s="533" t="str">
        <f t="shared" si="3156"/>
        <v>AR</v>
      </c>
      <c r="G3056" s="533" t="s">
        <v>2725</v>
      </c>
      <c r="H3056" s="533">
        <v>311</v>
      </c>
      <c r="I3056" s="533" t="str">
        <f t="shared" si="3157"/>
        <v>Aluminum alloy glazed doors and screens; high performance organic PVDF coating finish; including timber sub frames, bedding, pointing, glazing gaskets and beads, fittings, fixings and ironmongery, glazing; as Drg. A-600</v>
      </c>
      <c r="J3056" s="533" t="str">
        <f t="shared" si="3158"/>
        <v>Aluminum alloy glazed doors and screens; high performance organic PVDF coating finish; including timber sub frames, bedding, pointing, glazing gaskets and beads, fittings, fixings and ironmongery, glazing; as Drg. A-600</v>
      </c>
      <c r="K3056" s="224"/>
      <c r="L3056" s="621" t="s">
        <v>283</v>
      </c>
      <c r="M3056" s="225"/>
      <c r="N3056" s="225"/>
      <c r="O3056" s="367"/>
      <c r="P3056" s="94"/>
      <c r="X3056" s="533" t="s">
        <v>283</v>
      </c>
    </row>
    <row r="3057" spans="1:28" ht="15.75" hidden="1">
      <c r="A3057" s="533" t="s">
        <v>2729</v>
      </c>
      <c r="B3057" s="533">
        <v>8</v>
      </c>
      <c r="C3057" s="533" t="s">
        <v>201</v>
      </c>
      <c r="D3057" s="572" t="s">
        <v>1645</v>
      </c>
      <c r="E3057" s="571" t="str">
        <f t="shared" si="3159"/>
        <v xml:space="preserve"> ALUMINUM FRAMED ENTRANCES AND STOREFRONTS</v>
      </c>
      <c r="F3057" s="533" t="str">
        <f t="shared" si="3156"/>
        <v>AR</v>
      </c>
      <c r="G3057" s="533" t="s">
        <v>2722</v>
      </c>
      <c r="H3057" s="533">
        <v>312</v>
      </c>
      <c r="I3057" s="533" t="str">
        <f t="shared" ref="I3057:J3057" si="3160">I3055</f>
        <v>084113 - ALUMINUM FRAMED ENTRANCES AND STOREFRONTS</v>
      </c>
      <c r="J3057" s="533" t="str">
        <f t="shared" si="3160"/>
        <v>084113 - ALUMINUM FRAMED ENTRANCES AND STOREFRONTS</v>
      </c>
      <c r="K3057" s="224" t="s">
        <v>19</v>
      </c>
      <c r="L3057" s="224" t="s">
        <v>284</v>
      </c>
      <c r="M3057" s="225">
        <v>1</v>
      </c>
      <c r="N3057" s="225" t="s">
        <v>39</v>
      </c>
      <c r="O3057" s="367"/>
      <c r="P3057" s="25">
        <f t="shared" ref="P3057:P3060" si="3161">O3057*M3057</f>
        <v>0</v>
      </c>
      <c r="X3057" s="533" t="s">
        <v>284</v>
      </c>
      <c r="Y3057" s="533">
        <v>1</v>
      </c>
      <c r="Z3057" s="533" t="s">
        <v>39</v>
      </c>
    </row>
    <row r="3058" spans="1:28" ht="15.75" hidden="1">
      <c r="A3058" s="533" t="s">
        <v>2729</v>
      </c>
      <c r="B3058" s="533">
        <v>8</v>
      </c>
      <c r="C3058" s="533" t="s">
        <v>201</v>
      </c>
      <c r="D3058" s="572" t="s">
        <v>1645</v>
      </c>
      <c r="E3058" s="571" t="str">
        <f t="shared" si="3159"/>
        <v xml:space="preserve"> ALUMINUM FRAMED ENTRANCES AND STOREFRONTS</v>
      </c>
      <c r="F3058" s="533" t="str">
        <f t="shared" si="3156"/>
        <v>AR</v>
      </c>
      <c r="G3058" s="533" t="s">
        <v>2722</v>
      </c>
      <c r="H3058" s="533">
        <v>313</v>
      </c>
      <c r="I3058" s="533" t="str">
        <f t="shared" ref="I3058:J3058" si="3162">I3056</f>
        <v>Aluminum alloy glazed doors and screens; high performance organic PVDF coating finish; including timber sub frames, bedding, pointing, glazing gaskets and beads, fittings, fixings and ironmongery, glazing; as Drg. A-600</v>
      </c>
      <c r="J3058" s="533" t="str">
        <f t="shared" si="3162"/>
        <v>Aluminum alloy glazed doors and screens; high performance organic PVDF coating finish; including timber sub frames, bedding, pointing, glazing gaskets and beads, fittings, fixings and ironmongery, glazing; as Drg. A-600</v>
      </c>
      <c r="K3058" s="224" t="s">
        <v>20</v>
      </c>
      <c r="L3058" s="224" t="s">
        <v>285</v>
      </c>
      <c r="M3058" s="225">
        <v>1</v>
      </c>
      <c r="N3058" s="225" t="s">
        <v>39</v>
      </c>
      <c r="O3058" s="367"/>
      <c r="P3058" s="25">
        <f t="shared" si="3161"/>
        <v>0</v>
      </c>
      <c r="X3058" s="533" t="s">
        <v>285</v>
      </c>
      <c r="Y3058" s="533">
        <v>1</v>
      </c>
      <c r="Z3058" s="533" t="s">
        <v>39</v>
      </c>
    </row>
    <row r="3059" spans="1:28" ht="15.75" hidden="1">
      <c r="A3059" s="533" t="s">
        <v>2729</v>
      </c>
      <c r="B3059" s="533">
        <v>8</v>
      </c>
      <c r="C3059" s="533" t="s">
        <v>201</v>
      </c>
      <c r="D3059" s="572" t="s">
        <v>1645</v>
      </c>
      <c r="E3059" s="571" t="str">
        <f t="shared" si="3159"/>
        <v xml:space="preserve"> ALUMINUM FRAMED ENTRANCES AND STOREFRONTS</v>
      </c>
      <c r="F3059" s="533" t="str">
        <f t="shared" si="3156"/>
        <v>AR</v>
      </c>
      <c r="G3059" s="533" t="s">
        <v>2722</v>
      </c>
      <c r="H3059" s="533">
        <v>314</v>
      </c>
      <c r="I3059" s="533" t="str">
        <f t="shared" ref="I3059:J3059" si="3163">I3057</f>
        <v>084113 - ALUMINUM FRAMED ENTRANCES AND STOREFRONTS</v>
      </c>
      <c r="J3059" s="533" t="str">
        <f t="shared" si="3163"/>
        <v>084113 - ALUMINUM FRAMED ENTRANCES AND STOREFRONTS</v>
      </c>
      <c r="K3059" s="224" t="s">
        <v>21</v>
      </c>
      <c r="L3059" s="224" t="s">
        <v>286</v>
      </c>
      <c r="M3059" s="225">
        <v>1</v>
      </c>
      <c r="N3059" s="225" t="s">
        <v>39</v>
      </c>
      <c r="O3059" s="367"/>
      <c r="P3059" s="25">
        <f t="shared" si="3161"/>
        <v>0</v>
      </c>
      <c r="X3059" s="533" t="s">
        <v>286</v>
      </c>
      <c r="Y3059" s="533">
        <v>1</v>
      </c>
      <c r="Z3059" s="533" t="s">
        <v>39</v>
      </c>
    </row>
    <row r="3060" spans="1:28" ht="15.75" hidden="1">
      <c r="A3060" s="533" t="s">
        <v>2729</v>
      </c>
      <c r="B3060" s="533">
        <v>8</v>
      </c>
      <c r="C3060" s="533" t="s">
        <v>201</v>
      </c>
      <c r="D3060" s="572" t="s">
        <v>1645</v>
      </c>
      <c r="E3060" s="571" t="str">
        <f t="shared" si="3159"/>
        <v xml:space="preserve"> ALUMINUM FRAMED ENTRANCES AND STOREFRONTS</v>
      </c>
      <c r="F3060" s="533" t="str">
        <f t="shared" si="3156"/>
        <v>AR</v>
      </c>
      <c r="G3060" s="533" t="s">
        <v>2722</v>
      </c>
      <c r="H3060" s="533">
        <v>315</v>
      </c>
      <c r="I3060" s="533" t="str">
        <f t="shared" ref="I3060:J3060" si="3164">I3058</f>
        <v>Aluminum alloy glazed doors and screens; high performance organic PVDF coating finish; including timber sub frames, bedding, pointing, glazing gaskets and beads, fittings, fixings and ironmongery, glazing; as Drg. A-600</v>
      </c>
      <c r="J3060" s="533" t="str">
        <f t="shared" si="3164"/>
        <v>Aluminum alloy glazed doors and screens; high performance organic PVDF coating finish; including timber sub frames, bedding, pointing, glazing gaskets and beads, fittings, fixings and ironmongery, glazing; as Drg. A-600</v>
      </c>
      <c r="K3060" s="224" t="s">
        <v>45</v>
      </c>
      <c r="L3060" s="224" t="s">
        <v>287</v>
      </c>
      <c r="M3060" s="225">
        <v>1</v>
      </c>
      <c r="N3060" s="225" t="s">
        <v>39</v>
      </c>
      <c r="O3060" s="367"/>
      <c r="P3060" s="25">
        <f t="shared" si="3161"/>
        <v>0</v>
      </c>
      <c r="X3060" s="533" t="s">
        <v>287</v>
      </c>
      <c r="Y3060" s="533">
        <v>1</v>
      </c>
      <c r="Z3060" s="533" t="s">
        <v>39</v>
      </c>
    </row>
    <row r="3061" spans="1:28" ht="15.75" hidden="1">
      <c r="A3061" s="533" t="s">
        <v>2729</v>
      </c>
      <c r="B3061" s="533">
        <v>8</v>
      </c>
      <c r="C3061" s="533" t="s">
        <v>201</v>
      </c>
      <c r="D3061" s="572" t="s">
        <v>1661</v>
      </c>
      <c r="E3061" s="571" t="s">
        <v>1231</v>
      </c>
      <c r="F3061" s="533" t="str">
        <f t="shared" si="3156"/>
        <v>AR</v>
      </c>
      <c r="G3061" s="533" t="s">
        <v>2725</v>
      </c>
      <c r="H3061" s="533">
        <v>316</v>
      </c>
      <c r="I3061" s="533" t="str">
        <f t="shared" ref="I3061:I3062" si="3165">L3061</f>
        <v>085113 - ALUMINUM WINDOWS</v>
      </c>
      <c r="J3061" s="533" t="str">
        <f t="shared" ref="J3061:J3062" si="3166">L3061</f>
        <v>085113 - ALUMINUM WINDOWS</v>
      </c>
      <c r="K3061" s="87"/>
      <c r="L3061" s="96" t="s">
        <v>288</v>
      </c>
      <c r="M3061" s="89"/>
      <c r="N3061" s="89"/>
      <c r="O3061" s="367"/>
      <c r="P3061" s="94"/>
      <c r="X3061" s="533" t="s">
        <v>288</v>
      </c>
    </row>
    <row r="3062" spans="1:28" ht="15.75" hidden="1">
      <c r="A3062" s="533" t="s">
        <v>2729</v>
      </c>
      <c r="B3062" s="533">
        <v>8</v>
      </c>
      <c r="C3062" s="533" t="s">
        <v>201</v>
      </c>
      <c r="D3062" s="572" t="s">
        <v>1661</v>
      </c>
      <c r="E3062" s="571" t="str">
        <f t="shared" ref="E3062:E3080" si="3167">E3061</f>
        <v xml:space="preserve"> ALUMINUM WINDOWS</v>
      </c>
      <c r="F3062" s="533" t="str">
        <f t="shared" si="3156"/>
        <v>AR</v>
      </c>
      <c r="G3062" s="533" t="s">
        <v>2725</v>
      </c>
      <c r="H3062" s="533">
        <v>317</v>
      </c>
      <c r="I3062" s="533" t="str">
        <f t="shared" si="3165"/>
        <v>Window and screens; aluminum alloy; high performance organic PVDF coating finish; including sub frame, fixings, bedding, pointing, glazing gaskets and beads, ironmongery, glazing; complete; as specified and as Drg. A-600</v>
      </c>
      <c r="J3062" s="533" t="str">
        <f t="shared" si="3166"/>
        <v>Window and screens; aluminum alloy; high performance organic PVDF coating finish; including sub frame, fixings, bedding, pointing, glazing gaskets and beads, ironmongery, glazing; complete; as specified and as Drg. A-600</v>
      </c>
      <c r="K3062" s="87"/>
      <c r="L3062" s="96" t="s">
        <v>289</v>
      </c>
      <c r="M3062" s="89"/>
      <c r="N3062" s="89"/>
      <c r="O3062" s="367"/>
      <c r="P3062" s="94"/>
      <c r="X3062" s="533" t="s">
        <v>289</v>
      </c>
    </row>
    <row r="3063" spans="1:28" ht="16.5" hidden="1" thickBot="1">
      <c r="A3063" s="533" t="s">
        <v>2729</v>
      </c>
      <c r="B3063" s="533">
        <v>8</v>
      </c>
      <c r="C3063" s="533" t="s">
        <v>201</v>
      </c>
      <c r="D3063" s="572" t="s">
        <v>1661</v>
      </c>
      <c r="E3063" s="571" t="str">
        <f t="shared" si="3167"/>
        <v xml:space="preserve"> ALUMINUM WINDOWS</v>
      </c>
      <c r="F3063" s="533" t="str">
        <f t="shared" si="3156"/>
        <v>AR</v>
      </c>
      <c r="G3063" s="533" t="s">
        <v>2722</v>
      </c>
      <c r="H3063" s="533">
        <v>318</v>
      </c>
      <c r="I3063" s="533" t="str">
        <f t="shared" ref="I3063:J3063" si="3168">I3061</f>
        <v>085113 - ALUMINUM WINDOWS</v>
      </c>
      <c r="J3063" s="533" t="str">
        <f t="shared" si="3168"/>
        <v>085113 - ALUMINUM WINDOWS</v>
      </c>
      <c r="K3063" s="87" t="s">
        <v>13</v>
      </c>
      <c r="L3063" s="87" t="s">
        <v>290</v>
      </c>
      <c r="M3063" s="223">
        <v>2</v>
      </c>
      <c r="N3063" s="89" t="s">
        <v>39</v>
      </c>
      <c r="O3063" s="367">
        <v>1000</v>
      </c>
      <c r="P3063" s="25">
        <f t="shared" ref="P3063:P3080" si="3169">O3063*M3063</f>
        <v>2000</v>
      </c>
      <c r="X3063" s="533" t="s">
        <v>290</v>
      </c>
      <c r="Y3063" s="533">
        <v>2</v>
      </c>
      <c r="Z3063" s="533" t="s">
        <v>39</v>
      </c>
      <c r="AA3063" s="533">
        <v>1000</v>
      </c>
      <c r="AB3063" s="533">
        <v>2000</v>
      </c>
    </row>
    <row r="3064" spans="1:28" ht="15.75" hidden="1">
      <c r="A3064" s="533" t="s">
        <v>2729</v>
      </c>
      <c r="B3064" s="533">
        <v>8</v>
      </c>
      <c r="C3064" s="533" t="s">
        <v>201</v>
      </c>
      <c r="D3064" s="572" t="s">
        <v>1661</v>
      </c>
      <c r="E3064" s="571" t="str">
        <f t="shared" si="3167"/>
        <v xml:space="preserve"> ALUMINUM WINDOWS</v>
      </c>
      <c r="F3064" s="533" t="str">
        <f t="shared" si="3156"/>
        <v>AR</v>
      </c>
      <c r="G3064" s="533" t="s">
        <v>2722</v>
      </c>
      <c r="H3064" s="533">
        <v>319</v>
      </c>
      <c r="I3064" s="533" t="str">
        <f t="shared" ref="I3064:J3064" si="3170">I3062</f>
        <v>Window and screens; aluminum alloy; high performance organic PVDF coating finish; including sub frame, fixings, bedding, pointing, glazing gaskets and beads, ironmongery, glazing; complete; as specified and as Drg. A-600</v>
      </c>
      <c r="J3064" s="533" t="str">
        <f t="shared" si="3170"/>
        <v>Window and screens; aluminum alloy; high performance organic PVDF coating finish; including sub frame, fixings, bedding, pointing, glazing gaskets and beads, ironmongery, glazing; complete; as specified and as Drg. A-600</v>
      </c>
      <c r="K3064" s="224" t="s">
        <v>15</v>
      </c>
      <c r="L3064" s="224" t="s">
        <v>291</v>
      </c>
      <c r="M3064" s="225">
        <v>3</v>
      </c>
      <c r="N3064" s="225" t="s">
        <v>39</v>
      </c>
      <c r="O3064" s="367"/>
      <c r="P3064" s="25">
        <f t="shared" si="3169"/>
        <v>0</v>
      </c>
      <c r="X3064" s="533" t="s">
        <v>291</v>
      </c>
      <c r="Y3064" s="533">
        <v>3</v>
      </c>
      <c r="Z3064" s="533" t="s">
        <v>39</v>
      </c>
    </row>
    <row r="3065" spans="1:28" ht="15.75" hidden="1">
      <c r="A3065" s="533" t="s">
        <v>2729</v>
      </c>
      <c r="B3065" s="533">
        <v>8</v>
      </c>
      <c r="C3065" s="533" t="s">
        <v>201</v>
      </c>
      <c r="D3065" s="572" t="s">
        <v>1661</v>
      </c>
      <c r="E3065" s="571" t="str">
        <f t="shared" si="3167"/>
        <v xml:space="preserve"> ALUMINUM WINDOWS</v>
      </c>
      <c r="F3065" s="533" t="str">
        <f t="shared" si="3156"/>
        <v>AR</v>
      </c>
      <c r="G3065" s="533" t="s">
        <v>2722</v>
      </c>
      <c r="H3065" s="533">
        <v>320</v>
      </c>
      <c r="I3065" s="533" t="str">
        <f t="shared" ref="I3065:J3065" si="3171">I3063</f>
        <v>085113 - ALUMINUM WINDOWS</v>
      </c>
      <c r="J3065" s="533" t="str">
        <f t="shared" si="3171"/>
        <v>085113 - ALUMINUM WINDOWS</v>
      </c>
      <c r="K3065" s="224" t="s">
        <v>17</v>
      </c>
      <c r="L3065" s="224" t="s">
        <v>292</v>
      </c>
      <c r="M3065" s="225">
        <v>2</v>
      </c>
      <c r="N3065" s="225" t="s">
        <v>39</v>
      </c>
      <c r="O3065" s="367"/>
      <c r="P3065" s="25">
        <f t="shared" si="3169"/>
        <v>0</v>
      </c>
      <c r="X3065" s="533" t="s">
        <v>292</v>
      </c>
      <c r="Y3065" s="533">
        <v>2</v>
      </c>
      <c r="Z3065" s="533" t="s">
        <v>39</v>
      </c>
    </row>
    <row r="3066" spans="1:28" ht="15.75" hidden="1">
      <c r="A3066" s="533" t="s">
        <v>2729</v>
      </c>
      <c r="B3066" s="533">
        <v>8</v>
      </c>
      <c r="C3066" s="533" t="s">
        <v>201</v>
      </c>
      <c r="D3066" s="572" t="s">
        <v>1661</v>
      </c>
      <c r="E3066" s="571" t="str">
        <f t="shared" si="3167"/>
        <v xml:space="preserve"> ALUMINUM WINDOWS</v>
      </c>
      <c r="F3066" s="533" t="str">
        <f t="shared" si="3156"/>
        <v>AR</v>
      </c>
      <c r="G3066" s="533" t="s">
        <v>2722</v>
      </c>
      <c r="H3066" s="533">
        <v>321</v>
      </c>
      <c r="I3066" s="533" t="str">
        <f t="shared" ref="I3066:J3066" si="3172">I3064</f>
        <v>Window and screens; aluminum alloy; high performance organic PVDF coating finish; including sub frame, fixings, bedding, pointing, glazing gaskets and beads, ironmongery, glazing; complete; as specified and as Drg. A-600</v>
      </c>
      <c r="J3066" s="533" t="str">
        <f t="shared" si="3172"/>
        <v>Window and screens; aluminum alloy; high performance organic PVDF coating finish; including sub frame, fixings, bedding, pointing, glazing gaskets and beads, ironmongery, glazing; complete; as specified and as Drg. A-600</v>
      </c>
      <c r="K3066" s="224" t="s">
        <v>19</v>
      </c>
      <c r="L3066" s="224" t="s">
        <v>293</v>
      </c>
      <c r="M3066" s="225">
        <v>1</v>
      </c>
      <c r="N3066" s="225" t="s">
        <v>39</v>
      </c>
      <c r="O3066" s="367"/>
      <c r="P3066" s="25">
        <f t="shared" si="3169"/>
        <v>0</v>
      </c>
      <c r="X3066" s="533" t="s">
        <v>293</v>
      </c>
      <c r="Y3066" s="533">
        <v>1</v>
      </c>
      <c r="Z3066" s="533" t="s">
        <v>39</v>
      </c>
    </row>
    <row r="3067" spans="1:28" ht="16.5" hidden="1" thickBot="1">
      <c r="A3067" s="533" t="s">
        <v>2729</v>
      </c>
      <c r="B3067" s="533">
        <v>8</v>
      </c>
      <c r="C3067" s="533" t="s">
        <v>201</v>
      </c>
      <c r="D3067" s="572" t="s">
        <v>1661</v>
      </c>
      <c r="E3067" s="571" t="str">
        <f t="shared" si="3167"/>
        <v xml:space="preserve"> ALUMINUM WINDOWS</v>
      </c>
      <c r="F3067" s="533" t="str">
        <f t="shared" si="3156"/>
        <v>AR</v>
      </c>
      <c r="G3067" s="533" t="s">
        <v>2722</v>
      </c>
      <c r="H3067" s="533">
        <v>322</v>
      </c>
      <c r="I3067" s="533" t="str">
        <f t="shared" ref="I3067:J3067" si="3173">I3065</f>
        <v>085113 - ALUMINUM WINDOWS</v>
      </c>
      <c r="J3067" s="533" t="str">
        <f t="shared" si="3173"/>
        <v>085113 - ALUMINUM WINDOWS</v>
      </c>
      <c r="K3067" s="87" t="s">
        <v>15</v>
      </c>
      <c r="L3067" s="87" t="s">
        <v>294</v>
      </c>
      <c r="M3067" s="223">
        <v>2</v>
      </c>
      <c r="N3067" s="89" t="s">
        <v>39</v>
      </c>
      <c r="O3067" s="367">
        <v>1100</v>
      </c>
      <c r="P3067" s="25">
        <f t="shared" si="3169"/>
        <v>2200</v>
      </c>
      <c r="X3067" s="533" t="s">
        <v>294</v>
      </c>
      <c r="Y3067" s="533">
        <v>2</v>
      </c>
      <c r="Z3067" s="533" t="s">
        <v>39</v>
      </c>
      <c r="AA3067" s="533">
        <v>1100</v>
      </c>
      <c r="AB3067" s="533">
        <v>2200</v>
      </c>
    </row>
    <row r="3068" spans="1:28" ht="15.75" hidden="1">
      <c r="A3068" s="533" t="s">
        <v>2729</v>
      </c>
      <c r="B3068" s="533">
        <v>8</v>
      </c>
      <c r="C3068" s="533" t="s">
        <v>201</v>
      </c>
      <c r="D3068" s="572" t="s">
        <v>1661</v>
      </c>
      <c r="E3068" s="571" t="str">
        <f t="shared" si="3167"/>
        <v xml:space="preserve"> ALUMINUM WINDOWS</v>
      </c>
      <c r="F3068" s="533" t="str">
        <f t="shared" si="3156"/>
        <v>AR</v>
      </c>
      <c r="G3068" s="533" t="s">
        <v>2722</v>
      </c>
      <c r="H3068" s="533">
        <v>323</v>
      </c>
      <c r="I3068" s="533" t="str">
        <f t="shared" ref="I3068:J3068" si="3174">I3066</f>
        <v>Window and screens; aluminum alloy; high performance organic PVDF coating finish; including sub frame, fixings, bedding, pointing, glazing gaskets and beads, ironmongery, glazing; complete; as specified and as Drg. A-600</v>
      </c>
      <c r="J3068" s="533" t="str">
        <f t="shared" si="3174"/>
        <v>Window and screens; aluminum alloy; high performance organic PVDF coating finish; including sub frame, fixings, bedding, pointing, glazing gaskets and beads, ironmongery, glazing; complete; as specified and as Drg. A-600</v>
      </c>
      <c r="K3068" s="224" t="s">
        <v>21</v>
      </c>
      <c r="L3068" s="224" t="s">
        <v>295</v>
      </c>
      <c r="M3068" s="225">
        <v>2</v>
      </c>
      <c r="N3068" s="225" t="s">
        <v>39</v>
      </c>
      <c r="O3068" s="367"/>
      <c r="P3068" s="25">
        <f t="shared" si="3169"/>
        <v>0</v>
      </c>
      <c r="X3068" s="533" t="s">
        <v>295</v>
      </c>
      <c r="Y3068" s="533">
        <v>2</v>
      </c>
      <c r="Z3068" s="533" t="s">
        <v>39</v>
      </c>
    </row>
    <row r="3069" spans="1:28" ht="15.75" hidden="1">
      <c r="A3069" s="533" t="s">
        <v>2729</v>
      </c>
      <c r="B3069" s="533">
        <v>8</v>
      </c>
      <c r="C3069" s="533" t="s">
        <v>201</v>
      </c>
      <c r="D3069" s="572" t="s">
        <v>1661</v>
      </c>
      <c r="E3069" s="571" t="str">
        <f t="shared" si="3167"/>
        <v xml:space="preserve"> ALUMINUM WINDOWS</v>
      </c>
      <c r="F3069" s="533" t="str">
        <f t="shared" si="3156"/>
        <v>AR</v>
      </c>
      <c r="G3069" s="533" t="s">
        <v>2722</v>
      </c>
      <c r="H3069" s="533">
        <v>324</v>
      </c>
      <c r="I3069" s="533" t="str">
        <f t="shared" ref="I3069:J3069" si="3175">I3067</f>
        <v>085113 - ALUMINUM WINDOWS</v>
      </c>
      <c r="J3069" s="533" t="str">
        <f t="shared" si="3175"/>
        <v>085113 - ALUMINUM WINDOWS</v>
      </c>
      <c r="K3069" s="224" t="s">
        <v>45</v>
      </c>
      <c r="L3069" s="224" t="s">
        <v>296</v>
      </c>
      <c r="M3069" s="225">
        <v>2</v>
      </c>
      <c r="N3069" s="225" t="s">
        <v>39</v>
      </c>
      <c r="O3069" s="367"/>
      <c r="P3069" s="25">
        <f t="shared" si="3169"/>
        <v>0</v>
      </c>
      <c r="X3069" s="533" t="s">
        <v>296</v>
      </c>
      <c r="Y3069" s="533">
        <v>2</v>
      </c>
      <c r="Z3069" s="533" t="s">
        <v>39</v>
      </c>
    </row>
    <row r="3070" spans="1:28" ht="15.75" hidden="1">
      <c r="A3070" s="533" t="s">
        <v>2729</v>
      </c>
      <c r="B3070" s="533">
        <v>8</v>
      </c>
      <c r="C3070" s="533" t="s">
        <v>201</v>
      </c>
      <c r="D3070" s="572" t="s">
        <v>1661</v>
      </c>
      <c r="E3070" s="571" t="str">
        <f t="shared" si="3167"/>
        <v xml:space="preserve"> ALUMINUM WINDOWS</v>
      </c>
      <c r="F3070" s="533" t="str">
        <f t="shared" si="3156"/>
        <v>AR</v>
      </c>
      <c r="G3070" s="533" t="s">
        <v>2722</v>
      </c>
      <c r="H3070" s="533">
        <v>325</v>
      </c>
      <c r="I3070" s="533" t="str">
        <f t="shared" ref="I3070:J3070" si="3176">I3068</f>
        <v>Window and screens; aluminum alloy; high performance organic PVDF coating finish; including sub frame, fixings, bedding, pointing, glazing gaskets and beads, ironmongery, glazing; complete; as specified and as Drg. A-600</v>
      </c>
      <c r="J3070" s="533" t="str">
        <f t="shared" si="3176"/>
        <v>Window and screens; aluminum alloy; high performance organic PVDF coating finish; including sub frame, fixings, bedding, pointing, glazing gaskets and beads, ironmongery, glazing; complete; as specified and as Drg. A-600</v>
      </c>
      <c r="K3070" s="224" t="s">
        <v>48</v>
      </c>
      <c r="L3070" s="224" t="s">
        <v>297</v>
      </c>
      <c r="M3070" s="225">
        <v>6</v>
      </c>
      <c r="N3070" s="225" t="s">
        <v>39</v>
      </c>
      <c r="O3070" s="367"/>
      <c r="P3070" s="25">
        <f t="shared" si="3169"/>
        <v>0</v>
      </c>
      <c r="X3070" s="533" t="s">
        <v>297</v>
      </c>
      <c r="Y3070" s="533">
        <v>6</v>
      </c>
      <c r="Z3070" s="533" t="s">
        <v>39</v>
      </c>
    </row>
    <row r="3071" spans="1:28" ht="15.75" hidden="1">
      <c r="A3071" s="533" t="s">
        <v>2729</v>
      </c>
      <c r="B3071" s="533">
        <v>8</v>
      </c>
      <c r="C3071" s="533" t="s">
        <v>201</v>
      </c>
      <c r="D3071" s="572" t="s">
        <v>1661</v>
      </c>
      <c r="E3071" s="571" t="str">
        <f t="shared" si="3167"/>
        <v xml:space="preserve"> ALUMINUM WINDOWS</v>
      </c>
      <c r="F3071" s="533" t="str">
        <f t="shared" si="3156"/>
        <v>AR</v>
      </c>
      <c r="G3071" s="533" t="s">
        <v>2722</v>
      </c>
      <c r="H3071" s="533">
        <v>326</v>
      </c>
      <c r="I3071" s="533" t="str">
        <f t="shared" ref="I3071:J3071" si="3177">I3069</f>
        <v>085113 - ALUMINUM WINDOWS</v>
      </c>
      <c r="J3071" s="533" t="str">
        <f t="shared" si="3177"/>
        <v>085113 - ALUMINUM WINDOWS</v>
      </c>
      <c r="K3071" s="224" t="s">
        <v>50</v>
      </c>
      <c r="L3071" s="224" t="s">
        <v>298</v>
      </c>
      <c r="M3071" s="225">
        <v>2</v>
      </c>
      <c r="N3071" s="225" t="s">
        <v>39</v>
      </c>
      <c r="O3071" s="367"/>
      <c r="P3071" s="25">
        <f t="shared" si="3169"/>
        <v>0</v>
      </c>
      <c r="X3071" s="533" t="s">
        <v>298</v>
      </c>
      <c r="Y3071" s="533">
        <v>2</v>
      </c>
      <c r="Z3071" s="533" t="s">
        <v>39</v>
      </c>
    </row>
    <row r="3072" spans="1:28" ht="15.75" hidden="1">
      <c r="A3072" s="533" t="s">
        <v>2729</v>
      </c>
      <c r="B3072" s="533">
        <v>8</v>
      </c>
      <c r="C3072" s="533" t="s">
        <v>201</v>
      </c>
      <c r="D3072" s="572" t="s">
        <v>1661</v>
      </c>
      <c r="E3072" s="571" t="str">
        <f t="shared" si="3167"/>
        <v xml:space="preserve"> ALUMINUM WINDOWS</v>
      </c>
      <c r="F3072" s="533" t="str">
        <f t="shared" si="3156"/>
        <v>AR</v>
      </c>
      <c r="G3072" s="533" t="s">
        <v>2722</v>
      </c>
      <c r="H3072" s="533">
        <v>327</v>
      </c>
      <c r="I3072" s="533" t="str">
        <f t="shared" ref="I3072:J3072" si="3178">I3070</f>
        <v>Window and screens; aluminum alloy; high performance organic PVDF coating finish; including sub frame, fixings, bedding, pointing, glazing gaskets and beads, ironmongery, glazing; complete; as specified and as Drg. A-600</v>
      </c>
      <c r="J3072" s="533" t="str">
        <f t="shared" si="3178"/>
        <v>Window and screens; aluminum alloy; high performance organic PVDF coating finish; including sub frame, fixings, bedding, pointing, glazing gaskets and beads, ironmongery, glazing; complete; as specified and as Drg. A-600</v>
      </c>
      <c r="K3072" s="224" t="s">
        <v>76</v>
      </c>
      <c r="L3072" s="224" t="s">
        <v>299</v>
      </c>
      <c r="M3072" s="225">
        <v>1</v>
      </c>
      <c r="N3072" s="225" t="s">
        <v>39</v>
      </c>
      <c r="O3072" s="367"/>
      <c r="P3072" s="25">
        <f t="shared" si="3169"/>
        <v>0</v>
      </c>
      <c r="X3072" s="533" t="s">
        <v>299</v>
      </c>
      <c r="Y3072" s="533">
        <v>1</v>
      </c>
      <c r="Z3072" s="533" t="s">
        <v>39</v>
      </c>
    </row>
    <row r="3073" spans="1:28" ht="15.75" hidden="1">
      <c r="A3073" s="533" t="s">
        <v>2729</v>
      </c>
      <c r="B3073" s="533">
        <v>8</v>
      </c>
      <c r="C3073" s="533" t="s">
        <v>201</v>
      </c>
      <c r="D3073" s="572" t="s">
        <v>1661</v>
      </c>
      <c r="E3073" s="571" t="str">
        <f t="shared" si="3167"/>
        <v xml:space="preserve"> ALUMINUM WINDOWS</v>
      </c>
      <c r="F3073" s="533" t="str">
        <f t="shared" si="3156"/>
        <v>AR</v>
      </c>
      <c r="G3073" s="533" t="s">
        <v>2722</v>
      </c>
      <c r="H3073" s="533">
        <v>328</v>
      </c>
      <c r="I3073" s="533" t="str">
        <f t="shared" ref="I3073:J3073" si="3179">I3071</f>
        <v>085113 - ALUMINUM WINDOWS</v>
      </c>
      <c r="J3073" s="533" t="str">
        <f t="shared" si="3179"/>
        <v>085113 - ALUMINUM WINDOWS</v>
      </c>
      <c r="K3073" s="224" t="s">
        <v>77</v>
      </c>
      <c r="L3073" s="224" t="s">
        <v>300</v>
      </c>
      <c r="M3073" s="225">
        <v>4</v>
      </c>
      <c r="N3073" s="225" t="s">
        <v>39</v>
      </c>
      <c r="O3073" s="367"/>
      <c r="P3073" s="25">
        <f t="shared" si="3169"/>
        <v>0</v>
      </c>
      <c r="X3073" s="533" t="s">
        <v>300</v>
      </c>
      <c r="Y3073" s="533">
        <v>4</v>
      </c>
      <c r="Z3073" s="533" t="s">
        <v>39</v>
      </c>
    </row>
    <row r="3074" spans="1:28" ht="15.75" hidden="1">
      <c r="A3074" s="533" t="s">
        <v>2729</v>
      </c>
      <c r="B3074" s="533">
        <v>8</v>
      </c>
      <c r="C3074" s="533" t="s">
        <v>201</v>
      </c>
      <c r="D3074" s="572" t="s">
        <v>1661</v>
      </c>
      <c r="E3074" s="571" t="str">
        <f t="shared" si="3167"/>
        <v xml:space="preserve"> ALUMINUM WINDOWS</v>
      </c>
      <c r="F3074" s="533" t="str">
        <f t="shared" si="3156"/>
        <v>AR</v>
      </c>
      <c r="G3074" s="533" t="s">
        <v>2722</v>
      </c>
      <c r="H3074" s="533">
        <v>329</v>
      </c>
      <c r="I3074" s="533" t="str">
        <f t="shared" ref="I3074:J3074" si="3180">I3072</f>
        <v>Window and screens; aluminum alloy; high performance organic PVDF coating finish; including sub frame, fixings, bedding, pointing, glazing gaskets and beads, ironmongery, glazing; complete; as specified and as Drg. A-600</v>
      </c>
      <c r="J3074" s="533" t="str">
        <f t="shared" si="3180"/>
        <v>Window and screens; aluminum alloy; high performance organic PVDF coating finish; including sub frame, fixings, bedding, pointing, glazing gaskets and beads, ironmongery, glazing; complete; as specified and as Drg. A-600</v>
      </c>
      <c r="K3074" s="224" t="s">
        <v>78</v>
      </c>
      <c r="L3074" s="224" t="s">
        <v>301</v>
      </c>
      <c r="M3074" s="225">
        <v>2</v>
      </c>
      <c r="N3074" s="225" t="s">
        <v>39</v>
      </c>
      <c r="O3074" s="367"/>
      <c r="P3074" s="25">
        <f t="shared" si="3169"/>
        <v>0</v>
      </c>
      <c r="X3074" s="533" t="s">
        <v>301</v>
      </c>
      <c r="Y3074" s="533">
        <v>2</v>
      </c>
      <c r="Z3074" s="533" t="s">
        <v>39</v>
      </c>
    </row>
    <row r="3075" spans="1:28" ht="16.5" hidden="1" thickBot="1">
      <c r="A3075" s="533" t="s">
        <v>2729</v>
      </c>
      <c r="B3075" s="533">
        <v>8</v>
      </c>
      <c r="C3075" s="533" t="s">
        <v>201</v>
      </c>
      <c r="D3075" s="572" t="s">
        <v>1661</v>
      </c>
      <c r="E3075" s="571" t="str">
        <f t="shared" si="3167"/>
        <v xml:space="preserve"> ALUMINUM WINDOWS</v>
      </c>
      <c r="F3075" s="533" t="str">
        <f t="shared" si="3156"/>
        <v>AR</v>
      </c>
      <c r="G3075" s="533" t="s">
        <v>2722</v>
      </c>
      <c r="H3075" s="533">
        <v>330</v>
      </c>
      <c r="I3075" s="533" t="str">
        <f t="shared" ref="I3075:J3075" si="3181">I3073</f>
        <v>085113 - ALUMINUM WINDOWS</v>
      </c>
      <c r="J3075" s="533" t="str">
        <f t="shared" si="3181"/>
        <v>085113 - ALUMINUM WINDOWS</v>
      </c>
      <c r="K3075" s="87" t="s">
        <v>17</v>
      </c>
      <c r="L3075" s="87" t="s">
        <v>303</v>
      </c>
      <c r="M3075" s="223">
        <v>3</v>
      </c>
      <c r="N3075" s="89" t="s">
        <v>39</v>
      </c>
      <c r="O3075" s="367">
        <v>850</v>
      </c>
      <c r="P3075" s="25">
        <f t="shared" si="3169"/>
        <v>2550</v>
      </c>
      <c r="X3075" s="533" t="s">
        <v>303</v>
      </c>
      <c r="Y3075" s="533">
        <v>3</v>
      </c>
      <c r="Z3075" s="533" t="s">
        <v>39</v>
      </c>
      <c r="AA3075" s="533">
        <v>850</v>
      </c>
      <c r="AB3075" s="533">
        <v>2550</v>
      </c>
    </row>
    <row r="3076" spans="1:28" ht="15.75" hidden="1">
      <c r="A3076" s="533" t="s">
        <v>2729</v>
      </c>
      <c r="B3076" s="533">
        <v>8</v>
      </c>
      <c r="C3076" s="533" t="s">
        <v>201</v>
      </c>
      <c r="D3076" s="572" t="s">
        <v>1661</v>
      </c>
      <c r="E3076" s="571" t="str">
        <f t="shared" si="3167"/>
        <v xml:space="preserve"> ALUMINUM WINDOWS</v>
      </c>
      <c r="F3076" s="533" t="str">
        <f t="shared" si="3156"/>
        <v>AR</v>
      </c>
      <c r="G3076" s="533" t="s">
        <v>2722</v>
      </c>
      <c r="H3076" s="533">
        <v>331</v>
      </c>
      <c r="I3076" s="533" t="str">
        <f t="shared" ref="I3076:J3076" si="3182">I3074</f>
        <v>Window and screens; aluminum alloy; high performance organic PVDF coating finish; including sub frame, fixings, bedding, pointing, glazing gaskets and beads, ironmongery, glazing; complete; as specified and as Drg. A-600</v>
      </c>
      <c r="J3076" s="533" t="str">
        <f t="shared" si="3182"/>
        <v>Window and screens; aluminum alloy; high performance organic PVDF coating finish; including sub frame, fixings, bedding, pointing, glazing gaskets and beads, ironmongery, glazing; complete; as specified and as Drg. A-600</v>
      </c>
      <c r="K3076" s="224" t="s">
        <v>304</v>
      </c>
      <c r="L3076" s="224" t="s">
        <v>305</v>
      </c>
      <c r="M3076" s="225">
        <v>1</v>
      </c>
      <c r="N3076" s="225" t="s">
        <v>39</v>
      </c>
      <c r="O3076" s="367"/>
      <c r="P3076" s="25">
        <f t="shared" si="3169"/>
        <v>0</v>
      </c>
      <c r="X3076" s="533" t="s">
        <v>305</v>
      </c>
      <c r="Y3076" s="533">
        <v>1</v>
      </c>
      <c r="Z3076" s="533" t="s">
        <v>39</v>
      </c>
    </row>
    <row r="3077" spans="1:28" ht="16.5" hidden="1" thickBot="1">
      <c r="A3077" s="533" t="s">
        <v>2729</v>
      </c>
      <c r="B3077" s="533">
        <v>8</v>
      </c>
      <c r="C3077" s="533" t="s">
        <v>201</v>
      </c>
      <c r="D3077" s="572" t="s">
        <v>1661</v>
      </c>
      <c r="E3077" s="571" t="str">
        <f t="shared" si="3167"/>
        <v xml:space="preserve"> ALUMINUM WINDOWS</v>
      </c>
      <c r="F3077" s="533" t="str">
        <f t="shared" si="3156"/>
        <v>AR</v>
      </c>
      <c r="G3077" s="533" t="s">
        <v>2722</v>
      </c>
      <c r="H3077" s="533">
        <v>332</v>
      </c>
      <c r="I3077" s="533" t="str">
        <f t="shared" ref="I3077:J3077" si="3183">I3075</f>
        <v>085113 - ALUMINUM WINDOWS</v>
      </c>
      <c r="J3077" s="533" t="str">
        <f t="shared" si="3183"/>
        <v>085113 - ALUMINUM WINDOWS</v>
      </c>
      <c r="K3077" s="87" t="s">
        <v>19</v>
      </c>
      <c r="L3077" s="87" t="s">
        <v>307</v>
      </c>
      <c r="M3077" s="223">
        <v>1</v>
      </c>
      <c r="N3077" s="89" t="s">
        <v>39</v>
      </c>
      <c r="O3077" s="367">
        <v>850</v>
      </c>
      <c r="P3077" s="25">
        <f t="shared" si="3169"/>
        <v>850</v>
      </c>
      <c r="X3077" s="533" t="s">
        <v>307</v>
      </c>
      <c r="Y3077" s="533">
        <v>1</v>
      </c>
      <c r="Z3077" s="533" t="s">
        <v>39</v>
      </c>
      <c r="AA3077" s="533">
        <v>850</v>
      </c>
      <c r="AB3077" s="533">
        <v>850</v>
      </c>
    </row>
    <row r="3078" spans="1:28" ht="15.75" hidden="1">
      <c r="A3078" s="533" t="s">
        <v>2729</v>
      </c>
      <c r="B3078" s="533">
        <v>8</v>
      </c>
      <c r="C3078" s="533" t="s">
        <v>201</v>
      </c>
      <c r="D3078" s="572" t="s">
        <v>1661</v>
      </c>
      <c r="E3078" s="571" t="str">
        <f t="shared" si="3167"/>
        <v xml:space="preserve"> ALUMINUM WINDOWS</v>
      </c>
      <c r="F3078" s="533" t="str">
        <f t="shared" si="3156"/>
        <v>AR</v>
      </c>
      <c r="G3078" s="533" t="s">
        <v>2722</v>
      </c>
      <c r="H3078" s="533">
        <v>333</v>
      </c>
      <c r="I3078" s="533" t="str">
        <f t="shared" ref="I3078:J3078" si="3184">I3076</f>
        <v>Window and screens; aluminum alloy; high performance organic PVDF coating finish; including sub frame, fixings, bedding, pointing, glazing gaskets and beads, ironmongery, glazing; complete; as specified and as Drg. A-600</v>
      </c>
      <c r="J3078" s="533" t="str">
        <f t="shared" si="3184"/>
        <v>Window and screens; aluminum alloy; high performance organic PVDF coating finish; including sub frame, fixings, bedding, pointing, glazing gaskets and beads, ironmongery, glazing; complete; as specified and as Drg. A-600</v>
      </c>
      <c r="K3078" s="224" t="s">
        <v>13</v>
      </c>
      <c r="L3078" s="224" t="s">
        <v>308</v>
      </c>
      <c r="M3078" s="225">
        <v>2</v>
      </c>
      <c r="N3078" s="225" t="s">
        <v>39</v>
      </c>
      <c r="O3078" s="367"/>
      <c r="P3078" s="25">
        <f t="shared" si="3169"/>
        <v>0</v>
      </c>
      <c r="X3078" s="533" t="s">
        <v>308</v>
      </c>
      <c r="Y3078" s="533">
        <v>2</v>
      </c>
      <c r="Z3078" s="533" t="s">
        <v>39</v>
      </c>
    </row>
    <row r="3079" spans="1:28" ht="16.5" hidden="1" thickBot="1">
      <c r="A3079" s="533" t="s">
        <v>2729</v>
      </c>
      <c r="B3079" s="533">
        <v>8</v>
      </c>
      <c r="C3079" s="533" t="s">
        <v>201</v>
      </c>
      <c r="D3079" s="572" t="s">
        <v>1661</v>
      </c>
      <c r="E3079" s="571" t="str">
        <f t="shared" si="3167"/>
        <v xml:space="preserve"> ALUMINUM WINDOWS</v>
      </c>
      <c r="F3079" s="533" t="str">
        <f t="shared" si="3156"/>
        <v>AR</v>
      </c>
      <c r="G3079" s="533" t="s">
        <v>2722</v>
      </c>
      <c r="H3079" s="533">
        <v>334</v>
      </c>
      <c r="I3079" s="533" t="str">
        <f t="shared" ref="I3079:J3079" si="3185">I3077</f>
        <v>085113 - ALUMINUM WINDOWS</v>
      </c>
      <c r="J3079" s="533" t="str">
        <f t="shared" si="3185"/>
        <v>085113 - ALUMINUM WINDOWS</v>
      </c>
      <c r="K3079" s="87" t="s">
        <v>13</v>
      </c>
      <c r="L3079" s="87" t="s">
        <v>309</v>
      </c>
      <c r="M3079" s="223">
        <v>1</v>
      </c>
      <c r="N3079" s="89" t="s">
        <v>39</v>
      </c>
      <c r="O3079" s="367">
        <v>4300</v>
      </c>
      <c r="P3079" s="25">
        <f t="shared" si="3169"/>
        <v>4300</v>
      </c>
      <c r="X3079" s="533" t="s">
        <v>309</v>
      </c>
      <c r="Y3079" s="533">
        <v>1</v>
      </c>
      <c r="Z3079" s="533" t="s">
        <v>39</v>
      </c>
      <c r="AA3079" s="533">
        <v>4300</v>
      </c>
      <c r="AB3079" s="533">
        <v>4300</v>
      </c>
    </row>
    <row r="3080" spans="1:28" ht="15.75" hidden="1">
      <c r="A3080" s="533" t="s">
        <v>2729</v>
      </c>
      <c r="B3080" s="533">
        <v>8</v>
      </c>
      <c r="C3080" s="533" t="s">
        <v>201</v>
      </c>
      <c r="D3080" s="572" t="s">
        <v>1661</v>
      </c>
      <c r="E3080" s="571" t="str">
        <f t="shared" si="3167"/>
        <v xml:space="preserve"> ALUMINUM WINDOWS</v>
      </c>
      <c r="F3080" s="533" t="str">
        <f t="shared" si="3156"/>
        <v>AR</v>
      </c>
      <c r="G3080" s="533" t="s">
        <v>2722</v>
      </c>
      <c r="H3080" s="533">
        <v>335</v>
      </c>
      <c r="I3080" s="533" t="str">
        <f t="shared" ref="I3080:J3080" si="3186">I3078</f>
        <v>Window and screens; aluminum alloy; high performance organic PVDF coating finish; including sub frame, fixings, bedding, pointing, glazing gaskets and beads, ironmongery, glazing; complete; as specified and as Drg. A-600</v>
      </c>
      <c r="J3080" s="533" t="str">
        <f t="shared" si="3186"/>
        <v>Window and screens; aluminum alloy; high performance organic PVDF coating finish; including sub frame, fixings, bedding, pointing, glazing gaskets and beads, ironmongery, glazing; complete; as specified and as Drg. A-600</v>
      </c>
      <c r="K3080" s="224" t="s">
        <v>17</v>
      </c>
      <c r="L3080" s="224" t="s">
        <v>310</v>
      </c>
      <c r="M3080" s="225">
        <v>2</v>
      </c>
      <c r="N3080" s="225" t="s">
        <v>39</v>
      </c>
      <c r="O3080" s="368"/>
      <c r="P3080" s="25">
        <f t="shared" si="3169"/>
        <v>0</v>
      </c>
      <c r="X3080" s="533" t="s">
        <v>310</v>
      </c>
      <c r="Y3080" s="533">
        <v>2</v>
      </c>
      <c r="Z3080" s="533" t="s">
        <v>39</v>
      </c>
    </row>
    <row r="3081" spans="1:28" ht="15.75" hidden="1">
      <c r="A3081" s="533" t="s">
        <v>2729</v>
      </c>
      <c r="B3081" s="533">
        <v>8</v>
      </c>
      <c r="C3081" s="533" t="s">
        <v>201</v>
      </c>
      <c r="D3081" s="572" t="s">
        <v>2740</v>
      </c>
      <c r="E3081" s="571" t="s">
        <v>1232</v>
      </c>
      <c r="F3081" s="533" t="s">
        <v>1321</v>
      </c>
      <c r="G3081" s="533" t="s">
        <v>2725</v>
      </c>
      <c r="H3081" s="533">
        <v>336</v>
      </c>
      <c r="I3081" s="533" t="str">
        <f t="shared" ref="I3081:I3082" si="3187">L3081</f>
        <v>087111 - DOOR HARDWARE (SCHEDULED BY DESCRIBING PRODUCTS)</v>
      </c>
      <c r="J3081" s="533" t="str">
        <f t="shared" ref="J3081" si="3188">L3081</f>
        <v>087111 - DOOR HARDWARE (SCHEDULED BY DESCRIBING PRODUCTS)</v>
      </c>
      <c r="K3081" s="87"/>
      <c r="L3081" s="96" t="s">
        <v>311</v>
      </c>
      <c r="M3081" s="89"/>
      <c r="N3081" s="89"/>
      <c r="O3081" s="367"/>
      <c r="P3081" s="94"/>
      <c r="X3081" s="533" t="s">
        <v>311</v>
      </c>
    </row>
    <row r="3082" spans="1:28" ht="15.75" hidden="1">
      <c r="A3082" s="533" t="s">
        <v>2729</v>
      </c>
      <c r="B3082" s="533">
        <v>8</v>
      </c>
      <c r="C3082" s="533" t="s">
        <v>201</v>
      </c>
      <c r="D3082" s="572" t="s">
        <v>2740</v>
      </c>
      <c r="E3082" s="571" t="str">
        <f t="shared" ref="E3082:E3124" si="3189">E3081</f>
        <v xml:space="preserve"> DOOR HARDWARE (SCHEDULED BY DESCRIBING PRODUCTS)</v>
      </c>
      <c r="F3082" s="533" t="s">
        <v>1321</v>
      </c>
      <c r="G3082" s="533" t="s">
        <v>2725</v>
      </c>
      <c r="H3082" s="533">
        <v>337</v>
      </c>
      <c r="I3082" s="533" t="str">
        <f t="shared" si="3187"/>
        <v>Door hardware sets; including all  ironmongery and accessories as per hardware sets scheduled by describing products; as specified and as Drg. A-611</v>
      </c>
      <c r="J3082" s="533" t="s">
        <v>313</v>
      </c>
      <c r="K3082" s="87"/>
      <c r="L3082" s="96" t="s">
        <v>312</v>
      </c>
      <c r="M3082" s="89"/>
      <c r="N3082" s="89"/>
      <c r="O3082" s="367"/>
      <c r="P3082" s="94"/>
      <c r="X3082" s="533" t="s">
        <v>312</v>
      </c>
    </row>
    <row r="3083" spans="1:28" ht="15.75" hidden="1">
      <c r="A3083" s="533" t="s">
        <v>2729</v>
      </c>
      <c r="B3083" s="533">
        <v>8</v>
      </c>
      <c r="C3083" s="533" t="s">
        <v>201</v>
      </c>
      <c r="D3083" s="572" t="s">
        <v>2740</v>
      </c>
      <c r="E3083" s="571" t="str">
        <f t="shared" si="3189"/>
        <v xml:space="preserve"> DOOR HARDWARE (SCHEDULED BY DESCRIBING PRODUCTS)</v>
      </c>
      <c r="F3083" s="533" t="s">
        <v>1321</v>
      </c>
      <c r="G3083" s="533" t="s">
        <v>2725</v>
      </c>
      <c r="H3083" s="533">
        <v>338</v>
      </c>
      <c r="I3083" s="533" t="s">
        <v>312</v>
      </c>
      <c r="J3083" s="533" t="str">
        <f t="shared" ref="J3083" si="3190">L3083</f>
        <v>For non fire rated doors</v>
      </c>
      <c r="K3083" s="87"/>
      <c r="L3083" s="96" t="s">
        <v>313</v>
      </c>
      <c r="M3083" s="89"/>
      <c r="N3083" s="89"/>
      <c r="O3083" s="367"/>
      <c r="P3083" s="94"/>
      <c r="X3083" s="533" t="s">
        <v>313</v>
      </c>
    </row>
    <row r="3084" spans="1:28" ht="16.5" hidden="1" thickBot="1">
      <c r="A3084" s="533" t="s">
        <v>2729</v>
      </c>
      <c r="B3084" s="533">
        <v>8</v>
      </c>
      <c r="C3084" s="533" t="s">
        <v>201</v>
      </c>
      <c r="D3084" s="572" t="s">
        <v>2740</v>
      </c>
      <c r="E3084" s="571" t="str">
        <f t="shared" si="3189"/>
        <v xml:space="preserve"> DOOR HARDWARE (SCHEDULED BY DESCRIBING PRODUCTS)</v>
      </c>
      <c r="F3084" s="533" t="s">
        <v>1321</v>
      </c>
      <c r="G3084" s="533" t="s">
        <v>2722</v>
      </c>
      <c r="H3084" s="533">
        <v>339</v>
      </c>
      <c r="I3084" s="533" t="str">
        <f t="shared" ref="I3084:J3084" si="3191">I3082</f>
        <v>Door hardware sets; including all  ironmongery and accessories as per hardware sets scheduled by describing products; as specified and as Drg. A-611</v>
      </c>
      <c r="J3084" s="533" t="str">
        <f t="shared" si="3191"/>
        <v>For non fire rated doors</v>
      </c>
      <c r="K3084" s="87" t="s">
        <v>15</v>
      </c>
      <c r="L3084" s="87" t="s">
        <v>314</v>
      </c>
      <c r="M3084" s="223">
        <v>1</v>
      </c>
      <c r="N3084" s="89" t="s">
        <v>39</v>
      </c>
      <c r="O3084" s="367">
        <v>270</v>
      </c>
      <c r="P3084" s="25">
        <f t="shared" ref="P3084:P3106" si="3192">O3084*M3084</f>
        <v>270</v>
      </c>
      <c r="X3084" s="533" t="s">
        <v>314</v>
      </c>
      <c r="Y3084" s="533">
        <v>7</v>
      </c>
      <c r="Z3084" s="533" t="s">
        <v>39</v>
      </c>
      <c r="AA3084" s="533">
        <v>270</v>
      </c>
      <c r="AB3084" s="533">
        <v>1890</v>
      </c>
    </row>
    <row r="3085" spans="1:28" ht="15.75" hidden="1">
      <c r="A3085" s="533" t="s">
        <v>2729</v>
      </c>
      <c r="B3085" s="533">
        <v>8</v>
      </c>
      <c r="C3085" s="533" t="s">
        <v>201</v>
      </c>
      <c r="D3085" s="572" t="s">
        <v>2740</v>
      </c>
      <c r="E3085" s="571" t="str">
        <f t="shared" si="3189"/>
        <v xml:space="preserve"> DOOR HARDWARE (SCHEDULED BY DESCRIBING PRODUCTS)</v>
      </c>
      <c r="F3085" s="533" t="s">
        <v>1321</v>
      </c>
      <c r="G3085" s="533" t="s">
        <v>2722</v>
      </c>
      <c r="H3085" s="533">
        <v>340</v>
      </c>
      <c r="I3085" s="533" t="str">
        <f t="shared" ref="I3085:J3085" si="3193">I3083</f>
        <v>Door hardware sets; including all  ironmongery and accessories as per hardware sets scheduled by describing products; as specified and as Drg. A-611</v>
      </c>
      <c r="J3085" s="533" t="str">
        <f t="shared" si="3193"/>
        <v>For non fire rated doors</v>
      </c>
      <c r="K3085" s="224" t="s">
        <v>20</v>
      </c>
      <c r="L3085" s="224" t="s">
        <v>315</v>
      </c>
      <c r="M3085" s="225">
        <v>1</v>
      </c>
      <c r="N3085" s="225" t="s">
        <v>39</v>
      </c>
      <c r="O3085" s="367"/>
      <c r="P3085" s="25">
        <f t="shared" si="3192"/>
        <v>0</v>
      </c>
      <c r="X3085" s="533" t="s">
        <v>315</v>
      </c>
      <c r="Y3085" s="533">
        <v>1</v>
      </c>
      <c r="Z3085" s="533" t="s">
        <v>39</v>
      </c>
    </row>
    <row r="3086" spans="1:28" ht="15.75" hidden="1">
      <c r="A3086" s="533" t="s">
        <v>2729</v>
      </c>
      <c r="B3086" s="533">
        <v>8</v>
      </c>
      <c r="C3086" s="533" t="s">
        <v>201</v>
      </c>
      <c r="D3086" s="572" t="s">
        <v>2740</v>
      </c>
      <c r="E3086" s="571" t="str">
        <f t="shared" si="3189"/>
        <v xml:space="preserve"> DOOR HARDWARE (SCHEDULED BY DESCRIBING PRODUCTS)</v>
      </c>
      <c r="F3086" s="533" t="s">
        <v>1321</v>
      </c>
      <c r="G3086" s="533" t="s">
        <v>2722</v>
      </c>
      <c r="H3086" s="533">
        <v>341</v>
      </c>
      <c r="I3086" s="533" t="str">
        <f t="shared" ref="I3086:J3086" si="3194">I3084</f>
        <v>Door hardware sets; including all  ironmongery and accessories as per hardware sets scheduled by describing products; as specified and as Drg. A-611</v>
      </c>
      <c r="J3086" s="533" t="str">
        <f t="shared" si="3194"/>
        <v>For non fire rated doors</v>
      </c>
      <c r="K3086" s="224" t="s">
        <v>21</v>
      </c>
      <c r="L3086" s="224" t="s">
        <v>316</v>
      </c>
      <c r="M3086" s="225">
        <v>1</v>
      </c>
      <c r="N3086" s="225" t="s">
        <v>39</v>
      </c>
      <c r="O3086" s="367"/>
      <c r="P3086" s="25">
        <f t="shared" si="3192"/>
        <v>0</v>
      </c>
      <c r="X3086" s="533" t="s">
        <v>316</v>
      </c>
      <c r="Y3086" s="533">
        <v>1</v>
      </c>
      <c r="Z3086" s="533" t="s">
        <v>39</v>
      </c>
    </row>
    <row r="3087" spans="1:28" ht="15.75" hidden="1">
      <c r="A3087" s="533" t="s">
        <v>2729</v>
      </c>
      <c r="B3087" s="533">
        <v>8</v>
      </c>
      <c r="C3087" s="533" t="s">
        <v>201</v>
      </c>
      <c r="D3087" s="572" t="s">
        <v>2740</v>
      </c>
      <c r="E3087" s="571" t="str">
        <f t="shared" si="3189"/>
        <v xml:space="preserve"> DOOR HARDWARE (SCHEDULED BY DESCRIBING PRODUCTS)</v>
      </c>
      <c r="F3087" s="533" t="s">
        <v>1321</v>
      </c>
      <c r="G3087" s="533" t="s">
        <v>2722</v>
      </c>
      <c r="H3087" s="533">
        <v>342</v>
      </c>
      <c r="I3087" s="533" t="str">
        <f t="shared" ref="I3087:J3087" si="3195">I3085</f>
        <v>Door hardware sets; including all  ironmongery and accessories as per hardware sets scheduled by describing products; as specified and as Drg. A-611</v>
      </c>
      <c r="J3087" s="533" t="str">
        <f t="shared" si="3195"/>
        <v>For non fire rated doors</v>
      </c>
      <c r="K3087" s="224" t="s">
        <v>45</v>
      </c>
      <c r="L3087" s="224" t="s">
        <v>317</v>
      </c>
      <c r="M3087" s="225">
        <v>4</v>
      </c>
      <c r="N3087" s="225" t="s">
        <v>39</v>
      </c>
      <c r="O3087" s="367"/>
      <c r="P3087" s="25">
        <f t="shared" si="3192"/>
        <v>0</v>
      </c>
      <c r="X3087" s="533" t="s">
        <v>317</v>
      </c>
      <c r="Y3087" s="533">
        <v>4</v>
      </c>
      <c r="Z3087" s="533" t="s">
        <v>39</v>
      </c>
      <c r="AB3087" s="533">
        <v>0</v>
      </c>
    </row>
    <row r="3088" spans="1:28" ht="16.5" hidden="1" thickBot="1">
      <c r="A3088" s="533" t="s">
        <v>2729</v>
      </c>
      <c r="B3088" s="533">
        <v>8</v>
      </c>
      <c r="C3088" s="533" t="s">
        <v>201</v>
      </c>
      <c r="D3088" s="572" t="s">
        <v>2740</v>
      </c>
      <c r="E3088" s="571" t="str">
        <f t="shared" si="3189"/>
        <v xml:space="preserve"> DOOR HARDWARE (SCHEDULED BY DESCRIBING PRODUCTS)</v>
      </c>
      <c r="F3088" s="533" t="s">
        <v>1321</v>
      </c>
      <c r="G3088" s="533" t="s">
        <v>2722</v>
      </c>
      <c r="H3088" s="533">
        <v>343</v>
      </c>
      <c r="I3088" s="533" t="str">
        <f t="shared" ref="I3088:J3088" si="3196">I3086</f>
        <v>Door hardware sets; including all  ironmongery and accessories as per hardware sets scheduled by describing products; as specified and as Drg. A-611</v>
      </c>
      <c r="J3088" s="533" t="str">
        <f t="shared" si="3196"/>
        <v>For non fire rated doors</v>
      </c>
      <c r="K3088" s="87" t="s">
        <v>17</v>
      </c>
      <c r="L3088" s="87" t="s">
        <v>318</v>
      </c>
      <c r="M3088" s="223">
        <v>3</v>
      </c>
      <c r="N3088" s="89" t="s">
        <v>39</v>
      </c>
      <c r="O3088" s="367">
        <v>170</v>
      </c>
      <c r="P3088" s="25">
        <f t="shared" si="3192"/>
        <v>510</v>
      </c>
      <c r="X3088" s="533" t="s">
        <v>318</v>
      </c>
      <c r="Y3088" s="533">
        <v>3</v>
      </c>
      <c r="Z3088" s="533" t="s">
        <v>39</v>
      </c>
      <c r="AA3088" s="533">
        <v>170</v>
      </c>
      <c r="AB3088" s="533">
        <v>510</v>
      </c>
    </row>
    <row r="3089" spans="1:28" ht="15.75" hidden="1">
      <c r="A3089" s="533" t="s">
        <v>2729</v>
      </c>
      <c r="B3089" s="533">
        <v>8</v>
      </c>
      <c r="C3089" s="533" t="s">
        <v>201</v>
      </c>
      <c r="D3089" s="572" t="s">
        <v>2740</v>
      </c>
      <c r="E3089" s="571" t="str">
        <f t="shared" si="3189"/>
        <v xml:space="preserve"> DOOR HARDWARE (SCHEDULED BY DESCRIBING PRODUCTS)</v>
      </c>
      <c r="F3089" s="533" t="s">
        <v>1321</v>
      </c>
      <c r="G3089" s="533" t="s">
        <v>2722</v>
      </c>
      <c r="H3089" s="533">
        <v>344</v>
      </c>
      <c r="I3089" s="533" t="str">
        <f t="shared" ref="I3089:J3089" si="3197">I3087</f>
        <v>Door hardware sets; including all  ironmongery and accessories as per hardware sets scheduled by describing products; as specified and as Drg. A-611</v>
      </c>
      <c r="J3089" s="533" t="str">
        <f t="shared" si="3197"/>
        <v>For non fire rated doors</v>
      </c>
      <c r="K3089" s="224" t="s">
        <v>50</v>
      </c>
      <c r="L3089" s="224" t="s">
        <v>319</v>
      </c>
      <c r="M3089" s="225">
        <v>1</v>
      </c>
      <c r="N3089" s="225" t="s">
        <v>39</v>
      </c>
      <c r="O3089" s="367"/>
      <c r="P3089" s="25">
        <f t="shared" si="3192"/>
        <v>0</v>
      </c>
      <c r="X3089" s="533" t="s">
        <v>319</v>
      </c>
      <c r="Y3089" s="533">
        <v>1</v>
      </c>
      <c r="Z3089" s="533" t="s">
        <v>39</v>
      </c>
    </row>
    <row r="3090" spans="1:28" ht="15.75" hidden="1">
      <c r="A3090" s="533" t="s">
        <v>2729</v>
      </c>
      <c r="B3090" s="533">
        <v>8</v>
      </c>
      <c r="C3090" s="533" t="s">
        <v>201</v>
      </c>
      <c r="D3090" s="572" t="s">
        <v>2740</v>
      </c>
      <c r="E3090" s="571" t="str">
        <f t="shared" si="3189"/>
        <v xml:space="preserve"> DOOR HARDWARE (SCHEDULED BY DESCRIBING PRODUCTS)</v>
      </c>
      <c r="F3090" s="533" t="s">
        <v>1321</v>
      </c>
      <c r="G3090" s="533" t="s">
        <v>2722</v>
      </c>
      <c r="H3090" s="533">
        <v>345</v>
      </c>
      <c r="I3090" s="533" t="str">
        <f t="shared" ref="I3090:J3090" si="3198">I3088</f>
        <v>Door hardware sets; including all  ironmongery and accessories as per hardware sets scheduled by describing products; as specified and as Drg. A-611</v>
      </c>
      <c r="J3090" s="533" t="str">
        <f t="shared" si="3198"/>
        <v>For non fire rated doors</v>
      </c>
      <c r="K3090" s="224" t="s">
        <v>76</v>
      </c>
      <c r="L3090" s="224" t="s">
        <v>320</v>
      </c>
      <c r="M3090" s="225">
        <v>1</v>
      </c>
      <c r="N3090" s="225" t="s">
        <v>39</v>
      </c>
      <c r="O3090" s="367"/>
      <c r="P3090" s="25">
        <f t="shared" si="3192"/>
        <v>0</v>
      </c>
      <c r="X3090" s="533" t="s">
        <v>320</v>
      </c>
      <c r="Y3090" s="533">
        <v>1</v>
      </c>
      <c r="Z3090" s="533" t="s">
        <v>39</v>
      </c>
    </row>
    <row r="3091" spans="1:28" ht="16.5" hidden="1" thickBot="1">
      <c r="A3091" s="533" t="s">
        <v>2729</v>
      </c>
      <c r="B3091" s="533">
        <v>8</v>
      </c>
      <c r="C3091" s="533" t="s">
        <v>201</v>
      </c>
      <c r="D3091" s="572" t="s">
        <v>2740</v>
      </c>
      <c r="E3091" s="571" t="str">
        <f t="shared" si="3189"/>
        <v xml:space="preserve"> DOOR HARDWARE (SCHEDULED BY DESCRIBING PRODUCTS)</v>
      </c>
      <c r="F3091" s="533" t="s">
        <v>1321</v>
      </c>
      <c r="G3091" s="533" t="s">
        <v>2722</v>
      </c>
      <c r="H3091" s="533">
        <v>346</v>
      </c>
      <c r="I3091" s="533" t="str">
        <f t="shared" ref="I3091:J3091" si="3199">I3089</f>
        <v>Door hardware sets; including all  ironmongery and accessories as per hardware sets scheduled by describing products; as specified and as Drg. A-611</v>
      </c>
      <c r="J3091" s="533" t="str">
        <f t="shared" si="3199"/>
        <v>For non fire rated doors</v>
      </c>
      <c r="K3091" s="87" t="s">
        <v>19</v>
      </c>
      <c r="L3091" s="87" t="s">
        <v>321</v>
      </c>
      <c r="M3091" s="223">
        <v>1</v>
      </c>
      <c r="N3091" s="89" t="s">
        <v>39</v>
      </c>
      <c r="O3091" s="367">
        <v>250</v>
      </c>
      <c r="P3091" s="25">
        <f t="shared" si="3192"/>
        <v>250</v>
      </c>
      <c r="X3091" s="533" t="s">
        <v>321</v>
      </c>
      <c r="Y3091" s="533">
        <v>1</v>
      </c>
      <c r="Z3091" s="533" t="s">
        <v>39</v>
      </c>
      <c r="AA3091" s="533">
        <v>250</v>
      </c>
      <c r="AB3091" s="533">
        <v>250</v>
      </c>
    </row>
    <row r="3092" spans="1:28" ht="16.5" hidden="1" thickBot="1">
      <c r="A3092" s="533" t="s">
        <v>2729</v>
      </c>
      <c r="B3092" s="533">
        <v>8</v>
      </c>
      <c r="C3092" s="533" t="s">
        <v>201</v>
      </c>
      <c r="D3092" s="572" t="s">
        <v>2740</v>
      </c>
      <c r="E3092" s="571" t="str">
        <f t="shared" si="3189"/>
        <v xml:space="preserve"> DOOR HARDWARE (SCHEDULED BY DESCRIBING PRODUCTS)</v>
      </c>
      <c r="F3092" s="533" t="s">
        <v>1321</v>
      </c>
      <c r="G3092" s="533" t="s">
        <v>2722</v>
      </c>
      <c r="H3092" s="533">
        <v>347</v>
      </c>
      <c r="I3092" s="533" t="str">
        <f t="shared" ref="I3092:J3092" si="3200">I3090</f>
        <v>Door hardware sets; including all  ironmongery and accessories as per hardware sets scheduled by describing products; as specified and as Drg. A-611</v>
      </c>
      <c r="J3092" s="533" t="str">
        <f t="shared" si="3200"/>
        <v>For non fire rated doors</v>
      </c>
      <c r="K3092" s="87" t="s">
        <v>20</v>
      </c>
      <c r="L3092" s="87" t="s">
        <v>322</v>
      </c>
      <c r="M3092" s="223">
        <v>2</v>
      </c>
      <c r="N3092" s="89" t="s">
        <v>39</v>
      </c>
      <c r="O3092" s="367">
        <v>280</v>
      </c>
      <c r="P3092" s="25">
        <f t="shared" si="3192"/>
        <v>560</v>
      </c>
      <c r="X3092" s="533" t="s">
        <v>322</v>
      </c>
      <c r="Y3092" s="533">
        <v>2</v>
      </c>
      <c r="Z3092" s="533" t="s">
        <v>39</v>
      </c>
      <c r="AA3092" s="533">
        <v>280</v>
      </c>
      <c r="AB3092" s="533">
        <v>560</v>
      </c>
    </row>
    <row r="3093" spans="1:28" ht="15.75" hidden="1">
      <c r="A3093" s="533" t="s">
        <v>2729</v>
      </c>
      <c r="B3093" s="533">
        <v>8</v>
      </c>
      <c r="C3093" s="533" t="s">
        <v>201</v>
      </c>
      <c r="D3093" s="572" t="s">
        <v>2740</v>
      </c>
      <c r="E3093" s="571" t="str">
        <f t="shared" si="3189"/>
        <v xml:space="preserve"> DOOR HARDWARE (SCHEDULED BY DESCRIBING PRODUCTS)</v>
      </c>
      <c r="F3093" s="533" t="s">
        <v>1321</v>
      </c>
      <c r="G3093" s="533" t="s">
        <v>2722</v>
      </c>
      <c r="H3093" s="533">
        <v>348</v>
      </c>
      <c r="I3093" s="533" t="str">
        <f t="shared" ref="I3093:J3093" si="3201">I3091</f>
        <v>Door hardware sets; including all  ironmongery and accessories as per hardware sets scheduled by describing products; as specified and as Drg. A-611</v>
      </c>
      <c r="J3093" s="533" t="str">
        <f t="shared" si="3201"/>
        <v>For non fire rated doors</v>
      </c>
      <c r="K3093" s="224" t="s">
        <v>302</v>
      </c>
      <c r="L3093" s="224" t="s">
        <v>323</v>
      </c>
      <c r="M3093" s="225">
        <v>1</v>
      </c>
      <c r="N3093" s="225" t="s">
        <v>39</v>
      </c>
      <c r="O3093" s="367"/>
      <c r="P3093" s="25">
        <f t="shared" si="3192"/>
        <v>0</v>
      </c>
      <c r="X3093" s="533" t="s">
        <v>323</v>
      </c>
      <c r="Y3093" s="533">
        <v>1</v>
      </c>
      <c r="Z3093" s="533" t="s">
        <v>39</v>
      </c>
    </row>
    <row r="3094" spans="1:28" ht="15.75" hidden="1">
      <c r="A3094" s="533" t="s">
        <v>2729</v>
      </c>
      <c r="B3094" s="533">
        <v>8</v>
      </c>
      <c r="C3094" s="533" t="s">
        <v>201</v>
      </c>
      <c r="D3094" s="572" t="s">
        <v>2740</v>
      </c>
      <c r="E3094" s="571" t="str">
        <f t="shared" si="3189"/>
        <v xml:space="preserve"> DOOR HARDWARE (SCHEDULED BY DESCRIBING PRODUCTS)</v>
      </c>
      <c r="F3094" s="533" t="s">
        <v>1321</v>
      </c>
      <c r="G3094" s="533" t="s">
        <v>2722</v>
      </c>
      <c r="H3094" s="533">
        <v>349</v>
      </c>
      <c r="I3094" s="533" t="str">
        <f t="shared" ref="I3094:J3094" si="3202">I3092</f>
        <v>Door hardware sets; including all  ironmongery and accessories as per hardware sets scheduled by describing products; as specified and as Drg. A-611</v>
      </c>
      <c r="J3094" s="533" t="str">
        <f t="shared" si="3202"/>
        <v>For non fire rated doors</v>
      </c>
      <c r="K3094" s="224" t="s">
        <v>304</v>
      </c>
      <c r="L3094" s="224" t="s">
        <v>324</v>
      </c>
      <c r="M3094" s="225">
        <v>1</v>
      </c>
      <c r="N3094" s="225" t="s">
        <v>39</v>
      </c>
      <c r="O3094" s="367"/>
      <c r="P3094" s="25">
        <f t="shared" si="3192"/>
        <v>0</v>
      </c>
      <c r="X3094" s="533" t="s">
        <v>324</v>
      </c>
      <c r="Y3094" s="533">
        <v>1</v>
      </c>
      <c r="Z3094" s="533" t="s">
        <v>39</v>
      </c>
    </row>
    <row r="3095" spans="1:28" ht="15.75" hidden="1">
      <c r="A3095" s="533" t="s">
        <v>2729</v>
      </c>
      <c r="B3095" s="533">
        <v>8</v>
      </c>
      <c r="C3095" s="533" t="s">
        <v>201</v>
      </c>
      <c r="D3095" s="572" t="s">
        <v>2740</v>
      </c>
      <c r="E3095" s="571" t="str">
        <f t="shared" si="3189"/>
        <v xml:space="preserve"> DOOR HARDWARE (SCHEDULED BY DESCRIBING PRODUCTS)</v>
      </c>
      <c r="F3095" s="533" t="s">
        <v>1321</v>
      </c>
      <c r="G3095" s="533" t="s">
        <v>2722</v>
      </c>
      <c r="H3095" s="533">
        <v>350</v>
      </c>
      <c r="I3095" s="533" t="str">
        <f t="shared" ref="I3095:J3095" si="3203">I3093</f>
        <v>Door hardware sets; including all  ironmongery and accessories as per hardware sets scheduled by describing products; as specified and as Drg. A-611</v>
      </c>
      <c r="J3095" s="533" t="str">
        <f t="shared" si="3203"/>
        <v>For non fire rated doors</v>
      </c>
      <c r="K3095" s="224" t="s">
        <v>13</v>
      </c>
      <c r="L3095" s="224" t="s">
        <v>325</v>
      </c>
      <c r="M3095" s="225">
        <v>1</v>
      </c>
      <c r="N3095" s="225" t="s">
        <v>39</v>
      </c>
      <c r="O3095" s="367"/>
      <c r="P3095" s="25">
        <f t="shared" si="3192"/>
        <v>0</v>
      </c>
      <c r="X3095" s="533" t="s">
        <v>325</v>
      </c>
      <c r="Y3095" s="533">
        <v>1</v>
      </c>
      <c r="Z3095" s="533" t="s">
        <v>39</v>
      </c>
    </row>
    <row r="3096" spans="1:28" ht="16.5" hidden="1" thickBot="1">
      <c r="A3096" s="533" t="s">
        <v>2729</v>
      </c>
      <c r="B3096" s="533">
        <v>8</v>
      </c>
      <c r="C3096" s="533" t="s">
        <v>201</v>
      </c>
      <c r="D3096" s="572" t="s">
        <v>2740</v>
      </c>
      <c r="E3096" s="571" t="str">
        <f t="shared" si="3189"/>
        <v xml:space="preserve"> DOOR HARDWARE (SCHEDULED BY DESCRIBING PRODUCTS)</v>
      </c>
      <c r="F3096" s="533" t="s">
        <v>1321</v>
      </c>
      <c r="G3096" s="533" t="s">
        <v>2722</v>
      </c>
      <c r="H3096" s="533">
        <v>351</v>
      </c>
      <c r="I3096" s="533" t="str">
        <f t="shared" ref="I3096:J3096" si="3204">I3094</f>
        <v>Door hardware sets; including all  ironmongery and accessories as per hardware sets scheduled by describing products; as specified and as Drg. A-611</v>
      </c>
      <c r="J3096" s="533" t="str">
        <f t="shared" si="3204"/>
        <v>For non fire rated doors</v>
      </c>
      <c r="K3096" s="87" t="s">
        <v>13</v>
      </c>
      <c r="L3096" s="87" t="s">
        <v>326</v>
      </c>
      <c r="M3096" s="223">
        <v>4</v>
      </c>
      <c r="N3096" s="89" t="s">
        <v>39</v>
      </c>
      <c r="O3096" s="367">
        <v>80</v>
      </c>
      <c r="P3096" s="25">
        <f t="shared" si="3192"/>
        <v>320</v>
      </c>
      <c r="X3096" s="533" t="s">
        <v>326</v>
      </c>
      <c r="Y3096" s="533">
        <v>4</v>
      </c>
      <c r="Z3096" s="533" t="s">
        <v>39</v>
      </c>
      <c r="AA3096" s="533">
        <v>80</v>
      </c>
      <c r="AB3096" s="533">
        <v>320</v>
      </c>
    </row>
    <row r="3097" spans="1:28" ht="16.5" hidden="1" thickBot="1">
      <c r="A3097" s="533" t="s">
        <v>2729</v>
      </c>
      <c r="B3097" s="533">
        <v>8</v>
      </c>
      <c r="C3097" s="533" t="s">
        <v>201</v>
      </c>
      <c r="D3097" s="572" t="s">
        <v>2740</v>
      </c>
      <c r="E3097" s="571" t="str">
        <f t="shared" si="3189"/>
        <v xml:space="preserve"> DOOR HARDWARE (SCHEDULED BY DESCRIBING PRODUCTS)</v>
      </c>
      <c r="F3097" s="533" t="s">
        <v>1321</v>
      </c>
      <c r="G3097" s="533" t="s">
        <v>2722</v>
      </c>
      <c r="H3097" s="533">
        <v>352</v>
      </c>
      <c r="I3097" s="533" t="str">
        <f t="shared" ref="I3097:J3097" si="3205">I3095</f>
        <v>Door hardware sets; including all  ironmongery and accessories as per hardware sets scheduled by describing products; as specified and as Drg. A-611</v>
      </c>
      <c r="J3097" s="533" t="str">
        <f t="shared" si="3205"/>
        <v>For non fire rated doors</v>
      </c>
      <c r="K3097" s="87" t="s">
        <v>15</v>
      </c>
      <c r="L3097" s="95" t="s">
        <v>327</v>
      </c>
      <c r="M3097" s="223">
        <v>1</v>
      </c>
      <c r="N3097" s="89" t="s">
        <v>39</v>
      </c>
      <c r="O3097" s="367">
        <v>520</v>
      </c>
      <c r="P3097" s="25">
        <f t="shared" si="3192"/>
        <v>520</v>
      </c>
      <c r="X3097" s="533" t="s">
        <v>327</v>
      </c>
      <c r="Y3097" s="533">
        <v>1</v>
      </c>
      <c r="Z3097" s="533" t="s">
        <v>39</v>
      </c>
      <c r="AA3097" s="533">
        <v>520</v>
      </c>
      <c r="AB3097" s="533">
        <v>520</v>
      </c>
    </row>
    <row r="3098" spans="1:28" ht="16.5" hidden="1" thickBot="1">
      <c r="A3098" s="533" t="s">
        <v>2729</v>
      </c>
      <c r="B3098" s="533">
        <v>8</v>
      </c>
      <c r="C3098" s="533" t="s">
        <v>201</v>
      </c>
      <c r="D3098" s="572" t="s">
        <v>2740</v>
      </c>
      <c r="E3098" s="571" t="str">
        <f t="shared" si="3189"/>
        <v xml:space="preserve"> DOOR HARDWARE (SCHEDULED BY DESCRIBING PRODUCTS)</v>
      </c>
      <c r="F3098" s="533" t="s">
        <v>1321</v>
      </c>
      <c r="G3098" s="533" t="s">
        <v>2722</v>
      </c>
      <c r="H3098" s="533">
        <v>353</v>
      </c>
      <c r="I3098" s="533" t="str">
        <f t="shared" ref="I3098:J3098" si="3206">I3096</f>
        <v>Door hardware sets; including all  ironmongery and accessories as per hardware sets scheduled by describing products; as specified and as Drg. A-611</v>
      </c>
      <c r="J3098" s="533" t="str">
        <f t="shared" si="3206"/>
        <v>For non fire rated doors</v>
      </c>
      <c r="K3098" s="87" t="s">
        <v>17</v>
      </c>
      <c r="L3098" s="95" t="s">
        <v>328</v>
      </c>
      <c r="M3098" s="223">
        <v>1</v>
      </c>
      <c r="N3098" s="89" t="s">
        <v>39</v>
      </c>
      <c r="O3098" s="367">
        <v>170</v>
      </c>
      <c r="P3098" s="25">
        <f t="shared" si="3192"/>
        <v>170</v>
      </c>
      <c r="X3098" s="533" t="s">
        <v>328</v>
      </c>
      <c r="Y3098" s="533">
        <v>1</v>
      </c>
      <c r="Z3098" s="533" t="s">
        <v>39</v>
      </c>
      <c r="AA3098" s="533">
        <v>170</v>
      </c>
      <c r="AB3098" s="533">
        <v>170</v>
      </c>
    </row>
    <row r="3099" spans="1:28" ht="16.5" hidden="1" thickBot="1">
      <c r="A3099" s="533" t="s">
        <v>2729</v>
      </c>
      <c r="B3099" s="533">
        <v>8</v>
      </c>
      <c r="C3099" s="533" t="s">
        <v>201</v>
      </c>
      <c r="D3099" s="572" t="s">
        <v>2740</v>
      </c>
      <c r="E3099" s="571" t="str">
        <f t="shared" si="3189"/>
        <v xml:space="preserve"> DOOR HARDWARE (SCHEDULED BY DESCRIBING PRODUCTS)</v>
      </c>
      <c r="F3099" s="533" t="s">
        <v>1321</v>
      </c>
      <c r="G3099" s="533" t="s">
        <v>2722</v>
      </c>
      <c r="H3099" s="533">
        <v>354</v>
      </c>
      <c r="I3099" s="533" t="str">
        <f t="shared" ref="I3099:J3099" si="3207">I3097</f>
        <v>Door hardware sets; including all  ironmongery and accessories as per hardware sets scheduled by describing products; as specified and as Drg. A-611</v>
      </c>
      <c r="J3099" s="533" t="str">
        <f t="shared" si="3207"/>
        <v>For non fire rated doors</v>
      </c>
      <c r="K3099" s="87" t="s">
        <v>19</v>
      </c>
      <c r="L3099" s="95" t="s">
        <v>329</v>
      </c>
      <c r="M3099" s="223">
        <v>1</v>
      </c>
      <c r="N3099" s="89" t="s">
        <v>39</v>
      </c>
      <c r="O3099" s="367">
        <v>380</v>
      </c>
      <c r="P3099" s="25">
        <f t="shared" si="3192"/>
        <v>380</v>
      </c>
      <c r="X3099" s="533" t="s">
        <v>329</v>
      </c>
      <c r="Y3099" s="533">
        <v>1</v>
      </c>
      <c r="Z3099" s="533" t="s">
        <v>39</v>
      </c>
      <c r="AA3099" s="533">
        <v>380</v>
      </c>
      <c r="AB3099" s="533">
        <v>380</v>
      </c>
    </row>
    <row r="3100" spans="1:28" ht="15.75" hidden="1">
      <c r="A3100" s="533" t="s">
        <v>2729</v>
      </c>
      <c r="B3100" s="533">
        <v>8</v>
      </c>
      <c r="C3100" s="533" t="s">
        <v>201</v>
      </c>
      <c r="D3100" s="572" t="s">
        <v>2740</v>
      </c>
      <c r="E3100" s="571" t="str">
        <f t="shared" si="3189"/>
        <v xml:space="preserve"> DOOR HARDWARE (SCHEDULED BY DESCRIBING PRODUCTS)</v>
      </c>
      <c r="F3100" s="533" t="s">
        <v>1321</v>
      </c>
      <c r="G3100" s="533" t="s">
        <v>2722</v>
      </c>
      <c r="H3100" s="533">
        <v>355</v>
      </c>
      <c r="I3100" s="533" t="str">
        <f t="shared" ref="I3100:J3100" si="3208">I3098</f>
        <v>Door hardware sets; including all  ironmongery and accessories as per hardware sets scheduled by describing products; as specified and as Drg. A-611</v>
      </c>
      <c r="J3100" s="533" t="str">
        <f t="shared" si="3208"/>
        <v>For non fire rated doors</v>
      </c>
      <c r="K3100" s="224" t="s">
        <v>21</v>
      </c>
      <c r="L3100" s="264" t="s">
        <v>330</v>
      </c>
      <c r="M3100" s="225">
        <v>1</v>
      </c>
      <c r="N3100" s="225" t="s">
        <v>39</v>
      </c>
      <c r="O3100" s="368"/>
      <c r="P3100" s="25">
        <f t="shared" si="3192"/>
        <v>0</v>
      </c>
      <c r="X3100" s="533" t="s">
        <v>330</v>
      </c>
      <c r="Y3100" s="533">
        <v>1</v>
      </c>
      <c r="Z3100" s="533" t="s">
        <v>39</v>
      </c>
    </row>
    <row r="3101" spans="1:28" ht="16.5" hidden="1" thickBot="1">
      <c r="A3101" s="533" t="s">
        <v>2729</v>
      </c>
      <c r="B3101" s="533">
        <v>8</v>
      </c>
      <c r="C3101" s="533" t="s">
        <v>201</v>
      </c>
      <c r="D3101" s="572" t="s">
        <v>2740</v>
      </c>
      <c r="E3101" s="571" t="str">
        <f t="shared" si="3189"/>
        <v xml:space="preserve"> DOOR HARDWARE (SCHEDULED BY DESCRIBING PRODUCTS)</v>
      </c>
      <c r="F3101" s="533" t="s">
        <v>1321</v>
      </c>
      <c r="G3101" s="533" t="s">
        <v>2722</v>
      </c>
      <c r="H3101" s="533">
        <v>356</v>
      </c>
      <c r="I3101" s="533" t="str">
        <f t="shared" ref="I3101:J3101" si="3209">I3099</f>
        <v>Door hardware sets; including all  ironmongery and accessories as per hardware sets scheduled by describing products; as specified and as Drg. A-611</v>
      </c>
      <c r="J3101" s="533" t="str">
        <f t="shared" si="3209"/>
        <v>For non fire rated doors</v>
      </c>
      <c r="K3101" s="87" t="s">
        <v>20</v>
      </c>
      <c r="L3101" s="95" t="s">
        <v>331</v>
      </c>
      <c r="M3101" s="223">
        <v>1</v>
      </c>
      <c r="N3101" s="89" t="s">
        <v>39</v>
      </c>
      <c r="O3101" s="367">
        <v>170</v>
      </c>
      <c r="P3101" s="25">
        <f t="shared" si="3192"/>
        <v>170</v>
      </c>
      <c r="X3101" s="533" t="s">
        <v>331</v>
      </c>
      <c r="Y3101" s="533">
        <v>1</v>
      </c>
      <c r="Z3101" s="533" t="s">
        <v>39</v>
      </c>
      <c r="AA3101" s="533">
        <v>170</v>
      </c>
      <c r="AB3101" s="533">
        <v>170</v>
      </c>
    </row>
    <row r="3102" spans="1:28" ht="15.75" hidden="1">
      <c r="A3102" s="533" t="s">
        <v>2729</v>
      </c>
      <c r="B3102" s="533">
        <v>8</v>
      </c>
      <c r="C3102" s="533" t="s">
        <v>201</v>
      </c>
      <c r="D3102" s="572" t="s">
        <v>2740</v>
      </c>
      <c r="E3102" s="571" t="str">
        <f t="shared" si="3189"/>
        <v xml:space="preserve"> DOOR HARDWARE (SCHEDULED BY DESCRIBING PRODUCTS)</v>
      </c>
      <c r="F3102" s="533" t="s">
        <v>1321</v>
      </c>
      <c r="G3102" s="533" t="s">
        <v>2722</v>
      </c>
      <c r="H3102" s="533">
        <v>357</v>
      </c>
      <c r="I3102" s="533" t="str">
        <f t="shared" ref="I3102:J3102" si="3210">I3100</f>
        <v>Door hardware sets; including all  ironmongery and accessories as per hardware sets scheduled by describing products; as specified and as Drg. A-611</v>
      </c>
      <c r="J3102" s="533" t="str">
        <f t="shared" si="3210"/>
        <v>For non fire rated doors</v>
      </c>
      <c r="K3102" s="224" t="s">
        <v>48</v>
      </c>
      <c r="L3102" s="264" t="s">
        <v>332</v>
      </c>
      <c r="M3102" s="225">
        <v>1</v>
      </c>
      <c r="N3102" s="225" t="s">
        <v>39</v>
      </c>
      <c r="O3102" s="368"/>
      <c r="P3102" s="25">
        <f t="shared" si="3192"/>
        <v>0</v>
      </c>
      <c r="X3102" s="533" t="s">
        <v>332</v>
      </c>
      <c r="Y3102" s="533">
        <v>1</v>
      </c>
      <c r="Z3102" s="533" t="s">
        <v>39</v>
      </c>
    </row>
    <row r="3103" spans="1:28" ht="16.5" hidden="1" thickBot="1">
      <c r="A3103" s="533" t="s">
        <v>2729</v>
      </c>
      <c r="B3103" s="533">
        <v>8</v>
      </c>
      <c r="C3103" s="533" t="s">
        <v>201</v>
      </c>
      <c r="D3103" s="572" t="s">
        <v>2740</v>
      </c>
      <c r="E3103" s="571" t="str">
        <f t="shared" si="3189"/>
        <v xml:space="preserve"> DOOR HARDWARE (SCHEDULED BY DESCRIBING PRODUCTS)</v>
      </c>
      <c r="F3103" s="533" t="s">
        <v>1321</v>
      </c>
      <c r="G3103" s="533" t="s">
        <v>2722</v>
      </c>
      <c r="H3103" s="533">
        <v>358</v>
      </c>
      <c r="I3103" s="533" t="str">
        <f t="shared" ref="I3103:J3103" si="3211">I3101</f>
        <v>Door hardware sets; including all  ironmongery and accessories as per hardware sets scheduled by describing products; as specified and as Drg. A-611</v>
      </c>
      <c r="J3103" s="533" t="str">
        <f t="shared" si="3211"/>
        <v>For non fire rated doors</v>
      </c>
      <c r="K3103" s="87" t="s">
        <v>21</v>
      </c>
      <c r="L3103" s="95" t="s">
        <v>333</v>
      </c>
      <c r="M3103" s="223">
        <v>1</v>
      </c>
      <c r="N3103" s="89" t="s">
        <v>39</v>
      </c>
      <c r="O3103" s="367">
        <v>145</v>
      </c>
      <c r="P3103" s="25">
        <f t="shared" si="3192"/>
        <v>145</v>
      </c>
      <c r="X3103" s="533" t="s">
        <v>333</v>
      </c>
      <c r="Y3103" s="533">
        <v>1</v>
      </c>
      <c r="Z3103" s="533" t="s">
        <v>39</v>
      </c>
      <c r="AA3103" s="533">
        <v>145</v>
      </c>
      <c r="AB3103" s="533">
        <v>145</v>
      </c>
    </row>
    <row r="3104" spans="1:28" ht="16.5" hidden="1" thickBot="1">
      <c r="A3104" s="533" t="s">
        <v>2729</v>
      </c>
      <c r="B3104" s="533">
        <v>8</v>
      </c>
      <c r="C3104" s="533" t="s">
        <v>201</v>
      </c>
      <c r="D3104" s="572" t="s">
        <v>2740</v>
      </c>
      <c r="E3104" s="571" t="str">
        <f t="shared" si="3189"/>
        <v xml:space="preserve"> DOOR HARDWARE (SCHEDULED BY DESCRIBING PRODUCTS)</v>
      </c>
      <c r="F3104" s="533" t="s">
        <v>1321</v>
      </c>
      <c r="G3104" s="533" t="s">
        <v>2722</v>
      </c>
      <c r="H3104" s="533">
        <v>359</v>
      </c>
      <c r="I3104" s="533" t="str">
        <f t="shared" ref="I3104:J3104" si="3212">I3102</f>
        <v>Door hardware sets; including all  ironmongery and accessories as per hardware sets scheduled by describing products; as specified and as Drg. A-611</v>
      </c>
      <c r="J3104" s="533" t="str">
        <f t="shared" si="3212"/>
        <v>For non fire rated doors</v>
      </c>
      <c r="K3104" s="87" t="s">
        <v>45</v>
      </c>
      <c r="L3104" s="95" t="s">
        <v>334</v>
      </c>
      <c r="M3104" s="223">
        <v>2</v>
      </c>
      <c r="N3104" s="89" t="s">
        <v>39</v>
      </c>
      <c r="O3104" s="367">
        <v>105</v>
      </c>
      <c r="P3104" s="25">
        <f t="shared" si="3192"/>
        <v>210</v>
      </c>
      <c r="X3104" s="533" t="s">
        <v>334</v>
      </c>
      <c r="Y3104" s="533">
        <v>2</v>
      </c>
      <c r="Z3104" s="533" t="s">
        <v>39</v>
      </c>
      <c r="AA3104" s="533">
        <v>105</v>
      </c>
      <c r="AB3104" s="533">
        <v>210</v>
      </c>
    </row>
    <row r="3105" spans="1:28" ht="15.75" hidden="1">
      <c r="A3105" s="533" t="s">
        <v>2729</v>
      </c>
      <c r="B3105" s="533">
        <v>8</v>
      </c>
      <c r="C3105" s="533" t="s">
        <v>201</v>
      </c>
      <c r="D3105" s="572" t="s">
        <v>2740</v>
      </c>
      <c r="E3105" s="571" t="str">
        <f t="shared" si="3189"/>
        <v xml:space="preserve"> DOOR HARDWARE (SCHEDULED BY DESCRIBING PRODUCTS)</v>
      </c>
      <c r="F3105" s="533" t="s">
        <v>1321</v>
      </c>
      <c r="G3105" s="533" t="s">
        <v>2722</v>
      </c>
      <c r="H3105" s="533">
        <v>360</v>
      </c>
      <c r="I3105" s="533" t="str">
        <f t="shared" ref="I3105:J3105" si="3213">I3103</f>
        <v>Door hardware sets; including all  ironmongery and accessories as per hardware sets scheduled by describing products; as specified and as Drg. A-611</v>
      </c>
      <c r="J3105" s="533" t="str">
        <f t="shared" si="3213"/>
        <v>For non fire rated doors</v>
      </c>
      <c r="K3105" s="87" t="s">
        <v>48</v>
      </c>
      <c r="L3105" s="95" t="s">
        <v>335</v>
      </c>
      <c r="M3105" s="89">
        <v>7</v>
      </c>
      <c r="N3105" s="89" t="s">
        <v>39</v>
      </c>
      <c r="O3105" s="367">
        <v>80</v>
      </c>
      <c r="P3105" s="25">
        <f t="shared" si="3192"/>
        <v>560</v>
      </c>
      <c r="X3105" s="533" t="s">
        <v>335</v>
      </c>
      <c r="Y3105" s="533">
        <v>7</v>
      </c>
      <c r="Z3105" s="533" t="s">
        <v>39</v>
      </c>
      <c r="AA3105" s="533">
        <v>80</v>
      </c>
      <c r="AB3105" s="533">
        <v>560</v>
      </c>
    </row>
    <row r="3106" spans="1:28" ht="15.75" hidden="1">
      <c r="A3106" s="533" t="s">
        <v>2729</v>
      </c>
      <c r="B3106" s="533">
        <v>8</v>
      </c>
      <c r="C3106" s="533" t="s">
        <v>201</v>
      </c>
      <c r="D3106" s="572" t="s">
        <v>2740</v>
      </c>
      <c r="E3106" s="571" t="str">
        <f t="shared" si="3189"/>
        <v xml:space="preserve"> DOOR HARDWARE (SCHEDULED BY DESCRIBING PRODUCTS)</v>
      </c>
      <c r="F3106" s="533" t="s">
        <v>1321</v>
      </c>
      <c r="G3106" s="533" t="s">
        <v>2722</v>
      </c>
      <c r="H3106" s="533">
        <v>361</v>
      </c>
      <c r="I3106" s="533" t="str">
        <f t="shared" ref="I3106:J3106" si="3214">I3104</f>
        <v>Door hardware sets; including all  ironmongery and accessories as per hardware sets scheduled by describing products; as specified and as Drg. A-611</v>
      </c>
      <c r="J3106" s="533" t="str">
        <f t="shared" si="3214"/>
        <v>For non fire rated doors</v>
      </c>
      <c r="K3106" s="224" t="s">
        <v>78</v>
      </c>
      <c r="L3106" s="264" t="s">
        <v>336</v>
      </c>
      <c r="M3106" s="225">
        <v>3</v>
      </c>
      <c r="N3106" s="225" t="s">
        <v>39</v>
      </c>
      <c r="O3106" s="367"/>
      <c r="P3106" s="25">
        <f t="shared" si="3192"/>
        <v>0</v>
      </c>
      <c r="X3106" s="533" t="s">
        <v>336</v>
      </c>
      <c r="Y3106" s="533">
        <v>3</v>
      </c>
      <c r="Z3106" s="533" t="s">
        <v>39</v>
      </c>
    </row>
    <row r="3107" spans="1:28" ht="15.75" hidden="1">
      <c r="A3107" s="533" t="s">
        <v>2729</v>
      </c>
      <c r="B3107" s="533">
        <v>8</v>
      </c>
      <c r="C3107" s="533" t="s">
        <v>201</v>
      </c>
      <c r="D3107" s="572" t="s">
        <v>2740</v>
      </c>
      <c r="E3107" s="571" t="str">
        <f t="shared" si="3189"/>
        <v xml:space="preserve"> DOOR HARDWARE (SCHEDULED BY DESCRIBING PRODUCTS)</v>
      </c>
      <c r="F3107" s="533" t="s">
        <v>1321</v>
      </c>
      <c r="G3107" s="533" t="s">
        <v>2725</v>
      </c>
      <c r="H3107" s="533">
        <v>362</v>
      </c>
      <c r="I3107" s="533" t="s">
        <v>312</v>
      </c>
      <c r="J3107" s="533" t="str">
        <f>L3107</f>
        <v>For fire rated doors</v>
      </c>
      <c r="K3107" s="87"/>
      <c r="L3107" s="96" t="s">
        <v>337</v>
      </c>
      <c r="M3107" s="89"/>
      <c r="N3107" s="89"/>
      <c r="O3107" s="367"/>
      <c r="P3107" s="94"/>
      <c r="X3107" s="533" t="s">
        <v>337</v>
      </c>
    </row>
    <row r="3108" spans="1:28" ht="16.5" hidden="1" thickBot="1">
      <c r="A3108" s="533" t="s">
        <v>2729</v>
      </c>
      <c r="B3108" s="533">
        <v>8</v>
      </c>
      <c r="C3108" s="533" t="s">
        <v>201</v>
      </c>
      <c r="D3108" s="572" t="s">
        <v>2740</v>
      </c>
      <c r="E3108" s="571" t="str">
        <f t="shared" si="3189"/>
        <v xml:space="preserve"> DOOR HARDWARE (SCHEDULED BY DESCRIBING PRODUCTS)</v>
      </c>
      <c r="F3108" s="533" t="s">
        <v>1321</v>
      </c>
      <c r="G3108" s="533" t="s">
        <v>2722</v>
      </c>
      <c r="H3108" s="533">
        <v>363</v>
      </c>
      <c r="I3108" s="533" t="str">
        <f t="shared" ref="I3108:J3108" si="3215">I3106</f>
        <v>Door hardware sets; including all  ironmongery and accessories as per hardware sets scheduled by describing products; as specified and as Drg. A-611</v>
      </c>
      <c r="J3108" s="533" t="str">
        <f t="shared" si="3215"/>
        <v>For non fire rated doors</v>
      </c>
      <c r="K3108" s="87" t="s">
        <v>50</v>
      </c>
      <c r="L3108" s="87" t="s">
        <v>338</v>
      </c>
      <c r="M3108" s="223">
        <v>1</v>
      </c>
      <c r="N3108" s="89" t="s">
        <v>39</v>
      </c>
      <c r="O3108" s="367">
        <v>270</v>
      </c>
      <c r="P3108" s="25">
        <f t="shared" ref="P3108:P3123" si="3216">O3108*M3108</f>
        <v>270</v>
      </c>
      <c r="X3108" s="533" t="s">
        <v>338</v>
      </c>
      <c r="Y3108" s="533">
        <v>1</v>
      </c>
      <c r="Z3108" s="533" t="s">
        <v>39</v>
      </c>
      <c r="AA3108" s="533">
        <v>270</v>
      </c>
      <c r="AB3108" s="533">
        <v>270</v>
      </c>
    </row>
    <row r="3109" spans="1:28" ht="16.5" hidden="1" thickBot="1">
      <c r="A3109" s="533" t="s">
        <v>2729</v>
      </c>
      <c r="B3109" s="533">
        <v>8</v>
      </c>
      <c r="C3109" s="533" t="s">
        <v>201</v>
      </c>
      <c r="D3109" s="572" t="s">
        <v>2740</v>
      </c>
      <c r="E3109" s="571" t="str">
        <f t="shared" si="3189"/>
        <v xml:space="preserve"> DOOR HARDWARE (SCHEDULED BY DESCRIBING PRODUCTS)</v>
      </c>
      <c r="F3109" s="533" t="s">
        <v>1321</v>
      </c>
      <c r="G3109" s="533" t="s">
        <v>2722</v>
      </c>
      <c r="H3109" s="533">
        <v>364</v>
      </c>
      <c r="I3109" s="533" t="str">
        <f t="shared" ref="I3109:J3109" si="3217">I3107</f>
        <v>Door hardware sets; including all  ironmongery and accessories as per hardware sets scheduled by describing products; as specified and as Drg. A-611</v>
      </c>
      <c r="J3109" s="533" t="str">
        <f t="shared" si="3217"/>
        <v>For fire rated doors</v>
      </c>
      <c r="K3109" s="87" t="s">
        <v>76</v>
      </c>
      <c r="L3109" s="87" t="s">
        <v>339</v>
      </c>
      <c r="M3109" s="223">
        <v>1</v>
      </c>
      <c r="N3109" s="89" t="s">
        <v>39</v>
      </c>
      <c r="O3109" s="367">
        <v>105</v>
      </c>
      <c r="P3109" s="25">
        <f t="shared" si="3216"/>
        <v>105</v>
      </c>
      <c r="X3109" s="533" t="s">
        <v>339</v>
      </c>
      <c r="Y3109" s="533">
        <v>1</v>
      </c>
      <c r="Z3109" s="533" t="s">
        <v>39</v>
      </c>
      <c r="AA3109" s="533">
        <v>105</v>
      </c>
      <c r="AB3109" s="533">
        <v>105</v>
      </c>
    </row>
    <row r="3110" spans="1:28" ht="15.75" hidden="1">
      <c r="A3110" s="533" t="s">
        <v>2729</v>
      </c>
      <c r="B3110" s="533">
        <v>8</v>
      </c>
      <c r="C3110" s="533" t="s">
        <v>201</v>
      </c>
      <c r="D3110" s="572" t="s">
        <v>2740</v>
      </c>
      <c r="E3110" s="571" t="str">
        <f t="shared" si="3189"/>
        <v xml:space="preserve"> DOOR HARDWARE (SCHEDULED BY DESCRIBING PRODUCTS)</v>
      </c>
      <c r="F3110" s="533" t="s">
        <v>1321</v>
      </c>
      <c r="G3110" s="533" t="s">
        <v>2722</v>
      </c>
      <c r="H3110" s="533">
        <v>365</v>
      </c>
      <c r="I3110" s="533" t="str">
        <f t="shared" ref="I3110:J3110" si="3218">I3108</f>
        <v>Door hardware sets; including all  ironmongery and accessories as per hardware sets scheduled by describing products; as specified and as Drg. A-611</v>
      </c>
      <c r="J3110" s="533" t="str">
        <f t="shared" si="3218"/>
        <v>For non fire rated doors</v>
      </c>
      <c r="K3110" s="224" t="s">
        <v>306</v>
      </c>
      <c r="L3110" s="224" t="s">
        <v>340</v>
      </c>
      <c r="M3110" s="225">
        <v>1</v>
      </c>
      <c r="N3110" s="225" t="s">
        <v>39</v>
      </c>
      <c r="O3110" s="367"/>
      <c r="P3110" s="25">
        <f t="shared" si="3216"/>
        <v>0</v>
      </c>
      <c r="X3110" s="533" t="s">
        <v>340</v>
      </c>
      <c r="Y3110" s="533">
        <v>1</v>
      </c>
      <c r="Z3110" s="533" t="s">
        <v>39</v>
      </c>
    </row>
    <row r="3111" spans="1:28" ht="16.5" hidden="1" thickBot="1">
      <c r="A3111" s="533" t="s">
        <v>2729</v>
      </c>
      <c r="B3111" s="533">
        <v>8</v>
      </c>
      <c r="C3111" s="533" t="s">
        <v>201</v>
      </c>
      <c r="D3111" s="572" t="s">
        <v>2740</v>
      </c>
      <c r="E3111" s="571" t="str">
        <f t="shared" si="3189"/>
        <v xml:space="preserve"> DOOR HARDWARE (SCHEDULED BY DESCRIBING PRODUCTS)</v>
      </c>
      <c r="F3111" s="533" t="s">
        <v>1321</v>
      </c>
      <c r="G3111" s="533" t="s">
        <v>2722</v>
      </c>
      <c r="H3111" s="533">
        <v>366</v>
      </c>
      <c r="I3111" s="533" t="str">
        <f t="shared" ref="I3111:J3111" si="3219">I3109</f>
        <v>Door hardware sets; including all  ironmongery and accessories as per hardware sets scheduled by describing products; as specified and as Drg. A-611</v>
      </c>
      <c r="J3111" s="533" t="str">
        <f t="shared" si="3219"/>
        <v>For fire rated doors</v>
      </c>
      <c r="K3111" s="87" t="s">
        <v>77</v>
      </c>
      <c r="L3111" s="87" t="s">
        <v>342</v>
      </c>
      <c r="M3111" s="223">
        <v>1</v>
      </c>
      <c r="N3111" s="89" t="s">
        <v>39</v>
      </c>
      <c r="O3111" s="367">
        <v>170</v>
      </c>
      <c r="P3111" s="25">
        <f t="shared" si="3216"/>
        <v>170</v>
      </c>
      <c r="X3111" s="533" t="s">
        <v>342</v>
      </c>
      <c r="Y3111" s="533">
        <v>1</v>
      </c>
      <c r="Z3111" s="533" t="s">
        <v>39</v>
      </c>
      <c r="AA3111" s="533">
        <v>170</v>
      </c>
      <c r="AB3111" s="533">
        <v>170</v>
      </c>
    </row>
    <row r="3112" spans="1:28" ht="16.5" hidden="1" thickBot="1">
      <c r="A3112" s="533" t="s">
        <v>2729</v>
      </c>
      <c r="B3112" s="533">
        <v>8</v>
      </c>
      <c r="C3112" s="533" t="s">
        <v>201</v>
      </c>
      <c r="D3112" s="572" t="s">
        <v>2740</v>
      </c>
      <c r="E3112" s="571" t="str">
        <f t="shared" si="3189"/>
        <v xml:space="preserve"> DOOR HARDWARE (SCHEDULED BY DESCRIBING PRODUCTS)</v>
      </c>
      <c r="F3112" s="533" t="s">
        <v>1321</v>
      </c>
      <c r="G3112" s="533" t="s">
        <v>2722</v>
      </c>
      <c r="H3112" s="533">
        <v>367</v>
      </c>
      <c r="I3112" s="533" t="str">
        <f t="shared" ref="I3112:J3112" si="3220">I3110</f>
        <v>Door hardware sets; including all  ironmongery and accessories as per hardware sets scheduled by describing products; as specified and as Drg. A-611</v>
      </c>
      <c r="J3112" s="533" t="str">
        <f t="shared" si="3220"/>
        <v>For non fire rated doors</v>
      </c>
      <c r="K3112" s="87" t="s">
        <v>78</v>
      </c>
      <c r="L3112" s="87" t="s">
        <v>344</v>
      </c>
      <c r="M3112" s="223">
        <v>6</v>
      </c>
      <c r="N3112" s="89" t="s">
        <v>39</v>
      </c>
      <c r="O3112" s="367">
        <v>105</v>
      </c>
      <c r="P3112" s="25">
        <f t="shared" si="3216"/>
        <v>630</v>
      </c>
      <c r="X3112" s="533" t="s">
        <v>344</v>
      </c>
      <c r="Y3112" s="533">
        <v>6</v>
      </c>
      <c r="Z3112" s="533" t="s">
        <v>39</v>
      </c>
      <c r="AA3112" s="533">
        <v>105</v>
      </c>
      <c r="AB3112" s="533">
        <v>630</v>
      </c>
    </row>
    <row r="3113" spans="1:28" ht="15.75" hidden="1">
      <c r="A3113" s="533" t="s">
        <v>2729</v>
      </c>
      <c r="B3113" s="533">
        <v>8</v>
      </c>
      <c r="C3113" s="533" t="s">
        <v>201</v>
      </c>
      <c r="D3113" s="572" t="s">
        <v>2740</v>
      </c>
      <c r="E3113" s="571" t="str">
        <f t="shared" si="3189"/>
        <v xml:space="preserve"> DOOR HARDWARE (SCHEDULED BY DESCRIBING PRODUCTS)</v>
      </c>
      <c r="F3113" s="533" t="s">
        <v>1321</v>
      </c>
      <c r="G3113" s="533" t="s">
        <v>2722</v>
      </c>
      <c r="H3113" s="533">
        <v>368</v>
      </c>
      <c r="I3113" s="533" t="str">
        <f t="shared" ref="I3113:J3113" si="3221">I3111</f>
        <v>Door hardware sets; including all  ironmongery and accessories as per hardware sets scheduled by describing products; as specified and as Drg. A-611</v>
      </c>
      <c r="J3113" s="533" t="str">
        <f t="shared" si="3221"/>
        <v>For fire rated doors</v>
      </c>
      <c r="K3113" s="224" t="s">
        <v>83</v>
      </c>
      <c r="L3113" s="224" t="s">
        <v>345</v>
      </c>
      <c r="M3113" s="225">
        <v>2</v>
      </c>
      <c r="N3113" s="225" t="s">
        <v>39</v>
      </c>
      <c r="O3113" s="367"/>
      <c r="P3113" s="25">
        <f t="shared" si="3216"/>
        <v>0</v>
      </c>
      <c r="X3113" s="533" t="s">
        <v>345</v>
      </c>
      <c r="Y3113" s="533">
        <v>2</v>
      </c>
      <c r="Z3113" s="533" t="s">
        <v>39</v>
      </c>
    </row>
    <row r="3114" spans="1:28" ht="15.75" hidden="1">
      <c r="A3114" s="533" t="s">
        <v>2729</v>
      </c>
      <c r="B3114" s="533">
        <v>8</v>
      </c>
      <c r="C3114" s="533" t="s">
        <v>201</v>
      </c>
      <c r="D3114" s="572" t="s">
        <v>2740</v>
      </c>
      <c r="E3114" s="571" t="str">
        <f t="shared" si="3189"/>
        <v xml:space="preserve"> DOOR HARDWARE (SCHEDULED BY DESCRIBING PRODUCTS)</v>
      </c>
      <c r="F3114" s="533" t="s">
        <v>1321</v>
      </c>
      <c r="G3114" s="533" t="s">
        <v>2722</v>
      </c>
      <c r="H3114" s="533">
        <v>369</v>
      </c>
      <c r="I3114" s="533" t="str">
        <f t="shared" ref="I3114:J3114" si="3222">I3112</f>
        <v>Door hardware sets; including all  ironmongery and accessories as per hardware sets scheduled by describing products; as specified and as Drg. A-611</v>
      </c>
      <c r="J3114" s="533" t="str">
        <f t="shared" si="3222"/>
        <v>For non fire rated doors</v>
      </c>
      <c r="K3114" s="224" t="s">
        <v>346</v>
      </c>
      <c r="L3114" s="224" t="s">
        <v>347</v>
      </c>
      <c r="M3114" s="225">
        <v>1</v>
      </c>
      <c r="N3114" s="225" t="s">
        <v>39</v>
      </c>
      <c r="O3114" s="367"/>
      <c r="P3114" s="25">
        <f t="shared" si="3216"/>
        <v>0</v>
      </c>
      <c r="X3114" s="533" t="s">
        <v>347</v>
      </c>
      <c r="Y3114" s="533">
        <v>1</v>
      </c>
      <c r="Z3114" s="533" t="s">
        <v>39</v>
      </c>
    </row>
    <row r="3115" spans="1:28" ht="15.75" hidden="1">
      <c r="A3115" s="533" t="s">
        <v>2729</v>
      </c>
      <c r="B3115" s="533">
        <v>8</v>
      </c>
      <c r="C3115" s="533" t="s">
        <v>201</v>
      </c>
      <c r="D3115" s="572" t="s">
        <v>2740</v>
      </c>
      <c r="E3115" s="571" t="str">
        <f t="shared" si="3189"/>
        <v xml:space="preserve"> DOOR HARDWARE (SCHEDULED BY DESCRIBING PRODUCTS)</v>
      </c>
      <c r="F3115" s="533" t="s">
        <v>1321</v>
      </c>
      <c r="G3115" s="533" t="s">
        <v>2722</v>
      </c>
      <c r="H3115" s="533">
        <v>370</v>
      </c>
      <c r="I3115" s="533" t="str">
        <f t="shared" ref="I3115:J3115" si="3223">I3113</f>
        <v>Door hardware sets; including all  ironmongery and accessories as per hardware sets scheduled by describing products; as specified and as Drg. A-611</v>
      </c>
      <c r="J3115" s="533" t="str">
        <f t="shared" si="3223"/>
        <v>For fire rated doors</v>
      </c>
      <c r="K3115" s="224" t="s">
        <v>13</v>
      </c>
      <c r="L3115" s="224" t="s">
        <v>348</v>
      </c>
      <c r="M3115" s="225">
        <v>1</v>
      </c>
      <c r="N3115" s="225" t="s">
        <v>39</v>
      </c>
      <c r="O3115" s="367"/>
      <c r="P3115" s="25">
        <f t="shared" si="3216"/>
        <v>0</v>
      </c>
      <c r="X3115" s="533" t="s">
        <v>348</v>
      </c>
      <c r="Y3115" s="533">
        <v>1</v>
      </c>
      <c r="Z3115" s="533" t="s">
        <v>39</v>
      </c>
    </row>
    <row r="3116" spans="1:28" ht="15.75" hidden="1">
      <c r="A3116" s="533" t="s">
        <v>2729</v>
      </c>
      <c r="B3116" s="533">
        <v>8</v>
      </c>
      <c r="C3116" s="533" t="s">
        <v>201</v>
      </c>
      <c r="D3116" s="572" t="s">
        <v>2740</v>
      </c>
      <c r="E3116" s="571" t="str">
        <f t="shared" si="3189"/>
        <v xml:space="preserve"> DOOR HARDWARE (SCHEDULED BY DESCRIBING PRODUCTS)</v>
      </c>
      <c r="F3116" s="533" t="s">
        <v>1321</v>
      </c>
      <c r="G3116" s="533" t="s">
        <v>2722</v>
      </c>
      <c r="H3116" s="533">
        <v>371</v>
      </c>
      <c r="I3116" s="533" t="str">
        <f t="shared" ref="I3116:J3116" si="3224">I3114</f>
        <v>Door hardware sets; including all  ironmongery and accessories as per hardware sets scheduled by describing products; as specified and as Drg. A-611</v>
      </c>
      <c r="J3116" s="533" t="str">
        <f t="shared" si="3224"/>
        <v>For non fire rated doors</v>
      </c>
      <c r="K3116" s="224" t="s">
        <v>15</v>
      </c>
      <c r="L3116" s="224" t="s">
        <v>349</v>
      </c>
      <c r="M3116" s="225">
        <v>1</v>
      </c>
      <c r="N3116" s="225" t="s">
        <v>39</v>
      </c>
      <c r="O3116" s="367"/>
      <c r="P3116" s="25">
        <f t="shared" si="3216"/>
        <v>0</v>
      </c>
      <c r="X3116" s="533" t="s">
        <v>349</v>
      </c>
      <c r="Y3116" s="533">
        <v>1</v>
      </c>
      <c r="Z3116" s="533" t="s">
        <v>39</v>
      </c>
    </row>
    <row r="3117" spans="1:28" ht="15.75" hidden="1">
      <c r="A3117" s="533" t="s">
        <v>2729</v>
      </c>
      <c r="B3117" s="533">
        <v>8</v>
      </c>
      <c r="C3117" s="533" t="s">
        <v>201</v>
      </c>
      <c r="D3117" s="572" t="s">
        <v>2740</v>
      </c>
      <c r="E3117" s="571" t="str">
        <f t="shared" si="3189"/>
        <v xml:space="preserve"> DOOR HARDWARE (SCHEDULED BY DESCRIBING PRODUCTS)</v>
      </c>
      <c r="F3117" s="533" t="s">
        <v>1321</v>
      </c>
      <c r="G3117" s="533" t="s">
        <v>2722</v>
      </c>
      <c r="H3117" s="533">
        <v>372</v>
      </c>
      <c r="I3117" s="533" t="str">
        <f t="shared" ref="I3117:J3117" si="3225">I3115</f>
        <v>Door hardware sets; including all  ironmongery and accessories as per hardware sets scheduled by describing products; as specified and as Drg. A-611</v>
      </c>
      <c r="J3117" s="533" t="str">
        <f t="shared" si="3225"/>
        <v>For fire rated doors</v>
      </c>
      <c r="K3117" s="224" t="s">
        <v>17</v>
      </c>
      <c r="L3117" s="264" t="s">
        <v>350</v>
      </c>
      <c r="M3117" s="225">
        <v>1</v>
      </c>
      <c r="N3117" s="225" t="s">
        <v>39</v>
      </c>
      <c r="O3117" s="367"/>
      <c r="P3117" s="25">
        <f t="shared" si="3216"/>
        <v>0</v>
      </c>
      <c r="X3117" s="533" t="s">
        <v>350</v>
      </c>
      <c r="Y3117" s="533">
        <v>1</v>
      </c>
      <c r="Z3117" s="533" t="s">
        <v>39</v>
      </c>
    </row>
    <row r="3118" spans="1:28" ht="16.5" hidden="1" thickBot="1">
      <c r="A3118" s="533" t="s">
        <v>2729</v>
      </c>
      <c r="B3118" s="533">
        <v>8</v>
      </c>
      <c r="C3118" s="533" t="s">
        <v>201</v>
      </c>
      <c r="D3118" s="572" t="s">
        <v>2740</v>
      </c>
      <c r="E3118" s="571" t="str">
        <f t="shared" si="3189"/>
        <v xml:space="preserve"> DOOR HARDWARE (SCHEDULED BY DESCRIBING PRODUCTS)</v>
      </c>
      <c r="F3118" s="533" t="s">
        <v>1321</v>
      </c>
      <c r="G3118" s="533" t="s">
        <v>2722</v>
      </c>
      <c r="H3118" s="533">
        <v>373</v>
      </c>
      <c r="I3118" s="533" t="str">
        <f t="shared" ref="I3118:J3118" si="3226">I3116</f>
        <v>Door hardware sets; including all  ironmongery and accessories as per hardware sets scheduled by describing products; as specified and as Drg. A-611</v>
      </c>
      <c r="J3118" s="533" t="str">
        <f t="shared" si="3226"/>
        <v>For non fire rated doors</v>
      </c>
      <c r="K3118" s="87" t="s">
        <v>13</v>
      </c>
      <c r="L3118" s="87" t="s">
        <v>351</v>
      </c>
      <c r="M3118" s="223">
        <v>1</v>
      </c>
      <c r="N3118" s="89" t="s">
        <v>39</v>
      </c>
      <c r="O3118" s="367">
        <v>600</v>
      </c>
      <c r="P3118" s="25">
        <f t="shared" si="3216"/>
        <v>600</v>
      </c>
      <c r="X3118" s="533" t="s">
        <v>351</v>
      </c>
      <c r="Y3118" s="533">
        <v>1</v>
      </c>
      <c r="Z3118" s="533" t="s">
        <v>39</v>
      </c>
      <c r="AA3118" s="533">
        <v>600</v>
      </c>
      <c r="AB3118" s="533">
        <v>600</v>
      </c>
    </row>
    <row r="3119" spans="1:28" ht="15.75" hidden="1">
      <c r="A3119" s="533" t="s">
        <v>2729</v>
      </c>
      <c r="B3119" s="533">
        <v>8</v>
      </c>
      <c r="C3119" s="533" t="s">
        <v>201</v>
      </c>
      <c r="D3119" s="572" t="s">
        <v>2740</v>
      </c>
      <c r="E3119" s="571" t="str">
        <f t="shared" si="3189"/>
        <v xml:space="preserve"> DOOR HARDWARE (SCHEDULED BY DESCRIBING PRODUCTS)</v>
      </c>
      <c r="F3119" s="533" t="s">
        <v>1321</v>
      </c>
      <c r="G3119" s="533" t="s">
        <v>2722</v>
      </c>
      <c r="H3119" s="533">
        <v>374</v>
      </c>
      <c r="I3119" s="533" t="str">
        <f t="shared" ref="I3119:J3119" si="3227">I3117</f>
        <v>Door hardware sets; including all  ironmongery and accessories as per hardware sets scheduled by describing products; as specified and as Drg. A-611</v>
      </c>
      <c r="J3119" s="533" t="str">
        <f t="shared" si="3227"/>
        <v>For fire rated doors</v>
      </c>
      <c r="K3119" s="224" t="s">
        <v>20</v>
      </c>
      <c r="L3119" s="224" t="s">
        <v>352</v>
      </c>
      <c r="M3119" s="225">
        <v>1</v>
      </c>
      <c r="N3119" s="225" t="s">
        <v>39</v>
      </c>
      <c r="O3119" s="367"/>
      <c r="P3119" s="25">
        <f t="shared" si="3216"/>
        <v>0</v>
      </c>
      <c r="X3119" s="533" t="s">
        <v>352</v>
      </c>
      <c r="Y3119" s="533">
        <v>1</v>
      </c>
      <c r="Z3119" s="533" t="s">
        <v>39</v>
      </c>
    </row>
    <row r="3120" spans="1:28" ht="16.5" hidden="1" thickBot="1">
      <c r="A3120" s="533" t="s">
        <v>2729</v>
      </c>
      <c r="B3120" s="533">
        <v>8</v>
      </c>
      <c r="C3120" s="533" t="s">
        <v>201</v>
      </c>
      <c r="D3120" s="572" t="s">
        <v>2740</v>
      </c>
      <c r="E3120" s="571" t="str">
        <f t="shared" si="3189"/>
        <v xml:space="preserve"> DOOR HARDWARE (SCHEDULED BY DESCRIBING PRODUCTS)</v>
      </c>
      <c r="F3120" s="533" t="s">
        <v>1321</v>
      </c>
      <c r="G3120" s="533" t="s">
        <v>2722</v>
      </c>
      <c r="H3120" s="533">
        <v>375</v>
      </c>
      <c r="I3120" s="533" t="str">
        <f t="shared" ref="I3120:J3120" si="3228">I3118</f>
        <v>Door hardware sets; including all  ironmongery and accessories as per hardware sets scheduled by describing products; as specified and as Drg. A-611</v>
      </c>
      <c r="J3120" s="533" t="str">
        <f t="shared" si="3228"/>
        <v>For non fire rated doors</v>
      </c>
      <c r="K3120" s="87" t="s">
        <v>15</v>
      </c>
      <c r="L3120" s="87" t="s">
        <v>353</v>
      </c>
      <c r="M3120" s="223">
        <v>1</v>
      </c>
      <c r="N3120" s="89" t="s">
        <v>39</v>
      </c>
      <c r="O3120" s="367">
        <v>380</v>
      </c>
      <c r="P3120" s="25">
        <f t="shared" si="3216"/>
        <v>380</v>
      </c>
      <c r="X3120" s="533" t="s">
        <v>353</v>
      </c>
      <c r="Y3120" s="533">
        <v>1</v>
      </c>
      <c r="Z3120" s="533" t="s">
        <v>39</v>
      </c>
      <c r="AA3120" s="533">
        <v>380</v>
      </c>
      <c r="AB3120" s="533">
        <v>380</v>
      </c>
    </row>
    <row r="3121" spans="1:28" ht="15.75" hidden="1">
      <c r="A3121" s="533" t="s">
        <v>2729</v>
      </c>
      <c r="B3121" s="533">
        <v>8</v>
      </c>
      <c r="C3121" s="533" t="s">
        <v>201</v>
      </c>
      <c r="D3121" s="572" t="s">
        <v>2740</v>
      </c>
      <c r="E3121" s="571" t="str">
        <f t="shared" si="3189"/>
        <v xml:space="preserve"> DOOR HARDWARE (SCHEDULED BY DESCRIBING PRODUCTS)</v>
      </c>
      <c r="F3121" s="533" t="s">
        <v>1321</v>
      </c>
      <c r="G3121" s="533" t="s">
        <v>2722</v>
      </c>
      <c r="H3121" s="533">
        <v>376</v>
      </c>
      <c r="I3121" s="533" t="str">
        <f t="shared" ref="I3121:J3121" si="3229">I3119</f>
        <v>Door hardware sets; including all  ironmongery and accessories as per hardware sets scheduled by describing products; as specified and as Drg. A-611</v>
      </c>
      <c r="J3121" s="533" t="str">
        <f t="shared" si="3229"/>
        <v>For fire rated doors</v>
      </c>
      <c r="K3121" s="224" t="s">
        <v>45</v>
      </c>
      <c r="L3121" s="224" t="s">
        <v>354</v>
      </c>
      <c r="M3121" s="225">
        <v>1</v>
      </c>
      <c r="N3121" s="225" t="s">
        <v>39</v>
      </c>
      <c r="O3121" s="367"/>
      <c r="P3121" s="25">
        <f t="shared" si="3216"/>
        <v>0</v>
      </c>
      <c r="X3121" s="533" t="s">
        <v>354</v>
      </c>
      <c r="Y3121" s="533">
        <v>1</v>
      </c>
      <c r="Z3121" s="533" t="s">
        <v>39</v>
      </c>
    </row>
    <row r="3122" spans="1:28" ht="16.5" hidden="1" thickBot="1">
      <c r="A3122" s="533" t="s">
        <v>2729</v>
      </c>
      <c r="B3122" s="533">
        <v>8</v>
      </c>
      <c r="C3122" s="533" t="s">
        <v>201</v>
      </c>
      <c r="D3122" s="572" t="s">
        <v>2740</v>
      </c>
      <c r="E3122" s="571" t="str">
        <f t="shared" si="3189"/>
        <v xml:space="preserve"> DOOR HARDWARE (SCHEDULED BY DESCRIBING PRODUCTS)</v>
      </c>
      <c r="F3122" s="533" t="s">
        <v>1321</v>
      </c>
      <c r="G3122" s="533" t="s">
        <v>2722</v>
      </c>
      <c r="H3122" s="533">
        <v>377</v>
      </c>
      <c r="I3122" s="533" t="str">
        <f t="shared" ref="I3122:J3122" si="3230">I3120</f>
        <v>Door hardware sets; including all  ironmongery and accessories as per hardware sets scheduled by describing products; as specified and as Drg. A-611</v>
      </c>
      <c r="J3122" s="533" t="str">
        <f t="shared" si="3230"/>
        <v>For non fire rated doors</v>
      </c>
      <c r="K3122" s="87" t="s">
        <v>17</v>
      </c>
      <c r="L3122" s="87" t="s">
        <v>355</v>
      </c>
      <c r="M3122" s="223">
        <v>2</v>
      </c>
      <c r="N3122" s="89" t="s">
        <v>39</v>
      </c>
      <c r="O3122" s="367">
        <v>170</v>
      </c>
      <c r="P3122" s="25">
        <f t="shared" si="3216"/>
        <v>340</v>
      </c>
      <c r="X3122" s="533" t="s">
        <v>355</v>
      </c>
      <c r="Y3122" s="533">
        <v>2</v>
      </c>
      <c r="Z3122" s="533" t="s">
        <v>39</v>
      </c>
      <c r="AA3122" s="533">
        <v>170</v>
      </c>
      <c r="AB3122" s="533">
        <v>340</v>
      </c>
    </row>
    <row r="3123" spans="1:28" ht="16.5" hidden="1" thickBot="1">
      <c r="A3123" s="533" t="s">
        <v>2729</v>
      </c>
      <c r="B3123" s="533">
        <v>8</v>
      </c>
      <c r="C3123" s="533" t="s">
        <v>201</v>
      </c>
      <c r="D3123" s="572" t="s">
        <v>2740</v>
      </c>
      <c r="E3123" s="571" t="str">
        <f t="shared" si="3189"/>
        <v xml:space="preserve"> DOOR HARDWARE (SCHEDULED BY DESCRIBING PRODUCTS)</v>
      </c>
      <c r="F3123" s="533" t="s">
        <v>1321</v>
      </c>
      <c r="G3123" s="533" t="s">
        <v>2722</v>
      </c>
      <c r="H3123" s="533">
        <v>378</v>
      </c>
      <c r="I3123" s="533" t="str">
        <f t="shared" ref="I3123:J3123" si="3231">I3121</f>
        <v>Door hardware sets; including all  ironmongery and accessories as per hardware sets scheduled by describing products; as specified and as Drg. A-611</v>
      </c>
      <c r="J3123" s="533" t="str">
        <f t="shared" si="3231"/>
        <v>For fire rated doors</v>
      </c>
      <c r="K3123" s="87" t="s">
        <v>19</v>
      </c>
      <c r="L3123" s="87" t="s">
        <v>356</v>
      </c>
      <c r="M3123" s="223">
        <v>2</v>
      </c>
      <c r="N3123" s="89" t="s">
        <v>39</v>
      </c>
      <c r="O3123" s="367">
        <v>105</v>
      </c>
      <c r="P3123" s="25">
        <f t="shared" si="3216"/>
        <v>210</v>
      </c>
      <c r="X3123" s="533" t="s">
        <v>356</v>
      </c>
      <c r="Y3123" s="533">
        <v>2</v>
      </c>
      <c r="Z3123" s="533" t="s">
        <v>39</v>
      </c>
      <c r="AA3123" s="533">
        <v>105</v>
      </c>
      <c r="AB3123" s="533">
        <v>210</v>
      </c>
    </row>
    <row r="3124" spans="1:28" ht="15.75" hidden="1">
      <c r="A3124" s="533" t="s">
        <v>2729</v>
      </c>
      <c r="B3124" s="533">
        <v>8</v>
      </c>
      <c r="C3124" s="533" t="s">
        <v>201</v>
      </c>
      <c r="D3124" s="572" t="s">
        <v>2740</v>
      </c>
      <c r="E3124" s="571" t="str">
        <f t="shared" si="3189"/>
        <v xml:space="preserve"> DOOR HARDWARE (SCHEDULED BY DESCRIBING PRODUCTS)</v>
      </c>
      <c r="F3124" s="533" t="s">
        <v>1321</v>
      </c>
      <c r="G3124" s="533" t="s">
        <v>2725</v>
      </c>
      <c r="H3124" s="533">
        <v>379</v>
      </c>
      <c r="I3124" s="533" t="str">
        <f t="shared" ref="I3124:J3124" si="3232">I3122</f>
        <v>Door hardware sets; including all  ironmongery and accessories as per hardware sets scheduled by describing products; as specified and as Drg. A-611</v>
      </c>
      <c r="J3124" s="533" t="str">
        <f t="shared" si="3232"/>
        <v>For non fire rated doors</v>
      </c>
      <c r="K3124" s="96" t="s">
        <v>357</v>
      </c>
      <c r="L3124" s="87"/>
      <c r="M3124" s="89"/>
      <c r="N3124" s="89"/>
      <c r="O3124" s="367"/>
      <c r="P3124" s="97"/>
    </row>
    <row r="3125" spans="1:28" ht="15.75" hidden="1">
      <c r="A3125" s="533" t="s">
        <v>2729</v>
      </c>
      <c r="B3125" s="533">
        <v>8</v>
      </c>
      <c r="C3125" s="533" t="s">
        <v>201</v>
      </c>
      <c r="D3125" s="10" t="s">
        <v>22</v>
      </c>
      <c r="E3125" s="10" t="s">
        <v>22</v>
      </c>
      <c r="G3125" s="533" t="s">
        <v>2724</v>
      </c>
      <c r="H3125" s="533">
        <v>380</v>
      </c>
      <c r="I3125" s="533" t="str">
        <f t="shared" ref="I3125:J3125" si="3233">I3123</f>
        <v>Door hardware sets; including all  ironmongery and accessories as per hardware sets scheduled by describing products; as specified and as Drg. A-611</v>
      </c>
      <c r="J3125" s="533" t="str">
        <f t="shared" si="3233"/>
        <v>For fire rated doors</v>
      </c>
      <c r="K3125" s="87" t="s">
        <v>22</v>
      </c>
      <c r="L3125" s="87"/>
      <c r="M3125" s="89"/>
      <c r="N3125" s="89"/>
      <c r="O3125" s="367" t="s">
        <v>8</v>
      </c>
      <c r="P3125" s="89">
        <v>0</v>
      </c>
      <c r="AA3125" s="533" t="s">
        <v>8</v>
      </c>
      <c r="AB3125" s="533">
        <v>71540</v>
      </c>
    </row>
    <row r="3126" spans="1:28" ht="15.75" hidden="1">
      <c r="A3126" s="533" t="s">
        <v>2729</v>
      </c>
      <c r="B3126" s="533">
        <v>9</v>
      </c>
      <c r="C3126" s="533" t="s">
        <v>359</v>
      </c>
      <c r="D3126" s="572" t="s">
        <v>1698</v>
      </c>
      <c r="E3126" s="571" t="s">
        <v>1233</v>
      </c>
      <c r="F3126" s="533" t="str">
        <f t="shared" ref="F3126:F3142" si="3234">VLOOKUP(D:D,trade,3,FALSE)</f>
        <v>AR</v>
      </c>
      <c r="G3126" s="533" t="s">
        <v>2725</v>
      </c>
      <c r="H3126" s="533">
        <v>381</v>
      </c>
      <c r="I3126" s="533" t="str">
        <f t="shared" ref="I3126:J3126" si="3235">I3124</f>
        <v>Door hardware sets; including all  ironmongery and accessories as per hardware sets scheduled by describing products; as specified and as Drg. A-611</v>
      </c>
      <c r="J3126" s="533" t="str">
        <f t="shared" si="3235"/>
        <v>For non fire rated doors</v>
      </c>
      <c r="K3126" s="87"/>
      <c r="L3126" s="87"/>
      <c r="M3126" s="196" t="s">
        <v>358</v>
      </c>
      <c r="N3126" s="196"/>
      <c r="O3126" s="369"/>
      <c r="P3126" s="92"/>
      <c r="Q3126" s="95"/>
      <c r="Y3126" s="533" t="s">
        <v>358</v>
      </c>
    </row>
    <row r="3127" spans="1:28" ht="15.75" hidden="1">
      <c r="A3127" s="533" t="s">
        <v>2729</v>
      </c>
      <c r="B3127" s="533">
        <v>9</v>
      </c>
      <c r="C3127" s="533" t="s">
        <v>359</v>
      </c>
      <c r="D3127" s="572" t="s">
        <v>1698</v>
      </c>
      <c r="E3127" s="571" t="s">
        <v>1233</v>
      </c>
      <c r="F3127" s="533" t="str">
        <f t="shared" si="3234"/>
        <v>AR</v>
      </c>
      <c r="G3127" s="533" t="s">
        <v>2725</v>
      </c>
      <c r="H3127" s="533">
        <v>382</v>
      </c>
      <c r="I3127" s="533" t="str">
        <f t="shared" ref="I3127:J3127" si="3236">I3125</f>
        <v>Door hardware sets; including all  ironmongery and accessories as per hardware sets scheduled by describing products; as specified and as Drg. A-611</v>
      </c>
      <c r="J3127" s="533" t="str">
        <f t="shared" si="3236"/>
        <v>For fire rated doors</v>
      </c>
      <c r="K3127" s="87"/>
      <c r="L3127" s="87"/>
      <c r="M3127" s="196" t="s">
        <v>359</v>
      </c>
      <c r="N3127" s="196"/>
      <c r="O3127" s="369"/>
      <c r="P3127" s="92"/>
      <c r="Q3127" s="92"/>
      <c r="Y3127" s="533" t="s">
        <v>359</v>
      </c>
    </row>
    <row r="3128" spans="1:28" ht="15.75" hidden="1">
      <c r="A3128" s="533" t="s">
        <v>2729</v>
      </c>
      <c r="B3128" s="533">
        <v>9</v>
      </c>
      <c r="C3128" s="533" t="s">
        <v>359</v>
      </c>
      <c r="D3128" s="572" t="s">
        <v>1698</v>
      </c>
      <c r="E3128" s="571" t="s">
        <v>1233</v>
      </c>
      <c r="F3128" s="533" t="str">
        <f t="shared" si="3234"/>
        <v>AR</v>
      </c>
      <c r="G3128" s="533" t="s">
        <v>2725</v>
      </c>
      <c r="H3128" s="533">
        <v>383</v>
      </c>
      <c r="I3128" s="533" t="str">
        <f t="shared" ref="I3128:J3128" si="3237">I3126</f>
        <v>Door hardware sets; including all  ironmongery and accessories as per hardware sets scheduled by describing products; as specified and as Drg. A-611</v>
      </c>
      <c r="J3128" s="533" t="str">
        <f t="shared" si="3237"/>
        <v>For non fire rated doors</v>
      </c>
      <c r="K3128" s="96" t="s">
        <v>2</v>
      </c>
      <c r="L3128" s="96" t="s">
        <v>360</v>
      </c>
      <c r="M3128" s="196" t="s">
        <v>4</v>
      </c>
      <c r="N3128" s="196" t="s">
        <v>5</v>
      </c>
      <c r="O3128" s="196" t="s">
        <v>6</v>
      </c>
      <c r="P3128" s="93" t="s">
        <v>7</v>
      </c>
      <c r="Q3128" s="95"/>
      <c r="X3128" s="533" t="s">
        <v>360</v>
      </c>
      <c r="Y3128" s="533" t="s">
        <v>4</v>
      </c>
      <c r="Z3128" s="533" t="s">
        <v>5</v>
      </c>
      <c r="AA3128" s="533" t="s">
        <v>6</v>
      </c>
      <c r="AB3128" s="533" t="s">
        <v>7</v>
      </c>
    </row>
    <row r="3129" spans="1:28" ht="15.75" hidden="1">
      <c r="A3129" s="533" t="s">
        <v>2729</v>
      </c>
      <c r="B3129" s="533">
        <v>9</v>
      </c>
      <c r="C3129" s="533" t="s">
        <v>359</v>
      </c>
      <c r="D3129" s="572" t="s">
        <v>1698</v>
      </c>
      <c r="E3129" s="571" t="s">
        <v>1233</v>
      </c>
      <c r="F3129" s="533" t="str">
        <f t="shared" si="3234"/>
        <v>AR</v>
      </c>
      <c r="G3129" s="533" t="s">
        <v>2725</v>
      </c>
      <c r="H3129" s="533">
        <v>384</v>
      </c>
      <c r="I3129" s="533" t="str">
        <f t="shared" ref="I3129:J3129" si="3238">I3127</f>
        <v>Door hardware sets; including all  ironmongery and accessories as per hardware sets scheduled by describing products; as specified and as Drg. A-611</v>
      </c>
      <c r="J3129" s="533" t="str">
        <f t="shared" si="3238"/>
        <v>For fire rated doors</v>
      </c>
      <c r="K3129" s="87"/>
      <c r="L3129" s="87"/>
      <c r="M3129" s="89"/>
      <c r="N3129" s="89"/>
      <c r="O3129" s="94"/>
      <c r="P3129" s="94" t="s">
        <v>8</v>
      </c>
      <c r="Q3129" s="95"/>
      <c r="AB3129" s="533" t="s">
        <v>8</v>
      </c>
    </row>
    <row r="3130" spans="1:28" ht="15.75" hidden="1">
      <c r="A3130" s="533" t="s">
        <v>2729</v>
      </c>
      <c r="B3130" s="533">
        <v>9</v>
      </c>
      <c r="C3130" s="533" t="s">
        <v>359</v>
      </c>
      <c r="D3130" s="572" t="s">
        <v>1698</v>
      </c>
      <c r="E3130" s="571" t="s">
        <v>1233</v>
      </c>
      <c r="F3130" s="533" t="str">
        <f t="shared" si="3234"/>
        <v>AR</v>
      </c>
      <c r="G3130" s="533" t="s">
        <v>2725</v>
      </c>
      <c r="H3130" s="533">
        <v>385</v>
      </c>
      <c r="I3130" s="533" t="str">
        <f t="shared" ref="I3130:I3131" si="3239">L3130</f>
        <v>092400 - PORTLAND CEMENT PLASTER</v>
      </c>
      <c r="J3130" s="533" t="str">
        <f t="shared" ref="J3130:J3131" si="3240">L3130</f>
        <v>092400 - PORTLAND CEMENT PLASTER</v>
      </c>
      <c r="K3130" s="87"/>
      <c r="L3130" s="96" t="s">
        <v>361</v>
      </c>
      <c r="M3130" s="89"/>
      <c r="N3130" s="89"/>
      <c r="O3130" s="623"/>
      <c r="P3130" s="623"/>
      <c r="Q3130" s="87"/>
      <c r="X3130" s="533" t="s">
        <v>361</v>
      </c>
    </row>
    <row r="3131" spans="1:28" ht="15.75" hidden="1">
      <c r="A3131" s="533" t="s">
        <v>2729</v>
      </c>
      <c r="B3131" s="533">
        <v>9</v>
      </c>
      <c r="C3131" s="533" t="s">
        <v>359</v>
      </c>
      <c r="D3131" s="572" t="s">
        <v>1698</v>
      </c>
      <c r="E3131" s="571" t="str">
        <f t="shared" ref="E3131:E3139" si="3241">E3130</f>
        <v xml:space="preserve"> PORTLAND CEMENT PLASTER</v>
      </c>
      <c r="F3131" s="533" t="str">
        <f t="shared" si="3234"/>
        <v>AR</v>
      </c>
      <c r="G3131" s="533" t="s">
        <v>2725</v>
      </c>
      <c r="H3131" s="533">
        <v>386</v>
      </c>
      <c r="I3131" s="533" t="str">
        <f t="shared" si="3239"/>
        <v>Cement-sand plaster; plain finish; to</v>
      </c>
      <c r="J3131" s="533" t="str">
        <f t="shared" si="3240"/>
        <v>Cement-sand plaster; plain finish; to</v>
      </c>
      <c r="K3131" s="87"/>
      <c r="L3131" s="96" t="s">
        <v>362</v>
      </c>
      <c r="M3131" s="89"/>
      <c r="N3131" s="89"/>
      <c r="O3131" s="623"/>
      <c r="P3131" s="623"/>
      <c r="Q3131" s="87"/>
      <c r="X3131" s="533" t="s">
        <v>362</v>
      </c>
    </row>
    <row r="3132" spans="1:28" ht="16.5" hidden="1" thickBot="1">
      <c r="A3132" s="533" t="s">
        <v>2729</v>
      </c>
      <c r="B3132" s="533">
        <v>9</v>
      </c>
      <c r="C3132" s="533" t="s">
        <v>359</v>
      </c>
      <c r="D3132" s="572" t="s">
        <v>1698</v>
      </c>
      <c r="E3132" s="571" t="str">
        <f t="shared" si="3241"/>
        <v xml:space="preserve"> PORTLAND CEMENT PLASTER</v>
      </c>
      <c r="F3132" s="533" t="str">
        <f t="shared" si="3234"/>
        <v>AR</v>
      </c>
      <c r="G3132" s="533" t="s">
        <v>2722</v>
      </c>
      <c r="H3132" s="533">
        <v>387</v>
      </c>
      <c r="I3132" s="533" t="str">
        <f t="shared" ref="I3132:J3132" si="3242">I3130</f>
        <v>092400 - PORTLAND CEMENT PLASTER</v>
      </c>
      <c r="J3132" s="533" t="str">
        <f t="shared" si="3242"/>
        <v>092400 - PORTLAND CEMENT PLASTER</v>
      </c>
      <c r="K3132" s="87" t="s">
        <v>13</v>
      </c>
      <c r="L3132" s="87" t="s">
        <v>363</v>
      </c>
      <c r="M3132" s="223">
        <v>1658</v>
      </c>
      <c r="N3132" s="89" t="s">
        <v>33</v>
      </c>
      <c r="O3132" s="94">
        <v>7</v>
      </c>
      <c r="P3132" s="25">
        <f t="shared" ref="P3132:P3137" si="3243">O3132*M3132</f>
        <v>11606</v>
      </c>
      <c r="Q3132" s="95"/>
      <c r="X3132" s="533" t="s">
        <v>363</v>
      </c>
      <c r="Y3132" s="533">
        <v>1658</v>
      </c>
      <c r="Z3132" s="533" t="s">
        <v>33</v>
      </c>
      <c r="AA3132" s="533">
        <v>7</v>
      </c>
      <c r="AB3132" s="533">
        <v>11606</v>
      </c>
    </row>
    <row r="3133" spans="1:28" ht="15.75" hidden="1">
      <c r="A3133" s="533" t="s">
        <v>2729</v>
      </c>
      <c r="B3133" s="533">
        <v>9</v>
      </c>
      <c r="C3133" s="533" t="s">
        <v>359</v>
      </c>
      <c r="D3133" s="572" t="s">
        <v>1698</v>
      </c>
      <c r="E3133" s="571" t="str">
        <f t="shared" si="3241"/>
        <v xml:space="preserve"> PORTLAND CEMENT PLASTER</v>
      </c>
      <c r="F3133" s="533" t="str">
        <f t="shared" si="3234"/>
        <v>AR</v>
      </c>
      <c r="G3133" s="533" t="s">
        <v>2722</v>
      </c>
      <c r="H3133" s="533">
        <v>388</v>
      </c>
      <c r="I3133" s="533" t="str">
        <f t="shared" ref="I3133:J3133" si="3244">I3131</f>
        <v>Cement-sand plaster; plain finish; to</v>
      </c>
      <c r="J3133" s="533" t="str">
        <f t="shared" si="3244"/>
        <v>Cement-sand plaster; plain finish; to</v>
      </c>
      <c r="K3133" s="224" t="s">
        <v>15</v>
      </c>
      <c r="L3133" s="224" t="s">
        <v>364</v>
      </c>
      <c r="M3133" s="225">
        <v>47</v>
      </c>
      <c r="N3133" s="225" t="s">
        <v>33</v>
      </c>
      <c r="O3133" s="94"/>
      <c r="P3133" s="25">
        <f t="shared" si="3243"/>
        <v>0</v>
      </c>
      <c r="Q3133" s="95"/>
      <c r="X3133" s="533" t="s">
        <v>364</v>
      </c>
      <c r="Y3133" s="533">
        <v>47</v>
      </c>
      <c r="Z3133" s="533" t="s">
        <v>33</v>
      </c>
      <c r="AB3133" s="533">
        <v>0</v>
      </c>
    </row>
    <row r="3134" spans="1:28" ht="15.75" hidden="1">
      <c r="A3134" s="533" t="s">
        <v>2729</v>
      </c>
      <c r="B3134" s="533">
        <v>9</v>
      </c>
      <c r="C3134" s="533" t="s">
        <v>359</v>
      </c>
      <c r="D3134" s="572" t="s">
        <v>1698</v>
      </c>
      <c r="E3134" s="571" t="str">
        <f t="shared" si="3241"/>
        <v xml:space="preserve"> PORTLAND CEMENT PLASTER</v>
      </c>
      <c r="F3134" s="533" t="str">
        <f t="shared" si="3234"/>
        <v>AR</v>
      </c>
      <c r="G3134" s="533" t="s">
        <v>2722</v>
      </c>
      <c r="H3134" s="533">
        <v>389</v>
      </c>
      <c r="I3134" s="533" t="str">
        <f t="shared" ref="I3134:J3134" si="3245">I3132</f>
        <v>092400 - PORTLAND CEMENT PLASTER</v>
      </c>
      <c r="J3134" s="533" t="str">
        <f t="shared" si="3245"/>
        <v>092400 - PORTLAND CEMENT PLASTER</v>
      </c>
      <c r="K3134" s="87" t="s">
        <v>15</v>
      </c>
      <c r="L3134" s="87" t="s">
        <v>365</v>
      </c>
      <c r="M3134" s="89">
        <v>1100</v>
      </c>
      <c r="N3134" s="89" t="s">
        <v>33</v>
      </c>
      <c r="O3134" s="623">
        <v>9</v>
      </c>
      <c r="P3134" s="25">
        <f t="shared" si="3243"/>
        <v>9900</v>
      </c>
      <c r="Q3134" s="87"/>
      <c r="X3134" s="533" t="s">
        <v>365</v>
      </c>
      <c r="Y3134" s="533">
        <v>1100</v>
      </c>
      <c r="Z3134" s="533" t="s">
        <v>33</v>
      </c>
      <c r="AA3134" s="533">
        <v>9</v>
      </c>
      <c r="AB3134" s="533">
        <v>9900</v>
      </c>
    </row>
    <row r="3135" spans="1:28" ht="15.75" hidden="1">
      <c r="A3135" s="533" t="s">
        <v>2729</v>
      </c>
      <c r="B3135" s="533">
        <v>9</v>
      </c>
      <c r="C3135" s="533" t="s">
        <v>359</v>
      </c>
      <c r="D3135" s="572" t="s">
        <v>1698</v>
      </c>
      <c r="E3135" s="571" t="str">
        <f t="shared" si="3241"/>
        <v xml:space="preserve"> PORTLAND CEMENT PLASTER</v>
      </c>
      <c r="F3135" s="533" t="str">
        <f t="shared" si="3234"/>
        <v>AR</v>
      </c>
      <c r="G3135" s="533" t="s">
        <v>2722</v>
      </c>
      <c r="H3135" s="533">
        <v>390</v>
      </c>
      <c r="I3135" s="533" t="str">
        <f t="shared" ref="I3135:J3135" si="3246">I3133</f>
        <v>Cement-sand plaster; plain finish; to</v>
      </c>
      <c r="J3135" s="533" t="str">
        <f t="shared" si="3246"/>
        <v>Cement-sand plaster; plain finish; to</v>
      </c>
      <c r="K3135" s="87" t="s">
        <v>17</v>
      </c>
      <c r="L3135" s="87" t="s">
        <v>366</v>
      </c>
      <c r="M3135" s="89">
        <v>399</v>
      </c>
      <c r="N3135" s="89" t="s">
        <v>33</v>
      </c>
      <c r="O3135" s="623">
        <v>8</v>
      </c>
      <c r="P3135" s="25">
        <f t="shared" si="3243"/>
        <v>3192</v>
      </c>
      <c r="Q3135" s="87"/>
      <c r="X3135" s="533" t="s">
        <v>366</v>
      </c>
      <c r="Y3135" s="533">
        <v>399</v>
      </c>
      <c r="Z3135" s="533" t="s">
        <v>33</v>
      </c>
      <c r="AA3135" s="533">
        <v>8</v>
      </c>
      <c r="AB3135" s="533">
        <v>3192</v>
      </c>
    </row>
    <row r="3136" spans="1:28" ht="15.75" hidden="1">
      <c r="A3136" s="533" t="s">
        <v>2729</v>
      </c>
      <c r="B3136" s="533">
        <v>9</v>
      </c>
      <c r="C3136" s="533" t="s">
        <v>359</v>
      </c>
      <c r="D3136" s="572" t="s">
        <v>1698</v>
      </c>
      <c r="E3136" s="571" t="str">
        <f t="shared" si="3241"/>
        <v xml:space="preserve"> PORTLAND CEMENT PLASTER</v>
      </c>
      <c r="F3136" s="533" t="str">
        <f t="shared" si="3234"/>
        <v>AR</v>
      </c>
      <c r="G3136" s="533" t="s">
        <v>2722</v>
      </c>
      <c r="H3136" s="533">
        <v>391</v>
      </c>
      <c r="I3136" s="533" t="str">
        <f t="shared" ref="I3136:J3136" si="3247">I3134</f>
        <v>092400 - PORTLAND CEMENT PLASTER</v>
      </c>
      <c r="J3136" s="533" t="str">
        <f t="shared" si="3247"/>
        <v>092400 - PORTLAND CEMENT PLASTER</v>
      </c>
      <c r="K3136" s="87" t="s">
        <v>19</v>
      </c>
      <c r="L3136" s="87" t="s">
        <v>367</v>
      </c>
      <c r="M3136" s="89">
        <v>137</v>
      </c>
      <c r="N3136" s="89" t="s">
        <v>33</v>
      </c>
      <c r="O3136" s="623">
        <v>9</v>
      </c>
      <c r="P3136" s="25">
        <f t="shared" si="3243"/>
        <v>1233</v>
      </c>
      <c r="Q3136" s="87"/>
      <c r="X3136" s="533" t="s">
        <v>367</v>
      </c>
      <c r="Y3136" s="533">
        <v>137</v>
      </c>
      <c r="Z3136" s="533" t="s">
        <v>33</v>
      </c>
      <c r="AA3136" s="533">
        <v>9</v>
      </c>
      <c r="AB3136" s="533">
        <v>1233</v>
      </c>
    </row>
    <row r="3137" spans="1:28" ht="15.75" hidden="1">
      <c r="A3137" s="533" t="s">
        <v>2729</v>
      </c>
      <c r="B3137" s="533">
        <v>9</v>
      </c>
      <c r="C3137" s="533" t="s">
        <v>359</v>
      </c>
      <c r="D3137" s="572" t="s">
        <v>1698</v>
      </c>
      <c r="E3137" s="571" t="str">
        <f t="shared" si="3241"/>
        <v xml:space="preserve"> PORTLAND CEMENT PLASTER</v>
      </c>
      <c r="F3137" s="533" t="str">
        <f t="shared" si="3234"/>
        <v>AR</v>
      </c>
      <c r="G3137" s="533" t="s">
        <v>2722</v>
      </c>
      <c r="H3137" s="533">
        <v>392</v>
      </c>
      <c r="I3137" s="533" t="str">
        <f t="shared" ref="I3137:J3137" si="3248">I3135</f>
        <v>Cement-sand plaster; plain finish; to</v>
      </c>
      <c r="J3137" s="533" t="str">
        <f t="shared" si="3248"/>
        <v>Cement-sand plaster; plain finish; to</v>
      </c>
      <c r="K3137" s="224" t="s">
        <v>21</v>
      </c>
      <c r="L3137" s="224" t="s">
        <v>368</v>
      </c>
      <c r="M3137" s="225">
        <v>31</v>
      </c>
      <c r="N3137" s="225" t="s">
        <v>33</v>
      </c>
      <c r="O3137" s="623"/>
      <c r="P3137" s="25">
        <f t="shared" si="3243"/>
        <v>0</v>
      </c>
      <c r="Q3137" s="87"/>
      <c r="X3137" s="533" t="s">
        <v>368</v>
      </c>
      <c r="Y3137" s="533">
        <v>31</v>
      </c>
      <c r="Z3137" s="533" t="s">
        <v>33</v>
      </c>
      <c r="AB3137" s="533">
        <v>0</v>
      </c>
    </row>
    <row r="3138" spans="1:28" ht="15.75" hidden="1">
      <c r="A3138" s="533" t="s">
        <v>2729</v>
      </c>
      <c r="B3138" s="533">
        <v>9</v>
      </c>
      <c r="C3138" s="533" t="s">
        <v>359</v>
      </c>
      <c r="D3138" s="572" t="s">
        <v>1698</v>
      </c>
      <c r="E3138" s="571" t="str">
        <f t="shared" si="3241"/>
        <v xml:space="preserve"> PORTLAND CEMENT PLASTER</v>
      </c>
      <c r="F3138" s="533" t="str">
        <f t="shared" si="3234"/>
        <v>AR</v>
      </c>
      <c r="G3138" s="533" t="s">
        <v>2725</v>
      </c>
      <c r="H3138" s="533">
        <v>393</v>
      </c>
      <c r="I3138" s="533" t="str">
        <f>L3138</f>
        <v>Cement-sand plaster; finished to receive tiling; to</v>
      </c>
      <c r="J3138" s="533" t="str">
        <f>L3138</f>
        <v>Cement-sand plaster; finished to receive tiling; to</v>
      </c>
      <c r="K3138" s="87"/>
      <c r="L3138" s="96" t="s">
        <v>369</v>
      </c>
      <c r="M3138" s="89"/>
      <c r="N3138" s="89"/>
      <c r="O3138" s="623"/>
      <c r="P3138" s="94"/>
      <c r="Q3138" s="87"/>
      <c r="X3138" s="533" t="s">
        <v>369</v>
      </c>
    </row>
    <row r="3139" spans="1:28" ht="16.5" hidden="1" thickBot="1">
      <c r="A3139" s="533" t="s">
        <v>2729</v>
      </c>
      <c r="B3139" s="533">
        <v>9</v>
      </c>
      <c r="C3139" s="533" t="s">
        <v>359</v>
      </c>
      <c r="D3139" s="572" t="s">
        <v>1698</v>
      </c>
      <c r="E3139" s="571" t="str">
        <f t="shared" si="3241"/>
        <v xml:space="preserve"> PORTLAND CEMENT PLASTER</v>
      </c>
      <c r="F3139" s="533" t="str">
        <f t="shared" si="3234"/>
        <v>AR</v>
      </c>
      <c r="G3139" s="533" t="s">
        <v>2722</v>
      </c>
      <c r="H3139" s="533">
        <v>394</v>
      </c>
      <c r="I3139" s="533" t="str">
        <f>I3137</f>
        <v>Cement-sand plaster; plain finish; to</v>
      </c>
      <c r="J3139" s="533" t="str">
        <f>J3137</f>
        <v>Cement-sand plaster; plain finish; to</v>
      </c>
      <c r="K3139" s="87" t="s">
        <v>20</v>
      </c>
      <c r="L3139" s="87" t="s">
        <v>363</v>
      </c>
      <c r="M3139" s="223">
        <v>116</v>
      </c>
      <c r="N3139" s="89" t="s">
        <v>33</v>
      </c>
      <c r="O3139" s="94">
        <v>10</v>
      </c>
      <c r="P3139" s="25">
        <f>O3139*M3139</f>
        <v>1160</v>
      </c>
      <c r="Q3139" s="95"/>
      <c r="X3139" s="533" t="s">
        <v>363</v>
      </c>
      <c r="Y3139" s="533">
        <v>116</v>
      </c>
      <c r="Z3139" s="533" t="s">
        <v>33</v>
      </c>
      <c r="AA3139" s="533">
        <v>10</v>
      </c>
      <c r="AB3139" s="533">
        <v>1160</v>
      </c>
    </row>
    <row r="3140" spans="1:28" ht="15.75" hidden="1">
      <c r="A3140" s="533" t="s">
        <v>2729</v>
      </c>
      <c r="B3140" s="533">
        <v>9</v>
      </c>
      <c r="C3140" s="533" t="s">
        <v>359</v>
      </c>
      <c r="D3140" s="572" t="s">
        <v>1702</v>
      </c>
      <c r="E3140" s="571" t="s">
        <v>1234</v>
      </c>
      <c r="F3140" s="533" t="str">
        <f t="shared" si="3234"/>
        <v>AR</v>
      </c>
      <c r="G3140" s="533" t="s">
        <v>2725</v>
      </c>
      <c r="H3140" s="533">
        <v>395</v>
      </c>
      <c r="I3140" s="533" t="str">
        <f t="shared" ref="I3140:I3141" si="3249">L3140</f>
        <v>092900 - GYPSUM BOARD</v>
      </c>
      <c r="J3140" s="533" t="str">
        <f t="shared" ref="J3140:J3141" si="3250">L3140</f>
        <v>092900 - GYPSUM BOARD</v>
      </c>
      <c r="K3140" s="87"/>
      <c r="L3140" s="96" t="s">
        <v>370</v>
      </c>
      <c r="M3140" s="89"/>
      <c r="N3140" s="89"/>
      <c r="O3140" s="94"/>
      <c r="P3140" s="94"/>
      <c r="Q3140" s="95"/>
      <c r="X3140" s="533" t="s">
        <v>370</v>
      </c>
    </row>
    <row r="3141" spans="1:28" ht="15.75" hidden="1">
      <c r="A3141" s="533" t="s">
        <v>2729</v>
      </c>
      <c r="B3141" s="533">
        <v>9</v>
      </c>
      <c r="C3141" s="533" t="s">
        <v>359</v>
      </c>
      <c r="D3141" s="572" t="s">
        <v>1702</v>
      </c>
      <c r="E3141" s="571" t="str">
        <f t="shared" ref="E3141:E3142" si="3251">E3140</f>
        <v xml:space="preserve"> GYPSUM BOARD</v>
      </c>
      <c r="F3141" s="533" t="str">
        <f t="shared" si="3234"/>
        <v>AR</v>
      </c>
      <c r="G3141" s="533" t="s">
        <v>2725</v>
      </c>
      <c r="H3141" s="533">
        <v>396</v>
      </c>
      <c r="I3141" s="533" t="str">
        <f t="shared" si="3249"/>
        <v>Gypsum boards suspended ceiling; comprising gypsum board; finished to receive paint; including suspension system, acoustical sealant, upstands, edge trim, hangers, fittings and fixings; furring (vertical surfaces); complete; as specified and shown on Drawings; to</v>
      </c>
      <c r="J3141" s="533" t="str">
        <f t="shared" si="3250"/>
        <v>Gypsum boards suspended ceiling; comprising gypsum board; finished to receive paint; including suspension system, acoustical sealant, upstands, edge trim, hangers, fittings and fixings; furring (vertical surfaces); complete; as specified and shown on Drawings; to</v>
      </c>
      <c r="K3141" s="87"/>
      <c r="L3141" s="96" t="s">
        <v>371</v>
      </c>
      <c r="M3141" s="89"/>
      <c r="N3141" s="89"/>
      <c r="O3141" s="94"/>
      <c r="P3141" s="94"/>
      <c r="Q3141" s="95"/>
      <c r="X3141" s="533" t="s">
        <v>371</v>
      </c>
    </row>
    <row r="3142" spans="1:28" ht="16.5" hidden="1" thickBot="1">
      <c r="A3142" s="533" t="s">
        <v>2729</v>
      </c>
      <c r="B3142" s="533">
        <v>9</v>
      </c>
      <c r="C3142" s="533" t="s">
        <v>359</v>
      </c>
      <c r="D3142" s="572" t="s">
        <v>1702</v>
      </c>
      <c r="E3142" s="571" t="str">
        <f t="shared" si="3251"/>
        <v xml:space="preserve"> GYPSUM BOARD</v>
      </c>
      <c r="F3142" s="533" t="str">
        <f t="shared" si="3234"/>
        <v>AR</v>
      </c>
      <c r="G3142" s="533" t="s">
        <v>2722</v>
      </c>
      <c r="H3142" s="533">
        <v>397</v>
      </c>
      <c r="I3142" s="533" t="str">
        <f>I3140</f>
        <v>092900 - GYPSUM BOARD</v>
      </c>
      <c r="J3142" s="533" t="str">
        <f>J3140</f>
        <v>092900 - GYPSUM BOARD</v>
      </c>
      <c r="K3142" s="87" t="s">
        <v>21</v>
      </c>
      <c r="L3142" s="87" t="s">
        <v>372</v>
      </c>
      <c r="M3142" s="223">
        <v>66</v>
      </c>
      <c r="N3142" s="89" t="s">
        <v>33</v>
      </c>
      <c r="O3142" s="94">
        <v>20</v>
      </c>
      <c r="P3142" s="25">
        <f>O3142*M3142</f>
        <v>1320</v>
      </c>
      <c r="Q3142" s="95"/>
      <c r="X3142" s="533" t="s">
        <v>372</v>
      </c>
      <c r="Y3142" s="533">
        <v>66</v>
      </c>
      <c r="Z3142" s="533" t="s">
        <v>33</v>
      </c>
      <c r="AA3142" s="533">
        <v>20</v>
      </c>
      <c r="AB3142" s="533">
        <v>1320</v>
      </c>
    </row>
    <row r="3143" spans="1:28" ht="15.75" hidden="1">
      <c r="A3143" s="533" t="s">
        <v>2729</v>
      </c>
      <c r="B3143" s="533">
        <v>9</v>
      </c>
      <c r="C3143" s="533" t="s">
        <v>359</v>
      </c>
      <c r="D3143" s="572" t="s">
        <v>2741</v>
      </c>
      <c r="E3143" s="571" t="s">
        <v>1235</v>
      </c>
      <c r="F3143" s="533" t="s">
        <v>1321</v>
      </c>
      <c r="G3143" s="533" t="s">
        <v>2725</v>
      </c>
      <c r="H3143" s="533">
        <v>398</v>
      </c>
      <c r="I3143" s="533" t="str">
        <f t="shared" ref="I3143:I3144" si="3252">L3143</f>
        <v>093000 - TILING</v>
      </c>
      <c r="J3143" s="533" t="str">
        <f t="shared" ref="J3143:J3144" si="3253">L3143</f>
        <v>093000 - TILING</v>
      </c>
      <c r="K3143" s="87"/>
      <c r="L3143" s="96" t="s">
        <v>373</v>
      </c>
      <c r="M3143" s="89"/>
      <c r="N3143" s="89"/>
      <c r="O3143" s="94"/>
      <c r="P3143" s="94"/>
      <c r="Q3143" s="95"/>
      <c r="X3143" s="533" t="s">
        <v>373</v>
      </c>
    </row>
    <row r="3144" spans="1:28" ht="15.75" hidden="1">
      <c r="A3144" s="533" t="s">
        <v>2729</v>
      </c>
      <c r="B3144" s="533">
        <v>9</v>
      </c>
      <c r="C3144" s="533" t="s">
        <v>359</v>
      </c>
      <c r="D3144" s="572" t="s">
        <v>2741</v>
      </c>
      <c r="E3144" s="571" t="str">
        <f t="shared" ref="E3144:E3154" si="3254">E3143</f>
        <v xml:space="preserve"> TILING</v>
      </c>
      <c r="F3144" s="533" t="s">
        <v>1321</v>
      </c>
      <c r="G3144" s="533" t="s">
        <v>2725</v>
      </c>
      <c r="H3144" s="533">
        <v>399</v>
      </c>
      <c r="I3144" s="533" t="str">
        <f t="shared" si="3252"/>
        <v>Ceramic tiles and fittings; vitrified unglazed, with non slip finish; including cement-sand screed; to</v>
      </c>
      <c r="J3144" s="533" t="str">
        <f t="shared" si="3253"/>
        <v>Ceramic tiles and fittings; vitrified unglazed, with non slip finish; including cement-sand screed; to</v>
      </c>
      <c r="K3144" s="87"/>
      <c r="L3144" s="96" t="s">
        <v>374</v>
      </c>
      <c r="M3144" s="89"/>
      <c r="N3144" s="89"/>
      <c r="O3144" s="94"/>
      <c r="P3144" s="94"/>
      <c r="Q3144" s="95"/>
      <c r="X3144" s="533" t="s">
        <v>374</v>
      </c>
    </row>
    <row r="3145" spans="1:28" ht="15.75" hidden="1">
      <c r="A3145" s="533" t="s">
        <v>2729</v>
      </c>
      <c r="B3145" s="533">
        <v>9</v>
      </c>
      <c r="C3145" s="533" t="s">
        <v>359</v>
      </c>
      <c r="D3145" s="572" t="s">
        <v>2741</v>
      </c>
      <c r="E3145" s="571" t="str">
        <f t="shared" si="3254"/>
        <v xml:space="preserve"> TILING</v>
      </c>
      <c r="F3145" s="533" t="s">
        <v>1321</v>
      </c>
      <c r="G3145" s="533" t="s">
        <v>2722</v>
      </c>
      <c r="H3145" s="533">
        <v>400</v>
      </c>
      <c r="I3145" s="533" t="str">
        <f t="shared" ref="I3145:J3145" si="3255">I3143</f>
        <v>093000 - TILING</v>
      </c>
      <c r="J3145" s="533" t="str">
        <f t="shared" si="3255"/>
        <v>093000 - TILING</v>
      </c>
      <c r="K3145" s="224" t="s">
        <v>13</v>
      </c>
      <c r="L3145" s="224" t="s">
        <v>375</v>
      </c>
      <c r="M3145" s="225">
        <v>42</v>
      </c>
      <c r="N3145" s="225" t="s">
        <v>33</v>
      </c>
      <c r="O3145" s="94"/>
      <c r="P3145" s="25">
        <f t="shared" ref="P3145:P3151" si="3256">O3145*M3145</f>
        <v>0</v>
      </c>
      <c r="Q3145" s="95"/>
      <c r="X3145" s="533" t="s">
        <v>375</v>
      </c>
      <c r="Y3145" s="533">
        <v>42</v>
      </c>
      <c r="Z3145" s="533" t="s">
        <v>33</v>
      </c>
      <c r="AB3145" s="533">
        <v>0</v>
      </c>
    </row>
    <row r="3146" spans="1:28" ht="16.5" hidden="1" thickBot="1">
      <c r="A3146" s="533" t="s">
        <v>2729</v>
      </c>
      <c r="B3146" s="533">
        <v>9</v>
      </c>
      <c r="C3146" s="533" t="s">
        <v>359</v>
      </c>
      <c r="D3146" s="572" t="s">
        <v>2741</v>
      </c>
      <c r="E3146" s="571" t="str">
        <f t="shared" si="3254"/>
        <v xml:space="preserve"> TILING</v>
      </c>
      <c r="F3146" s="533" t="s">
        <v>1321</v>
      </c>
      <c r="G3146" s="533" t="s">
        <v>2722</v>
      </c>
      <c r="H3146" s="533">
        <v>401</v>
      </c>
      <c r="I3146" s="533" t="str">
        <f t="shared" ref="I3146:J3146" si="3257">I3144</f>
        <v>Ceramic tiles and fittings; vitrified unglazed, with non slip finish; including cement-sand screed; to</v>
      </c>
      <c r="J3146" s="533" t="str">
        <f t="shared" si="3257"/>
        <v>Ceramic tiles and fittings; vitrified unglazed, with non slip finish; including cement-sand screed; to</v>
      </c>
      <c r="K3146" s="87" t="s">
        <v>13</v>
      </c>
      <c r="L3146" s="87" t="s">
        <v>376</v>
      </c>
      <c r="M3146" s="223">
        <v>15</v>
      </c>
      <c r="N3146" s="89" t="s">
        <v>33</v>
      </c>
      <c r="O3146" s="94">
        <v>35</v>
      </c>
      <c r="P3146" s="25">
        <f t="shared" si="3256"/>
        <v>525</v>
      </c>
      <c r="Q3146" s="95"/>
      <c r="X3146" s="533" t="s">
        <v>376</v>
      </c>
      <c r="Y3146" s="533">
        <v>15</v>
      </c>
      <c r="Z3146" s="533" t="s">
        <v>33</v>
      </c>
      <c r="AA3146" s="533">
        <v>35</v>
      </c>
      <c r="AB3146" s="533">
        <v>525</v>
      </c>
    </row>
    <row r="3147" spans="1:28" ht="16.5" hidden="1" thickBot="1">
      <c r="A3147" s="533" t="s">
        <v>2729</v>
      </c>
      <c r="B3147" s="533">
        <v>9</v>
      </c>
      <c r="C3147" s="533" t="s">
        <v>359</v>
      </c>
      <c r="D3147" s="572" t="s">
        <v>2741</v>
      </c>
      <c r="E3147" s="571" t="str">
        <f t="shared" si="3254"/>
        <v xml:space="preserve"> TILING</v>
      </c>
      <c r="F3147" s="533" t="s">
        <v>1321</v>
      </c>
      <c r="G3147" s="533" t="s">
        <v>2722</v>
      </c>
      <c r="H3147" s="533">
        <v>402</v>
      </c>
      <c r="I3147" s="533" t="str">
        <f t="shared" ref="I3147:J3147" si="3258">I3145</f>
        <v>093000 - TILING</v>
      </c>
      <c r="J3147" s="533" t="str">
        <f t="shared" si="3258"/>
        <v>093000 - TILING</v>
      </c>
      <c r="K3147" s="87" t="s">
        <v>15</v>
      </c>
      <c r="L3147" s="87" t="s">
        <v>377</v>
      </c>
      <c r="M3147" s="223">
        <v>25</v>
      </c>
      <c r="N3147" s="89" t="s">
        <v>33</v>
      </c>
      <c r="O3147" s="94">
        <v>35</v>
      </c>
      <c r="P3147" s="25">
        <f t="shared" si="3256"/>
        <v>875</v>
      </c>
      <c r="Q3147" s="95"/>
      <c r="X3147" s="533" t="s">
        <v>377</v>
      </c>
      <c r="Y3147" s="533">
        <v>25</v>
      </c>
      <c r="Z3147" s="533" t="s">
        <v>33</v>
      </c>
      <c r="AA3147" s="533">
        <v>35</v>
      </c>
      <c r="AB3147" s="533">
        <v>875</v>
      </c>
    </row>
    <row r="3148" spans="1:28" ht="16.5" hidden="1" thickBot="1">
      <c r="A3148" s="533" t="s">
        <v>2729</v>
      </c>
      <c r="B3148" s="533">
        <v>9</v>
      </c>
      <c r="C3148" s="533" t="s">
        <v>359</v>
      </c>
      <c r="D3148" s="572" t="s">
        <v>2741</v>
      </c>
      <c r="E3148" s="571" t="str">
        <f t="shared" si="3254"/>
        <v xml:space="preserve"> TILING</v>
      </c>
      <c r="F3148" s="533" t="s">
        <v>1321</v>
      </c>
      <c r="G3148" s="533" t="s">
        <v>2722</v>
      </c>
      <c r="H3148" s="533">
        <v>403</v>
      </c>
      <c r="I3148" s="533" t="str">
        <f t="shared" ref="I3148:J3148" si="3259">I3146</f>
        <v>Ceramic tiles and fittings; vitrified unglazed, with non slip finish; including cement-sand screed; to</v>
      </c>
      <c r="J3148" s="533" t="str">
        <f t="shared" si="3259"/>
        <v>Ceramic tiles and fittings; vitrified unglazed, with non slip finish; including cement-sand screed; to</v>
      </c>
      <c r="K3148" s="87" t="s">
        <v>17</v>
      </c>
      <c r="L3148" s="87" t="s">
        <v>378</v>
      </c>
      <c r="M3148" s="223">
        <v>31</v>
      </c>
      <c r="N3148" s="89" t="s">
        <v>33</v>
      </c>
      <c r="O3148" s="94">
        <v>40</v>
      </c>
      <c r="P3148" s="25">
        <f t="shared" si="3256"/>
        <v>1240</v>
      </c>
      <c r="Q3148" s="95"/>
      <c r="X3148" s="533" t="s">
        <v>378</v>
      </c>
      <c r="Y3148" s="533">
        <v>31</v>
      </c>
      <c r="Z3148" s="533" t="s">
        <v>33</v>
      </c>
      <c r="AA3148" s="533">
        <v>40</v>
      </c>
      <c r="AB3148" s="533">
        <v>1240</v>
      </c>
    </row>
    <row r="3149" spans="1:28" ht="16.5" hidden="1" thickBot="1">
      <c r="A3149" s="533" t="s">
        <v>2729</v>
      </c>
      <c r="B3149" s="533">
        <v>9</v>
      </c>
      <c r="C3149" s="533" t="s">
        <v>359</v>
      </c>
      <c r="D3149" s="572" t="s">
        <v>2741</v>
      </c>
      <c r="E3149" s="571" t="str">
        <f t="shared" si="3254"/>
        <v xml:space="preserve"> TILING</v>
      </c>
      <c r="F3149" s="533" t="s">
        <v>1321</v>
      </c>
      <c r="G3149" s="533" t="s">
        <v>2722</v>
      </c>
      <c r="H3149" s="533">
        <v>404</v>
      </c>
      <c r="I3149" s="533" t="str">
        <f t="shared" ref="I3149:J3149" si="3260">I3147</f>
        <v>093000 - TILING</v>
      </c>
      <c r="J3149" s="533" t="str">
        <f t="shared" si="3260"/>
        <v>093000 - TILING</v>
      </c>
      <c r="K3149" s="87" t="s">
        <v>19</v>
      </c>
      <c r="L3149" s="87" t="s">
        <v>379</v>
      </c>
      <c r="M3149" s="223">
        <v>641</v>
      </c>
      <c r="N3149" s="89" t="s">
        <v>33</v>
      </c>
      <c r="O3149" s="94">
        <v>30</v>
      </c>
      <c r="P3149" s="25">
        <f t="shared" si="3256"/>
        <v>19230</v>
      </c>
      <c r="Q3149" s="95"/>
      <c r="X3149" s="533" t="s">
        <v>379</v>
      </c>
      <c r="Y3149" s="533">
        <v>641</v>
      </c>
      <c r="Z3149" s="533" t="s">
        <v>33</v>
      </c>
      <c r="AA3149" s="533">
        <v>30</v>
      </c>
      <c r="AB3149" s="533">
        <v>19230</v>
      </c>
    </row>
    <row r="3150" spans="1:28" ht="16.5" hidden="1" thickBot="1">
      <c r="A3150" s="533" t="s">
        <v>2729</v>
      </c>
      <c r="B3150" s="533">
        <v>9</v>
      </c>
      <c r="C3150" s="533" t="s">
        <v>359</v>
      </c>
      <c r="D3150" s="572" t="s">
        <v>2741</v>
      </c>
      <c r="E3150" s="571" t="str">
        <f t="shared" si="3254"/>
        <v xml:space="preserve"> TILING</v>
      </c>
      <c r="F3150" s="533" t="s">
        <v>1321</v>
      </c>
      <c r="G3150" s="533" t="s">
        <v>2722</v>
      </c>
      <c r="H3150" s="533">
        <v>405</v>
      </c>
      <c r="I3150" s="533" t="str">
        <f t="shared" ref="I3150:J3150" si="3261">I3148</f>
        <v>Ceramic tiles and fittings; vitrified unglazed, with non slip finish; including cement-sand screed; to</v>
      </c>
      <c r="J3150" s="533" t="str">
        <f t="shared" si="3261"/>
        <v>Ceramic tiles and fittings; vitrified unglazed, with non slip finish; including cement-sand screed; to</v>
      </c>
      <c r="K3150" s="87" t="s">
        <v>20</v>
      </c>
      <c r="L3150" s="87" t="s">
        <v>380</v>
      </c>
      <c r="M3150" s="223">
        <v>533</v>
      </c>
      <c r="N3150" s="89" t="s">
        <v>95</v>
      </c>
      <c r="O3150" s="94">
        <v>15</v>
      </c>
      <c r="P3150" s="25">
        <f t="shared" si="3256"/>
        <v>7995</v>
      </c>
      <c r="Q3150" s="95"/>
      <c r="X3150" s="533" t="s">
        <v>380</v>
      </c>
      <c r="Y3150" s="533">
        <v>533</v>
      </c>
      <c r="Z3150" s="533" t="s">
        <v>95</v>
      </c>
      <c r="AA3150" s="533">
        <v>15</v>
      </c>
      <c r="AB3150" s="533">
        <v>7995</v>
      </c>
    </row>
    <row r="3151" spans="1:28" ht="15.75" hidden="1">
      <c r="A3151" s="533" t="s">
        <v>2729</v>
      </c>
      <c r="B3151" s="533">
        <v>9</v>
      </c>
      <c r="C3151" s="533" t="s">
        <v>359</v>
      </c>
      <c r="D3151" s="572" t="s">
        <v>2741</v>
      </c>
      <c r="E3151" s="571" t="str">
        <f t="shared" si="3254"/>
        <v xml:space="preserve"> TILING</v>
      </c>
      <c r="F3151" s="533" t="s">
        <v>1321</v>
      </c>
      <c r="G3151" s="533" t="s">
        <v>2722</v>
      </c>
      <c r="H3151" s="533">
        <v>406</v>
      </c>
      <c r="I3151" s="533" t="str">
        <f t="shared" ref="I3151:J3151" si="3262">I3149</f>
        <v>093000 - TILING</v>
      </c>
      <c r="J3151" s="533" t="str">
        <f t="shared" si="3262"/>
        <v>093000 - TILING</v>
      </c>
      <c r="K3151" s="224" t="s">
        <v>45</v>
      </c>
      <c r="L3151" s="224" t="s">
        <v>381</v>
      </c>
      <c r="M3151" s="225">
        <v>11</v>
      </c>
      <c r="N3151" s="225" t="s">
        <v>95</v>
      </c>
      <c r="O3151" s="94"/>
      <c r="P3151" s="25">
        <f t="shared" si="3256"/>
        <v>0</v>
      </c>
      <c r="Q3151" s="95"/>
      <c r="X3151" s="533" t="s">
        <v>381</v>
      </c>
      <c r="Y3151" s="533">
        <v>11</v>
      </c>
      <c r="Z3151" s="533" t="s">
        <v>95</v>
      </c>
      <c r="AB3151" s="533">
        <v>0</v>
      </c>
    </row>
    <row r="3152" spans="1:28" ht="15.75" hidden="1">
      <c r="A3152" s="533" t="s">
        <v>2729</v>
      </c>
      <c r="B3152" s="533">
        <v>9</v>
      </c>
      <c r="C3152" s="533" t="s">
        <v>359</v>
      </c>
      <c r="D3152" s="572" t="s">
        <v>2741</v>
      </c>
      <c r="E3152" s="571" t="str">
        <f t="shared" si="3254"/>
        <v xml:space="preserve"> TILING</v>
      </c>
      <c r="F3152" s="533" t="s">
        <v>1321</v>
      </c>
      <c r="G3152" s="533" t="s">
        <v>2725</v>
      </c>
      <c r="H3152" s="533">
        <v>407</v>
      </c>
      <c r="I3152" s="533" t="str">
        <f>L3152</f>
        <v>Glazed ceramic tiles and fittings; vitrified satin glazed with cushion edges and space lugs; to</v>
      </c>
      <c r="J3152" s="533" t="str">
        <f>L3152</f>
        <v>Glazed ceramic tiles and fittings; vitrified satin glazed with cushion edges and space lugs; to</v>
      </c>
      <c r="K3152" s="87"/>
      <c r="L3152" s="96" t="s">
        <v>382</v>
      </c>
      <c r="M3152" s="89"/>
      <c r="N3152" s="89"/>
      <c r="O3152" s="94"/>
      <c r="P3152" s="94"/>
      <c r="Q3152" s="95"/>
      <c r="X3152" s="533" t="s">
        <v>382</v>
      </c>
    </row>
    <row r="3153" spans="1:28" ht="15.75" hidden="1">
      <c r="A3153" s="533" t="s">
        <v>2729</v>
      </c>
      <c r="B3153" s="533">
        <v>9</v>
      </c>
      <c r="C3153" s="533" t="s">
        <v>359</v>
      </c>
      <c r="D3153" s="572" t="s">
        <v>2741</v>
      </c>
      <c r="E3153" s="571" t="str">
        <f t="shared" si="3254"/>
        <v xml:space="preserve"> TILING</v>
      </c>
      <c r="F3153" s="533" t="s">
        <v>1321</v>
      </c>
      <c r="G3153" s="533" t="s">
        <v>2722</v>
      </c>
      <c r="H3153" s="533">
        <v>408</v>
      </c>
      <c r="I3153" s="533" t="str">
        <f t="shared" ref="I3153:J3153" si="3263">I3151</f>
        <v>093000 - TILING</v>
      </c>
      <c r="J3153" s="533" t="str">
        <f t="shared" si="3263"/>
        <v>093000 - TILING</v>
      </c>
      <c r="K3153" s="224" t="s">
        <v>48</v>
      </c>
      <c r="L3153" s="224" t="s">
        <v>383</v>
      </c>
      <c r="M3153" s="225">
        <v>231</v>
      </c>
      <c r="N3153" s="225" t="s">
        <v>33</v>
      </c>
      <c r="O3153" s="94"/>
      <c r="P3153" s="25">
        <f t="shared" ref="P3153:P3154" si="3264">O3153*M3153</f>
        <v>0</v>
      </c>
      <c r="Q3153" s="95"/>
      <c r="X3153" s="533" t="s">
        <v>383</v>
      </c>
      <c r="Y3153" s="533">
        <v>231</v>
      </c>
      <c r="Z3153" s="533" t="s">
        <v>33</v>
      </c>
      <c r="AB3153" s="533">
        <v>0</v>
      </c>
    </row>
    <row r="3154" spans="1:28" ht="16.5" hidden="1" thickBot="1">
      <c r="A3154" s="533" t="s">
        <v>2729</v>
      </c>
      <c r="B3154" s="533">
        <v>9</v>
      </c>
      <c r="C3154" s="533" t="s">
        <v>359</v>
      </c>
      <c r="D3154" s="572" t="s">
        <v>2741</v>
      </c>
      <c r="E3154" s="571" t="str">
        <f t="shared" si="3254"/>
        <v xml:space="preserve"> TILING</v>
      </c>
      <c r="F3154" s="533" t="s">
        <v>1321</v>
      </c>
      <c r="G3154" s="533" t="s">
        <v>2722</v>
      </c>
      <c r="H3154" s="533">
        <v>409</v>
      </c>
      <c r="I3154" s="533" t="str">
        <f t="shared" ref="I3154:J3154" si="3265">I3152</f>
        <v>Glazed ceramic tiles and fittings; vitrified satin glazed with cushion edges and space lugs; to</v>
      </c>
      <c r="J3154" s="533" t="str">
        <f t="shared" si="3265"/>
        <v>Glazed ceramic tiles and fittings; vitrified satin glazed with cushion edges and space lugs; to</v>
      </c>
      <c r="K3154" s="87" t="s">
        <v>21</v>
      </c>
      <c r="L3154" s="87" t="s">
        <v>384</v>
      </c>
      <c r="M3154" s="223">
        <v>116</v>
      </c>
      <c r="N3154" s="89" t="s">
        <v>33</v>
      </c>
      <c r="O3154" s="94">
        <v>25</v>
      </c>
      <c r="P3154" s="25">
        <f t="shared" si="3264"/>
        <v>2900</v>
      </c>
      <c r="Q3154" s="95"/>
      <c r="X3154" s="533" t="s">
        <v>384</v>
      </c>
      <c r="Y3154" s="533">
        <v>116</v>
      </c>
      <c r="Z3154" s="533" t="s">
        <v>33</v>
      </c>
      <c r="AA3154" s="533">
        <v>25</v>
      </c>
      <c r="AB3154" s="533">
        <v>2900</v>
      </c>
    </row>
    <row r="3155" spans="1:28" ht="15.75" hidden="1">
      <c r="A3155" s="533" t="s">
        <v>2729</v>
      </c>
      <c r="B3155" s="533">
        <v>9</v>
      </c>
      <c r="C3155" s="533" t="s">
        <v>359</v>
      </c>
      <c r="D3155" s="572" t="s">
        <v>1716</v>
      </c>
      <c r="E3155" s="571" t="s">
        <v>1236</v>
      </c>
      <c r="F3155" s="533" t="str">
        <f t="shared" ref="F3155:F3193" si="3266">VLOOKUP(D:D,trade,3,FALSE)</f>
        <v>AR</v>
      </c>
      <c r="G3155" s="533" t="s">
        <v>2725</v>
      </c>
      <c r="H3155" s="533">
        <v>410</v>
      </c>
      <c r="I3155" s="533" t="str">
        <f t="shared" ref="I3155:I3156" si="3267">L3155</f>
        <v>095133 - ACOUSTICAL METAL PAN CEILINGS</v>
      </c>
      <c r="J3155" s="533" t="str">
        <f t="shared" ref="J3155:J3156" si="3268">L3155</f>
        <v>095133 - ACOUSTICAL METAL PAN CEILINGS</v>
      </c>
      <c r="K3155" s="87"/>
      <c r="L3155" s="96" t="s">
        <v>385</v>
      </c>
      <c r="M3155" s="89"/>
      <c r="N3155" s="89"/>
      <c r="O3155" s="94"/>
      <c r="P3155" s="94"/>
      <c r="Q3155" s="95"/>
      <c r="X3155" s="533" t="s">
        <v>385</v>
      </c>
    </row>
    <row r="3156" spans="1:28" ht="15.75" hidden="1">
      <c r="A3156" s="533" t="s">
        <v>2729</v>
      </c>
      <c r="B3156" s="533">
        <v>9</v>
      </c>
      <c r="C3156" s="533" t="s">
        <v>359</v>
      </c>
      <c r="D3156" s="572" t="s">
        <v>1716</v>
      </c>
      <c r="E3156" s="571" t="str">
        <f t="shared" ref="E3156:E3159" si="3269">E3155</f>
        <v xml:space="preserve"> ACOUSTICAL METAL PAN CEILINGS</v>
      </c>
      <c r="F3156" s="533" t="str">
        <f t="shared" si="3266"/>
        <v>AR</v>
      </c>
      <c r="G3156" s="533" t="s">
        <v>2725</v>
      </c>
      <c r="H3156" s="533">
        <v>411</v>
      </c>
      <c r="I3156" s="533" t="str">
        <f t="shared" si="3267"/>
        <v>Metal panel suspended ceilings; comprising 600 x 600 thick perforated aluminum panels, square edges, flat surface and polyester powder coated finish; including snap-in grid suspension system, hangers, angles and edge trims; furring (vertical surfaces); complete; complete; as specified and shown on Drawings; to</v>
      </c>
      <c r="J3156" s="533" t="str">
        <f t="shared" si="3268"/>
        <v>Metal panel suspended ceilings; comprising 600 x 600 thick perforated aluminum panels, square edges, flat surface and polyester powder coated finish; including snap-in grid suspension system, hangers, angles and edge trims; furring (vertical surfaces); complete; complete; as specified and shown on Drawings; to</v>
      </c>
      <c r="K3156" s="87"/>
      <c r="L3156" s="96" t="s">
        <v>386</v>
      </c>
      <c r="M3156" s="89"/>
      <c r="N3156" s="89"/>
      <c r="O3156" s="94"/>
      <c r="P3156" s="94"/>
      <c r="Q3156" s="95"/>
      <c r="X3156" s="533" t="s">
        <v>386</v>
      </c>
    </row>
    <row r="3157" spans="1:28" ht="15.75" hidden="1">
      <c r="A3157" s="533" t="s">
        <v>2729</v>
      </c>
      <c r="B3157" s="533">
        <v>9</v>
      </c>
      <c r="C3157" s="533" t="s">
        <v>359</v>
      </c>
      <c r="D3157" s="572" t="s">
        <v>1716</v>
      </c>
      <c r="E3157" s="571" t="str">
        <f t="shared" si="3269"/>
        <v xml:space="preserve"> ACOUSTICAL METAL PAN CEILINGS</v>
      </c>
      <c r="F3157" s="533" t="str">
        <f t="shared" si="3266"/>
        <v>AR</v>
      </c>
      <c r="G3157" s="533" t="s">
        <v>2722</v>
      </c>
      <c r="H3157" s="533">
        <v>412</v>
      </c>
      <c r="I3157" s="533" t="str">
        <f>I3155</f>
        <v>095133 - ACOUSTICAL METAL PAN CEILINGS</v>
      </c>
      <c r="J3157" s="533" t="str">
        <f>J3155</f>
        <v>095133 - ACOUSTICAL METAL PAN CEILINGS</v>
      </c>
      <c r="K3157" s="87" t="s">
        <v>45</v>
      </c>
      <c r="L3157" s="87" t="s">
        <v>387</v>
      </c>
      <c r="M3157" s="89">
        <v>200</v>
      </c>
      <c r="N3157" s="89" t="s">
        <v>33</v>
      </c>
      <c r="O3157" s="94">
        <v>30</v>
      </c>
      <c r="P3157" s="25">
        <f>O3157*M3157</f>
        <v>6000</v>
      </c>
      <c r="Q3157" s="95"/>
      <c r="X3157" s="533" t="s">
        <v>387</v>
      </c>
      <c r="Y3157" s="533">
        <v>200</v>
      </c>
      <c r="Z3157" s="533" t="s">
        <v>33</v>
      </c>
      <c r="AA3157" s="533">
        <v>30</v>
      </c>
      <c r="AB3157" s="533">
        <v>6000</v>
      </c>
    </row>
    <row r="3158" spans="1:28" ht="15.75" hidden="1">
      <c r="A3158" s="533" t="s">
        <v>2729</v>
      </c>
      <c r="B3158" s="533">
        <v>9</v>
      </c>
      <c r="C3158" s="533" t="s">
        <v>359</v>
      </c>
      <c r="D3158" s="572" t="s">
        <v>1716</v>
      </c>
      <c r="E3158" s="571" t="str">
        <f t="shared" si="3269"/>
        <v xml:space="preserve"> ACOUSTICAL METAL PAN CEILINGS</v>
      </c>
      <c r="F3158" s="533" t="str">
        <f t="shared" si="3266"/>
        <v>AR</v>
      </c>
      <c r="G3158" s="533" t="s">
        <v>2725</v>
      </c>
      <c r="H3158" s="533">
        <v>413</v>
      </c>
      <c r="I3158" s="533" t="str">
        <f>L3158</f>
        <v>Decorative suspended ceilings; comprising gypsum boards and perforated aluminum panels; including paint on gypsum, suspension system, upstands, edge trim, hangers, fittings and fixings; furring (vertical surfaces); complete; as specified and shown on Drawings; to</v>
      </c>
      <c r="J3158" s="533" t="str">
        <f>L3158</f>
        <v>Decorative suspended ceilings; comprising gypsum boards and perforated aluminum panels; including paint on gypsum, suspension system, upstands, edge trim, hangers, fittings and fixings; furring (vertical surfaces); complete; as specified and shown on Drawings; to</v>
      </c>
      <c r="K3158" s="87"/>
      <c r="L3158" s="96" t="s">
        <v>388</v>
      </c>
      <c r="M3158" s="89"/>
      <c r="N3158" s="89"/>
      <c r="O3158" s="94"/>
      <c r="P3158" s="94"/>
      <c r="Q3158" s="95"/>
      <c r="X3158" s="533" t="s">
        <v>388</v>
      </c>
    </row>
    <row r="3159" spans="1:28" ht="16.5" hidden="1" thickBot="1">
      <c r="A3159" s="533" t="s">
        <v>2729</v>
      </c>
      <c r="B3159" s="533">
        <v>9</v>
      </c>
      <c r="C3159" s="533" t="s">
        <v>359</v>
      </c>
      <c r="D3159" s="572" t="s">
        <v>1716</v>
      </c>
      <c r="E3159" s="571" t="str">
        <f t="shared" si="3269"/>
        <v xml:space="preserve"> ACOUSTICAL METAL PAN CEILINGS</v>
      </c>
      <c r="F3159" s="533" t="str">
        <f t="shared" si="3266"/>
        <v>AR</v>
      </c>
      <c r="G3159" s="533" t="s">
        <v>2722</v>
      </c>
      <c r="H3159" s="533">
        <v>414</v>
      </c>
      <c r="I3159" s="533" t="str">
        <f>I3157</f>
        <v>095133 - ACOUSTICAL METAL PAN CEILINGS</v>
      </c>
      <c r="J3159" s="533" t="str">
        <f>J3157</f>
        <v>095133 - ACOUSTICAL METAL PAN CEILINGS</v>
      </c>
      <c r="K3159" s="87" t="s">
        <v>13</v>
      </c>
      <c r="L3159" s="87" t="s">
        <v>387</v>
      </c>
      <c r="M3159" s="223">
        <v>77</v>
      </c>
      <c r="N3159" s="89" t="s">
        <v>33</v>
      </c>
      <c r="O3159" s="94">
        <v>45</v>
      </c>
      <c r="P3159" s="25">
        <f>O3159*M3159</f>
        <v>3465</v>
      </c>
      <c r="Q3159" s="95"/>
      <c r="X3159" s="533" t="s">
        <v>387</v>
      </c>
      <c r="Y3159" s="533">
        <v>77</v>
      </c>
      <c r="Z3159" s="533" t="s">
        <v>33</v>
      </c>
      <c r="AA3159" s="533">
        <v>45</v>
      </c>
      <c r="AB3159" s="533">
        <v>3465</v>
      </c>
    </row>
    <row r="3160" spans="1:28" ht="15.75" hidden="1">
      <c r="A3160" s="533" t="s">
        <v>2729</v>
      </c>
      <c r="B3160" s="533">
        <v>9</v>
      </c>
      <c r="C3160" s="533" t="s">
        <v>359</v>
      </c>
      <c r="D3160" s="572" t="s">
        <v>1718</v>
      </c>
      <c r="E3160" s="571" t="s">
        <v>1237</v>
      </c>
      <c r="F3160" s="533" t="str">
        <f t="shared" si="3266"/>
        <v>AR</v>
      </c>
      <c r="G3160" s="533" t="s">
        <v>2725</v>
      </c>
      <c r="H3160" s="533">
        <v>415</v>
      </c>
      <c r="I3160" s="533" t="str">
        <f t="shared" ref="I3160:I3161" si="3270">L3160</f>
        <v>095423 - LINEAR METAL CEILINGS</v>
      </c>
      <c r="J3160" s="533" t="str">
        <f t="shared" ref="J3160:J3161" si="3271">L3160</f>
        <v>095423 - LINEAR METAL CEILINGS</v>
      </c>
      <c r="K3160" s="87"/>
      <c r="L3160" s="96" t="s">
        <v>389</v>
      </c>
      <c r="M3160" s="89"/>
      <c r="N3160" s="89"/>
      <c r="O3160" s="94"/>
      <c r="P3160" s="94"/>
      <c r="Q3160" s="95"/>
      <c r="X3160" s="533" t="s">
        <v>389</v>
      </c>
    </row>
    <row r="3161" spans="1:28" ht="15.75" hidden="1">
      <c r="A3161" s="533" t="s">
        <v>2729</v>
      </c>
      <c r="B3161" s="533">
        <v>9</v>
      </c>
      <c r="C3161" s="533" t="s">
        <v>359</v>
      </c>
      <c r="D3161" s="572" t="s">
        <v>1718</v>
      </c>
      <c r="E3161" s="571" t="str">
        <f t="shared" ref="E3161:E3162" si="3272">E3160</f>
        <v xml:space="preserve"> LINEAR METAL CEILINGS</v>
      </c>
      <c r="F3161" s="533" t="str">
        <f t="shared" si="3266"/>
        <v>AR</v>
      </c>
      <c r="G3161" s="533" t="s">
        <v>2725</v>
      </c>
      <c r="H3161" s="533">
        <v>416</v>
      </c>
      <c r="I3161" s="533" t="str">
        <f t="shared" si="3270"/>
        <v>Linear metal suspended ceiling; aluminum 200 mm module strips with stove-enamelled finish; non perforated; including concealed grid suspension system; hangers; edge trims and angles; to</v>
      </c>
      <c r="J3161" s="533" t="str">
        <f t="shared" si="3271"/>
        <v>Linear metal suspended ceiling; aluminum 200 mm module strips with stove-enamelled finish; non perforated; including concealed grid suspension system; hangers; edge trims and angles; to</v>
      </c>
      <c r="K3161" s="87"/>
      <c r="L3161" s="135" t="s">
        <v>390</v>
      </c>
      <c r="M3161" s="89"/>
      <c r="N3161" s="89"/>
      <c r="O3161" s="94"/>
      <c r="P3161" s="94"/>
      <c r="Q3161" s="95"/>
      <c r="X3161" s="533" t="s">
        <v>390</v>
      </c>
    </row>
    <row r="3162" spans="1:28" ht="16.5" hidden="1" thickBot="1">
      <c r="A3162" s="533" t="s">
        <v>2729</v>
      </c>
      <c r="B3162" s="533">
        <v>9</v>
      </c>
      <c r="C3162" s="533" t="s">
        <v>359</v>
      </c>
      <c r="D3162" s="572" t="s">
        <v>1718</v>
      </c>
      <c r="E3162" s="571" t="str">
        <f t="shared" si="3272"/>
        <v xml:space="preserve"> LINEAR METAL CEILINGS</v>
      </c>
      <c r="F3162" s="533" t="str">
        <f t="shared" si="3266"/>
        <v>AR</v>
      </c>
      <c r="G3162" s="533" t="s">
        <v>2722</v>
      </c>
      <c r="H3162" s="533">
        <v>417</v>
      </c>
      <c r="I3162" s="533" t="str">
        <f>I3160</f>
        <v>095423 - LINEAR METAL CEILINGS</v>
      </c>
      <c r="J3162" s="533" t="str">
        <f>J3160</f>
        <v>095423 - LINEAR METAL CEILINGS</v>
      </c>
      <c r="K3162" s="87" t="s">
        <v>15</v>
      </c>
      <c r="L3162" s="137" t="s">
        <v>387</v>
      </c>
      <c r="M3162" s="223">
        <v>45</v>
      </c>
      <c r="N3162" s="98" t="s">
        <v>33</v>
      </c>
      <c r="O3162" s="94">
        <v>50</v>
      </c>
      <c r="P3162" s="25">
        <f>O3162*M3162</f>
        <v>2250</v>
      </c>
      <c r="Q3162" s="95"/>
      <c r="X3162" s="533" t="s">
        <v>387</v>
      </c>
      <c r="Y3162" s="533">
        <v>45</v>
      </c>
      <c r="Z3162" s="533" t="s">
        <v>33</v>
      </c>
      <c r="AA3162" s="533">
        <v>50</v>
      </c>
      <c r="AB3162" s="533">
        <v>2250</v>
      </c>
    </row>
    <row r="3163" spans="1:28" ht="15.75" hidden="1">
      <c r="A3163" s="533" t="s">
        <v>2729</v>
      </c>
      <c r="B3163" s="533">
        <v>9</v>
      </c>
      <c r="C3163" s="533" t="s">
        <v>359</v>
      </c>
      <c r="D3163" s="572" t="s">
        <v>1730</v>
      </c>
      <c r="E3163" s="571" t="s">
        <v>1238</v>
      </c>
      <c r="F3163" s="533" t="str">
        <f t="shared" si="3266"/>
        <v>AR</v>
      </c>
      <c r="G3163" s="533" t="s">
        <v>2725</v>
      </c>
      <c r="H3163" s="533">
        <v>418</v>
      </c>
      <c r="I3163" s="533" t="str">
        <f t="shared" ref="I3163:I3164" si="3273">L3163</f>
        <v>096340 - STONE FLOORING</v>
      </c>
      <c r="J3163" s="533" t="str">
        <f t="shared" ref="J3163:J3164" si="3274">L3163</f>
        <v>096340 - STONE FLOORING</v>
      </c>
      <c r="K3163" s="87"/>
      <c r="L3163" s="96" t="s">
        <v>391</v>
      </c>
      <c r="M3163" s="89"/>
      <c r="N3163" s="89"/>
      <c r="O3163" s="94"/>
      <c r="P3163" s="94"/>
      <c r="Q3163" s="95"/>
      <c r="X3163" s="533" t="s">
        <v>391</v>
      </c>
    </row>
    <row r="3164" spans="1:28" ht="15.75" hidden="1">
      <c r="A3164" s="533" t="s">
        <v>2729</v>
      </c>
      <c r="B3164" s="533">
        <v>9</v>
      </c>
      <c r="C3164" s="533" t="s">
        <v>359</v>
      </c>
      <c r="D3164" s="572" t="s">
        <v>1730</v>
      </c>
      <c r="E3164" s="571" t="str">
        <f t="shared" ref="E3164:E3180" si="3275">E3163</f>
        <v xml:space="preserve"> STONE FLOORING</v>
      </c>
      <c r="F3164" s="533" t="str">
        <f t="shared" si="3266"/>
        <v>AR</v>
      </c>
      <c r="G3164" s="533" t="s">
        <v>2725</v>
      </c>
      <c r="H3164" s="533">
        <v>419</v>
      </c>
      <c r="I3164" s="533" t="str">
        <f t="shared" si="3273"/>
        <v>Marble slabs and fittings; best quality, polished finish; including cement sand screed; complete; as specified and shown on Drawings</v>
      </c>
      <c r="J3164" s="533" t="str">
        <f t="shared" si="3274"/>
        <v>Marble slabs and fittings; best quality, polished finish; including cement sand screed; complete; as specified and shown on Drawings</v>
      </c>
      <c r="K3164" s="87"/>
      <c r="L3164" s="96" t="s">
        <v>392</v>
      </c>
      <c r="M3164" s="89"/>
      <c r="N3164" s="89"/>
      <c r="O3164" s="94"/>
      <c r="P3164" s="94"/>
      <c r="Q3164" s="95"/>
      <c r="X3164" s="533" t="s">
        <v>392</v>
      </c>
    </row>
    <row r="3165" spans="1:28" ht="16.5" hidden="1" thickBot="1">
      <c r="A3165" s="533" t="s">
        <v>2729</v>
      </c>
      <c r="B3165" s="533">
        <v>9</v>
      </c>
      <c r="C3165" s="533" t="s">
        <v>359</v>
      </c>
      <c r="D3165" s="572" t="s">
        <v>1730</v>
      </c>
      <c r="E3165" s="571" t="str">
        <f t="shared" si="3275"/>
        <v xml:space="preserve"> STONE FLOORING</v>
      </c>
      <c r="F3165" s="533" t="str">
        <f t="shared" si="3266"/>
        <v>AR</v>
      </c>
      <c r="G3165" s="533" t="s">
        <v>2722</v>
      </c>
      <c r="H3165" s="533">
        <v>420</v>
      </c>
      <c r="I3165" s="533" t="str">
        <f t="shared" ref="I3165:J3165" si="3276">I3163</f>
        <v>096340 - STONE FLOORING</v>
      </c>
      <c r="J3165" s="533" t="str">
        <f t="shared" si="3276"/>
        <v>096340 - STONE FLOORING</v>
      </c>
      <c r="K3165" s="87" t="s">
        <v>17</v>
      </c>
      <c r="L3165" s="87" t="s">
        <v>393</v>
      </c>
      <c r="M3165" s="223">
        <v>30</v>
      </c>
      <c r="N3165" s="89" t="s">
        <v>95</v>
      </c>
      <c r="O3165" s="94">
        <v>50</v>
      </c>
      <c r="P3165" s="25">
        <f t="shared" ref="P3165:P3171" si="3277">O3165*M3165</f>
        <v>1500</v>
      </c>
      <c r="Q3165" s="95"/>
      <c r="X3165" s="533" t="s">
        <v>393</v>
      </c>
      <c r="Y3165" s="533">
        <v>30</v>
      </c>
      <c r="Z3165" s="533" t="s">
        <v>95</v>
      </c>
      <c r="AA3165" s="533">
        <v>50</v>
      </c>
      <c r="AB3165" s="533">
        <v>1500</v>
      </c>
    </row>
    <row r="3166" spans="1:28" ht="16.5" hidden="1" thickBot="1">
      <c r="A3166" s="533" t="s">
        <v>2729</v>
      </c>
      <c r="B3166" s="533">
        <v>9</v>
      </c>
      <c r="C3166" s="533" t="s">
        <v>359</v>
      </c>
      <c r="D3166" s="572" t="s">
        <v>1730</v>
      </c>
      <c r="E3166" s="571" t="str">
        <f t="shared" si="3275"/>
        <v xml:space="preserve"> STONE FLOORING</v>
      </c>
      <c r="F3166" s="533" t="str">
        <f t="shared" si="3266"/>
        <v>AR</v>
      </c>
      <c r="G3166" s="533" t="s">
        <v>2722</v>
      </c>
      <c r="H3166" s="533">
        <v>421</v>
      </c>
      <c r="I3166" s="533" t="str">
        <f t="shared" ref="I3166:J3166" si="3278">I3164</f>
        <v>Marble slabs and fittings; best quality, polished finish; including cement sand screed; complete; as specified and shown on Drawings</v>
      </c>
      <c r="J3166" s="533" t="str">
        <f t="shared" si="3278"/>
        <v>Marble slabs and fittings; best quality, polished finish; including cement sand screed; complete; as specified and shown on Drawings</v>
      </c>
      <c r="K3166" s="87" t="s">
        <v>19</v>
      </c>
      <c r="L3166" s="87" t="s">
        <v>394</v>
      </c>
      <c r="M3166" s="223">
        <v>16</v>
      </c>
      <c r="N3166" s="89" t="s">
        <v>95</v>
      </c>
      <c r="O3166" s="94">
        <v>65</v>
      </c>
      <c r="P3166" s="25">
        <f t="shared" si="3277"/>
        <v>1040</v>
      </c>
      <c r="Q3166" s="95"/>
      <c r="X3166" s="533" t="s">
        <v>394</v>
      </c>
      <c r="Y3166" s="533">
        <v>16</v>
      </c>
      <c r="Z3166" s="533" t="s">
        <v>95</v>
      </c>
      <c r="AA3166" s="533">
        <v>65</v>
      </c>
      <c r="AB3166" s="533">
        <v>1040</v>
      </c>
    </row>
    <row r="3167" spans="1:28" ht="16.5" hidden="1" thickBot="1">
      <c r="A3167" s="533" t="s">
        <v>2729</v>
      </c>
      <c r="B3167" s="533">
        <v>9</v>
      </c>
      <c r="C3167" s="533" t="s">
        <v>359</v>
      </c>
      <c r="D3167" s="572" t="s">
        <v>1730</v>
      </c>
      <c r="E3167" s="571" t="str">
        <f t="shared" si="3275"/>
        <v xml:space="preserve"> STONE FLOORING</v>
      </c>
      <c r="F3167" s="533" t="str">
        <f t="shared" si="3266"/>
        <v>AR</v>
      </c>
      <c r="G3167" s="533" t="s">
        <v>2722</v>
      </c>
      <c r="H3167" s="533">
        <v>422</v>
      </c>
      <c r="I3167" s="533" t="str">
        <f t="shared" ref="I3167:J3167" si="3279">I3165</f>
        <v>096340 - STONE FLOORING</v>
      </c>
      <c r="J3167" s="533" t="str">
        <f t="shared" si="3279"/>
        <v>096340 - STONE FLOORING</v>
      </c>
      <c r="K3167" s="87" t="s">
        <v>20</v>
      </c>
      <c r="L3167" s="87" t="s">
        <v>395</v>
      </c>
      <c r="M3167" s="223">
        <v>2</v>
      </c>
      <c r="N3167" s="89" t="s">
        <v>95</v>
      </c>
      <c r="O3167" s="94">
        <v>75</v>
      </c>
      <c r="P3167" s="25">
        <f t="shared" si="3277"/>
        <v>150</v>
      </c>
      <c r="Q3167" s="95"/>
      <c r="X3167" s="533" t="s">
        <v>395</v>
      </c>
      <c r="Y3167" s="533">
        <v>2</v>
      </c>
      <c r="Z3167" s="533" t="s">
        <v>95</v>
      </c>
      <c r="AA3167" s="533">
        <v>75</v>
      </c>
      <c r="AB3167" s="533">
        <v>150</v>
      </c>
    </row>
    <row r="3168" spans="1:28" ht="15.75" hidden="1">
      <c r="A3168" s="533" t="s">
        <v>2729</v>
      </c>
      <c r="B3168" s="533">
        <v>9</v>
      </c>
      <c r="C3168" s="533" t="s">
        <v>359</v>
      </c>
      <c r="D3168" s="572" t="s">
        <v>1730</v>
      </c>
      <c r="E3168" s="571" t="str">
        <f t="shared" si="3275"/>
        <v xml:space="preserve"> STONE FLOORING</v>
      </c>
      <c r="F3168" s="533" t="str">
        <f t="shared" si="3266"/>
        <v>AR</v>
      </c>
      <c r="G3168" s="533" t="s">
        <v>2722</v>
      </c>
      <c r="H3168" s="533">
        <v>423</v>
      </c>
      <c r="I3168" s="533" t="str">
        <f t="shared" ref="I3168:J3168" si="3280">I3166</f>
        <v>Marble slabs and fittings; best quality, polished finish; including cement sand screed; complete; as specified and shown on Drawings</v>
      </c>
      <c r="J3168" s="533" t="str">
        <f t="shared" si="3280"/>
        <v>Marble slabs and fittings; best quality, polished finish; including cement sand screed; complete; as specified and shown on Drawings</v>
      </c>
      <c r="K3168" s="224" t="s">
        <v>21</v>
      </c>
      <c r="L3168" s="224" t="s">
        <v>396</v>
      </c>
      <c r="M3168" s="225">
        <v>58</v>
      </c>
      <c r="N3168" s="225" t="s">
        <v>95</v>
      </c>
      <c r="O3168" s="94"/>
      <c r="P3168" s="25">
        <f t="shared" si="3277"/>
        <v>0</v>
      </c>
      <c r="Q3168" s="95"/>
      <c r="X3168" s="533" t="s">
        <v>396</v>
      </c>
      <c r="Y3168" s="533">
        <v>58</v>
      </c>
      <c r="Z3168" s="533" t="s">
        <v>95</v>
      </c>
      <c r="AB3168" s="533">
        <v>0</v>
      </c>
    </row>
    <row r="3169" spans="1:28" ht="15.75" hidden="1">
      <c r="A3169" s="533" t="s">
        <v>2729</v>
      </c>
      <c r="B3169" s="533">
        <v>9</v>
      </c>
      <c r="C3169" s="533" t="s">
        <v>359</v>
      </c>
      <c r="D3169" s="572" t="s">
        <v>1730</v>
      </c>
      <c r="E3169" s="571" t="str">
        <f t="shared" si="3275"/>
        <v xml:space="preserve"> STONE FLOORING</v>
      </c>
      <c r="F3169" s="533" t="str">
        <f t="shared" si="3266"/>
        <v>AR</v>
      </c>
      <c r="G3169" s="533" t="s">
        <v>2722</v>
      </c>
      <c r="H3169" s="533">
        <v>424</v>
      </c>
      <c r="I3169" s="533" t="str">
        <f t="shared" ref="I3169:J3169" si="3281">I3167</f>
        <v>096340 - STONE FLOORING</v>
      </c>
      <c r="J3169" s="533" t="str">
        <f t="shared" si="3281"/>
        <v>096340 - STONE FLOORING</v>
      </c>
      <c r="K3169" s="224" t="s">
        <v>45</v>
      </c>
      <c r="L3169" s="224" t="s">
        <v>397</v>
      </c>
      <c r="M3169" s="225">
        <v>58</v>
      </c>
      <c r="N3169" s="225" t="s">
        <v>95</v>
      </c>
      <c r="O3169" s="94"/>
      <c r="P3169" s="25">
        <f t="shared" si="3277"/>
        <v>0</v>
      </c>
      <c r="Q3169" s="95"/>
      <c r="X3169" s="533" t="s">
        <v>397</v>
      </c>
      <c r="Y3169" s="533">
        <v>58</v>
      </c>
      <c r="Z3169" s="533" t="s">
        <v>95</v>
      </c>
      <c r="AB3169" s="533">
        <v>0</v>
      </c>
    </row>
    <row r="3170" spans="1:28" ht="15.75" hidden="1">
      <c r="A3170" s="533" t="s">
        <v>2729</v>
      </c>
      <c r="B3170" s="533">
        <v>9</v>
      </c>
      <c r="C3170" s="533" t="s">
        <v>359</v>
      </c>
      <c r="D3170" s="572" t="s">
        <v>1730</v>
      </c>
      <c r="E3170" s="571" t="str">
        <f t="shared" si="3275"/>
        <v xml:space="preserve"> STONE FLOORING</v>
      </c>
      <c r="F3170" s="533" t="str">
        <f t="shared" si="3266"/>
        <v>AR</v>
      </c>
      <c r="G3170" s="533" t="s">
        <v>2722</v>
      </c>
      <c r="H3170" s="533">
        <v>425</v>
      </c>
      <c r="I3170" s="533" t="str">
        <f t="shared" ref="I3170:J3170" si="3282">I3168</f>
        <v>Marble slabs and fittings; best quality, polished finish; including cement sand screed; complete; as specified and shown on Drawings</v>
      </c>
      <c r="J3170" s="533" t="str">
        <f t="shared" si="3282"/>
        <v>Marble slabs and fittings; best quality, polished finish; including cement sand screed; complete; as specified and shown on Drawings</v>
      </c>
      <c r="K3170" s="224" t="s">
        <v>13</v>
      </c>
      <c r="L3170" s="224" t="s">
        <v>99</v>
      </c>
      <c r="M3170" s="225">
        <v>8</v>
      </c>
      <c r="N3170" s="225" t="s">
        <v>95</v>
      </c>
      <c r="O3170" s="94"/>
      <c r="P3170" s="25">
        <f t="shared" si="3277"/>
        <v>0</v>
      </c>
      <c r="Q3170" s="95"/>
      <c r="X3170" s="533" t="s">
        <v>99</v>
      </c>
      <c r="Y3170" s="533">
        <v>8</v>
      </c>
      <c r="Z3170" s="533" t="s">
        <v>95</v>
      </c>
      <c r="AB3170" s="533">
        <v>0</v>
      </c>
    </row>
    <row r="3171" spans="1:28" ht="15.75" hidden="1">
      <c r="A3171" s="533" t="s">
        <v>2729</v>
      </c>
      <c r="B3171" s="533">
        <v>9</v>
      </c>
      <c r="C3171" s="533" t="s">
        <v>359</v>
      </c>
      <c r="D3171" s="572" t="s">
        <v>1730</v>
      </c>
      <c r="E3171" s="571" t="str">
        <f t="shared" si="3275"/>
        <v xml:space="preserve"> STONE FLOORING</v>
      </c>
      <c r="F3171" s="533" t="str">
        <f t="shared" si="3266"/>
        <v>AR</v>
      </c>
      <c r="G3171" s="533" t="s">
        <v>2722</v>
      </c>
      <c r="H3171" s="533">
        <v>426</v>
      </c>
      <c r="I3171" s="533" t="str">
        <f t="shared" ref="I3171:J3171" si="3283">I3169</f>
        <v>096340 - STONE FLOORING</v>
      </c>
      <c r="J3171" s="533" t="str">
        <f t="shared" si="3283"/>
        <v>096340 - STONE FLOORING</v>
      </c>
      <c r="K3171" s="224" t="s">
        <v>15</v>
      </c>
      <c r="L3171" s="224" t="s">
        <v>398</v>
      </c>
      <c r="M3171" s="225">
        <v>24</v>
      </c>
      <c r="N3171" s="225" t="s">
        <v>95</v>
      </c>
      <c r="O3171" s="94"/>
      <c r="P3171" s="25">
        <f t="shared" si="3277"/>
        <v>0</v>
      </c>
      <c r="Q3171" s="95"/>
      <c r="X3171" s="533" t="s">
        <v>398</v>
      </c>
      <c r="Y3171" s="533">
        <v>24</v>
      </c>
      <c r="Z3171" s="533" t="s">
        <v>95</v>
      </c>
      <c r="AB3171" s="533">
        <v>0</v>
      </c>
    </row>
    <row r="3172" spans="1:28" ht="15.75" hidden="1">
      <c r="A3172" s="533" t="s">
        <v>2729</v>
      </c>
      <c r="B3172" s="533">
        <v>9</v>
      </c>
      <c r="C3172" s="533" t="s">
        <v>359</v>
      </c>
      <c r="D3172" s="572" t="s">
        <v>1730</v>
      </c>
      <c r="E3172" s="571" t="str">
        <f t="shared" si="3275"/>
        <v xml:space="preserve"> STONE FLOORING</v>
      </c>
      <c r="F3172" s="533" t="str">
        <f t="shared" si="3266"/>
        <v>AR</v>
      </c>
      <c r="G3172" s="533" t="s">
        <v>2725</v>
      </c>
      <c r="H3172" s="533">
        <v>427</v>
      </c>
      <c r="I3172" s="533" t="str">
        <f>L3172</f>
        <v>Granite slabs and fittings; best quality; polished finish; including cement-sand screed; complete; as specified and as shown on Drawings</v>
      </c>
      <c r="J3172" s="533" t="str">
        <f>L3172</f>
        <v>Granite slabs and fittings; best quality; polished finish; including cement-sand screed; complete; as specified and as shown on Drawings</v>
      </c>
      <c r="K3172" s="224"/>
      <c r="L3172" s="621" t="s">
        <v>399</v>
      </c>
      <c r="M3172" s="225"/>
      <c r="N3172" s="225"/>
      <c r="O3172" s="94"/>
      <c r="P3172" s="93"/>
      <c r="Q3172" s="95"/>
      <c r="X3172" s="533" t="s">
        <v>399</v>
      </c>
    </row>
    <row r="3173" spans="1:28" ht="15.75" hidden="1">
      <c r="A3173" s="533" t="s">
        <v>2729</v>
      </c>
      <c r="B3173" s="533">
        <v>9</v>
      </c>
      <c r="C3173" s="533" t="s">
        <v>359</v>
      </c>
      <c r="D3173" s="572" t="s">
        <v>1730</v>
      </c>
      <c r="E3173" s="571" t="str">
        <f t="shared" si="3275"/>
        <v xml:space="preserve"> STONE FLOORING</v>
      </c>
      <c r="F3173" s="533" t="str">
        <f t="shared" si="3266"/>
        <v>AR</v>
      </c>
      <c r="G3173" s="533" t="s">
        <v>2722</v>
      </c>
      <c r="H3173" s="533">
        <v>428</v>
      </c>
      <c r="I3173" s="533" t="str">
        <f t="shared" ref="I3173:J3173" si="3284">I3171</f>
        <v>096340 - STONE FLOORING</v>
      </c>
      <c r="J3173" s="533" t="str">
        <f t="shared" si="3284"/>
        <v>096340 - STONE FLOORING</v>
      </c>
      <c r="K3173" s="224" t="s">
        <v>17</v>
      </c>
      <c r="L3173" s="224" t="s">
        <v>400</v>
      </c>
      <c r="M3173" s="225">
        <v>19</v>
      </c>
      <c r="N3173" s="225" t="s">
        <v>33</v>
      </c>
      <c r="O3173" s="94"/>
      <c r="P3173" s="25">
        <f t="shared" ref="P3173:P3180" si="3285">O3173*M3173</f>
        <v>0</v>
      </c>
      <c r="Q3173" s="95"/>
      <c r="X3173" s="533" t="s">
        <v>400</v>
      </c>
      <c r="Y3173" s="533">
        <v>19</v>
      </c>
      <c r="Z3173" s="533" t="s">
        <v>33</v>
      </c>
      <c r="AB3173" s="533">
        <v>0</v>
      </c>
    </row>
    <row r="3174" spans="1:28" ht="15.75" hidden="1">
      <c r="A3174" s="533" t="s">
        <v>2729</v>
      </c>
      <c r="B3174" s="533">
        <v>9</v>
      </c>
      <c r="C3174" s="533" t="s">
        <v>359</v>
      </c>
      <c r="D3174" s="572" t="s">
        <v>1730</v>
      </c>
      <c r="E3174" s="571" t="str">
        <f t="shared" si="3275"/>
        <v xml:space="preserve"> STONE FLOORING</v>
      </c>
      <c r="F3174" s="533" t="str">
        <f t="shared" si="3266"/>
        <v>AR</v>
      </c>
      <c r="G3174" s="533" t="s">
        <v>2722</v>
      </c>
      <c r="H3174" s="533">
        <v>429</v>
      </c>
      <c r="I3174" s="533" t="str">
        <f t="shared" ref="I3174:J3174" si="3286">I3172</f>
        <v>Granite slabs and fittings; best quality; polished finish; including cement-sand screed; complete; as specified and as shown on Drawings</v>
      </c>
      <c r="J3174" s="533" t="str">
        <f t="shared" si="3286"/>
        <v>Granite slabs and fittings; best quality; polished finish; including cement-sand screed; complete; as specified and as shown on Drawings</v>
      </c>
      <c r="K3174" s="224" t="s">
        <v>19</v>
      </c>
      <c r="L3174" s="224" t="s">
        <v>401</v>
      </c>
      <c r="M3174" s="225">
        <v>27</v>
      </c>
      <c r="N3174" s="225" t="s">
        <v>33</v>
      </c>
      <c r="O3174" s="94"/>
      <c r="P3174" s="25">
        <f t="shared" si="3285"/>
        <v>0</v>
      </c>
      <c r="Q3174" s="95"/>
      <c r="X3174" s="533" t="s">
        <v>401</v>
      </c>
      <c r="Y3174" s="533">
        <v>27</v>
      </c>
      <c r="Z3174" s="533" t="s">
        <v>33</v>
      </c>
      <c r="AB3174" s="533">
        <v>0</v>
      </c>
    </row>
    <row r="3175" spans="1:28" ht="15.75" hidden="1">
      <c r="A3175" s="533" t="s">
        <v>2729</v>
      </c>
      <c r="B3175" s="533">
        <v>9</v>
      </c>
      <c r="C3175" s="533" t="s">
        <v>359</v>
      </c>
      <c r="D3175" s="572" t="s">
        <v>1730</v>
      </c>
      <c r="E3175" s="571" t="str">
        <f t="shared" si="3275"/>
        <v xml:space="preserve"> STONE FLOORING</v>
      </c>
      <c r="F3175" s="533" t="str">
        <f t="shared" si="3266"/>
        <v>AR</v>
      </c>
      <c r="G3175" s="533" t="s">
        <v>2722</v>
      </c>
      <c r="H3175" s="533">
        <v>430</v>
      </c>
      <c r="I3175" s="533" t="str">
        <f t="shared" ref="I3175:J3175" si="3287">I3173</f>
        <v>096340 - STONE FLOORING</v>
      </c>
      <c r="J3175" s="533" t="str">
        <f t="shared" si="3287"/>
        <v>096340 - STONE FLOORING</v>
      </c>
      <c r="K3175" s="224" t="s">
        <v>20</v>
      </c>
      <c r="L3175" s="224" t="s">
        <v>402</v>
      </c>
      <c r="M3175" s="225">
        <v>78</v>
      </c>
      <c r="N3175" s="225" t="s">
        <v>95</v>
      </c>
      <c r="O3175" s="94"/>
      <c r="P3175" s="25">
        <f t="shared" si="3285"/>
        <v>0</v>
      </c>
      <c r="Q3175" s="95"/>
      <c r="X3175" s="533" t="s">
        <v>402</v>
      </c>
      <c r="Y3175" s="533">
        <v>78</v>
      </c>
      <c r="Z3175" s="533" t="s">
        <v>95</v>
      </c>
      <c r="AB3175" s="533">
        <v>0</v>
      </c>
    </row>
    <row r="3176" spans="1:28" ht="15.75" hidden="1">
      <c r="A3176" s="533" t="s">
        <v>2729</v>
      </c>
      <c r="B3176" s="533">
        <v>9</v>
      </c>
      <c r="C3176" s="533" t="s">
        <v>359</v>
      </c>
      <c r="D3176" s="572" t="s">
        <v>1730</v>
      </c>
      <c r="E3176" s="571" t="str">
        <f t="shared" si="3275"/>
        <v xml:space="preserve"> STONE FLOORING</v>
      </c>
      <c r="F3176" s="533" t="str">
        <f t="shared" si="3266"/>
        <v>AR</v>
      </c>
      <c r="G3176" s="533" t="s">
        <v>2722</v>
      </c>
      <c r="H3176" s="533">
        <v>431</v>
      </c>
      <c r="I3176" s="533" t="str">
        <f t="shared" ref="I3176:J3176" si="3288">I3174</f>
        <v>Granite slabs and fittings; best quality; polished finish; including cement-sand screed; complete; as specified and as shown on Drawings</v>
      </c>
      <c r="J3176" s="533" t="str">
        <f t="shared" si="3288"/>
        <v>Granite slabs and fittings; best quality; polished finish; including cement-sand screed; complete; as specified and as shown on Drawings</v>
      </c>
      <c r="K3176" s="224" t="s">
        <v>21</v>
      </c>
      <c r="L3176" s="224" t="s">
        <v>403</v>
      </c>
      <c r="M3176" s="225">
        <v>78</v>
      </c>
      <c r="N3176" s="225" t="s">
        <v>95</v>
      </c>
      <c r="O3176" s="94"/>
      <c r="P3176" s="25">
        <f t="shared" si="3285"/>
        <v>0</v>
      </c>
      <c r="Q3176" s="95"/>
      <c r="X3176" s="533" t="s">
        <v>403</v>
      </c>
      <c r="Y3176" s="533">
        <v>78</v>
      </c>
      <c r="Z3176" s="533" t="s">
        <v>95</v>
      </c>
      <c r="AB3176" s="533">
        <v>0</v>
      </c>
    </row>
    <row r="3177" spans="1:28" ht="15.75" hidden="1">
      <c r="A3177" s="533" t="s">
        <v>2729</v>
      </c>
      <c r="B3177" s="533">
        <v>9</v>
      </c>
      <c r="C3177" s="533" t="s">
        <v>359</v>
      </c>
      <c r="D3177" s="572" t="s">
        <v>1730</v>
      </c>
      <c r="E3177" s="571" t="str">
        <f t="shared" si="3275"/>
        <v xml:space="preserve"> STONE FLOORING</v>
      </c>
      <c r="F3177" s="533" t="str">
        <f t="shared" si="3266"/>
        <v>AR</v>
      </c>
      <c r="G3177" s="533" t="s">
        <v>2722</v>
      </c>
      <c r="H3177" s="533">
        <v>432</v>
      </c>
      <c r="I3177" s="533" t="str">
        <f t="shared" ref="I3177:J3177" si="3289">I3175</f>
        <v>096340 - STONE FLOORING</v>
      </c>
      <c r="J3177" s="533" t="str">
        <f t="shared" si="3289"/>
        <v>096340 - STONE FLOORING</v>
      </c>
      <c r="K3177" s="224" t="s">
        <v>45</v>
      </c>
      <c r="L3177" s="224" t="s">
        <v>99</v>
      </c>
      <c r="M3177" s="225">
        <v>51</v>
      </c>
      <c r="N3177" s="225" t="s">
        <v>95</v>
      </c>
      <c r="O3177" s="94"/>
      <c r="P3177" s="25">
        <f t="shared" si="3285"/>
        <v>0</v>
      </c>
      <c r="Q3177" s="95"/>
      <c r="X3177" s="533" t="s">
        <v>99</v>
      </c>
      <c r="Y3177" s="533">
        <v>51</v>
      </c>
      <c r="Z3177" s="533" t="s">
        <v>95</v>
      </c>
      <c r="AB3177" s="533">
        <v>0</v>
      </c>
    </row>
    <row r="3178" spans="1:28" ht="15.75" hidden="1">
      <c r="A3178" s="533" t="s">
        <v>2729</v>
      </c>
      <c r="B3178" s="533">
        <v>9</v>
      </c>
      <c r="C3178" s="533" t="s">
        <v>359</v>
      </c>
      <c r="D3178" s="572" t="s">
        <v>1730</v>
      </c>
      <c r="E3178" s="571" t="str">
        <f t="shared" si="3275"/>
        <v xml:space="preserve"> STONE FLOORING</v>
      </c>
      <c r="F3178" s="533" t="str">
        <f t="shared" si="3266"/>
        <v>AR</v>
      </c>
      <c r="G3178" s="533" t="s">
        <v>2722</v>
      </c>
      <c r="H3178" s="533">
        <v>433</v>
      </c>
      <c r="I3178" s="533" t="str">
        <f t="shared" ref="I3178:J3178" si="3290">I3176</f>
        <v>Granite slabs and fittings; best quality; polished finish; including cement-sand screed; complete; as specified and as shown on Drawings</v>
      </c>
      <c r="J3178" s="533" t="str">
        <f t="shared" si="3290"/>
        <v>Granite slabs and fittings; best quality; polished finish; including cement-sand screed; complete; as specified and as shown on Drawings</v>
      </c>
      <c r="K3178" s="224" t="s">
        <v>48</v>
      </c>
      <c r="L3178" s="224" t="s">
        <v>398</v>
      </c>
      <c r="M3178" s="225">
        <v>20</v>
      </c>
      <c r="N3178" s="225" t="s">
        <v>95</v>
      </c>
      <c r="O3178" s="94"/>
      <c r="P3178" s="25">
        <f t="shared" si="3285"/>
        <v>0</v>
      </c>
      <c r="Q3178" s="95"/>
      <c r="X3178" s="533" t="s">
        <v>398</v>
      </c>
      <c r="Y3178" s="533">
        <v>20</v>
      </c>
      <c r="Z3178" s="533" t="s">
        <v>95</v>
      </c>
      <c r="AB3178" s="533">
        <v>0</v>
      </c>
    </row>
    <row r="3179" spans="1:28" ht="15.75" hidden="1">
      <c r="A3179" s="533" t="s">
        <v>2729</v>
      </c>
      <c r="B3179" s="533">
        <v>9</v>
      </c>
      <c r="C3179" s="533" t="s">
        <v>359</v>
      </c>
      <c r="D3179" s="572" t="s">
        <v>1730</v>
      </c>
      <c r="E3179" s="571" t="str">
        <f t="shared" si="3275"/>
        <v xml:space="preserve"> STONE FLOORING</v>
      </c>
      <c r="F3179" s="533" t="str">
        <f t="shared" si="3266"/>
        <v>AR</v>
      </c>
      <c r="G3179" s="533" t="s">
        <v>2722</v>
      </c>
      <c r="H3179" s="533">
        <v>434</v>
      </c>
      <c r="I3179" s="533" t="str">
        <f t="shared" ref="I3179:J3179" si="3291">I3177</f>
        <v>096340 - STONE FLOORING</v>
      </c>
      <c r="J3179" s="533" t="str">
        <f t="shared" si="3291"/>
        <v>096340 - STONE FLOORING</v>
      </c>
      <c r="K3179" s="224" t="s">
        <v>50</v>
      </c>
      <c r="L3179" s="224" t="s">
        <v>404</v>
      </c>
      <c r="M3179" s="225">
        <v>18</v>
      </c>
      <c r="N3179" s="225" t="s">
        <v>95</v>
      </c>
      <c r="O3179" s="94"/>
      <c r="P3179" s="25">
        <f t="shared" si="3285"/>
        <v>0</v>
      </c>
      <c r="Q3179" s="95"/>
      <c r="X3179" s="533" t="s">
        <v>404</v>
      </c>
      <c r="Y3179" s="533">
        <v>18</v>
      </c>
      <c r="Z3179" s="533" t="s">
        <v>95</v>
      </c>
      <c r="AB3179" s="533">
        <v>0</v>
      </c>
    </row>
    <row r="3180" spans="1:28" ht="15.75" hidden="1">
      <c r="A3180" s="533" t="s">
        <v>2729</v>
      </c>
      <c r="B3180" s="533">
        <v>9</v>
      </c>
      <c r="C3180" s="533" t="s">
        <v>359</v>
      </c>
      <c r="D3180" s="572" t="s">
        <v>1730</v>
      </c>
      <c r="E3180" s="571" t="str">
        <f t="shared" si="3275"/>
        <v xml:space="preserve"> STONE FLOORING</v>
      </c>
      <c r="F3180" s="533" t="str">
        <f t="shared" si="3266"/>
        <v>AR</v>
      </c>
      <c r="G3180" s="533" t="s">
        <v>2722</v>
      </c>
      <c r="H3180" s="533">
        <v>435</v>
      </c>
      <c r="I3180" s="533" t="str">
        <f t="shared" ref="I3180:J3180" si="3292">I3178</f>
        <v>Granite slabs and fittings; best quality; polished finish; including cement-sand screed; complete; as specified and as shown on Drawings</v>
      </c>
      <c r="J3180" s="533" t="str">
        <f t="shared" si="3292"/>
        <v>Granite slabs and fittings; best quality; polished finish; including cement-sand screed; complete; as specified and as shown on Drawings</v>
      </c>
      <c r="K3180" s="224" t="s">
        <v>76</v>
      </c>
      <c r="L3180" s="224" t="s">
        <v>405</v>
      </c>
      <c r="M3180" s="225">
        <v>18</v>
      </c>
      <c r="N3180" s="225" t="s">
        <v>95</v>
      </c>
      <c r="O3180" s="94"/>
      <c r="P3180" s="25">
        <f t="shared" si="3285"/>
        <v>0</v>
      </c>
      <c r="Q3180" s="95"/>
      <c r="X3180" s="533" t="s">
        <v>405</v>
      </c>
      <c r="Y3180" s="533">
        <v>18</v>
      </c>
      <c r="Z3180" s="533" t="s">
        <v>95</v>
      </c>
      <c r="AB3180" s="533">
        <v>0</v>
      </c>
    </row>
    <row r="3181" spans="1:28" ht="15.75" hidden="1">
      <c r="A3181" s="533" t="s">
        <v>2729</v>
      </c>
      <c r="B3181" s="533">
        <v>9</v>
      </c>
      <c r="C3181" s="533" t="s">
        <v>359</v>
      </c>
      <c r="D3181" s="572" t="s">
        <v>1776</v>
      </c>
      <c r="E3181" s="571" t="s">
        <v>1239</v>
      </c>
      <c r="F3181" s="533" t="str">
        <f t="shared" si="3266"/>
        <v>AR</v>
      </c>
      <c r="G3181" s="533" t="s">
        <v>2725</v>
      </c>
      <c r="H3181" s="533">
        <v>436</v>
      </c>
      <c r="I3181" s="533" t="str">
        <f t="shared" ref="I3181:I3182" si="3293">L3181</f>
        <v>099113 - EXTERIOR PAINTING</v>
      </c>
      <c r="J3181" s="533" t="str">
        <f t="shared" ref="J3181:J3182" si="3294">L3181</f>
        <v>099113 - EXTERIOR PAINTING</v>
      </c>
      <c r="K3181" s="87"/>
      <c r="L3181" s="96" t="s">
        <v>406</v>
      </c>
      <c r="M3181" s="89"/>
      <c r="N3181" s="89"/>
      <c r="O3181" s="94"/>
      <c r="P3181" s="94"/>
      <c r="Q3181" s="95"/>
      <c r="X3181" s="533" t="s">
        <v>406</v>
      </c>
    </row>
    <row r="3182" spans="1:28" ht="15.75" hidden="1">
      <c r="A3182" s="533" t="s">
        <v>2729</v>
      </c>
      <c r="B3182" s="533">
        <v>9</v>
      </c>
      <c r="C3182" s="533" t="s">
        <v>359</v>
      </c>
      <c r="D3182" s="572" t="s">
        <v>1776</v>
      </c>
      <c r="E3182" s="571" t="str">
        <f t="shared" ref="E3182:E3183" si="3295">E3181</f>
        <v xml:space="preserve"> EXTERIOR PAINTING</v>
      </c>
      <c r="F3182" s="533" t="str">
        <f t="shared" si="3266"/>
        <v>AR</v>
      </c>
      <c r="G3182" s="533" t="s">
        <v>2725</v>
      </c>
      <c r="H3182" s="533">
        <v>437</v>
      </c>
      <c r="I3182" s="533" t="str">
        <f t="shared" si="3293"/>
        <v>External textured acrylic  emulsion paint, resin based, water-resistant suitable for repeated washing and scrubbing; to concrete, masonry, render and plaster</v>
      </c>
      <c r="J3182" s="533" t="str">
        <f t="shared" si="3294"/>
        <v>External textured acrylic  emulsion paint, resin based, water-resistant suitable for repeated washing and scrubbing; to concrete, masonry, render and plaster</v>
      </c>
      <c r="K3182" s="87"/>
      <c r="L3182" s="96" t="s">
        <v>407</v>
      </c>
      <c r="M3182" s="89"/>
      <c r="N3182" s="89"/>
      <c r="O3182" s="94"/>
      <c r="P3182" s="94"/>
      <c r="Q3182" s="95"/>
      <c r="X3182" s="533" t="s">
        <v>407</v>
      </c>
    </row>
    <row r="3183" spans="1:28" ht="16.5" hidden="1" thickBot="1">
      <c r="A3183" s="533" t="s">
        <v>2729</v>
      </c>
      <c r="B3183" s="533">
        <v>9</v>
      </c>
      <c r="C3183" s="533" t="s">
        <v>359</v>
      </c>
      <c r="D3183" s="572" t="s">
        <v>1776</v>
      </c>
      <c r="E3183" s="571" t="str">
        <f t="shared" si="3295"/>
        <v xml:space="preserve"> EXTERIOR PAINTING</v>
      </c>
      <c r="F3183" s="533" t="str">
        <f t="shared" si="3266"/>
        <v>AR</v>
      </c>
      <c r="G3183" s="533" t="s">
        <v>2722</v>
      </c>
      <c r="H3183" s="533">
        <v>438</v>
      </c>
      <c r="I3183" s="533" t="str">
        <f>I3181</f>
        <v>099113 - EXTERIOR PAINTING</v>
      </c>
      <c r="J3183" s="533" t="str">
        <f>J3181</f>
        <v>099113 - EXTERIOR PAINTING</v>
      </c>
      <c r="K3183" s="87" t="s">
        <v>13</v>
      </c>
      <c r="L3183" s="87" t="s">
        <v>164</v>
      </c>
      <c r="M3183" s="223">
        <v>1277</v>
      </c>
      <c r="N3183" s="89" t="s">
        <v>33</v>
      </c>
      <c r="O3183" s="94">
        <v>8</v>
      </c>
      <c r="P3183" s="25">
        <f>O3183*M3183</f>
        <v>10216</v>
      </c>
      <c r="Q3183" s="95"/>
      <c r="X3183" s="533" t="s">
        <v>164</v>
      </c>
      <c r="Y3183" s="533">
        <v>1277</v>
      </c>
      <c r="Z3183" s="533" t="s">
        <v>33</v>
      </c>
      <c r="AA3183" s="533">
        <v>8</v>
      </c>
      <c r="AB3183" s="533">
        <v>10216</v>
      </c>
    </row>
    <row r="3184" spans="1:28" ht="15.75" hidden="1">
      <c r="A3184" s="533" t="s">
        <v>2729</v>
      </c>
      <c r="B3184" s="533">
        <v>9</v>
      </c>
      <c r="C3184" s="533" t="s">
        <v>359</v>
      </c>
      <c r="D3184" s="572" t="s">
        <v>1778</v>
      </c>
      <c r="E3184" s="571" t="s">
        <v>1240</v>
      </c>
      <c r="F3184" s="533" t="str">
        <f t="shared" si="3266"/>
        <v>AR</v>
      </c>
      <c r="G3184" s="533" t="s">
        <v>2725</v>
      </c>
      <c r="H3184" s="533">
        <v>439</v>
      </c>
      <c r="I3184" s="533" t="str">
        <f t="shared" ref="I3184:I3185" si="3296">L3184</f>
        <v>099123 - INTERIOR PAINTING</v>
      </c>
      <c r="J3184" s="533" t="str">
        <f t="shared" ref="J3184:J3185" si="3297">L3184</f>
        <v>099123 - INTERIOR PAINTING</v>
      </c>
      <c r="K3184" s="87"/>
      <c r="L3184" s="96" t="s">
        <v>408</v>
      </c>
      <c r="M3184" s="89"/>
      <c r="N3184" s="89"/>
      <c r="O3184" s="94"/>
      <c r="P3184" s="94"/>
      <c r="Q3184" s="95"/>
      <c r="X3184" s="533" t="s">
        <v>408</v>
      </c>
    </row>
    <row r="3185" spans="1:28" ht="15.75" hidden="1">
      <c r="A3185" s="533" t="s">
        <v>2729</v>
      </c>
      <c r="B3185" s="533">
        <v>9</v>
      </c>
      <c r="C3185" s="533" t="s">
        <v>359</v>
      </c>
      <c r="D3185" s="572" t="s">
        <v>1778</v>
      </c>
      <c r="E3185" s="571" t="str">
        <f t="shared" ref="E3185:E3193" si="3298">E3184</f>
        <v xml:space="preserve"> INTERIOR PAINTING</v>
      </c>
      <c r="F3185" s="533" t="str">
        <f t="shared" si="3266"/>
        <v>AR</v>
      </c>
      <c r="G3185" s="533" t="s">
        <v>2725</v>
      </c>
      <c r="H3185" s="533">
        <v>440</v>
      </c>
      <c r="I3185" s="533" t="str">
        <f t="shared" si="3296"/>
        <v>Interior flat latex-based paint; emulsion paint, based on PVA and PVA acrylic copolymers, water resistant suitable for repeated washing and scrubbing, to concrete, masonry, render and plaster</v>
      </c>
      <c r="J3185" s="533" t="str">
        <f t="shared" si="3297"/>
        <v>Interior flat latex-based paint; emulsion paint, based on PVA and PVA acrylic copolymers, water resistant suitable for repeated washing and scrubbing, to concrete, masonry, render and plaster</v>
      </c>
      <c r="K3185" s="87"/>
      <c r="L3185" s="96" t="s">
        <v>409</v>
      </c>
      <c r="M3185" s="89"/>
      <c r="N3185" s="89"/>
      <c r="O3185" s="94"/>
      <c r="P3185" s="94"/>
      <c r="Q3185" s="95"/>
      <c r="X3185" s="533" t="s">
        <v>409</v>
      </c>
    </row>
    <row r="3186" spans="1:28" ht="16.5" hidden="1" thickBot="1">
      <c r="A3186" s="533" t="s">
        <v>2729</v>
      </c>
      <c r="B3186" s="533">
        <v>9</v>
      </c>
      <c r="C3186" s="533" t="s">
        <v>359</v>
      </c>
      <c r="D3186" s="572" t="s">
        <v>1778</v>
      </c>
      <c r="E3186" s="571" t="str">
        <f t="shared" si="3298"/>
        <v xml:space="preserve"> INTERIOR PAINTING</v>
      </c>
      <c r="F3186" s="533" t="str">
        <f t="shared" si="3266"/>
        <v>AR</v>
      </c>
      <c r="G3186" s="533" t="s">
        <v>2722</v>
      </c>
      <c r="H3186" s="533">
        <v>441</v>
      </c>
      <c r="I3186" s="533" t="str">
        <f t="shared" ref="I3186:J3186" si="3299">I3184</f>
        <v>099123 - INTERIOR PAINTING</v>
      </c>
      <c r="J3186" s="533" t="str">
        <f t="shared" si="3299"/>
        <v>099123 - INTERIOR PAINTING</v>
      </c>
      <c r="K3186" s="87" t="s">
        <v>13</v>
      </c>
      <c r="L3186" s="87" t="s">
        <v>410</v>
      </c>
      <c r="M3186" s="223">
        <v>2057</v>
      </c>
      <c r="N3186" s="89" t="s">
        <v>33</v>
      </c>
      <c r="O3186" s="94">
        <v>7</v>
      </c>
      <c r="P3186" s="25">
        <f t="shared" ref="P3186:P3187" si="3300">O3186*M3186</f>
        <v>14399</v>
      </c>
      <c r="Q3186" s="95"/>
      <c r="X3186" s="533" t="s">
        <v>410</v>
      </c>
      <c r="Y3186" s="533">
        <v>2057</v>
      </c>
      <c r="Z3186" s="533" t="s">
        <v>33</v>
      </c>
      <c r="AA3186" s="533">
        <v>7</v>
      </c>
      <c r="AB3186" s="533">
        <v>14399</v>
      </c>
    </row>
    <row r="3187" spans="1:28" ht="15.75" hidden="1">
      <c r="A3187" s="533" t="s">
        <v>2729</v>
      </c>
      <c r="B3187" s="533">
        <v>9</v>
      </c>
      <c r="C3187" s="533" t="s">
        <v>359</v>
      </c>
      <c r="D3187" s="572" t="s">
        <v>1778</v>
      </c>
      <c r="E3187" s="571" t="str">
        <f t="shared" si="3298"/>
        <v xml:space="preserve"> INTERIOR PAINTING</v>
      </c>
      <c r="F3187" s="533" t="str">
        <f t="shared" si="3266"/>
        <v>AR</v>
      </c>
      <c r="G3187" s="533" t="s">
        <v>2722</v>
      </c>
      <c r="H3187" s="533">
        <v>442</v>
      </c>
      <c r="I3187" s="533" t="str">
        <f t="shared" ref="I3187:J3187" si="3301">I3185</f>
        <v>Interior flat latex-based paint; emulsion paint, based on PVA and PVA acrylic copolymers, water resistant suitable for repeated washing and scrubbing, to concrete, masonry, render and plaster</v>
      </c>
      <c r="J3187" s="533" t="str">
        <f t="shared" si="3301"/>
        <v>Interior flat latex-based paint; emulsion paint, based on PVA and PVA acrylic copolymers, water resistant suitable for repeated washing and scrubbing, to concrete, masonry, render and plaster</v>
      </c>
      <c r="K3187" s="224" t="s">
        <v>15</v>
      </c>
      <c r="L3187" s="224" t="s">
        <v>411</v>
      </c>
      <c r="M3187" s="225">
        <v>472</v>
      </c>
      <c r="N3187" s="225" t="s">
        <v>33</v>
      </c>
      <c r="O3187" s="94"/>
      <c r="P3187" s="25">
        <f t="shared" si="3300"/>
        <v>0</v>
      </c>
      <c r="Q3187" s="95"/>
      <c r="X3187" s="533" t="s">
        <v>411</v>
      </c>
      <c r="Y3187" s="533">
        <v>472</v>
      </c>
      <c r="Z3187" s="533" t="s">
        <v>33</v>
      </c>
      <c r="AB3187" s="533">
        <v>0</v>
      </c>
    </row>
    <row r="3188" spans="1:28" ht="15.75" hidden="1">
      <c r="A3188" s="533" t="s">
        <v>2729</v>
      </c>
      <c r="B3188" s="533">
        <v>9</v>
      </c>
      <c r="C3188" s="533" t="s">
        <v>359</v>
      </c>
      <c r="D3188" s="572" t="s">
        <v>1778</v>
      </c>
      <c r="E3188" s="571" t="str">
        <f t="shared" si="3298"/>
        <v xml:space="preserve"> INTERIOR PAINTING</v>
      </c>
      <c r="F3188" s="533" t="str">
        <f t="shared" si="3266"/>
        <v>AR</v>
      </c>
      <c r="G3188" s="533" t="s">
        <v>2725</v>
      </c>
      <c r="H3188" s="533">
        <v>443</v>
      </c>
      <c r="I3188" s="533" t="str">
        <f>L3188</f>
        <v>Oil paint; oleo-resinous alkyd paint; to primed metal</v>
      </c>
      <c r="J3188" s="533" t="str">
        <f>L3188</f>
        <v>Oil paint; oleo-resinous alkyd paint; to primed metal</v>
      </c>
      <c r="K3188" s="87"/>
      <c r="L3188" s="96" t="s">
        <v>412</v>
      </c>
      <c r="M3188" s="89"/>
      <c r="N3188" s="89"/>
      <c r="O3188" s="94"/>
      <c r="P3188" s="94"/>
      <c r="Q3188" s="95"/>
      <c r="X3188" s="533" t="s">
        <v>412</v>
      </c>
    </row>
    <row r="3189" spans="1:28" ht="16.5" hidden="1" thickBot="1">
      <c r="A3189" s="533" t="s">
        <v>2729</v>
      </c>
      <c r="B3189" s="533">
        <v>9</v>
      </c>
      <c r="C3189" s="533" t="s">
        <v>359</v>
      </c>
      <c r="D3189" s="572" t="s">
        <v>1778</v>
      </c>
      <c r="E3189" s="571" t="str">
        <f t="shared" si="3298"/>
        <v xml:space="preserve"> INTERIOR PAINTING</v>
      </c>
      <c r="F3189" s="533" t="str">
        <f t="shared" si="3266"/>
        <v>AR</v>
      </c>
      <c r="G3189" s="533" t="s">
        <v>2722</v>
      </c>
      <c r="H3189" s="533">
        <v>444</v>
      </c>
      <c r="I3189" s="533" t="str">
        <f>I3187</f>
        <v>Interior flat latex-based paint; emulsion paint, based on PVA and PVA acrylic copolymers, water resistant suitable for repeated washing and scrubbing, to concrete, masonry, render and plaster</v>
      </c>
      <c r="J3189" s="533" t="str">
        <f>J3187</f>
        <v>Interior flat latex-based paint; emulsion paint, based on PVA and PVA acrylic copolymers, water resistant suitable for repeated washing and scrubbing, to concrete, masonry, render and plaster</v>
      </c>
      <c r="K3189" s="87" t="s">
        <v>15</v>
      </c>
      <c r="L3189" s="87" t="s">
        <v>413</v>
      </c>
      <c r="M3189" s="223">
        <v>150</v>
      </c>
      <c r="N3189" s="89" t="s">
        <v>33</v>
      </c>
      <c r="O3189" s="94">
        <v>7</v>
      </c>
      <c r="P3189" s="25">
        <f>O3189*M3189</f>
        <v>1050</v>
      </c>
      <c r="Q3189" s="95"/>
      <c r="X3189" s="533" t="s">
        <v>413</v>
      </c>
      <c r="Y3189" s="533">
        <v>150</v>
      </c>
      <c r="Z3189" s="533" t="s">
        <v>33</v>
      </c>
      <c r="AA3189" s="533">
        <v>7</v>
      </c>
      <c r="AB3189" s="533">
        <v>1050</v>
      </c>
    </row>
    <row r="3190" spans="1:28" ht="15.75" hidden="1">
      <c r="A3190" s="533" t="s">
        <v>2729</v>
      </c>
      <c r="B3190" s="533">
        <v>9</v>
      </c>
      <c r="C3190" s="533" t="s">
        <v>359</v>
      </c>
      <c r="D3190" s="572" t="s">
        <v>1778</v>
      </c>
      <c r="E3190" s="571" t="str">
        <f t="shared" si="3298"/>
        <v xml:space="preserve"> INTERIOR PAINTING</v>
      </c>
      <c r="F3190" s="533" t="str">
        <f t="shared" si="3266"/>
        <v>AR</v>
      </c>
      <c r="G3190" s="533" t="s">
        <v>2725</v>
      </c>
      <c r="H3190" s="533">
        <v>445</v>
      </c>
      <c r="I3190" s="533" t="str">
        <f>L3190</f>
        <v>Oil paint; oleo-resinous alkyd paint; to primed wood</v>
      </c>
      <c r="J3190" s="533" t="str">
        <f>L3190</f>
        <v>Oil paint; oleo-resinous alkyd paint; to primed wood</v>
      </c>
      <c r="K3190" s="224"/>
      <c r="L3190" s="621" t="s">
        <v>414</v>
      </c>
      <c r="M3190" s="225"/>
      <c r="N3190" s="225"/>
      <c r="O3190" s="94"/>
      <c r="P3190" s="94"/>
      <c r="Q3190" s="95"/>
      <c r="X3190" s="533" t="s">
        <v>414</v>
      </c>
    </row>
    <row r="3191" spans="1:28" ht="15.75" hidden="1">
      <c r="A3191" s="533" t="s">
        <v>2729</v>
      </c>
      <c r="B3191" s="533">
        <v>9</v>
      </c>
      <c r="C3191" s="533" t="s">
        <v>359</v>
      </c>
      <c r="D3191" s="572" t="s">
        <v>1778</v>
      </c>
      <c r="E3191" s="571" t="str">
        <f t="shared" si="3298"/>
        <v xml:space="preserve"> INTERIOR PAINTING</v>
      </c>
      <c r="F3191" s="533" t="str">
        <f t="shared" si="3266"/>
        <v>AR</v>
      </c>
      <c r="G3191" s="533" t="s">
        <v>2722</v>
      </c>
      <c r="H3191" s="533">
        <v>446</v>
      </c>
      <c r="I3191" s="533" t="str">
        <f>I3189</f>
        <v>Interior flat latex-based paint; emulsion paint, based on PVA and PVA acrylic copolymers, water resistant suitable for repeated washing and scrubbing, to concrete, masonry, render and plaster</v>
      </c>
      <c r="J3191" s="533" t="str">
        <f>J3189</f>
        <v>Interior flat latex-based paint; emulsion paint, based on PVA and PVA acrylic copolymers, water resistant suitable for repeated washing and scrubbing, to concrete, masonry, render and plaster</v>
      </c>
      <c r="K3191" s="224" t="s">
        <v>19</v>
      </c>
      <c r="L3191" s="224" t="s">
        <v>413</v>
      </c>
      <c r="M3191" s="225">
        <v>22</v>
      </c>
      <c r="N3191" s="225" t="s">
        <v>33</v>
      </c>
      <c r="O3191" s="94"/>
      <c r="P3191" s="25">
        <f>O3191*M3191</f>
        <v>0</v>
      </c>
      <c r="Q3191" s="95"/>
      <c r="X3191" s="533" t="s">
        <v>413</v>
      </c>
      <c r="Y3191" s="533">
        <v>22</v>
      </c>
      <c r="Z3191" s="533" t="s">
        <v>33</v>
      </c>
      <c r="AB3191" s="533">
        <v>0</v>
      </c>
    </row>
    <row r="3192" spans="1:28" ht="15.75" hidden="1">
      <c r="A3192" s="533" t="s">
        <v>2729</v>
      </c>
      <c r="B3192" s="533">
        <v>9</v>
      </c>
      <c r="C3192" s="533" t="s">
        <v>359</v>
      </c>
      <c r="D3192" s="572" t="s">
        <v>1778</v>
      </c>
      <c r="E3192" s="571" t="str">
        <f t="shared" si="3298"/>
        <v xml:space="preserve"> INTERIOR PAINTING</v>
      </c>
      <c r="F3192" s="533" t="str">
        <f t="shared" si="3266"/>
        <v>AR</v>
      </c>
      <c r="G3192" s="533" t="s">
        <v>2725</v>
      </c>
      <c r="H3192" s="533">
        <v>447</v>
      </c>
      <c r="I3192" s="533" t="str">
        <f>L3192</f>
        <v>Varnish; to wood</v>
      </c>
      <c r="J3192" s="533" t="str">
        <f>L3192</f>
        <v>Varnish; to wood</v>
      </c>
      <c r="K3192" s="87"/>
      <c r="L3192" s="96" t="s">
        <v>415</v>
      </c>
      <c r="M3192" s="89"/>
      <c r="N3192" s="89"/>
      <c r="O3192" s="94"/>
      <c r="P3192" s="94"/>
      <c r="Q3192" s="95"/>
      <c r="X3192" s="533" t="s">
        <v>415</v>
      </c>
    </row>
    <row r="3193" spans="1:28" ht="16.5" hidden="1" thickBot="1">
      <c r="A3193" s="533" t="s">
        <v>2729</v>
      </c>
      <c r="B3193" s="533">
        <v>9</v>
      </c>
      <c r="C3193" s="533" t="s">
        <v>359</v>
      </c>
      <c r="D3193" s="572" t="s">
        <v>1778</v>
      </c>
      <c r="E3193" s="571" t="str">
        <f t="shared" si="3298"/>
        <v xml:space="preserve"> INTERIOR PAINTING</v>
      </c>
      <c r="F3193" s="533" t="str">
        <f t="shared" si="3266"/>
        <v>AR</v>
      </c>
      <c r="G3193" s="533" t="s">
        <v>2722</v>
      </c>
      <c r="H3193" s="533">
        <v>448</v>
      </c>
      <c r="I3193" s="533" t="str">
        <f>I3191</f>
        <v>Interior flat latex-based paint; emulsion paint, based on PVA and PVA acrylic copolymers, water resistant suitable for repeated washing and scrubbing, to concrete, masonry, render and plaster</v>
      </c>
      <c r="J3193" s="533" t="str">
        <f>J3191</f>
        <v>Interior flat latex-based paint; emulsion paint, based on PVA and PVA acrylic copolymers, water resistant suitable for repeated washing and scrubbing, to concrete, masonry, render and plaster</v>
      </c>
      <c r="K3193" s="87" t="s">
        <v>17</v>
      </c>
      <c r="L3193" s="87" t="s">
        <v>413</v>
      </c>
      <c r="M3193" s="223">
        <v>5</v>
      </c>
      <c r="N3193" s="89" t="s">
        <v>33</v>
      </c>
      <c r="O3193" s="94">
        <v>50</v>
      </c>
      <c r="P3193" s="25">
        <f>O3193*M3193</f>
        <v>250</v>
      </c>
      <c r="Q3193" s="95"/>
      <c r="X3193" s="533" t="s">
        <v>413</v>
      </c>
      <c r="Y3193" s="533">
        <v>5</v>
      </c>
      <c r="Z3193" s="533" t="s">
        <v>33</v>
      </c>
      <c r="AA3193" s="533">
        <v>50</v>
      </c>
      <c r="AB3193" s="533">
        <v>250</v>
      </c>
    </row>
    <row r="3194" spans="1:28" ht="15.75" hidden="1">
      <c r="A3194" s="533" t="s">
        <v>2729</v>
      </c>
      <c r="B3194" s="533">
        <v>9</v>
      </c>
      <c r="C3194" s="533" t="s">
        <v>359</v>
      </c>
      <c r="D3194" s="572" t="s">
        <v>2742</v>
      </c>
      <c r="E3194" s="571" t="s">
        <v>1241</v>
      </c>
      <c r="F3194" s="533" t="s">
        <v>1321</v>
      </c>
      <c r="G3194" s="533" t="s">
        <v>2725</v>
      </c>
      <c r="H3194" s="533">
        <v>449</v>
      </c>
      <c r="I3194" s="533" t="str">
        <f t="shared" ref="I3194:I3195" si="3302">L3194</f>
        <v>099600 - HIGH PERFORMANCE COATINGS</v>
      </c>
      <c r="J3194" s="533" t="str">
        <f t="shared" ref="J3194:J3195" si="3303">L3194</f>
        <v>099600 - HIGH PERFORMANCE COATINGS</v>
      </c>
      <c r="K3194" s="87"/>
      <c r="L3194" s="96" t="s">
        <v>416</v>
      </c>
      <c r="M3194" s="89"/>
      <c r="N3194" s="89"/>
      <c r="O3194" s="94"/>
      <c r="P3194" s="94"/>
      <c r="Q3194" s="95"/>
      <c r="X3194" s="533" t="s">
        <v>416</v>
      </c>
    </row>
    <row r="3195" spans="1:28" ht="15.75" hidden="1">
      <c r="A3195" s="533" t="s">
        <v>2729</v>
      </c>
      <c r="B3195" s="533">
        <v>9</v>
      </c>
      <c r="C3195" s="533" t="s">
        <v>359</v>
      </c>
      <c r="D3195" s="572" t="s">
        <v>2742</v>
      </c>
      <c r="E3195" s="571" t="str">
        <f t="shared" ref="E3195:E3206" si="3304">E3194</f>
        <v xml:space="preserve"> HIGH PERFORMANCE COATINGS</v>
      </c>
      <c r="F3195" s="533" t="s">
        <v>1321</v>
      </c>
      <c r="G3195" s="533" t="s">
        <v>2725</v>
      </c>
      <c r="H3195" s="533">
        <v>450</v>
      </c>
      <c r="I3195" s="533" t="str">
        <f t="shared" si="3302"/>
        <v>Epoxy concrete floor sealer; water dispersed, coloured, dustproofed and surface sealer; to</v>
      </c>
      <c r="J3195" s="533" t="str">
        <f t="shared" si="3303"/>
        <v>Epoxy concrete floor sealer; water dispersed, coloured, dustproofed and surface sealer; to</v>
      </c>
      <c r="K3195" s="87"/>
      <c r="L3195" s="574" t="s">
        <v>1076</v>
      </c>
      <c r="M3195" s="89"/>
      <c r="N3195" s="89"/>
      <c r="O3195" s="95"/>
      <c r="P3195" s="89"/>
      <c r="Q3195" s="95"/>
      <c r="X3195" s="533" t="s">
        <v>1076</v>
      </c>
    </row>
    <row r="3196" spans="1:28" ht="16.5" hidden="1" thickBot="1">
      <c r="A3196" s="533" t="s">
        <v>2729</v>
      </c>
      <c r="B3196" s="533">
        <v>9</v>
      </c>
      <c r="C3196" s="533" t="s">
        <v>359</v>
      </c>
      <c r="D3196" s="572" t="s">
        <v>2742</v>
      </c>
      <c r="E3196" s="571" t="str">
        <f t="shared" si="3304"/>
        <v xml:space="preserve"> HIGH PERFORMANCE COATINGS</v>
      </c>
      <c r="F3196" s="533" t="s">
        <v>1321</v>
      </c>
      <c r="G3196" s="533" t="s">
        <v>2722</v>
      </c>
      <c r="H3196" s="533">
        <v>451</v>
      </c>
      <c r="I3196" s="533" t="str">
        <f>I3194</f>
        <v>099600 - HIGH PERFORMANCE COATINGS</v>
      </c>
      <c r="J3196" s="533" t="str">
        <f>J3194</f>
        <v>099600 - HIGH PERFORMANCE COATINGS</v>
      </c>
      <c r="K3196" s="87" t="s">
        <v>19</v>
      </c>
      <c r="L3196" s="176" t="s">
        <v>417</v>
      </c>
      <c r="M3196" s="223">
        <v>7</v>
      </c>
      <c r="N3196" s="89" t="s">
        <v>33</v>
      </c>
      <c r="O3196" s="89">
        <v>25</v>
      </c>
      <c r="P3196" s="25">
        <f>O3196*M3196</f>
        <v>175</v>
      </c>
      <c r="Q3196" s="95"/>
      <c r="X3196" s="533" t="s">
        <v>417</v>
      </c>
      <c r="Y3196" s="533">
        <v>7</v>
      </c>
      <c r="Z3196" s="533" t="s">
        <v>33</v>
      </c>
      <c r="AA3196" s="533">
        <v>25</v>
      </c>
      <c r="AB3196" s="533">
        <v>175</v>
      </c>
    </row>
    <row r="3197" spans="1:28" ht="15.75" hidden="1">
      <c r="A3197" s="533" t="s">
        <v>2729</v>
      </c>
      <c r="B3197" s="533">
        <v>9</v>
      </c>
      <c r="C3197" s="533" t="s">
        <v>359</v>
      </c>
      <c r="D3197" s="572" t="s">
        <v>2742</v>
      </c>
      <c r="E3197" s="571" t="str">
        <f t="shared" si="3304"/>
        <v xml:space="preserve"> HIGH PERFORMANCE COATINGS</v>
      </c>
      <c r="F3197" s="533" t="s">
        <v>1321</v>
      </c>
      <c r="G3197" s="533" t="s">
        <v>2725</v>
      </c>
      <c r="H3197" s="533">
        <v>452</v>
      </c>
      <c r="I3197" s="533" t="str">
        <f>L3197</f>
        <v>Polyurethane paint; to concrete, masonry, render and plaster; to</v>
      </c>
      <c r="J3197" s="533" t="str">
        <f>L3197</f>
        <v>Polyurethane paint; to concrete, masonry, render and plaster; to</v>
      </c>
      <c r="K3197" s="87"/>
      <c r="L3197" s="574" t="s">
        <v>418</v>
      </c>
      <c r="M3197" s="89"/>
      <c r="N3197" s="89"/>
      <c r="O3197" s="95"/>
      <c r="P3197" s="89"/>
      <c r="Q3197" s="95"/>
      <c r="X3197" s="533" t="s">
        <v>418</v>
      </c>
    </row>
    <row r="3198" spans="1:28" ht="16.5" hidden="1" thickBot="1">
      <c r="A3198" s="533" t="s">
        <v>2729</v>
      </c>
      <c r="B3198" s="533">
        <v>9</v>
      </c>
      <c r="C3198" s="533" t="s">
        <v>359</v>
      </c>
      <c r="D3198" s="572" t="s">
        <v>2742</v>
      </c>
      <c r="E3198" s="571" t="str">
        <f t="shared" si="3304"/>
        <v xml:space="preserve"> HIGH PERFORMANCE COATINGS</v>
      </c>
      <c r="F3198" s="533" t="s">
        <v>1321</v>
      </c>
      <c r="G3198" s="533" t="s">
        <v>2722</v>
      </c>
      <c r="H3198" s="533">
        <v>453</v>
      </c>
      <c r="I3198" s="533" t="str">
        <f>I3196</f>
        <v>099600 - HIGH PERFORMANCE COATINGS</v>
      </c>
      <c r="J3198" s="533" t="str">
        <f>J3196</f>
        <v>099600 - HIGH PERFORMANCE COATINGS</v>
      </c>
      <c r="K3198" s="87" t="s">
        <v>20</v>
      </c>
      <c r="L3198" s="176" t="s">
        <v>413</v>
      </c>
      <c r="M3198" s="223">
        <v>60</v>
      </c>
      <c r="N3198" s="89" t="s">
        <v>33</v>
      </c>
      <c r="O3198" s="89">
        <v>32</v>
      </c>
      <c r="P3198" s="25">
        <f>O3198*M3198</f>
        <v>1920</v>
      </c>
      <c r="Q3198" s="95"/>
      <c r="X3198" s="533" t="s">
        <v>413</v>
      </c>
      <c r="Y3198" s="533">
        <v>60</v>
      </c>
      <c r="Z3198" s="533" t="s">
        <v>33</v>
      </c>
      <c r="AA3198" s="533">
        <v>32</v>
      </c>
      <c r="AB3198" s="533">
        <v>1920</v>
      </c>
    </row>
    <row r="3199" spans="1:28" ht="15.75" hidden="1">
      <c r="A3199" s="533" t="s">
        <v>2729</v>
      </c>
      <c r="B3199" s="533">
        <v>9</v>
      </c>
      <c r="C3199" s="533" t="s">
        <v>359</v>
      </c>
      <c r="D3199" s="572" t="s">
        <v>2742</v>
      </c>
      <c r="E3199" s="571" t="str">
        <f t="shared" si="3304"/>
        <v xml:space="preserve"> HIGH PERFORMANCE COATINGS</v>
      </c>
      <c r="F3199" s="533" t="s">
        <v>1321</v>
      </c>
      <c r="G3199" s="533" t="s">
        <v>2725</v>
      </c>
      <c r="H3199" s="533">
        <v>454</v>
      </c>
      <c r="I3199" s="533" t="str">
        <f>L3199</f>
        <v>Epoxy paint; to primed metal</v>
      </c>
      <c r="J3199" s="533" t="str">
        <f>L3199</f>
        <v>Epoxy paint; to primed metal</v>
      </c>
      <c r="K3199" s="224"/>
      <c r="L3199" s="621" t="s">
        <v>419</v>
      </c>
      <c r="M3199" s="225"/>
      <c r="N3199" s="225"/>
      <c r="O3199" s="94"/>
      <c r="P3199" s="94"/>
      <c r="Q3199" s="95"/>
      <c r="X3199" s="533" t="s">
        <v>419</v>
      </c>
    </row>
    <row r="3200" spans="1:28" ht="15.75" hidden="1">
      <c r="A3200" s="533" t="s">
        <v>2729</v>
      </c>
      <c r="B3200" s="533">
        <v>9</v>
      </c>
      <c r="C3200" s="533" t="s">
        <v>359</v>
      </c>
      <c r="D3200" s="572" t="s">
        <v>2742</v>
      </c>
      <c r="E3200" s="571" t="str">
        <f t="shared" si="3304"/>
        <v xml:space="preserve"> HIGH PERFORMANCE COATINGS</v>
      </c>
      <c r="F3200" s="533" t="s">
        <v>1321</v>
      </c>
      <c r="G3200" s="533" t="s">
        <v>2722</v>
      </c>
      <c r="H3200" s="533">
        <v>455</v>
      </c>
      <c r="I3200" s="533" t="str">
        <f t="shared" ref="I3200:J3200" si="3305">I3198</f>
        <v>099600 - HIGH PERFORMANCE COATINGS</v>
      </c>
      <c r="J3200" s="533" t="str">
        <f t="shared" si="3305"/>
        <v>099600 - HIGH PERFORMANCE COATINGS</v>
      </c>
      <c r="K3200" s="224" t="s">
        <v>13</v>
      </c>
      <c r="L3200" s="224" t="s">
        <v>420</v>
      </c>
      <c r="M3200" s="225">
        <v>100</v>
      </c>
      <c r="N3200" s="225" t="s">
        <v>33</v>
      </c>
      <c r="O3200" s="94"/>
      <c r="P3200" s="25">
        <f>O3200*M3200</f>
        <v>0</v>
      </c>
      <c r="Q3200" s="95"/>
      <c r="X3200" s="533" t="s">
        <v>420</v>
      </c>
      <c r="Y3200" s="533">
        <v>100</v>
      </c>
      <c r="Z3200" s="533" t="s">
        <v>33</v>
      </c>
      <c r="AB3200" s="533">
        <v>0</v>
      </c>
    </row>
    <row r="3201" spans="1:28" ht="15.75" hidden="1">
      <c r="A3201" s="533" t="s">
        <v>2729</v>
      </c>
      <c r="B3201" s="533">
        <v>9</v>
      </c>
      <c r="C3201" s="533" t="s">
        <v>359</v>
      </c>
      <c r="D3201" s="572" t="s">
        <v>2742</v>
      </c>
      <c r="E3201" s="571" t="str">
        <f t="shared" si="3304"/>
        <v xml:space="preserve"> HIGH PERFORMANCE COATINGS</v>
      </c>
      <c r="F3201" s="533" t="s">
        <v>1321</v>
      </c>
      <c r="G3201" s="533" t="s">
        <v>2725</v>
      </c>
      <c r="H3201" s="533">
        <v>456</v>
      </c>
      <c r="I3201" s="533" t="str">
        <f t="shared" ref="I3201:J3201" si="3306">I3199</f>
        <v>Epoxy paint; to primed metal</v>
      </c>
      <c r="J3201" s="533" t="str">
        <f t="shared" si="3306"/>
        <v>Epoxy paint; to primed metal</v>
      </c>
      <c r="K3201" s="96" t="s">
        <v>421</v>
      </c>
      <c r="L3201" s="87"/>
      <c r="M3201" s="89"/>
      <c r="N3201" s="89"/>
      <c r="O3201" s="94"/>
      <c r="P3201" s="97"/>
      <c r="Q3201" s="95"/>
    </row>
    <row r="3202" spans="1:28" ht="15.75" hidden="1">
      <c r="A3202" s="533" t="s">
        <v>2729</v>
      </c>
      <c r="B3202" s="533">
        <v>9</v>
      </c>
      <c r="C3202" s="533" t="s">
        <v>359</v>
      </c>
      <c r="D3202" s="10" t="s">
        <v>22</v>
      </c>
      <c r="E3202" s="10" t="s">
        <v>22</v>
      </c>
      <c r="F3202" s="533" t="s">
        <v>1321</v>
      </c>
      <c r="G3202" s="533" t="s">
        <v>2724</v>
      </c>
      <c r="H3202" s="533">
        <v>457</v>
      </c>
      <c r="I3202" s="533" t="str">
        <f t="shared" ref="I3202:J3202" si="3307">I3200</f>
        <v>099600 - HIGH PERFORMANCE COATINGS</v>
      </c>
      <c r="J3202" s="533" t="str">
        <f t="shared" si="3307"/>
        <v>099600 - HIGH PERFORMANCE COATINGS</v>
      </c>
      <c r="K3202" s="87" t="s">
        <v>22</v>
      </c>
      <c r="L3202" s="87"/>
      <c r="M3202" s="89"/>
      <c r="N3202" s="89"/>
      <c r="O3202" s="94" t="s">
        <v>8</v>
      </c>
      <c r="P3202" s="94">
        <v>0</v>
      </c>
      <c r="Q3202" s="95"/>
      <c r="AA3202" s="533" t="s">
        <v>8</v>
      </c>
      <c r="AB3202" s="533">
        <v>103591</v>
      </c>
    </row>
    <row r="3203" spans="1:28" ht="15.75" hidden="1">
      <c r="A3203" s="533" t="s">
        <v>2729</v>
      </c>
      <c r="B3203" s="533">
        <v>10</v>
      </c>
      <c r="C3203" s="533" t="s">
        <v>423</v>
      </c>
      <c r="D3203" s="572" t="s">
        <v>1795</v>
      </c>
      <c r="E3203" s="571" t="s">
        <v>1242</v>
      </c>
      <c r="F3203" s="533" t="s">
        <v>1321</v>
      </c>
      <c r="G3203" s="533" t="s">
        <v>2725</v>
      </c>
      <c r="H3203" s="533">
        <v>458</v>
      </c>
      <c r="I3203" s="533" t="str">
        <f t="shared" ref="I3203:J3203" si="3308">I3201</f>
        <v>Epoxy paint; to primed metal</v>
      </c>
      <c r="J3203" s="533" t="str">
        <f t="shared" si="3308"/>
        <v>Epoxy paint; to primed metal</v>
      </c>
      <c r="K3203" s="75"/>
      <c r="L3203" s="99"/>
      <c r="M3203" s="99" t="s">
        <v>422</v>
      </c>
      <c r="N3203" s="99"/>
      <c r="O3203" s="99"/>
      <c r="P3203" s="99"/>
      <c r="Q3203" s="95"/>
      <c r="Y3203" s="533" t="s">
        <v>422</v>
      </c>
    </row>
    <row r="3204" spans="1:28" ht="15.75" hidden="1">
      <c r="A3204" s="533" t="s">
        <v>2729</v>
      </c>
      <c r="B3204" s="533">
        <v>10</v>
      </c>
      <c r="C3204" s="533" t="s">
        <v>423</v>
      </c>
      <c r="D3204" s="572" t="s">
        <v>1795</v>
      </c>
      <c r="E3204" s="571" t="str">
        <f t="shared" si="3304"/>
        <v xml:space="preserve"> PANEL SIGNAGE</v>
      </c>
      <c r="F3204" s="533" t="s">
        <v>1321</v>
      </c>
      <c r="G3204" s="533" t="s">
        <v>2725</v>
      </c>
      <c r="H3204" s="533">
        <v>459</v>
      </c>
      <c r="I3204" s="533" t="str">
        <f t="shared" ref="I3204:J3204" si="3309">I3202</f>
        <v>099600 - HIGH PERFORMANCE COATINGS</v>
      </c>
      <c r="J3204" s="533" t="str">
        <f t="shared" si="3309"/>
        <v>099600 - HIGH PERFORMANCE COATINGS</v>
      </c>
      <c r="K3204" s="75"/>
      <c r="L3204" s="99"/>
      <c r="M3204" s="99" t="s">
        <v>423</v>
      </c>
      <c r="N3204" s="99"/>
      <c r="O3204" s="99"/>
      <c r="P3204" s="99"/>
      <c r="Q3204" s="16"/>
      <c r="Y3204" s="533" t="s">
        <v>423</v>
      </c>
    </row>
    <row r="3205" spans="1:28" ht="15.75" hidden="1">
      <c r="A3205" s="533" t="s">
        <v>2729</v>
      </c>
      <c r="B3205" s="533">
        <v>10</v>
      </c>
      <c r="C3205" s="533" t="s">
        <v>423</v>
      </c>
      <c r="D3205" s="572" t="s">
        <v>1795</v>
      </c>
      <c r="E3205" s="571" t="str">
        <f t="shared" si="3304"/>
        <v xml:space="preserve"> PANEL SIGNAGE</v>
      </c>
      <c r="F3205" s="533" t="s">
        <v>1321</v>
      </c>
      <c r="G3205" s="533" t="s">
        <v>2725</v>
      </c>
      <c r="H3205" s="533">
        <v>460</v>
      </c>
      <c r="I3205" s="533" t="str">
        <f t="shared" ref="I3205:J3205" si="3310">I3203</f>
        <v>Epoxy paint; to primed metal</v>
      </c>
      <c r="J3205" s="533" t="str">
        <f t="shared" si="3310"/>
        <v>Epoxy paint; to primed metal</v>
      </c>
      <c r="K3205" s="74" t="s">
        <v>2</v>
      </c>
      <c r="L3205" s="74" t="s">
        <v>424</v>
      </c>
      <c r="M3205" s="99" t="s">
        <v>4</v>
      </c>
      <c r="N3205" s="99" t="s">
        <v>5</v>
      </c>
      <c r="O3205" s="100" t="s">
        <v>6</v>
      </c>
      <c r="P3205" s="100" t="s">
        <v>7</v>
      </c>
      <c r="Q3205" s="75"/>
      <c r="X3205" s="533" t="s">
        <v>424</v>
      </c>
      <c r="Y3205" s="533" t="s">
        <v>4</v>
      </c>
      <c r="Z3205" s="533" t="s">
        <v>5</v>
      </c>
      <c r="AA3205" s="533" t="s">
        <v>6</v>
      </c>
      <c r="AB3205" s="533" t="s">
        <v>7</v>
      </c>
    </row>
    <row r="3206" spans="1:28" ht="15.75" hidden="1">
      <c r="A3206" s="533" t="s">
        <v>2729</v>
      </c>
      <c r="B3206" s="533">
        <v>10</v>
      </c>
      <c r="C3206" s="533" t="s">
        <v>423</v>
      </c>
      <c r="D3206" s="572" t="s">
        <v>1795</v>
      </c>
      <c r="E3206" s="571" t="str">
        <f t="shared" si="3304"/>
        <v xml:space="preserve"> PANEL SIGNAGE</v>
      </c>
      <c r="F3206" s="533" t="s">
        <v>1321</v>
      </c>
      <c r="G3206" s="533" t="s">
        <v>2725</v>
      </c>
      <c r="H3206" s="533">
        <v>461</v>
      </c>
      <c r="I3206" s="533" t="str">
        <f t="shared" ref="I3206:J3206" si="3311">I3204</f>
        <v>099600 - HIGH PERFORMANCE COATINGS</v>
      </c>
      <c r="J3206" s="533" t="str">
        <f t="shared" si="3311"/>
        <v>099600 - HIGH PERFORMANCE COATINGS</v>
      </c>
      <c r="K3206" s="75"/>
      <c r="L3206" s="74"/>
      <c r="M3206" s="12"/>
      <c r="N3206" s="12"/>
      <c r="O3206" s="78"/>
      <c r="P3206" s="78" t="s">
        <v>8</v>
      </c>
      <c r="Q3206" s="16"/>
      <c r="AB3206" s="533" t="s">
        <v>8</v>
      </c>
    </row>
    <row r="3207" spans="1:28" ht="15.75" hidden="1">
      <c r="A3207" s="533" t="s">
        <v>2729</v>
      </c>
      <c r="B3207" s="533">
        <v>10</v>
      </c>
      <c r="C3207" s="533" t="s">
        <v>423</v>
      </c>
      <c r="D3207" s="572" t="s">
        <v>1795</v>
      </c>
      <c r="E3207" s="571" t="s">
        <v>1242</v>
      </c>
      <c r="F3207" s="533" t="str">
        <f t="shared" ref="F3207:F3221" si="3312">VLOOKUP(D:D,trade,3,FALSE)</f>
        <v>AR</v>
      </c>
      <c r="G3207" s="533" t="s">
        <v>2725</v>
      </c>
      <c r="H3207" s="533">
        <v>462</v>
      </c>
      <c r="I3207" s="533" t="str">
        <f t="shared" ref="I3207:I3208" si="3313">L3207</f>
        <v>101423 - PANEL SIGNAGE</v>
      </c>
      <c r="J3207" s="533" t="str">
        <f t="shared" ref="J3207:J3208" si="3314">L3207</f>
        <v>101423 - PANEL SIGNAGE</v>
      </c>
      <c r="K3207" s="75"/>
      <c r="L3207" s="74" t="s">
        <v>425</v>
      </c>
      <c r="M3207" s="12"/>
      <c r="N3207" s="12"/>
      <c r="O3207" s="78"/>
      <c r="P3207" s="78"/>
      <c r="Q3207" s="16"/>
      <c r="X3207" s="533" t="s">
        <v>425</v>
      </c>
    </row>
    <row r="3208" spans="1:28" ht="15.75" hidden="1">
      <c r="A3208" s="533" t="s">
        <v>2729</v>
      </c>
      <c r="B3208" s="533">
        <v>10</v>
      </c>
      <c r="C3208" s="533" t="s">
        <v>423</v>
      </c>
      <c r="D3208" s="572" t="s">
        <v>1795</v>
      </c>
      <c r="E3208" s="571" t="str">
        <f t="shared" ref="E3208:E3210" si="3315">E3207</f>
        <v xml:space="preserve"> PANEL SIGNAGE</v>
      </c>
      <c r="F3208" s="533" t="str">
        <f t="shared" si="3312"/>
        <v>AR</v>
      </c>
      <c r="G3208" s="533" t="s">
        <v>2725</v>
      </c>
      <c r="H3208" s="533">
        <v>463</v>
      </c>
      <c r="I3208" s="533" t="str">
        <f t="shared" si="3313"/>
        <v>Internal sign; comprising 3 thick MP plastic face, 10 high copy &amp; graphics, braille dots, aluminium and wood profiles; including background, screws, fittings and fixings; complete; as specified and as Drg. A-503; detail 6</v>
      </c>
      <c r="J3208" s="533" t="str">
        <f t="shared" si="3314"/>
        <v>Internal sign; comprising 3 thick MP plastic face, 10 high copy &amp; graphics, braille dots, aluminium and wood profiles; including background, screws, fittings and fixings; complete; as specified and as Drg. A-503; detail 6</v>
      </c>
      <c r="K3208" s="75"/>
      <c r="L3208" s="74" t="s">
        <v>426</v>
      </c>
      <c r="M3208" s="12"/>
      <c r="N3208" s="78"/>
      <c r="O3208" s="16"/>
      <c r="P3208" s="78"/>
      <c r="Q3208" s="16"/>
      <c r="X3208" s="533" t="s">
        <v>426</v>
      </c>
    </row>
    <row r="3209" spans="1:28" ht="16.5" hidden="1" thickBot="1">
      <c r="A3209" s="533" t="s">
        <v>2729</v>
      </c>
      <c r="B3209" s="533">
        <v>10</v>
      </c>
      <c r="C3209" s="533" t="s">
        <v>423</v>
      </c>
      <c r="D3209" s="572" t="s">
        <v>1795</v>
      </c>
      <c r="E3209" s="571" t="str">
        <f t="shared" si="3315"/>
        <v xml:space="preserve"> PANEL SIGNAGE</v>
      </c>
      <c r="F3209" s="533" t="str">
        <f t="shared" si="3312"/>
        <v>AR</v>
      </c>
      <c r="G3209" s="533" t="s">
        <v>2722</v>
      </c>
      <c r="H3209" s="533">
        <v>464</v>
      </c>
      <c r="I3209" s="533" t="str">
        <f t="shared" ref="I3209:J3209" si="3316">I3207</f>
        <v>101423 - PANEL SIGNAGE</v>
      </c>
      <c r="J3209" s="533" t="str">
        <f t="shared" si="3316"/>
        <v>101423 - PANEL SIGNAGE</v>
      </c>
      <c r="K3209" s="75" t="s">
        <v>13</v>
      </c>
      <c r="L3209" s="75" t="s">
        <v>427</v>
      </c>
      <c r="M3209" s="227">
        <v>6</v>
      </c>
      <c r="N3209" s="12" t="s">
        <v>39</v>
      </c>
      <c r="O3209" s="370">
        <v>400</v>
      </c>
      <c r="P3209" s="25">
        <f t="shared" ref="P3209:P3210" si="3317">O3209*M3209</f>
        <v>2400</v>
      </c>
      <c r="Q3209" s="29"/>
      <c r="X3209" s="533" t="s">
        <v>427</v>
      </c>
      <c r="Y3209" s="533">
        <v>6</v>
      </c>
      <c r="Z3209" s="533" t="s">
        <v>39</v>
      </c>
      <c r="AA3209" s="533">
        <v>400</v>
      </c>
      <c r="AB3209" s="533">
        <v>2400</v>
      </c>
    </row>
    <row r="3210" spans="1:28" ht="16.5" hidden="1" thickBot="1">
      <c r="A3210" s="533" t="s">
        <v>2729</v>
      </c>
      <c r="B3210" s="533">
        <v>10</v>
      </c>
      <c r="C3210" s="533" t="s">
        <v>423</v>
      </c>
      <c r="D3210" s="572" t="s">
        <v>1795</v>
      </c>
      <c r="E3210" s="571" t="str">
        <f t="shared" si="3315"/>
        <v xml:space="preserve"> PANEL SIGNAGE</v>
      </c>
      <c r="F3210" s="533" t="str">
        <f t="shared" si="3312"/>
        <v>AR</v>
      </c>
      <c r="G3210" s="533" t="s">
        <v>2722</v>
      </c>
      <c r="H3210" s="533">
        <v>465</v>
      </c>
      <c r="I3210" s="533" t="str">
        <f t="shared" ref="I3210:J3210" si="3318">I3208</f>
        <v>Internal sign; comprising 3 thick MP plastic face, 10 high copy &amp; graphics, braille dots, aluminium and wood profiles; including background, screws, fittings and fixings; complete; as specified and as Drg. A-503; detail 6</v>
      </c>
      <c r="J3210" s="533" t="str">
        <f t="shared" si="3318"/>
        <v>Internal sign; comprising 3 thick MP plastic face, 10 high copy &amp; graphics, braille dots, aluminium and wood profiles; including background, screws, fittings and fixings; complete; as specified and as Drg. A-503; detail 6</v>
      </c>
      <c r="K3210" s="75" t="s">
        <v>15</v>
      </c>
      <c r="L3210" s="75" t="s">
        <v>428</v>
      </c>
      <c r="M3210" s="227">
        <v>6</v>
      </c>
      <c r="N3210" s="12" t="s">
        <v>39</v>
      </c>
      <c r="O3210" s="370">
        <v>500</v>
      </c>
      <c r="P3210" s="25">
        <f t="shared" si="3317"/>
        <v>3000</v>
      </c>
      <c r="Q3210" s="29"/>
      <c r="X3210" s="533" t="s">
        <v>428</v>
      </c>
      <c r="Y3210" s="533">
        <v>6</v>
      </c>
      <c r="Z3210" s="533" t="s">
        <v>39</v>
      </c>
      <c r="AA3210" s="533">
        <v>500</v>
      </c>
      <c r="AB3210" s="533">
        <v>3000</v>
      </c>
    </row>
    <row r="3211" spans="1:28" ht="15.75" hidden="1">
      <c r="A3211" s="533" t="s">
        <v>2729</v>
      </c>
      <c r="B3211" s="533">
        <v>10</v>
      </c>
      <c r="C3211" s="533" t="s">
        <v>423</v>
      </c>
      <c r="D3211" s="572" t="s">
        <v>1815</v>
      </c>
      <c r="E3211" s="571" t="s">
        <v>1243</v>
      </c>
      <c r="F3211" s="533" t="str">
        <f t="shared" si="3312"/>
        <v>AR</v>
      </c>
      <c r="G3211" s="533" t="s">
        <v>2725</v>
      </c>
      <c r="H3211" s="533">
        <v>466</v>
      </c>
      <c r="I3211" s="533" t="str">
        <f t="shared" ref="I3211:I3212" si="3319">L3211</f>
        <v>102800 - TOILET, BATH AND LAUNDRY ACCESSORIES</v>
      </c>
      <c r="J3211" s="533" t="str">
        <f t="shared" ref="J3211:J3212" si="3320">L3211</f>
        <v>102800 - TOILET, BATH AND LAUNDRY ACCESSORIES</v>
      </c>
      <c r="K3211" s="75"/>
      <c r="L3211" s="74" t="s">
        <v>429</v>
      </c>
      <c r="M3211" s="12"/>
      <c r="N3211" s="12"/>
      <c r="O3211" s="78"/>
      <c r="P3211" s="78"/>
      <c r="Q3211" s="16"/>
      <c r="X3211" s="533" t="s">
        <v>429</v>
      </c>
    </row>
    <row r="3212" spans="1:28" ht="15.75" hidden="1">
      <c r="A3212" s="533" t="s">
        <v>2729</v>
      </c>
      <c r="B3212" s="533">
        <v>10</v>
      </c>
      <c r="C3212" s="533" t="s">
        <v>423</v>
      </c>
      <c r="D3212" s="572" t="s">
        <v>1815</v>
      </c>
      <c r="E3212" s="571" t="str">
        <f t="shared" ref="E3212:E3221" si="3321">E3211</f>
        <v xml:space="preserve"> TOILET, BATH AND LAUNDRY ACCESSORIES</v>
      </c>
      <c r="F3212" s="533" t="str">
        <f t="shared" si="3312"/>
        <v>AR</v>
      </c>
      <c r="G3212" s="533" t="s">
        <v>2725</v>
      </c>
      <c r="H3212" s="533">
        <v>467</v>
      </c>
      <c r="I3212" s="533" t="str">
        <f t="shared" si="3319"/>
        <v>Miscellaneous fixtures and fittings; complete; as specified and shown on Drawings</v>
      </c>
      <c r="J3212" s="533" t="str">
        <f t="shared" si="3320"/>
        <v>Miscellaneous fixtures and fittings; complete; as specified and shown on Drawings</v>
      </c>
      <c r="K3212" s="75"/>
      <c r="L3212" s="74" t="s">
        <v>430</v>
      </c>
      <c r="M3212" s="12"/>
      <c r="N3212" s="12"/>
      <c r="O3212" s="78"/>
      <c r="P3212" s="78"/>
      <c r="Q3212" s="16"/>
      <c r="X3212" s="533" t="s">
        <v>430</v>
      </c>
    </row>
    <row r="3213" spans="1:28" ht="16.5" hidden="1" thickBot="1">
      <c r="A3213" s="533" t="s">
        <v>2729</v>
      </c>
      <c r="B3213" s="533">
        <v>10</v>
      </c>
      <c r="C3213" s="533" t="s">
        <v>423</v>
      </c>
      <c r="D3213" s="572" t="s">
        <v>1815</v>
      </c>
      <c r="E3213" s="571" t="str">
        <f t="shared" si="3321"/>
        <v xml:space="preserve"> TOILET, BATH AND LAUNDRY ACCESSORIES</v>
      </c>
      <c r="F3213" s="533" t="str">
        <f t="shared" si="3312"/>
        <v>AR</v>
      </c>
      <c r="G3213" s="533" t="s">
        <v>2722</v>
      </c>
      <c r="H3213" s="533">
        <v>468</v>
      </c>
      <c r="I3213" s="533" t="str">
        <f t="shared" ref="I3213:J3213" si="3322">I3211</f>
        <v>102800 - TOILET, BATH AND LAUNDRY ACCESSORIES</v>
      </c>
      <c r="J3213" s="533" t="str">
        <f t="shared" si="3322"/>
        <v>102800 - TOILET, BATH AND LAUNDRY ACCESSORIES</v>
      </c>
      <c r="K3213" s="75" t="s">
        <v>17</v>
      </c>
      <c r="L3213" s="75" t="s">
        <v>431</v>
      </c>
      <c r="M3213" s="227">
        <v>7</v>
      </c>
      <c r="N3213" s="12" t="s">
        <v>39</v>
      </c>
      <c r="O3213" s="78">
        <v>20</v>
      </c>
      <c r="P3213" s="25">
        <f t="shared" ref="P3213:P3219" si="3323">O3213*M3213</f>
        <v>140</v>
      </c>
      <c r="Q3213" s="16"/>
      <c r="X3213" s="533" t="s">
        <v>431</v>
      </c>
      <c r="Y3213" s="533">
        <v>7</v>
      </c>
      <c r="Z3213" s="533" t="s">
        <v>39</v>
      </c>
      <c r="AA3213" s="533">
        <v>20</v>
      </c>
      <c r="AB3213" s="533">
        <v>140</v>
      </c>
    </row>
    <row r="3214" spans="1:28" ht="16.5" hidden="1" thickBot="1">
      <c r="A3214" s="533" t="s">
        <v>2729</v>
      </c>
      <c r="B3214" s="533">
        <v>10</v>
      </c>
      <c r="C3214" s="533" t="s">
        <v>423</v>
      </c>
      <c r="D3214" s="572" t="s">
        <v>1815</v>
      </c>
      <c r="E3214" s="571" t="str">
        <f t="shared" si="3321"/>
        <v xml:space="preserve"> TOILET, BATH AND LAUNDRY ACCESSORIES</v>
      </c>
      <c r="F3214" s="533" t="str">
        <f t="shared" si="3312"/>
        <v>AR</v>
      </c>
      <c r="G3214" s="533" t="s">
        <v>2722</v>
      </c>
      <c r="H3214" s="533">
        <v>469</v>
      </c>
      <c r="I3214" s="533" t="str">
        <f t="shared" ref="I3214:J3214" si="3324">I3212</f>
        <v>Miscellaneous fixtures and fittings; complete; as specified and shown on Drawings</v>
      </c>
      <c r="J3214" s="533" t="str">
        <f t="shared" si="3324"/>
        <v>Miscellaneous fixtures and fittings; complete; as specified and shown on Drawings</v>
      </c>
      <c r="K3214" s="75" t="s">
        <v>19</v>
      </c>
      <c r="L3214" s="75" t="s">
        <v>432</v>
      </c>
      <c r="M3214" s="227">
        <v>7</v>
      </c>
      <c r="N3214" s="12" t="s">
        <v>39</v>
      </c>
      <c r="O3214" s="78">
        <v>45</v>
      </c>
      <c r="P3214" s="25">
        <f t="shared" si="3323"/>
        <v>315</v>
      </c>
      <c r="Q3214" s="16"/>
      <c r="X3214" s="533" t="s">
        <v>432</v>
      </c>
      <c r="Y3214" s="533">
        <v>7</v>
      </c>
      <c r="Z3214" s="533" t="s">
        <v>39</v>
      </c>
      <c r="AA3214" s="533">
        <v>45</v>
      </c>
      <c r="AB3214" s="533">
        <v>315</v>
      </c>
    </row>
    <row r="3215" spans="1:28" ht="16.5" hidden="1" thickBot="1">
      <c r="A3215" s="533" t="s">
        <v>2729</v>
      </c>
      <c r="B3215" s="533">
        <v>10</v>
      </c>
      <c r="C3215" s="533" t="s">
        <v>423</v>
      </c>
      <c r="D3215" s="572" t="s">
        <v>1815</v>
      </c>
      <c r="E3215" s="571" t="str">
        <f t="shared" si="3321"/>
        <v xml:space="preserve"> TOILET, BATH AND LAUNDRY ACCESSORIES</v>
      </c>
      <c r="F3215" s="533" t="str">
        <f t="shared" si="3312"/>
        <v>AR</v>
      </c>
      <c r="G3215" s="533" t="s">
        <v>2722</v>
      </c>
      <c r="H3215" s="533">
        <v>470</v>
      </c>
      <c r="I3215" s="533" t="str">
        <f t="shared" ref="I3215:J3215" si="3325">I3213</f>
        <v>102800 - TOILET, BATH AND LAUNDRY ACCESSORIES</v>
      </c>
      <c r="J3215" s="533" t="str">
        <f t="shared" si="3325"/>
        <v>102800 - TOILET, BATH AND LAUNDRY ACCESSORIES</v>
      </c>
      <c r="K3215" s="75" t="s">
        <v>20</v>
      </c>
      <c r="L3215" s="75" t="s">
        <v>433</v>
      </c>
      <c r="M3215" s="227">
        <v>7</v>
      </c>
      <c r="N3215" s="12" t="s">
        <v>39</v>
      </c>
      <c r="O3215" s="78">
        <v>40</v>
      </c>
      <c r="P3215" s="25">
        <f t="shared" si="3323"/>
        <v>280</v>
      </c>
      <c r="Q3215" s="16"/>
      <c r="X3215" s="533" t="s">
        <v>433</v>
      </c>
      <c r="Y3215" s="533">
        <v>7</v>
      </c>
      <c r="Z3215" s="533" t="s">
        <v>39</v>
      </c>
      <c r="AA3215" s="533">
        <v>40</v>
      </c>
      <c r="AB3215" s="533">
        <v>280</v>
      </c>
    </row>
    <row r="3216" spans="1:28" ht="15.75" hidden="1">
      <c r="A3216" s="533" t="s">
        <v>2729</v>
      </c>
      <c r="B3216" s="533">
        <v>10</v>
      </c>
      <c r="C3216" s="533" t="s">
        <v>423</v>
      </c>
      <c r="D3216" s="572" t="s">
        <v>1815</v>
      </c>
      <c r="E3216" s="571" t="str">
        <f t="shared" si="3321"/>
        <v xml:space="preserve"> TOILET, BATH AND LAUNDRY ACCESSORIES</v>
      </c>
      <c r="F3216" s="533" t="str">
        <f t="shared" si="3312"/>
        <v>AR</v>
      </c>
      <c r="G3216" s="533" t="s">
        <v>2722</v>
      </c>
      <c r="H3216" s="533">
        <v>471</v>
      </c>
      <c r="I3216" s="533" t="str">
        <f t="shared" ref="I3216:J3216" si="3326">I3214</f>
        <v>Miscellaneous fixtures and fittings; complete; as specified and shown on Drawings</v>
      </c>
      <c r="J3216" s="533" t="str">
        <f t="shared" si="3326"/>
        <v>Miscellaneous fixtures and fittings; complete; as specified and shown on Drawings</v>
      </c>
      <c r="K3216" s="218" t="s">
        <v>21</v>
      </c>
      <c r="L3216" s="218" t="s">
        <v>434</v>
      </c>
      <c r="M3216" s="195">
        <v>7</v>
      </c>
      <c r="N3216" s="195" t="s">
        <v>39</v>
      </c>
      <c r="O3216" s="78"/>
      <c r="P3216" s="25">
        <f t="shared" si="3323"/>
        <v>0</v>
      </c>
      <c r="Q3216" s="16"/>
      <c r="X3216" s="533" t="s">
        <v>434</v>
      </c>
      <c r="Y3216" s="533">
        <v>7</v>
      </c>
      <c r="Z3216" s="533" t="s">
        <v>39</v>
      </c>
      <c r="AB3216" s="533">
        <v>0</v>
      </c>
    </row>
    <row r="3217" spans="1:28" ht="15.75" hidden="1">
      <c r="A3217" s="533" t="s">
        <v>2729</v>
      </c>
      <c r="B3217" s="533">
        <v>10</v>
      </c>
      <c r="C3217" s="533" t="s">
        <v>423</v>
      </c>
      <c r="D3217" s="572" t="s">
        <v>1815</v>
      </c>
      <c r="E3217" s="571" t="str">
        <f t="shared" si="3321"/>
        <v xml:space="preserve"> TOILET, BATH AND LAUNDRY ACCESSORIES</v>
      </c>
      <c r="F3217" s="533" t="str">
        <f t="shared" si="3312"/>
        <v>AR</v>
      </c>
      <c r="G3217" s="533" t="s">
        <v>2722</v>
      </c>
      <c r="H3217" s="533">
        <v>472</v>
      </c>
      <c r="I3217" s="533" t="str">
        <f t="shared" ref="I3217:J3217" si="3327">I3215</f>
        <v>102800 - TOILET, BATH AND LAUNDRY ACCESSORIES</v>
      </c>
      <c r="J3217" s="533" t="str">
        <f t="shared" si="3327"/>
        <v>102800 - TOILET, BATH AND LAUNDRY ACCESSORIES</v>
      </c>
      <c r="K3217" s="218" t="s">
        <v>45</v>
      </c>
      <c r="L3217" s="218" t="s">
        <v>435</v>
      </c>
      <c r="M3217" s="195">
        <v>7</v>
      </c>
      <c r="N3217" s="195" t="s">
        <v>39</v>
      </c>
      <c r="O3217" s="78"/>
      <c r="P3217" s="25">
        <f t="shared" si="3323"/>
        <v>0</v>
      </c>
      <c r="Q3217" s="16"/>
      <c r="X3217" s="533" t="s">
        <v>435</v>
      </c>
      <c r="Y3217" s="533">
        <v>7</v>
      </c>
      <c r="Z3217" s="533" t="s">
        <v>39</v>
      </c>
      <c r="AB3217" s="533">
        <v>0</v>
      </c>
    </row>
    <row r="3218" spans="1:28" ht="16.5" hidden="1" thickBot="1">
      <c r="A3218" s="533" t="s">
        <v>2729</v>
      </c>
      <c r="B3218" s="533">
        <v>10</v>
      </c>
      <c r="C3218" s="533" t="s">
        <v>423</v>
      </c>
      <c r="D3218" s="572" t="s">
        <v>1815</v>
      </c>
      <c r="E3218" s="571" t="str">
        <f t="shared" si="3321"/>
        <v xml:space="preserve"> TOILET, BATH AND LAUNDRY ACCESSORIES</v>
      </c>
      <c r="F3218" s="533" t="str">
        <f t="shared" si="3312"/>
        <v>AR</v>
      </c>
      <c r="G3218" s="533" t="s">
        <v>2722</v>
      </c>
      <c r="H3218" s="533">
        <v>473</v>
      </c>
      <c r="I3218" s="533" t="str">
        <f t="shared" ref="I3218:J3218" si="3328">I3216</f>
        <v>Miscellaneous fixtures and fittings; complete; as specified and shown on Drawings</v>
      </c>
      <c r="J3218" s="533" t="str">
        <f t="shared" si="3328"/>
        <v>Miscellaneous fixtures and fittings; complete; as specified and shown on Drawings</v>
      </c>
      <c r="K3218" s="75" t="s">
        <v>48</v>
      </c>
      <c r="L3218" s="75" t="s">
        <v>436</v>
      </c>
      <c r="M3218" s="227">
        <v>7</v>
      </c>
      <c r="N3218" s="12" t="s">
        <v>39</v>
      </c>
      <c r="O3218" s="78">
        <v>25</v>
      </c>
      <c r="P3218" s="25">
        <f t="shared" si="3323"/>
        <v>175</v>
      </c>
      <c r="Q3218" s="16"/>
      <c r="X3218" s="533" t="s">
        <v>436</v>
      </c>
      <c r="Y3218" s="533">
        <v>7</v>
      </c>
      <c r="Z3218" s="533" t="s">
        <v>39</v>
      </c>
      <c r="AA3218" s="533">
        <v>25</v>
      </c>
      <c r="AB3218" s="533">
        <v>175</v>
      </c>
    </row>
    <row r="3219" spans="1:28" ht="16.5" hidden="1" thickBot="1">
      <c r="A3219" s="533" t="s">
        <v>2729</v>
      </c>
      <c r="B3219" s="533">
        <v>10</v>
      </c>
      <c r="C3219" s="533" t="s">
        <v>423</v>
      </c>
      <c r="D3219" s="572" t="s">
        <v>1815</v>
      </c>
      <c r="E3219" s="571" t="str">
        <f t="shared" si="3321"/>
        <v xml:space="preserve"> TOILET, BATH AND LAUNDRY ACCESSORIES</v>
      </c>
      <c r="F3219" s="533" t="str">
        <f t="shared" si="3312"/>
        <v>AR</v>
      </c>
      <c r="G3219" s="533" t="s">
        <v>2722</v>
      </c>
      <c r="H3219" s="533">
        <v>474</v>
      </c>
      <c r="I3219" s="533" t="str">
        <f t="shared" ref="I3219:J3219" si="3329">I3217</f>
        <v>102800 - TOILET, BATH AND LAUNDRY ACCESSORIES</v>
      </c>
      <c r="J3219" s="533" t="str">
        <f t="shared" si="3329"/>
        <v>102800 - TOILET, BATH AND LAUNDRY ACCESSORIES</v>
      </c>
      <c r="K3219" s="75" t="s">
        <v>50</v>
      </c>
      <c r="L3219" s="75" t="s">
        <v>437</v>
      </c>
      <c r="M3219" s="227">
        <v>7</v>
      </c>
      <c r="N3219" s="12" t="s">
        <v>39</v>
      </c>
      <c r="O3219" s="78">
        <v>40</v>
      </c>
      <c r="P3219" s="25">
        <f t="shared" si="3323"/>
        <v>280</v>
      </c>
      <c r="Q3219" s="16"/>
      <c r="X3219" s="533" t="s">
        <v>437</v>
      </c>
      <c r="Y3219" s="533">
        <v>7</v>
      </c>
      <c r="Z3219" s="533" t="s">
        <v>39</v>
      </c>
      <c r="AA3219" s="533">
        <v>40</v>
      </c>
      <c r="AB3219" s="533">
        <v>280</v>
      </c>
    </row>
    <row r="3220" spans="1:28" ht="15.75" hidden="1">
      <c r="A3220" s="533" t="s">
        <v>2729</v>
      </c>
      <c r="B3220" s="533">
        <v>10</v>
      </c>
      <c r="C3220" s="533" t="s">
        <v>423</v>
      </c>
      <c r="D3220" s="572" t="s">
        <v>1815</v>
      </c>
      <c r="E3220" s="571" t="str">
        <f t="shared" si="3321"/>
        <v xml:space="preserve"> TOILET, BATH AND LAUNDRY ACCESSORIES</v>
      </c>
      <c r="F3220" s="533" t="str">
        <f t="shared" si="3312"/>
        <v>AR</v>
      </c>
      <c r="G3220" s="533" t="s">
        <v>2725</v>
      </c>
      <c r="H3220" s="533">
        <v>475</v>
      </c>
      <c r="I3220" s="533" t="str">
        <f>L3220</f>
        <v>Mirror glass; 6 mm thick; polished plate glass, surfaces mounted type, with nickel plate brass; including cardboard filler; fittings and fixings; complete; as specified and as Drg. A-503; detail 8</v>
      </c>
      <c r="J3220" s="533" t="str">
        <f>L3220</f>
        <v>Mirror glass; 6 mm thick; polished plate glass, surfaces mounted type, with nickel plate brass; including cardboard filler; fittings and fixings; complete; as specified and as Drg. A-503; detail 8</v>
      </c>
      <c r="K3220" s="75"/>
      <c r="L3220" s="74" t="s">
        <v>438</v>
      </c>
      <c r="M3220" s="12"/>
      <c r="N3220" s="12"/>
      <c r="O3220" s="78"/>
      <c r="P3220" s="78"/>
      <c r="Q3220" s="16"/>
      <c r="X3220" s="533" t="s">
        <v>438</v>
      </c>
    </row>
    <row r="3221" spans="1:28" ht="16.5" hidden="1" thickBot="1">
      <c r="A3221" s="533" t="s">
        <v>2729</v>
      </c>
      <c r="B3221" s="533">
        <v>10</v>
      </c>
      <c r="C3221" s="533" t="s">
        <v>423</v>
      </c>
      <c r="D3221" s="572" t="s">
        <v>1815</v>
      </c>
      <c r="E3221" s="571" t="str">
        <f t="shared" si="3321"/>
        <v xml:space="preserve"> TOILET, BATH AND LAUNDRY ACCESSORIES</v>
      </c>
      <c r="F3221" s="533" t="str">
        <f t="shared" si="3312"/>
        <v>AR</v>
      </c>
      <c r="G3221" s="533" t="s">
        <v>2722</v>
      </c>
      <c r="H3221" s="533">
        <v>476</v>
      </c>
      <c r="I3221" s="533" t="str">
        <f>I3219</f>
        <v>102800 - TOILET, BATH AND LAUNDRY ACCESSORIES</v>
      </c>
      <c r="J3221" s="533" t="str">
        <f>J3219</f>
        <v>102800 - TOILET, BATH AND LAUNDRY ACCESSORIES</v>
      </c>
      <c r="K3221" s="75" t="s">
        <v>13</v>
      </c>
      <c r="L3221" s="75" t="s">
        <v>439</v>
      </c>
      <c r="M3221" s="227">
        <v>7</v>
      </c>
      <c r="N3221" s="12" t="s">
        <v>39</v>
      </c>
      <c r="O3221" s="78">
        <v>50</v>
      </c>
      <c r="P3221" s="25">
        <f>O3221*M3221</f>
        <v>350</v>
      </c>
      <c r="Q3221" s="16"/>
      <c r="X3221" s="533" t="s">
        <v>439</v>
      </c>
      <c r="Y3221" s="533">
        <v>7</v>
      </c>
      <c r="Z3221" s="533" t="s">
        <v>39</v>
      </c>
      <c r="AA3221" s="533">
        <v>50</v>
      </c>
      <c r="AB3221" s="533">
        <v>350</v>
      </c>
    </row>
    <row r="3222" spans="1:28" ht="15.75" hidden="1">
      <c r="A3222" s="533" t="s">
        <v>2729</v>
      </c>
      <c r="B3222" s="533">
        <v>10</v>
      </c>
      <c r="C3222" s="533" t="s">
        <v>423</v>
      </c>
      <c r="D3222" s="572" t="s">
        <v>2743</v>
      </c>
      <c r="E3222" s="571" t="s">
        <v>1310</v>
      </c>
      <c r="F3222" s="533" t="s">
        <v>1821</v>
      </c>
      <c r="G3222" s="533" t="s">
        <v>2725</v>
      </c>
      <c r="H3222" s="533">
        <v>477</v>
      </c>
      <c r="I3222" s="533" t="str">
        <f t="shared" ref="I3222:I3223" si="3330">L3222</f>
        <v>104416 - FIRE-EXTINGUISHERS</v>
      </c>
      <c r="J3222" s="533" t="str">
        <f t="shared" ref="J3222:J3223" si="3331">L3222</f>
        <v>104416 - FIRE-EXTINGUISHERS</v>
      </c>
      <c r="K3222" s="29"/>
      <c r="L3222" s="627" t="s">
        <v>440</v>
      </c>
      <c r="M3222" s="101"/>
      <c r="N3222" s="4"/>
      <c r="O3222" s="4"/>
      <c r="P3222" s="4"/>
      <c r="Q3222" s="29"/>
      <c r="X3222" s="533" t="s">
        <v>440</v>
      </c>
    </row>
    <row r="3223" spans="1:28" ht="15.75" hidden="1">
      <c r="A3223" s="533" t="s">
        <v>2729</v>
      </c>
      <c r="B3223" s="533">
        <v>10</v>
      </c>
      <c r="C3223" s="533" t="s">
        <v>423</v>
      </c>
      <c r="D3223" s="572" t="s">
        <v>2743</v>
      </c>
      <c r="E3223" s="571" t="str">
        <f t="shared" ref="E3223:E3226" si="3332">E3222</f>
        <v xml:space="preserve"> FIRE-EXTINGUISHERS</v>
      </c>
      <c r="F3223" s="533" t="s">
        <v>1821</v>
      </c>
      <c r="G3223" s="533" t="s">
        <v>2725</v>
      </c>
      <c r="H3223" s="533">
        <v>478</v>
      </c>
      <c r="I3223" s="533" t="str">
        <f t="shared" si="3330"/>
        <v>Portable fire extinguishers complete with all accessories</v>
      </c>
      <c r="J3223" s="533" t="str">
        <f t="shared" si="3331"/>
        <v>Portable fire extinguishers complete with all accessories</v>
      </c>
      <c r="K3223" s="29"/>
      <c r="L3223" s="627" t="s">
        <v>441</v>
      </c>
      <c r="M3223" s="101"/>
      <c r="N3223" s="4"/>
      <c r="O3223" s="4"/>
      <c r="P3223" s="4"/>
      <c r="Q3223" s="29"/>
      <c r="X3223" s="533" t="s">
        <v>441</v>
      </c>
    </row>
    <row r="3224" spans="1:28" ht="15.75" hidden="1">
      <c r="A3224" s="533" t="s">
        <v>2729</v>
      </c>
      <c r="B3224" s="533">
        <v>10</v>
      </c>
      <c r="C3224" s="533" t="s">
        <v>423</v>
      </c>
      <c r="D3224" s="572" t="s">
        <v>2743</v>
      </c>
      <c r="E3224" s="571" t="str">
        <f t="shared" si="3332"/>
        <v xml:space="preserve"> FIRE-EXTINGUISHERS</v>
      </c>
      <c r="F3224" s="533" t="s">
        <v>1821</v>
      </c>
      <c r="G3224" s="533" t="s">
        <v>2722</v>
      </c>
      <c r="H3224" s="533">
        <v>479</v>
      </c>
      <c r="I3224" s="533" t="str">
        <f t="shared" ref="I3224:J3224" si="3333">I3222</f>
        <v>104416 - FIRE-EXTINGUISHERS</v>
      </c>
      <c r="J3224" s="533" t="str">
        <f t="shared" si="3333"/>
        <v>104416 - FIRE-EXTINGUISHERS</v>
      </c>
      <c r="K3224" s="29" t="s">
        <v>15</v>
      </c>
      <c r="L3224" s="29" t="s">
        <v>442</v>
      </c>
      <c r="M3224" s="101">
        <v>11</v>
      </c>
      <c r="N3224" s="4" t="s">
        <v>39</v>
      </c>
      <c r="O3224" s="98">
        <v>65</v>
      </c>
      <c r="P3224" s="25">
        <f t="shared" ref="P3224:P3225" si="3334">O3224*M3224</f>
        <v>715</v>
      </c>
      <c r="Q3224" s="29"/>
      <c r="X3224" s="533" t="s">
        <v>442</v>
      </c>
      <c r="Y3224" s="533">
        <v>11</v>
      </c>
      <c r="Z3224" s="533" t="s">
        <v>39</v>
      </c>
      <c r="AA3224" s="533">
        <v>65</v>
      </c>
      <c r="AB3224" s="533">
        <v>715</v>
      </c>
    </row>
    <row r="3225" spans="1:28" ht="15.75" hidden="1">
      <c r="A3225" s="533" t="s">
        <v>2729</v>
      </c>
      <c r="B3225" s="533">
        <v>10</v>
      </c>
      <c r="C3225" s="533" t="s">
        <v>423</v>
      </c>
      <c r="D3225" s="572" t="s">
        <v>2743</v>
      </c>
      <c r="E3225" s="571" t="str">
        <f t="shared" si="3332"/>
        <v xml:space="preserve"> FIRE-EXTINGUISHERS</v>
      </c>
      <c r="F3225" s="533" t="s">
        <v>1821</v>
      </c>
      <c r="G3225" s="533" t="s">
        <v>2722</v>
      </c>
      <c r="H3225" s="533">
        <v>480</v>
      </c>
      <c r="I3225" s="533" t="str">
        <f t="shared" ref="I3225:J3225" si="3335">I3223</f>
        <v>Portable fire extinguishers complete with all accessories</v>
      </c>
      <c r="J3225" s="533" t="str">
        <f t="shared" si="3335"/>
        <v>Portable fire extinguishers complete with all accessories</v>
      </c>
      <c r="K3225" s="29" t="s">
        <v>17</v>
      </c>
      <c r="L3225" s="29" t="s">
        <v>443</v>
      </c>
      <c r="M3225" s="101">
        <v>8</v>
      </c>
      <c r="N3225" s="4" t="s">
        <v>39</v>
      </c>
      <c r="O3225" s="98">
        <v>75</v>
      </c>
      <c r="P3225" s="25">
        <f t="shared" si="3334"/>
        <v>600</v>
      </c>
      <c r="Q3225" s="29"/>
      <c r="X3225" s="533" t="s">
        <v>443</v>
      </c>
      <c r="Y3225" s="533">
        <v>8</v>
      </c>
      <c r="Z3225" s="533" t="s">
        <v>39</v>
      </c>
      <c r="AA3225" s="533">
        <v>75</v>
      </c>
      <c r="AB3225" s="533">
        <v>600</v>
      </c>
    </row>
    <row r="3226" spans="1:28" ht="15.75" hidden="1">
      <c r="A3226" s="533" t="s">
        <v>2729</v>
      </c>
      <c r="B3226" s="533">
        <v>10</v>
      </c>
      <c r="C3226" s="533" t="s">
        <v>423</v>
      </c>
      <c r="D3226" s="572" t="s">
        <v>2743</v>
      </c>
      <c r="E3226" s="571" t="str">
        <f t="shared" si="3332"/>
        <v xml:space="preserve"> FIRE-EXTINGUISHERS</v>
      </c>
      <c r="F3226" s="533" t="s">
        <v>1821</v>
      </c>
      <c r="G3226" s="533" t="s">
        <v>2725</v>
      </c>
      <c r="H3226" s="533">
        <v>481</v>
      </c>
      <c r="I3226" s="533" t="str">
        <f t="shared" ref="I3226:J3226" si="3336">I3224</f>
        <v>104416 - FIRE-EXTINGUISHERS</v>
      </c>
      <c r="J3226" s="533" t="str">
        <f t="shared" si="3336"/>
        <v>104416 - FIRE-EXTINGUISHERS</v>
      </c>
      <c r="K3226" s="74" t="s">
        <v>444</v>
      </c>
      <c r="L3226" s="75"/>
      <c r="M3226" s="12"/>
      <c r="N3226" s="12"/>
      <c r="O3226" s="78"/>
      <c r="P3226" s="103"/>
      <c r="Q3226" s="16"/>
    </row>
    <row r="3227" spans="1:28" ht="15.75" hidden="1">
      <c r="A3227" s="533" t="s">
        <v>2729</v>
      </c>
      <c r="B3227" s="533">
        <v>10</v>
      </c>
      <c r="C3227" s="533" t="s">
        <v>423</v>
      </c>
      <c r="D3227" s="10" t="s">
        <v>22</v>
      </c>
      <c r="E3227" s="10" t="s">
        <v>22</v>
      </c>
      <c r="G3227" s="533" t="s">
        <v>2724</v>
      </c>
      <c r="H3227" s="533">
        <v>482</v>
      </c>
      <c r="I3227" s="533" t="str">
        <f t="shared" ref="I3227:J3227" si="3337">I3225</f>
        <v>Portable fire extinguishers complete with all accessories</v>
      </c>
      <c r="J3227" s="533" t="str">
        <f t="shared" si="3337"/>
        <v>Portable fire extinguishers complete with all accessories</v>
      </c>
      <c r="K3227" s="75" t="s">
        <v>22</v>
      </c>
      <c r="L3227" s="75"/>
      <c r="M3227" s="12"/>
      <c r="N3227" s="12"/>
      <c r="O3227" s="12" t="s">
        <v>8</v>
      </c>
      <c r="P3227" s="78">
        <v>0</v>
      </c>
      <c r="Q3227" s="16"/>
      <c r="AA3227" s="533" t="s">
        <v>8</v>
      </c>
      <c r="AB3227" s="533">
        <v>8255</v>
      </c>
    </row>
    <row r="3228" spans="1:28" ht="15.75" hidden="1">
      <c r="A3228" s="533" t="s">
        <v>2729</v>
      </c>
      <c r="B3228" s="533">
        <v>11</v>
      </c>
      <c r="C3228" s="533" t="s">
        <v>446</v>
      </c>
      <c r="D3228" s="572" t="s">
        <v>1842</v>
      </c>
      <c r="E3228" s="571" t="s">
        <v>1244</v>
      </c>
      <c r="F3228" s="533" t="str">
        <f t="shared" ref="F3228:F3291" si="3338">VLOOKUP(D:D,trade,3,FALSE)</f>
        <v>ME</v>
      </c>
      <c r="G3228" s="533" t="s">
        <v>2725</v>
      </c>
      <c r="H3228" s="533">
        <v>483</v>
      </c>
      <c r="I3228" s="533" t="str">
        <f t="shared" ref="I3228:J3228" si="3339">I3226</f>
        <v>104416 - FIRE-EXTINGUISHERS</v>
      </c>
      <c r="J3228" s="533" t="str">
        <f t="shared" si="3339"/>
        <v>104416 - FIRE-EXTINGUISHERS</v>
      </c>
      <c r="K3228" s="75"/>
      <c r="L3228" s="99"/>
      <c r="M3228" s="99" t="s">
        <v>445</v>
      </c>
      <c r="N3228" s="99"/>
      <c r="O3228" s="99"/>
      <c r="P3228" s="99"/>
      <c r="Q3228" s="16"/>
      <c r="R3228" s="99"/>
      <c r="Y3228" s="533" t="s">
        <v>445</v>
      </c>
    </row>
    <row r="3229" spans="1:28" ht="15.75" hidden="1">
      <c r="A3229" s="533" t="s">
        <v>2729</v>
      </c>
      <c r="B3229" s="533">
        <v>11</v>
      </c>
      <c r="C3229" s="533" t="s">
        <v>446</v>
      </c>
      <c r="D3229" s="572" t="s">
        <v>1842</v>
      </c>
      <c r="E3229" s="571" t="s">
        <v>1244</v>
      </c>
      <c r="F3229" s="533" t="str">
        <f t="shared" si="3338"/>
        <v>ME</v>
      </c>
      <c r="G3229" s="533" t="s">
        <v>2725</v>
      </c>
      <c r="H3229" s="533">
        <v>484</v>
      </c>
      <c r="I3229" s="533" t="str">
        <f t="shared" ref="I3229:J3229" si="3340">I3227</f>
        <v>Portable fire extinguishers complete with all accessories</v>
      </c>
      <c r="J3229" s="533" t="str">
        <f t="shared" si="3340"/>
        <v>Portable fire extinguishers complete with all accessories</v>
      </c>
      <c r="K3229" s="75"/>
      <c r="L3229" s="99"/>
      <c r="M3229" s="99" t="s">
        <v>446</v>
      </c>
      <c r="N3229" s="99"/>
      <c r="O3229" s="99"/>
      <c r="P3229" s="99"/>
      <c r="Q3229" s="16"/>
      <c r="R3229" s="99"/>
      <c r="Y3229" s="533" t="s">
        <v>446</v>
      </c>
    </row>
    <row r="3230" spans="1:28" ht="15.75" hidden="1">
      <c r="A3230" s="533" t="s">
        <v>2729</v>
      </c>
      <c r="B3230" s="533">
        <v>11</v>
      </c>
      <c r="C3230" s="533" t="s">
        <v>446</v>
      </c>
      <c r="D3230" s="572" t="s">
        <v>1842</v>
      </c>
      <c r="E3230" s="571" t="s">
        <v>1244</v>
      </c>
      <c r="F3230" s="533" t="str">
        <f t="shared" si="3338"/>
        <v>ME</v>
      </c>
      <c r="G3230" s="533" t="s">
        <v>2725</v>
      </c>
      <c r="H3230" s="533">
        <v>485</v>
      </c>
      <c r="I3230" s="533" t="str">
        <f t="shared" ref="I3230:J3230" si="3341">I3228</f>
        <v>104416 - FIRE-EXTINGUISHERS</v>
      </c>
      <c r="J3230" s="533" t="str">
        <f t="shared" si="3341"/>
        <v>104416 - FIRE-EXTINGUISHERS</v>
      </c>
      <c r="K3230" s="20" t="s">
        <v>2</v>
      </c>
      <c r="L3230" s="18" t="s">
        <v>25</v>
      </c>
      <c r="M3230" s="18" t="s">
        <v>4</v>
      </c>
      <c r="N3230" s="18" t="s">
        <v>5</v>
      </c>
      <c r="O3230" s="18" t="s">
        <v>6</v>
      </c>
      <c r="P3230" s="18" t="s">
        <v>7</v>
      </c>
      <c r="Q3230" s="29"/>
      <c r="R3230" s="29"/>
      <c r="X3230" s="533" t="s">
        <v>25</v>
      </c>
      <c r="Y3230" s="533" t="s">
        <v>4</v>
      </c>
      <c r="Z3230" s="533" t="s">
        <v>5</v>
      </c>
      <c r="AA3230" s="533" t="s">
        <v>6</v>
      </c>
      <c r="AB3230" s="533" t="s">
        <v>7</v>
      </c>
    </row>
    <row r="3231" spans="1:28" ht="15.75" hidden="1">
      <c r="A3231" s="533" t="s">
        <v>2729</v>
      </c>
      <c r="B3231" s="533">
        <v>11</v>
      </c>
      <c r="C3231" s="533" t="s">
        <v>446</v>
      </c>
      <c r="D3231" s="572" t="s">
        <v>1842</v>
      </c>
      <c r="E3231" s="571" t="s">
        <v>1244</v>
      </c>
      <c r="F3231" s="533" t="str">
        <f t="shared" si="3338"/>
        <v>ME</v>
      </c>
      <c r="G3231" s="533" t="s">
        <v>2725</v>
      </c>
      <c r="H3231" s="533">
        <v>486</v>
      </c>
      <c r="I3231" s="533" t="str">
        <f t="shared" ref="I3231:J3231" si="3342">I3229</f>
        <v>Portable fire extinguishers complete with all accessories</v>
      </c>
      <c r="J3231" s="533" t="str">
        <f t="shared" si="3342"/>
        <v>Portable fire extinguishers complete with all accessories</v>
      </c>
      <c r="K3231" s="2"/>
      <c r="L3231" s="29"/>
      <c r="M3231" s="4"/>
      <c r="N3231" s="4"/>
      <c r="O3231" s="4"/>
      <c r="P3231" s="4" t="s">
        <v>8</v>
      </c>
      <c r="Q3231" s="29"/>
      <c r="R3231" s="29"/>
      <c r="AB3231" s="533" t="s">
        <v>8</v>
      </c>
    </row>
    <row r="3232" spans="1:28" ht="15.75" hidden="1">
      <c r="A3232" s="533" t="s">
        <v>2729</v>
      </c>
      <c r="B3232" s="533">
        <v>11</v>
      </c>
      <c r="C3232" s="533" t="s">
        <v>446</v>
      </c>
      <c r="D3232" s="572" t="s">
        <v>1842</v>
      </c>
      <c r="E3232" s="571" t="s">
        <v>1244</v>
      </c>
      <c r="F3232" s="533" t="str">
        <f t="shared" si="3338"/>
        <v>ME</v>
      </c>
      <c r="G3232" s="533" t="s">
        <v>2725</v>
      </c>
      <c r="H3232" s="533">
        <v>487</v>
      </c>
      <c r="I3232" s="533" t="str">
        <f t="shared" ref="I3232:I3234" si="3343">L3232</f>
        <v>114000 - FOOD SERVICE EQUIPMENT</v>
      </c>
      <c r="J3232" s="533" t="str">
        <f t="shared" ref="J3232:J3234" si="3344">L3232</f>
        <v>114000 - FOOD SERVICE EQUIPMENT</v>
      </c>
      <c r="K3232" s="278"/>
      <c r="L3232" s="628" t="s">
        <v>447</v>
      </c>
      <c r="M3232" s="273"/>
      <c r="N3232" s="270"/>
      <c r="O3232" s="4"/>
      <c r="P3232" s="4"/>
      <c r="Q3232" s="29"/>
      <c r="R3232" s="29"/>
      <c r="X3232" s="533" t="s">
        <v>447</v>
      </c>
    </row>
    <row r="3233" spans="1:28" ht="15.75" hidden="1">
      <c r="A3233" s="533" t="s">
        <v>2729</v>
      </c>
      <c r="B3233" s="533">
        <v>11</v>
      </c>
      <c r="C3233" s="533" t="s">
        <v>446</v>
      </c>
      <c r="D3233" s="572" t="s">
        <v>1842</v>
      </c>
      <c r="E3233" s="571" t="str">
        <f t="shared" ref="E3233:E3296" si="3345">E3232</f>
        <v xml:space="preserve"> FOOD SERVICE EQUIPMENT</v>
      </c>
      <c r="F3233" s="533" t="str">
        <f t="shared" si="3338"/>
        <v>ME</v>
      </c>
      <c r="G3233" s="533" t="s">
        <v>2725</v>
      </c>
      <c r="H3233" s="533">
        <v>488</v>
      </c>
      <c r="I3233" s="533" t="str">
        <f t="shared" si="3343"/>
        <v>KITCHEN AREA</v>
      </c>
      <c r="J3233" s="533" t="str">
        <f t="shared" si="3344"/>
        <v>KITCHEN AREA</v>
      </c>
      <c r="K3233" s="278"/>
      <c r="L3233" s="628" t="s">
        <v>448</v>
      </c>
      <c r="M3233" s="273"/>
      <c r="N3233" s="270"/>
      <c r="O3233" s="4"/>
      <c r="P3233" s="4"/>
      <c r="Q3233" s="29"/>
      <c r="R3233" s="29"/>
      <c r="X3233" s="533" t="s">
        <v>448</v>
      </c>
    </row>
    <row r="3234" spans="1:28" ht="15.75" hidden="1">
      <c r="A3234" s="533" t="s">
        <v>2729</v>
      </c>
      <c r="B3234" s="533">
        <v>11</v>
      </c>
      <c r="C3234" s="533" t="s">
        <v>446</v>
      </c>
      <c r="D3234" s="572" t="s">
        <v>1842</v>
      </c>
      <c r="E3234" s="571" t="str">
        <f t="shared" si="3345"/>
        <v xml:space="preserve"> FOOD SERVICE EQUIPMENT</v>
      </c>
      <c r="F3234" s="533" t="str">
        <f t="shared" si="3338"/>
        <v>ME</v>
      </c>
      <c r="G3234" s="533" t="s">
        <v>2725</v>
      </c>
      <c r="H3234" s="533">
        <v>489</v>
      </c>
      <c r="I3234" s="533" t="str">
        <f t="shared" si="3343"/>
        <v>Storages</v>
      </c>
      <c r="J3234" s="533" t="str">
        <f t="shared" si="3344"/>
        <v>Storages</v>
      </c>
      <c r="K3234" s="278"/>
      <c r="L3234" s="250" t="s">
        <v>449</v>
      </c>
      <c r="M3234" s="278"/>
      <c r="N3234" s="278"/>
      <c r="O3234" s="4"/>
      <c r="P3234" s="4"/>
      <c r="Q3234" s="29"/>
      <c r="R3234" s="29"/>
      <c r="X3234" s="533" t="s">
        <v>449</v>
      </c>
    </row>
    <row r="3235" spans="1:28" ht="15.75" hidden="1">
      <c r="A3235" s="533" t="s">
        <v>2729</v>
      </c>
      <c r="B3235" s="533">
        <v>11</v>
      </c>
      <c r="C3235" s="533" t="s">
        <v>446</v>
      </c>
      <c r="D3235" s="572" t="s">
        <v>1842</v>
      </c>
      <c r="E3235" s="571" t="str">
        <f t="shared" si="3345"/>
        <v xml:space="preserve"> FOOD SERVICE EQUIPMENT</v>
      </c>
      <c r="F3235" s="533" t="str">
        <f t="shared" si="3338"/>
        <v>ME</v>
      </c>
      <c r="G3235" s="533" t="s">
        <v>2722</v>
      </c>
      <c r="H3235" s="533">
        <v>490</v>
      </c>
      <c r="I3235" s="533" t="str">
        <f t="shared" ref="I3235:J3235" si="3346">I3233</f>
        <v>KITCHEN AREA</v>
      </c>
      <c r="J3235" s="533" t="str">
        <f t="shared" si="3346"/>
        <v>KITCHEN AREA</v>
      </c>
      <c r="K3235" s="278" t="s">
        <v>13</v>
      </c>
      <c r="L3235" s="629" t="s">
        <v>450</v>
      </c>
      <c r="M3235" s="630">
        <v>1</v>
      </c>
      <c r="N3235" s="630" t="s">
        <v>39</v>
      </c>
      <c r="O3235" s="105"/>
      <c r="P3235" s="25">
        <f t="shared" ref="P3235:P3239" si="3347">O3235*M3235</f>
        <v>0</v>
      </c>
      <c r="Q3235" s="29"/>
      <c r="R3235" s="29"/>
      <c r="X3235" s="533" t="s">
        <v>450</v>
      </c>
      <c r="Y3235" s="533">
        <v>1</v>
      </c>
      <c r="Z3235" s="533" t="s">
        <v>39</v>
      </c>
      <c r="AB3235" s="533">
        <v>0</v>
      </c>
    </row>
    <row r="3236" spans="1:28" ht="15.75" hidden="1">
      <c r="A3236" s="533" t="s">
        <v>2729</v>
      </c>
      <c r="B3236" s="533">
        <v>11</v>
      </c>
      <c r="C3236" s="533" t="s">
        <v>446</v>
      </c>
      <c r="D3236" s="572" t="s">
        <v>1842</v>
      </c>
      <c r="E3236" s="571" t="str">
        <f t="shared" si="3345"/>
        <v xml:space="preserve"> FOOD SERVICE EQUIPMENT</v>
      </c>
      <c r="F3236" s="533" t="str">
        <f t="shared" si="3338"/>
        <v>ME</v>
      </c>
      <c r="G3236" s="533" t="s">
        <v>2722</v>
      </c>
      <c r="H3236" s="533">
        <v>491</v>
      </c>
      <c r="I3236" s="533" t="str">
        <f t="shared" ref="I3236:J3236" si="3348">I3234</f>
        <v>Storages</v>
      </c>
      <c r="J3236" s="533" t="str">
        <f t="shared" si="3348"/>
        <v>Storages</v>
      </c>
      <c r="K3236" s="278" t="s">
        <v>15</v>
      </c>
      <c r="L3236" s="629" t="s">
        <v>451</v>
      </c>
      <c r="M3236" s="630">
        <v>2</v>
      </c>
      <c r="N3236" s="630" t="s">
        <v>39</v>
      </c>
      <c r="O3236" s="105"/>
      <c r="P3236" s="25">
        <f t="shared" si="3347"/>
        <v>0</v>
      </c>
      <c r="Q3236" s="29"/>
      <c r="R3236" s="29"/>
      <c r="X3236" s="533" t="s">
        <v>451</v>
      </c>
      <c r="Y3236" s="533">
        <v>2</v>
      </c>
      <c r="Z3236" s="533" t="s">
        <v>39</v>
      </c>
      <c r="AB3236" s="533">
        <v>0</v>
      </c>
    </row>
    <row r="3237" spans="1:28" ht="15.75" hidden="1">
      <c r="A3237" s="533" t="s">
        <v>2729</v>
      </c>
      <c r="B3237" s="533">
        <v>11</v>
      </c>
      <c r="C3237" s="533" t="s">
        <v>446</v>
      </c>
      <c r="D3237" s="572" t="s">
        <v>1842</v>
      </c>
      <c r="E3237" s="571" t="str">
        <f t="shared" si="3345"/>
        <v xml:space="preserve"> FOOD SERVICE EQUIPMENT</v>
      </c>
      <c r="F3237" s="533" t="str">
        <f t="shared" si="3338"/>
        <v>ME</v>
      </c>
      <c r="G3237" s="533" t="s">
        <v>2722</v>
      </c>
      <c r="H3237" s="533">
        <v>492</v>
      </c>
      <c r="I3237" s="533" t="str">
        <f t="shared" ref="I3237:J3237" si="3349">I3235</f>
        <v>KITCHEN AREA</v>
      </c>
      <c r="J3237" s="533" t="str">
        <f t="shared" si="3349"/>
        <v>KITCHEN AREA</v>
      </c>
      <c r="K3237" s="278" t="s">
        <v>17</v>
      </c>
      <c r="L3237" s="629" t="s">
        <v>450</v>
      </c>
      <c r="M3237" s="274">
        <v>1</v>
      </c>
      <c r="N3237" s="630" t="s">
        <v>39</v>
      </c>
      <c r="O3237" s="105"/>
      <c r="P3237" s="25">
        <f t="shared" si="3347"/>
        <v>0</v>
      </c>
      <c r="Q3237" s="29"/>
      <c r="R3237" s="29"/>
      <c r="X3237" s="533" t="s">
        <v>450</v>
      </c>
      <c r="Y3237" s="533">
        <v>1</v>
      </c>
      <c r="Z3237" s="533" t="s">
        <v>39</v>
      </c>
      <c r="AB3237" s="533">
        <v>0</v>
      </c>
    </row>
    <row r="3238" spans="1:28" ht="15.75" hidden="1">
      <c r="A3238" s="533" t="s">
        <v>2729</v>
      </c>
      <c r="B3238" s="533">
        <v>11</v>
      </c>
      <c r="C3238" s="533" t="s">
        <v>446</v>
      </c>
      <c r="D3238" s="572" t="s">
        <v>1842</v>
      </c>
      <c r="E3238" s="571" t="str">
        <f t="shared" si="3345"/>
        <v xml:space="preserve"> FOOD SERVICE EQUIPMENT</v>
      </c>
      <c r="F3238" s="533" t="str">
        <f t="shared" si="3338"/>
        <v>ME</v>
      </c>
      <c r="G3238" s="533" t="s">
        <v>2722</v>
      </c>
      <c r="H3238" s="533">
        <v>493</v>
      </c>
      <c r="I3238" s="533" t="str">
        <f t="shared" ref="I3238:J3238" si="3350">I3236</f>
        <v>Storages</v>
      </c>
      <c r="J3238" s="533" t="str">
        <f t="shared" si="3350"/>
        <v>Storages</v>
      </c>
      <c r="K3238" s="278" t="s">
        <v>19</v>
      </c>
      <c r="L3238" s="629" t="s">
        <v>452</v>
      </c>
      <c r="M3238" s="274">
        <v>14</v>
      </c>
      <c r="N3238" s="630" t="s">
        <v>39</v>
      </c>
      <c r="O3238" s="105"/>
      <c r="P3238" s="25">
        <f t="shared" si="3347"/>
        <v>0</v>
      </c>
      <c r="Q3238" s="29"/>
      <c r="R3238" s="29"/>
      <c r="X3238" s="533" t="s">
        <v>452</v>
      </c>
      <c r="Y3238" s="533">
        <v>14</v>
      </c>
      <c r="Z3238" s="533" t="s">
        <v>39</v>
      </c>
      <c r="AB3238" s="533">
        <v>0</v>
      </c>
    </row>
    <row r="3239" spans="1:28" ht="15.75" hidden="1">
      <c r="A3239" s="533" t="s">
        <v>2729</v>
      </c>
      <c r="B3239" s="533">
        <v>11</v>
      </c>
      <c r="C3239" s="533" t="s">
        <v>446</v>
      </c>
      <c r="D3239" s="572" t="s">
        <v>1842</v>
      </c>
      <c r="E3239" s="571" t="str">
        <f t="shared" si="3345"/>
        <v xml:space="preserve"> FOOD SERVICE EQUIPMENT</v>
      </c>
      <c r="F3239" s="533" t="str">
        <f t="shared" si="3338"/>
        <v>ME</v>
      </c>
      <c r="G3239" s="533" t="s">
        <v>2722</v>
      </c>
      <c r="H3239" s="533">
        <v>494</v>
      </c>
      <c r="I3239" s="533" t="str">
        <f t="shared" ref="I3239:J3239" si="3351">I3237</f>
        <v>KITCHEN AREA</v>
      </c>
      <c r="J3239" s="533" t="str">
        <f t="shared" si="3351"/>
        <v>KITCHEN AREA</v>
      </c>
      <c r="K3239" s="278" t="s">
        <v>20</v>
      </c>
      <c r="L3239" s="629" t="s">
        <v>452</v>
      </c>
      <c r="M3239" s="274">
        <v>18</v>
      </c>
      <c r="N3239" s="630" t="s">
        <v>39</v>
      </c>
      <c r="O3239" s="105"/>
      <c r="P3239" s="25">
        <f t="shared" si="3347"/>
        <v>0</v>
      </c>
      <c r="Q3239" s="29"/>
      <c r="R3239" s="29"/>
      <c r="X3239" s="533" t="s">
        <v>452</v>
      </c>
      <c r="Y3239" s="533">
        <v>18</v>
      </c>
      <c r="Z3239" s="533" t="s">
        <v>39</v>
      </c>
      <c r="AB3239" s="533">
        <v>0</v>
      </c>
    </row>
    <row r="3240" spans="1:28" ht="15.75" hidden="1">
      <c r="A3240" s="533" t="s">
        <v>2729</v>
      </c>
      <c r="B3240" s="533">
        <v>11</v>
      </c>
      <c r="C3240" s="533" t="s">
        <v>446</v>
      </c>
      <c r="D3240" s="572" t="s">
        <v>1842</v>
      </c>
      <c r="E3240" s="571" t="str">
        <f t="shared" si="3345"/>
        <v xml:space="preserve"> FOOD SERVICE EQUIPMENT</v>
      </c>
      <c r="F3240" s="533" t="str">
        <f t="shared" si="3338"/>
        <v>ME</v>
      </c>
      <c r="G3240" s="533" t="s">
        <v>2725</v>
      </c>
      <c r="H3240" s="533">
        <v>495</v>
      </c>
      <c r="I3240" s="533" t="str">
        <f>L3240</f>
        <v>Prewash Area</v>
      </c>
      <c r="J3240" s="533" t="str">
        <f>L3240</f>
        <v>Prewash Area</v>
      </c>
      <c r="K3240" s="278"/>
      <c r="L3240" s="631" t="s">
        <v>453</v>
      </c>
      <c r="M3240" s="278"/>
      <c r="N3240" s="278"/>
      <c r="O3240" s="105"/>
      <c r="P3240" s="105"/>
      <c r="Q3240" s="29"/>
      <c r="R3240" s="29"/>
      <c r="X3240" s="533" t="s">
        <v>453</v>
      </c>
    </row>
    <row r="3241" spans="1:28" ht="15.75" hidden="1">
      <c r="A3241" s="533" t="s">
        <v>2729</v>
      </c>
      <c r="B3241" s="533">
        <v>11</v>
      </c>
      <c r="C3241" s="533" t="s">
        <v>446</v>
      </c>
      <c r="D3241" s="572" t="s">
        <v>1842</v>
      </c>
      <c r="E3241" s="571" t="str">
        <f t="shared" si="3345"/>
        <v xml:space="preserve"> FOOD SERVICE EQUIPMENT</v>
      </c>
      <c r="F3241" s="533" t="str">
        <f t="shared" si="3338"/>
        <v>ME</v>
      </c>
      <c r="G3241" s="533" t="s">
        <v>2722</v>
      </c>
      <c r="H3241" s="533">
        <v>496</v>
      </c>
      <c r="I3241" s="533" t="str">
        <f t="shared" ref="I3241:J3241" si="3352">I3239</f>
        <v>KITCHEN AREA</v>
      </c>
      <c r="J3241" s="533" t="str">
        <f t="shared" si="3352"/>
        <v>KITCHEN AREA</v>
      </c>
      <c r="K3241" s="278" t="s">
        <v>21</v>
      </c>
      <c r="L3241" s="629" t="s">
        <v>454</v>
      </c>
      <c r="M3241" s="274">
        <v>1</v>
      </c>
      <c r="N3241" s="630" t="s">
        <v>39</v>
      </c>
      <c r="O3241" s="105"/>
      <c r="P3241" s="25">
        <f t="shared" ref="P3241:P3247" si="3353">O3241*M3241</f>
        <v>0</v>
      </c>
      <c r="Q3241" s="29"/>
      <c r="R3241" s="29"/>
      <c r="X3241" s="533" t="s">
        <v>454</v>
      </c>
      <c r="Y3241" s="533">
        <v>1</v>
      </c>
      <c r="Z3241" s="533" t="s">
        <v>39</v>
      </c>
      <c r="AB3241" s="533">
        <v>0</v>
      </c>
    </row>
    <row r="3242" spans="1:28" ht="15.75" hidden="1">
      <c r="A3242" s="533" t="s">
        <v>2729</v>
      </c>
      <c r="B3242" s="533">
        <v>11</v>
      </c>
      <c r="C3242" s="533" t="s">
        <v>446</v>
      </c>
      <c r="D3242" s="572" t="s">
        <v>1842</v>
      </c>
      <c r="E3242" s="571" t="str">
        <f t="shared" si="3345"/>
        <v xml:space="preserve"> FOOD SERVICE EQUIPMENT</v>
      </c>
      <c r="F3242" s="533" t="str">
        <f t="shared" si="3338"/>
        <v>ME</v>
      </c>
      <c r="G3242" s="533" t="s">
        <v>2722</v>
      </c>
      <c r="H3242" s="533">
        <v>497</v>
      </c>
      <c r="I3242" s="533" t="str">
        <f t="shared" ref="I3242:J3242" si="3354">I3240</f>
        <v>Prewash Area</v>
      </c>
      <c r="J3242" s="533" t="str">
        <f t="shared" si="3354"/>
        <v>Prewash Area</v>
      </c>
      <c r="K3242" s="278" t="s">
        <v>45</v>
      </c>
      <c r="L3242" s="629" t="s">
        <v>455</v>
      </c>
      <c r="M3242" s="274">
        <v>1</v>
      </c>
      <c r="N3242" s="630" t="s">
        <v>39</v>
      </c>
      <c r="O3242" s="105"/>
      <c r="P3242" s="25">
        <f t="shared" si="3353"/>
        <v>0</v>
      </c>
      <c r="Q3242" s="29"/>
      <c r="R3242" s="29"/>
      <c r="X3242" s="533" t="s">
        <v>455</v>
      </c>
      <c r="Y3242" s="533">
        <v>1</v>
      </c>
      <c r="Z3242" s="533" t="s">
        <v>39</v>
      </c>
      <c r="AB3242" s="533">
        <v>0</v>
      </c>
    </row>
    <row r="3243" spans="1:28" ht="15.75" hidden="1">
      <c r="A3243" s="533" t="s">
        <v>2729</v>
      </c>
      <c r="B3243" s="533">
        <v>11</v>
      </c>
      <c r="C3243" s="533" t="s">
        <v>446</v>
      </c>
      <c r="D3243" s="572" t="s">
        <v>1842</v>
      </c>
      <c r="E3243" s="571" t="str">
        <f t="shared" si="3345"/>
        <v xml:space="preserve"> FOOD SERVICE EQUIPMENT</v>
      </c>
      <c r="F3243" s="533" t="str">
        <f t="shared" si="3338"/>
        <v>ME</v>
      </c>
      <c r="G3243" s="533" t="s">
        <v>2722</v>
      </c>
      <c r="H3243" s="533">
        <v>498</v>
      </c>
      <c r="I3243" s="533" t="str">
        <f t="shared" ref="I3243:J3243" si="3355">I3241</f>
        <v>KITCHEN AREA</v>
      </c>
      <c r="J3243" s="533" t="str">
        <f t="shared" si="3355"/>
        <v>KITCHEN AREA</v>
      </c>
      <c r="K3243" s="278" t="s">
        <v>48</v>
      </c>
      <c r="L3243" s="629" t="s">
        <v>456</v>
      </c>
      <c r="M3243" s="274">
        <v>1</v>
      </c>
      <c r="N3243" s="630" t="s">
        <v>39</v>
      </c>
      <c r="O3243" s="105"/>
      <c r="P3243" s="25">
        <f t="shared" si="3353"/>
        <v>0</v>
      </c>
      <c r="Q3243" s="29"/>
      <c r="R3243" s="29"/>
      <c r="X3243" s="533" t="s">
        <v>456</v>
      </c>
      <c r="Y3243" s="533">
        <v>1</v>
      </c>
      <c r="Z3243" s="533" t="s">
        <v>39</v>
      </c>
      <c r="AB3243" s="533">
        <v>0</v>
      </c>
    </row>
    <row r="3244" spans="1:28" ht="15.75" hidden="1">
      <c r="A3244" s="533" t="s">
        <v>2729</v>
      </c>
      <c r="B3244" s="533">
        <v>11</v>
      </c>
      <c r="C3244" s="533" t="s">
        <v>446</v>
      </c>
      <c r="D3244" s="572" t="s">
        <v>1842</v>
      </c>
      <c r="E3244" s="571" t="str">
        <f t="shared" si="3345"/>
        <v xml:space="preserve"> FOOD SERVICE EQUIPMENT</v>
      </c>
      <c r="F3244" s="533" t="str">
        <f t="shared" si="3338"/>
        <v>ME</v>
      </c>
      <c r="G3244" s="533" t="s">
        <v>2722</v>
      </c>
      <c r="H3244" s="533">
        <v>499</v>
      </c>
      <c r="I3244" s="533" t="str">
        <f t="shared" ref="I3244:J3244" si="3356">I3242</f>
        <v>Prewash Area</v>
      </c>
      <c r="J3244" s="533" t="str">
        <f t="shared" si="3356"/>
        <v>Prewash Area</v>
      </c>
      <c r="K3244" s="278" t="s">
        <v>50</v>
      </c>
      <c r="L3244" s="629" t="s">
        <v>457</v>
      </c>
      <c r="M3244" s="274">
        <v>1</v>
      </c>
      <c r="N3244" s="630" t="s">
        <v>39</v>
      </c>
      <c r="O3244" s="105"/>
      <c r="P3244" s="25">
        <f t="shared" si="3353"/>
        <v>0</v>
      </c>
      <c r="Q3244" s="29"/>
      <c r="R3244" s="29"/>
      <c r="X3244" s="533" t="s">
        <v>457</v>
      </c>
      <c r="Y3244" s="533">
        <v>1</v>
      </c>
      <c r="Z3244" s="533" t="s">
        <v>39</v>
      </c>
      <c r="AB3244" s="533">
        <v>0</v>
      </c>
    </row>
    <row r="3245" spans="1:28" ht="15.75" hidden="1">
      <c r="A3245" s="533" t="s">
        <v>2729</v>
      </c>
      <c r="B3245" s="533">
        <v>11</v>
      </c>
      <c r="C3245" s="533" t="s">
        <v>446</v>
      </c>
      <c r="D3245" s="572" t="s">
        <v>1842</v>
      </c>
      <c r="E3245" s="571" t="str">
        <f t="shared" si="3345"/>
        <v xml:space="preserve"> FOOD SERVICE EQUIPMENT</v>
      </c>
      <c r="F3245" s="533" t="str">
        <f t="shared" si="3338"/>
        <v>ME</v>
      </c>
      <c r="G3245" s="533" t="s">
        <v>2722</v>
      </c>
      <c r="H3245" s="533">
        <v>500</v>
      </c>
      <c r="I3245" s="533" t="str">
        <f t="shared" ref="I3245:J3245" si="3357">I3243</f>
        <v>KITCHEN AREA</v>
      </c>
      <c r="J3245" s="533" t="str">
        <f t="shared" si="3357"/>
        <v>KITCHEN AREA</v>
      </c>
      <c r="K3245" s="278" t="s">
        <v>76</v>
      </c>
      <c r="L3245" s="629" t="s">
        <v>458</v>
      </c>
      <c r="M3245" s="274">
        <v>1</v>
      </c>
      <c r="N3245" s="630" t="s">
        <v>39</v>
      </c>
      <c r="O3245" s="105"/>
      <c r="P3245" s="25">
        <f t="shared" si="3353"/>
        <v>0</v>
      </c>
      <c r="Q3245" s="29"/>
      <c r="R3245" s="29"/>
      <c r="X3245" s="533" t="s">
        <v>458</v>
      </c>
      <c r="Y3245" s="533">
        <v>1</v>
      </c>
      <c r="Z3245" s="533" t="s">
        <v>39</v>
      </c>
      <c r="AB3245" s="533">
        <v>0</v>
      </c>
    </row>
    <row r="3246" spans="1:28" ht="15.75" hidden="1">
      <c r="A3246" s="533" t="s">
        <v>2729</v>
      </c>
      <c r="B3246" s="533">
        <v>11</v>
      </c>
      <c r="C3246" s="533" t="s">
        <v>446</v>
      </c>
      <c r="D3246" s="572" t="s">
        <v>1842</v>
      </c>
      <c r="E3246" s="571" t="str">
        <f t="shared" si="3345"/>
        <v xml:space="preserve"> FOOD SERVICE EQUIPMENT</v>
      </c>
      <c r="F3246" s="533" t="str">
        <f t="shared" si="3338"/>
        <v>ME</v>
      </c>
      <c r="G3246" s="533" t="s">
        <v>2722</v>
      </c>
      <c r="H3246" s="533">
        <v>501</v>
      </c>
      <c r="I3246" s="533" t="str">
        <f t="shared" ref="I3246:J3246" si="3358">I3244</f>
        <v>Prewash Area</v>
      </c>
      <c r="J3246" s="533" t="str">
        <f t="shared" si="3358"/>
        <v>Prewash Area</v>
      </c>
      <c r="K3246" s="278" t="s">
        <v>77</v>
      </c>
      <c r="L3246" s="278" t="s">
        <v>459</v>
      </c>
      <c r="M3246" s="274">
        <v>1</v>
      </c>
      <c r="N3246" s="630" t="s">
        <v>39</v>
      </c>
      <c r="O3246" s="105"/>
      <c r="P3246" s="25">
        <f t="shared" si="3353"/>
        <v>0</v>
      </c>
      <c r="Q3246" s="29"/>
      <c r="R3246" s="29"/>
      <c r="X3246" s="533" t="s">
        <v>459</v>
      </c>
      <c r="Y3246" s="533">
        <v>1</v>
      </c>
      <c r="Z3246" s="533" t="s">
        <v>39</v>
      </c>
      <c r="AB3246" s="533">
        <v>0</v>
      </c>
    </row>
    <row r="3247" spans="1:28" ht="15.75" hidden="1">
      <c r="A3247" s="533" t="s">
        <v>2729</v>
      </c>
      <c r="B3247" s="533">
        <v>11</v>
      </c>
      <c r="C3247" s="533" t="s">
        <v>446</v>
      </c>
      <c r="D3247" s="572" t="s">
        <v>1842</v>
      </c>
      <c r="E3247" s="571" t="str">
        <f t="shared" si="3345"/>
        <v xml:space="preserve"> FOOD SERVICE EQUIPMENT</v>
      </c>
      <c r="F3247" s="533" t="str">
        <f t="shared" si="3338"/>
        <v>ME</v>
      </c>
      <c r="G3247" s="533" t="s">
        <v>2722</v>
      </c>
      <c r="H3247" s="533">
        <v>502</v>
      </c>
      <c r="I3247" s="533" t="str">
        <f t="shared" ref="I3247:J3247" si="3359">I3245</f>
        <v>KITCHEN AREA</v>
      </c>
      <c r="J3247" s="533" t="str">
        <f t="shared" si="3359"/>
        <v>KITCHEN AREA</v>
      </c>
      <c r="K3247" s="278" t="s">
        <v>78</v>
      </c>
      <c r="L3247" s="278" t="s">
        <v>460</v>
      </c>
      <c r="M3247" s="274">
        <v>1</v>
      </c>
      <c r="N3247" s="630" t="s">
        <v>39</v>
      </c>
      <c r="O3247" s="105"/>
      <c r="P3247" s="25">
        <f t="shared" si="3353"/>
        <v>0</v>
      </c>
      <c r="Q3247" s="29"/>
      <c r="R3247" s="29"/>
      <c r="X3247" s="533" t="s">
        <v>460</v>
      </c>
      <c r="Y3247" s="533">
        <v>1</v>
      </c>
      <c r="Z3247" s="533" t="s">
        <v>39</v>
      </c>
      <c r="AB3247" s="533">
        <v>0</v>
      </c>
    </row>
    <row r="3248" spans="1:28" ht="15.75" hidden="1">
      <c r="A3248" s="533" t="s">
        <v>2729</v>
      </c>
      <c r="B3248" s="533">
        <v>11</v>
      </c>
      <c r="C3248" s="533" t="s">
        <v>446</v>
      </c>
      <c r="D3248" s="572" t="s">
        <v>1842</v>
      </c>
      <c r="E3248" s="571" t="str">
        <f t="shared" si="3345"/>
        <v xml:space="preserve"> FOOD SERVICE EQUIPMENT</v>
      </c>
      <c r="F3248" s="533" t="str">
        <f t="shared" si="3338"/>
        <v>ME</v>
      </c>
      <c r="G3248" s="533" t="s">
        <v>2725</v>
      </c>
      <c r="H3248" s="533">
        <v>503</v>
      </c>
      <c r="I3248" s="533" t="str">
        <f>L3248</f>
        <v>Vegetable Preparation</v>
      </c>
      <c r="J3248" s="533" t="str">
        <f>L3248</f>
        <v>Vegetable Preparation</v>
      </c>
      <c r="K3248" s="278"/>
      <c r="L3248" s="631" t="s">
        <v>1077</v>
      </c>
      <c r="M3248" s="274"/>
      <c r="N3248" s="630"/>
      <c r="O3248" s="105"/>
      <c r="P3248" s="105"/>
      <c r="Q3248" s="29"/>
      <c r="R3248" s="29"/>
      <c r="X3248" s="533" t="s">
        <v>1077</v>
      </c>
    </row>
    <row r="3249" spans="1:28" ht="15.75" hidden="1">
      <c r="A3249" s="533" t="s">
        <v>2729</v>
      </c>
      <c r="B3249" s="533">
        <v>11</v>
      </c>
      <c r="C3249" s="533" t="s">
        <v>446</v>
      </c>
      <c r="D3249" s="572" t="s">
        <v>1842</v>
      </c>
      <c r="E3249" s="571" t="str">
        <f t="shared" si="3345"/>
        <v xml:space="preserve"> FOOD SERVICE EQUIPMENT</v>
      </c>
      <c r="F3249" s="533" t="str">
        <f t="shared" si="3338"/>
        <v>ME</v>
      </c>
      <c r="G3249" s="533" t="s">
        <v>2722</v>
      </c>
      <c r="H3249" s="533">
        <v>504</v>
      </c>
      <c r="I3249" s="533" t="str">
        <f t="shared" ref="I3249:J3249" si="3360">I3247</f>
        <v>KITCHEN AREA</v>
      </c>
      <c r="J3249" s="533" t="str">
        <f t="shared" si="3360"/>
        <v>KITCHEN AREA</v>
      </c>
      <c r="K3249" s="278" t="s">
        <v>302</v>
      </c>
      <c r="L3249" s="629" t="s">
        <v>461</v>
      </c>
      <c r="M3249" s="274">
        <v>1</v>
      </c>
      <c r="N3249" s="630" t="s">
        <v>39</v>
      </c>
      <c r="O3249" s="105"/>
      <c r="P3249" s="25">
        <f t="shared" ref="P3249:P3255" si="3361">O3249*M3249</f>
        <v>0</v>
      </c>
      <c r="Q3249" s="29"/>
      <c r="R3249" s="29"/>
      <c r="X3249" s="533" t="s">
        <v>461</v>
      </c>
      <c r="Y3249" s="533">
        <v>1</v>
      </c>
      <c r="Z3249" s="533" t="s">
        <v>39</v>
      </c>
      <c r="AB3249" s="533">
        <v>0</v>
      </c>
    </row>
    <row r="3250" spans="1:28" ht="15.75" hidden="1">
      <c r="A3250" s="533" t="s">
        <v>2729</v>
      </c>
      <c r="B3250" s="533">
        <v>11</v>
      </c>
      <c r="C3250" s="533" t="s">
        <v>446</v>
      </c>
      <c r="D3250" s="572" t="s">
        <v>1842</v>
      </c>
      <c r="E3250" s="571" t="str">
        <f t="shared" si="3345"/>
        <v xml:space="preserve"> FOOD SERVICE EQUIPMENT</v>
      </c>
      <c r="F3250" s="533" t="str">
        <f t="shared" si="3338"/>
        <v>ME</v>
      </c>
      <c r="G3250" s="533" t="s">
        <v>2722</v>
      </c>
      <c r="H3250" s="533">
        <v>505</v>
      </c>
      <c r="I3250" s="533" t="str">
        <f t="shared" ref="I3250:J3250" si="3362">I3248</f>
        <v>Vegetable Preparation</v>
      </c>
      <c r="J3250" s="533" t="str">
        <f t="shared" si="3362"/>
        <v>Vegetable Preparation</v>
      </c>
      <c r="K3250" s="278" t="s">
        <v>304</v>
      </c>
      <c r="L3250" s="629" t="s">
        <v>462</v>
      </c>
      <c r="M3250" s="274">
        <v>1</v>
      </c>
      <c r="N3250" s="270" t="s">
        <v>39</v>
      </c>
      <c r="O3250" s="105"/>
      <c r="P3250" s="25">
        <f t="shared" si="3361"/>
        <v>0</v>
      </c>
      <c r="Q3250" s="29"/>
      <c r="R3250" s="29"/>
      <c r="X3250" s="533" t="s">
        <v>462</v>
      </c>
      <c r="Y3250" s="533">
        <v>1</v>
      </c>
      <c r="Z3250" s="533" t="s">
        <v>39</v>
      </c>
      <c r="AB3250" s="533">
        <v>0</v>
      </c>
    </row>
    <row r="3251" spans="1:28" ht="15.75" hidden="1">
      <c r="A3251" s="533" t="s">
        <v>2729</v>
      </c>
      <c r="B3251" s="533">
        <v>11</v>
      </c>
      <c r="C3251" s="533" t="s">
        <v>446</v>
      </c>
      <c r="D3251" s="572" t="s">
        <v>1842</v>
      </c>
      <c r="E3251" s="571" t="str">
        <f t="shared" si="3345"/>
        <v xml:space="preserve"> FOOD SERVICE EQUIPMENT</v>
      </c>
      <c r="F3251" s="533" t="str">
        <f t="shared" si="3338"/>
        <v>ME</v>
      </c>
      <c r="G3251" s="533" t="s">
        <v>2722</v>
      </c>
      <c r="H3251" s="533">
        <v>506</v>
      </c>
      <c r="I3251" s="533" t="str">
        <f t="shared" ref="I3251:J3251" si="3363">I3249</f>
        <v>KITCHEN AREA</v>
      </c>
      <c r="J3251" s="533" t="str">
        <f t="shared" si="3363"/>
        <v>KITCHEN AREA</v>
      </c>
      <c r="K3251" s="278" t="s">
        <v>13</v>
      </c>
      <c r="L3251" s="629" t="s">
        <v>455</v>
      </c>
      <c r="M3251" s="274">
        <v>2</v>
      </c>
      <c r="N3251" s="270" t="s">
        <v>39</v>
      </c>
      <c r="O3251" s="105"/>
      <c r="P3251" s="25">
        <f t="shared" si="3361"/>
        <v>0</v>
      </c>
      <c r="Q3251" s="29"/>
      <c r="R3251" s="29"/>
      <c r="X3251" s="533" t="s">
        <v>455</v>
      </c>
      <c r="Y3251" s="533">
        <v>2</v>
      </c>
      <c r="Z3251" s="533" t="s">
        <v>39</v>
      </c>
      <c r="AB3251" s="533">
        <v>0</v>
      </c>
    </row>
    <row r="3252" spans="1:28" ht="15.75" hidden="1">
      <c r="A3252" s="533" t="s">
        <v>2729</v>
      </c>
      <c r="B3252" s="533">
        <v>11</v>
      </c>
      <c r="C3252" s="533" t="s">
        <v>446</v>
      </c>
      <c r="D3252" s="572" t="s">
        <v>1842</v>
      </c>
      <c r="E3252" s="571" t="str">
        <f t="shared" si="3345"/>
        <v xml:space="preserve"> FOOD SERVICE EQUIPMENT</v>
      </c>
      <c r="F3252" s="533" t="str">
        <f t="shared" si="3338"/>
        <v>ME</v>
      </c>
      <c r="G3252" s="533" t="s">
        <v>2722</v>
      </c>
      <c r="H3252" s="533">
        <v>507</v>
      </c>
      <c r="I3252" s="533" t="str">
        <f t="shared" ref="I3252:J3252" si="3364">I3250</f>
        <v>Vegetable Preparation</v>
      </c>
      <c r="J3252" s="533" t="str">
        <f t="shared" si="3364"/>
        <v>Vegetable Preparation</v>
      </c>
      <c r="K3252" s="278" t="s">
        <v>15</v>
      </c>
      <c r="L3252" s="629" t="s">
        <v>463</v>
      </c>
      <c r="M3252" s="274">
        <v>1</v>
      </c>
      <c r="N3252" s="270" t="s">
        <v>39</v>
      </c>
      <c r="O3252" s="105"/>
      <c r="P3252" s="25">
        <f t="shared" si="3361"/>
        <v>0</v>
      </c>
      <c r="Q3252" s="29"/>
      <c r="R3252" s="29"/>
      <c r="X3252" s="533" t="s">
        <v>463</v>
      </c>
      <c r="Y3252" s="533">
        <v>1</v>
      </c>
      <c r="Z3252" s="533" t="s">
        <v>39</v>
      </c>
      <c r="AB3252" s="533">
        <v>0</v>
      </c>
    </row>
    <row r="3253" spans="1:28" ht="15.75" hidden="1">
      <c r="A3253" s="533" t="s">
        <v>2729</v>
      </c>
      <c r="B3253" s="533">
        <v>11</v>
      </c>
      <c r="C3253" s="533" t="s">
        <v>446</v>
      </c>
      <c r="D3253" s="572" t="s">
        <v>1842</v>
      </c>
      <c r="E3253" s="571" t="str">
        <f t="shared" si="3345"/>
        <v xml:space="preserve"> FOOD SERVICE EQUIPMENT</v>
      </c>
      <c r="F3253" s="533" t="str">
        <f t="shared" si="3338"/>
        <v>ME</v>
      </c>
      <c r="G3253" s="533" t="s">
        <v>2722</v>
      </c>
      <c r="H3253" s="533">
        <v>508</v>
      </c>
      <c r="I3253" s="533" t="str">
        <f t="shared" ref="I3253:J3253" si="3365">I3251</f>
        <v>KITCHEN AREA</v>
      </c>
      <c r="J3253" s="533" t="str">
        <f t="shared" si="3365"/>
        <v>KITCHEN AREA</v>
      </c>
      <c r="K3253" s="278" t="s">
        <v>17</v>
      </c>
      <c r="L3253" s="629" t="s">
        <v>454</v>
      </c>
      <c r="M3253" s="274">
        <v>1</v>
      </c>
      <c r="N3253" s="270" t="s">
        <v>39</v>
      </c>
      <c r="O3253" s="105"/>
      <c r="P3253" s="25">
        <f t="shared" si="3361"/>
        <v>0</v>
      </c>
      <c r="Q3253" s="29"/>
      <c r="R3253" s="29"/>
      <c r="X3253" s="533" t="s">
        <v>454</v>
      </c>
      <c r="Y3253" s="533">
        <v>1</v>
      </c>
      <c r="Z3253" s="533" t="s">
        <v>39</v>
      </c>
      <c r="AB3253" s="533">
        <v>0</v>
      </c>
    </row>
    <row r="3254" spans="1:28" ht="15.75" hidden="1">
      <c r="A3254" s="533" t="s">
        <v>2729</v>
      </c>
      <c r="B3254" s="533">
        <v>11</v>
      </c>
      <c r="C3254" s="533" t="s">
        <v>446</v>
      </c>
      <c r="D3254" s="572" t="s">
        <v>1842</v>
      </c>
      <c r="E3254" s="571" t="str">
        <f t="shared" si="3345"/>
        <v xml:space="preserve"> FOOD SERVICE EQUIPMENT</v>
      </c>
      <c r="F3254" s="533" t="str">
        <f t="shared" si="3338"/>
        <v>ME</v>
      </c>
      <c r="G3254" s="533" t="s">
        <v>2722</v>
      </c>
      <c r="H3254" s="533">
        <v>509</v>
      </c>
      <c r="I3254" s="533" t="str">
        <f t="shared" ref="I3254:J3254" si="3366">I3252</f>
        <v>Vegetable Preparation</v>
      </c>
      <c r="J3254" s="533" t="str">
        <f t="shared" si="3366"/>
        <v>Vegetable Preparation</v>
      </c>
      <c r="K3254" s="278" t="s">
        <v>19</v>
      </c>
      <c r="L3254" s="629" t="s">
        <v>464</v>
      </c>
      <c r="M3254" s="274">
        <v>1</v>
      </c>
      <c r="N3254" s="270" t="s">
        <v>39</v>
      </c>
      <c r="O3254" s="105"/>
      <c r="P3254" s="25">
        <f t="shared" si="3361"/>
        <v>0</v>
      </c>
      <c r="Q3254" s="29"/>
      <c r="R3254" s="29"/>
      <c r="X3254" s="533" t="s">
        <v>464</v>
      </c>
      <c r="Y3254" s="533">
        <v>1</v>
      </c>
      <c r="Z3254" s="533" t="s">
        <v>39</v>
      </c>
      <c r="AB3254" s="533">
        <v>0</v>
      </c>
    </row>
    <row r="3255" spans="1:28" ht="15.75" hidden="1">
      <c r="A3255" s="533" t="s">
        <v>2729</v>
      </c>
      <c r="B3255" s="533">
        <v>11</v>
      </c>
      <c r="C3255" s="533" t="s">
        <v>446</v>
      </c>
      <c r="D3255" s="572" t="s">
        <v>1842</v>
      </c>
      <c r="E3255" s="571" t="str">
        <f t="shared" si="3345"/>
        <v xml:space="preserve"> FOOD SERVICE EQUIPMENT</v>
      </c>
      <c r="F3255" s="533" t="str">
        <f t="shared" si="3338"/>
        <v>ME</v>
      </c>
      <c r="G3255" s="533" t="s">
        <v>2722</v>
      </c>
      <c r="H3255" s="533">
        <v>510</v>
      </c>
      <c r="I3255" s="533" t="str">
        <f t="shared" ref="I3255:J3255" si="3367">I3253</f>
        <v>KITCHEN AREA</v>
      </c>
      <c r="J3255" s="533" t="str">
        <f t="shared" si="3367"/>
        <v>KITCHEN AREA</v>
      </c>
      <c r="K3255" s="278" t="s">
        <v>20</v>
      </c>
      <c r="L3255" s="278" t="s">
        <v>465</v>
      </c>
      <c r="M3255" s="274">
        <v>1</v>
      </c>
      <c r="N3255" s="270" t="s">
        <v>39</v>
      </c>
      <c r="O3255" s="105"/>
      <c r="P3255" s="25">
        <f t="shared" si="3361"/>
        <v>0</v>
      </c>
      <c r="Q3255" s="29"/>
      <c r="R3255" s="29"/>
      <c r="X3255" s="533" t="s">
        <v>465</v>
      </c>
      <c r="Y3255" s="533">
        <v>1</v>
      </c>
      <c r="Z3255" s="533" t="s">
        <v>39</v>
      </c>
      <c r="AB3255" s="533">
        <v>0</v>
      </c>
    </row>
    <row r="3256" spans="1:28" ht="15.75" hidden="1">
      <c r="A3256" s="533" t="s">
        <v>2729</v>
      </c>
      <c r="B3256" s="533">
        <v>11</v>
      </c>
      <c r="C3256" s="533" t="s">
        <v>446</v>
      </c>
      <c r="D3256" s="572" t="s">
        <v>1842</v>
      </c>
      <c r="E3256" s="571" t="str">
        <f t="shared" si="3345"/>
        <v xml:space="preserve"> FOOD SERVICE EQUIPMENT</v>
      </c>
      <c r="F3256" s="533" t="str">
        <f t="shared" si="3338"/>
        <v>ME</v>
      </c>
      <c r="G3256" s="533" t="s">
        <v>2725</v>
      </c>
      <c r="H3256" s="533">
        <v>511</v>
      </c>
      <c r="I3256" s="533" t="str">
        <f>L3256</f>
        <v>Meat &amp; Poultry Preparation</v>
      </c>
      <c r="J3256" s="533" t="str">
        <f>L3256</f>
        <v>Meat &amp; Poultry Preparation</v>
      </c>
      <c r="K3256" s="278"/>
      <c r="L3256" s="631" t="s">
        <v>466</v>
      </c>
      <c r="M3256" s="273"/>
      <c r="N3256" s="270"/>
      <c r="O3256" s="105"/>
      <c r="P3256" s="105"/>
      <c r="Q3256" s="29"/>
      <c r="R3256" s="29"/>
      <c r="X3256" s="533" t="s">
        <v>466</v>
      </c>
    </row>
    <row r="3257" spans="1:28" ht="15.75" hidden="1">
      <c r="A3257" s="533" t="s">
        <v>2729</v>
      </c>
      <c r="B3257" s="533">
        <v>11</v>
      </c>
      <c r="C3257" s="533" t="s">
        <v>446</v>
      </c>
      <c r="D3257" s="572" t="s">
        <v>1842</v>
      </c>
      <c r="E3257" s="571" t="str">
        <f t="shared" si="3345"/>
        <v xml:space="preserve"> FOOD SERVICE EQUIPMENT</v>
      </c>
      <c r="F3257" s="533" t="str">
        <f t="shared" si="3338"/>
        <v>ME</v>
      </c>
      <c r="G3257" s="533" t="s">
        <v>2722</v>
      </c>
      <c r="H3257" s="533">
        <v>512</v>
      </c>
      <c r="I3257" s="533" t="str">
        <f t="shared" ref="I3257:J3257" si="3368">I3255</f>
        <v>KITCHEN AREA</v>
      </c>
      <c r="J3257" s="533" t="str">
        <f t="shared" si="3368"/>
        <v>KITCHEN AREA</v>
      </c>
      <c r="K3257" s="278" t="s">
        <v>21</v>
      </c>
      <c r="L3257" s="629" t="s">
        <v>467</v>
      </c>
      <c r="M3257" s="274">
        <v>1</v>
      </c>
      <c r="N3257" s="630" t="s">
        <v>39</v>
      </c>
      <c r="O3257" s="105"/>
      <c r="P3257" s="25">
        <f t="shared" ref="P3257:P3263" si="3369">O3257*M3257</f>
        <v>0</v>
      </c>
      <c r="Q3257" s="29"/>
      <c r="R3257" s="29"/>
      <c r="X3257" s="533" t="s">
        <v>467</v>
      </c>
      <c r="Y3257" s="533">
        <v>1</v>
      </c>
      <c r="Z3257" s="533" t="s">
        <v>39</v>
      </c>
      <c r="AB3257" s="533">
        <v>0</v>
      </c>
    </row>
    <row r="3258" spans="1:28" ht="15.75" hidden="1">
      <c r="A3258" s="533" t="s">
        <v>2729</v>
      </c>
      <c r="B3258" s="533">
        <v>11</v>
      </c>
      <c r="C3258" s="533" t="s">
        <v>446</v>
      </c>
      <c r="D3258" s="572" t="s">
        <v>1842</v>
      </c>
      <c r="E3258" s="571" t="str">
        <f t="shared" si="3345"/>
        <v xml:space="preserve"> FOOD SERVICE EQUIPMENT</v>
      </c>
      <c r="F3258" s="533" t="str">
        <f t="shared" si="3338"/>
        <v>ME</v>
      </c>
      <c r="G3258" s="533" t="s">
        <v>2722</v>
      </c>
      <c r="H3258" s="533">
        <v>513</v>
      </c>
      <c r="I3258" s="533" t="str">
        <f t="shared" ref="I3258:J3258" si="3370">I3256</f>
        <v>Meat &amp; Poultry Preparation</v>
      </c>
      <c r="J3258" s="533" t="str">
        <f t="shared" si="3370"/>
        <v>Meat &amp; Poultry Preparation</v>
      </c>
      <c r="K3258" s="278" t="s">
        <v>45</v>
      </c>
      <c r="L3258" s="233" t="s">
        <v>468</v>
      </c>
      <c r="M3258" s="236">
        <v>1</v>
      </c>
      <c r="N3258" s="236" t="s">
        <v>39</v>
      </c>
      <c r="O3258" s="105"/>
      <c r="P3258" s="25">
        <f t="shared" si="3369"/>
        <v>0</v>
      </c>
      <c r="Q3258" s="29"/>
      <c r="R3258" s="29"/>
      <c r="X3258" s="533" t="s">
        <v>468</v>
      </c>
      <c r="Y3258" s="533">
        <v>1</v>
      </c>
      <c r="Z3258" s="533" t="s">
        <v>39</v>
      </c>
      <c r="AB3258" s="533">
        <v>0</v>
      </c>
    </row>
    <row r="3259" spans="1:28" ht="15.75" hidden="1">
      <c r="A3259" s="533" t="s">
        <v>2729</v>
      </c>
      <c r="B3259" s="533">
        <v>11</v>
      </c>
      <c r="C3259" s="533" t="s">
        <v>446</v>
      </c>
      <c r="D3259" s="572" t="s">
        <v>1842</v>
      </c>
      <c r="E3259" s="571" t="str">
        <f t="shared" si="3345"/>
        <v xml:space="preserve"> FOOD SERVICE EQUIPMENT</v>
      </c>
      <c r="F3259" s="533" t="str">
        <f t="shared" si="3338"/>
        <v>ME</v>
      </c>
      <c r="G3259" s="533" t="s">
        <v>2722</v>
      </c>
      <c r="H3259" s="533">
        <v>514</v>
      </c>
      <c r="I3259" s="533" t="str">
        <f t="shared" ref="I3259:J3259" si="3371">I3257</f>
        <v>KITCHEN AREA</v>
      </c>
      <c r="J3259" s="533" t="str">
        <f t="shared" si="3371"/>
        <v>KITCHEN AREA</v>
      </c>
      <c r="K3259" s="278" t="s">
        <v>48</v>
      </c>
      <c r="L3259" s="629" t="s">
        <v>455</v>
      </c>
      <c r="M3259" s="274">
        <v>2</v>
      </c>
      <c r="N3259" s="630" t="s">
        <v>39</v>
      </c>
      <c r="O3259" s="105"/>
      <c r="P3259" s="25">
        <f t="shared" si="3369"/>
        <v>0</v>
      </c>
      <c r="Q3259" s="29"/>
      <c r="R3259" s="29"/>
      <c r="X3259" s="533" t="s">
        <v>455</v>
      </c>
      <c r="Y3259" s="533">
        <v>2</v>
      </c>
      <c r="Z3259" s="533" t="s">
        <v>39</v>
      </c>
      <c r="AB3259" s="533">
        <v>0</v>
      </c>
    </row>
    <row r="3260" spans="1:28" ht="15.75" hidden="1">
      <c r="A3260" s="533" t="s">
        <v>2729</v>
      </c>
      <c r="B3260" s="533">
        <v>11</v>
      </c>
      <c r="C3260" s="533" t="s">
        <v>446</v>
      </c>
      <c r="D3260" s="572" t="s">
        <v>1842</v>
      </c>
      <c r="E3260" s="571" t="str">
        <f t="shared" si="3345"/>
        <v xml:space="preserve"> FOOD SERVICE EQUIPMENT</v>
      </c>
      <c r="F3260" s="533" t="str">
        <f t="shared" si="3338"/>
        <v>ME</v>
      </c>
      <c r="G3260" s="533" t="s">
        <v>2722</v>
      </c>
      <c r="H3260" s="533">
        <v>515</v>
      </c>
      <c r="I3260" s="533" t="str">
        <f t="shared" ref="I3260:J3260" si="3372">I3258</f>
        <v>Meat &amp; Poultry Preparation</v>
      </c>
      <c r="J3260" s="533" t="str">
        <f t="shared" si="3372"/>
        <v>Meat &amp; Poultry Preparation</v>
      </c>
      <c r="K3260" s="278" t="s">
        <v>50</v>
      </c>
      <c r="L3260" s="629" t="s">
        <v>469</v>
      </c>
      <c r="M3260" s="274">
        <v>1</v>
      </c>
      <c r="N3260" s="630" t="s">
        <v>39</v>
      </c>
      <c r="O3260" s="105"/>
      <c r="P3260" s="25">
        <f t="shared" si="3369"/>
        <v>0</v>
      </c>
      <c r="Q3260" s="29"/>
      <c r="R3260" s="29"/>
      <c r="X3260" s="533" t="s">
        <v>469</v>
      </c>
      <c r="Y3260" s="533">
        <v>1</v>
      </c>
      <c r="Z3260" s="533" t="s">
        <v>39</v>
      </c>
      <c r="AB3260" s="533">
        <v>0</v>
      </c>
    </row>
    <row r="3261" spans="1:28" ht="15.75" hidden="1">
      <c r="A3261" s="533" t="s">
        <v>2729</v>
      </c>
      <c r="B3261" s="533">
        <v>11</v>
      </c>
      <c r="C3261" s="533" t="s">
        <v>446</v>
      </c>
      <c r="D3261" s="572" t="s">
        <v>1842</v>
      </c>
      <c r="E3261" s="571" t="str">
        <f t="shared" si="3345"/>
        <v xml:space="preserve"> FOOD SERVICE EQUIPMENT</v>
      </c>
      <c r="F3261" s="533" t="str">
        <f t="shared" si="3338"/>
        <v>ME</v>
      </c>
      <c r="G3261" s="533" t="s">
        <v>2722</v>
      </c>
      <c r="H3261" s="533">
        <v>516</v>
      </c>
      <c r="I3261" s="533" t="str">
        <f t="shared" ref="I3261:J3261" si="3373">I3259</f>
        <v>KITCHEN AREA</v>
      </c>
      <c r="J3261" s="533" t="str">
        <f t="shared" si="3373"/>
        <v>KITCHEN AREA</v>
      </c>
      <c r="K3261" s="278" t="s">
        <v>76</v>
      </c>
      <c r="L3261" s="629" t="s">
        <v>470</v>
      </c>
      <c r="M3261" s="274">
        <v>1</v>
      </c>
      <c r="N3261" s="630" t="s">
        <v>39</v>
      </c>
      <c r="O3261" s="105"/>
      <c r="P3261" s="25">
        <f t="shared" si="3369"/>
        <v>0</v>
      </c>
      <c r="Q3261" s="29"/>
      <c r="R3261" s="29"/>
      <c r="X3261" s="533" t="s">
        <v>470</v>
      </c>
      <c r="Y3261" s="533">
        <v>1</v>
      </c>
      <c r="Z3261" s="533" t="s">
        <v>39</v>
      </c>
      <c r="AB3261" s="533">
        <v>0</v>
      </c>
    </row>
    <row r="3262" spans="1:28" ht="15.75" hidden="1">
      <c r="A3262" s="533" t="s">
        <v>2729</v>
      </c>
      <c r="B3262" s="533">
        <v>11</v>
      </c>
      <c r="C3262" s="533" t="s">
        <v>446</v>
      </c>
      <c r="D3262" s="572" t="s">
        <v>1842</v>
      </c>
      <c r="E3262" s="571" t="str">
        <f t="shared" si="3345"/>
        <v xml:space="preserve"> FOOD SERVICE EQUIPMENT</v>
      </c>
      <c r="F3262" s="533" t="str">
        <f t="shared" si="3338"/>
        <v>ME</v>
      </c>
      <c r="G3262" s="533" t="s">
        <v>2722</v>
      </c>
      <c r="H3262" s="533">
        <v>517</v>
      </c>
      <c r="I3262" s="533" t="str">
        <f t="shared" ref="I3262:J3262" si="3374">I3260</f>
        <v>Meat &amp; Poultry Preparation</v>
      </c>
      <c r="J3262" s="533" t="str">
        <f t="shared" si="3374"/>
        <v>Meat &amp; Poultry Preparation</v>
      </c>
      <c r="K3262" s="278" t="s">
        <v>77</v>
      </c>
      <c r="L3262" s="629" t="s">
        <v>464</v>
      </c>
      <c r="M3262" s="274">
        <v>1</v>
      </c>
      <c r="N3262" s="630" t="s">
        <v>39</v>
      </c>
      <c r="O3262" s="105"/>
      <c r="P3262" s="25">
        <f t="shared" si="3369"/>
        <v>0</v>
      </c>
      <c r="Q3262" s="29"/>
      <c r="R3262" s="29"/>
      <c r="X3262" s="533" t="s">
        <v>464</v>
      </c>
      <c r="Y3262" s="533">
        <v>1</v>
      </c>
      <c r="Z3262" s="533" t="s">
        <v>39</v>
      </c>
      <c r="AB3262" s="533">
        <v>0</v>
      </c>
    </row>
    <row r="3263" spans="1:28" ht="15.75" hidden="1">
      <c r="A3263" s="533" t="s">
        <v>2729</v>
      </c>
      <c r="B3263" s="533">
        <v>11</v>
      </c>
      <c r="C3263" s="533" t="s">
        <v>446</v>
      </c>
      <c r="D3263" s="572" t="s">
        <v>1842</v>
      </c>
      <c r="E3263" s="571" t="str">
        <f t="shared" si="3345"/>
        <v xml:space="preserve"> FOOD SERVICE EQUIPMENT</v>
      </c>
      <c r="F3263" s="533" t="str">
        <f t="shared" si="3338"/>
        <v>ME</v>
      </c>
      <c r="G3263" s="533" t="s">
        <v>2722</v>
      </c>
      <c r="H3263" s="533">
        <v>518</v>
      </c>
      <c r="I3263" s="533" t="str">
        <f t="shared" ref="I3263:J3263" si="3375">I3261</f>
        <v>KITCHEN AREA</v>
      </c>
      <c r="J3263" s="533" t="str">
        <f t="shared" si="3375"/>
        <v>KITCHEN AREA</v>
      </c>
      <c r="K3263" s="278" t="s">
        <v>78</v>
      </c>
      <c r="L3263" s="278" t="s">
        <v>471</v>
      </c>
      <c r="M3263" s="274">
        <v>1</v>
      </c>
      <c r="N3263" s="630" t="s">
        <v>39</v>
      </c>
      <c r="O3263" s="105"/>
      <c r="P3263" s="25">
        <f t="shared" si="3369"/>
        <v>0</v>
      </c>
      <c r="Q3263" s="29"/>
      <c r="R3263" s="29"/>
      <c r="X3263" s="533" t="s">
        <v>471</v>
      </c>
      <c r="Y3263" s="533">
        <v>1</v>
      </c>
      <c r="Z3263" s="533" t="s">
        <v>39</v>
      </c>
      <c r="AB3263" s="533">
        <v>0</v>
      </c>
    </row>
    <row r="3264" spans="1:28" ht="15.75" hidden="1">
      <c r="A3264" s="533" t="s">
        <v>2729</v>
      </c>
      <c r="B3264" s="533">
        <v>11</v>
      </c>
      <c r="C3264" s="533" t="s">
        <v>446</v>
      </c>
      <c r="D3264" s="572" t="s">
        <v>1842</v>
      </c>
      <c r="E3264" s="571" t="str">
        <f t="shared" si="3345"/>
        <v xml:space="preserve"> FOOD SERVICE EQUIPMENT</v>
      </c>
      <c r="F3264" s="533" t="str">
        <f t="shared" si="3338"/>
        <v>ME</v>
      </c>
      <c r="G3264" s="533" t="s">
        <v>2725</v>
      </c>
      <c r="H3264" s="533">
        <v>519</v>
      </c>
      <c r="I3264" s="533" t="str">
        <f>L3264</f>
        <v>Bakery &amp; Pastry</v>
      </c>
      <c r="J3264" s="533" t="str">
        <f>L3264</f>
        <v>Bakery &amp; Pastry</v>
      </c>
      <c r="K3264" s="278"/>
      <c r="L3264" s="631" t="s">
        <v>472</v>
      </c>
      <c r="M3264" s="273"/>
      <c r="N3264" s="270"/>
      <c r="O3264" s="105"/>
      <c r="P3264" s="105"/>
      <c r="Q3264" s="29"/>
      <c r="R3264" s="29"/>
      <c r="X3264" s="533" t="s">
        <v>472</v>
      </c>
    </row>
    <row r="3265" spans="1:28" ht="15.75" hidden="1">
      <c r="A3265" s="533" t="s">
        <v>2729</v>
      </c>
      <c r="B3265" s="533">
        <v>11</v>
      </c>
      <c r="C3265" s="533" t="s">
        <v>446</v>
      </c>
      <c r="D3265" s="572" t="s">
        <v>1842</v>
      </c>
      <c r="E3265" s="571" t="str">
        <f t="shared" si="3345"/>
        <v xml:space="preserve"> FOOD SERVICE EQUIPMENT</v>
      </c>
      <c r="F3265" s="533" t="str">
        <f t="shared" si="3338"/>
        <v>ME</v>
      </c>
      <c r="G3265" s="533" t="s">
        <v>2722</v>
      </c>
      <c r="H3265" s="533">
        <v>520</v>
      </c>
      <c r="I3265" s="533" t="str">
        <f t="shared" ref="I3265:J3265" si="3376">I3263</f>
        <v>KITCHEN AREA</v>
      </c>
      <c r="J3265" s="533" t="str">
        <f t="shared" si="3376"/>
        <v>KITCHEN AREA</v>
      </c>
      <c r="K3265" s="278" t="s">
        <v>302</v>
      </c>
      <c r="L3265" s="233" t="s">
        <v>473</v>
      </c>
      <c r="M3265" s="274">
        <v>1</v>
      </c>
      <c r="N3265" s="274" t="s">
        <v>39</v>
      </c>
      <c r="O3265" s="105"/>
      <c r="P3265" s="25">
        <f t="shared" ref="P3265:P3278" si="3377">O3265*M3265</f>
        <v>0</v>
      </c>
      <c r="Q3265" s="29"/>
      <c r="R3265" s="29"/>
      <c r="X3265" s="533" t="s">
        <v>473</v>
      </c>
      <c r="Y3265" s="533">
        <v>1</v>
      </c>
      <c r="Z3265" s="533" t="s">
        <v>39</v>
      </c>
      <c r="AB3265" s="533">
        <v>0</v>
      </c>
    </row>
    <row r="3266" spans="1:28" ht="15.75" hidden="1">
      <c r="A3266" s="533" t="s">
        <v>2729</v>
      </c>
      <c r="B3266" s="533">
        <v>11</v>
      </c>
      <c r="C3266" s="533" t="s">
        <v>446</v>
      </c>
      <c r="D3266" s="572" t="s">
        <v>1842</v>
      </c>
      <c r="E3266" s="571" t="str">
        <f t="shared" si="3345"/>
        <v xml:space="preserve"> FOOD SERVICE EQUIPMENT</v>
      </c>
      <c r="F3266" s="533" t="str">
        <f t="shared" si="3338"/>
        <v>ME</v>
      </c>
      <c r="G3266" s="533" t="s">
        <v>2722</v>
      </c>
      <c r="H3266" s="533">
        <v>521</v>
      </c>
      <c r="I3266" s="533" t="str">
        <f t="shared" ref="I3266:J3266" si="3378">I3264</f>
        <v>Bakery &amp; Pastry</v>
      </c>
      <c r="J3266" s="533" t="str">
        <f t="shared" si="3378"/>
        <v>Bakery &amp; Pastry</v>
      </c>
      <c r="K3266" s="278" t="s">
        <v>304</v>
      </c>
      <c r="L3266" s="629" t="s">
        <v>469</v>
      </c>
      <c r="M3266" s="274">
        <v>2</v>
      </c>
      <c r="N3266" s="630" t="s">
        <v>39</v>
      </c>
      <c r="O3266" s="105"/>
      <c r="P3266" s="25">
        <f t="shared" si="3377"/>
        <v>0</v>
      </c>
      <c r="Q3266" s="29"/>
      <c r="R3266" s="29"/>
      <c r="X3266" s="533" t="s">
        <v>469</v>
      </c>
      <c r="Y3266" s="533">
        <v>2</v>
      </c>
      <c r="Z3266" s="533" t="s">
        <v>39</v>
      </c>
      <c r="AB3266" s="533">
        <v>0</v>
      </c>
    </row>
    <row r="3267" spans="1:28" ht="15.75" hidden="1">
      <c r="A3267" s="533" t="s">
        <v>2729</v>
      </c>
      <c r="B3267" s="533">
        <v>11</v>
      </c>
      <c r="C3267" s="533" t="s">
        <v>446</v>
      </c>
      <c r="D3267" s="572" t="s">
        <v>1842</v>
      </c>
      <c r="E3267" s="571" t="str">
        <f t="shared" si="3345"/>
        <v xml:space="preserve"> FOOD SERVICE EQUIPMENT</v>
      </c>
      <c r="F3267" s="533" t="str">
        <f t="shared" si="3338"/>
        <v>ME</v>
      </c>
      <c r="G3267" s="533" t="s">
        <v>2722</v>
      </c>
      <c r="H3267" s="533">
        <v>522</v>
      </c>
      <c r="I3267" s="533" t="str">
        <f t="shared" ref="I3267:J3267" si="3379">I3265</f>
        <v>KITCHEN AREA</v>
      </c>
      <c r="J3267" s="533" t="str">
        <f t="shared" si="3379"/>
        <v>KITCHEN AREA</v>
      </c>
      <c r="K3267" s="278" t="s">
        <v>306</v>
      </c>
      <c r="L3267" s="629" t="s">
        <v>455</v>
      </c>
      <c r="M3267" s="274">
        <v>2</v>
      </c>
      <c r="N3267" s="630" t="s">
        <v>39</v>
      </c>
      <c r="O3267" s="105"/>
      <c r="P3267" s="25">
        <f t="shared" si="3377"/>
        <v>0</v>
      </c>
      <c r="Q3267" s="29"/>
      <c r="R3267" s="29"/>
      <c r="X3267" s="533" t="s">
        <v>455</v>
      </c>
      <c r="Y3267" s="533">
        <v>2</v>
      </c>
      <c r="Z3267" s="533" t="s">
        <v>39</v>
      </c>
      <c r="AB3267" s="533">
        <v>0</v>
      </c>
    </row>
    <row r="3268" spans="1:28" ht="15.75" hidden="1">
      <c r="A3268" s="533" t="s">
        <v>2729</v>
      </c>
      <c r="B3268" s="533">
        <v>11</v>
      </c>
      <c r="C3268" s="533" t="s">
        <v>446</v>
      </c>
      <c r="D3268" s="572" t="s">
        <v>1842</v>
      </c>
      <c r="E3268" s="571" t="str">
        <f t="shared" si="3345"/>
        <v xml:space="preserve"> FOOD SERVICE EQUIPMENT</v>
      </c>
      <c r="F3268" s="533" t="str">
        <f t="shared" si="3338"/>
        <v>ME</v>
      </c>
      <c r="G3268" s="533" t="s">
        <v>2722</v>
      </c>
      <c r="H3268" s="533">
        <v>523</v>
      </c>
      <c r="I3268" s="533" t="str">
        <f t="shared" ref="I3268:J3268" si="3380">I3266</f>
        <v>Bakery &amp; Pastry</v>
      </c>
      <c r="J3268" s="533" t="str">
        <f t="shared" si="3380"/>
        <v>Bakery &amp; Pastry</v>
      </c>
      <c r="K3268" s="278" t="s">
        <v>341</v>
      </c>
      <c r="L3268" s="629" t="s">
        <v>474</v>
      </c>
      <c r="M3268" s="274">
        <v>1</v>
      </c>
      <c r="N3268" s="630" t="s">
        <v>39</v>
      </c>
      <c r="O3268" s="105"/>
      <c r="P3268" s="25">
        <f t="shared" si="3377"/>
        <v>0</v>
      </c>
      <c r="Q3268" s="29"/>
      <c r="R3268" s="29"/>
      <c r="X3268" s="533" t="s">
        <v>474</v>
      </c>
      <c r="Y3268" s="533">
        <v>1</v>
      </c>
      <c r="Z3268" s="533" t="s">
        <v>39</v>
      </c>
      <c r="AB3268" s="533">
        <v>0</v>
      </c>
    </row>
    <row r="3269" spans="1:28" ht="15.75" hidden="1">
      <c r="A3269" s="533" t="s">
        <v>2729</v>
      </c>
      <c r="B3269" s="533">
        <v>11</v>
      </c>
      <c r="C3269" s="533" t="s">
        <v>446</v>
      </c>
      <c r="D3269" s="572" t="s">
        <v>1842</v>
      </c>
      <c r="E3269" s="571" t="str">
        <f t="shared" si="3345"/>
        <v xml:space="preserve"> FOOD SERVICE EQUIPMENT</v>
      </c>
      <c r="F3269" s="533" t="str">
        <f t="shared" si="3338"/>
        <v>ME</v>
      </c>
      <c r="G3269" s="533" t="s">
        <v>2722</v>
      </c>
      <c r="H3269" s="533">
        <v>524</v>
      </c>
      <c r="I3269" s="533" t="str">
        <f t="shared" ref="I3269:J3269" si="3381">I3267</f>
        <v>KITCHEN AREA</v>
      </c>
      <c r="J3269" s="533" t="str">
        <f t="shared" si="3381"/>
        <v>KITCHEN AREA</v>
      </c>
      <c r="K3269" s="278" t="s">
        <v>343</v>
      </c>
      <c r="L3269" s="629" t="s">
        <v>475</v>
      </c>
      <c r="M3269" s="274">
        <v>1</v>
      </c>
      <c r="N3269" s="630" t="s">
        <v>39</v>
      </c>
      <c r="O3269" s="105"/>
      <c r="P3269" s="25">
        <f t="shared" si="3377"/>
        <v>0</v>
      </c>
      <c r="Q3269" s="29"/>
      <c r="R3269" s="29"/>
      <c r="X3269" s="533" t="s">
        <v>475</v>
      </c>
      <c r="Y3269" s="533">
        <v>1</v>
      </c>
      <c r="Z3269" s="533" t="s">
        <v>39</v>
      </c>
      <c r="AB3269" s="533">
        <v>0</v>
      </c>
    </row>
    <row r="3270" spans="1:28" ht="15.75" hidden="1">
      <c r="A3270" s="533" t="s">
        <v>2729</v>
      </c>
      <c r="B3270" s="533">
        <v>11</v>
      </c>
      <c r="C3270" s="533" t="s">
        <v>446</v>
      </c>
      <c r="D3270" s="572" t="s">
        <v>1842</v>
      </c>
      <c r="E3270" s="571" t="str">
        <f t="shared" si="3345"/>
        <v xml:space="preserve"> FOOD SERVICE EQUIPMENT</v>
      </c>
      <c r="F3270" s="533" t="str">
        <f t="shared" si="3338"/>
        <v>ME</v>
      </c>
      <c r="G3270" s="533" t="s">
        <v>2722</v>
      </c>
      <c r="H3270" s="533">
        <v>525</v>
      </c>
      <c r="I3270" s="533" t="str">
        <f t="shared" ref="I3270:J3270" si="3382">I3268</f>
        <v>Bakery &amp; Pastry</v>
      </c>
      <c r="J3270" s="533" t="str">
        <f t="shared" si="3382"/>
        <v>Bakery &amp; Pastry</v>
      </c>
      <c r="K3270" s="278" t="s">
        <v>83</v>
      </c>
      <c r="L3270" s="629" t="s">
        <v>476</v>
      </c>
      <c r="M3270" s="274">
        <v>1</v>
      </c>
      <c r="N3270" s="630" t="s">
        <v>39</v>
      </c>
      <c r="O3270" s="105"/>
      <c r="P3270" s="25">
        <f t="shared" si="3377"/>
        <v>0</v>
      </c>
      <c r="Q3270" s="29"/>
      <c r="R3270" s="29"/>
      <c r="X3270" s="533" t="s">
        <v>476</v>
      </c>
      <c r="Y3270" s="533">
        <v>1</v>
      </c>
      <c r="Z3270" s="533" t="s">
        <v>39</v>
      </c>
      <c r="AB3270" s="533">
        <v>0</v>
      </c>
    </row>
    <row r="3271" spans="1:28" ht="15.75" hidden="1">
      <c r="A3271" s="533" t="s">
        <v>2729</v>
      </c>
      <c r="B3271" s="533">
        <v>11</v>
      </c>
      <c r="C3271" s="533" t="s">
        <v>446</v>
      </c>
      <c r="D3271" s="572" t="s">
        <v>1842</v>
      </c>
      <c r="E3271" s="571" t="str">
        <f t="shared" si="3345"/>
        <v xml:space="preserve"> FOOD SERVICE EQUIPMENT</v>
      </c>
      <c r="F3271" s="533" t="str">
        <f t="shared" si="3338"/>
        <v>ME</v>
      </c>
      <c r="G3271" s="533" t="s">
        <v>2722</v>
      </c>
      <c r="H3271" s="533">
        <v>526</v>
      </c>
      <c r="I3271" s="533" t="str">
        <f t="shared" ref="I3271:J3271" si="3383">I3269</f>
        <v>KITCHEN AREA</v>
      </c>
      <c r="J3271" s="533" t="str">
        <f t="shared" si="3383"/>
        <v>KITCHEN AREA</v>
      </c>
      <c r="K3271" s="278" t="s">
        <v>13</v>
      </c>
      <c r="L3271" s="629" t="s">
        <v>464</v>
      </c>
      <c r="M3271" s="274">
        <v>1</v>
      </c>
      <c r="N3271" s="630" t="s">
        <v>39</v>
      </c>
      <c r="O3271" s="105"/>
      <c r="P3271" s="25">
        <f t="shared" si="3377"/>
        <v>0</v>
      </c>
      <c r="Q3271" s="29"/>
      <c r="R3271" s="29"/>
      <c r="X3271" s="533" t="s">
        <v>464</v>
      </c>
      <c r="Y3271" s="533">
        <v>1</v>
      </c>
      <c r="Z3271" s="533" t="s">
        <v>39</v>
      </c>
      <c r="AB3271" s="533">
        <v>0</v>
      </c>
    </row>
    <row r="3272" spans="1:28" ht="15.75" hidden="1">
      <c r="A3272" s="533" t="s">
        <v>2729</v>
      </c>
      <c r="B3272" s="533">
        <v>11</v>
      </c>
      <c r="C3272" s="533" t="s">
        <v>446</v>
      </c>
      <c r="D3272" s="572" t="s">
        <v>1842</v>
      </c>
      <c r="E3272" s="571" t="str">
        <f t="shared" si="3345"/>
        <v xml:space="preserve"> FOOD SERVICE EQUIPMENT</v>
      </c>
      <c r="F3272" s="533" t="str">
        <f t="shared" si="3338"/>
        <v>ME</v>
      </c>
      <c r="G3272" s="533" t="s">
        <v>2722</v>
      </c>
      <c r="H3272" s="533">
        <v>527</v>
      </c>
      <c r="I3272" s="533" t="str">
        <f t="shared" ref="I3272:J3272" si="3384">I3270</f>
        <v>Bakery &amp; Pastry</v>
      </c>
      <c r="J3272" s="533" t="str">
        <f t="shared" si="3384"/>
        <v>Bakery &amp; Pastry</v>
      </c>
      <c r="K3272" s="278" t="s">
        <v>15</v>
      </c>
      <c r="L3272" s="629" t="s">
        <v>477</v>
      </c>
      <c r="M3272" s="274">
        <v>1</v>
      </c>
      <c r="N3272" s="630" t="s">
        <v>39</v>
      </c>
      <c r="O3272" s="105"/>
      <c r="P3272" s="25">
        <f t="shared" si="3377"/>
        <v>0</v>
      </c>
      <c r="Q3272" s="29"/>
      <c r="R3272" s="29"/>
      <c r="X3272" s="533" t="s">
        <v>477</v>
      </c>
      <c r="Y3272" s="533">
        <v>1</v>
      </c>
      <c r="Z3272" s="533" t="s">
        <v>39</v>
      </c>
      <c r="AB3272" s="533">
        <v>0</v>
      </c>
    </row>
    <row r="3273" spans="1:28" ht="15.75" hidden="1">
      <c r="A3273" s="533" t="s">
        <v>2729</v>
      </c>
      <c r="B3273" s="533">
        <v>11</v>
      </c>
      <c r="C3273" s="533" t="s">
        <v>446</v>
      </c>
      <c r="D3273" s="572" t="s">
        <v>1842</v>
      </c>
      <c r="E3273" s="571" t="str">
        <f t="shared" si="3345"/>
        <v xml:space="preserve"> FOOD SERVICE EQUIPMENT</v>
      </c>
      <c r="F3273" s="533" t="str">
        <f t="shared" si="3338"/>
        <v>ME</v>
      </c>
      <c r="G3273" s="533" t="s">
        <v>2722</v>
      </c>
      <c r="H3273" s="533">
        <v>528</v>
      </c>
      <c r="I3273" s="533" t="str">
        <f t="shared" ref="I3273:J3273" si="3385">I3271</f>
        <v>KITCHEN AREA</v>
      </c>
      <c r="J3273" s="533" t="str">
        <f t="shared" si="3385"/>
        <v>KITCHEN AREA</v>
      </c>
      <c r="K3273" s="278" t="s">
        <v>17</v>
      </c>
      <c r="L3273" s="629" t="s">
        <v>478</v>
      </c>
      <c r="M3273" s="274">
        <v>1</v>
      </c>
      <c r="N3273" s="630" t="s">
        <v>39</v>
      </c>
      <c r="O3273" s="105"/>
      <c r="P3273" s="25">
        <f t="shared" si="3377"/>
        <v>0</v>
      </c>
      <c r="Q3273" s="29"/>
      <c r="R3273" s="29"/>
      <c r="X3273" s="533" t="s">
        <v>478</v>
      </c>
      <c r="Y3273" s="533">
        <v>1</v>
      </c>
      <c r="Z3273" s="533" t="s">
        <v>39</v>
      </c>
      <c r="AB3273" s="533">
        <v>0</v>
      </c>
    </row>
    <row r="3274" spans="1:28" ht="15.75" hidden="1">
      <c r="A3274" s="533" t="s">
        <v>2729</v>
      </c>
      <c r="B3274" s="533">
        <v>11</v>
      </c>
      <c r="C3274" s="533" t="s">
        <v>446</v>
      </c>
      <c r="D3274" s="572" t="s">
        <v>1842</v>
      </c>
      <c r="E3274" s="571" t="str">
        <f t="shared" si="3345"/>
        <v xml:space="preserve"> FOOD SERVICE EQUIPMENT</v>
      </c>
      <c r="F3274" s="533" t="str">
        <f t="shared" si="3338"/>
        <v>ME</v>
      </c>
      <c r="G3274" s="533" t="s">
        <v>2722</v>
      </c>
      <c r="H3274" s="533">
        <v>529</v>
      </c>
      <c r="I3274" s="533" t="str">
        <f t="shared" ref="I3274:J3274" si="3386">I3272</f>
        <v>Bakery &amp; Pastry</v>
      </c>
      <c r="J3274" s="533" t="str">
        <f t="shared" si="3386"/>
        <v>Bakery &amp; Pastry</v>
      </c>
      <c r="K3274" s="278" t="s">
        <v>19</v>
      </c>
      <c r="L3274" s="629" t="s">
        <v>479</v>
      </c>
      <c r="M3274" s="274">
        <v>1</v>
      </c>
      <c r="N3274" s="630" t="s">
        <v>39</v>
      </c>
      <c r="O3274" s="105"/>
      <c r="P3274" s="25">
        <f t="shared" si="3377"/>
        <v>0</v>
      </c>
      <c r="Q3274" s="29"/>
      <c r="R3274" s="29"/>
      <c r="X3274" s="533" t="s">
        <v>479</v>
      </c>
      <c r="Y3274" s="533">
        <v>1</v>
      </c>
      <c r="Z3274" s="533" t="s">
        <v>39</v>
      </c>
      <c r="AB3274" s="533">
        <v>0</v>
      </c>
    </row>
    <row r="3275" spans="1:28" ht="15.75" hidden="1">
      <c r="A3275" s="533" t="s">
        <v>2729</v>
      </c>
      <c r="B3275" s="533">
        <v>11</v>
      </c>
      <c r="C3275" s="533" t="s">
        <v>446</v>
      </c>
      <c r="D3275" s="572" t="s">
        <v>1842</v>
      </c>
      <c r="E3275" s="571" t="str">
        <f t="shared" si="3345"/>
        <v xml:space="preserve"> FOOD SERVICE EQUIPMENT</v>
      </c>
      <c r="F3275" s="533" t="str">
        <f t="shared" si="3338"/>
        <v>ME</v>
      </c>
      <c r="G3275" s="533" t="s">
        <v>2722</v>
      </c>
      <c r="H3275" s="533">
        <v>530</v>
      </c>
      <c r="I3275" s="533" t="str">
        <f t="shared" ref="I3275:J3275" si="3387">I3273</f>
        <v>KITCHEN AREA</v>
      </c>
      <c r="J3275" s="533" t="str">
        <f t="shared" si="3387"/>
        <v>KITCHEN AREA</v>
      </c>
      <c r="K3275" s="278" t="s">
        <v>20</v>
      </c>
      <c r="L3275" s="233" t="s">
        <v>464</v>
      </c>
      <c r="M3275" s="236">
        <v>1</v>
      </c>
      <c r="N3275" s="630" t="s">
        <v>39</v>
      </c>
      <c r="O3275" s="105"/>
      <c r="P3275" s="25">
        <f t="shared" si="3377"/>
        <v>0</v>
      </c>
      <c r="Q3275" s="29"/>
      <c r="R3275" s="29"/>
      <c r="X3275" s="533" t="s">
        <v>464</v>
      </c>
      <c r="Y3275" s="533">
        <v>1</v>
      </c>
      <c r="Z3275" s="533" t="s">
        <v>39</v>
      </c>
      <c r="AB3275" s="533">
        <v>0</v>
      </c>
    </row>
    <row r="3276" spans="1:28" ht="15.75" hidden="1">
      <c r="A3276" s="533" t="s">
        <v>2729</v>
      </c>
      <c r="B3276" s="533">
        <v>11</v>
      </c>
      <c r="C3276" s="533" t="s">
        <v>446</v>
      </c>
      <c r="D3276" s="572" t="s">
        <v>1842</v>
      </c>
      <c r="E3276" s="571" t="str">
        <f t="shared" si="3345"/>
        <v xml:space="preserve"> FOOD SERVICE EQUIPMENT</v>
      </c>
      <c r="F3276" s="533" t="str">
        <f t="shared" si="3338"/>
        <v>ME</v>
      </c>
      <c r="G3276" s="533" t="s">
        <v>2722</v>
      </c>
      <c r="H3276" s="533">
        <v>531</v>
      </c>
      <c r="I3276" s="533" t="str">
        <f t="shared" ref="I3276:J3276" si="3388">I3274</f>
        <v>Bakery &amp; Pastry</v>
      </c>
      <c r="J3276" s="533" t="str">
        <f t="shared" si="3388"/>
        <v>Bakery &amp; Pastry</v>
      </c>
      <c r="K3276" s="278" t="s">
        <v>21</v>
      </c>
      <c r="L3276" s="278" t="s">
        <v>480</v>
      </c>
      <c r="M3276" s="236">
        <v>1</v>
      </c>
      <c r="N3276" s="630" t="s">
        <v>39</v>
      </c>
      <c r="O3276" s="105"/>
      <c r="P3276" s="25">
        <f t="shared" si="3377"/>
        <v>0</v>
      </c>
      <c r="Q3276" s="29"/>
      <c r="R3276" s="29"/>
      <c r="X3276" s="533" t="s">
        <v>480</v>
      </c>
      <c r="Y3276" s="533">
        <v>1</v>
      </c>
      <c r="Z3276" s="533" t="s">
        <v>39</v>
      </c>
      <c r="AB3276" s="533">
        <v>0</v>
      </c>
    </row>
    <row r="3277" spans="1:28" ht="15.75" hidden="1">
      <c r="A3277" s="533" t="s">
        <v>2729</v>
      </c>
      <c r="B3277" s="533">
        <v>11</v>
      </c>
      <c r="C3277" s="533" t="s">
        <v>446</v>
      </c>
      <c r="D3277" s="572" t="s">
        <v>1842</v>
      </c>
      <c r="E3277" s="571" t="str">
        <f t="shared" si="3345"/>
        <v xml:space="preserve"> FOOD SERVICE EQUIPMENT</v>
      </c>
      <c r="F3277" s="533" t="str">
        <f t="shared" si="3338"/>
        <v>ME</v>
      </c>
      <c r="G3277" s="533" t="s">
        <v>2722</v>
      </c>
      <c r="H3277" s="533">
        <v>532</v>
      </c>
      <c r="I3277" s="533" t="str">
        <f t="shared" ref="I3277:J3277" si="3389">I3275</f>
        <v>KITCHEN AREA</v>
      </c>
      <c r="J3277" s="533" t="str">
        <f t="shared" si="3389"/>
        <v>KITCHEN AREA</v>
      </c>
      <c r="K3277" s="278" t="s">
        <v>45</v>
      </c>
      <c r="L3277" s="278" t="s">
        <v>481</v>
      </c>
      <c r="M3277" s="236">
        <v>1</v>
      </c>
      <c r="N3277" s="630" t="s">
        <v>39</v>
      </c>
      <c r="O3277" s="105"/>
      <c r="P3277" s="25">
        <f t="shared" si="3377"/>
        <v>0</v>
      </c>
      <c r="Q3277" s="29"/>
      <c r="R3277" s="29"/>
      <c r="X3277" s="533" t="s">
        <v>481</v>
      </c>
      <c r="Y3277" s="533">
        <v>1</v>
      </c>
      <c r="Z3277" s="533" t="s">
        <v>39</v>
      </c>
      <c r="AB3277" s="533">
        <v>0</v>
      </c>
    </row>
    <row r="3278" spans="1:28" ht="15.75" hidden="1">
      <c r="A3278" s="533" t="s">
        <v>2729</v>
      </c>
      <c r="B3278" s="533">
        <v>11</v>
      </c>
      <c r="C3278" s="533" t="s">
        <v>446</v>
      </c>
      <c r="D3278" s="572" t="s">
        <v>1842</v>
      </c>
      <c r="E3278" s="571" t="str">
        <f t="shared" si="3345"/>
        <v xml:space="preserve"> FOOD SERVICE EQUIPMENT</v>
      </c>
      <c r="F3278" s="533" t="str">
        <f t="shared" si="3338"/>
        <v>ME</v>
      </c>
      <c r="G3278" s="533" t="s">
        <v>2722</v>
      </c>
      <c r="H3278" s="533">
        <v>533</v>
      </c>
      <c r="I3278" s="533" t="str">
        <f t="shared" ref="I3278:J3278" si="3390">I3276</f>
        <v>Bakery &amp; Pastry</v>
      </c>
      <c r="J3278" s="533" t="str">
        <f t="shared" si="3390"/>
        <v>Bakery &amp; Pastry</v>
      </c>
      <c r="K3278" s="278" t="s">
        <v>48</v>
      </c>
      <c r="L3278" s="278" t="s">
        <v>482</v>
      </c>
      <c r="M3278" s="236">
        <v>1</v>
      </c>
      <c r="N3278" s="630" t="s">
        <v>39</v>
      </c>
      <c r="O3278" s="105"/>
      <c r="P3278" s="25">
        <f t="shared" si="3377"/>
        <v>0</v>
      </c>
      <c r="Q3278" s="29"/>
      <c r="R3278" s="29"/>
      <c r="X3278" s="533" t="s">
        <v>482</v>
      </c>
      <c r="Y3278" s="533">
        <v>1</v>
      </c>
      <c r="Z3278" s="533" t="s">
        <v>39</v>
      </c>
      <c r="AB3278" s="533">
        <v>0</v>
      </c>
    </row>
    <row r="3279" spans="1:28" ht="15.75" hidden="1">
      <c r="A3279" s="533" t="s">
        <v>2729</v>
      </c>
      <c r="B3279" s="533">
        <v>11</v>
      </c>
      <c r="C3279" s="533" t="s">
        <v>446</v>
      </c>
      <c r="D3279" s="572" t="s">
        <v>1842</v>
      </c>
      <c r="E3279" s="571" t="str">
        <f t="shared" si="3345"/>
        <v xml:space="preserve"> FOOD SERVICE EQUIPMENT</v>
      </c>
      <c r="F3279" s="533" t="str">
        <f t="shared" si="3338"/>
        <v>ME</v>
      </c>
      <c r="G3279" s="533" t="s">
        <v>2725</v>
      </c>
      <c r="H3279" s="533">
        <v>534</v>
      </c>
      <c r="I3279" s="533" t="str">
        <f>L3279</f>
        <v>Hot Kitchen</v>
      </c>
      <c r="J3279" s="533" t="str">
        <f>L3279</f>
        <v>Hot Kitchen</v>
      </c>
      <c r="K3279" s="278"/>
      <c r="L3279" s="631" t="s">
        <v>483</v>
      </c>
      <c r="M3279" s="273"/>
      <c r="N3279" s="270"/>
      <c r="O3279" s="105"/>
      <c r="P3279" s="105"/>
      <c r="Q3279" s="29"/>
      <c r="R3279" s="29"/>
      <c r="X3279" s="533" t="s">
        <v>483</v>
      </c>
    </row>
    <row r="3280" spans="1:28" ht="15.75" hidden="1">
      <c r="A3280" s="533" t="s">
        <v>2729</v>
      </c>
      <c r="B3280" s="533">
        <v>11</v>
      </c>
      <c r="C3280" s="533" t="s">
        <v>446</v>
      </c>
      <c r="D3280" s="572" t="s">
        <v>1842</v>
      </c>
      <c r="E3280" s="571" t="str">
        <f t="shared" si="3345"/>
        <v xml:space="preserve"> FOOD SERVICE EQUIPMENT</v>
      </c>
      <c r="F3280" s="533" t="str">
        <f t="shared" si="3338"/>
        <v>ME</v>
      </c>
      <c r="G3280" s="533" t="s">
        <v>2722</v>
      </c>
      <c r="H3280" s="533">
        <v>535</v>
      </c>
      <c r="I3280" s="533" t="str">
        <f t="shared" ref="I3280:J3280" si="3391">I3278</f>
        <v>Bakery &amp; Pastry</v>
      </c>
      <c r="J3280" s="533" t="str">
        <f t="shared" si="3391"/>
        <v>Bakery &amp; Pastry</v>
      </c>
      <c r="K3280" s="278" t="s">
        <v>50</v>
      </c>
      <c r="L3280" s="629" t="s">
        <v>467</v>
      </c>
      <c r="M3280" s="274">
        <v>2</v>
      </c>
      <c r="N3280" s="630" t="s">
        <v>39</v>
      </c>
      <c r="O3280" s="105"/>
      <c r="P3280" s="25">
        <f t="shared" ref="P3280:P3293" si="3392">O3280*M3280</f>
        <v>0</v>
      </c>
      <c r="Q3280" s="29"/>
      <c r="R3280" s="29"/>
      <c r="X3280" s="533" t="s">
        <v>467</v>
      </c>
      <c r="Y3280" s="533">
        <v>2</v>
      </c>
      <c r="Z3280" s="533" t="s">
        <v>39</v>
      </c>
      <c r="AB3280" s="533">
        <v>0</v>
      </c>
    </row>
    <row r="3281" spans="1:28" ht="15.75" hidden="1">
      <c r="A3281" s="533" t="s">
        <v>2729</v>
      </c>
      <c r="B3281" s="533">
        <v>11</v>
      </c>
      <c r="C3281" s="533" t="s">
        <v>446</v>
      </c>
      <c r="D3281" s="572" t="s">
        <v>1842</v>
      </c>
      <c r="E3281" s="571" t="str">
        <f t="shared" si="3345"/>
        <v xml:space="preserve"> FOOD SERVICE EQUIPMENT</v>
      </c>
      <c r="F3281" s="533" t="str">
        <f t="shared" si="3338"/>
        <v>ME</v>
      </c>
      <c r="G3281" s="533" t="s">
        <v>2722</v>
      </c>
      <c r="H3281" s="533">
        <v>536</v>
      </c>
      <c r="I3281" s="533" t="str">
        <f t="shared" ref="I3281:J3281" si="3393">I3279</f>
        <v>Hot Kitchen</v>
      </c>
      <c r="J3281" s="533" t="str">
        <f t="shared" si="3393"/>
        <v>Hot Kitchen</v>
      </c>
      <c r="K3281" s="278" t="s">
        <v>76</v>
      </c>
      <c r="L3281" s="629" t="s">
        <v>484</v>
      </c>
      <c r="M3281" s="274">
        <v>1</v>
      </c>
      <c r="N3281" s="630" t="s">
        <v>39</v>
      </c>
      <c r="O3281" s="105"/>
      <c r="P3281" s="25">
        <f t="shared" si="3392"/>
        <v>0</v>
      </c>
      <c r="Q3281" s="29"/>
      <c r="R3281" s="29"/>
      <c r="X3281" s="533" t="s">
        <v>484</v>
      </c>
      <c r="Y3281" s="533">
        <v>1</v>
      </c>
      <c r="Z3281" s="533" t="s">
        <v>39</v>
      </c>
      <c r="AB3281" s="533">
        <v>0</v>
      </c>
    </row>
    <row r="3282" spans="1:28" ht="15.75" hidden="1">
      <c r="A3282" s="533" t="s">
        <v>2729</v>
      </c>
      <c r="B3282" s="533">
        <v>11</v>
      </c>
      <c r="C3282" s="533" t="s">
        <v>446</v>
      </c>
      <c r="D3282" s="572" t="s">
        <v>1842</v>
      </c>
      <c r="E3282" s="571" t="str">
        <f t="shared" si="3345"/>
        <v xml:space="preserve"> FOOD SERVICE EQUIPMENT</v>
      </c>
      <c r="F3282" s="533" t="str">
        <f t="shared" si="3338"/>
        <v>ME</v>
      </c>
      <c r="G3282" s="533" t="s">
        <v>2722</v>
      </c>
      <c r="H3282" s="533">
        <v>537</v>
      </c>
      <c r="I3282" s="533" t="str">
        <f t="shared" ref="I3282:J3282" si="3394">I3280</f>
        <v>Bakery &amp; Pastry</v>
      </c>
      <c r="J3282" s="533" t="str">
        <f t="shared" si="3394"/>
        <v>Bakery &amp; Pastry</v>
      </c>
      <c r="K3282" s="278" t="s">
        <v>77</v>
      </c>
      <c r="L3282" s="632" t="s">
        <v>485</v>
      </c>
      <c r="M3282" s="236">
        <v>2</v>
      </c>
      <c r="N3282" s="630" t="s">
        <v>39</v>
      </c>
      <c r="O3282" s="105"/>
      <c r="P3282" s="25">
        <f t="shared" si="3392"/>
        <v>0</v>
      </c>
      <c r="Q3282" s="29"/>
      <c r="R3282" s="29"/>
      <c r="X3282" s="533" t="s">
        <v>485</v>
      </c>
      <c r="Y3282" s="533">
        <v>2</v>
      </c>
      <c r="Z3282" s="533" t="s">
        <v>39</v>
      </c>
      <c r="AB3282" s="533">
        <v>0</v>
      </c>
    </row>
    <row r="3283" spans="1:28" ht="15.75" hidden="1">
      <c r="A3283" s="533" t="s">
        <v>2729</v>
      </c>
      <c r="B3283" s="533">
        <v>11</v>
      </c>
      <c r="C3283" s="533" t="s">
        <v>446</v>
      </c>
      <c r="D3283" s="572" t="s">
        <v>1842</v>
      </c>
      <c r="E3283" s="571" t="str">
        <f t="shared" si="3345"/>
        <v xml:space="preserve"> FOOD SERVICE EQUIPMENT</v>
      </c>
      <c r="F3283" s="533" t="str">
        <f t="shared" si="3338"/>
        <v>ME</v>
      </c>
      <c r="G3283" s="533" t="s">
        <v>2722</v>
      </c>
      <c r="H3283" s="533">
        <v>538</v>
      </c>
      <c r="I3283" s="533" t="str">
        <f t="shared" ref="I3283:J3283" si="3395">I3281</f>
        <v>Hot Kitchen</v>
      </c>
      <c r="J3283" s="533" t="str">
        <f t="shared" si="3395"/>
        <v>Hot Kitchen</v>
      </c>
      <c r="K3283" s="278" t="s">
        <v>78</v>
      </c>
      <c r="L3283" s="632" t="s">
        <v>464</v>
      </c>
      <c r="M3283" s="225">
        <v>1</v>
      </c>
      <c r="N3283" s="630" t="s">
        <v>39</v>
      </c>
      <c r="O3283" s="105"/>
      <c r="P3283" s="25">
        <f t="shared" si="3392"/>
        <v>0</v>
      </c>
      <c r="Q3283" s="29"/>
      <c r="R3283" s="29"/>
      <c r="X3283" s="533" t="s">
        <v>464</v>
      </c>
      <c r="Y3283" s="533">
        <v>1</v>
      </c>
      <c r="Z3283" s="533" t="s">
        <v>39</v>
      </c>
      <c r="AB3283" s="533">
        <v>0</v>
      </c>
    </row>
    <row r="3284" spans="1:28" ht="15.75" hidden="1">
      <c r="A3284" s="533" t="s">
        <v>2729</v>
      </c>
      <c r="B3284" s="533">
        <v>11</v>
      </c>
      <c r="C3284" s="533" t="s">
        <v>446</v>
      </c>
      <c r="D3284" s="572" t="s">
        <v>1842</v>
      </c>
      <c r="E3284" s="571" t="str">
        <f t="shared" si="3345"/>
        <v xml:space="preserve"> FOOD SERVICE EQUIPMENT</v>
      </c>
      <c r="F3284" s="533" t="str">
        <f t="shared" si="3338"/>
        <v>ME</v>
      </c>
      <c r="G3284" s="533" t="s">
        <v>2722</v>
      </c>
      <c r="H3284" s="533">
        <v>539</v>
      </c>
      <c r="I3284" s="533" t="str">
        <f t="shared" ref="I3284:J3284" si="3396">I3282</f>
        <v>Bakery &amp; Pastry</v>
      </c>
      <c r="J3284" s="533" t="str">
        <f t="shared" si="3396"/>
        <v>Bakery &amp; Pastry</v>
      </c>
      <c r="K3284" s="278" t="s">
        <v>302</v>
      </c>
      <c r="L3284" s="278" t="s">
        <v>486</v>
      </c>
      <c r="M3284" s="225">
        <v>1</v>
      </c>
      <c r="N3284" s="630" t="s">
        <v>39</v>
      </c>
      <c r="O3284" s="105"/>
      <c r="P3284" s="25">
        <f t="shared" si="3392"/>
        <v>0</v>
      </c>
      <c r="Q3284" s="29"/>
      <c r="R3284" s="29"/>
      <c r="X3284" s="533" t="s">
        <v>486</v>
      </c>
      <c r="Y3284" s="533">
        <v>1</v>
      </c>
      <c r="Z3284" s="533" t="s">
        <v>39</v>
      </c>
      <c r="AB3284" s="533">
        <v>0</v>
      </c>
    </row>
    <row r="3285" spans="1:28" ht="15.75" hidden="1">
      <c r="A3285" s="533" t="s">
        <v>2729</v>
      </c>
      <c r="B3285" s="533">
        <v>11</v>
      </c>
      <c r="C3285" s="533" t="s">
        <v>446</v>
      </c>
      <c r="D3285" s="572" t="s">
        <v>1842</v>
      </c>
      <c r="E3285" s="571" t="str">
        <f t="shared" si="3345"/>
        <v xml:space="preserve"> FOOD SERVICE EQUIPMENT</v>
      </c>
      <c r="F3285" s="533" t="str">
        <f t="shared" si="3338"/>
        <v>ME</v>
      </c>
      <c r="G3285" s="533" t="s">
        <v>2722</v>
      </c>
      <c r="H3285" s="533">
        <v>540</v>
      </c>
      <c r="I3285" s="533" t="str">
        <f t="shared" ref="I3285:J3285" si="3397">I3283</f>
        <v>Hot Kitchen</v>
      </c>
      <c r="J3285" s="533" t="str">
        <f t="shared" si="3397"/>
        <v>Hot Kitchen</v>
      </c>
      <c r="K3285" s="278" t="s">
        <v>304</v>
      </c>
      <c r="L3285" s="233" t="s">
        <v>487</v>
      </c>
      <c r="M3285" s="274">
        <v>1</v>
      </c>
      <c r="N3285" s="630" t="s">
        <v>39</v>
      </c>
      <c r="O3285" s="105"/>
      <c r="P3285" s="25">
        <f t="shared" si="3392"/>
        <v>0</v>
      </c>
      <c r="Q3285" s="29"/>
      <c r="R3285" s="29"/>
      <c r="X3285" s="533" t="s">
        <v>487</v>
      </c>
      <c r="Y3285" s="533">
        <v>1</v>
      </c>
      <c r="Z3285" s="533" t="s">
        <v>39</v>
      </c>
      <c r="AB3285" s="533">
        <v>0</v>
      </c>
    </row>
    <row r="3286" spans="1:28" ht="15.75" hidden="1">
      <c r="A3286" s="533" t="s">
        <v>2729</v>
      </c>
      <c r="B3286" s="533">
        <v>11</v>
      </c>
      <c r="C3286" s="533" t="s">
        <v>446</v>
      </c>
      <c r="D3286" s="572" t="s">
        <v>1842</v>
      </c>
      <c r="E3286" s="571" t="str">
        <f t="shared" si="3345"/>
        <v xml:space="preserve"> FOOD SERVICE EQUIPMENT</v>
      </c>
      <c r="F3286" s="533" t="str">
        <f t="shared" si="3338"/>
        <v>ME</v>
      </c>
      <c r="G3286" s="533" t="s">
        <v>2722</v>
      </c>
      <c r="H3286" s="533">
        <v>541</v>
      </c>
      <c r="I3286" s="533" t="str">
        <f t="shared" ref="I3286:J3286" si="3398">I3284</f>
        <v>Bakery &amp; Pastry</v>
      </c>
      <c r="J3286" s="533" t="str">
        <f t="shared" si="3398"/>
        <v>Bakery &amp; Pastry</v>
      </c>
      <c r="K3286" s="278" t="s">
        <v>306</v>
      </c>
      <c r="L3286" s="629" t="s">
        <v>488</v>
      </c>
      <c r="M3286" s="274">
        <v>2</v>
      </c>
      <c r="N3286" s="630" t="s">
        <v>39</v>
      </c>
      <c r="O3286" s="105"/>
      <c r="P3286" s="25">
        <f t="shared" si="3392"/>
        <v>0</v>
      </c>
      <c r="Q3286" s="29"/>
      <c r="R3286" s="29"/>
      <c r="X3286" s="533" t="s">
        <v>488</v>
      </c>
      <c r="Y3286" s="533">
        <v>2</v>
      </c>
      <c r="Z3286" s="533" t="s">
        <v>39</v>
      </c>
      <c r="AB3286" s="533">
        <v>0</v>
      </c>
    </row>
    <row r="3287" spans="1:28" ht="15.75" hidden="1">
      <c r="A3287" s="533" t="s">
        <v>2729</v>
      </c>
      <c r="B3287" s="533">
        <v>11</v>
      </c>
      <c r="C3287" s="533" t="s">
        <v>446</v>
      </c>
      <c r="D3287" s="572" t="s">
        <v>1842</v>
      </c>
      <c r="E3287" s="571" t="str">
        <f t="shared" si="3345"/>
        <v xml:space="preserve"> FOOD SERVICE EQUIPMENT</v>
      </c>
      <c r="F3287" s="533" t="str">
        <f t="shared" si="3338"/>
        <v>ME</v>
      </c>
      <c r="G3287" s="533" t="s">
        <v>2722</v>
      </c>
      <c r="H3287" s="533">
        <v>542</v>
      </c>
      <c r="I3287" s="533" t="str">
        <f t="shared" ref="I3287:J3287" si="3399">I3285</f>
        <v>Hot Kitchen</v>
      </c>
      <c r="J3287" s="533" t="str">
        <f t="shared" si="3399"/>
        <v>Hot Kitchen</v>
      </c>
      <c r="K3287" s="278" t="s">
        <v>341</v>
      </c>
      <c r="L3287" s="629" t="s">
        <v>489</v>
      </c>
      <c r="M3287" s="274">
        <v>1</v>
      </c>
      <c r="N3287" s="630" t="s">
        <v>39</v>
      </c>
      <c r="O3287" s="105"/>
      <c r="P3287" s="25">
        <f t="shared" si="3392"/>
        <v>0</v>
      </c>
      <c r="Q3287" s="29"/>
      <c r="R3287" s="29"/>
      <c r="X3287" s="533" t="s">
        <v>489</v>
      </c>
      <c r="Y3287" s="533">
        <v>1</v>
      </c>
      <c r="Z3287" s="533" t="s">
        <v>39</v>
      </c>
      <c r="AB3287" s="533">
        <v>0</v>
      </c>
    </row>
    <row r="3288" spans="1:28" ht="15.75" hidden="1">
      <c r="A3288" s="533" t="s">
        <v>2729</v>
      </c>
      <c r="B3288" s="533">
        <v>11</v>
      </c>
      <c r="C3288" s="533" t="s">
        <v>446</v>
      </c>
      <c r="D3288" s="572" t="s">
        <v>1842</v>
      </c>
      <c r="E3288" s="571" t="str">
        <f t="shared" si="3345"/>
        <v xml:space="preserve"> FOOD SERVICE EQUIPMENT</v>
      </c>
      <c r="F3288" s="533" t="str">
        <f t="shared" si="3338"/>
        <v>ME</v>
      </c>
      <c r="G3288" s="533" t="s">
        <v>2722</v>
      </c>
      <c r="H3288" s="533">
        <v>543</v>
      </c>
      <c r="I3288" s="533" t="str">
        <f t="shared" ref="I3288:J3288" si="3400">I3286</f>
        <v>Bakery &amp; Pastry</v>
      </c>
      <c r="J3288" s="533" t="str">
        <f t="shared" si="3400"/>
        <v>Bakery &amp; Pastry</v>
      </c>
      <c r="K3288" s="278" t="s">
        <v>343</v>
      </c>
      <c r="L3288" s="629" t="s">
        <v>490</v>
      </c>
      <c r="M3288" s="274">
        <v>1</v>
      </c>
      <c r="N3288" s="630" t="s">
        <v>39</v>
      </c>
      <c r="O3288" s="105"/>
      <c r="P3288" s="25">
        <f t="shared" si="3392"/>
        <v>0</v>
      </c>
      <c r="Q3288" s="29"/>
      <c r="R3288" s="29"/>
      <c r="X3288" s="533" t="s">
        <v>490</v>
      </c>
      <c r="Y3288" s="533">
        <v>1</v>
      </c>
      <c r="Z3288" s="533" t="s">
        <v>39</v>
      </c>
      <c r="AB3288" s="533">
        <v>0</v>
      </c>
    </row>
    <row r="3289" spans="1:28" ht="15.75" hidden="1">
      <c r="A3289" s="533" t="s">
        <v>2729</v>
      </c>
      <c r="B3289" s="533">
        <v>11</v>
      </c>
      <c r="C3289" s="533" t="s">
        <v>446</v>
      </c>
      <c r="D3289" s="572" t="s">
        <v>1842</v>
      </c>
      <c r="E3289" s="571" t="str">
        <f t="shared" si="3345"/>
        <v xml:space="preserve"> FOOD SERVICE EQUIPMENT</v>
      </c>
      <c r="F3289" s="533" t="str">
        <f t="shared" si="3338"/>
        <v>ME</v>
      </c>
      <c r="G3289" s="533" t="s">
        <v>2722</v>
      </c>
      <c r="H3289" s="533">
        <v>544</v>
      </c>
      <c r="I3289" s="533" t="str">
        <f t="shared" ref="I3289:J3289" si="3401">I3287</f>
        <v>Hot Kitchen</v>
      </c>
      <c r="J3289" s="533" t="str">
        <f t="shared" si="3401"/>
        <v>Hot Kitchen</v>
      </c>
      <c r="K3289" s="278" t="s">
        <v>83</v>
      </c>
      <c r="L3289" s="629" t="s">
        <v>481</v>
      </c>
      <c r="M3289" s="274">
        <v>1</v>
      </c>
      <c r="N3289" s="630" t="s">
        <v>39</v>
      </c>
      <c r="O3289" s="105"/>
      <c r="P3289" s="25">
        <f t="shared" si="3392"/>
        <v>0</v>
      </c>
      <c r="Q3289" s="29"/>
      <c r="R3289" s="29"/>
      <c r="X3289" s="533" t="s">
        <v>481</v>
      </c>
      <c r="Y3289" s="533">
        <v>1</v>
      </c>
      <c r="Z3289" s="533" t="s">
        <v>39</v>
      </c>
      <c r="AB3289" s="533">
        <v>0</v>
      </c>
    </row>
    <row r="3290" spans="1:28" ht="15.75" hidden="1">
      <c r="A3290" s="533" t="s">
        <v>2729</v>
      </c>
      <c r="B3290" s="533">
        <v>11</v>
      </c>
      <c r="C3290" s="533" t="s">
        <v>446</v>
      </c>
      <c r="D3290" s="572" t="s">
        <v>1842</v>
      </c>
      <c r="E3290" s="571" t="str">
        <f t="shared" si="3345"/>
        <v xml:space="preserve"> FOOD SERVICE EQUIPMENT</v>
      </c>
      <c r="F3290" s="533" t="str">
        <f t="shared" si="3338"/>
        <v>ME</v>
      </c>
      <c r="G3290" s="533" t="s">
        <v>2722</v>
      </c>
      <c r="H3290" s="533">
        <v>545</v>
      </c>
      <c r="I3290" s="533" t="str">
        <f t="shared" ref="I3290:J3290" si="3402">I3288</f>
        <v>Bakery &amp; Pastry</v>
      </c>
      <c r="J3290" s="533" t="str">
        <f t="shared" si="3402"/>
        <v>Bakery &amp; Pastry</v>
      </c>
      <c r="K3290" s="278" t="s">
        <v>13</v>
      </c>
      <c r="L3290" s="275" t="s">
        <v>474</v>
      </c>
      <c r="M3290" s="274">
        <v>1</v>
      </c>
      <c r="N3290" s="630" t="s">
        <v>39</v>
      </c>
      <c r="O3290" s="105"/>
      <c r="P3290" s="25">
        <f t="shared" si="3392"/>
        <v>0</v>
      </c>
      <c r="Q3290" s="29"/>
      <c r="R3290" s="29"/>
      <c r="X3290" s="533" t="s">
        <v>474</v>
      </c>
      <c r="Y3290" s="533">
        <v>1</v>
      </c>
      <c r="Z3290" s="533" t="s">
        <v>39</v>
      </c>
      <c r="AB3290" s="533">
        <v>0</v>
      </c>
    </row>
    <row r="3291" spans="1:28" ht="15.75" hidden="1">
      <c r="A3291" s="533" t="s">
        <v>2729</v>
      </c>
      <c r="B3291" s="533">
        <v>11</v>
      </c>
      <c r="C3291" s="533" t="s">
        <v>446</v>
      </c>
      <c r="D3291" s="572" t="s">
        <v>1842</v>
      </c>
      <c r="E3291" s="571" t="str">
        <f t="shared" si="3345"/>
        <v xml:space="preserve"> FOOD SERVICE EQUIPMENT</v>
      </c>
      <c r="F3291" s="533" t="str">
        <f t="shared" si="3338"/>
        <v>ME</v>
      </c>
      <c r="G3291" s="533" t="s">
        <v>2722</v>
      </c>
      <c r="H3291" s="533">
        <v>546</v>
      </c>
      <c r="I3291" s="533" t="str">
        <f t="shared" ref="I3291:J3291" si="3403">I3289</f>
        <v>Hot Kitchen</v>
      </c>
      <c r="J3291" s="533" t="str">
        <f t="shared" si="3403"/>
        <v>Hot Kitchen</v>
      </c>
      <c r="K3291" s="278" t="s">
        <v>15</v>
      </c>
      <c r="L3291" s="233" t="s">
        <v>491</v>
      </c>
      <c r="M3291" s="274">
        <v>1</v>
      </c>
      <c r="N3291" s="630" t="s">
        <v>39</v>
      </c>
      <c r="O3291" s="105"/>
      <c r="P3291" s="25">
        <f t="shared" si="3392"/>
        <v>0</v>
      </c>
      <c r="Q3291" s="29"/>
      <c r="R3291" s="29"/>
      <c r="X3291" s="533" t="s">
        <v>491</v>
      </c>
      <c r="Y3291" s="533">
        <v>1</v>
      </c>
      <c r="Z3291" s="533" t="s">
        <v>39</v>
      </c>
      <c r="AB3291" s="533">
        <v>0</v>
      </c>
    </row>
    <row r="3292" spans="1:28" ht="15.75" hidden="1">
      <c r="A3292" s="533" t="s">
        <v>2729</v>
      </c>
      <c r="B3292" s="533">
        <v>11</v>
      </c>
      <c r="C3292" s="533" t="s">
        <v>446</v>
      </c>
      <c r="D3292" s="572" t="s">
        <v>1842</v>
      </c>
      <c r="E3292" s="571" t="str">
        <f t="shared" si="3345"/>
        <v xml:space="preserve"> FOOD SERVICE EQUIPMENT</v>
      </c>
      <c r="F3292" s="533" t="str">
        <f t="shared" ref="F3292:F3346" si="3404">VLOOKUP(D:D,trade,3,FALSE)</f>
        <v>ME</v>
      </c>
      <c r="G3292" s="533" t="s">
        <v>2722</v>
      </c>
      <c r="H3292" s="533">
        <v>547</v>
      </c>
      <c r="I3292" s="533" t="str">
        <f t="shared" ref="I3292:J3292" si="3405">I3290</f>
        <v>Bakery &amp; Pastry</v>
      </c>
      <c r="J3292" s="533" t="str">
        <f t="shared" si="3405"/>
        <v>Bakery &amp; Pastry</v>
      </c>
      <c r="K3292" s="278" t="s">
        <v>17</v>
      </c>
      <c r="L3292" s="629" t="s">
        <v>481</v>
      </c>
      <c r="M3292" s="274">
        <v>1</v>
      </c>
      <c r="N3292" s="630" t="s">
        <v>39</v>
      </c>
      <c r="O3292" s="105"/>
      <c r="P3292" s="25">
        <f t="shared" si="3392"/>
        <v>0</v>
      </c>
      <c r="Q3292" s="29"/>
      <c r="R3292" s="29"/>
      <c r="X3292" s="533" t="s">
        <v>481</v>
      </c>
      <c r="Y3292" s="533">
        <v>1</v>
      </c>
      <c r="Z3292" s="533" t="s">
        <v>39</v>
      </c>
      <c r="AB3292" s="533">
        <v>0</v>
      </c>
    </row>
    <row r="3293" spans="1:28" ht="15.75" hidden="1">
      <c r="A3293" s="533" t="s">
        <v>2729</v>
      </c>
      <c r="B3293" s="533">
        <v>11</v>
      </c>
      <c r="C3293" s="533" t="s">
        <v>446</v>
      </c>
      <c r="D3293" s="572" t="s">
        <v>1842</v>
      </c>
      <c r="E3293" s="571" t="str">
        <f t="shared" si="3345"/>
        <v xml:space="preserve"> FOOD SERVICE EQUIPMENT</v>
      </c>
      <c r="F3293" s="533" t="str">
        <f t="shared" si="3404"/>
        <v>ME</v>
      </c>
      <c r="G3293" s="533" t="s">
        <v>2722</v>
      </c>
      <c r="H3293" s="533">
        <v>548</v>
      </c>
      <c r="I3293" s="533" t="str">
        <f t="shared" ref="I3293:J3293" si="3406">I3291</f>
        <v>Hot Kitchen</v>
      </c>
      <c r="J3293" s="533" t="str">
        <f t="shared" si="3406"/>
        <v>Hot Kitchen</v>
      </c>
      <c r="K3293" s="278" t="s">
        <v>19</v>
      </c>
      <c r="L3293" s="275" t="s">
        <v>469</v>
      </c>
      <c r="M3293" s="274">
        <v>1</v>
      </c>
      <c r="N3293" s="630" t="s">
        <v>39</v>
      </c>
      <c r="O3293" s="105"/>
      <c r="P3293" s="25">
        <f t="shared" si="3392"/>
        <v>0</v>
      </c>
      <c r="Q3293" s="29"/>
      <c r="R3293" s="29"/>
      <c r="X3293" s="533" t="s">
        <v>469</v>
      </c>
      <c r="Y3293" s="533">
        <v>1</v>
      </c>
      <c r="Z3293" s="533" t="s">
        <v>39</v>
      </c>
      <c r="AB3293" s="533">
        <v>0</v>
      </c>
    </row>
    <row r="3294" spans="1:28" ht="15.75" hidden="1">
      <c r="A3294" s="533" t="s">
        <v>2729</v>
      </c>
      <c r="B3294" s="533">
        <v>11</v>
      </c>
      <c r="C3294" s="533" t="s">
        <v>446</v>
      </c>
      <c r="D3294" s="572" t="s">
        <v>1842</v>
      </c>
      <c r="E3294" s="571" t="str">
        <f t="shared" si="3345"/>
        <v xml:space="preserve"> FOOD SERVICE EQUIPMENT</v>
      </c>
      <c r="F3294" s="533" t="str">
        <f t="shared" si="3404"/>
        <v>ME</v>
      </c>
      <c r="G3294" s="533" t="s">
        <v>2725</v>
      </c>
      <c r="H3294" s="533">
        <v>549</v>
      </c>
      <c r="I3294" s="533" t="str">
        <f>L3294</f>
        <v>Cold Kitchen</v>
      </c>
      <c r="J3294" s="533" t="str">
        <f>L3294</f>
        <v>Cold Kitchen</v>
      </c>
      <c r="K3294" s="278"/>
      <c r="L3294" s="633" t="s">
        <v>492</v>
      </c>
      <c r="M3294" s="634"/>
      <c r="N3294" s="634"/>
      <c r="O3294" s="105"/>
      <c r="P3294" s="105"/>
      <c r="Q3294" s="29"/>
      <c r="R3294" s="29"/>
      <c r="X3294" s="533" t="s">
        <v>492</v>
      </c>
    </row>
    <row r="3295" spans="1:28" ht="15.75" hidden="1">
      <c r="A3295" s="533" t="s">
        <v>2729</v>
      </c>
      <c r="B3295" s="533">
        <v>11</v>
      </c>
      <c r="C3295" s="533" t="s">
        <v>446</v>
      </c>
      <c r="D3295" s="572" t="s">
        <v>1842</v>
      </c>
      <c r="E3295" s="571" t="str">
        <f t="shared" si="3345"/>
        <v xml:space="preserve"> FOOD SERVICE EQUIPMENT</v>
      </c>
      <c r="F3295" s="533" t="str">
        <f t="shared" si="3404"/>
        <v>ME</v>
      </c>
      <c r="G3295" s="533" t="s">
        <v>2722</v>
      </c>
      <c r="H3295" s="533">
        <v>550</v>
      </c>
      <c r="I3295" s="533" t="str">
        <f t="shared" ref="I3295:J3295" si="3407">I3293</f>
        <v>Hot Kitchen</v>
      </c>
      <c r="J3295" s="533" t="str">
        <f t="shared" si="3407"/>
        <v>Hot Kitchen</v>
      </c>
      <c r="K3295" s="278" t="s">
        <v>20</v>
      </c>
      <c r="L3295" s="634" t="s">
        <v>470</v>
      </c>
      <c r="M3295" s="274">
        <v>1</v>
      </c>
      <c r="N3295" s="630" t="s">
        <v>39</v>
      </c>
      <c r="O3295" s="105"/>
      <c r="P3295" s="25">
        <f t="shared" ref="P3295:P3302" si="3408">O3295*M3295</f>
        <v>0</v>
      </c>
      <c r="Q3295" s="29"/>
      <c r="R3295" s="29"/>
      <c r="X3295" s="533" t="s">
        <v>470</v>
      </c>
      <c r="Y3295" s="533">
        <v>1</v>
      </c>
      <c r="Z3295" s="533" t="s">
        <v>39</v>
      </c>
      <c r="AB3295" s="533">
        <v>0</v>
      </c>
    </row>
    <row r="3296" spans="1:28" ht="15.75" hidden="1">
      <c r="A3296" s="533" t="s">
        <v>2729</v>
      </c>
      <c r="B3296" s="533">
        <v>11</v>
      </c>
      <c r="C3296" s="533" t="s">
        <v>446</v>
      </c>
      <c r="D3296" s="572" t="s">
        <v>1842</v>
      </c>
      <c r="E3296" s="571" t="str">
        <f t="shared" si="3345"/>
        <v xml:space="preserve"> FOOD SERVICE EQUIPMENT</v>
      </c>
      <c r="F3296" s="533" t="str">
        <f t="shared" si="3404"/>
        <v>ME</v>
      </c>
      <c r="G3296" s="533" t="s">
        <v>2722</v>
      </c>
      <c r="H3296" s="533">
        <v>551</v>
      </c>
      <c r="I3296" s="533" t="str">
        <f t="shared" ref="I3296:J3296" si="3409">I3294</f>
        <v>Cold Kitchen</v>
      </c>
      <c r="J3296" s="533" t="str">
        <f t="shared" si="3409"/>
        <v>Cold Kitchen</v>
      </c>
      <c r="K3296" s="278" t="s">
        <v>21</v>
      </c>
      <c r="L3296" s="634" t="s">
        <v>493</v>
      </c>
      <c r="M3296" s="274">
        <v>1</v>
      </c>
      <c r="N3296" s="630" t="s">
        <v>39</v>
      </c>
      <c r="O3296" s="105"/>
      <c r="P3296" s="25">
        <f t="shared" si="3408"/>
        <v>0</v>
      </c>
      <c r="Q3296" s="29"/>
      <c r="R3296" s="29"/>
      <c r="X3296" s="533" t="s">
        <v>493</v>
      </c>
      <c r="Y3296" s="533">
        <v>1</v>
      </c>
      <c r="Z3296" s="533" t="s">
        <v>39</v>
      </c>
      <c r="AB3296" s="533">
        <v>0</v>
      </c>
    </row>
    <row r="3297" spans="1:28" ht="15.75" hidden="1">
      <c r="A3297" s="533" t="s">
        <v>2729</v>
      </c>
      <c r="B3297" s="533">
        <v>11</v>
      </c>
      <c r="C3297" s="533" t="s">
        <v>446</v>
      </c>
      <c r="D3297" s="572" t="s">
        <v>1842</v>
      </c>
      <c r="E3297" s="571" t="str">
        <f t="shared" ref="E3297:E3325" si="3410">E3296</f>
        <v xml:space="preserve"> FOOD SERVICE EQUIPMENT</v>
      </c>
      <c r="F3297" s="533" t="str">
        <f t="shared" si="3404"/>
        <v>ME</v>
      </c>
      <c r="G3297" s="533" t="s">
        <v>2722</v>
      </c>
      <c r="H3297" s="533">
        <v>552</v>
      </c>
      <c r="I3297" s="533" t="str">
        <f t="shared" ref="I3297:J3297" si="3411">I3295</f>
        <v>Hot Kitchen</v>
      </c>
      <c r="J3297" s="533" t="str">
        <f t="shared" si="3411"/>
        <v>Hot Kitchen</v>
      </c>
      <c r="K3297" s="278" t="s">
        <v>45</v>
      </c>
      <c r="L3297" s="634" t="s">
        <v>494</v>
      </c>
      <c r="M3297" s="274">
        <v>1</v>
      </c>
      <c r="N3297" s="630" t="s">
        <v>39</v>
      </c>
      <c r="O3297" s="105"/>
      <c r="P3297" s="25">
        <f t="shared" si="3408"/>
        <v>0</v>
      </c>
      <c r="Q3297" s="29"/>
      <c r="R3297" s="29"/>
      <c r="X3297" s="533" t="s">
        <v>494</v>
      </c>
      <c r="Y3297" s="533">
        <v>1</v>
      </c>
      <c r="Z3297" s="533" t="s">
        <v>39</v>
      </c>
      <c r="AB3297" s="533">
        <v>0</v>
      </c>
    </row>
    <row r="3298" spans="1:28" ht="15.75" hidden="1">
      <c r="A3298" s="533" t="s">
        <v>2729</v>
      </c>
      <c r="B3298" s="533">
        <v>11</v>
      </c>
      <c r="C3298" s="533" t="s">
        <v>446</v>
      </c>
      <c r="D3298" s="572" t="s">
        <v>1842</v>
      </c>
      <c r="E3298" s="571" t="str">
        <f t="shared" si="3410"/>
        <v xml:space="preserve"> FOOD SERVICE EQUIPMENT</v>
      </c>
      <c r="F3298" s="533" t="str">
        <f t="shared" si="3404"/>
        <v>ME</v>
      </c>
      <c r="G3298" s="533" t="s">
        <v>2722</v>
      </c>
      <c r="H3298" s="533">
        <v>553</v>
      </c>
      <c r="I3298" s="533" t="str">
        <f t="shared" ref="I3298:J3298" si="3412">I3296</f>
        <v>Cold Kitchen</v>
      </c>
      <c r="J3298" s="533" t="str">
        <f t="shared" si="3412"/>
        <v>Cold Kitchen</v>
      </c>
      <c r="K3298" s="278" t="s">
        <v>48</v>
      </c>
      <c r="L3298" s="634" t="s">
        <v>485</v>
      </c>
      <c r="M3298" s="274">
        <v>1</v>
      </c>
      <c r="N3298" s="630" t="s">
        <v>39</v>
      </c>
      <c r="O3298" s="105"/>
      <c r="P3298" s="25">
        <f t="shared" si="3408"/>
        <v>0</v>
      </c>
      <c r="Q3298" s="29"/>
      <c r="R3298" s="29"/>
      <c r="X3298" s="533" t="s">
        <v>485</v>
      </c>
      <c r="Y3298" s="533">
        <v>1</v>
      </c>
      <c r="Z3298" s="533" t="s">
        <v>39</v>
      </c>
      <c r="AB3298" s="533">
        <v>0</v>
      </c>
    </row>
    <row r="3299" spans="1:28" ht="15.75" hidden="1">
      <c r="A3299" s="533" t="s">
        <v>2729</v>
      </c>
      <c r="B3299" s="533">
        <v>11</v>
      </c>
      <c r="C3299" s="533" t="s">
        <v>446</v>
      </c>
      <c r="D3299" s="572" t="s">
        <v>1842</v>
      </c>
      <c r="E3299" s="571" t="str">
        <f t="shared" si="3410"/>
        <v xml:space="preserve"> FOOD SERVICE EQUIPMENT</v>
      </c>
      <c r="F3299" s="533" t="str">
        <f t="shared" si="3404"/>
        <v>ME</v>
      </c>
      <c r="G3299" s="533" t="s">
        <v>2722</v>
      </c>
      <c r="H3299" s="533">
        <v>554</v>
      </c>
      <c r="I3299" s="533" t="str">
        <f t="shared" ref="I3299:J3299" si="3413">I3297</f>
        <v>Hot Kitchen</v>
      </c>
      <c r="J3299" s="533" t="str">
        <f t="shared" si="3413"/>
        <v>Hot Kitchen</v>
      </c>
      <c r="K3299" s="278" t="s">
        <v>50</v>
      </c>
      <c r="L3299" s="634" t="s">
        <v>464</v>
      </c>
      <c r="M3299" s="274">
        <v>2</v>
      </c>
      <c r="N3299" s="630" t="s">
        <v>39</v>
      </c>
      <c r="O3299" s="105"/>
      <c r="P3299" s="25">
        <f t="shared" si="3408"/>
        <v>0</v>
      </c>
      <c r="Q3299" s="29"/>
      <c r="R3299" s="29"/>
      <c r="X3299" s="533" t="s">
        <v>464</v>
      </c>
      <c r="Y3299" s="533">
        <v>2</v>
      </c>
      <c r="Z3299" s="533" t="s">
        <v>39</v>
      </c>
      <c r="AB3299" s="533">
        <v>0</v>
      </c>
    </row>
    <row r="3300" spans="1:28" ht="15.75" hidden="1">
      <c r="A3300" s="533" t="s">
        <v>2729</v>
      </c>
      <c r="B3300" s="533">
        <v>11</v>
      </c>
      <c r="C3300" s="533" t="s">
        <v>446</v>
      </c>
      <c r="D3300" s="572" t="s">
        <v>1842</v>
      </c>
      <c r="E3300" s="571" t="str">
        <f t="shared" si="3410"/>
        <v xml:space="preserve"> FOOD SERVICE EQUIPMENT</v>
      </c>
      <c r="F3300" s="533" t="str">
        <f t="shared" si="3404"/>
        <v>ME</v>
      </c>
      <c r="G3300" s="533" t="s">
        <v>2722</v>
      </c>
      <c r="H3300" s="533">
        <v>555</v>
      </c>
      <c r="I3300" s="533" t="str">
        <f t="shared" ref="I3300:J3300" si="3414">I3298</f>
        <v>Cold Kitchen</v>
      </c>
      <c r="J3300" s="533" t="str">
        <f t="shared" si="3414"/>
        <v>Cold Kitchen</v>
      </c>
      <c r="K3300" s="278" t="s">
        <v>76</v>
      </c>
      <c r="L3300" s="634" t="s">
        <v>495</v>
      </c>
      <c r="M3300" s="274">
        <v>1</v>
      </c>
      <c r="N3300" s="630" t="s">
        <v>39</v>
      </c>
      <c r="O3300" s="105"/>
      <c r="P3300" s="25">
        <f t="shared" si="3408"/>
        <v>0</v>
      </c>
      <c r="Q3300" s="29"/>
      <c r="R3300" s="29"/>
      <c r="X3300" s="533" t="s">
        <v>495</v>
      </c>
      <c r="Y3300" s="533">
        <v>1</v>
      </c>
      <c r="Z3300" s="533" t="s">
        <v>39</v>
      </c>
      <c r="AB3300" s="533">
        <v>0</v>
      </c>
    </row>
    <row r="3301" spans="1:28" ht="15.75" hidden="1">
      <c r="A3301" s="533" t="s">
        <v>2729</v>
      </c>
      <c r="B3301" s="533">
        <v>11</v>
      </c>
      <c r="C3301" s="533" t="s">
        <v>446</v>
      </c>
      <c r="D3301" s="572" t="s">
        <v>1842</v>
      </c>
      <c r="E3301" s="571" t="str">
        <f t="shared" si="3410"/>
        <v xml:space="preserve"> FOOD SERVICE EQUIPMENT</v>
      </c>
      <c r="F3301" s="533" t="str">
        <f t="shared" si="3404"/>
        <v>ME</v>
      </c>
      <c r="G3301" s="533" t="s">
        <v>2722</v>
      </c>
      <c r="H3301" s="533">
        <v>556</v>
      </c>
      <c r="I3301" s="533" t="str">
        <f t="shared" ref="I3301:J3301" si="3415">I3299</f>
        <v>Hot Kitchen</v>
      </c>
      <c r="J3301" s="533" t="str">
        <f t="shared" si="3415"/>
        <v>Hot Kitchen</v>
      </c>
      <c r="K3301" s="278" t="s">
        <v>77</v>
      </c>
      <c r="L3301" s="634" t="s">
        <v>496</v>
      </c>
      <c r="M3301" s="274">
        <v>1</v>
      </c>
      <c r="N3301" s="630" t="s">
        <v>39</v>
      </c>
      <c r="O3301" s="105"/>
      <c r="P3301" s="25">
        <f t="shared" si="3408"/>
        <v>0</v>
      </c>
      <c r="Q3301" s="29"/>
      <c r="R3301" s="29"/>
      <c r="X3301" s="533" t="s">
        <v>496</v>
      </c>
      <c r="Y3301" s="533">
        <v>1</v>
      </c>
      <c r="Z3301" s="533" t="s">
        <v>39</v>
      </c>
      <c r="AB3301" s="533">
        <v>0</v>
      </c>
    </row>
    <row r="3302" spans="1:28" ht="15.75" hidden="1">
      <c r="A3302" s="533" t="s">
        <v>2729</v>
      </c>
      <c r="B3302" s="533">
        <v>11</v>
      </c>
      <c r="C3302" s="533" t="s">
        <v>446</v>
      </c>
      <c r="D3302" s="572" t="s">
        <v>1842</v>
      </c>
      <c r="E3302" s="571" t="str">
        <f t="shared" si="3410"/>
        <v xml:space="preserve"> FOOD SERVICE EQUIPMENT</v>
      </c>
      <c r="F3302" s="533" t="str">
        <f t="shared" si="3404"/>
        <v>ME</v>
      </c>
      <c r="G3302" s="533" t="s">
        <v>2722</v>
      </c>
      <c r="H3302" s="533">
        <v>557</v>
      </c>
      <c r="I3302" s="533" t="str">
        <f t="shared" ref="I3302:J3302" si="3416">I3300</f>
        <v>Cold Kitchen</v>
      </c>
      <c r="J3302" s="533" t="str">
        <f t="shared" si="3416"/>
        <v>Cold Kitchen</v>
      </c>
      <c r="K3302" s="278" t="s">
        <v>78</v>
      </c>
      <c r="L3302" s="634" t="s">
        <v>497</v>
      </c>
      <c r="M3302" s="274">
        <v>1</v>
      </c>
      <c r="N3302" s="630" t="s">
        <v>39</v>
      </c>
      <c r="O3302" s="105"/>
      <c r="P3302" s="25">
        <f t="shared" si="3408"/>
        <v>0</v>
      </c>
      <c r="Q3302" s="29"/>
      <c r="R3302" s="29"/>
      <c r="X3302" s="533" t="s">
        <v>497</v>
      </c>
      <c r="Y3302" s="533">
        <v>1</v>
      </c>
      <c r="Z3302" s="533" t="s">
        <v>39</v>
      </c>
      <c r="AB3302" s="533">
        <v>0</v>
      </c>
    </row>
    <row r="3303" spans="1:28" ht="15.75" hidden="1">
      <c r="A3303" s="533" t="s">
        <v>2729</v>
      </c>
      <c r="B3303" s="533">
        <v>11</v>
      </c>
      <c r="C3303" s="533" t="s">
        <v>446</v>
      </c>
      <c r="D3303" s="572" t="s">
        <v>1842</v>
      </c>
      <c r="E3303" s="571" t="str">
        <f t="shared" si="3410"/>
        <v xml:space="preserve"> FOOD SERVICE EQUIPMENT</v>
      </c>
      <c r="F3303" s="533" t="str">
        <f t="shared" si="3404"/>
        <v>ME</v>
      </c>
      <c r="G3303" s="533" t="s">
        <v>2725</v>
      </c>
      <c r="H3303" s="533">
        <v>558</v>
      </c>
      <c r="I3303" s="533" t="str">
        <f>L3303</f>
        <v>Potwash Area</v>
      </c>
      <c r="J3303" s="533" t="str">
        <f>L3303</f>
        <v>Potwash Area</v>
      </c>
      <c r="K3303" s="278"/>
      <c r="L3303" s="633" t="s">
        <v>498</v>
      </c>
      <c r="M3303" s="634"/>
      <c r="N3303" s="634"/>
      <c r="O3303" s="105"/>
      <c r="P3303" s="105"/>
      <c r="Q3303" s="29"/>
      <c r="R3303" s="29"/>
      <c r="X3303" s="533" t="s">
        <v>498</v>
      </c>
    </row>
    <row r="3304" spans="1:28" ht="15.75" hidden="1">
      <c r="A3304" s="533" t="s">
        <v>2729</v>
      </c>
      <c r="B3304" s="533">
        <v>11</v>
      </c>
      <c r="C3304" s="533" t="s">
        <v>446</v>
      </c>
      <c r="D3304" s="572" t="s">
        <v>1842</v>
      </c>
      <c r="E3304" s="571" t="str">
        <f t="shared" si="3410"/>
        <v xml:space="preserve"> FOOD SERVICE EQUIPMENT</v>
      </c>
      <c r="F3304" s="533" t="str">
        <f t="shared" si="3404"/>
        <v>ME</v>
      </c>
      <c r="G3304" s="533" t="s">
        <v>2722</v>
      </c>
      <c r="H3304" s="533">
        <v>559</v>
      </c>
      <c r="I3304" s="533" t="str">
        <f t="shared" ref="I3304:J3304" si="3417">I3302</f>
        <v>Cold Kitchen</v>
      </c>
      <c r="J3304" s="533" t="str">
        <f t="shared" si="3417"/>
        <v>Cold Kitchen</v>
      </c>
      <c r="K3304" s="278" t="s">
        <v>302</v>
      </c>
      <c r="L3304" s="634" t="s">
        <v>499</v>
      </c>
      <c r="M3304" s="274">
        <v>1</v>
      </c>
      <c r="N3304" s="630" t="s">
        <v>39</v>
      </c>
      <c r="O3304" s="105"/>
      <c r="P3304" s="25">
        <f t="shared" ref="P3304:P3308" si="3418">O3304*M3304</f>
        <v>0</v>
      </c>
      <c r="Q3304" s="29"/>
      <c r="R3304" s="29"/>
      <c r="X3304" s="533" t="s">
        <v>499</v>
      </c>
      <c r="Y3304" s="533">
        <v>1</v>
      </c>
      <c r="Z3304" s="533" t="s">
        <v>39</v>
      </c>
      <c r="AB3304" s="533">
        <v>0</v>
      </c>
    </row>
    <row r="3305" spans="1:28" ht="15.75" hidden="1">
      <c r="A3305" s="533" t="s">
        <v>2729</v>
      </c>
      <c r="B3305" s="533">
        <v>11</v>
      </c>
      <c r="C3305" s="533" t="s">
        <v>446</v>
      </c>
      <c r="D3305" s="572" t="s">
        <v>1842</v>
      </c>
      <c r="E3305" s="571" t="str">
        <f t="shared" si="3410"/>
        <v xml:space="preserve"> FOOD SERVICE EQUIPMENT</v>
      </c>
      <c r="F3305" s="533" t="str">
        <f t="shared" si="3404"/>
        <v>ME</v>
      </c>
      <c r="G3305" s="533" t="s">
        <v>2722</v>
      </c>
      <c r="H3305" s="533">
        <v>560</v>
      </c>
      <c r="I3305" s="533" t="str">
        <f t="shared" ref="I3305:J3305" si="3419">I3303</f>
        <v>Potwash Area</v>
      </c>
      <c r="J3305" s="533" t="str">
        <f t="shared" si="3419"/>
        <v>Potwash Area</v>
      </c>
      <c r="K3305" s="278" t="s">
        <v>304</v>
      </c>
      <c r="L3305" s="634" t="s">
        <v>457</v>
      </c>
      <c r="M3305" s="274">
        <v>1</v>
      </c>
      <c r="N3305" s="630" t="s">
        <v>39</v>
      </c>
      <c r="O3305" s="105"/>
      <c r="P3305" s="25">
        <f t="shared" si="3418"/>
        <v>0</v>
      </c>
      <c r="Q3305" s="29"/>
      <c r="R3305" s="29"/>
      <c r="X3305" s="533" t="s">
        <v>457</v>
      </c>
      <c r="Y3305" s="533">
        <v>1</v>
      </c>
      <c r="Z3305" s="533" t="s">
        <v>39</v>
      </c>
      <c r="AB3305" s="533">
        <v>0</v>
      </c>
    </row>
    <row r="3306" spans="1:28" ht="15.75" hidden="1">
      <c r="A3306" s="533" t="s">
        <v>2729</v>
      </c>
      <c r="B3306" s="533">
        <v>11</v>
      </c>
      <c r="C3306" s="533" t="s">
        <v>446</v>
      </c>
      <c r="D3306" s="572" t="s">
        <v>1842</v>
      </c>
      <c r="E3306" s="571" t="str">
        <f t="shared" si="3410"/>
        <v xml:space="preserve"> FOOD SERVICE EQUIPMENT</v>
      </c>
      <c r="F3306" s="533" t="str">
        <f t="shared" si="3404"/>
        <v>ME</v>
      </c>
      <c r="G3306" s="533" t="s">
        <v>2722</v>
      </c>
      <c r="H3306" s="533">
        <v>561</v>
      </c>
      <c r="I3306" s="533" t="str">
        <f t="shared" ref="I3306:J3306" si="3420">I3304</f>
        <v>Cold Kitchen</v>
      </c>
      <c r="J3306" s="533" t="str">
        <f t="shared" si="3420"/>
        <v>Cold Kitchen</v>
      </c>
      <c r="K3306" s="278" t="s">
        <v>306</v>
      </c>
      <c r="L3306" s="634" t="s">
        <v>485</v>
      </c>
      <c r="M3306" s="274">
        <v>1</v>
      </c>
      <c r="N3306" s="630" t="s">
        <v>39</v>
      </c>
      <c r="O3306" s="105"/>
      <c r="P3306" s="25">
        <f t="shared" si="3418"/>
        <v>0</v>
      </c>
      <c r="Q3306" s="29"/>
      <c r="R3306" s="29"/>
      <c r="X3306" s="533" t="s">
        <v>485</v>
      </c>
      <c r="Y3306" s="533">
        <v>1</v>
      </c>
      <c r="Z3306" s="533" t="s">
        <v>39</v>
      </c>
      <c r="AB3306" s="533">
        <v>0</v>
      </c>
    </row>
    <row r="3307" spans="1:28" ht="15.75" hidden="1">
      <c r="A3307" s="533" t="s">
        <v>2729</v>
      </c>
      <c r="B3307" s="533">
        <v>11</v>
      </c>
      <c r="C3307" s="533" t="s">
        <v>446</v>
      </c>
      <c r="D3307" s="572" t="s">
        <v>1842</v>
      </c>
      <c r="E3307" s="571" t="str">
        <f t="shared" si="3410"/>
        <v xml:space="preserve"> FOOD SERVICE EQUIPMENT</v>
      </c>
      <c r="F3307" s="533" t="str">
        <f t="shared" si="3404"/>
        <v>ME</v>
      </c>
      <c r="G3307" s="533" t="s">
        <v>2722</v>
      </c>
      <c r="H3307" s="533">
        <v>562</v>
      </c>
      <c r="I3307" s="533" t="str">
        <f t="shared" ref="I3307:J3307" si="3421">I3305</f>
        <v>Potwash Area</v>
      </c>
      <c r="J3307" s="533" t="str">
        <f t="shared" si="3421"/>
        <v>Potwash Area</v>
      </c>
      <c r="K3307" s="634" t="s">
        <v>341</v>
      </c>
      <c r="L3307" s="634" t="s">
        <v>500</v>
      </c>
      <c r="M3307" s="274">
        <v>3</v>
      </c>
      <c r="N3307" s="630" t="s">
        <v>39</v>
      </c>
      <c r="O3307" s="105"/>
      <c r="P3307" s="25">
        <f t="shared" si="3418"/>
        <v>0</v>
      </c>
      <c r="Q3307" s="29"/>
      <c r="R3307" s="29"/>
      <c r="X3307" s="533" t="s">
        <v>500</v>
      </c>
      <c r="Y3307" s="533">
        <v>3</v>
      </c>
      <c r="Z3307" s="533" t="s">
        <v>39</v>
      </c>
      <c r="AB3307" s="533">
        <v>0</v>
      </c>
    </row>
    <row r="3308" spans="1:28" ht="15.75" hidden="1">
      <c r="A3308" s="533" t="s">
        <v>2729</v>
      </c>
      <c r="B3308" s="533">
        <v>11</v>
      </c>
      <c r="C3308" s="533" t="s">
        <v>446</v>
      </c>
      <c r="D3308" s="572" t="s">
        <v>1842</v>
      </c>
      <c r="E3308" s="571" t="str">
        <f t="shared" si="3410"/>
        <v xml:space="preserve"> FOOD SERVICE EQUIPMENT</v>
      </c>
      <c r="F3308" s="533" t="str">
        <f t="shared" si="3404"/>
        <v>ME</v>
      </c>
      <c r="G3308" s="533" t="s">
        <v>2722</v>
      </c>
      <c r="H3308" s="533">
        <v>563</v>
      </c>
      <c r="I3308" s="533" t="str">
        <f t="shared" ref="I3308:J3308" si="3422">I3306</f>
        <v>Cold Kitchen</v>
      </c>
      <c r="J3308" s="533" t="str">
        <f t="shared" si="3422"/>
        <v>Cold Kitchen</v>
      </c>
      <c r="K3308" s="278" t="s">
        <v>343</v>
      </c>
      <c r="L3308" s="634" t="s">
        <v>464</v>
      </c>
      <c r="M3308" s="274">
        <v>1</v>
      </c>
      <c r="N3308" s="630" t="s">
        <v>39</v>
      </c>
      <c r="O3308" s="105"/>
      <c r="P3308" s="25">
        <f t="shared" si="3418"/>
        <v>0</v>
      </c>
      <c r="Q3308" s="29"/>
      <c r="R3308" s="29"/>
      <c r="X3308" s="533" t="s">
        <v>464</v>
      </c>
      <c r="Y3308" s="533">
        <v>1</v>
      </c>
      <c r="Z3308" s="533" t="s">
        <v>39</v>
      </c>
      <c r="AB3308" s="533">
        <v>0</v>
      </c>
    </row>
    <row r="3309" spans="1:28" ht="15.75" hidden="1">
      <c r="A3309" s="533" t="s">
        <v>2729</v>
      </c>
      <c r="B3309" s="533">
        <v>11</v>
      </c>
      <c r="C3309" s="533" t="s">
        <v>446</v>
      </c>
      <c r="D3309" s="572" t="s">
        <v>1842</v>
      </c>
      <c r="E3309" s="571" t="str">
        <f t="shared" si="3410"/>
        <v xml:space="preserve"> FOOD SERVICE EQUIPMENT</v>
      </c>
      <c r="F3309" s="533" t="str">
        <f t="shared" si="3404"/>
        <v>ME</v>
      </c>
      <c r="G3309" s="533" t="s">
        <v>2725</v>
      </c>
      <c r="H3309" s="533">
        <v>564</v>
      </c>
      <c r="I3309" s="533" t="str">
        <f>L3309</f>
        <v>Dishwash Area</v>
      </c>
      <c r="J3309" s="533" t="str">
        <f>L3309</f>
        <v>Dishwash Area</v>
      </c>
      <c r="K3309" s="634"/>
      <c r="L3309" s="633" t="s">
        <v>501</v>
      </c>
      <c r="M3309" s="278"/>
      <c r="N3309" s="278"/>
      <c r="O3309" s="105"/>
      <c r="P3309" s="105"/>
      <c r="Q3309" s="29"/>
      <c r="R3309" s="29"/>
      <c r="X3309" s="533" t="s">
        <v>501</v>
      </c>
    </row>
    <row r="3310" spans="1:28" ht="15.75" hidden="1">
      <c r="A3310" s="533" t="s">
        <v>2729</v>
      </c>
      <c r="B3310" s="533">
        <v>11</v>
      </c>
      <c r="C3310" s="533" t="s">
        <v>446</v>
      </c>
      <c r="D3310" s="572" t="s">
        <v>1842</v>
      </c>
      <c r="E3310" s="571" t="str">
        <f t="shared" si="3410"/>
        <v xml:space="preserve"> FOOD SERVICE EQUIPMENT</v>
      </c>
      <c r="F3310" s="533" t="str">
        <f t="shared" si="3404"/>
        <v>ME</v>
      </c>
      <c r="G3310" s="533" t="s">
        <v>2722</v>
      </c>
      <c r="H3310" s="533">
        <v>565</v>
      </c>
      <c r="I3310" s="533" t="str">
        <f t="shared" ref="I3310:J3310" si="3423">I3308</f>
        <v>Cold Kitchen</v>
      </c>
      <c r="J3310" s="533" t="str">
        <f t="shared" si="3423"/>
        <v>Cold Kitchen</v>
      </c>
      <c r="K3310" s="634" t="s">
        <v>13</v>
      </c>
      <c r="L3310" s="634" t="s">
        <v>499</v>
      </c>
      <c r="M3310" s="274">
        <v>1</v>
      </c>
      <c r="N3310" s="630" t="s">
        <v>39</v>
      </c>
      <c r="O3310" s="105"/>
      <c r="P3310" s="25">
        <f t="shared" ref="P3310:P3314" si="3424">O3310*M3310</f>
        <v>0</v>
      </c>
      <c r="Q3310" s="29"/>
      <c r="R3310" s="29"/>
      <c r="X3310" s="533" t="s">
        <v>499</v>
      </c>
      <c r="Y3310" s="533">
        <v>1</v>
      </c>
      <c r="Z3310" s="533" t="s">
        <v>39</v>
      </c>
      <c r="AB3310" s="533">
        <v>0</v>
      </c>
    </row>
    <row r="3311" spans="1:28" ht="15.75" hidden="1">
      <c r="A3311" s="533" t="s">
        <v>2729</v>
      </c>
      <c r="B3311" s="533">
        <v>11</v>
      </c>
      <c r="C3311" s="533" t="s">
        <v>446</v>
      </c>
      <c r="D3311" s="572" t="s">
        <v>1842</v>
      </c>
      <c r="E3311" s="571" t="str">
        <f t="shared" si="3410"/>
        <v xml:space="preserve"> FOOD SERVICE EQUIPMENT</v>
      </c>
      <c r="F3311" s="533" t="str">
        <f t="shared" si="3404"/>
        <v>ME</v>
      </c>
      <c r="G3311" s="533" t="s">
        <v>2722</v>
      </c>
      <c r="H3311" s="533">
        <v>566</v>
      </c>
      <c r="I3311" s="533" t="str">
        <f t="shared" ref="I3311:J3311" si="3425">I3309</f>
        <v>Dishwash Area</v>
      </c>
      <c r="J3311" s="533" t="str">
        <f t="shared" si="3425"/>
        <v>Dishwash Area</v>
      </c>
      <c r="K3311" s="634" t="s">
        <v>15</v>
      </c>
      <c r="L3311" s="634" t="s">
        <v>457</v>
      </c>
      <c r="M3311" s="274">
        <v>1</v>
      </c>
      <c r="N3311" s="630" t="s">
        <v>39</v>
      </c>
      <c r="O3311" s="105"/>
      <c r="P3311" s="25">
        <f t="shared" si="3424"/>
        <v>0</v>
      </c>
      <c r="Q3311" s="29"/>
      <c r="R3311" s="29"/>
      <c r="X3311" s="533" t="s">
        <v>457</v>
      </c>
      <c r="Y3311" s="533">
        <v>1</v>
      </c>
      <c r="Z3311" s="533" t="s">
        <v>39</v>
      </c>
      <c r="AB3311" s="533">
        <v>0</v>
      </c>
    </row>
    <row r="3312" spans="1:28" ht="15.75" hidden="1">
      <c r="A3312" s="533" t="s">
        <v>2729</v>
      </c>
      <c r="B3312" s="533">
        <v>11</v>
      </c>
      <c r="C3312" s="533" t="s">
        <v>446</v>
      </c>
      <c r="D3312" s="572" t="s">
        <v>1842</v>
      </c>
      <c r="E3312" s="571" t="str">
        <f t="shared" si="3410"/>
        <v xml:space="preserve"> FOOD SERVICE EQUIPMENT</v>
      </c>
      <c r="F3312" s="533" t="str">
        <f t="shared" si="3404"/>
        <v>ME</v>
      </c>
      <c r="G3312" s="533" t="s">
        <v>2722</v>
      </c>
      <c r="H3312" s="533">
        <v>567</v>
      </c>
      <c r="I3312" s="533" t="str">
        <f t="shared" ref="I3312:J3312" si="3426">I3310</f>
        <v>Cold Kitchen</v>
      </c>
      <c r="J3312" s="533" t="str">
        <f t="shared" si="3426"/>
        <v>Cold Kitchen</v>
      </c>
      <c r="K3312" s="634" t="s">
        <v>17</v>
      </c>
      <c r="L3312" s="634" t="s">
        <v>485</v>
      </c>
      <c r="M3312" s="274">
        <v>1</v>
      </c>
      <c r="N3312" s="630" t="s">
        <v>39</v>
      </c>
      <c r="O3312" s="105"/>
      <c r="P3312" s="25">
        <f t="shared" si="3424"/>
        <v>0</v>
      </c>
      <c r="Q3312" s="29"/>
      <c r="R3312" s="29"/>
      <c r="X3312" s="533" t="s">
        <v>485</v>
      </c>
      <c r="Y3312" s="533">
        <v>1</v>
      </c>
      <c r="Z3312" s="533" t="s">
        <v>39</v>
      </c>
      <c r="AB3312" s="533">
        <v>0</v>
      </c>
    </row>
    <row r="3313" spans="1:28" ht="15.75" hidden="1">
      <c r="A3313" s="533" t="s">
        <v>2729</v>
      </c>
      <c r="B3313" s="533">
        <v>11</v>
      </c>
      <c r="C3313" s="533" t="s">
        <v>446</v>
      </c>
      <c r="D3313" s="572" t="s">
        <v>1842</v>
      </c>
      <c r="E3313" s="571" t="str">
        <f t="shared" si="3410"/>
        <v xml:space="preserve"> FOOD SERVICE EQUIPMENT</v>
      </c>
      <c r="F3313" s="533" t="str">
        <f t="shared" si="3404"/>
        <v>ME</v>
      </c>
      <c r="G3313" s="533" t="s">
        <v>2722</v>
      </c>
      <c r="H3313" s="533">
        <v>568</v>
      </c>
      <c r="I3313" s="533" t="str">
        <f t="shared" ref="I3313:J3313" si="3427">I3311</f>
        <v>Dishwash Area</v>
      </c>
      <c r="J3313" s="533" t="str">
        <f t="shared" si="3427"/>
        <v>Dishwash Area</v>
      </c>
      <c r="K3313" s="278" t="s">
        <v>19</v>
      </c>
      <c r="L3313" s="634" t="s">
        <v>502</v>
      </c>
      <c r="M3313" s="274">
        <v>5</v>
      </c>
      <c r="N3313" s="630" t="s">
        <v>39</v>
      </c>
      <c r="O3313" s="105"/>
      <c r="P3313" s="25">
        <f t="shared" si="3424"/>
        <v>0</v>
      </c>
      <c r="Q3313" s="29"/>
      <c r="R3313" s="29"/>
      <c r="X3313" s="533" t="s">
        <v>502</v>
      </c>
      <c r="Y3313" s="533">
        <v>5</v>
      </c>
      <c r="Z3313" s="533" t="s">
        <v>39</v>
      </c>
      <c r="AB3313" s="533">
        <v>0</v>
      </c>
    </row>
    <row r="3314" spans="1:28" ht="15.75" hidden="1">
      <c r="A3314" s="533" t="s">
        <v>2729</v>
      </c>
      <c r="B3314" s="533">
        <v>11</v>
      </c>
      <c r="C3314" s="533" t="s">
        <v>446</v>
      </c>
      <c r="D3314" s="572" t="s">
        <v>1842</v>
      </c>
      <c r="E3314" s="571" t="str">
        <f t="shared" si="3410"/>
        <v xml:space="preserve"> FOOD SERVICE EQUIPMENT</v>
      </c>
      <c r="F3314" s="533" t="str">
        <f t="shared" si="3404"/>
        <v>ME</v>
      </c>
      <c r="G3314" s="533" t="s">
        <v>2722</v>
      </c>
      <c r="H3314" s="533">
        <v>569</v>
      </c>
      <c r="I3314" s="533" t="str">
        <f t="shared" ref="I3314:J3314" si="3428">I3312</f>
        <v>Cold Kitchen</v>
      </c>
      <c r="J3314" s="533" t="str">
        <f t="shared" si="3428"/>
        <v>Cold Kitchen</v>
      </c>
      <c r="K3314" s="278" t="s">
        <v>20</v>
      </c>
      <c r="L3314" s="634" t="s">
        <v>464</v>
      </c>
      <c r="M3314" s="274">
        <v>1</v>
      </c>
      <c r="N3314" s="630" t="s">
        <v>39</v>
      </c>
      <c r="O3314" s="105"/>
      <c r="P3314" s="25">
        <f t="shared" si="3424"/>
        <v>0</v>
      </c>
      <c r="Q3314" s="29"/>
      <c r="R3314" s="29"/>
      <c r="X3314" s="533" t="s">
        <v>464</v>
      </c>
      <c r="Y3314" s="533">
        <v>1</v>
      </c>
      <c r="Z3314" s="533" t="s">
        <v>39</v>
      </c>
      <c r="AB3314" s="533">
        <v>0</v>
      </c>
    </row>
    <row r="3315" spans="1:28" ht="15.75" hidden="1">
      <c r="A3315" s="533" t="s">
        <v>2729</v>
      </c>
      <c r="B3315" s="533">
        <v>11</v>
      </c>
      <c r="C3315" s="533" t="s">
        <v>446</v>
      </c>
      <c r="D3315" s="572" t="s">
        <v>1842</v>
      </c>
      <c r="E3315" s="571" t="str">
        <f t="shared" si="3410"/>
        <v xml:space="preserve"> FOOD SERVICE EQUIPMENT</v>
      </c>
      <c r="F3315" s="533" t="str">
        <f t="shared" si="3404"/>
        <v>ME</v>
      </c>
      <c r="G3315" s="533" t="s">
        <v>2725</v>
      </c>
      <c r="H3315" s="533">
        <v>570</v>
      </c>
      <c r="I3315" s="533" t="str">
        <f>L3315</f>
        <v>Corridor</v>
      </c>
      <c r="J3315" s="533" t="str">
        <f>L3315</f>
        <v>Corridor</v>
      </c>
      <c r="K3315" s="634"/>
      <c r="L3315" s="633" t="s">
        <v>503</v>
      </c>
      <c r="M3315" s="634"/>
      <c r="N3315" s="634"/>
      <c r="O3315" s="105"/>
      <c r="P3315" s="105"/>
      <c r="Q3315" s="29"/>
      <c r="R3315" s="29"/>
      <c r="X3315" s="533" t="s">
        <v>503</v>
      </c>
    </row>
    <row r="3316" spans="1:28" ht="15.75" hidden="1">
      <c r="A3316" s="533" t="s">
        <v>2729</v>
      </c>
      <c r="B3316" s="533">
        <v>11</v>
      </c>
      <c r="C3316" s="533" t="s">
        <v>446</v>
      </c>
      <c r="D3316" s="572" t="s">
        <v>1842</v>
      </c>
      <c r="E3316" s="571" t="str">
        <f t="shared" si="3410"/>
        <v xml:space="preserve"> FOOD SERVICE EQUIPMENT</v>
      </c>
      <c r="F3316" s="533" t="str">
        <f t="shared" si="3404"/>
        <v>ME</v>
      </c>
      <c r="G3316" s="533" t="s">
        <v>2722</v>
      </c>
      <c r="H3316" s="533">
        <v>571</v>
      </c>
      <c r="I3316" s="533" t="str">
        <f t="shared" ref="I3316:J3316" si="3429">I3314</f>
        <v>Cold Kitchen</v>
      </c>
      <c r="J3316" s="533" t="str">
        <f t="shared" si="3429"/>
        <v>Cold Kitchen</v>
      </c>
      <c r="K3316" s="634" t="s">
        <v>21</v>
      </c>
      <c r="L3316" s="634" t="s">
        <v>467</v>
      </c>
      <c r="M3316" s="274">
        <v>2</v>
      </c>
      <c r="N3316" s="630" t="s">
        <v>39</v>
      </c>
      <c r="O3316" s="105"/>
      <c r="P3316" s="25">
        <f t="shared" ref="P3316:P3318" si="3430">O3316*M3316</f>
        <v>0</v>
      </c>
      <c r="Q3316" s="29"/>
      <c r="R3316" s="29"/>
      <c r="X3316" s="533" t="s">
        <v>467</v>
      </c>
      <c r="Y3316" s="533">
        <v>2</v>
      </c>
      <c r="Z3316" s="533" t="s">
        <v>39</v>
      </c>
      <c r="AB3316" s="533">
        <v>0</v>
      </c>
    </row>
    <row r="3317" spans="1:28" ht="15.75" hidden="1">
      <c r="A3317" s="533" t="s">
        <v>2729</v>
      </c>
      <c r="B3317" s="533">
        <v>11</v>
      </c>
      <c r="C3317" s="533" t="s">
        <v>446</v>
      </c>
      <c r="D3317" s="572" t="s">
        <v>1842</v>
      </c>
      <c r="E3317" s="571" t="str">
        <f t="shared" si="3410"/>
        <v xml:space="preserve"> FOOD SERVICE EQUIPMENT</v>
      </c>
      <c r="F3317" s="533" t="str">
        <f t="shared" si="3404"/>
        <v>ME</v>
      </c>
      <c r="G3317" s="533" t="s">
        <v>2722</v>
      </c>
      <c r="H3317" s="533">
        <v>572</v>
      </c>
      <c r="I3317" s="533" t="str">
        <f t="shared" ref="I3317:J3317" si="3431">I3315</f>
        <v>Corridor</v>
      </c>
      <c r="J3317" s="533" t="str">
        <f t="shared" si="3431"/>
        <v>Corridor</v>
      </c>
      <c r="K3317" s="278" t="s">
        <v>45</v>
      </c>
      <c r="L3317" s="634" t="s">
        <v>504</v>
      </c>
      <c r="M3317" s="274">
        <v>3</v>
      </c>
      <c r="N3317" s="630" t="s">
        <v>39</v>
      </c>
      <c r="O3317" s="105"/>
      <c r="P3317" s="25">
        <f t="shared" si="3430"/>
        <v>0</v>
      </c>
      <c r="Q3317" s="29"/>
      <c r="R3317" s="29"/>
      <c r="X3317" s="533" t="s">
        <v>504</v>
      </c>
      <c r="Y3317" s="533">
        <v>3</v>
      </c>
      <c r="Z3317" s="533" t="s">
        <v>39</v>
      </c>
      <c r="AB3317" s="533">
        <v>0</v>
      </c>
    </row>
    <row r="3318" spans="1:28" ht="15.75" hidden="1">
      <c r="A3318" s="533" t="s">
        <v>2729</v>
      </c>
      <c r="B3318" s="533">
        <v>11</v>
      </c>
      <c r="C3318" s="533" t="s">
        <v>446</v>
      </c>
      <c r="D3318" s="572" t="s">
        <v>1842</v>
      </c>
      <c r="E3318" s="571" t="str">
        <f t="shared" si="3410"/>
        <v xml:space="preserve"> FOOD SERVICE EQUIPMENT</v>
      </c>
      <c r="F3318" s="533" t="str">
        <f t="shared" si="3404"/>
        <v>ME</v>
      </c>
      <c r="G3318" s="533" t="s">
        <v>2722</v>
      </c>
      <c r="H3318" s="533">
        <v>573</v>
      </c>
      <c r="I3318" s="533" t="str">
        <f t="shared" ref="I3318:J3318" si="3432">I3316</f>
        <v>Cold Kitchen</v>
      </c>
      <c r="J3318" s="533" t="str">
        <f t="shared" si="3432"/>
        <v>Cold Kitchen</v>
      </c>
      <c r="K3318" s="278" t="s">
        <v>48</v>
      </c>
      <c r="L3318" s="278" t="s">
        <v>505</v>
      </c>
      <c r="M3318" s="274">
        <v>1</v>
      </c>
      <c r="N3318" s="630" t="s">
        <v>39</v>
      </c>
      <c r="O3318" s="105"/>
      <c r="P3318" s="25">
        <f t="shared" si="3430"/>
        <v>0</v>
      </c>
      <c r="Q3318" s="29"/>
      <c r="R3318" s="29"/>
      <c r="X3318" s="533" t="s">
        <v>505</v>
      </c>
      <c r="Y3318" s="533">
        <v>1</v>
      </c>
      <c r="Z3318" s="533" t="s">
        <v>39</v>
      </c>
      <c r="AB3318" s="533">
        <v>0</v>
      </c>
    </row>
    <row r="3319" spans="1:28" ht="15.75" hidden="1">
      <c r="A3319" s="533" t="s">
        <v>2729</v>
      </c>
      <c r="B3319" s="533">
        <v>11</v>
      </c>
      <c r="C3319" s="533" t="s">
        <v>446</v>
      </c>
      <c r="D3319" s="572" t="s">
        <v>1842</v>
      </c>
      <c r="E3319" s="571" t="str">
        <f t="shared" si="3410"/>
        <v xml:space="preserve"> FOOD SERVICE EQUIPMENT</v>
      </c>
      <c r="F3319" s="533" t="str">
        <f t="shared" si="3404"/>
        <v>ME</v>
      </c>
      <c r="G3319" s="533" t="s">
        <v>2725</v>
      </c>
      <c r="H3319" s="533">
        <v>574</v>
      </c>
      <c r="I3319" s="533" t="str">
        <f>L3319</f>
        <v>Plating Area</v>
      </c>
      <c r="J3319" s="533" t="str">
        <f>L3319</f>
        <v>Plating Area</v>
      </c>
      <c r="K3319" s="278"/>
      <c r="L3319" s="633" t="s">
        <v>506</v>
      </c>
      <c r="M3319" s="634"/>
      <c r="N3319" s="634"/>
      <c r="O3319" s="105"/>
      <c r="P3319" s="105"/>
      <c r="Q3319" s="29"/>
      <c r="R3319" s="29"/>
      <c r="X3319" s="533" t="s">
        <v>506</v>
      </c>
    </row>
    <row r="3320" spans="1:28" ht="15.75" hidden="1">
      <c r="A3320" s="533" t="s">
        <v>2729</v>
      </c>
      <c r="B3320" s="533">
        <v>11</v>
      </c>
      <c r="C3320" s="533" t="s">
        <v>446</v>
      </c>
      <c r="D3320" s="572" t="s">
        <v>1842</v>
      </c>
      <c r="E3320" s="571" t="str">
        <f t="shared" si="3410"/>
        <v xml:space="preserve"> FOOD SERVICE EQUIPMENT</v>
      </c>
      <c r="F3320" s="533" t="str">
        <f t="shared" si="3404"/>
        <v>ME</v>
      </c>
      <c r="G3320" s="533" t="s">
        <v>2722</v>
      </c>
      <c r="H3320" s="533">
        <v>575</v>
      </c>
      <c r="I3320" s="533" t="str">
        <f t="shared" ref="I3320:J3320" si="3433">I3318</f>
        <v>Cold Kitchen</v>
      </c>
      <c r="J3320" s="533" t="str">
        <f t="shared" si="3433"/>
        <v>Cold Kitchen</v>
      </c>
      <c r="K3320" s="278" t="s">
        <v>50</v>
      </c>
      <c r="L3320" s="634" t="s">
        <v>467</v>
      </c>
      <c r="M3320" s="274">
        <v>1</v>
      </c>
      <c r="N3320" s="630" t="s">
        <v>39</v>
      </c>
      <c r="O3320" s="105"/>
      <c r="P3320" s="25">
        <f t="shared" ref="P3320:P3325" si="3434">O3320*M3320</f>
        <v>0</v>
      </c>
      <c r="Q3320" s="29"/>
      <c r="R3320" s="29"/>
      <c r="X3320" s="533" t="s">
        <v>467</v>
      </c>
      <c r="Y3320" s="533">
        <v>1</v>
      </c>
      <c r="Z3320" s="533" t="s">
        <v>39</v>
      </c>
      <c r="AB3320" s="533">
        <v>0</v>
      </c>
    </row>
    <row r="3321" spans="1:28" ht="15.75" hidden="1">
      <c r="A3321" s="533" t="s">
        <v>2729</v>
      </c>
      <c r="B3321" s="533">
        <v>11</v>
      </c>
      <c r="C3321" s="533" t="s">
        <v>446</v>
      </c>
      <c r="D3321" s="572" t="s">
        <v>1842</v>
      </c>
      <c r="E3321" s="571" t="str">
        <f t="shared" si="3410"/>
        <v xml:space="preserve"> FOOD SERVICE EQUIPMENT</v>
      </c>
      <c r="F3321" s="533" t="str">
        <f t="shared" si="3404"/>
        <v>ME</v>
      </c>
      <c r="G3321" s="533" t="s">
        <v>2722</v>
      </c>
      <c r="H3321" s="533">
        <v>576</v>
      </c>
      <c r="I3321" s="533" t="str">
        <f t="shared" ref="I3321:J3321" si="3435">I3319</f>
        <v>Plating Area</v>
      </c>
      <c r="J3321" s="533" t="str">
        <f t="shared" si="3435"/>
        <v>Plating Area</v>
      </c>
      <c r="K3321" s="634" t="s">
        <v>76</v>
      </c>
      <c r="L3321" s="634" t="s">
        <v>464</v>
      </c>
      <c r="M3321" s="274">
        <v>1</v>
      </c>
      <c r="N3321" s="630" t="s">
        <v>39</v>
      </c>
      <c r="O3321" s="105"/>
      <c r="P3321" s="25">
        <f t="shared" si="3434"/>
        <v>0</v>
      </c>
      <c r="Q3321" s="29"/>
      <c r="R3321" s="29"/>
      <c r="X3321" s="533" t="s">
        <v>464</v>
      </c>
      <c r="Y3321" s="533">
        <v>1</v>
      </c>
      <c r="Z3321" s="533" t="s">
        <v>39</v>
      </c>
      <c r="AB3321" s="533">
        <v>0</v>
      </c>
    </row>
    <row r="3322" spans="1:28" ht="15.75" hidden="1">
      <c r="A3322" s="533" t="s">
        <v>2729</v>
      </c>
      <c r="B3322" s="533">
        <v>11</v>
      </c>
      <c r="C3322" s="533" t="s">
        <v>446</v>
      </c>
      <c r="D3322" s="572" t="s">
        <v>1842</v>
      </c>
      <c r="E3322" s="571" t="str">
        <f t="shared" si="3410"/>
        <v xml:space="preserve"> FOOD SERVICE EQUIPMENT</v>
      </c>
      <c r="F3322" s="533" t="str">
        <f t="shared" si="3404"/>
        <v>ME</v>
      </c>
      <c r="G3322" s="533" t="s">
        <v>2722</v>
      </c>
      <c r="H3322" s="533">
        <v>577</v>
      </c>
      <c r="I3322" s="533" t="str">
        <f t="shared" ref="I3322:J3322" si="3436">I3320</f>
        <v>Cold Kitchen</v>
      </c>
      <c r="J3322" s="533" t="str">
        <f t="shared" si="3436"/>
        <v>Cold Kitchen</v>
      </c>
      <c r="K3322" s="278" t="s">
        <v>77</v>
      </c>
      <c r="L3322" s="278" t="s">
        <v>507</v>
      </c>
      <c r="M3322" s="270">
        <v>2</v>
      </c>
      <c r="N3322" s="630" t="s">
        <v>39</v>
      </c>
      <c r="O3322" s="105"/>
      <c r="P3322" s="25">
        <f t="shared" si="3434"/>
        <v>0</v>
      </c>
      <c r="Q3322" s="29"/>
      <c r="R3322" s="29"/>
      <c r="X3322" s="533" t="s">
        <v>507</v>
      </c>
      <c r="Y3322" s="533">
        <v>2</v>
      </c>
      <c r="Z3322" s="533" t="s">
        <v>39</v>
      </c>
      <c r="AB3322" s="533">
        <v>0</v>
      </c>
    </row>
    <row r="3323" spans="1:28" ht="15.75" hidden="1">
      <c r="A3323" s="533" t="s">
        <v>2729</v>
      </c>
      <c r="B3323" s="533">
        <v>11</v>
      </c>
      <c r="C3323" s="533" t="s">
        <v>446</v>
      </c>
      <c r="D3323" s="572" t="s">
        <v>1842</v>
      </c>
      <c r="E3323" s="571" t="str">
        <f t="shared" si="3410"/>
        <v xml:space="preserve"> FOOD SERVICE EQUIPMENT</v>
      </c>
      <c r="F3323" s="533" t="str">
        <f t="shared" si="3404"/>
        <v>ME</v>
      </c>
      <c r="G3323" s="533" t="s">
        <v>2722</v>
      </c>
      <c r="H3323" s="533">
        <v>578</v>
      </c>
      <c r="I3323" s="533" t="str">
        <f t="shared" ref="I3323:J3323" si="3437">I3321</f>
        <v>Plating Area</v>
      </c>
      <c r="J3323" s="533" t="str">
        <f t="shared" si="3437"/>
        <v>Plating Area</v>
      </c>
      <c r="K3323" s="278" t="s">
        <v>78</v>
      </c>
      <c r="L3323" s="278" t="s">
        <v>496</v>
      </c>
      <c r="M3323" s="274">
        <v>1</v>
      </c>
      <c r="N3323" s="630" t="s">
        <v>39</v>
      </c>
      <c r="O3323" s="105"/>
      <c r="P3323" s="25">
        <f t="shared" si="3434"/>
        <v>0</v>
      </c>
      <c r="Q3323" s="29"/>
      <c r="R3323" s="29"/>
      <c r="X3323" s="533" t="s">
        <v>496</v>
      </c>
      <c r="Y3323" s="533">
        <v>1</v>
      </c>
      <c r="Z3323" s="533" t="s">
        <v>39</v>
      </c>
      <c r="AB3323" s="533">
        <v>0</v>
      </c>
    </row>
    <row r="3324" spans="1:28" ht="15.75" hidden="1">
      <c r="A3324" s="533" t="s">
        <v>2729</v>
      </c>
      <c r="B3324" s="533">
        <v>11</v>
      </c>
      <c r="C3324" s="533" t="s">
        <v>446</v>
      </c>
      <c r="D3324" s="572" t="s">
        <v>1842</v>
      </c>
      <c r="E3324" s="571" t="str">
        <f t="shared" si="3410"/>
        <v xml:space="preserve"> FOOD SERVICE EQUIPMENT</v>
      </c>
      <c r="F3324" s="533" t="str">
        <f t="shared" si="3404"/>
        <v>ME</v>
      </c>
      <c r="G3324" s="533" t="s">
        <v>2722</v>
      </c>
      <c r="H3324" s="533">
        <v>579</v>
      </c>
      <c r="I3324" s="533" t="str">
        <f t="shared" ref="I3324:J3324" si="3438">I3322</f>
        <v>Cold Kitchen</v>
      </c>
      <c r="J3324" s="533" t="str">
        <f t="shared" si="3438"/>
        <v>Cold Kitchen</v>
      </c>
      <c r="K3324" s="278" t="s">
        <v>302</v>
      </c>
      <c r="L3324" s="278" t="s">
        <v>508</v>
      </c>
      <c r="M3324" s="274">
        <v>1</v>
      </c>
      <c r="N3324" s="630" t="s">
        <v>39</v>
      </c>
      <c r="O3324" s="105"/>
      <c r="P3324" s="25">
        <f t="shared" si="3434"/>
        <v>0</v>
      </c>
      <c r="Q3324" s="29"/>
      <c r="R3324" s="29"/>
      <c r="X3324" s="533" t="s">
        <v>508</v>
      </c>
      <c r="Y3324" s="533">
        <v>1</v>
      </c>
      <c r="Z3324" s="533" t="s">
        <v>39</v>
      </c>
      <c r="AB3324" s="533">
        <v>0</v>
      </c>
    </row>
    <row r="3325" spans="1:28" ht="15.75" hidden="1">
      <c r="A3325" s="533" t="s">
        <v>2729</v>
      </c>
      <c r="B3325" s="533">
        <v>11</v>
      </c>
      <c r="C3325" s="533" t="s">
        <v>446</v>
      </c>
      <c r="D3325" s="572" t="s">
        <v>1842</v>
      </c>
      <c r="E3325" s="571" t="str">
        <f t="shared" si="3410"/>
        <v xml:space="preserve"> FOOD SERVICE EQUIPMENT</v>
      </c>
      <c r="F3325" s="533" t="str">
        <f t="shared" si="3404"/>
        <v>ME</v>
      </c>
      <c r="G3325" s="533" t="s">
        <v>2722</v>
      </c>
      <c r="H3325" s="533">
        <v>580</v>
      </c>
      <c r="I3325" s="533" t="str">
        <f t="shared" ref="I3325:J3325" si="3439">I3323</f>
        <v>Plating Area</v>
      </c>
      <c r="J3325" s="533" t="str">
        <f t="shared" si="3439"/>
        <v>Plating Area</v>
      </c>
      <c r="K3325" s="278" t="s">
        <v>304</v>
      </c>
      <c r="L3325" s="278" t="s">
        <v>509</v>
      </c>
      <c r="M3325" s="274">
        <v>1</v>
      </c>
      <c r="N3325" s="630" t="s">
        <v>39</v>
      </c>
      <c r="O3325" s="105"/>
      <c r="P3325" s="25">
        <f t="shared" si="3434"/>
        <v>0</v>
      </c>
      <c r="Q3325" s="29"/>
      <c r="R3325" s="29"/>
      <c r="X3325" s="533" t="s">
        <v>509</v>
      </c>
      <c r="Y3325" s="533">
        <v>1</v>
      </c>
      <c r="Z3325" s="533" t="s">
        <v>39</v>
      </c>
      <c r="AB3325" s="533">
        <v>0</v>
      </c>
    </row>
    <row r="3326" spans="1:28" ht="15.75" hidden="1">
      <c r="A3326" s="533" t="s">
        <v>2729</v>
      </c>
      <c r="B3326" s="533">
        <v>11</v>
      </c>
      <c r="C3326" s="533" t="s">
        <v>446</v>
      </c>
      <c r="D3326" s="572" t="s">
        <v>1848</v>
      </c>
      <c r="E3326" s="571" t="s">
        <v>1245</v>
      </c>
      <c r="F3326" s="533" t="str">
        <f t="shared" si="3404"/>
        <v>ME</v>
      </c>
      <c r="G3326" s="533" t="s">
        <v>2725</v>
      </c>
      <c r="H3326" s="533">
        <v>581</v>
      </c>
      <c r="I3326" s="533" t="str">
        <f t="shared" ref="I3326:I3327" si="3440">L3326</f>
        <v>117000 - LAUNDRY EQUIPMENT</v>
      </c>
      <c r="J3326" s="533" t="str">
        <f t="shared" ref="J3326:J3327" si="3441">L3326</f>
        <v>117000 - LAUNDRY EQUIPMENT</v>
      </c>
      <c r="K3326" s="278"/>
      <c r="L3326" s="628" t="s">
        <v>510</v>
      </c>
      <c r="M3326" s="273"/>
      <c r="N3326" s="270"/>
      <c r="O3326" s="29"/>
      <c r="P3326" s="635"/>
      <c r="Q3326" s="29"/>
      <c r="R3326" s="29"/>
      <c r="X3326" s="533" t="s">
        <v>510</v>
      </c>
    </row>
    <row r="3327" spans="1:28" ht="15.75" hidden="1">
      <c r="A3327" s="533" t="s">
        <v>2729</v>
      </c>
      <c r="B3327" s="533">
        <v>11</v>
      </c>
      <c r="C3327" s="533" t="s">
        <v>446</v>
      </c>
      <c r="D3327" s="572" t="s">
        <v>1848</v>
      </c>
      <c r="E3327" s="571" t="str">
        <f t="shared" ref="E3327:E3346" si="3442">E3326</f>
        <v xml:space="preserve"> LAUNDRY EQUIPMENT</v>
      </c>
      <c r="F3327" s="533" t="str">
        <f t="shared" si="3404"/>
        <v>ME</v>
      </c>
      <c r="G3327" s="533" t="s">
        <v>2725</v>
      </c>
      <c r="H3327" s="533">
        <v>582</v>
      </c>
      <c r="I3327" s="533" t="str">
        <f t="shared" si="3440"/>
        <v>LAUNDRY</v>
      </c>
      <c r="J3327" s="533" t="str">
        <f t="shared" si="3441"/>
        <v>LAUNDRY</v>
      </c>
      <c r="K3327" s="278"/>
      <c r="L3327" s="628" t="s">
        <v>511</v>
      </c>
      <c r="M3327" s="273"/>
      <c r="N3327" s="270"/>
      <c r="O3327" s="4"/>
      <c r="P3327" s="4"/>
      <c r="Q3327" s="29"/>
      <c r="R3327" s="29"/>
      <c r="X3327" s="533" t="s">
        <v>511</v>
      </c>
    </row>
    <row r="3328" spans="1:28" ht="15.75" hidden="1">
      <c r="A3328" s="533" t="s">
        <v>2729</v>
      </c>
      <c r="B3328" s="533">
        <v>11</v>
      </c>
      <c r="C3328" s="533" t="s">
        <v>446</v>
      </c>
      <c r="D3328" s="572" t="s">
        <v>1848</v>
      </c>
      <c r="E3328" s="571" t="str">
        <f t="shared" si="3442"/>
        <v xml:space="preserve"> LAUNDRY EQUIPMENT</v>
      </c>
      <c r="F3328" s="533" t="str">
        <f t="shared" si="3404"/>
        <v>ME</v>
      </c>
      <c r="G3328" s="533" t="s">
        <v>2722</v>
      </c>
      <c r="H3328" s="533">
        <v>583</v>
      </c>
      <c r="I3328" s="533" t="str">
        <f t="shared" ref="I3328:J3328" si="3443">I3326</f>
        <v>117000 - LAUNDRY EQUIPMENT</v>
      </c>
      <c r="J3328" s="533" t="str">
        <f t="shared" si="3443"/>
        <v>117000 - LAUNDRY EQUIPMENT</v>
      </c>
      <c r="K3328" s="278" t="s">
        <v>13</v>
      </c>
      <c r="L3328" s="629" t="s">
        <v>467</v>
      </c>
      <c r="M3328" s="630">
        <v>2</v>
      </c>
      <c r="N3328" s="630" t="s">
        <v>39</v>
      </c>
      <c r="O3328" s="102"/>
      <c r="P3328" s="25">
        <f t="shared" ref="P3328:P3345" si="3444">O3328*M3328</f>
        <v>0</v>
      </c>
      <c r="Q3328" s="29"/>
      <c r="R3328" s="29"/>
      <c r="X3328" s="533" t="s">
        <v>467</v>
      </c>
      <c r="Y3328" s="533">
        <v>2</v>
      </c>
      <c r="Z3328" s="533" t="s">
        <v>39</v>
      </c>
      <c r="AB3328" s="533">
        <v>0</v>
      </c>
    </row>
    <row r="3329" spans="1:28" ht="15.75" hidden="1">
      <c r="A3329" s="533" t="s">
        <v>2729</v>
      </c>
      <c r="B3329" s="533">
        <v>11</v>
      </c>
      <c r="C3329" s="533" t="s">
        <v>446</v>
      </c>
      <c r="D3329" s="572" t="s">
        <v>1848</v>
      </c>
      <c r="E3329" s="571" t="str">
        <f t="shared" si="3442"/>
        <v xml:space="preserve"> LAUNDRY EQUIPMENT</v>
      </c>
      <c r="F3329" s="533" t="str">
        <f t="shared" si="3404"/>
        <v>ME</v>
      </c>
      <c r="G3329" s="533" t="s">
        <v>2722</v>
      </c>
      <c r="H3329" s="533">
        <v>584</v>
      </c>
      <c r="I3329" s="533" t="str">
        <f t="shared" ref="I3329:J3329" si="3445">I3327</f>
        <v>LAUNDRY</v>
      </c>
      <c r="J3329" s="533" t="str">
        <f t="shared" si="3445"/>
        <v>LAUNDRY</v>
      </c>
      <c r="K3329" s="278" t="s">
        <v>15</v>
      </c>
      <c r="L3329" s="278" t="s">
        <v>505</v>
      </c>
      <c r="M3329" s="277">
        <v>1</v>
      </c>
      <c r="N3329" s="630" t="s">
        <v>39</v>
      </c>
      <c r="O3329" s="102"/>
      <c r="P3329" s="25">
        <f t="shared" si="3444"/>
        <v>0</v>
      </c>
      <c r="Q3329" s="29"/>
      <c r="R3329" s="29"/>
      <c r="X3329" s="533" t="s">
        <v>505</v>
      </c>
      <c r="Y3329" s="533">
        <v>1</v>
      </c>
      <c r="Z3329" s="533" t="s">
        <v>39</v>
      </c>
      <c r="AB3329" s="533">
        <v>0</v>
      </c>
    </row>
    <row r="3330" spans="1:28" ht="15.75" hidden="1">
      <c r="A3330" s="533" t="s">
        <v>2729</v>
      </c>
      <c r="B3330" s="533">
        <v>11</v>
      </c>
      <c r="C3330" s="533" t="s">
        <v>446</v>
      </c>
      <c r="D3330" s="572" t="s">
        <v>1848</v>
      </c>
      <c r="E3330" s="571" t="str">
        <f t="shared" si="3442"/>
        <v xml:space="preserve"> LAUNDRY EQUIPMENT</v>
      </c>
      <c r="F3330" s="533" t="str">
        <f t="shared" si="3404"/>
        <v>ME</v>
      </c>
      <c r="G3330" s="533" t="s">
        <v>2722</v>
      </c>
      <c r="H3330" s="533">
        <v>585</v>
      </c>
      <c r="I3330" s="533" t="str">
        <f t="shared" ref="I3330:J3330" si="3446">I3328</f>
        <v>117000 - LAUNDRY EQUIPMENT</v>
      </c>
      <c r="J3330" s="533" t="str">
        <f t="shared" si="3446"/>
        <v>117000 - LAUNDRY EQUIPMENT</v>
      </c>
      <c r="K3330" s="278" t="s">
        <v>17</v>
      </c>
      <c r="L3330" s="629" t="s">
        <v>512</v>
      </c>
      <c r="M3330" s="630">
        <v>1</v>
      </c>
      <c r="N3330" s="630" t="s">
        <v>39</v>
      </c>
      <c r="O3330" s="102"/>
      <c r="P3330" s="25">
        <f t="shared" si="3444"/>
        <v>0</v>
      </c>
      <c r="Q3330" s="29"/>
      <c r="R3330" s="29"/>
      <c r="X3330" s="533" t="s">
        <v>512</v>
      </c>
      <c r="Y3330" s="533">
        <v>1</v>
      </c>
      <c r="Z3330" s="533" t="s">
        <v>39</v>
      </c>
      <c r="AB3330" s="533">
        <v>0</v>
      </c>
    </row>
    <row r="3331" spans="1:28" ht="15.75" hidden="1">
      <c r="A3331" s="533" t="s">
        <v>2729</v>
      </c>
      <c r="B3331" s="533">
        <v>11</v>
      </c>
      <c r="C3331" s="533" t="s">
        <v>446</v>
      </c>
      <c r="D3331" s="572" t="s">
        <v>1848</v>
      </c>
      <c r="E3331" s="571" t="str">
        <f t="shared" si="3442"/>
        <v xml:space="preserve"> LAUNDRY EQUIPMENT</v>
      </c>
      <c r="F3331" s="533" t="str">
        <f t="shared" si="3404"/>
        <v>ME</v>
      </c>
      <c r="G3331" s="533" t="s">
        <v>2722</v>
      </c>
      <c r="H3331" s="533">
        <v>586</v>
      </c>
      <c r="I3331" s="533" t="str">
        <f t="shared" ref="I3331:J3331" si="3447">I3329</f>
        <v>LAUNDRY</v>
      </c>
      <c r="J3331" s="533" t="str">
        <f t="shared" si="3447"/>
        <v>LAUNDRY</v>
      </c>
      <c r="K3331" s="278" t="s">
        <v>19</v>
      </c>
      <c r="L3331" s="629" t="s">
        <v>485</v>
      </c>
      <c r="M3331" s="274">
        <v>1</v>
      </c>
      <c r="N3331" s="630" t="s">
        <v>39</v>
      </c>
      <c r="O3331" s="102"/>
      <c r="P3331" s="25">
        <f t="shared" si="3444"/>
        <v>0</v>
      </c>
      <c r="Q3331" s="29"/>
      <c r="R3331" s="29"/>
      <c r="X3331" s="533" t="s">
        <v>485</v>
      </c>
      <c r="Y3331" s="533">
        <v>1</v>
      </c>
      <c r="Z3331" s="533" t="s">
        <v>39</v>
      </c>
      <c r="AB3331" s="533">
        <v>0</v>
      </c>
    </row>
    <row r="3332" spans="1:28" ht="15.75" hidden="1">
      <c r="A3332" s="533" t="s">
        <v>2729</v>
      </c>
      <c r="B3332" s="533">
        <v>11</v>
      </c>
      <c r="C3332" s="533" t="s">
        <v>446</v>
      </c>
      <c r="D3332" s="572" t="s">
        <v>1848</v>
      </c>
      <c r="E3332" s="571" t="str">
        <f t="shared" si="3442"/>
        <v xml:space="preserve"> LAUNDRY EQUIPMENT</v>
      </c>
      <c r="F3332" s="533" t="str">
        <f t="shared" si="3404"/>
        <v>ME</v>
      </c>
      <c r="G3332" s="533" t="s">
        <v>2722</v>
      </c>
      <c r="H3332" s="533">
        <v>587</v>
      </c>
      <c r="I3332" s="533" t="str">
        <f t="shared" ref="I3332:J3332" si="3448">I3330</f>
        <v>117000 - LAUNDRY EQUIPMENT</v>
      </c>
      <c r="J3332" s="533" t="str">
        <f t="shared" si="3448"/>
        <v>117000 - LAUNDRY EQUIPMENT</v>
      </c>
      <c r="K3332" s="278" t="s">
        <v>20</v>
      </c>
      <c r="L3332" s="278" t="s">
        <v>513</v>
      </c>
      <c r="M3332" s="630">
        <v>2</v>
      </c>
      <c r="N3332" s="630" t="s">
        <v>39</v>
      </c>
      <c r="O3332" s="102"/>
      <c r="P3332" s="25">
        <f t="shared" si="3444"/>
        <v>0</v>
      </c>
      <c r="Q3332" s="29"/>
      <c r="R3332" s="29"/>
      <c r="X3332" s="533" t="s">
        <v>513</v>
      </c>
      <c r="Y3332" s="533">
        <v>2</v>
      </c>
      <c r="Z3332" s="533" t="s">
        <v>39</v>
      </c>
      <c r="AB3332" s="533">
        <v>0</v>
      </c>
    </row>
    <row r="3333" spans="1:28" ht="15.75" hidden="1">
      <c r="A3333" s="533" t="s">
        <v>2729</v>
      </c>
      <c r="B3333" s="533">
        <v>11</v>
      </c>
      <c r="C3333" s="533" t="s">
        <v>446</v>
      </c>
      <c r="D3333" s="572" t="s">
        <v>1848</v>
      </c>
      <c r="E3333" s="571" t="str">
        <f t="shared" si="3442"/>
        <v xml:space="preserve"> LAUNDRY EQUIPMENT</v>
      </c>
      <c r="F3333" s="533" t="str">
        <f t="shared" si="3404"/>
        <v>ME</v>
      </c>
      <c r="G3333" s="533" t="s">
        <v>2722</v>
      </c>
      <c r="H3333" s="533">
        <v>588</v>
      </c>
      <c r="I3333" s="533" t="str">
        <f t="shared" ref="I3333:J3333" si="3449">I3331</f>
        <v>LAUNDRY</v>
      </c>
      <c r="J3333" s="533" t="str">
        <f t="shared" si="3449"/>
        <v>LAUNDRY</v>
      </c>
      <c r="K3333" s="278" t="s">
        <v>21</v>
      </c>
      <c r="L3333" s="278" t="s">
        <v>514</v>
      </c>
      <c r="M3333" s="274">
        <v>1</v>
      </c>
      <c r="N3333" s="630" t="s">
        <v>39</v>
      </c>
      <c r="O3333" s="102"/>
      <c r="P3333" s="25">
        <f t="shared" si="3444"/>
        <v>0</v>
      </c>
      <c r="Q3333" s="29"/>
      <c r="R3333" s="29"/>
      <c r="X3333" s="533" t="s">
        <v>514</v>
      </c>
      <c r="Y3333" s="533">
        <v>1</v>
      </c>
      <c r="Z3333" s="533" t="s">
        <v>39</v>
      </c>
      <c r="AB3333" s="533">
        <v>0</v>
      </c>
    </row>
    <row r="3334" spans="1:28" ht="15.75" hidden="1">
      <c r="A3334" s="533" t="s">
        <v>2729</v>
      </c>
      <c r="B3334" s="533">
        <v>11</v>
      </c>
      <c r="C3334" s="533" t="s">
        <v>446</v>
      </c>
      <c r="D3334" s="572" t="s">
        <v>1848</v>
      </c>
      <c r="E3334" s="571" t="str">
        <f t="shared" si="3442"/>
        <v xml:space="preserve"> LAUNDRY EQUIPMENT</v>
      </c>
      <c r="F3334" s="533" t="str">
        <f t="shared" si="3404"/>
        <v>ME</v>
      </c>
      <c r="G3334" s="533" t="s">
        <v>2722</v>
      </c>
      <c r="H3334" s="533">
        <v>589</v>
      </c>
      <c r="I3334" s="533" t="str">
        <f t="shared" ref="I3334:J3334" si="3450">I3332</f>
        <v>117000 - LAUNDRY EQUIPMENT</v>
      </c>
      <c r="J3334" s="533" t="str">
        <f t="shared" si="3450"/>
        <v>117000 - LAUNDRY EQUIPMENT</v>
      </c>
      <c r="K3334" s="278" t="s">
        <v>45</v>
      </c>
      <c r="L3334" s="278" t="s">
        <v>515</v>
      </c>
      <c r="M3334" s="274">
        <v>1</v>
      </c>
      <c r="N3334" s="630" t="s">
        <v>39</v>
      </c>
      <c r="O3334" s="102"/>
      <c r="P3334" s="25">
        <f t="shared" si="3444"/>
        <v>0</v>
      </c>
      <c r="Q3334" s="29"/>
      <c r="R3334" s="29"/>
      <c r="X3334" s="533" t="s">
        <v>515</v>
      </c>
      <c r="Y3334" s="533">
        <v>1</v>
      </c>
      <c r="Z3334" s="533" t="s">
        <v>39</v>
      </c>
      <c r="AB3334" s="533">
        <v>0</v>
      </c>
    </row>
    <row r="3335" spans="1:28" ht="15.75" hidden="1">
      <c r="A3335" s="533" t="s">
        <v>2729</v>
      </c>
      <c r="B3335" s="533">
        <v>11</v>
      </c>
      <c r="C3335" s="533" t="s">
        <v>446</v>
      </c>
      <c r="D3335" s="572" t="s">
        <v>1848</v>
      </c>
      <c r="E3335" s="571" t="str">
        <f t="shared" si="3442"/>
        <v xml:space="preserve"> LAUNDRY EQUIPMENT</v>
      </c>
      <c r="F3335" s="533" t="str">
        <f t="shared" si="3404"/>
        <v>ME</v>
      </c>
      <c r="G3335" s="533" t="s">
        <v>2722</v>
      </c>
      <c r="H3335" s="533">
        <v>590</v>
      </c>
      <c r="I3335" s="533" t="str">
        <f t="shared" ref="I3335:J3335" si="3451">I3333</f>
        <v>LAUNDRY</v>
      </c>
      <c r="J3335" s="533" t="str">
        <f t="shared" si="3451"/>
        <v>LAUNDRY</v>
      </c>
      <c r="K3335" s="278" t="s">
        <v>48</v>
      </c>
      <c r="L3335" s="278" t="s">
        <v>516</v>
      </c>
      <c r="M3335" s="274">
        <v>1</v>
      </c>
      <c r="N3335" s="630" t="s">
        <v>39</v>
      </c>
      <c r="O3335" s="102"/>
      <c r="P3335" s="25">
        <f t="shared" si="3444"/>
        <v>0</v>
      </c>
      <c r="Q3335" s="29"/>
      <c r="R3335" s="29"/>
      <c r="X3335" s="533" t="s">
        <v>516</v>
      </c>
      <c r="Y3335" s="533">
        <v>1</v>
      </c>
      <c r="Z3335" s="533" t="s">
        <v>39</v>
      </c>
      <c r="AB3335" s="533">
        <v>0</v>
      </c>
    </row>
    <row r="3336" spans="1:28" ht="15.75" hidden="1">
      <c r="A3336" s="533" t="s">
        <v>2729</v>
      </c>
      <c r="B3336" s="533">
        <v>11</v>
      </c>
      <c r="C3336" s="533" t="s">
        <v>446</v>
      </c>
      <c r="D3336" s="572" t="s">
        <v>1848</v>
      </c>
      <c r="E3336" s="571" t="str">
        <f t="shared" si="3442"/>
        <v xml:space="preserve"> LAUNDRY EQUIPMENT</v>
      </c>
      <c r="F3336" s="533" t="str">
        <f t="shared" si="3404"/>
        <v>ME</v>
      </c>
      <c r="G3336" s="533" t="s">
        <v>2722</v>
      </c>
      <c r="H3336" s="533">
        <v>591</v>
      </c>
      <c r="I3336" s="533" t="str">
        <f t="shared" ref="I3336:J3336" si="3452">I3334</f>
        <v>117000 - LAUNDRY EQUIPMENT</v>
      </c>
      <c r="J3336" s="533" t="str">
        <f t="shared" si="3452"/>
        <v>117000 - LAUNDRY EQUIPMENT</v>
      </c>
      <c r="K3336" s="278" t="s">
        <v>50</v>
      </c>
      <c r="L3336" s="278" t="s">
        <v>517</v>
      </c>
      <c r="M3336" s="274">
        <v>1</v>
      </c>
      <c r="N3336" s="630" t="s">
        <v>39</v>
      </c>
      <c r="O3336" s="102"/>
      <c r="P3336" s="25">
        <f t="shared" si="3444"/>
        <v>0</v>
      </c>
      <c r="Q3336" s="29"/>
      <c r="R3336" s="29"/>
      <c r="X3336" s="533" t="s">
        <v>517</v>
      </c>
      <c r="Y3336" s="533">
        <v>1</v>
      </c>
      <c r="Z3336" s="533" t="s">
        <v>39</v>
      </c>
      <c r="AB3336" s="533">
        <v>0</v>
      </c>
    </row>
    <row r="3337" spans="1:28" ht="15.75" hidden="1">
      <c r="A3337" s="533" t="s">
        <v>2729</v>
      </c>
      <c r="B3337" s="533">
        <v>11</v>
      </c>
      <c r="C3337" s="533" t="s">
        <v>446</v>
      </c>
      <c r="D3337" s="572" t="s">
        <v>1848</v>
      </c>
      <c r="E3337" s="571" t="str">
        <f t="shared" si="3442"/>
        <v xml:space="preserve"> LAUNDRY EQUIPMENT</v>
      </c>
      <c r="F3337" s="533" t="str">
        <f t="shared" si="3404"/>
        <v>ME</v>
      </c>
      <c r="G3337" s="533" t="s">
        <v>2722</v>
      </c>
      <c r="H3337" s="533">
        <v>592</v>
      </c>
      <c r="I3337" s="533" t="str">
        <f t="shared" ref="I3337:J3337" si="3453">I3335</f>
        <v>LAUNDRY</v>
      </c>
      <c r="J3337" s="533" t="str">
        <f t="shared" si="3453"/>
        <v>LAUNDRY</v>
      </c>
      <c r="K3337" s="278" t="s">
        <v>76</v>
      </c>
      <c r="L3337" s="278" t="s">
        <v>518</v>
      </c>
      <c r="M3337" s="270">
        <v>1</v>
      </c>
      <c r="N3337" s="630" t="s">
        <v>39</v>
      </c>
      <c r="O3337" s="102"/>
      <c r="P3337" s="25">
        <f t="shared" si="3444"/>
        <v>0</v>
      </c>
      <c r="Q3337" s="29"/>
      <c r="R3337" s="29"/>
      <c r="X3337" s="533" t="s">
        <v>518</v>
      </c>
      <c r="Y3337" s="533">
        <v>1</v>
      </c>
      <c r="Z3337" s="533" t="s">
        <v>39</v>
      </c>
      <c r="AB3337" s="533">
        <v>0</v>
      </c>
    </row>
    <row r="3338" spans="1:28" ht="15.75" hidden="1">
      <c r="A3338" s="533" t="s">
        <v>2729</v>
      </c>
      <c r="B3338" s="533">
        <v>11</v>
      </c>
      <c r="C3338" s="533" t="s">
        <v>446</v>
      </c>
      <c r="D3338" s="572" t="s">
        <v>1848</v>
      </c>
      <c r="E3338" s="571" t="str">
        <f t="shared" si="3442"/>
        <v xml:space="preserve"> LAUNDRY EQUIPMENT</v>
      </c>
      <c r="F3338" s="533" t="str">
        <f t="shared" si="3404"/>
        <v>ME</v>
      </c>
      <c r="G3338" s="533" t="s">
        <v>2722</v>
      </c>
      <c r="H3338" s="533">
        <v>593</v>
      </c>
      <c r="I3338" s="533" t="str">
        <f t="shared" ref="I3338:J3338" si="3454">I3336</f>
        <v>117000 - LAUNDRY EQUIPMENT</v>
      </c>
      <c r="J3338" s="533" t="str">
        <f t="shared" si="3454"/>
        <v>117000 - LAUNDRY EQUIPMENT</v>
      </c>
      <c r="K3338" s="278" t="s">
        <v>77</v>
      </c>
      <c r="L3338" s="629" t="s">
        <v>519</v>
      </c>
      <c r="M3338" s="274">
        <v>1</v>
      </c>
      <c r="N3338" s="630" t="s">
        <v>39</v>
      </c>
      <c r="O3338" s="102"/>
      <c r="P3338" s="25">
        <f t="shared" si="3444"/>
        <v>0</v>
      </c>
      <c r="Q3338" s="29"/>
      <c r="R3338" s="29"/>
      <c r="X3338" s="533" t="s">
        <v>519</v>
      </c>
      <c r="Y3338" s="533">
        <v>1</v>
      </c>
      <c r="Z3338" s="533" t="s">
        <v>39</v>
      </c>
      <c r="AB3338" s="533">
        <v>0</v>
      </c>
    </row>
    <row r="3339" spans="1:28" ht="15.75" hidden="1">
      <c r="A3339" s="533" t="s">
        <v>2729</v>
      </c>
      <c r="B3339" s="533">
        <v>11</v>
      </c>
      <c r="C3339" s="533" t="s">
        <v>446</v>
      </c>
      <c r="D3339" s="572" t="s">
        <v>1848</v>
      </c>
      <c r="E3339" s="571" t="str">
        <f t="shared" si="3442"/>
        <v xml:space="preserve"> LAUNDRY EQUIPMENT</v>
      </c>
      <c r="F3339" s="533" t="str">
        <f t="shared" si="3404"/>
        <v>ME</v>
      </c>
      <c r="G3339" s="533" t="s">
        <v>2722</v>
      </c>
      <c r="H3339" s="533">
        <v>594</v>
      </c>
      <c r="I3339" s="533" t="str">
        <f t="shared" ref="I3339:J3339" si="3455">I3337</f>
        <v>LAUNDRY</v>
      </c>
      <c r="J3339" s="533" t="str">
        <f t="shared" si="3455"/>
        <v>LAUNDRY</v>
      </c>
      <c r="K3339" s="278" t="s">
        <v>78</v>
      </c>
      <c r="L3339" s="629" t="s">
        <v>508</v>
      </c>
      <c r="M3339" s="274">
        <v>1</v>
      </c>
      <c r="N3339" s="630" t="s">
        <v>39</v>
      </c>
      <c r="O3339" s="102"/>
      <c r="P3339" s="25">
        <f t="shared" si="3444"/>
        <v>0</v>
      </c>
      <c r="Q3339" s="29"/>
      <c r="R3339" s="29"/>
      <c r="X3339" s="533" t="s">
        <v>508</v>
      </c>
      <c r="Y3339" s="533">
        <v>1</v>
      </c>
      <c r="Z3339" s="533" t="s">
        <v>39</v>
      </c>
      <c r="AB3339" s="533">
        <v>0</v>
      </c>
    </row>
    <row r="3340" spans="1:28" ht="15.75" hidden="1">
      <c r="A3340" s="533" t="s">
        <v>2729</v>
      </c>
      <c r="B3340" s="533">
        <v>11</v>
      </c>
      <c r="C3340" s="533" t="s">
        <v>446</v>
      </c>
      <c r="D3340" s="572" t="s">
        <v>1848</v>
      </c>
      <c r="E3340" s="571" t="str">
        <f t="shared" si="3442"/>
        <v xml:space="preserve"> LAUNDRY EQUIPMENT</v>
      </c>
      <c r="F3340" s="533" t="str">
        <f t="shared" si="3404"/>
        <v>ME</v>
      </c>
      <c r="G3340" s="533" t="s">
        <v>2722</v>
      </c>
      <c r="H3340" s="533">
        <v>595</v>
      </c>
      <c r="I3340" s="533" t="str">
        <f t="shared" ref="I3340:J3340" si="3456">I3338</f>
        <v>117000 - LAUNDRY EQUIPMENT</v>
      </c>
      <c r="J3340" s="533" t="str">
        <f t="shared" si="3456"/>
        <v>117000 - LAUNDRY EQUIPMENT</v>
      </c>
      <c r="K3340" s="278" t="s">
        <v>302</v>
      </c>
      <c r="L3340" s="629" t="s">
        <v>520</v>
      </c>
      <c r="M3340" s="274">
        <v>1</v>
      </c>
      <c r="N3340" s="630" t="s">
        <v>39</v>
      </c>
      <c r="O3340" s="102"/>
      <c r="P3340" s="25">
        <f t="shared" si="3444"/>
        <v>0</v>
      </c>
      <c r="Q3340" s="29"/>
      <c r="R3340" s="29"/>
      <c r="X3340" s="533" t="s">
        <v>520</v>
      </c>
      <c r="Y3340" s="533">
        <v>1</v>
      </c>
      <c r="Z3340" s="533" t="s">
        <v>39</v>
      </c>
      <c r="AB3340" s="533">
        <v>0</v>
      </c>
    </row>
    <row r="3341" spans="1:28" ht="15.75" hidden="1">
      <c r="A3341" s="533" t="s">
        <v>2729</v>
      </c>
      <c r="B3341" s="533">
        <v>11</v>
      </c>
      <c r="C3341" s="533" t="s">
        <v>446</v>
      </c>
      <c r="D3341" s="572" t="s">
        <v>1848</v>
      </c>
      <c r="E3341" s="571" t="str">
        <f t="shared" si="3442"/>
        <v xml:space="preserve"> LAUNDRY EQUIPMENT</v>
      </c>
      <c r="F3341" s="533" t="str">
        <f t="shared" si="3404"/>
        <v>ME</v>
      </c>
      <c r="G3341" s="533" t="s">
        <v>2722</v>
      </c>
      <c r="H3341" s="533">
        <v>596</v>
      </c>
      <c r="I3341" s="533" t="str">
        <f t="shared" ref="I3341:J3341" si="3457">I3339</f>
        <v>LAUNDRY</v>
      </c>
      <c r="J3341" s="533" t="str">
        <f t="shared" si="3457"/>
        <v>LAUNDRY</v>
      </c>
      <c r="K3341" s="278" t="s">
        <v>304</v>
      </c>
      <c r="L3341" s="629" t="s">
        <v>521</v>
      </c>
      <c r="M3341" s="274">
        <v>2</v>
      </c>
      <c r="N3341" s="630" t="s">
        <v>39</v>
      </c>
      <c r="O3341" s="102"/>
      <c r="P3341" s="25">
        <f t="shared" si="3444"/>
        <v>0</v>
      </c>
      <c r="Q3341" s="29"/>
      <c r="R3341" s="29"/>
      <c r="X3341" s="533" t="s">
        <v>521</v>
      </c>
      <c r="Y3341" s="533">
        <v>2</v>
      </c>
      <c r="Z3341" s="533" t="s">
        <v>39</v>
      </c>
      <c r="AB3341" s="533">
        <v>0</v>
      </c>
    </row>
    <row r="3342" spans="1:28" ht="15.75" hidden="1">
      <c r="A3342" s="533" t="s">
        <v>2729</v>
      </c>
      <c r="B3342" s="533">
        <v>11</v>
      </c>
      <c r="C3342" s="533" t="s">
        <v>446</v>
      </c>
      <c r="D3342" s="572" t="s">
        <v>1848</v>
      </c>
      <c r="E3342" s="571" t="str">
        <f t="shared" si="3442"/>
        <v xml:space="preserve"> LAUNDRY EQUIPMENT</v>
      </c>
      <c r="F3342" s="533" t="str">
        <f t="shared" si="3404"/>
        <v>ME</v>
      </c>
      <c r="G3342" s="533" t="s">
        <v>2722</v>
      </c>
      <c r="H3342" s="533">
        <v>597</v>
      </c>
      <c r="I3342" s="533" t="str">
        <f t="shared" ref="I3342:J3342" si="3458">I3340</f>
        <v>117000 - LAUNDRY EQUIPMENT</v>
      </c>
      <c r="J3342" s="533" t="str">
        <f t="shared" si="3458"/>
        <v>117000 - LAUNDRY EQUIPMENT</v>
      </c>
      <c r="K3342" s="278" t="s">
        <v>306</v>
      </c>
      <c r="L3342" s="629" t="s">
        <v>522</v>
      </c>
      <c r="M3342" s="274">
        <v>2</v>
      </c>
      <c r="N3342" s="630" t="s">
        <v>39</v>
      </c>
      <c r="O3342" s="102"/>
      <c r="P3342" s="25">
        <f t="shared" si="3444"/>
        <v>0</v>
      </c>
      <c r="Q3342" s="29"/>
      <c r="R3342" s="29"/>
      <c r="X3342" s="533" t="s">
        <v>522</v>
      </c>
      <c r="Y3342" s="533">
        <v>2</v>
      </c>
      <c r="Z3342" s="533" t="s">
        <v>39</v>
      </c>
      <c r="AB3342" s="533">
        <v>0</v>
      </c>
    </row>
    <row r="3343" spans="1:28" ht="15.75" hidden="1">
      <c r="A3343" s="533" t="s">
        <v>2729</v>
      </c>
      <c r="B3343" s="533">
        <v>11</v>
      </c>
      <c r="C3343" s="533" t="s">
        <v>446</v>
      </c>
      <c r="D3343" s="572" t="s">
        <v>1848</v>
      </c>
      <c r="E3343" s="571" t="str">
        <f t="shared" si="3442"/>
        <v xml:space="preserve"> LAUNDRY EQUIPMENT</v>
      </c>
      <c r="F3343" s="533" t="str">
        <f t="shared" si="3404"/>
        <v>ME</v>
      </c>
      <c r="G3343" s="533" t="s">
        <v>2722</v>
      </c>
      <c r="H3343" s="533">
        <v>598</v>
      </c>
      <c r="I3343" s="533" t="str">
        <f t="shared" ref="I3343:J3343" si="3459">I3341</f>
        <v>LAUNDRY</v>
      </c>
      <c r="J3343" s="533" t="str">
        <f t="shared" si="3459"/>
        <v>LAUNDRY</v>
      </c>
      <c r="K3343" s="278" t="s">
        <v>341</v>
      </c>
      <c r="L3343" s="629" t="s">
        <v>508</v>
      </c>
      <c r="M3343" s="274">
        <v>2</v>
      </c>
      <c r="N3343" s="630" t="s">
        <v>39</v>
      </c>
      <c r="O3343" s="102"/>
      <c r="P3343" s="25">
        <f t="shared" si="3444"/>
        <v>0</v>
      </c>
      <c r="Q3343" s="29"/>
      <c r="R3343" s="29"/>
      <c r="X3343" s="533" t="s">
        <v>508</v>
      </c>
      <c r="Y3343" s="533">
        <v>2</v>
      </c>
      <c r="Z3343" s="533" t="s">
        <v>39</v>
      </c>
      <c r="AB3343" s="533">
        <v>0</v>
      </c>
    </row>
    <row r="3344" spans="1:28" ht="15.75" hidden="1">
      <c r="A3344" s="533" t="s">
        <v>2729</v>
      </c>
      <c r="B3344" s="533">
        <v>11</v>
      </c>
      <c r="C3344" s="533" t="s">
        <v>446</v>
      </c>
      <c r="D3344" s="572" t="s">
        <v>1848</v>
      </c>
      <c r="E3344" s="571" t="str">
        <f t="shared" si="3442"/>
        <v xml:space="preserve"> LAUNDRY EQUIPMENT</v>
      </c>
      <c r="F3344" s="533" t="str">
        <f t="shared" si="3404"/>
        <v>ME</v>
      </c>
      <c r="G3344" s="533" t="s">
        <v>2722</v>
      </c>
      <c r="H3344" s="533">
        <v>599</v>
      </c>
      <c r="I3344" s="533" t="str">
        <f t="shared" ref="I3344:J3344" si="3460">I3342</f>
        <v>117000 - LAUNDRY EQUIPMENT</v>
      </c>
      <c r="J3344" s="533" t="str">
        <f t="shared" si="3460"/>
        <v>117000 - LAUNDRY EQUIPMENT</v>
      </c>
      <c r="K3344" s="278" t="s">
        <v>343</v>
      </c>
      <c r="L3344" s="278" t="s">
        <v>523</v>
      </c>
      <c r="M3344" s="270">
        <v>1</v>
      </c>
      <c r="N3344" s="630" t="s">
        <v>39</v>
      </c>
      <c r="O3344" s="102"/>
      <c r="P3344" s="25">
        <f t="shared" si="3444"/>
        <v>0</v>
      </c>
      <c r="Q3344" s="29"/>
      <c r="R3344" s="29"/>
      <c r="X3344" s="533" t="s">
        <v>523</v>
      </c>
      <c r="Y3344" s="533">
        <v>1</v>
      </c>
      <c r="Z3344" s="533" t="s">
        <v>39</v>
      </c>
      <c r="AB3344" s="533">
        <v>0</v>
      </c>
    </row>
    <row r="3345" spans="1:28" ht="15.75" hidden="1">
      <c r="A3345" s="533" t="s">
        <v>2729</v>
      </c>
      <c r="B3345" s="533">
        <v>11</v>
      </c>
      <c r="C3345" s="533" t="s">
        <v>446</v>
      </c>
      <c r="D3345" s="572" t="s">
        <v>1848</v>
      </c>
      <c r="E3345" s="571" t="str">
        <f t="shared" si="3442"/>
        <v xml:space="preserve"> LAUNDRY EQUIPMENT</v>
      </c>
      <c r="F3345" s="533" t="str">
        <f t="shared" si="3404"/>
        <v>ME</v>
      </c>
      <c r="G3345" s="533" t="s">
        <v>2722</v>
      </c>
      <c r="H3345" s="533">
        <v>600</v>
      </c>
      <c r="I3345" s="533" t="str">
        <f t="shared" ref="I3345:J3345" si="3461">I3343</f>
        <v>LAUNDRY</v>
      </c>
      <c r="J3345" s="533" t="str">
        <f t="shared" si="3461"/>
        <v>LAUNDRY</v>
      </c>
      <c r="K3345" s="278" t="s">
        <v>83</v>
      </c>
      <c r="L3345" s="629" t="s">
        <v>524</v>
      </c>
      <c r="M3345" s="270">
        <v>1</v>
      </c>
      <c r="N3345" s="630" t="s">
        <v>39</v>
      </c>
      <c r="O3345" s="102"/>
      <c r="P3345" s="25">
        <f t="shared" si="3444"/>
        <v>0</v>
      </c>
      <c r="Q3345" s="29"/>
      <c r="R3345" s="29"/>
      <c r="X3345" s="533" t="s">
        <v>524</v>
      </c>
      <c r="Y3345" s="533">
        <v>1</v>
      </c>
      <c r="Z3345" s="533" t="s">
        <v>39</v>
      </c>
      <c r="AB3345" s="533">
        <v>0</v>
      </c>
    </row>
    <row r="3346" spans="1:28" ht="15.75" hidden="1">
      <c r="A3346" s="533" t="s">
        <v>2729</v>
      </c>
      <c r="B3346" s="533">
        <v>11</v>
      </c>
      <c r="C3346" s="533" t="s">
        <v>446</v>
      </c>
      <c r="D3346" s="572" t="s">
        <v>1848</v>
      </c>
      <c r="E3346" s="571" t="str">
        <f t="shared" si="3442"/>
        <v xml:space="preserve"> LAUNDRY EQUIPMENT</v>
      </c>
      <c r="F3346" s="533" t="str">
        <f t="shared" si="3404"/>
        <v>ME</v>
      </c>
      <c r="G3346" s="533" t="s">
        <v>2725</v>
      </c>
      <c r="H3346" s="533">
        <v>601</v>
      </c>
      <c r="I3346" s="533" t="str">
        <f t="shared" ref="I3346:J3346" si="3462">I3344</f>
        <v>117000 - LAUNDRY EQUIPMENT</v>
      </c>
      <c r="J3346" s="533" t="str">
        <f t="shared" si="3462"/>
        <v>117000 - LAUNDRY EQUIPMENT</v>
      </c>
      <c r="K3346" s="20" t="s">
        <v>525</v>
      </c>
      <c r="L3346" s="29"/>
      <c r="M3346" s="29"/>
      <c r="N3346" s="29"/>
      <c r="O3346" s="102" t="s">
        <v>8</v>
      </c>
      <c r="P3346" s="78">
        <v>0</v>
      </c>
      <c r="Q3346" s="29"/>
      <c r="R3346" s="29"/>
      <c r="AA3346" s="533" t="s">
        <v>8</v>
      </c>
      <c r="AB3346" s="533">
        <v>0</v>
      </c>
    </row>
    <row r="3347" spans="1:28" ht="16.5" hidden="1" thickBot="1">
      <c r="A3347" s="533" t="s">
        <v>2729</v>
      </c>
      <c r="B3347" s="533">
        <v>11</v>
      </c>
      <c r="C3347" s="533" t="s">
        <v>446</v>
      </c>
      <c r="D3347" s="10" t="s">
        <v>22</v>
      </c>
      <c r="E3347" s="10" t="s">
        <v>22</v>
      </c>
      <c r="G3347" s="533" t="s">
        <v>2724</v>
      </c>
      <c r="H3347" s="533">
        <v>602</v>
      </c>
      <c r="I3347" s="533" t="str">
        <f t="shared" ref="I3347:J3347" si="3463">I3345</f>
        <v>LAUNDRY</v>
      </c>
      <c r="J3347" s="533" t="str">
        <f t="shared" si="3463"/>
        <v>LAUNDRY</v>
      </c>
      <c r="K3347" s="2" t="s">
        <v>22</v>
      </c>
      <c r="L3347" s="29"/>
      <c r="M3347" s="29"/>
      <c r="N3347" s="29"/>
      <c r="O3347" s="102"/>
      <c r="P3347" s="108"/>
      <c r="Q3347" s="29"/>
      <c r="R3347" s="29"/>
    </row>
    <row r="3348" spans="1:28" ht="15.75" hidden="1">
      <c r="A3348" s="533" t="s">
        <v>2729</v>
      </c>
      <c r="B3348" s="533">
        <v>12</v>
      </c>
      <c r="C3348" s="533" t="s">
        <v>527</v>
      </c>
      <c r="D3348" s="572" t="s">
        <v>1873</v>
      </c>
      <c r="E3348" s="571" t="s">
        <v>1246</v>
      </c>
      <c r="F3348" s="533" t="str">
        <f t="shared" ref="F3348:F3364" si="3464">VLOOKUP(D:D,trade,3,FALSE)</f>
        <v>AR</v>
      </c>
      <c r="G3348" s="533" t="s">
        <v>2725</v>
      </c>
      <c r="H3348" s="533">
        <v>603</v>
      </c>
      <c r="I3348" s="533" t="str">
        <f t="shared" ref="I3348:J3348" si="3465">I3346</f>
        <v>117000 - LAUNDRY EQUIPMENT</v>
      </c>
      <c r="J3348" s="533" t="str">
        <f t="shared" si="3465"/>
        <v>117000 - LAUNDRY EQUIPMENT</v>
      </c>
      <c r="K3348" s="79"/>
      <c r="L3348" s="83"/>
      <c r="M3348" s="83" t="s">
        <v>526</v>
      </c>
      <c r="N3348" s="83"/>
      <c r="O3348" s="83"/>
      <c r="P3348" s="83"/>
      <c r="Q3348" s="95"/>
      <c r="Y3348" s="533" t="s">
        <v>526</v>
      </c>
    </row>
    <row r="3349" spans="1:28" ht="15.75" hidden="1">
      <c r="A3349" s="533" t="s">
        <v>2729</v>
      </c>
      <c r="B3349" s="533">
        <v>12</v>
      </c>
      <c r="C3349" s="533" t="s">
        <v>527</v>
      </c>
      <c r="D3349" s="572" t="s">
        <v>1873</v>
      </c>
      <c r="E3349" s="571" t="s">
        <v>1246</v>
      </c>
      <c r="F3349" s="533" t="str">
        <f t="shared" si="3464"/>
        <v>AR</v>
      </c>
      <c r="G3349" s="533" t="s">
        <v>2725</v>
      </c>
      <c r="H3349" s="533">
        <v>604</v>
      </c>
      <c r="I3349" s="533" t="str">
        <f t="shared" ref="I3349:J3349" si="3466">I3347</f>
        <v>LAUNDRY</v>
      </c>
      <c r="J3349" s="533" t="str">
        <f t="shared" si="3466"/>
        <v>LAUNDRY</v>
      </c>
      <c r="K3349" s="79"/>
      <c r="L3349" s="83"/>
      <c r="M3349" s="83" t="s">
        <v>527</v>
      </c>
      <c r="N3349" s="83"/>
      <c r="O3349" s="83"/>
      <c r="P3349" s="83"/>
      <c r="Q3349" s="536"/>
      <c r="Y3349" s="533" t="s">
        <v>527</v>
      </c>
    </row>
    <row r="3350" spans="1:28" ht="15.75" hidden="1">
      <c r="A3350" s="533" t="s">
        <v>2729</v>
      </c>
      <c r="B3350" s="533">
        <v>12</v>
      </c>
      <c r="C3350" s="533" t="s">
        <v>527</v>
      </c>
      <c r="D3350" s="572" t="s">
        <v>1873</v>
      </c>
      <c r="E3350" s="571" t="s">
        <v>1246</v>
      </c>
      <c r="F3350" s="533" t="str">
        <f t="shared" si="3464"/>
        <v>AR</v>
      </c>
      <c r="G3350" s="533" t="s">
        <v>2725</v>
      </c>
      <c r="H3350" s="533">
        <v>605</v>
      </c>
      <c r="I3350" s="533" t="str">
        <f t="shared" ref="I3350:J3350" si="3467">I3348</f>
        <v>117000 - LAUNDRY EQUIPMENT</v>
      </c>
      <c r="J3350" s="533" t="str">
        <f t="shared" si="3467"/>
        <v>117000 - LAUNDRY EQUIPMENT</v>
      </c>
      <c r="K3350" s="84" t="s">
        <v>2</v>
      </c>
      <c r="L3350" s="636" t="s">
        <v>25</v>
      </c>
      <c r="M3350" s="109" t="s">
        <v>4</v>
      </c>
      <c r="N3350" s="109" t="s">
        <v>5</v>
      </c>
      <c r="O3350" s="109" t="s">
        <v>6</v>
      </c>
      <c r="P3350" s="109" t="s">
        <v>7</v>
      </c>
      <c r="Q3350" s="536"/>
      <c r="X3350" s="533" t="s">
        <v>25</v>
      </c>
      <c r="Y3350" s="533" t="s">
        <v>4</v>
      </c>
      <c r="Z3350" s="533" t="s">
        <v>5</v>
      </c>
      <c r="AA3350" s="533" t="s">
        <v>6</v>
      </c>
      <c r="AB3350" s="533" t="s">
        <v>7</v>
      </c>
    </row>
    <row r="3351" spans="1:28" ht="15.75" hidden="1">
      <c r="A3351" s="533" t="s">
        <v>2729</v>
      </c>
      <c r="B3351" s="533">
        <v>12</v>
      </c>
      <c r="C3351" s="533" t="s">
        <v>527</v>
      </c>
      <c r="D3351" s="572" t="s">
        <v>1873</v>
      </c>
      <c r="E3351" s="571" t="s">
        <v>1246</v>
      </c>
      <c r="F3351" s="533" t="str">
        <f t="shared" si="3464"/>
        <v>AR</v>
      </c>
      <c r="G3351" s="533" t="s">
        <v>2725</v>
      </c>
      <c r="H3351" s="533">
        <v>606</v>
      </c>
      <c r="I3351" s="533" t="str">
        <f t="shared" ref="I3351:J3351" si="3468">I3349</f>
        <v>LAUNDRY</v>
      </c>
      <c r="J3351" s="533" t="str">
        <f t="shared" si="3468"/>
        <v>LAUNDRY</v>
      </c>
      <c r="K3351" s="75"/>
      <c r="L3351" s="75"/>
      <c r="M3351" s="76"/>
      <c r="N3351" s="12"/>
      <c r="O3351" s="12"/>
      <c r="P3351" s="12" t="s">
        <v>8</v>
      </c>
      <c r="Q3351" s="16"/>
      <c r="AB3351" s="533" t="s">
        <v>8</v>
      </c>
    </row>
    <row r="3352" spans="1:28" ht="15.75" hidden="1">
      <c r="A3352" s="533" t="s">
        <v>2729</v>
      </c>
      <c r="B3352" s="533">
        <v>12</v>
      </c>
      <c r="C3352" s="533" t="s">
        <v>527</v>
      </c>
      <c r="D3352" s="572" t="s">
        <v>1873</v>
      </c>
      <c r="E3352" s="571" t="s">
        <v>1246</v>
      </c>
      <c r="F3352" s="533" t="str">
        <f t="shared" si="3464"/>
        <v>AR</v>
      </c>
      <c r="G3352" s="533" t="s">
        <v>2725</v>
      </c>
      <c r="H3352" s="533">
        <v>607</v>
      </c>
      <c r="I3352" s="533" t="str">
        <f t="shared" ref="I3352:I3353" si="3469">L3352</f>
        <v>123640 - STONE CONTERTOPS</v>
      </c>
      <c r="J3352" s="533" t="str">
        <f t="shared" ref="J3352:J3353" si="3470">L3352</f>
        <v>123640 - STONE CONTERTOPS</v>
      </c>
      <c r="K3352" s="75"/>
      <c r="L3352" s="74" t="s">
        <v>528</v>
      </c>
      <c r="M3352" s="76"/>
      <c r="N3352" s="12"/>
      <c r="O3352" s="12"/>
      <c r="P3352" s="12"/>
      <c r="Q3352" s="16"/>
      <c r="X3352" s="533" t="s">
        <v>528</v>
      </c>
    </row>
    <row r="3353" spans="1:28" ht="15.75" hidden="1">
      <c r="A3353" s="533" t="s">
        <v>2729</v>
      </c>
      <c r="B3353" s="533">
        <v>12</v>
      </c>
      <c r="C3353" s="533" t="s">
        <v>527</v>
      </c>
      <c r="D3353" s="572" t="s">
        <v>1873</v>
      </c>
      <c r="E3353" s="571" t="str">
        <f t="shared" ref="E3353:E3358" si="3471">E3352</f>
        <v xml:space="preserve"> STONE CONTERTOPS</v>
      </c>
      <c r="F3353" s="533" t="str">
        <f t="shared" si="3464"/>
        <v>AR</v>
      </c>
      <c r="G3353" s="533" t="s">
        <v>2725</v>
      </c>
      <c r="H3353" s="533">
        <v>608</v>
      </c>
      <c r="I3353" s="533" t="str">
        <f t="shared" si="3469"/>
        <v>Reception counter units; constructed from 100 thick hollow concrete blocks, filled with concrete and reinforced 12 diameter steel bars, faced with plaster and paint on both sides, comprising 30 thick granite serving counter top, 25 thick blockboard counter top faced on all exposed surfaces with plastic laminate veneer; including base steel angle brackets, 6 thick cork board on plywood, fittings and fixings; complete; as specified and as Drg. A-503; detail 11</v>
      </c>
      <c r="J3353" s="533" t="str">
        <f t="shared" si="3470"/>
        <v>Reception counter units; constructed from 100 thick hollow concrete blocks, filled with concrete and reinforced 12 diameter steel bars, faced with plaster and paint on both sides, comprising 30 thick granite serving counter top, 25 thick blockboard counter top faced on all exposed surfaces with plastic laminate veneer; including base steel angle brackets, 6 thick cork board on plywood, fittings and fixings; complete; as specified and as Drg. A-503; detail 11</v>
      </c>
      <c r="K3353" s="75"/>
      <c r="L3353" s="74" t="s">
        <v>529</v>
      </c>
      <c r="M3353" s="12"/>
      <c r="N3353" s="12"/>
      <c r="O3353" s="12"/>
      <c r="P3353" s="12"/>
      <c r="Q3353" s="16"/>
      <c r="X3353" s="533" t="s">
        <v>529</v>
      </c>
    </row>
    <row r="3354" spans="1:28" ht="16.5" hidden="1" thickBot="1">
      <c r="A3354" s="533" t="s">
        <v>2729</v>
      </c>
      <c r="B3354" s="533">
        <v>12</v>
      </c>
      <c r="C3354" s="533" t="s">
        <v>527</v>
      </c>
      <c r="D3354" s="572" t="s">
        <v>1873</v>
      </c>
      <c r="E3354" s="571" t="str">
        <f t="shared" si="3471"/>
        <v xml:space="preserve"> STONE CONTERTOPS</v>
      </c>
      <c r="F3354" s="533" t="str">
        <f t="shared" si="3464"/>
        <v>AR</v>
      </c>
      <c r="G3354" s="533" t="s">
        <v>2722</v>
      </c>
      <c r="H3354" s="533">
        <v>609</v>
      </c>
      <c r="I3354" s="533" t="str">
        <f>I3352</f>
        <v>123640 - STONE CONTERTOPS</v>
      </c>
      <c r="J3354" s="533" t="str">
        <f>J3352</f>
        <v>123640 - STONE CONTERTOPS</v>
      </c>
      <c r="K3354" s="75" t="s">
        <v>13</v>
      </c>
      <c r="L3354" s="75" t="s">
        <v>530</v>
      </c>
      <c r="M3354" s="227">
        <v>6</v>
      </c>
      <c r="N3354" s="12" t="s">
        <v>95</v>
      </c>
      <c r="O3354" s="371">
        <v>375</v>
      </c>
      <c r="P3354" s="25">
        <f>O3354*M3354</f>
        <v>2250</v>
      </c>
      <c r="Q3354" s="16"/>
      <c r="X3354" s="533" t="s">
        <v>530</v>
      </c>
      <c r="Y3354" s="533">
        <v>6</v>
      </c>
      <c r="Z3354" s="533" t="s">
        <v>95</v>
      </c>
      <c r="AA3354" s="533">
        <v>375</v>
      </c>
      <c r="AB3354" s="533">
        <v>2250</v>
      </c>
    </row>
    <row r="3355" spans="1:28" ht="15.75" hidden="1">
      <c r="A3355" s="533" t="s">
        <v>2729</v>
      </c>
      <c r="B3355" s="533">
        <v>12</v>
      </c>
      <c r="C3355" s="533" t="s">
        <v>527</v>
      </c>
      <c r="D3355" s="572" t="s">
        <v>1873</v>
      </c>
      <c r="E3355" s="571" t="str">
        <f t="shared" si="3471"/>
        <v xml:space="preserve"> STONE CONTERTOPS</v>
      </c>
      <c r="F3355" s="533" t="str">
        <f t="shared" si="3464"/>
        <v>AR</v>
      </c>
      <c r="G3355" s="533" t="s">
        <v>2725</v>
      </c>
      <c r="H3355" s="533">
        <v>610</v>
      </c>
      <c r="I3355" s="533" t="str">
        <f>L3355</f>
        <v>Pantry worktop; 30 thick granite; including 20 thick backsplash, supports and fixings; complete; as specified and as Drg. A-501; detail 14</v>
      </c>
      <c r="J3355" s="533" t="str">
        <f>L3355</f>
        <v>Pantry worktop; 30 thick granite; including 20 thick backsplash, supports and fixings; complete; as specified and as Drg. A-501; detail 14</v>
      </c>
      <c r="K3355" s="75"/>
      <c r="L3355" s="74" t="s">
        <v>531</v>
      </c>
      <c r="M3355" s="76"/>
      <c r="N3355" s="12"/>
      <c r="O3355" s="12"/>
      <c r="P3355" s="12"/>
      <c r="Q3355" s="16"/>
      <c r="X3355" s="533" t="s">
        <v>531</v>
      </c>
    </row>
    <row r="3356" spans="1:28" ht="16.5" hidden="1" thickBot="1">
      <c r="A3356" s="533" t="s">
        <v>2729</v>
      </c>
      <c r="B3356" s="533">
        <v>12</v>
      </c>
      <c r="C3356" s="533" t="s">
        <v>527</v>
      </c>
      <c r="D3356" s="572" t="s">
        <v>1873</v>
      </c>
      <c r="E3356" s="571" t="str">
        <f t="shared" si="3471"/>
        <v xml:space="preserve"> STONE CONTERTOPS</v>
      </c>
      <c r="F3356" s="533" t="str">
        <f t="shared" si="3464"/>
        <v>AR</v>
      </c>
      <c r="G3356" s="533" t="s">
        <v>2722</v>
      </c>
      <c r="H3356" s="533">
        <v>611</v>
      </c>
      <c r="I3356" s="533" t="str">
        <f t="shared" ref="I3356:J3356" si="3472">I3354</f>
        <v>123640 - STONE CONTERTOPS</v>
      </c>
      <c r="J3356" s="533" t="str">
        <f t="shared" si="3472"/>
        <v>123640 - STONE CONTERTOPS</v>
      </c>
      <c r="K3356" s="75" t="s">
        <v>15</v>
      </c>
      <c r="L3356" s="75" t="s">
        <v>532</v>
      </c>
      <c r="M3356" s="228">
        <v>23</v>
      </c>
      <c r="N3356" s="12" t="s">
        <v>95</v>
      </c>
      <c r="O3356" s="12">
        <v>165</v>
      </c>
      <c r="P3356" s="25">
        <f t="shared" ref="P3356:P3358" si="3473">O3356*M3356</f>
        <v>3795</v>
      </c>
      <c r="Q3356" s="16"/>
      <c r="X3356" s="533" t="s">
        <v>532</v>
      </c>
      <c r="Y3356" s="533">
        <v>23</v>
      </c>
      <c r="Z3356" s="533" t="s">
        <v>95</v>
      </c>
      <c r="AA3356" s="533">
        <v>165</v>
      </c>
      <c r="AB3356" s="533">
        <v>3795</v>
      </c>
    </row>
    <row r="3357" spans="1:28" ht="15.75" hidden="1">
      <c r="A3357" s="533" t="s">
        <v>2729</v>
      </c>
      <c r="B3357" s="533">
        <v>12</v>
      </c>
      <c r="C3357" s="533" t="s">
        <v>527</v>
      </c>
      <c r="D3357" s="572" t="s">
        <v>1873</v>
      </c>
      <c r="E3357" s="571" t="str">
        <f t="shared" si="3471"/>
        <v xml:space="preserve"> STONE CONTERTOPS</v>
      </c>
      <c r="F3357" s="533" t="str">
        <f t="shared" si="3464"/>
        <v>AR</v>
      </c>
      <c r="G3357" s="533" t="s">
        <v>2722</v>
      </c>
      <c r="H3357" s="533">
        <v>612</v>
      </c>
      <c r="I3357" s="533" t="str">
        <f t="shared" ref="I3357:J3357" si="3474">I3355</f>
        <v>Pantry worktop; 30 thick granite; including 20 thick backsplash, supports and fixings; complete; as specified and as Drg. A-501; detail 14</v>
      </c>
      <c r="J3357" s="533" t="str">
        <f t="shared" si="3474"/>
        <v>Pantry worktop; 30 thick granite; including 20 thick backsplash, supports and fixings; complete; as specified and as Drg. A-501; detail 14</v>
      </c>
      <c r="K3357" s="75" t="s">
        <v>17</v>
      </c>
      <c r="L3357" s="75" t="s">
        <v>533</v>
      </c>
      <c r="M3357" s="81">
        <v>7</v>
      </c>
      <c r="N3357" s="12" t="s">
        <v>95</v>
      </c>
      <c r="O3357" s="12">
        <v>175</v>
      </c>
      <c r="P3357" s="25">
        <f t="shared" si="3473"/>
        <v>1225</v>
      </c>
      <c r="Q3357" s="16"/>
      <c r="X3357" s="533" t="s">
        <v>533</v>
      </c>
      <c r="Y3357" s="533">
        <v>7</v>
      </c>
      <c r="Z3357" s="533" t="s">
        <v>95</v>
      </c>
      <c r="AA3357" s="533">
        <v>175</v>
      </c>
      <c r="AB3357" s="533">
        <v>1225</v>
      </c>
    </row>
    <row r="3358" spans="1:28" ht="15.75" hidden="1">
      <c r="A3358" s="533" t="s">
        <v>2729</v>
      </c>
      <c r="B3358" s="533">
        <v>12</v>
      </c>
      <c r="C3358" s="533" t="s">
        <v>527</v>
      </c>
      <c r="D3358" s="572" t="s">
        <v>1873</v>
      </c>
      <c r="E3358" s="571" t="str">
        <f t="shared" si="3471"/>
        <v xml:space="preserve"> STONE CONTERTOPS</v>
      </c>
      <c r="F3358" s="533" t="str">
        <f t="shared" si="3464"/>
        <v>AR</v>
      </c>
      <c r="G3358" s="533" t="s">
        <v>2722</v>
      </c>
      <c r="H3358" s="533">
        <v>613</v>
      </c>
      <c r="I3358" s="533" t="str">
        <f t="shared" ref="I3358:J3358" si="3475">I3356</f>
        <v>123640 - STONE CONTERTOPS</v>
      </c>
      <c r="J3358" s="533" t="str">
        <f t="shared" si="3475"/>
        <v>123640 - STONE CONTERTOPS</v>
      </c>
      <c r="K3358" s="218" t="s">
        <v>19</v>
      </c>
      <c r="L3358" s="218" t="s">
        <v>534</v>
      </c>
      <c r="M3358" s="229">
        <v>12</v>
      </c>
      <c r="N3358" s="195" t="s">
        <v>95</v>
      </c>
      <c r="O3358" s="12"/>
      <c r="P3358" s="25">
        <f t="shared" si="3473"/>
        <v>0</v>
      </c>
      <c r="Q3358" s="16"/>
      <c r="X3358" s="533" t="s">
        <v>534</v>
      </c>
      <c r="Y3358" s="533">
        <v>12</v>
      </c>
      <c r="Z3358" s="533" t="s">
        <v>95</v>
      </c>
      <c r="AB3358" s="533">
        <v>0</v>
      </c>
    </row>
    <row r="3359" spans="1:28" ht="15.75" hidden="1">
      <c r="A3359" s="533" t="s">
        <v>2729</v>
      </c>
      <c r="B3359" s="533">
        <v>12</v>
      </c>
      <c r="C3359" s="533" t="s">
        <v>527</v>
      </c>
      <c r="D3359" s="572" t="s">
        <v>1879</v>
      </c>
      <c r="E3359" s="571" t="s">
        <v>1247</v>
      </c>
      <c r="F3359" s="533" t="str">
        <f t="shared" si="3464"/>
        <v>AR</v>
      </c>
      <c r="G3359" s="533" t="s">
        <v>2725</v>
      </c>
      <c r="H3359" s="533">
        <v>614</v>
      </c>
      <c r="I3359" s="533" t="str">
        <f t="shared" ref="I3359:I3360" si="3476">L3359</f>
        <v>124813 - ENTRANCE FLOOR MATS AND FRAME</v>
      </c>
      <c r="J3359" s="533" t="str">
        <f t="shared" ref="J3359:J3360" si="3477">L3359</f>
        <v>124813 - ENTRANCE FLOOR MATS AND FRAME</v>
      </c>
      <c r="K3359" s="218"/>
      <c r="L3359" s="615" t="s">
        <v>535</v>
      </c>
      <c r="M3359" s="219"/>
      <c r="N3359" s="195"/>
      <c r="O3359" s="12"/>
      <c r="P3359" s="12"/>
      <c r="Q3359" s="16"/>
      <c r="X3359" s="533" t="s">
        <v>535</v>
      </c>
    </row>
    <row r="3360" spans="1:28" ht="15.75" hidden="1">
      <c r="A3360" s="533" t="s">
        <v>2729</v>
      </c>
      <c r="B3360" s="533">
        <v>12</v>
      </c>
      <c r="C3360" s="533" t="s">
        <v>527</v>
      </c>
      <c r="D3360" s="572" t="s">
        <v>1879</v>
      </c>
      <c r="E3360" s="571" t="str">
        <f t="shared" ref="E3360:E3364" si="3478">E3359</f>
        <v xml:space="preserve"> ENTRANCE FLOOR MATS AND FRAME</v>
      </c>
      <c r="F3360" s="533" t="str">
        <f t="shared" si="3464"/>
        <v>AR</v>
      </c>
      <c r="G3360" s="533" t="s">
        <v>2725</v>
      </c>
      <c r="H3360" s="533">
        <v>615</v>
      </c>
      <c r="I3360" s="533" t="str">
        <f t="shared" si="3476"/>
        <v>Door mats and frames; corrugated rubber mat strips with aluminium slates; including aluminium frame with patent-clip-on polypropylene corner brackets for building in; including cement-sand screed levelling; complete; as specified and as Drg. A-501; detail 15</v>
      </c>
      <c r="J3360" s="533" t="str">
        <f t="shared" si="3477"/>
        <v>Door mats and frames; corrugated rubber mat strips with aluminium slates; including aluminium frame with patent-clip-on polypropylene corner brackets for building in; including cement-sand screed levelling; complete; as specified and as Drg. A-501; detail 15</v>
      </c>
      <c r="K3360" s="218"/>
      <c r="L3360" s="615" t="s">
        <v>536</v>
      </c>
      <c r="M3360" s="216"/>
      <c r="N3360" s="195"/>
      <c r="O3360" s="78"/>
      <c r="P3360" s="78"/>
      <c r="Q3360" s="16"/>
      <c r="X3360" s="533" t="s">
        <v>536</v>
      </c>
    </row>
    <row r="3361" spans="1:28" ht="15.75" hidden="1">
      <c r="A3361" s="533" t="s">
        <v>2729</v>
      </c>
      <c r="B3361" s="533">
        <v>12</v>
      </c>
      <c r="C3361" s="533" t="s">
        <v>527</v>
      </c>
      <c r="D3361" s="572" t="s">
        <v>1879</v>
      </c>
      <c r="E3361" s="571" t="str">
        <f t="shared" si="3478"/>
        <v xml:space="preserve"> ENTRANCE FLOOR MATS AND FRAME</v>
      </c>
      <c r="F3361" s="533" t="str">
        <f t="shared" si="3464"/>
        <v>AR</v>
      </c>
      <c r="G3361" s="533" t="s">
        <v>2722</v>
      </c>
      <c r="H3361" s="533">
        <v>616</v>
      </c>
      <c r="I3361" s="533" t="str">
        <f t="shared" ref="I3361:J3361" si="3479">I3359</f>
        <v>124813 - ENTRANCE FLOOR MATS AND FRAME</v>
      </c>
      <c r="J3361" s="533" t="str">
        <f t="shared" si="3479"/>
        <v>124813 - ENTRANCE FLOOR MATS AND FRAME</v>
      </c>
      <c r="K3361" s="218" t="s">
        <v>13</v>
      </c>
      <c r="L3361" s="218" t="s">
        <v>537</v>
      </c>
      <c r="M3361" s="229">
        <v>1</v>
      </c>
      <c r="N3361" s="195" t="s">
        <v>39</v>
      </c>
      <c r="O3361" s="78"/>
      <c r="P3361" s="25">
        <f t="shared" ref="P3361:P3363" si="3480">O3361*M3361</f>
        <v>0</v>
      </c>
      <c r="Q3361" s="16"/>
      <c r="X3361" s="533" t="s">
        <v>537</v>
      </c>
      <c r="Y3361" s="533">
        <v>1</v>
      </c>
      <c r="Z3361" s="533" t="s">
        <v>39</v>
      </c>
      <c r="AB3361" s="533">
        <v>0</v>
      </c>
    </row>
    <row r="3362" spans="1:28" ht="15.75" hidden="1">
      <c r="A3362" s="533" t="s">
        <v>2729</v>
      </c>
      <c r="B3362" s="533">
        <v>12</v>
      </c>
      <c r="C3362" s="533" t="s">
        <v>527</v>
      </c>
      <c r="D3362" s="572" t="s">
        <v>1879</v>
      </c>
      <c r="E3362" s="571" t="str">
        <f t="shared" si="3478"/>
        <v xml:space="preserve"> ENTRANCE FLOOR MATS AND FRAME</v>
      </c>
      <c r="F3362" s="533" t="str">
        <f t="shared" si="3464"/>
        <v>AR</v>
      </c>
      <c r="G3362" s="533" t="s">
        <v>2722</v>
      </c>
      <c r="H3362" s="533">
        <v>617</v>
      </c>
      <c r="I3362" s="533" t="str">
        <f t="shared" ref="I3362:J3362" si="3481">I3360</f>
        <v>Door mats and frames; corrugated rubber mat strips with aluminium slates; including aluminium frame with patent-clip-on polypropylene corner brackets for building in; including cement-sand screed levelling; complete; as specified and as Drg. A-501; detail 15</v>
      </c>
      <c r="J3362" s="533" t="str">
        <f t="shared" si="3481"/>
        <v>Door mats and frames; corrugated rubber mat strips with aluminium slates; including aluminium frame with patent-clip-on polypropylene corner brackets for building in; including cement-sand screed levelling; complete; as specified and as Drg. A-501; detail 15</v>
      </c>
      <c r="K3362" s="218" t="s">
        <v>15</v>
      </c>
      <c r="L3362" s="218" t="s">
        <v>538</v>
      </c>
      <c r="M3362" s="229">
        <v>1</v>
      </c>
      <c r="N3362" s="195" t="s">
        <v>39</v>
      </c>
      <c r="O3362" s="78"/>
      <c r="P3362" s="25">
        <f t="shared" si="3480"/>
        <v>0</v>
      </c>
      <c r="Q3362" s="16"/>
      <c r="X3362" s="533" t="s">
        <v>538</v>
      </c>
      <c r="Y3362" s="533">
        <v>1</v>
      </c>
      <c r="Z3362" s="533" t="s">
        <v>39</v>
      </c>
      <c r="AB3362" s="533">
        <v>0</v>
      </c>
    </row>
    <row r="3363" spans="1:28" ht="15.75" hidden="1">
      <c r="A3363" s="533" t="s">
        <v>2729</v>
      </c>
      <c r="B3363" s="533">
        <v>12</v>
      </c>
      <c r="C3363" s="533" t="s">
        <v>527</v>
      </c>
      <c r="D3363" s="572" t="s">
        <v>1879</v>
      </c>
      <c r="E3363" s="571" t="str">
        <f t="shared" si="3478"/>
        <v xml:space="preserve"> ENTRANCE FLOOR MATS AND FRAME</v>
      </c>
      <c r="F3363" s="533" t="str">
        <f t="shared" si="3464"/>
        <v>AR</v>
      </c>
      <c r="G3363" s="533" t="s">
        <v>2722</v>
      </c>
      <c r="H3363" s="533">
        <v>618</v>
      </c>
      <c r="I3363" s="533" t="str">
        <f t="shared" ref="I3363:J3363" si="3482">I3361</f>
        <v>124813 - ENTRANCE FLOOR MATS AND FRAME</v>
      </c>
      <c r="J3363" s="533" t="str">
        <f t="shared" si="3482"/>
        <v>124813 - ENTRANCE FLOOR MATS AND FRAME</v>
      </c>
      <c r="K3363" s="218" t="s">
        <v>17</v>
      </c>
      <c r="L3363" s="218" t="s">
        <v>539</v>
      </c>
      <c r="M3363" s="229">
        <v>1</v>
      </c>
      <c r="N3363" s="195" t="s">
        <v>39</v>
      </c>
      <c r="O3363" s="78"/>
      <c r="P3363" s="25">
        <f t="shared" si="3480"/>
        <v>0</v>
      </c>
      <c r="Q3363" s="16"/>
      <c r="X3363" s="533" t="s">
        <v>539</v>
      </c>
      <c r="Y3363" s="533">
        <v>1</v>
      </c>
      <c r="Z3363" s="533" t="s">
        <v>39</v>
      </c>
      <c r="AB3363" s="533">
        <v>0</v>
      </c>
    </row>
    <row r="3364" spans="1:28" ht="15.75" hidden="1">
      <c r="A3364" s="533" t="s">
        <v>2729</v>
      </c>
      <c r="B3364" s="533">
        <v>12</v>
      </c>
      <c r="C3364" s="533" t="s">
        <v>527</v>
      </c>
      <c r="D3364" s="572" t="s">
        <v>1879</v>
      </c>
      <c r="E3364" s="571" t="str">
        <f t="shared" si="3478"/>
        <v xml:space="preserve"> ENTRANCE FLOOR MATS AND FRAME</v>
      </c>
      <c r="F3364" s="533" t="str">
        <f t="shared" si="3464"/>
        <v>AR</v>
      </c>
      <c r="G3364" s="533" t="s">
        <v>2725</v>
      </c>
      <c r="H3364" s="533">
        <v>619</v>
      </c>
      <c r="I3364" s="533" t="str">
        <f t="shared" ref="I3364:J3364" si="3483">I3362</f>
        <v>Door mats and frames; corrugated rubber mat strips with aluminium slates; including aluminium frame with patent-clip-on polypropylene corner brackets for building in; including cement-sand screed levelling; complete; as specified and as Drg. A-501; detail 15</v>
      </c>
      <c r="J3364" s="533" t="str">
        <f t="shared" si="3483"/>
        <v>Door mats and frames; corrugated rubber mat strips with aluminium slates; including aluminium frame with patent-clip-on polypropylene corner brackets for building in; including cement-sand screed levelling; complete; as specified and as Drg. A-501; detail 15</v>
      </c>
      <c r="K3364" s="74" t="s">
        <v>540</v>
      </c>
      <c r="L3364" s="75"/>
      <c r="M3364" s="76"/>
      <c r="N3364" s="12"/>
      <c r="O3364" s="78"/>
      <c r="P3364" s="103"/>
      <c r="Q3364" s="16"/>
    </row>
    <row r="3365" spans="1:28" ht="15.75" hidden="1">
      <c r="A3365" s="533" t="s">
        <v>2729</v>
      </c>
      <c r="B3365" s="533">
        <v>12</v>
      </c>
      <c r="C3365" s="533" t="s">
        <v>527</v>
      </c>
      <c r="D3365" s="10" t="s">
        <v>22</v>
      </c>
      <c r="E3365" s="10" t="s">
        <v>22</v>
      </c>
      <c r="G3365" s="533" t="s">
        <v>2724</v>
      </c>
      <c r="H3365" s="533">
        <v>620</v>
      </c>
      <c r="I3365" s="533" t="str">
        <f t="shared" ref="I3365:J3365" si="3484">I3363</f>
        <v>124813 - ENTRANCE FLOOR MATS AND FRAME</v>
      </c>
      <c r="J3365" s="533" t="str">
        <f t="shared" si="3484"/>
        <v>124813 - ENTRANCE FLOOR MATS AND FRAME</v>
      </c>
      <c r="K3365" s="75" t="s">
        <v>22</v>
      </c>
      <c r="L3365" s="75"/>
      <c r="M3365" s="76"/>
      <c r="N3365" s="12"/>
      <c r="O3365" s="12" t="s">
        <v>8</v>
      </c>
      <c r="P3365" s="78">
        <v>0</v>
      </c>
      <c r="Q3365" s="16"/>
      <c r="AA3365" s="533" t="s">
        <v>8</v>
      </c>
      <c r="AB3365" s="533">
        <v>7270</v>
      </c>
    </row>
    <row r="3366" spans="1:28" ht="15.75" hidden="1">
      <c r="A3366" s="533" t="s">
        <v>2729</v>
      </c>
      <c r="B3366" s="533">
        <v>14</v>
      </c>
      <c r="C3366" s="533" t="s">
        <v>542</v>
      </c>
      <c r="D3366" s="572" t="s">
        <v>1916</v>
      </c>
      <c r="E3366" s="571" t="s">
        <v>1248</v>
      </c>
      <c r="F3366" s="533" t="str">
        <f t="shared" ref="F3366:F3375" si="3485">VLOOKUP(D:D,trade,3,FALSE)</f>
        <v>EL</v>
      </c>
      <c r="G3366" s="533" t="s">
        <v>2725</v>
      </c>
      <c r="H3366" s="533">
        <v>621</v>
      </c>
      <c r="I3366" s="533" t="str">
        <f t="shared" ref="I3366:J3366" si="3486">I3364</f>
        <v>Door mats and frames; corrugated rubber mat strips with aluminium slates; including aluminium frame with patent-clip-on polypropylene corner brackets for building in; including cement-sand screed levelling; complete; as specified and as Drg. A-501; detail 15</v>
      </c>
      <c r="J3366" s="533" t="str">
        <f t="shared" si="3486"/>
        <v>Door mats and frames; corrugated rubber mat strips with aluminium slates; including aluminium frame with patent-clip-on polypropylene corner brackets for building in; including cement-sand screed levelling; complete; as specified and as Drg. A-501; detail 15</v>
      </c>
      <c r="K3366" s="524" t="s">
        <v>541</v>
      </c>
      <c r="L3366" s="524"/>
      <c r="M3366" s="524"/>
      <c r="N3366" s="524"/>
      <c r="O3366" s="524"/>
      <c r="P3366" s="524"/>
    </row>
    <row r="3367" spans="1:28" ht="15.75" hidden="1">
      <c r="A3367" s="533" t="s">
        <v>2729</v>
      </c>
      <c r="B3367" s="533">
        <v>14</v>
      </c>
      <c r="C3367" s="533" t="s">
        <v>542</v>
      </c>
      <c r="D3367" s="572" t="s">
        <v>1916</v>
      </c>
      <c r="E3367" s="571" t="s">
        <v>1248</v>
      </c>
      <c r="F3367" s="533" t="str">
        <f t="shared" si="3485"/>
        <v>EL</v>
      </c>
      <c r="G3367" s="533" t="s">
        <v>2725</v>
      </c>
      <c r="H3367" s="533">
        <v>622</v>
      </c>
      <c r="I3367" s="533" t="str">
        <f t="shared" ref="I3367:J3367" si="3487">I3365</f>
        <v>124813 - ENTRANCE FLOOR MATS AND FRAME</v>
      </c>
      <c r="J3367" s="533" t="str">
        <f t="shared" si="3487"/>
        <v>124813 - ENTRANCE FLOOR MATS AND FRAME</v>
      </c>
      <c r="K3367" s="524" t="s">
        <v>542</v>
      </c>
      <c r="L3367" s="524"/>
      <c r="M3367" s="524"/>
      <c r="N3367" s="524"/>
      <c r="O3367" s="524"/>
      <c r="P3367" s="524"/>
    </row>
    <row r="3368" spans="1:28" ht="15.75" hidden="1">
      <c r="A3368" s="533" t="s">
        <v>2729</v>
      </c>
      <c r="B3368" s="533">
        <v>14</v>
      </c>
      <c r="C3368" s="533" t="s">
        <v>542</v>
      </c>
      <c r="D3368" s="572" t="s">
        <v>1916</v>
      </c>
      <c r="E3368" s="571" t="s">
        <v>1248</v>
      </c>
      <c r="F3368" s="533" t="str">
        <f t="shared" si="3485"/>
        <v>EL</v>
      </c>
      <c r="G3368" s="533" t="s">
        <v>2725</v>
      </c>
      <c r="H3368" s="533">
        <v>623</v>
      </c>
      <c r="I3368" s="533" t="str">
        <f t="shared" ref="I3368:J3368" si="3488">I3366</f>
        <v>Door mats and frames; corrugated rubber mat strips with aluminium slates; including aluminium frame with patent-clip-on polypropylene corner brackets for building in; including cement-sand screed levelling; complete; as specified and as Drg. A-501; detail 15</v>
      </c>
      <c r="J3368" s="533" t="str">
        <f t="shared" si="3488"/>
        <v>Door mats and frames; corrugated rubber mat strips with aluminium slates; including aluminium frame with patent-clip-on polypropylene corner brackets for building in; including cement-sand screed levelling; complete; as specified and as Drg. A-501; detail 15</v>
      </c>
      <c r="K3368" s="118" t="s">
        <v>2</v>
      </c>
      <c r="L3368" s="524" t="s">
        <v>25</v>
      </c>
      <c r="M3368" s="303" t="s">
        <v>4</v>
      </c>
      <c r="N3368" s="303" t="s">
        <v>5</v>
      </c>
      <c r="O3368" s="114" t="s">
        <v>6</v>
      </c>
      <c r="P3368" s="114" t="s">
        <v>7</v>
      </c>
      <c r="X3368" s="533" t="s">
        <v>25</v>
      </c>
      <c r="Y3368" s="533" t="s">
        <v>4</v>
      </c>
      <c r="Z3368" s="533" t="s">
        <v>5</v>
      </c>
      <c r="AA3368" s="533" t="s">
        <v>6</v>
      </c>
      <c r="AB3368" s="533" t="s">
        <v>7</v>
      </c>
    </row>
    <row r="3369" spans="1:28" ht="15.75" hidden="1">
      <c r="A3369" s="533" t="s">
        <v>2729</v>
      </c>
      <c r="B3369" s="533">
        <v>14</v>
      </c>
      <c r="C3369" s="533" t="s">
        <v>542</v>
      </c>
      <c r="D3369" s="572" t="s">
        <v>1916</v>
      </c>
      <c r="E3369" s="571" t="s">
        <v>1248</v>
      </c>
      <c r="F3369" s="533" t="str">
        <f t="shared" si="3485"/>
        <v>EL</v>
      </c>
      <c r="G3369" s="533" t="s">
        <v>2725</v>
      </c>
      <c r="H3369" s="533">
        <v>624</v>
      </c>
      <c r="I3369" s="533" t="str">
        <f t="shared" ref="I3369:J3369" si="3489">I3367</f>
        <v>124813 - ENTRANCE FLOOR MATS AND FRAME</v>
      </c>
      <c r="J3369" s="533" t="str">
        <f t="shared" si="3489"/>
        <v>124813 - ENTRANCE FLOOR MATS AND FRAME</v>
      </c>
      <c r="K3369" s="120"/>
      <c r="L3369" s="119"/>
      <c r="M3369" s="112"/>
      <c r="N3369" s="112"/>
      <c r="O3369" s="113"/>
      <c r="P3369" s="113" t="s">
        <v>543</v>
      </c>
      <c r="AB3369" s="533" t="s">
        <v>543</v>
      </c>
    </row>
    <row r="3370" spans="1:28" ht="15.75" hidden="1">
      <c r="A3370" s="533" t="s">
        <v>2729</v>
      </c>
      <c r="B3370" s="533">
        <v>14</v>
      </c>
      <c r="C3370" s="533" t="s">
        <v>542</v>
      </c>
      <c r="D3370" s="572" t="s">
        <v>1916</v>
      </c>
      <c r="E3370" s="571" t="s">
        <v>1248</v>
      </c>
      <c r="F3370" s="533" t="str">
        <f t="shared" si="3485"/>
        <v>EL</v>
      </c>
      <c r="G3370" s="533" t="s">
        <v>2725</v>
      </c>
      <c r="H3370" s="533">
        <v>625</v>
      </c>
      <c r="I3370" s="533" t="str">
        <f t="shared" ref="I3370:I3371" si="3490">L3370</f>
        <v>142100 - ELECTRIC TRACTION ELEVATORS</v>
      </c>
      <c r="J3370" s="533" t="str">
        <f t="shared" ref="J3370:J3371" si="3491">L3370</f>
        <v>142100 - ELECTRIC TRACTION ELEVATORS</v>
      </c>
      <c r="K3370" s="637"/>
      <c r="L3370" s="638" t="s">
        <v>544</v>
      </c>
      <c r="M3370" s="230"/>
      <c r="N3370" s="231"/>
      <c r="O3370" s="372"/>
      <c r="P3370" s="117">
        <v>0</v>
      </c>
      <c r="X3370" s="533" t="s">
        <v>544</v>
      </c>
      <c r="AB3370" s="533">
        <v>0</v>
      </c>
    </row>
    <row r="3371" spans="1:28" ht="15.75" hidden="1">
      <c r="A3371" s="533" t="s">
        <v>2729</v>
      </c>
      <c r="B3371" s="533">
        <v>14</v>
      </c>
      <c r="C3371" s="533" t="s">
        <v>542</v>
      </c>
      <c r="D3371" s="572" t="s">
        <v>1916</v>
      </c>
      <c r="E3371" s="571" t="str">
        <f t="shared" ref="E3371:E3375" si="3492">E3370</f>
        <v xml:space="preserve"> ELECTRIC TRACTION ELEVATORS</v>
      </c>
      <c r="F3371" s="533" t="str">
        <f t="shared" si="3485"/>
        <v>EL</v>
      </c>
      <c r="G3371" s="533" t="s">
        <v>2725</v>
      </c>
      <c r="H3371" s="533">
        <v>626</v>
      </c>
      <c r="I3371" s="533" t="str">
        <f t="shared" si="3490"/>
        <v>Passenger, bed, &amp; service lifts, including all necessary controls and accessories</v>
      </c>
      <c r="J3371" s="533" t="str">
        <f t="shared" si="3491"/>
        <v>Passenger, bed, &amp; service lifts, including all necessary controls and accessories</v>
      </c>
      <c r="K3371" s="637"/>
      <c r="L3371" s="639" t="s">
        <v>545</v>
      </c>
      <c r="M3371" s="230"/>
      <c r="N3371" s="231"/>
      <c r="O3371" s="372"/>
      <c r="P3371" s="117"/>
      <c r="X3371" s="533" t="s">
        <v>545</v>
      </c>
    </row>
    <row r="3372" spans="1:28" ht="15.75" hidden="1">
      <c r="A3372" s="533" t="s">
        <v>2729</v>
      </c>
      <c r="B3372" s="533">
        <v>14</v>
      </c>
      <c r="C3372" s="533" t="s">
        <v>542</v>
      </c>
      <c r="D3372" s="572" t="s">
        <v>1916</v>
      </c>
      <c r="E3372" s="571" t="str">
        <f t="shared" si="3492"/>
        <v xml:space="preserve"> ELECTRIC TRACTION ELEVATORS</v>
      </c>
      <c r="F3372" s="533" t="str">
        <f t="shared" si="3485"/>
        <v>EL</v>
      </c>
      <c r="G3372" s="533" t="s">
        <v>2722</v>
      </c>
      <c r="H3372" s="533">
        <v>627</v>
      </c>
      <c r="I3372" s="533" t="str">
        <f t="shared" ref="I3372:J3372" si="3493">I3370</f>
        <v>142100 - ELECTRIC TRACTION ELEVATORS</v>
      </c>
      <c r="J3372" s="533" t="str">
        <f t="shared" si="3493"/>
        <v>142100 - ELECTRIC TRACTION ELEVATORS</v>
      </c>
      <c r="K3372" s="640" t="s">
        <v>13</v>
      </c>
      <c r="L3372" s="578" t="s">
        <v>546</v>
      </c>
      <c r="M3372" s="230">
        <v>1</v>
      </c>
      <c r="N3372" s="231" t="s">
        <v>39</v>
      </c>
      <c r="O3372" s="372"/>
      <c r="P3372" s="25">
        <f t="shared" ref="P3372:P3374" si="3494">O3372*M3372</f>
        <v>0</v>
      </c>
      <c r="X3372" s="533" t="s">
        <v>546</v>
      </c>
      <c r="Y3372" s="533">
        <v>1</v>
      </c>
      <c r="Z3372" s="533" t="s">
        <v>39</v>
      </c>
      <c r="AB3372" s="533">
        <v>0</v>
      </c>
    </row>
    <row r="3373" spans="1:28" ht="15.75" hidden="1">
      <c r="A3373" s="533" t="s">
        <v>2729</v>
      </c>
      <c r="B3373" s="533">
        <v>14</v>
      </c>
      <c r="C3373" s="533" t="s">
        <v>542</v>
      </c>
      <c r="D3373" s="572" t="s">
        <v>1916</v>
      </c>
      <c r="E3373" s="571" t="str">
        <f t="shared" si="3492"/>
        <v xml:space="preserve"> ELECTRIC TRACTION ELEVATORS</v>
      </c>
      <c r="F3373" s="533" t="str">
        <f t="shared" si="3485"/>
        <v>EL</v>
      </c>
      <c r="G3373" s="533" t="s">
        <v>2722</v>
      </c>
      <c r="H3373" s="533">
        <v>628</v>
      </c>
      <c r="I3373" s="533" t="str">
        <f t="shared" ref="I3373:J3373" si="3495">I3371</f>
        <v>Passenger, bed, &amp; service lifts, including all necessary controls and accessories</v>
      </c>
      <c r="J3373" s="533" t="str">
        <f t="shared" si="3495"/>
        <v>Passenger, bed, &amp; service lifts, including all necessary controls and accessories</v>
      </c>
      <c r="K3373" s="640" t="s">
        <v>15</v>
      </c>
      <c r="L3373" s="578" t="s">
        <v>547</v>
      </c>
      <c r="M3373" s="230">
        <v>1</v>
      </c>
      <c r="N3373" s="231" t="s">
        <v>39</v>
      </c>
      <c r="O3373" s="372"/>
      <c r="P3373" s="25">
        <f t="shared" si="3494"/>
        <v>0</v>
      </c>
      <c r="X3373" s="533" t="s">
        <v>547</v>
      </c>
      <c r="Y3373" s="533">
        <v>1</v>
      </c>
      <c r="Z3373" s="533" t="s">
        <v>39</v>
      </c>
      <c r="AB3373" s="533">
        <v>0</v>
      </c>
    </row>
    <row r="3374" spans="1:28" ht="15.75" hidden="1">
      <c r="A3374" s="533" t="s">
        <v>2729</v>
      </c>
      <c r="B3374" s="533">
        <v>14</v>
      </c>
      <c r="C3374" s="533" t="s">
        <v>542</v>
      </c>
      <c r="D3374" s="572" t="s">
        <v>1916</v>
      </c>
      <c r="E3374" s="571" t="str">
        <f t="shared" si="3492"/>
        <v xml:space="preserve"> ELECTRIC TRACTION ELEVATORS</v>
      </c>
      <c r="F3374" s="533" t="str">
        <f t="shared" si="3485"/>
        <v>EL</v>
      </c>
      <c r="G3374" s="533" t="s">
        <v>2722</v>
      </c>
      <c r="H3374" s="533">
        <v>629</v>
      </c>
      <c r="I3374" s="533" t="str">
        <f t="shared" ref="I3374:J3374" si="3496">I3372</f>
        <v>142100 - ELECTRIC TRACTION ELEVATORS</v>
      </c>
      <c r="J3374" s="533" t="str">
        <f t="shared" si="3496"/>
        <v>142100 - ELECTRIC TRACTION ELEVATORS</v>
      </c>
      <c r="K3374" s="640" t="s">
        <v>17</v>
      </c>
      <c r="L3374" s="578" t="s">
        <v>548</v>
      </c>
      <c r="M3374" s="230">
        <v>1</v>
      </c>
      <c r="N3374" s="231" t="s">
        <v>39</v>
      </c>
      <c r="O3374" s="116"/>
      <c r="P3374" s="25">
        <f t="shared" si="3494"/>
        <v>0</v>
      </c>
      <c r="X3374" s="533" t="s">
        <v>548</v>
      </c>
      <c r="Y3374" s="533">
        <v>1</v>
      </c>
      <c r="Z3374" s="533" t="s">
        <v>39</v>
      </c>
      <c r="AB3374" s="533">
        <v>0</v>
      </c>
    </row>
    <row r="3375" spans="1:28" ht="15.75" hidden="1">
      <c r="A3375" s="533" t="s">
        <v>2729</v>
      </c>
      <c r="B3375" s="533">
        <v>14</v>
      </c>
      <c r="C3375" s="533" t="s">
        <v>542</v>
      </c>
      <c r="D3375" s="572" t="s">
        <v>1916</v>
      </c>
      <c r="E3375" s="571" t="str">
        <f t="shared" si="3492"/>
        <v xml:space="preserve"> ELECTRIC TRACTION ELEVATORS</v>
      </c>
      <c r="F3375" s="533" t="str">
        <f t="shared" si="3485"/>
        <v>EL</v>
      </c>
      <c r="G3375" s="533" t="s">
        <v>2725</v>
      </c>
      <c r="H3375" s="533">
        <v>630</v>
      </c>
      <c r="I3375" s="533" t="str">
        <f t="shared" ref="I3375:J3375" si="3497">I3373</f>
        <v>Passenger, bed, &amp; service lifts, including all necessary controls and accessories</v>
      </c>
      <c r="J3375" s="533" t="str">
        <f t="shared" si="3497"/>
        <v>Passenger, bed, &amp; service lifts, including all necessary controls and accessories</v>
      </c>
      <c r="K3375" s="118" t="s">
        <v>549</v>
      </c>
      <c r="L3375" s="119"/>
      <c r="M3375" s="112"/>
      <c r="N3375" s="112"/>
      <c r="O3375" s="113"/>
      <c r="P3375" s="103"/>
    </row>
    <row r="3376" spans="1:28" ht="15.75" hidden="1">
      <c r="A3376" s="533" t="s">
        <v>2729</v>
      </c>
      <c r="B3376" s="533">
        <v>14</v>
      </c>
      <c r="C3376" s="533" t="s">
        <v>542</v>
      </c>
      <c r="D3376" s="10" t="s">
        <v>22</v>
      </c>
      <c r="E3376" s="10" t="s">
        <v>22</v>
      </c>
      <c r="G3376" s="533" t="s">
        <v>2724</v>
      </c>
      <c r="H3376" s="533">
        <v>631</v>
      </c>
      <c r="I3376" s="533" t="str">
        <f t="shared" ref="I3376:J3376" si="3498">I3374</f>
        <v>142100 - ELECTRIC TRACTION ELEVATORS</v>
      </c>
      <c r="J3376" s="533" t="str">
        <f t="shared" si="3498"/>
        <v>142100 - ELECTRIC TRACTION ELEVATORS</v>
      </c>
      <c r="K3376" s="120" t="s">
        <v>22</v>
      </c>
      <c r="L3376" s="119"/>
      <c r="M3376" s="112"/>
      <c r="N3376" s="119"/>
      <c r="O3376" s="113" t="s">
        <v>543</v>
      </c>
      <c r="P3376" s="78">
        <v>0</v>
      </c>
      <c r="AA3376" s="533" t="s">
        <v>543</v>
      </c>
      <c r="AB3376" s="533">
        <v>0</v>
      </c>
    </row>
    <row r="3377" spans="1:28" ht="15.75" hidden="1">
      <c r="A3377" s="533" t="s">
        <v>2729</v>
      </c>
      <c r="B3377" s="533">
        <v>21</v>
      </c>
      <c r="C3377" s="533" t="s">
        <v>551</v>
      </c>
      <c r="D3377" s="572" t="s">
        <v>2744</v>
      </c>
      <c r="E3377" s="571" t="s">
        <v>1311</v>
      </c>
      <c r="F3377" s="533" t="s">
        <v>1821</v>
      </c>
      <c r="G3377" s="533" t="s">
        <v>2725</v>
      </c>
      <c r="H3377" s="533">
        <v>632</v>
      </c>
      <c r="I3377" s="533" t="str">
        <f t="shared" ref="I3377:J3377" si="3499">I3375</f>
        <v>Passenger, bed, &amp; service lifts, including all necessary controls and accessories</v>
      </c>
      <c r="J3377" s="533" t="str">
        <f t="shared" si="3499"/>
        <v>Passenger, bed, &amp; service lifts, including all necessary controls and accessories</v>
      </c>
      <c r="K3377" s="10"/>
      <c r="L3377" s="75"/>
      <c r="M3377" s="196" t="s">
        <v>550</v>
      </c>
      <c r="N3377" s="8"/>
      <c r="O3377" s="641"/>
      <c r="P3377" s="99"/>
      <c r="Q3377" s="99"/>
      <c r="R3377" s="99"/>
      <c r="Y3377" s="533" t="s">
        <v>550</v>
      </c>
    </row>
    <row r="3378" spans="1:28" ht="15.75" hidden="1">
      <c r="A3378" s="533" t="s">
        <v>2729</v>
      </c>
      <c r="B3378" s="533">
        <v>21</v>
      </c>
      <c r="C3378" s="533" t="s">
        <v>551</v>
      </c>
      <c r="D3378" s="572" t="s">
        <v>2744</v>
      </c>
      <c r="E3378" s="571" t="s">
        <v>1311</v>
      </c>
      <c r="F3378" s="533" t="s">
        <v>1821</v>
      </c>
      <c r="G3378" s="533" t="s">
        <v>2725</v>
      </c>
      <c r="H3378" s="533">
        <v>633</v>
      </c>
      <c r="I3378" s="533" t="str">
        <f t="shared" ref="I3378:J3378" si="3500">I3376</f>
        <v>142100 - ELECTRIC TRACTION ELEVATORS</v>
      </c>
      <c r="J3378" s="533" t="str">
        <f t="shared" si="3500"/>
        <v>142100 - ELECTRIC TRACTION ELEVATORS</v>
      </c>
      <c r="K3378" s="10"/>
      <c r="L3378" s="75"/>
      <c r="M3378" s="196" t="s">
        <v>551</v>
      </c>
      <c r="N3378" s="8"/>
      <c r="O3378" s="641"/>
      <c r="P3378" s="99"/>
      <c r="Q3378" s="99"/>
      <c r="R3378" s="99"/>
      <c r="Y3378" s="533" t="s">
        <v>551</v>
      </c>
    </row>
    <row r="3379" spans="1:28" ht="15.75" hidden="1">
      <c r="A3379" s="533" t="s">
        <v>2729</v>
      </c>
      <c r="B3379" s="533">
        <v>21</v>
      </c>
      <c r="C3379" s="533" t="s">
        <v>551</v>
      </c>
      <c r="D3379" s="572" t="s">
        <v>2744</v>
      </c>
      <c r="E3379" s="571" t="s">
        <v>1311</v>
      </c>
      <c r="F3379" s="533" t="s">
        <v>1821</v>
      </c>
      <c r="G3379" s="533" t="s">
        <v>2725</v>
      </c>
      <c r="H3379" s="533">
        <v>634</v>
      </c>
      <c r="I3379" s="533" t="str">
        <f t="shared" ref="I3379:J3379" si="3501">I3377</f>
        <v>Passenger, bed, &amp; service lifts, including all necessary controls and accessories</v>
      </c>
      <c r="J3379" s="533" t="str">
        <f t="shared" si="3501"/>
        <v>Passenger, bed, &amp; service lifts, including all necessary controls and accessories</v>
      </c>
      <c r="K3379" s="31" t="s">
        <v>2</v>
      </c>
      <c r="L3379" s="121" t="s">
        <v>25</v>
      </c>
      <c r="M3379" s="122" t="s">
        <v>4</v>
      </c>
      <c r="N3379" s="121" t="s">
        <v>5</v>
      </c>
      <c r="O3379" s="641" t="s">
        <v>6</v>
      </c>
      <c r="P3379" s="121" t="s">
        <v>7</v>
      </c>
      <c r="Q3379" s="160"/>
      <c r="R3379" s="160"/>
      <c r="X3379" s="533" t="s">
        <v>25</v>
      </c>
      <c r="Y3379" s="533" t="s">
        <v>4</v>
      </c>
      <c r="Z3379" s="533" t="s">
        <v>5</v>
      </c>
      <c r="AA3379" s="533" t="s">
        <v>6</v>
      </c>
      <c r="AB3379" s="533" t="s">
        <v>7</v>
      </c>
    </row>
    <row r="3380" spans="1:28" ht="15.75" hidden="1">
      <c r="A3380" s="533" t="s">
        <v>2729</v>
      </c>
      <c r="B3380" s="533">
        <v>21</v>
      </c>
      <c r="C3380" s="533" t="s">
        <v>551</v>
      </c>
      <c r="D3380" s="572" t="s">
        <v>2744</v>
      </c>
      <c r="E3380" s="571" t="s">
        <v>1311</v>
      </c>
      <c r="F3380" s="533" t="s">
        <v>1821</v>
      </c>
      <c r="G3380" s="533" t="s">
        <v>2725</v>
      </c>
      <c r="H3380" s="533">
        <v>635</v>
      </c>
      <c r="I3380" s="533" t="str">
        <f t="shared" ref="I3380:J3380" si="3502">I3378</f>
        <v>142100 - ELECTRIC TRACTION ELEVATORS</v>
      </c>
      <c r="J3380" s="533" t="str">
        <f t="shared" si="3502"/>
        <v>142100 - ELECTRIC TRACTION ELEVATORS</v>
      </c>
      <c r="K3380" s="35"/>
      <c r="L3380" s="160"/>
      <c r="M3380" s="123"/>
      <c r="N3380" s="33"/>
      <c r="O3380" s="641"/>
      <c r="P3380" s="33" t="s">
        <v>8</v>
      </c>
      <c r="Q3380" s="160"/>
      <c r="R3380" s="160"/>
      <c r="AB3380" s="533" t="s">
        <v>8</v>
      </c>
    </row>
    <row r="3381" spans="1:28" ht="15.75" hidden="1">
      <c r="A3381" s="533" t="s">
        <v>2729</v>
      </c>
      <c r="B3381" s="533">
        <v>21</v>
      </c>
      <c r="C3381" s="533" t="s">
        <v>551</v>
      </c>
      <c r="D3381" s="572" t="s">
        <v>2744</v>
      </c>
      <c r="E3381" s="571" t="s">
        <v>1311</v>
      </c>
      <c r="F3381" s="533" t="s">
        <v>1821</v>
      </c>
      <c r="G3381" s="533" t="s">
        <v>2725</v>
      </c>
      <c r="H3381" s="533">
        <v>636</v>
      </c>
      <c r="I3381" s="533" t="str">
        <f t="shared" ref="I3381:I3382" si="3503">L3381</f>
        <v>211100 - FACILITY FIRE-SUPPRESSION WATER- SERVICE PIPING</v>
      </c>
      <c r="J3381" s="533" t="str">
        <f t="shared" ref="J3381" si="3504">L3381</f>
        <v>211100 - FACILITY FIRE-SUPPRESSION WATER- SERVICE PIPING</v>
      </c>
      <c r="K3381" s="1"/>
      <c r="L3381" s="627" t="s">
        <v>552</v>
      </c>
      <c r="M3381" s="101"/>
      <c r="N3381" s="4"/>
      <c r="O3381" s="641"/>
      <c r="P3381" s="4"/>
      <c r="Q3381" s="29"/>
      <c r="R3381" s="29"/>
      <c r="X3381" s="533" t="s">
        <v>552</v>
      </c>
    </row>
    <row r="3382" spans="1:28" ht="15.75" hidden="1">
      <c r="A3382" s="533" t="s">
        <v>2729</v>
      </c>
      <c r="B3382" s="533">
        <v>21</v>
      </c>
      <c r="C3382" s="533" t="s">
        <v>551</v>
      </c>
      <c r="D3382" s="572" t="s">
        <v>2744</v>
      </c>
      <c r="E3382" s="571" t="str">
        <f t="shared" ref="E3382:E3419" si="3505">E3381</f>
        <v>FACILITY FIRE-SUPPRESSION WATER- SERVICE PIPING</v>
      </c>
      <c r="F3382" s="533" t="s">
        <v>1821</v>
      </c>
      <c r="G3382" s="533" t="s">
        <v>2725</v>
      </c>
      <c r="H3382" s="533">
        <v>637</v>
      </c>
      <c r="I3382" s="533" t="str">
        <f t="shared" si="3503"/>
        <v>Standpipes and wet-pipe sprinlers</v>
      </c>
      <c r="J3382" s="533" t="s">
        <v>554</v>
      </c>
      <c r="K3382" s="1"/>
      <c r="L3382" s="627" t="s">
        <v>553</v>
      </c>
      <c r="M3382" s="101"/>
      <c r="N3382" s="4"/>
      <c r="O3382" s="641"/>
      <c r="P3382" s="4"/>
      <c r="Q3382" s="29"/>
      <c r="R3382" s="29"/>
      <c r="X3382" s="533" t="s">
        <v>553</v>
      </c>
    </row>
    <row r="3383" spans="1:28" ht="15.75" hidden="1">
      <c r="A3383" s="533" t="s">
        <v>2729</v>
      </c>
      <c r="B3383" s="533">
        <v>21</v>
      </c>
      <c r="C3383" s="533" t="s">
        <v>551</v>
      </c>
      <c r="D3383" s="572" t="s">
        <v>2744</v>
      </c>
      <c r="E3383" s="571" t="str">
        <f t="shared" si="3505"/>
        <v>FACILITY FIRE-SUPPRESSION WATER- SERVICE PIPING</v>
      </c>
      <c r="F3383" s="533" t="s">
        <v>1821</v>
      </c>
      <c r="G3383" s="533" t="s">
        <v>2725</v>
      </c>
      <c r="H3383" s="533">
        <v>638</v>
      </c>
      <c r="I3383" s="533" t="s">
        <v>553</v>
      </c>
      <c r="J3383" s="533" t="str">
        <f t="shared" ref="J3383" si="3506">L3383</f>
        <v>Black Steel Pipes and fittings</v>
      </c>
      <c r="K3383" s="1"/>
      <c r="L3383" s="627" t="s">
        <v>554</v>
      </c>
      <c r="M3383" s="101"/>
      <c r="N3383" s="4"/>
      <c r="O3383" s="641"/>
      <c r="P3383" s="4"/>
      <c r="Q3383" s="29"/>
      <c r="R3383" s="29"/>
      <c r="X3383" s="533" t="s">
        <v>554</v>
      </c>
    </row>
    <row r="3384" spans="1:28" ht="15.75" hidden="1">
      <c r="A3384" s="533" t="s">
        <v>2729</v>
      </c>
      <c r="B3384" s="533">
        <v>21</v>
      </c>
      <c r="C3384" s="533" t="s">
        <v>551</v>
      </c>
      <c r="D3384" s="572" t="s">
        <v>2744</v>
      </c>
      <c r="E3384" s="571" t="str">
        <f t="shared" si="3505"/>
        <v>FACILITY FIRE-SUPPRESSION WATER- SERVICE PIPING</v>
      </c>
      <c r="F3384" s="533" t="s">
        <v>1821</v>
      </c>
      <c r="G3384" s="533" t="s">
        <v>2722</v>
      </c>
      <c r="H3384" s="533">
        <v>639</v>
      </c>
      <c r="I3384" s="533" t="str">
        <f t="shared" ref="I3384:J3384" si="3507">I3382</f>
        <v>Standpipes and wet-pipe sprinlers</v>
      </c>
      <c r="J3384" s="533" t="str">
        <f t="shared" si="3507"/>
        <v>Black Steel Pipes and fittings</v>
      </c>
      <c r="K3384" s="1" t="s">
        <v>13</v>
      </c>
      <c r="L3384" s="29" t="s">
        <v>555</v>
      </c>
      <c r="M3384" s="101">
        <v>480</v>
      </c>
      <c r="N3384" s="4" t="s">
        <v>95</v>
      </c>
      <c r="O3384" s="641">
        <v>14</v>
      </c>
      <c r="P3384" s="25">
        <f t="shared" ref="P3384:P3391" si="3508">O3384*M3384</f>
        <v>6720</v>
      </c>
      <c r="Q3384" s="29"/>
      <c r="R3384" s="29"/>
      <c r="X3384" s="533" t="s">
        <v>555</v>
      </c>
      <c r="Y3384" s="533">
        <v>480</v>
      </c>
      <c r="Z3384" s="533" t="s">
        <v>95</v>
      </c>
      <c r="AA3384" s="533">
        <v>14</v>
      </c>
      <c r="AB3384" s="533">
        <v>6720</v>
      </c>
    </row>
    <row r="3385" spans="1:28" ht="15.75" hidden="1">
      <c r="A3385" s="533" t="s">
        <v>2729</v>
      </c>
      <c r="B3385" s="533">
        <v>21</v>
      </c>
      <c r="C3385" s="533" t="s">
        <v>551</v>
      </c>
      <c r="D3385" s="572" t="s">
        <v>2744</v>
      </c>
      <c r="E3385" s="571" t="str">
        <f t="shared" si="3505"/>
        <v>FACILITY FIRE-SUPPRESSION WATER- SERVICE PIPING</v>
      </c>
      <c r="F3385" s="533" t="s">
        <v>1821</v>
      </c>
      <c r="G3385" s="533" t="s">
        <v>2722</v>
      </c>
      <c r="H3385" s="533">
        <v>640</v>
      </c>
      <c r="I3385" s="533" t="str">
        <f t="shared" ref="I3385:J3385" si="3509">I3383</f>
        <v>Standpipes and wet-pipe sprinlers</v>
      </c>
      <c r="J3385" s="533" t="str">
        <f t="shared" si="3509"/>
        <v>Black Steel Pipes and fittings</v>
      </c>
      <c r="K3385" s="1" t="s">
        <v>15</v>
      </c>
      <c r="L3385" s="29" t="s">
        <v>556</v>
      </c>
      <c r="M3385" s="251">
        <v>22</v>
      </c>
      <c r="N3385" s="4" t="s">
        <v>95</v>
      </c>
      <c r="O3385" s="641">
        <v>17</v>
      </c>
      <c r="P3385" s="25">
        <f t="shared" si="3508"/>
        <v>374</v>
      </c>
      <c r="Q3385" s="29"/>
      <c r="R3385" s="29"/>
      <c r="X3385" s="533" t="s">
        <v>556</v>
      </c>
      <c r="Y3385" s="533">
        <v>22</v>
      </c>
      <c r="Z3385" s="533" t="s">
        <v>95</v>
      </c>
      <c r="AA3385" s="533">
        <v>17</v>
      </c>
      <c r="AB3385" s="533">
        <v>374</v>
      </c>
    </row>
    <row r="3386" spans="1:28" ht="15.75" hidden="1">
      <c r="A3386" s="533" t="s">
        <v>2729</v>
      </c>
      <c r="B3386" s="533">
        <v>21</v>
      </c>
      <c r="C3386" s="533" t="s">
        <v>551</v>
      </c>
      <c r="D3386" s="572" t="s">
        <v>2744</v>
      </c>
      <c r="E3386" s="571" t="str">
        <f t="shared" si="3505"/>
        <v>FACILITY FIRE-SUPPRESSION WATER- SERVICE PIPING</v>
      </c>
      <c r="F3386" s="533" t="s">
        <v>1821</v>
      </c>
      <c r="G3386" s="533" t="s">
        <v>2722</v>
      </c>
      <c r="H3386" s="533">
        <v>641</v>
      </c>
      <c r="I3386" s="533" t="str">
        <f t="shared" ref="I3386:J3386" si="3510">I3384</f>
        <v>Standpipes and wet-pipe sprinlers</v>
      </c>
      <c r="J3386" s="533" t="str">
        <f t="shared" si="3510"/>
        <v>Black Steel Pipes and fittings</v>
      </c>
      <c r="K3386" s="1" t="s">
        <v>17</v>
      </c>
      <c r="L3386" s="29" t="s">
        <v>557</v>
      </c>
      <c r="M3386" s="252">
        <v>30</v>
      </c>
      <c r="N3386" s="4" t="s">
        <v>95</v>
      </c>
      <c r="O3386" s="641">
        <v>19</v>
      </c>
      <c r="P3386" s="25">
        <f t="shared" si="3508"/>
        <v>570</v>
      </c>
      <c r="Q3386" s="29"/>
      <c r="R3386" s="29"/>
      <c r="X3386" s="533" t="s">
        <v>557</v>
      </c>
      <c r="Y3386" s="533">
        <v>30</v>
      </c>
      <c r="Z3386" s="533" t="s">
        <v>95</v>
      </c>
      <c r="AA3386" s="533">
        <v>19</v>
      </c>
      <c r="AB3386" s="533">
        <v>570</v>
      </c>
    </row>
    <row r="3387" spans="1:28" ht="15.75" hidden="1">
      <c r="A3387" s="533" t="s">
        <v>2729</v>
      </c>
      <c r="B3387" s="533">
        <v>21</v>
      </c>
      <c r="C3387" s="533" t="s">
        <v>551</v>
      </c>
      <c r="D3387" s="572" t="s">
        <v>2744</v>
      </c>
      <c r="E3387" s="571" t="str">
        <f t="shared" si="3505"/>
        <v>FACILITY FIRE-SUPPRESSION WATER- SERVICE PIPING</v>
      </c>
      <c r="F3387" s="533" t="s">
        <v>1821</v>
      </c>
      <c r="G3387" s="533" t="s">
        <v>2722</v>
      </c>
      <c r="H3387" s="533">
        <v>642</v>
      </c>
      <c r="I3387" s="533" t="str">
        <f t="shared" ref="I3387:J3387" si="3511">I3385</f>
        <v>Standpipes and wet-pipe sprinlers</v>
      </c>
      <c r="J3387" s="533" t="str">
        <f t="shared" si="3511"/>
        <v>Black Steel Pipes and fittings</v>
      </c>
      <c r="K3387" s="1" t="s">
        <v>19</v>
      </c>
      <c r="L3387" s="29" t="s">
        <v>558</v>
      </c>
      <c r="M3387" s="252">
        <v>50</v>
      </c>
      <c r="N3387" s="4" t="s">
        <v>95</v>
      </c>
      <c r="O3387" s="641">
        <v>25</v>
      </c>
      <c r="P3387" s="25">
        <f t="shared" si="3508"/>
        <v>1250</v>
      </c>
      <c r="Q3387" s="29"/>
      <c r="R3387" s="29"/>
      <c r="X3387" s="533" t="s">
        <v>558</v>
      </c>
      <c r="Y3387" s="533">
        <v>50</v>
      </c>
      <c r="Z3387" s="533" t="s">
        <v>95</v>
      </c>
      <c r="AA3387" s="533">
        <v>25</v>
      </c>
      <c r="AB3387" s="533">
        <v>1250</v>
      </c>
    </row>
    <row r="3388" spans="1:28" ht="16.5" hidden="1" thickBot="1">
      <c r="A3388" s="533" t="s">
        <v>2729</v>
      </c>
      <c r="B3388" s="533">
        <v>21</v>
      </c>
      <c r="C3388" s="533" t="s">
        <v>551</v>
      </c>
      <c r="D3388" s="572" t="s">
        <v>2744</v>
      </c>
      <c r="E3388" s="571" t="str">
        <f t="shared" si="3505"/>
        <v>FACILITY FIRE-SUPPRESSION WATER- SERVICE PIPING</v>
      </c>
      <c r="F3388" s="533" t="s">
        <v>1821</v>
      </c>
      <c r="G3388" s="533" t="s">
        <v>2722</v>
      </c>
      <c r="H3388" s="533">
        <v>643</v>
      </c>
      <c r="I3388" s="533" t="str">
        <f t="shared" ref="I3388:J3388" si="3512">I3386</f>
        <v>Standpipes and wet-pipe sprinlers</v>
      </c>
      <c r="J3388" s="533" t="str">
        <f t="shared" si="3512"/>
        <v>Black Steel Pipes and fittings</v>
      </c>
      <c r="K3388" s="1" t="s">
        <v>20</v>
      </c>
      <c r="L3388" s="29" t="s">
        <v>559</v>
      </c>
      <c r="M3388" s="253">
        <v>20</v>
      </c>
      <c r="N3388" s="4" t="s">
        <v>95</v>
      </c>
      <c r="O3388" s="641">
        <v>33</v>
      </c>
      <c r="P3388" s="25">
        <f t="shared" si="3508"/>
        <v>660</v>
      </c>
      <c r="Q3388" s="29"/>
      <c r="R3388" s="29"/>
      <c r="X3388" s="533" t="s">
        <v>559</v>
      </c>
      <c r="Y3388" s="533">
        <v>20</v>
      </c>
      <c r="Z3388" s="533" t="s">
        <v>95</v>
      </c>
      <c r="AA3388" s="533">
        <v>33</v>
      </c>
      <c r="AB3388" s="533">
        <v>660</v>
      </c>
    </row>
    <row r="3389" spans="1:28" ht="15.75" hidden="1">
      <c r="A3389" s="533" t="s">
        <v>2729</v>
      </c>
      <c r="B3389" s="533">
        <v>21</v>
      </c>
      <c r="C3389" s="533" t="s">
        <v>551</v>
      </c>
      <c r="D3389" s="572" t="s">
        <v>2744</v>
      </c>
      <c r="E3389" s="571" t="str">
        <f t="shared" si="3505"/>
        <v>FACILITY FIRE-SUPPRESSION WATER- SERVICE PIPING</v>
      </c>
      <c r="F3389" s="533" t="s">
        <v>1821</v>
      </c>
      <c r="G3389" s="533" t="s">
        <v>2722</v>
      </c>
      <c r="H3389" s="533">
        <v>644</v>
      </c>
      <c r="I3389" s="533" t="str">
        <f t="shared" ref="I3389:J3389" si="3513">I3387</f>
        <v>Standpipes and wet-pipe sprinlers</v>
      </c>
      <c r="J3389" s="533" t="str">
        <f t="shared" si="3513"/>
        <v>Black Steel Pipes and fittings</v>
      </c>
      <c r="K3389" s="269" t="s">
        <v>21</v>
      </c>
      <c r="L3389" s="278" t="s">
        <v>560</v>
      </c>
      <c r="M3389" s="249">
        <v>21</v>
      </c>
      <c r="N3389" s="270" t="s">
        <v>95</v>
      </c>
      <c r="O3389" s="641"/>
      <c r="P3389" s="25">
        <f t="shared" si="3508"/>
        <v>0</v>
      </c>
      <c r="Q3389" s="29"/>
      <c r="R3389" s="29"/>
      <c r="X3389" s="533" t="s">
        <v>560</v>
      </c>
      <c r="Y3389" s="533">
        <v>21</v>
      </c>
      <c r="Z3389" s="533" t="s">
        <v>95</v>
      </c>
      <c r="AB3389" s="533">
        <v>0</v>
      </c>
    </row>
    <row r="3390" spans="1:28" ht="16.5" hidden="1" thickBot="1">
      <c r="A3390" s="533" t="s">
        <v>2729</v>
      </c>
      <c r="B3390" s="533">
        <v>21</v>
      </c>
      <c r="C3390" s="533" t="s">
        <v>551</v>
      </c>
      <c r="D3390" s="572" t="s">
        <v>2744</v>
      </c>
      <c r="E3390" s="571" t="str">
        <f t="shared" si="3505"/>
        <v>FACILITY FIRE-SUPPRESSION WATER- SERVICE PIPING</v>
      </c>
      <c r="F3390" s="533" t="s">
        <v>1821</v>
      </c>
      <c r="G3390" s="533" t="s">
        <v>2722</v>
      </c>
      <c r="H3390" s="533">
        <v>645</v>
      </c>
      <c r="I3390" s="533" t="str">
        <f t="shared" ref="I3390:J3390" si="3514">I3388</f>
        <v>Standpipes and wet-pipe sprinlers</v>
      </c>
      <c r="J3390" s="533" t="str">
        <f t="shared" si="3514"/>
        <v>Black Steel Pipes and fittings</v>
      </c>
      <c r="K3390" s="1" t="s">
        <v>21</v>
      </c>
      <c r="L3390" s="29" t="s">
        <v>561</v>
      </c>
      <c r="M3390" s="247">
        <v>65</v>
      </c>
      <c r="N3390" s="4" t="s">
        <v>95</v>
      </c>
      <c r="O3390" s="641">
        <v>70</v>
      </c>
      <c r="P3390" s="25">
        <f t="shared" si="3508"/>
        <v>4550</v>
      </c>
      <c r="Q3390" s="29"/>
      <c r="R3390" s="29"/>
      <c r="X3390" s="533" t="s">
        <v>561</v>
      </c>
      <c r="Y3390" s="533">
        <v>65</v>
      </c>
      <c r="Z3390" s="533" t="s">
        <v>95</v>
      </c>
      <c r="AA3390" s="533">
        <v>70</v>
      </c>
      <c r="AB3390" s="533">
        <v>4550</v>
      </c>
    </row>
    <row r="3391" spans="1:28" ht="15.75" hidden="1">
      <c r="A3391" s="533" t="s">
        <v>2729</v>
      </c>
      <c r="B3391" s="533">
        <v>21</v>
      </c>
      <c r="C3391" s="533" t="s">
        <v>551</v>
      </c>
      <c r="D3391" s="572" t="s">
        <v>2744</v>
      </c>
      <c r="E3391" s="571" t="str">
        <f t="shared" si="3505"/>
        <v>FACILITY FIRE-SUPPRESSION WATER- SERVICE PIPING</v>
      </c>
      <c r="F3391" s="533" t="s">
        <v>1821</v>
      </c>
      <c r="G3391" s="533" t="s">
        <v>2722</v>
      </c>
      <c r="H3391" s="533">
        <v>646</v>
      </c>
      <c r="I3391" s="533" t="str">
        <f t="shared" ref="I3391:J3391" si="3515">I3389</f>
        <v>Standpipes and wet-pipe sprinlers</v>
      </c>
      <c r="J3391" s="533" t="str">
        <f t="shared" si="3515"/>
        <v>Black Steel Pipes and fittings</v>
      </c>
      <c r="K3391" s="1" t="s">
        <v>45</v>
      </c>
      <c r="L3391" s="29" t="s">
        <v>562</v>
      </c>
      <c r="M3391" s="101">
        <v>19</v>
      </c>
      <c r="N3391" s="4" t="s">
        <v>95</v>
      </c>
      <c r="O3391" s="641">
        <v>95</v>
      </c>
      <c r="P3391" s="25">
        <f t="shared" si="3508"/>
        <v>1805</v>
      </c>
      <c r="Q3391" s="29"/>
      <c r="R3391" s="29"/>
      <c r="X3391" s="533" t="s">
        <v>562</v>
      </c>
      <c r="Y3391" s="533">
        <v>19</v>
      </c>
      <c r="Z3391" s="533" t="s">
        <v>95</v>
      </c>
      <c r="AA3391" s="533">
        <v>95</v>
      </c>
      <c r="AB3391" s="533">
        <v>1805</v>
      </c>
    </row>
    <row r="3392" spans="1:28" ht="15.75" hidden="1">
      <c r="A3392" s="533" t="s">
        <v>2729</v>
      </c>
      <c r="B3392" s="533">
        <v>21</v>
      </c>
      <c r="C3392" s="533" t="s">
        <v>551</v>
      </c>
      <c r="D3392" s="572" t="s">
        <v>2744</v>
      </c>
      <c r="E3392" s="571" t="str">
        <f t="shared" si="3505"/>
        <v>FACILITY FIRE-SUPPRESSION WATER- SERVICE PIPING</v>
      </c>
      <c r="F3392" s="533" t="s">
        <v>1821</v>
      </c>
      <c r="G3392" s="533" t="s">
        <v>2725</v>
      </c>
      <c r="H3392" s="533">
        <v>647</v>
      </c>
      <c r="I3392" s="533" t="str">
        <f t="shared" ref="I3392" si="3516">L3392</f>
        <v>Valves</v>
      </c>
      <c r="J3392" s="533" t="s">
        <v>564</v>
      </c>
      <c r="K3392" s="1"/>
      <c r="L3392" s="627" t="s">
        <v>563</v>
      </c>
      <c r="M3392" s="101"/>
      <c r="N3392" s="4"/>
      <c r="O3392" s="641"/>
      <c r="P3392" s="4"/>
      <c r="Q3392" s="29"/>
      <c r="R3392" s="29"/>
      <c r="X3392" s="533" t="s">
        <v>563</v>
      </c>
    </row>
    <row r="3393" spans="1:28" ht="15.75" hidden="1">
      <c r="A3393" s="533" t="s">
        <v>2729</v>
      </c>
      <c r="B3393" s="533">
        <v>21</v>
      </c>
      <c r="C3393" s="533" t="s">
        <v>551</v>
      </c>
      <c r="D3393" s="572" t="s">
        <v>2744</v>
      </c>
      <c r="E3393" s="571" t="str">
        <f t="shared" si="3505"/>
        <v>FACILITY FIRE-SUPPRESSION WATER- SERVICE PIPING</v>
      </c>
      <c r="F3393" s="533" t="s">
        <v>1821</v>
      </c>
      <c r="G3393" s="533" t="s">
        <v>2725</v>
      </c>
      <c r="H3393" s="533">
        <v>648</v>
      </c>
      <c r="I3393" s="533" t="s">
        <v>563</v>
      </c>
      <c r="J3393" s="533" t="str">
        <f t="shared" ref="J3393" si="3517">L3393</f>
        <v>Gate valves</v>
      </c>
      <c r="K3393" s="1"/>
      <c r="L3393" s="627" t="s">
        <v>564</v>
      </c>
      <c r="M3393" s="101"/>
      <c r="N3393" s="4"/>
      <c r="O3393" s="641"/>
      <c r="P3393" s="4"/>
      <c r="Q3393" s="29"/>
      <c r="R3393" s="29"/>
      <c r="X3393" s="533" t="s">
        <v>564</v>
      </c>
    </row>
    <row r="3394" spans="1:28" ht="15.75" hidden="1">
      <c r="A3394" s="533" t="s">
        <v>2729</v>
      </c>
      <c r="B3394" s="533">
        <v>21</v>
      </c>
      <c r="C3394" s="533" t="s">
        <v>551</v>
      </c>
      <c r="D3394" s="572" t="s">
        <v>2744</v>
      </c>
      <c r="E3394" s="571" t="str">
        <f t="shared" si="3505"/>
        <v>FACILITY FIRE-SUPPRESSION WATER- SERVICE PIPING</v>
      </c>
      <c r="F3394" s="533" t="s">
        <v>1821</v>
      </c>
      <c r="G3394" s="533" t="s">
        <v>2722</v>
      </c>
      <c r="H3394" s="533">
        <v>649</v>
      </c>
      <c r="I3394" s="533" t="str">
        <f t="shared" ref="I3394:J3394" si="3518">I3392</f>
        <v>Valves</v>
      </c>
      <c r="J3394" s="533" t="str">
        <f t="shared" si="3518"/>
        <v>Gate valves</v>
      </c>
      <c r="K3394" s="1" t="s">
        <v>48</v>
      </c>
      <c r="L3394" s="29" t="s">
        <v>555</v>
      </c>
      <c r="M3394" s="101">
        <v>1</v>
      </c>
      <c r="N3394" s="4" t="s">
        <v>39</v>
      </c>
      <c r="O3394" s="641">
        <v>20</v>
      </c>
      <c r="P3394" s="25">
        <f t="shared" ref="P3394:P3398" si="3519">O3394*M3394</f>
        <v>20</v>
      </c>
      <c r="Q3394" s="29"/>
      <c r="R3394" s="29"/>
      <c r="X3394" s="533" t="s">
        <v>555</v>
      </c>
      <c r="Y3394" s="533">
        <v>1</v>
      </c>
      <c r="Z3394" s="533" t="s">
        <v>39</v>
      </c>
      <c r="AA3394" s="533">
        <v>20</v>
      </c>
      <c r="AB3394" s="533">
        <v>20</v>
      </c>
    </row>
    <row r="3395" spans="1:28" ht="15.75" hidden="1">
      <c r="A3395" s="533" t="s">
        <v>2729</v>
      </c>
      <c r="B3395" s="533">
        <v>21</v>
      </c>
      <c r="C3395" s="533" t="s">
        <v>551</v>
      </c>
      <c r="D3395" s="572" t="s">
        <v>2744</v>
      </c>
      <c r="E3395" s="571" t="str">
        <f t="shared" si="3505"/>
        <v>FACILITY FIRE-SUPPRESSION WATER- SERVICE PIPING</v>
      </c>
      <c r="F3395" s="533" t="s">
        <v>1821</v>
      </c>
      <c r="G3395" s="533" t="s">
        <v>2722</v>
      </c>
      <c r="H3395" s="533">
        <v>650</v>
      </c>
      <c r="I3395" s="533" t="str">
        <f t="shared" ref="I3395:J3395" si="3520">I3393</f>
        <v>Valves</v>
      </c>
      <c r="J3395" s="533" t="str">
        <f t="shared" si="3520"/>
        <v>Gate valves</v>
      </c>
      <c r="K3395" s="1" t="s">
        <v>50</v>
      </c>
      <c r="L3395" s="29" t="s">
        <v>557</v>
      </c>
      <c r="M3395" s="101">
        <v>1</v>
      </c>
      <c r="N3395" s="4" t="s">
        <v>39</v>
      </c>
      <c r="O3395" s="641">
        <v>40</v>
      </c>
      <c r="P3395" s="25">
        <f t="shared" si="3519"/>
        <v>40</v>
      </c>
      <c r="Q3395" s="29"/>
      <c r="R3395" s="29"/>
      <c r="X3395" s="533" t="s">
        <v>557</v>
      </c>
      <c r="Y3395" s="533">
        <v>1</v>
      </c>
      <c r="Z3395" s="533" t="s">
        <v>39</v>
      </c>
      <c r="AA3395" s="533">
        <v>40</v>
      </c>
      <c r="AB3395" s="533">
        <v>40</v>
      </c>
    </row>
    <row r="3396" spans="1:28" ht="15.75" hidden="1">
      <c r="A3396" s="533" t="s">
        <v>2729</v>
      </c>
      <c r="B3396" s="533">
        <v>21</v>
      </c>
      <c r="C3396" s="533" t="s">
        <v>551</v>
      </c>
      <c r="D3396" s="572" t="s">
        <v>2744</v>
      </c>
      <c r="E3396" s="571" t="str">
        <f t="shared" si="3505"/>
        <v>FACILITY FIRE-SUPPRESSION WATER- SERVICE PIPING</v>
      </c>
      <c r="F3396" s="533" t="s">
        <v>1821</v>
      </c>
      <c r="G3396" s="533" t="s">
        <v>2722</v>
      </c>
      <c r="H3396" s="533">
        <v>651</v>
      </c>
      <c r="I3396" s="533" t="str">
        <f t="shared" ref="I3396:J3396" si="3521">I3394</f>
        <v>Valves</v>
      </c>
      <c r="J3396" s="533" t="str">
        <f t="shared" si="3521"/>
        <v>Gate valves</v>
      </c>
      <c r="K3396" s="1" t="s">
        <v>76</v>
      </c>
      <c r="L3396" s="29" t="s">
        <v>558</v>
      </c>
      <c r="M3396" s="101">
        <v>4</v>
      </c>
      <c r="N3396" s="4" t="s">
        <v>39</v>
      </c>
      <c r="O3396" s="641">
        <v>50</v>
      </c>
      <c r="P3396" s="25">
        <f t="shared" si="3519"/>
        <v>200</v>
      </c>
      <c r="Q3396" s="29"/>
      <c r="R3396" s="29"/>
      <c r="X3396" s="533" t="s">
        <v>558</v>
      </c>
      <c r="Y3396" s="533">
        <v>4</v>
      </c>
      <c r="Z3396" s="533" t="s">
        <v>39</v>
      </c>
      <c r="AA3396" s="533">
        <v>50</v>
      </c>
      <c r="AB3396" s="533">
        <v>200</v>
      </c>
    </row>
    <row r="3397" spans="1:28" ht="15.75" hidden="1">
      <c r="A3397" s="533" t="s">
        <v>2729</v>
      </c>
      <c r="B3397" s="533">
        <v>21</v>
      </c>
      <c r="C3397" s="533" t="s">
        <v>551</v>
      </c>
      <c r="D3397" s="572" t="s">
        <v>2744</v>
      </c>
      <c r="E3397" s="571" t="str">
        <f t="shared" si="3505"/>
        <v>FACILITY FIRE-SUPPRESSION WATER- SERVICE PIPING</v>
      </c>
      <c r="F3397" s="533" t="s">
        <v>1821</v>
      </c>
      <c r="G3397" s="533" t="s">
        <v>2722</v>
      </c>
      <c r="H3397" s="533">
        <v>652</v>
      </c>
      <c r="I3397" s="533" t="str">
        <f t="shared" ref="I3397:J3397" si="3522">I3395</f>
        <v>Valves</v>
      </c>
      <c r="J3397" s="533" t="str">
        <f t="shared" si="3522"/>
        <v>Gate valves</v>
      </c>
      <c r="K3397" s="1" t="s">
        <v>77</v>
      </c>
      <c r="L3397" s="29" t="s">
        <v>561</v>
      </c>
      <c r="M3397" s="101">
        <v>1</v>
      </c>
      <c r="N3397" s="4" t="s">
        <v>39</v>
      </c>
      <c r="O3397" s="641">
        <v>190</v>
      </c>
      <c r="P3397" s="25">
        <f t="shared" si="3519"/>
        <v>190</v>
      </c>
      <c r="Q3397" s="29"/>
      <c r="R3397" s="29"/>
      <c r="X3397" s="533" t="s">
        <v>561</v>
      </c>
      <c r="Y3397" s="533">
        <v>1</v>
      </c>
      <c r="Z3397" s="533" t="s">
        <v>39</v>
      </c>
      <c r="AA3397" s="533">
        <v>190</v>
      </c>
      <c r="AB3397" s="533">
        <v>190</v>
      </c>
    </row>
    <row r="3398" spans="1:28" ht="15.75" hidden="1">
      <c r="A3398" s="533" t="s">
        <v>2729</v>
      </c>
      <c r="B3398" s="533">
        <v>21</v>
      </c>
      <c r="C3398" s="533" t="s">
        <v>551</v>
      </c>
      <c r="D3398" s="572" t="s">
        <v>2744</v>
      </c>
      <c r="E3398" s="571" t="str">
        <f t="shared" si="3505"/>
        <v>FACILITY FIRE-SUPPRESSION WATER- SERVICE PIPING</v>
      </c>
      <c r="F3398" s="533" t="s">
        <v>1821</v>
      </c>
      <c r="G3398" s="533" t="s">
        <v>2722</v>
      </c>
      <c r="H3398" s="533">
        <v>653</v>
      </c>
      <c r="I3398" s="533" t="str">
        <f t="shared" ref="I3398:J3398" si="3523">I3396</f>
        <v>Valves</v>
      </c>
      <c r="J3398" s="533" t="str">
        <f t="shared" si="3523"/>
        <v>Gate valves</v>
      </c>
      <c r="K3398" s="1" t="s">
        <v>78</v>
      </c>
      <c r="L3398" s="29" t="s">
        <v>562</v>
      </c>
      <c r="M3398" s="101">
        <v>4</v>
      </c>
      <c r="N3398" s="4" t="s">
        <v>39</v>
      </c>
      <c r="O3398" s="641">
        <v>560</v>
      </c>
      <c r="P3398" s="25">
        <f t="shared" si="3519"/>
        <v>2240</v>
      </c>
      <c r="Q3398" s="29"/>
      <c r="R3398" s="29"/>
      <c r="X3398" s="533" t="s">
        <v>562</v>
      </c>
      <c r="Y3398" s="533">
        <v>4</v>
      </c>
      <c r="Z3398" s="533" t="s">
        <v>39</v>
      </c>
      <c r="AA3398" s="533">
        <v>560</v>
      </c>
      <c r="AB3398" s="533">
        <v>2240</v>
      </c>
    </row>
    <row r="3399" spans="1:28" ht="15.75" hidden="1">
      <c r="A3399" s="533" t="s">
        <v>2729</v>
      </c>
      <c r="B3399" s="533">
        <v>21</v>
      </c>
      <c r="C3399" s="533" t="s">
        <v>551</v>
      </c>
      <c r="D3399" s="572" t="s">
        <v>2744</v>
      </c>
      <c r="E3399" s="571" t="str">
        <f t="shared" si="3505"/>
        <v>FACILITY FIRE-SUPPRESSION WATER- SERVICE PIPING</v>
      </c>
      <c r="F3399" s="533" t="s">
        <v>1821</v>
      </c>
      <c r="G3399" s="533" t="s">
        <v>2725</v>
      </c>
      <c r="H3399" s="533">
        <v>654</v>
      </c>
      <c r="I3399" s="533" t="str">
        <f>L3399</f>
        <v>Test and drain valves</v>
      </c>
      <c r="J3399" s="533" t="str">
        <f>L3399</f>
        <v>Test and drain valves</v>
      </c>
      <c r="K3399" s="269"/>
      <c r="L3399" s="628" t="s">
        <v>565</v>
      </c>
      <c r="M3399" s="249"/>
      <c r="N3399" s="270"/>
      <c r="O3399" s="641"/>
      <c r="P3399" s="4"/>
      <c r="Q3399" s="29"/>
      <c r="R3399" s="29"/>
      <c r="X3399" s="533" t="s">
        <v>565</v>
      </c>
    </row>
    <row r="3400" spans="1:28" ht="15.75" hidden="1">
      <c r="A3400" s="533" t="s">
        <v>2729</v>
      </c>
      <c r="B3400" s="533">
        <v>21</v>
      </c>
      <c r="C3400" s="533" t="s">
        <v>551</v>
      </c>
      <c r="D3400" s="572" t="s">
        <v>2744</v>
      </c>
      <c r="E3400" s="571" t="str">
        <f t="shared" si="3505"/>
        <v>FACILITY FIRE-SUPPRESSION WATER- SERVICE PIPING</v>
      </c>
      <c r="F3400" s="533" t="s">
        <v>1821</v>
      </c>
      <c r="G3400" s="533" t="s">
        <v>2722</v>
      </c>
      <c r="H3400" s="533">
        <v>655</v>
      </c>
      <c r="I3400" s="533" t="str">
        <f>I3398</f>
        <v>Valves</v>
      </c>
      <c r="J3400" s="533" t="str">
        <f>J3398</f>
        <v>Gate valves</v>
      </c>
      <c r="K3400" s="269" t="s">
        <v>13</v>
      </c>
      <c r="L3400" s="278" t="s">
        <v>555</v>
      </c>
      <c r="M3400" s="249">
        <v>2</v>
      </c>
      <c r="N3400" s="270" t="s">
        <v>39</v>
      </c>
      <c r="O3400" s="641"/>
      <c r="P3400" s="25">
        <f>O3400*M3400</f>
        <v>0</v>
      </c>
      <c r="Q3400" s="29"/>
      <c r="R3400" s="29"/>
      <c r="X3400" s="533" t="s">
        <v>555</v>
      </c>
      <c r="Y3400" s="533">
        <v>2</v>
      </c>
      <c r="Z3400" s="533" t="s">
        <v>39</v>
      </c>
      <c r="AB3400" s="533">
        <v>0</v>
      </c>
    </row>
    <row r="3401" spans="1:28" ht="15.75" hidden="1">
      <c r="A3401" s="533" t="s">
        <v>2729</v>
      </c>
      <c r="B3401" s="533">
        <v>21</v>
      </c>
      <c r="C3401" s="533" t="s">
        <v>551</v>
      </c>
      <c r="D3401" s="572" t="s">
        <v>2744</v>
      </c>
      <c r="E3401" s="571" t="str">
        <f t="shared" si="3505"/>
        <v>FACILITY FIRE-SUPPRESSION WATER- SERVICE PIPING</v>
      </c>
      <c r="F3401" s="533" t="s">
        <v>1821</v>
      </c>
      <c r="G3401" s="533" t="s">
        <v>2725</v>
      </c>
      <c r="H3401" s="533">
        <v>656</v>
      </c>
      <c r="I3401" s="533" t="str">
        <f t="shared" ref="I3401" si="3524">L3401</f>
        <v>Specialty Valves</v>
      </c>
      <c r="J3401" s="533" t="str">
        <f t="shared" ref="J3401:J3403" si="3525">L3401</f>
        <v>Specialty Valves</v>
      </c>
      <c r="K3401" s="1"/>
      <c r="L3401" s="627" t="s">
        <v>566</v>
      </c>
      <c r="M3401" s="101"/>
      <c r="N3401" s="4"/>
      <c r="O3401" s="641"/>
      <c r="P3401" s="4"/>
      <c r="Q3401" s="29"/>
      <c r="R3401" s="29"/>
      <c r="X3401" s="533" t="s">
        <v>566</v>
      </c>
    </row>
    <row r="3402" spans="1:28" ht="15.75" hidden="1">
      <c r="A3402" s="533" t="s">
        <v>2729</v>
      </c>
      <c r="B3402" s="533">
        <v>21</v>
      </c>
      <c r="C3402" s="533" t="s">
        <v>551</v>
      </c>
      <c r="D3402" s="572" t="s">
        <v>2744</v>
      </c>
      <c r="E3402" s="571" t="str">
        <f t="shared" si="3505"/>
        <v>FACILITY FIRE-SUPPRESSION WATER- SERVICE PIPING</v>
      </c>
      <c r="F3402" s="533" t="s">
        <v>1821</v>
      </c>
      <c r="G3402" s="533" t="s">
        <v>2725</v>
      </c>
      <c r="H3402" s="533">
        <v>657</v>
      </c>
      <c r="I3402" s="533" t="s">
        <v>566</v>
      </c>
      <c r="J3402" s="533" t="str">
        <f t="shared" si="3525"/>
        <v>Fire-Protection-Service Valves</v>
      </c>
      <c r="K3402" s="1"/>
      <c r="L3402" s="627" t="s">
        <v>567</v>
      </c>
      <c r="M3402" s="101"/>
      <c r="N3402" s="4"/>
      <c r="O3402" s="641"/>
      <c r="P3402" s="4"/>
      <c r="Q3402" s="29"/>
      <c r="R3402" s="29"/>
      <c r="X3402" s="533" t="s">
        <v>567</v>
      </c>
    </row>
    <row r="3403" spans="1:28" ht="15.75" hidden="1">
      <c r="A3403" s="533" t="s">
        <v>2729</v>
      </c>
      <c r="B3403" s="533">
        <v>21</v>
      </c>
      <c r="C3403" s="533" t="s">
        <v>551</v>
      </c>
      <c r="D3403" s="572" t="s">
        <v>2744</v>
      </c>
      <c r="E3403" s="571" t="str">
        <f t="shared" si="3505"/>
        <v>FACILITY FIRE-SUPPRESSION WATER- SERVICE PIPING</v>
      </c>
      <c r="F3403" s="533" t="s">
        <v>1821</v>
      </c>
      <c r="G3403" s="533" t="s">
        <v>2725</v>
      </c>
      <c r="H3403" s="533">
        <v>658</v>
      </c>
      <c r="I3403" s="533" t="s">
        <v>566</v>
      </c>
      <c r="J3403" s="533" t="str">
        <f t="shared" si="3525"/>
        <v>Alarm check valves</v>
      </c>
      <c r="K3403" s="1"/>
      <c r="L3403" s="627" t="s">
        <v>568</v>
      </c>
      <c r="M3403" s="101"/>
      <c r="N3403" s="4"/>
      <c r="O3403" s="641"/>
      <c r="P3403" s="4"/>
      <c r="Q3403" s="29"/>
      <c r="R3403" s="29"/>
      <c r="X3403" s="533" t="s">
        <v>568</v>
      </c>
    </row>
    <row r="3404" spans="1:28" ht="15.75" hidden="1">
      <c r="A3404" s="533" t="s">
        <v>2729</v>
      </c>
      <c r="B3404" s="533">
        <v>21</v>
      </c>
      <c r="C3404" s="533" t="s">
        <v>551</v>
      </c>
      <c r="D3404" s="572" t="s">
        <v>2744</v>
      </c>
      <c r="E3404" s="571" t="str">
        <f t="shared" si="3505"/>
        <v>FACILITY FIRE-SUPPRESSION WATER- SERVICE PIPING</v>
      </c>
      <c r="F3404" s="533" t="s">
        <v>1821</v>
      </c>
      <c r="G3404" s="533" t="s">
        <v>2722</v>
      </c>
      <c r="H3404" s="533">
        <v>659</v>
      </c>
      <c r="I3404" s="533" t="s">
        <v>566</v>
      </c>
      <c r="J3404" s="533" t="str">
        <f>J3403</f>
        <v>Alarm check valves</v>
      </c>
      <c r="K3404" s="1" t="s">
        <v>13</v>
      </c>
      <c r="L3404" s="29" t="s">
        <v>561</v>
      </c>
      <c r="M3404" s="101">
        <v>1</v>
      </c>
      <c r="N3404" s="4" t="s">
        <v>39</v>
      </c>
      <c r="O3404" s="641">
        <v>250</v>
      </c>
      <c r="P3404" s="25">
        <f>O3404*M3404</f>
        <v>250</v>
      </c>
      <c r="Q3404" s="29"/>
      <c r="R3404" s="29"/>
      <c r="X3404" s="533" t="s">
        <v>561</v>
      </c>
      <c r="Y3404" s="533">
        <v>1</v>
      </c>
      <c r="Z3404" s="533" t="s">
        <v>39</v>
      </c>
      <c r="AA3404" s="533">
        <v>250</v>
      </c>
      <c r="AB3404" s="533">
        <v>250</v>
      </c>
    </row>
    <row r="3405" spans="1:28" ht="15.75" hidden="1">
      <c r="A3405" s="533" t="s">
        <v>2729</v>
      </c>
      <c r="B3405" s="533">
        <v>21</v>
      </c>
      <c r="C3405" s="533" t="s">
        <v>551</v>
      </c>
      <c r="D3405" s="572" t="s">
        <v>2744</v>
      </c>
      <c r="E3405" s="571" t="str">
        <f t="shared" si="3505"/>
        <v>FACILITY FIRE-SUPPRESSION WATER- SERVICE PIPING</v>
      </c>
      <c r="F3405" s="533" t="s">
        <v>1821</v>
      </c>
      <c r="G3405" s="533" t="s">
        <v>2725</v>
      </c>
      <c r="H3405" s="533">
        <v>660</v>
      </c>
      <c r="I3405" s="533" t="s">
        <v>566</v>
      </c>
      <c r="J3405" s="533" t="str">
        <f>L3405</f>
        <v>Check valves</v>
      </c>
      <c r="K3405" s="1"/>
      <c r="L3405" s="627" t="s">
        <v>569</v>
      </c>
      <c r="M3405" s="101"/>
      <c r="N3405" s="4"/>
      <c r="O3405" s="641"/>
      <c r="P3405" s="4"/>
      <c r="Q3405" s="29"/>
      <c r="R3405" s="29"/>
      <c r="X3405" s="533" t="s">
        <v>569</v>
      </c>
    </row>
    <row r="3406" spans="1:28" ht="15.75" hidden="1">
      <c r="A3406" s="533" t="s">
        <v>2729</v>
      </c>
      <c r="B3406" s="533">
        <v>21</v>
      </c>
      <c r="C3406" s="533" t="s">
        <v>551</v>
      </c>
      <c r="D3406" s="572" t="s">
        <v>2744</v>
      </c>
      <c r="E3406" s="571" t="str">
        <f t="shared" si="3505"/>
        <v>FACILITY FIRE-SUPPRESSION WATER- SERVICE PIPING</v>
      </c>
      <c r="F3406" s="533" t="s">
        <v>1821</v>
      </c>
      <c r="G3406" s="533" t="s">
        <v>2722</v>
      </c>
      <c r="H3406" s="533">
        <v>661</v>
      </c>
      <c r="I3406" s="533" t="s">
        <v>566</v>
      </c>
      <c r="J3406" s="533" t="str">
        <f>J3405</f>
        <v>Check valves</v>
      </c>
      <c r="K3406" s="1" t="s">
        <v>15</v>
      </c>
      <c r="L3406" s="29" t="s">
        <v>561</v>
      </c>
      <c r="M3406" s="101">
        <v>1</v>
      </c>
      <c r="N3406" s="4" t="s">
        <v>39</v>
      </c>
      <c r="O3406" s="641">
        <v>250</v>
      </c>
      <c r="P3406" s="25">
        <f t="shared" ref="P3406:P3407" si="3526">O3406*M3406</f>
        <v>250</v>
      </c>
      <c r="Q3406" s="29"/>
      <c r="R3406" s="29"/>
      <c r="X3406" s="533" t="s">
        <v>561</v>
      </c>
      <c r="Y3406" s="533">
        <v>1</v>
      </c>
      <c r="Z3406" s="533" t="s">
        <v>39</v>
      </c>
      <c r="AA3406" s="533">
        <v>250</v>
      </c>
      <c r="AB3406" s="533">
        <v>250</v>
      </c>
    </row>
    <row r="3407" spans="1:28" ht="15.75" hidden="1">
      <c r="A3407" s="533" t="s">
        <v>2729</v>
      </c>
      <c r="B3407" s="533">
        <v>21</v>
      </c>
      <c r="C3407" s="533" t="s">
        <v>551</v>
      </c>
      <c r="D3407" s="572" t="s">
        <v>2744</v>
      </c>
      <c r="E3407" s="571" t="str">
        <f t="shared" si="3505"/>
        <v>FACILITY FIRE-SUPPRESSION WATER- SERVICE PIPING</v>
      </c>
      <c r="F3407" s="533" t="s">
        <v>1821</v>
      </c>
      <c r="G3407" s="533" t="s">
        <v>2722</v>
      </c>
      <c r="H3407" s="533">
        <v>662</v>
      </c>
      <c r="I3407" s="533" t="s">
        <v>566</v>
      </c>
      <c r="J3407" s="533" t="str">
        <f>J3405</f>
        <v>Check valves</v>
      </c>
      <c r="K3407" s="1" t="s">
        <v>17</v>
      </c>
      <c r="L3407" s="29" t="s">
        <v>562</v>
      </c>
      <c r="M3407" s="101">
        <v>2</v>
      </c>
      <c r="N3407" s="4" t="s">
        <v>39</v>
      </c>
      <c r="O3407" s="641">
        <v>560</v>
      </c>
      <c r="P3407" s="25">
        <f t="shared" si="3526"/>
        <v>1120</v>
      </c>
      <c r="Q3407" s="29"/>
      <c r="R3407" s="29"/>
      <c r="X3407" s="533" t="s">
        <v>562</v>
      </c>
      <c r="Y3407" s="533">
        <v>2</v>
      </c>
      <c r="Z3407" s="533" t="s">
        <v>39</v>
      </c>
      <c r="AA3407" s="533">
        <v>560</v>
      </c>
      <c r="AB3407" s="533">
        <v>1120</v>
      </c>
    </row>
    <row r="3408" spans="1:28" ht="15.75" hidden="1">
      <c r="A3408" s="533" t="s">
        <v>2729</v>
      </c>
      <c r="B3408" s="533">
        <v>21</v>
      </c>
      <c r="C3408" s="533" t="s">
        <v>551</v>
      </c>
      <c r="D3408" s="572" t="s">
        <v>2744</v>
      </c>
      <c r="E3408" s="571" t="str">
        <f t="shared" si="3505"/>
        <v>FACILITY FIRE-SUPPRESSION WATER- SERVICE PIPING</v>
      </c>
      <c r="F3408" s="533" t="s">
        <v>1821</v>
      </c>
      <c r="G3408" s="533" t="s">
        <v>2725</v>
      </c>
      <c r="H3408" s="533">
        <v>663</v>
      </c>
      <c r="I3408" s="533" t="s">
        <v>566</v>
      </c>
      <c r="J3408" s="533" t="str">
        <f>L3408</f>
        <v>Zone valve assembly</v>
      </c>
      <c r="K3408" s="1"/>
      <c r="L3408" s="627" t="s">
        <v>570</v>
      </c>
      <c r="M3408" s="101"/>
      <c r="N3408" s="4"/>
      <c r="O3408" s="641"/>
      <c r="P3408" s="4"/>
      <c r="Q3408" s="29"/>
      <c r="R3408" s="29"/>
      <c r="X3408" s="533" t="s">
        <v>570</v>
      </c>
    </row>
    <row r="3409" spans="1:28" ht="15.75" hidden="1">
      <c r="A3409" s="533" t="s">
        <v>2729</v>
      </c>
      <c r="B3409" s="533">
        <v>21</v>
      </c>
      <c r="C3409" s="533" t="s">
        <v>551</v>
      </c>
      <c r="D3409" s="572" t="s">
        <v>2744</v>
      </c>
      <c r="E3409" s="571" t="str">
        <f t="shared" si="3505"/>
        <v>FACILITY FIRE-SUPPRESSION WATER- SERVICE PIPING</v>
      </c>
      <c r="F3409" s="533" t="s">
        <v>1821</v>
      </c>
      <c r="G3409" s="533" t="s">
        <v>2722</v>
      </c>
      <c r="H3409" s="533">
        <v>664</v>
      </c>
      <c r="I3409" s="533" t="s">
        <v>566</v>
      </c>
      <c r="J3409" s="533" t="str">
        <f>J3408</f>
        <v>Zone valve assembly</v>
      </c>
      <c r="K3409" s="1" t="s">
        <v>19</v>
      </c>
      <c r="L3409" s="29" t="s">
        <v>561</v>
      </c>
      <c r="M3409" s="101">
        <v>2</v>
      </c>
      <c r="N3409" s="4" t="s">
        <v>39</v>
      </c>
      <c r="O3409" s="641">
        <v>250</v>
      </c>
      <c r="P3409" s="25">
        <f>O3409*M3409</f>
        <v>500</v>
      </c>
      <c r="Q3409" s="29"/>
      <c r="R3409" s="29"/>
      <c r="X3409" s="533" t="s">
        <v>561</v>
      </c>
      <c r="Y3409" s="533">
        <v>2</v>
      </c>
      <c r="Z3409" s="533" t="s">
        <v>39</v>
      </c>
      <c r="AA3409" s="533">
        <v>250</v>
      </c>
      <c r="AB3409" s="533">
        <v>500</v>
      </c>
    </row>
    <row r="3410" spans="1:28" ht="15.75" hidden="1">
      <c r="A3410" s="533" t="s">
        <v>2729</v>
      </c>
      <c r="B3410" s="533">
        <v>21</v>
      </c>
      <c r="C3410" s="533" t="s">
        <v>551</v>
      </c>
      <c r="D3410" s="572" t="s">
        <v>2744</v>
      </c>
      <c r="E3410" s="571" t="str">
        <f t="shared" si="3505"/>
        <v>FACILITY FIRE-SUPPRESSION WATER- SERVICE PIPING</v>
      </c>
      <c r="F3410" s="533" t="s">
        <v>1821</v>
      </c>
      <c r="G3410" s="533" t="s">
        <v>2725</v>
      </c>
      <c r="H3410" s="533">
        <v>665</v>
      </c>
      <c r="I3410" s="533" t="s">
        <v>566</v>
      </c>
      <c r="J3410" s="533" t="str">
        <f>L3410</f>
        <v>Automatic Sprinklers</v>
      </c>
      <c r="K3410" s="269"/>
      <c r="L3410" s="628" t="s">
        <v>571</v>
      </c>
      <c r="M3410" s="249"/>
      <c r="N3410" s="270"/>
      <c r="O3410" s="641"/>
      <c r="P3410" s="4"/>
      <c r="Q3410" s="29"/>
      <c r="R3410" s="29"/>
      <c r="X3410" s="533" t="s">
        <v>571</v>
      </c>
    </row>
    <row r="3411" spans="1:28" ht="15.75" hidden="1">
      <c r="A3411" s="533" t="s">
        <v>2729</v>
      </c>
      <c r="B3411" s="533">
        <v>21</v>
      </c>
      <c r="C3411" s="533" t="s">
        <v>551</v>
      </c>
      <c r="D3411" s="572" t="s">
        <v>2744</v>
      </c>
      <c r="E3411" s="571" t="str">
        <f t="shared" si="3505"/>
        <v>FACILITY FIRE-SUPPRESSION WATER- SERVICE PIPING</v>
      </c>
      <c r="F3411" s="533" t="s">
        <v>1821</v>
      </c>
      <c r="G3411" s="533" t="s">
        <v>2722</v>
      </c>
      <c r="H3411" s="533">
        <v>666</v>
      </c>
      <c r="I3411" s="533" t="s">
        <v>566</v>
      </c>
      <c r="J3411" s="533" t="str">
        <f>J3410</f>
        <v>Automatic Sprinklers</v>
      </c>
      <c r="K3411" s="269" t="s">
        <v>21</v>
      </c>
      <c r="L3411" s="278" t="s">
        <v>572</v>
      </c>
      <c r="M3411" s="249">
        <v>27</v>
      </c>
      <c r="N3411" s="270" t="s">
        <v>39</v>
      </c>
      <c r="O3411" s="641"/>
      <c r="P3411" s="25">
        <f t="shared" ref="P3411:P3413" si="3527">O3411*M3411</f>
        <v>0</v>
      </c>
      <c r="Q3411" s="29"/>
      <c r="R3411" s="29"/>
      <c r="X3411" s="533" t="s">
        <v>572</v>
      </c>
      <c r="Y3411" s="533">
        <v>27</v>
      </c>
      <c r="Z3411" s="533" t="s">
        <v>39</v>
      </c>
      <c r="AB3411" s="533">
        <v>0</v>
      </c>
    </row>
    <row r="3412" spans="1:28" ht="15.75" hidden="1">
      <c r="A3412" s="533" t="s">
        <v>2729</v>
      </c>
      <c r="B3412" s="533">
        <v>21</v>
      </c>
      <c r="C3412" s="533" t="s">
        <v>551</v>
      </c>
      <c r="D3412" s="572" t="s">
        <v>2744</v>
      </c>
      <c r="E3412" s="571" t="str">
        <f t="shared" si="3505"/>
        <v>FACILITY FIRE-SUPPRESSION WATER- SERVICE PIPING</v>
      </c>
      <c r="F3412" s="533" t="s">
        <v>1821</v>
      </c>
      <c r="G3412" s="533" t="s">
        <v>2722</v>
      </c>
      <c r="H3412" s="533">
        <v>667</v>
      </c>
      <c r="I3412" s="533" t="s">
        <v>566</v>
      </c>
      <c r="J3412" s="533" t="str">
        <f>J3411</f>
        <v>Automatic Sprinklers</v>
      </c>
      <c r="K3412" s="269" t="s">
        <v>45</v>
      </c>
      <c r="L3412" s="278" t="s">
        <v>573</v>
      </c>
      <c r="M3412" s="249">
        <v>92</v>
      </c>
      <c r="N3412" s="270" t="s">
        <v>39</v>
      </c>
      <c r="O3412" s="641"/>
      <c r="P3412" s="25">
        <f t="shared" si="3527"/>
        <v>0</v>
      </c>
      <c r="Q3412" s="29"/>
      <c r="R3412" s="29"/>
      <c r="X3412" s="533" t="s">
        <v>573</v>
      </c>
      <c r="Y3412" s="533">
        <v>92</v>
      </c>
      <c r="Z3412" s="533" t="s">
        <v>39</v>
      </c>
      <c r="AB3412" s="533">
        <v>0</v>
      </c>
    </row>
    <row r="3413" spans="1:28" ht="15.75" hidden="1">
      <c r="A3413" s="533" t="s">
        <v>2729</v>
      </c>
      <c r="B3413" s="533">
        <v>21</v>
      </c>
      <c r="C3413" s="533" t="s">
        <v>551</v>
      </c>
      <c r="D3413" s="572" t="s">
        <v>2744</v>
      </c>
      <c r="E3413" s="571" t="str">
        <f t="shared" si="3505"/>
        <v>FACILITY FIRE-SUPPRESSION WATER- SERVICE PIPING</v>
      </c>
      <c r="F3413" s="533" t="s">
        <v>1821</v>
      </c>
      <c r="G3413" s="533" t="s">
        <v>2722</v>
      </c>
      <c r="H3413" s="533">
        <v>668</v>
      </c>
      <c r="I3413" s="533" t="s">
        <v>566</v>
      </c>
      <c r="J3413" s="533" t="str">
        <f>J3412</f>
        <v>Automatic Sprinklers</v>
      </c>
      <c r="K3413" s="269" t="s">
        <v>48</v>
      </c>
      <c r="L3413" s="278" t="s">
        <v>574</v>
      </c>
      <c r="M3413" s="249">
        <v>6</v>
      </c>
      <c r="N3413" s="270" t="s">
        <v>39</v>
      </c>
      <c r="O3413" s="641"/>
      <c r="P3413" s="25">
        <f t="shared" si="3527"/>
        <v>0</v>
      </c>
      <c r="Q3413" s="29"/>
      <c r="R3413" s="29"/>
      <c r="X3413" s="533" t="s">
        <v>574</v>
      </c>
      <c r="Y3413" s="533">
        <v>6</v>
      </c>
      <c r="Z3413" s="533" t="s">
        <v>39</v>
      </c>
      <c r="AB3413" s="533">
        <v>0</v>
      </c>
    </row>
    <row r="3414" spans="1:28" ht="15.75" hidden="1">
      <c r="A3414" s="533" t="s">
        <v>2729</v>
      </c>
      <c r="B3414" s="533">
        <v>21</v>
      </c>
      <c r="C3414" s="533" t="s">
        <v>551</v>
      </c>
      <c r="D3414" s="572" t="s">
        <v>2744</v>
      </c>
      <c r="E3414" s="571" t="str">
        <f t="shared" si="3505"/>
        <v>FACILITY FIRE-SUPPRESSION WATER- SERVICE PIPING</v>
      </c>
      <c r="F3414" s="533" t="s">
        <v>1821</v>
      </c>
      <c r="G3414" s="533" t="s">
        <v>2725</v>
      </c>
      <c r="H3414" s="533">
        <v>669</v>
      </c>
      <c r="I3414" s="533" t="s">
        <v>566</v>
      </c>
      <c r="J3414" s="533" t="str">
        <f>L3414</f>
        <v>Hose Connection</v>
      </c>
      <c r="K3414" s="1"/>
      <c r="L3414" s="627" t="s">
        <v>575</v>
      </c>
      <c r="M3414" s="101"/>
      <c r="N3414" s="4"/>
      <c r="O3414" s="641"/>
      <c r="P3414" s="4"/>
      <c r="Q3414" s="29"/>
      <c r="R3414" s="29"/>
      <c r="X3414" s="533" t="s">
        <v>575</v>
      </c>
    </row>
    <row r="3415" spans="1:28" ht="16.5" hidden="1" thickBot="1">
      <c r="A3415" s="533" t="s">
        <v>2729</v>
      </c>
      <c r="B3415" s="533">
        <v>21</v>
      </c>
      <c r="C3415" s="533" t="s">
        <v>551</v>
      </c>
      <c r="D3415" s="572" t="s">
        <v>2744</v>
      </c>
      <c r="E3415" s="571" t="str">
        <f t="shared" si="3505"/>
        <v>FACILITY FIRE-SUPPRESSION WATER- SERVICE PIPING</v>
      </c>
      <c r="F3415" s="533" t="s">
        <v>1821</v>
      </c>
      <c r="G3415" s="533" t="s">
        <v>2722</v>
      </c>
      <c r="H3415" s="533">
        <v>670</v>
      </c>
      <c r="I3415" s="533" t="s">
        <v>566</v>
      </c>
      <c r="J3415" s="533" t="str">
        <f>J3414</f>
        <v>Hose Connection</v>
      </c>
      <c r="K3415" s="1" t="s">
        <v>20</v>
      </c>
      <c r="L3415" s="29" t="s">
        <v>576</v>
      </c>
      <c r="M3415" s="247">
        <v>3</v>
      </c>
      <c r="N3415" s="4" t="s">
        <v>39</v>
      </c>
      <c r="O3415" s="641">
        <v>470</v>
      </c>
      <c r="P3415" s="25">
        <f t="shared" ref="P3415:P3416" si="3528">O3415*M3415</f>
        <v>1410</v>
      </c>
      <c r="Q3415" s="29"/>
      <c r="R3415" s="29"/>
      <c r="X3415" s="533" t="s">
        <v>576</v>
      </c>
      <c r="Y3415" s="533">
        <v>3</v>
      </c>
      <c r="Z3415" s="533" t="s">
        <v>39</v>
      </c>
      <c r="AA3415" s="533">
        <v>470</v>
      </c>
      <c r="AB3415" s="533">
        <v>1410</v>
      </c>
    </row>
    <row r="3416" spans="1:28" ht="15.75" hidden="1">
      <c r="A3416" s="533" t="s">
        <v>2729</v>
      </c>
      <c r="B3416" s="533">
        <v>21</v>
      </c>
      <c r="C3416" s="533" t="s">
        <v>551</v>
      </c>
      <c r="D3416" s="572" t="s">
        <v>2744</v>
      </c>
      <c r="E3416" s="571" t="str">
        <f t="shared" si="3505"/>
        <v>FACILITY FIRE-SUPPRESSION WATER- SERVICE PIPING</v>
      </c>
      <c r="F3416" s="533" t="s">
        <v>1821</v>
      </c>
      <c r="G3416" s="533" t="s">
        <v>2722</v>
      </c>
      <c r="H3416" s="533">
        <v>671</v>
      </c>
      <c r="I3416" s="533" t="s">
        <v>566</v>
      </c>
      <c r="J3416" s="533" t="str">
        <f>J3415</f>
        <v>Hose Connection</v>
      </c>
      <c r="K3416" s="1" t="s">
        <v>21</v>
      </c>
      <c r="L3416" s="29" t="s">
        <v>577</v>
      </c>
      <c r="M3416" s="101">
        <v>2</v>
      </c>
      <c r="N3416" s="4" t="s">
        <v>39</v>
      </c>
      <c r="O3416" s="641">
        <v>470</v>
      </c>
      <c r="P3416" s="25">
        <f t="shared" si="3528"/>
        <v>940</v>
      </c>
      <c r="Q3416" s="29"/>
      <c r="R3416" s="29"/>
      <c r="X3416" s="533" t="s">
        <v>577</v>
      </c>
      <c r="Y3416" s="533">
        <v>2</v>
      </c>
      <c r="Z3416" s="533" t="s">
        <v>39</v>
      </c>
      <c r="AA3416" s="533">
        <v>470</v>
      </c>
      <c r="AB3416" s="533">
        <v>940</v>
      </c>
    </row>
    <row r="3417" spans="1:28" ht="15.75" hidden="1">
      <c r="A3417" s="533" t="s">
        <v>2729</v>
      </c>
      <c r="B3417" s="533">
        <v>21</v>
      </c>
      <c r="C3417" s="533" t="s">
        <v>551</v>
      </c>
      <c r="D3417" s="572" t="s">
        <v>2744</v>
      </c>
      <c r="E3417" s="571" t="str">
        <f t="shared" si="3505"/>
        <v>FACILITY FIRE-SUPPRESSION WATER- SERVICE PIPING</v>
      </c>
      <c r="F3417" s="533" t="s">
        <v>1821</v>
      </c>
      <c r="G3417" s="533" t="s">
        <v>2725</v>
      </c>
      <c r="H3417" s="533">
        <v>672</v>
      </c>
      <c r="I3417" s="533" t="s">
        <v>566</v>
      </c>
      <c r="J3417" s="533" t="str">
        <f>L3417</f>
        <v>Fire Department Connections</v>
      </c>
      <c r="K3417" s="1"/>
      <c r="L3417" s="627" t="s">
        <v>578</v>
      </c>
      <c r="M3417" s="101"/>
      <c r="N3417" s="4"/>
      <c r="O3417" s="641"/>
      <c r="P3417" s="4"/>
      <c r="Q3417" s="29"/>
      <c r="R3417" s="29"/>
      <c r="X3417" s="533" t="s">
        <v>578</v>
      </c>
    </row>
    <row r="3418" spans="1:28" ht="15.75" hidden="1">
      <c r="A3418" s="533" t="s">
        <v>2729</v>
      </c>
      <c r="B3418" s="533">
        <v>21</v>
      </c>
      <c r="C3418" s="533" t="s">
        <v>551</v>
      </c>
      <c r="D3418" s="572" t="s">
        <v>2744</v>
      </c>
      <c r="E3418" s="571" t="str">
        <f t="shared" si="3505"/>
        <v>FACILITY FIRE-SUPPRESSION WATER- SERVICE PIPING</v>
      </c>
      <c r="F3418" s="533" t="s">
        <v>1821</v>
      </c>
      <c r="G3418" s="533" t="s">
        <v>2722</v>
      </c>
      <c r="H3418" s="533">
        <v>673</v>
      </c>
      <c r="I3418" s="533" t="s">
        <v>566</v>
      </c>
      <c r="J3418" s="533" t="str">
        <f>J3417</f>
        <v>Fire Department Connections</v>
      </c>
      <c r="K3418" s="1" t="s">
        <v>45</v>
      </c>
      <c r="L3418" s="29" t="s">
        <v>561</v>
      </c>
      <c r="M3418" s="101">
        <v>1</v>
      </c>
      <c r="N3418" s="4" t="s">
        <v>39</v>
      </c>
      <c r="O3418" s="641">
        <v>225</v>
      </c>
      <c r="P3418" s="25">
        <f t="shared" ref="P3418:P3419" si="3529">O3418*M3418</f>
        <v>225</v>
      </c>
      <c r="Q3418" s="29"/>
      <c r="R3418" s="29"/>
      <c r="X3418" s="533" t="s">
        <v>561</v>
      </c>
      <c r="Y3418" s="533">
        <v>1</v>
      </c>
      <c r="Z3418" s="533" t="s">
        <v>39</v>
      </c>
      <c r="AA3418" s="533">
        <v>225</v>
      </c>
      <c r="AB3418" s="533">
        <v>225</v>
      </c>
    </row>
    <row r="3419" spans="1:28" ht="15.75" hidden="1">
      <c r="A3419" s="533" t="s">
        <v>2729</v>
      </c>
      <c r="B3419" s="533">
        <v>21</v>
      </c>
      <c r="C3419" s="533" t="s">
        <v>551</v>
      </c>
      <c r="D3419" s="572" t="s">
        <v>2744</v>
      </c>
      <c r="E3419" s="571" t="str">
        <f t="shared" si="3505"/>
        <v>FACILITY FIRE-SUPPRESSION WATER- SERVICE PIPING</v>
      </c>
      <c r="F3419" s="533" t="s">
        <v>1821</v>
      </c>
      <c r="G3419" s="533" t="s">
        <v>2722</v>
      </c>
      <c r="H3419" s="533">
        <v>674</v>
      </c>
      <c r="I3419" s="533" t="s">
        <v>566</v>
      </c>
      <c r="J3419" s="533" t="str">
        <f>J3418</f>
        <v>Fire Department Connections</v>
      </c>
      <c r="K3419" s="1" t="s">
        <v>48</v>
      </c>
      <c r="L3419" s="29" t="s">
        <v>579</v>
      </c>
      <c r="M3419" s="101">
        <v>1</v>
      </c>
      <c r="N3419" s="4" t="s">
        <v>2</v>
      </c>
      <c r="O3419" s="641">
        <v>125</v>
      </c>
      <c r="P3419" s="25">
        <f t="shared" si="3529"/>
        <v>125</v>
      </c>
      <c r="Q3419" s="29"/>
      <c r="R3419" s="29"/>
      <c r="X3419" s="533" t="s">
        <v>579</v>
      </c>
      <c r="Z3419" s="533" t="s">
        <v>2</v>
      </c>
      <c r="AA3419" s="533">
        <v>125</v>
      </c>
      <c r="AB3419" s="533">
        <v>125</v>
      </c>
    </row>
    <row r="3420" spans="1:28" ht="15.75" hidden="1">
      <c r="A3420" s="533" t="s">
        <v>2729</v>
      </c>
      <c r="B3420" s="533">
        <v>21</v>
      </c>
      <c r="C3420" s="533" t="s">
        <v>551</v>
      </c>
      <c r="D3420" s="572" t="s">
        <v>1961</v>
      </c>
      <c r="E3420" s="571" t="s">
        <v>1312</v>
      </c>
      <c r="F3420" s="533" t="str">
        <f t="shared" ref="F3420:F3426" si="3530">VLOOKUP(D:D,trade,3,FALSE)</f>
        <v>ME</v>
      </c>
      <c r="G3420" s="533" t="s">
        <v>2725</v>
      </c>
      <c r="H3420" s="533">
        <v>675</v>
      </c>
      <c r="I3420" s="533" t="str">
        <f t="shared" ref="I3420:I3421" si="3531">L3420</f>
        <v>213113 - ELECTRIC-DRIVE, CENTRIFUGAL FIRE PUMPS</v>
      </c>
      <c r="J3420" s="533" t="str">
        <f t="shared" ref="J3420:J3421" si="3532">L3420</f>
        <v>213113 - ELECTRIC-DRIVE, CENTRIFUGAL FIRE PUMPS</v>
      </c>
      <c r="K3420" s="1"/>
      <c r="L3420" s="627" t="s">
        <v>580</v>
      </c>
      <c r="M3420" s="101"/>
      <c r="N3420" s="4"/>
      <c r="O3420" s="641"/>
      <c r="P3420" s="4"/>
      <c r="Q3420" s="29"/>
      <c r="R3420" s="29"/>
      <c r="X3420" s="533" t="s">
        <v>580</v>
      </c>
    </row>
    <row r="3421" spans="1:28" ht="15.75" hidden="1">
      <c r="A3421" s="533" t="s">
        <v>2729</v>
      </c>
      <c r="B3421" s="533">
        <v>21</v>
      </c>
      <c r="C3421" s="533" t="s">
        <v>551</v>
      </c>
      <c r="D3421" s="572" t="s">
        <v>1961</v>
      </c>
      <c r="E3421" s="571" t="str">
        <f t="shared" ref="E3421:E3426" si="3533">E3420</f>
        <v xml:space="preserve"> ELECTRIC-DRIVE, CENTRIFUGAL FIRE PUMPS</v>
      </c>
      <c r="F3421" s="533" t="str">
        <f t="shared" si="3530"/>
        <v>ME</v>
      </c>
      <c r="G3421" s="533" t="s">
        <v>2725</v>
      </c>
      <c r="H3421" s="533">
        <v>676</v>
      </c>
      <c r="I3421" s="533" t="str">
        <f t="shared" si="3531"/>
        <v>End Suction Fire Pumps</v>
      </c>
      <c r="J3421" s="533" t="str">
        <f t="shared" si="3532"/>
        <v>End Suction Fire Pumps</v>
      </c>
      <c r="K3421" s="1"/>
      <c r="L3421" s="627" t="s">
        <v>581</v>
      </c>
      <c r="M3421" s="101"/>
      <c r="N3421" s="4"/>
      <c r="O3421" s="641"/>
      <c r="P3421" s="4"/>
      <c r="Q3421" s="29"/>
      <c r="R3421" s="29"/>
      <c r="X3421" s="533" t="s">
        <v>581</v>
      </c>
    </row>
    <row r="3422" spans="1:28" ht="15.75" hidden="1">
      <c r="A3422" s="533" t="s">
        <v>2729</v>
      </c>
      <c r="B3422" s="533">
        <v>21</v>
      </c>
      <c r="C3422" s="533" t="s">
        <v>551</v>
      </c>
      <c r="D3422" s="572" t="s">
        <v>1961</v>
      </c>
      <c r="E3422" s="571" t="str">
        <f t="shared" si="3533"/>
        <v xml:space="preserve"> ELECTRIC-DRIVE, CENTRIFUGAL FIRE PUMPS</v>
      </c>
      <c r="F3422" s="533" t="str">
        <f t="shared" si="3530"/>
        <v>ME</v>
      </c>
      <c r="G3422" s="533" t="s">
        <v>2722</v>
      </c>
      <c r="H3422" s="533">
        <v>677</v>
      </c>
      <c r="I3422" s="533" t="str">
        <f>I3420</f>
        <v>213113 - ELECTRIC-DRIVE, CENTRIFUGAL FIRE PUMPS</v>
      </c>
      <c r="J3422" s="533" t="str">
        <f>J3420</f>
        <v>213113 - ELECTRIC-DRIVE, CENTRIFUGAL FIRE PUMPS</v>
      </c>
      <c r="K3422" s="269" t="s">
        <v>13</v>
      </c>
      <c r="L3422" s="278" t="s">
        <v>582</v>
      </c>
      <c r="M3422" s="249">
        <v>2</v>
      </c>
      <c r="N3422" s="270" t="s">
        <v>39</v>
      </c>
      <c r="O3422" s="641"/>
      <c r="P3422" s="25">
        <f>O3422*M3422</f>
        <v>0</v>
      </c>
      <c r="Q3422" s="29"/>
      <c r="R3422" s="29"/>
      <c r="X3422" s="533" t="s">
        <v>582</v>
      </c>
      <c r="Y3422" s="533">
        <v>2</v>
      </c>
      <c r="Z3422" s="533" t="s">
        <v>39</v>
      </c>
      <c r="AB3422" s="533">
        <v>0</v>
      </c>
    </row>
    <row r="3423" spans="1:28" ht="15.75" hidden="1">
      <c r="A3423" s="533" t="s">
        <v>2729</v>
      </c>
      <c r="B3423" s="533">
        <v>21</v>
      </c>
      <c r="C3423" s="533" t="s">
        <v>551</v>
      </c>
      <c r="D3423" s="572" t="s">
        <v>1961</v>
      </c>
      <c r="E3423" s="571" t="str">
        <f t="shared" si="3533"/>
        <v xml:space="preserve"> ELECTRIC-DRIVE, CENTRIFUGAL FIRE PUMPS</v>
      </c>
      <c r="F3423" s="533" t="str">
        <f t="shared" si="3530"/>
        <v>ME</v>
      </c>
      <c r="G3423" s="533" t="s">
        <v>2725</v>
      </c>
      <c r="H3423" s="533">
        <v>678</v>
      </c>
      <c r="I3423" s="533" t="str">
        <f>L3423</f>
        <v>Pressure-Maintenance Pumps</v>
      </c>
      <c r="J3423" s="533" t="str">
        <f>L3423</f>
        <v>Pressure-Maintenance Pumps</v>
      </c>
      <c r="K3423" s="1"/>
      <c r="L3423" s="627" t="s">
        <v>583</v>
      </c>
      <c r="M3423" s="101"/>
      <c r="N3423" s="4"/>
      <c r="O3423" s="641"/>
      <c r="P3423" s="4"/>
      <c r="Q3423" s="29"/>
      <c r="R3423" s="29"/>
      <c r="X3423" s="533" t="s">
        <v>583</v>
      </c>
    </row>
    <row r="3424" spans="1:28" ht="15.75" hidden="1">
      <c r="A3424" s="533" t="s">
        <v>2729</v>
      </c>
      <c r="B3424" s="533">
        <v>21</v>
      </c>
      <c r="C3424" s="533" t="s">
        <v>551</v>
      </c>
      <c r="D3424" s="572" t="s">
        <v>1961</v>
      </c>
      <c r="E3424" s="571" t="str">
        <f t="shared" si="3533"/>
        <v xml:space="preserve"> ELECTRIC-DRIVE, CENTRIFUGAL FIRE PUMPS</v>
      </c>
      <c r="F3424" s="533" t="str">
        <f t="shared" si="3530"/>
        <v>ME</v>
      </c>
      <c r="G3424" s="533" t="s">
        <v>2722</v>
      </c>
      <c r="H3424" s="533">
        <v>679</v>
      </c>
      <c r="I3424" s="533" t="str">
        <f t="shared" ref="I3424:J3424" si="3534">I3422</f>
        <v>213113 - ELECTRIC-DRIVE, CENTRIFUGAL FIRE PUMPS</v>
      </c>
      <c r="J3424" s="533" t="str">
        <f t="shared" si="3534"/>
        <v>213113 - ELECTRIC-DRIVE, CENTRIFUGAL FIRE PUMPS</v>
      </c>
      <c r="K3424" s="1" t="s">
        <v>13</v>
      </c>
      <c r="L3424" s="29" t="s">
        <v>584</v>
      </c>
      <c r="M3424" s="101">
        <v>1</v>
      </c>
      <c r="N3424" s="4" t="s">
        <v>39</v>
      </c>
      <c r="O3424" s="641">
        <v>1900</v>
      </c>
      <c r="P3424" s="25">
        <f t="shared" ref="P3424:P3425" si="3535">O3424*M3424</f>
        <v>1900</v>
      </c>
      <c r="Q3424" s="29"/>
      <c r="R3424" s="29"/>
      <c r="X3424" s="533" t="s">
        <v>584</v>
      </c>
      <c r="Y3424" s="533">
        <v>1</v>
      </c>
      <c r="Z3424" s="533" t="s">
        <v>39</v>
      </c>
      <c r="AA3424" s="533">
        <v>1900</v>
      </c>
      <c r="AB3424" s="533">
        <v>1900</v>
      </c>
    </row>
    <row r="3425" spans="1:28" ht="15.75" hidden="1">
      <c r="A3425" s="533" t="s">
        <v>2729</v>
      </c>
      <c r="B3425" s="533">
        <v>21</v>
      </c>
      <c r="C3425" s="533" t="s">
        <v>551</v>
      </c>
      <c r="D3425" s="572" t="s">
        <v>1961</v>
      </c>
      <c r="E3425" s="571" t="str">
        <f t="shared" si="3533"/>
        <v xml:space="preserve"> ELECTRIC-DRIVE, CENTRIFUGAL FIRE PUMPS</v>
      </c>
      <c r="F3425" s="533" t="str">
        <f t="shared" si="3530"/>
        <v>ME</v>
      </c>
      <c r="G3425" s="533" t="s">
        <v>2722</v>
      </c>
      <c r="H3425" s="533">
        <v>680</v>
      </c>
      <c r="I3425" s="533" t="str">
        <f t="shared" ref="I3425:J3425" si="3536">I3423</f>
        <v>Pressure-Maintenance Pumps</v>
      </c>
      <c r="J3425" s="533" t="str">
        <f t="shared" si="3536"/>
        <v>Pressure-Maintenance Pumps</v>
      </c>
      <c r="K3425" s="269" t="s">
        <v>17</v>
      </c>
      <c r="L3425" s="276" t="s">
        <v>585</v>
      </c>
      <c r="M3425" s="249"/>
      <c r="N3425" s="270" t="s">
        <v>2</v>
      </c>
      <c r="O3425" s="641"/>
      <c r="P3425" s="25">
        <f t="shared" si="3535"/>
        <v>0</v>
      </c>
      <c r="Q3425" s="29"/>
      <c r="R3425" s="29"/>
      <c r="X3425" s="533" t="s">
        <v>585</v>
      </c>
      <c r="Z3425" s="533" t="s">
        <v>2</v>
      </c>
    </row>
    <row r="3426" spans="1:28" ht="15.75" hidden="1">
      <c r="A3426" s="533" t="s">
        <v>2729</v>
      </c>
      <c r="B3426" s="533">
        <v>21</v>
      </c>
      <c r="C3426" s="533" t="s">
        <v>551</v>
      </c>
      <c r="D3426" s="572" t="s">
        <v>1961</v>
      </c>
      <c r="E3426" s="571" t="str">
        <f t="shared" si="3533"/>
        <v xml:space="preserve"> ELECTRIC-DRIVE, CENTRIFUGAL FIRE PUMPS</v>
      </c>
      <c r="F3426" s="533" t="str">
        <f t="shared" si="3530"/>
        <v>ME</v>
      </c>
      <c r="G3426" s="533" t="s">
        <v>2725</v>
      </c>
      <c r="H3426" s="533">
        <v>681</v>
      </c>
      <c r="I3426" s="533" t="str">
        <f>I3425</f>
        <v>Pressure-Maintenance Pumps</v>
      </c>
      <c r="J3426" s="533" t="str">
        <f>J3425</f>
        <v>Pressure-Maintenance Pumps</v>
      </c>
      <c r="K3426" s="31" t="s">
        <v>586</v>
      </c>
      <c r="L3426" s="160"/>
      <c r="M3426" s="123"/>
      <c r="N3426" s="33"/>
      <c r="O3426" s="641"/>
      <c r="P3426" s="125"/>
      <c r="Q3426" s="29"/>
      <c r="R3426" s="29"/>
    </row>
    <row r="3427" spans="1:28" ht="15.75" hidden="1">
      <c r="A3427" s="533" t="s">
        <v>2729</v>
      </c>
      <c r="B3427" s="533">
        <v>21</v>
      </c>
      <c r="C3427" s="533" t="s">
        <v>551</v>
      </c>
      <c r="D3427" s="10" t="s">
        <v>22</v>
      </c>
      <c r="E3427" s="10" t="s">
        <v>22</v>
      </c>
      <c r="G3427" s="533" t="s">
        <v>2724</v>
      </c>
      <c r="H3427" s="533">
        <v>682</v>
      </c>
      <c r="I3427" s="533" t="str">
        <f t="shared" ref="I3427:I3431" si="3537">I3426</f>
        <v>Pressure-Maintenance Pumps</v>
      </c>
      <c r="J3427" s="533" t="str">
        <f t="shared" ref="J3427:J3431" si="3538">J3426</f>
        <v>Pressure-Maintenance Pumps</v>
      </c>
      <c r="K3427" s="35" t="s">
        <v>22</v>
      </c>
      <c r="L3427" s="160"/>
      <c r="M3427" s="123"/>
      <c r="N3427" s="33"/>
      <c r="O3427" s="641" t="s">
        <v>8</v>
      </c>
      <c r="P3427" s="126">
        <v>0</v>
      </c>
      <c r="Q3427" s="29"/>
      <c r="R3427" s="29"/>
      <c r="AA3427" s="533" t="s">
        <v>8</v>
      </c>
      <c r="AB3427" s="533">
        <v>25339</v>
      </c>
    </row>
    <row r="3428" spans="1:28" ht="15.75" hidden="1">
      <c r="A3428" s="533" t="s">
        <v>2729</v>
      </c>
      <c r="B3428" s="533">
        <v>22</v>
      </c>
      <c r="C3428" s="533" t="s">
        <v>588</v>
      </c>
      <c r="D3428" s="572" t="s">
        <v>1996</v>
      </c>
      <c r="E3428" s="571" t="s">
        <v>1249</v>
      </c>
      <c r="F3428" s="533" t="str">
        <f t="shared" ref="F3428:F3491" si="3539">VLOOKUP(D:D,trade,3,FALSE)</f>
        <v>ME</v>
      </c>
      <c r="G3428" s="533" t="s">
        <v>2725</v>
      </c>
      <c r="H3428" s="533">
        <v>683</v>
      </c>
      <c r="I3428" s="533" t="str">
        <f t="shared" si="3537"/>
        <v>Pressure-Maintenance Pumps</v>
      </c>
      <c r="J3428" s="533" t="str">
        <f t="shared" si="3538"/>
        <v>Pressure-Maintenance Pumps</v>
      </c>
      <c r="K3428" s="87"/>
      <c r="L3428" s="87"/>
      <c r="M3428" s="196" t="s">
        <v>587</v>
      </c>
      <c r="N3428" s="196"/>
      <c r="O3428" s="373"/>
      <c r="P3428" s="92"/>
      <c r="Q3428" s="92"/>
      <c r="R3428" s="92"/>
      <c r="S3428" s="95"/>
      <c r="T3428" s="95"/>
      <c r="U3428" s="95"/>
      <c r="V3428" s="95"/>
      <c r="W3428" s="95"/>
      <c r="X3428" s="95"/>
      <c r="Y3428" s="533" t="s">
        <v>587</v>
      </c>
    </row>
    <row r="3429" spans="1:28" ht="15.75" hidden="1">
      <c r="A3429" s="533" t="s">
        <v>2729</v>
      </c>
      <c r="B3429" s="533">
        <v>22</v>
      </c>
      <c r="C3429" s="533" t="s">
        <v>588</v>
      </c>
      <c r="D3429" s="572" t="s">
        <v>1996</v>
      </c>
      <c r="E3429" s="571" t="s">
        <v>1249</v>
      </c>
      <c r="F3429" s="533" t="str">
        <f t="shared" si="3539"/>
        <v>ME</v>
      </c>
      <c r="G3429" s="533" t="s">
        <v>2725</v>
      </c>
      <c r="H3429" s="533">
        <v>684</v>
      </c>
      <c r="I3429" s="533" t="str">
        <f t="shared" si="3537"/>
        <v>Pressure-Maintenance Pumps</v>
      </c>
      <c r="J3429" s="533" t="str">
        <f t="shared" si="3538"/>
        <v>Pressure-Maintenance Pumps</v>
      </c>
      <c r="K3429" s="87"/>
      <c r="L3429" s="87"/>
      <c r="M3429" s="196" t="s">
        <v>588</v>
      </c>
      <c r="N3429" s="196"/>
      <c r="O3429" s="373"/>
      <c r="P3429" s="92"/>
      <c r="Q3429" s="92"/>
      <c r="R3429" s="92"/>
      <c r="S3429" s="95"/>
      <c r="T3429" s="95"/>
      <c r="U3429" s="95"/>
      <c r="V3429" s="95"/>
      <c r="W3429" s="95"/>
      <c r="X3429" s="95"/>
      <c r="Y3429" s="533" t="s">
        <v>588</v>
      </c>
    </row>
    <row r="3430" spans="1:28" ht="15.75" hidden="1">
      <c r="A3430" s="533" t="s">
        <v>2729</v>
      </c>
      <c r="B3430" s="533">
        <v>22</v>
      </c>
      <c r="C3430" s="533" t="s">
        <v>588</v>
      </c>
      <c r="D3430" s="572" t="s">
        <v>1996</v>
      </c>
      <c r="E3430" s="571" t="s">
        <v>1249</v>
      </c>
      <c r="F3430" s="533" t="str">
        <f t="shared" si="3539"/>
        <v>ME</v>
      </c>
      <c r="G3430" s="533" t="s">
        <v>2725</v>
      </c>
      <c r="H3430" s="533">
        <v>685</v>
      </c>
      <c r="I3430" s="533" t="str">
        <f t="shared" si="3537"/>
        <v>Pressure-Maintenance Pumps</v>
      </c>
      <c r="J3430" s="533" t="str">
        <f t="shared" si="3538"/>
        <v>Pressure-Maintenance Pumps</v>
      </c>
      <c r="K3430" s="128" t="s">
        <v>2</v>
      </c>
      <c r="L3430" s="642" t="s">
        <v>25</v>
      </c>
      <c r="M3430" s="129" t="s">
        <v>4</v>
      </c>
      <c r="N3430" s="122" t="s">
        <v>5</v>
      </c>
      <c r="O3430" s="373" t="s">
        <v>6</v>
      </c>
      <c r="P3430" s="122" t="s">
        <v>7</v>
      </c>
      <c r="Q3430" s="158"/>
      <c r="R3430" s="158"/>
      <c r="S3430" s="158"/>
      <c r="T3430" s="158"/>
      <c r="U3430" s="158"/>
      <c r="V3430" s="158"/>
      <c r="W3430" s="158"/>
      <c r="X3430" s="158" t="s">
        <v>25</v>
      </c>
      <c r="Y3430" s="533" t="s">
        <v>4</v>
      </c>
      <c r="Z3430" s="533" t="s">
        <v>5</v>
      </c>
      <c r="AA3430" s="533" t="s">
        <v>6</v>
      </c>
      <c r="AB3430" s="533" t="s">
        <v>7</v>
      </c>
    </row>
    <row r="3431" spans="1:28" ht="15.75" hidden="1">
      <c r="A3431" s="533" t="s">
        <v>2729</v>
      </c>
      <c r="B3431" s="533">
        <v>22</v>
      </c>
      <c r="C3431" s="533" t="s">
        <v>588</v>
      </c>
      <c r="D3431" s="572" t="s">
        <v>1996</v>
      </c>
      <c r="E3431" s="571" t="s">
        <v>1249</v>
      </c>
      <c r="F3431" s="533" t="str">
        <f t="shared" si="3539"/>
        <v>ME</v>
      </c>
      <c r="G3431" s="533" t="s">
        <v>2725</v>
      </c>
      <c r="H3431" s="533">
        <v>686</v>
      </c>
      <c r="I3431" s="533" t="str">
        <f t="shared" si="3537"/>
        <v>Pressure-Maintenance Pumps</v>
      </c>
      <c r="J3431" s="533" t="str">
        <f t="shared" si="3538"/>
        <v>Pressure-Maintenance Pumps</v>
      </c>
      <c r="K3431" s="130"/>
      <c r="L3431" s="525"/>
      <c r="M3431" s="115"/>
      <c r="N3431" s="123"/>
      <c r="O3431" s="373"/>
      <c r="P3431" s="123" t="s">
        <v>8</v>
      </c>
      <c r="Q3431" s="158"/>
      <c r="R3431" s="158"/>
      <c r="S3431" s="158"/>
      <c r="T3431" s="158"/>
      <c r="U3431" s="158"/>
      <c r="V3431" s="158"/>
      <c r="W3431" s="158"/>
      <c r="X3431" s="158"/>
      <c r="AB3431" s="533" t="s">
        <v>8</v>
      </c>
    </row>
    <row r="3432" spans="1:28" ht="15.75" hidden="1">
      <c r="A3432" s="533" t="s">
        <v>2729</v>
      </c>
      <c r="B3432" s="533">
        <v>22</v>
      </c>
      <c r="C3432" s="533" t="s">
        <v>588</v>
      </c>
      <c r="D3432" s="572" t="s">
        <v>1996</v>
      </c>
      <c r="E3432" s="571" t="s">
        <v>1249</v>
      </c>
      <c r="F3432" s="533" t="str">
        <f t="shared" si="3539"/>
        <v>ME</v>
      </c>
      <c r="G3432" s="533" t="s">
        <v>2725</v>
      </c>
      <c r="H3432" s="533">
        <v>687</v>
      </c>
      <c r="I3432" s="533" t="str">
        <f t="shared" ref="I3432:I3434" si="3540">L3432</f>
        <v>220719 - PLUMBING PIPING INSULATION</v>
      </c>
      <c r="J3432" s="533" t="str">
        <f t="shared" ref="J3432:J3433" si="3541">L3432</f>
        <v>220719 - PLUMBING PIPING INSULATION</v>
      </c>
      <c r="K3432" s="95"/>
      <c r="L3432" s="131" t="s">
        <v>589</v>
      </c>
      <c r="M3432" s="94"/>
      <c r="N3432" s="98"/>
      <c r="O3432" s="373"/>
      <c r="P3432" s="98"/>
      <c r="Q3432" s="158"/>
      <c r="R3432" s="158"/>
      <c r="S3432" s="158"/>
      <c r="T3432" s="158"/>
      <c r="U3432" s="158"/>
      <c r="V3432" s="158"/>
      <c r="W3432" s="158"/>
      <c r="X3432" s="158" t="s">
        <v>589</v>
      </c>
    </row>
    <row r="3433" spans="1:28" ht="15.75" hidden="1">
      <c r="A3433" s="533" t="s">
        <v>2729</v>
      </c>
      <c r="B3433" s="533">
        <v>22</v>
      </c>
      <c r="C3433" s="533" t="s">
        <v>588</v>
      </c>
      <c r="D3433" s="572" t="s">
        <v>1996</v>
      </c>
      <c r="E3433" s="571" t="str">
        <f t="shared" ref="E3433:E3449" si="3542">E3432</f>
        <v xml:space="preserve"> PLUMBING PIPING INSULATION</v>
      </c>
      <c r="F3433" s="533" t="str">
        <f t="shared" si="3539"/>
        <v>ME</v>
      </c>
      <c r="G3433" s="533" t="s">
        <v>2725</v>
      </c>
      <c r="H3433" s="533">
        <v>688</v>
      </c>
      <c r="I3433" s="533" t="str">
        <f t="shared" si="3540"/>
        <v>Interior Insulation, Mineral Fiber</v>
      </c>
      <c r="J3433" s="533" t="str">
        <f t="shared" si="3541"/>
        <v>Interior Insulation, Mineral Fiber</v>
      </c>
      <c r="K3433" s="95"/>
      <c r="L3433" s="131" t="s">
        <v>590</v>
      </c>
      <c r="M3433" s="94"/>
      <c r="N3433" s="98"/>
      <c r="O3433" s="373"/>
      <c r="P3433" s="98"/>
      <c r="Q3433" s="158"/>
      <c r="R3433" s="158"/>
      <c r="S3433" s="158"/>
      <c r="T3433" s="158"/>
      <c r="U3433" s="158"/>
      <c r="V3433" s="158"/>
      <c r="W3433" s="158"/>
      <c r="X3433" s="158" t="s">
        <v>590</v>
      </c>
    </row>
    <row r="3434" spans="1:28" ht="15.75" hidden="1">
      <c r="A3434" s="533" t="s">
        <v>2729</v>
      </c>
      <c r="B3434" s="533">
        <v>22</v>
      </c>
      <c r="C3434" s="533" t="s">
        <v>588</v>
      </c>
      <c r="D3434" s="572" t="s">
        <v>1996</v>
      </c>
      <c r="E3434" s="571" t="str">
        <f t="shared" si="3542"/>
        <v xml:space="preserve"> PLUMBING PIPING INSULATION</v>
      </c>
      <c r="F3434" s="533" t="str">
        <f t="shared" si="3539"/>
        <v>ME</v>
      </c>
      <c r="G3434" s="533" t="s">
        <v>2725</v>
      </c>
      <c r="H3434" s="533">
        <v>689</v>
      </c>
      <c r="I3434" s="533" t="str">
        <f t="shared" si="3540"/>
        <v>Domestic hot and recirculated hot water, concealed</v>
      </c>
      <c r="J3434" s="533" t="s">
        <v>592</v>
      </c>
      <c r="K3434" s="95"/>
      <c r="L3434" s="131" t="s">
        <v>591</v>
      </c>
      <c r="M3434" s="94"/>
      <c r="N3434" s="98"/>
      <c r="O3434" s="373"/>
      <c r="P3434" s="98"/>
      <c r="Q3434" s="158"/>
      <c r="R3434" s="158"/>
      <c r="S3434" s="158"/>
      <c r="T3434" s="158"/>
      <c r="U3434" s="158"/>
      <c r="V3434" s="158"/>
      <c r="W3434" s="158"/>
      <c r="X3434" s="158" t="s">
        <v>591</v>
      </c>
    </row>
    <row r="3435" spans="1:28" ht="15.75" hidden="1">
      <c r="A3435" s="533" t="s">
        <v>2729</v>
      </c>
      <c r="B3435" s="533">
        <v>22</v>
      </c>
      <c r="C3435" s="533" t="s">
        <v>588</v>
      </c>
      <c r="D3435" s="572" t="s">
        <v>1996</v>
      </c>
      <c r="E3435" s="571" t="str">
        <f t="shared" si="3542"/>
        <v xml:space="preserve"> PLUMBING PIPING INSULATION</v>
      </c>
      <c r="F3435" s="533" t="str">
        <f t="shared" si="3539"/>
        <v>ME</v>
      </c>
      <c r="G3435" s="533" t="s">
        <v>2725</v>
      </c>
      <c r="H3435" s="533">
        <v>690</v>
      </c>
      <c r="I3435" s="533" t="s">
        <v>591</v>
      </c>
      <c r="J3435" s="533" t="str">
        <f t="shared" ref="J3435" si="3543">L3435</f>
        <v>25 mm thick</v>
      </c>
      <c r="K3435" s="95"/>
      <c r="L3435" s="131" t="s">
        <v>592</v>
      </c>
      <c r="M3435" s="94"/>
      <c r="N3435" s="98"/>
      <c r="O3435" s="373"/>
      <c r="P3435" s="98"/>
      <c r="Q3435" s="158"/>
      <c r="R3435" s="158"/>
      <c r="S3435" s="158"/>
      <c r="T3435" s="158"/>
      <c r="U3435" s="158"/>
      <c r="V3435" s="158"/>
      <c r="W3435" s="158"/>
      <c r="X3435" s="158" t="s">
        <v>592</v>
      </c>
    </row>
    <row r="3436" spans="1:28" ht="15.75" hidden="1">
      <c r="A3436" s="533" t="s">
        <v>2729</v>
      </c>
      <c r="B3436" s="533">
        <v>22</v>
      </c>
      <c r="C3436" s="533" t="s">
        <v>588</v>
      </c>
      <c r="D3436" s="572" t="s">
        <v>1996</v>
      </c>
      <c r="E3436" s="571" t="str">
        <f t="shared" si="3542"/>
        <v xml:space="preserve"> PLUMBING PIPING INSULATION</v>
      </c>
      <c r="F3436" s="533" t="str">
        <f t="shared" si="3539"/>
        <v>ME</v>
      </c>
      <c r="G3436" s="533" t="s">
        <v>2722</v>
      </c>
      <c r="H3436" s="533">
        <v>691</v>
      </c>
      <c r="I3436" s="533" t="str">
        <f t="shared" ref="I3436:J3436" si="3544">I3434</f>
        <v>Domestic hot and recirculated hot water, concealed</v>
      </c>
      <c r="J3436" s="533" t="str">
        <f t="shared" si="3544"/>
        <v>25 mm thick</v>
      </c>
      <c r="K3436" s="95" t="s">
        <v>13</v>
      </c>
      <c r="L3436" s="95" t="s">
        <v>593</v>
      </c>
      <c r="M3436" s="251">
        <v>150</v>
      </c>
      <c r="N3436" s="98" t="s">
        <v>95</v>
      </c>
      <c r="O3436" s="373">
        <v>10</v>
      </c>
      <c r="P3436" s="25">
        <f t="shared" ref="P3436:P3442" si="3545">O3436*M3436</f>
        <v>1500</v>
      </c>
      <c r="Q3436" s="158"/>
      <c r="R3436" s="158"/>
      <c r="S3436" s="158"/>
      <c r="T3436" s="158"/>
      <c r="U3436" s="158"/>
      <c r="V3436" s="158"/>
      <c r="W3436" s="158"/>
      <c r="X3436" s="158" t="s">
        <v>593</v>
      </c>
      <c r="Y3436" s="533">
        <v>150</v>
      </c>
      <c r="Z3436" s="533" t="s">
        <v>95</v>
      </c>
      <c r="AA3436" s="533">
        <v>10</v>
      </c>
      <c r="AB3436" s="533">
        <v>1500</v>
      </c>
    </row>
    <row r="3437" spans="1:28" ht="15.75" hidden="1">
      <c r="A3437" s="533" t="s">
        <v>2729</v>
      </c>
      <c r="B3437" s="533">
        <v>22</v>
      </c>
      <c r="C3437" s="533" t="s">
        <v>588</v>
      </c>
      <c r="D3437" s="572" t="s">
        <v>1996</v>
      </c>
      <c r="E3437" s="571" t="str">
        <f t="shared" si="3542"/>
        <v xml:space="preserve"> PLUMBING PIPING INSULATION</v>
      </c>
      <c r="F3437" s="533" t="str">
        <f t="shared" si="3539"/>
        <v>ME</v>
      </c>
      <c r="G3437" s="533" t="s">
        <v>2722</v>
      </c>
      <c r="H3437" s="533">
        <v>692</v>
      </c>
      <c r="I3437" s="533" t="str">
        <f t="shared" ref="I3437:J3437" si="3546">I3435</f>
        <v>Domestic hot and recirculated hot water, concealed</v>
      </c>
      <c r="J3437" s="533" t="str">
        <f t="shared" si="3546"/>
        <v>25 mm thick</v>
      </c>
      <c r="K3437" s="95" t="s">
        <v>15</v>
      </c>
      <c r="L3437" s="95" t="s">
        <v>594</v>
      </c>
      <c r="M3437" s="252">
        <v>100</v>
      </c>
      <c r="N3437" s="98" t="s">
        <v>95</v>
      </c>
      <c r="O3437" s="373">
        <v>15</v>
      </c>
      <c r="P3437" s="25">
        <f t="shared" si="3545"/>
        <v>1500</v>
      </c>
      <c r="Q3437" s="158"/>
      <c r="R3437" s="158"/>
      <c r="S3437" s="158"/>
      <c r="T3437" s="158"/>
      <c r="U3437" s="158"/>
      <c r="V3437" s="158"/>
      <c r="W3437" s="158"/>
      <c r="X3437" s="158" t="s">
        <v>594</v>
      </c>
      <c r="Y3437" s="533">
        <v>100</v>
      </c>
      <c r="Z3437" s="533" t="s">
        <v>95</v>
      </c>
      <c r="AA3437" s="533">
        <v>15</v>
      </c>
      <c r="AB3437" s="533">
        <v>1500</v>
      </c>
    </row>
    <row r="3438" spans="1:28" ht="15.75" hidden="1">
      <c r="A3438" s="533" t="s">
        <v>2729</v>
      </c>
      <c r="B3438" s="533">
        <v>22</v>
      </c>
      <c r="C3438" s="533" t="s">
        <v>588</v>
      </c>
      <c r="D3438" s="572" t="s">
        <v>1996</v>
      </c>
      <c r="E3438" s="571" t="str">
        <f t="shared" si="3542"/>
        <v xml:space="preserve"> PLUMBING PIPING INSULATION</v>
      </c>
      <c r="F3438" s="533" t="str">
        <f t="shared" si="3539"/>
        <v>ME</v>
      </c>
      <c r="G3438" s="533" t="s">
        <v>2722</v>
      </c>
      <c r="H3438" s="533">
        <v>693</v>
      </c>
      <c r="I3438" s="533" t="str">
        <f t="shared" ref="I3438:J3438" si="3547">I3436</f>
        <v>Domestic hot and recirculated hot water, concealed</v>
      </c>
      <c r="J3438" s="533" t="str">
        <f t="shared" si="3547"/>
        <v>25 mm thick</v>
      </c>
      <c r="K3438" s="95" t="s">
        <v>17</v>
      </c>
      <c r="L3438" s="95" t="s">
        <v>595</v>
      </c>
      <c r="M3438" s="252">
        <v>50</v>
      </c>
      <c r="N3438" s="98" t="s">
        <v>95</v>
      </c>
      <c r="O3438" s="373">
        <v>20</v>
      </c>
      <c r="P3438" s="25">
        <f t="shared" si="3545"/>
        <v>1000</v>
      </c>
      <c r="Q3438" s="158"/>
      <c r="R3438" s="158"/>
      <c r="S3438" s="158"/>
      <c r="T3438" s="158"/>
      <c r="U3438" s="158"/>
      <c r="V3438" s="158"/>
      <c r="W3438" s="158"/>
      <c r="X3438" s="158" t="s">
        <v>595</v>
      </c>
      <c r="Y3438" s="533">
        <v>50</v>
      </c>
      <c r="Z3438" s="533" t="s">
        <v>95</v>
      </c>
      <c r="AA3438" s="533">
        <v>20</v>
      </c>
      <c r="AB3438" s="533">
        <v>1000</v>
      </c>
    </row>
    <row r="3439" spans="1:28" ht="15.75" hidden="1">
      <c r="A3439" s="533" t="s">
        <v>2729</v>
      </c>
      <c r="B3439" s="533">
        <v>22</v>
      </c>
      <c r="C3439" s="533" t="s">
        <v>588</v>
      </c>
      <c r="D3439" s="572" t="s">
        <v>1996</v>
      </c>
      <c r="E3439" s="571" t="str">
        <f t="shared" si="3542"/>
        <v xml:space="preserve"> PLUMBING PIPING INSULATION</v>
      </c>
      <c r="F3439" s="533" t="str">
        <f t="shared" si="3539"/>
        <v>ME</v>
      </c>
      <c r="G3439" s="533" t="s">
        <v>2722</v>
      </c>
      <c r="H3439" s="533">
        <v>694</v>
      </c>
      <c r="I3439" s="533" t="str">
        <f t="shared" ref="I3439:J3439" si="3548">I3437</f>
        <v>Domestic hot and recirculated hot water, concealed</v>
      </c>
      <c r="J3439" s="533" t="str">
        <f t="shared" si="3548"/>
        <v>25 mm thick</v>
      </c>
      <c r="K3439" s="95" t="s">
        <v>19</v>
      </c>
      <c r="L3439" s="95" t="s">
        <v>556</v>
      </c>
      <c r="M3439" s="252">
        <v>80</v>
      </c>
      <c r="N3439" s="98" t="s">
        <v>95</v>
      </c>
      <c r="O3439" s="373">
        <v>25</v>
      </c>
      <c r="P3439" s="25">
        <f t="shared" si="3545"/>
        <v>2000</v>
      </c>
      <c r="Q3439" s="158"/>
      <c r="R3439" s="158"/>
      <c r="S3439" s="158"/>
      <c r="T3439" s="158"/>
      <c r="U3439" s="158"/>
      <c r="V3439" s="158"/>
      <c r="W3439" s="158"/>
      <c r="X3439" s="158" t="s">
        <v>556</v>
      </c>
      <c r="Y3439" s="533">
        <v>80</v>
      </c>
      <c r="Z3439" s="533" t="s">
        <v>95</v>
      </c>
      <c r="AA3439" s="533">
        <v>25</v>
      </c>
      <c r="AB3439" s="533">
        <v>2000</v>
      </c>
    </row>
    <row r="3440" spans="1:28" ht="15.75" hidden="1">
      <c r="A3440" s="533" t="s">
        <v>2729</v>
      </c>
      <c r="B3440" s="533">
        <v>22</v>
      </c>
      <c r="C3440" s="533" t="s">
        <v>588</v>
      </c>
      <c r="D3440" s="572" t="s">
        <v>1996</v>
      </c>
      <c r="E3440" s="571" t="str">
        <f t="shared" si="3542"/>
        <v xml:space="preserve"> PLUMBING PIPING INSULATION</v>
      </c>
      <c r="F3440" s="533" t="str">
        <f t="shared" si="3539"/>
        <v>ME</v>
      </c>
      <c r="G3440" s="533" t="s">
        <v>2722</v>
      </c>
      <c r="H3440" s="533">
        <v>695</v>
      </c>
      <c r="I3440" s="533" t="str">
        <f t="shared" ref="I3440:J3440" si="3549">I3438</f>
        <v>Domestic hot and recirculated hot water, concealed</v>
      </c>
      <c r="J3440" s="533" t="str">
        <f t="shared" si="3549"/>
        <v>25 mm thick</v>
      </c>
      <c r="K3440" s="95" t="s">
        <v>20</v>
      </c>
      <c r="L3440" s="95" t="s">
        <v>557</v>
      </c>
      <c r="M3440" s="252">
        <v>55</v>
      </c>
      <c r="N3440" s="98" t="s">
        <v>95</v>
      </c>
      <c r="O3440" s="373">
        <v>30</v>
      </c>
      <c r="P3440" s="25">
        <f t="shared" si="3545"/>
        <v>1650</v>
      </c>
      <c r="Q3440" s="158"/>
      <c r="R3440" s="158"/>
      <c r="S3440" s="158"/>
      <c r="T3440" s="158"/>
      <c r="U3440" s="158"/>
      <c r="V3440" s="158"/>
      <c r="W3440" s="158"/>
      <c r="X3440" s="158" t="s">
        <v>557</v>
      </c>
      <c r="Y3440" s="533">
        <v>55</v>
      </c>
      <c r="Z3440" s="533" t="s">
        <v>95</v>
      </c>
      <c r="AA3440" s="533">
        <v>30</v>
      </c>
      <c r="AB3440" s="533">
        <v>1650</v>
      </c>
    </row>
    <row r="3441" spans="1:28" ht="15.75" hidden="1">
      <c r="A3441" s="533" t="s">
        <v>2729</v>
      </c>
      <c r="B3441" s="533">
        <v>22</v>
      </c>
      <c r="C3441" s="533" t="s">
        <v>588</v>
      </c>
      <c r="D3441" s="572" t="s">
        <v>1996</v>
      </c>
      <c r="E3441" s="571" t="str">
        <f t="shared" si="3542"/>
        <v xml:space="preserve"> PLUMBING PIPING INSULATION</v>
      </c>
      <c r="F3441" s="533" t="str">
        <f t="shared" si="3539"/>
        <v>ME</v>
      </c>
      <c r="G3441" s="533" t="s">
        <v>2722</v>
      </c>
      <c r="H3441" s="533">
        <v>696</v>
      </c>
      <c r="I3441" s="533" t="str">
        <f t="shared" ref="I3441:J3441" si="3550">I3439</f>
        <v>Domestic hot and recirculated hot water, concealed</v>
      </c>
      <c r="J3441" s="533" t="str">
        <f t="shared" si="3550"/>
        <v>25 mm thick</v>
      </c>
      <c r="K3441" s="95" t="s">
        <v>21</v>
      </c>
      <c r="L3441" s="95" t="s">
        <v>558</v>
      </c>
      <c r="M3441" s="252">
        <v>80</v>
      </c>
      <c r="N3441" s="98" t="s">
        <v>95</v>
      </c>
      <c r="O3441" s="373">
        <v>35</v>
      </c>
      <c r="P3441" s="25">
        <f t="shared" si="3545"/>
        <v>2800</v>
      </c>
      <c r="Q3441" s="158"/>
      <c r="R3441" s="158"/>
      <c r="S3441" s="158"/>
      <c r="T3441" s="158"/>
      <c r="U3441" s="158"/>
      <c r="V3441" s="158"/>
      <c r="W3441" s="158"/>
      <c r="X3441" s="158" t="s">
        <v>558</v>
      </c>
      <c r="Y3441" s="533">
        <v>80</v>
      </c>
      <c r="Z3441" s="533" t="s">
        <v>95</v>
      </c>
      <c r="AA3441" s="533">
        <v>35</v>
      </c>
      <c r="AB3441" s="533">
        <v>2800</v>
      </c>
    </row>
    <row r="3442" spans="1:28" ht="16.5" hidden="1" thickBot="1">
      <c r="A3442" s="533" t="s">
        <v>2729</v>
      </c>
      <c r="B3442" s="533">
        <v>22</v>
      </c>
      <c r="C3442" s="533" t="s">
        <v>588</v>
      </c>
      <c r="D3442" s="572" t="s">
        <v>1996</v>
      </c>
      <c r="E3442" s="571" t="str">
        <f t="shared" si="3542"/>
        <v xml:space="preserve"> PLUMBING PIPING INSULATION</v>
      </c>
      <c r="F3442" s="533" t="str">
        <f t="shared" si="3539"/>
        <v>ME</v>
      </c>
      <c r="G3442" s="533" t="s">
        <v>2722</v>
      </c>
      <c r="H3442" s="533">
        <v>697</v>
      </c>
      <c r="I3442" s="533" t="str">
        <f t="shared" ref="I3442:J3442" si="3551">I3440</f>
        <v>Domestic hot and recirculated hot water, concealed</v>
      </c>
      <c r="J3442" s="533" t="str">
        <f t="shared" si="3551"/>
        <v>25 mm thick</v>
      </c>
      <c r="K3442" s="95" t="s">
        <v>45</v>
      </c>
      <c r="L3442" s="95" t="s">
        <v>559</v>
      </c>
      <c r="M3442" s="253">
        <v>15</v>
      </c>
      <c r="N3442" s="98" t="s">
        <v>95</v>
      </c>
      <c r="O3442" s="373">
        <v>45</v>
      </c>
      <c r="P3442" s="25">
        <f t="shared" si="3545"/>
        <v>675</v>
      </c>
      <c r="Q3442" s="158"/>
      <c r="R3442" s="158"/>
      <c r="S3442" s="158"/>
      <c r="T3442" s="158"/>
      <c r="U3442" s="158"/>
      <c r="V3442" s="158"/>
      <c r="W3442" s="158"/>
      <c r="X3442" s="158" t="s">
        <v>559</v>
      </c>
      <c r="Y3442" s="533">
        <v>15</v>
      </c>
      <c r="Z3442" s="533" t="s">
        <v>95</v>
      </c>
      <c r="AA3442" s="533">
        <v>45</v>
      </c>
      <c r="AB3442" s="533">
        <v>675</v>
      </c>
    </row>
    <row r="3443" spans="1:28" ht="15.75" hidden="1">
      <c r="A3443" s="533" t="s">
        <v>2729</v>
      </c>
      <c r="B3443" s="533">
        <v>22</v>
      </c>
      <c r="C3443" s="533" t="s">
        <v>588</v>
      </c>
      <c r="D3443" s="572" t="s">
        <v>1996</v>
      </c>
      <c r="E3443" s="571" t="str">
        <f t="shared" si="3542"/>
        <v xml:space="preserve"> PLUMBING PIPING INSULATION</v>
      </c>
      <c r="F3443" s="533" t="str">
        <f t="shared" si="3539"/>
        <v>ME</v>
      </c>
      <c r="G3443" s="533" t="s">
        <v>2725</v>
      </c>
      <c r="H3443" s="533">
        <v>698</v>
      </c>
      <c r="I3443" s="533" t="str">
        <f t="shared" ref="I3443" si="3552">L3443</f>
        <v>Domestic hot and recirculated hot water, on all pipes running in mechanical rooms or exposed to view, Mineral fiber with AL jacketing</v>
      </c>
      <c r="J3443" s="533" t="s">
        <v>592</v>
      </c>
      <c r="K3443" s="95"/>
      <c r="L3443" s="96" t="s">
        <v>596</v>
      </c>
      <c r="M3443" s="94"/>
      <c r="N3443" s="158"/>
      <c r="O3443" s="373"/>
      <c r="P3443" s="98"/>
      <c r="Q3443" s="158"/>
      <c r="R3443" s="158"/>
      <c r="S3443" s="158"/>
      <c r="T3443" s="158"/>
      <c r="U3443" s="158"/>
      <c r="V3443" s="158"/>
      <c r="W3443" s="158"/>
      <c r="X3443" s="158" t="s">
        <v>596</v>
      </c>
    </row>
    <row r="3444" spans="1:28" ht="15.75" hidden="1">
      <c r="A3444" s="533" t="s">
        <v>2729</v>
      </c>
      <c r="B3444" s="533">
        <v>22</v>
      </c>
      <c r="C3444" s="533" t="s">
        <v>588</v>
      </c>
      <c r="D3444" s="572" t="s">
        <v>1996</v>
      </c>
      <c r="E3444" s="571" t="str">
        <f t="shared" si="3542"/>
        <v xml:space="preserve"> PLUMBING PIPING INSULATION</v>
      </c>
      <c r="F3444" s="533" t="str">
        <f t="shared" si="3539"/>
        <v>ME</v>
      </c>
      <c r="G3444" s="533" t="s">
        <v>2725</v>
      </c>
      <c r="H3444" s="533">
        <v>699</v>
      </c>
      <c r="I3444" s="533" t="s">
        <v>596</v>
      </c>
      <c r="J3444" s="533" t="str">
        <f t="shared" ref="J3444" si="3553">L3444</f>
        <v>25 mm thick</v>
      </c>
      <c r="K3444" s="95"/>
      <c r="L3444" s="131" t="s">
        <v>592</v>
      </c>
      <c r="M3444" s="94"/>
      <c r="N3444" s="123"/>
      <c r="O3444" s="373"/>
      <c r="P3444" s="98"/>
      <c r="Q3444" s="158"/>
      <c r="R3444" s="158"/>
      <c r="S3444" s="158"/>
      <c r="T3444" s="158"/>
      <c r="U3444" s="158"/>
      <c r="V3444" s="158"/>
      <c r="W3444" s="158"/>
      <c r="X3444" s="158" t="s">
        <v>592</v>
      </c>
    </row>
    <row r="3445" spans="1:28" ht="15.75" hidden="1">
      <c r="A3445" s="533" t="s">
        <v>2729</v>
      </c>
      <c r="B3445" s="533">
        <v>22</v>
      </c>
      <c r="C3445" s="533" t="s">
        <v>588</v>
      </c>
      <c r="D3445" s="572" t="s">
        <v>1996</v>
      </c>
      <c r="E3445" s="571" t="str">
        <f t="shared" si="3542"/>
        <v xml:space="preserve"> PLUMBING PIPING INSULATION</v>
      </c>
      <c r="F3445" s="533" t="str">
        <f t="shared" si="3539"/>
        <v>ME</v>
      </c>
      <c r="G3445" s="533" t="s">
        <v>2722</v>
      </c>
      <c r="H3445" s="533">
        <v>700</v>
      </c>
      <c r="I3445" s="533" t="str">
        <f t="shared" ref="I3445:J3445" si="3554">I3443</f>
        <v>Domestic hot and recirculated hot water, on all pipes running in mechanical rooms or exposed to view, Mineral fiber with AL jacketing</v>
      </c>
      <c r="J3445" s="533" t="str">
        <f t="shared" si="3554"/>
        <v>25 mm thick</v>
      </c>
      <c r="K3445" s="95" t="s">
        <v>48</v>
      </c>
      <c r="L3445" s="95" t="s">
        <v>594</v>
      </c>
      <c r="M3445" s="251">
        <v>10</v>
      </c>
      <c r="N3445" s="98" t="s">
        <v>95</v>
      </c>
      <c r="O3445" s="373">
        <v>15</v>
      </c>
      <c r="P3445" s="25">
        <f t="shared" ref="P3445:P3449" si="3555">O3445*M3445</f>
        <v>150</v>
      </c>
      <c r="Q3445" s="158"/>
      <c r="R3445" s="158"/>
      <c r="S3445" s="158"/>
      <c r="T3445" s="158"/>
      <c r="U3445" s="158"/>
      <c r="V3445" s="158"/>
      <c r="W3445" s="158"/>
      <c r="X3445" s="158" t="s">
        <v>594</v>
      </c>
      <c r="Y3445" s="533">
        <v>10</v>
      </c>
      <c r="Z3445" s="533" t="s">
        <v>95</v>
      </c>
      <c r="AA3445" s="533">
        <v>15</v>
      </c>
      <c r="AB3445" s="533">
        <v>150</v>
      </c>
    </row>
    <row r="3446" spans="1:28" ht="15.75" hidden="1">
      <c r="A3446" s="533" t="s">
        <v>2729</v>
      </c>
      <c r="B3446" s="533">
        <v>22</v>
      </c>
      <c r="C3446" s="533" t="s">
        <v>588</v>
      </c>
      <c r="D3446" s="572" t="s">
        <v>1996</v>
      </c>
      <c r="E3446" s="571" t="str">
        <f t="shared" si="3542"/>
        <v xml:space="preserve"> PLUMBING PIPING INSULATION</v>
      </c>
      <c r="F3446" s="533" t="str">
        <f t="shared" si="3539"/>
        <v>ME</v>
      </c>
      <c r="G3446" s="533" t="s">
        <v>2722</v>
      </c>
      <c r="H3446" s="533">
        <v>701</v>
      </c>
      <c r="I3446" s="533" t="str">
        <f t="shared" ref="I3446:J3446" si="3556">I3444</f>
        <v>Domestic hot and recirculated hot water, on all pipes running in mechanical rooms or exposed to view, Mineral fiber with AL jacketing</v>
      </c>
      <c r="J3446" s="533" t="str">
        <f t="shared" si="3556"/>
        <v>25 mm thick</v>
      </c>
      <c r="K3446" s="95" t="s">
        <v>50</v>
      </c>
      <c r="L3446" s="95" t="s">
        <v>595</v>
      </c>
      <c r="M3446" s="252">
        <v>10</v>
      </c>
      <c r="N3446" s="98" t="s">
        <v>95</v>
      </c>
      <c r="O3446" s="373">
        <v>15</v>
      </c>
      <c r="P3446" s="25">
        <f t="shared" si="3555"/>
        <v>150</v>
      </c>
      <c r="Q3446" s="158"/>
      <c r="R3446" s="158"/>
      <c r="S3446" s="158"/>
      <c r="T3446" s="158"/>
      <c r="U3446" s="158"/>
      <c r="V3446" s="158"/>
      <c r="W3446" s="158"/>
      <c r="X3446" s="158" t="s">
        <v>595</v>
      </c>
      <c r="Y3446" s="533">
        <v>10</v>
      </c>
      <c r="Z3446" s="533" t="s">
        <v>95</v>
      </c>
      <c r="AA3446" s="533">
        <v>15</v>
      </c>
      <c r="AB3446" s="533">
        <v>150</v>
      </c>
    </row>
    <row r="3447" spans="1:28" ht="15.75" hidden="1">
      <c r="A3447" s="533" t="s">
        <v>2729</v>
      </c>
      <c r="B3447" s="533">
        <v>22</v>
      </c>
      <c r="C3447" s="533" t="s">
        <v>588</v>
      </c>
      <c r="D3447" s="572" t="s">
        <v>1996</v>
      </c>
      <c r="E3447" s="571" t="str">
        <f t="shared" si="3542"/>
        <v xml:space="preserve"> PLUMBING PIPING INSULATION</v>
      </c>
      <c r="F3447" s="533" t="str">
        <f t="shared" si="3539"/>
        <v>ME</v>
      </c>
      <c r="G3447" s="533" t="s">
        <v>2722</v>
      </c>
      <c r="H3447" s="533">
        <v>702</v>
      </c>
      <c r="I3447" s="533" t="str">
        <f t="shared" ref="I3447:J3447" si="3557">I3445</f>
        <v>Domestic hot and recirculated hot water, on all pipes running in mechanical rooms or exposed to view, Mineral fiber with AL jacketing</v>
      </c>
      <c r="J3447" s="533" t="str">
        <f t="shared" si="3557"/>
        <v>25 mm thick</v>
      </c>
      <c r="K3447" s="95" t="s">
        <v>76</v>
      </c>
      <c r="L3447" s="95" t="s">
        <v>597</v>
      </c>
      <c r="M3447" s="252">
        <v>10</v>
      </c>
      <c r="N3447" s="98" t="s">
        <v>95</v>
      </c>
      <c r="O3447" s="373">
        <v>30</v>
      </c>
      <c r="P3447" s="25">
        <f t="shared" si="3555"/>
        <v>300</v>
      </c>
      <c r="Q3447" s="158"/>
      <c r="R3447" s="158"/>
      <c r="S3447" s="158"/>
      <c r="T3447" s="158"/>
      <c r="U3447" s="158"/>
      <c r="V3447" s="158"/>
      <c r="W3447" s="158"/>
      <c r="X3447" s="158" t="s">
        <v>597</v>
      </c>
      <c r="Y3447" s="533">
        <v>10</v>
      </c>
      <c r="Z3447" s="533" t="s">
        <v>95</v>
      </c>
      <c r="AA3447" s="533">
        <v>30</v>
      </c>
      <c r="AB3447" s="533">
        <v>300</v>
      </c>
    </row>
    <row r="3448" spans="1:28" ht="16.5" hidden="1" thickBot="1">
      <c r="A3448" s="533" t="s">
        <v>2729</v>
      </c>
      <c r="B3448" s="533">
        <v>22</v>
      </c>
      <c r="C3448" s="533" t="s">
        <v>588</v>
      </c>
      <c r="D3448" s="572" t="s">
        <v>1996</v>
      </c>
      <c r="E3448" s="571" t="str">
        <f t="shared" si="3542"/>
        <v xml:space="preserve"> PLUMBING PIPING INSULATION</v>
      </c>
      <c r="F3448" s="533" t="str">
        <f t="shared" si="3539"/>
        <v>ME</v>
      </c>
      <c r="G3448" s="533" t="s">
        <v>2722</v>
      </c>
      <c r="H3448" s="533">
        <v>703</v>
      </c>
      <c r="I3448" s="533" t="str">
        <f t="shared" ref="I3448:J3448" si="3558">I3446</f>
        <v>Domestic hot and recirculated hot water, on all pipes running in mechanical rooms or exposed to view, Mineral fiber with AL jacketing</v>
      </c>
      <c r="J3448" s="533" t="str">
        <f t="shared" si="3558"/>
        <v>25 mm thick</v>
      </c>
      <c r="K3448" s="95" t="s">
        <v>77</v>
      </c>
      <c r="L3448" s="95" t="s">
        <v>558</v>
      </c>
      <c r="M3448" s="253">
        <v>20</v>
      </c>
      <c r="N3448" s="98" t="s">
        <v>95</v>
      </c>
      <c r="O3448" s="373">
        <v>35</v>
      </c>
      <c r="P3448" s="25">
        <f t="shared" si="3555"/>
        <v>700</v>
      </c>
      <c r="Q3448" s="158"/>
      <c r="R3448" s="158"/>
      <c r="S3448" s="158"/>
      <c r="T3448" s="158"/>
      <c r="U3448" s="158"/>
      <c r="V3448" s="158"/>
      <c r="W3448" s="158"/>
      <c r="X3448" s="158" t="s">
        <v>558</v>
      </c>
      <c r="Y3448" s="533">
        <v>20</v>
      </c>
      <c r="Z3448" s="533" t="s">
        <v>95</v>
      </c>
      <c r="AA3448" s="533">
        <v>35</v>
      </c>
      <c r="AB3448" s="533">
        <v>700</v>
      </c>
    </row>
    <row r="3449" spans="1:28" ht="16.5" hidden="1" thickBot="1">
      <c r="A3449" s="533" t="s">
        <v>2729</v>
      </c>
      <c r="B3449" s="533">
        <v>22</v>
      </c>
      <c r="C3449" s="533" t="s">
        <v>588</v>
      </c>
      <c r="D3449" s="572" t="s">
        <v>1996</v>
      </c>
      <c r="E3449" s="571" t="str">
        <f t="shared" si="3542"/>
        <v xml:space="preserve"> PLUMBING PIPING INSULATION</v>
      </c>
      <c r="F3449" s="533" t="str">
        <f t="shared" si="3539"/>
        <v>ME</v>
      </c>
      <c r="G3449" s="533" t="s">
        <v>2722</v>
      </c>
      <c r="H3449" s="533">
        <v>704</v>
      </c>
      <c r="I3449" s="533" t="str">
        <f t="shared" ref="I3449:J3449" si="3559">I3447</f>
        <v>Domestic hot and recirculated hot water, on all pipes running in mechanical rooms or exposed to view, Mineral fiber with AL jacketing</v>
      </c>
      <c r="J3449" s="533" t="str">
        <f t="shared" si="3559"/>
        <v>25 mm thick</v>
      </c>
      <c r="K3449" s="95" t="s">
        <v>13</v>
      </c>
      <c r="L3449" s="95" t="s">
        <v>559</v>
      </c>
      <c r="M3449" s="247">
        <v>15</v>
      </c>
      <c r="N3449" s="98" t="s">
        <v>95</v>
      </c>
      <c r="O3449" s="373">
        <v>45</v>
      </c>
      <c r="P3449" s="25">
        <f t="shared" si="3555"/>
        <v>675</v>
      </c>
      <c r="Q3449" s="158"/>
      <c r="R3449" s="158"/>
      <c r="S3449" s="158"/>
      <c r="T3449" s="158"/>
      <c r="U3449" s="158"/>
      <c r="V3449" s="158"/>
      <c r="W3449" s="158"/>
      <c r="X3449" s="158" t="s">
        <v>559</v>
      </c>
      <c r="Y3449" s="533">
        <v>15</v>
      </c>
      <c r="Z3449" s="533" t="s">
        <v>95</v>
      </c>
      <c r="AA3449" s="533">
        <v>45</v>
      </c>
      <c r="AB3449" s="533">
        <v>675</v>
      </c>
    </row>
    <row r="3450" spans="1:28" ht="15.75" hidden="1">
      <c r="A3450" s="533" t="s">
        <v>2729</v>
      </c>
      <c r="B3450" s="533">
        <v>22</v>
      </c>
      <c r="C3450" s="533" t="s">
        <v>588</v>
      </c>
      <c r="D3450" s="572" t="s">
        <v>1998</v>
      </c>
      <c r="E3450" s="571" t="s">
        <v>1250</v>
      </c>
      <c r="F3450" s="533" t="str">
        <f t="shared" si="3539"/>
        <v>ME</v>
      </c>
      <c r="G3450" s="533" t="s">
        <v>2725</v>
      </c>
      <c r="H3450" s="533">
        <v>705</v>
      </c>
      <c r="I3450" s="533" t="str">
        <f t="shared" ref="I3450:I3451" si="3560">L3450</f>
        <v>221116 - WATER DISTRIBUTION PIPING</v>
      </c>
      <c r="J3450" s="533" t="str">
        <f t="shared" ref="J3450" si="3561">L3450</f>
        <v>221116 - WATER DISTRIBUTION PIPING</v>
      </c>
      <c r="K3450" s="95"/>
      <c r="L3450" s="131" t="s">
        <v>598</v>
      </c>
      <c r="M3450" s="94"/>
      <c r="N3450" s="98"/>
      <c r="O3450" s="373"/>
      <c r="P3450" s="98"/>
      <c r="Q3450" s="158"/>
      <c r="R3450" s="158"/>
      <c r="S3450" s="158"/>
      <c r="T3450" s="158"/>
      <c r="U3450" s="158"/>
      <c r="V3450" s="158"/>
      <c r="W3450" s="158"/>
      <c r="X3450" s="158" t="s">
        <v>598</v>
      </c>
    </row>
    <row r="3451" spans="1:28" ht="15.75" hidden="1">
      <c r="A3451" s="533" t="s">
        <v>2729</v>
      </c>
      <c r="B3451" s="533">
        <v>22</v>
      </c>
      <c r="C3451" s="533" t="s">
        <v>588</v>
      </c>
      <c r="D3451" s="572" t="s">
        <v>1998</v>
      </c>
      <c r="E3451" s="571" t="str">
        <f t="shared" ref="E3451:E3474" si="3562">E3450</f>
        <v xml:space="preserve"> WATER DISTRIBUTION PIPING</v>
      </c>
      <c r="F3451" s="533" t="str">
        <f t="shared" si="3539"/>
        <v>ME</v>
      </c>
      <c r="G3451" s="533" t="s">
        <v>2725</v>
      </c>
      <c r="H3451" s="533">
        <v>706</v>
      </c>
      <c r="I3451" s="533" t="str">
        <f t="shared" si="3560"/>
        <v>Aboveground, Water Distribution Piping</v>
      </c>
      <c r="J3451" s="533" t="s">
        <v>600</v>
      </c>
      <c r="K3451" s="95"/>
      <c r="L3451" s="131" t="s">
        <v>599</v>
      </c>
      <c r="M3451" s="94"/>
      <c r="N3451" s="98"/>
      <c r="O3451" s="373"/>
      <c r="P3451" s="98"/>
      <c r="Q3451" s="158"/>
      <c r="R3451" s="158"/>
      <c r="S3451" s="158"/>
      <c r="T3451" s="158"/>
      <c r="U3451" s="158"/>
      <c r="V3451" s="158"/>
      <c r="W3451" s="158"/>
      <c r="X3451" s="158" t="s">
        <v>599</v>
      </c>
    </row>
    <row r="3452" spans="1:28" ht="15.75" hidden="1">
      <c r="A3452" s="533" t="s">
        <v>2729</v>
      </c>
      <c r="B3452" s="533">
        <v>22</v>
      </c>
      <c r="C3452" s="533" t="s">
        <v>588</v>
      </c>
      <c r="D3452" s="572" t="s">
        <v>1998</v>
      </c>
      <c r="E3452" s="571" t="str">
        <f t="shared" si="3562"/>
        <v xml:space="preserve"> WATER DISTRIBUTION PIPING</v>
      </c>
      <c r="F3452" s="533" t="str">
        <f t="shared" si="3539"/>
        <v>ME</v>
      </c>
      <c r="G3452" s="533" t="s">
        <v>2725</v>
      </c>
      <c r="H3452" s="533">
        <v>707</v>
      </c>
      <c r="I3452" s="533" t="s">
        <v>599</v>
      </c>
      <c r="J3452" s="533" t="str">
        <f t="shared" ref="J3452" si="3563">L3452</f>
        <v>Cold Water PVC Pipes and fittings</v>
      </c>
      <c r="K3452" s="95"/>
      <c r="L3452" s="131" t="s">
        <v>600</v>
      </c>
      <c r="M3452" s="94"/>
      <c r="N3452" s="98"/>
      <c r="O3452" s="373"/>
      <c r="P3452" s="98"/>
      <c r="Q3452" s="158"/>
      <c r="R3452" s="158"/>
      <c r="S3452" s="158"/>
      <c r="T3452" s="158"/>
      <c r="U3452" s="158"/>
      <c r="V3452" s="158"/>
      <c r="W3452" s="158"/>
      <c r="X3452" s="158" t="s">
        <v>600</v>
      </c>
    </row>
    <row r="3453" spans="1:28" ht="15.75" hidden="1">
      <c r="A3453" s="533" t="s">
        <v>2729</v>
      </c>
      <c r="B3453" s="533">
        <v>22</v>
      </c>
      <c r="C3453" s="533" t="s">
        <v>588</v>
      </c>
      <c r="D3453" s="572" t="s">
        <v>1998</v>
      </c>
      <c r="E3453" s="571" t="str">
        <f t="shared" si="3562"/>
        <v xml:space="preserve"> WATER DISTRIBUTION PIPING</v>
      </c>
      <c r="F3453" s="533" t="str">
        <f t="shared" si="3539"/>
        <v>ME</v>
      </c>
      <c r="G3453" s="533" t="s">
        <v>2722</v>
      </c>
      <c r="H3453" s="533">
        <v>708</v>
      </c>
      <c r="I3453" s="533" t="str">
        <f t="shared" ref="I3453:J3453" si="3564">I3451</f>
        <v>Aboveground, Water Distribution Piping</v>
      </c>
      <c r="J3453" s="533" t="str">
        <f t="shared" si="3564"/>
        <v>Cold Water PVC Pipes and fittings</v>
      </c>
      <c r="K3453" s="95" t="s">
        <v>15</v>
      </c>
      <c r="L3453" s="95" t="s">
        <v>593</v>
      </c>
      <c r="M3453" s="251">
        <v>190</v>
      </c>
      <c r="N3453" s="98" t="s">
        <v>95</v>
      </c>
      <c r="O3453" s="373">
        <v>8</v>
      </c>
      <c r="P3453" s="25">
        <f t="shared" ref="P3453:P3460" si="3565">O3453*M3453</f>
        <v>1520</v>
      </c>
      <c r="Q3453" s="158"/>
      <c r="R3453" s="158"/>
      <c r="S3453" s="158"/>
      <c r="T3453" s="158"/>
      <c r="U3453" s="158"/>
      <c r="V3453" s="158"/>
      <c r="W3453" s="158"/>
      <c r="X3453" s="158" t="s">
        <v>593</v>
      </c>
      <c r="Y3453" s="533">
        <v>190</v>
      </c>
      <c r="Z3453" s="533" t="s">
        <v>95</v>
      </c>
      <c r="AA3453" s="533">
        <v>8</v>
      </c>
      <c r="AB3453" s="533">
        <v>1520</v>
      </c>
    </row>
    <row r="3454" spans="1:28" ht="15.75" hidden="1">
      <c r="A3454" s="533" t="s">
        <v>2729</v>
      </c>
      <c r="B3454" s="533">
        <v>22</v>
      </c>
      <c r="C3454" s="533" t="s">
        <v>588</v>
      </c>
      <c r="D3454" s="572" t="s">
        <v>1998</v>
      </c>
      <c r="E3454" s="571" t="str">
        <f t="shared" si="3562"/>
        <v xml:space="preserve"> WATER DISTRIBUTION PIPING</v>
      </c>
      <c r="F3454" s="533" t="str">
        <f t="shared" si="3539"/>
        <v>ME</v>
      </c>
      <c r="G3454" s="533" t="s">
        <v>2722</v>
      </c>
      <c r="H3454" s="533">
        <v>709</v>
      </c>
      <c r="I3454" s="533" t="str">
        <f t="shared" ref="I3454:J3454" si="3566">I3452</f>
        <v>Aboveground, Water Distribution Piping</v>
      </c>
      <c r="J3454" s="533" t="str">
        <f t="shared" si="3566"/>
        <v>Cold Water PVC Pipes and fittings</v>
      </c>
      <c r="K3454" s="95" t="s">
        <v>17</v>
      </c>
      <c r="L3454" s="95" t="s">
        <v>594</v>
      </c>
      <c r="M3454" s="252">
        <v>120</v>
      </c>
      <c r="N3454" s="98" t="s">
        <v>95</v>
      </c>
      <c r="O3454" s="373">
        <v>8</v>
      </c>
      <c r="P3454" s="25">
        <f t="shared" si="3565"/>
        <v>960</v>
      </c>
      <c r="Q3454" s="158"/>
      <c r="R3454" s="158"/>
      <c r="S3454" s="158"/>
      <c r="T3454" s="158"/>
      <c r="U3454" s="158"/>
      <c r="V3454" s="158"/>
      <c r="W3454" s="158"/>
      <c r="X3454" s="158" t="s">
        <v>594</v>
      </c>
      <c r="Y3454" s="533">
        <v>120</v>
      </c>
      <c r="Z3454" s="533" t="s">
        <v>95</v>
      </c>
      <c r="AA3454" s="533">
        <v>8</v>
      </c>
      <c r="AB3454" s="533">
        <v>960</v>
      </c>
    </row>
    <row r="3455" spans="1:28" ht="15.75" hidden="1">
      <c r="A3455" s="533" t="s">
        <v>2729</v>
      </c>
      <c r="B3455" s="533">
        <v>22</v>
      </c>
      <c r="C3455" s="533" t="s">
        <v>588</v>
      </c>
      <c r="D3455" s="572" t="s">
        <v>1998</v>
      </c>
      <c r="E3455" s="571" t="str">
        <f t="shared" si="3562"/>
        <v xml:space="preserve"> WATER DISTRIBUTION PIPING</v>
      </c>
      <c r="F3455" s="533" t="str">
        <f t="shared" si="3539"/>
        <v>ME</v>
      </c>
      <c r="G3455" s="533" t="s">
        <v>2722</v>
      </c>
      <c r="H3455" s="533">
        <v>710</v>
      </c>
      <c r="I3455" s="533" t="str">
        <f t="shared" ref="I3455:J3455" si="3567">I3453</f>
        <v>Aboveground, Water Distribution Piping</v>
      </c>
      <c r="J3455" s="533" t="str">
        <f t="shared" si="3567"/>
        <v>Cold Water PVC Pipes and fittings</v>
      </c>
      <c r="K3455" s="95" t="s">
        <v>19</v>
      </c>
      <c r="L3455" s="95" t="s">
        <v>595</v>
      </c>
      <c r="M3455" s="252">
        <v>80</v>
      </c>
      <c r="N3455" s="98" t="s">
        <v>95</v>
      </c>
      <c r="O3455" s="373">
        <v>12</v>
      </c>
      <c r="P3455" s="25">
        <f t="shared" si="3565"/>
        <v>960</v>
      </c>
      <c r="Q3455" s="158"/>
      <c r="R3455" s="158"/>
      <c r="S3455" s="158"/>
      <c r="T3455" s="158"/>
      <c r="U3455" s="158"/>
      <c r="V3455" s="158"/>
      <c r="W3455" s="158"/>
      <c r="X3455" s="158" t="s">
        <v>595</v>
      </c>
      <c r="Y3455" s="533">
        <v>80</v>
      </c>
      <c r="Z3455" s="533" t="s">
        <v>95</v>
      </c>
      <c r="AA3455" s="533">
        <v>12</v>
      </c>
      <c r="AB3455" s="533">
        <v>960</v>
      </c>
    </row>
    <row r="3456" spans="1:28" ht="15.75" hidden="1">
      <c r="A3456" s="533" t="s">
        <v>2729</v>
      </c>
      <c r="B3456" s="533">
        <v>22</v>
      </c>
      <c r="C3456" s="533" t="s">
        <v>588</v>
      </c>
      <c r="D3456" s="572" t="s">
        <v>1998</v>
      </c>
      <c r="E3456" s="571" t="str">
        <f t="shared" si="3562"/>
        <v xml:space="preserve"> WATER DISTRIBUTION PIPING</v>
      </c>
      <c r="F3456" s="533" t="str">
        <f t="shared" si="3539"/>
        <v>ME</v>
      </c>
      <c r="G3456" s="533" t="s">
        <v>2722</v>
      </c>
      <c r="H3456" s="533">
        <v>711</v>
      </c>
      <c r="I3456" s="533" t="str">
        <f t="shared" ref="I3456:J3456" si="3568">I3454</f>
        <v>Aboveground, Water Distribution Piping</v>
      </c>
      <c r="J3456" s="533" t="str">
        <f t="shared" si="3568"/>
        <v>Cold Water PVC Pipes and fittings</v>
      </c>
      <c r="K3456" s="95" t="s">
        <v>20</v>
      </c>
      <c r="L3456" s="95" t="s">
        <v>556</v>
      </c>
      <c r="M3456" s="252">
        <v>70</v>
      </c>
      <c r="N3456" s="98" t="s">
        <v>95</v>
      </c>
      <c r="O3456" s="373">
        <v>15</v>
      </c>
      <c r="P3456" s="25">
        <f t="shared" si="3565"/>
        <v>1050</v>
      </c>
      <c r="Q3456" s="158"/>
      <c r="R3456" s="158"/>
      <c r="S3456" s="158"/>
      <c r="T3456" s="158"/>
      <c r="U3456" s="158"/>
      <c r="V3456" s="158"/>
      <c r="W3456" s="158"/>
      <c r="X3456" s="158" t="s">
        <v>556</v>
      </c>
      <c r="Y3456" s="533">
        <v>70</v>
      </c>
      <c r="Z3456" s="533" t="s">
        <v>95</v>
      </c>
      <c r="AA3456" s="533">
        <v>15</v>
      </c>
      <c r="AB3456" s="533">
        <v>1050</v>
      </c>
    </row>
    <row r="3457" spans="1:28" ht="15.75" hidden="1">
      <c r="A3457" s="533" t="s">
        <v>2729</v>
      </c>
      <c r="B3457" s="533">
        <v>22</v>
      </c>
      <c r="C3457" s="533" t="s">
        <v>588</v>
      </c>
      <c r="D3457" s="572" t="s">
        <v>1998</v>
      </c>
      <c r="E3457" s="571" t="str">
        <f t="shared" si="3562"/>
        <v xml:space="preserve"> WATER DISTRIBUTION PIPING</v>
      </c>
      <c r="F3457" s="533" t="str">
        <f t="shared" si="3539"/>
        <v>ME</v>
      </c>
      <c r="G3457" s="533" t="s">
        <v>2722</v>
      </c>
      <c r="H3457" s="533">
        <v>712</v>
      </c>
      <c r="I3457" s="533" t="str">
        <f t="shared" ref="I3457:J3457" si="3569">I3455</f>
        <v>Aboveground, Water Distribution Piping</v>
      </c>
      <c r="J3457" s="533" t="str">
        <f t="shared" si="3569"/>
        <v>Cold Water PVC Pipes and fittings</v>
      </c>
      <c r="K3457" s="95" t="s">
        <v>21</v>
      </c>
      <c r="L3457" s="95" t="s">
        <v>557</v>
      </c>
      <c r="M3457" s="252">
        <v>57</v>
      </c>
      <c r="N3457" s="98" t="s">
        <v>95</v>
      </c>
      <c r="O3457" s="373">
        <v>25</v>
      </c>
      <c r="P3457" s="25">
        <f t="shared" si="3565"/>
        <v>1425</v>
      </c>
      <c r="Q3457" s="158"/>
      <c r="R3457" s="158"/>
      <c r="S3457" s="158"/>
      <c r="T3457" s="158"/>
      <c r="U3457" s="158"/>
      <c r="V3457" s="158"/>
      <c r="W3457" s="158"/>
      <c r="X3457" s="158" t="s">
        <v>557</v>
      </c>
      <c r="Y3457" s="533">
        <v>57</v>
      </c>
      <c r="Z3457" s="533" t="s">
        <v>95</v>
      </c>
      <c r="AA3457" s="533">
        <v>25</v>
      </c>
      <c r="AB3457" s="533">
        <v>1425</v>
      </c>
    </row>
    <row r="3458" spans="1:28" ht="16.5" hidden="1" thickBot="1">
      <c r="A3458" s="533" t="s">
        <v>2729</v>
      </c>
      <c r="B3458" s="533">
        <v>22</v>
      </c>
      <c r="C3458" s="533" t="s">
        <v>588</v>
      </c>
      <c r="D3458" s="572" t="s">
        <v>1998</v>
      </c>
      <c r="E3458" s="571" t="str">
        <f t="shared" si="3562"/>
        <v xml:space="preserve"> WATER DISTRIBUTION PIPING</v>
      </c>
      <c r="F3458" s="533" t="str">
        <f t="shared" si="3539"/>
        <v>ME</v>
      </c>
      <c r="G3458" s="533" t="s">
        <v>2722</v>
      </c>
      <c r="H3458" s="533">
        <v>713</v>
      </c>
      <c r="I3458" s="533" t="str">
        <f t="shared" ref="I3458:J3458" si="3570">I3456</f>
        <v>Aboveground, Water Distribution Piping</v>
      </c>
      <c r="J3458" s="533" t="str">
        <f t="shared" si="3570"/>
        <v>Cold Water PVC Pipes and fittings</v>
      </c>
      <c r="K3458" s="95" t="s">
        <v>45</v>
      </c>
      <c r="L3458" s="95" t="s">
        <v>558</v>
      </c>
      <c r="M3458" s="253">
        <v>168</v>
      </c>
      <c r="N3458" s="98" t="s">
        <v>95</v>
      </c>
      <c r="O3458" s="373">
        <v>35</v>
      </c>
      <c r="P3458" s="25">
        <f t="shared" si="3565"/>
        <v>5880</v>
      </c>
      <c r="Q3458" s="158"/>
      <c r="R3458" s="158"/>
      <c r="S3458" s="158"/>
      <c r="T3458" s="158"/>
      <c r="U3458" s="158"/>
      <c r="V3458" s="158"/>
      <c r="W3458" s="158"/>
      <c r="X3458" s="158" t="s">
        <v>558</v>
      </c>
      <c r="Y3458" s="533">
        <v>168</v>
      </c>
      <c r="Z3458" s="533" t="s">
        <v>95</v>
      </c>
      <c r="AA3458" s="533">
        <v>35</v>
      </c>
      <c r="AB3458" s="533">
        <v>5880</v>
      </c>
    </row>
    <row r="3459" spans="1:28" ht="15.75" hidden="1">
      <c r="A3459" s="533" t="s">
        <v>2729</v>
      </c>
      <c r="B3459" s="533">
        <v>22</v>
      </c>
      <c r="C3459" s="533" t="s">
        <v>588</v>
      </c>
      <c r="D3459" s="572" t="s">
        <v>1998</v>
      </c>
      <c r="E3459" s="571" t="str">
        <f t="shared" si="3562"/>
        <v xml:space="preserve"> WATER DISTRIBUTION PIPING</v>
      </c>
      <c r="F3459" s="533" t="str">
        <f t="shared" si="3539"/>
        <v>ME</v>
      </c>
      <c r="G3459" s="533" t="s">
        <v>2722</v>
      </c>
      <c r="H3459" s="533">
        <v>714</v>
      </c>
      <c r="I3459" s="533" t="str">
        <f t="shared" ref="I3459:J3459" si="3571">I3457</f>
        <v>Aboveground, Water Distribution Piping</v>
      </c>
      <c r="J3459" s="533" t="str">
        <f t="shared" si="3571"/>
        <v>Cold Water PVC Pipes and fittings</v>
      </c>
      <c r="K3459" s="95" t="s">
        <v>48</v>
      </c>
      <c r="L3459" s="95" t="s">
        <v>559</v>
      </c>
      <c r="M3459" s="94">
        <v>41</v>
      </c>
      <c r="N3459" s="98" t="s">
        <v>95</v>
      </c>
      <c r="O3459" s="373">
        <v>50</v>
      </c>
      <c r="P3459" s="25">
        <f t="shared" si="3565"/>
        <v>2050</v>
      </c>
      <c r="Q3459" s="158"/>
      <c r="R3459" s="158"/>
      <c r="S3459" s="158"/>
      <c r="T3459" s="158"/>
      <c r="U3459" s="158"/>
      <c r="V3459" s="158"/>
      <c r="W3459" s="158"/>
      <c r="X3459" s="158" t="s">
        <v>559</v>
      </c>
      <c r="Y3459" s="533">
        <v>41</v>
      </c>
      <c r="Z3459" s="533" t="s">
        <v>95</v>
      </c>
      <c r="AA3459" s="533">
        <v>50</v>
      </c>
      <c r="AB3459" s="533">
        <v>2050</v>
      </c>
    </row>
    <row r="3460" spans="1:28" ht="15.75" hidden="1">
      <c r="A3460" s="533" t="s">
        <v>2729</v>
      </c>
      <c r="B3460" s="533">
        <v>22</v>
      </c>
      <c r="C3460" s="533" t="s">
        <v>588</v>
      </c>
      <c r="D3460" s="572" t="s">
        <v>1998</v>
      </c>
      <c r="E3460" s="571" t="str">
        <f t="shared" si="3562"/>
        <v xml:space="preserve"> WATER DISTRIBUTION PIPING</v>
      </c>
      <c r="F3460" s="533" t="str">
        <f t="shared" si="3539"/>
        <v>ME</v>
      </c>
      <c r="G3460" s="533" t="s">
        <v>2722</v>
      </c>
      <c r="H3460" s="533">
        <v>715</v>
      </c>
      <c r="I3460" s="533" t="str">
        <f t="shared" ref="I3460:J3460" si="3572">I3458</f>
        <v>Aboveground, Water Distribution Piping</v>
      </c>
      <c r="J3460" s="533" t="str">
        <f t="shared" si="3572"/>
        <v>Cold Water PVC Pipes and fittings</v>
      </c>
      <c r="K3460" s="95" t="s">
        <v>50</v>
      </c>
      <c r="L3460" s="95" t="s">
        <v>560</v>
      </c>
      <c r="M3460" s="94">
        <v>17</v>
      </c>
      <c r="N3460" s="98" t="s">
        <v>95</v>
      </c>
      <c r="O3460" s="373">
        <v>60</v>
      </c>
      <c r="P3460" s="25">
        <f t="shared" si="3565"/>
        <v>1020</v>
      </c>
      <c r="Q3460" s="158"/>
      <c r="R3460" s="158"/>
      <c r="S3460" s="158"/>
      <c r="T3460" s="158"/>
      <c r="U3460" s="158"/>
      <c r="V3460" s="158"/>
      <c r="W3460" s="158"/>
      <c r="X3460" s="158" t="s">
        <v>560</v>
      </c>
      <c r="Y3460" s="533">
        <v>17</v>
      </c>
      <c r="Z3460" s="533" t="s">
        <v>95</v>
      </c>
      <c r="AA3460" s="533">
        <v>60</v>
      </c>
      <c r="AB3460" s="533">
        <v>1020</v>
      </c>
    </row>
    <row r="3461" spans="1:28" ht="15.75" hidden="1">
      <c r="A3461" s="533" t="s">
        <v>2729</v>
      </c>
      <c r="B3461" s="533">
        <v>22</v>
      </c>
      <c r="C3461" s="533" t="s">
        <v>588</v>
      </c>
      <c r="D3461" s="572" t="s">
        <v>1998</v>
      </c>
      <c r="E3461" s="571" t="str">
        <f t="shared" si="3562"/>
        <v xml:space="preserve"> WATER DISTRIBUTION PIPING</v>
      </c>
      <c r="F3461" s="533" t="str">
        <f t="shared" si="3539"/>
        <v>ME</v>
      </c>
      <c r="G3461" s="533" t="s">
        <v>2725</v>
      </c>
      <c r="H3461" s="533">
        <v>716</v>
      </c>
      <c r="I3461" s="533" t="s">
        <v>599</v>
      </c>
      <c r="J3461" s="533" t="str">
        <f>L3461</f>
        <v>Hot Water CPVC Pipes and fittings</v>
      </c>
      <c r="K3461" s="95"/>
      <c r="L3461" s="131" t="s">
        <v>601</v>
      </c>
      <c r="M3461" s="94"/>
      <c r="N3461" s="98"/>
      <c r="O3461" s="373"/>
      <c r="P3461" s="98"/>
      <c r="Q3461" s="158"/>
      <c r="R3461" s="158"/>
      <c r="S3461" s="158"/>
      <c r="T3461" s="158"/>
      <c r="U3461" s="158"/>
      <c r="V3461" s="158"/>
      <c r="W3461" s="158"/>
      <c r="X3461" s="158" t="s">
        <v>601</v>
      </c>
    </row>
    <row r="3462" spans="1:28" ht="15.75" hidden="1">
      <c r="A3462" s="533" t="s">
        <v>2729</v>
      </c>
      <c r="B3462" s="533">
        <v>22</v>
      </c>
      <c r="C3462" s="533" t="s">
        <v>588</v>
      </c>
      <c r="D3462" s="572" t="s">
        <v>1998</v>
      </c>
      <c r="E3462" s="571" t="str">
        <f t="shared" si="3562"/>
        <v xml:space="preserve"> WATER DISTRIBUTION PIPING</v>
      </c>
      <c r="F3462" s="533" t="str">
        <f t="shared" si="3539"/>
        <v>ME</v>
      </c>
      <c r="G3462" s="533" t="s">
        <v>2722</v>
      </c>
      <c r="H3462" s="533">
        <v>717</v>
      </c>
      <c r="I3462" s="533" t="str">
        <f t="shared" ref="I3462:J3462" si="3573">I3460</f>
        <v>Aboveground, Water Distribution Piping</v>
      </c>
      <c r="J3462" s="533" t="str">
        <f t="shared" si="3573"/>
        <v>Cold Water PVC Pipes and fittings</v>
      </c>
      <c r="K3462" s="95" t="s">
        <v>76</v>
      </c>
      <c r="L3462" s="95" t="s">
        <v>593</v>
      </c>
      <c r="M3462" s="251">
        <v>150</v>
      </c>
      <c r="N3462" s="98" t="s">
        <v>95</v>
      </c>
      <c r="O3462" s="373">
        <v>8</v>
      </c>
      <c r="P3462" s="25">
        <f t="shared" ref="P3462:P3468" si="3574">O3462*M3462</f>
        <v>1200</v>
      </c>
      <c r="Q3462" s="158"/>
      <c r="R3462" s="158"/>
      <c r="S3462" s="158"/>
      <c r="T3462" s="158"/>
      <c r="U3462" s="158"/>
      <c r="V3462" s="158"/>
      <c r="W3462" s="158"/>
      <c r="X3462" s="158" t="s">
        <v>593</v>
      </c>
      <c r="Y3462" s="533">
        <v>150</v>
      </c>
      <c r="Z3462" s="533" t="s">
        <v>95</v>
      </c>
      <c r="AA3462" s="533">
        <v>8</v>
      </c>
      <c r="AB3462" s="533">
        <v>1200</v>
      </c>
    </row>
    <row r="3463" spans="1:28" ht="15.75" hidden="1">
      <c r="A3463" s="533" t="s">
        <v>2729</v>
      </c>
      <c r="B3463" s="533">
        <v>22</v>
      </c>
      <c r="C3463" s="533" t="s">
        <v>588</v>
      </c>
      <c r="D3463" s="572" t="s">
        <v>1998</v>
      </c>
      <c r="E3463" s="571" t="str">
        <f t="shared" si="3562"/>
        <v xml:space="preserve"> WATER DISTRIBUTION PIPING</v>
      </c>
      <c r="F3463" s="533" t="str">
        <f t="shared" si="3539"/>
        <v>ME</v>
      </c>
      <c r="G3463" s="533" t="s">
        <v>2722</v>
      </c>
      <c r="H3463" s="533">
        <v>718</v>
      </c>
      <c r="I3463" s="533" t="str">
        <f t="shared" ref="I3463:J3463" si="3575">I3461</f>
        <v>Aboveground, Water Distribution Piping</v>
      </c>
      <c r="J3463" s="533" t="str">
        <f t="shared" si="3575"/>
        <v>Hot Water CPVC Pipes and fittings</v>
      </c>
      <c r="K3463" s="95" t="s">
        <v>77</v>
      </c>
      <c r="L3463" s="95" t="s">
        <v>594</v>
      </c>
      <c r="M3463" s="252">
        <v>110</v>
      </c>
      <c r="N3463" s="98" t="s">
        <v>95</v>
      </c>
      <c r="O3463" s="373">
        <v>8</v>
      </c>
      <c r="P3463" s="25">
        <f t="shared" si="3574"/>
        <v>880</v>
      </c>
      <c r="Q3463" s="158"/>
      <c r="R3463" s="158"/>
      <c r="S3463" s="158"/>
      <c r="T3463" s="158"/>
      <c r="U3463" s="158"/>
      <c r="V3463" s="158"/>
      <c r="W3463" s="158"/>
      <c r="X3463" s="158" t="s">
        <v>594</v>
      </c>
      <c r="Y3463" s="533">
        <v>110</v>
      </c>
      <c r="Z3463" s="533" t="s">
        <v>95</v>
      </c>
      <c r="AA3463" s="533">
        <v>8</v>
      </c>
      <c r="AB3463" s="533">
        <v>880</v>
      </c>
    </row>
    <row r="3464" spans="1:28" ht="15.75" hidden="1">
      <c r="A3464" s="533" t="s">
        <v>2729</v>
      </c>
      <c r="B3464" s="533">
        <v>22</v>
      </c>
      <c r="C3464" s="533" t="s">
        <v>588</v>
      </c>
      <c r="D3464" s="572" t="s">
        <v>1998</v>
      </c>
      <c r="E3464" s="571" t="str">
        <f t="shared" si="3562"/>
        <v xml:space="preserve"> WATER DISTRIBUTION PIPING</v>
      </c>
      <c r="F3464" s="533" t="str">
        <f t="shared" si="3539"/>
        <v>ME</v>
      </c>
      <c r="G3464" s="533" t="s">
        <v>2722</v>
      </c>
      <c r="H3464" s="533">
        <v>719</v>
      </c>
      <c r="I3464" s="533" t="str">
        <f t="shared" ref="I3464:J3464" si="3576">I3462</f>
        <v>Aboveground, Water Distribution Piping</v>
      </c>
      <c r="J3464" s="533" t="str">
        <f t="shared" si="3576"/>
        <v>Cold Water PVC Pipes and fittings</v>
      </c>
      <c r="K3464" s="95" t="s">
        <v>78</v>
      </c>
      <c r="L3464" s="95" t="s">
        <v>595</v>
      </c>
      <c r="M3464" s="252">
        <v>60</v>
      </c>
      <c r="N3464" s="98" t="s">
        <v>95</v>
      </c>
      <c r="O3464" s="373">
        <v>12</v>
      </c>
      <c r="P3464" s="25">
        <f t="shared" si="3574"/>
        <v>720</v>
      </c>
      <c r="Q3464" s="158"/>
      <c r="R3464" s="158"/>
      <c r="S3464" s="158"/>
      <c r="T3464" s="158"/>
      <c r="U3464" s="158"/>
      <c r="V3464" s="158"/>
      <c r="W3464" s="158"/>
      <c r="X3464" s="158" t="s">
        <v>595</v>
      </c>
      <c r="Y3464" s="533">
        <v>60</v>
      </c>
      <c r="Z3464" s="533" t="s">
        <v>95</v>
      </c>
      <c r="AA3464" s="533">
        <v>12</v>
      </c>
      <c r="AB3464" s="533">
        <v>720</v>
      </c>
    </row>
    <row r="3465" spans="1:28" ht="15.75" hidden="1">
      <c r="A3465" s="533" t="s">
        <v>2729</v>
      </c>
      <c r="B3465" s="533">
        <v>22</v>
      </c>
      <c r="C3465" s="533" t="s">
        <v>588</v>
      </c>
      <c r="D3465" s="572" t="s">
        <v>1998</v>
      </c>
      <c r="E3465" s="571" t="str">
        <f t="shared" si="3562"/>
        <v xml:space="preserve"> WATER DISTRIBUTION PIPING</v>
      </c>
      <c r="F3465" s="533" t="str">
        <f t="shared" si="3539"/>
        <v>ME</v>
      </c>
      <c r="G3465" s="533" t="s">
        <v>2722</v>
      </c>
      <c r="H3465" s="533">
        <v>720</v>
      </c>
      <c r="I3465" s="533" t="str">
        <f t="shared" ref="I3465:J3465" si="3577">I3463</f>
        <v>Aboveground, Water Distribution Piping</v>
      </c>
      <c r="J3465" s="533" t="str">
        <f t="shared" si="3577"/>
        <v>Hot Water CPVC Pipes and fittings</v>
      </c>
      <c r="K3465" s="95" t="s">
        <v>302</v>
      </c>
      <c r="L3465" s="95" t="s">
        <v>556</v>
      </c>
      <c r="M3465" s="252">
        <v>80</v>
      </c>
      <c r="N3465" s="98" t="s">
        <v>95</v>
      </c>
      <c r="O3465" s="373">
        <v>15</v>
      </c>
      <c r="P3465" s="25">
        <f t="shared" si="3574"/>
        <v>1200</v>
      </c>
      <c r="Q3465" s="158"/>
      <c r="R3465" s="158"/>
      <c r="S3465" s="158"/>
      <c r="T3465" s="158"/>
      <c r="U3465" s="158"/>
      <c r="V3465" s="158"/>
      <c r="W3465" s="158"/>
      <c r="X3465" s="158" t="s">
        <v>556</v>
      </c>
      <c r="Y3465" s="533">
        <v>80</v>
      </c>
      <c r="Z3465" s="533" t="s">
        <v>95</v>
      </c>
      <c r="AA3465" s="533">
        <v>15</v>
      </c>
      <c r="AB3465" s="533">
        <v>1200</v>
      </c>
    </row>
    <row r="3466" spans="1:28" ht="15.75" hidden="1">
      <c r="A3466" s="533" t="s">
        <v>2729</v>
      </c>
      <c r="B3466" s="533">
        <v>22</v>
      </c>
      <c r="C3466" s="533" t="s">
        <v>588</v>
      </c>
      <c r="D3466" s="572" t="s">
        <v>1998</v>
      </c>
      <c r="E3466" s="571" t="str">
        <f t="shared" si="3562"/>
        <v xml:space="preserve"> WATER DISTRIBUTION PIPING</v>
      </c>
      <c r="F3466" s="533" t="str">
        <f t="shared" si="3539"/>
        <v>ME</v>
      </c>
      <c r="G3466" s="533" t="s">
        <v>2722</v>
      </c>
      <c r="H3466" s="533">
        <v>721</v>
      </c>
      <c r="I3466" s="533" t="str">
        <f t="shared" ref="I3466:J3466" si="3578">I3464</f>
        <v>Aboveground, Water Distribution Piping</v>
      </c>
      <c r="J3466" s="533" t="str">
        <f t="shared" si="3578"/>
        <v>Cold Water PVC Pipes and fittings</v>
      </c>
      <c r="K3466" s="95" t="s">
        <v>304</v>
      </c>
      <c r="L3466" s="95" t="s">
        <v>557</v>
      </c>
      <c r="M3466" s="252">
        <v>65</v>
      </c>
      <c r="N3466" s="98" t="s">
        <v>95</v>
      </c>
      <c r="O3466" s="373">
        <v>25</v>
      </c>
      <c r="P3466" s="25">
        <f t="shared" si="3574"/>
        <v>1625</v>
      </c>
      <c r="Q3466" s="158"/>
      <c r="R3466" s="158"/>
      <c r="S3466" s="158"/>
      <c r="T3466" s="158"/>
      <c r="U3466" s="158"/>
      <c r="V3466" s="158"/>
      <c r="W3466" s="158"/>
      <c r="X3466" s="158" t="s">
        <v>557</v>
      </c>
      <c r="Y3466" s="533">
        <v>65</v>
      </c>
      <c r="Z3466" s="533" t="s">
        <v>95</v>
      </c>
      <c r="AA3466" s="533">
        <v>25</v>
      </c>
      <c r="AB3466" s="533">
        <v>1625</v>
      </c>
    </row>
    <row r="3467" spans="1:28" ht="16.5" hidden="1" thickBot="1">
      <c r="A3467" s="533" t="s">
        <v>2729</v>
      </c>
      <c r="B3467" s="533">
        <v>22</v>
      </c>
      <c r="C3467" s="533" t="s">
        <v>588</v>
      </c>
      <c r="D3467" s="572" t="s">
        <v>1998</v>
      </c>
      <c r="E3467" s="571" t="str">
        <f t="shared" si="3562"/>
        <v xml:space="preserve"> WATER DISTRIBUTION PIPING</v>
      </c>
      <c r="F3467" s="533" t="str">
        <f t="shared" si="3539"/>
        <v>ME</v>
      </c>
      <c r="G3467" s="533" t="s">
        <v>2722</v>
      </c>
      <c r="H3467" s="533">
        <v>722</v>
      </c>
      <c r="I3467" s="533" t="str">
        <f t="shared" ref="I3467:J3467" si="3579">I3465</f>
        <v>Aboveground, Water Distribution Piping</v>
      </c>
      <c r="J3467" s="533" t="str">
        <f t="shared" si="3579"/>
        <v>Hot Water CPVC Pipes and fittings</v>
      </c>
      <c r="K3467" s="95" t="s">
        <v>306</v>
      </c>
      <c r="L3467" s="95" t="s">
        <v>558</v>
      </c>
      <c r="M3467" s="253">
        <v>100</v>
      </c>
      <c r="N3467" s="98" t="s">
        <v>95</v>
      </c>
      <c r="O3467" s="373">
        <v>35</v>
      </c>
      <c r="P3467" s="25">
        <f t="shared" si="3574"/>
        <v>3500</v>
      </c>
      <c r="Q3467" s="158"/>
      <c r="R3467" s="158"/>
      <c r="S3467" s="158"/>
      <c r="T3467" s="158"/>
      <c r="U3467" s="158"/>
      <c r="V3467" s="158"/>
      <c r="W3467" s="158"/>
      <c r="X3467" s="158" t="s">
        <v>558</v>
      </c>
      <c r="Y3467" s="533">
        <v>100</v>
      </c>
      <c r="Z3467" s="533" t="s">
        <v>95</v>
      </c>
      <c r="AA3467" s="533">
        <v>35</v>
      </c>
      <c r="AB3467" s="533">
        <v>3500</v>
      </c>
    </row>
    <row r="3468" spans="1:28" ht="16.5" hidden="1" thickBot="1">
      <c r="A3468" s="533" t="s">
        <v>2729</v>
      </c>
      <c r="B3468" s="533">
        <v>22</v>
      </c>
      <c r="C3468" s="533" t="s">
        <v>588</v>
      </c>
      <c r="D3468" s="572" t="s">
        <v>1998</v>
      </c>
      <c r="E3468" s="571" t="str">
        <f t="shared" si="3562"/>
        <v xml:space="preserve"> WATER DISTRIBUTION PIPING</v>
      </c>
      <c r="F3468" s="533" t="str">
        <f t="shared" si="3539"/>
        <v>ME</v>
      </c>
      <c r="G3468" s="533" t="s">
        <v>2722</v>
      </c>
      <c r="H3468" s="533">
        <v>723</v>
      </c>
      <c r="I3468" s="533" t="str">
        <f t="shared" ref="I3468:J3468" si="3580">I3466</f>
        <v>Aboveground, Water Distribution Piping</v>
      </c>
      <c r="J3468" s="533" t="str">
        <f t="shared" si="3580"/>
        <v>Cold Water PVC Pipes and fittings</v>
      </c>
      <c r="K3468" s="95" t="s">
        <v>341</v>
      </c>
      <c r="L3468" s="95" t="s">
        <v>559</v>
      </c>
      <c r="M3468" s="247">
        <v>34</v>
      </c>
      <c r="N3468" s="98" t="s">
        <v>95</v>
      </c>
      <c r="O3468" s="373">
        <v>50</v>
      </c>
      <c r="P3468" s="25">
        <f t="shared" si="3574"/>
        <v>1700</v>
      </c>
      <c r="Q3468" s="158"/>
      <c r="R3468" s="158"/>
      <c r="S3468" s="158"/>
      <c r="T3468" s="158"/>
      <c r="U3468" s="158"/>
      <c r="V3468" s="158"/>
      <c r="W3468" s="158"/>
      <c r="X3468" s="158" t="s">
        <v>559</v>
      </c>
      <c r="Y3468" s="533">
        <v>34</v>
      </c>
      <c r="Z3468" s="533" t="s">
        <v>95</v>
      </c>
      <c r="AA3468" s="533">
        <v>50</v>
      </c>
      <c r="AB3468" s="533">
        <v>1700</v>
      </c>
    </row>
    <row r="3469" spans="1:28" ht="15.75" hidden="1">
      <c r="A3469" s="533" t="s">
        <v>2729</v>
      </c>
      <c r="B3469" s="533">
        <v>22</v>
      </c>
      <c r="C3469" s="533" t="s">
        <v>588</v>
      </c>
      <c r="D3469" s="572" t="s">
        <v>1998</v>
      </c>
      <c r="E3469" s="571" t="str">
        <f t="shared" si="3562"/>
        <v xml:space="preserve"> WATER DISTRIBUTION PIPING</v>
      </c>
      <c r="F3469" s="533" t="str">
        <f t="shared" si="3539"/>
        <v>ME</v>
      </c>
      <c r="G3469" s="533" t="s">
        <v>2725</v>
      </c>
      <c r="H3469" s="533">
        <v>724</v>
      </c>
      <c r="I3469" s="533" t="s">
        <v>599</v>
      </c>
      <c r="J3469" s="533" t="str">
        <f>L3469</f>
        <v>Valves</v>
      </c>
      <c r="K3469" s="95"/>
      <c r="L3469" s="131" t="s">
        <v>563</v>
      </c>
      <c r="M3469" s="94"/>
      <c r="N3469" s="98"/>
      <c r="O3469" s="373"/>
      <c r="P3469" s="98"/>
      <c r="Q3469" s="158"/>
      <c r="R3469" s="158"/>
      <c r="S3469" s="158"/>
      <c r="T3469" s="158"/>
      <c r="U3469" s="158"/>
      <c r="V3469" s="158"/>
      <c r="W3469" s="158"/>
      <c r="X3469" s="158" t="s">
        <v>563</v>
      </c>
    </row>
    <row r="3470" spans="1:28" ht="15.75" hidden="1">
      <c r="A3470" s="533" t="s">
        <v>2729</v>
      </c>
      <c r="B3470" s="533">
        <v>22</v>
      </c>
      <c r="C3470" s="533" t="s">
        <v>588</v>
      </c>
      <c r="D3470" s="572" t="s">
        <v>1998</v>
      </c>
      <c r="E3470" s="571" t="str">
        <f t="shared" si="3562"/>
        <v xml:space="preserve"> WATER DISTRIBUTION PIPING</v>
      </c>
      <c r="F3470" s="533" t="str">
        <f t="shared" si="3539"/>
        <v>ME</v>
      </c>
      <c r="G3470" s="533" t="s">
        <v>2722</v>
      </c>
      <c r="H3470" s="533">
        <v>725</v>
      </c>
      <c r="I3470" s="533" t="str">
        <f t="shared" ref="I3470:J3470" si="3581">I3468</f>
        <v>Aboveground, Water Distribution Piping</v>
      </c>
      <c r="J3470" s="533" t="str">
        <f t="shared" si="3581"/>
        <v>Cold Water PVC Pipes and fittings</v>
      </c>
      <c r="K3470" s="95" t="s">
        <v>13</v>
      </c>
      <c r="L3470" s="95" t="s">
        <v>602</v>
      </c>
      <c r="M3470" s="95">
        <v>1</v>
      </c>
      <c r="N3470" s="101" t="s">
        <v>2</v>
      </c>
      <c r="O3470" s="374">
        <v>375</v>
      </c>
      <c r="P3470" s="25">
        <f t="shared" ref="P3470:P3474" si="3582">O3470*M3470</f>
        <v>375</v>
      </c>
      <c r="Q3470" s="158"/>
      <c r="R3470" s="158"/>
      <c r="S3470" s="158"/>
      <c r="T3470" s="158"/>
      <c r="U3470" s="158"/>
      <c r="V3470" s="158"/>
      <c r="W3470" s="158"/>
      <c r="X3470" s="158" t="s">
        <v>602</v>
      </c>
      <c r="Z3470" s="533" t="s">
        <v>2</v>
      </c>
      <c r="AA3470" s="533">
        <v>375</v>
      </c>
      <c r="AB3470" s="533">
        <v>375</v>
      </c>
    </row>
    <row r="3471" spans="1:28" ht="15.75" hidden="1">
      <c r="A3471" s="533" t="s">
        <v>2729</v>
      </c>
      <c r="B3471" s="533">
        <v>22</v>
      </c>
      <c r="C3471" s="533" t="s">
        <v>588</v>
      </c>
      <c r="D3471" s="572" t="s">
        <v>1998</v>
      </c>
      <c r="E3471" s="571" t="str">
        <f t="shared" si="3562"/>
        <v xml:space="preserve"> WATER DISTRIBUTION PIPING</v>
      </c>
      <c r="F3471" s="533" t="str">
        <f t="shared" si="3539"/>
        <v>ME</v>
      </c>
      <c r="G3471" s="533" t="s">
        <v>2722</v>
      </c>
      <c r="H3471" s="533">
        <v>726</v>
      </c>
      <c r="I3471" s="533" t="str">
        <f t="shared" ref="I3471:J3471" si="3583">I3469</f>
        <v>Aboveground, Water Distribution Piping</v>
      </c>
      <c r="J3471" s="533" t="str">
        <f t="shared" si="3583"/>
        <v>Valves</v>
      </c>
      <c r="K3471" s="95" t="s">
        <v>15</v>
      </c>
      <c r="L3471" s="95" t="s">
        <v>603</v>
      </c>
      <c r="M3471" s="95">
        <v>1</v>
      </c>
      <c r="N3471" s="101" t="s">
        <v>2</v>
      </c>
      <c r="O3471" s="374">
        <v>625</v>
      </c>
      <c r="P3471" s="25">
        <f t="shared" si="3582"/>
        <v>625</v>
      </c>
      <c r="Q3471" s="158"/>
      <c r="R3471" s="158"/>
      <c r="S3471" s="158"/>
      <c r="T3471" s="158"/>
      <c r="U3471" s="158"/>
      <c r="V3471" s="158"/>
      <c r="W3471" s="158"/>
      <c r="X3471" s="158" t="s">
        <v>603</v>
      </c>
      <c r="Z3471" s="533" t="s">
        <v>2</v>
      </c>
      <c r="AA3471" s="533">
        <v>625</v>
      </c>
      <c r="AB3471" s="533">
        <v>625</v>
      </c>
    </row>
    <row r="3472" spans="1:28" ht="15.75" hidden="1">
      <c r="A3472" s="533" t="s">
        <v>2729</v>
      </c>
      <c r="B3472" s="533">
        <v>22</v>
      </c>
      <c r="C3472" s="533" t="s">
        <v>588</v>
      </c>
      <c r="D3472" s="572" t="s">
        <v>1998</v>
      </c>
      <c r="E3472" s="571" t="str">
        <f t="shared" si="3562"/>
        <v xml:space="preserve"> WATER DISTRIBUTION PIPING</v>
      </c>
      <c r="F3472" s="533" t="str">
        <f t="shared" si="3539"/>
        <v>ME</v>
      </c>
      <c r="G3472" s="533" t="s">
        <v>2722</v>
      </c>
      <c r="H3472" s="533">
        <v>727</v>
      </c>
      <c r="I3472" s="533" t="str">
        <f t="shared" ref="I3472:J3472" si="3584">I3470</f>
        <v>Aboveground, Water Distribution Piping</v>
      </c>
      <c r="J3472" s="533" t="str">
        <f t="shared" si="3584"/>
        <v>Cold Water PVC Pipes and fittings</v>
      </c>
      <c r="K3472" s="95" t="s">
        <v>17</v>
      </c>
      <c r="L3472" s="95" t="s">
        <v>604</v>
      </c>
      <c r="M3472" s="95">
        <v>1</v>
      </c>
      <c r="N3472" s="101" t="s">
        <v>2</v>
      </c>
      <c r="O3472" s="374">
        <v>625</v>
      </c>
      <c r="P3472" s="25">
        <f t="shared" si="3582"/>
        <v>625</v>
      </c>
      <c r="Q3472" s="158"/>
      <c r="R3472" s="158"/>
      <c r="S3472" s="158"/>
      <c r="T3472" s="158"/>
      <c r="U3472" s="158"/>
      <c r="V3472" s="158"/>
      <c r="W3472" s="158"/>
      <c r="X3472" s="158" t="s">
        <v>604</v>
      </c>
      <c r="Z3472" s="533" t="s">
        <v>2</v>
      </c>
      <c r="AA3472" s="533">
        <v>625</v>
      </c>
      <c r="AB3472" s="533">
        <v>625</v>
      </c>
    </row>
    <row r="3473" spans="1:28" ht="15.75" hidden="1">
      <c r="A3473" s="533" t="s">
        <v>2729</v>
      </c>
      <c r="B3473" s="533">
        <v>22</v>
      </c>
      <c r="C3473" s="533" t="s">
        <v>588</v>
      </c>
      <c r="D3473" s="572" t="s">
        <v>1998</v>
      </c>
      <c r="E3473" s="571" t="str">
        <f t="shared" si="3562"/>
        <v xml:space="preserve"> WATER DISTRIBUTION PIPING</v>
      </c>
      <c r="F3473" s="533" t="str">
        <f t="shared" si="3539"/>
        <v>ME</v>
      </c>
      <c r="G3473" s="533" t="s">
        <v>2722</v>
      </c>
      <c r="H3473" s="533">
        <v>728</v>
      </c>
      <c r="I3473" s="533" t="str">
        <f t="shared" ref="I3473:J3473" si="3585">I3471</f>
        <v>Aboveground, Water Distribution Piping</v>
      </c>
      <c r="J3473" s="533" t="str">
        <f t="shared" si="3585"/>
        <v>Valves</v>
      </c>
      <c r="K3473" s="95" t="s">
        <v>19</v>
      </c>
      <c r="L3473" s="95" t="s">
        <v>605</v>
      </c>
      <c r="M3473" s="95">
        <v>1</v>
      </c>
      <c r="N3473" s="101" t="s">
        <v>2</v>
      </c>
      <c r="O3473" s="374">
        <v>625</v>
      </c>
      <c r="P3473" s="25">
        <f t="shared" si="3582"/>
        <v>625</v>
      </c>
      <c r="Q3473" s="158"/>
      <c r="R3473" s="158"/>
      <c r="S3473" s="158"/>
      <c r="T3473" s="158"/>
      <c r="U3473" s="158"/>
      <c r="V3473" s="158"/>
      <c r="W3473" s="158"/>
      <c r="X3473" s="158" t="s">
        <v>605</v>
      </c>
      <c r="Z3473" s="533" t="s">
        <v>2</v>
      </c>
      <c r="AA3473" s="533">
        <v>625</v>
      </c>
      <c r="AB3473" s="533">
        <v>625</v>
      </c>
    </row>
    <row r="3474" spans="1:28" ht="15.75" hidden="1">
      <c r="A3474" s="533" t="s">
        <v>2729</v>
      </c>
      <c r="B3474" s="533">
        <v>22</v>
      </c>
      <c r="C3474" s="533" t="s">
        <v>588</v>
      </c>
      <c r="D3474" s="572" t="s">
        <v>1998</v>
      </c>
      <c r="E3474" s="571" t="str">
        <f t="shared" si="3562"/>
        <v xml:space="preserve"> WATER DISTRIBUTION PIPING</v>
      </c>
      <c r="F3474" s="533" t="str">
        <f t="shared" si="3539"/>
        <v>ME</v>
      </c>
      <c r="G3474" s="533" t="s">
        <v>2722</v>
      </c>
      <c r="H3474" s="533">
        <v>729</v>
      </c>
      <c r="I3474" s="533" t="str">
        <f t="shared" ref="I3474:J3474" si="3586">I3472</f>
        <v>Aboveground, Water Distribution Piping</v>
      </c>
      <c r="J3474" s="533" t="str">
        <f t="shared" si="3586"/>
        <v>Cold Water PVC Pipes and fittings</v>
      </c>
      <c r="K3474" s="95" t="s">
        <v>20</v>
      </c>
      <c r="L3474" s="95" t="s">
        <v>606</v>
      </c>
      <c r="M3474" s="94">
        <v>1</v>
      </c>
      <c r="N3474" s="101" t="s">
        <v>2</v>
      </c>
      <c r="O3474" s="374">
        <v>940</v>
      </c>
      <c r="P3474" s="25">
        <f t="shared" si="3582"/>
        <v>940</v>
      </c>
      <c r="Q3474" s="158"/>
      <c r="R3474" s="158"/>
      <c r="S3474" s="158"/>
      <c r="T3474" s="158"/>
      <c r="U3474" s="158"/>
      <c r="V3474" s="158"/>
      <c r="W3474" s="158"/>
      <c r="X3474" s="158" t="s">
        <v>606</v>
      </c>
      <c r="Z3474" s="533" t="s">
        <v>2</v>
      </c>
      <c r="AA3474" s="533">
        <v>940</v>
      </c>
      <c r="AB3474" s="533">
        <v>940</v>
      </c>
    </row>
    <row r="3475" spans="1:28" ht="15.75" hidden="1">
      <c r="A3475" s="533" t="s">
        <v>2729</v>
      </c>
      <c r="B3475" s="533">
        <v>22</v>
      </c>
      <c r="C3475" s="533" t="s">
        <v>588</v>
      </c>
      <c r="D3475" s="572" t="s">
        <v>2002</v>
      </c>
      <c r="E3475" s="571" t="s">
        <v>1251</v>
      </c>
      <c r="F3475" s="533" t="str">
        <f t="shared" si="3539"/>
        <v>ME</v>
      </c>
      <c r="G3475" s="533" t="s">
        <v>2725</v>
      </c>
      <c r="H3475" s="533">
        <v>730</v>
      </c>
      <c r="I3475" s="533" t="str">
        <f t="shared" ref="I3475:I3476" si="3587">L3475</f>
        <v>221123 - DOMESTIC WATER PIPING SPECIALTIES</v>
      </c>
      <c r="J3475" s="533" t="str">
        <f t="shared" ref="J3475:J3476" si="3588">L3475</f>
        <v>221123 - DOMESTIC WATER PIPING SPECIALTIES</v>
      </c>
      <c r="K3475" s="95"/>
      <c r="L3475" s="131" t="s">
        <v>607</v>
      </c>
      <c r="M3475" s="94"/>
      <c r="N3475" s="98"/>
      <c r="O3475" s="373"/>
      <c r="P3475" s="98"/>
      <c r="Q3475" s="158"/>
      <c r="R3475" s="158"/>
      <c r="S3475" s="158"/>
      <c r="T3475" s="158"/>
      <c r="U3475" s="158"/>
      <c r="V3475" s="158"/>
      <c r="W3475" s="158"/>
      <c r="X3475" s="158" t="s">
        <v>607</v>
      </c>
    </row>
    <row r="3476" spans="1:28" ht="15.75" hidden="1">
      <c r="A3476" s="533" t="s">
        <v>2729</v>
      </c>
      <c r="B3476" s="533">
        <v>22</v>
      </c>
      <c r="C3476" s="533" t="s">
        <v>588</v>
      </c>
      <c r="D3476" s="572" t="s">
        <v>2002</v>
      </c>
      <c r="E3476" s="571" t="str">
        <f t="shared" ref="E3476:E3482" si="3589">E3475</f>
        <v xml:space="preserve"> DOMESTIC WATER PIPING SPECIALTIES</v>
      </c>
      <c r="F3476" s="533" t="str">
        <f t="shared" si="3539"/>
        <v>ME</v>
      </c>
      <c r="G3476" s="533" t="s">
        <v>2725</v>
      </c>
      <c r="H3476" s="533">
        <v>731</v>
      </c>
      <c r="I3476" s="533" t="str">
        <f t="shared" si="3587"/>
        <v>WATER TAPS</v>
      </c>
      <c r="J3476" s="533" t="str">
        <f t="shared" si="3588"/>
        <v>WATER TAPS</v>
      </c>
      <c r="K3476" s="95"/>
      <c r="L3476" s="131" t="s">
        <v>608</v>
      </c>
      <c r="M3476" s="94"/>
      <c r="N3476" s="123"/>
      <c r="O3476" s="373"/>
      <c r="P3476" s="127"/>
      <c r="Q3476" s="158"/>
      <c r="R3476" s="158"/>
      <c r="S3476" s="158"/>
      <c r="T3476" s="158"/>
      <c r="U3476" s="158"/>
      <c r="V3476" s="158"/>
      <c r="W3476" s="158"/>
      <c r="X3476" s="158" t="s">
        <v>608</v>
      </c>
    </row>
    <row r="3477" spans="1:28" ht="15.75" hidden="1">
      <c r="A3477" s="533" t="s">
        <v>2729</v>
      </c>
      <c r="B3477" s="533">
        <v>22</v>
      </c>
      <c r="C3477" s="533" t="s">
        <v>588</v>
      </c>
      <c r="D3477" s="572" t="s">
        <v>2002</v>
      </c>
      <c r="E3477" s="571" t="str">
        <f t="shared" si="3589"/>
        <v xml:space="preserve"> DOMESTIC WATER PIPING SPECIALTIES</v>
      </c>
      <c r="F3477" s="533" t="str">
        <f t="shared" si="3539"/>
        <v>ME</v>
      </c>
      <c r="G3477" s="533" t="s">
        <v>2722</v>
      </c>
      <c r="H3477" s="533">
        <v>732</v>
      </c>
      <c r="I3477" s="533" t="str">
        <f>I3475</f>
        <v>221123 - DOMESTIC WATER PIPING SPECIALTIES</v>
      </c>
      <c r="J3477" s="533" t="str">
        <f>J3475</f>
        <v>221123 - DOMESTIC WATER PIPING SPECIALTIES</v>
      </c>
      <c r="K3477" s="95" t="s">
        <v>21</v>
      </c>
      <c r="L3477" s="95" t="s">
        <v>609</v>
      </c>
      <c r="M3477" s="94">
        <v>1</v>
      </c>
      <c r="N3477" s="123" t="s">
        <v>39</v>
      </c>
      <c r="O3477" s="373">
        <v>350</v>
      </c>
      <c r="P3477" s="25">
        <f>O3477*M3477</f>
        <v>350</v>
      </c>
      <c r="Q3477" s="158"/>
      <c r="R3477" s="158"/>
      <c r="S3477" s="158"/>
      <c r="T3477" s="158"/>
      <c r="U3477" s="158"/>
      <c r="V3477" s="158"/>
      <c r="W3477" s="158"/>
      <c r="X3477" s="158" t="s">
        <v>609</v>
      </c>
      <c r="Y3477" s="533">
        <v>1</v>
      </c>
      <c r="Z3477" s="533" t="s">
        <v>39</v>
      </c>
      <c r="AA3477" s="533">
        <v>350</v>
      </c>
      <c r="AB3477" s="533">
        <v>350</v>
      </c>
    </row>
    <row r="3478" spans="1:28" ht="15.75" hidden="1">
      <c r="A3478" s="533" t="s">
        <v>2729</v>
      </c>
      <c r="B3478" s="533">
        <v>22</v>
      </c>
      <c r="C3478" s="533" t="s">
        <v>588</v>
      </c>
      <c r="D3478" s="572" t="s">
        <v>2002</v>
      </c>
      <c r="E3478" s="571" t="str">
        <f t="shared" si="3589"/>
        <v xml:space="preserve"> DOMESTIC WATER PIPING SPECIALTIES</v>
      </c>
      <c r="F3478" s="533" t="str">
        <f t="shared" si="3539"/>
        <v>ME</v>
      </c>
      <c r="G3478" s="533" t="s">
        <v>2725</v>
      </c>
      <c r="H3478" s="533">
        <v>733</v>
      </c>
      <c r="I3478" s="533" t="str">
        <f>L3478</f>
        <v>PERINAL BIP COCK</v>
      </c>
      <c r="J3478" s="533" t="str">
        <f>L3478</f>
        <v>PERINAL BIP COCK</v>
      </c>
      <c r="K3478" s="95"/>
      <c r="L3478" s="131" t="s">
        <v>610</v>
      </c>
      <c r="M3478" s="94"/>
      <c r="N3478" s="123"/>
      <c r="O3478" s="373"/>
      <c r="P3478" s="127"/>
      <c r="Q3478" s="158"/>
      <c r="R3478" s="158"/>
      <c r="S3478" s="158"/>
      <c r="T3478" s="158"/>
      <c r="U3478" s="158"/>
      <c r="V3478" s="158"/>
      <c r="W3478" s="158"/>
      <c r="X3478" s="158" t="s">
        <v>610</v>
      </c>
    </row>
    <row r="3479" spans="1:28" ht="16.5" hidden="1" thickBot="1">
      <c r="A3479" s="533" t="s">
        <v>2729</v>
      </c>
      <c r="B3479" s="533">
        <v>22</v>
      </c>
      <c r="C3479" s="533" t="s">
        <v>588</v>
      </c>
      <c r="D3479" s="572" t="s">
        <v>2002</v>
      </c>
      <c r="E3479" s="571" t="str">
        <f t="shared" si="3589"/>
        <v xml:space="preserve"> DOMESTIC WATER PIPING SPECIALTIES</v>
      </c>
      <c r="F3479" s="533" t="str">
        <f t="shared" si="3539"/>
        <v>ME</v>
      </c>
      <c r="G3479" s="533" t="s">
        <v>2722</v>
      </c>
      <c r="H3479" s="533">
        <v>734</v>
      </c>
      <c r="I3479" s="533" t="str">
        <f>I3477</f>
        <v>221123 - DOMESTIC WATER PIPING SPECIALTIES</v>
      </c>
      <c r="J3479" s="533" t="str">
        <f>J3477</f>
        <v>221123 - DOMESTIC WATER PIPING SPECIALTIES</v>
      </c>
      <c r="K3479" s="95" t="s">
        <v>45</v>
      </c>
      <c r="L3479" s="95" t="s">
        <v>611</v>
      </c>
      <c r="M3479" s="247">
        <v>7</v>
      </c>
      <c r="N3479" s="123" t="s">
        <v>39</v>
      </c>
      <c r="O3479" s="373">
        <v>310</v>
      </c>
      <c r="P3479" s="25">
        <f>O3479*M3479</f>
        <v>2170</v>
      </c>
      <c r="Q3479" s="158"/>
      <c r="R3479" s="158"/>
      <c r="S3479" s="158"/>
      <c r="T3479" s="158"/>
      <c r="U3479" s="158"/>
      <c r="V3479" s="158"/>
      <c r="W3479" s="158"/>
      <c r="X3479" s="158" t="s">
        <v>611</v>
      </c>
      <c r="Y3479" s="533">
        <v>7</v>
      </c>
      <c r="Z3479" s="533" t="s">
        <v>39</v>
      </c>
      <c r="AA3479" s="533">
        <v>310</v>
      </c>
      <c r="AB3479" s="533">
        <v>2170</v>
      </c>
    </row>
    <row r="3480" spans="1:28" ht="15.75" hidden="1">
      <c r="A3480" s="533" t="s">
        <v>2729</v>
      </c>
      <c r="B3480" s="533">
        <v>22</v>
      </c>
      <c r="C3480" s="533" t="s">
        <v>588</v>
      </c>
      <c r="D3480" s="572" t="s">
        <v>2002</v>
      </c>
      <c r="E3480" s="571" t="str">
        <f t="shared" si="3589"/>
        <v xml:space="preserve"> DOMESTIC WATER PIPING SPECIALTIES</v>
      </c>
      <c r="F3480" s="533" t="str">
        <f t="shared" si="3539"/>
        <v>ME</v>
      </c>
      <c r="G3480" s="533" t="s">
        <v>2725</v>
      </c>
      <c r="H3480" s="533">
        <v>735</v>
      </c>
      <c r="I3480" s="533" t="str">
        <f>L3480</f>
        <v>Float valve</v>
      </c>
      <c r="J3480" s="533" t="str">
        <f>L3480</f>
        <v>Float valve</v>
      </c>
      <c r="K3480" s="95"/>
      <c r="L3480" s="131" t="s">
        <v>612</v>
      </c>
      <c r="M3480" s="94"/>
      <c r="N3480" s="98"/>
      <c r="O3480" s="373"/>
      <c r="P3480" s="127"/>
      <c r="Q3480" s="158"/>
      <c r="R3480" s="158"/>
      <c r="S3480" s="158"/>
      <c r="T3480" s="158"/>
      <c r="U3480" s="158"/>
      <c r="V3480" s="158"/>
      <c r="W3480" s="158"/>
      <c r="X3480" s="158" t="s">
        <v>612</v>
      </c>
    </row>
    <row r="3481" spans="1:28" ht="15.75" hidden="1">
      <c r="A3481" s="533" t="s">
        <v>2729</v>
      </c>
      <c r="B3481" s="533">
        <v>22</v>
      </c>
      <c r="C3481" s="533" t="s">
        <v>588</v>
      </c>
      <c r="D3481" s="572" t="s">
        <v>2002</v>
      </c>
      <c r="E3481" s="571" t="str">
        <f t="shared" si="3589"/>
        <v xml:space="preserve"> DOMESTIC WATER PIPING SPECIALTIES</v>
      </c>
      <c r="F3481" s="533" t="str">
        <f t="shared" si="3539"/>
        <v>ME</v>
      </c>
      <c r="G3481" s="533" t="s">
        <v>2722</v>
      </c>
      <c r="H3481" s="533">
        <v>736</v>
      </c>
      <c r="I3481" s="533" t="str">
        <f t="shared" ref="I3481:J3481" si="3590">I3479</f>
        <v>221123 - DOMESTIC WATER PIPING SPECIALTIES</v>
      </c>
      <c r="J3481" s="533" t="str">
        <f t="shared" si="3590"/>
        <v>221123 - DOMESTIC WATER PIPING SPECIALTIES</v>
      </c>
      <c r="K3481" s="95" t="s">
        <v>48</v>
      </c>
      <c r="L3481" s="95" t="s">
        <v>558</v>
      </c>
      <c r="M3481" s="94">
        <v>4</v>
      </c>
      <c r="N3481" s="98" t="s">
        <v>39</v>
      </c>
      <c r="O3481" s="373">
        <v>150</v>
      </c>
      <c r="P3481" s="25">
        <f t="shared" ref="P3481:P3482" si="3591">O3481*M3481</f>
        <v>600</v>
      </c>
      <c r="Q3481" s="158"/>
      <c r="R3481" s="158"/>
      <c r="S3481" s="158"/>
      <c r="T3481" s="158"/>
      <c r="U3481" s="158"/>
      <c r="V3481" s="158"/>
      <c r="W3481" s="158"/>
      <c r="X3481" s="158" t="s">
        <v>558</v>
      </c>
      <c r="Y3481" s="533">
        <v>4</v>
      </c>
      <c r="Z3481" s="533" t="s">
        <v>39</v>
      </c>
      <c r="AA3481" s="533">
        <v>150</v>
      </c>
      <c r="AB3481" s="533">
        <v>600</v>
      </c>
    </row>
    <row r="3482" spans="1:28" ht="15.75" hidden="1">
      <c r="A3482" s="533" t="s">
        <v>2729</v>
      </c>
      <c r="B3482" s="533">
        <v>22</v>
      </c>
      <c r="C3482" s="533" t="s">
        <v>588</v>
      </c>
      <c r="D3482" s="572" t="s">
        <v>2002</v>
      </c>
      <c r="E3482" s="571" t="str">
        <f t="shared" si="3589"/>
        <v xml:space="preserve"> DOMESTIC WATER PIPING SPECIALTIES</v>
      </c>
      <c r="F3482" s="533" t="str">
        <f t="shared" si="3539"/>
        <v>ME</v>
      </c>
      <c r="G3482" s="533" t="s">
        <v>2722</v>
      </c>
      <c r="H3482" s="533">
        <v>737</v>
      </c>
      <c r="I3482" s="533" t="str">
        <f t="shared" ref="I3482:J3482" si="3592">I3480</f>
        <v>Float valve</v>
      </c>
      <c r="J3482" s="533" t="str">
        <f t="shared" si="3592"/>
        <v>Float valve</v>
      </c>
      <c r="K3482" s="95" t="s">
        <v>50</v>
      </c>
      <c r="L3482" s="95" t="s">
        <v>613</v>
      </c>
      <c r="M3482" s="94">
        <v>1</v>
      </c>
      <c r="N3482" s="98" t="s">
        <v>39</v>
      </c>
      <c r="O3482" s="373">
        <v>175</v>
      </c>
      <c r="P3482" s="25">
        <f t="shared" si="3591"/>
        <v>175</v>
      </c>
      <c r="Q3482" s="158"/>
      <c r="R3482" s="158"/>
      <c r="S3482" s="158"/>
      <c r="T3482" s="158"/>
      <c r="U3482" s="158"/>
      <c r="V3482" s="158"/>
      <c r="W3482" s="158"/>
      <c r="X3482" s="158" t="s">
        <v>613</v>
      </c>
      <c r="Y3482" s="533">
        <v>1</v>
      </c>
      <c r="Z3482" s="533" t="s">
        <v>39</v>
      </c>
      <c r="AA3482" s="533">
        <v>175</v>
      </c>
      <c r="AB3482" s="533">
        <v>175</v>
      </c>
    </row>
    <row r="3483" spans="1:28" ht="15.75" hidden="1">
      <c r="A3483" s="533" t="s">
        <v>2729</v>
      </c>
      <c r="B3483" s="533">
        <v>22</v>
      </c>
      <c r="C3483" s="533" t="s">
        <v>588</v>
      </c>
      <c r="D3483" s="572" t="s">
        <v>2002</v>
      </c>
      <c r="E3483" s="571" t="s">
        <v>1252</v>
      </c>
      <c r="F3483" s="533" t="str">
        <f t="shared" si="3539"/>
        <v>ME</v>
      </c>
      <c r="G3483" s="533" t="s">
        <v>2725</v>
      </c>
      <c r="H3483" s="533">
        <v>738</v>
      </c>
      <c r="I3483" s="533" t="str">
        <f t="shared" ref="I3483:I3484" si="3593">L3483</f>
        <v xml:space="preserve">221123 - DOMESTIC WATER PUMPS </v>
      </c>
      <c r="J3483" s="533" t="str">
        <f t="shared" ref="J3483:J3484" si="3594">L3483</f>
        <v xml:space="preserve">221123 - DOMESTIC WATER PUMPS </v>
      </c>
      <c r="K3483" s="95"/>
      <c r="L3483" s="131" t="s">
        <v>614</v>
      </c>
      <c r="M3483" s="94"/>
      <c r="N3483" s="98"/>
      <c r="O3483" s="373"/>
      <c r="P3483" s="127"/>
      <c r="Q3483" s="158"/>
      <c r="R3483" s="158"/>
      <c r="S3483" s="158"/>
      <c r="T3483" s="158"/>
      <c r="U3483" s="158"/>
      <c r="V3483" s="158"/>
      <c r="W3483" s="158"/>
      <c r="X3483" s="158" t="s">
        <v>614</v>
      </c>
    </row>
    <row r="3484" spans="1:28" ht="15.75" hidden="1">
      <c r="A3484" s="533" t="s">
        <v>2729</v>
      </c>
      <c r="B3484" s="533">
        <v>22</v>
      </c>
      <c r="C3484" s="533" t="s">
        <v>588</v>
      </c>
      <c r="D3484" s="572" t="s">
        <v>2002</v>
      </c>
      <c r="E3484" s="571" t="str">
        <f t="shared" ref="E3484:E3490" si="3595">E3483</f>
        <v xml:space="preserve"> DOMESTIC WATER PUMPS </v>
      </c>
      <c r="F3484" s="533" t="str">
        <f t="shared" si="3539"/>
        <v>ME</v>
      </c>
      <c r="G3484" s="533" t="s">
        <v>2725</v>
      </c>
      <c r="H3484" s="533">
        <v>739</v>
      </c>
      <c r="I3484" s="533" t="str">
        <f t="shared" si="3593"/>
        <v>In-Line Circulators</v>
      </c>
      <c r="J3484" s="533" t="str">
        <f t="shared" si="3594"/>
        <v>In-Line Circulators</v>
      </c>
      <c r="K3484" s="95"/>
      <c r="L3484" s="131" t="s">
        <v>615</v>
      </c>
      <c r="M3484" s="94"/>
      <c r="N3484" s="98"/>
      <c r="O3484" s="373"/>
      <c r="P3484" s="127"/>
      <c r="Q3484" s="158"/>
      <c r="R3484" s="158"/>
      <c r="S3484" s="158"/>
      <c r="T3484" s="158"/>
      <c r="U3484" s="158"/>
      <c r="V3484" s="158"/>
      <c r="W3484" s="158"/>
      <c r="X3484" s="158" t="s">
        <v>615</v>
      </c>
    </row>
    <row r="3485" spans="1:28" ht="15.75" hidden="1">
      <c r="A3485" s="533" t="s">
        <v>2729</v>
      </c>
      <c r="B3485" s="533">
        <v>22</v>
      </c>
      <c r="C3485" s="533" t="s">
        <v>588</v>
      </c>
      <c r="D3485" s="572" t="s">
        <v>2002</v>
      </c>
      <c r="E3485" s="571" t="str">
        <f t="shared" si="3595"/>
        <v xml:space="preserve"> DOMESTIC WATER PUMPS </v>
      </c>
      <c r="F3485" s="533" t="str">
        <f t="shared" si="3539"/>
        <v>ME</v>
      </c>
      <c r="G3485" s="533" t="s">
        <v>2722</v>
      </c>
      <c r="H3485" s="533">
        <v>740</v>
      </c>
      <c r="I3485" s="533" t="str">
        <f t="shared" ref="I3485:J3485" si="3596">I3483</f>
        <v xml:space="preserve">221123 - DOMESTIC WATER PUMPS </v>
      </c>
      <c r="J3485" s="533" t="str">
        <f t="shared" si="3596"/>
        <v xml:space="preserve">221123 - DOMESTIC WATER PUMPS </v>
      </c>
      <c r="K3485" s="95" t="s">
        <v>76</v>
      </c>
      <c r="L3485" s="95" t="s">
        <v>616</v>
      </c>
      <c r="M3485" s="94">
        <v>2</v>
      </c>
      <c r="N3485" s="98" t="s">
        <v>39</v>
      </c>
      <c r="O3485" s="373">
        <v>190</v>
      </c>
      <c r="P3485" s="25">
        <f t="shared" ref="P3485:P3486" si="3597">O3485*M3485</f>
        <v>380</v>
      </c>
      <c r="Q3485" s="158"/>
      <c r="R3485" s="158"/>
      <c r="S3485" s="158"/>
      <c r="T3485" s="158"/>
      <c r="U3485" s="158"/>
      <c r="V3485" s="158"/>
      <c r="W3485" s="158"/>
      <c r="X3485" s="158" t="s">
        <v>616</v>
      </c>
      <c r="Y3485" s="533">
        <v>2</v>
      </c>
      <c r="Z3485" s="533" t="s">
        <v>39</v>
      </c>
      <c r="AA3485" s="533">
        <v>190</v>
      </c>
      <c r="AB3485" s="533">
        <v>380</v>
      </c>
    </row>
    <row r="3486" spans="1:28" ht="15.75" hidden="1">
      <c r="A3486" s="533" t="s">
        <v>2729</v>
      </c>
      <c r="B3486" s="533">
        <v>22</v>
      </c>
      <c r="C3486" s="533" t="s">
        <v>588</v>
      </c>
      <c r="D3486" s="572" t="s">
        <v>2002</v>
      </c>
      <c r="E3486" s="571" t="str">
        <f t="shared" si="3595"/>
        <v xml:space="preserve"> DOMESTIC WATER PUMPS </v>
      </c>
      <c r="F3486" s="533" t="str">
        <f t="shared" si="3539"/>
        <v>ME</v>
      </c>
      <c r="G3486" s="533" t="s">
        <v>2722</v>
      </c>
      <c r="H3486" s="533">
        <v>741</v>
      </c>
      <c r="I3486" s="533" t="str">
        <f t="shared" ref="I3486:J3486" si="3598">I3484</f>
        <v>In-Line Circulators</v>
      </c>
      <c r="J3486" s="533" t="str">
        <f t="shared" si="3598"/>
        <v>In-Line Circulators</v>
      </c>
      <c r="K3486" s="95" t="s">
        <v>77</v>
      </c>
      <c r="L3486" s="95" t="s">
        <v>617</v>
      </c>
      <c r="M3486" s="94">
        <v>2</v>
      </c>
      <c r="N3486" s="98" t="s">
        <v>39</v>
      </c>
      <c r="O3486" s="373">
        <v>230</v>
      </c>
      <c r="P3486" s="25">
        <f t="shared" si="3597"/>
        <v>460</v>
      </c>
      <c r="Q3486" s="158"/>
      <c r="R3486" s="158"/>
      <c r="S3486" s="158"/>
      <c r="T3486" s="158"/>
      <c r="U3486" s="158"/>
      <c r="V3486" s="158"/>
      <c r="W3486" s="158"/>
      <c r="X3486" s="158" t="s">
        <v>617</v>
      </c>
      <c r="Y3486" s="533">
        <v>2</v>
      </c>
      <c r="Z3486" s="533" t="s">
        <v>39</v>
      </c>
      <c r="AA3486" s="533">
        <v>230</v>
      </c>
      <c r="AB3486" s="533">
        <v>460</v>
      </c>
    </row>
    <row r="3487" spans="1:28" ht="15.75" hidden="1">
      <c r="A3487" s="533" t="s">
        <v>2729</v>
      </c>
      <c r="B3487" s="533">
        <v>22</v>
      </c>
      <c r="C3487" s="533" t="s">
        <v>588</v>
      </c>
      <c r="D3487" s="572" t="s">
        <v>2002</v>
      </c>
      <c r="E3487" s="571" t="str">
        <f t="shared" si="3595"/>
        <v xml:space="preserve"> DOMESTIC WATER PUMPS </v>
      </c>
      <c r="F3487" s="533" t="str">
        <f t="shared" si="3539"/>
        <v>ME</v>
      </c>
      <c r="G3487" s="533" t="s">
        <v>2725</v>
      </c>
      <c r="H3487" s="533">
        <v>742</v>
      </c>
      <c r="I3487" s="533" t="str">
        <f>L3487</f>
        <v>End suction centrifugal pumps</v>
      </c>
      <c r="J3487" s="533" t="str">
        <f>L3487</f>
        <v>End suction centrifugal pumps</v>
      </c>
      <c r="K3487" s="95"/>
      <c r="L3487" s="131" t="s">
        <v>618</v>
      </c>
      <c r="M3487" s="94"/>
      <c r="N3487" s="98"/>
      <c r="O3487" s="373"/>
      <c r="P3487" s="127"/>
      <c r="Q3487" s="158"/>
      <c r="R3487" s="158"/>
      <c r="S3487" s="158"/>
      <c r="T3487" s="158"/>
      <c r="U3487" s="158"/>
      <c r="V3487" s="158"/>
      <c r="W3487" s="158"/>
      <c r="X3487" s="158" t="s">
        <v>618</v>
      </c>
    </row>
    <row r="3488" spans="1:28" ht="15.75" hidden="1">
      <c r="A3488" s="533" t="s">
        <v>2729</v>
      </c>
      <c r="B3488" s="533">
        <v>22</v>
      </c>
      <c r="C3488" s="533" t="s">
        <v>588</v>
      </c>
      <c r="D3488" s="572" t="s">
        <v>2002</v>
      </c>
      <c r="E3488" s="571" t="str">
        <f t="shared" si="3595"/>
        <v xml:space="preserve"> DOMESTIC WATER PUMPS </v>
      </c>
      <c r="F3488" s="533" t="str">
        <f t="shared" si="3539"/>
        <v>ME</v>
      </c>
      <c r="G3488" s="533" t="s">
        <v>2722</v>
      </c>
      <c r="H3488" s="533">
        <v>743</v>
      </c>
      <c r="I3488" s="533" t="str">
        <f t="shared" ref="I3488:J3488" si="3599">I3486</f>
        <v>In-Line Circulators</v>
      </c>
      <c r="J3488" s="533" t="str">
        <f t="shared" si="3599"/>
        <v>In-Line Circulators</v>
      </c>
      <c r="K3488" s="95" t="s">
        <v>13</v>
      </c>
      <c r="L3488" s="95" t="s">
        <v>619</v>
      </c>
      <c r="M3488" s="94">
        <v>2</v>
      </c>
      <c r="N3488" s="98" t="s">
        <v>39</v>
      </c>
      <c r="O3488" s="373">
        <v>350</v>
      </c>
      <c r="P3488" s="25">
        <f t="shared" ref="P3488:P3490" si="3600">O3488*M3488</f>
        <v>700</v>
      </c>
      <c r="Q3488" s="158"/>
      <c r="R3488" s="158"/>
      <c r="S3488" s="158"/>
      <c r="T3488" s="158"/>
      <c r="U3488" s="158"/>
      <c r="V3488" s="158"/>
      <c r="W3488" s="158"/>
      <c r="X3488" s="158" t="s">
        <v>619</v>
      </c>
      <c r="Y3488" s="533">
        <v>2</v>
      </c>
      <c r="Z3488" s="533" t="s">
        <v>39</v>
      </c>
      <c r="AA3488" s="533">
        <v>350</v>
      </c>
      <c r="AB3488" s="533">
        <v>700</v>
      </c>
    </row>
    <row r="3489" spans="1:28" ht="15.75" hidden="1">
      <c r="A3489" s="533" t="s">
        <v>2729</v>
      </c>
      <c r="B3489" s="533">
        <v>22</v>
      </c>
      <c r="C3489" s="533" t="s">
        <v>588</v>
      </c>
      <c r="D3489" s="572" t="s">
        <v>2002</v>
      </c>
      <c r="E3489" s="571" t="str">
        <f t="shared" si="3595"/>
        <v xml:space="preserve"> DOMESTIC WATER PUMPS </v>
      </c>
      <c r="F3489" s="533" t="str">
        <f t="shared" si="3539"/>
        <v>ME</v>
      </c>
      <c r="G3489" s="533" t="s">
        <v>2722</v>
      </c>
      <c r="H3489" s="533">
        <v>744</v>
      </c>
      <c r="I3489" s="533" t="str">
        <f t="shared" ref="I3489:J3489" si="3601">I3487</f>
        <v>End suction centrifugal pumps</v>
      </c>
      <c r="J3489" s="533" t="str">
        <f t="shared" si="3601"/>
        <v>End suction centrifugal pumps</v>
      </c>
      <c r="K3489" s="95" t="s">
        <v>15</v>
      </c>
      <c r="L3489" s="95" t="s">
        <v>620</v>
      </c>
      <c r="M3489" s="94">
        <v>2</v>
      </c>
      <c r="N3489" s="98" t="s">
        <v>39</v>
      </c>
      <c r="O3489" s="373">
        <v>350</v>
      </c>
      <c r="P3489" s="25">
        <f t="shared" si="3600"/>
        <v>700</v>
      </c>
      <c r="Q3489" s="158"/>
      <c r="R3489" s="158"/>
      <c r="S3489" s="158"/>
      <c r="T3489" s="158"/>
      <c r="U3489" s="158"/>
      <c r="V3489" s="158"/>
      <c r="W3489" s="158"/>
      <c r="X3489" s="158" t="s">
        <v>620</v>
      </c>
      <c r="Y3489" s="533">
        <v>2</v>
      </c>
      <c r="Z3489" s="533" t="s">
        <v>39</v>
      </c>
      <c r="AA3489" s="533">
        <v>350</v>
      </c>
      <c r="AB3489" s="533">
        <v>700</v>
      </c>
    </row>
    <row r="3490" spans="1:28" ht="15.75" hidden="1">
      <c r="A3490" s="533" t="s">
        <v>2729</v>
      </c>
      <c r="B3490" s="533">
        <v>22</v>
      </c>
      <c r="C3490" s="533" t="s">
        <v>588</v>
      </c>
      <c r="D3490" s="572" t="s">
        <v>2002</v>
      </c>
      <c r="E3490" s="571" t="str">
        <f t="shared" si="3595"/>
        <v xml:space="preserve"> DOMESTIC WATER PUMPS </v>
      </c>
      <c r="F3490" s="533" t="str">
        <f t="shared" si="3539"/>
        <v>ME</v>
      </c>
      <c r="G3490" s="533" t="s">
        <v>2722</v>
      </c>
      <c r="H3490" s="533">
        <v>745</v>
      </c>
      <c r="I3490" s="533" t="str">
        <f t="shared" ref="I3490:J3490" si="3602">I3488</f>
        <v>In-Line Circulators</v>
      </c>
      <c r="J3490" s="533" t="str">
        <f t="shared" si="3602"/>
        <v>In-Line Circulators</v>
      </c>
      <c r="K3490" s="87" t="s">
        <v>17</v>
      </c>
      <c r="L3490" s="95" t="s">
        <v>621</v>
      </c>
      <c r="M3490" s="94">
        <v>1</v>
      </c>
      <c r="N3490" s="101" t="s">
        <v>2</v>
      </c>
      <c r="O3490" s="373">
        <v>375</v>
      </c>
      <c r="P3490" s="25">
        <f t="shared" si="3600"/>
        <v>375</v>
      </c>
      <c r="Q3490" s="158"/>
      <c r="R3490" s="158"/>
      <c r="S3490" s="158"/>
      <c r="T3490" s="158"/>
      <c r="U3490" s="158"/>
      <c r="V3490" s="158"/>
      <c r="W3490" s="158"/>
      <c r="X3490" s="158" t="s">
        <v>621</v>
      </c>
      <c r="Z3490" s="533" t="s">
        <v>2</v>
      </c>
      <c r="AA3490" s="533">
        <v>375</v>
      </c>
      <c r="AB3490" s="533">
        <v>375</v>
      </c>
    </row>
    <row r="3491" spans="1:28" ht="15.75" hidden="1">
      <c r="A3491" s="533" t="s">
        <v>2729</v>
      </c>
      <c r="B3491" s="533">
        <v>22</v>
      </c>
      <c r="C3491" s="533" t="s">
        <v>588</v>
      </c>
      <c r="D3491" s="572" t="s">
        <v>2004</v>
      </c>
      <c r="E3491" s="571" t="s">
        <v>1253</v>
      </c>
      <c r="F3491" s="533" t="str">
        <f t="shared" si="3539"/>
        <v>ME</v>
      </c>
      <c r="G3491" s="533" t="s">
        <v>2725</v>
      </c>
      <c r="H3491" s="533">
        <v>746</v>
      </c>
      <c r="I3491" s="533" t="str">
        <f>L3491</f>
        <v>221123.13 - DOMESTIC WATER PACKAGED BOOSTER PUMP SETS</v>
      </c>
      <c r="J3491" s="533" t="str">
        <f>L3491</f>
        <v>221123.13 - DOMESTIC WATER PACKAGED BOOSTER PUMP SETS</v>
      </c>
      <c r="K3491" s="95"/>
      <c r="L3491" s="96" t="s">
        <v>622</v>
      </c>
      <c r="M3491" s="94"/>
      <c r="N3491" s="98"/>
      <c r="O3491" s="373"/>
      <c r="P3491" s="127"/>
      <c r="Q3491" s="158"/>
      <c r="R3491" s="158"/>
      <c r="S3491" s="158"/>
      <c r="T3491" s="158"/>
      <c r="U3491" s="158"/>
      <c r="V3491" s="158"/>
      <c r="W3491" s="158"/>
      <c r="X3491" s="158" t="s">
        <v>622</v>
      </c>
    </row>
    <row r="3492" spans="1:28" ht="15.75" hidden="1">
      <c r="A3492" s="533" t="s">
        <v>2729</v>
      </c>
      <c r="B3492" s="533">
        <v>22</v>
      </c>
      <c r="C3492" s="533" t="s">
        <v>588</v>
      </c>
      <c r="D3492" s="572" t="s">
        <v>2004</v>
      </c>
      <c r="E3492" s="571" t="str">
        <f t="shared" ref="E3492:E3494" si="3603">E3491</f>
        <v xml:space="preserve"> DOMESTIC WATER PACKAGED BOOSTER PUMP SETS</v>
      </c>
      <c r="F3492" s="533" t="str">
        <f t="shared" ref="F3492:F3515" si="3604">VLOOKUP(D:D,trade,3,FALSE)</f>
        <v>ME</v>
      </c>
      <c r="G3492" s="533" t="s">
        <v>2722</v>
      </c>
      <c r="H3492" s="533">
        <v>747</v>
      </c>
      <c r="I3492" s="533" t="str">
        <f t="shared" ref="I3492:J3492" si="3605">I3490</f>
        <v>In-Line Circulators</v>
      </c>
      <c r="J3492" s="533" t="str">
        <f t="shared" si="3605"/>
        <v>In-Line Circulators</v>
      </c>
      <c r="K3492" s="95" t="s">
        <v>19</v>
      </c>
      <c r="L3492" s="95" t="s">
        <v>623</v>
      </c>
      <c r="M3492" s="94">
        <v>1</v>
      </c>
      <c r="N3492" s="98" t="s">
        <v>624</v>
      </c>
      <c r="O3492" s="373">
        <v>1500</v>
      </c>
      <c r="P3492" s="25">
        <f t="shared" ref="P3492:P3494" si="3606">O3492*M3492</f>
        <v>1500</v>
      </c>
      <c r="Q3492" s="158"/>
      <c r="R3492" s="158"/>
      <c r="S3492" s="158"/>
      <c r="T3492" s="158"/>
      <c r="U3492" s="158"/>
      <c r="V3492" s="158"/>
      <c r="W3492" s="158"/>
      <c r="X3492" s="158" t="s">
        <v>623</v>
      </c>
      <c r="Y3492" s="533">
        <v>1</v>
      </c>
      <c r="Z3492" s="533" t="s">
        <v>624</v>
      </c>
      <c r="AA3492" s="533">
        <v>1500</v>
      </c>
      <c r="AB3492" s="533">
        <v>1500</v>
      </c>
    </row>
    <row r="3493" spans="1:28" ht="15.75" hidden="1">
      <c r="A3493" s="533" t="s">
        <v>2729</v>
      </c>
      <c r="B3493" s="533">
        <v>22</v>
      </c>
      <c r="C3493" s="533" t="s">
        <v>588</v>
      </c>
      <c r="D3493" s="572" t="s">
        <v>2004</v>
      </c>
      <c r="E3493" s="571" t="str">
        <f t="shared" si="3603"/>
        <v xml:space="preserve"> DOMESTIC WATER PACKAGED BOOSTER PUMP SETS</v>
      </c>
      <c r="F3493" s="533" t="str">
        <f t="shared" si="3604"/>
        <v>ME</v>
      </c>
      <c r="G3493" s="533" t="s">
        <v>2722</v>
      </c>
      <c r="H3493" s="533">
        <v>748</v>
      </c>
      <c r="I3493" s="533" t="str">
        <f t="shared" ref="I3493:J3493" si="3607">I3491</f>
        <v>221123.13 - DOMESTIC WATER PACKAGED BOOSTER PUMP SETS</v>
      </c>
      <c r="J3493" s="533" t="str">
        <f t="shared" si="3607"/>
        <v>221123.13 - DOMESTIC WATER PACKAGED BOOSTER PUMP SETS</v>
      </c>
      <c r="K3493" s="95" t="s">
        <v>20</v>
      </c>
      <c r="L3493" s="95" t="s">
        <v>625</v>
      </c>
      <c r="M3493" s="94">
        <v>1</v>
      </c>
      <c r="N3493" s="98" t="s">
        <v>624</v>
      </c>
      <c r="O3493" s="373">
        <v>1500</v>
      </c>
      <c r="P3493" s="25">
        <f t="shared" si="3606"/>
        <v>1500</v>
      </c>
      <c r="Q3493" s="158"/>
      <c r="R3493" s="158"/>
      <c r="S3493" s="158"/>
      <c r="T3493" s="158"/>
      <c r="U3493" s="158"/>
      <c r="V3493" s="158"/>
      <c r="W3493" s="158"/>
      <c r="X3493" s="158" t="s">
        <v>625</v>
      </c>
      <c r="Y3493" s="533">
        <v>1</v>
      </c>
      <c r="Z3493" s="533" t="s">
        <v>624</v>
      </c>
      <c r="AA3493" s="533">
        <v>1500</v>
      </c>
      <c r="AB3493" s="533">
        <v>1500</v>
      </c>
    </row>
    <row r="3494" spans="1:28" ht="15.75" hidden="1">
      <c r="A3494" s="533" t="s">
        <v>2729</v>
      </c>
      <c r="B3494" s="533">
        <v>22</v>
      </c>
      <c r="C3494" s="533" t="s">
        <v>588</v>
      </c>
      <c r="D3494" s="572" t="s">
        <v>2004</v>
      </c>
      <c r="E3494" s="571" t="str">
        <f t="shared" si="3603"/>
        <v xml:space="preserve"> DOMESTIC WATER PACKAGED BOOSTER PUMP SETS</v>
      </c>
      <c r="F3494" s="533" t="str">
        <f t="shared" si="3604"/>
        <v>ME</v>
      </c>
      <c r="G3494" s="533" t="s">
        <v>2722</v>
      </c>
      <c r="H3494" s="533">
        <v>749</v>
      </c>
      <c r="I3494" s="533" t="str">
        <f t="shared" ref="I3494:J3494" si="3608">I3492</f>
        <v>In-Line Circulators</v>
      </c>
      <c r="J3494" s="533" t="str">
        <f t="shared" si="3608"/>
        <v>In-Line Circulators</v>
      </c>
      <c r="K3494" s="87" t="s">
        <v>21</v>
      </c>
      <c r="L3494" s="95" t="s">
        <v>626</v>
      </c>
      <c r="M3494" s="94">
        <v>1</v>
      </c>
      <c r="N3494" s="101" t="s">
        <v>2</v>
      </c>
      <c r="O3494" s="373">
        <v>310</v>
      </c>
      <c r="P3494" s="25">
        <f t="shared" si="3606"/>
        <v>310</v>
      </c>
      <c r="Q3494" s="158"/>
      <c r="R3494" s="158"/>
      <c r="S3494" s="158"/>
      <c r="T3494" s="158"/>
      <c r="U3494" s="158"/>
      <c r="V3494" s="158"/>
      <c r="W3494" s="158"/>
      <c r="X3494" s="158" t="s">
        <v>626</v>
      </c>
      <c r="Z3494" s="533" t="s">
        <v>2</v>
      </c>
      <c r="AA3494" s="533">
        <v>310</v>
      </c>
      <c r="AB3494" s="533">
        <v>310</v>
      </c>
    </row>
    <row r="3495" spans="1:28" ht="15.75" hidden="1">
      <c r="A3495" s="533" t="s">
        <v>2729</v>
      </c>
      <c r="B3495" s="533">
        <v>22</v>
      </c>
      <c r="C3495" s="533" t="s">
        <v>588</v>
      </c>
      <c r="D3495" s="572" t="s">
        <v>2008</v>
      </c>
      <c r="E3495" s="571" t="s">
        <v>1254</v>
      </c>
      <c r="F3495" s="533" t="str">
        <f t="shared" si="3604"/>
        <v>ME</v>
      </c>
      <c r="G3495" s="533" t="s">
        <v>2725</v>
      </c>
      <c r="H3495" s="533">
        <v>750</v>
      </c>
      <c r="I3495" s="533" t="str">
        <f t="shared" ref="I3495:I3497" si="3609">L3495</f>
        <v>221316 - SANITARY WASTE AND VENT PIPING</v>
      </c>
      <c r="J3495" s="533" t="str">
        <f t="shared" ref="J3495:J3497" si="3610">L3495</f>
        <v>221316 - SANITARY WASTE AND VENT PIPING</v>
      </c>
      <c r="K3495" s="95"/>
      <c r="L3495" s="96" t="s">
        <v>627</v>
      </c>
      <c r="M3495" s="94"/>
      <c r="N3495" s="98"/>
      <c r="O3495" s="373"/>
      <c r="P3495" s="127"/>
      <c r="Q3495" s="158"/>
      <c r="R3495" s="158"/>
      <c r="S3495" s="158"/>
      <c r="T3495" s="158"/>
      <c r="U3495" s="158"/>
      <c r="V3495" s="158"/>
      <c r="W3495" s="158"/>
      <c r="X3495" s="158" t="s">
        <v>627</v>
      </c>
    </row>
    <row r="3496" spans="1:28" ht="15.75" hidden="1">
      <c r="A3496" s="533" t="s">
        <v>2729</v>
      </c>
      <c r="B3496" s="533">
        <v>22</v>
      </c>
      <c r="C3496" s="533" t="s">
        <v>588</v>
      </c>
      <c r="D3496" s="572" t="s">
        <v>2008</v>
      </c>
      <c r="E3496" s="571" t="str">
        <f t="shared" ref="E3496:E3515" si="3611">E3495</f>
        <v xml:space="preserve"> SANITARY WASTE AND VENT PIPING</v>
      </c>
      <c r="F3496" s="533" t="str">
        <f t="shared" si="3604"/>
        <v>ME</v>
      </c>
      <c r="G3496" s="533" t="s">
        <v>2725</v>
      </c>
      <c r="H3496" s="533">
        <v>751</v>
      </c>
      <c r="I3496" s="533" t="str">
        <f t="shared" si="3609"/>
        <v>Above Ground / Underground , Soil, Waste and Vent Piping</v>
      </c>
      <c r="J3496" s="533" t="str">
        <f t="shared" si="3610"/>
        <v>Above Ground / Underground , Soil, Waste and Vent Piping</v>
      </c>
      <c r="K3496" s="131"/>
      <c r="L3496" s="96" t="s">
        <v>628</v>
      </c>
      <c r="M3496" s="93"/>
      <c r="N3496" s="196"/>
      <c r="O3496" s="373"/>
      <c r="P3496" s="127"/>
      <c r="Q3496" s="131"/>
      <c r="R3496" s="131"/>
      <c r="S3496" s="131"/>
      <c r="T3496" s="131"/>
      <c r="U3496" s="131"/>
      <c r="V3496" s="131"/>
      <c r="W3496" s="131"/>
      <c r="X3496" s="131" t="s">
        <v>628</v>
      </c>
    </row>
    <row r="3497" spans="1:28" ht="15.75" hidden="1">
      <c r="A3497" s="533" t="s">
        <v>2729</v>
      </c>
      <c r="B3497" s="533">
        <v>22</v>
      </c>
      <c r="C3497" s="533" t="s">
        <v>588</v>
      </c>
      <c r="D3497" s="572" t="s">
        <v>2008</v>
      </c>
      <c r="E3497" s="571" t="str">
        <f t="shared" si="3611"/>
        <v xml:space="preserve"> SANITARY WASTE AND VENT PIPING</v>
      </c>
      <c r="F3497" s="533" t="str">
        <f t="shared" si="3604"/>
        <v>ME</v>
      </c>
      <c r="G3497" s="533" t="s">
        <v>2725</v>
      </c>
      <c r="H3497" s="533">
        <v>752</v>
      </c>
      <c r="I3497" s="533" t="str">
        <f t="shared" si="3609"/>
        <v xml:space="preserve">PVC pipes </v>
      </c>
      <c r="J3497" s="533" t="str">
        <f t="shared" si="3610"/>
        <v xml:space="preserve">PVC pipes </v>
      </c>
      <c r="K3497" s="95"/>
      <c r="L3497" s="131" t="s">
        <v>629</v>
      </c>
      <c r="M3497" s="94"/>
      <c r="N3497" s="98"/>
      <c r="O3497" s="373"/>
      <c r="P3497" s="127"/>
      <c r="Q3497" s="158"/>
      <c r="R3497" s="158"/>
      <c r="S3497" s="158"/>
      <c r="T3497" s="158"/>
      <c r="U3497" s="158"/>
      <c r="V3497" s="158"/>
      <c r="W3497" s="158"/>
      <c r="X3497" s="158" t="s">
        <v>629</v>
      </c>
    </row>
    <row r="3498" spans="1:28" ht="15.75" hidden="1">
      <c r="A3498" s="533" t="s">
        <v>2729</v>
      </c>
      <c r="B3498" s="533">
        <v>22</v>
      </c>
      <c r="C3498" s="533" t="s">
        <v>588</v>
      </c>
      <c r="D3498" s="572" t="s">
        <v>2008</v>
      </c>
      <c r="E3498" s="571" t="str">
        <f t="shared" si="3611"/>
        <v xml:space="preserve"> SANITARY WASTE AND VENT PIPING</v>
      </c>
      <c r="F3498" s="533" t="str">
        <f t="shared" si="3604"/>
        <v>ME</v>
      </c>
      <c r="G3498" s="533" t="s">
        <v>2722</v>
      </c>
      <c r="H3498" s="533">
        <v>753</v>
      </c>
      <c r="I3498" s="533" t="str">
        <f t="shared" ref="I3498:J3498" si="3612">I3496</f>
        <v>Above Ground / Underground , Soil, Waste and Vent Piping</v>
      </c>
      <c r="J3498" s="533" t="str">
        <f t="shared" si="3612"/>
        <v>Above Ground / Underground , Soil, Waste and Vent Piping</v>
      </c>
      <c r="K3498" s="95" t="s">
        <v>45</v>
      </c>
      <c r="L3498" s="95" t="s">
        <v>630</v>
      </c>
      <c r="M3498" s="251">
        <v>167</v>
      </c>
      <c r="N3498" s="98" t="s">
        <v>95</v>
      </c>
      <c r="O3498" s="373">
        <v>13</v>
      </c>
      <c r="P3498" s="25">
        <f t="shared" ref="P3498:P3502" si="3613">O3498*M3498</f>
        <v>2171</v>
      </c>
      <c r="Q3498" s="158"/>
      <c r="R3498" s="158"/>
      <c r="S3498" s="158"/>
      <c r="T3498" s="158"/>
      <c r="U3498" s="158"/>
      <c r="V3498" s="158"/>
      <c r="W3498" s="158"/>
      <c r="X3498" s="158" t="s">
        <v>630</v>
      </c>
      <c r="Y3498" s="533">
        <v>167</v>
      </c>
      <c r="Z3498" s="533" t="s">
        <v>95</v>
      </c>
      <c r="AA3498" s="533">
        <v>13</v>
      </c>
      <c r="AB3498" s="533">
        <v>2171</v>
      </c>
    </row>
    <row r="3499" spans="1:28" ht="15.75" hidden="1">
      <c r="A3499" s="533" t="s">
        <v>2729</v>
      </c>
      <c r="B3499" s="533">
        <v>22</v>
      </c>
      <c r="C3499" s="533" t="s">
        <v>588</v>
      </c>
      <c r="D3499" s="572" t="s">
        <v>2008</v>
      </c>
      <c r="E3499" s="571" t="str">
        <f t="shared" si="3611"/>
        <v xml:space="preserve"> SANITARY WASTE AND VENT PIPING</v>
      </c>
      <c r="F3499" s="533" t="str">
        <f t="shared" si="3604"/>
        <v>ME</v>
      </c>
      <c r="G3499" s="533" t="s">
        <v>2722</v>
      </c>
      <c r="H3499" s="533">
        <v>754</v>
      </c>
      <c r="I3499" s="533" t="str">
        <f t="shared" ref="I3499:J3499" si="3614">I3497</f>
        <v xml:space="preserve">PVC pipes </v>
      </c>
      <c r="J3499" s="533" t="str">
        <f t="shared" si="3614"/>
        <v xml:space="preserve">PVC pipes </v>
      </c>
      <c r="K3499" s="95" t="s">
        <v>48</v>
      </c>
      <c r="L3499" s="95" t="s">
        <v>558</v>
      </c>
      <c r="M3499" s="252">
        <v>475</v>
      </c>
      <c r="N3499" s="98" t="s">
        <v>95</v>
      </c>
      <c r="O3499" s="373">
        <v>15</v>
      </c>
      <c r="P3499" s="25">
        <f t="shared" si="3613"/>
        <v>7125</v>
      </c>
      <c r="Q3499" s="158"/>
      <c r="R3499" s="158"/>
      <c r="S3499" s="158"/>
      <c r="T3499" s="158"/>
      <c r="U3499" s="158"/>
      <c r="V3499" s="158"/>
      <c r="W3499" s="158"/>
      <c r="X3499" s="158" t="s">
        <v>558</v>
      </c>
      <c r="Y3499" s="533">
        <v>475</v>
      </c>
      <c r="Z3499" s="533" t="s">
        <v>95</v>
      </c>
      <c r="AA3499" s="533">
        <v>15</v>
      </c>
      <c r="AB3499" s="533">
        <v>7125</v>
      </c>
    </row>
    <row r="3500" spans="1:28" ht="15.75" hidden="1">
      <c r="A3500" s="533" t="s">
        <v>2729</v>
      </c>
      <c r="B3500" s="533">
        <v>22</v>
      </c>
      <c r="C3500" s="533" t="s">
        <v>588</v>
      </c>
      <c r="D3500" s="572" t="s">
        <v>2008</v>
      </c>
      <c r="E3500" s="571" t="str">
        <f t="shared" si="3611"/>
        <v xml:space="preserve"> SANITARY WASTE AND VENT PIPING</v>
      </c>
      <c r="F3500" s="533" t="str">
        <f t="shared" si="3604"/>
        <v>ME</v>
      </c>
      <c r="G3500" s="533" t="s">
        <v>2722</v>
      </c>
      <c r="H3500" s="533">
        <v>755</v>
      </c>
      <c r="I3500" s="533" t="str">
        <f t="shared" ref="I3500:J3500" si="3615">I3498</f>
        <v>Above Ground / Underground , Soil, Waste and Vent Piping</v>
      </c>
      <c r="J3500" s="533" t="str">
        <f t="shared" si="3615"/>
        <v>Above Ground / Underground , Soil, Waste and Vent Piping</v>
      </c>
      <c r="K3500" s="95" t="s">
        <v>50</v>
      </c>
      <c r="L3500" s="95" t="s">
        <v>631</v>
      </c>
      <c r="M3500" s="252">
        <v>97</v>
      </c>
      <c r="N3500" s="98" t="s">
        <v>95</v>
      </c>
      <c r="O3500" s="373">
        <v>18</v>
      </c>
      <c r="P3500" s="25">
        <f t="shared" si="3613"/>
        <v>1746</v>
      </c>
      <c r="Q3500" s="158"/>
      <c r="R3500" s="158"/>
      <c r="S3500" s="158"/>
      <c r="T3500" s="158"/>
      <c r="U3500" s="158"/>
      <c r="V3500" s="158"/>
      <c r="W3500" s="158"/>
      <c r="X3500" s="158" t="s">
        <v>631</v>
      </c>
      <c r="Y3500" s="533">
        <v>97</v>
      </c>
      <c r="Z3500" s="533" t="s">
        <v>95</v>
      </c>
      <c r="AA3500" s="533">
        <v>18</v>
      </c>
      <c r="AB3500" s="533">
        <v>1746</v>
      </c>
    </row>
    <row r="3501" spans="1:28" ht="16.5" hidden="1" thickBot="1">
      <c r="A3501" s="533" t="s">
        <v>2729</v>
      </c>
      <c r="B3501" s="533">
        <v>22</v>
      </c>
      <c r="C3501" s="533" t="s">
        <v>588</v>
      </c>
      <c r="D3501" s="572" t="s">
        <v>2008</v>
      </c>
      <c r="E3501" s="571" t="str">
        <f t="shared" si="3611"/>
        <v xml:space="preserve"> SANITARY WASTE AND VENT PIPING</v>
      </c>
      <c r="F3501" s="533" t="str">
        <f t="shared" si="3604"/>
        <v>ME</v>
      </c>
      <c r="G3501" s="533" t="s">
        <v>2722</v>
      </c>
      <c r="H3501" s="533">
        <v>756</v>
      </c>
      <c r="I3501" s="533" t="str">
        <f t="shared" ref="I3501:J3501" si="3616">I3499</f>
        <v xml:space="preserve">PVC pipes </v>
      </c>
      <c r="J3501" s="533" t="str">
        <f t="shared" si="3616"/>
        <v xml:space="preserve">PVC pipes </v>
      </c>
      <c r="K3501" s="95" t="s">
        <v>76</v>
      </c>
      <c r="L3501" s="95" t="s">
        <v>632</v>
      </c>
      <c r="M3501" s="253">
        <v>265</v>
      </c>
      <c r="N3501" s="98" t="s">
        <v>95</v>
      </c>
      <c r="O3501" s="373">
        <v>20</v>
      </c>
      <c r="P3501" s="25">
        <f t="shared" si="3613"/>
        <v>5300</v>
      </c>
      <c r="Q3501" s="158"/>
      <c r="R3501" s="158"/>
      <c r="S3501" s="158"/>
      <c r="T3501" s="158"/>
      <c r="U3501" s="158"/>
      <c r="V3501" s="158"/>
      <c r="W3501" s="158"/>
      <c r="X3501" s="158" t="s">
        <v>632</v>
      </c>
      <c r="Y3501" s="533">
        <v>265</v>
      </c>
      <c r="Z3501" s="533" t="s">
        <v>95</v>
      </c>
      <c r="AA3501" s="533">
        <v>20</v>
      </c>
      <c r="AB3501" s="533">
        <v>5300</v>
      </c>
    </row>
    <row r="3502" spans="1:28" ht="15.75" hidden="1">
      <c r="A3502" s="533" t="s">
        <v>2729</v>
      </c>
      <c r="B3502" s="533">
        <v>22</v>
      </c>
      <c r="C3502" s="533" t="s">
        <v>588</v>
      </c>
      <c r="D3502" s="572" t="s">
        <v>2008</v>
      </c>
      <c r="E3502" s="571" t="str">
        <f t="shared" si="3611"/>
        <v xml:space="preserve"> SANITARY WASTE AND VENT PIPING</v>
      </c>
      <c r="F3502" s="533" t="str">
        <f t="shared" si="3604"/>
        <v>ME</v>
      </c>
      <c r="G3502" s="533" t="s">
        <v>2722</v>
      </c>
      <c r="H3502" s="533">
        <v>757</v>
      </c>
      <c r="I3502" s="533" t="str">
        <f t="shared" ref="I3502:J3502" si="3617">I3500</f>
        <v>Above Ground / Underground , Soil, Waste and Vent Piping</v>
      </c>
      <c r="J3502" s="533" t="str">
        <f t="shared" si="3617"/>
        <v>Above Ground / Underground , Soil, Waste and Vent Piping</v>
      </c>
      <c r="K3502" s="95" t="s">
        <v>77</v>
      </c>
      <c r="L3502" s="95" t="s">
        <v>562</v>
      </c>
      <c r="M3502" s="94">
        <v>55</v>
      </c>
      <c r="N3502" s="98" t="s">
        <v>95</v>
      </c>
      <c r="O3502" s="373">
        <v>25</v>
      </c>
      <c r="P3502" s="25">
        <f t="shared" si="3613"/>
        <v>1375</v>
      </c>
      <c r="Q3502" s="158"/>
      <c r="R3502" s="158"/>
      <c r="S3502" s="158"/>
      <c r="T3502" s="158"/>
      <c r="U3502" s="158"/>
      <c r="V3502" s="158"/>
      <c r="W3502" s="158"/>
      <c r="X3502" s="158" t="s">
        <v>562</v>
      </c>
      <c r="Y3502" s="533">
        <v>55</v>
      </c>
      <c r="Z3502" s="533" t="s">
        <v>95</v>
      </c>
      <c r="AA3502" s="533">
        <v>25</v>
      </c>
      <c r="AB3502" s="533">
        <v>1375</v>
      </c>
    </row>
    <row r="3503" spans="1:28" ht="15.75" hidden="1">
      <c r="A3503" s="533" t="s">
        <v>2729</v>
      </c>
      <c r="B3503" s="533">
        <v>22</v>
      </c>
      <c r="C3503" s="533" t="s">
        <v>588</v>
      </c>
      <c r="D3503" s="572" t="s">
        <v>2008</v>
      </c>
      <c r="E3503" s="571" t="str">
        <f t="shared" si="3611"/>
        <v xml:space="preserve"> SANITARY WASTE AND VENT PIPING</v>
      </c>
      <c r="F3503" s="533" t="str">
        <f t="shared" si="3604"/>
        <v>ME</v>
      </c>
      <c r="G3503" s="533" t="s">
        <v>2725</v>
      </c>
      <c r="H3503" s="533">
        <v>758</v>
      </c>
      <c r="I3503" s="533" t="str">
        <f t="shared" ref="I3503:I3504" si="3618">L3503</f>
        <v>Underground, soil, waste and vent piping connecting inspection chambers</v>
      </c>
      <c r="J3503" s="533" t="str">
        <f t="shared" ref="J3503:J3504" si="3619">L3503</f>
        <v>Underground, soil, waste and vent piping connecting inspection chambers</v>
      </c>
      <c r="K3503" s="131"/>
      <c r="L3503" s="96" t="s">
        <v>633</v>
      </c>
      <c r="M3503" s="93"/>
      <c r="N3503" s="98"/>
      <c r="O3503" s="373"/>
      <c r="P3503" s="127"/>
      <c r="Q3503" s="131"/>
      <c r="R3503" s="131"/>
      <c r="S3503" s="131"/>
      <c r="T3503" s="131"/>
      <c r="U3503" s="131"/>
      <c r="V3503" s="131"/>
      <c r="W3503" s="131"/>
      <c r="X3503" s="131" t="s">
        <v>633</v>
      </c>
    </row>
    <row r="3504" spans="1:28" ht="15.75" hidden="1">
      <c r="A3504" s="533" t="s">
        <v>2729</v>
      </c>
      <c r="B3504" s="533">
        <v>22</v>
      </c>
      <c r="C3504" s="533" t="s">
        <v>588</v>
      </c>
      <c r="D3504" s="572" t="s">
        <v>2008</v>
      </c>
      <c r="E3504" s="571" t="str">
        <f t="shared" si="3611"/>
        <v xml:space="preserve"> SANITARY WASTE AND VENT PIPING</v>
      </c>
      <c r="F3504" s="533" t="str">
        <f t="shared" si="3604"/>
        <v>ME</v>
      </c>
      <c r="G3504" s="533" t="s">
        <v>2725</v>
      </c>
      <c r="H3504" s="533">
        <v>759</v>
      </c>
      <c r="I3504" s="533" t="str">
        <f t="shared" si="3618"/>
        <v>PVC pipes</v>
      </c>
      <c r="J3504" s="533" t="str">
        <f t="shared" si="3619"/>
        <v>PVC pipes</v>
      </c>
      <c r="K3504" s="95"/>
      <c r="L3504" s="128" t="s">
        <v>634</v>
      </c>
      <c r="M3504" s="115"/>
      <c r="N3504" s="98"/>
      <c r="O3504" s="373"/>
      <c r="P3504" s="127"/>
      <c r="Q3504" s="158"/>
      <c r="R3504" s="158"/>
      <c r="S3504" s="158"/>
      <c r="T3504" s="158"/>
      <c r="U3504" s="158"/>
      <c r="V3504" s="158"/>
      <c r="W3504" s="158"/>
      <c r="X3504" s="158" t="s">
        <v>634</v>
      </c>
    </row>
    <row r="3505" spans="1:28" ht="15.75" hidden="1">
      <c r="A3505" s="533" t="s">
        <v>2729</v>
      </c>
      <c r="B3505" s="533">
        <v>22</v>
      </c>
      <c r="C3505" s="533" t="s">
        <v>588</v>
      </c>
      <c r="D3505" s="572" t="s">
        <v>2008</v>
      </c>
      <c r="E3505" s="571" t="str">
        <f t="shared" si="3611"/>
        <v xml:space="preserve"> SANITARY WASTE AND VENT PIPING</v>
      </c>
      <c r="F3505" s="533" t="str">
        <f t="shared" si="3604"/>
        <v>ME</v>
      </c>
      <c r="G3505" s="533" t="s">
        <v>2722</v>
      </c>
      <c r="H3505" s="533">
        <v>760</v>
      </c>
      <c r="I3505" s="533" t="str">
        <f>I3503</f>
        <v>Underground, soil, waste and vent piping connecting inspection chambers</v>
      </c>
      <c r="J3505" s="533" t="str">
        <f>J3503</f>
        <v>Underground, soil, waste and vent piping connecting inspection chambers</v>
      </c>
      <c r="K3505" s="95" t="s">
        <v>13</v>
      </c>
      <c r="L3505" s="130" t="s">
        <v>562</v>
      </c>
      <c r="M3505" s="115">
        <v>185</v>
      </c>
      <c r="N3505" s="98" t="s">
        <v>95</v>
      </c>
      <c r="O3505" s="373">
        <v>35</v>
      </c>
      <c r="P3505" s="25">
        <f>O3505*M3505</f>
        <v>6475</v>
      </c>
      <c r="Q3505" s="158"/>
      <c r="R3505" s="158"/>
      <c r="S3505" s="158"/>
      <c r="T3505" s="158"/>
      <c r="U3505" s="158"/>
      <c r="V3505" s="158"/>
      <c r="W3505" s="158"/>
      <c r="X3505" s="158" t="s">
        <v>562</v>
      </c>
      <c r="Y3505" s="533">
        <v>185</v>
      </c>
      <c r="Z3505" s="533" t="s">
        <v>95</v>
      </c>
      <c r="AA3505" s="533">
        <v>35</v>
      </c>
      <c r="AB3505" s="533">
        <v>6475</v>
      </c>
    </row>
    <row r="3506" spans="1:28" ht="15.75" hidden="1">
      <c r="A3506" s="533" t="s">
        <v>2729</v>
      </c>
      <c r="B3506" s="533">
        <v>22</v>
      </c>
      <c r="C3506" s="533" t="s">
        <v>588</v>
      </c>
      <c r="D3506" s="572" t="s">
        <v>2008</v>
      </c>
      <c r="E3506" s="571" t="str">
        <f t="shared" si="3611"/>
        <v xml:space="preserve"> SANITARY WASTE AND VENT PIPING</v>
      </c>
      <c r="F3506" s="533" t="str">
        <f t="shared" si="3604"/>
        <v>ME</v>
      </c>
      <c r="G3506" s="533" t="s">
        <v>2725</v>
      </c>
      <c r="H3506" s="533">
        <v>761</v>
      </c>
      <c r="I3506" s="533" t="str">
        <f>L3506</f>
        <v xml:space="preserve">Inspection Chambers </v>
      </c>
      <c r="J3506" s="533" t="str">
        <f>L3506</f>
        <v xml:space="preserve">Inspection Chambers </v>
      </c>
      <c r="K3506" s="95"/>
      <c r="L3506" s="131" t="s">
        <v>635</v>
      </c>
      <c r="M3506" s="94"/>
      <c r="N3506" s="98"/>
      <c r="O3506" s="373"/>
      <c r="P3506" s="127"/>
      <c r="Q3506" s="158"/>
      <c r="R3506" s="158"/>
      <c r="S3506" s="158"/>
      <c r="T3506" s="158"/>
      <c r="U3506" s="158"/>
      <c r="V3506" s="158"/>
      <c r="W3506" s="158"/>
      <c r="X3506" s="158" t="s">
        <v>635</v>
      </c>
    </row>
    <row r="3507" spans="1:28" ht="15.75" hidden="1">
      <c r="A3507" s="533" t="s">
        <v>2729</v>
      </c>
      <c r="B3507" s="533">
        <v>22</v>
      </c>
      <c r="C3507" s="533" t="s">
        <v>588</v>
      </c>
      <c r="D3507" s="572" t="s">
        <v>2008</v>
      </c>
      <c r="E3507" s="571" t="str">
        <f t="shared" si="3611"/>
        <v xml:space="preserve"> SANITARY WASTE AND VENT PIPING</v>
      </c>
      <c r="F3507" s="533" t="str">
        <f t="shared" si="3604"/>
        <v>ME</v>
      </c>
      <c r="G3507" s="533" t="s">
        <v>2722</v>
      </c>
      <c r="H3507" s="533">
        <v>762</v>
      </c>
      <c r="I3507" s="533" t="str">
        <f>I3505</f>
        <v>Underground, soil, waste and vent piping connecting inspection chambers</v>
      </c>
      <c r="J3507" s="533" t="str">
        <f>J3505</f>
        <v>Underground, soil, waste and vent piping connecting inspection chambers</v>
      </c>
      <c r="K3507" s="95" t="s">
        <v>15</v>
      </c>
      <c r="L3507" s="95" t="s">
        <v>636</v>
      </c>
      <c r="M3507" s="94">
        <v>5</v>
      </c>
      <c r="N3507" s="98" t="s">
        <v>39</v>
      </c>
      <c r="O3507" s="373">
        <v>175</v>
      </c>
      <c r="P3507" s="25">
        <f>O3507*M3507</f>
        <v>875</v>
      </c>
      <c r="Q3507" s="158"/>
      <c r="R3507" s="158"/>
      <c r="S3507" s="158"/>
      <c r="T3507" s="158"/>
      <c r="U3507" s="158"/>
      <c r="V3507" s="158"/>
      <c r="W3507" s="158"/>
      <c r="X3507" s="158" t="s">
        <v>636</v>
      </c>
      <c r="Y3507" s="533">
        <v>5</v>
      </c>
      <c r="Z3507" s="533" t="s">
        <v>39</v>
      </c>
      <c r="AA3507" s="533">
        <v>175</v>
      </c>
      <c r="AB3507" s="533">
        <v>875</v>
      </c>
    </row>
    <row r="3508" spans="1:28" ht="15.75" hidden="1">
      <c r="A3508" s="533" t="s">
        <v>2729</v>
      </c>
      <c r="B3508" s="533">
        <v>22</v>
      </c>
      <c r="C3508" s="533" t="s">
        <v>588</v>
      </c>
      <c r="D3508" s="572" t="s">
        <v>2008</v>
      </c>
      <c r="E3508" s="571" t="str">
        <f t="shared" si="3611"/>
        <v xml:space="preserve"> SANITARY WASTE AND VENT PIPING</v>
      </c>
      <c r="F3508" s="533" t="str">
        <f t="shared" si="3604"/>
        <v>ME</v>
      </c>
      <c r="G3508" s="533" t="s">
        <v>2725</v>
      </c>
      <c r="H3508" s="533">
        <v>763</v>
      </c>
      <c r="I3508" s="533" t="str">
        <f t="shared" ref="I3508:I3509" si="3620">L3508</f>
        <v>Aboveground / Underground , Soil, Waste Force Mains</v>
      </c>
      <c r="J3508" s="533" t="str">
        <f t="shared" ref="J3508:J3509" si="3621">L3508</f>
        <v>Aboveground / Underground , Soil, Waste Force Mains</v>
      </c>
      <c r="K3508" s="131"/>
      <c r="L3508" s="96" t="s">
        <v>637</v>
      </c>
      <c r="M3508" s="93"/>
      <c r="N3508" s="196"/>
      <c r="O3508" s="373"/>
      <c r="P3508" s="127"/>
      <c r="Q3508" s="131"/>
      <c r="R3508" s="131"/>
      <c r="S3508" s="131"/>
      <c r="T3508" s="131"/>
      <c r="U3508" s="131"/>
      <c r="V3508" s="131"/>
      <c r="W3508" s="131"/>
      <c r="X3508" s="131" t="s">
        <v>637</v>
      </c>
    </row>
    <row r="3509" spans="1:28" ht="15.75" hidden="1">
      <c r="A3509" s="533" t="s">
        <v>2729</v>
      </c>
      <c r="B3509" s="533">
        <v>22</v>
      </c>
      <c r="C3509" s="533" t="s">
        <v>588</v>
      </c>
      <c r="D3509" s="572" t="s">
        <v>2008</v>
      </c>
      <c r="E3509" s="571" t="str">
        <f t="shared" si="3611"/>
        <v xml:space="preserve"> SANITARY WASTE AND VENT PIPING</v>
      </c>
      <c r="F3509" s="533" t="str">
        <f t="shared" si="3604"/>
        <v>ME</v>
      </c>
      <c r="G3509" s="533" t="s">
        <v>2725</v>
      </c>
      <c r="H3509" s="533">
        <v>764</v>
      </c>
      <c r="I3509" s="533" t="str">
        <f t="shared" si="3620"/>
        <v>Ductile-iron pipes</v>
      </c>
      <c r="J3509" s="533" t="str">
        <f t="shared" si="3621"/>
        <v>Ductile-iron pipes</v>
      </c>
      <c r="K3509" s="95"/>
      <c r="L3509" s="131" t="s">
        <v>638</v>
      </c>
      <c r="M3509" s="94"/>
      <c r="N3509" s="98"/>
      <c r="O3509" s="373"/>
      <c r="P3509" s="127"/>
      <c r="Q3509" s="158"/>
      <c r="R3509" s="158"/>
      <c r="S3509" s="158"/>
      <c r="T3509" s="158"/>
      <c r="U3509" s="158"/>
      <c r="V3509" s="158"/>
      <c r="W3509" s="158"/>
      <c r="X3509" s="158" t="s">
        <v>638</v>
      </c>
    </row>
    <row r="3510" spans="1:28" ht="15.75" hidden="1">
      <c r="A3510" s="533" t="s">
        <v>2729</v>
      </c>
      <c r="B3510" s="533">
        <v>22</v>
      </c>
      <c r="C3510" s="533" t="s">
        <v>588</v>
      </c>
      <c r="D3510" s="572" t="s">
        <v>2008</v>
      </c>
      <c r="E3510" s="571" t="str">
        <f t="shared" si="3611"/>
        <v xml:space="preserve"> SANITARY WASTE AND VENT PIPING</v>
      </c>
      <c r="F3510" s="533" t="str">
        <f t="shared" si="3604"/>
        <v>ME</v>
      </c>
      <c r="G3510" s="533" t="s">
        <v>2722</v>
      </c>
      <c r="H3510" s="533">
        <v>765</v>
      </c>
      <c r="I3510" s="533" t="str">
        <f>I3508</f>
        <v>Aboveground / Underground , Soil, Waste Force Mains</v>
      </c>
      <c r="J3510" s="533" t="str">
        <f>J3508</f>
        <v>Aboveground / Underground , Soil, Waste Force Mains</v>
      </c>
      <c r="K3510" s="95" t="s">
        <v>17</v>
      </c>
      <c r="L3510" s="95" t="s">
        <v>558</v>
      </c>
      <c r="M3510" s="94">
        <v>15</v>
      </c>
      <c r="N3510" s="98" t="s">
        <v>95</v>
      </c>
      <c r="O3510" s="373">
        <v>30</v>
      </c>
      <c r="P3510" s="25">
        <f>O3510*M3510</f>
        <v>450</v>
      </c>
      <c r="Q3510" s="158"/>
      <c r="R3510" s="158"/>
      <c r="S3510" s="158"/>
      <c r="T3510" s="158"/>
      <c r="U3510" s="158"/>
      <c r="V3510" s="158"/>
      <c r="W3510" s="158"/>
      <c r="X3510" s="158" t="s">
        <v>558</v>
      </c>
      <c r="Y3510" s="533">
        <v>15</v>
      </c>
      <c r="Z3510" s="533" t="s">
        <v>95</v>
      </c>
      <c r="AA3510" s="533">
        <v>30</v>
      </c>
      <c r="AB3510" s="533">
        <v>450</v>
      </c>
    </row>
    <row r="3511" spans="1:28" ht="15.75" hidden="1">
      <c r="A3511" s="533" t="s">
        <v>2729</v>
      </c>
      <c r="B3511" s="533">
        <v>22</v>
      </c>
      <c r="C3511" s="533" t="s">
        <v>588</v>
      </c>
      <c r="D3511" s="572" t="s">
        <v>2008</v>
      </c>
      <c r="E3511" s="571" t="str">
        <f t="shared" si="3611"/>
        <v xml:space="preserve"> SANITARY WASTE AND VENT PIPING</v>
      </c>
      <c r="F3511" s="533" t="str">
        <f t="shared" si="3604"/>
        <v>ME</v>
      </c>
      <c r="G3511" s="533" t="s">
        <v>2725</v>
      </c>
      <c r="H3511" s="533">
        <v>766</v>
      </c>
      <c r="I3511" s="533" t="str">
        <f t="shared" ref="I3511:I3512" si="3622">L3511</f>
        <v>Aboveground , Storm Drainage Piping</v>
      </c>
      <c r="J3511" s="533" t="str">
        <f t="shared" ref="J3511:J3512" si="3623">L3511</f>
        <v>Aboveground , Storm Drainage Piping</v>
      </c>
      <c r="K3511" s="95"/>
      <c r="L3511" s="131" t="s">
        <v>639</v>
      </c>
      <c r="M3511" s="94"/>
      <c r="N3511" s="98"/>
      <c r="O3511" s="373"/>
      <c r="P3511" s="127"/>
      <c r="Q3511" s="158"/>
      <c r="R3511" s="158"/>
      <c r="S3511" s="158"/>
      <c r="T3511" s="158"/>
      <c r="U3511" s="158"/>
      <c r="V3511" s="158"/>
      <c r="W3511" s="158"/>
      <c r="X3511" s="158" t="s">
        <v>639</v>
      </c>
    </row>
    <row r="3512" spans="1:28" ht="15.75" hidden="1">
      <c r="A3512" s="533" t="s">
        <v>2729</v>
      </c>
      <c r="B3512" s="533">
        <v>22</v>
      </c>
      <c r="C3512" s="533" t="s">
        <v>588</v>
      </c>
      <c r="D3512" s="572" t="s">
        <v>2008</v>
      </c>
      <c r="E3512" s="571" t="str">
        <f t="shared" si="3611"/>
        <v xml:space="preserve"> SANITARY WASTE AND VENT PIPING</v>
      </c>
      <c r="F3512" s="533" t="str">
        <f t="shared" si="3604"/>
        <v>ME</v>
      </c>
      <c r="G3512" s="533" t="s">
        <v>2725</v>
      </c>
      <c r="H3512" s="533">
        <v>767</v>
      </c>
      <c r="I3512" s="533" t="str">
        <f t="shared" si="3622"/>
        <v>PVC pipes</v>
      </c>
      <c r="J3512" s="533" t="str">
        <f t="shared" si="3623"/>
        <v>PVC pipes</v>
      </c>
      <c r="K3512" s="95"/>
      <c r="L3512" s="131" t="s">
        <v>634</v>
      </c>
      <c r="M3512" s="94"/>
      <c r="N3512" s="98"/>
      <c r="O3512" s="373"/>
      <c r="P3512" s="127"/>
      <c r="Q3512" s="158"/>
      <c r="R3512" s="158"/>
      <c r="S3512" s="158"/>
      <c r="T3512" s="158"/>
      <c r="U3512" s="158"/>
      <c r="V3512" s="158"/>
      <c r="W3512" s="158"/>
      <c r="X3512" s="158" t="s">
        <v>634</v>
      </c>
    </row>
    <row r="3513" spans="1:28" ht="15.75" hidden="1">
      <c r="A3513" s="533" t="s">
        <v>2729</v>
      </c>
      <c r="B3513" s="533">
        <v>22</v>
      </c>
      <c r="C3513" s="533" t="s">
        <v>588</v>
      </c>
      <c r="D3513" s="572" t="s">
        <v>2008</v>
      </c>
      <c r="E3513" s="571" t="str">
        <f t="shared" si="3611"/>
        <v xml:space="preserve"> SANITARY WASTE AND VENT PIPING</v>
      </c>
      <c r="F3513" s="533" t="str">
        <f t="shared" si="3604"/>
        <v>ME</v>
      </c>
      <c r="G3513" s="533" t="s">
        <v>2722</v>
      </c>
      <c r="H3513" s="533">
        <v>768</v>
      </c>
      <c r="I3513" s="533" t="str">
        <f t="shared" ref="I3513:J3513" si="3624">I3511</f>
        <v>Aboveground , Storm Drainage Piping</v>
      </c>
      <c r="J3513" s="533" t="str">
        <f t="shared" si="3624"/>
        <v>Aboveground , Storm Drainage Piping</v>
      </c>
      <c r="K3513" s="95" t="s">
        <v>19</v>
      </c>
      <c r="L3513" s="95" t="s">
        <v>558</v>
      </c>
      <c r="M3513" s="94">
        <v>76</v>
      </c>
      <c r="N3513" s="98" t="s">
        <v>95</v>
      </c>
      <c r="O3513" s="373">
        <v>15</v>
      </c>
      <c r="P3513" s="25">
        <f t="shared" ref="P3513:P3515" si="3625">O3513*M3513</f>
        <v>1140</v>
      </c>
      <c r="Q3513" s="158"/>
      <c r="R3513" s="158"/>
      <c r="S3513" s="158"/>
      <c r="T3513" s="158"/>
      <c r="U3513" s="158"/>
      <c r="V3513" s="158"/>
      <c r="W3513" s="158"/>
      <c r="X3513" s="158" t="s">
        <v>558</v>
      </c>
      <c r="Y3513" s="533">
        <v>76</v>
      </c>
      <c r="Z3513" s="533" t="s">
        <v>95</v>
      </c>
      <c r="AA3513" s="533">
        <v>15</v>
      </c>
      <c r="AB3513" s="533">
        <v>1140</v>
      </c>
    </row>
    <row r="3514" spans="1:28" ht="15.75" hidden="1">
      <c r="A3514" s="533" t="s">
        <v>2729</v>
      </c>
      <c r="B3514" s="533">
        <v>22</v>
      </c>
      <c r="C3514" s="533" t="s">
        <v>588</v>
      </c>
      <c r="D3514" s="572" t="s">
        <v>2008</v>
      </c>
      <c r="E3514" s="571" t="str">
        <f t="shared" si="3611"/>
        <v xml:space="preserve"> SANITARY WASTE AND VENT PIPING</v>
      </c>
      <c r="F3514" s="533" t="str">
        <f t="shared" si="3604"/>
        <v>ME</v>
      </c>
      <c r="G3514" s="533" t="s">
        <v>2722</v>
      </c>
      <c r="H3514" s="533">
        <v>769</v>
      </c>
      <c r="I3514" s="533" t="str">
        <f t="shared" ref="I3514:J3514" si="3626">I3512</f>
        <v>PVC pipes</v>
      </c>
      <c r="J3514" s="533" t="str">
        <f t="shared" si="3626"/>
        <v>PVC pipes</v>
      </c>
      <c r="K3514" s="95" t="s">
        <v>20</v>
      </c>
      <c r="L3514" s="95" t="s">
        <v>560</v>
      </c>
      <c r="M3514" s="94">
        <v>81</v>
      </c>
      <c r="N3514" s="98" t="s">
        <v>95</v>
      </c>
      <c r="O3514" s="373">
        <v>20</v>
      </c>
      <c r="P3514" s="25">
        <f t="shared" si="3625"/>
        <v>1620</v>
      </c>
      <c r="Q3514" s="158"/>
      <c r="R3514" s="158"/>
      <c r="S3514" s="158"/>
      <c r="T3514" s="158"/>
      <c r="U3514" s="158"/>
      <c r="V3514" s="158"/>
      <c r="W3514" s="158"/>
      <c r="X3514" s="158" t="s">
        <v>560</v>
      </c>
      <c r="Y3514" s="533">
        <v>81</v>
      </c>
      <c r="Z3514" s="533" t="s">
        <v>95</v>
      </c>
      <c r="AA3514" s="533">
        <v>20</v>
      </c>
      <c r="AB3514" s="533">
        <v>1620</v>
      </c>
    </row>
    <row r="3515" spans="1:28" ht="15.75" hidden="1">
      <c r="A3515" s="533" t="s">
        <v>2729</v>
      </c>
      <c r="B3515" s="533">
        <v>22</v>
      </c>
      <c r="C3515" s="533" t="s">
        <v>588</v>
      </c>
      <c r="D3515" s="572" t="s">
        <v>2008</v>
      </c>
      <c r="E3515" s="571" t="str">
        <f t="shared" si="3611"/>
        <v xml:space="preserve"> SANITARY WASTE AND VENT PIPING</v>
      </c>
      <c r="F3515" s="533" t="str">
        <f t="shared" si="3604"/>
        <v>ME</v>
      </c>
      <c r="G3515" s="533" t="s">
        <v>2722</v>
      </c>
      <c r="H3515" s="533">
        <v>770</v>
      </c>
      <c r="I3515" s="533" t="str">
        <f t="shared" ref="I3515:J3515" si="3627">I3513</f>
        <v>Aboveground , Storm Drainage Piping</v>
      </c>
      <c r="J3515" s="533" t="str">
        <f t="shared" si="3627"/>
        <v>Aboveground , Storm Drainage Piping</v>
      </c>
      <c r="K3515" s="95" t="s">
        <v>21</v>
      </c>
      <c r="L3515" s="95" t="s">
        <v>632</v>
      </c>
      <c r="M3515" s="94">
        <v>19</v>
      </c>
      <c r="N3515" s="98" t="s">
        <v>95</v>
      </c>
      <c r="O3515" s="373">
        <v>25</v>
      </c>
      <c r="P3515" s="25">
        <f t="shared" si="3625"/>
        <v>475</v>
      </c>
      <c r="Q3515" s="158"/>
      <c r="R3515" s="158"/>
      <c r="S3515" s="158"/>
      <c r="T3515" s="158"/>
      <c r="U3515" s="158"/>
      <c r="V3515" s="158"/>
      <c r="W3515" s="158"/>
      <c r="X3515" s="158" t="s">
        <v>632</v>
      </c>
      <c r="Y3515" s="533">
        <v>19</v>
      </c>
      <c r="Z3515" s="533" t="s">
        <v>95</v>
      </c>
      <c r="AA3515" s="533">
        <v>25</v>
      </c>
      <c r="AB3515" s="533">
        <v>475</v>
      </c>
    </row>
    <row r="3516" spans="1:28" ht="15.75" hidden="1">
      <c r="A3516" s="533" t="s">
        <v>2729</v>
      </c>
      <c r="B3516" s="533">
        <v>22</v>
      </c>
      <c r="C3516" s="533" t="s">
        <v>588</v>
      </c>
      <c r="D3516" s="572" t="s">
        <v>2745</v>
      </c>
      <c r="E3516" s="571" t="s">
        <v>1255</v>
      </c>
      <c r="F3516" s="533" t="s">
        <v>1821</v>
      </c>
      <c r="G3516" s="533" t="s">
        <v>2725</v>
      </c>
      <c r="H3516" s="533">
        <v>771</v>
      </c>
      <c r="I3516" s="533" t="str">
        <f t="shared" ref="I3516:I3517" si="3628">L3516</f>
        <v>22112 - SANITARY WATER PIPING SPECIALTIES</v>
      </c>
      <c r="J3516" s="533" t="str">
        <f t="shared" ref="J3516:J3517" si="3629">L3516</f>
        <v>22112 - SANITARY WATER PIPING SPECIALTIES</v>
      </c>
      <c r="K3516" s="131"/>
      <c r="L3516" s="131" t="s">
        <v>640</v>
      </c>
      <c r="M3516" s="131"/>
      <c r="N3516" s="132"/>
      <c r="O3516" s="373"/>
      <c r="P3516" s="127"/>
      <c r="Q3516" s="132"/>
      <c r="R3516" s="132"/>
      <c r="S3516" s="132"/>
      <c r="T3516" s="132"/>
      <c r="U3516" s="132"/>
      <c r="V3516" s="132"/>
      <c r="W3516" s="132"/>
      <c r="X3516" s="132" t="s">
        <v>640</v>
      </c>
    </row>
    <row r="3517" spans="1:28" ht="15.75" hidden="1">
      <c r="A3517" s="533" t="s">
        <v>2729</v>
      </c>
      <c r="B3517" s="533">
        <v>22</v>
      </c>
      <c r="C3517" s="533" t="s">
        <v>588</v>
      </c>
      <c r="D3517" s="572" t="s">
        <v>2745</v>
      </c>
      <c r="E3517" s="571" t="str">
        <f t="shared" ref="E3517:E3530" si="3630">E3516</f>
        <v xml:space="preserve"> SANITARY WATER PIPING SPECIALTIES</v>
      </c>
      <c r="F3517" s="533" t="s">
        <v>1821</v>
      </c>
      <c r="G3517" s="533" t="s">
        <v>2725</v>
      </c>
      <c r="H3517" s="533">
        <v>772</v>
      </c>
      <c r="I3517" s="533" t="str">
        <f t="shared" si="3628"/>
        <v>Floor drains</v>
      </c>
      <c r="J3517" s="533" t="str">
        <f t="shared" si="3629"/>
        <v>Floor drains</v>
      </c>
      <c r="K3517" s="95"/>
      <c r="L3517" s="131" t="s">
        <v>641</v>
      </c>
      <c r="M3517" s="94"/>
      <c r="N3517" s="98"/>
      <c r="O3517" s="373"/>
      <c r="P3517" s="127"/>
      <c r="Q3517" s="158"/>
      <c r="R3517" s="158"/>
      <c r="S3517" s="158"/>
      <c r="T3517" s="158"/>
      <c r="U3517" s="158"/>
      <c r="V3517" s="158"/>
      <c r="W3517" s="158"/>
      <c r="X3517" s="158" t="s">
        <v>641</v>
      </c>
    </row>
    <row r="3518" spans="1:28" ht="16.5" hidden="1" thickBot="1">
      <c r="A3518" s="533" t="s">
        <v>2729</v>
      </c>
      <c r="B3518" s="533">
        <v>22</v>
      </c>
      <c r="C3518" s="533" t="s">
        <v>588</v>
      </c>
      <c r="D3518" s="572" t="s">
        <v>2745</v>
      </c>
      <c r="E3518" s="571" t="str">
        <f t="shared" si="3630"/>
        <v xml:space="preserve"> SANITARY WATER PIPING SPECIALTIES</v>
      </c>
      <c r="F3518" s="533" t="s">
        <v>1821</v>
      </c>
      <c r="G3518" s="533" t="s">
        <v>2722</v>
      </c>
      <c r="H3518" s="533">
        <v>773</v>
      </c>
      <c r="I3518" s="533" t="str">
        <f t="shared" ref="I3518:J3518" si="3631">I3516</f>
        <v>22112 - SANITARY WATER PIPING SPECIALTIES</v>
      </c>
      <c r="J3518" s="533" t="str">
        <f t="shared" si="3631"/>
        <v>22112 - SANITARY WATER PIPING SPECIALTIES</v>
      </c>
      <c r="K3518" s="95" t="s">
        <v>45</v>
      </c>
      <c r="L3518" s="95" t="s">
        <v>642</v>
      </c>
      <c r="M3518" s="247">
        <v>18</v>
      </c>
      <c r="N3518" s="98" t="s">
        <v>39</v>
      </c>
      <c r="O3518" s="373">
        <v>70</v>
      </c>
      <c r="P3518" s="25">
        <f t="shared" ref="P3518:P3519" si="3632">O3518*M3518</f>
        <v>1260</v>
      </c>
      <c r="Q3518" s="158"/>
      <c r="R3518" s="158"/>
      <c r="S3518" s="158"/>
      <c r="T3518" s="158"/>
      <c r="U3518" s="158"/>
      <c r="V3518" s="158"/>
      <c r="W3518" s="158"/>
      <c r="X3518" s="158" t="s">
        <v>642</v>
      </c>
      <c r="Y3518" s="533">
        <v>18</v>
      </c>
      <c r="Z3518" s="533" t="s">
        <v>39</v>
      </c>
      <c r="AA3518" s="533">
        <v>70</v>
      </c>
      <c r="AB3518" s="533">
        <v>1260</v>
      </c>
    </row>
    <row r="3519" spans="1:28" ht="15.75" hidden="1">
      <c r="A3519" s="533" t="s">
        <v>2729</v>
      </c>
      <c r="B3519" s="533">
        <v>22</v>
      </c>
      <c r="C3519" s="533" t="s">
        <v>588</v>
      </c>
      <c r="D3519" s="572" t="s">
        <v>2745</v>
      </c>
      <c r="E3519" s="571" t="str">
        <f t="shared" si="3630"/>
        <v xml:space="preserve"> SANITARY WATER PIPING SPECIALTIES</v>
      </c>
      <c r="F3519" s="533" t="s">
        <v>1821</v>
      </c>
      <c r="G3519" s="533" t="s">
        <v>2722</v>
      </c>
      <c r="H3519" s="533">
        <v>774</v>
      </c>
      <c r="I3519" s="533" t="str">
        <f t="shared" ref="I3519:J3519" si="3633">I3517</f>
        <v>Floor drains</v>
      </c>
      <c r="J3519" s="533" t="str">
        <f t="shared" si="3633"/>
        <v>Floor drains</v>
      </c>
      <c r="K3519" s="264" t="s">
        <v>48</v>
      </c>
      <c r="L3519" s="264" t="s">
        <v>643</v>
      </c>
      <c r="M3519" s="226">
        <v>6</v>
      </c>
      <c r="N3519" s="236" t="s">
        <v>39</v>
      </c>
      <c r="O3519" s="373"/>
      <c r="P3519" s="25">
        <f t="shared" si="3632"/>
        <v>0</v>
      </c>
      <c r="Q3519" s="158"/>
      <c r="R3519" s="158"/>
      <c r="S3519" s="158"/>
      <c r="T3519" s="158"/>
      <c r="U3519" s="158"/>
      <c r="V3519" s="158"/>
      <c r="W3519" s="158"/>
      <c r="X3519" s="158" t="s">
        <v>643</v>
      </c>
      <c r="Y3519" s="533">
        <v>6</v>
      </c>
      <c r="Z3519" s="533" t="s">
        <v>39</v>
      </c>
      <c r="AB3519" s="533">
        <v>0</v>
      </c>
    </row>
    <row r="3520" spans="1:28" ht="15.75" hidden="1">
      <c r="A3520" s="533" t="s">
        <v>2729</v>
      </c>
      <c r="B3520" s="533">
        <v>22</v>
      </c>
      <c r="C3520" s="533" t="s">
        <v>588</v>
      </c>
      <c r="D3520" s="572" t="s">
        <v>2745</v>
      </c>
      <c r="E3520" s="571" t="str">
        <f t="shared" si="3630"/>
        <v xml:space="preserve"> SANITARY WATER PIPING SPECIALTIES</v>
      </c>
      <c r="F3520" s="533" t="s">
        <v>1821</v>
      </c>
      <c r="G3520" s="533" t="s">
        <v>2725</v>
      </c>
      <c r="H3520" s="533">
        <v>775</v>
      </c>
      <c r="I3520" s="533" t="str">
        <f>L3520</f>
        <v>Floor cleanouts</v>
      </c>
      <c r="J3520" s="533" t="str">
        <f>L3520</f>
        <v>Floor cleanouts</v>
      </c>
      <c r="K3520" s="95"/>
      <c r="L3520" s="131" t="s">
        <v>644</v>
      </c>
      <c r="M3520" s="94"/>
      <c r="N3520" s="98"/>
      <c r="O3520" s="373"/>
      <c r="P3520" s="127"/>
      <c r="Q3520" s="158"/>
      <c r="R3520" s="158"/>
      <c r="S3520" s="158"/>
      <c r="T3520" s="158"/>
      <c r="U3520" s="158"/>
      <c r="V3520" s="158"/>
      <c r="W3520" s="158"/>
      <c r="X3520" s="158" t="s">
        <v>644</v>
      </c>
    </row>
    <row r="3521" spans="1:28" ht="15.75" hidden="1">
      <c r="A3521" s="533" t="s">
        <v>2729</v>
      </c>
      <c r="B3521" s="533">
        <v>22</v>
      </c>
      <c r="C3521" s="533" t="s">
        <v>588</v>
      </c>
      <c r="D3521" s="572" t="s">
        <v>2745</v>
      </c>
      <c r="E3521" s="571" t="str">
        <f t="shared" si="3630"/>
        <v xml:space="preserve"> SANITARY WATER PIPING SPECIALTIES</v>
      </c>
      <c r="F3521" s="533" t="s">
        <v>1821</v>
      </c>
      <c r="G3521" s="533" t="s">
        <v>2722</v>
      </c>
      <c r="H3521" s="533">
        <v>776</v>
      </c>
      <c r="I3521" s="533" t="str">
        <f t="shared" ref="I3521:J3521" si="3634">I3519</f>
        <v>Floor drains</v>
      </c>
      <c r="J3521" s="533" t="str">
        <f t="shared" si="3634"/>
        <v>Floor drains</v>
      </c>
      <c r="K3521" s="264" t="s">
        <v>48</v>
      </c>
      <c r="L3521" s="264" t="s">
        <v>645</v>
      </c>
      <c r="M3521" s="226">
        <v>5</v>
      </c>
      <c r="N3521" s="236" t="s">
        <v>39</v>
      </c>
      <c r="O3521" s="375"/>
      <c r="P3521" s="25">
        <f t="shared" ref="P3521:P3523" si="3635">O3521*M3521</f>
        <v>0</v>
      </c>
      <c r="Q3521" s="158"/>
      <c r="R3521" s="158"/>
      <c r="S3521" s="158"/>
      <c r="T3521" s="158"/>
      <c r="U3521" s="158"/>
      <c r="V3521" s="158"/>
      <c r="W3521" s="158"/>
      <c r="X3521" s="158" t="s">
        <v>645</v>
      </c>
      <c r="Y3521" s="533">
        <v>5</v>
      </c>
      <c r="Z3521" s="533" t="s">
        <v>39</v>
      </c>
      <c r="AB3521" s="533">
        <v>0</v>
      </c>
    </row>
    <row r="3522" spans="1:28" ht="16.5" hidden="1" thickBot="1">
      <c r="A3522" s="533" t="s">
        <v>2729</v>
      </c>
      <c r="B3522" s="533">
        <v>22</v>
      </c>
      <c r="C3522" s="533" t="s">
        <v>588</v>
      </c>
      <c r="D3522" s="572" t="s">
        <v>2745</v>
      </c>
      <c r="E3522" s="571" t="str">
        <f t="shared" si="3630"/>
        <v xml:space="preserve"> SANITARY WATER PIPING SPECIALTIES</v>
      </c>
      <c r="F3522" s="533" t="s">
        <v>1821</v>
      </c>
      <c r="G3522" s="533" t="s">
        <v>2722</v>
      </c>
      <c r="H3522" s="533">
        <v>777</v>
      </c>
      <c r="I3522" s="533" t="str">
        <f t="shared" ref="I3522:J3522" si="3636">I3520</f>
        <v>Floor cleanouts</v>
      </c>
      <c r="J3522" s="533" t="str">
        <f t="shared" si="3636"/>
        <v>Floor cleanouts</v>
      </c>
      <c r="K3522" s="95" t="s">
        <v>48</v>
      </c>
      <c r="L3522" s="95" t="s">
        <v>646</v>
      </c>
      <c r="M3522" s="247">
        <v>4</v>
      </c>
      <c r="N3522" s="98" t="s">
        <v>39</v>
      </c>
      <c r="O3522" s="373">
        <v>70</v>
      </c>
      <c r="P3522" s="25">
        <f t="shared" si="3635"/>
        <v>280</v>
      </c>
      <c r="Q3522" s="158"/>
      <c r="R3522" s="158"/>
      <c r="S3522" s="158"/>
      <c r="T3522" s="158"/>
      <c r="U3522" s="158"/>
      <c r="V3522" s="158"/>
      <c r="W3522" s="158"/>
      <c r="X3522" s="158" t="s">
        <v>646</v>
      </c>
      <c r="Y3522" s="533">
        <v>4</v>
      </c>
      <c r="Z3522" s="533" t="s">
        <v>39</v>
      </c>
      <c r="AA3522" s="533">
        <v>70</v>
      </c>
      <c r="AB3522" s="533">
        <v>280</v>
      </c>
    </row>
    <row r="3523" spans="1:28" ht="15.75" hidden="1">
      <c r="A3523" s="533" t="s">
        <v>2729</v>
      </c>
      <c r="B3523" s="533">
        <v>22</v>
      </c>
      <c r="C3523" s="533" t="s">
        <v>588</v>
      </c>
      <c r="D3523" s="572" t="s">
        <v>2745</v>
      </c>
      <c r="E3523" s="571" t="str">
        <f t="shared" si="3630"/>
        <v xml:space="preserve"> SANITARY WATER PIPING SPECIALTIES</v>
      </c>
      <c r="F3523" s="533" t="s">
        <v>1821</v>
      </c>
      <c r="G3523" s="533" t="s">
        <v>2722</v>
      </c>
      <c r="H3523" s="533">
        <v>778</v>
      </c>
      <c r="I3523" s="533" t="str">
        <f t="shared" ref="I3523:J3523" si="3637">I3521</f>
        <v>Floor drains</v>
      </c>
      <c r="J3523" s="533" t="str">
        <f t="shared" si="3637"/>
        <v>Floor drains</v>
      </c>
      <c r="K3523" s="95" t="s">
        <v>13</v>
      </c>
      <c r="L3523" s="95" t="s">
        <v>647</v>
      </c>
      <c r="M3523" s="94">
        <v>1</v>
      </c>
      <c r="N3523" s="101" t="s">
        <v>2</v>
      </c>
      <c r="O3523" s="373">
        <v>250</v>
      </c>
      <c r="P3523" s="25">
        <f t="shared" si="3635"/>
        <v>250</v>
      </c>
      <c r="Q3523" s="158"/>
      <c r="R3523" s="158"/>
      <c r="S3523" s="158"/>
      <c r="T3523" s="158"/>
      <c r="U3523" s="158"/>
      <c r="V3523" s="158"/>
      <c r="W3523" s="158"/>
      <c r="X3523" s="158" t="s">
        <v>647</v>
      </c>
      <c r="Z3523" s="533" t="s">
        <v>2</v>
      </c>
      <c r="AA3523" s="533">
        <v>250</v>
      </c>
      <c r="AB3523" s="533">
        <v>250</v>
      </c>
    </row>
    <row r="3524" spans="1:28" ht="15.75" hidden="1">
      <c r="A3524" s="533" t="s">
        <v>2729</v>
      </c>
      <c r="B3524" s="533">
        <v>22</v>
      </c>
      <c r="C3524" s="533" t="s">
        <v>588</v>
      </c>
      <c r="D3524" s="572" t="s">
        <v>2745</v>
      </c>
      <c r="E3524" s="571" t="str">
        <f t="shared" si="3630"/>
        <v xml:space="preserve"> SANITARY WATER PIPING SPECIALTIES</v>
      </c>
      <c r="F3524" s="533" t="s">
        <v>1821</v>
      </c>
      <c r="G3524" s="533" t="s">
        <v>2725</v>
      </c>
      <c r="H3524" s="533">
        <v>779</v>
      </c>
      <c r="I3524" s="533" t="str">
        <f>L3524</f>
        <v>Roof drains</v>
      </c>
      <c r="J3524" s="533" t="str">
        <f>L3524</f>
        <v>Roof drains</v>
      </c>
      <c r="K3524" s="95"/>
      <c r="L3524" s="131" t="s">
        <v>648</v>
      </c>
      <c r="M3524" s="94"/>
      <c r="N3524" s="98"/>
      <c r="O3524" s="373"/>
      <c r="P3524" s="127"/>
      <c r="Q3524" s="158"/>
      <c r="R3524" s="158"/>
      <c r="S3524" s="158"/>
      <c r="T3524" s="158"/>
      <c r="U3524" s="158"/>
      <c r="V3524" s="158"/>
      <c r="W3524" s="158"/>
      <c r="X3524" s="158" t="s">
        <v>648</v>
      </c>
    </row>
    <row r="3525" spans="1:28" ht="15.75" hidden="1">
      <c r="A3525" s="533" t="s">
        <v>2729</v>
      </c>
      <c r="B3525" s="533">
        <v>22</v>
      </c>
      <c r="C3525" s="533" t="s">
        <v>588</v>
      </c>
      <c r="D3525" s="572" t="s">
        <v>2745</v>
      </c>
      <c r="E3525" s="571" t="str">
        <f t="shared" si="3630"/>
        <v xml:space="preserve"> SANITARY WATER PIPING SPECIALTIES</v>
      </c>
      <c r="F3525" s="533" t="s">
        <v>1821</v>
      </c>
      <c r="G3525" s="533" t="s">
        <v>2722</v>
      </c>
      <c r="H3525" s="533">
        <v>780</v>
      </c>
      <c r="I3525" s="533" t="str">
        <f t="shared" ref="I3525:J3525" si="3638">I3523</f>
        <v>Floor drains</v>
      </c>
      <c r="J3525" s="533" t="str">
        <f t="shared" si="3638"/>
        <v>Floor drains</v>
      </c>
      <c r="K3525" s="95" t="s">
        <v>15</v>
      </c>
      <c r="L3525" s="95" t="s">
        <v>649</v>
      </c>
      <c r="M3525" s="94">
        <v>10</v>
      </c>
      <c r="N3525" s="98" t="s">
        <v>39</v>
      </c>
      <c r="O3525" s="373">
        <v>100</v>
      </c>
      <c r="P3525" s="25">
        <f t="shared" ref="P3525:P3526" si="3639">O3525*M3525</f>
        <v>1000</v>
      </c>
      <c r="Q3525" s="158"/>
      <c r="R3525" s="158"/>
      <c r="S3525" s="158"/>
      <c r="T3525" s="158"/>
      <c r="U3525" s="158"/>
      <c r="V3525" s="158"/>
      <c r="W3525" s="158"/>
      <c r="X3525" s="158" t="s">
        <v>649</v>
      </c>
      <c r="Y3525" s="533">
        <v>10</v>
      </c>
      <c r="Z3525" s="533" t="s">
        <v>39</v>
      </c>
      <c r="AA3525" s="533">
        <v>100</v>
      </c>
      <c r="AB3525" s="533">
        <v>1000</v>
      </c>
    </row>
    <row r="3526" spans="1:28" ht="15.75" hidden="1">
      <c r="A3526" s="533" t="s">
        <v>2729</v>
      </c>
      <c r="B3526" s="533">
        <v>22</v>
      </c>
      <c r="C3526" s="533" t="s">
        <v>588</v>
      </c>
      <c r="D3526" s="572" t="s">
        <v>2745</v>
      </c>
      <c r="E3526" s="571" t="str">
        <f t="shared" si="3630"/>
        <v xml:space="preserve"> SANITARY WATER PIPING SPECIALTIES</v>
      </c>
      <c r="F3526" s="533" t="s">
        <v>1821</v>
      </c>
      <c r="G3526" s="533" t="s">
        <v>2722</v>
      </c>
      <c r="H3526" s="533">
        <v>781</v>
      </c>
      <c r="I3526" s="533" t="str">
        <f t="shared" ref="I3526:J3526" si="3640">I3524</f>
        <v>Roof drains</v>
      </c>
      <c r="J3526" s="533" t="str">
        <f t="shared" si="3640"/>
        <v>Roof drains</v>
      </c>
      <c r="K3526" s="95" t="s">
        <v>17</v>
      </c>
      <c r="L3526" s="95" t="s">
        <v>650</v>
      </c>
      <c r="M3526" s="94">
        <v>4</v>
      </c>
      <c r="N3526" s="98" t="s">
        <v>39</v>
      </c>
      <c r="O3526" s="373">
        <v>175</v>
      </c>
      <c r="P3526" s="25">
        <f t="shared" si="3639"/>
        <v>700</v>
      </c>
      <c r="Q3526" s="158"/>
      <c r="R3526" s="158"/>
      <c r="S3526" s="158"/>
      <c r="T3526" s="158"/>
      <c r="U3526" s="158"/>
      <c r="V3526" s="158"/>
      <c r="W3526" s="158"/>
      <c r="X3526" s="158" t="s">
        <v>650</v>
      </c>
      <c r="Y3526" s="533">
        <v>4</v>
      </c>
      <c r="Z3526" s="533" t="s">
        <v>39</v>
      </c>
      <c r="AA3526" s="533">
        <v>175</v>
      </c>
      <c r="AB3526" s="533">
        <v>700</v>
      </c>
    </row>
    <row r="3527" spans="1:28" ht="15.75" hidden="1">
      <c r="A3527" s="533" t="s">
        <v>2729</v>
      </c>
      <c r="B3527" s="533">
        <v>22</v>
      </c>
      <c r="C3527" s="533" t="s">
        <v>588</v>
      </c>
      <c r="D3527" s="572" t="s">
        <v>2745</v>
      </c>
      <c r="E3527" s="571" t="str">
        <f t="shared" si="3630"/>
        <v xml:space="preserve"> SANITARY WATER PIPING SPECIALTIES</v>
      </c>
      <c r="F3527" s="533" t="s">
        <v>1821</v>
      </c>
      <c r="G3527" s="533" t="s">
        <v>2725</v>
      </c>
      <c r="H3527" s="533">
        <v>782</v>
      </c>
      <c r="I3527" s="533" t="str">
        <f>L3527</f>
        <v>Balcony drains</v>
      </c>
      <c r="J3527" s="533" t="str">
        <f>L3527</f>
        <v>Balcony drains</v>
      </c>
      <c r="K3527" s="95"/>
      <c r="L3527" s="131" t="s">
        <v>651</v>
      </c>
      <c r="M3527" s="94"/>
      <c r="N3527" s="98"/>
      <c r="O3527" s="373"/>
      <c r="P3527" s="127"/>
      <c r="Q3527" s="158"/>
      <c r="R3527" s="158"/>
      <c r="S3527" s="158"/>
      <c r="T3527" s="158"/>
      <c r="U3527" s="158"/>
      <c r="V3527" s="158"/>
      <c r="W3527" s="158"/>
      <c r="X3527" s="158" t="s">
        <v>651</v>
      </c>
    </row>
    <row r="3528" spans="1:28" ht="16.5" hidden="1" thickBot="1">
      <c r="A3528" s="533" t="s">
        <v>2729</v>
      </c>
      <c r="B3528" s="533">
        <v>22</v>
      </c>
      <c r="C3528" s="533" t="s">
        <v>588</v>
      </c>
      <c r="D3528" s="572" t="s">
        <v>2745</v>
      </c>
      <c r="E3528" s="571" t="str">
        <f t="shared" si="3630"/>
        <v xml:space="preserve"> SANITARY WATER PIPING SPECIALTIES</v>
      </c>
      <c r="F3528" s="533" t="s">
        <v>1821</v>
      </c>
      <c r="G3528" s="533" t="s">
        <v>2722</v>
      </c>
      <c r="H3528" s="533">
        <v>783</v>
      </c>
      <c r="I3528" s="533" t="str">
        <f>I3526</f>
        <v>Roof drains</v>
      </c>
      <c r="J3528" s="533" t="str">
        <f>J3526</f>
        <v>Roof drains</v>
      </c>
      <c r="K3528" s="95" t="s">
        <v>19</v>
      </c>
      <c r="L3528" s="95" t="s">
        <v>652</v>
      </c>
      <c r="M3528" s="247">
        <v>6</v>
      </c>
      <c r="N3528" s="98" t="s">
        <v>39</v>
      </c>
      <c r="O3528" s="373">
        <v>70</v>
      </c>
      <c r="P3528" s="25">
        <f>O3528*M3528</f>
        <v>420</v>
      </c>
      <c r="Q3528" s="158"/>
      <c r="R3528" s="158"/>
      <c r="S3528" s="158"/>
      <c r="T3528" s="158"/>
      <c r="U3528" s="158"/>
      <c r="V3528" s="158"/>
      <c r="W3528" s="158"/>
      <c r="X3528" s="158" t="s">
        <v>652</v>
      </c>
      <c r="Y3528" s="533">
        <v>6</v>
      </c>
      <c r="Z3528" s="533" t="s">
        <v>39</v>
      </c>
      <c r="AA3528" s="533">
        <v>70</v>
      </c>
      <c r="AB3528" s="533">
        <v>420</v>
      </c>
    </row>
    <row r="3529" spans="1:28" ht="15.75" hidden="1">
      <c r="A3529" s="533" t="s">
        <v>2729</v>
      </c>
      <c r="B3529" s="533">
        <v>22</v>
      </c>
      <c r="C3529" s="533" t="s">
        <v>588</v>
      </c>
      <c r="D3529" s="572" t="s">
        <v>2745</v>
      </c>
      <c r="E3529" s="571" t="str">
        <f t="shared" si="3630"/>
        <v xml:space="preserve"> SANITARY WATER PIPING SPECIALTIES</v>
      </c>
      <c r="F3529" s="533" t="s">
        <v>1821</v>
      </c>
      <c r="G3529" s="533" t="s">
        <v>2725</v>
      </c>
      <c r="H3529" s="533">
        <v>784</v>
      </c>
      <c r="I3529" s="533" t="str">
        <f>L3529</f>
        <v>Terrace drains</v>
      </c>
      <c r="J3529" s="533" t="str">
        <f>L3529</f>
        <v>Terrace drains</v>
      </c>
      <c r="K3529" s="95"/>
      <c r="L3529" s="131" t="s">
        <v>653</v>
      </c>
      <c r="M3529" s="94"/>
      <c r="N3529" s="98"/>
      <c r="O3529" s="373"/>
      <c r="P3529" s="127"/>
      <c r="Q3529" s="158"/>
      <c r="R3529" s="158"/>
      <c r="S3529" s="158"/>
      <c r="T3529" s="158"/>
      <c r="U3529" s="158"/>
      <c r="V3529" s="158"/>
      <c r="W3529" s="158"/>
      <c r="X3529" s="158" t="s">
        <v>653</v>
      </c>
    </row>
    <row r="3530" spans="1:28" ht="15.75" hidden="1">
      <c r="A3530" s="533" t="s">
        <v>2729</v>
      </c>
      <c r="B3530" s="533">
        <v>22</v>
      </c>
      <c r="C3530" s="533" t="s">
        <v>588</v>
      </c>
      <c r="D3530" s="572" t="s">
        <v>2745</v>
      </c>
      <c r="E3530" s="571" t="str">
        <f t="shared" si="3630"/>
        <v xml:space="preserve"> SANITARY WATER PIPING SPECIALTIES</v>
      </c>
      <c r="F3530" s="533" t="s">
        <v>1821</v>
      </c>
      <c r="G3530" s="533" t="s">
        <v>2722</v>
      </c>
      <c r="H3530" s="533">
        <v>785</v>
      </c>
      <c r="I3530" s="533" t="str">
        <f>I3528</f>
        <v>Roof drains</v>
      </c>
      <c r="J3530" s="533" t="str">
        <f>J3528</f>
        <v>Roof drains</v>
      </c>
      <c r="K3530" s="95" t="s">
        <v>20</v>
      </c>
      <c r="L3530" s="95" t="s">
        <v>654</v>
      </c>
      <c r="M3530" s="94">
        <v>7</v>
      </c>
      <c r="N3530" s="98" t="s">
        <v>39</v>
      </c>
      <c r="O3530" s="373">
        <v>70</v>
      </c>
      <c r="P3530" s="25">
        <f>O3530*M3530</f>
        <v>490</v>
      </c>
      <c r="Q3530" s="158"/>
      <c r="R3530" s="158"/>
      <c r="S3530" s="158"/>
      <c r="T3530" s="158"/>
      <c r="U3530" s="158"/>
      <c r="V3530" s="158"/>
      <c r="W3530" s="158"/>
      <c r="X3530" s="158" t="s">
        <v>654</v>
      </c>
      <c r="Y3530" s="533">
        <v>7</v>
      </c>
      <c r="Z3530" s="533" t="s">
        <v>39</v>
      </c>
      <c r="AA3530" s="533">
        <v>70</v>
      </c>
      <c r="AB3530" s="533">
        <v>490</v>
      </c>
    </row>
    <row r="3531" spans="1:28" ht="15.75" hidden="1">
      <c r="A3531" s="533" t="s">
        <v>2729</v>
      </c>
      <c r="B3531" s="533">
        <v>22</v>
      </c>
      <c r="C3531" s="533" t="s">
        <v>588</v>
      </c>
      <c r="D3531" s="572" t="s">
        <v>2018</v>
      </c>
      <c r="E3531" s="571" t="s">
        <v>1256</v>
      </c>
      <c r="F3531" s="533" t="str">
        <f t="shared" ref="F3531:F3541" si="3641">VLOOKUP(D:D,trade,3,FALSE)</f>
        <v>ME</v>
      </c>
      <c r="G3531" s="533" t="s">
        <v>2725</v>
      </c>
      <c r="H3531" s="533">
        <v>786</v>
      </c>
      <c r="I3531" s="533" t="str">
        <f t="shared" ref="I3531:I3532" si="3642">L3531</f>
        <v>221429 - SUMP PUMPS</v>
      </c>
      <c r="J3531" s="533" t="str">
        <f t="shared" ref="J3531:J3532" si="3643">L3531</f>
        <v>221429 - SUMP PUMPS</v>
      </c>
      <c r="K3531" s="95"/>
      <c r="L3531" s="131" t="s">
        <v>655</v>
      </c>
      <c r="M3531" s="94"/>
      <c r="N3531" s="98"/>
      <c r="O3531" s="373"/>
      <c r="P3531" s="127"/>
      <c r="Q3531" s="158"/>
      <c r="R3531" s="158"/>
      <c r="S3531" s="158"/>
      <c r="T3531" s="158"/>
      <c r="U3531" s="158"/>
      <c r="V3531" s="158"/>
      <c r="W3531" s="158"/>
      <c r="X3531" s="158" t="s">
        <v>655</v>
      </c>
    </row>
    <row r="3532" spans="1:28" ht="15.75" hidden="1">
      <c r="A3532" s="533" t="s">
        <v>2729</v>
      </c>
      <c r="B3532" s="533">
        <v>22</v>
      </c>
      <c r="C3532" s="533" t="s">
        <v>588</v>
      </c>
      <c r="D3532" s="572" t="s">
        <v>2018</v>
      </c>
      <c r="E3532" s="571" t="str">
        <f t="shared" ref="E3532:E3534" si="3644">E3531</f>
        <v xml:space="preserve"> SUMP PUMPS</v>
      </c>
      <c r="F3532" s="533" t="str">
        <f t="shared" si="3641"/>
        <v>ME</v>
      </c>
      <c r="G3532" s="533" t="s">
        <v>2725</v>
      </c>
      <c r="H3532" s="533">
        <v>787</v>
      </c>
      <c r="I3532" s="533" t="str">
        <f t="shared" si="3642"/>
        <v>Duplex sump pumps</v>
      </c>
      <c r="J3532" s="533" t="str">
        <f t="shared" si="3643"/>
        <v>Duplex sump pumps</v>
      </c>
      <c r="K3532" s="95"/>
      <c r="L3532" s="131" t="s">
        <v>656</v>
      </c>
      <c r="M3532" s="94"/>
      <c r="N3532" s="98"/>
      <c r="O3532" s="373"/>
      <c r="P3532" s="127"/>
      <c r="Q3532" s="158"/>
      <c r="R3532" s="158"/>
      <c r="S3532" s="158"/>
      <c r="T3532" s="158"/>
      <c r="U3532" s="158"/>
      <c r="V3532" s="158"/>
      <c r="W3532" s="158"/>
      <c r="X3532" s="158" t="s">
        <v>656</v>
      </c>
    </row>
    <row r="3533" spans="1:28" ht="15.75" hidden="1">
      <c r="A3533" s="533" t="s">
        <v>2729</v>
      </c>
      <c r="B3533" s="533">
        <v>22</v>
      </c>
      <c r="C3533" s="533" t="s">
        <v>588</v>
      </c>
      <c r="D3533" s="572" t="s">
        <v>2018</v>
      </c>
      <c r="E3533" s="571" t="str">
        <f t="shared" si="3644"/>
        <v xml:space="preserve"> SUMP PUMPS</v>
      </c>
      <c r="F3533" s="533" t="str">
        <f t="shared" si="3641"/>
        <v>ME</v>
      </c>
      <c r="G3533" s="533" t="s">
        <v>2722</v>
      </c>
      <c r="H3533" s="533">
        <v>788</v>
      </c>
      <c r="I3533" s="533" t="str">
        <f t="shared" ref="I3533:J3533" si="3645">I3531</f>
        <v>221429 - SUMP PUMPS</v>
      </c>
      <c r="J3533" s="533" t="str">
        <f t="shared" si="3645"/>
        <v>221429 - SUMP PUMPS</v>
      </c>
      <c r="K3533" s="95" t="s">
        <v>21</v>
      </c>
      <c r="L3533" s="95" t="s">
        <v>657</v>
      </c>
      <c r="M3533" s="94">
        <v>1</v>
      </c>
      <c r="N3533" s="98" t="s">
        <v>624</v>
      </c>
      <c r="O3533" s="373">
        <v>1000</v>
      </c>
      <c r="P3533" s="25">
        <f t="shared" ref="P3533:P3534" si="3646">O3533*M3533</f>
        <v>1000</v>
      </c>
      <c r="Q3533" s="158"/>
      <c r="R3533" s="158"/>
      <c r="S3533" s="158"/>
      <c r="T3533" s="158"/>
      <c r="U3533" s="158"/>
      <c r="V3533" s="158"/>
      <c r="W3533" s="158"/>
      <c r="X3533" s="158" t="s">
        <v>657</v>
      </c>
      <c r="Y3533" s="533">
        <v>1</v>
      </c>
      <c r="Z3533" s="533" t="s">
        <v>624</v>
      </c>
      <c r="AA3533" s="533">
        <v>1000</v>
      </c>
      <c r="AB3533" s="533">
        <v>1000</v>
      </c>
    </row>
    <row r="3534" spans="1:28" ht="15.75" hidden="1">
      <c r="A3534" s="533" t="s">
        <v>2729</v>
      </c>
      <c r="B3534" s="533">
        <v>22</v>
      </c>
      <c r="C3534" s="533" t="s">
        <v>588</v>
      </c>
      <c r="D3534" s="572" t="s">
        <v>2018</v>
      </c>
      <c r="E3534" s="571" t="str">
        <f t="shared" si="3644"/>
        <v xml:space="preserve"> SUMP PUMPS</v>
      </c>
      <c r="F3534" s="533" t="str">
        <f t="shared" si="3641"/>
        <v>ME</v>
      </c>
      <c r="G3534" s="533" t="s">
        <v>2722</v>
      </c>
      <c r="H3534" s="533">
        <v>789</v>
      </c>
      <c r="I3534" s="533" t="str">
        <f t="shared" ref="I3534:J3534" si="3647">I3532</f>
        <v>Duplex sump pumps</v>
      </c>
      <c r="J3534" s="533" t="str">
        <f t="shared" si="3647"/>
        <v>Duplex sump pumps</v>
      </c>
      <c r="K3534" s="87" t="s">
        <v>45</v>
      </c>
      <c r="L3534" s="95" t="s">
        <v>658</v>
      </c>
      <c r="M3534" s="94">
        <v>1</v>
      </c>
      <c r="N3534" s="101" t="s">
        <v>2</v>
      </c>
      <c r="O3534" s="373">
        <v>310</v>
      </c>
      <c r="P3534" s="25">
        <f t="shared" si="3646"/>
        <v>310</v>
      </c>
      <c r="Q3534" s="158"/>
      <c r="R3534" s="158"/>
      <c r="S3534" s="158"/>
      <c r="T3534" s="158"/>
      <c r="U3534" s="158"/>
      <c r="V3534" s="158"/>
      <c r="W3534" s="158"/>
      <c r="X3534" s="158" t="s">
        <v>658</v>
      </c>
      <c r="Z3534" s="533" t="s">
        <v>2</v>
      </c>
      <c r="AA3534" s="533">
        <v>310</v>
      </c>
      <c r="AB3534" s="533">
        <v>310</v>
      </c>
    </row>
    <row r="3535" spans="1:28" ht="15.75" hidden="1">
      <c r="A3535" s="533" t="s">
        <v>2729</v>
      </c>
      <c r="B3535" s="533">
        <v>22</v>
      </c>
      <c r="C3535" s="533" t="s">
        <v>588</v>
      </c>
      <c r="D3535" s="572" t="s">
        <v>2024</v>
      </c>
      <c r="E3535" s="571" t="s">
        <v>1257</v>
      </c>
      <c r="F3535" s="533" t="str">
        <f t="shared" si="3641"/>
        <v>ME</v>
      </c>
      <c r="G3535" s="533" t="s">
        <v>2725</v>
      </c>
      <c r="H3535" s="533">
        <v>790</v>
      </c>
      <c r="I3535" s="533" t="str">
        <f>L3535</f>
        <v>223100 - DOMESTIC WATER SOFTNERS</v>
      </c>
      <c r="J3535" s="533" t="str">
        <f>L3535</f>
        <v>223100 - DOMESTIC WATER SOFTNERS</v>
      </c>
      <c r="K3535" s="95"/>
      <c r="L3535" s="131" t="s">
        <v>659</v>
      </c>
      <c r="M3535" s="94"/>
      <c r="N3535" s="98"/>
      <c r="O3535" s="373"/>
      <c r="P3535" s="127"/>
      <c r="Q3535" s="158"/>
      <c r="R3535" s="158"/>
      <c r="S3535" s="158"/>
      <c r="T3535" s="158"/>
      <c r="U3535" s="158"/>
      <c r="V3535" s="158"/>
      <c r="W3535" s="158"/>
      <c r="X3535" s="158" t="s">
        <v>659</v>
      </c>
    </row>
    <row r="3536" spans="1:28" ht="15.75" hidden="1">
      <c r="A3536" s="533" t="s">
        <v>2729</v>
      </c>
      <c r="B3536" s="533">
        <v>22</v>
      </c>
      <c r="C3536" s="533" t="s">
        <v>588</v>
      </c>
      <c r="D3536" s="572" t="s">
        <v>2024</v>
      </c>
      <c r="E3536" s="571" t="str">
        <f>E3535</f>
        <v xml:space="preserve"> DOMESTIC WATER SOFTNERS</v>
      </c>
      <c r="F3536" s="533" t="str">
        <f t="shared" si="3641"/>
        <v>ME</v>
      </c>
      <c r="G3536" s="533" t="s">
        <v>2722</v>
      </c>
      <c r="H3536" s="533">
        <v>791</v>
      </c>
      <c r="I3536" s="533" t="str">
        <f>I3534</f>
        <v>Duplex sump pumps</v>
      </c>
      <c r="J3536" s="533" t="str">
        <f>J3534</f>
        <v>Duplex sump pumps</v>
      </c>
      <c r="K3536" s="95" t="s">
        <v>48</v>
      </c>
      <c r="L3536" s="95" t="s">
        <v>660</v>
      </c>
      <c r="M3536" s="94">
        <v>1</v>
      </c>
      <c r="N3536" s="98" t="s">
        <v>39</v>
      </c>
      <c r="O3536" s="373">
        <v>510</v>
      </c>
      <c r="P3536" s="25">
        <f>O3536*M3536</f>
        <v>510</v>
      </c>
      <c r="Q3536" s="158"/>
      <c r="R3536" s="158"/>
      <c r="S3536" s="158"/>
      <c r="T3536" s="158"/>
      <c r="U3536" s="158"/>
      <c r="V3536" s="158"/>
      <c r="W3536" s="158"/>
      <c r="X3536" s="158" t="s">
        <v>660</v>
      </c>
      <c r="Y3536" s="533">
        <v>1</v>
      </c>
      <c r="Z3536" s="533" t="s">
        <v>39</v>
      </c>
      <c r="AA3536" s="533">
        <v>510</v>
      </c>
      <c r="AB3536" s="533">
        <v>510</v>
      </c>
    </row>
    <row r="3537" spans="1:28" ht="15.75" hidden="1">
      <c r="A3537" s="533" t="s">
        <v>2729</v>
      </c>
      <c r="B3537" s="533">
        <v>22</v>
      </c>
      <c r="C3537" s="533" t="s">
        <v>588</v>
      </c>
      <c r="D3537" s="572" t="s">
        <v>1304</v>
      </c>
      <c r="E3537" s="571" t="s">
        <v>1258</v>
      </c>
      <c r="F3537" s="533" t="str">
        <f t="shared" si="3641"/>
        <v>ME</v>
      </c>
      <c r="G3537" s="533" t="s">
        <v>2725</v>
      </c>
      <c r="H3537" s="533">
        <v>792</v>
      </c>
      <c r="I3537" s="533" t="str">
        <f t="shared" ref="I3537:I3538" si="3648">L3537</f>
        <v>223500- DOMESTIC WATER HEAT EXCHANGERS</v>
      </c>
      <c r="J3537" s="533" t="str">
        <f t="shared" ref="J3537:J3538" si="3649">L3537</f>
        <v>223500- DOMESTIC WATER HEAT EXCHANGERS</v>
      </c>
      <c r="K3537" s="95"/>
      <c r="L3537" s="131" t="s">
        <v>661</v>
      </c>
      <c r="M3537" s="94"/>
      <c r="N3537" s="98"/>
      <c r="O3537" s="373"/>
      <c r="P3537" s="127"/>
      <c r="Q3537" s="158"/>
      <c r="R3537" s="158"/>
      <c r="S3537" s="158"/>
      <c r="T3537" s="158"/>
      <c r="U3537" s="158"/>
      <c r="V3537" s="158"/>
      <c r="W3537" s="158"/>
      <c r="X3537" s="158" t="s">
        <v>661</v>
      </c>
    </row>
    <row r="3538" spans="1:28" ht="15.75" hidden="1">
      <c r="A3538" s="533" t="s">
        <v>2729</v>
      </c>
      <c r="B3538" s="533">
        <v>22</v>
      </c>
      <c r="C3538" s="533" t="s">
        <v>588</v>
      </c>
      <c r="D3538" s="572" t="s">
        <v>1304</v>
      </c>
      <c r="E3538" s="571" t="str">
        <f t="shared" ref="E3538:E3541" si="3650">E3537</f>
        <v xml:space="preserve"> DOMESTIC WATER HEAT EXCHANGERS</v>
      </c>
      <c r="F3538" s="533" t="str">
        <f t="shared" si="3641"/>
        <v>ME</v>
      </c>
      <c r="G3538" s="533" t="s">
        <v>2725</v>
      </c>
      <c r="H3538" s="533">
        <v>793</v>
      </c>
      <c r="I3538" s="533" t="str">
        <f t="shared" si="3648"/>
        <v>Large-capacity storage heat exchangers</v>
      </c>
      <c r="J3538" s="533" t="str">
        <f t="shared" si="3649"/>
        <v>Large-capacity storage heat exchangers</v>
      </c>
      <c r="K3538" s="95"/>
      <c r="L3538" s="131" t="s">
        <v>662</v>
      </c>
      <c r="M3538" s="94"/>
      <c r="N3538" s="98"/>
      <c r="O3538" s="373"/>
      <c r="P3538" s="127"/>
      <c r="Q3538" s="158"/>
      <c r="R3538" s="158"/>
      <c r="S3538" s="158"/>
      <c r="T3538" s="158"/>
      <c r="U3538" s="158"/>
      <c r="V3538" s="158"/>
      <c r="W3538" s="158"/>
      <c r="X3538" s="158" t="s">
        <v>662</v>
      </c>
    </row>
    <row r="3539" spans="1:28" ht="15.75" hidden="1">
      <c r="A3539" s="533" t="s">
        <v>2729</v>
      </c>
      <c r="B3539" s="533">
        <v>22</v>
      </c>
      <c r="C3539" s="533" t="s">
        <v>588</v>
      </c>
      <c r="D3539" s="572" t="s">
        <v>1304</v>
      </c>
      <c r="E3539" s="571" t="str">
        <f t="shared" si="3650"/>
        <v xml:space="preserve"> DOMESTIC WATER HEAT EXCHANGERS</v>
      </c>
      <c r="F3539" s="533" t="str">
        <f t="shared" si="3641"/>
        <v>ME</v>
      </c>
      <c r="G3539" s="533" t="s">
        <v>2722</v>
      </c>
      <c r="H3539" s="533">
        <v>794</v>
      </c>
      <c r="I3539" s="533" t="str">
        <f t="shared" ref="I3539:J3539" si="3651">I3537</f>
        <v>223500- DOMESTIC WATER HEAT EXCHANGERS</v>
      </c>
      <c r="J3539" s="533" t="str">
        <f t="shared" si="3651"/>
        <v>223500- DOMESTIC WATER HEAT EXCHANGERS</v>
      </c>
      <c r="K3539" s="264" t="s">
        <v>50</v>
      </c>
      <c r="L3539" s="264" t="s">
        <v>663</v>
      </c>
      <c r="M3539" s="226">
        <v>2</v>
      </c>
      <c r="N3539" s="236" t="s">
        <v>39</v>
      </c>
      <c r="O3539" s="373"/>
      <c r="P3539" s="25">
        <f t="shared" ref="P3539:P3541" si="3652">O3539*M3539</f>
        <v>0</v>
      </c>
      <c r="Q3539" s="158"/>
      <c r="R3539" s="158"/>
      <c r="S3539" s="158"/>
      <c r="T3539" s="158"/>
      <c r="U3539" s="158"/>
      <c r="V3539" s="158"/>
      <c r="W3539" s="158"/>
      <c r="X3539" s="158" t="s">
        <v>663</v>
      </c>
      <c r="Y3539" s="533">
        <v>2</v>
      </c>
      <c r="Z3539" s="533" t="s">
        <v>39</v>
      </c>
      <c r="AB3539" s="533">
        <v>0</v>
      </c>
    </row>
    <row r="3540" spans="1:28" ht="15.75" hidden="1">
      <c r="A3540" s="533" t="s">
        <v>2729</v>
      </c>
      <c r="B3540" s="533">
        <v>22</v>
      </c>
      <c r="C3540" s="533" t="s">
        <v>588</v>
      </c>
      <c r="D3540" s="572" t="s">
        <v>1304</v>
      </c>
      <c r="E3540" s="571" t="str">
        <f t="shared" si="3650"/>
        <v xml:space="preserve"> DOMESTIC WATER HEAT EXCHANGERS</v>
      </c>
      <c r="F3540" s="533" t="str">
        <f t="shared" si="3641"/>
        <v>ME</v>
      </c>
      <c r="G3540" s="533" t="s">
        <v>2722</v>
      </c>
      <c r="H3540" s="533">
        <v>795</v>
      </c>
      <c r="I3540" s="533" t="str">
        <f t="shared" ref="I3540:J3540" si="3653">I3538</f>
        <v>Large-capacity storage heat exchangers</v>
      </c>
      <c r="J3540" s="533" t="str">
        <f t="shared" si="3653"/>
        <v>Large-capacity storage heat exchangers</v>
      </c>
      <c r="K3540" s="264" t="s">
        <v>76</v>
      </c>
      <c r="L3540" s="264" t="s">
        <v>664</v>
      </c>
      <c r="M3540" s="226">
        <v>2</v>
      </c>
      <c r="N3540" s="236" t="s">
        <v>39</v>
      </c>
      <c r="O3540" s="373"/>
      <c r="P3540" s="25">
        <f t="shared" si="3652"/>
        <v>0</v>
      </c>
      <c r="Q3540" s="158"/>
      <c r="R3540" s="158"/>
      <c r="S3540" s="158"/>
      <c r="T3540" s="158"/>
      <c r="U3540" s="158"/>
      <c r="V3540" s="158"/>
      <c r="W3540" s="158"/>
      <c r="X3540" s="158" t="s">
        <v>664</v>
      </c>
      <c r="Y3540" s="533">
        <v>2</v>
      </c>
      <c r="Z3540" s="533" t="s">
        <v>39</v>
      </c>
      <c r="AB3540" s="533">
        <v>0</v>
      </c>
    </row>
    <row r="3541" spans="1:28" ht="16.5" hidden="1" thickBot="1">
      <c r="A3541" s="533" t="s">
        <v>2729</v>
      </c>
      <c r="B3541" s="533">
        <v>22</v>
      </c>
      <c r="C3541" s="533" t="s">
        <v>588</v>
      </c>
      <c r="D3541" s="572" t="s">
        <v>1304</v>
      </c>
      <c r="E3541" s="571" t="str">
        <f t="shared" si="3650"/>
        <v xml:space="preserve"> DOMESTIC WATER HEAT EXCHANGERS</v>
      </c>
      <c r="F3541" s="533" t="str">
        <f t="shared" si="3641"/>
        <v>ME</v>
      </c>
      <c r="G3541" s="533" t="s">
        <v>2722</v>
      </c>
      <c r="H3541" s="533">
        <v>796</v>
      </c>
      <c r="I3541" s="533" t="str">
        <f t="shared" ref="I3541:J3541" si="3654">I3539</f>
        <v>223500- DOMESTIC WATER HEAT EXCHANGERS</v>
      </c>
      <c r="J3541" s="533" t="str">
        <f t="shared" si="3654"/>
        <v>223500- DOMESTIC WATER HEAT EXCHANGERS</v>
      </c>
      <c r="K3541" s="95" t="s">
        <v>50</v>
      </c>
      <c r="L3541" s="265" t="s">
        <v>1195</v>
      </c>
      <c r="M3541" s="266">
        <v>10</v>
      </c>
      <c r="N3541" s="267" t="s">
        <v>39</v>
      </c>
      <c r="O3541" s="373">
        <v>85</v>
      </c>
      <c r="P3541" s="25">
        <f t="shared" si="3652"/>
        <v>850</v>
      </c>
      <c r="Q3541" s="158"/>
      <c r="R3541" s="158"/>
      <c r="S3541" s="158"/>
      <c r="T3541" s="158"/>
      <c r="U3541" s="158"/>
      <c r="V3541" s="158"/>
      <c r="W3541" s="158"/>
      <c r="X3541" s="158" t="s">
        <v>1195</v>
      </c>
      <c r="Y3541" s="533">
        <v>10</v>
      </c>
      <c r="Z3541" s="533" t="s">
        <v>39</v>
      </c>
      <c r="AA3541" s="533">
        <v>85</v>
      </c>
      <c r="AB3541" s="533">
        <v>850</v>
      </c>
    </row>
    <row r="3542" spans="1:28" ht="15.75" hidden="1">
      <c r="A3542" s="533" t="s">
        <v>2729</v>
      </c>
      <c r="B3542" s="533">
        <v>22</v>
      </c>
      <c r="C3542" s="533" t="s">
        <v>588</v>
      </c>
      <c r="D3542" s="572" t="s">
        <v>2746</v>
      </c>
      <c r="E3542" s="571" t="s">
        <v>1259</v>
      </c>
      <c r="F3542" s="533" t="s">
        <v>1821</v>
      </c>
      <c r="G3542" s="533" t="s">
        <v>2725</v>
      </c>
      <c r="H3542" s="533">
        <v>797</v>
      </c>
      <c r="I3542" s="533" t="str">
        <f t="shared" ref="I3542:I3543" si="3655">L3542</f>
        <v>224000 - PLUMBING FIXTURES</v>
      </c>
      <c r="J3542" s="533" t="str">
        <f t="shared" ref="J3542:J3543" si="3656">L3542</f>
        <v>224000 - PLUMBING FIXTURES</v>
      </c>
      <c r="K3542" s="95"/>
      <c r="L3542" s="131" t="s">
        <v>665</v>
      </c>
      <c r="M3542" s="94"/>
      <c r="N3542" s="98"/>
      <c r="O3542" s="373"/>
      <c r="P3542" s="127"/>
      <c r="Q3542" s="158"/>
      <c r="R3542" s="158"/>
      <c r="S3542" s="158"/>
      <c r="T3542" s="158"/>
      <c r="U3542" s="158"/>
      <c r="V3542" s="158"/>
      <c r="W3542" s="158"/>
      <c r="X3542" s="158" t="s">
        <v>665</v>
      </c>
    </row>
    <row r="3543" spans="1:28" ht="15.75" hidden="1">
      <c r="A3543" s="533" t="s">
        <v>2729</v>
      </c>
      <c r="B3543" s="533">
        <v>22</v>
      </c>
      <c r="C3543" s="533" t="s">
        <v>588</v>
      </c>
      <c r="D3543" s="572" t="s">
        <v>2746</v>
      </c>
      <c r="E3543" s="571" t="str">
        <f t="shared" ref="E3543:E3557" si="3657">E3542</f>
        <v xml:space="preserve"> PLUMBING FIXTURES</v>
      </c>
      <c r="F3543" s="533" t="s">
        <v>1821</v>
      </c>
      <c r="G3543" s="533" t="s">
        <v>2725</v>
      </c>
      <c r="H3543" s="533">
        <v>798</v>
      </c>
      <c r="I3543" s="533" t="str">
        <f t="shared" si="3655"/>
        <v>Lavatories</v>
      </c>
      <c r="J3543" s="533" t="str">
        <f t="shared" si="3656"/>
        <v>Lavatories</v>
      </c>
      <c r="K3543" s="95"/>
      <c r="L3543" s="131" t="s">
        <v>666</v>
      </c>
      <c r="M3543" s="94"/>
      <c r="N3543" s="98"/>
      <c r="O3543" s="373"/>
      <c r="P3543" s="127"/>
      <c r="Q3543" s="158"/>
      <c r="R3543" s="158"/>
      <c r="S3543" s="158"/>
      <c r="T3543" s="158"/>
      <c r="U3543" s="158"/>
      <c r="V3543" s="158"/>
      <c r="W3543" s="158"/>
      <c r="X3543" s="158" t="s">
        <v>666</v>
      </c>
    </row>
    <row r="3544" spans="1:28" ht="16.5" hidden="1" thickBot="1">
      <c r="A3544" s="533" t="s">
        <v>2729</v>
      </c>
      <c r="B3544" s="533">
        <v>22</v>
      </c>
      <c r="C3544" s="533" t="s">
        <v>588</v>
      </c>
      <c r="D3544" s="572" t="s">
        <v>2746</v>
      </c>
      <c r="E3544" s="571" t="str">
        <f t="shared" si="3657"/>
        <v xml:space="preserve"> PLUMBING FIXTURES</v>
      </c>
      <c r="F3544" s="533" t="s">
        <v>1821</v>
      </c>
      <c r="G3544" s="533" t="s">
        <v>2722</v>
      </c>
      <c r="H3544" s="533">
        <v>799</v>
      </c>
      <c r="I3544" s="533" t="str">
        <f t="shared" ref="I3544:J3544" si="3658">I3542</f>
        <v>224000 - PLUMBING FIXTURES</v>
      </c>
      <c r="J3544" s="533" t="str">
        <f t="shared" si="3658"/>
        <v>224000 - PLUMBING FIXTURES</v>
      </c>
      <c r="K3544" s="95" t="s">
        <v>13</v>
      </c>
      <c r="L3544" s="95" t="s">
        <v>667</v>
      </c>
      <c r="M3544" s="247">
        <v>8</v>
      </c>
      <c r="N3544" s="98" t="s">
        <v>39</v>
      </c>
      <c r="O3544" s="373">
        <v>240</v>
      </c>
      <c r="P3544" s="25">
        <f t="shared" ref="P3544:P3545" si="3659">O3544*M3544</f>
        <v>1920</v>
      </c>
      <c r="Q3544" s="158"/>
      <c r="R3544" s="158"/>
      <c r="S3544" s="158"/>
      <c r="T3544" s="158"/>
      <c r="U3544" s="158"/>
      <c r="V3544" s="158"/>
      <c r="W3544" s="158"/>
      <c r="X3544" s="158" t="s">
        <v>667</v>
      </c>
      <c r="Y3544" s="533">
        <v>8</v>
      </c>
      <c r="Z3544" s="533" t="s">
        <v>39</v>
      </c>
      <c r="AA3544" s="533">
        <v>240</v>
      </c>
      <c r="AB3544" s="533">
        <v>1920</v>
      </c>
    </row>
    <row r="3545" spans="1:28" ht="15.75" hidden="1">
      <c r="A3545" s="533" t="s">
        <v>2729</v>
      </c>
      <c r="B3545" s="533">
        <v>22</v>
      </c>
      <c r="C3545" s="533" t="s">
        <v>588</v>
      </c>
      <c r="D3545" s="572" t="s">
        <v>2746</v>
      </c>
      <c r="E3545" s="571" t="str">
        <f t="shared" si="3657"/>
        <v xml:space="preserve"> PLUMBING FIXTURES</v>
      </c>
      <c r="F3545" s="533" t="s">
        <v>1821</v>
      </c>
      <c r="G3545" s="533" t="s">
        <v>2722</v>
      </c>
      <c r="H3545" s="533">
        <v>800</v>
      </c>
      <c r="I3545" s="533" t="str">
        <f t="shared" ref="I3545:J3545" si="3660">I3543</f>
        <v>Lavatories</v>
      </c>
      <c r="J3545" s="533" t="str">
        <f t="shared" si="3660"/>
        <v>Lavatories</v>
      </c>
      <c r="K3545" s="95" t="s">
        <v>15</v>
      </c>
      <c r="L3545" s="95" t="s">
        <v>668</v>
      </c>
      <c r="M3545" s="94">
        <v>1</v>
      </c>
      <c r="N3545" s="98" t="s">
        <v>39</v>
      </c>
      <c r="O3545" s="373">
        <v>300</v>
      </c>
      <c r="P3545" s="25">
        <f t="shared" si="3659"/>
        <v>300</v>
      </c>
      <c r="Q3545" s="158"/>
      <c r="R3545" s="158"/>
      <c r="S3545" s="158"/>
      <c r="T3545" s="158"/>
      <c r="U3545" s="158"/>
      <c r="V3545" s="158"/>
      <c r="W3545" s="158"/>
      <c r="X3545" s="158" t="s">
        <v>668</v>
      </c>
      <c r="Y3545" s="533">
        <v>1</v>
      </c>
      <c r="Z3545" s="533" t="s">
        <v>39</v>
      </c>
      <c r="AA3545" s="533">
        <v>300</v>
      </c>
      <c r="AB3545" s="533">
        <v>300</v>
      </c>
    </row>
    <row r="3546" spans="1:28" ht="15.75" hidden="1">
      <c r="A3546" s="533" t="s">
        <v>2729</v>
      </c>
      <c r="B3546" s="533">
        <v>22</v>
      </c>
      <c r="C3546" s="533" t="s">
        <v>588</v>
      </c>
      <c r="D3546" s="572" t="s">
        <v>2746</v>
      </c>
      <c r="E3546" s="571" t="str">
        <f t="shared" si="3657"/>
        <v xml:space="preserve"> PLUMBING FIXTURES</v>
      </c>
      <c r="F3546" s="533" t="s">
        <v>1821</v>
      </c>
      <c r="G3546" s="533" t="s">
        <v>2725</v>
      </c>
      <c r="H3546" s="533">
        <v>801</v>
      </c>
      <c r="I3546" s="533" t="str">
        <f>L3546</f>
        <v>Water closets</v>
      </c>
      <c r="J3546" s="533" t="str">
        <f>L3546</f>
        <v>Water closets</v>
      </c>
      <c r="K3546" s="95"/>
      <c r="L3546" s="131" t="s">
        <v>669</v>
      </c>
      <c r="M3546" s="94"/>
      <c r="N3546" s="98"/>
      <c r="O3546" s="373"/>
      <c r="P3546" s="127"/>
      <c r="Q3546" s="158"/>
      <c r="R3546" s="158"/>
      <c r="S3546" s="158"/>
      <c r="T3546" s="158"/>
      <c r="U3546" s="158"/>
      <c r="V3546" s="158"/>
      <c r="W3546" s="158"/>
      <c r="X3546" s="158" t="s">
        <v>669</v>
      </c>
    </row>
    <row r="3547" spans="1:28" ht="16.5" hidden="1" thickBot="1">
      <c r="A3547" s="533" t="s">
        <v>2729</v>
      </c>
      <c r="B3547" s="533">
        <v>22</v>
      </c>
      <c r="C3547" s="533" t="s">
        <v>588</v>
      </c>
      <c r="D3547" s="572" t="s">
        <v>2746</v>
      </c>
      <c r="E3547" s="571" t="str">
        <f t="shared" si="3657"/>
        <v xml:space="preserve"> PLUMBING FIXTURES</v>
      </c>
      <c r="F3547" s="533" t="s">
        <v>1821</v>
      </c>
      <c r="G3547" s="533" t="s">
        <v>2722</v>
      </c>
      <c r="H3547" s="533">
        <v>802</v>
      </c>
      <c r="I3547" s="533" t="str">
        <f t="shared" ref="I3547:J3547" si="3661">I3545</f>
        <v>Lavatories</v>
      </c>
      <c r="J3547" s="533" t="str">
        <f t="shared" si="3661"/>
        <v>Lavatories</v>
      </c>
      <c r="K3547" s="95" t="s">
        <v>17</v>
      </c>
      <c r="L3547" s="95" t="s">
        <v>670</v>
      </c>
      <c r="M3547" s="247">
        <v>7</v>
      </c>
      <c r="N3547" s="98" t="s">
        <v>39</v>
      </c>
      <c r="O3547" s="373">
        <v>360</v>
      </c>
      <c r="P3547" s="25">
        <f t="shared" ref="P3547:P3548" si="3662">O3547*M3547</f>
        <v>2520</v>
      </c>
      <c r="Q3547" s="158"/>
      <c r="R3547" s="158"/>
      <c r="S3547" s="158"/>
      <c r="T3547" s="158"/>
      <c r="U3547" s="158"/>
      <c r="V3547" s="158"/>
      <c r="W3547" s="158"/>
      <c r="X3547" s="158" t="s">
        <v>670</v>
      </c>
      <c r="Y3547" s="533">
        <v>7</v>
      </c>
      <c r="Z3547" s="533" t="s">
        <v>39</v>
      </c>
      <c r="AA3547" s="533">
        <v>360</v>
      </c>
      <c r="AB3547" s="533">
        <v>2520</v>
      </c>
    </row>
    <row r="3548" spans="1:28" ht="15.75" hidden="1">
      <c r="A3548" s="533" t="s">
        <v>2729</v>
      </c>
      <c r="B3548" s="533">
        <v>22</v>
      </c>
      <c r="C3548" s="533" t="s">
        <v>588</v>
      </c>
      <c r="D3548" s="572" t="s">
        <v>2746</v>
      </c>
      <c r="E3548" s="571" t="str">
        <f t="shared" si="3657"/>
        <v xml:space="preserve"> PLUMBING FIXTURES</v>
      </c>
      <c r="F3548" s="533" t="s">
        <v>1821</v>
      </c>
      <c r="G3548" s="533" t="s">
        <v>2722</v>
      </c>
      <c r="H3548" s="533">
        <v>803</v>
      </c>
      <c r="I3548" s="533" t="str">
        <f t="shared" ref="I3548:J3548" si="3663">I3546</f>
        <v>Water closets</v>
      </c>
      <c r="J3548" s="533" t="str">
        <f t="shared" si="3663"/>
        <v>Water closets</v>
      </c>
      <c r="K3548" s="264" t="s">
        <v>19</v>
      </c>
      <c r="L3548" s="264" t="s">
        <v>671</v>
      </c>
      <c r="M3548" s="226">
        <v>1</v>
      </c>
      <c r="N3548" s="236" t="s">
        <v>39</v>
      </c>
      <c r="O3548" s="373"/>
      <c r="P3548" s="25">
        <f t="shared" si="3662"/>
        <v>0</v>
      </c>
      <c r="Q3548" s="158"/>
      <c r="R3548" s="158"/>
      <c r="S3548" s="158"/>
      <c r="T3548" s="158"/>
      <c r="U3548" s="158"/>
      <c r="V3548" s="158"/>
      <c r="W3548" s="158"/>
      <c r="X3548" s="158" t="s">
        <v>671</v>
      </c>
      <c r="Y3548" s="533">
        <v>1</v>
      </c>
      <c r="Z3548" s="533" t="s">
        <v>39</v>
      </c>
      <c r="AB3548" s="533">
        <v>0</v>
      </c>
    </row>
    <row r="3549" spans="1:28" ht="15.75" hidden="1">
      <c r="A3549" s="533" t="s">
        <v>2729</v>
      </c>
      <c r="B3549" s="533">
        <v>22</v>
      </c>
      <c r="C3549" s="533" t="s">
        <v>588</v>
      </c>
      <c r="D3549" s="572" t="s">
        <v>2746</v>
      </c>
      <c r="E3549" s="571" t="str">
        <f t="shared" si="3657"/>
        <v xml:space="preserve"> PLUMBING FIXTURES</v>
      </c>
      <c r="F3549" s="533" t="s">
        <v>1821</v>
      </c>
      <c r="G3549" s="533" t="s">
        <v>2725</v>
      </c>
      <c r="H3549" s="533">
        <v>804</v>
      </c>
      <c r="I3549" s="533" t="str">
        <f>L3549</f>
        <v>Bathtubs</v>
      </c>
      <c r="J3549" s="533" t="str">
        <f>L3549</f>
        <v>Bathtubs</v>
      </c>
      <c r="K3549" s="264"/>
      <c r="L3549" s="268" t="s">
        <v>672</v>
      </c>
      <c r="M3549" s="226"/>
      <c r="N3549" s="236"/>
      <c r="O3549" s="373"/>
      <c r="P3549" s="127"/>
      <c r="Q3549" s="158"/>
      <c r="R3549" s="158"/>
      <c r="S3549" s="158"/>
      <c r="T3549" s="158"/>
      <c r="U3549" s="158"/>
      <c r="V3549" s="158"/>
      <c r="W3549" s="158"/>
      <c r="X3549" s="158" t="s">
        <v>672</v>
      </c>
    </row>
    <row r="3550" spans="1:28" ht="15.75" hidden="1">
      <c r="A3550" s="533" t="s">
        <v>2729</v>
      </c>
      <c r="B3550" s="533">
        <v>22</v>
      </c>
      <c r="C3550" s="533" t="s">
        <v>588</v>
      </c>
      <c r="D3550" s="572" t="s">
        <v>2746</v>
      </c>
      <c r="E3550" s="571" t="str">
        <f t="shared" si="3657"/>
        <v xml:space="preserve"> PLUMBING FIXTURES</v>
      </c>
      <c r="F3550" s="533" t="s">
        <v>1821</v>
      </c>
      <c r="G3550" s="533" t="s">
        <v>2722</v>
      </c>
      <c r="H3550" s="533">
        <v>805</v>
      </c>
      <c r="I3550" s="533" t="str">
        <f>I3548</f>
        <v>Water closets</v>
      </c>
      <c r="J3550" s="533" t="str">
        <f>J3548</f>
        <v>Water closets</v>
      </c>
      <c r="K3550" s="264" t="s">
        <v>20</v>
      </c>
      <c r="L3550" s="264" t="s">
        <v>673</v>
      </c>
      <c r="M3550" s="226">
        <v>6</v>
      </c>
      <c r="N3550" s="236" t="s">
        <v>39</v>
      </c>
      <c r="O3550" s="373"/>
      <c r="P3550" s="25">
        <f>O3550*M3550</f>
        <v>0</v>
      </c>
      <c r="Q3550" s="158"/>
      <c r="R3550" s="158"/>
      <c r="S3550" s="158"/>
      <c r="T3550" s="158"/>
      <c r="U3550" s="158"/>
      <c r="V3550" s="158"/>
      <c r="W3550" s="158"/>
      <c r="X3550" s="158" t="s">
        <v>673</v>
      </c>
      <c r="Y3550" s="533">
        <v>6</v>
      </c>
      <c r="Z3550" s="533" t="s">
        <v>39</v>
      </c>
      <c r="AB3550" s="533">
        <v>0</v>
      </c>
    </row>
    <row r="3551" spans="1:28" ht="15.75" hidden="1">
      <c r="A3551" s="533" t="s">
        <v>2729</v>
      </c>
      <c r="B3551" s="533">
        <v>22</v>
      </c>
      <c r="C3551" s="533" t="s">
        <v>588</v>
      </c>
      <c r="D3551" s="572" t="s">
        <v>2746</v>
      </c>
      <c r="E3551" s="571" t="str">
        <f t="shared" si="3657"/>
        <v xml:space="preserve"> PLUMBING FIXTURES</v>
      </c>
      <c r="F3551" s="533" t="s">
        <v>1821</v>
      </c>
      <c r="G3551" s="533" t="s">
        <v>2725</v>
      </c>
      <c r="H3551" s="533">
        <v>806</v>
      </c>
      <c r="I3551" s="533" t="str">
        <f>L3551</f>
        <v>Showers</v>
      </c>
      <c r="J3551" s="533" t="str">
        <f>L3551</f>
        <v>Showers</v>
      </c>
      <c r="K3551" s="95"/>
      <c r="L3551" s="131" t="s">
        <v>674</v>
      </c>
      <c r="M3551" s="94"/>
      <c r="N3551" s="98"/>
      <c r="O3551" s="373"/>
      <c r="P3551" s="127"/>
      <c r="Q3551" s="158"/>
      <c r="R3551" s="158"/>
      <c r="S3551" s="158"/>
      <c r="T3551" s="158"/>
      <c r="U3551" s="158"/>
      <c r="V3551" s="158"/>
      <c r="W3551" s="158"/>
      <c r="X3551" s="158" t="s">
        <v>674</v>
      </c>
    </row>
    <row r="3552" spans="1:28" ht="15.75" hidden="1">
      <c r="A3552" s="533" t="s">
        <v>2729</v>
      </c>
      <c r="B3552" s="533">
        <v>22</v>
      </c>
      <c r="C3552" s="533" t="s">
        <v>588</v>
      </c>
      <c r="D3552" s="572" t="s">
        <v>2746</v>
      </c>
      <c r="E3552" s="571" t="str">
        <f t="shared" si="3657"/>
        <v xml:space="preserve"> PLUMBING FIXTURES</v>
      </c>
      <c r="F3552" s="533" t="s">
        <v>1821</v>
      </c>
      <c r="G3552" s="533" t="s">
        <v>2722</v>
      </c>
      <c r="H3552" s="533">
        <v>807</v>
      </c>
      <c r="I3552" s="533" t="str">
        <f>I3550</f>
        <v>Water closets</v>
      </c>
      <c r="J3552" s="533" t="str">
        <f>J3550</f>
        <v>Water closets</v>
      </c>
      <c r="K3552" s="95" t="s">
        <v>19</v>
      </c>
      <c r="L3552" s="95" t="s">
        <v>675</v>
      </c>
      <c r="M3552" s="94">
        <v>6</v>
      </c>
      <c r="N3552" s="98" t="s">
        <v>39</v>
      </c>
      <c r="O3552" s="373">
        <v>440</v>
      </c>
      <c r="P3552" s="25">
        <f>O3552*M3552</f>
        <v>2640</v>
      </c>
      <c r="Q3552" s="158"/>
      <c r="R3552" s="158"/>
      <c r="S3552" s="158"/>
      <c r="T3552" s="158"/>
      <c r="U3552" s="158"/>
      <c r="V3552" s="158"/>
      <c r="W3552" s="158"/>
      <c r="X3552" s="158" t="s">
        <v>675</v>
      </c>
      <c r="Y3552" s="533">
        <v>6</v>
      </c>
      <c r="Z3552" s="533" t="s">
        <v>39</v>
      </c>
      <c r="AA3552" s="533">
        <v>440</v>
      </c>
      <c r="AB3552" s="533">
        <v>2640</v>
      </c>
    </row>
    <row r="3553" spans="1:28" ht="15.75" hidden="1">
      <c r="A3553" s="533" t="s">
        <v>2729</v>
      </c>
      <c r="B3553" s="533">
        <v>22</v>
      </c>
      <c r="C3553" s="533" t="s">
        <v>588</v>
      </c>
      <c r="D3553" s="572" t="s">
        <v>2746</v>
      </c>
      <c r="E3553" s="571" t="str">
        <f t="shared" si="3657"/>
        <v xml:space="preserve"> PLUMBING FIXTURES</v>
      </c>
      <c r="F3553" s="533" t="s">
        <v>1821</v>
      </c>
      <c r="G3553" s="533" t="s">
        <v>2725</v>
      </c>
      <c r="H3553" s="533">
        <v>808</v>
      </c>
      <c r="I3553" s="533" t="str">
        <f>L3553</f>
        <v>Sinks</v>
      </c>
      <c r="J3553" s="533" t="str">
        <f>L3553</f>
        <v>Sinks</v>
      </c>
      <c r="K3553" s="95"/>
      <c r="L3553" s="131" t="s">
        <v>676</v>
      </c>
      <c r="M3553" s="94"/>
      <c r="N3553" s="98"/>
      <c r="O3553" s="373"/>
      <c r="P3553" s="127"/>
      <c r="Q3553" s="158"/>
      <c r="R3553" s="158"/>
      <c r="S3553" s="158"/>
      <c r="T3553" s="158"/>
      <c r="U3553" s="158"/>
      <c r="V3553" s="158"/>
      <c r="W3553" s="158"/>
      <c r="X3553" s="158" t="s">
        <v>676</v>
      </c>
    </row>
    <row r="3554" spans="1:28" ht="16.5" hidden="1" thickBot="1">
      <c r="A3554" s="533" t="s">
        <v>2729</v>
      </c>
      <c r="B3554" s="533">
        <v>22</v>
      </c>
      <c r="C3554" s="533" t="s">
        <v>588</v>
      </c>
      <c r="D3554" s="572" t="s">
        <v>2746</v>
      </c>
      <c r="E3554" s="571" t="str">
        <f t="shared" si="3657"/>
        <v xml:space="preserve"> PLUMBING FIXTURES</v>
      </c>
      <c r="F3554" s="533" t="s">
        <v>1821</v>
      </c>
      <c r="G3554" s="533" t="s">
        <v>2722</v>
      </c>
      <c r="H3554" s="533">
        <v>809</v>
      </c>
      <c r="I3554" s="533" t="str">
        <f t="shared" ref="I3554:J3554" si="3664">I3552</f>
        <v>Water closets</v>
      </c>
      <c r="J3554" s="533" t="str">
        <f t="shared" si="3664"/>
        <v>Water closets</v>
      </c>
      <c r="K3554" s="95" t="s">
        <v>20</v>
      </c>
      <c r="L3554" s="95" t="s">
        <v>677</v>
      </c>
      <c r="M3554" s="247">
        <v>1</v>
      </c>
      <c r="N3554" s="98" t="s">
        <v>39</v>
      </c>
      <c r="O3554" s="373">
        <v>175</v>
      </c>
      <c r="P3554" s="25">
        <f t="shared" ref="P3554:P3556" si="3665">O3554*M3554</f>
        <v>175</v>
      </c>
      <c r="Q3554" s="158"/>
      <c r="R3554" s="158"/>
      <c r="S3554" s="158"/>
      <c r="T3554" s="158"/>
      <c r="U3554" s="158"/>
      <c r="V3554" s="158"/>
      <c r="W3554" s="158"/>
      <c r="X3554" s="158" t="s">
        <v>677</v>
      </c>
      <c r="Y3554" s="533">
        <v>1</v>
      </c>
      <c r="Z3554" s="533" t="s">
        <v>39</v>
      </c>
      <c r="AA3554" s="533">
        <v>175</v>
      </c>
      <c r="AB3554" s="533">
        <v>175</v>
      </c>
    </row>
    <row r="3555" spans="1:28" ht="16.5" hidden="1" thickBot="1">
      <c r="A3555" s="533" t="s">
        <v>2729</v>
      </c>
      <c r="B3555" s="533">
        <v>22</v>
      </c>
      <c r="C3555" s="533" t="s">
        <v>588</v>
      </c>
      <c r="D3555" s="572" t="s">
        <v>2746</v>
      </c>
      <c r="E3555" s="571" t="str">
        <f t="shared" si="3657"/>
        <v xml:space="preserve"> PLUMBING FIXTURES</v>
      </c>
      <c r="F3555" s="533" t="s">
        <v>1821</v>
      </c>
      <c r="G3555" s="533" t="s">
        <v>2722</v>
      </c>
      <c r="H3555" s="533">
        <v>810</v>
      </c>
      <c r="I3555" s="533" t="str">
        <f t="shared" ref="I3555:J3555" si="3666">I3553</f>
        <v>Sinks</v>
      </c>
      <c r="J3555" s="533" t="str">
        <f t="shared" si="3666"/>
        <v>Sinks</v>
      </c>
      <c r="K3555" s="95" t="s">
        <v>21</v>
      </c>
      <c r="L3555" s="95" t="s">
        <v>678</v>
      </c>
      <c r="M3555" s="247">
        <v>9</v>
      </c>
      <c r="N3555" s="98" t="s">
        <v>39</v>
      </c>
      <c r="O3555" s="373">
        <v>150</v>
      </c>
      <c r="P3555" s="25">
        <f t="shared" si="3665"/>
        <v>1350</v>
      </c>
      <c r="Q3555" s="158"/>
      <c r="R3555" s="158"/>
      <c r="S3555" s="158"/>
      <c r="T3555" s="158"/>
      <c r="U3555" s="158"/>
      <c r="V3555" s="158"/>
      <c r="W3555" s="158"/>
      <c r="X3555" s="158" t="s">
        <v>678</v>
      </c>
      <c r="Y3555" s="533">
        <v>9</v>
      </c>
      <c r="Z3555" s="533" t="s">
        <v>39</v>
      </c>
      <c r="AA3555" s="533">
        <v>150</v>
      </c>
      <c r="AB3555" s="533">
        <v>1350</v>
      </c>
    </row>
    <row r="3556" spans="1:28" ht="15.75" hidden="1">
      <c r="A3556" s="533" t="s">
        <v>2729</v>
      </c>
      <c r="B3556" s="533">
        <v>22</v>
      </c>
      <c r="C3556" s="533" t="s">
        <v>588</v>
      </c>
      <c r="D3556" s="572" t="s">
        <v>2746</v>
      </c>
      <c r="E3556" s="571" t="str">
        <f t="shared" si="3657"/>
        <v xml:space="preserve"> PLUMBING FIXTURES</v>
      </c>
      <c r="F3556" s="533" t="s">
        <v>1821</v>
      </c>
      <c r="G3556" s="533" t="s">
        <v>2722</v>
      </c>
      <c r="H3556" s="533">
        <v>811</v>
      </c>
      <c r="I3556" s="533" t="str">
        <f t="shared" ref="I3556:J3556" si="3667">I3554</f>
        <v>Water closets</v>
      </c>
      <c r="J3556" s="533" t="str">
        <f t="shared" si="3667"/>
        <v>Water closets</v>
      </c>
      <c r="K3556" s="264" t="s">
        <v>50</v>
      </c>
      <c r="L3556" s="264" t="s">
        <v>679</v>
      </c>
      <c r="M3556" s="226">
        <v>1</v>
      </c>
      <c r="N3556" s="236" t="s">
        <v>39</v>
      </c>
      <c r="O3556" s="373"/>
      <c r="P3556" s="25">
        <f t="shared" si="3665"/>
        <v>0</v>
      </c>
      <c r="Q3556" s="158"/>
      <c r="R3556" s="158"/>
      <c r="S3556" s="158"/>
      <c r="T3556" s="158"/>
      <c r="U3556" s="158"/>
      <c r="V3556" s="158"/>
      <c r="W3556" s="158"/>
      <c r="X3556" s="158" t="s">
        <v>679</v>
      </c>
      <c r="Y3556" s="533">
        <v>1</v>
      </c>
      <c r="Z3556" s="533" t="s">
        <v>39</v>
      </c>
      <c r="AB3556" s="533">
        <v>0</v>
      </c>
    </row>
    <row r="3557" spans="1:28" ht="15.75" hidden="1">
      <c r="A3557" s="533" t="s">
        <v>2729</v>
      </c>
      <c r="B3557" s="533">
        <v>22</v>
      </c>
      <c r="C3557" s="533" t="s">
        <v>588</v>
      </c>
      <c r="D3557" s="572" t="s">
        <v>2746</v>
      </c>
      <c r="E3557" s="571" t="str">
        <f t="shared" si="3657"/>
        <v xml:space="preserve"> PLUMBING FIXTURES</v>
      </c>
      <c r="F3557" s="533" t="s">
        <v>1821</v>
      </c>
      <c r="G3557" s="533" t="s">
        <v>2725</v>
      </c>
      <c r="H3557" s="533">
        <v>812</v>
      </c>
      <c r="I3557" s="533" t="str">
        <f t="shared" ref="I3557:J3557" si="3668">I3555</f>
        <v>Sinks</v>
      </c>
      <c r="J3557" s="533" t="str">
        <f t="shared" si="3668"/>
        <v>Sinks</v>
      </c>
      <c r="K3557" s="128" t="s">
        <v>680</v>
      </c>
      <c r="L3557" s="525"/>
      <c r="M3557" s="115"/>
      <c r="N3557" s="123"/>
      <c r="O3557" s="373"/>
      <c r="P3557" s="133"/>
      <c r="Q3557" s="158"/>
      <c r="R3557" s="158"/>
      <c r="S3557" s="158"/>
      <c r="T3557" s="158"/>
      <c r="U3557" s="158"/>
      <c r="V3557" s="158"/>
      <c r="W3557" s="158"/>
      <c r="X3557" s="158"/>
    </row>
    <row r="3558" spans="1:28" ht="15.75" hidden="1">
      <c r="A3558" s="533" t="s">
        <v>2729</v>
      </c>
      <c r="B3558" s="533">
        <v>22</v>
      </c>
      <c r="C3558" s="533" t="s">
        <v>588</v>
      </c>
      <c r="D3558" s="10" t="s">
        <v>22</v>
      </c>
      <c r="E3558" s="10" t="s">
        <v>22</v>
      </c>
      <c r="G3558" s="533" t="s">
        <v>2724</v>
      </c>
      <c r="H3558" s="533">
        <v>813</v>
      </c>
      <c r="I3558" s="533" t="str">
        <f t="shared" ref="I3558:J3558" si="3669">I3556</f>
        <v>Water closets</v>
      </c>
      <c r="J3558" s="533" t="str">
        <f t="shared" si="3669"/>
        <v>Water closets</v>
      </c>
      <c r="K3558" s="130" t="s">
        <v>22</v>
      </c>
      <c r="L3558" s="525"/>
      <c r="M3558" s="115"/>
      <c r="N3558" s="643"/>
      <c r="O3558" s="373" t="s">
        <v>8</v>
      </c>
      <c r="P3558" s="134">
        <v>0</v>
      </c>
      <c r="Q3558" s="158"/>
      <c r="R3558" s="158"/>
      <c r="S3558" s="158"/>
      <c r="T3558" s="158"/>
      <c r="U3558" s="158"/>
      <c r="V3558" s="158"/>
      <c r="W3558" s="158"/>
      <c r="X3558" s="158"/>
      <c r="AA3558" s="533" t="s">
        <v>8</v>
      </c>
      <c r="AB3558" s="533">
        <v>95927</v>
      </c>
    </row>
    <row r="3559" spans="1:28" ht="15.75" hidden="1">
      <c r="A3559" s="533" t="s">
        <v>2729</v>
      </c>
      <c r="B3559" s="533">
        <v>23</v>
      </c>
      <c r="C3559" s="533" t="s">
        <v>682</v>
      </c>
      <c r="D3559" s="572" t="s">
        <v>2094</v>
      </c>
      <c r="E3559" s="571" t="s">
        <v>1260</v>
      </c>
      <c r="F3559" s="533" t="str">
        <f t="shared" ref="F3559:F3622" si="3670">VLOOKUP(D:D,trade,3,FALSE)</f>
        <v>ME</v>
      </c>
      <c r="G3559" s="533" t="s">
        <v>2725</v>
      </c>
      <c r="H3559" s="533">
        <v>814</v>
      </c>
      <c r="I3559" s="533" t="str">
        <f t="shared" ref="I3559:J3559" si="3671">I3557</f>
        <v>Sinks</v>
      </c>
      <c r="J3559" s="533" t="str">
        <f t="shared" si="3671"/>
        <v>Sinks</v>
      </c>
      <c r="K3559" s="131" t="s">
        <v>681</v>
      </c>
      <c r="L3559" s="131"/>
      <c r="M3559" s="131"/>
      <c r="N3559" s="131"/>
      <c r="O3559" s="347"/>
      <c r="P3559" s="131"/>
      <c r="Q3559" s="92"/>
      <c r="R3559" s="92"/>
    </row>
    <row r="3560" spans="1:28" ht="15.75" hidden="1">
      <c r="A3560" s="533" t="s">
        <v>2729</v>
      </c>
      <c r="B3560" s="533">
        <v>23</v>
      </c>
      <c r="C3560" s="533" t="s">
        <v>682</v>
      </c>
      <c r="D3560" s="572" t="s">
        <v>2094</v>
      </c>
      <c r="E3560" s="571" t="s">
        <v>1260</v>
      </c>
      <c r="F3560" s="533" t="str">
        <f t="shared" si="3670"/>
        <v>ME</v>
      </c>
      <c r="G3560" s="533" t="s">
        <v>2725</v>
      </c>
      <c r="H3560" s="533">
        <v>815</v>
      </c>
      <c r="I3560" s="533" t="str">
        <f t="shared" ref="I3560:J3560" si="3672">I3558</f>
        <v>Water closets</v>
      </c>
      <c r="J3560" s="533" t="str">
        <f t="shared" si="3672"/>
        <v>Water closets</v>
      </c>
      <c r="K3560" s="131" t="s">
        <v>682</v>
      </c>
      <c r="L3560" s="131"/>
      <c r="M3560" s="131"/>
      <c r="N3560" s="131"/>
      <c r="O3560" s="347"/>
      <c r="P3560" s="131"/>
      <c r="Q3560" s="92"/>
      <c r="R3560" s="92"/>
    </row>
    <row r="3561" spans="1:28" ht="15.75" hidden="1">
      <c r="A3561" s="533" t="s">
        <v>2729</v>
      </c>
      <c r="B3561" s="533">
        <v>23</v>
      </c>
      <c r="C3561" s="533" t="s">
        <v>682</v>
      </c>
      <c r="D3561" s="572" t="s">
        <v>2094</v>
      </c>
      <c r="E3561" s="571" t="s">
        <v>1260</v>
      </c>
      <c r="F3561" s="533" t="str">
        <f t="shared" si="3670"/>
        <v>ME</v>
      </c>
      <c r="G3561" s="533" t="s">
        <v>2725</v>
      </c>
      <c r="H3561" s="533">
        <v>816</v>
      </c>
      <c r="I3561" s="533" t="str">
        <f t="shared" ref="I3561:J3561" si="3673">I3559</f>
        <v>Sinks</v>
      </c>
      <c r="J3561" s="533" t="str">
        <f t="shared" si="3673"/>
        <v>Sinks</v>
      </c>
      <c r="K3561" s="135" t="s">
        <v>2</v>
      </c>
      <c r="L3561" s="104" t="s">
        <v>25</v>
      </c>
      <c r="M3561" s="136" t="s">
        <v>4</v>
      </c>
      <c r="N3561" s="136" t="s">
        <v>5</v>
      </c>
      <c r="O3561" s="376" t="s">
        <v>6</v>
      </c>
      <c r="P3561" s="136" t="s">
        <v>7</v>
      </c>
      <c r="Q3561" s="158"/>
      <c r="R3561" s="158"/>
      <c r="X3561" s="533" t="s">
        <v>25</v>
      </c>
      <c r="Y3561" s="533" t="s">
        <v>4</v>
      </c>
      <c r="Z3561" s="533" t="s">
        <v>5</v>
      </c>
      <c r="AA3561" s="533" t="s">
        <v>6</v>
      </c>
      <c r="AB3561" s="533" t="s">
        <v>7</v>
      </c>
    </row>
    <row r="3562" spans="1:28" ht="15.75" hidden="1">
      <c r="A3562" s="533" t="s">
        <v>2729</v>
      </c>
      <c r="B3562" s="533">
        <v>23</v>
      </c>
      <c r="C3562" s="533" t="s">
        <v>682</v>
      </c>
      <c r="D3562" s="572" t="s">
        <v>2094</v>
      </c>
      <c r="E3562" s="571" t="s">
        <v>1260</v>
      </c>
      <c r="F3562" s="533" t="str">
        <f t="shared" si="3670"/>
        <v>ME</v>
      </c>
      <c r="G3562" s="533" t="s">
        <v>2725</v>
      </c>
      <c r="H3562" s="533">
        <v>817</v>
      </c>
      <c r="I3562" s="533" t="str">
        <f t="shared" ref="I3562:J3562" si="3674">I3560</f>
        <v>Water closets</v>
      </c>
      <c r="J3562" s="533" t="str">
        <f t="shared" si="3674"/>
        <v>Water closets</v>
      </c>
      <c r="K3562" s="137"/>
      <c r="L3562" s="106"/>
      <c r="M3562" s="98"/>
      <c r="N3562" s="98"/>
      <c r="O3562" s="377"/>
      <c r="P3562" s="98" t="s">
        <v>8</v>
      </c>
      <c r="Q3562" s="158"/>
      <c r="R3562" s="158"/>
      <c r="AB3562" s="533" t="s">
        <v>8</v>
      </c>
    </row>
    <row r="3563" spans="1:28" ht="15.75" hidden="1">
      <c r="A3563" s="533" t="s">
        <v>2729</v>
      </c>
      <c r="B3563" s="533">
        <v>23</v>
      </c>
      <c r="C3563" s="533" t="s">
        <v>682</v>
      </c>
      <c r="D3563" s="572" t="s">
        <v>2094</v>
      </c>
      <c r="E3563" s="571" t="s">
        <v>1260</v>
      </c>
      <c r="F3563" s="533" t="str">
        <f t="shared" si="3670"/>
        <v>ME</v>
      </c>
      <c r="G3563" s="533" t="s">
        <v>2725</v>
      </c>
      <c r="H3563" s="533">
        <v>818</v>
      </c>
      <c r="I3563" s="533" t="str">
        <f t="shared" ref="I3563:I3565" si="3675">L3563</f>
        <v>230713 - DUCT INSULATION</v>
      </c>
      <c r="J3563" s="533" t="str">
        <f t="shared" ref="J3563:J3565" si="3676">L3563</f>
        <v>230713 - DUCT INSULATION</v>
      </c>
      <c r="K3563" s="137"/>
      <c r="L3563" s="104" t="s">
        <v>683</v>
      </c>
      <c r="M3563" s="101"/>
      <c r="N3563" s="98"/>
      <c r="O3563" s="377"/>
      <c r="P3563" s="98"/>
      <c r="Q3563" s="158"/>
      <c r="R3563" s="158"/>
      <c r="X3563" s="533" t="s">
        <v>683</v>
      </c>
    </row>
    <row r="3564" spans="1:28" ht="15.75" hidden="1">
      <c r="A3564" s="533" t="s">
        <v>2729</v>
      </c>
      <c r="B3564" s="533">
        <v>23</v>
      </c>
      <c r="C3564" s="533" t="s">
        <v>682</v>
      </c>
      <c r="D3564" s="572" t="s">
        <v>2094</v>
      </c>
      <c r="E3564" s="571" t="str">
        <f t="shared" ref="E3564:E3576" si="3677">E3563</f>
        <v xml:space="preserve"> DUCT INSULATION</v>
      </c>
      <c r="F3564" s="533" t="str">
        <f t="shared" si="3670"/>
        <v>ME</v>
      </c>
      <c r="G3564" s="533" t="s">
        <v>2725</v>
      </c>
      <c r="H3564" s="533">
        <v>819</v>
      </c>
      <c r="I3564" s="533" t="str">
        <f t="shared" si="3675"/>
        <v>Indoor Duct And Plenum Insulation</v>
      </c>
      <c r="J3564" s="533" t="str">
        <f t="shared" si="3676"/>
        <v>Indoor Duct And Plenum Insulation</v>
      </c>
      <c r="K3564" s="137"/>
      <c r="L3564" s="104" t="s">
        <v>684</v>
      </c>
      <c r="M3564" s="101"/>
      <c r="N3564" s="98"/>
      <c r="O3564" s="377"/>
      <c r="P3564" s="98"/>
      <c r="Q3564" s="158"/>
      <c r="R3564" s="158"/>
      <c r="X3564" s="533" t="s">
        <v>684</v>
      </c>
    </row>
    <row r="3565" spans="1:28" ht="15.75" hidden="1">
      <c r="A3565" s="533" t="s">
        <v>2729</v>
      </c>
      <c r="B3565" s="533">
        <v>23</v>
      </c>
      <c r="C3565" s="533" t="s">
        <v>682</v>
      </c>
      <c r="D3565" s="572" t="s">
        <v>2094</v>
      </c>
      <c r="E3565" s="571" t="str">
        <f t="shared" si="3677"/>
        <v xml:space="preserve"> DUCT INSULATION</v>
      </c>
      <c r="F3565" s="533" t="str">
        <f t="shared" si="3670"/>
        <v>ME</v>
      </c>
      <c r="G3565" s="533" t="s">
        <v>2725</v>
      </c>
      <c r="H3565" s="533">
        <v>820</v>
      </c>
      <c r="I3565" s="533" t="str">
        <f t="shared" si="3675"/>
        <v>Rectangular, supply and Return ducts, concealed</v>
      </c>
      <c r="J3565" s="533" t="str">
        <f t="shared" si="3676"/>
        <v>Rectangular, supply and Return ducts, concealed</v>
      </c>
      <c r="K3565" s="137"/>
      <c r="L3565" s="104" t="s">
        <v>685</v>
      </c>
      <c r="M3565" s="101"/>
      <c r="N3565" s="98"/>
      <c r="O3565" s="377"/>
      <c r="P3565" s="98"/>
      <c r="Q3565" s="158"/>
      <c r="R3565" s="158"/>
      <c r="X3565" s="533" t="s">
        <v>685</v>
      </c>
    </row>
    <row r="3566" spans="1:28" ht="16.5" hidden="1" thickBot="1">
      <c r="A3566" s="533" t="s">
        <v>2729</v>
      </c>
      <c r="B3566" s="533">
        <v>23</v>
      </c>
      <c r="C3566" s="533" t="s">
        <v>682</v>
      </c>
      <c r="D3566" s="572" t="s">
        <v>2094</v>
      </c>
      <c r="E3566" s="571" t="str">
        <f t="shared" si="3677"/>
        <v xml:space="preserve"> DUCT INSULATION</v>
      </c>
      <c r="F3566" s="533" t="str">
        <f t="shared" si="3670"/>
        <v>ME</v>
      </c>
      <c r="G3566" s="533" t="s">
        <v>2722</v>
      </c>
      <c r="H3566" s="533">
        <v>821</v>
      </c>
      <c r="I3566" s="533" t="str">
        <f>I3564</f>
        <v>Indoor Duct And Plenum Insulation</v>
      </c>
      <c r="J3566" s="533" t="str">
        <f>J3564</f>
        <v>Indoor Duct And Plenum Insulation</v>
      </c>
      <c r="K3566" s="137" t="s">
        <v>13</v>
      </c>
      <c r="L3566" s="106" t="s">
        <v>686</v>
      </c>
      <c r="M3566" s="247">
        <v>70</v>
      </c>
      <c r="N3566" s="98" t="s">
        <v>33</v>
      </c>
      <c r="O3566" s="378">
        <v>70</v>
      </c>
      <c r="P3566" s="25">
        <f>O3566*M3566</f>
        <v>4900</v>
      </c>
      <c r="Q3566" s="158"/>
      <c r="R3566" s="158"/>
      <c r="X3566" s="533" t="s">
        <v>686</v>
      </c>
      <c r="Y3566" s="533">
        <v>70</v>
      </c>
      <c r="Z3566" s="533" t="s">
        <v>33</v>
      </c>
      <c r="AA3566" s="533">
        <v>70</v>
      </c>
      <c r="AB3566" s="533">
        <v>4900</v>
      </c>
    </row>
    <row r="3567" spans="1:28" ht="15.75" hidden="1">
      <c r="A3567" s="533" t="s">
        <v>2729</v>
      </c>
      <c r="B3567" s="533">
        <v>23</v>
      </c>
      <c r="C3567" s="533" t="s">
        <v>682</v>
      </c>
      <c r="D3567" s="572" t="s">
        <v>2094</v>
      </c>
      <c r="E3567" s="571" t="str">
        <f t="shared" si="3677"/>
        <v xml:space="preserve"> DUCT INSULATION</v>
      </c>
      <c r="F3567" s="533" t="str">
        <f t="shared" si="3670"/>
        <v>ME</v>
      </c>
      <c r="G3567" s="533" t="s">
        <v>2725</v>
      </c>
      <c r="H3567" s="533">
        <v>822</v>
      </c>
      <c r="I3567" s="533" t="str">
        <f>L3567</f>
        <v>Rectangular, treated fresh air ducts, concealed</v>
      </c>
      <c r="J3567" s="533" t="str">
        <f>L3567</f>
        <v>Rectangular, treated fresh air ducts, concealed</v>
      </c>
      <c r="K3567" s="137"/>
      <c r="L3567" s="104" t="s">
        <v>687</v>
      </c>
      <c r="M3567" s="101"/>
      <c r="N3567" s="98"/>
      <c r="O3567" s="378"/>
      <c r="P3567" s="4"/>
      <c r="Q3567" s="158"/>
      <c r="R3567" s="158"/>
      <c r="X3567" s="533" t="s">
        <v>687</v>
      </c>
    </row>
    <row r="3568" spans="1:28" ht="16.5" hidden="1" thickBot="1">
      <c r="A3568" s="533" t="s">
        <v>2729</v>
      </c>
      <c r="B3568" s="533">
        <v>23</v>
      </c>
      <c r="C3568" s="533" t="s">
        <v>682</v>
      </c>
      <c r="D3568" s="572" t="s">
        <v>2094</v>
      </c>
      <c r="E3568" s="571" t="str">
        <f t="shared" si="3677"/>
        <v xml:space="preserve"> DUCT INSULATION</v>
      </c>
      <c r="F3568" s="533" t="str">
        <f t="shared" si="3670"/>
        <v>ME</v>
      </c>
      <c r="G3568" s="533" t="s">
        <v>2722</v>
      </c>
      <c r="H3568" s="533">
        <v>823</v>
      </c>
      <c r="I3568" s="533" t="str">
        <f>I3566</f>
        <v>Indoor Duct And Plenum Insulation</v>
      </c>
      <c r="J3568" s="533" t="str">
        <f>J3566</f>
        <v>Indoor Duct And Plenum Insulation</v>
      </c>
      <c r="K3568" s="137" t="s">
        <v>15</v>
      </c>
      <c r="L3568" s="106" t="s">
        <v>686</v>
      </c>
      <c r="M3568" s="247">
        <v>50</v>
      </c>
      <c r="N3568" s="98" t="s">
        <v>33</v>
      </c>
      <c r="O3568" s="378">
        <v>80</v>
      </c>
      <c r="P3568" s="25">
        <f>O3568*M3568</f>
        <v>4000</v>
      </c>
      <c r="Q3568" s="158"/>
      <c r="R3568" s="158"/>
      <c r="X3568" s="533" t="s">
        <v>686</v>
      </c>
      <c r="Y3568" s="533">
        <v>50</v>
      </c>
      <c r="Z3568" s="533" t="s">
        <v>33</v>
      </c>
      <c r="AA3568" s="533">
        <v>80</v>
      </c>
      <c r="AB3568" s="533">
        <v>4000</v>
      </c>
    </row>
    <row r="3569" spans="1:28" ht="15.75" hidden="1">
      <c r="A3569" s="533" t="s">
        <v>2729</v>
      </c>
      <c r="B3569" s="533">
        <v>23</v>
      </c>
      <c r="C3569" s="533" t="s">
        <v>682</v>
      </c>
      <c r="D3569" s="572" t="s">
        <v>2094</v>
      </c>
      <c r="E3569" s="571" t="str">
        <f t="shared" si="3677"/>
        <v xml:space="preserve"> DUCT INSULATION</v>
      </c>
      <c r="F3569" s="533" t="str">
        <f t="shared" si="3670"/>
        <v>ME</v>
      </c>
      <c r="G3569" s="533" t="s">
        <v>2725</v>
      </c>
      <c r="H3569" s="533">
        <v>824</v>
      </c>
      <c r="I3569" s="533" t="str">
        <f>L3569</f>
        <v>Rectangular, range-hood exhaust ducts, concealed</v>
      </c>
      <c r="J3569" s="533" t="str">
        <f>L3569</f>
        <v>Rectangular, range-hood exhaust ducts, concealed</v>
      </c>
      <c r="K3569" s="248"/>
      <c r="L3569" s="250" t="s">
        <v>688</v>
      </c>
      <c r="M3569" s="249"/>
      <c r="N3569" s="236"/>
      <c r="O3569" s="377"/>
      <c r="P3569" s="98"/>
      <c r="Q3569" s="158"/>
      <c r="R3569" s="158"/>
      <c r="X3569" s="533" t="s">
        <v>688</v>
      </c>
    </row>
    <row r="3570" spans="1:28" ht="15.75" hidden="1">
      <c r="A3570" s="533" t="s">
        <v>2729</v>
      </c>
      <c r="B3570" s="533">
        <v>23</v>
      </c>
      <c r="C3570" s="533" t="s">
        <v>682</v>
      </c>
      <c r="D3570" s="572" t="s">
        <v>2094</v>
      </c>
      <c r="E3570" s="571" t="str">
        <f t="shared" si="3677"/>
        <v xml:space="preserve"> DUCT INSULATION</v>
      </c>
      <c r="F3570" s="533" t="str">
        <f t="shared" si="3670"/>
        <v>ME</v>
      </c>
      <c r="G3570" s="533" t="s">
        <v>2722</v>
      </c>
      <c r="H3570" s="533">
        <v>825</v>
      </c>
      <c r="I3570" s="533" t="str">
        <f>I3568</f>
        <v>Indoor Duct And Plenum Insulation</v>
      </c>
      <c r="J3570" s="533" t="str">
        <f>J3568</f>
        <v>Indoor Duct And Plenum Insulation</v>
      </c>
      <c r="K3570" s="248" t="s">
        <v>17</v>
      </c>
      <c r="L3570" s="233" t="s">
        <v>689</v>
      </c>
      <c r="M3570" s="249">
        <v>90</v>
      </c>
      <c r="N3570" s="236" t="s">
        <v>33</v>
      </c>
      <c r="O3570" s="377"/>
      <c r="P3570" s="25">
        <f>O3570*M3570</f>
        <v>0</v>
      </c>
      <c r="Q3570" s="158"/>
      <c r="R3570" s="158"/>
      <c r="X3570" s="533" t="s">
        <v>689</v>
      </c>
      <c r="Y3570" s="533">
        <v>90</v>
      </c>
      <c r="Z3570" s="533" t="s">
        <v>33</v>
      </c>
      <c r="AB3570" s="533">
        <v>0</v>
      </c>
    </row>
    <row r="3571" spans="1:28" ht="15.75" hidden="1">
      <c r="A3571" s="533" t="s">
        <v>2729</v>
      </c>
      <c r="B3571" s="533">
        <v>23</v>
      </c>
      <c r="C3571" s="533" t="s">
        <v>682</v>
      </c>
      <c r="D3571" s="572" t="s">
        <v>2094</v>
      </c>
      <c r="E3571" s="571" t="str">
        <f t="shared" si="3677"/>
        <v xml:space="preserve"> DUCT INSULATION</v>
      </c>
      <c r="F3571" s="533" t="str">
        <f t="shared" si="3670"/>
        <v>ME</v>
      </c>
      <c r="G3571" s="533" t="s">
        <v>2725</v>
      </c>
      <c r="H3571" s="533">
        <v>826</v>
      </c>
      <c r="I3571" s="533" t="str">
        <f t="shared" ref="I3571" si="3678">L3571</f>
        <v>Outdoor Duct And Plenum Insulation</v>
      </c>
      <c r="J3571" s="533" t="s">
        <v>685</v>
      </c>
      <c r="K3571" s="248"/>
      <c r="L3571" s="250" t="s">
        <v>690</v>
      </c>
      <c r="M3571" s="236"/>
      <c r="N3571" s="236"/>
      <c r="O3571" s="377"/>
      <c r="P3571" s="98"/>
      <c r="Q3571" s="158"/>
      <c r="R3571" s="158"/>
      <c r="X3571" s="533" t="s">
        <v>690</v>
      </c>
    </row>
    <row r="3572" spans="1:28" ht="15.75" hidden="1">
      <c r="A3572" s="533" t="s">
        <v>2729</v>
      </c>
      <c r="B3572" s="533">
        <v>23</v>
      </c>
      <c r="C3572" s="533" t="s">
        <v>682</v>
      </c>
      <c r="D3572" s="572" t="s">
        <v>2094</v>
      </c>
      <c r="E3572" s="571" t="str">
        <f t="shared" si="3677"/>
        <v xml:space="preserve"> DUCT INSULATION</v>
      </c>
      <c r="F3572" s="533" t="str">
        <f t="shared" si="3670"/>
        <v>ME</v>
      </c>
      <c r="G3572" s="533" t="s">
        <v>2725</v>
      </c>
      <c r="H3572" s="533">
        <v>827</v>
      </c>
      <c r="I3572" s="533" t="s">
        <v>690</v>
      </c>
      <c r="J3572" s="533" t="str">
        <f t="shared" ref="J3572" si="3679">L3572</f>
        <v>Rectangular, supply and Return ducts, concealed</v>
      </c>
      <c r="K3572" s="248"/>
      <c r="L3572" s="250" t="s">
        <v>685</v>
      </c>
      <c r="M3572" s="249"/>
      <c r="N3572" s="236"/>
      <c r="O3572" s="377"/>
      <c r="P3572" s="98"/>
      <c r="Q3572" s="158"/>
      <c r="R3572" s="158"/>
      <c r="X3572" s="533" t="s">
        <v>685</v>
      </c>
    </row>
    <row r="3573" spans="1:28" ht="15.75" hidden="1">
      <c r="A3573" s="533" t="s">
        <v>2729</v>
      </c>
      <c r="B3573" s="533">
        <v>23</v>
      </c>
      <c r="C3573" s="533" t="s">
        <v>682</v>
      </c>
      <c r="D3573" s="572" t="s">
        <v>2094</v>
      </c>
      <c r="E3573" s="571" t="str">
        <f t="shared" si="3677"/>
        <v xml:space="preserve"> DUCT INSULATION</v>
      </c>
      <c r="F3573" s="533" t="str">
        <f t="shared" si="3670"/>
        <v>ME</v>
      </c>
      <c r="G3573" s="533" t="s">
        <v>2722</v>
      </c>
      <c r="H3573" s="533">
        <v>828</v>
      </c>
      <c r="I3573" s="533" t="str">
        <f>I3571</f>
        <v>Outdoor Duct And Plenum Insulation</v>
      </c>
      <c r="J3573" s="533" t="str">
        <f>J3571</f>
        <v>Rectangular, supply and Return ducts, concealed</v>
      </c>
      <c r="K3573" s="248" t="s">
        <v>19</v>
      </c>
      <c r="L3573" s="233" t="s">
        <v>691</v>
      </c>
      <c r="M3573" s="249">
        <v>150</v>
      </c>
      <c r="N3573" s="236" t="s">
        <v>33</v>
      </c>
      <c r="O3573" s="377"/>
      <c r="P3573" s="25">
        <f>O3573*M3573</f>
        <v>0</v>
      </c>
      <c r="Q3573" s="158"/>
      <c r="R3573" s="158"/>
      <c r="X3573" s="533" t="s">
        <v>691</v>
      </c>
      <c r="Y3573" s="533">
        <v>150</v>
      </c>
      <c r="Z3573" s="533" t="s">
        <v>33</v>
      </c>
      <c r="AB3573" s="533">
        <v>0</v>
      </c>
    </row>
    <row r="3574" spans="1:28" ht="15.75" hidden="1">
      <c r="A3574" s="533" t="s">
        <v>2729</v>
      </c>
      <c r="B3574" s="533">
        <v>23</v>
      </c>
      <c r="C3574" s="533" t="s">
        <v>682</v>
      </c>
      <c r="D3574" s="572" t="s">
        <v>2094</v>
      </c>
      <c r="E3574" s="571" t="str">
        <f t="shared" si="3677"/>
        <v xml:space="preserve"> DUCT INSULATION</v>
      </c>
      <c r="F3574" s="533" t="str">
        <f t="shared" si="3670"/>
        <v>ME</v>
      </c>
      <c r="G3574" s="533" t="s">
        <v>2725</v>
      </c>
      <c r="H3574" s="533">
        <v>829</v>
      </c>
      <c r="I3574" s="533" t="str">
        <f t="shared" ref="I3574" si="3680">L3574</f>
        <v>Boiler Breeching And Connector Insulation</v>
      </c>
      <c r="J3574" s="533" t="s">
        <v>693</v>
      </c>
      <c r="K3574" s="248"/>
      <c r="L3574" s="250" t="s">
        <v>692</v>
      </c>
      <c r="M3574" s="236"/>
      <c r="N3574" s="236"/>
      <c r="O3574" s="379"/>
      <c r="P3574" s="101"/>
      <c r="Q3574" s="158"/>
      <c r="R3574" s="158"/>
      <c r="X3574" s="533" t="s">
        <v>692</v>
      </c>
    </row>
    <row r="3575" spans="1:28" ht="15.75" hidden="1">
      <c r="A3575" s="533" t="s">
        <v>2729</v>
      </c>
      <c r="B3575" s="533">
        <v>23</v>
      </c>
      <c r="C3575" s="533" t="s">
        <v>682</v>
      </c>
      <c r="D3575" s="572" t="s">
        <v>2094</v>
      </c>
      <c r="E3575" s="571" t="str">
        <f t="shared" si="3677"/>
        <v xml:space="preserve"> DUCT INSULATION</v>
      </c>
      <c r="F3575" s="533" t="str">
        <f t="shared" si="3670"/>
        <v>ME</v>
      </c>
      <c r="G3575" s="533" t="s">
        <v>2725</v>
      </c>
      <c r="H3575" s="533">
        <v>830</v>
      </c>
      <c r="I3575" s="533" t="s">
        <v>692</v>
      </c>
      <c r="J3575" s="533" t="str">
        <f t="shared" ref="J3575" si="3681">L3575</f>
        <v>Round</v>
      </c>
      <c r="K3575" s="248"/>
      <c r="L3575" s="250" t="s">
        <v>693</v>
      </c>
      <c r="M3575" s="249"/>
      <c r="N3575" s="236"/>
      <c r="O3575" s="377"/>
      <c r="P3575" s="98"/>
      <c r="Q3575" s="158"/>
      <c r="R3575" s="158"/>
      <c r="X3575" s="533" t="s">
        <v>693</v>
      </c>
    </row>
    <row r="3576" spans="1:28" ht="15.75" hidden="1">
      <c r="A3576" s="533" t="s">
        <v>2729</v>
      </c>
      <c r="B3576" s="533">
        <v>23</v>
      </c>
      <c r="C3576" s="533" t="s">
        <v>682</v>
      </c>
      <c r="D3576" s="572" t="s">
        <v>2094</v>
      </c>
      <c r="E3576" s="571" t="str">
        <f t="shared" si="3677"/>
        <v xml:space="preserve"> DUCT INSULATION</v>
      </c>
      <c r="F3576" s="533" t="str">
        <f t="shared" si="3670"/>
        <v>ME</v>
      </c>
      <c r="G3576" s="533" t="s">
        <v>2722</v>
      </c>
      <c r="H3576" s="533">
        <v>831</v>
      </c>
      <c r="I3576" s="533" t="str">
        <f>I3574</f>
        <v>Boiler Breeching And Connector Insulation</v>
      </c>
      <c r="J3576" s="533" t="str">
        <f>J3574</f>
        <v>Round</v>
      </c>
      <c r="K3576" s="248" t="s">
        <v>20</v>
      </c>
      <c r="L3576" s="233" t="s">
        <v>694</v>
      </c>
      <c r="M3576" s="249">
        <v>30</v>
      </c>
      <c r="N3576" s="236" t="s">
        <v>33</v>
      </c>
      <c r="O3576" s="377"/>
      <c r="P3576" s="25">
        <f>O3576*M3576</f>
        <v>0</v>
      </c>
      <c r="Q3576" s="158"/>
      <c r="R3576" s="158"/>
      <c r="X3576" s="533" t="s">
        <v>694</v>
      </c>
      <c r="Y3576" s="533">
        <v>30</v>
      </c>
      <c r="Z3576" s="533" t="s">
        <v>33</v>
      </c>
      <c r="AB3576" s="533">
        <v>0</v>
      </c>
    </row>
    <row r="3577" spans="1:28" ht="15.75" hidden="1">
      <c r="A3577" s="533" t="s">
        <v>2729</v>
      </c>
      <c r="B3577" s="533">
        <v>23</v>
      </c>
      <c r="C3577" s="533" t="s">
        <v>682</v>
      </c>
      <c r="D3577" s="572" t="s">
        <v>2098</v>
      </c>
      <c r="E3577" s="571" t="s">
        <v>1261</v>
      </c>
      <c r="F3577" s="533" t="str">
        <f t="shared" si="3670"/>
        <v>ME</v>
      </c>
      <c r="G3577" s="533" t="s">
        <v>2725</v>
      </c>
      <c r="H3577" s="533">
        <v>832</v>
      </c>
      <c r="I3577" s="533" t="str">
        <f t="shared" ref="I3577:I3578" si="3682">L3577</f>
        <v>230719 - HVAC PIPE INSULATION</v>
      </c>
      <c r="J3577" s="533" t="str">
        <f t="shared" ref="J3577" si="3683">L3577</f>
        <v>230719 - HVAC PIPE INSULATION</v>
      </c>
      <c r="K3577" s="137"/>
      <c r="L3577" s="104" t="s">
        <v>695</v>
      </c>
      <c r="M3577" s="101"/>
      <c r="N3577" s="98"/>
      <c r="O3577" s="377"/>
      <c r="P3577" s="98"/>
      <c r="Q3577" s="158"/>
      <c r="R3577" s="158"/>
      <c r="X3577" s="533" t="s">
        <v>695</v>
      </c>
    </row>
    <row r="3578" spans="1:28" ht="15.75" hidden="1">
      <c r="A3578" s="533" t="s">
        <v>2729</v>
      </c>
      <c r="B3578" s="533">
        <v>23</v>
      </c>
      <c r="C3578" s="533" t="s">
        <v>682</v>
      </c>
      <c r="D3578" s="572" t="s">
        <v>2098</v>
      </c>
      <c r="E3578" s="571" t="str">
        <f t="shared" ref="E3578:E3594" si="3684">E3577</f>
        <v xml:space="preserve"> HVAC PIPE INSULATION</v>
      </c>
      <c r="F3578" s="533" t="str">
        <f t="shared" si="3670"/>
        <v>ME</v>
      </c>
      <c r="G3578" s="533" t="s">
        <v>2725</v>
      </c>
      <c r="H3578" s="533">
        <v>833</v>
      </c>
      <c r="I3578" s="533" t="str">
        <f t="shared" si="3682"/>
        <v>Interior Insulation</v>
      </c>
      <c r="J3578" s="533" t="s">
        <v>697</v>
      </c>
      <c r="K3578" s="137"/>
      <c r="L3578" s="104" t="s">
        <v>696</v>
      </c>
      <c r="M3578" s="101"/>
      <c r="N3578" s="98"/>
      <c r="O3578" s="377"/>
      <c r="P3578" s="98"/>
      <c r="Q3578" s="158"/>
      <c r="R3578" s="158"/>
      <c r="X3578" s="533" t="s">
        <v>696</v>
      </c>
    </row>
    <row r="3579" spans="1:28" ht="15.75" hidden="1">
      <c r="A3579" s="533" t="s">
        <v>2729</v>
      </c>
      <c r="B3579" s="533">
        <v>23</v>
      </c>
      <c r="C3579" s="533" t="s">
        <v>682</v>
      </c>
      <c r="D3579" s="572" t="s">
        <v>2098</v>
      </c>
      <c r="E3579" s="571" t="str">
        <f t="shared" si="3684"/>
        <v xml:space="preserve"> HVAC PIPE INSULATION</v>
      </c>
      <c r="F3579" s="533" t="str">
        <f t="shared" si="3670"/>
        <v>ME</v>
      </c>
      <c r="G3579" s="533" t="s">
        <v>2725</v>
      </c>
      <c r="H3579" s="533">
        <v>834</v>
      </c>
      <c r="I3579" s="533" t="s">
        <v>696</v>
      </c>
      <c r="J3579" s="533" t="str">
        <f t="shared" ref="J3579:J3580" si="3685">L3579</f>
        <v>Condensate drain piping</v>
      </c>
      <c r="K3579" s="137"/>
      <c r="L3579" s="104" t="s">
        <v>697</v>
      </c>
      <c r="M3579" s="101"/>
      <c r="N3579" s="98"/>
      <c r="O3579" s="377"/>
      <c r="P3579" s="98"/>
      <c r="Q3579" s="158"/>
      <c r="R3579" s="158"/>
      <c r="X3579" s="533" t="s">
        <v>697</v>
      </c>
    </row>
    <row r="3580" spans="1:28" ht="15.75" hidden="1">
      <c r="A3580" s="533" t="s">
        <v>2729</v>
      </c>
      <c r="B3580" s="533">
        <v>23</v>
      </c>
      <c r="C3580" s="533" t="s">
        <v>682</v>
      </c>
      <c r="D3580" s="572" t="s">
        <v>2098</v>
      </c>
      <c r="E3580" s="571" t="str">
        <f t="shared" si="3684"/>
        <v xml:space="preserve"> HVAC PIPE INSULATION</v>
      </c>
      <c r="F3580" s="533" t="str">
        <f t="shared" si="3670"/>
        <v>ME</v>
      </c>
      <c r="G3580" s="533" t="s">
        <v>2725</v>
      </c>
      <c r="H3580" s="533">
        <v>835</v>
      </c>
      <c r="I3580" s="533" t="s">
        <v>697</v>
      </c>
      <c r="J3580" s="533" t="str">
        <f t="shared" si="3685"/>
        <v>19 mm thick</v>
      </c>
      <c r="K3580" s="137"/>
      <c r="L3580" s="104" t="s">
        <v>698</v>
      </c>
      <c r="M3580" s="101"/>
      <c r="N3580" s="98"/>
      <c r="O3580" s="377"/>
      <c r="P3580" s="98"/>
      <c r="Q3580" s="158"/>
      <c r="R3580" s="158"/>
      <c r="X3580" s="533" t="s">
        <v>698</v>
      </c>
    </row>
    <row r="3581" spans="1:28" ht="16.5" hidden="1" thickBot="1">
      <c r="A3581" s="533" t="s">
        <v>2729</v>
      </c>
      <c r="B3581" s="533">
        <v>23</v>
      </c>
      <c r="C3581" s="533" t="s">
        <v>682</v>
      </c>
      <c r="D3581" s="572" t="s">
        <v>2098</v>
      </c>
      <c r="E3581" s="571" t="str">
        <f t="shared" si="3684"/>
        <v xml:space="preserve"> HVAC PIPE INSULATION</v>
      </c>
      <c r="F3581" s="533" t="str">
        <f t="shared" si="3670"/>
        <v>ME</v>
      </c>
      <c r="G3581" s="533" t="s">
        <v>2722</v>
      </c>
      <c r="H3581" s="533">
        <v>836</v>
      </c>
      <c r="I3581" s="533" t="str">
        <f>I3579</f>
        <v>Interior Insulation</v>
      </c>
      <c r="J3581" s="533" t="str">
        <f>J3579</f>
        <v>Condensate drain piping</v>
      </c>
      <c r="K3581" s="137" t="s">
        <v>13</v>
      </c>
      <c r="L3581" s="106" t="s">
        <v>594</v>
      </c>
      <c r="M3581" s="247">
        <v>60</v>
      </c>
      <c r="N3581" s="98" t="s">
        <v>95</v>
      </c>
      <c r="O3581" s="377">
        <v>25</v>
      </c>
      <c r="P3581" s="25">
        <f>O3581*M3581</f>
        <v>1500</v>
      </c>
      <c r="Q3581" s="158"/>
      <c r="R3581" s="158"/>
      <c r="X3581" s="533" t="s">
        <v>594</v>
      </c>
      <c r="Y3581" s="533">
        <v>60</v>
      </c>
      <c r="Z3581" s="533" t="s">
        <v>95</v>
      </c>
      <c r="AA3581" s="533">
        <v>25</v>
      </c>
      <c r="AB3581" s="533">
        <v>1500</v>
      </c>
    </row>
    <row r="3582" spans="1:28" ht="15.75" hidden="1">
      <c r="A3582" s="533" t="s">
        <v>2729</v>
      </c>
      <c r="B3582" s="533">
        <v>23</v>
      </c>
      <c r="C3582" s="533" t="s">
        <v>682</v>
      </c>
      <c r="D3582" s="572" t="s">
        <v>2098</v>
      </c>
      <c r="E3582" s="571" t="str">
        <f t="shared" si="3684"/>
        <v xml:space="preserve"> HVAC PIPE INSULATION</v>
      </c>
      <c r="F3582" s="533" t="str">
        <f t="shared" si="3670"/>
        <v>ME</v>
      </c>
      <c r="G3582" s="533" t="s">
        <v>2725</v>
      </c>
      <c r="H3582" s="533">
        <v>837</v>
      </c>
      <c r="I3582" s="533" t="str">
        <f t="shared" ref="I3582" si="3686">L3582</f>
        <v>Heating hot-water supply and return, concealed</v>
      </c>
      <c r="J3582" s="533" t="str">
        <f t="shared" ref="J3582:J3583" si="3687">L3582</f>
        <v>Heating hot-water supply and return, concealed</v>
      </c>
      <c r="K3582" s="137"/>
      <c r="L3582" s="104" t="s">
        <v>699</v>
      </c>
      <c r="M3582" s="101"/>
      <c r="N3582" s="98"/>
      <c r="O3582" s="377"/>
      <c r="P3582" s="98"/>
      <c r="Q3582" s="158"/>
      <c r="R3582" s="158"/>
      <c r="X3582" s="533" t="s">
        <v>699</v>
      </c>
    </row>
    <row r="3583" spans="1:28" ht="15.75" hidden="1">
      <c r="A3583" s="533" t="s">
        <v>2729</v>
      </c>
      <c r="B3583" s="533">
        <v>23</v>
      </c>
      <c r="C3583" s="533" t="s">
        <v>682</v>
      </c>
      <c r="D3583" s="572" t="s">
        <v>2098</v>
      </c>
      <c r="E3583" s="571" t="str">
        <f t="shared" si="3684"/>
        <v xml:space="preserve"> HVAC PIPE INSULATION</v>
      </c>
      <c r="F3583" s="533" t="str">
        <f t="shared" si="3670"/>
        <v>ME</v>
      </c>
      <c r="G3583" s="533" t="s">
        <v>2725</v>
      </c>
      <c r="H3583" s="533">
        <v>838</v>
      </c>
      <c r="I3583" s="533" t="s">
        <v>699</v>
      </c>
      <c r="J3583" s="533" t="str">
        <f t="shared" si="3687"/>
        <v>25 mm thick</v>
      </c>
      <c r="K3583" s="137"/>
      <c r="L3583" s="104" t="s">
        <v>592</v>
      </c>
      <c r="M3583" s="98"/>
      <c r="N3583" s="98"/>
      <c r="O3583" s="379"/>
      <c r="P3583" s="101"/>
      <c r="Q3583" s="158"/>
      <c r="R3583" s="158"/>
      <c r="X3583" s="533" t="s">
        <v>592</v>
      </c>
    </row>
    <row r="3584" spans="1:28" ht="15.75" hidden="1">
      <c r="A3584" s="533" t="s">
        <v>2729</v>
      </c>
      <c r="B3584" s="533">
        <v>23</v>
      </c>
      <c r="C3584" s="533" t="s">
        <v>682</v>
      </c>
      <c r="D3584" s="572" t="s">
        <v>2098</v>
      </c>
      <c r="E3584" s="571" t="str">
        <f t="shared" si="3684"/>
        <v xml:space="preserve"> HVAC PIPE INSULATION</v>
      </c>
      <c r="F3584" s="533" t="str">
        <f t="shared" si="3670"/>
        <v>ME</v>
      </c>
      <c r="G3584" s="533" t="s">
        <v>2722</v>
      </c>
      <c r="H3584" s="533">
        <v>839</v>
      </c>
      <c r="I3584" s="533" t="s">
        <v>699</v>
      </c>
      <c r="K3584" s="137" t="s">
        <v>15</v>
      </c>
      <c r="L3584" s="106" t="s">
        <v>594</v>
      </c>
      <c r="M3584" s="251">
        <v>5</v>
      </c>
      <c r="N3584" s="98" t="s">
        <v>95</v>
      </c>
      <c r="O3584" s="379">
        <v>30</v>
      </c>
      <c r="P3584" s="25">
        <f t="shared" ref="P3584:P3587" si="3688">O3584*M3584</f>
        <v>150</v>
      </c>
      <c r="Q3584" s="158"/>
      <c r="R3584" s="158"/>
      <c r="X3584" s="533" t="s">
        <v>594</v>
      </c>
      <c r="Y3584" s="533">
        <v>5</v>
      </c>
      <c r="Z3584" s="533" t="s">
        <v>95</v>
      </c>
      <c r="AA3584" s="533">
        <v>30</v>
      </c>
      <c r="AB3584" s="533">
        <v>150</v>
      </c>
    </row>
    <row r="3585" spans="1:28" ht="15.75" hidden="1">
      <c r="A3585" s="533" t="s">
        <v>2729</v>
      </c>
      <c r="B3585" s="533">
        <v>23</v>
      </c>
      <c r="C3585" s="533" t="s">
        <v>682</v>
      </c>
      <c r="D3585" s="572" t="s">
        <v>2098</v>
      </c>
      <c r="E3585" s="571" t="str">
        <f t="shared" si="3684"/>
        <v xml:space="preserve"> HVAC PIPE INSULATION</v>
      </c>
      <c r="F3585" s="533" t="str">
        <f t="shared" si="3670"/>
        <v>ME</v>
      </c>
      <c r="G3585" s="533" t="s">
        <v>2722</v>
      </c>
      <c r="H3585" s="533">
        <v>840</v>
      </c>
      <c r="I3585" s="533" t="s">
        <v>699</v>
      </c>
      <c r="K3585" s="137" t="s">
        <v>17</v>
      </c>
      <c r="L3585" s="106" t="s">
        <v>555</v>
      </c>
      <c r="M3585" s="252">
        <v>50</v>
      </c>
      <c r="N3585" s="98" t="s">
        <v>95</v>
      </c>
      <c r="O3585" s="379">
        <v>30</v>
      </c>
      <c r="P3585" s="25">
        <f t="shared" si="3688"/>
        <v>1500</v>
      </c>
      <c r="Q3585" s="158"/>
      <c r="R3585" s="158"/>
      <c r="X3585" s="533" t="s">
        <v>555</v>
      </c>
      <c r="Y3585" s="533">
        <v>50</v>
      </c>
      <c r="Z3585" s="533" t="s">
        <v>95</v>
      </c>
      <c r="AA3585" s="533">
        <v>30</v>
      </c>
      <c r="AB3585" s="533">
        <v>1500</v>
      </c>
    </row>
    <row r="3586" spans="1:28" ht="16.5" hidden="1" thickBot="1">
      <c r="A3586" s="533" t="s">
        <v>2729</v>
      </c>
      <c r="B3586" s="533">
        <v>23</v>
      </c>
      <c r="C3586" s="533" t="s">
        <v>682</v>
      </c>
      <c r="D3586" s="572" t="s">
        <v>2098</v>
      </c>
      <c r="E3586" s="571" t="str">
        <f t="shared" si="3684"/>
        <v xml:space="preserve"> HVAC PIPE INSULATION</v>
      </c>
      <c r="F3586" s="533" t="str">
        <f t="shared" si="3670"/>
        <v>ME</v>
      </c>
      <c r="G3586" s="533" t="s">
        <v>2722</v>
      </c>
      <c r="H3586" s="533">
        <v>841</v>
      </c>
      <c r="I3586" s="533" t="s">
        <v>699</v>
      </c>
      <c r="K3586" s="137" t="s">
        <v>19</v>
      </c>
      <c r="L3586" s="106" t="s">
        <v>556</v>
      </c>
      <c r="M3586" s="253">
        <v>3</v>
      </c>
      <c r="N3586" s="98" t="s">
        <v>95</v>
      </c>
      <c r="O3586" s="379">
        <v>35</v>
      </c>
      <c r="P3586" s="25">
        <f t="shared" si="3688"/>
        <v>105</v>
      </c>
      <c r="Q3586" s="158"/>
      <c r="R3586" s="158"/>
      <c r="X3586" s="533" t="s">
        <v>556</v>
      </c>
      <c r="Y3586" s="533">
        <v>3</v>
      </c>
      <c r="Z3586" s="533" t="s">
        <v>95</v>
      </c>
      <c r="AA3586" s="533">
        <v>35</v>
      </c>
      <c r="AB3586" s="533">
        <v>105</v>
      </c>
    </row>
    <row r="3587" spans="1:28" ht="15.75" hidden="1">
      <c r="A3587" s="533" t="s">
        <v>2729</v>
      </c>
      <c r="B3587" s="533">
        <v>23</v>
      </c>
      <c r="C3587" s="533" t="s">
        <v>682</v>
      </c>
      <c r="D3587" s="572" t="s">
        <v>2098</v>
      </c>
      <c r="E3587" s="571" t="str">
        <f t="shared" si="3684"/>
        <v xml:space="preserve"> HVAC PIPE INSULATION</v>
      </c>
      <c r="F3587" s="533" t="str">
        <f t="shared" si="3670"/>
        <v>ME</v>
      </c>
      <c r="G3587" s="533" t="s">
        <v>2722</v>
      </c>
      <c r="H3587" s="533">
        <v>842</v>
      </c>
      <c r="I3587" s="533" t="s">
        <v>699</v>
      </c>
      <c r="K3587" s="248" t="s">
        <v>20</v>
      </c>
      <c r="L3587" s="233" t="s">
        <v>557</v>
      </c>
      <c r="M3587" s="249">
        <v>150</v>
      </c>
      <c r="N3587" s="236" t="s">
        <v>95</v>
      </c>
      <c r="O3587" s="379"/>
      <c r="P3587" s="25">
        <f t="shared" si="3688"/>
        <v>0</v>
      </c>
      <c r="Q3587" s="158"/>
      <c r="R3587" s="158"/>
      <c r="X3587" s="533" t="s">
        <v>557</v>
      </c>
      <c r="Y3587" s="533">
        <v>150</v>
      </c>
      <c r="Z3587" s="533" t="s">
        <v>95</v>
      </c>
      <c r="AB3587" s="533">
        <v>0</v>
      </c>
    </row>
    <row r="3588" spans="1:28" ht="15.75" hidden="1">
      <c r="A3588" s="533" t="s">
        <v>2729</v>
      </c>
      <c r="B3588" s="533">
        <v>23</v>
      </c>
      <c r="C3588" s="533" t="s">
        <v>682</v>
      </c>
      <c r="D3588" s="572" t="s">
        <v>2098</v>
      </c>
      <c r="E3588" s="571" t="str">
        <f t="shared" si="3684"/>
        <v xml:space="preserve"> HVAC PIPE INSULATION</v>
      </c>
      <c r="F3588" s="533" t="str">
        <f t="shared" si="3670"/>
        <v>ME</v>
      </c>
      <c r="G3588" s="533" t="s">
        <v>2725</v>
      </c>
      <c r="H3588" s="533">
        <v>843</v>
      </c>
      <c r="I3588" s="533" t="s">
        <v>699</v>
      </c>
      <c r="J3588" s="533" t="str">
        <f>L3588</f>
        <v>38 mm thick</v>
      </c>
      <c r="K3588" s="248"/>
      <c r="L3588" s="250" t="s">
        <v>700</v>
      </c>
      <c r="M3588" s="249"/>
      <c r="N3588" s="236"/>
      <c r="O3588" s="377"/>
      <c r="P3588" s="98"/>
      <c r="Q3588" s="158"/>
      <c r="R3588" s="158"/>
      <c r="X3588" s="533" t="s">
        <v>700</v>
      </c>
    </row>
    <row r="3589" spans="1:28" ht="15.75" hidden="1">
      <c r="A3589" s="533" t="s">
        <v>2729</v>
      </c>
      <c r="B3589" s="533">
        <v>23</v>
      </c>
      <c r="C3589" s="533" t="s">
        <v>682</v>
      </c>
      <c r="D3589" s="572" t="s">
        <v>2098</v>
      </c>
      <c r="E3589" s="571" t="str">
        <f t="shared" si="3684"/>
        <v xml:space="preserve"> HVAC PIPE INSULATION</v>
      </c>
      <c r="F3589" s="533" t="str">
        <f t="shared" si="3670"/>
        <v>ME</v>
      </c>
      <c r="G3589" s="533" t="s">
        <v>2722</v>
      </c>
      <c r="H3589" s="533">
        <v>844</v>
      </c>
      <c r="I3589" s="533" t="s">
        <v>699</v>
      </c>
      <c r="J3589" s="533" t="str">
        <f>J3588</f>
        <v>38 mm thick</v>
      </c>
      <c r="K3589" s="248" t="s">
        <v>21</v>
      </c>
      <c r="L3589" s="233" t="s">
        <v>559</v>
      </c>
      <c r="M3589" s="249">
        <v>70</v>
      </c>
      <c r="N3589" s="236" t="s">
        <v>95</v>
      </c>
      <c r="O3589" s="377"/>
      <c r="P3589" s="25">
        <f>O3589*M3589</f>
        <v>0</v>
      </c>
      <c r="Q3589" s="158"/>
      <c r="R3589" s="158"/>
      <c r="X3589" s="533" t="s">
        <v>559</v>
      </c>
      <c r="Y3589" s="533">
        <v>70</v>
      </c>
      <c r="Z3589" s="533" t="s">
        <v>95</v>
      </c>
      <c r="AB3589" s="533">
        <v>0</v>
      </c>
    </row>
    <row r="3590" spans="1:28" ht="15.75" hidden="1">
      <c r="A3590" s="533" t="s">
        <v>2729</v>
      </c>
      <c r="B3590" s="533">
        <v>23</v>
      </c>
      <c r="C3590" s="533" t="s">
        <v>682</v>
      </c>
      <c r="D3590" s="572" t="s">
        <v>2098</v>
      </c>
      <c r="E3590" s="571" t="str">
        <f t="shared" si="3684"/>
        <v xml:space="preserve"> HVAC PIPE INSULATION</v>
      </c>
      <c r="F3590" s="533" t="str">
        <f t="shared" si="3670"/>
        <v>ME</v>
      </c>
      <c r="G3590" s="533" t="s">
        <v>2725</v>
      </c>
      <c r="H3590" s="533">
        <v>845</v>
      </c>
      <c r="I3590" s="533" t="s">
        <v>699</v>
      </c>
      <c r="J3590" s="533" t="str">
        <f t="shared" ref="J3590:J3591" si="3689">L3590</f>
        <v>Heating hot-water supply and return, on all pipes running in mechanical rooms or exposed to view with AL jacketing</v>
      </c>
      <c r="K3590" s="248"/>
      <c r="L3590" s="250" t="s">
        <v>701</v>
      </c>
      <c r="M3590" s="236"/>
      <c r="N3590" s="236"/>
      <c r="O3590" s="377"/>
      <c r="P3590" s="158"/>
      <c r="Q3590" s="158"/>
      <c r="R3590" s="158"/>
      <c r="X3590" s="533" t="s">
        <v>701</v>
      </c>
    </row>
    <row r="3591" spans="1:28" ht="15.75" hidden="1">
      <c r="A3591" s="533" t="s">
        <v>2729</v>
      </c>
      <c r="B3591" s="533">
        <v>23</v>
      </c>
      <c r="C3591" s="533" t="s">
        <v>682</v>
      </c>
      <c r="D3591" s="572" t="s">
        <v>2098</v>
      </c>
      <c r="E3591" s="571" t="str">
        <f t="shared" si="3684"/>
        <v xml:space="preserve"> HVAC PIPE INSULATION</v>
      </c>
      <c r="F3591" s="533" t="str">
        <f t="shared" si="3670"/>
        <v>ME</v>
      </c>
      <c r="G3591" s="533" t="s">
        <v>2725</v>
      </c>
      <c r="H3591" s="533">
        <v>846</v>
      </c>
      <c r="I3591" s="533" t="s">
        <v>699</v>
      </c>
      <c r="J3591" s="533" t="str">
        <f t="shared" si="3689"/>
        <v>50 mm thick</v>
      </c>
      <c r="K3591" s="248"/>
      <c r="L3591" s="250" t="s">
        <v>702</v>
      </c>
      <c r="M3591" s="249"/>
      <c r="N3591" s="236"/>
      <c r="O3591" s="377"/>
      <c r="P3591" s="158"/>
      <c r="Q3591" s="158"/>
      <c r="R3591" s="158"/>
      <c r="X3591" s="533" t="s">
        <v>702</v>
      </c>
    </row>
    <row r="3592" spans="1:28" ht="15.75" hidden="1">
      <c r="A3592" s="533" t="s">
        <v>2729</v>
      </c>
      <c r="B3592" s="533">
        <v>23</v>
      </c>
      <c r="C3592" s="533" t="s">
        <v>682</v>
      </c>
      <c r="D3592" s="572" t="s">
        <v>2098</v>
      </c>
      <c r="E3592" s="571" t="str">
        <f t="shared" si="3684"/>
        <v xml:space="preserve"> HVAC PIPE INSULATION</v>
      </c>
      <c r="F3592" s="533" t="str">
        <f t="shared" si="3670"/>
        <v>ME</v>
      </c>
      <c r="G3592" s="533" t="s">
        <v>2722</v>
      </c>
      <c r="H3592" s="533">
        <v>847</v>
      </c>
      <c r="I3592" s="533" t="str">
        <f t="shared" ref="I3592:J3592" si="3690">I3590</f>
        <v>Heating hot-water supply and return, concealed</v>
      </c>
      <c r="J3592" s="533" t="str">
        <f t="shared" si="3690"/>
        <v>Heating hot-water supply and return, on all pipes running in mechanical rooms or exposed to view with AL jacketing</v>
      </c>
      <c r="K3592" s="248" t="s">
        <v>20</v>
      </c>
      <c r="L3592" s="233" t="s">
        <v>557</v>
      </c>
      <c r="M3592" s="249">
        <v>17</v>
      </c>
      <c r="N3592" s="236" t="s">
        <v>95</v>
      </c>
      <c r="O3592" s="380"/>
      <c r="P3592" s="25">
        <f t="shared" ref="P3592:P3594" si="3691">O3592*M3592</f>
        <v>0</v>
      </c>
      <c r="Q3592" s="158"/>
      <c r="R3592" s="158"/>
      <c r="X3592" s="533" t="s">
        <v>557</v>
      </c>
      <c r="Y3592" s="533">
        <v>17</v>
      </c>
      <c r="Z3592" s="533" t="s">
        <v>95</v>
      </c>
      <c r="AB3592" s="533">
        <v>0</v>
      </c>
    </row>
    <row r="3593" spans="1:28" ht="15.75" hidden="1">
      <c r="A3593" s="533" t="s">
        <v>2729</v>
      </c>
      <c r="B3593" s="533">
        <v>23</v>
      </c>
      <c r="C3593" s="533" t="s">
        <v>682</v>
      </c>
      <c r="D3593" s="572" t="s">
        <v>2098</v>
      </c>
      <c r="E3593" s="571" t="str">
        <f t="shared" si="3684"/>
        <v xml:space="preserve"> HVAC PIPE INSULATION</v>
      </c>
      <c r="F3593" s="533" t="str">
        <f t="shared" si="3670"/>
        <v>ME</v>
      </c>
      <c r="G3593" s="533" t="s">
        <v>2722</v>
      </c>
      <c r="H3593" s="533">
        <v>848</v>
      </c>
      <c r="I3593" s="533" t="str">
        <f t="shared" ref="I3593:J3593" si="3692">I3591</f>
        <v>Heating hot-water supply and return, concealed</v>
      </c>
      <c r="J3593" s="533" t="str">
        <f t="shared" si="3692"/>
        <v>50 mm thick</v>
      </c>
      <c r="K3593" s="248" t="s">
        <v>21</v>
      </c>
      <c r="L3593" s="233" t="s">
        <v>559</v>
      </c>
      <c r="M3593" s="249">
        <v>15</v>
      </c>
      <c r="N3593" s="236" t="s">
        <v>95</v>
      </c>
      <c r="O3593" s="380"/>
      <c r="P3593" s="25">
        <f t="shared" si="3691"/>
        <v>0</v>
      </c>
      <c r="Q3593" s="158"/>
      <c r="R3593" s="158"/>
      <c r="X3593" s="533" t="s">
        <v>559</v>
      </c>
      <c r="Y3593" s="533">
        <v>15</v>
      </c>
      <c r="Z3593" s="533" t="s">
        <v>95</v>
      </c>
      <c r="AB3593" s="533">
        <v>0</v>
      </c>
    </row>
    <row r="3594" spans="1:28" ht="15.75" hidden="1">
      <c r="A3594" s="533" t="s">
        <v>2729</v>
      </c>
      <c r="B3594" s="533">
        <v>23</v>
      </c>
      <c r="C3594" s="533" t="s">
        <v>682</v>
      </c>
      <c r="D3594" s="572" t="s">
        <v>2098</v>
      </c>
      <c r="E3594" s="571" t="str">
        <f t="shared" si="3684"/>
        <v xml:space="preserve"> HVAC PIPE INSULATION</v>
      </c>
      <c r="F3594" s="533" t="str">
        <f t="shared" si="3670"/>
        <v>ME</v>
      </c>
      <c r="G3594" s="533" t="s">
        <v>2722</v>
      </c>
      <c r="H3594" s="533">
        <v>849</v>
      </c>
      <c r="I3594" s="533" t="str">
        <f t="shared" ref="I3594:J3594" si="3693">I3592</f>
        <v>Heating hot-water supply and return, concealed</v>
      </c>
      <c r="J3594" s="533" t="str">
        <f t="shared" si="3693"/>
        <v>Heating hot-water supply and return, on all pipes running in mechanical rooms or exposed to view with AL jacketing</v>
      </c>
      <c r="K3594" s="248" t="s">
        <v>45</v>
      </c>
      <c r="L3594" s="233" t="s">
        <v>560</v>
      </c>
      <c r="M3594" s="249">
        <v>50</v>
      </c>
      <c r="N3594" s="236" t="s">
        <v>95</v>
      </c>
      <c r="O3594" s="380"/>
      <c r="P3594" s="25">
        <f t="shared" si="3691"/>
        <v>0</v>
      </c>
      <c r="Q3594" s="158"/>
      <c r="R3594" s="158"/>
      <c r="X3594" s="533" t="s">
        <v>560</v>
      </c>
      <c r="Y3594" s="533">
        <v>50</v>
      </c>
      <c r="Z3594" s="533" t="s">
        <v>95</v>
      </c>
      <c r="AB3594" s="533">
        <v>0</v>
      </c>
    </row>
    <row r="3595" spans="1:28" ht="15.75" hidden="1">
      <c r="A3595" s="533" t="s">
        <v>2729</v>
      </c>
      <c r="B3595" s="533">
        <v>23</v>
      </c>
      <c r="C3595" s="533" t="s">
        <v>682</v>
      </c>
      <c r="D3595" s="572" t="s">
        <v>2100</v>
      </c>
      <c r="E3595" s="571" t="s">
        <v>1262</v>
      </c>
      <c r="F3595" s="533" t="str">
        <f t="shared" si="3670"/>
        <v>ME</v>
      </c>
      <c r="G3595" s="533" t="s">
        <v>2725</v>
      </c>
      <c r="H3595" s="533">
        <v>850</v>
      </c>
      <c r="I3595" s="533" t="str">
        <f t="shared" ref="I3595:I3596" si="3694">L3595</f>
        <v>230900 - BUILDING MANAGEMENT SYSTEM (BMS), INSTRUMENTATION AND CONTROLS</v>
      </c>
      <c r="J3595" s="533" t="str">
        <f t="shared" ref="J3595:J3596" si="3695">L3595</f>
        <v>230900 - BUILDING MANAGEMENT SYSTEM (BMS), INSTRUMENTATION AND CONTROLS</v>
      </c>
      <c r="K3595" s="248"/>
      <c r="L3595" s="250" t="s">
        <v>1123</v>
      </c>
      <c r="M3595" s="249"/>
      <c r="N3595" s="236"/>
      <c r="O3595" s="377"/>
      <c r="P3595" s="98"/>
      <c r="Q3595" s="158"/>
      <c r="R3595" s="158"/>
      <c r="X3595" s="533" t="s">
        <v>1123</v>
      </c>
    </row>
    <row r="3596" spans="1:28" ht="15.75" hidden="1">
      <c r="A3596" s="533" t="s">
        <v>2729</v>
      </c>
      <c r="B3596" s="533">
        <v>23</v>
      </c>
      <c r="C3596" s="533" t="s">
        <v>682</v>
      </c>
      <c r="D3596" s="572" t="s">
        <v>2100</v>
      </c>
      <c r="E3596" s="571" t="str">
        <f t="shared" ref="E3596:E3597" si="3696">E3595</f>
        <v xml:space="preserve"> BUILDING MANAGEMENT SYSTEM (BMS), INSTRUMENTATION AND CONTROLS</v>
      </c>
      <c r="F3596" s="533" t="str">
        <f t="shared" si="3670"/>
        <v>ME</v>
      </c>
      <c r="G3596" s="533" t="s">
        <v>2725</v>
      </c>
      <c r="H3596" s="533">
        <v>851</v>
      </c>
      <c r="I3596" s="533" t="str">
        <f t="shared" si="3694"/>
        <v>System complete as specified and as shown on drawings</v>
      </c>
      <c r="J3596" s="533" t="str">
        <f t="shared" si="3695"/>
        <v>System complete as specified and as shown on drawings</v>
      </c>
      <c r="K3596" s="248"/>
      <c r="L3596" s="250" t="s">
        <v>703</v>
      </c>
      <c r="M3596" s="249"/>
      <c r="N3596" s="236"/>
      <c r="O3596" s="377"/>
      <c r="P3596" s="98"/>
      <c r="Q3596" s="158"/>
      <c r="R3596" s="158"/>
      <c r="X3596" s="533" t="s">
        <v>703</v>
      </c>
    </row>
    <row r="3597" spans="1:28" ht="15.75" hidden="1">
      <c r="A3597" s="533" t="s">
        <v>2729</v>
      </c>
      <c r="B3597" s="533">
        <v>23</v>
      </c>
      <c r="C3597" s="533" t="s">
        <v>682</v>
      </c>
      <c r="D3597" s="572" t="s">
        <v>2100</v>
      </c>
      <c r="E3597" s="571" t="str">
        <f t="shared" si="3696"/>
        <v xml:space="preserve"> BUILDING MANAGEMENT SYSTEM (BMS), INSTRUMENTATION AND CONTROLS</v>
      </c>
      <c r="F3597" s="533" t="str">
        <f t="shared" si="3670"/>
        <v>ME</v>
      </c>
      <c r="G3597" s="533" t="s">
        <v>2722</v>
      </c>
      <c r="H3597" s="533">
        <v>852</v>
      </c>
      <c r="I3597" s="533" t="str">
        <f>I3595</f>
        <v>230900 - BUILDING MANAGEMENT SYSTEM (BMS), INSTRUMENTATION AND CONTROLS</v>
      </c>
      <c r="J3597" s="533" t="str">
        <f>J3595</f>
        <v>230900 - BUILDING MANAGEMENT SYSTEM (BMS), INSTRUMENTATION AND CONTROLS</v>
      </c>
      <c r="K3597" s="248" t="s">
        <v>13</v>
      </c>
      <c r="L3597" s="233" t="s">
        <v>704</v>
      </c>
      <c r="M3597" s="249"/>
      <c r="N3597" s="236" t="s">
        <v>2</v>
      </c>
      <c r="O3597" s="377"/>
      <c r="P3597" s="25">
        <f>O3597*M3597</f>
        <v>0</v>
      </c>
      <c r="Q3597" s="158"/>
      <c r="R3597" s="158"/>
      <c r="X3597" s="533" t="s">
        <v>704</v>
      </c>
      <c r="Z3597" s="533" t="s">
        <v>2</v>
      </c>
    </row>
    <row r="3598" spans="1:28" ht="15.75" hidden="1">
      <c r="A3598" s="533" t="s">
        <v>2729</v>
      </c>
      <c r="B3598" s="533">
        <v>23</v>
      </c>
      <c r="C3598" s="533" t="s">
        <v>682</v>
      </c>
      <c r="D3598" s="572" t="s">
        <v>2104</v>
      </c>
      <c r="E3598" s="571" t="s">
        <v>1263</v>
      </c>
      <c r="F3598" s="533" t="str">
        <f t="shared" si="3670"/>
        <v>ME</v>
      </c>
      <c r="G3598" s="533" t="s">
        <v>2725</v>
      </c>
      <c r="H3598" s="533">
        <v>853</v>
      </c>
      <c r="I3598" s="533" t="str">
        <f t="shared" ref="I3598:I3599" si="3697">L3598</f>
        <v>231113 - FACILITY FUEL OIL PIPING</v>
      </c>
      <c r="J3598" s="533" t="str">
        <f t="shared" ref="J3598:J3599" si="3698">L3598</f>
        <v>231113 - FACILITY FUEL OIL PIPING</v>
      </c>
      <c r="K3598" s="137"/>
      <c r="L3598" s="104" t="s">
        <v>705</v>
      </c>
      <c r="M3598" s="101"/>
      <c r="N3598" s="98"/>
      <c r="O3598" s="377"/>
      <c r="P3598" s="98"/>
      <c r="Q3598" s="158"/>
      <c r="R3598" s="158"/>
      <c r="X3598" s="533" t="s">
        <v>705</v>
      </c>
    </row>
    <row r="3599" spans="1:28" ht="15.75" hidden="1">
      <c r="A3599" s="533" t="s">
        <v>2729</v>
      </c>
      <c r="B3599" s="533">
        <v>23</v>
      </c>
      <c r="C3599" s="533" t="s">
        <v>682</v>
      </c>
      <c r="D3599" s="572" t="s">
        <v>2104</v>
      </c>
      <c r="E3599" s="571" t="str">
        <f t="shared" ref="E3599:E3611" si="3699">E3598</f>
        <v xml:space="preserve"> FACILITY FUEL OIL PIPING</v>
      </c>
      <c r="F3599" s="533" t="str">
        <f t="shared" si="3670"/>
        <v>ME</v>
      </c>
      <c r="G3599" s="533" t="s">
        <v>2725</v>
      </c>
      <c r="H3599" s="533">
        <v>854</v>
      </c>
      <c r="I3599" s="533" t="str">
        <f t="shared" si="3697"/>
        <v>Black steel pipes and fittings</v>
      </c>
      <c r="J3599" s="533" t="str">
        <f t="shared" si="3698"/>
        <v>Black steel pipes and fittings</v>
      </c>
      <c r="K3599" s="137"/>
      <c r="L3599" s="104" t="s">
        <v>706</v>
      </c>
      <c r="M3599" s="101"/>
      <c r="N3599" s="98"/>
      <c r="O3599" s="377"/>
      <c r="P3599" s="98"/>
      <c r="Q3599" s="158"/>
      <c r="R3599" s="158"/>
      <c r="X3599" s="533" t="s">
        <v>706</v>
      </c>
    </row>
    <row r="3600" spans="1:28" ht="15.75" hidden="1">
      <c r="A3600" s="533" t="s">
        <v>2729</v>
      </c>
      <c r="B3600" s="533">
        <v>23</v>
      </c>
      <c r="C3600" s="533" t="s">
        <v>682</v>
      </c>
      <c r="D3600" s="572" t="s">
        <v>2104</v>
      </c>
      <c r="E3600" s="571" t="str">
        <f t="shared" si="3699"/>
        <v xml:space="preserve"> FACILITY FUEL OIL PIPING</v>
      </c>
      <c r="F3600" s="533" t="str">
        <f t="shared" si="3670"/>
        <v>ME</v>
      </c>
      <c r="G3600" s="533" t="s">
        <v>2722</v>
      </c>
      <c r="H3600" s="533">
        <v>855</v>
      </c>
      <c r="I3600" s="533" t="str">
        <f t="shared" ref="I3600:J3600" si="3700">I3598</f>
        <v>231113 - FACILITY FUEL OIL PIPING</v>
      </c>
      <c r="J3600" s="533" t="str">
        <f t="shared" si="3700"/>
        <v>231113 - FACILITY FUEL OIL PIPING</v>
      </c>
      <c r="K3600" s="248" t="s">
        <v>15</v>
      </c>
      <c r="L3600" s="233" t="s">
        <v>593</v>
      </c>
      <c r="M3600" s="249">
        <v>11</v>
      </c>
      <c r="N3600" s="236" t="s">
        <v>95</v>
      </c>
      <c r="O3600" s="377"/>
      <c r="P3600" s="25">
        <f t="shared" ref="P3600:P3601" si="3701">O3600*M3600</f>
        <v>0</v>
      </c>
      <c r="Q3600" s="158"/>
      <c r="R3600" s="158"/>
      <c r="X3600" s="533" t="s">
        <v>593</v>
      </c>
      <c r="Y3600" s="533">
        <v>11</v>
      </c>
      <c r="Z3600" s="533" t="s">
        <v>95</v>
      </c>
    </row>
    <row r="3601" spans="1:28" ht="16.5" hidden="1" thickBot="1">
      <c r="A3601" s="533" t="s">
        <v>2729</v>
      </c>
      <c r="B3601" s="533">
        <v>23</v>
      </c>
      <c r="C3601" s="533" t="s">
        <v>682</v>
      </c>
      <c r="D3601" s="572" t="s">
        <v>2104</v>
      </c>
      <c r="E3601" s="571" t="str">
        <f t="shared" si="3699"/>
        <v xml:space="preserve"> FACILITY FUEL OIL PIPING</v>
      </c>
      <c r="F3601" s="533" t="str">
        <f t="shared" si="3670"/>
        <v>ME</v>
      </c>
      <c r="G3601" s="533" t="s">
        <v>2722</v>
      </c>
      <c r="H3601" s="533">
        <v>856</v>
      </c>
      <c r="I3601" s="533" t="str">
        <f t="shared" ref="I3601:J3601" si="3702">I3599</f>
        <v>Black steel pipes and fittings</v>
      </c>
      <c r="J3601" s="533" t="str">
        <f t="shared" si="3702"/>
        <v>Black steel pipes and fittings</v>
      </c>
      <c r="K3601" s="137" t="s">
        <v>13</v>
      </c>
      <c r="L3601" s="106" t="s">
        <v>594</v>
      </c>
      <c r="M3601" s="247">
        <v>8</v>
      </c>
      <c r="N3601" s="98" t="s">
        <v>95</v>
      </c>
      <c r="O3601" s="377">
        <v>25</v>
      </c>
      <c r="P3601" s="25">
        <f t="shared" si="3701"/>
        <v>200</v>
      </c>
      <c r="Q3601" s="158"/>
      <c r="R3601" s="158"/>
      <c r="X3601" s="533" t="s">
        <v>594</v>
      </c>
      <c r="Y3601" s="533">
        <v>8</v>
      </c>
      <c r="Z3601" s="533" t="s">
        <v>95</v>
      </c>
      <c r="AA3601" s="533">
        <v>25</v>
      </c>
      <c r="AB3601" s="533">
        <v>200</v>
      </c>
    </row>
    <row r="3602" spans="1:28" ht="15.75" hidden="1">
      <c r="A3602" s="533" t="s">
        <v>2729</v>
      </c>
      <c r="B3602" s="533">
        <v>23</v>
      </c>
      <c r="C3602" s="533" t="s">
        <v>682</v>
      </c>
      <c r="D3602" s="572" t="s">
        <v>2104</v>
      </c>
      <c r="E3602" s="571" t="str">
        <f t="shared" si="3699"/>
        <v xml:space="preserve"> FACILITY FUEL OIL PIPING</v>
      </c>
      <c r="F3602" s="533" t="str">
        <f t="shared" si="3670"/>
        <v>ME</v>
      </c>
      <c r="G3602" s="533" t="s">
        <v>2725</v>
      </c>
      <c r="H3602" s="533">
        <v>857</v>
      </c>
      <c r="I3602" s="533" t="str">
        <f t="shared" ref="I3602:I3603" si="3703">L3602</f>
        <v>Valves</v>
      </c>
      <c r="J3602" s="533" t="str">
        <f t="shared" ref="J3602:J3603" si="3704">L3602</f>
        <v>Valves</v>
      </c>
      <c r="K3602" s="137"/>
      <c r="L3602" s="104" t="s">
        <v>563</v>
      </c>
      <c r="M3602" s="98"/>
      <c r="N3602" s="98"/>
      <c r="O3602" s="377"/>
      <c r="P3602" s="98"/>
      <c r="Q3602" s="158"/>
      <c r="R3602" s="158"/>
      <c r="X3602" s="533" t="s">
        <v>563</v>
      </c>
    </row>
    <row r="3603" spans="1:28" ht="15.75" hidden="1">
      <c r="A3603" s="533" t="s">
        <v>2729</v>
      </c>
      <c r="B3603" s="533">
        <v>23</v>
      </c>
      <c r="C3603" s="533" t="s">
        <v>682</v>
      </c>
      <c r="D3603" s="572" t="s">
        <v>2104</v>
      </c>
      <c r="E3603" s="571" t="str">
        <f t="shared" si="3699"/>
        <v xml:space="preserve"> FACILITY FUEL OIL PIPING</v>
      </c>
      <c r="F3603" s="533" t="str">
        <f t="shared" si="3670"/>
        <v>ME</v>
      </c>
      <c r="G3603" s="533" t="s">
        <v>2725</v>
      </c>
      <c r="H3603" s="533">
        <v>858</v>
      </c>
      <c r="I3603" s="533" t="str">
        <f t="shared" si="3703"/>
        <v>Gate valves</v>
      </c>
      <c r="J3603" s="533" t="str">
        <f t="shared" si="3704"/>
        <v>Gate valves</v>
      </c>
      <c r="K3603" s="137"/>
      <c r="L3603" s="104" t="s">
        <v>564</v>
      </c>
      <c r="M3603" s="98"/>
      <c r="N3603" s="98"/>
      <c r="O3603" s="377"/>
      <c r="P3603" s="98"/>
      <c r="Q3603" s="158"/>
      <c r="R3603" s="158"/>
      <c r="X3603" s="533" t="s">
        <v>564</v>
      </c>
    </row>
    <row r="3604" spans="1:28" ht="15.75" hidden="1">
      <c r="A3604" s="533" t="s">
        <v>2729</v>
      </c>
      <c r="B3604" s="533">
        <v>23</v>
      </c>
      <c r="C3604" s="533" t="s">
        <v>682</v>
      </c>
      <c r="D3604" s="572" t="s">
        <v>2104</v>
      </c>
      <c r="E3604" s="571" t="str">
        <f t="shared" si="3699"/>
        <v xml:space="preserve"> FACILITY FUEL OIL PIPING</v>
      </c>
      <c r="F3604" s="533" t="str">
        <f t="shared" si="3670"/>
        <v>ME</v>
      </c>
      <c r="G3604" s="533" t="s">
        <v>2722</v>
      </c>
      <c r="H3604" s="533">
        <v>859</v>
      </c>
      <c r="I3604" s="533" t="str">
        <f>I3602</f>
        <v>Valves</v>
      </c>
      <c r="J3604" s="533" t="str">
        <f>J3602</f>
        <v>Valves</v>
      </c>
      <c r="K3604" s="137" t="s">
        <v>15</v>
      </c>
      <c r="L3604" s="106" t="s">
        <v>594</v>
      </c>
      <c r="M3604" s="101">
        <v>1</v>
      </c>
      <c r="N3604" s="101" t="s">
        <v>2</v>
      </c>
      <c r="O3604" s="377">
        <v>310</v>
      </c>
      <c r="P3604" s="25">
        <f>O3604*M3604</f>
        <v>310</v>
      </c>
      <c r="Q3604" s="158"/>
      <c r="R3604" s="158"/>
      <c r="X3604" s="533" t="s">
        <v>594</v>
      </c>
      <c r="Z3604" s="533" t="s">
        <v>2</v>
      </c>
      <c r="AA3604" s="533">
        <v>310</v>
      </c>
      <c r="AB3604" s="533">
        <v>310</v>
      </c>
    </row>
    <row r="3605" spans="1:28" ht="15.75" hidden="1">
      <c r="A3605" s="533" t="s">
        <v>2729</v>
      </c>
      <c r="B3605" s="533">
        <v>23</v>
      </c>
      <c r="C3605" s="533" t="s">
        <v>682</v>
      </c>
      <c r="D3605" s="572" t="s">
        <v>2104</v>
      </c>
      <c r="E3605" s="571" t="str">
        <f t="shared" si="3699"/>
        <v xml:space="preserve"> FACILITY FUEL OIL PIPING</v>
      </c>
      <c r="F3605" s="533" t="str">
        <f t="shared" si="3670"/>
        <v>ME</v>
      </c>
      <c r="G3605" s="533" t="s">
        <v>2725</v>
      </c>
      <c r="H3605" s="533">
        <v>860</v>
      </c>
      <c r="I3605" s="533" t="str">
        <f>L3605</f>
        <v>Check valves</v>
      </c>
      <c r="J3605" s="533" t="str">
        <f>L3605</f>
        <v>Check valves</v>
      </c>
      <c r="K3605" s="645"/>
      <c r="L3605" s="646" t="s">
        <v>569</v>
      </c>
      <c r="M3605" s="645"/>
      <c r="N3605" s="181"/>
      <c r="O3605" s="377"/>
      <c r="P3605" s="98"/>
      <c r="Q3605" s="158"/>
      <c r="R3605" s="158"/>
      <c r="X3605" s="533" t="s">
        <v>569</v>
      </c>
    </row>
    <row r="3606" spans="1:28" ht="15.75" hidden="1">
      <c r="A3606" s="533" t="s">
        <v>2729</v>
      </c>
      <c r="B3606" s="533">
        <v>23</v>
      </c>
      <c r="C3606" s="533" t="s">
        <v>682</v>
      </c>
      <c r="D3606" s="572" t="s">
        <v>2104</v>
      </c>
      <c r="E3606" s="571" t="str">
        <f t="shared" si="3699"/>
        <v xml:space="preserve"> FACILITY FUEL OIL PIPING</v>
      </c>
      <c r="F3606" s="533" t="str">
        <f t="shared" si="3670"/>
        <v>ME</v>
      </c>
      <c r="G3606" s="533" t="s">
        <v>2722</v>
      </c>
      <c r="H3606" s="533">
        <v>861</v>
      </c>
      <c r="I3606" s="533" t="str">
        <f>I3604</f>
        <v>Valves</v>
      </c>
      <c r="J3606" s="533" t="str">
        <f>J3604</f>
        <v>Valves</v>
      </c>
      <c r="K3606" s="645" t="s">
        <v>17</v>
      </c>
      <c r="L3606" s="180" t="s">
        <v>594</v>
      </c>
      <c r="M3606" s="645">
        <v>1</v>
      </c>
      <c r="N3606" s="101" t="s">
        <v>2</v>
      </c>
      <c r="O3606" s="377">
        <v>310</v>
      </c>
      <c r="P3606" s="25">
        <f>O3606*M3606</f>
        <v>310</v>
      </c>
      <c r="Q3606" s="158"/>
      <c r="R3606" s="158"/>
      <c r="X3606" s="533" t="s">
        <v>594</v>
      </c>
      <c r="Z3606" s="533" t="s">
        <v>2</v>
      </c>
      <c r="AA3606" s="533">
        <v>310</v>
      </c>
      <c r="AB3606" s="533">
        <v>310</v>
      </c>
    </row>
    <row r="3607" spans="1:28" ht="15.75" hidden="1">
      <c r="A3607" s="533" t="s">
        <v>2729</v>
      </c>
      <c r="B3607" s="533">
        <v>23</v>
      </c>
      <c r="C3607" s="533" t="s">
        <v>682</v>
      </c>
      <c r="D3607" s="572" t="s">
        <v>2104</v>
      </c>
      <c r="E3607" s="571" t="str">
        <f t="shared" si="3699"/>
        <v xml:space="preserve"> FACILITY FUEL OIL PIPING</v>
      </c>
      <c r="F3607" s="533" t="str">
        <f t="shared" si="3670"/>
        <v>ME</v>
      </c>
      <c r="G3607" s="533" t="s">
        <v>2725</v>
      </c>
      <c r="H3607" s="533">
        <v>862</v>
      </c>
      <c r="I3607" s="533" t="str">
        <f>L3607</f>
        <v>Fuel oil storage tanks</v>
      </c>
      <c r="J3607" s="533" t="str">
        <f>L3607</f>
        <v>Fuel oil storage tanks</v>
      </c>
      <c r="K3607" s="137"/>
      <c r="L3607" s="104" t="s">
        <v>707</v>
      </c>
      <c r="M3607" s="101"/>
      <c r="N3607" s="98"/>
      <c r="O3607" s="377"/>
      <c r="P3607" s="98"/>
      <c r="Q3607" s="158"/>
      <c r="R3607" s="158"/>
      <c r="X3607" s="533" t="s">
        <v>707</v>
      </c>
    </row>
    <row r="3608" spans="1:28" ht="15.75" hidden="1">
      <c r="A3608" s="533" t="s">
        <v>2729</v>
      </c>
      <c r="B3608" s="533">
        <v>23</v>
      </c>
      <c r="C3608" s="533" t="s">
        <v>682</v>
      </c>
      <c r="D3608" s="572" t="s">
        <v>2104</v>
      </c>
      <c r="E3608" s="571" t="str">
        <f t="shared" si="3699"/>
        <v xml:space="preserve"> FACILITY FUEL OIL PIPING</v>
      </c>
      <c r="F3608" s="533" t="str">
        <f t="shared" si="3670"/>
        <v>ME</v>
      </c>
      <c r="G3608" s="533" t="s">
        <v>2722</v>
      </c>
      <c r="H3608" s="533">
        <v>863</v>
      </c>
      <c r="I3608" s="533" t="str">
        <f t="shared" ref="I3608:J3608" si="3705">I3606</f>
        <v>Valves</v>
      </c>
      <c r="J3608" s="533" t="str">
        <f t="shared" si="3705"/>
        <v>Valves</v>
      </c>
      <c r="K3608" s="248" t="s">
        <v>21</v>
      </c>
      <c r="L3608" s="233" t="s">
        <v>708</v>
      </c>
      <c r="M3608" s="249">
        <v>3</v>
      </c>
      <c r="N3608" s="236" t="s">
        <v>39</v>
      </c>
      <c r="O3608" s="377"/>
      <c r="P3608" s="25">
        <f t="shared" ref="P3608:P3609" si="3706">O3608*M3608</f>
        <v>0</v>
      </c>
      <c r="Q3608" s="158"/>
      <c r="R3608" s="158"/>
      <c r="X3608" s="533" t="s">
        <v>708</v>
      </c>
      <c r="Y3608" s="533">
        <v>3</v>
      </c>
      <c r="Z3608" s="533" t="s">
        <v>39</v>
      </c>
      <c r="AB3608" s="533">
        <v>0</v>
      </c>
    </row>
    <row r="3609" spans="1:28" ht="15.75" hidden="1">
      <c r="A3609" s="533" t="s">
        <v>2729</v>
      </c>
      <c r="B3609" s="533">
        <v>23</v>
      </c>
      <c r="C3609" s="533" t="s">
        <v>682</v>
      </c>
      <c r="D3609" s="572" t="s">
        <v>2104</v>
      </c>
      <c r="E3609" s="571" t="str">
        <f t="shared" si="3699"/>
        <v xml:space="preserve"> FACILITY FUEL OIL PIPING</v>
      </c>
      <c r="F3609" s="533" t="str">
        <f t="shared" si="3670"/>
        <v>ME</v>
      </c>
      <c r="G3609" s="533" t="s">
        <v>2722</v>
      </c>
      <c r="H3609" s="533">
        <v>864</v>
      </c>
      <c r="I3609" s="533" t="str">
        <f t="shared" ref="I3609:J3609" si="3707">I3607</f>
        <v>Fuel oil storage tanks</v>
      </c>
      <c r="J3609" s="533" t="str">
        <f t="shared" si="3707"/>
        <v>Fuel oil storage tanks</v>
      </c>
      <c r="K3609" s="137" t="s">
        <v>19</v>
      </c>
      <c r="L3609" s="106" t="s">
        <v>709</v>
      </c>
      <c r="M3609" s="101">
        <v>2</v>
      </c>
      <c r="N3609" s="98" t="s">
        <v>39</v>
      </c>
      <c r="O3609" s="377">
        <v>600</v>
      </c>
      <c r="P3609" s="25">
        <f t="shared" si="3706"/>
        <v>1200</v>
      </c>
      <c r="Q3609" s="158"/>
      <c r="R3609" s="158"/>
      <c r="X3609" s="533" t="s">
        <v>709</v>
      </c>
      <c r="Y3609" s="533">
        <v>2</v>
      </c>
      <c r="Z3609" s="533" t="s">
        <v>39</v>
      </c>
      <c r="AA3609" s="533">
        <v>600</v>
      </c>
      <c r="AB3609" s="533">
        <v>1200</v>
      </c>
    </row>
    <row r="3610" spans="1:28" ht="15.75" hidden="1">
      <c r="A3610" s="533" t="s">
        <v>2729</v>
      </c>
      <c r="B3610" s="533">
        <v>23</v>
      </c>
      <c r="C3610" s="533" t="s">
        <v>682</v>
      </c>
      <c r="D3610" s="572" t="s">
        <v>2104</v>
      </c>
      <c r="E3610" s="571" t="str">
        <f t="shared" si="3699"/>
        <v xml:space="preserve"> FACILITY FUEL OIL PIPING</v>
      </c>
      <c r="F3610" s="533" t="str">
        <f t="shared" si="3670"/>
        <v>ME</v>
      </c>
      <c r="G3610" s="533" t="s">
        <v>2725</v>
      </c>
      <c r="H3610" s="533">
        <v>865</v>
      </c>
      <c r="I3610" s="533" t="str">
        <f>L3610</f>
        <v>Strainer</v>
      </c>
      <c r="J3610" s="533" t="str">
        <f>L3610</f>
        <v>Strainer</v>
      </c>
      <c r="K3610" s="137"/>
      <c r="L3610" s="104" t="s">
        <v>710</v>
      </c>
      <c r="M3610" s="101"/>
      <c r="N3610" s="98"/>
      <c r="O3610" s="377"/>
      <c r="P3610" s="98"/>
      <c r="Q3610" s="158"/>
      <c r="R3610" s="158"/>
      <c r="X3610" s="533" t="s">
        <v>710</v>
      </c>
    </row>
    <row r="3611" spans="1:28" ht="16.5" hidden="1" thickBot="1">
      <c r="A3611" s="533" t="s">
        <v>2729</v>
      </c>
      <c r="B3611" s="533">
        <v>23</v>
      </c>
      <c r="C3611" s="533" t="s">
        <v>682</v>
      </c>
      <c r="D3611" s="572" t="s">
        <v>2104</v>
      </c>
      <c r="E3611" s="571" t="str">
        <f t="shared" si="3699"/>
        <v xml:space="preserve"> FACILITY FUEL OIL PIPING</v>
      </c>
      <c r="F3611" s="533" t="str">
        <f t="shared" si="3670"/>
        <v>ME</v>
      </c>
      <c r="G3611" s="533" t="s">
        <v>2722</v>
      </c>
      <c r="H3611" s="533">
        <v>866</v>
      </c>
      <c r="I3611" s="533" t="str">
        <f>I3609</f>
        <v>Fuel oil storage tanks</v>
      </c>
      <c r="J3611" s="533" t="str">
        <f>J3609</f>
        <v>Fuel oil storage tanks</v>
      </c>
      <c r="K3611" s="137" t="s">
        <v>20</v>
      </c>
      <c r="L3611" s="106" t="s">
        <v>594</v>
      </c>
      <c r="M3611" s="247">
        <v>1</v>
      </c>
      <c r="N3611" s="98" t="s">
        <v>39</v>
      </c>
      <c r="O3611" s="377">
        <v>190</v>
      </c>
      <c r="P3611" s="25">
        <f>O3611*M3611</f>
        <v>190</v>
      </c>
      <c r="Q3611" s="158"/>
      <c r="R3611" s="158"/>
      <c r="X3611" s="533" t="s">
        <v>594</v>
      </c>
      <c r="Y3611" s="533">
        <v>1</v>
      </c>
      <c r="Z3611" s="533" t="s">
        <v>39</v>
      </c>
      <c r="AA3611" s="533">
        <v>190</v>
      </c>
      <c r="AB3611" s="533">
        <v>190</v>
      </c>
    </row>
    <row r="3612" spans="1:28" ht="15.75" hidden="1">
      <c r="A3612" s="533" t="s">
        <v>2729</v>
      </c>
      <c r="B3612" s="533">
        <v>23</v>
      </c>
      <c r="C3612" s="533" t="s">
        <v>682</v>
      </c>
      <c r="D3612" s="572" t="s">
        <v>2110</v>
      </c>
      <c r="E3612" s="571" t="s">
        <v>1264</v>
      </c>
      <c r="F3612" s="533" t="str">
        <f t="shared" si="3670"/>
        <v>ME</v>
      </c>
      <c r="G3612" s="533" t="s">
        <v>2725</v>
      </c>
      <c r="H3612" s="533">
        <v>867</v>
      </c>
      <c r="I3612" s="533" t="str">
        <f t="shared" ref="I3612:I3613" si="3708">L3612</f>
        <v>231126 - FACILITY LIQUEFIED PETROLIUM GAS PIPING</v>
      </c>
      <c r="J3612" s="533" t="str">
        <f t="shared" ref="J3612" si="3709">L3612</f>
        <v>231126 - FACILITY LIQUEFIED PETROLIUM GAS PIPING</v>
      </c>
      <c r="K3612" s="248"/>
      <c r="L3612" s="250" t="s">
        <v>711</v>
      </c>
      <c r="M3612" s="249"/>
      <c r="N3612" s="236"/>
      <c r="O3612" s="381"/>
      <c r="P3612" s="98"/>
      <c r="Q3612" s="158"/>
      <c r="R3612" s="158"/>
      <c r="X3612" s="533" t="s">
        <v>711</v>
      </c>
    </row>
    <row r="3613" spans="1:28" ht="15.75" hidden="1">
      <c r="A3613" s="533" t="s">
        <v>2729</v>
      </c>
      <c r="B3613" s="533">
        <v>23</v>
      </c>
      <c r="C3613" s="533" t="s">
        <v>682</v>
      </c>
      <c r="D3613" s="572" t="s">
        <v>2110</v>
      </c>
      <c r="E3613" s="571" t="str">
        <f t="shared" ref="E3613:E3626" si="3710">E3612</f>
        <v xml:space="preserve"> FACILITY LIQUEFIED PETROLIUM GAS PIPING</v>
      </c>
      <c r="F3613" s="533" t="str">
        <f t="shared" si="3670"/>
        <v>ME</v>
      </c>
      <c r="G3613" s="533" t="s">
        <v>2725</v>
      </c>
      <c r="H3613" s="533">
        <v>868</v>
      </c>
      <c r="I3613" s="533" t="str">
        <f t="shared" si="3708"/>
        <v>Aboveground pipes and fittings</v>
      </c>
      <c r="J3613" s="533" t="s">
        <v>706</v>
      </c>
      <c r="K3613" s="248"/>
      <c r="L3613" s="250" t="s">
        <v>712</v>
      </c>
      <c r="M3613" s="249"/>
      <c r="N3613" s="236"/>
      <c r="O3613" s="381"/>
      <c r="P3613" s="98"/>
      <c r="Q3613" s="158"/>
      <c r="R3613" s="158"/>
      <c r="X3613" s="533" t="s">
        <v>712</v>
      </c>
    </row>
    <row r="3614" spans="1:28" ht="15.75" hidden="1">
      <c r="A3614" s="533" t="s">
        <v>2729</v>
      </c>
      <c r="B3614" s="533">
        <v>23</v>
      </c>
      <c r="C3614" s="533" t="s">
        <v>682</v>
      </c>
      <c r="D3614" s="572" t="s">
        <v>2110</v>
      </c>
      <c r="E3614" s="571" t="str">
        <f t="shared" si="3710"/>
        <v xml:space="preserve"> FACILITY LIQUEFIED PETROLIUM GAS PIPING</v>
      </c>
      <c r="F3614" s="533" t="str">
        <f t="shared" si="3670"/>
        <v>ME</v>
      </c>
      <c r="G3614" s="533" t="s">
        <v>2725</v>
      </c>
      <c r="H3614" s="533">
        <v>869</v>
      </c>
      <c r="I3614" s="533" t="s">
        <v>712</v>
      </c>
      <c r="J3614" s="533" t="str">
        <f t="shared" ref="J3614" si="3711">L3614</f>
        <v>Black steel pipes and fittings</v>
      </c>
      <c r="K3614" s="248"/>
      <c r="L3614" s="250" t="s">
        <v>706</v>
      </c>
      <c r="M3614" s="249"/>
      <c r="N3614" s="236"/>
      <c r="O3614" s="381"/>
      <c r="P3614" s="98"/>
      <c r="Q3614" s="158"/>
      <c r="R3614" s="158"/>
      <c r="X3614" s="533" t="s">
        <v>706</v>
      </c>
    </row>
    <row r="3615" spans="1:28" ht="15.75" hidden="1">
      <c r="A3615" s="533" t="s">
        <v>2729</v>
      </c>
      <c r="B3615" s="533">
        <v>23</v>
      </c>
      <c r="C3615" s="533" t="s">
        <v>682</v>
      </c>
      <c r="D3615" s="572" t="s">
        <v>2110</v>
      </c>
      <c r="E3615" s="571" t="str">
        <f t="shared" si="3710"/>
        <v xml:space="preserve"> FACILITY LIQUEFIED PETROLIUM GAS PIPING</v>
      </c>
      <c r="F3615" s="533" t="str">
        <f t="shared" si="3670"/>
        <v>ME</v>
      </c>
      <c r="G3615" s="533" t="s">
        <v>2722</v>
      </c>
      <c r="H3615" s="533">
        <v>870</v>
      </c>
      <c r="I3615" s="533" t="str">
        <f>I3613</f>
        <v>Aboveground pipes and fittings</v>
      </c>
      <c r="J3615" s="533" t="str">
        <f>J3613</f>
        <v>Black steel pipes and fittings</v>
      </c>
      <c r="K3615" s="248" t="s">
        <v>13</v>
      </c>
      <c r="L3615" s="233" t="s">
        <v>556</v>
      </c>
      <c r="M3615" s="249">
        <v>30</v>
      </c>
      <c r="N3615" s="236" t="s">
        <v>95</v>
      </c>
      <c r="O3615" s="381"/>
      <c r="P3615" s="25">
        <f>O3615*M3615</f>
        <v>0</v>
      </c>
      <c r="Q3615" s="158"/>
      <c r="R3615" s="158"/>
      <c r="X3615" s="533" t="s">
        <v>556</v>
      </c>
      <c r="Y3615" s="533">
        <v>30</v>
      </c>
      <c r="Z3615" s="533" t="s">
        <v>95</v>
      </c>
      <c r="AB3615" s="533">
        <v>0</v>
      </c>
    </row>
    <row r="3616" spans="1:28" ht="15.75" hidden="1">
      <c r="A3616" s="533" t="s">
        <v>2729</v>
      </c>
      <c r="B3616" s="533">
        <v>23</v>
      </c>
      <c r="C3616" s="533" t="s">
        <v>682</v>
      </c>
      <c r="D3616" s="572" t="s">
        <v>2110</v>
      </c>
      <c r="E3616" s="571" t="str">
        <f t="shared" si="3710"/>
        <v xml:space="preserve"> FACILITY LIQUEFIED PETROLIUM GAS PIPING</v>
      </c>
      <c r="F3616" s="533" t="str">
        <f t="shared" si="3670"/>
        <v>ME</v>
      </c>
      <c r="G3616" s="533" t="s">
        <v>2725</v>
      </c>
      <c r="H3616" s="533">
        <v>871</v>
      </c>
      <c r="I3616" s="533" t="str">
        <f>L3616</f>
        <v>Copper pipes running under tiles</v>
      </c>
      <c r="J3616" s="533" t="str">
        <f>L3616</f>
        <v>Copper pipes running under tiles</v>
      </c>
      <c r="K3616" s="248"/>
      <c r="L3616" s="250" t="s">
        <v>713</v>
      </c>
      <c r="M3616" s="249"/>
      <c r="N3616" s="236"/>
      <c r="O3616" s="381"/>
      <c r="P3616" s="98"/>
      <c r="Q3616" s="158"/>
      <c r="R3616" s="158"/>
      <c r="X3616" s="533" t="s">
        <v>713</v>
      </c>
    </row>
    <row r="3617" spans="1:28" ht="15.75" hidden="1">
      <c r="A3617" s="533" t="s">
        <v>2729</v>
      </c>
      <c r="B3617" s="533">
        <v>23</v>
      </c>
      <c r="C3617" s="533" t="s">
        <v>682</v>
      </c>
      <c r="D3617" s="572" t="s">
        <v>2110</v>
      </c>
      <c r="E3617" s="571" t="str">
        <f t="shared" si="3710"/>
        <v xml:space="preserve"> FACILITY LIQUEFIED PETROLIUM GAS PIPING</v>
      </c>
      <c r="F3617" s="533" t="str">
        <f t="shared" si="3670"/>
        <v>ME</v>
      </c>
      <c r="G3617" s="533" t="s">
        <v>2722</v>
      </c>
      <c r="H3617" s="533">
        <v>872</v>
      </c>
      <c r="I3617" s="533" t="str">
        <f t="shared" ref="I3617:J3617" si="3712">I3615</f>
        <v>Aboveground pipes and fittings</v>
      </c>
      <c r="J3617" s="533" t="str">
        <f t="shared" si="3712"/>
        <v>Black steel pipes and fittings</v>
      </c>
      <c r="K3617" s="248" t="s">
        <v>15</v>
      </c>
      <c r="L3617" s="233" t="s">
        <v>714</v>
      </c>
      <c r="M3617" s="249">
        <v>25</v>
      </c>
      <c r="N3617" s="236" t="s">
        <v>95</v>
      </c>
      <c r="O3617" s="381"/>
      <c r="P3617" s="25">
        <f t="shared" ref="P3617:P3619" si="3713">O3617*M3617</f>
        <v>0</v>
      </c>
      <c r="Q3617" s="158"/>
      <c r="R3617" s="158"/>
      <c r="X3617" s="533" t="s">
        <v>714</v>
      </c>
      <c r="Y3617" s="533">
        <v>25</v>
      </c>
      <c r="Z3617" s="533" t="s">
        <v>95</v>
      </c>
      <c r="AB3617" s="533">
        <v>0</v>
      </c>
    </row>
    <row r="3618" spans="1:28" ht="15.75" hidden="1">
      <c r="A3618" s="533" t="s">
        <v>2729</v>
      </c>
      <c r="B3618" s="533">
        <v>23</v>
      </c>
      <c r="C3618" s="533" t="s">
        <v>682</v>
      </c>
      <c r="D3618" s="572" t="s">
        <v>2110</v>
      </c>
      <c r="E3618" s="571" t="str">
        <f t="shared" si="3710"/>
        <v xml:space="preserve"> FACILITY LIQUEFIED PETROLIUM GAS PIPING</v>
      </c>
      <c r="F3618" s="533" t="str">
        <f t="shared" si="3670"/>
        <v>ME</v>
      </c>
      <c r="G3618" s="533" t="s">
        <v>2722</v>
      </c>
      <c r="H3618" s="533">
        <v>873</v>
      </c>
      <c r="I3618" s="533" t="str">
        <f t="shared" ref="I3618:J3618" si="3714">I3616</f>
        <v>Copper pipes running under tiles</v>
      </c>
      <c r="J3618" s="533" t="str">
        <f t="shared" si="3714"/>
        <v>Copper pipes running under tiles</v>
      </c>
      <c r="K3618" s="248" t="s">
        <v>17</v>
      </c>
      <c r="L3618" s="233" t="s">
        <v>715</v>
      </c>
      <c r="M3618" s="249">
        <v>5</v>
      </c>
      <c r="N3618" s="236" t="s">
        <v>95</v>
      </c>
      <c r="O3618" s="381"/>
      <c r="P3618" s="25">
        <f t="shared" si="3713"/>
        <v>0</v>
      </c>
      <c r="Q3618" s="158"/>
      <c r="R3618" s="158"/>
      <c r="X3618" s="533" t="s">
        <v>715</v>
      </c>
      <c r="Y3618" s="533">
        <v>5</v>
      </c>
      <c r="Z3618" s="533" t="s">
        <v>95</v>
      </c>
      <c r="AB3618" s="533">
        <v>0</v>
      </c>
    </row>
    <row r="3619" spans="1:28" ht="15.75" hidden="1">
      <c r="A3619" s="533" t="s">
        <v>2729</v>
      </c>
      <c r="B3619" s="533">
        <v>23</v>
      </c>
      <c r="C3619" s="533" t="s">
        <v>682</v>
      </c>
      <c r="D3619" s="572" t="s">
        <v>2110</v>
      </c>
      <c r="E3619" s="571" t="str">
        <f t="shared" si="3710"/>
        <v xml:space="preserve"> FACILITY LIQUEFIED PETROLIUM GAS PIPING</v>
      </c>
      <c r="F3619" s="533" t="str">
        <f t="shared" si="3670"/>
        <v>ME</v>
      </c>
      <c r="G3619" s="533" t="s">
        <v>2722</v>
      </c>
      <c r="H3619" s="533">
        <v>874</v>
      </c>
      <c r="I3619" s="533" t="str">
        <f t="shared" ref="I3619:J3619" si="3715">I3617</f>
        <v>Aboveground pipes and fittings</v>
      </c>
      <c r="J3619" s="533" t="str">
        <f t="shared" si="3715"/>
        <v>Black steel pipes and fittings</v>
      </c>
      <c r="K3619" s="248" t="s">
        <v>19</v>
      </c>
      <c r="L3619" s="233" t="s">
        <v>1124</v>
      </c>
      <c r="M3619" s="249">
        <v>1</v>
      </c>
      <c r="N3619" s="236" t="s">
        <v>39</v>
      </c>
      <c r="O3619" s="381"/>
      <c r="P3619" s="25">
        <f t="shared" si="3713"/>
        <v>0</v>
      </c>
      <c r="Q3619" s="158"/>
      <c r="R3619" s="158"/>
      <c r="X3619" s="533" t="s">
        <v>1124</v>
      </c>
      <c r="Y3619" s="533">
        <v>1</v>
      </c>
      <c r="Z3619" s="533" t="s">
        <v>39</v>
      </c>
      <c r="AB3619" s="533">
        <v>0</v>
      </c>
    </row>
    <row r="3620" spans="1:28" ht="15.75" hidden="1">
      <c r="A3620" s="533" t="s">
        <v>2729</v>
      </c>
      <c r="B3620" s="533">
        <v>23</v>
      </c>
      <c r="C3620" s="533" t="s">
        <v>682</v>
      </c>
      <c r="D3620" s="572" t="s">
        <v>2110</v>
      </c>
      <c r="E3620" s="571" t="str">
        <f t="shared" si="3710"/>
        <v xml:space="preserve"> FACILITY LIQUEFIED PETROLIUM GAS PIPING</v>
      </c>
      <c r="F3620" s="533" t="str">
        <f t="shared" si="3670"/>
        <v>ME</v>
      </c>
      <c r="G3620" s="533" t="s">
        <v>2725</v>
      </c>
      <c r="H3620" s="533">
        <v>875</v>
      </c>
      <c r="I3620" s="533" t="str">
        <f>L3620</f>
        <v>Gas panels</v>
      </c>
      <c r="J3620" s="533" t="str">
        <f>L3620</f>
        <v>Gas panels</v>
      </c>
      <c r="K3620" s="248"/>
      <c r="L3620" s="250" t="s">
        <v>716</v>
      </c>
      <c r="M3620" s="249"/>
      <c r="N3620" s="236"/>
      <c r="O3620" s="381"/>
      <c r="P3620" s="98"/>
      <c r="Q3620" s="158"/>
      <c r="R3620" s="158"/>
      <c r="X3620" s="533" t="s">
        <v>716</v>
      </c>
    </row>
    <row r="3621" spans="1:28" ht="15.75" hidden="1">
      <c r="A3621" s="533" t="s">
        <v>2729</v>
      </c>
      <c r="B3621" s="533">
        <v>23</v>
      </c>
      <c r="C3621" s="533" t="s">
        <v>682</v>
      </c>
      <c r="D3621" s="572" t="s">
        <v>2110</v>
      </c>
      <c r="E3621" s="571" t="str">
        <f t="shared" si="3710"/>
        <v xml:space="preserve"> FACILITY LIQUEFIED PETROLIUM GAS PIPING</v>
      </c>
      <c r="F3621" s="533" t="str">
        <f t="shared" si="3670"/>
        <v>ME</v>
      </c>
      <c r="G3621" s="533" t="s">
        <v>2722</v>
      </c>
      <c r="H3621" s="533">
        <v>876</v>
      </c>
      <c r="I3621" s="533" t="str">
        <f>I3619</f>
        <v>Aboveground pipes and fittings</v>
      </c>
      <c r="J3621" s="533" t="str">
        <f>J3619</f>
        <v>Black steel pipes and fittings</v>
      </c>
      <c r="K3621" s="248" t="s">
        <v>20</v>
      </c>
      <c r="L3621" s="233" t="s">
        <v>717</v>
      </c>
      <c r="M3621" s="249">
        <v>1</v>
      </c>
      <c r="N3621" s="236" t="s">
        <v>39</v>
      </c>
      <c r="O3621" s="381"/>
      <c r="P3621" s="25">
        <f>O3621*M3621</f>
        <v>0</v>
      </c>
      <c r="Q3621" s="158"/>
      <c r="R3621" s="158"/>
      <c r="X3621" s="533" t="s">
        <v>717</v>
      </c>
      <c r="Y3621" s="533">
        <v>1</v>
      </c>
      <c r="Z3621" s="533" t="s">
        <v>39</v>
      </c>
      <c r="AB3621" s="533">
        <v>0</v>
      </c>
    </row>
    <row r="3622" spans="1:28" ht="15.75" hidden="1">
      <c r="A3622" s="533" t="s">
        <v>2729</v>
      </c>
      <c r="B3622" s="533">
        <v>23</v>
      </c>
      <c r="C3622" s="533" t="s">
        <v>682</v>
      </c>
      <c r="D3622" s="572" t="s">
        <v>2110</v>
      </c>
      <c r="E3622" s="571" t="str">
        <f t="shared" si="3710"/>
        <v xml:space="preserve"> FACILITY LIQUEFIED PETROLIUM GAS PIPING</v>
      </c>
      <c r="F3622" s="533" t="str">
        <f t="shared" si="3670"/>
        <v>ME</v>
      </c>
      <c r="G3622" s="533" t="s">
        <v>2725</v>
      </c>
      <c r="H3622" s="533">
        <v>877</v>
      </c>
      <c r="I3622" s="533" t="str">
        <f>L3622</f>
        <v>Solenoid valve</v>
      </c>
      <c r="J3622" s="533" t="str">
        <f>L3622</f>
        <v>Solenoid valve</v>
      </c>
      <c r="K3622" s="248"/>
      <c r="L3622" s="250" t="s">
        <v>718</v>
      </c>
      <c r="M3622" s="249"/>
      <c r="N3622" s="236"/>
      <c r="O3622" s="382"/>
      <c r="P3622" s="98"/>
      <c r="Q3622" s="158"/>
      <c r="R3622" s="158"/>
      <c r="X3622" s="533" t="s">
        <v>718</v>
      </c>
    </row>
    <row r="3623" spans="1:28" ht="15.75" hidden="1">
      <c r="A3623" s="533" t="s">
        <v>2729</v>
      </c>
      <c r="B3623" s="533">
        <v>23</v>
      </c>
      <c r="C3623" s="533" t="s">
        <v>682</v>
      </c>
      <c r="D3623" s="572" t="s">
        <v>2110</v>
      </c>
      <c r="E3623" s="571" t="str">
        <f t="shared" si="3710"/>
        <v xml:space="preserve"> FACILITY LIQUEFIED PETROLIUM GAS PIPING</v>
      </c>
      <c r="F3623" s="533" t="str">
        <f t="shared" ref="F3623:F3686" si="3716">VLOOKUP(D:D,trade,3,FALSE)</f>
        <v>ME</v>
      </c>
      <c r="G3623" s="533" t="s">
        <v>2722</v>
      </c>
      <c r="H3623" s="533">
        <v>878</v>
      </c>
      <c r="I3623" s="533" t="str">
        <f>I3621</f>
        <v>Aboveground pipes and fittings</v>
      </c>
      <c r="J3623" s="533" t="str">
        <f>J3621</f>
        <v>Black steel pipes and fittings</v>
      </c>
      <c r="K3623" s="248" t="s">
        <v>21</v>
      </c>
      <c r="L3623" s="233" t="s">
        <v>556</v>
      </c>
      <c r="M3623" s="249">
        <v>1</v>
      </c>
      <c r="N3623" s="236" t="s">
        <v>39</v>
      </c>
      <c r="O3623" s="381"/>
      <c r="P3623" s="25">
        <f>O3623*M3623</f>
        <v>0</v>
      </c>
      <c r="Q3623" s="158"/>
      <c r="R3623" s="158"/>
      <c r="X3623" s="533" t="s">
        <v>556</v>
      </c>
      <c r="Y3623" s="533">
        <v>1</v>
      </c>
      <c r="Z3623" s="533" t="s">
        <v>39</v>
      </c>
      <c r="AB3623" s="533">
        <v>0</v>
      </c>
    </row>
    <row r="3624" spans="1:28" ht="15.75" hidden="1">
      <c r="A3624" s="533" t="s">
        <v>2729</v>
      </c>
      <c r="B3624" s="533">
        <v>23</v>
      </c>
      <c r="C3624" s="533" t="s">
        <v>682</v>
      </c>
      <c r="D3624" s="572" t="s">
        <v>2110</v>
      </c>
      <c r="E3624" s="571" t="str">
        <f t="shared" si="3710"/>
        <v xml:space="preserve"> FACILITY LIQUEFIED PETROLIUM GAS PIPING</v>
      </c>
      <c r="F3624" s="533" t="str">
        <f t="shared" si="3716"/>
        <v>ME</v>
      </c>
      <c r="G3624" s="533" t="s">
        <v>2725</v>
      </c>
      <c r="H3624" s="533">
        <v>879</v>
      </c>
      <c r="I3624" s="533" t="str">
        <f>L3624</f>
        <v>Excess flow shut-off valve</v>
      </c>
      <c r="J3624" s="533" t="str">
        <f>L3624</f>
        <v>Excess flow shut-off valve</v>
      </c>
      <c r="K3624" s="248"/>
      <c r="L3624" s="250" t="s">
        <v>719</v>
      </c>
      <c r="M3624" s="249"/>
      <c r="N3624" s="236"/>
      <c r="O3624" s="381"/>
      <c r="P3624" s="98"/>
      <c r="Q3624" s="158"/>
      <c r="R3624" s="158"/>
      <c r="X3624" s="533" t="s">
        <v>719</v>
      </c>
    </row>
    <row r="3625" spans="1:28" ht="15.75" hidden="1">
      <c r="A3625" s="533" t="s">
        <v>2729</v>
      </c>
      <c r="B3625" s="533">
        <v>23</v>
      </c>
      <c r="C3625" s="533" t="s">
        <v>682</v>
      </c>
      <c r="D3625" s="572" t="s">
        <v>2110</v>
      </c>
      <c r="E3625" s="571" t="str">
        <f t="shared" si="3710"/>
        <v xml:space="preserve"> FACILITY LIQUEFIED PETROLIUM GAS PIPING</v>
      </c>
      <c r="F3625" s="533" t="str">
        <f t="shared" si="3716"/>
        <v>ME</v>
      </c>
      <c r="G3625" s="533" t="s">
        <v>2722</v>
      </c>
      <c r="H3625" s="533">
        <v>880</v>
      </c>
      <c r="I3625" s="533" t="str">
        <f t="shared" ref="I3625:J3625" si="3717">I3623</f>
        <v>Aboveground pipes and fittings</v>
      </c>
      <c r="J3625" s="533" t="str">
        <f t="shared" si="3717"/>
        <v>Black steel pipes and fittings</v>
      </c>
      <c r="K3625" s="248" t="s">
        <v>45</v>
      </c>
      <c r="L3625" s="233" t="s">
        <v>556</v>
      </c>
      <c r="M3625" s="249">
        <v>1</v>
      </c>
      <c r="N3625" s="236" t="s">
        <v>39</v>
      </c>
      <c r="O3625" s="381"/>
      <c r="P3625" s="25">
        <f t="shared" ref="P3625:P3626" si="3718">O3625*M3625</f>
        <v>0</v>
      </c>
      <c r="Q3625" s="158"/>
      <c r="R3625" s="158"/>
      <c r="X3625" s="533" t="s">
        <v>556</v>
      </c>
      <c r="Y3625" s="533">
        <v>1</v>
      </c>
      <c r="Z3625" s="533" t="s">
        <v>39</v>
      </c>
      <c r="AB3625" s="533">
        <v>0</v>
      </c>
    </row>
    <row r="3626" spans="1:28" ht="15.75" hidden="1">
      <c r="A3626" s="533" t="s">
        <v>2729</v>
      </c>
      <c r="B3626" s="533">
        <v>23</v>
      </c>
      <c r="C3626" s="533" t="s">
        <v>682</v>
      </c>
      <c r="D3626" s="572" t="s">
        <v>2110</v>
      </c>
      <c r="E3626" s="571" t="str">
        <f t="shared" si="3710"/>
        <v xml:space="preserve"> FACILITY LIQUEFIED PETROLIUM GAS PIPING</v>
      </c>
      <c r="F3626" s="533" t="str">
        <f t="shared" si="3716"/>
        <v>ME</v>
      </c>
      <c r="G3626" s="533" t="s">
        <v>2722</v>
      </c>
      <c r="H3626" s="533">
        <v>881</v>
      </c>
      <c r="I3626" s="533" t="str">
        <f t="shared" ref="I3626:J3626" si="3719">I3624</f>
        <v>Excess flow shut-off valve</v>
      </c>
      <c r="J3626" s="533" t="str">
        <f t="shared" si="3719"/>
        <v>Excess flow shut-off valve</v>
      </c>
      <c r="K3626" s="248" t="s">
        <v>48</v>
      </c>
      <c r="L3626" s="233" t="s">
        <v>720</v>
      </c>
      <c r="M3626" s="249"/>
      <c r="N3626" s="236" t="s">
        <v>2</v>
      </c>
      <c r="O3626" s="381"/>
      <c r="P3626" s="25">
        <f t="shared" si="3718"/>
        <v>0</v>
      </c>
      <c r="Q3626" s="158"/>
      <c r="R3626" s="158"/>
      <c r="X3626" s="533" t="s">
        <v>720</v>
      </c>
      <c r="Z3626" s="533" t="s">
        <v>2</v>
      </c>
    </row>
    <row r="3627" spans="1:28" ht="15.75" hidden="1">
      <c r="A3627" s="533" t="s">
        <v>2729</v>
      </c>
      <c r="B3627" s="533">
        <v>23</v>
      </c>
      <c r="C3627" s="533" t="s">
        <v>682</v>
      </c>
      <c r="D3627" s="572" t="s">
        <v>2112</v>
      </c>
      <c r="E3627" s="571" t="s">
        <v>1265</v>
      </c>
      <c r="F3627" s="533" t="str">
        <f t="shared" si="3716"/>
        <v>ME</v>
      </c>
      <c r="G3627" s="533" t="s">
        <v>2725</v>
      </c>
      <c r="H3627" s="533">
        <v>882</v>
      </c>
      <c r="I3627" s="533" t="str">
        <f t="shared" ref="I3627:I3628" si="3720">L3627</f>
        <v>232113 - HYDRONIC PIPING</v>
      </c>
      <c r="J3627" s="533" t="str">
        <f t="shared" ref="J3627" si="3721">L3627</f>
        <v>232113 - HYDRONIC PIPING</v>
      </c>
      <c r="K3627" s="137"/>
      <c r="L3627" s="104" t="s">
        <v>721</v>
      </c>
      <c r="M3627" s="101"/>
      <c r="N3627" s="98"/>
      <c r="O3627" s="377"/>
      <c r="P3627" s="98"/>
      <c r="Q3627" s="158"/>
      <c r="R3627" s="158"/>
      <c r="X3627" s="533" t="s">
        <v>721</v>
      </c>
    </row>
    <row r="3628" spans="1:28" ht="15.75" hidden="1">
      <c r="A3628" s="533" t="s">
        <v>2729</v>
      </c>
      <c r="B3628" s="533">
        <v>23</v>
      </c>
      <c r="C3628" s="533" t="s">
        <v>682</v>
      </c>
      <c r="D3628" s="572" t="s">
        <v>2112</v>
      </c>
      <c r="E3628" s="571" t="str">
        <f t="shared" ref="E3628:E3646" si="3722">E3627</f>
        <v xml:space="preserve"> HYDRONIC PIPING</v>
      </c>
      <c r="F3628" s="533" t="str">
        <f t="shared" si="3716"/>
        <v>ME</v>
      </c>
      <c r="G3628" s="533" t="s">
        <v>2725</v>
      </c>
      <c r="H3628" s="533">
        <v>883</v>
      </c>
      <c r="I3628" s="533" t="str">
        <f t="shared" si="3720"/>
        <v>Hot Water Pipes</v>
      </c>
      <c r="J3628" s="533" t="s">
        <v>706</v>
      </c>
      <c r="K3628" s="137"/>
      <c r="L3628" s="104" t="s">
        <v>722</v>
      </c>
      <c r="M3628" s="101"/>
      <c r="N3628" s="98"/>
      <c r="O3628" s="377"/>
      <c r="P3628" s="98"/>
      <c r="Q3628" s="158"/>
      <c r="R3628" s="158"/>
      <c r="X3628" s="533" t="s">
        <v>722</v>
      </c>
    </row>
    <row r="3629" spans="1:28" ht="15.75" hidden="1">
      <c r="A3629" s="533" t="s">
        <v>2729</v>
      </c>
      <c r="B3629" s="533">
        <v>23</v>
      </c>
      <c r="C3629" s="533" t="s">
        <v>682</v>
      </c>
      <c r="D3629" s="572" t="s">
        <v>2112</v>
      </c>
      <c r="E3629" s="571" t="str">
        <f t="shared" si="3722"/>
        <v xml:space="preserve"> HYDRONIC PIPING</v>
      </c>
      <c r="F3629" s="533" t="str">
        <f t="shared" si="3716"/>
        <v>ME</v>
      </c>
      <c r="G3629" s="533" t="s">
        <v>2725</v>
      </c>
      <c r="H3629" s="533">
        <v>884</v>
      </c>
      <c r="I3629" s="533" t="s">
        <v>722</v>
      </c>
      <c r="J3629" s="533" t="str">
        <f t="shared" ref="J3629" si="3723">L3629</f>
        <v>Black steel pipes and fittings</v>
      </c>
      <c r="K3629" s="137"/>
      <c r="L3629" s="104" t="s">
        <v>706</v>
      </c>
      <c r="M3629" s="101"/>
      <c r="N3629" s="98"/>
      <c r="O3629" s="377"/>
      <c r="P3629" s="98"/>
      <c r="Q3629" s="158"/>
      <c r="R3629" s="158"/>
      <c r="X3629" s="533" t="s">
        <v>706</v>
      </c>
    </row>
    <row r="3630" spans="1:28" ht="16.5" hidden="1" thickBot="1">
      <c r="A3630" s="533" t="s">
        <v>2729</v>
      </c>
      <c r="B3630" s="533">
        <v>23</v>
      </c>
      <c r="C3630" s="533" t="s">
        <v>682</v>
      </c>
      <c r="D3630" s="572" t="s">
        <v>2112</v>
      </c>
      <c r="E3630" s="571" t="str">
        <f t="shared" si="3722"/>
        <v xml:space="preserve"> HYDRONIC PIPING</v>
      </c>
      <c r="F3630" s="533" t="str">
        <f t="shared" si="3716"/>
        <v>ME</v>
      </c>
      <c r="G3630" s="533" t="s">
        <v>2722</v>
      </c>
      <c r="H3630" s="533">
        <v>885</v>
      </c>
      <c r="I3630" s="533" t="str">
        <f t="shared" ref="I3630:J3630" si="3724">I3628</f>
        <v>Hot Water Pipes</v>
      </c>
      <c r="J3630" s="533" t="str">
        <f t="shared" si="3724"/>
        <v>Black steel pipes and fittings</v>
      </c>
      <c r="K3630" s="137" t="s">
        <v>13</v>
      </c>
      <c r="L3630" s="106" t="s">
        <v>594</v>
      </c>
      <c r="M3630" s="247">
        <v>5</v>
      </c>
      <c r="N3630" s="98" t="s">
        <v>95</v>
      </c>
      <c r="O3630" s="377">
        <v>20</v>
      </c>
      <c r="P3630" s="25">
        <f t="shared" ref="P3630:P3636" si="3725">O3630*M3630</f>
        <v>100</v>
      </c>
      <c r="Q3630" s="158"/>
      <c r="R3630" s="158"/>
      <c r="X3630" s="533" t="s">
        <v>594</v>
      </c>
      <c r="Y3630" s="533">
        <v>5</v>
      </c>
      <c r="Z3630" s="533" t="s">
        <v>95</v>
      </c>
      <c r="AA3630" s="533">
        <v>20</v>
      </c>
      <c r="AB3630" s="533">
        <v>100</v>
      </c>
    </row>
    <row r="3631" spans="1:28" ht="16.5" hidden="1" thickBot="1">
      <c r="A3631" s="533" t="s">
        <v>2729</v>
      </c>
      <c r="B3631" s="533">
        <v>23</v>
      </c>
      <c r="C3631" s="533" t="s">
        <v>682</v>
      </c>
      <c r="D3631" s="572" t="s">
        <v>2112</v>
      </c>
      <c r="E3631" s="571" t="str">
        <f t="shared" si="3722"/>
        <v xml:space="preserve"> HYDRONIC PIPING</v>
      </c>
      <c r="F3631" s="533" t="str">
        <f t="shared" si="3716"/>
        <v>ME</v>
      </c>
      <c r="G3631" s="533" t="s">
        <v>2722</v>
      </c>
      <c r="H3631" s="533">
        <v>886</v>
      </c>
      <c r="I3631" s="533" t="str">
        <f t="shared" ref="I3631:J3631" si="3726">I3629</f>
        <v>Hot Water Pipes</v>
      </c>
      <c r="J3631" s="533" t="str">
        <f t="shared" si="3726"/>
        <v>Black steel pipes and fittings</v>
      </c>
      <c r="K3631" s="137" t="s">
        <v>15</v>
      </c>
      <c r="L3631" s="106" t="s">
        <v>555</v>
      </c>
      <c r="M3631" s="247">
        <v>50</v>
      </c>
      <c r="N3631" s="98" t="s">
        <v>95</v>
      </c>
      <c r="O3631" s="377">
        <v>25</v>
      </c>
      <c r="P3631" s="25">
        <f t="shared" si="3725"/>
        <v>1250</v>
      </c>
      <c r="Q3631" s="158"/>
      <c r="R3631" s="158"/>
      <c r="X3631" s="533" t="s">
        <v>555</v>
      </c>
      <c r="Y3631" s="533">
        <v>50</v>
      </c>
      <c r="Z3631" s="533" t="s">
        <v>95</v>
      </c>
      <c r="AA3631" s="533">
        <v>25</v>
      </c>
      <c r="AB3631" s="533">
        <v>1250</v>
      </c>
    </row>
    <row r="3632" spans="1:28" ht="16.5" hidden="1" thickBot="1">
      <c r="A3632" s="533" t="s">
        <v>2729</v>
      </c>
      <c r="B3632" s="533">
        <v>23</v>
      </c>
      <c r="C3632" s="533" t="s">
        <v>682</v>
      </c>
      <c r="D3632" s="572" t="s">
        <v>2112</v>
      </c>
      <c r="E3632" s="571" t="str">
        <f t="shared" si="3722"/>
        <v xml:space="preserve"> HYDRONIC PIPING</v>
      </c>
      <c r="F3632" s="533" t="str">
        <f t="shared" si="3716"/>
        <v>ME</v>
      </c>
      <c r="G3632" s="533" t="s">
        <v>2722</v>
      </c>
      <c r="H3632" s="533">
        <v>887</v>
      </c>
      <c r="I3632" s="533" t="str">
        <f t="shared" ref="I3632:J3632" si="3727">I3630</f>
        <v>Hot Water Pipes</v>
      </c>
      <c r="J3632" s="533" t="str">
        <f t="shared" si="3727"/>
        <v>Black steel pipes and fittings</v>
      </c>
      <c r="K3632" s="137" t="s">
        <v>13</v>
      </c>
      <c r="L3632" s="106" t="s">
        <v>556</v>
      </c>
      <c r="M3632" s="247">
        <v>3</v>
      </c>
      <c r="N3632" s="98" t="s">
        <v>95</v>
      </c>
      <c r="O3632" s="377">
        <v>25</v>
      </c>
      <c r="P3632" s="25">
        <f t="shared" si="3725"/>
        <v>75</v>
      </c>
      <c r="Q3632" s="158"/>
      <c r="R3632" s="158"/>
      <c r="X3632" s="533" t="s">
        <v>556</v>
      </c>
      <c r="Y3632" s="533">
        <v>3</v>
      </c>
      <c r="Z3632" s="533" t="s">
        <v>95</v>
      </c>
      <c r="AA3632" s="533">
        <v>25</v>
      </c>
      <c r="AB3632" s="533">
        <v>75</v>
      </c>
    </row>
    <row r="3633" spans="1:28" ht="15.75" hidden="1">
      <c r="A3633" s="533" t="s">
        <v>2729</v>
      </c>
      <c r="B3633" s="533">
        <v>23</v>
      </c>
      <c r="C3633" s="533" t="s">
        <v>682</v>
      </c>
      <c r="D3633" s="572" t="s">
        <v>2112</v>
      </c>
      <c r="E3633" s="571" t="str">
        <f t="shared" si="3722"/>
        <v xml:space="preserve"> HYDRONIC PIPING</v>
      </c>
      <c r="F3633" s="533" t="str">
        <f t="shared" si="3716"/>
        <v>ME</v>
      </c>
      <c r="G3633" s="533" t="s">
        <v>2722</v>
      </c>
      <c r="H3633" s="533">
        <v>888</v>
      </c>
      <c r="I3633" s="533" t="str">
        <f t="shared" ref="I3633:J3633" si="3728">I3631</f>
        <v>Hot Water Pipes</v>
      </c>
      <c r="J3633" s="533" t="str">
        <f t="shared" si="3728"/>
        <v>Black steel pipes and fittings</v>
      </c>
      <c r="K3633" s="248" t="s">
        <v>15</v>
      </c>
      <c r="L3633" s="233" t="s">
        <v>557</v>
      </c>
      <c r="M3633" s="249">
        <v>170</v>
      </c>
      <c r="N3633" s="236" t="s">
        <v>95</v>
      </c>
      <c r="O3633" s="377"/>
      <c r="P3633" s="25">
        <f t="shared" si="3725"/>
        <v>0</v>
      </c>
      <c r="Q3633" s="158"/>
      <c r="R3633" s="158"/>
      <c r="X3633" s="533" t="s">
        <v>557</v>
      </c>
      <c r="Y3633" s="533">
        <v>170</v>
      </c>
      <c r="Z3633" s="533" t="s">
        <v>95</v>
      </c>
      <c r="AB3633" s="533">
        <v>0</v>
      </c>
    </row>
    <row r="3634" spans="1:28" ht="15.75" hidden="1">
      <c r="A3634" s="533" t="s">
        <v>2729</v>
      </c>
      <c r="B3634" s="533">
        <v>23</v>
      </c>
      <c r="C3634" s="533" t="s">
        <v>682</v>
      </c>
      <c r="D3634" s="572" t="s">
        <v>2112</v>
      </c>
      <c r="E3634" s="571" t="str">
        <f t="shared" si="3722"/>
        <v xml:space="preserve"> HYDRONIC PIPING</v>
      </c>
      <c r="F3634" s="533" t="str">
        <f t="shared" si="3716"/>
        <v>ME</v>
      </c>
      <c r="G3634" s="533" t="s">
        <v>2722</v>
      </c>
      <c r="H3634" s="533">
        <v>889</v>
      </c>
      <c r="I3634" s="533" t="str">
        <f t="shared" ref="I3634:J3634" si="3729">I3632</f>
        <v>Hot Water Pipes</v>
      </c>
      <c r="J3634" s="533" t="str">
        <f t="shared" si="3729"/>
        <v>Black steel pipes and fittings</v>
      </c>
      <c r="K3634" s="248" t="s">
        <v>17</v>
      </c>
      <c r="L3634" s="233" t="s">
        <v>558</v>
      </c>
      <c r="M3634" s="249">
        <v>175</v>
      </c>
      <c r="N3634" s="236" t="s">
        <v>95</v>
      </c>
      <c r="O3634" s="377"/>
      <c r="P3634" s="25">
        <f t="shared" si="3725"/>
        <v>0</v>
      </c>
      <c r="Q3634" s="158"/>
      <c r="R3634" s="158"/>
      <c r="X3634" s="533" t="s">
        <v>558</v>
      </c>
      <c r="Y3634" s="533">
        <v>175</v>
      </c>
      <c r="Z3634" s="533" t="s">
        <v>95</v>
      </c>
      <c r="AB3634" s="533">
        <v>0</v>
      </c>
    </row>
    <row r="3635" spans="1:28" ht="15.75" hidden="1">
      <c r="A3635" s="533" t="s">
        <v>2729</v>
      </c>
      <c r="B3635" s="533">
        <v>23</v>
      </c>
      <c r="C3635" s="533" t="s">
        <v>682</v>
      </c>
      <c r="D3635" s="572" t="s">
        <v>2112</v>
      </c>
      <c r="E3635" s="571" t="str">
        <f t="shared" si="3722"/>
        <v xml:space="preserve"> HYDRONIC PIPING</v>
      </c>
      <c r="F3635" s="533" t="str">
        <f t="shared" si="3716"/>
        <v>ME</v>
      </c>
      <c r="G3635" s="533" t="s">
        <v>2722</v>
      </c>
      <c r="H3635" s="533">
        <v>890</v>
      </c>
      <c r="I3635" s="533" t="str">
        <f t="shared" ref="I3635:J3635" si="3730">I3633</f>
        <v>Hot Water Pipes</v>
      </c>
      <c r="J3635" s="533" t="str">
        <f t="shared" si="3730"/>
        <v>Black steel pipes and fittings</v>
      </c>
      <c r="K3635" s="248" t="s">
        <v>19</v>
      </c>
      <c r="L3635" s="233" t="s">
        <v>559</v>
      </c>
      <c r="M3635" s="249">
        <v>105</v>
      </c>
      <c r="N3635" s="236" t="s">
        <v>95</v>
      </c>
      <c r="O3635" s="377"/>
      <c r="P3635" s="25">
        <f t="shared" si="3725"/>
        <v>0</v>
      </c>
      <c r="Q3635" s="158"/>
      <c r="R3635" s="158"/>
      <c r="X3635" s="533" t="s">
        <v>559</v>
      </c>
      <c r="Y3635" s="533">
        <v>105</v>
      </c>
      <c r="Z3635" s="533" t="s">
        <v>95</v>
      </c>
      <c r="AB3635" s="533">
        <v>0</v>
      </c>
    </row>
    <row r="3636" spans="1:28" ht="15.75" hidden="1">
      <c r="A3636" s="533" t="s">
        <v>2729</v>
      </c>
      <c r="B3636" s="533">
        <v>23</v>
      </c>
      <c r="C3636" s="533" t="s">
        <v>682</v>
      </c>
      <c r="D3636" s="572" t="s">
        <v>2112</v>
      </c>
      <c r="E3636" s="571" t="str">
        <f t="shared" si="3722"/>
        <v xml:space="preserve"> HYDRONIC PIPING</v>
      </c>
      <c r="F3636" s="533" t="str">
        <f t="shared" si="3716"/>
        <v>ME</v>
      </c>
      <c r="G3636" s="533" t="s">
        <v>2722</v>
      </c>
      <c r="H3636" s="533">
        <v>891</v>
      </c>
      <c r="I3636" s="533" t="str">
        <f t="shared" ref="I3636:J3636" si="3731">I3634</f>
        <v>Hot Water Pipes</v>
      </c>
      <c r="J3636" s="533" t="str">
        <f t="shared" si="3731"/>
        <v>Black steel pipes and fittings</v>
      </c>
      <c r="K3636" s="248" t="s">
        <v>20</v>
      </c>
      <c r="L3636" s="233" t="s">
        <v>560</v>
      </c>
      <c r="M3636" s="249">
        <v>50</v>
      </c>
      <c r="N3636" s="236" t="s">
        <v>95</v>
      </c>
      <c r="O3636" s="377"/>
      <c r="P3636" s="25">
        <f t="shared" si="3725"/>
        <v>0</v>
      </c>
      <c r="Q3636" s="158"/>
      <c r="R3636" s="158"/>
      <c r="X3636" s="533" t="s">
        <v>560</v>
      </c>
      <c r="Y3636" s="533">
        <v>50</v>
      </c>
      <c r="Z3636" s="533" t="s">
        <v>95</v>
      </c>
      <c r="AB3636" s="533">
        <v>0</v>
      </c>
    </row>
    <row r="3637" spans="1:28" ht="15.75" hidden="1">
      <c r="A3637" s="533" t="s">
        <v>2729</v>
      </c>
      <c r="B3637" s="533">
        <v>23</v>
      </c>
      <c r="C3637" s="533" t="s">
        <v>682</v>
      </c>
      <c r="D3637" s="572" t="s">
        <v>2112</v>
      </c>
      <c r="E3637" s="571" t="str">
        <f t="shared" si="3722"/>
        <v xml:space="preserve"> HYDRONIC PIPING</v>
      </c>
      <c r="F3637" s="533" t="str">
        <f t="shared" si="3716"/>
        <v>ME</v>
      </c>
      <c r="G3637" s="533" t="s">
        <v>2725</v>
      </c>
      <c r="H3637" s="533">
        <v>892</v>
      </c>
      <c r="I3637" s="533" t="str">
        <f>L3637</f>
        <v xml:space="preserve">PEX-A Flexible pipe, complete with fittings, valves, controls , joints, flexible connectors, unions, flanges, couplings, sleeves and all the accessories required for system operation, maintenance and occupants comfort. </v>
      </c>
      <c r="J3637" s="533" t="str">
        <f>L3637</f>
        <v xml:space="preserve">PEX-A Flexible pipe, complete with fittings, valves, controls , joints, flexible connectors, unions, flanges, couplings, sleeves and all the accessories required for system operation, maintenance and occupants comfort. </v>
      </c>
      <c r="K3637" s="137"/>
      <c r="L3637" s="104" t="s">
        <v>723</v>
      </c>
      <c r="M3637" s="101"/>
      <c r="N3637" s="98"/>
      <c r="O3637" s="377"/>
      <c r="P3637" s="98"/>
      <c r="Q3637" s="158"/>
      <c r="R3637" s="158"/>
      <c r="X3637" s="533" t="s">
        <v>723</v>
      </c>
    </row>
    <row r="3638" spans="1:28" ht="16.5" hidden="1" thickBot="1">
      <c r="A3638" s="533" t="s">
        <v>2729</v>
      </c>
      <c r="B3638" s="533">
        <v>23</v>
      </c>
      <c r="C3638" s="533" t="s">
        <v>682</v>
      </c>
      <c r="D3638" s="572" t="s">
        <v>2112</v>
      </c>
      <c r="E3638" s="571" t="str">
        <f t="shared" si="3722"/>
        <v xml:space="preserve"> HYDRONIC PIPING</v>
      </c>
      <c r="F3638" s="533" t="str">
        <f t="shared" si="3716"/>
        <v>ME</v>
      </c>
      <c r="G3638" s="533" t="s">
        <v>2722</v>
      </c>
      <c r="H3638" s="533">
        <v>893</v>
      </c>
      <c r="I3638" s="533" t="str">
        <f>I3636</f>
        <v>Hot Water Pipes</v>
      </c>
      <c r="J3638" s="533" t="str">
        <f>J3636</f>
        <v>Black steel pipes and fittings</v>
      </c>
      <c r="K3638" s="137" t="s">
        <v>15</v>
      </c>
      <c r="L3638" s="106" t="s">
        <v>724</v>
      </c>
      <c r="M3638" s="247">
        <v>278</v>
      </c>
      <c r="N3638" s="98" t="s">
        <v>95</v>
      </c>
      <c r="O3638" s="377">
        <v>4</v>
      </c>
      <c r="P3638" s="25">
        <f>O3638*M3638</f>
        <v>1112</v>
      </c>
      <c r="Q3638" s="158"/>
      <c r="R3638" s="158"/>
      <c r="X3638" s="533" t="s">
        <v>724</v>
      </c>
      <c r="Y3638" s="533">
        <v>278</v>
      </c>
      <c r="Z3638" s="533" t="s">
        <v>95</v>
      </c>
      <c r="AA3638" s="533">
        <v>4</v>
      </c>
      <c r="AB3638" s="533">
        <v>1112</v>
      </c>
    </row>
    <row r="3639" spans="1:28" ht="15.75" hidden="1">
      <c r="A3639" s="533" t="s">
        <v>2729</v>
      </c>
      <c r="B3639" s="533">
        <v>23</v>
      </c>
      <c r="C3639" s="533" t="s">
        <v>682</v>
      </c>
      <c r="D3639" s="572" t="s">
        <v>2112</v>
      </c>
      <c r="E3639" s="571" t="str">
        <f t="shared" si="3722"/>
        <v xml:space="preserve"> HYDRONIC PIPING</v>
      </c>
      <c r="F3639" s="533" t="str">
        <f t="shared" si="3716"/>
        <v>ME</v>
      </c>
      <c r="G3639" s="533" t="s">
        <v>2725</v>
      </c>
      <c r="H3639" s="533">
        <v>894</v>
      </c>
      <c r="I3639" s="533" t="str">
        <f t="shared" ref="I3639" si="3732">L3639</f>
        <v>Condensate Drain Pipes</v>
      </c>
      <c r="J3639" s="533" t="s">
        <v>726</v>
      </c>
      <c r="K3639" s="137"/>
      <c r="L3639" s="104" t="s">
        <v>725</v>
      </c>
      <c r="M3639" s="101"/>
      <c r="N3639" s="98"/>
      <c r="O3639" s="377"/>
      <c r="P3639" s="98"/>
      <c r="Q3639" s="158"/>
      <c r="R3639" s="158"/>
      <c r="X3639" s="533" t="s">
        <v>725</v>
      </c>
    </row>
    <row r="3640" spans="1:28" ht="15.75" hidden="1">
      <c r="A3640" s="533" t="s">
        <v>2729</v>
      </c>
      <c r="B3640" s="533">
        <v>23</v>
      </c>
      <c r="C3640" s="533" t="s">
        <v>682</v>
      </c>
      <c r="D3640" s="572" t="s">
        <v>2112</v>
      </c>
      <c r="E3640" s="571" t="str">
        <f t="shared" si="3722"/>
        <v xml:space="preserve"> HYDRONIC PIPING</v>
      </c>
      <c r="F3640" s="533" t="str">
        <f t="shared" si="3716"/>
        <v>ME</v>
      </c>
      <c r="G3640" s="533" t="s">
        <v>2725</v>
      </c>
      <c r="H3640" s="533">
        <v>895</v>
      </c>
      <c r="I3640" s="533" t="s">
        <v>725</v>
      </c>
      <c r="J3640" s="533" t="str">
        <f t="shared" ref="J3640" si="3733">L3640</f>
        <v>PVC pipes and fittings</v>
      </c>
      <c r="K3640" s="137"/>
      <c r="L3640" s="104" t="s">
        <v>726</v>
      </c>
      <c r="M3640" s="101"/>
      <c r="N3640" s="98"/>
      <c r="O3640" s="377"/>
      <c r="P3640" s="98"/>
      <c r="Q3640" s="158"/>
      <c r="R3640" s="158"/>
      <c r="X3640" s="533" t="s">
        <v>726</v>
      </c>
    </row>
    <row r="3641" spans="1:28" ht="16.5" hidden="1" thickBot="1">
      <c r="A3641" s="533" t="s">
        <v>2729</v>
      </c>
      <c r="B3641" s="533">
        <v>23</v>
      </c>
      <c r="C3641" s="533" t="s">
        <v>682</v>
      </c>
      <c r="D3641" s="572" t="s">
        <v>2112</v>
      </c>
      <c r="E3641" s="571" t="str">
        <f t="shared" si="3722"/>
        <v xml:space="preserve"> HYDRONIC PIPING</v>
      </c>
      <c r="F3641" s="533" t="str">
        <f t="shared" si="3716"/>
        <v>ME</v>
      </c>
      <c r="G3641" s="533" t="s">
        <v>2722</v>
      </c>
      <c r="H3641" s="533">
        <v>896</v>
      </c>
      <c r="I3641" s="533" t="str">
        <f>I3639</f>
        <v>Condensate Drain Pipes</v>
      </c>
      <c r="J3641" s="533" t="str">
        <f>J3639</f>
        <v>PVC pipes and fittings</v>
      </c>
      <c r="K3641" s="137" t="s">
        <v>17</v>
      </c>
      <c r="L3641" s="106" t="s">
        <v>594</v>
      </c>
      <c r="M3641" s="247">
        <v>100</v>
      </c>
      <c r="N3641" s="98" t="s">
        <v>95</v>
      </c>
      <c r="O3641" s="377">
        <v>9</v>
      </c>
      <c r="P3641" s="25">
        <f>O3641*M3641</f>
        <v>900</v>
      </c>
      <c r="Q3641" s="158"/>
      <c r="R3641" s="158"/>
      <c r="X3641" s="533" t="s">
        <v>594</v>
      </c>
      <c r="Y3641" s="533">
        <v>100</v>
      </c>
      <c r="Z3641" s="533" t="s">
        <v>95</v>
      </c>
      <c r="AA3641" s="533">
        <v>9</v>
      </c>
      <c r="AB3641" s="533">
        <v>900</v>
      </c>
    </row>
    <row r="3642" spans="1:28" ht="15.75" hidden="1">
      <c r="A3642" s="533" t="s">
        <v>2729</v>
      </c>
      <c r="B3642" s="533">
        <v>23</v>
      </c>
      <c r="C3642" s="533" t="s">
        <v>682</v>
      </c>
      <c r="D3642" s="572" t="s">
        <v>2112</v>
      </c>
      <c r="E3642" s="571" t="str">
        <f t="shared" si="3722"/>
        <v xml:space="preserve"> HYDRONIC PIPING</v>
      </c>
      <c r="F3642" s="533" t="str">
        <f t="shared" si="3716"/>
        <v>ME</v>
      </c>
      <c r="G3642" s="533" t="s">
        <v>2725</v>
      </c>
      <c r="H3642" s="533">
        <v>897</v>
      </c>
      <c r="I3642" s="533" t="str">
        <f>L3642</f>
        <v>Valves</v>
      </c>
      <c r="J3642" s="533" t="str">
        <f>L3642</f>
        <v>Valves</v>
      </c>
      <c r="K3642" s="248"/>
      <c r="L3642" s="250" t="s">
        <v>563</v>
      </c>
      <c r="M3642" s="249"/>
      <c r="N3642" s="236"/>
      <c r="O3642" s="377"/>
      <c r="P3642" s="98"/>
      <c r="Q3642" s="158"/>
      <c r="R3642" s="158"/>
      <c r="X3642" s="533" t="s">
        <v>563</v>
      </c>
    </row>
    <row r="3643" spans="1:28" ht="15.75" hidden="1">
      <c r="A3643" s="533" t="s">
        <v>2729</v>
      </c>
      <c r="B3643" s="533">
        <v>23</v>
      </c>
      <c r="C3643" s="533" t="s">
        <v>682</v>
      </c>
      <c r="D3643" s="572" t="s">
        <v>2112</v>
      </c>
      <c r="E3643" s="571" t="str">
        <f t="shared" si="3722"/>
        <v xml:space="preserve"> HYDRONIC PIPING</v>
      </c>
      <c r="F3643" s="533" t="str">
        <f t="shared" si="3716"/>
        <v>ME</v>
      </c>
      <c r="G3643" s="533" t="s">
        <v>2722</v>
      </c>
      <c r="H3643" s="533">
        <v>898</v>
      </c>
      <c r="I3643" s="533" t="str">
        <f>I3641</f>
        <v>Condensate Drain Pipes</v>
      </c>
      <c r="J3643" s="533" t="str">
        <f>J3641</f>
        <v>PVC pipes and fittings</v>
      </c>
      <c r="K3643" s="248" t="s">
        <v>48</v>
      </c>
      <c r="L3643" s="233" t="s">
        <v>727</v>
      </c>
      <c r="M3643" s="249"/>
      <c r="N3643" s="236" t="s">
        <v>2</v>
      </c>
      <c r="O3643" s="377"/>
      <c r="P3643" s="25">
        <f>O3643*M3643</f>
        <v>0</v>
      </c>
      <c r="Q3643" s="158"/>
      <c r="R3643" s="158"/>
      <c r="X3643" s="533" t="s">
        <v>727</v>
      </c>
      <c r="Z3643" s="533" t="s">
        <v>2</v>
      </c>
    </row>
    <row r="3644" spans="1:28" ht="15.75" hidden="1">
      <c r="A3644" s="533" t="s">
        <v>2729</v>
      </c>
      <c r="B3644" s="533">
        <v>23</v>
      </c>
      <c r="C3644" s="533" t="s">
        <v>682</v>
      </c>
      <c r="D3644" s="572" t="s">
        <v>2112</v>
      </c>
      <c r="E3644" s="571" t="str">
        <f t="shared" si="3722"/>
        <v xml:space="preserve"> HYDRONIC PIPING</v>
      </c>
      <c r="F3644" s="533" t="str">
        <f t="shared" si="3716"/>
        <v>ME</v>
      </c>
      <c r="G3644" s="533" t="s">
        <v>2725</v>
      </c>
      <c r="H3644" s="533">
        <v>899</v>
      </c>
      <c r="I3644" s="533" t="str">
        <f t="shared" ref="I3644" si="3734">L3644</f>
        <v>Hydronic Specialties</v>
      </c>
      <c r="J3644" s="533" t="s">
        <v>729</v>
      </c>
      <c r="K3644" s="248"/>
      <c r="L3644" s="250" t="s">
        <v>728</v>
      </c>
      <c r="M3644" s="249"/>
      <c r="N3644" s="236"/>
      <c r="O3644" s="377"/>
      <c r="P3644" s="98"/>
      <c r="Q3644" s="158"/>
      <c r="R3644" s="158"/>
      <c r="X3644" s="533" t="s">
        <v>728</v>
      </c>
    </row>
    <row r="3645" spans="1:28" ht="15.75" hidden="1">
      <c r="A3645" s="533" t="s">
        <v>2729</v>
      </c>
      <c r="B3645" s="533">
        <v>23</v>
      </c>
      <c r="C3645" s="533" t="s">
        <v>682</v>
      </c>
      <c r="D3645" s="572" t="s">
        <v>2112</v>
      </c>
      <c r="E3645" s="571" t="str">
        <f t="shared" si="3722"/>
        <v xml:space="preserve"> HYDRONIC PIPING</v>
      </c>
      <c r="F3645" s="533" t="str">
        <f t="shared" si="3716"/>
        <v>ME</v>
      </c>
      <c r="G3645" s="533" t="s">
        <v>2725</v>
      </c>
      <c r="H3645" s="533">
        <v>900</v>
      </c>
      <c r="I3645" s="533" t="s">
        <v>728</v>
      </c>
      <c r="J3645" s="533" t="str">
        <f t="shared" ref="J3645" si="3735">L3645</f>
        <v>Expansion Tanks</v>
      </c>
      <c r="K3645" s="248"/>
      <c r="L3645" s="250" t="s">
        <v>729</v>
      </c>
      <c r="M3645" s="249"/>
      <c r="N3645" s="236"/>
      <c r="O3645" s="377"/>
      <c r="P3645" s="98"/>
      <c r="Q3645" s="158"/>
      <c r="R3645" s="158"/>
      <c r="X3645" s="533" t="s">
        <v>729</v>
      </c>
    </row>
    <row r="3646" spans="1:28" ht="15.75" hidden="1">
      <c r="A3646" s="533" t="s">
        <v>2729</v>
      </c>
      <c r="B3646" s="533">
        <v>23</v>
      </c>
      <c r="C3646" s="533" t="s">
        <v>682</v>
      </c>
      <c r="D3646" s="572" t="s">
        <v>2112</v>
      </c>
      <c r="E3646" s="571" t="str">
        <f t="shared" si="3722"/>
        <v xml:space="preserve"> HYDRONIC PIPING</v>
      </c>
      <c r="F3646" s="533" t="str">
        <f t="shared" si="3716"/>
        <v>ME</v>
      </c>
      <c r="G3646" s="533" t="s">
        <v>2722</v>
      </c>
      <c r="H3646" s="533">
        <v>901</v>
      </c>
      <c r="I3646" s="533" t="str">
        <f>I3644</f>
        <v>Hydronic Specialties</v>
      </c>
      <c r="J3646" s="533" t="str">
        <f>J3644</f>
        <v>Expansion Tanks</v>
      </c>
      <c r="K3646" s="248" t="s">
        <v>50</v>
      </c>
      <c r="L3646" s="233" t="s">
        <v>730</v>
      </c>
      <c r="M3646" s="249">
        <v>1</v>
      </c>
      <c r="N3646" s="236" t="s">
        <v>39</v>
      </c>
      <c r="O3646" s="377"/>
      <c r="P3646" s="25">
        <f>O3646*M3646</f>
        <v>0</v>
      </c>
      <c r="Q3646" s="158"/>
      <c r="R3646" s="158"/>
      <c r="X3646" s="533" t="s">
        <v>730</v>
      </c>
      <c r="Y3646" s="533">
        <v>1</v>
      </c>
      <c r="Z3646" s="533" t="s">
        <v>39</v>
      </c>
    </row>
    <row r="3647" spans="1:28" ht="15.75" hidden="1">
      <c r="A3647" s="533" t="s">
        <v>2729</v>
      </c>
      <c r="B3647" s="533">
        <v>23</v>
      </c>
      <c r="C3647" s="533" t="s">
        <v>682</v>
      </c>
      <c r="D3647" s="572" t="s">
        <v>2114</v>
      </c>
      <c r="E3647" s="571" t="s">
        <v>1266</v>
      </c>
      <c r="F3647" s="533" t="str">
        <f t="shared" si="3716"/>
        <v>ME</v>
      </c>
      <c r="G3647" s="533" t="s">
        <v>2725</v>
      </c>
      <c r="H3647" s="533">
        <v>902</v>
      </c>
      <c r="I3647" s="533" t="str">
        <f t="shared" ref="I3647:I3648" si="3736">L3647</f>
        <v>232123 - HYDRONIC PUMPS</v>
      </c>
      <c r="J3647" s="533" t="str">
        <f t="shared" ref="J3647:J3648" si="3737">L3647</f>
        <v>232123 - HYDRONIC PUMPS</v>
      </c>
      <c r="K3647" s="248"/>
      <c r="L3647" s="250" t="s">
        <v>731</v>
      </c>
      <c r="M3647" s="249"/>
      <c r="N3647" s="236"/>
      <c r="O3647" s="377"/>
      <c r="P3647" s="98"/>
      <c r="Q3647" s="158"/>
      <c r="R3647" s="158"/>
      <c r="X3647" s="533" t="s">
        <v>731</v>
      </c>
    </row>
    <row r="3648" spans="1:28" ht="15.75" hidden="1">
      <c r="A3648" s="533" t="s">
        <v>2729</v>
      </c>
      <c r="B3648" s="533">
        <v>23</v>
      </c>
      <c r="C3648" s="533" t="s">
        <v>682</v>
      </c>
      <c r="D3648" s="572" t="s">
        <v>2114</v>
      </c>
      <c r="E3648" s="571" t="str">
        <f t="shared" ref="E3648:E3653" si="3738">E3647</f>
        <v xml:space="preserve"> HYDRONIC PUMPS</v>
      </c>
      <c r="F3648" s="533" t="str">
        <f t="shared" si="3716"/>
        <v>ME</v>
      </c>
      <c r="G3648" s="533" t="s">
        <v>2725</v>
      </c>
      <c r="H3648" s="533">
        <v>903</v>
      </c>
      <c r="I3648" s="533" t="str">
        <f t="shared" si="3736"/>
        <v>Centrifugal Flexible-coupled end suction pumps</v>
      </c>
      <c r="J3648" s="533" t="str">
        <f t="shared" si="3737"/>
        <v>Centrifugal Flexible-coupled end suction pumps</v>
      </c>
      <c r="K3648" s="248"/>
      <c r="L3648" s="250" t="s">
        <v>732</v>
      </c>
      <c r="M3648" s="249"/>
      <c r="N3648" s="236"/>
      <c r="O3648" s="376"/>
      <c r="P3648" s="98"/>
      <c r="Q3648" s="158"/>
      <c r="R3648" s="158"/>
      <c r="X3648" s="533" t="s">
        <v>732</v>
      </c>
    </row>
    <row r="3649" spans="1:28" ht="15.75" hidden="1">
      <c r="A3649" s="533" t="s">
        <v>2729</v>
      </c>
      <c r="B3649" s="533">
        <v>23</v>
      </c>
      <c r="C3649" s="533" t="s">
        <v>682</v>
      </c>
      <c r="D3649" s="572" t="s">
        <v>2114</v>
      </c>
      <c r="E3649" s="571" t="str">
        <f t="shared" si="3738"/>
        <v xml:space="preserve"> HYDRONIC PUMPS</v>
      </c>
      <c r="F3649" s="533" t="str">
        <f t="shared" si="3716"/>
        <v>ME</v>
      </c>
      <c r="G3649" s="533" t="s">
        <v>2722</v>
      </c>
      <c r="H3649" s="533">
        <v>904</v>
      </c>
      <c r="I3649" s="533" t="str">
        <f t="shared" ref="I3649:J3649" si="3739">I3647</f>
        <v>232123 - HYDRONIC PUMPS</v>
      </c>
      <c r="J3649" s="533" t="str">
        <f t="shared" si="3739"/>
        <v>232123 - HYDRONIC PUMPS</v>
      </c>
      <c r="K3649" s="248" t="s">
        <v>13</v>
      </c>
      <c r="L3649" s="233" t="s">
        <v>733</v>
      </c>
      <c r="M3649" s="249">
        <v>2</v>
      </c>
      <c r="N3649" s="236" t="s">
        <v>39</v>
      </c>
      <c r="O3649" s="377"/>
      <c r="P3649" s="25">
        <f t="shared" ref="P3649:P3653" si="3740">O3649*M3649</f>
        <v>0</v>
      </c>
      <c r="Q3649" s="158"/>
      <c r="R3649" s="158"/>
      <c r="X3649" s="533" t="s">
        <v>733</v>
      </c>
      <c r="Y3649" s="533">
        <v>2</v>
      </c>
      <c r="Z3649" s="533" t="s">
        <v>39</v>
      </c>
      <c r="AB3649" s="533">
        <v>0</v>
      </c>
    </row>
    <row r="3650" spans="1:28" ht="15.75" hidden="1">
      <c r="A3650" s="533" t="s">
        <v>2729</v>
      </c>
      <c r="B3650" s="533">
        <v>23</v>
      </c>
      <c r="C3650" s="533" t="s">
        <v>682</v>
      </c>
      <c r="D3650" s="572" t="s">
        <v>2114</v>
      </c>
      <c r="E3650" s="571" t="str">
        <f t="shared" si="3738"/>
        <v xml:space="preserve"> HYDRONIC PUMPS</v>
      </c>
      <c r="F3650" s="533" t="str">
        <f t="shared" si="3716"/>
        <v>ME</v>
      </c>
      <c r="G3650" s="533" t="s">
        <v>2722</v>
      </c>
      <c r="H3650" s="533">
        <v>905</v>
      </c>
      <c r="I3650" s="533" t="str">
        <f t="shared" ref="I3650:J3650" si="3741">I3648</f>
        <v>Centrifugal Flexible-coupled end suction pumps</v>
      </c>
      <c r="J3650" s="533" t="str">
        <f t="shared" si="3741"/>
        <v>Centrifugal Flexible-coupled end suction pumps</v>
      </c>
      <c r="K3650" s="248" t="s">
        <v>15</v>
      </c>
      <c r="L3650" s="233" t="s">
        <v>734</v>
      </c>
      <c r="M3650" s="249">
        <v>2</v>
      </c>
      <c r="N3650" s="236" t="s">
        <v>39</v>
      </c>
      <c r="O3650" s="377"/>
      <c r="P3650" s="25">
        <f t="shared" si="3740"/>
        <v>0</v>
      </c>
      <c r="Q3650" s="158"/>
      <c r="R3650" s="158"/>
      <c r="X3650" s="533" t="s">
        <v>734</v>
      </c>
      <c r="Y3650" s="533">
        <v>2</v>
      </c>
      <c r="Z3650" s="533" t="s">
        <v>39</v>
      </c>
      <c r="AB3650" s="533">
        <v>0</v>
      </c>
    </row>
    <row r="3651" spans="1:28" ht="15.75" hidden="1">
      <c r="A3651" s="533" t="s">
        <v>2729</v>
      </c>
      <c r="B3651" s="533">
        <v>23</v>
      </c>
      <c r="C3651" s="533" t="s">
        <v>682</v>
      </c>
      <c r="D3651" s="572" t="s">
        <v>2114</v>
      </c>
      <c r="E3651" s="571" t="str">
        <f t="shared" si="3738"/>
        <v xml:space="preserve"> HYDRONIC PUMPS</v>
      </c>
      <c r="F3651" s="533" t="str">
        <f t="shared" si="3716"/>
        <v>ME</v>
      </c>
      <c r="G3651" s="533" t="s">
        <v>2722</v>
      </c>
      <c r="H3651" s="533">
        <v>906</v>
      </c>
      <c r="I3651" s="533" t="str">
        <f t="shared" ref="I3651:J3651" si="3742">I3649</f>
        <v>232123 - HYDRONIC PUMPS</v>
      </c>
      <c r="J3651" s="533" t="str">
        <f t="shared" si="3742"/>
        <v>232123 - HYDRONIC PUMPS</v>
      </c>
      <c r="K3651" s="248" t="s">
        <v>17</v>
      </c>
      <c r="L3651" s="233" t="s">
        <v>735</v>
      </c>
      <c r="M3651" s="249">
        <v>2</v>
      </c>
      <c r="N3651" s="236" t="s">
        <v>39</v>
      </c>
      <c r="O3651" s="377"/>
      <c r="P3651" s="25">
        <f t="shared" si="3740"/>
        <v>0</v>
      </c>
      <c r="Q3651" s="158"/>
      <c r="R3651" s="158"/>
      <c r="X3651" s="533" t="s">
        <v>735</v>
      </c>
      <c r="Y3651" s="533">
        <v>2</v>
      </c>
      <c r="Z3651" s="533" t="s">
        <v>39</v>
      </c>
      <c r="AB3651" s="533">
        <v>0</v>
      </c>
    </row>
    <row r="3652" spans="1:28" ht="15.75" hidden="1">
      <c r="A3652" s="533" t="s">
        <v>2729</v>
      </c>
      <c r="B3652" s="533">
        <v>23</v>
      </c>
      <c r="C3652" s="533" t="s">
        <v>682</v>
      </c>
      <c r="D3652" s="572" t="s">
        <v>2114</v>
      </c>
      <c r="E3652" s="571" t="str">
        <f t="shared" si="3738"/>
        <v xml:space="preserve"> HYDRONIC PUMPS</v>
      </c>
      <c r="F3652" s="533" t="str">
        <f t="shared" si="3716"/>
        <v>ME</v>
      </c>
      <c r="G3652" s="533" t="s">
        <v>2722</v>
      </c>
      <c r="H3652" s="533">
        <v>907</v>
      </c>
      <c r="I3652" s="533" t="str">
        <f t="shared" ref="I3652:J3652" si="3743">I3650</f>
        <v>Centrifugal Flexible-coupled end suction pumps</v>
      </c>
      <c r="J3652" s="533" t="str">
        <f t="shared" si="3743"/>
        <v>Centrifugal Flexible-coupled end suction pumps</v>
      </c>
      <c r="K3652" s="248" t="s">
        <v>19</v>
      </c>
      <c r="L3652" s="233" t="s">
        <v>736</v>
      </c>
      <c r="M3652" s="249">
        <v>2</v>
      </c>
      <c r="N3652" s="236" t="s">
        <v>39</v>
      </c>
      <c r="O3652" s="377"/>
      <c r="P3652" s="25">
        <f t="shared" si="3740"/>
        <v>0</v>
      </c>
      <c r="Q3652" s="158"/>
      <c r="R3652" s="158"/>
      <c r="X3652" s="533" t="s">
        <v>736</v>
      </c>
      <c r="Y3652" s="533">
        <v>2</v>
      </c>
      <c r="Z3652" s="533" t="s">
        <v>39</v>
      </c>
      <c r="AB3652" s="533">
        <v>0</v>
      </c>
    </row>
    <row r="3653" spans="1:28" ht="15.75" hidden="1">
      <c r="A3653" s="533" t="s">
        <v>2729</v>
      </c>
      <c r="B3653" s="533">
        <v>23</v>
      </c>
      <c r="C3653" s="533" t="s">
        <v>682</v>
      </c>
      <c r="D3653" s="572" t="s">
        <v>2114</v>
      </c>
      <c r="E3653" s="571" t="str">
        <f t="shared" si="3738"/>
        <v xml:space="preserve"> HYDRONIC PUMPS</v>
      </c>
      <c r="F3653" s="533" t="str">
        <f t="shared" si="3716"/>
        <v>ME</v>
      </c>
      <c r="G3653" s="533" t="s">
        <v>2722</v>
      </c>
      <c r="H3653" s="533">
        <v>908</v>
      </c>
      <c r="I3653" s="533" t="str">
        <f t="shared" ref="I3653:J3653" si="3744">I3651</f>
        <v>232123 - HYDRONIC PUMPS</v>
      </c>
      <c r="J3653" s="533" t="str">
        <f t="shared" si="3744"/>
        <v>232123 - HYDRONIC PUMPS</v>
      </c>
      <c r="K3653" s="248" t="s">
        <v>20</v>
      </c>
      <c r="L3653" s="233" t="s">
        <v>737</v>
      </c>
      <c r="M3653" s="249"/>
      <c r="N3653" s="236" t="s">
        <v>2</v>
      </c>
      <c r="O3653" s="377"/>
      <c r="P3653" s="25">
        <f t="shared" si="3740"/>
        <v>0</v>
      </c>
      <c r="Q3653" s="138"/>
      <c r="R3653" s="138"/>
      <c r="X3653" s="533" t="s">
        <v>737</v>
      </c>
      <c r="Z3653" s="533" t="s">
        <v>2</v>
      </c>
    </row>
    <row r="3654" spans="1:28" ht="15.75" hidden="1">
      <c r="A3654" s="533" t="s">
        <v>2729</v>
      </c>
      <c r="B3654" s="533">
        <v>23</v>
      </c>
      <c r="C3654" s="533" t="s">
        <v>682</v>
      </c>
      <c r="D3654" s="572" t="s">
        <v>1305</v>
      </c>
      <c r="E3654" s="571" t="s">
        <v>1267</v>
      </c>
      <c r="F3654" s="533" t="str">
        <f t="shared" si="3716"/>
        <v>ME</v>
      </c>
      <c r="G3654" s="533" t="s">
        <v>2725</v>
      </c>
      <c r="H3654" s="533">
        <v>909</v>
      </c>
      <c r="I3654" s="533" t="str">
        <f>L3654</f>
        <v>232500- HVAC WATER TREATMENT</v>
      </c>
      <c r="J3654" s="533" t="str">
        <f>L3654</f>
        <v>232500- HVAC WATER TREATMENT</v>
      </c>
      <c r="K3654" s="248"/>
      <c r="L3654" s="250" t="s">
        <v>738</v>
      </c>
      <c r="M3654" s="249"/>
      <c r="N3654" s="236"/>
      <c r="O3654" s="377"/>
      <c r="P3654" s="98"/>
      <c r="Q3654" s="158"/>
      <c r="R3654" s="158"/>
      <c r="X3654" s="533" t="s">
        <v>738</v>
      </c>
    </row>
    <row r="3655" spans="1:28" ht="15.75" hidden="1">
      <c r="A3655" s="533" t="s">
        <v>2729</v>
      </c>
      <c r="B3655" s="533">
        <v>23</v>
      </c>
      <c r="C3655" s="533" t="s">
        <v>682</v>
      </c>
      <c r="D3655" s="572" t="s">
        <v>1305</v>
      </c>
      <c r="E3655" s="571" t="str">
        <f t="shared" ref="E3655:E3656" si="3745">E3654</f>
        <v xml:space="preserve"> HVAC WATER TREATMENT</v>
      </c>
      <c r="F3655" s="533" t="str">
        <f t="shared" si="3716"/>
        <v>ME</v>
      </c>
      <c r="G3655" s="533" t="s">
        <v>2722</v>
      </c>
      <c r="H3655" s="533">
        <v>910</v>
      </c>
      <c r="I3655" s="533" t="str">
        <f t="shared" ref="I3655:J3655" si="3746">I3653</f>
        <v>232123 - HYDRONIC PUMPS</v>
      </c>
      <c r="J3655" s="533" t="str">
        <f t="shared" si="3746"/>
        <v>232123 - HYDRONIC PUMPS</v>
      </c>
      <c r="K3655" s="248" t="s">
        <v>21</v>
      </c>
      <c r="L3655" s="233" t="s">
        <v>739</v>
      </c>
      <c r="M3655" s="249"/>
      <c r="N3655" s="236" t="s">
        <v>2</v>
      </c>
      <c r="O3655" s="377"/>
      <c r="P3655" s="25">
        <f t="shared" ref="P3655:P3656" si="3747">O3655*M3655</f>
        <v>0</v>
      </c>
      <c r="Q3655" s="158"/>
      <c r="R3655" s="158"/>
      <c r="X3655" s="533" t="s">
        <v>739</v>
      </c>
      <c r="Z3655" s="533" t="s">
        <v>2</v>
      </c>
    </row>
    <row r="3656" spans="1:28" ht="15.75" hidden="1">
      <c r="A3656" s="533" t="s">
        <v>2729</v>
      </c>
      <c r="B3656" s="533">
        <v>23</v>
      </c>
      <c r="C3656" s="533" t="s">
        <v>682</v>
      </c>
      <c r="D3656" s="572" t="s">
        <v>1305</v>
      </c>
      <c r="E3656" s="571" t="str">
        <f t="shared" si="3745"/>
        <v xml:space="preserve"> HVAC WATER TREATMENT</v>
      </c>
      <c r="F3656" s="533" t="str">
        <f t="shared" si="3716"/>
        <v>ME</v>
      </c>
      <c r="G3656" s="533" t="s">
        <v>2722</v>
      </c>
      <c r="H3656" s="533">
        <v>911</v>
      </c>
      <c r="I3656" s="533" t="str">
        <f t="shared" ref="I3656:J3656" si="3748">I3654</f>
        <v>232500- HVAC WATER TREATMENT</v>
      </c>
      <c r="J3656" s="533" t="str">
        <f t="shared" si="3748"/>
        <v>232500- HVAC WATER TREATMENT</v>
      </c>
      <c r="K3656" s="248" t="s">
        <v>45</v>
      </c>
      <c r="L3656" s="233" t="s">
        <v>740</v>
      </c>
      <c r="M3656" s="249"/>
      <c r="N3656" s="236" t="s">
        <v>2</v>
      </c>
      <c r="O3656" s="377"/>
      <c r="P3656" s="25">
        <f t="shared" si="3747"/>
        <v>0</v>
      </c>
      <c r="Q3656" s="158"/>
      <c r="R3656" s="158"/>
      <c r="X3656" s="533" t="s">
        <v>740</v>
      </c>
      <c r="Z3656" s="533" t="s">
        <v>2</v>
      </c>
    </row>
    <row r="3657" spans="1:28" ht="15.75" hidden="1">
      <c r="A3657" s="533" t="s">
        <v>2729</v>
      </c>
      <c r="B3657" s="533">
        <v>23</v>
      </c>
      <c r="C3657" s="533" t="s">
        <v>682</v>
      </c>
      <c r="D3657" s="572" t="s">
        <v>1306</v>
      </c>
      <c r="E3657" s="571" t="s">
        <v>1268</v>
      </c>
      <c r="F3657" s="533" t="str">
        <f t="shared" si="3716"/>
        <v>ME</v>
      </c>
      <c r="G3657" s="533" t="s">
        <v>2725</v>
      </c>
      <c r="H3657" s="533">
        <v>912</v>
      </c>
      <c r="I3657" s="533" t="str">
        <f>L3657</f>
        <v>233113- METAL DUCTS</v>
      </c>
      <c r="J3657" s="533" t="str">
        <f>L3657</f>
        <v>233113- METAL DUCTS</v>
      </c>
      <c r="K3657" s="137"/>
      <c r="L3657" s="104" t="s">
        <v>741</v>
      </c>
      <c r="M3657" s="101"/>
      <c r="N3657" s="98"/>
      <c r="O3657" s="377"/>
      <c r="P3657" s="98"/>
      <c r="Q3657" s="158"/>
      <c r="R3657" s="158"/>
      <c r="X3657" s="533" t="s">
        <v>741</v>
      </c>
    </row>
    <row r="3658" spans="1:28" ht="16.5" hidden="1" thickBot="1">
      <c r="A3658" s="533" t="s">
        <v>2729</v>
      </c>
      <c r="B3658" s="533">
        <v>23</v>
      </c>
      <c r="C3658" s="533" t="s">
        <v>682</v>
      </c>
      <c r="D3658" s="572" t="s">
        <v>1306</v>
      </c>
      <c r="E3658" s="571" t="str">
        <f t="shared" ref="E3658:E3659" si="3749">E3657</f>
        <v xml:space="preserve"> METAL DUCTS</v>
      </c>
      <c r="F3658" s="533" t="str">
        <f t="shared" si="3716"/>
        <v>ME</v>
      </c>
      <c r="G3658" s="533" t="s">
        <v>2722</v>
      </c>
      <c r="H3658" s="533">
        <v>913</v>
      </c>
      <c r="I3658" s="533" t="str">
        <f t="shared" ref="I3658:J3658" si="3750">I3656</f>
        <v>232500- HVAC WATER TREATMENT</v>
      </c>
      <c r="J3658" s="533" t="str">
        <f t="shared" si="3750"/>
        <v>232500- HVAC WATER TREATMENT</v>
      </c>
      <c r="K3658" s="137" t="s">
        <v>13</v>
      </c>
      <c r="L3658" s="106" t="s">
        <v>742</v>
      </c>
      <c r="M3658" s="247">
        <v>2400</v>
      </c>
      <c r="N3658" s="98" t="s">
        <v>743</v>
      </c>
      <c r="O3658" s="377">
        <v>5</v>
      </c>
      <c r="P3658" s="25">
        <f t="shared" ref="P3658:P3659" si="3751">O3658*M3658</f>
        <v>12000</v>
      </c>
      <c r="Q3658" s="158"/>
      <c r="R3658" s="158"/>
      <c r="X3658" s="533" t="s">
        <v>742</v>
      </c>
      <c r="Y3658" s="533">
        <v>2400</v>
      </c>
      <c r="Z3658" s="533" t="s">
        <v>743</v>
      </c>
      <c r="AA3658" s="533">
        <v>5</v>
      </c>
      <c r="AB3658" s="533">
        <v>12000</v>
      </c>
    </row>
    <row r="3659" spans="1:28" ht="15.75" hidden="1">
      <c r="A3659" s="533" t="s">
        <v>2729</v>
      </c>
      <c r="B3659" s="533">
        <v>23</v>
      </c>
      <c r="C3659" s="533" t="s">
        <v>682</v>
      </c>
      <c r="D3659" s="572" t="s">
        <v>1306</v>
      </c>
      <c r="E3659" s="571" t="str">
        <f t="shared" si="3749"/>
        <v xml:space="preserve"> METAL DUCTS</v>
      </c>
      <c r="F3659" s="533" t="str">
        <f t="shared" si="3716"/>
        <v>ME</v>
      </c>
      <c r="G3659" s="533" t="s">
        <v>2722</v>
      </c>
      <c r="H3659" s="533">
        <v>914</v>
      </c>
      <c r="I3659" s="533" t="str">
        <f t="shared" ref="I3659:J3659" si="3752">I3657</f>
        <v>233113- METAL DUCTS</v>
      </c>
      <c r="J3659" s="533" t="str">
        <f t="shared" si="3752"/>
        <v>233113- METAL DUCTS</v>
      </c>
      <c r="K3659" s="248" t="s">
        <v>50</v>
      </c>
      <c r="L3659" s="233" t="s">
        <v>744</v>
      </c>
      <c r="M3659" s="249">
        <v>402</v>
      </c>
      <c r="N3659" s="236" t="s">
        <v>743</v>
      </c>
      <c r="O3659" s="377"/>
      <c r="P3659" s="25">
        <f t="shared" si="3751"/>
        <v>0</v>
      </c>
      <c r="Q3659" s="158"/>
      <c r="R3659" s="158"/>
      <c r="X3659" s="533" t="s">
        <v>744</v>
      </c>
      <c r="Y3659" s="533">
        <v>402</v>
      </c>
      <c r="Z3659" s="533" t="s">
        <v>743</v>
      </c>
      <c r="AB3659" s="533">
        <v>0</v>
      </c>
    </row>
    <row r="3660" spans="1:28" ht="15.75" hidden="1">
      <c r="A3660" s="533" t="s">
        <v>2729</v>
      </c>
      <c r="B3660" s="533">
        <v>23</v>
      </c>
      <c r="C3660" s="533" t="s">
        <v>682</v>
      </c>
      <c r="D3660" s="572" t="s">
        <v>2130</v>
      </c>
      <c r="E3660" s="571" t="s">
        <v>1269</v>
      </c>
      <c r="F3660" s="533" t="str">
        <f t="shared" si="3716"/>
        <v>ME</v>
      </c>
      <c r="G3660" s="533" t="s">
        <v>2725</v>
      </c>
      <c r="H3660" s="533">
        <v>915</v>
      </c>
      <c r="I3660" s="533" t="str">
        <f>L3660</f>
        <v>233300 - AIR DUCT ACCESSORIES</v>
      </c>
      <c r="J3660" s="533" t="str">
        <f>L3660</f>
        <v>233300 - AIR DUCT ACCESSORIES</v>
      </c>
      <c r="K3660" s="137"/>
      <c r="L3660" s="104" t="s">
        <v>745</v>
      </c>
      <c r="M3660" s="101"/>
      <c r="N3660" s="98"/>
      <c r="O3660" s="377"/>
      <c r="P3660" s="98"/>
      <c r="Q3660" s="158"/>
      <c r="R3660" s="158"/>
      <c r="X3660" s="533" t="s">
        <v>745</v>
      </c>
    </row>
    <row r="3661" spans="1:28" ht="15.75" hidden="1">
      <c r="A3661" s="533" t="s">
        <v>2729</v>
      </c>
      <c r="B3661" s="533">
        <v>23</v>
      </c>
      <c r="C3661" s="533" t="s">
        <v>682</v>
      </c>
      <c r="D3661" s="572" t="s">
        <v>2130</v>
      </c>
      <c r="E3661" s="571" t="str">
        <f t="shared" ref="E3661:E3665" si="3753">E3660</f>
        <v xml:space="preserve"> AIR DUCT ACCESSORIES</v>
      </c>
      <c r="F3661" s="533" t="str">
        <f t="shared" si="3716"/>
        <v>ME</v>
      </c>
      <c r="G3661" s="533" t="s">
        <v>2722</v>
      </c>
      <c r="H3661" s="533">
        <v>916</v>
      </c>
      <c r="I3661" s="533" t="str">
        <f t="shared" ref="I3661:J3661" si="3754">I3659</f>
        <v>233113- METAL DUCTS</v>
      </c>
      <c r="J3661" s="533" t="str">
        <f t="shared" si="3754"/>
        <v>233113- METAL DUCTS</v>
      </c>
      <c r="K3661" s="137" t="s">
        <v>15</v>
      </c>
      <c r="L3661" s="106" t="s">
        <v>746</v>
      </c>
      <c r="M3661" s="101">
        <v>1</v>
      </c>
      <c r="N3661" s="98" t="s">
        <v>2</v>
      </c>
      <c r="O3661" s="383">
        <v>2000</v>
      </c>
      <c r="P3661" s="25">
        <f t="shared" ref="P3661:P3663" si="3755">O3661*M3661</f>
        <v>2000</v>
      </c>
      <c r="Q3661" s="158"/>
      <c r="R3661" s="158"/>
      <c r="X3661" s="533" t="s">
        <v>746</v>
      </c>
      <c r="Z3661" s="533" t="s">
        <v>2</v>
      </c>
      <c r="AA3661" s="533">
        <v>2000</v>
      </c>
      <c r="AB3661" s="533">
        <v>2000</v>
      </c>
    </row>
    <row r="3662" spans="1:28" ht="15.75" hidden="1">
      <c r="A3662" s="533" t="s">
        <v>2729</v>
      </c>
      <c r="B3662" s="533">
        <v>23</v>
      </c>
      <c r="C3662" s="533" t="s">
        <v>682</v>
      </c>
      <c r="D3662" s="572" t="s">
        <v>2130</v>
      </c>
      <c r="E3662" s="571" t="str">
        <f t="shared" si="3753"/>
        <v xml:space="preserve"> AIR DUCT ACCESSORIES</v>
      </c>
      <c r="F3662" s="533" t="str">
        <f t="shared" si="3716"/>
        <v>ME</v>
      </c>
      <c r="G3662" s="533" t="s">
        <v>2722</v>
      </c>
      <c r="H3662" s="533">
        <v>917</v>
      </c>
      <c r="I3662" s="533" t="str">
        <f t="shared" ref="I3662:J3662" si="3756">I3660</f>
        <v>233300 - AIR DUCT ACCESSORIES</v>
      </c>
      <c r="J3662" s="533" t="str">
        <f t="shared" si="3756"/>
        <v>233300 - AIR DUCT ACCESSORIES</v>
      </c>
      <c r="K3662" s="137" t="s">
        <v>17</v>
      </c>
      <c r="L3662" s="106" t="s">
        <v>747</v>
      </c>
      <c r="M3662" s="101">
        <v>1</v>
      </c>
      <c r="N3662" s="98" t="s">
        <v>2</v>
      </c>
      <c r="O3662" s="383">
        <v>1000</v>
      </c>
      <c r="P3662" s="25">
        <f t="shared" si="3755"/>
        <v>1000</v>
      </c>
      <c r="Q3662" s="158"/>
      <c r="R3662" s="158"/>
      <c r="X3662" s="533" t="s">
        <v>747</v>
      </c>
      <c r="Z3662" s="533" t="s">
        <v>2</v>
      </c>
      <c r="AA3662" s="533">
        <v>1000</v>
      </c>
      <c r="AB3662" s="533">
        <v>1000</v>
      </c>
    </row>
    <row r="3663" spans="1:28" ht="15.75" hidden="1">
      <c r="A3663" s="533" t="s">
        <v>2729</v>
      </c>
      <c r="B3663" s="533">
        <v>23</v>
      </c>
      <c r="C3663" s="533" t="s">
        <v>682</v>
      </c>
      <c r="D3663" s="572" t="s">
        <v>2130</v>
      </c>
      <c r="E3663" s="571" t="str">
        <f t="shared" si="3753"/>
        <v xml:space="preserve"> AIR DUCT ACCESSORIES</v>
      </c>
      <c r="F3663" s="533" t="str">
        <f t="shared" si="3716"/>
        <v>ME</v>
      </c>
      <c r="G3663" s="533" t="s">
        <v>2722</v>
      </c>
      <c r="H3663" s="533">
        <v>918</v>
      </c>
      <c r="I3663" s="533" t="str">
        <f t="shared" ref="I3663:J3663" si="3757">I3661</f>
        <v>233113- METAL DUCTS</v>
      </c>
      <c r="J3663" s="533" t="str">
        <f t="shared" si="3757"/>
        <v>233113- METAL DUCTS</v>
      </c>
      <c r="K3663" s="137" t="s">
        <v>19</v>
      </c>
      <c r="L3663" s="106" t="s">
        <v>748</v>
      </c>
      <c r="M3663" s="101">
        <v>1</v>
      </c>
      <c r="N3663" s="98" t="s">
        <v>2</v>
      </c>
      <c r="O3663" s="383">
        <v>1000</v>
      </c>
      <c r="P3663" s="25">
        <f t="shared" si="3755"/>
        <v>1000</v>
      </c>
      <c r="Q3663" s="158"/>
      <c r="R3663" s="158"/>
      <c r="X3663" s="533" t="s">
        <v>748</v>
      </c>
      <c r="Z3663" s="533" t="s">
        <v>2</v>
      </c>
      <c r="AA3663" s="533">
        <v>1000</v>
      </c>
      <c r="AB3663" s="533">
        <v>1000</v>
      </c>
    </row>
    <row r="3664" spans="1:28" ht="15.75" hidden="1">
      <c r="A3664" s="533" t="s">
        <v>2729</v>
      </c>
      <c r="B3664" s="533">
        <v>23</v>
      </c>
      <c r="C3664" s="533" t="s">
        <v>682</v>
      </c>
      <c r="D3664" s="572" t="s">
        <v>2130</v>
      </c>
      <c r="E3664" s="571" t="str">
        <f t="shared" si="3753"/>
        <v xml:space="preserve"> AIR DUCT ACCESSORIES</v>
      </c>
      <c r="F3664" s="533" t="str">
        <f t="shared" si="3716"/>
        <v>ME</v>
      </c>
      <c r="G3664" s="533" t="s">
        <v>2725</v>
      </c>
      <c r="H3664" s="533">
        <v>919</v>
      </c>
      <c r="I3664" s="533" t="str">
        <f>L3664</f>
        <v>Flexible ducts</v>
      </c>
      <c r="J3664" s="533" t="str">
        <f>L3664</f>
        <v>Flexible ducts</v>
      </c>
      <c r="K3664" s="137"/>
      <c r="L3664" s="104" t="s">
        <v>749</v>
      </c>
      <c r="M3664" s="101"/>
      <c r="N3664" s="98"/>
      <c r="O3664" s="377"/>
      <c r="P3664" s="98"/>
      <c r="Q3664" s="158"/>
      <c r="R3664" s="158"/>
      <c r="X3664" s="533" t="s">
        <v>749</v>
      </c>
    </row>
    <row r="3665" spans="1:28" ht="16.5" hidden="1" thickBot="1">
      <c r="A3665" s="533" t="s">
        <v>2729</v>
      </c>
      <c r="B3665" s="533">
        <v>23</v>
      </c>
      <c r="C3665" s="533" t="s">
        <v>682</v>
      </c>
      <c r="D3665" s="572" t="s">
        <v>2130</v>
      </c>
      <c r="E3665" s="571" t="str">
        <f t="shared" si="3753"/>
        <v xml:space="preserve"> AIR DUCT ACCESSORIES</v>
      </c>
      <c r="F3665" s="533" t="str">
        <f t="shared" si="3716"/>
        <v>ME</v>
      </c>
      <c r="G3665" s="533" t="s">
        <v>2722</v>
      </c>
      <c r="H3665" s="533">
        <v>920</v>
      </c>
      <c r="I3665" s="533" t="str">
        <f>I3663</f>
        <v>233113- METAL DUCTS</v>
      </c>
      <c r="J3665" s="533" t="str">
        <f>J3663</f>
        <v>233113- METAL DUCTS</v>
      </c>
      <c r="K3665" s="137" t="s">
        <v>13</v>
      </c>
      <c r="L3665" s="106" t="s">
        <v>562</v>
      </c>
      <c r="M3665" s="247">
        <v>3</v>
      </c>
      <c r="N3665" s="98" t="s">
        <v>95</v>
      </c>
      <c r="O3665" s="377">
        <v>40</v>
      </c>
      <c r="P3665" s="25">
        <f>O3665*M3665</f>
        <v>120</v>
      </c>
      <c r="Q3665" s="158"/>
      <c r="R3665" s="158"/>
      <c r="X3665" s="533" t="s">
        <v>562</v>
      </c>
      <c r="Y3665" s="533">
        <v>3</v>
      </c>
      <c r="Z3665" s="533" t="s">
        <v>95</v>
      </c>
      <c r="AA3665" s="533">
        <v>40</v>
      </c>
      <c r="AB3665" s="533">
        <v>120</v>
      </c>
    </row>
    <row r="3666" spans="1:28" ht="15.75" hidden="1">
      <c r="A3666" s="533" t="s">
        <v>2729</v>
      </c>
      <c r="B3666" s="533">
        <v>23</v>
      </c>
      <c r="C3666" s="533" t="s">
        <v>682</v>
      </c>
      <c r="D3666" s="572" t="s">
        <v>1307</v>
      </c>
      <c r="E3666" s="571" t="s">
        <v>1270</v>
      </c>
      <c r="F3666" s="533" t="str">
        <f t="shared" si="3716"/>
        <v>ME</v>
      </c>
      <c r="G3666" s="533" t="s">
        <v>2725</v>
      </c>
      <c r="H3666" s="533">
        <v>921</v>
      </c>
      <c r="I3666" s="533" t="str">
        <f t="shared" ref="I3666:I3667" si="3758">L3666</f>
        <v>233423- POWER VENTILATOR UTILITY SET FANS</v>
      </c>
      <c r="J3666" s="533" t="str">
        <f t="shared" ref="J3666:J3667" si="3759">L3666</f>
        <v>233423- POWER VENTILATOR UTILITY SET FANS</v>
      </c>
      <c r="K3666" s="137"/>
      <c r="L3666" s="104" t="s">
        <v>750</v>
      </c>
      <c r="M3666" s="101"/>
      <c r="N3666" s="98"/>
      <c r="O3666" s="377"/>
      <c r="P3666" s="98"/>
      <c r="Q3666" s="158"/>
      <c r="R3666" s="158"/>
      <c r="X3666" s="533" t="s">
        <v>750</v>
      </c>
    </row>
    <row r="3667" spans="1:28" ht="15.75" hidden="1">
      <c r="A3667" s="533" t="s">
        <v>2729</v>
      </c>
      <c r="B3667" s="533">
        <v>23</v>
      </c>
      <c r="C3667" s="533" t="s">
        <v>682</v>
      </c>
      <c r="D3667" s="572" t="s">
        <v>1307</v>
      </c>
      <c r="E3667" s="571" t="str">
        <f t="shared" ref="E3667:E3685" si="3760">E3666</f>
        <v xml:space="preserve"> POWER VENTILATOR UTILITY SET FANS</v>
      </c>
      <c r="F3667" s="533" t="str">
        <f t="shared" si="3716"/>
        <v>ME</v>
      </c>
      <c r="G3667" s="533" t="s">
        <v>2725</v>
      </c>
      <c r="H3667" s="533">
        <v>922</v>
      </c>
      <c r="I3667" s="533" t="str">
        <f t="shared" si="3758"/>
        <v>Centrifugal inline fans</v>
      </c>
      <c r="J3667" s="533" t="str">
        <f t="shared" si="3759"/>
        <v>Centrifugal inline fans</v>
      </c>
      <c r="K3667" s="137"/>
      <c r="L3667" s="104" t="s">
        <v>751</v>
      </c>
      <c r="M3667" s="101"/>
      <c r="N3667" s="98"/>
      <c r="O3667" s="377"/>
      <c r="P3667" s="98"/>
      <c r="Q3667" s="158"/>
      <c r="R3667" s="158"/>
      <c r="X3667" s="533" t="s">
        <v>751</v>
      </c>
    </row>
    <row r="3668" spans="1:28" ht="15.75" hidden="1">
      <c r="A3668" s="533" t="s">
        <v>2729</v>
      </c>
      <c r="B3668" s="533">
        <v>23</v>
      </c>
      <c r="C3668" s="533" t="s">
        <v>682</v>
      </c>
      <c r="D3668" s="572" t="s">
        <v>1307</v>
      </c>
      <c r="E3668" s="571" t="str">
        <f t="shared" si="3760"/>
        <v xml:space="preserve"> POWER VENTILATOR UTILITY SET FANS</v>
      </c>
      <c r="F3668" s="533" t="str">
        <f t="shared" si="3716"/>
        <v>ME</v>
      </c>
      <c r="G3668" s="533" t="s">
        <v>2722</v>
      </c>
      <c r="H3668" s="533">
        <v>923</v>
      </c>
      <c r="I3668" s="533" t="str">
        <f t="shared" ref="I3668:J3668" si="3761">I3666</f>
        <v>233423- POWER VENTILATOR UTILITY SET FANS</v>
      </c>
      <c r="J3668" s="533" t="str">
        <f t="shared" si="3761"/>
        <v>233423- POWER VENTILATOR UTILITY SET FANS</v>
      </c>
      <c r="K3668" s="248" t="s">
        <v>15</v>
      </c>
      <c r="L3668" s="233" t="s">
        <v>752</v>
      </c>
      <c r="M3668" s="249">
        <v>1</v>
      </c>
      <c r="N3668" s="236" t="s">
        <v>39</v>
      </c>
      <c r="O3668" s="377"/>
      <c r="P3668" s="25">
        <f t="shared" ref="P3668:P3679" si="3762">O3668*M3668</f>
        <v>0</v>
      </c>
      <c r="Q3668" s="158"/>
      <c r="R3668" s="158"/>
      <c r="X3668" s="533" t="s">
        <v>752</v>
      </c>
      <c r="Y3668" s="533">
        <v>1</v>
      </c>
      <c r="Z3668" s="533" t="s">
        <v>39</v>
      </c>
      <c r="AB3668" s="533">
        <v>0</v>
      </c>
    </row>
    <row r="3669" spans="1:28" ht="15.75" hidden="1">
      <c r="A3669" s="533" t="s">
        <v>2729</v>
      </c>
      <c r="B3669" s="533">
        <v>23</v>
      </c>
      <c r="C3669" s="533" t="s">
        <v>682</v>
      </c>
      <c r="D3669" s="572" t="s">
        <v>1307</v>
      </c>
      <c r="E3669" s="571" t="str">
        <f t="shared" si="3760"/>
        <v xml:space="preserve"> POWER VENTILATOR UTILITY SET FANS</v>
      </c>
      <c r="F3669" s="533" t="str">
        <f t="shared" si="3716"/>
        <v>ME</v>
      </c>
      <c r="G3669" s="533" t="s">
        <v>2722</v>
      </c>
      <c r="H3669" s="533">
        <v>924</v>
      </c>
      <c r="I3669" s="533" t="str">
        <f t="shared" ref="I3669:J3669" si="3763">I3667</f>
        <v>Centrifugal inline fans</v>
      </c>
      <c r="J3669" s="533" t="str">
        <f t="shared" si="3763"/>
        <v>Centrifugal inline fans</v>
      </c>
      <c r="K3669" s="248" t="s">
        <v>17</v>
      </c>
      <c r="L3669" s="233" t="s">
        <v>753</v>
      </c>
      <c r="M3669" s="249">
        <v>1</v>
      </c>
      <c r="N3669" s="236" t="s">
        <v>39</v>
      </c>
      <c r="O3669" s="377"/>
      <c r="P3669" s="25">
        <f t="shared" si="3762"/>
        <v>0</v>
      </c>
      <c r="Q3669" s="158"/>
      <c r="R3669" s="158"/>
      <c r="X3669" s="533" t="s">
        <v>753</v>
      </c>
      <c r="Y3669" s="533">
        <v>1</v>
      </c>
      <c r="Z3669" s="533" t="s">
        <v>39</v>
      </c>
      <c r="AB3669" s="533">
        <v>0</v>
      </c>
    </row>
    <row r="3670" spans="1:28" ht="15.75" hidden="1">
      <c r="A3670" s="533" t="s">
        <v>2729</v>
      </c>
      <c r="B3670" s="533">
        <v>23</v>
      </c>
      <c r="C3670" s="533" t="s">
        <v>682</v>
      </c>
      <c r="D3670" s="572" t="s">
        <v>1307</v>
      </c>
      <c r="E3670" s="571" t="str">
        <f t="shared" si="3760"/>
        <v xml:space="preserve"> POWER VENTILATOR UTILITY SET FANS</v>
      </c>
      <c r="F3670" s="533" t="str">
        <f t="shared" si="3716"/>
        <v>ME</v>
      </c>
      <c r="G3670" s="533" t="s">
        <v>2722</v>
      </c>
      <c r="H3670" s="533">
        <v>925</v>
      </c>
      <c r="I3670" s="533" t="str">
        <f t="shared" ref="I3670:J3670" si="3764">I3668</f>
        <v>233423- POWER VENTILATOR UTILITY SET FANS</v>
      </c>
      <c r="J3670" s="533" t="str">
        <f t="shared" si="3764"/>
        <v>233423- POWER VENTILATOR UTILITY SET FANS</v>
      </c>
      <c r="K3670" s="248" t="s">
        <v>19</v>
      </c>
      <c r="L3670" s="233" t="s">
        <v>754</v>
      </c>
      <c r="M3670" s="249">
        <v>1</v>
      </c>
      <c r="N3670" s="236" t="s">
        <v>39</v>
      </c>
      <c r="O3670" s="377"/>
      <c r="P3670" s="25">
        <f t="shared" si="3762"/>
        <v>0</v>
      </c>
      <c r="Q3670" s="158"/>
      <c r="R3670" s="158"/>
      <c r="X3670" s="533" t="s">
        <v>754</v>
      </c>
      <c r="Y3670" s="533">
        <v>1</v>
      </c>
      <c r="Z3670" s="533" t="s">
        <v>39</v>
      </c>
      <c r="AB3670" s="533">
        <v>0</v>
      </c>
    </row>
    <row r="3671" spans="1:28" ht="15.75" hidden="1">
      <c r="A3671" s="533" t="s">
        <v>2729</v>
      </c>
      <c r="B3671" s="533">
        <v>23</v>
      </c>
      <c r="C3671" s="533" t="s">
        <v>682</v>
      </c>
      <c r="D3671" s="572" t="s">
        <v>1307</v>
      </c>
      <c r="E3671" s="571" t="str">
        <f t="shared" si="3760"/>
        <v xml:space="preserve"> POWER VENTILATOR UTILITY SET FANS</v>
      </c>
      <c r="F3671" s="533" t="str">
        <f t="shared" si="3716"/>
        <v>ME</v>
      </c>
      <c r="G3671" s="533" t="s">
        <v>2722</v>
      </c>
      <c r="H3671" s="533">
        <v>926</v>
      </c>
      <c r="I3671" s="533" t="str">
        <f t="shared" ref="I3671:J3671" si="3765">I3669</f>
        <v>Centrifugal inline fans</v>
      </c>
      <c r="J3671" s="533" t="str">
        <f t="shared" si="3765"/>
        <v>Centrifugal inline fans</v>
      </c>
      <c r="K3671" s="248" t="s">
        <v>20</v>
      </c>
      <c r="L3671" s="233" t="s">
        <v>755</v>
      </c>
      <c r="M3671" s="249">
        <v>1</v>
      </c>
      <c r="N3671" s="236" t="s">
        <v>39</v>
      </c>
      <c r="O3671" s="377"/>
      <c r="P3671" s="25">
        <f t="shared" si="3762"/>
        <v>0</v>
      </c>
      <c r="Q3671" s="158"/>
      <c r="R3671" s="158"/>
      <c r="X3671" s="533" t="s">
        <v>755</v>
      </c>
      <c r="Y3671" s="533">
        <v>1</v>
      </c>
      <c r="Z3671" s="533" t="s">
        <v>39</v>
      </c>
      <c r="AB3671" s="533">
        <v>0</v>
      </c>
    </row>
    <row r="3672" spans="1:28" ht="15.75" hidden="1">
      <c r="A3672" s="533" t="s">
        <v>2729</v>
      </c>
      <c r="B3672" s="533">
        <v>23</v>
      </c>
      <c r="C3672" s="533" t="s">
        <v>682</v>
      </c>
      <c r="D3672" s="572" t="s">
        <v>1307</v>
      </c>
      <c r="E3672" s="571" t="str">
        <f t="shared" si="3760"/>
        <v xml:space="preserve"> POWER VENTILATOR UTILITY SET FANS</v>
      </c>
      <c r="F3672" s="533" t="str">
        <f t="shared" si="3716"/>
        <v>ME</v>
      </c>
      <c r="G3672" s="533" t="s">
        <v>2722</v>
      </c>
      <c r="H3672" s="533">
        <v>927</v>
      </c>
      <c r="I3672" s="533" t="str">
        <f t="shared" ref="I3672:J3672" si="3766">I3670</f>
        <v>233423- POWER VENTILATOR UTILITY SET FANS</v>
      </c>
      <c r="J3672" s="533" t="str">
        <f t="shared" si="3766"/>
        <v>233423- POWER VENTILATOR UTILITY SET FANS</v>
      </c>
      <c r="K3672" s="248" t="s">
        <v>21</v>
      </c>
      <c r="L3672" s="233" t="s">
        <v>756</v>
      </c>
      <c r="M3672" s="249">
        <v>1</v>
      </c>
      <c r="N3672" s="236" t="s">
        <v>39</v>
      </c>
      <c r="O3672" s="377"/>
      <c r="P3672" s="25">
        <f t="shared" si="3762"/>
        <v>0</v>
      </c>
      <c r="Q3672" s="158"/>
      <c r="R3672" s="158"/>
      <c r="X3672" s="533" t="s">
        <v>756</v>
      </c>
      <c r="Y3672" s="533">
        <v>1</v>
      </c>
      <c r="Z3672" s="533" t="s">
        <v>39</v>
      </c>
      <c r="AB3672" s="533">
        <v>0</v>
      </c>
    </row>
    <row r="3673" spans="1:28" ht="15.75" hidden="1">
      <c r="A3673" s="533" t="s">
        <v>2729</v>
      </c>
      <c r="B3673" s="533">
        <v>23</v>
      </c>
      <c r="C3673" s="533" t="s">
        <v>682</v>
      </c>
      <c r="D3673" s="572" t="s">
        <v>1307</v>
      </c>
      <c r="E3673" s="571" t="str">
        <f t="shared" si="3760"/>
        <v xml:space="preserve"> POWER VENTILATOR UTILITY SET FANS</v>
      </c>
      <c r="F3673" s="533" t="str">
        <f t="shared" si="3716"/>
        <v>ME</v>
      </c>
      <c r="G3673" s="533" t="s">
        <v>2722</v>
      </c>
      <c r="H3673" s="533">
        <v>928</v>
      </c>
      <c r="I3673" s="533" t="str">
        <f t="shared" ref="I3673:J3673" si="3767">I3671</f>
        <v>Centrifugal inline fans</v>
      </c>
      <c r="J3673" s="533" t="str">
        <f t="shared" si="3767"/>
        <v>Centrifugal inline fans</v>
      </c>
      <c r="K3673" s="248" t="s">
        <v>45</v>
      </c>
      <c r="L3673" s="233" t="s">
        <v>757</v>
      </c>
      <c r="M3673" s="249">
        <v>1</v>
      </c>
      <c r="N3673" s="236" t="s">
        <v>39</v>
      </c>
      <c r="O3673" s="377"/>
      <c r="P3673" s="25">
        <f t="shared" si="3762"/>
        <v>0</v>
      </c>
      <c r="Q3673" s="158"/>
      <c r="R3673" s="158"/>
      <c r="X3673" s="533" t="s">
        <v>757</v>
      </c>
      <c r="Y3673" s="533">
        <v>1</v>
      </c>
      <c r="Z3673" s="533" t="s">
        <v>39</v>
      </c>
      <c r="AB3673" s="533">
        <v>0</v>
      </c>
    </row>
    <row r="3674" spans="1:28" ht="15.75" hidden="1">
      <c r="A3674" s="533" t="s">
        <v>2729</v>
      </c>
      <c r="B3674" s="533">
        <v>23</v>
      </c>
      <c r="C3674" s="533" t="s">
        <v>682</v>
      </c>
      <c r="D3674" s="572" t="s">
        <v>1307</v>
      </c>
      <c r="E3674" s="571" t="str">
        <f t="shared" si="3760"/>
        <v xml:space="preserve"> POWER VENTILATOR UTILITY SET FANS</v>
      </c>
      <c r="F3674" s="533" t="str">
        <f t="shared" si="3716"/>
        <v>ME</v>
      </c>
      <c r="G3674" s="533" t="s">
        <v>2722</v>
      </c>
      <c r="H3674" s="533">
        <v>929</v>
      </c>
      <c r="I3674" s="533" t="str">
        <f t="shared" ref="I3674:J3674" si="3768">I3672</f>
        <v>233423- POWER VENTILATOR UTILITY SET FANS</v>
      </c>
      <c r="J3674" s="533" t="str">
        <f t="shared" si="3768"/>
        <v>233423- POWER VENTILATOR UTILITY SET FANS</v>
      </c>
      <c r="K3674" s="137" t="s">
        <v>15</v>
      </c>
      <c r="L3674" s="106" t="s">
        <v>758</v>
      </c>
      <c r="M3674" s="101">
        <v>1</v>
      </c>
      <c r="N3674" s="98" t="s">
        <v>39</v>
      </c>
      <c r="O3674" s="377">
        <v>200</v>
      </c>
      <c r="P3674" s="25">
        <f t="shared" si="3762"/>
        <v>200</v>
      </c>
      <c r="Q3674" s="158"/>
      <c r="R3674" s="158"/>
      <c r="X3674" s="533" t="s">
        <v>758</v>
      </c>
      <c r="Y3674" s="533">
        <v>1</v>
      </c>
      <c r="Z3674" s="533" t="s">
        <v>39</v>
      </c>
      <c r="AA3674" s="533">
        <v>200</v>
      </c>
      <c r="AB3674" s="533">
        <v>200</v>
      </c>
    </row>
    <row r="3675" spans="1:28" ht="15.75" hidden="1">
      <c r="A3675" s="533" t="s">
        <v>2729</v>
      </c>
      <c r="B3675" s="533">
        <v>23</v>
      </c>
      <c r="C3675" s="533" t="s">
        <v>682</v>
      </c>
      <c r="D3675" s="572" t="s">
        <v>1307</v>
      </c>
      <c r="E3675" s="571" t="str">
        <f t="shared" si="3760"/>
        <v xml:space="preserve"> POWER VENTILATOR UTILITY SET FANS</v>
      </c>
      <c r="F3675" s="533" t="str">
        <f t="shared" si="3716"/>
        <v>ME</v>
      </c>
      <c r="G3675" s="533" t="s">
        <v>2722</v>
      </c>
      <c r="H3675" s="533">
        <v>930</v>
      </c>
      <c r="I3675" s="533" t="str">
        <f t="shared" ref="I3675:J3675" si="3769">I3673</f>
        <v>Centrifugal inline fans</v>
      </c>
      <c r="J3675" s="533" t="str">
        <f t="shared" si="3769"/>
        <v>Centrifugal inline fans</v>
      </c>
      <c r="K3675" s="248" t="s">
        <v>50</v>
      </c>
      <c r="L3675" s="233" t="s">
        <v>759</v>
      </c>
      <c r="M3675" s="249">
        <v>1</v>
      </c>
      <c r="N3675" s="236" t="s">
        <v>39</v>
      </c>
      <c r="O3675" s="377"/>
      <c r="P3675" s="25">
        <f t="shared" si="3762"/>
        <v>0</v>
      </c>
      <c r="Q3675" s="158"/>
      <c r="R3675" s="158"/>
      <c r="X3675" s="533" t="s">
        <v>759</v>
      </c>
      <c r="Y3675" s="533">
        <v>1</v>
      </c>
      <c r="Z3675" s="533" t="s">
        <v>39</v>
      </c>
      <c r="AB3675" s="533">
        <v>0</v>
      </c>
    </row>
    <row r="3676" spans="1:28" ht="15.75" hidden="1">
      <c r="A3676" s="533" t="s">
        <v>2729</v>
      </c>
      <c r="B3676" s="533">
        <v>23</v>
      </c>
      <c r="C3676" s="533" t="s">
        <v>682</v>
      </c>
      <c r="D3676" s="572" t="s">
        <v>1307</v>
      </c>
      <c r="E3676" s="571" t="str">
        <f t="shared" si="3760"/>
        <v xml:space="preserve"> POWER VENTILATOR UTILITY SET FANS</v>
      </c>
      <c r="F3676" s="533" t="str">
        <f t="shared" si="3716"/>
        <v>ME</v>
      </c>
      <c r="G3676" s="533" t="s">
        <v>2722</v>
      </c>
      <c r="H3676" s="533">
        <v>931</v>
      </c>
      <c r="I3676" s="533" t="str">
        <f t="shared" ref="I3676:J3676" si="3770">I3674</f>
        <v>233423- POWER VENTILATOR UTILITY SET FANS</v>
      </c>
      <c r="J3676" s="533" t="str">
        <f t="shared" si="3770"/>
        <v>233423- POWER VENTILATOR UTILITY SET FANS</v>
      </c>
      <c r="K3676" s="248" t="s">
        <v>76</v>
      </c>
      <c r="L3676" s="233" t="s">
        <v>760</v>
      </c>
      <c r="M3676" s="249">
        <v>1</v>
      </c>
      <c r="N3676" s="236" t="s">
        <v>39</v>
      </c>
      <c r="O3676" s="377"/>
      <c r="P3676" s="25">
        <f t="shared" si="3762"/>
        <v>0</v>
      </c>
      <c r="Q3676" s="158"/>
      <c r="R3676" s="158"/>
      <c r="X3676" s="533" t="s">
        <v>760</v>
      </c>
      <c r="Y3676" s="533">
        <v>1</v>
      </c>
      <c r="Z3676" s="533" t="s">
        <v>39</v>
      </c>
      <c r="AB3676" s="533">
        <v>0</v>
      </c>
    </row>
    <row r="3677" spans="1:28" ht="15.75" hidden="1">
      <c r="A3677" s="533" t="s">
        <v>2729</v>
      </c>
      <c r="B3677" s="533">
        <v>23</v>
      </c>
      <c r="C3677" s="533" t="s">
        <v>682</v>
      </c>
      <c r="D3677" s="572" t="s">
        <v>1307</v>
      </c>
      <c r="E3677" s="571" t="str">
        <f t="shared" si="3760"/>
        <v xml:space="preserve"> POWER VENTILATOR UTILITY SET FANS</v>
      </c>
      <c r="F3677" s="533" t="str">
        <f t="shared" si="3716"/>
        <v>ME</v>
      </c>
      <c r="G3677" s="533" t="s">
        <v>2722</v>
      </c>
      <c r="H3677" s="533">
        <v>932</v>
      </c>
      <c r="I3677" s="533" t="str">
        <f t="shared" ref="I3677:J3677" si="3771">I3675</f>
        <v>Centrifugal inline fans</v>
      </c>
      <c r="J3677" s="533" t="str">
        <f t="shared" si="3771"/>
        <v>Centrifugal inline fans</v>
      </c>
      <c r="K3677" s="248" t="s">
        <v>77</v>
      </c>
      <c r="L3677" s="233" t="s">
        <v>761</v>
      </c>
      <c r="M3677" s="249">
        <v>1</v>
      </c>
      <c r="N3677" s="236" t="s">
        <v>39</v>
      </c>
      <c r="O3677" s="377"/>
      <c r="P3677" s="25">
        <f t="shared" si="3762"/>
        <v>0</v>
      </c>
      <c r="Q3677" s="158"/>
      <c r="R3677" s="158"/>
      <c r="X3677" s="533" t="s">
        <v>761</v>
      </c>
      <c r="Y3677" s="533">
        <v>1</v>
      </c>
      <c r="Z3677" s="533" t="s">
        <v>39</v>
      </c>
      <c r="AB3677" s="533">
        <v>0</v>
      </c>
    </row>
    <row r="3678" spans="1:28" ht="15.75" hidden="1">
      <c r="A3678" s="533" t="s">
        <v>2729</v>
      </c>
      <c r="B3678" s="533">
        <v>23</v>
      </c>
      <c r="C3678" s="533" t="s">
        <v>682</v>
      </c>
      <c r="D3678" s="572" t="s">
        <v>1307</v>
      </c>
      <c r="E3678" s="571" t="str">
        <f t="shared" si="3760"/>
        <v xml:space="preserve"> POWER VENTILATOR UTILITY SET FANS</v>
      </c>
      <c r="F3678" s="533" t="str">
        <f t="shared" si="3716"/>
        <v>ME</v>
      </c>
      <c r="G3678" s="533" t="s">
        <v>2722</v>
      </c>
      <c r="H3678" s="533">
        <v>933</v>
      </c>
      <c r="I3678" s="533" t="str">
        <f t="shared" ref="I3678:J3678" si="3772">I3676</f>
        <v>233423- POWER VENTILATOR UTILITY SET FANS</v>
      </c>
      <c r="J3678" s="533" t="str">
        <f t="shared" si="3772"/>
        <v>233423- POWER VENTILATOR UTILITY SET FANS</v>
      </c>
      <c r="K3678" s="248" t="s">
        <v>78</v>
      </c>
      <c r="L3678" s="233" t="s">
        <v>762</v>
      </c>
      <c r="M3678" s="249">
        <v>1</v>
      </c>
      <c r="N3678" s="236" t="s">
        <v>39</v>
      </c>
      <c r="O3678" s="377"/>
      <c r="P3678" s="25">
        <f t="shared" si="3762"/>
        <v>0</v>
      </c>
      <c r="Q3678" s="158"/>
      <c r="R3678" s="158"/>
      <c r="X3678" s="533" t="s">
        <v>762</v>
      </c>
      <c r="Y3678" s="533">
        <v>1</v>
      </c>
      <c r="Z3678" s="533" t="s">
        <v>39</v>
      </c>
      <c r="AB3678" s="533">
        <v>0</v>
      </c>
    </row>
    <row r="3679" spans="1:28" ht="15.75" hidden="1">
      <c r="A3679" s="533" t="s">
        <v>2729</v>
      </c>
      <c r="B3679" s="533">
        <v>23</v>
      </c>
      <c r="C3679" s="533" t="s">
        <v>682</v>
      </c>
      <c r="D3679" s="572" t="s">
        <v>1307</v>
      </c>
      <c r="E3679" s="571" t="str">
        <f t="shared" si="3760"/>
        <v xml:space="preserve"> POWER VENTILATOR UTILITY SET FANS</v>
      </c>
      <c r="F3679" s="533" t="str">
        <f t="shared" si="3716"/>
        <v>ME</v>
      </c>
      <c r="G3679" s="533" t="s">
        <v>2722</v>
      </c>
      <c r="H3679" s="533">
        <v>934</v>
      </c>
      <c r="I3679" s="533" t="str">
        <f t="shared" ref="I3679:J3679" si="3773">I3677</f>
        <v>Centrifugal inline fans</v>
      </c>
      <c r="J3679" s="533" t="str">
        <f t="shared" si="3773"/>
        <v>Centrifugal inline fans</v>
      </c>
      <c r="K3679" s="248" t="s">
        <v>302</v>
      </c>
      <c r="L3679" s="233" t="s">
        <v>763</v>
      </c>
      <c r="M3679" s="249">
        <v>1</v>
      </c>
      <c r="N3679" s="236" t="s">
        <v>39</v>
      </c>
      <c r="O3679" s="377"/>
      <c r="P3679" s="25">
        <f t="shared" si="3762"/>
        <v>0</v>
      </c>
      <c r="Q3679" s="158"/>
      <c r="R3679" s="158"/>
      <c r="X3679" s="533" t="s">
        <v>763</v>
      </c>
      <c r="Y3679" s="533">
        <v>1</v>
      </c>
      <c r="Z3679" s="533" t="s">
        <v>39</v>
      </c>
      <c r="AB3679" s="533">
        <v>0</v>
      </c>
    </row>
    <row r="3680" spans="1:28" ht="15.75" hidden="1">
      <c r="A3680" s="533" t="s">
        <v>2729</v>
      </c>
      <c r="B3680" s="533">
        <v>23</v>
      </c>
      <c r="C3680" s="533" t="s">
        <v>682</v>
      </c>
      <c r="D3680" s="572" t="s">
        <v>1307</v>
      </c>
      <c r="E3680" s="571" t="str">
        <f t="shared" si="3760"/>
        <v xml:space="preserve"> POWER VENTILATOR UTILITY SET FANS</v>
      </c>
      <c r="F3680" s="533" t="str">
        <f t="shared" si="3716"/>
        <v>ME</v>
      </c>
      <c r="G3680" s="533" t="s">
        <v>2725</v>
      </c>
      <c r="H3680" s="533">
        <v>935</v>
      </c>
      <c r="I3680" s="533" t="str">
        <f>L3680</f>
        <v>Roof Exhaust fans</v>
      </c>
      <c r="J3680" s="533" t="str">
        <f>L3680</f>
        <v>Roof Exhaust fans</v>
      </c>
      <c r="K3680" s="137"/>
      <c r="L3680" s="104" t="s">
        <v>764</v>
      </c>
      <c r="M3680" s="101"/>
      <c r="N3680" s="98"/>
      <c r="O3680" s="377"/>
      <c r="P3680" s="98"/>
      <c r="Q3680" s="158"/>
      <c r="R3680" s="158"/>
      <c r="X3680" s="533" t="s">
        <v>764</v>
      </c>
    </row>
    <row r="3681" spans="1:28" ht="15.75" hidden="1">
      <c r="A3681" s="533" t="s">
        <v>2729</v>
      </c>
      <c r="B3681" s="533">
        <v>23</v>
      </c>
      <c r="C3681" s="533" t="s">
        <v>682</v>
      </c>
      <c r="D3681" s="572" t="s">
        <v>1307</v>
      </c>
      <c r="E3681" s="571" t="str">
        <f t="shared" si="3760"/>
        <v xml:space="preserve"> POWER VENTILATOR UTILITY SET FANS</v>
      </c>
      <c r="F3681" s="533" t="str">
        <f t="shared" si="3716"/>
        <v>ME</v>
      </c>
      <c r="G3681" s="533" t="s">
        <v>2722</v>
      </c>
      <c r="H3681" s="533">
        <v>936</v>
      </c>
      <c r="I3681" s="533" t="str">
        <f t="shared" ref="I3681:J3681" si="3774">I3679</f>
        <v>Centrifugal inline fans</v>
      </c>
      <c r="J3681" s="533" t="str">
        <f t="shared" si="3774"/>
        <v>Centrifugal inline fans</v>
      </c>
      <c r="K3681" s="137" t="s">
        <v>17</v>
      </c>
      <c r="L3681" s="106" t="s">
        <v>765</v>
      </c>
      <c r="M3681" s="101">
        <v>1</v>
      </c>
      <c r="N3681" s="98" t="s">
        <v>766</v>
      </c>
      <c r="O3681" s="377">
        <v>140</v>
      </c>
      <c r="P3681" s="25">
        <f t="shared" ref="P3681:P3685" si="3775">O3681*M3681</f>
        <v>140</v>
      </c>
      <c r="Q3681" s="158"/>
      <c r="R3681" s="158"/>
      <c r="X3681" s="533" t="s">
        <v>765</v>
      </c>
      <c r="Y3681" s="533">
        <v>1</v>
      </c>
      <c r="Z3681" s="533" t="s">
        <v>766</v>
      </c>
      <c r="AA3681" s="533">
        <v>140</v>
      </c>
      <c r="AB3681" s="533">
        <v>140</v>
      </c>
    </row>
    <row r="3682" spans="1:28" ht="15.75" hidden="1">
      <c r="A3682" s="533" t="s">
        <v>2729</v>
      </c>
      <c r="B3682" s="533">
        <v>23</v>
      </c>
      <c r="C3682" s="533" t="s">
        <v>682</v>
      </c>
      <c r="D3682" s="572" t="s">
        <v>1307</v>
      </c>
      <c r="E3682" s="571" t="str">
        <f t="shared" si="3760"/>
        <v xml:space="preserve"> POWER VENTILATOR UTILITY SET FANS</v>
      </c>
      <c r="F3682" s="533" t="str">
        <f t="shared" si="3716"/>
        <v>ME</v>
      </c>
      <c r="G3682" s="533" t="s">
        <v>2722</v>
      </c>
      <c r="H3682" s="533">
        <v>937</v>
      </c>
      <c r="I3682" s="533" t="str">
        <f t="shared" ref="I3682:J3682" si="3776">I3680</f>
        <v>Roof Exhaust fans</v>
      </c>
      <c r="J3682" s="533" t="str">
        <f t="shared" si="3776"/>
        <v>Roof Exhaust fans</v>
      </c>
      <c r="K3682" s="248" t="s">
        <v>306</v>
      </c>
      <c r="L3682" s="233" t="s">
        <v>767</v>
      </c>
      <c r="M3682" s="249">
        <v>1</v>
      </c>
      <c r="N3682" s="236" t="s">
        <v>766</v>
      </c>
      <c r="O3682" s="377"/>
      <c r="P3682" s="25">
        <f t="shared" si="3775"/>
        <v>0</v>
      </c>
      <c r="Q3682" s="158"/>
      <c r="R3682" s="158"/>
      <c r="X3682" s="533" t="s">
        <v>767</v>
      </c>
      <c r="Y3682" s="533">
        <v>1</v>
      </c>
      <c r="Z3682" s="533" t="s">
        <v>766</v>
      </c>
      <c r="AB3682" s="533">
        <v>0</v>
      </c>
    </row>
    <row r="3683" spans="1:28" ht="15.75" hidden="1">
      <c r="A3683" s="533" t="s">
        <v>2729</v>
      </c>
      <c r="B3683" s="533">
        <v>23</v>
      </c>
      <c r="C3683" s="533" t="s">
        <v>682</v>
      </c>
      <c r="D3683" s="572" t="s">
        <v>1307</v>
      </c>
      <c r="E3683" s="571" t="str">
        <f t="shared" si="3760"/>
        <v xml:space="preserve"> POWER VENTILATOR UTILITY SET FANS</v>
      </c>
      <c r="F3683" s="533" t="str">
        <f t="shared" si="3716"/>
        <v>ME</v>
      </c>
      <c r="G3683" s="533" t="s">
        <v>2722</v>
      </c>
      <c r="H3683" s="533">
        <v>938</v>
      </c>
      <c r="I3683" s="533" t="str">
        <f t="shared" ref="I3683:J3683" si="3777">I3681</f>
        <v>Centrifugal inline fans</v>
      </c>
      <c r="J3683" s="533" t="str">
        <f t="shared" si="3777"/>
        <v>Centrifugal inline fans</v>
      </c>
      <c r="K3683" s="248" t="s">
        <v>341</v>
      </c>
      <c r="L3683" s="233" t="s">
        <v>768</v>
      </c>
      <c r="M3683" s="249">
        <v>1</v>
      </c>
      <c r="N3683" s="236" t="s">
        <v>39</v>
      </c>
      <c r="O3683" s="377"/>
      <c r="P3683" s="25">
        <f t="shared" si="3775"/>
        <v>0</v>
      </c>
      <c r="Q3683" s="158"/>
      <c r="R3683" s="158"/>
      <c r="X3683" s="533" t="s">
        <v>768</v>
      </c>
      <c r="Y3683" s="533">
        <v>1</v>
      </c>
      <c r="Z3683" s="533" t="s">
        <v>39</v>
      </c>
      <c r="AB3683" s="533">
        <v>0</v>
      </c>
    </row>
    <row r="3684" spans="1:28" ht="15.75" hidden="1">
      <c r="A3684" s="533" t="s">
        <v>2729</v>
      </c>
      <c r="B3684" s="533">
        <v>23</v>
      </c>
      <c r="C3684" s="533" t="s">
        <v>682</v>
      </c>
      <c r="D3684" s="572" t="s">
        <v>1307</v>
      </c>
      <c r="E3684" s="571" t="str">
        <f t="shared" si="3760"/>
        <v xml:space="preserve"> POWER VENTILATOR UTILITY SET FANS</v>
      </c>
      <c r="F3684" s="533" t="str">
        <f t="shared" si="3716"/>
        <v>ME</v>
      </c>
      <c r="G3684" s="533" t="s">
        <v>2722</v>
      </c>
      <c r="H3684" s="533">
        <v>939</v>
      </c>
      <c r="I3684" s="533" t="str">
        <f t="shared" ref="I3684:J3684" si="3778">I3682</f>
        <v>Roof Exhaust fans</v>
      </c>
      <c r="J3684" s="533" t="str">
        <f t="shared" si="3778"/>
        <v>Roof Exhaust fans</v>
      </c>
      <c r="K3684" s="137" t="s">
        <v>13</v>
      </c>
      <c r="L3684" s="106" t="s">
        <v>762</v>
      </c>
      <c r="M3684" s="101">
        <v>1</v>
      </c>
      <c r="N3684" s="98" t="s">
        <v>39</v>
      </c>
      <c r="O3684" s="377">
        <v>1000</v>
      </c>
      <c r="P3684" s="25">
        <f t="shared" si="3775"/>
        <v>1000</v>
      </c>
      <c r="Q3684" s="158"/>
      <c r="R3684" s="158"/>
      <c r="X3684" s="533" t="s">
        <v>762</v>
      </c>
      <c r="Y3684" s="533">
        <v>1</v>
      </c>
      <c r="Z3684" s="533" t="s">
        <v>39</v>
      </c>
      <c r="AA3684" s="533">
        <v>1000</v>
      </c>
      <c r="AB3684" s="533">
        <v>1000</v>
      </c>
    </row>
    <row r="3685" spans="1:28" ht="15.75" hidden="1">
      <c r="A3685" s="533" t="s">
        <v>2729</v>
      </c>
      <c r="B3685" s="533">
        <v>23</v>
      </c>
      <c r="C3685" s="533" t="s">
        <v>682</v>
      </c>
      <c r="D3685" s="572" t="s">
        <v>1307</v>
      </c>
      <c r="E3685" s="571" t="str">
        <f t="shared" si="3760"/>
        <v xml:space="preserve"> POWER VENTILATOR UTILITY SET FANS</v>
      </c>
      <c r="F3685" s="533" t="str">
        <f t="shared" si="3716"/>
        <v>ME</v>
      </c>
      <c r="G3685" s="533" t="s">
        <v>2722</v>
      </c>
      <c r="H3685" s="533">
        <v>940</v>
      </c>
      <c r="I3685" s="533" t="str">
        <f t="shared" ref="I3685:J3685" si="3779">I3683</f>
        <v>Centrifugal inline fans</v>
      </c>
      <c r="J3685" s="533" t="str">
        <f t="shared" si="3779"/>
        <v>Centrifugal inline fans</v>
      </c>
      <c r="K3685" s="137" t="s">
        <v>15</v>
      </c>
      <c r="L3685" s="106" t="s">
        <v>769</v>
      </c>
      <c r="M3685" s="101">
        <v>1</v>
      </c>
      <c r="N3685" s="98" t="s">
        <v>2</v>
      </c>
      <c r="O3685" s="377">
        <v>375</v>
      </c>
      <c r="P3685" s="25">
        <f t="shared" si="3775"/>
        <v>375</v>
      </c>
      <c r="Q3685" s="158"/>
      <c r="R3685" s="158"/>
      <c r="X3685" s="533" t="s">
        <v>769</v>
      </c>
      <c r="Z3685" s="533" t="s">
        <v>2</v>
      </c>
      <c r="AA3685" s="533">
        <v>375</v>
      </c>
      <c r="AB3685" s="533">
        <v>375</v>
      </c>
    </row>
    <row r="3686" spans="1:28" ht="15.75" hidden="1">
      <c r="A3686" s="533" t="s">
        <v>2729</v>
      </c>
      <c r="B3686" s="533">
        <v>23</v>
      </c>
      <c r="C3686" s="533" t="s">
        <v>682</v>
      </c>
      <c r="D3686" s="572" t="s">
        <v>2145</v>
      </c>
      <c r="E3686" s="571" t="s">
        <v>1271</v>
      </c>
      <c r="F3686" s="533" t="str">
        <f t="shared" si="3716"/>
        <v>ME</v>
      </c>
      <c r="G3686" s="533" t="s">
        <v>2725</v>
      </c>
      <c r="H3686" s="533">
        <v>941</v>
      </c>
      <c r="I3686" s="533" t="str">
        <f t="shared" ref="I3686:I3687" si="3780">L3686</f>
        <v>233713 - DIFFUSERS, REGISTERS, AND GRILLES</v>
      </c>
      <c r="J3686" s="533" t="str">
        <f t="shared" ref="J3686:J3688" si="3781">L3686</f>
        <v>233713 - DIFFUSERS, REGISTERS, AND GRILLES</v>
      </c>
      <c r="K3686" s="137"/>
      <c r="L3686" s="104" t="s">
        <v>770</v>
      </c>
      <c r="M3686" s="101"/>
      <c r="N3686" s="98"/>
      <c r="O3686" s="377"/>
      <c r="P3686" s="98"/>
      <c r="Q3686" s="158"/>
      <c r="R3686" s="158"/>
      <c r="X3686" s="533" t="s">
        <v>770</v>
      </c>
    </row>
    <row r="3687" spans="1:28" ht="15.75" hidden="1">
      <c r="A3687" s="533" t="s">
        <v>2729</v>
      </c>
      <c r="B3687" s="533">
        <v>23</v>
      </c>
      <c r="C3687" s="533" t="s">
        <v>682</v>
      </c>
      <c r="D3687" s="572" t="s">
        <v>2145</v>
      </c>
      <c r="E3687" s="571" t="str">
        <f t="shared" ref="E3687:E3730" si="3782">E3686</f>
        <v xml:space="preserve"> DIFFUSERS, REGISTERS, AND GRILLES</v>
      </c>
      <c r="F3687" s="533" t="str">
        <f t="shared" ref="F3687:F3750" si="3783">VLOOKUP(D:D,trade,3,FALSE)</f>
        <v>ME</v>
      </c>
      <c r="G3687" s="533" t="s">
        <v>2725</v>
      </c>
      <c r="H3687" s="533">
        <v>942</v>
      </c>
      <c r="I3687" s="533" t="str">
        <f t="shared" si="3780"/>
        <v>Diffusers</v>
      </c>
      <c r="J3687" s="533" t="str">
        <f t="shared" si="3781"/>
        <v>Diffusers</v>
      </c>
      <c r="K3687" s="137"/>
      <c r="L3687" s="104" t="s">
        <v>771</v>
      </c>
      <c r="M3687" s="101"/>
      <c r="N3687" s="98"/>
      <c r="O3687" s="377"/>
      <c r="P3687" s="98"/>
      <c r="Q3687" s="158"/>
      <c r="R3687" s="158"/>
      <c r="X3687" s="533" t="s">
        <v>771</v>
      </c>
    </row>
    <row r="3688" spans="1:28" ht="15.75" hidden="1">
      <c r="A3688" s="533" t="s">
        <v>2729</v>
      </c>
      <c r="B3688" s="533">
        <v>23</v>
      </c>
      <c r="C3688" s="533" t="s">
        <v>682</v>
      </c>
      <c r="D3688" s="572" t="s">
        <v>2145</v>
      </c>
      <c r="E3688" s="571" t="str">
        <f t="shared" si="3782"/>
        <v xml:space="preserve"> DIFFUSERS, REGISTERS, AND GRILLES</v>
      </c>
      <c r="F3688" s="533" t="str">
        <f t="shared" si="3783"/>
        <v>ME</v>
      </c>
      <c r="G3688" s="533" t="s">
        <v>2725</v>
      </c>
      <c r="H3688" s="533">
        <v>943</v>
      </c>
      <c r="I3688" s="533" t="s">
        <v>771</v>
      </c>
      <c r="J3688" s="533" t="str">
        <f t="shared" si="3781"/>
        <v>Supply diffusers 600x600</v>
      </c>
      <c r="K3688" s="137"/>
      <c r="L3688" s="104" t="s">
        <v>772</v>
      </c>
      <c r="M3688" s="101"/>
      <c r="N3688" s="98"/>
      <c r="O3688" s="377"/>
      <c r="P3688" s="98"/>
      <c r="Q3688" s="158"/>
      <c r="R3688" s="158"/>
      <c r="X3688" s="533" t="s">
        <v>772</v>
      </c>
    </row>
    <row r="3689" spans="1:28" ht="15.75" hidden="1">
      <c r="A3689" s="533" t="s">
        <v>2729</v>
      </c>
      <c r="B3689" s="533">
        <v>23</v>
      </c>
      <c r="C3689" s="533" t="s">
        <v>682</v>
      </c>
      <c r="D3689" s="572" t="s">
        <v>2145</v>
      </c>
      <c r="E3689" s="571" t="str">
        <f t="shared" si="3782"/>
        <v xml:space="preserve"> DIFFUSERS, REGISTERS, AND GRILLES</v>
      </c>
      <c r="F3689" s="533" t="str">
        <f t="shared" si="3783"/>
        <v>ME</v>
      </c>
      <c r="G3689" s="533" t="s">
        <v>2722</v>
      </c>
      <c r="H3689" s="533">
        <v>944</v>
      </c>
      <c r="I3689" s="533" t="s">
        <v>771</v>
      </c>
      <c r="J3689" s="533" t="str">
        <f>J3688</f>
        <v>Supply diffusers 600x600</v>
      </c>
      <c r="K3689" s="137" t="s">
        <v>17</v>
      </c>
      <c r="L3689" s="106" t="s">
        <v>562</v>
      </c>
      <c r="M3689" s="251">
        <v>11</v>
      </c>
      <c r="N3689" s="98" t="s">
        <v>39</v>
      </c>
      <c r="O3689" s="378">
        <v>100</v>
      </c>
      <c r="P3689" s="25">
        <f t="shared" ref="P3689:P3694" si="3784">O3689*M3689</f>
        <v>1100</v>
      </c>
      <c r="Q3689" s="158"/>
      <c r="R3689" s="158"/>
      <c r="X3689" s="533" t="s">
        <v>562</v>
      </c>
      <c r="Y3689" s="533">
        <v>11</v>
      </c>
      <c r="Z3689" s="533" t="s">
        <v>39</v>
      </c>
      <c r="AA3689" s="533">
        <v>100</v>
      </c>
      <c r="AB3689" s="533">
        <v>1100</v>
      </c>
    </row>
    <row r="3690" spans="1:28" ht="15.75" hidden="1">
      <c r="A3690" s="533" t="s">
        <v>2729</v>
      </c>
      <c r="B3690" s="533">
        <v>23</v>
      </c>
      <c r="C3690" s="533" t="s">
        <v>682</v>
      </c>
      <c r="D3690" s="572" t="s">
        <v>2145</v>
      </c>
      <c r="E3690" s="571" t="str">
        <f t="shared" si="3782"/>
        <v xml:space="preserve"> DIFFUSERS, REGISTERS, AND GRILLES</v>
      </c>
      <c r="F3690" s="533" t="str">
        <f t="shared" si="3783"/>
        <v>ME</v>
      </c>
      <c r="G3690" s="533" t="s">
        <v>2722</v>
      </c>
      <c r="H3690" s="533">
        <v>945</v>
      </c>
      <c r="I3690" s="533" t="s">
        <v>771</v>
      </c>
      <c r="J3690" s="533" t="str">
        <f t="shared" ref="J3690:J3694" si="3785">J3689</f>
        <v>Supply diffusers 600x600</v>
      </c>
      <c r="K3690" s="137" t="s">
        <v>19</v>
      </c>
      <c r="L3690" s="106" t="s">
        <v>773</v>
      </c>
      <c r="M3690" s="252">
        <v>3</v>
      </c>
      <c r="N3690" s="98" t="s">
        <v>39</v>
      </c>
      <c r="O3690" s="378">
        <v>110</v>
      </c>
      <c r="P3690" s="25">
        <f t="shared" si="3784"/>
        <v>330</v>
      </c>
      <c r="Q3690" s="158"/>
      <c r="R3690" s="158"/>
      <c r="X3690" s="533" t="s">
        <v>773</v>
      </c>
      <c r="Y3690" s="533">
        <v>3</v>
      </c>
      <c r="Z3690" s="533" t="s">
        <v>39</v>
      </c>
      <c r="AA3690" s="533">
        <v>110</v>
      </c>
      <c r="AB3690" s="533">
        <v>330</v>
      </c>
    </row>
    <row r="3691" spans="1:28" ht="16.5" hidden="1" thickBot="1">
      <c r="A3691" s="533" t="s">
        <v>2729</v>
      </c>
      <c r="B3691" s="533">
        <v>23</v>
      </c>
      <c r="C3691" s="533" t="s">
        <v>682</v>
      </c>
      <c r="D3691" s="572" t="s">
        <v>2145</v>
      </c>
      <c r="E3691" s="571" t="str">
        <f t="shared" si="3782"/>
        <v xml:space="preserve"> DIFFUSERS, REGISTERS, AND GRILLES</v>
      </c>
      <c r="F3691" s="533" t="str">
        <f t="shared" si="3783"/>
        <v>ME</v>
      </c>
      <c r="G3691" s="533" t="s">
        <v>2722</v>
      </c>
      <c r="H3691" s="533">
        <v>946</v>
      </c>
      <c r="I3691" s="533" t="s">
        <v>771</v>
      </c>
      <c r="J3691" s="533" t="str">
        <f t="shared" si="3785"/>
        <v>Supply diffusers 600x600</v>
      </c>
      <c r="K3691" s="137" t="s">
        <v>20</v>
      </c>
      <c r="L3691" s="106" t="s">
        <v>774</v>
      </c>
      <c r="M3691" s="253">
        <v>1</v>
      </c>
      <c r="N3691" s="98" t="s">
        <v>39</v>
      </c>
      <c r="O3691" s="378">
        <v>140</v>
      </c>
      <c r="P3691" s="25">
        <f t="shared" si="3784"/>
        <v>140</v>
      </c>
      <c r="Q3691" s="158"/>
      <c r="R3691" s="158"/>
      <c r="X3691" s="533" t="s">
        <v>774</v>
      </c>
      <c r="Y3691" s="533">
        <v>1</v>
      </c>
      <c r="Z3691" s="533" t="s">
        <v>39</v>
      </c>
      <c r="AA3691" s="533">
        <v>140</v>
      </c>
      <c r="AB3691" s="533">
        <v>140</v>
      </c>
    </row>
    <row r="3692" spans="1:28" ht="15.75" hidden="1">
      <c r="A3692" s="533" t="s">
        <v>2729</v>
      </c>
      <c r="B3692" s="533">
        <v>23</v>
      </c>
      <c r="C3692" s="533" t="s">
        <v>682</v>
      </c>
      <c r="D3692" s="572" t="s">
        <v>2145</v>
      </c>
      <c r="E3692" s="571" t="str">
        <f t="shared" si="3782"/>
        <v xml:space="preserve"> DIFFUSERS, REGISTERS, AND GRILLES</v>
      </c>
      <c r="F3692" s="533" t="str">
        <f t="shared" si="3783"/>
        <v>ME</v>
      </c>
      <c r="G3692" s="533" t="s">
        <v>2722</v>
      </c>
      <c r="H3692" s="533">
        <v>947</v>
      </c>
      <c r="I3692" s="533" t="s">
        <v>771</v>
      </c>
      <c r="J3692" s="533" t="str">
        <f t="shared" si="3785"/>
        <v>Supply diffusers 600x600</v>
      </c>
      <c r="K3692" s="248" t="s">
        <v>21</v>
      </c>
      <c r="L3692" s="233" t="s">
        <v>775</v>
      </c>
      <c r="M3692" s="249">
        <v>7</v>
      </c>
      <c r="N3692" s="236" t="s">
        <v>39</v>
      </c>
      <c r="O3692" s="378"/>
      <c r="P3692" s="25">
        <f t="shared" si="3784"/>
        <v>0</v>
      </c>
      <c r="Q3692" s="158"/>
      <c r="R3692" s="158"/>
      <c r="X3692" s="533" t="s">
        <v>775</v>
      </c>
      <c r="Y3692" s="533">
        <v>7</v>
      </c>
      <c r="Z3692" s="533" t="s">
        <v>39</v>
      </c>
      <c r="AB3692" s="533">
        <v>0</v>
      </c>
    </row>
    <row r="3693" spans="1:28" ht="15.75" hidden="1">
      <c r="A3693" s="533" t="s">
        <v>2729</v>
      </c>
      <c r="B3693" s="533">
        <v>23</v>
      </c>
      <c r="C3693" s="533" t="s">
        <v>682</v>
      </c>
      <c r="D3693" s="572" t="s">
        <v>2145</v>
      </c>
      <c r="E3693" s="571" t="str">
        <f t="shared" si="3782"/>
        <v xml:space="preserve"> DIFFUSERS, REGISTERS, AND GRILLES</v>
      </c>
      <c r="F3693" s="533" t="str">
        <f t="shared" si="3783"/>
        <v>ME</v>
      </c>
      <c r="G3693" s="533" t="s">
        <v>2722</v>
      </c>
      <c r="H3693" s="533">
        <v>948</v>
      </c>
      <c r="I3693" s="533" t="s">
        <v>771</v>
      </c>
      <c r="J3693" s="533" t="str">
        <f t="shared" si="3785"/>
        <v>Supply diffusers 600x600</v>
      </c>
      <c r="K3693" s="248" t="s">
        <v>45</v>
      </c>
      <c r="L3693" s="233" t="s">
        <v>776</v>
      </c>
      <c r="M3693" s="249">
        <v>5</v>
      </c>
      <c r="N3693" s="236" t="s">
        <v>39</v>
      </c>
      <c r="O3693" s="378"/>
      <c r="P3693" s="25">
        <f t="shared" si="3784"/>
        <v>0</v>
      </c>
      <c r="Q3693" s="158"/>
      <c r="R3693" s="158"/>
      <c r="X3693" s="533" t="s">
        <v>776</v>
      </c>
      <c r="Y3693" s="533">
        <v>5</v>
      </c>
      <c r="Z3693" s="533" t="s">
        <v>39</v>
      </c>
      <c r="AB3693" s="533">
        <v>0</v>
      </c>
    </row>
    <row r="3694" spans="1:28" ht="15.75" hidden="1">
      <c r="A3694" s="533" t="s">
        <v>2729</v>
      </c>
      <c r="B3694" s="533">
        <v>23</v>
      </c>
      <c r="C3694" s="533" t="s">
        <v>682</v>
      </c>
      <c r="D3694" s="572" t="s">
        <v>2145</v>
      </c>
      <c r="E3694" s="571" t="str">
        <f t="shared" si="3782"/>
        <v xml:space="preserve"> DIFFUSERS, REGISTERS, AND GRILLES</v>
      </c>
      <c r="F3694" s="533" t="str">
        <f t="shared" si="3783"/>
        <v>ME</v>
      </c>
      <c r="G3694" s="533" t="s">
        <v>2722</v>
      </c>
      <c r="H3694" s="533">
        <v>949</v>
      </c>
      <c r="I3694" s="533" t="s">
        <v>771</v>
      </c>
      <c r="J3694" s="533" t="str">
        <f t="shared" si="3785"/>
        <v>Supply diffusers 600x600</v>
      </c>
      <c r="K3694" s="137" t="s">
        <v>21</v>
      </c>
      <c r="L3694" s="106" t="s">
        <v>777</v>
      </c>
      <c r="M3694" s="101">
        <v>2</v>
      </c>
      <c r="N3694" s="98" t="s">
        <v>39</v>
      </c>
      <c r="O3694" s="384">
        <v>190</v>
      </c>
      <c r="P3694" s="25">
        <f t="shared" si="3784"/>
        <v>380</v>
      </c>
      <c r="Q3694" s="158"/>
      <c r="R3694" s="158"/>
      <c r="X3694" s="533" t="s">
        <v>777</v>
      </c>
      <c r="Y3694" s="533">
        <v>2</v>
      </c>
      <c r="Z3694" s="533" t="s">
        <v>39</v>
      </c>
      <c r="AA3694" s="533">
        <v>190</v>
      </c>
      <c r="AB3694" s="533">
        <v>380</v>
      </c>
    </row>
    <row r="3695" spans="1:28" ht="15.75" hidden="1">
      <c r="A3695" s="533" t="s">
        <v>2729</v>
      </c>
      <c r="B3695" s="533">
        <v>23</v>
      </c>
      <c r="C3695" s="533" t="s">
        <v>682</v>
      </c>
      <c r="D3695" s="572" t="s">
        <v>2145</v>
      </c>
      <c r="E3695" s="571" t="str">
        <f t="shared" si="3782"/>
        <v xml:space="preserve"> DIFFUSERS, REGISTERS, AND GRILLES</v>
      </c>
      <c r="F3695" s="533" t="str">
        <f t="shared" si="3783"/>
        <v>ME</v>
      </c>
      <c r="G3695" s="533" t="s">
        <v>2725</v>
      </c>
      <c r="H3695" s="533">
        <v>950</v>
      </c>
      <c r="I3695" s="533" t="s">
        <v>771</v>
      </c>
      <c r="J3695" s="533" t="str">
        <f>L3695</f>
        <v>Return diffusers 600x600</v>
      </c>
      <c r="K3695" s="137"/>
      <c r="L3695" s="104" t="s">
        <v>778</v>
      </c>
      <c r="M3695" s="101"/>
      <c r="N3695" s="98"/>
      <c r="O3695" s="377"/>
      <c r="P3695" s="98"/>
      <c r="Q3695" s="158"/>
      <c r="R3695" s="158"/>
      <c r="X3695" s="533" t="s">
        <v>778</v>
      </c>
    </row>
    <row r="3696" spans="1:28" ht="15.75" hidden="1">
      <c r="A3696" s="533" t="s">
        <v>2729</v>
      </c>
      <c r="B3696" s="533">
        <v>23</v>
      </c>
      <c r="C3696" s="533" t="s">
        <v>682</v>
      </c>
      <c r="D3696" s="572" t="s">
        <v>2145</v>
      </c>
      <c r="E3696" s="571" t="str">
        <f t="shared" si="3782"/>
        <v xml:space="preserve"> DIFFUSERS, REGISTERS, AND GRILLES</v>
      </c>
      <c r="F3696" s="533" t="str">
        <f t="shared" si="3783"/>
        <v>ME</v>
      </c>
      <c r="G3696" s="533" t="s">
        <v>2722</v>
      </c>
      <c r="H3696" s="533">
        <v>951</v>
      </c>
      <c r="I3696" s="533" t="s">
        <v>771</v>
      </c>
      <c r="J3696" s="533" t="str">
        <f t="shared" ref="J3696:J3700" si="3786">J3695</f>
        <v>Return diffusers 600x600</v>
      </c>
      <c r="K3696" s="137" t="s">
        <v>45</v>
      </c>
      <c r="L3696" s="180" t="s">
        <v>562</v>
      </c>
      <c r="M3696" s="254">
        <v>2</v>
      </c>
      <c r="N3696" s="181" t="s">
        <v>39</v>
      </c>
      <c r="O3696" s="377">
        <v>100</v>
      </c>
      <c r="P3696" s="25">
        <f t="shared" ref="P3696:P3700" si="3787">O3696*M3696</f>
        <v>200</v>
      </c>
      <c r="Q3696" s="158"/>
      <c r="R3696" s="158"/>
      <c r="X3696" s="533" t="s">
        <v>562</v>
      </c>
      <c r="Y3696" s="533">
        <v>2</v>
      </c>
      <c r="Z3696" s="533" t="s">
        <v>39</v>
      </c>
      <c r="AA3696" s="533">
        <v>100</v>
      </c>
      <c r="AB3696" s="533">
        <v>200</v>
      </c>
    </row>
    <row r="3697" spans="1:28" ht="16.5" hidden="1" thickBot="1">
      <c r="A3697" s="533" t="s">
        <v>2729</v>
      </c>
      <c r="B3697" s="533">
        <v>23</v>
      </c>
      <c r="C3697" s="533" t="s">
        <v>682</v>
      </c>
      <c r="D3697" s="572" t="s">
        <v>2145</v>
      </c>
      <c r="E3697" s="571" t="str">
        <f t="shared" si="3782"/>
        <v xml:space="preserve"> DIFFUSERS, REGISTERS, AND GRILLES</v>
      </c>
      <c r="F3697" s="533" t="str">
        <f t="shared" si="3783"/>
        <v>ME</v>
      </c>
      <c r="G3697" s="533" t="s">
        <v>2722</v>
      </c>
      <c r="H3697" s="533">
        <v>952</v>
      </c>
      <c r="I3697" s="533" t="s">
        <v>771</v>
      </c>
      <c r="J3697" s="533" t="str">
        <f t="shared" si="3786"/>
        <v>Return diffusers 600x600</v>
      </c>
      <c r="K3697" s="137" t="s">
        <v>48</v>
      </c>
      <c r="L3697" s="180" t="s">
        <v>774</v>
      </c>
      <c r="M3697" s="255">
        <v>4</v>
      </c>
      <c r="N3697" s="181" t="s">
        <v>39</v>
      </c>
      <c r="O3697" s="377">
        <v>110</v>
      </c>
      <c r="P3697" s="25">
        <f t="shared" si="3787"/>
        <v>440</v>
      </c>
      <c r="Q3697" s="158"/>
      <c r="R3697" s="158"/>
      <c r="X3697" s="533" t="s">
        <v>774</v>
      </c>
      <c r="Y3697" s="533">
        <v>4</v>
      </c>
      <c r="Z3697" s="533" t="s">
        <v>39</v>
      </c>
      <c r="AA3697" s="533">
        <v>110</v>
      </c>
      <c r="AB3697" s="533">
        <v>440</v>
      </c>
    </row>
    <row r="3698" spans="1:28" ht="15.75" hidden="1">
      <c r="A3698" s="533" t="s">
        <v>2729</v>
      </c>
      <c r="B3698" s="533">
        <v>23</v>
      </c>
      <c r="C3698" s="533" t="s">
        <v>682</v>
      </c>
      <c r="D3698" s="572" t="s">
        <v>2145</v>
      </c>
      <c r="E3698" s="571" t="str">
        <f t="shared" si="3782"/>
        <v xml:space="preserve"> DIFFUSERS, REGISTERS, AND GRILLES</v>
      </c>
      <c r="F3698" s="533" t="str">
        <f t="shared" si="3783"/>
        <v>ME</v>
      </c>
      <c r="G3698" s="533" t="s">
        <v>2722</v>
      </c>
      <c r="H3698" s="533">
        <v>953</v>
      </c>
      <c r="I3698" s="533" t="s">
        <v>771</v>
      </c>
      <c r="J3698" s="533" t="str">
        <f t="shared" si="3786"/>
        <v>Return diffusers 600x600</v>
      </c>
      <c r="K3698" s="248" t="s">
        <v>77</v>
      </c>
      <c r="L3698" s="256" t="s">
        <v>775</v>
      </c>
      <c r="M3698" s="257">
        <v>10</v>
      </c>
      <c r="N3698" s="258" t="s">
        <v>39</v>
      </c>
      <c r="O3698" s="377"/>
      <c r="P3698" s="25">
        <f t="shared" si="3787"/>
        <v>0</v>
      </c>
      <c r="Q3698" s="158"/>
      <c r="R3698" s="158"/>
      <c r="X3698" s="533" t="s">
        <v>775</v>
      </c>
      <c r="Y3698" s="533">
        <v>10</v>
      </c>
      <c r="Z3698" s="533" t="s">
        <v>39</v>
      </c>
    </row>
    <row r="3699" spans="1:28" ht="15.75" hidden="1">
      <c r="A3699" s="533" t="s">
        <v>2729</v>
      </c>
      <c r="B3699" s="533">
        <v>23</v>
      </c>
      <c r="C3699" s="533" t="s">
        <v>682</v>
      </c>
      <c r="D3699" s="572" t="s">
        <v>2145</v>
      </c>
      <c r="E3699" s="571" t="str">
        <f t="shared" si="3782"/>
        <v xml:space="preserve"> DIFFUSERS, REGISTERS, AND GRILLES</v>
      </c>
      <c r="F3699" s="533" t="str">
        <f t="shared" si="3783"/>
        <v>ME</v>
      </c>
      <c r="G3699" s="533" t="s">
        <v>2722</v>
      </c>
      <c r="H3699" s="533">
        <v>954</v>
      </c>
      <c r="I3699" s="533" t="s">
        <v>771</v>
      </c>
      <c r="J3699" s="533" t="str">
        <f t="shared" si="3786"/>
        <v>Return diffusers 600x600</v>
      </c>
      <c r="K3699" s="248" t="s">
        <v>78</v>
      </c>
      <c r="L3699" s="256" t="s">
        <v>776</v>
      </c>
      <c r="M3699" s="257">
        <v>1</v>
      </c>
      <c r="N3699" s="258" t="s">
        <v>39</v>
      </c>
      <c r="O3699" s="377"/>
      <c r="P3699" s="25">
        <f t="shared" si="3787"/>
        <v>0</v>
      </c>
      <c r="Q3699" s="158"/>
      <c r="R3699" s="158"/>
      <c r="X3699" s="533" t="s">
        <v>776</v>
      </c>
      <c r="Y3699" s="533">
        <v>1</v>
      </c>
      <c r="Z3699" s="533" t="s">
        <v>39</v>
      </c>
    </row>
    <row r="3700" spans="1:28" ht="15.75" hidden="1">
      <c r="A3700" s="533" t="s">
        <v>2729</v>
      </c>
      <c r="B3700" s="533">
        <v>23</v>
      </c>
      <c r="C3700" s="533" t="s">
        <v>682</v>
      </c>
      <c r="D3700" s="572" t="s">
        <v>2145</v>
      </c>
      <c r="E3700" s="571" t="str">
        <f t="shared" si="3782"/>
        <v xml:space="preserve"> DIFFUSERS, REGISTERS, AND GRILLES</v>
      </c>
      <c r="F3700" s="533" t="str">
        <f t="shared" si="3783"/>
        <v>ME</v>
      </c>
      <c r="G3700" s="533" t="s">
        <v>2722</v>
      </c>
      <c r="H3700" s="533">
        <v>955</v>
      </c>
      <c r="I3700" s="533" t="s">
        <v>771</v>
      </c>
      <c r="J3700" s="533" t="str">
        <f t="shared" si="3786"/>
        <v>Return diffusers 600x600</v>
      </c>
      <c r="K3700" s="137" t="s">
        <v>50</v>
      </c>
      <c r="L3700" s="180" t="s">
        <v>777</v>
      </c>
      <c r="M3700" s="166">
        <v>1</v>
      </c>
      <c r="N3700" s="181" t="s">
        <v>39</v>
      </c>
      <c r="O3700" s="384">
        <v>190</v>
      </c>
      <c r="P3700" s="25">
        <f t="shared" si="3787"/>
        <v>190</v>
      </c>
      <c r="Q3700" s="158"/>
      <c r="R3700" s="158"/>
      <c r="X3700" s="533" t="s">
        <v>777</v>
      </c>
      <c r="Y3700" s="533">
        <v>1</v>
      </c>
      <c r="Z3700" s="533" t="s">
        <v>39</v>
      </c>
      <c r="AA3700" s="533">
        <v>190</v>
      </c>
      <c r="AB3700" s="533">
        <v>190</v>
      </c>
    </row>
    <row r="3701" spans="1:28" ht="15.75" hidden="1">
      <c r="A3701" s="533" t="s">
        <v>2729</v>
      </c>
      <c r="B3701" s="533">
        <v>23</v>
      </c>
      <c r="C3701" s="533" t="s">
        <v>682</v>
      </c>
      <c r="D3701" s="572" t="s">
        <v>2145</v>
      </c>
      <c r="E3701" s="571" t="str">
        <f t="shared" si="3782"/>
        <v xml:space="preserve"> DIFFUSERS, REGISTERS, AND GRILLES</v>
      </c>
      <c r="F3701" s="533" t="str">
        <f t="shared" si="3783"/>
        <v>ME</v>
      </c>
      <c r="G3701" s="533" t="s">
        <v>2725</v>
      </c>
      <c r="H3701" s="533">
        <v>956</v>
      </c>
      <c r="I3701" s="533" t="s">
        <v>771</v>
      </c>
      <c r="J3701" s="533" t="str">
        <f>L3701</f>
        <v>Exhaust diffusers 600x600</v>
      </c>
      <c r="K3701" s="248"/>
      <c r="L3701" s="250" t="s">
        <v>779</v>
      </c>
      <c r="M3701" s="249"/>
      <c r="N3701" s="236"/>
      <c r="O3701" s="377"/>
      <c r="P3701" s="98"/>
      <c r="Q3701" s="158"/>
      <c r="R3701" s="158"/>
      <c r="X3701" s="533" t="s">
        <v>779</v>
      </c>
    </row>
    <row r="3702" spans="1:28" ht="15.75" hidden="1">
      <c r="A3702" s="533" t="s">
        <v>2729</v>
      </c>
      <c r="B3702" s="533">
        <v>23</v>
      </c>
      <c r="C3702" s="533" t="s">
        <v>682</v>
      </c>
      <c r="D3702" s="572" t="s">
        <v>2145</v>
      </c>
      <c r="E3702" s="571" t="str">
        <f t="shared" si="3782"/>
        <v xml:space="preserve"> DIFFUSERS, REGISTERS, AND GRILLES</v>
      </c>
      <c r="F3702" s="533" t="str">
        <f t="shared" si="3783"/>
        <v>ME</v>
      </c>
      <c r="G3702" s="533" t="s">
        <v>2722</v>
      </c>
      <c r="H3702" s="533">
        <v>957</v>
      </c>
      <c r="I3702" s="533" t="s">
        <v>771</v>
      </c>
      <c r="J3702" s="533" t="str">
        <f t="shared" ref="J3702:J3705" si="3788">J3701</f>
        <v>Exhaust diffusers 600x600</v>
      </c>
      <c r="K3702" s="248" t="s">
        <v>304</v>
      </c>
      <c r="L3702" s="233" t="s">
        <v>562</v>
      </c>
      <c r="M3702" s="249">
        <v>9</v>
      </c>
      <c r="N3702" s="236" t="s">
        <v>39</v>
      </c>
      <c r="O3702" s="377"/>
      <c r="P3702" s="25">
        <f t="shared" ref="P3702:P3705" si="3789">O3702*M3702</f>
        <v>0</v>
      </c>
      <c r="Q3702" s="158"/>
      <c r="R3702" s="158"/>
      <c r="X3702" s="533" t="s">
        <v>562</v>
      </c>
      <c r="Y3702" s="533">
        <v>9</v>
      </c>
      <c r="Z3702" s="533" t="s">
        <v>39</v>
      </c>
      <c r="AB3702" s="533">
        <v>0</v>
      </c>
    </row>
    <row r="3703" spans="1:28" ht="15.75" hidden="1">
      <c r="A3703" s="533" t="s">
        <v>2729</v>
      </c>
      <c r="B3703" s="533">
        <v>23</v>
      </c>
      <c r="C3703" s="533" t="s">
        <v>682</v>
      </c>
      <c r="D3703" s="572" t="s">
        <v>2145</v>
      </c>
      <c r="E3703" s="571" t="str">
        <f t="shared" si="3782"/>
        <v xml:space="preserve"> DIFFUSERS, REGISTERS, AND GRILLES</v>
      </c>
      <c r="F3703" s="533" t="str">
        <f t="shared" si="3783"/>
        <v>ME</v>
      </c>
      <c r="G3703" s="533" t="s">
        <v>2722</v>
      </c>
      <c r="H3703" s="533">
        <v>958</v>
      </c>
      <c r="I3703" s="533" t="s">
        <v>771</v>
      </c>
      <c r="J3703" s="533" t="str">
        <f t="shared" si="3788"/>
        <v>Exhaust diffusers 600x600</v>
      </c>
      <c r="K3703" s="248" t="s">
        <v>306</v>
      </c>
      <c r="L3703" s="233" t="s">
        <v>774</v>
      </c>
      <c r="M3703" s="249">
        <v>6</v>
      </c>
      <c r="N3703" s="236" t="s">
        <v>39</v>
      </c>
      <c r="O3703" s="377"/>
      <c r="P3703" s="25">
        <f t="shared" si="3789"/>
        <v>0</v>
      </c>
      <c r="Q3703" s="158"/>
      <c r="R3703" s="158"/>
      <c r="X3703" s="533" t="s">
        <v>774</v>
      </c>
      <c r="Y3703" s="533">
        <v>6</v>
      </c>
      <c r="Z3703" s="533" t="s">
        <v>39</v>
      </c>
      <c r="AB3703" s="533">
        <v>0</v>
      </c>
    </row>
    <row r="3704" spans="1:28" ht="15.75" hidden="1">
      <c r="A3704" s="533" t="s">
        <v>2729</v>
      </c>
      <c r="B3704" s="533">
        <v>23</v>
      </c>
      <c r="C3704" s="533" t="s">
        <v>682</v>
      </c>
      <c r="D3704" s="572" t="s">
        <v>2145</v>
      </c>
      <c r="E3704" s="571" t="str">
        <f t="shared" si="3782"/>
        <v xml:space="preserve"> DIFFUSERS, REGISTERS, AND GRILLES</v>
      </c>
      <c r="F3704" s="533" t="str">
        <f t="shared" si="3783"/>
        <v>ME</v>
      </c>
      <c r="G3704" s="533" t="s">
        <v>2722</v>
      </c>
      <c r="H3704" s="533">
        <v>959</v>
      </c>
      <c r="I3704" s="533" t="s">
        <v>771</v>
      </c>
      <c r="J3704" s="533" t="str">
        <f t="shared" si="3788"/>
        <v>Exhaust diffusers 600x600</v>
      </c>
      <c r="K3704" s="248" t="s">
        <v>13</v>
      </c>
      <c r="L3704" s="233" t="s">
        <v>776</v>
      </c>
      <c r="M3704" s="249">
        <v>3</v>
      </c>
      <c r="N3704" s="236" t="s">
        <v>39</v>
      </c>
      <c r="O3704" s="377"/>
      <c r="P3704" s="25">
        <f t="shared" si="3789"/>
        <v>0</v>
      </c>
      <c r="Q3704" s="158"/>
      <c r="R3704" s="158"/>
      <c r="X3704" s="533" t="s">
        <v>776</v>
      </c>
      <c r="Y3704" s="533">
        <v>3</v>
      </c>
      <c r="Z3704" s="533" t="s">
        <v>39</v>
      </c>
      <c r="AB3704" s="533">
        <v>0</v>
      </c>
    </row>
    <row r="3705" spans="1:28" ht="15.75" hidden="1">
      <c r="A3705" s="533" t="s">
        <v>2729</v>
      </c>
      <c r="B3705" s="533">
        <v>23</v>
      </c>
      <c r="C3705" s="533" t="s">
        <v>682</v>
      </c>
      <c r="D3705" s="572" t="s">
        <v>2145</v>
      </c>
      <c r="E3705" s="571" t="str">
        <f t="shared" si="3782"/>
        <v xml:space="preserve"> DIFFUSERS, REGISTERS, AND GRILLES</v>
      </c>
      <c r="F3705" s="533" t="str">
        <f t="shared" si="3783"/>
        <v>ME</v>
      </c>
      <c r="G3705" s="533" t="s">
        <v>2722</v>
      </c>
      <c r="H3705" s="533">
        <v>960</v>
      </c>
      <c r="I3705" s="533" t="s">
        <v>771</v>
      </c>
      <c r="J3705" s="533" t="str">
        <f t="shared" si="3788"/>
        <v>Exhaust diffusers 600x600</v>
      </c>
      <c r="K3705" s="248" t="s">
        <v>15</v>
      </c>
      <c r="L3705" s="233" t="s">
        <v>777</v>
      </c>
      <c r="M3705" s="249">
        <v>1</v>
      </c>
      <c r="N3705" s="236" t="s">
        <v>39</v>
      </c>
      <c r="O3705" s="377"/>
      <c r="P3705" s="25">
        <f t="shared" si="3789"/>
        <v>0</v>
      </c>
      <c r="Q3705" s="158"/>
      <c r="R3705" s="158"/>
      <c r="X3705" s="533" t="s">
        <v>777</v>
      </c>
      <c r="Y3705" s="533">
        <v>1</v>
      </c>
      <c r="Z3705" s="533" t="s">
        <v>39</v>
      </c>
      <c r="AB3705" s="533">
        <v>0</v>
      </c>
    </row>
    <row r="3706" spans="1:28" ht="15.75" hidden="1">
      <c r="A3706" s="533" t="s">
        <v>2729</v>
      </c>
      <c r="B3706" s="533">
        <v>23</v>
      </c>
      <c r="C3706" s="533" t="s">
        <v>682</v>
      </c>
      <c r="D3706" s="572" t="s">
        <v>2145</v>
      </c>
      <c r="E3706" s="571" t="str">
        <f t="shared" si="3782"/>
        <v xml:space="preserve"> DIFFUSERS, REGISTERS, AND GRILLES</v>
      </c>
      <c r="F3706" s="533" t="str">
        <f t="shared" si="3783"/>
        <v>ME</v>
      </c>
      <c r="G3706" s="533" t="s">
        <v>2725</v>
      </c>
      <c r="H3706" s="533">
        <v>961</v>
      </c>
      <c r="I3706" s="533" t="str">
        <f t="shared" ref="I3706" si="3790">L3706</f>
        <v>Registers</v>
      </c>
      <c r="J3706" s="533" t="str">
        <f t="shared" ref="J3706:J3707" si="3791">L3706</f>
        <v>Registers</v>
      </c>
      <c r="K3706" s="137"/>
      <c r="L3706" s="104" t="s">
        <v>780</v>
      </c>
      <c r="M3706" s="101"/>
      <c r="N3706" s="98"/>
      <c r="O3706" s="377"/>
      <c r="P3706" s="98"/>
      <c r="Q3706" s="158"/>
      <c r="R3706" s="158"/>
      <c r="X3706" s="533" t="s">
        <v>780</v>
      </c>
    </row>
    <row r="3707" spans="1:28" ht="15.75" hidden="1">
      <c r="A3707" s="533" t="s">
        <v>2729</v>
      </c>
      <c r="B3707" s="533">
        <v>23</v>
      </c>
      <c r="C3707" s="533" t="s">
        <v>682</v>
      </c>
      <c r="D3707" s="572" t="s">
        <v>2145</v>
      </c>
      <c r="E3707" s="571" t="str">
        <f t="shared" si="3782"/>
        <v xml:space="preserve"> DIFFUSERS, REGISTERS, AND GRILLES</v>
      </c>
      <c r="F3707" s="533" t="str">
        <f t="shared" si="3783"/>
        <v>ME</v>
      </c>
      <c r="G3707" s="533" t="s">
        <v>2725</v>
      </c>
      <c r="H3707" s="533">
        <v>962</v>
      </c>
      <c r="I3707" s="533" t="s">
        <v>780</v>
      </c>
      <c r="J3707" s="533" t="str">
        <f t="shared" si="3791"/>
        <v>Supply registers</v>
      </c>
      <c r="K3707" s="137"/>
      <c r="L3707" s="104" t="s">
        <v>781</v>
      </c>
      <c r="M3707" s="101"/>
      <c r="N3707" s="98"/>
      <c r="O3707" s="377"/>
      <c r="P3707" s="98"/>
      <c r="Q3707" s="158"/>
      <c r="R3707" s="158"/>
      <c r="X3707" s="533" t="s">
        <v>781</v>
      </c>
    </row>
    <row r="3708" spans="1:28" ht="16.5" hidden="1" thickBot="1">
      <c r="A3708" s="533" t="s">
        <v>2729</v>
      </c>
      <c r="B3708" s="533">
        <v>23</v>
      </c>
      <c r="C3708" s="533" t="s">
        <v>682</v>
      </c>
      <c r="D3708" s="572" t="s">
        <v>2145</v>
      </c>
      <c r="E3708" s="571" t="str">
        <f t="shared" si="3782"/>
        <v xml:space="preserve"> DIFFUSERS, REGISTERS, AND GRILLES</v>
      </c>
      <c r="F3708" s="533" t="str">
        <f t="shared" si="3783"/>
        <v>ME</v>
      </c>
      <c r="G3708" s="533" t="s">
        <v>2722</v>
      </c>
      <c r="H3708" s="533">
        <v>963</v>
      </c>
      <c r="I3708" s="533" t="s">
        <v>780</v>
      </c>
      <c r="J3708" s="533" t="str">
        <f t="shared" ref="J3708:J3713" si="3792">J3707</f>
        <v>Supply registers</v>
      </c>
      <c r="K3708" s="137" t="s">
        <v>13</v>
      </c>
      <c r="L3708" s="189" t="s">
        <v>782</v>
      </c>
      <c r="M3708" s="259">
        <v>6</v>
      </c>
      <c r="N3708" s="167" t="s">
        <v>39</v>
      </c>
      <c r="O3708" s="377">
        <v>45</v>
      </c>
      <c r="P3708" s="25">
        <f t="shared" ref="P3708:P3713" si="3793">O3708*M3708</f>
        <v>270</v>
      </c>
      <c r="Q3708" s="158"/>
      <c r="R3708" s="158"/>
      <c r="X3708" s="533" t="s">
        <v>782</v>
      </c>
      <c r="Y3708" s="533">
        <v>6</v>
      </c>
      <c r="Z3708" s="533" t="s">
        <v>39</v>
      </c>
      <c r="AA3708" s="533">
        <v>45</v>
      </c>
      <c r="AB3708" s="533">
        <v>270</v>
      </c>
    </row>
    <row r="3709" spans="1:28" ht="15.75" hidden="1">
      <c r="A3709" s="533" t="s">
        <v>2729</v>
      </c>
      <c r="B3709" s="533">
        <v>23</v>
      </c>
      <c r="C3709" s="533" t="s">
        <v>682</v>
      </c>
      <c r="D3709" s="572" t="s">
        <v>2145</v>
      </c>
      <c r="E3709" s="571" t="str">
        <f t="shared" si="3782"/>
        <v xml:space="preserve"> DIFFUSERS, REGISTERS, AND GRILLES</v>
      </c>
      <c r="F3709" s="533" t="str">
        <f t="shared" si="3783"/>
        <v>ME</v>
      </c>
      <c r="G3709" s="533" t="s">
        <v>2722</v>
      </c>
      <c r="H3709" s="533">
        <v>964</v>
      </c>
      <c r="I3709" s="533" t="s">
        <v>780</v>
      </c>
      <c r="J3709" s="533" t="str">
        <f t="shared" si="3792"/>
        <v>Supply registers</v>
      </c>
      <c r="K3709" s="248" t="s">
        <v>19</v>
      </c>
      <c r="L3709" s="242" t="s">
        <v>783</v>
      </c>
      <c r="M3709" s="260">
        <v>2</v>
      </c>
      <c r="N3709" s="261" t="s">
        <v>39</v>
      </c>
      <c r="O3709" s="377"/>
      <c r="P3709" s="25">
        <f t="shared" si="3793"/>
        <v>0</v>
      </c>
      <c r="Q3709" s="158"/>
      <c r="R3709" s="158"/>
      <c r="X3709" s="533" t="s">
        <v>783</v>
      </c>
      <c r="Y3709" s="533">
        <v>2</v>
      </c>
      <c r="Z3709" s="533" t="s">
        <v>39</v>
      </c>
      <c r="AB3709" s="533">
        <v>0</v>
      </c>
    </row>
    <row r="3710" spans="1:28" ht="15.75" hidden="1">
      <c r="A3710" s="533" t="s">
        <v>2729</v>
      </c>
      <c r="B3710" s="533">
        <v>23</v>
      </c>
      <c r="C3710" s="533" t="s">
        <v>682</v>
      </c>
      <c r="D3710" s="572" t="s">
        <v>2145</v>
      </c>
      <c r="E3710" s="571" t="str">
        <f t="shared" si="3782"/>
        <v xml:space="preserve"> DIFFUSERS, REGISTERS, AND GRILLES</v>
      </c>
      <c r="F3710" s="533" t="str">
        <f t="shared" si="3783"/>
        <v>ME</v>
      </c>
      <c r="G3710" s="533" t="s">
        <v>2722</v>
      </c>
      <c r="H3710" s="533">
        <v>965</v>
      </c>
      <c r="I3710" s="533" t="s">
        <v>780</v>
      </c>
      <c r="J3710" s="533" t="str">
        <f t="shared" si="3792"/>
        <v>Supply registers</v>
      </c>
      <c r="K3710" s="248" t="s">
        <v>20</v>
      </c>
      <c r="L3710" s="242" t="s">
        <v>1080</v>
      </c>
      <c r="M3710" s="260">
        <v>1</v>
      </c>
      <c r="N3710" s="261" t="s">
        <v>39</v>
      </c>
      <c r="O3710" s="377"/>
      <c r="P3710" s="25">
        <f t="shared" si="3793"/>
        <v>0</v>
      </c>
      <c r="Q3710" s="158"/>
      <c r="R3710" s="158"/>
      <c r="X3710" s="533" t="s">
        <v>1080</v>
      </c>
      <c r="Y3710" s="533">
        <v>1</v>
      </c>
      <c r="Z3710" s="533" t="s">
        <v>39</v>
      </c>
      <c r="AB3710" s="533">
        <v>0</v>
      </c>
    </row>
    <row r="3711" spans="1:28" ht="16.5" hidden="1" thickBot="1">
      <c r="A3711" s="533" t="s">
        <v>2729</v>
      </c>
      <c r="B3711" s="533">
        <v>23</v>
      </c>
      <c r="C3711" s="533" t="s">
        <v>682</v>
      </c>
      <c r="D3711" s="572" t="s">
        <v>2145</v>
      </c>
      <c r="E3711" s="571" t="str">
        <f t="shared" si="3782"/>
        <v xml:space="preserve"> DIFFUSERS, REGISTERS, AND GRILLES</v>
      </c>
      <c r="F3711" s="533" t="str">
        <f t="shared" si="3783"/>
        <v>ME</v>
      </c>
      <c r="G3711" s="533" t="s">
        <v>2722</v>
      </c>
      <c r="H3711" s="533">
        <v>966</v>
      </c>
      <c r="I3711" s="533" t="s">
        <v>780</v>
      </c>
      <c r="J3711" s="533" t="str">
        <f t="shared" si="3792"/>
        <v>Supply registers</v>
      </c>
      <c r="K3711" s="137" t="s">
        <v>15</v>
      </c>
      <c r="L3711" s="189" t="s">
        <v>1081</v>
      </c>
      <c r="M3711" s="259">
        <v>2</v>
      </c>
      <c r="N3711" s="167" t="s">
        <v>39</v>
      </c>
      <c r="O3711" s="377">
        <v>65</v>
      </c>
      <c r="P3711" s="25">
        <f t="shared" si="3793"/>
        <v>130</v>
      </c>
      <c r="Q3711" s="158"/>
      <c r="R3711" s="158"/>
      <c r="X3711" s="533" t="s">
        <v>1081</v>
      </c>
      <c r="Y3711" s="533">
        <v>2</v>
      </c>
      <c r="Z3711" s="533" t="s">
        <v>39</v>
      </c>
      <c r="AA3711" s="533">
        <v>65</v>
      </c>
      <c r="AB3711" s="533">
        <v>130</v>
      </c>
    </row>
    <row r="3712" spans="1:28" ht="15.75" hidden="1">
      <c r="A3712" s="533" t="s">
        <v>2729</v>
      </c>
      <c r="B3712" s="533">
        <v>23</v>
      </c>
      <c r="C3712" s="533" t="s">
        <v>682</v>
      </c>
      <c r="D3712" s="572" t="s">
        <v>2145</v>
      </c>
      <c r="E3712" s="571" t="str">
        <f t="shared" si="3782"/>
        <v xml:space="preserve"> DIFFUSERS, REGISTERS, AND GRILLES</v>
      </c>
      <c r="F3712" s="533" t="str">
        <f t="shared" si="3783"/>
        <v>ME</v>
      </c>
      <c r="G3712" s="533" t="s">
        <v>2722</v>
      </c>
      <c r="H3712" s="533">
        <v>967</v>
      </c>
      <c r="I3712" s="533" t="s">
        <v>780</v>
      </c>
      <c r="J3712" s="533" t="str">
        <f t="shared" si="3792"/>
        <v>Supply registers</v>
      </c>
      <c r="K3712" s="647" t="s">
        <v>17</v>
      </c>
      <c r="L3712" s="256" t="s">
        <v>1082</v>
      </c>
      <c r="M3712" s="257">
        <v>4</v>
      </c>
      <c r="N3712" s="261" t="s">
        <v>39</v>
      </c>
      <c r="O3712" s="385"/>
      <c r="P3712" s="25">
        <f t="shared" si="3793"/>
        <v>0</v>
      </c>
      <c r="Q3712" s="158"/>
      <c r="R3712" s="158"/>
      <c r="X3712" s="533" t="s">
        <v>1082</v>
      </c>
      <c r="Y3712" s="533">
        <v>4</v>
      </c>
      <c r="Z3712" s="533" t="s">
        <v>39</v>
      </c>
    </row>
    <row r="3713" spans="1:28" ht="15.75" hidden="1">
      <c r="A3713" s="533" t="s">
        <v>2729</v>
      </c>
      <c r="B3713" s="533">
        <v>23</v>
      </c>
      <c r="C3713" s="533" t="s">
        <v>682</v>
      </c>
      <c r="D3713" s="572" t="s">
        <v>2145</v>
      </c>
      <c r="E3713" s="571" t="str">
        <f t="shared" si="3782"/>
        <v xml:space="preserve"> DIFFUSERS, REGISTERS, AND GRILLES</v>
      </c>
      <c r="F3713" s="533" t="str">
        <f t="shared" si="3783"/>
        <v>ME</v>
      </c>
      <c r="G3713" s="533" t="s">
        <v>2722</v>
      </c>
      <c r="H3713" s="533">
        <v>968</v>
      </c>
      <c r="I3713" s="533" t="s">
        <v>780</v>
      </c>
      <c r="J3713" s="533" t="str">
        <f t="shared" si="3792"/>
        <v>Supply registers</v>
      </c>
      <c r="K3713" s="248" t="s">
        <v>48</v>
      </c>
      <c r="L3713" s="256" t="s">
        <v>1083</v>
      </c>
      <c r="M3713" s="257">
        <v>1</v>
      </c>
      <c r="N3713" s="261" t="s">
        <v>39</v>
      </c>
      <c r="O3713" s="377"/>
      <c r="P3713" s="25">
        <f t="shared" si="3793"/>
        <v>0</v>
      </c>
      <c r="Q3713" s="158"/>
      <c r="R3713" s="158"/>
      <c r="X3713" s="533" t="s">
        <v>1083</v>
      </c>
      <c r="Y3713" s="533">
        <v>1</v>
      </c>
      <c r="Z3713" s="533" t="s">
        <v>39</v>
      </c>
      <c r="AB3713" s="533">
        <v>0</v>
      </c>
    </row>
    <row r="3714" spans="1:28" ht="15.75" hidden="1">
      <c r="A3714" s="533" t="s">
        <v>2729</v>
      </c>
      <c r="B3714" s="533">
        <v>23</v>
      </c>
      <c r="C3714" s="533" t="s">
        <v>682</v>
      </c>
      <c r="D3714" s="572" t="s">
        <v>2145</v>
      </c>
      <c r="E3714" s="571" t="str">
        <f t="shared" si="3782"/>
        <v xml:space="preserve"> DIFFUSERS, REGISTERS, AND GRILLES</v>
      </c>
      <c r="F3714" s="533" t="str">
        <f t="shared" si="3783"/>
        <v>ME</v>
      </c>
      <c r="G3714" s="533" t="s">
        <v>2725</v>
      </c>
      <c r="H3714" s="533">
        <v>969</v>
      </c>
      <c r="I3714" s="533" t="s">
        <v>780</v>
      </c>
      <c r="J3714" s="533" t="str">
        <f>L3714</f>
        <v>Return air registers</v>
      </c>
      <c r="K3714" s="137"/>
      <c r="L3714" s="104" t="s">
        <v>784</v>
      </c>
      <c r="M3714" s="101"/>
      <c r="N3714" s="98"/>
      <c r="O3714" s="377"/>
      <c r="P3714" s="98"/>
      <c r="Q3714" s="158"/>
      <c r="R3714" s="158"/>
      <c r="X3714" s="533" t="s">
        <v>784</v>
      </c>
    </row>
    <row r="3715" spans="1:28" ht="16.5" hidden="1" thickBot="1">
      <c r="A3715" s="533" t="s">
        <v>2729</v>
      </c>
      <c r="B3715" s="533">
        <v>23</v>
      </c>
      <c r="C3715" s="533" t="s">
        <v>682</v>
      </c>
      <c r="D3715" s="572" t="s">
        <v>2145</v>
      </c>
      <c r="E3715" s="571" t="str">
        <f t="shared" si="3782"/>
        <v xml:space="preserve"> DIFFUSERS, REGISTERS, AND GRILLES</v>
      </c>
      <c r="F3715" s="533" t="str">
        <f t="shared" si="3783"/>
        <v>ME</v>
      </c>
      <c r="G3715" s="533" t="s">
        <v>2722</v>
      </c>
      <c r="H3715" s="533">
        <v>970</v>
      </c>
      <c r="I3715" s="533" t="s">
        <v>780</v>
      </c>
      <c r="J3715" s="533" t="str">
        <f t="shared" ref="J3715:J3721" si="3794">J3714</f>
        <v>Return air registers</v>
      </c>
      <c r="K3715" s="137" t="s">
        <v>17</v>
      </c>
      <c r="L3715" s="180" t="s">
        <v>782</v>
      </c>
      <c r="M3715" s="262">
        <v>6</v>
      </c>
      <c r="N3715" s="181" t="s">
        <v>39</v>
      </c>
      <c r="O3715" s="377">
        <v>45</v>
      </c>
      <c r="P3715" s="25">
        <f t="shared" ref="P3715:P3721" si="3795">O3715*M3715</f>
        <v>270</v>
      </c>
      <c r="Q3715" s="158"/>
      <c r="R3715" s="158"/>
      <c r="X3715" s="533" t="s">
        <v>782</v>
      </c>
      <c r="Y3715" s="533">
        <v>6</v>
      </c>
      <c r="Z3715" s="533" t="s">
        <v>39</v>
      </c>
      <c r="AA3715" s="533">
        <v>45</v>
      </c>
      <c r="AB3715" s="533">
        <v>270</v>
      </c>
    </row>
    <row r="3716" spans="1:28" ht="15.75" hidden="1">
      <c r="A3716" s="533" t="s">
        <v>2729</v>
      </c>
      <c r="B3716" s="533">
        <v>23</v>
      </c>
      <c r="C3716" s="533" t="s">
        <v>682</v>
      </c>
      <c r="D3716" s="572" t="s">
        <v>2145</v>
      </c>
      <c r="E3716" s="571" t="str">
        <f t="shared" si="3782"/>
        <v xml:space="preserve"> DIFFUSERS, REGISTERS, AND GRILLES</v>
      </c>
      <c r="F3716" s="533" t="str">
        <f t="shared" si="3783"/>
        <v>ME</v>
      </c>
      <c r="G3716" s="533" t="s">
        <v>2722</v>
      </c>
      <c r="H3716" s="533">
        <v>971</v>
      </c>
      <c r="I3716" s="533" t="s">
        <v>780</v>
      </c>
      <c r="J3716" s="533" t="str">
        <f t="shared" si="3794"/>
        <v>Return air registers</v>
      </c>
      <c r="K3716" s="248" t="s">
        <v>76</v>
      </c>
      <c r="L3716" s="256" t="s">
        <v>783</v>
      </c>
      <c r="M3716" s="257">
        <v>2</v>
      </c>
      <c r="N3716" s="258" t="s">
        <v>39</v>
      </c>
      <c r="O3716" s="377"/>
      <c r="P3716" s="25">
        <f t="shared" si="3795"/>
        <v>0</v>
      </c>
      <c r="Q3716" s="158"/>
      <c r="R3716" s="158"/>
      <c r="X3716" s="533" t="s">
        <v>783</v>
      </c>
      <c r="Y3716" s="533">
        <v>2</v>
      </c>
      <c r="Z3716" s="533" t="s">
        <v>39</v>
      </c>
      <c r="AB3716" s="533">
        <v>0</v>
      </c>
    </row>
    <row r="3717" spans="1:28" ht="15.75" hidden="1">
      <c r="A3717" s="533" t="s">
        <v>2729</v>
      </c>
      <c r="B3717" s="533">
        <v>23</v>
      </c>
      <c r="C3717" s="533" t="s">
        <v>682</v>
      </c>
      <c r="D3717" s="572" t="s">
        <v>2145</v>
      </c>
      <c r="E3717" s="571" t="str">
        <f t="shared" si="3782"/>
        <v xml:space="preserve"> DIFFUSERS, REGISTERS, AND GRILLES</v>
      </c>
      <c r="F3717" s="533" t="str">
        <f t="shared" si="3783"/>
        <v>ME</v>
      </c>
      <c r="G3717" s="533" t="s">
        <v>2722</v>
      </c>
      <c r="H3717" s="533">
        <v>972</v>
      </c>
      <c r="I3717" s="533" t="s">
        <v>780</v>
      </c>
      <c r="J3717" s="533" t="str">
        <f t="shared" si="3794"/>
        <v>Return air registers</v>
      </c>
      <c r="K3717" s="248" t="s">
        <v>77</v>
      </c>
      <c r="L3717" s="256" t="s">
        <v>786</v>
      </c>
      <c r="M3717" s="257">
        <v>1</v>
      </c>
      <c r="N3717" s="258" t="s">
        <v>39</v>
      </c>
      <c r="O3717" s="377"/>
      <c r="P3717" s="25">
        <f t="shared" si="3795"/>
        <v>0</v>
      </c>
      <c r="Q3717" s="158"/>
      <c r="R3717" s="158"/>
      <c r="X3717" s="533" t="s">
        <v>786</v>
      </c>
      <c r="Y3717" s="533">
        <v>1</v>
      </c>
      <c r="Z3717" s="533" t="s">
        <v>39</v>
      </c>
      <c r="AB3717" s="533">
        <v>0</v>
      </c>
    </row>
    <row r="3718" spans="1:28" ht="15.75" hidden="1">
      <c r="A3718" s="533" t="s">
        <v>2729</v>
      </c>
      <c r="B3718" s="533">
        <v>23</v>
      </c>
      <c r="C3718" s="533" t="s">
        <v>682</v>
      </c>
      <c r="D3718" s="572" t="s">
        <v>2145</v>
      </c>
      <c r="E3718" s="571" t="str">
        <f t="shared" si="3782"/>
        <v xml:space="preserve"> DIFFUSERS, REGISTERS, AND GRILLES</v>
      </c>
      <c r="F3718" s="533" t="str">
        <f t="shared" si="3783"/>
        <v>ME</v>
      </c>
      <c r="G3718" s="533" t="s">
        <v>2722</v>
      </c>
      <c r="H3718" s="533">
        <v>973</v>
      </c>
      <c r="I3718" s="533" t="s">
        <v>780</v>
      </c>
      <c r="J3718" s="533" t="str">
        <f t="shared" si="3794"/>
        <v>Return air registers</v>
      </c>
      <c r="K3718" s="248" t="s">
        <v>78</v>
      </c>
      <c r="L3718" s="242" t="s">
        <v>1080</v>
      </c>
      <c r="M3718" s="260">
        <v>1</v>
      </c>
      <c r="N3718" s="261" t="s">
        <v>39</v>
      </c>
      <c r="O3718" s="377"/>
      <c r="P3718" s="25">
        <f t="shared" si="3795"/>
        <v>0</v>
      </c>
      <c r="Q3718" s="158"/>
      <c r="R3718" s="158"/>
      <c r="X3718" s="533" t="s">
        <v>1080</v>
      </c>
      <c r="Y3718" s="533">
        <v>1</v>
      </c>
      <c r="Z3718" s="533" t="s">
        <v>39</v>
      </c>
      <c r="AB3718" s="533">
        <v>0</v>
      </c>
    </row>
    <row r="3719" spans="1:28" ht="16.5" hidden="1" thickBot="1">
      <c r="A3719" s="533" t="s">
        <v>2729</v>
      </c>
      <c r="B3719" s="533">
        <v>23</v>
      </c>
      <c r="C3719" s="533" t="s">
        <v>682</v>
      </c>
      <c r="D3719" s="572" t="s">
        <v>2145</v>
      </c>
      <c r="E3719" s="571" t="str">
        <f t="shared" si="3782"/>
        <v xml:space="preserve"> DIFFUSERS, REGISTERS, AND GRILLES</v>
      </c>
      <c r="F3719" s="533" t="str">
        <f t="shared" si="3783"/>
        <v>ME</v>
      </c>
      <c r="G3719" s="533" t="s">
        <v>2722</v>
      </c>
      <c r="H3719" s="533">
        <v>974</v>
      </c>
      <c r="I3719" s="533" t="s">
        <v>780</v>
      </c>
      <c r="J3719" s="533" t="str">
        <f t="shared" si="3794"/>
        <v>Return air registers</v>
      </c>
      <c r="K3719" s="137" t="s">
        <v>19</v>
      </c>
      <c r="L3719" s="189" t="s">
        <v>1081</v>
      </c>
      <c r="M3719" s="259">
        <v>2</v>
      </c>
      <c r="N3719" s="167" t="s">
        <v>39</v>
      </c>
      <c r="O3719" s="377">
        <v>95</v>
      </c>
      <c r="P3719" s="25">
        <f t="shared" si="3795"/>
        <v>190</v>
      </c>
      <c r="Q3719" s="158"/>
      <c r="R3719" s="158"/>
      <c r="X3719" s="533" t="s">
        <v>1081</v>
      </c>
      <c r="Y3719" s="533">
        <v>2</v>
      </c>
      <c r="Z3719" s="533" t="s">
        <v>39</v>
      </c>
      <c r="AA3719" s="533">
        <v>95</v>
      </c>
      <c r="AB3719" s="533">
        <v>190</v>
      </c>
    </row>
    <row r="3720" spans="1:28" ht="15.75" hidden="1">
      <c r="A3720" s="533" t="s">
        <v>2729</v>
      </c>
      <c r="B3720" s="533">
        <v>23</v>
      </c>
      <c r="C3720" s="533" t="s">
        <v>682</v>
      </c>
      <c r="D3720" s="572" t="s">
        <v>2145</v>
      </c>
      <c r="E3720" s="571" t="str">
        <f t="shared" si="3782"/>
        <v xml:space="preserve"> DIFFUSERS, REGISTERS, AND GRILLES</v>
      </c>
      <c r="F3720" s="533" t="str">
        <f t="shared" si="3783"/>
        <v>ME</v>
      </c>
      <c r="G3720" s="533" t="s">
        <v>2722</v>
      </c>
      <c r="H3720" s="533">
        <v>975</v>
      </c>
      <c r="I3720" s="533" t="s">
        <v>780</v>
      </c>
      <c r="J3720" s="533" t="str">
        <f t="shared" si="3794"/>
        <v>Return air registers</v>
      </c>
      <c r="K3720" s="647" t="s">
        <v>1125</v>
      </c>
      <c r="L3720" s="256" t="s">
        <v>1082</v>
      </c>
      <c r="M3720" s="257">
        <v>4</v>
      </c>
      <c r="N3720" s="261" t="s">
        <v>39</v>
      </c>
      <c r="O3720" s="377"/>
      <c r="P3720" s="25">
        <f t="shared" si="3795"/>
        <v>0</v>
      </c>
      <c r="Q3720" s="158"/>
      <c r="R3720" s="158"/>
      <c r="X3720" s="533" t="s">
        <v>1082</v>
      </c>
      <c r="Y3720" s="533">
        <v>4</v>
      </c>
      <c r="Z3720" s="533" t="s">
        <v>39</v>
      </c>
    </row>
    <row r="3721" spans="1:28" ht="15.75" hidden="1">
      <c r="A3721" s="533" t="s">
        <v>2729</v>
      </c>
      <c r="B3721" s="533">
        <v>23</v>
      </c>
      <c r="C3721" s="533" t="s">
        <v>682</v>
      </c>
      <c r="D3721" s="572" t="s">
        <v>2145</v>
      </c>
      <c r="E3721" s="571" t="str">
        <f t="shared" si="3782"/>
        <v xml:space="preserve"> DIFFUSERS, REGISTERS, AND GRILLES</v>
      </c>
      <c r="F3721" s="533" t="str">
        <f t="shared" si="3783"/>
        <v>ME</v>
      </c>
      <c r="G3721" s="533" t="s">
        <v>2722</v>
      </c>
      <c r="H3721" s="533">
        <v>976</v>
      </c>
      <c r="I3721" s="533" t="s">
        <v>780</v>
      </c>
      <c r="J3721" s="533" t="str">
        <f t="shared" si="3794"/>
        <v>Return air registers</v>
      </c>
      <c r="K3721" s="248" t="s">
        <v>306</v>
      </c>
      <c r="L3721" s="256" t="s">
        <v>1083</v>
      </c>
      <c r="M3721" s="257">
        <v>1</v>
      </c>
      <c r="N3721" s="261" t="s">
        <v>39</v>
      </c>
      <c r="O3721" s="377"/>
      <c r="P3721" s="25">
        <f t="shared" si="3795"/>
        <v>0</v>
      </c>
      <c r="Q3721" s="158"/>
      <c r="R3721" s="158"/>
      <c r="X3721" s="533" t="s">
        <v>1083</v>
      </c>
      <c r="Y3721" s="533">
        <v>1</v>
      </c>
      <c r="Z3721" s="533" t="s">
        <v>39</v>
      </c>
      <c r="AB3721" s="533">
        <v>0</v>
      </c>
    </row>
    <row r="3722" spans="1:28" ht="15.75" hidden="1">
      <c r="A3722" s="533" t="s">
        <v>2729</v>
      </c>
      <c r="B3722" s="533">
        <v>23</v>
      </c>
      <c r="C3722" s="533" t="s">
        <v>682</v>
      </c>
      <c r="D3722" s="572" t="s">
        <v>2145</v>
      </c>
      <c r="E3722" s="571" t="str">
        <f t="shared" si="3782"/>
        <v xml:space="preserve"> DIFFUSERS, REGISTERS, AND GRILLES</v>
      </c>
      <c r="F3722" s="533" t="str">
        <f t="shared" si="3783"/>
        <v>ME</v>
      </c>
      <c r="G3722" s="533" t="s">
        <v>2725</v>
      </c>
      <c r="H3722" s="533">
        <v>977</v>
      </c>
      <c r="I3722" s="533" t="s">
        <v>780</v>
      </c>
      <c r="J3722" s="533" t="str">
        <f>L3722</f>
        <v>Exhaust air registers</v>
      </c>
      <c r="K3722" s="137"/>
      <c r="L3722" s="104" t="s">
        <v>785</v>
      </c>
      <c r="M3722" s="101"/>
      <c r="N3722" s="98"/>
      <c r="O3722" s="377"/>
      <c r="P3722" s="98"/>
      <c r="Q3722" s="158"/>
      <c r="R3722" s="158"/>
      <c r="X3722" s="533" t="s">
        <v>785</v>
      </c>
    </row>
    <row r="3723" spans="1:28" ht="16.5" hidden="1" thickBot="1">
      <c r="A3723" s="533" t="s">
        <v>2729</v>
      </c>
      <c r="B3723" s="533">
        <v>23</v>
      </c>
      <c r="C3723" s="533" t="s">
        <v>682</v>
      </c>
      <c r="D3723" s="572" t="s">
        <v>2145</v>
      </c>
      <c r="E3723" s="571" t="str">
        <f t="shared" si="3782"/>
        <v xml:space="preserve"> DIFFUSERS, REGISTERS, AND GRILLES</v>
      </c>
      <c r="F3723" s="533" t="str">
        <f t="shared" si="3783"/>
        <v>ME</v>
      </c>
      <c r="G3723" s="533" t="s">
        <v>2722</v>
      </c>
      <c r="H3723" s="533">
        <v>978</v>
      </c>
      <c r="I3723" s="533" t="s">
        <v>780</v>
      </c>
      <c r="J3723" s="533" t="str">
        <f t="shared" ref="J3723:J3725" si="3796">J3722</f>
        <v>Exhaust air registers</v>
      </c>
      <c r="K3723" s="137" t="s">
        <v>13</v>
      </c>
      <c r="L3723" s="106" t="s">
        <v>786</v>
      </c>
      <c r="M3723" s="247">
        <v>12</v>
      </c>
      <c r="N3723" s="98" t="s">
        <v>39</v>
      </c>
      <c r="O3723" s="377">
        <v>30</v>
      </c>
      <c r="P3723" s="25">
        <f t="shared" ref="P3723:P3725" si="3797">O3723*M3723</f>
        <v>360</v>
      </c>
      <c r="Q3723" s="158"/>
      <c r="R3723" s="158"/>
      <c r="X3723" s="533" t="s">
        <v>786</v>
      </c>
      <c r="Y3723" s="533">
        <v>12</v>
      </c>
      <c r="Z3723" s="533" t="s">
        <v>39</v>
      </c>
      <c r="AA3723" s="533">
        <v>30</v>
      </c>
      <c r="AB3723" s="533">
        <v>360</v>
      </c>
    </row>
    <row r="3724" spans="1:28" ht="15.75" hidden="1">
      <c r="A3724" s="533" t="s">
        <v>2729</v>
      </c>
      <c r="B3724" s="533">
        <v>23</v>
      </c>
      <c r="C3724" s="533" t="s">
        <v>682</v>
      </c>
      <c r="D3724" s="572" t="s">
        <v>2145</v>
      </c>
      <c r="E3724" s="571" t="str">
        <f t="shared" si="3782"/>
        <v xml:space="preserve"> DIFFUSERS, REGISTERS, AND GRILLES</v>
      </c>
      <c r="F3724" s="533" t="str">
        <f t="shared" si="3783"/>
        <v>ME</v>
      </c>
      <c r="G3724" s="533" t="s">
        <v>2722</v>
      </c>
      <c r="H3724" s="533">
        <v>979</v>
      </c>
      <c r="I3724" s="533" t="s">
        <v>780</v>
      </c>
      <c r="J3724" s="533" t="str">
        <f t="shared" si="3796"/>
        <v>Exhaust air registers</v>
      </c>
      <c r="K3724" s="248" t="s">
        <v>15</v>
      </c>
      <c r="L3724" s="233" t="s">
        <v>1084</v>
      </c>
      <c r="M3724" s="249">
        <v>1</v>
      </c>
      <c r="N3724" s="236" t="s">
        <v>39</v>
      </c>
      <c r="O3724" s="377"/>
      <c r="P3724" s="25">
        <f t="shared" si="3797"/>
        <v>0</v>
      </c>
      <c r="Q3724" s="158"/>
      <c r="R3724" s="158"/>
      <c r="X3724" s="533" t="s">
        <v>1084</v>
      </c>
      <c r="Y3724" s="533">
        <v>1</v>
      </c>
      <c r="Z3724" s="533" t="s">
        <v>39</v>
      </c>
      <c r="AB3724" s="533">
        <v>0</v>
      </c>
    </row>
    <row r="3725" spans="1:28" ht="15.75" hidden="1">
      <c r="A3725" s="533" t="s">
        <v>2729</v>
      </c>
      <c r="B3725" s="533">
        <v>23</v>
      </c>
      <c r="C3725" s="533" t="s">
        <v>682</v>
      </c>
      <c r="D3725" s="572" t="s">
        <v>2145</v>
      </c>
      <c r="E3725" s="571" t="str">
        <f t="shared" si="3782"/>
        <v xml:space="preserve"> DIFFUSERS, REGISTERS, AND GRILLES</v>
      </c>
      <c r="F3725" s="533" t="str">
        <f t="shared" si="3783"/>
        <v>ME</v>
      </c>
      <c r="G3725" s="533" t="s">
        <v>2722</v>
      </c>
      <c r="H3725" s="533">
        <v>980</v>
      </c>
      <c r="I3725" s="533" t="s">
        <v>780</v>
      </c>
      <c r="J3725" s="533" t="str">
        <f t="shared" si="3796"/>
        <v>Exhaust air registers</v>
      </c>
      <c r="K3725" s="137" t="s">
        <v>15</v>
      </c>
      <c r="L3725" s="106" t="s">
        <v>1085</v>
      </c>
      <c r="M3725" s="101">
        <v>1</v>
      </c>
      <c r="N3725" s="98" t="s">
        <v>39</v>
      </c>
      <c r="O3725" s="377">
        <v>30</v>
      </c>
      <c r="P3725" s="25">
        <f t="shared" si="3797"/>
        <v>30</v>
      </c>
      <c r="Q3725" s="158"/>
      <c r="R3725" s="158"/>
      <c r="X3725" s="533" t="s">
        <v>1085</v>
      </c>
      <c r="Y3725" s="533">
        <v>1</v>
      </c>
      <c r="Z3725" s="533" t="s">
        <v>39</v>
      </c>
      <c r="AA3725" s="533">
        <v>30</v>
      </c>
      <c r="AB3725" s="533">
        <v>30</v>
      </c>
    </row>
    <row r="3726" spans="1:28" ht="15.75" hidden="1">
      <c r="A3726" s="533" t="s">
        <v>2729</v>
      </c>
      <c r="B3726" s="533">
        <v>23</v>
      </c>
      <c r="C3726" s="533" t="s">
        <v>682</v>
      </c>
      <c r="D3726" s="572" t="s">
        <v>2145</v>
      </c>
      <c r="E3726" s="571" t="str">
        <f t="shared" si="3782"/>
        <v xml:space="preserve"> DIFFUSERS, REGISTERS, AND GRILLES</v>
      </c>
      <c r="F3726" s="533" t="str">
        <f t="shared" si="3783"/>
        <v>ME</v>
      </c>
      <c r="G3726" s="533" t="s">
        <v>2725</v>
      </c>
      <c r="H3726" s="533">
        <v>981</v>
      </c>
      <c r="I3726" s="533" t="str">
        <f t="shared" ref="I3726" si="3798">L3726</f>
        <v>Grilles</v>
      </c>
      <c r="J3726" s="533" t="str">
        <f t="shared" ref="J3726:J3727" si="3799">L3726</f>
        <v>Grilles</v>
      </c>
      <c r="K3726" s="137"/>
      <c r="L3726" s="104" t="s">
        <v>787</v>
      </c>
      <c r="M3726" s="101"/>
      <c r="N3726" s="98"/>
      <c r="O3726" s="377"/>
      <c r="P3726" s="98"/>
      <c r="Q3726" s="158"/>
      <c r="R3726" s="158"/>
      <c r="X3726" s="533" t="s">
        <v>787</v>
      </c>
    </row>
    <row r="3727" spans="1:28" ht="15.75" hidden="1">
      <c r="A3727" s="533" t="s">
        <v>2729</v>
      </c>
      <c r="B3727" s="533">
        <v>23</v>
      </c>
      <c r="C3727" s="533" t="s">
        <v>682</v>
      </c>
      <c r="D3727" s="572" t="s">
        <v>2145</v>
      </c>
      <c r="E3727" s="571" t="str">
        <f t="shared" si="3782"/>
        <v xml:space="preserve"> DIFFUSERS, REGISTERS, AND GRILLES</v>
      </c>
      <c r="F3727" s="533" t="str">
        <f t="shared" si="3783"/>
        <v>ME</v>
      </c>
      <c r="G3727" s="533" t="s">
        <v>2725</v>
      </c>
      <c r="H3727" s="533">
        <v>982</v>
      </c>
      <c r="I3727" s="533" t="s">
        <v>787</v>
      </c>
      <c r="J3727" s="533" t="str">
        <f t="shared" si="3799"/>
        <v>Door grilles</v>
      </c>
      <c r="K3727" s="137"/>
      <c r="L3727" s="104" t="s">
        <v>788</v>
      </c>
      <c r="M3727" s="101"/>
      <c r="N3727" s="98"/>
      <c r="O3727" s="377"/>
      <c r="P3727" s="98"/>
      <c r="Q3727" s="158"/>
      <c r="R3727" s="158"/>
      <c r="X3727" s="533" t="s">
        <v>788</v>
      </c>
    </row>
    <row r="3728" spans="1:28" ht="16.5" hidden="1" thickBot="1">
      <c r="A3728" s="533" t="s">
        <v>2729</v>
      </c>
      <c r="B3728" s="533">
        <v>23</v>
      </c>
      <c r="C3728" s="533" t="s">
        <v>682</v>
      </c>
      <c r="D3728" s="572" t="s">
        <v>2145</v>
      </c>
      <c r="E3728" s="571" t="str">
        <f t="shared" si="3782"/>
        <v xml:space="preserve"> DIFFUSERS, REGISTERS, AND GRILLES</v>
      </c>
      <c r="F3728" s="533" t="str">
        <f t="shared" si="3783"/>
        <v>ME</v>
      </c>
      <c r="G3728" s="533" t="s">
        <v>2722</v>
      </c>
      <c r="H3728" s="533">
        <v>983</v>
      </c>
      <c r="I3728" s="533" t="s">
        <v>787</v>
      </c>
      <c r="J3728" s="533" t="str">
        <f t="shared" ref="J3728:J3730" si="3800">J3727</f>
        <v>Door grilles</v>
      </c>
      <c r="K3728" s="137" t="s">
        <v>17</v>
      </c>
      <c r="L3728" s="106" t="s">
        <v>789</v>
      </c>
      <c r="M3728" s="247">
        <v>12</v>
      </c>
      <c r="N3728" s="98" t="s">
        <v>39</v>
      </c>
      <c r="O3728" s="377">
        <v>25</v>
      </c>
      <c r="P3728" s="25">
        <f t="shared" ref="P3728:P3730" si="3801">O3728*M3728</f>
        <v>300</v>
      </c>
      <c r="Q3728" s="158"/>
      <c r="R3728" s="158"/>
      <c r="X3728" s="533" t="s">
        <v>789</v>
      </c>
      <c r="Y3728" s="533">
        <v>12</v>
      </c>
      <c r="Z3728" s="533" t="s">
        <v>39</v>
      </c>
      <c r="AA3728" s="533">
        <v>25</v>
      </c>
      <c r="AB3728" s="533">
        <v>300</v>
      </c>
    </row>
    <row r="3729" spans="1:28" ht="15.75" hidden="1">
      <c r="A3729" s="533" t="s">
        <v>2729</v>
      </c>
      <c r="B3729" s="533">
        <v>23</v>
      </c>
      <c r="C3729" s="533" t="s">
        <v>682</v>
      </c>
      <c r="D3729" s="572" t="s">
        <v>2145</v>
      </c>
      <c r="E3729" s="571" t="str">
        <f t="shared" si="3782"/>
        <v xml:space="preserve"> DIFFUSERS, REGISTERS, AND GRILLES</v>
      </c>
      <c r="F3729" s="533" t="str">
        <f t="shared" si="3783"/>
        <v>ME</v>
      </c>
      <c r="G3729" s="533" t="s">
        <v>2722</v>
      </c>
      <c r="H3729" s="533">
        <v>984</v>
      </c>
      <c r="I3729" s="533" t="s">
        <v>787</v>
      </c>
      <c r="J3729" s="533" t="str">
        <f t="shared" si="3800"/>
        <v>Door grilles</v>
      </c>
      <c r="K3729" s="248" t="s">
        <v>20</v>
      </c>
      <c r="L3729" s="233" t="s">
        <v>1086</v>
      </c>
      <c r="M3729" s="249">
        <v>1</v>
      </c>
      <c r="N3729" s="236" t="s">
        <v>39</v>
      </c>
      <c r="O3729" s="377"/>
      <c r="P3729" s="25">
        <f t="shared" si="3801"/>
        <v>0</v>
      </c>
      <c r="Q3729" s="158"/>
      <c r="R3729" s="158"/>
      <c r="X3729" s="533" t="s">
        <v>1086</v>
      </c>
      <c r="Y3729" s="533">
        <v>1</v>
      </c>
      <c r="Z3729" s="533" t="s">
        <v>39</v>
      </c>
      <c r="AB3729" s="533">
        <v>0</v>
      </c>
    </row>
    <row r="3730" spans="1:28" ht="15.75" hidden="1">
      <c r="A3730" s="533" t="s">
        <v>2729</v>
      </c>
      <c r="B3730" s="533">
        <v>23</v>
      </c>
      <c r="C3730" s="533" t="s">
        <v>682</v>
      </c>
      <c r="D3730" s="572" t="s">
        <v>2145</v>
      </c>
      <c r="E3730" s="571" t="str">
        <f t="shared" si="3782"/>
        <v xml:space="preserve"> DIFFUSERS, REGISTERS, AND GRILLES</v>
      </c>
      <c r="F3730" s="533" t="str">
        <f t="shared" si="3783"/>
        <v>ME</v>
      </c>
      <c r="G3730" s="533" t="s">
        <v>2722</v>
      </c>
      <c r="H3730" s="533">
        <v>985</v>
      </c>
      <c r="I3730" s="533" t="s">
        <v>787</v>
      </c>
      <c r="J3730" s="533" t="str">
        <f t="shared" si="3800"/>
        <v>Door grilles</v>
      </c>
      <c r="K3730" s="248" t="s">
        <v>21</v>
      </c>
      <c r="L3730" s="233" t="s">
        <v>1087</v>
      </c>
      <c r="M3730" s="249">
        <v>2</v>
      </c>
      <c r="N3730" s="236" t="s">
        <v>39</v>
      </c>
      <c r="O3730" s="377"/>
      <c r="P3730" s="25">
        <f t="shared" si="3801"/>
        <v>0</v>
      </c>
      <c r="Q3730" s="158"/>
      <c r="R3730" s="158"/>
      <c r="X3730" s="533" t="s">
        <v>1087</v>
      </c>
      <c r="Y3730" s="533">
        <v>2</v>
      </c>
      <c r="Z3730" s="533" t="s">
        <v>39</v>
      </c>
      <c r="AB3730" s="533">
        <v>0</v>
      </c>
    </row>
    <row r="3731" spans="1:28" ht="15.75" hidden="1">
      <c r="A3731" s="533" t="s">
        <v>2729</v>
      </c>
      <c r="B3731" s="533">
        <v>23</v>
      </c>
      <c r="C3731" s="533" t="s">
        <v>682</v>
      </c>
      <c r="D3731" s="572" t="s">
        <v>2157</v>
      </c>
      <c r="E3731" s="571" t="s">
        <v>1272</v>
      </c>
      <c r="F3731" s="533" t="str">
        <f t="shared" si="3783"/>
        <v>ME</v>
      </c>
      <c r="G3731" s="533" t="s">
        <v>2725</v>
      </c>
      <c r="H3731" s="533">
        <v>986</v>
      </c>
      <c r="I3731" s="533" t="str">
        <f t="shared" ref="I3731:I3732" si="3802">L3731</f>
        <v>235100 - BREECHINGS, CHIMNEYS, AND STACKS</v>
      </c>
      <c r="J3731" s="533" t="str">
        <f t="shared" ref="J3731:J3732" si="3803">L3731</f>
        <v>235100 - BREECHINGS, CHIMNEYS, AND STACKS</v>
      </c>
      <c r="K3731" s="248"/>
      <c r="L3731" s="250" t="s">
        <v>790</v>
      </c>
      <c r="M3731" s="249"/>
      <c r="N3731" s="236"/>
      <c r="O3731" s="377"/>
      <c r="P3731" s="98"/>
      <c r="Q3731" s="158"/>
      <c r="R3731" s="158"/>
      <c r="X3731" s="533" t="s">
        <v>790</v>
      </c>
    </row>
    <row r="3732" spans="1:28" ht="15.75" hidden="1">
      <c r="A3732" s="533" t="s">
        <v>2729</v>
      </c>
      <c r="B3732" s="533">
        <v>23</v>
      </c>
      <c r="C3732" s="533" t="s">
        <v>682</v>
      </c>
      <c r="D3732" s="572" t="s">
        <v>2157</v>
      </c>
      <c r="E3732" s="571" t="str">
        <f t="shared" ref="E3732:E3733" si="3804">E3731</f>
        <v xml:space="preserve"> BREECHINGS, CHIMNEYS, AND STACKS</v>
      </c>
      <c r="F3732" s="533" t="str">
        <f t="shared" si="3783"/>
        <v>ME</v>
      </c>
      <c r="G3732" s="533" t="s">
        <v>2725</v>
      </c>
      <c r="H3732" s="533">
        <v>987</v>
      </c>
      <c r="I3732" s="533" t="str">
        <f t="shared" si="3802"/>
        <v>Boiler breeching ductwork</v>
      </c>
      <c r="J3732" s="533" t="str">
        <f t="shared" si="3803"/>
        <v>Boiler breeching ductwork</v>
      </c>
      <c r="K3732" s="248"/>
      <c r="L3732" s="250" t="s">
        <v>791</v>
      </c>
      <c r="M3732" s="249"/>
      <c r="N3732" s="236"/>
      <c r="O3732" s="377"/>
      <c r="P3732" s="98"/>
      <c r="Q3732" s="158"/>
      <c r="R3732" s="158"/>
      <c r="X3732" s="533" t="s">
        <v>791</v>
      </c>
    </row>
    <row r="3733" spans="1:28" ht="15.75" hidden="1">
      <c r="A3733" s="533" t="s">
        <v>2729</v>
      </c>
      <c r="B3733" s="533">
        <v>23</v>
      </c>
      <c r="C3733" s="533" t="s">
        <v>682</v>
      </c>
      <c r="D3733" s="572" t="s">
        <v>2157</v>
      </c>
      <c r="E3733" s="571" t="str">
        <f t="shared" si="3804"/>
        <v xml:space="preserve"> BREECHINGS, CHIMNEYS, AND STACKS</v>
      </c>
      <c r="F3733" s="533" t="str">
        <f t="shared" si="3783"/>
        <v>ME</v>
      </c>
      <c r="G3733" s="533" t="s">
        <v>2722</v>
      </c>
      <c r="H3733" s="533">
        <v>988</v>
      </c>
      <c r="I3733" s="533" t="str">
        <f>I3731</f>
        <v>235100 - BREECHINGS, CHIMNEYS, AND STACKS</v>
      </c>
      <c r="J3733" s="533" t="str">
        <f>J3731</f>
        <v>235100 - BREECHINGS, CHIMNEYS, AND STACKS</v>
      </c>
      <c r="K3733" s="248" t="s">
        <v>45</v>
      </c>
      <c r="L3733" s="233" t="s">
        <v>792</v>
      </c>
      <c r="M3733" s="249">
        <v>13</v>
      </c>
      <c r="N3733" s="236" t="s">
        <v>95</v>
      </c>
      <c r="O3733" s="377"/>
      <c r="P3733" s="25">
        <f>O3733*M3733</f>
        <v>0</v>
      </c>
      <c r="Q3733" s="158"/>
      <c r="R3733" s="158"/>
      <c r="X3733" s="533" t="s">
        <v>792</v>
      </c>
      <c r="Y3733" s="533">
        <v>13</v>
      </c>
      <c r="Z3733" s="533" t="s">
        <v>95</v>
      </c>
      <c r="AB3733" s="533">
        <v>0</v>
      </c>
    </row>
    <row r="3734" spans="1:28" ht="15.75" hidden="1">
      <c r="A3734" s="533" t="s">
        <v>2729</v>
      </c>
      <c r="B3734" s="533">
        <v>23</v>
      </c>
      <c r="C3734" s="533" t="s">
        <v>682</v>
      </c>
      <c r="D3734" s="572" t="s">
        <v>2163</v>
      </c>
      <c r="E3734" s="571" t="s">
        <v>1273</v>
      </c>
      <c r="F3734" s="533" t="str">
        <f t="shared" si="3783"/>
        <v>ME</v>
      </c>
      <c r="G3734" s="533" t="s">
        <v>2725</v>
      </c>
      <c r="H3734" s="533">
        <v>989</v>
      </c>
      <c r="I3734" s="533" t="str">
        <f t="shared" ref="I3734:I3735" si="3805">L3734</f>
        <v>235223 - CAST IRON BOILERS</v>
      </c>
      <c r="J3734" s="533" t="str">
        <f t="shared" ref="J3734:J3735" si="3806">L3734</f>
        <v>235223 - CAST IRON BOILERS</v>
      </c>
      <c r="K3734" s="248"/>
      <c r="L3734" s="250" t="s">
        <v>793</v>
      </c>
      <c r="M3734" s="249"/>
      <c r="N3734" s="236"/>
      <c r="O3734" s="377"/>
      <c r="P3734" s="98"/>
      <c r="Q3734" s="158"/>
      <c r="R3734" s="158"/>
      <c r="X3734" s="533" t="s">
        <v>793</v>
      </c>
    </row>
    <row r="3735" spans="1:28" ht="15.75" hidden="1">
      <c r="A3735" s="533" t="s">
        <v>2729</v>
      </c>
      <c r="B3735" s="533">
        <v>23</v>
      </c>
      <c r="C3735" s="533" t="s">
        <v>682</v>
      </c>
      <c r="D3735" s="572" t="s">
        <v>2163</v>
      </c>
      <c r="E3735" s="571" t="str">
        <f t="shared" ref="E3735:E3737" si="3807">E3734</f>
        <v xml:space="preserve"> CAST IRON BOILERS</v>
      </c>
      <c r="F3735" s="533" t="str">
        <f t="shared" si="3783"/>
        <v>ME</v>
      </c>
      <c r="G3735" s="533" t="s">
        <v>2725</v>
      </c>
      <c r="H3735" s="533">
        <v>990</v>
      </c>
      <c r="I3735" s="533" t="str">
        <f t="shared" si="3805"/>
        <v>Hot-water boilers</v>
      </c>
      <c r="J3735" s="533" t="str">
        <f t="shared" si="3806"/>
        <v>Hot-water boilers</v>
      </c>
      <c r="K3735" s="248"/>
      <c r="L3735" s="250" t="s">
        <v>794</v>
      </c>
      <c r="M3735" s="249"/>
      <c r="N3735" s="236"/>
      <c r="O3735" s="377"/>
      <c r="P3735" s="98"/>
      <c r="Q3735" s="158"/>
      <c r="R3735" s="158"/>
      <c r="X3735" s="533" t="s">
        <v>794</v>
      </c>
    </row>
    <row r="3736" spans="1:28" ht="15.75" hidden="1">
      <c r="A3736" s="533" t="s">
        <v>2729</v>
      </c>
      <c r="B3736" s="533">
        <v>23</v>
      </c>
      <c r="C3736" s="533" t="s">
        <v>682</v>
      </c>
      <c r="D3736" s="572" t="s">
        <v>2163</v>
      </c>
      <c r="E3736" s="571" t="str">
        <f t="shared" si="3807"/>
        <v xml:space="preserve"> CAST IRON BOILERS</v>
      </c>
      <c r="F3736" s="533" t="str">
        <f t="shared" si="3783"/>
        <v>ME</v>
      </c>
      <c r="G3736" s="533" t="s">
        <v>2722</v>
      </c>
      <c r="H3736" s="533">
        <v>991</v>
      </c>
      <c r="I3736" s="533" t="str">
        <f t="shared" ref="I3736:J3736" si="3808">I3734</f>
        <v>235223 - CAST IRON BOILERS</v>
      </c>
      <c r="J3736" s="533" t="str">
        <f t="shared" si="3808"/>
        <v>235223 - CAST IRON BOILERS</v>
      </c>
      <c r="K3736" s="248" t="s">
        <v>48</v>
      </c>
      <c r="L3736" s="233" t="s">
        <v>795</v>
      </c>
      <c r="M3736" s="249">
        <v>2</v>
      </c>
      <c r="N3736" s="236" t="s">
        <v>39</v>
      </c>
      <c r="O3736" s="377"/>
      <c r="P3736" s="25">
        <f t="shared" ref="P3736:P3737" si="3809">O3736*M3736</f>
        <v>0</v>
      </c>
      <c r="Q3736" s="158"/>
      <c r="R3736" s="158"/>
      <c r="X3736" s="533" t="s">
        <v>795</v>
      </c>
      <c r="Y3736" s="533">
        <v>2</v>
      </c>
      <c r="Z3736" s="533" t="s">
        <v>39</v>
      </c>
      <c r="AB3736" s="533">
        <v>0</v>
      </c>
    </row>
    <row r="3737" spans="1:28" ht="15.75" hidden="1">
      <c r="A3737" s="533" t="s">
        <v>2729</v>
      </c>
      <c r="B3737" s="533">
        <v>23</v>
      </c>
      <c r="C3737" s="533" t="s">
        <v>682</v>
      </c>
      <c r="D3737" s="572" t="s">
        <v>2163</v>
      </c>
      <c r="E3737" s="571" t="str">
        <f t="shared" si="3807"/>
        <v xml:space="preserve"> CAST IRON BOILERS</v>
      </c>
      <c r="F3737" s="533" t="str">
        <f t="shared" si="3783"/>
        <v>ME</v>
      </c>
      <c r="G3737" s="533" t="s">
        <v>2722</v>
      </c>
      <c r="H3737" s="533">
        <v>992</v>
      </c>
      <c r="I3737" s="533" t="str">
        <f t="shared" ref="I3737:J3737" si="3810">I3735</f>
        <v>Hot-water boilers</v>
      </c>
      <c r="J3737" s="533" t="str">
        <f t="shared" si="3810"/>
        <v>Hot-water boilers</v>
      </c>
      <c r="K3737" s="248" t="s">
        <v>50</v>
      </c>
      <c r="L3737" s="233" t="s">
        <v>796</v>
      </c>
      <c r="M3737" s="249"/>
      <c r="N3737" s="236" t="s">
        <v>2</v>
      </c>
      <c r="O3737" s="377"/>
      <c r="P3737" s="25">
        <f t="shared" si="3809"/>
        <v>0</v>
      </c>
      <c r="Q3737" s="158"/>
      <c r="R3737" s="158"/>
      <c r="X3737" s="533" t="s">
        <v>796</v>
      </c>
      <c r="Z3737" s="533" t="s">
        <v>2</v>
      </c>
    </row>
    <row r="3738" spans="1:28" ht="15.75" hidden="1">
      <c r="A3738" s="533" t="s">
        <v>2729</v>
      </c>
      <c r="B3738" s="533">
        <v>23</v>
      </c>
      <c r="C3738" s="533" t="s">
        <v>682</v>
      </c>
      <c r="D3738" s="572" t="s">
        <v>2217</v>
      </c>
      <c r="E3738" s="571" t="s">
        <v>1274</v>
      </c>
      <c r="F3738" s="533" t="str">
        <f t="shared" si="3783"/>
        <v>ME</v>
      </c>
      <c r="G3738" s="533" t="s">
        <v>2725</v>
      </c>
      <c r="H3738" s="533">
        <v>993</v>
      </c>
      <c r="I3738" s="533" t="str">
        <f t="shared" ref="I3738:I3739" si="3811">L3738</f>
        <v>237320 - VARIABLE REFRIGERANT VOLUME AIR CONDITIONNING UNITS</v>
      </c>
      <c r="J3738" s="533" t="str">
        <f t="shared" ref="J3738:J3739" si="3812">L3738</f>
        <v>237320 - VARIABLE REFRIGERANT VOLUME AIR CONDITIONNING UNITS</v>
      </c>
      <c r="K3738" s="137"/>
      <c r="L3738" s="104" t="s">
        <v>797</v>
      </c>
      <c r="M3738" s="101"/>
      <c r="N3738" s="98"/>
      <c r="O3738" s="377"/>
      <c r="P3738" s="98"/>
      <c r="Q3738" s="158"/>
      <c r="R3738" s="158"/>
      <c r="X3738" s="533" t="s">
        <v>797</v>
      </c>
    </row>
    <row r="3739" spans="1:28" ht="15.75" hidden="1">
      <c r="A3739" s="533" t="s">
        <v>2729</v>
      </c>
      <c r="B3739" s="533">
        <v>23</v>
      </c>
      <c r="C3739" s="533" t="s">
        <v>682</v>
      </c>
      <c r="D3739" s="572" t="s">
        <v>2217</v>
      </c>
      <c r="E3739" s="571" t="str">
        <f t="shared" ref="E3739:E3752" si="3813">E3738</f>
        <v xml:space="preserve"> VARIABLE REFRIGERANT VOLUME AIR CONDITIONNING UNITS</v>
      </c>
      <c r="F3739" s="533" t="str">
        <f t="shared" si="3783"/>
        <v>ME</v>
      </c>
      <c r="G3739" s="533" t="s">
        <v>2725</v>
      </c>
      <c r="H3739" s="533">
        <v>994</v>
      </c>
      <c r="I3739" s="533" t="str">
        <f t="shared" si="3811"/>
        <v>Indoor Units</v>
      </c>
      <c r="J3739" s="533" t="str">
        <f t="shared" si="3812"/>
        <v>Indoor Units</v>
      </c>
      <c r="K3739" s="137"/>
      <c r="L3739" s="104" t="s">
        <v>798</v>
      </c>
      <c r="M3739" s="101"/>
      <c r="N3739" s="98"/>
      <c r="O3739" s="377"/>
      <c r="P3739" s="98"/>
      <c r="Q3739" s="158"/>
      <c r="R3739" s="158"/>
      <c r="X3739" s="533" t="s">
        <v>798</v>
      </c>
    </row>
    <row r="3740" spans="1:28" ht="15.75" hidden="1">
      <c r="A3740" s="533" t="s">
        <v>2729</v>
      </c>
      <c r="B3740" s="533">
        <v>23</v>
      </c>
      <c r="C3740" s="533" t="s">
        <v>682</v>
      </c>
      <c r="D3740" s="572" t="s">
        <v>2217</v>
      </c>
      <c r="E3740" s="571" t="str">
        <f t="shared" si="3813"/>
        <v xml:space="preserve"> VARIABLE REFRIGERANT VOLUME AIR CONDITIONNING UNITS</v>
      </c>
      <c r="F3740" s="533" t="str">
        <f t="shared" si="3783"/>
        <v>ME</v>
      </c>
      <c r="G3740" s="533" t="s">
        <v>2722</v>
      </c>
      <c r="H3740" s="533">
        <v>995</v>
      </c>
      <c r="I3740" s="533" t="str">
        <f t="shared" ref="I3740:J3740" si="3814">I3738</f>
        <v>237320 - VARIABLE REFRIGERANT VOLUME AIR CONDITIONNING UNITS</v>
      </c>
      <c r="J3740" s="533" t="str">
        <f t="shared" si="3814"/>
        <v>237320 - VARIABLE REFRIGERANT VOLUME AIR CONDITIONNING UNITS</v>
      </c>
      <c r="K3740" s="137" t="s">
        <v>13</v>
      </c>
      <c r="L3740" s="106" t="s">
        <v>799</v>
      </c>
      <c r="M3740" s="251">
        <v>3</v>
      </c>
      <c r="N3740" s="98" t="s">
        <v>39</v>
      </c>
      <c r="O3740" s="377">
        <v>375</v>
      </c>
      <c r="P3740" s="25">
        <f t="shared" ref="P3740:P3747" si="3815">O3740*M3740</f>
        <v>1125</v>
      </c>
      <c r="Q3740" s="158"/>
      <c r="R3740" s="158"/>
      <c r="X3740" s="533" t="s">
        <v>799</v>
      </c>
      <c r="Y3740" s="533">
        <v>3</v>
      </c>
      <c r="Z3740" s="533" t="s">
        <v>39</v>
      </c>
      <c r="AA3740" s="533">
        <v>375</v>
      </c>
      <c r="AB3740" s="533">
        <v>1125</v>
      </c>
    </row>
    <row r="3741" spans="1:28" ht="15.75" hidden="1">
      <c r="A3741" s="533" t="s">
        <v>2729</v>
      </c>
      <c r="B3741" s="533">
        <v>23</v>
      </c>
      <c r="C3741" s="533" t="s">
        <v>682</v>
      </c>
      <c r="D3741" s="572" t="s">
        <v>2217</v>
      </c>
      <c r="E3741" s="571" t="str">
        <f t="shared" si="3813"/>
        <v xml:space="preserve"> VARIABLE REFRIGERANT VOLUME AIR CONDITIONNING UNITS</v>
      </c>
      <c r="F3741" s="533" t="str">
        <f t="shared" si="3783"/>
        <v>ME</v>
      </c>
      <c r="G3741" s="533" t="s">
        <v>2722</v>
      </c>
      <c r="H3741" s="533">
        <v>996</v>
      </c>
      <c r="I3741" s="533" t="str">
        <f t="shared" ref="I3741:J3741" si="3816">I3739</f>
        <v>Indoor Units</v>
      </c>
      <c r="J3741" s="533" t="str">
        <f t="shared" si="3816"/>
        <v>Indoor Units</v>
      </c>
      <c r="K3741" s="137" t="s">
        <v>15</v>
      </c>
      <c r="L3741" s="106" t="s">
        <v>800</v>
      </c>
      <c r="M3741" s="252">
        <v>2</v>
      </c>
      <c r="N3741" s="98" t="s">
        <v>39</v>
      </c>
      <c r="O3741" s="377">
        <v>375</v>
      </c>
      <c r="P3741" s="25">
        <f t="shared" si="3815"/>
        <v>750</v>
      </c>
      <c r="Q3741" s="158"/>
      <c r="R3741" s="158"/>
      <c r="X3741" s="533" t="s">
        <v>800</v>
      </c>
      <c r="Y3741" s="533">
        <v>2</v>
      </c>
      <c r="Z3741" s="533" t="s">
        <v>39</v>
      </c>
      <c r="AA3741" s="533">
        <v>375</v>
      </c>
      <c r="AB3741" s="533">
        <v>750</v>
      </c>
    </row>
    <row r="3742" spans="1:28" ht="16.5" hidden="1" thickBot="1">
      <c r="A3742" s="533" t="s">
        <v>2729</v>
      </c>
      <c r="B3742" s="533">
        <v>23</v>
      </c>
      <c r="C3742" s="533" t="s">
        <v>682</v>
      </c>
      <c r="D3742" s="572" t="s">
        <v>2217</v>
      </c>
      <c r="E3742" s="571" t="str">
        <f t="shared" si="3813"/>
        <v xml:space="preserve"> VARIABLE REFRIGERANT VOLUME AIR CONDITIONNING UNITS</v>
      </c>
      <c r="F3742" s="533" t="str">
        <f t="shared" si="3783"/>
        <v>ME</v>
      </c>
      <c r="G3742" s="533" t="s">
        <v>2722</v>
      </c>
      <c r="H3742" s="533">
        <v>997</v>
      </c>
      <c r="I3742" s="533" t="str">
        <f t="shared" ref="I3742:J3742" si="3817">I3740</f>
        <v>237320 - VARIABLE REFRIGERANT VOLUME AIR CONDITIONNING UNITS</v>
      </c>
      <c r="J3742" s="533" t="str">
        <f t="shared" si="3817"/>
        <v>237320 - VARIABLE REFRIGERANT VOLUME AIR CONDITIONNING UNITS</v>
      </c>
      <c r="K3742" s="137" t="s">
        <v>17</v>
      </c>
      <c r="L3742" s="106" t="s">
        <v>801</v>
      </c>
      <c r="M3742" s="253">
        <v>6</v>
      </c>
      <c r="N3742" s="98" t="s">
        <v>39</v>
      </c>
      <c r="O3742" s="377">
        <v>500</v>
      </c>
      <c r="P3742" s="25">
        <f t="shared" si="3815"/>
        <v>3000</v>
      </c>
      <c r="Q3742" s="158"/>
      <c r="R3742" s="158"/>
      <c r="X3742" s="533" t="s">
        <v>801</v>
      </c>
      <c r="Y3742" s="533">
        <v>6</v>
      </c>
      <c r="Z3742" s="533" t="s">
        <v>39</v>
      </c>
      <c r="AA3742" s="533">
        <v>500</v>
      </c>
      <c r="AB3742" s="533">
        <v>3000</v>
      </c>
    </row>
    <row r="3743" spans="1:28" ht="15.75" hidden="1">
      <c r="A3743" s="533" t="s">
        <v>2729</v>
      </c>
      <c r="B3743" s="533">
        <v>23</v>
      </c>
      <c r="C3743" s="533" t="s">
        <v>682</v>
      </c>
      <c r="D3743" s="572" t="s">
        <v>2217</v>
      </c>
      <c r="E3743" s="571" t="str">
        <f t="shared" si="3813"/>
        <v xml:space="preserve"> VARIABLE REFRIGERANT VOLUME AIR CONDITIONNING UNITS</v>
      </c>
      <c r="F3743" s="533" t="str">
        <f t="shared" si="3783"/>
        <v>ME</v>
      </c>
      <c r="G3743" s="533" t="s">
        <v>2722</v>
      </c>
      <c r="H3743" s="533">
        <v>998</v>
      </c>
      <c r="I3743" s="533" t="str">
        <f t="shared" ref="I3743:J3743" si="3818">I3741</f>
        <v>Indoor Units</v>
      </c>
      <c r="J3743" s="533" t="str">
        <f t="shared" si="3818"/>
        <v>Indoor Units</v>
      </c>
      <c r="K3743" s="248" t="s">
        <v>19</v>
      </c>
      <c r="L3743" s="233" t="s">
        <v>802</v>
      </c>
      <c r="M3743" s="249">
        <v>2</v>
      </c>
      <c r="N3743" s="236" t="s">
        <v>39</v>
      </c>
      <c r="O3743" s="377"/>
      <c r="P3743" s="25">
        <f t="shared" si="3815"/>
        <v>0</v>
      </c>
      <c r="Q3743" s="158"/>
      <c r="R3743" s="158"/>
      <c r="X3743" s="533" t="s">
        <v>802</v>
      </c>
      <c r="Y3743" s="533">
        <v>2</v>
      </c>
      <c r="Z3743" s="533" t="s">
        <v>39</v>
      </c>
      <c r="AB3743" s="533">
        <v>0</v>
      </c>
    </row>
    <row r="3744" spans="1:28" ht="16.5" hidden="1" thickBot="1">
      <c r="A3744" s="533" t="s">
        <v>2729</v>
      </c>
      <c r="B3744" s="533">
        <v>23</v>
      </c>
      <c r="C3744" s="533" t="s">
        <v>682</v>
      </c>
      <c r="D3744" s="572" t="s">
        <v>2217</v>
      </c>
      <c r="E3744" s="571" t="str">
        <f t="shared" si="3813"/>
        <v xml:space="preserve"> VARIABLE REFRIGERANT VOLUME AIR CONDITIONNING UNITS</v>
      </c>
      <c r="F3744" s="533" t="str">
        <f t="shared" si="3783"/>
        <v>ME</v>
      </c>
      <c r="G3744" s="533" t="s">
        <v>2722</v>
      </c>
      <c r="H3744" s="533">
        <v>999</v>
      </c>
      <c r="I3744" s="533" t="str">
        <f t="shared" ref="I3744:J3744" si="3819">I3742</f>
        <v>237320 - VARIABLE REFRIGERANT VOLUME AIR CONDITIONNING UNITS</v>
      </c>
      <c r="J3744" s="533" t="str">
        <f t="shared" si="3819"/>
        <v>237320 - VARIABLE REFRIGERANT VOLUME AIR CONDITIONNING UNITS</v>
      </c>
      <c r="K3744" s="137" t="s">
        <v>19</v>
      </c>
      <c r="L3744" s="106" t="s">
        <v>803</v>
      </c>
      <c r="M3744" s="247">
        <v>1</v>
      </c>
      <c r="N3744" s="98" t="s">
        <v>39</v>
      </c>
      <c r="O3744" s="377">
        <v>600</v>
      </c>
      <c r="P3744" s="25">
        <f t="shared" si="3815"/>
        <v>600</v>
      </c>
      <c r="Q3744" s="158"/>
      <c r="R3744" s="158"/>
      <c r="X3744" s="533" t="s">
        <v>803</v>
      </c>
      <c r="Y3744" s="533">
        <v>1</v>
      </c>
      <c r="Z3744" s="533" t="s">
        <v>39</v>
      </c>
      <c r="AA3744" s="533">
        <v>600</v>
      </c>
      <c r="AB3744" s="533">
        <v>600</v>
      </c>
    </row>
    <row r="3745" spans="1:28" ht="15.75" hidden="1">
      <c r="A3745" s="533" t="s">
        <v>2729</v>
      </c>
      <c r="B3745" s="533">
        <v>23</v>
      </c>
      <c r="C3745" s="533" t="s">
        <v>682</v>
      </c>
      <c r="D3745" s="572" t="s">
        <v>2217</v>
      </c>
      <c r="E3745" s="571" t="str">
        <f t="shared" si="3813"/>
        <v xml:space="preserve"> VARIABLE REFRIGERANT VOLUME AIR CONDITIONNING UNITS</v>
      </c>
      <c r="F3745" s="533" t="str">
        <f t="shared" si="3783"/>
        <v>ME</v>
      </c>
      <c r="G3745" s="533" t="s">
        <v>2722</v>
      </c>
      <c r="H3745" s="533">
        <v>1000</v>
      </c>
      <c r="I3745" s="533" t="str">
        <f t="shared" ref="I3745:J3745" si="3820">I3743</f>
        <v>Indoor Units</v>
      </c>
      <c r="J3745" s="533" t="str">
        <f t="shared" si="3820"/>
        <v>Indoor Units</v>
      </c>
      <c r="K3745" s="248" t="s">
        <v>21</v>
      </c>
      <c r="L3745" s="233" t="s">
        <v>804</v>
      </c>
      <c r="M3745" s="249">
        <v>2</v>
      </c>
      <c r="N3745" s="236" t="s">
        <v>39</v>
      </c>
      <c r="O3745" s="377"/>
      <c r="P3745" s="25">
        <f t="shared" si="3815"/>
        <v>0</v>
      </c>
      <c r="Q3745" s="158"/>
      <c r="R3745" s="158"/>
      <c r="X3745" s="533" t="s">
        <v>804</v>
      </c>
      <c r="Y3745" s="533">
        <v>2</v>
      </c>
      <c r="Z3745" s="533" t="s">
        <v>39</v>
      </c>
      <c r="AB3745" s="533">
        <v>0</v>
      </c>
    </row>
    <row r="3746" spans="1:28" ht="15.75" hidden="1">
      <c r="A3746" s="533" t="s">
        <v>2729</v>
      </c>
      <c r="B3746" s="533">
        <v>23</v>
      </c>
      <c r="C3746" s="533" t="s">
        <v>682</v>
      </c>
      <c r="D3746" s="572" t="s">
        <v>2217</v>
      </c>
      <c r="E3746" s="571" t="str">
        <f t="shared" si="3813"/>
        <v xml:space="preserve"> VARIABLE REFRIGERANT VOLUME AIR CONDITIONNING UNITS</v>
      </c>
      <c r="F3746" s="533" t="str">
        <f t="shared" si="3783"/>
        <v>ME</v>
      </c>
      <c r="G3746" s="533" t="s">
        <v>2722</v>
      </c>
      <c r="H3746" s="533">
        <v>1001</v>
      </c>
      <c r="I3746" s="533" t="str">
        <f t="shared" ref="I3746:J3746" si="3821">I3744</f>
        <v>237320 - VARIABLE REFRIGERANT VOLUME AIR CONDITIONNING UNITS</v>
      </c>
      <c r="J3746" s="533" t="str">
        <f t="shared" si="3821"/>
        <v>237320 - VARIABLE REFRIGERANT VOLUME AIR CONDITIONNING UNITS</v>
      </c>
      <c r="K3746" s="248" t="s">
        <v>45</v>
      </c>
      <c r="L3746" s="233" t="s">
        <v>805</v>
      </c>
      <c r="M3746" s="249">
        <v>1</v>
      </c>
      <c r="N3746" s="236" t="s">
        <v>39</v>
      </c>
      <c r="O3746" s="377"/>
      <c r="P3746" s="25">
        <f t="shared" si="3815"/>
        <v>0</v>
      </c>
      <c r="Q3746" s="158"/>
      <c r="R3746" s="158"/>
      <c r="X3746" s="533" t="s">
        <v>805</v>
      </c>
      <c r="Y3746" s="533">
        <v>1</v>
      </c>
      <c r="Z3746" s="533" t="s">
        <v>39</v>
      </c>
      <c r="AB3746" s="533">
        <v>0</v>
      </c>
    </row>
    <row r="3747" spans="1:28" ht="16.5" hidden="1" thickBot="1">
      <c r="A3747" s="533" t="s">
        <v>2729</v>
      </c>
      <c r="B3747" s="533">
        <v>23</v>
      </c>
      <c r="C3747" s="533" t="s">
        <v>682</v>
      </c>
      <c r="D3747" s="572" t="s">
        <v>2217</v>
      </c>
      <c r="E3747" s="571" t="str">
        <f t="shared" si="3813"/>
        <v xml:space="preserve"> VARIABLE REFRIGERANT VOLUME AIR CONDITIONNING UNITS</v>
      </c>
      <c r="F3747" s="533" t="str">
        <f t="shared" si="3783"/>
        <v>ME</v>
      </c>
      <c r="G3747" s="533" t="s">
        <v>2722</v>
      </c>
      <c r="H3747" s="533">
        <v>1002</v>
      </c>
      <c r="I3747" s="533" t="str">
        <f t="shared" ref="I3747:J3747" si="3822">I3745</f>
        <v>Indoor Units</v>
      </c>
      <c r="J3747" s="533" t="str">
        <f t="shared" si="3822"/>
        <v>Indoor Units</v>
      </c>
      <c r="K3747" s="137" t="s">
        <v>20</v>
      </c>
      <c r="L3747" s="106" t="s">
        <v>806</v>
      </c>
      <c r="M3747" s="247">
        <v>3</v>
      </c>
      <c r="N3747" s="98" t="s">
        <v>39</v>
      </c>
      <c r="O3747" s="377">
        <v>1000</v>
      </c>
      <c r="P3747" s="25">
        <f t="shared" si="3815"/>
        <v>3000</v>
      </c>
      <c r="Q3747" s="158"/>
      <c r="R3747" s="158"/>
      <c r="X3747" s="533" t="s">
        <v>806</v>
      </c>
      <c r="Y3747" s="533">
        <v>3</v>
      </c>
      <c r="Z3747" s="533" t="s">
        <v>39</v>
      </c>
      <c r="AA3747" s="533">
        <v>1000</v>
      </c>
      <c r="AB3747" s="533">
        <v>3000</v>
      </c>
    </row>
    <row r="3748" spans="1:28" ht="15.75" hidden="1">
      <c r="A3748" s="533" t="s">
        <v>2729</v>
      </c>
      <c r="B3748" s="533">
        <v>23</v>
      </c>
      <c r="C3748" s="533" t="s">
        <v>682</v>
      </c>
      <c r="D3748" s="572" t="s">
        <v>2217</v>
      </c>
      <c r="E3748" s="571" t="str">
        <f t="shared" si="3813"/>
        <v xml:space="preserve"> VARIABLE REFRIGERANT VOLUME AIR CONDITIONNING UNITS</v>
      </c>
      <c r="F3748" s="533" t="str">
        <f t="shared" si="3783"/>
        <v>ME</v>
      </c>
      <c r="G3748" s="533" t="s">
        <v>2725</v>
      </c>
      <c r="H3748" s="533">
        <v>1003</v>
      </c>
      <c r="I3748" s="533" t="str">
        <f>L3748</f>
        <v>Outdoor Units</v>
      </c>
      <c r="J3748" s="533" t="str">
        <f>L3748</f>
        <v>Outdoor Units</v>
      </c>
      <c r="K3748" s="137"/>
      <c r="L3748" s="104" t="s">
        <v>807</v>
      </c>
      <c r="M3748" s="101"/>
      <c r="N3748" s="98"/>
      <c r="O3748" s="377"/>
      <c r="P3748" s="98"/>
      <c r="Q3748" s="158"/>
      <c r="R3748" s="158"/>
      <c r="X3748" s="533" t="s">
        <v>807</v>
      </c>
    </row>
    <row r="3749" spans="1:28" ht="15.75" hidden="1">
      <c r="A3749" s="533" t="s">
        <v>2729</v>
      </c>
      <c r="B3749" s="533">
        <v>23</v>
      </c>
      <c r="C3749" s="533" t="s">
        <v>682</v>
      </c>
      <c r="D3749" s="572" t="s">
        <v>2217</v>
      </c>
      <c r="E3749" s="571" t="str">
        <f t="shared" si="3813"/>
        <v xml:space="preserve"> VARIABLE REFRIGERANT VOLUME AIR CONDITIONNING UNITS</v>
      </c>
      <c r="F3749" s="533" t="str">
        <f t="shared" si="3783"/>
        <v>ME</v>
      </c>
      <c r="G3749" s="533" t="s">
        <v>2722</v>
      </c>
      <c r="H3749" s="533">
        <v>1004</v>
      </c>
      <c r="I3749" s="533" t="str">
        <f t="shared" ref="I3749:J3749" si="3823">I3747</f>
        <v>Indoor Units</v>
      </c>
      <c r="J3749" s="533" t="str">
        <f t="shared" si="3823"/>
        <v>Indoor Units</v>
      </c>
      <c r="K3749" s="248" t="s">
        <v>50</v>
      </c>
      <c r="L3749" s="233" t="s">
        <v>808</v>
      </c>
      <c r="M3749" s="249">
        <v>1</v>
      </c>
      <c r="N3749" s="236" t="s">
        <v>39</v>
      </c>
      <c r="O3749" s="377"/>
      <c r="P3749" s="25">
        <f t="shared" ref="P3749:P3752" si="3824">O3749*M3749</f>
        <v>0</v>
      </c>
      <c r="Q3749" s="158"/>
      <c r="R3749" s="158"/>
      <c r="X3749" s="533" t="s">
        <v>808</v>
      </c>
      <c r="Y3749" s="533">
        <v>1</v>
      </c>
      <c r="Z3749" s="533" t="s">
        <v>39</v>
      </c>
      <c r="AB3749" s="533">
        <v>0</v>
      </c>
    </row>
    <row r="3750" spans="1:28" ht="15.75" hidden="1">
      <c r="A3750" s="533" t="s">
        <v>2729</v>
      </c>
      <c r="B3750" s="533">
        <v>23</v>
      </c>
      <c r="C3750" s="533" t="s">
        <v>682</v>
      </c>
      <c r="D3750" s="572" t="s">
        <v>2217</v>
      </c>
      <c r="E3750" s="571" t="str">
        <f t="shared" si="3813"/>
        <v xml:space="preserve"> VARIABLE REFRIGERANT VOLUME AIR CONDITIONNING UNITS</v>
      </c>
      <c r="F3750" s="533" t="str">
        <f t="shared" si="3783"/>
        <v>ME</v>
      </c>
      <c r="G3750" s="533" t="s">
        <v>2722</v>
      </c>
      <c r="H3750" s="533">
        <v>1005</v>
      </c>
      <c r="I3750" s="533" t="str">
        <f t="shared" ref="I3750:J3750" si="3825">I3748</f>
        <v>Outdoor Units</v>
      </c>
      <c r="J3750" s="533" t="str">
        <f t="shared" si="3825"/>
        <v>Outdoor Units</v>
      </c>
      <c r="K3750" s="137" t="s">
        <v>76</v>
      </c>
      <c r="L3750" s="106" t="s">
        <v>809</v>
      </c>
      <c r="M3750" s="101">
        <v>1</v>
      </c>
      <c r="N3750" s="98" t="s">
        <v>39</v>
      </c>
      <c r="O3750" s="386">
        <v>16000</v>
      </c>
      <c r="P3750" s="25">
        <f t="shared" si="3824"/>
        <v>16000</v>
      </c>
      <c r="Q3750" s="158"/>
      <c r="R3750" s="158"/>
      <c r="X3750" s="533" t="s">
        <v>809</v>
      </c>
      <c r="Y3750" s="533">
        <v>1</v>
      </c>
      <c r="Z3750" s="533" t="s">
        <v>39</v>
      </c>
      <c r="AA3750" s="533">
        <v>16000</v>
      </c>
      <c r="AB3750" s="533">
        <v>16000</v>
      </c>
    </row>
    <row r="3751" spans="1:28" ht="15.75" hidden="1">
      <c r="A3751" s="533" t="s">
        <v>2729</v>
      </c>
      <c r="B3751" s="533">
        <v>23</v>
      </c>
      <c r="C3751" s="533" t="s">
        <v>682</v>
      </c>
      <c r="D3751" s="572" t="s">
        <v>2217</v>
      </c>
      <c r="E3751" s="571" t="str">
        <f t="shared" si="3813"/>
        <v xml:space="preserve"> VARIABLE REFRIGERANT VOLUME AIR CONDITIONNING UNITS</v>
      </c>
      <c r="F3751" s="533" t="str">
        <f t="shared" ref="F3751:F3787" si="3826">VLOOKUP(D:D,trade,3,FALSE)</f>
        <v>ME</v>
      </c>
      <c r="G3751" s="533" t="s">
        <v>2722</v>
      </c>
      <c r="H3751" s="533">
        <v>1006</v>
      </c>
      <c r="I3751" s="533" t="str">
        <f t="shared" ref="I3751:J3751" si="3827">I3749</f>
        <v>Indoor Units</v>
      </c>
      <c r="J3751" s="533" t="str">
        <f t="shared" si="3827"/>
        <v>Indoor Units</v>
      </c>
      <c r="K3751" s="248" t="s">
        <v>77</v>
      </c>
      <c r="L3751" s="233" t="s">
        <v>810</v>
      </c>
      <c r="M3751" s="249">
        <v>1</v>
      </c>
      <c r="N3751" s="236" t="s">
        <v>39</v>
      </c>
      <c r="O3751" s="377"/>
      <c r="P3751" s="25">
        <f t="shared" si="3824"/>
        <v>0</v>
      </c>
      <c r="Q3751" s="158"/>
      <c r="R3751" s="158"/>
      <c r="X3751" s="533" t="s">
        <v>810</v>
      </c>
      <c r="Y3751" s="533">
        <v>1</v>
      </c>
      <c r="Z3751" s="533" t="s">
        <v>39</v>
      </c>
      <c r="AB3751" s="533">
        <v>0</v>
      </c>
    </row>
    <row r="3752" spans="1:28" ht="15.75" hidden="1">
      <c r="A3752" s="533" t="s">
        <v>2729</v>
      </c>
      <c r="B3752" s="533">
        <v>23</v>
      </c>
      <c r="C3752" s="533" t="s">
        <v>682</v>
      </c>
      <c r="D3752" s="572" t="s">
        <v>2217</v>
      </c>
      <c r="E3752" s="571" t="str">
        <f t="shared" si="3813"/>
        <v xml:space="preserve"> VARIABLE REFRIGERANT VOLUME AIR CONDITIONNING UNITS</v>
      </c>
      <c r="F3752" s="533" t="str">
        <f t="shared" si="3826"/>
        <v>ME</v>
      </c>
      <c r="G3752" s="533" t="s">
        <v>2722</v>
      </c>
      <c r="H3752" s="533">
        <v>1007</v>
      </c>
      <c r="I3752" s="533" t="str">
        <f t="shared" ref="I3752:J3752" si="3828">I3750</f>
        <v>Outdoor Units</v>
      </c>
      <c r="J3752" s="533" t="str">
        <f t="shared" si="3828"/>
        <v>Outdoor Units</v>
      </c>
      <c r="K3752" s="137" t="s">
        <v>21</v>
      </c>
      <c r="L3752" s="106" t="s">
        <v>811</v>
      </c>
      <c r="M3752" s="101">
        <v>1</v>
      </c>
      <c r="N3752" s="98" t="s">
        <v>2</v>
      </c>
      <c r="O3752" s="387">
        <v>29000</v>
      </c>
      <c r="P3752" s="25">
        <f t="shared" si="3824"/>
        <v>29000</v>
      </c>
      <c r="Q3752" s="158"/>
      <c r="R3752" s="158"/>
      <c r="X3752" s="533" t="s">
        <v>811</v>
      </c>
      <c r="Z3752" s="533" t="s">
        <v>2</v>
      </c>
      <c r="AA3752" s="533">
        <v>29000</v>
      </c>
      <c r="AB3752" s="533">
        <v>29000</v>
      </c>
    </row>
    <row r="3753" spans="1:28" ht="15.75" hidden="1">
      <c r="A3753" s="533" t="s">
        <v>2729</v>
      </c>
      <c r="B3753" s="533">
        <v>23</v>
      </c>
      <c r="C3753" s="533" t="s">
        <v>682</v>
      </c>
      <c r="D3753" s="572" t="s">
        <v>2225</v>
      </c>
      <c r="E3753" s="571" t="s">
        <v>1317</v>
      </c>
      <c r="F3753" s="533" t="str">
        <f t="shared" si="3826"/>
        <v>ME</v>
      </c>
      <c r="G3753" s="533" t="s">
        <v>2725</v>
      </c>
      <c r="H3753" s="533">
        <v>1008</v>
      </c>
      <c r="I3753" s="533" t="str">
        <f>L3753</f>
        <v>237413 - PACKAGED, OUTDOOR, CENTRAL STATION AIR-HANDLING UNITS</v>
      </c>
      <c r="J3753" s="533" t="str">
        <f>L3753</f>
        <v>237413 - PACKAGED, OUTDOOR, CENTRAL STATION AIR-HANDLING UNITS</v>
      </c>
      <c r="K3753" s="248"/>
      <c r="L3753" s="250" t="s">
        <v>812</v>
      </c>
      <c r="M3753" s="249"/>
      <c r="N3753" s="236"/>
      <c r="O3753" s="377"/>
      <c r="P3753" s="98"/>
      <c r="Q3753" s="158"/>
      <c r="R3753" s="158"/>
      <c r="X3753" s="533" t="s">
        <v>812</v>
      </c>
    </row>
    <row r="3754" spans="1:28" ht="15.75" hidden="1">
      <c r="A3754" s="533" t="s">
        <v>2729</v>
      </c>
      <c r="B3754" s="533">
        <v>23</v>
      </c>
      <c r="C3754" s="533" t="s">
        <v>682</v>
      </c>
      <c r="D3754" s="572" t="s">
        <v>2225</v>
      </c>
      <c r="E3754" s="571" t="str">
        <f t="shared" ref="E3754:E3758" si="3829">E3753</f>
        <v>PACKAGED, OUTDOOR, CENTRAL STATION AIR-HANDLING UNITS</v>
      </c>
      <c r="F3754" s="533" t="str">
        <f t="shared" si="3826"/>
        <v>ME</v>
      </c>
      <c r="G3754" s="533" t="s">
        <v>2722</v>
      </c>
      <c r="H3754" s="533">
        <v>1009</v>
      </c>
      <c r="I3754" s="533" t="str">
        <f t="shared" ref="I3754:J3754" si="3830">I3752</f>
        <v>Outdoor Units</v>
      </c>
      <c r="J3754" s="533" t="str">
        <f t="shared" si="3830"/>
        <v>Outdoor Units</v>
      </c>
      <c r="K3754" s="248" t="s">
        <v>13</v>
      </c>
      <c r="L3754" s="233" t="s">
        <v>813</v>
      </c>
      <c r="M3754" s="249">
        <v>1</v>
      </c>
      <c r="N3754" s="236" t="s">
        <v>39</v>
      </c>
      <c r="O3754" s="378"/>
      <c r="P3754" s="25">
        <f t="shared" ref="P3754:P3758" si="3831">O3754*M3754</f>
        <v>0</v>
      </c>
      <c r="Q3754" s="158"/>
      <c r="R3754" s="158"/>
      <c r="X3754" s="533" t="s">
        <v>813</v>
      </c>
      <c r="Y3754" s="533">
        <v>1</v>
      </c>
      <c r="Z3754" s="533" t="s">
        <v>39</v>
      </c>
      <c r="AB3754" s="533">
        <v>0</v>
      </c>
    </row>
    <row r="3755" spans="1:28" ht="15.75" hidden="1">
      <c r="A3755" s="533" t="s">
        <v>2729</v>
      </c>
      <c r="B3755" s="533">
        <v>23</v>
      </c>
      <c r="C3755" s="533" t="s">
        <v>682</v>
      </c>
      <c r="D3755" s="572" t="s">
        <v>2225</v>
      </c>
      <c r="E3755" s="571" t="str">
        <f t="shared" si="3829"/>
        <v>PACKAGED, OUTDOOR, CENTRAL STATION AIR-HANDLING UNITS</v>
      </c>
      <c r="F3755" s="533" t="str">
        <f t="shared" si="3826"/>
        <v>ME</v>
      </c>
      <c r="G3755" s="533" t="s">
        <v>2722</v>
      </c>
      <c r="H3755" s="533">
        <v>1010</v>
      </c>
      <c r="I3755" s="533" t="str">
        <f t="shared" ref="I3755:J3755" si="3832">I3753</f>
        <v>237413 - PACKAGED, OUTDOOR, CENTRAL STATION AIR-HANDLING UNITS</v>
      </c>
      <c r="J3755" s="533" t="str">
        <f t="shared" si="3832"/>
        <v>237413 - PACKAGED, OUTDOOR, CENTRAL STATION AIR-HANDLING UNITS</v>
      </c>
      <c r="K3755" s="248" t="s">
        <v>15</v>
      </c>
      <c r="L3755" s="233" t="s">
        <v>814</v>
      </c>
      <c r="M3755" s="249">
        <v>1</v>
      </c>
      <c r="N3755" s="236" t="s">
        <v>39</v>
      </c>
      <c r="O3755" s="378"/>
      <c r="P3755" s="25">
        <f t="shared" si="3831"/>
        <v>0</v>
      </c>
      <c r="Q3755" s="158"/>
      <c r="R3755" s="158"/>
      <c r="X3755" s="533" t="s">
        <v>814</v>
      </c>
      <c r="Y3755" s="533">
        <v>1</v>
      </c>
      <c r="Z3755" s="533" t="s">
        <v>39</v>
      </c>
      <c r="AB3755" s="533">
        <v>0</v>
      </c>
    </row>
    <row r="3756" spans="1:28" ht="15.75" hidden="1">
      <c r="A3756" s="533" t="s">
        <v>2729</v>
      </c>
      <c r="B3756" s="533">
        <v>23</v>
      </c>
      <c r="C3756" s="533" t="s">
        <v>682</v>
      </c>
      <c r="D3756" s="572" t="s">
        <v>2225</v>
      </c>
      <c r="E3756" s="571" t="str">
        <f t="shared" si="3829"/>
        <v>PACKAGED, OUTDOOR, CENTRAL STATION AIR-HANDLING UNITS</v>
      </c>
      <c r="F3756" s="533" t="str">
        <f t="shared" si="3826"/>
        <v>ME</v>
      </c>
      <c r="G3756" s="533" t="s">
        <v>2722</v>
      </c>
      <c r="H3756" s="533">
        <v>1011</v>
      </c>
      <c r="I3756" s="533" t="str">
        <f t="shared" ref="I3756:J3756" si="3833">I3754</f>
        <v>Outdoor Units</v>
      </c>
      <c r="J3756" s="533" t="str">
        <f t="shared" si="3833"/>
        <v>Outdoor Units</v>
      </c>
      <c r="K3756" s="248" t="s">
        <v>17</v>
      </c>
      <c r="L3756" s="233" t="s">
        <v>815</v>
      </c>
      <c r="M3756" s="249">
        <v>1</v>
      </c>
      <c r="N3756" s="236" t="s">
        <v>39</v>
      </c>
      <c r="O3756" s="378"/>
      <c r="P3756" s="25">
        <f t="shared" si="3831"/>
        <v>0</v>
      </c>
      <c r="Q3756" s="158"/>
      <c r="R3756" s="158"/>
      <c r="X3756" s="533" t="s">
        <v>815</v>
      </c>
      <c r="Y3756" s="533">
        <v>1</v>
      </c>
      <c r="Z3756" s="533" t="s">
        <v>39</v>
      </c>
      <c r="AB3756" s="533">
        <v>0</v>
      </c>
    </row>
    <row r="3757" spans="1:28" ht="15.75" hidden="1">
      <c r="A3757" s="533" t="s">
        <v>2729</v>
      </c>
      <c r="B3757" s="533">
        <v>23</v>
      </c>
      <c r="C3757" s="533" t="s">
        <v>682</v>
      </c>
      <c r="D3757" s="572" t="s">
        <v>2225</v>
      </c>
      <c r="E3757" s="571" t="str">
        <f t="shared" si="3829"/>
        <v>PACKAGED, OUTDOOR, CENTRAL STATION AIR-HANDLING UNITS</v>
      </c>
      <c r="F3757" s="533" t="str">
        <f t="shared" si="3826"/>
        <v>ME</v>
      </c>
      <c r="G3757" s="533" t="s">
        <v>2722</v>
      </c>
      <c r="H3757" s="533">
        <v>1012</v>
      </c>
      <c r="I3757" s="533" t="str">
        <f t="shared" ref="I3757:J3757" si="3834">I3755</f>
        <v>237413 - PACKAGED, OUTDOOR, CENTRAL STATION AIR-HANDLING UNITS</v>
      </c>
      <c r="J3757" s="533" t="str">
        <f t="shared" si="3834"/>
        <v>237413 - PACKAGED, OUTDOOR, CENTRAL STATION AIR-HANDLING UNITS</v>
      </c>
      <c r="K3757" s="248" t="s">
        <v>19</v>
      </c>
      <c r="L3757" s="233" t="s">
        <v>816</v>
      </c>
      <c r="M3757" s="249">
        <v>1</v>
      </c>
      <c r="N3757" s="236" t="s">
        <v>39</v>
      </c>
      <c r="O3757" s="378"/>
      <c r="P3757" s="25">
        <f t="shared" si="3831"/>
        <v>0</v>
      </c>
      <c r="Q3757" s="158"/>
      <c r="R3757" s="158"/>
      <c r="X3757" s="533" t="s">
        <v>816</v>
      </c>
      <c r="Y3757" s="533">
        <v>1</v>
      </c>
      <c r="Z3757" s="533" t="s">
        <v>39</v>
      </c>
      <c r="AB3757" s="533">
        <v>0</v>
      </c>
    </row>
    <row r="3758" spans="1:28" ht="15.75" hidden="1">
      <c r="A3758" s="533" t="s">
        <v>2729</v>
      </c>
      <c r="B3758" s="533">
        <v>23</v>
      </c>
      <c r="C3758" s="533" t="s">
        <v>682</v>
      </c>
      <c r="D3758" s="572" t="s">
        <v>2225</v>
      </c>
      <c r="E3758" s="571" t="str">
        <f t="shared" si="3829"/>
        <v>PACKAGED, OUTDOOR, CENTRAL STATION AIR-HANDLING UNITS</v>
      </c>
      <c r="F3758" s="533" t="str">
        <f t="shared" si="3826"/>
        <v>ME</v>
      </c>
      <c r="G3758" s="533" t="s">
        <v>2722</v>
      </c>
      <c r="H3758" s="533">
        <v>1013</v>
      </c>
      <c r="I3758" s="533" t="str">
        <f t="shared" ref="I3758:J3758" si="3835">I3756</f>
        <v>Outdoor Units</v>
      </c>
      <c r="J3758" s="533" t="str">
        <f t="shared" si="3835"/>
        <v>Outdoor Units</v>
      </c>
      <c r="K3758" s="248" t="s">
        <v>20</v>
      </c>
      <c r="L3758" s="233" t="s">
        <v>817</v>
      </c>
      <c r="M3758" s="249"/>
      <c r="N3758" s="236" t="s">
        <v>2</v>
      </c>
      <c r="O3758" s="378"/>
      <c r="P3758" s="25">
        <f t="shared" si="3831"/>
        <v>0</v>
      </c>
      <c r="Q3758" s="158"/>
      <c r="R3758" s="158"/>
      <c r="X3758" s="533" t="s">
        <v>817</v>
      </c>
      <c r="Z3758" s="533" t="s">
        <v>2</v>
      </c>
    </row>
    <row r="3759" spans="1:28" ht="15.75" hidden="1">
      <c r="A3759" s="533" t="s">
        <v>2729</v>
      </c>
      <c r="B3759" s="533">
        <v>23</v>
      </c>
      <c r="C3759" s="533" t="s">
        <v>682</v>
      </c>
      <c r="D3759" s="572" t="s">
        <v>2235</v>
      </c>
      <c r="E3759" s="571" t="s">
        <v>1275</v>
      </c>
      <c r="F3759" s="533" t="str">
        <f t="shared" si="3826"/>
        <v>ME</v>
      </c>
      <c r="G3759" s="533" t="s">
        <v>2725</v>
      </c>
      <c r="H3759" s="533">
        <v>1014</v>
      </c>
      <c r="I3759" s="533" t="str">
        <f>L3759</f>
        <v>238126 - Split System Air Conditionners</v>
      </c>
      <c r="J3759" s="533" t="str">
        <f>L3759</f>
        <v>238126 - Split System Air Conditionners</v>
      </c>
      <c r="K3759" s="137"/>
      <c r="L3759" s="104" t="s">
        <v>818</v>
      </c>
      <c r="M3759" s="101"/>
      <c r="N3759" s="98"/>
      <c r="O3759" s="377"/>
      <c r="P3759" s="98"/>
      <c r="Q3759" s="158"/>
      <c r="R3759" s="158"/>
      <c r="X3759" s="533" t="s">
        <v>818</v>
      </c>
    </row>
    <row r="3760" spans="1:28" ht="16.5" hidden="1" thickBot="1">
      <c r="A3760" s="533" t="s">
        <v>2729</v>
      </c>
      <c r="B3760" s="533">
        <v>23</v>
      </c>
      <c r="C3760" s="533" t="s">
        <v>682</v>
      </c>
      <c r="D3760" s="572" t="s">
        <v>2235</v>
      </c>
      <c r="E3760" s="571" t="str">
        <f t="shared" ref="E3760:E3762" si="3836">E3759</f>
        <v xml:space="preserve"> Split System Air Conditionners</v>
      </c>
      <c r="F3760" s="533" t="str">
        <f t="shared" si="3826"/>
        <v>ME</v>
      </c>
      <c r="G3760" s="533" t="s">
        <v>2722</v>
      </c>
      <c r="H3760" s="533">
        <v>1015</v>
      </c>
      <c r="I3760" s="533" t="str">
        <f t="shared" ref="I3760:J3760" si="3837">I3758</f>
        <v>Outdoor Units</v>
      </c>
      <c r="J3760" s="533" t="str">
        <f t="shared" si="3837"/>
        <v>Outdoor Units</v>
      </c>
      <c r="K3760" s="137" t="s">
        <v>13</v>
      </c>
      <c r="L3760" s="106" t="s">
        <v>819</v>
      </c>
      <c r="M3760" s="247">
        <v>3</v>
      </c>
      <c r="N3760" s="98" t="s">
        <v>39</v>
      </c>
      <c r="O3760" s="378">
        <v>3200</v>
      </c>
      <c r="P3760" s="25">
        <f t="shared" ref="P3760:P3762" si="3838">O3760*M3760</f>
        <v>9600</v>
      </c>
      <c r="Q3760" s="158"/>
      <c r="R3760" s="158"/>
      <c r="X3760" s="533" t="s">
        <v>819</v>
      </c>
      <c r="Y3760" s="533">
        <v>3</v>
      </c>
      <c r="Z3760" s="533" t="s">
        <v>39</v>
      </c>
      <c r="AA3760" s="533">
        <v>3200</v>
      </c>
      <c r="AB3760" s="533">
        <v>9600</v>
      </c>
    </row>
    <row r="3761" spans="1:28" ht="15.75" hidden="1">
      <c r="A3761" s="533" t="s">
        <v>2729</v>
      </c>
      <c r="B3761" s="533">
        <v>23</v>
      </c>
      <c r="C3761" s="533" t="s">
        <v>682</v>
      </c>
      <c r="D3761" s="572" t="s">
        <v>2235</v>
      </c>
      <c r="E3761" s="571" t="str">
        <f t="shared" si="3836"/>
        <v xml:space="preserve"> Split System Air Conditionners</v>
      </c>
      <c r="F3761" s="533" t="str">
        <f t="shared" si="3826"/>
        <v>ME</v>
      </c>
      <c r="G3761" s="533" t="s">
        <v>2722</v>
      </c>
      <c r="H3761" s="533">
        <v>1016</v>
      </c>
      <c r="I3761" s="533" t="str">
        <f t="shared" ref="I3761:J3761" si="3839">I3759</f>
        <v>238126 - Split System Air Conditionners</v>
      </c>
      <c r="J3761" s="533" t="str">
        <f t="shared" si="3839"/>
        <v>238126 - Split System Air Conditionners</v>
      </c>
      <c r="K3761" s="248" t="s">
        <v>45</v>
      </c>
      <c r="L3761" s="233" t="s">
        <v>820</v>
      </c>
      <c r="M3761" s="249">
        <v>1</v>
      </c>
      <c r="N3761" s="236" t="s">
        <v>39</v>
      </c>
      <c r="O3761" s="378"/>
      <c r="P3761" s="25">
        <f t="shared" si="3838"/>
        <v>0</v>
      </c>
      <c r="Q3761" s="158"/>
      <c r="R3761" s="158"/>
      <c r="X3761" s="533" t="s">
        <v>820</v>
      </c>
      <c r="Y3761" s="533">
        <v>1</v>
      </c>
      <c r="Z3761" s="533" t="s">
        <v>39</v>
      </c>
      <c r="AB3761" s="533">
        <v>0</v>
      </c>
    </row>
    <row r="3762" spans="1:28" ht="15.75" hidden="1">
      <c r="A3762" s="533" t="s">
        <v>2729</v>
      </c>
      <c r="B3762" s="533">
        <v>23</v>
      </c>
      <c r="C3762" s="533" t="s">
        <v>682</v>
      </c>
      <c r="D3762" s="572" t="s">
        <v>2235</v>
      </c>
      <c r="E3762" s="571" t="str">
        <f t="shared" si="3836"/>
        <v xml:space="preserve"> Split System Air Conditionners</v>
      </c>
      <c r="F3762" s="533" t="str">
        <f t="shared" si="3826"/>
        <v>ME</v>
      </c>
      <c r="G3762" s="533" t="s">
        <v>2722</v>
      </c>
      <c r="H3762" s="533">
        <v>1017</v>
      </c>
      <c r="I3762" s="533" t="str">
        <f t="shared" ref="I3762:J3762" si="3840">I3760</f>
        <v>Outdoor Units</v>
      </c>
      <c r="J3762" s="533" t="str">
        <f t="shared" si="3840"/>
        <v>Outdoor Units</v>
      </c>
      <c r="K3762" s="248" t="s">
        <v>48</v>
      </c>
      <c r="L3762" s="233" t="s">
        <v>821</v>
      </c>
      <c r="M3762" s="249">
        <v>1</v>
      </c>
      <c r="N3762" s="236" t="s">
        <v>39</v>
      </c>
      <c r="O3762" s="378"/>
      <c r="P3762" s="25">
        <f t="shared" si="3838"/>
        <v>0</v>
      </c>
      <c r="Q3762" s="158"/>
      <c r="R3762" s="158"/>
      <c r="X3762" s="533" t="s">
        <v>821</v>
      </c>
      <c r="Y3762" s="533">
        <v>1</v>
      </c>
      <c r="Z3762" s="533" t="s">
        <v>39</v>
      </c>
      <c r="AB3762" s="533">
        <v>0</v>
      </c>
    </row>
    <row r="3763" spans="1:28" ht="15.75" hidden="1">
      <c r="A3763" s="533" t="s">
        <v>2729</v>
      </c>
      <c r="B3763" s="533">
        <v>23</v>
      </c>
      <c r="C3763" s="533" t="s">
        <v>682</v>
      </c>
      <c r="D3763" s="572" t="s">
        <v>2245</v>
      </c>
      <c r="E3763" s="571" t="s">
        <v>1276</v>
      </c>
      <c r="F3763" s="533" t="str">
        <f t="shared" si="3826"/>
        <v>ME</v>
      </c>
      <c r="G3763" s="533" t="s">
        <v>2725</v>
      </c>
      <c r="H3763" s="533">
        <v>1018</v>
      </c>
      <c r="I3763" s="533" t="str">
        <f t="shared" ref="I3763:I3764" si="3841">L3763</f>
        <v>238233 - CONVECTORS</v>
      </c>
      <c r="J3763" s="533" t="str">
        <f t="shared" ref="J3763" si="3842">L3763</f>
        <v>238233 - CONVECTORS</v>
      </c>
      <c r="K3763" s="248"/>
      <c r="L3763" s="250" t="s">
        <v>822</v>
      </c>
      <c r="M3763" s="249"/>
      <c r="N3763" s="236"/>
      <c r="O3763" s="377"/>
      <c r="P3763" s="98"/>
      <c r="Q3763" s="158"/>
      <c r="R3763" s="158"/>
      <c r="X3763" s="533" t="s">
        <v>822</v>
      </c>
    </row>
    <row r="3764" spans="1:28" ht="15.75" hidden="1">
      <c r="A3764" s="533" t="s">
        <v>2729</v>
      </c>
      <c r="B3764" s="533">
        <v>23</v>
      </c>
      <c r="C3764" s="533" t="s">
        <v>682</v>
      </c>
      <c r="D3764" s="572" t="s">
        <v>2245</v>
      </c>
      <c r="E3764" s="571" t="str">
        <f t="shared" ref="E3764:E3787" si="3843">E3763</f>
        <v xml:space="preserve"> CONVECTORS</v>
      </c>
      <c r="F3764" s="533" t="str">
        <f t="shared" si="3826"/>
        <v>ME</v>
      </c>
      <c r="G3764" s="533" t="s">
        <v>2725</v>
      </c>
      <c r="H3764" s="533">
        <v>1019</v>
      </c>
      <c r="I3764" s="533" t="str">
        <f t="shared" si="3841"/>
        <v>Radiators</v>
      </c>
      <c r="J3764" s="533" t="s">
        <v>824</v>
      </c>
      <c r="K3764" s="248"/>
      <c r="L3764" s="250" t="s">
        <v>823</v>
      </c>
      <c r="M3764" s="236"/>
      <c r="N3764" s="236"/>
      <c r="O3764" s="379"/>
      <c r="P3764" s="98"/>
      <c r="Q3764" s="158"/>
      <c r="R3764" s="158"/>
      <c r="X3764" s="533" t="s">
        <v>823</v>
      </c>
    </row>
    <row r="3765" spans="1:28" ht="15.75" hidden="1">
      <c r="A3765" s="533" t="s">
        <v>2729</v>
      </c>
      <c r="B3765" s="533">
        <v>23</v>
      </c>
      <c r="C3765" s="533" t="s">
        <v>682</v>
      </c>
      <c r="D3765" s="572" t="s">
        <v>2245</v>
      </c>
      <c r="E3765" s="571" t="str">
        <f t="shared" si="3843"/>
        <v xml:space="preserve"> CONVECTORS</v>
      </c>
      <c r="F3765" s="533" t="str">
        <f t="shared" si="3826"/>
        <v>ME</v>
      </c>
      <c r="G3765" s="533" t="s">
        <v>2725</v>
      </c>
      <c r="H3765" s="533">
        <v>1020</v>
      </c>
      <c r="I3765" s="533" t="s">
        <v>823</v>
      </c>
      <c r="J3765" s="533" t="str">
        <f t="shared" ref="J3765" si="3844">L3765</f>
        <v>Room Radiators:</v>
      </c>
      <c r="K3765" s="248"/>
      <c r="L3765" s="250" t="s">
        <v>824</v>
      </c>
      <c r="M3765" s="236"/>
      <c r="N3765" s="236"/>
      <c r="O3765" s="379"/>
      <c r="P3765" s="98"/>
      <c r="Q3765" s="158"/>
      <c r="R3765" s="158"/>
      <c r="X3765" s="533" t="s">
        <v>824</v>
      </c>
    </row>
    <row r="3766" spans="1:28" ht="15.75" hidden="1">
      <c r="A3766" s="533" t="s">
        <v>2729</v>
      </c>
      <c r="B3766" s="533">
        <v>23</v>
      </c>
      <c r="C3766" s="533" t="s">
        <v>682</v>
      </c>
      <c r="D3766" s="572" t="s">
        <v>2245</v>
      </c>
      <c r="E3766" s="571" t="str">
        <f t="shared" si="3843"/>
        <v xml:space="preserve"> CONVECTORS</v>
      </c>
      <c r="F3766" s="533" t="str">
        <f t="shared" si="3826"/>
        <v>ME</v>
      </c>
      <c r="G3766" s="533" t="s">
        <v>2722</v>
      </c>
      <c r="H3766" s="533">
        <v>1021</v>
      </c>
      <c r="I3766" s="533" t="str">
        <f t="shared" ref="I3766:J3766" si="3845">I3764</f>
        <v>Radiators</v>
      </c>
      <c r="J3766" s="533" t="str">
        <f t="shared" si="3845"/>
        <v>Room Radiators:</v>
      </c>
      <c r="K3766" s="248" t="s">
        <v>50</v>
      </c>
      <c r="L3766" s="233" t="s">
        <v>825</v>
      </c>
      <c r="M3766" s="249">
        <v>4</v>
      </c>
      <c r="N3766" s="236" t="s">
        <v>39</v>
      </c>
      <c r="O3766" s="388"/>
      <c r="P3766" s="25">
        <f t="shared" ref="P3766:P3776" si="3846">O3766*M3766</f>
        <v>0</v>
      </c>
      <c r="Q3766" s="158"/>
      <c r="R3766" s="158"/>
      <c r="X3766" s="533" t="s">
        <v>825</v>
      </c>
      <c r="Y3766" s="533">
        <v>4</v>
      </c>
      <c r="Z3766" s="533" t="s">
        <v>39</v>
      </c>
      <c r="AB3766" s="533">
        <v>0</v>
      </c>
    </row>
    <row r="3767" spans="1:28" ht="15.75" hidden="1">
      <c r="A3767" s="533" t="s">
        <v>2729</v>
      </c>
      <c r="B3767" s="533">
        <v>23</v>
      </c>
      <c r="C3767" s="533" t="s">
        <v>682</v>
      </c>
      <c r="D3767" s="572" t="s">
        <v>2245</v>
      </c>
      <c r="E3767" s="571" t="str">
        <f t="shared" si="3843"/>
        <v xml:space="preserve"> CONVECTORS</v>
      </c>
      <c r="F3767" s="533" t="str">
        <f t="shared" si="3826"/>
        <v>ME</v>
      </c>
      <c r="G3767" s="533" t="s">
        <v>2722</v>
      </c>
      <c r="H3767" s="533">
        <v>1022</v>
      </c>
      <c r="I3767" s="533" t="str">
        <f t="shared" ref="I3767:J3767" si="3847">I3765</f>
        <v>Radiators</v>
      </c>
      <c r="J3767" s="533" t="str">
        <f t="shared" si="3847"/>
        <v>Room Radiators:</v>
      </c>
      <c r="K3767" s="248" t="s">
        <v>76</v>
      </c>
      <c r="L3767" s="233" t="s">
        <v>826</v>
      </c>
      <c r="M3767" s="249">
        <v>13</v>
      </c>
      <c r="N3767" s="236" t="s">
        <v>39</v>
      </c>
      <c r="O3767" s="388"/>
      <c r="P3767" s="25">
        <f t="shared" si="3846"/>
        <v>0</v>
      </c>
      <c r="Q3767" s="158"/>
      <c r="R3767" s="158"/>
      <c r="X3767" s="533" t="s">
        <v>826</v>
      </c>
      <c r="Y3767" s="533">
        <v>13</v>
      </c>
      <c r="Z3767" s="533" t="s">
        <v>39</v>
      </c>
      <c r="AB3767" s="533">
        <v>0</v>
      </c>
    </row>
    <row r="3768" spans="1:28" ht="15.75" hidden="1">
      <c r="A3768" s="533" t="s">
        <v>2729</v>
      </c>
      <c r="B3768" s="533">
        <v>23</v>
      </c>
      <c r="C3768" s="533" t="s">
        <v>682</v>
      </c>
      <c r="D3768" s="572" t="s">
        <v>2245</v>
      </c>
      <c r="E3768" s="571" t="str">
        <f t="shared" si="3843"/>
        <v xml:space="preserve"> CONVECTORS</v>
      </c>
      <c r="F3768" s="533" t="str">
        <f t="shared" si="3826"/>
        <v>ME</v>
      </c>
      <c r="G3768" s="533" t="s">
        <v>2722</v>
      </c>
      <c r="H3768" s="533">
        <v>1023</v>
      </c>
      <c r="I3768" s="533" t="str">
        <f t="shared" ref="I3768:J3768" si="3848">I3766</f>
        <v>Radiators</v>
      </c>
      <c r="J3768" s="533" t="str">
        <f t="shared" si="3848"/>
        <v>Room Radiators:</v>
      </c>
      <c r="K3768" s="248" t="s">
        <v>77</v>
      </c>
      <c r="L3768" s="233" t="s">
        <v>827</v>
      </c>
      <c r="M3768" s="249">
        <v>6</v>
      </c>
      <c r="N3768" s="236" t="s">
        <v>39</v>
      </c>
      <c r="O3768" s="388"/>
      <c r="P3768" s="25">
        <f t="shared" si="3846"/>
        <v>0</v>
      </c>
      <c r="Q3768" s="158"/>
      <c r="R3768" s="158"/>
      <c r="X3768" s="533" t="s">
        <v>827</v>
      </c>
      <c r="Y3768" s="533">
        <v>6</v>
      </c>
      <c r="Z3768" s="533" t="s">
        <v>39</v>
      </c>
      <c r="AB3768" s="533">
        <v>0</v>
      </c>
    </row>
    <row r="3769" spans="1:28" ht="15.75" hidden="1">
      <c r="A3769" s="533" t="s">
        <v>2729</v>
      </c>
      <c r="B3769" s="533">
        <v>23</v>
      </c>
      <c r="C3769" s="533" t="s">
        <v>682</v>
      </c>
      <c r="D3769" s="572" t="s">
        <v>2245</v>
      </c>
      <c r="E3769" s="571" t="str">
        <f t="shared" si="3843"/>
        <v xml:space="preserve"> CONVECTORS</v>
      </c>
      <c r="F3769" s="533" t="str">
        <f t="shared" si="3826"/>
        <v>ME</v>
      </c>
      <c r="G3769" s="533" t="s">
        <v>2722</v>
      </c>
      <c r="H3769" s="533">
        <v>1024</v>
      </c>
      <c r="I3769" s="533" t="str">
        <f t="shared" ref="I3769:J3769" si="3849">I3767</f>
        <v>Radiators</v>
      </c>
      <c r="J3769" s="533" t="str">
        <f t="shared" si="3849"/>
        <v>Room Radiators:</v>
      </c>
      <c r="K3769" s="248" t="s">
        <v>78</v>
      </c>
      <c r="L3769" s="233" t="s">
        <v>828</v>
      </c>
      <c r="M3769" s="249">
        <v>1</v>
      </c>
      <c r="N3769" s="236" t="s">
        <v>39</v>
      </c>
      <c r="O3769" s="388"/>
      <c r="P3769" s="25">
        <f t="shared" si="3846"/>
        <v>0</v>
      </c>
      <c r="Q3769" s="158"/>
      <c r="R3769" s="158"/>
      <c r="X3769" s="533" t="s">
        <v>828</v>
      </c>
      <c r="Y3769" s="533">
        <v>1</v>
      </c>
      <c r="Z3769" s="533" t="s">
        <v>39</v>
      </c>
      <c r="AB3769" s="533">
        <v>0</v>
      </c>
    </row>
    <row r="3770" spans="1:28" ht="15.75" hidden="1">
      <c r="A3770" s="533" t="s">
        <v>2729</v>
      </c>
      <c r="B3770" s="533">
        <v>23</v>
      </c>
      <c r="C3770" s="533" t="s">
        <v>682</v>
      </c>
      <c r="D3770" s="572" t="s">
        <v>2245</v>
      </c>
      <c r="E3770" s="571" t="str">
        <f t="shared" si="3843"/>
        <v xml:space="preserve"> CONVECTORS</v>
      </c>
      <c r="F3770" s="533" t="str">
        <f t="shared" si="3826"/>
        <v>ME</v>
      </c>
      <c r="G3770" s="533" t="s">
        <v>2722</v>
      </c>
      <c r="H3770" s="533">
        <v>1025</v>
      </c>
      <c r="I3770" s="533" t="str">
        <f t="shared" ref="I3770:J3770" si="3850">I3768</f>
        <v>Radiators</v>
      </c>
      <c r="J3770" s="533" t="str">
        <f t="shared" si="3850"/>
        <v>Room Radiators:</v>
      </c>
      <c r="K3770" s="248" t="s">
        <v>302</v>
      </c>
      <c r="L3770" s="233" t="s">
        <v>829</v>
      </c>
      <c r="M3770" s="249">
        <v>3</v>
      </c>
      <c r="N3770" s="236" t="s">
        <v>39</v>
      </c>
      <c r="O3770" s="388"/>
      <c r="P3770" s="25">
        <f t="shared" si="3846"/>
        <v>0</v>
      </c>
      <c r="Q3770" s="158"/>
      <c r="R3770" s="158"/>
      <c r="X3770" s="533" t="s">
        <v>829</v>
      </c>
      <c r="Y3770" s="533">
        <v>3</v>
      </c>
      <c r="Z3770" s="533" t="s">
        <v>39</v>
      </c>
      <c r="AB3770" s="533">
        <v>0</v>
      </c>
    </row>
    <row r="3771" spans="1:28" ht="15.75" hidden="1">
      <c r="A3771" s="533" t="s">
        <v>2729</v>
      </c>
      <c r="B3771" s="533">
        <v>23</v>
      </c>
      <c r="C3771" s="533" t="s">
        <v>682</v>
      </c>
      <c r="D3771" s="572" t="s">
        <v>2245</v>
      </c>
      <c r="E3771" s="571" t="str">
        <f t="shared" si="3843"/>
        <v xml:space="preserve"> CONVECTORS</v>
      </c>
      <c r="F3771" s="533" t="str">
        <f t="shared" si="3826"/>
        <v>ME</v>
      </c>
      <c r="G3771" s="533" t="s">
        <v>2722</v>
      </c>
      <c r="H3771" s="533">
        <v>1026</v>
      </c>
      <c r="I3771" s="533" t="str">
        <f t="shared" ref="I3771:J3771" si="3851">I3769</f>
        <v>Radiators</v>
      </c>
      <c r="J3771" s="533" t="str">
        <f t="shared" si="3851"/>
        <v>Room Radiators:</v>
      </c>
      <c r="K3771" s="248" t="s">
        <v>304</v>
      </c>
      <c r="L3771" s="233" t="s">
        <v>830</v>
      </c>
      <c r="M3771" s="249">
        <v>9</v>
      </c>
      <c r="N3771" s="236" t="s">
        <v>39</v>
      </c>
      <c r="O3771" s="388"/>
      <c r="P3771" s="25">
        <f t="shared" si="3846"/>
        <v>0</v>
      </c>
      <c r="Q3771" s="158"/>
      <c r="R3771" s="158"/>
      <c r="X3771" s="533" t="s">
        <v>830</v>
      </c>
      <c r="Y3771" s="533">
        <v>9</v>
      </c>
      <c r="Z3771" s="533" t="s">
        <v>39</v>
      </c>
      <c r="AB3771" s="533">
        <v>0</v>
      </c>
    </row>
    <row r="3772" spans="1:28" ht="15.75" hidden="1">
      <c r="A3772" s="533" t="s">
        <v>2729</v>
      </c>
      <c r="B3772" s="533">
        <v>23</v>
      </c>
      <c r="C3772" s="533" t="s">
        <v>682</v>
      </c>
      <c r="D3772" s="572" t="s">
        <v>2245</v>
      </c>
      <c r="E3772" s="571" t="str">
        <f t="shared" si="3843"/>
        <v xml:space="preserve"> CONVECTORS</v>
      </c>
      <c r="F3772" s="533" t="str">
        <f t="shared" si="3826"/>
        <v>ME</v>
      </c>
      <c r="G3772" s="533" t="s">
        <v>2722</v>
      </c>
      <c r="H3772" s="533">
        <v>1027</v>
      </c>
      <c r="I3772" s="533" t="str">
        <f t="shared" ref="I3772:J3772" si="3852">I3770</f>
        <v>Radiators</v>
      </c>
      <c r="J3772" s="533" t="str">
        <f t="shared" si="3852"/>
        <v>Room Radiators:</v>
      </c>
      <c r="K3772" s="248" t="s">
        <v>13</v>
      </c>
      <c r="L3772" s="233" t="s">
        <v>831</v>
      </c>
      <c r="M3772" s="249">
        <v>9</v>
      </c>
      <c r="N3772" s="236" t="s">
        <v>39</v>
      </c>
      <c r="O3772" s="388"/>
      <c r="P3772" s="25">
        <f t="shared" si="3846"/>
        <v>0</v>
      </c>
      <c r="Q3772" s="158"/>
      <c r="R3772" s="158"/>
      <c r="X3772" s="533" t="s">
        <v>831</v>
      </c>
      <c r="Y3772" s="533">
        <v>9</v>
      </c>
      <c r="Z3772" s="533" t="s">
        <v>39</v>
      </c>
      <c r="AB3772" s="533">
        <v>0</v>
      </c>
    </row>
    <row r="3773" spans="1:28" ht="15.75" hidden="1">
      <c r="A3773" s="533" t="s">
        <v>2729</v>
      </c>
      <c r="B3773" s="533">
        <v>23</v>
      </c>
      <c r="C3773" s="533" t="s">
        <v>682</v>
      </c>
      <c r="D3773" s="572" t="s">
        <v>2245</v>
      </c>
      <c r="E3773" s="571" t="str">
        <f t="shared" si="3843"/>
        <v xml:space="preserve"> CONVECTORS</v>
      </c>
      <c r="F3773" s="533" t="str">
        <f t="shared" si="3826"/>
        <v>ME</v>
      </c>
      <c r="G3773" s="533" t="s">
        <v>2722</v>
      </c>
      <c r="H3773" s="533">
        <v>1028</v>
      </c>
      <c r="I3773" s="533" t="str">
        <f t="shared" ref="I3773:J3773" si="3853">I3771</f>
        <v>Radiators</v>
      </c>
      <c r="J3773" s="533" t="str">
        <f t="shared" si="3853"/>
        <v>Room Radiators:</v>
      </c>
      <c r="K3773" s="248" t="s">
        <v>15</v>
      </c>
      <c r="L3773" s="233" t="s">
        <v>832</v>
      </c>
      <c r="M3773" s="249">
        <v>10</v>
      </c>
      <c r="N3773" s="236" t="s">
        <v>39</v>
      </c>
      <c r="O3773" s="388"/>
      <c r="P3773" s="25">
        <f t="shared" si="3846"/>
        <v>0</v>
      </c>
      <c r="Q3773" s="158"/>
      <c r="R3773" s="158"/>
      <c r="X3773" s="533" t="s">
        <v>832</v>
      </c>
      <c r="Y3773" s="533">
        <v>10</v>
      </c>
      <c r="Z3773" s="533" t="s">
        <v>39</v>
      </c>
      <c r="AB3773" s="533">
        <v>0</v>
      </c>
    </row>
    <row r="3774" spans="1:28" ht="15.75" hidden="1">
      <c r="A3774" s="533" t="s">
        <v>2729</v>
      </c>
      <c r="B3774" s="533">
        <v>23</v>
      </c>
      <c r="C3774" s="533" t="s">
        <v>682</v>
      </c>
      <c r="D3774" s="572" t="s">
        <v>2245</v>
      </c>
      <c r="E3774" s="571" t="str">
        <f t="shared" si="3843"/>
        <v xml:space="preserve"> CONVECTORS</v>
      </c>
      <c r="F3774" s="533" t="str">
        <f t="shared" si="3826"/>
        <v>ME</v>
      </c>
      <c r="G3774" s="533" t="s">
        <v>2722</v>
      </c>
      <c r="H3774" s="533">
        <v>1029</v>
      </c>
      <c r="I3774" s="533" t="str">
        <f t="shared" ref="I3774:J3774" si="3854">I3772</f>
        <v>Radiators</v>
      </c>
      <c r="J3774" s="533" t="str">
        <f t="shared" si="3854"/>
        <v>Room Radiators:</v>
      </c>
      <c r="K3774" s="248" t="s">
        <v>17</v>
      </c>
      <c r="L3774" s="233" t="s">
        <v>833</v>
      </c>
      <c r="M3774" s="249">
        <v>7</v>
      </c>
      <c r="N3774" s="236" t="s">
        <v>39</v>
      </c>
      <c r="O3774" s="388"/>
      <c r="P3774" s="25">
        <f t="shared" si="3846"/>
        <v>0</v>
      </c>
      <c r="Q3774" s="158"/>
      <c r="R3774" s="158"/>
      <c r="X3774" s="533" t="s">
        <v>833</v>
      </c>
      <c r="Y3774" s="533">
        <v>7</v>
      </c>
      <c r="Z3774" s="533" t="s">
        <v>39</v>
      </c>
      <c r="AB3774" s="533">
        <v>0</v>
      </c>
    </row>
    <row r="3775" spans="1:28" ht="15.75" hidden="1">
      <c r="A3775" s="533" t="s">
        <v>2729</v>
      </c>
      <c r="B3775" s="533">
        <v>23</v>
      </c>
      <c r="C3775" s="533" t="s">
        <v>682</v>
      </c>
      <c r="D3775" s="572" t="s">
        <v>2245</v>
      </c>
      <c r="E3775" s="571" t="str">
        <f t="shared" si="3843"/>
        <v xml:space="preserve"> CONVECTORS</v>
      </c>
      <c r="F3775" s="533" t="str">
        <f t="shared" si="3826"/>
        <v>ME</v>
      </c>
      <c r="G3775" s="533" t="s">
        <v>2722</v>
      </c>
      <c r="H3775" s="533">
        <v>1030</v>
      </c>
      <c r="I3775" s="533" t="str">
        <f t="shared" ref="I3775:J3775" si="3855">I3773</f>
        <v>Radiators</v>
      </c>
      <c r="J3775" s="533" t="str">
        <f t="shared" si="3855"/>
        <v>Room Radiators:</v>
      </c>
      <c r="K3775" s="248" t="s">
        <v>19</v>
      </c>
      <c r="L3775" s="233" t="s">
        <v>834</v>
      </c>
      <c r="M3775" s="249">
        <v>4</v>
      </c>
      <c r="N3775" s="236" t="s">
        <v>39</v>
      </c>
      <c r="O3775" s="388"/>
      <c r="P3775" s="25">
        <f t="shared" si="3846"/>
        <v>0</v>
      </c>
      <c r="Q3775" s="158"/>
      <c r="R3775" s="158"/>
      <c r="X3775" s="533" t="s">
        <v>834</v>
      </c>
      <c r="Y3775" s="533">
        <v>4</v>
      </c>
      <c r="Z3775" s="533" t="s">
        <v>39</v>
      </c>
      <c r="AB3775" s="533">
        <v>0</v>
      </c>
    </row>
    <row r="3776" spans="1:28" ht="15.75" hidden="1">
      <c r="A3776" s="533" t="s">
        <v>2729</v>
      </c>
      <c r="B3776" s="533">
        <v>23</v>
      </c>
      <c r="C3776" s="533" t="s">
        <v>682</v>
      </c>
      <c r="D3776" s="572" t="s">
        <v>2245</v>
      </c>
      <c r="E3776" s="571" t="str">
        <f t="shared" si="3843"/>
        <v xml:space="preserve"> CONVECTORS</v>
      </c>
      <c r="F3776" s="533" t="str">
        <f t="shared" si="3826"/>
        <v>ME</v>
      </c>
      <c r="G3776" s="533" t="s">
        <v>2722</v>
      </c>
      <c r="H3776" s="533">
        <v>1031</v>
      </c>
      <c r="I3776" s="533" t="str">
        <f t="shared" ref="I3776:J3776" si="3856">I3774</f>
        <v>Radiators</v>
      </c>
      <c r="J3776" s="533" t="str">
        <f t="shared" si="3856"/>
        <v>Room Radiators:</v>
      </c>
      <c r="K3776" s="248" t="s">
        <v>20</v>
      </c>
      <c r="L3776" s="233" t="s">
        <v>835</v>
      </c>
      <c r="M3776" s="249">
        <v>1</v>
      </c>
      <c r="N3776" s="236" t="s">
        <v>39</v>
      </c>
      <c r="O3776" s="388"/>
      <c r="P3776" s="25">
        <f t="shared" si="3846"/>
        <v>0</v>
      </c>
      <c r="Q3776" s="158"/>
      <c r="R3776" s="158"/>
      <c r="X3776" s="533" t="s">
        <v>835</v>
      </c>
      <c r="Y3776" s="533">
        <v>1</v>
      </c>
      <c r="Z3776" s="533" t="s">
        <v>39</v>
      </c>
      <c r="AB3776" s="533">
        <v>0</v>
      </c>
    </row>
    <row r="3777" spans="1:28" ht="15.75" hidden="1">
      <c r="A3777" s="533" t="s">
        <v>2729</v>
      </c>
      <c r="B3777" s="533">
        <v>23</v>
      </c>
      <c r="C3777" s="533" t="s">
        <v>682</v>
      </c>
      <c r="D3777" s="572" t="s">
        <v>2245</v>
      </c>
      <c r="E3777" s="571" t="str">
        <f t="shared" si="3843"/>
        <v xml:space="preserve"> CONVECTORS</v>
      </c>
      <c r="F3777" s="533" t="str">
        <f t="shared" si="3826"/>
        <v>ME</v>
      </c>
      <c r="G3777" s="533" t="s">
        <v>2725</v>
      </c>
      <c r="H3777" s="533">
        <v>1032</v>
      </c>
      <c r="I3777" s="533" t="str">
        <f t="shared" ref="I3777" si="3857">L3777</f>
        <v>Water Cabinets</v>
      </c>
      <c r="J3777" s="533" t="s">
        <v>1194</v>
      </c>
      <c r="K3777" s="137"/>
      <c r="L3777" s="139" t="s">
        <v>836</v>
      </c>
      <c r="M3777" s="98"/>
      <c r="N3777" s="98"/>
      <c r="O3777" s="379"/>
      <c r="P3777" s="98"/>
      <c r="Q3777" s="158"/>
      <c r="R3777" s="158"/>
      <c r="X3777" s="533" t="s">
        <v>836</v>
      </c>
    </row>
    <row r="3778" spans="1:28" ht="16.5" hidden="1" thickBot="1">
      <c r="A3778" s="533" t="s">
        <v>2729</v>
      </c>
      <c r="B3778" s="533">
        <v>23</v>
      </c>
      <c r="C3778" s="533" t="s">
        <v>682</v>
      </c>
      <c r="D3778" s="572" t="s">
        <v>2245</v>
      </c>
      <c r="E3778" s="571" t="str">
        <f t="shared" si="3843"/>
        <v xml:space="preserve"> CONVECTORS</v>
      </c>
      <c r="F3778" s="533" t="str">
        <f t="shared" si="3826"/>
        <v>ME</v>
      </c>
      <c r="G3778" s="533" t="s">
        <v>2725</v>
      </c>
      <c r="H3778" s="533">
        <v>1033</v>
      </c>
      <c r="I3778" s="533" t="s">
        <v>836</v>
      </c>
      <c r="J3778" s="533" t="str">
        <f t="shared" ref="J3778:J3780" si="3858">L3778</f>
        <v>Steel cabinet only</v>
      </c>
      <c r="K3778" s="137"/>
      <c r="L3778" s="263" t="s">
        <v>1194</v>
      </c>
      <c r="M3778" s="98"/>
      <c r="N3778" s="98"/>
      <c r="O3778" s="379"/>
      <c r="P3778" s="98"/>
      <c r="Q3778" s="158"/>
      <c r="R3778" s="158"/>
      <c r="X3778" s="533" t="s">
        <v>1194</v>
      </c>
    </row>
    <row r="3779" spans="1:28" ht="15.75" hidden="1">
      <c r="A3779" s="533" t="s">
        <v>2729</v>
      </c>
      <c r="B3779" s="533">
        <v>23</v>
      </c>
      <c r="C3779" s="533" t="s">
        <v>682</v>
      </c>
      <c r="D3779" s="572" t="s">
        <v>2245</v>
      </c>
      <c r="E3779" s="571" t="str">
        <f t="shared" si="3843"/>
        <v xml:space="preserve"> CONVECTORS</v>
      </c>
      <c r="F3779" s="533" t="str">
        <f t="shared" si="3826"/>
        <v>ME</v>
      </c>
      <c r="G3779" s="533" t="s">
        <v>2725</v>
      </c>
      <c r="H3779" s="533">
        <v>1034</v>
      </c>
      <c r="I3779" s="533" t="str">
        <f t="shared" ref="I3779:I3780" si="3859">L3779</f>
        <v>includes two manifolds, one supply and one return, with all necessary accessories, valves, &amp; fittings required for system operation and maintenance</v>
      </c>
      <c r="J3779" s="533" t="str">
        <f t="shared" si="3858"/>
        <v>includes two manifolds, one supply and one return, with all necessary accessories, valves, &amp; fittings required for system operation and maintenance</v>
      </c>
      <c r="K3779" s="137"/>
      <c r="L3779" s="650" t="s">
        <v>1088</v>
      </c>
      <c r="M3779" s="98"/>
      <c r="N3779" s="98"/>
      <c r="O3779" s="379"/>
      <c r="P3779" s="98"/>
      <c r="Q3779" s="158"/>
      <c r="R3779" s="158"/>
      <c r="X3779" s="533" t="s">
        <v>1088</v>
      </c>
    </row>
    <row r="3780" spans="1:28" ht="15.75" hidden="1">
      <c r="A3780" s="533" t="s">
        <v>2729</v>
      </c>
      <c r="B3780" s="533">
        <v>23</v>
      </c>
      <c r="C3780" s="533" t="s">
        <v>682</v>
      </c>
      <c r="D3780" s="572" t="s">
        <v>2245</v>
      </c>
      <c r="E3780" s="571" t="str">
        <f t="shared" si="3843"/>
        <v xml:space="preserve"> CONVECTORS</v>
      </c>
      <c r="F3780" s="533" t="str">
        <f t="shared" si="3826"/>
        <v>ME</v>
      </c>
      <c r="G3780" s="533" t="s">
        <v>2725</v>
      </c>
      <c r="H3780" s="533">
        <v>1035</v>
      </c>
      <c r="I3780" s="533" t="str">
        <f t="shared" si="3859"/>
        <v xml:space="preserve">Manifold (number of inlets &amp; outlets as shown on drawings) </v>
      </c>
      <c r="J3780" s="533" t="str">
        <f t="shared" si="3858"/>
        <v xml:space="preserve">Manifold (number of inlets &amp; outlets as shown on drawings) </v>
      </c>
      <c r="K3780" s="137"/>
      <c r="L3780" s="139" t="s">
        <v>1089</v>
      </c>
      <c r="M3780" s="98"/>
      <c r="N3780" s="98"/>
      <c r="O3780" s="379"/>
      <c r="P3780" s="98"/>
      <c r="Q3780" s="158"/>
      <c r="R3780" s="158"/>
      <c r="X3780" s="533" t="s">
        <v>1089</v>
      </c>
    </row>
    <row r="3781" spans="1:28" ht="15.75" hidden="1">
      <c r="A3781" s="533" t="s">
        <v>2729</v>
      </c>
      <c r="B3781" s="533">
        <v>23</v>
      </c>
      <c r="C3781" s="533" t="s">
        <v>682</v>
      </c>
      <c r="D3781" s="572" t="s">
        <v>2245</v>
      </c>
      <c r="E3781" s="571" t="str">
        <f t="shared" si="3843"/>
        <v xml:space="preserve"> CONVECTORS</v>
      </c>
      <c r="F3781" s="533" t="str">
        <f t="shared" si="3826"/>
        <v>ME</v>
      </c>
      <c r="G3781" s="533" t="s">
        <v>2722</v>
      </c>
      <c r="H3781" s="533">
        <v>1036</v>
      </c>
      <c r="I3781" s="533" t="s">
        <v>836</v>
      </c>
      <c r="J3781" s="533" t="s">
        <v>1194</v>
      </c>
      <c r="K3781" s="137" t="s">
        <v>13</v>
      </c>
      <c r="L3781" s="158" t="s">
        <v>837</v>
      </c>
      <c r="M3781" s="101">
        <v>1</v>
      </c>
      <c r="N3781" s="98" t="s">
        <v>39</v>
      </c>
      <c r="O3781" s="389">
        <v>400</v>
      </c>
      <c r="P3781" s="25">
        <f t="shared" ref="P3781:P3787" si="3860">O3781*M3781</f>
        <v>400</v>
      </c>
      <c r="Q3781" s="158"/>
      <c r="R3781" s="158"/>
      <c r="X3781" s="533" t="s">
        <v>837</v>
      </c>
      <c r="Y3781" s="533">
        <v>1</v>
      </c>
      <c r="Z3781" s="533" t="s">
        <v>39</v>
      </c>
      <c r="AA3781" s="533">
        <v>400</v>
      </c>
      <c r="AB3781" s="533">
        <v>400</v>
      </c>
    </row>
    <row r="3782" spans="1:28" ht="15.75" hidden="1">
      <c r="A3782" s="533" t="s">
        <v>2729</v>
      </c>
      <c r="B3782" s="533">
        <v>23</v>
      </c>
      <c r="C3782" s="533" t="s">
        <v>682</v>
      </c>
      <c r="D3782" s="572" t="s">
        <v>2245</v>
      </c>
      <c r="E3782" s="571" t="str">
        <f t="shared" si="3843"/>
        <v xml:space="preserve"> CONVECTORS</v>
      </c>
      <c r="F3782" s="533" t="str">
        <f t="shared" si="3826"/>
        <v>ME</v>
      </c>
      <c r="G3782" s="533" t="s">
        <v>2722</v>
      </c>
      <c r="H3782" s="533">
        <v>1037</v>
      </c>
      <c r="I3782" s="533" t="s">
        <v>836</v>
      </c>
      <c r="J3782" s="533" t="s">
        <v>1194</v>
      </c>
      <c r="K3782" s="137" t="s">
        <v>15</v>
      </c>
      <c r="L3782" s="158" t="s">
        <v>838</v>
      </c>
      <c r="M3782" s="101">
        <v>1</v>
      </c>
      <c r="N3782" s="98" t="s">
        <v>39</v>
      </c>
      <c r="O3782" s="387">
        <v>360</v>
      </c>
      <c r="P3782" s="25">
        <f t="shared" si="3860"/>
        <v>360</v>
      </c>
      <c r="Q3782" s="158"/>
      <c r="R3782" s="158"/>
      <c r="X3782" s="533" t="s">
        <v>838</v>
      </c>
      <c r="Y3782" s="533">
        <v>1</v>
      </c>
      <c r="Z3782" s="533" t="s">
        <v>39</v>
      </c>
      <c r="AA3782" s="533">
        <v>360</v>
      </c>
      <c r="AB3782" s="533">
        <v>360</v>
      </c>
    </row>
    <row r="3783" spans="1:28" ht="15.75" hidden="1">
      <c r="A3783" s="533" t="s">
        <v>2729</v>
      </c>
      <c r="B3783" s="533">
        <v>23</v>
      </c>
      <c r="C3783" s="533" t="s">
        <v>682</v>
      </c>
      <c r="D3783" s="572" t="s">
        <v>2245</v>
      </c>
      <c r="E3783" s="571" t="str">
        <f t="shared" si="3843"/>
        <v xml:space="preserve"> CONVECTORS</v>
      </c>
      <c r="F3783" s="533" t="str">
        <f t="shared" si="3826"/>
        <v>ME</v>
      </c>
      <c r="G3783" s="533" t="s">
        <v>2722</v>
      </c>
      <c r="H3783" s="533">
        <v>1038</v>
      </c>
      <c r="I3783" s="533" t="s">
        <v>836</v>
      </c>
      <c r="J3783" s="533" t="s">
        <v>1194</v>
      </c>
      <c r="K3783" s="137" t="s">
        <v>17</v>
      </c>
      <c r="L3783" s="158" t="s">
        <v>839</v>
      </c>
      <c r="M3783" s="101">
        <v>1</v>
      </c>
      <c r="N3783" s="98" t="s">
        <v>39</v>
      </c>
      <c r="O3783" s="387">
        <v>340</v>
      </c>
      <c r="P3783" s="25">
        <f t="shared" si="3860"/>
        <v>340</v>
      </c>
      <c r="Q3783" s="158"/>
      <c r="R3783" s="158"/>
      <c r="X3783" s="533" t="s">
        <v>839</v>
      </c>
      <c r="Y3783" s="533">
        <v>1</v>
      </c>
      <c r="Z3783" s="533" t="s">
        <v>39</v>
      </c>
      <c r="AA3783" s="533">
        <v>340</v>
      </c>
      <c r="AB3783" s="533">
        <v>340</v>
      </c>
    </row>
    <row r="3784" spans="1:28" ht="15.75" hidden="1">
      <c r="A3784" s="533" t="s">
        <v>2729</v>
      </c>
      <c r="B3784" s="533">
        <v>23</v>
      </c>
      <c r="C3784" s="533" t="s">
        <v>682</v>
      </c>
      <c r="D3784" s="572" t="s">
        <v>2245</v>
      </c>
      <c r="E3784" s="571" t="str">
        <f t="shared" si="3843"/>
        <v xml:space="preserve"> CONVECTORS</v>
      </c>
      <c r="F3784" s="533" t="str">
        <f t="shared" si="3826"/>
        <v>ME</v>
      </c>
      <c r="G3784" s="533" t="s">
        <v>2722</v>
      </c>
      <c r="H3784" s="533">
        <v>1039</v>
      </c>
      <c r="I3784" s="533" t="s">
        <v>836</v>
      </c>
      <c r="J3784" s="533" t="s">
        <v>1194</v>
      </c>
      <c r="K3784" s="137" t="s">
        <v>19</v>
      </c>
      <c r="L3784" s="158" t="s">
        <v>840</v>
      </c>
      <c r="M3784" s="101">
        <v>1</v>
      </c>
      <c r="N3784" s="98" t="s">
        <v>39</v>
      </c>
      <c r="O3784" s="387">
        <v>375</v>
      </c>
      <c r="P3784" s="25">
        <f t="shared" si="3860"/>
        <v>375</v>
      </c>
      <c r="Q3784" s="158"/>
      <c r="R3784" s="158"/>
      <c r="X3784" s="533" t="s">
        <v>840</v>
      </c>
      <c r="Y3784" s="533">
        <v>1</v>
      </c>
      <c r="Z3784" s="533" t="s">
        <v>39</v>
      </c>
      <c r="AA3784" s="533">
        <v>375</v>
      </c>
      <c r="AB3784" s="533">
        <v>375</v>
      </c>
    </row>
    <row r="3785" spans="1:28" ht="15.75" hidden="1">
      <c r="A3785" s="533" t="s">
        <v>2729</v>
      </c>
      <c r="B3785" s="533">
        <v>23</v>
      </c>
      <c r="C3785" s="533" t="s">
        <v>682</v>
      </c>
      <c r="D3785" s="572" t="s">
        <v>2245</v>
      </c>
      <c r="E3785" s="571" t="str">
        <f t="shared" si="3843"/>
        <v xml:space="preserve"> CONVECTORS</v>
      </c>
      <c r="F3785" s="533" t="str">
        <f t="shared" si="3826"/>
        <v>ME</v>
      </c>
      <c r="G3785" s="533" t="s">
        <v>2722</v>
      </c>
      <c r="H3785" s="533">
        <v>1040</v>
      </c>
      <c r="I3785" s="533" t="s">
        <v>836</v>
      </c>
      <c r="J3785" s="533" t="s">
        <v>1194</v>
      </c>
      <c r="K3785" s="137" t="s">
        <v>20</v>
      </c>
      <c r="L3785" s="158" t="s">
        <v>841</v>
      </c>
      <c r="M3785" s="101">
        <v>1</v>
      </c>
      <c r="N3785" s="98" t="s">
        <v>39</v>
      </c>
      <c r="O3785" s="387">
        <v>375</v>
      </c>
      <c r="P3785" s="25">
        <f t="shared" si="3860"/>
        <v>375</v>
      </c>
      <c r="Q3785" s="158"/>
      <c r="R3785" s="158"/>
      <c r="X3785" s="533" t="s">
        <v>841</v>
      </c>
      <c r="Y3785" s="533">
        <v>1</v>
      </c>
      <c r="Z3785" s="533" t="s">
        <v>39</v>
      </c>
      <c r="AA3785" s="533">
        <v>375</v>
      </c>
      <c r="AB3785" s="533">
        <v>375</v>
      </c>
    </row>
    <row r="3786" spans="1:28" ht="15.75" hidden="1">
      <c r="A3786" s="533" t="s">
        <v>2729</v>
      </c>
      <c r="B3786" s="533">
        <v>23</v>
      </c>
      <c r="C3786" s="533" t="s">
        <v>682</v>
      </c>
      <c r="D3786" s="572" t="s">
        <v>2245</v>
      </c>
      <c r="E3786" s="571" t="str">
        <f t="shared" si="3843"/>
        <v xml:space="preserve"> CONVECTORS</v>
      </c>
      <c r="F3786" s="533" t="str">
        <f t="shared" si="3826"/>
        <v>ME</v>
      </c>
      <c r="G3786" s="533" t="s">
        <v>2722</v>
      </c>
      <c r="H3786" s="533">
        <v>1041</v>
      </c>
      <c r="I3786" s="533" t="s">
        <v>836</v>
      </c>
      <c r="J3786" s="533" t="s">
        <v>1194</v>
      </c>
      <c r="K3786" s="137" t="s">
        <v>21</v>
      </c>
      <c r="L3786" s="158" t="s">
        <v>842</v>
      </c>
      <c r="M3786" s="101">
        <v>1</v>
      </c>
      <c r="N3786" s="98" t="s">
        <v>39</v>
      </c>
      <c r="O3786" s="387">
        <v>375</v>
      </c>
      <c r="P3786" s="25">
        <f t="shared" si="3860"/>
        <v>375</v>
      </c>
      <c r="Q3786" s="158"/>
      <c r="R3786" s="158"/>
      <c r="X3786" s="533" t="s">
        <v>842</v>
      </c>
      <c r="Y3786" s="533">
        <v>1</v>
      </c>
      <c r="Z3786" s="533" t="s">
        <v>39</v>
      </c>
      <c r="AA3786" s="533">
        <v>375</v>
      </c>
      <c r="AB3786" s="533">
        <v>375</v>
      </c>
    </row>
    <row r="3787" spans="1:28" ht="15.75" hidden="1">
      <c r="A3787" s="533" t="s">
        <v>2729</v>
      </c>
      <c r="B3787" s="533">
        <v>23</v>
      </c>
      <c r="C3787" s="533" t="s">
        <v>682</v>
      </c>
      <c r="D3787" s="572" t="s">
        <v>2245</v>
      </c>
      <c r="E3787" s="571" t="str">
        <f t="shared" si="3843"/>
        <v xml:space="preserve"> CONVECTORS</v>
      </c>
      <c r="F3787" s="533" t="str">
        <f t="shared" si="3826"/>
        <v>ME</v>
      </c>
      <c r="G3787" s="533" t="s">
        <v>2722</v>
      </c>
      <c r="H3787" s="533">
        <v>1042</v>
      </c>
      <c r="I3787" s="533" t="s">
        <v>836</v>
      </c>
      <c r="J3787" s="533" t="s">
        <v>1194</v>
      </c>
      <c r="K3787" s="137" t="s">
        <v>45</v>
      </c>
      <c r="L3787" s="158" t="s">
        <v>843</v>
      </c>
      <c r="M3787" s="101">
        <v>1</v>
      </c>
      <c r="N3787" s="98" t="s">
        <v>39</v>
      </c>
      <c r="O3787" s="387">
        <v>360</v>
      </c>
      <c r="P3787" s="25">
        <f t="shared" si="3860"/>
        <v>360</v>
      </c>
      <c r="Q3787" s="158"/>
      <c r="R3787" s="158"/>
      <c r="X3787" s="533" t="s">
        <v>843</v>
      </c>
      <c r="Y3787" s="533">
        <v>1</v>
      </c>
      <c r="Z3787" s="533" t="s">
        <v>39</v>
      </c>
      <c r="AA3787" s="533">
        <v>360</v>
      </c>
      <c r="AB3787" s="533">
        <v>360</v>
      </c>
    </row>
    <row r="3788" spans="1:28" ht="15.75" hidden="1">
      <c r="A3788" s="533" t="s">
        <v>2729</v>
      </c>
      <c r="B3788" s="533">
        <v>23</v>
      </c>
      <c r="C3788" s="533" t="s">
        <v>682</v>
      </c>
      <c r="D3788" s="572" t="s">
        <v>2747</v>
      </c>
      <c r="E3788" s="571" t="s">
        <v>1277</v>
      </c>
      <c r="F3788" s="533" t="s">
        <v>1821</v>
      </c>
      <c r="G3788" s="533" t="s">
        <v>2725</v>
      </c>
      <c r="H3788" s="533">
        <v>1043</v>
      </c>
      <c r="I3788" s="533" t="str">
        <f t="shared" ref="I3788:I3790" si="3861">L3788</f>
        <v>239000 - SOLAR HEATING SYSTEM</v>
      </c>
      <c r="J3788" s="533" t="str">
        <f t="shared" ref="J3788:J3790" si="3862">L3788</f>
        <v>239000 - SOLAR HEATING SYSTEM</v>
      </c>
      <c r="K3788" s="248"/>
      <c r="L3788" s="250" t="s">
        <v>844</v>
      </c>
      <c r="M3788" s="236"/>
      <c r="N3788" s="236"/>
      <c r="O3788" s="377"/>
      <c r="P3788" s="98"/>
      <c r="Q3788" s="158"/>
      <c r="R3788" s="158"/>
      <c r="X3788" s="533" t="s">
        <v>844</v>
      </c>
    </row>
    <row r="3789" spans="1:28" ht="15.75" hidden="1">
      <c r="A3789" s="533" t="s">
        <v>2729</v>
      </c>
      <c r="B3789" s="533">
        <v>23</v>
      </c>
      <c r="C3789" s="533" t="s">
        <v>682</v>
      </c>
      <c r="D3789" s="572" t="s">
        <v>2747</v>
      </c>
      <c r="E3789" s="571" t="str">
        <f t="shared" ref="E3789:E3792" si="3863">E3788</f>
        <v xml:space="preserve"> SOLAR HEATING SYSTEM</v>
      </c>
      <c r="F3789" s="533" t="s">
        <v>1821</v>
      </c>
      <c r="G3789" s="533" t="s">
        <v>2725</v>
      </c>
      <c r="H3789" s="533">
        <v>1044</v>
      </c>
      <c r="I3789" s="533" t="str">
        <f t="shared" si="3861"/>
        <v>Solar Collectors</v>
      </c>
      <c r="J3789" s="533" t="str">
        <f t="shared" si="3862"/>
        <v>Solar Collectors</v>
      </c>
      <c r="K3789" s="248"/>
      <c r="L3789" s="250" t="s">
        <v>845</v>
      </c>
      <c r="M3789" s="236"/>
      <c r="N3789" s="236"/>
      <c r="O3789" s="377"/>
      <c r="P3789" s="98"/>
      <c r="Q3789" s="158"/>
      <c r="R3789" s="158"/>
      <c r="X3789" s="533" t="s">
        <v>845</v>
      </c>
    </row>
    <row r="3790" spans="1:28" ht="15.75" hidden="1">
      <c r="A3790" s="533" t="s">
        <v>2729</v>
      </c>
      <c r="B3790" s="533">
        <v>23</v>
      </c>
      <c r="C3790" s="533" t="s">
        <v>682</v>
      </c>
      <c r="D3790" s="572" t="s">
        <v>2747</v>
      </c>
      <c r="E3790" s="571" t="str">
        <f t="shared" si="3863"/>
        <v xml:space="preserve"> SOLAR HEATING SYSTEM</v>
      </c>
      <c r="F3790" s="533" t="s">
        <v>1821</v>
      </c>
      <c r="G3790" s="533" t="s">
        <v>2725</v>
      </c>
      <c r="H3790" s="533">
        <v>1045</v>
      </c>
      <c r="I3790" s="533" t="str">
        <f t="shared" si="3861"/>
        <v>Type SC-01</v>
      </c>
      <c r="J3790" s="533" t="str">
        <f t="shared" si="3862"/>
        <v>Type SC-01</v>
      </c>
      <c r="K3790" s="248"/>
      <c r="L3790" s="250" t="s">
        <v>846</v>
      </c>
      <c r="M3790" s="249"/>
      <c r="N3790" s="236"/>
      <c r="O3790" s="377"/>
      <c r="P3790" s="98"/>
      <c r="Q3790" s="158"/>
      <c r="R3790" s="158"/>
      <c r="X3790" s="533" t="s">
        <v>846</v>
      </c>
    </row>
    <row r="3791" spans="1:28" ht="15.75" hidden="1">
      <c r="A3791" s="533" t="s">
        <v>2729</v>
      </c>
      <c r="B3791" s="533">
        <v>23</v>
      </c>
      <c r="C3791" s="533" t="s">
        <v>682</v>
      </c>
      <c r="D3791" s="572" t="s">
        <v>2747</v>
      </c>
      <c r="E3791" s="571" t="str">
        <f t="shared" si="3863"/>
        <v xml:space="preserve"> SOLAR HEATING SYSTEM</v>
      </c>
      <c r="F3791" s="533" t="s">
        <v>1821</v>
      </c>
      <c r="G3791" s="533" t="s">
        <v>2722</v>
      </c>
      <c r="H3791" s="533">
        <v>1046</v>
      </c>
      <c r="I3791" s="533" t="str">
        <f t="shared" ref="I3791:J3791" si="3864">I3789</f>
        <v>Solar Collectors</v>
      </c>
      <c r="J3791" s="533" t="str">
        <f t="shared" si="3864"/>
        <v>Solar Collectors</v>
      </c>
      <c r="K3791" s="248" t="s">
        <v>13</v>
      </c>
      <c r="L3791" s="233" t="s">
        <v>847</v>
      </c>
      <c r="M3791" s="236"/>
      <c r="N3791" s="236" t="s">
        <v>2</v>
      </c>
      <c r="O3791" s="379"/>
      <c r="P3791" s="25">
        <f>O3791*M3791</f>
        <v>0</v>
      </c>
      <c r="Q3791" s="158"/>
      <c r="R3791" s="158"/>
      <c r="X3791" s="533" t="s">
        <v>847</v>
      </c>
      <c r="Z3791" s="533" t="s">
        <v>2</v>
      </c>
    </row>
    <row r="3792" spans="1:28" ht="15.75" hidden="1">
      <c r="A3792" s="533" t="s">
        <v>2729</v>
      </c>
      <c r="B3792" s="533">
        <v>23</v>
      </c>
      <c r="C3792" s="533" t="s">
        <v>682</v>
      </c>
      <c r="D3792" s="572" t="s">
        <v>2747</v>
      </c>
      <c r="E3792" s="571" t="str">
        <f t="shared" si="3863"/>
        <v xml:space="preserve"> SOLAR HEATING SYSTEM</v>
      </c>
      <c r="F3792" s="533" t="s">
        <v>1821</v>
      </c>
      <c r="G3792" s="533" t="s">
        <v>2725</v>
      </c>
      <c r="H3792" s="533">
        <v>1047</v>
      </c>
      <c r="I3792" s="533" t="str">
        <f t="shared" ref="I3792:J3792" si="3865">I3790</f>
        <v>Type SC-01</v>
      </c>
      <c r="J3792" s="533" t="str">
        <f t="shared" si="3865"/>
        <v>Type SC-01</v>
      </c>
      <c r="K3792" s="135" t="s">
        <v>848</v>
      </c>
      <c r="L3792" s="106"/>
      <c r="M3792" s="98"/>
      <c r="N3792" s="98"/>
      <c r="O3792" s="379"/>
      <c r="P3792" s="140"/>
      <c r="Q3792" s="158"/>
      <c r="R3792" s="158"/>
    </row>
    <row r="3793" spans="1:28" ht="15.75" hidden="1">
      <c r="A3793" s="533" t="s">
        <v>2729</v>
      </c>
      <c r="B3793" s="533">
        <v>23</v>
      </c>
      <c r="C3793" s="533" t="s">
        <v>682</v>
      </c>
      <c r="D3793" s="10" t="s">
        <v>22</v>
      </c>
      <c r="E3793" s="10" t="s">
        <v>22</v>
      </c>
      <c r="G3793" s="533" t="s">
        <v>2724</v>
      </c>
      <c r="H3793" s="533">
        <v>1048</v>
      </c>
      <c r="I3793" s="533" t="str">
        <f t="shared" ref="I3793:J3793" si="3866">I3791</f>
        <v>Solar Collectors</v>
      </c>
      <c r="J3793" s="533" t="str">
        <f t="shared" si="3866"/>
        <v>Solar Collectors</v>
      </c>
      <c r="K3793" s="137" t="s">
        <v>22</v>
      </c>
      <c r="L3793" s="106"/>
      <c r="M3793" s="98"/>
      <c r="N3793" s="98"/>
      <c r="O3793" s="379" t="s">
        <v>8</v>
      </c>
      <c r="P3793" s="141">
        <v>0</v>
      </c>
      <c r="Q3793" s="158"/>
      <c r="R3793" s="158"/>
      <c r="AA3793" s="533" t="s">
        <v>8</v>
      </c>
      <c r="AB3793" s="533">
        <v>105627</v>
      </c>
    </row>
    <row r="3794" spans="1:28" ht="15.75" hidden="1">
      <c r="A3794" s="533" t="s">
        <v>2729</v>
      </c>
      <c r="B3794" s="533">
        <v>26</v>
      </c>
      <c r="C3794" s="533" t="s">
        <v>850</v>
      </c>
      <c r="D3794" s="572" t="s">
        <v>2271</v>
      </c>
      <c r="E3794" s="571" t="s">
        <v>1278</v>
      </c>
      <c r="F3794" s="533" t="str">
        <f t="shared" ref="F3794:F3857" si="3867">VLOOKUP(D:D,trade,3,FALSE)</f>
        <v>EL</v>
      </c>
      <c r="G3794" s="533" t="s">
        <v>2725</v>
      </c>
      <c r="H3794" s="533">
        <v>1049</v>
      </c>
      <c r="I3794" s="533" t="str">
        <f t="shared" ref="I3794:J3794" si="3868">I3792</f>
        <v>Type SC-01</v>
      </c>
      <c r="J3794" s="533" t="str">
        <f t="shared" si="3868"/>
        <v>Type SC-01</v>
      </c>
      <c r="K3794" s="139" t="s">
        <v>849</v>
      </c>
      <c r="L3794" s="139"/>
      <c r="M3794" s="139"/>
      <c r="N3794" s="139"/>
      <c r="O3794" s="343"/>
      <c r="P3794" s="139"/>
      <c r="Q3794" s="138"/>
    </row>
    <row r="3795" spans="1:28" ht="15.75" hidden="1">
      <c r="A3795" s="533" t="s">
        <v>2729</v>
      </c>
      <c r="B3795" s="533">
        <v>26</v>
      </c>
      <c r="C3795" s="533" t="s">
        <v>850</v>
      </c>
      <c r="D3795" s="572" t="s">
        <v>2271</v>
      </c>
      <c r="E3795" s="571" t="s">
        <v>1278</v>
      </c>
      <c r="F3795" s="533" t="str">
        <f t="shared" si="3867"/>
        <v>EL</v>
      </c>
      <c r="G3795" s="533" t="s">
        <v>2725</v>
      </c>
      <c r="H3795" s="533">
        <v>1050</v>
      </c>
      <c r="I3795" s="533" t="str">
        <f t="shared" ref="I3795:J3795" si="3869">I3793</f>
        <v>Solar Collectors</v>
      </c>
      <c r="J3795" s="533" t="str">
        <f t="shared" si="3869"/>
        <v>Solar Collectors</v>
      </c>
      <c r="K3795" s="139" t="s">
        <v>850</v>
      </c>
      <c r="L3795" s="139"/>
      <c r="M3795" s="139"/>
      <c r="N3795" s="139"/>
      <c r="O3795" s="343"/>
      <c r="P3795" s="139"/>
      <c r="Q3795" s="138"/>
    </row>
    <row r="3796" spans="1:28" ht="15.75" hidden="1">
      <c r="A3796" s="533" t="s">
        <v>2729</v>
      </c>
      <c r="B3796" s="533">
        <v>26</v>
      </c>
      <c r="C3796" s="533" t="s">
        <v>850</v>
      </c>
      <c r="D3796" s="572" t="s">
        <v>2271</v>
      </c>
      <c r="E3796" s="571" t="s">
        <v>1278</v>
      </c>
      <c r="F3796" s="533" t="str">
        <f t="shared" si="3867"/>
        <v>EL</v>
      </c>
      <c r="G3796" s="533" t="s">
        <v>2725</v>
      </c>
      <c r="H3796" s="533">
        <v>1051</v>
      </c>
      <c r="I3796" s="533" t="str">
        <f t="shared" ref="I3796:J3796" si="3870">I3794</f>
        <v>Type SC-01</v>
      </c>
      <c r="J3796" s="533" t="str">
        <f t="shared" si="3870"/>
        <v>Type SC-01</v>
      </c>
      <c r="K3796" s="104" t="s">
        <v>2</v>
      </c>
      <c r="L3796" s="139" t="s">
        <v>25</v>
      </c>
      <c r="M3796" s="144" t="s">
        <v>4</v>
      </c>
      <c r="N3796" s="144" t="s">
        <v>5</v>
      </c>
      <c r="O3796" s="145" t="s">
        <v>6</v>
      </c>
      <c r="P3796" s="145" t="s">
        <v>7</v>
      </c>
      <c r="Q3796" s="138"/>
      <c r="X3796" s="533" t="s">
        <v>25</v>
      </c>
      <c r="Y3796" s="533" t="s">
        <v>4</v>
      </c>
      <c r="Z3796" s="533" t="s">
        <v>5</v>
      </c>
      <c r="AA3796" s="533" t="s">
        <v>6</v>
      </c>
      <c r="AB3796" s="533" t="s">
        <v>7</v>
      </c>
    </row>
    <row r="3797" spans="1:28" ht="15.75" hidden="1">
      <c r="A3797" s="533" t="s">
        <v>2729</v>
      </c>
      <c r="B3797" s="533">
        <v>26</v>
      </c>
      <c r="C3797" s="533" t="s">
        <v>850</v>
      </c>
      <c r="D3797" s="572" t="s">
        <v>2271</v>
      </c>
      <c r="E3797" s="571" t="s">
        <v>1278</v>
      </c>
      <c r="F3797" s="533" t="str">
        <f t="shared" si="3867"/>
        <v>EL</v>
      </c>
      <c r="G3797" s="533" t="s">
        <v>2725</v>
      </c>
      <c r="H3797" s="533">
        <v>1052</v>
      </c>
      <c r="I3797" s="533" t="str">
        <f t="shared" ref="I3797:J3797" si="3871">I3795</f>
        <v>Solar Collectors</v>
      </c>
      <c r="J3797" s="533" t="str">
        <f t="shared" si="3871"/>
        <v>Solar Collectors</v>
      </c>
      <c r="K3797" s="104"/>
      <c r="L3797" s="139"/>
      <c r="M3797" s="146"/>
      <c r="N3797" s="136"/>
      <c r="O3797" s="145"/>
      <c r="P3797" s="145" t="s">
        <v>8</v>
      </c>
      <c r="Q3797" s="138"/>
      <c r="AB3797" s="533" t="s">
        <v>8</v>
      </c>
    </row>
    <row r="3798" spans="1:28" ht="15.75" hidden="1">
      <c r="A3798" s="533" t="s">
        <v>2729</v>
      </c>
      <c r="B3798" s="533">
        <v>26</v>
      </c>
      <c r="C3798" s="533" t="s">
        <v>850</v>
      </c>
      <c r="D3798" s="572" t="s">
        <v>2271</v>
      </c>
      <c r="E3798" s="571" t="s">
        <v>1278</v>
      </c>
      <c r="F3798" s="533" t="str">
        <f t="shared" si="3867"/>
        <v>EL</v>
      </c>
      <c r="G3798" s="533" t="s">
        <v>2725</v>
      </c>
      <c r="H3798" s="533">
        <v>1053</v>
      </c>
      <c r="I3798" s="533" t="str">
        <f t="shared" ref="I3798" si="3872">L3798</f>
        <v>General</v>
      </c>
      <c r="J3798" s="533" t="str">
        <f t="shared" ref="J3798" si="3873">L3798</f>
        <v>General</v>
      </c>
      <c r="K3798" s="104"/>
      <c r="L3798" s="139" t="s">
        <v>851</v>
      </c>
      <c r="M3798" s="146"/>
      <c r="N3798" s="136"/>
      <c r="O3798" s="145"/>
      <c r="P3798" s="145"/>
      <c r="Q3798" s="147"/>
      <c r="X3798" s="533" t="s">
        <v>851</v>
      </c>
    </row>
    <row r="3799" spans="1:28" ht="15.75" hidden="1">
      <c r="A3799" s="533" t="s">
        <v>2729</v>
      </c>
      <c r="B3799" s="533">
        <v>26</v>
      </c>
      <c r="C3799" s="533" t="s">
        <v>850</v>
      </c>
      <c r="D3799" s="572" t="s">
        <v>2271</v>
      </c>
      <c r="E3799" s="571" t="s">
        <v>1278</v>
      </c>
      <c r="F3799" s="533" t="str">
        <f t="shared" si="3867"/>
        <v>EL</v>
      </c>
      <c r="G3799" s="533" t="s">
        <v>2722</v>
      </c>
      <c r="H3799" s="533">
        <v>1054</v>
      </c>
      <c r="I3799" s="533" t="str">
        <f>I3797</f>
        <v>Solar Collectors</v>
      </c>
      <c r="J3799" s="533" t="str">
        <f>J3797</f>
        <v>Solar Collectors</v>
      </c>
      <c r="K3799" s="106" t="s">
        <v>13</v>
      </c>
      <c r="L3799" s="106" t="s">
        <v>1078</v>
      </c>
      <c r="M3799" s="142">
        <v>1</v>
      </c>
      <c r="N3799" s="302" t="s">
        <v>2</v>
      </c>
      <c r="O3799" s="143">
        <v>3125</v>
      </c>
      <c r="P3799" s="25">
        <f>O3799*M3799</f>
        <v>3125</v>
      </c>
      <c r="Q3799" s="147"/>
      <c r="X3799" s="533" t="s">
        <v>1078</v>
      </c>
      <c r="Z3799" s="533" t="s">
        <v>2</v>
      </c>
      <c r="AA3799" s="533">
        <v>3125</v>
      </c>
      <c r="AB3799" s="533">
        <v>3125</v>
      </c>
    </row>
    <row r="3800" spans="1:28" ht="15.75" hidden="1">
      <c r="A3800" s="533" t="s">
        <v>2729</v>
      </c>
      <c r="B3800" s="533">
        <v>26</v>
      </c>
      <c r="C3800" s="533" t="s">
        <v>850</v>
      </c>
      <c r="D3800" s="572" t="s">
        <v>2271</v>
      </c>
      <c r="E3800" s="571" t="s">
        <v>1278</v>
      </c>
      <c r="F3800" s="533" t="str">
        <f t="shared" si="3867"/>
        <v>EL</v>
      </c>
      <c r="G3800" s="533" t="s">
        <v>2725</v>
      </c>
      <c r="H3800" s="533">
        <v>1055</v>
      </c>
      <c r="I3800" s="533" t="str">
        <f t="shared" ref="I3800:I3801" si="3874">L3800</f>
        <v>260519 - CONDUCTORS AND CABLES</v>
      </c>
      <c r="J3800" s="533" t="str">
        <f t="shared" ref="J3800:J3801" si="3875">L3800</f>
        <v>260519 - CONDUCTORS AND CABLES</v>
      </c>
      <c r="K3800" s="106"/>
      <c r="L3800" s="139" t="s">
        <v>852</v>
      </c>
      <c r="M3800" s="142"/>
      <c r="N3800" s="98"/>
      <c r="O3800" s="143"/>
      <c r="P3800" s="143"/>
      <c r="Q3800" s="147"/>
      <c r="X3800" s="533" t="s">
        <v>852</v>
      </c>
    </row>
    <row r="3801" spans="1:28" ht="15.75" hidden="1">
      <c r="A3801" s="533" t="s">
        <v>2729</v>
      </c>
      <c r="B3801" s="533">
        <v>26</v>
      </c>
      <c r="C3801" s="533" t="s">
        <v>850</v>
      </c>
      <c r="D3801" s="572" t="s">
        <v>2271</v>
      </c>
      <c r="E3801" s="571" t="str">
        <f t="shared" ref="E3801:E3821" si="3876">E3800</f>
        <v xml:space="preserve"> CONDUCTORS AND CABLES</v>
      </c>
      <c r="F3801" s="533" t="str">
        <f t="shared" si="3867"/>
        <v>EL</v>
      </c>
      <c r="G3801" s="533" t="s">
        <v>2725</v>
      </c>
      <c r="H3801" s="533">
        <v>1056</v>
      </c>
      <c r="I3801" s="533" t="str">
        <f t="shared" si="3874"/>
        <v>Single core, copper conductor, PVC insulated, (grounding cables), unarmoured; 0.6/1 kV</v>
      </c>
      <c r="J3801" s="533" t="str">
        <f t="shared" si="3875"/>
        <v>Single core, copper conductor, PVC insulated, (grounding cables), unarmoured; 0.6/1 kV</v>
      </c>
      <c r="K3801" s="106"/>
      <c r="L3801" s="139" t="s">
        <v>853</v>
      </c>
      <c r="M3801" s="142"/>
      <c r="N3801" s="98"/>
      <c r="O3801" s="143"/>
      <c r="P3801" s="143"/>
      <c r="Q3801" s="147"/>
      <c r="X3801" s="533" t="s">
        <v>853</v>
      </c>
    </row>
    <row r="3802" spans="1:28" ht="15.75" hidden="1">
      <c r="A3802" s="533" t="s">
        <v>2729</v>
      </c>
      <c r="B3802" s="533">
        <v>26</v>
      </c>
      <c r="C3802" s="533" t="s">
        <v>850</v>
      </c>
      <c r="D3802" s="572" t="s">
        <v>2271</v>
      </c>
      <c r="E3802" s="571" t="str">
        <f t="shared" si="3876"/>
        <v xml:space="preserve"> CONDUCTORS AND CABLES</v>
      </c>
      <c r="F3802" s="533" t="str">
        <f t="shared" si="3867"/>
        <v>EL</v>
      </c>
      <c r="G3802" s="533" t="s">
        <v>2722</v>
      </c>
      <c r="H3802" s="533">
        <v>1057</v>
      </c>
      <c r="I3802" s="533" t="str">
        <f t="shared" ref="I3802:J3802" si="3877">I3800</f>
        <v>260519 - CONDUCTORS AND CABLES</v>
      </c>
      <c r="J3802" s="533" t="str">
        <f t="shared" si="3877"/>
        <v>260519 - CONDUCTORS AND CABLES</v>
      </c>
      <c r="K3802" s="106" t="s">
        <v>15</v>
      </c>
      <c r="L3802" s="138" t="s">
        <v>854</v>
      </c>
      <c r="M3802" s="237">
        <v>15</v>
      </c>
      <c r="N3802" s="98" t="s">
        <v>95</v>
      </c>
      <c r="O3802" s="143">
        <v>3</v>
      </c>
      <c r="P3802" s="25">
        <f t="shared" ref="P3802:P3810" si="3878">O3802*M3802</f>
        <v>45</v>
      </c>
      <c r="Q3802" s="147"/>
      <c r="X3802" s="533" t="s">
        <v>854</v>
      </c>
      <c r="Y3802" s="533">
        <v>15</v>
      </c>
      <c r="Z3802" s="533" t="s">
        <v>95</v>
      </c>
      <c r="AA3802" s="533">
        <v>3</v>
      </c>
      <c r="AB3802" s="533">
        <v>45</v>
      </c>
    </row>
    <row r="3803" spans="1:28" ht="15.75" hidden="1">
      <c r="A3803" s="533" t="s">
        <v>2729</v>
      </c>
      <c r="B3803" s="533">
        <v>26</v>
      </c>
      <c r="C3803" s="533" t="s">
        <v>850</v>
      </c>
      <c r="D3803" s="572" t="s">
        <v>2271</v>
      </c>
      <c r="E3803" s="571" t="str">
        <f t="shared" si="3876"/>
        <v xml:space="preserve"> CONDUCTORS AND CABLES</v>
      </c>
      <c r="F3803" s="533" t="str">
        <f t="shared" si="3867"/>
        <v>EL</v>
      </c>
      <c r="G3803" s="533" t="s">
        <v>2722</v>
      </c>
      <c r="H3803" s="533">
        <v>1058</v>
      </c>
      <c r="I3803" s="533" t="str">
        <f t="shared" ref="I3803:J3803" si="3879">I3801</f>
        <v>Single core, copper conductor, PVC insulated, (grounding cables), unarmoured; 0.6/1 kV</v>
      </c>
      <c r="J3803" s="533" t="str">
        <f t="shared" si="3879"/>
        <v>Single core, copper conductor, PVC insulated, (grounding cables), unarmoured; 0.6/1 kV</v>
      </c>
      <c r="K3803" s="106" t="s">
        <v>17</v>
      </c>
      <c r="L3803" s="138" t="s">
        <v>855</v>
      </c>
      <c r="M3803" s="232">
        <v>200</v>
      </c>
      <c r="N3803" s="98" t="s">
        <v>95</v>
      </c>
      <c r="O3803" s="143">
        <v>4</v>
      </c>
      <c r="P3803" s="25">
        <f t="shared" si="3878"/>
        <v>800</v>
      </c>
      <c r="Q3803" s="147"/>
      <c r="X3803" s="533" t="s">
        <v>855</v>
      </c>
      <c r="Y3803" s="533">
        <v>200</v>
      </c>
      <c r="Z3803" s="533" t="s">
        <v>95</v>
      </c>
      <c r="AA3803" s="533">
        <v>4</v>
      </c>
      <c r="AB3803" s="533">
        <v>800</v>
      </c>
    </row>
    <row r="3804" spans="1:28" ht="15.75" hidden="1">
      <c r="A3804" s="533" t="s">
        <v>2729</v>
      </c>
      <c r="B3804" s="533">
        <v>26</v>
      </c>
      <c r="C3804" s="533" t="s">
        <v>850</v>
      </c>
      <c r="D3804" s="572" t="s">
        <v>2271</v>
      </c>
      <c r="E3804" s="571" t="str">
        <f t="shared" si="3876"/>
        <v xml:space="preserve"> CONDUCTORS AND CABLES</v>
      </c>
      <c r="F3804" s="533" t="str">
        <f t="shared" si="3867"/>
        <v>EL</v>
      </c>
      <c r="G3804" s="533" t="s">
        <v>2722</v>
      </c>
      <c r="H3804" s="533">
        <v>1059</v>
      </c>
      <c r="I3804" s="533" t="str">
        <f t="shared" ref="I3804:J3804" si="3880">I3802</f>
        <v>260519 - CONDUCTORS AND CABLES</v>
      </c>
      <c r="J3804" s="533" t="str">
        <f t="shared" si="3880"/>
        <v>260519 - CONDUCTORS AND CABLES</v>
      </c>
      <c r="K3804" s="106" t="s">
        <v>19</v>
      </c>
      <c r="L3804" s="138" t="s">
        <v>856</v>
      </c>
      <c r="M3804" s="232">
        <v>200</v>
      </c>
      <c r="N3804" s="98" t="s">
        <v>95</v>
      </c>
      <c r="O3804" s="143">
        <v>5</v>
      </c>
      <c r="P3804" s="25">
        <f t="shared" si="3878"/>
        <v>1000</v>
      </c>
      <c r="Q3804" s="147"/>
      <c r="X3804" s="533" t="s">
        <v>856</v>
      </c>
      <c r="Y3804" s="533">
        <v>200</v>
      </c>
      <c r="Z3804" s="533" t="s">
        <v>95</v>
      </c>
      <c r="AA3804" s="533">
        <v>5</v>
      </c>
      <c r="AB3804" s="533">
        <v>1000</v>
      </c>
    </row>
    <row r="3805" spans="1:28" ht="15.75" hidden="1">
      <c r="A3805" s="533" t="s">
        <v>2729</v>
      </c>
      <c r="B3805" s="533">
        <v>26</v>
      </c>
      <c r="C3805" s="533" t="s">
        <v>850</v>
      </c>
      <c r="D3805" s="572" t="s">
        <v>2271</v>
      </c>
      <c r="E3805" s="571" t="str">
        <f t="shared" si="3876"/>
        <v xml:space="preserve"> CONDUCTORS AND CABLES</v>
      </c>
      <c r="F3805" s="533" t="str">
        <f t="shared" si="3867"/>
        <v>EL</v>
      </c>
      <c r="G3805" s="533" t="s">
        <v>2722</v>
      </c>
      <c r="H3805" s="533">
        <v>1060</v>
      </c>
      <c r="I3805" s="533" t="str">
        <f t="shared" ref="I3805:J3805" si="3881">I3803</f>
        <v>Single core, copper conductor, PVC insulated, (grounding cables), unarmoured; 0.6/1 kV</v>
      </c>
      <c r="J3805" s="533" t="str">
        <f t="shared" si="3881"/>
        <v>Single core, copper conductor, PVC insulated, (grounding cables), unarmoured; 0.6/1 kV</v>
      </c>
      <c r="K3805" s="106" t="s">
        <v>20</v>
      </c>
      <c r="L3805" s="138" t="s">
        <v>857</v>
      </c>
      <c r="M3805" s="232">
        <v>100</v>
      </c>
      <c r="N3805" s="98" t="s">
        <v>95</v>
      </c>
      <c r="O3805" s="143">
        <v>7</v>
      </c>
      <c r="P3805" s="25">
        <f t="shared" si="3878"/>
        <v>700</v>
      </c>
      <c r="Q3805" s="147"/>
      <c r="X3805" s="533" t="s">
        <v>857</v>
      </c>
      <c r="Y3805" s="533">
        <v>100</v>
      </c>
      <c r="Z3805" s="533" t="s">
        <v>95</v>
      </c>
      <c r="AA3805" s="533">
        <v>7</v>
      </c>
      <c r="AB3805" s="533">
        <v>700</v>
      </c>
    </row>
    <row r="3806" spans="1:28" ht="15.75" hidden="1">
      <c r="A3806" s="533" t="s">
        <v>2729</v>
      </c>
      <c r="B3806" s="533">
        <v>26</v>
      </c>
      <c r="C3806" s="533" t="s">
        <v>850</v>
      </c>
      <c r="D3806" s="572" t="s">
        <v>2271</v>
      </c>
      <c r="E3806" s="571" t="str">
        <f t="shared" si="3876"/>
        <v xml:space="preserve"> CONDUCTORS AND CABLES</v>
      </c>
      <c r="F3806" s="533" t="str">
        <f t="shared" si="3867"/>
        <v>EL</v>
      </c>
      <c r="G3806" s="533" t="s">
        <v>2722</v>
      </c>
      <c r="H3806" s="533">
        <v>1061</v>
      </c>
      <c r="I3806" s="533" t="str">
        <f t="shared" ref="I3806:J3806" si="3882">I3804</f>
        <v>260519 - CONDUCTORS AND CABLES</v>
      </c>
      <c r="J3806" s="533" t="str">
        <f t="shared" si="3882"/>
        <v>260519 - CONDUCTORS AND CABLES</v>
      </c>
      <c r="K3806" s="106" t="s">
        <v>21</v>
      </c>
      <c r="L3806" s="138" t="s">
        <v>858</v>
      </c>
      <c r="M3806" s="232">
        <v>30</v>
      </c>
      <c r="N3806" s="98" t="s">
        <v>95</v>
      </c>
      <c r="O3806" s="143">
        <v>8</v>
      </c>
      <c r="P3806" s="25">
        <f t="shared" si="3878"/>
        <v>240</v>
      </c>
      <c r="Q3806" s="147"/>
      <c r="X3806" s="533" t="s">
        <v>858</v>
      </c>
      <c r="Y3806" s="533">
        <v>30</v>
      </c>
      <c r="Z3806" s="533" t="s">
        <v>95</v>
      </c>
      <c r="AA3806" s="533">
        <v>8</v>
      </c>
      <c r="AB3806" s="533">
        <v>240</v>
      </c>
    </row>
    <row r="3807" spans="1:28" ht="15.75" hidden="1">
      <c r="A3807" s="533" t="s">
        <v>2729</v>
      </c>
      <c r="B3807" s="533">
        <v>26</v>
      </c>
      <c r="C3807" s="533" t="s">
        <v>850</v>
      </c>
      <c r="D3807" s="572" t="s">
        <v>2271</v>
      </c>
      <c r="E3807" s="571" t="str">
        <f t="shared" si="3876"/>
        <v xml:space="preserve"> CONDUCTORS AND CABLES</v>
      </c>
      <c r="F3807" s="533" t="str">
        <f t="shared" si="3867"/>
        <v>EL</v>
      </c>
      <c r="G3807" s="533" t="s">
        <v>2722</v>
      </c>
      <c r="H3807" s="533">
        <v>1062</v>
      </c>
      <c r="I3807" s="533" t="str">
        <f t="shared" ref="I3807:J3807" si="3883">I3805</f>
        <v>Single core, copper conductor, PVC insulated, (grounding cables), unarmoured; 0.6/1 kV</v>
      </c>
      <c r="J3807" s="533" t="str">
        <f t="shared" si="3883"/>
        <v>Single core, copper conductor, PVC insulated, (grounding cables), unarmoured; 0.6/1 kV</v>
      </c>
      <c r="K3807" s="106" t="s">
        <v>45</v>
      </c>
      <c r="L3807" s="138" t="s">
        <v>859</v>
      </c>
      <c r="M3807" s="232">
        <v>120</v>
      </c>
      <c r="N3807" s="98" t="s">
        <v>95</v>
      </c>
      <c r="O3807" s="143">
        <v>9</v>
      </c>
      <c r="P3807" s="25">
        <f t="shared" si="3878"/>
        <v>1080</v>
      </c>
      <c r="Q3807" s="147"/>
      <c r="X3807" s="533" t="s">
        <v>859</v>
      </c>
      <c r="Y3807" s="533">
        <v>120</v>
      </c>
      <c r="Z3807" s="533" t="s">
        <v>95</v>
      </c>
      <c r="AA3807" s="533">
        <v>9</v>
      </c>
      <c r="AB3807" s="533">
        <v>1080</v>
      </c>
    </row>
    <row r="3808" spans="1:28" ht="15.75" hidden="1">
      <c r="A3808" s="533" t="s">
        <v>2729</v>
      </c>
      <c r="B3808" s="533">
        <v>26</v>
      </c>
      <c r="C3808" s="533" t="s">
        <v>850</v>
      </c>
      <c r="D3808" s="572" t="s">
        <v>2271</v>
      </c>
      <c r="E3808" s="571" t="str">
        <f t="shared" si="3876"/>
        <v xml:space="preserve"> CONDUCTORS AND CABLES</v>
      </c>
      <c r="F3808" s="533" t="str">
        <f t="shared" si="3867"/>
        <v>EL</v>
      </c>
      <c r="G3808" s="533" t="s">
        <v>2722</v>
      </c>
      <c r="H3808" s="533">
        <v>1063</v>
      </c>
      <c r="I3808" s="533" t="str">
        <f t="shared" ref="I3808:J3808" si="3884">I3806</f>
        <v>260519 - CONDUCTORS AND CABLES</v>
      </c>
      <c r="J3808" s="533" t="str">
        <f t="shared" si="3884"/>
        <v>260519 - CONDUCTORS AND CABLES</v>
      </c>
      <c r="K3808" s="106" t="s">
        <v>48</v>
      </c>
      <c r="L3808" s="138" t="s">
        <v>860</v>
      </c>
      <c r="M3808" s="232">
        <v>100</v>
      </c>
      <c r="N3808" s="98" t="s">
        <v>95</v>
      </c>
      <c r="O3808" s="143">
        <v>15</v>
      </c>
      <c r="P3808" s="25">
        <f t="shared" si="3878"/>
        <v>1500</v>
      </c>
      <c r="Q3808" s="147"/>
      <c r="X3808" s="533" t="s">
        <v>860</v>
      </c>
      <c r="Y3808" s="533">
        <v>100</v>
      </c>
      <c r="Z3808" s="533" t="s">
        <v>95</v>
      </c>
      <c r="AA3808" s="533">
        <v>15</v>
      </c>
      <c r="AB3808" s="533">
        <v>1500</v>
      </c>
    </row>
    <row r="3809" spans="1:28" ht="15.75" hidden="1">
      <c r="A3809" s="533" t="s">
        <v>2729</v>
      </c>
      <c r="B3809" s="533">
        <v>26</v>
      </c>
      <c r="C3809" s="533" t="s">
        <v>850</v>
      </c>
      <c r="D3809" s="572" t="s">
        <v>2271</v>
      </c>
      <c r="E3809" s="571" t="str">
        <f t="shared" si="3876"/>
        <v xml:space="preserve"> CONDUCTORS AND CABLES</v>
      </c>
      <c r="F3809" s="533" t="str">
        <f t="shared" si="3867"/>
        <v>EL</v>
      </c>
      <c r="G3809" s="533" t="s">
        <v>2722</v>
      </c>
      <c r="H3809" s="533">
        <v>1064</v>
      </c>
      <c r="I3809" s="533" t="str">
        <f t="shared" ref="I3809:J3809" si="3885">I3807</f>
        <v>Single core, copper conductor, PVC insulated, (grounding cables), unarmoured; 0.6/1 kV</v>
      </c>
      <c r="J3809" s="533" t="str">
        <f t="shared" si="3885"/>
        <v>Single core, copper conductor, PVC insulated, (grounding cables), unarmoured; 0.6/1 kV</v>
      </c>
      <c r="K3809" s="106" t="s">
        <v>50</v>
      </c>
      <c r="L3809" s="138" t="s">
        <v>861</v>
      </c>
      <c r="M3809" s="232">
        <v>115</v>
      </c>
      <c r="N3809" s="98" t="s">
        <v>95</v>
      </c>
      <c r="O3809" s="143">
        <v>18</v>
      </c>
      <c r="P3809" s="25">
        <f t="shared" si="3878"/>
        <v>2070</v>
      </c>
      <c r="Q3809" s="147"/>
      <c r="X3809" s="533" t="s">
        <v>861</v>
      </c>
      <c r="Y3809" s="533">
        <v>115</v>
      </c>
      <c r="Z3809" s="533" t="s">
        <v>95</v>
      </c>
      <c r="AA3809" s="533">
        <v>18</v>
      </c>
      <c r="AB3809" s="533">
        <v>2070</v>
      </c>
    </row>
    <row r="3810" spans="1:28" ht="16.5" hidden="1" thickBot="1">
      <c r="A3810" s="533" t="s">
        <v>2729</v>
      </c>
      <c r="B3810" s="533">
        <v>26</v>
      </c>
      <c r="C3810" s="533" t="s">
        <v>850</v>
      </c>
      <c r="D3810" s="572" t="s">
        <v>2271</v>
      </c>
      <c r="E3810" s="571" t="str">
        <f t="shared" si="3876"/>
        <v xml:space="preserve"> CONDUCTORS AND CABLES</v>
      </c>
      <c r="F3810" s="533" t="str">
        <f t="shared" si="3867"/>
        <v>EL</v>
      </c>
      <c r="G3810" s="533" t="s">
        <v>2722</v>
      </c>
      <c r="H3810" s="533">
        <v>1065</v>
      </c>
      <c r="I3810" s="533" t="str">
        <f t="shared" ref="I3810:J3810" si="3886">I3808</f>
        <v>260519 - CONDUCTORS AND CABLES</v>
      </c>
      <c r="J3810" s="533" t="str">
        <f t="shared" si="3886"/>
        <v>260519 - CONDUCTORS AND CABLES</v>
      </c>
      <c r="K3810" s="106" t="s">
        <v>76</v>
      </c>
      <c r="L3810" s="138" t="s">
        <v>862</v>
      </c>
      <c r="M3810" s="238">
        <v>65</v>
      </c>
      <c r="N3810" s="98" t="s">
        <v>95</v>
      </c>
      <c r="O3810" s="143">
        <v>28</v>
      </c>
      <c r="P3810" s="25">
        <f t="shared" si="3878"/>
        <v>1820</v>
      </c>
      <c r="Q3810" s="147"/>
      <c r="X3810" s="533" t="s">
        <v>862</v>
      </c>
      <c r="Y3810" s="533">
        <v>65</v>
      </c>
      <c r="Z3810" s="533" t="s">
        <v>95</v>
      </c>
      <c r="AA3810" s="533">
        <v>28</v>
      </c>
      <c r="AB3810" s="533">
        <v>1820</v>
      </c>
    </row>
    <row r="3811" spans="1:28" ht="15.75" hidden="1">
      <c r="A3811" s="533" t="s">
        <v>2729</v>
      </c>
      <c r="B3811" s="533">
        <v>26</v>
      </c>
      <c r="C3811" s="533" t="s">
        <v>850</v>
      </c>
      <c r="D3811" s="572" t="s">
        <v>2271</v>
      </c>
      <c r="E3811" s="571" t="str">
        <f t="shared" si="3876"/>
        <v xml:space="preserve"> CONDUCTORS AND CABLES</v>
      </c>
      <c r="F3811" s="533" t="str">
        <f t="shared" si="3867"/>
        <v>EL</v>
      </c>
      <c r="G3811" s="533" t="s">
        <v>2725</v>
      </c>
      <c r="H3811" s="533">
        <v>1066</v>
      </c>
      <c r="I3811" s="533" t="str">
        <f>L3811</f>
        <v>Multi core, copper conductor, XLPE insulated, PVC sheathed feeder cables; unarmoured; 0.6/1 kV</v>
      </c>
      <c r="J3811" s="533" t="str">
        <f>L3811</f>
        <v>Multi core, copper conductor, XLPE insulated, PVC sheathed feeder cables; unarmoured; 0.6/1 kV</v>
      </c>
      <c r="K3811" s="106"/>
      <c r="L3811" s="139" t="s">
        <v>863</v>
      </c>
      <c r="M3811" s="142"/>
      <c r="N3811" s="98"/>
      <c r="O3811" s="143"/>
      <c r="P3811" s="143"/>
      <c r="Q3811" s="147"/>
      <c r="X3811" s="533" t="s">
        <v>863</v>
      </c>
    </row>
    <row r="3812" spans="1:28" ht="15.75" hidden="1">
      <c r="A3812" s="533" t="s">
        <v>2729</v>
      </c>
      <c r="B3812" s="533">
        <v>26</v>
      </c>
      <c r="C3812" s="533" t="s">
        <v>850</v>
      </c>
      <c r="D3812" s="572" t="s">
        <v>2271</v>
      </c>
      <c r="E3812" s="571" t="str">
        <f t="shared" si="3876"/>
        <v xml:space="preserve"> CONDUCTORS AND CABLES</v>
      </c>
      <c r="F3812" s="533" t="str">
        <f t="shared" si="3867"/>
        <v>EL</v>
      </c>
      <c r="G3812" s="533" t="s">
        <v>2722</v>
      </c>
      <c r="H3812" s="533">
        <v>1067</v>
      </c>
      <c r="I3812" s="533" t="str">
        <f t="shared" ref="I3812:J3812" si="3887">I3810</f>
        <v>260519 - CONDUCTORS AND CABLES</v>
      </c>
      <c r="J3812" s="533" t="str">
        <f t="shared" si="3887"/>
        <v>260519 - CONDUCTORS AND CABLES</v>
      </c>
      <c r="K3812" s="106" t="s">
        <v>13</v>
      </c>
      <c r="L3812" s="138" t="s">
        <v>864</v>
      </c>
      <c r="M3812" s="237">
        <v>15</v>
      </c>
      <c r="N3812" s="98" t="s">
        <v>95</v>
      </c>
      <c r="O3812" s="143">
        <v>12</v>
      </c>
      <c r="P3812" s="25">
        <f t="shared" ref="P3812:P3819" si="3888">O3812*M3812</f>
        <v>180</v>
      </c>
      <c r="Q3812" s="147"/>
      <c r="X3812" s="533" t="s">
        <v>864</v>
      </c>
      <c r="Y3812" s="533">
        <v>15</v>
      </c>
      <c r="Z3812" s="533" t="s">
        <v>95</v>
      </c>
      <c r="AA3812" s="533">
        <v>12</v>
      </c>
      <c r="AB3812" s="533">
        <v>180</v>
      </c>
    </row>
    <row r="3813" spans="1:28" ht="15.75" hidden="1">
      <c r="A3813" s="533" t="s">
        <v>2729</v>
      </c>
      <c r="B3813" s="533">
        <v>26</v>
      </c>
      <c r="C3813" s="533" t="s">
        <v>850</v>
      </c>
      <c r="D3813" s="572" t="s">
        <v>2271</v>
      </c>
      <c r="E3813" s="571" t="str">
        <f t="shared" si="3876"/>
        <v xml:space="preserve"> CONDUCTORS AND CABLES</v>
      </c>
      <c r="F3813" s="533" t="str">
        <f t="shared" si="3867"/>
        <v>EL</v>
      </c>
      <c r="G3813" s="533" t="s">
        <v>2722</v>
      </c>
      <c r="H3813" s="533">
        <v>1068</v>
      </c>
      <c r="I3813" s="533" t="str">
        <f t="shared" ref="I3813:J3813" si="3889">I3811</f>
        <v>Multi core, copper conductor, XLPE insulated, PVC sheathed feeder cables; unarmoured; 0.6/1 kV</v>
      </c>
      <c r="J3813" s="533" t="str">
        <f t="shared" si="3889"/>
        <v>Multi core, copper conductor, XLPE insulated, PVC sheathed feeder cables; unarmoured; 0.6/1 kV</v>
      </c>
      <c r="K3813" s="106" t="s">
        <v>15</v>
      </c>
      <c r="L3813" s="138" t="s">
        <v>865</v>
      </c>
      <c r="M3813" s="232">
        <v>200</v>
      </c>
      <c r="N3813" s="98" t="s">
        <v>95</v>
      </c>
      <c r="O3813" s="143">
        <v>14</v>
      </c>
      <c r="P3813" s="25">
        <f t="shared" si="3888"/>
        <v>2800</v>
      </c>
      <c r="Q3813" s="147"/>
      <c r="X3813" s="533" t="s">
        <v>865</v>
      </c>
      <c r="Y3813" s="533">
        <v>200</v>
      </c>
      <c r="Z3813" s="533" t="s">
        <v>95</v>
      </c>
      <c r="AA3813" s="533">
        <v>14</v>
      </c>
      <c r="AB3813" s="533">
        <v>2800</v>
      </c>
    </row>
    <row r="3814" spans="1:28" ht="15.75" hidden="1">
      <c r="A3814" s="533" t="s">
        <v>2729</v>
      </c>
      <c r="B3814" s="533">
        <v>26</v>
      </c>
      <c r="C3814" s="533" t="s">
        <v>850</v>
      </c>
      <c r="D3814" s="572" t="s">
        <v>2271</v>
      </c>
      <c r="E3814" s="571" t="str">
        <f t="shared" si="3876"/>
        <v xml:space="preserve"> CONDUCTORS AND CABLES</v>
      </c>
      <c r="F3814" s="533" t="str">
        <f t="shared" si="3867"/>
        <v>EL</v>
      </c>
      <c r="G3814" s="533" t="s">
        <v>2722</v>
      </c>
      <c r="H3814" s="533">
        <v>1069</v>
      </c>
      <c r="I3814" s="533" t="str">
        <f t="shared" ref="I3814:J3814" si="3890">I3812</f>
        <v>260519 - CONDUCTORS AND CABLES</v>
      </c>
      <c r="J3814" s="533" t="str">
        <f t="shared" si="3890"/>
        <v>260519 - CONDUCTORS AND CABLES</v>
      </c>
      <c r="K3814" s="106" t="s">
        <v>17</v>
      </c>
      <c r="L3814" s="138" t="s">
        <v>866</v>
      </c>
      <c r="M3814" s="232">
        <v>200</v>
      </c>
      <c r="N3814" s="98" t="s">
        <v>95</v>
      </c>
      <c r="O3814" s="143">
        <v>18</v>
      </c>
      <c r="P3814" s="25">
        <f t="shared" si="3888"/>
        <v>3600</v>
      </c>
      <c r="Q3814" s="147"/>
      <c r="X3814" s="533" t="s">
        <v>866</v>
      </c>
      <c r="Y3814" s="533">
        <v>200</v>
      </c>
      <c r="Z3814" s="533" t="s">
        <v>95</v>
      </c>
      <c r="AA3814" s="533">
        <v>18</v>
      </c>
      <c r="AB3814" s="533">
        <v>3600</v>
      </c>
    </row>
    <row r="3815" spans="1:28" ht="15.75" hidden="1">
      <c r="A3815" s="533" t="s">
        <v>2729</v>
      </c>
      <c r="B3815" s="533">
        <v>26</v>
      </c>
      <c r="C3815" s="533" t="s">
        <v>850</v>
      </c>
      <c r="D3815" s="572" t="s">
        <v>2271</v>
      </c>
      <c r="E3815" s="571" t="str">
        <f t="shared" si="3876"/>
        <v xml:space="preserve"> CONDUCTORS AND CABLES</v>
      </c>
      <c r="F3815" s="533" t="str">
        <f t="shared" si="3867"/>
        <v>EL</v>
      </c>
      <c r="G3815" s="533" t="s">
        <v>2722</v>
      </c>
      <c r="H3815" s="533">
        <v>1070</v>
      </c>
      <c r="I3815" s="533" t="str">
        <f t="shared" ref="I3815:J3815" si="3891">I3813</f>
        <v>Multi core, copper conductor, XLPE insulated, PVC sheathed feeder cables; unarmoured; 0.6/1 kV</v>
      </c>
      <c r="J3815" s="533" t="str">
        <f t="shared" si="3891"/>
        <v>Multi core, copper conductor, XLPE insulated, PVC sheathed feeder cables; unarmoured; 0.6/1 kV</v>
      </c>
      <c r="K3815" s="106" t="s">
        <v>19</v>
      </c>
      <c r="L3815" s="138" t="s">
        <v>867</v>
      </c>
      <c r="M3815" s="232">
        <v>80</v>
      </c>
      <c r="N3815" s="98" t="s">
        <v>95</v>
      </c>
      <c r="O3815" s="143">
        <v>22</v>
      </c>
      <c r="P3815" s="25">
        <f t="shared" si="3888"/>
        <v>1760</v>
      </c>
      <c r="Q3815" s="147"/>
      <c r="X3815" s="533" t="s">
        <v>867</v>
      </c>
      <c r="Y3815" s="533">
        <v>80</v>
      </c>
      <c r="Z3815" s="533" t="s">
        <v>95</v>
      </c>
      <c r="AA3815" s="533">
        <v>22</v>
      </c>
      <c r="AB3815" s="533">
        <v>1760</v>
      </c>
    </row>
    <row r="3816" spans="1:28" ht="15.75" hidden="1">
      <c r="A3816" s="533" t="s">
        <v>2729</v>
      </c>
      <c r="B3816" s="533">
        <v>26</v>
      </c>
      <c r="C3816" s="533" t="s">
        <v>850</v>
      </c>
      <c r="D3816" s="572" t="s">
        <v>2271</v>
      </c>
      <c r="E3816" s="571" t="str">
        <f t="shared" si="3876"/>
        <v xml:space="preserve"> CONDUCTORS AND CABLES</v>
      </c>
      <c r="F3816" s="533" t="str">
        <f t="shared" si="3867"/>
        <v>EL</v>
      </c>
      <c r="G3816" s="533" t="s">
        <v>2722</v>
      </c>
      <c r="H3816" s="533">
        <v>1071</v>
      </c>
      <c r="I3816" s="533" t="str">
        <f t="shared" ref="I3816:J3816" si="3892">I3814</f>
        <v>260519 - CONDUCTORS AND CABLES</v>
      </c>
      <c r="J3816" s="533" t="str">
        <f t="shared" si="3892"/>
        <v>260519 - CONDUCTORS AND CABLES</v>
      </c>
      <c r="K3816" s="106" t="s">
        <v>20</v>
      </c>
      <c r="L3816" s="138" t="s">
        <v>868</v>
      </c>
      <c r="M3816" s="232">
        <v>100</v>
      </c>
      <c r="N3816" s="98" t="s">
        <v>95</v>
      </c>
      <c r="O3816" s="143">
        <v>30</v>
      </c>
      <c r="P3816" s="25">
        <f t="shared" si="3888"/>
        <v>3000</v>
      </c>
      <c r="Q3816" s="147"/>
      <c r="X3816" s="533" t="s">
        <v>868</v>
      </c>
      <c r="Y3816" s="533">
        <v>100</v>
      </c>
      <c r="Z3816" s="533" t="s">
        <v>95</v>
      </c>
      <c r="AA3816" s="533">
        <v>30</v>
      </c>
      <c r="AB3816" s="533">
        <v>3000</v>
      </c>
    </row>
    <row r="3817" spans="1:28" ht="15.75" hidden="1">
      <c r="A3817" s="533" t="s">
        <v>2729</v>
      </c>
      <c r="B3817" s="533">
        <v>26</v>
      </c>
      <c r="C3817" s="533" t="s">
        <v>850</v>
      </c>
      <c r="D3817" s="572" t="s">
        <v>2271</v>
      </c>
      <c r="E3817" s="571" t="str">
        <f t="shared" si="3876"/>
        <v xml:space="preserve"> CONDUCTORS AND CABLES</v>
      </c>
      <c r="F3817" s="533" t="str">
        <f t="shared" si="3867"/>
        <v>EL</v>
      </c>
      <c r="G3817" s="533" t="s">
        <v>2722</v>
      </c>
      <c r="H3817" s="533">
        <v>1072</v>
      </c>
      <c r="I3817" s="533" t="str">
        <f t="shared" ref="I3817:J3817" si="3893">I3815</f>
        <v>Multi core, copper conductor, XLPE insulated, PVC sheathed feeder cables; unarmoured; 0.6/1 kV</v>
      </c>
      <c r="J3817" s="533" t="str">
        <f t="shared" si="3893"/>
        <v>Multi core, copper conductor, XLPE insulated, PVC sheathed feeder cables; unarmoured; 0.6/1 kV</v>
      </c>
      <c r="K3817" s="106" t="s">
        <v>21</v>
      </c>
      <c r="L3817" s="138" t="s">
        <v>869</v>
      </c>
      <c r="M3817" s="232">
        <v>180</v>
      </c>
      <c r="N3817" s="98" t="s">
        <v>95</v>
      </c>
      <c r="O3817" s="143">
        <v>62</v>
      </c>
      <c r="P3817" s="25">
        <f t="shared" si="3888"/>
        <v>11160</v>
      </c>
      <c r="Q3817" s="147"/>
      <c r="X3817" s="533" t="s">
        <v>869</v>
      </c>
      <c r="Y3817" s="533">
        <v>180</v>
      </c>
      <c r="Z3817" s="533" t="s">
        <v>95</v>
      </c>
      <c r="AA3817" s="533">
        <v>62</v>
      </c>
      <c r="AB3817" s="533">
        <v>11160</v>
      </c>
    </row>
    <row r="3818" spans="1:28" ht="15.75" hidden="1">
      <c r="A3818" s="533" t="s">
        <v>2729</v>
      </c>
      <c r="B3818" s="533">
        <v>26</v>
      </c>
      <c r="C3818" s="533" t="s">
        <v>850</v>
      </c>
      <c r="D3818" s="572" t="s">
        <v>2271</v>
      </c>
      <c r="E3818" s="571" t="str">
        <f t="shared" si="3876"/>
        <v xml:space="preserve"> CONDUCTORS AND CABLES</v>
      </c>
      <c r="F3818" s="533" t="str">
        <f t="shared" si="3867"/>
        <v>EL</v>
      </c>
      <c r="G3818" s="533" t="s">
        <v>2722</v>
      </c>
      <c r="H3818" s="533">
        <v>1073</v>
      </c>
      <c r="I3818" s="533" t="str">
        <f t="shared" ref="I3818:J3818" si="3894">I3816</f>
        <v>260519 - CONDUCTORS AND CABLES</v>
      </c>
      <c r="J3818" s="533" t="str">
        <f t="shared" si="3894"/>
        <v>260519 - CONDUCTORS AND CABLES</v>
      </c>
      <c r="K3818" s="106" t="s">
        <v>45</v>
      </c>
      <c r="L3818" s="138" t="s">
        <v>870</v>
      </c>
      <c r="M3818" s="232">
        <v>340</v>
      </c>
      <c r="N3818" s="98" t="s">
        <v>95</v>
      </c>
      <c r="O3818" s="143">
        <v>113</v>
      </c>
      <c r="P3818" s="25">
        <f t="shared" si="3888"/>
        <v>38420</v>
      </c>
      <c r="Q3818" s="147"/>
      <c r="X3818" s="533" t="s">
        <v>870</v>
      </c>
      <c r="Y3818" s="533">
        <v>340</v>
      </c>
      <c r="Z3818" s="533" t="s">
        <v>95</v>
      </c>
      <c r="AA3818" s="533">
        <v>113</v>
      </c>
      <c r="AB3818" s="533">
        <v>38420</v>
      </c>
    </row>
    <row r="3819" spans="1:28" ht="16.5" hidden="1" thickBot="1">
      <c r="A3819" s="533" t="s">
        <v>2729</v>
      </c>
      <c r="B3819" s="533">
        <v>26</v>
      </c>
      <c r="C3819" s="533" t="s">
        <v>850</v>
      </c>
      <c r="D3819" s="572" t="s">
        <v>2271</v>
      </c>
      <c r="E3819" s="571" t="str">
        <f t="shared" si="3876"/>
        <v xml:space="preserve"> CONDUCTORS AND CABLES</v>
      </c>
      <c r="F3819" s="533" t="str">
        <f t="shared" si="3867"/>
        <v>EL</v>
      </c>
      <c r="G3819" s="533" t="s">
        <v>2722</v>
      </c>
      <c r="H3819" s="533">
        <v>1074</v>
      </c>
      <c r="I3819" s="533" t="str">
        <f t="shared" ref="I3819:J3819" si="3895">I3817</f>
        <v>Multi core, copper conductor, XLPE insulated, PVC sheathed feeder cables; unarmoured; 0.6/1 kV</v>
      </c>
      <c r="J3819" s="533" t="str">
        <f t="shared" si="3895"/>
        <v>Multi core, copper conductor, XLPE insulated, PVC sheathed feeder cables; unarmoured; 0.6/1 kV</v>
      </c>
      <c r="K3819" s="106" t="s">
        <v>48</v>
      </c>
      <c r="L3819" s="138" t="s">
        <v>871</v>
      </c>
      <c r="M3819" s="238">
        <v>115</v>
      </c>
      <c r="N3819" s="98" t="s">
        <v>95</v>
      </c>
      <c r="O3819" s="143">
        <v>140</v>
      </c>
      <c r="P3819" s="25">
        <f t="shared" si="3888"/>
        <v>16100</v>
      </c>
      <c r="Q3819" s="147"/>
      <c r="X3819" s="533" t="s">
        <v>871</v>
      </c>
      <c r="Y3819" s="533">
        <v>115</v>
      </c>
      <c r="Z3819" s="533" t="s">
        <v>95</v>
      </c>
      <c r="AA3819" s="533">
        <v>140</v>
      </c>
      <c r="AB3819" s="533">
        <v>16100</v>
      </c>
    </row>
    <row r="3820" spans="1:28" ht="15.75" hidden="1">
      <c r="A3820" s="533" t="s">
        <v>2729</v>
      </c>
      <c r="B3820" s="533">
        <v>26</v>
      </c>
      <c r="C3820" s="533" t="s">
        <v>850</v>
      </c>
      <c r="D3820" s="572" t="s">
        <v>2271</v>
      </c>
      <c r="E3820" s="571" t="str">
        <f t="shared" si="3876"/>
        <v xml:space="preserve"> CONDUCTORS AND CABLES</v>
      </c>
      <c r="F3820" s="533" t="str">
        <f t="shared" si="3867"/>
        <v>EL</v>
      </c>
      <c r="G3820" s="533" t="s">
        <v>2725</v>
      </c>
      <c r="H3820" s="533">
        <v>1075</v>
      </c>
      <c r="I3820" s="533" t="str">
        <f>L3820</f>
        <v>FP 400 Fire resistant armoured cables</v>
      </c>
      <c r="J3820" s="533" t="str">
        <f>L3820</f>
        <v>FP 400 Fire resistant armoured cables</v>
      </c>
      <c r="K3820" s="106"/>
      <c r="L3820" s="139" t="s">
        <v>872</v>
      </c>
      <c r="M3820" s="142"/>
      <c r="N3820" s="98"/>
      <c r="O3820" s="143"/>
      <c r="P3820" s="143"/>
      <c r="Q3820" s="147"/>
      <c r="X3820" s="533" t="s">
        <v>872</v>
      </c>
    </row>
    <row r="3821" spans="1:28" ht="15.75" hidden="1">
      <c r="A3821" s="533" t="s">
        <v>2729</v>
      </c>
      <c r="B3821" s="533">
        <v>26</v>
      </c>
      <c r="C3821" s="533" t="s">
        <v>850</v>
      </c>
      <c r="D3821" s="572" t="s">
        <v>2271</v>
      </c>
      <c r="E3821" s="571" t="str">
        <f t="shared" si="3876"/>
        <v xml:space="preserve"> CONDUCTORS AND CABLES</v>
      </c>
      <c r="F3821" s="533" t="str">
        <f t="shared" si="3867"/>
        <v>EL</v>
      </c>
      <c r="G3821" s="533" t="s">
        <v>2722</v>
      </c>
      <c r="H3821" s="533">
        <v>1076</v>
      </c>
      <c r="I3821" s="533" t="str">
        <f>I3819</f>
        <v>Multi core, copper conductor, XLPE insulated, PVC sheathed feeder cables; unarmoured; 0.6/1 kV</v>
      </c>
      <c r="J3821" s="533" t="str">
        <f>J3819</f>
        <v>Multi core, copper conductor, XLPE insulated, PVC sheathed feeder cables; unarmoured; 0.6/1 kV</v>
      </c>
      <c r="K3821" s="106" t="s">
        <v>50</v>
      </c>
      <c r="L3821" s="138" t="s">
        <v>873</v>
      </c>
      <c r="M3821" s="142">
        <v>25</v>
      </c>
      <c r="N3821" s="98" t="s">
        <v>95</v>
      </c>
      <c r="O3821" s="143">
        <v>45</v>
      </c>
      <c r="P3821" s="25">
        <f>O3821*M3821</f>
        <v>1125</v>
      </c>
      <c r="Q3821" s="147"/>
      <c r="X3821" s="533" t="s">
        <v>873</v>
      </c>
      <c r="Y3821" s="533">
        <v>25</v>
      </c>
      <c r="Z3821" s="533" t="s">
        <v>95</v>
      </c>
      <c r="AA3821" s="533">
        <v>45</v>
      </c>
      <c r="AB3821" s="533">
        <v>1125</v>
      </c>
    </row>
    <row r="3822" spans="1:28" ht="15.75" hidden="1">
      <c r="A3822" s="533" t="s">
        <v>2729</v>
      </c>
      <c r="B3822" s="533">
        <v>26</v>
      </c>
      <c r="C3822" s="533" t="s">
        <v>850</v>
      </c>
      <c r="D3822" s="572" t="s">
        <v>2273</v>
      </c>
      <c r="E3822" s="571" t="s">
        <v>1279</v>
      </c>
      <c r="F3822" s="533" t="str">
        <f t="shared" si="3867"/>
        <v>EL</v>
      </c>
      <c r="G3822" s="533" t="s">
        <v>2725</v>
      </c>
      <c r="H3822" s="533">
        <v>1077</v>
      </c>
      <c r="I3822" s="533" t="str">
        <f t="shared" ref="I3822:I3823" si="3896">L3822</f>
        <v>260526 - GROUNDING AND BONDING FOR ELECTRICAL SYSTEMS</v>
      </c>
      <c r="J3822" s="533" t="str">
        <f t="shared" ref="J3822:J3823" si="3897">L3822</f>
        <v>260526 - GROUNDING AND BONDING FOR ELECTRICAL SYSTEMS</v>
      </c>
      <c r="K3822" s="106"/>
      <c r="L3822" s="139" t="s">
        <v>874</v>
      </c>
      <c r="M3822" s="142"/>
      <c r="N3822" s="98"/>
      <c r="O3822" s="143"/>
      <c r="P3822" s="143"/>
      <c r="Q3822" s="147"/>
      <c r="X3822" s="533" t="s">
        <v>874</v>
      </c>
    </row>
    <row r="3823" spans="1:28" ht="15.75" hidden="1">
      <c r="A3823" s="533" t="s">
        <v>2729</v>
      </c>
      <c r="B3823" s="533">
        <v>26</v>
      </c>
      <c r="C3823" s="533" t="s">
        <v>850</v>
      </c>
      <c r="D3823" s="572" t="s">
        <v>2273</v>
      </c>
      <c r="E3823" s="571" t="str">
        <f t="shared" ref="E3823:E3827" si="3898">E3822</f>
        <v xml:space="preserve"> GROUNDING AND BONDING FOR ELECTRICAL SYSTEMS</v>
      </c>
      <c r="F3823" s="533" t="str">
        <f t="shared" si="3867"/>
        <v>EL</v>
      </c>
      <c r="G3823" s="533" t="s">
        <v>2725</v>
      </c>
      <c r="H3823" s="533">
        <v>1078</v>
      </c>
      <c r="I3823" s="533" t="str">
        <f t="shared" si="3896"/>
        <v>Type TN-S complete, for</v>
      </c>
      <c r="J3823" s="533" t="str">
        <f t="shared" si="3897"/>
        <v>Type TN-S complete, for</v>
      </c>
      <c r="K3823" s="106"/>
      <c r="L3823" s="139" t="s">
        <v>875</v>
      </c>
      <c r="M3823" s="142"/>
      <c r="N3823" s="98"/>
      <c r="O3823" s="143"/>
      <c r="P3823" s="143"/>
      <c r="Q3823" s="147"/>
      <c r="X3823" s="533" t="s">
        <v>875</v>
      </c>
    </row>
    <row r="3824" spans="1:28" ht="15.75" hidden="1">
      <c r="A3824" s="533" t="s">
        <v>2729</v>
      </c>
      <c r="B3824" s="533">
        <v>26</v>
      </c>
      <c r="C3824" s="533" t="s">
        <v>850</v>
      </c>
      <c r="D3824" s="572" t="s">
        <v>2273</v>
      </c>
      <c r="E3824" s="571" t="str">
        <f t="shared" si="3898"/>
        <v xml:space="preserve"> GROUNDING AND BONDING FOR ELECTRICAL SYSTEMS</v>
      </c>
      <c r="F3824" s="533" t="str">
        <f t="shared" si="3867"/>
        <v>EL</v>
      </c>
      <c r="G3824" s="533" t="s">
        <v>2722</v>
      </c>
      <c r="H3824" s="533">
        <v>1079</v>
      </c>
      <c r="I3824" s="533" t="str">
        <f t="shared" ref="I3824:J3824" si="3899">I3822</f>
        <v>260526 - GROUNDING AND BONDING FOR ELECTRICAL SYSTEMS</v>
      </c>
      <c r="J3824" s="533" t="str">
        <f t="shared" si="3899"/>
        <v>260526 - GROUNDING AND BONDING FOR ELECTRICAL SYSTEMS</v>
      </c>
      <c r="K3824" s="106" t="s">
        <v>76</v>
      </c>
      <c r="L3824" s="138" t="s">
        <v>876</v>
      </c>
      <c r="M3824" s="142">
        <v>1</v>
      </c>
      <c r="N3824" s="98" t="s">
        <v>2</v>
      </c>
      <c r="O3824" s="143">
        <v>625</v>
      </c>
      <c r="P3824" s="25">
        <f t="shared" ref="P3824:P3827" si="3900">O3824*M3824</f>
        <v>625</v>
      </c>
      <c r="Q3824" s="147"/>
      <c r="X3824" s="533" t="s">
        <v>876</v>
      </c>
      <c r="Z3824" s="533" t="s">
        <v>2</v>
      </c>
      <c r="AA3824" s="533">
        <v>625</v>
      </c>
      <c r="AB3824" s="533">
        <v>625</v>
      </c>
    </row>
    <row r="3825" spans="1:28" ht="15.75" hidden="1">
      <c r="A3825" s="533" t="s">
        <v>2729</v>
      </c>
      <c r="B3825" s="533">
        <v>26</v>
      </c>
      <c r="C3825" s="533" t="s">
        <v>850</v>
      </c>
      <c r="D3825" s="572" t="s">
        <v>2273</v>
      </c>
      <c r="E3825" s="571" t="str">
        <f t="shared" si="3898"/>
        <v xml:space="preserve"> GROUNDING AND BONDING FOR ELECTRICAL SYSTEMS</v>
      </c>
      <c r="F3825" s="533" t="str">
        <f t="shared" si="3867"/>
        <v>EL</v>
      </c>
      <c r="G3825" s="533" t="s">
        <v>2722</v>
      </c>
      <c r="H3825" s="533">
        <v>1080</v>
      </c>
      <c r="I3825" s="533" t="str">
        <f t="shared" ref="I3825:J3825" si="3901">I3823</f>
        <v>Type TN-S complete, for</v>
      </c>
      <c r="J3825" s="533" t="str">
        <f t="shared" si="3901"/>
        <v>Type TN-S complete, for</v>
      </c>
      <c r="K3825" s="106" t="s">
        <v>77</v>
      </c>
      <c r="L3825" s="138" t="s">
        <v>877</v>
      </c>
      <c r="M3825" s="142">
        <v>1</v>
      </c>
      <c r="N3825" s="98" t="s">
        <v>2</v>
      </c>
      <c r="O3825" s="143">
        <v>440</v>
      </c>
      <c r="P3825" s="25">
        <f t="shared" si="3900"/>
        <v>440</v>
      </c>
      <c r="Q3825" s="147"/>
      <c r="X3825" s="533" t="s">
        <v>877</v>
      </c>
      <c r="Z3825" s="533" t="s">
        <v>2</v>
      </c>
      <c r="AA3825" s="533">
        <v>440</v>
      </c>
      <c r="AB3825" s="533">
        <v>440</v>
      </c>
    </row>
    <row r="3826" spans="1:28" ht="15.75" hidden="1">
      <c r="A3826" s="533" t="s">
        <v>2729</v>
      </c>
      <c r="B3826" s="533">
        <v>26</v>
      </c>
      <c r="C3826" s="533" t="s">
        <v>850</v>
      </c>
      <c r="D3826" s="572" t="s">
        <v>2273</v>
      </c>
      <c r="E3826" s="571" t="str">
        <f t="shared" si="3898"/>
        <v xml:space="preserve"> GROUNDING AND BONDING FOR ELECTRICAL SYSTEMS</v>
      </c>
      <c r="F3826" s="533" t="str">
        <f t="shared" si="3867"/>
        <v>EL</v>
      </c>
      <c r="G3826" s="533" t="s">
        <v>2722</v>
      </c>
      <c r="H3826" s="533">
        <v>1081</v>
      </c>
      <c r="I3826" s="533" t="str">
        <f t="shared" ref="I3826:J3826" si="3902">I3824</f>
        <v>260526 - GROUNDING AND BONDING FOR ELECTRICAL SYSTEMS</v>
      </c>
      <c r="J3826" s="533" t="str">
        <f t="shared" si="3902"/>
        <v>260526 - GROUNDING AND BONDING FOR ELECTRICAL SYSTEMS</v>
      </c>
      <c r="K3826" s="106" t="s">
        <v>78</v>
      </c>
      <c r="L3826" s="106" t="s">
        <v>878</v>
      </c>
      <c r="M3826" s="142">
        <v>1</v>
      </c>
      <c r="N3826" s="98" t="s">
        <v>2</v>
      </c>
      <c r="O3826" s="143">
        <v>440</v>
      </c>
      <c r="P3826" s="25">
        <f t="shared" si="3900"/>
        <v>440</v>
      </c>
      <c r="Q3826" s="147"/>
      <c r="X3826" s="533" t="s">
        <v>878</v>
      </c>
      <c r="Z3826" s="533" t="s">
        <v>2</v>
      </c>
      <c r="AA3826" s="533">
        <v>440</v>
      </c>
      <c r="AB3826" s="533">
        <v>440</v>
      </c>
    </row>
    <row r="3827" spans="1:28" ht="15.75" hidden="1">
      <c r="A3827" s="533" t="s">
        <v>2729</v>
      </c>
      <c r="B3827" s="533">
        <v>26</v>
      </c>
      <c r="C3827" s="533" t="s">
        <v>850</v>
      </c>
      <c r="D3827" s="572" t="s">
        <v>2273</v>
      </c>
      <c r="E3827" s="571" t="str">
        <f t="shared" si="3898"/>
        <v xml:space="preserve"> GROUNDING AND BONDING FOR ELECTRICAL SYSTEMS</v>
      </c>
      <c r="F3827" s="533" t="str">
        <f t="shared" si="3867"/>
        <v>EL</v>
      </c>
      <c r="G3827" s="533" t="s">
        <v>2722</v>
      </c>
      <c r="H3827" s="533">
        <v>1082</v>
      </c>
      <c r="I3827" s="533" t="str">
        <f t="shared" ref="I3827:J3827" si="3903">I3825</f>
        <v>Type TN-S complete, for</v>
      </c>
      <c r="J3827" s="533" t="str">
        <f t="shared" si="3903"/>
        <v>Type TN-S complete, for</v>
      </c>
      <c r="K3827" s="106" t="s">
        <v>302</v>
      </c>
      <c r="L3827" s="138" t="s">
        <v>879</v>
      </c>
      <c r="M3827" s="142">
        <v>1</v>
      </c>
      <c r="N3827" s="98" t="s">
        <v>2</v>
      </c>
      <c r="O3827" s="143">
        <v>440</v>
      </c>
      <c r="P3827" s="25">
        <f t="shared" si="3900"/>
        <v>440</v>
      </c>
      <c r="Q3827" s="147"/>
      <c r="X3827" s="533" t="s">
        <v>879</v>
      </c>
      <c r="Z3827" s="533" t="s">
        <v>2</v>
      </c>
      <c r="AA3827" s="533">
        <v>440</v>
      </c>
      <c r="AB3827" s="533">
        <v>440</v>
      </c>
    </row>
    <row r="3828" spans="1:28" ht="15.75" hidden="1">
      <c r="A3828" s="533" t="s">
        <v>2729</v>
      </c>
      <c r="B3828" s="533">
        <v>26</v>
      </c>
      <c r="C3828" s="533" t="s">
        <v>850</v>
      </c>
      <c r="D3828" s="572" t="s">
        <v>2277</v>
      </c>
      <c r="E3828" s="571" t="s">
        <v>1280</v>
      </c>
      <c r="F3828" s="533" t="str">
        <f t="shared" si="3867"/>
        <v>EL</v>
      </c>
      <c r="G3828" s="533" t="s">
        <v>2725</v>
      </c>
      <c r="H3828" s="533">
        <v>1083</v>
      </c>
      <c r="I3828" s="533" t="str">
        <f>L3828</f>
        <v>260536 - CABLE TRAYS FOR ELECTRICAL SYSTEMS</v>
      </c>
      <c r="J3828" s="533" t="str">
        <f>L3828</f>
        <v>260536 - CABLE TRAYS FOR ELECTRICAL SYSTEMS</v>
      </c>
      <c r="K3828" s="106"/>
      <c r="L3828" s="139" t="s">
        <v>880</v>
      </c>
      <c r="M3828" s="142"/>
      <c r="N3828" s="98"/>
      <c r="O3828" s="143"/>
      <c r="P3828" s="143"/>
      <c r="Q3828" s="147"/>
      <c r="X3828" s="533" t="s">
        <v>880</v>
      </c>
    </row>
    <row r="3829" spans="1:28" ht="15.75" hidden="1">
      <c r="A3829" s="533" t="s">
        <v>2729</v>
      </c>
      <c r="B3829" s="533">
        <v>26</v>
      </c>
      <c r="C3829" s="533" t="s">
        <v>850</v>
      </c>
      <c r="D3829" s="572" t="s">
        <v>2277</v>
      </c>
      <c r="E3829" s="571" t="str">
        <f t="shared" ref="E3829:E3831" si="3904">E3828</f>
        <v xml:space="preserve"> CABLE TRAYS FOR ELECTRICAL SYSTEMS</v>
      </c>
      <c r="F3829" s="533" t="str">
        <f t="shared" si="3867"/>
        <v>EL</v>
      </c>
      <c r="G3829" s="533" t="s">
        <v>2722</v>
      </c>
      <c r="H3829" s="533">
        <v>1084</v>
      </c>
      <c r="I3829" s="533" t="str">
        <f t="shared" ref="I3829:J3829" si="3905">I3827</f>
        <v>Type TN-S complete, for</v>
      </c>
      <c r="J3829" s="533" t="str">
        <f t="shared" si="3905"/>
        <v>Type TN-S complete, for</v>
      </c>
      <c r="K3829" s="106" t="s">
        <v>13</v>
      </c>
      <c r="L3829" s="138" t="s">
        <v>881</v>
      </c>
      <c r="M3829" s="237">
        <v>40</v>
      </c>
      <c r="N3829" s="98" t="s">
        <v>95</v>
      </c>
      <c r="O3829" s="143">
        <v>65</v>
      </c>
      <c r="P3829" s="25">
        <f t="shared" ref="P3829:P3831" si="3906">O3829*M3829</f>
        <v>2600</v>
      </c>
      <c r="Q3829" s="147"/>
      <c r="X3829" s="533" t="s">
        <v>881</v>
      </c>
      <c r="Y3829" s="533">
        <v>40</v>
      </c>
      <c r="Z3829" s="533" t="s">
        <v>95</v>
      </c>
      <c r="AA3829" s="533">
        <v>65</v>
      </c>
      <c r="AB3829" s="533">
        <v>2600</v>
      </c>
    </row>
    <row r="3830" spans="1:28" ht="15.75" hidden="1">
      <c r="A3830" s="533" t="s">
        <v>2729</v>
      </c>
      <c r="B3830" s="533">
        <v>26</v>
      </c>
      <c r="C3830" s="533" t="s">
        <v>850</v>
      </c>
      <c r="D3830" s="572" t="s">
        <v>2277</v>
      </c>
      <c r="E3830" s="571" t="str">
        <f t="shared" si="3904"/>
        <v xml:space="preserve"> CABLE TRAYS FOR ELECTRICAL SYSTEMS</v>
      </c>
      <c r="F3830" s="533" t="str">
        <f t="shared" si="3867"/>
        <v>EL</v>
      </c>
      <c r="G3830" s="533" t="s">
        <v>2722</v>
      </c>
      <c r="H3830" s="533">
        <v>1085</v>
      </c>
      <c r="I3830" s="533" t="str">
        <f t="shared" ref="I3830:J3830" si="3907">I3828</f>
        <v>260536 - CABLE TRAYS FOR ELECTRICAL SYSTEMS</v>
      </c>
      <c r="J3830" s="533" t="str">
        <f t="shared" si="3907"/>
        <v>260536 - CABLE TRAYS FOR ELECTRICAL SYSTEMS</v>
      </c>
      <c r="K3830" s="106" t="s">
        <v>15</v>
      </c>
      <c r="L3830" s="138" t="s">
        <v>882</v>
      </c>
      <c r="M3830" s="232">
        <v>50</v>
      </c>
      <c r="N3830" s="98" t="s">
        <v>95</v>
      </c>
      <c r="O3830" s="143">
        <v>35</v>
      </c>
      <c r="P3830" s="25">
        <f t="shared" si="3906"/>
        <v>1750</v>
      </c>
      <c r="Q3830" s="147"/>
      <c r="X3830" s="533" t="s">
        <v>882</v>
      </c>
      <c r="Y3830" s="533">
        <v>50</v>
      </c>
      <c r="Z3830" s="533" t="s">
        <v>95</v>
      </c>
      <c r="AA3830" s="533">
        <v>35</v>
      </c>
      <c r="AB3830" s="533">
        <v>1750</v>
      </c>
    </row>
    <row r="3831" spans="1:28" ht="16.5" hidden="1" thickBot="1">
      <c r="A3831" s="533" t="s">
        <v>2729</v>
      </c>
      <c r="B3831" s="533">
        <v>26</v>
      </c>
      <c r="C3831" s="533" t="s">
        <v>850</v>
      </c>
      <c r="D3831" s="572" t="s">
        <v>2277</v>
      </c>
      <c r="E3831" s="571" t="str">
        <f t="shared" si="3904"/>
        <v xml:space="preserve"> CABLE TRAYS FOR ELECTRICAL SYSTEMS</v>
      </c>
      <c r="F3831" s="533" t="str">
        <f t="shared" si="3867"/>
        <v>EL</v>
      </c>
      <c r="G3831" s="533" t="s">
        <v>2722</v>
      </c>
      <c r="H3831" s="533">
        <v>1086</v>
      </c>
      <c r="I3831" s="533" t="str">
        <f t="shared" ref="I3831:J3831" si="3908">I3829</f>
        <v>Type TN-S complete, for</v>
      </c>
      <c r="J3831" s="533" t="str">
        <f t="shared" si="3908"/>
        <v>Type TN-S complete, for</v>
      </c>
      <c r="K3831" s="106" t="s">
        <v>17</v>
      </c>
      <c r="L3831" s="138" t="s">
        <v>883</v>
      </c>
      <c r="M3831" s="238">
        <v>30</v>
      </c>
      <c r="N3831" s="98" t="s">
        <v>95</v>
      </c>
      <c r="O3831" s="143">
        <v>45</v>
      </c>
      <c r="P3831" s="25">
        <f t="shared" si="3906"/>
        <v>1350</v>
      </c>
      <c r="Q3831" s="147"/>
      <c r="X3831" s="533" t="s">
        <v>883</v>
      </c>
      <c r="Y3831" s="533">
        <v>30</v>
      </c>
      <c r="Z3831" s="533" t="s">
        <v>95</v>
      </c>
      <c r="AA3831" s="533">
        <v>45</v>
      </c>
      <c r="AB3831" s="533">
        <v>1350</v>
      </c>
    </row>
    <row r="3832" spans="1:28" ht="15.75" hidden="1">
      <c r="A3832" s="533" t="s">
        <v>2729</v>
      </c>
      <c r="B3832" s="533">
        <v>26</v>
      </c>
      <c r="C3832" s="533" t="s">
        <v>850</v>
      </c>
      <c r="D3832" s="572" t="s">
        <v>2281</v>
      </c>
      <c r="E3832" s="571" t="s">
        <v>1281</v>
      </c>
      <c r="F3832" s="533" t="str">
        <f t="shared" si="3867"/>
        <v>EL</v>
      </c>
      <c r="G3832" s="533" t="s">
        <v>2725</v>
      </c>
      <c r="H3832" s="533">
        <v>1087</v>
      </c>
      <c r="I3832" s="533" t="str">
        <f t="shared" ref="I3832:I3833" si="3909">L3832</f>
        <v>260543 - UNDERGROUND DUCTS AND RACEWAYS FOR ELECTRICAL SYSTEMS</v>
      </c>
      <c r="J3832" s="533" t="str">
        <f t="shared" ref="J3832:J3833" si="3910">L3832</f>
        <v>260543 - UNDERGROUND DUCTS AND RACEWAYS FOR ELECTRICAL SYSTEMS</v>
      </c>
      <c r="K3832" s="106"/>
      <c r="L3832" s="139" t="s">
        <v>884</v>
      </c>
      <c r="M3832" s="142"/>
      <c r="N3832" s="98"/>
      <c r="O3832" s="143"/>
      <c r="P3832" s="143"/>
      <c r="Q3832" s="147"/>
      <c r="X3832" s="533" t="s">
        <v>884</v>
      </c>
    </row>
    <row r="3833" spans="1:28" ht="15.75" hidden="1">
      <c r="A3833" s="533" t="s">
        <v>2729</v>
      </c>
      <c r="B3833" s="533">
        <v>26</v>
      </c>
      <c r="C3833" s="533" t="s">
        <v>850</v>
      </c>
      <c r="D3833" s="572" t="s">
        <v>2281</v>
      </c>
      <c r="E3833" s="571" t="str">
        <f t="shared" ref="E3833:E3839" si="3911">E3832</f>
        <v xml:space="preserve"> UNDERGROUND DUCTS AND RACEWAYS FOR ELECTRICAL SYSTEMS</v>
      </c>
      <c r="F3833" s="533" t="str">
        <f t="shared" si="3867"/>
        <v>EL</v>
      </c>
      <c r="G3833" s="533" t="s">
        <v>2725</v>
      </c>
      <c r="H3833" s="533">
        <v>1088</v>
      </c>
      <c r="I3833" s="533" t="str">
        <f t="shared" si="3909"/>
        <v>Underground cable duct assemblies encased in concrete</v>
      </c>
      <c r="J3833" s="533" t="str">
        <f t="shared" si="3910"/>
        <v>Underground cable duct assemblies encased in concrete</v>
      </c>
      <c r="K3833" s="106"/>
      <c r="L3833" s="139" t="s">
        <v>885</v>
      </c>
      <c r="M3833" s="142"/>
      <c r="N3833" s="98"/>
      <c r="O3833" s="143"/>
      <c r="P3833" s="143"/>
      <c r="Q3833" s="147"/>
      <c r="X3833" s="533" t="s">
        <v>885</v>
      </c>
    </row>
    <row r="3834" spans="1:28" ht="15.75" hidden="1">
      <c r="A3834" s="533" t="s">
        <v>2729</v>
      </c>
      <c r="B3834" s="533">
        <v>26</v>
      </c>
      <c r="C3834" s="533" t="s">
        <v>850</v>
      </c>
      <c r="D3834" s="572" t="s">
        <v>2281</v>
      </c>
      <c r="E3834" s="571" t="str">
        <f t="shared" si="3911"/>
        <v xml:space="preserve"> UNDERGROUND DUCTS AND RACEWAYS FOR ELECTRICAL SYSTEMS</v>
      </c>
      <c r="F3834" s="533" t="str">
        <f t="shared" si="3867"/>
        <v>EL</v>
      </c>
      <c r="G3834" s="533" t="s">
        <v>2722</v>
      </c>
      <c r="H3834" s="533">
        <v>1089</v>
      </c>
      <c r="I3834" s="533" t="str">
        <f t="shared" ref="I3834:J3834" si="3912">I3832</f>
        <v>260543 - UNDERGROUND DUCTS AND RACEWAYS FOR ELECTRICAL SYSTEMS</v>
      </c>
      <c r="J3834" s="533" t="str">
        <f t="shared" si="3912"/>
        <v>260543 - UNDERGROUND DUCTS AND RACEWAYS FOR ELECTRICAL SYSTEMS</v>
      </c>
      <c r="K3834" s="106" t="s">
        <v>19</v>
      </c>
      <c r="L3834" s="138" t="s">
        <v>886</v>
      </c>
      <c r="M3834" s="98">
        <v>12</v>
      </c>
      <c r="N3834" s="98" t="s">
        <v>95</v>
      </c>
      <c r="O3834" s="143">
        <v>45</v>
      </c>
      <c r="P3834" s="25">
        <f t="shared" ref="P3834:P3835" si="3913">O3834*M3834</f>
        <v>540</v>
      </c>
      <c r="Q3834" s="147"/>
      <c r="X3834" s="533" t="s">
        <v>2731</v>
      </c>
      <c r="Y3834" s="533">
        <v>12</v>
      </c>
      <c r="Z3834" s="533" t="s">
        <v>95</v>
      </c>
      <c r="AA3834" s="533">
        <v>45</v>
      </c>
      <c r="AB3834" s="533">
        <v>540</v>
      </c>
    </row>
    <row r="3835" spans="1:28" ht="15.75" hidden="1">
      <c r="A3835" s="533" t="s">
        <v>2729</v>
      </c>
      <c r="B3835" s="533">
        <v>26</v>
      </c>
      <c r="C3835" s="533" t="s">
        <v>850</v>
      </c>
      <c r="D3835" s="572" t="s">
        <v>2281</v>
      </c>
      <c r="E3835" s="571" t="str">
        <f t="shared" si="3911"/>
        <v xml:space="preserve"> UNDERGROUND DUCTS AND RACEWAYS FOR ELECTRICAL SYSTEMS</v>
      </c>
      <c r="F3835" s="533" t="str">
        <f t="shared" si="3867"/>
        <v>EL</v>
      </c>
      <c r="G3835" s="533" t="s">
        <v>2722</v>
      </c>
      <c r="H3835" s="533">
        <v>1090</v>
      </c>
      <c r="I3835" s="533" t="str">
        <f t="shared" ref="I3835:J3835" si="3914">I3833</f>
        <v>Underground cable duct assemblies encased in concrete</v>
      </c>
      <c r="J3835" s="533" t="str">
        <f t="shared" si="3914"/>
        <v>Underground cable duct assemblies encased in concrete</v>
      </c>
      <c r="K3835" s="106" t="s">
        <v>20</v>
      </c>
      <c r="L3835" s="138" t="s">
        <v>887</v>
      </c>
      <c r="M3835" s="98">
        <v>50</v>
      </c>
      <c r="N3835" s="98" t="s">
        <v>95</v>
      </c>
      <c r="O3835" s="143">
        <v>25</v>
      </c>
      <c r="P3835" s="25">
        <f t="shared" si="3913"/>
        <v>1250</v>
      </c>
      <c r="Q3835" s="147"/>
      <c r="X3835" s="533" t="s">
        <v>2732</v>
      </c>
      <c r="Y3835" s="533">
        <v>50</v>
      </c>
      <c r="Z3835" s="533" t="s">
        <v>95</v>
      </c>
      <c r="AA3835" s="533">
        <v>25</v>
      </c>
      <c r="AB3835" s="533">
        <v>1250</v>
      </c>
    </row>
    <row r="3836" spans="1:28" ht="15.75" hidden="1">
      <c r="A3836" s="533" t="s">
        <v>2729</v>
      </c>
      <c r="B3836" s="533">
        <v>26</v>
      </c>
      <c r="C3836" s="533" t="s">
        <v>850</v>
      </c>
      <c r="D3836" s="572" t="s">
        <v>2281</v>
      </c>
      <c r="E3836" s="571" t="str">
        <f t="shared" si="3911"/>
        <v xml:space="preserve"> UNDERGROUND DUCTS AND RACEWAYS FOR ELECTRICAL SYSTEMS</v>
      </c>
      <c r="F3836" s="533" t="str">
        <f t="shared" si="3867"/>
        <v>EL</v>
      </c>
      <c r="G3836" s="533" t="s">
        <v>2725</v>
      </c>
      <c r="H3836" s="533">
        <v>1091</v>
      </c>
      <c r="I3836" s="533" t="str">
        <f>L3836</f>
        <v>Trenches for directly buried LV cables</v>
      </c>
      <c r="J3836" s="533" t="str">
        <f>L3836</f>
        <v>Trenches for directly buried LV cables</v>
      </c>
      <c r="K3836" s="106"/>
      <c r="L3836" s="139" t="s">
        <v>888</v>
      </c>
      <c r="M3836" s="98"/>
      <c r="N3836" s="98"/>
      <c r="O3836" s="143"/>
      <c r="P3836" s="143"/>
      <c r="Q3836" s="147"/>
      <c r="X3836" s="533" t="s">
        <v>888</v>
      </c>
    </row>
    <row r="3837" spans="1:28" ht="15.75" hidden="1">
      <c r="A3837" s="533" t="s">
        <v>2729</v>
      </c>
      <c r="B3837" s="533">
        <v>26</v>
      </c>
      <c r="C3837" s="533" t="s">
        <v>850</v>
      </c>
      <c r="D3837" s="572" t="s">
        <v>2281</v>
      </c>
      <c r="E3837" s="571" t="str">
        <f t="shared" si="3911"/>
        <v xml:space="preserve"> UNDERGROUND DUCTS AND RACEWAYS FOR ELECTRICAL SYSTEMS</v>
      </c>
      <c r="F3837" s="533" t="str">
        <f t="shared" si="3867"/>
        <v>EL</v>
      </c>
      <c r="G3837" s="533" t="s">
        <v>2722</v>
      </c>
      <c r="H3837" s="533">
        <v>1092</v>
      </c>
      <c r="I3837" s="533" t="str">
        <f>I3835</f>
        <v>Underground cable duct assemblies encased in concrete</v>
      </c>
      <c r="J3837" s="533" t="str">
        <f>J3835</f>
        <v>Underground cable duct assemblies encased in concrete</v>
      </c>
      <c r="K3837" s="106" t="s">
        <v>21</v>
      </c>
      <c r="L3837" s="138" t="s">
        <v>889</v>
      </c>
      <c r="M3837" s="98">
        <v>72</v>
      </c>
      <c r="N3837" s="98" t="s">
        <v>95</v>
      </c>
      <c r="O3837" s="143">
        <v>30</v>
      </c>
      <c r="P3837" s="25">
        <f>O3837*M3837</f>
        <v>2160</v>
      </c>
      <c r="Q3837" s="147"/>
      <c r="X3837" s="533" t="s">
        <v>889</v>
      </c>
      <c r="Y3837" s="533">
        <v>72</v>
      </c>
      <c r="Z3837" s="533" t="s">
        <v>95</v>
      </c>
      <c r="AA3837" s="533">
        <v>30</v>
      </c>
      <c r="AB3837" s="533">
        <v>2160</v>
      </c>
    </row>
    <row r="3838" spans="1:28" ht="15.75" hidden="1">
      <c r="A3838" s="533" t="s">
        <v>2729</v>
      </c>
      <c r="B3838" s="533">
        <v>26</v>
      </c>
      <c r="C3838" s="533" t="s">
        <v>850</v>
      </c>
      <c r="D3838" s="572" t="s">
        <v>2281</v>
      </c>
      <c r="E3838" s="571" t="str">
        <f t="shared" si="3911"/>
        <v xml:space="preserve"> UNDERGROUND DUCTS AND RACEWAYS FOR ELECTRICAL SYSTEMS</v>
      </c>
      <c r="F3838" s="533" t="str">
        <f t="shared" si="3867"/>
        <v>EL</v>
      </c>
      <c r="G3838" s="533" t="s">
        <v>2725</v>
      </c>
      <c r="H3838" s="533">
        <v>1093</v>
      </c>
      <c r="I3838" s="533" t="str">
        <f>L3838</f>
        <v>Manholes</v>
      </c>
      <c r="J3838" s="533" t="str">
        <f>L3838</f>
        <v>Manholes</v>
      </c>
      <c r="K3838" s="106"/>
      <c r="L3838" s="139" t="s">
        <v>890</v>
      </c>
      <c r="M3838" s="142"/>
      <c r="N3838" s="98"/>
      <c r="O3838" s="143"/>
      <c r="P3838" s="143"/>
      <c r="Q3838" s="147"/>
      <c r="X3838" s="533" t="s">
        <v>890</v>
      </c>
    </row>
    <row r="3839" spans="1:28" ht="15.75" hidden="1">
      <c r="A3839" s="533" t="s">
        <v>2729</v>
      </c>
      <c r="B3839" s="533">
        <v>26</v>
      </c>
      <c r="C3839" s="533" t="s">
        <v>850</v>
      </c>
      <c r="D3839" s="572" t="s">
        <v>2281</v>
      </c>
      <c r="E3839" s="571" t="str">
        <f t="shared" si="3911"/>
        <v xml:space="preserve"> UNDERGROUND DUCTS AND RACEWAYS FOR ELECTRICAL SYSTEMS</v>
      </c>
      <c r="F3839" s="533" t="str">
        <f t="shared" si="3867"/>
        <v>EL</v>
      </c>
      <c r="G3839" s="533" t="s">
        <v>2722</v>
      </c>
      <c r="H3839" s="533">
        <v>1094</v>
      </c>
      <c r="I3839" s="533" t="str">
        <f>I3837</f>
        <v>Underground cable duct assemblies encased in concrete</v>
      </c>
      <c r="J3839" s="533" t="str">
        <f>J3837</f>
        <v>Underground cable duct assemblies encased in concrete</v>
      </c>
      <c r="K3839" s="106" t="s">
        <v>45</v>
      </c>
      <c r="L3839" s="138" t="s">
        <v>891</v>
      </c>
      <c r="M3839" s="142">
        <v>8</v>
      </c>
      <c r="N3839" s="98" t="s">
        <v>39</v>
      </c>
      <c r="O3839" s="143">
        <v>360</v>
      </c>
      <c r="P3839" s="25">
        <f>O3839*M3839</f>
        <v>2880</v>
      </c>
      <c r="Q3839" s="147"/>
      <c r="X3839" s="533" t="s">
        <v>891</v>
      </c>
      <c r="Y3839" s="533">
        <v>8</v>
      </c>
      <c r="Z3839" s="533" t="s">
        <v>39</v>
      </c>
      <c r="AA3839" s="533">
        <v>360</v>
      </c>
      <c r="AB3839" s="533">
        <v>2880</v>
      </c>
    </row>
    <row r="3840" spans="1:28" ht="15.75" hidden="1">
      <c r="A3840" s="533" t="s">
        <v>2729</v>
      </c>
      <c r="B3840" s="533">
        <v>26</v>
      </c>
      <c r="C3840" s="533" t="s">
        <v>850</v>
      </c>
      <c r="D3840" s="572" t="s">
        <v>2317</v>
      </c>
      <c r="E3840" s="571" t="s">
        <v>1282</v>
      </c>
      <c r="F3840" s="533" t="str">
        <f t="shared" si="3867"/>
        <v>EL</v>
      </c>
      <c r="G3840" s="533" t="s">
        <v>2725</v>
      </c>
      <c r="H3840" s="533">
        <v>1095</v>
      </c>
      <c r="I3840" s="533" t="str">
        <f t="shared" ref="I3840:I3841" si="3915">L3840</f>
        <v>262413 - SWITCHBOARDS</v>
      </c>
      <c r="J3840" s="533" t="str">
        <f t="shared" ref="J3840:J3841" si="3916">L3840</f>
        <v>262413 - SWITCHBOARDS</v>
      </c>
      <c r="K3840" s="150"/>
      <c r="L3840" s="139" t="s">
        <v>892</v>
      </c>
      <c r="M3840" s="149"/>
      <c r="N3840" s="149"/>
      <c r="O3840" s="390"/>
      <c r="P3840" s="652"/>
      <c r="Q3840" s="653"/>
      <c r="X3840" s="533" t="s">
        <v>892</v>
      </c>
    </row>
    <row r="3841" spans="1:28" ht="15.75" hidden="1">
      <c r="A3841" s="533" t="s">
        <v>2729</v>
      </c>
      <c r="B3841" s="533">
        <v>26</v>
      </c>
      <c r="C3841" s="533" t="s">
        <v>850</v>
      </c>
      <c r="D3841" s="572" t="s">
        <v>2317</v>
      </c>
      <c r="E3841" s="571" t="str">
        <f t="shared" ref="E3841:E3842" si="3917">E3840</f>
        <v xml:space="preserve"> SWITCHBOARDS</v>
      </c>
      <c r="F3841" s="533" t="str">
        <f t="shared" si="3867"/>
        <v>EL</v>
      </c>
      <c r="G3841" s="533" t="s">
        <v>2725</v>
      </c>
      <c r="H3841" s="533">
        <v>1096</v>
      </c>
      <c r="I3841" s="533" t="str">
        <f t="shared" si="3915"/>
        <v>LV Main distribution panels including circuit breakers, busbars,etc. , as specified and as shown on drawings</v>
      </c>
      <c r="J3841" s="533" t="str">
        <f t="shared" si="3916"/>
        <v>LV Main distribution panels including circuit breakers, busbars,etc. , as specified and as shown on drawings</v>
      </c>
      <c r="K3841" s="150"/>
      <c r="L3841" s="139" t="s">
        <v>1079</v>
      </c>
      <c r="M3841" s="149"/>
      <c r="N3841" s="149"/>
      <c r="O3841" s="391"/>
      <c r="P3841" s="652"/>
      <c r="Q3841" s="654"/>
      <c r="X3841" s="533" t="s">
        <v>1079</v>
      </c>
    </row>
    <row r="3842" spans="1:28" ht="15.75" hidden="1">
      <c r="A3842" s="533" t="s">
        <v>2729</v>
      </c>
      <c r="B3842" s="533">
        <v>26</v>
      </c>
      <c r="C3842" s="533" t="s">
        <v>850</v>
      </c>
      <c r="D3842" s="572" t="s">
        <v>2317</v>
      </c>
      <c r="E3842" s="571" t="str">
        <f t="shared" si="3917"/>
        <v xml:space="preserve"> SWITCHBOARDS</v>
      </c>
      <c r="F3842" s="533" t="str">
        <f t="shared" si="3867"/>
        <v>EL</v>
      </c>
      <c r="G3842" s="533" t="s">
        <v>2722</v>
      </c>
      <c r="H3842" s="533">
        <v>1097</v>
      </c>
      <c r="I3842" s="533" t="str">
        <f>I3840</f>
        <v>262413 - SWITCHBOARDS</v>
      </c>
      <c r="J3842" s="533" t="str">
        <f>J3840</f>
        <v>262413 - SWITCHBOARDS</v>
      </c>
      <c r="K3842" s="106" t="s">
        <v>48</v>
      </c>
      <c r="L3842" s="138" t="s">
        <v>893</v>
      </c>
      <c r="M3842" s="142">
        <v>1</v>
      </c>
      <c r="N3842" s="98" t="s">
        <v>39</v>
      </c>
      <c r="O3842" s="143">
        <v>4750</v>
      </c>
      <c r="P3842" s="25">
        <f>O3842*M3842</f>
        <v>4750</v>
      </c>
      <c r="Q3842" s="653"/>
      <c r="X3842" s="533" t="s">
        <v>893</v>
      </c>
      <c r="Y3842" s="533">
        <v>1</v>
      </c>
      <c r="Z3842" s="533" t="s">
        <v>39</v>
      </c>
      <c r="AA3842" s="533">
        <v>4750</v>
      </c>
      <c r="AB3842" s="533">
        <v>4750</v>
      </c>
    </row>
    <row r="3843" spans="1:28" ht="15.75" hidden="1">
      <c r="A3843" s="533" t="s">
        <v>2729</v>
      </c>
      <c r="B3843" s="533">
        <v>26</v>
      </c>
      <c r="C3843" s="533" t="s">
        <v>850</v>
      </c>
      <c r="D3843" s="572" t="s">
        <v>2319</v>
      </c>
      <c r="E3843" s="571" t="s">
        <v>1283</v>
      </c>
      <c r="F3843" s="533" t="str">
        <f t="shared" si="3867"/>
        <v>EL</v>
      </c>
      <c r="G3843" s="533" t="s">
        <v>2725</v>
      </c>
      <c r="H3843" s="533">
        <v>1098</v>
      </c>
      <c r="I3843" s="533" t="str">
        <f t="shared" ref="I3843:I3844" si="3918">L3843</f>
        <v>262416 - PANELBOARDS</v>
      </c>
      <c r="J3843" s="533" t="str">
        <f t="shared" ref="J3843:J3844" si="3919">L3843</f>
        <v>262416 - PANELBOARDS</v>
      </c>
      <c r="K3843" s="150"/>
      <c r="L3843" s="139" t="s">
        <v>894</v>
      </c>
      <c r="M3843" s="149"/>
      <c r="N3843" s="149"/>
      <c r="O3843" s="391"/>
      <c r="P3843" s="652"/>
      <c r="Q3843" s="654"/>
      <c r="X3843" s="533" t="s">
        <v>894</v>
      </c>
    </row>
    <row r="3844" spans="1:28" ht="15.75" hidden="1">
      <c r="A3844" s="533" t="s">
        <v>2729</v>
      </c>
      <c r="B3844" s="533">
        <v>26</v>
      </c>
      <c r="C3844" s="533" t="s">
        <v>850</v>
      </c>
      <c r="D3844" s="572" t="s">
        <v>2319</v>
      </c>
      <c r="E3844" s="571" t="str">
        <f t="shared" ref="E3844:E3870" si="3920">E3843</f>
        <v xml:space="preserve"> PANELBOARDS</v>
      </c>
      <c r="F3844" s="533" t="str">
        <f t="shared" si="3867"/>
        <v>EL</v>
      </c>
      <c r="G3844" s="533" t="s">
        <v>2725</v>
      </c>
      <c r="H3844" s="533">
        <v>1099</v>
      </c>
      <c r="I3844" s="533" t="str">
        <f t="shared" si="3918"/>
        <v>Distribution Panelboards (DPs)</v>
      </c>
      <c r="J3844" s="533" t="str">
        <f t="shared" si="3919"/>
        <v>Distribution Panelboards (DPs)</v>
      </c>
      <c r="K3844" s="106"/>
      <c r="L3844" s="139" t="s">
        <v>895</v>
      </c>
      <c r="M3844" s="142"/>
      <c r="N3844" s="98"/>
      <c r="O3844" s="143"/>
      <c r="P3844" s="143"/>
      <c r="Q3844" s="147"/>
      <c r="X3844" s="533" t="s">
        <v>895</v>
      </c>
    </row>
    <row r="3845" spans="1:28" ht="15.75" hidden="1">
      <c r="A3845" s="533" t="s">
        <v>2729</v>
      </c>
      <c r="B3845" s="533">
        <v>26</v>
      </c>
      <c r="C3845" s="533" t="s">
        <v>850</v>
      </c>
      <c r="D3845" s="572" t="s">
        <v>2319</v>
      </c>
      <c r="E3845" s="571" t="str">
        <f t="shared" si="3920"/>
        <v xml:space="preserve"> PANELBOARDS</v>
      </c>
      <c r="F3845" s="533" t="str">
        <f t="shared" si="3867"/>
        <v>EL</v>
      </c>
      <c r="G3845" s="533" t="s">
        <v>2722</v>
      </c>
      <c r="H3845" s="533">
        <v>1100</v>
      </c>
      <c r="I3845" s="533" t="str">
        <f>I3843</f>
        <v>262416 - PANELBOARDS</v>
      </c>
      <c r="J3845" s="533" t="str">
        <f>J3843</f>
        <v>262416 - PANELBOARDS</v>
      </c>
      <c r="K3845" s="106" t="s">
        <v>50</v>
      </c>
      <c r="L3845" s="138" t="s">
        <v>896</v>
      </c>
      <c r="M3845" s="142">
        <v>1</v>
      </c>
      <c r="N3845" s="98" t="s">
        <v>39</v>
      </c>
      <c r="O3845" s="143">
        <v>1375</v>
      </c>
      <c r="P3845" s="25">
        <f>O3845*M3845</f>
        <v>1375</v>
      </c>
      <c r="Q3845" s="147"/>
      <c r="X3845" s="533" t="s">
        <v>896</v>
      </c>
      <c r="Y3845" s="533">
        <v>1</v>
      </c>
      <c r="Z3845" s="533" t="s">
        <v>39</v>
      </c>
      <c r="AA3845" s="533">
        <v>1375</v>
      </c>
      <c r="AB3845" s="533">
        <v>1375</v>
      </c>
    </row>
    <row r="3846" spans="1:28" ht="15.75" hidden="1">
      <c r="A3846" s="533" t="s">
        <v>2729</v>
      </c>
      <c r="B3846" s="533">
        <v>26</v>
      </c>
      <c r="C3846" s="533" t="s">
        <v>850</v>
      </c>
      <c r="D3846" s="572" t="s">
        <v>2319</v>
      </c>
      <c r="E3846" s="571" t="str">
        <f t="shared" si="3920"/>
        <v xml:space="preserve"> PANELBOARDS</v>
      </c>
      <c r="F3846" s="533" t="str">
        <f t="shared" si="3867"/>
        <v>EL</v>
      </c>
      <c r="G3846" s="533" t="s">
        <v>2725</v>
      </c>
      <c r="H3846" s="533">
        <v>1101</v>
      </c>
      <c r="I3846" s="533" t="str">
        <f>L3846</f>
        <v>Subdistribution panels</v>
      </c>
      <c r="J3846" s="533" t="str">
        <f>L3846</f>
        <v>Subdistribution panels</v>
      </c>
      <c r="K3846" s="150"/>
      <c r="L3846" s="139" t="s">
        <v>897</v>
      </c>
      <c r="M3846" s="149"/>
      <c r="N3846" s="149"/>
      <c r="O3846" s="391"/>
      <c r="P3846" s="652"/>
      <c r="Q3846" s="654"/>
      <c r="X3846" s="533" t="s">
        <v>897</v>
      </c>
    </row>
    <row r="3847" spans="1:28" ht="15.75" hidden="1">
      <c r="A3847" s="533" t="s">
        <v>2729</v>
      </c>
      <c r="B3847" s="533">
        <v>26</v>
      </c>
      <c r="C3847" s="533" t="s">
        <v>850</v>
      </c>
      <c r="D3847" s="572" t="s">
        <v>2319</v>
      </c>
      <c r="E3847" s="571" t="str">
        <f t="shared" si="3920"/>
        <v xml:space="preserve"> PANELBOARDS</v>
      </c>
      <c r="F3847" s="533" t="str">
        <f t="shared" si="3867"/>
        <v>EL</v>
      </c>
      <c r="G3847" s="533" t="s">
        <v>2722</v>
      </c>
      <c r="H3847" s="533">
        <v>1102</v>
      </c>
      <c r="I3847" s="533" t="str">
        <f t="shared" ref="I3847:J3847" si="3921">I3845</f>
        <v>262416 - PANELBOARDS</v>
      </c>
      <c r="J3847" s="533" t="str">
        <f t="shared" si="3921"/>
        <v>262416 - PANELBOARDS</v>
      </c>
      <c r="K3847" s="106" t="s">
        <v>13</v>
      </c>
      <c r="L3847" s="138" t="s">
        <v>898</v>
      </c>
      <c r="M3847" s="142">
        <v>1</v>
      </c>
      <c r="N3847" s="98" t="s">
        <v>39</v>
      </c>
      <c r="O3847" s="143">
        <v>940</v>
      </c>
      <c r="P3847" s="25">
        <f t="shared" ref="P3847:P3851" si="3922">O3847*M3847</f>
        <v>940</v>
      </c>
      <c r="Q3847" s="654"/>
      <c r="X3847" s="533" t="s">
        <v>898</v>
      </c>
      <c r="Y3847" s="533">
        <v>1</v>
      </c>
      <c r="Z3847" s="533" t="s">
        <v>39</v>
      </c>
      <c r="AA3847" s="533">
        <v>940</v>
      </c>
      <c r="AB3847" s="533">
        <v>940</v>
      </c>
    </row>
    <row r="3848" spans="1:28" ht="15.75" hidden="1">
      <c r="A3848" s="533" t="s">
        <v>2729</v>
      </c>
      <c r="B3848" s="533">
        <v>26</v>
      </c>
      <c r="C3848" s="533" t="s">
        <v>850</v>
      </c>
      <c r="D3848" s="572" t="s">
        <v>2319</v>
      </c>
      <c r="E3848" s="571" t="str">
        <f t="shared" si="3920"/>
        <v xml:space="preserve"> PANELBOARDS</v>
      </c>
      <c r="F3848" s="533" t="str">
        <f t="shared" si="3867"/>
        <v>EL</v>
      </c>
      <c r="G3848" s="533" t="s">
        <v>2722</v>
      </c>
      <c r="H3848" s="533">
        <v>1103</v>
      </c>
      <c r="I3848" s="533" t="str">
        <f t="shared" ref="I3848:J3848" si="3923">I3846</f>
        <v>Subdistribution panels</v>
      </c>
      <c r="J3848" s="533" t="str">
        <f t="shared" si="3923"/>
        <v>Subdistribution panels</v>
      </c>
      <c r="K3848" s="233" t="s">
        <v>15</v>
      </c>
      <c r="L3848" s="632" t="s">
        <v>899</v>
      </c>
      <c r="M3848" s="234">
        <v>1</v>
      </c>
      <c r="N3848" s="236" t="s">
        <v>39</v>
      </c>
      <c r="O3848" s="143"/>
      <c r="P3848" s="25">
        <f t="shared" si="3922"/>
        <v>0</v>
      </c>
      <c r="Q3848" s="654"/>
      <c r="X3848" s="533" t="s">
        <v>899</v>
      </c>
      <c r="Y3848" s="533">
        <v>1</v>
      </c>
      <c r="Z3848" s="533" t="s">
        <v>39</v>
      </c>
      <c r="AB3848" s="533">
        <v>0</v>
      </c>
    </row>
    <row r="3849" spans="1:28" ht="15.75" hidden="1">
      <c r="A3849" s="533" t="s">
        <v>2729</v>
      </c>
      <c r="B3849" s="533">
        <v>26</v>
      </c>
      <c r="C3849" s="533" t="s">
        <v>850</v>
      </c>
      <c r="D3849" s="572" t="s">
        <v>2319</v>
      </c>
      <c r="E3849" s="571" t="str">
        <f t="shared" si="3920"/>
        <v xml:space="preserve"> PANELBOARDS</v>
      </c>
      <c r="F3849" s="533" t="str">
        <f t="shared" si="3867"/>
        <v>EL</v>
      </c>
      <c r="G3849" s="533" t="s">
        <v>2722</v>
      </c>
      <c r="H3849" s="533">
        <v>1104</v>
      </c>
      <c r="I3849" s="533" t="str">
        <f t="shared" ref="I3849:J3849" si="3924">I3847</f>
        <v>262416 - PANELBOARDS</v>
      </c>
      <c r="J3849" s="533" t="str">
        <f t="shared" si="3924"/>
        <v>262416 - PANELBOARDS</v>
      </c>
      <c r="K3849" s="106" t="s">
        <v>15</v>
      </c>
      <c r="L3849" s="138" t="s">
        <v>900</v>
      </c>
      <c r="M3849" s="142">
        <v>1</v>
      </c>
      <c r="N3849" s="98" t="s">
        <v>39</v>
      </c>
      <c r="O3849" s="143">
        <v>1375</v>
      </c>
      <c r="P3849" s="25">
        <f t="shared" si="3922"/>
        <v>1375</v>
      </c>
      <c r="Q3849" s="654"/>
      <c r="X3849" s="533" t="s">
        <v>900</v>
      </c>
      <c r="Y3849" s="533">
        <v>1</v>
      </c>
      <c r="Z3849" s="533" t="s">
        <v>39</v>
      </c>
      <c r="AA3849" s="533">
        <v>1375</v>
      </c>
      <c r="AB3849" s="533">
        <v>1375</v>
      </c>
    </row>
    <row r="3850" spans="1:28" ht="15.75" hidden="1">
      <c r="A3850" s="533" t="s">
        <v>2729</v>
      </c>
      <c r="B3850" s="533">
        <v>26</v>
      </c>
      <c r="C3850" s="533" t="s">
        <v>850</v>
      </c>
      <c r="D3850" s="572" t="s">
        <v>2319</v>
      </c>
      <c r="E3850" s="571" t="str">
        <f t="shared" si="3920"/>
        <v xml:space="preserve"> PANELBOARDS</v>
      </c>
      <c r="F3850" s="533" t="str">
        <f t="shared" si="3867"/>
        <v>EL</v>
      </c>
      <c r="G3850" s="533" t="s">
        <v>2722</v>
      </c>
      <c r="H3850" s="533">
        <v>1105</v>
      </c>
      <c r="I3850" s="533" t="str">
        <f t="shared" ref="I3850:J3850" si="3925">I3848</f>
        <v>Subdistribution panels</v>
      </c>
      <c r="J3850" s="533" t="str">
        <f t="shared" si="3925"/>
        <v>Subdistribution panels</v>
      </c>
      <c r="K3850" s="106" t="s">
        <v>17</v>
      </c>
      <c r="L3850" s="138" t="s">
        <v>901</v>
      </c>
      <c r="M3850" s="142">
        <v>1</v>
      </c>
      <c r="N3850" s="98" t="s">
        <v>39</v>
      </c>
      <c r="O3850" s="143">
        <v>670</v>
      </c>
      <c r="P3850" s="25">
        <f t="shared" si="3922"/>
        <v>670</v>
      </c>
      <c r="Q3850" s="654"/>
      <c r="X3850" s="533" t="s">
        <v>901</v>
      </c>
      <c r="Y3850" s="533">
        <v>1</v>
      </c>
      <c r="Z3850" s="533" t="s">
        <v>39</v>
      </c>
      <c r="AA3850" s="533">
        <v>670</v>
      </c>
      <c r="AB3850" s="533">
        <v>670</v>
      </c>
    </row>
    <row r="3851" spans="1:28" ht="15.75" hidden="1">
      <c r="A3851" s="533" t="s">
        <v>2729</v>
      </c>
      <c r="B3851" s="533">
        <v>26</v>
      </c>
      <c r="C3851" s="533" t="s">
        <v>850</v>
      </c>
      <c r="D3851" s="572" t="s">
        <v>2319</v>
      </c>
      <c r="E3851" s="571" t="str">
        <f t="shared" si="3920"/>
        <v xml:space="preserve"> PANELBOARDS</v>
      </c>
      <c r="F3851" s="533" t="str">
        <f t="shared" si="3867"/>
        <v>EL</v>
      </c>
      <c r="G3851" s="533" t="s">
        <v>2722</v>
      </c>
      <c r="H3851" s="533">
        <v>1106</v>
      </c>
      <c r="I3851" s="533" t="str">
        <f t="shared" ref="I3851:J3851" si="3926">I3849</f>
        <v>262416 - PANELBOARDS</v>
      </c>
      <c r="J3851" s="533" t="str">
        <f t="shared" si="3926"/>
        <v>262416 - PANELBOARDS</v>
      </c>
      <c r="K3851" s="106" t="s">
        <v>19</v>
      </c>
      <c r="L3851" s="138" t="s">
        <v>902</v>
      </c>
      <c r="M3851" s="142">
        <v>1</v>
      </c>
      <c r="N3851" s="98" t="s">
        <v>39</v>
      </c>
      <c r="O3851" s="143">
        <v>670</v>
      </c>
      <c r="P3851" s="25">
        <f t="shared" si="3922"/>
        <v>670</v>
      </c>
      <c r="Q3851" s="654"/>
      <c r="X3851" s="533" t="s">
        <v>902</v>
      </c>
      <c r="Y3851" s="533">
        <v>1</v>
      </c>
      <c r="Z3851" s="533" t="s">
        <v>39</v>
      </c>
      <c r="AA3851" s="533">
        <v>670</v>
      </c>
      <c r="AB3851" s="533">
        <v>670</v>
      </c>
    </row>
    <row r="3852" spans="1:28" ht="15.75" hidden="1">
      <c r="A3852" s="533" t="s">
        <v>2729</v>
      </c>
      <c r="B3852" s="533">
        <v>26</v>
      </c>
      <c r="C3852" s="533" t="s">
        <v>850</v>
      </c>
      <c r="D3852" s="572" t="s">
        <v>2319</v>
      </c>
      <c r="E3852" s="571" t="str">
        <f t="shared" si="3920"/>
        <v xml:space="preserve"> PANELBOARDS</v>
      </c>
      <c r="F3852" s="533" t="str">
        <f t="shared" si="3867"/>
        <v>EL</v>
      </c>
      <c r="G3852" s="533" t="s">
        <v>2725</v>
      </c>
      <c r="H3852" s="533">
        <v>1107</v>
      </c>
      <c r="I3852" s="533" t="str">
        <f>L3852</f>
        <v>Final branch circuit panels</v>
      </c>
      <c r="J3852" s="533" t="str">
        <f>L3852</f>
        <v>Final branch circuit panels</v>
      </c>
      <c r="K3852" s="150"/>
      <c r="L3852" s="139" t="s">
        <v>903</v>
      </c>
      <c r="M3852" s="149"/>
      <c r="N3852" s="149"/>
      <c r="O3852" s="391"/>
      <c r="P3852" s="652"/>
      <c r="Q3852" s="654"/>
      <c r="X3852" s="533" t="s">
        <v>903</v>
      </c>
    </row>
    <row r="3853" spans="1:28" ht="15.75" hidden="1">
      <c r="A3853" s="533" t="s">
        <v>2729</v>
      </c>
      <c r="B3853" s="533">
        <v>26</v>
      </c>
      <c r="C3853" s="533" t="s">
        <v>850</v>
      </c>
      <c r="D3853" s="572" t="s">
        <v>2319</v>
      </c>
      <c r="E3853" s="571" t="str">
        <f t="shared" si="3920"/>
        <v xml:space="preserve"> PANELBOARDS</v>
      </c>
      <c r="F3853" s="533" t="str">
        <f t="shared" si="3867"/>
        <v>EL</v>
      </c>
      <c r="G3853" s="533" t="s">
        <v>2722</v>
      </c>
      <c r="H3853" s="533">
        <v>1108</v>
      </c>
      <c r="I3853" s="533" t="str">
        <f t="shared" ref="I3853:J3853" si="3927">I3851</f>
        <v>262416 - PANELBOARDS</v>
      </c>
      <c r="J3853" s="533" t="str">
        <f t="shared" si="3927"/>
        <v>262416 - PANELBOARDS</v>
      </c>
      <c r="K3853" s="233" t="s">
        <v>21</v>
      </c>
      <c r="L3853" s="632" t="s">
        <v>904</v>
      </c>
      <c r="M3853" s="234">
        <v>1</v>
      </c>
      <c r="N3853" s="236" t="s">
        <v>39</v>
      </c>
      <c r="O3853" s="143"/>
      <c r="P3853" s="25">
        <f t="shared" ref="P3853:P3870" si="3928">O3853*M3853</f>
        <v>0</v>
      </c>
      <c r="Q3853" s="654"/>
      <c r="X3853" s="533" t="s">
        <v>904</v>
      </c>
      <c r="Y3853" s="533">
        <v>1</v>
      </c>
      <c r="Z3853" s="533" t="s">
        <v>39</v>
      </c>
      <c r="AB3853" s="533">
        <v>0</v>
      </c>
    </row>
    <row r="3854" spans="1:28" ht="15.75" hidden="1">
      <c r="A3854" s="533" t="s">
        <v>2729</v>
      </c>
      <c r="B3854" s="533">
        <v>26</v>
      </c>
      <c r="C3854" s="533" t="s">
        <v>850</v>
      </c>
      <c r="D3854" s="572" t="s">
        <v>2319</v>
      </c>
      <c r="E3854" s="571" t="str">
        <f t="shared" si="3920"/>
        <v xml:space="preserve"> PANELBOARDS</v>
      </c>
      <c r="F3854" s="533" t="str">
        <f t="shared" si="3867"/>
        <v>EL</v>
      </c>
      <c r="G3854" s="533" t="s">
        <v>2722</v>
      </c>
      <c r="H3854" s="533">
        <v>1109</v>
      </c>
      <c r="I3854" s="533" t="str">
        <f t="shared" ref="I3854:J3854" si="3929">I3852</f>
        <v>Final branch circuit panels</v>
      </c>
      <c r="J3854" s="533" t="str">
        <f t="shared" si="3929"/>
        <v>Final branch circuit panels</v>
      </c>
      <c r="K3854" s="233" t="s">
        <v>45</v>
      </c>
      <c r="L3854" s="632" t="s">
        <v>905</v>
      </c>
      <c r="M3854" s="234">
        <v>1</v>
      </c>
      <c r="N3854" s="236" t="s">
        <v>39</v>
      </c>
      <c r="O3854" s="143"/>
      <c r="P3854" s="25">
        <f t="shared" si="3928"/>
        <v>0</v>
      </c>
      <c r="Q3854" s="654"/>
      <c r="X3854" s="533" t="s">
        <v>905</v>
      </c>
      <c r="Y3854" s="533">
        <v>1</v>
      </c>
      <c r="Z3854" s="533" t="s">
        <v>39</v>
      </c>
      <c r="AB3854" s="533">
        <v>0</v>
      </c>
    </row>
    <row r="3855" spans="1:28" ht="15.75" hidden="1">
      <c r="A3855" s="533" t="s">
        <v>2729</v>
      </c>
      <c r="B3855" s="533">
        <v>26</v>
      </c>
      <c r="C3855" s="533" t="s">
        <v>850</v>
      </c>
      <c r="D3855" s="572" t="s">
        <v>2319</v>
      </c>
      <c r="E3855" s="571" t="str">
        <f t="shared" si="3920"/>
        <v xml:space="preserve"> PANELBOARDS</v>
      </c>
      <c r="F3855" s="533" t="str">
        <f t="shared" si="3867"/>
        <v>EL</v>
      </c>
      <c r="G3855" s="533" t="s">
        <v>2722</v>
      </c>
      <c r="H3855" s="533">
        <v>1110</v>
      </c>
      <c r="I3855" s="533" t="str">
        <f t="shared" ref="I3855:J3855" si="3930">I3853</f>
        <v>262416 - PANELBOARDS</v>
      </c>
      <c r="J3855" s="533" t="str">
        <f t="shared" si="3930"/>
        <v>262416 - PANELBOARDS</v>
      </c>
      <c r="K3855" s="233" t="s">
        <v>48</v>
      </c>
      <c r="L3855" s="632" t="s">
        <v>906</v>
      </c>
      <c r="M3855" s="234">
        <v>1</v>
      </c>
      <c r="N3855" s="236" t="s">
        <v>39</v>
      </c>
      <c r="O3855" s="143"/>
      <c r="P3855" s="25">
        <f t="shared" si="3928"/>
        <v>0</v>
      </c>
      <c r="Q3855" s="654"/>
      <c r="X3855" s="533" t="s">
        <v>906</v>
      </c>
      <c r="Y3855" s="533">
        <v>1</v>
      </c>
      <c r="Z3855" s="533" t="s">
        <v>39</v>
      </c>
      <c r="AB3855" s="533">
        <v>0</v>
      </c>
    </row>
    <row r="3856" spans="1:28" ht="15.75" hidden="1">
      <c r="A3856" s="533" t="s">
        <v>2729</v>
      </c>
      <c r="B3856" s="533">
        <v>26</v>
      </c>
      <c r="C3856" s="533" t="s">
        <v>850</v>
      </c>
      <c r="D3856" s="572" t="s">
        <v>2319</v>
      </c>
      <c r="E3856" s="571" t="str">
        <f t="shared" si="3920"/>
        <v xml:space="preserve"> PANELBOARDS</v>
      </c>
      <c r="F3856" s="533" t="str">
        <f t="shared" si="3867"/>
        <v>EL</v>
      </c>
      <c r="G3856" s="533" t="s">
        <v>2722</v>
      </c>
      <c r="H3856" s="533">
        <v>1111</v>
      </c>
      <c r="I3856" s="533" t="str">
        <f t="shared" ref="I3856:J3856" si="3931">I3854</f>
        <v>Final branch circuit panels</v>
      </c>
      <c r="J3856" s="533" t="str">
        <f t="shared" si="3931"/>
        <v>Final branch circuit panels</v>
      </c>
      <c r="K3856" s="233" t="s">
        <v>50</v>
      </c>
      <c r="L3856" s="632" t="s">
        <v>907</v>
      </c>
      <c r="M3856" s="234">
        <v>1</v>
      </c>
      <c r="N3856" s="236" t="s">
        <v>39</v>
      </c>
      <c r="O3856" s="143"/>
      <c r="P3856" s="25">
        <f t="shared" si="3928"/>
        <v>0</v>
      </c>
      <c r="Q3856" s="654"/>
      <c r="X3856" s="533" t="s">
        <v>907</v>
      </c>
      <c r="Y3856" s="533">
        <v>1</v>
      </c>
      <c r="Z3856" s="533" t="s">
        <v>39</v>
      </c>
      <c r="AB3856" s="533">
        <v>0</v>
      </c>
    </row>
    <row r="3857" spans="1:28" ht="15.75" hidden="1">
      <c r="A3857" s="533" t="s">
        <v>2729</v>
      </c>
      <c r="B3857" s="533">
        <v>26</v>
      </c>
      <c r="C3857" s="533" t="s">
        <v>850</v>
      </c>
      <c r="D3857" s="572" t="s">
        <v>2319</v>
      </c>
      <c r="E3857" s="571" t="str">
        <f t="shared" si="3920"/>
        <v xml:space="preserve"> PANELBOARDS</v>
      </c>
      <c r="F3857" s="533" t="str">
        <f t="shared" si="3867"/>
        <v>EL</v>
      </c>
      <c r="G3857" s="533" t="s">
        <v>2722</v>
      </c>
      <c r="H3857" s="533">
        <v>1112</v>
      </c>
      <c r="I3857" s="533" t="str">
        <f t="shared" ref="I3857:J3857" si="3932">I3855</f>
        <v>262416 - PANELBOARDS</v>
      </c>
      <c r="J3857" s="533" t="str">
        <f t="shared" si="3932"/>
        <v>262416 - PANELBOARDS</v>
      </c>
      <c r="K3857" s="106" t="s">
        <v>20</v>
      </c>
      <c r="L3857" s="138" t="s">
        <v>908</v>
      </c>
      <c r="M3857" s="142">
        <v>1</v>
      </c>
      <c r="N3857" s="98" t="s">
        <v>39</v>
      </c>
      <c r="O3857" s="143">
        <v>275</v>
      </c>
      <c r="P3857" s="25">
        <f t="shared" si="3928"/>
        <v>275</v>
      </c>
      <c r="Q3857" s="654"/>
      <c r="X3857" s="533" t="s">
        <v>908</v>
      </c>
      <c r="Y3857" s="533">
        <v>1</v>
      </c>
      <c r="Z3857" s="533" t="s">
        <v>39</v>
      </c>
      <c r="AA3857" s="533">
        <v>275</v>
      </c>
      <c r="AB3857" s="533">
        <v>275</v>
      </c>
    </row>
    <row r="3858" spans="1:28" ht="15.75" hidden="1">
      <c r="A3858" s="533" t="s">
        <v>2729</v>
      </c>
      <c r="B3858" s="533">
        <v>26</v>
      </c>
      <c r="C3858" s="533" t="s">
        <v>850</v>
      </c>
      <c r="D3858" s="572" t="s">
        <v>2319</v>
      </c>
      <c r="E3858" s="571" t="str">
        <f t="shared" si="3920"/>
        <v xml:space="preserve"> PANELBOARDS</v>
      </c>
      <c r="F3858" s="533" t="str">
        <f t="shared" ref="F3858:F3921" si="3933">VLOOKUP(D:D,trade,3,FALSE)</f>
        <v>EL</v>
      </c>
      <c r="G3858" s="533" t="s">
        <v>2722</v>
      </c>
      <c r="H3858" s="533">
        <v>1113</v>
      </c>
      <c r="I3858" s="533" t="str">
        <f t="shared" ref="I3858:J3858" si="3934">I3856</f>
        <v>Final branch circuit panels</v>
      </c>
      <c r="J3858" s="533" t="str">
        <f t="shared" si="3934"/>
        <v>Final branch circuit panels</v>
      </c>
      <c r="K3858" s="106" t="s">
        <v>21</v>
      </c>
      <c r="L3858" s="138" t="s">
        <v>909</v>
      </c>
      <c r="M3858" s="142">
        <v>1</v>
      </c>
      <c r="N3858" s="98" t="s">
        <v>39</v>
      </c>
      <c r="O3858" s="143">
        <v>275</v>
      </c>
      <c r="P3858" s="25">
        <f t="shared" si="3928"/>
        <v>275</v>
      </c>
      <c r="Q3858" s="654"/>
      <c r="X3858" s="533" t="s">
        <v>909</v>
      </c>
      <c r="Y3858" s="533">
        <v>1</v>
      </c>
      <c r="Z3858" s="533" t="s">
        <v>39</v>
      </c>
      <c r="AA3858" s="533">
        <v>275</v>
      </c>
      <c r="AB3858" s="533">
        <v>275</v>
      </c>
    </row>
    <row r="3859" spans="1:28" ht="15.75" hidden="1">
      <c r="A3859" s="533" t="s">
        <v>2729</v>
      </c>
      <c r="B3859" s="533">
        <v>26</v>
      </c>
      <c r="C3859" s="533" t="s">
        <v>850</v>
      </c>
      <c r="D3859" s="572" t="s">
        <v>2319</v>
      </c>
      <c r="E3859" s="571" t="str">
        <f t="shared" si="3920"/>
        <v xml:space="preserve"> PANELBOARDS</v>
      </c>
      <c r="F3859" s="533" t="str">
        <f t="shared" si="3933"/>
        <v>EL</v>
      </c>
      <c r="G3859" s="533" t="s">
        <v>2722</v>
      </c>
      <c r="H3859" s="533">
        <v>1114</v>
      </c>
      <c r="I3859" s="533" t="str">
        <f t="shared" ref="I3859:J3859" si="3935">I3857</f>
        <v>262416 - PANELBOARDS</v>
      </c>
      <c r="J3859" s="533" t="str">
        <f t="shared" si="3935"/>
        <v>262416 - PANELBOARDS</v>
      </c>
      <c r="K3859" s="233" t="s">
        <v>78</v>
      </c>
      <c r="L3859" s="632" t="s">
        <v>910</v>
      </c>
      <c r="M3859" s="234">
        <v>1</v>
      </c>
      <c r="N3859" s="236" t="s">
        <v>39</v>
      </c>
      <c r="O3859" s="143"/>
      <c r="P3859" s="25">
        <f t="shared" si="3928"/>
        <v>0</v>
      </c>
      <c r="Q3859" s="654"/>
      <c r="X3859" s="533" t="s">
        <v>910</v>
      </c>
      <c r="Y3859" s="533">
        <v>1</v>
      </c>
      <c r="Z3859" s="533" t="s">
        <v>39</v>
      </c>
      <c r="AB3859" s="533">
        <v>0</v>
      </c>
    </row>
    <row r="3860" spans="1:28" ht="15.75" hidden="1">
      <c r="A3860" s="533" t="s">
        <v>2729</v>
      </c>
      <c r="B3860" s="533">
        <v>26</v>
      </c>
      <c r="C3860" s="533" t="s">
        <v>850</v>
      </c>
      <c r="D3860" s="572" t="s">
        <v>2319</v>
      </c>
      <c r="E3860" s="571" t="str">
        <f t="shared" si="3920"/>
        <v xml:space="preserve"> PANELBOARDS</v>
      </c>
      <c r="F3860" s="533" t="str">
        <f t="shared" si="3933"/>
        <v>EL</v>
      </c>
      <c r="G3860" s="533" t="s">
        <v>2722</v>
      </c>
      <c r="H3860" s="533">
        <v>1115</v>
      </c>
      <c r="I3860" s="533" t="str">
        <f t="shared" ref="I3860:J3860" si="3936">I3858</f>
        <v>Final branch circuit panels</v>
      </c>
      <c r="J3860" s="533" t="str">
        <f t="shared" si="3936"/>
        <v>Final branch circuit panels</v>
      </c>
      <c r="K3860" s="233" t="s">
        <v>302</v>
      </c>
      <c r="L3860" s="632" t="s">
        <v>911</v>
      </c>
      <c r="M3860" s="234">
        <v>1</v>
      </c>
      <c r="N3860" s="236" t="s">
        <v>39</v>
      </c>
      <c r="O3860" s="143"/>
      <c r="P3860" s="25">
        <f t="shared" si="3928"/>
        <v>0</v>
      </c>
      <c r="Q3860" s="654"/>
      <c r="X3860" s="533" t="s">
        <v>911</v>
      </c>
      <c r="Y3860" s="533">
        <v>1</v>
      </c>
      <c r="Z3860" s="533" t="s">
        <v>39</v>
      </c>
      <c r="AB3860" s="533">
        <v>0</v>
      </c>
    </row>
    <row r="3861" spans="1:28" ht="15.75" hidden="1">
      <c r="A3861" s="533" t="s">
        <v>2729</v>
      </c>
      <c r="B3861" s="533">
        <v>26</v>
      </c>
      <c r="C3861" s="533" t="s">
        <v>850</v>
      </c>
      <c r="D3861" s="572" t="s">
        <v>2319</v>
      </c>
      <c r="E3861" s="571" t="str">
        <f t="shared" si="3920"/>
        <v xml:space="preserve"> PANELBOARDS</v>
      </c>
      <c r="F3861" s="533" t="str">
        <f t="shared" si="3933"/>
        <v>EL</v>
      </c>
      <c r="G3861" s="533" t="s">
        <v>2722</v>
      </c>
      <c r="H3861" s="533">
        <v>1116</v>
      </c>
      <c r="I3861" s="533" t="str">
        <f t="shared" ref="I3861:J3861" si="3937">I3859</f>
        <v>262416 - PANELBOARDS</v>
      </c>
      <c r="J3861" s="533" t="str">
        <f t="shared" si="3937"/>
        <v>262416 - PANELBOARDS</v>
      </c>
      <c r="K3861" s="233" t="s">
        <v>304</v>
      </c>
      <c r="L3861" s="632" t="s">
        <v>912</v>
      </c>
      <c r="M3861" s="234">
        <v>1</v>
      </c>
      <c r="N3861" s="236" t="s">
        <v>39</v>
      </c>
      <c r="O3861" s="143"/>
      <c r="P3861" s="25">
        <f t="shared" si="3928"/>
        <v>0</v>
      </c>
      <c r="Q3861" s="654"/>
      <c r="X3861" s="533" t="s">
        <v>912</v>
      </c>
      <c r="Y3861" s="533">
        <v>1</v>
      </c>
      <c r="Z3861" s="533" t="s">
        <v>39</v>
      </c>
      <c r="AB3861" s="533">
        <v>0</v>
      </c>
    </row>
    <row r="3862" spans="1:28" ht="15.75" hidden="1">
      <c r="A3862" s="533" t="s">
        <v>2729</v>
      </c>
      <c r="B3862" s="533">
        <v>26</v>
      </c>
      <c r="C3862" s="533" t="s">
        <v>850</v>
      </c>
      <c r="D3862" s="572" t="s">
        <v>2319</v>
      </c>
      <c r="E3862" s="571" t="str">
        <f t="shared" si="3920"/>
        <v xml:space="preserve"> PANELBOARDS</v>
      </c>
      <c r="F3862" s="533" t="str">
        <f t="shared" si="3933"/>
        <v>EL</v>
      </c>
      <c r="G3862" s="533" t="s">
        <v>2722</v>
      </c>
      <c r="H3862" s="533">
        <v>1117</v>
      </c>
      <c r="I3862" s="533" t="str">
        <f t="shared" ref="I3862:J3862" si="3938">I3860</f>
        <v>Final branch circuit panels</v>
      </c>
      <c r="J3862" s="533" t="str">
        <f t="shared" si="3938"/>
        <v>Final branch circuit panels</v>
      </c>
      <c r="K3862" s="233" t="s">
        <v>306</v>
      </c>
      <c r="L3862" s="632" t="s">
        <v>913</v>
      </c>
      <c r="M3862" s="234">
        <v>1</v>
      </c>
      <c r="N3862" s="236" t="s">
        <v>39</v>
      </c>
      <c r="O3862" s="143"/>
      <c r="P3862" s="25">
        <f t="shared" si="3928"/>
        <v>0</v>
      </c>
      <c r="Q3862" s="654"/>
      <c r="X3862" s="533" t="s">
        <v>913</v>
      </c>
      <c r="Y3862" s="533">
        <v>1</v>
      </c>
      <c r="Z3862" s="533" t="s">
        <v>39</v>
      </c>
      <c r="AB3862" s="533">
        <v>0</v>
      </c>
    </row>
    <row r="3863" spans="1:28" ht="15.75" hidden="1">
      <c r="A3863" s="533" t="s">
        <v>2729</v>
      </c>
      <c r="B3863" s="533">
        <v>26</v>
      </c>
      <c r="C3863" s="533" t="s">
        <v>850</v>
      </c>
      <c r="D3863" s="572" t="s">
        <v>2319</v>
      </c>
      <c r="E3863" s="571" t="str">
        <f t="shared" si="3920"/>
        <v xml:space="preserve"> PANELBOARDS</v>
      </c>
      <c r="F3863" s="533" t="str">
        <f t="shared" si="3933"/>
        <v>EL</v>
      </c>
      <c r="G3863" s="533" t="s">
        <v>2722</v>
      </c>
      <c r="H3863" s="533">
        <v>1118</v>
      </c>
      <c r="I3863" s="533" t="str">
        <f t="shared" ref="I3863:J3863" si="3939">I3861</f>
        <v>262416 - PANELBOARDS</v>
      </c>
      <c r="J3863" s="533" t="str">
        <f t="shared" si="3939"/>
        <v>262416 - PANELBOARDS</v>
      </c>
      <c r="K3863" s="233" t="s">
        <v>341</v>
      </c>
      <c r="L3863" s="632" t="s">
        <v>914</v>
      </c>
      <c r="M3863" s="234">
        <v>1</v>
      </c>
      <c r="N3863" s="236" t="s">
        <v>39</v>
      </c>
      <c r="O3863" s="143"/>
      <c r="P3863" s="25">
        <f t="shared" si="3928"/>
        <v>0</v>
      </c>
      <c r="Q3863" s="654"/>
      <c r="X3863" s="533" t="s">
        <v>914</v>
      </c>
      <c r="Y3863" s="533">
        <v>1</v>
      </c>
      <c r="Z3863" s="533" t="s">
        <v>39</v>
      </c>
      <c r="AB3863" s="533">
        <v>0</v>
      </c>
    </row>
    <row r="3864" spans="1:28" ht="15.75" hidden="1">
      <c r="A3864" s="533" t="s">
        <v>2729</v>
      </c>
      <c r="B3864" s="533">
        <v>26</v>
      </c>
      <c r="C3864" s="533" t="s">
        <v>850</v>
      </c>
      <c r="D3864" s="572" t="s">
        <v>2319</v>
      </c>
      <c r="E3864" s="571" t="str">
        <f t="shared" si="3920"/>
        <v xml:space="preserve"> PANELBOARDS</v>
      </c>
      <c r="F3864" s="533" t="str">
        <f t="shared" si="3933"/>
        <v>EL</v>
      </c>
      <c r="G3864" s="533" t="s">
        <v>2722</v>
      </c>
      <c r="H3864" s="533">
        <v>1119</v>
      </c>
      <c r="I3864" s="533" t="str">
        <f t="shared" ref="I3864:J3864" si="3940">I3862</f>
        <v>Final branch circuit panels</v>
      </c>
      <c r="J3864" s="533" t="str">
        <f t="shared" si="3940"/>
        <v>Final branch circuit panels</v>
      </c>
      <c r="K3864" s="233" t="s">
        <v>343</v>
      </c>
      <c r="L3864" s="632" t="s">
        <v>915</v>
      </c>
      <c r="M3864" s="234">
        <v>1</v>
      </c>
      <c r="N3864" s="236" t="s">
        <v>39</v>
      </c>
      <c r="O3864" s="143"/>
      <c r="P3864" s="25">
        <f t="shared" si="3928"/>
        <v>0</v>
      </c>
      <c r="Q3864" s="654"/>
      <c r="X3864" s="533" t="s">
        <v>915</v>
      </c>
      <c r="Y3864" s="533">
        <v>1</v>
      </c>
      <c r="Z3864" s="533" t="s">
        <v>39</v>
      </c>
      <c r="AB3864" s="533">
        <v>0</v>
      </c>
    </row>
    <row r="3865" spans="1:28" ht="15.75" hidden="1">
      <c r="A3865" s="533" t="s">
        <v>2729</v>
      </c>
      <c r="B3865" s="533">
        <v>26</v>
      </c>
      <c r="C3865" s="533" t="s">
        <v>850</v>
      </c>
      <c r="D3865" s="572" t="s">
        <v>2319</v>
      </c>
      <c r="E3865" s="571" t="str">
        <f t="shared" si="3920"/>
        <v xml:space="preserve"> PANELBOARDS</v>
      </c>
      <c r="F3865" s="533" t="str">
        <f t="shared" si="3933"/>
        <v>EL</v>
      </c>
      <c r="G3865" s="533" t="s">
        <v>2722</v>
      </c>
      <c r="H3865" s="533">
        <v>1120</v>
      </c>
      <c r="I3865" s="533" t="str">
        <f t="shared" ref="I3865:J3865" si="3941">I3863</f>
        <v>262416 - PANELBOARDS</v>
      </c>
      <c r="J3865" s="533" t="str">
        <f t="shared" si="3941"/>
        <v>262416 - PANELBOARDS</v>
      </c>
      <c r="K3865" s="106" t="s">
        <v>45</v>
      </c>
      <c r="L3865" s="138" t="s">
        <v>916</v>
      </c>
      <c r="M3865" s="142">
        <v>1</v>
      </c>
      <c r="N3865" s="98" t="s">
        <v>39</v>
      </c>
      <c r="O3865" s="143">
        <v>375</v>
      </c>
      <c r="P3865" s="25">
        <f t="shared" si="3928"/>
        <v>375</v>
      </c>
      <c r="Q3865" s="654"/>
      <c r="X3865" s="533" t="s">
        <v>916</v>
      </c>
      <c r="Y3865" s="533">
        <v>1</v>
      </c>
      <c r="Z3865" s="533" t="s">
        <v>39</v>
      </c>
      <c r="AA3865" s="533">
        <v>375</v>
      </c>
      <c r="AB3865" s="533">
        <v>375</v>
      </c>
    </row>
    <row r="3866" spans="1:28" ht="15.75" hidden="1">
      <c r="A3866" s="533" t="s">
        <v>2729</v>
      </c>
      <c r="B3866" s="533">
        <v>26</v>
      </c>
      <c r="C3866" s="533" t="s">
        <v>850</v>
      </c>
      <c r="D3866" s="572" t="s">
        <v>2319</v>
      </c>
      <c r="E3866" s="571" t="str">
        <f t="shared" si="3920"/>
        <v xml:space="preserve"> PANELBOARDS</v>
      </c>
      <c r="F3866" s="533" t="str">
        <f t="shared" si="3933"/>
        <v>EL</v>
      </c>
      <c r="G3866" s="533" t="s">
        <v>2722</v>
      </c>
      <c r="H3866" s="533">
        <v>1121</v>
      </c>
      <c r="I3866" s="533" t="str">
        <f t="shared" ref="I3866:J3866" si="3942">I3864</f>
        <v>Final branch circuit panels</v>
      </c>
      <c r="J3866" s="533" t="str">
        <f t="shared" si="3942"/>
        <v>Final branch circuit panels</v>
      </c>
      <c r="K3866" s="106" t="s">
        <v>48</v>
      </c>
      <c r="L3866" s="138" t="s">
        <v>917</v>
      </c>
      <c r="M3866" s="142">
        <v>1</v>
      </c>
      <c r="N3866" s="98" t="s">
        <v>39</v>
      </c>
      <c r="O3866" s="143">
        <v>375</v>
      </c>
      <c r="P3866" s="25">
        <f t="shared" si="3928"/>
        <v>375</v>
      </c>
      <c r="Q3866" s="654"/>
      <c r="X3866" s="533" t="s">
        <v>917</v>
      </c>
      <c r="Y3866" s="533">
        <v>1</v>
      </c>
      <c r="Z3866" s="533" t="s">
        <v>39</v>
      </c>
      <c r="AA3866" s="533">
        <v>375</v>
      </c>
      <c r="AB3866" s="533">
        <v>375</v>
      </c>
    </row>
    <row r="3867" spans="1:28" ht="15.75" hidden="1">
      <c r="A3867" s="533" t="s">
        <v>2729</v>
      </c>
      <c r="B3867" s="533">
        <v>26</v>
      </c>
      <c r="C3867" s="533" t="s">
        <v>850</v>
      </c>
      <c r="D3867" s="572" t="s">
        <v>2319</v>
      </c>
      <c r="E3867" s="571" t="str">
        <f t="shared" si="3920"/>
        <v xml:space="preserve"> PANELBOARDS</v>
      </c>
      <c r="F3867" s="533" t="str">
        <f t="shared" si="3933"/>
        <v>EL</v>
      </c>
      <c r="G3867" s="533" t="s">
        <v>2722</v>
      </c>
      <c r="H3867" s="533">
        <v>1122</v>
      </c>
      <c r="I3867" s="533" t="str">
        <f t="shared" ref="I3867:J3867" si="3943">I3865</f>
        <v>262416 - PANELBOARDS</v>
      </c>
      <c r="J3867" s="533" t="str">
        <f t="shared" si="3943"/>
        <v>262416 - PANELBOARDS</v>
      </c>
      <c r="K3867" s="233" t="s">
        <v>13</v>
      </c>
      <c r="L3867" s="632" t="s">
        <v>918</v>
      </c>
      <c r="M3867" s="234">
        <v>1</v>
      </c>
      <c r="N3867" s="236" t="s">
        <v>39</v>
      </c>
      <c r="O3867" s="143"/>
      <c r="P3867" s="25">
        <f t="shared" si="3928"/>
        <v>0</v>
      </c>
      <c r="Q3867" s="654"/>
      <c r="X3867" s="533" t="s">
        <v>918</v>
      </c>
      <c r="Y3867" s="533">
        <v>1</v>
      </c>
      <c r="Z3867" s="533" t="s">
        <v>39</v>
      </c>
      <c r="AB3867" s="533">
        <v>0</v>
      </c>
    </row>
    <row r="3868" spans="1:28" ht="15.75" hidden="1">
      <c r="A3868" s="533" t="s">
        <v>2729</v>
      </c>
      <c r="B3868" s="533">
        <v>26</v>
      </c>
      <c r="C3868" s="533" t="s">
        <v>850</v>
      </c>
      <c r="D3868" s="572" t="s">
        <v>2319</v>
      </c>
      <c r="E3868" s="571" t="str">
        <f t="shared" si="3920"/>
        <v xml:space="preserve"> PANELBOARDS</v>
      </c>
      <c r="F3868" s="533" t="str">
        <f t="shared" si="3933"/>
        <v>EL</v>
      </c>
      <c r="G3868" s="533" t="s">
        <v>2722</v>
      </c>
      <c r="H3868" s="533">
        <v>1123</v>
      </c>
      <c r="I3868" s="533" t="str">
        <f t="shared" ref="I3868:J3868" si="3944">I3866</f>
        <v>Final branch circuit panels</v>
      </c>
      <c r="J3868" s="533" t="str">
        <f t="shared" si="3944"/>
        <v>Final branch circuit panels</v>
      </c>
      <c r="K3868" s="233" t="s">
        <v>15</v>
      </c>
      <c r="L3868" s="632" t="s">
        <v>919</v>
      </c>
      <c r="M3868" s="234">
        <v>1</v>
      </c>
      <c r="N3868" s="236" t="s">
        <v>39</v>
      </c>
      <c r="O3868" s="143"/>
      <c r="P3868" s="25">
        <f t="shared" si="3928"/>
        <v>0</v>
      </c>
      <c r="Q3868" s="654"/>
      <c r="X3868" s="533" t="s">
        <v>919</v>
      </c>
      <c r="Y3868" s="533">
        <v>1</v>
      </c>
      <c r="Z3868" s="533" t="s">
        <v>39</v>
      </c>
      <c r="AB3868" s="533">
        <v>0</v>
      </c>
    </row>
    <row r="3869" spans="1:28" ht="15.75" hidden="1">
      <c r="A3869" s="533" t="s">
        <v>2729</v>
      </c>
      <c r="B3869" s="533">
        <v>26</v>
      </c>
      <c r="C3869" s="533" t="s">
        <v>850</v>
      </c>
      <c r="D3869" s="572" t="s">
        <v>2319</v>
      </c>
      <c r="E3869" s="571" t="str">
        <f t="shared" si="3920"/>
        <v xml:space="preserve"> PANELBOARDS</v>
      </c>
      <c r="F3869" s="533" t="str">
        <f t="shared" si="3933"/>
        <v>EL</v>
      </c>
      <c r="G3869" s="533" t="s">
        <v>2722</v>
      </c>
      <c r="H3869" s="533">
        <v>1124</v>
      </c>
      <c r="I3869" s="533" t="str">
        <f t="shared" ref="I3869:J3869" si="3945">I3867</f>
        <v>262416 - PANELBOARDS</v>
      </c>
      <c r="J3869" s="533" t="str">
        <f t="shared" si="3945"/>
        <v>262416 - PANELBOARDS</v>
      </c>
      <c r="K3869" s="233" t="s">
        <v>17</v>
      </c>
      <c r="L3869" s="632" t="s">
        <v>920</v>
      </c>
      <c r="M3869" s="234">
        <v>1</v>
      </c>
      <c r="N3869" s="236" t="s">
        <v>39</v>
      </c>
      <c r="O3869" s="143"/>
      <c r="P3869" s="25">
        <f t="shared" si="3928"/>
        <v>0</v>
      </c>
      <c r="Q3869" s="654"/>
      <c r="X3869" s="533" t="s">
        <v>920</v>
      </c>
      <c r="Y3869" s="533">
        <v>1</v>
      </c>
      <c r="Z3869" s="533" t="s">
        <v>39</v>
      </c>
      <c r="AB3869" s="533">
        <v>0</v>
      </c>
    </row>
    <row r="3870" spans="1:28" ht="15.75" hidden="1">
      <c r="A3870" s="533" t="s">
        <v>2729</v>
      </c>
      <c r="B3870" s="533">
        <v>26</v>
      </c>
      <c r="C3870" s="533" t="s">
        <v>850</v>
      </c>
      <c r="D3870" s="572" t="s">
        <v>2319</v>
      </c>
      <c r="E3870" s="571" t="str">
        <f t="shared" si="3920"/>
        <v xml:space="preserve"> PANELBOARDS</v>
      </c>
      <c r="F3870" s="533" t="str">
        <f t="shared" si="3933"/>
        <v>EL</v>
      </c>
      <c r="G3870" s="533" t="s">
        <v>2722</v>
      </c>
      <c r="H3870" s="533">
        <v>1125</v>
      </c>
      <c r="I3870" s="533" t="str">
        <f t="shared" ref="I3870:J3870" si="3946">I3868</f>
        <v>Final branch circuit panels</v>
      </c>
      <c r="J3870" s="533" t="str">
        <f t="shared" si="3946"/>
        <v>Final branch circuit panels</v>
      </c>
      <c r="K3870" s="233" t="s">
        <v>19</v>
      </c>
      <c r="L3870" s="632" t="s">
        <v>921</v>
      </c>
      <c r="M3870" s="234">
        <v>1</v>
      </c>
      <c r="N3870" s="236" t="s">
        <v>39</v>
      </c>
      <c r="O3870" s="143"/>
      <c r="P3870" s="25">
        <f t="shared" si="3928"/>
        <v>0</v>
      </c>
      <c r="Q3870" s="654"/>
      <c r="X3870" s="533" t="s">
        <v>921</v>
      </c>
      <c r="Y3870" s="533">
        <v>1</v>
      </c>
      <c r="Z3870" s="533" t="s">
        <v>39</v>
      </c>
      <c r="AB3870" s="533">
        <v>0</v>
      </c>
    </row>
    <row r="3871" spans="1:28" ht="15.75" hidden="1">
      <c r="A3871" s="533" t="s">
        <v>2729</v>
      </c>
      <c r="B3871" s="533">
        <v>26</v>
      </c>
      <c r="C3871" s="533" t="s">
        <v>850</v>
      </c>
      <c r="D3871" s="572" t="s">
        <v>2321</v>
      </c>
      <c r="E3871" s="571" t="s">
        <v>2754</v>
      </c>
      <c r="F3871" s="533" t="str">
        <f t="shared" si="3933"/>
        <v>EL</v>
      </c>
      <c r="G3871" s="533" t="s">
        <v>2725</v>
      </c>
      <c r="H3871" s="533">
        <v>1126</v>
      </c>
      <c r="I3871" s="533" t="str">
        <f>L3871</f>
        <v>262419 MOTOR CONTROL CENTERS</v>
      </c>
      <c r="J3871" s="533" t="str">
        <f>L3871</f>
        <v>262419 MOTOR CONTROL CENTERS</v>
      </c>
      <c r="K3871" s="106"/>
      <c r="L3871" s="139" t="s">
        <v>922</v>
      </c>
      <c r="M3871" s="142"/>
      <c r="N3871" s="98"/>
      <c r="O3871" s="391"/>
      <c r="P3871" s="652"/>
      <c r="Q3871" s="654"/>
      <c r="X3871" s="533" t="s">
        <v>922</v>
      </c>
    </row>
    <row r="3872" spans="1:28" ht="15.75" hidden="1">
      <c r="A3872" s="533" t="s">
        <v>2729</v>
      </c>
      <c r="B3872" s="533">
        <v>26</v>
      </c>
      <c r="C3872" s="533" t="s">
        <v>850</v>
      </c>
      <c r="D3872" s="572" t="s">
        <v>2321</v>
      </c>
      <c r="E3872" s="571" t="str">
        <f>E3871</f>
        <v>MOTOR CONTROL CENTERS</v>
      </c>
      <c r="F3872" s="533" t="str">
        <f t="shared" si="3933"/>
        <v>EL</v>
      </c>
      <c r="G3872" s="533" t="s">
        <v>2722</v>
      </c>
      <c r="H3872" s="533">
        <v>1127</v>
      </c>
      <c r="I3872" s="533" t="str">
        <f>I3870</f>
        <v>Final branch circuit panels</v>
      </c>
      <c r="J3872" s="533" t="str">
        <f>J3870</f>
        <v>Final branch circuit panels</v>
      </c>
      <c r="K3872" s="106" t="s">
        <v>13</v>
      </c>
      <c r="L3872" s="138" t="s">
        <v>923</v>
      </c>
      <c r="M3872" s="142">
        <v>1</v>
      </c>
      <c r="N3872" s="98" t="s">
        <v>39</v>
      </c>
      <c r="O3872" s="143">
        <v>800</v>
      </c>
      <c r="P3872" s="25">
        <f>O3872*M3872</f>
        <v>800</v>
      </c>
      <c r="Q3872" s="654"/>
      <c r="X3872" s="533" t="s">
        <v>923</v>
      </c>
      <c r="Y3872" s="533">
        <v>1</v>
      </c>
      <c r="Z3872" s="533" t="s">
        <v>39</v>
      </c>
      <c r="AA3872" s="533">
        <v>800</v>
      </c>
      <c r="AB3872" s="533">
        <v>800</v>
      </c>
    </row>
    <row r="3873" spans="1:28" ht="15.75" hidden="1">
      <c r="A3873" s="533" t="s">
        <v>2729</v>
      </c>
      <c r="B3873" s="533">
        <v>26</v>
      </c>
      <c r="C3873" s="533" t="s">
        <v>850</v>
      </c>
      <c r="D3873" s="572" t="s">
        <v>2327</v>
      </c>
      <c r="E3873" s="571" t="s">
        <v>1284</v>
      </c>
      <c r="F3873" s="533" t="str">
        <f t="shared" si="3933"/>
        <v>EL</v>
      </c>
      <c r="G3873" s="533" t="s">
        <v>2725</v>
      </c>
      <c r="H3873" s="533">
        <v>1128</v>
      </c>
      <c r="I3873" s="533" t="str">
        <f t="shared" ref="I3873:I3874" si="3947">L3873</f>
        <v>262726 - WIRING DEVICES</v>
      </c>
      <c r="J3873" s="533" t="str">
        <f t="shared" ref="J3873:J3874" si="3948">L3873</f>
        <v>262726 - WIRING DEVICES</v>
      </c>
      <c r="K3873" s="106"/>
      <c r="L3873" s="139" t="s">
        <v>924</v>
      </c>
      <c r="M3873" s="142"/>
      <c r="N3873" s="98"/>
      <c r="O3873" s="143"/>
      <c r="P3873" s="143"/>
      <c r="Q3873" s="147"/>
      <c r="X3873" s="533" t="s">
        <v>924</v>
      </c>
    </row>
    <row r="3874" spans="1:28" ht="15.75" hidden="1">
      <c r="A3874" s="533" t="s">
        <v>2729</v>
      </c>
      <c r="B3874" s="533">
        <v>26</v>
      </c>
      <c r="C3874" s="533" t="s">
        <v>850</v>
      </c>
      <c r="D3874" s="572" t="s">
        <v>2327</v>
      </c>
      <c r="E3874" s="571" t="str">
        <f t="shared" ref="E3874:E3890" si="3949">E3873</f>
        <v xml:space="preserve"> WIRING DEVICES</v>
      </c>
      <c r="F3874" s="533" t="str">
        <f t="shared" si="3933"/>
        <v>EL</v>
      </c>
      <c r="G3874" s="533" t="s">
        <v>2725</v>
      </c>
      <c r="H3874" s="533">
        <v>1129</v>
      </c>
      <c r="I3874" s="533" t="str">
        <f t="shared" si="3947"/>
        <v>Switches</v>
      </c>
      <c r="J3874" s="533" t="str">
        <f t="shared" si="3948"/>
        <v>Switches</v>
      </c>
      <c r="K3874" s="106"/>
      <c r="L3874" s="139" t="s">
        <v>925</v>
      </c>
      <c r="M3874" s="142"/>
      <c r="N3874" s="98"/>
      <c r="O3874" s="143"/>
      <c r="P3874" s="143"/>
      <c r="Q3874" s="147"/>
      <c r="X3874" s="533" t="s">
        <v>925</v>
      </c>
    </row>
    <row r="3875" spans="1:28" ht="15.75" hidden="1">
      <c r="A3875" s="533" t="s">
        <v>2729</v>
      </c>
      <c r="B3875" s="533">
        <v>26</v>
      </c>
      <c r="C3875" s="533" t="s">
        <v>850</v>
      </c>
      <c r="D3875" s="572" t="s">
        <v>2327</v>
      </c>
      <c r="E3875" s="571" t="str">
        <f t="shared" si="3949"/>
        <v xml:space="preserve"> WIRING DEVICES</v>
      </c>
      <c r="F3875" s="533" t="str">
        <f t="shared" si="3933"/>
        <v>EL</v>
      </c>
      <c r="G3875" s="533" t="s">
        <v>2722</v>
      </c>
      <c r="H3875" s="533">
        <v>1130</v>
      </c>
      <c r="I3875" s="533" t="str">
        <f t="shared" ref="I3875:J3875" si="3950">I3873</f>
        <v>262726 - WIRING DEVICES</v>
      </c>
      <c r="J3875" s="533" t="str">
        <f t="shared" si="3950"/>
        <v>262726 - WIRING DEVICES</v>
      </c>
      <c r="K3875" s="106" t="s">
        <v>15</v>
      </c>
      <c r="L3875" s="138" t="s">
        <v>926</v>
      </c>
      <c r="M3875" s="237">
        <v>30</v>
      </c>
      <c r="N3875" s="98" t="s">
        <v>39</v>
      </c>
      <c r="O3875" s="143">
        <v>8</v>
      </c>
      <c r="P3875" s="25">
        <f t="shared" ref="P3875:P3880" si="3951">O3875*M3875</f>
        <v>240</v>
      </c>
      <c r="Q3875" s="147"/>
      <c r="X3875" s="533" t="s">
        <v>926</v>
      </c>
      <c r="Y3875" s="533">
        <v>30</v>
      </c>
      <c r="Z3875" s="533" t="s">
        <v>39</v>
      </c>
      <c r="AA3875" s="533">
        <v>8</v>
      </c>
      <c r="AB3875" s="533">
        <v>240</v>
      </c>
    </row>
    <row r="3876" spans="1:28" ht="15.75" hidden="1">
      <c r="A3876" s="533" t="s">
        <v>2729</v>
      </c>
      <c r="B3876" s="533">
        <v>26</v>
      </c>
      <c r="C3876" s="533" t="s">
        <v>850</v>
      </c>
      <c r="D3876" s="572" t="s">
        <v>2327</v>
      </c>
      <c r="E3876" s="571" t="str">
        <f t="shared" si="3949"/>
        <v xml:space="preserve"> WIRING DEVICES</v>
      </c>
      <c r="F3876" s="533" t="str">
        <f t="shared" si="3933"/>
        <v>EL</v>
      </c>
      <c r="G3876" s="533" t="s">
        <v>2722</v>
      </c>
      <c r="H3876" s="533">
        <v>1131</v>
      </c>
      <c r="I3876" s="533" t="str">
        <f t="shared" ref="I3876:J3876" si="3952">I3874</f>
        <v>Switches</v>
      </c>
      <c r="J3876" s="533" t="str">
        <f t="shared" si="3952"/>
        <v>Switches</v>
      </c>
      <c r="K3876" s="106" t="s">
        <v>17</v>
      </c>
      <c r="L3876" s="138" t="s">
        <v>927</v>
      </c>
      <c r="M3876" s="232">
        <v>12</v>
      </c>
      <c r="N3876" s="98" t="s">
        <v>39</v>
      </c>
      <c r="O3876" s="143">
        <v>10</v>
      </c>
      <c r="P3876" s="25">
        <f t="shared" si="3951"/>
        <v>120</v>
      </c>
      <c r="Q3876" s="147"/>
      <c r="X3876" s="533" t="s">
        <v>927</v>
      </c>
      <c r="Y3876" s="533">
        <v>12</v>
      </c>
      <c r="Z3876" s="533" t="s">
        <v>39</v>
      </c>
      <c r="AA3876" s="533">
        <v>10</v>
      </c>
      <c r="AB3876" s="533">
        <v>120</v>
      </c>
    </row>
    <row r="3877" spans="1:28" ht="15.75" hidden="1">
      <c r="A3877" s="533" t="s">
        <v>2729</v>
      </c>
      <c r="B3877" s="533">
        <v>26</v>
      </c>
      <c r="C3877" s="533" t="s">
        <v>850</v>
      </c>
      <c r="D3877" s="572" t="s">
        <v>2327</v>
      </c>
      <c r="E3877" s="571" t="str">
        <f t="shared" si="3949"/>
        <v xml:space="preserve"> WIRING DEVICES</v>
      </c>
      <c r="F3877" s="533" t="str">
        <f t="shared" si="3933"/>
        <v>EL</v>
      </c>
      <c r="G3877" s="533" t="s">
        <v>2722</v>
      </c>
      <c r="H3877" s="533">
        <v>1132</v>
      </c>
      <c r="I3877" s="533" t="str">
        <f t="shared" ref="I3877:J3877" si="3953">I3875</f>
        <v>262726 - WIRING DEVICES</v>
      </c>
      <c r="J3877" s="533" t="str">
        <f t="shared" si="3953"/>
        <v>262726 - WIRING DEVICES</v>
      </c>
      <c r="K3877" s="106" t="s">
        <v>19</v>
      </c>
      <c r="L3877" s="138" t="s">
        <v>928</v>
      </c>
      <c r="M3877" s="232">
        <v>6</v>
      </c>
      <c r="N3877" s="98" t="s">
        <v>39</v>
      </c>
      <c r="O3877" s="143">
        <v>10</v>
      </c>
      <c r="P3877" s="25">
        <f t="shared" si="3951"/>
        <v>60</v>
      </c>
      <c r="Q3877" s="147"/>
      <c r="X3877" s="533" t="s">
        <v>928</v>
      </c>
      <c r="Y3877" s="533">
        <v>6</v>
      </c>
      <c r="Z3877" s="533" t="s">
        <v>39</v>
      </c>
      <c r="AA3877" s="533">
        <v>10</v>
      </c>
      <c r="AB3877" s="533">
        <v>60</v>
      </c>
    </row>
    <row r="3878" spans="1:28" ht="15.75" hidden="1">
      <c r="A3878" s="533" t="s">
        <v>2729</v>
      </c>
      <c r="B3878" s="533">
        <v>26</v>
      </c>
      <c r="C3878" s="533" t="s">
        <v>850</v>
      </c>
      <c r="D3878" s="572" t="s">
        <v>2327</v>
      </c>
      <c r="E3878" s="571" t="str">
        <f t="shared" si="3949"/>
        <v xml:space="preserve"> WIRING DEVICES</v>
      </c>
      <c r="F3878" s="533" t="str">
        <f t="shared" si="3933"/>
        <v>EL</v>
      </c>
      <c r="G3878" s="533" t="s">
        <v>2722</v>
      </c>
      <c r="H3878" s="533">
        <v>1133</v>
      </c>
      <c r="I3878" s="533" t="str">
        <f t="shared" ref="I3878:J3878" si="3954">I3876</f>
        <v>Switches</v>
      </c>
      <c r="J3878" s="533" t="str">
        <f t="shared" si="3954"/>
        <v>Switches</v>
      </c>
      <c r="K3878" s="106" t="s">
        <v>20</v>
      </c>
      <c r="L3878" s="138" t="s">
        <v>929</v>
      </c>
      <c r="M3878" s="232">
        <v>8</v>
      </c>
      <c r="N3878" s="98" t="s">
        <v>39</v>
      </c>
      <c r="O3878" s="143">
        <v>10</v>
      </c>
      <c r="P3878" s="25">
        <f t="shared" si="3951"/>
        <v>80</v>
      </c>
      <c r="Q3878" s="147"/>
      <c r="X3878" s="533" t="s">
        <v>929</v>
      </c>
      <c r="Y3878" s="533">
        <v>8</v>
      </c>
      <c r="Z3878" s="533" t="s">
        <v>39</v>
      </c>
      <c r="AA3878" s="533">
        <v>10</v>
      </c>
      <c r="AB3878" s="533">
        <v>80</v>
      </c>
    </row>
    <row r="3879" spans="1:28" ht="16.5" hidden="1" thickBot="1">
      <c r="A3879" s="533" t="s">
        <v>2729</v>
      </c>
      <c r="B3879" s="533">
        <v>26</v>
      </c>
      <c r="C3879" s="533" t="s">
        <v>850</v>
      </c>
      <c r="D3879" s="572" t="s">
        <v>2327</v>
      </c>
      <c r="E3879" s="571" t="str">
        <f t="shared" si="3949"/>
        <v xml:space="preserve"> WIRING DEVICES</v>
      </c>
      <c r="F3879" s="533" t="str">
        <f t="shared" si="3933"/>
        <v>EL</v>
      </c>
      <c r="G3879" s="533" t="s">
        <v>2722</v>
      </c>
      <c r="H3879" s="533">
        <v>1134</v>
      </c>
      <c r="I3879" s="533" t="str">
        <f t="shared" ref="I3879:J3879" si="3955">I3877</f>
        <v>262726 - WIRING DEVICES</v>
      </c>
      <c r="J3879" s="533" t="str">
        <f t="shared" si="3955"/>
        <v>262726 - WIRING DEVICES</v>
      </c>
      <c r="K3879" s="106" t="s">
        <v>21</v>
      </c>
      <c r="L3879" s="138" t="s">
        <v>930</v>
      </c>
      <c r="M3879" s="238">
        <v>2</v>
      </c>
      <c r="N3879" s="98" t="s">
        <v>39</v>
      </c>
      <c r="O3879" s="143">
        <v>15</v>
      </c>
      <c r="P3879" s="25">
        <f t="shared" si="3951"/>
        <v>30</v>
      </c>
      <c r="Q3879" s="147"/>
      <c r="X3879" s="533" t="s">
        <v>930</v>
      </c>
      <c r="Y3879" s="533">
        <v>2</v>
      </c>
      <c r="Z3879" s="533" t="s">
        <v>39</v>
      </c>
      <c r="AA3879" s="533">
        <v>15</v>
      </c>
      <c r="AB3879" s="533">
        <v>30</v>
      </c>
    </row>
    <row r="3880" spans="1:28" ht="15.75" hidden="1">
      <c r="A3880" s="533" t="s">
        <v>2729</v>
      </c>
      <c r="B3880" s="533">
        <v>26</v>
      </c>
      <c r="C3880" s="533" t="s">
        <v>850</v>
      </c>
      <c r="D3880" s="572" t="s">
        <v>2327</v>
      </c>
      <c r="E3880" s="571" t="str">
        <f t="shared" si="3949"/>
        <v xml:space="preserve"> WIRING DEVICES</v>
      </c>
      <c r="F3880" s="533" t="str">
        <f t="shared" si="3933"/>
        <v>EL</v>
      </c>
      <c r="G3880" s="533" t="s">
        <v>2722</v>
      </c>
      <c r="H3880" s="533">
        <v>1135</v>
      </c>
      <c r="I3880" s="533" t="str">
        <f t="shared" ref="I3880:J3880" si="3956">I3878</f>
        <v>Switches</v>
      </c>
      <c r="J3880" s="533" t="str">
        <f t="shared" si="3956"/>
        <v>Switches</v>
      </c>
      <c r="K3880" s="233" t="s">
        <v>77</v>
      </c>
      <c r="L3880" s="632" t="s">
        <v>931</v>
      </c>
      <c r="M3880" s="234">
        <v>5</v>
      </c>
      <c r="N3880" s="236" t="s">
        <v>39</v>
      </c>
      <c r="O3880" s="143"/>
      <c r="P3880" s="25">
        <f t="shared" si="3951"/>
        <v>0</v>
      </c>
      <c r="Q3880" s="147"/>
      <c r="X3880" s="533" t="s">
        <v>931</v>
      </c>
      <c r="Y3880" s="533">
        <v>5</v>
      </c>
      <c r="Z3880" s="533" t="s">
        <v>39</v>
      </c>
      <c r="AB3880" s="533">
        <v>0</v>
      </c>
    </row>
    <row r="3881" spans="1:28" ht="15.75" hidden="1">
      <c r="A3881" s="533" t="s">
        <v>2729</v>
      </c>
      <c r="B3881" s="533">
        <v>26</v>
      </c>
      <c r="C3881" s="533" t="s">
        <v>850</v>
      </c>
      <c r="D3881" s="572" t="s">
        <v>2327</v>
      </c>
      <c r="E3881" s="571" t="str">
        <f t="shared" si="3949"/>
        <v xml:space="preserve"> WIRING DEVICES</v>
      </c>
      <c r="F3881" s="533" t="str">
        <f t="shared" si="3933"/>
        <v>EL</v>
      </c>
      <c r="G3881" s="533" t="s">
        <v>2725</v>
      </c>
      <c r="H3881" s="533">
        <v>1136</v>
      </c>
      <c r="I3881" s="533" t="str">
        <f>L3881</f>
        <v xml:space="preserve">Socket Outlets </v>
      </c>
      <c r="J3881" s="533" t="str">
        <f>L3881</f>
        <v xml:space="preserve">Socket Outlets </v>
      </c>
      <c r="K3881" s="106"/>
      <c r="L3881" s="139" t="s">
        <v>932</v>
      </c>
      <c r="M3881" s="142"/>
      <c r="N3881" s="98"/>
      <c r="O3881" s="143"/>
      <c r="P3881" s="143"/>
      <c r="Q3881" s="147"/>
      <c r="X3881" s="533" t="s">
        <v>932</v>
      </c>
    </row>
    <row r="3882" spans="1:28" ht="15.75" hidden="1">
      <c r="A3882" s="533" t="s">
        <v>2729</v>
      </c>
      <c r="B3882" s="533">
        <v>26</v>
      </c>
      <c r="C3882" s="533" t="s">
        <v>850</v>
      </c>
      <c r="D3882" s="572" t="s">
        <v>2327</v>
      </c>
      <c r="E3882" s="571" t="str">
        <f t="shared" si="3949"/>
        <v xml:space="preserve"> WIRING DEVICES</v>
      </c>
      <c r="F3882" s="533" t="str">
        <f t="shared" si="3933"/>
        <v>EL</v>
      </c>
      <c r="G3882" s="533" t="s">
        <v>2722</v>
      </c>
      <c r="H3882" s="533">
        <v>1137</v>
      </c>
      <c r="I3882" s="533" t="str">
        <f t="shared" ref="I3882:J3882" si="3957">I3880</f>
        <v>Switches</v>
      </c>
      <c r="J3882" s="533" t="str">
        <f t="shared" si="3957"/>
        <v>Switches</v>
      </c>
      <c r="K3882" s="151" t="s">
        <v>45</v>
      </c>
      <c r="L3882" s="655" t="s">
        <v>933</v>
      </c>
      <c r="M3882" s="237">
        <v>34</v>
      </c>
      <c r="N3882" s="98" t="s">
        <v>39</v>
      </c>
      <c r="O3882" s="143">
        <v>45</v>
      </c>
      <c r="P3882" s="25">
        <f t="shared" ref="P3882:P3887" si="3958">O3882*M3882</f>
        <v>1530</v>
      </c>
      <c r="Q3882" s="147"/>
      <c r="X3882" s="533" t="s">
        <v>933</v>
      </c>
      <c r="Y3882" s="533">
        <v>34</v>
      </c>
      <c r="Z3882" s="533" t="s">
        <v>39</v>
      </c>
      <c r="AA3882" s="533">
        <v>45</v>
      </c>
      <c r="AB3882" s="533">
        <v>1530</v>
      </c>
    </row>
    <row r="3883" spans="1:28" ht="15.75" hidden="1">
      <c r="A3883" s="533" t="s">
        <v>2729</v>
      </c>
      <c r="B3883" s="533">
        <v>26</v>
      </c>
      <c r="C3883" s="533" t="s">
        <v>850</v>
      </c>
      <c r="D3883" s="572" t="s">
        <v>2327</v>
      </c>
      <c r="E3883" s="571" t="str">
        <f t="shared" si="3949"/>
        <v xml:space="preserve"> WIRING DEVICES</v>
      </c>
      <c r="F3883" s="533" t="str">
        <f t="shared" si="3933"/>
        <v>EL</v>
      </c>
      <c r="G3883" s="533" t="s">
        <v>2722</v>
      </c>
      <c r="H3883" s="533">
        <v>1138</v>
      </c>
      <c r="I3883" s="533" t="str">
        <f t="shared" ref="I3883:J3883" si="3959">I3881</f>
        <v xml:space="preserve">Socket Outlets </v>
      </c>
      <c r="J3883" s="533" t="str">
        <f t="shared" si="3959"/>
        <v xml:space="preserve">Socket Outlets </v>
      </c>
      <c r="K3883" s="151" t="s">
        <v>48</v>
      </c>
      <c r="L3883" s="655" t="s">
        <v>934</v>
      </c>
      <c r="M3883" s="232">
        <v>16</v>
      </c>
      <c r="N3883" s="98" t="s">
        <v>39</v>
      </c>
      <c r="O3883" s="143">
        <v>55</v>
      </c>
      <c r="P3883" s="25">
        <f t="shared" si="3958"/>
        <v>880</v>
      </c>
      <c r="Q3883" s="147"/>
      <c r="X3883" s="533" t="s">
        <v>934</v>
      </c>
      <c r="Y3883" s="533">
        <v>16</v>
      </c>
      <c r="Z3883" s="533" t="s">
        <v>39</v>
      </c>
      <c r="AA3883" s="533">
        <v>55</v>
      </c>
      <c r="AB3883" s="533">
        <v>880</v>
      </c>
    </row>
    <row r="3884" spans="1:28" ht="15.75" hidden="1">
      <c r="A3884" s="533" t="s">
        <v>2729</v>
      </c>
      <c r="B3884" s="533">
        <v>26</v>
      </c>
      <c r="C3884" s="533" t="s">
        <v>850</v>
      </c>
      <c r="D3884" s="572" t="s">
        <v>2327</v>
      </c>
      <c r="E3884" s="571" t="str">
        <f t="shared" si="3949"/>
        <v xml:space="preserve"> WIRING DEVICES</v>
      </c>
      <c r="F3884" s="533" t="str">
        <f t="shared" si="3933"/>
        <v>EL</v>
      </c>
      <c r="G3884" s="533" t="s">
        <v>2722</v>
      </c>
      <c r="H3884" s="533">
        <v>1139</v>
      </c>
      <c r="I3884" s="533" t="str">
        <f t="shared" ref="I3884:J3884" si="3960">I3882</f>
        <v>Switches</v>
      </c>
      <c r="J3884" s="533" t="str">
        <f t="shared" si="3960"/>
        <v>Switches</v>
      </c>
      <c r="K3884" s="151" t="s">
        <v>50</v>
      </c>
      <c r="L3884" s="655" t="s">
        <v>935</v>
      </c>
      <c r="M3884" s="232">
        <v>16</v>
      </c>
      <c r="N3884" s="98" t="s">
        <v>39</v>
      </c>
      <c r="O3884" s="143">
        <v>75</v>
      </c>
      <c r="P3884" s="25">
        <f t="shared" si="3958"/>
        <v>1200</v>
      </c>
      <c r="Q3884" s="147"/>
      <c r="X3884" s="533" t="s">
        <v>935</v>
      </c>
      <c r="Y3884" s="533">
        <v>16</v>
      </c>
      <c r="Z3884" s="533" t="s">
        <v>39</v>
      </c>
      <c r="AA3884" s="533">
        <v>75</v>
      </c>
      <c r="AB3884" s="533">
        <v>1200</v>
      </c>
    </row>
    <row r="3885" spans="1:28" ht="16.5" hidden="1" thickBot="1">
      <c r="A3885" s="533" t="s">
        <v>2729</v>
      </c>
      <c r="B3885" s="533">
        <v>26</v>
      </c>
      <c r="C3885" s="533" t="s">
        <v>850</v>
      </c>
      <c r="D3885" s="572" t="s">
        <v>2327</v>
      </c>
      <c r="E3885" s="571" t="str">
        <f t="shared" si="3949"/>
        <v xml:space="preserve"> WIRING DEVICES</v>
      </c>
      <c r="F3885" s="533" t="str">
        <f t="shared" si="3933"/>
        <v>EL</v>
      </c>
      <c r="G3885" s="533" t="s">
        <v>2722</v>
      </c>
      <c r="H3885" s="533">
        <v>1140</v>
      </c>
      <c r="I3885" s="533" t="str">
        <f t="shared" ref="I3885:J3885" si="3961">I3883</f>
        <v xml:space="preserve">Socket Outlets </v>
      </c>
      <c r="J3885" s="533" t="str">
        <f t="shared" si="3961"/>
        <v xml:space="preserve">Socket Outlets </v>
      </c>
      <c r="K3885" s="151" t="s">
        <v>76</v>
      </c>
      <c r="L3885" s="655" t="s">
        <v>936</v>
      </c>
      <c r="M3885" s="238">
        <v>1</v>
      </c>
      <c r="N3885" s="98" t="s">
        <v>39</v>
      </c>
      <c r="O3885" s="143">
        <v>85</v>
      </c>
      <c r="P3885" s="25">
        <f t="shared" si="3958"/>
        <v>85</v>
      </c>
      <c r="Q3885" s="147"/>
      <c r="X3885" s="533" t="s">
        <v>936</v>
      </c>
      <c r="Y3885" s="533">
        <v>1</v>
      </c>
      <c r="Z3885" s="533" t="s">
        <v>39</v>
      </c>
      <c r="AA3885" s="533">
        <v>85</v>
      </c>
      <c r="AB3885" s="533">
        <v>85</v>
      </c>
    </row>
    <row r="3886" spans="1:28" ht="15.75" hidden="1">
      <c r="A3886" s="533" t="s">
        <v>2729</v>
      </c>
      <c r="B3886" s="533">
        <v>26</v>
      </c>
      <c r="C3886" s="533" t="s">
        <v>850</v>
      </c>
      <c r="D3886" s="572" t="s">
        <v>2327</v>
      </c>
      <c r="E3886" s="571" t="str">
        <f t="shared" si="3949"/>
        <v xml:space="preserve"> WIRING DEVICES</v>
      </c>
      <c r="F3886" s="533" t="str">
        <f t="shared" si="3933"/>
        <v>EL</v>
      </c>
      <c r="G3886" s="533" t="s">
        <v>2722</v>
      </c>
      <c r="H3886" s="533">
        <v>1141</v>
      </c>
      <c r="I3886" s="533" t="str">
        <f t="shared" ref="I3886:J3886" si="3962">I3884</f>
        <v>Switches</v>
      </c>
      <c r="J3886" s="533" t="str">
        <f t="shared" si="3962"/>
        <v>Switches</v>
      </c>
      <c r="K3886" s="235" t="s">
        <v>341</v>
      </c>
      <c r="L3886" s="656" t="s">
        <v>937</v>
      </c>
      <c r="M3886" s="234">
        <v>2</v>
      </c>
      <c r="N3886" s="236" t="s">
        <v>39</v>
      </c>
      <c r="O3886" s="143"/>
      <c r="P3886" s="25">
        <f t="shared" si="3958"/>
        <v>0</v>
      </c>
      <c r="Q3886" s="147"/>
      <c r="X3886" s="533" t="s">
        <v>937</v>
      </c>
      <c r="Y3886" s="533">
        <v>2</v>
      </c>
      <c r="Z3886" s="533" t="s">
        <v>39</v>
      </c>
      <c r="AB3886" s="533">
        <v>0</v>
      </c>
    </row>
    <row r="3887" spans="1:28" ht="15.75" hidden="1">
      <c r="A3887" s="533" t="s">
        <v>2729</v>
      </c>
      <c r="B3887" s="533">
        <v>26</v>
      </c>
      <c r="C3887" s="533" t="s">
        <v>850</v>
      </c>
      <c r="D3887" s="572" t="s">
        <v>2327</v>
      </c>
      <c r="E3887" s="571" t="str">
        <f t="shared" si="3949"/>
        <v xml:space="preserve"> WIRING DEVICES</v>
      </c>
      <c r="F3887" s="533" t="str">
        <f t="shared" si="3933"/>
        <v>EL</v>
      </c>
      <c r="G3887" s="533" t="s">
        <v>2722</v>
      </c>
      <c r="H3887" s="533">
        <v>1142</v>
      </c>
      <c r="I3887" s="533" t="str">
        <f t="shared" ref="I3887:J3887" si="3963">I3885</f>
        <v xml:space="preserve">Socket Outlets </v>
      </c>
      <c r="J3887" s="533" t="str">
        <f t="shared" si="3963"/>
        <v xml:space="preserve">Socket Outlets </v>
      </c>
      <c r="K3887" s="235" t="s">
        <v>13</v>
      </c>
      <c r="L3887" s="656" t="s">
        <v>938</v>
      </c>
      <c r="M3887" s="234">
        <v>1</v>
      </c>
      <c r="N3887" s="236" t="s">
        <v>39</v>
      </c>
      <c r="O3887" s="143"/>
      <c r="P3887" s="25">
        <f t="shared" si="3958"/>
        <v>0</v>
      </c>
      <c r="Q3887" s="147"/>
      <c r="X3887" s="533" t="s">
        <v>938</v>
      </c>
      <c r="Y3887" s="533">
        <v>1</v>
      </c>
      <c r="Z3887" s="533" t="s">
        <v>39</v>
      </c>
      <c r="AB3887" s="533">
        <v>0</v>
      </c>
    </row>
    <row r="3888" spans="1:28" ht="15.75" hidden="1">
      <c r="A3888" s="533" t="s">
        <v>2729</v>
      </c>
      <c r="B3888" s="533">
        <v>26</v>
      </c>
      <c r="C3888" s="533" t="s">
        <v>850</v>
      </c>
      <c r="D3888" s="572" t="s">
        <v>2327</v>
      </c>
      <c r="E3888" s="571" t="str">
        <f t="shared" si="3949"/>
        <v xml:space="preserve"> WIRING DEVICES</v>
      </c>
      <c r="F3888" s="533" t="str">
        <f t="shared" si="3933"/>
        <v>EL</v>
      </c>
      <c r="G3888" s="533" t="s">
        <v>2725</v>
      </c>
      <c r="H3888" s="533">
        <v>1143</v>
      </c>
      <c r="I3888" s="533" t="str">
        <f>L3888</f>
        <v>Electric Outlets</v>
      </c>
      <c r="J3888" s="533" t="str">
        <f>L3888</f>
        <v>Electric Outlets</v>
      </c>
      <c r="K3888" s="151"/>
      <c r="L3888" s="657" t="s">
        <v>939</v>
      </c>
      <c r="M3888" s="142"/>
      <c r="N3888" s="98"/>
      <c r="O3888" s="143"/>
      <c r="P3888" s="143"/>
      <c r="Q3888" s="147"/>
      <c r="X3888" s="533" t="s">
        <v>939</v>
      </c>
    </row>
    <row r="3889" spans="1:28" ht="16.5" hidden="1" thickBot="1">
      <c r="A3889" s="533" t="s">
        <v>2729</v>
      </c>
      <c r="B3889" s="533">
        <v>26</v>
      </c>
      <c r="C3889" s="533" t="s">
        <v>850</v>
      </c>
      <c r="D3889" s="572" t="s">
        <v>2327</v>
      </c>
      <c r="E3889" s="571" t="str">
        <f t="shared" si="3949"/>
        <v xml:space="preserve"> WIRING DEVICES</v>
      </c>
      <c r="F3889" s="533" t="str">
        <f t="shared" si="3933"/>
        <v>EL</v>
      </c>
      <c r="G3889" s="533" t="s">
        <v>2722</v>
      </c>
      <c r="H3889" s="533">
        <v>1144</v>
      </c>
      <c r="I3889" s="533" t="str">
        <f t="shared" ref="I3889:J3889" si="3964">I3887</f>
        <v xml:space="preserve">Socket Outlets </v>
      </c>
      <c r="J3889" s="533" t="str">
        <f t="shared" si="3964"/>
        <v xml:space="preserve">Socket Outlets </v>
      </c>
      <c r="K3889" s="106" t="s">
        <v>13</v>
      </c>
      <c r="L3889" s="138" t="s">
        <v>940</v>
      </c>
      <c r="M3889" s="272">
        <v>26</v>
      </c>
      <c r="N3889" s="98" t="s">
        <v>39</v>
      </c>
      <c r="O3889" s="143">
        <v>60</v>
      </c>
      <c r="P3889" s="25">
        <f t="shared" ref="P3889:P3890" si="3965">O3889*M3889</f>
        <v>1560</v>
      </c>
      <c r="Q3889" s="147"/>
      <c r="X3889" s="533" t="s">
        <v>940</v>
      </c>
      <c r="Y3889" s="533">
        <v>26</v>
      </c>
      <c r="Z3889" s="533" t="s">
        <v>39</v>
      </c>
      <c r="AA3889" s="533">
        <v>60</v>
      </c>
      <c r="AB3889" s="533">
        <v>1560</v>
      </c>
    </row>
    <row r="3890" spans="1:28" ht="15.75" hidden="1">
      <c r="A3890" s="533" t="s">
        <v>2729</v>
      </c>
      <c r="B3890" s="533">
        <v>26</v>
      </c>
      <c r="C3890" s="533" t="s">
        <v>850</v>
      </c>
      <c r="D3890" s="572" t="s">
        <v>2327</v>
      </c>
      <c r="E3890" s="571" t="str">
        <f t="shared" si="3949"/>
        <v xml:space="preserve"> WIRING DEVICES</v>
      </c>
      <c r="F3890" s="533" t="str">
        <f t="shared" si="3933"/>
        <v>EL</v>
      </c>
      <c r="G3890" s="533" t="s">
        <v>2722</v>
      </c>
      <c r="H3890" s="533">
        <v>1145</v>
      </c>
      <c r="I3890" s="533" t="str">
        <f t="shared" ref="I3890:J3890" si="3966">I3888</f>
        <v>Electric Outlets</v>
      </c>
      <c r="J3890" s="533" t="str">
        <f t="shared" si="3966"/>
        <v>Electric Outlets</v>
      </c>
      <c r="K3890" s="233" t="s">
        <v>17</v>
      </c>
      <c r="L3890" s="632" t="s">
        <v>941</v>
      </c>
      <c r="M3890" s="234">
        <v>14</v>
      </c>
      <c r="N3890" s="236" t="s">
        <v>39</v>
      </c>
      <c r="O3890" s="143"/>
      <c r="P3890" s="25">
        <f t="shared" si="3965"/>
        <v>0</v>
      </c>
      <c r="Q3890" s="147"/>
      <c r="X3890" s="533" t="s">
        <v>941</v>
      </c>
      <c r="Y3890" s="533">
        <v>14</v>
      </c>
      <c r="Z3890" s="533" t="s">
        <v>39</v>
      </c>
      <c r="AB3890" s="533">
        <v>0</v>
      </c>
    </row>
    <row r="3891" spans="1:28" ht="15.75" hidden="1">
      <c r="A3891" s="533" t="s">
        <v>2729</v>
      </c>
      <c r="B3891" s="533">
        <v>26</v>
      </c>
      <c r="C3891" s="533" t="s">
        <v>850</v>
      </c>
      <c r="D3891" s="572" t="s">
        <v>2333</v>
      </c>
      <c r="E3891" s="571" t="s">
        <v>1285</v>
      </c>
      <c r="F3891" s="533" t="str">
        <f t="shared" si="3933"/>
        <v>EL</v>
      </c>
      <c r="G3891" s="533" t="s">
        <v>2725</v>
      </c>
      <c r="H3891" s="533">
        <v>1146</v>
      </c>
      <c r="I3891" s="533" t="str">
        <f t="shared" ref="I3891:I3892" si="3967">L3891</f>
        <v>262816 - ENCLOSED SWITCHES AND CIRCUIT BREAKERS</v>
      </c>
      <c r="J3891" s="533" t="str">
        <f t="shared" ref="J3891:J3892" si="3968">L3891</f>
        <v>262816 - ENCLOSED SWITCHES AND CIRCUIT BREAKERS</v>
      </c>
      <c r="K3891" s="106"/>
      <c r="L3891" s="139" t="s">
        <v>942</v>
      </c>
      <c r="M3891" s="142"/>
      <c r="N3891" s="98"/>
      <c r="O3891" s="143"/>
      <c r="P3891" s="143"/>
      <c r="Q3891" s="147"/>
      <c r="X3891" s="533" t="s">
        <v>942</v>
      </c>
    </row>
    <row r="3892" spans="1:28" ht="15.75" hidden="1">
      <c r="A3892" s="533" t="s">
        <v>2729</v>
      </c>
      <c r="B3892" s="533">
        <v>26</v>
      </c>
      <c r="C3892" s="533" t="s">
        <v>850</v>
      </c>
      <c r="D3892" s="572" t="s">
        <v>2333</v>
      </c>
      <c r="E3892" s="571" t="str">
        <f t="shared" ref="E3892:E3910" si="3969">E3891</f>
        <v xml:space="preserve"> ENCLOSED SWITCHES AND CIRCUIT BREAKERS</v>
      </c>
      <c r="F3892" s="533" t="str">
        <f t="shared" si="3933"/>
        <v>EL</v>
      </c>
      <c r="G3892" s="533" t="s">
        <v>2725</v>
      </c>
      <c r="H3892" s="533">
        <v>1147</v>
      </c>
      <c r="I3892" s="533" t="str">
        <f t="shared" si="3967"/>
        <v>Switch Disconnectors (Disconnecting Switches)</v>
      </c>
      <c r="J3892" s="533" t="str">
        <f t="shared" si="3968"/>
        <v>Switch Disconnectors (Disconnecting Switches)</v>
      </c>
      <c r="K3892" s="106"/>
      <c r="L3892" s="139" t="s">
        <v>943</v>
      </c>
      <c r="M3892" s="142"/>
      <c r="N3892" s="98"/>
      <c r="O3892" s="390"/>
      <c r="P3892" s="652"/>
      <c r="Q3892" s="653"/>
      <c r="X3892" s="533" t="s">
        <v>943</v>
      </c>
    </row>
    <row r="3893" spans="1:28" ht="15.75" hidden="1">
      <c r="A3893" s="533" t="s">
        <v>2729</v>
      </c>
      <c r="B3893" s="533">
        <v>26</v>
      </c>
      <c r="C3893" s="533" t="s">
        <v>850</v>
      </c>
      <c r="D3893" s="572" t="s">
        <v>2333</v>
      </c>
      <c r="E3893" s="571" t="str">
        <f t="shared" si="3969"/>
        <v xml:space="preserve"> ENCLOSED SWITCHES AND CIRCUIT BREAKERS</v>
      </c>
      <c r="F3893" s="533" t="str">
        <f t="shared" si="3933"/>
        <v>EL</v>
      </c>
      <c r="G3893" s="533" t="s">
        <v>2722</v>
      </c>
      <c r="H3893" s="533">
        <v>1148</v>
      </c>
      <c r="I3893" s="533" t="str">
        <f t="shared" ref="I3893:J3893" si="3970">I3891</f>
        <v>262816 - ENCLOSED SWITCHES AND CIRCUIT BREAKERS</v>
      </c>
      <c r="J3893" s="533" t="str">
        <f t="shared" si="3970"/>
        <v>262816 - ENCLOSED SWITCHES AND CIRCUIT BREAKERS</v>
      </c>
      <c r="K3893" s="106" t="s">
        <v>15</v>
      </c>
      <c r="L3893" s="138" t="s">
        <v>944</v>
      </c>
      <c r="M3893" s="142">
        <v>15</v>
      </c>
      <c r="N3893" s="98" t="s">
        <v>39</v>
      </c>
      <c r="O3893" s="143">
        <v>50</v>
      </c>
      <c r="P3893" s="25">
        <f t="shared" ref="P3893:P3905" si="3971">O3893*M3893</f>
        <v>750</v>
      </c>
      <c r="Q3893" s="147"/>
      <c r="X3893" s="533" t="s">
        <v>944</v>
      </c>
      <c r="Y3893" s="533">
        <v>15</v>
      </c>
      <c r="Z3893" s="533" t="s">
        <v>39</v>
      </c>
      <c r="AA3893" s="533">
        <v>50</v>
      </c>
      <c r="AB3893" s="533">
        <v>750</v>
      </c>
    </row>
    <row r="3894" spans="1:28" ht="15.75" hidden="1">
      <c r="A3894" s="533" t="s">
        <v>2729</v>
      </c>
      <c r="B3894" s="533">
        <v>26</v>
      </c>
      <c r="C3894" s="533" t="s">
        <v>850</v>
      </c>
      <c r="D3894" s="572" t="s">
        <v>2333</v>
      </c>
      <c r="E3894" s="571" t="str">
        <f t="shared" si="3969"/>
        <v xml:space="preserve"> ENCLOSED SWITCHES AND CIRCUIT BREAKERS</v>
      </c>
      <c r="F3894" s="533" t="str">
        <f t="shared" si="3933"/>
        <v>EL</v>
      </c>
      <c r="G3894" s="533" t="s">
        <v>2722</v>
      </c>
      <c r="H3894" s="533">
        <v>1149</v>
      </c>
      <c r="I3894" s="533" t="str">
        <f t="shared" ref="I3894:J3894" si="3972">I3892</f>
        <v>Switch Disconnectors (Disconnecting Switches)</v>
      </c>
      <c r="J3894" s="533" t="str">
        <f t="shared" si="3972"/>
        <v>Switch Disconnectors (Disconnecting Switches)</v>
      </c>
      <c r="K3894" s="233" t="s">
        <v>20</v>
      </c>
      <c r="L3894" s="632" t="s">
        <v>945</v>
      </c>
      <c r="M3894" s="234">
        <v>6</v>
      </c>
      <c r="N3894" s="236" t="s">
        <v>39</v>
      </c>
      <c r="O3894" s="143"/>
      <c r="P3894" s="25">
        <f t="shared" si="3971"/>
        <v>0</v>
      </c>
      <c r="Q3894" s="147"/>
      <c r="X3894" s="533" t="s">
        <v>945</v>
      </c>
      <c r="Y3894" s="533">
        <v>6</v>
      </c>
      <c r="Z3894" s="533" t="s">
        <v>39</v>
      </c>
      <c r="AB3894" s="533">
        <v>0</v>
      </c>
    </row>
    <row r="3895" spans="1:28" ht="15.75" hidden="1">
      <c r="A3895" s="533" t="s">
        <v>2729</v>
      </c>
      <c r="B3895" s="533">
        <v>26</v>
      </c>
      <c r="C3895" s="533" t="s">
        <v>850</v>
      </c>
      <c r="D3895" s="572" t="s">
        <v>2333</v>
      </c>
      <c r="E3895" s="571" t="str">
        <f t="shared" si="3969"/>
        <v xml:space="preserve"> ENCLOSED SWITCHES AND CIRCUIT BREAKERS</v>
      </c>
      <c r="F3895" s="533" t="str">
        <f t="shared" si="3933"/>
        <v>EL</v>
      </c>
      <c r="G3895" s="533" t="s">
        <v>2722</v>
      </c>
      <c r="H3895" s="533">
        <v>1150</v>
      </c>
      <c r="I3895" s="533" t="str">
        <f t="shared" ref="I3895:J3895" si="3973">I3893</f>
        <v>262816 - ENCLOSED SWITCHES AND CIRCUIT BREAKERS</v>
      </c>
      <c r="J3895" s="533" t="str">
        <f t="shared" si="3973"/>
        <v>262816 - ENCLOSED SWITCHES AND CIRCUIT BREAKERS</v>
      </c>
      <c r="K3895" s="233" t="s">
        <v>21</v>
      </c>
      <c r="L3895" s="233" t="s">
        <v>946</v>
      </c>
      <c r="M3895" s="234">
        <v>3</v>
      </c>
      <c r="N3895" s="236" t="s">
        <v>39</v>
      </c>
      <c r="O3895" s="143"/>
      <c r="P3895" s="25">
        <f t="shared" si="3971"/>
        <v>0</v>
      </c>
      <c r="Q3895" s="147"/>
      <c r="X3895" s="533" t="s">
        <v>946</v>
      </c>
      <c r="Y3895" s="533">
        <v>3</v>
      </c>
      <c r="Z3895" s="533" t="s">
        <v>39</v>
      </c>
      <c r="AB3895" s="533">
        <v>0</v>
      </c>
    </row>
    <row r="3896" spans="1:28" ht="16.5" hidden="1" thickBot="1">
      <c r="A3896" s="533" t="s">
        <v>2729</v>
      </c>
      <c r="B3896" s="533">
        <v>26</v>
      </c>
      <c r="C3896" s="533" t="s">
        <v>850</v>
      </c>
      <c r="D3896" s="572" t="s">
        <v>2333</v>
      </c>
      <c r="E3896" s="571" t="str">
        <f t="shared" si="3969"/>
        <v xml:space="preserve"> ENCLOSED SWITCHES AND CIRCUIT BREAKERS</v>
      </c>
      <c r="F3896" s="533" t="str">
        <f t="shared" si="3933"/>
        <v>EL</v>
      </c>
      <c r="G3896" s="533" t="s">
        <v>2722</v>
      </c>
      <c r="H3896" s="533">
        <v>1151</v>
      </c>
      <c r="I3896" s="533" t="str">
        <f t="shared" ref="I3896:J3896" si="3974">I3894</f>
        <v>Switch Disconnectors (Disconnecting Switches)</v>
      </c>
      <c r="J3896" s="533" t="str">
        <f t="shared" si="3974"/>
        <v>Switch Disconnectors (Disconnecting Switches)</v>
      </c>
      <c r="K3896" s="106" t="s">
        <v>17</v>
      </c>
      <c r="L3896" s="138" t="s">
        <v>947</v>
      </c>
      <c r="M3896" s="272">
        <v>2</v>
      </c>
      <c r="N3896" s="98" t="s">
        <v>39</v>
      </c>
      <c r="O3896" s="143">
        <v>100</v>
      </c>
      <c r="P3896" s="25">
        <f t="shared" si="3971"/>
        <v>200</v>
      </c>
      <c r="Q3896" s="147"/>
      <c r="X3896" s="533" t="s">
        <v>947</v>
      </c>
      <c r="Y3896" s="533">
        <v>2</v>
      </c>
      <c r="Z3896" s="533" t="s">
        <v>39</v>
      </c>
      <c r="AA3896" s="533">
        <v>100</v>
      </c>
      <c r="AB3896" s="533">
        <v>200</v>
      </c>
    </row>
    <row r="3897" spans="1:28" ht="15.75" hidden="1">
      <c r="A3897" s="533" t="s">
        <v>2729</v>
      </c>
      <c r="B3897" s="533">
        <v>26</v>
      </c>
      <c r="C3897" s="533" t="s">
        <v>850</v>
      </c>
      <c r="D3897" s="572" t="s">
        <v>2333</v>
      </c>
      <c r="E3897" s="571" t="str">
        <f t="shared" si="3969"/>
        <v xml:space="preserve"> ENCLOSED SWITCHES AND CIRCUIT BREAKERS</v>
      </c>
      <c r="F3897" s="533" t="str">
        <f t="shared" si="3933"/>
        <v>EL</v>
      </c>
      <c r="G3897" s="533" t="s">
        <v>2722</v>
      </c>
      <c r="H3897" s="533">
        <v>1152</v>
      </c>
      <c r="I3897" s="533" t="str">
        <f t="shared" ref="I3897:J3897" si="3975">I3895</f>
        <v>262816 - ENCLOSED SWITCHES AND CIRCUIT BREAKERS</v>
      </c>
      <c r="J3897" s="533" t="str">
        <f t="shared" si="3975"/>
        <v>262816 - ENCLOSED SWITCHES AND CIRCUIT BREAKERS</v>
      </c>
      <c r="K3897" s="233" t="s">
        <v>48</v>
      </c>
      <c r="L3897" s="233" t="s">
        <v>948</v>
      </c>
      <c r="M3897" s="234">
        <v>3</v>
      </c>
      <c r="N3897" s="236" t="s">
        <v>39</v>
      </c>
      <c r="O3897" s="143"/>
      <c r="P3897" s="25">
        <f t="shared" si="3971"/>
        <v>0</v>
      </c>
      <c r="Q3897" s="147"/>
      <c r="X3897" s="533" t="s">
        <v>948</v>
      </c>
      <c r="Y3897" s="533">
        <v>3</v>
      </c>
      <c r="Z3897" s="533" t="s">
        <v>39</v>
      </c>
      <c r="AB3897" s="533">
        <v>0</v>
      </c>
    </row>
    <row r="3898" spans="1:28" ht="15.75" hidden="1">
      <c r="A3898" s="533" t="s">
        <v>2729</v>
      </c>
      <c r="B3898" s="533">
        <v>26</v>
      </c>
      <c r="C3898" s="533" t="s">
        <v>850</v>
      </c>
      <c r="D3898" s="572" t="s">
        <v>2333</v>
      </c>
      <c r="E3898" s="571" t="str">
        <f t="shared" si="3969"/>
        <v xml:space="preserve"> ENCLOSED SWITCHES AND CIRCUIT BREAKERS</v>
      </c>
      <c r="F3898" s="533" t="str">
        <f t="shared" si="3933"/>
        <v>EL</v>
      </c>
      <c r="G3898" s="533" t="s">
        <v>2722</v>
      </c>
      <c r="H3898" s="533">
        <v>1153</v>
      </c>
      <c r="I3898" s="533" t="str">
        <f t="shared" ref="I3898:J3898" si="3976">I3896</f>
        <v>Switch Disconnectors (Disconnecting Switches)</v>
      </c>
      <c r="J3898" s="533" t="str">
        <f t="shared" si="3976"/>
        <v>Switch Disconnectors (Disconnecting Switches)</v>
      </c>
      <c r="K3898" s="233" t="s">
        <v>50</v>
      </c>
      <c r="L3898" s="632" t="s">
        <v>949</v>
      </c>
      <c r="M3898" s="234">
        <v>3</v>
      </c>
      <c r="N3898" s="236" t="s">
        <v>39</v>
      </c>
      <c r="O3898" s="143"/>
      <c r="P3898" s="25">
        <f t="shared" si="3971"/>
        <v>0</v>
      </c>
      <c r="Q3898" s="147"/>
      <c r="X3898" s="533" t="s">
        <v>949</v>
      </c>
      <c r="Y3898" s="533">
        <v>3</v>
      </c>
      <c r="Z3898" s="533" t="s">
        <v>39</v>
      </c>
      <c r="AB3898" s="533">
        <v>0</v>
      </c>
    </row>
    <row r="3899" spans="1:28" ht="15.75" hidden="1">
      <c r="A3899" s="533" t="s">
        <v>2729</v>
      </c>
      <c r="B3899" s="533">
        <v>26</v>
      </c>
      <c r="C3899" s="533" t="s">
        <v>850</v>
      </c>
      <c r="D3899" s="572" t="s">
        <v>2333</v>
      </c>
      <c r="E3899" s="571" t="str">
        <f t="shared" si="3969"/>
        <v xml:space="preserve"> ENCLOSED SWITCHES AND CIRCUIT BREAKERS</v>
      </c>
      <c r="F3899" s="533" t="str">
        <f t="shared" si="3933"/>
        <v>EL</v>
      </c>
      <c r="G3899" s="533" t="s">
        <v>2722</v>
      </c>
      <c r="H3899" s="533">
        <v>1154</v>
      </c>
      <c r="I3899" s="533" t="str">
        <f t="shared" ref="I3899:J3899" si="3977">I3897</f>
        <v>262816 - ENCLOSED SWITCHES AND CIRCUIT BREAKERS</v>
      </c>
      <c r="J3899" s="533" t="str">
        <f t="shared" si="3977"/>
        <v>262816 - ENCLOSED SWITCHES AND CIRCUIT BREAKERS</v>
      </c>
      <c r="K3899" s="233" t="s">
        <v>76</v>
      </c>
      <c r="L3899" s="632" t="s">
        <v>950</v>
      </c>
      <c r="M3899" s="234">
        <v>1</v>
      </c>
      <c r="N3899" s="236" t="s">
        <v>39</v>
      </c>
      <c r="O3899" s="143"/>
      <c r="P3899" s="25">
        <f t="shared" si="3971"/>
        <v>0</v>
      </c>
      <c r="Q3899" s="147"/>
      <c r="X3899" s="533" t="s">
        <v>950</v>
      </c>
      <c r="Y3899" s="533">
        <v>1</v>
      </c>
      <c r="Z3899" s="533" t="s">
        <v>39</v>
      </c>
      <c r="AB3899" s="533">
        <v>0</v>
      </c>
    </row>
    <row r="3900" spans="1:28" ht="15.75" hidden="1">
      <c r="A3900" s="533" t="s">
        <v>2729</v>
      </c>
      <c r="B3900" s="533">
        <v>26</v>
      </c>
      <c r="C3900" s="533" t="s">
        <v>850</v>
      </c>
      <c r="D3900" s="572" t="s">
        <v>2333</v>
      </c>
      <c r="E3900" s="571" t="str">
        <f t="shared" si="3969"/>
        <v xml:space="preserve"> ENCLOSED SWITCHES AND CIRCUIT BREAKERS</v>
      </c>
      <c r="F3900" s="533" t="str">
        <f t="shared" si="3933"/>
        <v>EL</v>
      </c>
      <c r="G3900" s="533" t="s">
        <v>2722</v>
      </c>
      <c r="H3900" s="533">
        <v>1155</v>
      </c>
      <c r="I3900" s="533" t="str">
        <f t="shared" ref="I3900:J3900" si="3978">I3898</f>
        <v>Switch Disconnectors (Disconnecting Switches)</v>
      </c>
      <c r="J3900" s="533" t="str">
        <f t="shared" si="3978"/>
        <v>Switch Disconnectors (Disconnecting Switches)</v>
      </c>
      <c r="K3900" s="233" t="s">
        <v>77</v>
      </c>
      <c r="L3900" s="632" t="s">
        <v>951</v>
      </c>
      <c r="M3900" s="234">
        <v>2</v>
      </c>
      <c r="N3900" s="236" t="s">
        <v>39</v>
      </c>
      <c r="O3900" s="143"/>
      <c r="P3900" s="25">
        <f t="shared" si="3971"/>
        <v>0</v>
      </c>
      <c r="Q3900" s="147"/>
      <c r="X3900" s="533" t="s">
        <v>951</v>
      </c>
      <c r="Y3900" s="533">
        <v>2</v>
      </c>
      <c r="Z3900" s="533" t="s">
        <v>39</v>
      </c>
      <c r="AB3900" s="533">
        <v>0</v>
      </c>
    </row>
    <row r="3901" spans="1:28" ht="15.75" hidden="1">
      <c r="A3901" s="533" t="s">
        <v>2729</v>
      </c>
      <c r="B3901" s="533">
        <v>26</v>
      </c>
      <c r="C3901" s="533" t="s">
        <v>850</v>
      </c>
      <c r="D3901" s="572" t="s">
        <v>2333</v>
      </c>
      <c r="E3901" s="571" t="str">
        <f t="shared" si="3969"/>
        <v xml:space="preserve"> ENCLOSED SWITCHES AND CIRCUIT BREAKERS</v>
      </c>
      <c r="F3901" s="533" t="str">
        <f t="shared" si="3933"/>
        <v>EL</v>
      </c>
      <c r="G3901" s="533" t="s">
        <v>2722</v>
      </c>
      <c r="H3901" s="533">
        <v>1156</v>
      </c>
      <c r="I3901" s="533" t="str">
        <f t="shared" ref="I3901:J3901" si="3979">I3899</f>
        <v>262816 - ENCLOSED SWITCHES AND CIRCUIT BREAKERS</v>
      </c>
      <c r="J3901" s="533" t="str">
        <f t="shared" si="3979"/>
        <v>262816 - ENCLOSED SWITCHES AND CIRCUIT BREAKERS</v>
      </c>
      <c r="K3901" s="233" t="s">
        <v>78</v>
      </c>
      <c r="L3901" s="632" t="s">
        <v>952</v>
      </c>
      <c r="M3901" s="234">
        <v>1</v>
      </c>
      <c r="N3901" s="236" t="s">
        <v>39</v>
      </c>
      <c r="O3901" s="143"/>
      <c r="P3901" s="25">
        <f t="shared" si="3971"/>
        <v>0</v>
      </c>
      <c r="Q3901" s="147"/>
      <c r="X3901" s="533" t="s">
        <v>952</v>
      </c>
      <c r="Y3901" s="533">
        <v>1</v>
      </c>
      <c r="Z3901" s="533" t="s">
        <v>39</v>
      </c>
      <c r="AB3901" s="533">
        <v>0</v>
      </c>
    </row>
    <row r="3902" spans="1:28" ht="16.5" hidden="1" thickBot="1">
      <c r="A3902" s="533" t="s">
        <v>2729</v>
      </c>
      <c r="B3902" s="533">
        <v>26</v>
      </c>
      <c r="C3902" s="533" t="s">
        <v>850</v>
      </c>
      <c r="D3902" s="572" t="s">
        <v>2333</v>
      </c>
      <c r="E3902" s="571" t="str">
        <f t="shared" si="3969"/>
        <v xml:space="preserve"> ENCLOSED SWITCHES AND CIRCUIT BREAKERS</v>
      </c>
      <c r="F3902" s="533" t="str">
        <f t="shared" si="3933"/>
        <v>EL</v>
      </c>
      <c r="G3902" s="533" t="s">
        <v>2722</v>
      </c>
      <c r="H3902" s="533">
        <v>1157</v>
      </c>
      <c r="I3902" s="533" t="str">
        <f t="shared" ref="I3902:J3902" si="3980">I3900</f>
        <v>Switch Disconnectors (Disconnecting Switches)</v>
      </c>
      <c r="J3902" s="533" t="str">
        <f t="shared" si="3980"/>
        <v>Switch Disconnectors (Disconnecting Switches)</v>
      </c>
      <c r="K3902" s="106" t="s">
        <v>302</v>
      </c>
      <c r="L3902" s="138" t="s">
        <v>953</v>
      </c>
      <c r="M3902" s="272">
        <v>2</v>
      </c>
      <c r="N3902" s="98" t="s">
        <v>39</v>
      </c>
      <c r="O3902" s="143">
        <v>50</v>
      </c>
      <c r="P3902" s="25">
        <f t="shared" si="3971"/>
        <v>100</v>
      </c>
      <c r="Q3902" s="147"/>
      <c r="X3902" s="533" t="s">
        <v>953</v>
      </c>
      <c r="Y3902" s="533">
        <v>2</v>
      </c>
      <c r="Z3902" s="533" t="s">
        <v>39</v>
      </c>
      <c r="AA3902" s="533">
        <v>50</v>
      </c>
      <c r="AB3902" s="533">
        <v>100</v>
      </c>
    </row>
    <row r="3903" spans="1:28" ht="15.75" hidden="1">
      <c r="A3903" s="533" t="s">
        <v>2729</v>
      </c>
      <c r="B3903" s="533">
        <v>26</v>
      </c>
      <c r="C3903" s="533" t="s">
        <v>850</v>
      </c>
      <c r="D3903" s="572" t="s">
        <v>2333</v>
      </c>
      <c r="E3903" s="571" t="str">
        <f t="shared" si="3969"/>
        <v xml:space="preserve"> ENCLOSED SWITCHES AND CIRCUIT BREAKERS</v>
      </c>
      <c r="F3903" s="533" t="str">
        <f t="shared" si="3933"/>
        <v>EL</v>
      </c>
      <c r="G3903" s="533" t="s">
        <v>2722</v>
      </c>
      <c r="H3903" s="533">
        <v>1158</v>
      </c>
      <c r="I3903" s="533" t="str">
        <f t="shared" ref="I3903:J3903" si="3981">I3901</f>
        <v>262816 - ENCLOSED SWITCHES AND CIRCUIT BREAKERS</v>
      </c>
      <c r="J3903" s="533" t="str">
        <f t="shared" si="3981"/>
        <v>262816 - ENCLOSED SWITCHES AND CIRCUIT BREAKERS</v>
      </c>
      <c r="K3903" s="233" t="s">
        <v>304</v>
      </c>
      <c r="L3903" s="632" t="s">
        <v>954</v>
      </c>
      <c r="M3903" s="234">
        <v>3</v>
      </c>
      <c r="N3903" s="236" t="s">
        <v>39</v>
      </c>
      <c r="O3903" s="143"/>
      <c r="P3903" s="25">
        <f t="shared" si="3971"/>
        <v>0</v>
      </c>
      <c r="Q3903" s="147"/>
      <c r="X3903" s="533" t="s">
        <v>954</v>
      </c>
      <c r="Y3903" s="533">
        <v>3</v>
      </c>
      <c r="Z3903" s="533" t="s">
        <v>39</v>
      </c>
      <c r="AB3903" s="533">
        <v>0</v>
      </c>
    </row>
    <row r="3904" spans="1:28" ht="15.75" hidden="1">
      <c r="A3904" s="533" t="s">
        <v>2729</v>
      </c>
      <c r="B3904" s="533">
        <v>26</v>
      </c>
      <c r="C3904" s="533" t="s">
        <v>850</v>
      </c>
      <c r="D3904" s="572" t="s">
        <v>2333</v>
      </c>
      <c r="E3904" s="571" t="str">
        <f t="shared" si="3969"/>
        <v xml:space="preserve"> ENCLOSED SWITCHES AND CIRCUIT BREAKERS</v>
      </c>
      <c r="F3904" s="533" t="str">
        <f t="shared" si="3933"/>
        <v>EL</v>
      </c>
      <c r="G3904" s="533" t="s">
        <v>2722</v>
      </c>
      <c r="H3904" s="533">
        <v>1159</v>
      </c>
      <c r="I3904" s="533" t="str">
        <f t="shared" ref="I3904:J3904" si="3982">I3902</f>
        <v>Switch Disconnectors (Disconnecting Switches)</v>
      </c>
      <c r="J3904" s="533" t="str">
        <f t="shared" si="3982"/>
        <v>Switch Disconnectors (Disconnecting Switches)</v>
      </c>
      <c r="K3904" s="233" t="s">
        <v>306</v>
      </c>
      <c r="L3904" s="632" t="s">
        <v>955</v>
      </c>
      <c r="M3904" s="234">
        <v>3</v>
      </c>
      <c r="N3904" s="236" t="s">
        <v>39</v>
      </c>
      <c r="O3904" s="143"/>
      <c r="P3904" s="25">
        <f t="shared" si="3971"/>
        <v>0</v>
      </c>
      <c r="Q3904" s="147"/>
      <c r="X3904" s="533" t="s">
        <v>955</v>
      </c>
      <c r="Y3904" s="533">
        <v>3</v>
      </c>
      <c r="Z3904" s="533" t="s">
        <v>39</v>
      </c>
      <c r="AB3904" s="533">
        <v>0</v>
      </c>
    </row>
    <row r="3905" spans="1:28" ht="15.75" hidden="1">
      <c r="A3905" s="533" t="s">
        <v>2729</v>
      </c>
      <c r="B3905" s="533">
        <v>26</v>
      </c>
      <c r="C3905" s="533" t="s">
        <v>850</v>
      </c>
      <c r="D3905" s="572" t="s">
        <v>2333</v>
      </c>
      <c r="E3905" s="571" t="str">
        <f t="shared" si="3969"/>
        <v xml:space="preserve"> ENCLOSED SWITCHES AND CIRCUIT BREAKERS</v>
      </c>
      <c r="F3905" s="533" t="str">
        <f t="shared" si="3933"/>
        <v>EL</v>
      </c>
      <c r="G3905" s="533" t="s">
        <v>2722</v>
      </c>
      <c r="H3905" s="533">
        <v>1160</v>
      </c>
      <c r="I3905" s="533" t="str">
        <f t="shared" ref="I3905:J3905" si="3983">I3903</f>
        <v>262816 - ENCLOSED SWITCHES AND CIRCUIT BREAKERS</v>
      </c>
      <c r="J3905" s="533" t="str">
        <f t="shared" si="3983"/>
        <v>262816 - ENCLOSED SWITCHES AND CIRCUIT BREAKERS</v>
      </c>
      <c r="K3905" s="233" t="s">
        <v>13</v>
      </c>
      <c r="L3905" s="632" t="s">
        <v>956</v>
      </c>
      <c r="M3905" s="234">
        <v>1</v>
      </c>
      <c r="N3905" s="236" t="s">
        <v>39</v>
      </c>
      <c r="O3905" s="143"/>
      <c r="P3905" s="25">
        <f t="shared" si="3971"/>
        <v>0</v>
      </c>
      <c r="Q3905" s="147"/>
      <c r="X3905" s="533" t="s">
        <v>956</v>
      </c>
      <c r="Y3905" s="533">
        <v>1</v>
      </c>
      <c r="Z3905" s="533" t="s">
        <v>39</v>
      </c>
      <c r="AB3905" s="533">
        <v>0</v>
      </c>
    </row>
    <row r="3906" spans="1:28" ht="15.75" hidden="1">
      <c r="A3906" s="533" t="s">
        <v>2729</v>
      </c>
      <c r="B3906" s="533">
        <v>26</v>
      </c>
      <c r="C3906" s="533" t="s">
        <v>850</v>
      </c>
      <c r="D3906" s="572" t="s">
        <v>2333</v>
      </c>
      <c r="E3906" s="571" t="str">
        <f t="shared" si="3969"/>
        <v xml:space="preserve"> ENCLOSED SWITCHES AND CIRCUIT BREAKERS</v>
      </c>
      <c r="F3906" s="533" t="str">
        <f t="shared" si="3933"/>
        <v>EL</v>
      </c>
      <c r="G3906" s="533" t="s">
        <v>2725</v>
      </c>
      <c r="H3906" s="533">
        <v>1161</v>
      </c>
      <c r="I3906" s="533" t="str">
        <f>L3906</f>
        <v>Switch Disconnectors with Combination Starter</v>
      </c>
      <c r="J3906" s="533" t="str">
        <f>L3906</f>
        <v>Switch Disconnectors with Combination Starter</v>
      </c>
      <c r="K3906" s="106"/>
      <c r="L3906" s="139" t="s">
        <v>957</v>
      </c>
      <c r="M3906" s="142"/>
      <c r="N3906" s="98"/>
      <c r="O3906" s="143"/>
      <c r="P3906" s="143"/>
      <c r="Q3906" s="147"/>
      <c r="X3906" s="533" t="s">
        <v>957</v>
      </c>
    </row>
    <row r="3907" spans="1:28" ht="16.5" hidden="1" thickBot="1">
      <c r="A3907" s="533" t="s">
        <v>2729</v>
      </c>
      <c r="B3907" s="533">
        <v>26</v>
      </c>
      <c r="C3907" s="533" t="s">
        <v>850</v>
      </c>
      <c r="D3907" s="572" t="s">
        <v>2333</v>
      </c>
      <c r="E3907" s="571" t="str">
        <f t="shared" si="3969"/>
        <v xml:space="preserve"> ENCLOSED SWITCHES AND CIRCUIT BREAKERS</v>
      </c>
      <c r="F3907" s="533" t="str">
        <f t="shared" si="3933"/>
        <v>EL</v>
      </c>
      <c r="G3907" s="533" t="s">
        <v>2722</v>
      </c>
      <c r="H3907" s="533">
        <v>1162</v>
      </c>
      <c r="I3907" s="533" t="str">
        <f t="shared" ref="I3907:J3907" si="3984">I3905</f>
        <v>262816 - ENCLOSED SWITCHES AND CIRCUIT BREAKERS</v>
      </c>
      <c r="J3907" s="533" t="str">
        <f t="shared" si="3984"/>
        <v>262816 - ENCLOSED SWITCHES AND CIRCUIT BREAKERS</v>
      </c>
      <c r="K3907" s="106" t="s">
        <v>13</v>
      </c>
      <c r="L3907" s="138" t="s">
        <v>945</v>
      </c>
      <c r="M3907" s="272">
        <v>1</v>
      </c>
      <c r="N3907" s="98" t="s">
        <v>39</v>
      </c>
      <c r="O3907" s="143">
        <v>50</v>
      </c>
      <c r="P3907" s="25">
        <f t="shared" ref="P3907:P3910" si="3985">O3907*M3907</f>
        <v>50</v>
      </c>
      <c r="Q3907" s="147"/>
      <c r="X3907" s="533" t="s">
        <v>945</v>
      </c>
      <c r="Y3907" s="533">
        <v>1</v>
      </c>
      <c r="Z3907" s="533" t="s">
        <v>39</v>
      </c>
      <c r="AA3907" s="533">
        <v>50</v>
      </c>
      <c r="AB3907" s="533">
        <v>50</v>
      </c>
    </row>
    <row r="3908" spans="1:28" ht="16.5" hidden="1" thickBot="1">
      <c r="A3908" s="533" t="s">
        <v>2729</v>
      </c>
      <c r="B3908" s="533">
        <v>26</v>
      </c>
      <c r="C3908" s="533" t="s">
        <v>850</v>
      </c>
      <c r="D3908" s="572" t="s">
        <v>2333</v>
      </c>
      <c r="E3908" s="571" t="str">
        <f t="shared" si="3969"/>
        <v xml:space="preserve"> ENCLOSED SWITCHES AND CIRCUIT BREAKERS</v>
      </c>
      <c r="F3908" s="533" t="str">
        <f t="shared" si="3933"/>
        <v>EL</v>
      </c>
      <c r="G3908" s="533" t="s">
        <v>2722</v>
      </c>
      <c r="H3908" s="533">
        <v>1163</v>
      </c>
      <c r="I3908" s="533" t="str">
        <f t="shared" ref="I3908:J3908" si="3986">I3906</f>
        <v>Switch Disconnectors with Combination Starter</v>
      </c>
      <c r="J3908" s="533" t="str">
        <f t="shared" si="3986"/>
        <v>Switch Disconnectors with Combination Starter</v>
      </c>
      <c r="K3908" s="106" t="s">
        <v>15</v>
      </c>
      <c r="L3908" s="106" t="s">
        <v>946</v>
      </c>
      <c r="M3908" s="272">
        <v>1</v>
      </c>
      <c r="N3908" s="98" t="s">
        <v>39</v>
      </c>
      <c r="O3908" s="143">
        <v>75</v>
      </c>
      <c r="P3908" s="25">
        <f t="shared" si="3985"/>
        <v>75</v>
      </c>
      <c r="Q3908" s="147"/>
      <c r="X3908" s="533" t="s">
        <v>946</v>
      </c>
      <c r="Y3908" s="533">
        <v>1</v>
      </c>
      <c r="Z3908" s="533" t="s">
        <v>39</v>
      </c>
      <c r="AA3908" s="533">
        <v>75</v>
      </c>
      <c r="AB3908" s="533">
        <v>75</v>
      </c>
    </row>
    <row r="3909" spans="1:28" ht="16.5" hidden="1" thickBot="1">
      <c r="A3909" s="533" t="s">
        <v>2729</v>
      </c>
      <c r="B3909" s="533">
        <v>26</v>
      </c>
      <c r="C3909" s="533" t="s">
        <v>850</v>
      </c>
      <c r="D3909" s="572" t="s">
        <v>2333</v>
      </c>
      <c r="E3909" s="571" t="str">
        <f t="shared" si="3969"/>
        <v xml:space="preserve"> ENCLOSED SWITCHES AND CIRCUIT BREAKERS</v>
      </c>
      <c r="F3909" s="533" t="str">
        <f t="shared" si="3933"/>
        <v>EL</v>
      </c>
      <c r="G3909" s="533" t="s">
        <v>2722</v>
      </c>
      <c r="H3909" s="533">
        <v>1164</v>
      </c>
      <c r="I3909" s="533" t="str">
        <f t="shared" ref="I3909:J3909" si="3987">I3907</f>
        <v>262816 - ENCLOSED SWITCHES AND CIRCUIT BREAKERS</v>
      </c>
      <c r="J3909" s="533" t="str">
        <f t="shared" si="3987"/>
        <v>262816 - ENCLOSED SWITCHES AND CIRCUIT BREAKERS</v>
      </c>
      <c r="K3909" s="106" t="s">
        <v>17</v>
      </c>
      <c r="L3909" s="138" t="s">
        <v>958</v>
      </c>
      <c r="M3909" s="272">
        <v>1</v>
      </c>
      <c r="N3909" s="98" t="s">
        <v>39</v>
      </c>
      <c r="O3909" s="143">
        <v>100</v>
      </c>
      <c r="P3909" s="25">
        <f t="shared" si="3985"/>
        <v>100</v>
      </c>
      <c r="Q3909" s="147"/>
      <c r="X3909" s="533" t="s">
        <v>958</v>
      </c>
      <c r="Y3909" s="533">
        <v>1</v>
      </c>
      <c r="Z3909" s="533" t="s">
        <v>39</v>
      </c>
      <c r="AA3909" s="533">
        <v>100</v>
      </c>
      <c r="AB3909" s="533">
        <v>100</v>
      </c>
    </row>
    <row r="3910" spans="1:28" ht="15.75" hidden="1">
      <c r="A3910" s="533" t="s">
        <v>2729</v>
      </c>
      <c r="B3910" s="533">
        <v>26</v>
      </c>
      <c r="C3910" s="533" t="s">
        <v>850</v>
      </c>
      <c r="D3910" s="572" t="s">
        <v>2333</v>
      </c>
      <c r="E3910" s="571" t="str">
        <f t="shared" si="3969"/>
        <v xml:space="preserve"> ENCLOSED SWITCHES AND CIRCUIT BREAKERS</v>
      </c>
      <c r="F3910" s="533" t="str">
        <f t="shared" si="3933"/>
        <v>EL</v>
      </c>
      <c r="G3910" s="533" t="s">
        <v>2722</v>
      </c>
      <c r="H3910" s="533">
        <v>1165</v>
      </c>
      <c r="I3910" s="533" t="str">
        <f t="shared" ref="I3910:J3910" si="3988">I3908</f>
        <v>Switch Disconnectors with Combination Starter</v>
      </c>
      <c r="J3910" s="533" t="str">
        <f t="shared" si="3988"/>
        <v>Switch Disconnectors with Combination Starter</v>
      </c>
      <c r="K3910" s="106" t="s">
        <v>19</v>
      </c>
      <c r="L3910" s="138" t="s">
        <v>959</v>
      </c>
      <c r="M3910" s="142">
        <v>1</v>
      </c>
      <c r="N3910" s="98" t="s">
        <v>39</v>
      </c>
      <c r="O3910" s="143">
        <v>75</v>
      </c>
      <c r="P3910" s="25">
        <f t="shared" si="3985"/>
        <v>75</v>
      </c>
      <c r="Q3910" s="147"/>
      <c r="X3910" s="533" t="s">
        <v>959</v>
      </c>
      <c r="Y3910" s="533">
        <v>1</v>
      </c>
      <c r="Z3910" s="533" t="s">
        <v>39</v>
      </c>
      <c r="AA3910" s="533">
        <v>75</v>
      </c>
      <c r="AB3910" s="533">
        <v>75</v>
      </c>
    </row>
    <row r="3911" spans="1:28" ht="15.75" hidden="1">
      <c r="A3911" s="533" t="s">
        <v>2729</v>
      </c>
      <c r="B3911" s="533">
        <v>26</v>
      </c>
      <c r="C3911" s="533" t="s">
        <v>850</v>
      </c>
      <c r="D3911" s="572" t="s">
        <v>2341</v>
      </c>
      <c r="E3911" s="571" t="s">
        <v>1286</v>
      </c>
      <c r="F3911" s="533" t="str">
        <f t="shared" si="3933"/>
        <v>EL</v>
      </c>
      <c r="G3911" s="533" t="s">
        <v>2725</v>
      </c>
      <c r="H3911" s="533">
        <v>1166</v>
      </c>
      <c r="I3911" s="533" t="str">
        <f t="shared" ref="I3911:I3912" si="3989">L3911</f>
        <v>263213 - PACKAGED ENGINE GENERATORS</v>
      </c>
      <c r="J3911" s="533" t="str">
        <f t="shared" ref="J3911:J3912" si="3990">L3911</f>
        <v>263213 - PACKAGED ENGINE GENERATORS</v>
      </c>
      <c r="K3911" s="150"/>
      <c r="L3911" s="139" t="s">
        <v>960</v>
      </c>
      <c r="M3911" s="149"/>
      <c r="N3911" s="149"/>
      <c r="O3911" s="143"/>
      <c r="P3911" s="143"/>
      <c r="Q3911" s="147"/>
      <c r="X3911" s="533" t="s">
        <v>960</v>
      </c>
    </row>
    <row r="3912" spans="1:28" ht="15.75" hidden="1">
      <c r="A3912" s="533" t="s">
        <v>2729</v>
      </c>
      <c r="B3912" s="533">
        <v>26</v>
      </c>
      <c r="C3912" s="533" t="s">
        <v>850</v>
      </c>
      <c r="D3912" s="572" t="s">
        <v>2341</v>
      </c>
      <c r="E3912" s="571" t="str">
        <f t="shared" ref="E3912:E3914" si="3991">E3911</f>
        <v xml:space="preserve"> PACKAGED ENGINE GENERATORS</v>
      </c>
      <c r="F3912" s="533" t="str">
        <f t="shared" si="3933"/>
        <v>EL</v>
      </c>
      <c r="G3912" s="533" t="s">
        <v>2725</v>
      </c>
      <c r="H3912" s="533">
        <v>1167</v>
      </c>
      <c r="I3912" s="533" t="str">
        <f t="shared" si="3989"/>
        <v>Oudooor sound proof generator, including enclosure, control panel, silencer, gas exhaust pipes, and installation of all accessories and equipment required.</v>
      </c>
      <c r="J3912" s="533" t="str">
        <f t="shared" si="3990"/>
        <v>Oudooor sound proof generator, including enclosure, control panel, silencer, gas exhaust pipes, and installation of all accessories and equipment required.</v>
      </c>
      <c r="K3912" s="150"/>
      <c r="L3912" s="139" t="s">
        <v>961</v>
      </c>
      <c r="M3912" s="149"/>
      <c r="N3912" s="149"/>
      <c r="O3912" s="143"/>
      <c r="P3912" s="143"/>
      <c r="Q3912" s="147"/>
      <c r="X3912" s="533" t="s">
        <v>961</v>
      </c>
    </row>
    <row r="3913" spans="1:28" ht="15.75" hidden="1">
      <c r="A3913" s="533" t="s">
        <v>2729</v>
      </c>
      <c r="B3913" s="533">
        <v>26</v>
      </c>
      <c r="C3913" s="533" t="s">
        <v>850</v>
      </c>
      <c r="D3913" s="572" t="s">
        <v>2341</v>
      </c>
      <c r="E3913" s="571" t="str">
        <f t="shared" si="3991"/>
        <v xml:space="preserve"> PACKAGED ENGINE GENERATORS</v>
      </c>
      <c r="F3913" s="533" t="str">
        <f t="shared" si="3933"/>
        <v>EL</v>
      </c>
      <c r="G3913" s="533" t="s">
        <v>2722</v>
      </c>
      <c r="H3913" s="533">
        <v>1168</v>
      </c>
      <c r="I3913" s="533" t="str">
        <f t="shared" ref="I3913:J3913" si="3992">I3911</f>
        <v>263213 - PACKAGED ENGINE GENERATORS</v>
      </c>
      <c r="J3913" s="533" t="str">
        <f t="shared" si="3992"/>
        <v>263213 - PACKAGED ENGINE GENERATORS</v>
      </c>
      <c r="K3913" s="106" t="s">
        <v>20</v>
      </c>
      <c r="L3913" s="138" t="s">
        <v>962</v>
      </c>
      <c r="M3913" s="142">
        <v>1</v>
      </c>
      <c r="N3913" s="98" t="s">
        <v>39</v>
      </c>
      <c r="O3913" s="143">
        <v>36000</v>
      </c>
      <c r="P3913" s="25">
        <f t="shared" ref="P3913:P3914" si="3993">O3913*M3913</f>
        <v>36000</v>
      </c>
      <c r="Q3913" s="147"/>
      <c r="X3913" s="533" t="s">
        <v>962</v>
      </c>
      <c r="Y3913" s="533">
        <v>1</v>
      </c>
      <c r="Z3913" s="533" t="s">
        <v>39</v>
      </c>
      <c r="AA3913" s="533">
        <v>36000</v>
      </c>
      <c r="AB3913" s="533">
        <v>36000</v>
      </c>
    </row>
    <row r="3914" spans="1:28" ht="15.75" hidden="1">
      <c r="A3914" s="533" t="s">
        <v>2729</v>
      </c>
      <c r="B3914" s="533">
        <v>26</v>
      </c>
      <c r="C3914" s="533" t="s">
        <v>850</v>
      </c>
      <c r="D3914" s="572" t="s">
        <v>2341</v>
      </c>
      <c r="E3914" s="571" t="str">
        <f t="shared" si="3991"/>
        <v xml:space="preserve"> PACKAGED ENGINE GENERATORS</v>
      </c>
      <c r="F3914" s="533" t="str">
        <f t="shared" si="3933"/>
        <v>EL</v>
      </c>
      <c r="G3914" s="533" t="s">
        <v>2722</v>
      </c>
      <c r="H3914" s="533">
        <v>1169</v>
      </c>
      <c r="I3914" s="533" t="str">
        <f t="shared" ref="I3914:J3914" si="3994">I3912</f>
        <v>Oudooor sound proof generator, including enclosure, control panel, silencer, gas exhaust pipes, and installation of all accessories and equipment required.</v>
      </c>
      <c r="J3914" s="533" t="str">
        <f t="shared" si="3994"/>
        <v>Oudooor sound proof generator, including enclosure, control panel, silencer, gas exhaust pipes, and installation of all accessories and equipment required.</v>
      </c>
      <c r="K3914" s="106" t="s">
        <v>21</v>
      </c>
      <c r="L3914" s="138" t="s">
        <v>963</v>
      </c>
      <c r="M3914" s="142">
        <v>1</v>
      </c>
      <c r="N3914" s="98" t="s">
        <v>39</v>
      </c>
      <c r="O3914" s="143">
        <v>750</v>
      </c>
      <c r="P3914" s="25">
        <f t="shared" si="3993"/>
        <v>750</v>
      </c>
      <c r="Q3914" s="147"/>
      <c r="X3914" s="533" t="s">
        <v>963</v>
      </c>
      <c r="Y3914" s="533">
        <v>1</v>
      </c>
      <c r="Z3914" s="533" t="s">
        <v>39</v>
      </c>
      <c r="AA3914" s="533">
        <v>750</v>
      </c>
      <c r="AB3914" s="533">
        <v>750</v>
      </c>
    </row>
    <row r="3915" spans="1:28" ht="15.75" hidden="1">
      <c r="A3915" s="533" t="s">
        <v>2729</v>
      </c>
      <c r="B3915" s="533">
        <v>26</v>
      </c>
      <c r="C3915" s="533" t="s">
        <v>850</v>
      </c>
      <c r="D3915" s="572" t="s">
        <v>2351</v>
      </c>
      <c r="E3915" s="571" t="s">
        <v>1287</v>
      </c>
      <c r="F3915" s="533" t="str">
        <f t="shared" si="3933"/>
        <v>EL</v>
      </c>
      <c r="G3915" s="533" t="s">
        <v>2725</v>
      </c>
      <c r="H3915" s="533">
        <v>1170</v>
      </c>
      <c r="I3915" s="533" t="str">
        <f t="shared" ref="I3915:I3918" si="3995">L3915</f>
        <v xml:space="preserve">263353 - STATIC UNINTERRUPTIBLE POWER SUPPLY </v>
      </c>
      <c r="J3915" s="533" t="str">
        <f t="shared" ref="J3915:J3918" si="3996">L3915</f>
        <v xml:space="preserve">263353 - STATIC UNINTERRUPTIBLE POWER SUPPLY </v>
      </c>
      <c r="K3915" s="150"/>
      <c r="L3915" s="139" t="s">
        <v>964</v>
      </c>
      <c r="M3915" s="149"/>
      <c r="N3915" s="98"/>
      <c r="O3915" s="143"/>
      <c r="P3915" s="143"/>
      <c r="Q3915" s="147"/>
      <c r="X3915" s="533" t="s">
        <v>964</v>
      </c>
    </row>
    <row r="3916" spans="1:28" ht="15.75" hidden="1">
      <c r="A3916" s="533" t="s">
        <v>2729</v>
      </c>
      <c r="B3916" s="533">
        <v>26</v>
      </c>
      <c r="C3916" s="533" t="s">
        <v>850</v>
      </c>
      <c r="D3916" s="572" t="s">
        <v>2351</v>
      </c>
      <c r="E3916" s="571" t="str">
        <f t="shared" ref="E3916:E3919" si="3997">E3915</f>
        <v xml:space="preserve"> STATIC UNINTERRUPTIBLE POWER SUPPLY </v>
      </c>
      <c r="F3916" s="533" t="str">
        <f t="shared" si="3933"/>
        <v>EL</v>
      </c>
      <c r="G3916" s="533" t="s">
        <v>2725</v>
      </c>
      <c r="H3916" s="533">
        <v>1171</v>
      </c>
      <c r="I3916" s="533" t="str">
        <f t="shared" si="3995"/>
        <v>UPS system complete, including</v>
      </c>
      <c r="J3916" s="533" t="str">
        <f t="shared" si="3996"/>
        <v>UPS system complete, including</v>
      </c>
      <c r="K3916" s="106"/>
      <c r="L3916" s="139" t="s">
        <v>965</v>
      </c>
      <c r="M3916" s="149"/>
      <c r="N3916" s="98"/>
      <c r="O3916" s="143"/>
      <c r="P3916" s="143"/>
      <c r="Q3916" s="147"/>
      <c r="X3916" s="533" t="s">
        <v>965</v>
      </c>
    </row>
    <row r="3917" spans="1:28" ht="15.75" hidden="1">
      <c r="A3917" s="533" t="s">
        <v>2729</v>
      </c>
      <c r="B3917" s="533">
        <v>26</v>
      </c>
      <c r="C3917" s="533" t="s">
        <v>850</v>
      </c>
      <c r="D3917" s="572" t="s">
        <v>2351</v>
      </c>
      <c r="E3917" s="571" t="str">
        <f t="shared" si="3997"/>
        <v xml:space="preserve"> STATIC UNINTERRUPTIBLE POWER SUPPLY </v>
      </c>
      <c r="F3917" s="533" t="str">
        <f t="shared" si="3933"/>
        <v>EL</v>
      </c>
      <c r="G3917" s="533" t="s">
        <v>2725</v>
      </c>
      <c r="H3917" s="533">
        <v>1172</v>
      </c>
      <c r="I3917" s="533" t="str">
        <f t="shared" si="3995"/>
        <v>battery, charger, inverter, transfer</v>
      </c>
      <c r="J3917" s="533" t="str">
        <f t="shared" si="3996"/>
        <v>battery, charger, inverter, transfer</v>
      </c>
      <c r="K3917" s="106"/>
      <c r="L3917" s="139" t="s">
        <v>966</v>
      </c>
      <c r="M3917" s="149"/>
      <c r="N3917" s="98"/>
      <c r="O3917" s="143"/>
      <c r="P3917" s="143"/>
      <c r="Q3917" s="147"/>
      <c r="X3917" s="533" t="s">
        <v>966</v>
      </c>
    </row>
    <row r="3918" spans="1:28" ht="15.75" hidden="1">
      <c r="A3918" s="533" t="s">
        <v>2729</v>
      </c>
      <c r="B3918" s="533">
        <v>26</v>
      </c>
      <c r="C3918" s="533" t="s">
        <v>850</v>
      </c>
      <c r="D3918" s="572" t="s">
        <v>2351</v>
      </c>
      <c r="E3918" s="571" t="str">
        <f t="shared" si="3997"/>
        <v xml:space="preserve"> STATIC UNINTERRUPTIBLE POWER SUPPLY </v>
      </c>
      <c r="F3918" s="533" t="str">
        <f t="shared" si="3933"/>
        <v>EL</v>
      </c>
      <c r="G3918" s="533" t="s">
        <v>2725</v>
      </c>
      <c r="H3918" s="533">
        <v>1173</v>
      </c>
      <c r="I3918" s="533" t="str">
        <f t="shared" si="3995"/>
        <v xml:space="preserve">switch and manual by pass switch  </v>
      </c>
      <c r="J3918" s="533" t="str">
        <f t="shared" si="3996"/>
        <v xml:space="preserve">switch and manual by pass switch  </v>
      </c>
      <c r="K3918" s="106"/>
      <c r="L3918" s="139" t="s">
        <v>967</v>
      </c>
      <c r="M3918" s="149"/>
      <c r="N3918" s="98"/>
      <c r="O3918" s="143"/>
      <c r="P3918" s="143"/>
      <c r="Q3918" s="147"/>
      <c r="X3918" s="533" t="s">
        <v>967</v>
      </c>
    </row>
    <row r="3919" spans="1:28" ht="15.75" hidden="1">
      <c r="A3919" s="533" t="s">
        <v>2729</v>
      </c>
      <c r="B3919" s="533">
        <v>26</v>
      </c>
      <c r="C3919" s="533" t="s">
        <v>850</v>
      </c>
      <c r="D3919" s="572" t="s">
        <v>2351</v>
      </c>
      <c r="E3919" s="571" t="str">
        <f t="shared" si="3997"/>
        <v xml:space="preserve"> STATIC UNINTERRUPTIBLE POWER SUPPLY </v>
      </c>
      <c r="F3919" s="533" t="str">
        <f t="shared" si="3933"/>
        <v>EL</v>
      </c>
      <c r="G3919" s="533" t="s">
        <v>2722</v>
      </c>
      <c r="H3919" s="533">
        <v>1174</v>
      </c>
      <c r="I3919" s="533" t="str">
        <f>I3917</f>
        <v>battery, charger, inverter, transfer</v>
      </c>
      <c r="J3919" s="533" t="str">
        <f>J3917</f>
        <v>battery, charger, inverter, transfer</v>
      </c>
      <c r="K3919" s="138" t="s">
        <v>45</v>
      </c>
      <c r="L3919" s="138" t="s">
        <v>968</v>
      </c>
      <c r="M3919" s="142">
        <v>1</v>
      </c>
      <c r="N3919" s="98" t="s">
        <v>39</v>
      </c>
      <c r="O3919" s="143">
        <v>10000</v>
      </c>
      <c r="P3919" s="25">
        <f>O3919*M3919</f>
        <v>10000</v>
      </c>
      <c r="Q3919" s="147"/>
      <c r="X3919" s="533" t="s">
        <v>968</v>
      </c>
      <c r="Y3919" s="533">
        <v>1</v>
      </c>
      <c r="Z3919" s="533" t="s">
        <v>39</v>
      </c>
      <c r="AA3919" s="533">
        <v>10000</v>
      </c>
      <c r="AB3919" s="533">
        <v>10000</v>
      </c>
    </row>
    <row r="3920" spans="1:28" ht="15.75" hidden="1">
      <c r="A3920" s="533" t="s">
        <v>2729</v>
      </c>
      <c r="B3920" s="533">
        <v>26</v>
      </c>
      <c r="C3920" s="533" t="s">
        <v>850</v>
      </c>
      <c r="D3920" s="572" t="s">
        <v>2355</v>
      </c>
      <c r="E3920" s="571" t="s">
        <v>1288</v>
      </c>
      <c r="F3920" s="533" t="str">
        <f t="shared" si="3933"/>
        <v>EL</v>
      </c>
      <c r="G3920" s="533" t="s">
        <v>2725</v>
      </c>
      <c r="H3920" s="533">
        <v>1175</v>
      </c>
      <c r="I3920" s="533" t="str">
        <f t="shared" ref="I3920:I3921" si="3998">L3920</f>
        <v>263600 - TRANSFER SWITCHES</v>
      </c>
      <c r="J3920" s="533" t="str">
        <f t="shared" ref="J3920:J3921" si="3999">L3920</f>
        <v>263600 - TRANSFER SWITCHES</v>
      </c>
      <c r="K3920" s="150"/>
      <c r="L3920" s="139" t="s">
        <v>969</v>
      </c>
      <c r="M3920" s="149"/>
      <c r="N3920" s="149"/>
      <c r="O3920" s="143"/>
      <c r="P3920" s="143"/>
      <c r="Q3920" s="147"/>
      <c r="X3920" s="533" t="s">
        <v>969</v>
      </c>
    </row>
    <row r="3921" spans="1:28" ht="15.75" hidden="1">
      <c r="A3921" s="533" t="s">
        <v>2729</v>
      </c>
      <c r="B3921" s="533">
        <v>26</v>
      </c>
      <c r="C3921" s="533" t="s">
        <v>850</v>
      </c>
      <c r="D3921" s="572" t="s">
        <v>2355</v>
      </c>
      <c r="E3921" s="571" t="str">
        <f t="shared" ref="E3921:E3922" si="4000">E3920</f>
        <v xml:space="preserve"> TRANSFER SWITCHES</v>
      </c>
      <c r="F3921" s="533" t="str">
        <f t="shared" si="3933"/>
        <v>EL</v>
      </c>
      <c r="G3921" s="533" t="s">
        <v>2725</v>
      </c>
      <c r="H3921" s="533">
        <v>1176</v>
      </c>
      <c r="I3921" s="533" t="str">
        <f t="shared" si="3998"/>
        <v>Automatic transfer switch</v>
      </c>
      <c r="J3921" s="533" t="str">
        <f t="shared" si="3999"/>
        <v>Automatic transfer switch</v>
      </c>
      <c r="K3921" s="150"/>
      <c r="L3921" s="139" t="s">
        <v>970</v>
      </c>
      <c r="M3921" s="149"/>
      <c r="N3921" s="149"/>
      <c r="O3921" s="143"/>
      <c r="P3921" s="143"/>
      <c r="Q3921" s="147"/>
      <c r="X3921" s="533" t="s">
        <v>970</v>
      </c>
    </row>
    <row r="3922" spans="1:28" ht="15.75" hidden="1">
      <c r="A3922" s="533" t="s">
        <v>2729</v>
      </c>
      <c r="B3922" s="533">
        <v>26</v>
      </c>
      <c r="C3922" s="533" t="s">
        <v>850</v>
      </c>
      <c r="D3922" s="572" t="s">
        <v>2355</v>
      </c>
      <c r="E3922" s="571" t="str">
        <f t="shared" si="4000"/>
        <v xml:space="preserve"> TRANSFER SWITCHES</v>
      </c>
      <c r="F3922" s="533" t="str">
        <f t="shared" ref="F3922:F3947" si="4001">VLOOKUP(D:D,trade,3,FALSE)</f>
        <v>EL</v>
      </c>
      <c r="G3922" s="533" t="s">
        <v>2722</v>
      </c>
      <c r="H3922" s="533">
        <v>1177</v>
      </c>
      <c r="I3922" s="533" t="str">
        <f>I3920</f>
        <v>263600 - TRANSFER SWITCHES</v>
      </c>
      <c r="J3922" s="533" t="str">
        <f>J3920</f>
        <v>263600 - TRANSFER SWITCHES</v>
      </c>
      <c r="K3922" s="106" t="s">
        <v>13</v>
      </c>
      <c r="L3922" s="138" t="s">
        <v>971</v>
      </c>
      <c r="M3922" s="142">
        <v>1</v>
      </c>
      <c r="N3922" s="98" t="s">
        <v>39</v>
      </c>
      <c r="O3922" s="143">
        <v>1400</v>
      </c>
      <c r="P3922" s="25">
        <f>O3922*M3922</f>
        <v>1400</v>
      </c>
      <c r="Q3922" s="147"/>
      <c r="X3922" s="533" t="s">
        <v>971</v>
      </c>
      <c r="Y3922" s="533">
        <v>1</v>
      </c>
      <c r="Z3922" s="533" t="s">
        <v>39</v>
      </c>
      <c r="AA3922" s="533">
        <v>1400</v>
      </c>
      <c r="AB3922" s="533">
        <v>1400</v>
      </c>
    </row>
    <row r="3923" spans="1:28" ht="15.75" hidden="1">
      <c r="A3923" s="533" t="s">
        <v>2729</v>
      </c>
      <c r="B3923" s="533">
        <v>26</v>
      </c>
      <c r="C3923" s="533" t="s">
        <v>850</v>
      </c>
      <c r="D3923" s="572" t="s">
        <v>2359</v>
      </c>
      <c r="E3923" s="571" t="s">
        <v>1289</v>
      </c>
      <c r="F3923" s="533" t="str">
        <f t="shared" si="4001"/>
        <v>EL</v>
      </c>
      <c r="G3923" s="533" t="s">
        <v>2725</v>
      </c>
      <c r="H3923" s="533">
        <v>1178</v>
      </c>
      <c r="I3923" s="533" t="str">
        <f>L3923</f>
        <v>264113 - LIGHTNING PROTECTION FOR STRUCTURES</v>
      </c>
      <c r="J3923" s="533" t="str">
        <f>L3923</f>
        <v>264113 - LIGHTNING PROTECTION FOR STRUCTURES</v>
      </c>
      <c r="K3923" s="148"/>
      <c r="L3923" s="139" t="s">
        <v>972</v>
      </c>
      <c r="M3923" s="142"/>
      <c r="N3923" s="152"/>
      <c r="O3923" s="143"/>
      <c r="P3923" s="143"/>
      <c r="Q3923" s="147"/>
      <c r="X3923" s="533" t="s">
        <v>972</v>
      </c>
    </row>
    <row r="3924" spans="1:28" ht="15.75" hidden="1">
      <c r="A3924" s="533" t="s">
        <v>2729</v>
      </c>
      <c r="B3924" s="533">
        <v>26</v>
      </c>
      <c r="C3924" s="533" t="s">
        <v>850</v>
      </c>
      <c r="D3924" s="572" t="s">
        <v>2359</v>
      </c>
      <c r="E3924" s="571" t="str">
        <f>E3923</f>
        <v xml:space="preserve"> LIGHTNING PROTECTION FOR STRUCTURES</v>
      </c>
      <c r="F3924" s="533" t="str">
        <f t="shared" si="4001"/>
        <v>EL</v>
      </c>
      <c r="G3924" s="533" t="s">
        <v>2722</v>
      </c>
      <c r="H3924" s="533">
        <v>1179</v>
      </c>
      <c r="I3924" s="533" t="str">
        <f>I3922</f>
        <v>263600 - TRANSFER SWITCHES</v>
      </c>
      <c r="J3924" s="533" t="str">
        <f>J3922</f>
        <v>263600 - TRANSFER SWITCHES</v>
      </c>
      <c r="K3924" s="106" t="s">
        <v>15</v>
      </c>
      <c r="L3924" s="138" t="s">
        <v>973</v>
      </c>
      <c r="M3924" s="142">
        <v>1</v>
      </c>
      <c r="N3924" s="98" t="s">
        <v>2</v>
      </c>
      <c r="O3924" s="143">
        <v>8750</v>
      </c>
      <c r="P3924" s="25">
        <f>O3924*M3924</f>
        <v>8750</v>
      </c>
      <c r="Q3924" s="147"/>
      <c r="X3924" s="533" t="s">
        <v>973</v>
      </c>
      <c r="Z3924" s="533" t="s">
        <v>2</v>
      </c>
      <c r="AA3924" s="533">
        <v>8750</v>
      </c>
      <c r="AB3924" s="533">
        <v>8750</v>
      </c>
    </row>
    <row r="3925" spans="1:28" ht="15.75" hidden="1">
      <c r="A3925" s="533" t="s">
        <v>2729</v>
      </c>
      <c r="B3925" s="533">
        <v>26</v>
      </c>
      <c r="C3925" s="533" t="s">
        <v>850</v>
      </c>
      <c r="D3925" s="572" t="s">
        <v>2367</v>
      </c>
      <c r="E3925" s="571" t="s">
        <v>1290</v>
      </c>
      <c r="F3925" s="533" t="str">
        <f t="shared" si="4001"/>
        <v>EL</v>
      </c>
      <c r="G3925" s="533" t="s">
        <v>2725</v>
      </c>
      <c r="H3925" s="533">
        <v>1180</v>
      </c>
      <c r="I3925" s="533" t="str">
        <f t="shared" ref="I3925:I3926" si="4002">L3925</f>
        <v xml:space="preserve">265100 - INTERIOR LIGHTING </v>
      </c>
      <c r="J3925" s="533" t="str">
        <f t="shared" ref="J3925:J3926" si="4003">L3925</f>
        <v xml:space="preserve">265100 - INTERIOR LIGHTING </v>
      </c>
      <c r="K3925" s="106"/>
      <c r="L3925" s="139" t="s">
        <v>974</v>
      </c>
      <c r="M3925" s="142"/>
      <c r="N3925" s="98"/>
      <c r="O3925" s="143"/>
      <c r="P3925" s="143"/>
      <c r="Q3925" s="147"/>
      <c r="X3925" s="533" t="s">
        <v>974</v>
      </c>
    </row>
    <row r="3926" spans="1:28" ht="15.75" hidden="1">
      <c r="A3926" s="533" t="s">
        <v>2729</v>
      </c>
      <c r="B3926" s="533">
        <v>26</v>
      </c>
      <c r="C3926" s="533" t="s">
        <v>850</v>
      </c>
      <c r="D3926" s="572" t="s">
        <v>2367</v>
      </c>
      <c r="E3926" s="571" t="str">
        <f t="shared" ref="E3926:E3947" si="4004">E3925</f>
        <v xml:space="preserve"> INTERIOR LIGHTING </v>
      </c>
      <c r="F3926" s="533" t="str">
        <f t="shared" si="4001"/>
        <v>EL</v>
      </c>
      <c r="G3926" s="533" t="s">
        <v>2725</v>
      </c>
      <c r="H3926" s="533">
        <v>1181</v>
      </c>
      <c r="I3926" s="533" t="str">
        <f t="shared" si="4002"/>
        <v>Lighting Fixtures</v>
      </c>
      <c r="J3926" s="533" t="str">
        <f t="shared" si="4003"/>
        <v>Lighting Fixtures</v>
      </c>
      <c r="K3926" s="106"/>
      <c r="L3926" s="139" t="s">
        <v>975</v>
      </c>
      <c r="M3926" s="142"/>
      <c r="N3926" s="98"/>
      <c r="O3926" s="143"/>
      <c r="P3926" s="143"/>
      <c r="Q3926" s="147"/>
      <c r="X3926" s="533" t="s">
        <v>975</v>
      </c>
    </row>
    <row r="3927" spans="1:28" ht="15.75" hidden="1">
      <c r="A3927" s="533" t="s">
        <v>2729</v>
      </c>
      <c r="B3927" s="533">
        <v>26</v>
      </c>
      <c r="C3927" s="533" t="s">
        <v>850</v>
      </c>
      <c r="D3927" s="572" t="s">
        <v>2367</v>
      </c>
      <c r="E3927" s="571" t="str">
        <f t="shared" si="4004"/>
        <v xml:space="preserve"> INTERIOR LIGHTING </v>
      </c>
      <c r="F3927" s="533" t="str">
        <f t="shared" si="4001"/>
        <v>EL</v>
      </c>
      <c r="G3927" s="533" t="s">
        <v>2722</v>
      </c>
      <c r="H3927" s="533">
        <v>1182</v>
      </c>
      <c r="I3927" s="533" t="str">
        <f t="shared" ref="I3927:J3927" si="4005">I3925</f>
        <v xml:space="preserve">265100 - INTERIOR LIGHTING </v>
      </c>
      <c r="J3927" s="533" t="str">
        <f t="shared" si="4005"/>
        <v xml:space="preserve">265100 - INTERIOR LIGHTING </v>
      </c>
      <c r="K3927" s="106" t="s">
        <v>17</v>
      </c>
      <c r="L3927" s="138" t="s">
        <v>976</v>
      </c>
      <c r="M3927" s="237">
        <v>2</v>
      </c>
      <c r="N3927" s="98" t="s">
        <v>39</v>
      </c>
      <c r="O3927" s="143">
        <v>85</v>
      </c>
      <c r="P3927" s="25">
        <f t="shared" ref="P3927:P3946" si="4006">O3927*M3927</f>
        <v>170</v>
      </c>
      <c r="Q3927" s="147"/>
      <c r="X3927" s="533" t="s">
        <v>976</v>
      </c>
      <c r="Y3927" s="533">
        <v>2</v>
      </c>
      <c r="Z3927" s="533" t="s">
        <v>39</v>
      </c>
      <c r="AA3927" s="533">
        <v>85</v>
      </c>
      <c r="AB3927" s="533">
        <v>170</v>
      </c>
    </row>
    <row r="3928" spans="1:28" ht="15.75" hidden="1">
      <c r="A3928" s="533" t="s">
        <v>2729</v>
      </c>
      <c r="B3928" s="533">
        <v>26</v>
      </c>
      <c r="C3928" s="533" t="s">
        <v>850</v>
      </c>
      <c r="D3928" s="572" t="s">
        <v>2367</v>
      </c>
      <c r="E3928" s="571" t="str">
        <f t="shared" si="4004"/>
        <v xml:space="preserve"> INTERIOR LIGHTING </v>
      </c>
      <c r="F3928" s="533" t="str">
        <f t="shared" si="4001"/>
        <v>EL</v>
      </c>
      <c r="G3928" s="533" t="s">
        <v>2722</v>
      </c>
      <c r="H3928" s="533">
        <v>1183</v>
      </c>
      <c r="I3928" s="533" t="str">
        <f t="shared" ref="I3928:J3928" si="4007">I3926</f>
        <v>Lighting Fixtures</v>
      </c>
      <c r="J3928" s="533" t="str">
        <f t="shared" si="4007"/>
        <v>Lighting Fixtures</v>
      </c>
      <c r="K3928" s="106" t="s">
        <v>19</v>
      </c>
      <c r="L3928" s="138" t="s">
        <v>977</v>
      </c>
      <c r="M3928" s="232">
        <v>8</v>
      </c>
      <c r="N3928" s="98" t="s">
        <v>39</v>
      </c>
      <c r="O3928" s="143">
        <v>60</v>
      </c>
      <c r="P3928" s="25">
        <f t="shared" si="4006"/>
        <v>480</v>
      </c>
      <c r="Q3928" s="147"/>
      <c r="X3928" s="533" t="s">
        <v>977</v>
      </c>
      <c r="Y3928" s="533">
        <v>8</v>
      </c>
      <c r="Z3928" s="533" t="s">
        <v>39</v>
      </c>
      <c r="AA3928" s="533">
        <v>60</v>
      </c>
      <c r="AB3928" s="533">
        <v>480</v>
      </c>
    </row>
    <row r="3929" spans="1:28" ht="16.5" hidden="1" thickBot="1">
      <c r="A3929" s="533" t="s">
        <v>2729</v>
      </c>
      <c r="B3929" s="533">
        <v>26</v>
      </c>
      <c r="C3929" s="533" t="s">
        <v>850</v>
      </c>
      <c r="D3929" s="572" t="s">
        <v>2367</v>
      </c>
      <c r="E3929" s="571" t="str">
        <f t="shared" si="4004"/>
        <v xml:space="preserve"> INTERIOR LIGHTING </v>
      </c>
      <c r="F3929" s="533" t="str">
        <f t="shared" si="4001"/>
        <v>EL</v>
      </c>
      <c r="G3929" s="533" t="s">
        <v>2722</v>
      </c>
      <c r="H3929" s="533">
        <v>1184</v>
      </c>
      <c r="I3929" s="533" t="str">
        <f t="shared" ref="I3929:J3929" si="4008">I3927</f>
        <v xml:space="preserve">265100 - INTERIOR LIGHTING </v>
      </c>
      <c r="J3929" s="533" t="str">
        <f t="shared" si="4008"/>
        <v xml:space="preserve">265100 - INTERIOR LIGHTING </v>
      </c>
      <c r="K3929" s="106" t="s">
        <v>20</v>
      </c>
      <c r="L3929" s="138" t="s">
        <v>978</v>
      </c>
      <c r="M3929" s="238">
        <v>23</v>
      </c>
      <c r="N3929" s="98" t="s">
        <v>39</v>
      </c>
      <c r="O3929" s="143">
        <v>85</v>
      </c>
      <c r="P3929" s="25">
        <f t="shared" si="4006"/>
        <v>1955</v>
      </c>
      <c r="Q3929" s="147"/>
      <c r="X3929" s="533" t="s">
        <v>978</v>
      </c>
      <c r="Y3929" s="533">
        <v>23</v>
      </c>
      <c r="Z3929" s="533" t="s">
        <v>39</v>
      </c>
      <c r="AA3929" s="533">
        <v>85</v>
      </c>
      <c r="AB3929" s="533">
        <v>1955</v>
      </c>
    </row>
    <row r="3930" spans="1:28" ht="15.75" hidden="1">
      <c r="A3930" s="533" t="s">
        <v>2729</v>
      </c>
      <c r="B3930" s="533">
        <v>26</v>
      </c>
      <c r="C3930" s="533" t="s">
        <v>850</v>
      </c>
      <c r="D3930" s="572" t="s">
        <v>2367</v>
      </c>
      <c r="E3930" s="571" t="str">
        <f t="shared" si="4004"/>
        <v xml:space="preserve"> INTERIOR LIGHTING </v>
      </c>
      <c r="F3930" s="533" t="str">
        <f t="shared" si="4001"/>
        <v>EL</v>
      </c>
      <c r="G3930" s="533" t="s">
        <v>2722</v>
      </c>
      <c r="H3930" s="533">
        <v>1185</v>
      </c>
      <c r="I3930" s="533" t="str">
        <f t="shared" ref="I3930:J3930" si="4009">I3928</f>
        <v>Lighting Fixtures</v>
      </c>
      <c r="J3930" s="533" t="str">
        <f t="shared" si="4009"/>
        <v>Lighting Fixtures</v>
      </c>
      <c r="K3930" s="233" t="s">
        <v>21</v>
      </c>
      <c r="L3930" s="632" t="s">
        <v>979</v>
      </c>
      <c r="M3930" s="234">
        <v>3</v>
      </c>
      <c r="N3930" s="236" t="s">
        <v>39</v>
      </c>
      <c r="O3930" s="143"/>
      <c r="P3930" s="25">
        <f t="shared" si="4006"/>
        <v>0</v>
      </c>
      <c r="Q3930" s="147"/>
      <c r="X3930" s="533" t="s">
        <v>979</v>
      </c>
      <c r="Y3930" s="533">
        <v>3</v>
      </c>
      <c r="Z3930" s="533" t="s">
        <v>39</v>
      </c>
      <c r="AB3930" s="533">
        <v>0</v>
      </c>
    </row>
    <row r="3931" spans="1:28" ht="15.75" hidden="1">
      <c r="A3931" s="533" t="s">
        <v>2729</v>
      </c>
      <c r="B3931" s="533">
        <v>26</v>
      </c>
      <c r="C3931" s="533" t="s">
        <v>850</v>
      </c>
      <c r="D3931" s="572" t="s">
        <v>2367</v>
      </c>
      <c r="E3931" s="571" t="str">
        <f t="shared" si="4004"/>
        <v xml:space="preserve"> INTERIOR LIGHTING </v>
      </c>
      <c r="F3931" s="533" t="str">
        <f t="shared" si="4001"/>
        <v>EL</v>
      </c>
      <c r="G3931" s="533" t="s">
        <v>2722</v>
      </c>
      <c r="H3931" s="533">
        <v>1186</v>
      </c>
      <c r="I3931" s="533" t="str">
        <f t="shared" ref="I3931:J3931" si="4010">I3929</f>
        <v xml:space="preserve">265100 - INTERIOR LIGHTING </v>
      </c>
      <c r="J3931" s="533" t="str">
        <f t="shared" si="4010"/>
        <v xml:space="preserve">265100 - INTERIOR LIGHTING </v>
      </c>
      <c r="K3931" s="233" t="s">
        <v>45</v>
      </c>
      <c r="L3931" s="632" t="s">
        <v>980</v>
      </c>
      <c r="M3931" s="234">
        <v>3</v>
      </c>
      <c r="N3931" s="236" t="s">
        <v>39</v>
      </c>
      <c r="O3931" s="143"/>
      <c r="P3931" s="25">
        <f t="shared" si="4006"/>
        <v>0</v>
      </c>
      <c r="Q3931" s="147"/>
      <c r="X3931" s="533" t="s">
        <v>980</v>
      </c>
      <c r="Y3931" s="533">
        <v>3</v>
      </c>
      <c r="Z3931" s="533" t="s">
        <v>39</v>
      </c>
      <c r="AB3931" s="533">
        <v>0</v>
      </c>
    </row>
    <row r="3932" spans="1:28" ht="15.75" hidden="1">
      <c r="A3932" s="533" t="s">
        <v>2729</v>
      </c>
      <c r="B3932" s="533">
        <v>26</v>
      </c>
      <c r="C3932" s="533" t="s">
        <v>850</v>
      </c>
      <c r="D3932" s="572" t="s">
        <v>2367</v>
      </c>
      <c r="E3932" s="571" t="str">
        <f t="shared" si="4004"/>
        <v xml:space="preserve"> INTERIOR LIGHTING </v>
      </c>
      <c r="F3932" s="533" t="str">
        <f t="shared" si="4001"/>
        <v>EL</v>
      </c>
      <c r="G3932" s="533" t="s">
        <v>2722</v>
      </c>
      <c r="H3932" s="533">
        <v>1187</v>
      </c>
      <c r="I3932" s="533" t="str">
        <f t="shared" ref="I3932:J3932" si="4011">I3930</f>
        <v>Lighting Fixtures</v>
      </c>
      <c r="J3932" s="533" t="str">
        <f t="shared" si="4011"/>
        <v>Lighting Fixtures</v>
      </c>
      <c r="K3932" s="106" t="s">
        <v>21</v>
      </c>
      <c r="L3932" s="138" t="s">
        <v>981</v>
      </c>
      <c r="M3932" s="237">
        <v>39</v>
      </c>
      <c r="N3932" s="98" t="s">
        <v>39</v>
      </c>
      <c r="O3932" s="143">
        <v>95</v>
      </c>
      <c r="P3932" s="25">
        <f t="shared" si="4006"/>
        <v>3705</v>
      </c>
      <c r="Q3932" s="147"/>
      <c r="X3932" s="533" t="s">
        <v>981</v>
      </c>
      <c r="Y3932" s="533">
        <v>39</v>
      </c>
      <c r="Z3932" s="533" t="s">
        <v>39</v>
      </c>
      <c r="AA3932" s="533">
        <v>95</v>
      </c>
      <c r="AB3932" s="533">
        <v>3705</v>
      </c>
    </row>
    <row r="3933" spans="1:28" ht="15.75" hidden="1">
      <c r="A3933" s="533" t="s">
        <v>2729</v>
      </c>
      <c r="B3933" s="533">
        <v>26</v>
      </c>
      <c r="C3933" s="533" t="s">
        <v>850</v>
      </c>
      <c r="D3933" s="572" t="s">
        <v>2367</v>
      </c>
      <c r="E3933" s="571" t="str">
        <f t="shared" si="4004"/>
        <v xml:space="preserve"> INTERIOR LIGHTING </v>
      </c>
      <c r="F3933" s="533" t="str">
        <f t="shared" si="4001"/>
        <v>EL</v>
      </c>
      <c r="G3933" s="533" t="s">
        <v>2722</v>
      </c>
      <c r="H3933" s="533">
        <v>1188</v>
      </c>
      <c r="I3933" s="533" t="str">
        <f t="shared" ref="I3933:J3933" si="4012">I3931</f>
        <v xml:space="preserve">265100 - INTERIOR LIGHTING </v>
      </c>
      <c r="J3933" s="533" t="str">
        <f t="shared" si="4012"/>
        <v xml:space="preserve">265100 - INTERIOR LIGHTING </v>
      </c>
      <c r="K3933" s="106" t="s">
        <v>45</v>
      </c>
      <c r="L3933" s="138" t="s">
        <v>982</v>
      </c>
      <c r="M3933" s="232">
        <v>2</v>
      </c>
      <c r="N3933" s="98" t="s">
        <v>39</v>
      </c>
      <c r="O3933" s="143">
        <v>105</v>
      </c>
      <c r="P3933" s="25">
        <f t="shared" si="4006"/>
        <v>210</v>
      </c>
      <c r="Q3933" s="147"/>
      <c r="X3933" s="533" t="s">
        <v>982</v>
      </c>
      <c r="Y3933" s="533">
        <v>2</v>
      </c>
      <c r="Z3933" s="533" t="s">
        <v>39</v>
      </c>
      <c r="AA3933" s="533">
        <v>105</v>
      </c>
      <c r="AB3933" s="533">
        <v>210</v>
      </c>
    </row>
    <row r="3934" spans="1:28" ht="15.75" hidden="1">
      <c r="A3934" s="533" t="s">
        <v>2729</v>
      </c>
      <c r="B3934" s="533">
        <v>26</v>
      </c>
      <c r="C3934" s="533" t="s">
        <v>850</v>
      </c>
      <c r="D3934" s="572" t="s">
        <v>2367</v>
      </c>
      <c r="E3934" s="571" t="str">
        <f t="shared" si="4004"/>
        <v xml:space="preserve"> INTERIOR LIGHTING </v>
      </c>
      <c r="F3934" s="533" t="str">
        <f t="shared" si="4001"/>
        <v>EL</v>
      </c>
      <c r="G3934" s="533" t="s">
        <v>2722</v>
      </c>
      <c r="H3934" s="533">
        <v>1189</v>
      </c>
      <c r="I3934" s="533" t="str">
        <f t="shared" ref="I3934:J3934" si="4013">I3932</f>
        <v>Lighting Fixtures</v>
      </c>
      <c r="J3934" s="533" t="str">
        <f t="shared" si="4013"/>
        <v>Lighting Fixtures</v>
      </c>
      <c r="K3934" s="106" t="s">
        <v>48</v>
      </c>
      <c r="L3934" s="138" t="s">
        <v>983</v>
      </c>
      <c r="M3934" s="232">
        <v>11</v>
      </c>
      <c r="N3934" s="98" t="s">
        <v>39</v>
      </c>
      <c r="O3934" s="143">
        <v>105</v>
      </c>
      <c r="P3934" s="25">
        <f t="shared" si="4006"/>
        <v>1155</v>
      </c>
      <c r="Q3934" s="147"/>
      <c r="X3934" s="533" t="s">
        <v>983</v>
      </c>
      <c r="Y3934" s="533">
        <v>11</v>
      </c>
      <c r="Z3934" s="533" t="s">
        <v>39</v>
      </c>
      <c r="AA3934" s="533">
        <v>105</v>
      </c>
      <c r="AB3934" s="533">
        <v>1155</v>
      </c>
    </row>
    <row r="3935" spans="1:28" ht="16.5" hidden="1" thickBot="1">
      <c r="A3935" s="533" t="s">
        <v>2729</v>
      </c>
      <c r="B3935" s="533">
        <v>26</v>
      </c>
      <c r="C3935" s="533" t="s">
        <v>850</v>
      </c>
      <c r="D3935" s="572" t="s">
        <v>2367</v>
      </c>
      <c r="E3935" s="571" t="str">
        <f t="shared" si="4004"/>
        <v xml:space="preserve"> INTERIOR LIGHTING </v>
      </c>
      <c r="F3935" s="533" t="str">
        <f t="shared" si="4001"/>
        <v>EL</v>
      </c>
      <c r="G3935" s="533" t="s">
        <v>2722</v>
      </c>
      <c r="H3935" s="533">
        <v>1190</v>
      </c>
      <c r="I3935" s="533" t="str">
        <f t="shared" ref="I3935:J3935" si="4014">I3933</f>
        <v xml:space="preserve">265100 - INTERIOR LIGHTING </v>
      </c>
      <c r="J3935" s="533" t="str">
        <f t="shared" si="4014"/>
        <v xml:space="preserve">265100 - INTERIOR LIGHTING </v>
      </c>
      <c r="K3935" s="106" t="s">
        <v>50</v>
      </c>
      <c r="L3935" s="138" t="s">
        <v>984</v>
      </c>
      <c r="M3935" s="238">
        <v>2</v>
      </c>
      <c r="N3935" s="98" t="s">
        <v>39</v>
      </c>
      <c r="O3935" s="143">
        <v>150</v>
      </c>
      <c r="P3935" s="25">
        <f t="shared" si="4006"/>
        <v>300</v>
      </c>
      <c r="Q3935" s="147"/>
      <c r="X3935" s="533" t="s">
        <v>984</v>
      </c>
      <c r="Y3935" s="533">
        <v>2</v>
      </c>
      <c r="Z3935" s="533" t="s">
        <v>39</v>
      </c>
      <c r="AA3935" s="533">
        <v>150</v>
      </c>
      <c r="AB3935" s="533">
        <v>300</v>
      </c>
    </row>
    <row r="3936" spans="1:28" ht="15.75" hidden="1">
      <c r="A3936" s="533" t="s">
        <v>2729</v>
      </c>
      <c r="B3936" s="533">
        <v>26</v>
      </c>
      <c r="C3936" s="533" t="s">
        <v>850</v>
      </c>
      <c r="D3936" s="572" t="s">
        <v>2367</v>
      </c>
      <c r="E3936" s="571" t="str">
        <f t="shared" si="4004"/>
        <v xml:space="preserve"> INTERIOR LIGHTING </v>
      </c>
      <c r="F3936" s="533" t="str">
        <f t="shared" si="4001"/>
        <v>EL</v>
      </c>
      <c r="G3936" s="533" t="s">
        <v>2722</v>
      </c>
      <c r="H3936" s="533">
        <v>1191</v>
      </c>
      <c r="I3936" s="533" t="str">
        <f t="shared" ref="I3936:J3936" si="4015">I3934</f>
        <v>Lighting Fixtures</v>
      </c>
      <c r="J3936" s="533" t="str">
        <f t="shared" si="4015"/>
        <v>Lighting Fixtures</v>
      </c>
      <c r="K3936" s="233" t="s">
        <v>78</v>
      </c>
      <c r="L3936" s="632" t="s">
        <v>985</v>
      </c>
      <c r="M3936" s="234">
        <v>15</v>
      </c>
      <c r="N3936" s="236" t="s">
        <v>39</v>
      </c>
      <c r="O3936" s="143"/>
      <c r="P3936" s="25">
        <f t="shared" si="4006"/>
        <v>0</v>
      </c>
      <c r="Q3936" s="147"/>
      <c r="X3936" s="533" t="s">
        <v>985</v>
      </c>
      <c r="Y3936" s="533">
        <v>15</v>
      </c>
      <c r="Z3936" s="533" t="s">
        <v>39</v>
      </c>
      <c r="AB3936" s="533">
        <v>0</v>
      </c>
    </row>
    <row r="3937" spans="1:28" ht="15.75" hidden="1">
      <c r="A3937" s="533" t="s">
        <v>2729</v>
      </c>
      <c r="B3937" s="533">
        <v>26</v>
      </c>
      <c r="C3937" s="533" t="s">
        <v>850</v>
      </c>
      <c r="D3937" s="572" t="s">
        <v>2367</v>
      </c>
      <c r="E3937" s="571" t="str">
        <f t="shared" si="4004"/>
        <v xml:space="preserve"> INTERIOR LIGHTING </v>
      </c>
      <c r="F3937" s="533" t="str">
        <f t="shared" si="4001"/>
        <v>EL</v>
      </c>
      <c r="G3937" s="533" t="s">
        <v>2722</v>
      </c>
      <c r="H3937" s="533">
        <v>1192</v>
      </c>
      <c r="I3937" s="533" t="str">
        <f t="shared" ref="I3937:J3937" si="4016">I3935</f>
        <v xml:space="preserve">265100 - INTERIOR LIGHTING </v>
      </c>
      <c r="J3937" s="533" t="str">
        <f t="shared" si="4016"/>
        <v xml:space="preserve">265100 - INTERIOR LIGHTING </v>
      </c>
      <c r="K3937" s="233" t="s">
        <v>302</v>
      </c>
      <c r="L3937" s="632" t="s">
        <v>986</v>
      </c>
      <c r="M3937" s="234">
        <v>9</v>
      </c>
      <c r="N3937" s="236" t="s">
        <v>39</v>
      </c>
      <c r="O3937" s="143"/>
      <c r="P3937" s="25">
        <f t="shared" si="4006"/>
        <v>0</v>
      </c>
      <c r="Q3937" s="147"/>
      <c r="X3937" s="533" t="s">
        <v>986</v>
      </c>
      <c r="Y3937" s="533">
        <v>9</v>
      </c>
      <c r="Z3937" s="533" t="s">
        <v>39</v>
      </c>
      <c r="AB3937" s="533">
        <v>0</v>
      </c>
    </row>
    <row r="3938" spans="1:28" ht="15.75" hidden="1">
      <c r="A3938" s="533" t="s">
        <v>2729</v>
      </c>
      <c r="B3938" s="533">
        <v>26</v>
      </c>
      <c r="C3938" s="533" t="s">
        <v>850</v>
      </c>
      <c r="D3938" s="572" t="s">
        <v>2367</v>
      </c>
      <c r="E3938" s="571" t="str">
        <f t="shared" si="4004"/>
        <v xml:space="preserve"> INTERIOR LIGHTING </v>
      </c>
      <c r="F3938" s="533" t="str">
        <f t="shared" si="4001"/>
        <v>EL</v>
      </c>
      <c r="G3938" s="533" t="s">
        <v>2722</v>
      </c>
      <c r="H3938" s="533">
        <v>1193</v>
      </c>
      <c r="I3938" s="533" t="str">
        <f t="shared" ref="I3938:J3938" si="4017">I3936</f>
        <v>Lighting Fixtures</v>
      </c>
      <c r="J3938" s="533" t="str">
        <f t="shared" si="4017"/>
        <v>Lighting Fixtures</v>
      </c>
      <c r="K3938" s="233" t="s">
        <v>304</v>
      </c>
      <c r="L3938" s="632" t="s">
        <v>987</v>
      </c>
      <c r="M3938" s="234">
        <v>40</v>
      </c>
      <c r="N3938" s="236" t="s">
        <v>39</v>
      </c>
      <c r="O3938" s="143"/>
      <c r="P3938" s="25">
        <f t="shared" si="4006"/>
        <v>0</v>
      </c>
      <c r="Q3938" s="147"/>
      <c r="X3938" s="533" t="s">
        <v>987</v>
      </c>
      <c r="Y3938" s="533">
        <v>40</v>
      </c>
      <c r="Z3938" s="533" t="s">
        <v>39</v>
      </c>
      <c r="AB3938" s="533">
        <v>0</v>
      </c>
    </row>
    <row r="3939" spans="1:28" ht="16.5" hidden="1" thickBot="1">
      <c r="A3939" s="533" t="s">
        <v>2729</v>
      </c>
      <c r="B3939" s="533">
        <v>26</v>
      </c>
      <c r="C3939" s="533" t="s">
        <v>850</v>
      </c>
      <c r="D3939" s="572" t="s">
        <v>2367</v>
      </c>
      <c r="E3939" s="571" t="str">
        <f t="shared" si="4004"/>
        <v xml:space="preserve"> INTERIOR LIGHTING </v>
      </c>
      <c r="F3939" s="533" t="str">
        <f t="shared" si="4001"/>
        <v>EL</v>
      </c>
      <c r="G3939" s="533" t="s">
        <v>2722</v>
      </c>
      <c r="H3939" s="533">
        <v>1194</v>
      </c>
      <c r="I3939" s="533" t="str">
        <f t="shared" ref="I3939:J3939" si="4018">I3937</f>
        <v xml:space="preserve">265100 - INTERIOR LIGHTING </v>
      </c>
      <c r="J3939" s="533" t="str">
        <f t="shared" si="4018"/>
        <v xml:space="preserve">265100 - INTERIOR LIGHTING </v>
      </c>
      <c r="K3939" s="106" t="s">
        <v>76</v>
      </c>
      <c r="L3939" s="138" t="s">
        <v>988</v>
      </c>
      <c r="M3939" s="272">
        <v>5</v>
      </c>
      <c r="N3939" s="98" t="s">
        <v>39</v>
      </c>
      <c r="O3939" s="143">
        <v>425</v>
      </c>
      <c r="P3939" s="25">
        <f t="shared" si="4006"/>
        <v>2125</v>
      </c>
      <c r="Q3939" s="147"/>
      <c r="X3939" s="533" t="s">
        <v>988</v>
      </c>
      <c r="Y3939" s="533">
        <v>5</v>
      </c>
      <c r="Z3939" s="533" t="s">
        <v>39</v>
      </c>
      <c r="AA3939" s="533">
        <v>425</v>
      </c>
      <c r="AB3939" s="533">
        <v>2125</v>
      </c>
    </row>
    <row r="3940" spans="1:28" ht="16.5" hidden="1" thickBot="1">
      <c r="A3940" s="533" t="s">
        <v>2729</v>
      </c>
      <c r="B3940" s="533">
        <v>26</v>
      </c>
      <c r="C3940" s="533" t="s">
        <v>850</v>
      </c>
      <c r="D3940" s="572" t="s">
        <v>2367</v>
      </c>
      <c r="E3940" s="571" t="str">
        <f t="shared" si="4004"/>
        <v xml:space="preserve"> INTERIOR LIGHTING </v>
      </c>
      <c r="F3940" s="533" t="str">
        <f t="shared" si="4001"/>
        <v>EL</v>
      </c>
      <c r="G3940" s="533" t="s">
        <v>2722</v>
      </c>
      <c r="H3940" s="533">
        <v>1195</v>
      </c>
      <c r="I3940" s="533" t="str">
        <f t="shared" ref="I3940:J3940" si="4019">I3938</f>
        <v>Lighting Fixtures</v>
      </c>
      <c r="J3940" s="533" t="str">
        <f t="shared" si="4019"/>
        <v>Lighting Fixtures</v>
      </c>
      <c r="K3940" s="106" t="s">
        <v>13</v>
      </c>
      <c r="L3940" s="138" t="s">
        <v>989</v>
      </c>
      <c r="M3940" s="272">
        <v>3</v>
      </c>
      <c r="N3940" s="98" t="s">
        <v>39</v>
      </c>
      <c r="O3940" s="143">
        <v>150</v>
      </c>
      <c r="P3940" s="25">
        <f t="shared" si="4006"/>
        <v>450</v>
      </c>
      <c r="Q3940" s="147"/>
      <c r="X3940" s="533" t="s">
        <v>989</v>
      </c>
      <c r="Y3940" s="533">
        <v>3</v>
      </c>
      <c r="Z3940" s="533" t="s">
        <v>39</v>
      </c>
      <c r="AA3940" s="533">
        <v>150</v>
      </c>
      <c r="AB3940" s="533">
        <v>450</v>
      </c>
    </row>
    <row r="3941" spans="1:28" ht="15.75" hidden="1">
      <c r="A3941" s="533" t="s">
        <v>2729</v>
      </c>
      <c r="B3941" s="533">
        <v>26</v>
      </c>
      <c r="C3941" s="533" t="s">
        <v>850</v>
      </c>
      <c r="D3941" s="572" t="s">
        <v>2367</v>
      </c>
      <c r="E3941" s="571" t="str">
        <f t="shared" si="4004"/>
        <v xml:space="preserve"> INTERIOR LIGHTING </v>
      </c>
      <c r="F3941" s="533" t="str">
        <f t="shared" si="4001"/>
        <v>EL</v>
      </c>
      <c r="G3941" s="533" t="s">
        <v>2722</v>
      </c>
      <c r="H3941" s="533">
        <v>1196</v>
      </c>
      <c r="I3941" s="533" t="str">
        <f t="shared" ref="I3941:J3941" si="4020">I3939</f>
        <v xml:space="preserve">265100 - INTERIOR LIGHTING </v>
      </c>
      <c r="J3941" s="533" t="str">
        <f t="shared" si="4020"/>
        <v xml:space="preserve">265100 - INTERIOR LIGHTING </v>
      </c>
      <c r="K3941" s="233" t="s">
        <v>15</v>
      </c>
      <c r="L3941" s="632" t="s">
        <v>990</v>
      </c>
      <c r="M3941" s="234">
        <v>16</v>
      </c>
      <c r="N3941" s="236" t="s">
        <v>39</v>
      </c>
      <c r="O3941" s="143"/>
      <c r="P3941" s="25">
        <f t="shared" si="4006"/>
        <v>0</v>
      </c>
      <c r="Q3941" s="147"/>
      <c r="X3941" s="533" t="s">
        <v>990</v>
      </c>
      <c r="Y3941" s="533">
        <v>16</v>
      </c>
      <c r="Z3941" s="533" t="s">
        <v>39</v>
      </c>
      <c r="AB3941" s="533">
        <v>0</v>
      </c>
    </row>
    <row r="3942" spans="1:28" ht="15.75" hidden="1">
      <c r="A3942" s="533" t="s">
        <v>2729</v>
      </c>
      <c r="B3942" s="533">
        <v>26</v>
      </c>
      <c r="C3942" s="533" t="s">
        <v>850</v>
      </c>
      <c r="D3942" s="572" t="s">
        <v>2367</v>
      </c>
      <c r="E3942" s="571" t="str">
        <f t="shared" si="4004"/>
        <v xml:space="preserve"> INTERIOR LIGHTING </v>
      </c>
      <c r="F3942" s="533" t="str">
        <f t="shared" si="4001"/>
        <v>EL</v>
      </c>
      <c r="G3942" s="533" t="s">
        <v>2722</v>
      </c>
      <c r="H3942" s="533">
        <v>1197</v>
      </c>
      <c r="I3942" s="533" t="str">
        <f t="shared" ref="I3942:J3942" si="4021">I3940</f>
        <v>Lighting Fixtures</v>
      </c>
      <c r="J3942" s="533" t="str">
        <f t="shared" si="4021"/>
        <v>Lighting Fixtures</v>
      </c>
      <c r="K3942" s="106" t="s">
        <v>15</v>
      </c>
      <c r="L3942" s="138" t="s">
        <v>991</v>
      </c>
      <c r="M3942" s="237">
        <v>6</v>
      </c>
      <c r="N3942" s="98" t="s">
        <v>39</v>
      </c>
      <c r="O3942" s="143">
        <v>60</v>
      </c>
      <c r="P3942" s="25">
        <f t="shared" si="4006"/>
        <v>360</v>
      </c>
      <c r="Q3942" s="147"/>
      <c r="X3942" s="533" t="s">
        <v>991</v>
      </c>
      <c r="Y3942" s="533">
        <v>6</v>
      </c>
      <c r="Z3942" s="533" t="s">
        <v>39</v>
      </c>
      <c r="AA3942" s="533">
        <v>60</v>
      </c>
      <c r="AB3942" s="533">
        <v>360</v>
      </c>
    </row>
    <row r="3943" spans="1:28" ht="15.75" hidden="1">
      <c r="A3943" s="533" t="s">
        <v>2729</v>
      </c>
      <c r="B3943" s="533">
        <v>26</v>
      </c>
      <c r="C3943" s="533" t="s">
        <v>850</v>
      </c>
      <c r="D3943" s="572" t="s">
        <v>2367</v>
      </c>
      <c r="E3943" s="571" t="str">
        <f t="shared" si="4004"/>
        <v xml:space="preserve"> INTERIOR LIGHTING </v>
      </c>
      <c r="F3943" s="533" t="str">
        <f t="shared" si="4001"/>
        <v>EL</v>
      </c>
      <c r="G3943" s="533" t="s">
        <v>2722</v>
      </c>
      <c r="H3943" s="533">
        <v>1198</v>
      </c>
      <c r="I3943" s="533" t="str">
        <f t="shared" ref="I3943:J3943" si="4022">I3941</f>
        <v xml:space="preserve">265100 - INTERIOR LIGHTING </v>
      </c>
      <c r="J3943" s="533" t="str">
        <f t="shared" si="4022"/>
        <v xml:space="preserve">265100 - INTERIOR LIGHTING </v>
      </c>
      <c r="K3943" s="106" t="s">
        <v>17</v>
      </c>
      <c r="L3943" s="138" t="s">
        <v>992</v>
      </c>
      <c r="M3943" s="232">
        <v>2</v>
      </c>
      <c r="N3943" s="98" t="s">
        <v>39</v>
      </c>
      <c r="O3943" s="143">
        <v>140</v>
      </c>
      <c r="P3943" s="25">
        <f t="shared" si="4006"/>
        <v>280</v>
      </c>
      <c r="Q3943" s="147"/>
      <c r="X3943" s="533" t="s">
        <v>992</v>
      </c>
      <c r="Y3943" s="533">
        <v>2</v>
      </c>
      <c r="Z3943" s="533" t="s">
        <v>39</v>
      </c>
      <c r="AA3943" s="533">
        <v>140</v>
      </c>
      <c r="AB3943" s="533">
        <v>280</v>
      </c>
    </row>
    <row r="3944" spans="1:28" ht="16.5" hidden="1" thickBot="1">
      <c r="A3944" s="533" t="s">
        <v>2729</v>
      </c>
      <c r="B3944" s="533">
        <v>26</v>
      </c>
      <c r="C3944" s="533" t="s">
        <v>850</v>
      </c>
      <c r="D3944" s="572" t="s">
        <v>2367</v>
      </c>
      <c r="E3944" s="571" t="str">
        <f t="shared" si="4004"/>
        <v xml:space="preserve"> INTERIOR LIGHTING </v>
      </c>
      <c r="F3944" s="533" t="str">
        <f t="shared" si="4001"/>
        <v>EL</v>
      </c>
      <c r="G3944" s="533" t="s">
        <v>2722</v>
      </c>
      <c r="H3944" s="533">
        <v>1199</v>
      </c>
      <c r="I3944" s="533" t="str">
        <f t="shared" ref="I3944:J3944" si="4023">I3942</f>
        <v>Lighting Fixtures</v>
      </c>
      <c r="J3944" s="533" t="str">
        <f t="shared" si="4023"/>
        <v>Lighting Fixtures</v>
      </c>
      <c r="K3944" s="106" t="s">
        <v>19</v>
      </c>
      <c r="L3944" s="138" t="s">
        <v>993</v>
      </c>
      <c r="M3944" s="238">
        <v>10</v>
      </c>
      <c r="N3944" s="98" t="s">
        <v>39</v>
      </c>
      <c r="O3944" s="143">
        <v>150</v>
      </c>
      <c r="P3944" s="25">
        <f t="shared" si="4006"/>
        <v>1500</v>
      </c>
      <c r="Q3944" s="147"/>
      <c r="X3944" s="533" t="s">
        <v>993</v>
      </c>
      <c r="Y3944" s="533">
        <v>10</v>
      </c>
      <c r="Z3944" s="533" t="s">
        <v>39</v>
      </c>
      <c r="AA3944" s="533">
        <v>150</v>
      </c>
      <c r="AB3944" s="533">
        <v>1500</v>
      </c>
    </row>
    <row r="3945" spans="1:28" ht="15.75" hidden="1">
      <c r="A3945" s="533" t="s">
        <v>2729</v>
      </c>
      <c r="B3945" s="533">
        <v>26</v>
      </c>
      <c r="C3945" s="533" t="s">
        <v>850</v>
      </c>
      <c r="D3945" s="572" t="s">
        <v>2367</v>
      </c>
      <c r="E3945" s="571" t="str">
        <f t="shared" si="4004"/>
        <v xml:space="preserve"> INTERIOR LIGHTING </v>
      </c>
      <c r="F3945" s="533" t="str">
        <f t="shared" si="4001"/>
        <v>EL</v>
      </c>
      <c r="G3945" s="533" t="s">
        <v>2722</v>
      </c>
      <c r="H3945" s="533">
        <v>1200</v>
      </c>
      <c r="I3945" s="533" t="str">
        <f t="shared" ref="I3945:J3945" si="4024">I3943</f>
        <v xml:space="preserve">265100 - INTERIOR LIGHTING </v>
      </c>
      <c r="J3945" s="533" t="str">
        <f t="shared" si="4024"/>
        <v xml:space="preserve">265100 - INTERIOR LIGHTING </v>
      </c>
      <c r="K3945" s="233" t="s">
        <v>21</v>
      </c>
      <c r="L3945" s="632" t="s">
        <v>994</v>
      </c>
      <c r="M3945" s="234">
        <v>7</v>
      </c>
      <c r="N3945" s="236" t="s">
        <v>39</v>
      </c>
      <c r="O3945" s="143"/>
      <c r="P3945" s="25">
        <f t="shared" si="4006"/>
        <v>0</v>
      </c>
      <c r="Q3945" s="147"/>
      <c r="X3945" s="533" t="s">
        <v>994</v>
      </c>
      <c r="Y3945" s="533">
        <v>7</v>
      </c>
      <c r="Z3945" s="533" t="s">
        <v>39</v>
      </c>
      <c r="AB3945" s="533">
        <v>0</v>
      </c>
    </row>
    <row r="3946" spans="1:28" ht="15.75" hidden="1">
      <c r="A3946" s="533" t="s">
        <v>2729</v>
      </c>
      <c r="B3946" s="533">
        <v>26</v>
      </c>
      <c r="C3946" s="533" t="s">
        <v>850</v>
      </c>
      <c r="D3946" s="572" t="s">
        <v>2367</v>
      </c>
      <c r="E3946" s="571" t="str">
        <f t="shared" si="4004"/>
        <v xml:space="preserve"> INTERIOR LIGHTING </v>
      </c>
      <c r="F3946" s="533" t="str">
        <f t="shared" si="4001"/>
        <v>EL</v>
      </c>
      <c r="G3946" s="533" t="s">
        <v>2722</v>
      </c>
      <c r="H3946" s="533">
        <v>1201</v>
      </c>
      <c r="I3946" s="533" t="str">
        <f t="shared" ref="I3946:J3946" si="4025">I3944</f>
        <v>Lighting Fixtures</v>
      </c>
      <c r="J3946" s="533" t="str">
        <f t="shared" si="4025"/>
        <v>Lighting Fixtures</v>
      </c>
      <c r="K3946" s="233" t="s">
        <v>45</v>
      </c>
      <c r="L3946" s="632" t="s">
        <v>995</v>
      </c>
      <c r="M3946" s="234">
        <v>533</v>
      </c>
      <c r="N3946" s="236" t="s">
        <v>95</v>
      </c>
      <c r="O3946" s="143"/>
      <c r="P3946" s="25">
        <f t="shared" si="4006"/>
        <v>0</v>
      </c>
      <c r="Q3946" s="147"/>
      <c r="X3946" s="533" t="s">
        <v>995</v>
      </c>
      <c r="Y3946" s="533">
        <v>533</v>
      </c>
      <c r="Z3946" s="533" t="s">
        <v>95</v>
      </c>
      <c r="AB3946" s="533">
        <v>0</v>
      </c>
    </row>
    <row r="3947" spans="1:28" ht="15.75" hidden="1">
      <c r="A3947" s="533" t="s">
        <v>2729</v>
      </c>
      <c r="B3947" s="533">
        <v>26</v>
      </c>
      <c r="C3947" s="533" t="s">
        <v>850</v>
      </c>
      <c r="D3947" s="572" t="s">
        <v>2367</v>
      </c>
      <c r="E3947" s="571" t="str">
        <f t="shared" si="4004"/>
        <v xml:space="preserve"> INTERIOR LIGHTING </v>
      </c>
      <c r="F3947" s="533" t="str">
        <f t="shared" si="4001"/>
        <v>EL</v>
      </c>
      <c r="G3947" s="533" t="s">
        <v>2725</v>
      </c>
      <c r="H3947" s="533">
        <v>1202</v>
      </c>
      <c r="I3947" s="533" t="str">
        <f t="shared" ref="I3947:J3947" si="4026">I3945</f>
        <v xml:space="preserve">265100 - INTERIOR LIGHTING </v>
      </c>
      <c r="J3947" s="533" t="str">
        <f t="shared" si="4026"/>
        <v xml:space="preserve">265100 - INTERIOR LIGHTING </v>
      </c>
      <c r="K3947" s="104" t="s">
        <v>996</v>
      </c>
      <c r="L3947" s="138"/>
      <c r="M3947" s="142"/>
      <c r="N3947" s="98"/>
      <c r="O3947" s="143" t="s">
        <v>8</v>
      </c>
      <c r="P3947" s="153">
        <v>0</v>
      </c>
      <c r="Q3947" s="138"/>
      <c r="AA3947" s="533" t="s">
        <v>8</v>
      </c>
      <c r="AB3947" s="533">
        <v>193605</v>
      </c>
    </row>
    <row r="3948" spans="1:28" ht="16.5" hidden="1" thickBot="1">
      <c r="A3948" s="533" t="s">
        <v>2729</v>
      </c>
      <c r="B3948" s="533">
        <v>26</v>
      </c>
      <c r="C3948" s="533" t="s">
        <v>850</v>
      </c>
      <c r="D3948" s="10" t="s">
        <v>22</v>
      </c>
      <c r="E3948" s="10" t="s">
        <v>22</v>
      </c>
      <c r="G3948" s="533" t="s">
        <v>2724</v>
      </c>
      <c r="H3948" s="533">
        <v>1203</v>
      </c>
      <c r="I3948" s="533" t="str">
        <f t="shared" ref="I3948:J3948" si="4027">I3946</f>
        <v>Lighting Fixtures</v>
      </c>
      <c r="J3948" s="533" t="str">
        <f t="shared" si="4027"/>
        <v>Lighting Fixtures</v>
      </c>
      <c r="K3948" s="106" t="s">
        <v>22</v>
      </c>
      <c r="L3948" s="138"/>
      <c r="M3948" s="142"/>
      <c r="N3948" s="98"/>
      <c r="O3948" s="143"/>
      <c r="P3948" s="154"/>
      <c r="Q3948" s="138"/>
    </row>
    <row r="3949" spans="1:28" ht="15.75" hidden="1">
      <c r="A3949" s="533" t="s">
        <v>2729</v>
      </c>
      <c r="B3949" s="533">
        <v>27</v>
      </c>
      <c r="C3949" s="533" t="s">
        <v>998</v>
      </c>
      <c r="D3949" s="572" t="s">
        <v>2748</v>
      </c>
      <c r="E3949" s="571" t="s">
        <v>1291</v>
      </c>
      <c r="F3949" s="533" t="s">
        <v>1835</v>
      </c>
      <c r="G3949" s="533" t="s">
        <v>2725</v>
      </c>
      <c r="H3949" s="533">
        <v>1204</v>
      </c>
      <c r="I3949" s="533" t="str">
        <f t="shared" ref="I3949:J3949" si="4028">I3947</f>
        <v xml:space="preserve">265100 - INTERIOR LIGHTING </v>
      </c>
      <c r="J3949" s="533" t="str">
        <f t="shared" si="4028"/>
        <v xml:space="preserve">265100 - INTERIOR LIGHTING </v>
      </c>
      <c r="K3949" s="139" t="s">
        <v>997</v>
      </c>
      <c r="L3949" s="139"/>
      <c r="M3949" s="139"/>
      <c r="N3949" s="139"/>
      <c r="O3949" s="343"/>
      <c r="P3949" s="139"/>
      <c r="Q3949" s="138"/>
    </row>
    <row r="3950" spans="1:28" ht="15.75" hidden="1">
      <c r="A3950" s="533" t="s">
        <v>2729</v>
      </c>
      <c r="B3950" s="533">
        <v>27</v>
      </c>
      <c r="C3950" s="533" t="s">
        <v>998</v>
      </c>
      <c r="D3950" s="572" t="s">
        <v>2748</v>
      </c>
      <c r="E3950" s="571" t="s">
        <v>1291</v>
      </c>
      <c r="F3950" s="533" t="s">
        <v>1835</v>
      </c>
      <c r="G3950" s="533" t="s">
        <v>2725</v>
      </c>
      <c r="H3950" s="533">
        <v>1205</v>
      </c>
      <c r="I3950" s="533" t="str">
        <f t="shared" ref="I3950:J3950" si="4029">I3948</f>
        <v>Lighting Fixtures</v>
      </c>
      <c r="J3950" s="533" t="str">
        <f t="shared" si="4029"/>
        <v>Lighting Fixtures</v>
      </c>
      <c r="K3950" s="139" t="s">
        <v>998</v>
      </c>
      <c r="L3950" s="139"/>
      <c r="M3950" s="139"/>
      <c r="N3950" s="139"/>
      <c r="O3950" s="343"/>
      <c r="P3950" s="139"/>
      <c r="Q3950" s="138"/>
    </row>
    <row r="3951" spans="1:28" ht="15.75" hidden="1">
      <c r="A3951" s="533" t="s">
        <v>2729</v>
      </c>
      <c r="B3951" s="533">
        <v>27</v>
      </c>
      <c r="C3951" s="533" t="s">
        <v>998</v>
      </c>
      <c r="D3951" s="572" t="s">
        <v>2748</v>
      </c>
      <c r="E3951" s="571" t="s">
        <v>1291</v>
      </c>
      <c r="F3951" s="533" t="s">
        <v>1835</v>
      </c>
      <c r="G3951" s="533" t="s">
        <v>2725</v>
      </c>
      <c r="H3951" s="533">
        <v>1206</v>
      </c>
      <c r="I3951" s="533" t="str">
        <f t="shared" ref="I3951:J3951" si="4030">I3949</f>
        <v xml:space="preserve">265100 - INTERIOR LIGHTING </v>
      </c>
      <c r="J3951" s="533" t="str">
        <f t="shared" si="4030"/>
        <v xml:space="preserve">265100 - INTERIOR LIGHTING </v>
      </c>
      <c r="K3951" s="104" t="s">
        <v>2</v>
      </c>
      <c r="L3951" s="104" t="s">
        <v>25</v>
      </c>
      <c r="M3951" s="146" t="s">
        <v>4</v>
      </c>
      <c r="N3951" s="144" t="s">
        <v>5</v>
      </c>
      <c r="O3951" s="156" t="s">
        <v>6</v>
      </c>
      <c r="P3951" s="156" t="s">
        <v>7</v>
      </c>
      <c r="Q3951" s="138"/>
      <c r="X3951" s="533" t="s">
        <v>25</v>
      </c>
      <c r="Y3951" s="533" t="s">
        <v>4</v>
      </c>
      <c r="Z3951" s="533" t="s">
        <v>5</v>
      </c>
      <c r="AA3951" s="533" t="s">
        <v>6</v>
      </c>
      <c r="AB3951" s="533" t="s">
        <v>7</v>
      </c>
    </row>
    <row r="3952" spans="1:28" ht="15.75" hidden="1">
      <c r="A3952" s="533" t="s">
        <v>2729</v>
      </c>
      <c r="B3952" s="533">
        <v>27</v>
      </c>
      <c r="C3952" s="533" t="s">
        <v>998</v>
      </c>
      <c r="D3952" s="572" t="s">
        <v>2748</v>
      </c>
      <c r="E3952" s="571" t="s">
        <v>1291</v>
      </c>
      <c r="F3952" s="533" t="s">
        <v>1835</v>
      </c>
      <c r="G3952" s="533" t="s">
        <v>2725</v>
      </c>
      <c r="H3952" s="533">
        <v>1207</v>
      </c>
      <c r="I3952" s="533" t="str">
        <f t="shared" ref="I3952:J3952" si="4031">I3950</f>
        <v>Lighting Fixtures</v>
      </c>
      <c r="J3952" s="533" t="str">
        <f t="shared" si="4031"/>
        <v>Lighting Fixtures</v>
      </c>
      <c r="K3952" s="106"/>
      <c r="L3952" s="659"/>
      <c r="M3952" s="660"/>
      <c r="N3952" s="661"/>
      <c r="O3952" s="662"/>
      <c r="P3952" s="90" t="s">
        <v>8</v>
      </c>
      <c r="Q3952" s="138"/>
      <c r="AB3952" s="533" t="s">
        <v>8</v>
      </c>
    </row>
    <row r="3953" spans="1:28" ht="15.75" hidden="1">
      <c r="A3953" s="533" t="s">
        <v>2729</v>
      </c>
      <c r="B3953" s="533">
        <v>27</v>
      </c>
      <c r="C3953" s="533" t="s">
        <v>998</v>
      </c>
      <c r="D3953" s="572" t="s">
        <v>2748</v>
      </c>
      <c r="E3953" s="571" t="s">
        <v>1291</v>
      </c>
      <c r="F3953" s="533" t="s">
        <v>1835</v>
      </c>
      <c r="G3953" s="533" t="s">
        <v>2725</v>
      </c>
      <c r="H3953" s="533">
        <v>1208</v>
      </c>
      <c r="I3953" s="533" t="str">
        <f t="shared" ref="I3953:I3955" si="4032">L3953</f>
        <v>270536 - CABLE TRAYS FOR COMMUNICATIONS SYSTEMS</v>
      </c>
      <c r="J3953" s="533" t="str">
        <f t="shared" ref="J3953:J3955" si="4033">L3953</f>
        <v>270536 - CABLE TRAYS FOR COMMUNICATIONS SYSTEMS</v>
      </c>
      <c r="K3953" s="189"/>
      <c r="L3953" s="664" t="s">
        <v>999</v>
      </c>
      <c r="M3953" s="191"/>
      <c r="N3953" s="192"/>
      <c r="O3953" s="182"/>
      <c r="P3953" s="182"/>
      <c r="Q3953" s="183"/>
      <c r="X3953" s="533" t="s">
        <v>999</v>
      </c>
    </row>
    <row r="3954" spans="1:28" ht="15.75" hidden="1">
      <c r="A3954" s="533" t="s">
        <v>2729</v>
      </c>
      <c r="B3954" s="533">
        <v>27</v>
      </c>
      <c r="C3954" s="533" t="s">
        <v>998</v>
      </c>
      <c r="D3954" s="572" t="s">
        <v>2748</v>
      </c>
      <c r="E3954" s="571" t="str">
        <f t="shared" ref="E3954:E3957" si="4034">E3953</f>
        <v xml:space="preserve"> CABLE TRAYS FOR COMMUNICATIONS SYSTEMS</v>
      </c>
      <c r="F3954" s="533" t="s">
        <v>1835</v>
      </c>
      <c r="G3954" s="533" t="s">
        <v>2725</v>
      </c>
      <c r="H3954" s="533">
        <v>1209</v>
      </c>
      <c r="I3954" s="533" t="str">
        <f t="shared" si="4032"/>
        <v>Supply, installation, testing, commissioning, putting into satisfactory operation and handing over complete Cable Trays for Communication Systems; including all necessary accessories, fittings, Support, fixation, cable bonding and labelling, cable management, licenses and all required software ; complete; As shown on drawings and described in specifications</v>
      </c>
      <c r="J3954" s="533" t="str">
        <f t="shared" si="4033"/>
        <v>Supply, installation, testing, commissioning, putting into satisfactory operation and handing over complete Cable Trays for Communication Systems; including all necessary accessories, fittings, Support, fixation, cable bonding and labelling, cable management, licenses and all required software ; complete; As shown on drawings and described in specifications</v>
      </c>
      <c r="K3954" s="189"/>
      <c r="L3954" s="664" t="s">
        <v>1126</v>
      </c>
      <c r="M3954" s="191"/>
      <c r="N3954" s="192"/>
      <c r="O3954" s="182"/>
      <c r="P3954" s="184"/>
      <c r="Q3954" s="183"/>
      <c r="X3954" s="533" t="s">
        <v>1126</v>
      </c>
    </row>
    <row r="3955" spans="1:28" ht="15.75" hidden="1">
      <c r="A3955" s="533" t="s">
        <v>2729</v>
      </c>
      <c r="B3955" s="533">
        <v>27</v>
      </c>
      <c r="C3955" s="533" t="s">
        <v>998</v>
      </c>
      <c r="D3955" s="572" t="s">
        <v>2748</v>
      </c>
      <c r="E3955" s="571" t="str">
        <f t="shared" si="4034"/>
        <v xml:space="preserve"> CABLE TRAYS FOR COMMUNICATIONS SYSTEMS</v>
      </c>
      <c r="F3955" s="533" t="s">
        <v>1835</v>
      </c>
      <c r="G3955" s="533" t="s">
        <v>2725</v>
      </c>
      <c r="H3955" s="533">
        <v>1210</v>
      </c>
      <c r="I3955" s="533" t="str">
        <f t="shared" si="4032"/>
        <v>Covered Cable Trays</v>
      </c>
      <c r="J3955" s="533" t="str">
        <f t="shared" si="4033"/>
        <v>Covered Cable Trays</v>
      </c>
      <c r="K3955" s="189"/>
      <c r="L3955" s="664" t="s">
        <v>1127</v>
      </c>
      <c r="M3955" s="191"/>
      <c r="N3955" s="192"/>
      <c r="O3955" s="182"/>
      <c r="P3955" s="184"/>
      <c r="Q3955" s="183"/>
      <c r="X3955" s="533" t="s">
        <v>1127</v>
      </c>
    </row>
    <row r="3956" spans="1:28" ht="15.75" hidden="1">
      <c r="A3956" s="533" t="s">
        <v>2729</v>
      </c>
      <c r="B3956" s="533">
        <v>27</v>
      </c>
      <c r="C3956" s="533" t="s">
        <v>998</v>
      </c>
      <c r="D3956" s="572" t="s">
        <v>2748</v>
      </c>
      <c r="E3956" s="571" t="str">
        <f t="shared" si="4034"/>
        <v xml:space="preserve"> CABLE TRAYS FOR COMMUNICATIONS SYSTEMS</v>
      </c>
      <c r="F3956" s="533" t="s">
        <v>1835</v>
      </c>
      <c r="G3956" s="533" t="s">
        <v>2722</v>
      </c>
      <c r="H3956" s="533">
        <v>1211</v>
      </c>
      <c r="I3956" s="533" t="str">
        <f t="shared" ref="I3956:J3956" si="4035">I3954</f>
        <v>Supply, installation, testing, commissioning, putting into satisfactory operation and handing over complete Cable Trays for Communication Systems; including all necessary accessories, fittings, Support, fixation, cable bonding and labelling, cable management, licenses and all required software ; complete; As shown on drawings and described in specifications</v>
      </c>
      <c r="J3956" s="533" t="str">
        <f t="shared" si="4035"/>
        <v>Supply, installation, testing, commissioning, putting into satisfactory operation and handing over complete Cable Trays for Communication Systems; including all necessary accessories, fittings, Support, fixation, cable bonding and labelling, cable management, licenses and all required software ; complete; As shown on drawings and described in specifications</v>
      </c>
      <c r="K3956" s="189" t="s">
        <v>13</v>
      </c>
      <c r="L3956" s="665" t="s">
        <v>1128</v>
      </c>
      <c r="M3956" s="239">
        <v>150</v>
      </c>
      <c r="N3956" s="192" t="s">
        <v>95</v>
      </c>
      <c r="O3956" s="182">
        <v>40</v>
      </c>
      <c r="P3956" s="25">
        <f t="shared" ref="P3956:P3957" si="4036">O3956*M3956</f>
        <v>6000</v>
      </c>
      <c r="Q3956" s="183"/>
      <c r="X3956" s="533" t="s">
        <v>1128</v>
      </c>
      <c r="Y3956" s="533">
        <v>150</v>
      </c>
      <c r="Z3956" s="533" t="s">
        <v>95</v>
      </c>
      <c r="AA3956" s="533">
        <v>40</v>
      </c>
      <c r="AB3956" s="533">
        <v>6000</v>
      </c>
    </row>
    <row r="3957" spans="1:28" ht="16.5" hidden="1" thickBot="1">
      <c r="A3957" s="533" t="s">
        <v>2729</v>
      </c>
      <c r="B3957" s="533">
        <v>27</v>
      </c>
      <c r="C3957" s="533" t="s">
        <v>998</v>
      </c>
      <c r="D3957" s="572" t="s">
        <v>2748</v>
      </c>
      <c r="E3957" s="571" t="str">
        <f t="shared" si="4034"/>
        <v xml:space="preserve"> CABLE TRAYS FOR COMMUNICATIONS SYSTEMS</v>
      </c>
      <c r="F3957" s="533" t="s">
        <v>1835</v>
      </c>
      <c r="G3957" s="533" t="s">
        <v>2722</v>
      </c>
      <c r="H3957" s="533">
        <v>1212</v>
      </c>
      <c r="I3957" s="533" t="str">
        <f t="shared" ref="I3957:J3957" si="4037">I3955</f>
        <v>Covered Cable Trays</v>
      </c>
      <c r="J3957" s="533" t="str">
        <f t="shared" si="4037"/>
        <v>Covered Cable Trays</v>
      </c>
      <c r="K3957" s="189" t="s">
        <v>15</v>
      </c>
      <c r="L3957" s="665" t="s">
        <v>1129</v>
      </c>
      <c r="M3957" s="241">
        <v>5</v>
      </c>
      <c r="N3957" s="192" t="s">
        <v>95</v>
      </c>
      <c r="O3957" s="182">
        <v>40</v>
      </c>
      <c r="P3957" s="25">
        <f t="shared" si="4036"/>
        <v>200</v>
      </c>
      <c r="Q3957" s="183"/>
      <c r="X3957" s="533" t="s">
        <v>1129</v>
      </c>
      <c r="Y3957" s="533">
        <v>5</v>
      </c>
      <c r="Z3957" s="533" t="s">
        <v>95</v>
      </c>
      <c r="AA3957" s="533">
        <v>40</v>
      </c>
      <c r="AB3957" s="533">
        <v>200</v>
      </c>
    </row>
    <row r="3958" spans="1:28" ht="15.75" hidden="1">
      <c r="A3958" s="533" t="s">
        <v>2729</v>
      </c>
      <c r="B3958" s="533">
        <v>27</v>
      </c>
      <c r="C3958" s="533" t="s">
        <v>998</v>
      </c>
      <c r="D3958" s="572" t="s">
        <v>2386</v>
      </c>
      <c r="E3958" s="571" t="s">
        <v>1292</v>
      </c>
      <c r="F3958" s="533" t="str">
        <f t="shared" ref="F3958:F3977" si="4038">VLOOKUP(D:D,trade,3,FALSE)</f>
        <v>EL</v>
      </c>
      <c r="G3958" s="533" t="s">
        <v>2725</v>
      </c>
      <c r="H3958" s="533">
        <v>1213</v>
      </c>
      <c r="I3958" s="533" t="str">
        <f t="shared" ref="I3958:I3960" si="4039">L3958</f>
        <v>271105 - COMMUNICATIONS EQUIPMENT ROOM FITTINGS (TIA)</v>
      </c>
      <c r="J3958" s="533" t="str">
        <f t="shared" ref="J3958:J3960" si="4040">L3958</f>
        <v>271105 - COMMUNICATIONS EQUIPMENT ROOM FITTINGS (TIA)</v>
      </c>
      <c r="K3958" s="189"/>
      <c r="L3958" s="664" t="s">
        <v>1130</v>
      </c>
      <c r="M3958" s="191"/>
      <c r="N3958" s="192"/>
      <c r="O3958" s="182"/>
      <c r="P3958" s="184"/>
      <c r="Q3958" s="183"/>
      <c r="X3958" s="533" t="s">
        <v>1130</v>
      </c>
    </row>
    <row r="3959" spans="1:28" ht="15.75" hidden="1">
      <c r="A3959" s="533" t="s">
        <v>2729</v>
      </c>
      <c r="B3959" s="533">
        <v>27</v>
      </c>
      <c r="C3959" s="533" t="s">
        <v>998</v>
      </c>
      <c r="D3959" s="572" t="s">
        <v>2386</v>
      </c>
      <c r="E3959" s="571" t="str">
        <f t="shared" ref="E3959:E3961" si="4041">E3958</f>
        <v xml:space="preserve"> COMMUNICATIONS EQUIPMENT ROOM FITTINGS (TIA)</v>
      </c>
      <c r="F3959" s="533" t="str">
        <f t="shared" si="4038"/>
        <v>EL</v>
      </c>
      <c r="G3959" s="533" t="s">
        <v>2725</v>
      </c>
      <c r="H3959" s="533">
        <v>1214</v>
      </c>
      <c r="I3959" s="533" t="str">
        <f t="shared" si="4039"/>
        <v>Supply, installation, testing, commissioning, putting into satisfactory operation and handing over complete Communication Equipment Room Fittings ; including all necessary accessories, fittings, Support, fixation, cable bonding and labelling, cable management, licenses and all required software ; complete; As shown on drawings and described in specifications</v>
      </c>
      <c r="J3959" s="533" t="str">
        <f t="shared" si="4040"/>
        <v>Supply, installation, testing, commissioning, putting into satisfactory operation and handing over complete Communication Equipment Room Fittings ; including all necessary accessories, fittings, Support, fixation, cable bonding and labelling, cable management, licenses and all required software ; complete; As shown on drawings and described in specifications</v>
      </c>
      <c r="K3959" s="189"/>
      <c r="L3959" s="664" t="s">
        <v>1131</v>
      </c>
      <c r="M3959" s="191"/>
      <c r="N3959" s="192"/>
      <c r="O3959" s="182"/>
      <c r="P3959" s="184"/>
      <c r="Q3959" s="183"/>
      <c r="X3959" s="533" t="s">
        <v>1131</v>
      </c>
    </row>
    <row r="3960" spans="1:28" ht="15.75" hidden="1">
      <c r="A3960" s="533" t="s">
        <v>2729</v>
      </c>
      <c r="B3960" s="533">
        <v>27</v>
      </c>
      <c r="C3960" s="533" t="s">
        <v>998</v>
      </c>
      <c r="D3960" s="572" t="s">
        <v>2386</v>
      </c>
      <c r="E3960" s="571" t="str">
        <f t="shared" si="4041"/>
        <v xml:space="preserve"> COMMUNICATIONS EQUIPMENT ROOM FITTINGS (TIA)</v>
      </c>
      <c r="F3960" s="533" t="str">
        <f t="shared" si="4038"/>
        <v>EL</v>
      </c>
      <c r="G3960" s="533" t="s">
        <v>2725</v>
      </c>
      <c r="H3960" s="533">
        <v>1215</v>
      </c>
      <c r="I3960" s="533" t="str">
        <f t="shared" si="4039"/>
        <v>Telecommunications equipment cabinets; wall-mounted; modular type;</v>
      </c>
      <c r="J3960" s="533" t="str">
        <f t="shared" si="4040"/>
        <v>Telecommunications equipment cabinets; wall-mounted; modular type;</v>
      </c>
      <c r="K3960" s="189"/>
      <c r="L3960" s="664" t="s">
        <v>1132</v>
      </c>
      <c r="M3960" s="186"/>
      <c r="N3960" s="186"/>
      <c r="O3960" s="392"/>
      <c r="P3960" s="184"/>
      <c r="Q3960" s="183"/>
      <c r="X3960" s="533" t="s">
        <v>1132</v>
      </c>
    </row>
    <row r="3961" spans="1:28" ht="15.75" hidden="1">
      <c r="A3961" s="533" t="s">
        <v>2729</v>
      </c>
      <c r="B3961" s="533">
        <v>27</v>
      </c>
      <c r="C3961" s="533" t="s">
        <v>998</v>
      </c>
      <c r="D3961" s="572" t="s">
        <v>2386</v>
      </c>
      <c r="E3961" s="571" t="str">
        <f t="shared" si="4041"/>
        <v xml:space="preserve"> COMMUNICATIONS EQUIPMENT ROOM FITTINGS (TIA)</v>
      </c>
      <c r="F3961" s="533" t="str">
        <f t="shared" si="4038"/>
        <v>EL</v>
      </c>
      <c r="G3961" s="533" t="s">
        <v>2722</v>
      </c>
      <c r="H3961" s="533">
        <v>1216</v>
      </c>
      <c r="I3961" s="533" t="str">
        <f>I3959</f>
        <v>Supply, installation, testing, commissioning, putting into satisfactory operation and handing over complete Communication Equipment Room Fittings ; including all necessary accessories, fittings, Support, fixation, cable bonding and labelling, cable management, licenses and all required software ; complete; As shown on drawings and described in specifications</v>
      </c>
      <c r="J3961" s="533" t="str">
        <f>J3959</f>
        <v>Supply, installation, testing, commissioning, putting into satisfactory operation and handing over complete Communication Equipment Room Fittings ; including all necessary accessories, fittings, Support, fixation, cable bonding and labelling, cable management, licenses and all required software ; complete; As shown on drawings and described in specifications</v>
      </c>
      <c r="K3961" s="189" t="s">
        <v>13</v>
      </c>
      <c r="L3961" s="665" t="s">
        <v>1133</v>
      </c>
      <c r="M3961" s="191">
        <v>1</v>
      </c>
      <c r="N3961" s="192" t="s">
        <v>39</v>
      </c>
      <c r="O3961" s="182">
        <v>940</v>
      </c>
      <c r="P3961" s="25">
        <f>O3961*M3961</f>
        <v>940</v>
      </c>
      <c r="Q3961" s="183"/>
      <c r="X3961" s="533" t="s">
        <v>1133</v>
      </c>
      <c r="Y3961" s="533">
        <v>1</v>
      </c>
      <c r="Z3961" s="533" t="s">
        <v>39</v>
      </c>
      <c r="AA3961" s="533">
        <v>940</v>
      </c>
      <c r="AB3961" s="533">
        <v>940</v>
      </c>
    </row>
    <row r="3962" spans="1:28" ht="15.75" hidden="1">
      <c r="A3962" s="533" t="s">
        <v>2729</v>
      </c>
      <c r="B3962" s="533">
        <v>27</v>
      </c>
      <c r="C3962" s="533" t="s">
        <v>998</v>
      </c>
      <c r="D3962" s="572" t="s">
        <v>2390</v>
      </c>
      <c r="E3962" s="571" t="s">
        <v>1293</v>
      </c>
      <c r="F3962" s="533" t="str">
        <f t="shared" si="4038"/>
        <v>EL</v>
      </c>
      <c r="G3962" s="533" t="s">
        <v>2725</v>
      </c>
      <c r="H3962" s="533">
        <v>1217</v>
      </c>
      <c r="I3962" s="533" t="str">
        <f t="shared" ref="I3962:I3964" si="4042">L3962</f>
        <v>271305 - COMMUNICATIONS BACKBONE CABLING (TIA)</v>
      </c>
      <c r="J3962" s="533" t="str">
        <f t="shared" ref="J3962:J3964" si="4043">L3962</f>
        <v>271305 - COMMUNICATIONS BACKBONE CABLING (TIA)</v>
      </c>
      <c r="K3962" s="189"/>
      <c r="L3962" s="664" t="s">
        <v>1134</v>
      </c>
      <c r="M3962" s="191"/>
      <c r="N3962" s="192"/>
      <c r="O3962" s="182"/>
      <c r="P3962" s="184"/>
      <c r="Q3962" s="183"/>
      <c r="X3962" s="533" t="s">
        <v>1134</v>
      </c>
    </row>
    <row r="3963" spans="1:28" ht="15.75" hidden="1">
      <c r="A3963" s="533" t="s">
        <v>2729</v>
      </c>
      <c r="B3963" s="533">
        <v>27</v>
      </c>
      <c r="C3963" s="533" t="s">
        <v>998</v>
      </c>
      <c r="D3963" s="572" t="s">
        <v>2390</v>
      </c>
      <c r="E3963" s="571" t="str">
        <f t="shared" ref="E3963:E3968" si="4044">E3962</f>
        <v xml:space="preserve"> COMMUNICATIONS BACKBONE CABLING (TIA)</v>
      </c>
      <c r="F3963" s="533" t="str">
        <f t="shared" si="4038"/>
        <v>EL</v>
      </c>
      <c r="G3963" s="533" t="s">
        <v>2725</v>
      </c>
      <c r="H3963" s="533">
        <v>1218</v>
      </c>
      <c r="I3963" s="533" t="str">
        <f t="shared" si="4042"/>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v>
      </c>
      <c r="J3963" s="533" t="str">
        <f t="shared" si="4043"/>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v>
      </c>
      <c r="K3963" s="189"/>
      <c r="L3963" s="664" t="s">
        <v>1135</v>
      </c>
      <c r="M3963" s="191"/>
      <c r="N3963" s="192"/>
      <c r="O3963" s="182"/>
      <c r="P3963" s="184"/>
      <c r="Q3963" s="183"/>
      <c r="X3963" s="533" t="s">
        <v>1135</v>
      </c>
    </row>
    <row r="3964" spans="1:28" ht="15.75" hidden="1">
      <c r="A3964" s="533" t="s">
        <v>2729</v>
      </c>
      <c r="B3964" s="533">
        <v>27</v>
      </c>
      <c r="C3964" s="533" t="s">
        <v>998</v>
      </c>
      <c r="D3964" s="572" t="s">
        <v>2390</v>
      </c>
      <c r="E3964" s="571" t="str">
        <f t="shared" si="4044"/>
        <v xml:space="preserve"> COMMUNICATIONS BACKBONE CABLING (TIA)</v>
      </c>
      <c r="F3964" s="533" t="str">
        <f t="shared" si="4038"/>
        <v>EL</v>
      </c>
      <c r="G3964" s="533" t="s">
        <v>2725</v>
      </c>
      <c r="H3964" s="533">
        <v>1219</v>
      </c>
      <c r="I3964" s="533" t="str">
        <f t="shared" si="4042"/>
        <v>Backbone Cables: UTP; CAT 3; PVC sheathed; suitable for indoor use as specified;</v>
      </c>
      <c r="J3964" s="533" t="str">
        <f t="shared" si="4043"/>
        <v>Backbone Cables: UTP; CAT 3; PVC sheathed; suitable for indoor use as specified;</v>
      </c>
      <c r="K3964" s="189"/>
      <c r="L3964" s="666" t="s">
        <v>1136</v>
      </c>
      <c r="M3964" s="191"/>
      <c r="N3964" s="192"/>
      <c r="O3964" s="182"/>
      <c r="P3964" s="184"/>
      <c r="Q3964" s="183"/>
      <c r="X3964" s="533" t="s">
        <v>1136</v>
      </c>
    </row>
    <row r="3965" spans="1:28" ht="15.75" hidden="1">
      <c r="A3965" s="533" t="s">
        <v>2729</v>
      </c>
      <c r="B3965" s="533">
        <v>27</v>
      </c>
      <c r="C3965" s="533" t="s">
        <v>998</v>
      </c>
      <c r="D3965" s="572" t="s">
        <v>2390</v>
      </c>
      <c r="E3965" s="571" t="str">
        <f t="shared" si="4044"/>
        <v xml:space="preserve"> COMMUNICATIONS BACKBONE CABLING (TIA)</v>
      </c>
      <c r="F3965" s="533" t="str">
        <f t="shared" si="4038"/>
        <v>EL</v>
      </c>
      <c r="G3965" s="533" t="s">
        <v>2722</v>
      </c>
      <c r="H3965" s="533">
        <v>1220</v>
      </c>
      <c r="I3965" s="533" t="str">
        <f>I3963</f>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v>
      </c>
      <c r="J3965" s="533" t="str">
        <f>J3963</f>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v>
      </c>
      <c r="K3965" s="189" t="s">
        <v>15</v>
      </c>
      <c r="L3965" s="189" t="s">
        <v>1137</v>
      </c>
      <c r="M3965" s="191">
        <v>170</v>
      </c>
      <c r="N3965" s="667" t="s">
        <v>95</v>
      </c>
      <c r="O3965" s="182">
        <v>40</v>
      </c>
      <c r="P3965" s="25">
        <f>O3965*M3965</f>
        <v>6800</v>
      </c>
      <c r="Q3965" s="183"/>
      <c r="X3965" s="533" t="s">
        <v>1137</v>
      </c>
      <c r="Y3965" s="533">
        <v>170</v>
      </c>
      <c r="Z3965" s="533" t="s">
        <v>95</v>
      </c>
      <c r="AA3965" s="533">
        <v>40</v>
      </c>
      <c r="AB3965" s="533">
        <v>6800</v>
      </c>
    </row>
    <row r="3966" spans="1:28" ht="15.75" hidden="1">
      <c r="A3966" s="533" t="s">
        <v>2729</v>
      </c>
      <c r="B3966" s="533">
        <v>27</v>
      </c>
      <c r="C3966" s="533" t="s">
        <v>998</v>
      </c>
      <c r="D3966" s="572" t="s">
        <v>2390</v>
      </c>
      <c r="E3966" s="571" t="str">
        <f t="shared" si="4044"/>
        <v xml:space="preserve"> COMMUNICATIONS BACKBONE CABLING (TIA)</v>
      </c>
      <c r="F3966" s="533" t="str">
        <f t="shared" si="4038"/>
        <v>EL</v>
      </c>
      <c r="G3966" s="533" t="s">
        <v>2725</v>
      </c>
      <c r="H3966" s="533">
        <v>1221</v>
      </c>
      <c r="I3966" s="533" t="str">
        <f>L3966</f>
        <v>Main and Intermediate Cross-Connects</v>
      </c>
      <c r="J3966" s="533" t="str">
        <f>L3966</f>
        <v>Main and Intermediate Cross-Connects</v>
      </c>
      <c r="K3966" s="189"/>
      <c r="L3966" s="664" t="s">
        <v>1138</v>
      </c>
      <c r="M3966" s="191"/>
      <c r="N3966" s="192"/>
      <c r="O3966" s="182"/>
      <c r="P3966" s="184"/>
      <c r="Q3966" s="183"/>
      <c r="X3966" s="533" t="s">
        <v>1138</v>
      </c>
    </row>
    <row r="3967" spans="1:28" ht="15.75" hidden="1">
      <c r="A3967" s="533" t="s">
        <v>2729</v>
      </c>
      <c r="B3967" s="533">
        <v>27</v>
      </c>
      <c r="C3967" s="533" t="s">
        <v>998</v>
      </c>
      <c r="D3967" s="572" t="s">
        <v>2390</v>
      </c>
      <c r="E3967" s="571" t="str">
        <f t="shared" si="4044"/>
        <v xml:space="preserve"> COMMUNICATIONS BACKBONE CABLING (TIA)</v>
      </c>
      <c r="F3967" s="533" t="str">
        <f t="shared" si="4038"/>
        <v>EL</v>
      </c>
      <c r="G3967" s="533" t="s">
        <v>2722</v>
      </c>
      <c r="H3967" s="533">
        <v>1222</v>
      </c>
      <c r="I3967" s="533" t="str">
        <f t="shared" ref="I3967:J3967" si="4045">I3965</f>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v>
      </c>
      <c r="J3967" s="533" t="str">
        <f t="shared" si="4045"/>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v>
      </c>
      <c r="K3967" s="189" t="s">
        <v>13</v>
      </c>
      <c r="L3967" s="665" t="s">
        <v>1000</v>
      </c>
      <c r="M3967" s="191">
        <v>1</v>
      </c>
      <c r="N3967" s="192" t="s">
        <v>39</v>
      </c>
      <c r="O3967" s="182">
        <v>2300</v>
      </c>
      <c r="P3967" s="25">
        <f t="shared" ref="P3967:P3968" si="4046">O3967*M3967</f>
        <v>2300</v>
      </c>
      <c r="Q3967" s="183"/>
      <c r="X3967" s="533" t="s">
        <v>1000</v>
      </c>
      <c r="Y3967" s="533">
        <v>1</v>
      </c>
      <c r="Z3967" s="533" t="s">
        <v>39</v>
      </c>
      <c r="AA3967" s="533">
        <v>2300</v>
      </c>
      <c r="AB3967" s="533">
        <v>2300</v>
      </c>
    </row>
    <row r="3968" spans="1:28" ht="15.75" hidden="1">
      <c r="A3968" s="533" t="s">
        <v>2729</v>
      </c>
      <c r="B3968" s="533">
        <v>27</v>
      </c>
      <c r="C3968" s="533" t="s">
        <v>998</v>
      </c>
      <c r="D3968" s="572" t="s">
        <v>2390</v>
      </c>
      <c r="E3968" s="571" t="str">
        <f t="shared" si="4044"/>
        <v xml:space="preserve"> COMMUNICATIONS BACKBONE CABLING (TIA)</v>
      </c>
      <c r="F3968" s="533" t="str">
        <f t="shared" si="4038"/>
        <v>EL</v>
      </c>
      <c r="G3968" s="533" t="s">
        <v>2722</v>
      </c>
      <c r="H3968" s="533">
        <v>1223</v>
      </c>
      <c r="I3968" s="533" t="str">
        <f t="shared" ref="I3968:J3968" si="4047">I3966</f>
        <v>Main and Intermediate Cross-Connects</v>
      </c>
      <c r="J3968" s="533" t="str">
        <f t="shared" si="4047"/>
        <v>Main and Intermediate Cross-Connects</v>
      </c>
      <c r="K3968" s="189" t="s">
        <v>15</v>
      </c>
      <c r="L3968" s="665" t="s">
        <v>1001</v>
      </c>
      <c r="M3968" s="191">
        <v>1</v>
      </c>
      <c r="N3968" s="192" t="s">
        <v>39</v>
      </c>
      <c r="O3968" s="182">
        <v>2300</v>
      </c>
      <c r="P3968" s="25">
        <f t="shared" si="4046"/>
        <v>2300</v>
      </c>
      <c r="Q3968" s="183"/>
      <c r="X3968" s="533" t="s">
        <v>1001</v>
      </c>
      <c r="Y3968" s="533">
        <v>1</v>
      </c>
      <c r="Z3968" s="533" t="s">
        <v>39</v>
      </c>
      <c r="AA3968" s="533">
        <v>2300</v>
      </c>
      <c r="AB3968" s="533">
        <v>2300</v>
      </c>
    </row>
    <row r="3969" spans="1:28" ht="15.75" hidden="1">
      <c r="A3969" s="533" t="s">
        <v>2729</v>
      </c>
      <c r="B3969" s="533">
        <v>27</v>
      </c>
      <c r="C3969" s="533" t="s">
        <v>998</v>
      </c>
      <c r="D3969" s="572" t="s">
        <v>2394</v>
      </c>
      <c r="E3969" s="571" t="s">
        <v>1294</v>
      </c>
      <c r="F3969" s="533" t="str">
        <f t="shared" si="4038"/>
        <v>EL</v>
      </c>
      <c r="G3969" s="533" t="s">
        <v>2725</v>
      </c>
      <c r="H3969" s="533">
        <v>1224</v>
      </c>
      <c r="I3969" s="533" t="str">
        <f t="shared" ref="I3969:I3971" si="4048">L3969</f>
        <v>271505 - COMMUNICATIONS HORIZONTAL CABLING (TIA)</v>
      </c>
      <c r="J3969" s="533" t="str">
        <f t="shared" ref="J3969:J3971" si="4049">L3969</f>
        <v>271505 - COMMUNICATIONS HORIZONTAL CABLING (TIA)</v>
      </c>
      <c r="K3969" s="189"/>
      <c r="L3969" s="664" t="s">
        <v>1139</v>
      </c>
      <c r="M3969" s="191"/>
      <c r="N3969" s="192"/>
      <c r="O3969" s="182"/>
      <c r="P3969" s="184"/>
      <c r="Q3969" s="183"/>
      <c r="X3969" s="533" t="s">
        <v>1139</v>
      </c>
    </row>
    <row r="3970" spans="1:28" ht="15.75" hidden="1">
      <c r="A3970" s="533" t="s">
        <v>2729</v>
      </c>
      <c r="B3970" s="533">
        <v>27</v>
      </c>
      <c r="C3970" s="533" t="s">
        <v>998</v>
      </c>
      <c r="D3970" s="572" t="s">
        <v>2394</v>
      </c>
      <c r="E3970" s="571" t="str">
        <f t="shared" ref="E3970:E3977" si="4050">E3969</f>
        <v xml:space="preserve"> COMMUNICATIONS HORIZONTAL CABLING (TIA)</v>
      </c>
      <c r="F3970" s="533" t="str">
        <f t="shared" si="4038"/>
        <v>EL</v>
      </c>
      <c r="G3970" s="533" t="s">
        <v>2725</v>
      </c>
      <c r="H3970" s="533">
        <v>1225</v>
      </c>
      <c r="I3970" s="533" t="str">
        <f t="shared" si="4048"/>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v>
      </c>
      <c r="J3970" s="533" t="str">
        <f t="shared" si="4049"/>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v>
      </c>
      <c r="K3970" s="189"/>
      <c r="L3970" s="666" t="s">
        <v>1140</v>
      </c>
      <c r="M3970" s="191"/>
      <c r="N3970" s="192"/>
      <c r="O3970" s="182"/>
      <c r="P3970" s="184"/>
      <c r="Q3970" s="183"/>
      <c r="X3970" s="533" t="s">
        <v>1140</v>
      </c>
    </row>
    <row r="3971" spans="1:28" ht="15.75" hidden="1">
      <c r="A3971" s="533" t="s">
        <v>2729</v>
      </c>
      <c r="B3971" s="533">
        <v>27</v>
      </c>
      <c r="C3971" s="533" t="s">
        <v>998</v>
      </c>
      <c r="D3971" s="572" t="s">
        <v>2394</v>
      </c>
      <c r="E3971" s="571" t="str">
        <f t="shared" si="4050"/>
        <v xml:space="preserve"> COMMUNICATIONS HORIZONTAL CABLING (TIA)</v>
      </c>
      <c r="F3971" s="533" t="str">
        <f t="shared" si="4038"/>
        <v>EL</v>
      </c>
      <c r="G3971" s="533" t="s">
        <v>2725</v>
      </c>
      <c r="H3971" s="533">
        <v>1226</v>
      </c>
      <c r="I3971" s="533" t="str">
        <f t="shared" si="4048"/>
        <v>Telecommunications Outlets/Connectors</v>
      </c>
      <c r="J3971" s="533" t="str">
        <f t="shared" si="4049"/>
        <v>Telecommunications Outlets/Connectors</v>
      </c>
      <c r="K3971" s="189"/>
      <c r="L3971" s="666" t="s">
        <v>1141</v>
      </c>
      <c r="M3971" s="191"/>
      <c r="N3971" s="192"/>
      <c r="O3971" s="182"/>
      <c r="P3971" s="184"/>
      <c r="Q3971" s="183"/>
      <c r="X3971" s="533" t="s">
        <v>1141</v>
      </c>
    </row>
    <row r="3972" spans="1:28" ht="15.75" hidden="1">
      <c r="A3972" s="533" t="s">
        <v>2729</v>
      </c>
      <c r="B3972" s="533">
        <v>27</v>
      </c>
      <c r="C3972" s="533" t="s">
        <v>998</v>
      </c>
      <c r="D3972" s="572" t="s">
        <v>2394</v>
      </c>
      <c r="E3972" s="571" t="str">
        <f t="shared" si="4050"/>
        <v xml:space="preserve"> COMMUNICATIONS HORIZONTAL CABLING (TIA)</v>
      </c>
      <c r="F3972" s="533" t="str">
        <f t="shared" si="4038"/>
        <v>EL</v>
      </c>
      <c r="G3972" s="533" t="s">
        <v>2722</v>
      </c>
      <c r="H3972" s="533">
        <v>1227</v>
      </c>
      <c r="I3972" s="533" t="str">
        <f t="shared" ref="I3972:J3972" si="4051">I3970</f>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v>
      </c>
      <c r="J3972" s="533" t="str">
        <f t="shared" si="4051"/>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v>
      </c>
      <c r="K3972" s="189" t="s">
        <v>17</v>
      </c>
      <c r="L3972" s="665" t="s">
        <v>1142</v>
      </c>
      <c r="M3972" s="239">
        <v>11</v>
      </c>
      <c r="N3972" s="192" t="s">
        <v>39</v>
      </c>
      <c r="O3972" s="182">
        <v>105</v>
      </c>
      <c r="P3972" s="25">
        <f t="shared" ref="P3972:P3975" si="4052">O3972*M3972</f>
        <v>1155</v>
      </c>
      <c r="Q3972" s="183"/>
      <c r="X3972" s="533" t="s">
        <v>1142</v>
      </c>
      <c r="Y3972" s="533">
        <v>11</v>
      </c>
      <c r="Z3972" s="533" t="s">
        <v>39</v>
      </c>
      <c r="AA3972" s="533">
        <v>105</v>
      </c>
      <c r="AB3972" s="533">
        <v>1155</v>
      </c>
    </row>
    <row r="3973" spans="1:28" ht="15.75" hidden="1">
      <c r="A3973" s="533" t="s">
        <v>2729</v>
      </c>
      <c r="B3973" s="533">
        <v>27</v>
      </c>
      <c r="C3973" s="533" t="s">
        <v>998</v>
      </c>
      <c r="D3973" s="572" t="s">
        <v>2394</v>
      </c>
      <c r="E3973" s="571" t="str">
        <f t="shared" si="4050"/>
        <v xml:space="preserve"> COMMUNICATIONS HORIZONTAL CABLING (TIA)</v>
      </c>
      <c r="F3973" s="533" t="str">
        <f t="shared" si="4038"/>
        <v>EL</v>
      </c>
      <c r="G3973" s="533" t="s">
        <v>2722</v>
      </c>
      <c r="H3973" s="533">
        <v>1228</v>
      </c>
      <c r="I3973" s="533" t="str">
        <f t="shared" ref="I3973:J3973" si="4053">I3971</f>
        <v>Telecommunications Outlets/Connectors</v>
      </c>
      <c r="J3973" s="533" t="str">
        <f t="shared" si="4053"/>
        <v>Telecommunications Outlets/Connectors</v>
      </c>
      <c r="K3973" s="189" t="s">
        <v>19</v>
      </c>
      <c r="L3973" s="665" t="s">
        <v>1143</v>
      </c>
      <c r="M3973" s="240">
        <v>4</v>
      </c>
      <c r="N3973" s="192" t="s">
        <v>39</v>
      </c>
      <c r="O3973" s="182">
        <v>110</v>
      </c>
      <c r="P3973" s="25">
        <f t="shared" si="4052"/>
        <v>440</v>
      </c>
      <c r="Q3973" s="183"/>
      <c r="X3973" s="533" t="s">
        <v>1143</v>
      </c>
      <c r="Y3973" s="533">
        <v>4</v>
      </c>
      <c r="Z3973" s="533" t="s">
        <v>39</v>
      </c>
      <c r="AA3973" s="533">
        <v>110</v>
      </c>
      <c r="AB3973" s="533">
        <v>440</v>
      </c>
    </row>
    <row r="3974" spans="1:28" ht="16.5" hidden="1" thickBot="1">
      <c r="A3974" s="533" t="s">
        <v>2729</v>
      </c>
      <c r="B3974" s="533">
        <v>27</v>
      </c>
      <c r="C3974" s="533" t="s">
        <v>998</v>
      </c>
      <c r="D3974" s="572" t="s">
        <v>2394</v>
      </c>
      <c r="E3974" s="571" t="str">
        <f t="shared" si="4050"/>
        <v xml:space="preserve"> COMMUNICATIONS HORIZONTAL CABLING (TIA)</v>
      </c>
      <c r="F3974" s="533" t="str">
        <f t="shared" si="4038"/>
        <v>EL</v>
      </c>
      <c r="G3974" s="533" t="s">
        <v>2722</v>
      </c>
      <c r="H3974" s="533">
        <v>1229</v>
      </c>
      <c r="I3974" s="533" t="str">
        <f t="shared" ref="I3974:J3974" si="4054">I3972</f>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v>
      </c>
      <c r="J3974" s="533" t="str">
        <f t="shared" si="4054"/>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v>
      </c>
      <c r="K3974" s="189" t="s">
        <v>20</v>
      </c>
      <c r="L3974" s="665" t="s">
        <v>1144</v>
      </c>
      <c r="M3974" s="241">
        <v>5</v>
      </c>
      <c r="N3974" s="192" t="s">
        <v>39</v>
      </c>
      <c r="O3974" s="182">
        <v>110</v>
      </c>
      <c r="P3974" s="25">
        <f t="shared" si="4052"/>
        <v>550</v>
      </c>
      <c r="Q3974" s="183"/>
      <c r="X3974" s="533" t="s">
        <v>1144</v>
      </c>
      <c r="Y3974" s="533">
        <v>5</v>
      </c>
      <c r="Z3974" s="533" t="s">
        <v>39</v>
      </c>
      <c r="AA3974" s="533">
        <v>110</v>
      </c>
      <c r="AB3974" s="533">
        <v>550</v>
      </c>
    </row>
    <row r="3975" spans="1:28" ht="15.75" hidden="1">
      <c r="A3975" s="533" t="s">
        <v>2729</v>
      </c>
      <c r="B3975" s="533">
        <v>27</v>
      </c>
      <c r="C3975" s="533" t="s">
        <v>998</v>
      </c>
      <c r="D3975" s="572" t="s">
        <v>2394</v>
      </c>
      <c r="E3975" s="571" t="str">
        <f t="shared" si="4050"/>
        <v xml:space="preserve"> COMMUNICATIONS HORIZONTAL CABLING (TIA)</v>
      </c>
      <c r="F3975" s="533" t="str">
        <f t="shared" si="4038"/>
        <v>EL</v>
      </c>
      <c r="G3975" s="533" t="s">
        <v>2722</v>
      </c>
      <c r="H3975" s="533">
        <v>1230</v>
      </c>
      <c r="I3975" s="533" t="str">
        <f t="shared" ref="I3975:J3975" si="4055">I3973</f>
        <v>Telecommunications Outlets/Connectors</v>
      </c>
      <c r="J3975" s="533" t="str">
        <f t="shared" si="4055"/>
        <v>Telecommunications Outlets/Connectors</v>
      </c>
      <c r="K3975" s="242" t="s">
        <v>21</v>
      </c>
      <c r="L3975" s="669" t="s">
        <v>1145</v>
      </c>
      <c r="M3975" s="243">
        <v>1</v>
      </c>
      <c r="N3975" s="244" t="s">
        <v>39</v>
      </c>
      <c r="O3975" s="182"/>
      <c r="P3975" s="25">
        <f t="shared" si="4052"/>
        <v>0</v>
      </c>
      <c r="Q3975" s="183"/>
      <c r="X3975" s="533" t="s">
        <v>1145</v>
      </c>
      <c r="Y3975" s="533">
        <v>1</v>
      </c>
      <c r="Z3975" s="533" t="s">
        <v>39</v>
      </c>
    </row>
    <row r="3976" spans="1:28" ht="15.75" hidden="1">
      <c r="A3976" s="533" t="s">
        <v>2729</v>
      </c>
      <c r="B3976" s="533">
        <v>27</v>
      </c>
      <c r="C3976" s="533" t="s">
        <v>998</v>
      </c>
      <c r="D3976" s="572" t="s">
        <v>2394</v>
      </c>
      <c r="E3976" s="571" t="str">
        <f t="shared" si="4050"/>
        <v xml:space="preserve"> COMMUNICATIONS HORIZONTAL CABLING (TIA)</v>
      </c>
      <c r="F3976" s="533" t="str">
        <f t="shared" si="4038"/>
        <v>EL</v>
      </c>
      <c r="G3976" s="533" t="s">
        <v>2725</v>
      </c>
      <c r="H3976" s="533">
        <v>1231</v>
      </c>
      <c r="I3976" s="533" t="str">
        <f>L3976</f>
        <v xml:space="preserve">Horizontal Cross-connects, </v>
      </c>
      <c r="J3976" s="533" t="str">
        <f>L3976</f>
        <v xml:space="preserve">Horizontal Cross-connects, </v>
      </c>
      <c r="K3976" s="189"/>
      <c r="L3976" s="666" t="s">
        <v>1146</v>
      </c>
      <c r="M3976" s="191"/>
      <c r="N3976" s="192"/>
      <c r="O3976" s="182"/>
      <c r="P3976" s="184"/>
      <c r="Q3976" s="183"/>
      <c r="X3976" s="533" t="s">
        <v>1146</v>
      </c>
    </row>
    <row r="3977" spans="1:28" ht="16.5" hidden="1" thickBot="1">
      <c r="A3977" s="533" t="s">
        <v>2729</v>
      </c>
      <c r="B3977" s="533">
        <v>27</v>
      </c>
      <c r="C3977" s="533" t="s">
        <v>998</v>
      </c>
      <c r="D3977" s="572" t="s">
        <v>2394</v>
      </c>
      <c r="E3977" s="571" t="str">
        <f t="shared" si="4050"/>
        <v xml:space="preserve"> COMMUNICATIONS HORIZONTAL CABLING (TIA)</v>
      </c>
      <c r="F3977" s="533" t="str">
        <f t="shared" si="4038"/>
        <v>EL</v>
      </c>
      <c r="G3977" s="533" t="s">
        <v>2722</v>
      </c>
      <c r="H3977" s="533">
        <v>1232</v>
      </c>
      <c r="I3977" s="533" t="str">
        <f>I3975</f>
        <v>Telecommunications Outlets/Connectors</v>
      </c>
      <c r="J3977" s="533" t="str">
        <f>J3975</f>
        <v>Telecommunications Outlets/Connectors</v>
      </c>
      <c r="K3977" s="189" t="s">
        <v>21</v>
      </c>
      <c r="L3977" s="665" t="s">
        <v>1147</v>
      </c>
      <c r="M3977" s="245">
        <v>1</v>
      </c>
      <c r="N3977" s="191" t="s">
        <v>39</v>
      </c>
      <c r="O3977" s="182">
        <v>250</v>
      </c>
      <c r="P3977" s="25">
        <f>O3977*M3977</f>
        <v>250</v>
      </c>
      <c r="Q3977" s="183"/>
      <c r="X3977" s="533" t="s">
        <v>1147</v>
      </c>
      <c r="Y3977" s="533">
        <v>1</v>
      </c>
      <c r="Z3977" s="533" t="s">
        <v>39</v>
      </c>
      <c r="AA3977" s="533">
        <v>250</v>
      </c>
      <c r="AB3977" s="533">
        <v>250</v>
      </c>
    </row>
    <row r="3978" spans="1:28" ht="15.75" hidden="1">
      <c r="A3978" s="533" t="s">
        <v>2729</v>
      </c>
      <c r="B3978" s="533">
        <v>27</v>
      </c>
      <c r="C3978" s="533" t="s">
        <v>998</v>
      </c>
      <c r="D3978" s="572" t="s">
        <v>2396</v>
      </c>
      <c r="E3978" s="571" t="s">
        <v>1295</v>
      </c>
      <c r="F3978" s="533" t="s">
        <v>1835</v>
      </c>
      <c r="G3978" s="533" t="s">
        <v>2725</v>
      </c>
      <c r="H3978" s="533">
        <v>1233</v>
      </c>
      <c r="I3978" s="533" t="str">
        <f t="shared" ref="I3978:I3980" si="4056">L3978</f>
        <v>272109 - DATA COMM FOR CAMPUS NETWORK</v>
      </c>
      <c r="J3978" s="533" t="str">
        <f t="shared" ref="J3978:J3980" si="4057">L3978</f>
        <v>272109 - DATA COMM FOR CAMPUS NETWORK</v>
      </c>
      <c r="K3978" s="189"/>
      <c r="L3978" s="670" t="s">
        <v>1148</v>
      </c>
      <c r="M3978" s="191"/>
      <c r="N3978" s="192"/>
      <c r="O3978" s="182"/>
      <c r="P3978" s="184"/>
      <c r="Q3978" s="183"/>
      <c r="X3978" s="533" t="s">
        <v>1148</v>
      </c>
    </row>
    <row r="3979" spans="1:28" ht="15.75" hidden="1">
      <c r="A3979" s="533" t="s">
        <v>2729</v>
      </c>
      <c r="B3979" s="533">
        <v>27</v>
      </c>
      <c r="C3979" s="533" t="s">
        <v>998</v>
      </c>
      <c r="D3979" s="572" t="s">
        <v>2396</v>
      </c>
      <c r="E3979" s="571" t="str">
        <f t="shared" ref="E3979:E3981" si="4058">E3978</f>
        <v xml:space="preserve"> DATA COMM FOR CAMPUS NETWORK</v>
      </c>
      <c r="F3979" s="533" t="s">
        <v>1835</v>
      </c>
      <c r="G3979" s="533" t="s">
        <v>2725</v>
      </c>
      <c r="H3979" s="533">
        <v>1234</v>
      </c>
      <c r="I3979" s="533" t="str">
        <f t="shared" si="4056"/>
        <v>Supply, installation, testing, commissioning, putting into satisfactory operation and handing over complete Data Communication Devices ; including all necessary accessories, fittings, Support, fixation, cable bonding and labelling, cable management, licenses and all required software ; complete; As shown on drawings and described in specifications</v>
      </c>
      <c r="J3979" s="533" t="str">
        <f t="shared" si="4057"/>
        <v>Supply, installation, testing, commissioning, putting into satisfactory operation and handing over complete Data Communication Devices ; including all necessary accessories, fittings, Support, fixation, cable bonding and labelling, cable management, licenses and all required software ; complete; As shown on drawings and described in specifications</v>
      </c>
      <c r="K3979" s="189"/>
      <c r="L3979" s="666" t="s">
        <v>1149</v>
      </c>
      <c r="M3979" s="191"/>
      <c r="N3979" s="192"/>
      <c r="O3979" s="182"/>
      <c r="P3979" s="184"/>
      <c r="Q3979" s="183"/>
      <c r="X3979" s="533" t="s">
        <v>1149</v>
      </c>
    </row>
    <row r="3980" spans="1:28" ht="15.75" hidden="1">
      <c r="A3980" s="533" t="s">
        <v>2729</v>
      </c>
      <c r="B3980" s="533">
        <v>27</v>
      </c>
      <c r="C3980" s="533" t="s">
        <v>998</v>
      </c>
      <c r="D3980" s="572" t="s">
        <v>2396</v>
      </c>
      <c r="E3980" s="571" t="str">
        <f t="shared" si="4058"/>
        <v xml:space="preserve"> DATA COMM FOR CAMPUS NETWORK</v>
      </c>
      <c r="F3980" s="533" t="s">
        <v>1835</v>
      </c>
      <c r="G3980" s="533" t="s">
        <v>2725</v>
      </c>
      <c r="H3980" s="533">
        <v>1235</v>
      </c>
      <c r="I3980" s="533" t="str">
        <f t="shared" si="4056"/>
        <v>Active communications and data processing equipment</v>
      </c>
      <c r="J3980" s="533" t="str">
        <f t="shared" si="4057"/>
        <v>Active communications and data processing equipment</v>
      </c>
      <c r="K3980" s="189"/>
      <c r="L3980" s="666" t="s">
        <v>1150</v>
      </c>
      <c r="M3980" s="191"/>
      <c r="N3980" s="192"/>
      <c r="O3980" s="182"/>
      <c r="P3980" s="184"/>
      <c r="Q3980" s="183"/>
      <c r="X3980" s="533" t="s">
        <v>1150</v>
      </c>
    </row>
    <row r="3981" spans="1:28" ht="15.75" hidden="1">
      <c r="A3981" s="533" t="s">
        <v>2729</v>
      </c>
      <c r="B3981" s="533">
        <v>27</v>
      </c>
      <c r="C3981" s="533" t="s">
        <v>998</v>
      </c>
      <c r="D3981" s="572" t="s">
        <v>2396</v>
      </c>
      <c r="E3981" s="571" t="str">
        <f t="shared" si="4058"/>
        <v xml:space="preserve"> DATA COMM FOR CAMPUS NETWORK</v>
      </c>
      <c r="F3981" s="533" t="s">
        <v>1835</v>
      </c>
      <c r="G3981" s="533" t="s">
        <v>2722</v>
      </c>
      <c r="H3981" s="533">
        <v>1236</v>
      </c>
      <c r="I3981" s="533" t="str">
        <f>I3979</f>
        <v>Supply, installation, testing, commissioning, putting into satisfactory operation and handing over complete Data Communication Devices ; including all necessary accessories, fittings, Support, fixation, cable bonding and labelling, cable management, licenses and all required software ; complete; As shown on drawings and described in specifications</v>
      </c>
      <c r="J3981" s="533" t="str">
        <f>J3979</f>
        <v>Supply, installation, testing, commissioning, putting into satisfactory operation and handing over complete Data Communication Devices ; including all necessary accessories, fittings, Support, fixation, cable bonding and labelling, cable management, licenses and all required software ; complete; As shown on drawings and described in specifications</v>
      </c>
      <c r="K3981" s="189" t="s">
        <v>13</v>
      </c>
      <c r="L3981" s="665" t="s">
        <v>1151</v>
      </c>
      <c r="M3981" s="191">
        <v>1</v>
      </c>
      <c r="N3981" s="192" t="s">
        <v>39</v>
      </c>
      <c r="O3981" s="184">
        <v>1250</v>
      </c>
      <c r="P3981" s="25">
        <f>O3981*M3981</f>
        <v>1250</v>
      </c>
      <c r="Q3981" s="183"/>
      <c r="X3981" s="533" t="s">
        <v>1151</v>
      </c>
      <c r="Y3981" s="533">
        <v>1</v>
      </c>
      <c r="Z3981" s="533" t="s">
        <v>39</v>
      </c>
      <c r="AA3981" s="533">
        <v>1250</v>
      </c>
      <c r="AB3981" s="533">
        <v>1250</v>
      </c>
    </row>
    <row r="3982" spans="1:28" ht="15.75" hidden="1">
      <c r="A3982" s="533" t="s">
        <v>2729</v>
      </c>
      <c r="B3982" s="533">
        <v>27</v>
      </c>
      <c r="C3982" s="533" t="s">
        <v>998</v>
      </c>
      <c r="D3982" s="572" t="s">
        <v>2400</v>
      </c>
      <c r="E3982" s="571" t="s">
        <v>1296</v>
      </c>
      <c r="F3982" s="533" t="str">
        <f t="shared" ref="F3982:F3994" si="4059">VLOOKUP(D:D,trade,3,FALSE)</f>
        <v>EL</v>
      </c>
      <c r="G3982" s="533" t="s">
        <v>2725</v>
      </c>
      <c r="H3982" s="533">
        <v>1237</v>
      </c>
      <c r="I3982" s="533" t="str">
        <f t="shared" ref="I3982:I3984" si="4060">L3982</f>
        <v>272133 - WIRELESS DATA NETWORK</v>
      </c>
      <c r="J3982" s="533" t="str">
        <f t="shared" ref="J3982:J3984" si="4061">L3982</f>
        <v>272133 - WIRELESS DATA NETWORK</v>
      </c>
      <c r="K3982" s="189"/>
      <c r="L3982" s="670" t="s">
        <v>1152</v>
      </c>
      <c r="M3982" s="191"/>
      <c r="N3982" s="192"/>
      <c r="O3982" s="182"/>
      <c r="P3982" s="184"/>
      <c r="Q3982" s="183"/>
      <c r="X3982" s="533" t="s">
        <v>1152</v>
      </c>
    </row>
    <row r="3983" spans="1:28" ht="15.75" hidden="1">
      <c r="A3983" s="533" t="s">
        <v>2729</v>
      </c>
      <c r="B3983" s="533">
        <v>27</v>
      </c>
      <c r="C3983" s="533" t="s">
        <v>998</v>
      </c>
      <c r="D3983" s="572" t="s">
        <v>2400</v>
      </c>
      <c r="E3983" s="571" t="str">
        <f t="shared" ref="E3983:E3988" si="4062">E3982</f>
        <v xml:space="preserve"> WIRELESS DATA NETWORK</v>
      </c>
      <c r="F3983" s="533" t="str">
        <f t="shared" si="4059"/>
        <v>EL</v>
      </c>
      <c r="G3983" s="533" t="s">
        <v>2725</v>
      </c>
      <c r="H3983" s="533">
        <v>1238</v>
      </c>
      <c r="I3983" s="533" t="str">
        <f t="shared" si="4060"/>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v>
      </c>
      <c r="J3983" s="533" t="str">
        <f t="shared" si="4061"/>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v>
      </c>
      <c r="K3983" s="189"/>
      <c r="L3983" s="666" t="s">
        <v>1153</v>
      </c>
      <c r="M3983" s="191"/>
      <c r="N3983" s="192"/>
      <c r="O3983" s="182"/>
      <c r="P3983" s="184"/>
      <c r="Q3983" s="183"/>
      <c r="X3983" s="533" t="s">
        <v>1153</v>
      </c>
    </row>
    <row r="3984" spans="1:28" ht="15.75" hidden="1">
      <c r="A3984" s="533" t="s">
        <v>2729</v>
      </c>
      <c r="B3984" s="533">
        <v>27</v>
      </c>
      <c r="C3984" s="533" t="s">
        <v>998</v>
      </c>
      <c r="D3984" s="572" t="s">
        <v>2400</v>
      </c>
      <c r="E3984" s="571" t="str">
        <f t="shared" si="4062"/>
        <v xml:space="preserve"> WIRELESS DATA NETWORK</v>
      </c>
      <c r="F3984" s="533" t="str">
        <f t="shared" si="4059"/>
        <v>EL</v>
      </c>
      <c r="G3984" s="533" t="s">
        <v>2725</v>
      </c>
      <c r="H3984" s="533">
        <v>1239</v>
      </c>
      <c r="I3984" s="533" t="str">
        <f t="shared" si="4060"/>
        <v>Wireless data network components</v>
      </c>
      <c r="J3984" s="533" t="str">
        <f t="shared" si="4061"/>
        <v>Wireless data network components</v>
      </c>
      <c r="K3984" s="189"/>
      <c r="L3984" s="664" t="s">
        <v>1154</v>
      </c>
      <c r="M3984" s="191"/>
      <c r="N3984" s="192"/>
      <c r="O3984" s="184"/>
      <c r="P3984" s="184"/>
      <c r="Q3984" s="183"/>
      <c r="X3984" s="533" t="s">
        <v>1154</v>
      </c>
    </row>
    <row r="3985" spans="1:28" ht="15.75" hidden="1">
      <c r="A3985" s="533" t="s">
        <v>2729</v>
      </c>
      <c r="B3985" s="533">
        <v>27</v>
      </c>
      <c r="C3985" s="533" t="s">
        <v>998</v>
      </c>
      <c r="D3985" s="572" t="s">
        <v>2400</v>
      </c>
      <c r="E3985" s="571" t="str">
        <f t="shared" si="4062"/>
        <v xml:space="preserve"> WIRELESS DATA NETWORK</v>
      </c>
      <c r="F3985" s="533" t="str">
        <f t="shared" si="4059"/>
        <v>EL</v>
      </c>
      <c r="G3985" s="533" t="s">
        <v>2722</v>
      </c>
      <c r="H3985" s="533">
        <v>1240</v>
      </c>
      <c r="I3985" s="533" t="str">
        <f t="shared" ref="I3985:J3985" si="4063">I3983</f>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v>
      </c>
      <c r="J3985" s="533" t="str">
        <f t="shared" si="4063"/>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v>
      </c>
      <c r="K3985" s="189" t="s">
        <v>15</v>
      </c>
      <c r="L3985" s="665" t="s">
        <v>1155</v>
      </c>
      <c r="M3985" s="191">
        <v>1</v>
      </c>
      <c r="N3985" s="192" t="s">
        <v>2</v>
      </c>
      <c r="O3985" s="184">
        <v>3100</v>
      </c>
      <c r="P3985" s="25">
        <f t="shared" ref="P3985:P3988" si="4064">O3985*M3985</f>
        <v>3100</v>
      </c>
      <c r="Q3985" s="183"/>
      <c r="X3985" s="533" t="s">
        <v>1155</v>
      </c>
      <c r="Z3985" s="533" t="s">
        <v>2</v>
      </c>
      <c r="AA3985" s="533">
        <v>3100</v>
      </c>
      <c r="AB3985" s="533">
        <v>3100</v>
      </c>
    </row>
    <row r="3986" spans="1:28" ht="16.5" hidden="1" thickBot="1">
      <c r="A3986" s="533" t="s">
        <v>2729</v>
      </c>
      <c r="B3986" s="533">
        <v>27</v>
      </c>
      <c r="C3986" s="533" t="s">
        <v>998</v>
      </c>
      <c r="D3986" s="572" t="s">
        <v>2400</v>
      </c>
      <c r="E3986" s="571" t="str">
        <f t="shared" si="4062"/>
        <v xml:space="preserve"> WIRELESS DATA NETWORK</v>
      </c>
      <c r="F3986" s="533" t="str">
        <f t="shared" si="4059"/>
        <v>EL</v>
      </c>
      <c r="G3986" s="533" t="s">
        <v>2722</v>
      </c>
      <c r="H3986" s="533">
        <v>1241</v>
      </c>
      <c r="I3986" s="533" t="str">
        <f t="shared" ref="I3986:J3986" si="4065">I3984</f>
        <v>Wireless data network components</v>
      </c>
      <c r="J3986" s="533" t="str">
        <f t="shared" si="4065"/>
        <v>Wireless data network components</v>
      </c>
      <c r="K3986" s="189" t="s">
        <v>17</v>
      </c>
      <c r="L3986" s="665" t="s">
        <v>1156</v>
      </c>
      <c r="M3986" s="245">
        <v>4</v>
      </c>
      <c r="N3986" s="192" t="s">
        <v>39</v>
      </c>
      <c r="O3986" s="184">
        <v>280</v>
      </c>
      <c r="P3986" s="25">
        <f t="shared" si="4064"/>
        <v>1120</v>
      </c>
      <c r="Q3986" s="183"/>
      <c r="X3986" s="533" t="s">
        <v>1156</v>
      </c>
      <c r="Y3986" s="533">
        <v>4</v>
      </c>
      <c r="Z3986" s="533" t="s">
        <v>39</v>
      </c>
      <c r="AA3986" s="533">
        <v>280</v>
      </c>
      <c r="AB3986" s="533">
        <v>1120</v>
      </c>
    </row>
    <row r="3987" spans="1:28" ht="15.75" hidden="1">
      <c r="A3987" s="533" t="s">
        <v>2729</v>
      </c>
      <c r="B3987" s="533">
        <v>27</v>
      </c>
      <c r="C3987" s="533" t="s">
        <v>998</v>
      </c>
      <c r="D3987" s="572" t="s">
        <v>2400</v>
      </c>
      <c r="E3987" s="571" t="str">
        <f t="shared" si="4062"/>
        <v xml:space="preserve"> WIRELESS DATA NETWORK</v>
      </c>
      <c r="F3987" s="533" t="str">
        <f t="shared" si="4059"/>
        <v>EL</v>
      </c>
      <c r="G3987" s="533" t="s">
        <v>2722</v>
      </c>
      <c r="H3987" s="533">
        <v>1242</v>
      </c>
      <c r="I3987" s="533" t="str">
        <f t="shared" ref="I3987:J3987" si="4066">I3985</f>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v>
      </c>
      <c r="J3987" s="533" t="str">
        <f t="shared" si="4066"/>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v>
      </c>
      <c r="K3987" s="189" t="s">
        <v>19</v>
      </c>
      <c r="L3987" s="665" t="s">
        <v>1157</v>
      </c>
      <c r="M3987" s="191">
        <v>1</v>
      </c>
      <c r="N3987" s="192" t="s">
        <v>2</v>
      </c>
      <c r="O3987" s="184">
        <v>780</v>
      </c>
      <c r="P3987" s="25">
        <f t="shared" si="4064"/>
        <v>780</v>
      </c>
      <c r="Q3987" s="183"/>
      <c r="X3987" s="533" t="s">
        <v>1157</v>
      </c>
      <c r="Z3987" s="533" t="s">
        <v>2</v>
      </c>
      <c r="AA3987" s="533">
        <v>780</v>
      </c>
      <c r="AB3987" s="533">
        <v>780</v>
      </c>
    </row>
    <row r="3988" spans="1:28" ht="15.75" hidden="1">
      <c r="A3988" s="533" t="s">
        <v>2729</v>
      </c>
      <c r="B3988" s="533">
        <v>27</v>
      </c>
      <c r="C3988" s="533" t="s">
        <v>998</v>
      </c>
      <c r="D3988" s="572" t="s">
        <v>2400</v>
      </c>
      <c r="E3988" s="571" t="str">
        <f t="shared" si="4062"/>
        <v xml:space="preserve"> WIRELESS DATA NETWORK</v>
      </c>
      <c r="F3988" s="533" t="str">
        <f t="shared" si="4059"/>
        <v>EL</v>
      </c>
      <c r="G3988" s="533" t="s">
        <v>2722</v>
      </c>
      <c r="H3988" s="533">
        <v>1243</v>
      </c>
      <c r="I3988" s="533" t="str">
        <f t="shared" ref="I3988:J3988" si="4067">I3986</f>
        <v>Wireless data network components</v>
      </c>
      <c r="J3988" s="533" t="str">
        <f t="shared" si="4067"/>
        <v>Wireless data network components</v>
      </c>
      <c r="K3988" s="189" t="s">
        <v>13</v>
      </c>
      <c r="L3988" s="712" t="s">
        <v>1158</v>
      </c>
      <c r="M3988" s="713">
        <v>1</v>
      </c>
      <c r="N3988" s="714" t="s">
        <v>2</v>
      </c>
      <c r="O3988" s="722">
        <v>940</v>
      </c>
      <c r="P3988" s="716">
        <f t="shared" si="4064"/>
        <v>940</v>
      </c>
      <c r="Q3988" s="183"/>
      <c r="W3988" s="717"/>
      <c r="X3988" s="717" t="s">
        <v>1158</v>
      </c>
      <c r="Y3988" s="717"/>
      <c r="Z3988" s="717" t="s">
        <v>2</v>
      </c>
      <c r="AA3988" s="717">
        <v>940</v>
      </c>
      <c r="AB3988" s="717">
        <v>940</v>
      </c>
    </row>
    <row r="3989" spans="1:28" ht="15.75" hidden="1">
      <c r="A3989" s="533" t="s">
        <v>2729</v>
      </c>
      <c r="B3989" s="533">
        <v>27</v>
      </c>
      <c r="C3989" s="533" t="s">
        <v>998</v>
      </c>
      <c r="D3989" s="572" t="s">
        <v>1308</v>
      </c>
      <c r="E3989" s="571" t="s">
        <v>1297</v>
      </c>
      <c r="F3989" s="533" t="str">
        <f t="shared" si="4059"/>
        <v>EL</v>
      </c>
      <c r="G3989" s="533" t="s">
        <v>2725</v>
      </c>
      <c r="H3989" s="533">
        <v>1244</v>
      </c>
      <c r="I3989" s="533" t="str">
        <f t="shared" ref="I3989:I3990" si="4068">L3989</f>
        <v>274133- MASTER ANTENNA TELEVISION SYSTEM</v>
      </c>
      <c r="J3989" s="533" t="str">
        <f t="shared" ref="J3989:J3990" si="4069">L3989</f>
        <v>274133- MASTER ANTENNA TELEVISION SYSTEM</v>
      </c>
      <c r="K3989" s="189"/>
      <c r="L3989" s="670" t="s">
        <v>1002</v>
      </c>
      <c r="M3989" s="191"/>
      <c r="N3989" s="192"/>
      <c r="O3989" s="182"/>
      <c r="P3989" s="184"/>
      <c r="Q3989" s="183"/>
      <c r="X3989" s="533" t="s">
        <v>1002</v>
      </c>
    </row>
    <row r="3990" spans="1:28" ht="15.75" hidden="1">
      <c r="A3990" s="533" t="s">
        <v>2729</v>
      </c>
      <c r="B3990" s="533">
        <v>27</v>
      </c>
      <c r="C3990" s="533" t="s">
        <v>998</v>
      </c>
      <c r="D3990" s="572" t="s">
        <v>1308</v>
      </c>
      <c r="E3990" s="571" t="str">
        <f t="shared" ref="E3990:E3994" si="4070">E3989</f>
        <v xml:space="preserve"> MASTER ANTENNA TELEVISION SYSTEM</v>
      </c>
      <c r="F3990" s="533" t="str">
        <f t="shared" si="4059"/>
        <v>EL</v>
      </c>
      <c r="G3990" s="533" t="s">
        <v>2725</v>
      </c>
      <c r="H3990" s="533">
        <v>1245</v>
      </c>
      <c r="I3990" s="533" t="str">
        <f t="shared" si="4068"/>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v>
      </c>
      <c r="J3990" s="533" t="str">
        <f t="shared" si="4069"/>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v>
      </c>
      <c r="K3990" s="189"/>
      <c r="L3990" s="664" t="s">
        <v>1159</v>
      </c>
      <c r="M3990" s="191"/>
      <c r="N3990" s="192"/>
      <c r="O3990" s="182"/>
      <c r="P3990" s="184"/>
      <c r="Q3990" s="183"/>
      <c r="X3990" s="533" t="s">
        <v>1159</v>
      </c>
    </row>
    <row r="3991" spans="1:28" ht="15.75" hidden="1">
      <c r="A3991" s="533" t="s">
        <v>2729</v>
      </c>
      <c r="B3991" s="533">
        <v>27</v>
      </c>
      <c r="C3991" s="533" t="s">
        <v>998</v>
      </c>
      <c r="D3991" s="572" t="s">
        <v>1308</v>
      </c>
      <c r="E3991" s="571" t="str">
        <f t="shared" si="4070"/>
        <v xml:space="preserve"> MASTER ANTENNA TELEVISION SYSTEM</v>
      </c>
      <c r="F3991" s="533" t="str">
        <f t="shared" si="4059"/>
        <v>EL</v>
      </c>
      <c r="G3991" s="533" t="s">
        <v>2722</v>
      </c>
      <c r="H3991" s="533">
        <v>1246</v>
      </c>
      <c r="I3991" s="533" t="str">
        <f t="shared" ref="I3991:J3991" si="4071">I3989</f>
        <v>274133- MASTER ANTENNA TELEVISION SYSTEM</v>
      </c>
      <c r="J3991" s="533" t="str">
        <f t="shared" si="4071"/>
        <v>274133- MASTER ANTENNA TELEVISION SYSTEM</v>
      </c>
      <c r="K3991" s="189" t="s">
        <v>15</v>
      </c>
      <c r="L3991" s="185" t="s">
        <v>1003</v>
      </c>
      <c r="M3991" s="191">
        <v>1</v>
      </c>
      <c r="N3991" s="192" t="s">
        <v>39</v>
      </c>
      <c r="O3991" s="182">
        <v>250</v>
      </c>
      <c r="P3991" s="25">
        <f t="shared" ref="P3991:P3994" si="4072">O3991*M3991</f>
        <v>250</v>
      </c>
      <c r="Q3991" s="183"/>
      <c r="X3991" s="533" t="s">
        <v>1003</v>
      </c>
      <c r="Y3991" s="533">
        <v>1</v>
      </c>
      <c r="Z3991" s="533" t="s">
        <v>39</v>
      </c>
      <c r="AA3991" s="533">
        <v>250</v>
      </c>
      <c r="AB3991" s="533">
        <v>250</v>
      </c>
    </row>
    <row r="3992" spans="1:28" ht="15.75" hidden="1">
      <c r="A3992" s="533" t="s">
        <v>2729</v>
      </c>
      <c r="B3992" s="533">
        <v>27</v>
      </c>
      <c r="C3992" s="533" t="s">
        <v>998</v>
      </c>
      <c r="D3992" s="572" t="s">
        <v>1308</v>
      </c>
      <c r="E3992" s="571" t="str">
        <f t="shared" si="4070"/>
        <v xml:space="preserve"> MASTER ANTENNA TELEVISION SYSTEM</v>
      </c>
      <c r="F3992" s="533" t="str">
        <f t="shared" si="4059"/>
        <v>EL</v>
      </c>
      <c r="G3992" s="533" t="s">
        <v>2722</v>
      </c>
      <c r="H3992" s="533">
        <v>1247</v>
      </c>
      <c r="I3992" s="533" t="str">
        <f t="shared" ref="I3992:J3992" si="4073">I3990</f>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v>
      </c>
      <c r="J3992" s="533" t="str">
        <f t="shared" si="4073"/>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v>
      </c>
      <c r="K3992" s="189" t="s">
        <v>17</v>
      </c>
      <c r="L3992" s="185" t="s">
        <v>1004</v>
      </c>
      <c r="M3992" s="191">
        <v>1</v>
      </c>
      <c r="N3992" s="192" t="s">
        <v>39</v>
      </c>
      <c r="O3992" s="182">
        <v>125</v>
      </c>
      <c r="P3992" s="25">
        <f t="shared" si="4072"/>
        <v>125</v>
      </c>
      <c r="Q3992" s="183"/>
      <c r="X3992" s="533" t="s">
        <v>1004</v>
      </c>
      <c r="Y3992" s="533">
        <v>1</v>
      </c>
      <c r="Z3992" s="533" t="s">
        <v>39</v>
      </c>
      <c r="AA3992" s="533">
        <v>125</v>
      </c>
      <c r="AB3992" s="533">
        <v>125</v>
      </c>
    </row>
    <row r="3993" spans="1:28" ht="15.75" hidden="1">
      <c r="A3993" s="533" t="s">
        <v>2729</v>
      </c>
      <c r="B3993" s="533">
        <v>27</v>
      </c>
      <c r="C3993" s="533" t="s">
        <v>998</v>
      </c>
      <c r="D3993" s="572" t="s">
        <v>1308</v>
      </c>
      <c r="E3993" s="571" t="str">
        <f t="shared" si="4070"/>
        <v xml:space="preserve"> MASTER ANTENNA TELEVISION SYSTEM</v>
      </c>
      <c r="F3993" s="533" t="str">
        <f t="shared" si="4059"/>
        <v>EL</v>
      </c>
      <c r="G3993" s="533" t="s">
        <v>2722</v>
      </c>
      <c r="H3993" s="533">
        <v>1248</v>
      </c>
      <c r="I3993" s="533" t="str">
        <f t="shared" ref="I3993:J3993" si="4074">I3991</f>
        <v>274133- MASTER ANTENNA TELEVISION SYSTEM</v>
      </c>
      <c r="J3993" s="533" t="str">
        <f t="shared" si="4074"/>
        <v>274133- MASTER ANTENNA TELEVISION SYSTEM</v>
      </c>
      <c r="K3993" s="189" t="s">
        <v>19</v>
      </c>
      <c r="L3993" s="185" t="s">
        <v>1005</v>
      </c>
      <c r="M3993" s="191">
        <v>1</v>
      </c>
      <c r="N3993" s="192" t="s">
        <v>39</v>
      </c>
      <c r="O3993" s="182">
        <v>940</v>
      </c>
      <c r="P3993" s="25">
        <f t="shared" si="4072"/>
        <v>940</v>
      </c>
      <c r="Q3993" s="183"/>
      <c r="X3993" s="533" t="s">
        <v>1005</v>
      </c>
      <c r="Y3993" s="533">
        <v>1</v>
      </c>
      <c r="Z3993" s="533" t="s">
        <v>39</v>
      </c>
      <c r="AA3993" s="533">
        <v>940</v>
      </c>
      <c r="AB3993" s="533">
        <v>940</v>
      </c>
    </row>
    <row r="3994" spans="1:28" ht="16.5" hidden="1" thickBot="1">
      <c r="A3994" s="533" t="s">
        <v>2729</v>
      </c>
      <c r="B3994" s="533">
        <v>27</v>
      </c>
      <c r="C3994" s="533" t="s">
        <v>998</v>
      </c>
      <c r="D3994" s="572" t="s">
        <v>1308</v>
      </c>
      <c r="E3994" s="571" t="str">
        <f t="shared" si="4070"/>
        <v xml:space="preserve"> MASTER ANTENNA TELEVISION SYSTEM</v>
      </c>
      <c r="F3994" s="533" t="str">
        <f t="shared" si="4059"/>
        <v>EL</v>
      </c>
      <c r="G3994" s="533" t="s">
        <v>2722</v>
      </c>
      <c r="H3994" s="533">
        <v>1249</v>
      </c>
      <c r="I3994" s="533" t="str">
        <f t="shared" ref="I3994:J3994" si="4075">I3992</f>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v>
      </c>
      <c r="J3994" s="533" t="str">
        <f t="shared" si="4075"/>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v>
      </c>
      <c r="K3994" s="189" t="s">
        <v>20</v>
      </c>
      <c r="L3994" s="185" t="s">
        <v>1006</v>
      </c>
      <c r="M3994" s="245">
        <v>7</v>
      </c>
      <c r="N3994" s="192" t="s">
        <v>39</v>
      </c>
      <c r="O3994" s="182">
        <v>130</v>
      </c>
      <c r="P3994" s="25">
        <f t="shared" si="4072"/>
        <v>910</v>
      </c>
      <c r="Q3994" s="183"/>
      <c r="X3994" s="533" t="s">
        <v>1006</v>
      </c>
      <c r="Y3994" s="533">
        <v>7</v>
      </c>
      <c r="Z3994" s="533" t="s">
        <v>39</v>
      </c>
      <c r="AA3994" s="533">
        <v>130</v>
      </c>
      <c r="AB3994" s="533">
        <v>910</v>
      </c>
    </row>
    <row r="3995" spans="1:28" ht="15.75" hidden="1">
      <c r="A3995" s="533" t="s">
        <v>2729</v>
      </c>
      <c r="B3995" s="533">
        <v>27</v>
      </c>
      <c r="C3995" s="533" t="s">
        <v>998</v>
      </c>
      <c r="D3995" s="572" t="s">
        <v>2749</v>
      </c>
      <c r="E3995" s="571" t="s">
        <v>1318</v>
      </c>
      <c r="F3995" s="533" t="s">
        <v>1835</v>
      </c>
      <c r="G3995" s="533" t="s">
        <v>2725</v>
      </c>
      <c r="H3995" s="533">
        <v>1250</v>
      </c>
      <c r="I3995" s="533" t="str">
        <f t="shared" ref="I3995:I3997" si="4076">L3995</f>
        <v>274116  - INTEGRATED AUDIOVISUAL SYSTEMS AND EQUIPMENT - FOR AUDITORIUM</v>
      </c>
      <c r="J3995" s="533" t="str">
        <f t="shared" ref="J3995:J3997" si="4077">L3995</f>
        <v>274116  - INTEGRATED AUDIOVISUAL SYSTEMS AND EQUIPMENT - FOR AUDITORIUM</v>
      </c>
      <c r="K3995" s="242"/>
      <c r="L3995" s="671" t="s">
        <v>1007</v>
      </c>
      <c r="M3995" s="243"/>
      <c r="N3995" s="244"/>
      <c r="O3995" s="182"/>
      <c r="P3995" s="184"/>
      <c r="Q3995" s="183"/>
      <c r="X3995" s="533" t="s">
        <v>1007</v>
      </c>
    </row>
    <row r="3996" spans="1:28" ht="15.75" hidden="1">
      <c r="A3996" s="533" t="s">
        <v>2729</v>
      </c>
      <c r="B3996" s="533">
        <v>27</v>
      </c>
      <c r="C3996" s="533" t="s">
        <v>998</v>
      </c>
      <c r="D3996" s="572" t="s">
        <v>2749</v>
      </c>
      <c r="E3996" s="571" t="str">
        <f t="shared" ref="E3996:E4013" si="4078">E3995</f>
        <v>INTEGRATED AUDIOVISUAL SYSTEMS AND EQUIPMENT - FOR AUDITORIUM</v>
      </c>
      <c r="F3996" s="533" t="s">
        <v>1835</v>
      </c>
      <c r="G3996" s="533" t="s">
        <v>2725</v>
      </c>
      <c r="H3996" s="533">
        <v>1251</v>
      </c>
      <c r="I3996" s="533" t="str">
        <f t="shared" si="4076"/>
        <v>Supply, installation, testing, commissioning, putting into satisfactory operation and handing over complete Integrated AV System ; including all necessary accessories, fittings, Support, fixation, cable bonding and labelling, cable management, licenses and all required software ; complete; As shown on drawings and described in specifications</v>
      </c>
      <c r="J3996" s="533" t="str">
        <f t="shared" si="4077"/>
        <v>Supply, installation, testing, commissioning, putting into satisfactory operation and handing over complete Integrated AV System ; including all necessary accessories, fittings, Support, fixation, cable bonding and labelling, cable management, licenses and all required software ; complete; As shown on drawings and described in specifications</v>
      </c>
      <c r="K3996" s="242"/>
      <c r="L3996" s="671" t="s">
        <v>1160</v>
      </c>
      <c r="M3996" s="243"/>
      <c r="N3996" s="244"/>
      <c r="O3996" s="182"/>
      <c r="P3996" s="184"/>
      <c r="Q3996" s="183"/>
      <c r="X3996" s="533" t="s">
        <v>1160</v>
      </c>
    </row>
    <row r="3997" spans="1:28" ht="15.75" hidden="1">
      <c r="A3997" s="533" t="s">
        <v>2729</v>
      </c>
      <c r="B3997" s="533">
        <v>27</v>
      </c>
      <c r="C3997" s="533" t="s">
        <v>998</v>
      </c>
      <c r="D3997" s="572" t="s">
        <v>2749</v>
      </c>
      <c r="E3997" s="571" t="str">
        <f t="shared" si="4078"/>
        <v>INTEGRATED AUDIOVISUAL SYSTEMS AND EQUIPMENT - FOR AUDITORIUM</v>
      </c>
      <c r="F3997" s="533" t="s">
        <v>1835</v>
      </c>
      <c r="G3997" s="533" t="s">
        <v>2725</v>
      </c>
      <c r="H3997" s="533">
        <v>1252</v>
      </c>
      <c r="I3997" s="533" t="str">
        <f t="shared" si="4076"/>
        <v>Signal Processing and Central Equipment:</v>
      </c>
      <c r="J3997" s="533" t="str">
        <f t="shared" si="4077"/>
        <v>Signal Processing and Central Equipment:</v>
      </c>
      <c r="K3997" s="242"/>
      <c r="L3997" s="672" t="s">
        <v>1161</v>
      </c>
      <c r="M3997" s="246"/>
      <c r="N3997" s="673"/>
      <c r="O3997" s="392"/>
      <c r="P3997" s="187"/>
      <c r="Q3997" s="183"/>
      <c r="X3997" s="533" t="s">
        <v>1161</v>
      </c>
    </row>
    <row r="3998" spans="1:28" ht="15.75" hidden="1">
      <c r="A3998" s="533" t="s">
        <v>2729</v>
      </c>
      <c r="B3998" s="533">
        <v>27</v>
      </c>
      <c r="C3998" s="533" t="s">
        <v>998</v>
      </c>
      <c r="D3998" s="572" t="s">
        <v>2749</v>
      </c>
      <c r="E3998" s="571" t="str">
        <f t="shared" si="4078"/>
        <v>INTEGRATED AUDIOVISUAL SYSTEMS AND EQUIPMENT - FOR AUDITORIUM</v>
      </c>
      <c r="F3998" s="533" t="s">
        <v>1835</v>
      </c>
      <c r="G3998" s="533" t="s">
        <v>2722</v>
      </c>
      <c r="H3998" s="533">
        <v>1253</v>
      </c>
      <c r="I3998" s="533" t="str">
        <f t="shared" ref="I3998:J3998" si="4079">I3996</f>
        <v>Supply, installation, testing, commissioning, putting into satisfactory operation and handing over complete Integrated AV System ; including all necessary accessories, fittings, Support, fixation, cable bonding and labelling, cable management, licenses and all required software ; complete; As shown on drawings and described in specifications</v>
      </c>
      <c r="J3998" s="533" t="str">
        <f t="shared" si="4079"/>
        <v>Supply, installation, testing, commissioning, putting into satisfactory operation and handing over complete Integrated AV System ; including all necessary accessories, fittings, Support, fixation, cable bonding and labelling, cable management, licenses and all required software ; complete; As shown on drawings and described in specifications</v>
      </c>
      <c r="K3998" s="242" t="s">
        <v>21</v>
      </c>
      <c r="L3998" s="256" t="s">
        <v>1162</v>
      </c>
      <c r="M3998" s="243"/>
      <c r="N3998" s="244" t="s">
        <v>2</v>
      </c>
      <c r="O3998" s="184"/>
      <c r="P3998" s="25">
        <f t="shared" ref="P3998:P3999" si="4080">O3998*M3998</f>
        <v>0</v>
      </c>
      <c r="Q3998" s="183"/>
      <c r="X3998" s="533" t="s">
        <v>1162</v>
      </c>
      <c r="Z3998" s="533" t="s">
        <v>2</v>
      </c>
    </row>
    <row r="3999" spans="1:28" ht="15.75" hidden="1">
      <c r="A3999" s="533" t="s">
        <v>2729</v>
      </c>
      <c r="B3999" s="533">
        <v>27</v>
      </c>
      <c r="C3999" s="533" t="s">
        <v>998</v>
      </c>
      <c r="D3999" s="572" t="s">
        <v>2749</v>
      </c>
      <c r="E3999" s="571" t="str">
        <f t="shared" si="4078"/>
        <v>INTEGRATED AUDIOVISUAL SYSTEMS AND EQUIPMENT - FOR AUDITORIUM</v>
      </c>
      <c r="F3999" s="533" t="s">
        <v>1835</v>
      </c>
      <c r="G3999" s="533" t="s">
        <v>2722</v>
      </c>
      <c r="H3999" s="533">
        <v>1254</v>
      </c>
      <c r="I3999" s="533" t="str">
        <f t="shared" ref="I3999:J3999" si="4081">I3997</f>
        <v>Signal Processing and Central Equipment:</v>
      </c>
      <c r="J3999" s="533" t="str">
        <f t="shared" si="4081"/>
        <v>Signal Processing and Central Equipment:</v>
      </c>
      <c r="K3999" s="242" t="s">
        <v>13</v>
      </c>
      <c r="L3999" s="256" t="s">
        <v>1163</v>
      </c>
      <c r="M3999" s="243"/>
      <c r="N3999" s="244" t="s">
        <v>2</v>
      </c>
      <c r="O3999" s="184"/>
      <c r="P3999" s="25">
        <f t="shared" si="4080"/>
        <v>0</v>
      </c>
      <c r="Q3999" s="183"/>
      <c r="X3999" s="533" t="s">
        <v>1163</v>
      </c>
      <c r="Z3999" s="533" t="s">
        <v>2</v>
      </c>
    </row>
    <row r="4000" spans="1:28" ht="15.75" hidden="1">
      <c r="A4000" s="533" t="s">
        <v>2729</v>
      </c>
      <c r="B4000" s="533">
        <v>27</v>
      </c>
      <c r="C4000" s="533" t="s">
        <v>998</v>
      </c>
      <c r="D4000" s="572" t="s">
        <v>2749</v>
      </c>
      <c r="E4000" s="571" t="str">
        <f t="shared" si="4078"/>
        <v>INTEGRATED AUDIOVISUAL SYSTEMS AND EQUIPMENT - FOR AUDITORIUM</v>
      </c>
      <c r="F4000" s="533" t="s">
        <v>1835</v>
      </c>
      <c r="G4000" s="533" t="s">
        <v>2725</v>
      </c>
      <c r="H4000" s="533">
        <v>1255</v>
      </c>
      <c r="I4000" s="533" t="str">
        <f>L4000</f>
        <v>Video Projection Equipment &amp; Accessories</v>
      </c>
      <c r="J4000" s="533" t="str">
        <f>L4000</f>
        <v>Video Projection Equipment &amp; Accessories</v>
      </c>
      <c r="K4000" s="242"/>
      <c r="L4000" s="672" t="s">
        <v>1164</v>
      </c>
      <c r="M4000" s="246"/>
      <c r="N4000" s="246"/>
      <c r="O4000" s="392"/>
      <c r="P4000" s="187"/>
      <c r="Q4000" s="183"/>
      <c r="X4000" s="533" t="s">
        <v>1164</v>
      </c>
    </row>
    <row r="4001" spans="1:26" ht="15.75" hidden="1">
      <c r="A4001" s="533" t="s">
        <v>2729</v>
      </c>
      <c r="B4001" s="533">
        <v>27</v>
      </c>
      <c r="C4001" s="533" t="s">
        <v>998</v>
      </c>
      <c r="D4001" s="572" t="s">
        <v>2749</v>
      </c>
      <c r="E4001" s="571" t="str">
        <f t="shared" si="4078"/>
        <v>INTEGRATED AUDIOVISUAL SYSTEMS AND EQUIPMENT - FOR AUDITORIUM</v>
      </c>
      <c r="F4001" s="533" t="s">
        <v>1835</v>
      </c>
      <c r="G4001" s="533" t="s">
        <v>2722</v>
      </c>
      <c r="H4001" s="533">
        <v>1256</v>
      </c>
      <c r="I4001" s="533" t="str">
        <f t="shared" ref="I4001:J4001" si="4082">I3999</f>
        <v>Signal Processing and Central Equipment:</v>
      </c>
      <c r="J4001" s="533" t="str">
        <f t="shared" si="4082"/>
        <v>Signal Processing and Central Equipment:</v>
      </c>
      <c r="K4001" s="242" t="s">
        <v>15</v>
      </c>
      <c r="L4001" s="256" t="s">
        <v>1011</v>
      </c>
      <c r="M4001" s="243">
        <v>1</v>
      </c>
      <c r="N4001" s="244" t="s">
        <v>39</v>
      </c>
      <c r="O4001" s="184"/>
      <c r="P4001" s="25">
        <f t="shared" ref="P4001:P4003" si="4083">O4001*M4001</f>
        <v>0</v>
      </c>
      <c r="Q4001" s="183"/>
      <c r="X4001" s="533" t="s">
        <v>1011</v>
      </c>
      <c r="Y4001" s="533">
        <v>1</v>
      </c>
      <c r="Z4001" s="533" t="s">
        <v>39</v>
      </c>
    </row>
    <row r="4002" spans="1:26" ht="15.75" hidden="1">
      <c r="A4002" s="533" t="s">
        <v>2729</v>
      </c>
      <c r="B4002" s="533">
        <v>27</v>
      </c>
      <c r="C4002" s="533" t="s">
        <v>998</v>
      </c>
      <c r="D4002" s="572" t="s">
        <v>2749</v>
      </c>
      <c r="E4002" s="571" t="str">
        <f t="shared" si="4078"/>
        <v>INTEGRATED AUDIOVISUAL SYSTEMS AND EQUIPMENT - FOR AUDITORIUM</v>
      </c>
      <c r="F4002" s="533" t="s">
        <v>1835</v>
      </c>
      <c r="G4002" s="533" t="s">
        <v>2722</v>
      </c>
      <c r="H4002" s="533">
        <v>1257</v>
      </c>
      <c r="I4002" s="533" t="str">
        <f t="shared" ref="I4002:J4002" si="4084">I4000</f>
        <v>Video Projection Equipment &amp; Accessories</v>
      </c>
      <c r="J4002" s="533" t="str">
        <f t="shared" si="4084"/>
        <v>Video Projection Equipment &amp; Accessories</v>
      </c>
      <c r="K4002" s="242" t="s">
        <v>17</v>
      </c>
      <c r="L4002" s="256" t="s">
        <v>1165</v>
      </c>
      <c r="M4002" s="243">
        <v>1</v>
      </c>
      <c r="N4002" s="244" t="s">
        <v>39</v>
      </c>
      <c r="O4002" s="184"/>
      <c r="P4002" s="25">
        <f t="shared" si="4083"/>
        <v>0</v>
      </c>
      <c r="Q4002" s="183"/>
      <c r="X4002" s="533" t="s">
        <v>1165</v>
      </c>
      <c r="Y4002" s="533">
        <v>1</v>
      </c>
      <c r="Z4002" s="533" t="s">
        <v>39</v>
      </c>
    </row>
    <row r="4003" spans="1:26" ht="15.75" hidden="1">
      <c r="A4003" s="533" t="s">
        <v>2729</v>
      </c>
      <c r="B4003" s="533">
        <v>27</v>
      </c>
      <c r="C4003" s="533" t="s">
        <v>998</v>
      </c>
      <c r="D4003" s="572" t="s">
        <v>2749</v>
      </c>
      <c r="E4003" s="571" t="str">
        <f t="shared" si="4078"/>
        <v>INTEGRATED AUDIOVISUAL SYSTEMS AND EQUIPMENT - FOR AUDITORIUM</v>
      </c>
      <c r="F4003" s="533" t="s">
        <v>1835</v>
      </c>
      <c r="G4003" s="533" t="s">
        <v>2722</v>
      </c>
      <c r="H4003" s="533">
        <v>1258</v>
      </c>
      <c r="I4003" s="533" t="str">
        <f t="shared" ref="I4003:J4003" si="4085">I4001</f>
        <v>Signal Processing and Central Equipment:</v>
      </c>
      <c r="J4003" s="533" t="str">
        <f t="shared" si="4085"/>
        <v>Signal Processing and Central Equipment:</v>
      </c>
      <c r="K4003" s="242" t="s">
        <v>19</v>
      </c>
      <c r="L4003" s="256" t="s">
        <v>1166</v>
      </c>
      <c r="M4003" s="243">
        <v>1</v>
      </c>
      <c r="N4003" s="244" t="s">
        <v>39</v>
      </c>
      <c r="O4003" s="184"/>
      <c r="P4003" s="25">
        <f t="shared" si="4083"/>
        <v>0</v>
      </c>
      <c r="Q4003" s="183"/>
      <c r="X4003" s="533" t="s">
        <v>1166</v>
      </c>
      <c r="Y4003" s="533">
        <v>1</v>
      </c>
      <c r="Z4003" s="533" t="s">
        <v>39</v>
      </c>
    </row>
    <row r="4004" spans="1:26" ht="15.75" hidden="1">
      <c r="A4004" s="533" t="s">
        <v>2729</v>
      </c>
      <c r="B4004" s="533">
        <v>27</v>
      </c>
      <c r="C4004" s="533" t="s">
        <v>998</v>
      </c>
      <c r="D4004" s="572" t="s">
        <v>2749</v>
      </c>
      <c r="E4004" s="571" t="str">
        <f t="shared" si="4078"/>
        <v>INTEGRATED AUDIOVISUAL SYSTEMS AND EQUIPMENT - FOR AUDITORIUM</v>
      </c>
      <c r="F4004" s="533" t="s">
        <v>1835</v>
      </c>
      <c r="G4004" s="533" t="s">
        <v>2725</v>
      </c>
      <c r="H4004" s="533">
        <v>1259</v>
      </c>
      <c r="I4004" s="533" t="str">
        <f>L4004</f>
        <v>Sound Re-inforcement Equipment:</v>
      </c>
      <c r="J4004" s="533" t="str">
        <f>L4004</f>
        <v>Sound Re-inforcement Equipment:</v>
      </c>
      <c r="K4004" s="242"/>
      <c r="L4004" s="672" t="s">
        <v>1167</v>
      </c>
      <c r="M4004" s="243"/>
      <c r="N4004" s="244"/>
      <c r="O4004" s="182"/>
      <c r="P4004" s="184"/>
      <c r="Q4004" s="183"/>
      <c r="X4004" s="533" t="s">
        <v>1167</v>
      </c>
    </row>
    <row r="4005" spans="1:26" ht="15.75" hidden="1">
      <c r="A4005" s="533" t="s">
        <v>2729</v>
      </c>
      <c r="B4005" s="533">
        <v>27</v>
      </c>
      <c r="C4005" s="533" t="s">
        <v>998</v>
      </c>
      <c r="D4005" s="572" t="s">
        <v>2749</v>
      </c>
      <c r="E4005" s="571" t="str">
        <f t="shared" si="4078"/>
        <v>INTEGRATED AUDIOVISUAL SYSTEMS AND EQUIPMENT - FOR AUDITORIUM</v>
      </c>
      <c r="F4005" s="533" t="s">
        <v>1835</v>
      </c>
      <c r="G4005" s="533" t="s">
        <v>2722</v>
      </c>
      <c r="H4005" s="533">
        <v>1260</v>
      </c>
      <c r="I4005" s="533" t="str">
        <f t="shared" ref="I4005:J4005" si="4086">I4003</f>
        <v>Signal Processing and Central Equipment:</v>
      </c>
      <c r="J4005" s="533" t="str">
        <f t="shared" si="4086"/>
        <v>Signal Processing and Central Equipment:</v>
      </c>
      <c r="K4005" s="242" t="s">
        <v>20</v>
      </c>
      <c r="L4005" s="256" t="s">
        <v>1010</v>
      </c>
      <c r="M4005" s="243">
        <v>10</v>
      </c>
      <c r="N4005" s="244" t="s">
        <v>39</v>
      </c>
      <c r="O4005" s="182"/>
      <c r="P4005" s="25">
        <f t="shared" ref="P4005:P4007" si="4087">O4005*M4005</f>
        <v>0</v>
      </c>
      <c r="Q4005" s="183"/>
      <c r="X4005" s="533" t="s">
        <v>1010</v>
      </c>
      <c r="Y4005" s="533">
        <v>10</v>
      </c>
      <c r="Z4005" s="533" t="s">
        <v>39</v>
      </c>
    </row>
    <row r="4006" spans="1:26" ht="15.75" hidden="1">
      <c r="A4006" s="533" t="s">
        <v>2729</v>
      </c>
      <c r="B4006" s="533">
        <v>27</v>
      </c>
      <c r="C4006" s="533" t="s">
        <v>998</v>
      </c>
      <c r="D4006" s="572" t="s">
        <v>2749</v>
      </c>
      <c r="E4006" s="571" t="str">
        <f t="shared" si="4078"/>
        <v>INTEGRATED AUDIOVISUAL SYSTEMS AND EQUIPMENT - FOR AUDITORIUM</v>
      </c>
      <c r="F4006" s="533" t="s">
        <v>1835</v>
      </c>
      <c r="G4006" s="533" t="s">
        <v>2722</v>
      </c>
      <c r="H4006" s="533">
        <v>1261</v>
      </c>
      <c r="I4006" s="533" t="str">
        <f t="shared" ref="I4006:J4006" si="4088">I4004</f>
        <v>Sound Re-inforcement Equipment:</v>
      </c>
      <c r="J4006" s="533" t="str">
        <f t="shared" si="4088"/>
        <v>Sound Re-inforcement Equipment:</v>
      </c>
      <c r="K4006" s="242" t="s">
        <v>21</v>
      </c>
      <c r="L4006" s="256" t="s">
        <v>1008</v>
      </c>
      <c r="M4006" s="243">
        <v>3</v>
      </c>
      <c r="N4006" s="244" t="s">
        <v>39</v>
      </c>
      <c r="O4006" s="182"/>
      <c r="P4006" s="25">
        <f t="shared" si="4087"/>
        <v>0</v>
      </c>
      <c r="Q4006" s="183"/>
      <c r="X4006" s="533" t="s">
        <v>1008</v>
      </c>
      <c r="Y4006" s="533">
        <v>3</v>
      </c>
      <c r="Z4006" s="533" t="s">
        <v>39</v>
      </c>
    </row>
    <row r="4007" spans="1:26" ht="15.75" hidden="1">
      <c r="A4007" s="533" t="s">
        <v>2729</v>
      </c>
      <c r="B4007" s="533">
        <v>27</v>
      </c>
      <c r="C4007" s="533" t="s">
        <v>998</v>
      </c>
      <c r="D4007" s="572" t="s">
        <v>2749</v>
      </c>
      <c r="E4007" s="571" t="str">
        <f t="shared" si="4078"/>
        <v>INTEGRATED AUDIOVISUAL SYSTEMS AND EQUIPMENT - FOR AUDITORIUM</v>
      </c>
      <c r="F4007" s="533" t="s">
        <v>1835</v>
      </c>
      <c r="G4007" s="533" t="s">
        <v>2722</v>
      </c>
      <c r="H4007" s="533">
        <v>1262</v>
      </c>
      <c r="I4007" s="533" t="str">
        <f t="shared" ref="I4007:J4007" si="4089">I4005</f>
        <v>Signal Processing and Central Equipment:</v>
      </c>
      <c r="J4007" s="533" t="str">
        <f t="shared" si="4089"/>
        <v>Signal Processing and Central Equipment:</v>
      </c>
      <c r="K4007" s="242" t="s">
        <v>45</v>
      </c>
      <c r="L4007" s="256" t="s">
        <v>1009</v>
      </c>
      <c r="M4007" s="243">
        <v>2</v>
      </c>
      <c r="N4007" s="244" t="s">
        <v>39</v>
      </c>
      <c r="O4007" s="182"/>
      <c r="P4007" s="25">
        <f t="shared" si="4087"/>
        <v>0</v>
      </c>
      <c r="Q4007" s="183"/>
      <c r="X4007" s="533" t="s">
        <v>1009</v>
      </c>
      <c r="Y4007" s="533">
        <v>2</v>
      </c>
      <c r="Z4007" s="533" t="s">
        <v>39</v>
      </c>
    </row>
    <row r="4008" spans="1:26" ht="15.75" hidden="1">
      <c r="A4008" s="533" t="s">
        <v>2729</v>
      </c>
      <c r="B4008" s="533">
        <v>27</v>
      </c>
      <c r="C4008" s="533" t="s">
        <v>998</v>
      </c>
      <c r="D4008" s="572" t="s">
        <v>2749</v>
      </c>
      <c r="E4008" s="571" t="str">
        <f t="shared" si="4078"/>
        <v>INTEGRATED AUDIOVISUAL SYSTEMS AND EQUIPMENT - FOR AUDITORIUM</v>
      </c>
      <c r="F4008" s="533" t="s">
        <v>1835</v>
      </c>
      <c r="G4008" s="533" t="s">
        <v>2725</v>
      </c>
      <c r="H4008" s="533">
        <v>1263</v>
      </c>
      <c r="I4008" s="533" t="str">
        <f>L4008</f>
        <v>Miscellaneous Components:</v>
      </c>
      <c r="J4008" s="533" t="str">
        <f>L4008</f>
        <v>Miscellaneous Components:</v>
      </c>
      <c r="K4008" s="242"/>
      <c r="L4008" s="672" t="s">
        <v>1168</v>
      </c>
      <c r="M4008" s="243"/>
      <c r="N4008" s="244"/>
      <c r="O4008" s="182"/>
      <c r="P4008" s="184"/>
      <c r="Q4008" s="183"/>
      <c r="X4008" s="533" t="s">
        <v>1168</v>
      </c>
    </row>
    <row r="4009" spans="1:26" ht="15.75" hidden="1">
      <c r="A4009" s="533" t="s">
        <v>2729</v>
      </c>
      <c r="B4009" s="533">
        <v>27</v>
      </c>
      <c r="C4009" s="533" t="s">
        <v>998</v>
      </c>
      <c r="D4009" s="572" t="s">
        <v>2749</v>
      </c>
      <c r="E4009" s="571" t="str">
        <f t="shared" si="4078"/>
        <v>INTEGRATED AUDIOVISUAL SYSTEMS AND EQUIPMENT - FOR AUDITORIUM</v>
      </c>
      <c r="F4009" s="533" t="s">
        <v>1835</v>
      </c>
      <c r="G4009" s="533" t="s">
        <v>2722</v>
      </c>
      <c r="H4009" s="533">
        <v>1264</v>
      </c>
      <c r="I4009" s="533" t="str">
        <f t="shared" ref="I4009:J4009" si="4090">I4007</f>
        <v>Signal Processing and Central Equipment:</v>
      </c>
      <c r="J4009" s="533" t="str">
        <f t="shared" si="4090"/>
        <v>Signal Processing and Central Equipment:</v>
      </c>
      <c r="K4009" s="242" t="s">
        <v>48</v>
      </c>
      <c r="L4009" s="256" t="s">
        <v>1012</v>
      </c>
      <c r="M4009" s="243">
        <v>1</v>
      </c>
      <c r="N4009" s="244" t="s">
        <v>39</v>
      </c>
      <c r="O4009" s="182"/>
      <c r="P4009" s="25">
        <f t="shared" ref="P4009:P4011" si="4091">O4009*M4009</f>
        <v>0</v>
      </c>
      <c r="Q4009" s="183"/>
      <c r="X4009" s="533" t="s">
        <v>1012</v>
      </c>
      <c r="Y4009" s="533">
        <v>1</v>
      </c>
      <c r="Z4009" s="533" t="s">
        <v>39</v>
      </c>
    </row>
    <row r="4010" spans="1:26" ht="15.75" hidden="1">
      <c r="A4010" s="533" t="s">
        <v>2729</v>
      </c>
      <c r="B4010" s="533">
        <v>27</v>
      </c>
      <c r="C4010" s="533" t="s">
        <v>998</v>
      </c>
      <c r="D4010" s="572" t="s">
        <v>2749</v>
      </c>
      <c r="E4010" s="571" t="str">
        <f t="shared" si="4078"/>
        <v>INTEGRATED AUDIOVISUAL SYSTEMS AND EQUIPMENT - FOR AUDITORIUM</v>
      </c>
      <c r="F4010" s="533" t="s">
        <v>1835</v>
      </c>
      <c r="G4010" s="533" t="s">
        <v>2722</v>
      </c>
      <c r="H4010" s="533">
        <v>1265</v>
      </c>
      <c r="I4010" s="533" t="str">
        <f t="shared" ref="I4010:J4010" si="4092">I4008</f>
        <v>Miscellaneous Components:</v>
      </c>
      <c r="J4010" s="533" t="str">
        <f t="shared" si="4092"/>
        <v>Miscellaneous Components:</v>
      </c>
      <c r="K4010" s="242" t="s">
        <v>50</v>
      </c>
      <c r="L4010" s="256" t="s">
        <v>1013</v>
      </c>
      <c r="M4010" s="243">
        <v>1</v>
      </c>
      <c r="N4010" s="244" t="s">
        <v>39</v>
      </c>
      <c r="O4010" s="182"/>
      <c r="P4010" s="25">
        <f t="shared" si="4091"/>
        <v>0</v>
      </c>
      <c r="Q4010" s="183"/>
      <c r="X4010" s="533" t="s">
        <v>1013</v>
      </c>
      <c r="Y4010" s="533">
        <v>1</v>
      </c>
      <c r="Z4010" s="533" t="s">
        <v>39</v>
      </c>
    </row>
    <row r="4011" spans="1:26" ht="15.75" hidden="1">
      <c r="A4011" s="533" t="s">
        <v>2729</v>
      </c>
      <c r="B4011" s="533">
        <v>27</v>
      </c>
      <c r="C4011" s="533" t="s">
        <v>998</v>
      </c>
      <c r="D4011" s="572" t="s">
        <v>2749</v>
      </c>
      <c r="E4011" s="571" t="str">
        <f t="shared" si="4078"/>
        <v>INTEGRATED AUDIOVISUAL SYSTEMS AND EQUIPMENT - FOR AUDITORIUM</v>
      </c>
      <c r="F4011" s="533" t="s">
        <v>1835</v>
      </c>
      <c r="G4011" s="533" t="s">
        <v>2722</v>
      </c>
      <c r="H4011" s="533">
        <v>1266</v>
      </c>
      <c r="I4011" s="533" t="str">
        <f t="shared" ref="I4011:J4011" si="4093">I4009</f>
        <v>Signal Processing and Central Equipment:</v>
      </c>
      <c r="J4011" s="533" t="str">
        <f t="shared" si="4093"/>
        <v>Signal Processing and Central Equipment:</v>
      </c>
      <c r="K4011" s="242" t="s">
        <v>76</v>
      </c>
      <c r="L4011" s="256" t="s">
        <v>1169</v>
      </c>
      <c r="M4011" s="243">
        <v>1</v>
      </c>
      <c r="N4011" s="244" t="s">
        <v>39</v>
      </c>
      <c r="O4011" s="184"/>
      <c r="P4011" s="25">
        <f t="shared" si="4091"/>
        <v>0</v>
      </c>
      <c r="Q4011" s="183"/>
      <c r="X4011" s="533" t="s">
        <v>1169</v>
      </c>
      <c r="Y4011" s="533">
        <v>1</v>
      </c>
      <c r="Z4011" s="533" t="s">
        <v>39</v>
      </c>
    </row>
    <row r="4012" spans="1:26" ht="15.75" hidden="1">
      <c r="A4012" s="533" t="s">
        <v>2729</v>
      </c>
      <c r="B4012" s="533">
        <v>27</v>
      </c>
      <c r="C4012" s="533" t="s">
        <v>998</v>
      </c>
      <c r="D4012" s="572" t="s">
        <v>2749</v>
      </c>
      <c r="E4012" s="571" t="str">
        <f t="shared" si="4078"/>
        <v>INTEGRATED AUDIOVISUAL SYSTEMS AND EQUIPMENT - FOR AUDITORIUM</v>
      </c>
      <c r="F4012" s="533" t="s">
        <v>1835</v>
      </c>
      <c r="G4012" s="533" t="s">
        <v>2725</v>
      </c>
      <c r="H4012" s="533">
        <v>1267</v>
      </c>
      <c r="I4012" s="533" t="str">
        <f>L4012</f>
        <v>A/V Equipment Racks/ Cabinets</v>
      </c>
      <c r="J4012" s="533" t="str">
        <f>L4012</f>
        <v>A/V Equipment Racks/ Cabinets</v>
      </c>
      <c r="K4012" s="242"/>
      <c r="L4012" s="672" t="s">
        <v>1170</v>
      </c>
      <c r="M4012" s="246"/>
      <c r="N4012" s="246"/>
      <c r="O4012" s="392"/>
      <c r="P4012" s="187"/>
      <c r="Q4012" s="183"/>
      <c r="X4012" s="533" t="s">
        <v>1170</v>
      </c>
    </row>
    <row r="4013" spans="1:26" ht="15.75" hidden="1">
      <c r="A4013" s="533" t="s">
        <v>2729</v>
      </c>
      <c r="B4013" s="533">
        <v>27</v>
      </c>
      <c r="C4013" s="533" t="s">
        <v>998</v>
      </c>
      <c r="D4013" s="572" t="s">
        <v>2749</v>
      </c>
      <c r="E4013" s="571" t="str">
        <f t="shared" si="4078"/>
        <v>INTEGRATED AUDIOVISUAL SYSTEMS AND EQUIPMENT - FOR AUDITORIUM</v>
      </c>
      <c r="F4013" s="533" t="s">
        <v>1835</v>
      </c>
      <c r="G4013" s="533" t="s">
        <v>2722</v>
      </c>
      <c r="H4013" s="533">
        <v>1268</v>
      </c>
      <c r="I4013" s="533" t="str">
        <f>I4011</f>
        <v>Signal Processing and Central Equipment:</v>
      </c>
      <c r="J4013" s="533" t="str">
        <f>J4011</f>
        <v>Signal Processing and Central Equipment:</v>
      </c>
      <c r="K4013" s="242" t="s">
        <v>77</v>
      </c>
      <c r="L4013" s="256" t="s">
        <v>1171</v>
      </c>
      <c r="M4013" s="243">
        <v>1</v>
      </c>
      <c r="N4013" s="244" t="s">
        <v>39</v>
      </c>
      <c r="O4013" s="182"/>
      <c r="P4013" s="25">
        <f>O4013*M4013</f>
        <v>0</v>
      </c>
      <c r="Q4013" s="183"/>
      <c r="X4013" s="533" t="s">
        <v>1171</v>
      </c>
      <c r="Y4013" s="533">
        <v>1</v>
      </c>
      <c r="Z4013" s="533" t="s">
        <v>39</v>
      </c>
    </row>
    <row r="4014" spans="1:26" ht="15.75" hidden="1">
      <c r="A4014" s="533" t="s">
        <v>2729</v>
      </c>
      <c r="B4014" s="533">
        <v>27</v>
      </c>
      <c r="C4014" s="533" t="s">
        <v>998</v>
      </c>
      <c r="D4014" s="572" t="s">
        <v>2750</v>
      </c>
      <c r="E4014" s="571" t="s">
        <v>1298</v>
      </c>
      <c r="F4014" s="533" t="s">
        <v>1835</v>
      </c>
      <c r="G4014" s="533" t="s">
        <v>2725</v>
      </c>
      <c r="H4014" s="533">
        <v>1269</v>
      </c>
      <c r="I4014" s="533" t="str">
        <f t="shared" ref="I4014:I4016" si="4094">L4014</f>
        <v>275118 - PUBLIC ADDRESS / VOICE ALARM (PA/VA) SYSTEM</v>
      </c>
      <c r="J4014" s="533" t="str">
        <f t="shared" ref="J4014:J4016" si="4095">L4014</f>
        <v>275118 - PUBLIC ADDRESS / VOICE ALARM (PA/VA) SYSTEM</v>
      </c>
      <c r="K4014" s="190"/>
      <c r="L4014" s="664" t="s">
        <v>1172</v>
      </c>
      <c r="M4014" s="191"/>
      <c r="N4014" s="192"/>
      <c r="O4014" s="182"/>
      <c r="P4014" s="184"/>
      <c r="Q4014" s="183"/>
      <c r="X4014" s="533" t="s">
        <v>1172</v>
      </c>
    </row>
    <row r="4015" spans="1:26" ht="15.75" hidden="1">
      <c r="A4015" s="533" t="s">
        <v>2729</v>
      </c>
      <c r="B4015" s="533">
        <v>27</v>
      </c>
      <c r="C4015" s="533" t="s">
        <v>998</v>
      </c>
      <c r="D4015" s="572" t="s">
        <v>2750</v>
      </c>
      <c r="E4015" s="571" t="str">
        <f t="shared" ref="E4015:E4023" si="4096">E4014</f>
        <v xml:space="preserve"> PUBLIC ADDRESS / VOICE ALARM (PA/VA) SYSTEM</v>
      </c>
      <c r="F4015" s="533" t="s">
        <v>1835</v>
      </c>
      <c r="G4015" s="533" t="s">
        <v>2725</v>
      </c>
      <c r="H4015" s="533">
        <v>1270</v>
      </c>
      <c r="I4015" s="533" t="str">
        <f t="shared" si="4094"/>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J4015" s="533" t="str">
        <f t="shared" si="4095"/>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K4015" s="190"/>
      <c r="L4015" s="670" t="s">
        <v>1173</v>
      </c>
      <c r="M4015" s="191"/>
      <c r="N4015" s="192"/>
      <c r="O4015" s="182"/>
      <c r="P4015" s="184"/>
      <c r="Q4015" s="183"/>
      <c r="X4015" s="533" t="s">
        <v>1173</v>
      </c>
    </row>
    <row r="4016" spans="1:26" ht="15.75" hidden="1">
      <c r="A4016" s="533" t="s">
        <v>2729</v>
      </c>
      <c r="B4016" s="533">
        <v>27</v>
      </c>
      <c r="C4016" s="533" t="s">
        <v>998</v>
      </c>
      <c r="D4016" s="572" t="s">
        <v>2750</v>
      </c>
      <c r="E4016" s="571" t="str">
        <f t="shared" si="4096"/>
        <v xml:space="preserve"> PUBLIC ADDRESS / VOICE ALARM (PA/VA) SYSTEM</v>
      </c>
      <c r="F4016" s="533" t="s">
        <v>1835</v>
      </c>
      <c r="G4016" s="533" t="s">
        <v>2725</v>
      </c>
      <c r="H4016" s="533">
        <v>1271</v>
      </c>
      <c r="I4016" s="533" t="str">
        <f t="shared" si="4094"/>
        <v>Central (Headend) System Components;</v>
      </c>
      <c r="J4016" s="533" t="str">
        <f t="shared" si="4095"/>
        <v>Central (Headend) System Components;</v>
      </c>
      <c r="K4016" s="190"/>
      <c r="L4016" s="675" t="s">
        <v>1174</v>
      </c>
      <c r="M4016" s="191"/>
      <c r="N4016" s="192"/>
      <c r="O4016" s="182"/>
      <c r="P4016" s="184"/>
      <c r="Q4016" s="183"/>
      <c r="X4016" s="533" t="s">
        <v>1174</v>
      </c>
    </row>
    <row r="4017" spans="1:28" ht="15.75" hidden="1">
      <c r="A4017" s="533" t="s">
        <v>2729</v>
      </c>
      <c r="B4017" s="533">
        <v>27</v>
      </c>
      <c r="C4017" s="533" t="s">
        <v>998</v>
      </c>
      <c r="D4017" s="572" t="s">
        <v>2750</v>
      </c>
      <c r="E4017" s="571" t="str">
        <f t="shared" si="4096"/>
        <v xml:space="preserve"> PUBLIC ADDRESS / VOICE ALARM (PA/VA) SYSTEM</v>
      </c>
      <c r="F4017" s="533" t="s">
        <v>1835</v>
      </c>
      <c r="G4017" s="533" t="s">
        <v>2722</v>
      </c>
      <c r="H4017" s="533">
        <v>1272</v>
      </c>
      <c r="I4017" s="533" t="str">
        <f>I4015</f>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J4017" s="533" t="str">
        <f>J4015</f>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K4017" s="676" t="s">
        <v>13</v>
      </c>
      <c r="L4017" s="180" t="s">
        <v>1175</v>
      </c>
      <c r="M4017" s="191">
        <v>1</v>
      </c>
      <c r="N4017" s="192" t="s">
        <v>2</v>
      </c>
      <c r="O4017" s="182">
        <v>7800</v>
      </c>
      <c r="P4017" s="25">
        <f>O4017*M4017</f>
        <v>7800</v>
      </c>
      <c r="Q4017" s="183"/>
      <c r="X4017" s="533" t="s">
        <v>1175</v>
      </c>
      <c r="Z4017" s="533" t="s">
        <v>2</v>
      </c>
      <c r="AA4017" s="533">
        <v>7800</v>
      </c>
      <c r="AB4017" s="533">
        <v>7800</v>
      </c>
    </row>
    <row r="4018" spans="1:28" ht="15.75" hidden="1">
      <c r="A4018" s="533" t="s">
        <v>2729</v>
      </c>
      <c r="B4018" s="533">
        <v>27</v>
      </c>
      <c r="C4018" s="533" t="s">
        <v>998</v>
      </c>
      <c r="D4018" s="572" t="s">
        <v>2750</v>
      </c>
      <c r="E4018" s="571" t="str">
        <f t="shared" si="4096"/>
        <v xml:space="preserve"> PUBLIC ADDRESS / VOICE ALARM (PA/VA) SYSTEM</v>
      </c>
      <c r="F4018" s="533" t="s">
        <v>1835</v>
      </c>
      <c r="G4018" s="533" t="s">
        <v>2725</v>
      </c>
      <c r="H4018" s="533">
        <v>1273</v>
      </c>
      <c r="I4018" s="533" t="str">
        <f>L4018</f>
        <v>System Peripheral Devices;</v>
      </c>
      <c r="J4018" s="533" t="str">
        <f>L4018</f>
        <v>System Peripheral Devices;</v>
      </c>
      <c r="K4018" s="676"/>
      <c r="L4018" s="646" t="s">
        <v>1176</v>
      </c>
      <c r="M4018" s="191"/>
      <c r="N4018" s="192"/>
      <c r="O4018" s="182"/>
      <c r="P4018" s="184"/>
      <c r="Q4018" s="183"/>
      <c r="X4018" s="533" t="s">
        <v>1176</v>
      </c>
    </row>
    <row r="4019" spans="1:28" ht="15.75" hidden="1">
      <c r="A4019" s="533" t="s">
        <v>2729</v>
      </c>
      <c r="B4019" s="533">
        <v>27</v>
      </c>
      <c r="C4019" s="533" t="s">
        <v>998</v>
      </c>
      <c r="D4019" s="572" t="s">
        <v>2750</v>
      </c>
      <c r="E4019" s="571" t="str">
        <f t="shared" si="4096"/>
        <v xml:space="preserve"> PUBLIC ADDRESS / VOICE ALARM (PA/VA) SYSTEM</v>
      </c>
      <c r="F4019" s="533" t="s">
        <v>1835</v>
      </c>
      <c r="G4019" s="533" t="s">
        <v>2722</v>
      </c>
      <c r="H4019" s="533">
        <v>1274</v>
      </c>
      <c r="I4019" s="533" t="str">
        <f t="shared" ref="I4019:J4019" si="4097">I4017</f>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J4019" s="533" t="str">
        <f t="shared" si="4097"/>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K4019" s="676" t="s">
        <v>15</v>
      </c>
      <c r="L4019" s="188" t="s">
        <v>1177</v>
      </c>
      <c r="M4019" s="239">
        <v>1</v>
      </c>
      <c r="N4019" s="192" t="s">
        <v>39</v>
      </c>
      <c r="O4019" s="182">
        <v>1250</v>
      </c>
      <c r="P4019" s="25">
        <f t="shared" ref="P4019:P4021" si="4098">O4019*M4019</f>
        <v>1250</v>
      </c>
      <c r="Q4019" s="183"/>
      <c r="X4019" s="533" t="s">
        <v>1177</v>
      </c>
      <c r="Y4019" s="533">
        <v>1</v>
      </c>
      <c r="Z4019" s="533" t="s">
        <v>39</v>
      </c>
      <c r="AA4019" s="533">
        <v>1250</v>
      </c>
      <c r="AB4019" s="533">
        <v>1250</v>
      </c>
    </row>
    <row r="4020" spans="1:28" ht="16.5" hidden="1" thickBot="1">
      <c r="A4020" s="533" t="s">
        <v>2729</v>
      </c>
      <c r="B4020" s="533">
        <v>27</v>
      </c>
      <c r="C4020" s="533" t="s">
        <v>998</v>
      </c>
      <c r="D4020" s="572" t="s">
        <v>2750</v>
      </c>
      <c r="E4020" s="571" t="str">
        <f t="shared" si="4096"/>
        <v xml:space="preserve"> PUBLIC ADDRESS / VOICE ALARM (PA/VA) SYSTEM</v>
      </c>
      <c r="F4020" s="533" t="s">
        <v>1835</v>
      </c>
      <c r="G4020" s="533" t="s">
        <v>2722</v>
      </c>
      <c r="H4020" s="533">
        <v>1275</v>
      </c>
      <c r="I4020" s="533" t="str">
        <f t="shared" ref="I4020:J4020" si="4099">I4018</f>
        <v>System Peripheral Devices;</v>
      </c>
      <c r="J4020" s="533" t="str">
        <f t="shared" si="4099"/>
        <v>System Peripheral Devices;</v>
      </c>
      <c r="K4020" s="676" t="s">
        <v>17</v>
      </c>
      <c r="L4020" s="188" t="s">
        <v>1014</v>
      </c>
      <c r="M4020" s="241">
        <v>90</v>
      </c>
      <c r="N4020" s="192" t="s">
        <v>39</v>
      </c>
      <c r="O4020" s="182">
        <v>110</v>
      </c>
      <c r="P4020" s="25">
        <f t="shared" si="4098"/>
        <v>9900</v>
      </c>
      <c r="Q4020" s="183"/>
      <c r="X4020" s="533" t="s">
        <v>1014</v>
      </c>
      <c r="Y4020" s="533">
        <v>90</v>
      </c>
      <c r="Z4020" s="533" t="s">
        <v>39</v>
      </c>
      <c r="AA4020" s="533">
        <v>110</v>
      </c>
      <c r="AB4020" s="533">
        <v>9900</v>
      </c>
    </row>
    <row r="4021" spans="1:28" ht="15.75" hidden="1">
      <c r="A4021" s="533" t="s">
        <v>2729</v>
      </c>
      <c r="B4021" s="533">
        <v>27</v>
      </c>
      <c r="C4021" s="533" t="s">
        <v>998</v>
      </c>
      <c r="D4021" s="572" t="s">
        <v>2750</v>
      </c>
      <c r="E4021" s="571" t="str">
        <f t="shared" si="4096"/>
        <v xml:space="preserve"> PUBLIC ADDRESS / VOICE ALARM (PA/VA) SYSTEM</v>
      </c>
      <c r="F4021" s="533" t="s">
        <v>1835</v>
      </c>
      <c r="G4021" s="533" t="s">
        <v>2722</v>
      </c>
      <c r="H4021" s="533">
        <v>1276</v>
      </c>
      <c r="I4021" s="533" t="str">
        <f t="shared" ref="I4021:J4021" si="4100">I4019</f>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J4021" s="533" t="str">
        <f t="shared" si="4100"/>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K4021" s="676" t="s">
        <v>19</v>
      </c>
      <c r="L4021" s="665" t="s">
        <v>1178</v>
      </c>
      <c r="M4021" s="191">
        <v>1</v>
      </c>
      <c r="N4021" s="192" t="s">
        <v>39</v>
      </c>
      <c r="O4021" s="182">
        <v>780</v>
      </c>
      <c r="P4021" s="25">
        <f t="shared" si="4098"/>
        <v>780</v>
      </c>
      <c r="Q4021" s="183"/>
      <c r="X4021" s="533" t="s">
        <v>1178</v>
      </c>
      <c r="Y4021" s="533">
        <v>1</v>
      </c>
      <c r="Z4021" s="533" t="s">
        <v>39</v>
      </c>
      <c r="AA4021" s="533">
        <v>780</v>
      </c>
      <c r="AB4021" s="533">
        <v>780</v>
      </c>
    </row>
    <row r="4022" spans="1:28" ht="15.75" hidden="1">
      <c r="A4022" s="533" t="s">
        <v>2729</v>
      </c>
      <c r="B4022" s="533">
        <v>27</v>
      </c>
      <c r="C4022" s="533" t="s">
        <v>998</v>
      </c>
      <c r="D4022" s="572" t="s">
        <v>2750</v>
      </c>
      <c r="E4022" s="571" t="str">
        <f t="shared" si="4096"/>
        <v xml:space="preserve"> PUBLIC ADDRESS / VOICE ALARM (PA/VA) SYSTEM</v>
      </c>
      <c r="F4022" s="533" t="s">
        <v>1835</v>
      </c>
      <c r="G4022" s="533" t="s">
        <v>2725</v>
      </c>
      <c r="H4022" s="533">
        <v>1277</v>
      </c>
      <c r="I4022" s="533" t="str">
        <f>L4022</f>
        <v>A/V Equipment Racks/ Cabinets</v>
      </c>
      <c r="J4022" s="533" t="str">
        <f>L4022</f>
        <v>A/V Equipment Racks/ Cabinets</v>
      </c>
      <c r="K4022" s="189"/>
      <c r="L4022" s="664" t="s">
        <v>1170</v>
      </c>
      <c r="M4022" s="186"/>
      <c r="N4022" s="186"/>
      <c r="O4022" s="392"/>
      <c r="P4022" s="187"/>
      <c r="Q4022" s="183"/>
      <c r="X4022" s="533" t="s">
        <v>1170</v>
      </c>
    </row>
    <row r="4023" spans="1:28" ht="15.75" hidden="1">
      <c r="A4023" s="533" t="s">
        <v>2729</v>
      </c>
      <c r="B4023" s="533">
        <v>27</v>
      </c>
      <c r="C4023" s="533" t="s">
        <v>998</v>
      </c>
      <c r="D4023" s="572" t="s">
        <v>2750</v>
      </c>
      <c r="E4023" s="571" t="str">
        <f t="shared" si="4096"/>
        <v xml:space="preserve"> PUBLIC ADDRESS / VOICE ALARM (PA/VA) SYSTEM</v>
      </c>
      <c r="F4023" s="533" t="s">
        <v>1835</v>
      </c>
      <c r="G4023" s="533" t="s">
        <v>2722</v>
      </c>
      <c r="H4023" s="533">
        <v>1278</v>
      </c>
      <c r="I4023" s="533" t="str">
        <f>I4021</f>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J4023" s="533" t="str">
        <f>J4021</f>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K4023" s="189" t="s">
        <v>20</v>
      </c>
      <c r="L4023" s="185" t="s">
        <v>1179</v>
      </c>
      <c r="M4023" s="191">
        <v>1</v>
      </c>
      <c r="N4023" s="192" t="s">
        <v>39</v>
      </c>
      <c r="O4023" s="182">
        <v>4700</v>
      </c>
      <c r="P4023" s="25">
        <f>O4023*M4023</f>
        <v>4700</v>
      </c>
      <c r="Q4023" s="183"/>
      <c r="X4023" s="533" t="s">
        <v>1179</v>
      </c>
      <c r="Y4023" s="533">
        <v>1</v>
      </c>
      <c r="Z4023" s="533" t="s">
        <v>39</v>
      </c>
      <c r="AA4023" s="533">
        <v>4700</v>
      </c>
      <c r="AB4023" s="533">
        <v>4700</v>
      </c>
    </row>
    <row r="4024" spans="1:28" ht="15.75" hidden="1">
      <c r="A4024" s="533" t="s">
        <v>2729</v>
      </c>
      <c r="B4024" s="533">
        <v>27</v>
      </c>
      <c r="C4024" s="533" t="s">
        <v>998</v>
      </c>
      <c r="D4024" s="572" t="s">
        <v>1309</v>
      </c>
      <c r="E4024" s="571" t="s">
        <v>1313</v>
      </c>
      <c r="F4024" s="533" t="str">
        <f t="shared" ref="F4024:F4030" si="4101">VLOOKUP(D:D,trade,3,FALSE)</f>
        <v>EL</v>
      </c>
      <c r="G4024" s="533" t="s">
        <v>2725</v>
      </c>
      <c r="H4024" s="533">
        <v>1279</v>
      </c>
      <c r="I4024" s="533" t="str">
        <f t="shared" ref="I4024:I4025" si="4102">L4024</f>
        <v>275223- NURSE CALL-CODE BLUE SYSTEMS</v>
      </c>
      <c r="J4024" s="533" t="str">
        <f t="shared" ref="J4024:J4025" si="4103">L4024</f>
        <v>275223- NURSE CALL-CODE BLUE SYSTEMS</v>
      </c>
      <c r="K4024" s="189"/>
      <c r="L4024" s="664" t="s">
        <v>1015</v>
      </c>
      <c r="M4024" s="172"/>
      <c r="N4024" s="173"/>
      <c r="O4024" s="393"/>
      <c r="P4024" s="184"/>
      <c r="X4024" s="533" t="s">
        <v>1015</v>
      </c>
    </row>
    <row r="4025" spans="1:28" ht="15.75" hidden="1">
      <c r="A4025" s="533" t="s">
        <v>2729</v>
      </c>
      <c r="B4025" s="533">
        <v>27</v>
      </c>
      <c r="C4025" s="533" t="s">
        <v>998</v>
      </c>
      <c r="D4025" s="572" t="s">
        <v>1309</v>
      </c>
      <c r="E4025" s="571" t="str">
        <f t="shared" ref="E4025:E4030" si="4104">E4024</f>
        <v>NURSE CALL-CODE BLUE SYSTEMS</v>
      </c>
      <c r="F4025" s="533" t="str">
        <f t="shared" si="4101"/>
        <v>EL</v>
      </c>
      <c r="G4025" s="533" t="s">
        <v>2725</v>
      </c>
      <c r="H4025" s="533">
        <v>1280</v>
      </c>
      <c r="I4025" s="533" t="str">
        <f t="shared" si="4102"/>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J4025" s="533" t="str">
        <f t="shared" si="4103"/>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K4025" s="189"/>
      <c r="L4025" s="670" t="s">
        <v>1180</v>
      </c>
      <c r="M4025" s="172"/>
      <c r="N4025" s="173"/>
      <c r="O4025" s="182"/>
      <c r="P4025" s="184"/>
      <c r="Q4025" s="677"/>
      <c r="X4025" s="533" t="s">
        <v>1180</v>
      </c>
    </row>
    <row r="4026" spans="1:28" ht="15.75" hidden="1">
      <c r="A4026" s="533" t="s">
        <v>2729</v>
      </c>
      <c r="B4026" s="533">
        <v>27</v>
      </c>
      <c r="C4026" s="533" t="s">
        <v>998</v>
      </c>
      <c r="D4026" s="572" t="s">
        <v>1309</v>
      </c>
      <c r="E4026" s="571" t="str">
        <f t="shared" si="4104"/>
        <v>NURSE CALL-CODE BLUE SYSTEMS</v>
      </c>
      <c r="F4026" s="533" t="str">
        <f t="shared" si="4101"/>
        <v>EL</v>
      </c>
      <c r="G4026" s="533" t="s">
        <v>2722</v>
      </c>
      <c r="H4026" s="533">
        <v>1281</v>
      </c>
      <c r="I4026" s="533" t="str">
        <f t="shared" ref="I4026:J4026" si="4105">I4024</f>
        <v>275223- NURSE CALL-CODE BLUE SYSTEMS</v>
      </c>
      <c r="J4026" s="533" t="str">
        <f t="shared" si="4105"/>
        <v>275223- NURSE CALL-CODE BLUE SYSTEMS</v>
      </c>
      <c r="K4026" s="189" t="s">
        <v>13</v>
      </c>
      <c r="L4026" s="665" t="s">
        <v>1114</v>
      </c>
      <c r="M4026" s="172">
        <v>1</v>
      </c>
      <c r="N4026" s="173" t="s">
        <v>39</v>
      </c>
      <c r="O4026" s="184">
        <v>2500</v>
      </c>
      <c r="P4026" s="25">
        <f t="shared" ref="P4026:P4029" si="4106">O4026*M4026</f>
        <v>2500</v>
      </c>
      <c r="Q4026" s="677"/>
      <c r="X4026" s="533" t="s">
        <v>1114</v>
      </c>
      <c r="Y4026" s="533">
        <v>1</v>
      </c>
      <c r="Z4026" s="533" t="s">
        <v>39</v>
      </c>
      <c r="AA4026" s="533">
        <v>2500</v>
      </c>
      <c r="AB4026" s="533">
        <v>2500</v>
      </c>
    </row>
    <row r="4027" spans="1:28" ht="15.75" hidden="1">
      <c r="A4027" s="533" t="s">
        <v>2729</v>
      </c>
      <c r="B4027" s="533">
        <v>27</v>
      </c>
      <c r="C4027" s="533" t="s">
        <v>998</v>
      </c>
      <c r="D4027" s="572" t="s">
        <v>1309</v>
      </c>
      <c r="E4027" s="571" t="str">
        <f t="shared" si="4104"/>
        <v>NURSE CALL-CODE BLUE SYSTEMS</v>
      </c>
      <c r="F4027" s="533" t="str">
        <f t="shared" si="4101"/>
        <v>EL</v>
      </c>
      <c r="G4027" s="533" t="s">
        <v>2722</v>
      </c>
      <c r="H4027" s="533">
        <v>1282</v>
      </c>
      <c r="I4027" s="533" t="str">
        <f t="shared" ref="I4027:J4027" si="4107">I4025</f>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J4027" s="533" t="str">
        <f t="shared" si="4107"/>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K4027" s="189" t="s">
        <v>15</v>
      </c>
      <c r="L4027" s="678" t="s">
        <v>1115</v>
      </c>
      <c r="M4027" s="332">
        <v>6</v>
      </c>
      <c r="N4027" s="679" t="s">
        <v>39</v>
      </c>
      <c r="O4027" s="182">
        <v>1500</v>
      </c>
      <c r="P4027" s="25">
        <f t="shared" si="4106"/>
        <v>9000</v>
      </c>
      <c r="Q4027" s="677"/>
      <c r="X4027" s="533" t="s">
        <v>1115</v>
      </c>
      <c r="Y4027" s="533">
        <v>6</v>
      </c>
      <c r="Z4027" s="533" t="s">
        <v>39</v>
      </c>
      <c r="AA4027" s="533">
        <v>1500</v>
      </c>
      <c r="AB4027" s="533">
        <v>9000</v>
      </c>
    </row>
    <row r="4028" spans="1:28" ht="15.75" hidden="1">
      <c r="A4028" s="533" t="s">
        <v>2729</v>
      </c>
      <c r="B4028" s="533">
        <v>27</v>
      </c>
      <c r="C4028" s="533" t="s">
        <v>998</v>
      </c>
      <c r="D4028" s="572" t="s">
        <v>1309</v>
      </c>
      <c r="E4028" s="571" t="str">
        <f t="shared" si="4104"/>
        <v>NURSE CALL-CODE BLUE SYSTEMS</v>
      </c>
      <c r="F4028" s="533" t="str">
        <f t="shared" si="4101"/>
        <v>EL</v>
      </c>
      <c r="G4028" s="533" t="s">
        <v>2722</v>
      </c>
      <c r="H4028" s="533">
        <v>1283</v>
      </c>
      <c r="I4028" s="533" t="str">
        <f t="shared" ref="I4028:J4028" si="4108">I4026</f>
        <v>275223- NURSE CALL-CODE BLUE SYSTEMS</v>
      </c>
      <c r="J4028" s="533" t="str">
        <f t="shared" si="4108"/>
        <v>275223- NURSE CALL-CODE BLUE SYSTEMS</v>
      </c>
      <c r="K4028" s="189" t="s">
        <v>17</v>
      </c>
      <c r="L4028" s="678" t="s">
        <v>1116</v>
      </c>
      <c r="M4028" s="332">
        <v>1</v>
      </c>
      <c r="N4028" s="679" t="s">
        <v>39</v>
      </c>
      <c r="O4028" s="182">
        <v>1400</v>
      </c>
      <c r="P4028" s="25">
        <f t="shared" si="4106"/>
        <v>1400</v>
      </c>
      <c r="Q4028" s="677"/>
      <c r="X4028" s="533" t="s">
        <v>1116</v>
      </c>
      <c r="Y4028" s="533">
        <v>1</v>
      </c>
      <c r="Z4028" s="533" t="s">
        <v>39</v>
      </c>
      <c r="AA4028" s="533">
        <v>1400</v>
      </c>
      <c r="AB4028" s="533">
        <v>1400</v>
      </c>
    </row>
    <row r="4029" spans="1:28" ht="15.75" hidden="1">
      <c r="A4029" s="533" t="s">
        <v>2729</v>
      </c>
      <c r="B4029" s="533">
        <v>27</v>
      </c>
      <c r="C4029" s="533" t="s">
        <v>998</v>
      </c>
      <c r="D4029" s="572" t="s">
        <v>1309</v>
      </c>
      <c r="E4029" s="571" t="str">
        <f t="shared" si="4104"/>
        <v>NURSE CALL-CODE BLUE SYSTEMS</v>
      </c>
      <c r="F4029" s="533" t="str">
        <f t="shared" si="4101"/>
        <v>EL</v>
      </c>
      <c r="G4029" s="533" t="s">
        <v>2722</v>
      </c>
      <c r="H4029" s="533">
        <v>1284</v>
      </c>
      <c r="I4029" s="533" t="str">
        <f t="shared" ref="I4029:J4029" si="4109">I4027</f>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J4029" s="533" t="str">
        <f t="shared" si="4109"/>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K4029" s="189" t="s">
        <v>19</v>
      </c>
      <c r="L4029" s="678" t="s">
        <v>1117</v>
      </c>
      <c r="M4029" s="332">
        <v>1</v>
      </c>
      <c r="N4029" s="679" t="s">
        <v>39</v>
      </c>
      <c r="O4029" s="182">
        <v>1400</v>
      </c>
      <c r="P4029" s="25">
        <f t="shared" si="4106"/>
        <v>1400</v>
      </c>
      <c r="Q4029" s="677"/>
      <c r="X4029" s="533" t="s">
        <v>1117</v>
      </c>
      <c r="Y4029" s="533">
        <v>1</v>
      </c>
      <c r="Z4029" s="533" t="s">
        <v>39</v>
      </c>
      <c r="AA4029" s="533">
        <v>1400</v>
      </c>
      <c r="AB4029" s="533">
        <v>1400</v>
      </c>
    </row>
    <row r="4030" spans="1:28" ht="15.75" hidden="1">
      <c r="A4030" s="533" t="s">
        <v>2729</v>
      </c>
      <c r="B4030" s="533">
        <v>27</v>
      </c>
      <c r="C4030" s="533" t="s">
        <v>998</v>
      </c>
      <c r="D4030" s="572" t="s">
        <v>1309</v>
      </c>
      <c r="E4030" s="571" t="str">
        <f t="shared" si="4104"/>
        <v>NURSE CALL-CODE BLUE SYSTEMS</v>
      </c>
      <c r="F4030" s="533" t="str">
        <f t="shared" si="4101"/>
        <v>EL</v>
      </c>
      <c r="G4030" s="533" t="s">
        <v>2725</v>
      </c>
      <c r="H4030" s="533">
        <v>1285</v>
      </c>
      <c r="I4030" s="533" t="str">
        <f t="shared" ref="I4030:J4030" si="4110">I4028</f>
        <v>275223- NURSE CALL-CODE BLUE SYSTEMS</v>
      </c>
      <c r="J4030" s="533" t="str">
        <f t="shared" si="4110"/>
        <v>275223- NURSE CALL-CODE BLUE SYSTEMS</v>
      </c>
      <c r="K4030" s="104" t="s">
        <v>1016</v>
      </c>
      <c r="L4030" s="106"/>
      <c r="M4030" s="142"/>
      <c r="N4030" s="98"/>
      <c r="O4030" s="155" t="s">
        <v>8</v>
      </c>
      <c r="P4030" s="157">
        <v>0</v>
      </c>
      <c r="Q4030" s="138"/>
      <c r="AA4030" s="533" t="s">
        <v>8</v>
      </c>
      <c r="AB4030" s="533">
        <v>69080</v>
      </c>
    </row>
    <row r="4031" spans="1:28" ht="16.5" hidden="1" thickBot="1">
      <c r="A4031" s="533" t="s">
        <v>2729</v>
      </c>
      <c r="B4031" s="533">
        <v>27</v>
      </c>
      <c r="C4031" s="533" t="s">
        <v>998</v>
      </c>
      <c r="D4031" s="10" t="s">
        <v>22</v>
      </c>
      <c r="E4031" s="10" t="s">
        <v>22</v>
      </c>
      <c r="G4031" s="533" t="s">
        <v>2724</v>
      </c>
      <c r="H4031" s="533">
        <v>1286</v>
      </c>
      <c r="I4031" s="533" t="str">
        <f t="shared" ref="I4031:J4031" si="4111">I4029</f>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J4031" s="533" t="str">
        <f t="shared" si="4111"/>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K4031" s="106" t="s">
        <v>22</v>
      </c>
      <c r="L4031" s="106"/>
      <c r="M4031" s="142"/>
      <c r="N4031" s="158"/>
      <c r="O4031" s="155"/>
      <c r="P4031" s="159"/>
      <c r="Q4031" s="138"/>
    </row>
    <row r="4032" spans="1:28" ht="15.75" hidden="1">
      <c r="A4032" s="533" t="s">
        <v>2729</v>
      </c>
      <c r="B4032" s="533">
        <v>28</v>
      </c>
      <c r="C4032" s="533" t="s">
        <v>1018</v>
      </c>
      <c r="D4032" s="572" t="s">
        <v>2468</v>
      </c>
      <c r="E4032" s="571" t="s">
        <v>1299</v>
      </c>
      <c r="F4032" s="533" t="str">
        <f t="shared" ref="F4032:F4057" si="4112">VLOOKUP(D:D,trade,3,FALSE)</f>
        <v>EL</v>
      </c>
      <c r="G4032" s="533" t="s">
        <v>2725</v>
      </c>
      <c r="H4032" s="533">
        <v>1287</v>
      </c>
      <c r="I4032" s="533" t="str">
        <f t="shared" ref="I4032:J4032" si="4113">I4030</f>
        <v>275223- NURSE CALL-CODE BLUE SYSTEMS</v>
      </c>
      <c r="J4032" s="533" t="str">
        <f t="shared" si="4113"/>
        <v>275223- NURSE CALL-CODE BLUE SYSTEMS</v>
      </c>
      <c r="K4032" s="342" t="s">
        <v>1017</v>
      </c>
      <c r="L4032" s="342"/>
      <c r="M4032" s="342"/>
      <c r="N4032" s="342"/>
      <c r="O4032" s="343"/>
      <c r="P4032" s="342"/>
      <c r="Q4032" s="319"/>
    </row>
    <row r="4033" spans="1:28" ht="15.75" hidden="1">
      <c r="A4033" s="533" t="s">
        <v>2729</v>
      </c>
      <c r="B4033" s="533">
        <v>28</v>
      </c>
      <c r="C4033" s="533" t="s">
        <v>1018</v>
      </c>
      <c r="D4033" s="572" t="s">
        <v>2468</v>
      </c>
      <c r="E4033" s="571" t="s">
        <v>1299</v>
      </c>
      <c r="F4033" s="533" t="str">
        <f t="shared" si="4112"/>
        <v>EL</v>
      </c>
      <c r="G4033" s="533" t="s">
        <v>2725</v>
      </c>
      <c r="H4033" s="533">
        <v>1288</v>
      </c>
      <c r="I4033" s="533" t="str">
        <f t="shared" ref="I4033:J4033" si="4114">I4031</f>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J4033" s="533" t="str">
        <f t="shared" si="4114"/>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K4033" s="342" t="s">
        <v>1018</v>
      </c>
      <c r="L4033" s="342"/>
      <c r="M4033" s="342"/>
      <c r="N4033" s="342"/>
      <c r="O4033" s="343"/>
      <c r="P4033" s="342"/>
      <c r="Q4033" s="319"/>
    </row>
    <row r="4034" spans="1:28" ht="15.75" hidden="1">
      <c r="A4034" s="533" t="s">
        <v>2729</v>
      </c>
      <c r="B4034" s="533">
        <v>28</v>
      </c>
      <c r="C4034" s="533" t="s">
        <v>1018</v>
      </c>
      <c r="D4034" s="572" t="s">
        <v>2468</v>
      </c>
      <c r="E4034" s="571" t="s">
        <v>1299</v>
      </c>
      <c r="F4034" s="533" t="str">
        <f t="shared" si="4112"/>
        <v>EL</v>
      </c>
      <c r="G4034" s="533" t="s">
        <v>2725</v>
      </c>
      <c r="H4034" s="533">
        <v>1289</v>
      </c>
      <c r="I4034" s="533" t="str">
        <f t="shared" ref="I4034:J4034" si="4115">I4032</f>
        <v>275223- NURSE CALL-CODE BLUE SYSTEMS</v>
      </c>
      <c r="J4034" s="533" t="str">
        <f t="shared" si="4115"/>
        <v>275223- NURSE CALL-CODE BLUE SYSTEMS</v>
      </c>
      <c r="K4034" s="324" t="s">
        <v>2</v>
      </c>
      <c r="L4034" s="342" t="s">
        <v>25</v>
      </c>
      <c r="M4034" s="325" t="s">
        <v>4</v>
      </c>
      <c r="N4034" s="326" t="s">
        <v>5</v>
      </c>
      <c r="O4034" s="156" t="s">
        <v>6</v>
      </c>
      <c r="P4034" s="327" t="s">
        <v>7</v>
      </c>
      <c r="Q4034" s="319"/>
      <c r="X4034" s="533" t="s">
        <v>25</v>
      </c>
      <c r="Y4034" s="533" t="s">
        <v>4</v>
      </c>
      <c r="Z4034" s="533" t="s">
        <v>5</v>
      </c>
      <c r="AA4034" s="533" t="s">
        <v>6</v>
      </c>
      <c r="AB4034" s="533" t="s">
        <v>7</v>
      </c>
    </row>
    <row r="4035" spans="1:28" ht="15.75" hidden="1">
      <c r="A4035" s="533" t="s">
        <v>2729</v>
      </c>
      <c r="B4035" s="533">
        <v>28</v>
      </c>
      <c r="C4035" s="533" t="s">
        <v>1018</v>
      </c>
      <c r="D4035" s="572" t="s">
        <v>2468</v>
      </c>
      <c r="E4035" s="571" t="s">
        <v>1299</v>
      </c>
      <c r="F4035" s="533" t="str">
        <f t="shared" si="4112"/>
        <v>EL</v>
      </c>
      <c r="G4035" s="533" t="s">
        <v>2725</v>
      </c>
      <c r="H4035" s="533">
        <v>1290</v>
      </c>
      <c r="I4035" s="533" t="str">
        <f t="shared" ref="I4035:J4035" si="4116">I4033</f>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J4035" s="533" t="str">
        <f t="shared" si="4116"/>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K4035" s="320"/>
      <c r="L4035" s="319"/>
      <c r="M4035" s="321"/>
      <c r="N4035" s="322"/>
      <c r="O4035" s="155"/>
      <c r="P4035" s="323" t="s">
        <v>543</v>
      </c>
      <c r="Q4035" s="319"/>
      <c r="AB4035" s="533" t="s">
        <v>543</v>
      </c>
    </row>
    <row r="4036" spans="1:28" ht="15.75" hidden="1">
      <c r="A4036" s="533" t="s">
        <v>2729</v>
      </c>
      <c r="B4036" s="533">
        <v>28</v>
      </c>
      <c r="C4036" s="533" t="s">
        <v>1018</v>
      </c>
      <c r="D4036" s="572" t="s">
        <v>2468</v>
      </c>
      <c r="E4036" s="571" t="s">
        <v>1299</v>
      </c>
      <c r="F4036" s="533" t="str">
        <f t="shared" si="4112"/>
        <v>EL</v>
      </c>
      <c r="G4036" s="533" t="s">
        <v>2725</v>
      </c>
      <c r="H4036" s="533">
        <v>1291</v>
      </c>
      <c r="I4036" s="533" t="str">
        <f t="shared" ref="I4036:I4037" si="4117">L4036</f>
        <v>284621.13 - CONVENTIONAL FIRE ALARM SYSTEM</v>
      </c>
      <c r="J4036" s="533" t="str">
        <f t="shared" ref="J4036" si="4118">L4036</f>
        <v>284621.13 - CONVENTIONAL FIRE ALARM SYSTEM</v>
      </c>
      <c r="K4036" s="329"/>
      <c r="L4036" s="682" t="s">
        <v>1181</v>
      </c>
      <c r="M4036" s="683"/>
      <c r="N4036" s="684"/>
      <c r="O4036" s="90"/>
      <c r="P4036" s="330"/>
      <c r="Q4036" s="685"/>
      <c r="X4036" s="533" t="s">
        <v>1181</v>
      </c>
    </row>
    <row r="4037" spans="1:28" ht="15.75" hidden="1">
      <c r="A4037" s="533" t="s">
        <v>2729</v>
      </c>
      <c r="B4037" s="533">
        <v>28</v>
      </c>
      <c r="C4037" s="533" t="s">
        <v>1018</v>
      </c>
      <c r="D4037" s="572" t="s">
        <v>2468</v>
      </c>
      <c r="E4037" s="571" t="str">
        <f t="shared" ref="E4037:E4062" si="4119">E4036</f>
        <v xml:space="preserve"> CONVENTIONAL FIRE ALARM SYSTEM</v>
      </c>
      <c r="F4037" s="533" t="str">
        <f t="shared" si="4112"/>
        <v>EL</v>
      </c>
      <c r="G4037" s="533" t="s">
        <v>2725</v>
      </c>
      <c r="H4037" s="533">
        <v>1292</v>
      </c>
      <c r="I4037" s="533" t="str">
        <f t="shared" si="4117"/>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v>
      </c>
      <c r="J4037" s="533" t="s">
        <v>1019</v>
      </c>
      <c r="K4037" s="331"/>
      <c r="L4037" s="688" t="s">
        <v>1182</v>
      </c>
      <c r="M4037" s="332"/>
      <c r="N4037" s="333"/>
      <c r="O4037" s="90"/>
      <c r="P4037" s="330"/>
      <c r="Q4037" s="685"/>
      <c r="X4037" s="533" t="s">
        <v>1182</v>
      </c>
    </row>
    <row r="4038" spans="1:28" ht="15.75" hidden="1">
      <c r="A4038" s="533" t="s">
        <v>2729</v>
      </c>
      <c r="B4038" s="533">
        <v>28</v>
      </c>
      <c r="C4038" s="533" t="s">
        <v>1018</v>
      </c>
      <c r="D4038" s="572" t="s">
        <v>2468</v>
      </c>
      <c r="E4038" s="571" t="str">
        <f t="shared" si="4119"/>
        <v xml:space="preserve"> CONVENTIONAL FIRE ALARM SYSTEM</v>
      </c>
      <c r="F4038" s="533" t="str">
        <f t="shared" si="4112"/>
        <v>EL</v>
      </c>
      <c r="G4038" s="533" t="s">
        <v>2725</v>
      </c>
      <c r="H4038" s="533">
        <v>1293</v>
      </c>
      <c r="I4038" s="533" t="s">
        <v>1182</v>
      </c>
      <c r="J4038" s="533" t="str">
        <f t="shared" ref="J4038" si="4120">L4038</f>
        <v>Fire Alarm Control Unit</v>
      </c>
      <c r="K4038" s="331"/>
      <c r="L4038" s="689" t="s">
        <v>1019</v>
      </c>
      <c r="M4038" s="332"/>
      <c r="N4038" s="333"/>
      <c r="O4038" s="90"/>
      <c r="P4038" s="330">
        <v>0</v>
      </c>
      <c r="Q4038" s="685"/>
      <c r="X4038" s="533" t="s">
        <v>1019</v>
      </c>
      <c r="AB4038" s="533">
        <v>0</v>
      </c>
    </row>
    <row r="4039" spans="1:28" ht="15.75" hidden="1">
      <c r="A4039" s="533" t="s">
        <v>2729</v>
      </c>
      <c r="B4039" s="533">
        <v>28</v>
      </c>
      <c r="C4039" s="533" t="s">
        <v>1018</v>
      </c>
      <c r="D4039" s="572" t="s">
        <v>2468</v>
      </c>
      <c r="E4039" s="571" t="str">
        <f t="shared" si="4119"/>
        <v xml:space="preserve"> CONVENTIONAL FIRE ALARM SYSTEM</v>
      </c>
      <c r="F4039" s="533" t="str">
        <f t="shared" si="4112"/>
        <v>EL</v>
      </c>
      <c r="G4039" s="533" t="s">
        <v>2722</v>
      </c>
      <c r="H4039" s="533">
        <v>1294</v>
      </c>
      <c r="I4039" s="533" t="str">
        <f>I4037</f>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v>
      </c>
      <c r="J4039" s="533" t="str">
        <f>J4037</f>
        <v>Fire Alarm Control Unit</v>
      </c>
      <c r="K4039" s="331" t="s">
        <v>13</v>
      </c>
      <c r="L4039" s="690" t="s">
        <v>1020</v>
      </c>
      <c r="M4039" s="332">
        <v>1</v>
      </c>
      <c r="N4039" s="333" t="s">
        <v>39</v>
      </c>
      <c r="O4039" s="344">
        <v>2000</v>
      </c>
      <c r="P4039" s="25">
        <f>O4039*M4039</f>
        <v>2000</v>
      </c>
      <c r="Q4039" s="685"/>
      <c r="X4039" s="533" t="s">
        <v>1020</v>
      </c>
      <c r="Y4039" s="533">
        <v>1</v>
      </c>
      <c r="Z4039" s="533" t="s">
        <v>39</v>
      </c>
      <c r="AA4039" s="533">
        <v>2000</v>
      </c>
      <c r="AB4039" s="533">
        <v>2000</v>
      </c>
    </row>
    <row r="4040" spans="1:28" ht="15.75" hidden="1">
      <c r="A4040" s="533" t="s">
        <v>2729</v>
      </c>
      <c r="B4040" s="533">
        <v>28</v>
      </c>
      <c r="C4040" s="533" t="s">
        <v>1018</v>
      </c>
      <c r="D4040" s="572" t="s">
        <v>2468</v>
      </c>
      <c r="E4040" s="571" t="str">
        <f t="shared" si="4119"/>
        <v xml:space="preserve"> CONVENTIONAL FIRE ALARM SYSTEM</v>
      </c>
      <c r="F4040" s="533" t="str">
        <f t="shared" si="4112"/>
        <v>EL</v>
      </c>
      <c r="G4040" s="533" t="s">
        <v>2725</v>
      </c>
      <c r="H4040" s="533">
        <v>1295</v>
      </c>
      <c r="I4040" s="533" t="str">
        <f>L4040</f>
        <v xml:space="preserve">Fire-alarm signal initiation devices </v>
      </c>
      <c r="J4040" s="533" t="str">
        <f>L4040</f>
        <v xml:space="preserve">Fire-alarm signal initiation devices </v>
      </c>
      <c r="K4040" s="331"/>
      <c r="L4040" s="689" t="s">
        <v>1021</v>
      </c>
      <c r="M4040" s="332"/>
      <c r="N4040" s="333"/>
      <c r="O4040" s="344"/>
      <c r="P4040" s="330">
        <v>0</v>
      </c>
      <c r="Q4040" s="328"/>
      <c r="X4040" s="533" t="s">
        <v>1021</v>
      </c>
      <c r="AB4040" s="533">
        <v>0</v>
      </c>
    </row>
    <row r="4041" spans="1:28" ht="15.75" hidden="1">
      <c r="A4041" s="533" t="s">
        <v>2729</v>
      </c>
      <c r="B4041" s="533">
        <v>28</v>
      </c>
      <c r="C4041" s="533" t="s">
        <v>1018</v>
      </c>
      <c r="D4041" s="572" t="s">
        <v>2468</v>
      </c>
      <c r="E4041" s="571" t="str">
        <f t="shared" si="4119"/>
        <v xml:space="preserve"> CONVENTIONAL FIRE ALARM SYSTEM</v>
      </c>
      <c r="F4041" s="533" t="str">
        <f t="shared" si="4112"/>
        <v>EL</v>
      </c>
      <c r="G4041" s="533" t="s">
        <v>2722</v>
      </c>
      <c r="H4041" s="533">
        <v>1296</v>
      </c>
      <c r="I4041" s="533" t="str">
        <f t="shared" ref="I4041:J4041" si="4121">I4039</f>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v>
      </c>
      <c r="J4041" s="533" t="str">
        <f t="shared" si="4121"/>
        <v>Fire Alarm Control Unit</v>
      </c>
      <c r="K4041" s="331" t="s">
        <v>15</v>
      </c>
      <c r="L4041" s="690" t="s">
        <v>1022</v>
      </c>
      <c r="M4041" s="334">
        <v>4</v>
      </c>
      <c r="N4041" s="333" t="s">
        <v>39</v>
      </c>
      <c r="O4041" s="344">
        <v>115</v>
      </c>
      <c r="P4041" s="25">
        <f t="shared" ref="P4041:P4046" si="4122">O4041*M4041</f>
        <v>460</v>
      </c>
      <c r="Q4041" s="328"/>
      <c r="X4041" s="533" t="s">
        <v>1022</v>
      </c>
      <c r="Y4041" s="533">
        <v>4</v>
      </c>
      <c r="Z4041" s="533" t="s">
        <v>39</v>
      </c>
      <c r="AA4041" s="533">
        <v>115</v>
      </c>
      <c r="AB4041" s="533">
        <v>460</v>
      </c>
    </row>
    <row r="4042" spans="1:28" ht="15.75" hidden="1">
      <c r="A4042" s="533" t="s">
        <v>2729</v>
      </c>
      <c r="B4042" s="533">
        <v>28</v>
      </c>
      <c r="C4042" s="533" t="s">
        <v>1018</v>
      </c>
      <c r="D4042" s="572" t="s">
        <v>2468</v>
      </c>
      <c r="E4042" s="571" t="str">
        <f t="shared" si="4119"/>
        <v xml:space="preserve"> CONVENTIONAL FIRE ALARM SYSTEM</v>
      </c>
      <c r="F4042" s="533" t="str">
        <f t="shared" si="4112"/>
        <v>EL</v>
      </c>
      <c r="G4042" s="533" t="s">
        <v>2722</v>
      </c>
      <c r="H4042" s="533">
        <v>1297</v>
      </c>
      <c r="I4042" s="533" t="str">
        <f t="shared" ref="I4042:J4042" si="4123">I4040</f>
        <v xml:space="preserve">Fire-alarm signal initiation devices </v>
      </c>
      <c r="J4042" s="533" t="str">
        <f t="shared" si="4123"/>
        <v xml:space="preserve">Fire-alarm signal initiation devices </v>
      </c>
      <c r="K4042" s="331" t="s">
        <v>17</v>
      </c>
      <c r="L4042" s="690" t="s">
        <v>1183</v>
      </c>
      <c r="M4042" s="335">
        <v>40</v>
      </c>
      <c r="N4042" s="333" t="s">
        <v>39</v>
      </c>
      <c r="O4042" s="344">
        <v>95</v>
      </c>
      <c r="P4042" s="25">
        <f t="shared" si="4122"/>
        <v>3800</v>
      </c>
      <c r="Q4042" s="328"/>
      <c r="X4042" s="533" t="s">
        <v>1183</v>
      </c>
      <c r="Y4042" s="533">
        <v>40</v>
      </c>
      <c r="Z4042" s="533" t="s">
        <v>39</v>
      </c>
      <c r="AA4042" s="533">
        <v>95</v>
      </c>
      <c r="AB4042" s="533">
        <v>3800</v>
      </c>
    </row>
    <row r="4043" spans="1:28" ht="15.75" hidden="1">
      <c r="A4043" s="533" t="s">
        <v>2729</v>
      </c>
      <c r="B4043" s="533">
        <v>28</v>
      </c>
      <c r="C4043" s="533" t="s">
        <v>1018</v>
      </c>
      <c r="D4043" s="572" t="s">
        <v>2468</v>
      </c>
      <c r="E4043" s="571" t="str">
        <f t="shared" si="4119"/>
        <v xml:space="preserve"> CONVENTIONAL FIRE ALARM SYSTEM</v>
      </c>
      <c r="F4043" s="533" t="str">
        <f t="shared" si="4112"/>
        <v>EL</v>
      </c>
      <c r="G4043" s="533" t="s">
        <v>2722</v>
      </c>
      <c r="H4043" s="533">
        <v>1298</v>
      </c>
      <c r="I4043" s="533" t="str">
        <f t="shared" ref="I4043:J4043" si="4124">I4041</f>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v>
      </c>
      <c r="J4043" s="533" t="str">
        <f t="shared" si="4124"/>
        <v>Fire Alarm Control Unit</v>
      </c>
      <c r="K4043" s="331" t="s">
        <v>19</v>
      </c>
      <c r="L4043" s="690" t="s">
        <v>1184</v>
      </c>
      <c r="M4043" s="335">
        <v>6</v>
      </c>
      <c r="N4043" s="333" t="s">
        <v>39</v>
      </c>
      <c r="O4043" s="344">
        <v>95</v>
      </c>
      <c r="P4043" s="25">
        <f t="shared" si="4122"/>
        <v>570</v>
      </c>
      <c r="Q4043" s="328"/>
      <c r="X4043" s="533" t="s">
        <v>1184</v>
      </c>
      <c r="Y4043" s="533">
        <v>6</v>
      </c>
      <c r="Z4043" s="533" t="s">
        <v>39</v>
      </c>
      <c r="AA4043" s="533">
        <v>95</v>
      </c>
      <c r="AB4043" s="533">
        <v>570</v>
      </c>
    </row>
    <row r="4044" spans="1:28" ht="15.75" hidden="1">
      <c r="A4044" s="533" t="s">
        <v>2729</v>
      </c>
      <c r="B4044" s="533">
        <v>28</v>
      </c>
      <c r="C4044" s="533" t="s">
        <v>1018</v>
      </c>
      <c r="D4044" s="572" t="s">
        <v>2468</v>
      </c>
      <c r="E4044" s="571" t="str">
        <f t="shared" si="4119"/>
        <v xml:space="preserve"> CONVENTIONAL FIRE ALARM SYSTEM</v>
      </c>
      <c r="F4044" s="533" t="str">
        <f t="shared" si="4112"/>
        <v>EL</v>
      </c>
      <c r="G4044" s="533" t="s">
        <v>2722</v>
      </c>
      <c r="H4044" s="533">
        <v>1299</v>
      </c>
      <c r="I4044" s="533" t="str">
        <f t="shared" ref="I4044:J4044" si="4125">I4042</f>
        <v xml:space="preserve">Fire-alarm signal initiation devices </v>
      </c>
      <c r="J4044" s="533" t="str">
        <f t="shared" si="4125"/>
        <v xml:space="preserve">Fire-alarm signal initiation devices </v>
      </c>
      <c r="K4044" s="331" t="s">
        <v>20</v>
      </c>
      <c r="L4044" s="690" t="s">
        <v>1185</v>
      </c>
      <c r="M4044" s="335">
        <v>4</v>
      </c>
      <c r="N4044" s="333" t="s">
        <v>39</v>
      </c>
      <c r="O4044" s="344">
        <v>105</v>
      </c>
      <c r="P4044" s="25">
        <f t="shared" si="4122"/>
        <v>420</v>
      </c>
      <c r="Q4044" s="328"/>
      <c r="X4044" s="533" t="s">
        <v>1185</v>
      </c>
      <c r="Y4044" s="533">
        <v>4</v>
      </c>
      <c r="Z4044" s="533" t="s">
        <v>39</v>
      </c>
      <c r="AA4044" s="533">
        <v>105</v>
      </c>
      <c r="AB4044" s="533">
        <v>420</v>
      </c>
    </row>
    <row r="4045" spans="1:28" ht="16.5" hidden="1" thickBot="1">
      <c r="A4045" s="533" t="s">
        <v>2729</v>
      </c>
      <c r="B4045" s="533">
        <v>28</v>
      </c>
      <c r="C4045" s="533" t="s">
        <v>1018</v>
      </c>
      <c r="D4045" s="572" t="s">
        <v>2468</v>
      </c>
      <c r="E4045" s="571" t="str">
        <f t="shared" si="4119"/>
        <v xml:space="preserve"> CONVENTIONAL FIRE ALARM SYSTEM</v>
      </c>
      <c r="F4045" s="533" t="str">
        <f t="shared" si="4112"/>
        <v>EL</v>
      </c>
      <c r="G4045" s="533" t="s">
        <v>2722</v>
      </c>
      <c r="H4045" s="533">
        <v>1300</v>
      </c>
      <c r="I4045" s="533" t="str">
        <f t="shared" ref="I4045:J4045" si="4126">I4043</f>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v>
      </c>
      <c r="J4045" s="533" t="str">
        <f t="shared" si="4126"/>
        <v>Fire Alarm Control Unit</v>
      </c>
      <c r="K4045" s="331" t="s">
        <v>21</v>
      </c>
      <c r="L4045" s="690" t="s">
        <v>1023</v>
      </c>
      <c r="M4045" s="336">
        <v>3</v>
      </c>
      <c r="N4045" s="333" t="s">
        <v>39</v>
      </c>
      <c r="O4045" s="344">
        <v>95</v>
      </c>
      <c r="P4045" s="25">
        <f t="shared" si="4122"/>
        <v>285</v>
      </c>
      <c r="Q4045" s="328"/>
      <c r="X4045" s="533" t="s">
        <v>1023</v>
      </c>
      <c r="Y4045" s="533">
        <v>3</v>
      </c>
      <c r="Z4045" s="533" t="s">
        <v>39</v>
      </c>
      <c r="AA4045" s="533">
        <v>95</v>
      </c>
      <c r="AB4045" s="533">
        <v>285</v>
      </c>
    </row>
    <row r="4046" spans="1:28" ht="15.75" hidden="1">
      <c r="A4046" s="533" t="s">
        <v>2729</v>
      </c>
      <c r="B4046" s="533">
        <v>28</v>
      </c>
      <c r="C4046" s="533" t="s">
        <v>1018</v>
      </c>
      <c r="D4046" s="572" t="s">
        <v>2468</v>
      </c>
      <c r="E4046" s="571" t="str">
        <f t="shared" si="4119"/>
        <v xml:space="preserve"> CONVENTIONAL FIRE ALARM SYSTEM</v>
      </c>
      <c r="F4046" s="533" t="str">
        <f t="shared" si="4112"/>
        <v>EL</v>
      </c>
      <c r="G4046" s="533" t="s">
        <v>2722</v>
      </c>
      <c r="H4046" s="533">
        <v>1301</v>
      </c>
      <c r="I4046" s="533" t="str">
        <f t="shared" ref="I4046:J4046" si="4127">I4044</f>
        <v xml:space="preserve">Fire-alarm signal initiation devices </v>
      </c>
      <c r="J4046" s="533" t="str">
        <f t="shared" si="4127"/>
        <v xml:space="preserve">Fire-alarm signal initiation devices </v>
      </c>
      <c r="K4046" s="331" t="s">
        <v>45</v>
      </c>
      <c r="L4046" s="690" t="s">
        <v>1030</v>
      </c>
      <c r="M4046" s="332">
        <v>1</v>
      </c>
      <c r="N4046" s="333" t="s">
        <v>2</v>
      </c>
      <c r="O4046" s="344">
        <v>2000</v>
      </c>
      <c r="P4046" s="25">
        <f t="shared" si="4122"/>
        <v>2000</v>
      </c>
      <c r="Q4046" s="328"/>
      <c r="X4046" s="533" t="s">
        <v>1030</v>
      </c>
      <c r="Z4046" s="533" t="s">
        <v>2</v>
      </c>
      <c r="AA4046" s="533">
        <v>2000</v>
      </c>
      <c r="AB4046" s="533">
        <v>2000</v>
      </c>
    </row>
    <row r="4047" spans="1:28" ht="15.75" hidden="1">
      <c r="A4047" s="533" t="s">
        <v>2729</v>
      </c>
      <c r="B4047" s="533">
        <v>28</v>
      </c>
      <c r="C4047" s="533" t="s">
        <v>1018</v>
      </c>
      <c r="D4047" s="572" t="s">
        <v>2468</v>
      </c>
      <c r="E4047" s="571" t="str">
        <f t="shared" si="4119"/>
        <v xml:space="preserve"> CONVENTIONAL FIRE ALARM SYSTEM</v>
      </c>
      <c r="F4047" s="533" t="str">
        <f t="shared" si="4112"/>
        <v>EL</v>
      </c>
      <c r="G4047" s="533" t="s">
        <v>2725</v>
      </c>
      <c r="H4047" s="533">
        <v>1302</v>
      </c>
      <c r="I4047" s="533" t="str">
        <f>L4047</f>
        <v xml:space="preserve">Fire-alarm Notification devices </v>
      </c>
      <c r="J4047" s="533" t="str">
        <f>L4047</f>
        <v xml:space="preserve">Fire-alarm Notification devices </v>
      </c>
      <c r="K4047" s="331"/>
      <c r="L4047" s="689" t="s">
        <v>1024</v>
      </c>
      <c r="M4047" s="332"/>
      <c r="N4047" s="333"/>
      <c r="O4047" s="344"/>
      <c r="P4047" s="330">
        <v>0</v>
      </c>
      <c r="Q4047" s="328"/>
      <c r="X4047" s="533" t="s">
        <v>1024</v>
      </c>
      <c r="AB4047" s="533">
        <v>0</v>
      </c>
    </row>
    <row r="4048" spans="1:28" ht="15.75" hidden="1">
      <c r="A4048" s="533" t="s">
        <v>2729</v>
      </c>
      <c r="B4048" s="533">
        <v>28</v>
      </c>
      <c r="C4048" s="533" t="s">
        <v>1018</v>
      </c>
      <c r="D4048" s="572" t="s">
        <v>2468</v>
      </c>
      <c r="E4048" s="571" t="str">
        <f t="shared" si="4119"/>
        <v xml:space="preserve"> CONVENTIONAL FIRE ALARM SYSTEM</v>
      </c>
      <c r="F4048" s="533" t="str">
        <f t="shared" si="4112"/>
        <v>EL</v>
      </c>
      <c r="G4048" s="533" t="s">
        <v>2722</v>
      </c>
      <c r="H4048" s="533">
        <v>1303</v>
      </c>
      <c r="I4048" s="533" t="str">
        <f t="shared" ref="I4048:J4048" si="4128">I4046</f>
        <v xml:space="preserve">Fire-alarm signal initiation devices </v>
      </c>
      <c r="J4048" s="533" t="str">
        <f t="shared" si="4128"/>
        <v xml:space="preserve">Fire-alarm signal initiation devices </v>
      </c>
      <c r="K4048" s="331" t="s">
        <v>13</v>
      </c>
      <c r="L4048" s="690" t="s">
        <v>1025</v>
      </c>
      <c r="M4048" s="334">
        <v>12</v>
      </c>
      <c r="N4048" s="333" t="s">
        <v>39</v>
      </c>
      <c r="O4048" s="344">
        <v>60</v>
      </c>
      <c r="P4048" s="25">
        <f t="shared" ref="P4048:P4051" si="4129">O4048*M4048</f>
        <v>720</v>
      </c>
      <c r="Q4048" s="328"/>
      <c r="X4048" s="533" t="s">
        <v>1025</v>
      </c>
      <c r="Y4048" s="533">
        <v>12</v>
      </c>
      <c r="Z4048" s="533" t="s">
        <v>39</v>
      </c>
      <c r="AA4048" s="533">
        <v>60</v>
      </c>
      <c r="AB4048" s="533">
        <v>720</v>
      </c>
    </row>
    <row r="4049" spans="1:28" ht="16.5" hidden="1" thickBot="1">
      <c r="A4049" s="533" t="s">
        <v>2729</v>
      </c>
      <c r="B4049" s="533">
        <v>28</v>
      </c>
      <c r="C4049" s="533" t="s">
        <v>1018</v>
      </c>
      <c r="D4049" s="572" t="s">
        <v>2468</v>
      </c>
      <c r="E4049" s="571" t="str">
        <f t="shared" si="4119"/>
        <v xml:space="preserve"> CONVENTIONAL FIRE ALARM SYSTEM</v>
      </c>
      <c r="F4049" s="533" t="str">
        <f t="shared" si="4112"/>
        <v>EL</v>
      </c>
      <c r="G4049" s="533" t="s">
        <v>2722</v>
      </c>
      <c r="H4049" s="533">
        <v>1304</v>
      </c>
      <c r="I4049" s="533" t="str">
        <f t="shared" ref="I4049:J4049" si="4130">I4047</f>
        <v xml:space="preserve">Fire-alarm Notification devices </v>
      </c>
      <c r="J4049" s="533" t="str">
        <f t="shared" si="4130"/>
        <v xml:space="preserve">Fire-alarm Notification devices </v>
      </c>
      <c r="K4049" s="331" t="s">
        <v>15</v>
      </c>
      <c r="L4049" s="690" t="s">
        <v>1026</v>
      </c>
      <c r="M4049" s="336">
        <v>2</v>
      </c>
      <c r="N4049" s="333" t="s">
        <v>39</v>
      </c>
      <c r="O4049" s="344">
        <v>85</v>
      </c>
      <c r="P4049" s="25">
        <f t="shared" si="4129"/>
        <v>170</v>
      </c>
      <c r="Q4049" s="328"/>
      <c r="X4049" s="533" t="s">
        <v>1026</v>
      </c>
      <c r="Y4049" s="533">
        <v>2</v>
      </c>
      <c r="Z4049" s="533" t="s">
        <v>39</v>
      </c>
      <c r="AA4049" s="533">
        <v>85</v>
      </c>
      <c r="AB4049" s="533">
        <v>170</v>
      </c>
    </row>
    <row r="4050" spans="1:28" ht="15.75" hidden="1">
      <c r="A4050" s="533" t="s">
        <v>2729</v>
      </c>
      <c r="B4050" s="533">
        <v>28</v>
      </c>
      <c r="C4050" s="533" t="s">
        <v>1018</v>
      </c>
      <c r="D4050" s="572" t="s">
        <v>2468</v>
      </c>
      <c r="E4050" s="571" t="str">
        <f t="shared" si="4119"/>
        <v xml:space="preserve"> CONVENTIONAL FIRE ALARM SYSTEM</v>
      </c>
      <c r="F4050" s="533" t="str">
        <f t="shared" si="4112"/>
        <v>EL</v>
      </c>
      <c r="G4050" s="533" t="s">
        <v>2722</v>
      </c>
      <c r="H4050" s="533">
        <v>1305</v>
      </c>
      <c r="I4050" s="533" t="str">
        <f t="shared" ref="I4050:J4050" si="4131">I4048</f>
        <v xml:space="preserve">Fire-alarm signal initiation devices </v>
      </c>
      <c r="J4050" s="533" t="str">
        <f t="shared" si="4131"/>
        <v xml:space="preserve">Fire-alarm signal initiation devices </v>
      </c>
      <c r="K4050" s="337" t="s">
        <v>17</v>
      </c>
      <c r="L4050" s="691" t="s">
        <v>1027</v>
      </c>
      <c r="M4050" s="338">
        <v>2</v>
      </c>
      <c r="N4050" s="339" t="s">
        <v>39</v>
      </c>
      <c r="O4050" s="344"/>
      <c r="P4050" s="25">
        <f t="shared" si="4129"/>
        <v>0</v>
      </c>
      <c r="Q4050" s="328"/>
      <c r="X4050" s="533" t="s">
        <v>1027</v>
      </c>
      <c r="Y4050" s="533">
        <v>2</v>
      </c>
      <c r="Z4050" s="533" t="s">
        <v>39</v>
      </c>
      <c r="AB4050" s="533">
        <v>0</v>
      </c>
    </row>
    <row r="4051" spans="1:28" ht="16.5" hidden="1" thickBot="1">
      <c r="A4051" s="533" t="s">
        <v>2729</v>
      </c>
      <c r="B4051" s="533">
        <v>28</v>
      </c>
      <c r="C4051" s="533" t="s">
        <v>1018</v>
      </c>
      <c r="D4051" s="572" t="s">
        <v>2468</v>
      </c>
      <c r="E4051" s="571" t="str">
        <f t="shared" si="4119"/>
        <v xml:space="preserve"> CONVENTIONAL FIRE ALARM SYSTEM</v>
      </c>
      <c r="F4051" s="533" t="str">
        <f t="shared" si="4112"/>
        <v>EL</v>
      </c>
      <c r="G4051" s="533" t="s">
        <v>2722</v>
      </c>
      <c r="H4051" s="533">
        <v>1306</v>
      </c>
      <c r="I4051" s="533" t="str">
        <f t="shared" ref="I4051:J4051" si="4132">I4049</f>
        <v xml:space="preserve">Fire-alarm Notification devices </v>
      </c>
      <c r="J4051" s="533" t="str">
        <f t="shared" si="4132"/>
        <v xml:space="preserve">Fire-alarm Notification devices </v>
      </c>
      <c r="K4051" s="331" t="s">
        <v>17</v>
      </c>
      <c r="L4051" s="690" t="s">
        <v>1028</v>
      </c>
      <c r="M4051" s="340">
        <v>1</v>
      </c>
      <c r="N4051" s="333" t="s">
        <v>39</v>
      </c>
      <c r="O4051" s="344">
        <v>175</v>
      </c>
      <c r="P4051" s="25">
        <f t="shared" si="4129"/>
        <v>175</v>
      </c>
      <c r="Q4051" s="328"/>
      <c r="X4051" s="533" t="s">
        <v>1028</v>
      </c>
      <c r="Y4051" s="533">
        <v>1</v>
      </c>
      <c r="Z4051" s="533" t="s">
        <v>39</v>
      </c>
      <c r="AA4051" s="533">
        <v>175</v>
      </c>
      <c r="AB4051" s="533">
        <v>175</v>
      </c>
    </row>
    <row r="4052" spans="1:28" ht="15.75" hidden="1">
      <c r="A4052" s="533" t="s">
        <v>2729</v>
      </c>
      <c r="B4052" s="533">
        <v>28</v>
      </c>
      <c r="C4052" s="533" t="s">
        <v>1018</v>
      </c>
      <c r="D4052" s="572" t="s">
        <v>2468</v>
      </c>
      <c r="E4052" s="571" t="str">
        <f t="shared" si="4119"/>
        <v xml:space="preserve"> CONVENTIONAL FIRE ALARM SYSTEM</v>
      </c>
      <c r="F4052" s="533" t="str">
        <f t="shared" si="4112"/>
        <v>EL</v>
      </c>
      <c r="G4052" s="533" t="s">
        <v>2725</v>
      </c>
      <c r="H4052" s="533">
        <v>1307</v>
      </c>
      <c r="I4052" s="533" t="str">
        <f>L4052</f>
        <v>Addressable interface devices,</v>
      </c>
      <c r="J4052" s="533" t="str">
        <f>L4052</f>
        <v>Addressable interface devices,</v>
      </c>
      <c r="K4052" s="331"/>
      <c r="L4052" s="689" t="s">
        <v>1186</v>
      </c>
      <c r="M4052" s="332"/>
      <c r="N4052" s="333"/>
      <c r="O4052" s="344"/>
      <c r="P4052" s="330">
        <v>0</v>
      </c>
      <c r="Q4052" s="328"/>
      <c r="X4052" s="533" t="s">
        <v>1186</v>
      </c>
      <c r="AB4052" s="533">
        <v>0</v>
      </c>
    </row>
    <row r="4053" spans="1:28" ht="15.75" hidden="1">
      <c r="A4053" s="533" t="s">
        <v>2729</v>
      </c>
      <c r="B4053" s="533">
        <v>28</v>
      </c>
      <c r="C4053" s="533" t="s">
        <v>1018</v>
      </c>
      <c r="D4053" s="572" t="s">
        <v>2468</v>
      </c>
      <c r="E4053" s="571" t="str">
        <f t="shared" si="4119"/>
        <v xml:space="preserve"> CONVENTIONAL FIRE ALARM SYSTEM</v>
      </c>
      <c r="F4053" s="533" t="str">
        <f t="shared" si="4112"/>
        <v>EL</v>
      </c>
      <c r="G4053" s="533" t="s">
        <v>2722</v>
      </c>
      <c r="H4053" s="533">
        <v>1308</v>
      </c>
      <c r="I4053" s="533" t="str">
        <f t="shared" ref="I4053:J4053" si="4133">I4051</f>
        <v xml:space="preserve">Fire-alarm Notification devices </v>
      </c>
      <c r="J4053" s="533" t="str">
        <f t="shared" si="4133"/>
        <v xml:space="preserve">Fire-alarm Notification devices </v>
      </c>
      <c r="K4053" s="331" t="s">
        <v>19</v>
      </c>
      <c r="L4053" s="690" t="s">
        <v>1187</v>
      </c>
      <c r="M4053" s="334">
        <v>2</v>
      </c>
      <c r="N4053" s="333" t="s">
        <v>39</v>
      </c>
      <c r="O4053" s="344">
        <v>175</v>
      </c>
      <c r="P4053" s="25">
        <f t="shared" ref="P4053:P4056" si="4134">O4053*M4053</f>
        <v>350</v>
      </c>
      <c r="Q4053" s="328"/>
      <c r="X4053" s="533" t="s">
        <v>1187</v>
      </c>
      <c r="Y4053" s="533">
        <v>2</v>
      </c>
      <c r="Z4053" s="533" t="s">
        <v>39</v>
      </c>
      <c r="AA4053" s="533">
        <v>175</v>
      </c>
      <c r="AB4053" s="533">
        <v>350</v>
      </c>
    </row>
    <row r="4054" spans="1:28" ht="16.5" hidden="1" thickBot="1">
      <c r="A4054" s="533" t="s">
        <v>2729</v>
      </c>
      <c r="B4054" s="533">
        <v>28</v>
      </c>
      <c r="C4054" s="533" t="s">
        <v>1018</v>
      </c>
      <c r="D4054" s="572" t="s">
        <v>2468</v>
      </c>
      <c r="E4054" s="571" t="str">
        <f t="shared" si="4119"/>
        <v xml:space="preserve"> CONVENTIONAL FIRE ALARM SYSTEM</v>
      </c>
      <c r="F4054" s="533" t="str">
        <f t="shared" si="4112"/>
        <v>EL</v>
      </c>
      <c r="G4054" s="533" t="s">
        <v>2722</v>
      </c>
      <c r="H4054" s="533">
        <v>1309</v>
      </c>
      <c r="I4054" s="533" t="str">
        <f t="shared" ref="I4054:J4054" si="4135">I4052</f>
        <v>Addressable interface devices,</v>
      </c>
      <c r="J4054" s="533" t="str">
        <f t="shared" si="4135"/>
        <v>Addressable interface devices,</v>
      </c>
      <c r="K4054" s="331" t="s">
        <v>20</v>
      </c>
      <c r="L4054" s="690" t="s">
        <v>1188</v>
      </c>
      <c r="M4054" s="336">
        <v>2</v>
      </c>
      <c r="N4054" s="333" t="s">
        <v>39</v>
      </c>
      <c r="O4054" s="344">
        <v>175</v>
      </c>
      <c r="P4054" s="25">
        <f t="shared" si="4134"/>
        <v>350</v>
      </c>
      <c r="Q4054" s="328"/>
      <c r="X4054" s="533" t="s">
        <v>1188</v>
      </c>
      <c r="Y4054" s="533">
        <v>2</v>
      </c>
      <c r="Z4054" s="533" t="s">
        <v>39</v>
      </c>
      <c r="AA4054" s="533">
        <v>175</v>
      </c>
      <c r="AB4054" s="533">
        <v>350</v>
      </c>
    </row>
    <row r="4055" spans="1:28" ht="15.75" hidden="1">
      <c r="A4055" s="533" t="s">
        <v>2729</v>
      </c>
      <c r="B4055" s="533">
        <v>28</v>
      </c>
      <c r="C4055" s="533" t="s">
        <v>1018</v>
      </c>
      <c r="D4055" s="572" t="s">
        <v>2468</v>
      </c>
      <c r="E4055" s="571" t="str">
        <f t="shared" si="4119"/>
        <v xml:space="preserve"> CONVENTIONAL FIRE ALARM SYSTEM</v>
      </c>
      <c r="F4055" s="533" t="str">
        <f t="shared" si="4112"/>
        <v>EL</v>
      </c>
      <c r="G4055" s="533" t="s">
        <v>2722</v>
      </c>
      <c r="H4055" s="533">
        <v>1310</v>
      </c>
      <c r="I4055" s="533" t="str">
        <f t="shared" ref="I4055:J4055" si="4136">I4053</f>
        <v xml:space="preserve">Fire-alarm Notification devices </v>
      </c>
      <c r="J4055" s="533" t="str">
        <f t="shared" si="4136"/>
        <v xml:space="preserve">Fire-alarm Notification devices </v>
      </c>
      <c r="K4055" s="331" t="s">
        <v>21</v>
      </c>
      <c r="L4055" s="690" t="s">
        <v>1189</v>
      </c>
      <c r="M4055" s="332">
        <v>1</v>
      </c>
      <c r="N4055" s="333" t="s">
        <v>2</v>
      </c>
      <c r="O4055" s="344">
        <v>250</v>
      </c>
      <c r="P4055" s="25">
        <f t="shared" si="4134"/>
        <v>250</v>
      </c>
      <c r="Q4055" s="328"/>
      <c r="X4055" s="533" t="s">
        <v>1189</v>
      </c>
      <c r="Z4055" s="533" t="s">
        <v>2</v>
      </c>
      <c r="AA4055" s="533">
        <v>250</v>
      </c>
      <c r="AB4055" s="533">
        <v>250</v>
      </c>
    </row>
    <row r="4056" spans="1:28" ht="16.5" hidden="1" thickBot="1">
      <c r="A4056" s="533" t="s">
        <v>2729</v>
      </c>
      <c r="B4056" s="533">
        <v>28</v>
      </c>
      <c r="C4056" s="533" t="s">
        <v>1018</v>
      </c>
      <c r="D4056" s="572" t="s">
        <v>2468</v>
      </c>
      <c r="E4056" s="571" t="str">
        <f t="shared" si="4119"/>
        <v xml:space="preserve"> CONVENTIONAL FIRE ALARM SYSTEM</v>
      </c>
      <c r="F4056" s="533" t="str">
        <f t="shared" si="4112"/>
        <v>EL</v>
      </c>
      <c r="G4056" s="533" t="s">
        <v>2722</v>
      </c>
      <c r="H4056" s="533">
        <v>1311</v>
      </c>
      <c r="I4056" s="533" t="str">
        <f t="shared" ref="I4056:J4056" si="4137">I4054</f>
        <v>Addressable interface devices,</v>
      </c>
      <c r="J4056" s="533" t="str">
        <f t="shared" si="4137"/>
        <v>Addressable interface devices,</v>
      </c>
      <c r="K4056" s="331" t="s">
        <v>45</v>
      </c>
      <c r="L4056" s="690" t="s">
        <v>1029</v>
      </c>
      <c r="M4056" s="340">
        <v>4</v>
      </c>
      <c r="N4056" s="333" t="s">
        <v>39</v>
      </c>
      <c r="O4056" s="344">
        <v>25</v>
      </c>
      <c r="P4056" s="25">
        <f t="shared" si="4134"/>
        <v>100</v>
      </c>
      <c r="Q4056" s="328"/>
      <c r="X4056" s="533" t="s">
        <v>1029</v>
      </c>
      <c r="Y4056" s="533">
        <v>4</v>
      </c>
      <c r="Z4056" s="533" t="s">
        <v>39</v>
      </c>
      <c r="AA4056" s="533">
        <v>25</v>
      </c>
      <c r="AB4056" s="533">
        <v>100</v>
      </c>
    </row>
    <row r="4057" spans="1:28" ht="15.75" hidden="1">
      <c r="A4057" s="533" t="s">
        <v>2729</v>
      </c>
      <c r="B4057" s="533">
        <v>28</v>
      </c>
      <c r="C4057" s="533" t="s">
        <v>1018</v>
      </c>
      <c r="D4057" s="572" t="s">
        <v>2468</v>
      </c>
      <c r="E4057" s="571" t="str">
        <f t="shared" si="4119"/>
        <v xml:space="preserve"> CONVENTIONAL FIRE ALARM SYSTEM</v>
      </c>
      <c r="F4057" s="533" t="str">
        <f t="shared" si="4112"/>
        <v>EL</v>
      </c>
      <c r="G4057" s="533" t="s">
        <v>2725</v>
      </c>
      <c r="H4057" s="533">
        <v>1312</v>
      </c>
      <c r="I4057" s="533" t="str">
        <f t="shared" ref="I4057:J4057" si="4138">I4055</f>
        <v xml:space="preserve">Fire-alarm Notification devices </v>
      </c>
      <c r="J4057" s="533" t="str">
        <f t="shared" si="4138"/>
        <v xml:space="preserve">Fire-alarm Notification devices </v>
      </c>
      <c r="K4057" s="324" t="s">
        <v>1031</v>
      </c>
      <c r="L4057" s="319"/>
      <c r="M4057" s="321"/>
      <c r="N4057" s="322"/>
      <c r="O4057" s="155" t="s">
        <v>8</v>
      </c>
      <c r="P4057" s="692">
        <v>0</v>
      </c>
      <c r="Q4057" s="319"/>
      <c r="AA4057" s="533" t="s">
        <v>8</v>
      </c>
      <c r="AB4057" s="533">
        <v>11650</v>
      </c>
    </row>
    <row r="4058" spans="1:28" ht="16.5" hidden="1" thickBot="1">
      <c r="A4058" s="533" t="s">
        <v>2729</v>
      </c>
      <c r="B4058" s="533">
        <v>28</v>
      </c>
      <c r="C4058" s="533" t="s">
        <v>1018</v>
      </c>
      <c r="D4058" s="10" t="s">
        <v>22</v>
      </c>
      <c r="E4058" s="10" t="s">
        <v>22</v>
      </c>
      <c r="G4058" s="533" t="s">
        <v>2724</v>
      </c>
      <c r="H4058" s="533">
        <v>1313</v>
      </c>
      <c r="I4058" s="533" t="str">
        <f t="shared" ref="I4058:J4058" si="4139">I4056</f>
        <v>Addressable interface devices,</v>
      </c>
      <c r="J4058" s="533" t="str">
        <f t="shared" si="4139"/>
        <v>Addressable interface devices,</v>
      </c>
      <c r="K4058" s="320" t="s">
        <v>22</v>
      </c>
      <c r="L4058" s="319"/>
      <c r="M4058" s="321"/>
      <c r="N4058" s="341"/>
      <c r="O4058" s="155"/>
      <c r="P4058" s="693"/>
      <c r="Q4058" s="319"/>
    </row>
    <row r="4059" spans="1:28" ht="15.75" hidden="1">
      <c r="A4059" s="533" t="s">
        <v>2729</v>
      </c>
      <c r="B4059" s="533">
        <v>31</v>
      </c>
      <c r="C4059" s="533" t="s">
        <v>1033</v>
      </c>
      <c r="D4059" s="572" t="s">
        <v>2481</v>
      </c>
      <c r="E4059" s="571" t="s">
        <v>1300</v>
      </c>
      <c r="F4059" s="533" t="str">
        <f t="shared" ref="F4059:F4070" si="4140">VLOOKUP(D:D,trade,3,FALSE)</f>
        <v>GE</v>
      </c>
      <c r="G4059" s="533" t="s">
        <v>2725</v>
      </c>
      <c r="H4059" s="533">
        <v>1314</v>
      </c>
      <c r="I4059" s="533" t="str">
        <f t="shared" ref="I4059:J4059" si="4141">I4057</f>
        <v xml:space="preserve">Fire-alarm Notification devices </v>
      </c>
      <c r="J4059" s="533" t="str">
        <f t="shared" si="4141"/>
        <v xml:space="preserve">Fire-alarm Notification devices </v>
      </c>
      <c r="K4059" s="79"/>
      <c r="L4059" s="83"/>
      <c r="M4059" s="109" t="s">
        <v>1032</v>
      </c>
      <c r="N4059" s="109"/>
      <c r="O4059" s="83"/>
      <c r="P4059" s="83"/>
      <c r="Y4059" s="533" t="s">
        <v>1032</v>
      </c>
    </row>
    <row r="4060" spans="1:28" ht="15.75" hidden="1">
      <c r="A4060" s="533" t="s">
        <v>2729</v>
      </c>
      <c r="B4060" s="533">
        <v>31</v>
      </c>
      <c r="C4060" s="533" t="s">
        <v>1033</v>
      </c>
      <c r="D4060" s="572" t="s">
        <v>2481</v>
      </c>
      <c r="E4060" s="571" t="str">
        <f t="shared" si="4119"/>
        <v xml:space="preserve"> SITE CLEARING</v>
      </c>
      <c r="F4060" s="533" t="str">
        <f t="shared" si="4140"/>
        <v>GE</v>
      </c>
      <c r="G4060" s="533" t="s">
        <v>2725</v>
      </c>
      <c r="H4060" s="533">
        <v>1315</v>
      </c>
      <c r="I4060" s="533" t="str">
        <f t="shared" ref="I4060:J4060" si="4142">I4058</f>
        <v>Addressable interface devices,</v>
      </c>
      <c r="J4060" s="533" t="str">
        <f t="shared" si="4142"/>
        <v>Addressable interface devices,</v>
      </c>
      <c r="K4060" s="79"/>
      <c r="L4060" s="83"/>
      <c r="M4060" s="109" t="s">
        <v>1033</v>
      </c>
      <c r="N4060" s="109"/>
      <c r="O4060" s="83"/>
      <c r="P4060" s="83"/>
      <c r="Y4060" s="533" t="s">
        <v>1033</v>
      </c>
    </row>
    <row r="4061" spans="1:28" ht="15.75" hidden="1">
      <c r="A4061" s="533" t="s">
        <v>2729</v>
      </c>
      <c r="B4061" s="533">
        <v>31</v>
      </c>
      <c r="C4061" s="533" t="s">
        <v>1033</v>
      </c>
      <c r="D4061" s="572" t="s">
        <v>2481</v>
      </c>
      <c r="E4061" s="571" t="str">
        <f t="shared" si="4119"/>
        <v xml:space="preserve"> SITE CLEARING</v>
      </c>
      <c r="F4061" s="533" t="str">
        <f t="shared" si="4140"/>
        <v>GE</v>
      </c>
      <c r="G4061" s="533" t="s">
        <v>2725</v>
      </c>
      <c r="H4061" s="533">
        <v>1316</v>
      </c>
      <c r="I4061" s="533" t="str">
        <f t="shared" ref="I4061:J4061" si="4143">I4059</f>
        <v xml:space="preserve">Fire-alarm Notification devices </v>
      </c>
      <c r="J4061" s="533" t="str">
        <f t="shared" si="4143"/>
        <v xml:space="preserve">Fire-alarm Notification devices </v>
      </c>
      <c r="K4061" s="84" t="s">
        <v>2</v>
      </c>
      <c r="L4061" s="636" t="s">
        <v>25</v>
      </c>
      <c r="M4061" s="109" t="s">
        <v>4</v>
      </c>
      <c r="N4061" s="109" t="s">
        <v>5</v>
      </c>
      <c r="O4061" s="109" t="s">
        <v>6</v>
      </c>
      <c r="P4061" s="109" t="s">
        <v>7</v>
      </c>
      <c r="X4061" s="533" t="s">
        <v>25</v>
      </c>
      <c r="Y4061" s="533" t="s">
        <v>4</v>
      </c>
      <c r="Z4061" s="533" t="s">
        <v>5</v>
      </c>
      <c r="AA4061" s="533" t="s">
        <v>6</v>
      </c>
      <c r="AB4061" s="533" t="s">
        <v>7</v>
      </c>
    </row>
    <row r="4062" spans="1:28" ht="15.75" hidden="1">
      <c r="A4062" s="533" t="s">
        <v>2729</v>
      </c>
      <c r="B4062" s="533">
        <v>31</v>
      </c>
      <c r="C4062" s="533" t="s">
        <v>1033</v>
      </c>
      <c r="D4062" s="572" t="s">
        <v>2481</v>
      </c>
      <c r="E4062" s="571" t="str">
        <f t="shared" si="4119"/>
        <v xml:space="preserve"> SITE CLEARING</v>
      </c>
      <c r="F4062" s="533" t="str">
        <f t="shared" si="4140"/>
        <v>GE</v>
      </c>
      <c r="G4062" s="533" t="s">
        <v>2725</v>
      </c>
      <c r="H4062" s="533">
        <v>1317</v>
      </c>
      <c r="I4062" s="533" t="str">
        <f t="shared" ref="I4062:J4062" si="4144">I4060</f>
        <v>Addressable interface devices,</v>
      </c>
      <c r="J4062" s="533" t="str">
        <f t="shared" si="4144"/>
        <v>Addressable interface devices,</v>
      </c>
      <c r="K4062" s="75"/>
      <c r="L4062" s="75"/>
      <c r="M4062" s="76"/>
      <c r="N4062" s="12"/>
      <c r="O4062" s="12"/>
      <c r="P4062" s="12" t="s">
        <v>8</v>
      </c>
      <c r="AB4062" s="533" t="s">
        <v>8</v>
      </c>
    </row>
    <row r="4063" spans="1:28" ht="15.75" hidden="1">
      <c r="A4063" s="533" t="s">
        <v>2729</v>
      </c>
      <c r="B4063" s="533">
        <v>31</v>
      </c>
      <c r="C4063" s="533" t="s">
        <v>1033</v>
      </c>
      <c r="D4063" s="572" t="s">
        <v>2481</v>
      </c>
      <c r="E4063" s="571" t="s">
        <v>1300</v>
      </c>
      <c r="F4063" s="533" t="str">
        <f t="shared" si="4140"/>
        <v>GE</v>
      </c>
      <c r="G4063" s="533" t="s">
        <v>2725</v>
      </c>
      <c r="H4063" s="533">
        <v>1318</v>
      </c>
      <c r="I4063" s="533" t="str">
        <f t="shared" ref="I4063:I4064" si="4145">L4063</f>
        <v>311000 - SITE CLEARING</v>
      </c>
      <c r="J4063" s="533" t="str">
        <f t="shared" ref="J4063:J4064" si="4146">L4063</f>
        <v>311000 - SITE CLEARING</v>
      </c>
      <c r="K4063" s="218"/>
      <c r="L4063" s="615" t="s">
        <v>1034</v>
      </c>
      <c r="M4063" s="194"/>
      <c r="N4063" s="195"/>
      <c r="O4063" s="12"/>
      <c r="P4063" s="12"/>
      <c r="X4063" s="533" t="s">
        <v>1034</v>
      </c>
    </row>
    <row r="4064" spans="1:28" ht="15.75" hidden="1">
      <c r="A4064" s="533" t="s">
        <v>2729</v>
      </c>
      <c r="B4064" s="533">
        <v>31</v>
      </c>
      <c r="C4064" s="533" t="s">
        <v>1033</v>
      </c>
      <c r="D4064" s="572" t="s">
        <v>2481</v>
      </c>
      <c r="E4064" s="571" t="str">
        <f t="shared" ref="E4064:E4075" si="4147">E4063</f>
        <v xml:space="preserve"> SITE CLEARING</v>
      </c>
      <c r="F4064" s="533" t="str">
        <f t="shared" si="4140"/>
        <v>GE</v>
      </c>
      <c r="G4064" s="533" t="s">
        <v>2725</v>
      </c>
      <c r="H4064" s="533">
        <v>1319</v>
      </c>
      <c r="I4064" s="533" t="str">
        <f t="shared" si="4145"/>
        <v>Site preparation</v>
      </c>
      <c r="J4064" s="533" t="str">
        <f t="shared" si="4146"/>
        <v>Site preparation</v>
      </c>
      <c r="K4064" s="218"/>
      <c r="L4064" s="615" t="s">
        <v>1035</v>
      </c>
      <c r="M4064" s="194"/>
      <c r="N4064" s="195"/>
      <c r="O4064" s="78"/>
      <c r="P4064" s="78"/>
      <c r="X4064" s="533" t="s">
        <v>1035</v>
      </c>
    </row>
    <row r="4065" spans="1:28" ht="15.75" hidden="1">
      <c r="A4065" s="533" t="s">
        <v>2729</v>
      </c>
      <c r="B4065" s="533">
        <v>31</v>
      </c>
      <c r="C4065" s="533" t="s">
        <v>1033</v>
      </c>
      <c r="D4065" s="572" t="s">
        <v>2481</v>
      </c>
      <c r="E4065" s="571" t="str">
        <f t="shared" si="4147"/>
        <v xml:space="preserve"> SITE CLEARING</v>
      </c>
      <c r="F4065" s="533" t="str">
        <f t="shared" si="4140"/>
        <v>GE</v>
      </c>
      <c r="G4065" s="533" t="s">
        <v>2722</v>
      </c>
      <c r="H4065" s="533">
        <v>1320</v>
      </c>
      <c r="I4065" s="533" t="str">
        <f>I4063</f>
        <v>311000 - SITE CLEARING</v>
      </c>
      <c r="J4065" s="533" t="str">
        <f>J4063</f>
        <v>311000 - SITE CLEARING</v>
      </c>
      <c r="K4065" s="218" t="s">
        <v>13</v>
      </c>
      <c r="L4065" s="218" t="s">
        <v>1036</v>
      </c>
      <c r="M4065" s="194"/>
      <c r="N4065" s="195" t="s">
        <v>2</v>
      </c>
      <c r="O4065" s="78"/>
      <c r="P4065" s="25">
        <f>O4065*M4065</f>
        <v>0</v>
      </c>
      <c r="X4065" s="533" t="s">
        <v>1036</v>
      </c>
      <c r="Z4065" s="533" t="s">
        <v>2</v>
      </c>
      <c r="AB4065" s="533">
        <v>0</v>
      </c>
    </row>
    <row r="4066" spans="1:28" ht="15.75" hidden="1">
      <c r="A4066" s="533" t="s">
        <v>2729</v>
      </c>
      <c r="B4066" s="533">
        <v>31</v>
      </c>
      <c r="C4066" s="533" t="s">
        <v>1033</v>
      </c>
      <c r="D4066" s="572" t="s">
        <v>2481</v>
      </c>
      <c r="E4066" s="571" t="str">
        <f t="shared" si="4147"/>
        <v xml:space="preserve"> SITE CLEARING</v>
      </c>
      <c r="F4066" s="533" t="str">
        <f t="shared" si="4140"/>
        <v>GE</v>
      </c>
      <c r="G4066" s="533" t="s">
        <v>2725</v>
      </c>
      <c r="H4066" s="533">
        <v>1321</v>
      </c>
      <c r="I4066" s="533" t="str">
        <f>L4066</f>
        <v>Excavating</v>
      </c>
      <c r="J4066" s="533" t="str">
        <f>L4066</f>
        <v>Excavating</v>
      </c>
      <c r="K4066" s="218"/>
      <c r="L4066" s="615" t="s">
        <v>1037</v>
      </c>
      <c r="M4066" s="194"/>
      <c r="N4066" s="195"/>
      <c r="O4066" s="78"/>
      <c r="P4066" s="78"/>
      <c r="X4066" s="533" t="s">
        <v>1037</v>
      </c>
    </row>
    <row r="4067" spans="1:28" ht="15.75" hidden="1">
      <c r="A4067" s="533" t="s">
        <v>2729</v>
      </c>
      <c r="B4067" s="533">
        <v>31</v>
      </c>
      <c r="C4067" s="533" t="s">
        <v>1033</v>
      </c>
      <c r="D4067" s="572" t="s">
        <v>2481</v>
      </c>
      <c r="E4067" s="571" t="str">
        <f t="shared" si="4147"/>
        <v xml:space="preserve"> SITE CLEARING</v>
      </c>
      <c r="F4067" s="533" t="str">
        <f t="shared" si="4140"/>
        <v>GE</v>
      </c>
      <c r="G4067" s="533" t="s">
        <v>2722</v>
      </c>
      <c r="H4067" s="533">
        <v>1322</v>
      </c>
      <c r="I4067" s="533" t="str">
        <f>I4065</f>
        <v>311000 - SITE CLEARING</v>
      </c>
      <c r="J4067" s="533" t="str">
        <f>J4065</f>
        <v>311000 - SITE CLEARING</v>
      </c>
      <c r="K4067" s="218" t="s">
        <v>15</v>
      </c>
      <c r="L4067" s="218" t="s">
        <v>1038</v>
      </c>
      <c r="M4067" s="194">
        <v>415</v>
      </c>
      <c r="N4067" s="195" t="s">
        <v>69</v>
      </c>
      <c r="O4067" s="78"/>
      <c r="P4067" s="25">
        <f>O4067*M4067</f>
        <v>0</v>
      </c>
      <c r="X4067" s="533" t="s">
        <v>1038</v>
      </c>
      <c r="Y4067" s="533">
        <v>415</v>
      </c>
      <c r="Z4067" s="533" t="s">
        <v>69</v>
      </c>
      <c r="AB4067" s="533">
        <v>0</v>
      </c>
    </row>
    <row r="4068" spans="1:28" ht="15.75" hidden="1">
      <c r="A4068" s="533" t="s">
        <v>2729</v>
      </c>
      <c r="B4068" s="533">
        <v>31</v>
      </c>
      <c r="C4068" s="533" t="s">
        <v>1033</v>
      </c>
      <c r="D4068" s="572" t="s">
        <v>2481</v>
      </c>
      <c r="E4068" s="571" t="str">
        <f t="shared" si="4147"/>
        <v xml:space="preserve"> SITE CLEARING</v>
      </c>
      <c r="F4068" s="533" t="str">
        <f t="shared" si="4140"/>
        <v>GE</v>
      </c>
      <c r="G4068" s="533" t="s">
        <v>2725</v>
      </c>
      <c r="H4068" s="533">
        <v>1323</v>
      </c>
      <c r="I4068" s="533" t="str">
        <f>L4068</f>
        <v xml:space="preserve">Filling </v>
      </c>
      <c r="J4068" s="533" t="str">
        <f>L4068</f>
        <v xml:space="preserve">Filling </v>
      </c>
      <c r="K4068" s="218"/>
      <c r="L4068" s="615" t="s">
        <v>1039</v>
      </c>
      <c r="M4068" s="194"/>
      <c r="N4068" s="195"/>
      <c r="O4068" s="78"/>
      <c r="P4068" s="78"/>
      <c r="X4068" s="533" t="s">
        <v>1039</v>
      </c>
    </row>
    <row r="4069" spans="1:28" ht="15.75" hidden="1">
      <c r="A4069" s="533" t="s">
        <v>2729</v>
      </c>
      <c r="B4069" s="533">
        <v>31</v>
      </c>
      <c r="C4069" s="533" t="s">
        <v>1033</v>
      </c>
      <c r="D4069" s="572" t="s">
        <v>2481</v>
      </c>
      <c r="E4069" s="571" t="str">
        <f t="shared" si="4147"/>
        <v xml:space="preserve"> SITE CLEARING</v>
      </c>
      <c r="F4069" s="533" t="str">
        <f t="shared" si="4140"/>
        <v>GE</v>
      </c>
      <c r="G4069" s="533" t="s">
        <v>2722</v>
      </c>
      <c r="H4069" s="533">
        <v>1324</v>
      </c>
      <c r="I4069" s="533" t="str">
        <f>I4068</f>
        <v xml:space="preserve">Filling </v>
      </c>
      <c r="J4069" s="533" t="str">
        <f>J4068</f>
        <v xml:space="preserve">Filling </v>
      </c>
      <c r="K4069" s="218" t="s">
        <v>17</v>
      </c>
      <c r="L4069" s="218" t="s">
        <v>1040</v>
      </c>
      <c r="M4069" s="194">
        <v>290</v>
      </c>
      <c r="N4069" s="195" t="s">
        <v>69</v>
      </c>
      <c r="O4069" s="78"/>
      <c r="P4069" s="25">
        <f>O4069*M4069</f>
        <v>0</v>
      </c>
      <c r="X4069" s="533" t="s">
        <v>1040</v>
      </c>
      <c r="Y4069" s="533">
        <v>290</v>
      </c>
      <c r="Z4069" s="533" t="s">
        <v>69</v>
      </c>
      <c r="AB4069" s="533">
        <v>0</v>
      </c>
    </row>
    <row r="4070" spans="1:28" ht="15.75" hidden="1">
      <c r="A4070" s="533" t="s">
        <v>2729</v>
      </c>
      <c r="B4070" s="533">
        <v>31</v>
      </c>
      <c r="C4070" s="533" t="s">
        <v>1033</v>
      </c>
      <c r="D4070" s="572" t="s">
        <v>2481</v>
      </c>
      <c r="E4070" s="571" t="str">
        <f t="shared" si="4147"/>
        <v xml:space="preserve"> SITE CLEARING</v>
      </c>
      <c r="F4070" s="533" t="str">
        <f t="shared" si="4140"/>
        <v>GE</v>
      </c>
      <c r="G4070" s="533" t="s">
        <v>2725</v>
      </c>
      <c r="H4070" s="533">
        <v>1325</v>
      </c>
      <c r="I4070" s="533" t="str">
        <f t="shared" ref="I4070:I4075" si="4148">I4069</f>
        <v xml:space="preserve">Filling </v>
      </c>
      <c r="J4070" s="533" t="str">
        <f t="shared" ref="J4070:J4075" si="4149">J4069</f>
        <v xml:space="preserve">Filling </v>
      </c>
      <c r="K4070" s="74" t="s">
        <v>1041</v>
      </c>
      <c r="L4070" s="75"/>
      <c r="M4070" s="76"/>
      <c r="N4070" s="12"/>
      <c r="O4070" s="78"/>
      <c r="P4070" s="103"/>
    </row>
    <row r="4071" spans="1:28" ht="15.75" hidden="1">
      <c r="A4071" s="533" t="s">
        <v>2729</v>
      </c>
      <c r="B4071" s="533">
        <v>31</v>
      </c>
      <c r="C4071" s="533" t="s">
        <v>1033</v>
      </c>
      <c r="D4071" s="10" t="s">
        <v>22</v>
      </c>
      <c r="E4071" s="10" t="s">
        <v>22</v>
      </c>
      <c r="G4071" s="533" t="s">
        <v>2724</v>
      </c>
      <c r="H4071" s="533">
        <v>1326</v>
      </c>
      <c r="I4071" s="533" t="str">
        <f t="shared" si="4148"/>
        <v xml:space="preserve">Filling </v>
      </c>
      <c r="J4071" s="533" t="str">
        <f t="shared" si="4149"/>
        <v xml:space="preserve">Filling </v>
      </c>
      <c r="K4071" s="75" t="s">
        <v>22</v>
      </c>
      <c r="L4071" s="75"/>
      <c r="M4071" s="76"/>
      <c r="N4071" s="12"/>
      <c r="O4071" s="12" t="s">
        <v>8</v>
      </c>
      <c r="P4071" s="78">
        <v>0</v>
      </c>
      <c r="AA4071" s="533" t="s">
        <v>8</v>
      </c>
      <c r="AB4071" s="533">
        <v>0</v>
      </c>
    </row>
    <row r="4072" spans="1:28" ht="15.75" hidden="1">
      <c r="A4072" s="533" t="s">
        <v>2729</v>
      </c>
      <c r="B4072" s="533">
        <v>32</v>
      </c>
      <c r="C4072" s="533" t="s">
        <v>1043</v>
      </c>
      <c r="D4072" s="572" t="s">
        <v>2576</v>
      </c>
      <c r="E4072" s="571" t="s">
        <v>1301</v>
      </c>
      <c r="F4072" s="533" t="str">
        <f t="shared" ref="F4072:F4090" si="4150">VLOOKUP(D:D,trade,3,FALSE)</f>
        <v>LS</v>
      </c>
      <c r="G4072" s="533" t="s">
        <v>2725</v>
      </c>
      <c r="H4072" s="533">
        <v>1327</v>
      </c>
      <c r="I4072" s="533" t="str">
        <f t="shared" si="4148"/>
        <v xml:space="preserve">Filling </v>
      </c>
      <c r="J4072" s="533" t="str">
        <f t="shared" si="4149"/>
        <v xml:space="preserve">Filling </v>
      </c>
      <c r="K4072" s="304"/>
      <c r="L4072" s="305"/>
      <c r="M4072" s="305" t="s">
        <v>1042</v>
      </c>
      <c r="N4072" s="305"/>
      <c r="O4072" s="83"/>
      <c r="P4072" s="305"/>
      <c r="Y4072" s="533" t="s">
        <v>1042</v>
      </c>
    </row>
    <row r="4073" spans="1:28" ht="15.75" hidden="1">
      <c r="A4073" s="533" t="s">
        <v>2729</v>
      </c>
      <c r="B4073" s="533">
        <v>32</v>
      </c>
      <c r="C4073" s="533" t="s">
        <v>1043</v>
      </c>
      <c r="D4073" s="572" t="s">
        <v>2576</v>
      </c>
      <c r="E4073" s="571" t="str">
        <f t="shared" si="4147"/>
        <v xml:space="preserve"> UNIT PAVING</v>
      </c>
      <c r="F4073" s="533" t="str">
        <f t="shared" si="4150"/>
        <v>LS</v>
      </c>
      <c r="G4073" s="533" t="s">
        <v>2725</v>
      </c>
      <c r="H4073" s="533">
        <v>1328</v>
      </c>
      <c r="I4073" s="533" t="str">
        <f t="shared" si="4148"/>
        <v xml:space="preserve">Filling </v>
      </c>
      <c r="J4073" s="533" t="str">
        <f t="shared" si="4149"/>
        <v xml:space="preserve">Filling </v>
      </c>
      <c r="K4073" s="304"/>
      <c r="L4073" s="305"/>
      <c r="M4073" s="305" t="s">
        <v>1043</v>
      </c>
      <c r="N4073" s="305"/>
      <c r="O4073" s="83"/>
      <c r="P4073" s="305"/>
      <c r="Y4073" s="533" t="s">
        <v>1043</v>
      </c>
    </row>
    <row r="4074" spans="1:28" ht="15.75" hidden="1">
      <c r="A4074" s="533" t="s">
        <v>2729</v>
      </c>
      <c r="B4074" s="533">
        <v>32</v>
      </c>
      <c r="C4074" s="533" t="s">
        <v>1043</v>
      </c>
      <c r="D4074" s="572" t="s">
        <v>2576</v>
      </c>
      <c r="E4074" s="571" t="str">
        <f t="shared" si="4147"/>
        <v xml:space="preserve"> UNIT PAVING</v>
      </c>
      <c r="F4074" s="533" t="str">
        <f t="shared" si="4150"/>
        <v>LS</v>
      </c>
      <c r="G4074" s="533" t="s">
        <v>2725</v>
      </c>
      <c r="H4074" s="533">
        <v>1329</v>
      </c>
      <c r="I4074" s="533" t="str">
        <f t="shared" si="4148"/>
        <v xml:space="preserve">Filling </v>
      </c>
      <c r="J4074" s="533" t="str">
        <f t="shared" si="4149"/>
        <v xml:space="preserve">Filling </v>
      </c>
      <c r="K4074" s="306" t="s">
        <v>2</v>
      </c>
      <c r="L4074" s="695" t="s">
        <v>25</v>
      </c>
      <c r="M4074" s="307" t="s">
        <v>4</v>
      </c>
      <c r="N4074" s="307" t="s">
        <v>5</v>
      </c>
      <c r="O4074" s="109" t="s">
        <v>6</v>
      </c>
      <c r="P4074" s="307" t="s">
        <v>7</v>
      </c>
      <c r="X4074" s="533" t="s">
        <v>25</v>
      </c>
      <c r="Y4074" s="533" t="s">
        <v>4</v>
      </c>
      <c r="Z4074" s="533" t="s">
        <v>5</v>
      </c>
      <c r="AA4074" s="533" t="s">
        <v>6</v>
      </c>
      <c r="AB4074" s="533" t="s">
        <v>7</v>
      </c>
    </row>
    <row r="4075" spans="1:28" ht="15.75" hidden="1">
      <c r="A4075" s="533" t="s">
        <v>2729</v>
      </c>
      <c r="B4075" s="533">
        <v>32</v>
      </c>
      <c r="C4075" s="533" t="s">
        <v>1043</v>
      </c>
      <c r="D4075" s="572" t="s">
        <v>2481</v>
      </c>
      <c r="E4075" s="571" t="str">
        <f t="shared" si="4147"/>
        <v xml:space="preserve"> UNIT PAVING</v>
      </c>
      <c r="F4075" s="533" t="str">
        <f t="shared" si="4150"/>
        <v>GE</v>
      </c>
      <c r="G4075" s="533" t="s">
        <v>2725</v>
      </c>
      <c r="H4075" s="533">
        <v>1330</v>
      </c>
      <c r="I4075" s="533" t="str">
        <f t="shared" si="4148"/>
        <v xml:space="preserve">Filling </v>
      </c>
      <c r="J4075" s="533" t="str">
        <f t="shared" si="4149"/>
        <v xml:space="preserve">Filling </v>
      </c>
      <c r="K4075" s="308"/>
      <c r="L4075" s="308"/>
      <c r="M4075" s="309"/>
      <c r="N4075" s="310"/>
      <c r="O4075" s="12"/>
      <c r="P4075" s="310" t="s">
        <v>8</v>
      </c>
      <c r="AB4075" s="533" t="s">
        <v>8</v>
      </c>
    </row>
    <row r="4076" spans="1:28" ht="15.75" hidden="1">
      <c r="A4076" s="533" t="s">
        <v>2729</v>
      </c>
      <c r="B4076" s="533">
        <v>32</v>
      </c>
      <c r="C4076" s="533" t="s">
        <v>1043</v>
      </c>
      <c r="D4076" s="572" t="s">
        <v>2576</v>
      </c>
      <c r="E4076" s="571" t="s">
        <v>1301</v>
      </c>
      <c r="F4076" s="533" t="str">
        <f t="shared" si="4150"/>
        <v>LS</v>
      </c>
      <c r="G4076" s="533" t="s">
        <v>2725</v>
      </c>
      <c r="H4076" s="533">
        <v>1331</v>
      </c>
      <c r="I4076" s="533" t="str">
        <f t="shared" ref="I4076:I4077" si="4151">L4076</f>
        <v>321400 - UNIT PAVING</v>
      </c>
      <c r="J4076" s="533" t="str">
        <f t="shared" ref="J4076:J4077" si="4152">L4076</f>
        <v>321400 - UNIT PAVING</v>
      </c>
      <c r="K4076" s="311"/>
      <c r="L4076" s="696" t="s">
        <v>1044</v>
      </c>
      <c r="M4076" s="312"/>
      <c r="N4076" s="313"/>
      <c r="O4076" s="12"/>
      <c r="P4076" s="310"/>
      <c r="X4076" s="533" t="s">
        <v>1044</v>
      </c>
    </row>
    <row r="4077" spans="1:28" ht="15.75" hidden="1">
      <c r="A4077" s="533" t="s">
        <v>2729</v>
      </c>
      <c r="B4077" s="533">
        <v>32</v>
      </c>
      <c r="C4077" s="533" t="s">
        <v>1043</v>
      </c>
      <c r="D4077" s="572" t="s">
        <v>2576</v>
      </c>
      <c r="E4077" s="571" t="str">
        <f t="shared" ref="E4077:E4080" si="4153">E4076</f>
        <v xml:space="preserve"> UNIT PAVING</v>
      </c>
      <c r="F4077" s="533" t="str">
        <f t="shared" si="4150"/>
        <v>LS</v>
      </c>
      <c r="G4077" s="533" t="s">
        <v>2725</v>
      </c>
      <c r="H4077" s="533">
        <v>1332</v>
      </c>
      <c r="I4077" s="533" t="str">
        <f t="shared" si="4151"/>
        <v>Precast concrete curb; ordinary Portland cement, smooth finish, reinforced; including fittings and fixings; complete; as specified and as Drg. A-501; detail 12</v>
      </c>
      <c r="J4077" s="533" t="str">
        <f t="shared" si="4152"/>
        <v>Precast concrete curb; ordinary Portland cement, smooth finish, reinforced; including fittings and fixings; complete; as specified and as Drg. A-501; detail 12</v>
      </c>
      <c r="K4077" s="311"/>
      <c r="L4077" s="697" t="s">
        <v>1045</v>
      </c>
      <c r="M4077" s="313"/>
      <c r="N4077" s="313"/>
      <c r="O4077" s="25"/>
      <c r="P4077" s="314"/>
      <c r="X4077" s="533" t="s">
        <v>1045</v>
      </c>
    </row>
    <row r="4078" spans="1:28" ht="15.75" hidden="1">
      <c r="A4078" s="533" t="s">
        <v>2729</v>
      </c>
      <c r="B4078" s="533">
        <v>32</v>
      </c>
      <c r="C4078" s="533" t="s">
        <v>1043</v>
      </c>
      <c r="D4078" s="572" t="s">
        <v>2576</v>
      </c>
      <c r="E4078" s="571" t="str">
        <f t="shared" si="4153"/>
        <v xml:space="preserve"> UNIT PAVING</v>
      </c>
      <c r="F4078" s="533" t="str">
        <f t="shared" si="4150"/>
        <v>LS</v>
      </c>
      <c r="G4078" s="533" t="s">
        <v>2722</v>
      </c>
      <c r="H4078" s="533">
        <v>1333</v>
      </c>
      <c r="I4078" s="533" t="str">
        <f>I4076</f>
        <v>321400 - UNIT PAVING</v>
      </c>
      <c r="J4078" s="533" t="str">
        <f>J4076</f>
        <v>321400 - UNIT PAVING</v>
      </c>
      <c r="K4078" s="311" t="s">
        <v>13</v>
      </c>
      <c r="L4078" s="311" t="s">
        <v>1046</v>
      </c>
      <c r="M4078" s="315">
        <v>210</v>
      </c>
      <c r="N4078" s="313" t="s">
        <v>95</v>
      </c>
      <c r="O4078" s="25"/>
      <c r="P4078" s="25">
        <f>O4078*M4078</f>
        <v>0</v>
      </c>
      <c r="X4078" s="533" t="s">
        <v>1046</v>
      </c>
      <c r="Y4078" s="533">
        <v>210</v>
      </c>
      <c r="Z4078" s="533" t="s">
        <v>95</v>
      </c>
      <c r="AB4078" s="533">
        <v>0</v>
      </c>
    </row>
    <row r="4079" spans="1:28" ht="15.75" hidden="1">
      <c r="A4079" s="533" t="s">
        <v>2729</v>
      </c>
      <c r="B4079" s="533">
        <v>32</v>
      </c>
      <c r="C4079" s="533" t="s">
        <v>1043</v>
      </c>
      <c r="D4079" s="572" t="s">
        <v>2576</v>
      </c>
      <c r="E4079" s="571" t="str">
        <f t="shared" si="4153"/>
        <v xml:space="preserve"> UNIT PAVING</v>
      </c>
      <c r="F4079" s="533" t="str">
        <f t="shared" si="4150"/>
        <v>LS</v>
      </c>
      <c r="G4079" s="533" t="s">
        <v>2725</v>
      </c>
      <c r="H4079" s="533">
        <v>1334</v>
      </c>
      <c r="I4079" s="533" t="str">
        <f>L4079</f>
        <v>Precast concrete tiles; including bedding mortar; to</v>
      </c>
      <c r="J4079" s="533" t="str">
        <f>L4079</f>
        <v>Precast concrete tiles; including bedding mortar; to</v>
      </c>
      <c r="K4079" s="311"/>
      <c r="L4079" s="697" t="s">
        <v>1047</v>
      </c>
      <c r="M4079" s="313"/>
      <c r="N4079" s="313"/>
      <c r="O4079" s="25"/>
      <c r="P4079" s="314"/>
      <c r="X4079" s="533" t="s">
        <v>1047</v>
      </c>
    </row>
    <row r="4080" spans="1:28" ht="15.75" hidden="1">
      <c r="A4080" s="533" t="s">
        <v>2729</v>
      </c>
      <c r="B4080" s="533">
        <v>32</v>
      </c>
      <c r="C4080" s="533" t="s">
        <v>1043</v>
      </c>
      <c r="D4080" s="572" t="s">
        <v>2576</v>
      </c>
      <c r="E4080" s="571" t="str">
        <f t="shared" si="4153"/>
        <v xml:space="preserve"> UNIT PAVING</v>
      </c>
      <c r="F4080" s="533" t="str">
        <f t="shared" si="4150"/>
        <v>LS</v>
      </c>
      <c r="G4080" s="533" t="s">
        <v>2722</v>
      </c>
      <c r="H4080" s="533">
        <v>1335</v>
      </c>
      <c r="I4080" s="533" t="str">
        <f>I4078</f>
        <v>321400 - UNIT PAVING</v>
      </c>
      <c r="J4080" s="533" t="str">
        <f>J4078</f>
        <v>321400 - UNIT PAVING</v>
      </c>
      <c r="K4080" s="311" t="s">
        <v>15</v>
      </c>
      <c r="L4080" s="311" t="s">
        <v>1048</v>
      </c>
      <c r="M4080" s="315">
        <v>464</v>
      </c>
      <c r="N4080" s="313" t="s">
        <v>33</v>
      </c>
      <c r="O4080" s="25"/>
      <c r="P4080" s="25">
        <f>O4080*M4080</f>
        <v>0</v>
      </c>
      <c r="X4080" s="533" t="s">
        <v>1048</v>
      </c>
      <c r="Y4080" s="533">
        <v>464</v>
      </c>
      <c r="Z4080" s="533" t="s">
        <v>33</v>
      </c>
      <c r="AB4080" s="533">
        <v>0</v>
      </c>
    </row>
    <row r="4081" spans="1:28" ht="15.75" hidden="1">
      <c r="A4081" s="533" t="s">
        <v>2729</v>
      </c>
      <c r="B4081" s="533">
        <v>32</v>
      </c>
      <c r="C4081" s="533" t="s">
        <v>1043</v>
      </c>
      <c r="D4081" s="572" t="s">
        <v>2560</v>
      </c>
      <c r="E4081" s="571" t="s">
        <v>1302</v>
      </c>
      <c r="F4081" s="533" t="str">
        <f t="shared" si="4150"/>
        <v>GE</v>
      </c>
      <c r="G4081" s="533" t="s">
        <v>2725</v>
      </c>
      <c r="H4081" s="533">
        <v>1336</v>
      </c>
      <c r="I4081" s="533" t="str">
        <f>L4081</f>
        <v>321116.16 - AGGREGATE SUBBASE COURSE</v>
      </c>
      <c r="J4081" s="533" t="str">
        <f>L4081</f>
        <v>321116.16 - AGGREGATE SUBBASE COURSE</v>
      </c>
      <c r="K4081" s="311"/>
      <c r="L4081" s="697" t="s">
        <v>1049</v>
      </c>
      <c r="M4081" s="313"/>
      <c r="N4081" s="313"/>
      <c r="O4081" s="12"/>
      <c r="P4081" s="310"/>
      <c r="X4081" s="533" t="s">
        <v>1049</v>
      </c>
    </row>
    <row r="4082" spans="1:28" ht="15.75" hidden="1">
      <c r="A4082" s="533" t="s">
        <v>2729</v>
      </c>
      <c r="B4082" s="533">
        <v>32</v>
      </c>
      <c r="C4082" s="533" t="s">
        <v>1043</v>
      </c>
      <c r="D4082" s="572" t="s">
        <v>2560</v>
      </c>
      <c r="E4082" s="571" t="str">
        <f t="shared" ref="E4082:E4083" si="4154">E4081</f>
        <v xml:space="preserve"> AGGREGATE SUBBASE COURSE</v>
      </c>
      <c r="F4082" s="533" t="str">
        <f t="shared" si="4150"/>
        <v>GE</v>
      </c>
      <c r="G4082" s="533" t="s">
        <v>2722</v>
      </c>
      <c r="H4082" s="533">
        <v>1337</v>
      </c>
      <c r="I4082" s="533" t="str">
        <f t="shared" ref="I4082:J4082" si="4155">I4080</f>
        <v>321400 - UNIT PAVING</v>
      </c>
      <c r="J4082" s="533" t="str">
        <f t="shared" si="4155"/>
        <v>321400 - UNIT PAVING</v>
      </c>
      <c r="K4082" s="311" t="s">
        <v>17</v>
      </c>
      <c r="L4082" s="311" t="s">
        <v>1050</v>
      </c>
      <c r="M4082" s="315">
        <v>150</v>
      </c>
      <c r="N4082" s="313" t="s">
        <v>69</v>
      </c>
      <c r="O4082" s="78"/>
      <c r="P4082" s="25">
        <f t="shared" ref="P4082:P4083" si="4156">O4082*M4082</f>
        <v>0</v>
      </c>
      <c r="X4082" s="533" t="s">
        <v>1050</v>
      </c>
      <c r="Y4082" s="533">
        <v>150</v>
      </c>
      <c r="Z4082" s="533" t="s">
        <v>69</v>
      </c>
      <c r="AB4082" s="533">
        <v>0</v>
      </c>
    </row>
    <row r="4083" spans="1:28" ht="15.75" hidden="1">
      <c r="A4083" s="533" t="s">
        <v>2729</v>
      </c>
      <c r="B4083" s="533">
        <v>32</v>
      </c>
      <c r="C4083" s="533" t="s">
        <v>1043</v>
      </c>
      <c r="D4083" s="572" t="s">
        <v>2560</v>
      </c>
      <c r="E4083" s="571" t="str">
        <f t="shared" si="4154"/>
        <v xml:space="preserve"> AGGREGATE SUBBASE COURSE</v>
      </c>
      <c r="F4083" s="533" t="str">
        <f t="shared" si="4150"/>
        <v>GE</v>
      </c>
      <c r="G4083" s="533" t="s">
        <v>2722</v>
      </c>
      <c r="H4083" s="533">
        <v>1338</v>
      </c>
      <c r="I4083" s="533" t="str">
        <f t="shared" ref="I4083:J4083" si="4157">I4081</f>
        <v>321116.16 - AGGREGATE SUBBASE COURSE</v>
      </c>
      <c r="J4083" s="533" t="str">
        <f t="shared" si="4157"/>
        <v>321116.16 - AGGREGATE SUBBASE COURSE</v>
      </c>
      <c r="K4083" s="311" t="s">
        <v>19</v>
      </c>
      <c r="L4083" s="311" t="s">
        <v>1051</v>
      </c>
      <c r="M4083" s="315">
        <v>120</v>
      </c>
      <c r="N4083" s="313" t="s">
        <v>69</v>
      </c>
      <c r="O4083" s="78"/>
      <c r="P4083" s="25">
        <f t="shared" si="4156"/>
        <v>0</v>
      </c>
      <c r="X4083" s="533" t="s">
        <v>1051</v>
      </c>
      <c r="Y4083" s="533">
        <v>120</v>
      </c>
      <c r="Z4083" s="533" t="s">
        <v>69</v>
      </c>
      <c r="AB4083" s="533">
        <v>0</v>
      </c>
    </row>
    <row r="4084" spans="1:28" ht="15.75" hidden="1">
      <c r="A4084" s="533" t="s">
        <v>2729</v>
      </c>
      <c r="B4084" s="533">
        <v>32</v>
      </c>
      <c r="C4084" s="533" t="s">
        <v>1043</v>
      </c>
      <c r="D4084" s="572" t="s">
        <v>2566</v>
      </c>
      <c r="E4084" s="571" t="s">
        <v>1303</v>
      </c>
      <c r="F4084" s="533" t="str">
        <f t="shared" si="4150"/>
        <v>GE</v>
      </c>
      <c r="G4084" s="533" t="s">
        <v>2725</v>
      </c>
      <c r="H4084" s="533">
        <v>1339</v>
      </c>
      <c r="I4084" s="533" t="str">
        <f t="shared" ref="I4084:I4085" si="4158">L4084</f>
        <v>321216 - ASPHALT PAVING</v>
      </c>
      <c r="J4084" s="533" t="str">
        <f t="shared" ref="J4084:J4085" si="4159">L4084</f>
        <v>321216 - ASPHALT PAVING</v>
      </c>
      <c r="K4084" s="311"/>
      <c r="L4084" s="697" t="s">
        <v>1052</v>
      </c>
      <c r="M4084" s="315"/>
      <c r="N4084" s="313"/>
      <c r="O4084" s="78"/>
      <c r="P4084" s="316"/>
      <c r="X4084" s="533" t="s">
        <v>1052</v>
      </c>
    </row>
    <row r="4085" spans="1:28" ht="15.75" hidden="1">
      <c r="A4085" s="533" t="s">
        <v>2729</v>
      </c>
      <c r="B4085" s="533">
        <v>32</v>
      </c>
      <c r="C4085" s="533" t="s">
        <v>1043</v>
      </c>
      <c r="D4085" s="572" t="s">
        <v>2566</v>
      </c>
      <c r="E4085" s="571" t="str">
        <f t="shared" ref="E4085:E4090" si="4160">E4084</f>
        <v xml:space="preserve"> ASPHALT PAVING</v>
      </c>
      <c r="F4085" s="533" t="str">
        <f t="shared" si="4150"/>
        <v>GE</v>
      </c>
      <c r="G4085" s="533" t="s">
        <v>2725</v>
      </c>
      <c r="H4085" s="533">
        <v>1340</v>
      </c>
      <c r="I4085" s="533" t="str">
        <f t="shared" si="4158"/>
        <v>0.5 MESAL</v>
      </c>
      <c r="J4085" s="533" t="str">
        <f t="shared" si="4159"/>
        <v>0.5 MESAL</v>
      </c>
      <c r="K4085" s="311"/>
      <c r="L4085" s="697" t="s">
        <v>1053</v>
      </c>
      <c r="M4085" s="315"/>
      <c r="N4085" s="313"/>
      <c r="O4085" s="78"/>
      <c r="P4085" s="316"/>
      <c r="X4085" s="533" t="s">
        <v>1053</v>
      </c>
    </row>
    <row r="4086" spans="1:28" ht="15.75" hidden="1">
      <c r="A4086" s="533" t="s">
        <v>2729</v>
      </c>
      <c r="B4086" s="533">
        <v>32</v>
      </c>
      <c r="C4086" s="533" t="s">
        <v>1043</v>
      </c>
      <c r="D4086" s="572" t="s">
        <v>2566</v>
      </c>
      <c r="E4086" s="571" t="str">
        <f t="shared" si="4160"/>
        <v xml:space="preserve"> ASPHALT PAVING</v>
      </c>
      <c r="F4086" s="533" t="str">
        <f t="shared" si="4150"/>
        <v>GE</v>
      </c>
      <c r="G4086" s="533" t="s">
        <v>2722</v>
      </c>
      <c r="H4086" s="533">
        <v>1341</v>
      </c>
      <c r="I4086" s="533" t="str">
        <f t="shared" ref="I4086:J4086" si="4161">I4084</f>
        <v>321216 - ASPHALT PAVING</v>
      </c>
      <c r="J4086" s="533" t="str">
        <f t="shared" si="4161"/>
        <v>321216 - ASPHALT PAVING</v>
      </c>
      <c r="K4086" s="311" t="s">
        <v>20</v>
      </c>
      <c r="L4086" s="311" t="s">
        <v>1054</v>
      </c>
      <c r="M4086" s="315">
        <v>600</v>
      </c>
      <c r="N4086" s="313" t="s">
        <v>33</v>
      </c>
      <c r="O4086" s="78"/>
      <c r="P4086" s="25">
        <f t="shared" ref="P4086:P4089" si="4162">O4086*M4086</f>
        <v>0</v>
      </c>
      <c r="X4086" s="533" t="s">
        <v>1054</v>
      </c>
      <c r="Y4086" s="533">
        <v>600</v>
      </c>
      <c r="Z4086" s="533" t="s">
        <v>33</v>
      </c>
      <c r="AB4086" s="533">
        <v>0</v>
      </c>
    </row>
    <row r="4087" spans="1:28" ht="15.75" hidden="1">
      <c r="A4087" s="533" t="s">
        <v>2729</v>
      </c>
      <c r="B4087" s="533">
        <v>32</v>
      </c>
      <c r="C4087" s="533" t="s">
        <v>1043</v>
      </c>
      <c r="D4087" s="572" t="s">
        <v>2566</v>
      </c>
      <c r="E4087" s="571" t="str">
        <f t="shared" si="4160"/>
        <v xml:space="preserve"> ASPHALT PAVING</v>
      </c>
      <c r="F4087" s="533" t="str">
        <f t="shared" si="4150"/>
        <v>GE</v>
      </c>
      <c r="G4087" s="533" t="s">
        <v>2722</v>
      </c>
      <c r="H4087" s="533">
        <v>1342</v>
      </c>
      <c r="I4087" s="533" t="str">
        <f t="shared" ref="I4087:J4087" si="4163">I4085</f>
        <v>0.5 MESAL</v>
      </c>
      <c r="J4087" s="533" t="str">
        <f t="shared" si="4163"/>
        <v>0.5 MESAL</v>
      </c>
      <c r="K4087" s="311" t="s">
        <v>21</v>
      </c>
      <c r="L4087" s="311" t="s">
        <v>1055</v>
      </c>
      <c r="M4087" s="315">
        <v>600</v>
      </c>
      <c r="N4087" s="313" t="s">
        <v>33</v>
      </c>
      <c r="O4087" s="78"/>
      <c r="P4087" s="25">
        <f t="shared" si="4162"/>
        <v>0</v>
      </c>
      <c r="X4087" s="533" t="s">
        <v>1055</v>
      </c>
      <c r="Y4087" s="533">
        <v>600</v>
      </c>
      <c r="Z4087" s="533" t="s">
        <v>33</v>
      </c>
      <c r="AB4087" s="533">
        <v>0</v>
      </c>
    </row>
    <row r="4088" spans="1:28" ht="15.75" hidden="1">
      <c r="A4088" s="533" t="s">
        <v>2729</v>
      </c>
      <c r="B4088" s="533">
        <v>32</v>
      </c>
      <c r="C4088" s="533" t="s">
        <v>1043</v>
      </c>
      <c r="D4088" s="572" t="s">
        <v>2566</v>
      </c>
      <c r="E4088" s="571" t="str">
        <f t="shared" si="4160"/>
        <v xml:space="preserve"> ASPHALT PAVING</v>
      </c>
      <c r="F4088" s="533" t="str">
        <f t="shared" si="4150"/>
        <v>GE</v>
      </c>
      <c r="G4088" s="533" t="s">
        <v>2722</v>
      </c>
      <c r="H4088" s="533">
        <v>1343</v>
      </c>
      <c r="I4088" s="533" t="str">
        <f t="shared" ref="I4088:J4088" si="4164">I4086</f>
        <v>321216 - ASPHALT PAVING</v>
      </c>
      <c r="J4088" s="533" t="str">
        <f t="shared" si="4164"/>
        <v>321216 - ASPHALT PAVING</v>
      </c>
      <c r="K4088" s="311" t="s">
        <v>45</v>
      </c>
      <c r="L4088" s="311" t="s">
        <v>1056</v>
      </c>
      <c r="M4088" s="315">
        <v>37</v>
      </c>
      <c r="N4088" s="313" t="s">
        <v>69</v>
      </c>
      <c r="O4088" s="78"/>
      <c r="P4088" s="25">
        <f t="shared" si="4162"/>
        <v>0</v>
      </c>
      <c r="X4088" s="533" t="s">
        <v>1056</v>
      </c>
      <c r="Y4088" s="533">
        <v>37</v>
      </c>
      <c r="Z4088" s="533" t="s">
        <v>69</v>
      </c>
      <c r="AB4088" s="533">
        <v>0</v>
      </c>
    </row>
    <row r="4089" spans="1:28" ht="15.75" hidden="1">
      <c r="A4089" s="533" t="s">
        <v>2729</v>
      </c>
      <c r="B4089" s="533">
        <v>32</v>
      </c>
      <c r="C4089" s="533" t="s">
        <v>1043</v>
      </c>
      <c r="D4089" s="572" t="s">
        <v>2566</v>
      </c>
      <c r="E4089" s="571" t="str">
        <f t="shared" si="4160"/>
        <v xml:space="preserve"> ASPHALT PAVING</v>
      </c>
      <c r="F4089" s="533" t="str">
        <f t="shared" si="4150"/>
        <v>GE</v>
      </c>
      <c r="G4089" s="533" t="s">
        <v>2722</v>
      </c>
      <c r="H4089" s="533">
        <v>1344</v>
      </c>
      <c r="I4089" s="533" t="str">
        <f t="shared" ref="I4089:J4089" si="4165">I4087</f>
        <v>0.5 MESAL</v>
      </c>
      <c r="J4089" s="533" t="str">
        <f t="shared" si="4165"/>
        <v>0.5 MESAL</v>
      </c>
      <c r="K4089" s="311" t="s">
        <v>48</v>
      </c>
      <c r="L4089" s="311" t="s">
        <v>1057</v>
      </c>
      <c r="M4089" s="315">
        <v>25</v>
      </c>
      <c r="N4089" s="313" t="s">
        <v>69</v>
      </c>
      <c r="O4089" s="78"/>
      <c r="P4089" s="25">
        <f t="shared" si="4162"/>
        <v>0</v>
      </c>
      <c r="X4089" s="533" t="s">
        <v>1057</v>
      </c>
      <c r="Y4089" s="533">
        <v>25</v>
      </c>
      <c r="Z4089" s="533" t="s">
        <v>69</v>
      </c>
      <c r="AB4089" s="533">
        <v>0</v>
      </c>
    </row>
    <row r="4090" spans="1:28" ht="15.75" hidden="1">
      <c r="A4090" s="533" t="s">
        <v>2729</v>
      </c>
      <c r="B4090" s="533">
        <v>32</v>
      </c>
      <c r="C4090" s="533" t="s">
        <v>1043</v>
      </c>
      <c r="D4090" s="572" t="s">
        <v>2566</v>
      </c>
      <c r="E4090" s="571" t="str">
        <f t="shared" si="4160"/>
        <v xml:space="preserve"> ASPHALT PAVING</v>
      </c>
      <c r="F4090" s="533" t="str">
        <f t="shared" si="4150"/>
        <v>GE</v>
      </c>
      <c r="G4090" s="533" t="s">
        <v>2725</v>
      </c>
      <c r="H4090" s="533">
        <v>1345</v>
      </c>
      <c r="I4090" s="533" t="str">
        <f t="shared" ref="I4090:J4090" si="4166">I4088</f>
        <v>321216 - ASPHALT PAVING</v>
      </c>
      <c r="J4090" s="533" t="str">
        <f t="shared" si="4166"/>
        <v>321216 - ASPHALT PAVING</v>
      </c>
      <c r="K4090" s="317" t="s">
        <v>1058</v>
      </c>
      <c r="L4090" s="308"/>
      <c r="M4090" s="309"/>
      <c r="N4090" s="310"/>
      <c r="O4090" s="78"/>
      <c r="P4090" s="318"/>
    </row>
    <row r="4091" spans="1:28" ht="15.75" hidden="1">
      <c r="A4091" s="533" t="s">
        <v>2729</v>
      </c>
      <c r="B4091" s="533">
        <v>32</v>
      </c>
      <c r="C4091" s="533" t="s">
        <v>1043</v>
      </c>
      <c r="D4091" s="10" t="s">
        <v>22</v>
      </c>
      <c r="E4091" s="10" t="s">
        <v>22</v>
      </c>
      <c r="G4091" s="533" t="s">
        <v>2724</v>
      </c>
      <c r="H4091" s="533">
        <v>1346</v>
      </c>
      <c r="I4091" s="533" t="str">
        <f t="shared" ref="I4091:J4091" si="4167">I4089</f>
        <v>0.5 MESAL</v>
      </c>
      <c r="J4091" s="533" t="str">
        <f t="shared" si="4167"/>
        <v>0.5 MESAL</v>
      </c>
      <c r="K4091" s="308" t="s">
        <v>22</v>
      </c>
      <c r="L4091" s="308"/>
      <c r="M4091" s="309"/>
      <c r="N4091" s="310"/>
      <c r="O4091" s="12" t="s">
        <v>8</v>
      </c>
      <c r="P4091" s="316">
        <v>0</v>
      </c>
      <c r="AA4091" s="533" t="s">
        <v>8</v>
      </c>
      <c r="AB4091" s="533">
        <v>0</v>
      </c>
    </row>
    <row r="4092" spans="1:28" ht="15.75" hidden="1">
      <c r="A4092" s="533" t="s">
        <v>2729</v>
      </c>
      <c r="B4092" s="533" t="s">
        <v>1201</v>
      </c>
      <c r="C4092" s="533" t="s">
        <v>1059</v>
      </c>
      <c r="G4092" s="533" t="s">
        <v>2723</v>
      </c>
      <c r="H4092" s="533">
        <v>1347</v>
      </c>
      <c r="I4092" s="533" t="s">
        <v>1059</v>
      </c>
      <c r="J4092" s="533" t="s">
        <v>1059</v>
      </c>
      <c r="K4092" s="164" t="s">
        <v>1059</v>
      </c>
      <c r="L4092" s="164"/>
      <c r="M4092" s="164"/>
      <c r="N4092" s="164"/>
      <c r="O4092" s="160"/>
    </row>
    <row r="4093" spans="1:28" ht="15.75" hidden="1">
      <c r="A4093" s="533" t="s">
        <v>2729</v>
      </c>
      <c r="B4093" s="533" t="s">
        <v>1201</v>
      </c>
      <c r="C4093" s="533" t="s">
        <v>1059</v>
      </c>
      <c r="G4093" s="533" t="s">
        <v>2723</v>
      </c>
      <c r="H4093" s="533">
        <v>1348</v>
      </c>
      <c r="I4093" s="533" t="s">
        <v>1059</v>
      </c>
      <c r="J4093" s="533" t="s">
        <v>1059</v>
      </c>
      <c r="K4093" s="32"/>
      <c r="L4093" s="160"/>
      <c r="M4093" s="124"/>
      <c r="N4093" s="121" t="s">
        <v>7</v>
      </c>
      <c r="O4093" s="160"/>
      <c r="Z4093" s="533" t="s">
        <v>7</v>
      </c>
    </row>
    <row r="4094" spans="1:28" ht="15.75" hidden="1">
      <c r="A4094" s="533" t="s">
        <v>2729</v>
      </c>
      <c r="B4094" s="533" t="s">
        <v>1201</v>
      </c>
      <c r="C4094" s="533" t="s">
        <v>1059</v>
      </c>
      <c r="G4094" s="533" t="s">
        <v>2723</v>
      </c>
      <c r="H4094" s="533">
        <v>1349</v>
      </c>
      <c r="I4094" s="533" t="s">
        <v>1059</v>
      </c>
      <c r="J4094" s="533" t="s">
        <v>1059</v>
      </c>
      <c r="K4094" s="32"/>
      <c r="L4094" s="160"/>
      <c r="M4094" s="124"/>
      <c r="N4094" s="33" t="s">
        <v>8</v>
      </c>
      <c r="O4094" s="160"/>
      <c r="Z4094" s="533" t="s">
        <v>8</v>
      </c>
    </row>
    <row r="4095" spans="1:28" ht="15.75" hidden="1">
      <c r="A4095" s="533" t="s">
        <v>2729</v>
      </c>
      <c r="B4095" s="533" t="s">
        <v>1201</v>
      </c>
      <c r="C4095" s="533" t="s">
        <v>1059</v>
      </c>
      <c r="G4095" s="533" t="s">
        <v>2723</v>
      </c>
      <c r="H4095" s="533">
        <v>1350</v>
      </c>
      <c r="I4095" s="533" t="s">
        <v>1059</v>
      </c>
      <c r="J4095" s="533" t="s">
        <v>1059</v>
      </c>
      <c r="K4095" s="160" t="s">
        <v>1060</v>
      </c>
      <c r="L4095" s="160" t="s">
        <v>1061</v>
      </c>
      <c r="M4095" s="124"/>
      <c r="N4095" s="124"/>
      <c r="O4095" s="160"/>
      <c r="X4095" s="533" t="s">
        <v>1061</v>
      </c>
      <c r="Z4095" s="533">
        <v>65000</v>
      </c>
    </row>
    <row r="4096" spans="1:28" ht="15.75" hidden="1">
      <c r="A4096" s="533" t="s">
        <v>2729</v>
      </c>
      <c r="B4096" s="533" t="s">
        <v>1201</v>
      </c>
      <c r="C4096" s="533" t="s">
        <v>1059</v>
      </c>
      <c r="G4096" s="533" t="s">
        <v>2723</v>
      </c>
      <c r="H4096" s="533">
        <v>1351</v>
      </c>
      <c r="I4096" s="533" t="s">
        <v>1059</v>
      </c>
      <c r="J4096" s="533" t="s">
        <v>1059</v>
      </c>
      <c r="K4096" s="160" t="s">
        <v>1062</v>
      </c>
      <c r="L4096" s="160" t="s">
        <v>24</v>
      </c>
      <c r="M4096" s="124"/>
      <c r="N4096" s="124"/>
      <c r="O4096" s="160"/>
      <c r="X4096" s="533" t="s">
        <v>24</v>
      </c>
      <c r="Z4096" s="533">
        <v>1785</v>
      </c>
    </row>
    <row r="4097" spans="1:26" ht="15.75" hidden="1">
      <c r="A4097" s="533" t="s">
        <v>2729</v>
      </c>
      <c r="B4097" s="533" t="s">
        <v>1201</v>
      </c>
      <c r="C4097" s="533" t="s">
        <v>1059</v>
      </c>
      <c r="G4097" s="533" t="s">
        <v>2723</v>
      </c>
      <c r="H4097" s="533">
        <v>1352</v>
      </c>
      <c r="I4097" s="533" t="s">
        <v>1059</v>
      </c>
      <c r="J4097" s="533" t="s">
        <v>1059</v>
      </c>
      <c r="K4097" s="160" t="s">
        <v>1063</v>
      </c>
      <c r="L4097" s="160" t="s">
        <v>65</v>
      </c>
      <c r="M4097" s="124"/>
      <c r="N4097" s="124"/>
      <c r="O4097" s="160"/>
      <c r="X4097" s="533" t="s">
        <v>65</v>
      </c>
      <c r="Z4097" s="533">
        <v>24365</v>
      </c>
    </row>
    <row r="4098" spans="1:26" ht="15.75" hidden="1">
      <c r="A4098" s="533" t="s">
        <v>2729</v>
      </c>
      <c r="B4098" s="533" t="s">
        <v>1201</v>
      </c>
      <c r="C4098" s="533" t="s">
        <v>1059</v>
      </c>
      <c r="G4098" s="533" t="s">
        <v>2723</v>
      </c>
      <c r="H4098" s="533">
        <v>1353</v>
      </c>
      <c r="I4098" s="533" t="s">
        <v>1059</v>
      </c>
      <c r="J4098" s="533" t="s">
        <v>1059</v>
      </c>
      <c r="K4098" s="160" t="s">
        <v>103</v>
      </c>
      <c r="L4098" s="160" t="s">
        <v>104</v>
      </c>
      <c r="M4098" s="124"/>
      <c r="N4098" s="124"/>
      <c r="O4098" s="160"/>
      <c r="X4098" s="533" t="s">
        <v>104</v>
      </c>
      <c r="Z4098" s="533">
        <v>21158</v>
      </c>
    </row>
    <row r="4099" spans="1:26" ht="15.75" hidden="1">
      <c r="A4099" s="533" t="s">
        <v>2729</v>
      </c>
      <c r="B4099" s="533" t="s">
        <v>1201</v>
      </c>
      <c r="C4099" s="533" t="s">
        <v>1059</v>
      </c>
      <c r="G4099" s="533" t="s">
        <v>2723</v>
      </c>
      <c r="H4099" s="533">
        <v>1354</v>
      </c>
      <c r="I4099" s="533" t="s">
        <v>1059</v>
      </c>
      <c r="J4099" s="533" t="s">
        <v>1059</v>
      </c>
      <c r="K4099" s="160" t="s">
        <v>1064</v>
      </c>
      <c r="L4099" s="160" t="s">
        <v>127</v>
      </c>
      <c r="M4099" s="124"/>
      <c r="N4099" s="124"/>
      <c r="O4099" s="160"/>
      <c r="X4099" s="533" t="s">
        <v>127</v>
      </c>
      <c r="Z4099" s="533">
        <v>4325</v>
      </c>
    </row>
    <row r="4100" spans="1:26" ht="15.75" hidden="1">
      <c r="A4100" s="533" t="s">
        <v>2729</v>
      </c>
      <c r="B4100" s="533" t="s">
        <v>1201</v>
      </c>
      <c r="C4100" s="533" t="s">
        <v>1059</v>
      </c>
      <c r="G4100" s="533" t="s">
        <v>2723</v>
      </c>
      <c r="H4100" s="533">
        <v>1355</v>
      </c>
      <c r="I4100" s="533" t="s">
        <v>1059</v>
      </c>
      <c r="J4100" s="533" t="s">
        <v>1059</v>
      </c>
      <c r="K4100" s="160" t="s">
        <v>149</v>
      </c>
      <c r="L4100" s="160" t="s">
        <v>150</v>
      </c>
      <c r="M4100" s="124"/>
      <c r="N4100" s="124"/>
      <c r="O4100" s="160"/>
      <c r="X4100" s="533" t="s">
        <v>150</v>
      </c>
      <c r="Z4100" s="533">
        <v>3100</v>
      </c>
    </row>
    <row r="4101" spans="1:26" ht="15.75" hidden="1">
      <c r="A4101" s="533" t="s">
        <v>2729</v>
      </c>
      <c r="B4101" s="533" t="s">
        <v>1201</v>
      </c>
      <c r="C4101" s="533" t="s">
        <v>1059</v>
      </c>
      <c r="G4101" s="533" t="s">
        <v>2723</v>
      </c>
      <c r="H4101" s="533">
        <v>1356</v>
      </c>
      <c r="I4101" s="533" t="s">
        <v>1059</v>
      </c>
      <c r="J4101" s="533" t="s">
        <v>1059</v>
      </c>
      <c r="K4101" s="160" t="s">
        <v>1065</v>
      </c>
      <c r="L4101" s="160" t="s">
        <v>157</v>
      </c>
      <c r="M4101" s="124"/>
      <c r="N4101" s="124"/>
      <c r="O4101" s="160"/>
      <c r="X4101" s="533" t="s">
        <v>157</v>
      </c>
      <c r="Z4101" s="533">
        <v>112461</v>
      </c>
    </row>
    <row r="4102" spans="1:26" ht="15.75" hidden="1">
      <c r="A4102" s="533" t="s">
        <v>2729</v>
      </c>
      <c r="B4102" s="533" t="s">
        <v>1201</v>
      </c>
      <c r="C4102" s="533" t="s">
        <v>1059</v>
      </c>
      <c r="G4102" s="533" t="s">
        <v>2723</v>
      </c>
      <c r="H4102" s="533">
        <v>1357</v>
      </c>
      <c r="I4102" s="533" t="s">
        <v>1059</v>
      </c>
      <c r="J4102" s="533" t="s">
        <v>1059</v>
      </c>
      <c r="K4102" s="160" t="s">
        <v>1066</v>
      </c>
      <c r="L4102" s="160" t="s">
        <v>201</v>
      </c>
      <c r="M4102" s="124"/>
      <c r="N4102" s="124"/>
      <c r="O4102" s="160"/>
      <c r="X4102" s="533" t="s">
        <v>201</v>
      </c>
      <c r="Z4102" s="533">
        <v>71540</v>
      </c>
    </row>
    <row r="4103" spans="1:26" ht="15.75" hidden="1">
      <c r="A4103" s="533" t="s">
        <v>2729</v>
      </c>
      <c r="B4103" s="533" t="s">
        <v>1201</v>
      </c>
      <c r="C4103" s="533" t="s">
        <v>1059</v>
      </c>
      <c r="G4103" s="533" t="s">
        <v>2723</v>
      </c>
      <c r="H4103" s="533">
        <v>1358</v>
      </c>
      <c r="I4103" s="533" t="s">
        <v>1059</v>
      </c>
      <c r="J4103" s="533" t="s">
        <v>1059</v>
      </c>
      <c r="K4103" s="160" t="s">
        <v>1067</v>
      </c>
      <c r="L4103" s="160" t="s">
        <v>359</v>
      </c>
      <c r="M4103" s="124"/>
      <c r="N4103" s="124"/>
      <c r="O4103" s="160"/>
      <c r="X4103" s="533" t="s">
        <v>359</v>
      </c>
      <c r="Z4103" s="533">
        <v>103591</v>
      </c>
    </row>
    <row r="4104" spans="1:26" ht="15.75" hidden="1">
      <c r="A4104" s="533" t="s">
        <v>2729</v>
      </c>
      <c r="B4104" s="533" t="s">
        <v>1201</v>
      </c>
      <c r="C4104" s="533" t="s">
        <v>1059</v>
      </c>
      <c r="G4104" s="533" t="s">
        <v>2723</v>
      </c>
      <c r="H4104" s="533">
        <v>1359</v>
      </c>
      <c r="I4104" s="533" t="s">
        <v>1059</v>
      </c>
      <c r="J4104" s="533" t="s">
        <v>1059</v>
      </c>
      <c r="K4104" s="161" t="s">
        <v>422</v>
      </c>
      <c r="L4104" s="161" t="s">
        <v>423</v>
      </c>
      <c r="M4104" s="126"/>
      <c r="N4104" s="126"/>
      <c r="O4104" s="161"/>
      <c r="X4104" s="533" t="s">
        <v>423</v>
      </c>
      <c r="Z4104" s="533">
        <v>8255</v>
      </c>
    </row>
    <row r="4105" spans="1:26" ht="15.75" hidden="1">
      <c r="A4105" s="533" t="s">
        <v>2729</v>
      </c>
      <c r="B4105" s="533" t="s">
        <v>1201</v>
      </c>
      <c r="C4105" s="533" t="s">
        <v>1059</v>
      </c>
      <c r="G4105" s="533" t="s">
        <v>2723</v>
      </c>
      <c r="H4105" s="533">
        <v>1360</v>
      </c>
      <c r="I4105" s="533" t="s">
        <v>1059</v>
      </c>
      <c r="J4105" s="533" t="s">
        <v>1059</v>
      </c>
      <c r="K4105" s="279" t="s">
        <v>445</v>
      </c>
      <c r="L4105" s="279" t="s">
        <v>446</v>
      </c>
      <c r="M4105" s="280"/>
      <c r="N4105" s="280"/>
      <c r="O4105" s="160"/>
      <c r="X4105" s="533" t="s">
        <v>446</v>
      </c>
      <c r="Z4105" s="533">
        <v>0</v>
      </c>
    </row>
    <row r="4106" spans="1:26" ht="15.75" hidden="1">
      <c r="A4106" s="533" t="s">
        <v>2729</v>
      </c>
      <c r="B4106" s="533" t="s">
        <v>1201</v>
      </c>
      <c r="C4106" s="533" t="s">
        <v>1059</v>
      </c>
      <c r="G4106" s="533" t="s">
        <v>2723</v>
      </c>
      <c r="H4106" s="533">
        <v>1361</v>
      </c>
      <c r="I4106" s="533" t="s">
        <v>1059</v>
      </c>
      <c r="J4106" s="533" t="s">
        <v>1059</v>
      </c>
      <c r="K4106" s="160" t="s">
        <v>526</v>
      </c>
      <c r="L4106" s="160" t="s">
        <v>527</v>
      </c>
      <c r="M4106" s="124"/>
      <c r="N4106" s="124"/>
      <c r="O4106" s="160"/>
      <c r="X4106" s="533" t="s">
        <v>527</v>
      </c>
      <c r="Z4106" s="533">
        <v>7270</v>
      </c>
    </row>
    <row r="4107" spans="1:26" ht="15.75" hidden="1">
      <c r="A4107" s="533" t="s">
        <v>2729</v>
      </c>
      <c r="B4107" s="533" t="s">
        <v>1201</v>
      </c>
      <c r="C4107" s="533" t="s">
        <v>1059</v>
      </c>
      <c r="G4107" s="533" t="s">
        <v>2723</v>
      </c>
      <c r="H4107" s="533">
        <v>1362</v>
      </c>
      <c r="I4107" s="533" t="s">
        <v>1059</v>
      </c>
      <c r="J4107" s="533" t="s">
        <v>1059</v>
      </c>
      <c r="K4107" s="278" t="s">
        <v>541</v>
      </c>
      <c r="L4107" s="278" t="s">
        <v>542</v>
      </c>
      <c r="M4107" s="124"/>
      <c r="N4107" s="124"/>
      <c r="O4107" s="160"/>
      <c r="X4107" s="533" t="s">
        <v>542</v>
      </c>
    </row>
    <row r="4108" spans="1:26" ht="15.75" hidden="1">
      <c r="A4108" s="533" t="s">
        <v>2729</v>
      </c>
      <c r="B4108" s="533" t="s">
        <v>1201</v>
      </c>
      <c r="C4108" s="533" t="s">
        <v>1059</v>
      </c>
      <c r="G4108" s="533" t="s">
        <v>2723</v>
      </c>
      <c r="H4108" s="533">
        <v>1363</v>
      </c>
      <c r="I4108" s="533" t="s">
        <v>1059</v>
      </c>
      <c r="J4108" s="533" t="s">
        <v>1059</v>
      </c>
      <c r="K4108" s="29" t="s">
        <v>550</v>
      </c>
      <c r="L4108" s="29" t="s">
        <v>551</v>
      </c>
      <c r="M4108" s="124"/>
      <c r="N4108" s="124"/>
      <c r="O4108" s="160"/>
      <c r="X4108" s="533" t="s">
        <v>551</v>
      </c>
      <c r="Z4108" s="533">
        <v>25339</v>
      </c>
    </row>
    <row r="4109" spans="1:26" ht="15.75" hidden="1">
      <c r="A4109" s="533" t="s">
        <v>2729</v>
      </c>
      <c r="B4109" s="533" t="s">
        <v>1201</v>
      </c>
      <c r="C4109" s="533" t="s">
        <v>1059</v>
      </c>
      <c r="G4109" s="533" t="s">
        <v>2723</v>
      </c>
      <c r="H4109" s="533">
        <v>1364</v>
      </c>
      <c r="I4109" s="533" t="s">
        <v>1059</v>
      </c>
      <c r="J4109" s="533" t="s">
        <v>1059</v>
      </c>
      <c r="K4109" s="29" t="s">
        <v>587</v>
      </c>
      <c r="L4109" s="29" t="s">
        <v>588</v>
      </c>
      <c r="M4109" s="124"/>
      <c r="N4109" s="124"/>
      <c r="O4109" s="160"/>
      <c r="X4109" s="533" t="s">
        <v>588</v>
      </c>
      <c r="Z4109" s="533">
        <v>95927</v>
      </c>
    </row>
    <row r="4110" spans="1:26" ht="15.75" hidden="1">
      <c r="A4110" s="533" t="s">
        <v>2729</v>
      </c>
      <c r="B4110" s="533" t="s">
        <v>1201</v>
      </c>
      <c r="C4110" s="533" t="s">
        <v>1059</v>
      </c>
      <c r="G4110" s="533" t="s">
        <v>2723</v>
      </c>
      <c r="H4110" s="533">
        <v>1365</v>
      </c>
      <c r="I4110" s="533" t="s">
        <v>1059</v>
      </c>
      <c r="J4110" s="533" t="s">
        <v>1059</v>
      </c>
      <c r="K4110" s="29" t="s">
        <v>681</v>
      </c>
      <c r="L4110" s="29" t="s">
        <v>1068</v>
      </c>
      <c r="M4110" s="124"/>
      <c r="N4110" s="124"/>
      <c r="O4110" s="160"/>
      <c r="X4110" s="533" t="s">
        <v>1068</v>
      </c>
      <c r="Z4110" s="533">
        <v>105627</v>
      </c>
    </row>
    <row r="4111" spans="1:26" ht="15.75" hidden="1">
      <c r="A4111" s="533" t="s">
        <v>2729</v>
      </c>
      <c r="B4111" s="533" t="s">
        <v>1201</v>
      </c>
      <c r="C4111" s="533" t="s">
        <v>1059</v>
      </c>
      <c r="G4111" s="533" t="s">
        <v>2723</v>
      </c>
      <c r="H4111" s="533">
        <v>1366</v>
      </c>
      <c r="I4111" s="533" t="s">
        <v>1059</v>
      </c>
      <c r="J4111" s="533" t="s">
        <v>1059</v>
      </c>
      <c r="K4111" s="29" t="s">
        <v>849</v>
      </c>
      <c r="L4111" s="29" t="s">
        <v>850</v>
      </c>
      <c r="M4111" s="124"/>
      <c r="N4111" s="124"/>
      <c r="O4111" s="160"/>
      <c r="X4111" s="533" t="s">
        <v>850</v>
      </c>
      <c r="Z4111" s="533">
        <v>193605</v>
      </c>
    </row>
    <row r="4112" spans="1:26" ht="15.75" hidden="1">
      <c r="A4112" s="533" t="s">
        <v>2729</v>
      </c>
      <c r="B4112" s="533" t="s">
        <v>1201</v>
      </c>
      <c r="C4112" s="533" t="s">
        <v>1059</v>
      </c>
      <c r="G4112" s="533" t="s">
        <v>2723</v>
      </c>
      <c r="H4112" s="533">
        <v>1367</v>
      </c>
      <c r="I4112" s="533" t="s">
        <v>1059</v>
      </c>
      <c r="J4112" s="533" t="s">
        <v>1059</v>
      </c>
      <c r="K4112" s="29" t="s">
        <v>997</v>
      </c>
      <c r="L4112" s="29" t="s">
        <v>998</v>
      </c>
      <c r="M4112" s="124"/>
      <c r="N4112" s="124"/>
      <c r="O4112" s="160"/>
      <c r="X4112" s="533" t="s">
        <v>998</v>
      </c>
      <c r="Z4112" s="533">
        <v>69080</v>
      </c>
    </row>
    <row r="4113" spans="1:26" ht="15.75" hidden="1">
      <c r="A4113" s="533" t="s">
        <v>2729</v>
      </c>
      <c r="B4113" s="533" t="s">
        <v>1201</v>
      </c>
      <c r="C4113" s="533" t="s">
        <v>1059</v>
      </c>
      <c r="G4113" s="533" t="s">
        <v>2723</v>
      </c>
      <c r="H4113" s="533">
        <v>1368</v>
      </c>
      <c r="I4113" s="533" t="s">
        <v>1059</v>
      </c>
      <c r="J4113" s="533" t="s">
        <v>1059</v>
      </c>
      <c r="K4113" s="29" t="s">
        <v>1017</v>
      </c>
      <c r="L4113" s="29" t="s">
        <v>1018</v>
      </c>
      <c r="M4113" s="124"/>
      <c r="N4113" s="124"/>
      <c r="O4113" s="394"/>
      <c r="X4113" s="533" t="s">
        <v>1018</v>
      </c>
      <c r="Z4113" s="533">
        <v>11650</v>
      </c>
    </row>
    <row r="4114" spans="1:26" ht="15.75" hidden="1">
      <c r="A4114" s="533" t="s">
        <v>2729</v>
      </c>
      <c r="B4114" s="533" t="s">
        <v>1201</v>
      </c>
      <c r="C4114" s="533" t="s">
        <v>1059</v>
      </c>
      <c r="G4114" s="533" t="s">
        <v>2723</v>
      </c>
      <c r="H4114" s="533">
        <v>1369</v>
      </c>
      <c r="I4114" s="533" t="s">
        <v>1059</v>
      </c>
      <c r="J4114" s="533" t="s">
        <v>1059</v>
      </c>
      <c r="K4114" s="278" t="s">
        <v>1032</v>
      </c>
      <c r="L4114" s="278" t="s">
        <v>1069</v>
      </c>
      <c r="M4114" s="124"/>
      <c r="N4114" s="124"/>
      <c r="O4114" s="160"/>
      <c r="X4114" s="533" t="s">
        <v>1069</v>
      </c>
    </row>
    <row r="4115" spans="1:26" ht="15.75" hidden="1">
      <c r="A4115" s="533" t="s">
        <v>2729</v>
      </c>
      <c r="B4115" s="533" t="s">
        <v>1201</v>
      </c>
      <c r="C4115" s="533" t="s">
        <v>1059</v>
      </c>
      <c r="G4115" s="533" t="s">
        <v>2723</v>
      </c>
      <c r="H4115" s="533">
        <v>1370</v>
      </c>
      <c r="I4115" s="533" t="s">
        <v>1059</v>
      </c>
      <c r="J4115" s="533" t="s">
        <v>1059</v>
      </c>
      <c r="K4115" s="278" t="s">
        <v>1042</v>
      </c>
      <c r="L4115" s="278" t="s">
        <v>1043</v>
      </c>
      <c r="M4115" s="273"/>
      <c r="N4115" s="273"/>
      <c r="O4115" s="160"/>
      <c r="X4115" s="533" t="s">
        <v>1043</v>
      </c>
    </row>
    <row r="4116" spans="1:26" ht="15.75" hidden="1">
      <c r="A4116" s="533" t="s">
        <v>2729</v>
      </c>
      <c r="B4116" s="533" t="s">
        <v>1201</v>
      </c>
      <c r="C4116" s="533" t="s">
        <v>1059</v>
      </c>
      <c r="G4116" s="533" t="s">
        <v>2723</v>
      </c>
      <c r="H4116" s="533">
        <v>1371</v>
      </c>
      <c r="I4116" s="533" t="s">
        <v>1059</v>
      </c>
      <c r="J4116" s="533" t="s">
        <v>1059</v>
      </c>
      <c r="K4116" s="162" t="s">
        <v>1070</v>
      </c>
      <c r="L4116" s="163"/>
      <c r="M4116" s="163"/>
      <c r="N4116" s="125"/>
      <c r="O4116" s="29"/>
    </row>
    <row r="4117" spans="1:26" ht="15.75" hidden="1">
      <c r="A4117" s="533" t="s">
        <v>2729</v>
      </c>
      <c r="B4117" s="533" t="s">
        <v>1201</v>
      </c>
      <c r="C4117" s="533" t="s">
        <v>1059</v>
      </c>
      <c r="G4117" s="533" t="s">
        <v>2723</v>
      </c>
      <c r="H4117" s="533">
        <v>1372</v>
      </c>
      <c r="I4117" s="533" t="s">
        <v>1059</v>
      </c>
      <c r="J4117" s="533" t="s">
        <v>1059</v>
      </c>
      <c r="K4117" s="86" t="s">
        <v>1071</v>
      </c>
      <c r="L4117" s="163"/>
      <c r="M4117" s="13" t="s">
        <v>8</v>
      </c>
      <c r="N4117" s="126">
        <v>0</v>
      </c>
      <c r="O4117" s="29"/>
      <c r="Y4117" s="533" t="s">
        <v>8</v>
      </c>
      <c r="Z4117" s="533">
        <v>924078</v>
      </c>
    </row>
  </sheetData>
  <autoFilter ref="A1:AE4117" xr:uid="{2CBCA1E8-37BE-4F14-A60A-3FE84730D93B}">
    <filterColumn colId="0">
      <filters>
        <filter val="Mansour"/>
      </filters>
    </filterColumn>
  </autoFilter>
  <conditionalFormatting sqref="L1:P1048576">
    <cfRule type="expression" dxfId="287" priority="3">
      <formula>X1&lt;&gt;L1</formula>
    </cfRule>
  </conditionalFormatting>
  <conditionalFormatting sqref="X2:AB1048576">
    <cfRule type="expression" dxfId="286" priority="2">
      <formula>X2&lt;&gt;L2</formula>
    </cfRule>
  </conditionalFormatting>
  <conditionalFormatting sqref="X1:AB1">
    <cfRule type="expression" dxfId="285" priority="1">
      <formula>AJ1&lt;&gt;X1</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4DDFF-4A8D-49D3-BF1D-84DE512FA330}">
  <dimension ref="A1:C743"/>
  <sheetViews>
    <sheetView topLeftCell="A242" workbookViewId="0">
      <selection activeCell="B264" sqref="B264"/>
    </sheetView>
  </sheetViews>
  <sheetFormatPr defaultRowHeight="15"/>
  <cols>
    <col min="1" max="1" width="9.85546875" style="395" bestFit="1" customWidth="1"/>
    <col min="2" max="2" width="90.42578125" bestFit="1" customWidth="1"/>
    <col min="3" max="3" width="5.7109375" bestFit="1" customWidth="1"/>
  </cols>
  <sheetData>
    <row r="1" spans="1:3">
      <c r="B1" t="s">
        <v>1320</v>
      </c>
      <c r="C1" t="s">
        <v>1206</v>
      </c>
    </row>
    <row r="2" spans="1:3">
      <c r="A2" s="395" t="s">
        <v>1319</v>
      </c>
      <c r="B2" t="s">
        <v>1061</v>
      </c>
      <c r="C2" t="s">
        <v>1321</v>
      </c>
    </row>
    <row r="3" spans="1:3">
      <c r="A3" s="395" t="s">
        <v>1322</v>
      </c>
      <c r="B3" t="s">
        <v>1059</v>
      </c>
      <c r="C3" t="s">
        <v>1323</v>
      </c>
    </row>
    <row r="4" spans="1:3">
      <c r="A4" s="395" t="s">
        <v>1324</v>
      </c>
      <c r="B4" t="s">
        <v>1325</v>
      </c>
      <c r="C4" t="s">
        <v>1323</v>
      </c>
    </row>
    <row r="5" spans="1:3">
      <c r="A5" s="395" t="s">
        <v>1326</v>
      </c>
      <c r="B5" t="s">
        <v>1327</v>
      </c>
      <c r="C5" t="s">
        <v>1323</v>
      </c>
    </row>
    <row r="6" spans="1:3">
      <c r="A6" s="395" t="s">
        <v>1328</v>
      </c>
      <c r="B6" t="s">
        <v>1329</v>
      </c>
      <c r="C6" t="s">
        <v>1323</v>
      </c>
    </row>
    <row r="7" spans="1:3">
      <c r="A7" s="395" t="s">
        <v>1330</v>
      </c>
      <c r="B7" t="s">
        <v>1331</v>
      </c>
      <c r="C7" t="s">
        <v>1323</v>
      </c>
    </row>
    <row r="8" spans="1:3">
      <c r="A8" s="395" t="s">
        <v>1332</v>
      </c>
      <c r="B8" t="s">
        <v>1333</v>
      </c>
      <c r="C8" t="s">
        <v>1323</v>
      </c>
    </row>
    <row r="9" spans="1:3">
      <c r="A9" s="395" t="s">
        <v>1334</v>
      </c>
      <c r="B9" t="s">
        <v>1335</v>
      </c>
      <c r="C9" t="s">
        <v>1323</v>
      </c>
    </row>
    <row r="10" spans="1:3">
      <c r="A10" s="395" t="s">
        <v>1336</v>
      </c>
      <c r="B10" t="s">
        <v>1337</v>
      </c>
      <c r="C10" t="s">
        <v>1323</v>
      </c>
    </row>
    <row r="11" spans="1:3">
      <c r="A11" s="395" t="s">
        <v>1338</v>
      </c>
      <c r="B11" t="s">
        <v>1339</v>
      </c>
      <c r="C11" t="s">
        <v>1340</v>
      </c>
    </row>
    <row r="12" spans="1:3">
      <c r="A12" s="395" t="s">
        <v>1341</v>
      </c>
      <c r="B12" t="s">
        <v>1342</v>
      </c>
      <c r="C12" t="s">
        <v>1323</v>
      </c>
    </row>
    <row r="13" spans="1:3">
      <c r="A13" s="395" t="s">
        <v>1343</v>
      </c>
      <c r="B13" t="s">
        <v>1344</v>
      </c>
      <c r="C13" t="s">
        <v>1323</v>
      </c>
    </row>
    <row r="14" spans="1:3">
      <c r="A14" s="395" t="s">
        <v>1345</v>
      </c>
      <c r="B14" t="s">
        <v>1346</v>
      </c>
      <c r="C14" t="s">
        <v>1323</v>
      </c>
    </row>
    <row r="15" spans="1:3">
      <c r="A15" s="395" t="s">
        <v>1347</v>
      </c>
      <c r="B15" t="s">
        <v>1348</v>
      </c>
      <c r="C15" t="s">
        <v>1321</v>
      </c>
    </row>
    <row r="16" spans="1:3">
      <c r="A16" s="395" t="s">
        <v>1349</v>
      </c>
      <c r="B16" t="s">
        <v>1350</v>
      </c>
      <c r="C16" t="s">
        <v>1323</v>
      </c>
    </row>
    <row r="17" spans="1:3">
      <c r="A17" s="395" t="s">
        <v>1351</v>
      </c>
      <c r="B17" t="s">
        <v>1352</v>
      </c>
      <c r="C17" t="s">
        <v>1323</v>
      </c>
    </row>
    <row r="18" spans="1:3">
      <c r="A18" s="395" t="s">
        <v>1353</v>
      </c>
      <c r="B18" t="s">
        <v>1354</v>
      </c>
      <c r="C18" t="s">
        <v>1323</v>
      </c>
    </row>
    <row r="19" spans="1:3">
      <c r="A19" s="395" t="s">
        <v>1355</v>
      </c>
      <c r="B19" t="s">
        <v>1356</v>
      </c>
      <c r="C19" t="s">
        <v>1321</v>
      </c>
    </row>
    <row r="20" spans="1:3">
      <c r="A20" s="395" t="s">
        <v>1357</v>
      </c>
      <c r="B20" t="s">
        <v>1358</v>
      </c>
      <c r="C20" t="s">
        <v>1323</v>
      </c>
    </row>
    <row r="21" spans="1:3">
      <c r="A21" s="395" t="s">
        <v>1359</v>
      </c>
      <c r="B21" t="s">
        <v>1360</v>
      </c>
      <c r="C21" t="s">
        <v>1323</v>
      </c>
    </row>
    <row r="22" spans="1:3">
      <c r="A22" s="395" t="s">
        <v>1361</v>
      </c>
      <c r="B22" t="s">
        <v>1362</v>
      </c>
      <c r="C22" t="s">
        <v>1323</v>
      </c>
    </row>
    <row r="23" spans="1:3">
      <c r="A23" s="395" t="s">
        <v>1363</v>
      </c>
      <c r="B23" t="s">
        <v>1364</v>
      </c>
      <c r="C23" t="s">
        <v>1323</v>
      </c>
    </row>
    <row r="24" spans="1:3">
      <c r="A24" s="395" t="s">
        <v>1365</v>
      </c>
      <c r="B24" t="s">
        <v>1366</v>
      </c>
      <c r="C24" t="s">
        <v>1323</v>
      </c>
    </row>
    <row r="25" spans="1:3">
      <c r="A25" s="395" t="s">
        <v>1367</v>
      </c>
      <c r="B25" t="s">
        <v>1368</v>
      </c>
      <c r="C25" t="s">
        <v>1323</v>
      </c>
    </row>
    <row r="26" spans="1:3">
      <c r="A26" s="395" t="s">
        <v>1369</v>
      </c>
      <c r="B26" t="s">
        <v>1370</v>
      </c>
      <c r="C26" t="s">
        <v>1323</v>
      </c>
    </row>
    <row r="27" spans="1:3">
      <c r="A27" s="395" t="s">
        <v>1371</v>
      </c>
      <c r="B27" t="s">
        <v>1372</v>
      </c>
      <c r="C27" t="s">
        <v>1323</v>
      </c>
    </row>
    <row r="28" spans="1:3">
      <c r="A28" s="395" t="s">
        <v>1373</v>
      </c>
      <c r="B28" t="s">
        <v>1374</v>
      </c>
      <c r="C28" t="s">
        <v>1323</v>
      </c>
    </row>
    <row r="29" spans="1:3">
      <c r="A29" s="395" t="s">
        <v>1375</v>
      </c>
      <c r="B29" t="s">
        <v>1376</v>
      </c>
      <c r="C29" t="s">
        <v>1323</v>
      </c>
    </row>
    <row r="30" spans="1:3">
      <c r="A30" s="395" t="s">
        <v>2751</v>
      </c>
      <c r="B30" t="s">
        <v>1377</v>
      </c>
      <c r="C30" t="s">
        <v>1323</v>
      </c>
    </row>
    <row r="31" spans="1:3">
      <c r="A31" s="395" t="s">
        <v>1378</v>
      </c>
      <c r="B31" t="s">
        <v>1379</v>
      </c>
      <c r="C31" t="s">
        <v>1323</v>
      </c>
    </row>
    <row r="32" spans="1:3">
      <c r="A32" s="395" t="s">
        <v>1380</v>
      </c>
      <c r="B32" t="s">
        <v>1381</v>
      </c>
      <c r="C32" t="s">
        <v>1323</v>
      </c>
    </row>
    <row r="33" spans="1:3">
      <c r="A33" s="395" t="s">
        <v>1382</v>
      </c>
      <c r="B33" t="s">
        <v>1383</v>
      </c>
      <c r="C33" t="s">
        <v>1323</v>
      </c>
    </row>
    <row r="34" spans="1:3">
      <c r="A34" s="395" t="s">
        <v>1384</v>
      </c>
      <c r="B34" t="s">
        <v>1385</v>
      </c>
      <c r="C34" t="s">
        <v>1323</v>
      </c>
    </row>
    <row r="35" spans="1:3">
      <c r="A35" s="395" t="s">
        <v>1386</v>
      </c>
      <c r="B35" t="s">
        <v>1387</v>
      </c>
      <c r="C35" t="s">
        <v>1323</v>
      </c>
    </row>
    <row r="36" spans="1:3">
      <c r="A36" s="395" t="s">
        <v>1388</v>
      </c>
      <c r="B36" t="s">
        <v>1389</v>
      </c>
      <c r="C36" t="s">
        <v>1323</v>
      </c>
    </row>
    <row r="37" spans="1:3">
      <c r="A37" s="395" t="s">
        <v>1390</v>
      </c>
      <c r="B37" t="s">
        <v>1391</v>
      </c>
      <c r="C37" t="s">
        <v>1323</v>
      </c>
    </row>
    <row r="38" spans="1:3">
      <c r="A38" s="395" t="s">
        <v>1392</v>
      </c>
      <c r="B38" t="s">
        <v>1393</v>
      </c>
      <c r="C38" t="s">
        <v>1323</v>
      </c>
    </row>
    <row r="39" spans="1:3">
      <c r="A39" s="395" t="s">
        <v>1394</v>
      </c>
      <c r="B39" t="s">
        <v>1395</v>
      </c>
      <c r="C39" t="s">
        <v>1323</v>
      </c>
    </row>
    <row r="40" spans="1:3">
      <c r="A40" s="395" t="s">
        <v>1396</v>
      </c>
      <c r="B40" t="s">
        <v>1397</v>
      </c>
      <c r="C40" t="s">
        <v>1323</v>
      </c>
    </row>
    <row r="41" spans="1:3">
      <c r="A41" s="395" t="s">
        <v>1398</v>
      </c>
      <c r="B41" t="s">
        <v>1399</v>
      </c>
      <c r="C41" t="s">
        <v>1321</v>
      </c>
    </row>
    <row r="43" spans="1:3">
      <c r="B43" t="s">
        <v>1400</v>
      </c>
    </row>
    <row r="44" spans="1:3">
      <c r="A44" s="395" t="s">
        <v>1401</v>
      </c>
      <c r="B44" t="s">
        <v>1402</v>
      </c>
      <c r="C44" t="s">
        <v>1403</v>
      </c>
    </row>
    <row r="45" spans="1:3">
      <c r="A45" s="395" t="s">
        <v>1404</v>
      </c>
      <c r="B45" t="s">
        <v>1405</v>
      </c>
      <c r="C45" t="s">
        <v>1406</v>
      </c>
    </row>
    <row r="46" spans="1:3">
      <c r="A46" s="395" t="s">
        <v>1407</v>
      </c>
      <c r="B46" t="s">
        <v>1408</v>
      </c>
      <c r="C46" t="s">
        <v>1406</v>
      </c>
    </row>
    <row r="47" spans="1:3">
      <c r="A47" s="395" t="s">
        <v>1409</v>
      </c>
      <c r="B47" t="s">
        <v>1410</v>
      </c>
      <c r="C47" t="s">
        <v>1406</v>
      </c>
    </row>
    <row r="48" spans="1:3">
      <c r="A48" s="395" t="s">
        <v>1411</v>
      </c>
      <c r="B48" t="s">
        <v>1412</v>
      </c>
      <c r="C48" t="s">
        <v>1340</v>
      </c>
    </row>
    <row r="49" spans="1:3">
      <c r="A49" s="395" t="s">
        <v>1413</v>
      </c>
      <c r="B49" t="s">
        <v>1414</v>
      </c>
      <c r="C49" t="s">
        <v>1321</v>
      </c>
    </row>
    <row r="51" spans="1:3">
      <c r="B51" t="s">
        <v>1415</v>
      </c>
    </row>
    <row r="52" spans="1:3">
      <c r="A52" s="395" t="s">
        <v>1416</v>
      </c>
      <c r="B52" t="s">
        <v>1417</v>
      </c>
      <c r="C52" t="s">
        <v>1340</v>
      </c>
    </row>
    <row r="53" spans="1:3">
      <c r="A53" s="395" t="s">
        <v>1418</v>
      </c>
      <c r="B53" t="s">
        <v>1419</v>
      </c>
      <c r="C53" t="s">
        <v>1340</v>
      </c>
    </row>
    <row r="54" spans="1:3">
      <c r="A54" s="395" t="s">
        <v>1420</v>
      </c>
      <c r="B54" t="s">
        <v>1421</v>
      </c>
      <c r="C54" t="s">
        <v>1340</v>
      </c>
    </row>
    <row r="55" spans="1:3">
      <c r="A55" s="395" t="s">
        <v>1422</v>
      </c>
      <c r="B55" t="s">
        <v>1423</v>
      </c>
      <c r="C55" t="s">
        <v>1340</v>
      </c>
    </row>
    <row r="56" spans="1:3">
      <c r="A56" s="395" t="s">
        <v>1424</v>
      </c>
      <c r="B56" t="s">
        <v>1425</v>
      </c>
      <c r="C56" t="s">
        <v>1340</v>
      </c>
    </row>
    <row r="57" spans="1:3">
      <c r="A57" s="395" t="s">
        <v>1426</v>
      </c>
      <c r="B57" t="s">
        <v>1427</v>
      </c>
      <c r="C57" t="s">
        <v>1340</v>
      </c>
    </row>
    <row r="58" spans="1:3">
      <c r="A58" s="395" t="s">
        <v>1428</v>
      </c>
      <c r="B58" t="s">
        <v>1429</v>
      </c>
      <c r="C58" t="s">
        <v>1340</v>
      </c>
    </row>
    <row r="59" spans="1:3">
      <c r="A59" s="395" t="s">
        <v>1430</v>
      </c>
      <c r="B59" t="s">
        <v>1431</v>
      </c>
      <c r="C59" t="s">
        <v>1340</v>
      </c>
    </row>
    <row r="60" spans="1:3">
      <c r="A60" s="395" t="s">
        <v>1432</v>
      </c>
      <c r="B60" t="s">
        <v>1433</v>
      </c>
      <c r="C60" t="s">
        <v>1340</v>
      </c>
    </row>
    <row r="61" spans="1:3">
      <c r="A61" s="395" t="s">
        <v>1434</v>
      </c>
      <c r="B61" t="s">
        <v>1435</v>
      </c>
      <c r="C61" t="s">
        <v>1340</v>
      </c>
    </row>
    <row r="62" spans="1:3">
      <c r="A62" s="395" t="s">
        <v>1436</v>
      </c>
      <c r="B62" t="s">
        <v>1437</v>
      </c>
      <c r="C62" t="s">
        <v>1340</v>
      </c>
    </row>
    <row r="63" spans="1:3">
      <c r="A63" s="395" t="s">
        <v>1438</v>
      </c>
      <c r="B63" t="s">
        <v>1439</v>
      </c>
      <c r="C63" t="s">
        <v>1340</v>
      </c>
    </row>
    <row r="64" spans="1:3">
      <c r="A64" s="395" t="s">
        <v>1440</v>
      </c>
      <c r="B64" t="s">
        <v>1441</v>
      </c>
      <c r="C64" t="s">
        <v>1340</v>
      </c>
    </row>
    <row r="65" spans="1:3">
      <c r="A65" s="395" t="s">
        <v>1442</v>
      </c>
      <c r="B65" t="s">
        <v>1443</v>
      </c>
      <c r="C65" t="s">
        <v>1340</v>
      </c>
    </row>
    <row r="66" spans="1:3">
      <c r="A66" s="395" t="s">
        <v>1444</v>
      </c>
      <c r="B66" t="s">
        <v>1445</v>
      </c>
      <c r="C66" t="s">
        <v>1321</v>
      </c>
    </row>
    <row r="67" spans="1:3">
      <c r="A67" s="395" t="s">
        <v>1446</v>
      </c>
      <c r="B67" t="s">
        <v>1447</v>
      </c>
      <c r="C67" t="s">
        <v>1340</v>
      </c>
    </row>
    <row r="68" spans="1:3">
      <c r="A68" s="395" t="s">
        <v>1448</v>
      </c>
      <c r="B68" t="s">
        <v>1449</v>
      </c>
      <c r="C68" t="s">
        <v>1321</v>
      </c>
    </row>
    <row r="69" spans="1:3">
      <c r="A69" s="395" t="s">
        <v>1450</v>
      </c>
      <c r="B69" t="s">
        <v>1451</v>
      </c>
      <c r="C69" t="s">
        <v>1321</v>
      </c>
    </row>
    <row r="70" spans="1:3">
      <c r="A70" s="395" t="s">
        <v>1452</v>
      </c>
      <c r="B70" t="s">
        <v>1453</v>
      </c>
      <c r="C70" t="s">
        <v>1321</v>
      </c>
    </row>
    <row r="71" spans="1:3">
      <c r="A71" s="395" t="s">
        <v>1454</v>
      </c>
      <c r="B71" t="s">
        <v>1455</v>
      </c>
      <c r="C71" t="s">
        <v>1321</v>
      </c>
    </row>
    <row r="73" spans="1:3">
      <c r="B73" t="s">
        <v>1456</v>
      </c>
    </row>
    <row r="74" spans="1:3">
      <c r="A74" s="395" t="s">
        <v>1457</v>
      </c>
      <c r="B74" t="s">
        <v>1458</v>
      </c>
      <c r="C74" t="s">
        <v>1321</v>
      </c>
    </row>
    <row r="75" spans="1:3">
      <c r="A75" s="395" t="s">
        <v>1459</v>
      </c>
      <c r="B75" t="s">
        <v>1460</v>
      </c>
      <c r="C75" t="s">
        <v>1321</v>
      </c>
    </row>
    <row r="76" spans="1:3">
      <c r="A76" s="395" t="s">
        <v>1461</v>
      </c>
      <c r="B76" t="s">
        <v>1462</v>
      </c>
      <c r="C76" t="s">
        <v>1321</v>
      </c>
    </row>
    <row r="77" spans="1:3">
      <c r="A77" s="395" t="s">
        <v>1463</v>
      </c>
      <c r="B77" t="s">
        <v>1464</v>
      </c>
      <c r="C77" t="s">
        <v>1321</v>
      </c>
    </row>
    <row r="79" spans="1:3">
      <c r="B79" t="s">
        <v>1465</v>
      </c>
    </row>
    <row r="80" spans="1:3">
      <c r="A80" s="395" t="s">
        <v>1466</v>
      </c>
      <c r="B80" t="s">
        <v>1467</v>
      </c>
      <c r="C80" t="s">
        <v>1340</v>
      </c>
    </row>
    <row r="81" spans="1:3">
      <c r="A81" s="395" t="s">
        <v>1468</v>
      </c>
      <c r="B81" t="s">
        <v>1469</v>
      </c>
      <c r="C81" t="s">
        <v>1340</v>
      </c>
    </row>
    <row r="82" spans="1:3">
      <c r="A82" s="395" t="s">
        <v>1470</v>
      </c>
      <c r="B82" t="s">
        <v>1471</v>
      </c>
      <c r="C82" t="s">
        <v>1321</v>
      </c>
    </row>
    <row r="83" spans="1:3">
      <c r="A83" s="395" t="s">
        <v>1472</v>
      </c>
      <c r="B83" t="s">
        <v>1473</v>
      </c>
      <c r="C83" t="s">
        <v>1340</v>
      </c>
    </row>
    <row r="84" spans="1:3">
      <c r="A84" s="395" t="s">
        <v>1474</v>
      </c>
      <c r="B84" t="s">
        <v>1475</v>
      </c>
      <c r="C84" t="s">
        <v>1340</v>
      </c>
    </row>
    <row r="85" spans="1:3">
      <c r="A85" s="395" t="s">
        <v>1476</v>
      </c>
      <c r="B85" t="s">
        <v>1477</v>
      </c>
      <c r="C85" t="s">
        <v>1321</v>
      </c>
    </row>
    <row r="86" spans="1:3">
      <c r="A86" s="395" t="s">
        <v>1478</v>
      </c>
      <c r="B86" t="s">
        <v>1479</v>
      </c>
      <c r="C86" t="s">
        <v>1321</v>
      </c>
    </row>
    <row r="87" spans="1:3">
      <c r="A87" s="395" t="s">
        <v>1480</v>
      </c>
      <c r="B87" t="s">
        <v>1481</v>
      </c>
      <c r="C87" t="s">
        <v>1321</v>
      </c>
    </row>
    <row r="88" spans="1:3">
      <c r="A88" s="395" t="s">
        <v>1482</v>
      </c>
      <c r="B88" t="s">
        <v>1483</v>
      </c>
      <c r="C88" t="s">
        <v>1321</v>
      </c>
    </row>
    <row r="89" spans="1:3">
      <c r="A89" s="395" t="s">
        <v>1484</v>
      </c>
      <c r="B89" t="s">
        <v>1485</v>
      </c>
      <c r="C89" t="s">
        <v>1321</v>
      </c>
    </row>
    <row r="90" spans="1:3">
      <c r="A90" s="395" t="s">
        <v>1486</v>
      </c>
      <c r="B90" t="s">
        <v>1487</v>
      </c>
      <c r="C90" t="s">
        <v>1321</v>
      </c>
    </row>
    <row r="91" spans="1:3">
      <c r="A91" s="395" t="s">
        <v>1488</v>
      </c>
      <c r="B91" t="s">
        <v>1489</v>
      </c>
      <c r="C91" t="s">
        <v>1321</v>
      </c>
    </row>
    <row r="92" spans="1:3">
      <c r="A92" s="395" t="s">
        <v>1490</v>
      </c>
      <c r="B92" t="s">
        <v>1491</v>
      </c>
      <c r="C92" t="s">
        <v>1321</v>
      </c>
    </row>
    <row r="93" spans="1:3">
      <c r="A93" s="395" t="s">
        <v>1492</v>
      </c>
      <c r="B93" t="s">
        <v>1493</v>
      </c>
      <c r="C93" t="s">
        <v>1321</v>
      </c>
    </row>
    <row r="95" spans="1:3">
      <c r="B95" t="s">
        <v>1494</v>
      </c>
    </row>
    <row r="96" spans="1:3">
      <c r="A96" s="395" t="s">
        <v>1495</v>
      </c>
      <c r="B96" t="s">
        <v>1496</v>
      </c>
      <c r="C96" t="s">
        <v>1321</v>
      </c>
    </row>
    <row r="97" spans="1:3">
      <c r="A97" s="395" t="s">
        <v>1497</v>
      </c>
      <c r="B97" t="s">
        <v>1498</v>
      </c>
      <c r="C97" t="s">
        <v>1321</v>
      </c>
    </row>
    <row r="98" spans="1:3">
      <c r="A98" s="395" t="s">
        <v>1499</v>
      </c>
      <c r="B98" t="s">
        <v>1500</v>
      </c>
      <c r="C98" t="s">
        <v>1321</v>
      </c>
    </row>
    <row r="99" spans="1:3">
      <c r="A99" s="395" t="s">
        <v>1501</v>
      </c>
      <c r="B99" t="s">
        <v>1502</v>
      </c>
      <c r="C99" t="s">
        <v>1321</v>
      </c>
    </row>
    <row r="100" spans="1:3">
      <c r="A100" s="395" t="s">
        <v>1503</v>
      </c>
      <c r="B100" t="s">
        <v>1504</v>
      </c>
      <c r="C100" t="s">
        <v>1321</v>
      </c>
    </row>
    <row r="101" spans="1:3">
      <c r="A101" s="395" t="s">
        <v>1505</v>
      </c>
      <c r="B101" t="s">
        <v>1506</v>
      </c>
      <c r="C101" t="s">
        <v>1321</v>
      </c>
    </row>
    <row r="102" spans="1:3">
      <c r="A102" s="395" t="s">
        <v>1507</v>
      </c>
      <c r="B102" t="s">
        <v>1508</v>
      </c>
      <c r="C102" t="s">
        <v>1321</v>
      </c>
    </row>
    <row r="103" spans="1:3">
      <c r="A103" s="395" t="s">
        <v>1509</v>
      </c>
      <c r="B103" t="s">
        <v>1510</v>
      </c>
      <c r="C103" t="s">
        <v>1321</v>
      </c>
    </row>
    <row r="104" spans="1:3">
      <c r="A104" s="395" t="s">
        <v>1511</v>
      </c>
      <c r="B104" t="s">
        <v>1512</v>
      </c>
      <c r="C104" t="s">
        <v>1321</v>
      </c>
    </row>
    <row r="105" spans="1:3">
      <c r="A105" s="395" t="s">
        <v>1513</v>
      </c>
      <c r="B105" t="s">
        <v>1514</v>
      </c>
      <c r="C105" t="s">
        <v>1321</v>
      </c>
    </row>
    <row r="106" spans="1:3">
      <c r="A106" s="395" t="s">
        <v>1515</v>
      </c>
      <c r="B106" t="s">
        <v>1516</v>
      </c>
      <c r="C106" t="s">
        <v>1321</v>
      </c>
    </row>
    <row r="107" spans="1:3">
      <c r="A107" s="395" t="s">
        <v>1517</v>
      </c>
      <c r="B107" t="s">
        <v>1518</v>
      </c>
      <c r="C107" t="s">
        <v>1321</v>
      </c>
    </row>
    <row r="108" spans="1:3">
      <c r="A108" s="395" t="s">
        <v>1519</v>
      </c>
      <c r="B108" t="s">
        <v>1520</v>
      </c>
      <c r="C108" t="s">
        <v>1321</v>
      </c>
    </row>
    <row r="110" spans="1:3">
      <c r="B110" t="s">
        <v>1521</v>
      </c>
    </row>
    <row r="111" spans="1:3">
      <c r="A111" s="395" t="s">
        <v>1522</v>
      </c>
      <c r="B111" t="s">
        <v>1523</v>
      </c>
      <c r="C111" t="s">
        <v>1340</v>
      </c>
    </row>
    <row r="112" spans="1:3">
      <c r="A112" s="395" t="s">
        <v>1524</v>
      </c>
      <c r="B112" t="s">
        <v>1525</v>
      </c>
      <c r="C112" t="s">
        <v>1340</v>
      </c>
    </row>
    <row r="113" spans="1:3">
      <c r="A113" s="395" t="s">
        <v>1526</v>
      </c>
      <c r="B113" t="s">
        <v>1527</v>
      </c>
      <c r="C113" t="s">
        <v>1340</v>
      </c>
    </row>
    <row r="114" spans="1:3">
      <c r="A114" s="395" t="s">
        <v>1528</v>
      </c>
      <c r="B114" t="s">
        <v>1529</v>
      </c>
      <c r="C114" t="s">
        <v>1340</v>
      </c>
    </row>
    <row r="115" spans="1:3">
      <c r="A115" s="395" t="s">
        <v>1530</v>
      </c>
      <c r="B115" t="s">
        <v>1531</v>
      </c>
      <c r="C115" t="s">
        <v>1340</v>
      </c>
    </row>
    <row r="116" spans="1:3">
      <c r="A116" s="395" t="s">
        <v>1532</v>
      </c>
      <c r="B116" t="s">
        <v>1533</v>
      </c>
      <c r="C116" t="s">
        <v>1340</v>
      </c>
    </row>
    <row r="117" spans="1:3">
      <c r="A117" s="395" t="s">
        <v>1534</v>
      </c>
      <c r="B117" t="s">
        <v>1535</v>
      </c>
      <c r="C117" t="s">
        <v>1321</v>
      </c>
    </row>
    <row r="118" spans="1:3">
      <c r="A118" s="395" t="s">
        <v>1536</v>
      </c>
      <c r="B118" t="s">
        <v>1537</v>
      </c>
      <c r="C118" t="s">
        <v>1321</v>
      </c>
    </row>
    <row r="119" spans="1:3">
      <c r="A119" s="395" t="s">
        <v>1538</v>
      </c>
      <c r="B119" t="s">
        <v>1539</v>
      </c>
      <c r="C119" t="s">
        <v>1321</v>
      </c>
    </row>
    <row r="120" spans="1:3">
      <c r="A120" s="395" t="s">
        <v>1540</v>
      </c>
      <c r="B120" t="s">
        <v>1541</v>
      </c>
      <c r="C120" t="s">
        <v>1340</v>
      </c>
    </row>
    <row r="121" spans="1:3">
      <c r="A121" s="395" t="s">
        <v>1542</v>
      </c>
      <c r="B121" t="s">
        <v>1543</v>
      </c>
      <c r="C121" t="s">
        <v>1340</v>
      </c>
    </row>
    <row r="122" spans="1:3">
      <c r="A122" s="395" t="s">
        <v>1544</v>
      </c>
      <c r="B122" t="s">
        <v>1545</v>
      </c>
      <c r="C122" t="s">
        <v>1340</v>
      </c>
    </row>
    <row r="123" spans="1:3">
      <c r="A123" s="395" t="s">
        <v>1546</v>
      </c>
      <c r="B123" t="s">
        <v>1547</v>
      </c>
      <c r="C123" t="s">
        <v>1321</v>
      </c>
    </row>
    <row r="124" spans="1:3">
      <c r="A124" s="395" t="s">
        <v>1548</v>
      </c>
      <c r="B124" t="s">
        <v>1549</v>
      </c>
      <c r="C124" t="s">
        <v>1321</v>
      </c>
    </row>
    <row r="125" spans="1:3">
      <c r="A125" s="395" t="s">
        <v>1550</v>
      </c>
      <c r="B125" t="s">
        <v>1551</v>
      </c>
      <c r="C125" t="s">
        <v>1321</v>
      </c>
    </row>
    <row r="126" spans="1:3">
      <c r="A126" s="395" t="s">
        <v>1552</v>
      </c>
      <c r="B126" t="s">
        <v>1553</v>
      </c>
      <c r="C126" t="s">
        <v>1321</v>
      </c>
    </row>
    <row r="127" spans="1:3">
      <c r="A127" s="395" t="s">
        <v>1554</v>
      </c>
      <c r="B127" t="s">
        <v>1555</v>
      </c>
      <c r="C127" t="s">
        <v>1321</v>
      </c>
    </row>
    <row r="128" spans="1:3">
      <c r="A128" s="395" t="s">
        <v>1556</v>
      </c>
      <c r="B128" t="s">
        <v>1557</v>
      </c>
      <c r="C128" t="s">
        <v>1321</v>
      </c>
    </row>
    <row r="129" spans="1:3">
      <c r="A129" s="395" t="s">
        <v>1558</v>
      </c>
      <c r="B129" t="s">
        <v>1559</v>
      </c>
      <c r="C129" t="s">
        <v>1321</v>
      </c>
    </row>
    <row r="130" spans="1:3">
      <c r="A130" s="395" t="s">
        <v>1560</v>
      </c>
      <c r="B130" t="s">
        <v>1561</v>
      </c>
      <c r="C130" t="s">
        <v>1321</v>
      </c>
    </row>
    <row r="131" spans="1:3">
      <c r="A131" s="395" t="s">
        <v>1562</v>
      </c>
      <c r="B131" t="s">
        <v>1563</v>
      </c>
      <c r="C131" t="s">
        <v>1321</v>
      </c>
    </row>
    <row r="132" spans="1:3">
      <c r="A132" s="395" t="s">
        <v>1564</v>
      </c>
      <c r="B132" t="s">
        <v>1565</v>
      </c>
      <c r="C132" t="s">
        <v>1321</v>
      </c>
    </row>
    <row r="133" spans="1:3">
      <c r="A133" s="395" t="s">
        <v>1566</v>
      </c>
      <c r="B133" t="s">
        <v>1567</v>
      </c>
      <c r="C133" t="s">
        <v>1321</v>
      </c>
    </row>
    <row r="134" spans="1:3">
      <c r="A134" s="395" t="s">
        <v>1568</v>
      </c>
      <c r="B134" t="s">
        <v>1569</v>
      </c>
      <c r="C134" t="s">
        <v>1321</v>
      </c>
    </row>
    <row r="135" spans="1:3">
      <c r="A135" s="395" t="s">
        <v>1570</v>
      </c>
      <c r="B135" t="s">
        <v>1571</v>
      </c>
      <c r="C135" t="s">
        <v>1321</v>
      </c>
    </row>
    <row r="136" spans="1:3">
      <c r="A136" s="395" t="s">
        <v>1572</v>
      </c>
      <c r="B136" t="s">
        <v>1573</v>
      </c>
      <c r="C136" t="s">
        <v>1321</v>
      </c>
    </row>
    <row r="137" spans="1:3">
      <c r="A137" s="395" t="s">
        <v>1574</v>
      </c>
      <c r="B137" t="s">
        <v>1575</v>
      </c>
      <c r="C137" t="s">
        <v>1321</v>
      </c>
    </row>
    <row r="138" spans="1:3">
      <c r="A138" s="395" t="s">
        <v>1576</v>
      </c>
      <c r="B138" t="s">
        <v>1577</v>
      </c>
      <c r="C138" t="s">
        <v>1321</v>
      </c>
    </row>
    <row r="139" spans="1:3">
      <c r="A139" s="395" t="s">
        <v>1578</v>
      </c>
      <c r="B139" t="s">
        <v>1579</v>
      </c>
      <c r="C139" t="s">
        <v>1321</v>
      </c>
    </row>
    <row r="140" spans="1:3">
      <c r="A140" s="395" t="s">
        <v>1580</v>
      </c>
      <c r="B140" t="s">
        <v>1581</v>
      </c>
      <c r="C140" t="s">
        <v>1321</v>
      </c>
    </row>
    <row r="141" spans="1:3">
      <c r="A141" s="395" t="s">
        <v>1582</v>
      </c>
      <c r="B141" t="s">
        <v>1583</v>
      </c>
      <c r="C141" t="s">
        <v>1321</v>
      </c>
    </row>
    <row r="142" spans="1:3">
      <c r="A142" s="395" t="s">
        <v>1584</v>
      </c>
      <c r="B142" t="s">
        <v>1585</v>
      </c>
      <c r="C142" t="s">
        <v>1321</v>
      </c>
    </row>
    <row r="143" spans="1:3">
      <c r="A143" s="395" t="s">
        <v>1586</v>
      </c>
      <c r="B143" t="s">
        <v>1587</v>
      </c>
      <c r="C143" t="s">
        <v>1321</v>
      </c>
    </row>
    <row r="144" spans="1:3">
      <c r="A144" s="395" t="s">
        <v>1588</v>
      </c>
      <c r="B144" t="s">
        <v>1589</v>
      </c>
      <c r="C144" t="s">
        <v>1321</v>
      </c>
    </row>
    <row r="145" spans="1:3">
      <c r="A145" s="395" t="s">
        <v>1590</v>
      </c>
      <c r="B145" t="s">
        <v>1591</v>
      </c>
      <c r="C145" t="s">
        <v>1321</v>
      </c>
    </row>
    <row r="146" spans="1:3">
      <c r="A146" s="395" t="s">
        <v>1592</v>
      </c>
      <c r="B146" t="s">
        <v>1593</v>
      </c>
      <c r="C146" t="s">
        <v>1321</v>
      </c>
    </row>
    <row r="147" spans="1:3">
      <c r="A147" s="395" t="s">
        <v>1594</v>
      </c>
      <c r="B147" t="s">
        <v>1595</v>
      </c>
      <c r="C147" t="s">
        <v>1321</v>
      </c>
    </row>
    <row r="148" spans="1:3">
      <c r="A148" s="395" t="s">
        <v>1596</v>
      </c>
      <c r="B148" t="s">
        <v>1597</v>
      </c>
      <c r="C148" t="s">
        <v>1321</v>
      </c>
    </row>
    <row r="149" spans="1:3">
      <c r="A149" s="395" t="s">
        <v>1598</v>
      </c>
      <c r="B149" t="s">
        <v>1599</v>
      </c>
      <c r="C149" t="s">
        <v>1321</v>
      </c>
    </row>
    <row r="150" spans="1:3">
      <c r="A150" s="395" t="s">
        <v>1600</v>
      </c>
      <c r="B150" t="s">
        <v>1601</v>
      </c>
      <c r="C150" t="s">
        <v>1321</v>
      </c>
    </row>
    <row r="151" spans="1:3">
      <c r="A151" s="395" t="s">
        <v>1602</v>
      </c>
      <c r="B151" t="s">
        <v>1603</v>
      </c>
      <c r="C151" t="s">
        <v>1321</v>
      </c>
    </row>
    <row r="152" spans="1:3">
      <c r="A152" s="395" t="s">
        <v>1604</v>
      </c>
      <c r="B152" t="s">
        <v>1605</v>
      </c>
      <c r="C152" t="s">
        <v>1321</v>
      </c>
    </row>
    <row r="153" spans="1:3">
      <c r="A153" s="395" t="s">
        <v>1606</v>
      </c>
      <c r="B153" t="s">
        <v>1607</v>
      </c>
      <c r="C153" t="s">
        <v>1321</v>
      </c>
    </row>
    <row r="154" spans="1:3">
      <c r="A154" s="395" t="s">
        <v>1608</v>
      </c>
      <c r="B154" t="s">
        <v>1609</v>
      </c>
      <c r="C154" t="s">
        <v>1321</v>
      </c>
    </row>
    <row r="155" spans="1:3">
      <c r="A155" s="395" t="s">
        <v>1610</v>
      </c>
      <c r="B155" t="s">
        <v>1611</v>
      </c>
      <c r="C155" t="s">
        <v>1321</v>
      </c>
    </row>
    <row r="156" spans="1:3">
      <c r="A156" s="395" t="s">
        <v>1612</v>
      </c>
      <c r="B156" t="s">
        <v>1613</v>
      </c>
      <c r="C156" t="s">
        <v>1321</v>
      </c>
    </row>
    <row r="158" spans="1:3">
      <c r="B158" t="s">
        <v>1614</v>
      </c>
    </row>
    <row r="159" spans="1:3">
      <c r="A159" s="395" t="s">
        <v>1615</v>
      </c>
      <c r="B159" t="s">
        <v>1616</v>
      </c>
      <c r="C159" t="s">
        <v>1321</v>
      </c>
    </row>
    <row r="160" spans="1:3">
      <c r="A160" s="395" t="s">
        <v>1617</v>
      </c>
      <c r="B160" t="s">
        <v>1618</v>
      </c>
      <c r="C160" t="s">
        <v>1321</v>
      </c>
    </row>
    <row r="161" spans="1:3">
      <c r="A161" s="395" t="s">
        <v>1619</v>
      </c>
      <c r="B161" t="s">
        <v>1620</v>
      </c>
      <c r="C161" t="s">
        <v>1321</v>
      </c>
    </row>
    <row r="162" spans="1:3">
      <c r="A162" s="395" t="s">
        <v>1621</v>
      </c>
      <c r="B162" t="s">
        <v>1622</v>
      </c>
      <c r="C162" t="s">
        <v>1321</v>
      </c>
    </row>
    <row r="163" spans="1:3">
      <c r="A163" s="395" t="s">
        <v>1623</v>
      </c>
      <c r="B163" t="s">
        <v>1624</v>
      </c>
      <c r="C163" t="s">
        <v>1321</v>
      </c>
    </row>
    <row r="164" spans="1:3">
      <c r="A164" s="395" t="s">
        <v>1625</v>
      </c>
      <c r="B164" t="s">
        <v>1626</v>
      </c>
      <c r="C164" t="s">
        <v>1321</v>
      </c>
    </row>
    <row r="165" spans="1:3">
      <c r="A165" s="395" t="s">
        <v>1627</v>
      </c>
      <c r="B165" t="s">
        <v>1628</v>
      </c>
      <c r="C165" t="s">
        <v>1321</v>
      </c>
    </row>
    <row r="166" spans="1:3">
      <c r="A166" s="395" t="s">
        <v>1629</v>
      </c>
      <c r="B166" t="s">
        <v>1630</v>
      </c>
      <c r="C166" t="s">
        <v>1321</v>
      </c>
    </row>
    <row r="167" spans="1:3">
      <c r="A167" s="395" t="s">
        <v>1631</v>
      </c>
      <c r="B167" t="s">
        <v>1632</v>
      </c>
      <c r="C167" t="s">
        <v>1321</v>
      </c>
    </row>
    <row r="168" spans="1:3">
      <c r="A168" s="395" t="s">
        <v>1633</v>
      </c>
      <c r="B168" t="s">
        <v>1634</v>
      </c>
      <c r="C168" t="s">
        <v>1321</v>
      </c>
    </row>
    <row r="169" spans="1:3">
      <c r="A169" s="395" t="s">
        <v>1635</v>
      </c>
      <c r="B169" t="s">
        <v>1636</v>
      </c>
      <c r="C169" t="s">
        <v>1321</v>
      </c>
    </row>
    <row r="170" spans="1:3">
      <c r="A170" s="395" t="s">
        <v>1637</v>
      </c>
      <c r="B170" t="s">
        <v>1638</v>
      </c>
      <c r="C170" t="s">
        <v>1321</v>
      </c>
    </row>
    <row r="171" spans="1:3">
      <c r="A171" s="395" t="s">
        <v>1639</v>
      </c>
      <c r="B171" t="s">
        <v>1640</v>
      </c>
      <c r="C171" t="s">
        <v>1321</v>
      </c>
    </row>
    <row r="172" spans="1:3">
      <c r="A172" s="395" t="s">
        <v>1641</v>
      </c>
      <c r="B172" t="s">
        <v>1642</v>
      </c>
      <c r="C172" t="s">
        <v>1321</v>
      </c>
    </row>
    <row r="173" spans="1:3">
      <c r="A173" s="395" t="s">
        <v>1643</v>
      </c>
      <c r="B173" t="s">
        <v>1644</v>
      </c>
      <c r="C173" t="s">
        <v>1321</v>
      </c>
    </row>
    <row r="174" spans="1:3">
      <c r="A174" s="395" t="s">
        <v>1645</v>
      </c>
      <c r="B174" t="s">
        <v>1646</v>
      </c>
      <c r="C174" t="s">
        <v>1321</v>
      </c>
    </row>
    <row r="175" spans="1:3">
      <c r="A175" s="395" t="s">
        <v>1647</v>
      </c>
      <c r="B175" t="s">
        <v>1648</v>
      </c>
      <c r="C175" t="s">
        <v>1321</v>
      </c>
    </row>
    <row r="176" spans="1:3">
      <c r="A176" s="395" t="s">
        <v>1649</v>
      </c>
      <c r="B176" t="s">
        <v>1650</v>
      </c>
      <c r="C176" t="s">
        <v>1321</v>
      </c>
    </row>
    <row r="177" spans="1:3">
      <c r="A177" s="395" t="s">
        <v>1651</v>
      </c>
      <c r="B177" t="s">
        <v>1652</v>
      </c>
      <c r="C177" t="s">
        <v>1321</v>
      </c>
    </row>
    <row r="178" spans="1:3">
      <c r="A178" s="395" t="s">
        <v>1653</v>
      </c>
      <c r="B178" t="s">
        <v>1654</v>
      </c>
      <c r="C178" t="s">
        <v>1321</v>
      </c>
    </row>
    <row r="179" spans="1:3">
      <c r="A179" s="395" t="s">
        <v>1655</v>
      </c>
      <c r="B179" t="s">
        <v>1656</v>
      </c>
      <c r="C179" t="s">
        <v>1321</v>
      </c>
    </row>
    <row r="180" spans="1:3">
      <c r="A180" s="395" t="s">
        <v>1657</v>
      </c>
      <c r="B180" t="s">
        <v>1658</v>
      </c>
      <c r="C180" t="s">
        <v>1321</v>
      </c>
    </row>
    <row r="181" spans="1:3">
      <c r="A181" s="395" t="s">
        <v>1659</v>
      </c>
      <c r="B181" t="s">
        <v>1660</v>
      </c>
      <c r="C181" t="s">
        <v>1321</v>
      </c>
    </row>
    <row r="182" spans="1:3">
      <c r="A182" s="395" t="s">
        <v>1661</v>
      </c>
      <c r="B182" t="s">
        <v>1662</v>
      </c>
      <c r="C182" t="s">
        <v>1321</v>
      </c>
    </row>
    <row r="183" spans="1:3">
      <c r="A183" s="395" t="s">
        <v>1663</v>
      </c>
      <c r="B183" t="s">
        <v>1664</v>
      </c>
      <c r="C183" t="s">
        <v>1321</v>
      </c>
    </row>
    <row r="184" spans="1:3">
      <c r="A184" s="395" t="s">
        <v>1665</v>
      </c>
      <c r="B184" t="s">
        <v>1666</v>
      </c>
      <c r="C184" t="s">
        <v>1321</v>
      </c>
    </row>
    <row r="185" spans="1:3">
      <c r="A185" s="395" t="s">
        <v>1667</v>
      </c>
      <c r="B185" t="s">
        <v>1668</v>
      </c>
      <c r="C185" t="s">
        <v>1321</v>
      </c>
    </row>
    <row r="186" spans="1:3">
      <c r="A186" s="395" t="s">
        <v>1669</v>
      </c>
      <c r="B186" t="s">
        <v>1670</v>
      </c>
      <c r="C186" t="s">
        <v>1321</v>
      </c>
    </row>
    <row r="187" spans="1:3">
      <c r="A187" s="395" t="s">
        <v>1671</v>
      </c>
      <c r="B187" t="s">
        <v>1672</v>
      </c>
      <c r="C187" t="s">
        <v>1321</v>
      </c>
    </row>
    <row r="188" spans="1:3">
      <c r="A188" s="395" t="s">
        <v>1673</v>
      </c>
      <c r="B188" t="s">
        <v>1674</v>
      </c>
      <c r="C188" t="s">
        <v>1321</v>
      </c>
    </row>
    <row r="189" spans="1:3">
      <c r="A189" s="395" t="s">
        <v>1675</v>
      </c>
      <c r="B189" t="s">
        <v>1676</v>
      </c>
      <c r="C189" t="s">
        <v>1321</v>
      </c>
    </row>
    <row r="190" spans="1:3">
      <c r="A190" s="395" t="s">
        <v>1677</v>
      </c>
      <c r="B190" t="s">
        <v>1678</v>
      </c>
      <c r="C190" t="s">
        <v>1321</v>
      </c>
    </row>
    <row r="191" spans="1:3">
      <c r="A191" s="395" t="s">
        <v>1679</v>
      </c>
      <c r="B191" t="s">
        <v>1680</v>
      </c>
      <c r="C191" t="s">
        <v>1321</v>
      </c>
    </row>
    <row r="192" spans="1:3">
      <c r="A192" s="395" t="s">
        <v>1681</v>
      </c>
      <c r="B192" t="s">
        <v>1682</v>
      </c>
      <c r="C192" t="s">
        <v>1321</v>
      </c>
    </row>
    <row r="193" spans="1:3">
      <c r="A193" s="395" t="s">
        <v>1683</v>
      </c>
      <c r="B193" t="s">
        <v>1684</v>
      </c>
      <c r="C193" t="s">
        <v>1321</v>
      </c>
    </row>
    <row r="194" spans="1:3">
      <c r="A194" s="395" t="s">
        <v>1685</v>
      </c>
      <c r="B194" t="s">
        <v>1686</v>
      </c>
      <c r="C194" t="s">
        <v>1321</v>
      </c>
    </row>
    <row r="195" spans="1:3">
      <c r="A195" s="395" t="s">
        <v>1687</v>
      </c>
      <c r="B195" t="s">
        <v>1688</v>
      </c>
      <c r="C195" t="s">
        <v>1321</v>
      </c>
    </row>
    <row r="197" spans="1:3">
      <c r="B197" t="s">
        <v>1689</v>
      </c>
    </row>
    <row r="198" spans="1:3">
      <c r="A198" s="395" t="s">
        <v>1690</v>
      </c>
      <c r="B198" t="s">
        <v>1691</v>
      </c>
      <c r="C198" t="s">
        <v>1321</v>
      </c>
    </row>
    <row r="199" spans="1:3">
      <c r="A199" s="395" t="s">
        <v>1692</v>
      </c>
      <c r="B199" t="s">
        <v>1693</v>
      </c>
      <c r="C199" t="s">
        <v>1321</v>
      </c>
    </row>
    <row r="200" spans="1:3">
      <c r="A200" s="395" t="s">
        <v>1694</v>
      </c>
      <c r="B200" t="s">
        <v>1695</v>
      </c>
      <c r="C200" t="s">
        <v>1321</v>
      </c>
    </row>
    <row r="201" spans="1:3">
      <c r="A201" s="395" t="s">
        <v>1696</v>
      </c>
      <c r="B201" t="s">
        <v>1697</v>
      </c>
      <c r="C201" t="s">
        <v>1321</v>
      </c>
    </row>
    <row r="202" spans="1:3">
      <c r="A202" s="395" t="s">
        <v>1698</v>
      </c>
      <c r="B202" t="s">
        <v>1699</v>
      </c>
      <c r="C202" t="s">
        <v>1321</v>
      </c>
    </row>
    <row r="203" spans="1:3">
      <c r="A203" s="395" t="s">
        <v>1700</v>
      </c>
      <c r="B203" t="s">
        <v>1701</v>
      </c>
      <c r="C203" t="s">
        <v>1321</v>
      </c>
    </row>
    <row r="204" spans="1:3">
      <c r="A204" s="395" t="s">
        <v>1702</v>
      </c>
      <c r="B204" t="s">
        <v>1703</v>
      </c>
      <c r="C204" t="s">
        <v>1321</v>
      </c>
    </row>
    <row r="205" spans="1:3">
      <c r="A205" s="395" t="s">
        <v>1704</v>
      </c>
      <c r="B205" t="s">
        <v>1705</v>
      </c>
      <c r="C205" t="s">
        <v>1321</v>
      </c>
    </row>
    <row r="206" spans="1:3">
      <c r="A206" s="395" t="s">
        <v>1706</v>
      </c>
      <c r="B206" t="s">
        <v>1707</v>
      </c>
      <c r="C206" t="s">
        <v>1321</v>
      </c>
    </row>
    <row r="207" spans="1:3">
      <c r="A207" s="395" t="s">
        <v>1708</v>
      </c>
      <c r="B207" t="s">
        <v>1709</v>
      </c>
      <c r="C207" t="s">
        <v>1321</v>
      </c>
    </row>
    <row r="208" spans="1:3">
      <c r="A208" s="395" t="s">
        <v>1710</v>
      </c>
      <c r="B208" t="s">
        <v>1711</v>
      </c>
      <c r="C208" t="s">
        <v>1321</v>
      </c>
    </row>
    <row r="209" spans="1:3">
      <c r="A209" s="395" t="s">
        <v>1712</v>
      </c>
      <c r="B209" t="s">
        <v>1713</v>
      </c>
      <c r="C209" t="s">
        <v>1321</v>
      </c>
    </row>
    <row r="210" spans="1:3">
      <c r="A210" s="395" t="s">
        <v>1714</v>
      </c>
      <c r="B210" t="s">
        <v>1715</v>
      </c>
      <c r="C210" t="s">
        <v>1321</v>
      </c>
    </row>
    <row r="211" spans="1:3">
      <c r="A211" s="395" t="s">
        <v>1716</v>
      </c>
      <c r="B211" t="s">
        <v>1717</v>
      </c>
      <c r="C211" t="s">
        <v>1321</v>
      </c>
    </row>
    <row r="212" spans="1:3">
      <c r="A212" s="395" t="s">
        <v>1718</v>
      </c>
      <c r="B212" t="s">
        <v>1719</v>
      </c>
      <c r="C212" t="s">
        <v>1321</v>
      </c>
    </row>
    <row r="213" spans="1:3">
      <c r="A213" s="395" t="s">
        <v>1720</v>
      </c>
      <c r="B213" t="s">
        <v>1721</v>
      </c>
    </row>
    <row r="214" spans="1:3">
      <c r="A214" s="395" t="s">
        <v>1722</v>
      </c>
      <c r="B214" t="s">
        <v>1723</v>
      </c>
      <c r="C214" t="s">
        <v>1321</v>
      </c>
    </row>
    <row r="215" spans="1:3">
      <c r="A215" s="395" t="s">
        <v>1724</v>
      </c>
      <c r="B215" t="s">
        <v>1725</v>
      </c>
      <c r="C215" t="s">
        <v>1321</v>
      </c>
    </row>
    <row r="216" spans="1:3">
      <c r="A216" s="395" t="s">
        <v>1726</v>
      </c>
      <c r="B216" t="s">
        <v>1727</v>
      </c>
      <c r="C216" t="s">
        <v>1321</v>
      </c>
    </row>
    <row r="217" spans="1:3">
      <c r="A217" s="395" t="s">
        <v>1728</v>
      </c>
      <c r="B217" t="s">
        <v>1729</v>
      </c>
      <c r="C217" t="s">
        <v>1321</v>
      </c>
    </row>
    <row r="218" spans="1:3">
      <c r="A218" s="395" t="s">
        <v>1730</v>
      </c>
      <c r="B218" t="s">
        <v>1731</v>
      </c>
      <c r="C218" t="s">
        <v>1321</v>
      </c>
    </row>
    <row r="219" spans="1:3">
      <c r="A219" s="395" t="s">
        <v>1732</v>
      </c>
      <c r="B219" t="s">
        <v>1733</v>
      </c>
      <c r="C219" t="s">
        <v>1321</v>
      </c>
    </row>
    <row r="220" spans="1:3">
      <c r="A220" s="395" t="s">
        <v>1734</v>
      </c>
      <c r="B220" t="s">
        <v>1735</v>
      </c>
      <c r="C220" t="s">
        <v>1321</v>
      </c>
    </row>
    <row r="221" spans="1:3">
      <c r="A221" s="395" t="s">
        <v>1736</v>
      </c>
      <c r="B221" t="s">
        <v>1737</v>
      </c>
      <c r="C221" t="s">
        <v>1321</v>
      </c>
    </row>
    <row r="222" spans="1:3">
      <c r="A222" s="395" t="s">
        <v>1738</v>
      </c>
      <c r="B222" t="s">
        <v>1739</v>
      </c>
      <c r="C222" t="s">
        <v>1321</v>
      </c>
    </row>
    <row r="223" spans="1:3">
      <c r="A223" s="395" t="s">
        <v>1740</v>
      </c>
      <c r="B223" t="s">
        <v>1741</v>
      </c>
      <c r="C223" t="s">
        <v>1321</v>
      </c>
    </row>
    <row r="224" spans="1:3">
      <c r="A224" s="395" t="s">
        <v>1742</v>
      </c>
      <c r="B224" t="s">
        <v>1743</v>
      </c>
      <c r="C224" t="s">
        <v>1321</v>
      </c>
    </row>
    <row r="225" spans="1:3">
      <c r="A225" s="395" t="s">
        <v>1744</v>
      </c>
      <c r="B225" t="s">
        <v>1745</v>
      </c>
      <c r="C225" t="s">
        <v>1321</v>
      </c>
    </row>
    <row r="226" spans="1:3">
      <c r="A226" s="395" t="s">
        <v>1746</v>
      </c>
      <c r="B226" t="s">
        <v>1747</v>
      </c>
      <c r="C226" t="s">
        <v>1321</v>
      </c>
    </row>
    <row r="227" spans="1:3">
      <c r="A227" s="395" t="s">
        <v>1748</v>
      </c>
      <c r="B227" t="s">
        <v>1749</v>
      </c>
      <c r="C227" t="s">
        <v>1321</v>
      </c>
    </row>
    <row r="228" spans="1:3">
      <c r="A228" s="395" t="s">
        <v>1750</v>
      </c>
      <c r="B228" t="s">
        <v>1751</v>
      </c>
      <c r="C228" t="s">
        <v>1321</v>
      </c>
    </row>
    <row r="229" spans="1:3">
      <c r="A229" s="395" t="s">
        <v>1752</v>
      </c>
      <c r="B229" t="s">
        <v>1753</v>
      </c>
      <c r="C229" t="s">
        <v>1321</v>
      </c>
    </row>
    <row r="230" spans="1:3">
      <c r="A230" s="395" t="s">
        <v>1754</v>
      </c>
      <c r="B230" t="s">
        <v>1755</v>
      </c>
      <c r="C230" t="s">
        <v>1321</v>
      </c>
    </row>
    <row r="231" spans="1:3">
      <c r="A231" s="395" t="s">
        <v>1756</v>
      </c>
      <c r="B231" t="s">
        <v>1757</v>
      </c>
      <c r="C231" t="s">
        <v>1321</v>
      </c>
    </row>
    <row r="232" spans="1:3">
      <c r="A232" s="395" t="s">
        <v>1758</v>
      </c>
      <c r="B232" t="s">
        <v>1759</v>
      </c>
      <c r="C232" t="s">
        <v>1321</v>
      </c>
    </row>
    <row r="233" spans="1:3">
      <c r="A233" s="395" t="s">
        <v>1760</v>
      </c>
      <c r="B233" t="s">
        <v>1761</v>
      </c>
      <c r="C233" t="s">
        <v>1321</v>
      </c>
    </row>
    <row r="234" spans="1:3">
      <c r="A234" s="395" t="s">
        <v>1762</v>
      </c>
      <c r="B234" t="s">
        <v>1763</v>
      </c>
      <c r="C234" t="s">
        <v>1321</v>
      </c>
    </row>
    <row r="235" spans="1:3">
      <c r="A235" s="395" t="s">
        <v>1764</v>
      </c>
      <c r="B235" t="s">
        <v>1765</v>
      </c>
      <c r="C235" t="s">
        <v>1321</v>
      </c>
    </row>
    <row r="236" spans="1:3">
      <c r="A236" s="395" t="s">
        <v>1766</v>
      </c>
      <c r="B236" t="s">
        <v>1767</v>
      </c>
      <c r="C236" t="s">
        <v>1321</v>
      </c>
    </row>
    <row r="237" spans="1:3">
      <c r="A237" s="395" t="s">
        <v>1768</v>
      </c>
      <c r="B237" t="s">
        <v>1769</v>
      </c>
      <c r="C237" t="s">
        <v>1321</v>
      </c>
    </row>
    <row r="238" spans="1:3">
      <c r="A238" s="395" t="s">
        <v>1770</v>
      </c>
      <c r="B238" t="s">
        <v>1771</v>
      </c>
      <c r="C238" t="s">
        <v>1321</v>
      </c>
    </row>
    <row r="239" spans="1:3">
      <c r="A239" s="395" t="s">
        <v>1772</v>
      </c>
      <c r="B239" t="s">
        <v>1773</v>
      </c>
      <c r="C239" t="s">
        <v>1321</v>
      </c>
    </row>
    <row r="240" spans="1:3">
      <c r="A240" s="395" t="s">
        <v>1774</v>
      </c>
      <c r="B240" t="s">
        <v>1775</v>
      </c>
      <c r="C240" t="s">
        <v>1321</v>
      </c>
    </row>
    <row r="241" spans="1:3">
      <c r="A241" s="395" t="s">
        <v>1776</v>
      </c>
      <c r="B241" t="s">
        <v>1777</v>
      </c>
      <c r="C241" t="s">
        <v>1321</v>
      </c>
    </row>
    <row r="242" spans="1:3">
      <c r="A242" s="395" t="s">
        <v>1778</v>
      </c>
      <c r="B242" t="s">
        <v>1779</v>
      </c>
      <c r="C242" t="s">
        <v>1321</v>
      </c>
    </row>
    <row r="243" spans="1:3">
      <c r="A243" s="395" t="s">
        <v>1780</v>
      </c>
      <c r="B243" t="s">
        <v>1781</v>
      </c>
    </row>
    <row r="244" spans="1:3">
      <c r="A244" s="395" t="s">
        <v>1782</v>
      </c>
      <c r="B244" t="s">
        <v>1783</v>
      </c>
    </row>
    <row r="245" spans="1:3">
      <c r="A245" s="395" t="s">
        <v>1784</v>
      </c>
      <c r="B245" t="s">
        <v>1785</v>
      </c>
      <c r="C245" t="s">
        <v>1321</v>
      </c>
    </row>
    <row r="247" spans="1:3">
      <c r="B247" t="s">
        <v>1786</v>
      </c>
    </row>
    <row r="248" spans="1:3">
      <c r="A248" s="395" t="s">
        <v>1787</v>
      </c>
      <c r="B248" t="s">
        <v>1788</v>
      </c>
      <c r="C248" t="s">
        <v>1321</v>
      </c>
    </row>
    <row r="249" spans="1:3">
      <c r="A249" s="395" t="s">
        <v>1789</v>
      </c>
      <c r="B249" t="s">
        <v>1790</v>
      </c>
      <c r="C249" t="s">
        <v>1321</v>
      </c>
    </row>
    <row r="250" spans="1:3">
      <c r="A250" s="395" t="s">
        <v>1791</v>
      </c>
      <c r="B250" t="s">
        <v>1792</v>
      </c>
      <c r="C250" t="s">
        <v>1321</v>
      </c>
    </row>
    <row r="251" spans="1:3">
      <c r="A251" s="395" t="s">
        <v>1793</v>
      </c>
      <c r="B251" t="s">
        <v>1794</v>
      </c>
      <c r="C251" t="s">
        <v>1321</v>
      </c>
    </row>
    <row r="252" spans="1:3">
      <c r="A252" s="395" t="s">
        <v>1795</v>
      </c>
      <c r="B252" t="s">
        <v>1796</v>
      </c>
      <c r="C252" t="s">
        <v>1321</v>
      </c>
    </row>
    <row r="253" spans="1:3">
      <c r="A253" s="395" t="s">
        <v>1797</v>
      </c>
      <c r="B253" t="s">
        <v>1798</v>
      </c>
      <c r="C253" t="s">
        <v>1321</v>
      </c>
    </row>
    <row r="254" spans="1:3">
      <c r="A254" s="395" t="s">
        <v>1799</v>
      </c>
      <c r="B254" t="s">
        <v>1800</v>
      </c>
      <c r="C254" t="s">
        <v>1321</v>
      </c>
    </row>
    <row r="255" spans="1:3">
      <c r="A255" s="395" t="s">
        <v>1801</v>
      </c>
      <c r="B255" t="s">
        <v>1802</v>
      </c>
      <c r="C255" t="s">
        <v>1321</v>
      </c>
    </row>
    <row r="256" spans="1:3">
      <c r="A256" s="395" t="s">
        <v>1803</v>
      </c>
      <c r="B256" t="s">
        <v>1804</v>
      </c>
      <c r="C256" t="s">
        <v>1321</v>
      </c>
    </row>
    <row r="257" spans="1:3">
      <c r="A257" s="395" t="s">
        <v>1805</v>
      </c>
      <c r="B257" t="s">
        <v>1806</v>
      </c>
      <c r="C257" t="s">
        <v>1321</v>
      </c>
    </row>
    <row r="258" spans="1:3">
      <c r="A258" s="395" t="s">
        <v>1807</v>
      </c>
      <c r="B258" t="s">
        <v>1808</v>
      </c>
      <c r="C258" t="s">
        <v>1321</v>
      </c>
    </row>
    <row r="259" spans="1:3">
      <c r="A259" s="395" t="s">
        <v>1809</v>
      </c>
      <c r="B259" t="s">
        <v>1810</v>
      </c>
      <c r="C259" t="s">
        <v>1321</v>
      </c>
    </row>
    <row r="260" spans="1:3">
      <c r="A260" s="395" t="s">
        <v>1811</v>
      </c>
      <c r="B260" t="s">
        <v>1812</v>
      </c>
      <c r="C260" t="s">
        <v>1321</v>
      </c>
    </row>
    <row r="261" spans="1:3">
      <c r="A261" s="395" t="s">
        <v>1813</v>
      </c>
      <c r="B261" t="s">
        <v>1814</v>
      </c>
      <c r="C261" t="s">
        <v>1321</v>
      </c>
    </row>
    <row r="262" spans="1:3">
      <c r="A262" s="395" t="s">
        <v>1815</v>
      </c>
      <c r="B262" t="s">
        <v>1816</v>
      </c>
      <c r="C262" t="s">
        <v>1321</v>
      </c>
    </row>
    <row r="263" spans="1:3">
      <c r="A263" s="395" t="s">
        <v>1817</v>
      </c>
      <c r="B263" t="s">
        <v>1818</v>
      </c>
      <c r="C263" t="s">
        <v>1321</v>
      </c>
    </row>
    <row r="264" spans="1:3">
      <c r="A264" s="395" t="s">
        <v>1819</v>
      </c>
      <c r="B264" t="s">
        <v>1820</v>
      </c>
      <c r="C264" t="s">
        <v>1821</v>
      </c>
    </row>
    <row r="265" spans="1:3">
      <c r="A265" s="395" t="s">
        <v>1822</v>
      </c>
      <c r="B265" t="s">
        <v>1823</v>
      </c>
      <c r="C265" t="s">
        <v>1821</v>
      </c>
    </row>
    <row r="266" spans="1:3">
      <c r="A266" s="395" t="s">
        <v>1824</v>
      </c>
      <c r="B266" t="s">
        <v>1825</v>
      </c>
      <c r="C266" t="s">
        <v>1321</v>
      </c>
    </row>
    <row r="267" spans="1:3">
      <c r="A267" s="395" t="s">
        <v>1826</v>
      </c>
      <c r="B267" t="s">
        <v>1827</v>
      </c>
      <c r="C267" t="s">
        <v>1321</v>
      </c>
    </row>
    <row r="268" spans="1:3">
      <c r="A268" s="395" t="s">
        <v>1828</v>
      </c>
      <c r="B268" t="s">
        <v>1829</v>
      </c>
      <c r="C268" t="s">
        <v>1321</v>
      </c>
    </row>
    <row r="269" spans="1:3">
      <c r="A269" s="395" t="s">
        <v>1830</v>
      </c>
      <c r="B269" t="s">
        <v>1831</v>
      </c>
      <c r="C269" t="s">
        <v>1321</v>
      </c>
    </row>
    <row r="271" spans="1:3">
      <c r="B271" t="s">
        <v>1832</v>
      </c>
    </row>
    <row r="272" spans="1:3">
      <c r="A272" s="395" t="s">
        <v>1833</v>
      </c>
      <c r="B272" t="s">
        <v>1834</v>
      </c>
      <c r="C272" t="s">
        <v>1835</v>
      </c>
    </row>
    <row r="273" spans="1:3">
      <c r="A273" s="395" t="s">
        <v>1836</v>
      </c>
      <c r="B273" t="s">
        <v>1837</v>
      </c>
      <c r="C273" t="s">
        <v>1321</v>
      </c>
    </row>
    <row r="274" spans="1:3">
      <c r="A274" s="395" t="s">
        <v>1838</v>
      </c>
      <c r="B274" t="s">
        <v>1839</v>
      </c>
      <c r="C274" t="s">
        <v>1321</v>
      </c>
    </row>
    <row r="275" spans="1:3">
      <c r="A275" s="395" t="s">
        <v>1840</v>
      </c>
      <c r="B275" t="s">
        <v>1841</v>
      </c>
      <c r="C275" t="s">
        <v>1321</v>
      </c>
    </row>
    <row r="276" spans="1:3">
      <c r="A276" s="395" t="s">
        <v>1842</v>
      </c>
      <c r="B276" t="s">
        <v>1843</v>
      </c>
      <c r="C276" t="s">
        <v>1821</v>
      </c>
    </row>
    <row r="277" spans="1:3">
      <c r="A277" s="395" t="s">
        <v>1844</v>
      </c>
      <c r="B277" t="s">
        <v>1845</v>
      </c>
      <c r="C277" t="s">
        <v>1321</v>
      </c>
    </row>
    <row r="278" spans="1:3">
      <c r="A278" s="395" t="s">
        <v>1846</v>
      </c>
      <c r="B278" t="s">
        <v>1847</v>
      </c>
      <c r="C278" t="s">
        <v>1821</v>
      </c>
    </row>
    <row r="279" spans="1:3">
      <c r="A279" s="395" t="s">
        <v>1848</v>
      </c>
      <c r="B279" t="s">
        <v>1849</v>
      </c>
      <c r="C279" t="s">
        <v>1821</v>
      </c>
    </row>
    <row r="280" spans="1:3">
      <c r="A280" s="395" t="s">
        <v>1850</v>
      </c>
      <c r="B280" t="s">
        <v>1851</v>
      </c>
      <c r="C280" t="s">
        <v>1321</v>
      </c>
    </row>
    <row r="281" spans="1:3">
      <c r="A281" s="395" t="s">
        <v>1852</v>
      </c>
      <c r="B281" t="s">
        <v>1853</v>
      </c>
      <c r="C281" t="s">
        <v>1821</v>
      </c>
    </row>
    <row r="282" spans="1:3">
      <c r="A282" s="395" t="s">
        <v>1854</v>
      </c>
      <c r="B282" t="s">
        <v>1855</v>
      </c>
      <c r="C282" t="s">
        <v>1821</v>
      </c>
    </row>
    <row r="284" spans="1:3">
      <c r="B284" t="s">
        <v>1856</v>
      </c>
    </row>
    <row r="285" spans="1:3">
      <c r="A285" s="395" t="s">
        <v>1857</v>
      </c>
      <c r="B285" t="s">
        <v>1858</v>
      </c>
      <c r="C285" t="s">
        <v>1321</v>
      </c>
    </row>
    <row r="286" spans="1:3">
      <c r="A286" s="395" t="s">
        <v>1859</v>
      </c>
      <c r="B286" t="s">
        <v>1860</v>
      </c>
      <c r="C286" t="s">
        <v>1321</v>
      </c>
    </row>
    <row r="287" spans="1:3">
      <c r="A287" s="395" t="s">
        <v>1861</v>
      </c>
      <c r="B287" t="s">
        <v>1862</v>
      </c>
      <c r="C287" t="s">
        <v>1321</v>
      </c>
    </row>
    <row r="288" spans="1:3">
      <c r="A288" s="395" t="s">
        <v>1863</v>
      </c>
      <c r="B288" t="s">
        <v>1864</v>
      </c>
      <c r="C288" t="s">
        <v>1321</v>
      </c>
    </row>
    <row r="289" spans="1:3">
      <c r="A289" s="395" t="s">
        <v>1865</v>
      </c>
      <c r="B289" t="s">
        <v>1866</v>
      </c>
      <c r="C289" t="s">
        <v>1321</v>
      </c>
    </row>
    <row r="290" spans="1:3">
      <c r="A290" s="395" t="s">
        <v>1867</v>
      </c>
      <c r="B290" t="s">
        <v>1868</v>
      </c>
      <c r="C290" t="s">
        <v>1321</v>
      </c>
    </row>
    <row r="291" spans="1:3">
      <c r="A291" s="395" t="s">
        <v>1869</v>
      </c>
      <c r="B291" t="s">
        <v>1870</v>
      </c>
      <c r="C291" t="s">
        <v>1321</v>
      </c>
    </row>
    <row r="292" spans="1:3">
      <c r="A292" s="395" t="s">
        <v>1871</v>
      </c>
      <c r="B292" t="s">
        <v>1872</v>
      </c>
      <c r="C292" t="s">
        <v>1321</v>
      </c>
    </row>
    <row r="293" spans="1:3">
      <c r="A293" s="395" t="s">
        <v>1873</v>
      </c>
      <c r="B293" t="s">
        <v>1874</v>
      </c>
      <c r="C293" t="s">
        <v>1321</v>
      </c>
    </row>
    <row r="294" spans="1:3">
      <c r="A294" s="395" t="s">
        <v>1875</v>
      </c>
      <c r="B294" t="s">
        <v>1876</v>
      </c>
      <c r="C294" t="s">
        <v>1321</v>
      </c>
    </row>
    <row r="295" spans="1:3">
      <c r="A295" s="395" t="s">
        <v>1877</v>
      </c>
      <c r="B295" t="s">
        <v>1878</v>
      </c>
      <c r="C295" t="s">
        <v>1321</v>
      </c>
    </row>
    <row r="296" spans="1:3">
      <c r="A296" s="395" t="s">
        <v>1879</v>
      </c>
      <c r="B296" t="s">
        <v>1880</v>
      </c>
      <c r="C296" t="s">
        <v>1321</v>
      </c>
    </row>
    <row r="297" spans="1:3">
      <c r="A297" s="395" t="s">
        <v>1881</v>
      </c>
      <c r="B297" t="s">
        <v>1882</v>
      </c>
      <c r="C297" t="s">
        <v>1321</v>
      </c>
    </row>
    <row r="298" spans="1:3">
      <c r="A298" s="395" t="s">
        <v>1883</v>
      </c>
      <c r="B298" t="s">
        <v>1884</v>
      </c>
      <c r="C298" t="s">
        <v>1321</v>
      </c>
    </row>
    <row r="299" spans="1:3">
      <c r="A299" s="395" t="s">
        <v>1885</v>
      </c>
      <c r="B299" t="s">
        <v>1886</v>
      </c>
      <c r="C299" t="s">
        <v>1321</v>
      </c>
    </row>
    <row r="300" spans="1:3">
      <c r="A300" s="395" t="s">
        <v>1887</v>
      </c>
      <c r="B300" t="s">
        <v>1888</v>
      </c>
      <c r="C300" t="s">
        <v>1889</v>
      </c>
    </row>
    <row r="301" spans="1:3">
      <c r="A301" s="395" t="s">
        <v>1890</v>
      </c>
      <c r="B301" t="s">
        <v>1891</v>
      </c>
      <c r="C301" t="s">
        <v>1889</v>
      </c>
    </row>
    <row r="303" spans="1:3">
      <c r="B303" t="s">
        <v>1892</v>
      </c>
    </row>
    <row r="304" spans="1:3">
      <c r="A304" s="395" t="s">
        <v>1893</v>
      </c>
      <c r="B304" t="s">
        <v>1894</v>
      </c>
      <c r="C304" t="s">
        <v>1321</v>
      </c>
    </row>
    <row r="305" spans="1:3">
      <c r="A305" s="395" t="s">
        <v>1895</v>
      </c>
      <c r="B305" t="s">
        <v>1896</v>
      </c>
      <c r="C305" t="s">
        <v>1889</v>
      </c>
    </row>
    <row r="306" spans="1:3">
      <c r="A306" s="395" t="s">
        <v>1897</v>
      </c>
      <c r="B306" t="s">
        <v>1898</v>
      </c>
      <c r="C306" t="s">
        <v>1321</v>
      </c>
    </row>
    <row r="307" spans="1:3">
      <c r="A307" s="395" t="s">
        <v>1899</v>
      </c>
      <c r="B307" t="s">
        <v>1900</v>
      </c>
      <c r="C307" t="s">
        <v>1321</v>
      </c>
    </row>
    <row r="308" spans="1:3">
      <c r="A308" s="395" t="s">
        <v>1901</v>
      </c>
      <c r="B308" t="s">
        <v>1902</v>
      </c>
      <c r="C308" t="s">
        <v>1321</v>
      </c>
    </row>
    <row r="309" spans="1:3">
      <c r="A309" s="395" t="s">
        <v>1903</v>
      </c>
      <c r="B309" t="s">
        <v>1904</v>
      </c>
      <c r="C309" t="s">
        <v>1321</v>
      </c>
    </row>
    <row r="310" spans="1:3">
      <c r="A310" s="395" t="s">
        <v>1905</v>
      </c>
      <c r="B310" t="s">
        <v>1906</v>
      </c>
      <c r="C310" t="s">
        <v>1321</v>
      </c>
    </row>
    <row r="311" spans="1:3">
      <c r="A311" s="395" t="s">
        <v>1907</v>
      </c>
      <c r="B311" t="s">
        <v>1908</v>
      </c>
      <c r="C311" t="s">
        <v>1321</v>
      </c>
    </row>
    <row r="312" spans="1:3">
      <c r="A312" s="395" t="s">
        <v>1909</v>
      </c>
      <c r="B312" t="s">
        <v>1910</v>
      </c>
      <c r="C312" t="s">
        <v>1321</v>
      </c>
    </row>
    <row r="313" spans="1:3">
      <c r="A313" s="395" t="s">
        <v>1911</v>
      </c>
      <c r="B313" t="s">
        <v>1912</v>
      </c>
      <c r="C313" t="s">
        <v>1321</v>
      </c>
    </row>
    <row r="315" spans="1:3">
      <c r="B315" t="s">
        <v>1913</v>
      </c>
    </row>
    <row r="316" spans="1:3">
      <c r="A316" s="395" t="s">
        <v>1914</v>
      </c>
      <c r="B316" t="s">
        <v>1915</v>
      </c>
      <c r="C316" t="s">
        <v>1835</v>
      </c>
    </row>
    <row r="317" spans="1:3">
      <c r="A317" s="395" t="s">
        <v>1916</v>
      </c>
      <c r="B317" t="s">
        <v>1917</v>
      </c>
      <c r="C317" t="s">
        <v>1835</v>
      </c>
    </row>
    <row r="318" spans="1:3">
      <c r="A318" s="395" t="s">
        <v>1918</v>
      </c>
      <c r="B318" t="s">
        <v>1919</v>
      </c>
      <c r="C318" t="s">
        <v>1835</v>
      </c>
    </row>
    <row r="319" spans="1:3">
      <c r="A319" s="395" t="s">
        <v>1920</v>
      </c>
      <c r="B319" t="s">
        <v>1921</v>
      </c>
      <c r="C319" t="s">
        <v>1835</v>
      </c>
    </row>
    <row r="320" spans="1:3">
      <c r="A320" s="395" t="s">
        <v>1922</v>
      </c>
      <c r="B320" t="s">
        <v>1923</v>
      </c>
      <c r="C320" t="s">
        <v>1835</v>
      </c>
    </row>
    <row r="321" spans="1:3">
      <c r="A321" s="395" t="s">
        <v>1924</v>
      </c>
      <c r="B321" t="s">
        <v>1925</v>
      </c>
      <c r="C321" t="s">
        <v>1821</v>
      </c>
    </row>
    <row r="322" spans="1:3">
      <c r="A322" s="395" t="s">
        <v>1926</v>
      </c>
      <c r="B322" t="s">
        <v>1927</v>
      </c>
      <c r="C322" t="s">
        <v>1821</v>
      </c>
    </row>
    <row r="323" spans="1:3">
      <c r="A323" s="395" t="s">
        <v>1928</v>
      </c>
      <c r="B323" t="s">
        <v>1929</v>
      </c>
      <c r="C323" t="s">
        <v>1821</v>
      </c>
    </row>
    <row r="325" spans="1:3">
      <c r="B325" t="s">
        <v>1930</v>
      </c>
    </row>
    <row r="326" spans="1:3">
      <c r="A326" s="395" t="s">
        <v>1931</v>
      </c>
      <c r="B326" t="s">
        <v>1932</v>
      </c>
      <c r="C326" t="s">
        <v>1821</v>
      </c>
    </row>
    <row r="327" spans="1:3">
      <c r="A327" s="395" t="s">
        <v>1933</v>
      </c>
      <c r="B327" t="s">
        <v>1934</v>
      </c>
      <c r="C327" t="s">
        <v>1821</v>
      </c>
    </row>
    <row r="328" spans="1:3">
      <c r="A328" s="395" t="s">
        <v>1935</v>
      </c>
      <c r="B328" t="s">
        <v>1936</v>
      </c>
      <c r="C328" t="s">
        <v>1821</v>
      </c>
    </row>
    <row r="329" spans="1:3">
      <c r="A329" s="395" t="s">
        <v>1937</v>
      </c>
      <c r="B329" t="s">
        <v>1938</v>
      </c>
      <c r="C329" t="s">
        <v>1821</v>
      </c>
    </row>
    <row r="330" spans="1:3">
      <c r="A330" s="395" t="s">
        <v>1939</v>
      </c>
      <c r="B330" t="s">
        <v>1940</v>
      </c>
      <c r="C330" t="s">
        <v>1821</v>
      </c>
    </row>
    <row r="331" spans="1:3">
      <c r="A331" s="395" t="s">
        <v>1941</v>
      </c>
      <c r="B331" t="s">
        <v>1942</v>
      </c>
      <c r="C331" t="s">
        <v>1821</v>
      </c>
    </row>
    <row r="332" spans="1:3">
      <c r="A332" s="395" t="s">
        <v>1943</v>
      </c>
      <c r="B332" t="s">
        <v>1944</v>
      </c>
      <c r="C332" t="s">
        <v>1821</v>
      </c>
    </row>
    <row r="333" spans="1:3">
      <c r="A333" s="395" t="s">
        <v>1945</v>
      </c>
      <c r="B333" t="s">
        <v>1946</v>
      </c>
      <c r="C333" t="s">
        <v>1821</v>
      </c>
    </row>
    <row r="334" spans="1:3">
      <c r="A334" s="395" t="s">
        <v>1947</v>
      </c>
      <c r="B334" t="s">
        <v>1948</v>
      </c>
      <c r="C334" t="s">
        <v>1821</v>
      </c>
    </row>
    <row r="335" spans="1:3">
      <c r="A335" s="395" t="s">
        <v>1949</v>
      </c>
      <c r="B335" t="s">
        <v>1950</v>
      </c>
      <c r="C335" t="s">
        <v>1821</v>
      </c>
    </row>
    <row r="336" spans="1:3">
      <c r="A336" s="395" t="s">
        <v>1951</v>
      </c>
      <c r="B336" t="s">
        <v>1952</v>
      </c>
      <c r="C336" t="s">
        <v>1821</v>
      </c>
    </row>
    <row r="337" spans="1:3">
      <c r="A337" s="395" t="s">
        <v>1953</v>
      </c>
      <c r="B337" t="s">
        <v>1954</v>
      </c>
      <c r="C337" t="s">
        <v>1821</v>
      </c>
    </row>
    <row r="338" spans="1:3">
      <c r="A338" s="395" t="s">
        <v>1955</v>
      </c>
      <c r="B338" t="s">
        <v>1956</v>
      </c>
      <c r="C338" t="s">
        <v>1821</v>
      </c>
    </row>
    <row r="339" spans="1:3">
      <c r="A339" s="395" t="s">
        <v>1957</v>
      </c>
      <c r="B339" t="s">
        <v>1958</v>
      </c>
      <c r="C339" t="s">
        <v>1821</v>
      </c>
    </row>
    <row r="340" spans="1:3">
      <c r="A340" s="395" t="s">
        <v>1959</v>
      </c>
      <c r="B340" t="s">
        <v>1960</v>
      </c>
      <c r="C340" t="s">
        <v>1821</v>
      </c>
    </row>
    <row r="341" spans="1:3">
      <c r="A341" s="395" t="s">
        <v>1961</v>
      </c>
      <c r="B341" t="s">
        <v>1962</v>
      </c>
      <c r="C341" t="s">
        <v>1821</v>
      </c>
    </row>
    <row r="342" spans="1:3">
      <c r="A342" s="395" t="s">
        <v>1963</v>
      </c>
      <c r="B342" t="s">
        <v>1964</v>
      </c>
      <c r="C342" t="s">
        <v>1821</v>
      </c>
    </row>
    <row r="343" spans="1:3">
      <c r="A343" s="395" t="s">
        <v>1965</v>
      </c>
      <c r="B343" t="s">
        <v>1966</v>
      </c>
      <c r="C343" t="s">
        <v>1821</v>
      </c>
    </row>
    <row r="344" spans="1:3">
      <c r="A344" s="395" t="s">
        <v>1967</v>
      </c>
      <c r="B344" t="s">
        <v>1968</v>
      </c>
      <c r="C344" t="s">
        <v>1821</v>
      </c>
    </row>
    <row r="345" spans="1:3">
      <c r="A345" s="395" t="s">
        <v>1969</v>
      </c>
      <c r="B345" t="s">
        <v>1970</v>
      </c>
      <c r="C345" t="s">
        <v>1821</v>
      </c>
    </row>
    <row r="347" spans="1:3">
      <c r="B347" t="s">
        <v>1971</v>
      </c>
    </row>
    <row r="348" spans="1:3">
      <c r="A348" s="395" t="s">
        <v>1972</v>
      </c>
      <c r="B348" t="s">
        <v>1973</v>
      </c>
      <c r="C348" t="s">
        <v>1821</v>
      </c>
    </row>
    <row r="349" spans="1:3">
      <c r="A349" s="395" t="s">
        <v>1974</v>
      </c>
      <c r="B349" t="s">
        <v>1975</v>
      </c>
      <c r="C349" t="s">
        <v>1821</v>
      </c>
    </row>
    <row r="350" spans="1:3">
      <c r="A350" s="395" t="s">
        <v>1976</v>
      </c>
      <c r="B350" t="s">
        <v>1977</v>
      </c>
      <c r="C350" t="s">
        <v>1821</v>
      </c>
    </row>
    <row r="351" spans="1:3">
      <c r="A351" s="395" t="s">
        <v>1978</v>
      </c>
      <c r="B351" t="s">
        <v>1979</v>
      </c>
      <c r="C351" t="s">
        <v>1821</v>
      </c>
    </row>
    <row r="352" spans="1:3">
      <c r="A352" s="395" t="s">
        <v>1980</v>
      </c>
      <c r="B352" t="s">
        <v>1981</v>
      </c>
      <c r="C352" t="s">
        <v>1821</v>
      </c>
    </row>
    <row r="353" spans="1:3">
      <c r="A353" s="395" t="s">
        <v>1982</v>
      </c>
      <c r="B353" t="s">
        <v>1983</v>
      </c>
      <c r="C353" t="s">
        <v>1821</v>
      </c>
    </row>
    <row r="354" spans="1:3">
      <c r="A354" s="395" t="s">
        <v>1984</v>
      </c>
      <c r="B354" t="s">
        <v>1985</v>
      </c>
      <c r="C354" t="s">
        <v>1821</v>
      </c>
    </row>
    <row r="355" spans="1:3">
      <c r="A355" s="395" t="s">
        <v>1986</v>
      </c>
      <c r="B355" t="s">
        <v>1987</v>
      </c>
      <c r="C355" t="s">
        <v>1821</v>
      </c>
    </row>
    <row r="356" spans="1:3">
      <c r="A356" s="395" t="s">
        <v>1988</v>
      </c>
      <c r="B356" t="s">
        <v>1989</v>
      </c>
      <c r="C356" t="s">
        <v>1821</v>
      </c>
    </row>
    <row r="357" spans="1:3">
      <c r="A357" s="395" t="s">
        <v>1990</v>
      </c>
      <c r="B357" t="s">
        <v>1991</v>
      </c>
      <c r="C357" t="s">
        <v>1821</v>
      </c>
    </row>
    <row r="358" spans="1:3">
      <c r="A358" s="395" t="s">
        <v>1992</v>
      </c>
      <c r="B358" t="s">
        <v>1993</v>
      </c>
      <c r="C358" t="s">
        <v>1821</v>
      </c>
    </row>
    <row r="359" spans="1:3">
      <c r="A359" s="395" t="s">
        <v>1994</v>
      </c>
      <c r="B359" t="s">
        <v>1995</v>
      </c>
      <c r="C359" t="s">
        <v>1821</v>
      </c>
    </row>
    <row r="360" spans="1:3">
      <c r="A360" s="395" t="s">
        <v>1996</v>
      </c>
      <c r="B360" t="s">
        <v>1997</v>
      </c>
      <c r="C360" t="s">
        <v>1821</v>
      </c>
    </row>
    <row r="361" spans="1:3">
      <c r="A361" s="395" t="s">
        <v>1998</v>
      </c>
      <c r="B361" t="s">
        <v>1999</v>
      </c>
      <c r="C361" t="s">
        <v>1821</v>
      </c>
    </row>
    <row r="362" spans="1:3">
      <c r="A362" s="395" t="s">
        <v>2000</v>
      </c>
      <c r="B362" t="s">
        <v>2001</v>
      </c>
      <c r="C362" t="s">
        <v>1821</v>
      </c>
    </row>
    <row r="363" spans="1:3">
      <c r="A363" s="395" t="s">
        <v>2002</v>
      </c>
      <c r="B363" t="s">
        <v>2003</v>
      </c>
      <c r="C363" t="s">
        <v>1821</v>
      </c>
    </row>
    <row r="364" spans="1:3">
      <c r="A364" s="395" t="s">
        <v>2004</v>
      </c>
      <c r="B364" t="s">
        <v>2005</v>
      </c>
      <c r="C364" t="s">
        <v>1821</v>
      </c>
    </row>
    <row r="365" spans="1:3">
      <c r="A365" s="395" t="s">
        <v>2006</v>
      </c>
      <c r="B365" t="s">
        <v>2007</v>
      </c>
      <c r="C365" t="s">
        <v>1821</v>
      </c>
    </row>
    <row r="366" spans="1:3">
      <c r="A366" s="395" t="s">
        <v>2008</v>
      </c>
      <c r="B366" t="s">
        <v>2009</v>
      </c>
      <c r="C366" t="s">
        <v>1821</v>
      </c>
    </row>
    <row r="367" spans="1:3">
      <c r="A367" s="395" t="s">
        <v>2010</v>
      </c>
      <c r="B367" t="s">
        <v>2011</v>
      </c>
      <c r="C367" t="s">
        <v>1821</v>
      </c>
    </row>
    <row r="368" spans="1:3">
      <c r="A368" s="395" t="s">
        <v>2012</v>
      </c>
      <c r="B368" t="s">
        <v>2013</v>
      </c>
      <c r="C368" t="s">
        <v>1821</v>
      </c>
    </row>
    <row r="369" spans="1:3">
      <c r="A369" s="395" t="s">
        <v>2014</v>
      </c>
      <c r="B369" t="s">
        <v>2015</v>
      </c>
      <c r="C369" t="s">
        <v>1821</v>
      </c>
    </row>
    <row r="370" spans="1:3">
      <c r="A370" s="395" t="s">
        <v>2016</v>
      </c>
      <c r="B370" t="s">
        <v>2017</v>
      </c>
      <c r="C370" t="s">
        <v>1821</v>
      </c>
    </row>
    <row r="371" spans="1:3">
      <c r="A371" s="395" t="s">
        <v>2018</v>
      </c>
      <c r="B371" t="s">
        <v>2019</v>
      </c>
      <c r="C371" t="s">
        <v>1821</v>
      </c>
    </row>
    <row r="372" spans="1:3">
      <c r="A372" s="395" t="s">
        <v>2020</v>
      </c>
      <c r="B372" t="s">
        <v>2021</v>
      </c>
      <c r="C372" t="s">
        <v>1821</v>
      </c>
    </row>
    <row r="373" spans="1:3">
      <c r="A373" s="395" t="s">
        <v>2022</v>
      </c>
      <c r="B373" t="s">
        <v>2023</v>
      </c>
      <c r="C373" t="s">
        <v>1821</v>
      </c>
    </row>
    <row r="374" spans="1:3">
      <c r="A374" s="395" t="s">
        <v>2024</v>
      </c>
      <c r="B374" t="s">
        <v>2025</v>
      </c>
      <c r="C374" t="s">
        <v>1821</v>
      </c>
    </row>
    <row r="375" spans="1:3">
      <c r="A375" s="395" t="s">
        <v>2026</v>
      </c>
      <c r="B375" t="s">
        <v>2027</v>
      </c>
      <c r="C375" t="s">
        <v>1821</v>
      </c>
    </row>
    <row r="376" spans="1:3">
      <c r="A376" s="395" t="s">
        <v>2028</v>
      </c>
      <c r="B376" t="s">
        <v>2029</v>
      </c>
      <c r="C376" t="s">
        <v>1821</v>
      </c>
    </row>
    <row r="377" spans="1:3">
      <c r="A377" s="395" t="s">
        <v>2030</v>
      </c>
      <c r="B377" t="s">
        <v>2031</v>
      </c>
      <c r="C377" t="s">
        <v>1821</v>
      </c>
    </row>
    <row r="378" spans="1:3">
      <c r="A378" s="395" t="s">
        <v>1304</v>
      </c>
      <c r="B378" t="s">
        <v>2032</v>
      </c>
      <c r="C378" t="s">
        <v>1821</v>
      </c>
    </row>
    <row r="379" spans="1:3">
      <c r="A379" s="395" t="s">
        <v>2033</v>
      </c>
      <c r="B379" t="s">
        <v>2034</v>
      </c>
      <c r="C379" t="s">
        <v>1821</v>
      </c>
    </row>
    <row r="380" spans="1:3">
      <c r="A380" s="395" t="s">
        <v>2035</v>
      </c>
      <c r="B380" t="s">
        <v>2036</v>
      </c>
      <c r="C380" t="s">
        <v>1821</v>
      </c>
    </row>
    <row r="381" spans="1:3">
      <c r="A381" s="395" t="s">
        <v>2037</v>
      </c>
      <c r="B381" t="s">
        <v>2038</v>
      </c>
      <c r="C381" t="s">
        <v>1821</v>
      </c>
    </row>
    <row r="382" spans="1:3">
      <c r="A382" s="395" t="s">
        <v>2039</v>
      </c>
      <c r="B382" t="s">
        <v>2040</v>
      </c>
      <c r="C382" t="s">
        <v>1821</v>
      </c>
    </row>
    <row r="383" spans="1:3">
      <c r="A383" s="395" t="s">
        <v>2041</v>
      </c>
      <c r="B383" t="s">
        <v>2042</v>
      </c>
      <c r="C383" t="s">
        <v>1821</v>
      </c>
    </row>
    <row r="384" spans="1:3">
      <c r="A384" s="395" t="s">
        <v>2043</v>
      </c>
      <c r="B384" t="s">
        <v>2044</v>
      </c>
      <c r="C384" t="s">
        <v>1821</v>
      </c>
    </row>
    <row r="385" spans="1:3">
      <c r="A385" s="395" t="s">
        <v>2045</v>
      </c>
      <c r="B385" t="s">
        <v>2046</v>
      </c>
      <c r="C385" t="s">
        <v>1821</v>
      </c>
    </row>
    <row r="386" spans="1:3">
      <c r="A386" s="395" t="s">
        <v>2047</v>
      </c>
      <c r="B386" t="s">
        <v>2048</v>
      </c>
      <c r="C386" t="s">
        <v>1821</v>
      </c>
    </row>
    <row r="387" spans="1:3">
      <c r="A387" s="395" t="s">
        <v>2049</v>
      </c>
      <c r="B387" t="s">
        <v>2044</v>
      </c>
      <c r="C387" t="s">
        <v>1821</v>
      </c>
    </row>
    <row r="388" spans="1:3">
      <c r="A388" s="395" t="s">
        <v>2043</v>
      </c>
      <c r="B388" t="s">
        <v>2048</v>
      </c>
      <c r="C388" t="s">
        <v>1821</v>
      </c>
    </row>
    <row r="389" spans="1:3">
      <c r="A389" s="395" t="s">
        <v>2050</v>
      </c>
      <c r="B389" t="s">
        <v>2046</v>
      </c>
      <c r="C389" t="s">
        <v>1821</v>
      </c>
    </row>
    <row r="390" spans="1:3">
      <c r="A390" s="395" t="s">
        <v>2051</v>
      </c>
      <c r="B390" t="s">
        <v>2052</v>
      </c>
      <c r="C390" t="s">
        <v>1821</v>
      </c>
    </row>
    <row r="391" spans="1:3">
      <c r="A391" s="395" t="s">
        <v>2053</v>
      </c>
      <c r="B391" t="s">
        <v>2054</v>
      </c>
      <c r="C391" t="s">
        <v>1821</v>
      </c>
    </row>
    <row r="392" spans="1:3">
      <c r="A392" s="395" t="s">
        <v>2055</v>
      </c>
      <c r="B392" t="s">
        <v>2056</v>
      </c>
      <c r="C392" t="s">
        <v>1821</v>
      </c>
    </row>
    <row r="393" spans="1:3">
      <c r="A393" s="395" t="s">
        <v>2057</v>
      </c>
      <c r="B393" t="s">
        <v>2058</v>
      </c>
      <c r="C393" t="s">
        <v>1821</v>
      </c>
    </row>
    <row r="394" spans="1:3">
      <c r="A394" s="395" t="s">
        <v>2059</v>
      </c>
      <c r="B394" t="s">
        <v>2060</v>
      </c>
      <c r="C394" t="s">
        <v>1821</v>
      </c>
    </row>
    <row r="395" spans="1:3">
      <c r="A395" s="395" t="s">
        <v>2061</v>
      </c>
      <c r="B395" t="s">
        <v>2062</v>
      </c>
      <c r="C395" t="s">
        <v>1821</v>
      </c>
    </row>
    <row r="396" spans="1:3">
      <c r="A396" s="395" t="s">
        <v>2063</v>
      </c>
      <c r="B396" t="s">
        <v>2064</v>
      </c>
      <c r="C396" t="s">
        <v>1821</v>
      </c>
    </row>
    <row r="397" spans="1:3">
      <c r="A397" s="395" t="s">
        <v>2065</v>
      </c>
      <c r="B397" t="s">
        <v>2066</v>
      </c>
      <c r="C397" t="s">
        <v>1821</v>
      </c>
    </row>
    <row r="398" spans="1:3">
      <c r="A398" s="395" t="s">
        <v>2067</v>
      </c>
      <c r="B398" t="s">
        <v>2068</v>
      </c>
      <c r="C398" t="s">
        <v>1821</v>
      </c>
    </row>
    <row r="400" spans="1:3">
      <c r="B400" t="s">
        <v>2069</v>
      </c>
    </row>
    <row r="401" spans="1:3">
      <c r="A401" s="395" t="s">
        <v>2070</v>
      </c>
      <c r="B401" t="s">
        <v>2071</v>
      </c>
      <c r="C401" t="s">
        <v>1821</v>
      </c>
    </row>
    <row r="402" spans="1:3">
      <c r="A402" s="395" t="s">
        <v>2072</v>
      </c>
      <c r="B402" t="s">
        <v>2073</v>
      </c>
      <c r="C402" t="s">
        <v>1821</v>
      </c>
    </row>
    <row r="403" spans="1:3">
      <c r="A403" s="395" t="s">
        <v>2074</v>
      </c>
      <c r="B403" t="s">
        <v>2075</v>
      </c>
      <c r="C403" t="s">
        <v>1821</v>
      </c>
    </row>
    <row r="404" spans="1:3">
      <c r="A404" s="395" t="s">
        <v>2076</v>
      </c>
      <c r="B404" t="s">
        <v>2077</v>
      </c>
      <c r="C404" t="s">
        <v>1821</v>
      </c>
    </row>
    <row r="405" spans="1:3">
      <c r="A405" s="395" t="s">
        <v>2078</v>
      </c>
      <c r="B405" t="s">
        <v>2079</v>
      </c>
      <c r="C405" t="s">
        <v>1821</v>
      </c>
    </row>
    <row r="406" spans="1:3">
      <c r="A406" s="395" t="s">
        <v>2080</v>
      </c>
      <c r="B406" t="s">
        <v>2081</v>
      </c>
      <c r="C406" t="s">
        <v>1821</v>
      </c>
    </row>
    <row r="407" spans="1:3">
      <c r="A407" s="395" t="s">
        <v>2082</v>
      </c>
      <c r="B407" t="s">
        <v>2083</v>
      </c>
      <c r="C407" t="s">
        <v>1821</v>
      </c>
    </row>
    <row r="408" spans="1:3">
      <c r="A408" s="395" t="s">
        <v>2084</v>
      </c>
      <c r="B408" t="s">
        <v>2085</v>
      </c>
      <c r="C408" t="s">
        <v>1821</v>
      </c>
    </row>
    <row r="409" spans="1:3">
      <c r="A409" s="395" t="s">
        <v>2086</v>
      </c>
      <c r="B409" t="s">
        <v>2087</v>
      </c>
      <c r="C409" t="s">
        <v>1821</v>
      </c>
    </row>
    <row r="410" spans="1:3">
      <c r="A410" s="395" t="s">
        <v>2088</v>
      </c>
      <c r="B410" t="s">
        <v>2089</v>
      </c>
      <c r="C410" t="s">
        <v>1821</v>
      </c>
    </row>
    <row r="411" spans="1:3">
      <c r="A411" s="395" t="s">
        <v>2090</v>
      </c>
      <c r="B411" t="s">
        <v>2091</v>
      </c>
      <c r="C411" t="s">
        <v>1821</v>
      </c>
    </row>
    <row r="412" spans="1:3">
      <c r="A412" s="395" t="s">
        <v>2092</v>
      </c>
      <c r="B412" t="s">
        <v>2093</v>
      </c>
      <c r="C412" t="s">
        <v>1821</v>
      </c>
    </row>
    <row r="413" spans="1:3">
      <c r="A413" s="395" t="s">
        <v>2094</v>
      </c>
      <c r="B413" t="s">
        <v>2095</v>
      </c>
      <c r="C413" t="s">
        <v>1821</v>
      </c>
    </row>
    <row r="414" spans="1:3">
      <c r="A414" s="395" t="s">
        <v>2096</v>
      </c>
      <c r="B414" t="s">
        <v>2097</v>
      </c>
      <c r="C414" t="s">
        <v>1821</v>
      </c>
    </row>
    <row r="415" spans="1:3">
      <c r="A415" s="395" t="s">
        <v>2098</v>
      </c>
      <c r="B415" t="s">
        <v>2099</v>
      </c>
      <c r="C415" t="s">
        <v>1821</v>
      </c>
    </row>
    <row r="416" spans="1:3">
      <c r="A416" s="395" t="s">
        <v>2100</v>
      </c>
      <c r="B416" t="s">
        <v>2101</v>
      </c>
      <c r="C416" t="s">
        <v>1821</v>
      </c>
    </row>
    <row r="417" spans="1:3">
      <c r="A417" s="395" t="s">
        <v>2102</v>
      </c>
      <c r="B417" t="s">
        <v>2103</v>
      </c>
      <c r="C417" t="s">
        <v>1821</v>
      </c>
    </row>
    <row r="418" spans="1:3">
      <c r="A418" s="395" t="s">
        <v>2104</v>
      </c>
      <c r="B418" t="s">
        <v>2105</v>
      </c>
      <c r="C418" t="s">
        <v>1821</v>
      </c>
    </row>
    <row r="419" spans="1:3">
      <c r="A419" s="395" t="s">
        <v>2106</v>
      </c>
      <c r="B419" t="s">
        <v>2107</v>
      </c>
      <c r="C419" t="s">
        <v>1821</v>
      </c>
    </row>
    <row r="420" spans="1:3">
      <c r="A420" s="395" t="s">
        <v>2108</v>
      </c>
      <c r="B420" t="s">
        <v>2109</v>
      </c>
      <c r="C420" t="s">
        <v>1821</v>
      </c>
    </row>
    <row r="421" spans="1:3">
      <c r="A421" s="395" t="s">
        <v>2110</v>
      </c>
      <c r="B421" t="s">
        <v>2111</v>
      </c>
      <c r="C421" t="s">
        <v>1821</v>
      </c>
    </row>
    <row r="422" spans="1:3">
      <c r="A422" s="395" t="s">
        <v>2112</v>
      </c>
      <c r="B422" t="s">
        <v>2113</v>
      </c>
      <c r="C422" t="s">
        <v>1821</v>
      </c>
    </row>
    <row r="423" spans="1:3">
      <c r="A423" s="395" t="s">
        <v>2114</v>
      </c>
      <c r="B423" t="s">
        <v>2115</v>
      </c>
      <c r="C423" t="s">
        <v>1821</v>
      </c>
    </row>
    <row r="424" spans="1:3">
      <c r="A424" s="395" t="s">
        <v>2116</v>
      </c>
      <c r="B424" t="s">
        <v>2117</v>
      </c>
      <c r="C424" t="s">
        <v>1821</v>
      </c>
    </row>
    <row r="425" spans="1:3">
      <c r="A425" s="395" t="s">
        <v>2118</v>
      </c>
      <c r="B425" t="s">
        <v>2119</v>
      </c>
      <c r="C425" t="s">
        <v>1821</v>
      </c>
    </row>
    <row r="426" spans="1:3">
      <c r="A426" s="395" t="s">
        <v>2120</v>
      </c>
      <c r="B426" t="s">
        <v>2121</v>
      </c>
      <c r="C426" t="s">
        <v>1821</v>
      </c>
    </row>
    <row r="427" spans="1:3">
      <c r="A427" s="395" t="s">
        <v>1305</v>
      </c>
      <c r="B427" t="s">
        <v>2122</v>
      </c>
      <c r="C427" t="s">
        <v>1821</v>
      </c>
    </row>
    <row r="428" spans="1:3">
      <c r="A428" s="395" t="s">
        <v>1306</v>
      </c>
      <c r="B428" t="s">
        <v>2123</v>
      </c>
      <c r="C428" t="s">
        <v>1821</v>
      </c>
    </row>
    <row r="429" spans="1:3">
      <c r="A429" s="395" t="s">
        <v>2124</v>
      </c>
      <c r="B429" t="s">
        <v>2125</v>
      </c>
      <c r="C429" t="s">
        <v>1821</v>
      </c>
    </row>
    <row r="430" spans="1:3">
      <c r="A430" s="395" t="s">
        <v>2126</v>
      </c>
      <c r="B430" t="s">
        <v>2127</v>
      </c>
      <c r="C430" t="s">
        <v>1821</v>
      </c>
    </row>
    <row r="431" spans="1:3">
      <c r="A431" s="395" t="s">
        <v>2128</v>
      </c>
      <c r="B431" t="s">
        <v>2129</v>
      </c>
      <c r="C431" t="s">
        <v>1821</v>
      </c>
    </row>
    <row r="432" spans="1:3">
      <c r="A432" s="395" t="s">
        <v>2130</v>
      </c>
      <c r="B432" t="s">
        <v>2131</v>
      </c>
      <c r="C432" t="s">
        <v>1821</v>
      </c>
    </row>
    <row r="433" spans="1:3">
      <c r="A433" s="395" t="s">
        <v>2132</v>
      </c>
      <c r="B433" t="s">
        <v>2133</v>
      </c>
      <c r="C433" t="s">
        <v>1821</v>
      </c>
    </row>
    <row r="434" spans="1:3">
      <c r="A434" s="395" t="s">
        <v>2134</v>
      </c>
      <c r="B434" t="s">
        <v>2135</v>
      </c>
      <c r="C434" t="s">
        <v>1821</v>
      </c>
    </row>
    <row r="435" spans="1:3">
      <c r="A435" s="395" t="s">
        <v>1307</v>
      </c>
      <c r="B435" t="s">
        <v>2136</v>
      </c>
      <c r="C435" t="s">
        <v>1821</v>
      </c>
    </row>
    <row r="436" spans="1:3">
      <c r="A436" s="395" t="s">
        <v>2137</v>
      </c>
      <c r="B436" t="s">
        <v>2138</v>
      </c>
      <c r="C436" t="s">
        <v>1821</v>
      </c>
    </row>
    <row r="437" spans="1:3">
      <c r="A437" s="395" t="s">
        <v>2139</v>
      </c>
      <c r="B437" t="s">
        <v>2140</v>
      </c>
      <c r="C437" t="s">
        <v>1821</v>
      </c>
    </row>
    <row r="438" spans="1:3">
      <c r="A438" s="395" t="s">
        <v>2141</v>
      </c>
      <c r="B438" t="s">
        <v>2142</v>
      </c>
      <c r="C438" t="s">
        <v>1821</v>
      </c>
    </row>
    <row r="439" spans="1:3">
      <c r="A439" s="395" t="s">
        <v>2143</v>
      </c>
      <c r="B439" t="s">
        <v>2144</v>
      </c>
      <c r="C439" t="s">
        <v>1821</v>
      </c>
    </row>
    <row r="440" spans="1:3">
      <c r="A440" s="395" t="s">
        <v>2145</v>
      </c>
      <c r="B440" t="s">
        <v>2146</v>
      </c>
      <c r="C440" t="s">
        <v>1821</v>
      </c>
    </row>
    <row r="441" spans="1:3">
      <c r="A441" s="395" t="s">
        <v>2147</v>
      </c>
      <c r="B441" t="s">
        <v>2148</v>
      </c>
      <c r="C441" t="s">
        <v>1821</v>
      </c>
    </row>
    <row r="442" spans="1:3">
      <c r="A442" s="395" t="s">
        <v>2149</v>
      </c>
      <c r="B442" t="s">
        <v>2150</v>
      </c>
      <c r="C442" t="s">
        <v>1821</v>
      </c>
    </row>
    <row r="443" spans="1:3">
      <c r="A443" s="395" t="s">
        <v>2151</v>
      </c>
      <c r="B443" t="s">
        <v>2152</v>
      </c>
      <c r="C443" t="s">
        <v>1821</v>
      </c>
    </row>
    <row r="444" spans="1:3">
      <c r="A444" s="395" t="s">
        <v>2153</v>
      </c>
      <c r="B444" t="s">
        <v>2154</v>
      </c>
      <c r="C444" t="s">
        <v>1821</v>
      </c>
    </row>
    <row r="445" spans="1:3">
      <c r="A445" s="395" t="s">
        <v>2155</v>
      </c>
      <c r="B445" t="s">
        <v>2156</v>
      </c>
      <c r="C445" t="s">
        <v>1821</v>
      </c>
    </row>
    <row r="446" spans="1:3">
      <c r="A446" s="395" t="s">
        <v>2157</v>
      </c>
      <c r="B446" t="s">
        <v>2158</v>
      </c>
      <c r="C446" t="s">
        <v>1821</v>
      </c>
    </row>
    <row r="447" spans="1:3">
      <c r="A447" s="395" t="s">
        <v>2159</v>
      </c>
      <c r="B447" t="s">
        <v>2160</v>
      </c>
      <c r="C447" t="s">
        <v>1821</v>
      </c>
    </row>
    <row r="448" spans="1:3">
      <c r="A448" s="395" t="s">
        <v>2161</v>
      </c>
      <c r="B448" t="s">
        <v>2162</v>
      </c>
      <c r="C448" t="s">
        <v>1821</v>
      </c>
    </row>
    <row r="449" spans="1:3">
      <c r="A449" s="395" t="s">
        <v>2163</v>
      </c>
      <c r="B449" t="s">
        <v>2164</v>
      </c>
      <c r="C449" t="s">
        <v>1821</v>
      </c>
    </row>
    <row r="450" spans="1:3">
      <c r="A450" s="395" t="s">
        <v>2165</v>
      </c>
      <c r="B450" t="s">
        <v>2166</v>
      </c>
      <c r="C450" t="s">
        <v>1821</v>
      </c>
    </row>
    <row r="451" spans="1:3">
      <c r="A451" s="395" t="s">
        <v>2167</v>
      </c>
      <c r="B451" t="s">
        <v>2168</v>
      </c>
      <c r="C451" t="s">
        <v>1821</v>
      </c>
    </row>
    <row r="452" spans="1:3">
      <c r="A452" s="395" t="s">
        <v>2169</v>
      </c>
      <c r="B452" t="s">
        <v>2170</v>
      </c>
      <c r="C452" t="s">
        <v>1821</v>
      </c>
    </row>
    <row r="453" spans="1:3">
      <c r="A453" s="395" t="s">
        <v>2171</v>
      </c>
      <c r="B453" t="s">
        <v>2172</v>
      </c>
      <c r="C453" t="s">
        <v>1821</v>
      </c>
    </row>
    <row r="454" spans="1:3">
      <c r="A454" s="395" t="s">
        <v>2173</v>
      </c>
      <c r="B454" t="s">
        <v>2174</v>
      </c>
      <c r="C454" t="s">
        <v>1821</v>
      </c>
    </row>
    <row r="455" spans="1:3">
      <c r="A455" s="395" t="s">
        <v>2175</v>
      </c>
      <c r="B455" t="s">
        <v>2176</v>
      </c>
      <c r="C455" t="s">
        <v>1821</v>
      </c>
    </row>
    <row r="456" spans="1:3">
      <c r="A456" s="395" t="s">
        <v>2177</v>
      </c>
      <c r="B456" t="s">
        <v>2178</v>
      </c>
      <c r="C456" t="s">
        <v>1821</v>
      </c>
    </row>
    <row r="457" spans="1:3">
      <c r="A457" s="395" t="s">
        <v>2179</v>
      </c>
      <c r="B457" t="s">
        <v>2180</v>
      </c>
      <c r="C457" t="s">
        <v>1821</v>
      </c>
    </row>
    <row r="458" spans="1:3">
      <c r="A458" s="395" t="s">
        <v>2181</v>
      </c>
      <c r="B458" t="s">
        <v>2182</v>
      </c>
      <c r="C458" t="s">
        <v>1821</v>
      </c>
    </row>
    <row r="459" spans="1:3">
      <c r="A459" s="395" t="s">
        <v>2183</v>
      </c>
      <c r="B459" t="s">
        <v>2184</v>
      </c>
      <c r="C459" t="s">
        <v>1821</v>
      </c>
    </row>
    <row r="460" spans="1:3">
      <c r="A460" s="395" t="s">
        <v>2185</v>
      </c>
      <c r="B460" t="s">
        <v>2186</v>
      </c>
      <c r="C460" t="s">
        <v>1821</v>
      </c>
    </row>
    <row r="461" spans="1:3">
      <c r="A461" s="395" t="s">
        <v>2187</v>
      </c>
      <c r="B461" t="s">
        <v>2188</v>
      </c>
      <c r="C461" t="s">
        <v>1821</v>
      </c>
    </row>
    <row r="462" spans="1:3">
      <c r="A462" s="395" t="s">
        <v>2189</v>
      </c>
      <c r="B462" t="s">
        <v>2190</v>
      </c>
      <c r="C462" t="s">
        <v>1821</v>
      </c>
    </row>
    <row r="463" spans="1:3">
      <c r="A463" s="395" t="s">
        <v>2191</v>
      </c>
      <c r="B463" t="s">
        <v>2192</v>
      </c>
      <c r="C463" t="s">
        <v>1821</v>
      </c>
    </row>
    <row r="464" spans="1:3">
      <c r="A464" s="395" t="s">
        <v>2193</v>
      </c>
      <c r="B464" t="s">
        <v>2194</v>
      </c>
      <c r="C464" t="s">
        <v>1821</v>
      </c>
    </row>
    <row r="465" spans="1:3">
      <c r="A465" s="395" t="s">
        <v>2195</v>
      </c>
      <c r="B465" t="s">
        <v>2196</v>
      </c>
      <c r="C465" t="s">
        <v>1821</v>
      </c>
    </row>
    <row r="466" spans="1:3">
      <c r="A466" s="395" t="s">
        <v>2197</v>
      </c>
      <c r="B466" t="s">
        <v>2198</v>
      </c>
      <c r="C466" t="s">
        <v>1821</v>
      </c>
    </row>
    <row r="467" spans="1:3">
      <c r="A467" s="395" t="s">
        <v>2199</v>
      </c>
      <c r="B467" t="s">
        <v>2200</v>
      </c>
      <c r="C467" t="s">
        <v>1821</v>
      </c>
    </row>
    <row r="468" spans="1:3">
      <c r="A468" s="395" t="s">
        <v>2201</v>
      </c>
      <c r="B468" t="s">
        <v>2202</v>
      </c>
      <c r="C468" t="s">
        <v>1821</v>
      </c>
    </row>
    <row r="469" spans="1:3">
      <c r="A469" s="395" t="s">
        <v>2203</v>
      </c>
      <c r="B469" t="s">
        <v>2204</v>
      </c>
      <c r="C469" t="s">
        <v>1821</v>
      </c>
    </row>
    <row r="470" spans="1:3">
      <c r="A470" s="395" t="s">
        <v>2205</v>
      </c>
      <c r="B470" t="s">
        <v>2206</v>
      </c>
      <c r="C470" t="s">
        <v>1821</v>
      </c>
    </row>
    <row r="471" spans="1:3">
      <c r="A471" s="395" t="s">
        <v>2207</v>
      </c>
      <c r="B471" t="s">
        <v>2208</v>
      </c>
      <c r="C471" t="s">
        <v>1821</v>
      </c>
    </row>
    <row r="472" spans="1:3">
      <c r="A472" s="395" t="s">
        <v>2209</v>
      </c>
      <c r="B472" t="s">
        <v>2210</v>
      </c>
      <c r="C472" t="s">
        <v>1821</v>
      </c>
    </row>
    <row r="473" spans="1:3">
      <c r="A473" s="395" t="s">
        <v>2211</v>
      </c>
      <c r="B473" t="s">
        <v>2212</v>
      </c>
      <c r="C473" t="s">
        <v>1821</v>
      </c>
    </row>
    <row r="474" spans="1:3">
      <c r="A474" s="395" t="s">
        <v>2213</v>
      </c>
      <c r="B474" t="s">
        <v>2214</v>
      </c>
      <c r="C474" t="s">
        <v>1821</v>
      </c>
    </row>
    <row r="475" spans="1:3">
      <c r="A475" s="395" t="s">
        <v>2215</v>
      </c>
      <c r="B475" t="s">
        <v>2216</v>
      </c>
      <c r="C475" t="s">
        <v>1821</v>
      </c>
    </row>
    <row r="476" spans="1:3">
      <c r="A476" s="395" t="s">
        <v>2217</v>
      </c>
      <c r="B476" t="s">
        <v>2218</v>
      </c>
      <c r="C476" t="s">
        <v>1821</v>
      </c>
    </row>
    <row r="477" spans="1:3">
      <c r="A477" s="395" t="s">
        <v>2219</v>
      </c>
      <c r="B477" t="s">
        <v>2220</v>
      </c>
      <c r="C477" t="s">
        <v>1821</v>
      </c>
    </row>
    <row r="478" spans="1:3">
      <c r="A478" s="395" t="s">
        <v>2221</v>
      </c>
      <c r="B478" t="s">
        <v>2222</v>
      </c>
      <c r="C478" t="s">
        <v>1821</v>
      </c>
    </row>
    <row r="479" spans="1:3">
      <c r="A479" s="395" t="s">
        <v>2223</v>
      </c>
      <c r="B479" t="s">
        <v>2224</v>
      </c>
      <c r="C479" t="s">
        <v>1821</v>
      </c>
    </row>
    <row r="480" spans="1:3">
      <c r="A480" s="395" t="s">
        <v>2225</v>
      </c>
      <c r="B480" t="s">
        <v>2226</v>
      </c>
      <c r="C480" t="s">
        <v>1821</v>
      </c>
    </row>
    <row r="481" spans="1:3">
      <c r="A481" s="395" t="s">
        <v>2227</v>
      </c>
      <c r="B481" t="s">
        <v>2228</v>
      </c>
      <c r="C481" t="s">
        <v>1821</v>
      </c>
    </row>
    <row r="482" spans="1:3">
      <c r="A482" s="395" t="s">
        <v>2229</v>
      </c>
      <c r="B482" t="s">
        <v>2230</v>
      </c>
      <c r="C482" t="s">
        <v>1821</v>
      </c>
    </row>
    <row r="483" spans="1:3">
      <c r="A483" s="395" t="s">
        <v>2231</v>
      </c>
      <c r="B483" t="s">
        <v>2232</v>
      </c>
      <c r="C483" t="s">
        <v>1821</v>
      </c>
    </row>
    <row r="484" spans="1:3">
      <c r="A484" s="395" t="s">
        <v>2233</v>
      </c>
      <c r="B484" t="s">
        <v>2234</v>
      </c>
      <c r="C484" t="s">
        <v>1821</v>
      </c>
    </row>
    <row r="485" spans="1:3">
      <c r="A485" s="395" t="s">
        <v>2235</v>
      </c>
      <c r="B485" t="s">
        <v>2236</v>
      </c>
      <c r="C485" t="s">
        <v>1821</v>
      </c>
    </row>
    <row r="486" spans="1:3">
      <c r="A486" s="395" t="s">
        <v>2237</v>
      </c>
      <c r="B486" t="s">
        <v>2238</v>
      </c>
      <c r="C486" t="s">
        <v>1821</v>
      </c>
    </row>
    <row r="487" spans="1:3">
      <c r="A487" s="395" t="s">
        <v>2239</v>
      </c>
      <c r="B487" t="s">
        <v>2240</v>
      </c>
      <c r="C487" t="s">
        <v>1821</v>
      </c>
    </row>
    <row r="488" spans="1:3">
      <c r="A488" s="395" t="s">
        <v>2241</v>
      </c>
      <c r="B488" t="s">
        <v>2242</v>
      </c>
      <c r="C488" t="s">
        <v>1821</v>
      </c>
    </row>
    <row r="489" spans="1:3">
      <c r="A489" s="395" t="s">
        <v>2243</v>
      </c>
      <c r="B489" t="s">
        <v>2244</v>
      </c>
      <c r="C489" t="s">
        <v>1821</v>
      </c>
    </row>
    <row r="490" spans="1:3">
      <c r="A490" s="395" t="s">
        <v>2245</v>
      </c>
      <c r="B490" t="s">
        <v>2246</v>
      </c>
      <c r="C490" t="s">
        <v>1821</v>
      </c>
    </row>
    <row r="491" spans="1:3">
      <c r="A491" s="395" t="s">
        <v>2247</v>
      </c>
      <c r="B491" t="s">
        <v>2248</v>
      </c>
      <c r="C491" t="s">
        <v>1821</v>
      </c>
    </row>
    <row r="492" spans="1:3">
      <c r="A492" s="395" t="s">
        <v>2249</v>
      </c>
      <c r="B492" t="s">
        <v>2250</v>
      </c>
      <c r="C492" t="s">
        <v>1821</v>
      </c>
    </row>
    <row r="493" spans="1:3">
      <c r="A493" s="395" t="s">
        <v>2251</v>
      </c>
      <c r="B493" t="s">
        <v>2252</v>
      </c>
      <c r="C493" t="s">
        <v>1821</v>
      </c>
    </row>
    <row r="494" spans="1:3">
      <c r="A494" s="395" t="s">
        <v>2253</v>
      </c>
      <c r="B494" t="s">
        <v>2254</v>
      </c>
      <c r="C494" t="s">
        <v>1821</v>
      </c>
    </row>
    <row r="495" spans="1:3">
      <c r="A495" s="395" t="s">
        <v>2255</v>
      </c>
      <c r="B495" t="s">
        <v>2256</v>
      </c>
      <c r="C495" t="s">
        <v>1821</v>
      </c>
    </row>
    <row r="496" spans="1:3">
      <c r="A496" s="395" t="s">
        <v>2257</v>
      </c>
      <c r="B496" t="s">
        <v>2258</v>
      </c>
      <c r="C496" t="s">
        <v>1821</v>
      </c>
    </row>
    <row r="497" spans="1:3">
      <c r="A497" s="395" t="s">
        <v>2259</v>
      </c>
      <c r="B497" t="s">
        <v>2260</v>
      </c>
      <c r="C497" t="s">
        <v>1821</v>
      </c>
    </row>
    <row r="499" spans="1:3">
      <c r="B499" t="s">
        <v>2261</v>
      </c>
    </row>
    <row r="500" spans="1:3">
      <c r="A500" s="395" t="s">
        <v>2262</v>
      </c>
      <c r="B500" t="s">
        <v>2263</v>
      </c>
      <c r="C500" t="s">
        <v>1835</v>
      </c>
    </row>
    <row r="501" spans="1:3">
      <c r="A501" s="395" t="s">
        <v>2264</v>
      </c>
      <c r="B501" t="s">
        <v>2265</v>
      </c>
      <c r="C501" t="s">
        <v>1835</v>
      </c>
    </row>
    <row r="503" spans="1:3">
      <c r="B503" t="s">
        <v>2266</v>
      </c>
    </row>
    <row r="504" spans="1:3">
      <c r="A504" s="395" t="s">
        <v>2267</v>
      </c>
      <c r="B504" t="s">
        <v>2268</v>
      </c>
      <c r="C504" t="s">
        <v>1835</v>
      </c>
    </row>
    <row r="505" spans="1:3">
      <c r="A505" s="395" t="s">
        <v>2269</v>
      </c>
      <c r="B505" t="s">
        <v>2270</v>
      </c>
      <c r="C505" t="s">
        <v>1835</v>
      </c>
    </row>
    <row r="506" spans="1:3">
      <c r="A506" s="395" t="s">
        <v>2271</v>
      </c>
      <c r="B506" t="s">
        <v>2272</v>
      </c>
      <c r="C506" t="s">
        <v>1835</v>
      </c>
    </row>
    <row r="507" spans="1:3">
      <c r="A507" s="395" t="s">
        <v>2273</v>
      </c>
      <c r="B507" t="s">
        <v>2274</v>
      </c>
      <c r="C507" t="s">
        <v>1835</v>
      </c>
    </row>
    <row r="508" spans="1:3">
      <c r="A508" s="395" t="s">
        <v>2275</v>
      </c>
      <c r="B508" t="s">
        <v>2276</v>
      </c>
      <c r="C508" t="s">
        <v>1835</v>
      </c>
    </row>
    <row r="509" spans="1:3">
      <c r="A509" s="395" t="s">
        <v>2277</v>
      </c>
      <c r="B509" t="s">
        <v>2278</v>
      </c>
      <c r="C509" t="s">
        <v>1835</v>
      </c>
    </row>
    <row r="510" spans="1:3">
      <c r="A510" s="395" t="s">
        <v>2279</v>
      </c>
      <c r="B510" t="s">
        <v>2280</v>
      </c>
      <c r="C510" t="s">
        <v>1835</v>
      </c>
    </row>
    <row r="511" spans="1:3">
      <c r="A511" s="395" t="s">
        <v>2281</v>
      </c>
      <c r="B511" t="s">
        <v>2282</v>
      </c>
      <c r="C511" t="s">
        <v>1835</v>
      </c>
    </row>
    <row r="512" spans="1:3">
      <c r="A512" s="395" t="s">
        <v>2283</v>
      </c>
      <c r="B512" t="s">
        <v>2284</v>
      </c>
      <c r="C512" t="s">
        <v>1835</v>
      </c>
    </row>
    <row r="513" spans="1:3">
      <c r="A513" s="395" t="s">
        <v>2285</v>
      </c>
      <c r="B513" t="s">
        <v>2286</v>
      </c>
      <c r="C513" t="s">
        <v>1835</v>
      </c>
    </row>
    <row r="514" spans="1:3">
      <c r="A514" s="395" t="s">
        <v>2287</v>
      </c>
      <c r="B514" t="s">
        <v>2288</v>
      </c>
      <c r="C514" t="s">
        <v>1835</v>
      </c>
    </row>
    <row r="515" spans="1:3">
      <c r="A515" s="395" t="s">
        <v>2752</v>
      </c>
      <c r="B515" t="s">
        <v>2289</v>
      </c>
      <c r="C515" t="s">
        <v>1835</v>
      </c>
    </row>
    <row r="516" spans="1:3">
      <c r="A516" s="395" t="s">
        <v>2290</v>
      </c>
      <c r="B516" t="s">
        <v>2291</v>
      </c>
      <c r="C516" t="s">
        <v>1835</v>
      </c>
    </row>
    <row r="517" spans="1:3">
      <c r="A517" s="395" t="s">
        <v>2292</v>
      </c>
      <c r="B517" t="s">
        <v>2293</v>
      </c>
      <c r="C517" t="s">
        <v>1835</v>
      </c>
    </row>
    <row r="518" spans="1:3">
      <c r="A518" s="395" t="s">
        <v>2294</v>
      </c>
      <c r="B518" t="s">
        <v>2295</v>
      </c>
      <c r="C518" t="s">
        <v>1835</v>
      </c>
    </row>
    <row r="519" spans="1:3">
      <c r="A519" s="395" t="s">
        <v>2296</v>
      </c>
      <c r="B519" t="s">
        <v>2297</v>
      </c>
      <c r="C519" t="s">
        <v>1835</v>
      </c>
    </row>
    <row r="520" spans="1:3">
      <c r="A520" s="395" t="s">
        <v>2298</v>
      </c>
      <c r="B520" t="s">
        <v>2299</v>
      </c>
      <c r="C520" t="s">
        <v>1835</v>
      </c>
    </row>
    <row r="521" spans="1:3">
      <c r="A521" s="395" t="s">
        <v>2300</v>
      </c>
      <c r="B521" t="s">
        <v>2301</v>
      </c>
      <c r="C521" t="s">
        <v>1835</v>
      </c>
    </row>
    <row r="522" spans="1:3">
      <c r="A522" s="395" t="s">
        <v>2302</v>
      </c>
      <c r="B522" t="s">
        <v>2303</v>
      </c>
      <c r="C522" t="s">
        <v>1835</v>
      </c>
    </row>
    <row r="523" spans="1:3">
      <c r="A523" s="395" t="s">
        <v>2304</v>
      </c>
      <c r="B523" t="s">
        <v>2305</v>
      </c>
      <c r="C523" t="s">
        <v>1835</v>
      </c>
    </row>
    <row r="524" spans="1:3">
      <c r="A524" s="395" t="s">
        <v>2306</v>
      </c>
      <c r="B524" t="s">
        <v>2307</v>
      </c>
      <c r="C524" t="s">
        <v>1835</v>
      </c>
    </row>
    <row r="525" spans="1:3">
      <c r="A525" s="395" t="s">
        <v>2308</v>
      </c>
      <c r="B525" t="s">
        <v>2309</v>
      </c>
      <c r="C525" t="s">
        <v>1835</v>
      </c>
    </row>
    <row r="526" spans="1:3">
      <c r="A526" s="395" t="s">
        <v>2310</v>
      </c>
      <c r="B526" t="s">
        <v>2311</v>
      </c>
      <c r="C526" t="s">
        <v>1835</v>
      </c>
    </row>
    <row r="527" spans="1:3">
      <c r="A527" s="395" t="s">
        <v>2312</v>
      </c>
      <c r="B527" t="s">
        <v>2313</v>
      </c>
      <c r="C527" t="s">
        <v>2314</v>
      </c>
    </row>
    <row r="528" spans="1:3">
      <c r="A528" s="395" t="s">
        <v>2315</v>
      </c>
      <c r="B528" t="s">
        <v>2316</v>
      </c>
      <c r="C528" t="s">
        <v>1835</v>
      </c>
    </row>
    <row r="529" spans="1:3">
      <c r="A529" s="395" t="s">
        <v>2317</v>
      </c>
      <c r="B529" t="s">
        <v>2318</v>
      </c>
      <c r="C529" t="s">
        <v>1835</v>
      </c>
    </row>
    <row r="530" spans="1:3">
      <c r="A530" s="395" t="s">
        <v>2319</v>
      </c>
      <c r="B530" t="s">
        <v>2320</v>
      </c>
      <c r="C530" t="s">
        <v>1835</v>
      </c>
    </row>
    <row r="531" spans="1:3">
      <c r="A531" s="395" t="s">
        <v>2321</v>
      </c>
      <c r="B531" t="s">
        <v>2322</v>
      </c>
      <c r="C531" t="s">
        <v>1835</v>
      </c>
    </row>
    <row r="532" spans="1:3">
      <c r="A532" s="395" t="s">
        <v>2323</v>
      </c>
      <c r="B532" t="s">
        <v>2324</v>
      </c>
      <c r="C532" t="s">
        <v>1835</v>
      </c>
    </row>
    <row r="533" spans="1:3">
      <c r="A533" s="395" t="s">
        <v>2325</v>
      </c>
      <c r="B533" t="s">
        <v>2326</v>
      </c>
      <c r="C533" t="s">
        <v>1835</v>
      </c>
    </row>
    <row r="534" spans="1:3">
      <c r="A534" s="395" t="s">
        <v>2327</v>
      </c>
      <c r="B534" t="s">
        <v>2328</v>
      </c>
      <c r="C534" t="s">
        <v>1835</v>
      </c>
    </row>
    <row r="535" spans="1:3">
      <c r="A535" s="395" t="s">
        <v>2329</v>
      </c>
      <c r="B535" t="s">
        <v>2330</v>
      </c>
      <c r="C535" t="s">
        <v>1835</v>
      </c>
    </row>
    <row r="536" spans="1:3">
      <c r="A536" s="395" t="s">
        <v>2331</v>
      </c>
      <c r="B536" t="s">
        <v>2332</v>
      </c>
      <c r="C536" t="s">
        <v>1835</v>
      </c>
    </row>
    <row r="537" spans="1:3">
      <c r="A537" s="395" t="s">
        <v>2333</v>
      </c>
      <c r="B537" t="s">
        <v>2334</v>
      </c>
      <c r="C537" t="s">
        <v>1835</v>
      </c>
    </row>
    <row r="538" spans="1:3">
      <c r="A538" s="395" t="s">
        <v>2335</v>
      </c>
      <c r="B538" t="s">
        <v>2336</v>
      </c>
      <c r="C538" t="s">
        <v>1835</v>
      </c>
    </row>
    <row r="539" spans="1:3">
      <c r="A539" s="395" t="s">
        <v>2337</v>
      </c>
      <c r="B539" t="s">
        <v>2338</v>
      </c>
      <c r="C539" t="s">
        <v>1835</v>
      </c>
    </row>
    <row r="540" spans="1:3">
      <c r="A540" s="395" t="s">
        <v>2339</v>
      </c>
      <c r="B540" t="s">
        <v>2340</v>
      </c>
      <c r="C540" t="s">
        <v>1835</v>
      </c>
    </row>
    <row r="541" spans="1:3">
      <c r="A541" s="395" t="s">
        <v>2341</v>
      </c>
      <c r="B541" t="s">
        <v>2342</v>
      </c>
      <c r="C541" t="s">
        <v>1835</v>
      </c>
    </row>
    <row r="542" spans="1:3">
      <c r="A542" s="395" t="s">
        <v>2343</v>
      </c>
      <c r="B542" t="s">
        <v>2344</v>
      </c>
      <c r="C542" t="s">
        <v>1835</v>
      </c>
    </row>
    <row r="543" spans="1:3">
      <c r="A543" s="395" t="s">
        <v>2345</v>
      </c>
      <c r="B543" t="s">
        <v>2346</v>
      </c>
      <c r="C543" t="s">
        <v>1835</v>
      </c>
    </row>
    <row r="544" spans="1:3">
      <c r="A544" s="395" t="s">
        <v>2347</v>
      </c>
      <c r="B544" t="s">
        <v>2348</v>
      </c>
      <c r="C544" t="s">
        <v>1835</v>
      </c>
    </row>
    <row r="545" spans="1:3">
      <c r="A545" s="395" t="s">
        <v>2349</v>
      </c>
      <c r="B545" t="s">
        <v>2350</v>
      </c>
      <c r="C545" t="s">
        <v>1835</v>
      </c>
    </row>
    <row r="546" spans="1:3">
      <c r="A546" s="395" t="s">
        <v>2351</v>
      </c>
      <c r="B546" t="s">
        <v>2352</v>
      </c>
      <c r="C546" t="s">
        <v>1835</v>
      </c>
    </row>
    <row r="547" spans="1:3">
      <c r="A547" s="395" t="s">
        <v>2353</v>
      </c>
      <c r="B547" t="s">
        <v>2354</v>
      </c>
      <c r="C547" t="s">
        <v>1835</v>
      </c>
    </row>
    <row r="548" spans="1:3">
      <c r="A548" s="395" t="s">
        <v>2355</v>
      </c>
      <c r="B548" t="s">
        <v>2356</v>
      </c>
      <c r="C548" t="s">
        <v>1835</v>
      </c>
    </row>
    <row r="549" spans="1:3">
      <c r="A549" s="395" t="s">
        <v>2357</v>
      </c>
      <c r="B549" t="s">
        <v>2358</v>
      </c>
      <c r="C549" t="s">
        <v>1835</v>
      </c>
    </row>
    <row r="550" spans="1:3">
      <c r="A550" s="395" t="s">
        <v>2359</v>
      </c>
      <c r="B550" t="s">
        <v>2360</v>
      </c>
      <c r="C550" t="s">
        <v>1835</v>
      </c>
    </row>
    <row r="551" spans="1:3">
      <c r="A551" s="395" t="s">
        <v>2361</v>
      </c>
      <c r="B551" t="s">
        <v>2362</v>
      </c>
      <c r="C551" t="s">
        <v>1835</v>
      </c>
    </row>
    <row r="552" spans="1:3">
      <c r="A552" s="395" t="s">
        <v>2363</v>
      </c>
      <c r="B552" t="s">
        <v>2364</v>
      </c>
      <c r="C552" t="s">
        <v>1835</v>
      </c>
    </row>
    <row r="553" spans="1:3">
      <c r="A553" s="395" t="s">
        <v>2365</v>
      </c>
      <c r="B553" t="s">
        <v>2366</v>
      </c>
      <c r="C553" t="s">
        <v>1835</v>
      </c>
    </row>
    <row r="554" spans="1:3">
      <c r="A554" s="395" t="s">
        <v>2367</v>
      </c>
      <c r="B554" t="s">
        <v>2368</v>
      </c>
      <c r="C554" t="s">
        <v>1835</v>
      </c>
    </row>
    <row r="555" spans="1:3">
      <c r="A555" s="395" t="s">
        <v>2369</v>
      </c>
      <c r="B555" t="s">
        <v>2370</v>
      </c>
      <c r="C555" t="s">
        <v>1835</v>
      </c>
    </row>
    <row r="556" spans="1:3">
      <c r="A556" s="395" t="s">
        <v>2371</v>
      </c>
      <c r="B556" t="s">
        <v>2372</v>
      </c>
      <c r="C556" t="s">
        <v>1835</v>
      </c>
    </row>
    <row r="558" spans="1:3">
      <c r="B558" t="s">
        <v>2373</v>
      </c>
    </row>
    <row r="559" spans="1:3">
      <c r="A559" s="395" t="s">
        <v>2374</v>
      </c>
      <c r="B559" t="s">
        <v>2375</v>
      </c>
      <c r="C559" t="s">
        <v>1835</v>
      </c>
    </row>
    <row r="560" spans="1:3">
      <c r="A560" s="395" t="s">
        <v>2376</v>
      </c>
      <c r="B560" t="s">
        <v>2377</v>
      </c>
      <c r="C560" t="s">
        <v>1835</v>
      </c>
    </row>
    <row r="561" spans="1:3">
      <c r="A561" s="395" t="s">
        <v>2378</v>
      </c>
      <c r="B561" t="s">
        <v>2379</v>
      </c>
      <c r="C561" t="s">
        <v>1835</v>
      </c>
    </row>
    <row r="562" spans="1:3">
      <c r="A562" s="395" t="s">
        <v>2380</v>
      </c>
      <c r="B562" t="s">
        <v>2381</v>
      </c>
      <c r="C562" t="s">
        <v>1835</v>
      </c>
    </row>
    <row r="563" spans="1:3">
      <c r="A563" s="395" t="s">
        <v>2382</v>
      </c>
      <c r="B563" t="s">
        <v>2383</v>
      </c>
      <c r="C563" t="s">
        <v>1835</v>
      </c>
    </row>
    <row r="564" spans="1:3">
      <c r="A564" s="395" t="s">
        <v>2384</v>
      </c>
      <c r="B564" t="s">
        <v>2385</v>
      </c>
    </row>
    <row r="565" spans="1:3">
      <c r="A565" s="395" t="s">
        <v>2386</v>
      </c>
      <c r="B565" t="s">
        <v>2387</v>
      </c>
      <c r="C565" t="s">
        <v>1835</v>
      </c>
    </row>
    <row r="566" spans="1:3">
      <c r="A566" s="395" t="s">
        <v>2388</v>
      </c>
      <c r="B566" t="s">
        <v>2389</v>
      </c>
      <c r="C566" t="s">
        <v>1835</v>
      </c>
    </row>
    <row r="567" spans="1:3">
      <c r="A567" s="395" t="s">
        <v>2390</v>
      </c>
      <c r="B567" t="s">
        <v>2391</v>
      </c>
      <c r="C567" t="s">
        <v>1835</v>
      </c>
    </row>
    <row r="568" spans="1:3">
      <c r="A568" s="395" t="s">
        <v>2392</v>
      </c>
      <c r="B568" t="s">
        <v>2393</v>
      </c>
      <c r="C568" t="s">
        <v>1835</v>
      </c>
    </row>
    <row r="569" spans="1:3">
      <c r="A569" s="395" t="s">
        <v>2394</v>
      </c>
      <c r="B569" t="s">
        <v>2395</v>
      </c>
      <c r="C569" t="s">
        <v>1835</v>
      </c>
    </row>
    <row r="570" spans="1:3">
      <c r="A570" s="395" t="s">
        <v>2396</v>
      </c>
      <c r="B570" t="s">
        <v>2397</v>
      </c>
    </row>
    <row r="571" spans="1:3">
      <c r="A571" s="395" t="s">
        <v>2398</v>
      </c>
      <c r="B571" t="s">
        <v>2399</v>
      </c>
      <c r="C571" t="s">
        <v>1835</v>
      </c>
    </row>
    <row r="572" spans="1:3">
      <c r="A572" s="395" t="s">
        <v>2400</v>
      </c>
      <c r="B572" t="s">
        <v>2401</v>
      </c>
      <c r="C572" t="s">
        <v>1835</v>
      </c>
    </row>
    <row r="573" spans="1:3">
      <c r="A573" s="395" t="s">
        <v>2402</v>
      </c>
      <c r="B573" t="s">
        <v>2403</v>
      </c>
      <c r="C573" t="s">
        <v>1835</v>
      </c>
    </row>
    <row r="574" spans="1:3">
      <c r="A574" s="395" t="s">
        <v>2404</v>
      </c>
      <c r="B574" t="s">
        <v>2405</v>
      </c>
      <c r="C574" t="s">
        <v>1835</v>
      </c>
    </row>
    <row r="575" spans="1:3">
      <c r="A575" s="395" t="s">
        <v>2406</v>
      </c>
      <c r="B575" t="s">
        <v>2407</v>
      </c>
      <c r="C575" t="s">
        <v>1835</v>
      </c>
    </row>
    <row r="576" spans="1:3">
      <c r="A576" s="395" t="s">
        <v>2408</v>
      </c>
      <c r="B576" t="s">
        <v>2409</v>
      </c>
      <c r="C576" t="s">
        <v>1835</v>
      </c>
    </row>
    <row r="577" spans="1:3">
      <c r="B577" t="s">
        <v>2410</v>
      </c>
    </row>
    <row r="578" spans="1:3">
      <c r="A578" s="395" t="s">
        <v>2411</v>
      </c>
      <c r="B578" t="s">
        <v>2412</v>
      </c>
      <c r="C578" t="s">
        <v>1835</v>
      </c>
    </row>
    <row r="579" spans="1:3">
      <c r="A579" s="395" t="s">
        <v>2413</v>
      </c>
      <c r="B579" t="s">
        <v>2414</v>
      </c>
      <c r="C579" t="s">
        <v>1835</v>
      </c>
    </row>
    <row r="580" spans="1:3">
      <c r="A580" s="395" t="s">
        <v>2415</v>
      </c>
      <c r="B580" t="s">
        <v>2416</v>
      </c>
      <c r="C580" t="s">
        <v>1835</v>
      </c>
    </row>
    <row r="581" spans="1:3">
      <c r="A581" s="395" t="s">
        <v>2417</v>
      </c>
      <c r="B581" t="s">
        <v>2418</v>
      </c>
      <c r="C581" t="s">
        <v>1835</v>
      </c>
    </row>
    <row r="582" spans="1:3">
      <c r="A582" s="395" t="s">
        <v>2419</v>
      </c>
      <c r="B582" t="s">
        <v>2420</v>
      </c>
      <c r="C582" t="s">
        <v>1835</v>
      </c>
    </row>
    <row r="583" spans="1:3">
      <c r="A583" s="395" t="s">
        <v>2421</v>
      </c>
      <c r="B583" t="s">
        <v>2422</v>
      </c>
      <c r="C583" t="s">
        <v>1835</v>
      </c>
    </row>
    <row r="584" spans="1:3">
      <c r="A584" s="395" t="s">
        <v>2423</v>
      </c>
      <c r="B584" t="s">
        <v>2424</v>
      </c>
      <c r="C584" t="s">
        <v>1835</v>
      </c>
    </row>
    <row r="585" spans="1:3">
      <c r="A585" s="395" t="s">
        <v>2425</v>
      </c>
      <c r="B585" t="s">
        <v>2426</v>
      </c>
      <c r="C585" t="s">
        <v>1835</v>
      </c>
    </row>
    <row r="586" spans="1:3">
      <c r="A586" s="395" t="s">
        <v>2427</v>
      </c>
      <c r="B586" t="s">
        <v>2428</v>
      </c>
      <c r="C586" t="s">
        <v>1835</v>
      </c>
    </row>
    <row r="587" spans="1:3">
      <c r="A587" s="395" t="s">
        <v>2429</v>
      </c>
      <c r="B587" t="s">
        <v>2430</v>
      </c>
      <c r="C587" t="s">
        <v>1835</v>
      </c>
    </row>
    <row r="588" spans="1:3">
      <c r="A588" s="395" t="s">
        <v>2431</v>
      </c>
      <c r="B588" t="s">
        <v>2432</v>
      </c>
      <c r="C588" t="s">
        <v>1835</v>
      </c>
    </row>
    <row r="589" spans="1:3">
      <c r="A589" s="395" t="s">
        <v>1308</v>
      </c>
      <c r="B589" t="s">
        <v>2433</v>
      </c>
      <c r="C589" t="s">
        <v>1835</v>
      </c>
    </row>
    <row r="590" spans="1:3">
      <c r="A590" s="395" t="s">
        <v>2434</v>
      </c>
      <c r="B590" t="s">
        <v>2435</v>
      </c>
      <c r="C590" t="s">
        <v>1835</v>
      </c>
    </row>
    <row r="591" spans="1:3">
      <c r="A591" s="395" t="s">
        <v>2436</v>
      </c>
      <c r="B591" t="s">
        <v>2437</v>
      </c>
      <c r="C591" t="s">
        <v>1835</v>
      </c>
    </row>
    <row r="592" spans="1:3">
      <c r="A592" s="395" t="s">
        <v>2438</v>
      </c>
      <c r="B592" t="s">
        <v>2439</v>
      </c>
      <c r="C592" t="s">
        <v>1835</v>
      </c>
    </row>
    <row r="593" spans="1:3">
      <c r="A593" s="395" t="s">
        <v>2440</v>
      </c>
      <c r="B593" t="s">
        <v>2441</v>
      </c>
      <c r="C593" t="s">
        <v>1835</v>
      </c>
    </row>
    <row r="594" spans="1:3">
      <c r="A594" s="395" t="s">
        <v>2442</v>
      </c>
      <c r="B594" t="s">
        <v>2443</v>
      </c>
      <c r="C594" t="s">
        <v>1835</v>
      </c>
    </row>
    <row r="595" spans="1:3">
      <c r="A595" s="395" t="s">
        <v>2444</v>
      </c>
      <c r="B595" t="s">
        <v>2445</v>
      </c>
      <c r="C595" t="s">
        <v>1835</v>
      </c>
    </row>
    <row r="596" spans="1:3">
      <c r="A596" s="395" t="s">
        <v>2446</v>
      </c>
      <c r="B596" t="s">
        <v>2447</v>
      </c>
      <c r="C596" t="s">
        <v>1835</v>
      </c>
    </row>
    <row r="597" spans="1:3">
      <c r="A597" s="395" t="s">
        <v>2448</v>
      </c>
      <c r="B597" t="s">
        <v>2449</v>
      </c>
      <c r="C597" t="s">
        <v>1835</v>
      </c>
    </row>
    <row r="598" spans="1:3">
      <c r="A598" s="395" t="s">
        <v>2450</v>
      </c>
      <c r="B598" t="s">
        <v>2451</v>
      </c>
      <c r="C598" t="s">
        <v>1835</v>
      </c>
    </row>
    <row r="599" spans="1:3">
      <c r="A599" s="395" t="s">
        <v>1309</v>
      </c>
      <c r="B599" t="s">
        <v>2452</v>
      </c>
      <c r="C599" t="s">
        <v>1835</v>
      </c>
    </row>
    <row r="600" spans="1:3">
      <c r="A600" s="395" t="s">
        <v>2453</v>
      </c>
      <c r="B600" t="s">
        <v>2454</v>
      </c>
      <c r="C600" t="s">
        <v>1835</v>
      </c>
    </row>
    <row r="602" spans="1:3">
      <c r="B602" t="s">
        <v>2455</v>
      </c>
    </row>
    <row r="603" spans="1:3">
      <c r="A603" s="395" t="s">
        <v>2456</v>
      </c>
      <c r="B603" t="s">
        <v>2457</v>
      </c>
      <c r="C603" t="s">
        <v>1835</v>
      </c>
    </row>
    <row r="604" spans="1:3">
      <c r="A604" s="395" t="s">
        <v>2458</v>
      </c>
      <c r="B604" t="s">
        <v>2459</v>
      </c>
      <c r="C604" t="s">
        <v>1835</v>
      </c>
    </row>
    <row r="605" spans="1:3">
      <c r="A605" s="395" t="s">
        <v>2460</v>
      </c>
      <c r="B605" t="s">
        <v>2461</v>
      </c>
      <c r="C605" t="s">
        <v>1835</v>
      </c>
    </row>
    <row r="606" spans="1:3">
      <c r="A606" s="395" t="s">
        <v>2462</v>
      </c>
      <c r="B606" t="s">
        <v>2463</v>
      </c>
      <c r="C606" t="s">
        <v>1835</v>
      </c>
    </row>
    <row r="607" spans="1:3">
      <c r="A607" s="395" t="s">
        <v>2464</v>
      </c>
      <c r="B607" t="s">
        <v>2465</v>
      </c>
      <c r="C607" t="s">
        <v>1835</v>
      </c>
    </row>
    <row r="608" spans="1:3">
      <c r="A608" s="395" t="s">
        <v>2466</v>
      </c>
      <c r="B608" t="s">
        <v>2467</v>
      </c>
      <c r="C608" t="s">
        <v>1835</v>
      </c>
    </row>
    <row r="609" spans="1:3">
      <c r="A609" s="395" t="s">
        <v>2468</v>
      </c>
      <c r="B609" t="s">
        <v>2469</v>
      </c>
      <c r="C609" t="s">
        <v>1835</v>
      </c>
    </row>
    <row r="611" spans="1:3">
      <c r="B611" t="s">
        <v>2470</v>
      </c>
    </row>
    <row r="612" spans="1:3">
      <c r="A612" s="395" t="s">
        <v>2471</v>
      </c>
      <c r="B612" t="s">
        <v>2472</v>
      </c>
      <c r="C612" t="s">
        <v>1406</v>
      </c>
    </row>
    <row r="613" spans="1:3">
      <c r="A613" s="395" t="s">
        <v>2473</v>
      </c>
      <c r="B613" t="s">
        <v>2474</v>
      </c>
      <c r="C613" t="s">
        <v>1406</v>
      </c>
    </row>
    <row r="614" spans="1:3">
      <c r="A614" s="395" t="s">
        <v>2475</v>
      </c>
      <c r="B614" t="s">
        <v>2476</v>
      </c>
      <c r="C614" t="s">
        <v>1406</v>
      </c>
    </row>
    <row r="615" spans="1:3">
      <c r="A615" s="395" t="s">
        <v>2477</v>
      </c>
      <c r="B615" t="s">
        <v>2478</v>
      </c>
      <c r="C615" t="s">
        <v>1406</v>
      </c>
    </row>
    <row r="616" spans="1:3">
      <c r="A616" s="395" t="s">
        <v>2479</v>
      </c>
      <c r="B616" t="s">
        <v>2480</v>
      </c>
      <c r="C616" t="s">
        <v>1406</v>
      </c>
    </row>
    <row r="617" spans="1:3">
      <c r="A617" s="395" t="s">
        <v>2481</v>
      </c>
      <c r="B617" t="s">
        <v>2482</v>
      </c>
      <c r="C617" t="s">
        <v>1406</v>
      </c>
    </row>
    <row r="618" spans="1:3">
      <c r="A618" s="395" t="s">
        <v>2483</v>
      </c>
      <c r="B618" t="s">
        <v>2484</v>
      </c>
      <c r="C618" t="s">
        <v>1406</v>
      </c>
    </row>
    <row r="619" spans="1:3">
      <c r="A619" s="395" t="s">
        <v>2485</v>
      </c>
      <c r="B619" t="s">
        <v>2486</v>
      </c>
      <c r="C619" t="s">
        <v>1889</v>
      </c>
    </row>
    <row r="620" spans="1:3">
      <c r="A620" s="395" t="s">
        <v>2487</v>
      </c>
      <c r="B620" t="s">
        <v>2488</v>
      </c>
      <c r="C620" t="s">
        <v>1406</v>
      </c>
    </row>
    <row r="621" spans="1:3">
      <c r="A621" s="395" t="s">
        <v>2489</v>
      </c>
      <c r="B621" t="s">
        <v>2490</v>
      </c>
      <c r="C621" t="s">
        <v>2491</v>
      </c>
    </row>
    <row r="622" spans="1:3">
      <c r="A622" s="395" t="s">
        <v>2492</v>
      </c>
      <c r="B622" t="s">
        <v>2493</v>
      </c>
      <c r="C622" t="s">
        <v>1889</v>
      </c>
    </row>
    <row r="623" spans="1:3">
      <c r="A623" s="395" t="s">
        <v>2494</v>
      </c>
      <c r="B623" t="s">
        <v>2495</v>
      </c>
      <c r="C623" t="s">
        <v>1406</v>
      </c>
    </row>
    <row r="624" spans="1:3">
      <c r="A624" s="395" t="s">
        <v>2496</v>
      </c>
      <c r="B624" t="s">
        <v>2497</v>
      </c>
      <c r="C624" t="s">
        <v>1406</v>
      </c>
    </row>
    <row r="625" spans="1:3">
      <c r="A625" s="395" t="s">
        <v>2498</v>
      </c>
      <c r="B625" t="s">
        <v>2499</v>
      </c>
      <c r="C625" t="s">
        <v>1406</v>
      </c>
    </row>
    <row r="626" spans="1:3">
      <c r="A626" s="395" t="s">
        <v>2500</v>
      </c>
      <c r="B626" t="s">
        <v>2501</v>
      </c>
      <c r="C626" t="s">
        <v>1406</v>
      </c>
    </row>
    <row r="627" spans="1:3">
      <c r="A627" s="395" t="s">
        <v>2502</v>
      </c>
      <c r="B627" t="s">
        <v>2503</v>
      </c>
      <c r="C627" t="s">
        <v>1406</v>
      </c>
    </row>
    <row r="628" spans="1:3">
      <c r="A628" s="395" t="s">
        <v>2504</v>
      </c>
      <c r="B628" t="s">
        <v>2505</v>
      </c>
      <c r="C628" t="s">
        <v>1406</v>
      </c>
    </row>
    <row r="629" spans="1:3">
      <c r="A629" s="395" t="s">
        <v>2506</v>
      </c>
      <c r="B629" t="s">
        <v>2507</v>
      </c>
      <c r="C629" t="s">
        <v>1406</v>
      </c>
    </row>
    <row r="630" spans="1:3">
      <c r="A630" s="395" t="s">
        <v>2508</v>
      </c>
      <c r="B630" t="s">
        <v>2509</v>
      </c>
      <c r="C630" t="s">
        <v>1406</v>
      </c>
    </row>
    <row r="631" spans="1:3">
      <c r="A631" s="395" t="s">
        <v>2510</v>
      </c>
      <c r="B631" t="s">
        <v>2511</v>
      </c>
      <c r="C631" t="s">
        <v>1406</v>
      </c>
    </row>
    <row r="632" spans="1:3">
      <c r="A632" s="395" t="s">
        <v>2512</v>
      </c>
      <c r="B632" t="s">
        <v>2513</v>
      </c>
      <c r="C632" t="s">
        <v>1406</v>
      </c>
    </row>
    <row r="633" spans="1:3">
      <c r="A633" s="395" t="s">
        <v>2753</v>
      </c>
      <c r="B633" t="s">
        <v>2514</v>
      </c>
      <c r="C633" t="s">
        <v>1406</v>
      </c>
    </row>
    <row r="634" spans="1:3">
      <c r="A634" s="395" t="s">
        <v>2515</v>
      </c>
      <c r="B634" t="s">
        <v>2516</v>
      </c>
      <c r="C634" t="s">
        <v>1406</v>
      </c>
    </row>
    <row r="635" spans="1:3">
      <c r="A635" s="395" t="s">
        <v>2517</v>
      </c>
      <c r="B635" t="s">
        <v>2518</v>
      </c>
      <c r="C635" t="s">
        <v>1406</v>
      </c>
    </row>
    <row r="636" spans="1:3">
      <c r="A636" s="395" t="s">
        <v>2519</v>
      </c>
      <c r="B636" t="s">
        <v>2520</v>
      </c>
      <c r="C636" t="s">
        <v>1406</v>
      </c>
    </row>
    <row r="637" spans="1:3">
      <c r="A637" s="395" t="s">
        <v>2521</v>
      </c>
      <c r="B637" t="s">
        <v>2522</v>
      </c>
      <c r="C637" t="s">
        <v>1406</v>
      </c>
    </row>
    <row r="638" spans="1:3">
      <c r="A638" s="395" t="s">
        <v>2523</v>
      </c>
      <c r="B638" t="s">
        <v>2524</v>
      </c>
      <c r="C638" t="s">
        <v>1406</v>
      </c>
    </row>
    <row r="639" spans="1:3">
      <c r="A639" s="395" t="s">
        <v>2525</v>
      </c>
      <c r="B639" t="s">
        <v>2526</v>
      </c>
      <c r="C639" t="s">
        <v>1406</v>
      </c>
    </row>
    <row r="640" spans="1:3">
      <c r="A640" s="395" t="s">
        <v>2527</v>
      </c>
      <c r="B640" t="s">
        <v>2528</v>
      </c>
      <c r="C640" t="s">
        <v>1406</v>
      </c>
    </row>
    <row r="641" spans="1:3">
      <c r="A641" s="395" t="s">
        <v>2529</v>
      </c>
      <c r="B641" t="s">
        <v>2530</v>
      </c>
      <c r="C641" t="s">
        <v>1406</v>
      </c>
    </row>
    <row r="642" spans="1:3">
      <c r="A642" s="395" t="s">
        <v>2531</v>
      </c>
      <c r="B642" t="s">
        <v>2532</v>
      </c>
      <c r="C642" t="s">
        <v>1406</v>
      </c>
    </row>
    <row r="643" spans="1:3">
      <c r="A643" s="395" t="s">
        <v>2533</v>
      </c>
      <c r="B643" t="s">
        <v>2534</v>
      </c>
      <c r="C643" t="s">
        <v>1406</v>
      </c>
    </row>
    <row r="644" spans="1:3">
      <c r="A644" s="395" t="s">
        <v>2535</v>
      </c>
      <c r="B644" t="s">
        <v>2536</v>
      </c>
      <c r="C644" t="s">
        <v>1406</v>
      </c>
    </row>
    <row r="645" spans="1:3">
      <c r="A645" s="395" t="s">
        <v>2537</v>
      </c>
      <c r="B645" t="s">
        <v>2538</v>
      </c>
      <c r="C645" t="s">
        <v>1406</v>
      </c>
    </row>
    <row r="646" spans="1:3">
      <c r="A646" s="395" t="s">
        <v>2539</v>
      </c>
      <c r="B646" t="s">
        <v>2540</v>
      </c>
      <c r="C646" t="s">
        <v>1406</v>
      </c>
    </row>
    <row r="647" spans="1:3">
      <c r="A647" s="395" t="s">
        <v>2541</v>
      </c>
      <c r="B647" t="s">
        <v>2542</v>
      </c>
      <c r="C647" t="s">
        <v>1406</v>
      </c>
    </row>
    <row r="648" spans="1:3">
      <c r="A648" s="395" t="s">
        <v>2543</v>
      </c>
      <c r="B648" t="s">
        <v>2544</v>
      </c>
      <c r="C648" t="s">
        <v>1406</v>
      </c>
    </row>
    <row r="649" spans="1:3">
      <c r="A649" s="395" t="s">
        <v>2545</v>
      </c>
      <c r="B649" t="s">
        <v>2546</v>
      </c>
      <c r="C649" t="s">
        <v>1406</v>
      </c>
    </row>
    <row r="650" spans="1:3">
      <c r="A650" s="395" t="s">
        <v>2547</v>
      </c>
      <c r="B650" t="s">
        <v>2548</v>
      </c>
      <c r="C650" t="s">
        <v>1406</v>
      </c>
    </row>
    <row r="651" spans="1:3">
      <c r="A651" s="395" t="s">
        <v>2549</v>
      </c>
      <c r="B651" t="s">
        <v>2550</v>
      </c>
      <c r="C651" t="s">
        <v>1406</v>
      </c>
    </row>
    <row r="652" spans="1:3">
      <c r="A652" s="395" t="s">
        <v>2551</v>
      </c>
      <c r="B652" t="s">
        <v>2552</v>
      </c>
      <c r="C652" t="s">
        <v>1406</v>
      </c>
    </row>
    <row r="654" spans="1:3">
      <c r="B654" t="s">
        <v>2553</v>
      </c>
    </row>
    <row r="655" spans="1:3">
      <c r="A655" s="395" t="s">
        <v>2554</v>
      </c>
      <c r="B655" t="s">
        <v>2555</v>
      </c>
      <c r="C655" t="s">
        <v>1406</v>
      </c>
    </row>
    <row r="656" spans="1:3">
      <c r="A656" s="395" t="s">
        <v>2556</v>
      </c>
      <c r="B656" t="s">
        <v>2557</v>
      </c>
      <c r="C656" t="s">
        <v>1406</v>
      </c>
    </row>
    <row r="657" spans="1:3">
      <c r="A657" s="395" t="s">
        <v>2558</v>
      </c>
      <c r="B657" t="s">
        <v>2559</v>
      </c>
      <c r="C657" t="s">
        <v>1406</v>
      </c>
    </row>
    <row r="658" spans="1:3">
      <c r="A658" s="395" t="s">
        <v>2560</v>
      </c>
      <c r="B658" t="s">
        <v>2561</v>
      </c>
      <c r="C658" t="s">
        <v>1406</v>
      </c>
    </row>
    <row r="659" spans="1:3">
      <c r="A659" s="395" t="s">
        <v>2562</v>
      </c>
      <c r="B659" t="s">
        <v>2563</v>
      </c>
      <c r="C659" t="s">
        <v>1406</v>
      </c>
    </row>
    <row r="660" spans="1:3">
      <c r="A660" s="395" t="s">
        <v>2564</v>
      </c>
      <c r="B660" t="s">
        <v>2565</v>
      </c>
      <c r="C660" t="s">
        <v>1406</v>
      </c>
    </row>
    <row r="661" spans="1:3">
      <c r="A661" s="395" t="s">
        <v>2566</v>
      </c>
      <c r="B661" t="s">
        <v>2567</v>
      </c>
      <c r="C661" t="s">
        <v>1406</v>
      </c>
    </row>
    <row r="662" spans="1:3">
      <c r="A662" s="395" t="s">
        <v>2568</v>
      </c>
      <c r="B662" t="s">
        <v>2569</v>
      </c>
      <c r="C662" t="s">
        <v>1406</v>
      </c>
    </row>
    <row r="663" spans="1:3">
      <c r="A663" s="395" t="s">
        <v>2570</v>
      </c>
      <c r="B663" t="s">
        <v>2571</v>
      </c>
      <c r="C663" t="s">
        <v>1406</v>
      </c>
    </row>
    <row r="664" spans="1:3">
      <c r="A664" s="395" t="s">
        <v>2572</v>
      </c>
      <c r="B664" t="s">
        <v>2573</v>
      </c>
      <c r="C664" t="s">
        <v>1889</v>
      </c>
    </row>
    <row r="665" spans="1:3">
      <c r="A665" s="395" t="s">
        <v>2574</v>
      </c>
      <c r="B665" t="s">
        <v>2575</v>
      </c>
      <c r="C665" t="s">
        <v>1406</v>
      </c>
    </row>
    <row r="666" spans="1:3">
      <c r="A666" s="395" t="s">
        <v>2576</v>
      </c>
      <c r="B666" t="s">
        <v>2577</v>
      </c>
      <c r="C666" t="s">
        <v>1889</v>
      </c>
    </row>
    <row r="667" spans="1:3">
      <c r="A667" s="395" t="s">
        <v>2578</v>
      </c>
      <c r="B667" t="s">
        <v>2579</v>
      </c>
      <c r="C667" t="s">
        <v>1889</v>
      </c>
    </row>
    <row r="668" spans="1:3">
      <c r="A668" s="395" t="s">
        <v>2580</v>
      </c>
      <c r="B668" t="s">
        <v>2581</v>
      </c>
      <c r="C668" t="s">
        <v>1889</v>
      </c>
    </row>
    <row r="669" spans="1:3">
      <c r="A669" s="395" t="s">
        <v>2582</v>
      </c>
      <c r="B669" t="s">
        <v>2583</v>
      </c>
      <c r="C669" t="s">
        <v>1889</v>
      </c>
    </row>
    <row r="670" spans="1:3">
      <c r="A670" s="395" t="s">
        <v>2584</v>
      </c>
      <c r="B670" t="s">
        <v>2585</v>
      </c>
      <c r="C670" t="s">
        <v>1889</v>
      </c>
    </row>
    <row r="671" spans="1:3">
      <c r="A671" s="395" t="s">
        <v>2586</v>
      </c>
      <c r="B671" t="s">
        <v>2587</v>
      </c>
      <c r="C671" t="s">
        <v>2588</v>
      </c>
    </row>
    <row r="672" spans="1:3">
      <c r="A672" s="395" t="s">
        <v>2589</v>
      </c>
      <c r="B672" t="s">
        <v>2590</v>
      </c>
      <c r="C672" t="s">
        <v>2588</v>
      </c>
    </row>
    <row r="673" spans="1:3">
      <c r="A673" s="395" t="s">
        <v>2591</v>
      </c>
      <c r="B673" t="s">
        <v>2592</v>
      </c>
      <c r="C673" t="s">
        <v>2588</v>
      </c>
    </row>
    <row r="674" spans="1:3">
      <c r="A674" s="395" t="s">
        <v>2593</v>
      </c>
      <c r="B674" t="s">
        <v>2594</v>
      </c>
      <c r="C674" t="s">
        <v>1889</v>
      </c>
    </row>
    <row r="675" spans="1:3">
      <c r="A675" s="395" t="s">
        <v>2595</v>
      </c>
      <c r="B675" t="s">
        <v>2596</v>
      </c>
      <c r="C675" t="s">
        <v>1889</v>
      </c>
    </row>
    <row r="676" spans="1:3">
      <c r="A676" s="395" t="s">
        <v>2597</v>
      </c>
      <c r="B676" t="s">
        <v>2598</v>
      </c>
      <c r="C676" t="s">
        <v>1889</v>
      </c>
    </row>
    <row r="677" spans="1:3">
      <c r="A677" s="395" t="s">
        <v>2599</v>
      </c>
      <c r="B677" t="s">
        <v>2600</v>
      </c>
      <c r="C677" t="s">
        <v>1889</v>
      </c>
    </row>
    <row r="678" spans="1:3">
      <c r="A678" s="395" t="s">
        <v>2601</v>
      </c>
      <c r="B678" t="s">
        <v>2602</v>
      </c>
      <c r="C678" t="s">
        <v>1889</v>
      </c>
    </row>
    <row r="679" spans="1:3">
      <c r="A679" s="395" t="s">
        <v>2603</v>
      </c>
      <c r="B679" t="s">
        <v>2604</v>
      </c>
      <c r="C679" t="s">
        <v>1406</v>
      </c>
    </row>
    <row r="680" spans="1:3">
      <c r="A680" s="395" t="s">
        <v>2605</v>
      </c>
      <c r="B680" t="s">
        <v>2606</v>
      </c>
      <c r="C680" t="s">
        <v>1889</v>
      </c>
    </row>
    <row r="681" spans="1:3">
      <c r="A681" s="395" t="s">
        <v>2607</v>
      </c>
      <c r="B681" t="s">
        <v>2608</v>
      </c>
      <c r="C681" t="s">
        <v>1889</v>
      </c>
    </row>
    <row r="682" spans="1:3">
      <c r="A682" s="395" t="s">
        <v>2609</v>
      </c>
      <c r="B682" t="s">
        <v>2610</v>
      </c>
      <c r="C682" t="s">
        <v>1889</v>
      </c>
    </row>
    <row r="683" spans="1:3">
      <c r="A683" s="395" t="s">
        <v>2611</v>
      </c>
      <c r="B683" t="s">
        <v>2612</v>
      </c>
      <c r="C683" t="s">
        <v>1889</v>
      </c>
    </row>
    <row r="684" spans="1:3">
      <c r="A684" s="395" t="s">
        <v>2613</v>
      </c>
      <c r="B684" t="s">
        <v>2614</v>
      </c>
      <c r="C684" t="s">
        <v>1889</v>
      </c>
    </row>
    <row r="685" spans="1:3">
      <c r="A685" s="395" t="s">
        <v>2615</v>
      </c>
      <c r="B685" t="s">
        <v>2616</v>
      </c>
      <c r="C685" t="s">
        <v>1889</v>
      </c>
    </row>
    <row r="686" spans="1:3">
      <c r="A686" s="395" t="s">
        <v>2617</v>
      </c>
      <c r="B686" t="s">
        <v>2618</v>
      </c>
      <c r="C686" t="s">
        <v>1889</v>
      </c>
    </row>
    <row r="688" spans="1:3">
      <c r="B688" t="s">
        <v>2619</v>
      </c>
    </row>
    <row r="689" spans="1:3">
      <c r="A689" s="395" t="s">
        <v>2620</v>
      </c>
      <c r="B689" t="s">
        <v>2621</v>
      </c>
      <c r="C689" t="s">
        <v>1406</v>
      </c>
    </row>
    <row r="690" spans="1:3">
      <c r="A690" s="395" t="s">
        <v>2622</v>
      </c>
      <c r="B690" t="s">
        <v>2623</v>
      </c>
      <c r="C690" t="s">
        <v>1406</v>
      </c>
    </row>
    <row r="691" spans="1:3">
      <c r="A691" s="395" t="s">
        <v>2624</v>
      </c>
      <c r="B691" t="s">
        <v>2625</v>
      </c>
      <c r="C691" t="s">
        <v>1889</v>
      </c>
    </row>
    <row r="692" spans="1:3">
      <c r="A692" s="395" t="s">
        <v>2626</v>
      </c>
      <c r="B692" t="s">
        <v>2627</v>
      </c>
      <c r="C692" t="s">
        <v>1821</v>
      </c>
    </row>
    <row r="693" spans="1:3">
      <c r="A693" s="395" t="s">
        <v>2628</v>
      </c>
      <c r="B693" t="s">
        <v>2629</v>
      </c>
      <c r="C693" t="s">
        <v>1821</v>
      </c>
    </row>
    <row r="694" spans="1:3">
      <c r="A694" s="395" t="s">
        <v>2630</v>
      </c>
      <c r="B694" t="s">
        <v>2631</v>
      </c>
      <c r="C694" t="s">
        <v>1821</v>
      </c>
    </row>
    <row r="695" spans="1:3">
      <c r="A695" s="395" t="s">
        <v>2632</v>
      </c>
      <c r="B695" t="s">
        <v>2633</v>
      </c>
      <c r="C695" t="s">
        <v>1821</v>
      </c>
    </row>
    <row r="696" spans="1:3">
      <c r="A696" s="395" t="s">
        <v>2634</v>
      </c>
      <c r="B696" t="s">
        <v>2635</v>
      </c>
      <c r="C696" t="s">
        <v>1821</v>
      </c>
    </row>
    <row r="697" spans="1:3">
      <c r="A697" s="395" t="s">
        <v>2636</v>
      </c>
      <c r="B697" t="s">
        <v>2637</v>
      </c>
      <c r="C697" t="s">
        <v>1821</v>
      </c>
    </row>
    <row r="698" spans="1:3">
      <c r="A698" s="395" t="s">
        <v>2638</v>
      </c>
      <c r="B698" t="s">
        <v>2639</v>
      </c>
      <c r="C698" t="s">
        <v>1821</v>
      </c>
    </row>
    <row r="699" spans="1:3">
      <c r="A699" s="395" t="s">
        <v>2640</v>
      </c>
      <c r="B699" t="s">
        <v>2641</v>
      </c>
      <c r="C699" t="s">
        <v>1821</v>
      </c>
    </row>
    <row r="700" spans="1:3">
      <c r="A700" s="395" t="s">
        <v>2642</v>
      </c>
      <c r="B700" t="s">
        <v>2643</v>
      </c>
      <c r="C700" t="s">
        <v>1821</v>
      </c>
    </row>
    <row r="702" spans="1:3">
      <c r="B702" t="s">
        <v>2644</v>
      </c>
    </row>
    <row r="703" spans="1:3">
      <c r="A703" s="395" t="s">
        <v>2645</v>
      </c>
      <c r="B703" t="s">
        <v>2646</v>
      </c>
      <c r="C703" t="s">
        <v>1340</v>
      </c>
    </row>
    <row r="704" spans="1:3">
      <c r="A704" s="395" t="s">
        <v>2647</v>
      </c>
      <c r="B704" t="s">
        <v>2648</v>
      </c>
      <c r="C704" t="s">
        <v>1340</v>
      </c>
    </row>
    <row r="705" spans="1:3">
      <c r="A705" s="395" t="s">
        <v>2649</v>
      </c>
      <c r="B705" t="s">
        <v>2650</v>
      </c>
      <c r="C705" t="s">
        <v>1340</v>
      </c>
    </row>
    <row r="706" spans="1:3">
      <c r="A706" s="395" t="s">
        <v>2651</v>
      </c>
      <c r="B706" t="s">
        <v>2652</v>
      </c>
      <c r="C706" t="s">
        <v>1340</v>
      </c>
    </row>
    <row r="707" spans="1:3">
      <c r="A707" s="395" t="s">
        <v>2653</v>
      </c>
      <c r="B707" t="s">
        <v>2654</v>
      </c>
      <c r="C707" t="s">
        <v>1340</v>
      </c>
    </row>
    <row r="708" spans="1:3">
      <c r="A708" s="395" t="s">
        <v>2655</v>
      </c>
      <c r="B708" t="s">
        <v>2656</v>
      </c>
      <c r="C708" t="s">
        <v>1340</v>
      </c>
    </row>
    <row r="709" spans="1:3">
      <c r="A709" s="395" t="s">
        <v>2657</v>
      </c>
      <c r="B709" t="s">
        <v>2658</v>
      </c>
      <c r="C709" t="s">
        <v>1340</v>
      </c>
    </row>
    <row r="711" spans="1:3">
      <c r="B711" t="s">
        <v>2659</v>
      </c>
    </row>
    <row r="712" spans="1:3">
      <c r="A712" s="395" t="s">
        <v>2660</v>
      </c>
      <c r="B712" t="s">
        <v>2661</v>
      </c>
      <c r="C712" t="s">
        <v>1403</v>
      </c>
    </row>
    <row r="713" spans="1:3">
      <c r="A713" s="395" t="s">
        <v>2662</v>
      </c>
      <c r="B713" t="s">
        <v>2663</v>
      </c>
      <c r="C713" t="s">
        <v>1403</v>
      </c>
    </row>
    <row r="714" spans="1:3">
      <c r="A714" s="395" t="s">
        <v>2664</v>
      </c>
      <c r="B714" t="s">
        <v>2665</v>
      </c>
      <c r="C714" t="s">
        <v>1403</v>
      </c>
    </row>
    <row r="715" spans="1:3">
      <c r="A715" s="395" t="s">
        <v>2666</v>
      </c>
      <c r="B715" t="s">
        <v>2667</v>
      </c>
      <c r="C715" t="s">
        <v>1403</v>
      </c>
    </row>
    <row r="716" spans="1:3">
      <c r="A716" s="395" t="s">
        <v>2668</v>
      </c>
      <c r="B716" t="s">
        <v>2669</v>
      </c>
      <c r="C716" t="s">
        <v>1403</v>
      </c>
    </row>
    <row r="717" spans="1:3">
      <c r="A717" s="395" t="s">
        <v>2670</v>
      </c>
      <c r="B717" t="s">
        <v>2671</v>
      </c>
      <c r="C717" t="s">
        <v>1403</v>
      </c>
    </row>
    <row r="718" spans="1:3">
      <c r="A718" s="395" t="s">
        <v>2672</v>
      </c>
      <c r="B718" t="s">
        <v>2673</v>
      </c>
      <c r="C718" t="s">
        <v>1403</v>
      </c>
    </row>
    <row r="719" spans="1:3">
      <c r="A719" s="395" t="s">
        <v>2674</v>
      </c>
      <c r="B719" t="s">
        <v>2675</v>
      </c>
      <c r="C719" t="s">
        <v>1403</v>
      </c>
    </row>
    <row r="720" spans="1:3">
      <c r="A720" s="395" t="s">
        <v>2676</v>
      </c>
      <c r="B720" t="s">
        <v>2677</v>
      </c>
      <c r="C720" t="s">
        <v>1340</v>
      </c>
    </row>
    <row r="721" spans="1:3">
      <c r="A721" s="395" t="s">
        <v>2678</v>
      </c>
      <c r="B721" t="s">
        <v>2679</v>
      </c>
      <c r="C721" t="s">
        <v>1340</v>
      </c>
    </row>
    <row r="722" spans="1:3">
      <c r="A722" s="395" t="s">
        <v>2680</v>
      </c>
      <c r="B722" t="s">
        <v>2681</v>
      </c>
      <c r="C722" t="s">
        <v>1403</v>
      </c>
    </row>
    <row r="723" spans="1:3">
      <c r="A723" s="395" t="s">
        <v>2682</v>
      </c>
      <c r="B723" t="s">
        <v>2683</v>
      </c>
      <c r="C723" t="s">
        <v>1340</v>
      </c>
    </row>
    <row r="724" spans="1:3">
      <c r="A724" s="395" t="s">
        <v>2684</v>
      </c>
      <c r="B724" t="s">
        <v>2685</v>
      </c>
      <c r="C724" t="s">
        <v>1340</v>
      </c>
    </row>
    <row r="725" spans="1:3">
      <c r="A725" s="395" t="s">
        <v>2686</v>
      </c>
      <c r="B725" t="s">
        <v>2687</v>
      </c>
      <c r="C725" t="s">
        <v>1406</v>
      </c>
    </row>
    <row r="726" spans="1:3">
      <c r="A726" s="395" t="s">
        <v>2688</v>
      </c>
      <c r="B726" t="s">
        <v>2689</v>
      </c>
      <c r="C726" t="s">
        <v>1406</v>
      </c>
    </row>
    <row r="727" spans="1:3">
      <c r="A727" s="395" t="s">
        <v>2690</v>
      </c>
      <c r="B727" t="s">
        <v>2691</v>
      </c>
      <c r="C727" t="s">
        <v>1406</v>
      </c>
    </row>
    <row r="728" spans="1:3">
      <c r="A728" s="395" t="s">
        <v>2692</v>
      </c>
      <c r="B728" t="s">
        <v>2693</v>
      </c>
      <c r="C728" t="s">
        <v>1406</v>
      </c>
    </row>
    <row r="729" spans="1:3">
      <c r="A729" s="395" t="s">
        <v>2694</v>
      </c>
      <c r="B729" t="s">
        <v>2695</v>
      </c>
      <c r="C729" t="s">
        <v>1406</v>
      </c>
    </row>
    <row r="730" spans="1:3">
      <c r="A730" s="395" t="s">
        <v>2696</v>
      </c>
      <c r="B730" t="s">
        <v>2697</v>
      </c>
      <c r="C730" t="s">
        <v>1406</v>
      </c>
    </row>
    <row r="731" spans="1:3">
      <c r="A731" s="395" t="s">
        <v>2698</v>
      </c>
      <c r="B731" t="s">
        <v>2699</v>
      </c>
      <c r="C731" t="s">
        <v>1406</v>
      </c>
    </row>
    <row r="732" spans="1:3">
      <c r="A732" s="395" t="s">
        <v>2700</v>
      </c>
      <c r="B732" t="s">
        <v>2701</v>
      </c>
      <c r="C732" t="s">
        <v>1406</v>
      </c>
    </row>
    <row r="733" spans="1:3">
      <c r="A733" s="395" t="s">
        <v>2702</v>
      </c>
      <c r="B733" t="s">
        <v>2703</v>
      </c>
      <c r="C733" t="s">
        <v>1406</v>
      </c>
    </row>
    <row r="734" spans="1:3">
      <c r="A734" s="395" t="s">
        <v>2704</v>
      </c>
      <c r="B734" t="s">
        <v>2705</v>
      </c>
      <c r="C734" t="s">
        <v>1406</v>
      </c>
    </row>
    <row r="735" spans="1:3">
      <c r="A735" s="395" t="s">
        <v>2706</v>
      </c>
      <c r="B735" t="s">
        <v>2707</v>
      </c>
      <c r="C735" t="s">
        <v>1406</v>
      </c>
    </row>
    <row r="737" spans="1:3">
      <c r="B737" t="s">
        <v>2708</v>
      </c>
    </row>
    <row r="738" spans="1:3">
      <c r="A738" s="395" t="s">
        <v>2709</v>
      </c>
      <c r="B738" t="s">
        <v>2710</v>
      </c>
      <c r="C738" t="s">
        <v>1821</v>
      </c>
    </row>
    <row r="739" spans="1:3">
      <c r="A739" s="395" t="s">
        <v>2711</v>
      </c>
      <c r="B739" t="s">
        <v>2712</v>
      </c>
      <c r="C739" t="s">
        <v>1821</v>
      </c>
    </row>
    <row r="740" spans="1:3">
      <c r="A740" s="395" t="s">
        <v>2713</v>
      </c>
      <c r="B740" t="s">
        <v>2714</v>
      </c>
      <c r="C740" t="s">
        <v>1821</v>
      </c>
    </row>
    <row r="741" spans="1:3">
      <c r="A741" s="395" t="s">
        <v>2715</v>
      </c>
      <c r="B741" t="s">
        <v>2716</v>
      </c>
      <c r="C741" t="s">
        <v>1821</v>
      </c>
    </row>
    <row r="742" spans="1:3">
      <c r="A742" s="395" t="s">
        <v>2717</v>
      </c>
      <c r="B742" t="s">
        <v>2718</v>
      </c>
      <c r="C742" t="s">
        <v>1821</v>
      </c>
    </row>
    <row r="743" spans="1:3">
      <c r="A743" s="395" t="s">
        <v>2719</v>
      </c>
      <c r="B743" t="s">
        <v>2720</v>
      </c>
      <c r="C743" t="s">
        <v>1821</v>
      </c>
    </row>
  </sheetData>
  <autoFilter ref="A1:C743" xr:uid="{D571F7DF-F557-45DB-B768-9D4A885D8C9F}"/>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5721B-FB3D-4E3D-9D16-5392AB9E01F9}">
  <dimension ref="A1:Q57"/>
  <sheetViews>
    <sheetView zoomScale="70" zoomScaleNormal="70" workbookViewId="0">
      <selection activeCell="L27" sqref="L27:N30"/>
    </sheetView>
  </sheetViews>
  <sheetFormatPr defaultRowHeight="15"/>
  <cols>
    <col min="14" max="14" width="15" style="724" bestFit="1" customWidth="1"/>
    <col min="15" max="15" width="15" bestFit="1" customWidth="1"/>
    <col min="17" max="17" width="12.85546875" bestFit="1" customWidth="1"/>
  </cols>
  <sheetData>
    <row r="1" spans="1:15" ht="15.75">
      <c r="A1" s="533" t="s">
        <v>2728</v>
      </c>
      <c r="B1" s="533" t="s">
        <v>1201</v>
      </c>
      <c r="C1" s="533" t="s">
        <v>1059</v>
      </c>
      <c r="D1" s="571"/>
      <c r="E1" s="571"/>
      <c r="F1" s="533"/>
      <c r="G1" s="533" t="s">
        <v>2723</v>
      </c>
      <c r="H1" s="533">
        <v>1347</v>
      </c>
      <c r="I1" s="533" t="s">
        <v>1059</v>
      </c>
      <c r="J1" s="533" t="s">
        <v>1059</v>
      </c>
      <c r="K1" s="164" t="s">
        <v>1059</v>
      </c>
      <c r="L1" s="698"/>
      <c r="M1" s="698"/>
      <c r="N1" s="698"/>
    </row>
    <row r="2" spans="1:15" ht="15.75">
      <c r="A2" s="533" t="s">
        <v>2728</v>
      </c>
      <c r="B2" s="533" t="s">
        <v>1201</v>
      </c>
      <c r="C2" s="533" t="s">
        <v>1059</v>
      </c>
      <c r="D2" s="571"/>
      <c r="E2" s="571"/>
      <c r="F2" s="533"/>
      <c r="G2" s="533" t="s">
        <v>2723</v>
      </c>
      <c r="H2" s="533">
        <v>1348</v>
      </c>
      <c r="I2" s="533" t="s">
        <v>1059</v>
      </c>
      <c r="J2" s="533" t="s">
        <v>1059</v>
      </c>
      <c r="K2" s="32"/>
      <c r="L2" s="698"/>
      <c r="M2" s="698"/>
      <c r="N2" s="698" t="s">
        <v>7</v>
      </c>
    </row>
    <row r="3" spans="1:15" ht="15.75">
      <c r="A3" s="533" t="s">
        <v>2728</v>
      </c>
      <c r="B3" s="533" t="s">
        <v>1201</v>
      </c>
      <c r="C3" s="533" t="s">
        <v>1059</v>
      </c>
      <c r="D3" s="571"/>
      <c r="E3" s="571"/>
      <c r="F3" s="533"/>
      <c r="G3" s="533" t="s">
        <v>2723</v>
      </c>
      <c r="H3" s="533">
        <v>1349</v>
      </c>
      <c r="I3" s="533" t="s">
        <v>1059</v>
      </c>
      <c r="J3" s="533" t="s">
        <v>1059</v>
      </c>
      <c r="K3" s="32"/>
      <c r="L3" s="698"/>
      <c r="M3" s="698"/>
      <c r="N3" s="698" t="s">
        <v>8</v>
      </c>
    </row>
    <row r="4" spans="1:15" ht="15.75">
      <c r="A4" s="533" t="s">
        <v>2728</v>
      </c>
      <c r="B4" s="533" t="s">
        <v>1201</v>
      </c>
      <c r="C4" s="533" t="s">
        <v>1059</v>
      </c>
      <c r="D4" s="571"/>
      <c r="E4" s="571"/>
      <c r="F4" s="533"/>
      <c r="G4" s="533" t="s">
        <v>2723</v>
      </c>
      <c r="H4" s="533">
        <v>1350</v>
      </c>
      <c r="I4" s="533" t="s">
        <v>1059</v>
      </c>
      <c r="J4" s="533" t="s">
        <v>1059</v>
      </c>
      <c r="K4" s="160" t="s">
        <v>1060</v>
      </c>
      <c r="L4" s="698" t="s">
        <v>1061</v>
      </c>
      <c r="M4" s="698"/>
      <c r="N4" s="698">
        <v>31071</v>
      </c>
      <c r="O4" s="728">
        <f>N4*0.97</f>
        <v>30138.87</v>
      </c>
    </row>
    <row r="5" spans="1:15" ht="15.75">
      <c r="A5" s="533" t="s">
        <v>2728</v>
      </c>
      <c r="B5" s="533" t="s">
        <v>1201</v>
      </c>
      <c r="C5" s="533" t="s">
        <v>1059</v>
      </c>
      <c r="D5" s="571"/>
      <c r="E5" s="571"/>
      <c r="F5" s="533"/>
      <c r="G5" s="533" t="s">
        <v>2723</v>
      </c>
      <c r="H5" s="533">
        <v>1351</v>
      </c>
      <c r="I5" s="533" t="s">
        <v>1059</v>
      </c>
      <c r="J5" s="533" t="s">
        <v>1059</v>
      </c>
      <c r="K5" s="160" t="s">
        <v>1062</v>
      </c>
      <c r="L5" s="698" t="s">
        <v>24</v>
      </c>
      <c r="M5" s="698"/>
      <c r="N5" s="698">
        <v>2669</v>
      </c>
      <c r="O5" s="728">
        <f t="shared" ref="O5:O22" si="0">N5*0.97</f>
        <v>2588.9299999999998</v>
      </c>
    </row>
    <row r="6" spans="1:15" ht="15.75">
      <c r="A6" s="533" t="s">
        <v>2728</v>
      </c>
      <c r="B6" s="533" t="s">
        <v>1201</v>
      </c>
      <c r="C6" s="533" t="s">
        <v>1059</v>
      </c>
      <c r="D6" s="571"/>
      <c r="E6" s="571"/>
      <c r="F6" s="533"/>
      <c r="G6" s="533" t="s">
        <v>2723</v>
      </c>
      <c r="H6" s="533">
        <v>1352</v>
      </c>
      <c r="I6" s="533" t="s">
        <v>1059</v>
      </c>
      <c r="J6" s="533" t="s">
        <v>1059</v>
      </c>
      <c r="K6" s="160" t="s">
        <v>1063</v>
      </c>
      <c r="L6" s="698" t="s">
        <v>65</v>
      </c>
      <c r="M6" s="698"/>
      <c r="N6" s="698">
        <v>21141.5</v>
      </c>
      <c r="O6" s="728">
        <f t="shared" si="0"/>
        <v>20507.255000000001</v>
      </c>
    </row>
    <row r="7" spans="1:15" ht="15.75">
      <c r="A7" s="533" t="s">
        <v>2728</v>
      </c>
      <c r="B7" s="533" t="s">
        <v>1201</v>
      </c>
      <c r="C7" s="533" t="s">
        <v>1059</v>
      </c>
      <c r="D7" s="571"/>
      <c r="E7" s="571"/>
      <c r="F7" s="533"/>
      <c r="G7" s="533" t="s">
        <v>2723</v>
      </c>
      <c r="H7" s="533">
        <v>1353</v>
      </c>
      <c r="I7" s="533" t="s">
        <v>1059</v>
      </c>
      <c r="J7" s="533" t="s">
        <v>1059</v>
      </c>
      <c r="K7" s="160" t="s">
        <v>103</v>
      </c>
      <c r="L7" s="698" t="s">
        <v>104</v>
      </c>
      <c r="M7" s="698"/>
      <c r="N7" s="698">
        <v>25455</v>
      </c>
      <c r="O7" s="728">
        <f t="shared" si="0"/>
        <v>24691.35</v>
      </c>
    </row>
    <row r="8" spans="1:15" ht="15.75">
      <c r="A8" s="533" t="s">
        <v>2728</v>
      </c>
      <c r="B8" s="533" t="s">
        <v>1201</v>
      </c>
      <c r="C8" s="533" t="s">
        <v>1059</v>
      </c>
      <c r="D8" s="571"/>
      <c r="E8" s="571"/>
      <c r="F8" s="533"/>
      <c r="G8" s="533" t="s">
        <v>2723</v>
      </c>
      <c r="H8" s="533">
        <v>1354</v>
      </c>
      <c r="I8" s="533" t="s">
        <v>1059</v>
      </c>
      <c r="J8" s="533" t="s">
        <v>1059</v>
      </c>
      <c r="K8" s="160" t="s">
        <v>1064</v>
      </c>
      <c r="L8" s="698" t="s">
        <v>127</v>
      </c>
      <c r="M8" s="698"/>
      <c r="N8" s="698">
        <v>4256</v>
      </c>
      <c r="O8" s="728">
        <f t="shared" si="0"/>
        <v>4128.32</v>
      </c>
    </row>
    <row r="9" spans="1:15" ht="15.75">
      <c r="A9" s="533" t="s">
        <v>2728</v>
      </c>
      <c r="B9" s="533" t="s">
        <v>1201</v>
      </c>
      <c r="C9" s="533" t="s">
        <v>1059</v>
      </c>
      <c r="D9" s="571"/>
      <c r="E9" s="571"/>
      <c r="F9" s="533"/>
      <c r="G9" s="533" t="s">
        <v>2723</v>
      </c>
      <c r="H9" s="533">
        <v>1355</v>
      </c>
      <c r="I9" s="533" t="s">
        <v>1059</v>
      </c>
      <c r="J9" s="533" t="s">
        <v>1059</v>
      </c>
      <c r="K9" s="160" t="s">
        <v>149</v>
      </c>
      <c r="L9" s="698" t="s">
        <v>150</v>
      </c>
      <c r="M9" s="698"/>
      <c r="N9" s="698">
        <v>2258</v>
      </c>
      <c r="O9" s="728">
        <f t="shared" si="0"/>
        <v>2190.2599999999998</v>
      </c>
    </row>
    <row r="10" spans="1:15" ht="15.75">
      <c r="A10" s="533" t="s">
        <v>2728</v>
      </c>
      <c r="B10" s="533" t="s">
        <v>1201</v>
      </c>
      <c r="C10" s="533" t="s">
        <v>1059</v>
      </c>
      <c r="D10" s="571"/>
      <c r="E10" s="571"/>
      <c r="F10" s="533"/>
      <c r="G10" s="533" t="s">
        <v>2723</v>
      </c>
      <c r="H10" s="533">
        <v>1356</v>
      </c>
      <c r="I10" s="533" t="s">
        <v>1059</v>
      </c>
      <c r="J10" s="533" t="s">
        <v>1059</v>
      </c>
      <c r="K10" s="160" t="s">
        <v>1065</v>
      </c>
      <c r="L10" s="698" t="s">
        <v>157</v>
      </c>
      <c r="M10" s="698"/>
      <c r="N10" s="698">
        <v>94637</v>
      </c>
      <c r="O10" s="728">
        <f t="shared" si="0"/>
        <v>91797.89</v>
      </c>
    </row>
    <row r="11" spans="1:15" ht="15.75">
      <c r="A11" s="533" t="s">
        <v>2728</v>
      </c>
      <c r="B11" s="533" t="s">
        <v>1201</v>
      </c>
      <c r="C11" s="533" t="s">
        <v>1059</v>
      </c>
      <c r="D11" s="571"/>
      <c r="E11" s="571"/>
      <c r="F11" s="533"/>
      <c r="G11" s="533" t="s">
        <v>2723</v>
      </c>
      <c r="H11" s="533">
        <v>1357</v>
      </c>
      <c r="I11" s="533" t="s">
        <v>1059</v>
      </c>
      <c r="J11" s="533" t="s">
        <v>1059</v>
      </c>
      <c r="K11" s="160" t="s">
        <v>1066</v>
      </c>
      <c r="L11" s="698" t="s">
        <v>201</v>
      </c>
      <c r="M11" s="698"/>
      <c r="N11" s="698">
        <v>81634</v>
      </c>
      <c r="O11" s="728">
        <f t="shared" si="0"/>
        <v>79184.98</v>
      </c>
    </row>
    <row r="12" spans="1:15" ht="15.75">
      <c r="A12" s="533" t="s">
        <v>2728</v>
      </c>
      <c r="B12" s="533" t="s">
        <v>1201</v>
      </c>
      <c r="C12" s="533" t="s">
        <v>1059</v>
      </c>
      <c r="D12" s="571"/>
      <c r="E12" s="571"/>
      <c r="F12" s="533"/>
      <c r="G12" s="533" t="s">
        <v>2723</v>
      </c>
      <c r="H12" s="533">
        <v>1358</v>
      </c>
      <c r="I12" s="533" t="s">
        <v>1059</v>
      </c>
      <c r="J12" s="533" t="s">
        <v>1059</v>
      </c>
      <c r="K12" s="160" t="s">
        <v>1067</v>
      </c>
      <c r="L12" s="698" t="s">
        <v>359</v>
      </c>
      <c r="M12" s="698"/>
      <c r="N12" s="698">
        <v>112280</v>
      </c>
      <c r="O12" s="728">
        <f t="shared" si="0"/>
        <v>108911.59999999999</v>
      </c>
    </row>
    <row r="13" spans="1:15" ht="15.75">
      <c r="A13" s="533" t="s">
        <v>2728</v>
      </c>
      <c r="B13" s="533" t="s">
        <v>1201</v>
      </c>
      <c r="C13" s="533" t="s">
        <v>1059</v>
      </c>
      <c r="D13" s="571"/>
      <c r="E13" s="571"/>
      <c r="F13" s="533"/>
      <c r="G13" s="533" t="s">
        <v>2723</v>
      </c>
      <c r="H13" s="533">
        <v>1359</v>
      </c>
      <c r="I13" s="533" t="s">
        <v>1059</v>
      </c>
      <c r="J13" s="533" t="s">
        <v>1059</v>
      </c>
      <c r="K13" s="161" t="s">
        <v>422</v>
      </c>
      <c r="L13" s="698" t="s">
        <v>423</v>
      </c>
      <c r="M13" s="698"/>
      <c r="N13" s="698">
        <v>4686</v>
      </c>
      <c r="O13" s="728">
        <f t="shared" si="0"/>
        <v>4545.42</v>
      </c>
    </row>
    <row r="14" spans="1:15" ht="15.75">
      <c r="A14" s="533" t="s">
        <v>2728</v>
      </c>
      <c r="B14" s="533" t="s">
        <v>1201</v>
      </c>
      <c r="C14" s="533" t="s">
        <v>1059</v>
      </c>
      <c r="D14" s="571"/>
      <c r="E14" s="571"/>
      <c r="F14" s="533"/>
      <c r="G14" s="533" t="s">
        <v>2723</v>
      </c>
      <c r="H14" s="533">
        <v>1360</v>
      </c>
      <c r="I14" s="533" t="s">
        <v>1059</v>
      </c>
      <c r="J14" s="533" t="s">
        <v>1059</v>
      </c>
      <c r="K14" s="279" t="s">
        <v>445</v>
      </c>
      <c r="L14" s="698" t="s">
        <v>446</v>
      </c>
      <c r="M14" s="698"/>
      <c r="N14" s="698">
        <v>0</v>
      </c>
      <c r="O14" s="728">
        <f t="shared" si="0"/>
        <v>0</v>
      </c>
    </row>
    <row r="15" spans="1:15" ht="15.75">
      <c r="A15" s="533" t="s">
        <v>2728</v>
      </c>
      <c r="B15" s="533" t="s">
        <v>1201</v>
      </c>
      <c r="C15" s="533" t="s">
        <v>1059</v>
      </c>
      <c r="D15" s="571"/>
      <c r="E15" s="571"/>
      <c r="F15" s="533"/>
      <c r="G15" s="533" t="s">
        <v>2723</v>
      </c>
      <c r="H15" s="533">
        <v>1361</v>
      </c>
      <c r="I15" s="533" t="s">
        <v>1059</v>
      </c>
      <c r="J15" s="533" t="s">
        <v>1059</v>
      </c>
      <c r="K15" s="160" t="s">
        <v>526</v>
      </c>
      <c r="L15" s="698" t="s">
        <v>527</v>
      </c>
      <c r="M15" s="698"/>
      <c r="N15" s="698">
        <v>6581</v>
      </c>
      <c r="O15" s="728">
        <f t="shared" si="0"/>
        <v>6383.57</v>
      </c>
    </row>
    <row r="16" spans="1:15" ht="15.75">
      <c r="A16" s="533" t="s">
        <v>2728</v>
      </c>
      <c r="B16" s="533" t="s">
        <v>1201</v>
      </c>
      <c r="C16" s="533" t="s">
        <v>1059</v>
      </c>
      <c r="D16" s="571"/>
      <c r="E16" s="571"/>
      <c r="F16" s="533"/>
      <c r="G16" s="533" t="s">
        <v>2723</v>
      </c>
      <c r="H16" s="533">
        <v>1362</v>
      </c>
      <c r="I16" s="533" t="s">
        <v>1059</v>
      </c>
      <c r="J16" s="533" t="s">
        <v>1059</v>
      </c>
      <c r="K16" s="278" t="s">
        <v>541</v>
      </c>
      <c r="L16" s="698" t="s">
        <v>542</v>
      </c>
      <c r="M16" s="698"/>
      <c r="N16" s="698"/>
      <c r="O16" s="728">
        <f t="shared" si="0"/>
        <v>0</v>
      </c>
    </row>
    <row r="17" spans="1:15" ht="15.75">
      <c r="A17" s="533" t="s">
        <v>2728</v>
      </c>
      <c r="B17" s="533" t="s">
        <v>1201</v>
      </c>
      <c r="C17" s="533" t="s">
        <v>1059</v>
      </c>
      <c r="D17" s="571"/>
      <c r="E17" s="571"/>
      <c r="F17" s="533"/>
      <c r="G17" s="533" t="s">
        <v>2723</v>
      </c>
      <c r="H17" s="533">
        <v>1363</v>
      </c>
      <c r="I17" s="533" t="s">
        <v>1059</v>
      </c>
      <c r="J17" s="533" t="s">
        <v>1059</v>
      </c>
      <c r="K17" s="29" t="s">
        <v>550</v>
      </c>
      <c r="L17" s="698" t="s">
        <v>551</v>
      </c>
      <c r="M17" s="698"/>
      <c r="N17" s="698">
        <v>42450</v>
      </c>
      <c r="O17" s="728">
        <f t="shared" si="0"/>
        <v>41176.5</v>
      </c>
    </row>
    <row r="18" spans="1:15" ht="15.75">
      <c r="A18" s="533" t="s">
        <v>2728</v>
      </c>
      <c r="B18" s="533" t="s">
        <v>1201</v>
      </c>
      <c r="C18" s="533" t="s">
        <v>1059</v>
      </c>
      <c r="D18" s="571"/>
      <c r="E18" s="571"/>
      <c r="F18" s="533"/>
      <c r="G18" s="533" t="s">
        <v>2723</v>
      </c>
      <c r="H18" s="533">
        <v>1364</v>
      </c>
      <c r="I18" s="533" t="s">
        <v>1059</v>
      </c>
      <c r="J18" s="533" t="s">
        <v>1059</v>
      </c>
      <c r="K18" s="29" t="s">
        <v>587</v>
      </c>
      <c r="L18" s="698" t="s">
        <v>588</v>
      </c>
      <c r="M18" s="698"/>
      <c r="N18" s="698">
        <v>173425</v>
      </c>
      <c r="O18" s="728">
        <f t="shared" si="0"/>
        <v>168222.25</v>
      </c>
    </row>
    <row r="19" spans="1:15" ht="15.75">
      <c r="A19" s="533" t="s">
        <v>2728</v>
      </c>
      <c r="B19" s="533" t="s">
        <v>1201</v>
      </c>
      <c r="C19" s="533" t="s">
        <v>1059</v>
      </c>
      <c r="D19" s="571"/>
      <c r="E19" s="571"/>
      <c r="F19" s="533"/>
      <c r="G19" s="533" t="s">
        <v>2723</v>
      </c>
      <c r="H19" s="533">
        <v>1365</v>
      </c>
      <c r="I19" s="533" t="s">
        <v>1059</v>
      </c>
      <c r="J19" s="533" t="s">
        <v>1059</v>
      </c>
      <c r="K19" s="29" t="s">
        <v>681</v>
      </c>
      <c r="L19" s="698" t="s">
        <v>1068</v>
      </c>
      <c r="M19" s="698"/>
      <c r="N19" s="698">
        <v>118708</v>
      </c>
      <c r="O19" s="728">
        <f t="shared" si="0"/>
        <v>115146.76</v>
      </c>
    </row>
    <row r="20" spans="1:15" ht="15.75">
      <c r="A20" s="533" t="s">
        <v>2728</v>
      </c>
      <c r="B20" s="533" t="s">
        <v>1201</v>
      </c>
      <c r="C20" s="533" t="s">
        <v>1059</v>
      </c>
      <c r="D20" s="571"/>
      <c r="E20" s="571"/>
      <c r="F20" s="533"/>
      <c r="G20" s="533" t="s">
        <v>2723</v>
      </c>
      <c r="H20" s="533">
        <v>1366</v>
      </c>
      <c r="I20" s="533" t="s">
        <v>1059</v>
      </c>
      <c r="J20" s="533" t="s">
        <v>1059</v>
      </c>
      <c r="K20" s="29" t="s">
        <v>849</v>
      </c>
      <c r="L20" s="698" t="s">
        <v>850</v>
      </c>
      <c r="M20" s="698"/>
      <c r="N20" s="698">
        <v>297724</v>
      </c>
      <c r="O20" s="728">
        <f t="shared" si="0"/>
        <v>288792.27999999997</v>
      </c>
    </row>
    <row r="21" spans="1:15" ht="15.75">
      <c r="A21" s="533" t="s">
        <v>2728</v>
      </c>
      <c r="B21" s="533" t="s">
        <v>1201</v>
      </c>
      <c r="C21" s="533" t="s">
        <v>1059</v>
      </c>
      <c r="D21" s="571"/>
      <c r="E21" s="571"/>
      <c r="F21" s="533"/>
      <c r="G21" s="533" t="s">
        <v>2723</v>
      </c>
      <c r="H21" s="533">
        <v>1367</v>
      </c>
      <c r="I21" s="533" t="s">
        <v>1059</v>
      </c>
      <c r="J21" s="533" t="s">
        <v>1059</v>
      </c>
      <c r="K21" s="29" t="s">
        <v>997</v>
      </c>
      <c r="L21" s="698" t="s">
        <v>998</v>
      </c>
      <c r="M21" s="698"/>
      <c r="N21" s="698">
        <v>51098</v>
      </c>
      <c r="O21" s="728">
        <f t="shared" si="0"/>
        <v>49565.06</v>
      </c>
    </row>
    <row r="22" spans="1:15" ht="15.75">
      <c r="A22" s="533" t="s">
        <v>2728</v>
      </c>
      <c r="B22" s="533" t="s">
        <v>1201</v>
      </c>
      <c r="C22" s="533" t="s">
        <v>1059</v>
      </c>
      <c r="D22" s="571"/>
      <c r="E22" s="571"/>
      <c r="F22" s="533"/>
      <c r="G22" s="533" t="s">
        <v>2723</v>
      </c>
      <c r="H22" s="533">
        <v>1368</v>
      </c>
      <c r="I22" s="533" t="s">
        <v>1059</v>
      </c>
      <c r="J22" s="533" t="s">
        <v>1059</v>
      </c>
      <c r="K22" s="29" t="s">
        <v>1017</v>
      </c>
      <c r="L22" s="698" t="s">
        <v>1018</v>
      </c>
      <c r="M22" s="698"/>
      <c r="N22" s="698">
        <v>5397</v>
      </c>
      <c r="O22" s="728">
        <f t="shared" si="0"/>
        <v>5235.09</v>
      </c>
    </row>
    <row r="23" spans="1:15" ht="15.75">
      <c r="A23" s="533" t="s">
        <v>2728</v>
      </c>
      <c r="B23" s="533" t="s">
        <v>1201</v>
      </c>
      <c r="C23" s="533" t="s">
        <v>1059</v>
      </c>
      <c r="D23" s="571"/>
      <c r="E23" s="571"/>
      <c r="F23" s="533"/>
      <c r="G23" s="533" t="s">
        <v>2723</v>
      </c>
      <c r="H23" s="533">
        <v>1369</v>
      </c>
      <c r="I23" s="533" t="s">
        <v>1059</v>
      </c>
      <c r="J23" s="533" t="s">
        <v>1059</v>
      </c>
      <c r="K23" s="278" t="s">
        <v>1032</v>
      </c>
      <c r="L23" s="698" t="s">
        <v>1069</v>
      </c>
      <c r="M23" s="698"/>
      <c r="N23" s="698"/>
    </row>
    <row r="24" spans="1:15" ht="15.75">
      <c r="A24" s="533" t="s">
        <v>2728</v>
      </c>
      <c r="B24" s="533" t="s">
        <v>1201</v>
      </c>
      <c r="C24" s="533" t="s">
        <v>1059</v>
      </c>
      <c r="D24" s="571"/>
      <c r="E24" s="571"/>
      <c r="F24" s="533"/>
      <c r="G24" s="533" t="s">
        <v>2723</v>
      </c>
      <c r="H24" s="533">
        <v>1370</v>
      </c>
      <c r="I24" s="533" t="s">
        <v>1059</v>
      </c>
      <c r="J24" s="533" t="s">
        <v>1059</v>
      </c>
      <c r="K24" s="278" t="s">
        <v>1042</v>
      </c>
      <c r="L24" s="698" t="s">
        <v>1043</v>
      </c>
      <c r="M24" s="698"/>
      <c r="N24" s="698"/>
    </row>
    <row r="25" spans="1:15" ht="15.75">
      <c r="A25" s="533" t="s">
        <v>2728</v>
      </c>
      <c r="B25" s="533" t="s">
        <v>1201</v>
      </c>
      <c r="C25" s="533" t="s">
        <v>1059</v>
      </c>
      <c r="D25" s="571"/>
      <c r="E25" s="571"/>
      <c r="F25" s="533"/>
      <c r="G25" s="533" t="s">
        <v>2723</v>
      </c>
      <c r="H25" s="533">
        <v>1371</v>
      </c>
      <c r="I25" s="533" t="s">
        <v>1059</v>
      </c>
      <c r="J25" s="533" t="s">
        <v>1059</v>
      </c>
      <c r="K25" s="162" t="s">
        <v>1070</v>
      </c>
      <c r="L25" s="698"/>
      <c r="M25" s="698"/>
      <c r="N25" s="698"/>
    </row>
    <row r="26" spans="1:15" ht="15.75">
      <c r="A26" s="533" t="s">
        <v>2728</v>
      </c>
      <c r="B26" s="533" t="s">
        <v>1201</v>
      </c>
      <c r="C26" s="533" t="s">
        <v>1059</v>
      </c>
      <c r="D26" s="571"/>
      <c r="E26" s="571"/>
      <c r="F26" s="533"/>
      <c r="G26" s="533" t="s">
        <v>2723</v>
      </c>
      <c r="H26" s="533">
        <v>1372</v>
      </c>
      <c r="I26" s="533" t="s">
        <v>1059</v>
      </c>
      <c r="J26" s="533" t="s">
        <v>1059</v>
      </c>
      <c r="K26" s="719" t="s">
        <v>1071</v>
      </c>
      <c r="L26" s="718"/>
      <c r="M26" s="718" t="s">
        <v>8</v>
      </c>
      <c r="N26" s="698">
        <v>1075470.5</v>
      </c>
      <c r="O26" s="728">
        <f>SUM(O4:O22)</f>
        <v>1043206.3849999999</v>
      </c>
    </row>
    <row r="32" spans="1:15" ht="15.75">
      <c r="A32" s="533" t="s">
        <v>2729</v>
      </c>
      <c r="B32" s="533" t="s">
        <v>1201</v>
      </c>
      <c r="C32" s="533" t="s">
        <v>1059</v>
      </c>
      <c r="D32" s="571"/>
      <c r="E32" s="571"/>
      <c r="F32" s="533"/>
      <c r="G32" s="533" t="s">
        <v>2723</v>
      </c>
      <c r="H32" s="533">
        <v>1347</v>
      </c>
      <c r="I32" s="533" t="s">
        <v>1059</v>
      </c>
      <c r="J32" s="533" t="s">
        <v>1059</v>
      </c>
      <c r="K32" s="164" t="s">
        <v>1059</v>
      </c>
      <c r="L32" s="533"/>
      <c r="M32" s="533"/>
      <c r="N32" s="698"/>
    </row>
    <row r="33" spans="1:17" ht="15.75">
      <c r="A33" s="533" t="s">
        <v>2729</v>
      </c>
      <c r="B33" s="533" t="s">
        <v>1201</v>
      </c>
      <c r="C33" s="533" t="s">
        <v>1059</v>
      </c>
      <c r="D33" s="571"/>
      <c r="E33" s="571"/>
      <c r="F33" s="533"/>
      <c r="G33" s="533" t="s">
        <v>2723</v>
      </c>
      <c r="H33" s="533">
        <v>1348</v>
      </c>
      <c r="I33" s="533" t="s">
        <v>1059</v>
      </c>
      <c r="J33" s="533" t="s">
        <v>1059</v>
      </c>
      <c r="K33" s="32"/>
      <c r="L33" s="533"/>
      <c r="M33" s="533"/>
      <c r="N33" s="698" t="s">
        <v>7</v>
      </c>
    </row>
    <row r="34" spans="1:17" ht="15.75">
      <c r="A34" s="533" t="s">
        <v>2729</v>
      </c>
      <c r="B34" s="533" t="s">
        <v>1201</v>
      </c>
      <c r="C34" s="533" t="s">
        <v>1059</v>
      </c>
      <c r="D34" s="571"/>
      <c r="E34" s="571"/>
      <c r="F34" s="533"/>
      <c r="G34" s="533" t="s">
        <v>2723</v>
      </c>
      <c r="H34" s="533">
        <v>1349</v>
      </c>
      <c r="I34" s="533" t="s">
        <v>1059</v>
      </c>
      <c r="J34" s="533" t="s">
        <v>1059</v>
      </c>
      <c r="K34" s="32"/>
      <c r="L34" s="533"/>
      <c r="M34" s="533"/>
      <c r="N34" s="698" t="s">
        <v>8</v>
      </c>
    </row>
    <row r="35" spans="1:17" ht="15.75">
      <c r="A35" s="533" t="s">
        <v>2729</v>
      </c>
      <c r="B35" s="533" t="s">
        <v>1201</v>
      </c>
      <c r="C35" s="533" t="s">
        <v>1059</v>
      </c>
      <c r="D35" s="571"/>
      <c r="E35" s="571"/>
      <c r="F35" s="533"/>
      <c r="G35" s="533" t="s">
        <v>2723</v>
      </c>
      <c r="H35" s="533">
        <v>1350</v>
      </c>
      <c r="I35" s="533" t="s">
        <v>1059</v>
      </c>
      <c r="J35" s="533" t="s">
        <v>1059</v>
      </c>
      <c r="K35" s="160" t="s">
        <v>1060</v>
      </c>
      <c r="L35" s="533" t="s">
        <v>1061</v>
      </c>
      <c r="M35" s="533"/>
      <c r="N35" s="698">
        <v>65000</v>
      </c>
      <c r="O35" s="728">
        <f>N35*0.93</f>
        <v>60450</v>
      </c>
    </row>
    <row r="36" spans="1:17" ht="15.75">
      <c r="A36" s="533" t="s">
        <v>2729</v>
      </c>
      <c r="B36" s="533" t="s">
        <v>1201</v>
      </c>
      <c r="C36" s="533" t="s">
        <v>1059</v>
      </c>
      <c r="D36" s="571"/>
      <c r="E36" s="571"/>
      <c r="F36" s="533"/>
      <c r="G36" s="533" t="s">
        <v>2723</v>
      </c>
      <c r="H36" s="533">
        <v>1351</v>
      </c>
      <c r="I36" s="533" t="s">
        <v>1059</v>
      </c>
      <c r="J36" s="533" t="s">
        <v>1059</v>
      </c>
      <c r="K36" s="160" t="s">
        <v>1062</v>
      </c>
      <c r="L36" s="533" t="s">
        <v>24</v>
      </c>
      <c r="M36" s="533"/>
      <c r="N36" s="698">
        <v>1785</v>
      </c>
      <c r="O36" s="728">
        <f t="shared" ref="O36:O53" si="1">N36*0.93</f>
        <v>1660.0500000000002</v>
      </c>
      <c r="Q36" s="728">
        <f>O26-O57</f>
        <v>183813.84499999986</v>
      </c>
    </row>
    <row r="37" spans="1:17" ht="15.75">
      <c r="A37" s="533" t="s">
        <v>2729</v>
      </c>
      <c r="B37" s="533" t="s">
        <v>1201</v>
      </c>
      <c r="C37" s="533" t="s">
        <v>1059</v>
      </c>
      <c r="D37" s="571"/>
      <c r="E37" s="571"/>
      <c r="F37" s="533"/>
      <c r="G37" s="533" t="s">
        <v>2723</v>
      </c>
      <c r="H37" s="533">
        <v>1352</v>
      </c>
      <c r="I37" s="533" t="s">
        <v>1059</v>
      </c>
      <c r="J37" s="533" t="s">
        <v>1059</v>
      </c>
      <c r="K37" s="160" t="s">
        <v>1063</v>
      </c>
      <c r="L37" s="533" t="s">
        <v>65</v>
      </c>
      <c r="M37" s="533"/>
      <c r="N37" s="698">
        <v>24365</v>
      </c>
      <c r="O37" s="728">
        <f t="shared" si="1"/>
        <v>22659.45</v>
      </c>
    </row>
    <row r="38" spans="1:17" ht="15.75">
      <c r="A38" s="533" t="s">
        <v>2729</v>
      </c>
      <c r="B38" s="533" t="s">
        <v>1201</v>
      </c>
      <c r="C38" s="533" t="s">
        <v>1059</v>
      </c>
      <c r="D38" s="571"/>
      <c r="E38" s="571"/>
      <c r="F38" s="533"/>
      <c r="G38" s="533" t="s">
        <v>2723</v>
      </c>
      <c r="H38" s="533">
        <v>1353</v>
      </c>
      <c r="I38" s="533" t="s">
        <v>1059</v>
      </c>
      <c r="J38" s="533" t="s">
        <v>1059</v>
      </c>
      <c r="K38" s="160" t="s">
        <v>103</v>
      </c>
      <c r="L38" s="533" t="s">
        <v>104</v>
      </c>
      <c r="M38" s="533"/>
      <c r="N38" s="698">
        <v>21158</v>
      </c>
      <c r="O38" s="728">
        <f t="shared" si="1"/>
        <v>19676.940000000002</v>
      </c>
    </row>
    <row r="39" spans="1:17" ht="15.75">
      <c r="A39" s="533" t="s">
        <v>2729</v>
      </c>
      <c r="B39" s="533" t="s">
        <v>1201</v>
      </c>
      <c r="C39" s="533" t="s">
        <v>1059</v>
      </c>
      <c r="D39" s="571"/>
      <c r="E39" s="571"/>
      <c r="F39" s="533"/>
      <c r="G39" s="533" t="s">
        <v>2723</v>
      </c>
      <c r="H39" s="533">
        <v>1354</v>
      </c>
      <c r="I39" s="533" t="s">
        <v>1059</v>
      </c>
      <c r="J39" s="533" t="s">
        <v>1059</v>
      </c>
      <c r="K39" s="160" t="s">
        <v>1064</v>
      </c>
      <c r="L39" s="533" t="s">
        <v>127</v>
      </c>
      <c r="M39" s="533"/>
      <c r="N39" s="698">
        <v>4325</v>
      </c>
      <c r="O39" s="728">
        <f t="shared" si="1"/>
        <v>4022.25</v>
      </c>
    </row>
    <row r="40" spans="1:17" ht="15.75">
      <c r="A40" s="533" t="s">
        <v>2729</v>
      </c>
      <c r="B40" s="533" t="s">
        <v>1201</v>
      </c>
      <c r="C40" s="533" t="s">
        <v>1059</v>
      </c>
      <c r="D40" s="571"/>
      <c r="E40" s="571"/>
      <c r="F40" s="533"/>
      <c r="G40" s="533" t="s">
        <v>2723</v>
      </c>
      <c r="H40" s="533">
        <v>1355</v>
      </c>
      <c r="I40" s="533" t="s">
        <v>1059</v>
      </c>
      <c r="J40" s="533" t="s">
        <v>1059</v>
      </c>
      <c r="K40" s="160" t="s">
        <v>149</v>
      </c>
      <c r="L40" s="533" t="s">
        <v>150</v>
      </c>
      <c r="M40" s="533"/>
      <c r="N40" s="698">
        <v>3100</v>
      </c>
      <c r="O40" s="728">
        <f t="shared" si="1"/>
        <v>2883</v>
      </c>
    </row>
    <row r="41" spans="1:17" ht="15.75">
      <c r="A41" s="533" t="s">
        <v>2729</v>
      </c>
      <c r="B41" s="533" t="s">
        <v>1201</v>
      </c>
      <c r="C41" s="533" t="s">
        <v>1059</v>
      </c>
      <c r="D41" s="571"/>
      <c r="E41" s="571"/>
      <c r="F41" s="533"/>
      <c r="G41" s="533" t="s">
        <v>2723</v>
      </c>
      <c r="H41" s="533">
        <v>1356</v>
      </c>
      <c r="I41" s="533" t="s">
        <v>1059</v>
      </c>
      <c r="J41" s="533" t="s">
        <v>1059</v>
      </c>
      <c r="K41" s="160" t="s">
        <v>1065</v>
      </c>
      <c r="L41" s="533" t="s">
        <v>157</v>
      </c>
      <c r="M41" s="533"/>
      <c r="N41" s="698">
        <v>112461</v>
      </c>
      <c r="O41" s="728">
        <f t="shared" si="1"/>
        <v>104588.73000000001</v>
      </c>
    </row>
    <row r="42" spans="1:17" ht="15.75">
      <c r="A42" s="533" t="s">
        <v>2729</v>
      </c>
      <c r="B42" s="533" t="s">
        <v>1201</v>
      </c>
      <c r="C42" s="533" t="s">
        <v>1059</v>
      </c>
      <c r="D42" s="571"/>
      <c r="E42" s="571"/>
      <c r="F42" s="533"/>
      <c r="G42" s="533" t="s">
        <v>2723</v>
      </c>
      <c r="H42" s="533">
        <v>1357</v>
      </c>
      <c r="I42" s="533" t="s">
        <v>1059</v>
      </c>
      <c r="J42" s="533" t="s">
        <v>1059</v>
      </c>
      <c r="K42" s="160" t="s">
        <v>1066</v>
      </c>
      <c r="L42" s="533" t="s">
        <v>201</v>
      </c>
      <c r="M42" s="533"/>
      <c r="N42" s="698">
        <v>71540</v>
      </c>
      <c r="O42" s="728">
        <f t="shared" si="1"/>
        <v>66532.2</v>
      </c>
    </row>
    <row r="43" spans="1:17" ht="15.75">
      <c r="A43" s="533" t="s">
        <v>2729</v>
      </c>
      <c r="B43" s="533" t="s">
        <v>1201</v>
      </c>
      <c r="C43" s="533" t="s">
        <v>1059</v>
      </c>
      <c r="D43" s="571"/>
      <c r="E43" s="571"/>
      <c r="F43" s="533"/>
      <c r="G43" s="533" t="s">
        <v>2723</v>
      </c>
      <c r="H43" s="533">
        <v>1358</v>
      </c>
      <c r="I43" s="533" t="s">
        <v>1059</v>
      </c>
      <c r="J43" s="533" t="s">
        <v>1059</v>
      </c>
      <c r="K43" s="160" t="s">
        <v>1067</v>
      </c>
      <c r="L43" s="533" t="s">
        <v>359</v>
      </c>
      <c r="M43" s="533"/>
      <c r="N43" s="698">
        <v>103591</v>
      </c>
      <c r="O43" s="728">
        <f t="shared" si="1"/>
        <v>96339.63</v>
      </c>
    </row>
    <row r="44" spans="1:17" ht="15.75">
      <c r="A44" s="533" t="s">
        <v>2729</v>
      </c>
      <c r="B44" s="533" t="s">
        <v>1201</v>
      </c>
      <c r="C44" s="533" t="s">
        <v>1059</v>
      </c>
      <c r="D44" s="571"/>
      <c r="E44" s="571"/>
      <c r="F44" s="533"/>
      <c r="G44" s="533" t="s">
        <v>2723</v>
      </c>
      <c r="H44" s="533">
        <v>1359</v>
      </c>
      <c r="I44" s="533" t="s">
        <v>1059</v>
      </c>
      <c r="J44" s="533" t="s">
        <v>1059</v>
      </c>
      <c r="K44" s="161" t="s">
        <v>422</v>
      </c>
      <c r="L44" s="533" t="s">
        <v>423</v>
      </c>
      <c r="M44" s="533"/>
      <c r="N44" s="698">
        <v>8255</v>
      </c>
      <c r="O44" s="728">
        <f t="shared" si="1"/>
        <v>7677.1500000000005</v>
      </c>
    </row>
    <row r="45" spans="1:17" ht="15.75">
      <c r="A45" s="533" t="s">
        <v>2729</v>
      </c>
      <c r="B45" s="533" t="s">
        <v>1201</v>
      </c>
      <c r="C45" s="533" t="s">
        <v>1059</v>
      </c>
      <c r="D45" s="571"/>
      <c r="E45" s="571"/>
      <c r="F45" s="533"/>
      <c r="G45" s="533" t="s">
        <v>2723</v>
      </c>
      <c r="H45" s="533">
        <v>1360</v>
      </c>
      <c r="I45" s="533" t="s">
        <v>1059</v>
      </c>
      <c r="J45" s="533" t="s">
        <v>1059</v>
      </c>
      <c r="K45" s="279" t="s">
        <v>445</v>
      </c>
      <c r="L45" s="533" t="s">
        <v>446</v>
      </c>
      <c r="M45" s="533"/>
      <c r="N45" s="698">
        <v>0</v>
      </c>
      <c r="O45" s="728">
        <f t="shared" si="1"/>
        <v>0</v>
      </c>
    </row>
    <row r="46" spans="1:17" ht="15.75">
      <c r="A46" s="533" t="s">
        <v>2729</v>
      </c>
      <c r="B46" s="533" t="s">
        <v>1201</v>
      </c>
      <c r="C46" s="533" t="s">
        <v>1059</v>
      </c>
      <c r="D46" s="571"/>
      <c r="E46" s="571"/>
      <c r="F46" s="533"/>
      <c r="G46" s="533" t="s">
        <v>2723</v>
      </c>
      <c r="H46" s="533">
        <v>1361</v>
      </c>
      <c r="I46" s="533" t="s">
        <v>1059</v>
      </c>
      <c r="J46" s="533" t="s">
        <v>1059</v>
      </c>
      <c r="K46" s="160" t="s">
        <v>526</v>
      </c>
      <c r="L46" s="533" t="s">
        <v>527</v>
      </c>
      <c r="M46" s="533"/>
      <c r="N46" s="698">
        <v>7270</v>
      </c>
      <c r="O46" s="728">
        <f t="shared" si="1"/>
        <v>6761.1</v>
      </c>
    </row>
    <row r="47" spans="1:17" ht="15.75">
      <c r="A47" s="533" t="s">
        <v>2729</v>
      </c>
      <c r="B47" s="533" t="s">
        <v>1201</v>
      </c>
      <c r="C47" s="533" t="s">
        <v>1059</v>
      </c>
      <c r="D47" s="571"/>
      <c r="E47" s="571"/>
      <c r="F47" s="533"/>
      <c r="G47" s="533" t="s">
        <v>2723</v>
      </c>
      <c r="H47" s="533">
        <v>1362</v>
      </c>
      <c r="I47" s="533" t="s">
        <v>1059</v>
      </c>
      <c r="J47" s="533" t="s">
        <v>1059</v>
      </c>
      <c r="K47" s="278" t="s">
        <v>541</v>
      </c>
      <c r="L47" s="533" t="s">
        <v>542</v>
      </c>
      <c r="M47" s="533"/>
      <c r="N47" s="698"/>
      <c r="O47" s="728">
        <f t="shared" si="1"/>
        <v>0</v>
      </c>
    </row>
    <row r="48" spans="1:17" ht="15.75">
      <c r="A48" s="533" t="s">
        <v>2729</v>
      </c>
      <c r="B48" s="533" t="s">
        <v>1201</v>
      </c>
      <c r="C48" s="533" t="s">
        <v>1059</v>
      </c>
      <c r="D48" s="571"/>
      <c r="E48" s="571"/>
      <c r="F48" s="533"/>
      <c r="G48" s="533" t="s">
        <v>2723</v>
      </c>
      <c r="H48" s="533">
        <v>1363</v>
      </c>
      <c r="I48" s="533" t="s">
        <v>1059</v>
      </c>
      <c r="J48" s="533" t="s">
        <v>1059</v>
      </c>
      <c r="K48" s="29" t="s">
        <v>550</v>
      </c>
      <c r="L48" s="533" t="s">
        <v>551</v>
      </c>
      <c r="M48" s="533"/>
      <c r="N48" s="698">
        <v>25339</v>
      </c>
      <c r="O48" s="728">
        <f t="shared" si="1"/>
        <v>23565.27</v>
      </c>
    </row>
    <row r="49" spans="1:15" ht="15.75">
      <c r="A49" s="533" t="s">
        <v>2729</v>
      </c>
      <c r="B49" s="533" t="s">
        <v>1201</v>
      </c>
      <c r="C49" s="533" t="s">
        <v>1059</v>
      </c>
      <c r="D49" s="571"/>
      <c r="E49" s="571"/>
      <c r="F49" s="533"/>
      <c r="G49" s="533" t="s">
        <v>2723</v>
      </c>
      <c r="H49" s="533">
        <v>1364</v>
      </c>
      <c r="I49" s="533" t="s">
        <v>1059</v>
      </c>
      <c r="J49" s="533" t="s">
        <v>1059</v>
      </c>
      <c r="K49" s="29" t="s">
        <v>587</v>
      </c>
      <c r="L49" s="533" t="s">
        <v>588</v>
      </c>
      <c r="M49" s="533"/>
      <c r="N49" s="698">
        <v>95927</v>
      </c>
      <c r="O49" s="728">
        <f t="shared" si="1"/>
        <v>89212.11</v>
      </c>
    </row>
    <row r="50" spans="1:15" ht="15.75">
      <c r="A50" s="533" t="s">
        <v>2729</v>
      </c>
      <c r="B50" s="533" t="s">
        <v>1201</v>
      </c>
      <c r="C50" s="533" t="s">
        <v>1059</v>
      </c>
      <c r="D50" s="571"/>
      <c r="E50" s="571"/>
      <c r="F50" s="533"/>
      <c r="G50" s="533" t="s">
        <v>2723</v>
      </c>
      <c r="H50" s="533">
        <v>1365</v>
      </c>
      <c r="I50" s="533" t="s">
        <v>1059</v>
      </c>
      <c r="J50" s="533" t="s">
        <v>1059</v>
      </c>
      <c r="K50" s="29" t="s">
        <v>681</v>
      </c>
      <c r="L50" s="533" t="s">
        <v>1068</v>
      </c>
      <c r="M50" s="533"/>
      <c r="N50" s="698">
        <v>105627</v>
      </c>
      <c r="O50" s="728">
        <f t="shared" si="1"/>
        <v>98233.11</v>
      </c>
    </row>
    <row r="51" spans="1:15" ht="15.75">
      <c r="A51" s="533" t="s">
        <v>2729</v>
      </c>
      <c r="B51" s="533" t="s">
        <v>1201</v>
      </c>
      <c r="C51" s="533" t="s">
        <v>1059</v>
      </c>
      <c r="D51" s="571"/>
      <c r="E51" s="571"/>
      <c r="F51" s="533"/>
      <c r="G51" s="533" t="s">
        <v>2723</v>
      </c>
      <c r="H51" s="533">
        <v>1366</v>
      </c>
      <c r="I51" s="533" t="s">
        <v>1059</v>
      </c>
      <c r="J51" s="533" t="s">
        <v>1059</v>
      </c>
      <c r="K51" s="29" t="s">
        <v>849</v>
      </c>
      <c r="L51" s="533" t="s">
        <v>850</v>
      </c>
      <c r="M51" s="533"/>
      <c r="N51" s="698">
        <v>193605</v>
      </c>
      <c r="O51" s="728">
        <f t="shared" si="1"/>
        <v>180052.65000000002</v>
      </c>
    </row>
    <row r="52" spans="1:15" ht="15.75">
      <c r="A52" s="533" t="s">
        <v>2729</v>
      </c>
      <c r="B52" s="533" t="s">
        <v>1201</v>
      </c>
      <c r="C52" s="533" t="s">
        <v>1059</v>
      </c>
      <c r="D52" s="571"/>
      <c r="E52" s="571"/>
      <c r="F52" s="533"/>
      <c r="G52" s="533" t="s">
        <v>2723</v>
      </c>
      <c r="H52" s="533">
        <v>1367</v>
      </c>
      <c r="I52" s="533" t="s">
        <v>1059</v>
      </c>
      <c r="J52" s="533" t="s">
        <v>1059</v>
      </c>
      <c r="K52" s="29" t="s">
        <v>997</v>
      </c>
      <c r="L52" s="533" t="s">
        <v>998</v>
      </c>
      <c r="M52" s="533"/>
      <c r="N52" s="698">
        <v>69080</v>
      </c>
      <c r="O52" s="728">
        <f t="shared" si="1"/>
        <v>64244.4</v>
      </c>
    </row>
    <row r="53" spans="1:15" ht="15.75">
      <c r="A53" s="533" t="s">
        <v>2729</v>
      </c>
      <c r="B53" s="533" t="s">
        <v>1201</v>
      </c>
      <c r="C53" s="533" t="s">
        <v>1059</v>
      </c>
      <c r="D53" s="571"/>
      <c r="E53" s="571"/>
      <c r="F53" s="533"/>
      <c r="G53" s="533" t="s">
        <v>2723</v>
      </c>
      <c r="H53" s="533">
        <v>1368</v>
      </c>
      <c r="I53" s="533" t="s">
        <v>1059</v>
      </c>
      <c r="J53" s="533" t="s">
        <v>1059</v>
      </c>
      <c r="K53" s="29" t="s">
        <v>1017</v>
      </c>
      <c r="L53" s="533" t="s">
        <v>1018</v>
      </c>
      <c r="M53" s="533"/>
      <c r="N53" s="698">
        <v>11650</v>
      </c>
      <c r="O53" s="728">
        <f t="shared" si="1"/>
        <v>10834.5</v>
      </c>
    </row>
    <row r="54" spans="1:15" ht="15.75">
      <c r="A54" s="533" t="s">
        <v>2729</v>
      </c>
      <c r="B54" s="533" t="s">
        <v>1201</v>
      </c>
      <c r="C54" s="533" t="s">
        <v>1059</v>
      </c>
      <c r="D54" s="571"/>
      <c r="E54" s="571"/>
      <c r="F54" s="533"/>
      <c r="G54" s="533" t="s">
        <v>2723</v>
      </c>
      <c r="H54" s="533">
        <v>1369</v>
      </c>
      <c r="I54" s="533" t="s">
        <v>1059</v>
      </c>
      <c r="J54" s="533" t="s">
        <v>1059</v>
      </c>
      <c r="K54" s="278" t="s">
        <v>1032</v>
      </c>
      <c r="L54" s="533" t="s">
        <v>1069</v>
      </c>
      <c r="M54" s="533"/>
      <c r="N54" s="698"/>
    </row>
    <row r="55" spans="1:15" ht="15.75">
      <c r="A55" s="533" t="s">
        <v>2729</v>
      </c>
      <c r="B55" s="533" t="s">
        <v>1201</v>
      </c>
      <c r="C55" s="533" t="s">
        <v>1059</v>
      </c>
      <c r="D55" s="571"/>
      <c r="E55" s="571"/>
      <c r="F55" s="533"/>
      <c r="G55" s="533" t="s">
        <v>2723</v>
      </c>
      <c r="H55" s="533">
        <v>1370</v>
      </c>
      <c r="I55" s="533" t="s">
        <v>1059</v>
      </c>
      <c r="J55" s="533" t="s">
        <v>1059</v>
      </c>
      <c r="K55" s="278" t="s">
        <v>1042</v>
      </c>
      <c r="L55" s="533" t="s">
        <v>1043</v>
      </c>
      <c r="M55" s="533"/>
      <c r="N55" s="698"/>
    </row>
    <row r="56" spans="1:15" ht="15.75">
      <c r="A56" s="533" t="s">
        <v>2729</v>
      </c>
      <c r="B56" s="533" t="s">
        <v>1201</v>
      </c>
      <c r="C56" s="533" t="s">
        <v>1059</v>
      </c>
      <c r="D56" s="571"/>
      <c r="E56" s="571"/>
      <c r="F56" s="533"/>
      <c r="G56" s="533" t="s">
        <v>2723</v>
      </c>
      <c r="H56" s="533">
        <v>1371</v>
      </c>
      <c r="I56" s="533" t="s">
        <v>1059</v>
      </c>
      <c r="J56" s="533" t="s">
        <v>1059</v>
      </c>
      <c r="K56" s="162" t="s">
        <v>1070</v>
      </c>
      <c r="L56" s="533"/>
      <c r="M56" s="533"/>
      <c r="N56" s="698"/>
    </row>
    <row r="57" spans="1:15" ht="15.75">
      <c r="A57" s="533" t="s">
        <v>2729</v>
      </c>
      <c r="B57" s="533" t="s">
        <v>1201</v>
      </c>
      <c r="C57" s="533" t="s">
        <v>1059</v>
      </c>
      <c r="D57" s="571"/>
      <c r="E57" s="571"/>
      <c r="F57" s="533"/>
      <c r="G57" s="533" t="s">
        <v>2723</v>
      </c>
      <c r="H57" s="533">
        <v>1372</v>
      </c>
      <c r="I57" s="533" t="s">
        <v>1059</v>
      </c>
      <c r="J57" s="533" t="s">
        <v>1059</v>
      </c>
      <c r="K57" s="86" t="s">
        <v>1071</v>
      </c>
      <c r="L57" s="533"/>
      <c r="M57" s="533" t="s">
        <v>8</v>
      </c>
      <c r="N57" s="698">
        <v>924078</v>
      </c>
      <c r="O57" s="728">
        <f>SUM(O35:O53)</f>
        <v>859392.54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B4CD6-A039-4960-BF16-ABEAAE69CE67}">
  <dimension ref="A1:J27"/>
  <sheetViews>
    <sheetView topLeftCell="B2" zoomScale="130" zoomScaleNormal="130" workbookViewId="0">
      <selection activeCell="J25" sqref="J25"/>
    </sheetView>
  </sheetViews>
  <sheetFormatPr defaultRowHeight="15"/>
  <cols>
    <col min="1" max="1" width="11.28515625" bestFit="1" customWidth="1"/>
    <col min="2" max="2" width="44.5703125" bestFit="1" customWidth="1"/>
    <col min="3" max="10" width="12.42578125" customWidth="1"/>
    <col min="11" max="11" width="33" bestFit="1" customWidth="1"/>
  </cols>
  <sheetData>
    <row r="1" spans="1:10">
      <c r="A1" s="732" t="s">
        <v>1208</v>
      </c>
      <c r="B1" t="s">
        <v>2722</v>
      </c>
    </row>
    <row r="3" spans="1:10">
      <c r="C3" s="732" t="s">
        <v>2800</v>
      </c>
      <c r="D3" s="732" t="s">
        <v>2726</v>
      </c>
    </row>
    <row r="4" spans="1:10">
      <c r="C4" t="s">
        <v>2799</v>
      </c>
      <c r="G4" t="s">
        <v>2769</v>
      </c>
    </row>
    <row r="5" spans="1:10">
      <c r="A5" s="732" t="s">
        <v>1202</v>
      </c>
      <c r="B5" s="732" t="s">
        <v>1203</v>
      </c>
      <c r="C5" s="886" t="s">
        <v>2727</v>
      </c>
      <c r="D5" s="886" t="s">
        <v>2784</v>
      </c>
      <c r="E5" s="885" t="s">
        <v>2729</v>
      </c>
      <c r="F5" s="885" t="s">
        <v>2728</v>
      </c>
      <c r="G5" s="886" t="s">
        <v>2727</v>
      </c>
      <c r="H5" s="886" t="s">
        <v>2784</v>
      </c>
      <c r="I5" s="885" t="s">
        <v>2729</v>
      </c>
      <c r="J5" s="885" t="s">
        <v>2728</v>
      </c>
    </row>
    <row r="6" spans="1:10">
      <c r="A6">
        <v>1</v>
      </c>
      <c r="B6" t="s">
        <v>1</v>
      </c>
      <c r="C6" s="886">
        <v>14800</v>
      </c>
      <c r="D6" s="886">
        <v>66638.2</v>
      </c>
      <c r="E6" s="885">
        <v>65000</v>
      </c>
      <c r="F6" s="885">
        <v>31071</v>
      </c>
      <c r="G6" s="886">
        <v>14800</v>
      </c>
      <c r="H6" s="886">
        <v>66638.2</v>
      </c>
      <c r="I6" s="885">
        <v>60450</v>
      </c>
      <c r="J6" s="885">
        <v>30138.870000000003</v>
      </c>
    </row>
    <row r="7" spans="1:10">
      <c r="A7">
        <v>2</v>
      </c>
      <c r="B7" t="s">
        <v>24</v>
      </c>
      <c r="C7" s="886">
        <v>14265</v>
      </c>
      <c r="D7" s="886">
        <v>1960</v>
      </c>
      <c r="E7" s="885">
        <v>1785</v>
      </c>
      <c r="F7" s="885">
        <v>2669</v>
      </c>
      <c r="G7" s="886">
        <v>14265</v>
      </c>
      <c r="H7" s="886">
        <v>1960</v>
      </c>
      <c r="I7" s="885">
        <v>1660.05</v>
      </c>
      <c r="J7" s="885">
        <v>2588.9299999999998</v>
      </c>
    </row>
    <row r="8" spans="1:10">
      <c r="A8">
        <v>3</v>
      </c>
      <c r="B8" t="s">
        <v>65</v>
      </c>
      <c r="C8" s="886">
        <v>31287</v>
      </c>
      <c r="D8" s="886">
        <v>20635.5</v>
      </c>
      <c r="E8" s="885">
        <v>24365</v>
      </c>
      <c r="F8" s="885">
        <v>21141.5</v>
      </c>
      <c r="G8" s="886">
        <v>31287</v>
      </c>
      <c r="H8" s="886">
        <v>20635.5</v>
      </c>
      <c r="I8" s="885">
        <v>22659.450000000004</v>
      </c>
      <c r="J8" s="885">
        <v>20507.254999999997</v>
      </c>
    </row>
    <row r="9" spans="1:10">
      <c r="A9">
        <v>4</v>
      </c>
      <c r="B9" t="s">
        <v>104</v>
      </c>
      <c r="C9" s="886">
        <v>29843</v>
      </c>
      <c r="D9" s="886">
        <v>21158</v>
      </c>
      <c r="E9" s="885">
        <v>21158</v>
      </c>
      <c r="F9" s="885">
        <v>25455</v>
      </c>
      <c r="G9" s="886">
        <v>29843</v>
      </c>
      <c r="H9" s="886">
        <v>21158</v>
      </c>
      <c r="I9" s="885">
        <v>19676.939999999999</v>
      </c>
      <c r="J9" s="885">
        <v>24691.35</v>
      </c>
    </row>
    <row r="10" spans="1:10">
      <c r="A10">
        <v>5</v>
      </c>
      <c r="B10" t="s">
        <v>127</v>
      </c>
      <c r="C10" s="886">
        <v>6250</v>
      </c>
      <c r="D10" s="886">
        <v>4358</v>
      </c>
      <c r="E10" s="885">
        <v>4325</v>
      </c>
      <c r="F10" s="885">
        <v>4256</v>
      </c>
      <c r="G10" s="886">
        <v>6250</v>
      </c>
      <c r="H10" s="886">
        <v>4358</v>
      </c>
      <c r="I10" s="885">
        <v>4022.25</v>
      </c>
      <c r="J10" s="885">
        <v>4128.32</v>
      </c>
    </row>
    <row r="11" spans="1:10">
      <c r="A11">
        <v>6</v>
      </c>
      <c r="B11" t="s">
        <v>150</v>
      </c>
      <c r="C11" s="886">
        <v>4340</v>
      </c>
      <c r="D11" s="886">
        <v>3100</v>
      </c>
      <c r="E11" s="885">
        <v>3100</v>
      </c>
      <c r="F11" s="885">
        <v>2258</v>
      </c>
      <c r="G11" s="886">
        <v>4340</v>
      </c>
      <c r="H11" s="886">
        <v>3100</v>
      </c>
      <c r="I11" s="885">
        <v>2883</v>
      </c>
      <c r="J11" s="885">
        <v>2190.2599999999998</v>
      </c>
    </row>
    <row r="12" spans="1:10">
      <c r="A12">
        <v>7</v>
      </c>
      <c r="B12" t="s">
        <v>157</v>
      </c>
      <c r="C12" s="886">
        <v>61713.5</v>
      </c>
      <c r="D12" s="886">
        <v>112527</v>
      </c>
      <c r="E12" s="885">
        <v>112461</v>
      </c>
      <c r="F12" s="885">
        <v>94637</v>
      </c>
      <c r="G12" s="886">
        <v>61713.5</v>
      </c>
      <c r="H12" s="886">
        <v>112527</v>
      </c>
      <c r="I12" s="885">
        <v>104588.73</v>
      </c>
      <c r="J12" s="885">
        <v>91797.89</v>
      </c>
    </row>
    <row r="13" spans="1:10">
      <c r="A13">
        <v>8</v>
      </c>
      <c r="B13" t="s">
        <v>201</v>
      </c>
      <c r="C13" s="886">
        <v>56144</v>
      </c>
      <c r="D13" s="886">
        <v>71276</v>
      </c>
      <c r="E13" s="885">
        <v>71540</v>
      </c>
      <c r="F13" s="885">
        <v>81634</v>
      </c>
      <c r="G13" s="886">
        <v>56144</v>
      </c>
      <c r="H13" s="886">
        <v>71276</v>
      </c>
      <c r="I13" s="885">
        <v>66532.2</v>
      </c>
      <c r="J13" s="885">
        <v>79184.98000000001</v>
      </c>
    </row>
    <row r="14" spans="1:10">
      <c r="A14">
        <v>9</v>
      </c>
      <c r="B14" t="s">
        <v>359</v>
      </c>
      <c r="C14" s="886">
        <v>128912.5</v>
      </c>
      <c r="D14" s="886">
        <v>103219</v>
      </c>
      <c r="E14" s="885">
        <v>103591</v>
      </c>
      <c r="F14" s="885">
        <v>112280</v>
      </c>
      <c r="G14" s="886">
        <v>128912.5</v>
      </c>
      <c r="H14" s="886">
        <v>103219</v>
      </c>
      <c r="I14" s="885">
        <v>96339.630000000019</v>
      </c>
      <c r="J14" s="885">
        <v>108911.60000000002</v>
      </c>
    </row>
    <row r="15" spans="1:10">
      <c r="A15">
        <v>10</v>
      </c>
      <c r="B15" t="s">
        <v>423</v>
      </c>
      <c r="C15" s="886">
        <v>5515</v>
      </c>
      <c r="D15" s="886">
        <v>3319</v>
      </c>
      <c r="E15" s="885">
        <v>8255</v>
      </c>
      <c r="F15" s="885">
        <v>4686</v>
      </c>
      <c r="G15" s="886">
        <v>5515</v>
      </c>
      <c r="H15" s="886">
        <v>3319</v>
      </c>
      <c r="I15" s="885">
        <v>7677.1499999999987</v>
      </c>
      <c r="J15" s="885">
        <v>4545.42</v>
      </c>
    </row>
    <row r="16" spans="1:10">
      <c r="A16">
        <v>11</v>
      </c>
      <c r="B16" t="s">
        <v>446</v>
      </c>
      <c r="C16" s="886"/>
      <c r="D16" s="886">
        <v>0</v>
      </c>
      <c r="E16" s="885">
        <v>0</v>
      </c>
      <c r="F16" s="885">
        <v>0</v>
      </c>
      <c r="G16" s="886">
        <v>0</v>
      </c>
      <c r="H16" s="886">
        <v>0</v>
      </c>
      <c r="I16" s="885">
        <v>0</v>
      </c>
      <c r="J16" s="885">
        <v>0</v>
      </c>
    </row>
    <row r="17" spans="1:10">
      <c r="A17">
        <v>12</v>
      </c>
      <c r="B17" t="s">
        <v>527</v>
      </c>
      <c r="C17" s="886">
        <v>14231</v>
      </c>
      <c r="D17" s="886">
        <v>7224</v>
      </c>
      <c r="E17" s="885">
        <v>7270</v>
      </c>
      <c r="F17" s="885">
        <v>6581</v>
      </c>
      <c r="G17" s="886">
        <v>14231</v>
      </c>
      <c r="H17" s="886">
        <v>7224</v>
      </c>
      <c r="I17" s="885">
        <v>6761.1</v>
      </c>
      <c r="J17" s="885">
        <v>6383.5700000000006</v>
      </c>
    </row>
    <row r="18" spans="1:10">
      <c r="A18">
        <v>14</v>
      </c>
      <c r="B18" t="s">
        <v>542</v>
      </c>
      <c r="C18" s="886"/>
      <c r="D18" s="886">
        <v>0</v>
      </c>
      <c r="E18" s="885">
        <v>0</v>
      </c>
      <c r="F18" s="885">
        <v>0</v>
      </c>
      <c r="G18" s="886">
        <v>0</v>
      </c>
      <c r="H18" s="886">
        <v>0</v>
      </c>
      <c r="I18" s="885">
        <v>0</v>
      </c>
      <c r="J18" s="885">
        <v>0</v>
      </c>
    </row>
    <row r="19" spans="1:10">
      <c r="A19">
        <v>21</v>
      </c>
      <c r="B19" t="s">
        <v>551</v>
      </c>
      <c r="C19" s="886">
        <v>36638</v>
      </c>
      <c r="D19" s="886">
        <v>25238</v>
      </c>
      <c r="E19" s="885">
        <v>25339</v>
      </c>
      <c r="F19" s="885">
        <v>42450</v>
      </c>
      <c r="G19" s="886">
        <v>36638</v>
      </c>
      <c r="H19" s="886">
        <v>25238</v>
      </c>
      <c r="I19" s="885">
        <v>23565.270000000004</v>
      </c>
      <c r="J19" s="885">
        <v>41176.499999999985</v>
      </c>
    </row>
    <row r="20" spans="1:10">
      <c r="A20">
        <v>22</v>
      </c>
      <c r="B20" t="s">
        <v>588</v>
      </c>
      <c r="C20" s="886">
        <v>118541.76499999998</v>
      </c>
      <c r="D20" s="886">
        <v>92681.5</v>
      </c>
      <c r="E20" s="885">
        <v>95927</v>
      </c>
      <c r="F20" s="885">
        <v>173425</v>
      </c>
      <c r="G20" s="886">
        <v>118541.76499999998</v>
      </c>
      <c r="H20" s="886">
        <v>92681.5</v>
      </c>
      <c r="I20" s="885">
        <v>89212.110000000015</v>
      </c>
      <c r="J20" s="885">
        <v>168222.25</v>
      </c>
    </row>
    <row r="21" spans="1:10">
      <c r="A21">
        <v>23</v>
      </c>
      <c r="B21" t="s">
        <v>682</v>
      </c>
      <c r="C21" s="886">
        <v>104971.2</v>
      </c>
      <c r="D21" s="886">
        <v>78217.5</v>
      </c>
      <c r="E21" s="885">
        <v>105627</v>
      </c>
      <c r="F21" s="885">
        <v>118708</v>
      </c>
      <c r="G21" s="886">
        <v>104971.2</v>
      </c>
      <c r="H21" s="886">
        <v>78217.5</v>
      </c>
      <c r="I21" s="885">
        <v>98233.11</v>
      </c>
      <c r="J21" s="885">
        <v>115146.75999999998</v>
      </c>
    </row>
    <row r="22" spans="1:10">
      <c r="A22">
        <v>26</v>
      </c>
      <c r="B22" t="s">
        <v>850</v>
      </c>
      <c r="C22" s="886">
        <v>200382.19999999998</v>
      </c>
      <c r="D22" s="886">
        <v>192063</v>
      </c>
      <c r="E22" s="885">
        <v>193605</v>
      </c>
      <c r="F22" s="885">
        <v>297724</v>
      </c>
      <c r="G22" s="886">
        <v>200382.19999999998</v>
      </c>
      <c r="H22" s="886">
        <v>192063</v>
      </c>
      <c r="I22" s="885">
        <v>180052.64999999997</v>
      </c>
      <c r="J22" s="885">
        <v>288792.27999999991</v>
      </c>
    </row>
    <row r="23" spans="1:10">
      <c r="A23">
        <v>27</v>
      </c>
      <c r="B23" t="s">
        <v>998</v>
      </c>
      <c r="C23" s="886">
        <v>41790</v>
      </c>
      <c r="D23" s="886">
        <v>83157</v>
      </c>
      <c r="E23" s="885">
        <v>69080</v>
      </c>
      <c r="F23" s="885">
        <v>51098</v>
      </c>
      <c r="G23" s="886">
        <v>41790</v>
      </c>
      <c r="H23" s="886">
        <v>83157</v>
      </c>
      <c r="I23" s="885">
        <v>64244.399999999994</v>
      </c>
      <c r="J23" s="885">
        <v>49565.06</v>
      </c>
    </row>
    <row r="24" spans="1:10">
      <c r="A24">
        <v>28</v>
      </c>
      <c r="B24" t="s">
        <v>1018</v>
      </c>
      <c r="C24" s="886">
        <v>10580</v>
      </c>
      <c r="D24" s="886">
        <v>8295</v>
      </c>
      <c r="E24" s="885">
        <v>11650</v>
      </c>
      <c r="F24" s="885">
        <v>5397</v>
      </c>
      <c r="G24" s="886">
        <v>10580</v>
      </c>
      <c r="H24" s="886">
        <v>8295</v>
      </c>
      <c r="I24" s="885">
        <v>10834.5</v>
      </c>
      <c r="J24" s="885">
        <v>5235.0899999999992</v>
      </c>
    </row>
    <row r="25" spans="1:10">
      <c r="A25">
        <v>31</v>
      </c>
      <c r="B25" t="s">
        <v>1033</v>
      </c>
      <c r="C25" s="886"/>
      <c r="D25" s="886">
        <v>0</v>
      </c>
      <c r="E25" s="885">
        <v>0</v>
      </c>
      <c r="F25" s="885">
        <v>0</v>
      </c>
      <c r="G25" s="886">
        <v>0</v>
      </c>
      <c r="H25" s="886">
        <v>0</v>
      </c>
      <c r="I25" s="885">
        <v>0</v>
      </c>
      <c r="J25" s="885">
        <v>0</v>
      </c>
    </row>
    <row r="26" spans="1:10">
      <c r="A26">
        <v>32</v>
      </c>
      <c r="B26" t="s">
        <v>1043</v>
      </c>
      <c r="C26" s="886"/>
      <c r="D26" s="886">
        <v>0</v>
      </c>
      <c r="E26" s="885">
        <v>0</v>
      </c>
      <c r="F26" s="885">
        <v>0</v>
      </c>
      <c r="G26" s="886">
        <v>0</v>
      </c>
      <c r="H26" s="886">
        <v>0</v>
      </c>
      <c r="I26" s="885">
        <v>0</v>
      </c>
      <c r="J26" s="885">
        <v>0</v>
      </c>
    </row>
    <row r="27" spans="1:10">
      <c r="A27" t="s">
        <v>2798</v>
      </c>
      <c r="C27" s="886">
        <v>880204.16499999992</v>
      </c>
      <c r="D27" s="886">
        <v>895066.7</v>
      </c>
      <c r="E27" s="885">
        <v>924078</v>
      </c>
      <c r="F27" s="885">
        <v>1075470.5</v>
      </c>
      <c r="G27" s="886">
        <v>880204.16499999992</v>
      </c>
      <c r="H27" s="886">
        <v>895066.7</v>
      </c>
      <c r="I27" s="885">
        <v>859392.53999999992</v>
      </c>
      <c r="J27" s="885">
        <v>1043206.3849999999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15899-6B57-4341-BFD2-FABD52C63280}">
  <dimension ref="A1:X5489"/>
  <sheetViews>
    <sheetView tabSelected="1" topLeftCell="A1654" zoomScale="55" zoomScaleNormal="55" workbookViewId="0">
      <selection activeCell="I1683" sqref="I1683"/>
    </sheetView>
  </sheetViews>
  <sheetFormatPr defaultRowHeight="15"/>
  <cols>
    <col min="1" max="1" width="14.7109375" style="533" bestFit="1" customWidth="1"/>
    <col min="2" max="2" width="7.85546875" style="533" bestFit="1" customWidth="1"/>
    <col min="3" max="3" width="23.42578125" style="533" customWidth="1"/>
    <col min="4" max="4" width="16.85546875" style="571" bestFit="1" customWidth="1"/>
    <col min="5" max="5" width="22.7109375" style="571" customWidth="1"/>
    <col min="6" max="8" width="7.85546875" style="533" customWidth="1"/>
    <col min="9" max="10" width="23.7109375" style="533" customWidth="1"/>
    <col min="11" max="11" width="37.28515625" style="533" customWidth="1"/>
    <col min="12" max="12" width="37" style="533" customWidth="1"/>
    <col min="13" max="13" width="31.85546875" style="533" customWidth="1"/>
    <col min="14" max="14" width="30.28515625" style="533" bestFit="1" customWidth="1"/>
    <col min="15" max="15" width="15.7109375" style="533" customWidth="1"/>
    <col min="16" max="16" width="14.42578125" style="533" customWidth="1"/>
    <col min="17" max="17" width="19.42578125" style="533" customWidth="1"/>
    <col min="18" max="18" width="19.85546875" style="533" bestFit="1" customWidth="1"/>
    <col min="19" max="19" width="12.140625" bestFit="1" customWidth="1"/>
    <col min="20" max="20" width="14.42578125" customWidth="1"/>
    <col min="21" max="21" width="18" customWidth="1"/>
    <col min="23" max="23" width="13.42578125" bestFit="1" customWidth="1"/>
    <col min="24" max="24" width="14.7109375" bestFit="1" customWidth="1"/>
  </cols>
  <sheetData>
    <row r="1" spans="1:24" ht="15.75">
      <c r="A1" s="533" t="s">
        <v>2726</v>
      </c>
      <c r="B1" s="533" t="s">
        <v>1202</v>
      </c>
      <c r="C1" s="533" t="s">
        <v>1203</v>
      </c>
      <c r="D1" s="571" t="s">
        <v>2783</v>
      </c>
      <c r="E1" s="571" t="s">
        <v>1320</v>
      </c>
      <c r="F1" s="533" t="s">
        <v>2721</v>
      </c>
      <c r="G1" s="533" t="s">
        <v>1208</v>
      </c>
      <c r="H1" s="533" t="s">
        <v>2776</v>
      </c>
      <c r="I1" s="533" t="s">
        <v>2733</v>
      </c>
      <c r="J1" s="533" t="s">
        <v>2734</v>
      </c>
      <c r="K1" s="736" t="s">
        <v>2</v>
      </c>
      <c r="L1" s="2" t="s">
        <v>2777</v>
      </c>
      <c r="M1" s="4" t="s">
        <v>4</v>
      </c>
      <c r="N1" s="4" t="s">
        <v>5</v>
      </c>
      <c r="O1" s="358" t="s">
        <v>6</v>
      </c>
      <c r="P1" s="22" t="s">
        <v>7</v>
      </c>
      <c r="Q1" s="533" t="s">
        <v>2757</v>
      </c>
      <c r="R1" s="533" t="s">
        <v>2765</v>
      </c>
    </row>
    <row r="2" spans="1:24" ht="15.75">
      <c r="A2" s="533" t="s">
        <v>2727</v>
      </c>
      <c r="B2" s="533" t="s">
        <v>1199</v>
      </c>
      <c r="G2" s="533" t="s">
        <v>2725</v>
      </c>
      <c r="H2" s="533">
        <v>1</v>
      </c>
      <c r="K2" s="171" t="s">
        <v>1113</v>
      </c>
      <c r="L2" s="532"/>
      <c r="O2"/>
      <c r="P2"/>
      <c r="S2" s="171"/>
      <c r="T2" s="532"/>
      <c r="U2" s="533"/>
      <c r="V2" s="533"/>
    </row>
    <row r="3" spans="1:24" ht="15.75">
      <c r="A3" s="533" t="s">
        <v>2727</v>
      </c>
      <c r="B3" s="533" t="s">
        <v>1200</v>
      </c>
      <c r="G3" s="533" t="s">
        <v>2725</v>
      </c>
      <c r="H3" s="533">
        <v>2</v>
      </c>
      <c r="K3" s="164" t="s">
        <v>1090</v>
      </c>
      <c r="L3" s="164"/>
      <c r="M3" s="164"/>
      <c r="N3" s="164"/>
      <c r="O3"/>
      <c r="P3"/>
      <c r="S3" s="164"/>
      <c r="T3" s="164"/>
      <c r="U3" s="164"/>
      <c r="V3" s="164"/>
    </row>
    <row r="4" spans="1:24" ht="15.75">
      <c r="A4" s="533" t="s">
        <v>2727</v>
      </c>
      <c r="B4" s="533" t="s">
        <v>1200</v>
      </c>
      <c r="G4" s="533" t="s">
        <v>2725</v>
      </c>
      <c r="H4" s="533">
        <v>3</v>
      </c>
      <c r="K4" s="168" t="s">
        <v>1091</v>
      </c>
      <c r="L4" s="168" t="s">
        <v>1061</v>
      </c>
      <c r="M4" s="160"/>
      <c r="N4" s="124"/>
      <c r="O4"/>
      <c r="P4"/>
      <c r="S4" s="168"/>
      <c r="T4" s="168"/>
      <c r="U4" s="160"/>
      <c r="V4" s="124"/>
    </row>
    <row r="5" spans="1:24" ht="15.75">
      <c r="A5" s="533" t="s">
        <v>2727</v>
      </c>
      <c r="B5" s="533" t="s">
        <v>1200</v>
      </c>
      <c r="G5" s="533" t="s">
        <v>2725</v>
      </c>
      <c r="H5" s="533">
        <v>4</v>
      </c>
      <c r="K5" s="168" t="s">
        <v>1092</v>
      </c>
      <c r="L5" s="168" t="s">
        <v>24</v>
      </c>
      <c r="M5" s="160"/>
      <c r="N5" s="124"/>
      <c r="O5"/>
      <c r="P5"/>
      <c r="S5" s="168"/>
      <c r="T5" s="168"/>
      <c r="U5" s="160"/>
      <c r="V5" s="124"/>
    </row>
    <row r="6" spans="1:24" ht="15.75">
      <c r="A6" s="533" t="s">
        <v>2727</v>
      </c>
      <c r="B6" s="533" t="s">
        <v>1200</v>
      </c>
      <c r="G6" s="533" t="s">
        <v>2725</v>
      </c>
      <c r="H6" s="533">
        <v>5</v>
      </c>
      <c r="K6" s="168" t="s">
        <v>1093</v>
      </c>
      <c r="L6" s="168" t="s">
        <v>65</v>
      </c>
      <c r="M6" s="160"/>
      <c r="N6" s="124"/>
      <c r="O6"/>
      <c r="P6"/>
      <c r="S6" s="168"/>
      <c r="T6" s="168"/>
      <c r="U6" s="160"/>
      <c r="V6" s="124"/>
    </row>
    <row r="7" spans="1:24" ht="15.75">
      <c r="A7" s="533" t="s">
        <v>2727</v>
      </c>
      <c r="B7" s="533" t="s">
        <v>1200</v>
      </c>
      <c r="G7" s="533" t="s">
        <v>2725</v>
      </c>
      <c r="H7" s="533">
        <v>6</v>
      </c>
      <c r="K7" s="168" t="s">
        <v>1094</v>
      </c>
      <c r="L7" s="168" t="s">
        <v>104</v>
      </c>
      <c r="M7" s="160"/>
      <c r="N7" s="124"/>
      <c r="O7"/>
      <c r="P7"/>
      <c r="S7" s="168"/>
      <c r="T7" s="168"/>
      <c r="U7" s="160"/>
      <c r="V7" s="124"/>
    </row>
    <row r="8" spans="1:24" ht="15.75">
      <c r="A8" s="533" t="s">
        <v>2727</v>
      </c>
      <c r="B8" s="533" t="s">
        <v>1200</v>
      </c>
      <c r="G8" s="533" t="s">
        <v>2725</v>
      </c>
      <c r="H8" s="533">
        <v>7</v>
      </c>
      <c r="K8" s="168" t="s">
        <v>1095</v>
      </c>
      <c r="L8" s="168" t="s">
        <v>127</v>
      </c>
      <c r="M8" s="160"/>
      <c r="N8" s="124"/>
      <c r="O8"/>
      <c r="P8"/>
      <c r="S8" s="168"/>
      <c r="T8" s="168"/>
      <c r="U8" s="160"/>
      <c r="V8" s="124"/>
    </row>
    <row r="9" spans="1:24" ht="15.75">
      <c r="A9" s="533" t="s">
        <v>2727</v>
      </c>
      <c r="B9" s="533" t="s">
        <v>1200</v>
      </c>
      <c r="G9" s="533" t="s">
        <v>2725</v>
      </c>
      <c r="H9" s="533">
        <v>8</v>
      </c>
      <c r="K9" s="168" t="s">
        <v>1096</v>
      </c>
      <c r="L9" s="168" t="s">
        <v>150</v>
      </c>
      <c r="M9" s="160"/>
      <c r="N9" s="124"/>
      <c r="O9"/>
      <c r="P9"/>
      <c r="S9" s="168"/>
      <c r="T9" s="168"/>
      <c r="U9" s="160"/>
      <c r="V9" s="124"/>
    </row>
    <row r="10" spans="1:24" ht="15.75">
      <c r="A10" s="533" t="s">
        <v>2727</v>
      </c>
      <c r="B10" s="533" t="s">
        <v>1200</v>
      </c>
      <c r="G10" s="533" t="s">
        <v>2725</v>
      </c>
      <c r="H10" s="533">
        <v>9</v>
      </c>
      <c r="K10" s="168" t="s">
        <v>1097</v>
      </c>
      <c r="L10" s="168" t="s">
        <v>157</v>
      </c>
      <c r="M10" s="160"/>
      <c r="N10" s="124"/>
      <c r="O10"/>
      <c r="P10"/>
      <c r="S10" s="168"/>
      <c r="T10" s="168"/>
      <c r="U10" s="160"/>
      <c r="V10" s="124"/>
    </row>
    <row r="11" spans="1:24" ht="15.75">
      <c r="A11" s="533" t="s">
        <v>2727</v>
      </c>
      <c r="B11" s="533" t="s">
        <v>1200</v>
      </c>
      <c r="G11" s="533" t="s">
        <v>2725</v>
      </c>
      <c r="H11" s="533">
        <v>10</v>
      </c>
      <c r="K11" s="168" t="s">
        <v>1098</v>
      </c>
      <c r="L11" s="168" t="s">
        <v>201</v>
      </c>
      <c r="M11" s="160"/>
      <c r="N11" s="124"/>
      <c r="O11"/>
      <c r="P11"/>
      <c r="S11" s="168"/>
      <c r="T11" s="168"/>
      <c r="U11" s="160"/>
      <c r="V11" s="124"/>
    </row>
    <row r="12" spans="1:24" ht="15.75">
      <c r="A12" s="533" t="s">
        <v>2727</v>
      </c>
      <c r="B12" s="533" t="s">
        <v>1200</v>
      </c>
      <c r="G12" s="533" t="s">
        <v>2725</v>
      </c>
      <c r="H12" s="533">
        <v>11</v>
      </c>
      <c r="K12" s="168" t="s">
        <v>1099</v>
      </c>
      <c r="L12" s="168" t="s">
        <v>359</v>
      </c>
      <c r="M12" s="160"/>
      <c r="N12" s="124"/>
      <c r="O12"/>
      <c r="P12"/>
      <c r="S12" s="168"/>
      <c r="T12" s="168"/>
      <c r="U12" s="160"/>
      <c r="V12" s="124"/>
    </row>
    <row r="13" spans="1:24" ht="15.75">
      <c r="A13" s="533" t="s">
        <v>2727</v>
      </c>
      <c r="B13" s="533" t="s">
        <v>1200</v>
      </c>
      <c r="G13" s="533" t="s">
        <v>2725</v>
      </c>
      <c r="H13" s="533">
        <v>12</v>
      </c>
      <c r="K13" s="169" t="s">
        <v>1100</v>
      </c>
      <c r="L13" s="169" t="s">
        <v>423</v>
      </c>
      <c r="M13" s="161"/>
      <c r="N13" s="126"/>
      <c r="O13"/>
      <c r="P13"/>
      <c r="S13" s="169"/>
      <c r="T13" s="169"/>
      <c r="U13" s="161"/>
      <c r="V13" s="126"/>
    </row>
    <row r="14" spans="1:24" ht="15.75">
      <c r="A14" s="533" t="s">
        <v>2727</v>
      </c>
      <c r="B14" s="533" t="s">
        <v>1200</v>
      </c>
      <c r="G14" s="533" t="s">
        <v>2725</v>
      </c>
      <c r="H14" s="533">
        <v>13</v>
      </c>
      <c r="K14" s="300" t="s">
        <v>1101</v>
      </c>
      <c r="L14" s="168" t="s">
        <v>446</v>
      </c>
      <c r="M14" s="160"/>
      <c r="N14" s="127"/>
      <c r="O14" s="740"/>
      <c r="P14" s="740"/>
      <c r="S14" s="738"/>
      <c r="T14" s="739"/>
      <c r="U14" s="643"/>
      <c r="V14" s="127"/>
      <c r="W14" s="740"/>
      <c r="X14" s="740"/>
    </row>
    <row r="15" spans="1:24" ht="15.75">
      <c r="A15" s="533" t="s">
        <v>2727</v>
      </c>
      <c r="B15" s="533" t="s">
        <v>1200</v>
      </c>
      <c r="G15" s="533" t="s">
        <v>2725</v>
      </c>
      <c r="H15" s="533">
        <v>14</v>
      </c>
      <c r="K15" s="168" t="s">
        <v>1102</v>
      </c>
      <c r="L15" s="168" t="s">
        <v>527</v>
      </c>
      <c r="M15" s="160"/>
      <c r="N15" s="124"/>
      <c r="O15"/>
      <c r="P15"/>
      <c r="S15" s="168"/>
      <c r="T15" s="168"/>
      <c r="U15" s="160"/>
      <c r="V15" s="124"/>
    </row>
    <row r="16" spans="1:24" ht="15.75">
      <c r="A16" s="533" t="s">
        <v>2727</v>
      </c>
      <c r="B16" s="533" t="s">
        <v>1200</v>
      </c>
      <c r="G16" s="533" t="s">
        <v>2725</v>
      </c>
      <c r="H16" s="533">
        <v>15</v>
      </c>
      <c r="K16" s="299" t="s">
        <v>1103</v>
      </c>
      <c r="L16" s="170" t="s">
        <v>542</v>
      </c>
      <c r="M16" s="29"/>
      <c r="N16" s="127"/>
      <c r="O16" s="740"/>
      <c r="P16" s="740"/>
      <c r="S16" s="741"/>
      <c r="T16" s="742"/>
      <c r="U16" s="158"/>
      <c r="V16" s="127"/>
      <c r="W16" s="740"/>
      <c r="X16" s="740"/>
    </row>
    <row r="17" spans="1:24" ht="15.75">
      <c r="A17" s="533" t="s">
        <v>2727</v>
      </c>
      <c r="B17" s="533" t="s">
        <v>1200</v>
      </c>
      <c r="G17" s="533" t="s">
        <v>2725</v>
      </c>
      <c r="H17" s="533">
        <v>16</v>
      </c>
      <c r="K17" s="170" t="s">
        <v>1104</v>
      </c>
      <c r="L17" s="170" t="s">
        <v>551</v>
      </c>
      <c r="M17" s="29"/>
      <c r="N17" s="124"/>
      <c r="O17"/>
      <c r="P17"/>
      <c r="S17" s="170"/>
      <c r="T17" s="170"/>
      <c r="U17" s="29"/>
      <c r="V17" s="124"/>
    </row>
    <row r="18" spans="1:24" ht="15.75">
      <c r="A18" s="533" t="s">
        <v>2727</v>
      </c>
      <c r="B18" s="533" t="s">
        <v>1200</v>
      </c>
      <c r="G18" s="533" t="s">
        <v>2725</v>
      </c>
      <c r="H18" s="533">
        <v>17</v>
      </c>
      <c r="K18" s="170" t="s">
        <v>1105</v>
      </c>
      <c r="L18" s="170" t="s">
        <v>588</v>
      </c>
      <c r="M18" s="29"/>
      <c r="N18" s="124"/>
      <c r="O18"/>
      <c r="P18"/>
      <c r="S18" s="170"/>
      <c r="T18" s="170"/>
      <c r="U18" s="29"/>
      <c r="V18" s="124"/>
    </row>
    <row r="19" spans="1:24" ht="15.75">
      <c r="A19" s="533" t="s">
        <v>2727</v>
      </c>
      <c r="B19" s="533" t="s">
        <v>1200</v>
      </c>
      <c r="G19" s="533" t="s">
        <v>2725</v>
      </c>
      <c r="H19" s="533">
        <v>18</v>
      </c>
      <c r="K19" s="170" t="s">
        <v>1106</v>
      </c>
      <c r="L19" s="170" t="s">
        <v>1068</v>
      </c>
      <c r="M19" s="29"/>
      <c r="N19" s="124"/>
      <c r="O19"/>
      <c r="P19"/>
      <c r="S19" s="170"/>
      <c r="T19" s="170"/>
      <c r="U19" s="29"/>
      <c r="V19" s="124"/>
    </row>
    <row r="20" spans="1:24" ht="15.75">
      <c r="A20" s="533" t="s">
        <v>2727</v>
      </c>
      <c r="B20" s="533" t="s">
        <v>1200</v>
      </c>
      <c r="G20" s="533" t="s">
        <v>2725</v>
      </c>
      <c r="H20" s="533">
        <v>19</v>
      </c>
      <c r="K20" s="170" t="s">
        <v>1107</v>
      </c>
      <c r="L20" s="170" t="s">
        <v>850</v>
      </c>
      <c r="M20" s="29"/>
      <c r="N20" s="124"/>
      <c r="O20"/>
      <c r="P20"/>
      <c r="S20" s="170"/>
      <c r="T20" s="170"/>
      <c r="U20" s="29"/>
      <c r="V20" s="124"/>
    </row>
    <row r="21" spans="1:24" ht="15.75">
      <c r="A21" s="533" t="s">
        <v>2727</v>
      </c>
      <c r="B21" s="533" t="s">
        <v>1200</v>
      </c>
      <c r="G21" s="533" t="s">
        <v>2725</v>
      </c>
      <c r="H21" s="533">
        <v>20</v>
      </c>
      <c r="K21" s="170" t="s">
        <v>1108</v>
      </c>
      <c r="L21" s="170" t="s">
        <v>998</v>
      </c>
      <c r="M21" s="29"/>
      <c r="N21" s="124"/>
      <c r="O21"/>
      <c r="P21"/>
      <c r="S21" s="170"/>
      <c r="T21" s="170"/>
      <c r="U21" s="29"/>
      <c r="V21" s="124"/>
    </row>
    <row r="22" spans="1:24" ht="15.75">
      <c r="A22" s="533" t="s">
        <v>2727</v>
      </c>
      <c r="B22" s="533" t="s">
        <v>1200</v>
      </c>
      <c r="G22" s="533" t="s">
        <v>2725</v>
      </c>
      <c r="H22" s="533">
        <v>21</v>
      </c>
      <c r="K22" s="170" t="s">
        <v>1109</v>
      </c>
      <c r="L22" s="170" t="s">
        <v>1018</v>
      </c>
      <c r="M22" s="29"/>
      <c r="N22" s="124"/>
      <c r="O22"/>
      <c r="P22"/>
      <c r="S22" s="170"/>
      <c r="T22" s="170"/>
      <c r="U22" s="29"/>
      <c r="V22" s="124"/>
    </row>
    <row r="23" spans="1:24" ht="15.75">
      <c r="A23" s="533" t="s">
        <v>2727</v>
      </c>
      <c r="B23" s="533" t="s">
        <v>1200</v>
      </c>
      <c r="G23" s="533" t="s">
        <v>2725</v>
      </c>
      <c r="H23" s="533">
        <v>22</v>
      </c>
      <c r="K23" s="299" t="s">
        <v>1110</v>
      </c>
      <c r="L23" s="170" t="s">
        <v>1069</v>
      </c>
      <c r="M23" s="29"/>
      <c r="N23" s="127"/>
      <c r="O23" s="740"/>
      <c r="P23" s="740"/>
      <c r="S23" s="741"/>
      <c r="T23" s="742"/>
      <c r="U23" s="158"/>
      <c r="V23" s="127"/>
      <c r="W23" s="740"/>
      <c r="X23" s="740"/>
    </row>
    <row r="24" spans="1:24" ht="15.75">
      <c r="A24" s="533" t="s">
        <v>2727</v>
      </c>
      <c r="B24" s="533" t="s">
        <v>1200</v>
      </c>
      <c r="G24" s="533" t="s">
        <v>2725</v>
      </c>
      <c r="H24" s="533">
        <v>23</v>
      </c>
      <c r="K24" s="299" t="s">
        <v>1111</v>
      </c>
      <c r="L24" s="170" t="s">
        <v>1043</v>
      </c>
      <c r="M24" s="29"/>
      <c r="N24" s="127"/>
      <c r="O24" s="740"/>
      <c r="P24" s="740"/>
      <c r="S24" s="741"/>
      <c r="T24" s="742"/>
      <c r="U24" s="158"/>
      <c r="V24" s="127"/>
      <c r="W24" s="740"/>
      <c r="X24" s="740"/>
    </row>
    <row r="25" spans="1:24" ht="15.75">
      <c r="A25" s="533" t="s">
        <v>2727</v>
      </c>
      <c r="B25" s="533">
        <v>1</v>
      </c>
      <c r="C25" s="533" t="s">
        <v>1</v>
      </c>
      <c r="D25" s="572" t="s">
        <v>1319</v>
      </c>
      <c r="E25" s="571" t="s">
        <v>1209</v>
      </c>
      <c r="F25" s="533" t="str">
        <f t="shared" ref="F25:F45" si="0">VLOOKUP(D25,trade1,3,FALSE)</f>
        <v>AR</v>
      </c>
      <c r="G25" s="533" t="s">
        <v>2725</v>
      </c>
      <c r="H25" s="533">
        <v>24</v>
      </c>
      <c r="I25" s="533" t="s">
        <v>11</v>
      </c>
      <c r="J25" s="533" t="s">
        <v>12</v>
      </c>
      <c r="K25" s="1"/>
      <c r="L25" s="1"/>
      <c r="M25" s="2" t="s">
        <v>0</v>
      </c>
      <c r="N25" s="3"/>
      <c r="O25" s="743"/>
      <c r="P25" s="744"/>
      <c r="Q25" s="5"/>
      <c r="S25" s="1"/>
      <c r="T25" s="1"/>
      <c r="U25" s="2"/>
      <c r="V25" s="3"/>
      <c r="W25" s="743"/>
      <c r="X25" s="744"/>
    </row>
    <row r="26" spans="1:24" ht="15.75">
      <c r="A26" s="533" t="s">
        <v>2727</v>
      </c>
      <c r="B26" s="533">
        <v>1</v>
      </c>
      <c r="C26" s="533" t="s">
        <v>1</v>
      </c>
      <c r="D26" s="572" t="s">
        <v>1319</v>
      </c>
      <c r="E26" s="571" t="s">
        <v>1209</v>
      </c>
      <c r="F26" s="533" t="str">
        <f t="shared" si="0"/>
        <v>AR</v>
      </c>
      <c r="G26" s="533" t="s">
        <v>2725</v>
      </c>
      <c r="H26" s="533">
        <v>25</v>
      </c>
      <c r="I26" s="533" t="s">
        <v>11</v>
      </c>
      <c r="J26" s="533" t="s">
        <v>12</v>
      </c>
      <c r="K26" s="1"/>
      <c r="L26" s="1"/>
      <c r="M26" s="2" t="s">
        <v>1</v>
      </c>
      <c r="N26" s="3"/>
      <c r="O26" s="743"/>
      <c r="P26" s="744"/>
      <c r="Q26" s="5"/>
      <c r="S26" s="1"/>
      <c r="T26" s="1"/>
      <c r="U26" s="2"/>
      <c r="V26" s="3"/>
      <c r="W26" s="743"/>
      <c r="X26" s="744"/>
    </row>
    <row r="27" spans="1:24" ht="15.75">
      <c r="A27" s="533" t="s">
        <v>2727</v>
      </c>
      <c r="B27" s="533">
        <v>1</v>
      </c>
      <c r="C27" s="533" t="s">
        <v>1</v>
      </c>
      <c r="D27" s="572" t="s">
        <v>1319</v>
      </c>
      <c r="E27" s="571" t="s">
        <v>1209</v>
      </c>
      <c r="F27" s="533" t="str">
        <f t="shared" si="0"/>
        <v>AR</v>
      </c>
      <c r="G27" s="533" t="s">
        <v>2725</v>
      </c>
      <c r="H27" s="533">
        <v>26</v>
      </c>
      <c r="I27" s="533" t="s">
        <v>11</v>
      </c>
      <c r="J27" s="533" t="s">
        <v>12</v>
      </c>
      <c r="K27" s="6" t="s">
        <v>2</v>
      </c>
      <c r="L27" s="6" t="s">
        <v>3</v>
      </c>
      <c r="M27" s="6" t="s">
        <v>4</v>
      </c>
      <c r="N27" s="7" t="s">
        <v>5</v>
      </c>
      <c r="O27" s="745" t="s">
        <v>6</v>
      </c>
      <c r="P27" s="746" t="s">
        <v>7</v>
      </c>
      <c r="Q27" s="9"/>
      <c r="S27" s="6"/>
      <c r="T27" s="6"/>
      <c r="U27" s="6"/>
      <c r="V27" s="7"/>
      <c r="W27" s="745"/>
      <c r="X27" s="746"/>
    </row>
    <row r="28" spans="1:24" ht="15.75">
      <c r="A28" s="533" t="s">
        <v>2727</v>
      </c>
      <c r="B28" s="533">
        <v>1</v>
      </c>
      <c r="C28" s="533" t="s">
        <v>1</v>
      </c>
      <c r="D28" s="572" t="s">
        <v>1319</v>
      </c>
      <c r="E28" s="571" t="s">
        <v>1209</v>
      </c>
      <c r="F28" s="533" t="str">
        <f t="shared" si="0"/>
        <v>AR</v>
      </c>
      <c r="G28" s="533" t="s">
        <v>2725</v>
      </c>
      <c r="H28" s="533">
        <v>27</v>
      </c>
      <c r="I28" s="533" t="s">
        <v>11</v>
      </c>
      <c r="J28" s="533" t="s">
        <v>12</v>
      </c>
      <c r="K28" s="10"/>
      <c r="L28" s="10"/>
      <c r="M28" s="10"/>
      <c r="N28" s="11"/>
      <c r="O28" s="747"/>
      <c r="P28" s="748" t="s">
        <v>8</v>
      </c>
      <c r="Q28" s="13"/>
      <c r="S28" s="10"/>
      <c r="T28" s="10"/>
      <c r="U28" s="10"/>
      <c r="V28" s="11"/>
      <c r="W28" s="747"/>
      <c r="X28" s="748"/>
    </row>
    <row r="29" spans="1:24" ht="15.75">
      <c r="A29" s="533" t="s">
        <v>2727</v>
      </c>
      <c r="B29" s="533">
        <v>1</v>
      </c>
      <c r="C29" s="533" t="s">
        <v>1</v>
      </c>
      <c r="D29" s="572" t="s">
        <v>1319</v>
      </c>
      <c r="E29" s="571" t="s">
        <v>1209</v>
      </c>
      <c r="F29" s="533" t="str">
        <f t="shared" si="0"/>
        <v>AR</v>
      </c>
      <c r="G29" s="533" t="s">
        <v>2725</v>
      </c>
      <c r="H29" s="533">
        <v>28</v>
      </c>
      <c r="I29" s="533" t="s">
        <v>11</v>
      </c>
      <c r="J29" s="533" t="s">
        <v>12</v>
      </c>
      <c r="K29" s="14"/>
      <c r="L29" s="14" t="s">
        <v>9</v>
      </c>
      <c r="M29" s="15"/>
      <c r="N29" s="14"/>
      <c r="O29" s="747"/>
      <c r="P29" s="748"/>
      <c r="Q29" s="13"/>
      <c r="S29" s="14"/>
      <c r="T29" s="14"/>
      <c r="U29" s="15"/>
      <c r="V29" s="14"/>
      <c r="W29" s="747"/>
      <c r="X29" s="748"/>
    </row>
    <row r="30" spans="1:24" ht="15.75">
      <c r="A30" s="533" t="s">
        <v>2727</v>
      </c>
      <c r="B30" s="533">
        <v>1</v>
      </c>
      <c r="C30" s="533" t="s">
        <v>1</v>
      </c>
      <c r="D30" s="572" t="s">
        <v>1319</v>
      </c>
      <c r="E30" s="571" t="str">
        <f>E29</f>
        <v xml:space="preserve"> GENERAL REQUIREMENTS</v>
      </c>
      <c r="F30" s="533" t="str">
        <f t="shared" si="0"/>
        <v>AR</v>
      </c>
      <c r="G30" s="533" t="s">
        <v>2725</v>
      </c>
      <c r="H30" s="533">
        <v>29</v>
      </c>
      <c r="I30" s="533" t="s">
        <v>11</v>
      </c>
      <c r="J30" s="533" t="s">
        <v>12</v>
      </c>
      <c r="K30" s="14"/>
      <c r="L30" s="14" t="s">
        <v>10</v>
      </c>
      <c r="M30" s="15"/>
      <c r="N30" s="14"/>
      <c r="O30" s="747"/>
      <c r="P30" s="748"/>
      <c r="Q30" s="13"/>
      <c r="S30" s="14"/>
      <c r="T30" s="14"/>
      <c r="U30" s="15"/>
      <c r="V30" s="14"/>
      <c r="W30" s="747"/>
      <c r="X30" s="748"/>
    </row>
    <row r="31" spans="1:24" ht="15.75">
      <c r="A31" s="533" t="s">
        <v>2727</v>
      </c>
      <c r="B31" s="533">
        <v>1</v>
      </c>
      <c r="C31" s="533" t="s">
        <v>1</v>
      </c>
      <c r="D31" s="572" t="s">
        <v>1319</v>
      </c>
      <c r="E31" s="571" t="str">
        <f t="shared" ref="E31:E42" si="1">E30</f>
        <v xml:space="preserve"> GENERAL REQUIREMENTS</v>
      </c>
      <c r="F31" s="533" t="str">
        <f t="shared" si="0"/>
        <v>AR</v>
      </c>
      <c r="G31" s="533" t="s">
        <v>2725</v>
      </c>
      <c r="H31" s="533">
        <v>30</v>
      </c>
      <c r="I31" s="533" t="str">
        <f>L31</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31" s="533" t="str">
        <f>L32</f>
        <v>Conditions of Contract</v>
      </c>
      <c r="K31" s="14"/>
      <c r="L31" s="14" t="s">
        <v>11</v>
      </c>
      <c r="M31" s="74"/>
      <c r="N31" s="14"/>
      <c r="O31" s="747"/>
      <c r="P31" s="748"/>
      <c r="Q31" s="13"/>
      <c r="S31" s="14"/>
      <c r="T31" s="14"/>
      <c r="U31" s="74"/>
      <c r="V31" s="14"/>
      <c r="W31" s="747"/>
      <c r="X31" s="748"/>
    </row>
    <row r="32" spans="1:24" ht="15.75">
      <c r="A32" s="533" t="s">
        <v>2727</v>
      </c>
      <c r="B32" s="533">
        <v>1</v>
      </c>
      <c r="C32" s="533" t="s">
        <v>1</v>
      </c>
      <c r="D32" s="572" t="s">
        <v>1319</v>
      </c>
      <c r="E32" s="571" t="str">
        <f t="shared" si="1"/>
        <v xml:space="preserve"> GENERAL REQUIREMENTS</v>
      </c>
      <c r="F32" s="533" t="str">
        <f t="shared" si="0"/>
        <v>AR</v>
      </c>
      <c r="G32" s="533" t="s">
        <v>2725</v>
      </c>
      <c r="H32" s="533">
        <v>31</v>
      </c>
      <c r="I32" s="533" t="str">
        <f>I30</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32" s="533" t="str">
        <f>J30</f>
        <v>Conditions of Contract</v>
      </c>
      <c r="K32" s="14"/>
      <c r="L32" s="14" t="s">
        <v>12</v>
      </c>
      <c r="M32" s="74"/>
      <c r="N32" s="14"/>
      <c r="O32" s="747"/>
      <c r="P32" s="748"/>
      <c r="Q32" s="13"/>
      <c r="S32" s="14"/>
      <c r="T32" s="14"/>
      <c r="U32" s="74"/>
      <c r="V32" s="14"/>
      <c r="W32" s="747"/>
      <c r="X32" s="748"/>
    </row>
    <row r="33" spans="1:24" ht="15.75">
      <c r="A33" s="533" t="s">
        <v>2727</v>
      </c>
      <c r="B33" s="533">
        <v>1</v>
      </c>
      <c r="C33" s="533" t="s">
        <v>1</v>
      </c>
      <c r="D33" s="572" t="s">
        <v>1319</v>
      </c>
      <c r="E33" s="571" t="str">
        <f t="shared" si="1"/>
        <v xml:space="preserve"> GENERAL REQUIREMENTS</v>
      </c>
      <c r="F33" s="533" t="str">
        <f t="shared" si="0"/>
        <v>AR</v>
      </c>
      <c r="G33" s="533" t="s">
        <v>2722</v>
      </c>
      <c r="H33" s="533">
        <v>32</v>
      </c>
      <c r="I33" s="533" t="str">
        <f t="shared" ref="I33:J47" si="2">I31</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33" s="533" t="str">
        <f t="shared" si="2"/>
        <v>Conditions of Contract</v>
      </c>
      <c r="K33" s="16" t="s">
        <v>13</v>
      </c>
      <c r="L33" s="16" t="s">
        <v>14</v>
      </c>
      <c r="M33" s="75">
        <v>1</v>
      </c>
      <c r="N33" s="14" t="s">
        <v>2</v>
      </c>
      <c r="O33" s="749">
        <v>14800</v>
      </c>
      <c r="P33" s="750">
        <v>14800</v>
      </c>
      <c r="Q33" s="749">
        <v>14800</v>
      </c>
      <c r="R33" s="750">
        <v>14800</v>
      </c>
      <c r="S33" s="16"/>
      <c r="T33" s="16"/>
      <c r="U33" s="75"/>
      <c r="V33" s="14"/>
      <c r="W33" s="749"/>
      <c r="X33" s="750"/>
    </row>
    <row r="34" spans="1:24" ht="15.75">
      <c r="A34" s="533" t="s">
        <v>2727</v>
      </c>
      <c r="B34" s="533">
        <v>1</v>
      </c>
      <c r="C34" s="533" t="s">
        <v>1</v>
      </c>
      <c r="D34" s="572" t="s">
        <v>1319</v>
      </c>
      <c r="E34" s="571" t="str">
        <f t="shared" si="1"/>
        <v xml:space="preserve"> GENERAL REQUIREMENTS</v>
      </c>
      <c r="F34" s="533" t="str">
        <f t="shared" si="0"/>
        <v>AR</v>
      </c>
      <c r="G34" s="533" t="s">
        <v>2722</v>
      </c>
      <c r="H34" s="533">
        <v>33</v>
      </c>
      <c r="I34" s="533" t="str">
        <f t="shared" si="2"/>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34" s="533" t="str">
        <f t="shared" si="2"/>
        <v>Conditions of Contract</v>
      </c>
      <c r="K34" s="10" t="s">
        <v>15</v>
      </c>
      <c r="L34" s="10" t="s">
        <v>16</v>
      </c>
      <c r="M34" s="10">
        <v>1</v>
      </c>
      <c r="N34" s="11" t="s">
        <v>2</v>
      </c>
      <c r="O34" s="749"/>
      <c r="P34" s="750"/>
      <c r="Q34" s="13"/>
      <c r="S34" s="10"/>
      <c r="T34" s="10"/>
      <c r="U34" s="10"/>
      <c r="V34" s="11"/>
      <c r="W34" s="749"/>
      <c r="X34" s="750"/>
    </row>
    <row r="35" spans="1:24" ht="15.75">
      <c r="A35" s="533" t="s">
        <v>2727</v>
      </c>
      <c r="B35" s="533">
        <v>1</v>
      </c>
      <c r="C35" s="533" t="s">
        <v>1</v>
      </c>
      <c r="D35" s="572" t="s">
        <v>1319</v>
      </c>
      <c r="E35" s="571" t="str">
        <f t="shared" si="1"/>
        <v xml:space="preserve"> GENERAL REQUIREMENTS</v>
      </c>
      <c r="F35" s="533" t="str">
        <f t="shared" si="0"/>
        <v>AR</v>
      </c>
      <c r="G35" s="533" t="s">
        <v>2722</v>
      </c>
      <c r="H35" s="533">
        <v>34</v>
      </c>
      <c r="I35" s="533" t="str">
        <f t="shared" si="2"/>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35" s="533" t="str">
        <f t="shared" si="2"/>
        <v>Conditions of Contract</v>
      </c>
      <c r="K35" s="10" t="s">
        <v>17</v>
      </c>
      <c r="L35" s="10" t="s">
        <v>18</v>
      </c>
      <c r="M35" s="10">
        <v>1</v>
      </c>
      <c r="N35" s="11" t="s">
        <v>2</v>
      </c>
      <c r="O35" s="749"/>
      <c r="P35" s="750"/>
      <c r="Q35" s="13"/>
      <c r="S35" s="10"/>
      <c r="T35" s="10"/>
      <c r="U35" s="10"/>
      <c r="V35" s="11"/>
      <c r="W35" s="749"/>
      <c r="X35" s="750"/>
    </row>
    <row r="36" spans="1:24" ht="15.75">
      <c r="A36" s="533" t="s">
        <v>2727</v>
      </c>
      <c r="B36" s="533">
        <v>1</v>
      </c>
      <c r="C36" s="533" t="s">
        <v>1</v>
      </c>
      <c r="D36" s="572" t="s">
        <v>1319</v>
      </c>
      <c r="E36" s="571" t="str">
        <f t="shared" si="1"/>
        <v xml:space="preserve"> GENERAL REQUIREMENTS</v>
      </c>
      <c r="F36" s="533" t="str">
        <f t="shared" si="0"/>
        <v>AR</v>
      </c>
      <c r="G36" s="533" t="s">
        <v>2722</v>
      </c>
      <c r="H36" s="533">
        <v>35</v>
      </c>
      <c r="I36" s="533" t="str">
        <f t="shared" si="2"/>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36" s="533" t="str">
        <f t="shared" si="2"/>
        <v>Conditions of Contract</v>
      </c>
      <c r="K36" s="10" t="s">
        <v>19</v>
      </c>
      <c r="L36" s="10" t="s">
        <v>1190</v>
      </c>
      <c r="M36" s="10">
        <v>1</v>
      </c>
      <c r="N36" s="11" t="s">
        <v>2</v>
      </c>
      <c r="O36" s="749"/>
      <c r="P36" s="750"/>
      <c r="Q36" s="13"/>
      <c r="S36" s="10"/>
      <c r="T36" s="10"/>
      <c r="U36" s="10"/>
      <c r="V36" s="11"/>
      <c r="W36" s="749"/>
      <c r="X36" s="750"/>
    </row>
    <row r="37" spans="1:24" ht="15.75">
      <c r="A37" s="533" t="s">
        <v>2727</v>
      </c>
      <c r="B37" s="533">
        <v>1</v>
      </c>
      <c r="C37" s="533" t="s">
        <v>1</v>
      </c>
      <c r="D37" s="572" t="s">
        <v>1319</v>
      </c>
      <c r="E37" s="571" t="str">
        <f t="shared" si="1"/>
        <v xml:space="preserve"> GENERAL REQUIREMENTS</v>
      </c>
      <c r="F37" s="533" t="str">
        <f t="shared" si="0"/>
        <v>AR</v>
      </c>
      <c r="G37" s="533" t="s">
        <v>2725</v>
      </c>
      <c r="H37" s="533">
        <v>36</v>
      </c>
      <c r="I37" s="533" t="str">
        <f t="shared" si="2"/>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37" s="533" t="str">
        <f t="shared" si="2"/>
        <v>Conditions of Contract</v>
      </c>
      <c r="K37" s="6" t="s">
        <v>1</v>
      </c>
      <c r="L37" s="6"/>
      <c r="M37" s="75"/>
      <c r="N37" s="11"/>
      <c r="O37" s="747"/>
      <c r="P37" s="751"/>
      <c r="Q37" s="17"/>
      <c r="S37" s="6"/>
      <c r="T37" s="6"/>
      <c r="U37" s="75"/>
      <c r="V37" s="11"/>
      <c r="W37" s="747"/>
      <c r="X37" s="751"/>
    </row>
    <row r="38" spans="1:24" ht="15.75">
      <c r="A38" s="533" t="s">
        <v>2727</v>
      </c>
      <c r="B38" s="533">
        <v>1</v>
      </c>
      <c r="C38" s="533" t="s">
        <v>1</v>
      </c>
      <c r="D38" s="10" t="s">
        <v>22</v>
      </c>
      <c r="E38" s="10" t="s">
        <v>22</v>
      </c>
      <c r="G38" s="533" t="s">
        <v>2724</v>
      </c>
      <c r="H38" s="533">
        <v>37</v>
      </c>
      <c r="I38" s="533" t="str">
        <f t="shared" si="2"/>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38" s="533" t="str">
        <f t="shared" si="2"/>
        <v>Conditions of Contract</v>
      </c>
      <c r="K38" s="10" t="s">
        <v>22</v>
      </c>
      <c r="L38" s="10"/>
      <c r="M38" s="75"/>
      <c r="N38" s="11"/>
      <c r="O38" s="747" t="s">
        <v>8</v>
      </c>
      <c r="P38" s="748">
        <f>SUM(P33)</f>
        <v>14800</v>
      </c>
      <c r="Q38" s="13"/>
      <c r="S38" s="10"/>
      <c r="T38" s="10"/>
      <c r="U38" s="75"/>
      <c r="V38" s="11"/>
      <c r="W38" s="747"/>
      <c r="X38" s="748"/>
    </row>
    <row r="39" spans="1:24" ht="15.75">
      <c r="A39" s="533" t="s">
        <v>2727</v>
      </c>
      <c r="B39" s="533">
        <v>2</v>
      </c>
      <c r="C39" s="533" t="s">
        <v>24</v>
      </c>
      <c r="D39" s="572" t="s">
        <v>1413</v>
      </c>
      <c r="E39" s="571" t="s">
        <v>1210</v>
      </c>
      <c r="F39" s="533" t="str">
        <f t="shared" si="0"/>
        <v>AR</v>
      </c>
      <c r="G39" s="533" t="s">
        <v>2725</v>
      </c>
      <c r="H39" s="533">
        <v>38</v>
      </c>
      <c r="I39" s="533" t="str">
        <f t="shared" si="2"/>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39" s="533" t="str">
        <f t="shared" si="2"/>
        <v>Conditions of Contract</v>
      </c>
      <c r="K39" s="1"/>
      <c r="L39" s="1"/>
      <c r="M39" s="2" t="s">
        <v>23</v>
      </c>
      <c r="N39" s="18"/>
      <c r="O39" s="744"/>
      <c r="P39" s="744"/>
      <c r="Q39" s="5"/>
      <c r="S39" s="1"/>
      <c r="T39" s="1"/>
      <c r="U39" s="2"/>
      <c r="V39" s="18"/>
      <c r="W39" s="744"/>
      <c r="X39" s="744"/>
    </row>
    <row r="40" spans="1:24" ht="15.75">
      <c r="A40" s="533" t="s">
        <v>2727</v>
      </c>
      <c r="B40" s="533">
        <v>2</v>
      </c>
      <c r="C40" s="533" t="s">
        <v>24</v>
      </c>
      <c r="D40" s="572" t="s">
        <v>1413</v>
      </c>
      <c r="E40" s="571" t="str">
        <f t="shared" si="1"/>
        <v xml:space="preserve"> SELECTIVE STRUCTURE DEMOLITION</v>
      </c>
      <c r="F40" s="533" t="str">
        <f t="shared" si="0"/>
        <v>AR</v>
      </c>
      <c r="G40" s="533" t="s">
        <v>2725</v>
      </c>
      <c r="H40" s="533">
        <v>39</v>
      </c>
      <c r="I40" s="533" t="str">
        <f t="shared" si="2"/>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40" s="533" t="str">
        <f t="shared" si="2"/>
        <v>Conditions of Contract</v>
      </c>
      <c r="K40" s="1"/>
      <c r="L40" s="1"/>
      <c r="M40" s="2" t="s">
        <v>24</v>
      </c>
      <c r="N40" s="18"/>
      <c r="O40" s="744"/>
      <c r="P40" s="744"/>
      <c r="Q40" s="5"/>
      <c r="S40" s="1"/>
      <c r="T40" s="1"/>
      <c r="U40" s="2"/>
      <c r="V40" s="18"/>
      <c r="W40" s="744"/>
      <c r="X40" s="744"/>
    </row>
    <row r="41" spans="1:24" ht="15.75">
      <c r="A41" s="533" t="s">
        <v>2727</v>
      </c>
      <c r="B41" s="533">
        <v>2</v>
      </c>
      <c r="C41" s="533" t="s">
        <v>24</v>
      </c>
      <c r="D41" s="572" t="s">
        <v>1413</v>
      </c>
      <c r="E41" s="571" t="str">
        <f t="shared" si="1"/>
        <v xml:space="preserve"> SELECTIVE STRUCTURE DEMOLITION</v>
      </c>
      <c r="F41" s="533" t="str">
        <f t="shared" si="0"/>
        <v>AR</v>
      </c>
      <c r="G41" s="533" t="s">
        <v>2725</v>
      </c>
      <c r="H41" s="533">
        <v>40</v>
      </c>
      <c r="I41" s="533" t="str">
        <f t="shared" si="2"/>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41" s="533" t="str">
        <f t="shared" si="2"/>
        <v>Conditions of Contract</v>
      </c>
      <c r="K41" s="19" t="s">
        <v>2</v>
      </c>
      <c r="L41" s="19" t="s">
        <v>25</v>
      </c>
      <c r="M41" s="20" t="s">
        <v>4</v>
      </c>
      <c r="N41" s="18" t="s">
        <v>5</v>
      </c>
      <c r="O41" s="752" t="s">
        <v>6</v>
      </c>
      <c r="P41" s="752" t="s">
        <v>7</v>
      </c>
      <c r="Q41" s="21"/>
      <c r="S41" s="19"/>
      <c r="T41" s="19"/>
      <c r="U41" s="20"/>
      <c r="V41" s="18"/>
      <c r="W41" s="752"/>
      <c r="X41" s="752"/>
    </row>
    <row r="42" spans="1:24" ht="15.75">
      <c r="A42" s="533" t="s">
        <v>2727</v>
      </c>
      <c r="B42" s="533">
        <v>2</v>
      </c>
      <c r="C42" s="533" t="s">
        <v>24</v>
      </c>
      <c r="D42" s="572" t="s">
        <v>1413</v>
      </c>
      <c r="E42" s="571" t="str">
        <f t="shared" si="1"/>
        <v xml:space="preserve"> SELECTIVE STRUCTURE DEMOLITION</v>
      </c>
      <c r="F42" s="533" t="str">
        <f t="shared" si="0"/>
        <v>AR</v>
      </c>
      <c r="G42" s="533" t="s">
        <v>2725</v>
      </c>
      <c r="H42" s="533">
        <v>41</v>
      </c>
      <c r="I42" s="533" t="str">
        <f t="shared" si="2"/>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42" s="533" t="str">
        <f t="shared" si="2"/>
        <v>Conditions of Contract</v>
      </c>
      <c r="K42" s="1"/>
      <c r="L42" s="1"/>
      <c r="M42" s="2"/>
      <c r="N42" s="4"/>
      <c r="O42" s="753"/>
      <c r="P42" s="753" t="s">
        <v>8</v>
      </c>
      <c r="Q42" s="22"/>
      <c r="S42" s="1"/>
      <c r="T42" s="1"/>
      <c r="U42" s="2"/>
      <c r="V42" s="4"/>
      <c r="W42" s="753"/>
      <c r="X42" s="753"/>
    </row>
    <row r="43" spans="1:24" ht="15.75">
      <c r="A43" s="533" t="s">
        <v>2727</v>
      </c>
      <c r="B43" s="533">
        <v>2</v>
      </c>
      <c r="C43" s="533" t="s">
        <v>24</v>
      </c>
      <c r="D43" s="572" t="s">
        <v>1413</v>
      </c>
      <c r="E43" s="571" t="s">
        <v>1210</v>
      </c>
      <c r="F43" s="533" t="str">
        <f t="shared" si="0"/>
        <v>AR</v>
      </c>
      <c r="G43" s="533" t="s">
        <v>2725</v>
      </c>
      <c r="H43" s="533">
        <v>42</v>
      </c>
      <c r="I43" s="533" t="str">
        <f t="shared" si="2"/>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43" s="533" t="str">
        <f t="shared" si="2"/>
        <v>Conditions of Contract</v>
      </c>
      <c r="K43" s="23"/>
      <c r="L43" s="23" t="s">
        <v>26</v>
      </c>
      <c r="M43" s="573"/>
      <c r="N43" s="24"/>
      <c r="O43" s="748"/>
      <c r="P43" s="748"/>
      <c r="Q43" s="25"/>
      <c r="S43" s="23"/>
      <c r="T43" s="23"/>
      <c r="U43" s="573"/>
      <c r="V43" s="24"/>
      <c r="W43" s="748"/>
      <c r="X43" s="748"/>
    </row>
    <row r="44" spans="1:24" ht="15.75">
      <c r="A44" s="533" t="s">
        <v>2727</v>
      </c>
      <c r="B44" s="533">
        <v>2</v>
      </c>
      <c r="C44" s="533" t="s">
        <v>24</v>
      </c>
      <c r="D44" s="572" t="s">
        <v>1413</v>
      </c>
      <c r="E44" s="571" t="str">
        <f t="shared" ref="E44:E77" si="3">E43</f>
        <v xml:space="preserve"> SELECTIVE STRUCTURE DEMOLITION</v>
      </c>
      <c r="F44" s="533" t="str">
        <f t="shared" si="0"/>
        <v>AR</v>
      </c>
      <c r="G44" s="533" t="s">
        <v>2725</v>
      </c>
      <c r="H44" s="533">
        <v>43</v>
      </c>
      <c r="I44" s="533" t="str">
        <f t="shared" si="2"/>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44" s="533" t="str">
        <f t="shared" si="2"/>
        <v>Conditions of Contract</v>
      </c>
      <c r="K44" s="23"/>
      <c r="L44" s="23" t="s">
        <v>27</v>
      </c>
      <c r="M44" s="574"/>
      <c r="N44" s="24"/>
      <c r="O44" s="748"/>
      <c r="P44" s="748"/>
      <c r="Q44" s="25"/>
      <c r="S44" s="23"/>
      <c r="T44" s="23"/>
      <c r="U44" s="574"/>
      <c r="V44" s="24"/>
      <c r="W44" s="748"/>
      <c r="X44" s="748"/>
    </row>
    <row r="45" spans="1:24" ht="15.75">
      <c r="A45" s="533" t="s">
        <v>2727</v>
      </c>
      <c r="B45" s="533">
        <v>2</v>
      </c>
      <c r="C45" s="533" t="s">
        <v>24</v>
      </c>
      <c r="D45" s="572" t="s">
        <v>1413</v>
      </c>
      <c r="E45" s="571" t="str">
        <f t="shared" si="3"/>
        <v xml:space="preserve"> SELECTIVE STRUCTURE DEMOLITION</v>
      </c>
      <c r="F45" s="533" t="str">
        <f t="shared" si="0"/>
        <v>AR</v>
      </c>
      <c r="G45" s="533" t="s">
        <v>2725</v>
      </c>
      <c r="H45" s="533">
        <v>44</v>
      </c>
      <c r="I45" s="533" t="str">
        <f t="shared" si="2"/>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45" s="533" t="str">
        <f t="shared" si="2"/>
        <v>Conditions of Contract</v>
      </c>
      <c r="K45" s="23"/>
      <c r="L45" s="23" t="s">
        <v>28</v>
      </c>
      <c r="M45" s="574"/>
      <c r="N45" s="24"/>
      <c r="O45" s="748"/>
      <c r="P45" s="748"/>
      <c r="Q45" s="25"/>
      <c r="S45" s="23"/>
      <c r="T45" s="23"/>
      <c r="U45" s="574"/>
      <c r="V45" s="24"/>
      <c r="W45" s="748"/>
      <c r="X45" s="748"/>
    </row>
    <row r="46" spans="1:24" ht="15.75">
      <c r="A46" s="533" t="s">
        <v>2727</v>
      </c>
      <c r="B46" s="533">
        <v>2</v>
      </c>
      <c r="C46" s="533" t="s">
        <v>24</v>
      </c>
      <c r="D46" s="572" t="s">
        <v>1413</v>
      </c>
      <c r="E46" s="571" t="str">
        <f t="shared" si="3"/>
        <v xml:space="preserve"> SELECTIVE STRUCTURE DEMOLITION</v>
      </c>
      <c r="F46" s="533" t="str">
        <f t="shared" ref="F46:F104" si="4">VLOOKUP(D46,trade,3,FALSE)</f>
        <v>AR</v>
      </c>
      <c r="G46" s="533" t="s">
        <v>2725</v>
      </c>
      <c r="H46" s="533">
        <v>45</v>
      </c>
      <c r="I46" s="533" t="str">
        <f t="shared" si="2"/>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46" s="533" t="str">
        <f t="shared" si="2"/>
        <v>Conditions of Contract</v>
      </c>
      <c r="K46" s="23"/>
      <c r="L46" s="23" t="s">
        <v>29</v>
      </c>
      <c r="M46" s="574"/>
      <c r="N46" s="24"/>
      <c r="O46" s="748"/>
      <c r="P46" s="748"/>
      <c r="Q46" s="25"/>
      <c r="S46" s="23"/>
      <c r="T46" s="23"/>
      <c r="U46" s="574"/>
      <c r="V46" s="24"/>
      <c r="W46" s="748"/>
      <c r="X46" s="748"/>
    </row>
    <row r="47" spans="1:24" ht="15.75">
      <c r="A47" s="533" t="s">
        <v>2727</v>
      </c>
      <c r="B47" s="533">
        <v>2</v>
      </c>
      <c r="C47" s="533" t="s">
        <v>24</v>
      </c>
      <c r="D47" s="572" t="s">
        <v>1413</v>
      </c>
      <c r="E47" s="571" t="str">
        <f t="shared" si="3"/>
        <v xml:space="preserve"> SELECTIVE STRUCTURE DEMOLITION</v>
      </c>
      <c r="F47" s="533" t="str">
        <f t="shared" si="4"/>
        <v>AR</v>
      </c>
      <c r="G47" s="533" t="s">
        <v>2725</v>
      </c>
      <c r="H47" s="533">
        <v>46</v>
      </c>
      <c r="I47" s="533" t="str">
        <f t="shared" si="2"/>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47" s="533" t="str">
        <f t="shared" si="2"/>
        <v>Conditions of Contract</v>
      </c>
      <c r="K47" s="23"/>
      <c r="L47" s="23" t="s">
        <v>30</v>
      </c>
      <c r="M47" s="574"/>
      <c r="N47" s="24"/>
      <c r="O47" s="748"/>
      <c r="P47" s="748"/>
      <c r="Q47" s="25"/>
      <c r="S47" s="23"/>
      <c r="T47" s="23"/>
      <c r="U47" s="574"/>
      <c r="V47" s="24"/>
      <c r="W47" s="748"/>
      <c r="X47" s="748"/>
    </row>
    <row r="48" spans="1:24" ht="15.75">
      <c r="A48" s="533" t="s">
        <v>2727</v>
      </c>
      <c r="B48" s="533">
        <v>2</v>
      </c>
      <c r="C48" s="533" t="s">
        <v>24</v>
      </c>
      <c r="D48" s="572" t="s">
        <v>1413</v>
      </c>
      <c r="E48" s="571" t="str">
        <f t="shared" si="3"/>
        <v xml:space="preserve"> SELECTIVE STRUCTURE DEMOLITION</v>
      </c>
      <c r="F48" s="533" t="str">
        <f t="shared" si="4"/>
        <v>AR</v>
      </c>
      <c r="G48" s="533" t="s">
        <v>2725</v>
      </c>
      <c r="H48" s="533">
        <v>47</v>
      </c>
      <c r="I48" s="533" t="str">
        <f>L48</f>
        <v xml:space="preserve">Demolition </v>
      </c>
      <c r="J48" s="533" t="str">
        <f>L48</f>
        <v xml:space="preserve">Demolition </v>
      </c>
      <c r="K48" s="23"/>
      <c r="L48" s="23" t="s">
        <v>31</v>
      </c>
      <c r="M48" s="26"/>
      <c r="N48" s="161"/>
      <c r="O48" s="748"/>
      <c r="P48" s="748"/>
      <c r="Q48" s="25"/>
      <c r="S48" s="23"/>
      <c r="T48" s="23"/>
      <c r="U48" s="26"/>
      <c r="V48" s="161"/>
      <c r="W48" s="748"/>
      <c r="X48" s="748"/>
    </row>
    <row r="49" spans="1:24" ht="15.75">
      <c r="A49" s="533" t="s">
        <v>2727</v>
      </c>
      <c r="B49" s="533">
        <v>2</v>
      </c>
      <c r="C49" s="533" t="s">
        <v>24</v>
      </c>
      <c r="D49" s="572" t="s">
        <v>1413</v>
      </c>
      <c r="E49" s="571" t="str">
        <f t="shared" si="3"/>
        <v xml:space="preserve"> SELECTIVE STRUCTURE DEMOLITION</v>
      </c>
      <c r="F49" s="533" t="str">
        <f t="shared" si="4"/>
        <v>AR</v>
      </c>
      <c r="G49" s="533" t="s">
        <v>2722</v>
      </c>
      <c r="H49" s="533">
        <v>48</v>
      </c>
      <c r="I49" s="533" t="str">
        <f t="shared" ref="I49:J51" si="5">I47</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49" s="533" t="str">
        <f t="shared" si="5"/>
        <v>Conditions of Contract</v>
      </c>
      <c r="K49" s="23" t="s">
        <v>13</v>
      </c>
      <c r="L49" s="23" t="s">
        <v>32</v>
      </c>
      <c r="M49" s="28">
        <v>17</v>
      </c>
      <c r="N49" s="27" t="s">
        <v>33</v>
      </c>
      <c r="O49" s="748">
        <v>80</v>
      </c>
      <c r="P49" s="748">
        <f>O49*M49</f>
        <v>1360</v>
      </c>
      <c r="Q49" s="25">
        <f>O49</f>
        <v>80</v>
      </c>
      <c r="R49" s="729">
        <f>P49</f>
        <v>1360</v>
      </c>
      <c r="S49" s="23"/>
      <c r="T49" s="23"/>
      <c r="U49" s="28"/>
      <c r="V49" s="27"/>
      <c r="W49" s="748"/>
      <c r="X49" s="748"/>
    </row>
    <row r="50" spans="1:24" ht="15.75">
      <c r="A50" s="533" t="s">
        <v>2727</v>
      </c>
      <c r="B50" s="533">
        <v>2</v>
      </c>
      <c r="C50" s="533" t="s">
        <v>24</v>
      </c>
      <c r="D50" s="572" t="s">
        <v>1413</v>
      </c>
      <c r="E50" s="571" t="str">
        <f t="shared" si="3"/>
        <v xml:space="preserve"> SELECTIVE STRUCTURE DEMOLITION</v>
      </c>
      <c r="F50" s="533" t="str">
        <f t="shared" si="4"/>
        <v>AR</v>
      </c>
      <c r="G50" s="533" t="s">
        <v>2722</v>
      </c>
      <c r="H50" s="533">
        <v>49</v>
      </c>
      <c r="I50" s="533" t="str">
        <f t="shared" si="5"/>
        <v xml:space="preserve">Demolition </v>
      </c>
      <c r="J50" s="533" t="str">
        <f t="shared" si="5"/>
        <v xml:space="preserve">Demolition </v>
      </c>
      <c r="K50" s="199" t="s">
        <v>15</v>
      </c>
      <c r="L50" s="23" t="s">
        <v>34</v>
      </c>
      <c r="M50" s="575">
        <v>73</v>
      </c>
      <c r="N50" s="755" t="s">
        <v>33</v>
      </c>
      <c r="O50" s="750">
        <v>25</v>
      </c>
      <c r="P50" s="750">
        <f t="shared" ref="P50:P51" si="6">O50*M50</f>
        <v>1825</v>
      </c>
      <c r="Q50" s="25">
        <f t="shared" ref="Q50:Q51" si="7">O50</f>
        <v>25</v>
      </c>
      <c r="R50" s="729">
        <f t="shared" ref="R50:R51" si="8">P50</f>
        <v>1825</v>
      </c>
      <c r="S50" s="640"/>
      <c r="T50" s="754"/>
      <c r="U50" s="637"/>
      <c r="V50" s="755"/>
      <c r="W50" s="750"/>
      <c r="X50" s="750"/>
    </row>
    <row r="51" spans="1:24" ht="15.75">
      <c r="A51" s="533" t="s">
        <v>2727</v>
      </c>
      <c r="B51" s="533">
        <v>2</v>
      </c>
      <c r="C51" s="533" t="s">
        <v>24</v>
      </c>
      <c r="D51" s="572" t="s">
        <v>1413</v>
      </c>
      <c r="E51" s="571" t="str">
        <f t="shared" si="3"/>
        <v xml:space="preserve"> SELECTIVE STRUCTURE DEMOLITION</v>
      </c>
      <c r="F51" s="533" t="str">
        <f t="shared" si="4"/>
        <v>AR</v>
      </c>
      <c r="G51" s="533" t="s">
        <v>2722</v>
      </c>
      <c r="H51" s="533">
        <v>50</v>
      </c>
      <c r="I51" s="533" t="str">
        <f t="shared" si="5"/>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51" s="533" t="str">
        <f t="shared" si="5"/>
        <v>Conditions of Contract</v>
      </c>
      <c r="K51" s="199" t="s">
        <v>17</v>
      </c>
      <c r="L51" s="23" t="s">
        <v>35</v>
      </c>
      <c r="M51" s="575">
        <v>22</v>
      </c>
      <c r="N51" s="755" t="s">
        <v>33</v>
      </c>
      <c r="O51" s="750">
        <v>60</v>
      </c>
      <c r="P51" s="750">
        <f t="shared" si="6"/>
        <v>1320</v>
      </c>
      <c r="Q51" s="25">
        <f t="shared" si="7"/>
        <v>60</v>
      </c>
      <c r="R51" s="729">
        <f t="shared" si="8"/>
        <v>1320</v>
      </c>
      <c r="S51" s="640"/>
      <c r="T51" s="754"/>
      <c r="U51" s="637"/>
      <c r="V51" s="755"/>
      <c r="W51" s="750"/>
      <c r="X51" s="750"/>
    </row>
    <row r="52" spans="1:24" ht="15.75">
      <c r="A52" s="533" t="s">
        <v>2727</v>
      </c>
      <c r="B52" s="533">
        <v>2</v>
      </c>
      <c r="C52" s="533" t="s">
        <v>24</v>
      </c>
      <c r="D52" s="572" t="s">
        <v>1413</v>
      </c>
      <c r="E52" s="571" t="str">
        <f t="shared" si="3"/>
        <v xml:space="preserve"> SELECTIVE STRUCTURE DEMOLITION</v>
      </c>
      <c r="F52" s="533" t="str">
        <f t="shared" si="4"/>
        <v>AR</v>
      </c>
      <c r="G52" s="533" t="s">
        <v>2725</v>
      </c>
      <c r="H52" s="533">
        <v>51</v>
      </c>
      <c r="I52" s="533" t="str">
        <f>L52</f>
        <v>Alteration</v>
      </c>
      <c r="J52" s="533" t="str">
        <f>L52</f>
        <v>Alteration</v>
      </c>
      <c r="K52" s="23"/>
      <c r="L52" s="23" t="s">
        <v>36</v>
      </c>
      <c r="M52" s="26"/>
      <c r="N52" s="27"/>
      <c r="O52" s="748"/>
      <c r="P52" s="748"/>
      <c r="Q52" s="25"/>
      <c r="S52" s="23"/>
      <c r="T52" s="23"/>
      <c r="U52" s="26"/>
      <c r="V52" s="27"/>
      <c r="W52" s="748"/>
      <c r="X52" s="748"/>
    </row>
    <row r="53" spans="1:24" ht="15.75">
      <c r="A53" s="533" t="s">
        <v>2727</v>
      </c>
      <c r="B53" s="533">
        <v>2</v>
      </c>
      <c r="C53" s="533" t="s">
        <v>24</v>
      </c>
      <c r="D53" s="572" t="s">
        <v>1413</v>
      </c>
      <c r="E53" s="571" t="str">
        <f t="shared" si="3"/>
        <v xml:space="preserve"> SELECTIVE STRUCTURE DEMOLITION</v>
      </c>
      <c r="F53" s="533" t="str">
        <f t="shared" si="4"/>
        <v>AR</v>
      </c>
      <c r="G53" s="533" t="s">
        <v>2722</v>
      </c>
      <c r="H53" s="533">
        <v>52</v>
      </c>
      <c r="I53" s="533" t="str">
        <f t="shared" ref="I53:J57" si="9">I51</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53" s="533" t="str">
        <f t="shared" si="9"/>
        <v>Conditions of Contract</v>
      </c>
      <c r="K53" s="23" t="s">
        <v>13</v>
      </c>
      <c r="L53" s="23" t="s">
        <v>37</v>
      </c>
      <c r="M53" s="28">
        <v>4</v>
      </c>
      <c r="N53" s="27" t="s">
        <v>33</v>
      </c>
      <c r="O53" s="748">
        <v>350</v>
      </c>
      <c r="P53" s="748">
        <f t="shared" ref="P53:P57" si="10">O53*M53</f>
        <v>1400</v>
      </c>
      <c r="Q53" s="25">
        <f t="shared" ref="Q53:Q57" si="11">O53</f>
        <v>350</v>
      </c>
      <c r="R53" s="729">
        <f t="shared" ref="R53:R57" si="12">P53</f>
        <v>1400</v>
      </c>
      <c r="S53" s="23"/>
      <c r="T53" s="23"/>
      <c r="U53" s="28"/>
      <c r="V53" s="27"/>
      <c r="W53" s="748"/>
      <c r="X53" s="748"/>
    </row>
    <row r="54" spans="1:24" ht="15.75">
      <c r="A54" s="533" t="s">
        <v>2727</v>
      </c>
      <c r="B54" s="533">
        <v>2</v>
      </c>
      <c r="C54" s="533" t="s">
        <v>24</v>
      </c>
      <c r="D54" s="572" t="s">
        <v>1413</v>
      </c>
      <c r="E54" s="571" t="str">
        <f t="shared" si="3"/>
        <v xml:space="preserve"> SELECTIVE STRUCTURE DEMOLITION</v>
      </c>
      <c r="F54" s="533" t="str">
        <f t="shared" si="4"/>
        <v>AR</v>
      </c>
      <c r="G54" s="533" t="s">
        <v>2722</v>
      </c>
      <c r="H54" s="533">
        <v>53</v>
      </c>
      <c r="I54" s="533" t="str">
        <f t="shared" si="9"/>
        <v>Alteration</v>
      </c>
      <c r="J54" s="533" t="str">
        <f t="shared" si="9"/>
        <v>Alteration</v>
      </c>
      <c r="K54" s="199" t="s">
        <v>15</v>
      </c>
      <c r="L54" s="23" t="s">
        <v>38</v>
      </c>
      <c r="M54" s="575">
        <v>1</v>
      </c>
      <c r="N54" s="755" t="s">
        <v>39</v>
      </c>
      <c r="O54" s="750">
        <v>150</v>
      </c>
      <c r="P54" s="750">
        <f t="shared" si="10"/>
        <v>150</v>
      </c>
      <c r="Q54" s="25">
        <f t="shared" si="11"/>
        <v>150</v>
      </c>
      <c r="R54" s="729">
        <f t="shared" si="12"/>
        <v>150</v>
      </c>
      <c r="S54" s="640"/>
      <c r="T54" s="754"/>
      <c r="U54" s="637"/>
      <c r="V54" s="755"/>
      <c r="W54" s="750"/>
      <c r="X54" s="750"/>
    </row>
    <row r="55" spans="1:24" ht="15.75">
      <c r="A55" s="533" t="s">
        <v>2727</v>
      </c>
      <c r="B55" s="533">
        <v>2</v>
      </c>
      <c r="C55" s="533" t="s">
        <v>24</v>
      </c>
      <c r="D55" s="572" t="s">
        <v>1413</v>
      </c>
      <c r="E55" s="571" t="str">
        <f t="shared" si="3"/>
        <v xml:space="preserve"> SELECTIVE STRUCTURE DEMOLITION</v>
      </c>
      <c r="F55" s="533" t="str">
        <f t="shared" si="4"/>
        <v>AR</v>
      </c>
      <c r="G55" s="533" t="s">
        <v>2722</v>
      </c>
      <c r="H55" s="533">
        <v>54</v>
      </c>
      <c r="I55" s="533" t="str">
        <f t="shared" si="9"/>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55" s="533" t="str">
        <f t="shared" si="9"/>
        <v>Conditions of Contract</v>
      </c>
      <c r="K55" s="199" t="s">
        <v>17</v>
      </c>
      <c r="L55" s="23" t="s">
        <v>40</v>
      </c>
      <c r="M55" s="575">
        <v>8</v>
      </c>
      <c r="N55" s="755" t="s">
        <v>39</v>
      </c>
      <c r="O55" s="750">
        <v>60</v>
      </c>
      <c r="P55" s="750">
        <f t="shared" si="10"/>
        <v>480</v>
      </c>
      <c r="Q55" s="25">
        <f t="shared" si="11"/>
        <v>60</v>
      </c>
      <c r="R55" s="729">
        <f t="shared" si="12"/>
        <v>480</v>
      </c>
      <c r="S55" s="640"/>
      <c r="T55" s="754"/>
      <c r="U55" s="637"/>
      <c r="V55" s="755"/>
      <c r="W55" s="750"/>
      <c r="X55" s="750"/>
    </row>
    <row r="56" spans="1:24" ht="15.75">
      <c r="A56" s="533" t="s">
        <v>2727</v>
      </c>
      <c r="B56" s="533">
        <v>2</v>
      </c>
      <c r="C56" s="533" t="s">
        <v>24</v>
      </c>
      <c r="D56" s="572" t="s">
        <v>1413</v>
      </c>
      <c r="E56" s="571" t="str">
        <f t="shared" si="3"/>
        <v xml:space="preserve"> SELECTIVE STRUCTURE DEMOLITION</v>
      </c>
      <c r="F56" s="533" t="str">
        <f t="shared" si="4"/>
        <v>AR</v>
      </c>
      <c r="G56" s="533" t="s">
        <v>2722</v>
      </c>
      <c r="H56" s="533">
        <v>55</v>
      </c>
      <c r="I56" s="533" t="str">
        <f t="shared" si="9"/>
        <v>Alteration</v>
      </c>
      <c r="J56" s="533" t="str">
        <f t="shared" si="9"/>
        <v>Alteration</v>
      </c>
      <c r="K56" s="23" t="s">
        <v>15</v>
      </c>
      <c r="L56" s="23" t="s">
        <v>41</v>
      </c>
      <c r="M56" s="28">
        <v>19</v>
      </c>
      <c r="N56" s="27" t="s">
        <v>39</v>
      </c>
      <c r="O56" s="748">
        <v>50</v>
      </c>
      <c r="P56" s="748">
        <f t="shared" si="10"/>
        <v>950</v>
      </c>
      <c r="Q56" s="25">
        <f t="shared" si="11"/>
        <v>50</v>
      </c>
      <c r="R56" s="729">
        <f t="shared" si="12"/>
        <v>950</v>
      </c>
      <c r="S56" s="23"/>
      <c r="T56" s="23"/>
      <c r="U56" s="28"/>
      <c r="V56" s="27"/>
      <c r="W56" s="748"/>
      <c r="X56" s="748"/>
    </row>
    <row r="57" spans="1:24" ht="15.75">
      <c r="A57" s="533" t="s">
        <v>2727</v>
      </c>
      <c r="B57" s="533">
        <v>2</v>
      </c>
      <c r="C57" s="533" t="s">
        <v>24</v>
      </c>
      <c r="D57" s="572" t="s">
        <v>1413</v>
      </c>
      <c r="E57" s="571" t="str">
        <f t="shared" si="3"/>
        <v xml:space="preserve"> SELECTIVE STRUCTURE DEMOLITION</v>
      </c>
      <c r="F57" s="533" t="str">
        <f t="shared" si="4"/>
        <v>AR</v>
      </c>
      <c r="G57" s="533" t="s">
        <v>2722</v>
      </c>
      <c r="H57" s="533">
        <v>56</v>
      </c>
      <c r="I57" s="533" t="str">
        <f t="shared" si="9"/>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57" s="533" t="str">
        <f t="shared" si="9"/>
        <v>Conditions of Contract</v>
      </c>
      <c r="K57" s="199" t="s">
        <v>20</v>
      </c>
      <c r="L57" s="23" t="s">
        <v>42</v>
      </c>
      <c r="M57" s="575">
        <v>8</v>
      </c>
      <c r="N57" s="755" t="s">
        <v>39</v>
      </c>
      <c r="O57" s="750">
        <v>90</v>
      </c>
      <c r="P57" s="750">
        <f t="shared" si="10"/>
        <v>720</v>
      </c>
      <c r="Q57" s="25">
        <f t="shared" si="11"/>
        <v>90</v>
      </c>
      <c r="R57" s="729">
        <f t="shared" si="12"/>
        <v>720</v>
      </c>
      <c r="S57" s="640"/>
      <c r="T57" s="754"/>
      <c r="U57" s="637"/>
      <c r="V57" s="755"/>
      <c r="W57" s="750"/>
      <c r="X57" s="750"/>
    </row>
    <row r="58" spans="1:24" ht="15.75">
      <c r="A58" s="533" t="s">
        <v>2727</v>
      </c>
      <c r="B58" s="533">
        <v>2</v>
      </c>
      <c r="C58" s="533" t="s">
        <v>24</v>
      </c>
      <c r="D58" s="572" t="s">
        <v>1413</v>
      </c>
      <c r="E58" s="571" t="str">
        <f t="shared" si="3"/>
        <v xml:space="preserve"> SELECTIVE STRUCTURE DEMOLITION</v>
      </c>
      <c r="F58" s="533" t="str">
        <f t="shared" si="4"/>
        <v>AR</v>
      </c>
      <c r="G58" s="533" t="s">
        <v>2725</v>
      </c>
      <c r="H58" s="533">
        <v>57</v>
      </c>
      <c r="I58" s="533" t="str">
        <f>L58</f>
        <v xml:space="preserve">Architectural Demolition </v>
      </c>
      <c r="J58" s="533" t="str">
        <f>L59</f>
        <v>Demolish and cart away existing block (Solid and/or Hollow) and concrete elements with all finishes; including steel reinforcement, make good all disturbed surround to receive new finishes; complete; as specified, shown on Drawings and Engineer's instructions</v>
      </c>
      <c r="K58" s="23"/>
      <c r="L58" s="23" t="s">
        <v>1191</v>
      </c>
      <c r="M58" s="573"/>
      <c r="N58" s="24"/>
      <c r="O58" s="748"/>
      <c r="P58" s="748"/>
      <c r="Q58" s="25"/>
      <c r="S58" s="23"/>
      <c r="T58" s="23"/>
      <c r="U58" s="573"/>
      <c r="V58" s="24"/>
      <c r="W58" s="748"/>
      <c r="X58" s="748"/>
    </row>
    <row r="59" spans="1:24" ht="16.5" thickBot="1">
      <c r="A59" s="533" t="s">
        <v>2727</v>
      </c>
      <c r="B59" s="533">
        <v>2</v>
      </c>
      <c r="C59" s="533" t="s">
        <v>24</v>
      </c>
      <c r="D59" s="572" t="s">
        <v>1413</v>
      </c>
      <c r="E59" s="571" t="str">
        <f t="shared" si="3"/>
        <v xml:space="preserve"> SELECTIVE STRUCTURE DEMOLITION</v>
      </c>
      <c r="F59" s="533" t="str">
        <f t="shared" si="4"/>
        <v>AR</v>
      </c>
      <c r="G59" s="533" t="s">
        <v>2725</v>
      </c>
      <c r="H59" s="533">
        <v>58</v>
      </c>
      <c r="I59" s="533" t="str">
        <f>L58</f>
        <v xml:space="preserve">Architectural Demolition </v>
      </c>
      <c r="J59" s="533" t="str">
        <f>L59</f>
        <v>Demolish and cart away existing block (Solid and/or Hollow) and concrete elements with all finishes; including steel reinforcement, make good all disturbed surround to receive new finishes; complete; as specified, shown on Drawings and Engineer's instructions</v>
      </c>
      <c r="K59" s="23"/>
      <c r="L59" s="23" t="s">
        <v>43</v>
      </c>
      <c r="M59" s="573"/>
      <c r="N59" s="24"/>
      <c r="O59" s="748"/>
      <c r="P59" s="748"/>
      <c r="Q59" s="25"/>
      <c r="S59" s="23"/>
      <c r="T59" s="23"/>
      <c r="U59" s="573"/>
      <c r="V59" s="24"/>
      <c r="W59" s="748"/>
      <c r="X59" s="748"/>
    </row>
    <row r="60" spans="1:24" ht="16.5" thickBot="1">
      <c r="A60" s="533" t="s">
        <v>2727</v>
      </c>
      <c r="B60" s="533">
        <v>2</v>
      </c>
      <c r="C60" s="533" t="s">
        <v>24</v>
      </c>
      <c r="D60" s="572" t="s">
        <v>1413</v>
      </c>
      <c r="E60" s="571" t="str">
        <f t="shared" si="3"/>
        <v xml:space="preserve"> SELECTIVE STRUCTURE DEMOLITION</v>
      </c>
      <c r="F60" s="533" t="str">
        <f t="shared" si="4"/>
        <v>AR</v>
      </c>
      <c r="G60" s="533" t="s">
        <v>2722</v>
      </c>
      <c r="H60" s="533">
        <v>59</v>
      </c>
      <c r="I60" s="533" t="str">
        <f t="shared" ref="I60:I65" si="13">I59</f>
        <v xml:space="preserve">Architectural Demolition </v>
      </c>
      <c r="J60" s="533" t="str">
        <f>J59</f>
        <v>Demolish and cart away existing block (Solid and/or Hollow) and concrete elements with all finishes; including steel reinforcement, make good all disturbed surround to receive new finishes; complete; as specified, shown on Drawings and Engineer's instructions</v>
      </c>
      <c r="K60" s="23" t="s">
        <v>17</v>
      </c>
      <c r="L60" s="23" t="s">
        <v>1193</v>
      </c>
      <c r="M60" s="576">
        <v>1</v>
      </c>
      <c r="N60" s="24" t="s">
        <v>2</v>
      </c>
      <c r="O60" s="750">
        <v>5900</v>
      </c>
      <c r="P60" s="748">
        <f>O60*M60</f>
        <v>5900</v>
      </c>
      <c r="Q60" s="25">
        <f>O60</f>
        <v>5900</v>
      </c>
      <c r="R60" s="729">
        <f>P60</f>
        <v>5900</v>
      </c>
      <c r="S60" s="23"/>
      <c r="T60" s="23"/>
      <c r="U60" s="576"/>
      <c r="V60" s="24"/>
      <c r="W60" s="750"/>
      <c r="X60" s="748"/>
    </row>
    <row r="61" spans="1:24" ht="15.75">
      <c r="A61" s="533" t="s">
        <v>2727</v>
      </c>
      <c r="B61" s="533">
        <v>2</v>
      </c>
      <c r="C61" s="533" t="s">
        <v>24</v>
      </c>
      <c r="D61" s="572" t="s">
        <v>1413</v>
      </c>
      <c r="E61" s="571" t="str">
        <f t="shared" si="3"/>
        <v xml:space="preserve"> SELECTIVE STRUCTURE DEMOLITION</v>
      </c>
      <c r="F61" s="533" t="str">
        <f t="shared" si="4"/>
        <v>AR</v>
      </c>
      <c r="G61" s="533" t="s">
        <v>2725</v>
      </c>
      <c r="H61" s="533">
        <v>60</v>
      </c>
      <c r="I61" s="533" t="str">
        <f t="shared" si="13"/>
        <v xml:space="preserve">Architectural Demolition </v>
      </c>
      <c r="J61" s="533" t="str">
        <f>L61</f>
        <v>Demolish and cart away existing finish; including all related works, make good all disturbed surround to receive new finish; complete; as specified, shown on Drawings and Engineer's instructions</v>
      </c>
      <c r="K61" s="199"/>
      <c r="L61" s="199" t="s">
        <v>44</v>
      </c>
      <c r="M61" s="577"/>
      <c r="N61" s="231"/>
      <c r="O61" s="750"/>
      <c r="P61" s="750"/>
      <c r="Q61" s="25"/>
      <c r="S61" s="640"/>
      <c r="T61" s="640"/>
      <c r="U61" s="756"/>
      <c r="V61" s="231"/>
      <c r="W61" s="750"/>
      <c r="X61" s="750"/>
    </row>
    <row r="62" spans="1:24" ht="15.75">
      <c r="A62" s="533" t="s">
        <v>2727</v>
      </c>
      <c r="B62" s="533">
        <v>2</v>
      </c>
      <c r="C62" s="533" t="s">
        <v>24</v>
      </c>
      <c r="D62" s="572" t="s">
        <v>1413</v>
      </c>
      <c r="E62" s="571" t="str">
        <f t="shared" si="3"/>
        <v xml:space="preserve"> SELECTIVE STRUCTURE DEMOLITION</v>
      </c>
      <c r="F62" s="533" t="str">
        <f t="shared" si="4"/>
        <v>AR</v>
      </c>
      <c r="G62" s="533" t="s">
        <v>2722</v>
      </c>
      <c r="H62" s="533">
        <v>61</v>
      </c>
      <c r="I62" s="533" t="str">
        <f t="shared" si="13"/>
        <v xml:space="preserve">Architectural Demolition </v>
      </c>
      <c r="J62" s="533" t="str">
        <f>J61</f>
        <v>Demolish and cart away existing finish; including all related works, make good all disturbed surround to receive new finish; complete; as specified, shown on Drawings and Engineer's instructions</v>
      </c>
      <c r="K62" s="199" t="s">
        <v>45</v>
      </c>
      <c r="L62" s="199" t="s">
        <v>46</v>
      </c>
      <c r="M62" s="578">
        <v>1</v>
      </c>
      <c r="N62" s="231" t="s">
        <v>2</v>
      </c>
      <c r="O62" s="750"/>
      <c r="P62" s="750"/>
      <c r="Q62" s="25">
        <f t="shared" ref="Q62:Q64" si="14">O62</f>
        <v>0</v>
      </c>
      <c r="R62" s="729">
        <f t="shared" ref="R62:R64" si="15">P62</f>
        <v>0</v>
      </c>
      <c r="S62" s="640"/>
      <c r="T62" s="640"/>
      <c r="U62" s="578"/>
      <c r="V62" s="231"/>
      <c r="W62" s="750"/>
      <c r="X62" s="750"/>
    </row>
    <row r="63" spans="1:24" ht="15.75">
      <c r="A63" s="533" t="s">
        <v>2727</v>
      </c>
      <c r="B63" s="533">
        <v>2</v>
      </c>
      <c r="C63" s="533" t="s">
        <v>24</v>
      </c>
      <c r="D63" s="572" t="s">
        <v>1413</v>
      </c>
      <c r="E63" s="571" t="str">
        <f t="shared" si="3"/>
        <v xml:space="preserve"> SELECTIVE STRUCTURE DEMOLITION</v>
      </c>
      <c r="F63" s="533" t="str">
        <f t="shared" si="4"/>
        <v>AR</v>
      </c>
      <c r="G63" s="533" t="s">
        <v>2722</v>
      </c>
      <c r="H63" s="533">
        <v>62</v>
      </c>
      <c r="I63" s="533" t="str">
        <f t="shared" si="13"/>
        <v xml:space="preserve">Architectural Demolition </v>
      </c>
      <c r="J63" s="533" t="str">
        <f>J62</f>
        <v>Demolish and cart away existing finish; including all related works, make good all disturbed surround to receive new finish; complete; as specified, shown on Drawings and Engineer's instructions</v>
      </c>
      <c r="K63" s="199" t="s">
        <v>48</v>
      </c>
      <c r="L63" s="199" t="s">
        <v>49</v>
      </c>
      <c r="M63" s="578">
        <v>1</v>
      </c>
      <c r="N63" s="231" t="s">
        <v>2</v>
      </c>
      <c r="O63" s="750"/>
      <c r="P63" s="750"/>
      <c r="Q63" s="25">
        <f t="shared" si="14"/>
        <v>0</v>
      </c>
      <c r="R63" s="729">
        <f t="shared" si="15"/>
        <v>0</v>
      </c>
      <c r="S63" s="640"/>
      <c r="T63" s="640"/>
      <c r="U63" s="578"/>
      <c r="V63" s="231"/>
      <c r="W63" s="750"/>
      <c r="X63" s="750"/>
    </row>
    <row r="64" spans="1:24" ht="15.75">
      <c r="A64" s="533" t="s">
        <v>2727</v>
      </c>
      <c r="B64" s="533">
        <v>2</v>
      </c>
      <c r="C64" s="533" t="s">
        <v>24</v>
      </c>
      <c r="D64" s="572" t="s">
        <v>1413</v>
      </c>
      <c r="E64" s="571" t="str">
        <f t="shared" si="3"/>
        <v xml:space="preserve"> SELECTIVE STRUCTURE DEMOLITION</v>
      </c>
      <c r="F64" s="533" t="str">
        <f t="shared" si="4"/>
        <v>AR</v>
      </c>
      <c r="G64" s="533" t="s">
        <v>2722</v>
      </c>
      <c r="H64" s="533">
        <v>63</v>
      </c>
      <c r="I64" s="533" t="str">
        <f t="shared" si="13"/>
        <v xml:space="preserve">Architectural Demolition </v>
      </c>
      <c r="J64" s="533" t="str">
        <f>J63</f>
        <v>Demolish and cart away existing finish; including all related works, make good all disturbed surround to receive new finish; complete; as specified, shown on Drawings and Engineer's instructions</v>
      </c>
      <c r="K64" s="199" t="s">
        <v>50</v>
      </c>
      <c r="L64" s="199" t="s">
        <v>51</v>
      </c>
      <c r="M64" s="578">
        <v>1</v>
      </c>
      <c r="N64" s="231" t="s">
        <v>2</v>
      </c>
      <c r="O64" s="750"/>
      <c r="P64" s="750"/>
      <c r="Q64" s="25">
        <f t="shared" si="14"/>
        <v>0</v>
      </c>
      <c r="R64" s="729">
        <f t="shared" si="15"/>
        <v>0</v>
      </c>
      <c r="S64" s="640"/>
      <c r="T64" s="640"/>
      <c r="U64" s="578"/>
      <c r="V64" s="231"/>
      <c r="W64" s="750"/>
      <c r="X64" s="750"/>
    </row>
    <row r="65" spans="1:24" ht="15.75">
      <c r="A65" s="533" t="s">
        <v>2727</v>
      </c>
      <c r="B65" s="533">
        <v>2</v>
      </c>
      <c r="C65" s="533" t="s">
        <v>24</v>
      </c>
      <c r="D65" s="572" t="s">
        <v>1413</v>
      </c>
      <c r="E65" s="571" t="str">
        <f t="shared" si="3"/>
        <v xml:space="preserve"> SELECTIVE STRUCTURE DEMOLITION</v>
      </c>
      <c r="F65" s="533" t="str">
        <f t="shared" si="4"/>
        <v>AR</v>
      </c>
      <c r="G65" s="533" t="s">
        <v>2725</v>
      </c>
      <c r="H65" s="533">
        <v>64</v>
      </c>
      <c r="I65" s="533" t="str">
        <f t="shared" si="13"/>
        <v xml:space="preserve">Architectural Demolition </v>
      </c>
      <c r="J65" s="533" t="str">
        <f>L65</f>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65" s="23"/>
      <c r="L65" s="23" t="s">
        <v>52</v>
      </c>
      <c r="M65" s="573"/>
      <c r="N65" s="24"/>
      <c r="O65" s="748"/>
      <c r="P65" s="748"/>
      <c r="Q65" s="25"/>
      <c r="S65" s="23"/>
      <c r="T65" s="23"/>
      <c r="U65" s="573"/>
      <c r="V65" s="24"/>
      <c r="W65" s="748"/>
      <c r="X65" s="748"/>
    </row>
    <row r="66" spans="1:24" ht="15.75">
      <c r="A66" s="533" t="s">
        <v>2727</v>
      </c>
      <c r="B66" s="533">
        <v>2</v>
      </c>
      <c r="C66" s="533" t="s">
        <v>24</v>
      </c>
      <c r="D66" s="572" t="s">
        <v>1413</v>
      </c>
      <c r="E66" s="571" t="str">
        <f t="shared" si="3"/>
        <v xml:space="preserve"> SELECTIVE STRUCTURE DEMOLITION</v>
      </c>
      <c r="F66" s="533" t="str">
        <f t="shared" si="4"/>
        <v>AR</v>
      </c>
      <c r="G66" s="533" t="s">
        <v>2725</v>
      </c>
      <c r="H66" s="533">
        <v>65</v>
      </c>
      <c r="I66" s="533" t="str">
        <f>I65</f>
        <v xml:space="preserve">Architectural Demolition </v>
      </c>
      <c r="J66" s="533" t="str">
        <f>L65</f>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66" s="23"/>
      <c r="L66" s="23" t="s">
        <v>53</v>
      </c>
      <c r="M66" s="573"/>
      <c r="N66" s="24"/>
      <c r="O66" s="748"/>
      <c r="P66" s="748"/>
      <c r="Q66" s="25"/>
      <c r="S66" s="23"/>
      <c r="T66" s="23"/>
      <c r="U66" s="573"/>
      <c r="V66" s="24"/>
      <c r="W66" s="748"/>
      <c r="X66" s="748"/>
    </row>
    <row r="67" spans="1:24" ht="15.75">
      <c r="A67" s="533" t="s">
        <v>2727</v>
      </c>
      <c r="B67" s="533">
        <v>2</v>
      </c>
      <c r="C67" s="533" t="s">
        <v>24</v>
      </c>
      <c r="D67" s="572" t="s">
        <v>1413</v>
      </c>
      <c r="E67" s="571" t="str">
        <f t="shared" si="3"/>
        <v xml:space="preserve"> SELECTIVE STRUCTURE DEMOLITION</v>
      </c>
      <c r="F67" s="533" t="str">
        <f t="shared" si="4"/>
        <v>AR</v>
      </c>
      <c r="G67" s="533" t="s">
        <v>2722</v>
      </c>
      <c r="H67" s="533">
        <v>66</v>
      </c>
      <c r="I67" s="533" t="str">
        <f t="shared" ref="I67:J78" si="16">I65</f>
        <v xml:space="preserve">Architectural Demolition </v>
      </c>
      <c r="J67" s="533" t="str">
        <f t="shared" si="16"/>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67" s="199" t="s">
        <v>13</v>
      </c>
      <c r="L67" s="199" t="s">
        <v>54</v>
      </c>
      <c r="M67" s="579">
        <v>3</v>
      </c>
      <c r="N67" s="757" t="s">
        <v>39</v>
      </c>
      <c r="O67" s="750"/>
      <c r="P67" s="750"/>
      <c r="Q67" s="25">
        <f t="shared" ref="Q67:Q71" si="17">O67</f>
        <v>0</v>
      </c>
      <c r="R67" s="729">
        <f t="shared" ref="R67:R71" si="18">P67</f>
        <v>0</v>
      </c>
      <c r="S67" s="640"/>
      <c r="T67" s="640"/>
      <c r="U67" s="579"/>
      <c r="V67" s="757"/>
      <c r="W67" s="750"/>
      <c r="X67" s="750"/>
    </row>
    <row r="68" spans="1:24" ht="15.75">
      <c r="A68" s="533" t="s">
        <v>2727</v>
      </c>
      <c r="B68" s="533">
        <v>2</v>
      </c>
      <c r="C68" s="533" t="s">
        <v>24</v>
      </c>
      <c r="D68" s="572" t="s">
        <v>1413</v>
      </c>
      <c r="E68" s="571" t="str">
        <f t="shared" si="3"/>
        <v xml:space="preserve"> SELECTIVE STRUCTURE DEMOLITION</v>
      </c>
      <c r="F68" s="533" t="str">
        <f t="shared" si="4"/>
        <v>AR</v>
      </c>
      <c r="G68" s="533" t="s">
        <v>2722</v>
      </c>
      <c r="H68" s="533">
        <v>67</v>
      </c>
      <c r="I68" s="533" t="str">
        <f t="shared" si="16"/>
        <v xml:space="preserve">Architectural Demolition </v>
      </c>
      <c r="J68" s="533" t="str">
        <f t="shared" si="16"/>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68" s="199" t="s">
        <v>15</v>
      </c>
      <c r="L68" s="199" t="s">
        <v>56</v>
      </c>
      <c r="M68" s="579">
        <v>10</v>
      </c>
      <c r="N68" s="757" t="s">
        <v>39</v>
      </c>
      <c r="O68" s="750"/>
      <c r="P68" s="750"/>
      <c r="Q68" s="25">
        <f t="shared" si="17"/>
        <v>0</v>
      </c>
      <c r="R68" s="729">
        <f t="shared" si="18"/>
        <v>0</v>
      </c>
      <c r="S68" s="640"/>
      <c r="T68" s="640"/>
      <c r="U68" s="579"/>
      <c r="V68" s="757"/>
      <c r="W68" s="750"/>
      <c r="X68" s="750"/>
    </row>
    <row r="69" spans="1:24" ht="16.5" thickBot="1">
      <c r="A69" s="533" t="s">
        <v>2727</v>
      </c>
      <c r="B69" s="533">
        <v>2</v>
      </c>
      <c r="C69" s="533" t="s">
        <v>24</v>
      </c>
      <c r="D69" s="572" t="s">
        <v>1413</v>
      </c>
      <c r="E69" s="571" t="str">
        <f t="shared" si="3"/>
        <v xml:space="preserve"> SELECTIVE STRUCTURE DEMOLITION</v>
      </c>
      <c r="F69" s="533" t="str">
        <f t="shared" si="4"/>
        <v>AR</v>
      </c>
      <c r="G69" s="533" t="s">
        <v>2722</v>
      </c>
      <c r="H69" s="533">
        <v>68</v>
      </c>
      <c r="I69" s="533" t="str">
        <f t="shared" si="16"/>
        <v xml:space="preserve">Architectural Demolition </v>
      </c>
      <c r="J69" s="533" t="str">
        <f t="shared" si="16"/>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69" s="202" t="s">
        <v>17</v>
      </c>
      <c r="L69" s="202" t="s">
        <v>58</v>
      </c>
      <c r="M69" s="579">
        <v>5</v>
      </c>
      <c r="N69" s="757" t="s">
        <v>39</v>
      </c>
      <c r="O69" s="750"/>
      <c r="P69" s="750"/>
      <c r="Q69" s="25">
        <f t="shared" si="17"/>
        <v>0</v>
      </c>
      <c r="R69" s="729">
        <f t="shared" si="18"/>
        <v>0</v>
      </c>
      <c r="S69" s="758"/>
      <c r="T69" s="758"/>
      <c r="U69" s="579"/>
      <c r="V69" s="757"/>
      <c r="W69" s="750"/>
      <c r="X69" s="750"/>
    </row>
    <row r="70" spans="1:24" ht="16.5" thickBot="1">
      <c r="A70" s="533" t="s">
        <v>2727</v>
      </c>
      <c r="B70" s="533">
        <v>2</v>
      </c>
      <c r="C70" s="533" t="s">
        <v>24</v>
      </c>
      <c r="D70" s="572" t="s">
        <v>1413</v>
      </c>
      <c r="E70" s="571" t="str">
        <f t="shared" si="3"/>
        <v xml:space="preserve"> SELECTIVE STRUCTURE DEMOLITION</v>
      </c>
      <c r="F70" s="533" t="str">
        <f t="shared" si="4"/>
        <v>AR</v>
      </c>
      <c r="G70" s="533" t="s">
        <v>2722</v>
      </c>
      <c r="H70" s="533">
        <v>69</v>
      </c>
      <c r="I70" s="533" t="str">
        <f t="shared" si="16"/>
        <v xml:space="preserve">Architectural Demolition </v>
      </c>
      <c r="J70" s="533" t="str">
        <f t="shared" si="16"/>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70" s="23" t="s">
        <v>13</v>
      </c>
      <c r="L70" s="23" t="s">
        <v>60</v>
      </c>
      <c r="M70" s="130">
        <v>1</v>
      </c>
      <c r="N70" s="198" t="s">
        <v>39</v>
      </c>
      <c r="O70" s="748">
        <v>160</v>
      </c>
      <c r="P70" s="748">
        <f>O70*M70</f>
        <v>160</v>
      </c>
      <c r="Q70" s="25">
        <f t="shared" si="17"/>
        <v>160</v>
      </c>
      <c r="R70" s="729">
        <f t="shared" si="18"/>
        <v>160</v>
      </c>
      <c r="S70" s="23"/>
      <c r="T70" s="23"/>
      <c r="U70" s="130"/>
      <c r="V70" s="198"/>
      <c r="W70" s="748"/>
      <c r="X70" s="748"/>
    </row>
    <row r="71" spans="1:24" ht="15.75">
      <c r="A71" s="533" t="s">
        <v>2727</v>
      </c>
      <c r="B71" s="533">
        <v>2</v>
      </c>
      <c r="C71" s="533" t="s">
        <v>24</v>
      </c>
      <c r="D71" s="572" t="s">
        <v>1413</v>
      </c>
      <c r="E71" s="571" t="str">
        <f t="shared" si="3"/>
        <v xml:space="preserve"> SELECTIVE STRUCTURE DEMOLITION</v>
      </c>
      <c r="F71" s="533" t="str">
        <f t="shared" si="4"/>
        <v>AR</v>
      </c>
      <c r="G71" s="533" t="s">
        <v>2722</v>
      </c>
      <c r="H71" s="533">
        <v>70</v>
      </c>
      <c r="I71" s="533" t="str">
        <f t="shared" si="16"/>
        <v xml:space="preserve">Architectural Demolition </v>
      </c>
      <c r="J71" s="533" t="str">
        <f t="shared" si="16"/>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71" s="199" t="s">
        <v>20</v>
      </c>
      <c r="L71" s="199" t="s">
        <v>62</v>
      </c>
      <c r="M71" s="578">
        <v>1</v>
      </c>
      <c r="N71" s="231" t="s">
        <v>39</v>
      </c>
      <c r="O71" s="750"/>
      <c r="P71" s="750"/>
      <c r="Q71" s="25">
        <f t="shared" si="17"/>
        <v>0</v>
      </c>
      <c r="R71" s="729">
        <f t="shared" si="18"/>
        <v>0</v>
      </c>
      <c r="S71" s="640"/>
      <c r="T71" s="640"/>
      <c r="U71" s="578"/>
      <c r="V71" s="231"/>
      <c r="W71" s="750"/>
      <c r="X71" s="750"/>
    </row>
    <row r="72" spans="1:24" ht="15.75">
      <c r="A72" s="533" t="s">
        <v>2727</v>
      </c>
      <c r="B72" s="533">
        <v>2</v>
      </c>
      <c r="C72" s="533" t="s">
        <v>24</v>
      </c>
      <c r="D72" s="572" t="s">
        <v>1413</v>
      </c>
      <c r="E72" s="571" t="str">
        <f t="shared" si="3"/>
        <v xml:space="preserve"> SELECTIVE STRUCTURE DEMOLITION</v>
      </c>
      <c r="F72" s="533" t="str">
        <f t="shared" si="4"/>
        <v>AR</v>
      </c>
      <c r="G72" s="533" t="s">
        <v>2725</v>
      </c>
      <c r="H72" s="533">
        <v>71</v>
      </c>
      <c r="I72" s="533" t="str">
        <f t="shared" si="16"/>
        <v xml:space="preserve">Architectural Demolition </v>
      </c>
      <c r="J72" s="533" t="str">
        <f t="shared" si="16"/>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72" s="31" t="s">
        <v>1192</v>
      </c>
      <c r="L72" s="31"/>
      <c r="M72" s="32"/>
      <c r="N72" s="33"/>
      <c r="O72" s="744"/>
      <c r="P72" s="751"/>
      <c r="Q72" s="34"/>
      <c r="S72" s="31"/>
      <c r="T72" s="31"/>
      <c r="U72" s="32"/>
      <c r="V72" s="33"/>
      <c r="W72" s="744"/>
      <c r="X72" s="751"/>
    </row>
    <row r="73" spans="1:24" ht="15.75">
      <c r="A73" s="533" t="s">
        <v>2727</v>
      </c>
      <c r="B73" s="533">
        <v>2</v>
      </c>
      <c r="C73" s="533" t="s">
        <v>24</v>
      </c>
      <c r="D73" s="35" t="s">
        <v>22</v>
      </c>
      <c r="E73" s="35" t="s">
        <v>22</v>
      </c>
      <c r="G73" s="533" t="s">
        <v>2724</v>
      </c>
      <c r="H73" s="533">
        <v>72</v>
      </c>
      <c r="I73" s="533" t="str">
        <f t="shared" si="16"/>
        <v xml:space="preserve">Architectural Demolition </v>
      </c>
      <c r="J73" s="533" t="str">
        <f t="shared" si="16"/>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73" s="35" t="s">
        <v>22</v>
      </c>
      <c r="L73" s="35"/>
      <c r="M73" s="32"/>
      <c r="N73" s="33"/>
      <c r="O73" s="744" t="s">
        <v>8</v>
      </c>
      <c r="P73" s="748">
        <f>SUM(P43:P70)</f>
        <v>14265</v>
      </c>
      <c r="Q73" s="25"/>
      <c r="S73" s="35"/>
      <c r="T73" s="35"/>
      <c r="U73" s="32"/>
      <c r="V73" s="33"/>
      <c r="W73" s="744"/>
      <c r="X73" s="748"/>
    </row>
    <row r="74" spans="1:24" ht="15.75">
      <c r="A74" s="533" t="s">
        <v>2727</v>
      </c>
      <c r="B74" s="533">
        <v>3</v>
      </c>
      <c r="C74" s="533" t="s">
        <v>65</v>
      </c>
      <c r="D74" s="572" t="s">
        <v>1426</v>
      </c>
      <c r="E74" s="571" t="s">
        <v>1314</v>
      </c>
      <c r="F74" s="533" t="str">
        <f t="shared" si="4"/>
        <v>ST</v>
      </c>
      <c r="G74" s="533" t="s">
        <v>2725</v>
      </c>
      <c r="H74" s="533">
        <v>73</v>
      </c>
      <c r="I74" s="533" t="str">
        <f t="shared" si="16"/>
        <v xml:space="preserve">Architectural Demolition </v>
      </c>
      <c r="J74" s="533" t="str">
        <f t="shared" si="16"/>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74" s="36"/>
      <c r="L74" s="396"/>
      <c r="M74" s="397" t="s">
        <v>64</v>
      </c>
      <c r="N74" s="398"/>
      <c r="O74" s="759"/>
      <c r="P74" s="759"/>
      <c r="Q74" s="400"/>
      <c r="S74" s="396"/>
      <c r="T74" s="396"/>
      <c r="U74" s="397"/>
      <c r="V74" s="398"/>
      <c r="W74" s="759"/>
      <c r="X74" s="759"/>
    </row>
    <row r="75" spans="1:24" ht="15.75">
      <c r="A75" s="533" t="s">
        <v>2727</v>
      </c>
      <c r="B75" s="533">
        <v>3</v>
      </c>
      <c r="C75" s="533" t="s">
        <v>65</v>
      </c>
      <c r="D75" s="572" t="s">
        <v>1426</v>
      </c>
      <c r="E75" s="571" t="s">
        <v>1314</v>
      </c>
      <c r="F75" s="533" t="str">
        <f t="shared" si="4"/>
        <v>ST</v>
      </c>
      <c r="G75" s="533" t="s">
        <v>2725</v>
      </c>
      <c r="H75" s="533">
        <v>74</v>
      </c>
      <c r="I75" s="533" t="str">
        <f t="shared" si="16"/>
        <v xml:space="preserve">Architectural Demolition </v>
      </c>
      <c r="J75" s="533" t="str">
        <f t="shared" si="16"/>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75" s="36"/>
      <c r="L75" s="396"/>
      <c r="M75" s="397" t="s">
        <v>65</v>
      </c>
      <c r="N75" s="398"/>
      <c r="O75" s="759"/>
      <c r="P75" s="759"/>
      <c r="Q75" s="400"/>
      <c r="S75" s="396"/>
      <c r="T75" s="396"/>
      <c r="U75" s="397"/>
      <c r="V75" s="398"/>
      <c r="W75" s="759"/>
      <c r="X75" s="759"/>
    </row>
    <row r="76" spans="1:24" ht="15.75">
      <c r="A76" s="533" t="s">
        <v>2727</v>
      </c>
      <c r="B76" s="533">
        <v>3</v>
      </c>
      <c r="C76" s="533" t="s">
        <v>65</v>
      </c>
      <c r="D76" s="572" t="s">
        <v>1413</v>
      </c>
      <c r="E76" s="571" t="str">
        <f t="shared" si="3"/>
        <v xml:space="preserve"> CAST - IN PLACE CONCRETE  </v>
      </c>
      <c r="F76" s="533" t="str">
        <f t="shared" si="4"/>
        <v>AR</v>
      </c>
      <c r="G76" s="533" t="s">
        <v>2725</v>
      </c>
      <c r="H76" s="533">
        <v>75</v>
      </c>
      <c r="I76" s="533" t="str">
        <f t="shared" si="16"/>
        <v xml:space="preserve">Architectural Demolition </v>
      </c>
      <c r="J76" s="533" t="str">
        <f t="shared" si="16"/>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76" s="42" t="s">
        <v>2</v>
      </c>
      <c r="L76" s="401" t="s">
        <v>25</v>
      </c>
      <c r="M76" s="402" t="s">
        <v>4</v>
      </c>
      <c r="N76" s="398" t="s">
        <v>5</v>
      </c>
      <c r="O76" s="760" t="s">
        <v>6</v>
      </c>
      <c r="P76" s="761" t="s">
        <v>7</v>
      </c>
      <c r="Q76" s="404"/>
      <c r="S76" s="401"/>
      <c r="T76" s="401"/>
      <c r="U76" s="402"/>
      <c r="V76" s="398"/>
      <c r="W76" s="760"/>
      <c r="X76" s="761"/>
    </row>
    <row r="77" spans="1:24" ht="15.75">
      <c r="A77" s="533" t="s">
        <v>2727</v>
      </c>
      <c r="B77" s="533">
        <v>3</v>
      </c>
      <c r="C77" s="533" t="s">
        <v>65</v>
      </c>
      <c r="D77" s="572" t="s">
        <v>1413</v>
      </c>
      <c r="E77" s="571" t="str">
        <f t="shared" si="3"/>
        <v xml:space="preserve"> CAST - IN PLACE CONCRETE  </v>
      </c>
      <c r="F77" s="533" t="str">
        <f t="shared" si="4"/>
        <v>AR</v>
      </c>
      <c r="G77" s="533" t="s">
        <v>2725</v>
      </c>
      <c r="H77" s="533">
        <v>76</v>
      </c>
      <c r="I77" s="533" t="str">
        <f t="shared" si="16"/>
        <v xml:space="preserve">Architectural Demolition </v>
      </c>
      <c r="J77" s="533" t="str">
        <f t="shared" si="16"/>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77" s="36"/>
      <c r="L77" s="396"/>
      <c r="M77" s="397"/>
      <c r="N77" s="405"/>
      <c r="O77" s="759"/>
      <c r="P77" s="762" t="s">
        <v>8</v>
      </c>
      <c r="Q77" s="407"/>
      <c r="S77" s="396"/>
      <c r="T77" s="396"/>
      <c r="U77" s="397"/>
      <c r="V77" s="405"/>
      <c r="W77" s="759"/>
      <c r="X77" s="762"/>
    </row>
    <row r="78" spans="1:24" ht="15.75">
      <c r="A78" s="533" t="s">
        <v>2727</v>
      </c>
      <c r="B78" s="533">
        <v>3</v>
      </c>
      <c r="C78" s="533" t="s">
        <v>65</v>
      </c>
      <c r="D78" s="572" t="s">
        <v>1426</v>
      </c>
      <c r="E78" s="571" t="s">
        <v>1314</v>
      </c>
      <c r="F78" s="533" t="str">
        <f t="shared" si="4"/>
        <v>ST</v>
      </c>
      <c r="G78" s="533" t="s">
        <v>2725</v>
      </c>
      <c r="H78" s="533">
        <v>77</v>
      </c>
      <c r="I78" s="533" t="str">
        <f t="shared" si="16"/>
        <v xml:space="preserve">Architectural Demolition </v>
      </c>
      <c r="J78" s="533" t="str">
        <f t="shared" si="16"/>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78" s="37"/>
      <c r="L78" s="397" t="s">
        <v>66</v>
      </c>
      <c r="M78" s="584"/>
      <c r="N78" s="585"/>
      <c r="O78" s="759"/>
      <c r="P78" s="759"/>
      <c r="Q78" s="399"/>
      <c r="S78" s="397"/>
      <c r="T78" s="397"/>
      <c r="U78" s="584"/>
      <c r="V78" s="585"/>
      <c r="W78" s="759"/>
      <c r="X78" s="759"/>
    </row>
    <row r="79" spans="1:24" ht="15.75">
      <c r="A79" s="533" t="s">
        <v>2727</v>
      </c>
      <c r="B79" s="533">
        <v>3</v>
      </c>
      <c r="C79" s="533" t="s">
        <v>65</v>
      </c>
      <c r="D79" s="572" t="s">
        <v>1426</v>
      </c>
      <c r="E79" s="571" t="str">
        <f t="shared" ref="E79:E104" si="19">E78</f>
        <v xml:space="preserve"> CAST - IN PLACE CONCRETE  </v>
      </c>
      <c r="F79" s="533" t="str">
        <f t="shared" si="4"/>
        <v>ST</v>
      </c>
      <c r="G79" s="533" t="s">
        <v>2725</v>
      </c>
      <c r="H79" s="533">
        <v>78</v>
      </c>
      <c r="I79" s="533" t="str">
        <f>L79</f>
        <v>Concrete; Compressive strength on cylinder 110 kg/cm2; Ordinary Portland cement (Type I ); plain</v>
      </c>
      <c r="J79" s="533" t="str">
        <f>L79</f>
        <v>Concrete; Compressive strength on cylinder 110 kg/cm2; Ordinary Portland cement (Type I ); plain</v>
      </c>
      <c r="K79" s="209"/>
      <c r="L79" s="414" t="s">
        <v>67</v>
      </c>
      <c r="M79" s="588"/>
      <c r="N79" s="410"/>
      <c r="O79" s="763"/>
      <c r="P79" s="763"/>
      <c r="Q79" s="399"/>
      <c r="S79" s="430"/>
      <c r="T79" s="430"/>
      <c r="U79" s="601"/>
      <c r="V79" s="410"/>
      <c r="W79" s="763"/>
      <c r="X79" s="763"/>
    </row>
    <row r="80" spans="1:24" ht="15.75">
      <c r="A80" s="533" t="s">
        <v>2727</v>
      </c>
      <c r="B80" s="533">
        <v>3</v>
      </c>
      <c r="C80" s="533" t="s">
        <v>65</v>
      </c>
      <c r="D80" s="572" t="s">
        <v>1426</v>
      </c>
      <c r="E80" s="571" t="str">
        <f t="shared" si="19"/>
        <v xml:space="preserve"> CAST - IN PLACE CONCRETE  </v>
      </c>
      <c r="F80" s="533" t="str">
        <f t="shared" si="4"/>
        <v>ST</v>
      </c>
      <c r="G80" s="533" t="s">
        <v>2722</v>
      </c>
      <c r="H80" s="533">
        <v>79</v>
      </c>
      <c r="I80" s="533" t="str">
        <f t="shared" ref="I80:J82" si="20">I78</f>
        <v xml:space="preserve">Architectural Demolition </v>
      </c>
      <c r="J80" s="533" t="str">
        <f t="shared" si="20"/>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80" s="209" t="s">
        <v>13</v>
      </c>
      <c r="L80" s="414" t="s">
        <v>68</v>
      </c>
      <c r="M80" s="590">
        <v>38</v>
      </c>
      <c r="N80" s="410" t="s">
        <v>69</v>
      </c>
      <c r="O80" s="765"/>
      <c r="P80" s="763"/>
      <c r="Q80" s="25">
        <f t="shared" ref="Q80:Q82" si="21">O80</f>
        <v>0</v>
      </c>
      <c r="R80" s="729">
        <f t="shared" ref="R80:R82" si="22">P80</f>
        <v>0</v>
      </c>
      <c r="S80" s="430"/>
      <c r="T80" s="430"/>
      <c r="U80" s="764"/>
      <c r="V80" s="410"/>
      <c r="W80" s="765"/>
      <c r="X80" s="763"/>
    </row>
    <row r="81" spans="1:24" ht="15.75">
      <c r="A81" s="533" t="s">
        <v>2727</v>
      </c>
      <c r="B81" s="533">
        <v>3</v>
      </c>
      <c r="C81" s="533" t="s">
        <v>65</v>
      </c>
      <c r="D81" s="572" t="s">
        <v>1426</v>
      </c>
      <c r="E81" s="571" t="str">
        <f t="shared" si="19"/>
        <v xml:space="preserve"> CAST - IN PLACE CONCRETE  </v>
      </c>
      <c r="F81" s="533" t="str">
        <f t="shared" si="4"/>
        <v>ST</v>
      </c>
      <c r="G81" s="533" t="s">
        <v>2722</v>
      </c>
      <c r="H81" s="533">
        <v>80</v>
      </c>
      <c r="I81" s="533" t="str">
        <f t="shared" si="20"/>
        <v>Concrete; Compressive strength on cylinder 110 kg/cm2; Ordinary Portland cement (Type I ); plain</v>
      </c>
      <c r="J81" s="533" t="str">
        <f t="shared" si="20"/>
        <v>Concrete; Compressive strength on cylinder 110 kg/cm2; Ordinary Portland cement (Type I ); plain</v>
      </c>
      <c r="K81" s="209" t="s">
        <v>15</v>
      </c>
      <c r="L81" s="414" t="s">
        <v>70</v>
      </c>
      <c r="M81" s="590">
        <v>6</v>
      </c>
      <c r="N81" s="410" t="s">
        <v>69</v>
      </c>
      <c r="O81" s="765"/>
      <c r="P81" s="763"/>
      <c r="Q81" s="25">
        <f t="shared" si="21"/>
        <v>0</v>
      </c>
      <c r="R81" s="729">
        <f t="shared" si="22"/>
        <v>0</v>
      </c>
      <c r="S81" s="430"/>
      <c r="T81" s="430"/>
      <c r="U81" s="764"/>
      <c r="V81" s="410"/>
      <c r="W81" s="765"/>
      <c r="X81" s="763"/>
    </row>
    <row r="82" spans="1:24" ht="16.5" thickBot="1">
      <c r="A82" s="533" t="s">
        <v>2727</v>
      </c>
      <c r="B82" s="533">
        <v>3</v>
      </c>
      <c r="C82" s="533" t="s">
        <v>65</v>
      </c>
      <c r="D82" s="572" t="s">
        <v>1426</v>
      </c>
      <c r="E82" s="571" t="str">
        <f t="shared" si="19"/>
        <v xml:space="preserve"> CAST - IN PLACE CONCRETE  </v>
      </c>
      <c r="F82" s="533" t="str">
        <f t="shared" si="4"/>
        <v>ST</v>
      </c>
      <c r="G82" s="533" t="s">
        <v>2722</v>
      </c>
      <c r="H82" s="533">
        <v>81</v>
      </c>
      <c r="I82" s="533" t="str">
        <f t="shared" si="20"/>
        <v xml:space="preserve">Architectural Demolition </v>
      </c>
      <c r="J82" s="533" t="str">
        <f t="shared" si="20"/>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82" s="209" t="s">
        <v>17</v>
      </c>
      <c r="L82" s="414" t="s">
        <v>71</v>
      </c>
      <c r="M82" s="590">
        <v>5</v>
      </c>
      <c r="N82" s="410" t="s">
        <v>69</v>
      </c>
      <c r="O82" s="765"/>
      <c r="P82" s="763"/>
      <c r="Q82" s="25">
        <f t="shared" si="21"/>
        <v>0</v>
      </c>
      <c r="R82" s="729">
        <f t="shared" si="22"/>
        <v>0</v>
      </c>
      <c r="S82" s="430"/>
      <c r="T82" s="430"/>
      <c r="U82" s="764"/>
      <c r="V82" s="410"/>
      <c r="W82" s="765"/>
      <c r="X82" s="763"/>
    </row>
    <row r="83" spans="1:24" ht="16.5" thickBot="1">
      <c r="A83" s="533" t="s">
        <v>2727</v>
      </c>
      <c r="B83" s="533">
        <v>3</v>
      </c>
      <c r="C83" s="533" t="s">
        <v>65</v>
      </c>
      <c r="D83" s="572" t="s">
        <v>1426</v>
      </c>
      <c r="E83" s="571" t="str">
        <f t="shared" si="19"/>
        <v xml:space="preserve"> CAST - IN PLACE CONCRETE  </v>
      </c>
      <c r="F83" s="533" t="str">
        <f t="shared" si="4"/>
        <v>ST</v>
      </c>
      <c r="G83" s="533" t="s">
        <v>2725</v>
      </c>
      <c r="H83" s="533">
        <v>82</v>
      </c>
      <c r="I83" s="533" t="str">
        <f>L83</f>
        <v xml:space="preserve">Concrete; Compression strength on cylinder 300 kg/cm2; Ordinary Portland cement Type I;  including basic and plain finish formwork reinforced </v>
      </c>
      <c r="J83" s="533" t="str">
        <f>L83</f>
        <v xml:space="preserve">Concrete; Compression strength on cylinder 300 kg/cm2; Ordinary Portland cement Type I;  including basic and plain finish formwork reinforced </v>
      </c>
      <c r="K83" s="37"/>
      <c r="L83" s="397" t="s">
        <v>72</v>
      </c>
      <c r="M83" s="591"/>
      <c r="N83" s="363"/>
      <c r="O83" s="744"/>
      <c r="P83" s="759"/>
      <c r="Q83" s="399"/>
      <c r="S83" s="397"/>
      <c r="T83" s="397"/>
      <c r="U83" s="591"/>
      <c r="V83" s="363"/>
      <c r="W83" s="744"/>
      <c r="X83" s="759"/>
    </row>
    <row r="84" spans="1:24" ht="15.75">
      <c r="A84" s="533" t="s">
        <v>2727</v>
      </c>
      <c r="B84" s="533">
        <v>3</v>
      </c>
      <c r="C84" s="533" t="s">
        <v>65</v>
      </c>
      <c r="D84" s="572" t="s">
        <v>1426</v>
      </c>
      <c r="E84" s="571" t="str">
        <f t="shared" si="19"/>
        <v xml:space="preserve"> CAST - IN PLACE CONCRETE  </v>
      </c>
      <c r="F84" s="533" t="str">
        <f t="shared" si="4"/>
        <v>ST</v>
      </c>
      <c r="G84" s="533" t="s">
        <v>2722</v>
      </c>
      <c r="H84" s="533">
        <v>83</v>
      </c>
      <c r="I84" s="533" t="str">
        <f t="shared" ref="I84:J93" si="23">I82</f>
        <v xml:space="preserve">Architectural Demolition </v>
      </c>
      <c r="J84" s="533" t="str">
        <f t="shared" si="23"/>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84" s="209" t="s">
        <v>19</v>
      </c>
      <c r="L84" s="414" t="s">
        <v>1118</v>
      </c>
      <c r="M84" s="592">
        <v>80</v>
      </c>
      <c r="N84" s="410" t="s">
        <v>69</v>
      </c>
      <c r="O84" s="765"/>
      <c r="P84" s="763"/>
      <c r="Q84" s="25">
        <f t="shared" ref="Q84:Q93" si="24">O84</f>
        <v>0</v>
      </c>
      <c r="R84" s="729">
        <f t="shared" ref="R84:R93" si="25">P84</f>
        <v>0</v>
      </c>
      <c r="S84" s="430"/>
      <c r="T84" s="430"/>
      <c r="U84" s="766"/>
      <c r="V84" s="410"/>
      <c r="W84" s="765"/>
      <c r="X84" s="763"/>
    </row>
    <row r="85" spans="1:24" ht="15.75">
      <c r="A85" s="533" t="s">
        <v>2727</v>
      </c>
      <c r="B85" s="533">
        <v>3</v>
      </c>
      <c r="C85" s="533" t="s">
        <v>65</v>
      </c>
      <c r="D85" s="572" t="s">
        <v>1426</v>
      </c>
      <c r="E85" s="571" t="str">
        <f t="shared" si="19"/>
        <v xml:space="preserve"> CAST - IN PLACE CONCRETE  </v>
      </c>
      <c r="F85" s="533" t="str">
        <f t="shared" si="4"/>
        <v>ST</v>
      </c>
      <c r="G85" s="533" t="s">
        <v>2722</v>
      </c>
      <c r="H85" s="533">
        <v>84</v>
      </c>
      <c r="I85" s="533" t="str">
        <f t="shared" si="23"/>
        <v xml:space="preserve">Concrete; Compression strength on cylinder 300 kg/cm2; Ordinary Portland cement Type I;  including basic and plain finish formwork reinforced </v>
      </c>
      <c r="J85" s="533" t="str">
        <f t="shared" si="23"/>
        <v xml:space="preserve">Concrete; Compression strength on cylinder 300 kg/cm2; Ordinary Portland cement Type I;  including basic and plain finish formwork reinforced </v>
      </c>
      <c r="K85" s="209" t="s">
        <v>20</v>
      </c>
      <c r="L85" s="414" t="s">
        <v>73</v>
      </c>
      <c r="M85" s="590">
        <v>30</v>
      </c>
      <c r="N85" s="410" t="s">
        <v>69</v>
      </c>
      <c r="O85" s="765"/>
      <c r="P85" s="763"/>
      <c r="Q85" s="25">
        <f t="shared" si="24"/>
        <v>0</v>
      </c>
      <c r="R85" s="729">
        <f t="shared" si="25"/>
        <v>0</v>
      </c>
      <c r="S85" s="430"/>
      <c r="T85" s="430"/>
      <c r="U85" s="764"/>
      <c r="V85" s="410"/>
      <c r="W85" s="765"/>
      <c r="X85" s="763"/>
    </row>
    <row r="86" spans="1:24" ht="15.75">
      <c r="A86" s="533" t="s">
        <v>2727</v>
      </c>
      <c r="B86" s="533">
        <v>3</v>
      </c>
      <c r="C86" s="533" t="s">
        <v>65</v>
      </c>
      <c r="D86" s="572" t="s">
        <v>1426</v>
      </c>
      <c r="E86" s="571" t="str">
        <f t="shared" si="19"/>
        <v xml:space="preserve"> CAST - IN PLACE CONCRETE  </v>
      </c>
      <c r="F86" s="533" t="str">
        <f t="shared" si="4"/>
        <v>ST</v>
      </c>
      <c r="G86" s="533" t="s">
        <v>2722</v>
      </c>
      <c r="H86" s="533">
        <v>85</v>
      </c>
      <c r="I86" s="533" t="str">
        <f t="shared" si="23"/>
        <v xml:space="preserve">Architectural Demolition </v>
      </c>
      <c r="J86" s="533" t="str">
        <f t="shared" si="23"/>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86" s="209" t="s">
        <v>21</v>
      </c>
      <c r="L86" s="414" t="s">
        <v>74</v>
      </c>
      <c r="M86" s="414">
        <v>1</v>
      </c>
      <c r="N86" s="410" t="s">
        <v>69</v>
      </c>
      <c r="O86" s="765"/>
      <c r="P86" s="763"/>
      <c r="Q86" s="25">
        <f t="shared" si="24"/>
        <v>0</v>
      </c>
      <c r="R86" s="729">
        <f t="shared" si="25"/>
        <v>0</v>
      </c>
      <c r="S86" s="430"/>
      <c r="T86" s="430"/>
      <c r="U86" s="430"/>
      <c r="V86" s="410"/>
      <c r="W86" s="765"/>
      <c r="X86" s="763"/>
    </row>
    <row r="87" spans="1:24" ht="16.5" thickBot="1">
      <c r="A87" s="533" t="s">
        <v>2727</v>
      </c>
      <c r="B87" s="533">
        <v>3</v>
      </c>
      <c r="C87" s="533" t="s">
        <v>65</v>
      </c>
      <c r="D87" s="572" t="s">
        <v>1426</v>
      </c>
      <c r="E87" s="571" t="str">
        <f t="shared" si="19"/>
        <v xml:space="preserve"> CAST - IN PLACE CONCRETE  </v>
      </c>
      <c r="F87" s="533" t="str">
        <f t="shared" si="4"/>
        <v>ST</v>
      </c>
      <c r="G87" s="533" t="s">
        <v>2722</v>
      </c>
      <c r="H87" s="533">
        <v>86</v>
      </c>
      <c r="I87" s="533" t="str">
        <f t="shared" si="23"/>
        <v xml:space="preserve">Concrete; Compression strength on cylinder 300 kg/cm2; Ordinary Portland cement Type I;  including basic and plain finish formwork reinforced </v>
      </c>
      <c r="J87" s="533" t="str">
        <f t="shared" si="23"/>
        <v xml:space="preserve">Concrete; Compression strength on cylinder 300 kg/cm2; Ordinary Portland cement Type I;  including basic and plain finish formwork reinforced </v>
      </c>
      <c r="K87" s="593" t="s">
        <v>45</v>
      </c>
      <c r="L87" s="594" t="s">
        <v>75</v>
      </c>
      <c r="M87" s="590">
        <v>50</v>
      </c>
      <c r="N87" s="410" t="s">
        <v>69</v>
      </c>
      <c r="O87" s="765"/>
      <c r="P87" s="763"/>
      <c r="Q87" s="25">
        <f t="shared" si="24"/>
        <v>0</v>
      </c>
      <c r="R87" s="729">
        <f t="shared" si="25"/>
        <v>0</v>
      </c>
      <c r="S87" s="767"/>
      <c r="T87" s="767"/>
      <c r="U87" s="764"/>
      <c r="V87" s="410"/>
      <c r="W87" s="765"/>
      <c r="X87" s="763"/>
    </row>
    <row r="88" spans="1:24" ht="16.5" thickBot="1">
      <c r="A88" s="533" t="s">
        <v>2727</v>
      </c>
      <c r="B88" s="533">
        <v>3</v>
      </c>
      <c r="C88" s="533" t="s">
        <v>65</v>
      </c>
      <c r="D88" s="572" t="s">
        <v>1426</v>
      </c>
      <c r="E88" s="571" t="str">
        <f t="shared" si="19"/>
        <v xml:space="preserve"> CAST - IN PLACE CONCRETE  </v>
      </c>
      <c r="F88" s="533" t="str">
        <f t="shared" si="4"/>
        <v>ST</v>
      </c>
      <c r="G88" s="533" t="s">
        <v>2722</v>
      </c>
      <c r="H88" s="533">
        <v>87</v>
      </c>
      <c r="I88" s="533" t="str">
        <f t="shared" si="23"/>
        <v xml:space="preserve">Architectural Demolition </v>
      </c>
      <c r="J88" s="533" t="str">
        <f t="shared" si="23"/>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88" s="37" t="s">
        <v>13</v>
      </c>
      <c r="L88" s="397" t="s">
        <v>1197</v>
      </c>
      <c r="M88" s="596">
        <v>20</v>
      </c>
      <c r="N88" s="363" t="s">
        <v>69</v>
      </c>
      <c r="O88" s="744">
        <v>150</v>
      </c>
      <c r="P88" s="748">
        <f t="shared" ref="P88:P89" si="26">O88*M88</f>
        <v>3000</v>
      </c>
      <c r="Q88" s="25">
        <f t="shared" si="24"/>
        <v>150</v>
      </c>
      <c r="R88" s="729">
        <f t="shared" si="25"/>
        <v>3000</v>
      </c>
      <c r="S88" s="397"/>
      <c r="T88" s="397"/>
      <c r="U88" s="596"/>
      <c r="V88" s="363"/>
      <c r="W88" s="744"/>
      <c r="X88" s="748"/>
    </row>
    <row r="89" spans="1:24" ht="16.5" thickBot="1">
      <c r="A89" s="533" t="s">
        <v>2727</v>
      </c>
      <c r="B89" s="533">
        <v>3</v>
      </c>
      <c r="C89" s="533" t="s">
        <v>65</v>
      </c>
      <c r="D89" s="572" t="s">
        <v>1426</v>
      </c>
      <c r="E89" s="571" t="str">
        <f t="shared" si="19"/>
        <v xml:space="preserve"> CAST - IN PLACE CONCRETE  </v>
      </c>
      <c r="F89" s="533" t="str">
        <f t="shared" si="4"/>
        <v>ST</v>
      </c>
      <c r="G89" s="533" t="s">
        <v>2722</v>
      </c>
      <c r="H89" s="533">
        <v>88</v>
      </c>
      <c r="I89" s="533" t="str">
        <f t="shared" si="23"/>
        <v xml:space="preserve">Concrete; Compression strength on cylinder 300 kg/cm2; Ordinary Portland cement Type I;  including basic and plain finish formwork reinforced </v>
      </c>
      <c r="J89" s="533" t="str">
        <f t="shared" si="23"/>
        <v xml:space="preserve">Concrete; Compression strength on cylinder 300 kg/cm2; Ordinary Portland cement Type I;  including basic and plain finish formwork reinforced </v>
      </c>
      <c r="K89" s="37" t="s">
        <v>15</v>
      </c>
      <c r="L89" s="397" t="s">
        <v>1119</v>
      </c>
      <c r="M89" s="597">
        <v>5</v>
      </c>
      <c r="N89" s="412" t="s">
        <v>69</v>
      </c>
      <c r="O89" s="744">
        <v>165</v>
      </c>
      <c r="P89" s="748">
        <f t="shared" si="26"/>
        <v>825</v>
      </c>
      <c r="Q89" s="25">
        <f t="shared" si="24"/>
        <v>165</v>
      </c>
      <c r="R89" s="729">
        <f t="shared" si="25"/>
        <v>825</v>
      </c>
      <c r="S89" s="397"/>
      <c r="T89" s="397"/>
      <c r="U89" s="597"/>
      <c r="V89" s="412"/>
      <c r="W89" s="744"/>
      <c r="X89" s="748"/>
    </row>
    <row r="90" spans="1:24" ht="15.75">
      <c r="A90" s="533" t="s">
        <v>2727</v>
      </c>
      <c r="B90" s="533">
        <v>3</v>
      </c>
      <c r="C90" s="533" t="s">
        <v>65</v>
      </c>
      <c r="D90" s="572" t="s">
        <v>1426</v>
      </c>
      <c r="E90" s="571" t="str">
        <f t="shared" si="19"/>
        <v xml:space="preserve"> CAST - IN PLACE CONCRETE  </v>
      </c>
      <c r="F90" s="533" t="str">
        <f t="shared" si="4"/>
        <v>ST</v>
      </c>
      <c r="G90" s="533" t="s">
        <v>2722</v>
      </c>
      <c r="H90" s="533">
        <v>89</v>
      </c>
      <c r="I90" s="533" t="str">
        <f t="shared" si="23"/>
        <v xml:space="preserve">Architectural Demolition </v>
      </c>
      <c r="J90" s="533" t="str">
        <f t="shared" si="23"/>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90" s="209" t="s">
        <v>76</v>
      </c>
      <c r="L90" s="414" t="s">
        <v>1120</v>
      </c>
      <c r="M90" s="592">
        <v>1</v>
      </c>
      <c r="N90" s="410" t="s">
        <v>69</v>
      </c>
      <c r="O90" s="765"/>
      <c r="P90" s="763"/>
      <c r="Q90" s="25">
        <f t="shared" si="24"/>
        <v>0</v>
      </c>
      <c r="R90" s="729">
        <f t="shared" si="25"/>
        <v>0</v>
      </c>
      <c r="S90" s="430"/>
      <c r="T90" s="430"/>
      <c r="U90" s="766"/>
      <c r="V90" s="410"/>
      <c r="W90" s="765"/>
      <c r="X90" s="763"/>
    </row>
    <row r="91" spans="1:24" ht="15.75">
      <c r="A91" s="533" t="s">
        <v>2727</v>
      </c>
      <c r="B91" s="533">
        <v>3</v>
      </c>
      <c r="C91" s="533" t="s">
        <v>65</v>
      </c>
      <c r="D91" s="572" t="s">
        <v>1426</v>
      </c>
      <c r="E91" s="571" t="str">
        <f t="shared" si="19"/>
        <v xml:space="preserve"> CAST - IN PLACE CONCRETE  </v>
      </c>
      <c r="F91" s="533" t="str">
        <f t="shared" si="4"/>
        <v>ST</v>
      </c>
      <c r="G91" s="533" t="s">
        <v>2722</v>
      </c>
      <c r="H91" s="533">
        <v>90</v>
      </c>
      <c r="I91" s="533" t="str">
        <f t="shared" si="23"/>
        <v xml:space="preserve">Concrete; Compression strength on cylinder 300 kg/cm2; Ordinary Portland cement Type I;  including basic and plain finish formwork reinforced </v>
      </c>
      <c r="J91" s="533" t="str">
        <f t="shared" si="23"/>
        <v xml:space="preserve">Concrete; Compression strength on cylinder 300 kg/cm2; Ordinary Portland cement Type I;  including basic and plain finish formwork reinforced </v>
      </c>
      <c r="K91" s="37" t="s">
        <v>17</v>
      </c>
      <c r="L91" s="397" t="s">
        <v>79</v>
      </c>
      <c r="M91" s="422">
        <v>5</v>
      </c>
      <c r="N91" s="363" t="s">
        <v>69</v>
      </c>
      <c r="O91" s="744">
        <v>155</v>
      </c>
      <c r="P91" s="748">
        <f t="shared" ref="P91:P93" si="27">O91*M91</f>
        <v>775</v>
      </c>
      <c r="Q91" s="25">
        <f t="shared" si="24"/>
        <v>155</v>
      </c>
      <c r="R91" s="729">
        <f t="shared" si="25"/>
        <v>775</v>
      </c>
      <c r="S91" s="397"/>
      <c r="T91" s="397"/>
      <c r="U91" s="422"/>
      <c r="V91" s="363"/>
      <c r="W91" s="744"/>
      <c r="X91" s="748"/>
    </row>
    <row r="92" spans="1:24" ht="16.5" thickBot="1">
      <c r="A92" s="533" t="s">
        <v>2727</v>
      </c>
      <c r="B92" s="533">
        <v>3</v>
      </c>
      <c r="C92" s="533" t="s">
        <v>65</v>
      </c>
      <c r="D92" s="572" t="s">
        <v>1426</v>
      </c>
      <c r="E92" s="571" t="str">
        <f t="shared" si="19"/>
        <v xml:space="preserve"> CAST - IN PLACE CONCRETE  </v>
      </c>
      <c r="F92" s="533" t="str">
        <f t="shared" si="4"/>
        <v>ST</v>
      </c>
      <c r="G92" s="533" t="s">
        <v>2722</v>
      </c>
      <c r="H92" s="533">
        <v>91</v>
      </c>
      <c r="I92" s="533" t="str">
        <f t="shared" si="23"/>
        <v xml:space="preserve">Architectural Demolition </v>
      </c>
      <c r="J92" s="533" t="str">
        <f t="shared" si="23"/>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92" s="37" t="s">
        <v>19</v>
      </c>
      <c r="L92" s="397" t="s">
        <v>1121</v>
      </c>
      <c r="M92" s="422">
        <v>32</v>
      </c>
      <c r="N92" s="363" t="s">
        <v>33</v>
      </c>
      <c r="O92" s="759">
        <v>45</v>
      </c>
      <c r="P92" s="748">
        <f t="shared" si="27"/>
        <v>1440</v>
      </c>
      <c r="Q92" s="25">
        <f t="shared" si="24"/>
        <v>45</v>
      </c>
      <c r="R92" s="729">
        <f t="shared" si="25"/>
        <v>1440</v>
      </c>
      <c r="S92" s="397"/>
      <c r="T92" s="397"/>
      <c r="U92" s="422"/>
      <c r="V92" s="363"/>
      <c r="W92" s="759"/>
      <c r="X92" s="748"/>
    </row>
    <row r="93" spans="1:24" ht="16.5" thickBot="1">
      <c r="A93" s="533" t="s">
        <v>2727</v>
      </c>
      <c r="B93" s="533">
        <v>3</v>
      </c>
      <c r="C93" s="533" t="s">
        <v>65</v>
      </c>
      <c r="D93" s="572" t="s">
        <v>1426</v>
      </c>
      <c r="E93" s="571" t="str">
        <f t="shared" si="19"/>
        <v xml:space="preserve"> CAST - IN PLACE CONCRETE  </v>
      </c>
      <c r="F93" s="533" t="str">
        <f t="shared" si="4"/>
        <v>ST</v>
      </c>
      <c r="G93" s="533" t="s">
        <v>2722</v>
      </c>
      <c r="H93" s="533">
        <v>92</v>
      </c>
      <c r="I93" s="533" t="str">
        <f t="shared" si="23"/>
        <v xml:space="preserve">Concrete; Compression strength on cylinder 300 kg/cm2; Ordinary Portland cement Type I;  including basic and plain finish formwork reinforced </v>
      </c>
      <c r="J93" s="533" t="str">
        <f t="shared" si="23"/>
        <v xml:space="preserve">Concrete; Compression strength on cylinder 300 kg/cm2; Ordinary Portland cement Type I;  including basic and plain finish formwork reinforced </v>
      </c>
      <c r="K93" s="37" t="s">
        <v>20</v>
      </c>
      <c r="L93" s="397" t="s">
        <v>1122</v>
      </c>
      <c r="M93" s="422">
        <v>2</v>
      </c>
      <c r="N93" s="412" t="s">
        <v>69</v>
      </c>
      <c r="O93" s="759">
        <v>130</v>
      </c>
      <c r="P93" s="748">
        <f t="shared" si="27"/>
        <v>260</v>
      </c>
      <c r="Q93" s="25">
        <f t="shared" si="24"/>
        <v>130</v>
      </c>
      <c r="R93" s="729">
        <f t="shared" si="25"/>
        <v>260</v>
      </c>
      <c r="S93" s="397"/>
      <c r="T93" s="397"/>
      <c r="U93" s="422"/>
      <c r="V93" s="412"/>
      <c r="W93" s="759"/>
      <c r="X93" s="748"/>
    </row>
    <row r="94" spans="1:24" ht="15.75">
      <c r="A94" s="533" t="s">
        <v>2727</v>
      </c>
      <c r="B94" s="533">
        <v>3</v>
      </c>
      <c r="C94" s="533" t="s">
        <v>65</v>
      </c>
      <c r="D94" s="572" t="s">
        <v>1426</v>
      </c>
      <c r="E94" s="571" t="str">
        <f t="shared" si="19"/>
        <v xml:space="preserve"> CAST - IN PLACE CONCRETE  </v>
      </c>
      <c r="F94" s="533" t="str">
        <f t="shared" si="4"/>
        <v>ST</v>
      </c>
      <c r="G94" s="533" t="s">
        <v>2725</v>
      </c>
      <c r="H94" s="533">
        <v>93</v>
      </c>
      <c r="I94" s="533" t="str">
        <f>L94</f>
        <v xml:space="preserve">Concrete; Compression strength on cylinder 250 kg/cm2; Ordinary Portland cement Type I;  including basic and plain finish formwork reinforced </v>
      </c>
      <c r="J94" s="533" t="str">
        <f>L94</f>
        <v xml:space="preserve">Concrete; Compression strength on cylinder 250 kg/cm2; Ordinary Portland cement Type I;  including basic and plain finish formwork reinforced </v>
      </c>
      <c r="K94" s="209"/>
      <c r="L94" s="414" t="s">
        <v>80</v>
      </c>
      <c r="M94" s="588"/>
      <c r="N94" s="410"/>
      <c r="O94" s="763"/>
      <c r="P94" s="763"/>
      <c r="Q94" s="399"/>
      <c r="S94" s="430"/>
      <c r="T94" s="430"/>
      <c r="U94" s="601"/>
      <c r="V94" s="410"/>
      <c r="W94" s="763"/>
      <c r="X94" s="763"/>
    </row>
    <row r="95" spans="1:24" ht="15.75">
      <c r="A95" s="533" t="s">
        <v>2727</v>
      </c>
      <c r="B95" s="533">
        <v>3</v>
      </c>
      <c r="C95" s="533" t="s">
        <v>65</v>
      </c>
      <c r="D95" s="572" t="s">
        <v>1426</v>
      </c>
      <c r="E95" s="571" t="str">
        <f t="shared" si="19"/>
        <v xml:space="preserve"> CAST - IN PLACE CONCRETE  </v>
      </c>
      <c r="F95" s="533" t="str">
        <f t="shared" si="4"/>
        <v>ST</v>
      </c>
      <c r="G95" s="533" t="s">
        <v>2722</v>
      </c>
      <c r="H95" s="533">
        <v>94</v>
      </c>
      <c r="I95" s="533" t="str">
        <f>I93</f>
        <v xml:space="preserve">Concrete; Compression strength on cylinder 300 kg/cm2; Ordinary Portland cement Type I;  including basic and plain finish formwork reinforced </v>
      </c>
      <c r="J95" s="533" t="str">
        <f>J93</f>
        <v xml:space="preserve">Concrete; Compression strength on cylinder 300 kg/cm2; Ordinary Portland cement Type I;  including basic and plain finish formwork reinforced </v>
      </c>
      <c r="K95" s="209" t="s">
        <v>15</v>
      </c>
      <c r="L95" s="414" t="s">
        <v>68</v>
      </c>
      <c r="M95" s="590">
        <v>93</v>
      </c>
      <c r="N95" s="410" t="s">
        <v>69</v>
      </c>
      <c r="O95" s="763"/>
      <c r="P95" s="763"/>
      <c r="Q95" s="25">
        <f>O95</f>
        <v>0</v>
      </c>
      <c r="R95" s="729">
        <f>P95</f>
        <v>0</v>
      </c>
      <c r="S95" s="430"/>
      <c r="T95" s="430"/>
      <c r="U95" s="764"/>
      <c r="V95" s="410"/>
      <c r="W95" s="763"/>
      <c r="X95" s="763"/>
    </row>
    <row r="96" spans="1:24" ht="16.5" thickBot="1">
      <c r="A96" s="533" t="s">
        <v>2727</v>
      </c>
      <c r="B96" s="533">
        <v>3</v>
      </c>
      <c r="C96" s="533" t="s">
        <v>65</v>
      </c>
      <c r="D96" s="572" t="s">
        <v>1426</v>
      </c>
      <c r="E96" s="571" t="str">
        <f t="shared" si="19"/>
        <v xml:space="preserve"> CAST - IN PLACE CONCRETE  </v>
      </c>
      <c r="F96" s="533" t="str">
        <f t="shared" si="4"/>
        <v>ST</v>
      </c>
      <c r="G96" s="533" t="s">
        <v>2725</v>
      </c>
      <c r="H96" s="533">
        <v>95</v>
      </c>
      <c r="I96" s="533" t="str">
        <f>L96</f>
        <v>Bar reinforcement</v>
      </c>
      <c r="J96" s="533" t="str">
        <f>L96</f>
        <v>Bar reinforcement</v>
      </c>
      <c r="K96" s="37"/>
      <c r="L96" s="397" t="s">
        <v>81</v>
      </c>
      <c r="M96" s="599"/>
      <c r="N96" s="363"/>
      <c r="O96" s="759"/>
      <c r="P96" s="759"/>
      <c r="Q96" s="399"/>
      <c r="S96" s="397"/>
      <c r="T96" s="397"/>
      <c r="U96" s="599"/>
      <c r="V96" s="363"/>
      <c r="W96" s="759"/>
      <c r="X96" s="759"/>
    </row>
    <row r="97" spans="1:24" ht="16.5" thickBot="1">
      <c r="A97" s="533" t="s">
        <v>2727</v>
      </c>
      <c r="B97" s="533">
        <v>3</v>
      </c>
      <c r="C97" s="533" t="s">
        <v>65</v>
      </c>
      <c r="D97" s="572" t="s">
        <v>1426</v>
      </c>
      <c r="E97" s="571" t="str">
        <f t="shared" si="19"/>
        <v xml:space="preserve"> CAST - IN PLACE CONCRETE  </v>
      </c>
      <c r="F97" s="533" t="str">
        <f t="shared" si="4"/>
        <v>ST</v>
      </c>
      <c r="G97" s="533" t="s">
        <v>2722</v>
      </c>
      <c r="H97" s="533">
        <v>96</v>
      </c>
      <c r="I97" s="533" t="str">
        <f>I95</f>
        <v xml:space="preserve">Concrete; Compression strength on cylinder 300 kg/cm2; Ordinary Portland cement Type I;  including basic and plain finish formwork reinforced </v>
      </c>
      <c r="J97" s="533" t="str">
        <f>J95</f>
        <v xml:space="preserve">Concrete; Compression strength on cylinder 300 kg/cm2; Ordinary Portland cement Type I;  including basic and plain finish formwork reinforced </v>
      </c>
      <c r="K97" s="36" t="s">
        <v>13</v>
      </c>
      <c r="L97" s="396" t="s">
        <v>82</v>
      </c>
      <c r="M97" s="422">
        <v>2.5</v>
      </c>
      <c r="N97" s="285" t="s">
        <v>83</v>
      </c>
      <c r="O97" s="759">
        <v>1000</v>
      </c>
      <c r="P97" s="748">
        <f>O97*M97</f>
        <v>2500</v>
      </c>
      <c r="Q97" s="25">
        <f>O97</f>
        <v>1000</v>
      </c>
      <c r="R97" s="729">
        <f>P97</f>
        <v>2500</v>
      </c>
      <c r="S97" s="396"/>
      <c r="T97" s="396"/>
      <c r="U97" s="422"/>
      <c r="V97" s="285"/>
      <c r="W97" s="759"/>
      <c r="X97" s="748"/>
    </row>
    <row r="98" spans="1:24" ht="15.75">
      <c r="A98" s="533" t="s">
        <v>2727</v>
      </c>
      <c r="B98" s="533">
        <v>3</v>
      </c>
      <c r="C98" s="533" t="s">
        <v>65</v>
      </c>
      <c r="D98" s="572" t="s">
        <v>1426</v>
      </c>
      <c r="E98" s="571" t="str">
        <f t="shared" si="19"/>
        <v xml:space="preserve"> CAST - IN PLACE CONCRETE  </v>
      </c>
      <c r="F98" s="533" t="str">
        <f t="shared" si="4"/>
        <v>ST</v>
      </c>
      <c r="G98" s="533" t="s">
        <v>2725</v>
      </c>
      <c r="H98" s="533">
        <v>97</v>
      </c>
      <c r="I98" s="533" t="str">
        <f>L98</f>
        <v>Dowel Bars Planted With Epoxy Mortar</v>
      </c>
      <c r="J98" s="533" t="str">
        <f>L98</f>
        <v>Dowel Bars Planted With Epoxy Mortar</v>
      </c>
      <c r="K98" s="36"/>
      <c r="L98" s="396" t="s">
        <v>84</v>
      </c>
      <c r="M98" s="402"/>
      <c r="N98" s="361"/>
      <c r="O98" s="759"/>
      <c r="P98" s="759"/>
      <c r="Q98" s="400"/>
      <c r="S98" s="396"/>
      <c r="T98" s="396"/>
      <c r="U98" s="402"/>
      <c r="V98" s="361"/>
      <c r="W98" s="759"/>
      <c r="X98" s="759"/>
    </row>
    <row r="99" spans="1:24" ht="15.75">
      <c r="A99" s="533" t="s">
        <v>2727</v>
      </c>
      <c r="B99" s="533">
        <v>3</v>
      </c>
      <c r="C99" s="533" t="s">
        <v>65</v>
      </c>
      <c r="D99" s="572" t="s">
        <v>1426</v>
      </c>
      <c r="E99" s="571" t="str">
        <f t="shared" si="19"/>
        <v xml:space="preserve"> CAST - IN PLACE CONCRETE  </v>
      </c>
      <c r="F99" s="533" t="str">
        <f t="shared" si="4"/>
        <v>ST</v>
      </c>
      <c r="G99" s="533" t="s">
        <v>2722</v>
      </c>
      <c r="H99" s="533">
        <v>98</v>
      </c>
      <c r="I99" s="533" t="str">
        <f t="shared" ref="I99:J104" si="28">I97</f>
        <v xml:space="preserve">Concrete; Compression strength on cylinder 300 kg/cm2; Ordinary Portland cement Type I;  including basic and plain finish formwork reinforced </v>
      </c>
      <c r="J99" s="533" t="str">
        <f t="shared" si="28"/>
        <v xml:space="preserve">Concrete; Compression strength on cylinder 300 kg/cm2; Ordinary Portland cement Type I;  including basic and plain finish formwork reinforced </v>
      </c>
      <c r="K99" s="36" t="s">
        <v>15</v>
      </c>
      <c r="L99" s="396" t="s">
        <v>85</v>
      </c>
      <c r="M99" s="397">
        <v>210</v>
      </c>
      <c r="N99" s="361" t="s">
        <v>39</v>
      </c>
      <c r="O99" s="768">
        <v>6</v>
      </c>
      <c r="P99" s="748">
        <f t="shared" ref="P99:P101" si="29">O99*M99</f>
        <v>1260</v>
      </c>
      <c r="Q99" s="25">
        <f t="shared" ref="Q99:Q104" si="30">O99</f>
        <v>6</v>
      </c>
      <c r="R99" s="729">
        <f t="shared" ref="R99:R104" si="31">P99</f>
        <v>1260</v>
      </c>
      <c r="S99" s="396"/>
      <c r="T99" s="396"/>
      <c r="U99" s="397"/>
      <c r="V99" s="361"/>
      <c r="W99" s="768"/>
      <c r="X99" s="748"/>
    </row>
    <row r="100" spans="1:24" ht="15.75">
      <c r="A100" s="533" t="s">
        <v>2727</v>
      </c>
      <c r="B100" s="533">
        <v>3</v>
      </c>
      <c r="C100" s="533" t="s">
        <v>65</v>
      </c>
      <c r="D100" s="572" t="s">
        <v>1426</v>
      </c>
      <c r="E100" s="571" t="str">
        <f t="shared" si="19"/>
        <v xml:space="preserve"> CAST - IN PLACE CONCRETE  </v>
      </c>
      <c r="F100" s="533" t="str">
        <f t="shared" si="4"/>
        <v>ST</v>
      </c>
      <c r="G100" s="533" t="s">
        <v>2722</v>
      </c>
      <c r="H100" s="533">
        <v>99</v>
      </c>
      <c r="I100" s="533" t="str">
        <f t="shared" si="28"/>
        <v>Dowel Bars Planted With Epoxy Mortar</v>
      </c>
      <c r="J100" s="533" t="str">
        <f t="shared" si="28"/>
        <v>Dowel Bars Planted With Epoxy Mortar</v>
      </c>
      <c r="K100" s="36" t="s">
        <v>17</v>
      </c>
      <c r="L100" s="396" t="s">
        <v>86</v>
      </c>
      <c r="M100" s="397">
        <v>330</v>
      </c>
      <c r="N100" s="361" t="s">
        <v>39</v>
      </c>
      <c r="O100" s="768">
        <v>7</v>
      </c>
      <c r="P100" s="748">
        <f t="shared" si="29"/>
        <v>2310</v>
      </c>
      <c r="Q100" s="25">
        <f t="shared" si="30"/>
        <v>7</v>
      </c>
      <c r="R100" s="729">
        <f t="shared" si="31"/>
        <v>2310</v>
      </c>
      <c r="S100" s="396"/>
      <c r="T100" s="396"/>
      <c r="U100" s="397"/>
      <c r="V100" s="361"/>
      <c r="W100" s="768"/>
      <c r="X100" s="748"/>
    </row>
    <row r="101" spans="1:24" ht="15.75">
      <c r="A101" s="533" t="s">
        <v>2727</v>
      </c>
      <c r="B101" s="533">
        <v>3</v>
      </c>
      <c r="C101" s="533" t="s">
        <v>65</v>
      </c>
      <c r="D101" s="572" t="s">
        <v>1426</v>
      </c>
      <c r="E101" s="571" t="str">
        <f t="shared" si="19"/>
        <v xml:space="preserve"> CAST - IN PLACE CONCRETE  </v>
      </c>
      <c r="F101" s="533" t="str">
        <f t="shared" si="4"/>
        <v>ST</v>
      </c>
      <c r="G101" s="533" t="s">
        <v>2722</v>
      </c>
      <c r="H101" s="533">
        <v>100</v>
      </c>
      <c r="I101" s="533" t="str">
        <f t="shared" si="28"/>
        <v xml:space="preserve">Concrete; Compression strength on cylinder 300 kg/cm2; Ordinary Portland cement Type I;  including basic and plain finish formwork reinforced </v>
      </c>
      <c r="J101" s="533" t="str">
        <f t="shared" si="28"/>
        <v xml:space="preserve">Concrete; Compression strength on cylinder 300 kg/cm2; Ordinary Portland cement Type I;  including basic and plain finish formwork reinforced </v>
      </c>
      <c r="K101" s="36" t="s">
        <v>19</v>
      </c>
      <c r="L101" s="396" t="s">
        <v>87</v>
      </c>
      <c r="M101" s="397">
        <v>102</v>
      </c>
      <c r="N101" s="361" t="s">
        <v>39</v>
      </c>
      <c r="O101" s="759">
        <v>8</v>
      </c>
      <c r="P101" s="748">
        <f t="shared" si="29"/>
        <v>816</v>
      </c>
      <c r="Q101" s="25">
        <f t="shared" si="30"/>
        <v>8</v>
      </c>
      <c r="R101" s="729">
        <f t="shared" si="31"/>
        <v>816</v>
      </c>
      <c r="S101" s="396"/>
      <c r="T101" s="396"/>
      <c r="U101" s="397"/>
      <c r="V101" s="361"/>
      <c r="W101" s="759"/>
      <c r="X101" s="748"/>
    </row>
    <row r="102" spans="1:24" ht="15.75">
      <c r="A102" s="533" t="s">
        <v>2727</v>
      </c>
      <c r="B102" s="533">
        <v>3</v>
      </c>
      <c r="C102" s="533" t="s">
        <v>65</v>
      </c>
      <c r="D102" s="572" t="s">
        <v>1426</v>
      </c>
      <c r="E102" s="571" t="str">
        <f t="shared" si="19"/>
        <v xml:space="preserve"> CAST - IN PLACE CONCRETE  </v>
      </c>
      <c r="F102" s="533" t="str">
        <f t="shared" si="4"/>
        <v>ST</v>
      </c>
      <c r="G102" s="533" t="s">
        <v>2722</v>
      </c>
      <c r="H102" s="533">
        <v>101</v>
      </c>
      <c r="I102" s="533" t="str">
        <f t="shared" si="28"/>
        <v>Dowel Bars Planted With Epoxy Mortar</v>
      </c>
      <c r="J102" s="533" t="str">
        <f t="shared" si="28"/>
        <v>Dowel Bars Planted With Epoxy Mortar</v>
      </c>
      <c r="K102" s="286" t="s">
        <v>45</v>
      </c>
      <c r="L102" s="413" t="s">
        <v>88</v>
      </c>
      <c r="M102" s="414">
        <v>30</v>
      </c>
      <c r="N102" s="431" t="s">
        <v>39</v>
      </c>
      <c r="O102" s="763"/>
      <c r="P102" s="763"/>
      <c r="Q102" s="25">
        <f t="shared" si="30"/>
        <v>0</v>
      </c>
      <c r="R102" s="729">
        <f t="shared" si="31"/>
        <v>0</v>
      </c>
      <c r="S102" s="769"/>
      <c r="T102" s="769"/>
      <c r="U102" s="430"/>
      <c r="V102" s="431"/>
      <c r="W102" s="763"/>
      <c r="X102" s="763"/>
    </row>
    <row r="103" spans="1:24" ht="16.5" thickBot="1">
      <c r="A103" s="533" t="s">
        <v>2727</v>
      </c>
      <c r="B103" s="533">
        <v>3</v>
      </c>
      <c r="C103" s="533" t="s">
        <v>65</v>
      </c>
      <c r="D103" s="572" t="s">
        <v>1426</v>
      </c>
      <c r="E103" s="571" t="str">
        <f t="shared" si="19"/>
        <v xml:space="preserve"> CAST - IN PLACE CONCRETE  </v>
      </c>
      <c r="F103" s="533" t="str">
        <f t="shared" si="4"/>
        <v>ST</v>
      </c>
      <c r="G103" s="533" t="s">
        <v>2722</v>
      </c>
      <c r="H103" s="533">
        <v>102</v>
      </c>
      <c r="I103" s="533" t="str">
        <f t="shared" si="28"/>
        <v xml:space="preserve">Concrete; Compression strength on cylinder 300 kg/cm2; Ordinary Portland cement Type I;  including basic and plain finish formwork reinforced </v>
      </c>
      <c r="J103" s="533" t="str">
        <f t="shared" si="28"/>
        <v xml:space="preserve">Concrete; Compression strength on cylinder 300 kg/cm2; Ordinary Portland cement Type I;  including basic and plain finish formwork reinforced </v>
      </c>
      <c r="K103" s="36" t="s">
        <v>20</v>
      </c>
      <c r="L103" s="396" t="s">
        <v>89</v>
      </c>
      <c r="M103" s="397">
        <v>4</v>
      </c>
      <c r="N103" s="361" t="s">
        <v>39</v>
      </c>
      <c r="O103" s="759">
        <v>14</v>
      </c>
      <c r="P103" s="748">
        <f t="shared" ref="P103:P104" si="32">O103*M103</f>
        <v>56</v>
      </c>
      <c r="Q103" s="25">
        <f t="shared" si="30"/>
        <v>14</v>
      </c>
      <c r="R103" s="729">
        <f t="shared" si="31"/>
        <v>56</v>
      </c>
      <c r="S103" s="396"/>
      <c r="T103" s="396"/>
      <c r="U103" s="397"/>
      <c r="V103" s="361"/>
      <c r="W103" s="759"/>
      <c r="X103" s="748"/>
    </row>
    <row r="104" spans="1:24" ht="16.5" thickBot="1">
      <c r="A104" s="533" t="s">
        <v>2727</v>
      </c>
      <c r="B104" s="533">
        <v>3</v>
      </c>
      <c r="C104" s="533" t="s">
        <v>65</v>
      </c>
      <c r="D104" s="572" t="s">
        <v>1426</v>
      </c>
      <c r="E104" s="571" t="str">
        <f t="shared" si="19"/>
        <v xml:space="preserve"> CAST - IN PLACE CONCRETE  </v>
      </c>
      <c r="F104" s="533" t="str">
        <f t="shared" si="4"/>
        <v>ST</v>
      </c>
      <c r="G104" s="533" t="s">
        <v>2722</v>
      </c>
      <c r="H104" s="533">
        <v>103</v>
      </c>
      <c r="I104" s="533" t="str">
        <f t="shared" si="28"/>
        <v>Dowel Bars Planted With Epoxy Mortar</v>
      </c>
      <c r="J104" s="533" t="str">
        <f t="shared" si="28"/>
        <v>Dowel Bars Planted With Epoxy Mortar</v>
      </c>
      <c r="K104" s="36" t="s">
        <v>21</v>
      </c>
      <c r="L104" s="396" t="s">
        <v>1198</v>
      </c>
      <c r="M104" s="417">
        <v>8</v>
      </c>
      <c r="N104" s="418" t="s">
        <v>39</v>
      </c>
      <c r="O104" s="419">
        <v>17</v>
      </c>
      <c r="P104" s="748">
        <f t="shared" si="32"/>
        <v>136</v>
      </c>
      <c r="Q104" s="25">
        <f t="shared" si="30"/>
        <v>17</v>
      </c>
      <c r="R104" s="729">
        <f t="shared" si="31"/>
        <v>136</v>
      </c>
      <c r="S104" s="396"/>
      <c r="T104" s="396"/>
      <c r="U104" s="417"/>
      <c r="V104" s="418"/>
      <c r="W104" s="419"/>
      <c r="X104" s="748"/>
    </row>
    <row r="105" spans="1:24" ht="15.75">
      <c r="A105" s="533" t="s">
        <v>2727</v>
      </c>
      <c r="B105" s="533">
        <v>3</v>
      </c>
      <c r="C105" s="533" t="s">
        <v>65</v>
      </c>
      <c r="D105" s="572" t="s">
        <v>2735</v>
      </c>
      <c r="E105" s="571" t="s">
        <v>1211</v>
      </c>
      <c r="F105" s="533" t="s">
        <v>1321</v>
      </c>
      <c r="G105" s="533" t="s">
        <v>2725</v>
      </c>
      <c r="H105" s="533">
        <v>104</v>
      </c>
      <c r="I105" s="533" t="str">
        <f t="shared" ref="I105:I106" si="33">L105</f>
        <v xml:space="preserve">035440 - CEMENT BASED SCREED </v>
      </c>
      <c r="J105" s="533" t="str">
        <f t="shared" ref="J105:J106" si="34">L105</f>
        <v xml:space="preserve">035440 - CEMENT BASED SCREED </v>
      </c>
      <c r="K105" s="49"/>
      <c r="L105" s="420" t="s">
        <v>90</v>
      </c>
      <c r="M105" s="599"/>
      <c r="N105" s="363"/>
      <c r="O105" s="768"/>
      <c r="P105" s="768"/>
      <c r="Q105" s="411"/>
      <c r="S105" s="420"/>
      <c r="T105" s="420"/>
      <c r="U105" s="599"/>
      <c r="V105" s="363"/>
      <c r="W105" s="768"/>
      <c r="X105" s="768"/>
    </row>
    <row r="106" spans="1:24" ht="15.75">
      <c r="A106" s="533" t="s">
        <v>2727</v>
      </c>
      <c r="B106" s="533">
        <v>3</v>
      </c>
      <c r="C106" s="533" t="s">
        <v>65</v>
      </c>
      <c r="D106" s="572" t="s">
        <v>2735</v>
      </c>
      <c r="E106" s="571" t="str">
        <f t="shared" ref="E106:E121" si="35">E105</f>
        <v xml:space="preserve"> CEMENT BASED SCREED </v>
      </c>
      <c r="F106" s="533" t="s">
        <v>1321</v>
      </c>
      <c r="G106" s="533" t="s">
        <v>2725</v>
      </c>
      <c r="H106" s="533">
        <v>105</v>
      </c>
      <c r="I106" s="533" t="str">
        <f t="shared" si="33"/>
        <v>Cement-sand screed; finished to receive sheet membrane; laid to falls and cross falls; to</v>
      </c>
      <c r="J106" s="533" t="str">
        <f t="shared" si="34"/>
        <v>Cement-sand screed; finished to receive sheet membrane; laid to falls and cross falls; to</v>
      </c>
      <c r="K106" s="49"/>
      <c r="L106" s="420" t="s">
        <v>91</v>
      </c>
      <c r="M106" s="599"/>
      <c r="N106" s="421"/>
      <c r="O106" s="768"/>
      <c r="P106" s="768"/>
      <c r="Q106" s="411"/>
      <c r="S106" s="420"/>
      <c r="T106" s="420"/>
      <c r="U106" s="599"/>
      <c r="V106" s="421"/>
      <c r="W106" s="768"/>
      <c r="X106" s="768"/>
    </row>
    <row r="107" spans="1:24" ht="15.75">
      <c r="A107" s="533" t="s">
        <v>2727</v>
      </c>
      <c r="B107" s="533">
        <v>3</v>
      </c>
      <c r="C107" s="533" t="s">
        <v>65</v>
      </c>
      <c r="D107" s="572" t="s">
        <v>2735</v>
      </c>
      <c r="E107" s="571" t="str">
        <f t="shared" si="35"/>
        <v xml:space="preserve"> CEMENT BASED SCREED </v>
      </c>
      <c r="F107" s="533" t="s">
        <v>1321</v>
      </c>
      <c r="G107" s="533" t="s">
        <v>2722</v>
      </c>
      <c r="H107" s="533">
        <v>106</v>
      </c>
      <c r="I107" s="533" t="str">
        <f t="shared" ref="I107:J109" si="36">I105</f>
        <v xml:space="preserve">035440 - CEMENT BASED SCREED </v>
      </c>
      <c r="J107" s="533" t="str">
        <f t="shared" si="36"/>
        <v xml:space="preserve">035440 - CEMENT BASED SCREED </v>
      </c>
      <c r="K107" s="49" t="s">
        <v>13</v>
      </c>
      <c r="L107" s="420" t="s">
        <v>92</v>
      </c>
      <c r="M107" s="422">
        <v>1144</v>
      </c>
      <c r="N107" s="421" t="s">
        <v>33</v>
      </c>
      <c r="O107" s="768">
        <v>11</v>
      </c>
      <c r="P107" s="748">
        <f t="shared" ref="P107:P109" si="37">O107*M107</f>
        <v>12584</v>
      </c>
      <c r="Q107" s="25">
        <f t="shared" ref="Q107:Q109" si="38">O107</f>
        <v>11</v>
      </c>
      <c r="R107" s="729">
        <f t="shared" ref="R107:R109" si="39">P107</f>
        <v>12584</v>
      </c>
      <c r="S107" s="420"/>
      <c r="T107" s="420"/>
      <c r="U107" s="422"/>
      <c r="V107" s="421"/>
      <c r="W107" s="768"/>
      <c r="X107" s="748"/>
    </row>
    <row r="108" spans="1:24" ht="15.75">
      <c r="A108" s="533" t="s">
        <v>2727</v>
      </c>
      <c r="B108" s="533">
        <v>3</v>
      </c>
      <c r="C108" s="533" t="s">
        <v>65</v>
      </c>
      <c r="D108" s="572" t="s">
        <v>2735</v>
      </c>
      <c r="E108" s="571" t="str">
        <f t="shared" si="35"/>
        <v xml:space="preserve"> CEMENT BASED SCREED </v>
      </c>
      <c r="F108" s="533" t="s">
        <v>1321</v>
      </c>
      <c r="G108" s="533" t="s">
        <v>2722</v>
      </c>
      <c r="H108" s="533">
        <v>107</v>
      </c>
      <c r="I108" s="533" t="str">
        <f t="shared" si="36"/>
        <v>Cement-sand screed; finished to receive sheet membrane; laid to falls and cross falls; to</v>
      </c>
      <c r="J108" s="533" t="str">
        <f t="shared" si="36"/>
        <v>Cement-sand screed; finished to receive sheet membrane; laid to falls and cross falls; to</v>
      </c>
      <c r="K108" s="49" t="s">
        <v>15</v>
      </c>
      <c r="L108" s="420" t="s">
        <v>93</v>
      </c>
      <c r="M108" s="422">
        <v>138</v>
      </c>
      <c r="N108" s="421" t="s">
        <v>33</v>
      </c>
      <c r="O108" s="768">
        <v>12</v>
      </c>
      <c r="P108" s="748">
        <f t="shared" si="37"/>
        <v>1656</v>
      </c>
      <c r="Q108" s="25">
        <f t="shared" si="38"/>
        <v>12</v>
      </c>
      <c r="R108" s="729">
        <f t="shared" si="39"/>
        <v>1656</v>
      </c>
      <c r="S108" s="420"/>
      <c r="T108" s="420"/>
      <c r="U108" s="422"/>
      <c r="V108" s="421"/>
      <c r="W108" s="768"/>
      <c r="X108" s="748"/>
    </row>
    <row r="109" spans="1:24" ht="15.75">
      <c r="A109" s="533" t="s">
        <v>2727</v>
      </c>
      <c r="B109" s="533">
        <v>3</v>
      </c>
      <c r="C109" s="533" t="s">
        <v>65</v>
      </c>
      <c r="D109" s="572" t="s">
        <v>2735</v>
      </c>
      <c r="E109" s="571" t="str">
        <f t="shared" si="35"/>
        <v xml:space="preserve"> CEMENT BASED SCREED </v>
      </c>
      <c r="F109" s="533" t="s">
        <v>1321</v>
      </c>
      <c r="G109" s="533" t="s">
        <v>2722</v>
      </c>
      <c r="H109" s="533">
        <v>108</v>
      </c>
      <c r="I109" s="533" t="str">
        <f t="shared" si="36"/>
        <v xml:space="preserve">035440 - CEMENT BASED SCREED </v>
      </c>
      <c r="J109" s="533" t="str">
        <f t="shared" si="36"/>
        <v xml:space="preserve">035440 - CEMENT BASED SCREED </v>
      </c>
      <c r="K109" s="49" t="s">
        <v>17</v>
      </c>
      <c r="L109" s="420" t="s">
        <v>94</v>
      </c>
      <c r="M109" s="422">
        <v>419</v>
      </c>
      <c r="N109" s="421" t="s">
        <v>95</v>
      </c>
      <c r="O109" s="768">
        <v>5</v>
      </c>
      <c r="P109" s="748">
        <f t="shared" si="37"/>
        <v>2095</v>
      </c>
      <c r="Q109" s="25">
        <f t="shared" si="38"/>
        <v>5</v>
      </c>
      <c r="R109" s="729">
        <f t="shared" si="39"/>
        <v>2095</v>
      </c>
      <c r="S109" s="420"/>
      <c r="T109" s="420"/>
      <c r="U109" s="422"/>
      <c r="V109" s="421"/>
      <c r="W109" s="768"/>
      <c r="X109" s="748"/>
    </row>
    <row r="110" spans="1:24" ht="16.5" thickBot="1">
      <c r="A110" s="533" t="s">
        <v>2727</v>
      </c>
      <c r="B110" s="533">
        <v>3</v>
      </c>
      <c r="C110" s="533" t="s">
        <v>65</v>
      </c>
      <c r="D110" s="572" t="s">
        <v>2735</v>
      </c>
      <c r="E110" s="571" t="str">
        <f t="shared" si="35"/>
        <v xml:space="preserve"> CEMENT BASED SCREED </v>
      </c>
      <c r="F110" s="533" t="s">
        <v>1321</v>
      </c>
      <c r="G110" s="533" t="s">
        <v>2725</v>
      </c>
      <c r="H110" s="533">
        <v>109</v>
      </c>
      <c r="I110" s="533" t="str">
        <f>L110</f>
        <v>Cement-sand screed topping; trowelled finish; to receive finish; to</v>
      </c>
      <c r="J110" s="533" t="str">
        <f>L110</f>
        <v>Cement-sand screed topping; trowelled finish; to receive finish; to</v>
      </c>
      <c r="K110" s="49"/>
      <c r="L110" s="420" t="s">
        <v>96</v>
      </c>
      <c r="M110" s="599"/>
      <c r="N110" s="421"/>
      <c r="O110" s="768"/>
      <c r="P110" s="768"/>
      <c r="Q110" s="411"/>
      <c r="S110" s="420"/>
      <c r="T110" s="420"/>
      <c r="U110" s="599"/>
      <c r="V110" s="421"/>
      <c r="W110" s="768"/>
      <c r="X110" s="768"/>
    </row>
    <row r="111" spans="1:24" ht="16.5" thickBot="1">
      <c r="A111" s="533" t="s">
        <v>2727</v>
      </c>
      <c r="B111" s="533">
        <v>3</v>
      </c>
      <c r="C111" s="533" t="s">
        <v>65</v>
      </c>
      <c r="D111" s="572" t="s">
        <v>2735</v>
      </c>
      <c r="E111" s="571" t="str">
        <f t="shared" si="35"/>
        <v xml:space="preserve"> CEMENT BASED SCREED </v>
      </c>
      <c r="F111" s="533" t="s">
        <v>1321</v>
      </c>
      <c r="G111" s="533" t="s">
        <v>2722</v>
      </c>
      <c r="H111" s="533">
        <v>110</v>
      </c>
      <c r="I111" s="533" t="str">
        <f t="shared" ref="I111:J113" si="40">I109</f>
        <v xml:space="preserve">035440 - CEMENT BASED SCREED </v>
      </c>
      <c r="J111" s="533" t="str">
        <f t="shared" si="40"/>
        <v xml:space="preserve">035440 - CEMENT BASED SCREED </v>
      </c>
      <c r="K111" s="57" t="s">
        <v>19</v>
      </c>
      <c r="L111" s="423" t="s">
        <v>97</v>
      </c>
      <c r="M111" s="423">
        <v>64</v>
      </c>
      <c r="N111" s="424" t="s">
        <v>33</v>
      </c>
      <c r="O111" s="770">
        <v>16</v>
      </c>
      <c r="P111" s="748">
        <f t="shared" ref="P111:P113" si="41">O111*M111</f>
        <v>1024</v>
      </c>
      <c r="Q111" s="25">
        <f t="shared" ref="Q111:Q113" si="42">O111</f>
        <v>16</v>
      </c>
      <c r="R111" s="729">
        <f t="shared" ref="R111:R113" si="43">P111</f>
        <v>1024</v>
      </c>
      <c r="S111" s="423"/>
      <c r="T111" s="423"/>
      <c r="U111" s="423"/>
      <c r="V111" s="424"/>
      <c r="W111" s="770"/>
      <c r="X111" s="748"/>
    </row>
    <row r="112" spans="1:24" ht="16.5" thickBot="1">
      <c r="A112" s="533" t="s">
        <v>2727</v>
      </c>
      <c r="B112" s="533">
        <v>3</v>
      </c>
      <c r="C112" s="533" t="s">
        <v>65</v>
      </c>
      <c r="D112" s="572" t="s">
        <v>2735</v>
      </c>
      <c r="E112" s="571" t="str">
        <f t="shared" si="35"/>
        <v xml:space="preserve"> CEMENT BASED SCREED </v>
      </c>
      <c r="F112" s="533" t="s">
        <v>1321</v>
      </c>
      <c r="G112" s="533" t="s">
        <v>2722</v>
      </c>
      <c r="H112" s="533">
        <v>111</v>
      </c>
      <c r="I112" s="533" t="str">
        <f t="shared" si="40"/>
        <v>Cement-sand screed topping; trowelled finish; to receive finish; to</v>
      </c>
      <c r="J112" s="533" t="str">
        <f t="shared" si="40"/>
        <v>Cement-sand screed topping; trowelled finish; to receive finish; to</v>
      </c>
      <c r="K112" s="53" t="s">
        <v>20</v>
      </c>
      <c r="L112" s="426" t="s">
        <v>98</v>
      </c>
      <c r="M112" s="426">
        <v>8</v>
      </c>
      <c r="N112" s="427" t="s">
        <v>33</v>
      </c>
      <c r="O112" s="768">
        <v>25</v>
      </c>
      <c r="P112" s="748">
        <f t="shared" si="41"/>
        <v>200</v>
      </c>
      <c r="Q112" s="25">
        <f t="shared" si="42"/>
        <v>25</v>
      </c>
      <c r="R112" s="729">
        <f t="shared" si="43"/>
        <v>200</v>
      </c>
      <c r="S112" s="426"/>
      <c r="T112" s="426"/>
      <c r="U112" s="426"/>
      <c r="V112" s="427"/>
      <c r="W112" s="768"/>
      <c r="X112" s="748"/>
    </row>
    <row r="113" spans="1:24" ht="16.5" thickBot="1">
      <c r="A113" s="533" t="s">
        <v>2727</v>
      </c>
      <c r="B113" s="533">
        <v>3</v>
      </c>
      <c r="C113" s="533" t="s">
        <v>65</v>
      </c>
      <c r="D113" s="572" t="s">
        <v>2735</v>
      </c>
      <c r="E113" s="571" t="str">
        <f t="shared" si="35"/>
        <v xml:space="preserve"> CEMENT BASED SCREED </v>
      </c>
      <c r="F113" s="533" t="s">
        <v>1321</v>
      </c>
      <c r="G113" s="533" t="s">
        <v>2722</v>
      </c>
      <c r="H113" s="533">
        <v>112</v>
      </c>
      <c r="I113" s="533" t="str">
        <f t="shared" si="40"/>
        <v xml:space="preserve">035440 - CEMENT BASED SCREED </v>
      </c>
      <c r="J113" s="533" t="str">
        <f t="shared" si="40"/>
        <v xml:space="preserve">035440 - CEMENT BASED SCREED </v>
      </c>
      <c r="K113" s="53" t="s">
        <v>21</v>
      </c>
      <c r="L113" s="426" t="s">
        <v>99</v>
      </c>
      <c r="M113" s="426">
        <v>70</v>
      </c>
      <c r="N113" s="429" t="s">
        <v>95</v>
      </c>
      <c r="O113" s="768">
        <v>5</v>
      </c>
      <c r="P113" s="748">
        <f t="shared" si="41"/>
        <v>350</v>
      </c>
      <c r="Q113" s="25">
        <f t="shared" si="42"/>
        <v>5</v>
      </c>
      <c r="R113" s="729">
        <f t="shared" si="43"/>
        <v>350</v>
      </c>
      <c r="S113" s="426"/>
      <c r="T113" s="426"/>
      <c r="U113" s="426"/>
      <c r="V113" s="429"/>
      <c r="W113" s="768"/>
      <c r="X113" s="748"/>
    </row>
    <row r="114" spans="1:24" ht="15.75">
      <c r="A114" s="533" t="s">
        <v>2727</v>
      </c>
      <c r="B114" s="533">
        <v>3</v>
      </c>
      <c r="C114" s="533" t="s">
        <v>65</v>
      </c>
      <c r="D114" s="572" t="s">
        <v>2735</v>
      </c>
      <c r="E114" s="571" t="str">
        <f t="shared" si="35"/>
        <v xml:space="preserve"> CEMENT BASED SCREED </v>
      </c>
      <c r="F114" s="533" t="s">
        <v>1321</v>
      </c>
      <c r="G114" s="533" t="s">
        <v>2725</v>
      </c>
      <c r="H114" s="533">
        <v>113</v>
      </c>
      <c r="I114" s="533" t="str">
        <f>L114</f>
        <v>Cement-sand screed filling; to receive finish; to</v>
      </c>
      <c r="J114" s="533" t="str">
        <f>L114</f>
        <v>Cement-sand screed filling; to receive finish; to</v>
      </c>
      <c r="K114" s="206"/>
      <c r="L114" s="430" t="s">
        <v>100</v>
      </c>
      <c r="M114" s="601"/>
      <c r="N114" s="431"/>
      <c r="O114" s="763"/>
      <c r="P114" s="763"/>
      <c r="Q114" s="433"/>
      <c r="S114" s="430"/>
      <c r="T114" s="430"/>
      <c r="U114" s="601"/>
      <c r="V114" s="431"/>
      <c r="W114" s="763"/>
      <c r="X114" s="763"/>
    </row>
    <row r="115" spans="1:24" ht="15.75">
      <c r="A115" s="533" t="s">
        <v>2727</v>
      </c>
      <c r="B115" s="533">
        <v>3</v>
      </c>
      <c r="C115" s="533" t="s">
        <v>65</v>
      </c>
      <c r="D115" s="572" t="s">
        <v>2735</v>
      </c>
      <c r="E115" s="571" t="str">
        <f t="shared" si="35"/>
        <v xml:space="preserve"> CEMENT BASED SCREED </v>
      </c>
      <c r="F115" s="533" t="s">
        <v>1321</v>
      </c>
      <c r="G115" s="533" t="s">
        <v>2722</v>
      </c>
      <c r="H115" s="533">
        <v>114</v>
      </c>
      <c r="I115" s="533" t="str">
        <f t="shared" ref="I115:J121" si="44">I113</f>
        <v xml:space="preserve">035440 - CEMENT BASED SCREED </v>
      </c>
      <c r="J115" s="533" t="str">
        <f t="shared" si="44"/>
        <v xml:space="preserve">035440 - CEMENT BASED SCREED </v>
      </c>
      <c r="K115" s="209" t="s">
        <v>45</v>
      </c>
      <c r="L115" s="414" t="s">
        <v>101</v>
      </c>
      <c r="M115" s="414">
        <v>3</v>
      </c>
      <c r="N115" s="431" t="s">
        <v>33</v>
      </c>
      <c r="O115" s="763"/>
      <c r="P115" s="770"/>
      <c r="Q115" s="25">
        <f>O115</f>
        <v>0</v>
      </c>
      <c r="R115" s="729">
        <f>P115</f>
        <v>0</v>
      </c>
      <c r="S115" s="430"/>
      <c r="T115" s="430"/>
      <c r="U115" s="430"/>
      <c r="V115" s="431"/>
      <c r="W115" s="763"/>
      <c r="X115" s="770"/>
    </row>
    <row r="116" spans="1:24" ht="15.75">
      <c r="A116" s="533" t="s">
        <v>2727</v>
      </c>
      <c r="B116" s="533">
        <v>3</v>
      </c>
      <c r="C116" s="533" t="s">
        <v>65</v>
      </c>
      <c r="D116" s="572" t="s">
        <v>2735</v>
      </c>
      <c r="E116" s="571" t="str">
        <f t="shared" si="35"/>
        <v xml:space="preserve"> CEMENT BASED SCREED </v>
      </c>
      <c r="F116" s="533" t="s">
        <v>1321</v>
      </c>
      <c r="G116" s="533" t="s">
        <v>2725</v>
      </c>
      <c r="H116" s="533">
        <v>115</v>
      </c>
      <c r="I116" s="533" t="str">
        <f t="shared" si="44"/>
        <v>Cement-sand screed filling; to receive finish; to</v>
      </c>
      <c r="J116" s="533" t="str">
        <f t="shared" si="44"/>
        <v>Cement-sand screed filling; to receive finish; to</v>
      </c>
      <c r="K116" s="63" t="s">
        <v>102</v>
      </c>
      <c r="L116" s="434"/>
      <c r="M116" s="435"/>
      <c r="N116" s="364"/>
      <c r="O116" s="759"/>
      <c r="P116" s="771"/>
      <c r="Q116" s="437"/>
      <c r="S116" s="434"/>
      <c r="T116" s="434"/>
      <c r="U116" s="435"/>
      <c r="V116" s="364"/>
      <c r="W116" s="759"/>
      <c r="X116" s="771"/>
    </row>
    <row r="117" spans="1:24" ht="15.75">
      <c r="A117" s="533" t="s">
        <v>2727</v>
      </c>
      <c r="B117" s="533">
        <v>3</v>
      </c>
      <c r="C117" s="533" t="s">
        <v>65</v>
      </c>
      <c r="D117" s="10" t="s">
        <v>22</v>
      </c>
      <c r="E117" s="10" t="s">
        <v>22</v>
      </c>
      <c r="G117" s="533" t="s">
        <v>2724</v>
      </c>
      <c r="H117" s="533">
        <v>116</v>
      </c>
      <c r="I117" s="533" t="str">
        <f t="shared" si="44"/>
        <v xml:space="preserve">035440 - CEMENT BASED SCREED </v>
      </c>
      <c r="J117" s="533" t="str">
        <f t="shared" si="44"/>
        <v xml:space="preserve">035440 - CEMENT BASED SCREED </v>
      </c>
      <c r="K117" s="59" t="s">
        <v>22</v>
      </c>
      <c r="L117" s="435"/>
      <c r="M117" s="435"/>
      <c r="N117" s="364"/>
      <c r="O117" s="759" t="s">
        <v>8</v>
      </c>
      <c r="P117" s="748">
        <f>SUM(P87:P114)</f>
        <v>31287</v>
      </c>
      <c r="Q117" s="438"/>
      <c r="S117" s="435"/>
      <c r="T117" s="435"/>
      <c r="U117" s="435"/>
      <c r="V117" s="364"/>
      <c r="W117" s="759"/>
      <c r="X117" s="748"/>
    </row>
    <row r="118" spans="1:24" ht="15.75">
      <c r="A118" s="533" t="s">
        <v>2727</v>
      </c>
      <c r="B118" s="533">
        <v>4</v>
      </c>
      <c r="C118" s="533" t="s">
        <v>104</v>
      </c>
      <c r="D118" s="572" t="s">
        <v>1457</v>
      </c>
      <c r="E118" s="571" t="s">
        <v>1212</v>
      </c>
      <c r="F118" s="533" t="str">
        <f t="shared" ref="F118:F121" si="45">VLOOKUP(D118,trade,3,FALSE)</f>
        <v>AR</v>
      </c>
      <c r="G118" s="533" t="s">
        <v>2725</v>
      </c>
      <c r="H118" s="533">
        <v>117</v>
      </c>
      <c r="I118" s="533" t="str">
        <f t="shared" si="44"/>
        <v>Cement-sand screed filling; to receive finish; to</v>
      </c>
      <c r="J118" s="533" t="str">
        <f t="shared" si="44"/>
        <v>Cement-sand screed filling; to receive finish; to</v>
      </c>
      <c r="K118" s="65"/>
      <c r="L118" s="65"/>
      <c r="M118" s="66" t="s">
        <v>103</v>
      </c>
      <c r="N118" s="66"/>
      <c r="O118" s="772"/>
      <c r="P118" s="772"/>
      <c r="Q118" s="66"/>
      <c r="S118" s="65"/>
      <c r="T118" s="65"/>
      <c r="U118" s="66"/>
      <c r="V118" s="66"/>
      <c r="W118" s="772"/>
      <c r="X118" s="772"/>
    </row>
    <row r="119" spans="1:24" ht="15.75">
      <c r="A119" s="533" t="s">
        <v>2727</v>
      </c>
      <c r="B119" s="533">
        <v>4</v>
      </c>
      <c r="C119" s="533" t="s">
        <v>104</v>
      </c>
      <c r="D119" s="572" t="s">
        <v>1457</v>
      </c>
      <c r="E119" s="571" t="str">
        <f t="shared" si="35"/>
        <v xml:space="preserve"> UNIT MASONRY </v>
      </c>
      <c r="F119" s="533" t="str">
        <f t="shared" si="45"/>
        <v>AR</v>
      </c>
      <c r="G119" s="533" t="s">
        <v>2725</v>
      </c>
      <c r="H119" s="533">
        <v>118</v>
      </c>
      <c r="I119" s="533" t="str">
        <f t="shared" si="44"/>
        <v xml:space="preserve">035440 - CEMENT BASED SCREED </v>
      </c>
      <c r="J119" s="533" t="str">
        <f t="shared" si="44"/>
        <v xml:space="preserve">035440 - CEMENT BASED SCREED </v>
      </c>
      <c r="K119" s="65"/>
      <c r="L119" s="65"/>
      <c r="M119" s="66" t="s">
        <v>104</v>
      </c>
      <c r="N119" s="66"/>
      <c r="O119" s="772"/>
      <c r="P119" s="772"/>
      <c r="Q119" s="66"/>
      <c r="S119" s="65"/>
      <c r="T119" s="65"/>
      <c r="U119" s="66"/>
      <c r="V119" s="66"/>
      <c r="W119" s="772"/>
      <c r="X119" s="772"/>
    </row>
    <row r="120" spans="1:24" ht="15.75">
      <c r="A120" s="533" t="s">
        <v>2727</v>
      </c>
      <c r="B120" s="533">
        <v>4</v>
      </c>
      <c r="C120" s="533" t="s">
        <v>104</v>
      </c>
      <c r="D120" s="572" t="s">
        <v>1457</v>
      </c>
      <c r="E120" s="571" t="str">
        <f t="shared" si="35"/>
        <v xml:space="preserve"> UNIT MASONRY </v>
      </c>
      <c r="F120" s="533" t="str">
        <f t="shared" si="45"/>
        <v>AR</v>
      </c>
      <c r="G120" s="533" t="s">
        <v>2725</v>
      </c>
      <c r="H120" s="533">
        <v>119</v>
      </c>
      <c r="I120" s="533" t="str">
        <f t="shared" si="44"/>
        <v>Cement-sand screed filling; to receive finish; to</v>
      </c>
      <c r="J120" s="533" t="str">
        <f t="shared" si="44"/>
        <v>Cement-sand screed filling; to receive finish; to</v>
      </c>
      <c r="K120" s="67" t="s">
        <v>2</v>
      </c>
      <c r="L120" s="67" t="s">
        <v>105</v>
      </c>
      <c r="M120" s="67" t="s">
        <v>4</v>
      </c>
      <c r="N120" s="66" t="s">
        <v>5</v>
      </c>
      <c r="O120" s="773" t="s">
        <v>6</v>
      </c>
      <c r="P120" s="773" t="s">
        <v>7</v>
      </c>
      <c r="Q120" s="602"/>
      <c r="S120" s="67"/>
      <c r="T120" s="67"/>
      <c r="U120" s="67"/>
      <c r="V120" s="66"/>
      <c r="W120" s="773"/>
      <c r="X120" s="773"/>
    </row>
    <row r="121" spans="1:24" ht="15.75">
      <c r="A121" s="533" t="s">
        <v>2727</v>
      </c>
      <c r="B121" s="533">
        <v>4</v>
      </c>
      <c r="C121" s="533" t="s">
        <v>104</v>
      </c>
      <c r="D121" s="572" t="s">
        <v>1457</v>
      </c>
      <c r="E121" s="571" t="str">
        <f t="shared" si="35"/>
        <v xml:space="preserve"> UNIT MASONRY </v>
      </c>
      <c r="F121" s="533" t="str">
        <f t="shared" si="45"/>
        <v>AR</v>
      </c>
      <c r="G121" s="533" t="s">
        <v>2725</v>
      </c>
      <c r="H121" s="533">
        <v>120</v>
      </c>
      <c r="I121" s="533" t="str">
        <f t="shared" si="44"/>
        <v xml:space="preserve">035440 - CEMENT BASED SCREED </v>
      </c>
      <c r="J121" s="533" t="str">
        <f t="shared" si="44"/>
        <v xml:space="preserve">035440 - CEMENT BASED SCREED </v>
      </c>
      <c r="K121" s="67"/>
      <c r="L121" s="67"/>
      <c r="M121" s="67"/>
      <c r="N121" s="66"/>
      <c r="O121" s="773"/>
      <c r="P121" s="774" t="s">
        <v>8</v>
      </c>
      <c r="Q121" s="603"/>
      <c r="S121" s="67"/>
      <c r="T121" s="67"/>
      <c r="U121" s="67"/>
      <c r="V121" s="66"/>
      <c r="W121" s="773"/>
      <c r="X121" s="774"/>
    </row>
    <row r="122" spans="1:24" ht="15.75">
      <c r="A122" s="533" t="s">
        <v>2727</v>
      </c>
      <c r="B122" s="533">
        <v>4</v>
      </c>
      <c r="C122" s="533" t="s">
        <v>104</v>
      </c>
      <c r="D122" s="572" t="s">
        <v>1457</v>
      </c>
      <c r="E122" s="571" t="s">
        <v>1212</v>
      </c>
      <c r="F122" s="533" t="str">
        <f t="shared" ref="F122:F185" si="46">VLOOKUP(D:D,trade,3,FALSE)</f>
        <v>AR</v>
      </c>
      <c r="G122" s="533" t="s">
        <v>2725</v>
      </c>
      <c r="H122" s="533">
        <v>121</v>
      </c>
      <c r="I122" s="533" t="str">
        <f t="shared" ref="I122:I123" si="47">L122</f>
        <v xml:space="preserve">042000 - UNIT MASONRY </v>
      </c>
      <c r="J122" s="533" t="str">
        <f t="shared" ref="J122:J123" si="48">L122</f>
        <v xml:space="preserve">042000 - UNIT MASONRY </v>
      </c>
      <c r="K122" s="65"/>
      <c r="L122" s="65" t="s">
        <v>106</v>
      </c>
      <c r="M122" s="67"/>
      <c r="N122" s="604"/>
      <c r="O122" s="774"/>
      <c r="P122" s="775"/>
      <c r="Q122" s="71"/>
      <c r="S122" s="65"/>
      <c r="T122" s="65"/>
      <c r="U122" s="67"/>
      <c r="V122" s="604"/>
      <c r="W122" s="774"/>
      <c r="X122" s="775"/>
    </row>
    <row r="123" spans="1:24" ht="15.75">
      <c r="A123" s="533" t="s">
        <v>2727</v>
      </c>
      <c r="B123" s="533">
        <v>4</v>
      </c>
      <c r="C123" s="533" t="s">
        <v>104</v>
      </c>
      <c r="D123" s="572" t="s">
        <v>1457</v>
      </c>
      <c r="E123" s="571" t="str">
        <f t="shared" ref="E123:E131" si="49">E122</f>
        <v xml:space="preserve"> UNIT MASONRY </v>
      </c>
      <c r="F123" s="533" t="str">
        <f t="shared" si="46"/>
        <v>AR</v>
      </c>
      <c r="G123" s="533" t="s">
        <v>2725</v>
      </c>
      <c r="H123" s="533">
        <v>122</v>
      </c>
      <c r="I123" s="533" t="str">
        <f t="shared" si="47"/>
        <v xml:space="preserve">Concrete hollow blocks; ordinary Portland cement; including mortar bedding and jointing; to </v>
      </c>
      <c r="J123" s="533" t="str">
        <f t="shared" si="48"/>
        <v xml:space="preserve">Concrete hollow blocks; ordinary Portland cement; including mortar bedding and jointing; to </v>
      </c>
      <c r="K123" s="605"/>
      <c r="L123" s="605" t="s">
        <v>107</v>
      </c>
      <c r="M123" s="606"/>
      <c r="N123" s="778"/>
      <c r="O123" s="774"/>
      <c r="P123" s="775"/>
      <c r="Q123" s="71"/>
      <c r="S123" s="776"/>
      <c r="T123" s="776"/>
      <c r="U123" s="777"/>
      <c r="V123" s="778"/>
      <c r="W123" s="774"/>
      <c r="X123" s="775"/>
    </row>
    <row r="124" spans="1:24" ht="15.75">
      <c r="A124" s="533" t="s">
        <v>2727</v>
      </c>
      <c r="B124" s="533">
        <v>4</v>
      </c>
      <c r="C124" s="533" t="s">
        <v>104</v>
      </c>
      <c r="D124" s="572" t="s">
        <v>1457</v>
      </c>
      <c r="E124" s="571" t="str">
        <f t="shared" si="49"/>
        <v xml:space="preserve"> UNIT MASONRY </v>
      </c>
      <c r="F124" s="533" t="str">
        <f t="shared" si="46"/>
        <v>AR</v>
      </c>
      <c r="G124" s="533" t="s">
        <v>2722</v>
      </c>
      <c r="H124" s="533">
        <v>123</v>
      </c>
      <c r="I124" s="533" t="str">
        <f t="shared" ref="I124:J126" si="50">I122</f>
        <v xml:space="preserve">042000 - UNIT MASONRY </v>
      </c>
      <c r="J124" s="533" t="str">
        <f t="shared" si="50"/>
        <v xml:space="preserve">042000 - UNIT MASONRY </v>
      </c>
      <c r="K124" s="213" t="s">
        <v>13</v>
      </c>
      <c r="L124" s="213" t="s">
        <v>108</v>
      </c>
      <c r="M124" s="213">
        <v>517</v>
      </c>
      <c r="N124" s="608" t="s">
        <v>33</v>
      </c>
      <c r="O124" s="780"/>
      <c r="P124" s="781"/>
      <c r="Q124" s="25">
        <f t="shared" ref="Q124:Q126" si="51">O124</f>
        <v>0</v>
      </c>
      <c r="R124" s="729">
        <f t="shared" ref="R124:R126" si="52">P124</f>
        <v>0</v>
      </c>
      <c r="S124" s="779"/>
      <c r="T124" s="779"/>
      <c r="U124" s="779"/>
      <c r="V124" s="608"/>
      <c r="W124" s="780"/>
      <c r="X124" s="781"/>
    </row>
    <row r="125" spans="1:24" ht="15.75">
      <c r="A125" s="533" t="s">
        <v>2727</v>
      </c>
      <c r="B125" s="533">
        <v>4</v>
      </c>
      <c r="C125" s="533" t="s">
        <v>104</v>
      </c>
      <c r="D125" s="572" t="s">
        <v>1457</v>
      </c>
      <c r="E125" s="571" t="str">
        <f t="shared" si="49"/>
        <v xml:space="preserve"> UNIT MASONRY </v>
      </c>
      <c r="F125" s="533" t="str">
        <f t="shared" si="46"/>
        <v>AR</v>
      </c>
      <c r="G125" s="533" t="s">
        <v>2722</v>
      </c>
      <c r="H125" s="533">
        <v>124</v>
      </c>
      <c r="I125" s="533" t="str">
        <f t="shared" si="50"/>
        <v xml:space="preserve">Concrete hollow blocks; ordinary Portland cement; including mortar bedding and jointing; to </v>
      </c>
      <c r="J125" s="533" t="str">
        <f t="shared" si="50"/>
        <v xml:space="preserve">Concrete hollow blocks; ordinary Portland cement; including mortar bedding and jointing; to </v>
      </c>
      <c r="K125" s="213" t="s">
        <v>15</v>
      </c>
      <c r="L125" s="213" t="s">
        <v>109</v>
      </c>
      <c r="M125" s="213">
        <v>60</v>
      </c>
      <c r="N125" s="608" t="s">
        <v>33</v>
      </c>
      <c r="O125" s="780"/>
      <c r="P125" s="781"/>
      <c r="Q125" s="25">
        <f t="shared" si="51"/>
        <v>0</v>
      </c>
      <c r="R125" s="729">
        <f t="shared" si="52"/>
        <v>0</v>
      </c>
      <c r="S125" s="779"/>
      <c r="T125" s="779"/>
      <c r="U125" s="779"/>
      <c r="V125" s="608"/>
      <c r="W125" s="780"/>
      <c r="X125" s="781"/>
    </row>
    <row r="126" spans="1:24" ht="15.75">
      <c r="A126" s="533" t="s">
        <v>2727</v>
      </c>
      <c r="B126" s="533">
        <v>4</v>
      </c>
      <c r="C126" s="533" t="s">
        <v>104</v>
      </c>
      <c r="D126" s="572" t="s">
        <v>1457</v>
      </c>
      <c r="E126" s="571" t="str">
        <f t="shared" si="49"/>
        <v xml:space="preserve"> UNIT MASONRY </v>
      </c>
      <c r="F126" s="533" t="str">
        <f t="shared" si="46"/>
        <v>AR</v>
      </c>
      <c r="G126" s="533" t="s">
        <v>2722</v>
      </c>
      <c r="H126" s="533">
        <v>125</v>
      </c>
      <c r="I126" s="533" t="str">
        <f t="shared" si="50"/>
        <v xml:space="preserve">042000 - UNIT MASONRY </v>
      </c>
      <c r="J126" s="533" t="str">
        <f t="shared" si="50"/>
        <v xml:space="preserve">042000 - UNIT MASONRY </v>
      </c>
      <c r="K126" s="213" t="s">
        <v>17</v>
      </c>
      <c r="L126" s="213" t="s">
        <v>110</v>
      </c>
      <c r="M126" s="213">
        <v>164</v>
      </c>
      <c r="N126" s="608" t="s">
        <v>33</v>
      </c>
      <c r="O126" s="780"/>
      <c r="P126" s="781"/>
      <c r="Q126" s="25">
        <f t="shared" si="51"/>
        <v>0</v>
      </c>
      <c r="R126" s="729">
        <f t="shared" si="52"/>
        <v>0</v>
      </c>
      <c r="S126" s="779"/>
      <c r="T126" s="779"/>
      <c r="U126" s="779"/>
      <c r="V126" s="608"/>
      <c r="W126" s="780"/>
      <c r="X126" s="781"/>
    </row>
    <row r="127" spans="1:24" ht="15.75">
      <c r="A127" s="533" t="s">
        <v>2727</v>
      </c>
      <c r="B127" s="533">
        <v>4</v>
      </c>
      <c r="C127" s="533" t="s">
        <v>104</v>
      </c>
      <c r="D127" s="572" t="s">
        <v>1457</v>
      </c>
      <c r="E127" s="571" t="str">
        <f t="shared" si="49"/>
        <v xml:space="preserve"> UNIT MASONRY </v>
      </c>
      <c r="F127" s="533" t="str">
        <f t="shared" si="46"/>
        <v>AR</v>
      </c>
      <c r="G127" s="533" t="s">
        <v>2725</v>
      </c>
      <c r="H127" s="533">
        <v>126</v>
      </c>
      <c r="I127" s="533" t="str">
        <f>L127</f>
        <v>Concrete blocks; ordinary Portland cement; including mortar bedding and jointing; fire rated; to</v>
      </c>
      <c r="J127" s="533" t="str">
        <f>L127</f>
        <v>Concrete blocks; ordinary Portland cement; including mortar bedding and jointing; fire rated; to</v>
      </c>
      <c r="K127" s="68"/>
      <c r="L127" s="68" t="s">
        <v>111</v>
      </c>
      <c r="M127" s="612"/>
      <c r="N127" s="69"/>
      <c r="O127" s="782"/>
      <c r="P127" s="782"/>
      <c r="Q127" s="70"/>
      <c r="S127" s="68"/>
      <c r="T127" s="68"/>
      <c r="U127" s="612"/>
      <c r="V127" s="69"/>
      <c r="W127" s="782"/>
      <c r="X127" s="782"/>
    </row>
    <row r="128" spans="1:24" ht="16.5" thickBot="1">
      <c r="A128" s="533" t="s">
        <v>2727</v>
      </c>
      <c r="B128" s="533">
        <v>4</v>
      </c>
      <c r="C128" s="533" t="s">
        <v>104</v>
      </c>
      <c r="D128" s="572" t="s">
        <v>1457</v>
      </c>
      <c r="E128" s="571" t="str">
        <f t="shared" si="49"/>
        <v xml:space="preserve"> UNIT MASONRY </v>
      </c>
      <c r="F128" s="533" t="str">
        <f t="shared" si="46"/>
        <v>AR</v>
      </c>
      <c r="G128" s="533" t="s">
        <v>2722</v>
      </c>
      <c r="H128" s="533">
        <v>127</v>
      </c>
      <c r="I128" s="533" t="str">
        <f t="shared" ref="I128:J131" si="53">I126</f>
        <v xml:space="preserve">042000 - UNIT MASONRY </v>
      </c>
      <c r="J128" s="533" t="str">
        <f t="shared" si="53"/>
        <v xml:space="preserve">042000 - UNIT MASONRY </v>
      </c>
      <c r="K128" s="213" t="s">
        <v>19</v>
      </c>
      <c r="L128" s="213" t="s">
        <v>112</v>
      </c>
      <c r="M128" s="213">
        <v>34</v>
      </c>
      <c r="N128" s="783" t="s">
        <v>33</v>
      </c>
      <c r="O128" s="782"/>
      <c r="P128" s="781"/>
      <c r="Q128" s="25">
        <f t="shared" ref="Q128:Q131" si="54">O128</f>
        <v>0</v>
      </c>
      <c r="R128" s="729">
        <f t="shared" ref="R128:R131" si="55">P128</f>
        <v>0</v>
      </c>
      <c r="S128" s="779"/>
      <c r="T128" s="779"/>
      <c r="U128" s="779"/>
      <c r="V128" s="783"/>
      <c r="W128" s="782"/>
      <c r="X128" s="781"/>
    </row>
    <row r="129" spans="1:24" ht="16.5" thickBot="1">
      <c r="A129" s="533" t="s">
        <v>2727</v>
      </c>
      <c r="B129" s="533">
        <v>4</v>
      </c>
      <c r="C129" s="533" t="s">
        <v>104</v>
      </c>
      <c r="D129" s="572" t="s">
        <v>1457</v>
      </c>
      <c r="E129" s="571" t="str">
        <f t="shared" si="49"/>
        <v xml:space="preserve"> UNIT MASONRY </v>
      </c>
      <c r="F129" s="533" t="str">
        <f t="shared" si="46"/>
        <v>AR</v>
      </c>
      <c r="G129" s="533" t="s">
        <v>2722</v>
      </c>
      <c r="H129" s="533">
        <v>128</v>
      </c>
      <c r="I129" s="533" t="str">
        <f t="shared" si="53"/>
        <v>Concrete blocks; ordinary Portland cement; including mortar bedding and jointing; fire rated; to</v>
      </c>
      <c r="J129" s="533" t="str">
        <f t="shared" si="53"/>
        <v>Concrete blocks; ordinary Portland cement; including mortar bedding and jointing; fire rated; to</v>
      </c>
      <c r="K129" s="68" t="s">
        <v>13</v>
      </c>
      <c r="L129" s="68" t="s">
        <v>113</v>
      </c>
      <c r="M129" s="68">
        <v>14</v>
      </c>
      <c r="N129" s="212" t="s">
        <v>33</v>
      </c>
      <c r="O129" s="782">
        <v>22</v>
      </c>
      <c r="P129" s="748">
        <f>O129*M129</f>
        <v>308</v>
      </c>
      <c r="Q129" s="25">
        <f t="shared" si="54"/>
        <v>22</v>
      </c>
      <c r="R129" s="729">
        <f t="shared" si="55"/>
        <v>308</v>
      </c>
      <c r="S129" s="68"/>
      <c r="T129" s="68"/>
      <c r="U129" s="68"/>
      <c r="V129" s="212"/>
      <c r="W129" s="782"/>
      <c r="X129" s="748"/>
    </row>
    <row r="130" spans="1:24" ht="15.75">
      <c r="A130" s="533" t="s">
        <v>2727</v>
      </c>
      <c r="B130" s="533">
        <v>4</v>
      </c>
      <c r="C130" s="533" t="s">
        <v>104</v>
      </c>
      <c r="D130" s="572" t="s">
        <v>1457</v>
      </c>
      <c r="E130" s="571" t="str">
        <f t="shared" si="49"/>
        <v xml:space="preserve"> UNIT MASONRY </v>
      </c>
      <c r="F130" s="533" t="str">
        <f t="shared" si="46"/>
        <v>AR</v>
      </c>
      <c r="G130" s="533" t="s">
        <v>2722</v>
      </c>
      <c r="H130" s="533">
        <v>129</v>
      </c>
      <c r="I130" s="533" t="str">
        <f t="shared" si="53"/>
        <v xml:space="preserve">042000 - UNIT MASONRY </v>
      </c>
      <c r="J130" s="533" t="str">
        <f t="shared" si="53"/>
        <v xml:space="preserve">042000 - UNIT MASONRY </v>
      </c>
      <c r="K130" s="213" t="s">
        <v>21</v>
      </c>
      <c r="L130" s="213" t="s">
        <v>114</v>
      </c>
      <c r="M130" s="213">
        <v>135</v>
      </c>
      <c r="N130" s="784" t="s">
        <v>33</v>
      </c>
      <c r="O130" s="782"/>
      <c r="P130" s="781"/>
      <c r="Q130" s="25">
        <f t="shared" si="54"/>
        <v>0</v>
      </c>
      <c r="R130" s="729">
        <f t="shared" si="55"/>
        <v>0</v>
      </c>
      <c r="S130" s="779"/>
      <c r="T130" s="779"/>
      <c r="U130" s="779"/>
      <c r="V130" s="784"/>
      <c r="W130" s="782"/>
      <c r="X130" s="781"/>
    </row>
    <row r="131" spans="1:24" ht="15.75">
      <c r="A131" s="533" t="s">
        <v>2727</v>
      </c>
      <c r="B131" s="533">
        <v>4</v>
      </c>
      <c r="C131" s="533" t="s">
        <v>104</v>
      </c>
      <c r="D131" s="572" t="s">
        <v>1457</v>
      </c>
      <c r="E131" s="571" t="str">
        <f t="shared" si="49"/>
        <v xml:space="preserve"> UNIT MASONRY </v>
      </c>
      <c r="F131" s="533" t="str">
        <f t="shared" si="46"/>
        <v>AR</v>
      </c>
      <c r="G131" s="533" t="s">
        <v>2722</v>
      </c>
      <c r="H131" s="533">
        <v>130</v>
      </c>
      <c r="I131" s="533" t="str">
        <f t="shared" si="53"/>
        <v>Concrete blocks; ordinary Portland cement; including mortar bedding and jointing; fire rated; to</v>
      </c>
      <c r="J131" s="533" t="str">
        <f t="shared" si="53"/>
        <v>Concrete blocks; ordinary Portland cement; including mortar bedding and jointing; fire rated; to</v>
      </c>
      <c r="K131" s="213" t="s">
        <v>45</v>
      </c>
      <c r="L131" s="213" t="s">
        <v>115</v>
      </c>
      <c r="M131" s="213">
        <v>56</v>
      </c>
      <c r="N131" s="784" t="s">
        <v>33</v>
      </c>
      <c r="O131" s="782"/>
      <c r="P131" s="781"/>
      <c r="Q131" s="25">
        <f t="shared" si="54"/>
        <v>0</v>
      </c>
      <c r="R131" s="729">
        <f t="shared" si="55"/>
        <v>0</v>
      </c>
      <c r="S131" s="779"/>
      <c r="T131" s="779"/>
      <c r="U131" s="779"/>
      <c r="V131" s="784"/>
      <c r="W131" s="782"/>
      <c r="X131" s="781"/>
    </row>
    <row r="132" spans="1:24" ht="15.75">
      <c r="A132" s="533" t="s">
        <v>2727</v>
      </c>
      <c r="B132" s="533">
        <v>4</v>
      </c>
      <c r="C132" s="533" t="s">
        <v>104</v>
      </c>
      <c r="D132" s="572" t="s">
        <v>1459</v>
      </c>
      <c r="E132" s="571" t="s">
        <v>1213</v>
      </c>
      <c r="F132" s="533" t="str">
        <f t="shared" si="46"/>
        <v>AR</v>
      </c>
      <c r="G132" s="533" t="s">
        <v>2725</v>
      </c>
      <c r="H132" s="533">
        <v>131</v>
      </c>
      <c r="I132" s="533" t="str">
        <f t="shared" ref="I132:I134" si="56">L132</f>
        <v>042300 - GLASS UNIT MASONRY</v>
      </c>
      <c r="J132" s="533" t="str">
        <f t="shared" ref="J132:J134" si="57">L132</f>
        <v>042300 - GLASS UNIT MASONRY</v>
      </c>
      <c r="K132" s="68"/>
      <c r="L132" s="68" t="s">
        <v>116</v>
      </c>
      <c r="M132" s="612"/>
      <c r="N132" s="69"/>
      <c r="O132" s="782"/>
      <c r="P132" s="785"/>
      <c r="Q132" s="71"/>
      <c r="S132" s="68"/>
      <c r="T132" s="68"/>
      <c r="U132" s="612"/>
      <c r="V132" s="69"/>
      <c r="W132" s="782"/>
      <c r="X132" s="785"/>
    </row>
    <row r="133" spans="1:24" ht="15.75">
      <c r="A133" s="533" t="s">
        <v>2727</v>
      </c>
      <c r="B133" s="533">
        <v>4</v>
      </c>
      <c r="C133" s="533" t="s">
        <v>104</v>
      </c>
      <c r="D133" s="572" t="s">
        <v>2736</v>
      </c>
      <c r="E133" s="571" t="s">
        <v>1214</v>
      </c>
      <c r="F133" s="533" t="s">
        <v>1321</v>
      </c>
      <c r="G133" s="533" t="s">
        <v>2725</v>
      </c>
      <c r="H133" s="533">
        <v>132</v>
      </c>
      <c r="I133" s="533" t="str">
        <f t="shared" si="56"/>
        <v>042313 - VERTICAL GLASS UNIT MASONRY</v>
      </c>
      <c r="J133" s="533" t="str">
        <f t="shared" si="57"/>
        <v>042313 - VERTICAL GLASS UNIT MASONRY</v>
      </c>
      <c r="K133" s="68"/>
      <c r="L133" s="68" t="s">
        <v>117</v>
      </c>
      <c r="M133" s="612"/>
      <c r="N133" s="69"/>
      <c r="O133" s="782"/>
      <c r="P133" s="785"/>
      <c r="Q133" s="71"/>
      <c r="S133" s="68"/>
      <c r="T133" s="68"/>
      <c r="U133" s="612"/>
      <c r="V133" s="69"/>
      <c r="W133" s="782"/>
      <c r="X133" s="785"/>
    </row>
    <row r="134" spans="1:24" ht="15.75">
      <c r="A134" s="533" t="s">
        <v>2727</v>
      </c>
      <c r="B134" s="533">
        <v>4</v>
      </c>
      <c r="C134" s="533" t="s">
        <v>104</v>
      </c>
      <c r="D134" s="572" t="s">
        <v>2736</v>
      </c>
      <c r="E134" s="571" t="str">
        <f t="shared" ref="E134:E136" si="58">E133</f>
        <v xml:space="preserve"> VERTICAL GLASS UNIT MASONRY</v>
      </c>
      <c r="F134" s="533" t="s">
        <v>1321</v>
      </c>
      <c r="G134" s="533" t="s">
        <v>2725</v>
      </c>
      <c r="H134" s="533">
        <v>133</v>
      </c>
      <c r="I134" s="533" t="str">
        <f t="shared" si="56"/>
        <v>Glass block partitions; including all necessary fixings and fittings materials; as specified and as shown on Drawings</v>
      </c>
      <c r="J134" s="533" t="str">
        <f t="shared" si="57"/>
        <v>Glass block partitions; including all necessary fixings and fittings materials; as specified and as shown on Drawings</v>
      </c>
      <c r="K134" s="68"/>
      <c r="L134" s="68" t="s">
        <v>118</v>
      </c>
      <c r="M134" s="613"/>
      <c r="N134" s="72"/>
      <c r="O134" s="782"/>
      <c r="P134" s="785"/>
      <c r="Q134" s="71"/>
      <c r="S134" s="68"/>
      <c r="T134" s="68"/>
      <c r="U134" s="613"/>
      <c r="V134" s="72"/>
      <c r="W134" s="782"/>
      <c r="X134" s="785"/>
    </row>
    <row r="135" spans="1:24" ht="15.75">
      <c r="A135" s="533" t="s">
        <v>2727</v>
      </c>
      <c r="B135" s="533">
        <v>4</v>
      </c>
      <c r="C135" s="533" t="s">
        <v>104</v>
      </c>
      <c r="D135" s="572" t="s">
        <v>2736</v>
      </c>
      <c r="E135" s="571" t="str">
        <f t="shared" si="58"/>
        <v xml:space="preserve"> VERTICAL GLASS UNIT MASONRY</v>
      </c>
      <c r="F135" s="533" t="s">
        <v>1321</v>
      </c>
      <c r="G135" s="533" t="s">
        <v>2722</v>
      </c>
      <c r="H135" s="533">
        <v>134</v>
      </c>
      <c r="I135" s="533" t="str">
        <f t="shared" ref="I135:J136" si="59">I133</f>
        <v>042313 - VERTICAL GLASS UNIT MASONRY</v>
      </c>
      <c r="J135" s="533" t="str">
        <f t="shared" si="59"/>
        <v>042313 - VERTICAL GLASS UNIT MASONRY</v>
      </c>
      <c r="K135" s="68" t="s">
        <v>15</v>
      </c>
      <c r="L135" s="68" t="s">
        <v>119</v>
      </c>
      <c r="M135" s="68">
        <v>7</v>
      </c>
      <c r="N135" s="69" t="s">
        <v>33</v>
      </c>
      <c r="O135" s="782">
        <v>145</v>
      </c>
      <c r="P135" s="748">
        <f t="shared" ref="P135:P136" si="60">O135*M135</f>
        <v>1015</v>
      </c>
      <c r="Q135" s="25">
        <f t="shared" ref="Q135:Q136" si="61">O135</f>
        <v>145</v>
      </c>
      <c r="R135" s="729">
        <f t="shared" ref="R135:R136" si="62">P135</f>
        <v>1015</v>
      </c>
      <c r="S135" s="68"/>
      <c r="T135" s="68"/>
      <c r="U135" s="68"/>
      <c r="V135" s="69"/>
      <c r="W135" s="782"/>
      <c r="X135" s="748"/>
    </row>
    <row r="136" spans="1:24" ht="15.75">
      <c r="A136" s="533" t="s">
        <v>2727</v>
      </c>
      <c r="B136" s="533">
        <v>4</v>
      </c>
      <c r="C136" s="533" t="s">
        <v>104</v>
      </c>
      <c r="D136" s="572" t="s">
        <v>2736</v>
      </c>
      <c r="E136" s="571" t="str">
        <f t="shared" si="58"/>
        <v xml:space="preserve"> VERTICAL GLASS UNIT MASONRY</v>
      </c>
      <c r="F136" s="533" t="s">
        <v>1321</v>
      </c>
      <c r="G136" s="533" t="s">
        <v>2722</v>
      </c>
      <c r="H136" s="533">
        <v>135</v>
      </c>
      <c r="I136" s="533" t="str">
        <f t="shared" si="59"/>
        <v>Glass block partitions; including all necessary fixings and fittings materials; as specified and as shown on Drawings</v>
      </c>
      <c r="J136" s="533" t="str">
        <f t="shared" si="59"/>
        <v>Glass block partitions; including all necessary fixings and fittings materials; as specified and as shown on Drawings</v>
      </c>
      <c r="K136" s="68" t="s">
        <v>17</v>
      </c>
      <c r="L136" s="68" t="s">
        <v>120</v>
      </c>
      <c r="M136" s="68">
        <v>22</v>
      </c>
      <c r="N136" s="69" t="s">
        <v>33</v>
      </c>
      <c r="O136" s="782">
        <v>145</v>
      </c>
      <c r="P136" s="748">
        <f t="shared" si="60"/>
        <v>3190</v>
      </c>
      <c r="Q136" s="25">
        <f t="shared" si="61"/>
        <v>145</v>
      </c>
      <c r="R136" s="729">
        <f t="shared" si="62"/>
        <v>3190</v>
      </c>
      <c r="S136" s="68"/>
      <c r="T136" s="68"/>
      <c r="U136" s="68"/>
      <c r="V136" s="69"/>
      <c r="W136" s="782"/>
      <c r="X136" s="748"/>
    </row>
    <row r="137" spans="1:24" ht="15.75">
      <c r="A137" s="533" t="s">
        <v>2727</v>
      </c>
      <c r="B137" s="533">
        <v>4</v>
      </c>
      <c r="C137" s="533" t="s">
        <v>104</v>
      </c>
      <c r="D137" s="572" t="s">
        <v>1461</v>
      </c>
      <c r="E137" s="571" t="s">
        <v>1215</v>
      </c>
      <c r="F137" s="533" t="str">
        <f t="shared" si="46"/>
        <v>AR</v>
      </c>
      <c r="G137" s="533" t="s">
        <v>2725</v>
      </c>
      <c r="H137" s="533">
        <v>136</v>
      </c>
      <c r="I137" s="533" t="str">
        <f t="shared" ref="I137:I138" si="63">L137</f>
        <v>044200 - EXTERIOR STONE CLADDING</v>
      </c>
      <c r="J137" s="533" t="str">
        <f t="shared" ref="J137:J138" si="64">L137</f>
        <v>044200 - EXTERIOR STONE CLADDING</v>
      </c>
      <c r="K137" s="68"/>
      <c r="L137" s="68" t="s">
        <v>121</v>
      </c>
      <c r="M137" s="612"/>
      <c r="N137" s="69"/>
      <c r="O137" s="782"/>
      <c r="P137" s="785"/>
      <c r="Q137" s="71"/>
      <c r="S137" s="68"/>
      <c r="T137" s="68"/>
      <c r="U137" s="612"/>
      <c r="V137" s="69"/>
      <c r="W137" s="782"/>
      <c r="X137" s="785"/>
    </row>
    <row r="138" spans="1:24" ht="15.75">
      <c r="A138" s="533" t="s">
        <v>2727</v>
      </c>
      <c r="B138" s="533">
        <v>4</v>
      </c>
      <c r="C138" s="533" t="s">
        <v>104</v>
      </c>
      <c r="D138" s="572" t="s">
        <v>1461</v>
      </c>
      <c r="E138" s="571" t="str">
        <f t="shared" ref="E138:E146" si="65">E137</f>
        <v xml:space="preserve"> EXTERIOR STONE CLADDING</v>
      </c>
      <c r="F138" s="533" t="str">
        <f t="shared" si="46"/>
        <v>AR</v>
      </c>
      <c r="G138" s="533" t="s">
        <v>2725</v>
      </c>
      <c r="H138" s="533">
        <v>137</v>
      </c>
      <c r="I138" s="533" t="str">
        <f t="shared" si="63"/>
        <v>Limestone cladding slabs and features; 30 mm thick; best quality limestone; including backing mortar, water repellents, and all necessary fixings and fittings materials; as specified and as shown on Drawings</v>
      </c>
      <c r="J138" s="533" t="str">
        <f t="shared" si="64"/>
        <v>Limestone cladding slabs and features; 30 mm thick; best quality limestone; including backing mortar, water repellents, and all necessary fixings and fittings materials; as specified and as shown on Drawings</v>
      </c>
      <c r="K138" s="68"/>
      <c r="L138" s="68" t="s">
        <v>122</v>
      </c>
      <c r="M138" s="612"/>
      <c r="N138" s="69"/>
      <c r="O138" s="781"/>
      <c r="P138" s="775"/>
      <c r="Q138" s="71"/>
      <c r="S138" s="68"/>
      <c r="T138" s="68"/>
      <c r="U138" s="612"/>
      <c r="V138" s="69"/>
      <c r="W138" s="781"/>
      <c r="X138" s="775"/>
    </row>
    <row r="139" spans="1:24" ht="15.75">
      <c r="A139" s="533" t="s">
        <v>2727</v>
      </c>
      <c r="B139" s="533">
        <v>4</v>
      </c>
      <c r="C139" s="533" t="s">
        <v>104</v>
      </c>
      <c r="D139" s="572" t="s">
        <v>1461</v>
      </c>
      <c r="E139" s="571" t="str">
        <f t="shared" si="65"/>
        <v xml:space="preserve"> EXTERIOR STONE CLADDING</v>
      </c>
      <c r="F139" s="533" t="str">
        <f t="shared" si="46"/>
        <v>AR</v>
      </c>
      <c r="G139" s="533" t="s">
        <v>2722</v>
      </c>
      <c r="H139" s="533">
        <v>138</v>
      </c>
      <c r="I139" s="533" t="str">
        <f t="shared" ref="I139:J146" si="66">I137</f>
        <v>044200 - EXTERIOR STONE CLADDING</v>
      </c>
      <c r="J139" s="533" t="str">
        <f t="shared" si="66"/>
        <v>044200 - EXTERIOR STONE CLADDING</v>
      </c>
      <c r="K139" s="68" t="s">
        <v>13</v>
      </c>
      <c r="L139" s="68" t="s">
        <v>123</v>
      </c>
      <c r="M139" s="68">
        <v>268</v>
      </c>
      <c r="N139" s="69" t="s">
        <v>33</v>
      </c>
      <c r="O139" s="782">
        <v>85</v>
      </c>
      <c r="P139" s="748">
        <f t="shared" ref="P139:P140" si="67">O139*M139</f>
        <v>22780</v>
      </c>
      <c r="Q139" s="25">
        <f t="shared" ref="Q139:Q140" si="68">O139</f>
        <v>85</v>
      </c>
      <c r="R139" s="729">
        <f t="shared" ref="R139:R140" si="69">P139</f>
        <v>22780</v>
      </c>
      <c r="S139" s="68"/>
      <c r="T139" s="68"/>
      <c r="U139" s="68"/>
      <c r="V139" s="69"/>
      <c r="W139" s="782"/>
      <c r="X139" s="748"/>
    </row>
    <row r="140" spans="1:24" ht="15.75">
      <c r="A140" s="533" t="s">
        <v>2727</v>
      </c>
      <c r="B140" s="533">
        <v>4</v>
      </c>
      <c r="C140" s="533" t="s">
        <v>104</v>
      </c>
      <c r="D140" s="572" t="s">
        <v>1461</v>
      </c>
      <c r="E140" s="571" t="str">
        <f t="shared" si="65"/>
        <v xml:space="preserve"> EXTERIOR STONE CLADDING</v>
      </c>
      <c r="F140" s="533" t="str">
        <f t="shared" si="46"/>
        <v>AR</v>
      </c>
      <c r="G140" s="533" t="s">
        <v>2722</v>
      </c>
      <c r="H140" s="533">
        <v>139</v>
      </c>
      <c r="I140" s="533" t="str">
        <f t="shared" si="66"/>
        <v>Limestone cladding slabs and features; 30 mm thick; best quality limestone; including backing mortar, water repellents, and all necessary fixings and fittings materials; as specified and as shown on Drawings</v>
      </c>
      <c r="J140" s="533" t="str">
        <f t="shared" si="66"/>
        <v>Limestone cladding slabs and features; 30 mm thick; best quality limestone; including backing mortar, water repellents, and all necessary fixings and fittings materials; as specified and as shown on Drawings</v>
      </c>
      <c r="K140" s="68" t="s">
        <v>15</v>
      </c>
      <c r="L140" s="68" t="s">
        <v>124</v>
      </c>
      <c r="M140" s="68">
        <v>30</v>
      </c>
      <c r="N140" s="197" t="s">
        <v>33</v>
      </c>
      <c r="O140" s="782">
        <v>85</v>
      </c>
      <c r="P140" s="748">
        <f t="shared" si="67"/>
        <v>2550</v>
      </c>
      <c r="Q140" s="25">
        <f t="shared" si="68"/>
        <v>85</v>
      </c>
      <c r="R140" s="729">
        <f t="shared" si="69"/>
        <v>2550</v>
      </c>
      <c r="S140" s="68"/>
      <c r="T140" s="68"/>
      <c r="U140" s="68"/>
      <c r="V140" s="197"/>
      <c r="W140" s="782"/>
      <c r="X140" s="748"/>
    </row>
    <row r="141" spans="1:24" ht="15.75">
      <c r="A141" s="533" t="s">
        <v>2727</v>
      </c>
      <c r="B141" s="533">
        <v>4</v>
      </c>
      <c r="C141" s="533" t="s">
        <v>104</v>
      </c>
      <c r="D141" s="572" t="s">
        <v>1461</v>
      </c>
      <c r="E141" s="571" t="str">
        <f t="shared" si="65"/>
        <v xml:space="preserve"> EXTERIOR STONE CLADDING</v>
      </c>
      <c r="F141" s="533" t="str">
        <f t="shared" si="46"/>
        <v>AR</v>
      </c>
      <c r="G141" s="533" t="s">
        <v>2725</v>
      </c>
      <c r="H141" s="533">
        <v>140</v>
      </c>
      <c r="I141" s="533" t="str">
        <f t="shared" si="66"/>
        <v>044200 - EXTERIOR STONE CLADDING</v>
      </c>
      <c r="J141" s="533" t="str">
        <f t="shared" si="66"/>
        <v>044200 - EXTERIOR STONE CLADDING</v>
      </c>
      <c r="K141" s="67" t="s">
        <v>125</v>
      </c>
      <c r="L141" s="67"/>
      <c r="M141" s="65"/>
      <c r="N141" s="72"/>
      <c r="O141" s="785"/>
      <c r="P141" s="786"/>
      <c r="Q141" s="73"/>
      <c r="S141" s="67"/>
      <c r="T141" s="67"/>
      <c r="U141" s="65"/>
      <c r="V141" s="72"/>
      <c r="W141" s="785"/>
      <c r="X141" s="786"/>
    </row>
    <row r="142" spans="1:24" ht="15.75">
      <c r="A142" s="533" t="s">
        <v>2727</v>
      </c>
      <c r="B142" s="533">
        <v>4</v>
      </c>
      <c r="C142" s="533" t="s">
        <v>104</v>
      </c>
      <c r="D142" s="10" t="s">
        <v>22</v>
      </c>
      <c r="E142" s="10" t="s">
        <v>22</v>
      </c>
      <c r="G142" s="533" t="s">
        <v>2724</v>
      </c>
      <c r="H142" s="533">
        <v>141</v>
      </c>
      <c r="I142" s="533" t="str">
        <f t="shared" si="66"/>
        <v>Limestone cladding slabs and features; 30 mm thick; best quality limestone; including backing mortar, water repellents, and all necessary fixings and fittings materials; as specified and as shown on Drawings</v>
      </c>
      <c r="J142" s="533" t="str">
        <f t="shared" si="66"/>
        <v>Limestone cladding slabs and features; 30 mm thick; best quality limestone; including backing mortar, water repellents, and all necessary fixings and fittings materials; as specified and as shown on Drawings</v>
      </c>
      <c r="K142" s="65" t="s">
        <v>22</v>
      </c>
      <c r="L142" s="65"/>
      <c r="M142" s="65"/>
      <c r="N142" s="534"/>
      <c r="O142" s="785" t="s">
        <v>8</v>
      </c>
      <c r="P142" s="748">
        <f>SUM(P123:P140)</f>
        <v>29843</v>
      </c>
      <c r="Q142" s="535"/>
      <c r="S142" s="65"/>
      <c r="T142" s="65"/>
      <c r="U142" s="65"/>
      <c r="V142" s="534"/>
      <c r="W142" s="785"/>
      <c r="X142" s="748"/>
    </row>
    <row r="143" spans="1:24" ht="15.75">
      <c r="A143" s="533" t="s">
        <v>2727</v>
      </c>
      <c r="B143" s="533">
        <v>5</v>
      </c>
      <c r="C143" s="533" t="s">
        <v>127</v>
      </c>
      <c r="D143" s="572" t="s">
        <v>1476</v>
      </c>
      <c r="E143" s="571" t="s">
        <v>1216</v>
      </c>
      <c r="F143" s="533" t="str">
        <f t="shared" si="46"/>
        <v>AR</v>
      </c>
      <c r="G143" s="533" t="s">
        <v>2725</v>
      </c>
      <c r="H143" s="533">
        <v>142</v>
      </c>
      <c r="I143" s="533" t="str">
        <f t="shared" si="66"/>
        <v>044200 - EXTERIOR STONE CLADDING</v>
      </c>
      <c r="J143" s="533" t="str">
        <f t="shared" si="66"/>
        <v>044200 - EXTERIOR STONE CLADDING</v>
      </c>
      <c r="K143" s="74" t="s">
        <v>126</v>
      </c>
      <c r="L143" s="74"/>
      <c r="M143" s="74"/>
      <c r="N143" s="74"/>
      <c r="O143" s="723"/>
      <c r="P143"/>
      <c r="Q143" s="74"/>
      <c r="S143" s="74"/>
      <c r="T143" s="74"/>
      <c r="U143" s="74"/>
      <c r="V143" s="74"/>
      <c r="W143" s="723"/>
    </row>
    <row r="144" spans="1:24" ht="15.75">
      <c r="A144" s="533" t="s">
        <v>2727</v>
      </c>
      <c r="B144" s="533">
        <v>5</v>
      </c>
      <c r="C144" s="533" t="s">
        <v>127</v>
      </c>
      <c r="D144" s="572" t="s">
        <v>1476</v>
      </c>
      <c r="E144" s="571" t="str">
        <f t="shared" si="65"/>
        <v xml:space="preserve"> METAL FABRICATIONS</v>
      </c>
      <c r="F144" s="533" t="str">
        <f t="shared" si="46"/>
        <v>AR</v>
      </c>
      <c r="G144" s="533" t="s">
        <v>2725</v>
      </c>
      <c r="H144" s="533">
        <v>143</v>
      </c>
      <c r="I144" s="533" t="str">
        <f t="shared" si="66"/>
        <v>Limestone cladding slabs and features; 30 mm thick; best quality limestone; including backing mortar, water repellents, and all necessary fixings and fittings materials; as specified and as shown on Drawings</v>
      </c>
      <c r="J144" s="533" t="str">
        <f t="shared" si="66"/>
        <v>Limestone cladding slabs and features; 30 mm thick; best quality limestone; including backing mortar, water repellents, and all necessary fixings and fittings materials; as specified and as shown on Drawings</v>
      </c>
      <c r="K144" s="74" t="s">
        <v>127</v>
      </c>
      <c r="L144" s="74"/>
      <c r="M144" s="74"/>
      <c r="N144" s="74"/>
      <c r="O144" s="787"/>
      <c r="P144" s="787"/>
      <c r="Q144" s="74"/>
      <c r="S144" s="74"/>
      <c r="T144" s="74"/>
      <c r="U144" s="74"/>
      <c r="V144" s="74"/>
      <c r="W144" s="787"/>
      <c r="X144" s="787"/>
    </row>
    <row r="145" spans="1:24" ht="15.75">
      <c r="A145" s="533" t="s">
        <v>2727</v>
      </c>
      <c r="B145" s="533">
        <v>5</v>
      </c>
      <c r="C145" s="533" t="s">
        <v>127</v>
      </c>
      <c r="D145" s="572" t="s">
        <v>1476</v>
      </c>
      <c r="E145" s="571" t="str">
        <f t="shared" si="65"/>
        <v xml:space="preserve"> METAL FABRICATIONS</v>
      </c>
      <c r="F145" s="533" t="str">
        <f t="shared" si="46"/>
        <v>AR</v>
      </c>
      <c r="G145" s="533" t="s">
        <v>2725</v>
      </c>
      <c r="H145" s="533">
        <v>144</v>
      </c>
      <c r="I145" s="533" t="str">
        <f t="shared" si="66"/>
        <v>044200 - EXTERIOR STONE CLADDING</v>
      </c>
      <c r="J145" s="533" t="str">
        <f t="shared" si="66"/>
        <v>044200 - EXTERIOR STONE CLADDING</v>
      </c>
      <c r="K145" s="74" t="s">
        <v>2</v>
      </c>
      <c r="L145" s="74" t="s">
        <v>25</v>
      </c>
      <c r="M145" s="614" t="s">
        <v>4</v>
      </c>
      <c r="N145" s="8" t="s">
        <v>5</v>
      </c>
      <c r="O145" s="788" t="s">
        <v>6</v>
      </c>
      <c r="P145" s="788" t="s">
        <v>7</v>
      </c>
      <c r="Q145" s="8"/>
      <c r="S145" s="74"/>
      <c r="T145" s="74"/>
      <c r="U145" s="614"/>
      <c r="V145" s="8"/>
      <c r="W145" s="788"/>
      <c r="X145" s="788"/>
    </row>
    <row r="146" spans="1:24" ht="15.75">
      <c r="A146" s="533" t="s">
        <v>2727</v>
      </c>
      <c r="B146" s="533">
        <v>5</v>
      </c>
      <c r="C146" s="533" t="s">
        <v>127</v>
      </c>
      <c r="D146" s="572" t="s">
        <v>1476</v>
      </c>
      <c r="E146" s="571" t="str">
        <f t="shared" si="65"/>
        <v xml:space="preserve"> METAL FABRICATIONS</v>
      </c>
      <c r="F146" s="533" t="str">
        <f t="shared" si="46"/>
        <v>AR</v>
      </c>
      <c r="G146" s="533" t="s">
        <v>2725</v>
      </c>
      <c r="H146" s="533">
        <v>145</v>
      </c>
      <c r="I146" s="533" t="str">
        <f t="shared" si="66"/>
        <v>Limestone cladding slabs and features; 30 mm thick; best quality limestone; including backing mortar, water repellents, and all necessary fixings and fittings materials; as specified and as shown on Drawings</v>
      </c>
      <c r="J146" s="533" t="str">
        <f t="shared" si="66"/>
        <v>Limestone cladding slabs and features; 30 mm thick; best quality limestone; including backing mortar, water repellents, and all necessary fixings and fittings materials; as specified and as shown on Drawings</v>
      </c>
      <c r="K146" s="75"/>
      <c r="L146" s="75"/>
      <c r="M146" s="165"/>
      <c r="N146" s="76"/>
      <c r="O146" s="750"/>
      <c r="P146" s="750" t="s">
        <v>8</v>
      </c>
      <c r="Q146" s="12"/>
      <c r="S146" s="75"/>
      <c r="T146" s="75"/>
      <c r="U146" s="165"/>
      <c r="V146" s="76"/>
      <c r="W146" s="750"/>
      <c r="X146" s="750"/>
    </row>
    <row r="147" spans="1:24" ht="15.75">
      <c r="A147" s="533" t="s">
        <v>2727</v>
      </c>
      <c r="B147" s="533">
        <v>5</v>
      </c>
      <c r="C147" s="533" t="s">
        <v>127</v>
      </c>
      <c r="D147" s="572" t="s">
        <v>1476</v>
      </c>
      <c r="E147" s="571" t="s">
        <v>1216</v>
      </c>
      <c r="F147" s="533" t="str">
        <f t="shared" si="46"/>
        <v>AR</v>
      </c>
      <c r="G147" s="533" t="s">
        <v>2725</v>
      </c>
      <c r="H147" s="533">
        <v>146</v>
      </c>
      <c r="I147" s="533" t="str">
        <f t="shared" ref="I147:I148" si="70">L147</f>
        <v>055000 - METAL FABRICATIONS</v>
      </c>
      <c r="J147" s="533" t="str">
        <f t="shared" ref="J147:J148" si="71">L147</f>
        <v>055000 - METAL FABRICATIONS</v>
      </c>
      <c r="K147" s="75"/>
      <c r="L147" s="75" t="s">
        <v>128</v>
      </c>
      <c r="M147" s="6"/>
      <c r="N147" s="77"/>
      <c r="O147" s="750"/>
      <c r="P147" s="750"/>
      <c r="Q147" s="12"/>
      <c r="S147" s="75"/>
      <c r="T147" s="75"/>
      <c r="U147" s="6"/>
      <c r="V147" s="77"/>
      <c r="W147" s="750"/>
      <c r="X147" s="750"/>
    </row>
    <row r="148" spans="1:24" ht="15.75">
      <c r="A148" s="533" t="s">
        <v>2727</v>
      </c>
      <c r="B148" s="533">
        <v>5</v>
      </c>
      <c r="C148" s="533" t="s">
        <v>127</v>
      </c>
      <c r="D148" s="572" t="s">
        <v>1476</v>
      </c>
      <c r="E148" s="571" t="str">
        <f t="shared" ref="E148:E154" si="72">E147</f>
        <v xml:space="preserve"> METAL FABRICATIONS</v>
      </c>
      <c r="F148" s="533" t="str">
        <f t="shared" si="46"/>
        <v>AR</v>
      </c>
      <c r="G148" s="533" t="s">
        <v>2725</v>
      </c>
      <c r="H148" s="533">
        <v>147</v>
      </c>
      <c r="I148" s="533" t="str">
        <f t="shared" si="70"/>
        <v>Access ladders; galvanized mild steel; comprising flat strings and bar rungs; including brackets, anchor bolts, polyurethane paint, fittings and fixings; complete; as specified and as Drg. A-502</v>
      </c>
      <c r="J148" s="533" t="str">
        <f t="shared" si="71"/>
        <v>Access ladders; galvanized mild steel; comprising flat strings and bar rungs; including brackets, anchor bolts, polyurethane paint, fittings and fixings; complete; as specified and as Drg. A-502</v>
      </c>
      <c r="K148" s="75"/>
      <c r="L148" s="75" t="s">
        <v>129</v>
      </c>
      <c r="M148" s="6"/>
      <c r="N148" s="77"/>
      <c r="O148" s="750"/>
      <c r="P148" s="750"/>
      <c r="Q148" s="12"/>
      <c r="S148" s="75"/>
      <c r="T148" s="75"/>
      <c r="U148" s="6"/>
      <c r="V148" s="77"/>
      <c r="W148" s="750"/>
      <c r="X148" s="750"/>
    </row>
    <row r="149" spans="1:24" ht="15.75">
      <c r="A149" s="533" t="s">
        <v>2727</v>
      </c>
      <c r="B149" s="533">
        <v>5</v>
      </c>
      <c r="C149" s="533" t="s">
        <v>127</v>
      </c>
      <c r="D149" s="572" t="s">
        <v>1476</v>
      </c>
      <c r="E149" s="571" t="str">
        <f t="shared" si="72"/>
        <v xml:space="preserve"> METAL FABRICATIONS</v>
      </c>
      <c r="F149" s="533" t="str">
        <f t="shared" si="46"/>
        <v>AR</v>
      </c>
      <c r="G149" s="533" t="s">
        <v>2722</v>
      </c>
      <c r="H149" s="533">
        <v>148</v>
      </c>
      <c r="I149" s="533" t="str">
        <f t="shared" ref="I149:J152" si="73">I147</f>
        <v>055000 - METAL FABRICATIONS</v>
      </c>
      <c r="J149" s="533" t="str">
        <f t="shared" si="73"/>
        <v>055000 - METAL FABRICATIONS</v>
      </c>
      <c r="K149" s="75" t="s">
        <v>13</v>
      </c>
      <c r="L149" s="75" t="s">
        <v>130</v>
      </c>
      <c r="M149" s="10">
        <v>1</v>
      </c>
      <c r="N149" s="78" t="s">
        <v>39</v>
      </c>
      <c r="O149" s="750">
        <v>450</v>
      </c>
      <c r="P149" s="748">
        <f t="shared" ref="P149:P152" si="74">O149*M149</f>
        <v>450</v>
      </c>
      <c r="Q149" s="25">
        <f t="shared" ref="Q149:Q152" si="75">O149</f>
        <v>450</v>
      </c>
      <c r="R149" s="729">
        <f t="shared" ref="R149:R152" si="76">P149</f>
        <v>450</v>
      </c>
      <c r="S149" s="75"/>
      <c r="T149" s="75"/>
      <c r="U149" s="10"/>
      <c r="V149" s="78"/>
      <c r="W149" s="750"/>
      <c r="X149" s="748"/>
    </row>
    <row r="150" spans="1:24" ht="15.75">
      <c r="A150" s="533" t="s">
        <v>2727</v>
      </c>
      <c r="B150" s="533">
        <v>5</v>
      </c>
      <c r="C150" s="533" t="s">
        <v>127</v>
      </c>
      <c r="D150" s="572" t="s">
        <v>1476</v>
      </c>
      <c r="E150" s="571" t="str">
        <f t="shared" si="72"/>
        <v xml:space="preserve"> METAL FABRICATIONS</v>
      </c>
      <c r="F150" s="533" t="str">
        <f t="shared" si="46"/>
        <v>AR</v>
      </c>
      <c r="G150" s="533" t="s">
        <v>2722</v>
      </c>
      <c r="H150" s="533">
        <v>149</v>
      </c>
      <c r="I150" s="533" t="str">
        <f t="shared" si="73"/>
        <v>Access ladders; galvanized mild steel; comprising flat strings and bar rungs; including brackets, anchor bolts, polyurethane paint, fittings and fixings; complete; as specified and as Drg. A-502</v>
      </c>
      <c r="J150" s="533" t="str">
        <f t="shared" si="73"/>
        <v>Access ladders; galvanized mild steel; comprising flat strings and bar rungs; including brackets, anchor bolts, polyurethane paint, fittings and fixings; complete; as specified and as Drg. A-502</v>
      </c>
      <c r="K150" s="75" t="s">
        <v>15</v>
      </c>
      <c r="L150" s="75" t="s">
        <v>131</v>
      </c>
      <c r="M150" s="10">
        <v>1</v>
      </c>
      <c r="N150" s="78" t="s">
        <v>39</v>
      </c>
      <c r="O150" s="750">
        <v>700</v>
      </c>
      <c r="P150" s="748">
        <f t="shared" si="74"/>
        <v>700</v>
      </c>
      <c r="Q150" s="25">
        <f t="shared" si="75"/>
        <v>700</v>
      </c>
      <c r="R150" s="729">
        <f t="shared" si="76"/>
        <v>700</v>
      </c>
      <c r="S150" s="75"/>
      <c r="T150" s="75"/>
      <c r="U150" s="10"/>
      <c r="V150" s="78"/>
      <c r="W150" s="750"/>
      <c r="X150" s="748"/>
    </row>
    <row r="151" spans="1:24" ht="15.75">
      <c r="A151" s="533" t="s">
        <v>2727</v>
      </c>
      <c r="B151" s="533">
        <v>5</v>
      </c>
      <c r="C151" s="533" t="s">
        <v>127</v>
      </c>
      <c r="D151" s="572" t="s">
        <v>1476</v>
      </c>
      <c r="E151" s="571" t="str">
        <f t="shared" si="72"/>
        <v xml:space="preserve"> METAL FABRICATIONS</v>
      </c>
      <c r="F151" s="533" t="str">
        <f t="shared" si="46"/>
        <v>AR</v>
      </c>
      <c r="G151" s="533" t="s">
        <v>2722</v>
      </c>
      <c r="H151" s="533">
        <v>150</v>
      </c>
      <c r="I151" s="533" t="str">
        <f t="shared" si="73"/>
        <v>055000 - METAL FABRICATIONS</v>
      </c>
      <c r="J151" s="533" t="str">
        <f t="shared" si="73"/>
        <v>055000 - METAL FABRICATIONS</v>
      </c>
      <c r="K151" s="75" t="s">
        <v>17</v>
      </c>
      <c r="L151" s="75" t="s">
        <v>132</v>
      </c>
      <c r="M151" s="10">
        <v>1</v>
      </c>
      <c r="N151" s="78" t="s">
        <v>39</v>
      </c>
      <c r="O151" s="750">
        <v>760</v>
      </c>
      <c r="P151" s="748">
        <f t="shared" si="74"/>
        <v>760</v>
      </c>
      <c r="Q151" s="25">
        <f t="shared" si="75"/>
        <v>760</v>
      </c>
      <c r="R151" s="729">
        <f t="shared" si="76"/>
        <v>760</v>
      </c>
      <c r="S151" s="75"/>
      <c r="T151" s="75"/>
      <c r="U151" s="10"/>
      <c r="V151" s="78"/>
      <c r="W151" s="750"/>
      <c r="X151" s="748"/>
    </row>
    <row r="152" spans="1:24" ht="15.75">
      <c r="A152" s="533" t="s">
        <v>2727</v>
      </c>
      <c r="B152" s="533">
        <v>5</v>
      </c>
      <c r="C152" s="533" t="s">
        <v>127</v>
      </c>
      <c r="D152" s="572" t="s">
        <v>1476</v>
      </c>
      <c r="E152" s="571" t="str">
        <f t="shared" si="72"/>
        <v xml:space="preserve"> METAL FABRICATIONS</v>
      </c>
      <c r="F152" s="533" t="str">
        <f t="shared" si="46"/>
        <v>AR</v>
      </c>
      <c r="G152" s="533" t="s">
        <v>2722</v>
      </c>
      <c r="H152" s="533">
        <v>151</v>
      </c>
      <c r="I152" s="533" t="str">
        <f t="shared" si="73"/>
        <v>Access ladders; galvanized mild steel; comprising flat strings and bar rungs; including brackets, anchor bolts, polyurethane paint, fittings and fixings; complete; as specified and as Drg. A-502</v>
      </c>
      <c r="J152" s="533" t="str">
        <f t="shared" si="73"/>
        <v>Access ladders; galvanized mild steel; comprising flat strings and bar rungs; including brackets, anchor bolts, polyurethane paint, fittings and fixings; complete; as specified and as Drg. A-502</v>
      </c>
      <c r="K152" s="75" t="s">
        <v>19</v>
      </c>
      <c r="L152" s="75" t="s">
        <v>133</v>
      </c>
      <c r="M152" s="10">
        <v>1</v>
      </c>
      <c r="N152" s="78" t="s">
        <v>39</v>
      </c>
      <c r="O152" s="750">
        <v>800</v>
      </c>
      <c r="P152" s="748">
        <f t="shared" si="74"/>
        <v>800</v>
      </c>
      <c r="Q152" s="25">
        <f t="shared" si="75"/>
        <v>800</v>
      </c>
      <c r="R152" s="729">
        <f t="shared" si="76"/>
        <v>800</v>
      </c>
      <c r="S152" s="75"/>
      <c r="T152" s="75"/>
      <c r="U152" s="10"/>
      <c r="V152" s="78"/>
      <c r="W152" s="750"/>
      <c r="X152" s="748"/>
    </row>
    <row r="153" spans="1:24" ht="15.75">
      <c r="A153" s="533" t="s">
        <v>2727</v>
      </c>
      <c r="B153" s="533">
        <v>5</v>
      </c>
      <c r="C153" s="533" t="s">
        <v>127</v>
      </c>
      <c r="D153" s="572" t="s">
        <v>1476</v>
      </c>
      <c r="E153" s="571" t="str">
        <f t="shared" si="72"/>
        <v xml:space="preserve"> METAL FABRICATIONS</v>
      </c>
      <c r="F153" s="533" t="str">
        <f t="shared" si="46"/>
        <v>AR</v>
      </c>
      <c r="G153" s="533" t="s">
        <v>2725</v>
      </c>
      <c r="H153" s="533">
        <v>152</v>
      </c>
      <c r="I153" s="533" t="str">
        <f>L153</f>
        <v>Burglar bar protection; comprising steel bar welded to steel box frame; including epoxy paint, ironmongery, fittings and fixings; complete; as specified and as Drg. A-600</v>
      </c>
      <c r="J153" s="533" t="str">
        <f>L153</f>
        <v>Burglar bar protection; comprising steel bar welded to steel box frame; including epoxy paint, ironmongery, fittings and fixings; complete; as specified and as Drg. A-600</v>
      </c>
      <c r="K153" s="218"/>
      <c r="L153" s="218" t="s">
        <v>134</v>
      </c>
      <c r="M153" s="615"/>
      <c r="N153" s="225"/>
      <c r="O153" s="789"/>
      <c r="P153" s="750"/>
      <c r="Q153" s="78"/>
      <c r="S153" s="224"/>
      <c r="T153" s="224"/>
      <c r="U153" s="621"/>
      <c r="V153" s="225"/>
      <c r="W153" s="789"/>
      <c r="X153" s="750"/>
    </row>
    <row r="154" spans="1:24" ht="15.75">
      <c r="A154" s="533" t="s">
        <v>2727</v>
      </c>
      <c r="B154" s="533">
        <v>5</v>
      </c>
      <c r="C154" s="533" t="s">
        <v>127</v>
      </c>
      <c r="D154" s="572" t="s">
        <v>1476</v>
      </c>
      <c r="E154" s="571" t="str">
        <f t="shared" si="72"/>
        <v xml:space="preserve"> METAL FABRICATIONS</v>
      </c>
      <c r="F154" s="533" t="str">
        <f t="shared" si="46"/>
        <v>AR</v>
      </c>
      <c r="G154" s="533" t="s">
        <v>2722</v>
      </c>
      <c r="H154" s="533">
        <v>153</v>
      </c>
      <c r="I154" s="533" t="str">
        <f>I152</f>
        <v>Access ladders; galvanized mild steel; comprising flat strings and bar rungs; including brackets, anchor bolts, polyurethane paint, fittings and fixings; complete; as specified and as Drg. A-502</v>
      </c>
      <c r="J154" s="533" t="str">
        <f>J152</f>
        <v>Access ladders; galvanized mild steel; comprising flat strings and bar rungs; including brackets, anchor bolts, polyurethane paint, fittings and fixings; complete; as specified and as Drg. A-502</v>
      </c>
      <c r="K154" s="218" t="s">
        <v>20</v>
      </c>
      <c r="L154" s="218" t="s">
        <v>135</v>
      </c>
      <c r="M154" s="218">
        <v>1</v>
      </c>
      <c r="N154" s="225" t="s">
        <v>39</v>
      </c>
      <c r="O154" s="750"/>
      <c r="P154" s="750"/>
      <c r="Q154" s="25">
        <f>O154</f>
        <v>0</v>
      </c>
      <c r="R154" s="729">
        <f>P154</f>
        <v>0</v>
      </c>
      <c r="S154" s="224"/>
      <c r="T154" s="224"/>
      <c r="U154" s="224"/>
      <c r="V154" s="225"/>
      <c r="W154" s="750"/>
      <c r="X154" s="750"/>
    </row>
    <row r="155" spans="1:24" ht="15.75">
      <c r="A155" s="533" t="s">
        <v>2727</v>
      </c>
      <c r="B155" s="533">
        <v>5</v>
      </c>
      <c r="C155" s="533" t="s">
        <v>127</v>
      </c>
      <c r="D155" s="572" t="s">
        <v>1478</v>
      </c>
      <c r="E155" s="571" t="s">
        <v>1217</v>
      </c>
      <c r="F155" s="533" t="str">
        <f t="shared" si="46"/>
        <v>AR</v>
      </c>
      <c r="G155" s="533" t="s">
        <v>2725</v>
      </c>
      <c r="H155" s="533">
        <v>154</v>
      </c>
      <c r="I155" s="533" t="str">
        <f t="shared" ref="I155:I156" si="77">L155</f>
        <v>055213 - PIPE AND TUBE RAILINGS</v>
      </c>
      <c r="J155" s="533" t="str">
        <f t="shared" ref="J155:J156" si="78">L155</f>
        <v>055213 - PIPE AND TUBE RAILINGS</v>
      </c>
      <c r="K155" s="218"/>
      <c r="L155" s="218" t="s">
        <v>136</v>
      </c>
      <c r="M155" s="616"/>
      <c r="N155" s="790"/>
      <c r="O155" s="750"/>
      <c r="P155" s="750"/>
      <c r="Q155" s="12"/>
      <c r="S155" s="224"/>
      <c r="T155" s="224"/>
      <c r="U155" s="617"/>
      <c r="V155" s="790"/>
      <c r="W155" s="750"/>
      <c r="X155" s="750"/>
    </row>
    <row r="156" spans="1:24" ht="15.75">
      <c r="A156" s="533" t="s">
        <v>2727</v>
      </c>
      <c r="B156" s="533">
        <v>5</v>
      </c>
      <c r="C156" s="533" t="s">
        <v>127</v>
      </c>
      <c r="D156" s="572" t="s">
        <v>1478</v>
      </c>
      <c r="E156" s="571" t="str">
        <f t="shared" ref="E156:E160" si="79">E155</f>
        <v xml:space="preserve"> PIPE AND TUBE RAILINGS</v>
      </c>
      <c r="F156" s="533" t="str">
        <f t="shared" si="46"/>
        <v>AR</v>
      </c>
      <c r="G156" s="533" t="s">
        <v>2725</v>
      </c>
      <c r="H156" s="533">
        <v>155</v>
      </c>
      <c r="I156" s="533" t="str">
        <f t="shared" si="77"/>
        <v>Balustrades and handrails; constructed from galvanized tubular steel, finish to receive paint; comprising 60 diameter top rail, 25 diameter intermediate rails, 37.5 diameter posts; including mild steel cover flange, anchored to concrete; fittings and fixings; complete; as specified and as Drg. A-501; detail 1</v>
      </c>
      <c r="J156" s="533" t="str">
        <f t="shared" si="78"/>
        <v>Balustrades and handrails; constructed from galvanized tubular steel, finish to receive paint; comprising 60 diameter top rail, 25 diameter intermediate rails, 37.5 diameter posts; including mild steel cover flange, anchored to concrete; fittings and fixings; complete; as specified and as Drg. A-501; detail 1</v>
      </c>
      <c r="K156" s="218"/>
      <c r="L156" s="218" t="s">
        <v>137</v>
      </c>
      <c r="M156" s="617"/>
      <c r="N156" s="790"/>
      <c r="O156" s="750"/>
      <c r="P156" s="750"/>
      <c r="Q156" s="12"/>
      <c r="S156" s="224"/>
      <c r="T156" s="224"/>
      <c r="U156" s="617"/>
      <c r="V156" s="790"/>
      <c r="W156" s="750"/>
      <c r="X156" s="750"/>
    </row>
    <row r="157" spans="1:24" ht="15.75">
      <c r="A157" s="533" t="s">
        <v>2727</v>
      </c>
      <c r="B157" s="533">
        <v>5</v>
      </c>
      <c r="C157" s="533" t="s">
        <v>127</v>
      </c>
      <c r="D157" s="572" t="s">
        <v>1478</v>
      </c>
      <c r="E157" s="571" t="str">
        <f t="shared" si="79"/>
        <v xml:space="preserve"> PIPE AND TUBE RAILINGS</v>
      </c>
      <c r="F157" s="533" t="str">
        <f t="shared" si="46"/>
        <v>AR</v>
      </c>
      <c r="G157" s="533" t="s">
        <v>2722</v>
      </c>
      <c r="H157" s="533">
        <v>156</v>
      </c>
      <c r="I157" s="533" t="str">
        <f>I155</f>
        <v>055213 - PIPE AND TUBE RAILINGS</v>
      </c>
      <c r="J157" s="533" t="str">
        <f>J155</f>
        <v>055213 - PIPE AND TUBE RAILINGS</v>
      </c>
      <c r="K157" s="218" t="s">
        <v>13</v>
      </c>
      <c r="L157" s="218" t="s">
        <v>138</v>
      </c>
      <c r="M157" s="193">
        <v>25</v>
      </c>
      <c r="N157" s="226" t="s">
        <v>95</v>
      </c>
      <c r="O157" s="750"/>
      <c r="P157" s="750"/>
      <c r="Q157" s="25">
        <f>O157</f>
        <v>0</v>
      </c>
      <c r="R157" s="729">
        <f>P157</f>
        <v>0</v>
      </c>
      <c r="S157" s="224"/>
      <c r="T157" s="224"/>
      <c r="U157" s="290"/>
      <c r="V157" s="226"/>
      <c r="W157" s="750"/>
      <c r="X157" s="750"/>
    </row>
    <row r="158" spans="1:24" ht="15.75">
      <c r="A158" s="533" t="s">
        <v>2727</v>
      </c>
      <c r="B158" s="533">
        <v>5</v>
      </c>
      <c r="C158" s="533" t="s">
        <v>127</v>
      </c>
      <c r="D158" s="572" t="s">
        <v>1478</v>
      </c>
      <c r="E158" s="571" t="str">
        <f t="shared" si="79"/>
        <v xml:space="preserve"> PIPE AND TUBE RAILINGS</v>
      </c>
      <c r="F158" s="533" t="str">
        <f t="shared" si="46"/>
        <v>AR</v>
      </c>
      <c r="G158" s="533" t="s">
        <v>2725</v>
      </c>
      <c r="H158" s="533">
        <v>157</v>
      </c>
      <c r="I158" s="533" t="str">
        <f>L158</f>
        <v>Steel handrail and balustrades; comprising 60 diameter tubular steel section handrail, 25 diameter steel rail and 40 x 10 steel support; including steel cover flange, anchored to concrete; fittings and fixings; complete; as specified and as Drg. A-503; detail 10</v>
      </c>
      <c r="J158" s="533" t="str">
        <f>L158</f>
        <v>Steel handrail and balustrades; comprising 60 diameter tubular steel section handrail, 25 diameter steel rail and 40 x 10 steel support; including steel cover flange, anchored to concrete; fittings and fixings; complete; as specified and as Drg. A-503; detail 10</v>
      </c>
      <c r="K158" s="218"/>
      <c r="L158" s="218" t="s">
        <v>139</v>
      </c>
      <c r="M158" s="616"/>
      <c r="N158" s="226"/>
      <c r="O158" s="750"/>
      <c r="P158" s="750"/>
      <c r="Q158" s="12"/>
      <c r="S158" s="224"/>
      <c r="T158" s="224"/>
      <c r="U158" s="617"/>
      <c r="V158" s="226"/>
      <c r="W158" s="750"/>
      <c r="X158" s="750"/>
    </row>
    <row r="159" spans="1:24" ht="15.75">
      <c r="A159" s="533" t="s">
        <v>2727</v>
      </c>
      <c r="B159" s="533">
        <v>5</v>
      </c>
      <c r="C159" s="533" t="s">
        <v>127</v>
      </c>
      <c r="D159" s="572" t="s">
        <v>1478</v>
      </c>
      <c r="E159" s="571" t="str">
        <f t="shared" si="79"/>
        <v xml:space="preserve"> PIPE AND TUBE RAILINGS</v>
      </c>
      <c r="F159" s="533" t="str">
        <f t="shared" si="46"/>
        <v>AR</v>
      </c>
      <c r="G159" s="533" t="s">
        <v>2722</v>
      </c>
      <c r="H159" s="533">
        <v>158</v>
      </c>
      <c r="I159" s="533" t="str">
        <f t="shared" ref="I159:J160" si="80">I157</f>
        <v>055213 - PIPE AND TUBE RAILINGS</v>
      </c>
      <c r="J159" s="533" t="str">
        <f t="shared" si="80"/>
        <v>055213 - PIPE AND TUBE RAILINGS</v>
      </c>
      <c r="K159" s="218" t="s">
        <v>15</v>
      </c>
      <c r="L159" s="218" t="s">
        <v>140</v>
      </c>
      <c r="M159" s="193">
        <v>3</v>
      </c>
      <c r="N159" s="226" t="s">
        <v>95</v>
      </c>
      <c r="O159" s="750"/>
      <c r="P159" s="750"/>
      <c r="Q159" s="25">
        <f t="shared" ref="Q159:Q160" si="81">O159</f>
        <v>0</v>
      </c>
      <c r="R159" s="729">
        <f t="shared" ref="R159:R160" si="82">P159</f>
        <v>0</v>
      </c>
      <c r="S159" s="224"/>
      <c r="T159" s="224"/>
      <c r="U159" s="290"/>
      <c r="V159" s="226"/>
      <c r="W159" s="750"/>
      <c r="X159" s="750"/>
    </row>
    <row r="160" spans="1:24" ht="15.75">
      <c r="A160" s="533" t="s">
        <v>2727</v>
      </c>
      <c r="B160" s="533">
        <v>5</v>
      </c>
      <c r="C160" s="533" t="s">
        <v>127</v>
      </c>
      <c r="D160" s="572" t="s">
        <v>1478</v>
      </c>
      <c r="E160" s="571" t="str">
        <f t="shared" si="79"/>
        <v xml:space="preserve"> PIPE AND TUBE RAILINGS</v>
      </c>
      <c r="F160" s="533" t="str">
        <f t="shared" si="46"/>
        <v>AR</v>
      </c>
      <c r="G160" s="533" t="s">
        <v>2722</v>
      </c>
      <c r="H160" s="533">
        <v>159</v>
      </c>
      <c r="I160" s="533" t="str">
        <f t="shared" si="80"/>
        <v>Steel handrail and balustrades; comprising 60 diameter tubular steel section handrail, 25 diameter steel rail and 40 x 10 steel support; including steel cover flange, anchored to concrete; fittings and fixings; complete; as specified and as Drg. A-503; detail 10</v>
      </c>
      <c r="J160" s="533" t="str">
        <f t="shared" si="80"/>
        <v>Steel handrail and balustrades; comprising 60 diameter tubular steel section handrail, 25 diameter steel rail and 40 x 10 steel support; including steel cover flange, anchored to concrete; fittings and fixings; complete; as specified and as Drg. A-503; detail 10</v>
      </c>
      <c r="K160" s="218" t="s">
        <v>17</v>
      </c>
      <c r="L160" s="218" t="s">
        <v>141</v>
      </c>
      <c r="M160" s="193">
        <v>29</v>
      </c>
      <c r="N160" s="226" t="s">
        <v>95</v>
      </c>
      <c r="O160" s="750"/>
      <c r="P160" s="750"/>
      <c r="Q160" s="25">
        <f t="shared" si="81"/>
        <v>0</v>
      </c>
      <c r="R160" s="729">
        <f t="shared" si="82"/>
        <v>0</v>
      </c>
      <c r="S160" s="224"/>
      <c r="T160" s="224"/>
      <c r="U160" s="290"/>
      <c r="V160" s="226"/>
      <c r="W160" s="750"/>
      <c r="X160" s="750"/>
    </row>
    <row r="161" spans="1:24" ht="15.75">
      <c r="A161" s="533" t="s">
        <v>2727</v>
      </c>
      <c r="B161" s="533">
        <v>5</v>
      </c>
      <c r="C161" s="533" t="s">
        <v>127</v>
      </c>
      <c r="D161" s="572" t="s">
        <v>2737</v>
      </c>
      <c r="E161" s="571" t="s">
        <v>1218</v>
      </c>
      <c r="F161" s="533" t="s">
        <v>1321</v>
      </c>
      <c r="G161" s="533" t="s">
        <v>2725</v>
      </c>
      <c r="H161" s="533">
        <v>160</v>
      </c>
      <c r="I161" s="533" t="str">
        <f t="shared" ref="I161:I162" si="83">L161</f>
        <v>055300 - METAL GRATINGS</v>
      </c>
      <c r="J161" s="533" t="str">
        <f t="shared" ref="J161:J162" si="84">L161</f>
        <v>055300 - METAL GRATINGS</v>
      </c>
      <c r="K161" s="75"/>
      <c r="L161" s="75" t="s">
        <v>142</v>
      </c>
      <c r="M161" s="6"/>
      <c r="N161" s="78"/>
      <c r="O161" s="750"/>
      <c r="P161" s="750"/>
      <c r="Q161" s="12"/>
      <c r="S161" s="75"/>
      <c r="T161" s="75"/>
      <c r="U161" s="6"/>
      <c r="V161" s="78"/>
      <c r="W161" s="750"/>
      <c r="X161" s="750"/>
    </row>
    <row r="162" spans="1:24" ht="15.75">
      <c r="A162" s="533" t="s">
        <v>2727</v>
      </c>
      <c r="B162" s="533">
        <v>5</v>
      </c>
      <c r="C162" s="533" t="s">
        <v>127</v>
      </c>
      <c r="D162" s="572" t="s">
        <v>2737</v>
      </c>
      <c r="E162" s="571" t="str">
        <f t="shared" ref="E162:E164" si="85">E161</f>
        <v xml:space="preserve"> METAL GRATINGS</v>
      </c>
      <c r="F162" s="533" t="s">
        <v>1321</v>
      </c>
      <c r="G162" s="533" t="s">
        <v>2725</v>
      </c>
      <c r="H162" s="533">
        <v>161</v>
      </c>
      <c r="I162" s="533" t="str">
        <f t="shared" si="83"/>
        <v>Trench cover, ductile iron grating; comprising solid rectangular bearing bars; including galvanized steel angle frame set in concrete, fixings and fittings; complete; as specified and as Drg. A-501; detail 8</v>
      </c>
      <c r="J162" s="533" t="str">
        <f t="shared" si="84"/>
        <v>Trench cover, ductile iron grating; comprising solid rectangular bearing bars; including galvanized steel angle frame set in concrete, fixings and fittings; complete; as specified and as Drg. A-501; detail 8</v>
      </c>
      <c r="K162" s="75"/>
      <c r="L162" s="75" t="s">
        <v>143</v>
      </c>
      <c r="M162" s="6"/>
      <c r="N162" s="78"/>
      <c r="O162" s="750"/>
      <c r="P162" s="750"/>
      <c r="Q162" s="12"/>
      <c r="S162" s="75"/>
      <c r="T162" s="75"/>
      <c r="U162" s="6"/>
      <c r="V162" s="78"/>
      <c r="W162" s="750"/>
      <c r="X162" s="750"/>
    </row>
    <row r="163" spans="1:24" ht="15.75">
      <c r="A163" s="533" t="s">
        <v>2727</v>
      </c>
      <c r="B163" s="533">
        <v>5</v>
      </c>
      <c r="C163" s="533" t="s">
        <v>127</v>
      </c>
      <c r="D163" s="572" t="s">
        <v>2737</v>
      </c>
      <c r="E163" s="571" t="str">
        <f t="shared" si="85"/>
        <v xml:space="preserve"> METAL GRATINGS</v>
      </c>
      <c r="F163" s="533" t="s">
        <v>1321</v>
      </c>
      <c r="G163" s="533" t="s">
        <v>2722</v>
      </c>
      <c r="H163" s="533">
        <v>162</v>
      </c>
      <c r="I163" s="533" t="str">
        <f t="shared" ref="I163:J164" si="86">I161</f>
        <v>055300 - METAL GRATINGS</v>
      </c>
      <c r="J163" s="533" t="str">
        <f t="shared" si="86"/>
        <v>055300 - METAL GRATINGS</v>
      </c>
      <c r="K163" s="75" t="s">
        <v>13</v>
      </c>
      <c r="L163" s="75" t="s">
        <v>144</v>
      </c>
      <c r="M163" s="10">
        <v>6</v>
      </c>
      <c r="N163" s="78" t="s">
        <v>95</v>
      </c>
      <c r="O163" s="750">
        <v>160</v>
      </c>
      <c r="P163" s="748">
        <f t="shared" ref="P163:P164" si="87">O163*M163</f>
        <v>960</v>
      </c>
      <c r="Q163" s="25">
        <f t="shared" ref="Q163:Q164" si="88">O163</f>
        <v>160</v>
      </c>
      <c r="R163" s="729">
        <f t="shared" ref="R163:R164" si="89">P163</f>
        <v>960</v>
      </c>
      <c r="S163" s="75"/>
      <c r="T163" s="75"/>
      <c r="U163" s="10"/>
      <c r="V163" s="78"/>
      <c r="W163" s="750"/>
      <c r="X163" s="748"/>
    </row>
    <row r="164" spans="1:24" ht="15.75">
      <c r="A164" s="533" t="s">
        <v>2727</v>
      </c>
      <c r="B164" s="533">
        <v>5</v>
      </c>
      <c r="C164" s="533" t="s">
        <v>127</v>
      </c>
      <c r="D164" s="572" t="s">
        <v>2737</v>
      </c>
      <c r="E164" s="571" t="str">
        <f t="shared" si="85"/>
        <v xml:space="preserve"> METAL GRATINGS</v>
      </c>
      <c r="F164" s="533" t="s">
        <v>1321</v>
      </c>
      <c r="G164" s="533" t="s">
        <v>2722</v>
      </c>
      <c r="H164" s="533">
        <v>163</v>
      </c>
      <c r="I164" s="533" t="str">
        <f t="shared" si="86"/>
        <v>Trench cover, ductile iron grating; comprising solid rectangular bearing bars; including galvanized steel angle frame set in concrete, fixings and fittings; complete; as specified and as Drg. A-501; detail 8</v>
      </c>
      <c r="J164" s="533" t="str">
        <f t="shared" si="86"/>
        <v>Trench cover, ductile iron grating; comprising solid rectangular bearing bars; including galvanized steel angle frame set in concrete, fixings and fittings; complete; as specified and as Drg. A-501; detail 8</v>
      </c>
      <c r="K164" s="75" t="s">
        <v>15</v>
      </c>
      <c r="L164" s="75" t="s">
        <v>145</v>
      </c>
      <c r="M164" s="10">
        <v>1</v>
      </c>
      <c r="N164" s="78" t="s">
        <v>39</v>
      </c>
      <c r="O164" s="750">
        <v>300</v>
      </c>
      <c r="P164" s="748">
        <f t="shared" si="87"/>
        <v>300</v>
      </c>
      <c r="Q164" s="25">
        <f t="shared" si="88"/>
        <v>300</v>
      </c>
      <c r="R164" s="729">
        <f t="shared" si="89"/>
        <v>300</v>
      </c>
      <c r="S164" s="75"/>
      <c r="T164" s="75"/>
      <c r="U164" s="10"/>
      <c r="V164" s="78"/>
      <c r="W164" s="750"/>
      <c r="X164" s="748"/>
    </row>
    <row r="165" spans="1:24" ht="15.75">
      <c r="A165" s="533" t="s">
        <v>2727</v>
      </c>
      <c r="B165" s="533">
        <v>5</v>
      </c>
      <c r="C165" s="533" t="s">
        <v>127</v>
      </c>
      <c r="D165" s="572" t="s">
        <v>1488</v>
      </c>
      <c r="E165" s="571" t="s">
        <v>1219</v>
      </c>
      <c r="F165" s="533" t="str">
        <f t="shared" si="46"/>
        <v>AR</v>
      </c>
      <c r="G165" s="533" t="s">
        <v>2725</v>
      </c>
      <c r="H165" s="533">
        <v>164</v>
      </c>
      <c r="I165" s="533" t="str">
        <f t="shared" ref="I165:I166" si="90">L165</f>
        <v>057300 - DECORATIVE METAL RAILINGS</v>
      </c>
      <c r="J165" s="533" t="str">
        <f t="shared" ref="J165:J166" si="91">L165</f>
        <v>057300 - DECORATIVE METAL RAILINGS</v>
      </c>
      <c r="K165" s="75"/>
      <c r="L165" s="75" t="s">
        <v>146</v>
      </c>
      <c r="M165" s="6"/>
      <c r="N165" s="77"/>
      <c r="O165" s="750"/>
      <c r="P165" s="750"/>
      <c r="Q165" s="12"/>
      <c r="S165" s="75"/>
      <c r="T165" s="75"/>
      <c r="U165" s="6"/>
      <c r="V165" s="77"/>
      <c r="W165" s="750"/>
      <c r="X165" s="750"/>
    </row>
    <row r="166" spans="1:24" ht="16.5" thickBot="1">
      <c r="A166" s="533" t="s">
        <v>2727</v>
      </c>
      <c r="B166" s="533">
        <v>5</v>
      </c>
      <c r="C166" s="533" t="s">
        <v>127</v>
      </c>
      <c r="D166" s="572" t="s">
        <v>1488</v>
      </c>
      <c r="E166" s="571" t="str">
        <f t="shared" ref="E166:E168" si="92">E165</f>
        <v xml:space="preserve"> DECORATIVE METAL RAILINGS</v>
      </c>
      <c r="F166" s="533" t="str">
        <f t="shared" si="46"/>
        <v>AR</v>
      </c>
      <c r="G166" s="533" t="s">
        <v>2725</v>
      </c>
      <c r="H166" s="533">
        <v>165</v>
      </c>
      <c r="I166" s="533" t="str">
        <f t="shared" si="90"/>
        <v>Glass balustrades and handrails; comprising 76 diameter aluminum tubular section handrail, clear laminated tempered glass baluster, 50 x 50 aluminum hollow section bottom rail and posts; including flanges, fittings and fixings; complete; as specified and as Drg. A-503; detail 9</v>
      </c>
      <c r="J166" s="533" t="str">
        <f t="shared" si="91"/>
        <v>Glass balustrades and handrails; comprising 76 diameter aluminum tubular section handrail, clear laminated tempered glass baluster, 50 x 50 aluminum hollow section bottom rail and posts; including flanges, fittings and fixings; complete; as specified and as Drg. A-503; detail 9</v>
      </c>
      <c r="K166" s="75"/>
      <c r="L166" s="75" t="s">
        <v>1072</v>
      </c>
      <c r="M166" s="574"/>
      <c r="N166" s="77"/>
      <c r="O166" s="750"/>
      <c r="P166" s="750"/>
      <c r="Q166" s="12"/>
      <c r="S166" s="75"/>
      <c r="T166" s="75"/>
      <c r="U166" s="574"/>
      <c r="V166" s="77"/>
      <c r="W166" s="750"/>
      <c r="X166" s="750"/>
    </row>
    <row r="167" spans="1:24" ht="16.5" thickBot="1">
      <c r="A167" s="533" t="s">
        <v>2727</v>
      </c>
      <c r="B167" s="533">
        <v>5</v>
      </c>
      <c r="C167" s="533" t="s">
        <v>127</v>
      </c>
      <c r="D167" s="572" t="s">
        <v>1488</v>
      </c>
      <c r="E167" s="571" t="str">
        <f t="shared" si="92"/>
        <v xml:space="preserve"> DECORATIVE METAL RAILINGS</v>
      </c>
      <c r="F167" s="533" t="str">
        <f t="shared" si="46"/>
        <v>AR</v>
      </c>
      <c r="G167" s="533" t="s">
        <v>2722</v>
      </c>
      <c r="H167" s="533">
        <v>166</v>
      </c>
      <c r="I167" s="533" t="str">
        <f t="shared" ref="I167:J173" si="93">I165</f>
        <v>057300 - DECORATIVE METAL RAILINGS</v>
      </c>
      <c r="J167" s="533" t="str">
        <f t="shared" si="93"/>
        <v>057300 - DECORATIVE METAL RAILINGS</v>
      </c>
      <c r="K167" s="75" t="s">
        <v>13</v>
      </c>
      <c r="L167" s="75" t="s">
        <v>147</v>
      </c>
      <c r="M167" s="10">
        <v>12</v>
      </c>
      <c r="N167" s="220" t="s">
        <v>95</v>
      </c>
      <c r="O167" s="750">
        <v>190</v>
      </c>
      <c r="P167" s="748">
        <f>O167*M167</f>
        <v>2280</v>
      </c>
      <c r="Q167" s="25">
        <f>O167</f>
        <v>190</v>
      </c>
      <c r="R167" s="729">
        <f>P167</f>
        <v>2280</v>
      </c>
      <c r="S167" s="75"/>
      <c r="T167" s="75"/>
      <c r="U167" s="10"/>
      <c r="V167" s="220"/>
      <c r="W167" s="750"/>
      <c r="X167" s="748"/>
    </row>
    <row r="168" spans="1:24" ht="15.75">
      <c r="A168" s="533" t="s">
        <v>2727</v>
      </c>
      <c r="B168" s="533">
        <v>5</v>
      </c>
      <c r="C168" s="533" t="s">
        <v>127</v>
      </c>
      <c r="D168" s="572" t="s">
        <v>1488</v>
      </c>
      <c r="E168" s="571" t="str">
        <f t="shared" si="92"/>
        <v xml:space="preserve"> DECORATIVE METAL RAILINGS</v>
      </c>
      <c r="F168" s="533" t="str">
        <f t="shared" si="46"/>
        <v>AR</v>
      </c>
      <c r="G168" s="533" t="s">
        <v>2725</v>
      </c>
      <c r="H168" s="533">
        <v>167</v>
      </c>
      <c r="I168" s="533" t="str">
        <f t="shared" si="93"/>
        <v>Glass balustrades and handrails; comprising 76 diameter aluminum tubular section handrail, clear laminated tempered glass baluster, 50 x 50 aluminum hollow section bottom rail and posts; including flanges, fittings and fixings; complete; as specified and as Drg. A-503; detail 9</v>
      </c>
      <c r="J168" s="533" t="str">
        <f t="shared" si="93"/>
        <v>Glass balustrades and handrails; comprising 76 diameter aluminum tubular section handrail, clear laminated tempered glass baluster, 50 x 50 aluminum hollow section bottom rail and posts; including flanges, fittings and fixings; complete; as specified and as Drg. A-503; detail 9</v>
      </c>
      <c r="K168" s="74" t="s">
        <v>148</v>
      </c>
      <c r="L168" s="74"/>
      <c r="M168" s="165"/>
      <c r="N168" s="76"/>
      <c r="O168" s="791"/>
      <c r="P168" s="792"/>
      <c r="Q168" s="618"/>
      <c r="S168" s="74"/>
      <c r="T168" s="74"/>
      <c r="U168" s="165"/>
      <c r="V168" s="76"/>
      <c r="W168" s="791"/>
      <c r="X168" s="792"/>
    </row>
    <row r="169" spans="1:24" ht="15.75">
      <c r="A169" s="533" t="s">
        <v>2727</v>
      </c>
      <c r="B169" s="533">
        <v>5</v>
      </c>
      <c r="C169" s="533" t="s">
        <v>127</v>
      </c>
      <c r="D169" s="10" t="s">
        <v>22</v>
      </c>
      <c r="E169" s="10" t="s">
        <v>22</v>
      </c>
      <c r="G169" s="533" t="s">
        <v>2724</v>
      </c>
      <c r="H169" s="533">
        <v>168</v>
      </c>
      <c r="I169" s="533" t="str">
        <f t="shared" si="93"/>
        <v>057300 - DECORATIVE METAL RAILINGS</v>
      </c>
      <c r="J169" s="533" t="str">
        <f t="shared" si="93"/>
        <v>057300 - DECORATIVE METAL RAILINGS</v>
      </c>
      <c r="K169" s="75" t="s">
        <v>22</v>
      </c>
      <c r="L169" s="75"/>
      <c r="M169" s="165"/>
      <c r="N169" s="76"/>
      <c r="O169" s="750" t="s">
        <v>8</v>
      </c>
      <c r="P169" s="748">
        <f>SUM(P149:P167)</f>
        <v>6250</v>
      </c>
      <c r="Q169" s="12"/>
      <c r="S169" s="75"/>
      <c r="T169" s="75"/>
      <c r="U169" s="165"/>
      <c r="V169" s="76"/>
      <c r="W169" s="750"/>
      <c r="X169" s="748"/>
    </row>
    <row r="170" spans="1:24" ht="15.75">
      <c r="A170" s="533" t="s">
        <v>2727</v>
      </c>
      <c r="B170" s="533">
        <v>6</v>
      </c>
      <c r="C170" s="533" t="s">
        <v>150</v>
      </c>
      <c r="D170" s="572" t="s">
        <v>2738</v>
      </c>
      <c r="E170" s="571" t="s">
        <v>1220</v>
      </c>
      <c r="F170" s="533" t="s">
        <v>1321</v>
      </c>
      <c r="G170" s="533" t="s">
        <v>2725</v>
      </c>
      <c r="H170" s="533">
        <v>169</v>
      </c>
      <c r="I170" s="533" t="str">
        <f t="shared" si="93"/>
        <v>Glass balustrades and handrails; comprising 76 diameter aluminum tubular section handrail, clear laminated tempered glass baluster, 50 x 50 aluminum hollow section bottom rail and posts; including flanges, fittings and fixings; complete; as specified and as Drg. A-503; detail 9</v>
      </c>
      <c r="J170" s="533" t="str">
        <f t="shared" si="93"/>
        <v>Glass balustrades and handrails; comprising 76 diameter aluminum tubular section handrail, clear laminated tempered glass baluster, 50 x 50 aluminum hollow section bottom rail and posts; including flanges, fittings and fixings; complete; as specified and as Drg. A-503; detail 9</v>
      </c>
      <c r="K170" s="79"/>
      <c r="L170" s="79"/>
      <c r="M170" s="84" t="s">
        <v>149</v>
      </c>
      <c r="N170" s="83"/>
      <c r="O170" s="793"/>
      <c r="P170" s="793"/>
      <c r="Q170" s="84"/>
      <c r="S170" s="79"/>
      <c r="T170" s="79"/>
      <c r="U170" s="84"/>
      <c r="V170" s="83"/>
      <c r="W170" s="793"/>
      <c r="X170" s="793"/>
    </row>
    <row r="171" spans="1:24" ht="15.75">
      <c r="A171" s="533" t="s">
        <v>2727</v>
      </c>
      <c r="B171" s="533">
        <v>6</v>
      </c>
      <c r="C171" s="533" t="s">
        <v>150</v>
      </c>
      <c r="D171" s="572" t="s">
        <v>2738</v>
      </c>
      <c r="E171" s="571" t="s">
        <v>1220</v>
      </c>
      <c r="F171" s="533" t="s">
        <v>1321</v>
      </c>
      <c r="G171" s="533" t="s">
        <v>2725</v>
      </c>
      <c r="H171" s="533">
        <v>170</v>
      </c>
      <c r="I171" s="533" t="str">
        <f t="shared" si="93"/>
        <v>057300 - DECORATIVE METAL RAILINGS</v>
      </c>
      <c r="J171" s="533" t="str">
        <f t="shared" si="93"/>
        <v>057300 - DECORATIVE METAL RAILINGS</v>
      </c>
      <c r="K171" s="79"/>
      <c r="L171" s="79"/>
      <c r="M171" s="84" t="s">
        <v>150</v>
      </c>
      <c r="N171" s="83"/>
      <c r="O171" s="793"/>
      <c r="P171" s="793"/>
      <c r="Q171" s="84"/>
      <c r="S171" s="79"/>
      <c r="T171" s="79"/>
      <c r="U171" s="84"/>
      <c r="V171" s="83"/>
      <c r="W171" s="793"/>
      <c r="X171" s="793"/>
    </row>
    <row r="172" spans="1:24" ht="15.75">
      <c r="A172" s="533" t="s">
        <v>2727</v>
      </c>
      <c r="B172" s="533">
        <v>6</v>
      </c>
      <c r="C172" s="533" t="s">
        <v>150</v>
      </c>
      <c r="D172" s="572" t="s">
        <v>2738</v>
      </c>
      <c r="E172" s="571" t="s">
        <v>1220</v>
      </c>
      <c r="F172" s="533" t="s">
        <v>1321</v>
      </c>
      <c r="G172" s="533" t="s">
        <v>2725</v>
      </c>
      <c r="H172" s="533">
        <v>171</v>
      </c>
      <c r="I172" s="533" t="str">
        <f t="shared" si="93"/>
        <v>Glass balustrades and handrails; comprising 76 diameter aluminum tubular section handrail, clear laminated tempered glass baluster, 50 x 50 aluminum hollow section bottom rail and posts; including flanges, fittings and fixings; complete; as specified and as Drg. A-503; detail 9</v>
      </c>
      <c r="J172" s="533" t="str">
        <f t="shared" si="93"/>
        <v>Glass balustrades and handrails; comprising 76 diameter aluminum tubular section handrail, clear laminated tempered glass baluster, 50 x 50 aluminum hollow section bottom rail and posts; including flanges, fittings and fixings; complete; as specified and as Drg. A-503; detail 9</v>
      </c>
      <c r="K172" s="84" t="s">
        <v>2</v>
      </c>
      <c r="L172" s="84" t="s">
        <v>25</v>
      </c>
      <c r="M172" s="84" t="s">
        <v>4</v>
      </c>
      <c r="N172" s="109" t="s">
        <v>5</v>
      </c>
      <c r="O172" s="794" t="s">
        <v>6</v>
      </c>
      <c r="P172" s="794" t="s">
        <v>7</v>
      </c>
      <c r="Q172" s="619"/>
      <c r="S172" s="84"/>
      <c r="T172" s="84"/>
      <c r="U172" s="84"/>
      <c r="V172" s="109"/>
      <c r="W172" s="794"/>
      <c r="X172" s="794"/>
    </row>
    <row r="173" spans="1:24" ht="15.75">
      <c r="A173" s="533" t="s">
        <v>2727</v>
      </c>
      <c r="B173" s="533">
        <v>6</v>
      </c>
      <c r="C173" s="533" t="s">
        <v>150</v>
      </c>
      <c r="D173" s="572" t="s">
        <v>2738</v>
      </c>
      <c r="E173" s="571" t="s">
        <v>1220</v>
      </c>
      <c r="F173" s="533" t="s">
        <v>1321</v>
      </c>
      <c r="G173" s="533" t="s">
        <v>2725</v>
      </c>
      <c r="H173" s="533">
        <v>172</v>
      </c>
      <c r="I173" s="533" t="str">
        <f t="shared" si="93"/>
        <v>057300 - DECORATIVE METAL RAILINGS</v>
      </c>
      <c r="J173" s="533" t="str">
        <f t="shared" si="93"/>
        <v>057300 - DECORATIVE METAL RAILINGS</v>
      </c>
      <c r="K173" s="79"/>
      <c r="L173" s="79"/>
      <c r="M173" s="84"/>
      <c r="N173" s="109"/>
      <c r="O173" s="794"/>
      <c r="P173" s="795" t="s">
        <v>8</v>
      </c>
      <c r="Q173" s="80"/>
      <c r="S173" s="79"/>
      <c r="T173" s="79"/>
      <c r="U173" s="84"/>
      <c r="V173" s="109"/>
      <c r="W173" s="794"/>
      <c r="X173" s="795"/>
    </row>
    <row r="174" spans="1:24" ht="15.75">
      <c r="A174" s="533" t="s">
        <v>2727</v>
      </c>
      <c r="B174" s="533">
        <v>6</v>
      </c>
      <c r="C174" s="533" t="s">
        <v>150</v>
      </c>
      <c r="D174" s="572" t="s">
        <v>2738</v>
      </c>
      <c r="E174" s="571" t="s">
        <v>1220</v>
      </c>
      <c r="F174" s="533" t="s">
        <v>1321</v>
      </c>
      <c r="G174" s="533" t="s">
        <v>2725</v>
      </c>
      <c r="H174" s="533">
        <v>173</v>
      </c>
      <c r="I174" s="533" t="str">
        <f t="shared" ref="I174:I175" si="94">L174</f>
        <v>066200 - CAST PLASTIC (GRP) FABRICATIONS</v>
      </c>
      <c r="J174" s="533" t="str">
        <f t="shared" ref="J174:J175" si="95">L174</f>
        <v>066200 - CAST PLASTIC (GRP) FABRICATIONS</v>
      </c>
      <c r="K174" s="79"/>
      <c r="L174" s="79" t="s">
        <v>151</v>
      </c>
      <c r="M174" s="84"/>
      <c r="N174" s="81"/>
      <c r="O174" s="750"/>
      <c r="P174" s="750"/>
      <c r="Q174" s="80"/>
      <c r="S174" s="79"/>
      <c r="T174" s="79"/>
      <c r="U174" s="84"/>
      <c r="V174" s="81"/>
      <c r="W174" s="750"/>
      <c r="X174" s="750"/>
    </row>
    <row r="175" spans="1:24" ht="15.75">
      <c r="A175" s="533" t="s">
        <v>2727</v>
      </c>
      <c r="B175" s="533">
        <v>6</v>
      </c>
      <c r="C175" s="533" t="s">
        <v>150</v>
      </c>
      <c r="D175" s="572" t="s">
        <v>2738</v>
      </c>
      <c r="E175" s="571" t="str">
        <f t="shared" ref="E175:E183" si="96">E174</f>
        <v xml:space="preserve"> CAST PLASTIC (GRP) FABRICATIONS</v>
      </c>
      <c r="F175" s="533" t="s">
        <v>1321</v>
      </c>
      <c r="G175" s="533" t="s">
        <v>2725</v>
      </c>
      <c r="H175" s="533">
        <v>174</v>
      </c>
      <c r="I175" s="533" t="str">
        <f t="shared" si="94"/>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J175" s="533" t="str">
        <f t="shared" si="95"/>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K175" s="79"/>
      <c r="L175" s="79" t="s">
        <v>152</v>
      </c>
      <c r="M175" s="84"/>
      <c r="N175" s="81"/>
      <c r="O175" s="750"/>
      <c r="P175" s="750"/>
      <c r="Q175" s="80"/>
      <c r="S175" s="79"/>
      <c r="T175" s="79"/>
      <c r="U175" s="84"/>
      <c r="V175" s="81"/>
      <c r="W175" s="750"/>
      <c r="X175" s="750"/>
    </row>
    <row r="176" spans="1:24" ht="15.75">
      <c r="A176" s="533" t="s">
        <v>2727</v>
      </c>
      <c r="B176" s="533">
        <v>6</v>
      </c>
      <c r="C176" s="533" t="s">
        <v>150</v>
      </c>
      <c r="D176" s="572" t="s">
        <v>2738</v>
      </c>
      <c r="E176" s="571" t="str">
        <f t="shared" si="96"/>
        <v xml:space="preserve"> CAST PLASTIC (GRP) FABRICATIONS</v>
      </c>
      <c r="F176" s="533" t="s">
        <v>1321</v>
      </c>
      <c r="G176" s="533" t="s">
        <v>2722</v>
      </c>
      <c r="H176" s="533">
        <v>175</v>
      </c>
      <c r="I176" s="533" t="str">
        <f t="shared" ref="I176:J183" si="97">I174</f>
        <v>066200 - CAST PLASTIC (GRP) FABRICATIONS</v>
      </c>
      <c r="J176" s="533" t="str">
        <f t="shared" si="97"/>
        <v>066200 - CAST PLASTIC (GRP) FABRICATIONS</v>
      </c>
      <c r="K176" s="79" t="s">
        <v>13</v>
      </c>
      <c r="L176" s="79" t="s">
        <v>153</v>
      </c>
      <c r="M176" s="79">
        <v>2</v>
      </c>
      <c r="N176" s="81" t="s">
        <v>39</v>
      </c>
      <c r="O176" s="750">
        <v>1085</v>
      </c>
      <c r="P176" s="748">
        <f t="shared" ref="P176:P177" si="98">O176*M176</f>
        <v>2170</v>
      </c>
      <c r="Q176" s="25">
        <f t="shared" ref="Q176:Q177" si="99">O176</f>
        <v>1085</v>
      </c>
      <c r="R176" s="729">
        <f t="shared" ref="R176:R177" si="100">P176</f>
        <v>2170</v>
      </c>
      <c r="S176" s="79"/>
      <c r="T176" s="79"/>
      <c r="U176" s="79"/>
      <c r="V176" s="81"/>
      <c r="W176" s="750"/>
      <c r="X176" s="748"/>
    </row>
    <row r="177" spans="1:24" ht="15.75">
      <c r="A177" s="533" t="s">
        <v>2727</v>
      </c>
      <c r="B177" s="533">
        <v>6</v>
      </c>
      <c r="C177" s="533" t="s">
        <v>150</v>
      </c>
      <c r="D177" s="572" t="s">
        <v>2738</v>
      </c>
      <c r="E177" s="571" t="str">
        <f t="shared" si="96"/>
        <v xml:space="preserve"> CAST PLASTIC (GRP) FABRICATIONS</v>
      </c>
      <c r="F177" s="533" t="s">
        <v>1321</v>
      </c>
      <c r="G177" s="533" t="s">
        <v>2722</v>
      </c>
      <c r="H177" s="533">
        <v>176</v>
      </c>
      <c r="I177" s="533" t="str">
        <f t="shared" si="97"/>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J177" s="533" t="str">
        <f t="shared" si="97"/>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K177" s="75" t="s">
        <v>15</v>
      </c>
      <c r="L177" s="75" t="s">
        <v>154</v>
      </c>
      <c r="M177" s="75">
        <v>2</v>
      </c>
      <c r="N177" s="12" t="s">
        <v>39</v>
      </c>
      <c r="O177" s="750">
        <v>1085</v>
      </c>
      <c r="P177" s="748">
        <f t="shared" si="98"/>
        <v>2170</v>
      </c>
      <c r="Q177" s="25">
        <f t="shared" si="99"/>
        <v>1085</v>
      </c>
      <c r="R177" s="729">
        <f t="shared" si="100"/>
        <v>2170</v>
      </c>
      <c r="S177" s="75"/>
      <c r="T177" s="75"/>
      <c r="U177" s="75"/>
      <c r="V177" s="12"/>
      <c r="W177" s="750"/>
      <c r="X177" s="748"/>
    </row>
    <row r="178" spans="1:24" ht="15.75">
      <c r="A178" s="533" t="s">
        <v>2727</v>
      </c>
      <c r="B178" s="533">
        <v>6</v>
      </c>
      <c r="C178" s="533" t="s">
        <v>150</v>
      </c>
      <c r="D178" s="572" t="s">
        <v>2738</v>
      </c>
      <c r="E178" s="571" t="str">
        <f t="shared" si="96"/>
        <v xml:space="preserve"> CAST PLASTIC (GRP) FABRICATIONS</v>
      </c>
      <c r="F178" s="533" t="s">
        <v>1321</v>
      </c>
      <c r="G178" s="533" t="s">
        <v>2725</v>
      </c>
      <c r="H178" s="533">
        <v>177</v>
      </c>
      <c r="I178" s="533" t="str">
        <f t="shared" si="97"/>
        <v>066200 - CAST PLASTIC (GRP) FABRICATIONS</v>
      </c>
      <c r="J178" s="533" t="str">
        <f t="shared" si="97"/>
        <v>066200 - CAST PLASTIC (GRP) FABRICATIONS</v>
      </c>
      <c r="K178" s="84" t="s">
        <v>155</v>
      </c>
      <c r="L178" s="84"/>
      <c r="M178" s="84"/>
      <c r="N178" s="81"/>
      <c r="O178" s="750"/>
      <c r="P178" s="796"/>
      <c r="Q178" s="85"/>
      <c r="S178" s="84"/>
      <c r="T178" s="84"/>
      <c r="U178" s="84"/>
      <c r="V178" s="81"/>
      <c r="W178" s="750"/>
      <c r="X178" s="796"/>
    </row>
    <row r="179" spans="1:24" ht="15.75">
      <c r="A179" s="533" t="s">
        <v>2727</v>
      </c>
      <c r="B179" s="533">
        <v>6</v>
      </c>
      <c r="C179" s="533" t="s">
        <v>150</v>
      </c>
      <c r="D179" s="10" t="s">
        <v>22</v>
      </c>
      <c r="E179" s="10" t="s">
        <v>22</v>
      </c>
      <c r="G179" s="533" t="s">
        <v>2724</v>
      </c>
      <c r="H179" s="533">
        <v>178</v>
      </c>
      <c r="I179" s="533" t="str">
        <f t="shared" si="97"/>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J179" s="533" t="str">
        <f t="shared" si="97"/>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K179" s="79" t="s">
        <v>22</v>
      </c>
      <c r="L179" s="79"/>
      <c r="M179" s="79"/>
      <c r="N179" s="536"/>
      <c r="O179" s="750" t="s">
        <v>8</v>
      </c>
      <c r="P179" s="750">
        <f>SUM(P173:P177)</f>
        <v>4340</v>
      </c>
      <c r="Q179" s="537"/>
      <c r="S179" s="79"/>
      <c r="T179" s="79"/>
      <c r="U179" s="79"/>
      <c r="V179" s="536"/>
      <c r="W179" s="750"/>
      <c r="X179" s="750"/>
    </row>
    <row r="180" spans="1:24" ht="15.75">
      <c r="A180" s="533" t="s">
        <v>2727</v>
      </c>
      <c r="B180" s="533">
        <v>7</v>
      </c>
      <c r="C180" s="533" t="s">
        <v>157</v>
      </c>
      <c r="D180" s="572" t="s">
        <v>1522</v>
      </c>
      <c r="E180" s="571" t="s">
        <v>1221</v>
      </c>
      <c r="F180" s="533" t="str">
        <f t="shared" si="46"/>
        <v>ST</v>
      </c>
      <c r="G180" s="533" t="s">
        <v>2725</v>
      </c>
      <c r="H180" s="533">
        <v>179</v>
      </c>
      <c r="I180" s="533" t="str">
        <f t="shared" si="97"/>
        <v>066200 - CAST PLASTIC (GRP) FABRICATIONS</v>
      </c>
      <c r="J180" s="533" t="str">
        <f t="shared" si="97"/>
        <v>066200 - CAST PLASTIC (GRP) FABRICATIONS</v>
      </c>
      <c r="K180" s="96" t="s">
        <v>156</v>
      </c>
      <c r="L180" s="96"/>
      <c r="M180" s="96"/>
      <c r="N180" s="96"/>
      <c r="O180" s="723"/>
      <c r="P180"/>
      <c r="Q180" s="96"/>
      <c r="S180" s="96"/>
      <c r="T180" s="96"/>
      <c r="U180" s="96"/>
      <c r="V180" s="96"/>
      <c r="W180" s="723"/>
    </row>
    <row r="181" spans="1:24" ht="15.75">
      <c r="A181" s="533" t="s">
        <v>2727</v>
      </c>
      <c r="B181" s="533">
        <v>7</v>
      </c>
      <c r="C181" s="533" t="s">
        <v>157</v>
      </c>
      <c r="D181" s="572" t="s">
        <v>1522</v>
      </c>
      <c r="E181" s="571" t="str">
        <f t="shared" si="96"/>
        <v xml:space="preserve"> BITUMINOUS DAMPROOFING</v>
      </c>
      <c r="F181" s="533" t="str">
        <f t="shared" si="46"/>
        <v>ST</v>
      </c>
      <c r="G181" s="533" t="s">
        <v>2725</v>
      </c>
      <c r="H181" s="533">
        <v>180</v>
      </c>
      <c r="I181" s="533" t="str">
        <f t="shared" si="97"/>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J181" s="533" t="str">
        <f t="shared" si="97"/>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K181" s="96" t="s">
        <v>157</v>
      </c>
      <c r="L181" s="96"/>
      <c r="M181" s="96"/>
      <c r="N181" s="96"/>
      <c r="O181" s="797"/>
      <c r="P181" s="797"/>
      <c r="Q181" s="96"/>
      <c r="S181" s="96"/>
      <c r="T181" s="96"/>
      <c r="U181" s="96"/>
      <c r="V181" s="96"/>
      <c r="W181" s="797"/>
      <c r="X181" s="797"/>
    </row>
    <row r="182" spans="1:24" ht="15.75">
      <c r="A182" s="533" t="s">
        <v>2727</v>
      </c>
      <c r="B182" s="533">
        <v>7</v>
      </c>
      <c r="C182" s="533" t="s">
        <v>157</v>
      </c>
      <c r="D182" s="572" t="s">
        <v>1522</v>
      </c>
      <c r="E182" s="571" t="str">
        <f t="shared" si="96"/>
        <v xml:space="preserve"> BITUMINOUS DAMPROOFING</v>
      </c>
      <c r="F182" s="533" t="str">
        <f t="shared" si="46"/>
        <v>ST</v>
      </c>
      <c r="G182" s="533" t="s">
        <v>2725</v>
      </c>
      <c r="H182" s="533">
        <v>181</v>
      </c>
      <c r="I182" s="533" t="str">
        <f t="shared" si="97"/>
        <v>066200 - CAST PLASTIC (GRP) FABRICATIONS</v>
      </c>
      <c r="J182" s="533" t="str">
        <f t="shared" si="97"/>
        <v>066200 - CAST PLASTIC (GRP) FABRICATIONS</v>
      </c>
      <c r="K182" s="104" t="s">
        <v>2</v>
      </c>
      <c r="L182" s="104" t="s">
        <v>25</v>
      </c>
      <c r="M182" s="135" t="s">
        <v>4</v>
      </c>
      <c r="N182" s="175" t="s">
        <v>5</v>
      </c>
      <c r="O182" s="798" t="s">
        <v>6</v>
      </c>
      <c r="P182" s="798" t="s">
        <v>7</v>
      </c>
      <c r="Q182" s="136"/>
      <c r="S182" s="104"/>
      <c r="T182" s="104"/>
      <c r="U182" s="135"/>
      <c r="V182" s="175"/>
      <c r="W182" s="798"/>
      <c r="X182" s="798"/>
    </row>
    <row r="183" spans="1:24" ht="15.75">
      <c r="A183" s="533" t="s">
        <v>2727</v>
      </c>
      <c r="B183" s="533">
        <v>7</v>
      </c>
      <c r="C183" s="533" t="s">
        <v>157</v>
      </c>
      <c r="D183" s="572" t="s">
        <v>1522</v>
      </c>
      <c r="E183" s="571" t="str">
        <f t="shared" si="96"/>
        <v xml:space="preserve"> BITUMINOUS DAMPROOFING</v>
      </c>
      <c r="F183" s="533" t="str">
        <f t="shared" si="46"/>
        <v>ST</v>
      </c>
      <c r="G183" s="533" t="s">
        <v>2725</v>
      </c>
      <c r="H183" s="533">
        <v>182</v>
      </c>
      <c r="I183" s="533" t="str">
        <f t="shared" si="97"/>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J183" s="533" t="str">
        <f t="shared" si="97"/>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K183" s="106"/>
      <c r="L183" s="106"/>
      <c r="M183" s="137"/>
      <c r="N183" s="174"/>
      <c r="O183" s="765"/>
      <c r="P183" s="765" t="s">
        <v>8</v>
      </c>
      <c r="Q183" s="98"/>
      <c r="S183" s="106"/>
      <c r="T183" s="106"/>
      <c r="U183" s="137"/>
      <c r="V183" s="174"/>
      <c r="W183" s="765"/>
      <c r="X183" s="765"/>
    </row>
    <row r="184" spans="1:24" ht="15.75">
      <c r="A184" s="533" t="s">
        <v>2727</v>
      </c>
      <c r="B184" s="533">
        <v>7</v>
      </c>
      <c r="C184" s="533" t="s">
        <v>157</v>
      </c>
      <c r="D184" s="572" t="s">
        <v>1522</v>
      </c>
      <c r="E184" s="571" t="s">
        <v>1221</v>
      </c>
      <c r="F184" s="533" t="str">
        <f t="shared" si="46"/>
        <v>ST</v>
      </c>
      <c r="G184" s="533" t="s">
        <v>2725</v>
      </c>
      <c r="H184" s="533">
        <v>183</v>
      </c>
      <c r="I184" s="533" t="str">
        <f t="shared" ref="I184" si="101">L184</f>
        <v>071113 - BITUMINOUS DAMPROOFING</v>
      </c>
      <c r="J184" s="533" t="str">
        <f t="shared" ref="J184" si="102">L184</f>
        <v>071113 - BITUMINOUS DAMPROOFING</v>
      </c>
      <c r="K184" s="233"/>
      <c r="L184" s="233" t="s">
        <v>158</v>
      </c>
      <c r="M184" s="621"/>
      <c r="N184" s="236"/>
      <c r="O184" s="765"/>
      <c r="P184" s="765"/>
      <c r="Q184" s="98"/>
      <c r="S184" s="233"/>
      <c r="T184" s="233"/>
      <c r="U184" s="621"/>
      <c r="V184" s="236"/>
      <c r="W184" s="765"/>
      <c r="X184" s="765"/>
    </row>
    <row r="185" spans="1:24" ht="15.75">
      <c r="A185" s="533" t="s">
        <v>2727</v>
      </c>
      <c r="B185" s="533">
        <v>7</v>
      </c>
      <c r="C185" s="533" t="s">
        <v>157</v>
      </c>
      <c r="D185" s="572" t="s">
        <v>1522</v>
      </c>
      <c r="E185" s="571" t="str">
        <f t="shared" ref="E185:E186" si="103">E184</f>
        <v xml:space="preserve"> BITUMINOUS DAMPROOFING</v>
      </c>
      <c r="F185" s="533" t="str">
        <f t="shared" si="46"/>
        <v>ST</v>
      </c>
      <c r="G185" s="533" t="s">
        <v>2722</v>
      </c>
      <c r="H185" s="533">
        <v>184</v>
      </c>
      <c r="I185" s="533" t="str">
        <f t="shared" ref="I185:J186" si="104">I183</f>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J185" s="533" t="str">
        <f t="shared" si="104"/>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K185" s="233" t="s">
        <v>13</v>
      </c>
      <c r="L185" s="233" t="s">
        <v>159</v>
      </c>
      <c r="M185" s="233">
        <v>420</v>
      </c>
      <c r="N185" s="225" t="s">
        <v>33</v>
      </c>
      <c r="O185" s="765"/>
      <c r="P185" s="750"/>
      <c r="Q185" s="25">
        <f t="shared" ref="Q185:Q186" si="105">O185</f>
        <v>0</v>
      </c>
      <c r="R185" s="729">
        <f t="shared" ref="R185:R186" si="106">P185</f>
        <v>0</v>
      </c>
      <c r="S185" s="233"/>
      <c r="T185" s="233"/>
      <c r="U185" s="233"/>
      <c r="V185" s="225"/>
      <c r="W185" s="765"/>
      <c r="X185" s="750"/>
    </row>
    <row r="186" spans="1:24" ht="15.75">
      <c r="A186" s="533" t="s">
        <v>2727</v>
      </c>
      <c r="B186" s="533">
        <v>7</v>
      </c>
      <c r="C186" s="533" t="s">
        <v>157</v>
      </c>
      <c r="D186" s="572" t="s">
        <v>1522</v>
      </c>
      <c r="E186" s="571" t="str">
        <f t="shared" si="103"/>
        <v xml:space="preserve"> BITUMINOUS DAMPROOFING</v>
      </c>
      <c r="F186" s="533" t="str">
        <f t="shared" ref="F186:F249" si="107">VLOOKUP(D:D,trade,3,FALSE)</f>
        <v>ST</v>
      </c>
      <c r="G186" s="533" t="s">
        <v>2722</v>
      </c>
      <c r="H186" s="533">
        <v>185</v>
      </c>
      <c r="I186" s="533" t="str">
        <f t="shared" si="104"/>
        <v>071113 - BITUMINOUS DAMPROOFING</v>
      </c>
      <c r="J186" s="533" t="str">
        <f t="shared" si="104"/>
        <v>071113 - BITUMINOUS DAMPROOFING</v>
      </c>
      <c r="K186" s="290" t="s">
        <v>15</v>
      </c>
      <c r="L186" s="290" t="s">
        <v>73</v>
      </c>
      <c r="M186" s="290">
        <v>105</v>
      </c>
      <c r="N186" s="291" t="s">
        <v>33</v>
      </c>
      <c r="O186" s="750"/>
      <c r="P186" s="750"/>
      <c r="Q186" s="25">
        <f t="shared" si="105"/>
        <v>0</v>
      </c>
      <c r="R186" s="729">
        <f t="shared" si="106"/>
        <v>0</v>
      </c>
      <c r="S186" s="290"/>
      <c r="T186" s="290"/>
      <c r="U186" s="290"/>
      <c r="V186" s="291"/>
      <c r="W186" s="750"/>
      <c r="X186" s="750"/>
    </row>
    <row r="187" spans="1:24" ht="15.75">
      <c r="A187" s="533" t="s">
        <v>2727</v>
      </c>
      <c r="B187" s="533">
        <v>7</v>
      </c>
      <c r="C187" s="533" t="s">
        <v>157</v>
      </c>
      <c r="D187" s="572" t="s">
        <v>1536</v>
      </c>
      <c r="E187" s="571" t="s">
        <v>1222</v>
      </c>
      <c r="F187" s="533" t="str">
        <f t="shared" si="107"/>
        <v>AR</v>
      </c>
      <c r="G187" s="533" t="s">
        <v>2725</v>
      </c>
      <c r="H187" s="533">
        <v>186</v>
      </c>
      <c r="I187" s="533" t="str">
        <f t="shared" ref="I187:I188" si="108">L187</f>
        <v>071416 - COLD FLUID APPLIED WATERPROOFING</v>
      </c>
      <c r="J187" s="533" t="str">
        <f t="shared" ref="J187:J188" si="109">L187</f>
        <v>071416 - COLD FLUID APPLIED WATERPROOFING</v>
      </c>
      <c r="K187" s="106"/>
      <c r="L187" s="106" t="s">
        <v>160</v>
      </c>
      <c r="M187" s="622"/>
      <c r="N187" s="174"/>
      <c r="O187" s="765"/>
      <c r="P187" s="765"/>
      <c r="Q187" s="98"/>
      <c r="S187" s="106"/>
      <c r="T187" s="106"/>
      <c r="U187" s="622"/>
      <c r="V187" s="174"/>
      <c r="W187" s="765"/>
      <c r="X187" s="765"/>
    </row>
    <row r="188" spans="1:24" ht="16.5" thickBot="1">
      <c r="A188" s="533" t="s">
        <v>2727</v>
      </c>
      <c r="B188" s="533">
        <v>7</v>
      </c>
      <c r="C188" s="533" t="s">
        <v>157</v>
      </c>
      <c r="D188" s="572" t="s">
        <v>1536</v>
      </c>
      <c r="E188" s="571" t="str">
        <f t="shared" ref="E188:E189" si="110">E187</f>
        <v xml:space="preserve"> COLD FLUID APPLIED WATERPROOFING</v>
      </c>
      <c r="F188" s="533" t="str">
        <f t="shared" si="107"/>
        <v>AR</v>
      </c>
      <c r="G188" s="533" t="s">
        <v>2725</v>
      </c>
      <c r="H188" s="533">
        <v>187</v>
      </c>
      <c r="I188" s="533" t="str">
        <f t="shared" si="108"/>
        <v>Liquid applied waterproofing membrane; single component modified polyurethane, bitumen free, waterproofing; to</v>
      </c>
      <c r="J188" s="533" t="str">
        <f t="shared" si="109"/>
        <v>Liquid applied waterproofing membrane; single component modified polyurethane, bitumen free, waterproofing; to</v>
      </c>
      <c r="K188" s="106"/>
      <c r="L188" s="106" t="s">
        <v>161</v>
      </c>
      <c r="M188" s="135"/>
      <c r="N188" s="174"/>
      <c r="O188" s="765"/>
      <c r="P188" s="765"/>
      <c r="Q188" s="98"/>
      <c r="S188" s="106"/>
      <c r="T188" s="106"/>
      <c r="U188" s="135"/>
      <c r="V188" s="174"/>
      <c r="W188" s="765"/>
      <c r="X188" s="765"/>
    </row>
    <row r="189" spans="1:24" ht="16.5" thickBot="1">
      <c r="A189" s="533" t="s">
        <v>2727</v>
      </c>
      <c r="B189" s="533">
        <v>7</v>
      </c>
      <c r="C189" s="533" t="s">
        <v>157</v>
      </c>
      <c r="D189" s="572" t="s">
        <v>1536</v>
      </c>
      <c r="E189" s="571" t="str">
        <f t="shared" si="110"/>
        <v xml:space="preserve"> COLD FLUID APPLIED WATERPROOFING</v>
      </c>
      <c r="F189" s="533" t="str">
        <f t="shared" si="107"/>
        <v>AR</v>
      </c>
      <c r="G189" s="533" t="s">
        <v>2722</v>
      </c>
      <c r="H189" s="533">
        <v>188</v>
      </c>
      <c r="I189" s="533" t="str">
        <f>I187</f>
        <v>071416 - COLD FLUID APPLIED WATERPROOFING</v>
      </c>
      <c r="J189" s="533" t="str">
        <f>J187</f>
        <v>071416 - COLD FLUID APPLIED WATERPROOFING</v>
      </c>
      <c r="K189" s="106" t="s">
        <v>13</v>
      </c>
      <c r="L189" s="106" t="s">
        <v>162</v>
      </c>
      <c r="M189" s="137">
        <v>36</v>
      </c>
      <c r="N189" s="222" t="s">
        <v>33</v>
      </c>
      <c r="O189" s="765">
        <v>9</v>
      </c>
      <c r="P189" s="748">
        <f>O189*M189</f>
        <v>324</v>
      </c>
      <c r="Q189" s="25">
        <f>O189</f>
        <v>9</v>
      </c>
      <c r="R189" s="729">
        <f>P189</f>
        <v>324</v>
      </c>
      <c r="S189" s="106"/>
      <c r="T189" s="106"/>
      <c r="U189" s="137"/>
      <c r="V189" s="222"/>
      <c r="W189" s="765"/>
      <c r="X189" s="748"/>
    </row>
    <row r="190" spans="1:24" ht="15.75">
      <c r="A190" s="533" t="s">
        <v>2727</v>
      </c>
      <c r="B190" s="533">
        <v>7</v>
      </c>
      <c r="C190" s="533" t="s">
        <v>157</v>
      </c>
      <c r="D190" s="572" t="s">
        <v>1546</v>
      </c>
      <c r="E190" s="571" t="s">
        <v>1223</v>
      </c>
      <c r="F190" s="533" t="str">
        <f t="shared" si="107"/>
        <v>AR</v>
      </c>
      <c r="G190" s="533" t="s">
        <v>2725</v>
      </c>
      <c r="H190" s="533">
        <v>189</v>
      </c>
      <c r="I190" s="533" t="str">
        <f t="shared" ref="I190:I191" si="111">L190</f>
        <v>071800 - TRAFFIC COATINGS</v>
      </c>
      <c r="J190" s="533" t="str">
        <f t="shared" ref="J190:J191" si="112">L190</f>
        <v>071800 - TRAFFIC COATINGS</v>
      </c>
      <c r="K190" s="106"/>
      <c r="L190" s="106" t="s">
        <v>165</v>
      </c>
      <c r="M190" s="135"/>
      <c r="N190" s="174"/>
      <c r="O190" s="765"/>
      <c r="P190" s="765"/>
      <c r="Q190" s="98"/>
      <c r="S190" s="106"/>
      <c r="T190" s="106"/>
      <c r="U190" s="135"/>
      <c r="V190" s="174"/>
      <c r="W190" s="765"/>
      <c r="X190" s="765"/>
    </row>
    <row r="191" spans="1:24" ht="16.5" thickBot="1">
      <c r="A191" s="533" t="s">
        <v>2727</v>
      </c>
      <c r="B191" s="533">
        <v>7</v>
      </c>
      <c r="C191" s="533" t="s">
        <v>157</v>
      </c>
      <c r="D191" s="572" t="s">
        <v>1546</v>
      </c>
      <c r="E191" s="571" t="str">
        <f t="shared" ref="E191:E192" si="113">E190</f>
        <v xml:space="preserve"> TRAFFIC COATINGS</v>
      </c>
      <c r="F191" s="533" t="str">
        <f t="shared" si="107"/>
        <v>AR</v>
      </c>
      <c r="G191" s="533" t="s">
        <v>2725</v>
      </c>
      <c r="H191" s="533">
        <v>190</v>
      </c>
      <c r="I191" s="533" t="str">
        <f t="shared" si="111"/>
        <v>Fluid applied deck coating; polyurethane elastomeric coating, to trowelled smooth surfaces; to</v>
      </c>
      <c r="J191" s="533" t="str">
        <f t="shared" si="112"/>
        <v>Fluid applied deck coating; polyurethane elastomeric coating, to trowelled smooth surfaces; to</v>
      </c>
      <c r="K191" s="87"/>
      <c r="L191" s="87" t="s">
        <v>166</v>
      </c>
      <c r="M191" s="574"/>
      <c r="N191" s="88"/>
      <c r="O191" s="750"/>
      <c r="P191" s="750"/>
      <c r="Q191" s="89"/>
      <c r="S191" s="87"/>
      <c r="T191" s="87"/>
      <c r="U191" s="574"/>
      <c r="V191" s="88"/>
      <c r="W191" s="750"/>
      <c r="X191" s="750"/>
    </row>
    <row r="192" spans="1:24" ht="16.5" thickBot="1">
      <c r="A192" s="533" t="s">
        <v>2727</v>
      </c>
      <c r="B192" s="533">
        <v>7</v>
      </c>
      <c r="C192" s="533" t="s">
        <v>157</v>
      </c>
      <c r="D192" s="572" t="s">
        <v>1546</v>
      </c>
      <c r="E192" s="571" t="str">
        <f t="shared" si="113"/>
        <v xml:space="preserve"> TRAFFIC COATINGS</v>
      </c>
      <c r="F192" s="533" t="str">
        <f t="shared" si="107"/>
        <v>AR</v>
      </c>
      <c r="G192" s="533" t="s">
        <v>2722</v>
      </c>
      <c r="H192" s="533">
        <v>191</v>
      </c>
      <c r="I192" s="533" t="str">
        <f>I190</f>
        <v>071800 - TRAFFIC COATINGS</v>
      </c>
      <c r="J192" s="533" t="str">
        <f>J190</f>
        <v>071800 - TRAFFIC COATINGS</v>
      </c>
      <c r="K192" s="87" t="s">
        <v>15</v>
      </c>
      <c r="L192" s="87" t="s">
        <v>167</v>
      </c>
      <c r="M192" s="176">
        <v>64</v>
      </c>
      <c r="N192" s="223" t="s">
        <v>33</v>
      </c>
      <c r="O192" s="750">
        <v>15</v>
      </c>
      <c r="P192" s="748">
        <f>O192*M192</f>
        <v>960</v>
      </c>
      <c r="Q192" s="25">
        <f>O192</f>
        <v>15</v>
      </c>
      <c r="R192" s="729">
        <f>P192</f>
        <v>960</v>
      </c>
      <c r="S192" s="87"/>
      <c r="T192" s="87"/>
      <c r="U192" s="176"/>
      <c r="V192" s="223"/>
      <c r="W192" s="750"/>
      <c r="X192" s="748"/>
    </row>
    <row r="193" spans="1:24" ht="15.75">
      <c r="A193" s="533" t="s">
        <v>2727</v>
      </c>
      <c r="B193" s="533">
        <v>7</v>
      </c>
      <c r="C193" s="533" t="s">
        <v>157</v>
      </c>
      <c r="D193" s="572" t="s">
        <v>1550</v>
      </c>
      <c r="E193" s="571" t="s">
        <v>1224</v>
      </c>
      <c r="F193" s="533" t="str">
        <f t="shared" si="107"/>
        <v>AR</v>
      </c>
      <c r="G193" s="533" t="s">
        <v>2725</v>
      </c>
      <c r="H193" s="533">
        <v>192</v>
      </c>
      <c r="I193" s="533" t="str">
        <f t="shared" ref="I193:I194" si="114">L193</f>
        <v>072100 - THERMAL INSULATION</v>
      </c>
      <c r="J193" s="533" t="str">
        <f t="shared" ref="J193:J194" si="115">L193</f>
        <v>072100 - THERMAL INSULATION</v>
      </c>
      <c r="K193" s="106"/>
      <c r="L193" s="106" t="s">
        <v>169</v>
      </c>
      <c r="M193" s="135"/>
      <c r="N193" s="174"/>
      <c r="O193" s="765"/>
      <c r="P193" s="765"/>
      <c r="Q193" s="98"/>
      <c r="S193" s="106"/>
      <c r="T193" s="106"/>
      <c r="U193" s="135"/>
      <c r="V193" s="174"/>
      <c r="W193" s="765"/>
      <c r="X193" s="765"/>
    </row>
    <row r="194" spans="1:24" ht="15.75">
      <c r="A194" s="533" t="s">
        <v>2727</v>
      </c>
      <c r="B194" s="533">
        <v>7</v>
      </c>
      <c r="C194" s="533" t="s">
        <v>157</v>
      </c>
      <c r="D194" s="572" t="s">
        <v>1550</v>
      </c>
      <c r="E194" s="571" t="str">
        <f t="shared" ref="E194:E196" si="116">E193</f>
        <v xml:space="preserve"> THERMAL INSULATION</v>
      </c>
      <c r="F194" s="533" t="str">
        <f t="shared" si="107"/>
        <v>AR</v>
      </c>
      <c r="G194" s="533" t="s">
        <v>2725</v>
      </c>
      <c r="H194" s="533">
        <v>193</v>
      </c>
      <c r="I194" s="533" t="str">
        <f t="shared" si="114"/>
        <v>Extruded polystyrene insulation boards; including fittings and fixings; to</v>
      </c>
      <c r="J194" s="533" t="str">
        <f t="shared" si="115"/>
        <v>Extruded polystyrene insulation boards; including fittings and fixings; to</v>
      </c>
      <c r="K194" s="106"/>
      <c r="L194" s="106" t="s">
        <v>170</v>
      </c>
      <c r="M194" s="135"/>
      <c r="N194" s="174"/>
      <c r="O194" s="765"/>
      <c r="P194" s="765"/>
      <c r="Q194" s="98"/>
      <c r="S194" s="106"/>
      <c r="T194" s="106"/>
      <c r="U194" s="135"/>
      <c r="V194" s="174"/>
      <c r="W194" s="765"/>
      <c r="X194" s="765"/>
    </row>
    <row r="195" spans="1:24" ht="15.75">
      <c r="A195" s="533" t="s">
        <v>2727</v>
      </c>
      <c r="B195" s="533">
        <v>7</v>
      </c>
      <c r="C195" s="533" t="s">
        <v>157</v>
      </c>
      <c r="D195" s="572" t="s">
        <v>1550</v>
      </c>
      <c r="E195" s="571" t="str">
        <f t="shared" si="116"/>
        <v xml:space="preserve"> THERMAL INSULATION</v>
      </c>
      <c r="F195" s="533" t="str">
        <f t="shared" si="107"/>
        <v>AR</v>
      </c>
      <c r="G195" s="533" t="s">
        <v>2722</v>
      </c>
      <c r="H195" s="533">
        <v>194</v>
      </c>
      <c r="I195" s="533" t="str">
        <f t="shared" ref="I195:J196" si="117">I193</f>
        <v>072100 - THERMAL INSULATION</v>
      </c>
      <c r="J195" s="533" t="str">
        <f t="shared" si="117"/>
        <v>072100 - THERMAL INSULATION</v>
      </c>
      <c r="K195" s="106" t="s">
        <v>17</v>
      </c>
      <c r="L195" s="106" t="s">
        <v>171</v>
      </c>
      <c r="M195" s="137">
        <v>40</v>
      </c>
      <c r="N195" s="142" t="s">
        <v>33</v>
      </c>
      <c r="O195" s="765">
        <v>6.5</v>
      </c>
      <c r="P195" s="748">
        <f t="shared" ref="P195:P196" si="118">O195*M195</f>
        <v>260</v>
      </c>
      <c r="Q195" s="25">
        <f t="shared" ref="Q195:Q196" si="119">O195</f>
        <v>6.5</v>
      </c>
      <c r="R195" s="729">
        <f t="shared" ref="R195:R196" si="120">P195</f>
        <v>260</v>
      </c>
      <c r="S195" s="106"/>
      <c r="T195" s="106"/>
      <c r="U195" s="137"/>
      <c r="V195" s="142"/>
      <c r="W195" s="765"/>
      <c r="X195" s="748"/>
    </row>
    <row r="196" spans="1:24" ht="15.75">
      <c r="A196" s="533" t="s">
        <v>2727</v>
      </c>
      <c r="B196" s="533">
        <v>7</v>
      </c>
      <c r="C196" s="533" t="s">
        <v>157</v>
      </c>
      <c r="D196" s="572" t="s">
        <v>1550</v>
      </c>
      <c r="E196" s="571" t="str">
        <f t="shared" si="116"/>
        <v xml:space="preserve"> THERMAL INSULATION</v>
      </c>
      <c r="F196" s="533" t="str">
        <f t="shared" si="107"/>
        <v>AR</v>
      </c>
      <c r="G196" s="533" t="s">
        <v>2722</v>
      </c>
      <c r="H196" s="533">
        <v>195</v>
      </c>
      <c r="I196" s="533" t="str">
        <f t="shared" si="117"/>
        <v>Extruded polystyrene insulation boards; including fittings and fixings; to</v>
      </c>
      <c r="J196" s="533" t="str">
        <f t="shared" si="117"/>
        <v>Extruded polystyrene insulation boards; including fittings and fixings; to</v>
      </c>
      <c r="K196" s="87" t="s">
        <v>19</v>
      </c>
      <c r="L196" s="87" t="s">
        <v>172</v>
      </c>
      <c r="M196" s="176">
        <v>1065</v>
      </c>
      <c r="N196" s="177" t="s">
        <v>33</v>
      </c>
      <c r="O196" s="765">
        <v>6.5</v>
      </c>
      <c r="P196" s="748">
        <f t="shared" si="118"/>
        <v>6922.5</v>
      </c>
      <c r="Q196" s="25">
        <f t="shared" si="119"/>
        <v>6.5</v>
      </c>
      <c r="R196" s="729">
        <f t="shared" si="120"/>
        <v>6922.5</v>
      </c>
      <c r="S196" s="87"/>
      <c r="T196" s="87"/>
      <c r="U196" s="176"/>
      <c r="V196" s="177"/>
      <c r="W196" s="765"/>
      <c r="X196" s="748"/>
    </row>
    <row r="197" spans="1:24" ht="15.75">
      <c r="A197" s="533" t="s">
        <v>2727</v>
      </c>
      <c r="B197" s="533">
        <v>7</v>
      </c>
      <c r="C197" s="533" t="s">
        <v>157</v>
      </c>
      <c r="D197" s="572" t="s">
        <v>1580</v>
      </c>
      <c r="E197" s="571" t="s">
        <v>1315</v>
      </c>
      <c r="F197" s="533" t="str">
        <f t="shared" si="107"/>
        <v>AR</v>
      </c>
      <c r="G197" s="533" t="s">
        <v>2725</v>
      </c>
      <c r="H197" s="533">
        <v>196</v>
      </c>
      <c r="I197" s="533" t="str">
        <f t="shared" ref="I197:I198" si="121">L197</f>
        <v>075323 - ETHYLENE-PROPYLENE DIENE-MONOMER (EPDM) ROOFING</v>
      </c>
      <c r="J197" s="533" t="str">
        <f t="shared" ref="J197:J198" si="122">L197</f>
        <v>075323 - ETHYLENE-PROPYLENE DIENE-MONOMER (EPDM) ROOFING</v>
      </c>
      <c r="K197" s="87"/>
      <c r="L197" s="87" t="s">
        <v>173</v>
      </c>
      <c r="M197" s="574"/>
      <c r="N197" s="178"/>
      <c r="O197" s="750"/>
      <c r="P197" s="765"/>
      <c r="Q197" s="98"/>
      <c r="S197" s="87"/>
      <c r="T197" s="87"/>
      <c r="U197" s="574"/>
      <c r="V197" s="178"/>
      <c r="W197" s="750"/>
      <c r="X197" s="765"/>
    </row>
    <row r="198" spans="1:24" ht="15.75">
      <c r="A198" s="533" t="s">
        <v>2727</v>
      </c>
      <c r="B198" s="533">
        <v>7</v>
      </c>
      <c r="C198" s="533" t="s">
        <v>157</v>
      </c>
      <c r="D198" s="572" t="s">
        <v>1580</v>
      </c>
      <c r="E198" s="571" t="str">
        <f t="shared" ref="E198:E207" si="123">E197</f>
        <v xml:space="preserve"> ETHYLENE-PROPYLENE DIENE-MONOMER (EPDM) ROOFING</v>
      </c>
      <c r="F198" s="533" t="str">
        <f t="shared" si="107"/>
        <v>AR</v>
      </c>
      <c r="G198" s="533" t="s">
        <v>2725</v>
      </c>
      <c r="H198" s="533">
        <v>197</v>
      </c>
      <c r="I198" s="533" t="str">
        <f t="shared" si="121"/>
        <v>EPDM sheet roofing; flexible sheet formed from a terpolymer of ethylene propylene diene, black colour, fully bonded; to</v>
      </c>
      <c r="J198" s="533" t="str">
        <f t="shared" si="122"/>
        <v>EPDM sheet roofing; flexible sheet formed from a terpolymer of ethylene propylene diene, black colour, fully bonded; to</v>
      </c>
      <c r="K198" s="87"/>
      <c r="L198" s="87" t="s">
        <v>175</v>
      </c>
      <c r="M198" s="574"/>
      <c r="N198" s="178"/>
      <c r="O198" s="750"/>
      <c r="P198" s="765"/>
      <c r="Q198" s="98"/>
      <c r="S198" s="87"/>
      <c r="T198" s="87"/>
      <c r="U198" s="574"/>
      <c r="V198" s="178"/>
      <c r="W198" s="750"/>
      <c r="X198" s="765"/>
    </row>
    <row r="199" spans="1:24" ht="15.75">
      <c r="A199" s="533" t="s">
        <v>2727</v>
      </c>
      <c r="B199" s="533">
        <v>7</v>
      </c>
      <c r="C199" s="533" t="s">
        <v>157</v>
      </c>
      <c r="D199" s="572" t="s">
        <v>1580</v>
      </c>
      <c r="E199" s="571" t="str">
        <f t="shared" si="123"/>
        <v xml:space="preserve"> ETHYLENE-PROPYLENE DIENE-MONOMER (EPDM) ROOFING</v>
      </c>
      <c r="F199" s="533" t="str">
        <f t="shared" si="107"/>
        <v>AR</v>
      </c>
      <c r="G199" s="533" t="s">
        <v>2722</v>
      </c>
      <c r="H199" s="533">
        <v>198</v>
      </c>
      <c r="I199" s="533" t="str">
        <f t="shared" ref="I199:J201" si="124">I197</f>
        <v>075323 - ETHYLENE-PROPYLENE DIENE-MONOMER (EPDM) ROOFING</v>
      </c>
      <c r="J199" s="533" t="str">
        <f t="shared" si="124"/>
        <v>075323 - ETHYLENE-PROPYLENE DIENE-MONOMER (EPDM) ROOFING</v>
      </c>
      <c r="K199" s="87" t="s">
        <v>13</v>
      </c>
      <c r="L199" s="87" t="s">
        <v>176</v>
      </c>
      <c r="M199" s="176">
        <v>1144</v>
      </c>
      <c r="N199" s="177" t="s">
        <v>33</v>
      </c>
      <c r="O199" s="750">
        <v>25</v>
      </c>
      <c r="P199" s="748">
        <f t="shared" ref="P199:P201" si="125">O199*M199</f>
        <v>28600</v>
      </c>
      <c r="Q199" s="25">
        <f t="shared" ref="Q199:Q201" si="126">O199</f>
        <v>25</v>
      </c>
      <c r="R199" s="729">
        <f t="shared" ref="R199:R201" si="127">P199</f>
        <v>28600</v>
      </c>
      <c r="S199" s="87"/>
      <c r="T199" s="87"/>
      <c r="U199" s="176"/>
      <c r="V199" s="177"/>
      <c r="W199" s="750"/>
      <c r="X199" s="748"/>
    </row>
    <row r="200" spans="1:24" ht="15.75">
      <c r="A200" s="533" t="s">
        <v>2727</v>
      </c>
      <c r="B200" s="533">
        <v>7</v>
      </c>
      <c r="C200" s="533" t="s">
        <v>157</v>
      </c>
      <c r="D200" s="572" t="s">
        <v>1580</v>
      </c>
      <c r="E200" s="571" t="str">
        <f t="shared" si="123"/>
        <v xml:space="preserve"> ETHYLENE-PROPYLENE DIENE-MONOMER (EPDM) ROOFING</v>
      </c>
      <c r="F200" s="533" t="str">
        <f t="shared" si="107"/>
        <v>AR</v>
      </c>
      <c r="G200" s="533" t="s">
        <v>2722</v>
      </c>
      <c r="H200" s="533">
        <v>199</v>
      </c>
      <c r="I200" s="533" t="str">
        <f t="shared" si="124"/>
        <v>EPDM sheet roofing; flexible sheet formed from a terpolymer of ethylene propylene diene, black colour, fully bonded; to</v>
      </c>
      <c r="J200" s="533" t="str">
        <f t="shared" si="124"/>
        <v>EPDM sheet roofing; flexible sheet formed from a terpolymer of ethylene propylene diene, black colour, fully bonded; to</v>
      </c>
      <c r="K200" s="87" t="s">
        <v>15</v>
      </c>
      <c r="L200" s="87" t="s">
        <v>178</v>
      </c>
      <c r="M200" s="176">
        <v>138</v>
      </c>
      <c r="N200" s="177" t="s">
        <v>33</v>
      </c>
      <c r="O200" s="750">
        <v>25</v>
      </c>
      <c r="P200" s="748">
        <f t="shared" si="125"/>
        <v>3450</v>
      </c>
      <c r="Q200" s="25">
        <f t="shared" si="126"/>
        <v>25</v>
      </c>
      <c r="R200" s="729">
        <f t="shared" si="127"/>
        <v>3450</v>
      </c>
      <c r="S200" s="87"/>
      <c r="T200" s="87"/>
      <c r="U200" s="176"/>
      <c r="V200" s="177"/>
      <c r="W200" s="750"/>
      <c r="X200" s="748"/>
    </row>
    <row r="201" spans="1:24" ht="15.75">
      <c r="A201" s="533" t="s">
        <v>2727</v>
      </c>
      <c r="B201" s="533">
        <v>7</v>
      </c>
      <c r="C201" s="533" t="s">
        <v>157</v>
      </c>
      <c r="D201" s="572" t="s">
        <v>1580</v>
      </c>
      <c r="E201" s="571" t="str">
        <f t="shared" si="123"/>
        <v xml:space="preserve"> ETHYLENE-PROPYLENE DIENE-MONOMER (EPDM) ROOFING</v>
      </c>
      <c r="F201" s="533" t="str">
        <f t="shared" si="107"/>
        <v>AR</v>
      </c>
      <c r="G201" s="533" t="s">
        <v>2722</v>
      </c>
      <c r="H201" s="533">
        <v>200</v>
      </c>
      <c r="I201" s="533" t="str">
        <f t="shared" si="124"/>
        <v>075323 - ETHYLENE-PROPYLENE DIENE-MONOMER (EPDM) ROOFING</v>
      </c>
      <c r="J201" s="533" t="str">
        <f t="shared" si="124"/>
        <v>075323 - ETHYLENE-PROPYLENE DIENE-MONOMER (EPDM) ROOFING</v>
      </c>
      <c r="K201" s="87" t="s">
        <v>17</v>
      </c>
      <c r="L201" s="87" t="s">
        <v>79</v>
      </c>
      <c r="M201" s="176">
        <v>243</v>
      </c>
      <c r="N201" s="177" t="s">
        <v>33</v>
      </c>
      <c r="O201" s="750">
        <v>25</v>
      </c>
      <c r="P201" s="748">
        <f t="shared" si="125"/>
        <v>6075</v>
      </c>
      <c r="Q201" s="25">
        <f t="shared" si="126"/>
        <v>25</v>
      </c>
      <c r="R201" s="729">
        <f t="shared" si="127"/>
        <v>6075</v>
      </c>
      <c r="S201" s="87"/>
      <c r="T201" s="87"/>
      <c r="U201" s="176"/>
      <c r="V201" s="177"/>
      <c r="W201" s="750"/>
      <c r="X201" s="748"/>
    </row>
    <row r="202" spans="1:24" ht="15.75">
      <c r="A202" s="533" t="s">
        <v>2727</v>
      </c>
      <c r="B202" s="533">
        <v>7</v>
      </c>
      <c r="C202" s="533" t="s">
        <v>157</v>
      </c>
      <c r="D202" s="572" t="s">
        <v>1580</v>
      </c>
      <c r="E202" s="571" t="str">
        <f t="shared" si="123"/>
        <v xml:space="preserve"> ETHYLENE-PROPYLENE DIENE-MONOMER (EPDM) ROOFING</v>
      </c>
      <c r="F202" s="533" t="str">
        <f t="shared" si="107"/>
        <v>AR</v>
      </c>
      <c r="G202" s="533" t="s">
        <v>2725</v>
      </c>
      <c r="H202" s="533">
        <v>201</v>
      </c>
      <c r="I202" s="533" t="str">
        <f>L202</f>
        <v>Filter membrane; vapour permeable geotextile, non woven thermally bonded continuous polypropylene filments; to</v>
      </c>
      <c r="J202" s="533" t="str">
        <f>L202</f>
        <v>Filter membrane; vapour permeable geotextile, non woven thermally bonded continuous polypropylene filments; to</v>
      </c>
      <c r="K202" s="87"/>
      <c r="L202" s="87" t="s">
        <v>179</v>
      </c>
      <c r="M202" s="574"/>
      <c r="N202" s="178"/>
      <c r="O202" s="750"/>
      <c r="P202" s="765"/>
      <c r="Q202" s="98"/>
      <c r="S202" s="87"/>
      <c r="T202" s="87"/>
      <c r="U202" s="574"/>
      <c r="V202" s="178"/>
      <c r="W202" s="750"/>
      <c r="X202" s="765"/>
    </row>
    <row r="203" spans="1:24" ht="15.75">
      <c r="A203" s="533" t="s">
        <v>2727</v>
      </c>
      <c r="B203" s="533">
        <v>7</v>
      </c>
      <c r="C203" s="533" t="s">
        <v>157</v>
      </c>
      <c r="D203" s="572" t="s">
        <v>1580</v>
      </c>
      <c r="E203" s="571" t="str">
        <f t="shared" si="123"/>
        <v xml:space="preserve"> ETHYLENE-PROPYLENE DIENE-MONOMER (EPDM) ROOFING</v>
      </c>
      <c r="F203" s="533" t="str">
        <f t="shared" si="107"/>
        <v>AR</v>
      </c>
      <c r="G203" s="533" t="s">
        <v>2722</v>
      </c>
      <c r="H203" s="533">
        <v>202</v>
      </c>
      <c r="I203" s="533" t="str">
        <f>I201</f>
        <v>075323 - ETHYLENE-PROPYLENE DIENE-MONOMER (EPDM) ROOFING</v>
      </c>
      <c r="J203" s="533" t="str">
        <f>J201</f>
        <v>075323 - ETHYLENE-PROPYLENE DIENE-MONOMER (EPDM) ROOFING</v>
      </c>
      <c r="K203" s="87" t="s">
        <v>19</v>
      </c>
      <c r="L203" s="87" t="s">
        <v>176</v>
      </c>
      <c r="M203" s="176">
        <v>1065</v>
      </c>
      <c r="N203" s="177" t="s">
        <v>33</v>
      </c>
      <c r="O203" s="750">
        <v>3</v>
      </c>
      <c r="P203" s="748">
        <f>O203*M203</f>
        <v>3195</v>
      </c>
      <c r="Q203" s="25">
        <f>O203</f>
        <v>3</v>
      </c>
      <c r="R203" s="729">
        <f>P203</f>
        <v>3195</v>
      </c>
      <c r="S203" s="87"/>
      <c r="T203" s="87"/>
      <c r="U203" s="176"/>
      <c r="V203" s="177"/>
      <c r="W203" s="750"/>
      <c r="X203" s="748"/>
    </row>
    <row r="204" spans="1:24" ht="15.75">
      <c r="A204" s="533" t="s">
        <v>2727</v>
      </c>
      <c r="B204" s="533">
        <v>7</v>
      </c>
      <c r="C204" s="533" t="s">
        <v>157</v>
      </c>
      <c r="D204" s="572" t="s">
        <v>1580</v>
      </c>
      <c r="E204" s="571" t="str">
        <f t="shared" si="123"/>
        <v xml:space="preserve"> ETHYLENE-PROPYLENE DIENE-MONOMER (EPDM) ROOFING</v>
      </c>
      <c r="F204" s="533" t="str">
        <f t="shared" si="107"/>
        <v>AR</v>
      </c>
      <c r="G204" s="533" t="s">
        <v>2725</v>
      </c>
      <c r="H204" s="533">
        <v>203</v>
      </c>
      <c r="I204" s="533" t="str">
        <f>L204</f>
        <v>Elastomeric coating; U.V. protection to waterproof membrane; to</v>
      </c>
      <c r="J204" s="533" t="str">
        <f>L204</f>
        <v>Elastomeric coating; U.V. protection to waterproof membrane; to</v>
      </c>
      <c r="K204" s="87"/>
      <c r="L204" s="87" t="s">
        <v>180</v>
      </c>
      <c r="M204" s="574"/>
      <c r="N204" s="178"/>
      <c r="O204" s="750"/>
      <c r="P204" s="750"/>
      <c r="Q204" s="89"/>
      <c r="S204" s="87"/>
      <c r="T204" s="87"/>
      <c r="U204" s="574"/>
      <c r="V204" s="178"/>
      <c r="W204" s="750"/>
      <c r="X204" s="750"/>
    </row>
    <row r="205" spans="1:24" ht="15.75">
      <c r="A205" s="533" t="s">
        <v>2727</v>
      </c>
      <c r="B205" s="533">
        <v>7</v>
      </c>
      <c r="C205" s="533" t="s">
        <v>157</v>
      </c>
      <c r="D205" s="572" t="s">
        <v>1580</v>
      </c>
      <c r="E205" s="571" t="str">
        <f t="shared" si="123"/>
        <v xml:space="preserve"> ETHYLENE-PROPYLENE DIENE-MONOMER (EPDM) ROOFING</v>
      </c>
      <c r="F205" s="533" t="str">
        <f t="shared" si="107"/>
        <v>AR</v>
      </c>
      <c r="G205" s="533" t="s">
        <v>2722</v>
      </c>
      <c r="H205" s="533">
        <v>204</v>
      </c>
      <c r="I205" s="533" t="str">
        <f>I203</f>
        <v>075323 - ETHYLENE-PROPYLENE DIENE-MONOMER (EPDM) ROOFING</v>
      </c>
      <c r="J205" s="533" t="str">
        <f>J203</f>
        <v>075323 - ETHYLENE-PROPYLENE DIENE-MONOMER (EPDM) ROOFING</v>
      </c>
      <c r="K205" s="87" t="s">
        <v>20</v>
      </c>
      <c r="L205" s="87" t="s">
        <v>79</v>
      </c>
      <c r="M205" s="176">
        <v>63</v>
      </c>
      <c r="N205" s="177" t="s">
        <v>33</v>
      </c>
      <c r="O205" s="750">
        <v>18</v>
      </c>
      <c r="P205" s="748">
        <f>O205*M205</f>
        <v>1134</v>
      </c>
      <c r="Q205" s="25">
        <f>O205</f>
        <v>18</v>
      </c>
      <c r="R205" s="729">
        <f>P205</f>
        <v>1134</v>
      </c>
      <c r="S205" s="87"/>
      <c r="T205" s="87"/>
      <c r="U205" s="176"/>
      <c r="V205" s="177"/>
      <c r="W205" s="750"/>
      <c r="X205" s="748"/>
    </row>
    <row r="206" spans="1:24" ht="15.75">
      <c r="A206" s="533" t="s">
        <v>2727</v>
      </c>
      <c r="B206" s="533">
        <v>7</v>
      </c>
      <c r="C206" s="533" t="s">
        <v>157</v>
      </c>
      <c r="D206" s="572" t="s">
        <v>1580</v>
      </c>
      <c r="E206" s="571" t="str">
        <f t="shared" si="123"/>
        <v xml:space="preserve"> ETHYLENE-PROPYLENE DIENE-MONOMER (EPDM) ROOFING</v>
      </c>
      <c r="F206" s="533" t="str">
        <f t="shared" si="107"/>
        <v>AR</v>
      </c>
      <c r="G206" s="533" t="s">
        <v>2725</v>
      </c>
      <c r="H206" s="533">
        <v>205</v>
      </c>
      <c r="I206" s="533" t="str">
        <f>L206</f>
        <v>Protective covering ballast; crushed gravel; to</v>
      </c>
      <c r="J206" s="533" t="str">
        <f>L206</f>
        <v>Protective covering ballast; crushed gravel; to</v>
      </c>
      <c r="K206" s="87"/>
      <c r="L206" s="87" t="s">
        <v>181</v>
      </c>
      <c r="M206" s="574"/>
      <c r="N206" s="178"/>
      <c r="O206" s="750"/>
      <c r="P206" s="750"/>
      <c r="Q206" s="89"/>
      <c r="S206" s="87"/>
      <c r="T206" s="87"/>
      <c r="U206" s="574"/>
      <c r="V206" s="178"/>
      <c r="W206" s="750"/>
      <c r="X206" s="750"/>
    </row>
    <row r="207" spans="1:24" ht="15.75">
      <c r="A207" s="533" t="s">
        <v>2727</v>
      </c>
      <c r="B207" s="533">
        <v>7</v>
      </c>
      <c r="C207" s="533" t="s">
        <v>157</v>
      </c>
      <c r="D207" s="572" t="s">
        <v>1580</v>
      </c>
      <c r="E207" s="571" t="str">
        <f t="shared" si="123"/>
        <v xml:space="preserve"> ETHYLENE-PROPYLENE DIENE-MONOMER (EPDM) ROOFING</v>
      </c>
      <c r="F207" s="533" t="str">
        <f t="shared" si="107"/>
        <v>AR</v>
      </c>
      <c r="G207" s="533" t="s">
        <v>2722</v>
      </c>
      <c r="H207" s="533">
        <v>206</v>
      </c>
      <c r="I207" s="533" t="str">
        <f>I205</f>
        <v>075323 - ETHYLENE-PROPYLENE DIENE-MONOMER (EPDM) ROOFING</v>
      </c>
      <c r="J207" s="533" t="str">
        <f>J205</f>
        <v>075323 - ETHYLENE-PROPYLENE DIENE-MONOMER (EPDM) ROOFING</v>
      </c>
      <c r="K207" s="87" t="s">
        <v>21</v>
      </c>
      <c r="L207" s="87" t="s">
        <v>182</v>
      </c>
      <c r="M207" s="176">
        <v>1065</v>
      </c>
      <c r="N207" s="177" t="s">
        <v>33</v>
      </c>
      <c r="O207" s="750">
        <v>5</v>
      </c>
      <c r="P207" s="748">
        <f>O207*M207</f>
        <v>5325</v>
      </c>
      <c r="Q207" s="25">
        <f>O207</f>
        <v>5</v>
      </c>
      <c r="R207" s="729">
        <f>P207</f>
        <v>5325</v>
      </c>
      <c r="S207" s="87"/>
      <c r="T207" s="87"/>
      <c r="U207" s="176"/>
      <c r="V207" s="177"/>
      <c r="W207" s="750"/>
      <c r="X207" s="748"/>
    </row>
    <row r="208" spans="1:24" ht="15.75">
      <c r="A208" s="533" t="s">
        <v>2727</v>
      </c>
      <c r="B208" s="533">
        <v>7</v>
      </c>
      <c r="C208" s="533" t="s">
        <v>157</v>
      </c>
      <c r="D208" s="572" t="s">
        <v>1590</v>
      </c>
      <c r="E208" s="571" t="s">
        <v>1225</v>
      </c>
      <c r="F208" s="533" t="str">
        <f t="shared" si="107"/>
        <v>AR</v>
      </c>
      <c r="G208" s="533" t="s">
        <v>2725</v>
      </c>
      <c r="H208" s="533">
        <v>207</v>
      </c>
      <c r="I208" s="533" t="str">
        <f t="shared" ref="I208:I209" si="128">L208</f>
        <v>077200 - ROOF ACCESSORIES</v>
      </c>
      <c r="J208" s="533" t="str">
        <f t="shared" ref="J208:J209" si="129">L208</f>
        <v>077200 - ROOF ACCESSORIES</v>
      </c>
      <c r="K208" s="87"/>
      <c r="L208" s="87" t="s">
        <v>183</v>
      </c>
      <c r="M208" s="574"/>
      <c r="N208" s="178"/>
      <c r="O208" s="750"/>
      <c r="P208" s="750"/>
      <c r="Q208" s="89"/>
      <c r="S208" s="87"/>
      <c r="T208" s="87"/>
      <c r="U208" s="574"/>
      <c r="V208" s="178"/>
      <c r="W208" s="750"/>
      <c r="X208" s="750"/>
    </row>
    <row r="209" spans="1:24" ht="15.75">
      <c r="A209" s="533" t="s">
        <v>2727</v>
      </c>
      <c r="B209" s="533">
        <v>7</v>
      </c>
      <c r="C209" s="533" t="s">
        <v>157</v>
      </c>
      <c r="D209" s="572" t="s">
        <v>1590</v>
      </c>
      <c r="E209" s="571" t="str">
        <f t="shared" ref="E209:E215" si="130">E208</f>
        <v xml:space="preserve"> ROOF ACCESSORIES</v>
      </c>
      <c r="F209" s="533" t="str">
        <f t="shared" si="107"/>
        <v>AR</v>
      </c>
      <c r="G209" s="533" t="s">
        <v>2725</v>
      </c>
      <c r="H209" s="533">
        <v>208</v>
      </c>
      <c r="I209" s="533" t="str">
        <f t="shared" si="128"/>
        <v>Accessories; aluminum alloy; as Drg. FD-A-502; detail 6</v>
      </c>
      <c r="J209" s="533" t="str">
        <f t="shared" si="129"/>
        <v>Accessories; aluminum alloy; as Drg. FD-A-502; detail 6</v>
      </c>
      <c r="K209" s="87"/>
      <c r="L209" s="87" t="s">
        <v>1074</v>
      </c>
      <c r="M209" s="574"/>
      <c r="N209" s="178"/>
      <c r="O209" s="750"/>
      <c r="P209" s="750"/>
      <c r="Q209" s="89"/>
      <c r="S209" s="87"/>
      <c r="T209" s="87"/>
      <c r="U209" s="574"/>
      <c r="V209" s="178"/>
      <c r="W209" s="750"/>
      <c r="X209" s="750"/>
    </row>
    <row r="210" spans="1:24" ht="15.75">
      <c r="A210" s="533" t="s">
        <v>2727</v>
      </c>
      <c r="B210" s="533">
        <v>7</v>
      </c>
      <c r="C210" s="533" t="s">
        <v>157</v>
      </c>
      <c r="D210" s="572" t="s">
        <v>1590</v>
      </c>
      <c r="E210" s="571" t="str">
        <f t="shared" si="130"/>
        <v xml:space="preserve"> ROOF ACCESSORIES</v>
      </c>
      <c r="F210" s="533" t="str">
        <f t="shared" si="107"/>
        <v>AR</v>
      </c>
      <c r="G210" s="533" t="s">
        <v>2722</v>
      </c>
      <c r="H210" s="533">
        <v>209</v>
      </c>
      <c r="I210" s="533" t="str">
        <f>I208</f>
        <v>077200 - ROOF ACCESSORIES</v>
      </c>
      <c r="J210" s="533" t="str">
        <f>J208</f>
        <v>077200 - ROOF ACCESSORIES</v>
      </c>
      <c r="K210" s="87" t="s">
        <v>45</v>
      </c>
      <c r="L210" s="87" t="s">
        <v>184</v>
      </c>
      <c r="M210" s="176">
        <v>419</v>
      </c>
      <c r="N210" s="177" t="s">
        <v>95</v>
      </c>
      <c r="O210" s="750">
        <v>7</v>
      </c>
      <c r="P210" s="748">
        <f>O210*M210</f>
        <v>2933</v>
      </c>
      <c r="Q210" s="25">
        <f>O210</f>
        <v>7</v>
      </c>
      <c r="R210" s="729">
        <f>P210</f>
        <v>2933</v>
      </c>
      <c r="S210" s="87"/>
      <c r="T210" s="87"/>
      <c r="U210" s="176"/>
      <c r="V210" s="177"/>
      <c r="W210" s="750"/>
      <c r="X210" s="748"/>
    </row>
    <row r="211" spans="1:24" ht="15.75">
      <c r="A211" s="533" t="s">
        <v>2727</v>
      </c>
      <c r="B211" s="533">
        <v>7</v>
      </c>
      <c r="C211" s="533" t="s">
        <v>157</v>
      </c>
      <c r="D211" s="572" t="s">
        <v>1590</v>
      </c>
      <c r="E211" s="571" t="str">
        <f t="shared" si="130"/>
        <v xml:space="preserve"> ROOF ACCESSORIES</v>
      </c>
      <c r="F211" s="533" t="str">
        <f t="shared" si="107"/>
        <v>AR</v>
      </c>
      <c r="G211" s="533" t="s">
        <v>2725</v>
      </c>
      <c r="H211" s="533">
        <v>210</v>
      </c>
      <c r="I211" s="533" t="str">
        <f>L211</f>
        <v>Accessories; galvanized steel</v>
      </c>
      <c r="J211" s="533" t="str">
        <f>L211</f>
        <v>Accessories; galvanized steel</v>
      </c>
      <c r="K211" s="87"/>
      <c r="L211" s="87" t="s">
        <v>185</v>
      </c>
      <c r="M211" s="574"/>
      <c r="N211" s="178"/>
      <c r="O211" s="750"/>
      <c r="P211" s="750"/>
      <c r="Q211" s="89"/>
      <c r="S211" s="87"/>
      <c r="T211" s="87"/>
      <c r="U211" s="574"/>
      <c r="V211" s="178"/>
      <c r="W211" s="750"/>
      <c r="X211" s="750"/>
    </row>
    <row r="212" spans="1:24" ht="15.75">
      <c r="A212" s="533" t="s">
        <v>2727</v>
      </c>
      <c r="B212" s="533">
        <v>7</v>
      </c>
      <c r="C212" s="533" t="s">
        <v>157</v>
      </c>
      <c r="D212" s="572" t="s">
        <v>1590</v>
      </c>
      <c r="E212" s="571" t="str">
        <f t="shared" si="130"/>
        <v xml:space="preserve"> ROOF ACCESSORIES</v>
      </c>
      <c r="F212" s="533" t="str">
        <f t="shared" si="107"/>
        <v>AR</v>
      </c>
      <c r="G212" s="533" t="s">
        <v>2722</v>
      </c>
      <c r="H212" s="533">
        <v>211</v>
      </c>
      <c r="I212" s="533" t="str">
        <f>I210</f>
        <v>077200 - ROOF ACCESSORIES</v>
      </c>
      <c r="J212" s="533" t="str">
        <f>J210</f>
        <v>077200 - ROOF ACCESSORIES</v>
      </c>
      <c r="K212" s="87" t="s">
        <v>13</v>
      </c>
      <c r="L212" s="87" t="s">
        <v>186</v>
      </c>
      <c r="M212" s="176">
        <v>12</v>
      </c>
      <c r="N212" s="177" t="s">
        <v>39</v>
      </c>
      <c r="O212" s="750">
        <v>50</v>
      </c>
      <c r="P212" s="748">
        <f>O212*M212</f>
        <v>600</v>
      </c>
      <c r="Q212" s="25">
        <f>O212</f>
        <v>50</v>
      </c>
      <c r="R212" s="729">
        <f>P212</f>
        <v>600</v>
      </c>
      <c r="S212" s="87"/>
      <c r="T212" s="87"/>
      <c r="U212" s="176"/>
      <c r="V212" s="177"/>
      <c r="W212" s="750"/>
      <c r="X212" s="748"/>
    </row>
    <row r="213" spans="1:24" ht="15.75">
      <c r="A213" s="533" t="s">
        <v>2727</v>
      </c>
      <c r="B213" s="533">
        <v>7</v>
      </c>
      <c r="C213" s="533" t="s">
        <v>157</v>
      </c>
      <c r="D213" s="572" t="s">
        <v>1590</v>
      </c>
      <c r="E213" s="571" t="str">
        <f t="shared" si="130"/>
        <v xml:space="preserve"> ROOF ACCESSORIES</v>
      </c>
      <c r="F213" s="533" t="str">
        <f t="shared" si="107"/>
        <v>AR</v>
      </c>
      <c r="G213" s="533" t="s">
        <v>2725</v>
      </c>
      <c r="H213" s="533">
        <v>212</v>
      </c>
      <c r="I213" s="533" t="str">
        <f>L213</f>
        <v>Access hatches; comprising 2 thick galvanized pressed steel skin cover, steel angle frame set in concrete; including ironmongery, stay chain, padlock, neoprene gaskets, timber nailer, epoxy paint, fittings and fixings; complete; as specified and as Drg. FD-A-502; detail 2</v>
      </c>
      <c r="J213" s="533" t="str">
        <f>L213</f>
        <v>Access hatches; comprising 2 thick galvanized pressed steel skin cover, steel angle frame set in concrete; including ironmongery, stay chain, padlock, neoprene gaskets, timber nailer, epoxy paint, fittings and fixings; complete; as specified and as Drg. FD-A-502; detail 2</v>
      </c>
      <c r="K213" s="87"/>
      <c r="L213" s="87" t="s">
        <v>187</v>
      </c>
      <c r="M213" s="574"/>
      <c r="N213" s="178"/>
      <c r="O213" s="750"/>
      <c r="P213" s="750"/>
      <c r="Q213" s="89"/>
      <c r="S213" s="87"/>
      <c r="T213" s="87"/>
      <c r="U213" s="574"/>
      <c r="V213" s="178"/>
      <c r="W213" s="750"/>
      <c r="X213" s="750"/>
    </row>
    <row r="214" spans="1:24" ht="15.75">
      <c r="A214" s="533" t="s">
        <v>2727</v>
      </c>
      <c r="B214" s="533">
        <v>7</v>
      </c>
      <c r="C214" s="533" t="s">
        <v>157</v>
      </c>
      <c r="D214" s="572" t="s">
        <v>1590</v>
      </c>
      <c r="E214" s="571" t="str">
        <f t="shared" si="130"/>
        <v xml:space="preserve"> ROOF ACCESSORIES</v>
      </c>
      <c r="F214" s="533" t="str">
        <f t="shared" si="107"/>
        <v>AR</v>
      </c>
      <c r="G214" s="533" t="s">
        <v>2722</v>
      </c>
      <c r="H214" s="533">
        <v>213</v>
      </c>
      <c r="I214" s="533" t="str">
        <f t="shared" ref="I214:J215" si="131">I212</f>
        <v>077200 - ROOF ACCESSORIES</v>
      </c>
      <c r="J214" s="533" t="str">
        <f t="shared" si="131"/>
        <v>077200 - ROOF ACCESSORIES</v>
      </c>
      <c r="K214" s="87" t="s">
        <v>15</v>
      </c>
      <c r="L214" s="87" t="s">
        <v>188</v>
      </c>
      <c r="M214" s="176">
        <v>4</v>
      </c>
      <c r="N214" s="90" t="s">
        <v>39</v>
      </c>
      <c r="O214" s="750">
        <v>300</v>
      </c>
      <c r="P214" s="748">
        <f t="shared" ref="P214:P215" si="132">O214*M214</f>
        <v>1200</v>
      </c>
      <c r="Q214" s="25">
        <f t="shared" ref="Q214:Q215" si="133">O214</f>
        <v>300</v>
      </c>
      <c r="R214" s="729">
        <f t="shared" ref="R214:R215" si="134">P214</f>
        <v>1200</v>
      </c>
      <c r="S214" s="87"/>
      <c r="T214" s="87"/>
      <c r="U214" s="176"/>
      <c r="V214" s="90"/>
      <c r="W214" s="750"/>
      <c r="X214" s="748"/>
    </row>
    <row r="215" spans="1:24" ht="15.75">
      <c r="A215" s="533" t="s">
        <v>2727</v>
      </c>
      <c r="B215" s="533">
        <v>7</v>
      </c>
      <c r="C215" s="533" t="s">
        <v>157</v>
      </c>
      <c r="D215" s="572" t="s">
        <v>1590</v>
      </c>
      <c r="E215" s="571" t="str">
        <f t="shared" si="130"/>
        <v xml:space="preserve"> ROOF ACCESSORIES</v>
      </c>
      <c r="F215" s="533" t="str">
        <f t="shared" si="107"/>
        <v>AR</v>
      </c>
      <c r="G215" s="533" t="s">
        <v>2722</v>
      </c>
      <c r="H215" s="533">
        <v>214</v>
      </c>
      <c r="I215" s="533" t="str">
        <f t="shared" si="131"/>
        <v>Access hatches; comprising 2 thick galvanized pressed steel skin cover, steel angle frame set in concrete; including ironmongery, stay chain, padlock, neoprene gaskets, timber nailer, epoxy paint, fittings and fixings; complete; as specified and as Drg. FD-A-502; detail 2</v>
      </c>
      <c r="J215" s="533" t="str">
        <f t="shared" si="131"/>
        <v>Access hatches; comprising 2 thick galvanized pressed steel skin cover, steel angle frame set in concrete; including ironmongery, stay chain, padlock, neoprene gaskets, timber nailer, epoxy paint, fittings and fixings; complete; as specified and as Drg. FD-A-502; detail 2</v>
      </c>
      <c r="K215" s="87" t="s">
        <v>17</v>
      </c>
      <c r="L215" s="87" t="s">
        <v>190</v>
      </c>
      <c r="M215" s="176">
        <v>2</v>
      </c>
      <c r="N215" s="177" t="s">
        <v>39</v>
      </c>
      <c r="O215" s="750">
        <v>250</v>
      </c>
      <c r="P215" s="748">
        <f t="shared" si="132"/>
        <v>500</v>
      </c>
      <c r="Q215" s="25">
        <f t="shared" si="133"/>
        <v>250</v>
      </c>
      <c r="R215" s="729">
        <f t="shared" si="134"/>
        <v>500</v>
      </c>
      <c r="S215" s="87"/>
      <c r="T215" s="87"/>
      <c r="U215" s="176"/>
      <c r="V215" s="177"/>
      <c r="W215" s="750"/>
      <c r="X215" s="748"/>
    </row>
    <row r="216" spans="1:24" ht="15.75">
      <c r="A216" s="533" t="s">
        <v>2727</v>
      </c>
      <c r="B216" s="533">
        <v>7</v>
      </c>
      <c r="C216" s="533" t="s">
        <v>157</v>
      </c>
      <c r="D216" s="572" t="s">
        <v>1604</v>
      </c>
      <c r="E216" s="571" t="s">
        <v>1226</v>
      </c>
      <c r="F216" s="533" t="str">
        <f t="shared" si="107"/>
        <v>AR</v>
      </c>
      <c r="G216" s="533" t="s">
        <v>2725</v>
      </c>
      <c r="H216" s="533">
        <v>215</v>
      </c>
      <c r="I216" s="533" t="str">
        <f t="shared" ref="I216:I217" si="135">L216</f>
        <v>079200 - JOINT SEALANTS</v>
      </c>
      <c r="J216" s="533" t="str">
        <f t="shared" ref="J216:J217" si="136">L216</f>
        <v>079200 - JOINT SEALANTS</v>
      </c>
      <c r="K216" s="87"/>
      <c r="L216" s="87" t="s">
        <v>191</v>
      </c>
      <c r="M216" s="574"/>
      <c r="N216" s="178"/>
      <c r="O216" s="750"/>
      <c r="P216" s="750"/>
      <c r="Q216" s="89"/>
      <c r="S216" s="87"/>
      <c r="T216" s="87"/>
      <c r="U216" s="574"/>
      <c r="V216" s="178"/>
      <c r="W216" s="750"/>
      <c r="X216" s="750"/>
    </row>
    <row r="217" spans="1:24" ht="15.75">
      <c r="A217" s="533" t="s">
        <v>2727</v>
      </c>
      <c r="B217" s="533">
        <v>7</v>
      </c>
      <c r="C217" s="533" t="s">
        <v>157</v>
      </c>
      <c r="D217" s="572" t="s">
        <v>1604</v>
      </c>
      <c r="E217" s="571" t="str">
        <f t="shared" ref="E217:E224" si="137">E216</f>
        <v xml:space="preserve"> JOINT SEALANTS</v>
      </c>
      <c r="F217" s="533" t="str">
        <f t="shared" si="107"/>
        <v>AR</v>
      </c>
      <c r="G217" s="533" t="s">
        <v>2725</v>
      </c>
      <c r="H217" s="533">
        <v>216</v>
      </c>
      <c r="I217" s="533" t="str">
        <f t="shared" si="135"/>
        <v>Expansion joints; in finish; including metal angle trim, plaster stop and architraves, filler pieces, sealant and backing cord as appropriate; complete; as specified and as Drg. FD-A-502; detail 10</v>
      </c>
      <c r="J217" s="533" t="str">
        <f t="shared" si="136"/>
        <v>Expansion joints; in finish; including metal angle trim, plaster stop and architraves, filler pieces, sealant and backing cord as appropriate; complete; as specified and as Drg. FD-A-502; detail 10</v>
      </c>
      <c r="K217" s="87"/>
      <c r="L217" s="87" t="s">
        <v>192</v>
      </c>
      <c r="M217" s="574"/>
      <c r="N217" s="178"/>
      <c r="O217" s="750"/>
      <c r="P217" s="750"/>
      <c r="Q217" s="89"/>
      <c r="S217" s="87"/>
      <c r="T217" s="87"/>
      <c r="U217" s="574"/>
      <c r="V217" s="178"/>
      <c r="W217" s="750"/>
      <c r="X217" s="750"/>
    </row>
    <row r="218" spans="1:24" ht="16.5" thickBot="1">
      <c r="A218" s="533" t="s">
        <v>2727</v>
      </c>
      <c r="B218" s="533">
        <v>7</v>
      </c>
      <c r="C218" s="533" t="s">
        <v>157</v>
      </c>
      <c r="D218" s="572" t="s">
        <v>1604</v>
      </c>
      <c r="E218" s="571" t="str">
        <f t="shared" si="137"/>
        <v xml:space="preserve"> JOINT SEALANTS</v>
      </c>
      <c r="F218" s="533" t="str">
        <f t="shared" si="107"/>
        <v>AR</v>
      </c>
      <c r="G218" s="533" t="s">
        <v>2722</v>
      </c>
      <c r="H218" s="533">
        <v>217</v>
      </c>
      <c r="I218" s="533" t="str">
        <f t="shared" ref="I218:J229" si="138">I216</f>
        <v>079200 - JOINT SEALANTS</v>
      </c>
      <c r="J218" s="533" t="str">
        <f t="shared" si="138"/>
        <v>079200 - JOINT SEALANTS</v>
      </c>
      <c r="K218" s="224" t="s">
        <v>19</v>
      </c>
      <c r="L218" s="224" t="s">
        <v>193</v>
      </c>
      <c r="M218" s="290">
        <v>37</v>
      </c>
      <c r="N218" s="271" t="s">
        <v>95</v>
      </c>
      <c r="O218" s="750"/>
      <c r="P218" s="750"/>
      <c r="Q218" s="25">
        <f t="shared" ref="Q218:Q223" si="139">O218</f>
        <v>0</v>
      </c>
      <c r="R218" s="729">
        <f t="shared" ref="R218:R223" si="140">P218</f>
        <v>0</v>
      </c>
      <c r="S218" s="224"/>
      <c r="T218" s="224"/>
      <c r="U218" s="290"/>
      <c r="V218" s="271"/>
      <c r="W218" s="750"/>
      <c r="X218" s="750"/>
    </row>
    <row r="219" spans="1:24" ht="16.5" thickBot="1">
      <c r="A219" s="533" t="s">
        <v>2727</v>
      </c>
      <c r="B219" s="533">
        <v>7</v>
      </c>
      <c r="C219" s="533" t="s">
        <v>157</v>
      </c>
      <c r="D219" s="572" t="s">
        <v>1604</v>
      </c>
      <c r="E219" s="571" t="str">
        <f t="shared" si="137"/>
        <v xml:space="preserve"> JOINT SEALANTS</v>
      </c>
      <c r="F219" s="533" t="str">
        <f t="shared" si="107"/>
        <v>AR</v>
      </c>
      <c r="G219" s="533" t="s">
        <v>2722</v>
      </c>
      <c r="H219" s="533">
        <v>218</v>
      </c>
      <c r="I219" s="533" t="str">
        <f t="shared" si="138"/>
        <v>Expansion joints; in finish; including metal angle trim, plaster stop and architraves, filler pieces, sealant and backing cord as appropriate; complete; as specified and as Drg. FD-A-502; detail 10</v>
      </c>
      <c r="J219" s="533" t="str">
        <f t="shared" si="138"/>
        <v>Expansion joints; in finish; including metal angle trim, plaster stop and architraves, filler pieces, sealant and backing cord as appropriate; complete; as specified and as Drg. FD-A-502; detail 10</v>
      </c>
      <c r="K219" s="87" t="s">
        <v>19</v>
      </c>
      <c r="L219" s="87" t="s">
        <v>1196</v>
      </c>
      <c r="M219" s="176">
        <v>2</v>
      </c>
      <c r="N219" s="272" t="s">
        <v>95</v>
      </c>
      <c r="O219" s="750">
        <v>30</v>
      </c>
      <c r="P219" s="748">
        <f>O219*M219</f>
        <v>60</v>
      </c>
      <c r="Q219" s="25">
        <f t="shared" si="139"/>
        <v>30</v>
      </c>
      <c r="R219" s="729">
        <f t="shared" si="140"/>
        <v>60</v>
      </c>
      <c r="S219" s="87"/>
      <c r="T219" s="87"/>
      <c r="U219" s="176"/>
      <c r="V219" s="272"/>
      <c r="W219" s="750"/>
      <c r="X219" s="748"/>
    </row>
    <row r="220" spans="1:24" ht="15.75">
      <c r="A220" s="533" t="s">
        <v>2727</v>
      </c>
      <c r="B220" s="533">
        <v>7</v>
      </c>
      <c r="C220" s="533" t="s">
        <v>157</v>
      </c>
      <c r="D220" s="572" t="s">
        <v>1604</v>
      </c>
      <c r="E220" s="571" t="str">
        <f t="shared" si="137"/>
        <v xml:space="preserve"> JOINT SEALANTS</v>
      </c>
      <c r="F220" s="533" t="str">
        <f t="shared" si="107"/>
        <v>AR</v>
      </c>
      <c r="G220" s="533" t="s">
        <v>2722</v>
      </c>
      <c r="H220" s="533">
        <v>219</v>
      </c>
      <c r="I220" s="533" t="str">
        <f t="shared" si="138"/>
        <v>079200 - JOINT SEALANTS</v>
      </c>
      <c r="J220" s="533" t="str">
        <f t="shared" si="138"/>
        <v>079200 - JOINT SEALANTS</v>
      </c>
      <c r="K220" s="224" t="s">
        <v>21</v>
      </c>
      <c r="L220" s="224" t="s">
        <v>194</v>
      </c>
      <c r="M220" s="290">
        <v>3</v>
      </c>
      <c r="N220" s="271" t="s">
        <v>95</v>
      </c>
      <c r="O220" s="750"/>
      <c r="P220" s="750"/>
      <c r="Q220" s="25">
        <f t="shared" si="139"/>
        <v>0</v>
      </c>
      <c r="R220" s="729">
        <f t="shared" si="140"/>
        <v>0</v>
      </c>
      <c r="S220" s="224"/>
      <c r="T220" s="224"/>
      <c r="U220" s="290"/>
      <c r="V220" s="271"/>
      <c r="W220" s="750"/>
      <c r="X220" s="750"/>
    </row>
    <row r="221" spans="1:24" ht="16.5" thickBot="1">
      <c r="A221" s="533" t="s">
        <v>2727</v>
      </c>
      <c r="B221" s="533">
        <v>7</v>
      </c>
      <c r="C221" s="533" t="s">
        <v>157</v>
      </c>
      <c r="D221" s="572" t="s">
        <v>1604</v>
      </c>
      <c r="E221" s="571" t="str">
        <f t="shared" si="137"/>
        <v xml:space="preserve"> JOINT SEALANTS</v>
      </c>
      <c r="F221" s="533" t="str">
        <f t="shared" si="107"/>
        <v>AR</v>
      </c>
      <c r="G221" s="533" t="s">
        <v>2722</v>
      </c>
      <c r="H221" s="533">
        <v>220</v>
      </c>
      <c r="I221" s="533" t="str">
        <f t="shared" si="138"/>
        <v>Expansion joints; in finish; including metal angle trim, plaster stop and architraves, filler pieces, sealant and backing cord as appropriate; complete; as specified and as Drg. FD-A-502; detail 10</v>
      </c>
      <c r="J221" s="533" t="str">
        <f t="shared" si="138"/>
        <v>Expansion joints; in finish; including metal angle trim, plaster stop and architraves, filler pieces, sealant and backing cord as appropriate; complete; as specified and as Drg. FD-A-502; detail 10</v>
      </c>
      <c r="K221" s="224" t="s">
        <v>45</v>
      </c>
      <c r="L221" s="224" t="s">
        <v>195</v>
      </c>
      <c r="M221" s="290">
        <v>18</v>
      </c>
      <c r="N221" s="271" t="s">
        <v>95</v>
      </c>
      <c r="O221" s="750"/>
      <c r="P221" s="750"/>
      <c r="Q221" s="25">
        <f t="shared" si="139"/>
        <v>0</v>
      </c>
      <c r="R221" s="729">
        <f t="shared" si="140"/>
        <v>0</v>
      </c>
      <c r="S221" s="224"/>
      <c r="T221" s="224"/>
      <c r="U221" s="290"/>
      <c r="V221" s="271"/>
      <c r="W221" s="750"/>
      <c r="X221" s="750"/>
    </row>
    <row r="222" spans="1:24" ht="16.5" thickBot="1">
      <c r="A222" s="533" t="s">
        <v>2727</v>
      </c>
      <c r="B222" s="533">
        <v>7</v>
      </c>
      <c r="C222" s="533" t="s">
        <v>157</v>
      </c>
      <c r="D222" s="572" t="s">
        <v>1604</v>
      </c>
      <c r="E222" s="571" t="str">
        <f t="shared" si="137"/>
        <v xml:space="preserve"> JOINT SEALANTS</v>
      </c>
      <c r="F222" s="533" t="str">
        <f t="shared" si="107"/>
        <v>AR</v>
      </c>
      <c r="G222" s="533" t="s">
        <v>2722</v>
      </c>
      <c r="H222" s="533">
        <v>221</v>
      </c>
      <c r="I222" s="533" t="str">
        <f t="shared" si="138"/>
        <v>079200 - JOINT SEALANTS</v>
      </c>
      <c r="J222" s="533" t="str">
        <f t="shared" si="138"/>
        <v>079200 - JOINT SEALANTS</v>
      </c>
      <c r="K222" s="87" t="s">
        <v>13</v>
      </c>
      <c r="L222" s="87" t="s">
        <v>196</v>
      </c>
      <c r="M222" s="176">
        <v>7</v>
      </c>
      <c r="N222" s="272" t="s">
        <v>95</v>
      </c>
      <c r="O222" s="750">
        <v>25</v>
      </c>
      <c r="P222" s="748">
        <f>O222*M222</f>
        <v>175</v>
      </c>
      <c r="Q222" s="25">
        <f t="shared" si="139"/>
        <v>25</v>
      </c>
      <c r="R222" s="729">
        <f t="shared" si="140"/>
        <v>175</v>
      </c>
      <c r="S222" s="87"/>
      <c r="T222" s="87"/>
      <c r="U222" s="176"/>
      <c r="V222" s="272"/>
      <c r="W222" s="750"/>
      <c r="X222" s="748"/>
    </row>
    <row r="223" spans="1:24" ht="15.75">
      <c r="A223" s="533" t="s">
        <v>2727</v>
      </c>
      <c r="B223" s="533">
        <v>7</v>
      </c>
      <c r="C223" s="533" t="s">
        <v>157</v>
      </c>
      <c r="D223" s="572" t="s">
        <v>1604</v>
      </c>
      <c r="E223" s="571" t="str">
        <f t="shared" si="137"/>
        <v xml:space="preserve"> JOINT SEALANTS</v>
      </c>
      <c r="F223" s="533" t="str">
        <f t="shared" si="107"/>
        <v>AR</v>
      </c>
      <c r="G223" s="533" t="s">
        <v>2722</v>
      </c>
      <c r="H223" s="533">
        <v>222</v>
      </c>
      <c r="I223" s="533" t="str">
        <f t="shared" si="138"/>
        <v>Expansion joints; in finish; including metal angle trim, plaster stop and architraves, filler pieces, sealant and backing cord as appropriate; complete; as specified and as Drg. FD-A-502; detail 10</v>
      </c>
      <c r="J223" s="533" t="str">
        <f t="shared" si="138"/>
        <v>Expansion joints; in finish; including metal angle trim, plaster stop and architraves, filler pieces, sealant and backing cord as appropriate; complete; as specified and as Drg. FD-A-502; detail 10</v>
      </c>
      <c r="K223" s="224" t="s">
        <v>15</v>
      </c>
      <c r="L223" s="224" t="s">
        <v>197</v>
      </c>
      <c r="M223" s="290">
        <v>17</v>
      </c>
      <c r="N223" s="271" t="s">
        <v>95</v>
      </c>
      <c r="O223" s="750"/>
      <c r="P223" s="750"/>
      <c r="Q223" s="25">
        <f t="shared" si="139"/>
        <v>0</v>
      </c>
      <c r="R223" s="729">
        <f t="shared" si="140"/>
        <v>0</v>
      </c>
      <c r="S223" s="224"/>
      <c r="T223" s="224"/>
      <c r="U223" s="290"/>
      <c r="V223" s="271"/>
      <c r="W223" s="750"/>
      <c r="X223" s="750"/>
    </row>
    <row r="224" spans="1:24" ht="15.75">
      <c r="A224" s="533" t="s">
        <v>2727</v>
      </c>
      <c r="B224" s="533">
        <v>7</v>
      </c>
      <c r="C224" s="533" t="s">
        <v>157</v>
      </c>
      <c r="D224" s="572" t="s">
        <v>1604</v>
      </c>
      <c r="E224" s="571" t="str">
        <f t="shared" si="137"/>
        <v xml:space="preserve"> JOINT SEALANTS</v>
      </c>
      <c r="F224" s="533" t="str">
        <f t="shared" si="107"/>
        <v>AR</v>
      </c>
      <c r="G224" s="533" t="s">
        <v>2725</v>
      </c>
      <c r="H224" s="533">
        <v>223</v>
      </c>
      <c r="I224" s="533" t="str">
        <f t="shared" si="138"/>
        <v>079200 - JOINT SEALANTS</v>
      </c>
      <c r="J224" s="533" t="str">
        <f t="shared" si="138"/>
        <v>079200 - JOINT SEALANTS</v>
      </c>
      <c r="K224" s="96" t="s">
        <v>198</v>
      </c>
      <c r="L224" s="96"/>
      <c r="M224" s="176"/>
      <c r="N224" s="178"/>
      <c r="O224" s="750"/>
      <c r="P224" s="796"/>
      <c r="Q224" s="179"/>
      <c r="S224" s="96"/>
      <c r="T224" s="96"/>
      <c r="U224" s="176"/>
      <c r="V224" s="178"/>
      <c r="W224" s="750"/>
      <c r="X224" s="796"/>
    </row>
    <row r="225" spans="1:24" ht="15.75">
      <c r="A225" s="533" t="s">
        <v>2727</v>
      </c>
      <c r="B225" s="533">
        <v>7</v>
      </c>
      <c r="C225" s="533" t="s">
        <v>157</v>
      </c>
      <c r="D225" s="10" t="s">
        <v>22</v>
      </c>
      <c r="E225" s="10" t="s">
        <v>22</v>
      </c>
      <c r="G225" s="533" t="s">
        <v>2724</v>
      </c>
      <c r="H225" s="533">
        <v>224</v>
      </c>
      <c r="I225" s="533" t="str">
        <f t="shared" si="138"/>
        <v>Expansion joints; in finish; including metal angle trim, plaster stop and architraves, filler pieces, sealant and backing cord as appropriate; complete; as specified and as Drg. FD-A-502; detail 10</v>
      </c>
      <c r="J225" s="533" t="str">
        <f t="shared" si="138"/>
        <v>Expansion joints; in finish; including metal angle trim, plaster stop and architraves, filler pieces, sealant and backing cord as appropriate; complete; as specified and as Drg. FD-A-502; detail 10</v>
      </c>
      <c r="K225" s="130" t="s">
        <v>199</v>
      </c>
      <c r="L225" s="130"/>
      <c r="M225" s="137"/>
      <c r="N225" s="178"/>
      <c r="O225" s="750" t="s">
        <v>8</v>
      </c>
      <c r="P225" s="750">
        <f>SUM(P184:P223)</f>
        <v>61713.5</v>
      </c>
      <c r="Q225" s="439"/>
      <c r="S225" s="130"/>
      <c r="T225" s="130"/>
      <c r="U225" s="137"/>
      <c r="V225" s="178"/>
      <c r="W225" s="750"/>
      <c r="X225" s="750"/>
    </row>
    <row r="226" spans="1:24" ht="15.75">
      <c r="A226" s="533" t="s">
        <v>2727</v>
      </c>
      <c r="B226" s="533">
        <v>8</v>
      </c>
      <c r="C226" s="533" t="s">
        <v>201</v>
      </c>
      <c r="D226" s="572" t="s">
        <v>1615</v>
      </c>
      <c r="E226" s="571" t="s">
        <v>1227</v>
      </c>
      <c r="F226" s="533" t="str">
        <f t="shared" si="107"/>
        <v>AR</v>
      </c>
      <c r="G226" s="533" t="s">
        <v>2725</v>
      </c>
      <c r="H226" s="533">
        <v>225</v>
      </c>
      <c r="I226" s="533" t="str">
        <f t="shared" si="138"/>
        <v>079200 - JOINT SEALANTS</v>
      </c>
      <c r="J226" s="533" t="str">
        <f t="shared" si="138"/>
        <v>079200 - JOINT SEALANTS</v>
      </c>
      <c r="K226" s="87"/>
      <c r="L226" s="87"/>
      <c r="M226" s="445" t="s">
        <v>200</v>
      </c>
      <c r="N226" s="365"/>
      <c r="O226" s="799"/>
      <c r="P226" s="799"/>
      <c r="Q226" s="365"/>
      <c r="S226" s="87"/>
      <c r="T226" s="87"/>
      <c r="U226" s="445"/>
      <c r="V226" s="365"/>
      <c r="W226" s="799"/>
      <c r="X226" s="799"/>
    </row>
    <row r="227" spans="1:24" ht="15.75">
      <c r="A227" s="533" t="s">
        <v>2727</v>
      </c>
      <c r="B227" s="533">
        <v>8</v>
      </c>
      <c r="C227" s="533" t="s">
        <v>201</v>
      </c>
      <c r="D227" s="572" t="s">
        <v>1615</v>
      </c>
      <c r="E227" s="571" t="s">
        <v>1227</v>
      </c>
      <c r="F227" s="533" t="str">
        <f t="shared" si="107"/>
        <v>AR</v>
      </c>
      <c r="G227" s="533" t="s">
        <v>2725</v>
      </c>
      <c r="H227" s="533">
        <v>226</v>
      </c>
      <c r="I227" s="533" t="str">
        <f t="shared" si="138"/>
        <v>Expansion joints; in finish; including metal angle trim, plaster stop and architraves, filler pieces, sealant and backing cord as appropriate; complete; as specified and as Drg. FD-A-502; detail 10</v>
      </c>
      <c r="J227" s="533" t="str">
        <f t="shared" si="138"/>
        <v>Expansion joints; in finish; including metal angle trim, plaster stop and architraves, filler pieces, sealant and backing cord as appropriate; complete; as specified and as Drg. FD-A-502; detail 10</v>
      </c>
      <c r="K227" s="87"/>
      <c r="L227" s="87"/>
      <c r="M227" s="445" t="s">
        <v>201</v>
      </c>
      <c r="N227" s="365"/>
      <c r="O227" s="799"/>
      <c r="P227" s="799"/>
      <c r="Q227" s="365"/>
      <c r="S227" s="87"/>
      <c r="T227" s="87"/>
      <c r="U227" s="445"/>
      <c r="V227" s="365"/>
      <c r="W227" s="799"/>
      <c r="X227" s="799"/>
    </row>
    <row r="228" spans="1:24" ht="15.75">
      <c r="A228" s="533" t="s">
        <v>2727</v>
      </c>
      <c r="B228" s="533">
        <v>8</v>
      </c>
      <c r="C228" s="533" t="s">
        <v>201</v>
      </c>
      <c r="D228" s="572" t="s">
        <v>1615</v>
      </c>
      <c r="E228" s="571" t="s">
        <v>1227</v>
      </c>
      <c r="F228" s="533" t="str">
        <f t="shared" si="107"/>
        <v>AR</v>
      </c>
      <c r="G228" s="533" t="s">
        <v>2725</v>
      </c>
      <c r="H228" s="533">
        <v>227</v>
      </c>
      <c r="I228" s="533" t="str">
        <f t="shared" si="138"/>
        <v>079200 - JOINT SEALANTS</v>
      </c>
      <c r="J228" s="533" t="str">
        <f t="shared" si="138"/>
        <v>079200 - JOINT SEALANTS</v>
      </c>
      <c r="K228" s="96" t="s">
        <v>2</v>
      </c>
      <c r="L228" s="96" t="s">
        <v>202</v>
      </c>
      <c r="M228" s="466" t="s">
        <v>4</v>
      </c>
      <c r="N228" s="365" t="s">
        <v>5</v>
      </c>
      <c r="O228" s="788" t="s">
        <v>6</v>
      </c>
      <c r="P228" s="788" t="s">
        <v>7</v>
      </c>
      <c r="Q228" s="366"/>
      <c r="S228" s="96"/>
      <c r="T228" s="96"/>
      <c r="U228" s="466"/>
      <c r="V228" s="365"/>
      <c r="W228" s="788"/>
      <c r="X228" s="788"/>
    </row>
    <row r="229" spans="1:24" ht="15.75">
      <c r="A229" s="533" t="s">
        <v>2727</v>
      </c>
      <c r="B229" s="533">
        <v>8</v>
      </c>
      <c r="C229" s="533" t="s">
        <v>201</v>
      </c>
      <c r="D229" s="572" t="s">
        <v>1615</v>
      </c>
      <c r="E229" s="571" t="s">
        <v>1227</v>
      </c>
      <c r="F229" s="533" t="str">
        <f t="shared" si="107"/>
        <v>AR</v>
      </c>
      <c r="G229" s="533" t="s">
        <v>2725</v>
      </c>
      <c r="H229" s="533">
        <v>228</v>
      </c>
      <c r="I229" s="533" t="str">
        <f t="shared" si="138"/>
        <v>Expansion joints; in finish; including metal angle trim, plaster stop and architraves, filler pieces, sealant and backing cord as appropriate; complete; as specified and as Drg. FD-A-502; detail 10</v>
      </c>
      <c r="J229" s="533" t="str">
        <f t="shared" si="138"/>
        <v>Expansion joints; in finish; including metal angle trim, plaster stop and architraves, filler pieces, sealant and backing cord as appropriate; complete; as specified and as Drg. FD-A-502; detail 10</v>
      </c>
      <c r="K229" s="87"/>
      <c r="L229" s="87"/>
      <c r="M229" s="445"/>
      <c r="N229" s="440"/>
      <c r="O229" s="750"/>
      <c r="P229" s="750" t="s">
        <v>8</v>
      </c>
      <c r="Q229" s="367"/>
      <c r="S229" s="87"/>
      <c r="T229" s="87"/>
      <c r="U229" s="445"/>
      <c r="V229" s="440"/>
      <c r="W229" s="750"/>
      <c r="X229" s="750"/>
    </row>
    <row r="230" spans="1:24" ht="15.75">
      <c r="A230" s="533" t="s">
        <v>2727</v>
      </c>
      <c r="B230" s="533">
        <v>8</v>
      </c>
      <c r="C230" s="533" t="s">
        <v>201</v>
      </c>
      <c r="D230" s="572" t="s">
        <v>1615</v>
      </c>
      <c r="E230" s="571" t="s">
        <v>1227</v>
      </c>
      <c r="F230" s="533" t="str">
        <f t="shared" si="107"/>
        <v>AR</v>
      </c>
      <c r="G230" s="533" t="s">
        <v>2725</v>
      </c>
      <c r="H230" s="533">
        <v>229</v>
      </c>
      <c r="I230" s="533" t="str">
        <f t="shared" ref="I230:I231" si="141">L230</f>
        <v>081113 - HOLLOW METAL DOORS AND FRAMES</v>
      </c>
      <c r="J230" s="533" t="str">
        <f t="shared" ref="J230:J231" si="142">L230</f>
        <v>081113 - HOLLOW METAL DOORS AND FRAMES</v>
      </c>
      <c r="K230" s="87"/>
      <c r="L230" s="87" t="s">
        <v>203</v>
      </c>
      <c r="M230" s="466"/>
      <c r="N230" s="440"/>
      <c r="O230" s="800"/>
      <c r="P230" s="800"/>
      <c r="Q230" s="367"/>
      <c r="S230" s="87"/>
      <c r="T230" s="87"/>
      <c r="U230" s="466"/>
      <c r="V230" s="440"/>
      <c r="W230" s="800"/>
      <c r="X230" s="800"/>
    </row>
    <row r="231" spans="1:24" ht="15.75">
      <c r="A231" s="533" t="s">
        <v>2727</v>
      </c>
      <c r="B231" s="533">
        <v>8</v>
      </c>
      <c r="C231" s="533" t="s">
        <v>201</v>
      </c>
      <c r="D231" s="572" t="s">
        <v>1615</v>
      </c>
      <c r="E231" s="571" t="str">
        <f t="shared" ref="E231:E266" si="143">E230</f>
        <v xml:space="preserve"> HOLLOW METAL DOORS AND FRAMES</v>
      </c>
      <c r="F231" s="533" t="str">
        <f t="shared" si="107"/>
        <v>AR</v>
      </c>
      <c r="G231" s="533" t="s">
        <v>2725</v>
      </c>
      <c r="H231" s="533">
        <v>230</v>
      </c>
      <c r="I231" s="533" t="str">
        <f t="shared" si="141"/>
        <v>Flush steel doors; 43 mm thick; leaf construction type 3.constructed from steel section frame; galvanized steel sheet both skins, factory primed for painting; including fittings and fixings; complete; as specified and as Drg. A-611</v>
      </c>
      <c r="J231" s="533" t="str">
        <f t="shared" si="142"/>
        <v>Flush steel doors; 43 mm thick; leaf construction type 3.constructed from steel section frame; galvanized steel sheet both skins, factory primed for painting; including fittings and fixings; complete; as specified and as Drg. A-611</v>
      </c>
      <c r="K231" s="87"/>
      <c r="L231" s="87" t="s">
        <v>204</v>
      </c>
      <c r="M231" s="466"/>
      <c r="N231" s="440"/>
      <c r="O231" s="750"/>
      <c r="P231" s="750"/>
      <c r="Q231" s="367"/>
      <c r="S231" s="87"/>
      <c r="T231" s="87"/>
      <c r="U231" s="466"/>
      <c r="V231" s="440"/>
      <c r="W231" s="750"/>
      <c r="X231" s="750"/>
    </row>
    <row r="232" spans="1:24" ht="15.75">
      <c r="A232" s="533" t="s">
        <v>2727</v>
      </c>
      <c r="B232" s="533">
        <v>8</v>
      </c>
      <c r="C232" s="533" t="s">
        <v>201</v>
      </c>
      <c r="D232" s="572" t="s">
        <v>1615</v>
      </c>
      <c r="E232" s="571" t="str">
        <f t="shared" si="143"/>
        <v xml:space="preserve"> HOLLOW METAL DOORS AND FRAMES</v>
      </c>
      <c r="F232" s="533" t="str">
        <f t="shared" si="107"/>
        <v>AR</v>
      </c>
      <c r="G232" s="533" t="s">
        <v>2722</v>
      </c>
      <c r="H232" s="533">
        <v>231</v>
      </c>
      <c r="I232" s="533" t="str">
        <f t="shared" ref="I232:J241" si="144">I230</f>
        <v>081113 - HOLLOW METAL DOORS AND FRAMES</v>
      </c>
      <c r="J232" s="533" t="str">
        <f t="shared" si="144"/>
        <v>081113 - HOLLOW METAL DOORS AND FRAMES</v>
      </c>
      <c r="K232" s="224" t="s">
        <v>13</v>
      </c>
      <c r="L232" s="224" t="s">
        <v>205</v>
      </c>
      <c r="M232" s="446">
        <v>3</v>
      </c>
      <c r="N232" s="441" t="s">
        <v>39</v>
      </c>
      <c r="O232" s="750"/>
      <c r="P232" s="750"/>
      <c r="Q232" s="25">
        <f t="shared" ref="Q232:Q241" si="145">O232</f>
        <v>0</v>
      </c>
      <c r="R232" s="729">
        <f t="shared" ref="R232:R241" si="146">P232</f>
        <v>0</v>
      </c>
      <c r="S232" s="224"/>
      <c r="T232" s="224"/>
      <c r="U232" s="446"/>
      <c r="V232" s="441"/>
      <c r="W232" s="750"/>
      <c r="X232" s="750"/>
    </row>
    <row r="233" spans="1:24" ht="15.75">
      <c r="A233" s="533" t="s">
        <v>2727</v>
      </c>
      <c r="B233" s="533">
        <v>8</v>
      </c>
      <c r="C233" s="533" t="s">
        <v>201</v>
      </c>
      <c r="D233" s="572" t="s">
        <v>1615</v>
      </c>
      <c r="E233" s="571" t="str">
        <f t="shared" si="143"/>
        <v xml:space="preserve"> HOLLOW METAL DOORS AND FRAMES</v>
      </c>
      <c r="F233" s="533" t="str">
        <f t="shared" si="107"/>
        <v>AR</v>
      </c>
      <c r="G233" s="533" t="s">
        <v>2722</v>
      </c>
      <c r="H233" s="533">
        <v>232</v>
      </c>
      <c r="I233" s="533" t="str">
        <f t="shared" si="144"/>
        <v>Flush steel doors; 43 mm thick; leaf construction type 3.constructed from steel section frame; galvanized steel sheet both skins, factory primed for painting; including fittings and fixings; complete; as specified and as Drg. A-611</v>
      </c>
      <c r="J233" s="533" t="str">
        <f t="shared" si="144"/>
        <v>Flush steel doors; 43 mm thick; leaf construction type 3.constructed from steel section frame; galvanized steel sheet both skins, factory primed for painting; including fittings and fixings; complete; as specified and as Drg. A-611</v>
      </c>
      <c r="K233" s="224" t="s">
        <v>15</v>
      </c>
      <c r="L233" s="224" t="s">
        <v>206</v>
      </c>
      <c r="M233" s="446">
        <v>1</v>
      </c>
      <c r="N233" s="441" t="s">
        <v>39</v>
      </c>
      <c r="O233" s="750"/>
      <c r="P233" s="750"/>
      <c r="Q233" s="25">
        <f t="shared" si="145"/>
        <v>0</v>
      </c>
      <c r="R233" s="729">
        <f t="shared" si="146"/>
        <v>0</v>
      </c>
      <c r="S233" s="224"/>
      <c r="T233" s="224"/>
      <c r="U233" s="446"/>
      <c r="V233" s="441"/>
      <c r="W233" s="750"/>
      <c r="X233" s="750"/>
    </row>
    <row r="234" spans="1:24" ht="15.75">
      <c r="A234" s="533" t="s">
        <v>2727</v>
      </c>
      <c r="B234" s="533">
        <v>8</v>
      </c>
      <c r="C234" s="533" t="s">
        <v>201</v>
      </c>
      <c r="D234" s="572" t="s">
        <v>1615</v>
      </c>
      <c r="E234" s="571" t="str">
        <f t="shared" si="143"/>
        <v xml:space="preserve"> HOLLOW METAL DOORS AND FRAMES</v>
      </c>
      <c r="F234" s="533" t="str">
        <f t="shared" si="107"/>
        <v>AR</v>
      </c>
      <c r="G234" s="533" t="s">
        <v>2722</v>
      </c>
      <c r="H234" s="533">
        <v>233</v>
      </c>
      <c r="I234" s="533" t="str">
        <f t="shared" si="144"/>
        <v>081113 - HOLLOW METAL DOORS AND FRAMES</v>
      </c>
      <c r="J234" s="533" t="str">
        <f t="shared" si="144"/>
        <v>081113 - HOLLOW METAL DOORS AND FRAMES</v>
      </c>
      <c r="K234" s="224" t="s">
        <v>17</v>
      </c>
      <c r="L234" s="224" t="s">
        <v>207</v>
      </c>
      <c r="M234" s="446">
        <v>1</v>
      </c>
      <c r="N234" s="441" t="s">
        <v>39</v>
      </c>
      <c r="O234" s="750"/>
      <c r="P234" s="750"/>
      <c r="Q234" s="25">
        <f t="shared" si="145"/>
        <v>0</v>
      </c>
      <c r="R234" s="729">
        <f t="shared" si="146"/>
        <v>0</v>
      </c>
      <c r="S234" s="224"/>
      <c r="T234" s="224"/>
      <c r="U234" s="446"/>
      <c r="V234" s="441"/>
      <c r="W234" s="750"/>
      <c r="X234" s="750"/>
    </row>
    <row r="235" spans="1:24" ht="15.75">
      <c r="A235" s="533" t="s">
        <v>2727</v>
      </c>
      <c r="B235" s="533">
        <v>8</v>
      </c>
      <c r="C235" s="533" t="s">
        <v>201</v>
      </c>
      <c r="D235" s="572" t="s">
        <v>1615</v>
      </c>
      <c r="E235" s="571" t="str">
        <f t="shared" si="143"/>
        <v xml:space="preserve"> HOLLOW METAL DOORS AND FRAMES</v>
      </c>
      <c r="F235" s="533" t="str">
        <f t="shared" si="107"/>
        <v>AR</v>
      </c>
      <c r="G235" s="533" t="s">
        <v>2722</v>
      </c>
      <c r="H235" s="533">
        <v>234</v>
      </c>
      <c r="I235" s="533" t="str">
        <f t="shared" si="144"/>
        <v>Flush steel doors; 43 mm thick; leaf construction type 3.constructed from steel section frame; galvanized steel sheet both skins, factory primed for painting; including fittings and fixings; complete; as specified and as Drg. A-611</v>
      </c>
      <c r="J235" s="533" t="str">
        <f t="shared" si="144"/>
        <v>Flush steel doors; 43 mm thick; leaf construction type 3.constructed from steel section frame; galvanized steel sheet both skins, factory primed for painting; including fittings and fixings; complete; as specified and as Drg. A-611</v>
      </c>
      <c r="K235" s="224" t="s">
        <v>19</v>
      </c>
      <c r="L235" s="224" t="s">
        <v>208</v>
      </c>
      <c r="M235" s="446">
        <v>1</v>
      </c>
      <c r="N235" s="441" t="s">
        <v>39</v>
      </c>
      <c r="O235" s="750"/>
      <c r="P235" s="750"/>
      <c r="Q235" s="25">
        <f t="shared" si="145"/>
        <v>0</v>
      </c>
      <c r="R235" s="729">
        <f t="shared" si="146"/>
        <v>0</v>
      </c>
      <c r="S235" s="224"/>
      <c r="T235" s="224"/>
      <c r="U235" s="446"/>
      <c r="V235" s="441"/>
      <c r="W235" s="750"/>
      <c r="X235" s="750"/>
    </row>
    <row r="236" spans="1:24" ht="15.75">
      <c r="A236" s="533" t="s">
        <v>2727</v>
      </c>
      <c r="B236" s="533">
        <v>8</v>
      </c>
      <c r="C236" s="533" t="s">
        <v>201</v>
      </c>
      <c r="D236" s="572" t="s">
        <v>1615</v>
      </c>
      <c r="E236" s="571" t="str">
        <f t="shared" si="143"/>
        <v xml:space="preserve"> HOLLOW METAL DOORS AND FRAMES</v>
      </c>
      <c r="F236" s="533" t="str">
        <f t="shared" si="107"/>
        <v>AR</v>
      </c>
      <c r="G236" s="533" t="s">
        <v>2722</v>
      </c>
      <c r="H236" s="533">
        <v>235</v>
      </c>
      <c r="I236" s="533" t="str">
        <f t="shared" si="144"/>
        <v>081113 - HOLLOW METAL DOORS AND FRAMES</v>
      </c>
      <c r="J236" s="533" t="str">
        <f t="shared" si="144"/>
        <v>081113 - HOLLOW METAL DOORS AND FRAMES</v>
      </c>
      <c r="K236" s="224" t="s">
        <v>20</v>
      </c>
      <c r="L236" s="224" t="s">
        <v>209</v>
      </c>
      <c r="M236" s="446">
        <v>2</v>
      </c>
      <c r="N236" s="441" t="s">
        <v>39</v>
      </c>
      <c r="O236" s="750"/>
      <c r="P236" s="750"/>
      <c r="Q236" s="25">
        <f t="shared" si="145"/>
        <v>0</v>
      </c>
      <c r="R236" s="729">
        <f t="shared" si="146"/>
        <v>0</v>
      </c>
      <c r="S236" s="224"/>
      <c r="T236" s="224"/>
      <c r="U236" s="446"/>
      <c r="V236" s="441"/>
      <c r="W236" s="750"/>
      <c r="X236" s="750"/>
    </row>
    <row r="237" spans="1:24" ht="15.75">
      <c r="A237" s="533" t="s">
        <v>2727</v>
      </c>
      <c r="B237" s="533">
        <v>8</v>
      </c>
      <c r="C237" s="533" t="s">
        <v>201</v>
      </c>
      <c r="D237" s="572" t="s">
        <v>1615</v>
      </c>
      <c r="E237" s="571" t="str">
        <f t="shared" si="143"/>
        <v xml:space="preserve"> HOLLOW METAL DOORS AND FRAMES</v>
      </c>
      <c r="F237" s="533" t="str">
        <f t="shared" si="107"/>
        <v>AR</v>
      </c>
      <c r="G237" s="533" t="s">
        <v>2722</v>
      </c>
      <c r="H237" s="533">
        <v>236</v>
      </c>
      <c r="I237" s="533" t="str">
        <f t="shared" si="144"/>
        <v>Flush steel doors; 43 mm thick; leaf construction type 3.constructed from steel section frame; galvanized steel sheet both skins, factory primed for painting; including fittings and fixings; complete; as specified and as Drg. A-611</v>
      </c>
      <c r="J237" s="533" t="str">
        <f t="shared" si="144"/>
        <v>Flush steel doors; 43 mm thick; leaf construction type 3.constructed from steel section frame; galvanized steel sheet both skins, factory primed for painting; including fittings and fixings; complete; as specified and as Drg. A-611</v>
      </c>
      <c r="K237" s="224" t="s">
        <v>21</v>
      </c>
      <c r="L237" s="224" t="s">
        <v>210</v>
      </c>
      <c r="M237" s="446">
        <v>1</v>
      </c>
      <c r="N237" s="441" t="s">
        <v>39</v>
      </c>
      <c r="O237" s="750"/>
      <c r="P237" s="750"/>
      <c r="Q237" s="25">
        <f t="shared" si="145"/>
        <v>0</v>
      </c>
      <c r="R237" s="729">
        <f t="shared" si="146"/>
        <v>0</v>
      </c>
      <c r="S237" s="224"/>
      <c r="T237" s="224"/>
      <c r="U237" s="446"/>
      <c r="V237" s="441"/>
      <c r="W237" s="750"/>
      <c r="X237" s="750"/>
    </row>
    <row r="238" spans="1:24" ht="15.75">
      <c r="A238" s="533" t="s">
        <v>2727</v>
      </c>
      <c r="B238" s="533">
        <v>8</v>
      </c>
      <c r="C238" s="533" t="s">
        <v>201</v>
      </c>
      <c r="D238" s="572" t="s">
        <v>1615</v>
      </c>
      <c r="E238" s="571" t="str">
        <f t="shared" si="143"/>
        <v xml:space="preserve"> HOLLOW METAL DOORS AND FRAMES</v>
      </c>
      <c r="F238" s="533" t="str">
        <f t="shared" si="107"/>
        <v>AR</v>
      </c>
      <c r="G238" s="533" t="s">
        <v>2722</v>
      </c>
      <c r="H238" s="533">
        <v>237</v>
      </c>
      <c r="I238" s="533" t="str">
        <f t="shared" si="144"/>
        <v>081113 - HOLLOW METAL DOORS AND FRAMES</v>
      </c>
      <c r="J238" s="533" t="str">
        <f t="shared" si="144"/>
        <v>081113 - HOLLOW METAL DOORS AND FRAMES</v>
      </c>
      <c r="K238" s="224" t="s">
        <v>45</v>
      </c>
      <c r="L238" s="224" t="s">
        <v>211</v>
      </c>
      <c r="M238" s="446">
        <v>1</v>
      </c>
      <c r="N238" s="441" t="s">
        <v>39</v>
      </c>
      <c r="O238" s="750"/>
      <c r="P238" s="750"/>
      <c r="Q238" s="25">
        <f t="shared" si="145"/>
        <v>0</v>
      </c>
      <c r="R238" s="729">
        <f t="shared" si="146"/>
        <v>0</v>
      </c>
      <c r="S238" s="224"/>
      <c r="T238" s="224"/>
      <c r="U238" s="446"/>
      <c r="V238" s="441"/>
      <c r="W238" s="750"/>
      <c r="X238" s="750"/>
    </row>
    <row r="239" spans="1:24" ht="16.5" thickBot="1">
      <c r="A239" s="533" t="s">
        <v>2727</v>
      </c>
      <c r="B239" s="533">
        <v>8</v>
      </c>
      <c r="C239" s="533" t="s">
        <v>201</v>
      </c>
      <c r="D239" s="572" t="s">
        <v>1615</v>
      </c>
      <c r="E239" s="571" t="str">
        <f t="shared" si="143"/>
        <v xml:space="preserve"> HOLLOW METAL DOORS AND FRAMES</v>
      </c>
      <c r="F239" s="533" t="str">
        <f t="shared" si="107"/>
        <v>AR</v>
      </c>
      <c r="G239" s="533" t="s">
        <v>2722</v>
      </c>
      <c r="H239" s="533">
        <v>238</v>
      </c>
      <c r="I239" s="533" t="str">
        <f t="shared" si="144"/>
        <v>Flush steel doors; 43 mm thick; leaf construction type 3.constructed from steel section frame; galvanized steel sheet both skins, factory primed for painting; including fittings and fixings; complete; as specified and as Drg. A-611</v>
      </c>
      <c r="J239" s="533" t="str">
        <f t="shared" si="144"/>
        <v>Flush steel doors; 43 mm thick; leaf construction type 3.constructed from steel section frame; galvanized steel sheet both skins, factory primed for painting; including fittings and fixings; complete; as specified and as Drg. A-611</v>
      </c>
      <c r="K239" s="224" t="s">
        <v>48</v>
      </c>
      <c r="L239" s="224" t="s">
        <v>212</v>
      </c>
      <c r="M239" s="446">
        <v>5</v>
      </c>
      <c r="N239" s="441" t="s">
        <v>39</v>
      </c>
      <c r="O239" s="750"/>
      <c r="P239" s="750"/>
      <c r="Q239" s="25">
        <f t="shared" si="145"/>
        <v>0</v>
      </c>
      <c r="R239" s="729">
        <f t="shared" si="146"/>
        <v>0</v>
      </c>
      <c r="S239" s="224"/>
      <c r="T239" s="224"/>
      <c r="U239" s="446"/>
      <c r="V239" s="441"/>
      <c r="W239" s="750"/>
      <c r="X239" s="750"/>
    </row>
    <row r="240" spans="1:24" ht="16.5" thickBot="1">
      <c r="A240" s="533" t="s">
        <v>2727</v>
      </c>
      <c r="B240" s="533">
        <v>8</v>
      </c>
      <c r="C240" s="533" t="s">
        <v>201</v>
      </c>
      <c r="D240" s="572" t="s">
        <v>1615</v>
      </c>
      <c r="E240" s="571" t="str">
        <f t="shared" si="143"/>
        <v xml:space="preserve"> HOLLOW METAL DOORS AND FRAMES</v>
      </c>
      <c r="F240" s="533" t="str">
        <f t="shared" si="107"/>
        <v>AR</v>
      </c>
      <c r="G240" s="533" t="s">
        <v>2722</v>
      </c>
      <c r="H240" s="533">
        <v>239</v>
      </c>
      <c r="I240" s="533" t="str">
        <f t="shared" si="144"/>
        <v>081113 - HOLLOW METAL DOORS AND FRAMES</v>
      </c>
      <c r="J240" s="533" t="str">
        <f t="shared" si="144"/>
        <v>081113 - HOLLOW METAL DOORS AND FRAMES</v>
      </c>
      <c r="K240" s="87" t="s">
        <v>13</v>
      </c>
      <c r="L240" s="87" t="s">
        <v>213</v>
      </c>
      <c r="M240" s="445">
        <v>1</v>
      </c>
      <c r="N240" s="442" t="s">
        <v>39</v>
      </c>
      <c r="O240" s="750">
        <v>605</v>
      </c>
      <c r="P240" s="748">
        <f>O240*M240</f>
        <v>605</v>
      </c>
      <c r="Q240" s="25">
        <f t="shared" si="145"/>
        <v>605</v>
      </c>
      <c r="R240" s="729">
        <f t="shared" si="146"/>
        <v>605</v>
      </c>
      <c r="S240" s="87"/>
      <c r="T240" s="87"/>
      <c r="U240" s="445"/>
      <c r="V240" s="442"/>
      <c r="W240" s="750"/>
      <c r="X240" s="748"/>
    </row>
    <row r="241" spans="1:24" ht="15.75">
      <c r="A241" s="533" t="s">
        <v>2727</v>
      </c>
      <c r="B241" s="533">
        <v>8</v>
      </c>
      <c r="C241" s="533" t="s">
        <v>201</v>
      </c>
      <c r="D241" s="572" t="s">
        <v>1615</v>
      </c>
      <c r="E241" s="571" t="str">
        <f t="shared" si="143"/>
        <v xml:space="preserve"> HOLLOW METAL DOORS AND FRAMES</v>
      </c>
      <c r="F241" s="533" t="str">
        <f t="shared" si="107"/>
        <v>AR</v>
      </c>
      <c r="G241" s="533" t="s">
        <v>2722</v>
      </c>
      <c r="H241" s="533">
        <v>240</v>
      </c>
      <c r="I241" s="533" t="str">
        <f t="shared" si="144"/>
        <v>Flush steel doors; 43 mm thick; leaf construction type 3.constructed from steel section frame; galvanized steel sheet both skins, factory primed for painting; including fittings and fixings; complete; as specified and as Drg. A-611</v>
      </c>
      <c r="J241" s="533" t="str">
        <f t="shared" si="144"/>
        <v>Flush steel doors; 43 mm thick; leaf construction type 3.constructed from steel section frame; galvanized steel sheet both skins, factory primed for painting; including fittings and fixings; complete; as specified and as Drg. A-611</v>
      </c>
      <c r="K241" s="224" t="s">
        <v>76</v>
      </c>
      <c r="L241" s="224" t="s">
        <v>214</v>
      </c>
      <c r="M241" s="446">
        <v>1</v>
      </c>
      <c r="N241" s="441" t="s">
        <v>39</v>
      </c>
      <c r="O241" s="750"/>
      <c r="P241" s="750"/>
      <c r="Q241" s="25">
        <f t="shared" si="145"/>
        <v>0</v>
      </c>
      <c r="R241" s="729">
        <f t="shared" si="146"/>
        <v>0</v>
      </c>
      <c r="S241" s="224"/>
      <c r="T241" s="224"/>
      <c r="U241" s="446"/>
      <c r="V241" s="441"/>
      <c r="W241" s="750"/>
      <c r="X241" s="750"/>
    </row>
    <row r="242" spans="1:24" ht="16.5" thickBot="1">
      <c r="A242" s="533" t="s">
        <v>2727</v>
      </c>
      <c r="B242" s="533">
        <v>8</v>
      </c>
      <c r="C242" s="533" t="s">
        <v>201</v>
      </c>
      <c r="D242" s="572" t="s">
        <v>1615</v>
      </c>
      <c r="E242" s="571" t="str">
        <f t="shared" si="143"/>
        <v xml:space="preserve"> HOLLOW METAL DOORS AND FRAMES</v>
      </c>
      <c r="F242" s="533" t="str">
        <f t="shared" si="107"/>
        <v>AR</v>
      </c>
      <c r="G242" s="533" t="s">
        <v>2725</v>
      </c>
      <c r="H242" s="533">
        <v>241</v>
      </c>
      <c r="I242" s="533" t="str">
        <f>L242</f>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J242" s="533" t="str">
        <f>L242</f>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K242" s="87"/>
      <c r="L242" s="87" t="s">
        <v>215</v>
      </c>
      <c r="M242" s="466"/>
      <c r="N242" s="440"/>
      <c r="O242" s="750"/>
      <c r="P242" s="750"/>
      <c r="Q242" s="367"/>
      <c r="S242" s="87"/>
      <c r="T242" s="87"/>
      <c r="U242" s="466"/>
      <c r="V242" s="440"/>
      <c r="W242" s="750"/>
      <c r="X242" s="750"/>
    </row>
    <row r="243" spans="1:24" ht="16.5" thickBot="1">
      <c r="A243" s="533" t="s">
        <v>2727</v>
      </c>
      <c r="B243" s="533">
        <v>8</v>
      </c>
      <c r="C243" s="533" t="s">
        <v>201</v>
      </c>
      <c r="D243" s="572" t="s">
        <v>1615</v>
      </c>
      <c r="E243" s="571" t="str">
        <f t="shared" si="143"/>
        <v xml:space="preserve"> HOLLOW METAL DOORS AND FRAMES</v>
      </c>
      <c r="F243" s="533" t="str">
        <f t="shared" si="107"/>
        <v>AR</v>
      </c>
      <c r="G243" s="533" t="s">
        <v>2722</v>
      </c>
      <c r="H243" s="533">
        <v>242</v>
      </c>
      <c r="I243" s="533" t="str">
        <f t="shared" ref="I243:J249" si="147">I241</f>
        <v>Flush steel doors; 43 mm thick; leaf construction type 3.constructed from steel section frame; galvanized steel sheet both skins, factory primed for painting; including fittings and fixings; complete; as specified and as Drg. A-611</v>
      </c>
      <c r="J243" s="533" t="str">
        <f t="shared" si="147"/>
        <v>Flush steel doors; 43 mm thick; leaf construction type 3.constructed from steel section frame; galvanized steel sheet both skins, factory primed for painting; including fittings and fixings; complete; as specified and as Drg. A-611</v>
      </c>
      <c r="K243" s="87" t="s">
        <v>13</v>
      </c>
      <c r="L243" s="87" t="s">
        <v>216</v>
      </c>
      <c r="M243" s="445">
        <v>1</v>
      </c>
      <c r="N243" s="442" t="s">
        <v>39</v>
      </c>
      <c r="O243" s="750">
        <v>1029</v>
      </c>
      <c r="P243" s="748">
        <f>O243*M243</f>
        <v>1029</v>
      </c>
      <c r="Q243" s="25">
        <f t="shared" ref="Q243:Q249" si="148">O243</f>
        <v>1029</v>
      </c>
      <c r="R243" s="729">
        <f t="shared" ref="R243:R249" si="149">P243</f>
        <v>1029</v>
      </c>
      <c r="S243" s="87"/>
      <c r="T243" s="87"/>
      <c r="U243" s="445"/>
      <c r="V243" s="442"/>
      <c r="W243" s="750"/>
      <c r="X243" s="748"/>
    </row>
    <row r="244" spans="1:24" ht="15.75">
      <c r="A244" s="533" t="s">
        <v>2727</v>
      </c>
      <c r="B244" s="533">
        <v>8</v>
      </c>
      <c r="C244" s="533" t="s">
        <v>201</v>
      </c>
      <c r="D244" s="572" t="s">
        <v>1615</v>
      </c>
      <c r="E244" s="571" t="str">
        <f t="shared" si="143"/>
        <v xml:space="preserve"> HOLLOW METAL DOORS AND FRAMES</v>
      </c>
      <c r="F244" s="533" t="str">
        <f t="shared" si="107"/>
        <v>AR</v>
      </c>
      <c r="G244" s="533" t="s">
        <v>2722</v>
      </c>
      <c r="H244" s="533">
        <v>243</v>
      </c>
      <c r="I244" s="533" t="str">
        <f t="shared" si="147"/>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J244" s="533" t="str">
        <f t="shared" si="147"/>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K244" s="224" t="s">
        <v>15</v>
      </c>
      <c r="L244" s="224" t="s">
        <v>217</v>
      </c>
      <c r="M244" s="446">
        <v>1</v>
      </c>
      <c r="N244" s="441" t="s">
        <v>39</v>
      </c>
      <c r="O244" s="750"/>
      <c r="P244" s="750"/>
      <c r="Q244" s="25">
        <f t="shared" si="148"/>
        <v>0</v>
      </c>
      <c r="R244" s="729">
        <f t="shared" si="149"/>
        <v>0</v>
      </c>
      <c r="S244" s="224"/>
      <c r="T244" s="224"/>
      <c r="U244" s="446"/>
      <c r="V244" s="441"/>
      <c r="W244" s="750"/>
      <c r="X244" s="750"/>
    </row>
    <row r="245" spans="1:24" ht="15.75">
      <c r="A245" s="533" t="s">
        <v>2727</v>
      </c>
      <c r="B245" s="533">
        <v>8</v>
      </c>
      <c r="C245" s="533" t="s">
        <v>201</v>
      </c>
      <c r="D245" s="572" t="s">
        <v>1615</v>
      </c>
      <c r="E245" s="571" t="str">
        <f t="shared" si="143"/>
        <v xml:space="preserve"> HOLLOW METAL DOORS AND FRAMES</v>
      </c>
      <c r="F245" s="533" t="str">
        <f t="shared" si="107"/>
        <v>AR</v>
      </c>
      <c r="G245" s="533" t="s">
        <v>2722</v>
      </c>
      <c r="H245" s="533">
        <v>244</v>
      </c>
      <c r="I245" s="533" t="str">
        <f t="shared" si="147"/>
        <v>Flush steel doors; 43 mm thick; leaf construction type 3.constructed from steel section frame; galvanized steel sheet both skins, factory primed for painting; including fittings and fixings; complete; as specified and as Drg. A-611</v>
      </c>
      <c r="J245" s="533" t="str">
        <f t="shared" si="147"/>
        <v>Flush steel doors; 43 mm thick; leaf construction type 3.constructed from steel section frame; galvanized steel sheet both skins, factory primed for painting; including fittings and fixings; complete; as specified and as Drg. A-611</v>
      </c>
      <c r="K245" s="224" t="s">
        <v>17</v>
      </c>
      <c r="L245" s="224" t="s">
        <v>218</v>
      </c>
      <c r="M245" s="446">
        <v>2</v>
      </c>
      <c r="N245" s="441" t="s">
        <v>39</v>
      </c>
      <c r="O245" s="750"/>
      <c r="P245" s="750"/>
      <c r="Q245" s="25">
        <f t="shared" si="148"/>
        <v>0</v>
      </c>
      <c r="R245" s="729">
        <f t="shared" si="149"/>
        <v>0</v>
      </c>
      <c r="S245" s="224"/>
      <c r="T245" s="224"/>
      <c r="U245" s="446"/>
      <c r="V245" s="441"/>
      <c r="W245" s="750"/>
      <c r="X245" s="750"/>
    </row>
    <row r="246" spans="1:24" ht="16.5" thickBot="1">
      <c r="A246" s="533" t="s">
        <v>2727</v>
      </c>
      <c r="B246" s="533">
        <v>8</v>
      </c>
      <c r="C246" s="533" t="s">
        <v>201</v>
      </c>
      <c r="D246" s="572" t="s">
        <v>1615</v>
      </c>
      <c r="E246" s="571" t="str">
        <f t="shared" si="143"/>
        <v xml:space="preserve"> HOLLOW METAL DOORS AND FRAMES</v>
      </c>
      <c r="F246" s="533" t="str">
        <f t="shared" si="107"/>
        <v>AR</v>
      </c>
      <c r="G246" s="533" t="s">
        <v>2722</v>
      </c>
      <c r="H246" s="533">
        <v>245</v>
      </c>
      <c r="I246" s="533" t="str">
        <f t="shared" si="147"/>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J246" s="533" t="str">
        <f t="shared" si="147"/>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K246" s="224" t="s">
        <v>19</v>
      </c>
      <c r="L246" s="224" t="s">
        <v>219</v>
      </c>
      <c r="M246" s="446">
        <v>1</v>
      </c>
      <c r="N246" s="441" t="s">
        <v>39</v>
      </c>
      <c r="O246" s="750"/>
      <c r="P246" s="750"/>
      <c r="Q246" s="25">
        <f t="shared" si="148"/>
        <v>0</v>
      </c>
      <c r="R246" s="729">
        <f t="shared" si="149"/>
        <v>0</v>
      </c>
      <c r="S246" s="224"/>
      <c r="T246" s="224"/>
      <c r="U246" s="446"/>
      <c r="V246" s="441"/>
      <c r="W246" s="750"/>
      <c r="X246" s="750"/>
    </row>
    <row r="247" spans="1:24" ht="16.5" thickBot="1">
      <c r="A247" s="533" t="s">
        <v>2727</v>
      </c>
      <c r="B247" s="533">
        <v>8</v>
      </c>
      <c r="C247" s="533" t="s">
        <v>201</v>
      </c>
      <c r="D247" s="572" t="s">
        <v>1615</v>
      </c>
      <c r="E247" s="571" t="str">
        <f t="shared" si="143"/>
        <v xml:space="preserve"> HOLLOW METAL DOORS AND FRAMES</v>
      </c>
      <c r="F247" s="533" t="str">
        <f t="shared" si="107"/>
        <v>AR</v>
      </c>
      <c r="G247" s="533" t="s">
        <v>2722</v>
      </c>
      <c r="H247" s="533">
        <v>246</v>
      </c>
      <c r="I247" s="533" t="str">
        <f t="shared" si="147"/>
        <v>Flush steel doors; 43 mm thick; leaf construction type 3.constructed from steel section frame; galvanized steel sheet both skins, factory primed for painting; including fittings and fixings; complete; as specified and as Drg. A-611</v>
      </c>
      <c r="J247" s="533" t="str">
        <f t="shared" si="147"/>
        <v>Flush steel doors; 43 mm thick; leaf construction type 3.constructed from steel section frame; galvanized steel sheet both skins, factory primed for painting; including fittings and fixings; complete; as specified and as Drg. A-611</v>
      </c>
      <c r="K247" s="87" t="s">
        <v>15</v>
      </c>
      <c r="L247" s="87" t="s">
        <v>220</v>
      </c>
      <c r="M247" s="445">
        <v>3</v>
      </c>
      <c r="N247" s="442" t="s">
        <v>39</v>
      </c>
      <c r="O247" s="750">
        <v>574</v>
      </c>
      <c r="P247" s="748">
        <f>O247*M247</f>
        <v>1722</v>
      </c>
      <c r="Q247" s="25">
        <f t="shared" si="148"/>
        <v>574</v>
      </c>
      <c r="R247" s="729">
        <f t="shared" si="149"/>
        <v>1722</v>
      </c>
      <c r="S247" s="87"/>
      <c r="T247" s="87"/>
      <c r="U247" s="445"/>
      <c r="V247" s="442"/>
      <c r="W247" s="750"/>
      <c r="X247" s="748"/>
    </row>
    <row r="248" spans="1:24" ht="16.5" thickBot="1">
      <c r="A248" s="533" t="s">
        <v>2727</v>
      </c>
      <c r="B248" s="533">
        <v>8</v>
      </c>
      <c r="C248" s="533" t="s">
        <v>201</v>
      </c>
      <c r="D248" s="572" t="s">
        <v>1615</v>
      </c>
      <c r="E248" s="571" t="str">
        <f t="shared" si="143"/>
        <v xml:space="preserve"> HOLLOW METAL DOORS AND FRAMES</v>
      </c>
      <c r="F248" s="533" t="str">
        <f t="shared" si="107"/>
        <v>AR</v>
      </c>
      <c r="G248" s="533" t="s">
        <v>2722</v>
      </c>
      <c r="H248" s="533">
        <v>247</v>
      </c>
      <c r="I248" s="533" t="str">
        <f t="shared" si="147"/>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J248" s="533" t="str">
        <f t="shared" si="147"/>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K248" s="224" t="s">
        <v>21</v>
      </c>
      <c r="L248" s="224" t="s">
        <v>221</v>
      </c>
      <c r="M248" s="446">
        <v>1</v>
      </c>
      <c r="N248" s="441" t="s">
        <v>39</v>
      </c>
      <c r="O248" s="750"/>
      <c r="P248" s="750"/>
      <c r="Q248" s="25">
        <f t="shared" si="148"/>
        <v>0</v>
      </c>
      <c r="R248" s="729">
        <f t="shared" si="149"/>
        <v>0</v>
      </c>
      <c r="S248" s="224"/>
      <c r="T248" s="224"/>
      <c r="U248" s="446"/>
      <c r="V248" s="441"/>
      <c r="W248" s="750"/>
      <c r="X248" s="750"/>
    </row>
    <row r="249" spans="1:24" ht="16.5" thickBot="1">
      <c r="A249" s="533" t="s">
        <v>2727</v>
      </c>
      <c r="B249" s="533">
        <v>8</v>
      </c>
      <c r="C249" s="533" t="s">
        <v>201</v>
      </c>
      <c r="D249" s="572" t="s">
        <v>1615</v>
      </c>
      <c r="E249" s="571" t="str">
        <f t="shared" si="143"/>
        <v xml:space="preserve"> HOLLOW METAL DOORS AND FRAMES</v>
      </c>
      <c r="F249" s="533" t="str">
        <f t="shared" si="107"/>
        <v>AR</v>
      </c>
      <c r="G249" s="533" t="s">
        <v>2722</v>
      </c>
      <c r="H249" s="533">
        <v>248</v>
      </c>
      <c r="I249" s="533" t="str">
        <f t="shared" si="147"/>
        <v>Flush steel doors; 43 mm thick; leaf construction type 3.constructed from steel section frame; galvanized steel sheet both skins, factory primed for painting; including fittings and fixings; complete; as specified and as Drg. A-611</v>
      </c>
      <c r="J249" s="533" t="str">
        <f t="shared" si="147"/>
        <v>Flush steel doors; 43 mm thick; leaf construction type 3.constructed from steel section frame; galvanized steel sheet both skins, factory primed for painting; including fittings and fixings; complete; as specified and as Drg. A-611</v>
      </c>
      <c r="K249" s="87" t="s">
        <v>17</v>
      </c>
      <c r="L249" s="87" t="s">
        <v>222</v>
      </c>
      <c r="M249" s="445">
        <v>1</v>
      </c>
      <c r="N249" s="442" t="s">
        <v>39</v>
      </c>
      <c r="O249" s="750">
        <v>1619</v>
      </c>
      <c r="P249" s="748">
        <f>O249*M249</f>
        <v>1619</v>
      </c>
      <c r="Q249" s="25">
        <f t="shared" si="148"/>
        <v>1619</v>
      </c>
      <c r="R249" s="729">
        <f t="shared" si="149"/>
        <v>1619</v>
      </c>
      <c r="S249" s="87"/>
      <c r="T249" s="87"/>
      <c r="U249" s="445"/>
      <c r="V249" s="442"/>
      <c r="W249" s="750"/>
      <c r="X249" s="748"/>
    </row>
    <row r="250" spans="1:24" ht="16.5" thickBot="1">
      <c r="A250" s="533" t="s">
        <v>2727</v>
      </c>
      <c r="B250" s="533">
        <v>8</v>
      </c>
      <c r="C250" s="533" t="s">
        <v>201</v>
      </c>
      <c r="D250" s="572" t="s">
        <v>1615</v>
      </c>
      <c r="E250" s="571" t="str">
        <f t="shared" si="143"/>
        <v xml:space="preserve"> HOLLOW METAL DOORS AND FRAMES</v>
      </c>
      <c r="F250" s="533" t="str">
        <f t="shared" ref="F250:F313" si="150">VLOOKUP(D:D,trade,3,FALSE)</f>
        <v>AR</v>
      </c>
      <c r="G250" s="533" t="s">
        <v>2725</v>
      </c>
      <c r="H250" s="533">
        <v>249</v>
      </c>
      <c r="I250" s="533" t="str">
        <f>L250</f>
        <v>Louvered steel doors; 43 mm thick; leaf construction type 5; galvanized; zinc coated and factory primed for painting; including fittings and fixings; complete; as specified and as Drg. A-611</v>
      </c>
      <c r="J250" s="533" t="str">
        <f>L250</f>
        <v>Louvered steel doors; 43 mm thick; leaf construction type 5; galvanized; zinc coated and factory primed for painting; including fittings and fixings; complete; as specified and as Drg. A-611</v>
      </c>
      <c r="K250" s="87"/>
      <c r="L250" s="87" t="s">
        <v>223</v>
      </c>
      <c r="M250" s="466"/>
      <c r="N250" s="440"/>
      <c r="O250" s="750"/>
      <c r="P250" s="750"/>
      <c r="Q250" s="367"/>
      <c r="S250" s="87"/>
      <c r="T250" s="87"/>
      <c r="U250" s="466"/>
      <c r="V250" s="440"/>
      <c r="W250" s="750"/>
      <c r="X250" s="750"/>
    </row>
    <row r="251" spans="1:24" ht="16.5" thickBot="1">
      <c r="A251" s="533" t="s">
        <v>2727</v>
      </c>
      <c r="B251" s="533">
        <v>8</v>
      </c>
      <c r="C251" s="533" t="s">
        <v>201</v>
      </c>
      <c r="D251" s="572" t="s">
        <v>1615</v>
      </c>
      <c r="E251" s="571" t="str">
        <f t="shared" si="143"/>
        <v xml:space="preserve"> HOLLOW METAL DOORS AND FRAMES</v>
      </c>
      <c r="F251" s="533" t="str">
        <f t="shared" si="150"/>
        <v>AR</v>
      </c>
      <c r="G251" s="533" t="s">
        <v>2722</v>
      </c>
      <c r="H251" s="533">
        <v>250</v>
      </c>
      <c r="I251" s="533" t="str">
        <f t="shared" ref="I251:J253" si="151">I249</f>
        <v>Flush steel doors; 43 mm thick; leaf construction type 3.constructed from steel section frame; galvanized steel sheet both skins, factory primed for painting; including fittings and fixings; complete; as specified and as Drg. A-611</v>
      </c>
      <c r="J251" s="533" t="str">
        <f t="shared" si="151"/>
        <v>Flush steel doors; 43 mm thick; leaf construction type 3.constructed from steel section frame; galvanized steel sheet both skins, factory primed for painting; including fittings and fixings; complete; as specified and as Drg. A-611</v>
      </c>
      <c r="K251" s="87" t="s">
        <v>13</v>
      </c>
      <c r="L251" s="87" t="s">
        <v>224</v>
      </c>
      <c r="M251" s="445">
        <v>2</v>
      </c>
      <c r="N251" s="442" t="s">
        <v>39</v>
      </c>
      <c r="O251" s="750">
        <v>988</v>
      </c>
      <c r="P251" s="748">
        <f>O251*M251</f>
        <v>1976</v>
      </c>
      <c r="Q251" s="25">
        <f t="shared" ref="Q251:Q253" si="152">O251</f>
        <v>988</v>
      </c>
      <c r="R251" s="729">
        <f t="shared" ref="R251:R253" si="153">P251</f>
        <v>1976</v>
      </c>
      <c r="S251" s="87"/>
      <c r="T251" s="87"/>
      <c r="U251" s="445"/>
      <c r="V251" s="442"/>
      <c r="W251" s="750"/>
      <c r="X251" s="748"/>
    </row>
    <row r="252" spans="1:24" ht="15.75">
      <c r="A252" s="533" t="s">
        <v>2727</v>
      </c>
      <c r="B252" s="533">
        <v>8</v>
      </c>
      <c r="C252" s="533" t="s">
        <v>201</v>
      </c>
      <c r="D252" s="572" t="s">
        <v>1615</v>
      </c>
      <c r="E252" s="571" t="str">
        <f t="shared" si="143"/>
        <v xml:space="preserve"> HOLLOW METAL DOORS AND FRAMES</v>
      </c>
      <c r="F252" s="533" t="str">
        <f t="shared" si="150"/>
        <v>AR</v>
      </c>
      <c r="G252" s="533" t="s">
        <v>2722</v>
      </c>
      <c r="H252" s="533">
        <v>251</v>
      </c>
      <c r="I252" s="533" t="str">
        <f t="shared" si="151"/>
        <v>Louvered steel doors; 43 mm thick; leaf construction type 5; galvanized; zinc coated and factory primed for painting; including fittings and fixings; complete; as specified and as Drg. A-611</v>
      </c>
      <c r="J252" s="533" t="str">
        <f t="shared" si="151"/>
        <v>Louvered steel doors; 43 mm thick; leaf construction type 5; galvanized; zinc coated and factory primed for painting; including fittings and fixings; complete; as specified and as Drg. A-611</v>
      </c>
      <c r="K252" s="224" t="s">
        <v>15</v>
      </c>
      <c r="L252" s="224" t="s">
        <v>225</v>
      </c>
      <c r="M252" s="446">
        <v>1</v>
      </c>
      <c r="N252" s="441" t="s">
        <v>39</v>
      </c>
      <c r="O252" s="750"/>
      <c r="P252" s="750"/>
      <c r="Q252" s="25">
        <f t="shared" si="152"/>
        <v>0</v>
      </c>
      <c r="R252" s="729">
        <f t="shared" si="153"/>
        <v>0</v>
      </c>
      <c r="S252" s="224"/>
      <c r="T252" s="224"/>
      <c r="U252" s="446"/>
      <c r="V252" s="441"/>
      <c r="W252" s="750"/>
      <c r="X252" s="750"/>
    </row>
    <row r="253" spans="1:24" ht="15.75">
      <c r="A253" s="533" t="s">
        <v>2727</v>
      </c>
      <c r="B253" s="533">
        <v>8</v>
      </c>
      <c r="C253" s="533" t="s">
        <v>201</v>
      </c>
      <c r="D253" s="572" t="s">
        <v>1615</v>
      </c>
      <c r="E253" s="571" t="str">
        <f t="shared" si="143"/>
        <v xml:space="preserve"> HOLLOW METAL DOORS AND FRAMES</v>
      </c>
      <c r="F253" s="533" t="str">
        <f t="shared" si="150"/>
        <v>AR</v>
      </c>
      <c r="G253" s="533" t="s">
        <v>2722</v>
      </c>
      <c r="H253" s="533">
        <v>252</v>
      </c>
      <c r="I253" s="533" t="str">
        <f t="shared" si="151"/>
        <v>Flush steel doors; 43 mm thick; leaf construction type 3.constructed from steel section frame; galvanized steel sheet both skins, factory primed for painting; including fittings and fixings; complete; as specified and as Drg. A-611</v>
      </c>
      <c r="J253" s="533" t="str">
        <f t="shared" si="151"/>
        <v>Flush steel doors; 43 mm thick; leaf construction type 3.constructed from steel section frame; galvanized steel sheet both skins, factory primed for painting; including fittings and fixings; complete; as specified and as Drg. A-611</v>
      </c>
      <c r="K253" s="224" t="s">
        <v>17</v>
      </c>
      <c r="L253" s="224" t="s">
        <v>226</v>
      </c>
      <c r="M253" s="446">
        <v>1</v>
      </c>
      <c r="N253" s="441" t="s">
        <v>39</v>
      </c>
      <c r="O253" s="750"/>
      <c r="P253" s="750"/>
      <c r="Q253" s="25">
        <f t="shared" si="152"/>
        <v>0</v>
      </c>
      <c r="R253" s="729">
        <f t="shared" si="153"/>
        <v>0</v>
      </c>
      <c r="S253" s="224"/>
      <c r="T253" s="224"/>
      <c r="U253" s="446"/>
      <c r="V253" s="441"/>
      <c r="W253" s="750"/>
      <c r="X253" s="750"/>
    </row>
    <row r="254" spans="1:24" ht="15.75">
      <c r="A254" s="533" t="s">
        <v>2727</v>
      </c>
      <c r="B254" s="533">
        <v>8</v>
      </c>
      <c r="C254" s="533" t="s">
        <v>201</v>
      </c>
      <c r="D254" s="572" t="s">
        <v>1615</v>
      </c>
      <c r="E254" s="571" t="str">
        <f t="shared" si="143"/>
        <v xml:space="preserve"> HOLLOW METAL DOORS AND FRAMES</v>
      </c>
      <c r="F254" s="533" t="str">
        <f t="shared" si="150"/>
        <v>AR</v>
      </c>
      <c r="G254" s="533" t="s">
        <v>2725</v>
      </c>
      <c r="H254" s="533">
        <v>253</v>
      </c>
      <c r="I254" s="533" t="str">
        <f>L254</f>
        <v>Special doors; including ironmongery, accessories, painting, fittings and fixings; complete; as specified and as Drg. A-611</v>
      </c>
      <c r="J254" s="533" t="str">
        <f>L254</f>
        <v>Special doors; including ironmongery, accessories, painting, fittings and fixings; complete; as specified and as Drg. A-611</v>
      </c>
      <c r="K254" s="224"/>
      <c r="L254" s="224" t="s">
        <v>1075</v>
      </c>
      <c r="M254" s="624"/>
      <c r="N254" s="441"/>
      <c r="O254" s="750"/>
      <c r="P254" s="750"/>
      <c r="Q254" s="367"/>
      <c r="S254" s="224"/>
      <c r="T254" s="224"/>
      <c r="U254" s="624"/>
      <c r="V254" s="441"/>
      <c r="W254" s="750"/>
      <c r="X254" s="750"/>
    </row>
    <row r="255" spans="1:24" ht="15.75">
      <c r="A255" s="533" t="s">
        <v>2727</v>
      </c>
      <c r="B255" s="533">
        <v>8</v>
      </c>
      <c r="C255" s="533" t="s">
        <v>201</v>
      </c>
      <c r="D255" s="572" t="s">
        <v>1615</v>
      </c>
      <c r="E255" s="571" t="str">
        <f t="shared" si="143"/>
        <v xml:space="preserve"> HOLLOW METAL DOORS AND FRAMES</v>
      </c>
      <c r="F255" s="533" t="str">
        <f t="shared" si="150"/>
        <v>AR</v>
      </c>
      <c r="G255" s="533" t="s">
        <v>2722</v>
      </c>
      <c r="H255" s="533">
        <v>254</v>
      </c>
      <c r="I255" s="533" t="str">
        <f t="shared" ref="I255:J258" si="154">I253</f>
        <v>Flush steel doors; 43 mm thick; leaf construction type 3.constructed from steel section frame; galvanized steel sheet both skins, factory primed for painting; including fittings and fixings; complete; as specified and as Drg. A-611</v>
      </c>
      <c r="J255" s="533" t="str">
        <f t="shared" si="154"/>
        <v>Flush steel doors; 43 mm thick; leaf construction type 3.constructed from steel section frame; galvanized steel sheet both skins, factory primed for painting; including fittings and fixings; complete; as specified and as Drg. A-611</v>
      </c>
      <c r="K255" s="224" t="s">
        <v>19</v>
      </c>
      <c r="L255" s="224" t="s">
        <v>227</v>
      </c>
      <c r="M255" s="446">
        <v>1</v>
      </c>
      <c r="N255" s="441" t="s">
        <v>39</v>
      </c>
      <c r="O255" s="750"/>
      <c r="P255" s="750"/>
      <c r="Q255" s="25">
        <f t="shared" ref="Q255:Q258" si="155">O255</f>
        <v>0</v>
      </c>
      <c r="R255" s="729">
        <f t="shared" ref="R255:R258" si="156">P255</f>
        <v>0</v>
      </c>
      <c r="S255" s="224"/>
      <c r="T255" s="224"/>
      <c r="U255" s="446"/>
      <c r="V255" s="441"/>
      <c r="W255" s="750"/>
      <c r="X255" s="750"/>
    </row>
    <row r="256" spans="1:24" ht="15.75">
      <c r="A256" s="533" t="s">
        <v>2727</v>
      </c>
      <c r="B256" s="533">
        <v>8</v>
      </c>
      <c r="C256" s="533" t="s">
        <v>201</v>
      </c>
      <c r="D256" s="572" t="s">
        <v>1615</v>
      </c>
      <c r="E256" s="571" t="str">
        <f t="shared" si="143"/>
        <v xml:space="preserve"> HOLLOW METAL DOORS AND FRAMES</v>
      </c>
      <c r="F256" s="533" t="str">
        <f t="shared" si="150"/>
        <v>AR</v>
      </c>
      <c r="G256" s="533" t="s">
        <v>2722</v>
      </c>
      <c r="H256" s="533">
        <v>255</v>
      </c>
      <c r="I256" s="533" t="str">
        <f t="shared" si="154"/>
        <v>Special doors; including ironmongery, accessories, painting, fittings and fixings; complete; as specified and as Drg. A-611</v>
      </c>
      <c r="J256" s="533" t="str">
        <f t="shared" si="154"/>
        <v>Special doors; including ironmongery, accessories, painting, fittings and fixings; complete; as specified and as Drg. A-611</v>
      </c>
      <c r="K256" s="224" t="s">
        <v>20</v>
      </c>
      <c r="L256" s="224" t="s">
        <v>228</v>
      </c>
      <c r="M256" s="446">
        <v>2</v>
      </c>
      <c r="N256" s="441" t="s">
        <v>39</v>
      </c>
      <c r="O256" s="750"/>
      <c r="P256" s="750"/>
      <c r="Q256" s="25">
        <f t="shared" si="155"/>
        <v>0</v>
      </c>
      <c r="R256" s="729">
        <f t="shared" si="156"/>
        <v>0</v>
      </c>
      <c r="S256" s="224"/>
      <c r="T256" s="224"/>
      <c r="U256" s="446"/>
      <c r="V256" s="441"/>
      <c r="W256" s="750"/>
      <c r="X256" s="750"/>
    </row>
    <row r="257" spans="1:24" ht="15.75">
      <c r="A257" s="533" t="s">
        <v>2727</v>
      </c>
      <c r="B257" s="533">
        <v>8</v>
      </c>
      <c r="C257" s="533" t="s">
        <v>201</v>
      </c>
      <c r="D257" s="572" t="s">
        <v>1615</v>
      </c>
      <c r="E257" s="571" t="str">
        <f t="shared" si="143"/>
        <v xml:space="preserve"> HOLLOW METAL DOORS AND FRAMES</v>
      </c>
      <c r="F257" s="533" t="str">
        <f t="shared" si="150"/>
        <v>AR</v>
      </c>
      <c r="G257" s="533" t="s">
        <v>2722</v>
      </c>
      <c r="H257" s="533">
        <v>256</v>
      </c>
      <c r="I257" s="533" t="str">
        <f t="shared" si="154"/>
        <v>Flush steel doors; 43 mm thick; leaf construction type 3.constructed from steel section frame; galvanized steel sheet both skins, factory primed for painting; including fittings and fixings; complete; as specified and as Drg. A-611</v>
      </c>
      <c r="J257" s="533" t="str">
        <f t="shared" si="154"/>
        <v>Flush steel doors; 43 mm thick; leaf construction type 3.constructed from steel section frame; galvanized steel sheet both skins, factory primed for painting; including fittings and fixings; complete; as specified and as Drg. A-611</v>
      </c>
      <c r="K257" s="224" t="s">
        <v>21</v>
      </c>
      <c r="L257" s="224" t="s">
        <v>229</v>
      </c>
      <c r="M257" s="446">
        <v>2</v>
      </c>
      <c r="N257" s="441" t="s">
        <v>39</v>
      </c>
      <c r="O257" s="750"/>
      <c r="P257" s="750"/>
      <c r="Q257" s="25">
        <f t="shared" si="155"/>
        <v>0</v>
      </c>
      <c r="R257" s="729">
        <f t="shared" si="156"/>
        <v>0</v>
      </c>
      <c r="S257" s="224"/>
      <c r="T257" s="224"/>
      <c r="U257" s="446"/>
      <c r="V257" s="441"/>
      <c r="W257" s="750"/>
      <c r="X257" s="750"/>
    </row>
    <row r="258" spans="1:24" ht="15.75">
      <c r="A258" s="533" t="s">
        <v>2727</v>
      </c>
      <c r="B258" s="533">
        <v>8</v>
      </c>
      <c r="C258" s="533" t="s">
        <v>201</v>
      </c>
      <c r="D258" s="572" t="s">
        <v>1615</v>
      </c>
      <c r="E258" s="571" t="str">
        <f t="shared" si="143"/>
        <v xml:space="preserve"> HOLLOW METAL DOORS AND FRAMES</v>
      </c>
      <c r="F258" s="533" t="str">
        <f t="shared" si="150"/>
        <v>AR</v>
      </c>
      <c r="G258" s="533" t="s">
        <v>2722</v>
      </c>
      <c r="H258" s="533">
        <v>257</v>
      </c>
      <c r="I258" s="533" t="str">
        <f t="shared" si="154"/>
        <v>Special doors; including ironmongery, accessories, painting, fittings and fixings; complete; as specified and as Drg. A-611</v>
      </c>
      <c r="J258" s="533" t="str">
        <f t="shared" si="154"/>
        <v>Special doors; including ironmongery, accessories, painting, fittings and fixings; complete; as specified and as Drg. A-611</v>
      </c>
      <c r="K258" s="224" t="s">
        <v>45</v>
      </c>
      <c r="L258" s="224" t="s">
        <v>230</v>
      </c>
      <c r="M258" s="446">
        <v>1</v>
      </c>
      <c r="N258" s="441" t="s">
        <v>39</v>
      </c>
      <c r="O258" s="750"/>
      <c r="P258" s="750"/>
      <c r="Q258" s="25">
        <f t="shared" si="155"/>
        <v>0</v>
      </c>
      <c r="R258" s="729">
        <f t="shared" si="156"/>
        <v>0</v>
      </c>
      <c r="S258" s="224"/>
      <c r="T258" s="224"/>
      <c r="U258" s="446"/>
      <c r="V258" s="441"/>
      <c r="W258" s="750"/>
      <c r="X258" s="750"/>
    </row>
    <row r="259" spans="1:24" ht="16.5" thickBot="1">
      <c r="A259" s="533" t="s">
        <v>2727</v>
      </c>
      <c r="B259" s="533">
        <v>8</v>
      </c>
      <c r="C259" s="533" t="s">
        <v>201</v>
      </c>
      <c r="D259" s="572" t="s">
        <v>1615</v>
      </c>
      <c r="E259" s="571" t="str">
        <f t="shared" si="143"/>
        <v xml:space="preserve"> HOLLOW METAL DOORS AND FRAMES</v>
      </c>
      <c r="F259" s="533" t="str">
        <f t="shared" si="150"/>
        <v>AR</v>
      </c>
      <c r="G259" s="533" t="s">
        <v>2725</v>
      </c>
      <c r="H259" s="533">
        <v>258</v>
      </c>
      <c r="I259" s="533" t="str">
        <f>L259</f>
        <v>Steel hollow door frames; zinc coated and factory primed for painting; including fixings and fillings solid with mortar; as specified and as Drg. A-611</v>
      </c>
      <c r="J259" s="533" t="str">
        <f>L259</f>
        <v>Steel hollow door frames; zinc coated and factory primed for painting; including fixings and fillings solid with mortar; as specified and as Drg. A-611</v>
      </c>
      <c r="K259" s="87"/>
      <c r="L259" s="87" t="s">
        <v>231</v>
      </c>
      <c r="M259" s="466"/>
      <c r="N259" s="440"/>
      <c r="O259" s="750"/>
      <c r="P259" s="750"/>
      <c r="Q259" s="367"/>
      <c r="S259" s="87"/>
      <c r="T259" s="87"/>
      <c r="U259" s="466"/>
      <c r="V259" s="440"/>
      <c r="W259" s="750"/>
      <c r="X259" s="750"/>
    </row>
    <row r="260" spans="1:24" ht="16.5" thickBot="1">
      <c r="A260" s="533" t="s">
        <v>2727</v>
      </c>
      <c r="B260" s="533">
        <v>8</v>
      </c>
      <c r="C260" s="533" t="s">
        <v>201</v>
      </c>
      <c r="D260" s="572" t="s">
        <v>1615</v>
      </c>
      <c r="E260" s="571" t="str">
        <f t="shared" si="143"/>
        <v xml:space="preserve"> HOLLOW METAL DOORS AND FRAMES</v>
      </c>
      <c r="F260" s="533" t="str">
        <f t="shared" si="150"/>
        <v>AR</v>
      </c>
      <c r="G260" s="533" t="s">
        <v>2722</v>
      </c>
      <c r="H260" s="533">
        <v>259</v>
      </c>
      <c r="I260" s="533" t="str">
        <f t="shared" ref="I260:J261" si="157">I258</f>
        <v>Special doors; including ironmongery, accessories, painting, fittings and fixings; complete; as specified and as Drg. A-611</v>
      </c>
      <c r="J260" s="533" t="str">
        <f t="shared" si="157"/>
        <v>Special doors; including ironmongery, accessories, painting, fittings and fixings; complete; as specified and as Drg. A-611</v>
      </c>
      <c r="K260" s="87" t="s">
        <v>15</v>
      </c>
      <c r="L260" s="87" t="s">
        <v>232</v>
      </c>
      <c r="M260" s="445">
        <v>300</v>
      </c>
      <c r="N260" s="442" t="s">
        <v>95</v>
      </c>
      <c r="O260" s="750">
        <v>30</v>
      </c>
      <c r="P260" s="748">
        <f>O260*M260</f>
        <v>9000</v>
      </c>
      <c r="Q260" s="25">
        <f t="shared" ref="Q260:Q261" si="158">O260</f>
        <v>30</v>
      </c>
      <c r="R260" s="729">
        <f t="shared" ref="R260:R261" si="159">P260</f>
        <v>9000</v>
      </c>
      <c r="S260" s="87"/>
      <c r="T260" s="87"/>
      <c r="U260" s="445"/>
      <c r="V260" s="442"/>
      <c r="W260" s="750"/>
      <c r="X260" s="748"/>
    </row>
    <row r="261" spans="1:24" ht="15.75">
      <c r="A261" s="533" t="s">
        <v>2727</v>
      </c>
      <c r="B261" s="533">
        <v>8</v>
      </c>
      <c r="C261" s="533" t="s">
        <v>201</v>
      </c>
      <c r="D261" s="572" t="s">
        <v>1615</v>
      </c>
      <c r="E261" s="571" t="str">
        <f t="shared" si="143"/>
        <v xml:space="preserve"> HOLLOW METAL DOORS AND FRAMES</v>
      </c>
      <c r="F261" s="533" t="str">
        <f t="shared" si="150"/>
        <v>AR</v>
      </c>
      <c r="G261" s="533" t="s">
        <v>2722</v>
      </c>
      <c r="H261" s="533">
        <v>260</v>
      </c>
      <c r="I261" s="533" t="str">
        <f t="shared" si="157"/>
        <v>Steel hollow door frames; zinc coated and factory primed for painting; including fixings and fillings solid with mortar; as specified and as Drg. A-611</v>
      </c>
      <c r="J261" s="533" t="str">
        <f t="shared" si="157"/>
        <v>Steel hollow door frames; zinc coated and factory primed for painting; including fixings and fillings solid with mortar; as specified and as Drg. A-611</v>
      </c>
      <c r="K261" s="224" t="s">
        <v>50</v>
      </c>
      <c r="L261" s="224" t="s">
        <v>233</v>
      </c>
      <c r="M261" s="446">
        <v>7</v>
      </c>
      <c r="N261" s="441" t="s">
        <v>95</v>
      </c>
      <c r="O261" s="750"/>
      <c r="P261" s="750"/>
      <c r="Q261" s="25">
        <f t="shared" si="158"/>
        <v>0</v>
      </c>
      <c r="R261" s="729">
        <f t="shared" si="159"/>
        <v>0</v>
      </c>
      <c r="S261" s="224"/>
      <c r="T261" s="224"/>
      <c r="U261" s="446"/>
      <c r="V261" s="441"/>
      <c r="W261" s="750"/>
      <c r="X261" s="750"/>
    </row>
    <row r="262" spans="1:24" ht="15.75">
      <c r="A262" s="533" t="s">
        <v>2727</v>
      </c>
      <c r="B262" s="533">
        <v>8</v>
      </c>
      <c r="C262" s="533" t="s">
        <v>201</v>
      </c>
      <c r="D262" s="572" t="s">
        <v>1615</v>
      </c>
      <c r="E262" s="571" t="str">
        <f t="shared" si="143"/>
        <v xml:space="preserve"> HOLLOW METAL DOORS AND FRAMES</v>
      </c>
      <c r="F262" s="533" t="str">
        <f t="shared" si="150"/>
        <v>AR</v>
      </c>
      <c r="G262" s="533" t="s">
        <v>2725</v>
      </c>
      <c r="H262" s="533">
        <v>261</v>
      </c>
      <c r="I262" s="533" t="str">
        <f>L262</f>
        <v>Steel hollow door frames; fire rated, zinc coated and factory primed for painting; including fixings and filling solid with mortar; as specified and as Drg. A-611</v>
      </c>
      <c r="J262" s="533" t="str">
        <f>L262</f>
        <v>Steel hollow door frames; fire rated, zinc coated and factory primed for painting; including fixings and filling solid with mortar; as specified and as Drg. A-611</v>
      </c>
      <c r="K262" s="87"/>
      <c r="L262" s="87" t="s">
        <v>234</v>
      </c>
      <c r="M262" s="466"/>
      <c r="N262" s="440"/>
      <c r="O262" s="750"/>
      <c r="P262" s="750"/>
      <c r="Q262" s="367"/>
      <c r="S262" s="87"/>
      <c r="T262" s="87"/>
      <c r="U262" s="466"/>
      <c r="V262" s="440"/>
      <c r="W262" s="750"/>
      <c r="X262" s="750"/>
    </row>
    <row r="263" spans="1:24" ht="15.75">
      <c r="A263" s="533" t="s">
        <v>2727</v>
      </c>
      <c r="B263" s="533">
        <v>8</v>
      </c>
      <c r="C263" s="533" t="s">
        <v>201</v>
      </c>
      <c r="D263" s="572" t="s">
        <v>1615</v>
      </c>
      <c r="E263" s="571" t="str">
        <f t="shared" si="143"/>
        <v xml:space="preserve"> HOLLOW METAL DOORS AND FRAMES</v>
      </c>
      <c r="F263" s="533" t="str">
        <f t="shared" si="150"/>
        <v>AR</v>
      </c>
      <c r="G263" s="533" t="s">
        <v>2722</v>
      </c>
      <c r="H263" s="533">
        <v>262</v>
      </c>
      <c r="I263" s="533" t="str">
        <f t="shared" ref="I263:J266" si="160">I261</f>
        <v>Steel hollow door frames; zinc coated and factory primed for painting; including fixings and fillings solid with mortar; as specified and as Drg. A-611</v>
      </c>
      <c r="J263" s="533" t="str">
        <f t="shared" si="160"/>
        <v>Steel hollow door frames; zinc coated and factory primed for painting; including fixings and fillings solid with mortar; as specified and as Drg. A-611</v>
      </c>
      <c r="K263" s="224" t="s">
        <v>13</v>
      </c>
      <c r="L263" s="224" t="s">
        <v>235</v>
      </c>
      <c r="M263" s="446">
        <v>65</v>
      </c>
      <c r="N263" s="441" t="s">
        <v>95</v>
      </c>
      <c r="O263" s="750"/>
      <c r="P263" s="750"/>
      <c r="Q263" s="25">
        <f t="shared" ref="Q263:Q266" si="161">O263</f>
        <v>0</v>
      </c>
      <c r="R263" s="729">
        <f t="shared" ref="R263:R266" si="162">P263</f>
        <v>0</v>
      </c>
      <c r="S263" s="224"/>
      <c r="T263" s="224"/>
      <c r="U263" s="446"/>
      <c r="V263" s="441"/>
      <c r="W263" s="750"/>
      <c r="X263" s="750"/>
    </row>
    <row r="264" spans="1:24" ht="15.75">
      <c r="A264" s="533" t="s">
        <v>2727</v>
      </c>
      <c r="B264" s="533">
        <v>8</v>
      </c>
      <c r="C264" s="533" t="s">
        <v>201</v>
      </c>
      <c r="D264" s="572" t="s">
        <v>1615</v>
      </c>
      <c r="E264" s="571" t="str">
        <f t="shared" si="143"/>
        <v xml:space="preserve"> HOLLOW METAL DOORS AND FRAMES</v>
      </c>
      <c r="F264" s="533" t="str">
        <f t="shared" si="150"/>
        <v>AR</v>
      </c>
      <c r="G264" s="533" t="s">
        <v>2722</v>
      </c>
      <c r="H264" s="533">
        <v>263</v>
      </c>
      <c r="I264" s="533" t="str">
        <f t="shared" si="160"/>
        <v>Steel hollow door frames; fire rated, zinc coated and factory primed for painting; including fixings and filling solid with mortar; as specified and as Drg. A-611</v>
      </c>
      <c r="J264" s="533" t="str">
        <f t="shared" si="160"/>
        <v>Steel hollow door frames; fire rated, zinc coated and factory primed for painting; including fixings and filling solid with mortar; as specified and as Drg. A-611</v>
      </c>
      <c r="K264" s="224" t="s">
        <v>15</v>
      </c>
      <c r="L264" s="224" t="s">
        <v>236</v>
      </c>
      <c r="M264" s="446">
        <v>44</v>
      </c>
      <c r="N264" s="441" t="s">
        <v>95</v>
      </c>
      <c r="O264" s="750"/>
      <c r="P264" s="750"/>
      <c r="Q264" s="25">
        <f t="shared" si="161"/>
        <v>0</v>
      </c>
      <c r="R264" s="729">
        <f t="shared" si="162"/>
        <v>0</v>
      </c>
      <c r="S264" s="224"/>
      <c r="T264" s="224"/>
      <c r="U264" s="446"/>
      <c r="V264" s="441"/>
      <c r="W264" s="750"/>
      <c r="X264" s="750"/>
    </row>
    <row r="265" spans="1:24" ht="16.5" thickBot="1">
      <c r="A265" s="533" t="s">
        <v>2727</v>
      </c>
      <c r="B265" s="533">
        <v>8</v>
      </c>
      <c r="C265" s="533" t="s">
        <v>201</v>
      </c>
      <c r="D265" s="572" t="s">
        <v>1615</v>
      </c>
      <c r="E265" s="571" t="str">
        <f t="shared" si="143"/>
        <v xml:space="preserve"> HOLLOW METAL DOORS AND FRAMES</v>
      </c>
      <c r="F265" s="533" t="str">
        <f t="shared" si="150"/>
        <v>AR</v>
      </c>
      <c r="G265" s="533" t="s">
        <v>2722</v>
      </c>
      <c r="H265" s="533">
        <v>264</v>
      </c>
      <c r="I265" s="533" t="str">
        <f t="shared" si="160"/>
        <v>Steel hollow door frames; zinc coated and factory primed for painting; including fixings and fillings solid with mortar; as specified and as Drg. A-611</v>
      </c>
      <c r="J265" s="533" t="str">
        <f t="shared" si="160"/>
        <v>Steel hollow door frames; zinc coated and factory primed for painting; including fixings and fillings solid with mortar; as specified and as Drg. A-611</v>
      </c>
      <c r="K265" s="224" t="s">
        <v>17</v>
      </c>
      <c r="L265" s="224" t="s">
        <v>237</v>
      </c>
      <c r="M265" s="446">
        <v>109</v>
      </c>
      <c r="N265" s="441" t="s">
        <v>95</v>
      </c>
      <c r="O265" s="750"/>
      <c r="P265" s="750"/>
      <c r="Q265" s="25">
        <f t="shared" si="161"/>
        <v>0</v>
      </c>
      <c r="R265" s="729">
        <f t="shared" si="162"/>
        <v>0</v>
      </c>
      <c r="S265" s="224"/>
      <c r="T265" s="224"/>
      <c r="U265" s="446"/>
      <c r="V265" s="441"/>
      <c r="W265" s="750"/>
      <c r="X265" s="750"/>
    </row>
    <row r="266" spans="1:24" ht="16.5" thickBot="1">
      <c r="A266" s="533" t="s">
        <v>2727</v>
      </c>
      <c r="B266" s="533">
        <v>8</v>
      </c>
      <c r="C266" s="533" t="s">
        <v>201</v>
      </c>
      <c r="D266" s="572" t="s">
        <v>1615</v>
      </c>
      <c r="E266" s="571" t="str">
        <f t="shared" si="143"/>
        <v xml:space="preserve"> HOLLOW METAL DOORS AND FRAMES</v>
      </c>
      <c r="F266" s="533" t="str">
        <f t="shared" si="150"/>
        <v>AR</v>
      </c>
      <c r="G266" s="533" t="s">
        <v>2722</v>
      </c>
      <c r="H266" s="533">
        <v>265</v>
      </c>
      <c r="I266" s="533" t="str">
        <f t="shared" si="160"/>
        <v>Steel hollow door frames; fire rated, zinc coated and factory primed for painting; including fixings and filling solid with mortar; as specified and as Drg. A-611</v>
      </c>
      <c r="J266" s="533" t="str">
        <f t="shared" si="160"/>
        <v>Steel hollow door frames; fire rated, zinc coated and factory primed for painting; including fixings and filling solid with mortar; as specified and as Drg. A-611</v>
      </c>
      <c r="K266" s="87" t="s">
        <v>13</v>
      </c>
      <c r="L266" s="87" t="s">
        <v>238</v>
      </c>
      <c r="M266" s="445">
        <v>5</v>
      </c>
      <c r="N266" s="442" t="s">
        <v>95</v>
      </c>
      <c r="O266" s="750">
        <v>35</v>
      </c>
      <c r="P266" s="748">
        <f>O266*M266</f>
        <v>175</v>
      </c>
      <c r="Q266" s="25">
        <f t="shared" si="161"/>
        <v>35</v>
      </c>
      <c r="R266" s="729">
        <f t="shared" si="162"/>
        <v>175</v>
      </c>
      <c r="S266" s="87"/>
      <c r="T266" s="87"/>
      <c r="U266" s="445"/>
      <c r="V266" s="442"/>
      <c r="W266" s="750"/>
      <c r="X266" s="748"/>
    </row>
    <row r="267" spans="1:24" ht="15.75">
      <c r="A267" s="533" t="s">
        <v>2727</v>
      </c>
      <c r="B267" s="533">
        <v>8</v>
      </c>
      <c r="C267" s="533" t="s">
        <v>201</v>
      </c>
      <c r="D267" s="572" t="s">
        <v>1619</v>
      </c>
      <c r="E267" s="571" t="s">
        <v>1228</v>
      </c>
      <c r="F267" s="533" t="str">
        <f t="shared" si="150"/>
        <v>AR</v>
      </c>
      <c r="G267" s="533" t="s">
        <v>2725</v>
      </c>
      <c r="H267" s="533">
        <v>266</v>
      </c>
      <c r="I267" s="533" t="str">
        <f t="shared" ref="I267:I268" si="163">L267</f>
        <v>081416 - FLUSH WOOD DOORS</v>
      </c>
      <c r="J267" s="533" t="str">
        <f t="shared" ref="J267:J268" si="164">L267</f>
        <v>081416 - FLUSH WOOD DOORS</v>
      </c>
      <c r="K267" s="87"/>
      <c r="L267" s="87" t="s">
        <v>239</v>
      </c>
      <c r="M267" s="466"/>
      <c r="N267" s="440"/>
      <c r="O267" s="750"/>
      <c r="P267" s="750"/>
      <c r="Q267" s="367"/>
      <c r="S267" s="87"/>
      <c r="T267" s="87"/>
      <c r="U267" s="466"/>
      <c r="V267" s="440"/>
      <c r="W267" s="750"/>
      <c r="X267" s="750"/>
    </row>
    <row r="268" spans="1:24" ht="15.75">
      <c r="A268" s="533" t="s">
        <v>2727</v>
      </c>
      <c r="B268" s="533">
        <v>8</v>
      </c>
      <c r="C268" s="533" t="s">
        <v>201</v>
      </c>
      <c r="D268" s="572" t="s">
        <v>1619</v>
      </c>
      <c r="E268" s="571" t="str">
        <f t="shared" ref="E268:E297" si="165">E267</f>
        <v xml:space="preserve"> FLUSH WOOD DOORS</v>
      </c>
      <c r="F268" s="533" t="str">
        <f t="shared" si="150"/>
        <v>AR</v>
      </c>
      <c r="G268" s="533" t="s">
        <v>2725</v>
      </c>
      <c r="H268" s="533">
        <v>267</v>
      </c>
      <c r="I268" s="533" t="str">
        <f t="shared" si="163"/>
        <v>Flush wood doors; semi-solid core, 43 thick, leaf construction type 1; comprising preservative treated softwood framing and noggins faced both sides with 6 mm plywood glued and pressed to framing and lipped on all edges with hardwood, veneered faced, finished to receive clear finish paint; including fittings and fixings; complete; as specified and as Drg. A-611</v>
      </c>
      <c r="J268" s="533" t="str">
        <f t="shared" si="164"/>
        <v>Flush wood doors; semi-solid core, 43 thick, leaf construction type 1; comprising preservative treated softwood framing and noggins faced both sides with 6 mm plywood glued and pressed to framing and lipped on all edges with hardwood, veneered faced, finished to receive clear finish paint; including fittings and fixings; complete; as specified and as Drg. A-611</v>
      </c>
      <c r="K268" s="224"/>
      <c r="L268" s="224" t="s">
        <v>240</v>
      </c>
      <c r="M268" s="624"/>
      <c r="N268" s="441"/>
      <c r="O268" s="750"/>
      <c r="P268" s="750"/>
      <c r="Q268" s="367"/>
      <c r="S268" s="224"/>
      <c r="T268" s="224"/>
      <c r="U268" s="624"/>
      <c r="V268" s="441"/>
      <c r="W268" s="750"/>
      <c r="X268" s="750"/>
    </row>
    <row r="269" spans="1:24" ht="15.75">
      <c r="A269" s="533" t="s">
        <v>2727</v>
      </c>
      <c r="B269" s="533">
        <v>8</v>
      </c>
      <c r="C269" s="533" t="s">
        <v>201</v>
      </c>
      <c r="D269" s="572" t="s">
        <v>1619</v>
      </c>
      <c r="E269" s="571" t="str">
        <f t="shared" si="165"/>
        <v xml:space="preserve"> FLUSH WOOD DOORS</v>
      </c>
      <c r="F269" s="533" t="str">
        <f t="shared" si="150"/>
        <v>AR</v>
      </c>
      <c r="G269" s="533" t="s">
        <v>2722</v>
      </c>
      <c r="H269" s="533">
        <v>268</v>
      </c>
      <c r="I269" s="533" t="str">
        <f>I267</f>
        <v>081416 - FLUSH WOOD DOORS</v>
      </c>
      <c r="J269" s="533" t="str">
        <f>J267</f>
        <v>081416 - FLUSH WOOD DOORS</v>
      </c>
      <c r="K269" s="224" t="s">
        <v>20</v>
      </c>
      <c r="L269" s="224" t="s">
        <v>241</v>
      </c>
      <c r="M269" s="446">
        <v>4</v>
      </c>
      <c r="N269" s="441" t="s">
        <v>39</v>
      </c>
      <c r="O269" s="750"/>
      <c r="P269" s="750"/>
      <c r="Q269" s="25">
        <f>O269</f>
        <v>0</v>
      </c>
      <c r="R269" s="729">
        <f>P269</f>
        <v>0</v>
      </c>
      <c r="S269" s="224"/>
      <c r="T269" s="224"/>
      <c r="U269" s="446"/>
      <c r="V269" s="441"/>
      <c r="W269" s="750"/>
      <c r="X269" s="750"/>
    </row>
    <row r="270" spans="1:24" ht="16.5" thickBot="1">
      <c r="A270" s="533" t="s">
        <v>2727</v>
      </c>
      <c r="B270" s="533">
        <v>8</v>
      </c>
      <c r="C270" s="533" t="s">
        <v>201</v>
      </c>
      <c r="D270" s="572" t="s">
        <v>1619</v>
      </c>
      <c r="E270" s="571" t="str">
        <f t="shared" si="165"/>
        <v xml:space="preserve"> FLUSH WOOD DOORS</v>
      </c>
      <c r="F270" s="533" t="str">
        <f t="shared" si="150"/>
        <v>AR</v>
      </c>
      <c r="G270" s="533" t="s">
        <v>2725</v>
      </c>
      <c r="H270" s="533">
        <v>269</v>
      </c>
      <c r="I270" s="533" t="str">
        <f>L270</f>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J270" s="533" t="str">
        <f>L270</f>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K270" s="87"/>
      <c r="L270" s="87" t="s">
        <v>242</v>
      </c>
      <c r="M270" s="466"/>
      <c r="N270" s="440"/>
      <c r="O270" s="750"/>
      <c r="P270" s="750"/>
      <c r="Q270" s="367"/>
      <c r="S270" s="87"/>
      <c r="T270" s="87"/>
      <c r="U270" s="466"/>
      <c r="V270" s="440"/>
      <c r="W270" s="750"/>
      <c r="X270" s="750"/>
    </row>
    <row r="271" spans="1:24" ht="16.5" thickBot="1">
      <c r="A271" s="533" t="s">
        <v>2727</v>
      </c>
      <c r="B271" s="533">
        <v>8</v>
      </c>
      <c r="C271" s="533" t="s">
        <v>201</v>
      </c>
      <c r="D271" s="572" t="s">
        <v>1619</v>
      </c>
      <c r="E271" s="571" t="str">
        <f t="shared" si="165"/>
        <v xml:space="preserve"> FLUSH WOOD DOORS</v>
      </c>
      <c r="F271" s="533" t="str">
        <f t="shared" si="150"/>
        <v>AR</v>
      </c>
      <c r="G271" s="533" t="s">
        <v>2722</v>
      </c>
      <c r="H271" s="533">
        <v>270</v>
      </c>
      <c r="I271" s="533" t="str">
        <f t="shared" ref="I271:J279" si="166">I269</f>
        <v>081416 - FLUSH WOOD DOORS</v>
      </c>
      <c r="J271" s="533" t="str">
        <f t="shared" si="166"/>
        <v>081416 - FLUSH WOOD DOORS</v>
      </c>
      <c r="K271" s="87" t="s">
        <v>13</v>
      </c>
      <c r="L271" s="87" t="s">
        <v>243</v>
      </c>
      <c r="M271" s="445">
        <v>3</v>
      </c>
      <c r="N271" s="442" t="s">
        <v>39</v>
      </c>
      <c r="O271" s="750">
        <v>701</v>
      </c>
      <c r="P271" s="748">
        <f>O271*M271</f>
        <v>2103</v>
      </c>
      <c r="Q271" s="25">
        <f t="shared" ref="Q271:Q279" si="167">O271</f>
        <v>701</v>
      </c>
      <c r="R271" s="729">
        <f t="shared" ref="R271:R279" si="168">P271</f>
        <v>2103</v>
      </c>
      <c r="S271" s="87"/>
      <c r="T271" s="87"/>
      <c r="U271" s="445"/>
      <c r="V271" s="442"/>
      <c r="W271" s="750"/>
      <c r="X271" s="748"/>
    </row>
    <row r="272" spans="1:24" ht="15.75">
      <c r="A272" s="533" t="s">
        <v>2727</v>
      </c>
      <c r="B272" s="533">
        <v>8</v>
      </c>
      <c r="C272" s="533" t="s">
        <v>201</v>
      </c>
      <c r="D272" s="572" t="s">
        <v>1619</v>
      </c>
      <c r="E272" s="571" t="str">
        <f t="shared" si="165"/>
        <v xml:space="preserve"> FLUSH WOOD DOORS</v>
      </c>
      <c r="F272" s="533" t="str">
        <f t="shared" si="150"/>
        <v>AR</v>
      </c>
      <c r="G272" s="533" t="s">
        <v>2722</v>
      </c>
      <c r="H272" s="533">
        <v>271</v>
      </c>
      <c r="I272" s="533" t="str">
        <f t="shared" si="166"/>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J272" s="533" t="str">
        <f t="shared" si="166"/>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K272" s="224" t="s">
        <v>15</v>
      </c>
      <c r="L272" s="224" t="s">
        <v>244</v>
      </c>
      <c r="M272" s="446">
        <v>2</v>
      </c>
      <c r="N272" s="441" t="s">
        <v>39</v>
      </c>
      <c r="O272" s="750"/>
      <c r="P272" s="750"/>
      <c r="Q272" s="25">
        <f t="shared" si="167"/>
        <v>0</v>
      </c>
      <c r="R272" s="729">
        <f t="shared" si="168"/>
        <v>0</v>
      </c>
      <c r="S272" s="224"/>
      <c r="T272" s="224"/>
      <c r="U272" s="446"/>
      <c r="V272" s="441"/>
      <c r="W272" s="750"/>
      <c r="X272" s="750"/>
    </row>
    <row r="273" spans="1:24" ht="16.5" thickBot="1">
      <c r="A273" s="533" t="s">
        <v>2727</v>
      </c>
      <c r="B273" s="533">
        <v>8</v>
      </c>
      <c r="C273" s="533" t="s">
        <v>201</v>
      </c>
      <c r="D273" s="572" t="s">
        <v>1619</v>
      </c>
      <c r="E273" s="571" t="str">
        <f t="shared" si="165"/>
        <v xml:space="preserve"> FLUSH WOOD DOORS</v>
      </c>
      <c r="F273" s="533" t="str">
        <f t="shared" si="150"/>
        <v>AR</v>
      </c>
      <c r="G273" s="533" t="s">
        <v>2722</v>
      </c>
      <c r="H273" s="533">
        <v>272</v>
      </c>
      <c r="I273" s="533" t="str">
        <f t="shared" si="166"/>
        <v>081416 - FLUSH WOOD DOORS</v>
      </c>
      <c r="J273" s="533" t="str">
        <f t="shared" si="166"/>
        <v>081416 - FLUSH WOOD DOORS</v>
      </c>
      <c r="K273" s="224" t="s">
        <v>17</v>
      </c>
      <c r="L273" s="224" t="s">
        <v>245</v>
      </c>
      <c r="M273" s="446">
        <v>1</v>
      </c>
      <c r="N273" s="441" t="s">
        <v>39</v>
      </c>
      <c r="O273" s="750"/>
      <c r="P273" s="750"/>
      <c r="Q273" s="25">
        <f t="shared" si="167"/>
        <v>0</v>
      </c>
      <c r="R273" s="729">
        <f t="shared" si="168"/>
        <v>0</v>
      </c>
      <c r="S273" s="224"/>
      <c r="T273" s="224"/>
      <c r="U273" s="446"/>
      <c r="V273" s="441"/>
      <c r="W273" s="750"/>
      <c r="X273" s="750"/>
    </row>
    <row r="274" spans="1:24" ht="16.5" thickBot="1">
      <c r="A274" s="533" t="s">
        <v>2727</v>
      </c>
      <c r="B274" s="533">
        <v>8</v>
      </c>
      <c r="C274" s="533" t="s">
        <v>201</v>
      </c>
      <c r="D274" s="572" t="s">
        <v>1619</v>
      </c>
      <c r="E274" s="571" t="str">
        <f t="shared" si="165"/>
        <v xml:space="preserve"> FLUSH WOOD DOORS</v>
      </c>
      <c r="F274" s="533" t="str">
        <f t="shared" si="150"/>
        <v>AR</v>
      </c>
      <c r="G274" s="533" t="s">
        <v>2722</v>
      </c>
      <c r="H274" s="533">
        <v>273</v>
      </c>
      <c r="I274" s="533" t="str">
        <f t="shared" si="166"/>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J274" s="533" t="str">
        <f t="shared" si="166"/>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K274" s="87" t="s">
        <v>15</v>
      </c>
      <c r="L274" s="87" t="s">
        <v>246</v>
      </c>
      <c r="M274" s="445">
        <v>1</v>
      </c>
      <c r="N274" s="442" t="s">
        <v>39</v>
      </c>
      <c r="O274" s="750">
        <v>845</v>
      </c>
      <c r="P274" s="748">
        <f>O274*M274</f>
        <v>845</v>
      </c>
      <c r="Q274" s="25">
        <f t="shared" si="167"/>
        <v>845</v>
      </c>
      <c r="R274" s="729">
        <f t="shared" si="168"/>
        <v>845</v>
      </c>
      <c r="S274" s="87"/>
      <c r="T274" s="87"/>
      <c r="U274" s="445"/>
      <c r="V274" s="442"/>
      <c r="W274" s="750"/>
      <c r="X274" s="748"/>
    </row>
    <row r="275" spans="1:24" ht="16.5" thickBot="1">
      <c r="A275" s="533" t="s">
        <v>2727</v>
      </c>
      <c r="B275" s="533">
        <v>8</v>
      </c>
      <c r="C275" s="533" t="s">
        <v>201</v>
      </c>
      <c r="D275" s="572" t="s">
        <v>1619</v>
      </c>
      <c r="E275" s="571" t="str">
        <f t="shared" si="165"/>
        <v xml:space="preserve"> FLUSH WOOD DOORS</v>
      </c>
      <c r="F275" s="533" t="str">
        <f t="shared" si="150"/>
        <v>AR</v>
      </c>
      <c r="G275" s="533" t="s">
        <v>2722</v>
      </c>
      <c r="H275" s="533">
        <v>274</v>
      </c>
      <c r="I275" s="533" t="str">
        <f t="shared" si="166"/>
        <v>081416 - FLUSH WOOD DOORS</v>
      </c>
      <c r="J275" s="533" t="str">
        <f t="shared" si="166"/>
        <v>081416 - FLUSH WOOD DOORS</v>
      </c>
      <c r="K275" s="224" t="s">
        <v>20</v>
      </c>
      <c r="L275" s="224" t="s">
        <v>247</v>
      </c>
      <c r="M275" s="446">
        <v>5</v>
      </c>
      <c r="N275" s="441" t="s">
        <v>39</v>
      </c>
      <c r="O275" s="750"/>
      <c r="P275" s="750"/>
      <c r="Q275" s="25">
        <f t="shared" si="167"/>
        <v>0</v>
      </c>
      <c r="R275" s="729">
        <f t="shared" si="168"/>
        <v>0</v>
      </c>
      <c r="S275" s="224"/>
      <c r="T275" s="224"/>
      <c r="U275" s="446"/>
      <c r="V275" s="441"/>
      <c r="W275" s="750"/>
      <c r="X275" s="750"/>
    </row>
    <row r="276" spans="1:24" ht="16.5" thickBot="1">
      <c r="A276" s="533" t="s">
        <v>2727</v>
      </c>
      <c r="B276" s="533">
        <v>8</v>
      </c>
      <c r="C276" s="533" t="s">
        <v>201</v>
      </c>
      <c r="D276" s="572" t="s">
        <v>1619</v>
      </c>
      <c r="E276" s="571" t="str">
        <f t="shared" si="165"/>
        <v xml:space="preserve"> FLUSH WOOD DOORS</v>
      </c>
      <c r="F276" s="533" t="str">
        <f t="shared" si="150"/>
        <v>AR</v>
      </c>
      <c r="G276" s="533" t="s">
        <v>2722</v>
      </c>
      <c r="H276" s="533">
        <v>275</v>
      </c>
      <c r="I276" s="533" t="str">
        <f t="shared" si="166"/>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J276" s="533" t="str">
        <f t="shared" si="166"/>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K276" s="87" t="s">
        <v>17</v>
      </c>
      <c r="L276" s="87" t="s">
        <v>248</v>
      </c>
      <c r="M276" s="445">
        <v>9</v>
      </c>
      <c r="N276" s="442" t="s">
        <v>39</v>
      </c>
      <c r="O276" s="750">
        <v>811</v>
      </c>
      <c r="P276" s="748">
        <f t="shared" ref="P276:P277" si="169">O276*M276</f>
        <v>7299</v>
      </c>
      <c r="Q276" s="25">
        <f t="shared" si="167"/>
        <v>811</v>
      </c>
      <c r="R276" s="729">
        <f t="shared" si="168"/>
        <v>7299</v>
      </c>
      <c r="S276" s="87"/>
      <c r="T276" s="87"/>
      <c r="U276" s="445"/>
      <c r="V276" s="442"/>
      <c r="W276" s="750"/>
      <c r="X276" s="748"/>
    </row>
    <row r="277" spans="1:24" ht="16.5" thickBot="1">
      <c r="A277" s="533" t="s">
        <v>2727</v>
      </c>
      <c r="B277" s="533">
        <v>8</v>
      </c>
      <c r="C277" s="533" t="s">
        <v>201</v>
      </c>
      <c r="D277" s="572" t="s">
        <v>1619</v>
      </c>
      <c r="E277" s="571" t="str">
        <f t="shared" si="165"/>
        <v xml:space="preserve"> FLUSH WOOD DOORS</v>
      </c>
      <c r="F277" s="533" t="str">
        <f t="shared" si="150"/>
        <v>AR</v>
      </c>
      <c r="G277" s="533" t="s">
        <v>2722</v>
      </c>
      <c r="H277" s="533">
        <v>276</v>
      </c>
      <c r="I277" s="533" t="str">
        <f t="shared" si="166"/>
        <v>081416 - FLUSH WOOD DOORS</v>
      </c>
      <c r="J277" s="533" t="str">
        <f t="shared" si="166"/>
        <v>081416 - FLUSH WOOD DOORS</v>
      </c>
      <c r="K277" s="87" t="s">
        <v>19</v>
      </c>
      <c r="L277" s="87" t="s">
        <v>249</v>
      </c>
      <c r="M277" s="445">
        <v>6</v>
      </c>
      <c r="N277" s="442" t="s">
        <v>39</v>
      </c>
      <c r="O277" s="750">
        <v>894</v>
      </c>
      <c r="P277" s="748">
        <f t="shared" si="169"/>
        <v>5364</v>
      </c>
      <c r="Q277" s="25">
        <f t="shared" si="167"/>
        <v>894</v>
      </c>
      <c r="R277" s="729">
        <f t="shared" si="168"/>
        <v>5364</v>
      </c>
      <c r="S277" s="87"/>
      <c r="T277" s="87"/>
      <c r="U277" s="445"/>
      <c r="V277" s="442"/>
      <c r="W277" s="750"/>
      <c r="X277" s="748"/>
    </row>
    <row r="278" spans="1:24" ht="16.5" thickBot="1">
      <c r="A278" s="533" t="s">
        <v>2727</v>
      </c>
      <c r="B278" s="533">
        <v>8</v>
      </c>
      <c r="C278" s="533" t="s">
        <v>201</v>
      </c>
      <c r="D278" s="572" t="s">
        <v>1619</v>
      </c>
      <c r="E278" s="571" t="str">
        <f t="shared" si="165"/>
        <v xml:space="preserve"> FLUSH WOOD DOORS</v>
      </c>
      <c r="F278" s="533" t="str">
        <f t="shared" si="150"/>
        <v>AR</v>
      </c>
      <c r="G278" s="533" t="s">
        <v>2722</v>
      </c>
      <c r="H278" s="533">
        <v>277</v>
      </c>
      <c r="I278" s="533" t="str">
        <f t="shared" si="166"/>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J278" s="533" t="str">
        <f t="shared" si="166"/>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K278" s="224" t="s">
        <v>48</v>
      </c>
      <c r="L278" s="224" t="s">
        <v>250</v>
      </c>
      <c r="M278" s="446">
        <v>1</v>
      </c>
      <c r="N278" s="441" t="s">
        <v>39</v>
      </c>
      <c r="O278" s="750"/>
      <c r="P278" s="750"/>
      <c r="Q278" s="25">
        <f t="shared" si="167"/>
        <v>0</v>
      </c>
      <c r="R278" s="729">
        <f t="shared" si="168"/>
        <v>0</v>
      </c>
      <c r="S278" s="224"/>
      <c r="T278" s="224"/>
      <c r="U278" s="446"/>
      <c r="V278" s="441"/>
      <c r="W278" s="750"/>
      <c r="X278" s="750"/>
    </row>
    <row r="279" spans="1:24" ht="16.5" thickBot="1">
      <c r="A279" s="533" t="s">
        <v>2727</v>
      </c>
      <c r="B279" s="533">
        <v>8</v>
      </c>
      <c r="C279" s="533" t="s">
        <v>201</v>
      </c>
      <c r="D279" s="572" t="s">
        <v>1619</v>
      </c>
      <c r="E279" s="571" t="str">
        <f t="shared" si="165"/>
        <v xml:space="preserve"> FLUSH WOOD DOORS</v>
      </c>
      <c r="F279" s="533" t="str">
        <f t="shared" si="150"/>
        <v>AR</v>
      </c>
      <c r="G279" s="533" t="s">
        <v>2722</v>
      </c>
      <c r="H279" s="533">
        <v>278</v>
      </c>
      <c r="I279" s="533" t="str">
        <f t="shared" si="166"/>
        <v>081416 - FLUSH WOOD DOORS</v>
      </c>
      <c r="J279" s="533" t="str">
        <f t="shared" si="166"/>
        <v>081416 - FLUSH WOOD DOORS</v>
      </c>
      <c r="K279" s="87" t="s">
        <v>20</v>
      </c>
      <c r="L279" s="87" t="s">
        <v>251</v>
      </c>
      <c r="M279" s="445">
        <v>1</v>
      </c>
      <c r="N279" s="442" t="s">
        <v>39</v>
      </c>
      <c r="O279" s="750">
        <v>795</v>
      </c>
      <c r="P279" s="748">
        <f>O279*M279</f>
        <v>795</v>
      </c>
      <c r="Q279" s="25">
        <f t="shared" si="167"/>
        <v>795</v>
      </c>
      <c r="R279" s="729">
        <f t="shared" si="168"/>
        <v>795</v>
      </c>
      <c r="S279" s="87"/>
      <c r="T279" s="87"/>
      <c r="U279" s="445"/>
      <c r="V279" s="442"/>
      <c r="W279" s="750"/>
      <c r="X279" s="748"/>
    </row>
    <row r="280" spans="1:24" ht="15.75">
      <c r="A280" s="533" t="s">
        <v>2727</v>
      </c>
      <c r="B280" s="533">
        <v>8</v>
      </c>
      <c r="C280" s="533" t="s">
        <v>201</v>
      </c>
      <c r="D280" s="572" t="s">
        <v>1619</v>
      </c>
      <c r="E280" s="571" t="str">
        <f t="shared" si="165"/>
        <v xml:space="preserve"> FLUSH WOOD DOORS</v>
      </c>
      <c r="F280" s="533" t="str">
        <f t="shared" si="150"/>
        <v>AR</v>
      </c>
      <c r="G280" s="533" t="s">
        <v>2725</v>
      </c>
      <c r="H280" s="533">
        <v>279</v>
      </c>
      <c r="I280" s="533" t="str">
        <f>L280</f>
        <v>Flush wood doors; solid core, 43 thick, leaf construction type 2, fire rated, comprising hardwood framing and noggins; particle core faced both sides with 6 mm plywood lipped on all edges with hardwood, veneered faced, finished to receive clear finish paint; including intumescent strip, fittings and fixings; complete; as specified and as Drg. A-611</v>
      </c>
      <c r="J280" s="533" t="str">
        <f>L280</f>
        <v>Flush wood doors; solid core, 43 thick, leaf construction type 2, fire rated, comprising hardwood framing and noggins; particle core faced both sides with 6 mm plywood lipped on all edges with hardwood, veneered faced, finished to receive clear finish paint; including intumescent strip, fittings and fixings; complete; as specified and as Drg. A-611</v>
      </c>
      <c r="K280" s="224"/>
      <c r="L280" s="224" t="s">
        <v>252</v>
      </c>
      <c r="M280" s="624"/>
      <c r="N280" s="441"/>
      <c r="O280" s="750"/>
      <c r="P280" s="750"/>
      <c r="Q280" s="368"/>
      <c r="S280" s="224"/>
      <c r="T280" s="224"/>
      <c r="U280" s="624"/>
      <c r="V280" s="441"/>
      <c r="W280" s="750"/>
      <c r="X280" s="750"/>
    </row>
    <row r="281" spans="1:24" ht="15.75">
      <c r="A281" s="533" t="s">
        <v>2727</v>
      </c>
      <c r="B281" s="533">
        <v>8</v>
      </c>
      <c r="C281" s="533" t="s">
        <v>201</v>
      </c>
      <c r="D281" s="572" t="s">
        <v>1619</v>
      </c>
      <c r="E281" s="571" t="str">
        <f t="shared" si="165"/>
        <v xml:space="preserve"> FLUSH WOOD DOORS</v>
      </c>
      <c r="F281" s="533" t="str">
        <f t="shared" si="150"/>
        <v>AR</v>
      </c>
      <c r="G281" s="533" t="s">
        <v>2722</v>
      </c>
      <c r="H281" s="533">
        <v>280</v>
      </c>
      <c r="I281" s="533" t="str">
        <f>I279</f>
        <v>081416 - FLUSH WOOD DOORS</v>
      </c>
      <c r="J281" s="533" t="str">
        <f>J279</f>
        <v>081416 - FLUSH WOOD DOORS</v>
      </c>
      <c r="K281" s="224" t="s">
        <v>13</v>
      </c>
      <c r="L281" s="224" t="s">
        <v>253</v>
      </c>
      <c r="M281" s="446">
        <v>1</v>
      </c>
      <c r="N281" s="441" t="s">
        <v>39</v>
      </c>
      <c r="O281" s="750"/>
      <c r="P281" s="750"/>
      <c r="Q281" s="25">
        <f>O281</f>
        <v>0</v>
      </c>
      <c r="R281" s="729">
        <f>P281</f>
        <v>0</v>
      </c>
      <c r="S281" s="224"/>
      <c r="T281" s="224"/>
      <c r="U281" s="446"/>
      <c r="V281" s="441"/>
      <c r="W281" s="750"/>
      <c r="X281" s="750"/>
    </row>
    <row r="282" spans="1:24" ht="15.75">
      <c r="A282" s="533" t="s">
        <v>2727</v>
      </c>
      <c r="B282" s="533">
        <v>8</v>
      </c>
      <c r="C282" s="533" t="s">
        <v>201</v>
      </c>
      <c r="D282" s="572" t="s">
        <v>1619</v>
      </c>
      <c r="E282" s="571" t="str">
        <f t="shared" si="165"/>
        <v xml:space="preserve"> FLUSH WOOD DOORS</v>
      </c>
      <c r="F282" s="533" t="str">
        <f t="shared" si="150"/>
        <v>AR</v>
      </c>
      <c r="G282" s="533" t="s">
        <v>2725</v>
      </c>
      <c r="H282" s="533">
        <v>281</v>
      </c>
      <c r="I282" s="533" t="str">
        <f>L282</f>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J282" s="533" t="str">
        <f>L282</f>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K282" s="87"/>
      <c r="L282" s="87" t="s">
        <v>254</v>
      </c>
      <c r="M282" s="466"/>
      <c r="N282" s="440"/>
      <c r="O282" s="750"/>
      <c r="P282" s="750"/>
      <c r="Q282" s="367"/>
      <c r="S282" s="87"/>
      <c r="T282" s="87"/>
      <c r="U282" s="466"/>
      <c r="V282" s="440"/>
      <c r="W282" s="750"/>
      <c r="X282" s="750"/>
    </row>
    <row r="283" spans="1:24" ht="15.75">
      <c r="A283" s="533" t="s">
        <v>2727</v>
      </c>
      <c r="B283" s="533">
        <v>8</v>
      </c>
      <c r="C283" s="533" t="s">
        <v>201</v>
      </c>
      <c r="D283" s="572" t="s">
        <v>1619</v>
      </c>
      <c r="E283" s="571" t="str">
        <f t="shared" si="165"/>
        <v xml:space="preserve"> FLUSH WOOD DOORS</v>
      </c>
      <c r="F283" s="533" t="str">
        <f t="shared" si="150"/>
        <v>AR</v>
      </c>
      <c r="G283" s="533" t="s">
        <v>2722</v>
      </c>
      <c r="H283" s="533">
        <v>282</v>
      </c>
      <c r="I283" s="533" t="str">
        <f t="shared" ref="I283:J291" si="170">I281</f>
        <v>081416 - FLUSH WOOD DOORS</v>
      </c>
      <c r="J283" s="533" t="str">
        <f t="shared" si="170"/>
        <v>081416 - FLUSH WOOD DOORS</v>
      </c>
      <c r="K283" s="224" t="s">
        <v>15</v>
      </c>
      <c r="L283" s="224" t="s">
        <v>255</v>
      </c>
      <c r="M283" s="446">
        <v>1</v>
      </c>
      <c r="N283" s="441" t="s">
        <v>39</v>
      </c>
      <c r="O283" s="750"/>
      <c r="P283" s="750"/>
      <c r="Q283" s="25">
        <f t="shared" ref="Q283:Q291" si="171">O283</f>
        <v>0</v>
      </c>
      <c r="R283" s="729">
        <f t="shared" ref="R283:R291" si="172">P283</f>
        <v>0</v>
      </c>
      <c r="S283" s="224"/>
      <c r="T283" s="224"/>
      <c r="U283" s="446"/>
      <c r="V283" s="441"/>
      <c r="W283" s="750"/>
      <c r="X283" s="750"/>
    </row>
    <row r="284" spans="1:24" ht="15.75">
      <c r="A284" s="533" t="s">
        <v>2727</v>
      </c>
      <c r="B284" s="533">
        <v>8</v>
      </c>
      <c r="C284" s="533" t="s">
        <v>201</v>
      </c>
      <c r="D284" s="572" t="s">
        <v>1619</v>
      </c>
      <c r="E284" s="571" t="str">
        <f t="shared" si="165"/>
        <v xml:space="preserve"> FLUSH WOOD DOORS</v>
      </c>
      <c r="F284" s="533" t="str">
        <f t="shared" si="150"/>
        <v>AR</v>
      </c>
      <c r="G284" s="533" t="s">
        <v>2722</v>
      </c>
      <c r="H284" s="533">
        <v>283</v>
      </c>
      <c r="I284" s="533" t="str">
        <f t="shared" si="170"/>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J284" s="533" t="str">
        <f t="shared" si="170"/>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K284" s="224" t="s">
        <v>17</v>
      </c>
      <c r="L284" s="224" t="s">
        <v>256</v>
      </c>
      <c r="M284" s="446">
        <v>2</v>
      </c>
      <c r="N284" s="441" t="s">
        <v>39</v>
      </c>
      <c r="O284" s="750"/>
      <c r="P284" s="750"/>
      <c r="Q284" s="25">
        <f t="shared" si="171"/>
        <v>0</v>
      </c>
      <c r="R284" s="729">
        <f t="shared" si="172"/>
        <v>0</v>
      </c>
      <c r="S284" s="224"/>
      <c r="T284" s="224"/>
      <c r="U284" s="446"/>
      <c r="V284" s="441"/>
      <c r="W284" s="750"/>
      <c r="X284" s="750"/>
    </row>
    <row r="285" spans="1:24" ht="16.5" thickBot="1">
      <c r="A285" s="533" t="s">
        <v>2727</v>
      </c>
      <c r="B285" s="533">
        <v>8</v>
      </c>
      <c r="C285" s="533" t="s">
        <v>201</v>
      </c>
      <c r="D285" s="572" t="s">
        <v>1619</v>
      </c>
      <c r="E285" s="571" t="str">
        <f t="shared" si="165"/>
        <v xml:space="preserve"> FLUSH WOOD DOORS</v>
      </c>
      <c r="F285" s="533" t="str">
        <f t="shared" si="150"/>
        <v>AR</v>
      </c>
      <c r="G285" s="533" t="s">
        <v>2722</v>
      </c>
      <c r="H285" s="533">
        <v>284</v>
      </c>
      <c r="I285" s="533" t="str">
        <f t="shared" si="170"/>
        <v>081416 - FLUSH WOOD DOORS</v>
      </c>
      <c r="J285" s="533" t="str">
        <f t="shared" si="170"/>
        <v>081416 - FLUSH WOOD DOORS</v>
      </c>
      <c r="K285" s="224" t="s">
        <v>19</v>
      </c>
      <c r="L285" s="224" t="s">
        <v>253</v>
      </c>
      <c r="M285" s="446">
        <v>1</v>
      </c>
      <c r="N285" s="441" t="s">
        <v>39</v>
      </c>
      <c r="O285" s="750"/>
      <c r="P285" s="750"/>
      <c r="Q285" s="25">
        <f t="shared" si="171"/>
        <v>0</v>
      </c>
      <c r="R285" s="729">
        <f t="shared" si="172"/>
        <v>0</v>
      </c>
      <c r="S285" s="224"/>
      <c r="T285" s="224"/>
      <c r="U285" s="446"/>
      <c r="V285" s="441"/>
      <c r="W285" s="750"/>
      <c r="X285" s="750"/>
    </row>
    <row r="286" spans="1:24" ht="16.5" thickBot="1">
      <c r="A286" s="533" t="s">
        <v>2727</v>
      </c>
      <c r="B286" s="533">
        <v>8</v>
      </c>
      <c r="C286" s="533" t="s">
        <v>201</v>
      </c>
      <c r="D286" s="572" t="s">
        <v>1619</v>
      </c>
      <c r="E286" s="571" t="str">
        <f t="shared" si="165"/>
        <v xml:space="preserve"> FLUSH WOOD DOORS</v>
      </c>
      <c r="F286" s="533" t="str">
        <f t="shared" si="150"/>
        <v>AR</v>
      </c>
      <c r="G286" s="533" t="s">
        <v>2722</v>
      </c>
      <c r="H286" s="533">
        <v>285</v>
      </c>
      <c r="I286" s="533" t="str">
        <f t="shared" si="170"/>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J286" s="533" t="str">
        <f t="shared" si="170"/>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K286" s="87" t="s">
        <v>13</v>
      </c>
      <c r="L286" s="87" t="s">
        <v>257</v>
      </c>
      <c r="M286" s="445">
        <v>1</v>
      </c>
      <c r="N286" s="442" t="s">
        <v>39</v>
      </c>
      <c r="O286" s="750">
        <v>1066</v>
      </c>
      <c r="P286" s="748">
        <f t="shared" ref="P286:P287" si="173">O286*M286</f>
        <v>1066</v>
      </c>
      <c r="Q286" s="25">
        <f t="shared" si="171"/>
        <v>1066</v>
      </c>
      <c r="R286" s="729">
        <f t="shared" si="172"/>
        <v>1066</v>
      </c>
      <c r="S286" s="87"/>
      <c r="T286" s="87"/>
      <c r="U286" s="445"/>
      <c r="V286" s="442"/>
      <c r="W286" s="750"/>
      <c r="X286" s="748"/>
    </row>
    <row r="287" spans="1:24" ht="16.5" thickBot="1">
      <c r="A287" s="533" t="s">
        <v>2727</v>
      </c>
      <c r="B287" s="533">
        <v>8</v>
      </c>
      <c r="C287" s="533" t="s">
        <v>201</v>
      </c>
      <c r="D287" s="572" t="s">
        <v>1619</v>
      </c>
      <c r="E287" s="571" t="str">
        <f t="shared" si="165"/>
        <v xml:space="preserve"> FLUSH WOOD DOORS</v>
      </c>
      <c r="F287" s="533" t="str">
        <f t="shared" si="150"/>
        <v>AR</v>
      </c>
      <c r="G287" s="533" t="s">
        <v>2722</v>
      </c>
      <c r="H287" s="533">
        <v>286</v>
      </c>
      <c r="I287" s="533" t="str">
        <f t="shared" si="170"/>
        <v>081416 - FLUSH WOOD DOORS</v>
      </c>
      <c r="J287" s="533" t="str">
        <f t="shared" si="170"/>
        <v>081416 - FLUSH WOOD DOORS</v>
      </c>
      <c r="K287" s="87" t="s">
        <v>15</v>
      </c>
      <c r="L287" s="87" t="s">
        <v>258</v>
      </c>
      <c r="M287" s="445">
        <v>2</v>
      </c>
      <c r="N287" s="442" t="s">
        <v>39</v>
      </c>
      <c r="O287" s="750">
        <v>1066</v>
      </c>
      <c r="P287" s="748">
        <f t="shared" si="173"/>
        <v>2132</v>
      </c>
      <c r="Q287" s="25">
        <f t="shared" si="171"/>
        <v>1066</v>
      </c>
      <c r="R287" s="729">
        <f t="shared" si="172"/>
        <v>2132</v>
      </c>
      <c r="S287" s="87"/>
      <c r="T287" s="87"/>
      <c r="U287" s="445"/>
      <c r="V287" s="442"/>
      <c r="W287" s="750"/>
      <c r="X287" s="748"/>
    </row>
    <row r="288" spans="1:24" ht="15.75">
      <c r="A288" s="533" t="s">
        <v>2727</v>
      </c>
      <c r="B288" s="533">
        <v>8</v>
      </c>
      <c r="C288" s="533" t="s">
        <v>201</v>
      </c>
      <c r="D288" s="572" t="s">
        <v>1619</v>
      </c>
      <c r="E288" s="571" t="str">
        <f t="shared" si="165"/>
        <v xml:space="preserve"> FLUSH WOOD DOORS</v>
      </c>
      <c r="F288" s="533" t="str">
        <f t="shared" si="150"/>
        <v>AR</v>
      </c>
      <c r="G288" s="533" t="s">
        <v>2722</v>
      </c>
      <c r="H288" s="533">
        <v>287</v>
      </c>
      <c r="I288" s="533" t="str">
        <f t="shared" si="170"/>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J288" s="533" t="str">
        <f t="shared" si="170"/>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K288" s="224" t="s">
        <v>13</v>
      </c>
      <c r="L288" s="224" t="s">
        <v>259</v>
      </c>
      <c r="M288" s="446">
        <v>5</v>
      </c>
      <c r="N288" s="441" t="s">
        <v>39</v>
      </c>
      <c r="O288" s="750"/>
      <c r="P288" s="750"/>
      <c r="Q288" s="25">
        <f t="shared" si="171"/>
        <v>0</v>
      </c>
      <c r="R288" s="729">
        <f t="shared" si="172"/>
        <v>0</v>
      </c>
      <c r="S288" s="224"/>
      <c r="T288" s="224"/>
      <c r="U288" s="446"/>
      <c r="V288" s="441"/>
      <c r="W288" s="750"/>
      <c r="X288" s="750"/>
    </row>
    <row r="289" spans="1:24" ht="16.5" thickBot="1">
      <c r="A289" s="533" t="s">
        <v>2727</v>
      </c>
      <c r="B289" s="533">
        <v>8</v>
      </c>
      <c r="C289" s="533" t="s">
        <v>201</v>
      </c>
      <c r="D289" s="572" t="s">
        <v>1619</v>
      </c>
      <c r="E289" s="571" t="str">
        <f t="shared" si="165"/>
        <v xml:space="preserve"> FLUSH WOOD DOORS</v>
      </c>
      <c r="F289" s="533" t="str">
        <f t="shared" si="150"/>
        <v>AR</v>
      </c>
      <c r="G289" s="533" t="s">
        <v>2722</v>
      </c>
      <c r="H289" s="533">
        <v>288</v>
      </c>
      <c r="I289" s="533" t="str">
        <f t="shared" si="170"/>
        <v>081416 - FLUSH WOOD DOORS</v>
      </c>
      <c r="J289" s="533" t="str">
        <f t="shared" si="170"/>
        <v>081416 - FLUSH WOOD DOORS</v>
      </c>
      <c r="K289" s="224" t="s">
        <v>15</v>
      </c>
      <c r="L289" s="224" t="s">
        <v>260</v>
      </c>
      <c r="M289" s="446">
        <v>2</v>
      </c>
      <c r="N289" s="441" t="s">
        <v>39</v>
      </c>
      <c r="O289" s="750"/>
      <c r="P289" s="750"/>
      <c r="Q289" s="25">
        <f t="shared" si="171"/>
        <v>0</v>
      </c>
      <c r="R289" s="729">
        <f t="shared" si="172"/>
        <v>0</v>
      </c>
      <c r="S289" s="224"/>
      <c r="T289" s="224"/>
      <c r="U289" s="446"/>
      <c r="V289" s="441"/>
      <c r="W289" s="750"/>
      <c r="X289" s="750"/>
    </row>
    <row r="290" spans="1:24" ht="16.5" thickBot="1">
      <c r="A290" s="533" t="s">
        <v>2727</v>
      </c>
      <c r="B290" s="533">
        <v>8</v>
      </c>
      <c r="C290" s="533" t="s">
        <v>201</v>
      </c>
      <c r="D290" s="572" t="s">
        <v>1619</v>
      </c>
      <c r="E290" s="571" t="str">
        <f t="shared" si="165"/>
        <v xml:space="preserve"> FLUSH WOOD DOORS</v>
      </c>
      <c r="F290" s="533" t="str">
        <f t="shared" si="150"/>
        <v>AR</v>
      </c>
      <c r="G290" s="533" t="s">
        <v>2722</v>
      </c>
      <c r="H290" s="533">
        <v>289</v>
      </c>
      <c r="I290" s="533" t="str">
        <f t="shared" si="170"/>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J290" s="533" t="str">
        <f t="shared" si="170"/>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K290" s="87" t="s">
        <v>13</v>
      </c>
      <c r="L290" s="87" t="s">
        <v>261</v>
      </c>
      <c r="M290" s="445">
        <v>6</v>
      </c>
      <c r="N290" s="442" t="s">
        <v>39</v>
      </c>
      <c r="O290" s="750">
        <v>350</v>
      </c>
      <c r="P290" s="748">
        <f t="shared" ref="P290:P291" si="174">O290*M290</f>
        <v>2100</v>
      </c>
      <c r="Q290" s="25">
        <f t="shared" si="171"/>
        <v>350</v>
      </c>
      <c r="R290" s="729">
        <f t="shared" si="172"/>
        <v>2100</v>
      </c>
      <c r="S290" s="87"/>
      <c r="T290" s="87"/>
      <c r="U290" s="445"/>
      <c r="V290" s="442"/>
      <c r="W290" s="750"/>
      <c r="X290" s="748"/>
    </row>
    <row r="291" spans="1:24" ht="16.5" thickBot="1">
      <c r="A291" s="533" t="s">
        <v>2727</v>
      </c>
      <c r="B291" s="533">
        <v>8</v>
      </c>
      <c r="C291" s="533" t="s">
        <v>201</v>
      </c>
      <c r="D291" s="572" t="s">
        <v>1619</v>
      </c>
      <c r="E291" s="571" t="str">
        <f t="shared" si="165"/>
        <v xml:space="preserve"> FLUSH WOOD DOORS</v>
      </c>
      <c r="F291" s="533" t="str">
        <f t="shared" si="150"/>
        <v>AR</v>
      </c>
      <c r="G291" s="533" t="s">
        <v>2722</v>
      </c>
      <c r="H291" s="533">
        <v>290</v>
      </c>
      <c r="I291" s="533" t="str">
        <f t="shared" si="170"/>
        <v>081416 - FLUSH WOOD DOORS</v>
      </c>
      <c r="J291" s="533" t="str">
        <f t="shared" si="170"/>
        <v>081416 - FLUSH WOOD DOORS</v>
      </c>
      <c r="K291" s="87" t="s">
        <v>15</v>
      </c>
      <c r="L291" s="87" t="s">
        <v>262</v>
      </c>
      <c r="M291" s="445">
        <v>2</v>
      </c>
      <c r="N291" s="442" t="s">
        <v>39</v>
      </c>
      <c r="O291" s="750">
        <v>410</v>
      </c>
      <c r="P291" s="748">
        <f t="shared" si="174"/>
        <v>820</v>
      </c>
      <c r="Q291" s="25">
        <f t="shared" si="171"/>
        <v>410</v>
      </c>
      <c r="R291" s="729">
        <f t="shared" si="172"/>
        <v>820</v>
      </c>
      <c r="S291" s="87"/>
      <c r="T291" s="87"/>
      <c r="U291" s="445"/>
      <c r="V291" s="442"/>
      <c r="W291" s="750"/>
      <c r="X291" s="748"/>
    </row>
    <row r="292" spans="1:24" ht="16.5" thickBot="1">
      <c r="A292" s="533" t="s">
        <v>2727</v>
      </c>
      <c r="B292" s="533">
        <v>8</v>
      </c>
      <c r="C292" s="533" t="s">
        <v>201</v>
      </c>
      <c r="D292" s="572" t="s">
        <v>1619</v>
      </c>
      <c r="E292" s="571" t="str">
        <f t="shared" si="165"/>
        <v xml:space="preserve"> FLUSH WOOD DOORS</v>
      </c>
      <c r="F292" s="533" t="str">
        <f t="shared" si="150"/>
        <v>AR</v>
      </c>
      <c r="G292" s="533" t="s">
        <v>2725</v>
      </c>
      <c r="H292" s="533">
        <v>291</v>
      </c>
      <c r="I292" s="533" t="str">
        <f>L292</f>
        <v>Wood door frames; hardwood, factory primed for painting; including soft wood sub frame, fittings and fixings; as specified and as Drg. A-611</v>
      </c>
      <c r="J292" s="533" t="str">
        <f>L292</f>
        <v>Wood door frames; hardwood, factory primed for painting; including soft wood sub frame, fittings and fixings; as specified and as Drg. A-611</v>
      </c>
      <c r="K292" s="87"/>
      <c r="L292" s="87" t="s">
        <v>263</v>
      </c>
      <c r="M292" s="466"/>
      <c r="N292" s="440"/>
      <c r="O292" s="750"/>
      <c r="P292" s="750"/>
      <c r="Q292" s="367"/>
      <c r="S292" s="87"/>
      <c r="T292" s="87"/>
      <c r="U292" s="466"/>
      <c r="V292" s="440"/>
      <c r="W292" s="750"/>
      <c r="X292" s="750"/>
    </row>
    <row r="293" spans="1:24" ht="16.5" thickBot="1">
      <c r="A293" s="533" t="s">
        <v>2727</v>
      </c>
      <c r="B293" s="533">
        <v>8</v>
      </c>
      <c r="C293" s="533" t="s">
        <v>201</v>
      </c>
      <c r="D293" s="572" t="s">
        <v>1619</v>
      </c>
      <c r="E293" s="571" t="str">
        <f t="shared" si="165"/>
        <v xml:space="preserve"> FLUSH WOOD DOORS</v>
      </c>
      <c r="F293" s="533" t="str">
        <f t="shared" si="150"/>
        <v>AR</v>
      </c>
      <c r="G293" s="533" t="s">
        <v>2722</v>
      </c>
      <c r="H293" s="533">
        <v>292</v>
      </c>
      <c r="I293" s="533" t="str">
        <f>I291</f>
        <v>081416 - FLUSH WOOD DOORS</v>
      </c>
      <c r="J293" s="533" t="str">
        <f>J291</f>
        <v>081416 - FLUSH WOOD DOORS</v>
      </c>
      <c r="K293" s="87" t="s">
        <v>17</v>
      </c>
      <c r="L293" s="87" t="s">
        <v>264</v>
      </c>
      <c r="M293" s="445">
        <v>10</v>
      </c>
      <c r="N293" s="442" t="s">
        <v>95</v>
      </c>
      <c r="O293" s="750">
        <v>85</v>
      </c>
      <c r="P293" s="748">
        <f>O293*M293</f>
        <v>850</v>
      </c>
      <c r="Q293" s="25">
        <f>O293</f>
        <v>85</v>
      </c>
      <c r="R293" s="729">
        <f>P293</f>
        <v>850</v>
      </c>
      <c r="S293" s="87"/>
      <c r="T293" s="87"/>
      <c r="U293" s="445"/>
      <c r="V293" s="442"/>
      <c r="W293" s="750"/>
      <c r="X293" s="748"/>
    </row>
    <row r="294" spans="1:24" ht="15.75">
      <c r="A294" s="533" t="s">
        <v>2727</v>
      </c>
      <c r="B294" s="533">
        <v>8</v>
      </c>
      <c r="C294" s="533" t="s">
        <v>201</v>
      </c>
      <c r="D294" s="572" t="s">
        <v>1619</v>
      </c>
      <c r="E294" s="571" t="str">
        <f t="shared" si="165"/>
        <v xml:space="preserve"> FLUSH WOOD DOORS</v>
      </c>
      <c r="F294" s="533" t="str">
        <f t="shared" si="150"/>
        <v>AR</v>
      </c>
      <c r="G294" s="533" t="s">
        <v>2725</v>
      </c>
      <c r="H294" s="533">
        <v>293</v>
      </c>
      <c r="I294" s="533" t="str">
        <f>L294</f>
        <v>Wood door frames, fire rated, factory primed for painting; including sub frame, fittings and fixings; as specified and as Drg. A-611</v>
      </c>
      <c r="J294" s="533" t="str">
        <f>L294</f>
        <v>Wood door frames, fire rated, factory primed for painting; including sub frame, fittings and fixings; as specified and as Drg. A-611</v>
      </c>
      <c r="K294" s="224"/>
      <c r="L294" s="224" t="s">
        <v>265</v>
      </c>
      <c r="M294" s="624"/>
      <c r="N294" s="441"/>
      <c r="O294" s="750"/>
      <c r="P294" s="750"/>
      <c r="Q294" s="367"/>
      <c r="S294" s="224"/>
      <c r="T294" s="224"/>
      <c r="U294" s="624"/>
      <c r="V294" s="441"/>
      <c r="W294" s="750"/>
      <c r="X294" s="750"/>
    </row>
    <row r="295" spans="1:24" ht="15.75">
      <c r="A295" s="533" t="s">
        <v>2727</v>
      </c>
      <c r="B295" s="533">
        <v>8</v>
      </c>
      <c r="C295" s="533" t="s">
        <v>201</v>
      </c>
      <c r="D295" s="572" t="s">
        <v>1619</v>
      </c>
      <c r="E295" s="571" t="str">
        <f t="shared" si="165"/>
        <v xml:space="preserve"> FLUSH WOOD DOORS</v>
      </c>
      <c r="F295" s="533" t="str">
        <f t="shared" si="150"/>
        <v>AR</v>
      </c>
      <c r="G295" s="533" t="s">
        <v>2722</v>
      </c>
      <c r="H295" s="533">
        <v>294</v>
      </c>
      <c r="I295" s="533" t="str">
        <f>I293</f>
        <v>081416 - FLUSH WOOD DOORS</v>
      </c>
      <c r="J295" s="533" t="str">
        <f>J293</f>
        <v>081416 - FLUSH WOOD DOORS</v>
      </c>
      <c r="K295" s="224" t="s">
        <v>21</v>
      </c>
      <c r="L295" s="224" t="s">
        <v>266</v>
      </c>
      <c r="M295" s="446">
        <v>6</v>
      </c>
      <c r="N295" s="441" t="s">
        <v>95</v>
      </c>
      <c r="O295" s="750"/>
      <c r="P295" s="750"/>
      <c r="Q295" s="25">
        <f>O295</f>
        <v>0</v>
      </c>
      <c r="R295" s="729">
        <f>P295</f>
        <v>0</v>
      </c>
      <c r="S295" s="224"/>
      <c r="T295" s="224"/>
      <c r="U295" s="446"/>
      <c r="V295" s="441"/>
      <c r="W295" s="750"/>
      <c r="X295" s="750"/>
    </row>
    <row r="296" spans="1:24" ht="15.75">
      <c r="A296" s="533" t="s">
        <v>2727</v>
      </c>
      <c r="B296" s="533">
        <v>8</v>
      </c>
      <c r="C296" s="533" t="s">
        <v>201</v>
      </c>
      <c r="D296" s="572" t="s">
        <v>1619</v>
      </c>
      <c r="E296" s="571" t="str">
        <f t="shared" si="165"/>
        <v xml:space="preserve"> FLUSH WOOD DOORS</v>
      </c>
      <c r="F296" s="533" t="str">
        <f t="shared" si="150"/>
        <v>AR</v>
      </c>
      <c r="G296" s="533" t="s">
        <v>2725</v>
      </c>
      <c r="H296" s="533">
        <v>295</v>
      </c>
      <c r="I296" s="533" t="str">
        <f>L296</f>
        <v>Wood architrave; hardwood, factory primed for painting; including fittings and fixings; to</v>
      </c>
      <c r="J296" s="533" t="str">
        <f>L296</f>
        <v>Wood architrave; hardwood, factory primed for painting; including fittings and fixings; to</v>
      </c>
      <c r="K296" s="87"/>
      <c r="L296" s="87" t="s">
        <v>267</v>
      </c>
      <c r="M296" s="466"/>
      <c r="N296" s="440"/>
      <c r="O296" s="750"/>
      <c r="P296" s="750"/>
      <c r="Q296" s="367"/>
      <c r="S296" s="87"/>
      <c r="T296" s="87"/>
      <c r="U296" s="466"/>
      <c r="V296" s="440"/>
      <c r="W296" s="750"/>
      <c r="X296" s="750"/>
    </row>
    <row r="297" spans="1:24" ht="15.75">
      <c r="A297" s="533" t="s">
        <v>2727</v>
      </c>
      <c r="B297" s="533">
        <v>8</v>
      </c>
      <c r="C297" s="533" t="s">
        <v>201</v>
      </c>
      <c r="D297" s="572" t="s">
        <v>1619</v>
      </c>
      <c r="E297" s="571" t="str">
        <f t="shared" si="165"/>
        <v xml:space="preserve"> FLUSH WOOD DOORS</v>
      </c>
      <c r="F297" s="533" t="str">
        <f t="shared" si="150"/>
        <v>AR</v>
      </c>
      <c r="G297" s="533" t="s">
        <v>2722</v>
      </c>
      <c r="H297" s="533">
        <v>296</v>
      </c>
      <c r="I297" s="533" t="str">
        <f>I295</f>
        <v>081416 - FLUSH WOOD DOORS</v>
      </c>
      <c r="J297" s="533" t="str">
        <f>J295</f>
        <v>081416 - FLUSH WOOD DOORS</v>
      </c>
      <c r="K297" s="87" t="s">
        <v>19</v>
      </c>
      <c r="L297" s="87" t="s">
        <v>268</v>
      </c>
      <c r="M297" s="445">
        <v>48</v>
      </c>
      <c r="N297" s="440" t="s">
        <v>95</v>
      </c>
      <c r="O297" s="750">
        <v>30</v>
      </c>
      <c r="P297" s="748">
        <f>O297*M297</f>
        <v>1440</v>
      </c>
      <c r="Q297" s="25">
        <f>O297</f>
        <v>30</v>
      </c>
      <c r="R297" s="729">
        <f>P297</f>
        <v>1440</v>
      </c>
      <c r="S297" s="87"/>
      <c r="T297" s="87"/>
      <c r="U297" s="445"/>
      <c r="V297" s="440"/>
      <c r="W297" s="750"/>
      <c r="X297" s="748"/>
    </row>
    <row r="298" spans="1:24" ht="15.75">
      <c r="A298" s="533" t="s">
        <v>2727</v>
      </c>
      <c r="B298" s="533">
        <v>8</v>
      </c>
      <c r="C298" s="533" t="s">
        <v>201</v>
      </c>
      <c r="D298" s="572" t="s">
        <v>1629</v>
      </c>
      <c r="E298" s="571" t="s">
        <v>1229</v>
      </c>
      <c r="F298" s="533" t="str">
        <f t="shared" si="150"/>
        <v>AR</v>
      </c>
      <c r="G298" s="533" t="s">
        <v>2725</v>
      </c>
      <c r="H298" s="533">
        <v>297</v>
      </c>
      <c r="I298" s="533" t="str">
        <f t="shared" ref="I298:I299" si="175">L298</f>
        <v>083113 - ACCESS DOORS AND FRAMES</v>
      </c>
      <c r="J298" s="533" t="str">
        <f t="shared" ref="J298:J299" si="176">L298</f>
        <v>083113 - ACCESS DOORS AND FRAMES</v>
      </c>
      <c r="K298" s="87"/>
      <c r="L298" s="87" t="s">
        <v>269</v>
      </c>
      <c r="M298" s="466"/>
      <c r="N298" s="440"/>
      <c r="O298" s="750"/>
      <c r="P298" s="750"/>
      <c r="Q298" s="367"/>
      <c r="S298" s="87"/>
      <c r="T298" s="87"/>
      <c r="U298" s="466"/>
      <c r="V298" s="440"/>
      <c r="W298" s="750"/>
      <c r="X298" s="750"/>
    </row>
    <row r="299" spans="1:24" ht="15.75">
      <c r="A299" s="533" t="s">
        <v>2727</v>
      </c>
      <c r="B299" s="533">
        <v>8</v>
      </c>
      <c r="C299" s="533" t="s">
        <v>201</v>
      </c>
      <c r="D299" s="572" t="s">
        <v>1629</v>
      </c>
      <c r="E299" s="571" t="str">
        <f t="shared" ref="E299:E305" si="177">E298</f>
        <v xml:space="preserve"> ACCESS DOORS AND FRAMES</v>
      </c>
      <c r="F299" s="533" t="str">
        <f t="shared" si="150"/>
        <v>AR</v>
      </c>
      <c r="G299" s="533" t="s">
        <v>2725</v>
      </c>
      <c r="H299" s="533">
        <v>298</v>
      </c>
      <c r="I299" s="533" t="str">
        <f t="shared" si="175"/>
        <v>Water tank cover; comprising 1.5 thick galvanized steel sheet skins; 50 thick injected polyurethane core, steel angle frame set in concrete; including epoxy paint, hinges, ironmongery, fittings and fixings; complete; as specified and as Drg. A-502; detail 5</v>
      </c>
      <c r="J299" s="533" t="str">
        <f t="shared" si="176"/>
        <v>Water tank cover; comprising 1.5 thick galvanized steel sheet skins; 50 thick injected polyurethane core, steel angle frame set in concrete; including epoxy paint, hinges, ironmongery, fittings and fixings; complete; as specified and as Drg. A-502; detail 5</v>
      </c>
      <c r="K299" s="87"/>
      <c r="L299" s="87" t="s">
        <v>270</v>
      </c>
      <c r="M299" s="625"/>
      <c r="N299" s="440"/>
      <c r="O299" s="750"/>
      <c r="P299" s="750"/>
      <c r="Q299" s="367"/>
      <c r="S299" s="87"/>
      <c r="T299" s="87"/>
      <c r="U299" s="625"/>
      <c r="V299" s="440"/>
      <c r="W299" s="750"/>
      <c r="X299" s="750"/>
    </row>
    <row r="300" spans="1:24" ht="15.75">
      <c r="A300" s="533" t="s">
        <v>2727</v>
      </c>
      <c r="B300" s="533">
        <v>8</v>
      </c>
      <c r="C300" s="533" t="s">
        <v>201</v>
      </c>
      <c r="D300" s="572" t="s">
        <v>1629</v>
      </c>
      <c r="E300" s="571" t="str">
        <f t="shared" si="177"/>
        <v xml:space="preserve"> ACCESS DOORS AND FRAMES</v>
      </c>
      <c r="F300" s="533" t="str">
        <f t="shared" si="150"/>
        <v>AR</v>
      </c>
      <c r="G300" s="533" t="s">
        <v>2722</v>
      </c>
      <c r="H300" s="533">
        <v>299</v>
      </c>
      <c r="I300" s="533" t="str">
        <f>I298</f>
        <v>083113 - ACCESS DOORS AND FRAMES</v>
      </c>
      <c r="J300" s="533" t="str">
        <f>J298</f>
        <v>083113 - ACCESS DOORS AND FRAMES</v>
      </c>
      <c r="K300" s="87" t="s">
        <v>13</v>
      </c>
      <c r="L300" s="87" t="s">
        <v>271</v>
      </c>
      <c r="M300" s="445">
        <v>2</v>
      </c>
      <c r="N300" s="440" t="s">
        <v>39</v>
      </c>
      <c r="O300" s="750">
        <v>200</v>
      </c>
      <c r="P300" s="748">
        <f>O300*M300</f>
        <v>400</v>
      </c>
      <c r="Q300" s="25">
        <f>O300</f>
        <v>200</v>
      </c>
      <c r="R300" s="729">
        <f>P300</f>
        <v>400</v>
      </c>
      <c r="S300" s="87"/>
      <c r="T300" s="87"/>
      <c r="U300" s="445"/>
      <c r="V300" s="440"/>
      <c r="W300" s="750"/>
      <c r="X300" s="748"/>
    </row>
    <row r="301" spans="1:24" ht="15.75">
      <c r="A301" s="533" t="s">
        <v>2727</v>
      </c>
      <c r="B301" s="533">
        <v>8</v>
      </c>
      <c r="C301" s="533" t="s">
        <v>201</v>
      </c>
      <c r="D301" s="572" t="s">
        <v>1629</v>
      </c>
      <c r="E301" s="571" t="str">
        <f t="shared" si="177"/>
        <v xml:space="preserve"> ACCESS DOORS AND FRAMES</v>
      </c>
      <c r="F301" s="533" t="str">
        <f t="shared" si="150"/>
        <v>AR</v>
      </c>
      <c r="G301" s="533" t="s">
        <v>2725</v>
      </c>
      <c r="H301" s="533">
        <v>300</v>
      </c>
      <c r="I301" s="533" t="str">
        <f>L301</f>
        <v>Shaft access panels; comprising 100 x 50 preservative treated softwood frame, 12 thick blockboard, with hardwood edging, 6 thick plywood facing on both sides, finished to receive paint; including hinges, architrave, paint, ironmongery, fittings and fixings; complete; as specified and as Drg. A-501; detail 7</v>
      </c>
      <c r="J301" s="533" t="str">
        <f>L301</f>
        <v>Shaft access panels; comprising 100 x 50 preservative treated softwood frame, 12 thick blockboard, with hardwood edging, 6 thick plywood facing on both sides, finished to receive paint; including hinges, architrave, paint, ironmongery, fittings and fixings; complete; as specified and as Drg. A-501; detail 7</v>
      </c>
      <c r="K301" s="87"/>
      <c r="L301" s="87" t="s">
        <v>272</v>
      </c>
      <c r="M301" s="466"/>
      <c r="N301" s="440"/>
      <c r="O301" s="750"/>
      <c r="P301" s="750"/>
      <c r="Q301" s="367"/>
      <c r="S301" s="87"/>
      <c r="T301" s="87"/>
      <c r="U301" s="466"/>
      <c r="V301" s="440"/>
      <c r="W301" s="750"/>
      <c r="X301" s="750"/>
    </row>
    <row r="302" spans="1:24" ht="15.75">
      <c r="A302" s="533" t="s">
        <v>2727</v>
      </c>
      <c r="B302" s="533">
        <v>8</v>
      </c>
      <c r="C302" s="533" t="s">
        <v>201</v>
      </c>
      <c r="D302" s="572" t="s">
        <v>1629</v>
      </c>
      <c r="E302" s="571" t="str">
        <f t="shared" si="177"/>
        <v xml:space="preserve"> ACCESS DOORS AND FRAMES</v>
      </c>
      <c r="F302" s="533" t="str">
        <f t="shared" si="150"/>
        <v>AR</v>
      </c>
      <c r="G302" s="533" t="s">
        <v>2722</v>
      </c>
      <c r="H302" s="533">
        <v>301</v>
      </c>
      <c r="I302" s="533" t="str">
        <f>I300</f>
        <v>083113 - ACCESS DOORS AND FRAMES</v>
      </c>
      <c r="J302" s="533" t="str">
        <f>J300</f>
        <v>083113 - ACCESS DOORS AND FRAMES</v>
      </c>
      <c r="K302" s="87" t="s">
        <v>15</v>
      </c>
      <c r="L302" s="87" t="s">
        <v>273</v>
      </c>
      <c r="M302" s="445">
        <v>1</v>
      </c>
      <c r="N302" s="440" t="s">
        <v>39</v>
      </c>
      <c r="O302" s="750">
        <v>350</v>
      </c>
      <c r="P302" s="748">
        <f>O302*M302</f>
        <v>350</v>
      </c>
      <c r="Q302" s="25">
        <f>O302</f>
        <v>350</v>
      </c>
      <c r="R302" s="729">
        <f>P302</f>
        <v>350</v>
      </c>
      <c r="S302" s="87"/>
      <c r="T302" s="87"/>
      <c r="U302" s="445"/>
      <c r="V302" s="440"/>
      <c r="W302" s="750"/>
      <c r="X302" s="748"/>
    </row>
    <row r="303" spans="1:24" ht="15.75">
      <c r="A303" s="533" t="s">
        <v>2727</v>
      </c>
      <c r="B303" s="533">
        <v>8</v>
      </c>
      <c r="C303" s="533" t="s">
        <v>201</v>
      </c>
      <c r="D303" s="572" t="s">
        <v>1629</v>
      </c>
      <c r="E303" s="571" t="str">
        <f t="shared" si="177"/>
        <v xml:space="preserve"> ACCESS DOORS AND FRAMES</v>
      </c>
      <c r="F303" s="533" t="str">
        <f t="shared" si="150"/>
        <v>AR</v>
      </c>
      <c r="G303" s="533" t="s">
        <v>2725</v>
      </c>
      <c r="H303" s="533">
        <v>302</v>
      </c>
      <c r="I303" s="533" t="str">
        <f>L303</f>
        <v>Electrical closets door; comprising 40 x 20 x 3 thick galvanized steel channel frame; 3 thick fixed steel louvers, polyurethane foam filling, with associated steel frame and hardware, factory primed for painting; including paint, ironmongery, all necessary fixings and fittings; complete; as specified and as Drg. A-501; detail 6</v>
      </c>
      <c r="J303" s="533" t="str">
        <f>L303</f>
        <v>Electrical closets door; comprising 40 x 20 x 3 thick galvanized steel channel frame; 3 thick fixed steel louvers, polyurethane foam filling, with associated steel frame and hardware, factory primed for painting; including paint, ironmongery, all necessary fixings and fittings; complete; as specified and as Drg. A-501; detail 6</v>
      </c>
      <c r="K303" s="87"/>
      <c r="L303" s="87" t="s">
        <v>274</v>
      </c>
      <c r="M303" s="466"/>
      <c r="N303" s="440"/>
      <c r="O303" s="750"/>
      <c r="P303" s="750"/>
      <c r="Q303" s="367"/>
      <c r="S303" s="87"/>
      <c r="T303" s="87"/>
      <c r="U303" s="466"/>
      <c r="V303" s="440"/>
      <c r="W303" s="750"/>
      <c r="X303" s="750"/>
    </row>
    <row r="304" spans="1:24" ht="16.5" thickBot="1">
      <c r="A304" s="533" t="s">
        <v>2727</v>
      </c>
      <c r="B304" s="533">
        <v>8</v>
      </c>
      <c r="C304" s="533" t="s">
        <v>201</v>
      </c>
      <c r="D304" s="572" t="s">
        <v>1629</v>
      </c>
      <c r="E304" s="571" t="str">
        <f t="shared" si="177"/>
        <v xml:space="preserve"> ACCESS DOORS AND FRAMES</v>
      </c>
      <c r="F304" s="533" t="str">
        <f t="shared" si="150"/>
        <v>AR</v>
      </c>
      <c r="G304" s="533" t="s">
        <v>2722</v>
      </c>
      <c r="H304" s="533">
        <v>303</v>
      </c>
      <c r="I304" s="533" t="str">
        <f t="shared" ref="I304:J305" si="178">I302</f>
        <v>083113 - ACCESS DOORS AND FRAMES</v>
      </c>
      <c r="J304" s="533" t="str">
        <f t="shared" si="178"/>
        <v>083113 - ACCESS DOORS AND FRAMES</v>
      </c>
      <c r="K304" s="224" t="s">
        <v>17</v>
      </c>
      <c r="L304" s="224" t="s">
        <v>275</v>
      </c>
      <c r="M304" s="446">
        <v>2</v>
      </c>
      <c r="N304" s="441" t="s">
        <v>39</v>
      </c>
      <c r="O304" s="750"/>
      <c r="P304" s="750"/>
      <c r="Q304" s="25">
        <f t="shared" ref="Q304:Q305" si="179">O304</f>
        <v>0</v>
      </c>
      <c r="R304" s="729">
        <f t="shared" ref="R304:R305" si="180">P304</f>
        <v>0</v>
      </c>
      <c r="S304" s="224"/>
      <c r="T304" s="224"/>
      <c r="U304" s="446"/>
      <c r="V304" s="441"/>
      <c r="W304" s="750"/>
      <c r="X304" s="750"/>
    </row>
    <row r="305" spans="1:24" ht="16.5" thickBot="1">
      <c r="A305" s="533" t="s">
        <v>2727</v>
      </c>
      <c r="B305" s="533">
        <v>8</v>
      </c>
      <c r="C305" s="533" t="s">
        <v>201</v>
      </c>
      <c r="D305" s="572" t="s">
        <v>1629</v>
      </c>
      <c r="E305" s="571" t="str">
        <f t="shared" si="177"/>
        <v xml:space="preserve"> ACCESS DOORS AND FRAMES</v>
      </c>
      <c r="F305" s="533" t="str">
        <f t="shared" si="150"/>
        <v>AR</v>
      </c>
      <c r="G305" s="533" t="s">
        <v>2722</v>
      </c>
      <c r="H305" s="533">
        <v>304</v>
      </c>
      <c r="I305" s="533" t="str">
        <f t="shared" si="178"/>
        <v>Electrical closets door; comprising 40 x 20 x 3 thick galvanized steel channel frame; 3 thick fixed steel louvers, polyurethane foam filling, with associated steel frame and hardware, factory primed for painting; including paint, ironmongery, all necessary fixings and fittings; complete; as specified and as Drg. A-501; detail 6</v>
      </c>
      <c r="J305" s="533" t="str">
        <f t="shared" si="178"/>
        <v>Electrical closets door; comprising 40 x 20 x 3 thick galvanized steel channel frame; 3 thick fixed steel louvers, polyurethane foam filling, with associated steel frame and hardware, factory primed for painting; including paint, ironmongery, all necessary fixings and fittings; complete; as specified and as Drg. A-501; detail 6</v>
      </c>
      <c r="K305" s="87" t="s">
        <v>17</v>
      </c>
      <c r="L305" s="87" t="s">
        <v>276</v>
      </c>
      <c r="M305" s="445">
        <v>1</v>
      </c>
      <c r="N305" s="442" t="s">
        <v>39</v>
      </c>
      <c r="O305" s="750">
        <v>1400</v>
      </c>
      <c r="P305" s="748">
        <f>O305*M305</f>
        <v>1400</v>
      </c>
      <c r="Q305" s="25">
        <f t="shared" si="179"/>
        <v>1400</v>
      </c>
      <c r="R305" s="729">
        <f t="shared" si="180"/>
        <v>1400</v>
      </c>
      <c r="S305" s="87"/>
      <c r="T305" s="87"/>
      <c r="U305" s="445"/>
      <c r="V305" s="442"/>
      <c r="W305" s="750"/>
      <c r="X305" s="748"/>
    </row>
    <row r="306" spans="1:24" ht="15.75">
      <c r="A306" s="533" t="s">
        <v>2727</v>
      </c>
      <c r="B306" s="533">
        <v>8</v>
      </c>
      <c r="C306" s="533" t="s">
        <v>201</v>
      </c>
      <c r="D306" s="572" t="s">
        <v>2739</v>
      </c>
      <c r="E306" s="571" t="s">
        <v>1316</v>
      </c>
      <c r="F306" s="533" t="s">
        <v>1321</v>
      </c>
      <c r="G306" s="533" t="s">
        <v>2725</v>
      </c>
      <c r="H306" s="533">
        <v>305</v>
      </c>
      <c r="I306" s="533" t="str">
        <f t="shared" ref="I306:I307" si="181">L306</f>
        <v>083213 - SLIDING ALUMINIUM-FRAMED GLASS DOORS</v>
      </c>
      <c r="J306" s="533" t="str">
        <f t="shared" ref="J306:J307" si="182">L306</f>
        <v>083213 - SLIDING ALUMINIUM-FRAMED GLASS DOORS</v>
      </c>
      <c r="K306" s="87"/>
      <c r="L306" s="87" t="s">
        <v>277</v>
      </c>
      <c r="M306" s="466"/>
      <c r="N306" s="440"/>
      <c r="O306" s="750"/>
      <c r="P306" s="750"/>
      <c r="Q306" s="367"/>
      <c r="S306" s="87"/>
      <c r="T306" s="87"/>
      <c r="U306" s="466"/>
      <c r="V306" s="440"/>
      <c r="W306" s="750"/>
      <c r="X306" s="750"/>
    </row>
    <row r="307" spans="1:24" ht="16.5" thickBot="1">
      <c r="A307" s="533" t="s">
        <v>2727</v>
      </c>
      <c r="B307" s="533">
        <v>8</v>
      </c>
      <c r="C307" s="533" t="s">
        <v>201</v>
      </c>
      <c r="D307" s="572" t="s">
        <v>2739</v>
      </c>
      <c r="E307" s="571" t="str">
        <f t="shared" ref="E307:E310" si="183">E306</f>
        <v>SLIDING ALUMINIUM-FRAMED GLASS DOORS</v>
      </c>
      <c r="F307" s="533" t="s">
        <v>1321</v>
      </c>
      <c r="G307" s="533" t="s">
        <v>2725</v>
      </c>
      <c r="H307" s="533">
        <v>306</v>
      </c>
      <c r="I307" s="533" t="str">
        <f t="shared" si="181"/>
        <v>Sliding aluminum glass doors and screens; high performance organic PVDF coating finish; including sub frames, bedding, pointing, glazing gaskets and beads, suspension system, rails, fittings, fixings and ironmongery; glazing; as Drg. A-600</v>
      </c>
      <c r="J307" s="533" t="str">
        <f t="shared" si="182"/>
        <v>Sliding aluminum glass doors and screens; high performance organic PVDF coating finish; including sub frames, bedding, pointing, glazing gaskets and beads, suspension system, rails, fittings, fixings and ironmongery; glazing; as Drg. A-600</v>
      </c>
      <c r="K307" s="87"/>
      <c r="L307" s="87" t="s">
        <v>278</v>
      </c>
      <c r="M307" s="466"/>
      <c r="N307" s="440"/>
      <c r="O307" s="750"/>
      <c r="P307" s="750"/>
      <c r="Q307" s="367"/>
      <c r="S307" s="87"/>
      <c r="T307" s="87"/>
      <c r="U307" s="466"/>
      <c r="V307" s="440"/>
      <c r="W307" s="750"/>
      <c r="X307" s="750"/>
    </row>
    <row r="308" spans="1:24" ht="16.5" thickBot="1">
      <c r="A308" s="533" t="s">
        <v>2727</v>
      </c>
      <c r="B308" s="533">
        <v>8</v>
      </c>
      <c r="C308" s="533" t="s">
        <v>201</v>
      </c>
      <c r="D308" s="572" t="s">
        <v>2739</v>
      </c>
      <c r="E308" s="571" t="str">
        <f t="shared" si="183"/>
        <v>SLIDING ALUMINIUM-FRAMED GLASS DOORS</v>
      </c>
      <c r="F308" s="533" t="s">
        <v>1321</v>
      </c>
      <c r="G308" s="533" t="s">
        <v>2722</v>
      </c>
      <c r="H308" s="533">
        <v>307</v>
      </c>
      <c r="I308" s="533" t="str">
        <f t="shared" ref="I308:J310" si="184">I306</f>
        <v>083213 - SLIDING ALUMINIUM-FRAMED GLASS DOORS</v>
      </c>
      <c r="J308" s="533" t="str">
        <f t="shared" si="184"/>
        <v>083213 - SLIDING ALUMINIUM-FRAMED GLASS DOORS</v>
      </c>
      <c r="K308" s="87" t="s">
        <v>13</v>
      </c>
      <c r="L308" s="87" t="s">
        <v>279</v>
      </c>
      <c r="M308" s="445">
        <v>6</v>
      </c>
      <c r="N308" s="442" t="s">
        <v>39</v>
      </c>
      <c r="O308" s="750">
        <v>1012</v>
      </c>
      <c r="P308" s="748">
        <f t="shared" ref="P308:P310" si="185">O308*M308</f>
        <v>6072</v>
      </c>
      <c r="Q308" s="25">
        <f t="shared" ref="Q308:Q310" si="186">O308</f>
        <v>1012</v>
      </c>
      <c r="R308" s="729">
        <f t="shared" ref="R308:R310" si="187">P308</f>
        <v>6072</v>
      </c>
      <c r="S308" s="87"/>
      <c r="T308" s="87"/>
      <c r="U308" s="445"/>
      <c r="V308" s="442"/>
      <c r="W308" s="750"/>
      <c r="X308" s="748"/>
    </row>
    <row r="309" spans="1:24" ht="16.5" thickBot="1">
      <c r="A309" s="533" t="s">
        <v>2727</v>
      </c>
      <c r="B309" s="533">
        <v>8</v>
      </c>
      <c r="C309" s="533" t="s">
        <v>201</v>
      </c>
      <c r="D309" s="572" t="s">
        <v>2739</v>
      </c>
      <c r="E309" s="571" t="str">
        <f t="shared" si="183"/>
        <v>SLIDING ALUMINIUM-FRAMED GLASS DOORS</v>
      </c>
      <c r="F309" s="533" t="s">
        <v>1321</v>
      </c>
      <c r="G309" s="533" t="s">
        <v>2722</v>
      </c>
      <c r="H309" s="533">
        <v>308</v>
      </c>
      <c r="I309" s="533" t="str">
        <f t="shared" si="184"/>
        <v>Sliding aluminum glass doors and screens; high performance organic PVDF coating finish; including sub frames, bedding, pointing, glazing gaskets and beads, suspension system, rails, fittings, fixings and ironmongery; glazing; as Drg. A-600</v>
      </c>
      <c r="J309" s="533" t="str">
        <f t="shared" si="184"/>
        <v>Sliding aluminum glass doors and screens; high performance organic PVDF coating finish; including sub frames, bedding, pointing, glazing gaskets and beads, suspension system, rails, fittings, fixings and ironmongery; glazing; as Drg. A-600</v>
      </c>
      <c r="K309" s="87" t="s">
        <v>15</v>
      </c>
      <c r="L309" s="87" t="s">
        <v>280</v>
      </c>
      <c r="M309" s="445">
        <v>1</v>
      </c>
      <c r="N309" s="442" t="s">
        <v>39</v>
      </c>
      <c r="O309" s="750">
        <v>1355</v>
      </c>
      <c r="P309" s="748">
        <f t="shared" si="185"/>
        <v>1355</v>
      </c>
      <c r="Q309" s="25">
        <f t="shared" si="186"/>
        <v>1355</v>
      </c>
      <c r="R309" s="729">
        <f t="shared" si="187"/>
        <v>1355</v>
      </c>
      <c r="S309" s="87"/>
      <c r="T309" s="87"/>
      <c r="U309" s="445"/>
      <c r="V309" s="442"/>
      <c r="W309" s="750"/>
      <c r="X309" s="748"/>
    </row>
    <row r="310" spans="1:24" ht="16.5" thickBot="1">
      <c r="A310" s="533" t="s">
        <v>2727</v>
      </c>
      <c r="B310" s="533">
        <v>8</v>
      </c>
      <c r="C310" s="533" t="s">
        <v>201</v>
      </c>
      <c r="D310" s="572" t="s">
        <v>2739</v>
      </c>
      <c r="E310" s="571" t="str">
        <f t="shared" si="183"/>
        <v>SLIDING ALUMINIUM-FRAMED GLASS DOORS</v>
      </c>
      <c r="F310" s="533" t="s">
        <v>1321</v>
      </c>
      <c r="G310" s="533" t="s">
        <v>2722</v>
      </c>
      <c r="H310" s="533">
        <v>309</v>
      </c>
      <c r="I310" s="533" t="str">
        <f t="shared" si="184"/>
        <v>083213 - SLIDING ALUMINIUM-FRAMED GLASS DOORS</v>
      </c>
      <c r="J310" s="533" t="str">
        <f t="shared" si="184"/>
        <v>083213 - SLIDING ALUMINIUM-FRAMED GLASS DOORS</v>
      </c>
      <c r="K310" s="87" t="s">
        <v>17</v>
      </c>
      <c r="L310" s="87" t="s">
        <v>281</v>
      </c>
      <c r="M310" s="445">
        <v>1</v>
      </c>
      <c r="N310" s="442" t="s">
        <v>39</v>
      </c>
      <c r="O310" s="750">
        <v>1796</v>
      </c>
      <c r="P310" s="748">
        <f t="shared" si="185"/>
        <v>1796</v>
      </c>
      <c r="Q310" s="25">
        <f t="shared" si="186"/>
        <v>1796</v>
      </c>
      <c r="R310" s="729">
        <f t="shared" si="187"/>
        <v>1796</v>
      </c>
      <c r="S310" s="87"/>
      <c r="T310" s="87"/>
      <c r="U310" s="445"/>
      <c r="V310" s="442"/>
      <c r="W310" s="750"/>
      <c r="X310" s="748"/>
    </row>
    <row r="311" spans="1:24" ht="15.75">
      <c r="A311" s="533" t="s">
        <v>2727</v>
      </c>
      <c r="B311" s="533">
        <v>8</v>
      </c>
      <c r="C311" s="533" t="s">
        <v>201</v>
      </c>
      <c r="D311" s="572" t="s">
        <v>1645</v>
      </c>
      <c r="E311" s="571" t="s">
        <v>1230</v>
      </c>
      <c r="F311" s="533" t="str">
        <f t="shared" si="150"/>
        <v>AR</v>
      </c>
      <c r="G311" s="533" t="s">
        <v>2725</v>
      </c>
      <c r="H311" s="533">
        <v>310</v>
      </c>
      <c r="I311" s="533" t="str">
        <f t="shared" ref="I311:I312" si="188">L311</f>
        <v>084113 - ALUMINUM FRAMED ENTRANCES AND STOREFRONTS</v>
      </c>
      <c r="J311" s="533" t="str">
        <f t="shared" ref="J311:J312" si="189">L311</f>
        <v>084113 - ALUMINUM FRAMED ENTRANCES AND STOREFRONTS</v>
      </c>
      <c r="K311" s="224"/>
      <c r="L311" s="224" t="s">
        <v>282</v>
      </c>
      <c r="M311" s="624"/>
      <c r="N311" s="441"/>
      <c r="O311" s="750"/>
      <c r="P311" s="750"/>
      <c r="Q311" s="367"/>
      <c r="S311" s="224"/>
      <c r="T311" s="224"/>
      <c r="U311" s="624"/>
      <c r="V311" s="441"/>
      <c r="W311" s="750"/>
      <c r="X311" s="750"/>
    </row>
    <row r="312" spans="1:24" ht="15.75">
      <c r="A312" s="533" t="s">
        <v>2727</v>
      </c>
      <c r="B312" s="533">
        <v>8</v>
      </c>
      <c r="C312" s="533" t="s">
        <v>201</v>
      </c>
      <c r="D312" s="572" t="s">
        <v>1645</v>
      </c>
      <c r="E312" s="571" t="str">
        <f t="shared" ref="E312:E316" si="190">E311</f>
        <v xml:space="preserve"> ALUMINUM FRAMED ENTRANCES AND STOREFRONTS</v>
      </c>
      <c r="F312" s="533" t="str">
        <f t="shared" si="150"/>
        <v>AR</v>
      </c>
      <c r="G312" s="533" t="s">
        <v>2725</v>
      </c>
      <c r="H312" s="533">
        <v>311</v>
      </c>
      <c r="I312" s="533" t="str">
        <f t="shared" si="188"/>
        <v>Aluminum alloy glazed doors and screens; high performance organic PVDF coating finish; including timber sub frames, bedding, pointing, glazing gaskets and beads, fittings, fixings and ironmongery, glazing; as Drg. A-600</v>
      </c>
      <c r="J312" s="533" t="str">
        <f t="shared" si="189"/>
        <v>Aluminum alloy glazed doors and screens; high performance organic PVDF coating finish; including timber sub frames, bedding, pointing, glazing gaskets and beads, fittings, fixings and ironmongery, glazing; as Drg. A-600</v>
      </c>
      <c r="K312" s="224"/>
      <c r="L312" s="224" t="s">
        <v>283</v>
      </c>
      <c r="M312" s="624"/>
      <c r="N312" s="441"/>
      <c r="O312" s="750"/>
      <c r="P312" s="750"/>
      <c r="Q312" s="367"/>
      <c r="S312" s="224"/>
      <c r="T312" s="224"/>
      <c r="U312" s="624"/>
      <c r="V312" s="441"/>
      <c r="W312" s="750"/>
      <c r="X312" s="750"/>
    </row>
    <row r="313" spans="1:24" ht="15.75">
      <c r="A313" s="533" t="s">
        <v>2727</v>
      </c>
      <c r="B313" s="533">
        <v>8</v>
      </c>
      <c r="C313" s="533" t="s">
        <v>201</v>
      </c>
      <c r="D313" s="572" t="s">
        <v>1645</v>
      </c>
      <c r="E313" s="571" t="str">
        <f t="shared" si="190"/>
        <v xml:space="preserve"> ALUMINUM FRAMED ENTRANCES AND STOREFRONTS</v>
      </c>
      <c r="F313" s="533" t="str">
        <f t="shared" si="150"/>
        <v>AR</v>
      </c>
      <c r="G313" s="533" t="s">
        <v>2722</v>
      </c>
      <c r="H313" s="533">
        <v>312</v>
      </c>
      <c r="I313" s="533" t="str">
        <f t="shared" ref="I313:J316" si="191">I311</f>
        <v>084113 - ALUMINUM FRAMED ENTRANCES AND STOREFRONTS</v>
      </c>
      <c r="J313" s="533" t="str">
        <f t="shared" si="191"/>
        <v>084113 - ALUMINUM FRAMED ENTRANCES AND STOREFRONTS</v>
      </c>
      <c r="K313" s="224" t="s">
        <v>19</v>
      </c>
      <c r="L313" s="224" t="s">
        <v>284</v>
      </c>
      <c r="M313" s="446">
        <v>1</v>
      </c>
      <c r="N313" s="441" t="s">
        <v>39</v>
      </c>
      <c r="O313" s="750"/>
      <c r="P313" s="750"/>
      <c r="Q313" s="25">
        <f t="shared" ref="Q313:Q316" si="192">O313</f>
        <v>0</v>
      </c>
      <c r="R313" s="729">
        <f t="shared" ref="R313:R316" si="193">P313</f>
        <v>0</v>
      </c>
      <c r="S313" s="224"/>
      <c r="T313" s="224"/>
      <c r="U313" s="446"/>
      <c r="V313" s="441"/>
      <c r="W313" s="750"/>
      <c r="X313" s="750"/>
    </row>
    <row r="314" spans="1:24" ht="15.75">
      <c r="A314" s="533" t="s">
        <v>2727</v>
      </c>
      <c r="B314" s="533">
        <v>8</v>
      </c>
      <c r="C314" s="533" t="s">
        <v>201</v>
      </c>
      <c r="D314" s="572" t="s">
        <v>1645</v>
      </c>
      <c r="E314" s="571" t="str">
        <f t="shared" si="190"/>
        <v xml:space="preserve"> ALUMINUM FRAMED ENTRANCES AND STOREFRONTS</v>
      </c>
      <c r="F314" s="533" t="str">
        <f t="shared" ref="F314:F336" si="194">VLOOKUP(D:D,trade,3,FALSE)</f>
        <v>AR</v>
      </c>
      <c r="G314" s="533" t="s">
        <v>2722</v>
      </c>
      <c r="H314" s="533">
        <v>313</v>
      </c>
      <c r="I314" s="533" t="str">
        <f t="shared" si="191"/>
        <v>Aluminum alloy glazed doors and screens; high performance organic PVDF coating finish; including timber sub frames, bedding, pointing, glazing gaskets and beads, fittings, fixings and ironmongery, glazing; as Drg. A-600</v>
      </c>
      <c r="J314" s="533" t="str">
        <f t="shared" si="191"/>
        <v>Aluminum alloy glazed doors and screens; high performance organic PVDF coating finish; including timber sub frames, bedding, pointing, glazing gaskets and beads, fittings, fixings and ironmongery, glazing; as Drg. A-600</v>
      </c>
      <c r="K314" s="224" t="s">
        <v>20</v>
      </c>
      <c r="L314" s="224" t="s">
        <v>285</v>
      </c>
      <c r="M314" s="446">
        <v>1</v>
      </c>
      <c r="N314" s="441" t="s">
        <v>39</v>
      </c>
      <c r="O314" s="750"/>
      <c r="P314" s="750"/>
      <c r="Q314" s="25">
        <f t="shared" si="192"/>
        <v>0</v>
      </c>
      <c r="R314" s="729">
        <f t="shared" si="193"/>
        <v>0</v>
      </c>
      <c r="S314" s="224"/>
      <c r="T314" s="224"/>
      <c r="U314" s="446"/>
      <c r="V314" s="441"/>
      <c r="W314" s="750"/>
      <c r="X314" s="750"/>
    </row>
    <row r="315" spans="1:24" ht="15.75">
      <c r="A315" s="533" t="s">
        <v>2727</v>
      </c>
      <c r="B315" s="533">
        <v>8</v>
      </c>
      <c r="C315" s="533" t="s">
        <v>201</v>
      </c>
      <c r="D315" s="572" t="s">
        <v>1645</v>
      </c>
      <c r="E315" s="571" t="str">
        <f t="shared" si="190"/>
        <v xml:space="preserve"> ALUMINUM FRAMED ENTRANCES AND STOREFRONTS</v>
      </c>
      <c r="F315" s="533" t="str">
        <f t="shared" si="194"/>
        <v>AR</v>
      </c>
      <c r="G315" s="533" t="s">
        <v>2722</v>
      </c>
      <c r="H315" s="533">
        <v>314</v>
      </c>
      <c r="I315" s="533" t="str">
        <f t="shared" si="191"/>
        <v>084113 - ALUMINUM FRAMED ENTRANCES AND STOREFRONTS</v>
      </c>
      <c r="J315" s="533" t="str">
        <f t="shared" si="191"/>
        <v>084113 - ALUMINUM FRAMED ENTRANCES AND STOREFRONTS</v>
      </c>
      <c r="K315" s="224" t="s">
        <v>21</v>
      </c>
      <c r="L315" s="224" t="s">
        <v>286</v>
      </c>
      <c r="M315" s="446">
        <v>1</v>
      </c>
      <c r="N315" s="441" t="s">
        <v>39</v>
      </c>
      <c r="O315" s="750"/>
      <c r="P315" s="750"/>
      <c r="Q315" s="25">
        <f t="shared" si="192"/>
        <v>0</v>
      </c>
      <c r="R315" s="729">
        <f t="shared" si="193"/>
        <v>0</v>
      </c>
      <c r="S315" s="224"/>
      <c r="T315" s="224"/>
      <c r="U315" s="446"/>
      <c r="V315" s="441"/>
      <c r="W315" s="750"/>
      <c r="X315" s="750"/>
    </row>
    <row r="316" spans="1:24" ht="15.75">
      <c r="A316" s="533" t="s">
        <v>2727</v>
      </c>
      <c r="B316" s="533">
        <v>8</v>
      </c>
      <c r="C316" s="533" t="s">
        <v>201</v>
      </c>
      <c r="D316" s="572" t="s">
        <v>1645</v>
      </c>
      <c r="E316" s="571" t="str">
        <f t="shared" si="190"/>
        <v xml:space="preserve"> ALUMINUM FRAMED ENTRANCES AND STOREFRONTS</v>
      </c>
      <c r="F316" s="533" t="str">
        <f t="shared" si="194"/>
        <v>AR</v>
      </c>
      <c r="G316" s="533" t="s">
        <v>2722</v>
      </c>
      <c r="H316" s="533">
        <v>315</v>
      </c>
      <c r="I316" s="533" t="str">
        <f t="shared" si="191"/>
        <v>Aluminum alloy glazed doors and screens; high performance organic PVDF coating finish; including timber sub frames, bedding, pointing, glazing gaskets and beads, fittings, fixings and ironmongery, glazing; as Drg. A-600</v>
      </c>
      <c r="J316" s="533" t="str">
        <f t="shared" si="191"/>
        <v>Aluminum alloy glazed doors and screens; high performance organic PVDF coating finish; including timber sub frames, bedding, pointing, glazing gaskets and beads, fittings, fixings and ironmongery, glazing; as Drg. A-600</v>
      </c>
      <c r="K316" s="224" t="s">
        <v>45</v>
      </c>
      <c r="L316" s="224" t="s">
        <v>287</v>
      </c>
      <c r="M316" s="446">
        <v>1</v>
      </c>
      <c r="N316" s="441" t="s">
        <v>39</v>
      </c>
      <c r="O316" s="750"/>
      <c r="P316" s="750"/>
      <c r="Q316" s="25">
        <f t="shared" si="192"/>
        <v>0</v>
      </c>
      <c r="R316" s="729">
        <f t="shared" si="193"/>
        <v>0</v>
      </c>
      <c r="S316" s="224"/>
      <c r="T316" s="224"/>
      <c r="U316" s="446"/>
      <c r="V316" s="441"/>
      <c r="W316" s="750"/>
      <c r="X316" s="750"/>
    </row>
    <row r="317" spans="1:24" ht="15.75">
      <c r="A317" s="533" t="s">
        <v>2727</v>
      </c>
      <c r="B317" s="533">
        <v>8</v>
      </c>
      <c r="C317" s="533" t="s">
        <v>201</v>
      </c>
      <c r="D317" s="572" t="s">
        <v>1661</v>
      </c>
      <c r="E317" s="571" t="s">
        <v>1231</v>
      </c>
      <c r="F317" s="533" t="str">
        <f t="shared" si="194"/>
        <v>AR</v>
      </c>
      <c r="G317" s="533" t="s">
        <v>2725</v>
      </c>
      <c r="H317" s="533">
        <v>316</v>
      </c>
      <c r="I317" s="533" t="str">
        <f t="shared" ref="I317:I318" si="195">L317</f>
        <v>085113 - ALUMINUM WINDOWS</v>
      </c>
      <c r="J317" s="533" t="str">
        <f t="shared" ref="J317:J318" si="196">L317</f>
        <v>085113 - ALUMINUM WINDOWS</v>
      </c>
      <c r="K317" s="87"/>
      <c r="L317" s="87" t="s">
        <v>288</v>
      </c>
      <c r="M317" s="466"/>
      <c r="N317" s="440"/>
      <c r="O317" s="750"/>
      <c r="P317" s="750"/>
      <c r="Q317" s="367"/>
      <c r="S317" s="87"/>
      <c r="T317" s="87"/>
      <c r="U317" s="466"/>
      <c r="V317" s="440"/>
      <c r="W317" s="750"/>
      <c r="X317" s="750"/>
    </row>
    <row r="318" spans="1:24" ht="16.5" thickBot="1">
      <c r="A318" s="533" t="s">
        <v>2727</v>
      </c>
      <c r="B318" s="533">
        <v>8</v>
      </c>
      <c r="C318" s="533" t="s">
        <v>201</v>
      </c>
      <c r="D318" s="572" t="s">
        <v>1661</v>
      </c>
      <c r="E318" s="571" t="str">
        <f t="shared" ref="E318:E336" si="197">E317</f>
        <v xml:space="preserve"> ALUMINUM WINDOWS</v>
      </c>
      <c r="F318" s="533" t="str">
        <f t="shared" si="194"/>
        <v>AR</v>
      </c>
      <c r="G318" s="533" t="s">
        <v>2725</v>
      </c>
      <c r="H318" s="533">
        <v>317</v>
      </c>
      <c r="I318" s="533" t="str">
        <f t="shared" si="195"/>
        <v>Window and screens; aluminum alloy; high performance organic PVDF coating finish; including sub frame, fixings, bedding, pointing, glazing gaskets and beads, ironmongery, glazing; complete; as specified and as Drg. A-600</v>
      </c>
      <c r="J318" s="533" t="str">
        <f t="shared" si="196"/>
        <v>Window and screens; aluminum alloy; high performance organic PVDF coating finish; including sub frame, fixings, bedding, pointing, glazing gaskets and beads, ironmongery, glazing; complete; as specified and as Drg. A-600</v>
      </c>
      <c r="K318" s="87"/>
      <c r="L318" s="87" t="s">
        <v>289</v>
      </c>
      <c r="M318" s="466"/>
      <c r="N318" s="440"/>
      <c r="O318" s="750"/>
      <c r="P318" s="750"/>
      <c r="Q318" s="367"/>
      <c r="S318" s="87"/>
      <c r="T318" s="87"/>
      <c r="U318" s="466"/>
      <c r="V318" s="440"/>
      <c r="W318" s="750"/>
      <c r="X318" s="750"/>
    </row>
    <row r="319" spans="1:24" ht="16.5" thickBot="1">
      <c r="A319" s="533" t="s">
        <v>2727</v>
      </c>
      <c r="B319" s="533">
        <v>8</v>
      </c>
      <c r="C319" s="533" t="s">
        <v>201</v>
      </c>
      <c r="D319" s="572" t="s">
        <v>1661</v>
      </c>
      <c r="E319" s="571" t="str">
        <f t="shared" si="197"/>
        <v xml:space="preserve"> ALUMINUM WINDOWS</v>
      </c>
      <c r="F319" s="533" t="str">
        <f t="shared" si="194"/>
        <v>AR</v>
      </c>
      <c r="G319" s="533" t="s">
        <v>2722</v>
      </c>
      <c r="H319" s="533">
        <v>318</v>
      </c>
      <c r="I319" s="533" t="str">
        <f t="shared" ref="I319:J334" si="198">I317</f>
        <v>085113 - ALUMINUM WINDOWS</v>
      </c>
      <c r="J319" s="533" t="str">
        <f t="shared" si="198"/>
        <v>085113 - ALUMINUM WINDOWS</v>
      </c>
      <c r="K319" s="87" t="s">
        <v>13</v>
      </c>
      <c r="L319" s="87" t="s">
        <v>290</v>
      </c>
      <c r="M319" s="445">
        <v>2</v>
      </c>
      <c r="N319" s="442" t="s">
        <v>39</v>
      </c>
      <c r="O319" s="750">
        <v>297</v>
      </c>
      <c r="P319" s="748">
        <f>O319*M319</f>
        <v>594</v>
      </c>
      <c r="Q319" s="25">
        <f t="shared" ref="Q319:Q336" si="199">O319</f>
        <v>297</v>
      </c>
      <c r="R319" s="729">
        <f t="shared" ref="R319:R336" si="200">P319</f>
        <v>594</v>
      </c>
      <c r="S319" s="87"/>
      <c r="T319" s="87"/>
      <c r="U319" s="445"/>
      <c r="V319" s="442"/>
      <c r="W319" s="750"/>
      <c r="X319" s="748"/>
    </row>
    <row r="320" spans="1:24" ht="15.75">
      <c r="A320" s="533" t="s">
        <v>2727</v>
      </c>
      <c r="B320" s="533">
        <v>8</v>
      </c>
      <c r="C320" s="533" t="s">
        <v>201</v>
      </c>
      <c r="D320" s="572" t="s">
        <v>1661</v>
      </c>
      <c r="E320" s="571" t="str">
        <f t="shared" si="197"/>
        <v xml:space="preserve"> ALUMINUM WINDOWS</v>
      </c>
      <c r="F320" s="533" t="str">
        <f t="shared" si="194"/>
        <v>AR</v>
      </c>
      <c r="G320" s="533" t="s">
        <v>2722</v>
      </c>
      <c r="H320" s="533">
        <v>319</v>
      </c>
      <c r="I320" s="533" t="str">
        <f t="shared" si="198"/>
        <v>Window and screens; aluminum alloy; high performance organic PVDF coating finish; including sub frame, fixings, bedding, pointing, glazing gaskets and beads, ironmongery, glazing; complete; as specified and as Drg. A-600</v>
      </c>
      <c r="J320" s="533" t="str">
        <f t="shared" si="198"/>
        <v>Window and screens; aluminum alloy; high performance organic PVDF coating finish; including sub frame, fixings, bedding, pointing, glazing gaskets and beads, ironmongery, glazing; complete; as specified and as Drg. A-600</v>
      </c>
      <c r="K320" s="224" t="s">
        <v>15</v>
      </c>
      <c r="L320" s="224" t="s">
        <v>291</v>
      </c>
      <c r="M320" s="446">
        <v>3</v>
      </c>
      <c r="N320" s="441" t="s">
        <v>39</v>
      </c>
      <c r="O320" s="750"/>
      <c r="P320" s="750"/>
      <c r="Q320" s="25">
        <f t="shared" si="199"/>
        <v>0</v>
      </c>
      <c r="R320" s="729">
        <f t="shared" si="200"/>
        <v>0</v>
      </c>
      <c r="S320" s="224"/>
      <c r="T320" s="224"/>
      <c r="U320" s="446"/>
      <c r="V320" s="441"/>
      <c r="W320" s="750"/>
      <c r="X320" s="750"/>
    </row>
    <row r="321" spans="1:24" ht="15.75">
      <c r="A321" s="533" t="s">
        <v>2727</v>
      </c>
      <c r="B321" s="533">
        <v>8</v>
      </c>
      <c r="C321" s="533" t="s">
        <v>201</v>
      </c>
      <c r="D321" s="572" t="s">
        <v>1661</v>
      </c>
      <c r="E321" s="571" t="str">
        <f t="shared" si="197"/>
        <v xml:space="preserve"> ALUMINUM WINDOWS</v>
      </c>
      <c r="F321" s="533" t="str">
        <f t="shared" si="194"/>
        <v>AR</v>
      </c>
      <c r="G321" s="533" t="s">
        <v>2722</v>
      </c>
      <c r="H321" s="533">
        <v>320</v>
      </c>
      <c r="I321" s="533" t="str">
        <f t="shared" si="198"/>
        <v>085113 - ALUMINUM WINDOWS</v>
      </c>
      <c r="J321" s="533" t="str">
        <f t="shared" si="198"/>
        <v>085113 - ALUMINUM WINDOWS</v>
      </c>
      <c r="K321" s="224" t="s">
        <v>17</v>
      </c>
      <c r="L321" s="224" t="s">
        <v>292</v>
      </c>
      <c r="M321" s="446">
        <v>2</v>
      </c>
      <c r="N321" s="441" t="s">
        <v>39</v>
      </c>
      <c r="O321" s="750"/>
      <c r="P321" s="750"/>
      <c r="Q321" s="25">
        <f t="shared" si="199"/>
        <v>0</v>
      </c>
      <c r="R321" s="729">
        <f t="shared" si="200"/>
        <v>0</v>
      </c>
      <c r="S321" s="224"/>
      <c r="T321" s="224"/>
      <c r="U321" s="446"/>
      <c r="V321" s="441"/>
      <c r="W321" s="750"/>
      <c r="X321" s="750"/>
    </row>
    <row r="322" spans="1:24" ht="16.5" thickBot="1">
      <c r="A322" s="533" t="s">
        <v>2727</v>
      </c>
      <c r="B322" s="533">
        <v>8</v>
      </c>
      <c r="C322" s="533" t="s">
        <v>201</v>
      </c>
      <c r="D322" s="572" t="s">
        <v>1661</v>
      </c>
      <c r="E322" s="571" t="str">
        <f t="shared" si="197"/>
        <v xml:space="preserve"> ALUMINUM WINDOWS</v>
      </c>
      <c r="F322" s="533" t="str">
        <f t="shared" si="194"/>
        <v>AR</v>
      </c>
      <c r="G322" s="533" t="s">
        <v>2722</v>
      </c>
      <c r="H322" s="533">
        <v>321</v>
      </c>
      <c r="I322" s="533" t="str">
        <f t="shared" si="198"/>
        <v>Window and screens; aluminum alloy; high performance organic PVDF coating finish; including sub frame, fixings, bedding, pointing, glazing gaskets and beads, ironmongery, glazing; complete; as specified and as Drg. A-600</v>
      </c>
      <c r="J322" s="533" t="str">
        <f t="shared" si="198"/>
        <v>Window and screens; aluminum alloy; high performance organic PVDF coating finish; including sub frame, fixings, bedding, pointing, glazing gaskets and beads, ironmongery, glazing; complete; as specified and as Drg. A-600</v>
      </c>
      <c r="K322" s="224" t="s">
        <v>19</v>
      </c>
      <c r="L322" s="224" t="s">
        <v>293</v>
      </c>
      <c r="M322" s="446">
        <v>1</v>
      </c>
      <c r="N322" s="441" t="s">
        <v>39</v>
      </c>
      <c r="O322" s="750"/>
      <c r="P322" s="750"/>
      <c r="Q322" s="25">
        <f t="shared" si="199"/>
        <v>0</v>
      </c>
      <c r="R322" s="729">
        <f t="shared" si="200"/>
        <v>0</v>
      </c>
      <c r="S322" s="224"/>
      <c r="T322" s="224"/>
      <c r="U322" s="446"/>
      <c r="V322" s="441"/>
      <c r="W322" s="750"/>
      <c r="X322" s="750"/>
    </row>
    <row r="323" spans="1:24" ht="16.5" thickBot="1">
      <c r="A323" s="533" t="s">
        <v>2727</v>
      </c>
      <c r="B323" s="533">
        <v>8</v>
      </c>
      <c r="C323" s="533" t="s">
        <v>201</v>
      </c>
      <c r="D323" s="572" t="s">
        <v>1661</v>
      </c>
      <c r="E323" s="571" t="str">
        <f t="shared" si="197"/>
        <v xml:space="preserve"> ALUMINUM WINDOWS</v>
      </c>
      <c r="F323" s="533" t="str">
        <f t="shared" si="194"/>
        <v>AR</v>
      </c>
      <c r="G323" s="533" t="s">
        <v>2722</v>
      </c>
      <c r="H323" s="533">
        <v>322</v>
      </c>
      <c r="I323" s="533" t="str">
        <f t="shared" si="198"/>
        <v>085113 - ALUMINUM WINDOWS</v>
      </c>
      <c r="J323" s="533" t="str">
        <f t="shared" si="198"/>
        <v>085113 - ALUMINUM WINDOWS</v>
      </c>
      <c r="K323" s="87" t="s">
        <v>15</v>
      </c>
      <c r="L323" s="87" t="s">
        <v>294</v>
      </c>
      <c r="M323" s="445">
        <v>2</v>
      </c>
      <c r="N323" s="442" t="s">
        <v>39</v>
      </c>
      <c r="O323" s="750">
        <v>421</v>
      </c>
      <c r="P323" s="748">
        <f>O323*M323</f>
        <v>842</v>
      </c>
      <c r="Q323" s="25">
        <f t="shared" si="199"/>
        <v>421</v>
      </c>
      <c r="R323" s="729">
        <f t="shared" si="200"/>
        <v>842</v>
      </c>
      <c r="S323" s="87"/>
      <c r="T323" s="87"/>
      <c r="U323" s="445"/>
      <c r="V323" s="442"/>
      <c r="W323" s="750"/>
      <c r="X323" s="748"/>
    </row>
    <row r="324" spans="1:24" ht="15.75">
      <c r="A324" s="533" t="s">
        <v>2727</v>
      </c>
      <c r="B324" s="533">
        <v>8</v>
      </c>
      <c r="C324" s="533" t="s">
        <v>201</v>
      </c>
      <c r="D324" s="572" t="s">
        <v>1661</v>
      </c>
      <c r="E324" s="571" t="str">
        <f t="shared" si="197"/>
        <v xml:space="preserve"> ALUMINUM WINDOWS</v>
      </c>
      <c r="F324" s="533" t="str">
        <f t="shared" si="194"/>
        <v>AR</v>
      </c>
      <c r="G324" s="533" t="s">
        <v>2722</v>
      </c>
      <c r="H324" s="533">
        <v>323</v>
      </c>
      <c r="I324" s="533" t="str">
        <f t="shared" si="198"/>
        <v>Window and screens; aluminum alloy; high performance organic PVDF coating finish; including sub frame, fixings, bedding, pointing, glazing gaskets and beads, ironmongery, glazing; complete; as specified and as Drg. A-600</v>
      </c>
      <c r="J324" s="533" t="str">
        <f t="shared" si="198"/>
        <v>Window and screens; aluminum alloy; high performance organic PVDF coating finish; including sub frame, fixings, bedding, pointing, glazing gaskets and beads, ironmongery, glazing; complete; as specified and as Drg. A-600</v>
      </c>
      <c r="K324" s="224" t="s">
        <v>21</v>
      </c>
      <c r="L324" s="224" t="s">
        <v>295</v>
      </c>
      <c r="M324" s="446">
        <v>2</v>
      </c>
      <c r="N324" s="441" t="s">
        <v>39</v>
      </c>
      <c r="O324" s="750"/>
      <c r="P324" s="750"/>
      <c r="Q324" s="25">
        <f t="shared" si="199"/>
        <v>0</v>
      </c>
      <c r="R324" s="729">
        <f t="shared" si="200"/>
        <v>0</v>
      </c>
      <c r="S324" s="224"/>
      <c r="T324" s="224"/>
      <c r="U324" s="446"/>
      <c r="V324" s="441"/>
      <c r="W324" s="750"/>
      <c r="X324" s="750"/>
    </row>
    <row r="325" spans="1:24" ht="15.75">
      <c r="A325" s="533" t="s">
        <v>2727</v>
      </c>
      <c r="B325" s="533">
        <v>8</v>
      </c>
      <c r="C325" s="533" t="s">
        <v>201</v>
      </c>
      <c r="D325" s="572" t="s">
        <v>1661</v>
      </c>
      <c r="E325" s="571" t="str">
        <f t="shared" si="197"/>
        <v xml:space="preserve"> ALUMINUM WINDOWS</v>
      </c>
      <c r="F325" s="533" t="str">
        <f t="shared" si="194"/>
        <v>AR</v>
      </c>
      <c r="G325" s="533" t="s">
        <v>2722</v>
      </c>
      <c r="H325" s="533">
        <v>324</v>
      </c>
      <c r="I325" s="533" t="str">
        <f t="shared" si="198"/>
        <v>085113 - ALUMINUM WINDOWS</v>
      </c>
      <c r="J325" s="533" t="str">
        <f t="shared" si="198"/>
        <v>085113 - ALUMINUM WINDOWS</v>
      </c>
      <c r="K325" s="224" t="s">
        <v>45</v>
      </c>
      <c r="L325" s="224" t="s">
        <v>296</v>
      </c>
      <c r="M325" s="446">
        <v>2</v>
      </c>
      <c r="N325" s="441" t="s">
        <v>39</v>
      </c>
      <c r="O325" s="750"/>
      <c r="P325" s="750"/>
      <c r="Q325" s="25">
        <f t="shared" si="199"/>
        <v>0</v>
      </c>
      <c r="R325" s="729">
        <f t="shared" si="200"/>
        <v>0</v>
      </c>
      <c r="S325" s="224"/>
      <c r="T325" s="224"/>
      <c r="U325" s="446"/>
      <c r="V325" s="441"/>
      <c r="W325" s="750"/>
      <c r="X325" s="750"/>
    </row>
    <row r="326" spans="1:24" ht="15.75">
      <c r="A326" s="533" t="s">
        <v>2727</v>
      </c>
      <c r="B326" s="533">
        <v>8</v>
      </c>
      <c r="C326" s="533" t="s">
        <v>201</v>
      </c>
      <c r="D326" s="572" t="s">
        <v>1661</v>
      </c>
      <c r="E326" s="571" t="str">
        <f t="shared" si="197"/>
        <v xml:space="preserve"> ALUMINUM WINDOWS</v>
      </c>
      <c r="F326" s="533" t="str">
        <f t="shared" si="194"/>
        <v>AR</v>
      </c>
      <c r="G326" s="533" t="s">
        <v>2722</v>
      </c>
      <c r="H326" s="533">
        <v>325</v>
      </c>
      <c r="I326" s="533" t="str">
        <f t="shared" si="198"/>
        <v>Window and screens; aluminum alloy; high performance organic PVDF coating finish; including sub frame, fixings, bedding, pointing, glazing gaskets and beads, ironmongery, glazing; complete; as specified and as Drg. A-600</v>
      </c>
      <c r="J326" s="533" t="str">
        <f t="shared" si="198"/>
        <v>Window and screens; aluminum alloy; high performance organic PVDF coating finish; including sub frame, fixings, bedding, pointing, glazing gaskets and beads, ironmongery, glazing; complete; as specified and as Drg. A-600</v>
      </c>
      <c r="K326" s="224" t="s">
        <v>48</v>
      </c>
      <c r="L326" s="224" t="s">
        <v>297</v>
      </c>
      <c r="M326" s="446">
        <v>6</v>
      </c>
      <c r="N326" s="441" t="s">
        <v>39</v>
      </c>
      <c r="O326" s="750"/>
      <c r="P326" s="750"/>
      <c r="Q326" s="25">
        <f t="shared" si="199"/>
        <v>0</v>
      </c>
      <c r="R326" s="729">
        <f t="shared" si="200"/>
        <v>0</v>
      </c>
      <c r="S326" s="224"/>
      <c r="T326" s="224"/>
      <c r="U326" s="446"/>
      <c r="V326" s="441"/>
      <c r="W326" s="750"/>
      <c r="X326" s="750"/>
    </row>
    <row r="327" spans="1:24" ht="15.75">
      <c r="A327" s="533" t="s">
        <v>2727</v>
      </c>
      <c r="B327" s="533">
        <v>8</v>
      </c>
      <c r="C327" s="533" t="s">
        <v>201</v>
      </c>
      <c r="D327" s="572" t="s">
        <v>1661</v>
      </c>
      <c r="E327" s="571" t="str">
        <f t="shared" si="197"/>
        <v xml:space="preserve"> ALUMINUM WINDOWS</v>
      </c>
      <c r="F327" s="533" t="str">
        <f t="shared" si="194"/>
        <v>AR</v>
      </c>
      <c r="G327" s="533" t="s">
        <v>2722</v>
      </c>
      <c r="H327" s="533">
        <v>326</v>
      </c>
      <c r="I327" s="533" t="str">
        <f t="shared" si="198"/>
        <v>085113 - ALUMINUM WINDOWS</v>
      </c>
      <c r="J327" s="533" t="str">
        <f t="shared" si="198"/>
        <v>085113 - ALUMINUM WINDOWS</v>
      </c>
      <c r="K327" s="224" t="s">
        <v>50</v>
      </c>
      <c r="L327" s="224" t="s">
        <v>298</v>
      </c>
      <c r="M327" s="446">
        <v>2</v>
      </c>
      <c r="N327" s="441" t="s">
        <v>39</v>
      </c>
      <c r="O327" s="750"/>
      <c r="P327" s="750"/>
      <c r="Q327" s="25">
        <f t="shared" si="199"/>
        <v>0</v>
      </c>
      <c r="R327" s="729">
        <f t="shared" si="200"/>
        <v>0</v>
      </c>
      <c r="S327" s="224"/>
      <c r="T327" s="224"/>
      <c r="U327" s="446"/>
      <c r="V327" s="441"/>
      <c r="W327" s="750"/>
      <c r="X327" s="750"/>
    </row>
    <row r="328" spans="1:24" ht="15.75">
      <c r="A328" s="533" t="s">
        <v>2727</v>
      </c>
      <c r="B328" s="533">
        <v>8</v>
      </c>
      <c r="C328" s="533" t="s">
        <v>201</v>
      </c>
      <c r="D328" s="572" t="s">
        <v>1661</v>
      </c>
      <c r="E328" s="571" t="str">
        <f t="shared" si="197"/>
        <v xml:space="preserve"> ALUMINUM WINDOWS</v>
      </c>
      <c r="F328" s="533" t="str">
        <f t="shared" si="194"/>
        <v>AR</v>
      </c>
      <c r="G328" s="533" t="s">
        <v>2722</v>
      </c>
      <c r="H328" s="533">
        <v>327</v>
      </c>
      <c r="I328" s="533" t="str">
        <f t="shared" si="198"/>
        <v>Window and screens; aluminum alloy; high performance organic PVDF coating finish; including sub frame, fixings, bedding, pointing, glazing gaskets and beads, ironmongery, glazing; complete; as specified and as Drg. A-600</v>
      </c>
      <c r="J328" s="533" t="str">
        <f t="shared" si="198"/>
        <v>Window and screens; aluminum alloy; high performance organic PVDF coating finish; including sub frame, fixings, bedding, pointing, glazing gaskets and beads, ironmongery, glazing; complete; as specified and as Drg. A-600</v>
      </c>
      <c r="K328" s="224" t="s">
        <v>76</v>
      </c>
      <c r="L328" s="224" t="s">
        <v>299</v>
      </c>
      <c r="M328" s="446">
        <v>1</v>
      </c>
      <c r="N328" s="441" t="s">
        <v>39</v>
      </c>
      <c r="O328" s="750"/>
      <c r="P328" s="750"/>
      <c r="Q328" s="25">
        <f t="shared" si="199"/>
        <v>0</v>
      </c>
      <c r="R328" s="729">
        <f t="shared" si="200"/>
        <v>0</v>
      </c>
      <c r="S328" s="224"/>
      <c r="T328" s="224"/>
      <c r="U328" s="446"/>
      <c r="V328" s="441"/>
      <c r="W328" s="750"/>
      <c r="X328" s="750"/>
    </row>
    <row r="329" spans="1:24" ht="15.75">
      <c r="A329" s="533" t="s">
        <v>2727</v>
      </c>
      <c r="B329" s="533">
        <v>8</v>
      </c>
      <c r="C329" s="533" t="s">
        <v>201</v>
      </c>
      <c r="D329" s="572" t="s">
        <v>1661</v>
      </c>
      <c r="E329" s="571" t="str">
        <f t="shared" si="197"/>
        <v xml:space="preserve"> ALUMINUM WINDOWS</v>
      </c>
      <c r="F329" s="533" t="str">
        <f t="shared" si="194"/>
        <v>AR</v>
      </c>
      <c r="G329" s="533" t="s">
        <v>2722</v>
      </c>
      <c r="H329" s="533">
        <v>328</v>
      </c>
      <c r="I329" s="533" t="str">
        <f t="shared" si="198"/>
        <v>085113 - ALUMINUM WINDOWS</v>
      </c>
      <c r="J329" s="533" t="str">
        <f t="shared" si="198"/>
        <v>085113 - ALUMINUM WINDOWS</v>
      </c>
      <c r="K329" s="224" t="s">
        <v>77</v>
      </c>
      <c r="L329" s="224" t="s">
        <v>300</v>
      </c>
      <c r="M329" s="446">
        <v>4</v>
      </c>
      <c r="N329" s="441" t="s">
        <v>39</v>
      </c>
      <c r="O329" s="750"/>
      <c r="P329" s="750"/>
      <c r="Q329" s="25">
        <f t="shared" si="199"/>
        <v>0</v>
      </c>
      <c r="R329" s="729">
        <f t="shared" si="200"/>
        <v>0</v>
      </c>
      <c r="S329" s="224"/>
      <c r="T329" s="224"/>
      <c r="U329" s="446"/>
      <c r="V329" s="441"/>
      <c r="W329" s="750"/>
      <c r="X329" s="750"/>
    </row>
    <row r="330" spans="1:24" ht="16.5" thickBot="1">
      <c r="A330" s="533" t="s">
        <v>2727</v>
      </c>
      <c r="B330" s="533">
        <v>8</v>
      </c>
      <c r="C330" s="533" t="s">
        <v>201</v>
      </c>
      <c r="D330" s="572" t="s">
        <v>1661</v>
      </c>
      <c r="E330" s="571" t="str">
        <f t="shared" si="197"/>
        <v xml:space="preserve"> ALUMINUM WINDOWS</v>
      </c>
      <c r="F330" s="533" t="str">
        <f t="shared" si="194"/>
        <v>AR</v>
      </c>
      <c r="G330" s="533" t="s">
        <v>2722</v>
      </c>
      <c r="H330" s="533">
        <v>329</v>
      </c>
      <c r="I330" s="533" t="str">
        <f t="shared" si="198"/>
        <v>Window and screens; aluminum alloy; high performance organic PVDF coating finish; including sub frame, fixings, bedding, pointing, glazing gaskets and beads, ironmongery, glazing; complete; as specified and as Drg. A-600</v>
      </c>
      <c r="J330" s="533" t="str">
        <f t="shared" si="198"/>
        <v>Window and screens; aluminum alloy; high performance organic PVDF coating finish; including sub frame, fixings, bedding, pointing, glazing gaskets and beads, ironmongery, glazing; complete; as specified and as Drg. A-600</v>
      </c>
      <c r="K330" s="224" t="s">
        <v>78</v>
      </c>
      <c r="L330" s="224" t="s">
        <v>301</v>
      </c>
      <c r="M330" s="446">
        <v>2</v>
      </c>
      <c r="N330" s="441" t="s">
        <v>39</v>
      </c>
      <c r="O330" s="750"/>
      <c r="P330" s="750"/>
      <c r="Q330" s="25">
        <f t="shared" si="199"/>
        <v>0</v>
      </c>
      <c r="R330" s="729">
        <f t="shared" si="200"/>
        <v>0</v>
      </c>
      <c r="S330" s="224"/>
      <c r="T330" s="224"/>
      <c r="U330" s="446"/>
      <c r="V330" s="441"/>
      <c r="W330" s="750"/>
      <c r="X330" s="750"/>
    </row>
    <row r="331" spans="1:24" ht="16.5" thickBot="1">
      <c r="A331" s="533" t="s">
        <v>2727</v>
      </c>
      <c r="B331" s="533">
        <v>8</v>
      </c>
      <c r="C331" s="533" t="s">
        <v>201</v>
      </c>
      <c r="D331" s="572" t="s">
        <v>1661</v>
      </c>
      <c r="E331" s="571" t="str">
        <f t="shared" si="197"/>
        <v xml:space="preserve"> ALUMINUM WINDOWS</v>
      </c>
      <c r="F331" s="533" t="str">
        <f t="shared" si="194"/>
        <v>AR</v>
      </c>
      <c r="G331" s="533" t="s">
        <v>2722</v>
      </c>
      <c r="H331" s="533">
        <v>330</v>
      </c>
      <c r="I331" s="533" t="str">
        <f t="shared" si="198"/>
        <v>085113 - ALUMINUM WINDOWS</v>
      </c>
      <c r="J331" s="533" t="str">
        <f t="shared" si="198"/>
        <v>085113 - ALUMINUM WINDOWS</v>
      </c>
      <c r="K331" s="87" t="s">
        <v>17</v>
      </c>
      <c r="L331" s="87" t="s">
        <v>303</v>
      </c>
      <c r="M331" s="445">
        <v>3</v>
      </c>
      <c r="N331" s="442" t="s">
        <v>39</v>
      </c>
      <c r="O331" s="750">
        <v>158</v>
      </c>
      <c r="P331" s="748">
        <f>O331*M331</f>
        <v>474</v>
      </c>
      <c r="Q331" s="25">
        <f t="shared" si="199"/>
        <v>158</v>
      </c>
      <c r="R331" s="729">
        <f t="shared" si="200"/>
        <v>474</v>
      </c>
      <c r="S331" s="87"/>
      <c r="T331" s="87"/>
      <c r="U331" s="445"/>
      <c r="V331" s="442"/>
      <c r="W331" s="750"/>
      <c r="X331" s="748"/>
    </row>
    <row r="332" spans="1:24" ht="16.5" thickBot="1">
      <c r="A332" s="533" t="s">
        <v>2727</v>
      </c>
      <c r="B332" s="533">
        <v>8</v>
      </c>
      <c r="C332" s="533" t="s">
        <v>201</v>
      </c>
      <c r="D332" s="572" t="s">
        <v>1661</v>
      </c>
      <c r="E332" s="571" t="str">
        <f t="shared" si="197"/>
        <v xml:space="preserve"> ALUMINUM WINDOWS</v>
      </c>
      <c r="F332" s="533" t="str">
        <f t="shared" si="194"/>
        <v>AR</v>
      </c>
      <c r="G332" s="533" t="s">
        <v>2722</v>
      </c>
      <c r="H332" s="533">
        <v>331</v>
      </c>
      <c r="I332" s="533" t="str">
        <f t="shared" si="198"/>
        <v>Window and screens; aluminum alloy; high performance organic PVDF coating finish; including sub frame, fixings, bedding, pointing, glazing gaskets and beads, ironmongery, glazing; complete; as specified and as Drg. A-600</v>
      </c>
      <c r="J332" s="533" t="str">
        <f t="shared" si="198"/>
        <v>Window and screens; aluminum alloy; high performance organic PVDF coating finish; including sub frame, fixings, bedding, pointing, glazing gaskets and beads, ironmongery, glazing; complete; as specified and as Drg. A-600</v>
      </c>
      <c r="K332" s="224" t="s">
        <v>304</v>
      </c>
      <c r="L332" s="224" t="s">
        <v>305</v>
      </c>
      <c r="M332" s="446">
        <v>1</v>
      </c>
      <c r="N332" s="441" t="s">
        <v>39</v>
      </c>
      <c r="O332" s="750"/>
      <c r="P332" s="750"/>
      <c r="Q332" s="25">
        <f t="shared" si="199"/>
        <v>0</v>
      </c>
      <c r="R332" s="729">
        <f t="shared" si="200"/>
        <v>0</v>
      </c>
      <c r="S332" s="224"/>
      <c r="T332" s="224"/>
      <c r="U332" s="446"/>
      <c r="V332" s="441"/>
      <c r="W332" s="750"/>
      <c r="X332" s="750"/>
    </row>
    <row r="333" spans="1:24" ht="16.5" thickBot="1">
      <c r="A333" s="533" t="s">
        <v>2727</v>
      </c>
      <c r="B333" s="533">
        <v>8</v>
      </c>
      <c r="C333" s="533" t="s">
        <v>201</v>
      </c>
      <c r="D333" s="572" t="s">
        <v>1661</v>
      </c>
      <c r="E333" s="571" t="str">
        <f t="shared" si="197"/>
        <v xml:space="preserve"> ALUMINUM WINDOWS</v>
      </c>
      <c r="F333" s="533" t="str">
        <f t="shared" si="194"/>
        <v>AR</v>
      </c>
      <c r="G333" s="533" t="s">
        <v>2722</v>
      </c>
      <c r="H333" s="533">
        <v>332</v>
      </c>
      <c r="I333" s="533" t="str">
        <f t="shared" si="198"/>
        <v>085113 - ALUMINUM WINDOWS</v>
      </c>
      <c r="J333" s="533" t="str">
        <f t="shared" si="198"/>
        <v>085113 - ALUMINUM WINDOWS</v>
      </c>
      <c r="K333" s="87" t="s">
        <v>19</v>
      </c>
      <c r="L333" s="87" t="s">
        <v>307</v>
      </c>
      <c r="M333" s="445">
        <v>1</v>
      </c>
      <c r="N333" s="442" t="s">
        <v>39</v>
      </c>
      <c r="O333" s="750">
        <v>324</v>
      </c>
      <c r="P333" s="748">
        <f>O333*M333</f>
        <v>324</v>
      </c>
      <c r="Q333" s="25">
        <f t="shared" si="199"/>
        <v>324</v>
      </c>
      <c r="R333" s="729">
        <f t="shared" si="200"/>
        <v>324</v>
      </c>
      <c r="S333" s="87"/>
      <c r="T333" s="87"/>
      <c r="U333" s="445"/>
      <c r="V333" s="442"/>
      <c r="W333" s="750"/>
      <c r="X333" s="748"/>
    </row>
    <row r="334" spans="1:24" ht="16.5" thickBot="1">
      <c r="A334" s="533" t="s">
        <v>2727</v>
      </c>
      <c r="B334" s="533">
        <v>8</v>
      </c>
      <c r="C334" s="533" t="s">
        <v>201</v>
      </c>
      <c r="D334" s="572" t="s">
        <v>1661</v>
      </c>
      <c r="E334" s="571" t="str">
        <f t="shared" si="197"/>
        <v xml:space="preserve"> ALUMINUM WINDOWS</v>
      </c>
      <c r="F334" s="533" t="str">
        <f t="shared" si="194"/>
        <v>AR</v>
      </c>
      <c r="G334" s="533" t="s">
        <v>2722</v>
      </c>
      <c r="H334" s="533">
        <v>333</v>
      </c>
      <c r="I334" s="533" t="str">
        <f t="shared" si="198"/>
        <v>Window and screens; aluminum alloy; high performance organic PVDF coating finish; including sub frame, fixings, bedding, pointing, glazing gaskets and beads, ironmongery, glazing; complete; as specified and as Drg. A-600</v>
      </c>
      <c r="J334" s="533" t="str">
        <f t="shared" si="198"/>
        <v>Window and screens; aluminum alloy; high performance organic PVDF coating finish; including sub frame, fixings, bedding, pointing, glazing gaskets and beads, ironmongery, glazing; complete; as specified and as Drg. A-600</v>
      </c>
      <c r="K334" s="224" t="s">
        <v>13</v>
      </c>
      <c r="L334" s="224" t="s">
        <v>308</v>
      </c>
      <c r="M334" s="446">
        <v>2</v>
      </c>
      <c r="N334" s="441" t="s">
        <v>39</v>
      </c>
      <c r="O334" s="750"/>
      <c r="P334" s="750"/>
      <c r="Q334" s="25">
        <f t="shared" si="199"/>
        <v>0</v>
      </c>
      <c r="R334" s="729">
        <f t="shared" si="200"/>
        <v>0</v>
      </c>
      <c r="S334" s="224"/>
      <c r="T334" s="224"/>
      <c r="U334" s="446"/>
      <c r="V334" s="441"/>
      <c r="W334" s="750"/>
      <c r="X334" s="750"/>
    </row>
    <row r="335" spans="1:24" ht="16.5" thickBot="1">
      <c r="A335" s="533" t="s">
        <v>2727</v>
      </c>
      <c r="B335" s="533">
        <v>8</v>
      </c>
      <c r="C335" s="533" t="s">
        <v>201</v>
      </c>
      <c r="D335" s="572" t="s">
        <v>1661</v>
      </c>
      <c r="E335" s="571" t="str">
        <f t="shared" si="197"/>
        <v xml:space="preserve"> ALUMINUM WINDOWS</v>
      </c>
      <c r="F335" s="533" t="str">
        <f t="shared" si="194"/>
        <v>AR</v>
      </c>
      <c r="G335" s="533" t="s">
        <v>2722</v>
      </c>
      <c r="H335" s="533">
        <v>334</v>
      </c>
      <c r="I335" s="533" t="str">
        <f t="shared" ref="I335:J336" si="201">I333</f>
        <v>085113 - ALUMINUM WINDOWS</v>
      </c>
      <c r="J335" s="533" t="str">
        <f t="shared" si="201"/>
        <v>085113 - ALUMINUM WINDOWS</v>
      </c>
      <c r="K335" s="87" t="s">
        <v>13</v>
      </c>
      <c r="L335" s="87" t="s">
        <v>309</v>
      </c>
      <c r="M335" s="445">
        <v>1</v>
      </c>
      <c r="N335" s="442" t="s">
        <v>39</v>
      </c>
      <c r="O335" s="750">
        <v>1597</v>
      </c>
      <c r="P335" s="748">
        <f>O335*M335</f>
        <v>1597</v>
      </c>
      <c r="Q335" s="25">
        <f t="shared" si="199"/>
        <v>1597</v>
      </c>
      <c r="R335" s="729">
        <f t="shared" si="200"/>
        <v>1597</v>
      </c>
      <c r="S335" s="87"/>
      <c r="T335" s="87"/>
      <c r="U335" s="445"/>
      <c r="V335" s="442"/>
      <c r="W335" s="750"/>
      <c r="X335" s="748"/>
    </row>
    <row r="336" spans="1:24" ht="15.75">
      <c r="A336" s="533" t="s">
        <v>2727</v>
      </c>
      <c r="B336" s="533">
        <v>8</v>
      </c>
      <c r="C336" s="533" t="s">
        <v>201</v>
      </c>
      <c r="D336" s="572" t="s">
        <v>1661</v>
      </c>
      <c r="E336" s="571" t="str">
        <f t="shared" si="197"/>
        <v xml:space="preserve"> ALUMINUM WINDOWS</v>
      </c>
      <c r="F336" s="533" t="str">
        <f t="shared" si="194"/>
        <v>AR</v>
      </c>
      <c r="G336" s="533" t="s">
        <v>2722</v>
      </c>
      <c r="H336" s="533">
        <v>335</v>
      </c>
      <c r="I336" s="533" t="str">
        <f t="shared" si="201"/>
        <v>Window and screens; aluminum alloy; high performance organic PVDF coating finish; including sub frame, fixings, bedding, pointing, glazing gaskets and beads, ironmongery, glazing; complete; as specified and as Drg. A-600</v>
      </c>
      <c r="J336" s="533" t="str">
        <f t="shared" si="201"/>
        <v>Window and screens; aluminum alloy; high performance organic PVDF coating finish; including sub frame, fixings, bedding, pointing, glazing gaskets and beads, ironmongery, glazing; complete; as specified and as Drg. A-600</v>
      </c>
      <c r="K336" s="224" t="s">
        <v>17</v>
      </c>
      <c r="L336" s="224" t="s">
        <v>310</v>
      </c>
      <c r="M336" s="446">
        <v>2</v>
      </c>
      <c r="N336" s="441" t="s">
        <v>39</v>
      </c>
      <c r="O336" s="750"/>
      <c r="P336" s="750"/>
      <c r="Q336" s="25">
        <f t="shared" si="199"/>
        <v>0</v>
      </c>
      <c r="R336" s="729">
        <f t="shared" si="200"/>
        <v>0</v>
      </c>
      <c r="S336" s="224"/>
      <c r="T336" s="224"/>
      <c r="U336" s="446"/>
      <c r="V336" s="441"/>
      <c r="W336" s="750"/>
      <c r="X336" s="750"/>
    </row>
    <row r="337" spans="1:24" ht="15.75">
      <c r="A337" s="533" t="s">
        <v>2727</v>
      </c>
      <c r="B337" s="533">
        <v>8</v>
      </c>
      <c r="C337" s="533" t="s">
        <v>201</v>
      </c>
      <c r="D337" s="572" t="s">
        <v>2740</v>
      </c>
      <c r="E337" s="571" t="s">
        <v>1232</v>
      </c>
      <c r="F337" s="533" t="s">
        <v>1321</v>
      </c>
      <c r="G337" s="533" t="s">
        <v>2725</v>
      </c>
      <c r="H337" s="533">
        <v>336</v>
      </c>
      <c r="I337" s="533" t="str">
        <f t="shared" ref="I337:I338" si="202">L337</f>
        <v>087111 - DOOR HARDWARE (SCHEDULED BY DESCRIBING PRODUCTS)</v>
      </c>
      <c r="J337" s="533" t="str">
        <f t="shared" ref="J337:J339" si="203">L337</f>
        <v>087111 - DOOR HARDWARE (SCHEDULED BY DESCRIBING PRODUCTS)</v>
      </c>
      <c r="K337" s="87"/>
      <c r="L337" s="87" t="s">
        <v>311</v>
      </c>
      <c r="M337" s="466"/>
      <c r="N337" s="440"/>
      <c r="O337" s="750"/>
      <c r="P337" s="750"/>
      <c r="Q337" s="367"/>
      <c r="S337" s="87"/>
      <c r="T337" s="87"/>
      <c r="U337" s="466"/>
      <c r="V337" s="440"/>
      <c r="W337" s="750"/>
      <c r="X337" s="750"/>
    </row>
    <row r="338" spans="1:24" ht="15.75">
      <c r="A338" s="533" t="s">
        <v>2727</v>
      </c>
      <c r="B338" s="533">
        <v>8</v>
      </c>
      <c r="C338" s="533" t="s">
        <v>201</v>
      </c>
      <c r="D338" s="572" t="s">
        <v>2740</v>
      </c>
      <c r="E338" s="571" t="str">
        <f t="shared" ref="E338:E380" si="204">E337</f>
        <v xml:space="preserve"> DOOR HARDWARE (SCHEDULED BY DESCRIBING PRODUCTS)</v>
      </c>
      <c r="F338" s="533" t="s">
        <v>1321</v>
      </c>
      <c r="G338" s="533" t="s">
        <v>2725</v>
      </c>
      <c r="H338" s="533">
        <v>337</v>
      </c>
      <c r="I338" s="533" t="str">
        <f t="shared" si="202"/>
        <v>Door hardware sets; including all  ironmongery and accessories as per hardware sets scheduled by describing products; as specified and as Drg. A-611</v>
      </c>
      <c r="J338" s="533" t="s">
        <v>313</v>
      </c>
      <c r="K338" s="87"/>
      <c r="L338" s="87" t="s">
        <v>312</v>
      </c>
      <c r="M338" s="466"/>
      <c r="N338" s="440"/>
      <c r="O338" s="750"/>
      <c r="P338" s="750"/>
      <c r="Q338" s="367"/>
      <c r="S338" s="87"/>
      <c r="T338" s="87"/>
      <c r="U338" s="466"/>
      <c r="V338" s="440"/>
      <c r="W338" s="750"/>
      <c r="X338" s="750"/>
    </row>
    <row r="339" spans="1:24" ht="16.5" thickBot="1">
      <c r="A339" s="533" t="s">
        <v>2727</v>
      </c>
      <c r="B339" s="533">
        <v>8</v>
      </c>
      <c r="C339" s="533" t="s">
        <v>201</v>
      </c>
      <c r="D339" s="572" t="s">
        <v>2740</v>
      </c>
      <c r="E339" s="571" t="str">
        <f t="shared" si="204"/>
        <v xml:space="preserve"> DOOR HARDWARE (SCHEDULED BY DESCRIBING PRODUCTS)</v>
      </c>
      <c r="F339" s="533" t="s">
        <v>1321</v>
      </c>
      <c r="G339" s="533" t="s">
        <v>2725</v>
      </c>
      <c r="H339" s="533">
        <v>338</v>
      </c>
      <c r="I339" s="533" t="s">
        <v>312</v>
      </c>
      <c r="J339" s="533" t="str">
        <f t="shared" si="203"/>
        <v>For non fire rated doors</v>
      </c>
      <c r="K339" s="87"/>
      <c r="L339" s="87" t="s">
        <v>313</v>
      </c>
      <c r="M339" s="466"/>
      <c r="N339" s="440"/>
      <c r="O339" s="750"/>
      <c r="P339" s="750"/>
      <c r="Q339" s="367"/>
      <c r="S339" s="87"/>
      <c r="T339" s="87"/>
      <c r="U339" s="466"/>
      <c r="V339" s="440"/>
      <c r="W339" s="750"/>
      <c r="X339" s="750"/>
    </row>
    <row r="340" spans="1:24" ht="16.5" thickBot="1">
      <c r="A340" s="533" t="s">
        <v>2727</v>
      </c>
      <c r="B340" s="533">
        <v>8</v>
      </c>
      <c r="C340" s="533" t="s">
        <v>201</v>
      </c>
      <c r="D340" s="572" t="s">
        <v>2740</v>
      </c>
      <c r="E340" s="571" t="str">
        <f t="shared" si="204"/>
        <v xml:space="preserve"> DOOR HARDWARE (SCHEDULED BY DESCRIBING PRODUCTS)</v>
      </c>
      <c r="F340" s="533" t="s">
        <v>1321</v>
      </c>
      <c r="G340" s="533" t="s">
        <v>2722</v>
      </c>
      <c r="H340" s="533">
        <v>339</v>
      </c>
      <c r="I340" s="533" t="str">
        <f t="shared" ref="I340:J355" si="205">I338</f>
        <v>Door hardware sets; including all  ironmongery and accessories as per hardware sets scheduled by describing products; as specified and as Drg. A-611</v>
      </c>
      <c r="J340" s="533" t="str">
        <f t="shared" si="205"/>
        <v>For non fire rated doors</v>
      </c>
      <c r="K340" s="87" t="s">
        <v>15</v>
      </c>
      <c r="L340" s="87" t="s">
        <v>314</v>
      </c>
      <c r="M340" s="445">
        <v>7</v>
      </c>
      <c r="N340" s="442" t="s">
        <v>39</v>
      </c>
      <c r="O340" s="750" t="s">
        <v>2785</v>
      </c>
      <c r="P340" s="750" t="s">
        <v>2785</v>
      </c>
      <c r="Q340" s="25" t="str">
        <f>O340</f>
        <v>included</v>
      </c>
      <c r="R340" s="25" t="str">
        <f>P340</f>
        <v>included</v>
      </c>
      <c r="S340" s="87"/>
      <c r="T340" s="87"/>
      <c r="U340" s="445"/>
      <c r="V340" s="442"/>
      <c r="W340" s="750"/>
      <c r="X340" s="750"/>
    </row>
    <row r="341" spans="1:24" ht="15.75">
      <c r="A341" s="533" t="s">
        <v>2727</v>
      </c>
      <c r="B341" s="533">
        <v>8</v>
      </c>
      <c r="C341" s="533" t="s">
        <v>201</v>
      </c>
      <c r="D341" s="572" t="s">
        <v>2740</v>
      </c>
      <c r="E341" s="571" t="str">
        <f t="shared" si="204"/>
        <v xml:space="preserve"> DOOR HARDWARE (SCHEDULED BY DESCRIBING PRODUCTS)</v>
      </c>
      <c r="F341" s="533" t="s">
        <v>1321</v>
      </c>
      <c r="G341" s="533" t="s">
        <v>2722</v>
      </c>
      <c r="H341" s="533">
        <v>340</v>
      </c>
      <c r="I341" s="533" t="str">
        <f t="shared" si="205"/>
        <v>Door hardware sets; including all  ironmongery and accessories as per hardware sets scheduled by describing products; as specified and as Drg. A-611</v>
      </c>
      <c r="J341" s="533" t="str">
        <f t="shared" si="205"/>
        <v>For non fire rated doors</v>
      </c>
      <c r="K341" s="224" t="s">
        <v>20</v>
      </c>
      <c r="L341" s="224" t="s">
        <v>315</v>
      </c>
      <c r="M341" s="446">
        <v>1</v>
      </c>
      <c r="N341" s="441" t="s">
        <v>39</v>
      </c>
      <c r="O341" s="750" t="s">
        <v>2785</v>
      </c>
      <c r="P341" s="750" t="s">
        <v>2785</v>
      </c>
      <c r="Q341" s="25" t="str">
        <f t="shared" ref="Q341:Q362" si="206">O341</f>
        <v>included</v>
      </c>
      <c r="R341" s="729" t="str">
        <f t="shared" ref="R341:R362" si="207">P341</f>
        <v>included</v>
      </c>
      <c r="S341" s="224"/>
      <c r="T341" s="224"/>
      <c r="U341" s="446"/>
      <c r="V341" s="441"/>
      <c r="W341" s="750"/>
      <c r="X341" s="750"/>
    </row>
    <row r="342" spans="1:24" ht="15.75">
      <c r="A342" s="533" t="s">
        <v>2727</v>
      </c>
      <c r="B342" s="533">
        <v>8</v>
      </c>
      <c r="C342" s="533" t="s">
        <v>201</v>
      </c>
      <c r="D342" s="572" t="s">
        <v>2740</v>
      </c>
      <c r="E342" s="571" t="str">
        <f t="shared" si="204"/>
        <v xml:space="preserve"> DOOR HARDWARE (SCHEDULED BY DESCRIBING PRODUCTS)</v>
      </c>
      <c r="F342" s="533" t="s">
        <v>1321</v>
      </c>
      <c r="G342" s="533" t="s">
        <v>2722</v>
      </c>
      <c r="H342" s="533">
        <v>341</v>
      </c>
      <c r="I342" s="533" t="str">
        <f t="shared" si="205"/>
        <v>Door hardware sets; including all  ironmongery and accessories as per hardware sets scheduled by describing products; as specified and as Drg. A-611</v>
      </c>
      <c r="J342" s="533" t="str">
        <f t="shared" si="205"/>
        <v>For non fire rated doors</v>
      </c>
      <c r="K342" s="224" t="s">
        <v>21</v>
      </c>
      <c r="L342" s="224" t="s">
        <v>316</v>
      </c>
      <c r="M342" s="446">
        <v>1</v>
      </c>
      <c r="N342" s="441" t="s">
        <v>39</v>
      </c>
      <c r="O342" s="750" t="s">
        <v>2785</v>
      </c>
      <c r="P342" s="750" t="s">
        <v>2785</v>
      </c>
      <c r="Q342" s="25" t="str">
        <f t="shared" si="206"/>
        <v>included</v>
      </c>
      <c r="R342" s="729" t="str">
        <f t="shared" si="207"/>
        <v>included</v>
      </c>
      <c r="S342" s="224"/>
      <c r="T342" s="224"/>
      <c r="U342" s="446"/>
      <c r="V342" s="441"/>
      <c r="W342" s="750"/>
      <c r="X342" s="750"/>
    </row>
    <row r="343" spans="1:24" ht="16.5" thickBot="1">
      <c r="A343" s="533" t="s">
        <v>2727</v>
      </c>
      <c r="B343" s="533">
        <v>8</v>
      </c>
      <c r="C343" s="533" t="s">
        <v>201</v>
      </c>
      <c r="D343" s="572" t="s">
        <v>2740</v>
      </c>
      <c r="E343" s="571" t="str">
        <f t="shared" si="204"/>
        <v xml:space="preserve"> DOOR HARDWARE (SCHEDULED BY DESCRIBING PRODUCTS)</v>
      </c>
      <c r="F343" s="533" t="s">
        <v>1321</v>
      </c>
      <c r="G343" s="533" t="s">
        <v>2722</v>
      </c>
      <c r="H343" s="533">
        <v>342</v>
      </c>
      <c r="I343" s="533" t="str">
        <f t="shared" si="205"/>
        <v>Door hardware sets; including all  ironmongery and accessories as per hardware sets scheduled by describing products; as specified and as Drg. A-611</v>
      </c>
      <c r="J343" s="533" t="str">
        <f t="shared" si="205"/>
        <v>For non fire rated doors</v>
      </c>
      <c r="K343" s="224" t="s">
        <v>45</v>
      </c>
      <c r="L343" s="224" t="s">
        <v>317</v>
      </c>
      <c r="M343" s="446">
        <v>4</v>
      </c>
      <c r="N343" s="441" t="s">
        <v>39</v>
      </c>
      <c r="O343" s="750" t="s">
        <v>2785</v>
      </c>
      <c r="P343" s="750" t="s">
        <v>2785</v>
      </c>
      <c r="Q343" s="25" t="str">
        <f t="shared" si="206"/>
        <v>included</v>
      </c>
      <c r="R343" s="729" t="str">
        <f t="shared" si="207"/>
        <v>included</v>
      </c>
      <c r="S343" s="224"/>
      <c r="T343" s="224"/>
      <c r="U343" s="446"/>
      <c r="V343" s="441"/>
      <c r="W343" s="750"/>
      <c r="X343" s="750"/>
    </row>
    <row r="344" spans="1:24" ht="16.5" thickBot="1">
      <c r="A344" s="533" t="s">
        <v>2727</v>
      </c>
      <c r="B344" s="533">
        <v>8</v>
      </c>
      <c r="C344" s="533" t="s">
        <v>201</v>
      </c>
      <c r="D344" s="572" t="s">
        <v>2740</v>
      </c>
      <c r="E344" s="571" t="str">
        <f t="shared" si="204"/>
        <v xml:space="preserve"> DOOR HARDWARE (SCHEDULED BY DESCRIBING PRODUCTS)</v>
      </c>
      <c r="F344" s="533" t="s">
        <v>1321</v>
      </c>
      <c r="G344" s="533" t="s">
        <v>2722</v>
      </c>
      <c r="H344" s="533">
        <v>343</v>
      </c>
      <c r="I344" s="533" t="str">
        <f t="shared" si="205"/>
        <v>Door hardware sets; including all  ironmongery and accessories as per hardware sets scheduled by describing products; as specified and as Drg. A-611</v>
      </c>
      <c r="J344" s="533" t="str">
        <f t="shared" si="205"/>
        <v>For non fire rated doors</v>
      </c>
      <c r="K344" s="87" t="s">
        <v>17</v>
      </c>
      <c r="L344" s="87" t="s">
        <v>318</v>
      </c>
      <c r="M344" s="445">
        <v>3</v>
      </c>
      <c r="N344" s="442" t="s">
        <v>39</v>
      </c>
      <c r="O344" s="750" t="s">
        <v>2785</v>
      </c>
      <c r="P344" s="750" t="s">
        <v>2785</v>
      </c>
      <c r="Q344" s="25" t="str">
        <f t="shared" si="206"/>
        <v>included</v>
      </c>
      <c r="R344" s="729" t="str">
        <f t="shared" si="207"/>
        <v>included</v>
      </c>
      <c r="S344" s="87"/>
      <c r="T344" s="87"/>
      <c r="U344" s="445"/>
      <c r="V344" s="442"/>
      <c r="W344" s="750"/>
      <c r="X344" s="750"/>
    </row>
    <row r="345" spans="1:24" ht="15.75">
      <c r="A345" s="533" t="s">
        <v>2727</v>
      </c>
      <c r="B345" s="533">
        <v>8</v>
      </c>
      <c r="C345" s="533" t="s">
        <v>201</v>
      </c>
      <c r="D345" s="572" t="s">
        <v>2740</v>
      </c>
      <c r="E345" s="571" t="str">
        <f t="shared" si="204"/>
        <v xml:space="preserve"> DOOR HARDWARE (SCHEDULED BY DESCRIBING PRODUCTS)</v>
      </c>
      <c r="F345" s="533" t="s">
        <v>1321</v>
      </c>
      <c r="G345" s="533" t="s">
        <v>2722</v>
      </c>
      <c r="H345" s="533">
        <v>344</v>
      </c>
      <c r="I345" s="533" t="str">
        <f t="shared" si="205"/>
        <v>Door hardware sets; including all  ironmongery and accessories as per hardware sets scheduled by describing products; as specified and as Drg. A-611</v>
      </c>
      <c r="J345" s="533" t="str">
        <f t="shared" si="205"/>
        <v>For non fire rated doors</v>
      </c>
      <c r="K345" s="224" t="s">
        <v>50</v>
      </c>
      <c r="L345" s="224" t="s">
        <v>319</v>
      </c>
      <c r="M345" s="446">
        <v>1</v>
      </c>
      <c r="N345" s="441" t="s">
        <v>39</v>
      </c>
      <c r="O345" s="750" t="s">
        <v>2785</v>
      </c>
      <c r="P345" s="750" t="s">
        <v>2785</v>
      </c>
      <c r="Q345" s="25" t="str">
        <f t="shared" si="206"/>
        <v>included</v>
      </c>
      <c r="R345" s="729" t="str">
        <f t="shared" si="207"/>
        <v>included</v>
      </c>
      <c r="S345" s="224"/>
      <c r="T345" s="224"/>
      <c r="U345" s="446"/>
      <c r="V345" s="441"/>
      <c r="W345" s="750"/>
      <c r="X345" s="750"/>
    </row>
    <row r="346" spans="1:24" ht="16.5" thickBot="1">
      <c r="A346" s="533" t="s">
        <v>2727</v>
      </c>
      <c r="B346" s="533">
        <v>8</v>
      </c>
      <c r="C346" s="533" t="s">
        <v>201</v>
      </c>
      <c r="D346" s="572" t="s">
        <v>2740</v>
      </c>
      <c r="E346" s="571" t="str">
        <f t="shared" si="204"/>
        <v xml:space="preserve"> DOOR HARDWARE (SCHEDULED BY DESCRIBING PRODUCTS)</v>
      </c>
      <c r="F346" s="533" t="s">
        <v>1321</v>
      </c>
      <c r="G346" s="533" t="s">
        <v>2722</v>
      </c>
      <c r="H346" s="533">
        <v>345</v>
      </c>
      <c r="I346" s="533" t="str">
        <f t="shared" si="205"/>
        <v>Door hardware sets; including all  ironmongery and accessories as per hardware sets scheduled by describing products; as specified and as Drg. A-611</v>
      </c>
      <c r="J346" s="533" t="str">
        <f t="shared" si="205"/>
        <v>For non fire rated doors</v>
      </c>
      <c r="K346" s="224" t="s">
        <v>76</v>
      </c>
      <c r="L346" s="224" t="s">
        <v>320</v>
      </c>
      <c r="M346" s="446">
        <v>1</v>
      </c>
      <c r="N346" s="441" t="s">
        <v>39</v>
      </c>
      <c r="O346" s="750" t="s">
        <v>2785</v>
      </c>
      <c r="P346" s="750" t="s">
        <v>2785</v>
      </c>
      <c r="Q346" s="25" t="str">
        <f t="shared" si="206"/>
        <v>included</v>
      </c>
      <c r="R346" s="729" t="str">
        <f t="shared" si="207"/>
        <v>included</v>
      </c>
      <c r="S346" s="224"/>
      <c r="T346" s="224"/>
      <c r="U346" s="446"/>
      <c r="V346" s="441"/>
      <c r="W346" s="750"/>
      <c r="X346" s="750"/>
    </row>
    <row r="347" spans="1:24" ht="16.5" thickBot="1">
      <c r="A347" s="533" t="s">
        <v>2727</v>
      </c>
      <c r="B347" s="533">
        <v>8</v>
      </c>
      <c r="C347" s="533" t="s">
        <v>201</v>
      </c>
      <c r="D347" s="572" t="s">
        <v>2740</v>
      </c>
      <c r="E347" s="571" t="str">
        <f t="shared" si="204"/>
        <v xml:space="preserve"> DOOR HARDWARE (SCHEDULED BY DESCRIBING PRODUCTS)</v>
      </c>
      <c r="F347" s="533" t="s">
        <v>1321</v>
      </c>
      <c r="G347" s="533" t="s">
        <v>2722</v>
      </c>
      <c r="H347" s="533">
        <v>346</v>
      </c>
      <c r="I347" s="533" t="str">
        <f t="shared" si="205"/>
        <v>Door hardware sets; including all  ironmongery and accessories as per hardware sets scheduled by describing products; as specified and as Drg. A-611</v>
      </c>
      <c r="J347" s="533" t="str">
        <f t="shared" si="205"/>
        <v>For non fire rated doors</v>
      </c>
      <c r="K347" s="87" t="s">
        <v>19</v>
      </c>
      <c r="L347" s="87" t="s">
        <v>321</v>
      </c>
      <c r="M347" s="445">
        <v>1</v>
      </c>
      <c r="N347" s="442" t="s">
        <v>39</v>
      </c>
      <c r="O347" s="750" t="s">
        <v>2785</v>
      </c>
      <c r="P347" s="750" t="s">
        <v>2785</v>
      </c>
      <c r="Q347" s="25" t="str">
        <f t="shared" si="206"/>
        <v>included</v>
      </c>
      <c r="R347" s="729" t="str">
        <f t="shared" si="207"/>
        <v>included</v>
      </c>
      <c r="S347" s="87"/>
      <c r="T347" s="87"/>
      <c r="U347" s="445"/>
      <c r="V347" s="442"/>
      <c r="W347" s="750"/>
      <c r="X347" s="750"/>
    </row>
    <row r="348" spans="1:24" ht="16.5" thickBot="1">
      <c r="A348" s="533" t="s">
        <v>2727</v>
      </c>
      <c r="B348" s="533">
        <v>8</v>
      </c>
      <c r="C348" s="533" t="s">
        <v>201</v>
      </c>
      <c r="D348" s="572" t="s">
        <v>2740</v>
      </c>
      <c r="E348" s="571" t="str">
        <f t="shared" si="204"/>
        <v xml:space="preserve"> DOOR HARDWARE (SCHEDULED BY DESCRIBING PRODUCTS)</v>
      </c>
      <c r="F348" s="533" t="s">
        <v>1321</v>
      </c>
      <c r="G348" s="533" t="s">
        <v>2722</v>
      </c>
      <c r="H348" s="533">
        <v>347</v>
      </c>
      <c r="I348" s="533" t="str">
        <f t="shared" si="205"/>
        <v>Door hardware sets; including all  ironmongery and accessories as per hardware sets scheduled by describing products; as specified and as Drg. A-611</v>
      </c>
      <c r="J348" s="533" t="str">
        <f t="shared" si="205"/>
        <v>For non fire rated doors</v>
      </c>
      <c r="K348" s="87" t="s">
        <v>20</v>
      </c>
      <c r="L348" s="87" t="s">
        <v>322</v>
      </c>
      <c r="M348" s="445">
        <v>2</v>
      </c>
      <c r="N348" s="442" t="s">
        <v>39</v>
      </c>
      <c r="O348" s="750" t="s">
        <v>2785</v>
      </c>
      <c r="P348" s="750" t="s">
        <v>2785</v>
      </c>
      <c r="Q348" s="25" t="str">
        <f t="shared" si="206"/>
        <v>included</v>
      </c>
      <c r="R348" s="729" t="str">
        <f t="shared" si="207"/>
        <v>included</v>
      </c>
      <c r="S348" s="87"/>
      <c r="T348" s="87"/>
      <c r="U348" s="445"/>
      <c r="V348" s="442"/>
      <c r="W348" s="750"/>
      <c r="X348" s="750"/>
    </row>
    <row r="349" spans="1:24" ht="15.75">
      <c r="A349" s="533" t="s">
        <v>2727</v>
      </c>
      <c r="B349" s="533">
        <v>8</v>
      </c>
      <c r="C349" s="533" t="s">
        <v>201</v>
      </c>
      <c r="D349" s="572" t="s">
        <v>2740</v>
      </c>
      <c r="E349" s="571" t="str">
        <f t="shared" si="204"/>
        <v xml:space="preserve"> DOOR HARDWARE (SCHEDULED BY DESCRIBING PRODUCTS)</v>
      </c>
      <c r="F349" s="533" t="s">
        <v>1321</v>
      </c>
      <c r="G349" s="533" t="s">
        <v>2722</v>
      </c>
      <c r="H349" s="533">
        <v>348</v>
      </c>
      <c r="I349" s="533" t="str">
        <f t="shared" si="205"/>
        <v>Door hardware sets; including all  ironmongery and accessories as per hardware sets scheduled by describing products; as specified and as Drg. A-611</v>
      </c>
      <c r="J349" s="533" t="str">
        <f t="shared" si="205"/>
        <v>For non fire rated doors</v>
      </c>
      <c r="K349" s="224" t="s">
        <v>302</v>
      </c>
      <c r="L349" s="224" t="s">
        <v>323</v>
      </c>
      <c r="M349" s="446">
        <v>1</v>
      </c>
      <c r="N349" s="441" t="s">
        <v>39</v>
      </c>
      <c r="O349" s="750" t="s">
        <v>2785</v>
      </c>
      <c r="P349" s="750" t="s">
        <v>2785</v>
      </c>
      <c r="Q349" s="25" t="str">
        <f t="shared" si="206"/>
        <v>included</v>
      </c>
      <c r="R349" s="729" t="str">
        <f t="shared" si="207"/>
        <v>included</v>
      </c>
      <c r="S349" s="224"/>
      <c r="T349" s="224"/>
      <c r="U349" s="446"/>
      <c r="V349" s="441"/>
      <c r="W349" s="750"/>
      <c r="X349" s="750"/>
    </row>
    <row r="350" spans="1:24" ht="15.75">
      <c r="A350" s="533" t="s">
        <v>2727</v>
      </c>
      <c r="B350" s="533">
        <v>8</v>
      </c>
      <c r="C350" s="533" t="s">
        <v>201</v>
      </c>
      <c r="D350" s="572" t="s">
        <v>2740</v>
      </c>
      <c r="E350" s="571" t="str">
        <f t="shared" si="204"/>
        <v xml:space="preserve"> DOOR HARDWARE (SCHEDULED BY DESCRIBING PRODUCTS)</v>
      </c>
      <c r="F350" s="533" t="s">
        <v>1321</v>
      </c>
      <c r="G350" s="533" t="s">
        <v>2722</v>
      </c>
      <c r="H350" s="533">
        <v>349</v>
      </c>
      <c r="I350" s="533" t="str">
        <f t="shared" si="205"/>
        <v>Door hardware sets; including all  ironmongery and accessories as per hardware sets scheduled by describing products; as specified and as Drg. A-611</v>
      </c>
      <c r="J350" s="533" t="str">
        <f t="shared" si="205"/>
        <v>For non fire rated doors</v>
      </c>
      <c r="K350" s="224" t="s">
        <v>304</v>
      </c>
      <c r="L350" s="224" t="s">
        <v>324</v>
      </c>
      <c r="M350" s="446">
        <v>1</v>
      </c>
      <c r="N350" s="441" t="s">
        <v>39</v>
      </c>
      <c r="O350" s="750" t="s">
        <v>2785</v>
      </c>
      <c r="P350" s="750" t="s">
        <v>2785</v>
      </c>
      <c r="Q350" s="25" t="str">
        <f t="shared" si="206"/>
        <v>included</v>
      </c>
      <c r="R350" s="729" t="str">
        <f t="shared" si="207"/>
        <v>included</v>
      </c>
      <c r="S350" s="224"/>
      <c r="T350" s="224"/>
      <c r="U350" s="446"/>
      <c r="V350" s="441"/>
      <c r="W350" s="750"/>
      <c r="X350" s="750"/>
    </row>
    <row r="351" spans="1:24" ht="16.5" thickBot="1">
      <c r="A351" s="533" t="s">
        <v>2727</v>
      </c>
      <c r="B351" s="533">
        <v>8</v>
      </c>
      <c r="C351" s="533" t="s">
        <v>201</v>
      </c>
      <c r="D351" s="572" t="s">
        <v>2740</v>
      </c>
      <c r="E351" s="571" t="str">
        <f t="shared" si="204"/>
        <v xml:space="preserve"> DOOR HARDWARE (SCHEDULED BY DESCRIBING PRODUCTS)</v>
      </c>
      <c r="F351" s="533" t="s">
        <v>1321</v>
      </c>
      <c r="G351" s="533" t="s">
        <v>2722</v>
      </c>
      <c r="H351" s="533">
        <v>350</v>
      </c>
      <c r="I351" s="533" t="str">
        <f t="shared" si="205"/>
        <v>Door hardware sets; including all  ironmongery and accessories as per hardware sets scheduled by describing products; as specified and as Drg. A-611</v>
      </c>
      <c r="J351" s="533" t="str">
        <f t="shared" si="205"/>
        <v>For non fire rated doors</v>
      </c>
      <c r="K351" s="224" t="s">
        <v>13</v>
      </c>
      <c r="L351" s="224" t="s">
        <v>325</v>
      </c>
      <c r="M351" s="446">
        <v>1</v>
      </c>
      <c r="N351" s="441" t="s">
        <v>39</v>
      </c>
      <c r="O351" s="750" t="s">
        <v>2785</v>
      </c>
      <c r="P351" s="750" t="s">
        <v>2785</v>
      </c>
      <c r="Q351" s="25" t="str">
        <f t="shared" si="206"/>
        <v>included</v>
      </c>
      <c r="R351" s="729" t="str">
        <f t="shared" si="207"/>
        <v>included</v>
      </c>
      <c r="S351" s="224"/>
      <c r="T351" s="224"/>
      <c r="U351" s="446"/>
      <c r="V351" s="441"/>
      <c r="W351" s="750"/>
      <c r="X351" s="750"/>
    </row>
    <row r="352" spans="1:24" ht="16.5" thickBot="1">
      <c r="A352" s="533" t="s">
        <v>2727</v>
      </c>
      <c r="B352" s="533">
        <v>8</v>
      </c>
      <c r="C352" s="533" t="s">
        <v>201</v>
      </c>
      <c r="D352" s="572" t="s">
        <v>2740</v>
      </c>
      <c r="E352" s="571" t="str">
        <f t="shared" si="204"/>
        <v xml:space="preserve"> DOOR HARDWARE (SCHEDULED BY DESCRIBING PRODUCTS)</v>
      </c>
      <c r="F352" s="533" t="s">
        <v>1321</v>
      </c>
      <c r="G352" s="533" t="s">
        <v>2722</v>
      </c>
      <c r="H352" s="533">
        <v>351</v>
      </c>
      <c r="I352" s="533" t="str">
        <f t="shared" si="205"/>
        <v>Door hardware sets; including all  ironmongery and accessories as per hardware sets scheduled by describing products; as specified and as Drg. A-611</v>
      </c>
      <c r="J352" s="533" t="str">
        <f t="shared" si="205"/>
        <v>For non fire rated doors</v>
      </c>
      <c r="K352" s="87" t="s">
        <v>13</v>
      </c>
      <c r="L352" s="87" t="s">
        <v>326</v>
      </c>
      <c r="M352" s="445">
        <v>4</v>
      </c>
      <c r="N352" s="442" t="s">
        <v>39</v>
      </c>
      <c r="O352" s="750" t="s">
        <v>2785</v>
      </c>
      <c r="P352" s="750" t="s">
        <v>2785</v>
      </c>
      <c r="Q352" s="25" t="str">
        <f t="shared" si="206"/>
        <v>included</v>
      </c>
      <c r="R352" s="729" t="str">
        <f t="shared" si="207"/>
        <v>included</v>
      </c>
      <c r="S352" s="87"/>
      <c r="T352" s="87"/>
      <c r="U352" s="445"/>
      <c r="V352" s="442"/>
      <c r="W352" s="750"/>
      <c r="X352" s="750"/>
    </row>
    <row r="353" spans="1:24" ht="16.5" thickBot="1">
      <c r="A353" s="533" t="s">
        <v>2727</v>
      </c>
      <c r="B353" s="533">
        <v>8</v>
      </c>
      <c r="C353" s="533" t="s">
        <v>201</v>
      </c>
      <c r="D353" s="572" t="s">
        <v>2740</v>
      </c>
      <c r="E353" s="571" t="str">
        <f t="shared" si="204"/>
        <v xml:space="preserve"> DOOR HARDWARE (SCHEDULED BY DESCRIBING PRODUCTS)</v>
      </c>
      <c r="F353" s="533" t="s">
        <v>1321</v>
      </c>
      <c r="G353" s="533" t="s">
        <v>2722</v>
      </c>
      <c r="H353" s="533">
        <v>352</v>
      </c>
      <c r="I353" s="533" t="str">
        <f t="shared" si="205"/>
        <v>Door hardware sets; including all  ironmongery and accessories as per hardware sets scheduled by describing products; as specified and as Drg. A-611</v>
      </c>
      <c r="J353" s="533" t="str">
        <f t="shared" si="205"/>
        <v>For non fire rated doors</v>
      </c>
      <c r="K353" s="87" t="s">
        <v>15</v>
      </c>
      <c r="L353" s="87" t="s">
        <v>327</v>
      </c>
      <c r="M353" s="445">
        <v>1</v>
      </c>
      <c r="N353" s="442" t="s">
        <v>39</v>
      </c>
      <c r="O353" s="750" t="s">
        <v>2785</v>
      </c>
      <c r="P353" s="750" t="s">
        <v>2785</v>
      </c>
      <c r="Q353" s="25" t="str">
        <f t="shared" si="206"/>
        <v>included</v>
      </c>
      <c r="R353" s="729" t="str">
        <f t="shared" si="207"/>
        <v>included</v>
      </c>
      <c r="S353" s="87"/>
      <c r="T353" s="87"/>
      <c r="U353" s="445"/>
      <c r="V353" s="442"/>
      <c r="W353" s="750"/>
      <c r="X353" s="750"/>
    </row>
    <row r="354" spans="1:24" ht="16.5" thickBot="1">
      <c r="A354" s="533" t="s">
        <v>2727</v>
      </c>
      <c r="B354" s="533">
        <v>8</v>
      </c>
      <c r="C354" s="533" t="s">
        <v>201</v>
      </c>
      <c r="D354" s="572" t="s">
        <v>2740</v>
      </c>
      <c r="E354" s="571" t="str">
        <f t="shared" si="204"/>
        <v xml:space="preserve"> DOOR HARDWARE (SCHEDULED BY DESCRIBING PRODUCTS)</v>
      </c>
      <c r="F354" s="533" t="s">
        <v>1321</v>
      </c>
      <c r="G354" s="533" t="s">
        <v>2722</v>
      </c>
      <c r="H354" s="533">
        <v>353</v>
      </c>
      <c r="I354" s="533" t="str">
        <f t="shared" si="205"/>
        <v>Door hardware sets; including all  ironmongery and accessories as per hardware sets scheduled by describing products; as specified and as Drg. A-611</v>
      </c>
      <c r="J354" s="533" t="str">
        <f t="shared" si="205"/>
        <v>For non fire rated doors</v>
      </c>
      <c r="K354" s="87" t="s">
        <v>17</v>
      </c>
      <c r="L354" s="87" t="s">
        <v>328</v>
      </c>
      <c r="M354" s="445">
        <v>1</v>
      </c>
      <c r="N354" s="442" t="s">
        <v>39</v>
      </c>
      <c r="O354" s="750" t="s">
        <v>2785</v>
      </c>
      <c r="P354" s="750" t="s">
        <v>2785</v>
      </c>
      <c r="Q354" s="25" t="str">
        <f t="shared" si="206"/>
        <v>included</v>
      </c>
      <c r="R354" s="729" t="str">
        <f t="shared" si="207"/>
        <v>included</v>
      </c>
      <c r="S354" s="87"/>
      <c r="T354" s="87"/>
      <c r="U354" s="445"/>
      <c r="V354" s="442"/>
      <c r="W354" s="750"/>
      <c r="X354" s="750"/>
    </row>
    <row r="355" spans="1:24" ht="16.5" thickBot="1">
      <c r="A355" s="533" t="s">
        <v>2727</v>
      </c>
      <c r="B355" s="533">
        <v>8</v>
      </c>
      <c r="C355" s="533" t="s">
        <v>201</v>
      </c>
      <c r="D355" s="572" t="s">
        <v>2740</v>
      </c>
      <c r="E355" s="571" t="str">
        <f t="shared" si="204"/>
        <v xml:space="preserve"> DOOR HARDWARE (SCHEDULED BY DESCRIBING PRODUCTS)</v>
      </c>
      <c r="F355" s="533" t="s">
        <v>1321</v>
      </c>
      <c r="G355" s="533" t="s">
        <v>2722</v>
      </c>
      <c r="H355" s="533">
        <v>354</v>
      </c>
      <c r="I355" s="533" t="str">
        <f t="shared" si="205"/>
        <v>Door hardware sets; including all  ironmongery and accessories as per hardware sets scheduled by describing products; as specified and as Drg. A-611</v>
      </c>
      <c r="J355" s="533" t="str">
        <f t="shared" si="205"/>
        <v>For non fire rated doors</v>
      </c>
      <c r="K355" s="87" t="s">
        <v>19</v>
      </c>
      <c r="L355" s="87" t="s">
        <v>329</v>
      </c>
      <c r="M355" s="445">
        <v>1</v>
      </c>
      <c r="N355" s="442" t="s">
        <v>39</v>
      </c>
      <c r="O355" s="750" t="s">
        <v>2785</v>
      </c>
      <c r="P355" s="750" t="s">
        <v>2785</v>
      </c>
      <c r="Q355" s="25" t="str">
        <f t="shared" si="206"/>
        <v>included</v>
      </c>
      <c r="R355" s="729" t="str">
        <f t="shared" si="207"/>
        <v>included</v>
      </c>
      <c r="S355" s="87"/>
      <c r="T355" s="87"/>
      <c r="U355" s="445"/>
      <c r="V355" s="442"/>
      <c r="W355" s="750"/>
      <c r="X355" s="750"/>
    </row>
    <row r="356" spans="1:24" ht="16.5" thickBot="1">
      <c r="A356" s="533" t="s">
        <v>2727</v>
      </c>
      <c r="B356" s="533">
        <v>8</v>
      </c>
      <c r="C356" s="533" t="s">
        <v>201</v>
      </c>
      <c r="D356" s="572" t="s">
        <v>2740</v>
      </c>
      <c r="E356" s="571" t="str">
        <f t="shared" si="204"/>
        <v xml:space="preserve"> DOOR HARDWARE (SCHEDULED BY DESCRIBING PRODUCTS)</v>
      </c>
      <c r="F356" s="533" t="s">
        <v>1321</v>
      </c>
      <c r="G356" s="533" t="s">
        <v>2722</v>
      </c>
      <c r="H356" s="533">
        <v>355</v>
      </c>
      <c r="I356" s="533" t="str">
        <f t="shared" ref="I356:J362" si="208">I354</f>
        <v>Door hardware sets; including all  ironmongery and accessories as per hardware sets scheduled by describing products; as specified and as Drg. A-611</v>
      </c>
      <c r="J356" s="533" t="str">
        <f t="shared" si="208"/>
        <v>For non fire rated doors</v>
      </c>
      <c r="K356" s="224" t="s">
        <v>21</v>
      </c>
      <c r="L356" s="224" t="s">
        <v>330</v>
      </c>
      <c r="M356" s="446">
        <v>1</v>
      </c>
      <c r="N356" s="441" t="s">
        <v>39</v>
      </c>
      <c r="O356" s="750" t="s">
        <v>2785</v>
      </c>
      <c r="P356" s="750" t="s">
        <v>2785</v>
      </c>
      <c r="Q356" s="25" t="str">
        <f t="shared" si="206"/>
        <v>included</v>
      </c>
      <c r="R356" s="729" t="str">
        <f t="shared" si="207"/>
        <v>included</v>
      </c>
      <c r="S356" s="224"/>
      <c r="T356" s="224"/>
      <c r="U356" s="446"/>
      <c r="V356" s="441"/>
      <c r="W356" s="750"/>
      <c r="X356" s="750"/>
    </row>
    <row r="357" spans="1:24" ht="16.5" thickBot="1">
      <c r="A357" s="533" t="s">
        <v>2727</v>
      </c>
      <c r="B357" s="533">
        <v>8</v>
      </c>
      <c r="C357" s="533" t="s">
        <v>201</v>
      </c>
      <c r="D357" s="572" t="s">
        <v>2740</v>
      </c>
      <c r="E357" s="571" t="str">
        <f t="shared" si="204"/>
        <v xml:space="preserve"> DOOR HARDWARE (SCHEDULED BY DESCRIBING PRODUCTS)</v>
      </c>
      <c r="F357" s="533" t="s">
        <v>1321</v>
      </c>
      <c r="G357" s="533" t="s">
        <v>2722</v>
      </c>
      <c r="H357" s="533">
        <v>356</v>
      </c>
      <c r="I357" s="533" t="str">
        <f t="shared" si="208"/>
        <v>Door hardware sets; including all  ironmongery and accessories as per hardware sets scheduled by describing products; as specified and as Drg. A-611</v>
      </c>
      <c r="J357" s="533" t="str">
        <f t="shared" si="208"/>
        <v>For non fire rated doors</v>
      </c>
      <c r="K357" s="87" t="s">
        <v>20</v>
      </c>
      <c r="L357" s="87" t="s">
        <v>331</v>
      </c>
      <c r="M357" s="445">
        <v>1</v>
      </c>
      <c r="N357" s="442" t="s">
        <v>39</v>
      </c>
      <c r="O357" s="750" t="s">
        <v>2785</v>
      </c>
      <c r="P357" s="750" t="s">
        <v>2785</v>
      </c>
      <c r="Q357" s="25" t="str">
        <f t="shared" si="206"/>
        <v>included</v>
      </c>
      <c r="R357" s="729" t="str">
        <f t="shared" si="207"/>
        <v>included</v>
      </c>
      <c r="S357" s="87"/>
      <c r="T357" s="87"/>
      <c r="U357" s="445"/>
      <c r="V357" s="442"/>
      <c r="W357" s="750"/>
      <c r="X357" s="750"/>
    </row>
    <row r="358" spans="1:24" ht="16.5" thickBot="1">
      <c r="A358" s="533" t="s">
        <v>2727</v>
      </c>
      <c r="B358" s="533">
        <v>8</v>
      </c>
      <c r="C358" s="533" t="s">
        <v>201</v>
      </c>
      <c r="D358" s="572" t="s">
        <v>2740</v>
      </c>
      <c r="E358" s="571" t="str">
        <f t="shared" si="204"/>
        <v xml:space="preserve"> DOOR HARDWARE (SCHEDULED BY DESCRIBING PRODUCTS)</v>
      </c>
      <c r="F358" s="533" t="s">
        <v>1321</v>
      </c>
      <c r="G358" s="533" t="s">
        <v>2722</v>
      </c>
      <c r="H358" s="533">
        <v>357</v>
      </c>
      <c r="I358" s="533" t="str">
        <f t="shared" si="208"/>
        <v>Door hardware sets; including all  ironmongery and accessories as per hardware sets scheduled by describing products; as specified and as Drg. A-611</v>
      </c>
      <c r="J358" s="533" t="str">
        <f t="shared" si="208"/>
        <v>For non fire rated doors</v>
      </c>
      <c r="K358" s="224" t="s">
        <v>48</v>
      </c>
      <c r="L358" s="224" t="s">
        <v>332</v>
      </c>
      <c r="M358" s="446">
        <v>1</v>
      </c>
      <c r="N358" s="441" t="s">
        <v>39</v>
      </c>
      <c r="O358" s="750" t="s">
        <v>2785</v>
      </c>
      <c r="P358" s="750" t="s">
        <v>2785</v>
      </c>
      <c r="Q358" s="25" t="str">
        <f t="shared" si="206"/>
        <v>included</v>
      </c>
      <c r="R358" s="729" t="str">
        <f t="shared" si="207"/>
        <v>included</v>
      </c>
      <c r="S358" s="224"/>
      <c r="T358" s="224"/>
      <c r="U358" s="446"/>
      <c r="V358" s="441"/>
      <c r="W358" s="750"/>
      <c r="X358" s="750"/>
    </row>
    <row r="359" spans="1:24" ht="16.5" thickBot="1">
      <c r="A359" s="533" t="s">
        <v>2727</v>
      </c>
      <c r="B359" s="533">
        <v>8</v>
      </c>
      <c r="C359" s="533" t="s">
        <v>201</v>
      </c>
      <c r="D359" s="572" t="s">
        <v>2740</v>
      </c>
      <c r="E359" s="571" t="str">
        <f t="shared" si="204"/>
        <v xml:space="preserve"> DOOR HARDWARE (SCHEDULED BY DESCRIBING PRODUCTS)</v>
      </c>
      <c r="F359" s="533" t="s">
        <v>1321</v>
      </c>
      <c r="G359" s="533" t="s">
        <v>2722</v>
      </c>
      <c r="H359" s="533">
        <v>358</v>
      </c>
      <c r="I359" s="533" t="str">
        <f t="shared" si="208"/>
        <v>Door hardware sets; including all  ironmongery and accessories as per hardware sets scheduled by describing products; as specified and as Drg. A-611</v>
      </c>
      <c r="J359" s="533" t="str">
        <f t="shared" si="208"/>
        <v>For non fire rated doors</v>
      </c>
      <c r="K359" s="87" t="s">
        <v>21</v>
      </c>
      <c r="L359" s="87" t="s">
        <v>333</v>
      </c>
      <c r="M359" s="445">
        <v>1</v>
      </c>
      <c r="N359" s="442" t="s">
        <v>39</v>
      </c>
      <c r="O359" s="750" t="s">
        <v>2785</v>
      </c>
      <c r="P359" s="750" t="s">
        <v>2785</v>
      </c>
      <c r="Q359" s="25" t="str">
        <f t="shared" si="206"/>
        <v>included</v>
      </c>
      <c r="R359" s="729" t="str">
        <f t="shared" si="207"/>
        <v>included</v>
      </c>
      <c r="S359" s="87"/>
      <c r="T359" s="87"/>
      <c r="U359" s="445"/>
      <c r="V359" s="442"/>
      <c r="W359" s="750"/>
      <c r="X359" s="750"/>
    </row>
    <row r="360" spans="1:24" ht="16.5" thickBot="1">
      <c r="A360" s="533" t="s">
        <v>2727</v>
      </c>
      <c r="B360" s="533">
        <v>8</v>
      </c>
      <c r="C360" s="533" t="s">
        <v>201</v>
      </c>
      <c r="D360" s="572" t="s">
        <v>2740</v>
      </c>
      <c r="E360" s="571" t="str">
        <f t="shared" si="204"/>
        <v xml:space="preserve"> DOOR HARDWARE (SCHEDULED BY DESCRIBING PRODUCTS)</v>
      </c>
      <c r="F360" s="533" t="s">
        <v>1321</v>
      </c>
      <c r="G360" s="533" t="s">
        <v>2722</v>
      </c>
      <c r="H360" s="533">
        <v>359</v>
      </c>
      <c r="I360" s="533" t="str">
        <f t="shared" si="208"/>
        <v>Door hardware sets; including all  ironmongery and accessories as per hardware sets scheduled by describing products; as specified and as Drg. A-611</v>
      </c>
      <c r="J360" s="533" t="str">
        <f t="shared" si="208"/>
        <v>For non fire rated doors</v>
      </c>
      <c r="K360" s="87" t="s">
        <v>45</v>
      </c>
      <c r="L360" s="87" t="s">
        <v>334</v>
      </c>
      <c r="M360" s="445">
        <v>2</v>
      </c>
      <c r="N360" s="442" t="s">
        <v>39</v>
      </c>
      <c r="O360" s="750" t="s">
        <v>2785</v>
      </c>
      <c r="P360" s="750" t="s">
        <v>2785</v>
      </c>
      <c r="Q360" s="25" t="str">
        <f t="shared" si="206"/>
        <v>included</v>
      </c>
      <c r="R360" s="729" t="str">
        <f t="shared" si="207"/>
        <v>included</v>
      </c>
      <c r="S360" s="87"/>
      <c r="T360" s="87"/>
      <c r="U360" s="445"/>
      <c r="V360" s="442"/>
      <c r="W360" s="750"/>
      <c r="X360" s="750"/>
    </row>
    <row r="361" spans="1:24" ht="15.75">
      <c r="A361" s="533" t="s">
        <v>2727</v>
      </c>
      <c r="B361" s="533">
        <v>8</v>
      </c>
      <c r="C361" s="533" t="s">
        <v>201</v>
      </c>
      <c r="D361" s="572" t="s">
        <v>2740</v>
      </c>
      <c r="E361" s="571" t="str">
        <f t="shared" si="204"/>
        <v xml:space="preserve"> DOOR HARDWARE (SCHEDULED BY DESCRIBING PRODUCTS)</v>
      </c>
      <c r="F361" s="533" t="s">
        <v>1321</v>
      </c>
      <c r="G361" s="533" t="s">
        <v>2722</v>
      </c>
      <c r="H361" s="533">
        <v>360</v>
      </c>
      <c r="I361" s="533" t="str">
        <f t="shared" si="208"/>
        <v>Door hardware sets; including all  ironmongery and accessories as per hardware sets scheduled by describing products; as specified and as Drg. A-611</v>
      </c>
      <c r="J361" s="533" t="str">
        <f t="shared" si="208"/>
        <v>For non fire rated doors</v>
      </c>
      <c r="K361" s="87" t="s">
        <v>48</v>
      </c>
      <c r="L361" s="87" t="s">
        <v>335</v>
      </c>
      <c r="M361" s="445">
        <v>7</v>
      </c>
      <c r="N361" s="440" t="s">
        <v>39</v>
      </c>
      <c r="O361" s="750" t="s">
        <v>2785</v>
      </c>
      <c r="P361" s="750" t="s">
        <v>2785</v>
      </c>
      <c r="Q361" s="25" t="str">
        <f t="shared" si="206"/>
        <v>included</v>
      </c>
      <c r="R361" s="729" t="str">
        <f t="shared" si="207"/>
        <v>included</v>
      </c>
      <c r="S361" s="87"/>
      <c r="T361" s="87"/>
      <c r="U361" s="445"/>
      <c r="V361" s="440"/>
      <c r="W361" s="750"/>
      <c r="X361" s="750"/>
    </row>
    <row r="362" spans="1:24" ht="15.75">
      <c r="A362" s="533" t="s">
        <v>2727</v>
      </c>
      <c r="B362" s="533">
        <v>8</v>
      </c>
      <c r="C362" s="533" t="s">
        <v>201</v>
      </c>
      <c r="D362" s="572" t="s">
        <v>2740</v>
      </c>
      <c r="E362" s="571" t="str">
        <f t="shared" si="204"/>
        <v xml:space="preserve"> DOOR HARDWARE (SCHEDULED BY DESCRIBING PRODUCTS)</v>
      </c>
      <c r="F362" s="533" t="s">
        <v>1321</v>
      </c>
      <c r="G362" s="533" t="s">
        <v>2722</v>
      </c>
      <c r="H362" s="533">
        <v>361</v>
      </c>
      <c r="I362" s="533" t="str">
        <f t="shared" si="208"/>
        <v>Door hardware sets; including all  ironmongery and accessories as per hardware sets scheduled by describing products; as specified and as Drg. A-611</v>
      </c>
      <c r="J362" s="533" t="str">
        <f t="shared" si="208"/>
        <v>For non fire rated doors</v>
      </c>
      <c r="K362" s="224" t="s">
        <v>78</v>
      </c>
      <c r="L362" s="224" t="s">
        <v>336</v>
      </c>
      <c r="M362" s="446">
        <v>3</v>
      </c>
      <c r="N362" s="441" t="s">
        <v>39</v>
      </c>
      <c r="O362" s="750" t="s">
        <v>2785</v>
      </c>
      <c r="P362" s="750" t="s">
        <v>2785</v>
      </c>
      <c r="Q362" s="25" t="str">
        <f t="shared" si="206"/>
        <v>included</v>
      </c>
      <c r="R362" s="729" t="str">
        <f t="shared" si="207"/>
        <v>included</v>
      </c>
      <c r="S362" s="224"/>
      <c r="T362" s="224"/>
      <c r="U362" s="446"/>
      <c r="V362" s="441"/>
      <c r="W362" s="750"/>
      <c r="X362" s="750"/>
    </row>
    <row r="363" spans="1:24" ht="16.5" thickBot="1">
      <c r="A363" s="533" t="s">
        <v>2727</v>
      </c>
      <c r="B363" s="533">
        <v>8</v>
      </c>
      <c r="C363" s="533" t="s">
        <v>201</v>
      </c>
      <c r="D363" s="572" t="s">
        <v>2740</v>
      </c>
      <c r="E363" s="571" t="str">
        <f t="shared" si="204"/>
        <v xml:space="preserve"> DOOR HARDWARE (SCHEDULED BY DESCRIBING PRODUCTS)</v>
      </c>
      <c r="F363" s="533" t="s">
        <v>1321</v>
      </c>
      <c r="G363" s="533" t="s">
        <v>2725</v>
      </c>
      <c r="H363" s="533">
        <v>362</v>
      </c>
      <c r="I363" s="533" t="s">
        <v>312</v>
      </c>
      <c r="J363" s="533" t="str">
        <f>L363</f>
        <v>For fire rated doors</v>
      </c>
      <c r="K363" s="87"/>
      <c r="L363" s="87" t="s">
        <v>337</v>
      </c>
      <c r="M363" s="466"/>
      <c r="N363" s="440"/>
      <c r="O363" s="750"/>
      <c r="P363" s="750"/>
      <c r="Q363" s="367"/>
      <c r="S363" s="87"/>
      <c r="T363" s="87"/>
      <c r="U363" s="466"/>
      <c r="V363" s="440"/>
      <c r="W363" s="750"/>
      <c r="X363" s="750"/>
    </row>
    <row r="364" spans="1:24" ht="16.5" thickBot="1">
      <c r="A364" s="533" t="s">
        <v>2727</v>
      </c>
      <c r="B364" s="533">
        <v>8</v>
      </c>
      <c r="C364" s="533" t="s">
        <v>201</v>
      </c>
      <c r="D364" s="572" t="s">
        <v>2740</v>
      </c>
      <c r="E364" s="571" t="str">
        <f t="shared" si="204"/>
        <v xml:space="preserve"> DOOR HARDWARE (SCHEDULED BY DESCRIBING PRODUCTS)</v>
      </c>
      <c r="F364" s="533" t="s">
        <v>1321</v>
      </c>
      <c r="G364" s="533" t="s">
        <v>2722</v>
      </c>
      <c r="H364" s="533">
        <v>363</v>
      </c>
      <c r="I364" s="533" t="str">
        <f t="shared" ref="I364:J379" si="209">I362</f>
        <v>Door hardware sets; including all  ironmongery and accessories as per hardware sets scheduled by describing products; as specified and as Drg. A-611</v>
      </c>
      <c r="J364" s="533" t="str">
        <f t="shared" si="209"/>
        <v>For non fire rated doors</v>
      </c>
      <c r="K364" s="87" t="s">
        <v>50</v>
      </c>
      <c r="L364" s="87" t="s">
        <v>338</v>
      </c>
      <c r="M364" s="445">
        <v>1</v>
      </c>
      <c r="N364" s="442" t="s">
        <v>39</v>
      </c>
      <c r="O364" s="750" t="s">
        <v>2785</v>
      </c>
      <c r="P364" s="750" t="s">
        <v>2785</v>
      </c>
      <c r="Q364" s="25" t="str">
        <f t="shared" ref="Q364:Q379" si="210">O364</f>
        <v>included</v>
      </c>
      <c r="R364" s="729" t="str">
        <f t="shared" ref="R364:R379" si="211">P364</f>
        <v>included</v>
      </c>
      <c r="S364" s="87"/>
      <c r="T364" s="87"/>
      <c r="U364" s="445"/>
      <c r="V364" s="442"/>
      <c r="W364" s="750"/>
      <c r="X364" s="750"/>
    </row>
    <row r="365" spans="1:24" ht="16.5" thickBot="1">
      <c r="A365" s="533" t="s">
        <v>2727</v>
      </c>
      <c r="B365" s="533">
        <v>8</v>
      </c>
      <c r="C365" s="533" t="s">
        <v>201</v>
      </c>
      <c r="D365" s="572" t="s">
        <v>2740</v>
      </c>
      <c r="E365" s="571" t="str">
        <f t="shared" si="204"/>
        <v xml:space="preserve"> DOOR HARDWARE (SCHEDULED BY DESCRIBING PRODUCTS)</v>
      </c>
      <c r="F365" s="533" t="s">
        <v>1321</v>
      </c>
      <c r="G365" s="533" t="s">
        <v>2722</v>
      </c>
      <c r="H365" s="533">
        <v>364</v>
      </c>
      <c r="I365" s="533" t="str">
        <f t="shared" si="209"/>
        <v>Door hardware sets; including all  ironmongery and accessories as per hardware sets scheduled by describing products; as specified and as Drg. A-611</v>
      </c>
      <c r="J365" s="533" t="str">
        <f t="shared" si="209"/>
        <v>For fire rated doors</v>
      </c>
      <c r="K365" s="87" t="s">
        <v>76</v>
      </c>
      <c r="L365" s="87" t="s">
        <v>339</v>
      </c>
      <c r="M365" s="445">
        <v>1</v>
      </c>
      <c r="N365" s="442" t="s">
        <v>39</v>
      </c>
      <c r="O365" s="750" t="s">
        <v>2785</v>
      </c>
      <c r="P365" s="750" t="s">
        <v>2785</v>
      </c>
      <c r="Q365" s="25" t="str">
        <f t="shared" si="210"/>
        <v>included</v>
      </c>
      <c r="R365" s="729" t="str">
        <f t="shared" si="211"/>
        <v>included</v>
      </c>
      <c r="S365" s="87"/>
      <c r="T365" s="87"/>
      <c r="U365" s="445"/>
      <c r="V365" s="442"/>
      <c r="W365" s="750"/>
      <c r="X365" s="750"/>
    </row>
    <row r="366" spans="1:24" ht="16.5" thickBot="1">
      <c r="A366" s="533" t="s">
        <v>2727</v>
      </c>
      <c r="B366" s="533">
        <v>8</v>
      </c>
      <c r="C366" s="533" t="s">
        <v>201</v>
      </c>
      <c r="D366" s="572" t="s">
        <v>2740</v>
      </c>
      <c r="E366" s="571" t="str">
        <f t="shared" si="204"/>
        <v xml:space="preserve"> DOOR HARDWARE (SCHEDULED BY DESCRIBING PRODUCTS)</v>
      </c>
      <c r="F366" s="533" t="s">
        <v>1321</v>
      </c>
      <c r="G366" s="533" t="s">
        <v>2722</v>
      </c>
      <c r="H366" s="533">
        <v>365</v>
      </c>
      <c r="I366" s="533" t="str">
        <f t="shared" si="209"/>
        <v>Door hardware sets; including all  ironmongery and accessories as per hardware sets scheduled by describing products; as specified and as Drg. A-611</v>
      </c>
      <c r="J366" s="533" t="str">
        <f t="shared" si="209"/>
        <v>For non fire rated doors</v>
      </c>
      <c r="K366" s="224" t="s">
        <v>306</v>
      </c>
      <c r="L366" s="224" t="s">
        <v>340</v>
      </c>
      <c r="M366" s="446">
        <v>1</v>
      </c>
      <c r="N366" s="441" t="s">
        <v>39</v>
      </c>
      <c r="O366" s="750" t="s">
        <v>2785</v>
      </c>
      <c r="P366" s="750" t="s">
        <v>2785</v>
      </c>
      <c r="Q366" s="25" t="str">
        <f t="shared" si="210"/>
        <v>included</v>
      </c>
      <c r="R366" s="729" t="str">
        <f t="shared" si="211"/>
        <v>included</v>
      </c>
      <c r="S366" s="224"/>
      <c r="T366" s="224"/>
      <c r="U366" s="446"/>
      <c r="V366" s="441"/>
      <c r="W366" s="750"/>
      <c r="X366" s="750"/>
    </row>
    <row r="367" spans="1:24" ht="16.5" thickBot="1">
      <c r="A367" s="533" t="s">
        <v>2727</v>
      </c>
      <c r="B367" s="533">
        <v>8</v>
      </c>
      <c r="C367" s="533" t="s">
        <v>201</v>
      </c>
      <c r="D367" s="572" t="s">
        <v>2740</v>
      </c>
      <c r="E367" s="571" t="str">
        <f t="shared" si="204"/>
        <v xml:space="preserve"> DOOR HARDWARE (SCHEDULED BY DESCRIBING PRODUCTS)</v>
      </c>
      <c r="F367" s="533" t="s">
        <v>1321</v>
      </c>
      <c r="G367" s="533" t="s">
        <v>2722</v>
      </c>
      <c r="H367" s="533">
        <v>366</v>
      </c>
      <c r="I367" s="533" t="str">
        <f t="shared" si="209"/>
        <v>Door hardware sets; including all  ironmongery and accessories as per hardware sets scheduled by describing products; as specified and as Drg. A-611</v>
      </c>
      <c r="J367" s="533" t="str">
        <f t="shared" si="209"/>
        <v>For fire rated doors</v>
      </c>
      <c r="K367" s="87" t="s">
        <v>77</v>
      </c>
      <c r="L367" s="87" t="s">
        <v>342</v>
      </c>
      <c r="M367" s="445">
        <v>1</v>
      </c>
      <c r="N367" s="442" t="s">
        <v>39</v>
      </c>
      <c r="O367" s="750" t="s">
        <v>2785</v>
      </c>
      <c r="P367" s="750" t="s">
        <v>2785</v>
      </c>
      <c r="Q367" s="25" t="str">
        <f t="shared" si="210"/>
        <v>included</v>
      </c>
      <c r="R367" s="729" t="str">
        <f t="shared" si="211"/>
        <v>included</v>
      </c>
      <c r="S367" s="87"/>
      <c r="T367" s="87"/>
      <c r="U367" s="445"/>
      <c r="V367" s="442"/>
      <c r="W367" s="750"/>
      <c r="X367" s="750"/>
    </row>
    <row r="368" spans="1:24" ht="16.5" thickBot="1">
      <c r="A368" s="533" t="s">
        <v>2727</v>
      </c>
      <c r="B368" s="533">
        <v>8</v>
      </c>
      <c r="C368" s="533" t="s">
        <v>201</v>
      </c>
      <c r="D368" s="572" t="s">
        <v>2740</v>
      </c>
      <c r="E368" s="571" t="str">
        <f t="shared" si="204"/>
        <v xml:space="preserve"> DOOR HARDWARE (SCHEDULED BY DESCRIBING PRODUCTS)</v>
      </c>
      <c r="F368" s="533" t="s">
        <v>1321</v>
      </c>
      <c r="G368" s="533" t="s">
        <v>2722</v>
      </c>
      <c r="H368" s="533">
        <v>367</v>
      </c>
      <c r="I368" s="533" t="str">
        <f t="shared" si="209"/>
        <v>Door hardware sets; including all  ironmongery and accessories as per hardware sets scheduled by describing products; as specified and as Drg. A-611</v>
      </c>
      <c r="J368" s="533" t="str">
        <f t="shared" si="209"/>
        <v>For non fire rated doors</v>
      </c>
      <c r="K368" s="87" t="s">
        <v>78</v>
      </c>
      <c r="L368" s="87" t="s">
        <v>344</v>
      </c>
      <c r="M368" s="445">
        <v>6</v>
      </c>
      <c r="N368" s="442" t="s">
        <v>39</v>
      </c>
      <c r="O368" s="750" t="s">
        <v>2785</v>
      </c>
      <c r="P368" s="750" t="s">
        <v>2785</v>
      </c>
      <c r="Q368" s="25" t="str">
        <f t="shared" si="210"/>
        <v>included</v>
      </c>
      <c r="R368" s="729" t="str">
        <f t="shared" si="211"/>
        <v>included</v>
      </c>
      <c r="S368" s="87"/>
      <c r="T368" s="87"/>
      <c r="U368" s="445"/>
      <c r="V368" s="442"/>
      <c r="W368" s="750"/>
      <c r="X368" s="750"/>
    </row>
    <row r="369" spans="1:24" ht="15.75">
      <c r="A369" s="533" t="s">
        <v>2727</v>
      </c>
      <c r="B369" s="533">
        <v>8</v>
      </c>
      <c r="C369" s="533" t="s">
        <v>201</v>
      </c>
      <c r="D369" s="572" t="s">
        <v>2740</v>
      </c>
      <c r="E369" s="571" t="str">
        <f t="shared" si="204"/>
        <v xml:space="preserve"> DOOR HARDWARE (SCHEDULED BY DESCRIBING PRODUCTS)</v>
      </c>
      <c r="F369" s="533" t="s">
        <v>1321</v>
      </c>
      <c r="G369" s="533" t="s">
        <v>2722</v>
      </c>
      <c r="H369" s="533">
        <v>368</v>
      </c>
      <c r="I369" s="533" t="str">
        <f t="shared" si="209"/>
        <v>Door hardware sets; including all  ironmongery and accessories as per hardware sets scheduled by describing products; as specified and as Drg. A-611</v>
      </c>
      <c r="J369" s="533" t="str">
        <f t="shared" si="209"/>
        <v>For fire rated doors</v>
      </c>
      <c r="K369" s="224" t="s">
        <v>83</v>
      </c>
      <c r="L369" s="224" t="s">
        <v>345</v>
      </c>
      <c r="M369" s="446">
        <v>2</v>
      </c>
      <c r="N369" s="441" t="s">
        <v>39</v>
      </c>
      <c r="O369" s="750" t="s">
        <v>2785</v>
      </c>
      <c r="P369" s="750" t="s">
        <v>2785</v>
      </c>
      <c r="Q369" s="25" t="str">
        <f t="shared" si="210"/>
        <v>included</v>
      </c>
      <c r="R369" s="729" t="str">
        <f t="shared" si="211"/>
        <v>included</v>
      </c>
      <c r="S369" s="224"/>
      <c r="T369" s="224"/>
      <c r="U369" s="446"/>
      <c r="V369" s="441"/>
      <c r="W369" s="750"/>
      <c r="X369" s="750"/>
    </row>
    <row r="370" spans="1:24" ht="15.75">
      <c r="A370" s="533" t="s">
        <v>2727</v>
      </c>
      <c r="B370" s="533">
        <v>8</v>
      </c>
      <c r="C370" s="533" t="s">
        <v>201</v>
      </c>
      <c r="D370" s="572" t="s">
        <v>2740</v>
      </c>
      <c r="E370" s="571" t="str">
        <f t="shared" si="204"/>
        <v xml:space="preserve"> DOOR HARDWARE (SCHEDULED BY DESCRIBING PRODUCTS)</v>
      </c>
      <c r="F370" s="533" t="s">
        <v>1321</v>
      </c>
      <c r="G370" s="533" t="s">
        <v>2722</v>
      </c>
      <c r="H370" s="533">
        <v>369</v>
      </c>
      <c r="I370" s="533" t="str">
        <f t="shared" si="209"/>
        <v>Door hardware sets; including all  ironmongery and accessories as per hardware sets scheduled by describing products; as specified and as Drg. A-611</v>
      </c>
      <c r="J370" s="533" t="str">
        <f t="shared" si="209"/>
        <v>For non fire rated doors</v>
      </c>
      <c r="K370" s="224" t="s">
        <v>346</v>
      </c>
      <c r="L370" s="224" t="s">
        <v>347</v>
      </c>
      <c r="M370" s="446">
        <v>1</v>
      </c>
      <c r="N370" s="441" t="s">
        <v>39</v>
      </c>
      <c r="O370" s="750" t="s">
        <v>2785</v>
      </c>
      <c r="P370" s="750" t="s">
        <v>2785</v>
      </c>
      <c r="Q370" s="25" t="str">
        <f t="shared" si="210"/>
        <v>included</v>
      </c>
      <c r="R370" s="729" t="str">
        <f t="shared" si="211"/>
        <v>included</v>
      </c>
      <c r="S370" s="224"/>
      <c r="T370" s="224"/>
      <c r="U370" s="446"/>
      <c r="V370" s="441"/>
      <c r="W370" s="750"/>
      <c r="X370" s="750"/>
    </row>
    <row r="371" spans="1:24" ht="15.75">
      <c r="A371" s="533" t="s">
        <v>2727</v>
      </c>
      <c r="B371" s="533">
        <v>8</v>
      </c>
      <c r="C371" s="533" t="s">
        <v>201</v>
      </c>
      <c r="D371" s="572" t="s">
        <v>2740</v>
      </c>
      <c r="E371" s="571" t="str">
        <f t="shared" si="204"/>
        <v xml:space="preserve"> DOOR HARDWARE (SCHEDULED BY DESCRIBING PRODUCTS)</v>
      </c>
      <c r="F371" s="533" t="s">
        <v>1321</v>
      </c>
      <c r="G371" s="533" t="s">
        <v>2722</v>
      </c>
      <c r="H371" s="533">
        <v>370</v>
      </c>
      <c r="I371" s="533" t="str">
        <f t="shared" si="209"/>
        <v>Door hardware sets; including all  ironmongery and accessories as per hardware sets scheduled by describing products; as specified and as Drg. A-611</v>
      </c>
      <c r="J371" s="533" t="str">
        <f t="shared" si="209"/>
        <v>For fire rated doors</v>
      </c>
      <c r="K371" s="224" t="s">
        <v>13</v>
      </c>
      <c r="L371" s="224" t="s">
        <v>348</v>
      </c>
      <c r="M371" s="446">
        <v>1</v>
      </c>
      <c r="N371" s="441" t="s">
        <v>39</v>
      </c>
      <c r="O371" s="750" t="s">
        <v>2785</v>
      </c>
      <c r="P371" s="750" t="s">
        <v>2785</v>
      </c>
      <c r="Q371" s="25" t="str">
        <f t="shared" si="210"/>
        <v>included</v>
      </c>
      <c r="R371" s="729" t="str">
        <f t="shared" si="211"/>
        <v>included</v>
      </c>
      <c r="S371" s="224"/>
      <c r="T371" s="224"/>
      <c r="U371" s="446"/>
      <c r="V371" s="441"/>
      <c r="W371" s="750"/>
      <c r="X371" s="750"/>
    </row>
    <row r="372" spans="1:24" ht="15.75">
      <c r="A372" s="533" t="s">
        <v>2727</v>
      </c>
      <c r="B372" s="533">
        <v>8</v>
      </c>
      <c r="C372" s="533" t="s">
        <v>201</v>
      </c>
      <c r="D372" s="572" t="s">
        <v>2740</v>
      </c>
      <c r="E372" s="571" t="str">
        <f t="shared" si="204"/>
        <v xml:space="preserve"> DOOR HARDWARE (SCHEDULED BY DESCRIBING PRODUCTS)</v>
      </c>
      <c r="F372" s="533" t="s">
        <v>1321</v>
      </c>
      <c r="G372" s="533" t="s">
        <v>2722</v>
      </c>
      <c r="H372" s="533">
        <v>371</v>
      </c>
      <c r="I372" s="533" t="str">
        <f t="shared" si="209"/>
        <v>Door hardware sets; including all  ironmongery and accessories as per hardware sets scheduled by describing products; as specified and as Drg. A-611</v>
      </c>
      <c r="J372" s="533" t="str">
        <f t="shared" si="209"/>
        <v>For non fire rated doors</v>
      </c>
      <c r="K372" s="224" t="s">
        <v>15</v>
      </c>
      <c r="L372" s="224" t="s">
        <v>349</v>
      </c>
      <c r="M372" s="446">
        <v>1</v>
      </c>
      <c r="N372" s="441" t="s">
        <v>39</v>
      </c>
      <c r="O372" s="750" t="s">
        <v>2785</v>
      </c>
      <c r="P372" s="750" t="s">
        <v>2785</v>
      </c>
      <c r="Q372" s="25" t="str">
        <f t="shared" si="210"/>
        <v>included</v>
      </c>
      <c r="R372" s="729" t="str">
        <f t="shared" si="211"/>
        <v>included</v>
      </c>
      <c r="S372" s="224"/>
      <c r="T372" s="224"/>
      <c r="U372" s="446"/>
      <c r="V372" s="441"/>
      <c r="W372" s="750"/>
      <c r="X372" s="750"/>
    </row>
    <row r="373" spans="1:24" ht="16.5" thickBot="1">
      <c r="A373" s="533" t="s">
        <v>2727</v>
      </c>
      <c r="B373" s="533">
        <v>8</v>
      </c>
      <c r="C373" s="533" t="s">
        <v>201</v>
      </c>
      <c r="D373" s="572" t="s">
        <v>2740</v>
      </c>
      <c r="E373" s="571" t="str">
        <f t="shared" si="204"/>
        <v xml:space="preserve"> DOOR HARDWARE (SCHEDULED BY DESCRIBING PRODUCTS)</v>
      </c>
      <c r="F373" s="533" t="s">
        <v>1321</v>
      </c>
      <c r="G373" s="533" t="s">
        <v>2722</v>
      </c>
      <c r="H373" s="533">
        <v>372</v>
      </c>
      <c r="I373" s="533" t="str">
        <f t="shared" si="209"/>
        <v>Door hardware sets; including all  ironmongery and accessories as per hardware sets scheduled by describing products; as specified and as Drg. A-611</v>
      </c>
      <c r="J373" s="533" t="str">
        <f t="shared" si="209"/>
        <v>For fire rated doors</v>
      </c>
      <c r="K373" s="224" t="s">
        <v>17</v>
      </c>
      <c r="L373" s="224" t="s">
        <v>350</v>
      </c>
      <c r="M373" s="446">
        <v>1</v>
      </c>
      <c r="N373" s="441" t="s">
        <v>39</v>
      </c>
      <c r="O373" s="750" t="s">
        <v>2785</v>
      </c>
      <c r="P373" s="750" t="s">
        <v>2785</v>
      </c>
      <c r="Q373" s="25" t="str">
        <f t="shared" si="210"/>
        <v>included</v>
      </c>
      <c r="R373" s="729" t="str">
        <f t="shared" si="211"/>
        <v>included</v>
      </c>
      <c r="S373" s="224"/>
      <c r="T373" s="224"/>
      <c r="U373" s="446"/>
      <c r="V373" s="441"/>
      <c r="W373" s="750"/>
      <c r="X373" s="750"/>
    </row>
    <row r="374" spans="1:24" ht="16.5" thickBot="1">
      <c r="A374" s="533" t="s">
        <v>2727</v>
      </c>
      <c r="B374" s="533">
        <v>8</v>
      </c>
      <c r="C374" s="533" t="s">
        <v>201</v>
      </c>
      <c r="D374" s="572" t="s">
        <v>2740</v>
      </c>
      <c r="E374" s="571" t="str">
        <f t="shared" si="204"/>
        <v xml:space="preserve"> DOOR HARDWARE (SCHEDULED BY DESCRIBING PRODUCTS)</v>
      </c>
      <c r="F374" s="533" t="s">
        <v>1321</v>
      </c>
      <c r="G374" s="533" t="s">
        <v>2722</v>
      </c>
      <c r="H374" s="533">
        <v>373</v>
      </c>
      <c r="I374" s="533" t="str">
        <f t="shared" si="209"/>
        <v>Door hardware sets; including all  ironmongery and accessories as per hardware sets scheduled by describing products; as specified and as Drg. A-611</v>
      </c>
      <c r="J374" s="533" t="str">
        <f t="shared" si="209"/>
        <v>For non fire rated doors</v>
      </c>
      <c r="K374" s="87" t="s">
        <v>13</v>
      </c>
      <c r="L374" s="87" t="s">
        <v>351</v>
      </c>
      <c r="M374" s="445">
        <v>1</v>
      </c>
      <c r="N374" s="442" t="s">
        <v>39</v>
      </c>
      <c r="O374" s="750" t="s">
        <v>2785</v>
      </c>
      <c r="P374" s="750" t="s">
        <v>2785</v>
      </c>
      <c r="Q374" s="25" t="str">
        <f t="shared" si="210"/>
        <v>included</v>
      </c>
      <c r="R374" s="729" t="str">
        <f t="shared" si="211"/>
        <v>included</v>
      </c>
      <c r="S374" s="87"/>
      <c r="T374" s="87"/>
      <c r="U374" s="445"/>
      <c r="V374" s="442"/>
      <c r="W374" s="750"/>
      <c r="X374" s="750"/>
    </row>
    <row r="375" spans="1:24" ht="16.5" thickBot="1">
      <c r="A375" s="533" t="s">
        <v>2727</v>
      </c>
      <c r="B375" s="533">
        <v>8</v>
      </c>
      <c r="C375" s="533" t="s">
        <v>201</v>
      </c>
      <c r="D375" s="572" t="s">
        <v>2740</v>
      </c>
      <c r="E375" s="571" t="str">
        <f t="shared" si="204"/>
        <v xml:space="preserve"> DOOR HARDWARE (SCHEDULED BY DESCRIBING PRODUCTS)</v>
      </c>
      <c r="F375" s="533" t="s">
        <v>1321</v>
      </c>
      <c r="G375" s="533" t="s">
        <v>2722</v>
      </c>
      <c r="H375" s="533">
        <v>374</v>
      </c>
      <c r="I375" s="533" t="str">
        <f t="shared" si="209"/>
        <v>Door hardware sets; including all  ironmongery and accessories as per hardware sets scheduled by describing products; as specified and as Drg. A-611</v>
      </c>
      <c r="J375" s="533" t="str">
        <f t="shared" si="209"/>
        <v>For fire rated doors</v>
      </c>
      <c r="K375" s="224" t="s">
        <v>20</v>
      </c>
      <c r="L375" s="224" t="s">
        <v>352</v>
      </c>
      <c r="M375" s="446">
        <v>1</v>
      </c>
      <c r="N375" s="441" t="s">
        <v>39</v>
      </c>
      <c r="O375" s="750" t="s">
        <v>2785</v>
      </c>
      <c r="P375" s="750" t="s">
        <v>2785</v>
      </c>
      <c r="Q375" s="25" t="str">
        <f t="shared" si="210"/>
        <v>included</v>
      </c>
      <c r="R375" s="729" t="str">
        <f t="shared" si="211"/>
        <v>included</v>
      </c>
      <c r="S375" s="224"/>
      <c r="T375" s="224"/>
      <c r="U375" s="446"/>
      <c r="V375" s="441"/>
      <c r="W375" s="750"/>
      <c r="X375" s="750"/>
    </row>
    <row r="376" spans="1:24" ht="16.5" thickBot="1">
      <c r="A376" s="533" t="s">
        <v>2727</v>
      </c>
      <c r="B376" s="533">
        <v>8</v>
      </c>
      <c r="C376" s="533" t="s">
        <v>201</v>
      </c>
      <c r="D376" s="572" t="s">
        <v>2740</v>
      </c>
      <c r="E376" s="571" t="str">
        <f t="shared" si="204"/>
        <v xml:space="preserve"> DOOR HARDWARE (SCHEDULED BY DESCRIBING PRODUCTS)</v>
      </c>
      <c r="F376" s="533" t="s">
        <v>1321</v>
      </c>
      <c r="G376" s="533" t="s">
        <v>2722</v>
      </c>
      <c r="H376" s="533">
        <v>375</v>
      </c>
      <c r="I376" s="533" t="str">
        <f t="shared" si="209"/>
        <v>Door hardware sets; including all  ironmongery and accessories as per hardware sets scheduled by describing products; as specified and as Drg. A-611</v>
      </c>
      <c r="J376" s="533" t="str">
        <f t="shared" si="209"/>
        <v>For non fire rated doors</v>
      </c>
      <c r="K376" s="87" t="s">
        <v>15</v>
      </c>
      <c r="L376" s="87" t="s">
        <v>353</v>
      </c>
      <c r="M376" s="445">
        <v>1</v>
      </c>
      <c r="N376" s="442" t="s">
        <v>39</v>
      </c>
      <c r="O376" s="750" t="s">
        <v>2785</v>
      </c>
      <c r="P376" s="750" t="s">
        <v>2785</v>
      </c>
      <c r="Q376" s="25" t="str">
        <f t="shared" si="210"/>
        <v>included</v>
      </c>
      <c r="R376" s="729" t="str">
        <f t="shared" si="211"/>
        <v>included</v>
      </c>
      <c r="S376" s="87"/>
      <c r="T376" s="87"/>
      <c r="U376" s="445"/>
      <c r="V376" s="442"/>
      <c r="W376" s="750"/>
      <c r="X376" s="750"/>
    </row>
    <row r="377" spans="1:24" ht="16.5" thickBot="1">
      <c r="A377" s="533" t="s">
        <v>2727</v>
      </c>
      <c r="B377" s="533">
        <v>8</v>
      </c>
      <c r="C377" s="533" t="s">
        <v>201</v>
      </c>
      <c r="D377" s="572" t="s">
        <v>2740</v>
      </c>
      <c r="E377" s="571" t="str">
        <f t="shared" si="204"/>
        <v xml:space="preserve"> DOOR HARDWARE (SCHEDULED BY DESCRIBING PRODUCTS)</v>
      </c>
      <c r="F377" s="533" t="s">
        <v>1321</v>
      </c>
      <c r="G377" s="533" t="s">
        <v>2722</v>
      </c>
      <c r="H377" s="533">
        <v>376</v>
      </c>
      <c r="I377" s="533" t="str">
        <f t="shared" si="209"/>
        <v>Door hardware sets; including all  ironmongery and accessories as per hardware sets scheduled by describing products; as specified and as Drg. A-611</v>
      </c>
      <c r="J377" s="533" t="str">
        <f t="shared" si="209"/>
        <v>For fire rated doors</v>
      </c>
      <c r="K377" s="224" t="s">
        <v>45</v>
      </c>
      <c r="L377" s="224" t="s">
        <v>354</v>
      </c>
      <c r="M377" s="446">
        <v>1</v>
      </c>
      <c r="N377" s="441" t="s">
        <v>39</v>
      </c>
      <c r="O377" s="750" t="s">
        <v>2785</v>
      </c>
      <c r="P377" s="750" t="s">
        <v>2785</v>
      </c>
      <c r="Q377" s="25" t="str">
        <f t="shared" si="210"/>
        <v>included</v>
      </c>
      <c r="R377" s="729" t="str">
        <f t="shared" si="211"/>
        <v>included</v>
      </c>
      <c r="S377" s="224"/>
      <c r="T377" s="224"/>
      <c r="U377" s="446"/>
      <c r="V377" s="441"/>
      <c r="W377" s="750"/>
      <c r="X377" s="750"/>
    </row>
    <row r="378" spans="1:24" ht="16.5" thickBot="1">
      <c r="A378" s="533" t="s">
        <v>2727</v>
      </c>
      <c r="B378" s="533">
        <v>8</v>
      </c>
      <c r="C378" s="533" t="s">
        <v>201</v>
      </c>
      <c r="D378" s="572" t="s">
        <v>2740</v>
      </c>
      <c r="E378" s="571" t="str">
        <f t="shared" si="204"/>
        <v xml:space="preserve"> DOOR HARDWARE (SCHEDULED BY DESCRIBING PRODUCTS)</v>
      </c>
      <c r="F378" s="533" t="s">
        <v>1321</v>
      </c>
      <c r="G378" s="533" t="s">
        <v>2722</v>
      </c>
      <c r="H378" s="533">
        <v>377</v>
      </c>
      <c r="I378" s="533" t="str">
        <f t="shared" si="209"/>
        <v>Door hardware sets; including all  ironmongery and accessories as per hardware sets scheduled by describing products; as specified and as Drg. A-611</v>
      </c>
      <c r="J378" s="533" t="str">
        <f t="shared" si="209"/>
        <v>For non fire rated doors</v>
      </c>
      <c r="K378" s="87" t="s">
        <v>17</v>
      </c>
      <c r="L378" s="87" t="s">
        <v>355</v>
      </c>
      <c r="M378" s="445">
        <v>2</v>
      </c>
      <c r="N378" s="442" t="s">
        <v>39</v>
      </c>
      <c r="O378" s="750" t="s">
        <v>2785</v>
      </c>
      <c r="P378" s="750" t="s">
        <v>2785</v>
      </c>
      <c r="Q378" s="25" t="str">
        <f t="shared" si="210"/>
        <v>included</v>
      </c>
      <c r="R378" s="729" t="str">
        <f t="shared" si="211"/>
        <v>included</v>
      </c>
      <c r="S378" s="87"/>
      <c r="T378" s="87"/>
      <c r="U378" s="445"/>
      <c r="V378" s="442"/>
      <c r="W378" s="750"/>
      <c r="X378" s="750"/>
    </row>
    <row r="379" spans="1:24" ht="16.5" thickBot="1">
      <c r="A379" s="533" t="s">
        <v>2727</v>
      </c>
      <c r="B379" s="533">
        <v>8</v>
      </c>
      <c r="C379" s="533" t="s">
        <v>201</v>
      </c>
      <c r="D379" s="572" t="s">
        <v>2740</v>
      </c>
      <c r="E379" s="571" t="str">
        <f t="shared" si="204"/>
        <v xml:space="preserve"> DOOR HARDWARE (SCHEDULED BY DESCRIBING PRODUCTS)</v>
      </c>
      <c r="F379" s="533" t="s">
        <v>1321</v>
      </c>
      <c r="G379" s="533" t="s">
        <v>2722</v>
      </c>
      <c r="H379" s="533">
        <v>378</v>
      </c>
      <c r="I379" s="533" t="str">
        <f t="shared" si="209"/>
        <v>Door hardware sets; including all  ironmongery and accessories as per hardware sets scheduled by describing products; as specified and as Drg. A-611</v>
      </c>
      <c r="J379" s="533" t="str">
        <f t="shared" si="209"/>
        <v>For fire rated doors</v>
      </c>
      <c r="K379" s="87" t="s">
        <v>19</v>
      </c>
      <c r="L379" s="87" t="s">
        <v>356</v>
      </c>
      <c r="M379" s="445">
        <v>2</v>
      </c>
      <c r="N379" s="442" t="s">
        <v>39</v>
      </c>
      <c r="O379" s="750" t="s">
        <v>2785</v>
      </c>
      <c r="P379" s="750" t="s">
        <v>2785</v>
      </c>
      <c r="Q379" s="25" t="str">
        <f t="shared" si="210"/>
        <v>included</v>
      </c>
      <c r="R379" s="729" t="str">
        <f t="shared" si="211"/>
        <v>included</v>
      </c>
      <c r="S379" s="87"/>
      <c r="T379" s="87"/>
      <c r="U379" s="445"/>
      <c r="V379" s="442"/>
      <c r="W379" s="750"/>
      <c r="X379" s="750"/>
    </row>
    <row r="380" spans="1:24" ht="15.75">
      <c r="A380" s="533" t="s">
        <v>2727</v>
      </c>
      <c r="B380" s="533">
        <v>8</v>
      </c>
      <c r="C380" s="533" t="s">
        <v>201</v>
      </c>
      <c r="D380" s="572" t="s">
        <v>2740</v>
      </c>
      <c r="E380" s="571" t="str">
        <f t="shared" si="204"/>
        <v xml:space="preserve"> DOOR HARDWARE (SCHEDULED BY DESCRIBING PRODUCTS)</v>
      </c>
      <c r="F380" s="533" t="s">
        <v>1321</v>
      </c>
      <c r="G380" s="533" t="s">
        <v>2725</v>
      </c>
      <c r="H380" s="533">
        <v>379</v>
      </c>
      <c r="I380" s="533" t="str">
        <f t="shared" ref="I380:J385" si="212">I378</f>
        <v>Door hardware sets; including all  ironmongery and accessories as per hardware sets scheduled by describing products; as specified and as Drg. A-611</v>
      </c>
      <c r="J380" s="533" t="str">
        <f t="shared" si="212"/>
        <v>For non fire rated doors</v>
      </c>
      <c r="K380" s="96" t="s">
        <v>357</v>
      </c>
      <c r="L380" s="96"/>
      <c r="M380" s="445"/>
      <c r="N380" s="440"/>
      <c r="O380" s="750"/>
      <c r="P380" s="796"/>
      <c r="Q380" s="447"/>
      <c r="S380" s="96"/>
      <c r="T380" s="96"/>
      <c r="U380" s="445"/>
      <c r="V380" s="440"/>
      <c r="W380" s="750"/>
      <c r="X380" s="796"/>
    </row>
    <row r="381" spans="1:24" ht="15.75">
      <c r="A381" s="533" t="s">
        <v>2727</v>
      </c>
      <c r="B381" s="533">
        <v>8</v>
      </c>
      <c r="C381" s="533" t="s">
        <v>201</v>
      </c>
      <c r="D381" s="10" t="s">
        <v>22</v>
      </c>
      <c r="E381" s="10" t="s">
        <v>22</v>
      </c>
      <c r="G381" s="533" t="s">
        <v>2724</v>
      </c>
      <c r="H381" s="533">
        <v>380</v>
      </c>
      <c r="I381" s="533" t="str">
        <f t="shared" si="212"/>
        <v>Door hardware sets; including all  ironmongery and accessories as per hardware sets scheduled by describing products; as specified and as Drg. A-611</v>
      </c>
      <c r="J381" s="533" t="str">
        <f t="shared" si="212"/>
        <v>For fire rated doors</v>
      </c>
      <c r="K381" s="87" t="s">
        <v>22</v>
      </c>
      <c r="L381" s="87"/>
      <c r="M381" s="445"/>
      <c r="N381" s="440"/>
      <c r="O381" s="750" t="s">
        <v>8</v>
      </c>
      <c r="P381" s="750">
        <f>SUM(P230:P379)</f>
        <v>56144</v>
      </c>
      <c r="Q381" s="440"/>
      <c r="S381" s="87"/>
      <c r="T381" s="87"/>
      <c r="U381" s="445"/>
      <c r="V381" s="440"/>
      <c r="W381" s="750"/>
      <c r="X381" s="750"/>
    </row>
    <row r="382" spans="1:24" ht="15.75">
      <c r="A382" s="533" t="s">
        <v>2727</v>
      </c>
      <c r="B382" s="533">
        <v>9</v>
      </c>
      <c r="C382" s="533" t="s">
        <v>359</v>
      </c>
      <c r="D382" s="572" t="s">
        <v>1698</v>
      </c>
      <c r="E382" s="571" t="s">
        <v>1233</v>
      </c>
      <c r="F382" s="533" t="str">
        <f t="shared" ref="F382:F445" si="213">VLOOKUP(D:D,trade,3,FALSE)</f>
        <v>AR</v>
      </c>
      <c r="G382" s="533" t="s">
        <v>2725</v>
      </c>
      <c r="H382" s="533">
        <v>381</v>
      </c>
      <c r="I382" s="533" t="str">
        <f t="shared" si="212"/>
        <v>Door hardware sets; including all  ironmongery and accessories as per hardware sets scheduled by describing products; as specified and as Drg. A-611</v>
      </c>
      <c r="J382" s="533" t="str">
        <f t="shared" si="212"/>
        <v>For non fire rated doors</v>
      </c>
      <c r="K382" s="87"/>
      <c r="L382" s="87"/>
      <c r="M382" s="87" t="s">
        <v>358</v>
      </c>
      <c r="N382" s="196"/>
      <c r="O382" s="801"/>
      <c r="P382" s="802"/>
      <c r="Q382" s="92"/>
      <c r="S382" s="87"/>
      <c r="T382" s="87"/>
      <c r="U382" s="87"/>
      <c r="V382" s="196"/>
      <c r="W382" s="801"/>
      <c r="X382" s="802"/>
    </row>
    <row r="383" spans="1:24" ht="15.75">
      <c r="A383" s="533" t="s">
        <v>2727</v>
      </c>
      <c r="B383" s="533">
        <v>9</v>
      </c>
      <c r="C383" s="533" t="s">
        <v>359</v>
      </c>
      <c r="D383" s="572" t="s">
        <v>1698</v>
      </c>
      <c r="E383" s="571" t="s">
        <v>1233</v>
      </c>
      <c r="F383" s="533" t="str">
        <f t="shared" si="213"/>
        <v>AR</v>
      </c>
      <c r="G383" s="533" t="s">
        <v>2725</v>
      </c>
      <c r="H383" s="533">
        <v>382</v>
      </c>
      <c r="I383" s="533" t="str">
        <f t="shared" si="212"/>
        <v>Door hardware sets; including all  ironmongery and accessories as per hardware sets scheduled by describing products; as specified and as Drg. A-611</v>
      </c>
      <c r="J383" s="533" t="str">
        <f t="shared" si="212"/>
        <v>For fire rated doors</v>
      </c>
      <c r="K383" s="87"/>
      <c r="L383" s="87"/>
      <c r="M383" s="87" t="s">
        <v>359</v>
      </c>
      <c r="N383" s="196"/>
      <c r="O383" s="801"/>
      <c r="P383" s="802"/>
      <c r="Q383" s="92"/>
      <c r="S383" s="87"/>
      <c r="T383" s="87"/>
      <c r="U383" s="87"/>
      <c r="V383" s="196"/>
      <c r="W383" s="801"/>
      <c r="X383" s="802"/>
    </row>
    <row r="384" spans="1:24" ht="15.75">
      <c r="A384" s="533" t="s">
        <v>2727</v>
      </c>
      <c r="B384" s="533">
        <v>9</v>
      </c>
      <c r="C384" s="533" t="s">
        <v>359</v>
      </c>
      <c r="D384" s="572" t="s">
        <v>1698</v>
      </c>
      <c r="E384" s="571" t="s">
        <v>1233</v>
      </c>
      <c r="F384" s="533" t="str">
        <f t="shared" si="213"/>
        <v>AR</v>
      </c>
      <c r="G384" s="533" t="s">
        <v>2725</v>
      </c>
      <c r="H384" s="533">
        <v>383</v>
      </c>
      <c r="I384" s="533" t="str">
        <f t="shared" si="212"/>
        <v>Door hardware sets; including all  ironmongery and accessories as per hardware sets scheduled by describing products; as specified and as Drg. A-611</v>
      </c>
      <c r="J384" s="533" t="str">
        <f t="shared" si="212"/>
        <v>For non fire rated doors</v>
      </c>
      <c r="K384" s="96" t="s">
        <v>2</v>
      </c>
      <c r="L384" s="96" t="s">
        <v>360</v>
      </c>
      <c r="M384" s="96" t="s">
        <v>4</v>
      </c>
      <c r="N384" s="196" t="s">
        <v>5</v>
      </c>
      <c r="O384" s="788" t="s">
        <v>6</v>
      </c>
      <c r="P384" s="788" t="s">
        <v>7</v>
      </c>
      <c r="Q384" s="93"/>
      <c r="S384" s="96"/>
      <c r="T384" s="96"/>
      <c r="U384" s="96"/>
      <c r="V384" s="196"/>
      <c r="W384" s="788"/>
      <c r="X384" s="788"/>
    </row>
    <row r="385" spans="1:24" ht="15.75">
      <c r="A385" s="533" t="s">
        <v>2727</v>
      </c>
      <c r="B385" s="533">
        <v>9</v>
      </c>
      <c r="C385" s="533" t="s">
        <v>359</v>
      </c>
      <c r="D385" s="572" t="s">
        <v>1698</v>
      </c>
      <c r="E385" s="571" t="s">
        <v>1233</v>
      </c>
      <c r="F385" s="533" t="str">
        <f t="shared" si="213"/>
        <v>AR</v>
      </c>
      <c r="G385" s="533" t="s">
        <v>2725</v>
      </c>
      <c r="H385" s="533">
        <v>384</v>
      </c>
      <c r="I385" s="533" t="str">
        <f t="shared" si="212"/>
        <v>Door hardware sets; including all  ironmongery and accessories as per hardware sets scheduled by describing products; as specified and as Drg. A-611</v>
      </c>
      <c r="J385" s="533" t="str">
        <f t="shared" si="212"/>
        <v>For fire rated doors</v>
      </c>
      <c r="K385" s="87"/>
      <c r="L385" s="87"/>
      <c r="M385" s="87"/>
      <c r="N385" s="89"/>
      <c r="O385" s="750"/>
      <c r="P385" s="750" t="s">
        <v>8</v>
      </c>
      <c r="Q385" s="94"/>
      <c r="S385" s="87"/>
      <c r="T385" s="87"/>
      <c r="U385" s="87"/>
      <c r="V385" s="89"/>
      <c r="W385" s="750"/>
      <c r="X385" s="750"/>
    </row>
    <row r="386" spans="1:24" ht="15.75">
      <c r="A386" s="533" t="s">
        <v>2727</v>
      </c>
      <c r="B386" s="533">
        <v>9</v>
      </c>
      <c r="C386" s="533" t="s">
        <v>359</v>
      </c>
      <c r="D386" s="572" t="s">
        <v>1698</v>
      </c>
      <c r="E386" s="571" t="s">
        <v>1233</v>
      </c>
      <c r="F386" s="533" t="str">
        <f t="shared" si="213"/>
        <v>AR</v>
      </c>
      <c r="G386" s="533" t="s">
        <v>2725</v>
      </c>
      <c r="H386" s="533">
        <v>385</v>
      </c>
      <c r="I386" s="533" t="str">
        <f t="shared" ref="I386:I387" si="214">L386</f>
        <v>092400 - PORTLAND CEMENT PLASTER</v>
      </c>
      <c r="J386" s="533" t="str">
        <f t="shared" ref="J386:J387" si="215">L386</f>
        <v>092400 - PORTLAND CEMENT PLASTER</v>
      </c>
      <c r="K386" s="87"/>
      <c r="L386" s="87" t="s">
        <v>361</v>
      </c>
      <c r="M386" s="96"/>
      <c r="N386" s="89"/>
      <c r="O386" s="803"/>
      <c r="P386" s="803"/>
      <c r="Q386" s="623"/>
      <c r="S386" s="87"/>
      <c r="T386" s="87"/>
      <c r="U386" s="96"/>
      <c r="V386" s="89"/>
      <c r="W386" s="803"/>
      <c r="X386" s="803"/>
    </row>
    <row r="387" spans="1:24" ht="16.5" thickBot="1">
      <c r="A387" s="533" t="s">
        <v>2727</v>
      </c>
      <c r="B387" s="533">
        <v>9</v>
      </c>
      <c r="C387" s="533" t="s">
        <v>359</v>
      </c>
      <c r="D387" s="572" t="s">
        <v>1698</v>
      </c>
      <c r="E387" s="571" t="str">
        <f t="shared" ref="E387:E395" si="216">E386</f>
        <v xml:space="preserve"> PORTLAND CEMENT PLASTER</v>
      </c>
      <c r="F387" s="533" t="str">
        <f t="shared" si="213"/>
        <v>AR</v>
      </c>
      <c r="G387" s="533" t="s">
        <v>2725</v>
      </c>
      <c r="H387" s="533">
        <v>386</v>
      </c>
      <c r="I387" s="533" t="str">
        <f t="shared" si="214"/>
        <v>Cement-sand plaster; plain finish; to</v>
      </c>
      <c r="J387" s="533" t="str">
        <f t="shared" si="215"/>
        <v>Cement-sand plaster; plain finish; to</v>
      </c>
      <c r="K387" s="87"/>
      <c r="L387" s="87" t="s">
        <v>362</v>
      </c>
      <c r="M387" s="96"/>
      <c r="N387" s="89"/>
      <c r="O387" s="803"/>
      <c r="P387" s="803"/>
      <c r="Q387" s="623"/>
      <c r="S387" s="87"/>
      <c r="T387" s="87"/>
      <c r="U387" s="96"/>
      <c r="V387" s="89"/>
      <c r="W387" s="803"/>
      <c r="X387" s="803"/>
    </row>
    <row r="388" spans="1:24" ht="16.5" thickBot="1">
      <c r="A388" s="533" t="s">
        <v>2727</v>
      </c>
      <c r="B388" s="533">
        <v>9</v>
      </c>
      <c r="C388" s="533" t="s">
        <v>359</v>
      </c>
      <c r="D388" s="572" t="s">
        <v>1698</v>
      </c>
      <c r="E388" s="571" t="str">
        <f t="shared" si="216"/>
        <v xml:space="preserve"> PORTLAND CEMENT PLASTER</v>
      </c>
      <c r="F388" s="533" t="str">
        <f t="shared" si="213"/>
        <v>AR</v>
      </c>
      <c r="G388" s="533" t="s">
        <v>2722</v>
      </c>
      <c r="H388" s="533">
        <v>387</v>
      </c>
      <c r="I388" s="533" t="str">
        <f t="shared" ref="I388:J393" si="217">I386</f>
        <v>092400 - PORTLAND CEMENT PLASTER</v>
      </c>
      <c r="J388" s="533" t="str">
        <f t="shared" si="217"/>
        <v>092400 - PORTLAND CEMENT PLASTER</v>
      </c>
      <c r="K388" s="87" t="s">
        <v>13</v>
      </c>
      <c r="L388" s="87" t="s">
        <v>363</v>
      </c>
      <c r="M388" s="87">
        <v>1658</v>
      </c>
      <c r="N388" s="223" t="s">
        <v>33</v>
      </c>
      <c r="O388" s="804">
        <v>11</v>
      </c>
      <c r="P388" s="748">
        <f>O388*M388</f>
        <v>18238</v>
      </c>
      <c r="Q388" s="25">
        <f t="shared" ref="Q388:Q393" si="218">O388</f>
        <v>11</v>
      </c>
      <c r="R388" s="729">
        <f t="shared" ref="R388:R393" si="219">P388</f>
        <v>18238</v>
      </c>
      <c r="S388" s="87"/>
      <c r="T388" s="87"/>
      <c r="U388" s="87"/>
      <c r="V388" s="223"/>
      <c r="W388" s="804"/>
      <c r="X388" s="748"/>
    </row>
    <row r="389" spans="1:24" ht="15.75">
      <c r="A389" s="533" t="s">
        <v>2727</v>
      </c>
      <c r="B389" s="533">
        <v>9</v>
      </c>
      <c r="C389" s="533" t="s">
        <v>359</v>
      </c>
      <c r="D389" s="572" t="s">
        <v>1698</v>
      </c>
      <c r="E389" s="571" t="str">
        <f t="shared" si="216"/>
        <v xml:space="preserve"> PORTLAND CEMENT PLASTER</v>
      </c>
      <c r="F389" s="533" t="str">
        <f t="shared" si="213"/>
        <v>AR</v>
      </c>
      <c r="G389" s="533" t="s">
        <v>2722</v>
      </c>
      <c r="H389" s="533">
        <v>388</v>
      </c>
      <c r="I389" s="533" t="str">
        <f t="shared" si="217"/>
        <v>Cement-sand plaster; plain finish; to</v>
      </c>
      <c r="J389" s="533" t="str">
        <f t="shared" si="217"/>
        <v>Cement-sand plaster; plain finish; to</v>
      </c>
      <c r="K389" s="224" t="s">
        <v>15</v>
      </c>
      <c r="L389" s="224" t="s">
        <v>364</v>
      </c>
      <c r="M389" s="224">
        <v>47</v>
      </c>
      <c r="N389" s="225" t="s">
        <v>33</v>
      </c>
      <c r="O389" s="804"/>
      <c r="P389" s="804"/>
      <c r="Q389" s="25">
        <f t="shared" si="218"/>
        <v>0</v>
      </c>
      <c r="R389" s="729">
        <f t="shared" si="219"/>
        <v>0</v>
      </c>
      <c r="S389" s="224"/>
      <c r="T389" s="224"/>
      <c r="U389" s="224"/>
      <c r="V389" s="225"/>
      <c r="W389" s="804"/>
      <c r="X389" s="804"/>
    </row>
    <row r="390" spans="1:24" ht="15.75">
      <c r="A390" s="533" t="s">
        <v>2727</v>
      </c>
      <c r="B390" s="533">
        <v>9</v>
      </c>
      <c r="C390" s="533" t="s">
        <v>359</v>
      </c>
      <c r="D390" s="572" t="s">
        <v>1698</v>
      </c>
      <c r="E390" s="571" t="str">
        <f t="shared" si="216"/>
        <v xml:space="preserve"> PORTLAND CEMENT PLASTER</v>
      </c>
      <c r="F390" s="533" t="str">
        <f t="shared" si="213"/>
        <v>AR</v>
      </c>
      <c r="G390" s="533" t="s">
        <v>2722</v>
      </c>
      <c r="H390" s="533">
        <v>389</v>
      </c>
      <c r="I390" s="533" t="str">
        <f t="shared" si="217"/>
        <v>092400 - PORTLAND CEMENT PLASTER</v>
      </c>
      <c r="J390" s="533" t="str">
        <f t="shared" si="217"/>
        <v>092400 - PORTLAND CEMENT PLASTER</v>
      </c>
      <c r="K390" s="87" t="s">
        <v>15</v>
      </c>
      <c r="L390" s="87" t="s">
        <v>365</v>
      </c>
      <c r="M390" s="87">
        <v>1100</v>
      </c>
      <c r="N390" s="89" t="s">
        <v>33</v>
      </c>
      <c r="O390" s="803">
        <v>12</v>
      </c>
      <c r="P390" s="748">
        <f t="shared" ref="P390:P392" si="220">O390*M390</f>
        <v>13200</v>
      </c>
      <c r="Q390" s="25">
        <f t="shared" si="218"/>
        <v>12</v>
      </c>
      <c r="R390" s="729">
        <f t="shared" si="219"/>
        <v>13200</v>
      </c>
      <c r="S390" s="87"/>
      <c r="T390" s="87"/>
      <c r="U390" s="87"/>
      <c r="V390" s="89"/>
      <c r="W390" s="803"/>
      <c r="X390" s="748"/>
    </row>
    <row r="391" spans="1:24" ht="15.75">
      <c r="A391" s="533" t="s">
        <v>2727</v>
      </c>
      <c r="B391" s="533">
        <v>9</v>
      </c>
      <c r="C391" s="533" t="s">
        <v>359</v>
      </c>
      <c r="D391" s="572" t="s">
        <v>1698</v>
      </c>
      <c r="E391" s="571" t="str">
        <f t="shared" si="216"/>
        <v xml:space="preserve"> PORTLAND CEMENT PLASTER</v>
      </c>
      <c r="F391" s="533" t="str">
        <f t="shared" si="213"/>
        <v>AR</v>
      </c>
      <c r="G391" s="533" t="s">
        <v>2722</v>
      </c>
      <c r="H391" s="533">
        <v>390</v>
      </c>
      <c r="I391" s="533" t="str">
        <f t="shared" si="217"/>
        <v>Cement-sand plaster; plain finish; to</v>
      </c>
      <c r="J391" s="533" t="str">
        <f t="shared" si="217"/>
        <v>Cement-sand plaster; plain finish; to</v>
      </c>
      <c r="K391" s="87" t="s">
        <v>17</v>
      </c>
      <c r="L391" s="87" t="s">
        <v>366</v>
      </c>
      <c r="M391" s="87">
        <v>399</v>
      </c>
      <c r="N391" s="89" t="s">
        <v>33</v>
      </c>
      <c r="O391" s="803">
        <v>12</v>
      </c>
      <c r="P391" s="748">
        <f t="shared" si="220"/>
        <v>4788</v>
      </c>
      <c r="Q391" s="25">
        <f t="shared" si="218"/>
        <v>12</v>
      </c>
      <c r="R391" s="729">
        <f t="shared" si="219"/>
        <v>4788</v>
      </c>
      <c r="S391" s="87"/>
      <c r="T391" s="87"/>
      <c r="U391" s="87"/>
      <c r="V391" s="89"/>
      <c r="W391" s="803"/>
      <c r="X391" s="748"/>
    </row>
    <row r="392" spans="1:24" ht="15.75">
      <c r="A392" s="533" t="s">
        <v>2727</v>
      </c>
      <c r="B392" s="533">
        <v>9</v>
      </c>
      <c r="C392" s="533" t="s">
        <v>359</v>
      </c>
      <c r="D392" s="572" t="s">
        <v>1698</v>
      </c>
      <c r="E392" s="571" t="str">
        <f t="shared" si="216"/>
        <v xml:space="preserve"> PORTLAND CEMENT PLASTER</v>
      </c>
      <c r="F392" s="533" t="str">
        <f t="shared" si="213"/>
        <v>AR</v>
      </c>
      <c r="G392" s="533" t="s">
        <v>2722</v>
      </c>
      <c r="H392" s="533">
        <v>391</v>
      </c>
      <c r="I392" s="533" t="str">
        <f t="shared" si="217"/>
        <v>092400 - PORTLAND CEMENT PLASTER</v>
      </c>
      <c r="J392" s="533" t="str">
        <f t="shared" si="217"/>
        <v>092400 - PORTLAND CEMENT PLASTER</v>
      </c>
      <c r="K392" s="87" t="s">
        <v>19</v>
      </c>
      <c r="L392" s="87" t="s">
        <v>367</v>
      </c>
      <c r="M392" s="87">
        <v>137</v>
      </c>
      <c r="N392" s="89" t="s">
        <v>33</v>
      </c>
      <c r="O392" s="803">
        <v>13</v>
      </c>
      <c r="P392" s="748">
        <f t="shared" si="220"/>
        <v>1781</v>
      </c>
      <c r="Q392" s="25">
        <f t="shared" si="218"/>
        <v>13</v>
      </c>
      <c r="R392" s="729">
        <f t="shared" si="219"/>
        <v>1781</v>
      </c>
      <c r="S392" s="87"/>
      <c r="T392" s="87"/>
      <c r="U392" s="87"/>
      <c r="V392" s="89"/>
      <c r="W392" s="803"/>
      <c r="X392" s="748"/>
    </row>
    <row r="393" spans="1:24" ht="15.75">
      <c r="A393" s="533" t="s">
        <v>2727</v>
      </c>
      <c r="B393" s="533">
        <v>9</v>
      </c>
      <c r="C393" s="533" t="s">
        <v>359</v>
      </c>
      <c r="D393" s="572" t="s">
        <v>1698</v>
      </c>
      <c r="E393" s="571" t="str">
        <f t="shared" si="216"/>
        <v xml:space="preserve"> PORTLAND CEMENT PLASTER</v>
      </c>
      <c r="F393" s="533" t="str">
        <f t="shared" si="213"/>
        <v>AR</v>
      </c>
      <c r="G393" s="533" t="s">
        <v>2722</v>
      </c>
      <c r="H393" s="533">
        <v>392</v>
      </c>
      <c r="I393" s="533" t="str">
        <f t="shared" si="217"/>
        <v>Cement-sand plaster; plain finish; to</v>
      </c>
      <c r="J393" s="533" t="str">
        <f t="shared" si="217"/>
        <v>Cement-sand plaster; plain finish; to</v>
      </c>
      <c r="K393" s="224" t="s">
        <v>21</v>
      </c>
      <c r="L393" s="224" t="s">
        <v>368</v>
      </c>
      <c r="M393" s="224">
        <v>31</v>
      </c>
      <c r="N393" s="225" t="s">
        <v>33</v>
      </c>
      <c r="O393" s="803"/>
      <c r="P393" s="804"/>
      <c r="Q393" s="25">
        <f t="shared" si="218"/>
        <v>0</v>
      </c>
      <c r="R393" s="729">
        <f t="shared" si="219"/>
        <v>0</v>
      </c>
      <c r="S393" s="224"/>
      <c r="T393" s="224"/>
      <c r="U393" s="224"/>
      <c r="V393" s="225"/>
      <c r="W393" s="803"/>
      <c r="X393" s="804"/>
    </row>
    <row r="394" spans="1:24" ht="16.5" thickBot="1">
      <c r="A394" s="533" t="s">
        <v>2727</v>
      </c>
      <c r="B394" s="533">
        <v>9</v>
      </c>
      <c r="C394" s="533" t="s">
        <v>359</v>
      </c>
      <c r="D394" s="572" t="s">
        <v>1698</v>
      </c>
      <c r="E394" s="571" t="str">
        <f t="shared" si="216"/>
        <v xml:space="preserve"> PORTLAND CEMENT PLASTER</v>
      </c>
      <c r="F394" s="533" t="str">
        <f t="shared" si="213"/>
        <v>AR</v>
      </c>
      <c r="G394" s="533" t="s">
        <v>2725</v>
      </c>
      <c r="H394" s="533">
        <v>393</v>
      </c>
      <c r="I394" s="533" t="str">
        <f>L394</f>
        <v>Cement-sand plaster; finished to receive tiling; to</v>
      </c>
      <c r="J394" s="533" t="str">
        <f>L394</f>
        <v>Cement-sand plaster; finished to receive tiling; to</v>
      </c>
      <c r="K394" s="87"/>
      <c r="L394" s="87" t="s">
        <v>369</v>
      </c>
      <c r="M394" s="96"/>
      <c r="N394" s="89"/>
      <c r="O394" s="803"/>
      <c r="P394" s="805"/>
      <c r="Q394" s="94"/>
      <c r="S394" s="87"/>
      <c r="T394" s="87"/>
      <c r="U394" s="96"/>
      <c r="V394" s="89"/>
      <c r="W394" s="803"/>
      <c r="X394" s="805"/>
    </row>
    <row r="395" spans="1:24" ht="16.5" thickBot="1">
      <c r="A395" s="533" t="s">
        <v>2727</v>
      </c>
      <c r="B395" s="533">
        <v>9</v>
      </c>
      <c r="C395" s="533" t="s">
        <v>359</v>
      </c>
      <c r="D395" s="572" t="s">
        <v>1698</v>
      </c>
      <c r="E395" s="571" t="str">
        <f t="shared" si="216"/>
        <v xml:space="preserve"> PORTLAND CEMENT PLASTER</v>
      </c>
      <c r="F395" s="533" t="str">
        <f t="shared" si="213"/>
        <v>AR</v>
      </c>
      <c r="G395" s="533" t="s">
        <v>2722</v>
      </c>
      <c r="H395" s="533">
        <v>394</v>
      </c>
      <c r="I395" s="533" t="str">
        <f>I393</f>
        <v>Cement-sand plaster; plain finish; to</v>
      </c>
      <c r="J395" s="533" t="str">
        <f>J393</f>
        <v>Cement-sand plaster; plain finish; to</v>
      </c>
      <c r="K395" s="87" t="s">
        <v>20</v>
      </c>
      <c r="L395" s="87" t="s">
        <v>363</v>
      </c>
      <c r="M395" s="87">
        <v>116</v>
      </c>
      <c r="N395" s="223" t="s">
        <v>33</v>
      </c>
      <c r="O395" s="804">
        <v>7</v>
      </c>
      <c r="P395" s="748">
        <f>O395*M395</f>
        <v>812</v>
      </c>
      <c r="Q395" s="25">
        <f>O395</f>
        <v>7</v>
      </c>
      <c r="R395" s="729">
        <f>P395</f>
        <v>812</v>
      </c>
      <c r="S395" s="87"/>
      <c r="T395" s="87"/>
      <c r="U395" s="87"/>
      <c r="V395" s="223"/>
      <c r="W395" s="804"/>
      <c r="X395" s="748"/>
    </row>
    <row r="396" spans="1:24" ht="15.75">
      <c r="A396" s="533" t="s">
        <v>2727</v>
      </c>
      <c r="B396" s="533">
        <v>9</v>
      </c>
      <c r="C396" s="533" t="s">
        <v>359</v>
      </c>
      <c r="D396" s="572" t="s">
        <v>1702</v>
      </c>
      <c r="E396" s="571" t="s">
        <v>1234</v>
      </c>
      <c r="F396" s="533" t="str">
        <f t="shared" si="213"/>
        <v>AR</v>
      </c>
      <c r="G396" s="533" t="s">
        <v>2725</v>
      </c>
      <c r="H396" s="533">
        <v>395</v>
      </c>
      <c r="I396" s="533" t="str">
        <f t="shared" ref="I396:I397" si="221">L396</f>
        <v>092900 - GYPSUM BOARD</v>
      </c>
      <c r="J396" s="533" t="str">
        <f t="shared" ref="J396:J397" si="222">L396</f>
        <v>092900 - GYPSUM BOARD</v>
      </c>
      <c r="K396" s="87"/>
      <c r="L396" s="87" t="s">
        <v>370</v>
      </c>
      <c r="M396" s="96"/>
      <c r="N396" s="89"/>
      <c r="O396" s="804"/>
      <c r="P396" s="804"/>
      <c r="Q396" s="94"/>
      <c r="S396" s="87"/>
      <c r="T396" s="87"/>
      <c r="U396" s="96"/>
      <c r="V396" s="89"/>
      <c r="W396" s="804"/>
      <c r="X396" s="804"/>
    </row>
    <row r="397" spans="1:24" ht="16.5" thickBot="1">
      <c r="A397" s="533" t="s">
        <v>2727</v>
      </c>
      <c r="B397" s="533">
        <v>9</v>
      </c>
      <c r="C397" s="533" t="s">
        <v>359</v>
      </c>
      <c r="D397" s="572" t="s">
        <v>1702</v>
      </c>
      <c r="E397" s="571" t="str">
        <f t="shared" ref="E397:E398" si="223">E396</f>
        <v xml:space="preserve"> GYPSUM BOARD</v>
      </c>
      <c r="F397" s="533" t="str">
        <f t="shared" si="213"/>
        <v>AR</v>
      </c>
      <c r="G397" s="533" t="s">
        <v>2725</v>
      </c>
      <c r="H397" s="533">
        <v>396</v>
      </c>
      <c r="I397" s="533" t="str">
        <f t="shared" si="221"/>
        <v>Gypsum boards suspended ceiling; comprising gypsum board; finished to receive paint; including suspension system, acoustical sealant, upstands, edge trim, hangers, fittings and fixings; furring (vertical surfaces); complete; as specified and shown on Drawings; to</v>
      </c>
      <c r="J397" s="533" t="str">
        <f t="shared" si="222"/>
        <v>Gypsum boards suspended ceiling; comprising gypsum board; finished to receive paint; including suspension system, acoustical sealant, upstands, edge trim, hangers, fittings and fixings; furring (vertical surfaces); complete; as specified and shown on Drawings; to</v>
      </c>
      <c r="K397" s="87"/>
      <c r="L397" s="87" t="s">
        <v>371</v>
      </c>
      <c r="M397" s="96"/>
      <c r="N397" s="89"/>
      <c r="O397" s="804"/>
      <c r="P397" s="804"/>
      <c r="Q397" s="94"/>
      <c r="S397" s="87"/>
      <c r="T397" s="87"/>
      <c r="U397" s="96"/>
      <c r="V397" s="89"/>
      <c r="W397" s="804"/>
      <c r="X397" s="804"/>
    </row>
    <row r="398" spans="1:24" ht="16.5" thickBot="1">
      <c r="A398" s="533" t="s">
        <v>2727</v>
      </c>
      <c r="B398" s="533">
        <v>9</v>
      </c>
      <c r="C398" s="533" t="s">
        <v>359</v>
      </c>
      <c r="D398" s="572" t="s">
        <v>1702</v>
      </c>
      <c r="E398" s="571" t="str">
        <f t="shared" si="223"/>
        <v xml:space="preserve"> GYPSUM BOARD</v>
      </c>
      <c r="F398" s="533" t="str">
        <f t="shared" si="213"/>
        <v>AR</v>
      </c>
      <c r="G398" s="533" t="s">
        <v>2722</v>
      </c>
      <c r="H398" s="533">
        <v>397</v>
      </c>
      <c r="I398" s="533" t="str">
        <f>I396</f>
        <v>092900 - GYPSUM BOARD</v>
      </c>
      <c r="J398" s="533" t="str">
        <f>J396</f>
        <v>092900 - GYPSUM BOARD</v>
      </c>
      <c r="K398" s="87" t="s">
        <v>21</v>
      </c>
      <c r="L398" s="87" t="s">
        <v>372</v>
      </c>
      <c r="M398" s="87">
        <v>66</v>
      </c>
      <c r="N398" s="223" t="s">
        <v>33</v>
      </c>
      <c r="O398" s="804">
        <v>35</v>
      </c>
      <c r="P398" s="748">
        <f>O398*M398</f>
        <v>2310</v>
      </c>
      <c r="Q398" s="25">
        <f>O398</f>
        <v>35</v>
      </c>
      <c r="R398" s="729">
        <f>P398</f>
        <v>2310</v>
      </c>
      <c r="S398" s="87"/>
      <c r="T398" s="87"/>
      <c r="U398" s="87"/>
      <c r="V398" s="223"/>
      <c r="W398" s="804"/>
      <c r="X398" s="748"/>
    </row>
    <row r="399" spans="1:24" ht="15.75">
      <c r="A399" s="533" t="s">
        <v>2727</v>
      </c>
      <c r="B399" s="533">
        <v>9</v>
      </c>
      <c r="C399" s="533" t="s">
        <v>359</v>
      </c>
      <c r="D399" s="572" t="s">
        <v>2741</v>
      </c>
      <c r="E399" s="571" t="s">
        <v>1235</v>
      </c>
      <c r="F399" s="533" t="s">
        <v>1321</v>
      </c>
      <c r="G399" s="533" t="s">
        <v>2725</v>
      </c>
      <c r="H399" s="533">
        <v>398</v>
      </c>
      <c r="I399" s="533" t="str">
        <f t="shared" ref="I399:I400" si="224">L399</f>
        <v>093000 - TILING</v>
      </c>
      <c r="J399" s="533" t="str">
        <f t="shared" ref="J399:J400" si="225">L399</f>
        <v>093000 - TILING</v>
      </c>
      <c r="K399" s="87"/>
      <c r="L399" s="87" t="s">
        <v>373</v>
      </c>
      <c r="M399" s="96"/>
      <c r="N399" s="89"/>
      <c r="O399" s="804"/>
      <c r="P399" s="804"/>
      <c r="Q399" s="94"/>
      <c r="S399" s="87"/>
      <c r="T399" s="87"/>
      <c r="U399" s="96"/>
      <c r="V399" s="89"/>
      <c r="W399" s="804"/>
      <c r="X399" s="804"/>
    </row>
    <row r="400" spans="1:24" ht="15.75">
      <c r="A400" s="533" t="s">
        <v>2727</v>
      </c>
      <c r="B400" s="533">
        <v>9</v>
      </c>
      <c r="C400" s="533" t="s">
        <v>359</v>
      </c>
      <c r="D400" s="572" t="s">
        <v>2741</v>
      </c>
      <c r="E400" s="571" t="str">
        <f t="shared" ref="E400:E410" si="226">E399</f>
        <v xml:space="preserve"> TILING</v>
      </c>
      <c r="F400" s="533" t="s">
        <v>1321</v>
      </c>
      <c r="G400" s="533" t="s">
        <v>2725</v>
      </c>
      <c r="H400" s="533">
        <v>399</v>
      </c>
      <c r="I400" s="533" t="str">
        <f t="shared" si="224"/>
        <v>Ceramic tiles and fittings; vitrified unglazed, with non slip finish; including cement-sand screed; to</v>
      </c>
      <c r="J400" s="533" t="str">
        <f t="shared" si="225"/>
        <v>Ceramic tiles and fittings; vitrified unglazed, with non slip finish; including cement-sand screed; to</v>
      </c>
      <c r="K400" s="87"/>
      <c r="L400" s="87" t="s">
        <v>374</v>
      </c>
      <c r="M400" s="96"/>
      <c r="N400" s="89"/>
      <c r="O400" s="804"/>
      <c r="P400" s="804"/>
      <c r="Q400" s="94"/>
      <c r="S400" s="87"/>
      <c r="T400" s="87"/>
      <c r="U400" s="96"/>
      <c r="V400" s="89"/>
      <c r="W400" s="804"/>
      <c r="X400" s="804"/>
    </row>
    <row r="401" spans="1:24" ht="16.5" thickBot="1">
      <c r="A401" s="533" t="s">
        <v>2727</v>
      </c>
      <c r="B401" s="533">
        <v>9</v>
      </c>
      <c r="C401" s="533" t="s">
        <v>359</v>
      </c>
      <c r="D401" s="572" t="s">
        <v>2741</v>
      </c>
      <c r="E401" s="571" t="str">
        <f t="shared" si="226"/>
        <v xml:space="preserve"> TILING</v>
      </c>
      <c r="F401" s="533" t="s">
        <v>1321</v>
      </c>
      <c r="G401" s="533" t="s">
        <v>2722</v>
      </c>
      <c r="H401" s="533">
        <v>400</v>
      </c>
      <c r="I401" s="533" t="str">
        <f t="shared" ref="I401:J407" si="227">I399</f>
        <v>093000 - TILING</v>
      </c>
      <c r="J401" s="533" t="str">
        <f t="shared" si="227"/>
        <v>093000 - TILING</v>
      </c>
      <c r="K401" s="224" t="s">
        <v>13</v>
      </c>
      <c r="L401" s="224" t="s">
        <v>375</v>
      </c>
      <c r="M401" s="224">
        <v>42</v>
      </c>
      <c r="N401" s="225" t="s">
        <v>33</v>
      </c>
      <c r="O401" s="804"/>
      <c r="P401" s="804"/>
      <c r="Q401" s="25">
        <f t="shared" ref="Q401:Q407" si="228">O401</f>
        <v>0</v>
      </c>
      <c r="R401" s="729">
        <f t="shared" ref="R401:R407" si="229">P401</f>
        <v>0</v>
      </c>
      <c r="S401" s="224"/>
      <c r="T401" s="224"/>
      <c r="U401" s="224"/>
      <c r="V401" s="225"/>
      <c r="W401" s="804"/>
      <c r="X401" s="804"/>
    </row>
    <row r="402" spans="1:24" ht="16.5" thickBot="1">
      <c r="A402" s="533" t="s">
        <v>2727</v>
      </c>
      <c r="B402" s="533">
        <v>9</v>
      </c>
      <c r="C402" s="533" t="s">
        <v>359</v>
      </c>
      <c r="D402" s="572" t="s">
        <v>2741</v>
      </c>
      <c r="E402" s="571" t="str">
        <f t="shared" si="226"/>
        <v xml:space="preserve"> TILING</v>
      </c>
      <c r="F402" s="533" t="s">
        <v>1321</v>
      </c>
      <c r="G402" s="533" t="s">
        <v>2722</v>
      </c>
      <c r="H402" s="533">
        <v>401</v>
      </c>
      <c r="I402" s="533" t="str">
        <f t="shared" si="227"/>
        <v>Ceramic tiles and fittings; vitrified unglazed, with non slip finish; including cement-sand screed; to</v>
      </c>
      <c r="J402" s="533" t="str">
        <f t="shared" si="227"/>
        <v>Ceramic tiles and fittings; vitrified unglazed, with non slip finish; including cement-sand screed; to</v>
      </c>
      <c r="K402" s="87" t="s">
        <v>13</v>
      </c>
      <c r="L402" s="87" t="s">
        <v>376</v>
      </c>
      <c r="M402" s="87">
        <v>15</v>
      </c>
      <c r="N402" s="223" t="s">
        <v>33</v>
      </c>
      <c r="O402" s="804">
        <v>50</v>
      </c>
      <c r="P402" s="748">
        <f t="shared" ref="P402:P406" si="230">O402*M402</f>
        <v>750</v>
      </c>
      <c r="Q402" s="25">
        <f t="shared" si="228"/>
        <v>50</v>
      </c>
      <c r="R402" s="729">
        <f t="shared" si="229"/>
        <v>750</v>
      </c>
      <c r="S402" s="87"/>
      <c r="T402" s="87"/>
      <c r="U402" s="87"/>
      <c r="V402" s="223"/>
      <c r="W402" s="804"/>
      <c r="X402" s="748"/>
    </row>
    <row r="403" spans="1:24" ht="16.5" thickBot="1">
      <c r="A403" s="533" t="s">
        <v>2727</v>
      </c>
      <c r="B403" s="533">
        <v>9</v>
      </c>
      <c r="C403" s="533" t="s">
        <v>359</v>
      </c>
      <c r="D403" s="572" t="s">
        <v>2741</v>
      </c>
      <c r="E403" s="571" t="str">
        <f t="shared" si="226"/>
        <v xml:space="preserve"> TILING</v>
      </c>
      <c r="F403" s="533" t="s">
        <v>1321</v>
      </c>
      <c r="G403" s="533" t="s">
        <v>2722</v>
      </c>
      <c r="H403" s="533">
        <v>402</v>
      </c>
      <c r="I403" s="533" t="str">
        <f t="shared" si="227"/>
        <v>093000 - TILING</v>
      </c>
      <c r="J403" s="533" t="str">
        <f t="shared" si="227"/>
        <v>093000 - TILING</v>
      </c>
      <c r="K403" s="87" t="s">
        <v>15</v>
      </c>
      <c r="L403" s="87" t="s">
        <v>377</v>
      </c>
      <c r="M403" s="87">
        <v>25</v>
      </c>
      <c r="N403" s="223" t="s">
        <v>33</v>
      </c>
      <c r="O403" s="804">
        <v>50</v>
      </c>
      <c r="P403" s="748">
        <f t="shared" si="230"/>
        <v>1250</v>
      </c>
      <c r="Q403" s="25">
        <f t="shared" si="228"/>
        <v>50</v>
      </c>
      <c r="R403" s="729">
        <f t="shared" si="229"/>
        <v>1250</v>
      </c>
      <c r="S403" s="87"/>
      <c r="T403" s="87"/>
      <c r="U403" s="87"/>
      <c r="V403" s="223"/>
      <c r="W403" s="804"/>
      <c r="X403" s="748"/>
    </row>
    <row r="404" spans="1:24" ht="16.5" thickBot="1">
      <c r="A404" s="533" t="s">
        <v>2727</v>
      </c>
      <c r="B404" s="533">
        <v>9</v>
      </c>
      <c r="C404" s="533" t="s">
        <v>359</v>
      </c>
      <c r="D404" s="572" t="s">
        <v>2741</v>
      </c>
      <c r="E404" s="571" t="str">
        <f t="shared" si="226"/>
        <v xml:space="preserve"> TILING</v>
      </c>
      <c r="F404" s="533" t="s">
        <v>1321</v>
      </c>
      <c r="G404" s="533" t="s">
        <v>2722</v>
      </c>
      <c r="H404" s="533">
        <v>403</v>
      </c>
      <c r="I404" s="533" t="str">
        <f t="shared" si="227"/>
        <v>Ceramic tiles and fittings; vitrified unglazed, with non slip finish; including cement-sand screed; to</v>
      </c>
      <c r="J404" s="533" t="str">
        <f t="shared" si="227"/>
        <v>Ceramic tiles and fittings; vitrified unglazed, with non slip finish; including cement-sand screed; to</v>
      </c>
      <c r="K404" s="87" t="s">
        <v>17</v>
      </c>
      <c r="L404" s="87" t="s">
        <v>378</v>
      </c>
      <c r="M404" s="87">
        <v>31</v>
      </c>
      <c r="N404" s="223" t="s">
        <v>33</v>
      </c>
      <c r="O404" s="804">
        <v>55</v>
      </c>
      <c r="P404" s="748">
        <f t="shared" si="230"/>
        <v>1705</v>
      </c>
      <c r="Q404" s="25">
        <f t="shared" si="228"/>
        <v>55</v>
      </c>
      <c r="R404" s="729">
        <f t="shared" si="229"/>
        <v>1705</v>
      </c>
      <c r="S404" s="87"/>
      <c r="T404" s="87"/>
      <c r="U404" s="87"/>
      <c r="V404" s="223"/>
      <c r="W404" s="804"/>
      <c r="X404" s="748"/>
    </row>
    <row r="405" spans="1:24" ht="16.5" thickBot="1">
      <c r="A405" s="533" t="s">
        <v>2727</v>
      </c>
      <c r="B405" s="533">
        <v>9</v>
      </c>
      <c r="C405" s="533" t="s">
        <v>359</v>
      </c>
      <c r="D405" s="572" t="s">
        <v>2741</v>
      </c>
      <c r="E405" s="571" t="str">
        <f t="shared" si="226"/>
        <v xml:space="preserve"> TILING</v>
      </c>
      <c r="F405" s="533" t="s">
        <v>1321</v>
      </c>
      <c r="G405" s="533" t="s">
        <v>2722</v>
      </c>
      <c r="H405" s="533">
        <v>404</v>
      </c>
      <c r="I405" s="533" t="str">
        <f t="shared" si="227"/>
        <v>093000 - TILING</v>
      </c>
      <c r="J405" s="533" t="str">
        <f t="shared" si="227"/>
        <v>093000 - TILING</v>
      </c>
      <c r="K405" s="87" t="s">
        <v>19</v>
      </c>
      <c r="L405" s="87" t="s">
        <v>379</v>
      </c>
      <c r="M405" s="87">
        <v>641</v>
      </c>
      <c r="N405" s="223" t="s">
        <v>33</v>
      </c>
      <c r="O405" s="804">
        <v>50</v>
      </c>
      <c r="P405" s="748">
        <f t="shared" si="230"/>
        <v>32050</v>
      </c>
      <c r="Q405" s="25">
        <f t="shared" si="228"/>
        <v>50</v>
      </c>
      <c r="R405" s="729">
        <f t="shared" si="229"/>
        <v>32050</v>
      </c>
      <c r="S405" s="87"/>
      <c r="T405" s="87"/>
      <c r="U405" s="87"/>
      <c r="V405" s="223"/>
      <c r="W405" s="804"/>
      <c r="X405" s="748"/>
    </row>
    <row r="406" spans="1:24" ht="16.5" thickBot="1">
      <c r="A406" s="533" t="s">
        <v>2727</v>
      </c>
      <c r="B406" s="533">
        <v>9</v>
      </c>
      <c r="C406" s="533" t="s">
        <v>359</v>
      </c>
      <c r="D406" s="572" t="s">
        <v>2741</v>
      </c>
      <c r="E406" s="571" t="str">
        <f t="shared" si="226"/>
        <v xml:space="preserve"> TILING</v>
      </c>
      <c r="F406" s="533" t="s">
        <v>1321</v>
      </c>
      <c r="G406" s="533" t="s">
        <v>2722</v>
      </c>
      <c r="H406" s="533">
        <v>405</v>
      </c>
      <c r="I406" s="533" t="str">
        <f t="shared" si="227"/>
        <v>Ceramic tiles and fittings; vitrified unglazed, with non slip finish; including cement-sand screed; to</v>
      </c>
      <c r="J406" s="533" t="str">
        <f t="shared" si="227"/>
        <v>Ceramic tiles and fittings; vitrified unglazed, with non slip finish; including cement-sand screed; to</v>
      </c>
      <c r="K406" s="87" t="s">
        <v>20</v>
      </c>
      <c r="L406" s="87" t="s">
        <v>380</v>
      </c>
      <c r="M406" s="87">
        <v>533</v>
      </c>
      <c r="N406" s="223" t="s">
        <v>95</v>
      </c>
      <c r="O406" s="804">
        <v>9</v>
      </c>
      <c r="P406" s="748">
        <f t="shared" si="230"/>
        <v>4797</v>
      </c>
      <c r="Q406" s="25">
        <f t="shared" si="228"/>
        <v>9</v>
      </c>
      <c r="R406" s="729">
        <f t="shared" si="229"/>
        <v>4797</v>
      </c>
      <c r="S406" s="87"/>
      <c r="T406" s="87"/>
      <c r="U406" s="87"/>
      <c r="V406" s="223"/>
      <c r="W406" s="804"/>
      <c r="X406" s="748"/>
    </row>
    <row r="407" spans="1:24" ht="15.75">
      <c r="A407" s="533" t="s">
        <v>2727</v>
      </c>
      <c r="B407" s="533">
        <v>9</v>
      </c>
      <c r="C407" s="533" t="s">
        <v>359</v>
      </c>
      <c r="D407" s="572" t="s">
        <v>2741</v>
      </c>
      <c r="E407" s="571" t="str">
        <f t="shared" si="226"/>
        <v xml:space="preserve"> TILING</v>
      </c>
      <c r="F407" s="533" t="s">
        <v>1321</v>
      </c>
      <c r="G407" s="533" t="s">
        <v>2722</v>
      </c>
      <c r="H407" s="533">
        <v>406</v>
      </c>
      <c r="I407" s="533" t="str">
        <f t="shared" si="227"/>
        <v>093000 - TILING</v>
      </c>
      <c r="J407" s="533" t="str">
        <f t="shared" si="227"/>
        <v>093000 - TILING</v>
      </c>
      <c r="K407" s="224" t="s">
        <v>45</v>
      </c>
      <c r="L407" s="224" t="s">
        <v>381</v>
      </c>
      <c r="M407" s="224">
        <v>11</v>
      </c>
      <c r="N407" s="225" t="s">
        <v>95</v>
      </c>
      <c r="O407" s="804"/>
      <c r="P407" s="804"/>
      <c r="Q407" s="25">
        <f t="shared" si="228"/>
        <v>0</v>
      </c>
      <c r="R407" s="729">
        <f t="shared" si="229"/>
        <v>0</v>
      </c>
      <c r="S407" s="224"/>
      <c r="T407" s="224"/>
      <c r="U407" s="224"/>
      <c r="V407" s="225"/>
      <c r="W407" s="804"/>
      <c r="X407" s="804"/>
    </row>
    <row r="408" spans="1:24" ht="15.75">
      <c r="A408" s="533" t="s">
        <v>2727</v>
      </c>
      <c r="B408" s="533">
        <v>9</v>
      </c>
      <c r="C408" s="533" t="s">
        <v>359</v>
      </c>
      <c r="D408" s="572" t="s">
        <v>2741</v>
      </c>
      <c r="E408" s="571" t="str">
        <f t="shared" si="226"/>
        <v xml:space="preserve"> TILING</v>
      </c>
      <c r="F408" s="533" t="s">
        <v>1321</v>
      </c>
      <c r="G408" s="533" t="s">
        <v>2725</v>
      </c>
      <c r="H408" s="533">
        <v>407</v>
      </c>
      <c r="I408" s="533" t="str">
        <f>L408</f>
        <v>Glazed ceramic tiles and fittings; vitrified satin glazed with cushion edges and space lugs; to</v>
      </c>
      <c r="J408" s="533" t="str">
        <f>L408</f>
        <v>Glazed ceramic tiles and fittings; vitrified satin glazed with cushion edges and space lugs; to</v>
      </c>
      <c r="K408" s="87"/>
      <c r="L408" s="87" t="s">
        <v>382</v>
      </c>
      <c r="M408" s="96"/>
      <c r="N408" s="89"/>
      <c r="O408" s="804"/>
      <c r="P408" s="804"/>
      <c r="Q408" s="94"/>
      <c r="S408" s="87"/>
      <c r="T408" s="87"/>
      <c r="U408" s="96"/>
      <c r="V408" s="89"/>
      <c r="W408" s="804"/>
      <c r="X408" s="804"/>
    </row>
    <row r="409" spans="1:24" ht="16.5" thickBot="1">
      <c r="A409" s="533" t="s">
        <v>2727</v>
      </c>
      <c r="B409" s="533">
        <v>9</v>
      </c>
      <c r="C409" s="533" t="s">
        <v>359</v>
      </c>
      <c r="D409" s="572" t="s">
        <v>2741</v>
      </c>
      <c r="E409" s="571" t="str">
        <f t="shared" si="226"/>
        <v xml:space="preserve"> TILING</v>
      </c>
      <c r="F409" s="533" t="s">
        <v>1321</v>
      </c>
      <c r="G409" s="533" t="s">
        <v>2722</v>
      </c>
      <c r="H409" s="533">
        <v>408</v>
      </c>
      <c r="I409" s="533" t="str">
        <f t="shared" ref="I409:J410" si="231">I407</f>
        <v>093000 - TILING</v>
      </c>
      <c r="J409" s="533" t="str">
        <f t="shared" si="231"/>
        <v>093000 - TILING</v>
      </c>
      <c r="K409" s="224" t="s">
        <v>48</v>
      </c>
      <c r="L409" s="224" t="s">
        <v>383</v>
      </c>
      <c r="M409" s="224">
        <v>231</v>
      </c>
      <c r="N409" s="225" t="s">
        <v>33</v>
      </c>
      <c r="O409" s="804"/>
      <c r="P409" s="804"/>
      <c r="Q409" s="25">
        <f t="shared" ref="Q409:Q410" si="232">O409</f>
        <v>0</v>
      </c>
      <c r="R409" s="729">
        <f t="shared" ref="R409:R410" si="233">P409</f>
        <v>0</v>
      </c>
      <c r="S409" s="224"/>
      <c r="T409" s="224"/>
      <c r="U409" s="224"/>
      <c r="V409" s="225"/>
      <c r="W409" s="804"/>
      <c r="X409" s="804"/>
    </row>
    <row r="410" spans="1:24" ht="16.5" thickBot="1">
      <c r="A410" s="533" t="s">
        <v>2727</v>
      </c>
      <c r="B410" s="533">
        <v>9</v>
      </c>
      <c r="C410" s="533" t="s">
        <v>359</v>
      </c>
      <c r="D410" s="572" t="s">
        <v>2741</v>
      </c>
      <c r="E410" s="571" t="str">
        <f t="shared" si="226"/>
        <v xml:space="preserve"> TILING</v>
      </c>
      <c r="F410" s="533" t="s">
        <v>1321</v>
      </c>
      <c r="G410" s="533" t="s">
        <v>2722</v>
      </c>
      <c r="H410" s="533">
        <v>409</v>
      </c>
      <c r="I410" s="533" t="str">
        <f t="shared" si="231"/>
        <v>Glazed ceramic tiles and fittings; vitrified satin glazed with cushion edges and space lugs; to</v>
      </c>
      <c r="J410" s="533" t="str">
        <f t="shared" si="231"/>
        <v>Glazed ceramic tiles and fittings; vitrified satin glazed with cushion edges and space lugs; to</v>
      </c>
      <c r="K410" s="87" t="s">
        <v>21</v>
      </c>
      <c r="L410" s="87" t="s">
        <v>384</v>
      </c>
      <c r="M410" s="87">
        <v>116</v>
      </c>
      <c r="N410" s="223" t="s">
        <v>33</v>
      </c>
      <c r="O410" s="804">
        <v>35</v>
      </c>
      <c r="P410" s="748">
        <f>O410*M410</f>
        <v>4060</v>
      </c>
      <c r="Q410" s="25">
        <f t="shared" si="232"/>
        <v>35</v>
      </c>
      <c r="R410" s="729">
        <f t="shared" si="233"/>
        <v>4060</v>
      </c>
      <c r="S410" s="87"/>
      <c r="T410" s="87"/>
      <c r="U410" s="87"/>
      <c r="V410" s="223"/>
      <c r="W410" s="804"/>
      <c r="X410" s="748"/>
    </row>
    <row r="411" spans="1:24" ht="15.75">
      <c r="A411" s="533" t="s">
        <v>2727</v>
      </c>
      <c r="B411" s="533">
        <v>9</v>
      </c>
      <c r="C411" s="533" t="s">
        <v>359</v>
      </c>
      <c r="D411" s="572" t="s">
        <v>1716</v>
      </c>
      <c r="E411" s="571" t="s">
        <v>1236</v>
      </c>
      <c r="F411" s="533" t="str">
        <f t="shared" si="213"/>
        <v>AR</v>
      </c>
      <c r="G411" s="533" t="s">
        <v>2725</v>
      </c>
      <c r="H411" s="533">
        <v>410</v>
      </c>
      <c r="I411" s="533" t="str">
        <f t="shared" ref="I411:I412" si="234">L411</f>
        <v>095133 - ACOUSTICAL METAL PAN CEILINGS</v>
      </c>
      <c r="J411" s="533" t="str">
        <f t="shared" ref="J411:J412" si="235">L411</f>
        <v>095133 - ACOUSTICAL METAL PAN CEILINGS</v>
      </c>
      <c r="K411" s="87"/>
      <c r="L411" s="87" t="s">
        <v>385</v>
      </c>
      <c r="M411" s="96"/>
      <c r="N411" s="89"/>
      <c r="O411" s="804"/>
      <c r="P411" s="804"/>
      <c r="Q411" s="94"/>
      <c r="S411" s="87"/>
      <c r="T411" s="87"/>
      <c r="U411" s="96"/>
      <c r="V411" s="89"/>
      <c r="W411" s="804"/>
      <c r="X411" s="804"/>
    </row>
    <row r="412" spans="1:24" ht="15.75">
      <c r="A412" s="533" t="s">
        <v>2727</v>
      </c>
      <c r="B412" s="533">
        <v>9</v>
      </c>
      <c r="C412" s="533" t="s">
        <v>359</v>
      </c>
      <c r="D412" s="572" t="s">
        <v>1716</v>
      </c>
      <c r="E412" s="571" t="str">
        <f t="shared" ref="E412:E415" si="236">E411</f>
        <v xml:space="preserve"> ACOUSTICAL METAL PAN CEILINGS</v>
      </c>
      <c r="F412" s="533" t="str">
        <f t="shared" si="213"/>
        <v>AR</v>
      </c>
      <c r="G412" s="533" t="s">
        <v>2725</v>
      </c>
      <c r="H412" s="533">
        <v>411</v>
      </c>
      <c r="I412" s="533" t="str">
        <f t="shared" si="234"/>
        <v>Metal panel suspended ceilings; comprising 600 x 600 thick perforated aluminum panels, square edges, flat surface and polyester powder coated finish; including snap-in grid suspension system, hangers, angles and edge trims; furring (vertical surfaces); complete; complete; as specified and shown on Drawings; to</v>
      </c>
      <c r="J412" s="533" t="str">
        <f t="shared" si="235"/>
        <v>Metal panel suspended ceilings; comprising 600 x 600 thick perforated aluminum panels, square edges, flat surface and polyester powder coated finish; including snap-in grid suspension system, hangers, angles and edge trims; furring (vertical surfaces); complete; complete; as specified and shown on Drawings; to</v>
      </c>
      <c r="K412" s="87"/>
      <c r="L412" s="87" t="s">
        <v>386</v>
      </c>
      <c r="M412" s="96"/>
      <c r="N412" s="89"/>
      <c r="O412" s="804"/>
      <c r="P412" s="804"/>
      <c r="Q412" s="94"/>
      <c r="S412" s="87"/>
      <c r="T412" s="87"/>
      <c r="U412" s="96"/>
      <c r="V412" s="89"/>
      <c r="W412" s="804"/>
      <c r="X412" s="804"/>
    </row>
    <row r="413" spans="1:24" ht="15.75">
      <c r="A413" s="533" t="s">
        <v>2727</v>
      </c>
      <c r="B413" s="533">
        <v>9</v>
      </c>
      <c r="C413" s="533" t="s">
        <v>359</v>
      </c>
      <c r="D413" s="572" t="s">
        <v>1716</v>
      </c>
      <c r="E413" s="571" t="str">
        <f t="shared" si="236"/>
        <v xml:space="preserve"> ACOUSTICAL METAL PAN CEILINGS</v>
      </c>
      <c r="F413" s="533" t="str">
        <f t="shared" si="213"/>
        <v>AR</v>
      </c>
      <c r="G413" s="533" t="s">
        <v>2722</v>
      </c>
      <c r="H413" s="533">
        <v>412</v>
      </c>
      <c r="I413" s="533" t="str">
        <f>I411</f>
        <v>095133 - ACOUSTICAL METAL PAN CEILINGS</v>
      </c>
      <c r="J413" s="533" t="str">
        <f>J411</f>
        <v>095133 - ACOUSTICAL METAL PAN CEILINGS</v>
      </c>
      <c r="K413" s="87" t="s">
        <v>45</v>
      </c>
      <c r="L413" s="87" t="s">
        <v>387</v>
      </c>
      <c r="M413" s="87">
        <v>200</v>
      </c>
      <c r="N413" s="89" t="s">
        <v>33</v>
      </c>
      <c r="O413" s="804">
        <v>45</v>
      </c>
      <c r="P413" s="748">
        <f>O413*M413</f>
        <v>9000</v>
      </c>
      <c r="Q413" s="25">
        <f>O413</f>
        <v>45</v>
      </c>
      <c r="R413" s="729">
        <f>P413</f>
        <v>9000</v>
      </c>
      <c r="S413" s="87"/>
      <c r="T413" s="87"/>
      <c r="U413" s="87"/>
      <c r="V413" s="89"/>
      <c r="W413" s="804"/>
      <c r="X413" s="748"/>
    </row>
    <row r="414" spans="1:24" ht="16.5" thickBot="1">
      <c r="A414" s="533" t="s">
        <v>2727</v>
      </c>
      <c r="B414" s="533">
        <v>9</v>
      </c>
      <c r="C414" s="533" t="s">
        <v>359</v>
      </c>
      <c r="D414" s="572" t="s">
        <v>1716</v>
      </c>
      <c r="E414" s="571" t="str">
        <f t="shared" si="236"/>
        <v xml:space="preserve"> ACOUSTICAL METAL PAN CEILINGS</v>
      </c>
      <c r="F414" s="533" t="str">
        <f t="shared" si="213"/>
        <v>AR</v>
      </c>
      <c r="G414" s="533" t="s">
        <v>2725</v>
      </c>
      <c r="H414" s="533">
        <v>413</v>
      </c>
      <c r="I414" s="533" t="str">
        <f>L414</f>
        <v>Decorative suspended ceilings; comprising gypsum boards and perforated aluminum panels; including paint on gypsum, suspension system, upstands, edge trim, hangers, fittings and fixings; furring (vertical surfaces); complete; as specified and shown on Drawings; to</v>
      </c>
      <c r="J414" s="533" t="str">
        <f>L414</f>
        <v>Decorative suspended ceilings; comprising gypsum boards and perforated aluminum panels; including paint on gypsum, suspension system, upstands, edge trim, hangers, fittings and fixings; furring (vertical surfaces); complete; as specified and shown on Drawings; to</v>
      </c>
      <c r="K414" s="87"/>
      <c r="L414" s="87" t="s">
        <v>388</v>
      </c>
      <c r="M414" s="96"/>
      <c r="N414" s="89"/>
      <c r="O414" s="804"/>
      <c r="P414" s="804"/>
      <c r="Q414" s="94"/>
      <c r="S414" s="87"/>
      <c r="T414" s="87"/>
      <c r="U414" s="96"/>
      <c r="V414" s="89"/>
      <c r="W414" s="804"/>
      <c r="X414" s="804"/>
    </row>
    <row r="415" spans="1:24" ht="16.5" thickBot="1">
      <c r="A415" s="533" t="s">
        <v>2727</v>
      </c>
      <c r="B415" s="533">
        <v>9</v>
      </c>
      <c r="C415" s="533" t="s">
        <v>359</v>
      </c>
      <c r="D415" s="572" t="s">
        <v>1716</v>
      </c>
      <c r="E415" s="571" t="str">
        <f t="shared" si="236"/>
        <v xml:space="preserve"> ACOUSTICAL METAL PAN CEILINGS</v>
      </c>
      <c r="F415" s="533" t="str">
        <f t="shared" si="213"/>
        <v>AR</v>
      </c>
      <c r="G415" s="533" t="s">
        <v>2722</v>
      </c>
      <c r="H415" s="533">
        <v>414</v>
      </c>
      <c r="I415" s="533" t="str">
        <f>I413</f>
        <v>095133 - ACOUSTICAL METAL PAN CEILINGS</v>
      </c>
      <c r="J415" s="533" t="str">
        <f>J413</f>
        <v>095133 - ACOUSTICAL METAL PAN CEILINGS</v>
      </c>
      <c r="K415" s="87" t="s">
        <v>13</v>
      </c>
      <c r="L415" s="87" t="s">
        <v>387</v>
      </c>
      <c r="M415" s="87">
        <v>77</v>
      </c>
      <c r="N415" s="223" t="s">
        <v>33</v>
      </c>
      <c r="O415" s="750">
        <v>45</v>
      </c>
      <c r="P415" s="748">
        <f>O415*M415</f>
        <v>3465</v>
      </c>
      <c r="Q415" s="25">
        <f>O415</f>
        <v>45</v>
      </c>
      <c r="R415" s="729">
        <f>P415</f>
        <v>3465</v>
      </c>
      <c r="S415" s="87"/>
      <c r="T415" s="87"/>
      <c r="U415" s="87"/>
      <c r="V415" s="223"/>
      <c r="W415" s="750"/>
      <c r="X415" s="748"/>
    </row>
    <row r="416" spans="1:24" ht="15.75">
      <c r="A416" s="533" t="s">
        <v>2727</v>
      </c>
      <c r="B416" s="533">
        <v>9</v>
      </c>
      <c r="C416" s="533" t="s">
        <v>359</v>
      </c>
      <c r="D416" s="572" t="s">
        <v>1718</v>
      </c>
      <c r="E416" s="571" t="s">
        <v>1237</v>
      </c>
      <c r="F416" s="533" t="str">
        <f t="shared" si="213"/>
        <v>AR</v>
      </c>
      <c r="G416" s="533" t="s">
        <v>2725</v>
      </c>
      <c r="H416" s="533">
        <v>415</v>
      </c>
      <c r="I416" s="533" t="str">
        <f t="shared" ref="I416:I417" si="237">L416</f>
        <v>095423 - LINEAR METAL CEILINGS</v>
      </c>
      <c r="J416" s="533" t="str">
        <f t="shared" ref="J416:J417" si="238">L416</f>
        <v>095423 - LINEAR METAL CEILINGS</v>
      </c>
      <c r="K416" s="87"/>
      <c r="L416" s="87" t="s">
        <v>389</v>
      </c>
      <c r="M416" s="96"/>
      <c r="N416" s="89"/>
      <c r="O416" s="750"/>
      <c r="P416" s="804"/>
      <c r="Q416" s="94"/>
      <c r="S416" s="87"/>
      <c r="T416" s="87"/>
      <c r="U416" s="96"/>
      <c r="V416" s="89"/>
      <c r="W416" s="750"/>
      <c r="X416" s="804"/>
    </row>
    <row r="417" spans="1:24" ht="16.5" thickBot="1">
      <c r="A417" s="533" t="s">
        <v>2727</v>
      </c>
      <c r="B417" s="533">
        <v>9</v>
      </c>
      <c r="C417" s="533" t="s">
        <v>359</v>
      </c>
      <c r="D417" s="572" t="s">
        <v>1718</v>
      </c>
      <c r="E417" s="571" t="str">
        <f t="shared" ref="E417:E418" si="239">E416</f>
        <v xml:space="preserve"> LINEAR METAL CEILINGS</v>
      </c>
      <c r="F417" s="533" t="str">
        <f t="shared" si="213"/>
        <v>AR</v>
      </c>
      <c r="G417" s="533" t="s">
        <v>2725</v>
      </c>
      <c r="H417" s="533">
        <v>416</v>
      </c>
      <c r="I417" s="533" t="str">
        <f t="shared" si="237"/>
        <v>Linear metal suspended ceiling; aluminum 200 mm module strips with stove-enamelled finish; non perforated; including concealed grid suspension system; hangers; edge trims and angles; to</v>
      </c>
      <c r="J417" s="533" t="str">
        <f t="shared" si="238"/>
        <v>Linear metal suspended ceiling; aluminum 200 mm module strips with stove-enamelled finish; non perforated; including concealed grid suspension system; hangers; edge trims and angles; to</v>
      </c>
      <c r="K417" s="87"/>
      <c r="L417" s="87" t="s">
        <v>390</v>
      </c>
      <c r="M417" s="135"/>
      <c r="N417" s="89"/>
      <c r="O417" s="750"/>
      <c r="P417" s="804"/>
      <c r="Q417" s="94"/>
      <c r="S417" s="87"/>
      <c r="T417" s="87"/>
      <c r="U417" s="135"/>
      <c r="V417" s="89"/>
      <c r="W417" s="750"/>
      <c r="X417" s="804"/>
    </row>
    <row r="418" spans="1:24" ht="16.5" thickBot="1">
      <c r="A418" s="533" t="s">
        <v>2727</v>
      </c>
      <c r="B418" s="533">
        <v>9</v>
      </c>
      <c r="C418" s="533" t="s">
        <v>359</v>
      </c>
      <c r="D418" s="572" t="s">
        <v>1718</v>
      </c>
      <c r="E418" s="571" t="str">
        <f t="shared" si="239"/>
        <v xml:space="preserve"> LINEAR METAL CEILINGS</v>
      </c>
      <c r="F418" s="533" t="str">
        <f t="shared" si="213"/>
        <v>AR</v>
      </c>
      <c r="G418" s="533" t="s">
        <v>2722</v>
      </c>
      <c r="H418" s="533">
        <v>417</v>
      </c>
      <c r="I418" s="533" t="str">
        <f>I416</f>
        <v>095423 - LINEAR METAL CEILINGS</v>
      </c>
      <c r="J418" s="533" t="str">
        <f>J416</f>
        <v>095423 - LINEAR METAL CEILINGS</v>
      </c>
      <c r="K418" s="87" t="s">
        <v>15</v>
      </c>
      <c r="L418" s="87" t="s">
        <v>387</v>
      </c>
      <c r="M418" s="137">
        <v>45</v>
      </c>
      <c r="N418" s="448" t="s">
        <v>33</v>
      </c>
      <c r="O418" s="750">
        <v>75</v>
      </c>
      <c r="P418" s="748">
        <f>O418*M418</f>
        <v>3375</v>
      </c>
      <c r="Q418" s="25">
        <f>O418</f>
        <v>75</v>
      </c>
      <c r="R418" s="729">
        <f>P418</f>
        <v>3375</v>
      </c>
      <c r="S418" s="87"/>
      <c r="T418" s="87"/>
      <c r="U418" s="137"/>
      <c r="V418" s="448"/>
      <c r="W418" s="750"/>
      <c r="X418" s="748"/>
    </row>
    <row r="419" spans="1:24" ht="15.75">
      <c r="A419" s="533" t="s">
        <v>2727</v>
      </c>
      <c r="B419" s="533">
        <v>9</v>
      </c>
      <c r="C419" s="533" t="s">
        <v>359</v>
      </c>
      <c r="D419" s="572" t="s">
        <v>1730</v>
      </c>
      <c r="E419" s="571" t="s">
        <v>1238</v>
      </c>
      <c r="F419" s="533" t="str">
        <f t="shared" si="213"/>
        <v>AR</v>
      </c>
      <c r="G419" s="533" t="s">
        <v>2725</v>
      </c>
      <c r="H419" s="533">
        <v>418</v>
      </c>
      <c r="I419" s="533" t="str">
        <f t="shared" ref="I419:I420" si="240">L419</f>
        <v>096340 - STONE FLOORING</v>
      </c>
      <c r="J419" s="533" t="str">
        <f t="shared" ref="J419:J420" si="241">L419</f>
        <v>096340 - STONE FLOORING</v>
      </c>
      <c r="K419" s="87"/>
      <c r="L419" s="87" t="s">
        <v>391</v>
      </c>
      <c r="M419" s="96"/>
      <c r="N419" s="89"/>
      <c r="O419" s="750"/>
      <c r="P419" s="804"/>
      <c r="Q419" s="94"/>
      <c r="S419" s="87"/>
      <c r="T419" s="87"/>
      <c r="U419" s="96"/>
      <c r="V419" s="89"/>
      <c r="W419" s="750"/>
      <c r="X419" s="804"/>
    </row>
    <row r="420" spans="1:24" ht="16.5" thickBot="1">
      <c r="A420" s="533" t="s">
        <v>2727</v>
      </c>
      <c r="B420" s="533">
        <v>9</v>
      </c>
      <c r="C420" s="533" t="s">
        <v>359</v>
      </c>
      <c r="D420" s="572" t="s">
        <v>1730</v>
      </c>
      <c r="E420" s="571" t="str">
        <f t="shared" ref="E420:E436" si="242">E419</f>
        <v xml:space="preserve"> STONE FLOORING</v>
      </c>
      <c r="F420" s="533" t="str">
        <f t="shared" si="213"/>
        <v>AR</v>
      </c>
      <c r="G420" s="533" t="s">
        <v>2725</v>
      </c>
      <c r="H420" s="533">
        <v>419</v>
      </c>
      <c r="I420" s="533" t="str">
        <f t="shared" si="240"/>
        <v>Marble slabs and fittings; best quality, polished finish; including cement sand screed; complete; as specified and shown on Drawings</v>
      </c>
      <c r="J420" s="533" t="str">
        <f t="shared" si="241"/>
        <v>Marble slabs and fittings; best quality, polished finish; including cement sand screed; complete; as specified and shown on Drawings</v>
      </c>
      <c r="K420" s="87"/>
      <c r="L420" s="87" t="s">
        <v>392</v>
      </c>
      <c r="M420" s="96"/>
      <c r="N420" s="89"/>
      <c r="O420" s="750"/>
      <c r="P420" s="804"/>
      <c r="Q420" s="94"/>
      <c r="S420" s="87"/>
      <c r="T420" s="87"/>
      <c r="U420" s="96"/>
      <c r="V420" s="89"/>
      <c r="W420" s="750"/>
      <c r="X420" s="804"/>
    </row>
    <row r="421" spans="1:24" ht="16.5" thickBot="1">
      <c r="A421" s="533" t="s">
        <v>2727</v>
      </c>
      <c r="B421" s="533">
        <v>9</v>
      </c>
      <c r="C421" s="533" t="s">
        <v>359</v>
      </c>
      <c r="D421" s="572" t="s">
        <v>1730</v>
      </c>
      <c r="E421" s="571" t="str">
        <f t="shared" si="242"/>
        <v xml:space="preserve"> STONE FLOORING</v>
      </c>
      <c r="F421" s="533" t="str">
        <f t="shared" si="213"/>
        <v>AR</v>
      </c>
      <c r="G421" s="533" t="s">
        <v>2722</v>
      </c>
      <c r="H421" s="533">
        <v>420</v>
      </c>
      <c r="I421" s="533" t="str">
        <f t="shared" ref="I421:J427" si="243">I419</f>
        <v>096340 - STONE FLOORING</v>
      </c>
      <c r="J421" s="533" t="str">
        <f t="shared" si="243"/>
        <v>096340 - STONE FLOORING</v>
      </c>
      <c r="K421" s="87" t="s">
        <v>17</v>
      </c>
      <c r="L421" s="87" t="s">
        <v>393</v>
      </c>
      <c r="M421" s="87">
        <v>30</v>
      </c>
      <c r="N421" s="223" t="s">
        <v>95</v>
      </c>
      <c r="O421" s="750">
        <v>27</v>
      </c>
      <c r="P421" s="748">
        <f t="shared" ref="P421:P423" si="244">O421*M421</f>
        <v>810</v>
      </c>
      <c r="Q421" s="25">
        <f t="shared" ref="Q421:Q427" si="245">O421</f>
        <v>27</v>
      </c>
      <c r="R421" s="729">
        <f t="shared" ref="R421:R427" si="246">P421</f>
        <v>810</v>
      </c>
      <c r="S421" s="87"/>
      <c r="T421" s="87"/>
      <c r="U421" s="87"/>
      <c r="V421" s="223"/>
      <c r="W421" s="750"/>
      <c r="X421" s="748"/>
    </row>
    <row r="422" spans="1:24" ht="16.5" thickBot="1">
      <c r="A422" s="533" t="s">
        <v>2727</v>
      </c>
      <c r="B422" s="533">
        <v>9</v>
      </c>
      <c r="C422" s="533" t="s">
        <v>359</v>
      </c>
      <c r="D422" s="572" t="s">
        <v>1730</v>
      </c>
      <c r="E422" s="571" t="str">
        <f t="shared" si="242"/>
        <v xml:space="preserve"> STONE FLOORING</v>
      </c>
      <c r="F422" s="533" t="str">
        <f t="shared" si="213"/>
        <v>AR</v>
      </c>
      <c r="G422" s="533" t="s">
        <v>2722</v>
      </c>
      <c r="H422" s="533">
        <v>421</v>
      </c>
      <c r="I422" s="533" t="str">
        <f t="shared" si="243"/>
        <v>Marble slabs and fittings; best quality, polished finish; including cement sand screed; complete; as specified and shown on Drawings</v>
      </c>
      <c r="J422" s="533" t="str">
        <f t="shared" si="243"/>
        <v>Marble slabs and fittings; best quality, polished finish; including cement sand screed; complete; as specified and shown on Drawings</v>
      </c>
      <c r="K422" s="87" t="s">
        <v>19</v>
      </c>
      <c r="L422" s="87" t="s">
        <v>394</v>
      </c>
      <c r="M422" s="87">
        <v>16</v>
      </c>
      <c r="N422" s="223" t="s">
        <v>95</v>
      </c>
      <c r="O422" s="750">
        <v>30</v>
      </c>
      <c r="P422" s="748">
        <f t="shared" si="244"/>
        <v>480</v>
      </c>
      <c r="Q422" s="25">
        <f t="shared" si="245"/>
        <v>30</v>
      </c>
      <c r="R422" s="729">
        <f t="shared" si="246"/>
        <v>480</v>
      </c>
      <c r="S422" s="87"/>
      <c r="T422" s="87"/>
      <c r="U422" s="87"/>
      <c r="V422" s="223"/>
      <c r="W422" s="750"/>
      <c r="X422" s="748"/>
    </row>
    <row r="423" spans="1:24" ht="16.5" thickBot="1">
      <c r="A423" s="533" t="s">
        <v>2727</v>
      </c>
      <c r="B423" s="533">
        <v>9</v>
      </c>
      <c r="C423" s="533" t="s">
        <v>359</v>
      </c>
      <c r="D423" s="572" t="s">
        <v>1730</v>
      </c>
      <c r="E423" s="571" t="str">
        <f t="shared" si="242"/>
        <v xml:space="preserve"> STONE FLOORING</v>
      </c>
      <c r="F423" s="533" t="str">
        <f t="shared" si="213"/>
        <v>AR</v>
      </c>
      <c r="G423" s="533" t="s">
        <v>2722</v>
      </c>
      <c r="H423" s="533">
        <v>422</v>
      </c>
      <c r="I423" s="533" t="str">
        <f t="shared" si="243"/>
        <v>096340 - STONE FLOORING</v>
      </c>
      <c r="J423" s="533" t="str">
        <f t="shared" si="243"/>
        <v>096340 - STONE FLOORING</v>
      </c>
      <c r="K423" s="87" t="s">
        <v>20</v>
      </c>
      <c r="L423" s="87" t="s">
        <v>395</v>
      </c>
      <c r="M423" s="87">
        <v>2</v>
      </c>
      <c r="N423" s="223" t="s">
        <v>95</v>
      </c>
      <c r="O423" s="750">
        <v>30</v>
      </c>
      <c r="P423" s="748">
        <f t="shared" si="244"/>
        <v>60</v>
      </c>
      <c r="Q423" s="25">
        <f t="shared" si="245"/>
        <v>30</v>
      </c>
      <c r="R423" s="729">
        <f t="shared" si="246"/>
        <v>60</v>
      </c>
      <c r="S423" s="87"/>
      <c r="T423" s="87"/>
      <c r="U423" s="87"/>
      <c r="V423" s="223"/>
      <c r="W423" s="750"/>
      <c r="X423" s="748"/>
    </row>
    <row r="424" spans="1:24" ht="15.75">
      <c r="A424" s="533" t="s">
        <v>2727</v>
      </c>
      <c r="B424" s="533">
        <v>9</v>
      </c>
      <c r="C424" s="533" t="s">
        <v>359</v>
      </c>
      <c r="D424" s="572" t="s">
        <v>1730</v>
      </c>
      <c r="E424" s="571" t="str">
        <f t="shared" si="242"/>
        <v xml:space="preserve"> STONE FLOORING</v>
      </c>
      <c r="F424" s="533" t="str">
        <f t="shared" si="213"/>
        <v>AR</v>
      </c>
      <c r="G424" s="533" t="s">
        <v>2722</v>
      </c>
      <c r="H424" s="533">
        <v>423</v>
      </c>
      <c r="I424" s="533" t="str">
        <f t="shared" si="243"/>
        <v>Marble slabs and fittings; best quality, polished finish; including cement sand screed; complete; as specified and shown on Drawings</v>
      </c>
      <c r="J424" s="533" t="str">
        <f t="shared" si="243"/>
        <v>Marble slabs and fittings; best quality, polished finish; including cement sand screed; complete; as specified and shown on Drawings</v>
      </c>
      <c r="K424" s="224" t="s">
        <v>21</v>
      </c>
      <c r="L424" s="224" t="s">
        <v>396</v>
      </c>
      <c r="M424" s="224">
        <v>58</v>
      </c>
      <c r="N424" s="225" t="s">
        <v>95</v>
      </c>
      <c r="O424" s="750"/>
      <c r="P424" s="804"/>
      <c r="Q424" s="25">
        <f t="shared" si="245"/>
        <v>0</v>
      </c>
      <c r="R424" s="729">
        <f t="shared" si="246"/>
        <v>0</v>
      </c>
      <c r="S424" s="224"/>
      <c r="T424" s="224"/>
      <c r="U424" s="224"/>
      <c r="V424" s="225"/>
      <c r="W424" s="750"/>
      <c r="X424" s="804"/>
    </row>
    <row r="425" spans="1:24" ht="15.75">
      <c r="A425" s="533" t="s">
        <v>2727</v>
      </c>
      <c r="B425" s="533">
        <v>9</v>
      </c>
      <c r="C425" s="533" t="s">
        <v>359</v>
      </c>
      <c r="D425" s="572" t="s">
        <v>1730</v>
      </c>
      <c r="E425" s="571" t="str">
        <f t="shared" si="242"/>
        <v xml:space="preserve"> STONE FLOORING</v>
      </c>
      <c r="F425" s="533" t="str">
        <f t="shared" si="213"/>
        <v>AR</v>
      </c>
      <c r="G425" s="533" t="s">
        <v>2722</v>
      </c>
      <c r="H425" s="533">
        <v>424</v>
      </c>
      <c r="I425" s="533" t="str">
        <f t="shared" si="243"/>
        <v>096340 - STONE FLOORING</v>
      </c>
      <c r="J425" s="533" t="str">
        <f t="shared" si="243"/>
        <v>096340 - STONE FLOORING</v>
      </c>
      <c r="K425" s="224" t="s">
        <v>45</v>
      </c>
      <c r="L425" s="224" t="s">
        <v>397</v>
      </c>
      <c r="M425" s="224">
        <v>58</v>
      </c>
      <c r="N425" s="225" t="s">
        <v>95</v>
      </c>
      <c r="O425" s="750"/>
      <c r="P425" s="804"/>
      <c r="Q425" s="25">
        <f t="shared" si="245"/>
        <v>0</v>
      </c>
      <c r="R425" s="729">
        <f t="shared" si="246"/>
        <v>0</v>
      </c>
      <c r="S425" s="224"/>
      <c r="T425" s="224"/>
      <c r="U425" s="224"/>
      <c r="V425" s="225"/>
      <c r="W425" s="750"/>
      <c r="X425" s="804"/>
    </row>
    <row r="426" spans="1:24" ht="15.75">
      <c r="A426" s="533" t="s">
        <v>2727</v>
      </c>
      <c r="B426" s="533">
        <v>9</v>
      </c>
      <c r="C426" s="533" t="s">
        <v>359</v>
      </c>
      <c r="D426" s="572" t="s">
        <v>1730</v>
      </c>
      <c r="E426" s="571" t="str">
        <f t="shared" si="242"/>
        <v xml:space="preserve"> STONE FLOORING</v>
      </c>
      <c r="F426" s="533" t="str">
        <f t="shared" si="213"/>
        <v>AR</v>
      </c>
      <c r="G426" s="533" t="s">
        <v>2722</v>
      </c>
      <c r="H426" s="533">
        <v>425</v>
      </c>
      <c r="I426" s="533" t="str">
        <f t="shared" si="243"/>
        <v>Marble slabs and fittings; best quality, polished finish; including cement sand screed; complete; as specified and shown on Drawings</v>
      </c>
      <c r="J426" s="533" t="str">
        <f t="shared" si="243"/>
        <v>Marble slabs and fittings; best quality, polished finish; including cement sand screed; complete; as specified and shown on Drawings</v>
      </c>
      <c r="K426" s="224" t="s">
        <v>13</v>
      </c>
      <c r="L426" s="224" t="s">
        <v>99</v>
      </c>
      <c r="M426" s="224">
        <v>8</v>
      </c>
      <c r="N426" s="225" t="s">
        <v>95</v>
      </c>
      <c r="O426" s="804"/>
      <c r="P426" s="804"/>
      <c r="Q426" s="25">
        <f t="shared" si="245"/>
        <v>0</v>
      </c>
      <c r="R426" s="729">
        <f t="shared" si="246"/>
        <v>0</v>
      </c>
      <c r="S426" s="224"/>
      <c r="T426" s="224"/>
      <c r="U426" s="224"/>
      <c r="V426" s="225"/>
      <c r="W426" s="804"/>
      <c r="X426" s="804"/>
    </row>
    <row r="427" spans="1:24" ht="15.75">
      <c r="A427" s="533" t="s">
        <v>2727</v>
      </c>
      <c r="B427" s="533">
        <v>9</v>
      </c>
      <c r="C427" s="533" t="s">
        <v>359</v>
      </c>
      <c r="D427" s="572" t="s">
        <v>1730</v>
      </c>
      <c r="E427" s="571" t="str">
        <f t="shared" si="242"/>
        <v xml:space="preserve"> STONE FLOORING</v>
      </c>
      <c r="F427" s="533" t="str">
        <f t="shared" si="213"/>
        <v>AR</v>
      </c>
      <c r="G427" s="533" t="s">
        <v>2722</v>
      </c>
      <c r="H427" s="533">
        <v>426</v>
      </c>
      <c r="I427" s="533" t="str">
        <f t="shared" si="243"/>
        <v>096340 - STONE FLOORING</v>
      </c>
      <c r="J427" s="533" t="str">
        <f t="shared" si="243"/>
        <v>096340 - STONE FLOORING</v>
      </c>
      <c r="K427" s="224" t="s">
        <v>15</v>
      </c>
      <c r="L427" s="224" t="s">
        <v>398</v>
      </c>
      <c r="M427" s="224">
        <v>24</v>
      </c>
      <c r="N427" s="225" t="s">
        <v>95</v>
      </c>
      <c r="O427" s="804"/>
      <c r="P427" s="804"/>
      <c r="Q427" s="25">
        <f t="shared" si="245"/>
        <v>0</v>
      </c>
      <c r="R427" s="729">
        <f t="shared" si="246"/>
        <v>0</v>
      </c>
      <c r="S427" s="224"/>
      <c r="T427" s="224"/>
      <c r="U427" s="224"/>
      <c r="V427" s="225"/>
      <c r="W427" s="804"/>
      <c r="X427" s="804"/>
    </row>
    <row r="428" spans="1:24" ht="15.75">
      <c r="A428" s="533" t="s">
        <v>2727</v>
      </c>
      <c r="B428" s="533">
        <v>9</v>
      </c>
      <c r="C428" s="533" t="s">
        <v>359</v>
      </c>
      <c r="D428" s="572" t="s">
        <v>1730</v>
      </c>
      <c r="E428" s="571" t="str">
        <f t="shared" si="242"/>
        <v xml:space="preserve"> STONE FLOORING</v>
      </c>
      <c r="F428" s="533" t="str">
        <f t="shared" si="213"/>
        <v>AR</v>
      </c>
      <c r="G428" s="533" t="s">
        <v>2725</v>
      </c>
      <c r="H428" s="533">
        <v>427</v>
      </c>
      <c r="I428" s="533" t="str">
        <f>L428</f>
        <v>Granite slabs and fittings; best quality; polished finish; including cement-sand screed; complete; as specified and as shown on Drawings</v>
      </c>
      <c r="J428" s="533" t="str">
        <f>L428</f>
        <v>Granite slabs and fittings; best quality; polished finish; including cement-sand screed; complete; as specified and as shown on Drawings</v>
      </c>
      <c r="K428" s="224"/>
      <c r="L428" s="224" t="s">
        <v>399</v>
      </c>
      <c r="M428" s="621"/>
      <c r="N428" s="225"/>
      <c r="O428" s="804"/>
      <c r="P428" s="806"/>
      <c r="Q428" s="93"/>
      <c r="S428" s="224"/>
      <c r="T428" s="224"/>
      <c r="U428" s="621"/>
      <c r="V428" s="225"/>
      <c r="W428" s="804"/>
      <c r="X428" s="806"/>
    </row>
    <row r="429" spans="1:24" ht="15.75">
      <c r="A429" s="533" t="s">
        <v>2727</v>
      </c>
      <c r="B429" s="533">
        <v>9</v>
      </c>
      <c r="C429" s="533" t="s">
        <v>359</v>
      </c>
      <c r="D429" s="572" t="s">
        <v>1730</v>
      </c>
      <c r="E429" s="571" t="str">
        <f t="shared" si="242"/>
        <v xml:space="preserve"> STONE FLOORING</v>
      </c>
      <c r="F429" s="533" t="str">
        <f t="shared" si="213"/>
        <v>AR</v>
      </c>
      <c r="G429" s="533" t="s">
        <v>2722</v>
      </c>
      <c r="H429" s="533">
        <v>428</v>
      </c>
      <c r="I429" s="533" t="str">
        <f t="shared" ref="I429:J436" si="247">I427</f>
        <v>096340 - STONE FLOORING</v>
      </c>
      <c r="J429" s="533" t="str">
        <f t="shared" si="247"/>
        <v>096340 - STONE FLOORING</v>
      </c>
      <c r="K429" s="224" t="s">
        <v>17</v>
      </c>
      <c r="L429" s="224" t="s">
        <v>400</v>
      </c>
      <c r="M429" s="224">
        <v>19</v>
      </c>
      <c r="N429" s="225" t="s">
        <v>33</v>
      </c>
      <c r="O429" s="804"/>
      <c r="P429" s="804"/>
      <c r="Q429" s="25">
        <f t="shared" ref="Q429:Q436" si="248">O429</f>
        <v>0</v>
      </c>
      <c r="R429" s="729">
        <f t="shared" ref="R429:R436" si="249">P429</f>
        <v>0</v>
      </c>
      <c r="S429" s="224"/>
      <c r="T429" s="224"/>
      <c r="U429" s="224"/>
      <c r="V429" s="225"/>
      <c r="W429" s="804"/>
      <c r="X429" s="804"/>
    </row>
    <row r="430" spans="1:24" ht="15.75">
      <c r="A430" s="533" t="s">
        <v>2727</v>
      </c>
      <c r="B430" s="533">
        <v>9</v>
      </c>
      <c r="C430" s="533" t="s">
        <v>359</v>
      </c>
      <c r="D430" s="572" t="s">
        <v>1730</v>
      </c>
      <c r="E430" s="571" t="str">
        <f t="shared" si="242"/>
        <v xml:space="preserve"> STONE FLOORING</v>
      </c>
      <c r="F430" s="533" t="str">
        <f t="shared" si="213"/>
        <v>AR</v>
      </c>
      <c r="G430" s="533" t="s">
        <v>2722</v>
      </c>
      <c r="H430" s="533">
        <v>429</v>
      </c>
      <c r="I430" s="533" t="str">
        <f t="shared" si="247"/>
        <v>Granite slabs and fittings; best quality; polished finish; including cement-sand screed; complete; as specified and as shown on Drawings</v>
      </c>
      <c r="J430" s="533" t="str">
        <f t="shared" si="247"/>
        <v>Granite slabs and fittings; best quality; polished finish; including cement-sand screed; complete; as specified and as shown on Drawings</v>
      </c>
      <c r="K430" s="224" t="s">
        <v>19</v>
      </c>
      <c r="L430" s="224" t="s">
        <v>401</v>
      </c>
      <c r="M430" s="224">
        <v>27</v>
      </c>
      <c r="N430" s="225" t="s">
        <v>33</v>
      </c>
      <c r="O430" s="804"/>
      <c r="P430" s="804"/>
      <c r="Q430" s="25">
        <f t="shared" si="248"/>
        <v>0</v>
      </c>
      <c r="R430" s="729">
        <f t="shared" si="249"/>
        <v>0</v>
      </c>
      <c r="S430" s="224"/>
      <c r="T430" s="224"/>
      <c r="U430" s="224"/>
      <c r="V430" s="225"/>
      <c r="W430" s="804"/>
      <c r="X430" s="804"/>
    </row>
    <row r="431" spans="1:24" ht="15.75">
      <c r="A431" s="533" t="s">
        <v>2727</v>
      </c>
      <c r="B431" s="533">
        <v>9</v>
      </c>
      <c r="C431" s="533" t="s">
        <v>359</v>
      </c>
      <c r="D431" s="572" t="s">
        <v>1730</v>
      </c>
      <c r="E431" s="571" t="str">
        <f t="shared" si="242"/>
        <v xml:space="preserve"> STONE FLOORING</v>
      </c>
      <c r="F431" s="533" t="str">
        <f t="shared" si="213"/>
        <v>AR</v>
      </c>
      <c r="G431" s="533" t="s">
        <v>2722</v>
      </c>
      <c r="H431" s="533">
        <v>430</v>
      </c>
      <c r="I431" s="533" t="str">
        <f t="shared" si="247"/>
        <v>096340 - STONE FLOORING</v>
      </c>
      <c r="J431" s="533" t="str">
        <f t="shared" si="247"/>
        <v>096340 - STONE FLOORING</v>
      </c>
      <c r="K431" s="224" t="s">
        <v>20</v>
      </c>
      <c r="L431" s="224" t="s">
        <v>402</v>
      </c>
      <c r="M431" s="224">
        <v>78</v>
      </c>
      <c r="N431" s="225" t="s">
        <v>95</v>
      </c>
      <c r="O431" s="804"/>
      <c r="P431" s="804"/>
      <c r="Q431" s="25">
        <f t="shared" si="248"/>
        <v>0</v>
      </c>
      <c r="R431" s="729">
        <f t="shared" si="249"/>
        <v>0</v>
      </c>
      <c r="S431" s="224"/>
      <c r="T431" s="224"/>
      <c r="U431" s="224"/>
      <c r="V431" s="225"/>
      <c r="W431" s="804"/>
      <c r="X431" s="804"/>
    </row>
    <row r="432" spans="1:24" ht="15.75">
      <c r="A432" s="533" t="s">
        <v>2727</v>
      </c>
      <c r="B432" s="533">
        <v>9</v>
      </c>
      <c r="C432" s="533" t="s">
        <v>359</v>
      </c>
      <c r="D432" s="572" t="s">
        <v>1730</v>
      </c>
      <c r="E432" s="571" t="str">
        <f t="shared" si="242"/>
        <v xml:space="preserve"> STONE FLOORING</v>
      </c>
      <c r="F432" s="533" t="str">
        <f t="shared" si="213"/>
        <v>AR</v>
      </c>
      <c r="G432" s="533" t="s">
        <v>2722</v>
      </c>
      <c r="H432" s="533">
        <v>431</v>
      </c>
      <c r="I432" s="533" t="str">
        <f t="shared" si="247"/>
        <v>Granite slabs and fittings; best quality; polished finish; including cement-sand screed; complete; as specified and as shown on Drawings</v>
      </c>
      <c r="J432" s="533" t="str">
        <f t="shared" si="247"/>
        <v>Granite slabs and fittings; best quality; polished finish; including cement-sand screed; complete; as specified and as shown on Drawings</v>
      </c>
      <c r="K432" s="224" t="s">
        <v>21</v>
      </c>
      <c r="L432" s="224" t="s">
        <v>403</v>
      </c>
      <c r="M432" s="224">
        <v>78</v>
      </c>
      <c r="N432" s="225" t="s">
        <v>95</v>
      </c>
      <c r="O432" s="804"/>
      <c r="P432" s="804"/>
      <c r="Q432" s="25">
        <f t="shared" si="248"/>
        <v>0</v>
      </c>
      <c r="R432" s="729">
        <f t="shared" si="249"/>
        <v>0</v>
      </c>
      <c r="S432" s="224"/>
      <c r="T432" s="224"/>
      <c r="U432" s="224"/>
      <c r="V432" s="225"/>
      <c r="W432" s="804"/>
      <c r="X432" s="804"/>
    </row>
    <row r="433" spans="1:24" ht="15.75">
      <c r="A433" s="533" t="s">
        <v>2727</v>
      </c>
      <c r="B433" s="533">
        <v>9</v>
      </c>
      <c r="C433" s="533" t="s">
        <v>359</v>
      </c>
      <c r="D433" s="572" t="s">
        <v>1730</v>
      </c>
      <c r="E433" s="571" t="str">
        <f t="shared" si="242"/>
        <v xml:space="preserve"> STONE FLOORING</v>
      </c>
      <c r="F433" s="533" t="str">
        <f t="shared" si="213"/>
        <v>AR</v>
      </c>
      <c r="G433" s="533" t="s">
        <v>2722</v>
      </c>
      <c r="H433" s="533">
        <v>432</v>
      </c>
      <c r="I433" s="533" t="str">
        <f t="shared" si="247"/>
        <v>096340 - STONE FLOORING</v>
      </c>
      <c r="J433" s="533" t="str">
        <f t="shared" si="247"/>
        <v>096340 - STONE FLOORING</v>
      </c>
      <c r="K433" s="224" t="s">
        <v>45</v>
      </c>
      <c r="L433" s="224" t="s">
        <v>99</v>
      </c>
      <c r="M433" s="224">
        <v>51</v>
      </c>
      <c r="N433" s="225" t="s">
        <v>95</v>
      </c>
      <c r="O433" s="804"/>
      <c r="P433" s="804"/>
      <c r="Q433" s="25">
        <f t="shared" si="248"/>
        <v>0</v>
      </c>
      <c r="R433" s="729">
        <f t="shared" si="249"/>
        <v>0</v>
      </c>
      <c r="S433" s="224"/>
      <c r="T433" s="224"/>
      <c r="U433" s="224"/>
      <c r="V433" s="225"/>
      <c r="W433" s="804"/>
      <c r="X433" s="804"/>
    </row>
    <row r="434" spans="1:24" ht="15.75">
      <c r="A434" s="533" t="s">
        <v>2727</v>
      </c>
      <c r="B434" s="533">
        <v>9</v>
      </c>
      <c r="C434" s="533" t="s">
        <v>359</v>
      </c>
      <c r="D434" s="572" t="s">
        <v>1730</v>
      </c>
      <c r="E434" s="571" t="str">
        <f t="shared" si="242"/>
        <v xml:space="preserve"> STONE FLOORING</v>
      </c>
      <c r="F434" s="533" t="str">
        <f t="shared" si="213"/>
        <v>AR</v>
      </c>
      <c r="G434" s="533" t="s">
        <v>2722</v>
      </c>
      <c r="H434" s="533">
        <v>433</v>
      </c>
      <c r="I434" s="533" t="str">
        <f t="shared" si="247"/>
        <v>Granite slabs and fittings; best quality; polished finish; including cement-sand screed; complete; as specified and as shown on Drawings</v>
      </c>
      <c r="J434" s="533" t="str">
        <f t="shared" si="247"/>
        <v>Granite slabs and fittings; best quality; polished finish; including cement-sand screed; complete; as specified and as shown on Drawings</v>
      </c>
      <c r="K434" s="224" t="s">
        <v>48</v>
      </c>
      <c r="L434" s="224" t="s">
        <v>398</v>
      </c>
      <c r="M434" s="224">
        <v>20</v>
      </c>
      <c r="N434" s="225" t="s">
        <v>95</v>
      </c>
      <c r="O434" s="804"/>
      <c r="P434" s="804"/>
      <c r="Q434" s="25">
        <f t="shared" si="248"/>
        <v>0</v>
      </c>
      <c r="R434" s="729">
        <f t="shared" si="249"/>
        <v>0</v>
      </c>
      <c r="S434" s="224"/>
      <c r="T434" s="224"/>
      <c r="U434" s="224"/>
      <c r="V434" s="225"/>
      <c r="W434" s="804"/>
      <c r="X434" s="804"/>
    </row>
    <row r="435" spans="1:24" ht="15.75">
      <c r="A435" s="533" t="s">
        <v>2727</v>
      </c>
      <c r="B435" s="533">
        <v>9</v>
      </c>
      <c r="C435" s="533" t="s">
        <v>359</v>
      </c>
      <c r="D435" s="572" t="s">
        <v>1730</v>
      </c>
      <c r="E435" s="571" t="str">
        <f t="shared" si="242"/>
        <v xml:space="preserve"> STONE FLOORING</v>
      </c>
      <c r="F435" s="533" t="str">
        <f t="shared" si="213"/>
        <v>AR</v>
      </c>
      <c r="G435" s="533" t="s">
        <v>2722</v>
      </c>
      <c r="H435" s="533">
        <v>434</v>
      </c>
      <c r="I435" s="533" t="str">
        <f t="shared" si="247"/>
        <v>096340 - STONE FLOORING</v>
      </c>
      <c r="J435" s="533" t="str">
        <f t="shared" si="247"/>
        <v>096340 - STONE FLOORING</v>
      </c>
      <c r="K435" s="224" t="s">
        <v>50</v>
      </c>
      <c r="L435" s="224" t="s">
        <v>404</v>
      </c>
      <c r="M435" s="224">
        <v>18</v>
      </c>
      <c r="N435" s="225" t="s">
        <v>95</v>
      </c>
      <c r="O435" s="804"/>
      <c r="P435" s="804"/>
      <c r="Q435" s="25">
        <f t="shared" si="248"/>
        <v>0</v>
      </c>
      <c r="R435" s="729">
        <f t="shared" si="249"/>
        <v>0</v>
      </c>
      <c r="S435" s="224"/>
      <c r="T435" s="224"/>
      <c r="U435" s="224"/>
      <c r="V435" s="225"/>
      <c r="W435" s="804"/>
      <c r="X435" s="804"/>
    </row>
    <row r="436" spans="1:24" ht="15.75">
      <c r="A436" s="533" t="s">
        <v>2727</v>
      </c>
      <c r="B436" s="533">
        <v>9</v>
      </c>
      <c r="C436" s="533" t="s">
        <v>359</v>
      </c>
      <c r="D436" s="572" t="s">
        <v>1730</v>
      </c>
      <c r="E436" s="571" t="str">
        <f t="shared" si="242"/>
        <v xml:space="preserve"> STONE FLOORING</v>
      </c>
      <c r="F436" s="533" t="str">
        <f t="shared" si="213"/>
        <v>AR</v>
      </c>
      <c r="G436" s="533" t="s">
        <v>2722</v>
      </c>
      <c r="H436" s="533">
        <v>435</v>
      </c>
      <c r="I436" s="533" t="str">
        <f t="shared" si="247"/>
        <v>Granite slabs and fittings; best quality; polished finish; including cement-sand screed; complete; as specified and as shown on Drawings</v>
      </c>
      <c r="J436" s="533" t="str">
        <f t="shared" si="247"/>
        <v>Granite slabs and fittings; best quality; polished finish; including cement-sand screed; complete; as specified and as shown on Drawings</v>
      </c>
      <c r="K436" s="224" t="s">
        <v>76</v>
      </c>
      <c r="L436" s="224" t="s">
        <v>405</v>
      </c>
      <c r="M436" s="224">
        <v>18</v>
      </c>
      <c r="N436" s="225" t="s">
        <v>95</v>
      </c>
      <c r="O436" s="804"/>
      <c r="P436" s="804"/>
      <c r="Q436" s="25">
        <f t="shared" si="248"/>
        <v>0</v>
      </c>
      <c r="R436" s="729">
        <f t="shared" si="249"/>
        <v>0</v>
      </c>
      <c r="S436" s="224"/>
      <c r="T436" s="224"/>
      <c r="U436" s="224"/>
      <c r="V436" s="225"/>
      <c r="W436" s="804"/>
      <c r="X436" s="804"/>
    </row>
    <row r="437" spans="1:24" ht="15.75">
      <c r="A437" s="533" t="s">
        <v>2727</v>
      </c>
      <c r="B437" s="533">
        <v>9</v>
      </c>
      <c r="C437" s="533" t="s">
        <v>359</v>
      </c>
      <c r="D437" s="572" t="s">
        <v>1776</v>
      </c>
      <c r="E437" s="571" t="s">
        <v>1239</v>
      </c>
      <c r="F437" s="533" t="str">
        <f t="shared" si="213"/>
        <v>AR</v>
      </c>
      <c r="G437" s="533" t="s">
        <v>2725</v>
      </c>
      <c r="H437" s="533">
        <v>436</v>
      </c>
      <c r="I437" s="533" t="str">
        <f t="shared" ref="I437:I438" si="250">L437</f>
        <v>099113 - EXTERIOR PAINTING</v>
      </c>
      <c r="J437" s="533" t="str">
        <f t="shared" ref="J437:J438" si="251">L437</f>
        <v>099113 - EXTERIOR PAINTING</v>
      </c>
      <c r="K437" s="87"/>
      <c r="L437" s="87" t="s">
        <v>406</v>
      </c>
      <c r="M437" s="96"/>
      <c r="N437" s="89"/>
      <c r="O437" s="804"/>
      <c r="P437" s="804"/>
      <c r="Q437" s="94"/>
      <c r="S437" s="87"/>
      <c r="T437" s="87"/>
      <c r="U437" s="96"/>
      <c r="V437" s="89"/>
      <c r="W437" s="804"/>
      <c r="X437" s="804"/>
    </row>
    <row r="438" spans="1:24" ht="16.5" thickBot="1">
      <c r="A438" s="533" t="s">
        <v>2727</v>
      </c>
      <c r="B438" s="533">
        <v>9</v>
      </c>
      <c r="C438" s="533" t="s">
        <v>359</v>
      </c>
      <c r="D438" s="572" t="s">
        <v>1776</v>
      </c>
      <c r="E438" s="571" t="str">
        <f t="shared" ref="E438:E439" si="252">E437</f>
        <v xml:space="preserve"> EXTERIOR PAINTING</v>
      </c>
      <c r="F438" s="533" t="str">
        <f t="shared" si="213"/>
        <v>AR</v>
      </c>
      <c r="G438" s="533" t="s">
        <v>2725</v>
      </c>
      <c r="H438" s="533">
        <v>437</v>
      </c>
      <c r="I438" s="533" t="str">
        <f t="shared" si="250"/>
        <v>External textured acrylic  emulsion paint, resin based, water-resistant suitable for repeated washing and scrubbing; to concrete, masonry, render and plaster</v>
      </c>
      <c r="J438" s="533" t="str">
        <f t="shared" si="251"/>
        <v>External textured acrylic  emulsion paint, resin based, water-resistant suitable for repeated washing and scrubbing; to concrete, masonry, render and plaster</v>
      </c>
      <c r="K438" s="87"/>
      <c r="L438" s="87" t="s">
        <v>407</v>
      </c>
      <c r="M438" s="96"/>
      <c r="N438" s="89"/>
      <c r="O438" s="804"/>
      <c r="P438" s="804"/>
      <c r="Q438" s="94"/>
      <c r="S438" s="87"/>
      <c r="T438" s="87"/>
      <c r="U438" s="96"/>
      <c r="V438" s="89"/>
      <c r="W438" s="804"/>
      <c r="X438" s="804"/>
    </row>
    <row r="439" spans="1:24" ht="16.5" thickBot="1">
      <c r="A439" s="533" t="s">
        <v>2727</v>
      </c>
      <c r="B439" s="533">
        <v>9</v>
      </c>
      <c r="C439" s="533" t="s">
        <v>359</v>
      </c>
      <c r="D439" s="572" t="s">
        <v>1776</v>
      </c>
      <c r="E439" s="571" t="str">
        <f t="shared" si="252"/>
        <v xml:space="preserve"> EXTERIOR PAINTING</v>
      </c>
      <c r="F439" s="533" t="str">
        <f t="shared" si="213"/>
        <v>AR</v>
      </c>
      <c r="G439" s="533" t="s">
        <v>2722</v>
      </c>
      <c r="H439" s="533">
        <v>438</v>
      </c>
      <c r="I439" s="533" t="str">
        <f>I437</f>
        <v>099113 - EXTERIOR PAINTING</v>
      </c>
      <c r="J439" s="533" t="str">
        <f>J437</f>
        <v>099113 - EXTERIOR PAINTING</v>
      </c>
      <c r="K439" s="87" t="s">
        <v>13</v>
      </c>
      <c r="L439" s="87" t="s">
        <v>164</v>
      </c>
      <c r="M439" s="87">
        <v>1277</v>
      </c>
      <c r="N439" s="223" t="s">
        <v>33</v>
      </c>
      <c r="O439" s="804">
        <v>8.5</v>
      </c>
      <c r="P439" s="748">
        <f>O439*M439</f>
        <v>10854.5</v>
      </c>
      <c r="Q439" s="25">
        <f>O439</f>
        <v>8.5</v>
      </c>
      <c r="R439" s="729">
        <f>P439</f>
        <v>10854.5</v>
      </c>
      <c r="S439" s="87"/>
      <c r="T439" s="87"/>
      <c r="U439" s="87"/>
      <c r="V439" s="223"/>
      <c r="W439" s="804"/>
      <c r="X439" s="748"/>
    </row>
    <row r="440" spans="1:24" ht="15.75">
      <c r="A440" s="533" t="s">
        <v>2727</v>
      </c>
      <c r="B440" s="533">
        <v>9</v>
      </c>
      <c r="C440" s="533" t="s">
        <v>359</v>
      </c>
      <c r="D440" s="572" t="s">
        <v>1778</v>
      </c>
      <c r="E440" s="571" t="s">
        <v>1240</v>
      </c>
      <c r="F440" s="533" t="str">
        <f t="shared" si="213"/>
        <v>AR</v>
      </c>
      <c r="G440" s="533" t="s">
        <v>2725</v>
      </c>
      <c r="H440" s="533">
        <v>439</v>
      </c>
      <c r="I440" s="533" t="str">
        <f t="shared" ref="I440:I441" si="253">L440</f>
        <v>099123 - INTERIOR PAINTING</v>
      </c>
      <c r="J440" s="533" t="str">
        <f t="shared" ref="J440:J441" si="254">L440</f>
        <v>099123 - INTERIOR PAINTING</v>
      </c>
      <c r="K440" s="87"/>
      <c r="L440" s="87" t="s">
        <v>408</v>
      </c>
      <c r="M440" s="96"/>
      <c r="N440" s="89"/>
      <c r="O440" s="804"/>
      <c r="P440" s="804"/>
      <c r="Q440" s="94"/>
      <c r="S440" s="87"/>
      <c r="T440" s="87"/>
      <c r="U440" s="96"/>
      <c r="V440" s="89"/>
      <c r="W440" s="804"/>
      <c r="X440" s="804"/>
    </row>
    <row r="441" spans="1:24" ht="16.5" thickBot="1">
      <c r="A441" s="533" t="s">
        <v>2727</v>
      </c>
      <c r="B441" s="533">
        <v>9</v>
      </c>
      <c r="C441" s="533" t="s">
        <v>359</v>
      </c>
      <c r="D441" s="572" t="s">
        <v>1778</v>
      </c>
      <c r="E441" s="571" t="str">
        <f t="shared" ref="E441:E449" si="255">E440</f>
        <v xml:space="preserve"> INTERIOR PAINTING</v>
      </c>
      <c r="F441" s="533" t="str">
        <f t="shared" si="213"/>
        <v>AR</v>
      </c>
      <c r="G441" s="533" t="s">
        <v>2725</v>
      </c>
      <c r="H441" s="533">
        <v>440</v>
      </c>
      <c r="I441" s="533" t="str">
        <f t="shared" si="253"/>
        <v>Interior flat latex-based paint; emulsion paint, based on PVA and PVA acrylic copolymers, water resistant suitable for repeated washing and scrubbing, to concrete, masonry, render and plaster</v>
      </c>
      <c r="J441" s="533" t="str">
        <f t="shared" si="254"/>
        <v>Interior flat latex-based paint; emulsion paint, based on PVA and PVA acrylic copolymers, water resistant suitable for repeated washing and scrubbing, to concrete, masonry, render and plaster</v>
      </c>
      <c r="K441" s="87"/>
      <c r="L441" s="87" t="s">
        <v>409</v>
      </c>
      <c r="M441" s="96"/>
      <c r="N441" s="89"/>
      <c r="O441" s="804"/>
      <c r="P441" s="804"/>
      <c r="Q441" s="94"/>
      <c r="S441" s="87"/>
      <c r="T441" s="87"/>
      <c r="U441" s="96"/>
      <c r="V441" s="89"/>
      <c r="W441" s="804"/>
      <c r="X441" s="804"/>
    </row>
    <row r="442" spans="1:24" ht="16.5" thickBot="1">
      <c r="A442" s="533" t="s">
        <v>2727</v>
      </c>
      <c r="B442" s="533">
        <v>9</v>
      </c>
      <c r="C442" s="533" t="s">
        <v>359</v>
      </c>
      <c r="D442" s="572" t="s">
        <v>1778</v>
      </c>
      <c r="E442" s="571" t="str">
        <f t="shared" si="255"/>
        <v xml:space="preserve"> INTERIOR PAINTING</v>
      </c>
      <c r="F442" s="533" t="str">
        <f t="shared" si="213"/>
        <v>AR</v>
      </c>
      <c r="G442" s="533" t="s">
        <v>2722</v>
      </c>
      <c r="H442" s="533">
        <v>441</v>
      </c>
      <c r="I442" s="533" t="str">
        <f t="shared" ref="I442:J443" si="256">I440</f>
        <v>099123 - INTERIOR PAINTING</v>
      </c>
      <c r="J442" s="533" t="str">
        <f t="shared" si="256"/>
        <v>099123 - INTERIOR PAINTING</v>
      </c>
      <c r="K442" s="87" t="s">
        <v>13</v>
      </c>
      <c r="L442" s="87" t="s">
        <v>410</v>
      </c>
      <c r="M442" s="87">
        <v>2057</v>
      </c>
      <c r="N442" s="223" t="s">
        <v>33</v>
      </c>
      <c r="O442" s="804">
        <v>6</v>
      </c>
      <c r="P442" s="748">
        <f>O442*M442</f>
        <v>12342</v>
      </c>
      <c r="Q442" s="25">
        <f t="shared" ref="Q442:Q443" si="257">O442</f>
        <v>6</v>
      </c>
      <c r="R442" s="729">
        <f t="shared" ref="R442:R443" si="258">P442</f>
        <v>12342</v>
      </c>
      <c r="S442" s="87"/>
      <c r="T442" s="87"/>
      <c r="U442" s="87"/>
      <c r="V442" s="223"/>
      <c r="W442" s="804"/>
      <c r="X442" s="748"/>
    </row>
    <row r="443" spans="1:24" ht="15.75">
      <c r="A443" s="533" t="s">
        <v>2727</v>
      </c>
      <c r="B443" s="533">
        <v>9</v>
      </c>
      <c r="C443" s="533" t="s">
        <v>359</v>
      </c>
      <c r="D443" s="572" t="s">
        <v>1778</v>
      </c>
      <c r="E443" s="571" t="str">
        <f t="shared" si="255"/>
        <v xml:space="preserve"> INTERIOR PAINTING</v>
      </c>
      <c r="F443" s="533" t="str">
        <f t="shared" si="213"/>
        <v>AR</v>
      </c>
      <c r="G443" s="533" t="s">
        <v>2722</v>
      </c>
      <c r="H443" s="533">
        <v>442</v>
      </c>
      <c r="I443" s="533" t="str">
        <f t="shared" si="256"/>
        <v>Interior flat latex-based paint; emulsion paint, based on PVA and PVA acrylic copolymers, water resistant suitable for repeated washing and scrubbing, to concrete, masonry, render and plaster</v>
      </c>
      <c r="J443" s="533" t="str">
        <f t="shared" si="256"/>
        <v>Interior flat latex-based paint; emulsion paint, based on PVA and PVA acrylic copolymers, water resistant suitable for repeated washing and scrubbing, to concrete, masonry, render and plaster</v>
      </c>
      <c r="K443" s="224" t="s">
        <v>15</v>
      </c>
      <c r="L443" s="224" t="s">
        <v>411</v>
      </c>
      <c r="M443" s="224">
        <v>472</v>
      </c>
      <c r="N443" s="225" t="s">
        <v>33</v>
      </c>
      <c r="O443" s="804"/>
      <c r="P443" s="804"/>
      <c r="Q443" s="25">
        <f t="shared" si="257"/>
        <v>0</v>
      </c>
      <c r="R443" s="729">
        <f t="shared" si="258"/>
        <v>0</v>
      </c>
      <c r="S443" s="224"/>
      <c r="T443" s="224"/>
      <c r="U443" s="224"/>
      <c r="V443" s="225"/>
      <c r="W443" s="804"/>
      <c r="X443" s="804"/>
    </row>
    <row r="444" spans="1:24" ht="16.5" thickBot="1">
      <c r="A444" s="533" t="s">
        <v>2727</v>
      </c>
      <c r="B444" s="533">
        <v>9</v>
      </c>
      <c r="C444" s="533" t="s">
        <v>359</v>
      </c>
      <c r="D444" s="572" t="s">
        <v>1778</v>
      </c>
      <c r="E444" s="571" t="str">
        <f t="shared" si="255"/>
        <v xml:space="preserve"> INTERIOR PAINTING</v>
      </c>
      <c r="F444" s="533" t="str">
        <f t="shared" si="213"/>
        <v>AR</v>
      </c>
      <c r="G444" s="533" t="s">
        <v>2725</v>
      </c>
      <c r="H444" s="533">
        <v>443</v>
      </c>
      <c r="I444" s="533" t="str">
        <f>L444</f>
        <v>Oil paint; oleo-resinous alkyd paint; to primed metal</v>
      </c>
      <c r="J444" s="533" t="str">
        <f>L444</f>
        <v>Oil paint; oleo-resinous alkyd paint; to primed metal</v>
      </c>
      <c r="K444" s="87"/>
      <c r="L444" s="87" t="s">
        <v>412</v>
      </c>
      <c r="M444" s="96"/>
      <c r="N444" s="89"/>
      <c r="O444" s="804"/>
      <c r="P444" s="804"/>
      <c r="Q444" s="94"/>
      <c r="S444" s="87"/>
      <c r="T444" s="87"/>
      <c r="U444" s="96"/>
      <c r="V444" s="89"/>
      <c r="W444" s="804"/>
      <c r="X444" s="804"/>
    </row>
    <row r="445" spans="1:24" ht="16.5" thickBot="1">
      <c r="A445" s="533" t="s">
        <v>2727</v>
      </c>
      <c r="B445" s="533">
        <v>9</v>
      </c>
      <c r="C445" s="533" t="s">
        <v>359</v>
      </c>
      <c r="D445" s="572" t="s">
        <v>1778</v>
      </c>
      <c r="E445" s="571" t="str">
        <f t="shared" si="255"/>
        <v xml:space="preserve"> INTERIOR PAINTING</v>
      </c>
      <c r="F445" s="533" t="str">
        <f t="shared" si="213"/>
        <v>AR</v>
      </c>
      <c r="G445" s="533" t="s">
        <v>2722</v>
      </c>
      <c r="H445" s="533">
        <v>444</v>
      </c>
      <c r="I445" s="533" t="str">
        <f>I443</f>
        <v>Interior flat latex-based paint; emulsion paint, based on PVA and PVA acrylic copolymers, water resistant suitable for repeated washing and scrubbing, to concrete, masonry, render and plaster</v>
      </c>
      <c r="J445" s="533" t="str">
        <f>J443</f>
        <v>Interior flat latex-based paint; emulsion paint, based on PVA and PVA acrylic copolymers, water resistant suitable for repeated washing and scrubbing, to concrete, masonry, render and plaster</v>
      </c>
      <c r="K445" s="87" t="s">
        <v>15</v>
      </c>
      <c r="L445" s="87" t="s">
        <v>413</v>
      </c>
      <c r="M445" s="87">
        <v>150</v>
      </c>
      <c r="N445" s="223" t="s">
        <v>33</v>
      </c>
      <c r="O445" s="804">
        <v>8</v>
      </c>
      <c r="P445" s="748">
        <f>O445*M445</f>
        <v>1200</v>
      </c>
      <c r="Q445" s="25">
        <f>O445</f>
        <v>8</v>
      </c>
      <c r="R445" s="729">
        <f>P445</f>
        <v>1200</v>
      </c>
      <c r="S445" s="87"/>
      <c r="T445" s="87"/>
      <c r="U445" s="87"/>
      <c r="V445" s="223"/>
      <c r="W445" s="804"/>
      <c r="X445" s="748"/>
    </row>
    <row r="446" spans="1:24" ht="15.75">
      <c r="A446" s="533" t="s">
        <v>2727</v>
      </c>
      <c r="B446" s="533">
        <v>9</v>
      </c>
      <c r="C446" s="533" t="s">
        <v>359</v>
      </c>
      <c r="D446" s="572" t="s">
        <v>1778</v>
      </c>
      <c r="E446" s="571" t="str">
        <f t="shared" si="255"/>
        <v xml:space="preserve"> INTERIOR PAINTING</v>
      </c>
      <c r="F446" s="533" t="str">
        <f t="shared" ref="F446:F509" si="259">VLOOKUP(D:D,trade,3,FALSE)</f>
        <v>AR</v>
      </c>
      <c r="G446" s="533" t="s">
        <v>2725</v>
      </c>
      <c r="H446" s="533">
        <v>445</v>
      </c>
      <c r="I446" s="533" t="str">
        <f>L446</f>
        <v>Oil paint; oleo-resinous alkyd paint; to primed wood</v>
      </c>
      <c r="J446" s="533" t="str">
        <f>L446</f>
        <v>Oil paint; oleo-resinous alkyd paint; to primed wood</v>
      </c>
      <c r="K446" s="224"/>
      <c r="L446" s="224" t="s">
        <v>414</v>
      </c>
      <c r="M446" s="621"/>
      <c r="N446" s="225"/>
      <c r="O446" s="804"/>
      <c r="P446" s="804"/>
      <c r="Q446" s="94"/>
      <c r="S446" s="224"/>
      <c r="T446" s="224"/>
      <c r="U446" s="621"/>
      <c r="V446" s="225"/>
      <c r="W446" s="804"/>
      <c r="X446" s="804"/>
    </row>
    <row r="447" spans="1:24" ht="15.75">
      <c r="A447" s="533" t="s">
        <v>2727</v>
      </c>
      <c r="B447" s="533">
        <v>9</v>
      </c>
      <c r="C447" s="533" t="s">
        <v>359</v>
      </c>
      <c r="D447" s="572" t="s">
        <v>1778</v>
      </c>
      <c r="E447" s="571" t="str">
        <f t="shared" si="255"/>
        <v xml:space="preserve"> INTERIOR PAINTING</v>
      </c>
      <c r="F447" s="533" t="str">
        <f t="shared" si="259"/>
        <v>AR</v>
      </c>
      <c r="G447" s="533" t="s">
        <v>2722</v>
      </c>
      <c r="H447" s="533">
        <v>446</v>
      </c>
      <c r="I447" s="533" t="str">
        <f>I445</f>
        <v>Interior flat latex-based paint; emulsion paint, based on PVA and PVA acrylic copolymers, water resistant suitable for repeated washing and scrubbing, to concrete, masonry, render and plaster</v>
      </c>
      <c r="J447" s="533" t="str">
        <f>J445</f>
        <v>Interior flat latex-based paint; emulsion paint, based on PVA and PVA acrylic copolymers, water resistant suitable for repeated washing and scrubbing, to concrete, masonry, render and plaster</v>
      </c>
      <c r="K447" s="224" t="s">
        <v>19</v>
      </c>
      <c r="L447" s="224" t="s">
        <v>413</v>
      </c>
      <c r="M447" s="224">
        <v>22</v>
      </c>
      <c r="N447" s="225" t="s">
        <v>33</v>
      </c>
      <c r="O447" s="804"/>
      <c r="P447" s="804"/>
      <c r="Q447" s="25">
        <f>O447</f>
        <v>0</v>
      </c>
      <c r="R447" s="729">
        <f>P447</f>
        <v>0</v>
      </c>
      <c r="S447" s="224"/>
      <c r="T447" s="224"/>
      <c r="U447" s="224"/>
      <c r="V447" s="225"/>
      <c r="W447" s="804"/>
      <c r="X447" s="804"/>
    </row>
    <row r="448" spans="1:24" ht="16.5" thickBot="1">
      <c r="A448" s="533" t="s">
        <v>2727</v>
      </c>
      <c r="B448" s="533">
        <v>9</v>
      </c>
      <c r="C448" s="533" t="s">
        <v>359</v>
      </c>
      <c r="D448" s="572" t="s">
        <v>1778</v>
      </c>
      <c r="E448" s="571" t="str">
        <f t="shared" si="255"/>
        <v xml:space="preserve"> INTERIOR PAINTING</v>
      </c>
      <c r="F448" s="533" t="str">
        <f t="shared" si="259"/>
        <v>AR</v>
      </c>
      <c r="G448" s="533" t="s">
        <v>2725</v>
      </c>
      <c r="H448" s="533">
        <v>447</v>
      </c>
      <c r="I448" s="533" t="str">
        <f>L448</f>
        <v>Varnish; to wood</v>
      </c>
      <c r="J448" s="533" t="str">
        <f>L448</f>
        <v>Varnish; to wood</v>
      </c>
      <c r="K448" s="87"/>
      <c r="L448" s="87" t="s">
        <v>415</v>
      </c>
      <c r="M448" s="96"/>
      <c r="N448" s="89"/>
      <c r="O448" s="804"/>
      <c r="P448" s="804"/>
      <c r="Q448" s="94"/>
      <c r="S448" s="87"/>
      <c r="T448" s="87"/>
      <c r="U448" s="96"/>
      <c r="V448" s="89"/>
      <c r="W448" s="804"/>
      <c r="X448" s="804"/>
    </row>
    <row r="449" spans="1:24" ht="16.5" thickBot="1">
      <c r="A449" s="533" t="s">
        <v>2727</v>
      </c>
      <c r="B449" s="533">
        <v>9</v>
      </c>
      <c r="C449" s="533" t="s">
        <v>359</v>
      </c>
      <c r="D449" s="572" t="s">
        <v>1778</v>
      </c>
      <c r="E449" s="571" t="str">
        <f t="shared" si="255"/>
        <v xml:space="preserve"> INTERIOR PAINTING</v>
      </c>
      <c r="F449" s="533" t="str">
        <f t="shared" si="259"/>
        <v>AR</v>
      </c>
      <c r="G449" s="533" t="s">
        <v>2722</v>
      </c>
      <c r="H449" s="533">
        <v>448</v>
      </c>
      <c r="I449" s="533" t="str">
        <f>I447</f>
        <v>Interior flat latex-based paint; emulsion paint, based on PVA and PVA acrylic copolymers, water resistant suitable for repeated washing and scrubbing, to concrete, masonry, render and plaster</v>
      </c>
      <c r="J449" s="533" t="str">
        <f>J447</f>
        <v>Interior flat latex-based paint; emulsion paint, based on PVA and PVA acrylic copolymers, water resistant suitable for repeated washing and scrubbing, to concrete, masonry, render and plaster</v>
      </c>
      <c r="K449" s="87" t="s">
        <v>17</v>
      </c>
      <c r="L449" s="87" t="s">
        <v>413</v>
      </c>
      <c r="M449" s="87">
        <v>5</v>
      </c>
      <c r="N449" s="223" t="s">
        <v>33</v>
      </c>
      <c r="O449" s="804">
        <v>35</v>
      </c>
      <c r="P449" s="748">
        <f>O449*M449</f>
        <v>175</v>
      </c>
      <c r="Q449" s="25">
        <f>O449</f>
        <v>35</v>
      </c>
      <c r="R449" s="729">
        <f>P449</f>
        <v>175</v>
      </c>
      <c r="S449" s="87"/>
      <c r="T449" s="87"/>
      <c r="U449" s="87"/>
      <c r="V449" s="223"/>
      <c r="W449" s="804"/>
      <c r="X449" s="748"/>
    </row>
    <row r="450" spans="1:24" ht="15.75">
      <c r="A450" s="533" t="s">
        <v>2727</v>
      </c>
      <c r="B450" s="533">
        <v>9</v>
      </c>
      <c r="C450" s="533" t="s">
        <v>359</v>
      </c>
      <c r="D450" s="572" t="s">
        <v>2742</v>
      </c>
      <c r="E450" s="571" t="s">
        <v>1241</v>
      </c>
      <c r="F450" s="533" t="s">
        <v>1321</v>
      </c>
      <c r="G450" s="533" t="s">
        <v>2725</v>
      </c>
      <c r="H450" s="533">
        <v>449</v>
      </c>
      <c r="I450" s="533" t="str">
        <f t="shared" ref="I450:I451" si="260">L450</f>
        <v>099600 - HIGH PERFORMANCE COATINGS</v>
      </c>
      <c r="J450" s="533" t="str">
        <f t="shared" ref="J450:J451" si="261">L450</f>
        <v>099600 - HIGH PERFORMANCE COATINGS</v>
      </c>
      <c r="K450" s="87"/>
      <c r="L450" s="87" t="s">
        <v>416</v>
      </c>
      <c r="M450" s="96"/>
      <c r="N450" s="89"/>
      <c r="O450" s="804"/>
      <c r="P450" s="804"/>
      <c r="Q450" s="94"/>
      <c r="S450" s="87"/>
      <c r="T450" s="87"/>
      <c r="U450" s="96"/>
      <c r="V450" s="89"/>
      <c r="W450" s="804"/>
      <c r="X450" s="804"/>
    </row>
    <row r="451" spans="1:24" ht="16.5" thickBot="1">
      <c r="A451" s="533" t="s">
        <v>2727</v>
      </c>
      <c r="B451" s="533">
        <v>9</v>
      </c>
      <c r="C451" s="533" t="s">
        <v>359</v>
      </c>
      <c r="D451" s="572" t="s">
        <v>2742</v>
      </c>
      <c r="E451" s="571" t="str">
        <f t="shared" ref="E451:E462" si="262">E450</f>
        <v xml:space="preserve"> HIGH PERFORMANCE COATINGS</v>
      </c>
      <c r="F451" s="533" t="s">
        <v>1321</v>
      </c>
      <c r="G451" s="533" t="s">
        <v>2725</v>
      </c>
      <c r="H451" s="533">
        <v>450</v>
      </c>
      <c r="I451" s="533" t="str">
        <f t="shared" si="260"/>
        <v>Epoxy concrete floor sealer; water dispersed, coloured, dustproofed and surface sealer; to</v>
      </c>
      <c r="J451" s="533" t="str">
        <f t="shared" si="261"/>
        <v>Epoxy concrete floor sealer; water dispersed, coloured, dustproofed and surface sealer; to</v>
      </c>
      <c r="K451" s="87"/>
      <c r="L451" s="87" t="s">
        <v>1076</v>
      </c>
      <c r="M451" s="574"/>
      <c r="N451" s="89"/>
      <c r="O451" s="804"/>
      <c r="P451" s="804"/>
      <c r="Q451" s="89"/>
      <c r="S451" s="87"/>
      <c r="T451" s="87"/>
      <c r="U451" s="574"/>
      <c r="V451" s="89"/>
      <c r="W451" s="804"/>
      <c r="X451" s="804"/>
    </row>
    <row r="452" spans="1:24" ht="16.5" thickBot="1">
      <c r="A452" s="533" t="s">
        <v>2727</v>
      </c>
      <c r="B452" s="533">
        <v>9</v>
      </c>
      <c r="C452" s="533" t="s">
        <v>359</v>
      </c>
      <c r="D452" s="572" t="s">
        <v>2742</v>
      </c>
      <c r="E452" s="571" t="str">
        <f t="shared" si="262"/>
        <v xml:space="preserve"> HIGH PERFORMANCE COATINGS</v>
      </c>
      <c r="F452" s="533" t="s">
        <v>1321</v>
      </c>
      <c r="G452" s="533" t="s">
        <v>2722</v>
      </c>
      <c r="H452" s="533">
        <v>451</v>
      </c>
      <c r="I452" s="533" t="str">
        <f>I450</f>
        <v>099600 - HIGH PERFORMANCE COATINGS</v>
      </c>
      <c r="J452" s="533" t="str">
        <f>J450</f>
        <v>099600 - HIGH PERFORMANCE COATINGS</v>
      </c>
      <c r="K452" s="87" t="s">
        <v>19</v>
      </c>
      <c r="L452" s="87" t="s">
        <v>417</v>
      </c>
      <c r="M452" s="176">
        <v>7</v>
      </c>
      <c r="N452" s="223" t="s">
        <v>33</v>
      </c>
      <c r="O452" s="804">
        <v>30</v>
      </c>
      <c r="P452" s="748">
        <f>O452*M452</f>
        <v>210</v>
      </c>
      <c r="Q452" s="25">
        <f>O452</f>
        <v>30</v>
      </c>
      <c r="R452" s="729">
        <f>P452</f>
        <v>210</v>
      </c>
      <c r="S452" s="87"/>
      <c r="T452" s="87"/>
      <c r="U452" s="176"/>
      <c r="V452" s="223"/>
      <c r="W452" s="804"/>
      <c r="X452" s="748"/>
    </row>
    <row r="453" spans="1:24" ht="16.5" thickBot="1">
      <c r="A453" s="533" t="s">
        <v>2727</v>
      </c>
      <c r="B453" s="533">
        <v>9</v>
      </c>
      <c r="C453" s="533" t="s">
        <v>359</v>
      </c>
      <c r="D453" s="572" t="s">
        <v>2742</v>
      </c>
      <c r="E453" s="571" t="str">
        <f t="shared" si="262"/>
        <v xml:space="preserve"> HIGH PERFORMANCE COATINGS</v>
      </c>
      <c r="F453" s="533" t="s">
        <v>1321</v>
      </c>
      <c r="G453" s="533" t="s">
        <v>2725</v>
      </c>
      <c r="H453" s="533">
        <v>452</v>
      </c>
      <c r="I453" s="533" t="str">
        <f>L453</f>
        <v>Polyurethane paint; to concrete, masonry, render and plaster; to</v>
      </c>
      <c r="J453" s="533" t="str">
        <f>L453</f>
        <v>Polyurethane paint; to concrete, masonry, render and plaster; to</v>
      </c>
      <c r="K453" s="87"/>
      <c r="L453" s="87" t="s">
        <v>418</v>
      </c>
      <c r="M453" s="574"/>
      <c r="N453" s="89"/>
      <c r="O453" s="804"/>
      <c r="P453" s="804"/>
      <c r="Q453" s="89"/>
      <c r="S453" s="87"/>
      <c r="T453" s="87"/>
      <c r="U453" s="574"/>
      <c r="V453" s="89"/>
      <c r="W453" s="804"/>
      <c r="X453" s="804"/>
    </row>
    <row r="454" spans="1:24" ht="16.5" thickBot="1">
      <c r="A454" s="533" t="s">
        <v>2727</v>
      </c>
      <c r="B454" s="533">
        <v>9</v>
      </c>
      <c r="C454" s="533" t="s">
        <v>359</v>
      </c>
      <c r="D454" s="572" t="s">
        <v>2742</v>
      </c>
      <c r="E454" s="571" t="str">
        <f t="shared" si="262"/>
        <v xml:space="preserve"> HIGH PERFORMANCE COATINGS</v>
      </c>
      <c r="F454" s="533" t="s">
        <v>1321</v>
      </c>
      <c r="G454" s="533" t="s">
        <v>2722</v>
      </c>
      <c r="H454" s="533">
        <v>453</v>
      </c>
      <c r="I454" s="533" t="str">
        <f>I452</f>
        <v>099600 - HIGH PERFORMANCE COATINGS</v>
      </c>
      <c r="J454" s="533" t="str">
        <f>J452</f>
        <v>099600 - HIGH PERFORMANCE COATINGS</v>
      </c>
      <c r="K454" s="87" t="s">
        <v>20</v>
      </c>
      <c r="L454" s="87" t="s">
        <v>413</v>
      </c>
      <c r="M454" s="176">
        <v>60</v>
      </c>
      <c r="N454" s="223" t="s">
        <v>33</v>
      </c>
      <c r="O454" s="804">
        <v>20</v>
      </c>
      <c r="P454" s="748">
        <f>O454*M454</f>
        <v>1200</v>
      </c>
      <c r="Q454" s="25">
        <f>O454</f>
        <v>20</v>
      </c>
      <c r="R454" s="729">
        <f>P454</f>
        <v>1200</v>
      </c>
      <c r="S454" s="87"/>
      <c r="T454" s="87"/>
      <c r="U454" s="176"/>
      <c r="V454" s="223"/>
      <c r="W454" s="804"/>
      <c r="X454" s="748"/>
    </row>
    <row r="455" spans="1:24" ht="15.75">
      <c r="A455" s="533" t="s">
        <v>2727</v>
      </c>
      <c r="B455" s="533">
        <v>9</v>
      </c>
      <c r="C455" s="533" t="s">
        <v>359</v>
      </c>
      <c r="D455" s="572" t="s">
        <v>2742</v>
      </c>
      <c r="E455" s="571" t="str">
        <f t="shared" si="262"/>
        <v xml:space="preserve"> HIGH PERFORMANCE COATINGS</v>
      </c>
      <c r="F455" s="533" t="s">
        <v>1321</v>
      </c>
      <c r="G455" s="533" t="s">
        <v>2725</v>
      </c>
      <c r="H455" s="533">
        <v>454</v>
      </c>
      <c r="I455" s="533" t="str">
        <f>L455</f>
        <v>Epoxy paint; to primed metal</v>
      </c>
      <c r="J455" s="533" t="str">
        <f>L455</f>
        <v>Epoxy paint; to primed metal</v>
      </c>
      <c r="K455" s="224"/>
      <c r="L455" s="224" t="s">
        <v>419</v>
      </c>
      <c r="M455" s="621"/>
      <c r="N455" s="225"/>
      <c r="O455" s="804"/>
      <c r="P455" s="804"/>
      <c r="Q455" s="94"/>
      <c r="S455" s="224"/>
      <c r="T455" s="224"/>
      <c r="U455" s="621"/>
      <c r="V455" s="225"/>
      <c r="W455" s="804"/>
      <c r="X455" s="804"/>
    </row>
    <row r="456" spans="1:24" ht="15.75">
      <c r="A456" s="533" t="s">
        <v>2727</v>
      </c>
      <c r="B456" s="533">
        <v>9</v>
      </c>
      <c r="C456" s="533" t="s">
        <v>359</v>
      </c>
      <c r="D456" s="572" t="s">
        <v>2742</v>
      </c>
      <c r="E456" s="571" t="str">
        <f t="shared" si="262"/>
        <v xml:space="preserve"> HIGH PERFORMANCE COATINGS</v>
      </c>
      <c r="F456" s="533" t="s">
        <v>1321</v>
      </c>
      <c r="G456" s="533" t="s">
        <v>2722</v>
      </c>
      <c r="H456" s="533">
        <v>455</v>
      </c>
      <c r="I456" s="533" t="str">
        <f t="shared" ref="I456:J462" si="263">I454</f>
        <v>099600 - HIGH PERFORMANCE COATINGS</v>
      </c>
      <c r="J456" s="533" t="str">
        <f t="shared" si="263"/>
        <v>099600 - HIGH PERFORMANCE COATINGS</v>
      </c>
      <c r="K456" s="224" t="s">
        <v>13</v>
      </c>
      <c r="L456" s="224" t="s">
        <v>420</v>
      </c>
      <c r="M456" s="224">
        <v>100</v>
      </c>
      <c r="N456" s="225" t="s">
        <v>33</v>
      </c>
      <c r="O456" s="804"/>
      <c r="P456" s="804"/>
      <c r="Q456" s="25">
        <f>O456</f>
        <v>0</v>
      </c>
      <c r="R456" s="729">
        <f>P456</f>
        <v>0</v>
      </c>
      <c r="S456" s="224"/>
      <c r="T456" s="224"/>
      <c r="U456" s="224"/>
      <c r="V456" s="225"/>
      <c r="W456" s="804"/>
      <c r="X456" s="804"/>
    </row>
    <row r="457" spans="1:24" ht="15.75">
      <c r="A457" s="533" t="s">
        <v>2727</v>
      </c>
      <c r="B457" s="533">
        <v>9</v>
      </c>
      <c r="C457" s="533" t="s">
        <v>359</v>
      </c>
      <c r="D457" s="572" t="s">
        <v>2742</v>
      </c>
      <c r="E457" s="571" t="str">
        <f t="shared" si="262"/>
        <v xml:space="preserve"> HIGH PERFORMANCE COATINGS</v>
      </c>
      <c r="F457" s="533" t="s">
        <v>1321</v>
      </c>
      <c r="G457" s="533" t="s">
        <v>2725</v>
      </c>
      <c r="H457" s="533">
        <v>456</v>
      </c>
      <c r="I457" s="533" t="str">
        <f t="shared" si="263"/>
        <v>Epoxy paint; to primed metal</v>
      </c>
      <c r="J457" s="533" t="str">
        <f t="shared" si="263"/>
        <v>Epoxy paint; to primed metal</v>
      </c>
      <c r="K457" s="96" t="s">
        <v>421</v>
      </c>
      <c r="L457" s="96"/>
      <c r="M457" s="87"/>
      <c r="N457" s="89"/>
      <c r="O457" s="804"/>
      <c r="P457" s="807"/>
      <c r="Q457" s="97"/>
      <c r="S457" s="96"/>
      <c r="T457" s="96"/>
      <c r="U457" s="87"/>
      <c r="V457" s="89"/>
      <c r="W457" s="804"/>
      <c r="X457" s="807"/>
    </row>
    <row r="458" spans="1:24" ht="15.75">
      <c r="A458" s="533" t="s">
        <v>2727</v>
      </c>
      <c r="B458" s="533">
        <v>9</v>
      </c>
      <c r="C458" s="533" t="s">
        <v>359</v>
      </c>
      <c r="D458" s="10" t="s">
        <v>22</v>
      </c>
      <c r="E458" s="10" t="s">
        <v>22</v>
      </c>
      <c r="F458" s="533" t="s">
        <v>1321</v>
      </c>
      <c r="G458" s="533" t="s">
        <v>2724</v>
      </c>
      <c r="H458" s="533">
        <v>457</v>
      </c>
      <c r="I458" s="533" t="str">
        <f t="shared" si="263"/>
        <v>099600 - HIGH PERFORMANCE COATINGS</v>
      </c>
      <c r="J458" s="533" t="str">
        <f t="shared" si="263"/>
        <v>099600 - HIGH PERFORMANCE COATINGS</v>
      </c>
      <c r="K458" s="87" t="s">
        <v>22</v>
      </c>
      <c r="L458" s="87"/>
      <c r="M458" s="87"/>
      <c r="N458" s="89"/>
      <c r="O458" s="804" t="s">
        <v>8</v>
      </c>
      <c r="P458" s="804">
        <f>SUM(P386:P456)</f>
        <v>128912.5</v>
      </c>
      <c r="Q458" s="94"/>
      <c r="S458" s="87"/>
      <c r="T458" s="87"/>
      <c r="U458" s="87"/>
      <c r="V458" s="89"/>
      <c r="W458" s="804"/>
      <c r="X458" s="804"/>
    </row>
    <row r="459" spans="1:24" ht="15.75">
      <c r="A459" s="533" t="s">
        <v>2727</v>
      </c>
      <c r="B459" s="533">
        <v>10</v>
      </c>
      <c r="C459" s="533" t="s">
        <v>423</v>
      </c>
      <c r="D459" s="572" t="s">
        <v>1795</v>
      </c>
      <c r="E459" s="571" t="s">
        <v>1242</v>
      </c>
      <c r="F459" s="533" t="s">
        <v>1321</v>
      </c>
      <c r="G459" s="533" t="s">
        <v>2725</v>
      </c>
      <c r="H459" s="533">
        <v>458</v>
      </c>
      <c r="I459" s="533" t="str">
        <f t="shared" si="263"/>
        <v>Epoxy paint; to primed metal</v>
      </c>
      <c r="J459" s="533" t="str">
        <f t="shared" si="263"/>
        <v>Epoxy paint; to primed metal</v>
      </c>
      <c r="K459" s="75"/>
      <c r="L459" s="75"/>
      <c r="M459" s="99" t="s">
        <v>422</v>
      </c>
      <c r="N459" s="99"/>
      <c r="O459" s="808"/>
      <c r="P459" s="808"/>
      <c r="Q459" s="99"/>
      <c r="S459" s="75"/>
      <c r="T459" s="75"/>
      <c r="U459" s="99"/>
      <c r="V459" s="99"/>
      <c r="W459" s="808"/>
      <c r="X459" s="808"/>
    </row>
    <row r="460" spans="1:24" ht="15.75">
      <c r="A460" s="533" t="s">
        <v>2727</v>
      </c>
      <c r="B460" s="533">
        <v>10</v>
      </c>
      <c r="C460" s="533" t="s">
        <v>423</v>
      </c>
      <c r="D460" s="572" t="s">
        <v>1795</v>
      </c>
      <c r="E460" s="571" t="str">
        <f t="shared" si="262"/>
        <v xml:space="preserve"> PANEL SIGNAGE</v>
      </c>
      <c r="F460" s="533" t="s">
        <v>1321</v>
      </c>
      <c r="G460" s="533" t="s">
        <v>2725</v>
      </c>
      <c r="H460" s="533">
        <v>459</v>
      </c>
      <c r="I460" s="533" t="str">
        <f t="shared" si="263"/>
        <v>099600 - HIGH PERFORMANCE COATINGS</v>
      </c>
      <c r="J460" s="533" t="str">
        <f t="shared" si="263"/>
        <v>099600 - HIGH PERFORMANCE COATINGS</v>
      </c>
      <c r="K460" s="75"/>
      <c r="L460" s="75"/>
      <c r="M460" s="99" t="s">
        <v>423</v>
      </c>
      <c r="N460" s="99"/>
      <c r="O460" s="808"/>
      <c r="P460" s="808"/>
      <c r="Q460" s="99"/>
      <c r="S460" s="75"/>
      <c r="T460" s="75"/>
      <c r="U460" s="99"/>
      <c r="V460" s="99"/>
      <c r="W460" s="808"/>
      <c r="X460" s="808"/>
    </row>
    <row r="461" spans="1:24" ht="15.75">
      <c r="A461" s="533" t="s">
        <v>2727</v>
      </c>
      <c r="B461" s="533">
        <v>10</v>
      </c>
      <c r="C461" s="533" t="s">
        <v>423</v>
      </c>
      <c r="D461" s="572" t="s">
        <v>1795</v>
      </c>
      <c r="E461" s="571" t="str">
        <f t="shared" si="262"/>
        <v xml:space="preserve"> PANEL SIGNAGE</v>
      </c>
      <c r="F461" s="533" t="s">
        <v>1321</v>
      </c>
      <c r="G461" s="533" t="s">
        <v>2725</v>
      </c>
      <c r="H461" s="533">
        <v>460</v>
      </c>
      <c r="I461" s="533" t="str">
        <f t="shared" si="263"/>
        <v>Epoxy paint; to primed metal</v>
      </c>
      <c r="J461" s="533" t="str">
        <f t="shared" si="263"/>
        <v>Epoxy paint; to primed metal</v>
      </c>
      <c r="K461" s="74" t="s">
        <v>2</v>
      </c>
      <c r="L461" s="74" t="s">
        <v>424</v>
      </c>
      <c r="M461" s="74" t="s">
        <v>4</v>
      </c>
      <c r="N461" s="99" t="s">
        <v>5</v>
      </c>
      <c r="O461" s="808" t="s">
        <v>6</v>
      </c>
      <c r="P461" s="808" t="s">
        <v>7</v>
      </c>
      <c r="Q461" s="100"/>
      <c r="S461" s="74"/>
      <c r="T461" s="74"/>
      <c r="U461" s="74"/>
      <c r="V461" s="99"/>
      <c r="W461" s="808"/>
      <c r="X461" s="808"/>
    </row>
    <row r="462" spans="1:24" ht="15.75">
      <c r="A462" s="533" t="s">
        <v>2727</v>
      </c>
      <c r="B462" s="533">
        <v>10</v>
      </c>
      <c r="C462" s="533" t="s">
        <v>423</v>
      </c>
      <c r="D462" s="572" t="s">
        <v>1795</v>
      </c>
      <c r="E462" s="571" t="str">
        <f t="shared" si="262"/>
        <v xml:space="preserve"> PANEL SIGNAGE</v>
      </c>
      <c r="F462" s="533" t="s">
        <v>1321</v>
      </c>
      <c r="G462" s="533" t="s">
        <v>2725</v>
      </c>
      <c r="H462" s="533">
        <v>461</v>
      </c>
      <c r="I462" s="533" t="str">
        <f t="shared" si="263"/>
        <v>099600 - HIGH PERFORMANCE COATINGS</v>
      </c>
      <c r="J462" s="533" t="str">
        <f t="shared" si="263"/>
        <v>099600 - HIGH PERFORMANCE COATINGS</v>
      </c>
      <c r="K462" s="75"/>
      <c r="L462" s="75"/>
      <c r="M462" s="74"/>
      <c r="N462" s="12"/>
      <c r="O462" s="748"/>
      <c r="P462" s="748" t="s">
        <v>8</v>
      </c>
      <c r="Q462" s="78"/>
      <c r="S462" s="75"/>
      <c r="T462" s="75"/>
      <c r="U462" s="74"/>
      <c r="V462" s="12"/>
      <c r="W462" s="748"/>
      <c r="X462" s="748"/>
    </row>
    <row r="463" spans="1:24" ht="15.75">
      <c r="A463" s="533" t="s">
        <v>2727</v>
      </c>
      <c r="B463" s="533">
        <v>10</v>
      </c>
      <c r="C463" s="533" t="s">
        <v>423</v>
      </c>
      <c r="D463" s="572" t="s">
        <v>1795</v>
      </c>
      <c r="E463" s="571" t="s">
        <v>1242</v>
      </c>
      <c r="F463" s="533" t="str">
        <f t="shared" si="259"/>
        <v>AR</v>
      </c>
      <c r="G463" s="533" t="s">
        <v>2725</v>
      </c>
      <c r="H463" s="533">
        <v>462</v>
      </c>
      <c r="I463" s="533" t="str">
        <f t="shared" ref="I463:I464" si="264">L463</f>
        <v>101423 - PANEL SIGNAGE</v>
      </c>
      <c r="J463" s="533" t="str">
        <f t="shared" ref="J463:J464" si="265">L463</f>
        <v>101423 - PANEL SIGNAGE</v>
      </c>
      <c r="K463" s="75"/>
      <c r="L463" s="75" t="s">
        <v>425</v>
      </c>
      <c r="M463" s="74"/>
      <c r="N463" s="12"/>
      <c r="O463" s="748"/>
      <c r="P463" s="748"/>
      <c r="Q463" s="78"/>
      <c r="S463" s="75"/>
      <c r="T463" s="75"/>
      <c r="U463" s="74"/>
      <c r="V463" s="12"/>
      <c r="W463" s="748"/>
      <c r="X463" s="748"/>
    </row>
    <row r="464" spans="1:24" ht="15.75">
      <c r="A464" s="533" t="s">
        <v>2727</v>
      </c>
      <c r="B464" s="533">
        <v>10</v>
      </c>
      <c r="C464" s="533" t="s">
        <v>423</v>
      </c>
      <c r="D464" s="572" t="s">
        <v>1795</v>
      </c>
      <c r="E464" s="571" t="str">
        <f t="shared" ref="E464:E466" si="266">E463</f>
        <v xml:space="preserve"> PANEL SIGNAGE</v>
      </c>
      <c r="F464" s="533" t="str">
        <f t="shared" si="259"/>
        <v>AR</v>
      </c>
      <c r="G464" s="533" t="s">
        <v>2725</v>
      </c>
      <c r="H464" s="533">
        <v>463</v>
      </c>
      <c r="I464" s="533" t="str">
        <f t="shared" si="264"/>
        <v>Internal sign; comprising 3 thick MP plastic face, 10 high copy &amp; graphics, braille dots, aluminium and wood profiles; including background, screws, fittings and fixings; complete; as specified and as Drg. A-503; detail 6</v>
      </c>
      <c r="J464" s="533" t="str">
        <f t="shared" si="265"/>
        <v>Internal sign; comprising 3 thick MP plastic face, 10 high copy &amp; graphics, braille dots, aluminium and wood profiles; including background, screws, fittings and fixings; complete; as specified and as Drg. A-503; detail 6</v>
      </c>
      <c r="K464" s="75"/>
      <c r="L464" s="221" t="s">
        <v>426</v>
      </c>
      <c r="M464" s="626"/>
      <c r="N464" s="76"/>
      <c r="O464" s="809"/>
      <c r="P464" s="748"/>
      <c r="Q464" s="78"/>
      <c r="S464" s="75"/>
      <c r="T464" s="221"/>
      <c r="U464" s="626"/>
      <c r="V464" s="76"/>
      <c r="W464" s="809"/>
      <c r="X464" s="748"/>
    </row>
    <row r="465" spans="1:24" ht="15.75">
      <c r="A465" s="533" t="s">
        <v>2727</v>
      </c>
      <c r="B465" s="533">
        <v>10</v>
      </c>
      <c r="C465" s="533" t="s">
        <v>423</v>
      </c>
      <c r="D465" s="572" t="s">
        <v>1795</v>
      </c>
      <c r="E465" s="571" t="str">
        <f t="shared" si="266"/>
        <v xml:space="preserve"> PANEL SIGNAGE</v>
      </c>
      <c r="F465" s="533" t="str">
        <f t="shared" si="259"/>
        <v>AR</v>
      </c>
      <c r="G465" s="533" t="s">
        <v>2722</v>
      </c>
      <c r="H465" s="533">
        <v>464</v>
      </c>
      <c r="I465" s="533" t="str">
        <f t="shared" ref="I465:J466" si="267">I463</f>
        <v>101423 - PANEL SIGNAGE</v>
      </c>
      <c r="J465" s="533" t="str">
        <f t="shared" si="267"/>
        <v>101423 - PANEL SIGNAGE</v>
      </c>
      <c r="K465" s="75" t="s">
        <v>13</v>
      </c>
      <c r="L465" s="449" t="s">
        <v>427</v>
      </c>
      <c r="M465" s="711">
        <v>6</v>
      </c>
      <c r="N465" s="450" t="s">
        <v>39</v>
      </c>
      <c r="O465" s="748">
        <v>50</v>
      </c>
      <c r="P465" s="748">
        <f t="shared" ref="P465:P466" si="268">O465*M465</f>
        <v>300</v>
      </c>
      <c r="Q465" s="25">
        <f t="shared" ref="Q465:Q466" si="269">O465</f>
        <v>50</v>
      </c>
      <c r="R465" s="729">
        <f t="shared" ref="R465:R466" si="270">P465</f>
        <v>300</v>
      </c>
      <c r="S465" s="75"/>
      <c r="T465" s="449"/>
      <c r="U465" s="711"/>
      <c r="V465" s="450"/>
      <c r="W465" s="748"/>
      <c r="X465" s="748"/>
    </row>
    <row r="466" spans="1:24" ht="15.75">
      <c r="A466" s="533" t="s">
        <v>2727</v>
      </c>
      <c r="B466" s="533">
        <v>10</v>
      </c>
      <c r="C466" s="533" t="s">
        <v>423</v>
      </c>
      <c r="D466" s="572" t="s">
        <v>1795</v>
      </c>
      <c r="E466" s="571" t="str">
        <f t="shared" si="266"/>
        <v xml:space="preserve"> PANEL SIGNAGE</v>
      </c>
      <c r="F466" s="533" t="str">
        <f t="shared" si="259"/>
        <v>AR</v>
      </c>
      <c r="G466" s="533" t="s">
        <v>2722</v>
      </c>
      <c r="H466" s="533">
        <v>465</v>
      </c>
      <c r="I466" s="533" t="str">
        <f t="shared" si="267"/>
        <v>Internal sign; comprising 3 thick MP plastic face, 10 high copy &amp; graphics, braille dots, aluminium and wood profiles; including background, screws, fittings and fixings; complete; as specified and as Drg. A-503; detail 6</v>
      </c>
      <c r="J466" s="533" t="str">
        <f t="shared" si="267"/>
        <v>Internal sign; comprising 3 thick MP plastic face, 10 high copy &amp; graphics, braille dots, aluminium and wood profiles; including background, screws, fittings and fixings; complete; as specified and as Drg. A-503; detail 6</v>
      </c>
      <c r="K466" s="75" t="s">
        <v>15</v>
      </c>
      <c r="L466" s="449" t="s">
        <v>428</v>
      </c>
      <c r="M466" s="711">
        <v>6</v>
      </c>
      <c r="N466" s="450" t="s">
        <v>39</v>
      </c>
      <c r="O466" s="748">
        <v>75</v>
      </c>
      <c r="P466" s="748">
        <f t="shared" si="268"/>
        <v>450</v>
      </c>
      <c r="Q466" s="25">
        <f t="shared" si="269"/>
        <v>75</v>
      </c>
      <c r="R466" s="729">
        <f t="shared" si="270"/>
        <v>450</v>
      </c>
      <c r="S466" s="75"/>
      <c r="T466" s="449"/>
      <c r="U466" s="711"/>
      <c r="V466" s="450"/>
      <c r="W466" s="748"/>
      <c r="X466" s="748"/>
    </row>
    <row r="467" spans="1:24" ht="15.75">
      <c r="A467" s="533" t="s">
        <v>2727</v>
      </c>
      <c r="B467" s="533">
        <v>10</v>
      </c>
      <c r="C467" s="533" t="s">
        <v>423</v>
      </c>
      <c r="D467" s="572" t="s">
        <v>1815</v>
      </c>
      <c r="E467" s="571" t="s">
        <v>1243</v>
      </c>
      <c r="F467" s="533" t="str">
        <f t="shared" si="259"/>
        <v>AR</v>
      </c>
      <c r="G467" s="533" t="s">
        <v>2725</v>
      </c>
      <c r="H467" s="533">
        <v>466</v>
      </c>
      <c r="I467" s="533" t="str">
        <f t="shared" ref="I467:I468" si="271">L467</f>
        <v>102800 - TOILET, BATH AND LAUNDRY ACCESSORIES</v>
      </c>
      <c r="J467" s="533" t="str">
        <f t="shared" ref="J467:J468" si="272">L467</f>
        <v>102800 - TOILET, BATH AND LAUNDRY ACCESSORIES</v>
      </c>
      <c r="K467" s="75"/>
      <c r="L467" s="75" t="s">
        <v>429</v>
      </c>
      <c r="M467" s="74"/>
      <c r="N467" s="12"/>
      <c r="O467" s="748"/>
      <c r="P467" s="748"/>
      <c r="Q467" s="78"/>
      <c r="S467" s="75"/>
      <c r="T467" s="75"/>
      <c r="U467" s="74"/>
      <c r="V467" s="12"/>
      <c r="W467" s="748"/>
      <c r="X467" s="748"/>
    </row>
    <row r="468" spans="1:24" ht="16.5" thickBot="1">
      <c r="A468" s="533" t="s">
        <v>2727</v>
      </c>
      <c r="B468" s="533">
        <v>10</v>
      </c>
      <c r="C468" s="533" t="s">
        <v>423</v>
      </c>
      <c r="D468" s="572" t="s">
        <v>1815</v>
      </c>
      <c r="E468" s="571" t="str">
        <f t="shared" ref="E468:E477" si="273">E467</f>
        <v xml:space="preserve"> TOILET, BATH AND LAUNDRY ACCESSORIES</v>
      </c>
      <c r="F468" s="533" t="str">
        <f t="shared" si="259"/>
        <v>AR</v>
      </c>
      <c r="G468" s="533" t="s">
        <v>2725</v>
      </c>
      <c r="H468" s="533">
        <v>467</v>
      </c>
      <c r="I468" s="533" t="str">
        <f t="shared" si="271"/>
        <v>Miscellaneous fixtures and fittings; complete; as specified and shown on Drawings</v>
      </c>
      <c r="J468" s="533" t="str">
        <f t="shared" si="272"/>
        <v>Miscellaneous fixtures and fittings; complete; as specified and shown on Drawings</v>
      </c>
      <c r="K468" s="75"/>
      <c r="L468" s="75" t="s">
        <v>430</v>
      </c>
      <c r="M468" s="74"/>
      <c r="N468" s="12"/>
      <c r="O468" s="748"/>
      <c r="P468" s="748"/>
      <c r="Q468" s="78"/>
      <c r="S468" s="75"/>
      <c r="T468" s="75"/>
      <c r="U468" s="74"/>
      <c r="V468" s="12"/>
      <c r="W468" s="748"/>
      <c r="X468" s="748"/>
    </row>
    <row r="469" spans="1:24" ht="16.5" thickBot="1">
      <c r="A469" s="533" t="s">
        <v>2727</v>
      </c>
      <c r="B469" s="533">
        <v>10</v>
      </c>
      <c r="C469" s="533" t="s">
        <v>423</v>
      </c>
      <c r="D469" s="572" t="s">
        <v>1815</v>
      </c>
      <c r="E469" s="571" t="str">
        <f t="shared" si="273"/>
        <v xml:space="preserve"> TOILET, BATH AND LAUNDRY ACCESSORIES</v>
      </c>
      <c r="F469" s="533" t="str">
        <f t="shared" si="259"/>
        <v>AR</v>
      </c>
      <c r="G469" s="533" t="s">
        <v>2722</v>
      </c>
      <c r="H469" s="533">
        <v>468</v>
      </c>
      <c r="I469" s="533" t="str">
        <f t="shared" ref="I469:J475" si="274">I467</f>
        <v>102800 - TOILET, BATH AND LAUNDRY ACCESSORIES</v>
      </c>
      <c r="J469" s="533" t="str">
        <f t="shared" si="274"/>
        <v>102800 - TOILET, BATH AND LAUNDRY ACCESSORIES</v>
      </c>
      <c r="K469" s="75" t="s">
        <v>17</v>
      </c>
      <c r="L469" s="75" t="s">
        <v>431</v>
      </c>
      <c r="M469" s="75">
        <v>7</v>
      </c>
      <c r="N469" s="227" t="s">
        <v>39</v>
      </c>
      <c r="O469" s="748">
        <v>15</v>
      </c>
      <c r="P469" s="748">
        <f t="shared" ref="P469:P471" si="275">O469*M469</f>
        <v>105</v>
      </c>
      <c r="Q469" s="25">
        <f t="shared" ref="Q469:Q475" si="276">O469</f>
        <v>15</v>
      </c>
      <c r="R469" s="729">
        <f t="shared" ref="R469:R475" si="277">P469</f>
        <v>105</v>
      </c>
      <c r="S469" s="75"/>
      <c r="T469" s="75"/>
      <c r="U469" s="75"/>
      <c r="V469" s="227"/>
      <c r="W469" s="748"/>
      <c r="X469" s="748"/>
    </row>
    <row r="470" spans="1:24" ht="16.5" thickBot="1">
      <c r="A470" s="533" t="s">
        <v>2727</v>
      </c>
      <c r="B470" s="533">
        <v>10</v>
      </c>
      <c r="C470" s="533" t="s">
        <v>423</v>
      </c>
      <c r="D470" s="572" t="s">
        <v>1815</v>
      </c>
      <c r="E470" s="571" t="str">
        <f t="shared" si="273"/>
        <v xml:space="preserve"> TOILET, BATH AND LAUNDRY ACCESSORIES</v>
      </c>
      <c r="F470" s="533" t="str">
        <f t="shared" si="259"/>
        <v>AR</v>
      </c>
      <c r="G470" s="533" t="s">
        <v>2722</v>
      </c>
      <c r="H470" s="533">
        <v>469</v>
      </c>
      <c r="I470" s="533" t="str">
        <f t="shared" si="274"/>
        <v>Miscellaneous fixtures and fittings; complete; as specified and shown on Drawings</v>
      </c>
      <c r="J470" s="533" t="str">
        <f t="shared" si="274"/>
        <v>Miscellaneous fixtures and fittings; complete; as specified and shown on Drawings</v>
      </c>
      <c r="K470" s="75" t="s">
        <v>19</v>
      </c>
      <c r="L470" s="75" t="s">
        <v>432</v>
      </c>
      <c r="M470" s="75">
        <v>7</v>
      </c>
      <c r="N470" s="227" t="s">
        <v>39</v>
      </c>
      <c r="O470" s="748">
        <v>70</v>
      </c>
      <c r="P470" s="748">
        <f t="shared" si="275"/>
        <v>490</v>
      </c>
      <c r="Q470" s="25">
        <f t="shared" si="276"/>
        <v>70</v>
      </c>
      <c r="R470" s="729">
        <f t="shared" si="277"/>
        <v>490</v>
      </c>
      <c r="S470" s="75"/>
      <c r="T470" s="75"/>
      <c r="U470" s="75"/>
      <c r="V470" s="227"/>
      <c r="W470" s="748"/>
      <c r="X470" s="748"/>
    </row>
    <row r="471" spans="1:24" ht="16.5" thickBot="1">
      <c r="A471" s="533" t="s">
        <v>2727</v>
      </c>
      <c r="B471" s="533">
        <v>10</v>
      </c>
      <c r="C471" s="533" t="s">
        <v>423</v>
      </c>
      <c r="D471" s="572" t="s">
        <v>1815</v>
      </c>
      <c r="E471" s="571" t="str">
        <f t="shared" si="273"/>
        <v xml:space="preserve"> TOILET, BATH AND LAUNDRY ACCESSORIES</v>
      </c>
      <c r="F471" s="533" t="str">
        <f t="shared" si="259"/>
        <v>AR</v>
      </c>
      <c r="G471" s="533" t="s">
        <v>2722</v>
      </c>
      <c r="H471" s="533">
        <v>470</v>
      </c>
      <c r="I471" s="533" t="str">
        <f t="shared" si="274"/>
        <v>102800 - TOILET, BATH AND LAUNDRY ACCESSORIES</v>
      </c>
      <c r="J471" s="533" t="str">
        <f t="shared" si="274"/>
        <v>102800 - TOILET, BATH AND LAUNDRY ACCESSORIES</v>
      </c>
      <c r="K471" s="75" t="s">
        <v>20</v>
      </c>
      <c r="L471" s="75" t="s">
        <v>433</v>
      </c>
      <c r="M471" s="75">
        <v>7</v>
      </c>
      <c r="N471" s="227" t="s">
        <v>39</v>
      </c>
      <c r="O471" s="748">
        <v>50</v>
      </c>
      <c r="P471" s="748">
        <f t="shared" si="275"/>
        <v>350</v>
      </c>
      <c r="Q471" s="25">
        <f t="shared" si="276"/>
        <v>50</v>
      </c>
      <c r="R471" s="729">
        <f t="shared" si="277"/>
        <v>350</v>
      </c>
      <c r="S471" s="75"/>
      <c r="T471" s="75"/>
      <c r="U471" s="75"/>
      <c r="V471" s="227"/>
      <c r="W471" s="748"/>
      <c r="X471" s="748"/>
    </row>
    <row r="472" spans="1:24" ht="15.75">
      <c r="A472" s="533" t="s">
        <v>2727</v>
      </c>
      <c r="B472" s="533">
        <v>10</v>
      </c>
      <c r="C472" s="533" t="s">
        <v>423</v>
      </c>
      <c r="D472" s="572" t="s">
        <v>1815</v>
      </c>
      <c r="E472" s="571" t="str">
        <f t="shared" si="273"/>
        <v xml:space="preserve"> TOILET, BATH AND LAUNDRY ACCESSORIES</v>
      </c>
      <c r="F472" s="533" t="str">
        <f t="shared" si="259"/>
        <v>AR</v>
      </c>
      <c r="G472" s="533" t="s">
        <v>2722</v>
      </c>
      <c r="H472" s="533">
        <v>471</v>
      </c>
      <c r="I472" s="533" t="str">
        <f t="shared" si="274"/>
        <v>Miscellaneous fixtures and fittings; complete; as specified and shown on Drawings</v>
      </c>
      <c r="J472" s="533" t="str">
        <f t="shared" si="274"/>
        <v>Miscellaneous fixtures and fittings; complete; as specified and shown on Drawings</v>
      </c>
      <c r="K472" s="218" t="s">
        <v>21</v>
      </c>
      <c r="L472" s="218" t="s">
        <v>434</v>
      </c>
      <c r="M472" s="218">
        <v>7</v>
      </c>
      <c r="N472" s="225" t="s">
        <v>39</v>
      </c>
      <c r="O472" s="750"/>
      <c r="P472" s="750"/>
      <c r="Q472" s="25">
        <f t="shared" si="276"/>
        <v>0</v>
      </c>
      <c r="R472" s="729">
        <f t="shared" si="277"/>
        <v>0</v>
      </c>
      <c r="S472" s="224"/>
      <c r="T472" s="224"/>
      <c r="U472" s="224"/>
      <c r="V472" s="225"/>
      <c r="W472" s="750"/>
      <c r="X472" s="750"/>
    </row>
    <row r="473" spans="1:24" ht="16.5" thickBot="1">
      <c r="A473" s="533" t="s">
        <v>2727</v>
      </c>
      <c r="B473" s="533">
        <v>10</v>
      </c>
      <c r="C473" s="533" t="s">
        <v>423</v>
      </c>
      <c r="D473" s="572" t="s">
        <v>1815</v>
      </c>
      <c r="E473" s="571" t="str">
        <f t="shared" si="273"/>
        <v xml:space="preserve"> TOILET, BATH AND LAUNDRY ACCESSORIES</v>
      </c>
      <c r="F473" s="533" t="str">
        <f t="shared" si="259"/>
        <v>AR</v>
      </c>
      <c r="G473" s="533" t="s">
        <v>2722</v>
      </c>
      <c r="H473" s="533">
        <v>472</v>
      </c>
      <c r="I473" s="533" t="str">
        <f t="shared" si="274"/>
        <v>102800 - TOILET, BATH AND LAUNDRY ACCESSORIES</v>
      </c>
      <c r="J473" s="533" t="str">
        <f t="shared" si="274"/>
        <v>102800 - TOILET, BATH AND LAUNDRY ACCESSORIES</v>
      </c>
      <c r="K473" s="218" t="s">
        <v>45</v>
      </c>
      <c r="L473" s="218" t="s">
        <v>435</v>
      </c>
      <c r="M473" s="218">
        <v>7</v>
      </c>
      <c r="N473" s="225" t="s">
        <v>39</v>
      </c>
      <c r="O473" s="750"/>
      <c r="P473" s="750"/>
      <c r="Q473" s="25">
        <f t="shared" si="276"/>
        <v>0</v>
      </c>
      <c r="R473" s="729">
        <f t="shared" si="277"/>
        <v>0</v>
      </c>
      <c r="S473" s="224"/>
      <c r="T473" s="224"/>
      <c r="U473" s="224"/>
      <c r="V473" s="225"/>
      <c r="W473" s="750"/>
      <c r="X473" s="750"/>
    </row>
    <row r="474" spans="1:24" ht="16.5" thickBot="1">
      <c r="A474" s="533" t="s">
        <v>2727</v>
      </c>
      <c r="B474" s="533">
        <v>10</v>
      </c>
      <c r="C474" s="533" t="s">
        <v>423</v>
      </c>
      <c r="D474" s="572" t="s">
        <v>1815</v>
      </c>
      <c r="E474" s="571" t="str">
        <f t="shared" si="273"/>
        <v xml:space="preserve"> TOILET, BATH AND LAUNDRY ACCESSORIES</v>
      </c>
      <c r="F474" s="533" t="str">
        <f t="shared" si="259"/>
        <v>AR</v>
      </c>
      <c r="G474" s="533" t="s">
        <v>2722</v>
      </c>
      <c r="H474" s="533">
        <v>473</v>
      </c>
      <c r="I474" s="533" t="str">
        <f t="shared" si="274"/>
        <v>Miscellaneous fixtures and fittings; complete; as specified and shown on Drawings</v>
      </c>
      <c r="J474" s="533" t="str">
        <f t="shared" si="274"/>
        <v>Miscellaneous fixtures and fittings; complete; as specified and shown on Drawings</v>
      </c>
      <c r="K474" s="75" t="s">
        <v>48</v>
      </c>
      <c r="L474" s="75" t="s">
        <v>436</v>
      </c>
      <c r="M474" s="75">
        <v>7</v>
      </c>
      <c r="N474" s="227" t="s">
        <v>39</v>
      </c>
      <c r="O474" s="748">
        <v>50</v>
      </c>
      <c r="P474" s="748">
        <f t="shared" ref="P474:P475" si="278">O474*M474</f>
        <v>350</v>
      </c>
      <c r="Q474" s="25">
        <f t="shared" si="276"/>
        <v>50</v>
      </c>
      <c r="R474" s="729">
        <f t="shared" si="277"/>
        <v>350</v>
      </c>
      <c r="S474" s="75"/>
      <c r="T474" s="75"/>
      <c r="U474" s="75"/>
      <c r="V474" s="227"/>
      <c r="W474" s="748"/>
      <c r="X474" s="748"/>
    </row>
    <row r="475" spans="1:24" ht="16.5" thickBot="1">
      <c r="A475" s="533" t="s">
        <v>2727</v>
      </c>
      <c r="B475" s="533">
        <v>10</v>
      </c>
      <c r="C475" s="533" t="s">
        <v>423</v>
      </c>
      <c r="D475" s="572" t="s">
        <v>1815</v>
      </c>
      <c r="E475" s="571" t="str">
        <f t="shared" si="273"/>
        <v xml:space="preserve"> TOILET, BATH AND LAUNDRY ACCESSORIES</v>
      </c>
      <c r="F475" s="533" t="str">
        <f t="shared" si="259"/>
        <v>AR</v>
      </c>
      <c r="G475" s="533" t="s">
        <v>2722</v>
      </c>
      <c r="H475" s="533">
        <v>474</v>
      </c>
      <c r="I475" s="533" t="str">
        <f t="shared" si="274"/>
        <v>102800 - TOILET, BATH AND LAUNDRY ACCESSORIES</v>
      </c>
      <c r="J475" s="533" t="str">
        <f t="shared" si="274"/>
        <v>102800 - TOILET, BATH AND LAUNDRY ACCESSORIES</v>
      </c>
      <c r="K475" s="75" t="s">
        <v>50</v>
      </c>
      <c r="L475" s="75" t="s">
        <v>437</v>
      </c>
      <c r="M475" s="75">
        <v>7</v>
      </c>
      <c r="N475" s="227" t="s">
        <v>39</v>
      </c>
      <c r="O475" s="748">
        <v>75</v>
      </c>
      <c r="P475" s="748">
        <f t="shared" si="278"/>
        <v>525</v>
      </c>
      <c r="Q475" s="25">
        <f t="shared" si="276"/>
        <v>75</v>
      </c>
      <c r="R475" s="729">
        <f t="shared" si="277"/>
        <v>525</v>
      </c>
      <c r="S475" s="75"/>
      <c r="T475" s="75"/>
      <c r="U475" s="75"/>
      <c r="V475" s="227"/>
      <c r="W475" s="748"/>
      <c r="X475" s="748"/>
    </row>
    <row r="476" spans="1:24" ht="16.5" thickBot="1">
      <c r="A476" s="533" t="s">
        <v>2727</v>
      </c>
      <c r="B476" s="533">
        <v>10</v>
      </c>
      <c r="C476" s="533" t="s">
        <v>423</v>
      </c>
      <c r="D476" s="572" t="s">
        <v>1815</v>
      </c>
      <c r="E476" s="571" t="str">
        <f t="shared" si="273"/>
        <v xml:space="preserve"> TOILET, BATH AND LAUNDRY ACCESSORIES</v>
      </c>
      <c r="F476" s="533" t="str">
        <f t="shared" si="259"/>
        <v>AR</v>
      </c>
      <c r="G476" s="533" t="s">
        <v>2725</v>
      </c>
      <c r="H476" s="533">
        <v>475</v>
      </c>
      <c r="I476" s="533" t="str">
        <f>L476</f>
        <v>Mirror glass; 6 mm thick; polished plate glass, surfaces mounted type, with nickel plate brass; including cardboard filler; fittings and fixings; complete; as specified and as Drg. A-503; detail 8</v>
      </c>
      <c r="J476" s="533" t="str">
        <f>L476</f>
        <v>Mirror glass; 6 mm thick; polished plate glass, surfaces mounted type, with nickel plate brass; including cardboard filler; fittings and fixings; complete; as specified and as Drg. A-503; detail 8</v>
      </c>
      <c r="K476" s="75"/>
      <c r="L476" s="75" t="s">
        <v>438</v>
      </c>
      <c r="M476" s="74"/>
      <c r="N476" s="12"/>
      <c r="O476" s="748"/>
      <c r="P476" s="748"/>
      <c r="Q476" s="78"/>
      <c r="S476" s="75"/>
      <c r="T476" s="75"/>
      <c r="U476" s="74"/>
      <c r="V476" s="12"/>
      <c r="W476" s="748"/>
      <c r="X476" s="748"/>
    </row>
    <row r="477" spans="1:24" ht="16.5" thickBot="1">
      <c r="A477" s="533" t="s">
        <v>2727</v>
      </c>
      <c r="B477" s="533">
        <v>10</v>
      </c>
      <c r="C477" s="533" t="s">
        <v>423</v>
      </c>
      <c r="D477" s="572" t="s">
        <v>1815</v>
      </c>
      <c r="E477" s="571" t="str">
        <f t="shared" si="273"/>
        <v xml:space="preserve"> TOILET, BATH AND LAUNDRY ACCESSORIES</v>
      </c>
      <c r="F477" s="533" t="str">
        <f t="shared" si="259"/>
        <v>AR</v>
      </c>
      <c r="G477" s="533" t="s">
        <v>2722</v>
      </c>
      <c r="H477" s="533">
        <v>476</v>
      </c>
      <c r="I477" s="533" t="str">
        <f>I475</f>
        <v>102800 - TOILET, BATH AND LAUNDRY ACCESSORIES</v>
      </c>
      <c r="J477" s="533" t="str">
        <f>J475</f>
        <v>102800 - TOILET, BATH AND LAUNDRY ACCESSORIES</v>
      </c>
      <c r="K477" s="75" t="s">
        <v>13</v>
      </c>
      <c r="L477" s="75" t="s">
        <v>439</v>
      </c>
      <c r="M477" s="75">
        <v>7</v>
      </c>
      <c r="N477" s="227" t="s">
        <v>39</v>
      </c>
      <c r="O477" s="748">
        <v>95</v>
      </c>
      <c r="P477" s="748">
        <f>O477*M477</f>
        <v>665</v>
      </c>
      <c r="Q477" s="25">
        <f>O477</f>
        <v>95</v>
      </c>
      <c r="R477" s="729">
        <f>P477</f>
        <v>665</v>
      </c>
      <c r="S477" s="75"/>
      <c r="T477" s="75"/>
      <c r="U477" s="75"/>
      <c r="V477" s="227"/>
      <c r="W477" s="748"/>
      <c r="X477" s="748"/>
    </row>
    <row r="478" spans="1:24" ht="15.75">
      <c r="A478" s="533" t="s">
        <v>2727</v>
      </c>
      <c r="B478" s="533">
        <v>10</v>
      </c>
      <c r="C478" s="533" t="s">
        <v>423</v>
      </c>
      <c r="D478" s="572" t="s">
        <v>2743</v>
      </c>
      <c r="E478" s="571" t="s">
        <v>1310</v>
      </c>
      <c r="F478" s="533" t="s">
        <v>1821</v>
      </c>
      <c r="G478" s="533" t="s">
        <v>2725</v>
      </c>
      <c r="H478" s="533">
        <v>477</v>
      </c>
      <c r="I478" s="533" t="str">
        <f t="shared" ref="I478:I479" si="279">L478</f>
        <v>104416 - FIRE-EXTINGUISHERS</v>
      </c>
      <c r="J478" s="533" t="str">
        <f t="shared" ref="J478:J479" si="280">L478</f>
        <v>104416 - FIRE-EXTINGUISHERS</v>
      </c>
      <c r="K478" s="29"/>
      <c r="L478" s="29" t="s">
        <v>440</v>
      </c>
      <c r="M478" s="627"/>
      <c r="N478" s="101"/>
      <c r="O478" s="744"/>
      <c r="P478" s="744"/>
      <c r="Q478" s="4"/>
      <c r="S478" s="29"/>
      <c r="T478" s="29"/>
      <c r="U478" s="627"/>
      <c r="V478" s="101"/>
      <c r="W478" s="744"/>
      <c r="X478" s="744"/>
    </row>
    <row r="479" spans="1:24" ht="15.75">
      <c r="A479" s="533" t="s">
        <v>2727</v>
      </c>
      <c r="B479" s="533">
        <v>10</v>
      </c>
      <c r="C479" s="533" t="s">
        <v>423</v>
      </c>
      <c r="D479" s="572" t="s">
        <v>2743</v>
      </c>
      <c r="E479" s="571" t="str">
        <f t="shared" ref="E479:E482" si="281">E478</f>
        <v xml:space="preserve"> FIRE-EXTINGUISHERS</v>
      </c>
      <c r="F479" s="533" t="s">
        <v>1821</v>
      </c>
      <c r="G479" s="533" t="s">
        <v>2725</v>
      </c>
      <c r="H479" s="533">
        <v>478</v>
      </c>
      <c r="I479" s="533" t="str">
        <f t="shared" si="279"/>
        <v>Portable fire extinguishers complete with all accessories</v>
      </c>
      <c r="J479" s="533" t="str">
        <f t="shared" si="280"/>
        <v>Portable fire extinguishers complete with all accessories</v>
      </c>
      <c r="K479" s="29"/>
      <c r="L479" s="29" t="s">
        <v>441</v>
      </c>
      <c r="M479" s="627"/>
      <c r="N479" s="101"/>
      <c r="O479" s="744"/>
      <c r="P479" s="744"/>
      <c r="Q479" s="4"/>
      <c r="S479" s="29"/>
      <c r="T479" s="29"/>
      <c r="U479" s="627"/>
      <c r="V479" s="101"/>
      <c r="W479" s="744"/>
      <c r="X479" s="744"/>
    </row>
    <row r="480" spans="1:24" ht="15.75">
      <c r="A480" s="533" t="s">
        <v>2727</v>
      </c>
      <c r="B480" s="533">
        <v>10</v>
      </c>
      <c r="C480" s="533" t="s">
        <v>423</v>
      </c>
      <c r="D480" s="572" t="s">
        <v>2743</v>
      </c>
      <c r="E480" s="571" t="str">
        <f t="shared" si="281"/>
        <v xml:space="preserve"> FIRE-EXTINGUISHERS</v>
      </c>
      <c r="F480" s="533" t="s">
        <v>1821</v>
      </c>
      <c r="G480" s="533" t="s">
        <v>2722</v>
      </c>
      <c r="H480" s="533">
        <v>479</v>
      </c>
      <c r="I480" s="533" t="str">
        <f t="shared" ref="I480:J487" si="282">I478</f>
        <v>104416 - FIRE-EXTINGUISHERS</v>
      </c>
      <c r="J480" s="533" t="str">
        <f t="shared" si="282"/>
        <v>104416 - FIRE-EXTINGUISHERS</v>
      </c>
      <c r="K480" s="29" t="s">
        <v>15</v>
      </c>
      <c r="L480" s="29" t="s">
        <v>442</v>
      </c>
      <c r="M480" s="29">
        <v>11</v>
      </c>
      <c r="N480" s="101" t="s">
        <v>39</v>
      </c>
      <c r="O480" s="765">
        <v>120</v>
      </c>
      <c r="P480" s="748">
        <f t="shared" ref="P480:P481" si="283">O480*M480</f>
        <v>1320</v>
      </c>
      <c r="Q480" s="25">
        <f t="shared" ref="Q480:Q481" si="284">O480</f>
        <v>120</v>
      </c>
      <c r="R480" s="729">
        <f t="shared" ref="R480:R481" si="285">P480</f>
        <v>1320</v>
      </c>
      <c r="S480" s="29"/>
      <c r="T480" s="29"/>
      <c r="U480" s="29"/>
      <c r="V480" s="101"/>
      <c r="W480" s="765"/>
      <c r="X480" s="748"/>
    </row>
    <row r="481" spans="1:24" ht="15.75">
      <c r="A481" s="533" t="s">
        <v>2727</v>
      </c>
      <c r="B481" s="533">
        <v>10</v>
      </c>
      <c r="C481" s="533" t="s">
        <v>423</v>
      </c>
      <c r="D481" s="572" t="s">
        <v>2743</v>
      </c>
      <c r="E481" s="571" t="str">
        <f t="shared" si="281"/>
        <v xml:space="preserve"> FIRE-EXTINGUISHERS</v>
      </c>
      <c r="F481" s="533" t="s">
        <v>1821</v>
      </c>
      <c r="G481" s="533" t="s">
        <v>2722</v>
      </c>
      <c r="H481" s="533">
        <v>480</v>
      </c>
      <c r="I481" s="533" t="str">
        <f t="shared" si="282"/>
        <v>Portable fire extinguishers complete with all accessories</v>
      </c>
      <c r="J481" s="533" t="str">
        <f t="shared" si="282"/>
        <v>Portable fire extinguishers complete with all accessories</v>
      </c>
      <c r="K481" s="29" t="s">
        <v>17</v>
      </c>
      <c r="L481" s="29" t="s">
        <v>443</v>
      </c>
      <c r="M481" s="29">
        <v>8</v>
      </c>
      <c r="N481" s="101" t="s">
        <v>39</v>
      </c>
      <c r="O481" s="765">
        <v>120</v>
      </c>
      <c r="P481" s="748">
        <f t="shared" si="283"/>
        <v>960</v>
      </c>
      <c r="Q481" s="25">
        <f t="shared" si="284"/>
        <v>120</v>
      </c>
      <c r="R481" s="729">
        <f t="shared" si="285"/>
        <v>960</v>
      </c>
      <c r="S481" s="29"/>
      <c r="T481" s="29"/>
      <c r="U481" s="29"/>
      <c r="V481" s="101"/>
      <c r="W481" s="765"/>
      <c r="X481" s="748"/>
    </row>
    <row r="482" spans="1:24" ht="15.75">
      <c r="A482" s="533" t="s">
        <v>2727</v>
      </c>
      <c r="B482" s="533">
        <v>10</v>
      </c>
      <c r="C482" s="533" t="s">
        <v>423</v>
      </c>
      <c r="D482" s="572" t="s">
        <v>2743</v>
      </c>
      <c r="E482" s="571" t="str">
        <f t="shared" si="281"/>
        <v xml:space="preserve"> FIRE-EXTINGUISHERS</v>
      </c>
      <c r="F482" s="533" t="s">
        <v>1821</v>
      </c>
      <c r="G482" s="533" t="s">
        <v>2725</v>
      </c>
      <c r="H482" s="533">
        <v>481</v>
      </c>
      <c r="I482" s="533" t="str">
        <f t="shared" si="282"/>
        <v>104416 - FIRE-EXTINGUISHERS</v>
      </c>
      <c r="J482" s="533" t="str">
        <f t="shared" si="282"/>
        <v>104416 - FIRE-EXTINGUISHERS</v>
      </c>
      <c r="K482" s="74" t="s">
        <v>444</v>
      </c>
      <c r="L482" s="74"/>
      <c r="M482" s="75"/>
      <c r="N482" s="12"/>
      <c r="O482" s="748"/>
      <c r="P482" s="751"/>
      <c r="Q482" s="103"/>
      <c r="S482" s="74"/>
      <c r="T482" s="74"/>
      <c r="U482" s="75"/>
      <c r="V482" s="12"/>
      <c r="W482" s="748"/>
      <c r="X482" s="751"/>
    </row>
    <row r="483" spans="1:24" ht="15.75">
      <c r="A483" s="533" t="s">
        <v>2727</v>
      </c>
      <c r="B483" s="533">
        <v>10</v>
      </c>
      <c r="C483" s="533" t="s">
        <v>423</v>
      </c>
      <c r="D483" s="10" t="s">
        <v>22</v>
      </c>
      <c r="E483" s="10" t="s">
        <v>22</v>
      </c>
      <c r="G483" s="533" t="s">
        <v>2724</v>
      </c>
      <c r="H483" s="533">
        <v>482</v>
      </c>
      <c r="I483" s="533" t="str">
        <f t="shared" si="282"/>
        <v>Portable fire extinguishers complete with all accessories</v>
      </c>
      <c r="J483" s="533" t="str">
        <f t="shared" si="282"/>
        <v>Portable fire extinguishers complete with all accessories</v>
      </c>
      <c r="K483" s="75" t="s">
        <v>22</v>
      </c>
      <c r="L483" s="75"/>
      <c r="M483" s="75"/>
      <c r="N483" s="12"/>
      <c r="O483" s="748" t="s">
        <v>8</v>
      </c>
      <c r="P483" s="748">
        <f>SUM(P463:P481)</f>
        <v>5515</v>
      </c>
      <c r="Q483" s="78"/>
      <c r="S483" s="75"/>
      <c r="T483" s="75"/>
      <c r="U483" s="75"/>
      <c r="V483" s="12"/>
      <c r="W483" s="748"/>
      <c r="X483" s="748"/>
    </row>
    <row r="484" spans="1:24" ht="15.75">
      <c r="A484" s="533" t="s">
        <v>2727</v>
      </c>
      <c r="B484" s="533">
        <v>11</v>
      </c>
      <c r="C484" s="533" t="s">
        <v>446</v>
      </c>
      <c r="D484" s="572" t="s">
        <v>1842</v>
      </c>
      <c r="E484" s="571" t="s">
        <v>1244</v>
      </c>
      <c r="F484" s="533" t="str">
        <f t="shared" si="259"/>
        <v>ME</v>
      </c>
      <c r="G484" s="533" t="s">
        <v>2725</v>
      </c>
      <c r="H484" s="533">
        <v>483</v>
      </c>
      <c r="I484" s="533" t="str">
        <f t="shared" si="282"/>
        <v>104416 - FIRE-EXTINGUISHERS</v>
      </c>
      <c r="J484" s="533" t="str">
        <f t="shared" si="282"/>
        <v>104416 - FIRE-EXTINGUISHERS</v>
      </c>
      <c r="K484" s="75"/>
      <c r="L484" s="75"/>
      <c r="M484" s="99" t="s">
        <v>445</v>
      </c>
      <c r="N484" s="99"/>
      <c r="O484" s="810"/>
      <c r="P484" s="810"/>
      <c r="Q484" s="99"/>
      <c r="S484" s="75"/>
      <c r="T484" s="75"/>
      <c r="U484" s="99"/>
      <c r="V484" s="99"/>
      <c r="W484" s="810"/>
      <c r="X484" s="810"/>
    </row>
    <row r="485" spans="1:24" ht="15.75">
      <c r="A485" s="533" t="s">
        <v>2727</v>
      </c>
      <c r="B485" s="533">
        <v>11</v>
      </c>
      <c r="C485" s="533" t="s">
        <v>446</v>
      </c>
      <c r="D485" s="572" t="s">
        <v>1842</v>
      </c>
      <c r="E485" s="571" t="s">
        <v>1244</v>
      </c>
      <c r="F485" s="533" t="str">
        <f t="shared" si="259"/>
        <v>ME</v>
      </c>
      <c r="G485" s="533" t="s">
        <v>2725</v>
      </c>
      <c r="H485" s="533">
        <v>484</v>
      </c>
      <c r="I485" s="533" t="str">
        <f t="shared" si="282"/>
        <v>Portable fire extinguishers complete with all accessories</v>
      </c>
      <c r="J485" s="533" t="str">
        <f t="shared" si="282"/>
        <v>Portable fire extinguishers complete with all accessories</v>
      </c>
      <c r="K485" s="75"/>
      <c r="L485" s="75"/>
      <c r="M485" s="99" t="s">
        <v>446</v>
      </c>
      <c r="N485" s="99"/>
      <c r="O485" s="810"/>
      <c r="P485" s="810"/>
      <c r="Q485" s="99"/>
      <c r="S485" s="75"/>
      <c r="T485" s="75"/>
      <c r="U485" s="99"/>
      <c r="V485" s="99"/>
      <c r="W485" s="810"/>
      <c r="X485" s="810"/>
    </row>
    <row r="486" spans="1:24" ht="15.75">
      <c r="A486" s="533" t="s">
        <v>2727</v>
      </c>
      <c r="B486" s="533">
        <v>11</v>
      </c>
      <c r="C486" s="533" t="s">
        <v>446</v>
      </c>
      <c r="D486" s="572" t="s">
        <v>1842</v>
      </c>
      <c r="E486" s="571" t="s">
        <v>1244</v>
      </c>
      <c r="F486" s="533" t="str">
        <f t="shared" si="259"/>
        <v>ME</v>
      </c>
      <c r="G486" s="533" t="s">
        <v>2725</v>
      </c>
      <c r="H486" s="533">
        <v>485</v>
      </c>
      <c r="I486" s="533" t="str">
        <f t="shared" si="282"/>
        <v>104416 - FIRE-EXTINGUISHERS</v>
      </c>
      <c r="J486" s="533" t="str">
        <f t="shared" si="282"/>
        <v>104416 - FIRE-EXTINGUISHERS</v>
      </c>
      <c r="K486" s="20" t="s">
        <v>2</v>
      </c>
      <c r="L486" s="20" t="s">
        <v>25</v>
      </c>
      <c r="M486" s="18" t="s">
        <v>4</v>
      </c>
      <c r="N486" s="18" t="s">
        <v>5</v>
      </c>
      <c r="O486" s="811" t="s">
        <v>6</v>
      </c>
      <c r="P486" s="811" t="s">
        <v>7</v>
      </c>
      <c r="Q486" s="18"/>
      <c r="S486" s="20"/>
      <c r="T486" s="20"/>
      <c r="U486" s="18"/>
      <c r="V486" s="18"/>
      <c r="W486" s="811"/>
      <c r="X486" s="811"/>
    </row>
    <row r="487" spans="1:24" ht="15.75">
      <c r="A487" s="533" t="s">
        <v>2727</v>
      </c>
      <c r="B487" s="533">
        <v>11</v>
      </c>
      <c r="C487" s="533" t="s">
        <v>446</v>
      </c>
      <c r="D487" s="572" t="s">
        <v>1842</v>
      </c>
      <c r="E487" s="571" t="s">
        <v>1244</v>
      </c>
      <c r="F487" s="533" t="str">
        <f t="shared" si="259"/>
        <v>ME</v>
      </c>
      <c r="G487" s="533" t="s">
        <v>2725</v>
      </c>
      <c r="H487" s="533">
        <v>486</v>
      </c>
      <c r="I487" s="533" t="str">
        <f t="shared" si="282"/>
        <v>Portable fire extinguishers complete with all accessories</v>
      </c>
      <c r="J487" s="533" t="str">
        <f t="shared" si="282"/>
        <v>Portable fire extinguishers complete with all accessories</v>
      </c>
      <c r="K487" s="2"/>
      <c r="L487" s="2"/>
      <c r="M487" s="29"/>
      <c r="N487" s="4"/>
      <c r="O487" s="812"/>
      <c r="P487" s="812" t="s">
        <v>8</v>
      </c>
      <c r="Q487" s="4"/>
      <c r="S487" s="2"/>
      <c r="T487" s="2"/>
      <c r="U487" s="29"/>
      <c r="V487" s="4"/>
      <c r="W487" s="812"/>
      <c r="X487" s="812"/>
    </row>
    <row r="488" spans="1:24" ht="15.75">
      <c r="A488" s="533" t="s">
        <v>2727</v>
      </c>
      <c r="B488" s="533">
        <v>11</v>
      </c>
      <c r="C488" s="533" t="s">
        <v>446</v>
      </c>
      <c r="D488" s="572" t="s">
        <v>1842</v>
      </c>
      <c r="E488" s="571" t="s">
        <v>1244</v>
      </c>
      <c r="F488" s="533" t="str">
        <f t="shared" si="259"/>
        <v>ME</v>
      </c>
      <c r="G488" s="533" t="s">
        <v>2725</v>
      </c>
      <c r="H488" s="533">
        <v>487</v>
      </c>
      <c r="I488" s="533" t="str">
        <f t="shared" ref="I488:I490" si="286">L488</f>
        <v>114000 - FOOD SERVICE EQUIPMENT</v>
      </c>
      <c r="J488" s="533" t="str">
        <f t="shared" ref="J488:J490" si="287">L488</f>
        <v>114000 - FOOD SERVICE EQUIPMENT</v>
      </c>
      <c r="K488" s="278"/>
      <c r="L488" s="278" t="s">
        <v>447</v>
      </c>
      <c r="M488" s="628"/>
      <c r="N488" s="249"/>
      <c r="O488" s="813"/>
      <c r="P488" s="813"/>
      <c r="Q488" s="4"/>
      <c r="S488" s="634"/>
      <c r="T488" s="634"/>
      <c r="U488" s="633"/>
      <c r="V488" s="249"/>
      <c r="W488" s="813"/>
      <c r="X488" s="813"/>
    </row>
    <row r="489" spans="1:24" ht="15.75">
      <c r="A489" s="533" t="s">
        <v>2727</v>
      </c>
      <c r="B489" s="533">
        <v>11</v>
      </c>
      <c r="C489" s="533" t="s">
        <v>446</v>
      </c>
      <c r="D489" s="572" t="s">
        <v>1842</v>
      </c>
      <c r="E489" s="571" t="str">
        <f t="shared" ref="E489:E552" si="288">E488</f>
        <v xml:space="preserve"> FOOD SERVICE EQUIPMENT</v>
      </c>
      <c r="F489" s="533" t="str">
        <f t="shared" si="259"/>
        <v>ME</v>
      </c>
      <c r="G489" s="533" t="s">
        <v>2725</v>
      </c>
      <c r="H489" s="533">
        <v>488</v>
      </c>
      <c r="I489" s="533" t="str">
        <f t="shared" si="286"/>
        <v>KITCHEN AREA</v>
      </c>
      <c r="J489" s="533" t="str">
        <f t="shared" si="287"/>
        <v>KITCHEN AREA</v>
      </c>
      <c r="K489" s="278"/>
      <c r="L489" s="278" t="s">
        <v>448</v>
      </c>
      <c r="M489" s="628"/>
      <c r="N489" s="249"/>
      <c r="O489" s="813"/>
      <c r="P489" s="813"/>
      <c r="Q489" s="4"/>
      <c r="S489" s="634"/>
      <c r="T489" s="634"/>
      <c r="U489" s="633"/>
      <c r="V489" s="249"/>
      <c r="W489" s="813"/>
      <c r="X489" s="813"/>
    </row>
    <row r="490" spans="1:24" ht="15.75">
      <c r="A490" s="533" t="s">
        <v>2727</v>
      </c>
      <c r="B490" s="533">
        <v>11</v>
      </c>
      <c r="C490" s="533" t="s">
        <v>446</v>
      </c>
      <c r="D490" s="572" t="s">
        <v>1842</v>
      </c>
      <c r="E490" s="571" t="str">
        <f t="shared" si="288"/>
        <v xml:space="preserve"> FOOD SERVICE EQUIPMENT</v>
      </c>
      <c r="F490" s="533" t="str">
        <f t="shared" si="259"/>
        <v>ME</v>
      </c>
      <c r="G490" s="533" t="s">
        <v>2725</v>
      </c>
      <c r="H490" s="533">
        <v>489</v>
      </c>
      <c r="I490" s="533" t="str">
        <f t="shared" si="286"/>
        <v>Storages</v>
      </c>
      <c r="J490" s="533" t="str">
        <f t="shared" si="287"/>
        <v>Storages</v>
      </c>
      <c r="K490" s="278"/>
      <c r="L490" s="278" t="s">
        <v>449</v>
      </c>
      <c r="M490" s="250"/>
      <c r="N490" s="634"/>
      <c r="O490" s="813"/>
      <c r="P490" s="813"/>
      <c r="Q490" s="4"/>
      <c r="S490" s="634"/>
      <c r="T490" s="634"/>
      <c r="U490" s="250"/>
      <c r="V490" s="634"/>
      <c r="W490" s="813"/>
      <c r="X490" s="813"/>
    </row>
    <row r="491" spans="1:24" ht="15.75">
      <c r="A491" s="533" t="s">
        <v>2727</v>
      </c>
      <c r="B491" s="533">
        <v>11</v>
      </c>
      <c r="C491" s="533" t="s">
        <v>446</v>
      </c>
      <c r="D491" s="572" t="s">
        <v>1842</v>
      </c>
      <c r="E491" s="571" t="str">
        <f t="shared" si="288"/>
        <v xml:space="preserve"> FOOD SERVICE EQUIPMENT</v>
      </c>
      <c r="F491" s="533" t="str">
        <f t="shared" si="259"/>
        <v>ME</v>
      </c>
      <c r="G491" s="533" t="s">
        <v>2722</v>
      </c>
      <c r="H491" s="533">
        <v>490</v>
      </c>
      <c r="I491" s="533" t="str">
        <f t="shared" ref="I491:J495" si="289">I489</f>
        <v>KITCHEN AREA</v>
      </c>
      <c r="J491" s="533" t="str">
        <f t="shared" si="289"/>
        <v>KITCHEN AREA</v>
      </c>
      <c r="K491" s="278" t="s">
        <v>13</v>
      </c>
      <c r="L491" s="278" t="s">
        <v>450</v>
      </c>
      <c r="M491" s="629">
        <v>1</v>
      </c>
      <c r="N491" s="630" t="s">
        <v>39</v>
      </c>
      <c r="O491" s="813"/>
      <c r="P491" s="813"/>
      <c r="Q491" s="25">
        <f t="shared" ref="Q491:Q495" si="290">O491</f>
        <v>0</v>
      </c>
      <c r="R491" s="729">
        <f t="shared" ref="R491:R495" si="291">P491</f>
        <v>0</v>
      </c>
      <c r="S491" s="634"/>
      <c r="T491" s="634"/>
      <c r="U491" s="629"/>
      <c r="V491" s="630"/>
      <c r="W491" s="813"/>
      <c r="X491" s="813"/>
    </row>
    <row r="492" spans="1:24" ht="15.75">
      <c r="A492" s="533" t="s">
        <v>2727</v>
      </c>
      <c r="B492" s="533">
        <v>11</v>
      </c>
      <c r="C492" s="533" t="s">
        <v>446</v>
      </c>
      <c r="D492" s="572" t="s">
        <v>1842</v>
      </c>
      <c r="E492" s="571" t="str">
        <f t="shared" si="288"/>
        <v xml:space="preserve"> FOOD SERVICE EQUIPMENT</v>
      </c>
      <c r="F492" s="533" t="str">
        <f t="shared" si="259"/>
        <v>ME</v>
      </c>
      <c r="G492" s="533" t="s">
        <v>2722</v>
      </c>
      <c r="H492" s="533">
        <v>491</v>
      </c>
      <c r="I492" s="533" t="str">
        <f t="shared" si="289"/>
        <v>Storages</v>
      </c>
      <c r="J492" s="533" t="str">
        <f t="shared" si="289"/>
        <v>Storages</v>
      </c>
      <c r="K492" s="278" t="s">
        <v>15</v>
      </c>
      <c r="L492" s="278" t="s">
        <v>451</v>
      </c>
      <c r="M492" s="629">
        <v>2</v>
      </c>
      <c r="N492" s="630" t="s">
        <v>39</v>
      </c>
      <c r="O492" s="813"/>
      <c r="P492" s="813"/>
      <c r="Q492" s="25">
        <f t="shared" si="290"/>
        <v>0</v>
      </c>
      <c r="R492" s="729">
        <f t="shared" si="291"/>
        <v>0</v>
      </c>
      <c r="S492" s="634"/>
      <c r="T492" s="634"/>
      <c r="U492" s="629"/>
      <c r="V492" s="630"/>
      <c r="W492" s="813"/>
      <c r="X492" s="813"/>
    </row>
    <row r="493" spans="1:24" ht="15.75">
      <c r="A493" s="533" t="s">
        <v>2727</v>
      </c>
      <c r="B493" s="533">
        <v>11</v>
      </c>
      <c r="C493" s="533" t="s">
        <v>446</v>
      </c>
      <c r="D493" s="572" t="s">
        <v>1842</v>
      </c>
      <c r="E493" s="571" t="str">
        <f t="shared" si="288"/>
        <v xml:space="preserve"> FOOD SERVICE EQUIPMENT</v>
      </c>
      <c r="F493" s="533" t="str">
        <f t="shared" si="259"/>
        <v>ME</v>
      </c>
      <c r="G493" s="533" t="s">
        <v>2722</v>
      </c>
      <c r="H493" s="533">
        <v>492</v>
      </c>
      <c r="I493" s="533" t="str">
        <f t="shared" si="289"/>
        <v>KITCHEN AREA</v>
      </c>
      <c r="J493" s="533" t="str">
        <f t="shared" si="289"/>
        <v>KITCHEN AREA</v>
      </c>
      <c r="K493" s="278" t="s">
        <v>17</v>
      </c>
      <c r="L493" s="278" t="s">
        <v>450</v>
      </c>
      <c r="M493" s="629">
        <v>1</v>
      </c>
      <c r="N493" s="274" t="s">
        <v>39</v>
      </c>
      <c r="O493" s="813"/>
      <c r="P493" s="813"/>
      <c r="Q493" s="25">
        <f t="shared" si="290"/>
        <v>0</v>
      </c>
      <c r="R493" s="729">
        <f t="shared" si="291"/>
        <v>0</v>
      </c>
      <c r="S493" s="634"/>
      <c r="T493" s="634"/>
      <c r="U493" s="629"/>
      <c r="V493" s="274"/>
      <c r="W493" s="813"/>
      <c r="X493" s="813"/>
    </row>
    <row r="494" spans="1:24" ht="15.75">
      <c r="A494" s="533" t="s">
        <v>2727</v>
      </c>
      <c r="B494" s="533">
        <v>11</v>
      </c>
      <c r="C494" s="533" t="s">
        <v>446</v>
      </c>
      <c r="D494" s="572" t="s">
        <v>1842</v>
      </c>
      <c r="E494" s="571" t="str">
        <f t="shared" si="288"/>
        <v xml:space="preserve"> FOOD SERVICE EQUIPMENT</v>
      </c>
      <c r="F494" s="533" t="str">
        <f t="shared" si="259"/>
        <v>ME</v>
      </c>
      <c r="G494" s="533" t="s">
        <v>2722</v>
      </c>
      <c r="H494" s="533">
        <v>493</v>
      </c>
      <c r="I494" s="533" t="str">
        <f t="shared" si="289"/>
        <v>Storages</v>
      </c>
      <c r="J494" s="533" t="str">
        <f t="shared" si="289"/>
        <v>Storages</v>
      </c>
      <c r="K494" s="278" t="s">
        <v>19</v>
      </c>
      <c r="L494" s="278" t="s">
        <v>452</v>
      </c>
      <c r="M494" s="629">
        <v>14</v>
      </c>
      <c r="N494" s="274" t="s">
        <v>39</v>
      </c>
      <c r="O494" s="813"/>
      <c r="P494" s="813"/>
      <c r="Q494" s="25">
        <f t="shared" si="290"/>
        <v>0</v>
      </c>
      <c r="R494" s="729">
        <f t="shared" si="291"/>
        <v>0</v>
      </c>
      <c r="S494" s="634"/>
      <c r="T494" s="634"/>
      <c r="U494" s="629"/>
      <c r="V494" s="274"/>
      <c r="W494" s="813"/>
      <c r="X494" s="813"/>
    </row>
    <row r="495" spans="1:24" ht="15.75">
      <c r="A495" s="533" t="s">
        <v>2727</v>
      </c>
      <c r="B495" s="533">
        <v>11</v>
      </c>
      <c r="C495" s="533" t="s">
        <v>446</v>
      </c>
      <c r="D495" s="572" t="s">
        <v>1842</v>
      </c>
      <c r="E495" s="571" t="str">
        <f t="shared" si="288"/>
        <v xml:space="preserve"> FOOD SERVICE EQUIPMENT</v>
      </c>
      <c r="F495" s="533" t="str">
        <f t="shared" si="259"/>
        <v>ME</v>
      </c>
      <c r="G495" s="533" t="s">
        <v>2722</v>
      </c>
      <c r="H495" s="533">
        <v>494</v>
      </c>
      <c r="I495" s="533" t="str">
        <f t="shared" si="289"/>
        <v>KITCHEN AREA</v>
      </c>
      <c r="J495" s="533" t="str">
        <f t="shared" si="289"/>
        <v>KITCHEN AREA</v>
      </c>
      <c r="K495" s="278" t="s">
        <v>20</v>
      </c>
      <c r="L495" s="278" t="s">
        <v>452</v>
      </c>
      <c r="M495" s="629">
        <v>18</v>
      </c>
      <c r="N495" s="274" t="s">
        <v>39</v>
      </c>
      <c r="O495" s="813"/>
      <c r="P495" s="813"/>
      <c r="Q495" s="25">
        <f t="shared" si="290"/>
        <v>0</v>
      </c>
      <c r="R495" s="729">
        <f t="shared" si="291"/>
        <v>0</v>
      </c>
      <c r="S495" s="634"/>
      <c r="T495" s="634"/>
      <c r="U495" s="629"/>
      <c r="V495" s="274"/>
      <c r="W495" s="813"/>
      <c r="X495" s="813"/>
    </row>
    <row r="496" spans="1:24" ht="15.75">
      <c r="A496" s="533" t="s">
        <v>2727</v>
      </c>
      <c r="B496" s="533">
        <v>11</v>
      </c>
      <c r="C496" s="533" t="s">
        <v>446</v>
      </c>
      <c r="D496" s="572" t="s">
        <v>1842</v>
      </c>
      <c r="E496" s="571" t="str">
        <f t="shared" si="288"/>
        <v xml:space="preserve"> FOOD SERVICE EQUIPMENT</v>
      </c>
      <c r="F496" s="533" t="str">
        <f t="shared" si="259"/>
        <v>ME</v>
      </c>
      <c r="G496" s="533" t="s">
        <v>2725</v>
      </c>
      <c r="H496" s="533">
        <v>495</v>
      </c>
      <c r="I496" s="533" t="str">
        <f>L496</f>
        <v>Prewash Area</v>
      </c>
      <c r="J496" s="533" t="str">
        <f>L496</f>
        <v>Prewash Area</v>
      </c>
      <c r="K496" s="278"/>
      <c r="L496" s="278" t="s">
        <v>453</v>
      </c>
      <c r="M496" s="631"/>
      <c r="N496" s="634"/>
      <c r="O496" s="813"/>
      <c r="P496" s="813"/>
      <c r="Q496" s="105"/>
      <c r="S496" s="634"/>
      <c r="T496" s="634"/>
      <c r="U496" s="631"/>
      <c r="V496" s="634"/>
      <c r="W496" s="813"/>
      <c r="X496" s="813"/>
    </row>
    <row r="497" spans="1:24" ht="15.75">
      <c r="A497" s="533" t="s">
        <v>2727</v>
      </c>
      <c r="B497" s="533">
        <v>11</v>
      </c>
      <c r="C497" s="533" t="s">
        <v>446</v>
      </c>
      <c r="D497" s="572" t="s">
        <v>1842</v>
      </c>
      <c r="E497" s="571" t="str">
        <f t="shared" si="288"/>
        <v xml:space="preserve"> FOOD SERVICE EQUIPMENT</v>
      </c>
      <c r="F497" s="533" t="str">
        <f t="shared" si="259"/>
        <v>ME</v>
      </c>
      <c r="G497" s="533" t="s">
        <v>2722</v>
      </c>
      <c r="H497" s="533">
        <v>496</v>
      </c>
      <c r="I497" s="533" t="str">
        <f t="shared" ref="I497:J503" si="292">I495</f>
        <v>KITCHEN AREA</v>
      </c>
      <c r="J497" s="533" t="str">
        <f t="shared" si="292"/>
        <v>KITCHEN AREA</v>
      </c>
      <c r="K497" s="278" t="s">
        <v>21</v>
      </c>
      <c r="L497" s="278" t="s">
        <v>454</v>
      </c>
      <c r="M497" s="629">
        <v>1</v>
      </c>
      <c r="N497" s="274" t="s">
        <v>39</v>
      </c>
      <c r="O497" s="813"/>
      <c r="P497" s="813"/>
      <c r="Q497" s="25">
        <f t="shared" ref="Q497:Q503" si="293">O497</f>
        <v>0</v>
      </c>
      <c r="R497" s="729">
        <f t="shared" ref="R497:R503" si="294">P497</f>
        <v>0</v>
      </c>
      <c r="S497" s="634"/>
      <c r="T497" s="634"/>
      <c r="U497" s="629"/>
      <c r="V497" s="274"/>
      <c r="W497" s="813"/>
      <c r="X497" s="813"/>
    </row>
    <row r="498" spans="1:24" ht="15.75">
      <c r="A498" s="533" t="s">
        <v>2727</v>
      </c>
      <c r="B498" s="533">
        <v>11</v>
      </c>
      <c r="C498" s="533" t="s">
        <v>446</v>
      </c>
      <c r="D498" s="572" t="s">
        <v>1842</v>
      </c>
      <c r="E498" s="571" t="str">
        <f t="shared" si="288"/>
        <v xml:space="preserve"> FOOD SERVICE EQUIPMENT</v>
      </c>
      <c r="F498" s="533" t="str">
        <f t="shared" si="259"/>
        <v>ME</v>
      </c>
      <c r="G498" s="533" t="s">
        <v>2722</v>
      </c>
      <c r="H498" s="533">
        <v>497</v>
      </c>
      <c r="I498" s="533" t="str">
        <f t="shared" si="292"/>
        <v>Prewash Area</v>
      </c>
      <c r="J498" s="533" t="str">
        <f t="shared" si="292"/>
        <v>Prewash Area</v>
      </c>
      <c r="K498" s="278" t="s">
        <v>45</v>
      </c>
      <c r="L498" s="278" t="s">
        <v>455</v>
      </c>
      <c r="M498" s="629">
        <v>1</v>
      </c>
      <c r="N498" s="274" t="s">
        <v>39</v>
      </c>
      <c r="O498" s="813"/>
      <c r="P498" s="813"/>
      <c r="Q498" s="25">
        <f t="shared" si="293"/>
        <v>0</v>
      </c>
      <c r="R498" s="729">
        <f t="shared" si="294"/>
        <v>0</v>
      </c>
      <c r="S498" s="634"/>
      <c r="T498" s="634"/>
      <c r="U498" s="629"/>
      <c r="V498" s="274"/>
      <c r="W498" s="813"/>
      <c r="X498" s="813"/>
    </row>
    <row r="499" spans="1:24" ht="15.75">
      <c r="A499" s="533" t="s">
        <v>2727</v>
      </c>
      <c r="B499" s="533">
        <v>11</v>
      </c>
      <c r="C499" s="533" t="s">
        <v>446</v>
      </c>
      <c r="D499" s="572" t="s">
        <v>1842</v>
      </c>
      <c r="E499" s="571" t="str">
        <f t="shared" si="288"/>
        <v xml:space="preserve"> FOOD SERVICE EQUIPMENT</v>
      </c>
      <c r="F499" s="533" t="str">
        <f t="shared" si="259"/>
        <v>ME</v>
      </c>
      <c r="G499" s="533" t="s">
        <v>2722</v>
      </c>
      <c r="H499" s="533">
        <v>498</v>
      </c>
      <c r="I499" s="533" t="str">
        <f t="shared" si="292"/>
        <v>KITCHEN AREA</v>
      </c>
      <c r="J499" s="533" t="str">
        <f t="shared" si="292"/>
        <v>KITCHEN AREA</v>
      </c>
      <c r="K499" s="278" t="s">
        <v>48</v>
      </c>
      <c r="L499" s="278" t="s">
        <v>456</v>
      </c>
      <c r="M499" s="629">
        <v>1</v>
      </c>
      <c r="N499" s="274" t="s">
        <v>39</v>
      </c>
      <c r="O499" s="814"/>
      <c r="P499" s="740"/>
      <c r="Q499" s="25">
        <f t="shared" si="293"/>
        <v>0</v>
      </c>
      <c r="R499" s="729">
        <f t="shared" si="294"/>
        <v>0</v>
      </c>
      <c r="S499" s="634"/>
      <c r="T499" s="634"/>
      <c r="U499" s="629"/>
      <c r="V499" s="274"/>
      <c r="W499" s="814"/>
      <c r="X499" s="740"/>
    </row>
    <row r="500" spans="1:24" ht="15.75">
      <c r="A500" s="533" t="s">
        <v>2727</v>
      </c>
      <c r="B500" s="533">
        <v>11</v>
      </c>
      <c r="C500" s="533" t="s">
        <v>446</v>
      </c>
      <c r="D500" s="572" t="s">
        <v>1842</v>
      </c>
      <c r="E500" s="571" t="str">
        <f t="shared" si="288"/>
        <v xml:space="preserve"> FOOD SERVICE EQUIPMENT</v>
      </c>
      <c r="F500" s="533" t="str">
        <f t="shared" si="259"/>
        <v>ME</v>
      </c>
      <c r="G500" s="533" t="s">
        <v>2722</v>
      </c>
      <c r="H500" s="533">
        <v>499</v>
      </c>
      <c r="I500" s="533" t="str">
        <f t="shared" si="292"/>
        <v>Prewash Area</v>
      </c>
      <c r="J500" s="533" t="str">
        <f t="shared" si="292"/>
        <v>Prewash Area</v>
      </c>
      <c r="K500" s="278" t="s">
        <v>50</v>
      </c>
      <c r="L500" s="278" t="s">
        <v>457</v>
      </c>
      <c r="M500" s="629">
        <v>1</v>
      </c>
      <c r="N500" s="274" t="s">
        <v>39</v>
      </c>
      <c r="O500" s="813"/>
      <c r="P500" s="813"/>
      <c r="Q500" s="25">
        <f t="shared" si="293"/>
        <v>0</v>
      </c>
      <c r="R500" s="729">
        <f t="shared" si="294"/>
        <v>0</v>
      </c>
      <c r="S500" s="634"/>
      <c r="T500" s="634"/>
      <c r="U500" s="629"/>
      <c r="V500" s="274"/>
      <c r="W500" s="813"/>
      <c r="X500" s="813"/>
    </row>
    <row r="501" spans="1:24" ht="15.75">
      <c r="A501" s="533" t="s">
        <v>2727</v>
      </c>
      <c r="B501" s="533">
        <v>11</v>
      </c>
      <c r="C501" s="533" t="s">
        <v>446</v>
      </c>
      <c r="D501" s="572" t="s">
        <v>1842</v>
      </c>
      <c r="E501" s="571" t="str">
        <f t="shared" si="288"/>
        <v xml:space="preserve"> FOOD SERVICE EQUIPMENT</v>
      </c>
      <c r="F501" s="533" t="str">
        <f t="shared" si="259"/>
        <v>ME</v>
      </c>
      <c r="G501" s="533" t="s">
        <v>2722</v>
      </c>
      <c r="H501" s="533">
        <v>500</v>
      </c>
      <c r="I501" s="533" t="str">
        <f t="shared" si="292"/>
        <v>KITCHEN AREA</v>
      </c>
      <c r="J501" s="533" t="str">
        <f t="shared" si="292"/>
        <v>KITCHEN AREA</v>
      </c>
      <c r="K501" s="278" t="s">
        <v>76</v>
      </c>
      <c r="L501" s="278" t="s">
        <v>458</v>
      </c>
      <c r="M501" s="629">
        <v>1</v>
      </c>
      <c r="N501" s="274" t="s">
        <v>39</v>
      </c>
      <c r="O501" s="813"/>
      <c r="P501" s="813"/>
      <c r="Q501" s="25">
        <f t="shared" si="293"/>
        <v>0</v>
      </c>
      <c r="R501" s="729">
        <f t="shared" si="294"/>
        <v>0</v>
      </c>
      <c r="S501" s="634"/>
      <c r="T501" s="634"/>
      <c r="U501" s="629"/>
      <c r="V501" s="274"/>
      <c r="W501" s="813"/>
      <c r="X501" s="813"/>
    </row>
    <row r="502" spans="1:24" ht="15.75">
      <c r="A502" s="533" t="s">
        <v>2727</v>
      </c>
      <c r="B502" s="533">
        <v>11</v>
      </c>
      <c r="C502" s="533" t="s">
        <v>446</v>
      </c>
      <c r="D502" s="572" t="s">
        <v>1842</v>
      </c>
      <c r="E502" s="571" t="str">
        <f t="shared" si="288"/>
        <v xml:space="preserve"> FOOD SERVICE EQUIPMENT</v>
      </c>
      <c r="F502" s="533" t="str">
        <f t="shared" si="259"/>
        <v>ME</v>
      </c>
      <c r="G502" s="533" t="s">
        <v>2722</v>
      </c>
      <c r="H502" s="533">
        <v>501</v>
      </c>
      <c r="I502" s="533" t="str">
        <f t="shared" si="292"/>
        <v>Prewash Area</v>
      </c>
      <c r="J502" s="533" t="str">
        <f t="shared" si="292"/>
        <v>Prewash Area</v>
      </c>
      <c r="K502" s="278" t="s">
        <v>77</v>
      </c>
      <c r="L502" s="278" t="s">
        <v>459</v>
      </c>
      <c r="M502" s="278">
        <v>1</v>
      </c>
      <c r="N502" s="274" t="s">
        <v>39</v>
      </c>
      <c r="O502" s="814"/>
      <c r="P502" s="740"/>
      <c r="Q502" s="25">
        <f t="shared" si="293"/>
        <v>0</v>
      </c>
      <c r="R502" s="729">
        <f t="shared" si="294"/>
        <v>0</v>
      </c>
      <c r="S502" s="634"/>
      <c r="T502" s="634"/>
      <c r="U502" s="634"/>
      <c r="V502" s="274"/>
      <c r="W502" s="814"/>
      <c r="X502" s="740"/>
    </row>
    <row r="503" spans="1:24" ht="15.75">
      <c r="A503" s="533" t="s">
        <v>2727</v>
      </c>
      <c r="B503" s="533">
        <v>11</v>
      </c>
      <c r="C503" s="533" t="s">
        <v>446</v>
      </c>
      <c r="D503" s="572" t="s">
        <v>1842</v>
      </c>
      <c r="E503" s="571" t="str">
        <f t="shared" si="288"/>
        <v xml:space="preserve"> FOOD SERVICE EQUIPMENT</v>
      </c>
      <c r="F503" s="533" t="str">
        <f t="shared" si="259"/>
        <v>ME</v>
      </c>
      <c r="G503" s="533" t="s">
        <v>2722</v>
      </c>
      <c r="H503" s="533">
        <v>502</v>
      </c>
      <c r="I503" s="533" t="str">
        <f t="shared" si="292"/>
        <v>KITCHEN AREA</v>
      </c>
      <c r="J503" s="533" t="str">
        <f t="shared" si="292"/>
        <v>KITCHEN AREA</v>
      </c>
      <c r="K503" s="278" t="s">
        <v>78</v>
      </c>
      <c r="L503" s="278" t="s">
        <v>460</v>
      </c>
      <c r="M503" s="278">
        <v>1</v>
      </c>
      <c r="N503" s="274" t="s">
        <v>39</v>
      </c>
      <c r="O503" s="814"/>
      <c r="P503" s="740"/>
      <c r="Q503" s="25">
        <f t="shared" si="293"/>
        <v>0</v>
      </c>
      <c r="R503" s="729">
        <f t="shared" si="294"/>
        <v>0</v>
      </c>
      <c r="S503" s="634"/>
      <c r="T503" s="634"/>
      <c r="U503" s="634"/>
      <c r="V503" s="274"/>
      <c r="W503" s="814"/>
      <c r="X503" s="740"/>
    </row>
    <row r="504" spans="1:24" ht="15.75">
      <c r="A504" s="533" t="s">
        <v>2727</v>
      </c>
      <c r="B504" s="533">
        <v>11</v>
      </c>
      <c r="C504" s="533" t="s">
        <v>446</v>
      </c>
      <c r="D504" s="572" t="s">
        <v>1842</v>
      </c>
      <c r="E504" s="571" t="str">
        <f t="shared" si="288"/>
        <v xml:space="preserve"> FOOD SERVICE EQUIPMENT</v>
      </c>
      <c r="F504" s="533" t="str">
        <f t="shared" si="259"/>
        <v>ME</v>
      </c>
      <c r="G504" s="533" t="s">
        <v>2725</v>
      </c>
      <c r="H504" s="533">
        <v>503</v>
      </c>
      <c r="I504" s="533" t="str">
        <f>L504</f>
        <v>Vegetable Preparation</v>
      </c>
      <c r="J504" s="533" t="str">
        <f>L504</f>
        <v>Vegetable Preparation</v>
      </c>
      <c r="K504" s="278"/>
      <c r="L504" s="278" t="s">
        <v>1077</v>
      </c>
      <c r="M504" s="631"/>
      <c r="N504" s="274"/>
      <c r="O504" s="813"/>
      <c r="P504" s="813"/>
      <c r="Q504" s="105"/>
      <c r="S504" s="634"/>
      <c r="T504" s="634"/>
      <c r="U504" s="631"/>
      <c r="V504" s="274"/>
      <c r="W504" s="813"/>
      <c r="X504" s="813"/>
    </row>
    <row r="505" spans="1:24" ht="15.75">
      <c r="A505" s="533" t="s">
        <v>2727</v>
      </c>
      <c r="B505" s="533">
        <v>11</v>
      </c>
      <c r="C505" s="533" t="s">
        <v>446</v>
      </c>
      <c r="D505" s="572" t="s">
        <v>1842</v>
      </c>
      <c r="E505" s="571" t="str">
        <f t="shared" si="288"/>
        <v xml:space="preserve"> FOOD SERVICE EQUIPMENT</v>
      </c>
      <c r="F505" s="533" t="str">
        <f t="shared" si="259"/>
        <v>ME</v>
      </c>
      <c r="G505" s="533" t="s">
        <v>2722</v>
      </c>
      <c r="H505" s="533">
        <v>504</v>
      </c>
      <c r="I505" s="533" t="str">
        <f t="shared" ref="I505:J511" si="295">I503</f>
        <v>KITCHEN AREA</v>
      </c>
      <c r="J505" s="533" t="str">
        <f t="shared" si="295"/>
        <v>KITCHEN AREA</v>
      </c>
      <c r="K505" s="278" t="s">
        <v>302</v>
      </c>
      <c r="L505" s="278" t="s">
        <v>461</v>
      </c>
      <c r="M505" s="629">
        <v>1</v>
      </c>
      <c r="N505" s="274" t="s">
        <v>39</v>
      </c>
      <c r="O505" s="813"/>
      <c r="P505" s="813"/>
      <c r="Q505" s="25">
        <f t="shared" ref="Q505:Q511" si="296">O505</f>
        <v>0</v>
      </c>
      <c r="R505" s="729">
        <f t="shared" ref="R505:R511" si="297">P505</f>
        <v>0</v>
      </c>
      <c r="S505" s="634"/>
      <c r="T505" s="634"/>
      <c r="U505" s="629"/>
      <c r="V505" s="274"/>
      <c r="W505" s="813"/>
      <c r="X505" s="813"/>
    </row>
    <row r="506" spans="1:24" ht="15.75">
      <c r="A506" s="533" t="s">
        <v>2727</v>
      </c>
      <c r="B506" s="533">
        <v>11</v>
      </c>
      <c r="C506" s="533" t="s">
        <v>446</v>
      </c>
      <c r="D506" s="572" t="s">
        <v>1842</v>
      </c>
      <c r="E506" s="571" t="str">
        <f t="shared" si="288"/>
        <v xml:space="preserve"> FOOD SERVICE EQUIPMENT</v>
      </c>
      <c r="F506" s="533" t="str">
        <f t="shared" si="259"/>
        <v>ME</v>
      </c>
      <c r="G506" s="533" t="s">
        <v>2722</v>
      </c>
      <c r="H506" s="533">
        <v>505</v>
      </c>
      <c r="I506" s="533" t="str">
        <f t="shared" si="295"/>
        <v>Vegetable Preparation</v>
      </c>
      <c r="J506" s="533" t="str">
        <f t="shared" si="295"/>
        <v>Vegetable Preparation</v>
      </c>
      <c r="K506" s="278" t="s">
        <v>304</v>
      </c>
      <c r="L506" s="278" t="s">
        <v>462</v>
      </c>
      <c r="M506" s="629">
        <v>1</v>
      </c>
      <c r="N506" s="274" t="s">
        <v>39</v>
      </c>
      <c r="O506" s="814"/>
      <c r="P506" s="740"/>
      <c r="Q506" s="25">
        <f t="shared" si="296"/>
        <v>0</v>
      </c>
      <c r="R506" s="729">
        <f t="shared" si="297"/>
        <v>0</v>
      </c>
      <c r="S506" s="634"/>
      <c r="T506" s="634"/>
      <c r="U506" s="629"/>
      <c r="V506" s="274"/>
      <c r="W506" s="814"/>
      <c r="X506" s="740"/>
    </row>
    <row r="507" spans="1:24" ht="15.75">
      <c r="A507" s="533" t="s">
        <v>2727</v>
      </c>
      <c r="B507" s="533">
        <v>11</v>
      </c>
      <c r="C507" s="533" t="s">
        <v>446</v>
      </c>
      <c r="D507" s="572" t="s">
        <v>1842</v>
      </c>
      <c r="E507" s="571" t="str">
        <f t="shared" si="288"/>
        <v xml:space="preserve"> FOOD SERVICE EQUIPMENT</v>
      </c>
      <c r="F507" s="533" t="str">
        <f t="shared" si="259"/>
        <v>ME</v>
      </c>
      <c r="G507" s="533" t="s">
        <v>2722</v>
      </c>
      <c r="H507" s="533">
        <v>506</v>
      </c>
      <c r="I507" s="533" t="str">
        <f t="shared" si="295"/>
        <v>KITCHEN AREA</v>
      </c>
      <c r="J507" s="533" t="str">
        <f t="shared" si="295"/>
        <v>KITCHEN AREA</v>
      </c>
      <c r="K507" s="278" t="s">
        <v>13</v>
      </c>
      <c r="L507" s="278" t="s">
        <v>455</v>
      </c>
      <c r="M507" s="629">
        <v>2</v>
      </c>
      <c r="N507" s="274" t="s">
        <v>39</v>
      </c>
      <c r="O507" s="815"/>
      <c r="P507" s="813"/>
      <c r="Q507" s="25">
        <f t="shared" si="296"/>
        <v>0</v>
      </c>
      <c r="R507" s="729">
        <f t="shared" si="297"/>
        <v>0</v>
      </c>
      <c r="S507" s="634"/>
      <c r="T507" s="634"/>
      <c r="U507" s="629"/>
      <c r="V507" s="274"/>
      <c r="W507" s="815"/>
      <c r="X507" s="813"/>
    </row>
    <row r="508" spans="1:24" ht="15.75">
      <c r="A508" s="533" t="s">
        <v>2727</v>
      </c>
      <c r="B508" s="533">
        <v>11</v>
      </c>
      <c r="C508" s="533" t="s">
        <v>446</v>
      </c>
      <c r="D508" s="572" t="s">
        <v>1842</v>
      </c>
      <c r="E508" s="571" t="str">
        <f t="shared" si="288"/>
        <v xml:space="preserve"> FOOD SERVICE EQUIPMENT</v>
      </c>
      <c r="F508" s="533" t="str">
        <f t="shared" si="259"/>
        <v>ME</v>
      </c>
      <c r="G508" s="533" t="s">
        <v>2722</v>
      </c>
      <c r="H508" s="533">
        <v>507</v>
      </c>
      <c r="I508" s="533" t="str">
        <f t="shared" si="295"/>
        <v>Vegetable Preparation</v>
      </c>
      <c r="J508" s="533" t="str">
        <f t="shared" si="295"/>
        <v>Vegetable Preparation</v>
      </c>
      <c r="K508" s="278" t="s">
        <v>15</v>
      </c>
      <c r="L508" s="278" t="s">
        <v>463</v>
      </c>
      <c r="M508" s="629">
        <v>1</v>
      </c>
      <c r="N508" s="274" t="s">
        <v>39</v>
      </c>
      <c r="O508" s="815"/>
      <c r="P508" s="813"/>
      <c r="Q508" s="25">
        <f t="shared" si="296"/>
        <v>0</v>
      </c>
      <c r="R508" s="729">
        <f t="shared" si="297"/>
        <v>0</v>
      </c>
      <c r="S508" s="634"/>
      <c r="T508" s="634"/>
      <c r="U508" s="629"/>
      <c r="V508" s="274"/>
      <c r="W508" s="815"/>
      <c r="X508" s="813"/>
    </row>
    <row r="509" spans="1:24" ht="15.75">
      <c r="A509" s="533" t="s">
        <v>2727</v>
      </c>
      <c r="B509" s="533">
        <v>11</v>
      </c>
      <c r="C509" s="533" t="s">
        <v>446</v>
      </c>
      <c r="D509" s="572" t="s">
        <v>1842</v>
      </c>
      <c r="E509" s="571" t="str">
        <f t="shared" si="288"/>
        <v xml:space="preserve"> FOOD SERVICE EQUIPMENT</v>
      </c>
      <c r="F509" s="533" t="str">
        <f t="shared" si="259"/>
        <v>ME</v>
      </c>
      <c r="G509" s="533" t="s">
        <v>2722</v>
      </c>
      <c r="H509" s="533">
        <v>508</v>
      </c>
      <c r="I509" s="533" t="str">
        <f t="shared" si="295"/>
        <v>KITCHEN AREA</v>
      </c>
      <c r="J509" s="533" t="str">
        <f t="shared" si="295"/>
        <v>KITCHEN AREA</v>
      </c>
      <c r="K509" s="278" t="s">
        <v>17</v>
      </c>
      <c r="L509" s="278" t="s">
        <v>454</v>
      </c>
      <c r="M509" s="629">
        <v>1</v>
      </c>
      <c r="N509" s="274" t="s">
        <v>39</v>
      </c>
      <c r="O509" s="815"/>
      <c r="P509" s="813"/>
      <c r="Q509" s="25">
        <f t="shared" si="296"/>
        <v>0</v>
      </c>
      <c r="R509" s="729">
        <f t="shared" si="297"/>
        <v>0</v>
      </c>
      <c r="S509" s="634"/>
      <c r="T509" s="634"/>
      <c r="U509" s="629"/>
      <c r="V509" s="274"/>
      <c r="W509" s="815"/>
      <c r="X509" s="813"/>
    </row>
    <row r="510" spans="1:24" ht="15.75">
      <c r="A510" s="533" t="s">
        <v>2727</v>
      </c>
      <c r="B510" s="533">
        <v>11</v>
      </c>
      <c r="C510" s="533" t="s">
        <v>446</v>
      </c>
      <c r="D510" s="572" t="s">
        <v>1842</v>
      </c>
      <c r="E510" s="571" t="str">
        <f t="shared" si="288"/>
        <v xml:space="preserve"> FOOD SERVICE EQUIPMENT</v>
      </c>
      <c r="F510" s="533" t="str">
        <f t="shared" ref="F510:F573" si="298">VLOOKUP(D:D,trade,3,FALSE)</f>
        <v>ME</v>
      </c>
      <c r="G510" s="533" t="s">
        <v>2722</v>
      </c>
      <c r="H510" s="533">
        <v>509</v>
      </c>
      <c r="I510" s="533" t="str">
        <f t="shared" si="295"/>
        <v>Vegetable Preparation</v>
      </c>
      <c r="J510" s="533" t="str">
        <f t="shared" si="295"/>
        <v>Vegetable Preparation</v>
      </c>
      <c r="K510" s="278" t="s">
        <v>19</v>
      </c>
      <c r="L510" s="278" t="s">
        <v>464</v>
      </c>
      <c r="M510" s="629">
        <v>1</v>
      </c>
      <c r="N510" s="274" t="s">
        <v>39</v>
      </c>
      <c r="O510" s="815"/>
      <c r="P510" s="813"/>
      <c r="Q510" s="25">
        <f t="shared" si="296"/>
        <v>0</v>
      </c>
      <c r="R510" s="729">
        <f t="shared" si="297"/>
        <v>0</v>
      </c>
      <c r="S510" s="634"/>
      <c r="T510" s="634"/>
      <c r="U510" s="629"/>
      <c r="V510" s="274"/>
      <c r="W510" s="815"/>
      <c r="X510" s="813"/>
    </row>
    <row r="511" spans="1:24" ht="15.75">
      <c r="A511" s="533" t="s">
        <v>2727</v>
      </c>
      <c r="B511" s="533">
        <v>11</v>
      </c>
      <c r="C511" s="533" t="s">
        <v>446</v>
      </c>
      <c r="D511" s="572" t="s">
        <v>1842</v>
      </c>
      <c r="E511" s="571" t="str">
        <f t="shared" si="288"/>
        <v xml:space="preserve"> FOOD SERVICE EQUIPMENT</v>
      </c>
      <c r="F511" s="533" t="str">
        <f t="shared" si="298"/>
        <v>ME</v>
      </c>
      <c r="G511" s="533" t="s">
        <v>2722</v>
      </c>
      <c r="H511" s="533">
        <v>510</v>
      </c>
      <c r="I511" s="533" t="str">
        <f t="shared" si="295"/>
        <v>KITCHEN AREA</v>
      </c>
      <c r="J511" s="533" t="str">
        <f t="shared" si="295"/>
        <v>KITCHEN AREA</v>
      </c>
      <c r="K511" s="278" t="s">
        <v>20</v>
      </c>
      <c r="L511" s="278" t="s">
        <v>465</v>
      </c>
      <c r="M511" s="278">
        <v>1</v>
      </c>
      <c r="N511" s="274" t="s">
        <v>39</v>
      </c>
      <c r="O511" s="814"/>
      <c r="P511" s="740"/>
      <c r="Q511" s="25">
        <f t="shared" si="296"/>
        <v>0</v>
      </c>
      <c r="R511" s="729">
        <f t="shared" si="297"/>
        <v>0</v>
      </c>
      <c r="S511" s="634"/>
      <c r="T511" s="634"/>
      <c r="U511" s="634"/>
      <c r="V511" s="274"/>
      <c r="W511" s="814"/>
      <c r="X511" s="740"/>
    </row>
    <row r="512" spans="1:24" ht="15.75">
      <c r="A512" s="533" t="s">
        <v>2727</v>
      </c>
      <c r="B512" s="533">
        <v>11</v>
      </c>
      <c r="C512" s="533" t="s">
        <v>446</v>
      </c>
      <c r="D512" s="572" t="s">
        <v>1842</v>
      </c>
      <c r="E512" s="571" t="str">
        <f t="shared" si="288"/>
        <v xml:space="preserve"> FOOD SERVICE EQUIPMENT</v>
      </c>
      <c r="F512" s="533" t="str">
        <f t="shared" si="298"/>
        <v>ME</v>
      </c>
      <c r="G512" s="533" t="s">
        <v>2725</v>
      </c>
      <c r="H512" s="533">
        <v>511</v>
      </c>
      <c r="I512" s="533" t="str">
        <f>L512</f>
        <v>Meat &amp; Poultry Preparation</v>
      </c>
      <c r="J512" s="533" t="str">
        <f>L512</f>
        <v>Meat &amp; Poultry Preparation</v>
      </c>
      <c r="K512" s="278"/>
      <c r="L512" s="278" t="s">
        <v>466</v>
      </c>
      <c r="M512" s="631"/>
      <c r="N512" s="249"/>
      <c r="O512" s="815"/>
      <c r="P512" s="813"/>
      <c r="Q512" s="105"/>
      <c r="S512" s="634"/>
      <c r="T512" s="634"/>
      <c r="U512" s="631"/>
      <c r="V512" s="249"/>
      <c r="W512" s="815"/>
      <c r="X512" s="813"/>
    </row>
    <row r="513" spans="1:24" ht="15.75">
      <c r="A513" s="533" t="s">
        <v>2727</v>
      </c>
      <c r="B513" s="533">
        <v>11</v>
      </c>
      <c r="C513" s="533" t="s">
        <v>446</v>
      </c>
      <c r="D513" s="572" t="s">
        <v>1842</v>
      </c>
      <c r="E513" s="571" t="str">
        <f t="shared" si="288"/>
        <v xml:space="preserve"> FOOD SERVICE EQUIPMENT</v>
      </c>
      <c r="F513" s="533" t="str">
        <f t="shared" si="298"/>
        <v>ME</v>
      </c>
      <c r="G513" s="533" t="s">
        <v>2722</v>
      </c>
      <c r="H513" s="533">
        <v>512</v>
      </c>
      <c r="I513" s="533" t="str">
        <f t="shared" ref="I513:J519" si="299">I511</f>
        <v>KITCHEN AREA</v>
      </c>
      <c r="J513" s="533" t="str">
        <f t="shared" si="299"/>
        <v>KITCHEN AREA</v>
      </c>
      <c r="K513" s="278" t="s">
        <v>21</v>
      </c>
      <c r="L513" s="278" t="s">
        <v>467</v>
      </c>
      <c r="M513" s="629">
        <v>1</v>
      </c>
      <c r="N513" s="274" t="s">
        <v>39</v>
      </c>
      <c r="O513" s="815"/>
      <c r="P513" s="813"/>
      <c r="Q513" s="25">
        <f t="shared" ref="Q513:Q519" si="300">O513</f>
        <v>0</v>
      </c>
      <c r="R513" s="729">
        <f t="shared" ref="R513:R519" si="301">P513</f>
        <v>0</v>
      </c>
      <c r="S513" s="634"/>
      <c r="T513" s="634"/>
      <c r="U513" s="629"/>
      <c r="V513" s="274"/>
      <c r="W513" s="815"/>
      <c r="X513" s="813"/>
    </row>
    <row r="514" spans="1:24" ht="15.75">
      <c r="A514" s="533" t="s">
        <v>2727</v>
      </c>
      <c r="B514" s="533">
        <v>11</v>
      </c>
      <c r="C514" s="533" t="s">
        <v>446</v>
      </c>
      <c r="D514" s="572" t="s">
        <v>1842</v>
      </c>
      <c r="E514" s="571" t="str">
        <f t="shared" si="288"/>
        <v xml:space="preserve"> FOOD SERVICE EQUIPMENT</v>
      </c>
      <c r="F514" s="533" t="str">
        <f t="shared" si="298"/>
        <v>ME</v>
      </c>
      <c r="G514" s="533" t="s">
        <v>2722</v>
      </c>
      <c r="H514" s="533">
        <v>513</v>
      </c>
      <c r="I514" s="533" t="str">
        <f t="shared" si="299"/>
        <v>Meat &amp; Poultry Preparation</v>
      </c>
      <c r="J514" s="533" t="str">
        <f t="shared" si="299"/>
        <v>Meat &amp; Poultry Preparation</v>
      </c>
      <c r="K514" s="278" t="s">
        <v>45</v>
      </c>
      <c r="L514" s="278" t="s">
        <v>468</v>
      </c>
      <c r="M514" s="233">
        <v>1</v>
      </c>
      <c r="N514" s="236" t="s">
        <v>39</v>
      </c>
      <c r="O514" s="815"/>
      <c r="P514" s="813"/>
      <c r="Q514" s="25">
        <f t="shared" si="300"/>
        <v>0</v>
      </c>
      <c r="R514" s="729">
        <f t="shared" si="301"/>
        <v>0</v>
      </c>
      <c r="S514" s="634"/>
      <c r="T514" s="634"/>
      <c r="U514" s="233"/>
      <c r="V514" s="236"/>
      <c r="W514" s="815"/>
      <c r="X514" s="813"/>
    </row>
    <row r="515" spans="1:24" ht="15.75">
      <c r="A515" s="533" t="s">
        <v>2727</v>
      </c>
      <c r="B515" s="533">
        <v>11</v>
      </c>
      <c r="C515" s="533" t="s">
        <v>446</v>
      </c>
      <c r="D515" s="572" t="s">
        <v>1842</v>
      </c>
      <c r="E515" s="571" t="str">
        <f t="shared" si="288"/>
        <v xml:space="preserve"> FOOD SERVICE EQUIPMENT</v>
      </c>
      <c r="F515" s="533" t="str">
        <f t="shared" si="298"/>
        <v>ME</v>
      </c>
      <c r="G515" s="533" t="s">
        <v>2722</v>
      </c>
      <c r="H515" s="533">
        <v>514</v>
      </c>
      <c r="I515" s="533" t="str">
        <f t="shared" si="299"/>
        <v>KITCHEN AREA</v>
      </c>
      <c r="J515" s="533" t="str">
        <f t="shared" si="299"/>
        <v>KITCHEN AREA</v>
      </c>
      <c r="K515" s="278" t="s">
        <v>48</v>
      </c>
      <c r="L515" s="278" t="s">
        <v>455</v>
      </c>
      <c r="M515" s="629">
        <v>2</v>
      </c>
      <c r="N515" s="274" t="s">
        <v>39</v>
      </c>
      <c r="O515" s="815"/>
      <c r="P515" s="813"/>
      <c r="Q515" s="25">
        <f t="shared" si="300"/>
        <v>0</v>
      </c>
      <c r="R515" s="729">
        <f t="shared" si="301"/>
        <v>0</v>
      </c>
      <c r="S515" s="634"/>
      <c r="T515" s="634"/>
      <c r="U515" s="629"/>
      <c r="V515" s="274"/>
      <c r="W515" s="815"/>
      <c r="X515" s="813"/>
    </row>
    <row r="516" spans="1:24" ht="15.75">
      <c r="A516" s="533" t="s">
        <v>2727</v>
      </c>
      <c r="B516" s="533">
        <v>11</v>
      </c>
      <c r="C516" s="533" t="s">
        <v>446</v>
      </c>
      <c r="D516" s="572" t="s">
        <v>1842</v>
      </c>
      <c r="E516" s="571" t="str">
        <f t="shared" si="288"/>
        <v xml:space="preserve"> FOOD SERVICE EQUIPMENT</v>
      </c>
      <c r="F516" s="533" t="str">
        <f t="shared" si="298"/>
        <v>ME</v>
      </c>
      <c r="G516" s="533" t="s">
        <v>2722</v>
      </c>
      <c r="H516" s="533">
        <v>515</v>
      </c>
      <c r="I516" s="533" t="str">
        <f t="shared" si="299"/>
        <v>Meat &amp; Poultry Preparation</v>
      </c>
      <c r="J516" s="533" t="str">
        <f t="shared" si="299"/>
        <v>Meat &amp; Poultry Preparation</v>
      </c>
      <c r="K516" s="278" t="s">
        <v>50</v>
      </c>
      <c r="L516" s="278" t="s">
        <v>469</v>
      </c>
      <c r="M516" s="629">
        <v>1</v>
      </c>
      <c r="N516" s="274" t="s">
        <v>39</v>
      </c>
      <c r="O516" s="815"/>
      <c r="P516" s="813"/>
      <c r="Q516" s="25">
        <f t="shared" si="300"/>
        <v>0</v>
      </c>
      <c r="R516" s="729">
        <f t="shared" si="301"/>
        <v>0</v>
      </c>
      <c r="S516" s="634"/>
      <c r="T516" s="634"/>
      <c r="U516" s="629"/>
      <c r="V516" s="274"/>
      <c r="W516" s="815"/>
      <c r="X516" s="813"/>
    </row>
    <row r="517" spans="1:24" ht="15.75">
      <c r="A517" s="533" t="s">
        <v>2727</v>
      </c>
      <c r="B517" s="533">
        <v>11</v>
      </c>
      <c r="C517" s="533" t="s">
        <v>446</v>
      </c>
      <c r="D517" s="572" t="s">
        <v>1842</v>
      </c>
      <c r="E517" s="571" t="str">
        <f t="shared" si="288"/>
        <v xml:space="preserve"> FOOD SERVICE EQUIPMENT</v>
      </c>
      <c r="F517" s="533" t="str">
        <f t="shared" si="298"/>
        <v>ME</v>
      </c>
      <c r="G517" s="533" t="s">
        <v>2722</v>
      </c>
      <c r="H517" s="533">
        <v>516</v>
      </c>
      <c r="I517" s="533" t="str">
        <f t="shared" si="299"/>
        <v>KITCHEN AREA</v>
      </c>
      <c r="J517" s="533" t="str">
        <f t="shared" si="299"/>
        <v>KITCHEN AREA</v>
      </c>
      <c r="K517" s="278" t="s">
        <v>76</v>
      </c>
      <c r="L517" s="278" t="s">
        <v>470</v>
      </c>
      <c r="M517" s="629">
        <v>1</v>
      </c>
      <c r="N517" s="274" t="s">
        <v>39</v>
      </c>
      <c r="O517" s="815"/>
      <c r="P517" s="813"/>
      <c r="Q517" s="25">
        <f t="shared" si="300"/>
        <v>0</v>
      </c>
      <c r="R517" s="729">
        <f t="shared" si="301"/>
        <v>0</v>
      </c>
      <c r="S517" s="634"/>
      <c r="T517" s="634"/>
      <c r="U517" s="629"/>
      <c r="V517" s="274"/>
      <c r="W517" s="815"/>
      <c r="X517" s="813"/>
    </row>
    <row r="518" spans="1:24" ht="15.75">
      <c r="A518" s="533" t="s">
        <v>2727</v>
      </c>
      <c r="B518" s="533">
        <v>11</v>
      </c>
      <c r="C518" s="533" t="s">
        <v>446</v>
      </c>
      <c r="D518" s="572" t="s">
        <v>1842</v>
      </c>
      <c r="E518" s="571" t="str">
        <f t="shared" si="288"/>
        <v xml:space="preserve"> FOOD SERVICE EQUIPMENT</v>
      </c>
      <c r="F518" s="533" t="str">
        <f t="shared" si="298"/>
        <v>ME</v>
      </c>
      <c r="G518" s="533" t="s">
        <v>2722</v>
      </c>
      <c r="H518" s="533">
        <v>517</v>
      </c>
      <c r="I518" s="533" t="str">
        <f t="shared" si="299"/>
        <v>Meat &amp; Poultry Preparation</v>
      </c>
      <c r="J518" s="533" t="str">
        <f t="shared" si="299"/>
        <v>Meat &amp; Poultry Preparation</v>
      </c>
      <c r="K518" s="278" t="s">
        <v>77</v>
      </c>
      <c r="L518" s="278" t="s">
        <v>464</v>
      </c>
      <c r="M518" s="629">
        <v>1</v>
      </c>
      <c r="N518" s="274" t="s">
        <v>39</v>
      </c>
      <c r="O518" s="815"/>
      <c r="P518" s="813"/>
      <c r="Q518" s="25">
        <f t="shared" si="300"/>
        <v>0</v>
      </c>
      <c r="R518" s="729">
        <f t="shared" si="301"/>
        <v>0</v>
      </c>
      <c r="S518" s="634"/>
      <c r="T518" s="634"/>
      <c r="U518" s="629"/>
      <c r="V518" s="274"/>
      <c r="W518" s="815"/>
      <c r="X518" s="813"/>
    </row>
    <row r="519" spans="1:24" ht="15.75">
      <c r="A519" s="533" t="s">
        <v>2727</v>
      </c>
      <c r="B519" s="533">
        <v>11</v>
      </c>
      <c r="C519" s="533" t="s">
        <v>446</v>
      </c>
      <c r="D519" s="572" t="s">
        <v>1842</v>
      </c>
      <c r="E519" s="571" t="str">
        <f t="shared" si="288"/>
        <v xml:space="preserve"> FOOD SERVICE EQUIPMENT</v>
      </c>
      <c r="F519" s="533" t="str">
        <f t="shared" si="298"/>
        <v>ME</v>
      </c>
      <c r="G519" s="533" t="s">
        <v>2722</v>
      </c>
      <c r="H519" s="533">
        <v>518</v>
      </c>
      <c r="I519" s="533" t="str">
        <f t="shared" si="299"/>
        <v>KITCHEN AREA</v>
      </c>
      <c r="J519" s="533" t="str">
        <f t="shared" si="299"/>
        <v>KITCHEN AREA</v>
      </c>
      <c r="K519" s="278" t="s">
        <v>78</v>
      </c>
      <c r="L519" s="278" t="s">
        <v>471</v>
      </c>
      <c r="M519" s="278">
        <v>1</v>
      </c>
      <c r="N519" s="274" t="s">
        <v>39</v>
      </c>
      <c r="O519" s="814"/>
      <c r="P519" s="740"/>
      <c r="Q519" s="25">
        <f t="shared" si="300"/>
        <v>0</v>
      </c>
      <c r="R519" s="729">
        <f t="shared" si="301"/>
        <v>0</v>
      </c>
      <c r="S519" s="634"/>
      <c r="T519" s="634"/>
      <c r="U519" s="634"/>
      <c r="V519" s="274"/>
      <c r="W519" s="814"/>
      <c r="X519" s="740"/>
    </row>
    <row r="520" spans="1:24" ht="15.75">
      <c r="A520" s="533" t="s">
        <v>2727</v>
      </c>
      <c r="B520" s="533">
        <v>11</v>
      </c>
      <c r="C520" s="533" t="s">
        <v>446</v>
      </c>
      <c r="D520" s="572" t="s">
        <v>1842</v>
      </c>
      <c r="E520" s="571" t="str">
        <f t="shared" si="288"/>
        <v xml:space="preserve"> FOOD SERVICE EQUIPMENT</v>
      </c>
      <c r="F520" s="533" t="str">
        <f t="shared" si="298"/>
        <v>ME</v>
      </c>
      <c r="G520" s="533" t="s">
        <v>2725</v>
      </c>
      <c r="H520" s="533">
        <v>519</v>
      </c>
      <c r="I520" s="533" t="str">
        <f>L520</f>
        <v>Bakery &amp; Pastry</v>
      </c>
      <c r="J520" s="533" t="str">
        <f>L520</f>
        <v>Bakery &amp; Pastry</v>
      </c>
      <c r="K520" s="278"/>
      <c r="L520" s="278" t="s">
        <v>472</v>
      </c>
      <c r="M520" s="631"/>
      <c r="N520" s="249"/>
      <c r="O520" s="815"/>
      <c r="P520" s="813"/>
      <c r="Q520" s="105"/>
      <c r="S520" s="634"/>
      <c r="T520" s="634"/>
      <c r="U520" s="631"/>
      <c r="V520" s="249"/>
      <c r="W520" s="815"/>
      <c r="X520" s="813"/>
    </row>
    <row r="521" spans="1:24" ht="15.75">
      <c r="A521" s="533" t="s">
        <v>2727</v>
      </c>
      <c r="B521" s="533">
        <v>11</v>
      </c>
      <c r="C521" s="533" t="s">
        <v>446</v>
      </c>
      <c r="D521" s="572" t="s">
        <v>1842</v>
      </c>
      <c r="E521" s="571" t="str">
        <f t="shared" si="288"/>
        <v xml:space="preserve"> FOOD SERVICE EQUIPMENT</v>
      </c>
      <c r="F521" s="533" t="str">
        <f t="shared" si="298"/>
        <v>ME</v>
      </c>
      <c r="G521" s="533" t="s">
        <v>2722</v>
      </c>
      <c r="H521" s="533">
        <v>520</v>
      </c>
      <c r="I521" s="533" t="str">
        <f t="shared" ref="I521:J534" si="302">I519</f>
        <v>KITCHEN AREA</v>
      </c>
      <c r="J521" s="533" t="str">
        <f t="shared" si="302"/>
        <v>KITCHEN AREA</v>
      </c>
      <c r="K521" s="278" t="s">
        <v>302</v>
      </c>
      <c r="L521" s="278" t="s">
        <v>473</v>
      </c>
      <c r="M521" s="233">
        <v>1</v>
      </c>
      <c r="N521" s="274" t="s">
        <v>39</v>
      </c>
      <c r="O521" s="815"/>
      <c r="P521" s="813"/>
      <c r="Q521" s="25">
        <f t="shared" ref="Q521:Q534" si="303">O521</f>
        <v>0</v>
      </c>
      <c r="R521" s="729">
        <f t="shared" ref="R521:R534" si="304">P521</f>
        <v>0</v>
      </c>
      <c r="S521" s="634"/>
      <c r="T521" s="634"/>
      <c r="U521" s="233"/>
      <c r="V521" s="274"/>
      <c r="W521" s="815"/>
      <c r="X521" s="813"/>
    </row>
    <row r="522" spans="1:24" ht="15.75">
      <c r="A522" s="533" t="s">
        <v>2727</v>
      </c>
      <c r="B522" s="533">
        <v>11</v>
      </c>
      <c r="C522" s="533" t="s">
        <v>446</v>
      </c>
      <c r="D522" s="572" t="s">
        <v>1842</v>
      </c>
      <c r="E522" s="571" t="str">
        <f t="shared" si="288"/>
        <v xml:space="preserve"> FOOD SERVICE EQUIPMENT</v>
      </c>
      <c r="F522" s="533" t="str">
        <f t="shared" si="298"/>
        <v>ME</v>
      </c>
      <c r="G522" s="533" t="s">
        <v>2722</v>
      </c>
      <c r="H522" s="533">
        <v>521</v>
      </c>
      <c r="I522" s="533" t="str">
        <f t="shared" si="302"/>
        <v>Bakery &amp; Pastry</v>
      </c>
      <c r="J522" s="533" t="str">
        <f t="shared" si="302"/>
        <v>Bakery &amp; Pastry</v>
      </c>
      <c r="K522" s="278" t="s">
        <v>304</v>
      </c>
      <c r="L522" s="278" t="s">
        <v>469</v>
      </c>
      <c r="M522" s="629">
        <v>2</v>
      </c>
      <c r="N522" s="274" t="s">
        <v>39</v>
      </c>
      <c r="O522" s="815"/>
      <c r="P522" s="813"/>
      <c r="Q522" s="25">
        <f t="shared" si="303"/>
        <v>0</v>
      </c>
      <c r="R522" s="729">
        <f t="shared" si="304"/>
        <v>0</v>
      </c>
      <c r="S522" s="634"/>
      <c r="T522" s="634"/>
      <c r="U522" s="629"/>
      <c r="V522" s="274"/>
      <c r="W522" s="815"/>
      <c r="X522" s="813"/>
    </row>
    <row r="523" spans="1:24" ht="15.75">
      <c r="A523" s="533" t="s">
        <v>2727</v>
      </c>
      <c r="B523" s="533">
        <v>11</v>
      </c>
      <c r="C523" s="533" t="s">
        <v>446</v>
      </c>
      <c r="D523" s="572" t="s">
        <v>1842</v>
      </c>
      <c r="E523" s="571" t="str">
        <f t="shared" si="288"/>
        <v xml:space="preserve"> FOOD SERVICE EQUIPMENT</v>
      </c>
      <c r="F523" s="533" t="str">
        <f t="shared" si="298"/>
        <v>ME</v>
      </c>
      <c r="G523" s="533" t="s">
        <v>2722</v>
      </c>
      <c r="H523" s="533">
        <v>522</v>
      </c>
      <c r="I523" s="533" t="str">
        <f t="shared" si="302"/>
        <v>KITCHEN AREA</v>
      </c>
      <c r="J523" s="533" t="str">
        <f t="shared" si="302"/>
        <v>KITCHEN AREA</v>
      </c>
      <c r="K523" s="278" t="s">
        <v>306</v>
      </c>
      <c r="L523" s="278" t="s">
        <v>455</v>
      </c>
      <c r="M523" s="629">
        <v>2</v>
      </c>
      <c r="N523" s="274" t="s">
        <v>39</v>
      </c>
      <c r="O523" s="815"/>
      <c r="P523" s="813"/>
      <c r="Q523" s="25">
        <f t="shared" si="303"/>
        <v>0</v>
      </c>
      <c r="R523" s="729">
        <f t="shared" si="304"/>
        <v>0</v>
      </c>
      <c r="S523" s="634"/>
      <c r="T523" s="634"/>
      <c r="U523" s="629"/>
      <c r="V523" s="274"/>
      <c r="W523" s="815"/>
      <c r="X523" s="813"/>
    </row>
    <row r="524" spans="1:24" ht="15.75">
      <c r="A524" s="533" t="s">
        <v>2727</v>
      </c>
      <c r="B524" s="533">
        <v>11</v>
      </c>
      <c r="C524" s="533" t="s">
        <v>446</v>
      </c>
      <c r="D524" s="572" t="s">
        <v>1842</v>
      </c>
      <c r="E524" s="571" t="str">
        <f t="shared" si="288"/>
        <v xml:space="preserve"> FOOD SERVICE EQUIPMENT</v>
      </c>
      <c r="F524" s="533" t="str">
        <f t="shared" si="298"/>
        <v>ME</v>
      </c>
      <c r="G524" s="533" t="s">
        <v>2722</v>
      </c>
      <c r="H524" s="533">
        <v>523</v>
      </c>
      <c r="I524" s="533" t="str">
        <f t="shared" si="302"/>
        <v>Bakery &amp; Pastry</v>
      </c>
      <c r="J524" s="533" t="str">
        <f t="shared" si="302"/>
        <v>Bakery &amp; Pastry</v>
      </c>
      <c r="K524" s="278" t="s">
        <v>341</v>
      </c>
      <c r="L524" s="278" t="s">
        <v>474</v>
      </c>
      <c r="M524" s="629">
        <v>1</v>
      </c>
      <c r="N524" s="274" t="s">
        <v>39</v>
      </c>
      <c r="O524" s="815"/>
      <c r="P524" s="813"/>
      <c r="Q524" s="25">
        <f t="shared" si="303"/>
        <v>0</v>
      </c>
      <c r="R524" s="729">
        <f t="shared" si="304"/>
        <v>0</v>
      </c>
      <c r="S524" s="634"/>
      <c r="T524" s="634"/>
      <c r="U524" s="629"/>
      <c r="V524" s="274"/>
      <c r="W524" s="815"/>
      <c r="X524" s="813"/>
    </row>
    <row r="525" spans="1:24" ht="15.75">
      <c r="A525" s="533" t="s">
        <v>2727</v>
      </c>
      <c r="B525" s="533">
        <v>11</v>
      </c>
      <c r="C525" s="533" t="s">
        <v>446</v>
      </c>
      <c r="D525" s="572" t="s">
        <v>1842</v>
      </c>
      <c r="E525" s="571" t="str">
        <f t="shared" si="288"/>
        <v xml:space="preserve"> FOOD SERVICE EQUIPMENT</v>
      </c>
      <c r="F525" s="533" t="str">
        <f t="shared" si="298"/>
        <v>ME</v>
      </c>
      <c r="G525" s="533" t="s">
        <v>2722</v>
      </c>
      <c r="H525" s="533">
        <v>524</v>
      </c>
      <c r="I525" s="533" t="str">
        <f t="shared" si="302"/>
        <v>KITCHEN AREA</v>
      </c>
      <c r="J525" s="533" t="str">
        <f t="shared" si="302"/>
        <v>KITCHEN AREA</v>
      </c>
      <c r="K525" s="278" t="s">
        <v>343</v>
      </c>
      <c r="L525" s="278" t="s">
        <v>475</v>
      </c>
      <c r="M525" s="629">
        <v>1</v>
      </c>
      <c r="N525" s="274" t="s">
        <v>39</v>
      </c>
      <c r="O525" s="815"/>
      <c r="P525" s="813"/>
      <c r="Q525" s="25">
        <f t="shared" si="303"/>
        <v>0</v>
      </c>
      <c r="R525" s="729">
        <f t="shared" si="304"/>
        <v>0</v>
      </c>
      <c r="S525" s="634"/>
      <c r="T525" s="634"/>
      <c r="U525" s="629"/>
      <c r="V525" s="274"/>
      <c r="W525" s="815"/>
      <c r="X525" s="813"/>
    </row>
    <row r="526" spans="1:24" ht="15.75">
      <c r="A526" s="533" t="s">
        <v>2727</v>
      </c>
      <c r="B526" s="533">
        <v>11</v>
      </c>
      <c r="C526" s="533" t="s">
        <v>446</v>
      </c>
      <c r="D526" s="572" t="s">
        <v>1842</v>
      </c>
      <c r="E526" s="571" t="str">
        <f t="shared" si="288"/>
        <v xml:space="preserve"> FOOD SERVICE EQUIPMENT</v>
      </c>
      <c r="F526" s="533" t="str">
        <f t="shared" si="298"/>
        <v>ME</v>
      </c>
      <c r="G526" s="533" t="s">
        <v>2722</v>
      </c>
      <c r="H526" s="533">
        <v>525</v>
      </c>
      <c r="I526" s="533" t="str">
        <f t="shared" si="302"/>
        <v>Bakery &amp; Pastry</v>
      </c>
      <c r="J526" s="533" t="str">
        <f t="shared" si="302"/>
        <v>Bakery &amp; Pastry</v>
      </c>
      <c r="K526" s="278" t="s">
        <v>83</v>
      </c>
      <c r="L526" s="278" t="s">
        <v>476</v>
      </c>
      <c r="M526" s="629">
        <v>1</v>
      </c>
      <c r="N526" s="274" t="s">
        <v>39</v>
      </c>
      <c r="O526" s="815"/>
      <c r="P526" s="813"/>
      <c r="Q526" s="25">
        <f t="shared" si="303"/>
        <v>0</v>
      </c>
      <c r="R526" s="729">
        <f t="shared" si="304"/>
        <v>0</v>
      </c>
      <c r="S526" s="634"/>
      <c r="T526" s="634"/>
      <c r="U526" s="629"/>
      <c r="V526" s="274"/>
      <c r="W526" s="815"/>
      <c r="X526" s="813"/>
    </row>
    <row r="527" spans="1:24" ht="15.75">
      <c r="A527" s="533" t="s">
        <v>2727</v>
      </c>
      <c r="B527" s="533">
        <v>11</v>
      </c>
      <c r="C527" s="533" t="s">
        <v>446</v>
      </c>
      <c r="D527" s="572" t="s">
        <v>1842</v>
      </c>
      <c r="E527" s="571" t="str">
        <f t="shared" si="288"/>
        <v xml:space="preserve"> FOOD SERVICE EQUIPMENT</v>
      </c>
      <c r="F527" s="533" t="str">
        <f t="shared" si="298"/>
        <v>ME</v>
      </c>
      <c r="G527" s="533" t="s">
        <v>2722</v>
      </c>
      <c r="H527" s="533">
        <v>526</v>
      </c>
      <c r="I527" s="533" t="str">
        <f t="shared" si="302"/>
        <v>KITCHEN AREA</v>
      </c>
      <c r="J527" s="533" t="str">
        <f t="shared" si="302"/>
        <v>KITCHEN AREA</v>
      </c>
      <c r="K527" s="278" t="s">
        <v>13</v>
      </c>
      <c r="L527" s="278" t="s">
        <v>464</v>
      </c>
      <c r="M527" s="629">
        <v>1</v>
      </c>
      <c r="N527" s="274" t="s">
        <v>39</v>
      </c>
      <c r="O527" s="815"/>
      <c r="P527" s="813"/>
      <c r="Q527" s="25">
        <f t="shared" si="303"/>
        <v>0</v>
      </c>
      <c r="R527" s="729">
        <f t="shared" si="304"/>
        <v>0</v>
      </c>
      <c r="S527" s="634"/>
      <c r="T527" s="634"/>
      <c r="U527" s="629"/>
      <c r="V527" s="274"/>
      <c r="W527" s="815"/>
      <c r="X527" s="813"/>
    </row>
    <row r="528" spans="1:24" ht="15.75">
      <c r="A528" s="533" t="s">
        <v>2727</v>
      </c>
      <c r="B528" s="533">
        <v>11</v>
      </c>
      <c r="C528" s="533" t="s">
        <v>446</v>
      </c>
      <c r="D528" s="572" t="s">
        <v>1842</v>
      </c>
      <c r="E528" s="571" t="str">
        <f t="shared" si="288"/>
        <v xml:space="preserve"> FOOD SERVICE EQUIPMENT</v>
      </c>
      <c r="F528" s="533" t="str">
        <f t="shared" si="298"/>
        <v>ME</v>
      </c>
      <c r="G528" s="533" t="s">
        <v>2722</v>
      </c>
      <c r="H528" s="533">
        <v>527</v>
      </c>
      <c r="I528" s="533" t="str">
        <f t="shared" si="302"/>
        <v>Bakery &amp; Pastry</v>
      </c>
      <c r="J528" s="533" t="str">
        <f t="shared" si="302"/>
        <v>Bakery &amp; Pastry</v>
      </c>
      <c r="K528" s="278" t="s">
        <v>15</v>
      </c>
      <c r="L528" s="278" t="s">
        <v>477</v>
      </c>
      <c r="M528" s="629">
        <v>1</v>
      </c>
      <c r="N528" s="274" t="s">
        <v>39</v>
      </c>
      <c r="O528" s="815"/>
      <c r="P528" s="813"/>
      <c r="Q528" s="25">
        <f t="shared" si="303"/>
        <v>0</v>
      </c>
      <c r="R528" s="729">
        <f t="shared" si="304"/>
        <v>0</v>
      </c>
      <c r="S528" s="634"/>
      <c r="T528" s="634"/>
      <c r="U528" s="629"/>
      <c r="V528" s="274"/>
      <c r="W528" s="815"/>
      <c r="X528" s="813"/>
    </row>
    <row r="529" spans="1:24" ht="15.75">
      <c r="A529" s="533" t="s">
        <v>2727</v>
      </c>
      <c r="B529" s="533">
        <v>11</v>
      </c>
      <c r="C529" s="533" t="s">
        <v>446</v>
      </c>
      <c r="D529" s="572" t="s">
        <v>1842</v>
      </c>
      <c r="E529" s="571" t="str">
        <f t="shared" si="288"/>
        <v xml:space="preserve"> FOOD SERVICE EQUIPMENT</v>
      </c>
      <c r="F529" s="533" t="str">
        <f t="shared" si="298"/>
        <v>ME</v>
      </c>
      <c r="G529" s="533" t="s">
        <v>2722</v>
      </c>
      <c r="H529" s="533">
        <v>528</v>
      </c>
      <c r="I529" s="533" t="str">
        <f t="shared" si="302"/>
        <v>KITCHEN AREA</v>
      </c>
      <c r="J529" s="533" t="str">
        <f t="shared" si="302"/>
        <v>KITCHEN AREA</v>
      </c>
      <c r="K529" s="278" t="s">
        <v>17</v>
      </c>
      <c r="L529" s="278" t="s">
        <v>478</v>
      </c>
      <c r="M529" s="629">
        <v>1</v>
      </c>
      <c r="N529" s="274" t="s">
        <v>39</v>
      </c>
      <c r="O529" s="815"/>
      <c r="P529" s="813"/>
      <c r="Q529" s="25">
        <f t="shared" si="303"/>
        <v>0</v>
      </c>
      <c r="R529" s="729">
        <f t="shared" si="304"/>
        <v>0</v>
      </c>
      <c r="S529" s="634"/>
      <c r="T529" s="634"/>
      <c r="U529" s="629"/>
      <c r="V529" s="274"/>
      <c r="W529" s="815"/>
      <c r="X529" s="813"/>
    </row>
    <row r="530" spans="1:24" ht="15.75">
      <c r="A530" s="533" t="s">
        <v>2727</v>
      </c>
      <c r="B530" s="533">
        <v>11</v>
      </c>
      <c r="C530" s="533" t="s">
        <v>446</v>
      </c>
      <c r="D530" s="572" t="s">
        <v>1842</v>
      </c>
      <c r="E530" s="571" t="str">
        <f t="shared" si="288"/>
        <v xml:space="preserve"> FOOD SERVICE EQUIPMENT</v>
      </c>
      <c r="F530" s="533" t="str">
        <f t="shared" si="298"/>
        <v>ME</v>
      </c>
      <c r="G530" s="533" t="s">
        <v>2722</v>
      </c>
      <c r="H530" s="533">
        <v>529</v>
      </c>
      <c r="I530" s="533" t="str">
        <f t="shared" si="302"/>
        <v>Bakery &amp; Pastry</v>
      </c>
      <c r="J530" s="533" t="str">
        <f t="shared" si="302"/>
        <v>Bakery &amp; Pastry</v>
      </c>
      <c r="K530" s="278" t="s">
        <v>19</v>
      </c>
      <c r="L530" s="278" t="s">
        <v>479</v>
      </c>
      <c r="M530" s="629">
        <v>1</v>
      </c>
      <c r="N530" s="274" t="s">
        <v>39</v>
      </c>
      <c r="O530" s="815"/>
      <c r="P530" s="813"/>
      <c r="Q530" s="25">
        <f t="shared" si="303"/>
        <v>0</v>
      </c>
      <c r="R530" s="729">
        <f t="shared" si="304"/>
        <v>0</v>
      </c>
      <c r="S530" s="634"/>
      <c r="T530" s="634"/>
      <c r="U530" s="629"/>
      <c r="V530" s="274"/>
      <c r="W530" s="815"/>
      <c r="X530" s="813"/>
    </row>
    <row r="531" spans="1:24" ht="15.75">
      <c r="A531" s="533" t="s">
        <v>2727</v>
      </c>
      <c r="B531" s="533">
        <v>11</v>
      </c>
      <c r="C531" s="533" t="s">
        <v>446</v>
      </c>
      <c r="D531" s="572" t="s">
        <v>1842</v>
      </c>
      <c r="E531" s="571" t="str">
        <f t="shared" si="288"/>
        <v xml:space="preserve"> FOOD SERVICE EQUIPMENT</v>
      </c>
      <c r="F531" s="533" t="str">
        <f t="shared" si="298"/>
        <v>ME</v>
      </c>
      <c r="G531" s="533" t="s">
        <v>2722</v>
      </c>
      <c r="H531" s="533">
        <v>530</v>
      </c>
      <c r="I531" s="533" t="str">
        <f t="shared" si="302"/>
        <v>KITCHEN AREA</v>
      </c>
      <c r="J531" s="533" t="str">
        <f t="shared" si="302"/>
        <v>KITCHEN AREA</v>
      </c>
      <c r="K531" s="278" t="s">
        <v>20</v>
      </c>
      <c r="L531" s="278" t="s">
        <v>464</v>
      </c>
      <c r="M531" s="233">
        <v>1</v>
      </c>
      <c r="N531" s="236" t="s">
        <v>39</v>
      </c>
      <c r="O531" s="815"/>
      <c r="P531" s="813"/>
      <c r="Q531" s="25">
        <f t="shared" si="303"/>
        <v>0</v>
      </c>
      <c r="R531" s="729">
        <f t="shared" si="304"/>
        <v>0</v>
      </c>
      <c r="S531" s="634"/>
      <c r="T531" s="634"/>
      <c r="U531" s="233"/>
      <c r="V531" s="236"/>
      <c r="W531" s="815"/>
      <c r="X531" s="813"/>
    </row>
    <row r="532" spans="1:24" ht="15.75">
      <c r="A532" s="533" t="s">
        <v>2727</v>
      </c>
      <c r="B532" s="533">
        <v>11</v>
      </c>
      <c r="C532" s="533" t="s">
        <v>446</v>
      </c>
      <c r="D532" s="572" t="s">
        <v>1842</v>
      </c>
      <c r="E532" s="571" t="str">
        <f t="shared" si="288"/>
        <v xml:space="preserve"> FOOD SERVICE EQUIPMENT</v>
      </c>
      <c r="F532" s="533" t="str">
        <f t="shared" si="298"/>
        <v>ME</v>
      </c>
      <c r="G532" s="533" t="s">
        <v>2722</v>
      </c>
      <c r="H532" s="533">
        <v>531</v>
      </c>
      <c r="I532" s="533" t="str">
        <f t="shared" si="302"/>
        <v>Bakery &amp; Pastry</v>
      </c>
      <c r="J532" s="533" t="str">
        <f t="shared" si="302"/>
        <v>Bakery &amp; Pastry</v>
      </c>
      <c r="K532" s="278" t="s">
        <v>21</v>
      </c>
      <c r="L532" s="278" t="s">
        <v>480</v>
      </c>
      <c r="M532" s="278">
        <v>1</v>
      </c>
      <c r="N532" s="236" t="s">
        <v>39</v>
      </c>
      <c r="O532" s="815"/>
      <c r="P532" s="813"/>
      <c r="Q532" s="25">
        <f t="shared" si="303"/>
        <v>0</v>
      </c>
      <c r="R532" s="729">
        <f t="shared" si="304"/>
        <v>0</v>
      </c>
      <c r="S532" s="634"/>
      <c r="T532" s="634"/>
      <c r="U532" s="634"/>
      <c r="V532" s="236"/>
      <c r="W532" s="815"/>
      <c r="X532" s="813"/>
    </row>
    <row r="533" spans="1:24" ht="15.75">
      <c r="A533" s="533" t="s">
        <v>2727</v>
      </c>
      <c r="B533" s="533">
        <v>11</v>
      </c>
      <c r="C533" s="533" t="s">
        <v>446</v>
      </c>
      <c r="D533" s="572" t="s">
        <v>1842</v>
      </c>
      <c r="E533" s="571" t="str">
        <f t="shared" si="288"/>
        <v xml:space="preserve"> FOOD SERVICE EQUIPMENT</v>
      </c>
      <c r="F533" s="533" t="str">
        <f t="shared" si="298"/>
        <v>ME</v>
      </c>
      <c r="G533" s="533" t="s">
        <v>2722</v>
      </c>
      <c r="H533" s="533">
        <v>532</v>
      </c>
      <c r="I533" s="533" t="str">
        <f t="shared" si="302"/>
        <v>KITCHEN AREA</v>
      </c>
      <c r="J533" s="533" t="str">
        <f t="shared" si="302"/>
        <v>KITCHEN AREA</v>
      </c>
      <c r="K533" s="278" t="s">
        <v>45</v>
      </c>
      <c r="L533" s="278" t="s">
        <v>481</v>
      </c>
      <c r="M533" s="278">
        <v>1</v>
      </c>
      <c r="N533" s="236" t="s">
        <v>39</v>
      </c>
      <c r="O533" s="814"/>
      <c r="P533" s="740"/>
      <c r="Q533" s="25">
        <f t="shared" si="303"/>
        <v>0</v>
      </c>
      <c r="R533" s="729">
        <f t="shared" si="304"/>
        <v>0</v>
      </c>
      <c r="S533" s="634"/>
      <c r="T533" s="634"/>
      <c r="U533" s="634"/>
      <c r="V533" s="236"/>
      <c r="W533" s="814"/>
      <c r="X533" s="740"/>
    </row>
    <row r="534" spans="1:24" ht="15.75">
      <c r="A534" s="533" t="s">
        <v>2727</v>
      </c>
      <c r="B534" s="533">
        <v>11</v>
      </c>
      <c r="C534" s="533" t="s">
        <v>446</v>
      </c>
      <c r="D534" s="572" t="s">
        <v>1842</v>
      </c>
      <c r="E534" s="571" t="str">
        <f t="shared" si="288"/>
        <v xml:space="preserve"> FOOD SERVICE EQUIPMENT</v>
      </c>
      <c r="F534" s="533" t="str">
        <f t="shared" si="298"/>
        <v>ME</v>
      </c>
      <c r="G534" s="533" t="s">
        <v>2722</v>
      </c>
      <c r="H534" s="533">
        <v>533</v>
      </c>
      <c r="I534" s="533" t="str">
        <f t="shared" si="302"/>
        <v>Bakery &amp; Pastry</v>
      </c>
      <c r="J534" s="533" t="str">
        <f t="shared" si="302"/>
        <v>Bakery &amp; Pastry</v>
      </c>
      <c r="K534" s="278" t="s">
        <v>48</v>
      </c>
      <c r="L534" s="278" t="s">
        <v>482</v>
      </c>
      <c r="M534" s="278">
        <v>1</v>
      </c>
      <c r="N534" s="236" t="s">
        <v>39</v>
      </c>
      <c r="O534" s="814"/>
      <c r="P534" s="740"/>
      <c r="Q534" s="25">
        <f t="shared" si="303"/>
        <v>0</v>
      </c>
      <c r="R534" s="729">
        <f t="shared" si="304"/>
        <v>0</v>
      </c>
      <c r="S534" s="634"/>
      <c r="T534" s="634"/>
      <c r="U534" s="634"/>
      <c r="V534" s="236"/>
      <c r="W534" s="814"/>
      <c r="X534" s="740"/>
    </row>
    <row r="535" spans="1:24" ht="15.75">
      <c r="A535" s="533" t="s">
        <v>2727</v>
      </c>
      <c r="B535" s="533">
        <v>11</v>
      </c>
      <c r="C535" s="533" t="s">
        <v>446</v>
      </c>
      <c r="D535" s="572" t="s">
        <v>1842</v>
      </c>
      <c r="E535" s="571" t="str">
        <f t="shared" si="288"/>
        <v xml:space="preserve"> FOOD SERVICE EQUIPMENT</v>
      </c>
      <c r="F535" s="533" t="str">
        <f t="shared" si="298"/>
        <v>ME</v>
      </c>
      <c r="G535" s="533" t="s">
        <v>2725</v>
      </c>
      <c r="H535" s="533">
        <v>534</v>
      </c>
      <c r="I535" s="533" t="str">
        <f>L535</f>
        <v>Hot Kitchen</v>
      </c>
      <c r="J535" s="533" t="str">
        <f>L535</f>
        <v>Hot Kitchen</v>
      </c>
      <c r="K535" s="278"/>
      <c r="L535" s="278" t="s">
        <v>483</v>
      </c>
      <c r="M535" s="631"/>
      <c r="N535" s="249"/>
      <c r="O535" s="815"/>
      <c r="P535" s="813"/>
      <c r="Q535" s="105"/>
      <c r="S535" s="634"/>
      <c r="T535" s="634"/>
      <c r="U535" s="631"/>
      <c r="V535" s="249"/>
      <c r="W535" s="815"/>
      <c r="X535" s="813"/>
    </row>
    <row r="536" spans="1:24" ht="15.75">
      <c r="A536" s="533" t="s">
        <v>2727</v>
      </c>
      <c r="B536" s="533">
        <v>11</v>
      </c>
      <c r="C536" s="533" t="s">
        <v>446</v>
      </c>
      <c r="D536" s="572" t="s">
        <v>1842</v>
      </c>
      <c r="E536" s="571" t="str">
        <f t="shared" si="288"/>
        <v xml:space="preserve"> FOOD SERVICE EQUIPMENT</v>
      </c>
      <c r="F536" s="533" t="str">
        <f t="shared" si="298"/>
        <v>ME</v>
      </c>
      <c r="G536" s="533" t="s">
        <v>2722</v>
      </c>
      <c r="H536" s="533">
        <v>535</v>
      </c>
      <c r="I536" s="533" t="str">
        <f t="shared" ref="I536:J549" si="305">I534</f>
        <v>Bakery &amp; Pastry</v>
      </c>
      <c r="J536" s="533" t="str">
        <f t="shared" si="305"/>
        <v>Bakery &amp; Pastry</v>
      </c>
      <c r="K536" s="278" t="s">
        <v>50</v>
      </c>
      <c r="L536" s="278" t="s">
        <v>467</v>
      </c>
      <c r="M536" s="629">
        <v>2</v>
      </c>
      <c r="N536" s="274" t="s">
        <v>39</v>
      </c>
      <c r="O536" s="815"/>
      <c r="P536" s="813"/>
      <c r="Q536" s="25">
        <f t="shared" ref="Q536:Q549" si="306">O536</f>
        <v>0</v>
      </c>
      <c r="R536" s="729">
        <f t="shared" ref="R536:R549" si="307">P536</f>
        <v>0</v>
      </c>
      <c r="S536" s="634"/>
      <c r="T536" s="634"/>
      <c r="U536" s="629"/>
      <c r="V536" s="274"/>
      <c r="W536" s="815"/>
      <c r="X536" s="813"/>
    </row>
    <row r="537" spans="1:24" ht="15.75">
      <c r="A537" s="533" t="s">
        <v>2727</v>
      </c>
      <c r="B537" s="533">
        <v>11</v>
      </c>
      <c r="C537" s="533" t="s">
        <v>446</v>
      </c>
      <c r="D537" s="572" t="s">
        <v>1842</v>
      </c>
      <c r="E537" s="571" t="str">
        <f t="shared" si="288"/>
        <v xml:space="preserve"> FOOD SERVICE EQUIPMENT</v>
      </c>
      <c r="F537" s="533" t="str">
        <f t="shared" si="298"/>
        <v>ME</v>
      </c>
      <c r="G537" s="533" t="s">
        <v>2722</v>
      </c>
      <c r="H537" s="533">
        <v>536</v>
      </c>
      <c r="I537" s="533" t="str">
        <f t="shared" si="305"/>
        <v>Hot Kitchen</v>
      </c>
      <c r="J537" s="533" t="str">
        <f t="shared" si="305"/>
        <v>Hot Kitchen</v>
      </c>
      <c r="K537" s="278" t="s">
        <v>76</v>
      </c>
      <c r="L537" s="278" t="s">
        <v>484</v>
      </c>
      <c r="M537" s="629">
        <v>1</v>
      </c>
      <c r="N537" s="274" t="s">
        <v>39</v>
      </c>
      <c r="O537" s="814"/>
      <c r="P537" s="740"/>
      <c r="Q537" s="25">
        <f t="shared" si="306"/>
        <v>0</v>
      </c>
      <c r="R537" s="729">
        <f t="shared" si="307"/>
        <v>0</v>
      </c>
      <c r="S537" s="634"/>
      <c r="T537" s="634"/>
      <c r="U537" s="629"/>
      <c r="V537" s="274"/>
      <c r="W537" s="814"/>
      <c r="X537" s="740"/>
    </row>
    <row r="538" spans="1:24" ht="15.75">
      <c r="A538" s="533" t="s">
        <v>2727</v>
      </c>
      <c r="B538" s="533">
        <v>11</v>
      </c>
      <c r="C538" s="533" t="s">
        <v>446</v>
      </c>
      <c r="D538" s="572" t="s">
        <v>1842</v>
      </c>
      <c r="E538" s="571" t="str">
        <f t="shared" si="288"/>
        <v xml:space="preserve"> FOOD SERVICE EQUIPMENT</v>
      </c>
      <c r="F538" s="533" t="str">
        <f t="shared" si="298"/>
        <v>ME</v>
      </c>
      <c r="G538" s="533" t="s">
        <v>2722</v>
      </c>
      <c r="H538" s="533">
        <v>537</v>
      </c>
      <c r="I538" s="533" t="str">
        <f t="shared" si="305"/>
        <v>Bakery &amp; Pastry</v>
      </c>
      <c r="J538" s="533" t="str">
        <f t="shared" si="305"/>
        <v>Bakery &amp; Pastry</v>
      </c>
      <c r="K538" s="278" t="s">
        <v>77</v>
      </c>
      <c r="L538" s="278" t="s">
        <v>485</v>
      </c>
      <c r="M538" s="632">
        <v>2</v>
      </c>
      <c r="N538" s="236" t="s">
        <v>39</v>
      </c>
      <c r="O538" s="815"/>
      <c r="P538" s="813"/>
      <c r="Q538" s="25">
        <f t="shared" si="306"/>
        <v>0</v>
      </c>
      <c r="R538" s="729">
        <f t="shared" si="307"/>
        <v>0</v>
      </c>
      <c r="S538" s="634"/>
      <c r="T538" s="634"/>
      <c r="U538" s="632"/>
      <c r="V538" s="236"/>
      <c r="W538" s="815"/>
      <c r="X538" s="813"/>
    </row>
    <row r="539" spans="1:24" ht="15.75">
      <c r="A539" s="533" t="s">
        <v>2727</v>
      </c>
      <c r="B539" s="533">
        <v>11</v>
      </c>
      <c r="C539" s="533" t="s">
        <v>446</v>
      </c>
      <c r="D539" s="572" t="s">
        <v>1842</v>
      </c>
      <c r="E539" s="571" t="str">
        <f t="shared" si="288"/>
        <v xml:space="preserve"> FOOD SERVICE EQUIPMENT</v>
      </c>
      <c r="F539" s="533" t="str">
        <f t="shared" si="298"/>
        <v>ME</v>
      </c>
      <c r="G539" s="533" t="s">
        <v>2722</v>
      </c>
      <c r="H539" s="533">
        <v>538</v>
      </c>
      <c r="I539" s="533" t="str">
        <f t="shared" si="305"/>
        <v>Hot Kitchen</v>
      </c>
      <c r="J539" s="533" t="str">
        <f t="shared" si="305"/>
        <v>Hot Kitchen</v>
      </c>
      <c r="K539" s="278" t="s">
        <v>78</v>
      </c>
      <c r="L539" s="278" t="s">
        <v>464</v>
      </c>
      <c r="M539" s="632">
        <v>1</v>
      </c>
      <c r="N539" s="225" t="s">
        <v>39</v>
      </c>
      <c r="O539" s="815"/>
      <c r="P539" s="813"/>
      <c r="Q539" s="25">
        <f t="shared" si="306"/>
        <v>0</v>
      </c>
      <c r="R539" s="729">
        <f t="shared" si="307"/>
        <v>0</v>
      </c>
      <c r="S539" s="634"/>
      <c r="T539" s="634"/>
      <c r="U539" s="632"/>
      <c r="V539" s="225"/>
      <c r="W539" s="815"/>
      <c r="X539" s="813"/>
    </row>
    <row r="540" spans="1:24" ht="15.75">
      <c r="A540" s="533" t="s">
        <v>2727</v>
      </c>
      <c r="B540" s="533">
        <v>11</v>
      </c>
      <c r="C540" s="533" t="s">
        <v>446</v>
      </c>
      <c r="D540" s="572" t="s">
        <v>1842</v>
      </c>
      <c r="E540" s="571" t="str">
        <f t="shared" si="288"/>
        <v xml:space="preserve"> FOOD SERVICE EQUIPMENT</v>
      </c>
      <c r="F540" s="533" t="str">
        <f t="shared" si="298"/>
        <v>ME</v>
      </c>
      <c r="G540" s="533" t="s">
        <v>2722</v>
      </c>
      <c r="H540" s="533">
        <v>539</v>
      </c>
      <c r="I540" s="533" t="str">
        <f t="shared" si="305"/>
        <v>Bakery &amp; Pastry</v>
      </c>
      <c r="J540" s="533" t="str">
        <f t="shared" si="305"/>
        <v>Bakery &amp; Pastry</v>
      </c>
      <c r="K540" s="278" t="s">
        <v>302</v>
      </c>
      <c r="L540" s="278" t="s">
        <v>486</v>
      </c>
      <c r="M540" s="278">
        <v>1</v>
      </c>
      <c r="N540" s="225" t="s">
        <v>39</v>
      </c>
      <c r="O540" s="814"/>
      <c r="P540" s="740"/>
      <c r="Q540" s="25">
        <f t="shared" si="306"/>
        <v>0</v>
      </c>
      <c r="R540" s="729">
        <f t="shared" si="307"/>
        <v>0</v>
      </c>
      <c r="S540" s="634"/>
      <c r="T540" s="634"/>
      <c r="U540" s="634"/>
      <c r="V540" s="225"/>
      <c r="W540" s="814"/>
      <c r="X540" s="740"/>
    </row>
    <row r="541" spans="1:24" ht="15.75">
      <c r="A541" s="533" t="s">
        <v>2727</v>
      </c>
      <c r="B541" s="533">
        <v>11</v>
      </c>
      <c r="C541" s="533" t="s">
        <v>446</v>
      </c>
      <c r="D541" s="572" t="s">
        <v>1842</v>
      </c>
      <c r="E541" s="571" t="str">
        <f t="shared" si="288"/>
        <v xml:space="preserve"> FOOD SERVICE EQUIPMENT</v>
      </c>
      <c r="F541" s="533" t="str">
        <f t="shared" si="298"/>
        <v>ME</v>
      </c>
      <c r="G541" s="533" t="s">
        <v>2722</v>
      </c>
      <c r="H541" s="533">
        <v>540</v>
      </c>
      <c r="I541" s="533" t="str">
        <f t="shared" si="305"/>
        <v>Hot Kitchen</v>
      </c>
      <c r="J541" s="533" t="str">
        <f t="shared" si="305"/>
        <v>Hot Kitchen</v>
      </c>
      <c r="K541" s="278" t="s">
        <v>304</v>
      </c>
      <c r="L541" s="278" t="s">
        <v>487</v>
      </c>
      <c r="M541" s="233">
        <v>1</v>
      </c>
      <c r="N541" s="274" t="s">
        <v>39</v>
      </c>
      <c r="O541" s="815"/>
      <c r="P541" s="813"/>
      <c r="Q541" s="25">
        <f t="shared" si="306"/>
        <v>0</v>
      </c>
      <c r="R541" s="729">
        <f t="shared" si="307"/>
        <v>0</v>
      </c>
      <c r="S541" s="634"/>
      <c r="T541" s="634"/>
      <c r="U541" s="233"/>
      <c r="V541" s="274"/>
      <c r="W541" s="815"/>
      <c r="X541" s="813"/>
    </row>
    <row r="542" spans="1:24" ht="15.75">
      <c r="A542" s="533" t="s">
        <v>2727</v>
      </c>
      <c r="B542" s="533">
        <v>11</v>
      </c>
      <c r="C542" s="533" t="s">
        <v>446</v>
      </c>
      <c r="D542" s="572" t="s">
        <v>1842</v>
      </c>
      <c r="E542" s="571" t="str">
        <f t="shared" si="288"/>
        <v xml:space="preserve"> FOOD SERVICE EQUIPMENT</v>
      </c>
      <c r="F542" s="533" t="str">
        <f t="shared" si="298"/>
        <v>ME</v>
      </c>
      <c r="G542" s="533" t="s">
        <v>2722</v>
      </c>
      <c r="H542" s="533">
        <v>541</v>
      </c>
      <c r="I542" s="533" t="str">
        <f t="shared" si="305"/>
        <v>Bakery &amp; Pastry</v>
      </c>
      <c r="J542" s="533" t="str">
        <f t="shared" si="305"/>
        <v>Bakery &amp; Pastry</v>
      </c>
      <c r="K542" s="278" t="s">
        <v>306</v>
      </c>
      <c r="L542" s="278" t="s">
        <v>488</v>
      </c>
      <c r="M542" s="629">
        <v>2</v>
      </c>
      <c r="N542" s="274" t="s">
        <v>39</v>
      </c>
      <c r="O542" s="815"/>
      <c r="P542" s="813"/>
      <c r="Q542" s="25">
        <f t="shared" si="306"/>
        <v>0</v>
      </c>
      <c r="R542" s="729">
        <f t="shared" si="307"/>
        <v>0</v>
      </c>
      <c r="S542" s="634"/>
      <c r="T542" s="634"/>
      <c r="U542" s="629"/>
      <c r="V542" s="274"/>
      <c r="W542" s="815"/>
      <c r="X542" s="813"/>
    </row>
    <row r="543" spans="1:24" ht="15.75">
      <c r="A543" s="533" t="s">
        <v>2727</v>
      </c>
      <c r="B543" s="533">
        <v>11</v>
      </c>
      <c r="C543" s="533" t="s">
        <v>446</v>
      </c>
      <c r="D543" s="572" t="s">
        <v>1842</v>
      </c>
      <c r="E543" s="571" t="str">
        <f t="shared" si="288"/>
        <v xml:space="preserve"> FOOD SERVICE EQUIPMENT</v>
      </c>
      <c r="F543" s="533" t="str">
        <f t="shared" si="298"/>
        <v>ME</v>
      </c>
      <c r="G543" s="533" t="s">
        <v>2722</v>
      </c>
      <c r="H543" s="533">
        <v>542</v>
      </c>
      <c r="I543" s="533" t="str">
        <f t="shared" si="305"/>
        <v>Hot Kitchen</v>
      </c>
      <c r="J543" s="533" t="str">
        <f t="shared" si="305"/>
        <v>Hot Kitchen</v>
      </c>
      <c r="K543" s="278" t="s">
        <v>341</v>
      </c>
      <c r="L543" s="278" t="s">
        <v>489</v>
      </c>
      <c r="M543" s="629">
        <v>1</v>
      </c>
      <c r="N543" s="274" t="s">
        <v>39</v>
      </c>
      <c r="O543" s="815"/>
      <c r="P543" s="813"/>
      <c r="Q543" s="25">
        <f t="shared" si="306"/>
        <v>0</v>
      </c>
      <c r="R543" s="729">
        <f t="shared" si="307"/>
        <v>0</v>
      </c>
      <c r="S543" s="634"/>
      <c r="T543" s="634"/>
      <c r="U543" s="629"/>
      <c r="V543" s="274"/>
      <c r="W543" s="815"/>
      <c r="X543" s="813"/>
    </row>
    <row r="544" spans="1:24" ht="15.75">
      <c r="A544" s="533" t="s">
        <v>2727</v>
      </c>
      <c r="B544" s="533">
        <v>11</v>
      </c>
      <c r="C544" s="533" t="s">
        <v>446</v>
      </c>
      <c r="D544" s="572" t="s">
        <v>1842</v>
      </c>
      <c r="E544" s="571" t="str">
        <f t="shared" si="288"/>
        <v xml:space="preserve"> FOOD SERVICE EQUIPMENT</v>
      </c>
      <c r="F544" s="533" t="str">
        <f t="shared" si="298"/>
        <v>ME</v>
      </c>
      <c r="G544" s="533" t="s">
        <v>2722</v>
      </c>
      <c r="H544" s="533">
        <v>543</v>
      </c>
      <c r="I544" s="533" t="str">
        <f t="shared" si="305"/>
        <v>Bakery &amp; Pastry</v>
      </c>
      <c r="J544" s="533" t="str">
        <f t="shared" si="305"/>
        <v>Bakery &amp; Pastry</v>
      </c>
      <c r="K544" s="278" t="s">
        <v>343</v>
      </c>
      <c r="L544" s="278" t="s">
        <v>490</v>
      </c>
      <c r="M544" s="629">
        <v>1</v>
      </c>
      <c r="N544" s="274" t="s">
        <v>39</v>
      </c>
      <c r="O544" s="815"/>
      <c r="P544" s="813"/>
      <c r="Q544" s="25">
        <f t="shared" si="306"/>
        <v>0</v>
      </c>
      <c r="R544" s="729">
        <f t="shared" si="307"/>
        <v>0</v>
      </c>
      <c r="S544" s="634"/>
      <c r="T544" s="634"/>
      <c r="U544" s="629"/>
      <c r="V544" s="274"/>
      <c r="W544" s="815"/>
      <c r="X544" s="813"/>
    </row>
    <row r="545" spans="1:24" ht="15.75">
      <c r="A545" s="533" t="s">
        <v>2727</v>
      </c>
      <c r="B545" s="533">
        <v>11</v>
      </c>
      <c r="C545" s="533" t="s">
        <v>446</v>
      </c>
      <c r="D545" s="572" t="s">
        <v>1842</v>
      </c>
      <c r="E545" s="571" t="str">
        <f t="shared" si="288"/>
        <v xml:space="preserve"> FOOD SERVICE EQUIPMENT</v>
      </c>
      <c r="F545" s="533" t="str">
        <f t="shared" si="298"/>
        <v>ME</v>
      </c>
      <c r="G545" s="533" t="s">
        <v>2722</v>
      </c>
      <c r="H545" s="533">
        <v>544</v>
      </c>
      <c r="I545" s="533" t="str">
        <f t="shared" si="305"/>
        <v>Hot Kitchen</v>
      </c>
      <c r="J545" s="533" t="str">
        <f t="shared" si="305"/>
        <v>Hot Kitchen</v>
      </c>
      <c r="K545" s="278" t="s">
        <v>83</v>
      </c>
      <c r="L545" s="278" t="s">
        <v>481</v>
      </c>
      <c r="M545" s="629">
        <v>1</v>
      </c>
      <c r="N545" s="274" t="s">
        <v>39</v>
      </c>
      <c r="O545" s="814"/>
      <c r="P545" s="740"/>
      <c r="Q545" s="25">
        <f t="shared" si="306"/>
        <v>0</v>
      </c>
      <c r="R545" s="729">
        <f t="shared" si="307"/>
        <v>0</v>
      </c>
      <c r="S545" s="634"/>
      <c r="T545" s="634"/>
      <c r="U545" s="629"/>
      <c r="V545" s="274"/>
      <c r="W545" s="814"/>
      <c r="X545" s="740"/>
    </row>
    <row r="546" spans="1:24" ht="15.75">
      <c r="A546" s="533" t="s">
        <v>2727</v>
      </c>
      <c r="B546" s="533">
        <v>11</v>
      </c>
      <c r="C546" s="533" t="s">
        <v>446</v>
      </c>
      <c r="D546" s="572" t="s">
        <v>1842</v>
      </c>
      <c r="E546" s="571" t="str">
        <f t="shared" si="288"/>
        <v xml:space="preserve"> FOOD SERVICE EQUIPMENT</v>
      </c>
      <c r="F546" s="533" t="str">
        <f t="shared" si="298"/>
        <v>ME</v>
      </c>
      <c r="G546" s="533" t="s">
        <v>2722</v>
      </c>
      <c r="H546" s="533">
        <v>545</v>
      </c>
      <c r="I546" s="533" t="str">
        <f t="shared" si="305"/>
        <v>Bakery &amp; Pastry</v>
      </c>
      <c r="J546" s="533" t="str">
        <f t="shared" si="305"/>
        <v>Bakery &amp; Pastry</v>
      </c>
      <c r="K546" s="278" t="s">
        <v>13</v>
      </c>
      <c r="L546" s="278" t="s">
        <v>474</v>
      </c>
      <c r="M546" s="275">
        <v>1</v>
      </c>
      <c r="N546" s="274" t="s">
        <v>39</v>
      </c>
      <c r="O546" s="813"/>
      <c r="P546" s="813"/>
      <c r="Q546" s="25">
        <f t="shared" si="306"/>
        <v>0</v>
      </c>
      <c r="R546" s="729">
        <f t="shared" si="307"/>
        <v>0</v>
      </c>
      <c r="S546" s="634"/>
      <c r="T546" s="634"/>
      <c r="U546" s="275"/>
      <c r="V546" s="274"/>
      <c r="W546" s="813"/>
      <c r="X546" s="813"/>
    </row>
    <row r="547" spans="1:24" ht="15.75">
      <c r="A547" s="533" t="s">
        <v>2727</v>
      </c>
      <c r="B547" s="533">
        <v>11</v>
      </c>
      <c r="C547" s="533" t="s">
        <v>446</v>
      </c>
      <c r="D547" s="572" t="s">
        <v>1842</v>
      </c>
      <c r="E547" s="571" t="str">
        <f t="shared" si="288"/>
        <v xml:space="preserve"> FOOD SERVICE EQUIPMENT</v>
      </c>
      <c r="F547" s="533" t="str">
        <f t="shared" si="298"/>
        <v>ME</v>
      </c>
      <c r="G547" s="533" t="s">
        <v>2722</v>
      </c>
      <c r="H547" s="533">
        <v>546</v>
      </c>
      <c r="I547" s="533" t="str">
        <f t="shared" si="305"/>
        <v>Hot Kitchen</v>
      </c>
      <c r="J547" s="533" t="str">
        <f t="shared" si="305"/>
        <v>Hot Kitchen</v>
      </c>
      <c r="K547" s="278" t="s">
        <v>15</v>
      </c>
      <c r="L547" s="278" t="s">
        <v>491</v>
      </c>
      <c r="M547" s="233">
        <v>1</v>
      </c>
      <c r="N547" s="274" t="s">
        <v>39</v>
      </c>
      <c r="O547" s="814"/>
      <c r="P547" s="740"/>
      <c r="Q547" s="25">
        <f t="shared" si="306"/>
        <v>0</v>
      </c>
      <c r="R547" s="729">
        <f t="shared" si="307"/>
        <v>0</v>
      </c>
      <c r="S547" s="634"/>
      <c r="T547" s="634"/>
      <c r="U547" s="233"/>
      <c r="V547" s="274"/>
      <c r="W547" s="814"/>
      <c r="X547" s="740"/>
    </row>
    <row r="548" spans="1:24" ht="15.75">
      <c r="A548" s="533" t="s">
        <v>2727</v>
      </c>
      <c r="B548" s="533">
        <v>11</v>
      </c>
      <c r="C548" s="533" t="s">
        <v>446</v>
      </c>
      <c r="D548" s="572" t="s">
        <v>1842</v>
      </c>
      <c r="E548" s="571" t="str">
        <f t="shared" si="288"/>
        <v xml:space="preserve"> FOOD SERVICE EQUIPMENT</v>
      </c>
      <c r="F548" s="533" t="str">
        <f t="shared" si="298"/>
        <v>ME</v>
      </c>
      <c r="G548" s="533" t="s">
        <v>2722</v>
      </c>
      <c r="H548" s="533">
        <v>547</v>
      </c>
      <c r="I548" s="533" t="str">
        <f t="shared" si="305"/>
        <v>Bakery &amp; Pastry</v>
      </c>
      <c r="J548" s="533" t="str">
        <f t="shared" si="305"/>
        <v>Bakery &amp; Pastry</v>
      </c>
      <c r="K548" s="278" t="s">
        <v>17</v>
      </c>
      <c r="L548" s="278" t="s">
        <v>481</v>
      </c>
      <c r="M548" s="629">
        <v>1</v>
      </c>
      <c r="N548" s="274" t="s">
        <v>39</v>
      </c>
      <c r="O548" s="814"/>
      <c r="P548" s="740"/>
      <c r="Q548" s="25">
        <f t="shared" si="306"/>
        <v>0</v>
      </c>
      <c r="R548" s="729">
        <f t="shared" si="307"/>
        <v>0</v>
      </c>
      <c r="S548" s="634"/>
      <c r="T548" s="634"/>
      <c r="U548" s="629"/>
      <c r="V548" s="274"/>
      <c r="W548" s="814"/>
      <c r="X548" s="740"/>
    </row>
    <row r="549" spans="1:24" ht="15.75">
      <c r="A549" s="533" t="s">
        <v>2727</v>
      </c>
      <c r="B549" s="533">
        <v>11</v>
      </c>
      <c r="C549" s="533" t="s">
        <v>446</v>
      </c>
      <c r="D549" s="572" t="s">
        <v>1842</v>
      </c>
      <c r="E549" s="571" t="str">
        <f t="shared" si="288"/>
        <v xml:space="preserve"> FOOD SERVICE EQUIPMENT</v>
      </c>
      <c r="F549" s="533" t="str">
        <f t="shared" si="298"/>
        <v>ME</v>
      </c>
      <c r="G549" s="533" t="s">
        <v>2722</v>
      </c>
      <c r="H549" s="533">
        <v>548</v>
      </c>
      <c r="I549" s="533" t="str">
        <f t="shared" si="305"/>
        <v>Hot Kitchen</v>
      </c>
      <c r="J549" s="533" t="str">
        <f t="shared" si="305"/>
        <v>Hot Kitchen</v>
      </c>
      <c r="K549" s="278" t="s">
        <v>19</v>
      </c>
      <c r="L549" s="278" t="s">
        <v>469</v>
      </c>
      <c r="M549" s="275">
        <v>1</v>
      </c>
      <c r="N549" s="274" t="s">
        <v>39</v>
      </c>
      <c r="O549" s="813"/>
      <c r="P549" s="813"/>
      <c r="Q549" s="25">
        <f t="shared" si="306"/>
        <v>0</v>
      </c>
      <c r="R549" s="729">
        <f t="shared" si="307"/>
        <v>0</v>
      </c>
      <c r="S549" s="634"/>
      <c r="T549" s="634"/>
      <c r="U549" s="275"/>
      <c r="V549" s="274"/>
      <c r="W549" s="813"/>
      <c r="X549" s="813"/>
    </row>
    <row r="550" spans="1:24" ht="15.75">
      <c r="A550" s="533" t="s">
        <v>2727</v>
      </c>
      <c r="B550" s="533">
        <v>11</v>
      </c>
      <c r="C550" s="533" t="s">
        <v>446</v>
      </c>
      <c r="D550" s="572" t="s">
        <v>1842</v>
      </c>
      <c r="E550" s="571" t="str">
        <f t="shared" si="288"/>
        <v xml:space="preserve"> FOOD SERVICE EQUIPMENT</v>
      </c>
      <c r="F550" s="533" t="str">
        <f t="shared" si="298"/>
        <v>ME</v>
      </c>
      <c r="G550" s="533" t="s">
        <v>2725</v>
      </c>
      <c r="H550" s="533">
        <v>549</v>
      </c>
      <c r="I550" s="533" t="str">
        <f>L550</f>
        <v>Cold Kitchen</v>
      </c>
      <c r="J550" s="533" t="str">
        <f>L550</f>
        <v>Cold Kitchen</v>
      </c>
      <c r="K550" s="278"/>
      <c r="L550" s="278" t="s">
        <v>492</v>
      </c>
      <c r="M550" s="633"/>
      <c r="N550" s="634"/>
      <c r="O550" s="813"/>
      <c r="P550" s="813"/>
      <c r="Q550" s="105"/>
      <c r="S550" s="634"/>
      <c r="T550" s="634"/>
      <c r="U550" s="633"/>
      <c r="V550" s="634"/>
      <c r="W550" s="813"/>
      <c r="X550" s="813"/>
    </row>
    <row r="551" spans="1:24" ht="15.75">
      <c r="A551" s="533" t="s">
        <v>2727</v>
      </c>
      <c r="B551" s="533">
        <v>11</v>
      </c>
      <c r="C551" s="533" t="s">
        <v>446</v>
      </c>
      <c r="D551" s="572" t="s">
        <v>1842</v>
      </c>
      <c r="E551" s="571" t="str">
        <f t="shared" si="288"/>
        <v xml:space="preserve"> FOOD SERVICE EQUIPMENT</v>
      </c>
      <c r="F551" s="533" t="str">
        <f t="shared" si="298"/>
        <v>ME</v>
      </c>
      <c r="G551" s="533" t="s">
        <v>2722</v>
      </c>
      <c r="H551" s="533">
        <v>550</v>
      </c>
      <c r="I551" s="533" t="str">
        <f t="shared" ref="I551:J558" si="308">I549</f>
        <v>Hot Kitchen</v>
      </c>
      <c r="J551" s="533" t="str">
        <f t="shared" si="308"/>
        <v>Hot Kitchen</v>
      </c>
      <c r="K551" s="278" t="s">
        <v>20</v>
      </c>
      <c r="L551" s="278" t="s">
        <v>470</v>
      </c>
      <c r="M551" s="634">
        <v>1</v>
      </c>
      <c r="N551" s="274" t="s">
        <v>39</v>
      </c>
      <c r="O551" s="813"/>
      <c r="P551" s="813"/>
      <c r="Q551" s="25">
        <f t="shared" ref="Q551:Q558" si="309">O551</f>
        <v>0</v>
      </c>
      <c r="R551" s="729">
        <f t="shared" ref="R551:R558" si="310">P551</f>
        <v>0</v>
      </c>
      <c r="S551" s="634"/>
      <c r="T551" s="634"/>
      <c r="U551" s="634"/>
      <c r="V551" s="274"/>
      <c r="W551" s="813"/>
      <c r="X551" s="813"/>
    </row>
    <row r="552" spans="1:24" ht="15.75">
      <c r="A552" s="533" t="s">
        <v>2727</v>
      </c>
      <c r="B552" s="533">
        <v>11</v>
      </c>
      <c r="C552" s="533" t="s">
        <v>446</v>
      </c>
      <c r="D552" s="572" t="s">
        <v>1842</v>
      </c>
      <c r="E552" s="571" t="str">
        <f t="shared" si="288"/>
        <v xml:space="preserve"> FOOD SERVICE EQUIPMENT</v>
      </c>
      <c r="F552" s="533" t="str">
        <f t="shared" si="298"/>
        <v>ME</v>
      </c>
      <c r="G552" s="533" t="s">
        <v>2722</v>
      </c>
      <c r="H552" s="533">
        <v>551</v>
      </c>
      <c r="I552" s="533" t="str">
        <f t="shared" si="308"/>
        <v>Cold Kitchen</v>
      </c>
      <c r="J552" s="533" t="str">
        <f t="shared" si="308"/>
        <v>Cold Kitchen</v>
      </c>
      <c r="K552" s="278" t="s">
        <v>21</v>
      </c>
      <c r="L552" s="278" t="s">
        <v>493</v>
      </c>
      <c r="M552" s="634">
        <v>1</v>
      </c>
      <c r="N552" s="274" t="s">
        <v>39</v>
      </c>
      <c r="O552" s="813"/>
      <c r="P552" s="813"/>
      <c r="Q552" s="25">
        <f t="shared" si="309"/>
        <v>0</v>
      </c>
      <c r="R552" s="729">
        <f t="shared" si="310"/>
        <v>0</v>
      </c>
      <c r="S552" s="634"/>
      <c r="T552" s="634"/>
      <c r="U552" s="634"/>
      <c r="V552" s="274"/>
      <c r="W552" s="813"/>
      <c r="X552" s="813"/>
    </row>
    <row r="553" spans="1:24" ht="15.75">
      <c r="A553" s="533" t="s">
        <v>2727</v>
      </c>
      <c r="B553" s="533">
        <v>11</v>
      </c>
      <c r="C553" s="533" t="s">
        <v>446</v>
      </c>
      <c r="D553" s="572" t="s">
        <v>1842</v>
      </c>
      <c r="E553" s="571" t="str">
        <f t="shared" ref="E553:E581" si="311">E552</f>
        <v xml:space="preserve"> FOOD SERVICE EQUIPMENT</v>
      </c>
      <c r="F553" s="533" t="str">
        <f t="shared" si="298"/>
        <v>ME</v>
      </c>
      <c r="G553" s="533" t="s">
        <v>2722</v>
      </c>
      <c r="H553" s="533">
        <v>552</v>
      </c>
      <c r="I553" s="533" t="str">
        <f t="shared" si="308"/>
        <v>Hot Kitchen</v>
      </c>
      <c r="J553" s="533" t="str">
        <f t="shared" si="308"/>
        <v>Hot Kitchen</v>
      </c>
      <c r="K553" s="278" t="s">
        <v>45</v>
      </c>
      <c r="L553" s="278" t="s">
        <v>494</v>
      </c>
      <c r="M553" s="634">
        <v>1</v>
      </c>
      <c r="N553" s="274" t="s">
        <v>39</v>
      </c>
      <c r="O553" s="813"/>
      <c r="P553" s="813"/>
      <c r="Q553" s="25">
        <f t="shared" si="309"/>
        <v>0</v>
      </c>
      <c r="R553" s="729">
        <f t="shared" si="310"/>
        <v>0</v>
      </c>
      <c r="S553" s="634"/>
      <c r="T553" s="634"/>
      <c r="U553" s="634"/>
      <c r="V553" s="274"/>
      <c r="W553" s="813"/>
      <c r="X553" s="813"/>
    </row>
    <row r="554" spans="1:24" ht="15.75">
      <c r="A554" s="533" t="s">
        <v>2727</v>
      </c>
      <c r="B554" s="533">
        <v>11</v>
      </c>
      <c r="C554" s="533" t="s">
        <v>446</v>
      </c>
      <c r="D554" s="572" t="s">
        <v>1842</v>
      </c>
      <c r="E554" s="571" t="str">
        <f t="shared" si="311"/>
        <v xml:space="preserve"> FOOD SERVICE EQUIPMENT</v>
      </c>
      <c r="F554" s="533" t="str">
        <f t="shared" si="298"/>
        <v>ME</v>
      </c>
      <c r="G554" s="533" t="s">
        <v>2722</v>
      </c>
      <c r="H554" s="533">
        <v>553</v>
      </c>
      <c r="I554" s="533" t="str">
        <f t="shared" si="308"/>
        <v>Cold Kitchen</v>
      </c>
      <c r="J554" s="533" t="str">
        <f t="shared" si="308"/>
        <v>Cold Kitchen</v>
      </c>
      <c r="K554" s="278" t="s">
        <v>48</v>
      </c>
      <c r="L554" s="278" t="s">
        <v>485</v>
      </c>
      <c r="M554" s="634">
        <v>1</v>
      </c>
      <c r="N554" s="274" t="s">
        <v>39</v>
      </c>
      <c r="O554" s="813"/>
      <c r="P554" s="813"/>
      <c r="Q554" s="25">
        <f t="shared" si="309"/>
        <v>0</v>
      </c>
      <c r="R554" s="729">
        <f t="shared" si="310"/>
        <v>0</v>
      </c>
      <c r="S554" s="634"/>
      <c r="T554" s="634"/>
      <c r="U554" s="634"/>
      <c r="V554" s="274"/>
      <c r="W554" s="813"/>
      <c r="X554" s="813"/>
    </row>
    <row r="555" spans="1:24" ht="15.75">
      <c r="A555" s="533" t="s">
        <v>2727</v>
      </c>
      <c r="B555" s="533">
        <v>11</v>
      </c>
      <c r="C555" s="533" t="s">
        <v>446</v>
      </c>
      <c r="D555" s="572" t="s">
        <v>1842</v>
      </c>
      <c r="E555" s="571" t="str">
        <f t="shared" si="311"/>
        <v xml:space="preserve"> FOOD SERVICE EQUIPMENT</v>
      </c>
      <c r="F555" s="533" t="str">
        <f t="shared" si="298"/>
        <v>ME</v>
      </c>
      <c r="G555" s="533" t="s">
        <v>2722</v>
      </c>
      <c r="H555" s="533">
        <v>554</v>
      </c>
      <c r="I555" s="533" t="str">
        <f t="shared" si="308"/>
        <v>Hot Kitchen</v>
      </c>
      <c r="J555" s="533" t="str">
        <f t="shared" si="308"/>
        <v>Hot Kitchen</v>
      </c>
      <c r="K555" s="278" t="s">
        <v>50</v>
      </c>
      <c r="L555" s="278" t="s">
        <v>464</v>
      </c>
      <c r="M555" s="634">
        <v>2</v>
      </c>
      <c r="N555" s="274" t="s">
        <v>39</v>
      </c>
      <c r="O555" s="813"/>
      <c r="P555" s="813"/>
      <c r="Q555" s="25">
        <f t="shared" si="309"/>
        <v>0</v>
      </c>
      <c r="R555" s="729">
        <f t="shared" si="310"/>
        <v>0</v>
      </c>
      <c r="S555" s="634"/>
      <c r="T555" s="634"/>
      <c r="U555" s="634"/>
      <c r="V555" s="274"/>
      <c r="W555" s="813"/>
      <c r="X555" s="813"/>
    </row>
    <row r="556" spans="1:24" ht="15.75">
      <c r="A556" s="533" t="s">
        <v>2727</v>
      </c>
      <c r="B556" s="533">
        <v>11</v>
      </c>
      <c r="C556" s="533" t="s">
        <v>446</v>
      </c>
      <c r="D556" s="572" t="s">
        <v>1842</v>
      </c>
      <c r="E556" s="571" t="str">
        <f t="shared" si="311"/>
        <v xml:space="preserve"> FOOD SERVICE EQUIPMENT</v>
      </c>
      <c r="F556" s="533" t="str">
        <f t="shared" si="298"/>
        <v>ME</v>
      </c>
      <c r="G556" s="533" t="s">
        <v>2722</v>
      </c>
      <c r="H556" s="533">
        <v>555</v>
      </c>
      <c r="I556" s="533" t="str">
        <f t="shared" si="308"/>
        <v>Cold Kitchen</v>
      </c>
      <c r="J556" s="533" t="str">
        <f t="shared" si="308"/>
        <v>Cold Kitchen</v>
      </c>
      <c r="K556" s="278" t="s">
        <v>76</v>
      </c>
      <c r="L556" s="278" t="s">
        <v>495</v>
      </c>
      <c r="M556" s="634">
        <v>1</v>
      </c>
      <c r="N556" s="274" t="s">
        <v>39</v>
      </c>
      <c r="O556" s="813"/>
      <c r="P556" s="813"/>
      <c r="Q556" s="25">
        <f t="shared" si="309"/>
        <v>0</v>
      </c>
      <c r="R556" s="729">
        <f t="shared" si="310"/>
        <v>0</v>
      </c>
      <c r="S556" s="634"/>
      <c r="T556" s="634"/>
      <c r="U556" s="634"/>
      <c r="V556" s="274"/>
      <c r="W556" s="813"/>
      <c r="X556" s="813"/>
    </row>
    <row r="557" spans="1:24" ht="15.75">
      <c r="A557" s="533" t="s">
        <v>2727</v>
      </c>
      <c r="B557" s="533">
        <v>11</v>
      </c>
      <c r="C557" s="533" t="s">
        <v>446</v>
      </c>
      <c r="D557" s="572" t="s">
        <v>1842</v>
      </c>
      <c r="E557" s="571" t="str">
        <f t="shared" si="311"/>
        <v xml:space="preserve"> FOOD SERVICE EQUIPMENT</v>
      </c>
      <c r="F557" s="533" t="str">
        <f t="shared" si="298"/>
        <v>ME</v>
      </c>
      <c r="G557" s="533" t="s">
        <v>2722</v>
      </c>
      <c r="H557" s="533">
        <v>556</v>
      </c>
      <c r="I557" s="533" t="str">
        <f t="shared" si="308"/>
        <v>Hot Kitchen</v>
      </c>
      <c r="J557" s="533" t="str">
        <f t="shared" si="308"/>
        <v>Hot Kitchen</v>
      </c>
      <c r="K557" s="278" t="s">
        <v>77</v>
      </c>
      <c r="L557" s="278" t="s">
        <v>496</v>
      </c>
      <c r="M557" s="634">
        <v>1</v>
      </c>
      <c r="N557" s="274" t="s">
        <v>39</v>
      </c>
      <c r="O557" s="813"/>
      <c r="P557" s="813"/>
      <c r="Q557" s="25">
        <f t="shared" si="309"/>
        <v>0</v>
      </c>
      <c r="R557" s="729">
        <f t="shared" si="310"/>
        <v>0</v>
      </c>
      <c r="S557" s="634"/>
      <c r="T557" s="634"/>
      <c r="U557" s="634"/>
      <c r="V557" s="274"/>
      <c r="W557" s="813"/>
      <c r="X557" s="813"/>
    </row>
    <row r="558" spans="1:24" ht="15.75">
      <c r="A558" s="533" t="s">
        <v>2727</v>
      </c>
      <c r="B558" s="533">
        <v>11</v>
      </c>
      <c r="C558" s="533" t="s">
        <v>446</v>
      </c>
      <c r="D558" s="572" t="s">
        <v>1842</v>
      </c>
      <c r="E558" s="571" t="str">
        <f t="shared" si="311"/>
        <v xml:space="preserve"> FOOD SERVICE EQUIPMENT</v>
      </c>
      <c r="F558" s="533" t="str">
        <f t="shared" si="298"/>
        <v>ME</v>
      </c>
      <c r="G558" s="533" t="s">
        <v>2722</v>
      </c>
      <c r="H558" s="533">
        <v>557</v>
      </c>
      <c r="I558" s="533" t="str">
        <f t="shared" si="308"/>
        <v>Cold Kitchen</v>
      </c>
      <c r="J558" s="533" t="str">
        <f t="shared" si="308"/>
        <v>Cold Kitchen</v>
      </c>
      <c r="K558" s="278" t="s">
        <v>78</v>
      </c>
      <c r="L558" s="278" t="s">
        <v>497</v>
      </c>
      <c r="M558" s="634">
        <v>1</v>
      </c>
      <c r="N558" s="274" t="s">
        <v>39</v>
      </c>
      <c r="O558" s="813"/>
      <c r="P558" s="813"/>
      <c r="Q558" s="25">
        <f t="shared" si="309"/>
        <v>0</v>
      </c>
      <c r="R558" s="729">
        <f t="shared" si="310"/>
        <v>0</v>
      </c>
      <c r="S558" s="634"/>
      <c r="T558" s="634"/>
      <c r="U558" s="634"/>
      <c r="V558" s="274"/>
      <c r="W558" s="813"/>
      <c r="X558" s="813"/>
    </row>
    <row r="559" spans="1:24" ht="15.75">
      <c r="A559" s="533" t="s">
        <v>2727</v>
      </c>
      <c r="B559" s="533">
        <v>11</v>
      </c>
      <c r="C559" s="533" t="s">
        <v>446</v>
      </c>
      <c r="D559" s="572" t="s">
        <v>1842</v>
      </c>
      <c r="E559" s="571" t="str">
        <f t="shared" si="311"/>
        <v xml:space="preserve"> FOOD SERVICE EQUIPMENT</v>
      </c>
      <c r="F559" s="533" t="str">
        <f t="shared" si="298"/>
        <v>ME</v>
      </c>
      <c r="G559" s="533" t="s">
        <v>2725</v>
      </c>
      <c r="H559" s="533">
        <v>558</v>
      </c>
      <c r="I559" s="533" t="str">
        <f>L559</f>
        <v>Potwash Area</v>
      </c>
      <c r="J559" s="533" t="str">
        <f>L559</f>
        <v>Potwash Area</v>
      </c>
      <c r="K559" s="278"/>
      <c r="L559" s="278" t="s">
        <v>498</v>
      </c>
      <c r="M559" s="633"/>
      <c r="N559" s="634"/>
      <c r="O559" s="813"/>
      <c r="P559" s="813"/>
      <c r="Q559" s="105"/>
      <c r="S559" s="634"/>
      <c r="T559" s="634"/>
      <c r="U559" s="633"/>
      <c r="V559" s="634"/>
      <c r="W559" s="813"/>
      <c r="X559" s="813"/>
    </row>
    <row r="560" spans="1:24" ht="15.75">
      <c r="A560" s="533" t="s">
        <v>2727</v>
      </c>
      <c r="B560" s="533">
        <v>11</v>
      </c>
      <c r="C560" s="533" t="s">
        <v>446</v>
      </c>
      <c r="D560" s="572" t="s">
        <v>1842</v>
      </c>
      <c r="E560" s="571" t="str">
        <f t="shared" si="311"/>
        <v xml:space="preserve"> FOOD SERVICE EQUIPMENT</v>
      </c>
      <c r="F560" s="533" t="str">
        <f t="shared" si="298"/>
        <v>ME</v>
      </c>
      <c r="G560" s="533" t="s">
        <v>2722</v>
      </c>
      <c r="H560" s="533">
        <v>559</v>
      </c>
      <c r="I560" s="533" t="str">
        <f t="shared" ref="I560:J564" si="312">I558</f>
        <v>Cold Kitchen</v>
      </c>
      <c r="J560" s="533" t="str">
        <f t="shared" si="312"/>
        <v>Cold Kitchen</v>
      </c>
      <c r="K560" s="278" t="s">
        <v>302</v>
      </c>
      <c r="L560" s="278" t="s">
        <v>499</v>
      </c>
      <c r="M560" s="634">
        <v>1</v>
      </c>
      <c r="N560" s="274" t="s">
        <v>39</v>
      </c>
      <c r="O560" s="813"/>
      <c r="P560" s="813"/>
      <c r="Q560" s="25">
        <f t="shared" ref="Q560:Q564" si="313">O560</f>
        <v>0</v>
      </c>
      <c r="R560" s="729">
        <f t="shared" ref="R560:R564" si="314">P560</f>
        <v>0</v>
      </c>
      <c r="S560" s="634"/>
      <c r="T560" s="634"/>
      <c r="U560" s="634"/>
      <c r="V560" s="274"/>
      <c r="W560" s="813"/>
      <c r="X560" s="813"/>
    </row>
    <row r="561" spans="1:24" ht="15.75">
      <c r="A561" s="533" t="s">
        <v>2727</v>
      </c>
      <c r="B561" s="533">
        <v>11</v>
      </c>
      <c r="C561" s="533" t="s">
        <v>446</v>
      </c>
      <c r="D561" s="572" t="s">
        <v>1842</v>
      </c>
      <c r="E561" s="571" t="str">
        <f t="shared" si="311"/>
        <v xml:space="preserve"> FOOD SERVICE EQUIPMENT</v>
      </c>
      <c r="F561" s="533" t="str">
        <f t="shared" si="298"/>
        <v>ME</v>
      </c>
      <c r="G561" s="533" t="s">
        <v>2722</v>
      </c>
      <c r="H561" s="533">
        <v>560</v>
      </c>
      <c r="I561" s="533" t="str">
        <f t="shared" si="312"/>
        <v>Potwash Area</v>
      </c>
      <c r="J561" s="533" t="str">
        <f t="shared" si="312"/>
        <v>Potwash Area</v>
      </c>
      <c r="K561" s="278" t="s">
        <v>304</v>
      </c>
      <c r="L561" s="278" t="s">
        <v>457</v>
      </c>
      <c r="M561" s="634">
        <v>1</v>
      </c>
      <c r="N561" s="274" t="s">
        <v>39</v>
      </c>
      <c r="O561" s="813"/>
      <c r="P561" s="813"/>
      <c r="Q561" s="25">
        <f t="shared" si="313"/>
        <v>0</v>
      </c>
      <c r="R561" s="729">
        <f t="shared" si="314"/>
        <v>0</v>
      </c>
      <c r="S561" s="634"/>
      <c r="T561" s="634"/>
      <c r="U561" s="634"/>
      <c r="V561" s="274"/>
      <c r="W561" s="813"/>
      <c r="X561" s="813"/>
    </row>
    <row r="562" spans="1:24" ht="15.75">
      <c r="A562" s="533" t="s">
        <v>2727</v>
      </c>
      <c r="B562" s="533">
        <v>11</v>
      </c>
      <c r="C562" s="533" t="s">
        <v>446</v>
      </c>
      <c r="D562" s="572" t="s">
        <v>1842</v>
      </c>
      <c r="E562" s="571" t="str">
        <f t="shared" si="311"/>
        <v xml:space="preserve"> FOOD SERVICE EQUIPMENT</v>
      </c>
      <c r="F562" s="533" t="str">
        <f t="shared" si="298"/>
        <v>ME</v>
      </c>
      <c r="G562" s="533" t="s">
        <v>2722</v>
      </c>
      <c r="H562" s="533">
        <v>561</v>
      </c>
      <c r="I562" s="533" t="str">
        <f t="shared" si="312"/>
        <v>Cold Kitchen</v>
      </c>
      <c r="J562" s="533" t="str">
        <f t="shared" si="312"/>
        <v>Cold Kitchen</v>
      </c>
      <c r="K562" s="278" t="s">
        <v>306</v>
      </c>
      <c r="L562" s="278" t="s">
        <v>485</v>
      </c>
      <c r="M562" s="634">
        <v>1</v>
      </c>
      <c r="N562" s="274" t="s">
        <v>39</v>
      </c>
      <c r="O562" s="813"/>
      <c r="P562" s="813"/>
      <c r="Q562" s="25">
        <f t="shared" si="313"/>
        <v>0</v>
      </c>
      <c r="R562" s="729">
        <f t="shared" si="314"/>
        <v>0</v>
      </c>
      <c r="S562" s="634"/>
      <c r="T562" s="634"/>
      <c r="U562" s="634"/>
      <c r="V562" s="274"/>
      <c r="W562" s="813"/>
      <c r="X562" s="813"/>
    </row>
    <row r="563" spans="1:24" ht="15.75">
      <c r="A563" s="533" t="s">
        <v>2727</v>
      </c>
      <c r="B563" s="533">
        <v>11</v>
      </c>
      <c r="C563" s="533" t="s">
        <v>446</v>
      </c>
      <c r="D563" s="572" t="s">
        <v>1842</v>
      </c>
      <c r="E563" s="571" t="str">
        <f t="shared" si="311"/>
        <v xml:space="preserve"> FOOD SERVICE EQUIPMENT</v>
      </c>
      <c r="F563" s="533" t="str">
        <f t="shared" si="298"/>
        <v>ME</v>
      </c>
      <c r="G563" s="533" t="s">
        <v>2722</v>
      </c>
      <c r="H563" s="533">
        <v>562</v>
      </c>
      <c r="I563" s="533" t="str">
        <f t="shared" si="312"/>
        <v>Potwash Area</v>
      </c>
      <c r="J563" s="533" t="str">
        <f t="shared" si="312"/>
        <v>Potwash Area</v>
      </c>
      <c r="K563" s="634" t="s">
        <v>341</v>
      </c>
      <c r="L563" s="634" t="s">
        <v>500</v>
      </c>
      <c r="M563" s="634">
        <v>3</v>
      </c>
      <c r="N563" s="274" t="s">
        <v>39</v>
      </c>
      <c r="O563" s="813"/>
      <c r="P563" s="813"/>
      <c r="Q563" s="25">
        <f t="shared" si="313"/>
        <v>0</v>
      </c>
      <c r="R563" s="729">
        <f t="shared" si="314"/>
        <v>0</v>
      </c>
      <c r="S563" s="634"/>
      <c r="T563" s="634"/>
      <c r="U563" s="634"/>
      <c r="V563" s="274"/>
      <c r="W563" s="813"/>
      <c r="X563" s="813"/>
    </row>
    <row r="564" spans="1:24" ht="15.75">
      <c r="A564" s="533" t="s">
        <v>2727</v>
      </c>
      <c r="B564" s="533">
        <v>11</v>
      </c>
      <c r="C564" s="533" t="s">
        <v>446</v>
      </c>
      <c r="D564" s="572" t="s">
        <v>1842</v>
      </c>
      <c r="E564" s="571" t="str">
        <f t="shared" si="311"/>
        <v xml:space="preserve"> FOOD SERVICE EQUIPMENT</v>
      </c>
      <c r="F564" s="533" t="str">
        <f t="shared" si="298"/>
        <v>ME</v>
      </c>
      <c r="G564" s="533" t="s">
        <v>2722</v>
      </c>
      <c r="H564" s="533">
        <v>563</v>
      </c>
      <c r="I564" s="533" t="str">
        <f t="shared" si="312"/>
        <v>Cold Kitchen</v>
      </c>
      <c r="J564" s="533" t="str">
        <f t="shared" si="312"/>
        <v>Cold Kitchen</v>
      </c>
      <c r="K564" s="278" t="s">
        <v>343</v>
      </c>
      <c r="L564" s="278" t="s">
        <v>464</v>
      </c>
      <c r="M564" s="634">
        <v>1</v>
      </c>
      <c r="N564" s="274" t="s">
        <v>39</v>
      </c>
      <c r="O564" s="813"/>
      <c r="P564" s="813"/>
      <c r="Q564" s="25">
        <f t="shared" si="313"/>
        <v>0</v>
      </c>
      <c r="R564" s="729">
        <f t="shared" si="314"/>
        <v>0</v>
      </c>
      <c r="S564" s="634"/>
      <c r="T564" s="634"/>
      <c r="U564" s="634"/>
      <c r="V564" s="274"/>
      <c r="W564" s="813"/>
      <c r="X564" s="813"/>
    </row>
    <row r="565" spans="1:24" ht="15.75">
      <c r="A565" s="533" t="s">
        <v>2727</v>
      </c>
      <c r="B565" s="533">
        <v>11</v>
      </c>
      <c r="C565" s="533" t="s">
        <v>446</v>
      </c>
      <c r="D565" s="572" t="s">
        <v>1842</v>
      </c>
      <c r="E565" s="571" t="str">
        <f t="shared" si="311"/>
        <v xml:space="preserve"> FOOD SERVICE EQUIPMENT</v>
      </c>
      <c r="F565" s="533" t="str">
        <f t="shared" si="298"/>
        <v>ME</v>
      </c>
      <c r="G565" s="533" t="s">
        <v>2725</v>
      </c>
      <c r="H565" s="533">
        <v>564</v>
      </c>
      <c r="I565" s="533" t="str">
        <f>L565</f>
        <v>Dishwash Area</v>
      </c>
      <c r="J565" s="533" t="str">
        <f>L565</f>
        <v>Dishwash Area</v>
      </c>
      <c r="K565" s="634"/>
      <c r="L565" s="634" t="s">
        <v>501</v>
      </c>
      <c r="M565" s="633"/>
      <c r="N565" s="634"/>
      <c r="O565" s="813"/>
      <c r="P565" s="813"/>
      <c r="Q565" s="105"/>
      <c r="S565" s="634"/>
      <c r="T565" s="634"/>
      <c r="U565" s="633"/>
      <c r="V565" s="634"/>
      <c r="W565" s="813"/>
      <c r="X565" s="813"/>
    </row>
    <row r="566" spans="1:24" ht="15.75">
      <c r="A566" s="533" t="s">
        <v>2727</v>
      </c>
      <c r="B566" s="533">
        <v>11</v>
      </c>
      <c r="C566" s="533" t="s">
        <v>446</v>
      </c>
      <c r="D566" s="572" t="s">
        <v>1842</v>
      </c>
      <c r="E566" s="571" t="str">
        <f t="shared" si="311"/>
        <v xml:space="preserve"> FOOD SERVICE EQUIPMENT</v>
      </c>
      <c r="F566" s="533" t="str">
        <f t="shared" si="298"/>
        <v>ME</v>
      </c>
      <c r="G566" s="533" t="s">
        <v>2722</v>
      </c>
      <c r="H566" s="533">
        <v>565</v>
      </c>
      <c r="I566" s="533" t="str">
        <f t="shared" ref="I566:J570" si="315">I564</f>
        <v>Cold Kitchen</v>
      </c>
      <c r="J566" s="533" t="str">
        <f t="shared" si="315"/>
        <v>Cold Kitchen</v>
      </c>
      <c r="K566" s="634" t="s">
        <v>13</v>
      </c>
      <c r="L566" s="634" t="s">
        <v>499</v>
      </c>
      <c r="M566" s="634">
        <v>1</v>
      </c>
      <c r="N566" s="274" t="s">
        <v>39</v>
      </c>
      <c r="O566" s="813"/>
      <c r="P566" s="813"/>
      <c r="Q566" s="25">
        <f t="shared" ref="Q566:Q570" si="316">O566</f>
        <v>0</v>
      </c>
      <c r="R566" s="729">
        <f t="shared" ref="R566:R570" si="317">P566</f>
        <v>0</v>
      </c>
      <c r="S566" s="634"/>
      <c r="T566" s="634"/>
      <c r="U566" s="634"/>
      <c r="V566" s="274"/>
      <c r="W566" s="813"/>
      <c r="X566" s="813"/>
    </row>
    <row r="567" spans="1:24" ht="15.75">
      <c r="A567" s="533" t="s">
        <v>2727</v>
      </c>
      <c r="B567" s="533">
        <v>11</v>
      </c>
      <c r="C567" s="533" t="s">
        <v>446</v>
      </c>
      <c r="D567" s="572" t="s">
        <v>1842</v>
      </c>
      <c r="E567" s="571" t="str">
        <f t="shared" si="311"/>
        <v xml:space="preserve"> FOOD SERVICE EQUIPMENT</v>
      </c>
      <c r="F567" s="533" t="str">
        <f t="shared" si="298"/>
        <v>ME</v>
      </c>
      <c r="G567" s="533" t="s">
        <v>2722</v>
      </c>
      <c r="H567" s="533">
        <v>566</v>
      </c>
      <c r="I567" s="533" t="str">
        <f t="shared" si="315"/>
        <v>Dishwash Area</v>
      </c>
      <c r="J567" s="533" t="str">
        <f t="shared" si="315"/>
        <v>Dishwash Area</v>
      </c>
      <c r="K567" s="634" t="s">
        <v>15</v>
      </c>
      <c r="L567" s="634" t="s">
        <v>457</v>
      </c>
      <c r="M567" s="634">
        <v>1</v>
      </c>
      <c r="N567" s="274" t="s">
        <v>39</v>
      </c>
      <c r="O567" s="813"/>
      <c r="P567" s="813"/>
      <c r="Q567" s="25">
        <f t="shared" si="316"/>
        <v>0</v>
      </c>
      <c r="R567" s="729">
        <f t="shared" si="317"/>
        <v>0</v>
      </c>
      <c r="S567" s="634"/>
      <c r="T567" s="634"/>
      <c r="U567" s="634"/>
      <c r="V567" s="274"/>
      <c r="W567" s="813"/>
      <c r="X567" s="813"/>
    </row>
    <row r="568" spans="1:24" ht="15.75">
      <c r="A568" s="533" t="s">
        <v>2727</v>
      </c>
      <c r="B568" s="533">
        <v>11</v>
      </c>
      <c r="C568" s="533" t="s">
        <v>446</v>
      </c>
      <c r="D568" s="572" t="s">
        <v>1842</v>
      </c>
      <c r="E568" s="571" t="str">
        <f t="shared" si="311"/>
        <v xml:space="preserve"> FOOD SERVICE EQUIPMENT</v>
      </c>
      <c r="F568" s="533" t="str">
        <f t="shared" si="298"/>
        <v>ME</v>
      </c>
      <c r="G568" s="533" t="s">
        <v>2722</v>
      </c>
      <c r="H568" s="533">
        <v>567</v>
      </c>
      <c r="I568" s="533" t="str">
        <f t="shared" si="315"/>
        <v>Cold Kitchen</v>
      </c>
      <c r="J568" s="533" t="str">
        <f t="shared" si="315"/>
        <v>Cold Kitchen</v>
      </c>
      <c r="K568" s="634" t="s">
        <v>17</v>
      </c>
      <c r="L568" s="634" t="s">
        <v>485</v>
      </c>
      <c r="M568" s="634">
        <v>1</v>
      </c>
      <c r="N568" s="274" t="s">
        <v>39</v>
      </c>
      <c r="O568" s="813"/>
      <c r="P568" s="813"/>
      <c r="Q568" s="25">
        <f t="shared" si="316"/>
        <v>0</v>
      </c>
      <c r="R568" s="729">
        <f t="shared" si="317"/>
        <v>0</v>
      </c>
      <c r="S568" s="634"/>
      <c r="T568" s="634"/>
      <c r="U568" s="634"/>
      <c r="V568" s="274"/>
      <c r="W568" s="813"/>
      <c r="X568" s="813"/>
    </row>
    <row r="569" spans="1:24" ht="15.75">
      <c r="A569" s="533" t="s">
        <v>2727</v>
      </c>
      <c r="B569" s="533">
        <v>11</v>
      </c>
      <c r="C569" s="533" t="s">
        <v>446</v>
      </c>
      <c r="D569" s="572" t="s">
        <v>1842</v>
      </c>
      <c r="E569" s="571" t="str">
        <f t="shared" si="311"/>
        <v xml:space="preserve"> FOOD SERVICE EQUIPMENT</v>
      </c>
      <c r="F569" s="533" t="str">
        <f t="shared" si="298"/>
        <v>ME</v>
      </c>
      <c r="G569" s="533" t="s">
        <v>2722</v>
      </c>
      <c r="H569" s="533">
        <v>568</v>
      </c>
      <c r="I569" s="533" t="str">
        <f t="shared" si="315"/>
        <v>Dishwash Area</v>
      </c>
      <c r="J569" s="533" t="str">
        <f t="shared" si="315"/>
        <v>Dishwash Area</v>
      </c>
      <c r="K569" s="278" t="s">
        <v>19</v>
      </c>
      <c r="L569" s="278" t="s">
        <v>502</v>
      </c>
      <c r="M569" s="634">
        <v>5</v>
      </c>
      <c r="N569" s="274" t="s">
        <v>39</v>
      </c>
      <c r="O569" s="813"/>
      <c r="P569" s="813"/>
      <c r="Q569" s="25">
        <f t="shared" si="316"/>
        <v>0</v>
      </c>
      <c r="R569" s="729">
        <f t="shared" si="317"/>
        <v>0</v>
      </c>
      <c r="S569" s="634"/>
      <c r="T569" s="634"/>
      <c r="U569" s="634"/>
      <c r="V569" s="274"/>
      <c r="W569" s="813"/>
      <c r="X569" s="813"/>
    </row>
    <row r="570" spans="1:24" ht="15.75">
      <c r="A570" s="533" t="s">
        <v>2727</v>
      </c>
      <c r="B570" s="533">
        <v>11</v>
      </c>
      <c r="C570" s="533" t="s">
        <v>446</v>
      </c>
      <c r="D570" s="572" t="s">
        <v>1842</v>
      </c>
      <c r="E570" s="571" t="str">
        <f t="shared" si="311"/>
        <v xml:space="preserve"> FOOD SERVICE EQUIPMENT</v>
      </c>
      <c r="F570" s="533" t="str">
        <f t="shared" si="298"/>
        <v>ME</v>
      </c>
      <c r="G570" s="533" t="s">
        <v>2722</v>
      </c>
      <c r="H570" s="533">
        <v>569</v>
      </c>
      <c r="I570" s="533" t="str">
        <f t="shared" si="315"/>
        <v>Cold Kitchen</v>
      </c>
      <c r="J570" s="533" t="str">
        <f t="shared" si="315"/>
        <v>Cold Kitchen</v>
      </c>
      <c r="K570" s="278" t="s">
        <v>20</v>
      </c>
      <c r="L570" s="278" t="s">
        <v>464</v>
      </c>
      <c r="M570" s="634">
        <v>1</v>
      </c>
      <c r="N570" s="274" t="s">
        <v>39</v>
      </c>
      <c r="O570" s="813"/>
      <c r="P570" s="813"/>
      <c r="Q570" s="25">
        <f t="shared" si="316"/>
        <v>0</v>
      </c>
      <c r="R570" s="729">
        <f t="shared" si="317"/>
        <v>0</v>
      </c>
      <c r="S570" s="634"/>
      <c r="T570" s="634"/>
      <c r="U570" s="634"/>
      <c r="V570" s="274"/>
      <c r="W570" s="813"/>
      <c r="X570" s="813"/>
    </row>
    <row r="571" spans="1:24" ht="15.75">
      <c r="A571" s="533" t="s">
        <v>2727</v>
      </c>
      <c r="B571" s="533">
        <v>11</v>
      </c>
      <c r="C571" s="533" t="s">
        <v>446</v>
      </c>
      <c r="D571" s="572" t="s">
        <v>1842</v>
      </c>
      <c r="E571" s="571" t="str">
        <f t="shared" si="311"/>
        <v xml:space="preserve"> FOOD SERVICE EQUIPMENT</v>
      </c>
      <c r="F571" s="533" t="str">
        <f t="shared" si="298"/>
        <v>ME</v>
      </c>
      <c r="G571" s="533" t="s">
        <v>2725</v>
      </c>
      <c r="H571" s="533">
        <v>570</v>
      </c>
      <c r="I571" s="533" t="str">
        <f>L571</f>
        <v>Corridor</v>
      </c>
      <c r="J571" s="533" t="str">
        <f>L571</f>
        <v>Corridor</v>
      </c>
      <c r="K571" s="634"/>
      <c r="L571" s="634" t="s">
        <v>503</v>
      </c>
      <c r="M571" s="633"/>
      <c r="N571" s="634"/>
      <c r="O571" s="813"/>
      <c r="P571" s="813"/>
      <c r="Q571" s="105"/>
      <c r="S571" s="634"/>
      <c r="T571" s="634"/>
      <c r="U571" s="633"/>
      <c r="V571" s="634"/>
      <c r="W571" s="813"/>
      <c r="X571" s="813"/>
    </row>
    <row r="572" spans="1:24" ht="15.75">
      <c r="A572" s="533" t="s">
        <v>2727</v>
      </c>
      <c r="B572" s="533">
        <v>11</v>
      </c>
      <c r="C572" s="533" t="s">
        <v>446</v>
      </c>
      <c r="D572" s="572" t="s">
        <v>1842</v>
      </c>
      <c r="E572" s="571" t="str">
        <f t="shared" si="311"/>
        <v xml:space="preserve"> FOOD SERVICE EQUIPMENT</v>
      </c>
      <c r="F572" s="533" t="str">
        <f t="shared" si="298"/>
        <v>ME</v>
      </c>
      <c r="G572" s="533" t="s">
        <v>2722</v>
      </c>
      <c r="H572" s="533">
        <v>571</v>
      </c>
      <c r="I572" s="533" t="str">
        <f t="shared" ref="I572:J574" si="318">I570</f>
        <v>Cold Kitchen</v>
      </c>
      <c r="J572" s="533" t="str">
        <f t="shared" si="318"/>
        <v>Cold Kitchen</v>
      </c>
      <c r="K572" s="634" t="s">
        <v>21</v>
      </c>
      <c r="L572" s="634" t="s">
        <v>467</v>
      </c>
      <c r="M572" s="634">
        <v>2</v>
      </c>
      <c r="N572" s="274" t="s">
        <v>39</v>
      </c>
      <c r="O572" s="813"/>
      <c r="P572" s="813"/>
      <c r="Q572" s="25">
        <f t="shared" ref="Q572:Q574" si="319">O572</f>
        <v>0</v>
      </c>
      <c r="R572" s="729">
        <f t="shared" ref="R572:R574" si="320">P572</f>
        <v>0</v>
      </c>
      <c r="S572" s="634"/>
      <c r="T572" s="634"/>
      <c r="U572" s="634"/>
      <c r="V572" s="274"/>
      <c r="W572" s="813"/>
      <c r="X572" s="813"/>
    </row>
    <row r="573" spans="1:24" ht="15.75">
      <c r="A573" s="533" t="s">
        <v>2727</v>
      </c>
      <c r="B573" s="533">
        <v>11</v>
      </c>
      <c r="C573" s="533" t="s">
        <v>446</v>
      </c>
      <c r="D573" s="572" t="s">
        <v>1842</v>
      </c>
      <c r="E573" s="571" t="str">
        <f t="shared" si="311"/>
        <v xml:space="preserve"> FOOD SERVICE EQUIPMENT</v>
      </c>
      <c r="F573" s="533" t="str">
        <f t="shared" si="298"/>
        <v>ME</v>
      </c>
      <c r="G573" s="533" t="s">
        <v>2722</v>
      </c>
      <c r="H573" s="533">
        <v>572</v>
      </c>
      <c r="I573" s="533" t="str">
        <f t="shared" si="318"/>
        <v>Corridor</v>
      </c>
      <c r="J573" s="533" t="str">
        <f t="shared" si="318"/>
        <v>Corridor</v>
      </c>
      <c r="K573" s="278" t="s">
        <v>45</v>
      </c>
      <c r="L573" s="278" t="s">
        <v>504</v>
      </c>
      <c r="M573" s="634">
        <v>3</v>
      </c>
      <c r="N573" s="274" t="s">
        <v>39</v>
      </c>
      <c r="O573" s="813"/>
      <c r="P573" s="813"/>
      <c r="Q573" s="25">
        <f t="shared" si="319"/>
        <v>0</v>
      </c>
      <c r="R573" s="729">
        <f t="shared" si="320"/>
        <v>0</v>
      </c>
      <c r="S573" s="634"/>
      <c r="T573" s="634"/>
      <c r="U573" s="634"/>
      <c r="V573" s="274"/>
      <c r="W573" s="813"/>
      <c r="X573" s="813"/>
    </row>
    <row r="574" spans="1:24" ht="15.75">
      <c r="A574" s="533" t="s">
        <v>2727</v>
      </c>
      <c r="B574" s="533">
        <v>11</v>
      </c>
      <c r="C574" s="533" t="s">
        <v>446</v>
      </c>
      <c r="D574" s="572" t="s">
        <v>1842</v>
      </c>
      <c r="E574" s="571" t="str">
        <f t="shared" si="311"/>
        <v xml:space="preserve"> FOOD SERVICE EQUIPMENT</v>
      </c>
      <c r="F574" s="533" t="str">
        <f t="shared" ref="F574:F631" si="321">VLOOKUP(D:D,trade,3,FALSE)</f>
        <v>ME</v>
      </c>
      <c r="G574" s="533" t="s">
        <v>2722</v>
      </c>
      <c r="H574" s="533">
        <v>573</v>
      </c>
      <c r="I574" s="533" t="str">
        <f t="shared" si="318"/>
        <v>Cold Kitchen</v>
      </c>
      <c r="J574" s="533" t="str">
        <f t="shared" si="318"/>
        <v>Cold Kitchen</v>
      </c>
      <c r="K574" s="278" t="s">
        <v>48</v>
      </c>
      <c r="L574" s="278" t="s">
        <v>505</v>
      </c>
      <c r="M574" s="278">
        <v>1</v>
      </c>
      <c r="N574" s="274" t="s">
        <v>39</v>
      </c>
      <c r="O574" s="813"/>
      <c r="P574" s="813"/>
      <c r="Q574" s="25">
        <f t="shared" si="319"/>
        <v>0</v>
      </c>
      <c r="R574" s="729">
        <f t="shared" si="320"/>
        <v>0</v>
      </c>
      <c r="S574" s="634"/>
      <c r="T574" s="634"/>
      <c r="U574" s="634"/>
      <c r="V574" s="274"/>
      <c r="W574" s="813"/>
      <c r="X574" s="813"/>
    </row>
    <row r="575" spans="1:24" ht="15.75">
      <c r="A575" s="533" t="s">
        <v>2727</v>
      </c>
      <c r="B575" s="533">
        <v>11</v>
      </c>
      <c r="C575" s="533" t="s">
        <v>446</v>
      </c>
      <c r="D575" s="572" t="s">
        <v>1842</v>
      </c>
      <c r="E575" s="571" t="str">
        <f t="shared" si="311"/>
        <v xml:space="preserve"> FOOD SERVICE EQUIPMENT</v>
      </c>
      <c r="F575" s="533" t="str">
        <f t="shared" si="321"/>
        <v>ME</v>
      </c>
      <c r="G575" s="533" t="s">
        <v>2725</v>
      </c>
      <c r="H575" s="533">
        <v>574</v>
      </c>
      <c r="I575" s="533" t="str">
        <f>L575</f>
        <v>Plating Area</v>
      </c>
      <c r="J575" s="533" t="str">
        <f>L575</f>
        <v>Plating Area</v>
      </c>
      <c r="K575" s="278"/>
      <c r="L575" s="278" t="s">
        <v>506</v>
      </c>
      <c r="M575" s="633"/>
      <c r="N575" s="634"/>
      <c r="O575" s="813"/>
      <c r="P575" s="813"/>
      <c r="Q575" s="105"/>
      <c r="S575" s="634"/>
      <c r="T575" s="634"/>
      <c r="U575" s="633"/>
      <c r="V575" s="634"/>
      <c r="W575" s="813"/>
      <c r="X575" s="813"/>
    </row>
    <row r="576" spans="1:24" ht="15.75">
      <c r="A576" s="533" t="s">
        <v>2727</v>
      </c>
      <c r="B576" s="533">
        <v>11</v>
      </c>
      <c r="C576" s="533" t="s">
        <v>446</v>
      </c>
      <c r="D576" s="572" t="s">
        <v>1842</v>
      </c>
      <c r="E576" s="571" t="str">
        <f t="shared" si="311"/>
        <v xml:space="preserve"> FOOD SERVICE EQUIPMENT</v>
      </c>
      <c r="F576" s="533" t="str">
        <f t="shared" si="321"/>
        <v>ME</v>
      </c>
      <c r="G576" s="533" t="s">
        <v>2722</v>
      </c>
      <c r="H576" s="533">
        <v>575</v>
      </c>
      <c r="I576" s="533" t="str">
        <f t="shared" ref="I576:J581" si="322">I574</f>
        <v>Cold Kitchen</v>
      </c>
      <c r="J576" s="533" t="str">
        <f t="shared" si="322"/>
        <v>Cold Kitchen</v>
      </c>
      <c r="K576" s="278" t="s">
        <v>50</v>
      </c>
      <c r="L576" s="278" t="s">
        <v>467</v>
      </c>
      <c r="M576" s="634">
        <v>1</v>
      </c>
      <c r="N576" s="274" t="s">
        <v>39</v>
      </c>
      <c r="O576" s="813"/>
      <c r="P576" s="813"/>
      <c r="Q576" s="25">
        <f t="shared" ref="Q576:Q581" si="323">O576</f>
        <v>0</v>
      </c>
      <c r="R576" s="729">
        <f t="shared" ref="R576:R581" si="324">P576</f>
        <v>0</v>
      </c>
      <c r="S576" s="634"/>
      <c r="T576" s="634"/>
      <c r="U576" s="634"/>
      <c r="V576" s="274"/>
      <c r="W576" s="813"/>
      <c r="X576" s="813"/>
    </row>
    <row r="577" spans="1:24" ht="15.75">
      <c r="A577" s="533" t="s">
        <v>2727</v>
      </c>
      <c r="B577" s="533">
        <v>11</v>
      </c>
      <c r="C577" s="533" t="s">
        <v>446</v>
      </c>
      <c r="D577" s="572" t="s">
        <v>1842</v>
      </c>
      <c r="E577" s="571" t="str">
        <f t="shared" si="311"/>
        <v xml:space="preserve"> FOOD SERVICE EQUIPMENT</v>
      </c>
      <c r="F577" s="533" t="str">
        <f t="shared" si="321"/>
        <v>ME</v>
      </c>
      <c r="G577" s="533" t="s">
        <v>2722</v>
      </c>
      <c r="H577" s="533">
        <v>576</v>
      </c>
      <c r="I577" s="533" t="str">
        <f t="shared" si="322"/>
        <v>Plating Area</v>
      </c>
      <c r="J577" s="533" t="str">
        <f t="shared" si="322"/>
        <v>Plating Area</v>
      </c>
      <c r="K577" s="634" t="s">
        <v>76</v>
      </c>
      <c r="L577" s="634" t="s">
        <v>464</v>
      </c>
      <c r="M577" s="634">
        <v>1</v>
      </c>
      <c r="N577" s="274" t="s">
        <v>39</v>
      </c>
      <c r="O577" s="813"/>
      <c r="P577" s="813"/>
      <c r="Q577" s="25">
        <f t="shared" si="323"/>
        <v>0</v>
      </c>
      <c r="R577" s="729">
        <f t="shared" si="324"/>
        <v>0</v>
      </c>
      <c r="S577" s="634"/>
      <c r="T577" s="634"/>
      <c r="U577" s="634"/>
      <c r="V577" s="274"/>
      <c r="W577" s="813"/>
      <c r="X577" s="813"/>
    </row>
    <row r="578" spans="1:24" ht="15.75">
      <c r="A578" s="533" t="s">
        <v>2727</v>
      </c>
      <c r="B578" s="533">
        <v>11</v>
      </c>
      <c r="C578" s="533" t="s">
        <v>446</v>
      </c>
      <c r="D578" s="572" t="s">
        <v>1842</v>
      </c>
      <c r="E578" s="571" t="str">
        <f t="shared" si="311"/>
        <v xml:space="preserve"> FOOD SERVICE EQUIPMENT</v>
      </c>
      <c r="F578" s="533" t="str">
        <f t="shared" si="321"/>
        <v>ME</v>
      </c>
      <c r="G578" s="533" t="s">
        <v>2722</v>
      </c>
      <c r="H578" s="533">
        <v>577</v>
      </c>
      <c r="I578" s="533" t="str">
        <f t="shared" si="322"/>
        <v>Cold Kitchen</v>
      </c>
      <c r="J578" s="533" t="str">
        <f t="shared" si="322"/>
        <v>Cold Kitchen</v>
      </c>
      <c r="K578" s="278" t="s">
        <v>77</v>
      </c>
      <c r="L578" s="278" t="s">
        <v>507</v>
      </c>
      <c r="M578" s="278">
        <v>2</v>
      </c>
      <c r="N578" s="236" t="s">
        <v>39</v>
      </c>
      <c r="O578" s="814"/>
      <c r="P578" s="740"/>
      <c r="Q578" s="25">
        <f t="shared" si="323"/>
        <v>0</v>
      </c>
      <c r="R578" s="729">
        <f t="shared" si="324"/>
        <v>0</v>
      </c>
      <c r="S578" s="634"/>
      <c r="T578" s="634"/>
      <c r="U578" s="634"/>
      <c r="V578" s="236"/>
      <c r="W578" s="814"/>
      <c r="X578" s="740"/>
    </row>
    <row r="579" spans="1:24" ht="15.75">
      <c r="A579" s="533" t="s">
        <v>2727</v>
      </c>
      <c r="B579" s="533">
        <v>11</v>
      </c>
      <c r="C579" s="533" t="s">
        <v>446</v>
      </c>
      <c r="D579" s="572" t="s">
        <v>1842</v>
      </c>
      <c r="E579" s="571" t="str">
        <f t="shared" si="311"/>
        <v xml:space="preserve"> FOOD SERVICE EQUIPMENT</v>
      </c>
      <c r="F579" s="533" t="str">
        <f t="shared" si="321"/>
        <v>ME</v>
      </c>
      <c r="G579" s="533" t="s">
        <v>2722</v>
      </c>
      <c r="H579" s="533">
        <v>578</v>
      </c>
      <c r="I579" s="533" t="str">
        <f t="shared" si="322"/>
        <v>Plating Area</v>
      </c>
      <c r="J579" s="533" t="str">
        <f t="shared" si="322"/>
        <v>Plating Area</v>
      </c>
      <c r="K579" s="278" t="s">
        <v>78</v>
      </c>
      <c r="L579" s="278" t="s">
        <v>496</v>
      </c>
      <c r="M579" s="278">
        <v>1</v>
      </c>
      <c r="N579" s="274" t="s">
        <v>39</v>
      </c>
      <c r="O579" s="813"/>
      <c r="P579" s="813"/>
      <c r="Q579" s="25">
        <f t="shared" si="323"/>
        <v>0</v>
      </c>
      <c r="R579" s="729">
        <f t="shared" si="324"/>
        <v>0</v>
      </c>
      <c r="S579" s="634"/>
      <c r="T579" s="634"/>
      <c r="U579" s="634"/>
      <c r="V579" s="274"/>
      <c r="W579" s="813"/>
      <c r="X579" s="813"/>
    </row>
    <row r="580" spans="1:24" ht="15.75">
      <c r="A580" s="533" t="s">
        <v>2727</v>
      </c>
      <c r="B580" s="533">
        <v>11</v>
      </c>
      <c r="C580" s="533" t="s">
        <v>446</v>
      </c>
      <c r="D580" s="572" t="s">
        <v>1842</v>
      </c>
      <c r="E580" s="571" t="str">
        <f t="shared" si="311"/>
        <v xml:space="preserve"> FOOD SERVICE EQUIPMENT</v>
      </c>
      <c r="F580" s="533" t="str">
        <f t="shared" si="321"/>
        <v>ME</v>
      </c>
      <c r="G580" s="533" t="s">
        <v>2722</v>
      </c>
      <c r="H580" s="533">
        <v>579</v>
      </c>
      <c r="I580" s="533" t="str">
        <f t="shared" si="322"/>
        <v>Cold Kitchen</v>
      </c>
      <c r="J580" s="533" t="str">
        <f t="shared" si="322"/>
        <v>Cold Kitchen</v>
      </c>
      <c r="K580" s="278" t="s">
        <v>302</v>
      </c>
      <c r="L580" s="278" t="s">
        <v>508</v>
      </c>
      <c r="M580" s="278">
        <v>1</v>
      </c>
      <c r="N580" s="274" t="s">
        <v>39</v>
      </c>
      <c r="O580" s="813"/>
      <c r="P580" s="813"/>
      <c r="Q580" s="25">
        <f t="shared" si="323"/>
        <v>0</v>
      </c>
      <c r="R580" s="729">
        <f t="shared" si="324"/>
        <v>0</v>
      </c>
      <c r="S580" s="634"/>
      <c r="T580" s="634"/>
      <c r="U580" s="634"/>
      <c r="V580" s="274"/>
      <c r="W580" s="813"/>
      <c r="X580" s="813"/>
    </row>
    <row r="581" spans="1:24" ht="15.75">
      <c r="A581" s="533" t="s">
        <v>2727</v>
      </c>
      <c r="B581" s="533">
        <v>11</v>
      </c>
      <c r="C581" s="533" t="s">
        <v>446</v>
      </c>
      <c r="D581" s="572" t="s">
        <v>1842</v>
      </c>
      <c r="E581" s="571" t="str">
        <f t="shared" si="311"/>
        <v xml:space="preserve"> FOOD SERVICE EQUIPMENT</v>
      </c>
      <c r="F581" s="533" t="str">
        <f t="shared" si="321"/>
        <v>ME</v>
      </c>
      <c r="G581" s="533" t="s">
        <v>2722</v>
      </c>
      <c r="H581" s="533">
        <v>580</v>
      </c>
      <c r="I581" s="533" t="str">
        <f t="shared" si="322"/>
        <v>Plating Area</v>
      </c>
      <c r="J581" s="533" t="str">
        <f t="shared" si="322"/>
        <v>Plating Area</v>
      </c>
      <c r="K581" s="278" t="s">
        <v>304</v>
      </c>
      <c r="L581" s="278" t="s">
        <v>509</v>
      </c>
      <c r="M581" s="278">
        <v>1</v>
      </c>
      <c r="N581" s="274" t="s">
        <v>39</v>
      </c>
      <c r="O581" s="813"/>
      <c r="P581" s="813"/>
      <c r="Q581" s="25">
        <f t="shared" si="323"/>
        <v>0</v>
      </c>
      <c r="R581" s="729">
        <f t="shared" si="324"/>
        <v>0</v>
      </c>
      <c r="S581" s="634"/>
      <c r="T581" s="634"/>
      <c r="U581" s="634"/>
      <c r="V581" s="274"/>
      <c r="W581" s="813"/>
      <c r="X581" s="813"/>
    </row>
    <row r="582" spans="1:24" ht="15.75">
      <c r="A582" s="533" t="s">
        <v>2727</v>
      </c>
      <c r="B582" s="533">
        <v>11</v>
      </c>
      <c r="C582" s="533" t="s">
        <v>446</v>
      </c>
      <c r="D582" s="572" t="s">
        <v>1848</v>
      </c>
      <c r="E582" s="571" t="s">
        <v>1245</v>
      </c>
      <c r="F582" s="533" t="str">
        <f t="shared" si="321"/>
        <v>ME</v>
      </c>
      <c r="G582" s="533" t="s">
        <v>2725</v>
      </c>
      <c r="H582" s="533">
        <v>581</v>
      </c>
      <c r="I582" s="533" t="str">
        <f t="shared" ref="I582:I583" si="325">L582</f>
        <v>117000 - LAUNDRY EQUIPMENT</v>
      </c>
      <c r="J582" s="533" t="str">
        <f t="shared" ref="J582:J583" si="326">L582</f>
        <v>117000 - LAUNDRY EQUIPMENT</v>
      </c>
      <c r="K582" s="278"/>
      <c r="L582" s="278" t="s">
        <v>510</v>
      </c>
      <c r="M582" s="628"/>
      <c r="N582" s="249"/>
      <c r="O582" s="816"/>
      <c r="P582" s="816"/>
      <c r="Q582" s="635"/>
      <c r="S582" s="634"/>
      <c r="T582" s="634"/>
      <c r="U582" s="633"/>
      <c r="V582" s="249"/>
      <c r="W582" s="816"/>
      <c r="X582" s="816"/>
    </row>
    <row r="583" spans="1:24" ht="15.75">
      <c r="A583" s="533" t="s">
        <v>2727</v>
      </c>
      <c r="B583" s="533">
        <v>11</v>
      </c>
      <c r="C583" s="533" t="s">
        <v>446</v>
      </c>
      <c r="D583" s="572" t="s">
        <v>1848</v>
      </c>
      <c r="E583" s="571" t="str">
        <f t="shared" ref="E583:E602" si="327">E582</f>
        <v xml:space="preserve"> LAUNDRY EQUIPMENT</v>
      </c>
      <c r="F583" s="533" t="str">
        <f t="shared" si="321"/>
        <v>ME</v>
      </c>
      <c r="G583" s="533" t="s">
        <v>2725</v>
      </c>
      <c r="H583" s="533">
        <v>582</v>
      </c>
      <c r="I583" s="533" t="str">
        <f t="shared" si="325"/>
        <v>LAUNDRY</v>
      </c>
      <c r="J583" s="533" t="str">
        <f t="shared" si="326"/>
        <v>LAUNDRY</v>
      </c>
      <c r="K583" s="278"/>
      <c r="L583" s="278" t="s">
        <v>511</v>
      </c>
      <c r="M583" s="628"/>
      <c r="N583" s="249"/>
      <c r="O583" s="813"/>
      <c r="P583" s="813"/>
      <c r="Q583" s="4"/>
      <c r="S583" s="634"/>
      <c r="T583" s="634"/>
      <c r="U583" s="633"/>
      <c r="V583" s="249"/>
      <c r="W583" s="813"/>
      <c r="X583" s="813"/>
    </row>
    <row r="584" spans="1:24" ht="15.75">
      <c r="A584" s="533" t="s">
        <v>2727</v>
      </c>
      <c r="B584" s="533">
        <v>11</v>
      </c>
      <c r="C584" s="533" t="s">
        <v>446</v>
      </c>
      <c r="D584" s="572" t="s">
        <v>1848</v>
      </c>
      <c r="E584" s="571" t="str">
        <f t="shared" si="327"/>
        <v xml:space="preserve"> LAUNDRY EQUIPMENT</v>
      </c>
      <c r="F584" s="533" t="str">
        <f t="shared" si="321"/>
        <v>ME</v>
      </c>
      <c r="G584" s="533" t="s">
        <v>2722</v>
      </c>
      <c r="H584" s="533">
        <v>583</v>
      </c>
      <c r="I584" s="533" t="str">
        <f t="shared" ref="I584:J599" si="328">I582</f>
        <v>117000 - LAUNDRY EQUIPMENT</v>
      </c>
      <c r="J584" s="533" t="str">
        <f t="shared" si="328"/>
        <v>117000 - LAUNDRY EQUIPMENT</v>
      </c>
      <c r="K584" s="278" t="s">
        <v>13</v>
      </c>
      <c r="L584" s="278" t="s">
        <v>467</v>
      </c>
      <c r="M584" s="629">
        <v>2</v>
      </c>
      <c r="N584" s="630" t="s">
        <v>39</v>
      </c>
      <c r="O584" s="813"/>
      <c r="P584" s="813"/>
      <c r="Q584" s="25">
        <f t="shared" ref="Q584:Q601" si="329">O584</f>
        <v>0</v>
      </c>
      <c r="R584" s="729">
        <f t="shared" ref="R584:R601" si="330">P584</f>
        <v>0</v>
      </c>
      <c r="S584" s="634"/>
      <c r="T584" s="634"/>
      <c r="U584" s="629"/>
      <c r="V584" s="630"/>
      <c r="W584" s="813"/>
      <c r="X584" s="813"/>
    </row>
    <row r="585" spans="1:24" ht="15.75">
      <c r="A585" s="533" t="s">
        <v>2727</v>
      </c>
      <c r="B585" s="533">
        <v>11</v>
      </c>
      <c r="C585" s="533" t="s">
        <v>446</v>
      </c>
      <c r="D585" s="572" t="s">
        <v>1848</v>
      </c>
      <c r="E585" s="571" t="str">
        <f t="shared" si="327"/>
        <v xml:space="preserve"> LAUNDRY EQUIPMENT</v>
      </c>
      <c r="F585" s="533" t="str">
        <f t="shared" si="321"/>
        <v>ME</v>
      </c>
      <c r="G585" s="533" t="s">
        <v>2722</v>
      </c>
      <c r="H585" s="533">
        <v>584</v>
      </c>
      <c r="I585" s="533" t="str">
        <f t="shared" si="328"/>
        <v>LAUNDRY</v>
      </c>
      <c r="J585" s="533" t="str">
        <f t="shared" si="328"/>
        <v>LAUNDRY</v>
      </c>
      <c r="K585" s="278" t="s">
        <v>15</v>
      </c>
      <c r="L585" s="278" t="s">
        <v>505</v>
      </c>
      <c r="M585" s="278">
        <v>1</v>
      </c>
      <c r="N585" s="467" t="s">
        <v>39</v>
      </c>
      <c r="O585" s="813"/>
      <c r="P585" s="813"/>
      <c r="Q585" s="25">
        <f t="shared" si="329"/>
        <v>0</v>
      </c>
      <c r="R585" s="729">
        <f t="shared" si="330"/>
        <v>0</v>
      </c>
      <c r="S585" s="634"/>
      <c r="T585" s="634"/>
      <c r="U585" s="634"/>
      <c r="V585" s="467"/>
      <c r="W585" s="813"/>
      <c r="X585" s="813"/>
    </row>
    <row r="586" spans="1:24" ht="15.75">
      <c r="A586" s="533" t="s">
        <v>2727</v>
      </c>
      <c r="B586" s="533">
        <v>11</v>
      </c>
      <c r="C586" s="533" t="s">
        <v>446</v>
      </c>
      <c r="D586" s="572" t="s">
        <v>1848</v>
      </c>
      <c r="E586" s="571" t="str">
        <f t="shared" si="327"/>
        <v xml:space="preserve"> LAUNDRY EQUIPMENT</v>
      </c>
      <c r="F586" s="533" t="str">
        <f t="shared" si="321"/>
        <v>ME</v>
      </c>
      <c r="G586" s="533" t="s">
        <v>2722</v>
      </c>
      <c r="H586" s="533">
        <v>585</v>
      </c>
      <c r="I586" s="533" t="str">
        <f t="shared" si="328"/>
        <v>117000 - LAUNDRY EQUIPMENT</v>
      </c>
      <c r="J586" s="533" t="str">
        <f t="shared" si="328"/>
        <v>117000 - LAUNDRY EQUIPMENT</v>
      </c>
      <c r="K586" s="278" t="s">
        <v>17</v>
      </c>
      <c r="L586" s="278" t="s">
        <v>512</v>
      </c>
      <c r="M586" s="629">
        <v>1</v>
      </c>
      <c r="N586" s="630" t="s">
        <v>39</v>
      </c>
      <c r="O586" s="813"/>
      <c r="P586" s="813"/>
      <c r="Q586" s="25">
        <f t="shared" si="329"/>
        <v>0</v>
      </c>
      <c r="R586" s="729">
        <f t="shared" si="330"/>
        <v>0</v>
      </c>
      <c r="S586" s="634"/>
      <c r="T586" s="634"/>
      <c r="U586" s="629"/>
      <c r="V586" s="630"/>
      <c r="W586" s="813"/>
      <c r="X586" s="813"/>
    </row>
    <row r="587" spans="1:24" ht="15.75">
      <c r="A587" s="533" t="s">
        <v>2727</v>
      </c>
      <c r="B587" s="533">
        <v>11</v>
      </c>
      <c r="C587" s="533" t="s">
        <v>446</v>
      </c>
      <c r="D587" s="572" t="s">
        <v>1848</v>
      </c>
      <c r="E587" s="571" t="str">
        <f t="shared" si="327"/>
        <v xml:space="preserve"> LAUNDRY EQUIPMENT</v>
      </c>
      <c r="F587" s="533" t="str">
        <f t="shared" si="321"/>
        <v>ME</v>
      </c>
      <c r="G587" s="533" t="s">
        <v>2722</v>
      </c>
      <c r="H587" s="533">
        <v>586</v>
      </c>
      <c r="I587" s="533" t="str">
        <f t="shared" si="328"/>
        <v>LAUNDRY</v>
      </c>
      <c r="J587" s="533" t="str">
        <f t="shared" si="328"/>
        <v>LAUNDRY</v>
      </c>
      <c r="K587" s="278" t="s">
        <v>19</v>
      </c>
      <c r="L587" s="278" t="s">
        <v>485</v>
      </c>
      <c r="M587" s="629">
        <v>1</v>
      </c>
      <c r="N587" s="274" t="s">
        <v>39</v>
      </c>
      <c r="O587" s="813"/>
      <c r="P587" s="813"/>
      <c r="Q587" s="25">
        <f t="shared" si="329"/>
        <v>0</v>
      </c>
      <c r="R587" s="729">
        <f t="shared" si="330"/>
        <v>0</v>
      </c>
      <c r="S587" s="634"/>
      <c r="T587" s="634"/>
      <c r="U587" s="629"/>
      <c r="V587" s="274"/>
      <c r="W587" s="813"/>
      <c r="X587" s="813"/>
    </row>
    <row r="588" spans="1:24" ht="15.75">
      <c r="A588" s="533" t="s">
        <v>2727</v>
      </c>
      <c r="B588" s="533">
        <v>11</v>
      </c>
      <c r="C588" s="533" t="s">
        <v>446</v>
      </c>
      <c r="D588" s="572" t="s">
        <v>1848</v>
      </c>
      <c r="E588" s="571" t="str">
        <f t="shared" si="327"/>
        <v xml:space="preserve"> LAUNDRY EQUIPMENT</v>
      </c>
      <c r="F588" s="533" t="str">
        <f t="shared" si="321"/>
        <v>ME</v>
      </c>
      <c r="G588" s="533" t="s">
        <v>2722</v>
      </c>
      <c r="H588" s="533">
        <v>587</v>
      </c>
      <c r="I588" s="533" t="str">
        <f t="shared" si="328"/>
        <v>117000 - LAUNDRY EQUIPMENT</v>
      </c>
      <c r="J588" s="533" t="str">
        <f t="shared" si="328"/>
        <v>117000 - LAUNDRY EQUIPMENT</v>
      </c>
      <c r="K588" s="278" t="s">
        <v>20</v>
      </c>
      <c r="L588" s="278" t="s">
        <v>513</v>
      </c>
      <c r="M588" s="278">
        <v>2</v>
      </c>
      <c r="N588" s="630" t="s">
        <v>39</v>
      </c>
      <c r="O588" s="814"/>
      <c r="P588" s="740"/>
      <c r="Q588" s="25">
        <f t="shared" si="329"/>
        <v>0</v>
      </c>
      <c r="R588" s="729">
        <f t="shared" si="330"/>
        <v>0</v>
      </c>
      <c r="S588" s="634"/>
      <c r="T588" s="634"/>
      <c r="U588" s="634"/>
      <c r="V588" s="630"/>
      <c r="W588" s="814"/>
      <c r="X588" s="740"/>
    </row>
    <row r="589" spans="1:24" ht="15.75">
      <c r="A589" s="533" t="s">
        <v>2727</v>
      </c>
      <c r="B589" s="533">
        <v>11</v>
      </c>
      <c r="C589" s="533" t="s">
        <v>446</v>
      </c>
      <c r="D589" s="572" t="s">
        <v>1848</v>
      </c>
      <c r="E589" s="571" t="str">
        <f t="shared" si="327"/>
        <v xml:space="preserve"> LAUNDRY EQUIPMENT</v>
      </c>
      <c r="F589" s="533" t="str">
        <f t="shared" si="321"/>
        <v>ME</v>
      </c>
      <c r="G589" s="533" t="s">
        <v>2722</v>
      </c>
      <c r="H589" s="533">
        <v>588</v>
      </c>
      <c r="I589" s="533" t="str">
        <f t="shared" si="328"/>
        <v>LAUNDRY</v>
      </c>
      <c r="J589" s="533" t="str">
        <f t="shared" si="328"/>
        <v>LAUNDRY</v>
      </c>
      <c r="K589" s="278" t="s">
        <v>21</v>
      </c>
      <c r="L589" s="278" t="s">
        <v>514</v>
      </c>
      <c r="M589" s="278">
        <v>1</v>
      </c>
      <c r="N589" s="274" t="s">
        <v>39</v>
      </c>
      <c r="O589" s="814"/>
      <c r="P589" s="740"/>
      <c r="Q589" s="25">
        <f t="shared" si="329"/>
        <v>0</v>
      </c>
      <c r="R589" s="729">
        <f t="shared" si="330"/>
        <v>0</v>
      </c>
      <c r="S589" s="634"/>
      <c r="T589" s="634"/>
      <c r="U589" s="634"/>
      <c r="V589" s="274"/>
      <c r="W589" s="814"/>
      <c r="X589" s="740"/>
    </row>
    <row r="590" spans="1:24" ht="15.75">
      <c r="A590" s="533" t="s">
        <v>2727</v>
      </c>
      <c r="B590" s="533">
        <v>11</v>
      </c>
      <c r="C590" s="533" t="s">
        <v>446</v>
      </c>
      <c r="D590" s="572" t="s">
        <v>1848</v>
      </c>
      <c r="E590" s="571" t="str">
        <f t="shared" si="327"/>
        <v xml:space="preserve"> LAUNDRY EQUIPMENT</v>
      </c>
      <c r="F590" s="533" t="str">
        <f t="shared" si="321"/>
        <v>ME</v>
      </c>
      <c r="G590" s="533" t="s">
        <v>2722</v>
      </c>
      <c r="H590" s="533">
        <v>589</v>
      </c>
      <c r="I590" s="533" t="str">
        <f t="shared" si="328"/>
        <v>117000 - LAUNDRY EQUIPMENT</v>
      </c>
      <c r="J590" s="533" t="str">
        <f t="shared" si="328"/>
        <v>117000 - LAUNDRY EQUIPMENT</v>
      </c>
      <c r="K590" s="278" t="s">
        <v>45</v>
      </c>
      <c r="L590" s="278" t="s">
        <v>515</v>
      </c>
      <c r="M590" s="278">
        <v>1</v>
      </c>
      <c r="N590" s="274" t="s">
        <v>39</v>
      </c>
      <c r="O590" s="814"/>
      <c r="P590" s="740"/>
      <c r="Q590" s="25">
        <f t="shared" si="329"/>
        <v>0</v>
      </c>
      <c r="R590" s="729">
        <f t="shared" si="330"/>
        <v>0</v>
      </c>
      <c r="S590" s="634"/>
      <c r="T590" s="634"/>
      <c r="U590" s="634"/>
      <c r="V590" s="274"/>
      <c r="W590" s="814"/>
      <c r="X590" s="740"/>
    </row>
    <row r="591" spans="1:24" ht="15.75">
      <c r="A591" s="533" t="s">
        <v>2727</v>
      </c>
      <c r="B591" s="533">
        <v>11</v>
      </c>
      <c r="C591" s="533" t="s">
        <v>446</v>
      </c>
      <c r="D591" s="572" t="s">
        <v>1848</v>
      </c>
      <c r="E591" s="571" t="str">
        <f t="shared" si="327"/>
        <v xml:space="preserve"> LAUNDRY EQUIPMENT</v>
      </c>
      <c r="F591" s="533" t="str">
        <f t="shared" si="321"/>
        <v>ME</v>
      </c>
      <c r="G591" s="533" t="s">
        <v>2722</v>
      </c>
      <c r="H591" s="533">
        <v>590</v>
      </c>
      <c r="I591" s="533" t="str">
        <f t="shared" si="328"/>
        <v>LAUNDRY</v>
      </c>
      <c r="J591" s="533" t="str">
        <f t="shared" si="328"/>
        <v>LAUNDRY</v>
      </c>
      <c r="K591" s="278" t="s">
        <v>48</v>
      </c>
      <c r="L591" s="278" t="s">
        <v>516</v>
      </c>
      <c r="M591" s="278">
        <v>1</v>
      </c>
      <c r="N591" s="274" t="s">
        <v>39</v>
      </c>
      <c r="O591" s="813"/>
      <c r="P591" s="813"/>
      <c r="Q591" s="25">
        <f t="shared" si="329"/>
        <v>0</v>
      </c>
      <c r="R591" s="729">
        <f t="shared" si="330"/>
        <v>0</v>
      </c>
      <c r="S591" s="634"/>
      <c r="T591" s="634"/>
      <c r="U591" s="634"/>
      <c r="V591" s="274"/>
      <c r="W591" s="813"/>
      <c r="X591" s="813"/>
    </row>
    <row r="592" spans="1:24" ht="15.75">
      <c r="A592" s="533" t="s">
        <v>2727</v>
      </c>
      <c r="B592" s="533">
        <v>11</v>
      </c>
      <c r="C592" s="533" t="s">
        <v>446</v>
      </c>
      <c r="D592" s="572" t="s">
        <v>1848</v>
      </c>
      <c r="E592" s="571" t="str">
        <f t="shared" si="327"/>
        <v xml:space="preserve"> LAUNDRY EQUIPMENT</v>
      </c>
      <c r="F592" s="533" t="str">
        <f t="shared" si="321"/>
        <v>ME</v>
      </c>
      <c r="G592" s="533" t="s">
        <v>2722</v>
      </c>
      <c r="H592" s="533">
        <v>591</v>
      </c>
      <c r="I592" s="533" t="str">
        <f t="shared" si="328"/>
        <v>117000 - LAUNDRY EQUIPMENT</v>
      </c>
      <c r="J592" s="533" t="str">
        <f t="shared" si="328"/>
        <v>117000 - LAUNDRY EQUIPMENT</v>
      </c>
      <c r="K592" s="278" t="s">
        <v>50</v>
      </c>
      <c r="L592" s="278" t="s">
        <v>517</v>
      </c>
      <c r="M592" s="278">
        <v>1</v>
      </c>
      <c r="N592" s="274" t="s">
        <v>39</v>
      </c>
      <c r="O592" s="814"/>
      <c r="P592" s="740"/>
      <c r="Q592" s="25">
        <f t="shared" si="329"/>
        <v>0</v>
      </c>
      <c r="R592" s="729">
        <f t="shared" si="330"/>
        <v>0</v>
      </c>
      <c r="S592" s="634"/>
      <c r="T592" s="634"/>
      <c r="U592" s="634"/>
      <c r="V592" s="274"/>
      <c r="W592" s="814"/>
      <c r="X592" s="740"/>
    </row>
    <row r="593" spans="1:24" ht="15.75">
      <c r="A593" s="533" t="s">
        <v>2727</v>
      </c>
      <c r="B593" s="533">
        <v>11</v>
      </c>
      <c r="C593" s="533" t="s">
        <v>446</v>
      </c>
      <c r="D593" s="572" t="s">
        <v>1848</v>
      </c>
      <c r="E593" s="571" t="str">
        <f t="shared" si="327"/>
        <v xml:space="preserve"> LAUNDRY EQUIPMENT</v>
      </c>
      <c r="F593" s="533" t="str">
        <f t="shared" si="321"/>
        <v>ME</v>
      </c>
      <c r="G593" s="533" t="s">
        <v>2722</v>
      </c>
      <c r="H593" s="533">
        <v>592</v>
      </c>
      <c r="I593" s="533" t="str">
        <f t="shared" si="328"/>
        <v>LAUNDRY</v>
      </c>
      <c r="J593" s="533" t="str">
        <f t="shared" si="328"/>
        <v>LAUNDRY</v>
      </c>
      <c r="K593" s="278" t="s">
        <v>76</v>
      </c>
      <c r="L593" s="278" t="s">
        <v>518</v>
      </c>
      <c r="M593" s="278">
        <v>1</v>
      </c>
      <c r="N593" s="236" t="s">
        <v>39</v>
      </c>
      <c r="O593" s="814"/>
      <c r="P593" s="740"/>
      <c r="Q593" s="25">
        <f t="shared" si="329"/>
        <v>0</v>
      </c>
      <c r="R593" s="729">
        <f t="shared" si="330"/>
        <v>0</v>
      </c>
      <c r="S593" s="634"/>
      <c r="T593" s="634"/>
      <c r="U593" s="634"/>
      <c r="V593" s="236"/>
      <c r="W593" s="814"/>
      <c r="X593" s="740"/>
    </row>
    <row r="594" spans="1:24" ht="15.75">
      <c r="A594" s="533" t="s">
        <v>2727</v>
      </c>
      <c r="B594" s="533">
        <v>11</v>
      </c>
      <c r="C594" s="533" t="s">
        <v>446</v>
      </c>
      <c r="D594" s="572" t="s">
        <v>1848</v>
      </c>
      <c r="E594" s="571" t="str">
        <f t="shared" si="327"/>
        <v xml:space="preserve"> LAUNDRY EQUIPMENT</v>
      </c>
      <c r="F594" s="533" t="str">
        <f t="shared" si="321"/>
        <v>ME</v>
      </c>
      <c r="G594" s="533" t="s">
        <v>2722</v>
      </c>
      <c r="H594" s="533">
        <v>593</v>
      </c>
      <c r="I594" s="533" t="str">
        <f t="shared" si="328"/>
        <v>117000 - LAUNDRY EQUIPMENT</v>
      </c>
      <c r="J594" s="533" t="str">
        <f t="shared" si="328"/>
        <v>117000 - LAUNDRY EQUIPMENT</v>
      </c>
      <c r="K594" s="278" t="s">
        <v>77</v>
      </c>
      <c r="L594" s="278" t="s">
        <v>519</v>
      </c>
      <c r="M594" s="629">
        <v>1</v>
      </c>
      <c r="N594" s="274" t="s">
        <v>39</v>
      </c>
      <c r="O594" s="813"/>
      <c r="P594" s="813"/>
      <c r="Q594" s="25">
        <f t="shared" si="329"/>
        <v>0</v>
      </c>
      <c r="R594" s="729">
        <f t="shared" si="330"/>
        <v>0</v>
      </c>
      <c r="S594" s="634"/>
      <c r="T594" s="634"/>
      <c r="U594" s="629"/>
      <c r="V594" s="274"/>
      <c r="W594" s="813"/>
      <c r="X594" s="813"/>
    </row>
    <row r="595" spans="1:24" ht="15.75">
      <c r="A595" s="533" t="s">
        <v>2727</v>
      </c>
      <c r="B595" s="533">
        <v>11</v>
      </c>
      <c r="C595" s="533" t="s">
        <v>446</v>
      </c>
      <c r="D595" s="572" t="s">
        <v>1848</v>
      </c>
      <c r="E595" s="571" t="str">
        <f t="shared" si="327"/>
        <v xml:space="preserve"> LAUNDRY EQUIPMENT</v>
      </c>
      <c r="F595" s="533" t="str">
        <f t="shared" si="321"/>
        <v>ME</v>
      </c>
      <c r="G595" s="533" t="s">
        <v>2722</v>
      </c>
      <c r="H595" s="533">
        <v>594</v>
      </c>
      <c r="I595" s="533" t="str">
        <f t="shared" si="328"/>
        <v>LAUNDRY</v>
      </c>
      <c r="J595" s="533" t="str">
        <f t="shared" si="328"/>
        <v>LAUNDRY</v>
      </c>
      <c r="K595" s="278" t="s">
        <v>78</v>
      </c>
      <c r="L595" s="278" t="s">
        <v>508</v>
      </c>
      <c r="M595" s="629">
        <v>1</v>
      </c>
      <c r="N595" s="274" t="s">
        <v>39</v>
      </c>
      <c r="O595" s="813"/>
      <c r="P595" s="813"/>
      <c r="Q595" s="25">
        <f t="shared" si="329"/>
        <v>0</v>
      </c>
      <c r="R595" s="729">
        <f t="shared" si="330"/>
        <v>0</v>
      </c>
      <c r="S595" s="634"/>
      <c r="T595" s="634"/>
      <c r="U595" s="629"/>
      <c r="V595" s="274"/>
      <c r="W595" s="813"/>
      <c r="X595" s="813"/>
    </row>
    <row r="596" spans="1:24" ht="15.75">
      <c r="A596" s="533" t="s">
        <v>2727</v>
      </c>
      <c r="B596" s="533">
        <v>11</v>
      </c>
      <c r="C596" s="533" t="s">
        <v>446</v>
      </c>
      <c r="D596" s="572" t="s">
        <v>1848</v>
      </c>
      <c r="E596" s="571" t="str">
        <f t="shared" si="327"/>
        <v xml:space="preserve"> LAUNDRY EQUIPMENT</v>
      </c>
      <c r="F596" s="533" t="str">
        <f t="shared" si="321"/>
        <v>ME</v>
      </c>
      <c r="G596" s="533" t="s">
        <v>2722</v>
      </c>
      <c r="H596" s="533">
        <v>595</v>
      </c>
      <c r="I596" s="533" t="str">
        <f t="shared" si="328"/>
        <v>117000 - LAUNDRY EQUIPMENT</v>
      </c>
      <c r="J596" s="533" t="str">
        <f t="shared" si="328"/>
        <v>117000 - LAUNDRY EQUIPMENT</v>
      </c>
      <c r="K596" s="278" t="s">
        <v>302</v>
      </c>
      <c r="L596" s="278" t="s">
        <v>520</v>
      </c>
      <c r="M596" s="629">
        <v>1</v>
      </c>
      <c r="N596" s="274" t="s">
        <v>39</v>
      </c>
      <c r="O596" s="814"/>
      <c r="P596" s="740"/>
      <c r="Q596" s="25">
        <f t="shared" si="329"/>
        <v>0</v>
      </c>
      <c r="R596" s="729">
        <f t="shared" si="330"/>
        <v>0</v>
      </c>
      <c r="S596" s="634"/>
      <c r="T596" s="634"/>
      <c r="U596" s="629"/>
      <c r="V596" s="274"/>
      <c r="W596" s="814"/>
      <c r="X596" s="740"/>
    </row>
    <row r="597" spans="1:24" ht="15.75">
      <c r="A597" s="533" t="s">
        <v>2727</v>
      </c>
      <c r="B597" s="533">
        <v>11</v>
      </c>
      <c r="C597" s="533" t="s">
        <v>446</v>
      </c>
      <c r="D597" s="572" t="s">
        <v>1848</v>
      </c>
      <c r="E597" s="571" t="str">
        <f t="shared" si="327"/>
        <v xml:space="preserve"> LAUNDRY EQUIPMENT</v>
      </c>
      <c r="F597" s="533" t="str">
        <f t="shared" si="321"/>
        <v>ME</v>
      </c>
      <c r="G597" s="533" t="s">
        <v>2722</v>
      </c>
      <c r="H597" s="533">
        <v>596</v>
      </c>
      <c r="I597" s="533" t="str">
        <f t="shared" si="328"/>
        <v>LAUNDRY</v>
      </c>
      <c r="J597" s="533" t="str">
        <f t="shared" si="328"/>
        <v>LAUNDRY</v>
      </c>
      <c r="K597" s="278" t="s">
        <v>304</v>
      </c>
      <c r="L597" s="278" t="s">
        <v>521</v>
      </c>
      <c r="M597" s="629">
        <v>2</v>
      </c>
      <c r="N597" s="274" t="s">
        <v>39</v>
      </c>
      <c r="O597" s="813"/>
      <c r="P597" s="813"/>
      <c r="Q597" s="25">
        <f t="shared" si="329"/>
        <v>0</v>
      </c>
      <c r="R597" s="729">
        <f t="shared" si="330"/>
        <v>0</v>
      </c>
      <c r="S597" s="634"/>
      <c r="T597" s="634"/>
      <c r="U597" s="629"/>
      <c r="V597" s="274"/>
      <c r="W597" s="813"/>
      <c r="X597" s="813"/>
    </row>
    <row r="598" spans="1:24" ht="15.75">
      <c r="A598" s="533" t="s">
        <v>2727</v>
      </c>
      <c r="B598" s="533">
        <v>11</v>
      </c>
      <c r="C598" s="533" t="s">
        <v>446</v>
      </c>
      <c r="D598" s="572" t="s">
        <v>1848</v>
      </c>
      <c r="E598" s="571" t="str">
        <f t="shared" si="327"/>
        <v xml:space="preserve"> LAUNDRY EQUIPMENT</v>
      </c>
      <c r="F598" s="533" t="str">
        <f t="shared" si="321"/>
        <v>ME</v>
      </c>
      <c r="G598" s="533" t="s">
        <v>2722</v>
      </c>
      <c r="H598" s="533">
        <v>597</v>
      </c>
      <c r="I598" s="533" t="str">
        <f t="shared" si="328"/>
        <v>117000 - LAUNDRY EQUIPMENT</v>
      </c>
      <c r="J598" s="533" t="str">
        <f t="shared" si="328"/>
        <v>117000 - LAUNDRY EQUIPMENT</v>
      </c>
      <c r="K598" s="278" t="s">
        <v>306</v>
      </c>
      <c r="L598" s="278" t="s">
        <v>522</v>
      </c>
      <c r="M598" s="629">
        <v>2</v>
      </c>
      <c r="N598" s="274" t="s">
        <v>39</v>
      </c>
      <c r="O598" s="814"/>
      <c r="P598" s="740"/>
      <c r="Q598" s="25">
        <f t="shared" si="329"/>
        <v>0</v>
      </c>
      <c r="R598" s="729">
        <f t="shared" si="330"/>
        <v>0</v>
      </c>
      <c r="S598" s="634"/>
      <c r="T598" s="634"/>
      <c r="U598" s="629"/>
      <c r="V598" s="274"/>
      <c r="W598" s="814"/>
      <c r="X598" s="740"/>
    </row>
    <row r="599" spans="1:24" ht="15.75">
      <c r="A599" s="533" t="s">
        <v>2727</v>
      </c>
      <c r="B599" s="533">
        <v>11</v>
      </c>
      <c r="C599" s="533" t="s">
        <v>446</v>
      </c>
      <c r="D599" s="572" t="s">
        <v>1848</v>
      </c>
      <c r="E599" s="571" t="str">
        <f t="shared" si="327"/>
        <v xml:space="preserve"> LAUNDRY EQUIPMENT</v>
      </c>
      <c r="F599" s="533" t="str">
        <f t="shared" si="321"/>
        <v>ME</v>
      </c>
      <c r="G599" s="533" t="s">
        <v>2722</v>
      </c>
      <c r="H599" s="533">
        <v>598</v>
      </c>
      <c r="I599" s="533" t="str">
        <f t="shared" si="328"/>
        <v>LAUNDRY</v>
      </c>
      <c r="J599" s="533" t="str">
        <f t="shared" si="328"/>
        <v>LAUNDRY</v>
      </c>
      <c r="K599" s="278" t="s">
        <v>341</v>
      </c>
      <c r="L599" s="278" t="s">
        <v>508</v>
      </c>
      <c r="M599" s="629">
        <v>2</v>
      </c>
      <c r="N599" s="274" t="s">
        <v>39</v>
      </c>
      <c r="O599" s="813"/>
      <c r="P599" s="813"/>
      <c r="Q599" s="25">
        <f t="shared" si="329"/>
        <v>0</v>
      </c>
      <c r="R599" s="729">
        <f t="shared" si="330"/>
        <v>0</v>
      </c>
      <c r="S599" s="634"/>
      <c r="T599" s="634"/>
      <c r="U599" s="629"/>
      <c r="V599" s="274"/>
      <c r="W599" s="813"/>
      <c r="X599" s="813"/>
    </row>
    <row r="600" spans="1:24" ht="15.75">
      <c r="A600" s="533" t="s">
        <v>2727</v>
      </c>
      <c r="B600" s="533">
        <v>11</v>
      </c>
      <c r="C600" s="533" t="s">
        <v>446</v>
      </c>
      <c r="D600" s="572" t="s">
        <v>1848</v>
      </c>
      <c r="E600" s="571" t="str">
        <f t="shared" si="327"/>
        <v xml:space="preserve"> LAUNDRY EQUIPMENT</v>
      </c>
      <c r="F600" s="533" t="str">
        <f t="shared" si="321"/>
        <v>ME</v>
      </c>
      <c r="G600" s="533" t="s">
        <v>2722</v>
      </c>
      <c r="H600" s="533">
        <v>599</v>
      </c>
      <c r="I600" s="533" t="str">
        <f t="shared" ref="I600:J607" si="331">I598</f>
        <v>117000 - LAUNDRY EQUIPMENT</v>
      </c>
      <c r="J600" s="533" t="str">
        <f t="shared" si="331"/>
        <v>117000 - LAUNDRY EQUIPMENT</v>
      </c>
      <c r="K600" s="278" t="s">
        <v>343</v>
      </c>
      <c r="L600" s="278" t="s">
        <v>523</v>
      </c>
      <c r="M600" s="278">
        <v>1</v>
      </c>
      <c r="N600" s="236" t="s">
        <v>39</v>
      </c>
      <c r="O600" s="813"/>
      <c r="P600" s="813"/>
      <c r="Q600" s="25">
        <f t="shared" si="329"/>
        <v>0</v>
      </c>
      <c r="R600" s="729">
        <f t="shared" si="330"/>
        <v>0</v>
      </c>
      <c r="S600" s="634"/>
      <c r="T600" s="634"/>
      <c r="U600" s="634"/>
      <c r="V600" s="236"/>
      <c r="W600" s="813"/>
      <c r="X600" s="813"/>
    </row>
    <row r="601" spans="1:24" ht="15.75">
      <c r="A601" s="533" t="s">
        <v>2727</v>
      </c>
      <c r="B601" s="533">
        <v>11</v>
      </c>
      <c r="C601" s="533" t="s">
        <v>446</v>
      </c>
      <c r="D601" s="572" t="s">
        <v>1848</v>
      </c>
      <c r="E601" s="571" t="str">
        <f t="shared" si="327"/>
        <v xml:space="preserve"> LAUNDRY EQUIPMENT</v>
      </c>
      <c r="F601" s="533" t="str">
        <f t="shared" si="321"/>
        <v>ME</v>
      </c>
      <c r="G601" s="533" t="s">
        <v>2722</v>
      </c>
      <c r="H601" s="533">
        <v>600</v>
      </c>
      <c r="I601" s="533" t="str">
        <f t="shared" si="331"/>
        <v>LAUNDRY</v>
      </c>
      <c r="J601" s="533" t="str">
        <f t="shared" si="331"/>
        <v>LAUNDRY</v>
      </c>
      <c r="K601" s="278" t="s">
        <v>83</v>
      </c>
      <c r="L601" s="278" t="s">
        <v>524</v>
      </c>
      <c r="M601" s="629">
        <v>1</v>
      </c>
      <c r="N601" s="236" t="s">
        <v>39</v>
      </c>
      <c r="O601" s="814"/>
      <c r="P601" s="740"/>
      <c r="Q601" s="25">
        <f t="shared" si="329"/>
        <v>0</v>
      </c>
      <c r="R601" s="729">
        <f t="shared" si="330"/>
        <v>0</v>
      </c>
      <c r="S601" s="634"/>
      <c r="T601" s="634"/>
      <c r="U601" s="629"/>
      <c r="V601" s="236"/>
      <c r="W601" s="814"/>
      <c r="X601" s="740"/>
    </row>
    <row r="602" spans="1:24" ht="15.75">
      <c r="A602" s="533" t="s">
        <v>2727</v>
      </c>
      <c r="B602" s="533">
        <v>11</v>
      </c>
      <c r="C602" s="533" t="s">
        <v>446</v>
      </c>
      <c r="D602" s="572" t="s">
        <v>1848</v>
      </c>
      <c r="E602" s="571" t="str">
        <f t="shared" si="327"/>
        <v xml:space="preserve"> LAUNDRY EQUIPMENT</v>
      </c>
      <c r="F602" s="533" t="str">
        <f t="shared" si="321"/>
        <v>ME</v>
      </c>
      <c r="G602" s="533" t="s">
        <v>2725</v>
      </c>
      <c r="H602" s="533">
        <v>601</v>
      </c>
      <c r="I602" s="533" t="str">
        <f t="shared" si="331"/>
        <v>117000 - LAUNDRY EQUIPMENT</v>
      </c>
      <c r="J602" s="533" t="str">
        <f t="shared" si="331"/>
        <v>117000 - LAUNDRY EQUIPMENT</v>
      </c>
      <c r="K602" s="20" t="s">
        <v>525</v>
      </c>
      <c r="L602" s="20"/>
      <c r="M602" s="29"/>
      <c r="N602" s="29"/>
      <c r="O602" s="812" t="s">
        <v>8</v>
      </c>
      <c r="P602" s="817"/>
      <c r="Q602" s="78"/>
      <c r="S602" s="20"/>
      <c r="T602" s="20"/>
      <c r="U602" s="29"/>
      <c r="V602" s="29"/>
      <c r="W602" s="812"/>
      <c r="X602" s="817"/>
    </row>
    <row r="603" spans="1:24" ht="16.5" thickBot="1">
      <c r="A603" s="533" t="s">
        <v>2727</v>
      </c>
      <c r="B603" s="533">
        <v>11</v>
      </c>
      <c r="C603" s="533" t="s">
        <v>446</v>
      </c>
      <c r="D603" s="10" t="s">
        <v>22</v>
      </c>
      <c r="E603" s="10" t="s">
        <v>22</v>
      </c>
      <c r="G603" s="533" t="s">
        <v>2724</v>
      </c>
      <c r="H603" s="533">
        <v>602</v>
      </c>
      <c r="I603" s="533" t="str">
        <f t="shared" si="331"/>
        <v>LAUNDRY</v>
      </c>
      <c r="J603" s="533" t="str">
        <f t="shared" si="331"/>
        <v>LAUNDRY</v>
      </c>
      <c r="K603" s="2" t="s">
        <v>22</v>
      </c>
      <c r="L603" s="2"/>
      <c r="M603" s="29"/>
      <c r="N603" s="29"/>
      <c r="O603" s="812"/>
      <c r="P603" s="818"/>
      <c r="Q603" s="108"/>
      <c r="S603" s="2"/>
      <c r="T603" s="2"/>
      <c r="U603" s="29"/>
      <c r="V603" s="29"/>
      <c r="W603" s="812"/>
      <c r="X603" s="818"/>
    </row>
    <row r="604" spans="1:24" ht="16.5" thickTop="1">
      <c r="A604" s="533" t="s">
        <v>2727</v>
      </c>
      <c r="B604" s="533">
        <v>12</v>
      </c>
      <c r="C604" s="533" t="s">
        <v>527</v>
      </c>
      <c r="D604" s="572" t="s">
        <v>1873</v>
      </c>
      <c r="E604" s="571" t="s">
        <v>1246</v>
      </c>
      <c r="F604" s="533" t="str">
        <f t="shared" si="321"/>
        <v>AR</v>
      </c>
      <c r="G604" s="533" t="s">
        <v>2725</v>
      </c>
      <c r="H604" s="533">
        <v>603</v>
      </c>
      <c r="I604" s="533" t="str">
        <f t="shared" si="331"/>
        <v>117000 - LAUNDRY EQUIPMENT</v>
      </c>
      <c r="J604" s="533" t="str">
        <f t="shared" si="331"/>
        <v>117000 - LAUNDRY EQUIPMENT</v>
      </c>
      <c r="K604" s="79"/>
      <c r="L604" s="79"/>
      <c r="M604" s="83" t="s">
        <v>526</v>
      </c>
      <c r="N604" s="83"/>
      <c r="O604" s="808"/>
      <c r="P604" s="808"/>
      <c r="Q604" s="83"/>
      <c r="S604" s="79"/>
      <c r="T604" s="79"/>
      <c r="U604" s="83"/>
      <c r="V604" s="83"/>
      <c r="W604" s="808"/>
      <c r="X604" s="808"/>
    </row>
    <row r="605" spans="1:24" ht="15.75">
      <c r="A605" s="533" t="s">
        <v>2727</v>
      </c>
      <c r="B605" s="533">
        <v>12</v>
      </c>
      <c r="C605" s="533" t="s">
        <v>527</v>
      </c>
      <c r="D605" s="572" t="s">
        <v>1873</v>
      </c>
      <c r="E605" s="571" t="s">
        <v>1246</v>
      </c>
      <c r="F605" s="533" t="str">
        <f t="shared" si="321"/>
        <v>AR</v>
      </c>
      <c r="G605" s="533" t="s">
        <v>2725</v>
      </c>
      <c r="H605" s="533">
        <v>604</v>
      </c>
      <c r="I605" s="533" t="str">
        <f t="shared" si="331"/>
        <v>LAUNDRY</v>
      </c>
      <c r="J605" s="533" t="str">
        <f t="shared" si="331"/>
        <v>LAUNDRY</v>
      </c>
      <c r="K605" s="79"/>
      <c r="L605" s="79"/>
      <c r="M605" s="83" t="s">
        <v>527</v>
      </c>
      <c r="N605" s="83"/>
      <c r="O605" s="808"/>
      <c r="P605" s="808"/>
      <c r="Q605" s="83"/>
      <c r="S605" s="79"/>
      <c r="T605" s="79"/>
      <c r="U605" s="83"/>
      <c r="V605" s="83"/>
      <c r="W605" s="808"/>
      <c r="X605" s="808"/>
    </row>
    <row r="606" spans="1:24" ht="15.75">
      <c r="A606" s="533" t="s">
        <v>2727</v>
      </c>
      <c r="B606" s="533">
        <v>12</v>
      </c>
      <c r="C606" s="533" t="s">
        <v>527</v>
      </c>
      <c r="D606" s="572" t="s">
        <v>1873</v>
      </c>
      <c r="E606" s="571" t="s">
        <v>1246</v>
      </c>
      <c r="F606" s="533" t="str">
        <f t="shared" si="321"/>
        <v>AR</v>
      </c>
      <c r="G606" s="533" t="s">
        <v>2725</v>
      </c>
      <c r="H606" s="533">
        <v>605</v>
      </c>
      <c r="I606" s="533" t="str">
        <f t="shared" si="331"/>
        <v>117000 - LAUNDRY EQUIPMENT</v>
      </c>
      <c r="J606" s="533" t="str">
        <f t="shared" si="331"/>
        <v>117000 - LAUNDRY EQUIPMENT</v>
      </c>
      <c r="K606" s="84" t="s">
        <v>2</v>
      </c>
      <c r="L606" s="84" t="s">
        <v>25</v>
      </c>
      <c r="M606" s="636" t="s">
        <v>4</v>
      </c>
      <c r="N606" s="109" t="s">
        <v>5</v>
      </c>
      <c r="O606" s="746" t="s">
        <v>6</v>
      </c>
      <c r="P606" s="746" t="s">
        <v>7</v>
      </c>
      <c r="Q606" s="109"/>
      <c r="S606" s="84"/>
      <c r="T606" s="84"/>
      <c r="U606" s="636"/>
      <c r="V606" s="109"/>
      <c r="W606" s="746"/>
      <c r="X606" s="746"/>
    </row>
    <row r="607" spans="1:24" ht="15.75">
      <c r="A607" s="533" t="s">
        <v>2727</v>
      </c>
      <c r="B607" s="533">
        <v>12</v>
      </c>
      <c r="C607" s="533" t="s">
        <v>527</v>
      </c>
      <c r="D607" s="572" t="s">
        <v>1873</v>
      </c>
      <c r="E607" s="571" t="s">
        <v>1246</v>
      </c>
      <c r="F607" s="533" t="str">
        <f t="shared" si="321"/>
        <v>AR</v>
      </c>
      <c r="G607" s="533" t="s">
        <v>2725</v>
      </c>
      <c r="H607" s="533">
        <v>606</v>
      </c>
      <c r="I607" s="533" t="str">
        <f t="shared" si="331"/>
        <v>LAUNDRY</v>
      </c>
      <c r="J607" s="533" t="str">
        <f t="shared" si="331"/>
        <v>LAUNDRY</v>
      </c>
      <c r="K607" s="75"/>
      <c r="L607" s="75"/>
      <c r="M607" s="75"/>
      <c r="N607" s="76"/>
      <c r="O607" s="748"/>
      <c r="P607" s="748" t="s">
        <v>8</v>
      </c>
      <c r="Q607" s="12"/>
      <c r="S607" s="75"/>
      <c r="T607" s="75"/>
      <c r="U607" s="75"/>
      <c r="V607" s="76"/>
      <c r="W607" s="748"/>
      <c r="X607" s="748"/>
    </row>
    <row r="608" spans="1:24" ht="15.75">
      <c r="A608" s="533" t="s">
        <v>2727</v>
      </c>
      <c r="B608" s="533">
        <v>12</v>
      </c>
      <c r="C608" s="533" t="s">
        <v>527</v>
      </c>
      <c r="D608" s="572" t="s">
        <v>1873</v>
      </c>
      <c r="E608" s="571" t="s">
        <v>1246</v>
      </c>
      <c r="F608" s="533" t="str">
        <f t="shared" si="321"/>
        <v>AR</v>
      </c>
      <c r="G608" s="533" t="s">
        <v>2725</v>
      </c>
      <c r="H608" s="533">
        <v>607</v>
      </c>
      <c r="I608" s="533" t="str">
        <f t="shared" ref="I608:I609" si="332">L608</f>
        <v>123640 - STONE CONTERTOPS</v>
      </c>
      <c r="J608" s="533" t="str">
        <f t="shared" ref="J608:J609" si="333">L608</f>
        <v>123640 - STONE CONTERTOPS</v>
      </c>
      <c r="K608" s="75"/>
      <c r="L608" s="75" t="s">
        <v>528</v>
      </c>
      <c r="M608" s="74"/>
      <c r="N608" s="76"/>
      <c r="O608" s="748"/>
      <c r="P608" s="748"/>
      <c r="Q608" s="12"/>
      <c r="S608" s="75"/>
      <c r="T608" s="75"/>
      <c r="U608" s="74"/>
      <c r="V608" s="76"/>
      <c r="W608" s="748"/>
      <c r="X608" s="748"/>
    </row>
    <row r="609" spans="1:24" ht="16.5" thickBot="1">
      <c r="A609" s="533" t="s">
        <v>2727</v>
      </c>
      <c r="B609" s="533">
        <v>12</v>
      </c>
      <c r="C609" s="533" t="s">
        <v>527</v>
      </c>
      <c r="D609" s="572" t="s">
        <v>1873</v>
      </c>
      <c r="E609" s="571" t="str">
        <f t="shared" ref="E609:E614" si="334">E608</f>
        <v xml:space="preserve"> STONE CONTERTOPS</v>
      </c>
      <c r="F609" s="533" t="str">
        <f t="shared" si="321"/>
        <v>AR</v>
      </c>
      <c r="G609" s="533" t="s">
        <v>2725</v>
      </c>
      <c r="H609" s="533">
        <v>608</v>
      </c>
      <c r="I609" s="533" t="str">
        <f t="shared" si="332"/>
        <v>Reception counter units; constructed from 100 thick hollow concrete blocks, filled with concrete and reinforced 12 diameter steel bars, faced with plaster and paint on both sides, comprising 30 thick granite serving counter top, 25 thick blockboard counter top faced on all exposed surfaces with plastic laminate veneer; including base steel angle brackets, 6 thick cork board on plywood, fittings and fixings; complete; as specified and as Drg. A-503; detail 11</v>
      </c>
      <c r="J609" s="533" t="str">
        <f t="shared" si="333"/>
        <v>Reception counter units; constructed from 100 thick hollow concrete blocks, filled with concrete and reinforced 12 diameter steel bars, faced with plaster and paint on both sides, comprising 30 thick granite serving counter top, 25 thick blockboard counter top faced on all exposed surfaces with plastic laminate veneer; including base steel angle brackets, 6 thick cork board on plywood, fittings and fixings; complete; as specified and as Drg. A-503; detail 11</v>
      </c>
      <c r="K609" s="75"/>
      <c r="L609" s="75" t="s">
        <v>529</v>
      </c>
      <c r="M609" s="74"/>
      <c r="N609" s="12"/>
      <c r="O609" s="748"/>
      <c r="P609" s="748"/>
      <c r="Q609" s="12"/>
      <c r="S609" s="75"/>
      <c r="T609" s="75"/>
      <c r="U609" s="74"/>
      <c r="V609" s="12"/>
      <c r="W609" s="748"/>
      <c r="X609" s="748"/>
    </row>
    <row r="610" spans="1:24" ht="16.5" thickBot="1">
      <c r="A610" s="533" t="s">
        <v>2727</v>
      </c>
      <c r="B610" s="533">
        <v>12</v>
      </c>
      <c r="C610" s="533" t="s">
        <v>527</v>
      </c>
      <c r="D610" s="572" t="s">
        <v>1873</v>
      </c>
      <c r="E610" s="571" t="str">
        <f t="shared" si="334"/>
        <v xml:space="preserve"> STONE CONTERTOPS</v>
      </c>
      <c r="F610" s="533" t="str">
        <f t="shared" si="321"/>
        <v>AR</v>
      </c>
      <c r="G610" s="533" t="s">
        <v>2722</v>
      </c>
      <c r="H610" s="533">
        <v>609</v>
      </c>
      <c r="I610" s="533" t="str">
        <f>I608</f>
        <v>123640 - STONE CONTERTOPS</v>
      </c>
      <c r="J610" s="533" t="str">
        <f>J608</f>
        <v>123640 - STONE CONTERTOPS</v>
      </c>
      <c r="K610" s="75" t="s">
        <v>13</v>
      </c>
      <c r="L610" s="451" t="s">
        <v>530</v>
      </c>
      <c r="M610" s="451">
        <v>6</v>
      </c>
      <c r="N610" s="452" t="s">
        <v>95</v>
      </c>
      <c r="O610" s="748">
        <v>350</v>
      </c>
      <c r="P610" s="748">
        <f>O610*M610</f>
        <v>2100</v>
      </c>
      <c r="Q610" s="25">
        <f>O610</f>
        <v>350</v>
      </c>
      <c r="R610" s="729">
        <f>P610</f>
        <v>2100</v>
      </c>
      <c r="S610" s="75"/>
      <c r="T610" s="451"/>
      <c r="U610" s="451"/>
      <c r="V610" s="452"/>
      <c r="W610" s="748"/>
      <c r="X610" s="748"/>
    </row>
    <row r="611" spans="1:24" ht="16.5" thickBot="1">
      <c r="A611" s="533" t="s">
        <v>2727</v>
      </c>
      <c r="B611" s="533">
        <v>12</v>
      </c>
      <c r="C611" s="533" t="s">
        <v>527</v>
      </c>
      <c r="D611" s="572" t="s">
        <v>1873</v>
      </c>
      <c r="E611" s="571" t="str">
        <f t="shared" si="334"/>
        <v xml:space="preserve"> STONE CONTERTOPS</v>
      </c>
      <c r="F611" s="533" t="str">
        <f t="shared" si="321"/>
        <v>AR</v>
      </c>
      <c r="G611" s="533" t="s">
        <v>2725</v>
      </c>
      <c r="H611" s="533">
        <v>610</v>
      </c>
      <c r="I611" s="533" t="str">
        <f>L611</f>
        <v>Pantry worktop; 30 thick granite; including 20 thick backsplash, supports and fixings; complete; as specified and as Drg. A-501; detail 14</v>
      </c>
      <c r="J611" s="533" t="str">
        <f>L611</f>
        <v>Pantry worktop; 30 thick granite; including 20 thick backsplash, supports and fixings; complete; as specified and as Drg. A-501; detail 14</v>
      </c>
      <c r="K611" s="75"/>
      <c r="L611" s="75" t="s">
        <v>531</v>
      </c>
      <c r="M611" s="74"/>
      <c r="N611" s="76"/>
      <c r="O611" s="748"/>
      <c r="P611" s="748"/>
      <c r="Q611" s="12"/>
      <c r="S611" s="75"/>
      <c r="T611" s="75"/>
      <c r="U611" s="74"/>
      <c r="V611" s="76"/>
      <c r="W611" s="748"/>
      <c r="X611" s="748"/>
    </row>
    <row r="612" spans="1:24" ht="16.5" thickBot="1">
      <c r="A612" s="533" t="s">
        <v>2727</v>
      </c>
      <c r="B612" s="533">
        <v>12</v>
      </c>
      <c r="C612" s="533" t="s">
        <v>527</v>
      </c>
      <c r="D612" s="572" t="s">
        <v>1873</v>
      </c>
      <c r="E612" s="571" t="str">
        <f t="shared" si="334"/>
        <v xml:space="preserve"> STONE CONTERTOPS</v>
      </c>
      <c r="F612" s="533" t="str">
        <f t="shared" si="321"/>
        <v>AR</v>
      </c>
      <c r="G612" s="533" t="s">
        <v>2722</v>
      </c>
      <c r="H612" s="533">
        <v>611</v>
      </c>
      <c r="I612" s="533" t="str">
        <f t="shared" ref="I612:J614" si="335">I610</f>
        <v>123640 - STONE CONTERTOPS</v>
      </c>
      <c r="J612" s="533" t="str">
        <f t="shared" si="335"/>
        <v>123640 - STONE CONTERTOPS</v>
      </c>
      <c r="K612" s="75" t="s">
        <v>15</v>
      </c>
      <c r="L612" s="75" t="s">
        <v>532</v>
      </c>
      <c r="M612" s="75">
        <v>23</v>
      </c>
      <c r="N612" s="228" t="s">
        <v>95</v>
      </c>
      <c r="O612" s="748">
        <v>280</v>
      </c>
      <c r="P612" s="748">
        <f t="shared" ref="P612:P613" si="336">O612*M612</f>
        <v>6440</v>
      </c>
      <c r="Q612" s="25">
        <f t="shared" ref="Q612:Q614" si="337">O612</f>
        <v>280</v>
      </c>
      <c r="R612" s="729">
        <f t="shared" ref="R612:R614" si="338">P612</f>
        <v>6440</v>
      </c>
      <c r="S612" s="75"/>
      <c r="T612" s="75"/>
      <c r="U612" s="75"/>
      <c r="V612" s="228"/>
      <c r="W612" s="748"/>
      <c r="X612" s="748"/>
    </row>
    <row r="613" spans="1:24" ht="15.75">
      <c r="A613" s="533" t="s">
        <v>2727</v>
      </c>
      <c r="B613" s="533">
        <v>12</v>
      </c>
      <c r="C613" s="533" t="s">
        <v>527</v>
      </c>
      <c r="D613" s="572" t="s">
        <v>1873</v>
      </c>
      <c r="E613" s="571" t="str">
        <f t="shared" si="334"/>
        <v xml:space="preserve"> STONE CONTERTOPS</v>
      </c>
      <c r="F613" s="533" t="str">
        <f t="shared" si="321"/>
        <v>AR</v>
      </c>
      <c r="G613" s="533" t="s">
        <v>2722</v>
      </c>
      <c r="H613" s="533">
        <v>612</v>
      </c>
      <c r="I613" s="533" t="str">
        <f t="shared" si="335"/>
        <v>Pantry worktop; 30 thick granite; including 20 thick backsplash, supports and fixings; complete; as specified and as Drg. A-501; detail 14</v>
      </c>
      <c r="J613" s="533" t="str">
        <f t="shared" si="335"/>
        <v>Pantry worktop; 30 thick granite; including 20 thick backsplash, supports and fixings; complete; as specified and as Drg. A-501; detail 14</v>
      </c>
      <c r="K613" s="75" t="s">
        <v>17</v>
      </c>
      <c r="L613" s="75" t="s">
        <v>533</v>
      </c>
      <c r="M613" s="75">
        <v>7</v>
      </c>
      <c r="N613" s="81" t="s">
        <v>95</v>
      </c>
      <c r="O613" s="748">
        <v>336</v>
      </c>
      <c r="P613" s="748">
        <f t="shared" si="336"/>
        <v>2352</v>
      </c>
      <c r="Q613" s="25">
        <f t="shared" si="337"/>
        <v>336</v>
      </c>
      <c r="R613" s="729">
        <f t="shared" si="338"/>
        <v>2352</v>
      </c>
      <c r="S613" s="75"/>
      <c r="T613" s="75"/>
      <c r="U613" s="75"/>
      <c r="V613" s="81"/>
      <c r="W613" s="748"/>
      <c r="X613" s="748"/>
    </row>
    <row r="614" spans="1:24" ht="15.75">
      <c r="A614" s="533" t="s">
        <v>2727</v>
      </c>
      <c r="B614" s="533">
        <v>12</v>
      </c>
      <c r="C614" s="533" t="s">
        <v>527</v>
      </c>
      <c r="D614" s="572" t="s">
        <v>1873</v>
      </c>
      <c r="E614" s="571" t="str">
        <f t="shared" si="334"/>
        <v xml:space="preserve"> STONE CONTERTOPS</v>
      </c>
      <c r="F614" s="533" t="str">
        <f t="shared" si="321"/>
        <v>AR</v>
      </c>
      <c r="G614" s="533" t="s">
        <v>2722</v>
      </c>
      <c r="H614" s="533">
        <v>613</v>
      </c>
      <c r="I614" s="533" t="str">
        <f t="shared" si="335"/>
        <v>123640 - STONE CONTERTOPS</v>
      </c>
      <c r="J614" s="533" t="str">
        <f t="shared" si="335"/>
        <v>123640 - STONE CONTERTOPS</v>
      </c>
      <c r="K614" s="218" t="s">
        <v>19</v>
      </c>
      <c r="L614" s="218" t="s">
        <v>534</v>
      </c>
      <c r="M614" s="218">
        <v>12</v>
      </c>
      <c r="N614" s="819" t="s">
        <v>95</v>
      </c>
      <c r="O614" s="750"/>
      <c r="P614" s="750"/>
      <c r="Q614" s="25">
        <f t="shared" si="337"/>
        <v>0</v>
      </c>
      <c r="R614" s="729">
        <f t="shared" si="338"/>
        <v>0</v>
      </c>
      <c r="S614" s="224"/>
      <c r="T614" s="224"/>
      <c r="U614" s="224"/>
      <c r="V614" s="819"/>
      <c r="W614" s="750"/>
      <c r="X614" s="750"/>
    </row>
    <row r="615" spans="1:24" ht="15.75">
      <c r="A615" s="533" t="s">
        <v>2727</v>
      </c>
      <c r="B615" s="533">
        <v>12</v>
      </c>
      <c r="C615" s="533" t="s">
        <v>527</v>
      </c>
      <c r="D615" s="572" t="s">
        <v>1879</v>
      </c>
      <c r="E615" s="571" t="s">
        <v>1247</v>
      </c>
      <c r="F615" s="533" t="str">
        <f t="shared" si="321"/>
        <v>AR</v>
      </c>
      <c r="G615" s="533" t="s">
        <v>2725</v>
      </c>
      <c r="H615" s="533">
        <v>614</v>
      </c>
      <c r="I615" s="533" t="str">
        <f t="shared" ref="I615:I616" si="339">L615</f>
        <v>124813 - ENTRANCE FLOOR MATS AND FRAME</v>
      </c>
      <c r="J615" s="533" t="str">
        <f t="shared" ref="J615:J616" si="340">L615</f>
        <v>124813 - ENTRANCE FLOOR MATS AND FRAME</v>
      </c>
      <c r="K615" s="218"/>
      <c r="L615" s="75" t="s">
        <v>535</v>
      </c>
      <c r="M615" s="74"/>
      <c r="N615" s="820"/>
      <c r="O615" s="750"/>
      <c r="P615" s="750"/>
      <c r="Q615" s="12"/>
      <c r="S615" s="224"/>
      <c r="T615" s="87"/>
      <c r="U615" s="96"/>
      <c r="V615" s="820"/>
      <c r="W615" s="750"/>
      <c r="X615" s="750"/>
    </row>
    <row r="616" spans="1:24" ht="15.75">
      <c r="A616" s="533" t="s">
        <v>2727</v>
      </c>
      <c r="B616" s="533">
        <v>12</v>
      </c>
      <c r="C616" s="533" t="s">
        <v>527</v>
      </c>
      <c r="D616" s="572" t="s">
        <v>1879</v>
      </c>
      <c r="E616" s="571" t="str">
        <f t="shared" ref="E616:E620" si="341">E615</f>
        <v xml:space="preserve"> ENTRANCE FLOOR MATS AND FRAME</v>
      </c>
      <c r="F616" s="533" t="str">
        <f t="shared" si="321"/>
        <v>AR</v>
      </c>
      <c r="G616" s="533" t="s">
        <v>2725</v>
      </c>
      <c r="H616" s="533">
        <v>615</v>
      </c>
      <c r="I616" s="533" t="str">
        <f t="shared" si="339"/>
        <v>Door mats and frames; corrugated rubber mat strips with aluminium slates; including aluminium frame with patent-clip-on polypropylene corner brackets for building in; including cement-sand screed levelling; complete; as specified and as Drg. A-501; detail 15</v>
      </c>
      <c r="J616" s="533" t="str">
        <f t="shared" si="340"/>
        <v>Door mats and frames; corrugated rubber mat strips with aluminium slates; including aluminium frame with patent-clip-on polypropylene corner brackets for building in; including cement-sand screed levelling; complete; as specified and as Drg. A-501; detail 15</v>
      </c>
      <c r="K616" s="218"/>
      <c r="L616" s="75" t="s">
        <v>536</v>
      </c>
      <c r="M616" s="74"/>
      <c r="N616" s="88"/>
      <c r="O616" s="750"/>
      <c r="P616" s="750"/>
      <c r="Q616" s="78"/>
      <c r="S616" s="224"/>
      <c r="T616" s="87"/>
      <c r="U616" s="96"/>
      <c r="V616" s="88"/>
      <c r="W616" s="750"/>
      <c r="X616" s="750"/>
    </row>
    <row r="617" spans="1:24" ht="15.75">
      <c r="A617" s="533" t="s">
        <v>2727</v>
      </c>
      <c r="B617" s="533">
        <v>12</v>
      </c>
      <c r="C617" s="533" t="s">
        <v>527</v>
      </c>
      <c r="D617" s="572" t="s">
        <v>1879</v>
      </c>
      <c r="E617" s="571" t="str">
        <f t="shared" si="341"/>
        <v xml:space="preserve"> ENTRANCE FLOOR MATS AND FRAME</v>
      </c>
      <c r="F617" s="533" t="str">
        <f t="shared" si="321"/>
        <v>AR</v>
      </c>
      <c r="G617" s="533" t="s">
        <v>2722</v>
      </c>
      <c r="H617" s="533">
        <v>616</v>
      </c>
      <c r="I617" s="533" t="str">
        <f t="shared" ref="I617:J625" si="342">I615</f>
        <v>124813 - ENTRANCE FLOOR MATS AND FRAME</v>
      </c>
      <c r="J617" s="533" t="str">
        <f t="shared" si="342"/>
        <v>124813 - ENTRANCE FLOOR MATS AND FRAME</v>
      </c>
      <c r="K617" s="218" t="s">
        <v>13</v>
      </c>
      <c r="L617" s="75" t="s">
        <v>537</v>
      </c>
      <c r="M617" s="218">
        <v>1</v>
      </c>
      <c r="N617" s="819" t="s">
        <v>39</v>
      </c>
      <c r="O617" s="750">
        <v>1344</v>
      </c>
      <c r="P617" s="750">
        <f t="shared" ref="P617:P619" si="343">O617*M617</f>
        <v>1344</v>
      </c>
      <c r="Q617" s="25">
        <f t="shared" ref="Q617:Q619" si="344">O617</f>
        <v>1344</v>
      </c>
      <c r="R617" s="729">
        <f t="shared" ref="R617:R619" si="345">P617</f>
        <v>1344</v>
      </c>
      <c r="S617" s="224"/>
      <c r="T617" s="87"/>
      <c r="U617" s="224"/>
      <c r="V617" s="819"/>
      <c r="W617" s="750"/>
      <c r="X617" s="750"/>
    </row>
    <row r="618" spans="1:24" ht="15.75">
      <c r="A618" s="533" t="s">
        <v>2727</v>
      </c>
      <c r="B618" s="533">
        <v>12</v>
      </c>
      <c r="C618" s="533" t="s">
        <v>527</v>
      </c>
      <c r="D618" s="572" t="s">
        <v>1879</v>
      </c>
      <c r="E618" s="571" t="str">
        <f t="shared" si="341"/>
        <v xml:space="preserve"> ENTRANCE FLOOR MATS AND FRAME</v>
      </c>
      <c r="F618" s="533" t="str">
        <f t="shared" si="321"/>
        <v>AR</v>
      </c>
      <c r="G618" s="533" t="s">
        <v>2722</v>
      </c>
      <c r="H618" s="533">
        <v>617</v>
      </c>
      <c r="I618" s="533" t="str">
        <f t="shared" si="342"/>
        <v>Door mats and frames; corrugated rubber mat strips with aluminium slates; including aluminium frame with patent-clip-on polypropylene corner brackets for building in; including cement-sand screed levelling; complete; as specified and as Drg. A-501; detail 15</v>
      </c>
      <c r="J618" s="533" t="str">
        <f t="shared" si="342"/>
        <v>Door mats and frames; corrugated rubber mat strips with aluminium slates; including aluminium frame with patent-clip-on polypropylene corner brackets for building in; including cement-sand screed levelling; complete; as specified and as Drg. A-501; detail 15</v>
      </c>
      <c r="K618" s="218" t="s">
        <v>15</v>
      </c>
      <c r="L618" s="75" t="s">
        <v>538</v>
      </c>
      <c r="M618" s="218">
        <v>1</v>
      </c>
      <c r="N618" s="819" t="s">
        <v>39</v>
      </c>
      <c r="O618" s="750">
        <v>1260</v>
      </c>
      <c r="P618" s="750">
        <f t="shared" si="343"/>
        <v>1260</v>
      </c>
      <c r="Q618" s="25">
        <f t="shared" si="344"/>
        <v>1260</v>
      </c>
      <c r="R618" s="729">
        <f t="shared" si="345"/>
        <v>1260</v>
      </c>
      <c r="S618" s="224"/>
      <c r="T618" s="87"/>
      <c r="U618" s="224"/>
      <c r="V618" s="819"/>
      <c r="W618" s="750"/>
      <c r="X618" s="750"/>
    </row>
    <row r="619" spans="1:24" ht="15.75">
      <c r="A619" s="533" t="s">
        <v>2727</v>
      </c>
      <c r="B619" s="533">
        <v>12</v>
      </c>
      <c r="C619" s="533" t="s">
        <v>527</v>
      </c>
      <c r="D619" s="572" t="s">
        <v>1879</v>
      </c>
      <c r="E619" s="571" t="str">
        <f t="shared" si="341"/>
        <v xml:space="preserve"> ENTRANCE FLOOR MATS AND FRAME</v>
      </c>
      <c r="F619" s="533" t="str">
        <f t="shared" si="321"/>
        <v>AR</v>
      </c>
      <c r="G619" s="533" t="s">
        <v>2722</v>
      </c>
      <c r="H619" s="533">
        <v>618</v>
      </c>
      <c r="I619" s="533" t="str">
        <f t="shared" si="342"/>
        <v>124813 - ENTRANCE FLOOR MATS AND FRAME</v>
      </c>
      <c r="J619" s="533" t="str">
        <f t="shared" si="342"/>
        <v>124813 - ENTRANCE FLOOR MATS AND FRAME</v>
      </c>
      <c r="K619" s="218" t="s">
        <v>17</v>
      </c>
      <c r="L619" s="75" t="s">
        <v>539</v>
      </c>
      <c r="M619" s="218">
        <v>1</v>
      </c>
      <c r="N619" s="819" t="s">
        <v>39</v>
      </c>
      <c r="O619" s="750">
        <v>735</v>
      </c>
      <c r="P619" s="750">
        <f t="shared" si="343"/>
        <v>735</v>
      </c>
      <c r="Q619" s="25">
        <f t="shared" si="344"/>
        <v>735</v>
      </c>
      <c r="R619" s="729">
        <f t="shared" si="345"/>
        <v>735</v>
      </c>
      <c r="S619" s="224"/>
      <c r="T619" s="87"/>
      <c r="U619" s="224"/>
      <c r="V619" s="819"/>
      <c r="W619" s="750"/>
      <c r="X619" s="750"/>
    </row>
    <row r="620" spans="1:24" ht="15.75">
      <c r="A620" s="533" t="s">
        <v>2727</v>
      </c>
      <c r="B620" s="533">
        <v>12</v>
      </c>
      <c r="C620" s="533" t="s">
        <v>527</v>
      </c>
      <c r="D620" s="572" t="s">
        <v>1879</v>
      </c>
      <c r="E620" s="571" t="str">
        <f t="shared" si="341"/>
        <v xml:space="preserve"> ENTRANCE FLOOR MATS AND FRAME</v>
      </c>
      <c r="F620" s="533" t="str">
        <f t="shared" si="321"/>
        <v>AR</v>
      </c>
      <c r="G620" s="533" t="s">
        <v>2725</v>
      </c>
      <c r="H620" s="533">
        <v>619</v>
      </c>
      <c r="I620" s="533" t="str">
        <f t="shared" si="342"/>
        <v>Door mats and frames; corrugated rubber mat strips with aluminium slates; including aluminium frame with patent-clip-on polypropylene corner brackets for building in; including cement-sand screed levelling; complete; as specified and as Drg. A-501; detail 15</v>
      </c>
      <c r="J620" s="533" t="str">
        <f t="shared" si="342"/>
        <v>Door mats and frames; corrugated rubber mat strips with aluminium slates; including aluminium frame with patent-clip-on polypropylene corner brackets for building in; including cement-sand screed levelling; complete; as specified and as Drg. A-501; detail 15</v>
      </c>
      <c r="K620" s="74" t="s">
        <v>540</v>
      </c>
      <c r="L620" s="74"/>
      <c r="M620" s="75"/>
      <c r="N620" s="76"/>
      <c r="O620" s="748"/>
      <c r="P620" s="751"/>
      <c r="Q620" s="103"/>
      <c r="S620" s="74"/>
      <c r="T620" s="74"/>
      <c r="U620" s="75"/>
      <c r="V620" s="76"/>
      <c r="W620" s="748"/>
      <c r="X620" s="751"/>
    </row>
    <row r="621" spans="1:24" ht="15.75">
      <c r="A621" s="533" t="s">
        <v>2727</v>
      </c>
      <c r="B621" s="533">
        <v>12</v>
      </c>
      <c r="C621" s="533" t="s">
        <v>527</v>
      </c>
      <c r="D621" s="10" t="s">
        <v>22</v>
      </c>
      <c r="E621" s="10" t="s">
        <v>22</v>
      </c>
      <c r="G621" s="533" t="s">
        <v>2724</v>
      </c>
      <c r="H621" s="533">
        <v>620</v>
      </c>
      <c r="I621" s="533" t="str">
        <f t="shared" si="342"/>
        <v>124813 - ENTRANCE FLOOR MATS AND FRAME</v>
      </c>
      <c r="J621" s="533" t="str">
        <f t="shared" si="342"/>
        <v>124813 - ENTRANCE FLOOR MATS AND FRAME</v>
      </c>
      <c r="K621" s="75" t="s">
        <v>22</v>
      </c>
      <c r="L621" s="75"/>
      <c r="M621" s="75"/>
      <c r="N621" s="110"/>
      <c r="O621" s="748" t="s">
        <v>8</v>
      </c>
      <c r="P621" s="748">
        <f>SUM(P609:P619)</f>
        <v>14231</v>
      </c>
      <c r="Q621" s="538"/>
      <c r="S621" s="75"/>
      <c r="T621" s="75"/>
      <c r="U621" s="75"/>
      <c r="V621" s="110"/>
      <c r="W621" s="748"/>
      <c r="X621" s="748"/>
    </row>
    <row r="622" spans="1:24" ht="15.75">
      <c r="A622" s="533" t="s">
        <v>2727</v>
      </c>
      <c r="B622" s="533">
        <v>14</v>
      </c>
      <c r="C622" s="533" t="s">
        <v>542</v>
      </c>
      <c r="D622" s="572" t="s">
        <v>1916</v>
      </c>
      <c r="E622" s="571" t="s">
        <v>1248</v>
      </c>
      <c r="F622" s="533" t="str">
        <f t="shared" si="321"/>
        <v>EL</v>
      </c>
      <c r="G622" s="533" t="s">
        <v>2725</v>
      </c>
      <c r="H622" s="533">
        <v>621</v>
      </c>
      <c r="I622" s="533" t="str">
        <f t="shared" si="342"/>
        <v>Door mats and frames; corrugated rubber mat strips with aluminium slates; including aluminium frame with patent-clip-on polypropylene corner brackets for building in; including cement-sand screed levelling; complete; as specified and as Drg. A-501; detail 15</v>
      </c>
      <c r="J622" s="533" t="str">
        <f t="shared" si="342"/>
        <v>Door mats and frames; corrugated rubber mat strips with aluminium slates; including aluminium frame with patent-clip-on polypropylene corner brackets for building in; including cement-sand screed levelling; complete; as specified and as Drg. A-501; detail 15</v>
      </c>
      <c r="K622" s="524" t="s">
        <v>541</v>
      </c>
      <c r="L622" s="524"/>
      <c r="M622" s="524"/>
      <c r="N622" s="524"/>
      <c r="O622" s="723"/>
      <c r="P622"/>
      <c r="Q622" s="524"/>
      <c r="S622" s="524"/>
      <c r="T622" s="524"/>
      <c r="U622" s="524"/>
      <c r="V622" s="524"/>
      <c r="W622" s="723"/>
    </row>
    <row r="623" spans="1:24" ht="15.75">
      <c r="A623" s="533" t="s">
        <v>2727</v>
      </c>
      <c r="B623" s="533">
        <v>14</v>
      </c>
      <c r="C623" s="533" t="s">
        <v>542</v>
      </c>
      <c r="D623" s="572" t="s">
        <v>1916</v>
      </c>
      <c r="E623" s="571" t="s">
        <v>1248</v>
      </c>
      <c r="F623" s="533" t="str">
        <f t="shared" si="321"/>
        <v>EL</v>
      </c>
      <c r="G623" s="533" t="s">
        <v>2725</v>
      </c>
      <c r="H623" s="533">
        <v>622</v>
      </c>
      <c r="I623" s="533" t="str">
        <f t="shared" si="342"/>
        <v>124813 - ENTRANCE FLOOR MATS AND FRAME</v>
      </c>
      <c r="J623" s="533" t="str">
        <f t="shared" si="342"/>
        <v>124813 - ENTRANCE FLOOR MATS AND FRAME</v>
      </c>
      <c r="K623" s="524" t="s">
        <v>542</v>
      </c>
      <c r="L623" s="524"/>
      <c r="M623" s="524"/>
      <c r="N623" s="524"/>
      <c r="O623" s="723"/>
      <c r="P623"/>
      <c r="Q623" s="524"/>
      <c r="S623" s="524"/>
      <c r="T623" s="524"/>
      <c r="U623" s="524"/>
      <c r="V623" s="524"/>
      <c r="W623" s="723"/>
    </row>
    <row r="624" spans="1:24" ht="15.75">
      <c r="A624" s="533" t="s">
        <v>2727</v>
      </c>
      <c r="B624" s="533">
        <v>14</v>
      </c>
      <c r="C624" s="533" t="s">
        <v>542</v>
      </c>
      <c r="D624" s="572" t="s">
        <v>1916</v>
      </c>
      <c r="E624" s="571" t="s">
        <v>1248</v>
      </c>
      <c r="F624" s="533" t="str">
        <f t="shared" si="321"/>
        <v>EL</v>
      </c>
      <c r="G624" s="533" t="s">
        <v>2725</v>
      </c>
      <c r="H624" s="533">
        <v>623</v>
      </c>
      <c r="I624" s="533" t="str">
        <f t="shared" si="342"/>
        <v>Door mats and frames; corrugated rubber mat strips with aluminium slates; including aluminium frame with patent-clip-on polypropylene corner brackets for building in; including cement-sand screed levelling; complete; as specified and as Drg. A-501; detail 15</v>
      </c>
      <c r="J624" s="533" t="str">
        <f t="shared" si="342"/>
        <v>Door mats and frames; corrugated rubber mat strips with aluminium slates; including aluminium frame with patent-clip-on polypropylene corner brackets for building in; including cement-sand screed levelling; complete; as specified and as Drg. A-501; detail 15</v>
      </c>
      <c r="K624" s="118" t="s">
        <v>2</v>
      </c>
      <c r="L624" s="118" t="s">
        <v>25</v>
      </c>
      <c r="M624" s="524" t="s">
        <v>4</v>
      </c>
      <c r="N624" s="303" t="s">
        <v>5</v>
      </c>
      <c r="O624" s="821" t="s">
        <v>6</v>
      </c>
      <c r="P624" s="821" t="s">
        <v>7</v>
      </c>
      <c r="Q624" s="114"/>
      <c r="S624" s="118"/>
      <c r="T624" s="118"/>
      <c r="U624" s="524"/>
      <c r="V624" s="303"/>
      <c r="W624" s="821"/>
      <c r="X624" s="821"/>
    </row>
    <row r="625" spans="1:24" ht="15.75">
      <c r="A625" s="533" t="s">
        <v>2727</v>
      </c>
      <c r="B625" s="533">
        <v>14</v>
      </c>
      <c r="C625" s="533" t="s">
        <v>542</v>
      </c>
      <c r="D625" s="572" t="s">
        <v>1916</v>
      </c>
      <c r="E625" s="571" t="s">
        <v>1248</v>
      </c>
      <c r="F625" s="533" t="str">
        <f t="shared" si="321"/>
        <v>EL</v>
      </c>
      <c r="G625" s="533" t="s">
        <v>2725</v>
      </c>
      <c r="H625" s="533">
        <v>624</v>
      </c>
      <c r="I625" s="533" t="str">
        <f t="shared" si="342"/>
        <v>124813 - ENTRANCE FLOOR MATS AND FRAME</v>
      </c>
      <c r="J625" s="533" t="str">
        <f t="shared" si="342"/>
        <v>124813 - ENTRANCE FLOOR MATS AND FRAME</v>
      </c>
      <c r="K625" s="120"/>
      <c r="L625" s="120"/>
      <c r="M625" s="119"/>
      <c r="N625" s="112"/>
      <c r="O625" s="822"/>
      <c r="P625" s="822" t="s">
        <v>543</v>
      </c>
      <c r="Q625" s="113"/>
      <c r="S625" s="120"/>
      <c r="T625" s="120"/>
      <c r="U625" s="119"/>
      <c r="V625" s="112"/>
      <c r="W625" s="822"/>
      <c r="X625" s="822"/>
    </row>
    <row r="626" spans="1:24" ht="15.75">
      <c r="A626" s="533" t="s">
        <v>2727</v>
      </c>
      <c r="B626" s="533">
        <v>14</v>
      </c>
      <c r="C626" s="533" t="s">
        <v>542</v>
      </c>
      <c r="D626" s="572" t="s">
        <v>1916</v>
      </c>
      <c r="E626" s="571" t="s">
        <v>1248</v>
      </c>
      <c r="F626" s="533" t="str">
        <f t="shared" si="321"/>
        <v>EL</v>
      </c>
      <c r="G626" s="533" t="s">
        <v>2725</v>
      </c>
      <c r="H626" s="533">
        <v>625</v>
      </c>
      <c r="I626" s="533" t="str">
        <f t="shared" ref="I626:I627" si="346">L626</f>
        <v>142100 - ELECTRIC TRACTION ELEVATORS</v>
      </c>
      <c r="J626" s="533" t="str">
        <f t="shared" ref="J626:J627" si="347">L626</f>
        <v>142100 - ELECTRIC TRACTION ELEVATORS</v>
      </c>
      <c r="K626" s="637"/>
      <c r="L626" s="637" t="s">
        <v>544</v>
      </c>
      <c r="M626" s="638"/>
      <c r="N626" s="453"/>
      <c r="O626" s="823"/>
      <c r="P626" s="824"/>
      <c r="Q626" s="455"/>
      <c r="S626" s="637"/>
      <c r="T626" s="637"/>
      <c r="U626" s="638"/>
      <c r="V626" s="453"/>
      <c r="W626" s="823"/>
      <c r="X626" s="824"/>
    </row>
    <row r="627" spans="1:24" ht="15.75">
      <c r="A627" s="533" t="s">
        <v>2727</v>
      </c>
      <c r="B627" s="533">
        <v>14</v>
      </c>
      <c r="C627" s="533" t="s">
        <v>542</v>
      </c>
      <c r="D627" s="572" t="s">
        <v>1916</v>
      </c>
      <c r="E627" s="571" t="str">
        <f t="shared" ref="E627:E631" si="348">E626</f>
        <v xml:space="preserve"> ELECTRIC TRACTION ELEVATORS</v>
      </c>
      <c r="F627" s="533" t="str">
        <f t="shared" si="321"/>
        <v>EL</v>
      </c>
      <c r="G627" s="533" t="s">
        <v>2725</v>
      </c>
      <c r="H627" s="533">
        <v>626</v>
      </c>
      <c r="I627" s="533" t="str">
        <f t="shared" si="346"/>
        <v>Passenger, bed, &amp; service lifts, including all necessary controls and accessories</v>
      </c>
      <c r="J627" s="533" t="str">
        <f t="shared" si="347"/>
        <v>Passenger, bed, &amp; service lifts, including all necessary controls and accessories</v>
      </c>
      <c r="K627" s="637"/>
      <c r="L627" s="637" t="s">
        <v>545</v>
      </c>
      <c r="M627" s="639"/>
      <c r="N627" s="453"/>
      <c r="O627" s="823"/>
      <c r="P627" s="824"/>
      <c r="Q627" s="455"/>
      <c r="S627" s="637"/>
      <c r="T627" s="637"/>
      <c r="U627" s="639"/>
      <c r="V627" s="453"/>
      <c r="W627" s="823"/>
      <c r="X627" s="824"/>
    </row>
    <row r="628" spans="1:24" ht="15.75">
      <c r="A628" s="533" t="s">
        <v>2727</v>
      </c>
      <c r="B628" s="533">
        <v>14</v>
      </c>
      <c r="C628" s="533" t="s">
        <v>542</v>
      </c>
      <c r="D628" s="572" t="s">
        <v>1916</v>
      </c>
      <c r="E628" s="571" t="str">
        <f t="shared" si="348"/>
        <v xml:space="preserve"> ELECTRIC TRACTION ELEVATORS</v>
      </c>
      <c r="F628" s="533" t="str">
        <f t="shared" si="321"/>
        <v>EL</v>
      </c>
      <c r="G628" s="533" t="s">
        <v>2722</v>
      </c>
      <c r="H628" s="533">
        <v>627</v>
      </c>
      <c r="I628" s="533" t="str">
        <f t="shared" ref="I628:J636" si="349">I626</f>
        <v>142100 - ELECTRIC TRACTION ELEVATORS</v>
      </c>
      <c r="J628" s="533" t="str">
        <f t="shared" si="349"/>
        <v>142100 - ELECTRIC TRACTION ELEVATORS</v>
      </c>
      <c r="K628" s="640" t="s">
        <v>13</v>
      </c>
      <c r="L628" s="640" t="s">
        <v>546</v>
      </c>
      <c r="M628" s="578">
        <v>1</v>
      </c>
      <c r="N628" s="453" t="s">
        <v>39</v>
      </c>
      <c r="O628" s="823"/>
      <c r="P628" s="824"/>
      <c r="Q628" s="25">
        <f t="shared" ref="Q628:Q630" si="350">O628</f>
        <v>0</v>
      </c>
      <c r="R628" s="729">
        <f t="shared" ref="R628:R630" si="351">P628</f>
        <v>0</v>
      </c>
      <c r="S628" s="640"/>
      <c r="T628" s="640"/>
      <c r="U628" s="578"/>
      <c r="V628" s="453"/>
      <c r="W628" s="823"/>
      <c r="X628" s="824"/>
    </row>
    <row r="629" spans="1:24" ht="15.75">
      <c r="A629" s="533" t="s">
        <v>2727</v>
      </c>
      <c r="B629" s="533">
        <v>14</v>
      </c>
      <c r="C629" s="533" t="s">
        <v>542</v>
      </c>
      <c r="D629" s="572" t="s">
        <v>1916</v>
      </c>
      <c r="E629" s="571" t="str">
        <f t="shared" si="348"/>
        <v xml:space="preserve"> ELECTRIC TRACTION ELEVATORS</v>
      </c>
      <c r="F629" s="533" t="str">
        <f t="shared" si="321"/>
        <v>EL</v>
      </c>
      <c r="G629" s="533" t="s">
        <v>2722</v>
      </c>
      <c r="H629" s="533">
        <v>628</v>
      </c>
      <c r="I629" s="533" t="str">
        <f t="shared" si="349"/>
        <v>Passenger, bed, &amp; service lifts, including all necessary controls and accessories</v>
      </c>
      <c r="J629" s="533" t="str">
        <f t="shared" si="349"/>
        <v>Passenger, bed, &amp; service lifts, including all necessary controls and accessories</v>
      </c>
      <c r="K629" s="640" t="s">
        <v>15</v>
      </c>
      <c r="L629" s="640" t="s">
        <v>547</v>
      </c>
      <c r="M629" s="578">
        <v>1</v>
      </c>
      <c r="N629" s="453" t="s">
        <v>39</v>
      </c>
      <c r="O629" s="823"/>
      <c r="P629" s="824"/>
      <c r="Q629" s="25">
        <f t="shared" si="350"/>
        <v>0</v>
      </c>
      <c r="R629" s="729">
        <f t="shared" si="351"/>
        <v>0</v>
      </c>
      <c r="S629" s="640"/>
      <c r="T629" s="640"/>
      <c r="U629" s="578"/>
      <c r="V629" s="453"/>
      <c r="W629" s="823"/>
      <c r="X629" s="824"/>
    </row>
    <row r="630" spans="1:24" ht="15.75">
      <c r="A630" s="533" t="s">
        <v>2727</v>
      </c>
      <c r="B630" s="533">
        <v>14</v>
      </c>
      <c r="C630" s="533" t="s">
        <v>542</v>
      </c>
      <c r="D630" s="572" t="s">
        <v>1916</v>
      </c>
      <c r="E630" s="571" t="str">
        <f t="shared" si="348"/>
        <v xml:space="preserve"> ELECTRIC TRACTION ELEVATORS</v>
      </c>
      <c r="F630" s="533" t="str">
        <f t="shared" si="321"/>
        <v>EL</v>
      </c>
      <c r="G630" s="533" t="s">
        <v>2722</v>
      </c>
      <c r="H630" s="533">
        <v>629</v>
      </c>
      <c r="I630" s="533" t="str">
        <f t="shared" si="349"/>
        <v>142100 - ELECTRIC TRACTION ELEVATORS</v>
      </c>
      <c r="J630" s="533" t="str">
        <f t="shared" si="349"/>
        <v>142100 - ELECTRIC TRACTION ELEVATORS</v>
      </c>
      <c r="K630" s="640" t="s">
        <v>17</v>
      </c>
      <c r="L630" s="640" t="s">
        <v>548</v>
      </c>
      <c r="M630" s="578">
        <v>1</v>
      </c>
      <c r="N630" s="453" t="s">
        <v>39</v>
      </c>
      <c r="O630" s="823"/>
      <c r="P630" s="824"/>
      <c r="Q630" s="25">
        <f t="shared" si="350"/>
        <v>0</v>
      </c>
      <c r="R630" s="729">
        <f t="shared" si="351"/>
        <v>0</v>
      </c>
      <c r="S630" s="640"/>
      <c r="T630" s="640"/>
      <c r="U630" s="578"/>
      <c r="V630" s="453"/>
      <c r="W630" s="823"/>
      <c r="X630" s="824"/>
    </row>
    <row r="631" spans="1:24" ht="15.75">
      <c r="A631" s="533" t="s">
        <v>2727</v>
      </c>
      <c r="B631" s="533">
        <v>14</v>
      </c>
      <c r="C631" s="533" t="s">
        <v>542</v>
      </c>
      <c r="D631" s="572" t="s">
        <v>1916</v>
      </c>
      <c r="E631" s="571" t="str">
        <f t="shared" si="348"/>
        <v xml:space="preserve"> ELECTRIC TRACTION ELEVATORS</v>
      </c>
      <c r="F631" s="533" t="str">
        <f t="shared" si="321"/>
        <v>EL</v>
      </c>
      <c r="G631" s="533" t="s">
        <v>2725</v>
      </c>
      <c r="H631" s="533">
        <v>630</v>
      </c>
      <c r="I631" s="533" t="str">
        <f t="shared" si="349"/>
        <v>Passenger, bed, &amp; service lifts, including all necessary controls and accessories</v>
      </c>
      <c r="J631" s="533" t="str">
        <f t="shared" si="349"/>
        <v>Passenger, bed, &amp; service lifts, including all necessary controls and accessories</v>
      </c>
      <c r="K631" s="118" t="s">
        <v>549</v>
      </c>
      <c r="L631" s="118"/>
      <c r="M631" s="119"/>
      <c r="N631" s="112"/>
      <c r="O631" s="822"/>
      <c r="P631" s="751"/>
      <c r="Q631" s="456"/>
      <c r="S631" s="118"/>
      <c r="T631" s="118"/>
      <c r="U631" s="119"/>
      <c r="V631" s="112"/>
      <c r="W631" s="822"/>
      <c r="X631" s="751"/>
    </row>
    <row r="632" spans="1:24" ht="15.75">
      <c r="A632" s="533" t="s">
        <v>2727</v>
      </c>
      <c r="B632" s="533">
        <v>14</v>
      </c>
      <c r="C632" s="533" t="s">
        <v>542</v>
      </c>
      <c r="D632" s="10" t="s">
        <v>22</v>
      </c>
      <c r="E632" s="10" t="s">
        <v>22</v>
      </c>
      <c r="G632" s="533" t="s">
        <v>2724</v>
      </c>
      <c r="H632" s="533">
        <v>631</v>
      </c>
      <c r="I632" s="533" t="str">
        <f t="shared" si="349"/>
        <v>142100 - ELECTRIC TRACTION ELEVATORS</v>
      </c>
      <c r="J632" s="533" t="str">
        <f t="shared" si="349"/>
        <v>142100 - ELECTRIC TRACTION ELEVATORS</v>
      </c>
      <c r="K632" s="120" t="s">
        <v>22</v>
      </c>
      <c r="L632" s="120"/>
      <c r="M632" s="119"/>
      <c r="N632" s="112"/>
      <c r="O632" s="822" t="s">
        <v>543</v>
      </c>
      <c r="P632" s="748"/>
      <c r="Q632" s="457"/>
      <c r="S632" s="120"/>
      <c r="T632" s="120"/>
      <c r="U632" s="119"/>
      <c r="V632" s="112"/>
      <c r="W632" s="822"/>
      <c r="X632" s="748"/>
    </row>
    <row r="633" spans="1:24" ht="15.75">
      <c r="A633" s="533" t="s">
        <v>2727</v>
      </c>
      <c r="B633" s="533">
        <v>21</v>
      </c>
      <c r="C633" s="533" t="s">
        <v>551</v>
      </c>
      <c r="D633" s="572" t="s">
        <v>2744</v>
      </c>
      <c r="E633" s="571" t="s">
        <v>1311</v>
      </c>
      <c r="F633" s="533" t="s">
        <v>1821</v>
      </c>
      <c r="G633" s="533" t="s">
        <v>2725</v>
      </c>
      <c r="H633" s="533">
        <v>632</v>
      </c>
      <c r="I633" s="533" t="str">
        <f t="shared" si="349"/>
        <v>Passenger, bed, &amp; service lifts, including all necessary controls and accessories</v>
      </c>
      <c r="J633" s="533" t="str">
        <f t="shared" si="349"/>
        <v>Passenger, bed, &amp; service lifts, including all necessary controls and accessories</v>
      </c>
      <c r="K633" s="10"/>
      <c r="L633" s="10"/>
      <c r="M633" s="75" t="s">
        <v>550</v>
      </c>
      <c r="N633" s="196"/>
      <c r="O633" s="825"/>
      <c r="P633" s="826"/>
      <c r="Q633" s="99"/>
      <c r="S633" s="10"/>
      <c r="T633" s="10"/>
      <c r="U633" s="75"/>
      <c r="V633" s="196"/>
      <c r="W633" s="825"/>
      <c r="X633" s="826"/>
    </row>
    <row r="634" spans="1:24" ht="15.75">
      <c r="A634" s="533" t="s">
        <v>2727</v>
      </c>
      <c r="B634" s="533">
        <v>21</v>
      </c>
      <c r="C634" s="533" t="s">
        <v>551</v>
      </c>
      <c r="D634" s="572" t="s">
        <v>2744</v>
      </c>
      <c r="E634" s="571" t="s">
        <v>1311</v>
      </c>
      <c r="F634" s="533" t="s">
        <v>1821</v>
      </c>
      <c r="G634" s="533" t="s">
        <v>2725</v>
      </c>
      <c r="H634" s="533">
        <v>633</v>
      </c>
      <c r="I634" s="533" t="str">
        <f t="shared" si="349"/>
        <v>142100 - ELECTRIC TRACTION ELEVATORS</v>
      </c>
      <c r="J634" s="533" t="str">
        <f t="shared" si="349"/>
        <v>142100 - ELECTRIC TRACTION ELEVATORS</v>
      </c>
      <c r="K634" s="10"/>
      <c r="L634" s="10"/>
      <c r="M634" s="75" t="s">
        <v>551</v>
      </c>
      <c r="N634" s="196"/>
      <c r="O634" s="825"/>
      <c r="P634" s="826"/>
      <c r="Q634" s="99"/>
      <c r="S634" s="10"/>
      <c r="T634" s="10"/>
      <c r="U634" s="75"/>
      <c r="V634" s="196"/>
      <c r="W634" s="825"/>
      <c r="X634" s="826"/>
    </row>
    <row r="635" spans="1:24" ht="15.75">
      <c r="A635" s="533" t="s">
        <v>2727</v>
      </c>
      <c r="B635" s="533">
        <v>21</v>
      </c>
      <c r="C635" s="533" t="s">
        <v>551</v>
      </c>
      <c r="D635" s="572" t="s">
        <v>2744</v>
      </c>
      <c r="E635" s="571" t="s">
        <v>1311</v>
      </c>
      <c r="F635" s="533" t="s">
        <v>1821</v>
      </c>
      <c r="G635" s="533" t="s">
        <v>2725</v>
      </c>
      <c r="H635" s="533">
        <v>634</v>
      </c>
      <c r="I635" s="533" t="str">
        <f t="shared" si="349"/>
        <v>Passenger, bed, &amp; service lifts, including all necessary controls and accessories</v>
      </c>
      <c r="J635" s="533" t="str">
        <f t="shared" si="349"/>
        <v>Passenger, bed, &amp; service lifts, including all necessary controls and accessories</v>
      </c>
      <c r="K635" s="31" t="s">
        <v>2</v>
      </c>
      <c r="L635" s="31" t="s">
        <v>25</v>
      </c>
      <c r="M635" s="121" t="s">
        <v>4</v>
      </c>
      <c r="N635" s="122" t="s">
        <v>5</v>
      </c>
      <c r="O635" s="825" t="s">
        <v>6</v>
      </c>
      <c r="P635" s="827" t="s">
        <v>7</v>
      </c>
      <c r="Q635" s="121"/>
      <c r="S635" s="31"/>
      <c r="T635" s="31"/>
      <c r="U635" s="121"/>
      <c r="V635" s="122"/>
      <c r="W635" s="825"/>
      <c r="X635" s="827"/>
    </row>
    <row r="636" spans="1:24" ht="15.75">
      <c r="A636" s="533" t="s">
        <v>2727</v>
      </c>
      <c r="B636" s="533">
        <v>21</v>
      </c>
      <c r="C636" s="533" t="s">
        <v>551</v>
      </c>
      <c r="D636" s="572" t="s">
        <v>2744</v>
      </c>
      <c r="E636" s="571" t="s">
        <v>1311</v>
      </c>
      <c r="F636" s="533" t="s">
        <v>1821</v>
      </c>
      <c r="G636" s="533" t="s">
        <v>2725</v>
      </c>
      <c r="H636" s="533">
        <v>635</v>
      </c>
      <c r="I636" s="533" t="str">
        <f t="shared" si="349"/>
        <v>142100 - ELECTRIC TRACTION ELEVATORS</v>
      </c>
      <c r="J636" s="533" t="str">
        <f t="shared" si="349"/>
        <v>142100 - ELECTRIC TRACTION ELEVATORS</v>
      </c>
      <c r="K636" s="35"/>
      <c r="L636" s="35"/>
      <c r="M636" s="160"/>
      <c r="N636" s="123"/>
      <c r="O636" s="825"/>
      <c r="P636" s="828" t="s">
        <v>8</v>
      </c>
      <c r="Q636" s="33"/>
      <c r="S636" s="35"/>
      <c r="T636" s="35"/>
      <c r="U636" s="160"/>
      <c r="V636" s="123"/>
      <c r="W636" s="825"/>
      <c r="X636" s="828"/>
    </row>
    <row r="637" spans="1:24" ht="15.75">
      <c r="A637" s="533" t="s">
        <v>2727</v>
      </c>
      <c r="B637" s="533">
        <v>21</v>
      </c>
      <c r="C637" s="533" t="s">
        <v>551</v>
      </c>
      <c r="D637" s="572" t="s">
        <v>2744</v>
      </c>
      <c r="E637" s="571" t="s">
        <v>1311</v>
      </c>
      <c r="F637" s="533" t="s">
        <v>1821</v>
      </c>
      <c r="G637" s="533" t="s">
        <v>2725</v>
      </c>
      <c r="H637" s="533">
        <v>636</v>
      </c>
      <c r="I637" s="533" t="str">
        <f t="shared" ref="I637:I638" si="352">L637</f>
        <v>211100 - FACILITY FIRE-SUPPRESSION WATER- SERVICE PIPING</v>
      </c>
      <c r="J637" s="533" t="str">
        <f t="shared" ref="J637:J639" si="353">L637</f>
        <v>211100 - FACILITY FIRE-SUPPRESSION WATER- SERVICE PIPING</v>
      </c>
      <c r="K637" s="1"/>
      <c r="L637" s="1" t="s">
        <v>552</v>
      </c>
      <c r="M637" s="627"/>
      <c r="N637" s="101"/>
      <c r="O637" s="825"/>
      <c r="P637" s="829"/>
      <c r="Q637" s="4"/>
      <c r="S637" s="1"/>
      <c r="T637" s="1"/>
      <c r="U637" s="627"/>
      <c r="V637" s="101"/>
      <c r="W637" s="825"/>
      <c r="X637" s="829"/>
    </row>
    <row r="638" spans="1:24" ht="15.75">
      <c r="A638" s="533" t="s">
        <v>2727</v>
      </c>
      <c r="B638" s="533">
        <v>21</v>
      </c>
      <c r="C638" s="533" t="s">
        <v>551</v>
      </c>
      <c r="D638" s="572" t="s">
        <v>2744</v>
      </c>
      <c r="E638" s="571" t="str">
        <f t="shared" ref="E638:E675" si="354">E637</f>
        <v>FACILITY FIRE-SUPPRESSION WATER- SERVICE PIPING</v>
      </c>
      <c r="F638" s="533" t="s">
        <v>1821</v>
      </c>
      <c r="G638" s="533" t="s">
        <v>2725</v>
      </c>
      <c r="H638" s="533">
        <v>637</v>
      </c>
      <c r="I638" s="533" t="str">
        <f t="shared" si="352"/>
        <v>Standpipes and wet-pipe sprinlers</v>
      </c>
      <c r="J638" s="533" t="s">
        <v>554</v>
      </c>
      <c r="K638" s="1"/>
      <c r="L638" s="1" t="s">
        <v>553</v>
      </c>
      <c r="M638" s="627"/>
      <c r="N638" s="101"/>
      <c r="O638" s="825"/>
      <c r="P638" s="829"/>
      <c r="Q638" s="4"/>
      <c r="S638" s="1"/>
      <c r="T638" s="1"/>
      <c r="U638" s="627"/>
      <c r="V638" s="101"/>
      <c r="W638" s="825"/>
      <c r="X638" s="829"/>
    </row>
    <row r="639" spans="1:24" ht="15.75">
      <c r="A639" s="533" t="s">
        <v>2727</v>
      </c>
      <c r="B639" s="533">
        <v>21</v>
      </c>
      <c r="C639" s="533" t="s">
        <v>551</v>
      </c>
      <c r="D639" s="572" t="s">
        <v>2744</v>
      </c>
      <c r="E639" s="571" t="str">
        <f t="shared" si="354"/>
        <v>FACILITY FIRE-SUPPRESSION WATER- SERVICE PIPING</v>
      </c>
      <c r="F639" s="533" t="s">
        <v>1821</v>
      </c>
      <c r="G639" s="533" t="s">
        <v>2725</v>
      </c>
      <c r="H639" s="533">
        <v>638</v>
      </c>
      <c r="I639" s="533" t="s">
        <v>553</v>
      </c>
      <c r="J639" s="533" t="str">
        <f t="shared" si="353"/>
        <v>Black Steel Pipes and fittings</v>
      </c>
      <c r="K639" s="1"/>
      <c r="L639" s="1" t="s">
        <v>554</v>
      </c>
      <c r="M639" s="627"/>
      <c r="N639" s="101"/>
      <c r="O639" s="825"/>
      <c r="P639" s="829"/>
      <c r="Q639" s="4"/>
      <c r="S639" s="1"/>
      <c r="T639" s="1"/>
      <c r="U639" s="627"/>
      <c r="V639" s="101"/>
      <c r="W639" s="825"/>
      <c r="X639" s="829"/>
    </row>
    <row r="640" spans="1:24" ht="16.5" thickBot="1">
      <c r="A640" s="533" t="s">
        <v>2727</v>
      </c>
      <c r="B640" s="533">
        <v>21</v>
      </c>
      <c r="C640" s="533" t="s">
        <v>551</v>
      </c>
      <c r="D640" s="572" t="s">
        <v>2744</v>
      </c>
      <c r="E640" s="571" t="str">
        <f t="shared" si="354"/>
        <v>FACILITY FIRE-SUPPRESSION WATER- SERVICE PIPING</v>
      </c>
      <c r="F640" s="533" t="s">
        <v>1821</v>
      </c>
      <c r="G640" s="533" t="s">
        <v>2722</v>
      </c>
      <c r="H640" s="533">
        <v>639</v>
      </c>
      <c r="I640" s="533" t="str">
        <f t="shared" ref="I640:J647" si="355">I638</f>
        <v>Standpipes and wet-pipe sprinlers</v>
      </c>
      <c r="J640" s="533" t="str">
        <f t="shared" si="355"/>
        <v>Black Steel Pipes and fittings</v>
      </c>
      <c r="K640" s="1" t="s">
        <v>13</v>
      </c>
      <c r="L640" s="1" t="s">
        <v>555</v>
      </c>
      <c r="M640" s="29">
        <v>480</v>
      </c>
      <c r="N640" s="101" t="s">
        <v>95</v>
      </c>
      <c r="O640" s="825">
        <v>16.8</v>
      </c>
      <c r="P640" s="748">
        <f t="shared" ref="P640:P644" si="356">O640*M640</f>
        <v>8064</v>
      </c>
      <c r="Q640" s="25">
        <f t="shared" ref="Q640:Q647" si="357">O640</f>
        <v>16.8</v>
      </c>
      <c r="R640" s="729">
        <f t="shared" ref="R640:R647" si="358">P640</f>
        <v>8064</v>
      </c>
      <c r="S640" s="1"/>
      <c r="T640" s="1"/>
      <c r="U640" s="29"/>
      <c r="V640" s="101"/>
      <c r="W640" s="825"/>
      <c r="X640" s="748"/>
    </row>
    <row r="641" spans="1:24" ht="15.75">
      <c r="A641" s="533" t="s">
        <v>2727</v>
      </c>
      <c r="B641" s="533">
        <v>21</v>
      </c>
      <c r="C641" s="533" t="s">
        <v>551</v>
      </c>
      <c r="D641" s="572" t="s">
        <v>2744</v>
      </c>
      <c r="E641" s="571" t="str">
        <f t="shared" si="354"/>
        <v>FACILITY FIRE-SUPPRESSION WATER- SERVICE PIPING</v>
      </c>
      <c r="F641" s="533" t="s">
        <v>1821</v>
      </c>
      <c r="G641" s="533" t="s">
        <v>2722</v>
      </c>
      <c r="H641" s="533">
        <v>640</v>
      </c>
      <c r="I641" s="533" t="str">
        <f t="shared" si="355"/>
        <v>Standpipes and wet-pipe sprinlers</v>
      </c>
      <c r="J641" s="533" t="str">
        <f t="shared" si="355"/>
        <v>Black Steel Pipes and fittings</v>
      </c>
      <c r="K641" s="1" t="s">
        <v>15</v>
      </c>
      <c r="L641" s="1" t="s">
        <v>556</v>
      </c>
      <c r="M641" s="29">
        <v>22</v>
      </c>
      <c r="N641" s="251" t="s">
        <v>95</v>
      </c>
      <c r="O641" s="825">
        <v>19</v>
      </c>
      <c r="P641" s="748">
        <f t="shared" si="356"/>
        <v>418</v>
      </c>
      <c r="Q641" s="25">
        <f t="shared" si="357"/>
        <v>19</v>
      </c>
      <c r="R641" s="729">
        <f t="shared" si="358"/>
        <v>418</v>
      </c>
      <c r="S641" s="1"/>
      <c r="T641" s="1"/>
      <c r="U641" s="29"/>
      <c r="V641" s="251"/>
      <c r="W641" s="825"/>
      <c r="X641" s="748"/>
    </row>
    <row r="642" spans="1:24" ht="15.75">
      <c r="A642" s="533" t="s">
        <v>2727</v>
      </c>
      <c r="B642" s="533">
        <v>21</v>
      </c>
      <c r="C642" s="533" t="s">
        <v>551</v>
      </c>
      <c r="D642" s="572" t="s">
        <v>2744</v>
      </c>
      <c r="E642" s="571" t="str">
        <f t="shared" si="354"/>
        <v>FACILITY FIRE-SUPPRESSION WATER- SERVICE PIPING</v>
      </c>
      <c r="F642" s="533" t="s">
        <v>1821</v>
      </c>
      <c r="G642" s="533" t="s">
        <v>2722</v>
      </c>
      <c r="H642" s="533">
        <v>641</v>
      </c>
      <c r="I642" s="533" t="str">
        <f t="shared" si="355"/>
        <v>Standpipes and wet-pipe sprinlers</v>
      </c>
      <c r="J642" s="533" t="str">
        <f t="shared" si="355"/>
        <v>Black Steel Pipes and fittings</v>
      </c>
      <c r="K642" s="1" t="s">
        <v>17</v>
      </c>
      <c r="L642" s="1" t="s">
        <v>557</v>
      </c>
      <c r="M642" s="29">
        <v>30</v>
      </c>
      <c r="N642" s="252" t="s">
        <v>95</v>
      </c>
      <c r="O642" s="825">
        <v>24</v>
      </c>
      <c r="P642" s="748">
        <f t="shared" si="356"/>
        <v>720</v>
      </c>
      <c r="Q642" s="25">
        <f t="shared" si="357"/>
        <v>24</v>
      </c>
      <c r="R642" s="729">
        <f t="shared" si="358"/>
        <v>720</v>
      </c>
      <c r="S642" s="1"/>
      <c r="T642" s="1"/>
      <c r="U642" s="29"/>
      <c r="V642" s="252"/>
      <c r="W642" s="825"/>
      <c r="X642" s="748"/>
    </row>
    <row r="643" spans="1:24" ht="15.75">
      <c r="A643" s="533" t="s">
        <v>2727</v>
      </c>
      <c r="B643" s="533">
        <v>21</v>
      </c>
      <c r="C643" s="533" t="s">
        <v>551</v>
      </c>
      <c r="D643" s="572" t="s">
        <v>2744</v>
      </c>
      <c r="E643" s="571" t="str">
        <f t="shared" si="354"/>
        <v>FACILITY FIRE-SUPPRESSION WATER- SERVICE PIPING</v>
      </c>
      <c r="F643" s="533" t="s">
        <v>1821</v>
      </c>
      <c r="G643" s="533" t="s">
        <v>2722</v>
      </c>
      <c r="H643" s="533">
        <v>642</v>
      </c>
      <c r="I643" s="533" t="str">
        <f t="shared" si="355"/>
        <v>Standpipes and wet-pipe sprinlers</v>
      </c>
      <c r="J643" s="533" t="str">
        <f t="shared" si="355"/>
        <v>Black Steel Pipes and fittings</v>
      </c>
      <c r="K643" s="1" t="s">
        <v>19</v>
      </c>
      <c r="L643" s="1" t="s">
        <v>558</v>
      </c>
      <c r="M643" s="29">
        <v>50</v>
      </c>
      <c r="N643" s="252" t="s">
        <v>95</v>
      </c>
      <c r="O643" s="825">
        <v>32</v>
      </c>
      <c r="P643" s="748">
        <f t="shared" si="356"/>
        <v>1600</v>
      </c>
      <c r="Q643" s="25">
        <f t="shared" si="357"/>
        <v>32</v>
      </c>
      <c r="R643" s="729">
        <f t="shared" si="358"/>
        <v>1600</v>
      </c>
      <c r="S643" s="1"/>
      <c r="T643" s="1"/>
      <c r="U643" s="29"/>
      <c r="V643" s="252"/>
      <c r="W643" s="825"/>
      <c r="X643" s="748"/>
    </row>
    <row r="644" spans="1:24" ht="16.5" thickBot="1">
      <c r="A644" s="533" t="s">
        <v>2727</v>
      </c>
      <c r="B644" s="533">
        <v>21</v>
      </c>
      <c r="C644" s="533" t="s">
        <v>551</v>
      </c>
      <c r="D644" s="572" t="s">
        <v>2744</v>
      </c>
      <c r="E644" s="571" t="str">
        <f t="shared" si="354"/>
        <v>FACILITY FIRE-SUPPRESSION WATER- SERVICE PIPING</v>
      </c>
      <c r="F644" s="533" t="s">
        <v>1821</v>
      </c>
      <c r="G644" s="533" t="s">
        <v>2722</v>
      </c>
      <c r="H644" s="533">
        <v>643</v>
      </c>
      <c r="I644" s="533" t="str">
        <f t="shared" si="355"/>
        <v>Standpipes and wet-pipe sprinlers</v>
      </c>
      <c r="J644" s="533" t="str">
        <f t="shared" si="355"/>
        <v>Black Steel Pipes and fittings</v>
      </c>
      <c r="K644" s="1" t="s">
        <v>20</v>
      </c>
      <c r="L644" s="1" t="s">
        <v>559</v>
      </c>
      <c r="M644" s="29">
        <v>20</v>
      </c>
      <c r="N644" s="253" t="s">
        <v>95</v>
      </c>
      <c r="O644" s="825">
        <v>43</v>
      </c>
      <c r="P644" s="748">
        <f t="shared" si="356"/>
        <v>860</v>
      </c>
      <c r="Q644" s="25">
        <f t="shared" si="357"/>
        <v>43</v>
      </c>
      <c r="R644" s="729">
        <f t="shared" si="358"/>
        <v>860</v>
      </c>
      <c r="S644" s="1"/>
      <c r="T644" s="1"/>
      <c r="U644" s="29"/>
      <c r="V644" s="253"/>
      <c r="W644" s="825"/>
      <c r="X644" s="748"/>
    </row>
    <row r="645" spans="1:24" ht="16.5" thickBot="1">
      <c r="A645" s="533" t="s">
        <v>2727</v>
      </c>
      <c r="B645" s="533">
        <v>21</v>
      </c>
      <c r="C645" s="533" t="s">
        <v>551</v>
      </c>
      <c r="D645" s="572" t="s">
        <v>2744</v>
      </c>
      <c r="E645" s="571" t="str">
        <f t="shared" si="354"/>
        <v>FACILITY FIRE-SUPPRESSION WATER- SERVICE PIPING</v>
      </c>
      <c r="F645" s="533" t="s">
        <v>1821</v>
      </c>
      <c r="G645" s="533" t="s">
        <v>2722</v>
      </c>
      <c r="H645" s="533">
        <v>644</v>
      </c>
      <c r="I645" s="533" t="str">
        <f t="shared" si="355"/>
        <v>Standpipes and wet-pipe sprinlers</v>
      </c>
      <c r="J645" s="533" t="str">
        <f t="shared" si="355"/>
        <v>Black Steel Pipes and fittings</v>
      </c>
      <c r="K645" s="269" t="s">
        <v>21</v>
      </c>
      <c r="L645" s="269" t="s">
        <v>560</v>
      </c>
      <c r="M645" s="278">
        <v>21</v>
      </c>
      <c r="N645" s="249" t="s">
        <v>95</v>
      </c>
      <c r="O645" s="825"/>
      <c r="P645" s="830"/>
      <c r="Q645" s="25">
        <f t="shared" si="357"/>
        <v>0</v>
      </c>
      <c r="R645" s="729">
        <f t="shared" si="358"/>
        <v>0</v>
      </c>
      <c r="S645" s="248"/>
      <c r="T645" s="248"/>
      <c r="U645" s="634"/>
      <c r="V645" s="249"/>
      <c r="W645" s="825"/>
      <c r="X645" s="830"/>
    </row>
    <row r="646" spans="1:24" ht="16.5" thickBot="1">
      <c r="A646" s="533" t="s">
        <v>2727</v>
      </c>
      <c r="B646" s="533">
        <v>21</v>
      </c>
      <c r="C646" s="533" t="s">
        <v>551</v>
      </c>
      <c r="D646" s="572" t="s">
        <v>2744</v>
      </c>
      <c r="E646" s="571" t="str">
        <f t="shared" si="354"/>
        <v>FACILITY FIRE-SUPPRESSION WATER- SERVICE PIPING</v>
      </c>
      <c r="F646" s="533" t="s">
        <v>1821</v>
      </c>
      <c r="G646" s="533" t="s">
        <v>2722</v>
      </c>
      <c r="H646" s="533">
        <v>645</v>
      </c>
      <c r="I646" s="533" t="str">
        <f t="shared" si="355"/>
        <v>Standpipes and wet-pipe sprinlers</v>
      </c>
      <c r="J646" s="533" t="str">
        <f t="shared" si="355"/>
        <v>Black Steel Pipes and fittings</v>
      </c>
      <c r="K646" s="1" t="s">
        <v>21</v>
      </c>
      <c r="L646" s="1" t="s">
        <v>561</v>
      </c>
      <c r="M646" s="29">
        <v>65</v>
      </c>
      <c r="N646" s="247" t="s">
        <v>95</v>
      </c>
      <c r="O646" s="825">
        <v>86</v>
      </c>
      <c r="P646" s="748">
        <f t="shared" ref="P646:P647" si="359">O646*M646</f>
        <v>5590</v>
      </c>
      <c r="Q646" s="25">
        <f t="shared" si="357"/>
        <v>86</v>
      </c>
      <c r="R646" s="729">
        <f t="shared" si="358"/>
        <v>5590</v>
      </c>
      <c r="S646" s="1"/>
      <c r="T646" s="1"/>
      <c r="U646" s="29"/>
      <c r="V646" s="247"/>
      <c r="W646" s="825"/>
      <c r="X646" s="748"/>
    </row>
    <row r="647" spans="1:24" ht="15.75">
      <c r="A647" s="533" t="s">
        <v>2727</v>
      </c>
      <c r="B647" s="533">
        <v>21</v>
      </c>
      <c r="C647" s="533" t="s">
        <v>551</v>
      </c>
      <c r="D647" s="572" t="s">
        <v>2744</v>
      </c>
      <c r="E647" s="571" t="str">
        <f t="shared" si="354"/>
        <v>FACILITY FIRE-SUPPRESSION WATER- SERVICE PIPING</v>
      </c>
      <c r="F647" s="533" t="s">
        <v>1821</v>
      </c>
      <c r="G647" s="533" t="s">
        <v>2722</v>
      </c>
      <c r="H647" s="533">
        <v>646</v>
      </c>
      <c r="I647" s="533" t="str">
        <f t="shared" si="355"/>
        <v>Standpipes and wet-pipe sprinlers</v>
      </c>
      <c r="J647" s="533" t="str">
        <f t="shared" si="355"/>
        <v>Black Steel Pipes and fittings</v>
      </c>
      <c r="K647" s="1" t="s">
        <v>45</v>
      </c>
      <c r="L647" s="1" t="s">
        <v>562</v>
      </c>
      <c r="M647" s="29">
        <v>19</v>
      </c>
      <c r="N647" s="101" t="s">
        <v>95</v>
      </c>
      <c r="O647" s="825">
        <v>115</v>
      </c>
      <c r="P647" s="748">
        <f t="shared" si="359"/>
        <v>2185</v>
      </c>
      <c r="Q647" s="25">
        <f t="shared" si="357"/>
        <v>115</v>
      </c>
      <c r="R647" s="729">
        <f t="shared" si="358"/>
        <v>2185</v>
      </c>
      <c r="S647" s="1"/>
      <c r="T647" s="1"/>
      <c r="U647" s="29"/>
      <c r="V647" s="101"/>
      <c r="W647" s="825"/>
      <c r="X647" s="748"/>
    </row>
    <row r="648" spans="1:24" ht="15.75">
      <c r="A648" s="533" t="s">
        <v>2727</v>
      </c>
      <c r="B648" s="533">
        <v>21</v>
      </c>
      <c r="C648" s="533" t="s">
        <v>551</v>
      </c>
      <c r="D648" s="572" t="s">
        <v>2744</v>
      </c>
      <c r="E648" s="571" t="str">
        <f t="shared" si="354"/>
        <v>FACILITY FIRE-SUPPRESSION WATER- SERVICE PIPING</v>
      </c>
      <c r="F648" s="533" t="s">
        <v>1821</v>
      </c>
      <c r="G648" s="533" t="s">
        <v>2725</v>
      </c>
      <c r="H648" s="533">
        <v>647</v>
      </c>
      <c r="I648" s="533" t="str">
        <f t="shared" ref="I648" si="360">L648</f>
        <v>Valves</v>
      </c>
      <c r="J648" s="533" t="s">
        <v>564</v>
      </c>
      <c r="K648" s="1"/>
      <c r="L648" s="1" t="s">
        <v>563</v>
      </c>
      <c r="M648" s="627"/>
      <c r="N648" s="101"/>
      <c r="O648" s="825"/>
      <c r="P648" s="829"/>
      <c r="Q648" s="4"/>
      <c r="S648" s="1"/>
      <c r="T648" s="1"/>
      <c r="U648" s="627"/>
      <c r="V648" s="101"/>
      <c r="W648" s="825"/>
      <c r="X648" s="829"/>
    </row>
    <row r="649" spans="1:24" ht="15.75">
      <c r="A649" s="533" t="s">
        <v>2727</v>
      </c>
      <c r="B649" s="533">
        <v>21</v>
      </c>
      <c r="C649" s="533" t="s">
        <v>551</v>
      </c>
      <c r="D649" s="572" t="s">
        <v>2744</v>
      </c>
      <c r="E649" s="571" t="str">
        <f t="shared" si="354"/>
        <v>FACILITY FIRE-SUPPRESSION WATER- SERVICE PIPING</v>
      </c>
      <c r="F649" s="533" t="s">
        <v>1821</v>
      </c>
      <c r="G649" s="533" t="s">
        <v>2725</v>
      </c>
      <c r="H649" s="533">
        <v>648</v>
      </c>
      <c r="I649" s="533" t="s">
        <v>563</v>
      </c>
      <c r="J649" s="533" t="str">
        <f t="shared" ref="J649" si="361">L649</f>
        <v>Gate valves</v>
      </c>
      <c r="K649" s="1"/>
      <c r="L649" s="1" t="s">
        <v>564</v>
      </c>
      <c r="M649" s="627"/>
      <c r="N649" s="101"/>
      <c r="O649" s="825"/>
      <c r="P649" s="829"/>
      <c r="Q649" s="4"/>
      <c r="S649" s="1"/>
      <c r="T649" s="1"/>
      <c r="U649" s="627"/>
      <c r="V649" s="101"/>
      <c r="W649" s="825"/>
      <c r="X649" s="829"/>
    </row>
    <row r="650" spans="1:24" ht="15.75">
      <c r="A650" s="533" t="s">
        <v>2727</v>
      </c>
      <c r="B650" s="533">
        <v>21</v>
      </c>
      <c r="C650" s="533" t="s">
        <v>551</v>
      </c>
      <c r="D650" s="572" t="s">
        <v>2744</v>
      </c>
      <c r="E650" s="571" t="str">
        <f t="shared" si="354"/>
        <v>FACILITY FIRE-SUPPRESSION WATER- SERVICE PIPING</v>
      </c>
      <c r="F650" s="533" t="s">
        <v>1821</v>
      </c>
      <c r="G650" s="533" t="s">
        <v>2722</v>
      </c>
      <c r="H650" s="533">
        <v>649</v>
      </c>
      <c r="I650" s="533" t="str">
        <f t="shared" ref="I650:J654" si="362">I648</f>
        <v>Valves</v>
      </c>
      <c r="J650" s="533" t="str">
        <f t="shared" si="362"/>
        <v>Gate valves</v>
      </c>
      <c r="K650" s="1" t="s">
        <v>48</v>
      </c>
      <c r="L650" s="1" t="s">
        <v>555</v>
      </c>
      <c r="M650" s="29">
        <v>1</v>
      </c>
      <c r="N650" s="101" t="s">
        <v>39</v>
      </c>
      <c r="O650" s="825">
        <v>36</v>
      </c>
      <c r="P650" s="748">
        <f t="shared" ref="P650:P654" si="363">O650*M650</f>
        <v>36</v>
      </c>
      <c r="Q650" s="25">
        <f t="shared" ref="Q650:Q654" si="364">O650</f>
        <v>36</v>
      </c>
      <c r="R650" s="729">
        <f t="shared" ref="R650:R654" si="365">P650</f>
        <v>36</v>
      </c>
      <c r="S650" s="1"/>
      <c r="T650" s="1"/>
      <c r="U650" s="29"/>
      <c r="V650" s="101"/>
      <c r="W650" s="825"/>
      <c r="X650" s="748"/>
    </row>
    <row r="651" spans="1:24" ht="15.75">
      <c r="A651" s="533" t="s">
        <v>2727</v>
      </c>
      <c r="B651" s="533">
        <v>21</v>
      </c>
      <c r="C651" s="533" t="s">
        <v>551</v>
      </c>
      <c r="D651" s="572" t="s">
        <v>2744</v>
      </c>
      <c r="E651" s="571" t="str">
        <f t="shared" si="354"/>
        <v>FACILITY FIRE-SUPPRESSION WATER- SERVICE PIPING</v>
      </c>
      <c r="F651" s="533" t="s">
        <v>1821</v>
      </c>
      <c r="G651" s="533" t="s">
        <v>2722</v>
      </c>
      <c r="H651" s="533">
        <v>650</v>
      </c>
      <c r="I651" s="533" t="str">
        <f t="shared" si="362"/>
        <v>Valves</v>
      </c>
      <c r="J651" s="533" t="str">
        <f t="shared" si="362"/>
        <v>Gate valves</v>
      </c>
      <c r="K651" s="1" t="s">
        <v>50</v>
      </c>
      <c r="L651" s="1" t="s">
        <v>557</v>
      </c>
      <c r="M651" s="29">
        <v>1</v>
      </c>
      <c r="N651" s="101" t="s">
        <v>39</v>
      </c>
      <c r="O651" s="825">
        <v>66</v>
      </c>
      <c r="P651" s="748">
        <f t="shared" si="363"/>
        <v>66</v>
      </c>
      <c r="Q651" s="25">
        <f t="shared" si="364"/>
        <v>66</v>
      </c>
      <c r="R651" s="729">
        <f t="shared" si="365"/>
        <v>66</v>
      </c>
      <c r="S651" s="1"/>
      <c r="T651" s="1"/>
      <c r="U651" s="29"/>
      <c r="V651" s="101"/>
      <c r="W651" s="825"/>
      <c r="X651" s="748"/>
    </row>
    <row r="652" spans="1:24" ht="15.75">
      <c r="A652" s="533" t="s">
        <v>2727</v>
      </c>
      <c r="B652" s="533">
        <v>21</v>
      </c>
      <c r="C652" s="533" t="s">
        <v>551</v>
      </c>
      <c r="D652" s="572" t="s">
        <v>2744</v>
      </c>
      <c r="E652" s="571" t="str">
        <f t="shared" si="354"/>
        <v>FACILITY FIRE-SUPPRESSION WATER- SERVICE PIPING</v>
      </c>
      <c r="F652" s="533" t="s">
        <v>1821</v>
      </c>
      <c r="G652" s="533" t="s">
        <v>2722</v>
      </c>
      <c r="H652" s="533">
        <v>651</v>
      </c>
      <c r="I652" s="533" t="str">
        <f t="shared" si="362"/>
        <v>Valves</v>
      </c>
      <c r="J652" s="533" t="str">
        <f t="shared" si="362"/>
        <v>Gate valves</v>
      </c>
      <c r="K652" s="1" t="s">
        <v>76</v>
      </c>
      <c r="L652" s="1" t="s">
        <v>558</v>
      </c>
      <c r="M652" s="29">
        <v>4</v>
      </c>
      <c r="N652" s="101" t="s">
        <v>39</v>
      </c>
      <c r="O652" s="825">
        <v>93</v>
      </c>
      <c r="P652" s="748">
        <f t="shared" si="363"/>
        <v>372</v>
      </c>
      <c r="Q652" s="25">
        <f t="shared" si="364"/>
        <v>93</v>
      </c>
      <c r="R652" s="729">
        <f t="shared" si="365"/>
        <v>372</v>
      </c>
      <c r="S652" s="1"/>
      <c r="T652" s="1"/>
      <c r="U652" s="29"/>
      <c r="V652" s="101"/>
      <c r="W652" s="825"/>
      <c r="X652" s="748"/>
    </row>
    <row r="653" spans="1:24" ht="15.75">
      <c r="A653" s="533" t="s">
        <v>2727</v>
      </c>
      <c r="B653" s="533">
        <v>21</v>
      </c>
      <c r="C653" s="533" t="s">
        <v>551</v>
      </c>
      <c r="D653" s="572" t="s">
        <v>2744</v>
      </c>
      <c r="E653" s="571" t="str">
        <f t="shared" si="354"/>
        <v>FACILITY FIRE-SUPPRESSION WATER- SERVICE PIPING</v>
      </c>
      <c r="F653" s="533" t="s">
        <v>1821</v>
      </c>
      <c r="G653" s="533" t="s">
        <v>2722</v>
      </c>
      <c r="H653" s="533">
        <v>652</v>
      </c>
      <c r="I653" s="533" t="str">
        <f t="shared" si="362"/>
        <v>Valves</v>
      </c>
      <c r="J653" s="533" t="str">
        <f t="shared" si="362"/>
        <v>Gate valves</v>
      </c>
      <c r="K653" s="1" t="s">
        <v>77</v>
      </c>
      <c r="L653" s="1" t="s">
        <v>561</v>
      </c>
      <c r="M653" s="29">
        <v>1</v>
      </c>
      <c r="N653" s="101" t="s">
        <v>39</v>
      </c>
      <c r="O653" s="825">
        <v>440</v>
      </c>
      <c r="P653" s="748">
        <f t="shared" si="363"/>
        <v>440</v>
      </c>
      <c r="Q653" s="25">
        <f t="shared" si="364"/>
        <v>440</v>
      </c>
      <c r="R653" s="729">
        <f t="shared" si="365"/>
        <v>440</v>
      </c>
      <c r="S653" s="1"/>
      <c r="T653" s="1"/>
      <c r="U653" s="29"/>
      <c r="V653" s="101"/>
      <c r="W653" s="825"/>
      <c r="X653" s="748"/>
    </row>
    <row r="654" spans="1:24" ht="15.75">
      <c r="A654" s="533" t="s">
        <v>2727</v>
      </c>
      <c r="B654" s="533">
        <v>21</v>
      </c>
      <c r="C654" s="533" t="s">
        <v>551</v>
      </c>
      <c r="D654" s="572" t="s">
        <v>2744</v>
      </c>
      <c r="E654" s="571" t="str">
        <f t="shared" si="354"/>
        <v>FACILITY FIRE-SUPPRESSION WATER- SERVICE PIPING</v>
      </c>
      <c r="F654" s="533" t="s">
        <v>1821</v>
      </c>
      <c r="G654" s="533" t="s">
        <v>2722</v>
      </c>
      <c r="H654" s="533">
        <v>653</v>
      </c>
      <c r="I654" s="533" t="str">
        <f t="shared" si="362"/>
        <v>Valves</v>
      </c>
      <c r="J654" s="533" t="str">
        <f t="shared" si="362"/>
        <v>Gate valves</v>
      </c>
      <c r="K654" s="1" t="s">
        <v>78</v>
      </c>
      <c r="L654" s="1" t="s">
        <v>562</v>
      </c>
      <c r="M654" s="29">
        <v>4</v>
      </c>
      <c r="N654" s="101" t="s">
        <v>39</v>
      </c>
      <c r="O654" s="825">
        <v>1092</v>
      </c>
      <c r="P654" s="748">
        <f t="shared" si="363"/>
        <v>4368</v>
      </c>
      <c r="Q654" s="25">
        <f t="shared" si="364"/>
        <v>1092</v>
      </c>
      <c r="R654" s="729">
        <f t="shared" si="365"/>
        <v>4368</v>
      </c>
      <c r="S654" s="1"/>
      <c r="T654" s="1"/>
      <c r="U654" s="29"/>
      <c r="V654" s="101"/>
      <c r="W654" s="825"/>
      <c r="X654" s="748"/>
    </row>
    <row r="655" spans="1:24" ht="15.75">
      <c r="A655" s="533" t="s">
        <v>2727</v>
      </c>
      <c r="B655" s="533">
        <v>21</v>
      </c>
      <c r="C655" s="533" t="s">
        <v>551</v>
      </c>
      <c r="D655" s="572" t="s">
        <v>2744</v>
      </c>
      <c r="E655" s="571" t="str">
        <f t="shared" si="354"/>
        <v>FACILITY FIRE-SUPPRESSION WATER- SERVICE PIPING</v>
      </c>
      <c r="F655" s="533" t="s">
        <v>1821</v>
      </c>
      <c r="G655" s="533" t="s">
        <v>2725</v>
      </c>
      <c r="H655" s="533">
        <v>654</v>
      </c>
      <c r="I655" s="533" t="str">
        <f>L655</f>
        <v>Test and drain valves</v>
      </c>
      <c r="J655" s="533" t="str">
        <f>L655</f>
        <v>Test and drain valves</v>
      </c>
      <c r="K655" s="269"/>
      <c r="L655" s="269" t="s">
        <v>565</v>
      </c>
      <c r="M655" s="628"/>
      <c r="N655" s="249"/>
      <c r="O655" s="825"/>
      <c r="P655" s="830"/>
      <c r="Q655" s="4"/>
      <c r="S655" s="248"/>
      <c r="T655" s="248"/>
      <c r="U655" s="633"/>
      <c r="V655" s="249"/>
      <c r="W655" s="825"/>
      <c r="X655" s="830"/>
    </row>
    <row r="656" spans="1:24" ht="15.75">
      <c r="A656" s="533" t="s">
        <v>2727</v>
      </c>
      <c r="B656" s="533">
        <v>21</v>
      </c>
      <c r="C656" s="533" t="s">
        <v>551</v>
      </c>
      <c r="D656" s="572" t="s">
        <v>2744</v>
      </c>
      <c r="E656" s="571" t="str">
        <f t="shared" si="354"/>
        <v>FACILITY FIRE-SUPPRESSION WATER- SERVICE PIPING</v>
      </c>
      <c r="F656" s="533" t="s">
        <v>1821</v>
      </c>
      <c r="G656" s="533" t="s">
        <v>2722</v>
      </c>
      <c r="H656" s="533">
        <v>655</v>
      </c>
      <c r="I656" s="533" t="str">
        <f>I654</f>
        <v>Valves</v>
      </c>
      <c r="J656" s="533" t="str">
        <f>J654</f>
        <v>Gate valves</v>
      </c>
      <c r="K656" s="269" t="s">
        <v>13</v>
      </c>
      <c r="L656" s="269" t="s">
        <v>555</v>
      </c>
      <c r="M656" s="278">
        <v>2</v>
      </c>
      <c r="N656" s="249" t="s">
        <v>39</v>
      </c>
      <c r="O656" s="825"/>
      <c r="P656" s="830"/>
      <c r="Q656" s="25">
        <f>O656</f>
        <v>0</v>
      </c>
      <c r="R656" s="729">
        <f>P656</f>
        <v>0</v>
      </c>
      <c r="S656" s="248"/>
      <c r="T656" s="248"/>
      <c r="U656" s="634"/>
      <c r="V656" s="249"/>
      <c r="W656" s="825"/>
      <c r="X656" s="830"/>
    </row>
    <row r="657" spans="1:24" ht="15.75">
      <c r="A657" s="533" t="s">
        <v>2727</v>
      </c>
      <c r="B657" s="533">
        <v>21</v>
      </c>
      <c r="C657" s="533" t="s">
        <v>551</v>
      </c>
      <c r="D657" s="572" t="s">
        <v>2744</v>
      </c>
      <c r="E657" s="571" t="str">
        <f t="shared" si="354"/>
        <v>FACILITY FIRE-SUPPRESSION WATER- SERVICE PIPING</v>
      </c>
      <c r="F657" s="533" t="s">
        <v>1821</v>
      </c>
      <c r="G657" s="533" t="s">
        <v>2725</v>
      </c>
      <c r="H657" s="533">
        <v>656</v>
      </c>
      <c r="I657" s="533" t="str">
        <f t="shared" ref="I657" si="366">L657</f>
        <v>Specialty Valves</v>
      </c>
      <c r="J657" s="533" t="str">
        <f t="shared" ref="J657:J659" si="367">L657</f>
        <v>Specialty Valves</v>
      </c>
      <c r="K657" s="1"/>
      <c r="L657" s="1" t="s">
        <v>566</v>
      </c>
      <c r="M657" s="627"/>
      <c r="N657" s="101"/>
      <c r="O657" s="825"/>
      <c r="P657" s="829"/>
      <c r="Q657" s="4"/>
      <c r="S657" s="1"/>
      <c r="T657" s="1"/>
      <c r="U657" s="627"/>
      <c r="V657" s="101"/>
      <c r="W657" s="825"/>
      <c r="X657" s="829"/>
    </row>
    <row r="658" spans="1:24" ht="15.75">
      <c r="A658" s="533" t="s">
        <v>2727</v>
      </c>
      <c r="B658" s="533">
        <v>21</v>
      </c>
      <c r="C658" s="533" t="s">
        <v>551</v>
      </c>
      <c r="D658" s="572" t="s">
        <v>2744</v>
      </c>
      <c r="E658" s="571" t="str">
        <f t="shared" si="354"/>
        <v>FACILITY FIRE-SUPPRESSION WATER- SERVICE PIPING</v>
      </c>
      <c r="F658" s="533" t="s">
        <v>1821</v>
      </c>
      <c r="G658" s="533" t="s">
        <v>2725</v>
      </c>
      <c r="H658" s="533">
        <v>657</v>
      </c>
      <c r="I658" s="533" t="s">
        <v>566</v>
      </c>
      <c r="J658" s="533" t="str">
        <f t="shared" si="367"/>
        <v>Fire-Protection-Service Valves</v>
      </c>
      <c r="K658" s="1"/>
      <c r="L658" s="1" t="s">
        <v>567</v>
      </c>
      <c r="M658" s="627"/>
      <c r="N658" s="101"/>
      <c r="O658" s="825"/>
      <c r="P658" s="829"/>
      <c r="Q658" s="4"/>
      <c r="S658" s="1"/>
      <c r="T658" s="1"/>
      <c r="U658" s="627"/>
      <c r="V658" s="101"/>
      <c r="W658" s="825"/>
      <c r="X658" s="829"/>
    </row>
    <row r="659" spans="1:24" ht="15.75">
      <c r="A659" s="533" t="s">
        <v>2727</v>
      </c>
      <c r="B659" s="533">
        <v>21</v>
      </c>
      <c r="C659" s="533" t="s">
        <v>551</v>
      </c>
      <c r="D659" s="572" t="s">
        <v>2744</v>
      </c>
      <c r="E659" s="571" t="str">
        <f t="shared" si="354"/>
        <v>FACILITY FIRE-SUPPRESSION WATER- SERVICE PIPING</v>
      </c>
      <c r="F659" s="533" t="s">
        <v>1821</v>
      </c>
      <c r="G659" s="533" t="s">
        <v>2725</v>
      </c>
      <c r="H659" s="533">
        <v>658</v>
      </c>
      <c r="I659" s="533" t="s">
        <v>566</v>
      </c>
      <c r="J659" s="533" t="str">
        <f t="shared" si="367"/>
        <v>Alarm check valves</v>
      </c>
      <c r="K659" s="1"/>
      <c r="L659" s="1" t="s">
        <v>568</v>
      </c>
      <c r="M659" s="627"/>
      <c r="N659" s="101"/>
      <c r="O659" s="825"/>
      <c r="P659" s="829"/>
      <c r="Q659" s="4"/>
      <c r="S659" s="1"/>
      <c r="T659" s="1"/>
      <c r="U659" s="627"/>
      <c r="V659" s="101"/>
      <c r="W659" s="825"/>
      <c r="X659" s="829"/>
    </row>
    <row r="660" spans="1:24" ht="15.75">
      <c r="A660" s="533" t="s">
        <v>2727</v>
      </c>
      <c r="B660" s="533">
        <v>21</v>
      </c>
      <c r="C660" s="533" t="s">
        <v>551</v>
      </c>
      <c r="D660" s="572" t="s">
        <v>2744</v>
      </c>
      <c r="E660" s="571" t="str">
        <f t="shared" si="354"/>
        <v>FACILITY FIRE-SUPPRESSION WATER- SERVICE PIPING</v>
      </c>
      <c r="F660" s="533" t="s">
        <v>1821</v>
      </c>
      <c r="G660" s="533" t="s">
        <v>2722</v>
      </c>
      <c r="H660" s="533">
        <v>659</v>
      </c>
      <c r="I660" s="533" t="s">
        <v>566</v>
      </c>
      <c r="J660" s="533" t="str">
        <f>J659</f>
        <v>Alarm check valves</v>
      </c>
      <c r="K660" s="1" t="s">
        <v>13</v>
      </c>
      <c r="L660" s="1" t="s">
        <v>561</v>
      </c>
      <c r="M660" s="29">
        <v>1</v>
      </c>
      <c r="N660" s="101" t="s">
        <v>39</v>
      </c>
      <c r="O660" s="825">
        <v>1600</v>
      </c>
      <c r="P660" s="748">
        <f>O660*M660</f>
        <v>1600</v>
      </c>
      <c r="Q660" s="25">
        <f>O660</f>
        <v>1600</v>
      </c>
      <c r="R660" s="729">
        <f>P660</f>
        <v>1600</v>
      </c>
      <c r="S660" s="1"/>
      <c r="T660" s="1"/>
      <c r="U660" s="29"/>
      <c r="V660" s="101"/>
      <c r="W660" s="825"/>
      <c r="X660" s="748"/>
    </row>
    <row r="661" spans="1:24" ht="15.75">
      <c r="A661" s="533" t="s">
        <v>2727</v>
      </c>
      <c r="B661" s="533">
        <v>21</v>
      </c>
      <c r="C661" s="533" t="s">
        <v>551</v>
      </c>
      <c r="D661" s="572" t="s">
        <v>2744</v>
      </c>
      <c r="E661" s="571" t="str">
        <f t="shared" si="354"/>
        <v>FACILITY FIRE-SUPPRESSION WATER- SERVICE PIPING</v>
      </c>
      <c r="F661" s="533" t="s">
        <v>1821</v>
      </c>
      <c r="G661" s="533" t="s">
        <v>2725</v>
      </c>
      <c r="H661" s="533">
        <v>660</v>
      </c>
      <c r="I661" s="533" t="s">
        <v>566</v>
      </c>
      <c r="J661" s="533" t="str">
        <f>L661</f>
        <v>Check valves</v>
      </c>
      <c r="K661" s="1"/>
      <c r="L661" s="1" t="s">
        <v>569</v>
      </c>
      <c r="M661" s="627"/>
      <c r="N661" s="101"/>
      <c r="O661" s="825"/>
      <c r="P661" s="829"/>
      <c r="Q661" s="4"/>
      <c r="S661" s="1"/>
      <c r="T661" s="1"/>
      <c r="U661" s="627"/>
      <c r="V661" s="101"/>
      <c r="W661" s="825"/>
      <c r="X661" s="829"/>
    </row>
    <row r="662" spans="1:24" ht="15.75">
      <c r="A662" s="533" t="s">
        <v>2727</v>
      </c>
      <c r="B662" s="533">
        <v>21</v>
      </c>
      <c r="C662" s="533" t="s">
        <v>551</v>
      </c>
      <c r="D662" s="572" t="s">
        <v>2744</v>
      </c>
      <c r="E662" s="571" t="str">
        <f t="shared" si="354"/>
        <v>FACILITY FIRE-SUPPRESSION WATER- SERVICE PIPING</v>
      </c>
      <c r="F662" s="533" t="s">
        <v>1821</v>
      </c>
      <c r="G662" s="533" t="s">
        <v>2722</v>
      </c>
      <c r="H662" s="533">
        <v>661</v>
      </c>
      <c r="I662" s="533" t="s">
        <v>566</v>
      </c>
      <c r="J662" s="533" t="str">
        <f>J661</f>
        <v>Check valves</v>
      </c>
      <c r="K662" s="1" t="s">
        <v>15</v>
      </c>
      <c r="L662" s="1" t="s">
        <v>561</v>
      </c>
      <c r="M662" s="29">
        <v>1</v>
      </c>
      <c r="N662" s="101" t="s">
        <v>39</v>
      </c>
      <c r="O662" s="825">
        <v>352</v>
      </c>
      <c r="P662" s="748">
        <f t="shared" ref="P662:P663" si="368">O662*M662</f>
        <v>352</v>
      </c>
      <c r="Q662" s="25">
        <f t="shared" ref="Q662:Q663" si="369">O662</f>
        <v>352</v>
      </c>
      <c r="R662" s="729">
        <f t="shared" ref="R662:R663" si="370">P662</f>
        <v>352</v>
      </c>
      <c r="S662" s="1"/>
      <c r="T662" s="1"/>
      <c r="U662" s="29"/>
      <c r="V662" s="101"/>
      <c r="W662" s="825"/>
      <c r="X662" s="748"/>
    </row>
    <row r="663" spans="1:24" ht="15.75">
      <c r="A663" s="533" t="s">
        <v>2727</v>
      </c>
      <c r="B663" s="533">
        <v>21</v>
      </c>
      <c r="C663" s="533" t="s">
        <v>551</v>
      </c>
      <c r="D663" s="572" t="s">
        <v>2744</v>
      </c>
      <c r="E663" s="571" t="str">
        <f t="shared" si="354"/>
        <v>FACILITY FIRE-SUPPRESSION WATER- SERVICE PIPING</v>
      </c>
      <c r="F663" s="533" t="s">
        <v>1821</v>
      </c>
      <c r="G663" s="533" t="s">
        <v>2722</v>
      </c>
      <c r="H663" s="533">
        <v>662</v>
      </c>
      <c r="I663" s="533" t="s">
        <v>566</v>
      </c>
      <c r="J663" s="533" t="str">
        <f>J661</f>
        <v>Check valves</v>
      </c>
      <c r="K663" s="1" t="s">
        <v>17</v>
      </c>
      <c r="L663" s="1" t="s">
        <v>562</v>
      </c>
      <c r="M663" s="29">
        <v>2</v>
      </c>
      <c r="N663" s="101" t="s">
        <v>39</v>
      </c>
      <c r="O663" s="825">
        <v>880</v>
      </c>
      <c r="P663" s="748">
        <f t="shared" si="368"/>
        <v>1760</v>
      </c>
      <c r="Q663" s="25">
        <f t="shared" si="369"/>
        <v>880</v>
      </c>
      <c r="R663" s="729">
        <f t="shared" si="370"/>
        <v>1760</v>
      </c>
      <c r="S663" s="1"/>
      <c r="T663" s="1"/>
      <c r="U663" s="29"/>
      <c r="V663" s="101"/>
      <c r="W663" s="825"/>
      <c r="X663" s="748"/>
    </row>
    <row r="664" spans="1:24" ht="15.75">
      <c r="A664" s="533" t="s">
        <v>2727</v>
      </c>
      <c r="B664" s="533">
        <v>21</v>
      </c>
      <c r="C664" s="533" t="s">
        <v>551</v>
      </c>
      <c r="D664" s="572" t="s">
        <v>2744</v>
      </c>
      <c r="E664" s="571" t="str">
        <f t="shared" si="354"/>
        <v>FACILITY FIRE-SUPPRESSION WATER- SERVICE PIPING</v>
      </c>
      <c r="F664" s="533" t="s">
        <v>1821</v>
      </c>
      <c r="G664" s="533" t="s">
        <v>2725</v>
      </c>
      <c r="H664" s="533">
        <v>663</v>
      </c>
      <c r="I664" s="533" t="s">
        <v>566</v>
      </c>
      <c r="J664" s="533" t="str">
        <f>L664</f>
        <v>Zone valve assembly</v>
      </c>
      <c r="K664" s="1"/>
      <c r="L664" s="1" t="s">
        <v>570</v>
      </c>
      <c r="M664" s="627"/>
      <c r="N664" s="101"/>
      <c r="O664" s="825"/>
      <c r="P664" s="829"/>
      <c r="Q664" s="4"/>
      <c r="S664" s="1"/>
      <c r="T664" s="1"/>
      <c r="U664" s="627"/>
      <c r="V664" s="101"/>
      <c r="W664" s="825"/>
      <c r="X664" s="829"/>
    </row>
    <row r="665" spans="1:24" ht="15.75">
      <c r="A665" s="533" t="s">
        <v>2727</v>
      </c>
      <c r="B665" s="533">
        <v>21</v>
      </c>
      <c r="C665" s="533" t="s">
        <v>551</v>
      </c>
      <c r="D665" s="572" t="s">
        <v>2744</v>
      </c>
      <c r="E665" s="571" t="str">
        <f t="shared" si="354"/>
        <v>FACILITY FIRE-SUPPRESSION WATER- SERVICE PIPING</v>
      </c>
      <c r="F665" s="533" t="s">
        <v>1821</v>
      </c>
      <c r="G665" s="533" t="s">
        <v>2722</v>
      </c>
      <c r="H665" s="533">
        <v>664</v>
      </c>
      <c r="I665" s="533" t="s">
        <v>566</v>
      </c>
      <c r="J665" s="533" t="str">
        <f>J664</f>
        <v>Zone valve assembly</v>
      </c>
      <c r="K665" s="1" t="s">
        <v>19</v>
      </c>
      <c r="L665" s="1" t="s">
        <v>561</v>
      </c>
      <c r="M665" s="29">
        <v>2</v>
      </c>
      <c r="N665" s="101" t="s">
        <v>39</v>
      </c>
      <c r="O665" s="825">
        <v>1375</v>
      </c>
      <c r="P665" s="748">
        <f>O665*M665</f>
        <v>2750</v>
      </c>
      <c r="Q665" s="25">
        <f>O665</f>
        <v>1375</v>
      </c>
      <c r="R665" s="729">
        <f>P665</f>
        <v>2750</v>
      </c>
      <c r="S665" s="1"/>
      <c r="T665" s="1"/>
      <c r="U665" s="29"/>
      <c r="V665" s="101"/>
      <c r="W665" s="825"/>
      <c r="X665" s="748"/>
    </row>
    <row r="666" spans="1:24" ht="15.75">
      <c r="A666" s="533" t="s">
        <v>2727</v>
      </c>
      <c r="B666" s="533">
        <v>21</v>
      </c>
      <c r="C666" s="533" t="s">
        <v>551</v>
      </c>
      <c r="D666" s="572" t="s">
        <v>2744</v>
      </c>
      <c r="E666" s="571" t="str">
        <f t="shared" si="354"/>
        <v>FACILITY FIRE-SUPPRESSION WATER- SERVICE PIPING</v>
      </c>
      <c r="F666" s="533" t="s">
        <v>1821</v>
      </c>
      <c r="G666" s="533" t="s">
        <v>2725</v>
      </c>
      <c r="H666" s="533">
        <v>665</v>
      </c>
      <c r="I666" s="533" t="s">
        <v>566</v>
      </c>
      <c r="J666" s="533" t="str">
        <f>L666</f>
        <v>Automatic Sprinklers</v>
      </c>
      <c r="K666" s="269"/>
      <c r="L666" s="269" t="s">
        <v>571</v>
      </c>
      <c r="M666" s="628"/>
      <c r="N666" s="249"/>
      <c r="O666" s="825"/>
      <c r="P666" s="830"/>
      <c r="Q666" s="4"/>
      <c r="S666" s="248"/>
      <c r="T666" s="248"/>
      <c r="U666" s="633"/>
      <c r="V666" s="249"/>
      <c r="W666" s="825"/>
      <c r="X666" s="830"/>
    </row>
    <row r="667" spans="1:24" ht="15.75">
      <c r="A667" s="533" t="s">
        <v>2727</v>
      </c>
      <c r="B667" s="533">
        <v>21</v>
      </c>
      <c r="C667" s="533" t="s">
        <v>551</v>
      </c>
      <c r="D667" s="572" t="s">
        <v>2744</v>
      </c>
      <c r="E667" s="571" t="str">
        <f t="shared" si="354"/>
        <v>FACILITY FIRE-SUPPRESSION WATER- SERVICE PIPING</v>
      </c>
      <c r="F667" s="533" t="s">
        <v>1821</v>
      </c>
      <c r="G667" s="533" t="s">
        <v>2722</v>
      </c>
      <c r="H667" s="533">
        <v>666</v>
      </c>
      <c r="I667" s="533" t="s">
        <v>566</v>
      </c>
      <c r="J667" s="533" t="str">
        <f>J666</f>
        <v>Automatic Sprinklers</v>
      </c>
      <c r="K667" s="269" t="s">
        <v>21</v>
      </c>
      <c r="L667" s="269" t="s">
        <v>572</v>
      </c>
      <c r="M667" s="278">
        <v>27</v>
      </c>
      <c r="N667" s="249" t="s">
        <v>39</v>
      </c>
      <c r="O667" s="825"/>
      <c r="P667" s="830"/>
      <c r="Q667" s="25">
        <f t="shared" ref="Q667:Q669" si="371">O667</f>
        <v>0</v>
      </c>
      <c r="R667" s="729">
        <f t="shared" ref="R667:R669" si="372">P667</f>
        <v>0</v>
      </c>
      <c r="S667" s="248"/>
      <c r="T667" s="248"/>
      <c r="U667" s="634"/>
      <c r="V667" s="249"/>
      <c r="W667" s="825"/>
      <c r="X667" s="830"/>
    </row>
    <row r="668" spans="1:24" ht="15.75">
      <c r="A668" s="533" t="s">
        <v>2727</v>
      </c>
      <c r="B668" s="533">
        <v>21</v>
      </c>
      <c r="C668" s="533" t="s">
        <v>551</v>
      </c>
      <c r="D668" s="572" t="s">
        <v>2744</v>
      </c>
      <c r="E668" s="571" t="str">
        <f t="shared" si="354"/>
        <v>FACILITY FIRE-SUPPRESSION WATER- SERVICE PIPING</v>
      </c>
      <c r="F668" s="533" t="s">
        <v>1821</v>
      </c>
      <c r="G668" s="533" t="s">
        <v>2722</v>
      </c>
      <c r="H668" s="533">
        <v>667</v>
      </c>
      <c r="I668" s="533" t="s">
        <v>566</v>
      </c>
      <c r="J668" s="533" t="str">
        <f>J667</f>
        <v>Automatic Sprinklers</v>
      </c>
      <c r="K668" s="269" t="s">
        <v>45</v>
      </c>
      <c r="L668" s="269" t="s">
        <v>573</v>
      </c>
      <c r="M668" s="278">
        <v>92</v>
      </c>
      <c r="N668" s="249" t="s">
        <v>39</v>
      </c>
      <c r="O668" s="825"/>
      <c r="P668" s="830"/>
      <c r="Q668" s="25">
        <f t="shared" si="371"/>
        <v>0</v>
      </c>
      <c r="R668" s="729">
        <f t="shared" si="372"/>
        <v>0</v>
      </c>
      <c r="S668" s="248"/>
      <c r="T668" s="248"/>
      <c r="U668" s="634"/>
      <c r="V668" s="249"/>
      <c r="W668" s="825"/>
      <c r="X668" s="830"/>
    </row>
    <row r="669" spans="1:24" ht="15.75">
      <c r="A669" s="533" t="s">
        <v>2727</v>
      </c>
      <c r="B669" s="533">
        <v>21</v>
      </c>
      <c r="C669" s="533" t="s">
        <v>551</v>
      </c>
      <c r="D669" s="572" t="s">
        <v>2744</v>
      </c>
      <c r="E669" s="571" t="str">
        <f t="shared" si="354"/>
        <v>FACILITY FIRE-SUPPRESSION WATER- SERVICE PIPING</v>
      </c>
      <c r="F669" s="533" t="s">
        <v>1821</v>
      </c>
      <c r="G669" s="533" t="s">
        <v>2722</v>
      </c>
      <c r="H669" s="533">
        <v>668</v>
      </c>
      <c r="I669" s="533" t="s">
        <v>566</v>
      </c>
      <c r="J669" s="533" t="str">
        <f>J668</f>
        <v>Automatic Sprinklers</v>
      </c>
      <c r="K669" s="269" t="s">
        <v>48</v>
      </c>
      <c r="L669" s="269" t="s">
        <v>574</v>
      </c>
      <c r="M669" s="278">
        <v>6</v>
      </c>
      <c r="N669" s="249" t="s">
        <v>39</v>
      </c>
      <c r="O669" s="825"/>
      <c r="P669" s="830"/>
      <c r="Q669" s="25">
        <f t="shared" si="371"/>
        <v>0</v>
      </c>
      <c r="R669" s="729">
        <f t="shared" si="372"/>
        <v>0</v>
      </c>
      <c r="S669" s="248"/>
      <c r="T669" s="248"/>
      <c r="U669" s="634"/>
      <c r="V669" s="249"/>
      <c r="W669" s="825"/>
      <c r="X669" s="830"/>
    </row>
    <row r="670" spans="1:24" ht="16.5" thickBot="1">
      <c r="A670" s="533" t="s">
        <v>2727</v>
      </c>
      <c r="B670" s="533">
        <v>21</v>
      </c>
      <c r="C670" s="533" t="s">
        <v>551</v>
      </c>
      <c r="D670" s="572" t="s">
        <v>2744</v>
      </c>
      <c r="E670" s="571" t="str">
        <f t="shared" si="354"/>
        <v>FACILITY FIRE-SUPPRESSION WATER- SERVICE PIPING</v>
      </c>
      <c r="F670" s="533" t="s">
        <v>1821</v>
      </c>
      <c r="G670" s="533" t="s">
        <v>2725</v>
      </c>
      <c r="H670" s="533">
        <v>669</v>
      </c>
      <c r="I670" s="533" t="s">
        <v>566</v>
      </c>
      <c r="J670" s="533" t="str">
        <f>L670</f>
        <v>Hose Connection</v>
      </c>
      <c r="K670" s="1"/>
      <c r="L670" s="1" t="s">
        <v>575</v>
      </c>
      <c r="M670" s="627"/>
      <c r="N670" s="101"/>
      <c r="O670" s="825"/>
      <c r="P670" s="829"/>
      <c r="Q670" s="4"/>
      <c r="S670" s="1"/>
      <c r="T670" s="1"/>
      <c r="U670" s="627"/>
      <c r="V670" s="101"/>
      <c r="W670" s="825"/>
      <c r="X670" s="829"/>
    </row>
    <row r="671" spans="1:24" ht="16.5" thickBot="1">
      <c r="A671" s="533" t="s">
        <v>2727</v>
      </c>
      <c r="B671" s="533">
        <v>21</v>
      </c>
      <c r="C671" s="533" t="s">
        <v>551</v>
      </c>
      <c r="D671" s="572" t="s">
        <v>2744</v>
      </c>
      <c r="E671" s="571" t="str">
        <f t="shared" si="354"/>
        <v>FACILITY FIRE-SUPPRESSION WATER- SERVICE PIPING</v>
      </c>
      <c r="F671" s="533" t="s">
        <v>1821</v>
      </c>
      <c r="G671" s="533" t="s">
        <v>2722</v>
      </c>
      <c r="H671" s="533">
        <v>670</v>
      </c>
      <c r="I671" s="533" t="s">
        <v>566</v>
      </c>
      <c r="J671" s="533" t="str">
        <f>J670</f>
        <v>Hose Connection</v>
      </c>
      <c r="K671" s="1" t="s">
        <v>20</v>
      </c>
      <c r="L671" s="1" t="s">
        <v>576</v>
      </c>
      <c r="M671" s="29">
        <v>3</v>
      </c>
      <c r="N671" s="247" t="s">
        <v>39</v>
      </c>
      <c r="O671" s="825">
        <v>550</v>
      </c>
      <c r="P671" s="748">
        <f t="shared" ref="P671:P672" si="373">O671*M671</f>
        <v>1650</v>
      </c>
      <c r="Q671" s="25">
        <f t="shared" ref="Q671:Q672" si="374">O671</f>
        <v>550</v>
      </c>
      <c r="R671" s="729">
        <f t="shared" ref="R671:R672" si="375">P671</f>
        <v>1650</v>
      </c>
      <c r="S671" s="1"/>
      <c r="T671" s="1"/>
      <c r="U671" s="29"/>
      <c r="V671" s="247"/>
      <c r="W671" s="825"/>
      <c r="X671" s="748"/>
    </row>
    <row r="672" spans="1:24" ht="15.75">
      <c r="A672" s="533" t="s">
        <v>2727</v>
      </c>
      <c r="B672" s="533">
        <v>21</v>
      </c>
      <c r="C672" s="533" t="s">
        <v>551</v>
      </c>
      <c r="D672" s="572" t="s">
        <v>2744</v>
      </c>
      <c r="E672" s="571" t="str">
        <f t="shared" si="354"/>
        <v>FACILITY FIRE-SUPPRESSION WATER- SERVICE PIPING</v>
      </c>
      <c r="F672" s="533" t="s">
        <v>1821</v>
      </c>
      <c r="G672" s="533" t="s">
        <v>2722</v>
      </c>
      <c r="H672" s="533">
        <v>671</v>
      </c>
      <c r="I672" s="533" t="s">
        <v>566</v>
      </c>
      <c r="J672" s="533" t="str">
        <f>J671</f>
        <v>Hose Connection</v>
      </c>
      <c r="K672" s="1" t="s">
        <v>21</v>
      </c>
      <c r="L672" s="1" t="s">
        <v>577</v>
      </c>
      <c r="M672" s="29">
        <v>2</v>
      </c>
      <c r="N672" s="101" t="s">
        <v>39</v>
      </c>
      <c r="O672" s="825">
        <v>400</v>
      </c>
      <c r="P672" s="748">
        <f t="shared" si="373"/>
        <v>800</v>
      </c>
      <c r="Q672" s="25">
        <f t="shared" si="374"/>
        <v>400</v>
      </c>
      <c r="R672" s="729">
        <f t="shared" si="375"/>
        <v>800</v>
      </c>
      <c r="S672" s="1"/>
      <c r="T672" s="1"/>
      <c r="U672" s="29"/>
      <c r="V672" s="101"/>
      <c r="W672" s="825"/>
      <c r="X672" s="748"/>
    </row>
    <row r="673" spans="1:24" ht="15.75">
      <c r="A673" s="533" t="s">
        <v>2727</v>
      </c>
      <c r="B673" s="533">
        <v>21</v>
      </c>
      <c r="C673" s="533" t="s">
        <v>551</v>
      </c>
      <c r="D673" s="572" t="s">
        <v>2744</v>
      </c>
      <c r="E673" s="571" t="str">
        <f t="shared" si="354"/>
        <v>FACILITY FIRE-SUPPRESSION WATER- SERVICE PIPING</v>
      </c>
      <c r="F673" s="533" t="s">
        <v>1821</v>
      </c>
      <c r="G673" s="533" t="s">
        <v>2725</v>
      </c>
      <c r="H673" s="533">
        <v>672</v>
      </c>
      <c r="I673" s="533" t="s">
        <v>566</v>
      </c>
      <c r="J673" s="533" t="str">
        <f>L673</f>
        <v>Fire Department Connections</v>
      </c>
      <c r="K673" s="1"/>
      <c r="L673" s="1" t="s">
        <v>578</v>
      </c>
      <c r="M673" s="627"/>
      <c r="N673" s="101"/>
      <c r="O673" s="825"/>
      <c r="P673" s="829"/>
      <c r="Q673" s="4"/>
      <c r="S673" s="1"/>
      <c r="T673" s="1"/>
      <c r="U673" s="627"/>
      <c r="V673" s="101"/>
      <c r="W673" s="825"/>
      <c r="X673" s="829"/>
    </row>
    <row r="674" spans="1:24" ht="15.75">
      <c r="A674" s="533" t="s">
        <v>2727</v>
      </c>
      <c r="B674" s="533">
        <v>21</v>
      </c>
      <c r="C674" s="533" t="s">
        <v>551</v>
      </c>
      <c r="D674" s="572" t="s">
        <v>2744</v>
      </c>
      <c r="E674" s="571" t="str">
        <f t="shared" si="354"/>
        <v>FACILITY FIRE-SUPPRESSION WATER- SERVICE PIPING</v>
      </c>
      <c r="F674" s="533" t="s">
        <v>1821</v>
      </c>
      <c r="G674" s="533" t="s">
        <v>2722</v>
      </c>
      <c r="H674" s="533">
        <v>673</v>
      </c>
      <c r="I674" s="533" t="s">
        <v>566</v>
      </c>
      <c r="J674" s="533" t="str">
        <f>J673</f>
        <v>Fire Department Connections</v>
      </c>
      <c r="K674" s="1" t="s">
        <v>45</v>
      </c>
      <c r="L674" s="1" t="s">
        <v>561</v>
      </c>
      <c r="M674" s="29">
        <v>1</v>
      </c>
      <c r="N674" s="101" t="s">
        <v>39</v>
      </c>
      <c r="O674" s="825">
        <v>825</v>
      </c>
      <c r="P674" s="748">
        <f t="shared" ref="P674:P675" si="376">O674*M674</f>
        <v>825</v>
      </c>
      <c r="Q674" s="25">
        <f t="shared" ref="Q674:Q675" si="377">O674</f>
        <v>825</v>
      </c>
      <c r="R674" s="729">
        <f t="shared" ref="R674:R675" si="378">P674</f>
        <v>825</v>
      </c>
      <c r="S674" s="1"/>
      <c r="T674" s="1"/>
      <c r="U674" s="29"/>
      <c r="V674" s="101"/>
      <c r="W674" s="825"/>
      <c r="X674" s="748"/>
    </row>
    <row r="675" spans="1:24" ht="15.75">
      <c r="A675" s="533" t="s">
        <v>2727</v>
      </c>
      <c r="B675" s="533">
        <v>21</v>
      </c>
      <c r="C675" s="533" t="s">
        <v>551</v>
      </c>
      <c r="D675" s="572" t="s">
        <v>2744</v>
      </c>
      <c r="E675" s="571" t="str">
        <f t="shared" si="354"/>
        <v>FACILITY FIRE-SUPPRESSION WATER- SERVICE PIPING</v>
      </c>
      <c r="F675" s="533" t="s">
        <v>1821</v>
      </c>
      <c r="G675" s="533" t="s">
        <v>2722</v>
      </c>
      <c r="H675" s="533">
        <v>674</v>
      </c>
      <c r="I675" s="533" t="s">
        <v>566</v>
      </c>
      <c r="J675" s="533" t="str">
        <f>J674</f>
        <v>Fire Department Connections</v>
      </c>
      <c r="K675" s="1" t="s">
        <v>48</v>
      </c>
      <c r="L675" s="1" t="s">
        <v>579</v>
      </c>
      <c r="M675" s="29">
        <v>1</v>
      </c>
      <c r="N675" s="101" t="s">
        <v>2</v>
      </c>
      <c r="O675" s="825">
        <v>212</v>
      </c>
      <c r="P675" s="748">
        <f t="shared" si="376"/>
        <v>212</v>
      </c>
      <c r="Q675" s="25">
        <f t="shared" si="377"/>
        <v>212</v>
      </c>
      <c r="R675" s="729">
        <f t="shared" si="378"/>
        <v>212</v>
      </c>
      <c r="S675" s="1"/>
      <c r="T675" s="1"/>
      <c r="U675" s="29"/>
      <c r="V675" s="101"/>
      <c r="W675" s="825"/>
      <c r="X675" s="748"/>
    </row>
    <row r="676" spans="1:24" ht="15.75">
      <c r="A676" s="533" t="s">
        <v>2727</v>
      </c>
      <c r="B676" s="533">
        <v>21</v>
      </c>
      <c r="C676" s="533" t="s">
        <v>551</v>
      </c>
      <c r="D676" s="572" t="s">
        <v>1961</v>
      </c>
      <c r="E676" s="571" t="s">
        <v>1312</v>
      </c>
      <c r="F676" s="533" t="str">
        <f t="shared" ref="F676:F739" si="379">VLOOKUP(D:D,trade,3,FALSE)</f>
        <v>ME</v>
      </c>
      <c r="G676" s="533" t="s">
        <v>2725</v>
      </c>
      <c r="H676" s="533">
        <v>675</v>
      </c>
      <c r="I676" s="533" t="str">
        <f t="shared" ref="I676:I677" si="380">L676</f>
        <v>213113 - ELECTRIC-DRIVE, CENTRIFUGAL FIRE PUMPS</v>
      </c>
      <c r="J676" s="533" t="str">
        <f t="shared" ref="J676:J677" si="381">L676</f>
        <v>213113 - ELECTRIC-DRIVE, CENTRIFUGAL FIRE PUMPS</v>
      </c>
      <c r="K676" s="1"/>
      <c r="L676" s="1" t="s">
        <v>580</v>
      </c>
      <c r="M676" s="627"/>
      <c r="N676" s="101"/>
      <c r="O676" s="825"/>
      <c r="P676" s="829"/>
      <c r="Q676" s="4"/>
      <c r="S676" s="1"/>
      <c r="T676" s="1"/>
      <c r="U676" s="627"/>
      <c r="V676" s="101"/>
      <c r="W676" s="825"/>
      <c r="X676" s="829"/>
    </row>
    <row r="677" spans="1:24" ht="15.75">
      <c r="A677" s="533" t="s">
        <v>2727</v>
      </c>
      <c r="B677" s="533">
        <v>21</v>
      </c>
      <c r="C677" s="533" t="s">
        <v>551</v>
      </c>
      <c r="D677" s="572" t="s">
        <v>1961</v>
      </c>
      <c r="E677" s="571" t="str">
        <f t="shared" ref="E677:E682" si="382">E676</f>
        <v xml:space="preserve"> ELECTRIC-DRIVE, CENTRIFUGAL FIRE PUMPS</v>
      </c>
      <c r="F677" s="533" t="str">
        <f t="shared" si="379"/>
        <v>ME</v>
      </c>
      <c r="G677" s="533" t="s">
        <v>2725</v>
      </c>
      <c r="H677" s="533">
        <v>676</v>
      </c>
      <c r="I677" s="533" t="str">
        <f t="shared" si="380"/>
        <v>End Suction Fire Pumps</v>
      </c>
      <c r="J677" s="533" t="str">
        <f t="shared" si="381"/>
        <v>End Suction Fire Pumps</v>
      </c>
      <c r="K677" s="1"/>
      <c r="L677" s="1" t="s">
        <v>581</v>
      </c>
      <c r="M677" s="627"/>
      <c r="N677" s="101"/>
      <c r="O677" s="825"/>
      <c r="P677" s="829"/>
      <c r="Q677" s="4"/>
      <c r="S677" s="1"/>
      <c r="T677" s="1"/>
      <c r="U677" s="627"/>
      <c r="V677" s="101"/>
      <c r="W677" s="825"/>
      <c r="X677" s="829"/>
    </row>
    <row r="678" spans="1:24" ht="15.75">
      <c r="A678" s="533" t="s">
        <v>2727</v>
      </c>
      <c r="B678" s="533">
        <v>21</v>
      </c>
      <c r="C678" s="533" t="s">
        <v>551</v>
      </c>
      <c r="D678" s="572" t="s">
        <v>1961</v>
      </c>
      <c r="E678" s="571" t="str">
        <f t="shared" si="382"/>
        <v xml:space="preserve"> ELECTRIC-DRIVE, CENTRIFUGAL FIRE PUMPS</v>
      </c>
      <c r="F678" s="533" t="str">
        <f t="shared" si="379"/>
        <v>ME</v>
      </c>
      <c r="G678" s="533" t="s">
        <v>2722</v>
      </c>
      <c r="H678" s="533">
        <v>677</v>
      </c>
      <c r="I678" s="533" t="str">
        <f>I676</f>
        <v>213113 - ELECTRIC-DRIVE, CENTRIFUGAL FIRE PUMPS</v>
      </c>
      <c r="J678" s="533" t="str">
        <f>J676</f>
        <v>213113 - ELECTRIC-DRIVE, CENTRIFUGAL FIRE PUMPS</v>
      </c>
      <c r="K678" s="269" t="s">
        <v>13</v>
      </c>
      <c r="L678" s="269" t="s">
        <v>582</v>
      </c>
      <c r="M678" s="278">
        <v>2</v>
      </c>
      <c r="N678" s="249" t="s">
        <v>39</v>
      </c>
      <c r="O678" s="825"/>
      <c r="P678" s="830"/>
      <c r="Q678" s="25">
        <f>O678</f>
        <v>0</v>
      </c>
      <c r="R678" s="729">
        <f>P678</f>
        <v>0</v>
      </c>
      <c r="S678" s="248"/>
      <c r="T678" s="248"/>
      <c r="U678" s="634"/>
      <c r="V678" s="249"/>
      <c r="W678" s="825"/>
      <c r="X678" s="830"/>
    </row>
    <row r="679" spans="1:24" ht="15.75">
      <c r="A679" s="533" t="s">
        <v>2727</v>
      </c>
      <c r="B679" s="533">
        <v>21</v>
      </c>
      <c r="C679" s="533" t="s">
        <v>551</v>
      </c>
      <c r="D679" s="572" t="s">
        <v>1961</v>
      </c>
      <c r="E679" s="571" t="str">
        <f t="shared" si="382"/>
        <v xml:space="preserve"> ELECTRIC-DRIVE, CENTRIFUGAL FIRE PUMPS</v>
      </c>
      <c r="F679" s="533" t="str">
        <f t="shared" si="379"/>
        <v>ME</v>
      </c>
      <c r="G679" s="533" t="s">
        <v>2725</v>
      </c>
      <c r="H679" s="533">
        <v>678</v>
      </c>
      <c r="I679" s="533" t="str">
        <f>L679</f>
        <v>Pressure-Maintenance Pumps</v>
      </c>
      <c r="J679" s="533" t="str">
        <f>L679</f>
        <v>Pressure-Maintenance Pumps</v>
      </c>
      <c r="K679" s="1"/>
      <c r="L679" s="1" t="s">
        <v>583</v>
      </c>
      <c r="M679" s="627"/>
      <c r="N679" s="101"/>
      <c r="O679" s="825"/>
      <c r="P679" s="829"/>
      <c r="Q679" s="4"/>
      <c r="S679" s="1"/>
      <c r="T679" s="1"/>
      <c r="U679" s="627"/>
      <c r="V679" s="101"/>
      <c r="W679" s="825"/>
      <c r="X679" s="829"/>
    </row>
    <row r="680" spans="1:24" ht="15.75">
      <c r="A680" s="533" t="s">
        <v>2727</v>
      </c>
      <c r="B680" s="533">
        <v>21</v>
      </c>
      <c r="C680" s="533" t="s">
        <v>551</v>
      </c>
      <c r="D680" s="572" t="s">
        <v>1961</v>
      </c>
      <c r="E680" s="571" t="str">
        <f t="shared" si="382"/>
        <v xml:space="preserve"> ELECTRIC-DRIVE, CENTRIFUGAL FIRE PUMPS</v>
      </c>
      <c r="F680" s="533" t="str">
        <f t="shared" si="379"/>
        <v>ME</v>
      </c>
      <c r="G680" s="533" t="s">
        <v>2722</v>
      </c>
      <c r="H680" s="533">
        <v>679</v>
      </c>
      <c r="I680" s="533" t="str">
        <f t="shared" ref="I680:J681" si="383">I678</f>
        <v>213113 - ELECTRIC-DRIVE, CENTRIFUGAL FIRE PUMPS</v>
      </c>
      <c r="J680" s="533" t="str">
        <f t="shared" si="383"/>
        <v>213113 - ELECTRIC-DRIVE, CENTRIFUGAL FIRE PUMPS</v>
      </c>
      <c r="K680" s="1" t="s">
        <v>13</v>
      </c>
      <c r="L680" s="1" t="s">
        <v>584</v>
      </c>
      <c r="M680" s="29">
        <v>1</v>
      </c>
      <c r="N680" s="101" t="s">
        <v>39</v>
      </c>
      <c r="O680" s="181">
        <v>1970</v>
      </c>
      <c r="P680" s="748">
        <f>O680*M680</f>
        <v>1970</v>
      </c>
      <c r="Q680" s="25">
        <f t="shared" ref="Q680:Q681" si="384">O680</f>
        <v>1970</v>
      </c>
      <c r="R680" s="729">
        <f t="shared" ref="R680:R681" si="385">P680</f>
        <v>1970</v>
      </c>
      <c r="S680" s="1"/>
      <c r="T680" s="1"/>
      <c r="U680" s="29"/>
      <c r="V680" s="101"/>
      <c r="W680" s="181"/>
      <c r="X680" s="748"/>
    </row>
    <row r="681" spans="1:24" ht="15.75">
      <c r="A681" s="533" t="s">
        <v>2727</v>
      </c>
      <c r="B681" s="533">
        <v>21</v>
      </c>
      <c r="C681" s="533" t="s">
        <v>551</v>
      </c>
      <c r="D681" s="572" t="s">
        <v>1961</v>
      </c>
      <c r="E681" s="571" t="str">
        <f t="shared" si="382"/>
        <v xml:space="preserve"> ELECTRIC-DRIVE, CENTRIFUGAL FIRE PUMPS</v>
      </c>
      <c r="F681" s="533" t="str">
        <f t="shared" si="379"/>
        <v>ME</v>
      </c>
      <c r="G681" s="533" t="s">
        <v>2722</v>
      </c>
      <c r="H681" s="533">
        <v>680</v>
      </c>
      <c r="I681" s="533" t="str">
        <f t="shared" si="383"/>
        <v>Pressure-Maintenance Pumps</v>
      </c>
      <c r="J681" s="533" t="str">
        <f t="shared" si="383"/>
        <v>Pressure-Maintenance Pumps</v>
      </c>
      <c r="K681" s="269" t="s">
        <v>17</v>
      </c>
      <c r="L681" s="269" t="s">
        <v>585</v>
      </c>
      <c r="M681" s="276">
        <v>1</v>
      </c>
      <c r="N681" s="249" t="s">
        <v>2</v>
      </c>
      <c r="O681" s="167"/>
      <c r="P681" s="830"/>
      <c r="Q681" s="25">
        <f t="shared" si="384"/>
        <v>0</v>
      </c>
      <c r="R681" s="729">
        <f t="shared" si="385"/>
        <v>0</v>
      </c>
      <c r="S681" s="248"/>
      <c r="T681" s="248"/>
      <c r="U681" s="233"/>
      <c r="V681" s="249"/>
      <c r="W681" s="167"/>
      <c r="X681" s="830"/>
    </row>
    <row r="682" spans="1:24" ht="15.75">
      <c r="A682" s="533" t="s">
        <v>2727</v>
      </c>
      <c r="B682" s="533">
        <v>21</v>
      </c>
      <c r="C682" s="533" t="s">
        <v>551</v>
      </c>
      <c r="D682" s="572" t="s">
        <v>1961</v>
      </c>
      <c r="E682" s="571" t="str">
        <f t="shared" si="382"/>
        <v xml:space="preserve"> ELECTRIC-DRIVE, CENTRIFUGAL FIRE PUMPS</v>
      </c>
      <c r="F682" s="533" t="str">
        <f t="shared" si="379"/>
        <v>ME</v>
      </c>
      <c r="G682" s="533" t="s">
        <v>2725</v>
      </c>
      <c r="H682" s="533">
        <v>681</v>
      </c>
      <c r="I682" s="533" t="str">
        <f>I681</f>
        <v>Pressure-Maintenance Pumps</v>
      </c>
      <c r="J682" s="533" t="str">
        <f>J681</f>
        <v>Pressure-Maintenance Pumps</v>
      </c>
      <c r="K682" s="31" t="s">
        <v>586</v>
      </c>
      <c r="L682" s="31"/>
      <c r="M682" s="160"/>
      <c r="N682" s="123"/>
      <c r="O682" s="825"/>
      <c r="P682" s="831"/>
      <c r="Q682" s="125"/>
      <c r="S682" s="31"/>
      <c r="T682" s="31"/>
      <c r="U682" s="160"/>
      <c r="V682" s="123"/>
      <c r="W682" s="825"/>
      <c r="X682" s="831"/>
    </row>
    <row r="683" spans="1:24" ht="15.75">
      <c r="A683" s="533" t="s">
        <v>2727</v>
      </c>
      <c r="B683" s="533">
        <v>21</v>
      </c>
      <c r="C683" s="533" t="s">
        <v>551</v>
      </c>
      <c r="D683" s="10" t="s">
        <v>22</v>
      </c>
      <c r="E683" s="10" t="s">
        <v>22</v>
      </c>
      <c r="G683" s="533" t="s">
        <v>2724</v>
      </c>
      <c r="H683" s="533">
        <v>682</v>
      </c>
      <c r="I683" s="533" t="str">
        <f t="shared" ref="I683:J687" si="386">I682</f>
        <v>Pressure-Maintenance Pumps</v>
      </c>
      <c r="J683" s="533" t="str">
        <f t="shared" si="386"/>
        <v>Pressure-Maintenance Pumps</v>
      </c>
      <c r="K683" s="35" t="s">
        <v>22</v>
      </c>
      <c r="L683" s="35"/>
      <c r="M683" s="160"/>
      <c r="N683" s="123"/>
      <c r="O683" s="825" t="s">
        <v>8</v>
      </c>
      <c r="P683" s="832">
        <f>SUM(P637:P681)</f>
        <v>36638</v>
      </c>
      <c r="Q683" s="126"/>
      <c r="S683" s="35"/>
      <c r="T683" s="35"/>
      <c r="U683" s="160"/>
      <c r="V683" s="123"/>
      <c r="W683" s="825"/>
      <c r="X683" s="832"/>
    </row>
    <row r="684" spans="1:24" ht="15.75">
      <c r="A684" s="533" t="s">
        <v>2727</v>
      </c>
      <c r="B684" s="533">
        <v>22</v>
      </c>
      <c r="C684" s="533" t="s">
        <v>588</v>
      </c>
      <c r="D684" s="572" t="s">
        <v>1996</v>
      </c>
      <c r="E684" s="571" t="s">
        <v>1249</v>
      </c>
      <c r="F684" s="533" t="str">
        <f t="shared" si="379"/>
        <v>ME</v>
      </c>
      <c r="G684" s="533" t="s">
        <v>2725</v>
      </c>
      <c r="H684" s="533">
        <v>683</v>
      </c>
      <c r="I684" s="533" t="str">
        <f t="shared" si="386"/>
        <v>Pressure-Maintenance Pumps</v>
      </c>
      <c r="J684" s="533" t="str">
        <f t="shared" si="386"/>
        <v>Pressure-Maintenance Pumps</v>
      </c>
      <c r="K684" s="87"/>
      <c r="L684" s="87"/>
      <c r="M684" s="87" t="s">
        <v>587</v>
      </c>
      <c r="N684" s="365"/>
      <c r="O684" s="833"/>
      <c r="P684" s="834"/>
      <c r="Q684" s="365"/>
      <c r="S684" s="87"/>
      <c r="T684" s="87"/>
      <c r="U684" s="87"/>
      <c r="V684" s="365"/>
      <c r="W684" s="833"/>
      <c r="X684" s="834"/>
    </row>
    <row r="685" spans="1:24" ht="15.75">
      <c r="A685" s="533" t="s">
        <v>2727</v>
      </c>
      <c r="B685" s="533">
        <v>22</v>
      </c>
      <c r="C685" s="533" t="s">
        <v>588</v>
      </c>
      <c r="D685" s="572" t="s">
        <v>1996</v>
      </c>
      <c r="E685" s="571" t="s">
        <v>1249</v>
      </c>
      <c r="F685" s="533" t="str">
        <f t="shared" si="379"/>
        <v>ME</v>
      </c>
      <c r="G685" s="533" t="s">
        <v>2725</v>
      </c>
      <c r="H685" s="533">
        <v>684</v>
      </c>
      <c r="I685" s="533" t="str">
        <f t="shared" si="386"/>
        <v>Pressure-Maintenance Pumps</v>
      </c>
      <c r="J685" s="533" t="str">
        <f t="shared" si="386"/>
        <v>Pressure-Maintenance Pumps</v>
      </c>
      <c r="K685" s="87"/>
      <c r="L685" s="87"/>
      <c r="M685" s="87" t="s">
        <v>588</v>
      </c>
      <c r="N685" s="365"/>
      <c r="O685" s="833"/>
      <c r="P685" s="834"/>
      <c r="Q685" s="365"/>
      <c r="S685" s="87"/>
      <c r="T685" s="87"/>
      <c r="U685" s="87"/>
      <c r="V685" s="365"/>
      <c r="W685" s="833"/>
      <c r="X685" s="834"/>
    </row>
    <row r="686" spans="1:24" ht="15.75">
      <c r="A686" s="533" t="s">
        <v>2727</v>
      </c>
      <c r="B686" s="533">
        <v>22</v>
      </c>
      <c r="C686" s="533" t="s">
        <v>588</v>
      </c>
      <c r="D686" s="572" t="s">
        <v>1996</v>
      </c>
      <c r="E686" s="571" t="s">
        <v>1249</v>
      </c>
      <c r="F686" s="533" t="str">
        <f t="shared" si="379"/>
        <v>ME</v>
      </c>
      <c r="G686" s="533" t="s">
        <v>2725</v>
      </c>
      <c r="H686" s="533">
        <v>685</v>
      </c>
      <c r="I686" s="533" t="str">
        <f t="shared" si="386"/>
        <v>Pressure-Maintenance Pumps</v>
      </c>
      <c r="J686" s="533" t="str">
        <f t="shared" si="386"/>
        <v>Pressure-Maintenance Pumps</v>
      </c>
      <c r="K686" s="128" t="s">
        <v>2</v>
      </c>
      <c r="L686" s="128" t="s">
        <v>25</v>
      </c>
      <c r="M686" s="642" t="s">
        <v>4</v>
      </c>
      <c r="N686" s="458" t="s">
        <v>5</v>
      </c>
      <c r="O686" s="833" t="s">
        <v>6</v>
      </c>
      <c r="P686" s="835" t="s">
        <v>7</v>
      </c>
      <c r="Q686" s="303"/>
      <c r="S686" s="128"/>
      <c r="T686" s="128"/>
      <c r="U686" s="642"/>
      <c r="V686" s="458"/>
      <c r="W686" s="833"/>
      <c r="X686" s="835"/>
    </row>
    <row r="687" spans="1:24" ht="15.75">
      <c r="A687" s="533" t="s">
        <v>2727</v>
      </c>
      <c r="B687" s="533">
        <v>22</v>
      </c>
      <c r="C687" s="533" t="s">
        <v>588</v>
      </c>
      <c r="D687" s="572" t="s">
        <v>1996</v>
      </c>
      <c r="E687" s="571" t="s">
        <v>1249</v>
      </c>
      <c r="F687" s="533" t="str">
        <f t="shared" si="379"/>
        <v>ME</v>
      </c>
      <c r="G687" s="533" t="s">
        <v>2725</v>
      </c>
      <c r="H687" s="533">
        <v>686</v>
      </c>
      <c r="I687" s="533" t="str">
        <f t="shared" si="386"/>
        <v>Pressure-Maintenance Pumps</v>
      </c>
      <c r="J687" s="533" t="str">
        <f t="shared" si="386"/>
        <v>Pressure-Maintenance Pumps</v>
      </c>
      <c r="K687" s="130"/>
      <c r="L687" s="130"/>
      <c r="M687" s="525"/>
      <c r="N687" s="459"/>
      <c r="O687" s="833"/>
      <c r="P687" s="833" t="s">
        <v>8</v>
      </c>
      <c r="Q687" s="112"/>
      <c r="S687" s="130"/>
      <c r="T687" s="130"/>
      <c r="U687" s="525"/>
      <c r="V687" s="459"/>
      <c r="W687" s="833"/>
      <c r="X687" s="833"/>
    </row>
    <row r="688" spans="1:24" ht="15.75">
      <c r="A688" s="533" t="s">
        <v>2727</v>
      </c>
      <c r="B688" s="533">
        <v>22</v>
      </c>
      <c r="C688" s="533" t="s">
        <v>588</v>
      </c>
      <c r="D688" s="572" t="s">
        <v>1996</v>
      </c>
      <c r="E688" s="571" t="s">
        <v>1249</v>
      </c>
      <c r="F688" s="533" t="str">
        <f t="shared" si="379"/>
        <v>ME</v>
      </c>
      <c r="G688" s="533" t="s">
        <v>2725</v>
      </c>
      <c r="H688" s="533">
        <v>687</v>
      </c>
      <c r="I688" s="533" t="str">
        <f t="shared" ref="I688:I690" si="387">L688</f>
        <v>220719 - PLUMBING PIPING INSULATION</v>
      </c>
      <c r="J688" s="533" t="str">
        <f t="shared" ref="J688:J691" si="388">L688</f>
        <v>220719 - PLUMBING PIPING INSULATION</v>
      </c>
      <c r="K688" s="95"/>
      <c r="L688" s="95" t="s">
        <v>589</v>
      </c>
      <c r="M688" s="131"/>
      <c r="N688" s="367"/>
      <c r="O688" s="833"/>
      <c r="P688" s="830"/>
      <c r="Q688" s="302"/>
      <c r="S688" s="95"/>
      <c r="T688" s="95"/>
      <c r="U688" s="131"/>
      <c r="V688" s="367"/>
      <c r="W688" s="833"/>
      <c r="X688" s="830"/>
    </row>
    <row r="689" spans="1:24" ht="15.75">
      <c r="A689" s="533" t="s">
        <v>2727</v>
      </c>
      <c r="B689" s="533">
        <v>22</v>
      </c>
      <c r="C689" s="533" t="s">
        <v>588</v>
      </c>
      <c r="D689" s="572" t="s">
        <v>1996</v>
      </c>
      <c r="E689" s="571" t="str">
        <f t="shared" ref="E689:E705" si="389">E688</f>
        <v xml:space="preserve"> PLUMBING PIPING INSULATION</v>
      </c>
      <c r="F689" s="533" t="str">
        <f t="shared" si="379"/>
        <v>ME</v>
      </c>
      <c r="G689" s="533" t="s">
        <v>2725</v>
      </c>
      <c r="H689" s="533">
        <v>688</v>
      </c>
      <c r="I689" s="533" t="str">
        <f t="shared" si="387"/>
        <v>Interior Insulation, Mineral Fiber</v>
      </c>
      <c r="J689" s="533" t="str">
        <f t="shared" si="388"/>
        <v>Interior Insulation, Mineral Fiber</v>
      </c>
      <c r="K689" s="95"/>
      <c r="L689" s="95" t="s">
        <v>590</v>
      </c>
      <c r="M689" s="131"/>
      <c r="N689" s="367"/>
      <c r="O689" s="833"/>
      <c r="P689" s="830"/>
      <c r="Q689" s="302"/>
      <c r="S689" s="95"/>
      <c r="T689" s="95"/>
      <c r="U689" s="131"/>
      <c r="V689" s="367"/>
      <c r="W689" s="833"/>
      <c r="X689" s="830"/>
    </row>
    <row r="690" spans="1:24" ht="15.75">
      <c r="A690" s="533" t="s">
        <v>2727</v>
      </c>
      <c r="B690" s="533">
        <v>22</v>
      </c>
      <c r="C690" s="533" t="s">
        <v>588</v>
      </c>
      <c r="D690" s="572" t="s">
        <v>1996</v>
      </c>
      <c r="E690" s="571" t="str">
        <f t="shared" si="389"/>
        <v xml:space="preserve"> PLUMBING PIPING INSULATION</v>
      </c>
      <c r="F690" s="533" t="str">
        <f t="shared" si="379"/>
        <v>ME</v>
      </c>
      <c r="G690" s="533" t="s">
        <v>2725</v>
      </c>
      <c r="H690" s="533">
        <v>689</v>
      </c>
      <c r="I690" s="533" t="str">
        <f t="shared" si="387"/>
        <v>Domestic hot and recirculated hot water, concealed</v>
      </c>
      <c r="J690" s="533" t="s">
        <v>592</v>
      </c>
      <c r="K690" s="95"/>
      <c r="L690" s="95" t="s">
        <v>591</v>
      </c>
      <c r="M690" s="131"/>
      <c r="N690" s="367"/>
      <c r="O690" s="833"/>
      <c r="P690" s="830"/>
      <c r="Q690" s="302"/>
      <c r="S690" s="95"/>
      <c r="T690" s="95"/>
      <c r="U690" s="131"/>
      <c r="V690" s="367"/>
      <c r="W690" s="833"/>
      <c r="X690" s="830"/>
    </row>
    <row r="691" spans="1:24" ht="16.5" thickBot="1">
      <c r="A691" s="533" t="s">
        <v>2727</v>
      </c>
      <c r="B691" s="533">
        <v>22</v>
      </c>
      <c r="C691" s="533" t="s">
        <v>588</v>
      </c>
      <c r="D691" s="572" t="s">
        <v>1996</v>
      </c>
      <c r="E691" s="571" t="str">
        <f t="shared" si="389"/>
        <v xml:space="preserve"> PLUMBING PIPING INSULATION</v>
      </c>
      <c r="F691" s="533" t="str">
        <f t="shared" si="379"/>
        <v>ME</v>
      </c>
      <c r="G691" s="533" t="s">
        <v>2725</v>
      </c>
      <c r="H691" s="533">
        <v>690</v>
      </c>
      <c r="I691" s="533" t="s">
        <v>591</v>
      </c>
      <c r="J691" s="533" t="str">
        <f t="shared" si="388"/>
        <v>25 mm thick</v>
      </c>
      <c r="K691" s="95"/>
      <c r="L691" s="95" t="s">
        <v>592</v>
      </c>
      <c r="M691" s="131"/>
      <c r="N691" s="367"/>
      <c r="O691" s="833"/>
      <c r="P691" s="830"/>
      <c r="Q691" s="302"/>
      <c r="S691" s="95"/>
      <c r="T691" s="95"/>
      <c r="U691" s="131"/>
      <c r="V691" s="367"/>
      <c r="W691" s="833"/>
      <c r="X691" s="830"/>
    </row>
    <row r="692" spans="1:24" ht="15.75">
      <c r="A692" s="533" t="s">
        <v>2727</v>
      </c>
      <c r="B692" s="533">
        <v>22</v>
      </c>
      <c r="C692" s="533" t="s">
        <v>588</v>
      </c>
      <c r="D692" s="572" t="s">
        <v>1996</v>
      </c>
      <c r="E692" s="571" t="str">
        <f t="shared" si="389"/>
        <v xml:space="preserve"> PLUMBING PIPING INSULATION</v>
      </c>
      <c r="F692" s="533" t="str">
        <f t="shared" si="379"/>
        <v>ME</v>
      </c>
      <c r="G692" s="533" t="s">
        <v>2722</v>
      </c>
      <c r="H692" s="533">
        <v>691</v>
      </c>
      <c r="I692" s="533" t="str">
        <f t="shared" ref="I692:J698" si="390">I690</f>
        <v>Domestic hot and recirculated hot water, concealed</v>
      </c>
      <c r="J692" s="533" t="str">
        <f t="shared" si="390"/>
        <v>25 mm thick</v>
      </c>
      <c r="K692" s="95" t="s">
        <v>13</v>
      </c>
      <c r="L692" s="95" t="s">
        <v>593</v>
      </c>
      <c r="M692" s="95">
        <v>150</v>
      </c>
      <c r="N692" s="460" t="s">
        <v>95</v>
      </c>
      <c r="O692" s="833">
        <v>3.9</v>
      </c>
      <c r="P692" s="748">
        <f t="shared" ref="P692:P698" si="391">O692*M692</f>
        <v>585</v>
      </c>
      <c r="Q692" s="25">
        <f t="shared" ref="Q692:Q698" si="392">O692</f>
        <v>3.9</v>
      </c>
      <c r="R692" s="729">
        <f t="shared" ref="R692:R698" si="393">P692</f>
        <v>585</v>
      </c>
      <c r="S692" s="95"/>
      <c r="T692" s="95"/>
      <c r="U692" s="95"/>
      <c r="V692" s="460"/>
      <c r="W692" s="833"/>
      <c r="X692" s="748"/>
    </row>
    <row r="693" spans="1:24" ht="15.75">
      <c r="A693" s="533" t="s">
        <v>2727</v>
      </c>
      <c r="B693" s="533">
        <v>22</v>
      </c>
      <c r="C693" s="533" t="s">
        <v>588</v>
      </c>
      <c r="D693" s="572" t="s">
        <v>1996</v>
      </c>
      <c r="E693" s="571" t="str">
        <f t="shared" si="389"/>
        <v xml:space="preserve"> PLUMBING PIPING INSULATION</v>
      </c>
      <c r="F693" s="533" t="str">
        <f t="shared" si="379"/>
        <v>ME</v>
      </c>
      <c r="G693" s="533" t="s">
        <v>2722</v>
      </c>
      <c r="H693" s="533">
        <v>692</v>
      </c>
      <c r="I693" s="533" t="str">
        <f t="shared" si="390"/>
        <v>Domestic hot and recirculated hot water, concealed</v>
      </c>
      <c r="J693" s="533" t="str">
        <f t="shared" si="390"/>
        <v>25 mm thick</v>
      </c>
      <c r="K693" s="95" t="s">
        <v>15</v>
      </c>
      <c r="L693" s="95" t="s">
        <v>594</v>
      </c>
      <c r="M693" s="95">
        <v>100</v>
      </c>
      <c r="N693" s="461" t="s">
        <v>95</v>
      </c>
      <c r="O693" s="833">
        <v>4.9000000000000004</v>
      </c>
      <c r="P693" s="748">
        <f t="shared" si="391"/>
        <v>490.00000000000006</v>
      </c>
      <c r="Q693" s="25">
        <f t="shared" si="392"/>
        <v>4.9000000000000004</v>
      </c>
      <c r="R693" s="729">
        <f t="shared" si="393"/>
        <v>490.00000000000006</v>
      </c>
      <c r="S693" s="95"/>
      <c r="T693" s="95"/>
      <c r="U693" s="95"/>
      <c r="V693" s="461"/>
      <c r="W693" s="833"/>
      <c r="X693" s="748"/>
    </row>
    <row r="694" spans="1:24" ht="15.75">
      <c r="A694" s="533" t="s">
        <v>2727</v>
      </c>
      <c r="B694" s="533">
        <v>22</v>
      </c>
      <c r="C694" s="533" t="s">
        <v>588</v>
      </c>
      <c r="D694" s="572" t="s">
        <v>1996</v>
      </c>
      <c r="E694" s="571" t="str">
        <f t="shared" si="389"/>
        <v xml:space="preserve"> PLUMBING PIPING INSULATION</v>
      </c>
      <c r="F694" s="533" t="str">
        <f t="shared" si="379"/>
        <v>ME</v>
      </c>
      <c r="G694" s="533" t="s">
        <v>2722</v>
      </c>
      <c r="H694" s="533">
        <v>693</v>
      </c>
      <c r="I694" s="533" t="str">
        <f t="shared" si="390"/>
        <v>Domestic hot and recirculated hot water, concealed</v>
      </c>
      <c r="J694" s="533" t="str">
        <f t="shared" si="390"/>
        <v>25 mm thick</v>
      </c>
      <c r="K694" s="95" t="s">
        <v>17</v>
      </c>
      <c r="L694" s="95" t="s">
        <v>595</v>
      </c>
      <c r="M694" s="95">
        <v>50</v>
      </c>
      <c r="N694" s="461" t="s">
        <v>95</v>
      </c>
      <c r="O694" s="833">
        <v>5.9</v>
      </c>
      <c r="P694" s="748">
        <f t="shared" si="391"/>
        <v>295</v>
      </c>
      <c r="Q694" s="25">
        <f t="shared" si="392"/>
        <v>5.9</v>
      </c>
      <c r="R694" s="729">
        <f t="shared" si="393"/>
        <v>295</v>
      </c>
      <c r="S694" s="95"/>
      <c r="T694" s="95"/>
      <c r="U694" s="95"/>
      <c r="V694" s="461"/>
      <c r="W694" s="833"/>
      <c r="X694" s="748"/>
    </row>
    <row r="695" spans="1:24" ht="15.75">
      <c r="A695" s="533" t="s">
        <v>2727</v>
      </c>
      <c r="B695" s="533">
        <v>22</v>
      </c>
      <c r="C695" s="533" t="s">
        <v>588</v>
      </c>
      <c r="D695" s="572" t="s">
        <v>1996</v>
      </c>
      <c r="E695" s="571" t="str">
        <f t="shared" si="389"/>
        <v xml:space="preserve"> PLUMBING PIPING INSULATION</v>
      </c>
      <c r="F695" s="533" t="str">
        <f t="shared" si="379"/>
        <v>ME</v>
      </c>
      <c r="G695" s="533" t="s">
        <v>2722</v>
      </c>
      <c r="H695" s="533">
        <v>694</v>
      </c>
      <c r="I695" s="533" t="str">
        <f t="shared" si="390"/>
        <v>Domestic hot and recirculated hot water, concealed</v>
      </c>
      <c r="J695" s="533" t="str">
        <f t="shared" si="390"/>
        <v>25 mm thick</v>
      </c>
      <c r="K695" s="95" t="s">
        <v>19</v>
      </c>
      <c r="L695" s="95" t="s">
        <v>556</v>
      </c>
      <c r="M695" s="95">
        <v>80</v>
      </c>
      <c r="N695" s="461" t="s">
        <v>95</v>
      </c>
      <c r="O695" s="833">
        <v>6.9</v>
      </c>
      <c r="P695" s="748">
        <f t="shared" si="391"/>
        <v>552</v>
      </c>
      <c r="Q695" s="25">
        <f t="shared" si="392"/>
        <v>6.9</v>
      </c>
      <c r="R695" s="729">
        <f t="shared" si="393"/>
        <v>552</v>
      </c>
      <c r="S695" s="95"/>
      <c r="T695" s="95"/>
      <c r="U695" s="95"/>
      <c r="V695" s="461"/>
      <c r="W695" s="833"/>
      <c r="X695" s="748"/>
    </row>
    <row r="696" spans="1:24" ht="15.75">
      <c r="A696" s="533" t="s">
        <v>2727</v>
      </c>
      <c r="B696" s="533">
        <v>22</v>
      </c>
      <c r="C696" s="533" t="s">
        <v>588</v>
      </c>
      <c r="D696" s="572" t="s">
        <v>1996</v>
      </c>
      <c r="E696" s="571" t="str">
        <f t="shared" si="389"/>
        <v xml:space="preserve"> PLUMBING PIPING INSULATION</v>
      </c>
      <c r="F696" s="533" t="str">
        <f t="shared" si="379"/>
        <v>ME</v>
      </c>
      <c r="G696" s="533" t="s">
        <v>2722</v>
      </c>
      <c r="H696" s="533">
        <v>695</v>
      </c>
      <c r="I696" s="533" t="str">
        <f t="shared" si="390"/>
        <v>Domestic hot and recirculated hot water, concealed</v>
      </c>
      <c r="J696" s="533" t="str">
        <f t="shared" si="390"/>
        <v>25 mm thick</v>
      </c>
      <c r="K696" s="95" t="s">
        <v>20</v>
      </c>
      <c r="L696" s="95" t="s">
        <v>557</v>
      </c>
      <c r="M696" s="95">
        <v>55</v>
      </c>
      <c r="N696" s="461" t="s">
        <v>95</v>
      </c>
      <c r="O696" s="833">
        <v>7.9</v>
      </c>
      <c r="P696" s="748">
        <f t="shared" si="391"/>
        <v>434.5</v>
      </c>
      <c r="Q696" s="25">
        <f t="shared" si="392"/>
        <v>7.9</v>
      </c>
      <c r="R696" s="729">
        <f t="shared" si="393"/>
        <v>434.5</v>
      </c>
      <c r="S696" s="95"/>
      <c r="T696" s="95"/>
      <c r="U696" s="95"/>
      <c r="V696" s="461"/>
      <c r="W696" s="833"/>
      <c r="X696" s="748"/>
    </row>
    <row r="697" spans="1:24" ht="15.75">
      <c r="A697" s="533" t="s">
        <v>2727</v>
      </c>
      <c r="B697" s="533">
        <v>22</v>
      </c>
      <c r="C697" s="533" t="s">
        <v>588</v>
      </c>
      <c r="D697" s="572" t="s">
        <v>1996</v>
      </c>
      <c r="E697" s="571" t="str">
        <f t="shared" si="389"/>
        <v xml:space="preserve"> PLUMBING PIPING INSULATION</v>
      </c>
      <c r="F697" s="533" t="str">
        <f t="shared" si="379"/>
        <v>ME</v>
      </c>
      <c r="G697" s="533" t="s">
        <v>2722</v>
      </c>
      <c r="H697" s="533">
        <v>696</v>
      </c>
      <c r="I697" s="533" t="str">
        <f t="shared" si="390"/>
        <v>Domestic hot and recirculated hot water, concealed</v>
      </c>
      <c r="J697" s="533" t="str">
        <f t="shared" si="390"/>
        <v>25 mm thick</v>
      </c>
      <c r="K697" s="95" t="s">
        <v>21</v>
      </c>
      <c r="L697" s="95" t="s">
        <v>558</v>
      </c>
      <c r="M697" s="95">
        <v>80</v>
      </c>
      <c r="N697" s="461" t="s">
        <v>95</v>
      </c>
      <c r="O697" s="833">
        <v>8.9</v>
      </c>
      <c r="P697" s="748">
        <f t="shared" si="391"/>
        <v>712</v>
      </c>
      <c r="Q697" s="25">
        <f t="shared" si="392"/>
        <v>8.9</v>
      </c>
      <c r="R697" s="729">
        <f t="shared" si="393"/>
        <v>712</v>
      </c>
      <c r="S697" s="95"/>
      <c r="T697" s="95"/>
      <c r="U697" s="95"/>
      <c r="V697" s="461"/>
      <c r="W697" s="833"/>
      <c r="X697" s="748"/>
    </row>
    <row r="698" spans="1:24" ht="16.5" thickBot="1">
      <c r="A698" s="533" t="s">
        <v>2727</v>
      </c>
      <c r="B698" s="533">
        <v>22</v>
      </c>
      <c r="C698" s="533" t="s">
        <v>588</v>
      </c>
      <c r="D698" s="572" t="s">
        <v>1996</v>
      </c>
      <c r="E698" s="571" t="str">
        <f t="shared" si="389"/>
        <v xml:space="preserve"> PLUMBING PIPING INSULATION</v>
      </c>
      <c r="F698" s="533" t="str">
        <f t="shared" si="379"/>
        <v>ME</v>
      </c>
      <c r="G698" s="533" t="s">
        <v>2722</v>
      </c>
      <c r="H698" s="533">
        <v>697</v>
      </c>
      <c r="I698" s="533" t="str">
        <f t="shared" si="390"/>
        <v>Domestic hot and recirculated hot water, concealed</v>
      </c>
      <c r="J698" s="533" t="str">
        <f t="shared" si="390"/>
        <v>25 mm thick</v>
      </c>
      <c r="K698" s="95" t="s">
        <v>45</v>
      </c>
      <c r="L698" s="95" t="s">
        <v>559</v>
      </c>
      <c r="M698" s="95">
        <v>15</v>
      </c>
      <c r="N698" s="462" t="s">
        <v>95</v>
      </c>
      <c r="O698" s="833">
        <v>16</v>
      </c>
      <c r="P698" s="748">
        <f t="shared" si="391"/>
        <v>240</v>
      </c>
      <c r="Q698" s="25">
        <f t="shared" si="392"/>
        <v>16</v>
      </c>
      <c r="R698" s="729">
        <f t="shared" si="393"/>
        <v>240</v>
      </c>
      <c r="S698" s="95"/>
      <c r="T698" s="95"/>
      <c r="U698" s="95"/>
      <c r="V698" s="462"/>
      <c r="W698" s="833"/>
      <c r="X698" s="748"/>
    </row>
    <row r="699" spans="1:24" ht="15.75">
      <c r="A699" s="533" t="s">
        <v>2727</v>
      </c>
      <c r="B699" s="533">
        <v>22</v>
      </c>
      <c r="C699" s="533" t="s">
        <v>588</v>
      </c>
      <c r="D699" s="572" t="s">
        <v>1996</v>
      </c>
      <c r="E699" s="571" t="str">
        <f t="shared" si="389"/>
        <v xml:space="preserve"> PLUMBING PIPING INSULATION</v>
      </c>
      <c r="F699" s="533" t="str">
        <f t="shared" si="379"/>
        <v>ME</v>
      </c>
      <c r="G699" s="533" t="s">
        <v>2725</v>
      </c>
      <c r="H699" s="533">
        <v>698</v>
      </c>
      <c r="I699" s="533" t="str">
        <f t="shared" ref="I699" si="394">L699</f>
        <v>Domestic hot and recirculated hot water, on all pipes running in mechanical rooms or exposed to view, Mineral fiber with AL jacketing</v>
      </c>
      <c r="J699" s="533" t="s">
        <v>592</v>
      </c>
      <c r="K699" s="95"/>
      <c r="L699" s="95" t="s">
        <v>596</v>
      </c>
      <c r="M699" s="96"/>
      <c r="N699" s="367"/>
      <c r="O699" s="833"/>
      <c r="P699" s="830"/>
      <c r="Q699" s="302"/>
      <c r="S699" s="95"/>
      <c r="T699" s="95"/>
      <c r="U699" s="96"/>
      <c r="V699" s="367"/>
      <c r="W699" s="833"/>
      <c r="X699" s="830"/>
    </row>
    <row r="700" spans="1:24" ht="16.5" thickBot="1">
      <c r="A700" s="533" t="s">
        <v>2727</v>
      </c>
      <c r="B700" s="533">
        <v>22</v>
      </c>
      <c r="C700" s="533" t="s">
        <v>588</v>
      </c>
      <c r="D700" s="572" t="s">
        <v>1996</v>
      </c>
      <c r="E700" s="571" t="str">
        <f t="shared" si="389"/>
        <v xml:space="preserve"> PLUMBING PIPING INSULATION</v>
      </c>
      <c r="F700" s="533" t="str">
        <f t="shared" si="379"/>
        <v>ME</v>
      </c>
      <c r="G700" s="533" t="s">
        <v>2725</v>
      </c>
      <c r="H700" s="533">
        <v>699</v>
      </c>
      <c r="I700" s="533" t="s">
        <v>596</v>
      </c>
      <c r="J700" s="533" t="str">
        <f t="shared" ref="J700" si="395">L700</f>
        <v>25 mm thick</v>
      </c>
      <c r="K700" s="95"/>
      <c r="L700" s="95" t="s">
        <v>592</v>
      </c>
      <c r="M700" s="131"/>
      <c r="N700" s="367"/>
      <c r="O700" s="833"/>
      <c r="P700" s="830"/>
      <c r="Q700" s="302"/>
      <c r="S700" s="95"/>
      <c r="T700" s="95"/>
      <c r="U700" s="131"/>
      <c r="V700" s="367"/>
      <c r="W700" s="833"/>
      <c r="X700" s="830"/>
    </row>
    <row r="701" spans="1:24" ht="15.75">
      <c r="A701" s="533" t="s">
        <v>2727</v>
      </c>
      <c r="B701" s="533">
        <v>22</v>
      </c>
      <c r="C701" s="533" t="s">
        <v>588</v>
      </c>
      <c r="D701" s="572" t="s">
        <v>1996</v>
      </c>
      <c r="E701" s="571" t="str">
        <f t="shared" si="389"/>
        <v xml:space="preserve"> PLUMBING PIPING INSULATION</v>
      </c>
      <c r="F701" s="533" t="str">
        <f t="shared" si="379"/>
        <v>ME</v>
      </c>
      <c r="G701" s="533" t="s">
        <v>2722</v>
      </c>
      <c r="H701" s="533">
        <v>700</v>
      </c>
      <c r="I701" s="533" t="str">
        <f t="shared" ref="I701:J705" si="396">I699</f>
        <v>Domestic hot and recirculated hot water, on all pipes running in mechanical rooms or exposed to view, Mineral fiber with AL jacketing</v>
      </c>
      <c r="J701" s="533" t="str">
        <f t="shared" si="396"/>
        <v>25 mm thick</v>
      </c>
      <c r="K701" s="95" t="s">
        <v>48</v>
      </c>
      <c r="L701" s="95" t="s">
        <v>594</v>
      </c>
      <c r="M701" s="95">
        <v>10</v>
      </c>
      <c r="N701" s="460" t="s">
        <v>95</v>
      </c>
      <c r="O701" s="833">
        <v>16.8</v>
      </c>
      <c r="P701" s="748">
        <f t="shared" ref="P701:P705" si="397">O701*M701</f>
        <v>168</v>
      </c>
      <c r="Q701" s="25">
        <f t="shared" ref="Q701:Q705" si="398">O701</f>
        <v>16.8</v>
      </c>
      <c r="R701" s="729">
        <f t="shared" ref="R701:R705" si="399">P701</f>
        <v>168</v>
      </c>
      <c r="S701" s="95"/>
      <c r="T701" s="95"/>
      <c r="U701" s="95"/>
      <c r="V701" s="460"/>
      <c r="W701" s="833"/>
      <c r="X701" s="748"/>
    </row>
    <row r="702" spans="1:24" ht="15.75">
      <c r="A702" s="533" t="s">
        <v>2727</v>
      </c>
      <c r="B702" s="533">
        <v>22</v>
      </c>
      <c r="C702" s="533" t="s">
        <v>588</v>
      </c>
      <c r="D702" s="572" t="s">
        <v>1996</v>
      </c>
      <c r="E702" s="571" t="str">
        <f t="shared" si="389"/>
        <v xml:space="preserve"> PLUMBING PIPING INSULATION</v>
      </c>
      <c r="F702" s="533" t="str">
        <f t="shared" si="379"/>
        <v>ME</v>
      </c>
      <c r="G702" s="533" t="s">
        <v>2722</v>
      </c>
      <c r="H702" s="533">
        <v>701</v>
      </c>
      <c r="I702" s="533" t="str">
        <f t="shared" si="396"/>
        <v>Domestic hot and recirculated hot water, on all pipes running in mechanical rooms or exposed to view, Mineral fiber with AL jacketing</v>
      </c>
      <c r="J702" s="533" t="str">
        <f t="shared" si="396"/>
        <v>25 mm thick</v>
      </c>
      <c r="K702" s="95" t="s">
        <v>50</v>
      </c>
      <c r="L702" s="95" t="s">
        <v>595</v>
      </c>
      <c r="M702" s="95">
        <v>10</v>
      </c>
      <c r="N702" s="461" t="s">
        <v>95</v>
      </c>
      <c r="O702" s="833">
        <v>17.8</v>
      </c>
      <c r="P702" s="748">
        <f t="shared" si="397"/>
        <v>178</v>
      </c>
      <c r="Q702" s="25">
        <f t="shared" si="398"/>
        <v>17.8</v>
      </c>
      <c r="R702" s="729">
        <f t="shared" si="399"/>
        <v>178</v>
      </c>
      <c r="S702" s="95"/>
      <c r="T702" s="95"/>
      <c r="U702" s="95"/>
      <c r="V702" s="461"/>
      <c r="W702" s="833"/>
      <c r="X702" s="748"/>
    </row>
    <row r="703" spans="1:24" ht="15.75">
      <c r="A703" s="533" t="s">
        <v>2727</v>
      </c>
      <c r="B703" s="533">
        <v>22</v>
      </c>
      <c r="C703" s="533" t="s">
        <v>588</v>
      </c>
      <c r="D703" s="572" t="s">
        <v>1996</v>
      </c>
      <c r="E703" s="571" t="str">
        <f t="shared" si="389"/>
        <v xml:space="preserve"> PLUMBING PIPING INSULATION</v>
      </c>
      <c r="F703" s="533" t="str">
        <f t="shared" si="379"/>
        <v>ME</v>
      </c>
      <c r="G703" s="533" t="s">
        <v>2722</v>
      </c>
      <c r="H703" s="533">
        <v>702</v>
      </c>
      <c r="I703" s="533" t="str">
        <f t="shared" si="396"/>
        <v>Domestic hot and recirculated hot water, on all pipes running in mechanical rooms or exposed to view, Mineral fiber with AL jacketing</v>
      </c>
      <c r="J703" s="533" t="str">
        <f t="shared" si="396"/>
        <v>25 mm thick</v>
      </c>
      <c r="K703" s="95" t="s">
        <v>76</v>
      </c>
      <c r="L703" s="95" t="s">
        <v>597</v>
      </c>
      <c r="M703" s="95">
        <v>10</v>
      </c>
      <c r="N703" s="461" t="s">
        <v>95</v>
      </c>
      <c r="O703" s="833">
        <v>21.8</v>
      </c>
      <c r="P703" s="748">
        <f t="shared" si="397"/>
        <v>218</v>
      </c>
      <c r="Q703" s="25">
        <f t="shared" si="398"/>
        <v>21.8</v>
      </c>
      <c r="R703" s="729">
        <f t="shared" si="399"/>
        <v>218</v>
      </c>
      <c r="S703" s="95"/>
      <c r="T703" s="95"/>
      <c r="U703" s="95"/>
      <c r="V703" s="461"/>
      <c r="W703" s="833"/>
      <c r="X703" s="748"/>
    </row>
    <row r="704" spans="1:24" ht="16.5" thickBot="1">
      <c r="A704" s="533" t="s">
        <v>2727</v>
      </c>
      <c r="B704" s="533">
        <v>22</v>
      </c>
      <c r="C704" s="533" t="s">
        <v>588</v>
      </c>
      <c r="D704" s="572" t="s">
        <v>1996</v>
      </c>
      <c r="E704" s="571" t="str">
        <f t="shared" si="389"/>
        <v xml:space="preserve"> PLUMBING PIPING INSULATION</v>
      </c>
      <c r="F704" s="533" t="str">
        <f t="shared" si="379"/>
        <v>ME</v>
      </c>
      <c r="G704" s="533" t="s">
        <v>2722</v>
      </c>
      <c r="H704" s="533">
        <v>703</v>
      </c>
      <c r="I704" s="533" t="str">
        <f t="shared" si="396"/>
        <v>Domestic hot and recirculated hot water, on all pipes running in mechanical rooms or exposed to view, Mineral fiber with AL jacketing</v>
      </c>
      <c r="J704" s="533" t="str">
        <f t="shared" si="396"/>
        <v>25 mm thick</v>
      </c>
      <c r="K704" s="95" t="s">
        <v>77</v>
      </c>
      <c r="L704" s="95" t="s">
        <v>558</v>
      </c>
      <c r="M704" s="95">
        <v>20</v>
      </c>
      <c r="N704" s="462" t="s">
        <v>95</v>
      </c>
      <c r="O704" s="833">
        <v>22.7</v>
      </c>
      <c r="P704" s="748">
        <f t="shared" si="397"/>
        <v>454</v>
      </c>
      <c r="Q704" s="25">
        <f t="shared" si="398"/>
        <v>22.7</v>
      </c>
      <c r="R704" s="729">
        <f t="shared" si="399"/>
        <v>454</v>
      </c>
      <c r="S704" s="95"/>
      <c r="T704" s="95"/>
      <c r="U704" s="95"/>
      <c r="V704" s="462"/>
      <c r="W704" s="833"/>
      <c r="X704" s="748"/>
    </row>
    <row r="705" spans="1:24" ht="16.5" thickBot="1">
      <c r="A705" s="533" t="s">
        <v>2727</v>
      </c>
      <c r="B705" s="533">
        <v>22</v>
      </c>
      <c r="C705" s="533" t="s">
        <v>588</v>
      </c>
      <c r="D705" s="572" t="s">
        <v>1996</v>
      </c>
      <c r="E705" s="571" t="str">
        <f t="shared" si="389"/>
        <v xml:space="preserve"> PLUMBING PIPING INSULATION</v>
      </c>
      <c r="F705" s="533" t="str">
        <f t="shared" si="379"/>
        <v>ME</v>
      </c>
      <c r="G705" s="533" t="s">
        <v>2722</v>
      </c>
      <c r="H705" s="533">
        <v>704</v>
      </c>
      <c r="I705" s="533" t="str">
        <f t="shared" si="396"/>
        <v>Domestic hot and recirculated hot water, on all pipes running in mechanical rooms or exposed to view, Mineral fiber with AL jacketing</v>
      </c>
      <c r="J705" s="533" t="str">
        <f t="shared" si="396"/>
        <v>25 mm thick</v>
      </c>
      <c r="K705" s="95" t="s">
        <v>13</v>
      </c>
      <c r="L705" s="95" t="s">
        <v>559</v>
      </c>
      <c r="M705" s="95">
        <v>15</v>
      </c>
      <c r="N705" s="463" t="s">
        <v>95</v>
      </c>
      <c r="O705" s="833">
        <v>23.7</v>
      </c>
      <c r="P705" s="748">
        <f t="shared" si="397"/>
        <v>355.5</v>
      </c>
      <c r="Q705" s="25">
        <f t="shared" si="398"/>
        <v>23.7</v>
      </c>
      <c r="R705" s="729">
        <f t="shared" si="399"/>
        <v>355.5</v>
      </c>
      <c r="S705" s="95"/>
      <c r="T705" s="95"/>
      <c r="U705" s="95"/>
      <c r="V705" s="463"/>
      <c r="W705" s="833"/>
      <c r="X705" s="748"/>
    </row>
    <row r="706" spans="1:24" ht="15.75">
      <c r="A706" s="533" t="s">
        <v>2727</v>
      </c>
      <c r="B706" s="533">
        <v>22</v>
      </c>
      <c r="C706" s="533" t="s">
        <v>588</v>
      </c>
      <c r="D706" s="572" t="s">
        <v>1998</v>
      </c>
      <c r="E706" s="571" t="s">
        <v>1250</v>
      </c>
      <c r="F706" s="533" t="str">
        <f t="shared" si="379"/>
        <v>ME</v>
      </c>
      <c r="G706" s="533" t="s">
        <v>2725</v>
      </c>
      <c r="H706" s="533">
        <v>705</v>
      </c>
      <c r="I706" s="533" t="str">
        <f t="shared" ref="I706:I707" si="400">L706</f>
        <v>221116 - WATER DISTRIBUTION PIPING</v>
      </c>
      <c r="J706" s="533" t="str">
        <f t="shared" ref="J706:J708" si="401">L706</f>
        <v>221116 - WATER DISTRIBUTION PIPING</v>
      </c>
      <c r="K706" s="95"/>
      <c r="L706" s="95" t="s">
        <v>598</v>
      </c>
      <c r="M706" s="131"/>
      <c r="N706" s="367"/>
      <c r="O706" s="833"/>
      <c r="P706" s="830"/>
      <c r="Q706" s="302"/>
      <c r="S706" s="95"/>
      <c r="T706" s="95"/>
      <c r="U706" s="131"/>
      <c r="V706" s="367"/>
      <c r="W706" s="833"/>
      <c r="X706" s="830"/>
    </row>
    <row r="707" spans="1:24" ht="15.75">
      <c r="A707" s="533" t="s">
        <v>2727</v>
      </c>
      <c r="B707" s="533">
        <v>22</v>
      </c>
      <c r="C707" s="533" t="s">
        <v>588</v>
      </c>
      <c r="D707" s="572" t="s">
        <v>1998</v>
      </c>
      <c r="E707" s="571" t="str">
        <f t="shared" ref="E707:E730" si="402">E706</f>
        <v xml:space="preserve"> WATER DISTRIBUTION PIPING</v>
      </c>
      <c r="F707" s="533" t="str">
        <f t="shared" si="379"/>
        <v>ME</v>
      </c>
      <c r="G707" s="533" t="s">
        <v>2725</v>
      </c>
      <c r="H707" s="533">
        <v>706</v>
      </c>
      <c r="I707" s="533" t="str">
        <f t="shared" si="400"/>
        <v>Aboveground, Water Distribution Piping</v>
      </c>
      <c r="J707" s="533" t="s">
        <v>600</v>
      </c>
      <c r="K707" s="95"/>
      <c r="L707" s="95" t="s">
        <v>599</v>
      </c>
      <c r="M707" s="131"/>
      <c r="N707" s="367"/>
      <c r="O707" s="833"/>
      <c r="P707" s="830"/>
      <c r="Q707" s="302"/>
      <c r="S707" s="95"/>
      <c r="T707" s="95"/>
      <c r="U707" s="131"/>
      <c r="V707" s="367"/>
      <c r="W707" s="833"/>
      <c r="X707" s="830"/>
    </row>
    <row r="708" spans="1:24" ht="16.5" thickBot="1">
      <c r="A708" s="533" t="s">
        <v>2727</v>
      </c>
      <c r="B708" s="533">
        <v>22</v>
      </c>
      <c r="C708" s="533" t="s">
        <v>588</v>
      </c>
      <c r="D708" s="572" t="s">
        <v>1998</v>
      </c>
      <c r="E708" s="571" t="str">
        <f t="shared" si="402"/>
        <v xml:space="preserve"> WATER DISTRIBUTION PIPING</v>
      </c>
      <c r="F708" s="533" t="str">
        <f t="shared" si="379"/>
        <v>ME</v>
      </c>
      <c r="G708" s="533" t="s">
        <v>2725</v>
      </c>
      <c r="H708" s="533">
        <v>707</v>
      </c>
      <c r="I708" s="533" t="s">
        <v>599</v>
      </c>
      <c r="J708" s="533" t="str">
        <f t="shared" si="401"/>
        <v>Cold Water PVC Pipes and fittings</v>
      </c>
      <c r="K708" s="95"/>
      <c r="L708" s="95" t="s">
        <v>600</v>
      </c>
      <c r="M708" s="131"/>
      <c r="N708" s="367"/>
      <c r="O708" s="833"/>
      <c r="P708" s="830"/>
      <c r="Q708" s="302"/>
      <c r="S708" s="95"/>
      <c r="T708" s="95"/>
      <c r="U708" s="131"/>
      <c r="V708" s="367"/>
      <c r="W708" s="833"/>
      <c r="X708" s="830"/>
    </row>
    <row r="709" spans="1:24" ht="15.75">
      <c r="A709" s="533" t="s">
        <v>2727</v>
      </c>
      <c r="B709" s="533">
        <v>22</v>
      </c>
      <c r="C709" s="533" t="s">
        <v>588</v>
      </c>
      <c r="D709" s="572" t="s">
        <v>1998</v>
      </c>
      <c r="E709" s="571" t="str">
        <f t="shared" si="402"/>
        <v xml:space="preserve"> WATER DISTRIBUTION PIPING</v>
      </c>
      <c r="F709" s="533" t="str">
        <f t="shared" si="379"/>
        <v>ME</v>
      </c>
      <c r="G709" s="533" t="s">
        <v>2722</v>
      </c>
      <c r="H709" s="533">
        <v>708</v>
      </c>
      <c r="I709" s="533" t="str">
        <f t="shared" ref="I709:J716" si="403">I707</f>
        <v>Aboveground, Water Distribution Piping</v>
      </c>
      <c r="J709" s="533" t="str">
        <f t="shared" si="403"/>
        <v>Cold Water PVC Pipes and fittings</v>
      </c>
      <c r="K709" s="95" t="s">
        <v>15</v>
      </c>
      <c r="L709" s="95" t="s">
        <v>593</v>
      </c>
      <c r="M709" s="95">
        <v>190</v>
      </c>
      <c r="N709" s="460" t="s">
        <v>95</v>
      </c>
      <c r="O709" s="833">
        <v>12.9</v>
      </c>
      <c r="P709" s="748">
        <f t="shared" ref="P709:P716" si="404">O709*M709</f>
        <v>2451</v>
      </c>
      <c r="Q709" s="25">
        <f t="shared" ref="Q709:Q716" si="405">O709</f>
        <v>12.9</v>
      </c>
      <c r="R709" s="729">
        <f t="shared" ref="R709:R716" si="406">P709</f>
        <v>2451</v>
      </c>
      <c r="S709" s="95"/>
      <c r="T709" s="95"/>
      <c r="U709" s="95"/>
      <c r="V709" s="460"/>
      <c r="W709" s="833"/>
      <c r="X709" s="748"/>
    </row>
    <row r="710" spans="1:24" ht="15.75">
      <c r="A710" s="533" t="s">
        <v>2727</v>
      </c>
      <c r="B710" s="533">
        <v>22</v>
      </c>
      <c r="C710" s="533" t="s">
        <v>588</v>
      </c>
      <c r="D710" s="572" t="s">
        <v>1998</v>
      </c>
      <c r="E710" s="571" t="str">
        <f t="shared" si="402"/>
        <v xml:space="preserve"> WATER DISTRIBUTION PIPING</v>
      </c>
      <c r="F710" s="533" t="str">
        <f t="shared" si="379"/>
        <v>ME</v>
      </c>
      <c r="G710" s="533" t="s">
        <v>2722</v>
      </c>
      <c r="H710" s="533">
        <v>709</v>
      </c>
      <c r="I710" s="533" t="str">
        <f t="shared" si="403"/>
        <v>Aboveground, Water Distribution Piping</v>
      </c>
      <c r="J710" s="533" t="str">
        <f t="shared" si="403"/>
        <v>Cold Water PVC Pipes and fittings</v>
      </c>
      <c r="K710" s="95" t="s">
        <v>17</v>
      </c>
      <c r="L710" s="95" t="s">
        <v>594</v>
      </c>
      <c r="M710" s="95">
        <v>120</v>
      </c>
      <c r="N710" s="461" t="s">
        <v>95</v>
      </c>
      <c r="O710" s="833">
        <v>12.9</v>
      </c>
      <c r="P710" s="748">
        <f t="shared" si="404"/>
        <v>1548</v>
      </c>
      <c r="Q710" s="25">
        <f t="shared" si="405"/>
        <v>12.9</v>
      </c>
      <c r="R710" s="729">
        <f t="shared" si="406"/>
        <v>1548</v>
      </c>
      <c r="S710" s="95"/>
      <c r="T710" s="95"/>
      <c r="U710" s="95"/>
      <c r="V710" s="461"/>
      <c r="W710" s="833"/>
      <c r="X710" s="748"/>
    </row>
    <row r="711" spans="1:24" ht="15.75">
      <c r="A711" s="533" t="s">
        <v>2727</v>
      </c>
      <c r="B711" s="533">
        <v>22</v>
      </c>
      <c r="C711" s="533" t="s">
        <v>588</v>
      </c>
      <c r="D711" s="572" t="s">
        <v>1998</v>
      </c>
      <c r="E711" s="571" t="str">
        <f t="shared" si="402"/>
        <v xml:space="preserve"> WATER DISTRIBUTION PIPING</v>
      </c>
      <c r="F711" s="533" t="str">
        <f t="shared" si="379"/>
        <v>ME</v>
      </c>
      <c r="G711" s="533" t="s">
        <v>2722</v>
      </c>
      <c r="H711" s="533">
        <v>710</v>
      </c>
      <c r="I711" s="533" t="str">
        <f t="shared" si="403"/>
        <v>Aboveground, Water Distribution Piping</v>
      </c>
      <c r="J711" s="533" t="str">
        <f t="shared" si="403"/>
        <v>Cold Water PVC Pipes and fittings</v>
      </c>
      <c r="K711" s="95" t="s">
        <v>19</v>
      </c>
      <c r="L711" s="95" t="s">
        <v>595</v>
      </c>
      <c r="M711" s="95">
        <v>80</v>
      </c>
      <c r="N711" s="461" t="s">
        <v>95</v>
      </c>
      <c r="O711" s="833">
        <v>13.9</v>
      </c>
      <c r="P711" s="748">
        <f t="shared" si="404"/>
        <v>1112</v>
      </c>
      <c r="Q711" s="25">
        <f t="shared" si="405"/>
        <v>13.9</v>
      </c>
      <c r="R711" s="729">
        <f t="shared" si="406"/>
        <v>1112</v>
      </c>
      <c r="S711" s="95"/>
      <c r="T711" s="95"/>
      <c r="U711" s="95"/>
      <c r="V711" s="461"/>
      <c r="W711" s="833"/>
      <c r="X711" s="748"/>
    </row>
    <row r="712" spans="1:24" ht="15.75">
      <c r="A712" s="533" t="s">
        <v>2727</v>
      </c>
      <c r="B712" s="533">
        <v>22</v>
      </c>
      <c r="C712" s="533" t="s">
        <v>588</v>
      </c>
      <c r="D712" s="572" t="s">
        <v>1998</v>
      </c>
      <c r="E712" s="571" t="str">
        <f t="shared" si="402"/>
        <v xml:space="preserve"> WATER DISTRIBUTION PIPING</v>
      </c>
      <c r="F712" s="533" t="str">
        <f t="shared" si="379"/>
        <v>ME</v>
      </c>
      <c r="G712" s="533" t="s">
        <v>2722</v>
      </c>
      <c r="H712" s="533">
        <v>711</v>
      </c>
      <c r="I712" s="533" t="str">
        <f t="shared" si="403"/>
        <v>Aboveground, Water Distribution Piping</v>
      </c>
      <c r="J712" s="533" t="str">
        <f t="shared" si="403"/>
        <v>Cold Water PVC Pipes and fittings</v>
      </c>
      <c r="K712" s="95" t="s">
        <v>20</v>
      </c>
      <c r="L712" s="95" t="s">
        <v>556</v>
      </c>
      <c r="M712" s="95">
        <v>70</v>
      </c>
      <c r="N712" s="461" t="s">
        <v>95</v>
      </c>
      <c r="O712" s="833">
        <v>14.9</v>
      </c>
      <c r="P712" s="748">
        <f t="shared" si="404"/>
        <v>1043</v>
      </c>
      <c r="Q712" s="25">
        <f t="shared" si="405"/>
        <v>14.9</v>
      </c>
      <c r="R712" s="729">
        <f t="shared" si="406"/>
        <v>1043</v>
      </c>
      <c r="S712" s="95"/>
      <c r="T712" s="95"/>
      <c r="U712" s="95"/>
      <c r="V712" s="461"/>
      <c r="W712" s="833"/>
      <c r="X712" s="748"/>
    </row>
    <row r="713" spans="1:24" ht="15.75">
      <c r="A713" s="533" t="s">
        <v>2727</v>
      </c>
      <c r="B713" s="533">
        <v>22</v>
      </c>
      <c r="C713" s="533" t="s">
        <v>588</v>
      </c>
      <c r="D713" s="572" t="s">
        <v>1998</v>
      </c>
      <c r="E713" s="571" t="str">
        <f t="shared" si="402"/>
        <v xml:space="preserve"> WATER DISTRIBUTION PIPING</v>
      </c>
      <c r="F713" s="533" t="str">
        <f t="shared" si="379"/>
        <v>ME</v>
      </c>
      <c r="G713" s="533" t="s">
        <v>2722</v>
      </c>
      <c r="H713" s="533">
        <v>712</v>
      </c>
      <c r="I713" s="533" t="str">
        <f t="shared" si="403"/>
        <v>Aboveground, Water Distribution Piping</v>
      </c>
      <c r="J713" s="533" t="str">
        <f t="shared" si="403"/>
        <v>Cold Water PVC Pipes and fittings</v>
      </c>
      <c r="K713" s="95" t="s">
        <v>21</v>
      </c>
      <c r="L713" s="95" t="s">
        <v>557</v>
      </c>
      <c r="M713" s="95">
        <v>57</v>
      </c>
      <c r="N713" s="461" t="s">
        <v>95</v>
      </c>
      <c r="O713" s="833">
        <v>23.8</v>
      </c>
      <c r="P713" s="748">
        <f t="shared" si="404"/>
        <v>1356.6000000000001</v>
      </c>
      <c r="Q713" s="25">
        <f t="shared" si="405"/>
        <v>23.8</v>
      </c>
      <c r="R713" s="729">
        <f t="shared" si="406"/>
        <v>1356.6000000000001</v>
      </c>
      <c r="S713" s="95"/>
      <c r="T713" s="95"/>
      <c r="U713" s="95"/>
      <c r="V713" s="461"/>
      <c r="W713" s="833"/>
      <c r="X713" s="748"/>
    </row>
    <row r="714" spans="1:24" ht="16.5" thickBot="1">
      <c r="A714" s="533" t="s">
        <v>2727</v>
      </c>
      <c r="B714" s="533">
        <v>22</v>
      </c>
      <c r="C714" s="533" t="s">
        <v>588</v>
      </c>
      <c r="D714" s="572" t="s">
        <v>1998</v>
      </c>
      <c r="E714" s="571" t="str">
        <f t="shared" si="402"/>
        <v xml:space="preserve"> WATER DISTRIBUTION PIPING</v>
      </c>
      <c r="F714" s="533" t="str">
        <f t="shared" si="379"/>
        <v>ME</v>
      </c>
      <c r="G714" s="533" t="s">
        <v>2722</v>
      </c>
      <c r="H714" s="533">
        <v>713</v>
      </c>
      <c r="I714" s="533" t="str">
        <f t="shared" si="403"/>
        <v>Aboveground, Water Distribution Piping</v>
      </c>
      <c r="J714" s="533" t="str">
        <f t="shared" si="403"/>
        <v>Cold Water PVC Pipes and fittings</v>
      </c>
      <c r="K714" s="95" t="s">
        <v>45</v>
      </c>
      <c r="L714" s="95" t="s">
        <v>558</v>
      </c>
      <c r="M714" s="95">
        <v>168</v>
      </c>
      <c r="N714" s="462" t="s">
        <v>95</v>
      </c>
      <c r="O714" s="833">
        <v>31</v>
      </c>
      <c r="P714" s="748">
        <f t="shared" si="404"/>
        <v>5208</v>
      </c>
      <c r="Q714" s="25">
        <f t="shared" si="405"/>
        <v>31</v>
      </c>
      <c r="R714" s="729">
        <f t="shared" si="406"/>
        <v>5208</v>
      </c>
      <c r="S714" s="95"/>
      <c r="T714" s="95"/>
      <c r="U714" s="95"/>
      <c r="V714" s="462"/>
      <c r="W714" s="833"/>
      <c r="X714" s="748"/>
    </row>
    <row r="715" spans="1:24" ht="15.75">
      <c r="A715" s="533" t="s">
        <v>2727</v>
      </c>
      <c r="B715" s="533">
        <v>22</v>
      </c>
      <c r="C715" s="533" t="s">
        <v>588</v>
      </c>
      <c r="D715" s="572" t="s">
        <v>1998</v>
      </c>
      <c r="E715" s="571" t="str">
        <f t="shared" si="402"/>
        <v xml:space="preserve"> WATER DISTRIBUTION PIPING</v>
      </c>
      <c r="F715" s="533" t="str">
        <f t="shared" si="379"/>
        <v>ME</v>
      </c>
      <c r="G715" s="533" t="s">
        <v>2722</v>
      </c>
      <c r="H715" s="533">
        <v>714</v>
      </c>
      <c r="I715" s="533" t="str">
        <f t="shared" si="403"/>
        <v>Aboveground, Water Distribution Piping</v>
      </c>
      <c r="J715" s="533" t="str">
        <f t="shared" si="403"/>
        <v>Cold Water PVC Pipes and fittings</v>
      </c>
      <c r="K715" s="95" t="s">
        <v>48</v>
      </c>
      <c r="L715" s="95" t="s">
        <v>559</v>
      </c>
      <c r="M715" s="95">
        <v>41</v>
      </c>
      <c r="N715" s="367" t="s">
        <v>95</v>
      </c>
      <c r="O715" s="833">
        <v>39</v>
      </c>
      <c r="P715" s="748">
        <f t="shared" si="404"/>
        <v>1599</v>
      </c>
      <c r="Q715" s="25">
        <f t="shared" si="405"/>
        <v>39</v>
      </c>
      <c r="R715" s="729">
        <f t="shared" si="406"/>
        <v>1599</v>
      </c>
      <c r="S715" s="95"/>
      <c r="T715" s="95"/>
      <c r="U715" s="95"/>
      <c r="V715" s="367"/>
      <c r="W715" s="833"/>
      <c r="X715" s="748"/>
    </row>
    <row r="716" spans="1:24" ht="15.75">
      <c r="A716" s="533" t="s">
        <v>2727</v>
      </c>
      <c r="B716" s="533">
        <v>22</v>
      </c>
      <c r="C716" s="533" t="s">
        <v>588</v>
      </c>
      <c r="D716" s="572" t="s">
        <v>1998</v>
      </c>
      <c r="E716" s="571" t="str">
        <f t="shared" si="402"/>
        <v xml:space="preserve"> WATER DISTRIBUTION PIPING</v>
      </c>
      <c r="F716" s="533" t="str">
        <f t="shared" si="379"/>
        <v>ME</v>
      </c>
      <c r="G716" s="533" t="s">
        <v>2722</v>
      </c>
      <c r="H716" s="533">
        <v>715</v>
      </c>
      <c r="I716" s="533" t="str">
        <f t="shared" si="403"/>
        <v>Aboveground, Water Distribution Piping</v>
      </c>
      <c r="J716" s="533" t="str">
        <f t="shared" si="403"/>
        <v>Cold Water PVC Pipes and fittings</v>
      </c>
      <c r="K716" s="95" t="s">
        <v>50</v>
      </c>
      <c r="L716" s="95" t="s">
        <v>560</v>
      </c>
      <c r="M716" s="95">
        <v>17</v>
      </c>
      <c r="N716" s="367" t="s">
        <v>95</v>
      </c>
      <c r="O716" s="833">
        <v>48</v>
      </c>
      <c r="P716" s="748">
        <f t="shared" si="404"/>
        <v>816</v>
      </c>
      <c r="Q716" s="25">
        <f t="shared" si="405"/>
        <v>48</v>
      </c>
      <c r="R716" s="729">
        <f t="shared" si="406"/>
        <v>816</v>
      </c>
      <c r="S716" s="95"/>
      <c r="T716" s="95"/>
      <c r="U716" s="95"/>
      <c r="V716" s="367"/>
      <c r="W716" s="833"/>
      <c r="X716" s="748"/>
    </row>
    <row r="717" spans="1:24" ht="16.5" thickBot="1">
      <c r="A717" s="533" t="s">
        <v>2727</v>
      </c>
      <c r="B717" s="533">
        <v>22</v>
      </c>
      <c r="C717" s="533" t="s">
        <v>588</v>
      </c>
      <c r="D717" s="572" t="s">
        <v>1998</v>
      </c>
      <c r="E717" s="571" t="str">
        <f t="shared" si="402"/>
        <v xml:space="preserve"> WATER DISTRIBUTION PIPING</v>
      </c>
      <c r="F717" s="533" t="str">
        <f t="shared" si="379"/>
        <v>ME</v>
      </c>
      <c r="G717" s="533" t="s">
        <v>2725</v>
      </c>
      <c r="H717" s="533">
        <v>716</v>
      </c>
      <c r="I717" s="533" t="s">
        <v>599</v>
      </c>
      <c r="J717" s="533" t="str">
        <f>L717</f>
        <v>Hot Water CPVC Pipes and fittings</v>
      </c>
      <c r="K717" s="95"/>
      <c r="L717" s="95" t="s">
        <v>601</v>
      </c>
      <c r="M717" s="131"/>
      <c r="N717" s="367"/>
      <c r="O717" s="833"/>
      <c r="P717" s="830"/>
      <c r="Q717" s="302"/>
      <c r="S717" s="95"/>
      <c r="T717" s="95"/>
      <c r="U717" s="131"/>
      <c r="V717" s="367"/>
      <c r="W717" s="833"/>
      <c r="X717" s="830"/>
    </row>
    <row r="718" spans="1:24" ht="15.75">
      <c r="A718" s="533" t="s">
        <v>2727</v>
      </c>
      <c r="B718" s="533">
        <v>22</v>
      </c>
      <c r="C718" s="533" t="s">
        <v>588</v>
      </c>
      <c r="D718" s="572" t="s">
        <v>1998</v>
      </c>
      <c r="E718" s="571" t="str">
        <f t="shared" si="402"/>
        <v xml:space="preserve"> WATER DISTRIBUTION PIPING</v>
      </c>
      <c r="F718" s="533" t="str">
        <f t="shared" si="379"/>
        <v>ME</v>
      </c>
      <c r="G718" s="533" t="s">
        <v>2722</v>
      </c>
      <c r="H718" s="533">
        <v>717</v>
      </c>
      <c r="I718" s="533" t="str">
        <f t="shared" ref="I718:J724" si="407">I716</f>
        <v>Aboveground, Water Distribution Piping</v>
      </c>
      <c r="J718" s="533" t="str">
        <f t="shared" si="407"/>
        <v>Cold Water PVC Pipes and fittings</v>
      </c>
      <c r="K718" s="95" t="s">
        <v>76</v>
      </c>
      <c r="L718" s="95" t="s">
        <v>593</v>
      </c>
      <c r="M718" s="95">
        <v>150</v>
      </c>
      <c r="N718" s="460" t="s">
        <v>95</v>
      </c>
      <c r="O718" s="833">
        <v>12.9</v>
      </c>
      <c r="P718" s="748">
        <f t="shared" ref="P718:P724" si="408">O718*M718</f>
        <v>1935</v>
      </c>
      <c r="Q718" s="25">
        <f t="shared" ref="Q718:Q724" si="409">O718</f>
        <v>12.9</v>
      </c>
      <c r="R718" s="729">
        <f t="shared" ref="R718:R724" si="410">P718</f>
        <v>1935</v>
      </c>
      <c r="S718" s="95"/>
      <c r="T718" s="95"/>
      <c r="U718" s="95"/>
      <c r="V718" s="460"/>
      <c r="W718" s="833"/>
      <c r="X718" s="748"/>
    </row>
    <row r="719" spans="1:24" ht="15.75">
      <c r="A719" s="533" t="s">
        <v>2727</v>
      </c>
      <c r="B719" s="533">
        <v>22</v>
      </c>
      <c r="C719" s="533" t="s">
        <v>588</v>
      </c>
      <c r="D719" s="572" t="s">
        <v>1998</v>
      </c>
      <c r="E719" s="571" t="str">
        <f t="shared" si="402"/>
        <v xml:space="preserve"> WATER DISTRIBUTION PIPING</v>
      </c>
      <c r="F719" s="533" t="str">
        <f t="shared" si="379"/>
        <v>ME</v>
      </c>
      <c r="G719" s="533" t="s">
        <v>2722</v>
      </c>
      <c r="H719" s="533">
        <v>718</v>
      </c>
      <c r="I719" s="533" t="str">
        <f t="shared" si="407"/>
        <v>Aboveground, Water Distribution Piping</v>
      </c>
      <c r="J719" s="533" t="str">
        <f t="shared" si="407"/>
        <v>Hot Water CPVC Pipes and fittings</v>
      </c>
      <c r="K719" s="95" t="s">
        <v>77</v>
      </c>
      <c r="L719" s="95" t="s">
        <v>594</v>
      </c>
      <c r="M719" s="95">
        <v>110</v>
      </c>
      <c r="N719" s="461" t="s">
        <v>95</v>
      </c>
      <c r="O719" s="833">
        <v>12.9</v>
      </c>
      <c r="P719" s="748">
        <f t="shared" si="408"/>
        <v>1419</v>
      </c>
      <c r="Q719" s="25">
        <f t="shared" si="409"/>
        <v>12.9</v>
      </c>
      <c r="R719" s="729">
        <f t="shared" si="410"/>
        <v>1419</v>
      </c>
      <c r="S719" s="95"/>
      <c r="T719" s="95"/>
      <c r="U719" s="95"/>
      <c r="V719" s="461"/>
      <c r="W719" s="833"/>
      <c r="X719" s="748"/>
    </row>
    <row r="720" spans="1:24" ht="15.75">
      <c r="A720" s="533" t="s">
        <v>2727</v>
      </c>
      <c r="B720" s="533">
        <v>22</v>
      </c>
      <c r="C720" s="533" t="s">
        <v>588</v>
      </c>
      <c r="D720" s="572" t="s">
        <v>1998</v>
      </c>
      <c r="E720" s="571" t="str">
        <f t="shared" si="402"/>
        <v xml:space="preserve"> WATER DISTRIBUTION PIPING</v>
      </c>
      <c r="F720" s="533" t="str">
        <f t="shared" si="379"/>
        <v>ME</v>
      </c>
      <c r="G720" s="533" t="s">
        <v>2722</v>
      </c>
      <c r="H720" s="533">
        <v>719</v>
      </c>
      <c r="I720" s="533" t="str">
        <f t="shared" si="407"/>
        <v>Aboveground, Water Distribution Piping</v>
      </c>
      <c r="J720" s="533" t="str">
        <f t="shared" si="407"/>
        <v>Cold Water PVC Pipes and fittings</v>
      </c>
      <c r="K720" s="95" t="s">
        <v>78</v>
      </c>
      <c r="L720" s="95" t="s">
        <v>595</v>
      </c>
      <c r="M720" s="95">
        <v>60</v>
      </c>
      <c r="N720" s="461" t="s">
        <v>95</v>
      </c>
      <c r="O720" s="833">
        <v>13.9</v>
      </c>
      <c r="P720" s="748">
        <f t="shared" si="408"/>
        <v>834</v>
      </c>
      <c r="Q720" s="25">
        <f t="shared" si="409"/>
        <v>13.9</v>
      </c>
      <c r="R720" s="729">
        <f t="shared" si="410"/>
        <v>834</v>
      </c>
      <c r="S720" s="95"/>
      <c r="T720" s="95"/>
      <c r="U720" s="95"/>
      <c r="V720" s="461"/>
      <c r="W720" s="833"/>
      <c r="X720" s="748"/>
    </row>
    <row r="721" spans="1:24" ht="15.75">
      <c r="A721" s="533" t="s">
        <v>2727</v>
      </c>
      <c r="B721" s="533">
        <v>22</v>
      </c>
      <c r="C721" s="533" t="s">
        <v>588</v>
      </c>
      <c r="D721" s="572" t="s">
        <v>1998</v>
      </c>
      <c r="E721" s="571" t="str">
        <f t="shared" si="402"/>
        <v xml:space="preserve"> WATER DISTRIBUTION PIPING</v>
      </c>
      <c r="F721" s="533" t="str">
        <f t="shared" si="379"/>
        <v>ME</v>
      </c>
      <c r="G721" s="533" t="s">
        <v>2722</v>
      </c>
      <c r="H721" s="533">
        <v>720</v>
      </c>
      <c r="I721" s="533" t="str">
        <f t="shared" si="407"/>
        <v>Aboveground, Water Distribution Piping</v>
      </c>
      <c r="J721" s="533" t="str">
        <f t="shared" si="407"/>
        <v>Hot Water CPVC Pipes and fittings</v>
      </c>
      <c r="K721" s="95" t="s">
        <v>302</v>
      </c>
      <c r="L721" s="95" t="s">
        <v>556</v>
      </c>
      <c r="M721" s="95">
        <v>80</v>
      </c>
      <c r="N721" s="461" t="s">
        <v>95</v>
      </c>
      <c r="O721" s="833">
        <v>14.9</v>
      </c>
      <c r="P721" s="748">
        <f t="shared" si="408"/>
        <v>1192</v>
      </c>
      <c r="Q721" s="25">
        <f t="shared" si="409"/>
        <v>14.9</v>
      </c>
      <c r="R721" s="729">
        <f t="shared" si="410"/>
        <v>1192</v>
      </c>
      <c r="S721" s="95"/>
      <c r="T721" s="95"/>
      <c r="U721" s="95"/>
      <c r="V721" s="461"/>
      <c r="W721" s="833"/>
      <c r="X721" s="748"/>
    </row>
    <row r="722" spans="1:24" ht="15.75">
      <c r="A722" s="533" t="s">
        <v>2727</v>
      </c>
      <c r="B722" s="533">
        <v>22</v>
      </c>
      <c r="C722" s="533" t="s">
        <v>588</v>
      </c>
      <c r="D722" s="572" t="s">
        <v>1998</v>
      </c>
      <c r="E722" s="571" t="str">
        <f t="shared" si="402"/>
        <v xml:space="preserve"> WATER DISTRIBUTION PIPING</v>
      </c>
      <c r="F722" s="533" t="str">
        <f t="shared" si="379"/>
        <v>ME</v>
      </c>
      <c r="G722" s="533" t="s">
        <v>2722</v>
      </c>
      <c r="H722" s="533">
        <v>721</v>
      </c>
      <c r="I722" s="533" t="str">
        <f t="shared" si="407"/>
        <v>Aboveground, Water Distribution Piping</v>
      </c>
      <c r="J722" s="533" t="str">
        <f t="shared" si="407"/>
        <v>Cold Water PVC Pipes and fittings</v>
      </c>
      <c r="K722" s="95" t="s">
        <v>304</v>
      </c>
      <c r="L722" s="95" t="s">
        <v>557</v>
      </c>
      <c r="M722" s="95">
        <v>65</v>
      </c>
      <c r="N722" s="461" t="s">
        <v>95</v>
      </c>
      <c r="O722" s="833">
        <v>23.8</v>
      </c>
      <c r="P722" s="748">
        <f t="shared" si="408"/>
        <v>1547</v>
      </c>
      <c r="Q722" s="25">
        <f t="shared" si="409"/>
        <v>23.8</v>
      </c>
      <c r="R722" s="729">
        <f t="shared" si="410"/>
        <v>1547</v>
      </c>
      <c r="S722" s="95"/>
      <c r="T722" s="95"/>
      <c r="U722" s="95"/>
      <c r="V722" s="461"/>
      <c r="W722" s="833"/>
      <c r="X722" s="748"/>
    </row>
    <row r="723" spans="1:24" ht="16.5" thickBot="1">
      <c r="A723" s="533" t="s">
        <v>2727</v>
      </c>
      <c r="B723" s="533">
        <v>22</v>
      </c>
      <c r="C723" s="533" t="s">
        <v>588</v>
      </c>
      <c r="D723" s="572" t="s">
        <v>1998</v>
      </c>
      <c r="E723" s="571" t="str">
        <f t="shared" si="402"/>
        <v xml:space="preserve"> WATER DISTRIBUTION PIPING</v>
      </c>
      <c r="F723" s="533" t="str">
        <f t="shared" si="379"/>
        <v>ME</v>
      </c>
      <c r="G723" s="533" t="s">
        <v>2722</v>
      </c>
      <c r="H723" s="533">
        <v>722</v>
      </c>
      <c r="I723" s="533" t="str">
        <f t="shared" si="407"/>
        <v>Aboveground, Water Distribution Piping</v>
      </c>
      <c r="J723" s="533" t="str">
        <f t="shared" si="407"/>
        <v>Hot Water CPVC Pipes and fittings</v>
      </c>
      <c r="K723" s="95" t="s">
        <v>306</v>
      </c>
      <c r="L723" s="95" t="s">
        <v>558</v>
      </c>
      <c r="M723" s="95">
        <v>100</v>
      </c>
      <c r="N723" s="462" t="s">
        <v>95</v>
      </c>
      <c r="O723" s="833">
        <v>31</v>
      </c>
      <c r="P723" s="748">
        <f t="shared" si="408"/>
        <v>3100</v>
      </c>
      <c r="Q723" s="25">
        <f t="shared" si="409"/>
        <v>31</v>
      </c>
      <c r="R723" s="729">
        <f t="shared" si="410"/>
        <v>3100</v>
      </c>
      <c r="S723" s="95"/>
      <c r="T723" s="95"/>
      <c r="U723" s="95"/>
      <c r="V723" s="462"/>
      <c r="W723" s="833"/>
      <c r="X723" s="748"/>
    </row>
    <row r="724" spans="1:24" ht="15.75">
      <c r="A724" s="533" t="s">
        <v>2727</v>
      </c>
      <c r="B724" s="533">
        <v>22</v>
      </c>
      <c r="C724" s="533" t="s">
        <v>588</v>
      </c>
      <c r="D724" s="572" t="s">
        <v>1998</v>
      </c>
      <c r="E724" s="571" t="str">
        <f t="shared" si="402"/>
        <v xml:space="preserve"> WATER DISTRIBUTION PIPING</v>
      </c>
      <c r="F724" s="533" t="str">
        <f t="shared" si="379"/>
        <v>ME</v>
      </c>
      <c r="G724" s="533" t="s">
        <v>2722</v>
      </c>
      <c r="H724" s="533">
        <v>723</v>
      </c>
      <c r="I724" s="533" t="str">
        <f t="shared" si="407"/>
        <v>Aboveground, Water Distribution Piping</v>
      </c>
      <c r="J724" s="533" t="str">
        <f t="shared" si="407"/>
        <v>Cold Water PVC Pipes and fittings</v>
      </c>
      <c r="K724" s="95" t="s">
        <v>341</v>
      </c>
      <c r="L724" s="95" t="s">
        <v>559</v>
      </c>
      <c r="M724" s="95">
        <v>34</v>
      </c>
      <c r="N724" s="464" t="s">
        <v>95</v>
      </c>
      <c r="O724" s="833">
        <v>39</v>
      </c>
      <c r="P724" s="748">
        <f t="shared" si="408"/>
        <v>1326</v>
      </c>
      <c r="Q724" s="25">
        <f t="shared" si="409"/>
        <v>39</v>
      </c>
      <c r="R724" s="729">
        <f t="shared" si="410"/>
        <v>1326</v>
      </c>
      <c r="S724" s="95"/>
      <c r="T724" s="95"/>
      <c r="U724" s="95"/>
      <c r="V724" s="464"/>
      <c r="W724" s="833"/>
      <c r="X724" s="748"/>
    </row>
    <row r="725" spans="1:24" ht="15.75">
      <c r="A725" s="533" t="s">
        <v>2727</v>
      </c>
      <c r="B725" s="533">
        <v>22</v>
      </c>
      <c r="C725" s="533" t="s">
        <v>588</v>
      </c>
      <c r="D725" s="572" t="s">
        <v>1998</v>
      </c>
      <c r="E725" s="571" t="str">
        <f t="shared" si="402"/>
        <v xml:space="preserve"> WATER DISTRIBUTION PIPING</v>
      </c>
      <c r="F725" s="533" t="str">
        <f t="shared" si="379"/>
        <v>ME</v>
      </c>
      <c r="G725" s="533" t="s">
        <v>2725</v>
      </c>
      <c r="H725" s="533">
        <v>724</v>
      </c>
      <c r="I725" s="533" t="s">
        <v>599</v>
      </c>
      <c r="J725" s="533" t="str">
        <f>L725</f>
        <v>Valves</v>
      </c>
      <c r="K725" s="95"/>
      <c r="L725" s="95" t="s">
        <v>563</v>
      </c>
      <c r="M725" s="131"/>
      <c r="N725" s="367"/>
      <c r="O725" s="833"/>
      <c r="P725" s="830"/>
      <c r="Q725" s="302"/>
      <c r="S725" s="95"/>
      <c r="T725" s="95"/>
      <c r="U725" s="131"/>
      <c r="V725" s="367"/>
      <c r="W725" s="833"/>
      <c r="X725" s="830"/>
    </row>
    <row r="726" spans="1:24" ht="15.75">
      <c r="A726" s="533" t="s">
        <v>2727</v>
      </c>
      <c r="B726" s="533">
        <v>22</v>
      </c>
      <c r="C726" s="533" t="s">
        <v>588</v>
      </c>
      <c r="D726" s="572" t="s">
        <v>1998</v>
      </c>
      <c r="E726" s="571" t="str">
        <f t="shared" si="402"/>
        <v xml:space="preserve"> WATER DISTRIBUTION PIPING</v>
      </c>
      <c r="F726" s="533" t="str">
        <f t="shared" si="379"/>
        <v>ME</v>
      </c>
      <c r="G726" s="533" t="s">
        <v>2722</v>
      </c>
      <c r="H726" s="533">
        <v>725</v>
      </c>
      <c r="I726" s="533" t="str">
        <f t="shared" ref="I726:J730" si="411">I724</f>
        <v>Aboveground, Water Distribution Piping</v>
      </c>
      <c r="J726" s="533" t="str">
        <f t="shared" si="411"/>
        <v>Cold Water PVC Pipes and fittings</v>
      </c>
      <c r="K726" s="95" t="s">
        <v>13</v>
      </c>
      <c r="L726" s="878" t="s">
        <v>602</v>
      </c>
      <c r="M726" s="878">
        <v>1</v>
      </c>
      <c r="N726" s="879" t="s">
        <v>2</v>
      </c>
      <c r="O726" s="880"/>
      <c r="P726" s="845"/>
      <c r="Q726" s="716">
        <f t="shared" ref="Q726:Q730" si="412">O726</f>
        <v>0</v>
      </c>
      <c r="R726" s="881">
        <f t="shared" ref="R726:R730" si="413">P726</f>
        <v>0</v>
      </c>
      <c r="S726" s="95"/>
      <c r="T726" s="95"/>
      <c r="U726" s="95"/>
      <c r="V726" s="445"/>
      <c r="W726" s="833"/>
      <c r="X726" s="830"/>
    </row>
    <row r="727" spans="1:24" ht="15.75">
      <c r="A727" s="533" t="s">
        <v>2727</v>
      </c>
      <c r="B727" s="533">
        <v>22</v>
      </c>
      <c r="C727" s="533" t="s">
        <v>588</v>
      </c>
      <c r="D727" s="572" t="s">
        <v>1998</v>
      </c>
      <c r="E727" s="571" t="str">
        <f t="shared" si="402"/>
        <v xml:space="preserve"> WATER DISTRIBUTION PIPING</v>
      </c>
      <c r="F727" s="533" t="str">
        <f t="shared" si="379"/>
        <v>ME</v>
      </c>
      <c r="G727" s="533" t="s">
        <v>2722</v>
      </c>
      <c r="H727" s="533">
        <v>726</v>
      </c>
      <c r="I727" s="533" t="str">
        <f t="shared" si="411"/>
        <v>Aboveground, Water Distribution Piping</v>
      </c>
      <c r="J727" s="533" t="str">
        <f t="shared" si="411"/>
        <v>Valves</v>
      </c>
      <c r="K727" s="95" t="s">
        <v>15</v>
      </c>
      <c r="L727" s="878" t="s">
        <v>603</v>
      </c>
      <c r="M727" s="878">
        <v>1</v>
      </c>
      <c r="N727" s="879" t="s">
        <v>2</v>
      </c>
      <c r="O727" s="880"/>
      <c r="P727" s="845"/>
      <c r="Q727" s="716">
        <f t="shared" si="412"/>
        <v>0</v>
      </c>
      <c r="R727" s="881">
        <f t="shared" si="413"/>
        <v>0</v>
      </c>
      <c r="S727" s="95"/>
      <c r="T727" s="95"/>
      <c r="U727" s="95"/>
      <c r="V727" s="445"/>
      <c r="W727" s="833"/>
      <c r="X727" s="830"/>
    </row>
    <row r="728" spans="1:24" ht="15.75">
      <c r="A728" s="533" t="s">
        <v>2727</v>
      </c>
      <c r="B728" s="533">
        <v>22</v>
      </c>
      <c r="C728" s="533" t="s">
        <v>588</v>
      </c>
      <c r="D728" s="572" t="s">
        <v>1998</v>
      </c>
      <c r="E728" s="571" t="str">
        <f t="shared" si="402"/>
        <v xml:space="preserve"> WATER DISTRIBUTION PIPING</v>
      </c>
      <c r="F728" s="533" t="str">
        <f t="shared" si="379"/>
        <v>ME</v>
      </c>
      <c r="G728" s="533" t="s">
        <v>2722</v>
      </c>
      <c r="H728" s="533">
        <v>727</v>
      </c>
      <c r="I728" s="533" t="str">
        <f t="shared" si="411"/>
        <v>Aboveground, Water Distribution Piping</v>
      </c>
      <c r="J728" s="533" t="str">
        <f t="shared" si="411"/>
        <v>Cold Water PVC Pipes and fittings</v>
      </c>
      <c r="K728" s="95" t="s">
        <v>17</v>
      </c>
      <c r="L728" s="878" t="s">
        <v>604</v>
      </c>
      <c r="M728" s="878">
        <v>1</v>
      </c>
      <c r="N728" s="879" t="s">
        <v>2</v>
      </c>
      <c r="O728" s="845">
        <v>10839.125</v>
      </c>
      <c r="P728" s="845">
        <v>10839.125</v>
      </c>
      <c r="Q728" s="716">
        <f t="shared" si="412"/>
        <v>10839.125</v>
      </c>
      <c r="R728" s="881">
        <f t="shared" si="413"/>
        <v>10839.125</v>
      </c>
      <c r="S728" s="95"/>
      <c r="T728" s="95"/>
      <c r="U728" s="95"/>
      <c r="V728" s="445"/>
      <c r="W728" s="833"/>
      <c r="X728" s="830"/>
    </row>
    <row r="729" spans="1:24" ht="15.75">
      <c r="A729" s="533" t="s">
        <v>2727</v>
      </c>
      <c r="B729" s="533">
        <v>22</v>
      </c>
      <c r="C729" s="533" t="s">
        <v>588</v>
      </c>
      <c r="D729" s="572" t="s">
        <v>1998</v>
      </c>
      <c r="E729" s="571" t="str">
        <f t="shared" si="402"/>
        <v xml:space="preserve"> WATER DISTRIBUTION PIPING</v>
      </c>
      <c r="F729" s="533" t="str">
        <f t="shared" si="379"/>
        <v>ME</v>
      </c>
      <c r="G729" s="533" t="s">
        <v>2722</v>
      </c>
      <c r="H729" s="533">
        <v>728</v>
      </c>
      <c r="I729" s="533" t="str">
        <f t="shared" si="411"/>
        <v>Aboveground, Water Distribution Piping</v>
      </c>
      <c r="J729" s="533" t="str">
        <f t="shared" si="411"/>
        <v>Valves</v>
      </c>
      <c r="K729" s="95" t="s">
        <v>19</v>
      </c>
      <c r="L729" s="878" t="s">
        <v>605</v>
      </c>
      <c r="M729" s="878">
        <v>1</v>
      </c>
      <c r="N729" s="879" t="s">
        <v>2</v>
      </c>
      <c r="O729" s="880"/>
      <c r="P729" s="845"/>
      <c r="Q729" s="716">
        <f t="shared" si="412"/>
        <v>0</v>
      </c>
      <c r="R729" s="881">
        <f t="shared" si="413"/>
        <v>0</v>
      </c>
      <c r="S729" s="95"/>
      <c r="T729" s="95"/>
      <c r="U729" s="95"/>
      <c r="V729" s="445"/>
      <c r="W729" s="833"/>
      <c r="X729" s="830"/>
    </row>
    <row r="730" spans="1:24" ht="15.75">
      <c r="A730" s="533" t="s">
        <v>2727</v>
      </c>
      <c r="B730" s="533">
        <v>22</v>
      </c>
      <c r="C730" s="533" t="s">
        <v>588</v>
      </c>
      <c r="D730" s="572" t="s">
        <v>1998</v>
      </c>
      <c r="E730" s="571" t="str">
        <f t="shared" si="402"/>
        <v xml:space="preserve"> WATER DISTRIBUTION PIPING</v>
      </c>
      <c r="F730" s="533" t="str">
        <f t="shared" si="379"/>
        <v>ME</v>
      </c>
      <c r="G730" s="533" t="s">
        <v>2722</v>
      </c>
      <c r="H730" s="533">
        <v>729</v>
      </c>
      <c r="I730" s="533" t="str">
        <f t="shared" si="411"/>
        <v>Aboveground, Water Distribution Piping</v>
      </c>
      <c r="J730" s="533" t="str">
        <f t="shared" si="411"/>
        <v>Cold Water PVC Pipes and fittings</v>
      </c>
      <c r="K730" s="95" t="s">
        <v>20</v>
      </c>
      <c r="L730" s="878" t="s">
        <v>606</v>
      </c>
      <c r="M730" s="878">
        <v>1</v>
      </c>
      <c r="N730" s="473" t="s">
        <v>2</v>
      </c>
      <c r="O730" s="880"/>
      <c r="P730" s="845"/>
      <c r="Q730" s="716">
        <f t="shared" si="412"/>
        <v>0</v>
      </c>
      <c r="R730" s="881">
        <f t="shared" si="413"/>
        <v>0</v>
      </c>
      <c r="S730" s="95"/>
      <c r="T730" s="95"/>
      <c r="U730" s="95"/>
      <c r="V730" s="367"/>
      <c r="W730" s="833"/>
      <c r="X730" s="830"/>
    </row>
    <row r="731" spans="1:24" ht="15.75">
      <c r="A731" s="533" t="s">
        <v>2727</v>
      </c>
      <c r="B731" s="533">
        <v>22</v>
      </c>
      <c r="C731" s="533" t="s">
        <v>588</v>
      </c>
      <c r="D731" s="572" t="s">
        <v>2002</v>
      </c>
      <c r="E731" s="571" t="s">
        <v>1251</v>
      </c>
      <c r="F731" s="533" t="str">
        <f t="shared" si="379"/>
        <v>ME</v>
      </c>
      <c r="G731" s="533" t="s">
        <v>2725</v>
      </c>
      <c r="H731" s="533">
        <v>730</v>
      </c>
      <c r="I731" s="533" t="str">
        <f t="shared" ref="I731:I732" si="414">L731</f>
        <v>221123 - DOMESTIC WATER PIPING SPECIALTIES</v>
      </c>
      <c r="J731" s="533" t="str">
        <f t="shared" ref="J731:J732" si="415">L731</f>
        <v>221123 - DOMESTIC WATER PIPING SPECIALTIES</v>
      </c>
      <c r="K731" s="95"/>
      <c r="L731" s="95" t="s">
        <v>607</v>
      </c>
      <c r="M731" s="131"/>
      <c r="N731" s="367"/>
      <c r="O731" s="833"/>
      <c r="P731" s="830"/>
      <c r="Q731" s="302"/>
      <c r="S731" s="95"/>
      <c r="T731" s="95"/>
      <c r="U731" s="131"/>
      <c r="V731" s="367"/>
      <c r="W731" s="833"/>
      <c r="X731" s="830"/>
    </row>
    <row r="732" spans="1:24" ht="15.75">
      <c r="A732" s="533" t="s">
        <v>2727</v>
      </c>
      <c r="B732" s="533">
        <v>22</v>
      </c>
      <c r="C732" s="533" t="s">
        <v>588</v>
      </c>
      <c r="D732" s="572" t="s">
        <v>2002</v>
      </c>
      <c r="E732" s="571" t="str">
        <f t="shared" ref="E732:E738" si="416">E731</f>
        <v xml:space="preserve"> DOMESTIC WATER PIPING SPECIALTIES</v>
      </c>
      <c r="F732" s="533" t="str">
        <f t="shared" si="379"/>
        <v>ME</v>
      </c>
      <c r="G732" s="533" t="s">
        <v>2725</v>
      </c>
      <c r="H732" s="533">
        <v>731</v>
      </c>
      <c r="I732" s="533" t="str">
        <f t="shared" si="414"/>
        <v>WATER TAPS</v>
      </c>
      <c r="J732" s="533" t="str">
        <f t="shared" si="415"/>
        <v>WATER TAPS</v>
      </c>
      <c r="K732" s="95"/>
      <c r="L732" s="95" t="s">
        <v>608</v>
      </c>
      <c r="M732" s="131"/>
      <c r="N732" s="367"/>
      <c r="O732" s="833"/>
      <c r="P732" s="833"/>
      <c r="Q732" s="373"/>
      <c r="S732" s="95"/>
      <c r="T732" s="95"/>
      <c r="U732" s="131"/>
      <c r="V732" s="367"/>
      <c r="W732" s="833"/>
      <c r="X732" s="833"/>
    </row>
    <row r="733" spans="1:24" ht="15.75">
      <c r="A733" s="533" t="s">
        <v>2727</v>
      </c>
      <c r="B733" s="533">
        <v>22</v>
      </c>
      <c r="C733" s="533" t="s">
        <v>588</v>
      </c>
      <c r="D733" s="572" t="s">
        <v>2002</v>
      </c>
      <c r="E733" s="571" t="str">
        <f t="shared" si="416"/>
        <v xml:space="preserve"> DOMESTIC WATER PIPING SPECIALTIES</v>
      </c>
      <c r="F733" s="533" t="str">
        <f t="shared" si="379"/>
        <v>ME</v>
      </c>
      <c r="G733" s="533" t="s">
        <v>2722</v>
      </c>
      <c r="H733" s="533">
        <v>732</v>
      </c>
      <c r="I733" s="533" t="str">
        <f>I731</f>
        <v>221123 - DOMESTIC WATER PIPING SPECIALTIES</v>
      </c>
      <c r="J733" s="533" t="str">
        <f>J731</f>
        <v>221123 - DOMESTIC WATER PIPING SPECIALTIES</v>
      </c>
      <c r="K733" s="95" t="s">
        <v>21</v>
      </c>
      <c r="L733" s="95" t="s">
        <v>609</v>
      </c>
      <c r="M733" s="95">
        <v>1</v>
      </c>
      <c r="N733" s="367" t="s">
        <v>39</v>
      </c>
      <c r="O733" s="833">
        <v>100</v>
      </c>
      <c r="P733" s="748">
        <f>O733*M733</f>
        <v>100</v>
      </c>
      <c r="Q733" s="25">
        <f>O733</f>
        <v>100</v>
      </c>
      <c r="R733" s="729">
        <f>P733</f>
        <v>100</v>
      </c>
      <c r="S733" s="95"/>
      <c r="T733" s="95"/>
      <c r="U733" s="95"/>
      <c r="V733" s="367"/>
      <c r="W733" s="833"/>
      <c r="X733" s="748"/>
    </row>
    <row r="734" spans="1:24" ht="16.5" thickBot="1">
      <c r="A734" s="533" t="s">
        <v>2727</v>
      </c>
      <c r="B734" s="533">
        <v>22</v>
      </c>
      <c r="C734" s="533" t="s">
        <v>588</v>
      </c>
      <c r="D734" s="572" t="s">
        <v>2002</v>
      </c>
      <c r="E734" s="571" t="str">
        <f t="shared" si="416"/>
        <v xml:space="preserve"> DOMESTIC WATER PIPING SPECIALTIES</v>
      </c>
      <c r="F734" s="533" t="str">
        <f t="shared" si="379"/>
        <v>ME</v>
      </c>
      <c r="G734" s="533" t="s">
        <v>2725</v>
      </c>
      <c r="H734" s="533">
        <v>733</v>
      </c>
      <c r="I734" s="533" t="str">
        <f>L734</f>
        <v>PERINAL BIP COCK</v>
      </c>
      <c r="J734" s="533" t="str">
        <f>L734</f>
        <v>PERINAL BIP COCK</v>
      </c>
      <c r="K734" s="95"/>
      <c r="L734" s="95" t="s">
        <v>610</v>
      </c>
      <c r="M734" s="131"/>
      <c r="N734" s="367"/>
      <c r="O734" s="833"/>
      <c r="P734" s="833"/>
      <c r="Q734" s="373"/>
      <c r="S734" s="95"/>
      <c r="T734" s="95"/>
      <c r="U734" s="131"/>
      <c r="V734" s="367"/>
      <c r="W734" s="833"/>
      <c r="X734" s="833"/>
    </row>
    <row r="735" spans="1:24" ht="16.5" thickBot="1">
      <c r="A735" s="533" t="s">
        <v>2727</v>
      </c>
      <c r="B735" s="533">
        <v>22</v>
      </c>
      <c r="C735" s="533" t="s">
        <v>588</v>
      </c>
      <c r="D735" s="572" t="s">
        <v>2002</v>
      </c>
      <c r="E735" s="571" t="str">
        <f t="shared" si="416"/>
        <v xml:space="preserve"> DOMESTIC WATER PIPING SPECIALTIES</v>
      </c>
      <c r="F735" s="533" t="str">
        <f t="shared" si="379"/>
        <v>ME</v>
      </c>
      <c r="G735" s="533" t="s">
        <v>2722</v>
      </c>
      <c r="H735" s="533">
        <v>734</v>
      </c>
      <c r="I735" s="533" t="str">
        <f>I733</f>
        <v>221123 - DOMESTIC WATER PIPING SPECIALTIES</v>
      </c>
      <c r="J735" s="533" t="str">
        <f>J733</f>
        <v>221123 - DOMESTIC WATER PIPING SPECIALTIES</v>
      </c>
      <c r="K735" s="95" t="s">
        <v>45</v>
      </c>
      <c r="L735" s="95" t="s">
        <v>611</v>
      </c>
      <c r="M735" s="95">
        <v>7</v>
      </c>
      <c r="N735" s="463" t="s">
        <v>39</v>
      </c>
      <c r="O735" s="833">
        <v>67</v>
      </c>
      <c r="P735" s="748">
        <f>O735*M735</f>
        <v>469</v>
      </c>
      <c r="Q735" s="25">
        <f>O735</f>
        <v>67</v>
      </c>
      <c r="R735" s="729">
        <f>P735</f>
        <v>469</v>
      </c>
      <c r="S735" s="95"/>
      <c r="T735" s="95"/>
      <c r="U735" s="95"/>
      <c r="V735" s="463"/>
      <c r="W735" s="833"/>
      <c r="X735" s="748"/>
    </row>
    <row r="736" spans="1:24" ht="15.75">
      <c r="A736" s="533" t="s">
        <v>2727</v>
      </c>
      <c r="B736" s="533">
        <v>22</v>
      </c>
      <c r="C736" s="533" t="s">
        <v>588</v>
      </c>
      <c r="D736" s="572" t="s">
        <v>2002</v>
      </c>
      <c r="E736" s="571" t="str">
        <f t="shared" si="416"/>
        <v xml:space="preserve"> DOMESTIC WATER PIPING SPECIALTIES</v>
      </c>
      <c r="F736" s="533" t="str">
        <f t="shared" si="379"/>
        <v>ME</v>
      </c>
      <c r="G736" s="533" t="s">
        <v>2725</v>
      </c>
      <c r="H736" s="533">
        <v>735</v>
      </c>
      <c r="I736" s="533" t="str">
        <f>L736</f>
        <v>Float valve</v>
      </c>
      <c r="J736" s="533" t="str">
        <f>L736</f>
        <v>Float valve</v>
      </c>
      <c r="K736" s="95"/>
      <c r="L736" s="95" t="s">
        <v>612</v>
      </c>
      <c r="M736" s="131"/>
      <c r="N736" s="367"/>
      <c r="O736" s="833"/>
      <c r="P736" s="833"/>
      <c r="Q736" s="373"/>
      <c r="S736" s="95"/>
      <c r="T736" s="95"/>
      <c r="U736" s="131"/>
      <c r="V736" s="367"/>
      <c r="W736" s="833"/>
      <c r="X736" s="833"/>
    </row>
    <row r="737" spans="1:24" ht="15.75">
      <c r="A737" s="533" t="s">
        <v>2727</v>
      </c>
      <c r="B737" s="533">
        <v>22</v>
      </c>
      <c r="C737" s="533" t="s">
        <v>588</v>
      </c>
      <c r="D737" s="572" t="s">
        <v>2002</v>
      </c>
      <c r="E737" s="571" t="str">
        <f t="shared" si="416"/>
        <v xml:space="preserve"> DOMESTIC WATER PIPING SPECIALTIES</v>
      </c>
      <c r="F737" s="533" t="str">
        <f t="shared" si="379"/>
        <v>ME</v>
      </c>
      <c r="G737" s="533" t="s">
        <v>2722</v>
      </c>
      <c r="H737" s="533">
        <v>736</v>
      </c>
      <c r="I737" s="533" t="str">
        <f t="shared" ref="I737:J738" si="417">I735</f>
        <v>221123 - DOMESTIC WATER PIPING SPECIALTIES</v>
      </c>
      <c r="J737" s="533" t="str">
        <f t="shared" si="417"/>
        <v>221123 - DOMESTIC WATER PIPING SPECIALTIES</v>
      </c>
      <c r="K737" s="95" t="s">
        <v>48</v>
      </c>
      <c r="L737" s="95" t="s">
        <v>558</v>
      </c>
      <c r="M737" s="95">
        <v>4</v>
      </c>
      <c r="N737" s="367" t="s">
        <v>39</v>
      </c>
      <c r="O737" s="833">
        <v>260</v>
      </c>
      <c r="P737" s="748">
        <f t="shared" ref="P737:P738" si="418">O737*M737</f>
        <v>1040</v>
      </c>
      <c r="Q737" s="25">
        <f t="shared" ref="Q737:Q738" si="419">O737</f>
        <v>260</v>
      </c>
      <c r="R737" s="729">
        <f t="shared" ref="R737:R738" si="420">P737</f>
        <v>1040</v>
      </c>
      <c r="S737" s="95"/>
      <c r="T737" s="95"/>
      <c r="U737" s="95"/>
      <c r="V737" s="367"/>
      <c r="W737" s="833"/>
      <c r="X737" s="748"/>
    </row>
    <row r="738" spans="1:24" ht="15.75">
      <c r="A738" s="533" t="s">
        <v>2727</v>
      </c>
      <c r="B738" s="533">
        <v>22</v>
      </c>
      <c r="C738" s="533" t="s">
        <v>588</v>
      </c>
      <c r="D738" s="572" t="s">
        <v>2002</v>
      </c>
      <c r="E738" s="571" t="str">
        <f t="shared" si="416"/>
        <v xml:space="preserve"> DOMESTIC WATER PIPING SPECIALTIES</v>
      </c>
      <c r="F738" s="533" t="str">
        <f t="shared" si="379"/>
        <v>ME</v>
      </c>
      <c r="G738" s="533" t="s">
        <v>2722</v>
      </c>
      <c r="H738" s="533">
        <v>737</v>
      </c>
      <c r="I738" s="533" t="str">
        <f t="shared" si="417"/>
        <v>Float valve</v>
      </c>
      <c r="J738" s="533" t="str">
        <f t="shared" si="417"/>
        <v>Float valve</v>
      </c>
      <c r="K738" s="95" t="s">
        <v>50</v>
      </c>
      <c r="L738" s="95" t="s">
        <v>613</v>
      </c>
      <c r="M738" s="95">
        <v>1</v>
      </c>
      <c r="N738" s="367" t="s">
        <v>39</v>
      </c>
      <c r="O738" s="833">
        <v>735</v>
      </c>
      <c r="P738" s="748">
        <f t="shared" si="418"/>
        <v>735</v>
      </c>
      <c r="Q738" s="25">
        <f t="shared" si="419"/>
        <v>735</v>
      </c>
      <c r="R738" s="729">
        <f t="shared" si="420"/>
        <v>735</v>
      </c>
      <c r="S738" s="95"/>
      <c r="T738" s="95"/>
      <c r="U738" s="95"/>
      <c r="V738" s="367"/>
      <c r="W738" s="833"/>
      <c r="X738" s="748"/>
    </row>
    <row r="739" spans="1:24" ht="15.75">
      <c r="A739" s="533" t="s">
        <v>2727</v>
      </c>
      <c r="B739" s="533">
        <v>22</v>
      </c>
      <c r="C739" s="533" t="s">
        <v>588</v>
      </c>
      <c r="D739" s="572" t="s">
        <v>2002</v>
      </c>
      <c r="E739" s="571" t="s">
        <v>1252</v>
      </c>
      <c r="F739" s="533" t="str">
        <f t="shared" si="379"/>
        <v>ME</v>
      </c>
      <c r="G739" s="533" t="s">
        <v>2725</v>
      </c>
      <c r="H739" s="533">
        <v>738</v>
      </c>
      <c r="I739" s="533" t="str">
        <f t="shared" ref="I739:I740" si="421">L739</f>
        <v xml:space="preserve">221123 - DOMESTIC WATER PUMPS </v>
      </c>
      <c r="J739" s="533" t="str">
        <f t="shared" ref="J739:J740" si="422">L739</f>
        <v xml:space="preserve">221123 - DOMESTIC WATER PUMPS </v>
      </c>
      <c r="K739" s="95"/>
      <c r="L739" s="95" t="s">
        <v>614</v>
      </c>
      <c r="M739" s="131"/>
      <c r="N739" s="367"/>
      <c r="O739" s="833"/>
      <c r="P739" s="833"/>
      <c r="Q739" s="373"/>
      <c r="S739" s="95"/>
      <c r="T739" s="95"/>
      <c r="U739" s="131"/>
      <c r="V739" s="367"/>
      <c r="W739" s="833"/>
      <c r="X739" s="833"/>
    </row>
    <row r="740" spans="1:24" ht="15.75">
      <c r="A740" s="533" t="s">
        <v>2727</v>
      </c>
      <c r="B740" s="533">
        <v>22</v>
      </c>
      <c r="C740" s="533" t="s">
        <v>588</v>
      </c>
      <c r="D740" s="572" t="s">
        <v>2002</v>
      </c>
      <c r="E740" s="571" t="str">
        <f t="shared" ref="E740:E746" si="423">E739</f>
        <v xml:space="preserve"> DOMESTIC WATER PUMPS </v>
      </c>
      <c r="F740" s="533" t="str">
        <f t="shared" ref="F740:F797" si="424">VLOOKUP(D:D,trade,3,FALSE)</f>
        <v>ME</v>
      </c>
      <c r="G740" s="533" t="s">
        <v>2725</v>
      </c>
      <c r="H740" s="533">
        <v>739</v>
      </c>
      <c r="I740" s="533" t="str">
        <f t="shared" si="421"/>
        <v>In-Line Circulators</v>
      </c>
      <c r="J740" s="533" t="str">
        <f t="shared" si="422"/>
        <v>In-Line Circulators</v>
      </c>
      <c r="K740" s="95"/>
      <c r="L740" s="95" t="s">
        <v>615</v>
      </c>
      <c r="M740" s="131"/>
      <c r="N740" s="367"/>
      <c r="O740" s="833"/>
      <c r="P740" s="833"/>
      <c r="Q740" s="373"/>
      <c r="S740" s="95"/>
      <c r="T740" s="95"/>
      <c r="U740" s="131"/>
      <c r="V740" s="367"/>
      <c r="W740" s="833"/>
      <c r="X740" s="833"/>
    </row>
    <row r="741" spans="1:24" ht="15.75">
      <c r="A741" s="533" t="s">
        <v>2727</v>
      </c>
      <c r="B741" s="533">
        <v>22</v>
      </c>
      <c r="C741" s="533" t="s">
        <v>588</v>
      </c>
      <c r="D741" s="572" t="s">
        <v>2002</v>
      </c>
      <c r="E741" s="571" t="str">
        <f t="shared" si="423"/>
        <v xml:space="preserve"> DOMESTIC WATER PUMPS </v>
      </c>
      <c r="F741" s="533" t="str">
        <f t="shared" si="424"/>
        <v>ME</v>
      </c>
      <c r="G741" s="533" t="s">
        <v>2722</v>
      </c>
      <c r="H741" s="533">
        <v>740</v>
      </c>
      <c r="I741" s="533" t="str">
        <f t="shared" ref="I741:J742" si="425">I739</f>
        <v xml:space="preserve">221123 - DOMESTIC WATER PUMPS </v>
      </c>
      <c r="J741" s="533" t="str">
        <f t="shared" si="425"/>
        <v xml:space="preserve">221123 - DOMESTIC WATER PUMPS </v>
      </c>
      <c r="K741" s="95" t="s">
        <v>76</v>
      </c>
      <c r="L741" s="95" t="s">
        <v>616</v>
      </c>
      <c r="M741" s="95">
        <v>2</v>
      </c>
      <c r="N741" s="367" t="s">
        <v>39</v>
      </c>
      <c r="O741" s="833">
        <v>500</v>
      </c>
      <c r="P741" s="748">
        <f t="shared" ref="P741:P742" si="426">O741*M741</f>
        <v>1000</v>
      </c>
      <c r="Q741" s="25">
        <f t="shared" ref="Q741:Q742" si="427">O741</f>
        <v>500</v>
      </c>
      <c r="R741" s="729">
        <f t="shared" ref="R741:R742" si="428">P741</f>
        <v>1000</v>
      </c>
      <c r="S741" s="95"/>
      <c r="T741" s="95"/>
      <c r="U741" s="95"/>
      <c r="V741" s="367"/>
      <c r="W741" s="833"/>
      <c r="X741" s="748"/>
    </row>
    <row r="742" spans="1:24" ht="15.75">
      <c r="A742" s="533" t="s">
        <v>2727</v>
      </c>
      <c r="B742" s="533">
        <v>22</v>
      </c>
      <c r="C742" s="533" t="s">
        <v>588</v>
      </c>
      <c r="D742" s="572" t="s">
        <v>2002</v>
      </c>
      <c r="E742" s="571" t="str">
        <f t="shared" si="423"/>
        <v xml:space="preserve"> DOMESTIC WATER PUMPS </v>
      </c>
      <c r="F742" s="533" t="str">
        <f t="shared" si="424"/>
        <v>ME</v>
      </c>
      <c r="G742" s="533" t="s">
        <v>2722</v>
      </c>
      <c r="H742" s="533">
        <v>741</v>
      </c>
      <c r="I742" s="533" t="str">
        <f t="shared" si="425"/>
        <v>In-Line Circulators</v>
      </c>
      <c r="J742" s="533" t="str">
        <f t="shared" si="425"/>
        <v>In-Line Circulators</v>
      </c>
      <c r="K742" s="95" t="s">
        <v>77</v>
      </c>
      <c r="L742" s="95" t="s">
        <v>617</v>
      </c>
      <c r="M742" s="95">
        <v>2</v>
      </c>
      <c r="N742" s="367" t="s">
        <v>39</v>
      </c>
      <c r="O742" s="833">
        <v>500</v>
      </c>
      <c r="P742" s="748">
        <f t="shared" si="426"/>
        <v>1000</v>
      </c>
      <c r="Q742" s="25">
        <f t="shared" si="427"/>
        <v>500</v>
      </c>
      <c r="R742" s="729">
        <f t="shared" si="428"/>
        <v>1000</v>
      </c>
      <c r="S742" s="95"/>
      <c r="T742" s="95"/>
      <c r="U742" s="95"/>
      <c r="V742" s="367"/>
      <c r="W742" s="833"/>
      <c r="X742" s="748"/>
    </row>
    <row r="743" spans="1:24" ht="15.75">
      <c r="A743" s="533" t="s">
        <v>2727</v>
      </c>
      <c r="B743" s="533">
        <v>22</v>
      </c>
      <c r="C743" s="533" t="s">
        <v>588</v>
      </c>
      <c r="D743" s="572" t="s">
        <v>2002</v>
      </c>
      <c r="E743" s="571" t="str">
        <f t="shared" si="423"/>
        <v xml:space="preserve"> DOMESTIC WATER PUMPS </v>
      </c>
      <c r="F743" s="533" t="str">
        <f t="shared" si="424"/>
        <v>ME</v>
      </c>
      <c r="G743" s="533" t="s">
        <v>2725</v>
      </c>
      <c r="H743" s="533">
        <v>742</v>
      </c>
      <c r="I743" s="533" t="str">
        <f>L743</f>
        <v>End suction centrifugal pumps</v>
      </c>
      <c r="J743" s="533" t="str">
        <f>L743</f>
        <v>End suction centrifugal pumps</v>
      </c>
      <c r="K743" s="95"/>
      <c r="L743" s="95" t="s">
        <v>618</v>
      </c>
      <c r="M743" s="131"/>
      <c r="N743" s="367"/>
      <c r="O743" s="833"/>
      <c r="P743" s="833"/>
      <c r="Q743" s="373"/>
      <c r="S743" s="95"/>
      <c r="T743" s="95"/>
      <c r="U743" s="131"/>
      <c r="V743" s="367"/>
      <c r="W743" s="833"/>
      <c r="X743" s="833"/>
    </row>
    <row r="744" spans="1:24" ht="15.75">
      <c r="A744" s="533" t="s">
        <v>2727</v>
      </c>
      <c r="B744" s="533">
        <v>22</v>
      </c>
      <c r="C744" s="533" t="s">
        <v>588</v>
      </c>
      <c r="D744" s="572" t="s">
        <v>2002</v>
      </c>
      <c r="E744" s="571" t="str">
        <f t="shared" si="423"/>
        <v xml:space="preserve"> DOMESTIC WATER PUMPS </v>
      </c>
      <c r="F744" s="533" t="str">
        <f t="shared" si="424"/>
        <v>ME</v>
      </c>
      <c r="G744" s="533" t="s">
        <v>2722</v>
      </c>
      <c r="H744" s="533">
        <v>743</v>
      </c>
      <c r="I744" s="533" t="str">
        <f t="shared" ref="I744:J746" si="429">I742</f>
        <v>In-Line Circulators</v>
      </c>
      <c r="J744" s="533" t="str">
        <f t="shared" si="429"/>
        <v>In-Line Circulators</v>
      </c>
      <c r="K744" s="95" t="s">
        <v>13</v>
      </c>
      <c r="L744" s="95" t="s">
        <v>619</v>
      </c>
      <c r="M744" s="95">
        <v>2</v>
      </c>
      <c r="N744" s="367" t="s">
        <v>39</v>
      </c>
      <c r="O744" s="833">
        <v>825</v>
      </c>
      <c r="P744" s="748">
        <f t="shared" ref="P744:P746" si="430">O744*M744</f>
        <v>1650</v>
      </c>
      <c r="Q744" s="25">
        <f t="shared" ref="Q744:Q746" si="431">O744</f>
        <v>825</v>
      </c>
      <c r="R744" s="729">
        <f t="shared" ref="R744:R746" si="432">P744</f>
        <v>1650</v>
      </c>
      <c r="S744" s="95"/>
      <c r="T744" s="95"/>
      <c r="U744" s="95"/>
      <c r="V744" s="367"/>
      <c r="W744" s="833"/>
      <c r="X744" s="748"/>
    </row>
    <row r="745" spans="1:24" ht="15.75">
      <c r="A745" s="533" t="s">
        <v>2727</v>
      </c>
      <c r="B745" s="533">
        <v>22</v>
      </c>
      <c r="C745" s="533" t="s">
        <v>588</v>
      </c>
      <c r="D745" s="572" t="s">
        <v>2002</v>
      </c>
      <c r="E745" s="571" t="str">
        <f t="shared" si="423"/>
        <v xml:space="preserve"> DOMESTIC WATER PUMPS </v>
      </c>
      <c r="F745" s="533" t="str">
        <f t="shared" si="424"/>
        <v>ME</v>
      </c>
      <c r="G745" s="533" t="s">
        <v>2722</v>
      </c>
      <c r="H745" s="533">
        <v>744</v>
      </c>
      <c r="I745" s="533" t="str">
        <f t="shared" si="429"/>
        <v>End suction centrifugal pumps</v>
      </c>
      <c r="J745" s="533" t="str">
        <f t="shared" si="429"/>
        <v>End suction centrifugal pumps</v>
      </c>
      <c r="K745" s="95" t="s">
        <v>15</v>
      </c>
      <c r="L745" s="95" t="s">
        <v>620</v>
      </c>
      <c r="M745" s="95">
        <v>2</v>
      </c>
      <c r="N745" s="367" t="s">
        <v>39</v>
      </c>
      <c r="O745" s="833">
        <v>1325</v>
      </c>
      <c r="P745" s="748">
        <f t="shared" si="430"/>
        <v>2650</v>
      </c>
      <c r="Q745" s="25">
        <f t="shared" si="431"/>
        <v>1325</v>
      </c>
      <c r="R745" s="729">
        <f t="shared" si="432"/>
        <v>2650</v>
      </c>
      <c r="S745" s="95"/>
      <c r="T745" s="95"/>
      <c r="U745" s="95"/>
      <c r="V745" s="367"/>
      <c r="W745" s="833"/>
      <c r="X745" s="748"/>
    </row>
    <row r="746" spans="1:24" ht="15.75">
      <c r="A746" s="533" t="s">
        <v>2727</v>
      </c>
      <c r="B746" s="533">
        <v>22</v>
      </c>
      <c r="C746" s="533" t="s">
        <v>588</v>
      </c>
      <c r="D746" s="572" t="s">
        <v>2002</v>
      </c>
      <c r="E746" s="571" t="str">
        <f t="shared" si="423"/>
        <v xml:space="preserve"> DOMESTIC WATER PUMPS </v>
      </c>
      <c r="F746" s="533" t="str">
        <f t="shared" si="424"/>
        <v>ME</v>
      </c>
      <c r="G746" s="533" t="s">
        <v>2722</v>
      </c>
      <c r="H746" s="533">
        <v>745</v>
      </c>
      <c r="I746" s="533" t="str">
        <f t="shared" si="429"/>
        <v>In-Line Circulators</v>
      </c>
      <c r="J746" s="533" t="str">
        <f t="shared" si="429"/>
        <v>In-Line Circulators</v>
      </c>
      <c r="K746" s="87" t="s">
        <v>17</v>
      </c>
      <c r="L746" s="87" t="s">
        <v>621</v>
      </c>
      <c r="M746" s="95">
        <v>1</v>
      </c>
      <c r="N746" s="367" t="s">
        <v>2</v>
      </c>
      <c r="O746" s="833">
        <v>600</v>
      </c>
      <c r="P746" s="748">
        <f t="shared" si="430"/>
        <v>600</v>
      </c>
      <c r="Q746" s="25">
        <f t="shared" si="431"/>
        <v>600</v>
      </c>
      <c r="R746" s="729">
        <f t="shared" si="432"/>
        <v>600</v>
      </c>
      <c r="S746" s="87"/>
      <c r="T746" s="87"/>
      <c r="U746" s="95"/>
      <c r="V746" s="367"/>
      <c r="W746" s="833"/>
      <c r="X746" s="748"/>
    </row>
    <row r="747" spans="1:24" ht="15.75">
      <c r="A747" s="533" t="s">
        <v>2727</v>
      </c>
      <c r="B747" s="533">
        <v>22</v>
      </c>
      <c r="C747" s="533" t="s">
        <v>588</v>
      </c>
      <c r="D747" s="572" t="s">
        <v>2004</v>
      </c>
      <c r="E747" s="571" t="s">
        <v>1253</v>
      </c>
      <c r="F747" s="533" t="str">
        <f t="shared" si="424"/>
        <v>ME</v>
      </c>
      <c r="G747" s="533" t="s">
        <v>2725</v>
      </c>
      <c r="H747" s="533">
        <v>746</v>
      </c>
      <c r="I747" s="533" t="str">
        <f>L747</f>
        <v>221123.13 - DOMESTIC WATER PACKAGED BOOSTER PUMP SETS</v>
      </c>
      <c r="J747" s="533" t="str">
        <f>L747</f>
        <v>221123.13 - DOMESTIC WATER PACKAGED BOOSTER PUMP SETS</v>
      </c>
      <c r="K747" s="95"/>
      <c r="L747" s="95" t="s">
        <v>622</v>
      </c>
      <c r="M747" s="96"/>
      <c r="N747" s="367"/>
      <c r="O747" s="833"/>
      <c r="P747" s="833"/>
      <c r="Q747" s="373"/>
      <c r="S747" s="95"/>
      <c r="T747" s="95"/>
      <c r="U747" s="96"/>
      <c r="V747" s="367"/>
      <c r="W747" s="833"/>
      <c r="X747" s="833"/>
    </row>
    <row r="748" spans="1:24" ht="15.75">
      <c r="A748" s="533" t="s">
        <v>2727</v>
      </c>
      <c r="B748" s="533">
        <v>22</v>
      </c>
      <c r="C748" s="533" t="s">
        <v>588</v>
      </c>
      <c r="D748" s="572" t="s">
        <v>2004</v>
      </c>
      <c r="E748" s="571" t="str">
        <f t="shared" ref="E748:E750" si="433">E747</f>
        <v xml:space="preserve"> DOMESTIC WATER PACKAGED BOOSTER PUMP SETS</v>
      </c>
      <c r="F748" s="533" t="str">
        <f t="shared" si="424"/>
        <v>ME</v>
      </c>
      <c r="G748" s="533" t="s">
        <v>2722</v>
      </c>
      <c r="H748" s="533">
        <v>747</v>
      </c>
      <c r="I748" s="533" t="str">
        <f t="shared" ref="I748:J750" si="434">I746</f>
        <v>In-Line Circulators</v>
      </c>
      <c r="J748" s="533" t="str">
        <f t="shared" si="434"/>
        <v>In-Line Circulators</v>
      </c>
      <c r="K748" s="95" t="s">
        <v>19</v>
      </c>
      <c r="L748" s="95" t="s">
        <v>623</v>
      </c>
      <c r="M748" s="95">
        <v>1</v>
      </c>
      <c r="N748" s="367" t="s">
        <v>624</v>
      </c>
      <c r="O748" s="836">
        <v>6500</v>
      </c>
      <c r="P748" s="748">
        <f t="shared" ref="P748:P750" si="435">O748*M748</f>
        <v>6500</v>
      </c>
      <c r="Q748" s="25">
        <f t="shared" ref="Q748:Q750" si="436">O748</f>
        <v>6500</v>
      </c>
      <c r="R748" s="729">
        <f t="shared" ref="R748:R750" si="437">P748</f>
        <v>6500</v>
      </c>
      <c r="S748" s="95"/>
      <c r="T748" s="95"/>
      <c r="U748" s="95"/>
      <c r="V748" s="367"/>
      <c r="W748" s="836"/>
      <c r="X748" s="748"/>
    </row>
    <row r="749" spans="1:24" ht="15.75">
      <c r="A749" s="533" t="s">
        <v>2727</v>
      </c>
      <c r="B749" s="533">
        <v>22</v>
      </c>
      <c r="C749" s="533" t="s">
        <v>588</v>
      </c>
      <c r="D749" s="572" t="s">
        <v>2004</v>
      </c>
      <c r="E749" s="571" t="str">
        <f t="shared" si="433"/>
        <v xml:space="preserve"> DOMESTIC WATER PACKAGED BOOSTER PUMP SETS</v>
      </c>
      <c r="F749" s="533" t="str">
        <f t="shared" si="424"/>
        <v>ME</v>
      </c>
      <c r="G749" s="533" t="s">
        <v>2722</v>
      </c>
      <c r="H749" s="533">
        <v>748</v>
      </c>
      <c r="I749" s="533" t="str">
        <f t="shared" si="434"/>
        <v>221123.13 - DOMESTIC WATER PACKAGED BOOSTER PUMP SETS</v>
      </c>
      <c r="J749" s="533" t="str">
        <f t="shared" si="434"/>
        <v>221123.13 - DOMESTIC WATER PACKAGED BOOSTER PUMP SETS</v>
      </c>
      <c r="K749" s="95" t="s">
        <v>20</v>
      </c>
      <c r="L749" s="95" t="s">
        <v>625</v>
      </c>
      <c r="M749" s="95">
        <v>1</v>
      </c>
      <c r="N749" s="367" t="s">
        <v>624</v>
      </c>
      <c r="O749" s="836">
        <v>4000</v>
      </c>
      <c r="P749" s="748">
        <f t="shared" si="435"/>
        <v>4000</v>
      </c>
      <c r="Q749" s="25">
        <f t="shared" si="436"/>
        <v>4000</v>
      </c>
      <c r="R749" s="729">
        <f t="shared" si="437"/>
        <v>4000</v>
      </c>
      <c r="S749" s="95"/>
      <c r="T749" s="95"/>
      <c r="U749" s="95"/>
      <c r="V749" s="367"/>
      <c r="W749" s="836"/>
      <c r="X749" s="748"/>
    </row>
    <row r="750" spans="1:24" ht="15.75">
      <c r="A750" s="533" t="s">
        <v>2727</v>
      </c>
      <c r="B750" s="533">
        <v>22</v>
      </c>
      <c r="C750" s="533" t="s">
        <v>588</v>
      </c>
      <c r="D750" s="572" t="s">
        <v>2004</v>
      </c>
      <c r="E750" s="571" t="str">
        <f t="shared" si="433"/>
        <v xml:space="preserve"> DOMESTIC WATER PACKAGED BOOSTER PUMP SETS</v>
      </c>
      <c r="F750" s="533" t="str">
        <f t="shared" si="424"/>
        <v>ME</v>
      </c>
      <c r="G750" s="533" t="s">
        <v>2722</v>
      </c>
      <c r="H750" s="533">
        <v>749</v>
      </c>
      <c r="I750" s="533" t="str">
        <f t="shared" si="434"/>
        <v>In-Line Circulators</v>
      </c>
      <c r="J750" s="533" t="str">
        <f t="shared" si="434"/>
        <v>In-Line Circulators</v>
      </c>
      <c r="K750" s="87" t="s">
        <v>21</v>
      </c>
      <c r="L750" s="87" t="s">
        <v>626</v>
      </c>
      <c r="M750" s="95">
        <v>1</v>
      </c>
      <c r="N750" s="367" t="s">
        <v>2</v>
      </c>
      <c r="O750" s="836">
        <v>380</v>
      </c>
      <c r="P750" s="748">
        <f t="shared" si="435"/>
        <v>380</v>
      </c>
      <c r="Q750" s="25">
        <f t="shared" si="436"/>
        <v>380</v>
      </c>
      <c r="R750" s="729">
        <f t="shared" si="437"/>
        <v>380</v>
      </c>
      <c r="S750" s="87"/>
      <c r="T750" s="87"/>
      <c r="U750" s="95"/>
      <c r="V750" s="367"/>
      <c r="W750" s="836"/>
      <c r="X750" s="748"/>
    </row>
    <row r="751" spans="1:24" ht="15.75">
      <c r="A751" s="533" t="s">
        <v>2727</v>
      </c>
      <c r="B751" s="533">
        <v>22</v>
      </c>
      <c r="C751" s="533" t="s">
        <v>588</v>
      </c>
      <c r="D751" s="572" t="s">
        <v>2008</v>
      </c>
      <c r="E751" s="571" t="s">
        <v>1254</v>
      </c>
      <c r="F751" s="533" t="str">
        <f t="shared" si="424"/>
        <v>ME</v>
      </c>
      <c r="G751" s="533" t="s">
        <v>2725</v>
      </c>
      <c r="H751" s="533">
        <v>750</v>
      </c>
      <c r="I751" s="533" t="str">
        <f t="shared" ref="I751:I753" si="438">L751</f>
        <v>221316 - SANITARY WASTE AND VENT PIPING</v>
      </c>
      <c r="J751" s="533" t="str">
        <f t="shared" ref="J751:J753" si="439">L751</f>
        <v>221316 - SANITARY WASTE AND VENT PIPING</v>
      </c>
      <c r="K751" s="95"/>
      <c r="L751" s="95" t="s">
        <v>627</v>
      </c>
      <c r="M751" s="96"/>
      <c r="N751" s="367"/>
      <c r="O751" s="833"/>
      <c r="P751" s="833"/>
      <c r="Q751" s="373"/>
      <c r="S751" s="95"/>
      <c r="T751" s="95"/>
      <c r="U751" s="96"/>
      <c r="V751" s="367"/>
      <c r="W751" s="833"/>
      <c r="X751" s="833"/>
    </row>
    <row r="752" spans="1:24" ht="15.75">
      <c r="A752" s="533" t="s">
        <v>2727</v>
      </c>
      <c r="B752" s="533">
        <v>22</v>
      </c>
      <c r="C752" s="533" t="s">
        <v>588</v>
      </c>
      <c r="D752" s="572" t="s">
        <v>2008</v>
      </c>
      <c r="E752" s="571" t="str">
        <f t="shared" ref="E752:E771" si="440">E751</f>
        <v xml:space="preserve"> SANITARY WASTE AND VENT PIPING</v>
      </c>
      <c r="F752" s="533" t="str">
        <f t="shared" si="424"/>
        <v>ME</v>
      </c>
      <c r="G752" s="533" t="s">
        <v>2725</v>
      </c>
      <c r="H752" s="533">
        <v>751</v>
      </c>
      <c r="I752" s="533" t="str">
        <f t="shared" si="438"/>
        <v>Above Ground / Underground , Soil, Waste and Vent Piping</v>
      </c>
      <c r="J752" s="533" t="str">
        <f t="shared" si="439"/>
        <v>Above Ground / Underground , Soil, Waste and Vent Piping</v>
      </c>
      <c r="K752" s="131"/>
      <c r="L752" s="131" t="s">
        <v>628</v>
      </c>
      <c r="M752" s="96"/>
      <c r="N752" s="366"/>
      <c r="O752" s="833"/>
      <c r="P752" s="833"/>
      <c r="Q752" s="373"/>
      <c r="S752" s="131"/>
      <c r="T752" s="131"/>
      <c r="U752" s="96"/>
      <c r="V752" s="366"/>
      <c r="W752" s="833"/>
      <c r="X752" s="833"/>
    </row>
    <row r="753" spans="1:24" ht="16.5" thickBot="1">
      <c r="A753" s="533" t="s">
        <v>2727</v>
      </c>
      <c r="B753" s="533">
        <v>22</v>
      </c>
      <c r="C753" s="533" t="s">
        <v>588</v>
      </c>
      <c r="D753" s="572" t="s">
        <v>2008</v>
      </c>
      <c r="E753" s="571" t="str">
        <f t="shared" si="440"/>
        <v xml:space="preserve"> SANITARY WASTE AND VENT PIPING</v>
      </c>
      <c r="F753" s="533" t="str">
        <f t="shared" si="424"/>
        <v>ME</v>
      </c>
      <c r="G753" s="533" t="s">
        <v>2725</v>
      </c>
      <c r="H753" s="533">
        <v>752</v>
      </c>
      <c r="I753" s="533" t="str">
        <f t="shared" si="438"/>
        <v xml:space="preserve">PVC pipes </v>
      </c>
      <c r="J753" s="533" t="str">
        <f t="shared" si="439"/>
        <v xml:space="preserve">PVC pipes </v>
      </c>
      <c r="K753" s="95"/>
      <c r="L753" s="95" t="s">
        <v>629</v>
      </c>
      <c r="M753" s="131"/>
      <c r="N753" s="367"/>
      <c r="O753" s="833"/>
      <c r="P753" s="833"/>
      <c r="Q753" s="373"/>
      <c r="S753" s="95"/>
      <c r="T753" s="95"/>
      <c r="U753" s="131"/>
      <c r="V753" s="367"/>
      <c r="W753" s="833"/>
      <c r="X753" s="833"/>
    </row>
    <row r="754" spans="1:24" ht="15.75">
      <c r="A754" s="533" t="s">
        <v>2727</v>
      </c>
      <c r="B754" s="533">
        <v>22</v>
      </c>
      <c r="C754" s="533" t="s">
        <v>588</v>
      </c>
      <c r="D754" s="572" t="s">
        <v>2008</v>
      </c>
      <c r="E754" s="571" t="str">
        <f t="shared" si="440"/>
        <v xml:space="preserve"> SANITARY WASTE AND VENT PIPING</v>
      </c>
      <c r="F754" s="533" t="str">
        <f t="shared" si="424"/>
        <v>ME</v>
      </c>
      <c r="G754" s="533" t="s">
        <v>2722</v>
      </c>
      <c r="H754" s="533">
        <v>753</v>
      </c>
      <c r="I754" s="533" t="str">
        <f t="shared" ref="I754:J758" si="441">I752</f>
        <v>Above Ground / Underground , Soil, Waste and Vent Piping</v>
      </c>
      <c r="J754" s="533" t="str">
        <f t="shared" si="441"/>
        <v>Above Ground / Underground , Soil, Waste and Vent Piping</v>
      </c>
      <c r="K754" s="95" t="s">
        <v>45</v>
      </c>
      <c r="L754" s="95" t="s">
        <v>630</v>
      </c>
      <c r="M754" s="95">
        <v>167</v>
      </c>
      <c r="N754" s="460" t="s">
        <v>95</v>
      </c>
      <c r="O754" s="833">
        <v>9.9</v>
      </c>
      <c r="P754" s="748">
        <f t="shared" ref="P754:P758" si="442">O754*M754</f>
        <v>1653.3</v>
      </c>
      <c r="Q754" s="25">
        <f t="shared" ref="Q754:Q758" si="443">O754</f>
        <v>9.9</v>
      </c>
      <c r="R754" s="729">
        <f t="shared" ref="R754:R758" si="444">P754</f>
        <v>1653.3</v>
      </c>
      <c r="S754" s="95"/>
      <c r="T754" s="95"/>
      <c r="U754" s="95"/>
      <c r="V754" s="460"/>
      <c r="W754" s="833"/>
      <c r="X754" s="748"/>
    </row>
    <row r="755" spans="1:24" ht="15.75">
      <c r="A755" s="533" t="s">
        <v>2727</v>
      </c>
      <c r="B755" s="533">
        <v>22</v>
      </c>
      <c r="C755" s="533" t="s">
        <v>588</v>
      </c>
      <c r="D755" s="572" t="s">
        <v>2008</v>
      </c>
      <c r="E755" s="571" t="str">
        <f t="shared" si="440"/>
        <v xml:space="preserve"> SANITARY WASTE AND VENT PIPING</v>
      </c>
      <c r="F755" s="533" t="str">
        <f t="shared" si="424"/>
        <v>ME</v>
      </c>
      <c r="G755" s="533" t="s">
        <v>2722</v>
      </c>
      <c r="H755" s="533">
        <v>754</v>
      </c>
      <c r="I755" s="533" t="str">
        <f t="shared" si="441"/>
        <v xml:space="preserve">PVC pipes </v>
      </c>
      <c r="J755" s="533" t="str">
        <f t="shared" si="441"/>
        <v xml:space="preserve">PVC pipes </v>
      </c>
      <c r="K755" s="95" t="s">
        <v>48</v>
      </c>
      <c r="L755" s="95" t="s">
        <v>558</v>
      </c>
      <c r="M755" s="95">
        <v>475</v>
      </c>
      <c r="N755" s="461" t="s">
        <v>95</v>
      </c>
      <c r="O755" s="833">
        <v>12.9</v>
      </c>
      <c r="P755" s="748">
        <f t="shared" si="442"/>
        <v>6127.5</v>
      </c>
      <c r="Q755" s="25">
        <f t="shared" si="443"/>
        <v>12.9</v>
      </c>
      <c r="R755" s="729">
        <f t="shared" si="444"/>
        <v>6127.5</v>
      </c>
      <c r="S755" s="95"/>
      <c r="T755" s="95"/>
      <c r="U755" s="95"/>
      <c r="V755" s="461"/>
      <c r="W755" s="833"/>
      <c r="X755" s="748"/>
    </row>
    <row r="756" spans="1:24" ht="15.75">
      <c r="A756" s="533" t="s">
        <v>2727</v>
      </c>
      <c r="B756" s="533">
        <v>22</v>
      </c>
      <c r="C756" s="533" t="s">
        <v>588</v>
      </c>
      <c r="D756" s="572" t="s">
        <v>2008</v>
      </c>
      <c r="E756" s="571" t="str">
        <f t="shared" si="440"/>
        <v xml:space="preserve"> SANITARY WASTE AND VENT PIPING</v>
      </c>
      <c r="F756" s="533" t="str">
        <f t="shared" si="424"/>
        <v>ME</v>
      </c>
      <c r="G756" s="533" t="s">
        <v>2722</v>
      </c>
      <c r="H756" s="533">
        <v>755</v>
      </c>
      <c r="I756" s="533" t="str">
        <f t="shared" si="441"/>
        <v>Above Ground / Underground , Soil, Waste and Vent Piping</v>
      </c>
      <c r="J756" s="533" t="str">
        <f t="shared" si="441"/>
        <v>Above Ground / Underground , Soil, Waste and Vent Piping</v>
      </c>
      <c r="K756" s="95" t="s">
        <v>50</v>
      </c>
      <c r="L756" s="95" t="s">
        <v>631</v>
      </c>
      <c r="M756" s="95">
        <v>97</v>
      </c>
      <c r="N756" s="461" t="s">
        <v>95</v>
      </c>
      <c r="O756" s="833">
        <v>17.8</v>
      </c>
      <c r="P756" s="748">
        <f t="shared" si="442"/>
        <v>1726.6000000000001</v>
      </c>
      <c r="Q756" s="25">
        <f t="shared" si="443"/>
        <v>17.8</v>
      </c>
      <c r="R756" s="729">
        <f t="shared" si="444"/>
        <v>1726.6000000000001</v>
      </c>
      <c r="S756" s="95"/>
      <c r="T756" s="95"/>
      <c r="U756" s="95"/>
      <c r="V756" s="461"/>
      <c r="W756" s="833"/>
      <c r="X756" s="748"/>
    </row>
    <row r="757" spans="1:24" ht="16.5" thickBot="1">
      <c r="A757" s="533" t="s">
        <v>2727</v>
      </c>
      <c r="B757" s="533">
        <v>22</v>
      </c>
      <c r="C757" s="533" t="s">
        <v>588</v>
      </c>
      <c r="D757" s="572" t="s">
        <v>2008</v>
      </c>
      <c r="E757" s="571" t="str">
        <f t="shared" si="440"/>
        <v xml:space="preserve"> SANITARY WASTE AND VENT PIPING</v>
      </c>
      <c r="F757" s="533" t="str">
        <f t="shared" si="424"/>
        <v>ME</v>
      </c>
      <c r="G757" s="533" t="s">
        <v>2722</v>
      </c>
      <c r="H757" s="533">
        <v>756</v>
      </c>
      <c r="I757" s="533" t="str">
        <f t="shared" si="441"/>
        <v xml:space="preserve">PVC pipes </v>
      </c>
      <c r="J757" s="533" t="str">
        <f t="shared" si="441"/>
        <v xml:space="preserve">PVC pipes </v>
      </c>
      <c r="K757" s="95" t="s">
        <v>76</v>
      </c>
      <c r="L757" s="95" t="s">
        <v>632</v>
      </c>
      <c r="M757" s="95">
        <v>265</v>
      </c>
      <c r="N757" s="462" t="s">
        <v>95</v>
      </c>
      <c r="O757" s="833">
        <v>20.8</v>
      </c>
      <c r="P757" s="748">
        <f t="shared" si="442"/>
        <v>5512</v>
      </c>
      <c r="Q757" s="25">
        <f t="shared" si="443"/>
        <v>20.8</v>
      </c>
      <c r="R757" s="729">
        <f t="shared" si="444"/>
        <v>5512</v>
      </c>
      <c r="S757" s="95"/>
      <c r="T757" s="95"/>
      <c r="U757" s="95"/>
      <c r="V757" s="462"/>
      <c r="W757" s="833"/>
      <c r="X757" s="748"/>
    </row>
    <row r="758" spans="1:24" ht="15.75">
      <c r="A758" s="533" t="s">
        <v>2727</v>
      </c>
      <c r="B758" s="533">
        <v>22</v>
      </c>
      <c r="C758" s="533" t="s">
        <v>588</v>
      </c>
      <c r="D758" s="572" t="s">
        <v>2008</v>
      </c>
      <c r="E758" s="571" t="str">
        <f t="shared" si="440"/>
        <v xml:space="preserve"> SANITARY WASTE AND VENT PIPING</v>
      </c>
      <c r="F758" s="533" t="str">
        <f t="shared" si="424"/>
        <v>ME</v>
      </c>
      <c r="G758" s="533" t="s">
        <v>2722</v>
      </c>
      <c r="H758" s="533">
        <v>757</v>
      </c>
      <c r="I758" s="533" t="str">
        <f t="shared" si="441"/>
        <v>Above Ground / Underground , Soil, Waste and Vent Piping</v>
      </c>
      <c r="J758" s="533" t="str">
        <f t="shared" si="441"/>
        <v>Above Ground / Underground , Soil, Waste and Vent Piping</v>
      </c>
      <c r="K758" s="95" t="s">
        <v>77</v>
      </c>
      <c r="L758" s="95" t="s">
        <v>562</v>
      </c>
      <c r="M758" s="95">
        <v>55</v>
      </c>
      <c r="N758" s="367" t="s">
        <v>95</v>
      </c>
      <c r="O758" s="833">
        <v>30</v>
      </c>
      <c r="P758" s="748">
        <f t="shared" si="442"/>
        <v>1650</v>
      </c>
      <c r="Q758" s="25">
        <f t="shared" si="443"/>
        <v>30</v>
      </c>
      <c r="R758" s="729">
        <f t="shared" si="444"/>
        <v>1650</v>
      </c>
      <c r="S758" s="95"/>
      <c r="T758" s="95"/>
      <c r="U758" s="95"/>
      <c r="V758" s="367"/>
      <c r="W758" s="833"/>
      <c r="X758" s="748"/>
    </row>
    <row r="759" spans="1:24" ht="15.75">
      <c r="A759" s="533" t="s">
        <v>2727</v>
      </c>
      <c r="B759" s="533">
        <v>22</v>
      </c>
      <c r="C759" s="533" t="s">
        <v>588</v>
      </c>
      <c r="D759" s="572" t="s">
        <v>2008</v>
      </c>
      <c r="E759" s="571" t="str">
        <f t="shared" si="440"/>
        <v xml:space="preserve"> SANITARY WASTE AND VENT PIPING</v>
      </c>
      <c r="F759" s="533" t="str">
        <f t="shared" si="424"/>
        <v>ME</v>
      </c>
      <c r="G759" s="533" t="s">
        <v>2725</v>
      </c>
      <c r="H759" s="533">
        <v>758</v>
      </c>
      <c r="I759" s="533" t="str">
        <f t="shared" ref="I759:I760" si="445">L759</f>
        <v>Underground, soil, waste and vent piping connecting inspection chambers</v>
      </c>
      <c r="J759" s="533" t="str">
        <f t="shared" ref="J759:J760" si="446">L759</f>
        <v>Underground, soil, waste and vent piping connecting inspection chambers</v>
      </c>
      <c r="K759" s="131"/>
      <c r="L759" s="131" t="s">
        <v>633</v>
      </c>
      <c r="M759" s="96"/>
      <c r="N759" s="366"/>
      <c r="O759" s="833"/>
      <c r="P759" s="833"/>
      <c r="Q759" s="373"/>
      <c r="S759" s="131"/>
      <c r="T759" s="131"/>
      <c r="U759" s="96"/>
      <c r="V759" s="366"/>
      <c r="W759" s="833"/>
      <c r="X759" s="833"/>
    </row>
    <row r="760" spans="1:24" ht="15.75">
      <c r="A760" s="533" t="s">
        <v>2727</v>
      </c>
      <c r="B760" s="533">
        <v>22</v>
      </c>
      <c r="C760" s="533" t="s">
        <v>588</v>
      </c>
      <c r="D760" s="572" t="s">
        <v>2008</v>
      </c>
      <c r="E760" s="571" t="str">
        <f t="shared" si="440"/>
        <v xml:space="preserve"> SANITARY WASTE AND VENT PIPING</v>
      </c>
      <c r="F760" s="533" t="str">
        <f t="shared" si="424"/>
        <v>ME</v>
      </c>
      <c r="G760" s="533" t="s">
        <v>2725</v>
      </c>
      <c r="H760" s="533">
        <v>759</v>
      </c>
      <c r="I760" s="533" t="str">
        <f t="shared" si="445"/>
        <v>PVC pipes</v>
      </c>
      <c r="J760" s="533" t="str">
        <f t="shared" si="446"/>
        <v>PVC pipes</v>
      </c>
      <c r="K760" s="95"/>
      <c r="L760" s="95" t="s">
        <v>634</v>
      </c>
      <c r="M760" s="128"/>
      <c r="N760" s="459"/>
      <c r="O760" s="833"/>
      <c r="P760" s="833"/>
      <c r="Q760" s="373"/>
      <c r="S760" s="95"/>
      <c r="T760" s="95"/>
      <c r="U760" s="128"/>
      <c r="V760" s="459"/>
      <c r="W760" s="833"/>
      <c r="X760" s="833"/>
    </row>
    <row r="761" spans="1:24" ht="15.75">
      <c r="A761" s="533" t="s">
        <v>2727</v>
      </c>
      <c r="B761" s="533">
        <v>22</v>
      </c>
      <c r="C761" s="533" t="s">
        <v>588</v>
      </c>
      <c r="D761" s="572" t="s">
        <v>2008</v>
      </c>
      <c r="E761" s="571" t="str">
        <f t="shared" si="440"/>
        <v xml:space="preserve"> SANITARY WASTE AND VENT PIPING</v>
      </c>
      <c r="F761" s="533" t="str">
        <f t="shared" si="424"/>
        <v>ME</v>
      </c>
      <c r="G761" s="533" t="s">
        <v>2722</v>
      </c>
      <c r="H761" s="533">
        <v>760</v>
      </c>
      <c r="I761" s="533" t="str">
        <f>I759</f>
        <v>Underground, soil, waste and vent piping connecting inspection chambers</v>
      </c>
      <c r="J761" s="533" t="str">
        <f>J759</f>
        <v>Underground, soil, waste and vent piping connecting inspection chambers</v>
      </c>
      <c r="K761" s="95" t="s">
        <v>13</v>
      </c>
      <c r="L761" s="95" t="s">
        <v>562</v>
      </c>
      <c r="M761" s="130">
        <v>185</v>
      </c>
      <c r="N761" s="459" t="s">
        <v>95</v>
      </c>
      <c r="O761" s="833">
        <v>30</v>
      </c>
      <c r="P761" s="748">
        <f>O761*M761</f>
        <v>5550</v>
      </c>
      <c r="Q761" s="25">
        <f>O761</f>
        <v>30</v>
      </c>
      <c r="R761" s="729">
        <f>P761</f>
        <v>5550</v>
      </c>
      <c r="S761" s="95"/>
      <c r="T761" s="95"/>
      <c r="U761" s="130"/>
      <c r="V761" s="459"/>
      <c r="W761" s="833"/>
      <c r="X761" s="748"/>
    </row>
    <row r="762" spans="1:24" ht="15.75">
      <c r="A762" s="533" t="s">
        <v>2727</v>
      </c>
      <c r="B762" s="533">
        <v>22</v>
      </c>
      <c r="C762" s="533" t="s">
        <v>588</v>
      </c>
      <c r="D762" s="572" t="s">
        <v>2008</v>
      </c>
      <c r="E762" s="571" t="str">
        <f t="shared" si="440"/>
        <v xml:space="preserve"> SANITARY WASTE AND VENT PIPING</v>
      </c>
      <c r="F762" s="533" t="str">
        <f t="shared" si="424"/>
        <v>ME</v>
      </c>
      <c r="G762" s="533" t="s">
        <v>2725</v>
      </c>
      <c r="H762" s="533">
        <v>761</v>
      </c>
      <c r="I762" s="533" t="str">
        <f>L762</f>
        <v xml:space="preserve">Inspection Chambers </v>
      </c>
      <c r="J762" s="533" t="str">
        <f>L762</f>
        <v xml:space="preserve">Inspection Chambers </v>
      </c>
      <c r="K762" s="95"/>
      <c r="L762" s="95" t="s">
        <v>635</v>
      </c>
      <c r="M762" s="131"/>
      <c r="N762" s="367"/>
      <c r="O762" s="833"/>
      <c r="P762" s="833"/>
      <c r="Q762" s="373"/>
      <c r="S762" s="95"/>
      <c r="T762" s="95"/>
      <c r="U762" s="131"/>
      <c r="V762" s="367"/>
      <c r="W762" s="833"/>
      <c r="X762" s="833"/>
    </row>
    <row r="763" spans="1:24" ht="15.75">
      <c r="A763" s="533" t="s">
        <v>2727</v>
      </c>
      <c r="B763" s="533">
        <v>22</v>
      </c>
      <c r="C763" s="533" t="s">
        <v>588</v>
      </c>
      <c r="D763" s="572" t="s">
        <v>2008</v>
      </c>
      <c r="E763" s="571" t="str">
        <f t="shared" si="440"/>
        <v xml:space="preserve"> SANITARY WASTE AND VENT PIPING</v>
      </c>
      <c r="F763" s="533" t="str">
        <f t="shared" si="424"/>
        <v>ME</v>
      </c>
      <c r="G763" s="533" t="s">
        <v>2722</v>
      </c>
      <c r="H763" s="533">
        <v>762</v>
      </c>
      <c r="I763" s="533" t="str">
        <f>I761</f>
        <v>Underground, soil, waste and vent piping connecting inspection chambers</v>
      </c>
      <c r="J763" s="533" t="str">
        <f>J761</f>
        <v>Underground, soil, waste and vent piping connecting inspection chambers</v>
      </c>
      <c r="K763" s="95" t="s">
        <v>15</v>
      </c>
      <c r="L763" s="95" t="s">
        <v>636</v>
      </c>
      <c r="M763" s="95">
        <v>5</v>
      </c>
      <c r="N763" s="367" t="s">
        <v>39</v>
      </c>
      <c r="O763" s="833">
        <v>316</v>
      </c>
      <c r="P763" s="748">
        <f>O763*M763</f>
        <v>1580</v>
      </c>
      <c r="Q763" s="25">
        <f>O763</f>
        <v>316</v>
      </c>
      <c r="R763" s="729">
        <f>P763</f>
        <v>1580</v>
      </c>
      <c r="S763" s="95"/>
      <c r="T763" s="95"/>
      <c r="U763" s="95"/>
      <c r="V763" s="367"/>
      <c r="W763" s="833"/>
      <c r="X763" s="748"/>
    </row>
    <row r="764" spans="1:24" ht="15.75">
      <c r="A764" s="533" t="s">
        <v>2727</v>
      </c>
      <c r="B764" s="533">
        <v>22</v>
      </c>
      <c r="C764" s="533" t="s">
        <v>588</v>
      </c>
      <c r="D764" s="572" t="s">
        <v>2008</v>
      </c>
      <c r="E764" s="571" t="str">
        <f t="shared" si="440"/>
        <v xml:space="preserve"> SANITARY WASTE AND VENT PIPING</v>
      </c>
      <c r="F764" s="533" t="str">
        <f t="shared" si="424"/>
        <v>ME</v>
      </c>
      <c r="G764" s="533" t="s">
        <v>2725</v>
      </c>
      <c r="H764" s="533">
        <v>763</v>
      </c>
      <c r="I764" s="533" t="str">
        <f t="shared" ref="I764:I765" si="447">L764</f>
        <v>Aboveground / Underground , Soil, Waste Force Mains</v>
      </c>
      <c r="J764" s="533" t="str">
        <f t="shared" ref="J764:J765" si="448">L764</f>
        <v>Aboveground / Underground , Soil, Waste Force Mains</v>
      </c>
      <c r="K764" s="131"/>
      <c r="L764" s="131" t="s">
        <v>637</v>
      </c>
      <c r="M764" s="96"/>
      <c r="N764" s="366"/>
      <c r="O764" s="833"/>
      <c r="P764" s="833"/>
      <c r="Q764" s="373"/>
      <c r="S764" s="131"/>
      <c r="T764" s="131"/>
      <c r="U764" s="96"/>
      <c r="V764" s="366"/>
      <c r="W764" s="833"/>
      <c r="X764" s="833"/>
    </row>
    <row r="765" spans="1:24" ht="15.75">
      <c r="A765" s="533" t="s">
        <v>2727</v>
      </c>
      <c r="B765" s="533">
        <v>22</v>
      </c>
      <c r="C765" s="533" t="s">
        <v>588</v>
      </c>
      <c r="D765" s="572" t="s">
        <v>2008</v>
      </c>
      <c r="E765" s="571" t="str">
        <f t="shared" si="440"/>
        <v xml:space="preserve"> SANITARY WASTE AND VENT PIPING</v>
      </c>
      <c r="F765" s="533" t="str">
        <f t="shared" si="424"/>
        <v>ME</v>
      </c>
      <c r="G765" s="533" t="s">
        <v>2725</v>
      </c>
      <c r="H765" s="533">
        <v>764</v>
      </c>
      <c r="I765" s="533" t="str">
        <f t="shared" si="447"/>
        <v>Ductile-iron pipes</v>
      </c>
      <c r="J765" s="533" t="str">
        <f t="shared" si="448"/>
        <v>Ductile-iron pipes</v>
      </c>
      <c r="K765" s="95"/>
      <c r="L765" s="95" t="s">
        <v>638</v>
      </c>
      <c r="M765" s="131"/>
      <c r="N765" s="367"/>
      <c r="O765" s="833"/>
      <c r="P765" s="833"/>
      <c r="Q765" s="373"/>
      <c r="S765" s="95"/>
      <c r="T765" s="95"/>
      <c r="U765" s="131"/>
      <c r="V765" s="367"/>
      <c r="W765" s="833"/>
      <c r="X765" s="833"/>
    </row>
    <row r="766" spans="1:24" ht="15.75">
      <c r="A766" s="533" t="s">
        <v>2727</v>
      </c>
      <c r="B766" s="533">
        <v>22</v>
      </c>
      <c r="C766" s="533" t="s">
        <v>588</v>
      </c>
      <c r="D766" s="572" t="s">
        <v>2008</v>
      </c>
      <c r="E766" s="571" t="str">
        <f t="shared" si="440"/>
        <v xml:space="preserve"> SANITARY WASTE AND VENT PIPING</v>
      </c>
      <c r="F766" s="533" t="str">
        <f t="shared" si="424"/>
        <v>ME</v>
      </c>
      <c r="G766" s="533" t="s">
        <v>2722</v>
      </c>
      <c r="H766" s="533">
        <v>765</v>
      </c>
      <c r="I766" s="533" t="str">
        <f>I764</f>
        <v>Aboveground / Underground , Soil, Waste Force Mains</v>
      </c>
      <c r="J766" s="533" t="str">
        <f>J764</f>
        <v>Aboveground / Underground , Soil, Waste Force Mains</v>
      </c>
      <c r="K766" s="95" t="s">
        <v>17</v>
      </c>
      <c r="L766" s="95" t="s">
        <v>558</v>
      </c>
      <c r="M766" s="95">
        <v>15</v>
      </c>
      <c r="N766" s="367" t="s">
        <v>95</v>
      </c>
      <c r="O766" s="833">
        <v>41.16</v>
      </c>
      <c r="P766" s="748">
        <f>O766*M766</f>
        <v>617.4</v>
      </c>
      <c r="Q766" s="25">
        <f>O766</f>
        <v>41.16</v>
      </c>
      <c r="R766" s="729">
        <f>P766</f>
        <v>617.4</v>
      </c>
      <c r="S766" s="95"/>
      <c r="T766" s="95"/>
      <c r="U766" s="95"/>
      <c r="V766" s="367"/>
      <c r="W766" s="833"/>
      <c r="X766" s="748"/>
    </row>
    <row r="767" spans="1:24" ht="15.75">
      <c r="A767" s="533" t="s">
        <v>2727</v>
      </c>
      <c r="B767" s="533">
        <v>22</v>
      </c>
      <c r="C767" s="533" t="s">
        <v>588</v>
      </c>
      <c r="D767" s="572" t="s">
        <v>2008</v>
      </c>
      <c r="E767" s="571" t="str">
        <f t="shared" si="440"/>
        <v xml:space="preserve"> SANITARY WASTE AND VENT PIPING</v>
      </c>
      <c r="F767" s="533" t="str">
        <f t="shared" si="424"/>
        <v>ME</v>
      </c>
      <c r="G767" s="533" t="s">
        <v>2725</v>
      </c>
      <c r="H767" s="533">
        <v>766</v>
      </c>
      <c r="I767" s="533" t="str">
        <f t="shared" ref="I767:I768" si="449">L767</f>
        <v>Aboveground , Storm Drainage Piping</v>
      </c>
      <c r="J767" s="533" t="str">
        <f t="shared" ref="J767:J768" si="450">L767</f>
        <v>Aboveground , Storm Drainage Piping</v>
      </c>
      <c r="K767" s="95"/>
      <c r="L767" s="95" t="s">
        <v>639</v>
      </c>
      <c r="M767" s="131"/>
      <c r="N767" s="367"/>
      <c r="O767" s="833"/>
      <c r="P767" s="833"/>
      <c r="Q767" s="373"/>
      <c r="S767" s="95"/>
      <c r="T767" s="95"/>
      <c r="U767" s="131"/>
      <c r="V767" s="367"/>
      <c r="W767" s="833"/>
      <c r="X767" s="833"/>
    </row>
    <row r="768" spans="1:24" ht="15.75">
      <c r="A768" s="533" t="s">
        <v>2727</v>
      </c>
      <c r="B768" s="533">
        <v>22</v>
      </c>
      <c r="C768" s="533" t="s">
        <v>588</v>
      </c>
      <c r="D768" s="572" t="s">
        <v>2008</v>
      </c>
      <c r="E768" s="571" t="str">
        <f t="shared" si="440"/>
        <v xml:space="preserve"> SANITARY WASTE AND VENT PIPING</v>
      </c>
      <c r="F768" s="533" t="str">
        <f t="shared" si="424"/>
        <v>ME</v>
      </c>
      <c r="G768" s="533" t="s">
        <v>2725</v>
      </c>
      <c r="H768" s="533">
        <v>767</v>
      </c>
      <c r="I768" s="533" t="str">
        <f t="shared" si="449"/>
        <v>PVC pipes</v>
      </c>
      <c r="J768" s="533" t="str">
        <f t="shared" si="450"/>
        <v>PVC pipes</v>
      </c>
      <c r="K768" s="95"/>
      <c r="L768" s="95" t="s">
        <v>634</v>
      </c>
      <c r="M768" s="131"/>
      <c r="N768" s="367"/>
      <c r="O768" s="833"/>
      <c r="P768" s="833"/>
      <c r="Q768" s="373"/>
      <c r="S768" s="95"/>
      <c r="T768" s="95"/>
      <c r="U768" s="131"/>
      <c r="V768" s="367"/>
      <c r="W768" s="833"/>
      <c r="X768" s="833"/>
    </row>
    <row r="769" spans="1:24" ht="15.75">
      <c r="A769" s="533" t="s">
        <v>2727</v>
      </c>
      <c r="B769" s="533">
        <v>22</v>
      </c>
      <c r="C769" s="533" t="s">
        <v>588</v>
      </c>
      <c r="D769" s="572" t="s">
        <v>2008</v>
      </c>
      <c r="E769" s="571" t="str">
        <f t="shared" si="440"/>
        <v xml:space="preserve"> SANITARY WASTE AND VENT PIPING</v>
      </c>
      <c r="F769" s="533" t="str">
        <f t="shared" si="424"/>
        <v>ME</v>
      </c>
      <c r="G769" s="533" t="s">
        <v>2722</v>
      </c>
      <c r="H769" s="533">
        <v>768</v>
      </c>
      <c r="I769" s="533" t="str">
        <f t="shared" ref="I769:J771" si="451">I767</f>
        <v>Aboveground , Storm Drainage Piping</v>
      </c>
      <c r="J769" s="533" t="str">
        <f t="shared" si="451"/>
        <v>Aboveground , Storm Drainage Piping</v>
      </c>
      <c r="K769" s="95" t="s">
        <v>19</v>
      </c>
      <c r="L769" s="95" t="s">
        <v>558</v>
      </c>
      <c r="M769" s="95">
        <v>76</v>
      </c>
      <c r="N769" s="367" t="s">
        <v>95</v>
      </c>
      <c r="O769" s="833">
        <v>12.9</v>
      </c>
      <c r="P769" s="748">
        <f t="shared" ref="P769:P771" si="452">O769*M769</f>
        <v>980.4</v>
      </c>
      <c r="Q769" s="25">
        <f t="shared" ref="Q769:Q771" si="453">O769</f>
        <v>12.9</v>
      </c>
      <c r="R769" s="729">
        <f t="shared" ref="R769:R771" si="454">P769</f>
        <v>980.4</v>
      </c>
      <c r="S769" s="95"/>
      <c r="T769" s="95"/>
      <c r="U769" s="95"/>
      <c r="V769" s="367"/>
      <c r="W769" s="833"/>
      <c r="X769" s="748"/>
    </row>
    <row r="770" spans="1:24" ht="15.75">
      <c r="A770" s="533" t="s">
        <v>2727</v>
      </c>
      <c r="B770" s="533">
        <v>22</v>
      </c>
      <c r="C770" s="533" t="s">
        <v>588</v>
      </c>
      <c r="D770" s="572" t="s">
        <v>2008</v>
      </c>
      <c r="E770" s="571" t="str">
        <f t="shared" si="440"/>
        <v xml:space="preserve"> SANITARY WASTE AND VENT PIPING</v>
      </c>
      <c r="F770" s="533" t="str">
        <f t="shared" si="424"/>
        <v>ME</v>
      </c>
      <c r="G770" s="533" t="s">
        <v>2722</v>
      </c>
      <c r="H770" s="533">
        <v>769</v>
      </c>
      <c r="I770" s="533" t="str">
        <f t="shared" si="451"/>
        <v>PVC pipes</v>
      </c>
      <c r="J770" s="533" t="str">
        <f t="shared" si="451"/>
        <v>PVC pipes</v>
      </c>
      <c r="K770" s="95" t="s">
        <v>20</v>
      </c>
      <c r="L770" s="95" t="s">
        <v>560</v>
      </c>
      <c r="M770" s="95">
        <v>81</v>
      </c>
      <c r="N770" s="367" t="s">
        <v>95</v>
      </c>
      <c r="O770" s="833">
        <v>17.8</v>
      </c>
      <c r="P770" s="748">
        <f t="shared" si="452"/>
        <v>1441.8</v>
      </c>
      <c r="Q770" s="25">
        <f t="shared" si="453"/>
        <v>17.8</v>
      </c>
      <c r="R770" s="729">
        <f t="shared" si="454"/>
        <v>1441.8</v>
      </c>
      <c r="S770" s="95"/>
      <c r="T770" s="95"/>
      <c r="U770" s="95"/>
      <c r="V770" s="367"/>
      <c r="W770" s="833"/>
      <c r="X770" s="748"/>
    </row>
    <row r="771" spans="1:24" ht="15.75">
      <c r="A771" s="533" t="s">
        <v>2727</v>
      </c>
      <c r="B771" s="533">
        <v>22</v>
      </c>
      <c r="C771" s="533" t="s">
        <v>588</v>
      </c>
      <c r="D771" s="572" t="s">
        <v>2008</v>
      </c>
      <c r="E771" s="571" t="str">
        <f t="shared" si="440"/>
        <v xml:space="preserve"> SANITARY WASTE AND VENT PIPING</v>
      </c>
      <c r="F771" s="533" t="str">
        <f t="shared" si="424"/>
        <v>ME</v>
      </c>
      <c r="G771" s="533" t="s">
        <v>2722</v>
      </c>
      <c r="H771" s="533">
        <v>770</v>
      </c>
      <c r="I771" s="533" t="str">
        <f t="shared" si="451"/>
        <v>Aboveground , Storm Drainage Piping</v>
      </c>
      <c r="J771" s="533" t="str">
        <f t="shared" si="451"/>
        <v>Aboveground , Storm Drainage Piping</v>
      </c>
      <c r="K771" s="95" t="s">
        <v>21</v>
      </c>
      <c r="L771" s="95" t="s">
        <v>632</v>
      </c>
      <c r="M771" s="95">
        <v>19</v>
      </c>
      <c r="N771" s="367" t="s">
        <v>95</v>
      </c>
      <c r="O771" s="833">
        <v>20.8</v>
      </c>
      <c r="P771" s="748">
        <f t="shared" si="452"/>
        <v>395.2</v>
      </c>
      <c r="Q771" s="25">
        <f t="shared" si="453"/>
        <v>20.8</v>
      </c>
      <c r="R771" s="729">
        <f t="shared" si="454"/>
        <v>395.2</v>
      </c>
      <c r="S771" s="95"/>
      <c r="T771" s="95"/>
      <c r="U771" s="95"/>
      <c r="V771" s="367"/>
      <c r="W771" s="833"/>
      <c r="X771" s="748"/>
    </row>
    <row r="772" spans="1:24" ht="15.75">
      <c r="A772" s="533" t="s">
        <v>2727</v>
      </c>
      <c r="B772" s="533">
        <v>22</v>
      </c>
      <c r="C772" s="533" t="s">
        <v>588</v>
      </c>
      <c r="D772" s="572" t="s">
        <v>2010</v>
      </c>
      <c r="E772" s="571" t="s">
        <v>1255</v>
      </c>
      <c r="F772" s="533" t="s">
        <v>1821</v>
      </c>
      <c r="G772" s="533" t="s">
        <v>2725</v>
      </c>
      <c r="H772" s="533">
        <v>771</v>
      </c>
      <c r="I772" s="533" t="str">
        <f t="shared" ref="I772:I773" si="455">L772</f>
        <v>22112 - SANITARY WATER PIPING SPECIALTIES</v>
      </c>
      <c r="J772" s="533" t="str">
        <f t="shared" ref="J772:J773" si="456">L772</f>
        <v>22112 - SANITARY WATER PIPING SPECIALTIES</v>
      </c>
      <c r="K772" s="131"/>
      <c r="L772" s="131" t="s">
        <v>640</v>
      </c>
      <c r="M772" s="131"/>
      <c r="N772" s="466"/>
      <c r="O772" s="833"/>
      <c r="P772" s="833"/>
      <c r="Q772" s="373"/>
      <c r="S772" s="131"/>
      <c r="T772" s="131"/>
      <c r="U772" s="131"/>
      <c r="V772" s="466"/>
      <c r="W772" s="833"/>
      <c r="X772" s="833"/>
    </row>
    <row r="773" spans="1:24" ht="16.5" thickBot="1">
      <c r="A773" s="533" t="s">
        <v>2727</v>
      </c>
      <c r="B773" s="533">
        <v>22</v>
      </c>
      <c r="C773" s="533" t="s">
        <v>588</v>
      </c>
      <c r="D773" s="572" t="s">
        <v>2010</v>
      </c>
      <c r="E773" s="571" t="str">
        <f t="shared" ref="E773:E786" si="457">E772</f>
        <v xml:space="preserve"> SANITARY WATER PIPING SPECIALTIES</v>
      </c>
      <c r="F773" s="533" t="s">
        <v>1821</v>
      </c>
      <c r="G773" s="533" t="s">
        <v>2725</v>
      </c>
      <c r="H773" s="533">
        <v>772</v>
      </c>
      <c r="I773" s="533" t="str">
        <f t="shared" si="455"/>
        <v>Floor drains</v>
      </c>
      <c r="J773" s="533" t="str">
        <f t="shared" si="456"/>
        <v>Floor drains</v>
      </c>
      <c r="K773" s="95"/>
      <c r="L773" s="95" t="s">
        <v>641</v>
      </c>
      <c r="M773" s="131"/>
      <c r="N773" s="367"/>
      <c r="O773" s="833"/>
      <c r="P773" s="833"/>
      <c r="Q773" s="373"/>
      <c r="S773" s="95"/>
      <c r="T773" s="95"/>
      <c r="U773" s="131"/>
      <c r="V773" s="367"/>
      <c r="W773" s="833"/>
      <c r="X773" s="833"/>
    </row>
    <row r="774" spans="1:24" ht="16.5" thickBot="1">
      <c r="A774" s="533" t="s">
        <v>2727</v>
      </c>
      <c r="B774" s="533">
        <v>22</v>
      </c>
      <c r="C774" s="533" t="s">
        <v>588</v>
      </c>
      <c r="D774" s="572" t="s">
        <v>2010</v>
      </c>
      <c r="E774" s="571" t="str">
        <f t="shared" si="457"/>
        <v xml:space="preserve"> SANITARY WATER PIPING SPECIALTIES</v>
      </c>
      <c r="F774" s="533" t="s">
        <v>1821</v>
      </c>
      <c r="G774" s="533" t="s">
        <v>2722</v>
      </c>
      <c r="H774" s="533">
        <v>773</v>
      </c>
      <c r="I774" s="533" t="str">
        <f t="shared" ref="I774:J775" si="458">I772</f>
        <v>22112 - SANITARY WATER PIPING SPECIALTIES</v>
      </c>
      <c r="J774" s="533" t="str">
        <f t="shared" si="458"/>
        <v>22112 - SANITARY WATER PIPING SPECIALTIES</v>
      </c>
      <c r="K774" s="95" t="s">
        <v>45</v>
      </c>
      <c r="L774" s="95" t="s">
        <v>642</v>
      </c>
      <c r="M774" s="95">
        <v>18</v>
      </c>
      <c r="N774" s="463" t="s">
        <v>39</v>
      </c>
      <c r="O774" s="836">
        <v>54.5</v>
      </c>
      <c r="P774" s="748">
        <f>O774*M774</f>
        <v>981</v>
      </c>
      <c r="Q774" s="25">
        <f t="shared" ref="Q774:Q775" si="459">O774</f>
        <v>54.5</v>
      </c>
      <c r="R774" s="729">
        <f t="shared" ref="R774:R775" si="460">P774</f>
        <v>981</v>
      </c>
      <c r="S774" s="95"/>
      <c r="T774" s="95"/>
      <c r="U774" s="95"/>
      <c r="V774" s="463"/>
      <c r="W774" s="836"/>
      <c r="X774" s="748"/>
    </row>
    <row r="775" spans="1:24" ht="15.75">
      <c r="A775" s="533" t="s">
        <v>2727</v>
      </c>
      <c r="B775" s="533">
        <v>22</v>
      </c>
      <c r="C775" s="533" t="s">
        <v>588</v>
      </c>
      <c r="D775" s="572" t="s">
        <v>2010</v>
      </c>
      <c r="E775" s="571" t="str">
        <f t="shared" si="457"/>
        <v xml:space="preserve"> SANITARY WATER PIPING SPECIALTIES</v>
      </c>
      <c r="F775" s="533" t="s">
        <v>1821</v>
      </c>
      <c r="G775" s="533" t="s">
        <v>2722</v>
      </c>
      <c r="H775" s="533">
        <v>774</v>
      </c>
      <c r="I775" s="533" t="str">
        <f t="shared" si="458"/>
        <v>Floor drains</v>
      </c>
      <c r="J775" s="533" t="str">
        <f t="shared" si="458"/>
        <v>Floor drains</v>
      </c>
      <c r="K775" s="264" t="s">
        <v>48</v>
      </c>
      <c r="L775" s="264" t="s">
        <v>643</v>
      </c>
      <c r="M775" s="264">
        <v>6</v>
      </c>
      <c r="N775" s="368" t="s">
        <v>39</v>
      </c>
      <c r="O775" s="836"/>
      <c r="P775" s="833"/>
      <c r="Q775" s="25">
        <f t="shared" si="459"/>
        <v>0</v>
      </c>
      <c r="R775" s="729">
        <f t="shared" si="460"/>
        <v>0</v>
      </c>
      <c r="S775" s="264"/>
      <c r="T775" s="264"/>
      <c r="U775" s="264"/>
      <c r="V775" s="368"/>
      <c r="W775" s="836"/>
      <c r="X775" s="833"/>
    </row>
    <row r="776" spans="1:24" ht="15.75">
      <c r="A776" s="533" t="s">
        <v>2727</v>
      </c>
      <c r="B776" s="533">
        <v>22</v>
      </c>
      <c r="C776" s="533" t="s">
        <v>588</v>
      </c>
      <c r="D776" s="572" t="s">
        <v>2010</v>
      </c>
      <c r="E776" s="571" t="str">
        <f t="shared" si="457"/>
        <v xml:space="preserve"> SANITARY WATER PIPING SPECIALTIES</v>
      </c>
      <c r="F776" s="533" t="s">
        <v>1821</v>
      </c>
      <c r="G776" s="533" t="s">
        <v>2725</v>
      </c>
      <c r="H776" s="533">
        <v>775</v>
      </c>
      <c r="I776" s="533" t="str">
        <f>L776</f>
        <v>Floor cleanouts</v>
      </c>
      <c r="J776" s="533" t="str">
        <f>L776</f>
        <v>Floor cleanouts</v>
      </c>
      <c r="K776" s="95"/>
      <c r="L776" s="95" t="s">
        <v>644</v>
      </c>
      <c r="M776" s="131"/>
      <c r="N776" s="367"/>
      <c r="O776" s="837"/>
      <c r="P776" s="833"/>
      <c r="Q776" s="373"/>
      <c r="S776" s="95"/>
      <c r="T776" s="95"/>
      <c r="U776" s="131"/>
      <c r="V776" s="367"/>
      <c r="W776" s="837"/>
      <c r="X776" s="833"/>
    </row>
    <row r="777" spans="1:24" ht="15.75">
      <c r="A777" s="533" t="s">
        <v>2727</v>
      </c>
      <c r="B777" s="533">
        <v>22</v>
      </c>
      <c r="C777" s="533" t="s">
        <v>588</v>
      </c>
      <c r="D777" s="572" t="s">
        <v>2010</v>
      </c>
      <c r="E777" s="571" t="str">
        <f t="shared" si="457"/>
        <v xml:space="preserve"> SANITARY WATER PIPING SPECIALTIES</v>
      </c>
      <c r="F777" s="533" t="s">
        <v>1821</v>
      </c>
      <c r="G777" s="533" t="s">
        <v>2722</v>
      </c>
      <c r="H777" s="533">
        <v>776</v>
      </c>
      <c r="I777" s="533" t="str">
        <f t="shared" ref="I777:J779" si="461">I775</f>
        <v>Floor drains</v>
      </c>
      <c r="J777" s="533" t="str">
        <f t="shared" si="461"/>
        <v>Floor drains</v>
      </c>
      <c r="K777" s="264" t="s">
        <v>48</v>
      </c>
      <c r="L777" s="468" t="s">
        <v>645</v>
      </c>
      <c r="M777" s="468">
        <v>5</v>
      </c>
      <c r="N777" s="368" t="s">
        <v>39</v>
      </c>
      <c r="O777" s="836"/>
      <c r="P777" s="833"/>
      <c r="Q777" s="25">
        <f t="shared" ref="Q777:Q779" si="462">O777</f>
        <v>0</v>
      </c>
      <c r="R777" s="729">
        <f t="shared" ref="R777:R779" si="463">P777</f>
        <v>0</v>
      </c>
      <c r="S777" s="264"/>
      <c r="T777" s="264"/>
      <c r="U777" s="264"/>
      <c r="V777" s="368"/>
      <c r="W777" s="836"/>
      <c r="X777" s="833"/>
    </row>
    <row r="778" spans="1:24" ht="15.75">
      <c r="A778" s="533" t="s">
        <v>2727</v>
      </c>
      <c r="B778" s="533">
        <v>22</v>
      </c>
      <c r="C778" s="533" t="s">
        <v>588</v>
      </c>
      <c r="D778" s="572" t="s">
        <v>2010</v>
      </c>
      <c r="E778" s="571" t="str">
        <f t="shared" si="457"/>
        <v xml:space="preserve"> SANITARY WATER PIPING SPECIALTIES</v>
      </c>
      <c r="F778" s="533" t="s">
        <v>1821</v>
      </c>
      <c r="G778" s="533" t="s">
        <v>2722</v>
      </c>
      <c r="H778" s="533">
        <v>777</v>
      </c>
      <c r="I778" s="533" t="str">
        <f t="shared" si="461"/>
        <v>Floor cleanouts</v>
      </c>
      <c r="J778" s="533" t="str">
        <f t="shared" si="461"/>
        <v>Floor cleanouts</v>
      </c>
      <c r="K778" s="95" t="s">
        <v>48</v>
      </c>
      <c r="L778" s="95" t="s">
        <v>646</v>
      </c>
      <c r="M778" s="95">
        <v>4</v>
      </c>
      <c r="N778" s="464" t="s">
        <v>39</v>
      </c>
      <c r="O778" s="836">
        <v>67.709999999999994</v>
      </c>
      <c r="P778" s="748">
        <f t="shared" ref="P778:P779" si="464">O778*M778</f>
        <v>270.83999999999997</v>
      </c>
      <c r="Q778" s="25">
        <f t="shared" si="462"/>
        <v>67.709999999999994</v>
      </c>
      <c r="R778" s="729">
        <f t="shared" si="463"/>
        <v>270.83999999999997</v>
      </c>
      <c r="S778" s="95"/>
      <c r="T778" s="95"/>
      <c r="U778" s="95"/>
      <c r="V778" s="464"/>
      <c r="W778" s="836"/>
      <c r="X778" s="748"/>
    </row>
    <row r="779" spans="1:24" ht="15.75">
      <c r="A779" s="533" t="s">
        <v>2727</v>
      </c>
      <c r="B779" s="533">
        <v>22</v>
      </c>
      <c r="C779" s="533" t="s">
        <v>588</v>
      </c>
      <c r="D779" s="572" t="s">
        <v>2010</v>
      </c>
      <c r="E779" s="571" t="str">
        <f t="shared" si="457"/>
        <v xml:space="preserve"> SANITARY WATER PIPING SPECIALTIES</v>
      </c>
      <c r="F779" s="533" t="s">
        <v>1821</v>
      </c>
      <c r="G779" s="533" t="s">
        <v>2722</v>
      </c>
      <c r="H779" s="533">
        <v>778</v>
      </c>
      <c r="I779" s="533" t="str">
        <f t="shared" si="461"/>
        <v>Floor drains</v>
      </c>
      <c r="J779" s="533" t="str">
        <f t="shared" si="461"/>
        <v>Floor drains</v>
      </c>
      <c r="K779" s="95" t="s">
        <v>13</v>
      </c>
      <c r="L779" s="95" t="s">
        <v>647</v>
      </c>
      <c r="M779" s="95">
        <v>1</v>
      </c>
      <c r="N779" s="367" t="s">
        <v>2</v>
      </c>
      <c r="O779" s="836">
        <v>401</v>
      </c>
      <c r="P779" s="748">
        <f t="shared" si="464"/>
        <v>401</v>
      </c>
      <c r="Q779" s="25">
        <f t="shared" si="462"/>
        <v>401</v>
      </c>
      <c r="R779" s="729">
        <f t="shared" si="463"/>
        <v>401</v>
      </c>
      <c r="S779" s="95"/>
      <c r="T779" s="95"/>
      <c r="U779" s="95"/>
      <c r="V779" s="367"/>
      <c r="W779" s="836"/>
      <c r="X779" s="748"/>
    </row>
    <row r="780" spans="1:24" ht="15.75">
      <c r="A780" s="533" t="s">
        <v>2727</v>
      </c>
      <c r="B780" s="533">
        <v>22</v>
      </c>
      <c r="C780" s="533" t="s">
        <v>588</v>
      </c>
      <c r="D780" s="572" t="s">
        <v>2010</v>
      </c>
      <c r="E780" s="571" t="str">
        <f t="shared" si="457"/>
        <v xml:space="preserve"> SANITARY WATER PIPING SPECIALTIES</v>
      </c>
      <c r="F780" s="533" t="s">
        <v>1821</v>
      </c>
      <c r="G780" s="533" t="s">
        <v>2725</v>
      </c>
      <c r="H780" s="533">
        <v>779</v>
      </c>
      <c r="I780" s="533" t="str">
        <f>L780</f>
        <v>Roof drains</v>
      </c>
      <c r="J780" s="533" t="str">
        <f>L780</f>
        <v>Roof drains</v>
      </c>
      <c r="K780" s="95"/>
      <c r="L780" s="95" t="s">
        <v>648</v>
      </c>
      <c r="M780" s="131"/>
      <c r="N780" s="367"/>
      <c r="O780" s="838"/>
      <c r="P780" s="833"/>
      <c r="Q780" s="373"/>
      <c r="S780" s="95"/>
      <c r="T780" s="95"/>
      <c r="U780" s="131"/>
      <c r="V780" s="367"/>
      <c r="W780" s="838"/>
      <c r="X780" s="833"/>
    </row>
    <row r="781" spans="1:24" ht="15.75">
      <c r="A781" s="533" t="s">
        <v>2727</v>
      </c>
      <c r="B781" s="533">
        <v>22</v>
      </c>
      <c r="C781" s="533" t="s">
        <v>588</v>
      </c>
      <c r="D781" s="572" t="s">
        <v>2010</v>
      </c>
      <c r="E781" s="571" t="str">
        <f t="shared" si="457"/>
        <v xml:space="preserve"> SANITARY WATER PIPING SPECIALTIES</v>
      </c>
      <c r="F781" s="533" t="s">
        <v>1821</v>
      </c>
      <c r="G781" s="533" t="s">
        <v>2722</v>
      </c>
      <c r="H781" s="533">
        <v>780</v>
      </c>
      <c r="I781" s="533" t="str">
        <f t="shared" ref="I781:J782" si="465">I779</f>
        <v>Floor drains</v>
      </c>
      <c r="J781" s="533" t="str">
        <f t="shared" si="465"/>
        <v>Floor drains</v>
      </c>
      <c r="K781" s="95" t="s">
        <v>15</v>
      </c>
      <c r="L781" s="95" t="s">
        <v>649</v>
      </c>
      <c r="M781" s="95">
        <v>10</v>
      </c>
      <c r="N781" s="367" t="s">
        <v>39</v>
      </c>
      <c r="O781" s="836">
        <v>113</v>
      </c>
      <c r="P781" s="748">
        <f t="shared" ref="P781:P782" si="466">O781*M781</f>
        <v>1130</v>
      </c>
      <c r="Q781" s="25">
        <f t="shared" ref="Q781:Q782" si="467">O781</f>
        <v>113</v>
      </c>
      <c r="R781" s="729">
        <f t="shared" ref="R781:R782" si="468">P781</f>
        <v>1130</v>
      </c>
      <c r="S781" s="95"/>
      <c r="T781" s="95"/>
      <c r="U781" s="95"/>
      <c r="V781" s="367"/>
      <c r="W781" s="836"/>
      <c r="X781" s="748"/>
    </row>
    <row r="782" spans="1:24" ht="15.75">
      <c r="A782" s="533" t="s">
        <v>2727</v>
      </c>
      <c r="B782" s="533">
        <v>22</v>
      </c>
      <c r="C782" s="533" t="s">
        <v>588</v>
      </c>
      <c r="D782" s="572" t="s">
        <v>2010</v>
      </c>
      <c r="E782" s="571" t="str">
        <f t="shared" si="457"/>
        <v xml:space="preserve"> SANITARY WATER PIPING SPECIALTIES</v>
      </c>
      <c r="F782" s="533" t="s">
        <v>1821</v>
      </c>
      <c r="G782" s="533" t="s">
        <v>2722</v>
      </c>
      <c r="H782" s="533">
        <v>781</v>
      </c>
      <c r="I782" s="533" t="str">
        <f t="shared" si="465"/>
        <v>Roof drains</v>
      </c>
      <c r="J782" s="533" t="str">
        <f t="shared" si="465"/>
        <v>Roof drains</v>
      </c>
      <c r="K782" s="95" t="s">
        <v>17</v>
      </c>
      <c r="L782" s="95" t="s">
        <v>650</v>
      </c>
      <c r="M782" s="95">
        <v>4</v>
      </c>
      <c r="N782" s="367" t="s">
        <v>39</v>
      </c>
      <c r="O782" s="836">
        <v>100</v>
      </c>
      <c r="P782" s="748">
        <f t="shared" si="466"/>
        <v>400</v>
      </c>
      <c r="Q782" s="25">
        <f t="shared" si="467"/>
        <v>100</v>
      </c>
      <c r="R782" s="729">
        <f t="shared" si="468"/>
        <v>400</v>
      </c>
      <c r="S782" s="95"/>
      <c r="T782" s="95"/>
      <c r="U782" s="95"/>
      <c r="V782" s="367"/>
      <c r="W782" s="836"/>
      <c r="X782" s="748"/>
    </row>
    <row r="783" spans="1:24" ht="16.5" thickBot="1">
      <c r="A783" s="533" t="s">
        <v>2727</v>
      </c>
      <c r="B783" s="533">
        <v>22</v>
      </c>
      <c r="C783" s="533" t="s">
        <v>588</v>
      </c>
      <c r="D783" s="572" t="s">
        <v>2010</v>
      </c>
      <c r="E783" s="571" t="str">
        <f t="shared" si="457"/>
        <v xml:space="preserve"> SANITARY WATER PIPING SPECIALTIES</v>
      </c>
      <c r="F783" s="533" t="s">
        <v>1821</v>
      </c>
      <c r="G783" s="533" t="s">
        <v>2725</v>
      </c>
      <c r="H783" s="533">
        <v>782</v>
      </c>
      <c r="I783" s="533" t="str">
        <f>L783</f>
        <v>Balcony drains</v>
      </c>
      <c r="J783" s="533" t="str">
        <f>L783</f>
        <v>Balcony drains</v>
      </c>
      <c r="K783" s="95"/>
      <c r="L783" s="95" t="s">
        <v>651</v>
      </c>
      <c r="M783" s="131"/>
      <c r="N783" s="367"/>
      <c r="O783" s="838"/>
      <c r="P783" s="833"/>
      <c r="Q783" s="373"/>
      <c r="S783" s="95"/>
      <c r="T783" s="95"/>
      <c r="U783" s="131"/>
      <c r="V783" s="367"/>
      <c r="W783" s="838"/>
      <c r="X783" s="833"/>
    </row>
    <row r="784" spans="1:24" ht="16.5" thickBot="1">
      <c r="A784" s="533" t="s">
        <v>2727</v>
      </c>
      <c r="B784" s="533">
        <v>22</v>
      </c>
      <c r="C784" s="533" t="s">
        <v>588</v>
      </c>
      <c r="D784" s="572" t="s">
        <v>2010</v>
      </c>
      <c r="E784" s="571" t="str">
        <f t="shared" si="457"/>
        <v xml:space="preserve"> SANITARY WATER PIPING SPECIALTIES</v>
      </c>
      <c r="F784" s="533" t="s">
        <v>1821</v>
      </c>
      <c r="G784" s="533" t="s">
        <v>2722</v>
      </c>
      <c r="H784" s="533">
        <v>783</v>
      </c>
      <c r="I784" s="533" t="str">
        <f>I782</f>
        <v>Roof drains</v>
      </c>
      <c r="J784" s="533" t="str">
        <f>J782</f>
        <v>Roof drains</v>
      </c>
      <c r="K784" s="95" t="s">
        <v>19</v>
      </c>
      <c r="L784" s="95" t="s">
        <v>652</v>
      </c>
      <c r="M784" s="95">
        <v>6</v>
      </c>
      <c r="N784" s="463" t="s">
        <v>39</v>
      </c>
      <c r="O784" s="836">
        <v>90</v>
      </c>
      <c r="P784" s="748">
        <f>O784*M784</f>
        <v>540</v>
      </c>
      <c r="Q784" s="25">
        <f>O784</f>
        <v>90</v>
      </c>
      <c r="R784" s="729">
        <f>P784</f>
        <v>540</v>
      </c>
      <c r="S784" s="95"/>
      <c r="T784" s="95"/>
      <c r="U784" s="95"/>
      <c r="V784" s="463"/>
      <c r="W784" s="836"/>
      <c r="X784" s="748"/>
    </row>
    <row r="785" spans="1:24" ht="15.75">
      <c r="A785" s="533" t="s">
        <v>2727</v>
      </c>
      <c r="B785" s="533">
        <v>22</v>
      </c>
      <c r="C785" s="533" t="s">
        <v>588</v>
      </c>
      <c r="D785" s="572" t="s">
        <v>2010</v>
      </c>
      <c r="E785" s="571" t="str">
        <f t="shared" si="457"/>
        <v xml:space="preserve"> SANITARY WATER PIPING SPECIALTIES</v>
      </c>
      <c r="F785" s="533" t="s">
        <v>1821</v>
      </c>
      <c r="G785" s="533" t="s">
        <v>2725</v>
      </c>
      <c r="H785" s="533">
        <v>784</v>
      </c>
      <c r="I785" s="533" t="str">
        <f>L785</f>
        <v>Terrace drains</v>
      </c>
      <c r="J785" s="533" t="str">
        <f>L785</f>
        <v>Terrace drains</v>
      </c>
      <c r="K785" s="95"/>
      <c r="L785" s="95" t="s">
        <v>653</v>
      </c>
      <c r="M785" s="131"/>
      <c r="N785" s="367"/>
      <c r="O785" s="838"/>
      <c r="P785" s="833"/>
      <c r="Q785" s="373"/>
      <c r="S785" s="95"/>
      <c r="T785" s="95"/>
      <c r="U785" s="131"/>
      <c r="V785" s="367"/>
      <c r="W785" s="838"/>
      <c r="X785" s="833"/>
    </row>
    <row r="786" spans="1:24" ht="15.75">
      <c r="A786" s="533" t="s">
        <v>2727</v>
      </c>
      <c r="B786" s="533">
        <v>22</v>
      </c>
      <c r="C786" s="533" t="s">
        <v>588</v>
      </c>
      <c r="D786" s="572" t="s">
        <v>2010</v>
      </c>
      <c r="E786" s="571" t="str">
        <f t="shared" si="457"/>
        <v xml:space="preserve"> SANITARY WATER PIPING SPECIALTIES</v>
      </c>
      <c r="F786" s="533" t="s">
        <v>1821</v>
      </c>
      <c r="G786" s="533" t="s">
        <v>2722</v>
      </c>
      <c r="H786" s="533">
        <v>785</v>
      </c>
      <c r="I786" s="533" t="str">
        <f>I784</f>
        <v>Roof drains</v>
      </c>
      <c r="J786" s="533" t="str">
        <f>J784</f>
        <v>Roof drains</v>
      </c>
      <c r="K786" s="95" t="s">
        <v>20</v>
      </c>
      <c r="L786" s="95" t="s">
        <v>654</v>
      </c>
      <c r="M786" s="95">
        <v>7</v>
      </c>
      <c r="N786" s="367" t="s">
        <v>39</v>
      </c>
      <c r="O786" s="836">
        <v>110</v>
      </c>
      <c r="P786" s="748">
        <f>O786*M786</f>
        <v>770</v>
      </c>
      <c r="Q786" s="25">
        <f>O786</f>
        <v>110</v>
      </c>
      <c r="R786" s="729">
        <f>P786</f>
        <v>770</v>
      </c>
      <c r="S786" s="95"/>
      <c r="T786" s="95"/>
      <c r="U786" s="95"/>
      <c r="V786" s="367"/>
      <c r="W786" s="836"/>
      <c r="X786" s="748"/>
    </row>
    <row r="787" spans="1:24" ht="15.75">
      <c r="A787" s="533" t="s">
        <v>2727</v>
      </c>
      <c r="B787" s="533">
        <v>22</v>
      </c>
      <c r="C787" s="533" t="s">
        <v>588</v>
      </c>
      <c r="D787" s="572" t="s">
        <v>2018</v>
      </c>
      <c r="E787" s="571" t="s">
        <v>1256</v>
      </c>
      <c r="F787" s="533" t="str">
        <f t="shared" si="424"/>
        <v>ME</v>
      </c>
      <c r="G787" s="533" t="s">
        <v>2725</v>
      </c>
      <c r="H787" s="533">
        <v>786</v>
      </c>
      <c r="I787" s="533" t="str">
        <f t="shared" ref="I787:I788" si="469">L787</f>
        <v>221429 - SUMP PUMPS</v>
      </c>
      <c r="J787" s="533" t="str">
        <f t="shared" ref="J787:J788" si="470">L787</f>
        <v>221429 - SUMP PUMPS</v>
      </c>
      <c r="K787" s="95"/>
      <c r="L787" s="95" t="s">
        <v>655</v>
      </c>
      <c r="M787" s="131"/>
      <c r="N787" s="367"/>
      <c r="O787" s="833"/>
      <c r="P787" s="833"/>
      <c r="Q787" s="373"/>
      <c r="S787" s="95"/>
      <c r="T787" s="95"/>
      <c r="U787" s="131"/>
      <c r="V787" s="367"/>
      <c r="W787" s="833"/>
      <c r="X787" s="833"/>
    </row>
    <row r="788" spans="1:24" ht="15.75">
      <c r="A788" s="533" t="s">
        <v>2727</v>
      </c>
      <c r="B788" s="533">
        <v>22</v>
      </c>
      <c r="C788" s="533" t="s">
        <v>588</v>
      </c>
      <c r="D788" s="572" t="s">
        <v>2018</v>
      </c>
      <c r="E788" s="571" t="str">
        <f t="shared" ref="E788:E790" si="471">E787</f>
        <v xml:space="preserve"> SUMP PUMPS</v>
      </c>
      <c r="F788" s="533" t="str">
        <f t="shared" si="424"/>
        <v>ME</v>
      </c>
      <c r="G788" s="533" t="s">
        <v>2725</v>
      </c>
      <c r="H788" s="533">
        <v>787</v>
      </c>
      <c r="I788" s="533" t="str">
        <f t="shared" si="469"/>
        <v>Duplex sump pumps</v>
      </c>
      <c r="J788" s="533" t="str">
        <f t="shared" si="470"/>
        <v>Duplex sump pumps</v>
      </c>
      <c r="K788" s="95"/>
      <c r="L788" s="95" t="s">
        <v>656</v>
      </c>
      <c r="M788" s="131"/>
      <c r="N788" s="367"/>
      <c r="O788" s="833"/>
      <c r="P788" s="833"/>
      <c r="Q788" s="373"/>
      <c r="S788" s="95"/>
      <c r="T788" s="95"/>
      <c r="U788" s="131"/>
      <c r="V788" s="367"/>
      <c r="W788" s="833"/>
      <c r="X788" s="833"/>
    </row>
    <row r="789" spans="1:24" ht="15.75">
      <c r="A789" s="533" t="s">
        <v>2727</v>
      </c>
      <c r="B789" s="533">
        <v>22</v>
      </c>
      <c r="C789" s="533" t="s">
        <v>588</v>
      </c>
      <c r="D789" s="572" t="s">
        <v>2018</v>
      </c>
      <c r="E789" s="571" t="str">
        <f t="shared" si="471"/>
        <v xml:space="preserve"> SUMP PUMPS</v>
      </c>
      <c r="F789" s="533" t="str">
        <f t="shared" si="424"/>
        <v>ME</v>
      </c>
      <c r="G789" s="533" t="s">
        <v>2722</v>
      </c>
      <c r="H789" s="533">
        <v>788</v>
      </c>
      <c r="I789" s="533" t="str">
        <f t="shared" ref="I789:J790" si="472">I787</f>
        <v>221429 - SUMP PUMPS</v>
      </c>
      <c r="J789" s="533" t="str">
        <f t="shared" si="472"/>
        <v>221429 - SUMP PUMPS</v>
      </c>
      <c r="K789" s="95" t="s">
        <v>21</v>
      </c>
      <c r="L789" s="95" t="s">
        <v>657</v>
      </c>
      <c r="M789" s="95">
        <v>1</v>
      </c>
      <c r="N789" s="367" t="s">
        <v>624</v>
      </c>
      <c r="O789" s="836">
        <v>1650</v>
      </c>
      <c r="P789" s="748">
        <f t="shared" ref="P789:P790" si="473">O789*M789</f>
        <v>1650</v>
      </c>
      <c r="Q789" s="25">
        <f t="shared" ref="Q789:Q790" si="474">O789</f>
        <v>1650</v>
      </c>
      <c r="R789" s="729">
        <f t="shared" ref="R789:R790" si="475">P789</f>
        <v>1650</v>
      </c>
      <c r="S789" s="95"/>
      <c r="T789" s="95"/>
      <c r="U789" s="95"/>
      <c r="V789" s="367"/>
      <c r="W789" s="836"/>
      <c r="X789" s="748"/>
    </row>
    <row r="790" spans="1:24" ht="15.75">
      <c r="A790" s="533" t="s">
        <v>2727</v>
      </c>
      <c r="B790" s="533">
        <v>22</v>
      </c>
      <c r="C790" s="533" t="s">
        <v>588</v>
      </c>
      <c r="D790" s="572" t="s">
        <v>2018</v>
      </c>
      <c r="E790" s="571" t="str">
        <f t="shared" si="471"/>
        <v xml:space="preserve"> SUMP PUMPS</v>
      </c>
      <c r="F790" s="533" t="str">
        <f t="shared" si="424"/>
        <v>ME</v>
      </c>
      <c r="G790" s="533" t="s">
        <v>2722</v>
      </c>
      <c r="H790" s="533">
        <v>789</v>
      </c>
      <c r="I790" s="533" t="str">
        <f t="shared" si="472"/>
        <v>Duplex sump pumps</v>
      </c>
      <c r="J790" s="533" t="str">
        <f t="shared" si="472"/>
        <v>Duplex sump pumps</v>
      </c>
      <c r="K790" s="87" t="s">
        <v>45</v>
      </c>
      <c r="L790" s="87" t="s">
        <v>658</v>
      </c>
      <c r="M790" s="95">
        <v>1</v>
      </c>
      <c r="N790" s="367" t="s">
        <v>2</v>
      </c>
      <c r="O790" s="836">
        <v>275</v>
      </c>
      <c r="P790" s="748">
        <f t="shared" si="473"/>
        <v>275</v>
      </c>
      <c r="Q790" s="25">
        <f t="shared" si="474"/>
        <v>275</v>
      </c>
      <c r="R790" s="729">
        <f t="shared" si="475"/>
        <v>275</v>
      </c>
      <c r="S790" s="87"/>
      <c r="T790" s="87"/>
      <c r="U790" s="95"/>
      <c r="V790" s="367"/>
      <c r="W790" s="836"/>
      <c r="X790" s="748"/>
    </row>
    <row r="791" spans="1:24" ht="15.75">
      <c r="A791" s="533" t="s">
        <v>2727</v>
      </c>
      <c r="B791" s="533">
        <v>22</v>
      </c>
      <c r="C791" s="533" t="s">
        <v>588</v>
      </c>
      <c r="D791" s="572" t="s">
        <v>2024</v>
      </c>
      <c r="E791" s="571" t="s">
        <v>1257</v>
      </c>
      <c r="F791" s="533" t="str">
        <f t="shared" si="424"/>
        <v>ME</v>
      </c>
      <c r="G791" s="533" t="s">
        <v>2725</v>
      </c>
      <c r="H791" s="533">
        <v>790</v>
      </c>
      <c r="I791" s="533" t="str">
        <f>L791</f>
        <v>223100 - DOMESTIC WATER SOFTNERS</v>
      </c>
      <c r="J791" s="533" t="str">
        <f>L791</f>
        <v>223100 - DOMESTIC WATER SOFTNERS</v>
      </c>
      <c r="K791" s="95"/>
      <c r="L791" s="95" t="s">
        <v>659</v>
      </c>
      <c r="M791" s="131"/>
      <c r="N791" s="367"/>
      <c r="O791" s="837"/>
      <c r="P791" s="833"/>
      <c r="Q791" s="373"/>
      <c r="S791" s="95"/>
      <c r="T791" s="95"/>
      <c r="U791" s="131"/>
      <c r="V791" s="367"/>
      <c r="W791" s="837"/>
      <c r="X791" s="833"/>
    </row>
    <row r="792" spans="1:24" ht="15.75">
      <c r="A792" s="533" t="s">
        <v>2727</v>
      </c>
      <c r="B792" s="533">
        <v>22</v>
      </c>
      <c r="C792" s="533" t="s">
        <v>588</v>
      </c>
      <c r="D792" s="572" t="s">
        <v>2024</v>
      </c>
      <c r="E792" s="571" t="str">
        <f>E791</f>
        <v xml:space="preserve"> DOMESTIC WATER SOFTNERS</v>
      </c>
      <c r="F792" s="533" t="str">
        <f t="shared" si="424"/>
        <v>ME</v>
      </c>
      <c r="G792" s="533" t="s">
        <v>2722</v>
      </c>
      <c r="H792" s="533">
        <v>791</v>
      </c>
      <c r="I792" s="533" t="str">
        <f>I790</f>
        <v>Duplex sump pumps</v>
      </c>
      <c r="J792" s="533" t="str">
        <f>J790</f>
        <v>Duplex sump pumps</v>
      </c>
      <c r="K792" s="95" t="s">
        <v>48</v>
      </c>
      <c r="L792" s="95" t="s">
        <v>660</v>
      </c>
      <c r="M792" s="95">
        <v>1</v>
      </c>
      <c r="N792" s="367" t="s">
        <v>39</v>
      </c>
      <c r="O792" s="837">
        <v>3800</v>
      </c>
      <c r="P792" s="748">
        <f>O792*M792</f>
        <v>3800</v>
      </c>
      <c r="Q792" s="25">
        <f>O792</f>
        <v>3800</v>
      </c>
      <c r="R792" s="729">
        <f>P792</f>
        <v>3800</v>
      </c>
      <c r="S792" s="95"/>
      <c r="T792" s="95"/>
      <c r="U792" s="95"/>
      <c r="V792" s="367"/>
      <c r="W792" s="837"/>
      <c r="X792" s="748"/>
    </row>
    <row r="793" spans="1:24" ht="15.75">
      <c r="A793" s="533" t="s">
        <v>2727</v>
      </c>
      <c r="B793" s="533">
        <v>22</v>
      </c>
      <c r="C793" s="533" t="s">
        <v>588</v>
      </c>
      <c r="D793" s="572" t="s">
        <v>1304</v>
      </c>
      <c r="E793" s="571" t="s">
        <v>1258</v>
      </c>
      <c r="F793" s="533" t="str">
        <f t="shared" si="424"/>
        <v>ME</v>
      </c>
      <c r="G793" s="533" t="s">
        <v>2725</v>
      </c>
      <c r="H793" s="533">
        <v>792</v>
      </c>
      <c r="I793" s="533" t="str">
        <f t="shared" ref="I793:I794" si="476">L793</f>
        <v>223500- DOMESTIC WATER HEAT EXCHANGERS</v>
      </c>
      <c r="J793" s="533" t="str">
        <f t="shared" ref="J793:J794" si="477">L793</f>
        <v>223500- DOMESTIC WATER HEAT EXCHANGERS</v>
      </c>
      <c r="K793" s="95"/>
      <c r="L793" s="95" t="s">
        <v>661</v>
      </c>
      <c r="M793" s="131"/>
      <c r="N793" s="367"/>
      <c r="O793" s="833"/>
      <c r="P793" s="833"/>
      <c r="Q793" s="373"/>
      <c r="S793" s="95"/>
      <c r="T793" s="95"/>
      <c r="U793" s="131"/>
      <c r="V793" s="367"/>
      <c r="W793" s="833"/>
      <c r="X793" s="833"/>
    </row>
    <row r="794" spans="1:24" ht="15.75">
      <c r="A794" s="533" t="s">
        <v>2727</v>
      </c>
      <c r="B794" s="533">
        <v>22</v>
      </c>
      <c r="C794" s="533" t="s">
        <v>588</v>
      </c>
      <c r="D794" s="572" t="s">
        <v>1304</v>
      </c>
      <c r="E794" s="571" t="str">
        <f t="shared" ref="E794:E797" si="478">E793</f>
        <v xml:space="preserve"> DOMESTIC WATER HEAT EXCHANGERS</v>
      </c>
      <c r="F794" s="533" t="str">
        <f t="shared" si="424"/>
        <v>ME</v>
      </c>
      <c r="G794" s="533" t="s">
        <v>2725</v>
      </c>
      <c r="H794" s="533">
        <v>793</v>
      </c>
      <c r="I794" s="533" t="str">
        <f t="shared" si="476"/>
        <v>Large-capacity storage heat exchangers</v>
      </c>
      <c r="J794" s="533" t="str">
        <f t="shared" si="477"/>
        <v>Large-capacity storage heat exchangers</v>
      </c>
      <c r="K794" s="95"/>
      <c r="L794" s="95" t="s">
        <v>662</v>
      </c>
      <c r="M794" s="131"/>
      <c r="N794" s="367"/>
      <c r="O794" s="833"/>
      <c r="P794" s="833"/>
      <c r="Q794" s="373"/>
      <c r="S794" s="95"/>
      <c r="T794" s="95"/>
      <c r="U794" s="131"/>
      <c r="V794" s="367"/>
      <c r="W794" s="833"/>
      <c r="X794" s="833"/>
    </row>
    <row r="795" spans="1:24" ht="15.75">
      <c r="A795" s="533" t="s">
        <v>2727</v>
      </c>
      <c r="B795" s="533">
        <v>22</v>
      </c>
      <c r="C795" s="533" t="s">
        <v>588</v>
      </c>
      <c r="D795" s="572" t="s">
        <v>1304</v>
      </c>
      <c r="E795" s="571" t="str">
        <f t="shared" si="478"/>
        <v xml:space="preserve"> DOMESTIC WATER HEAT EXCHANGERS</v>
      </c>
      <c r="F795" s="533" t="str">
        <f t="shared" si="424"/>
        <v>ME</v>
      </c>
      <c r="G795" s="533" t="s">
        <v>2722</v>
      </c>
      <c r="H795" s="533">
        <v>794</v>
      </c>
      <c r="I795" s="533" t="str">
        <f t="shared" ref="I795:J797" si="479">I793</f>
        <v>223500- DOMESTIC WATER HEAT EXCHANGERS</v>
      </c>
      <c r="J795" s="533" t="str">
        <f t="shared" si="479"/>
        <v>223500- DOMESTIC WATER HEAT EXCHANGERS</v>
      </c>
      <c r="K795" s="264" t="s">
        <v>50</v>
      </c>
      <c r="L795" s="264" t="s">
        <v>663</v>
      </c>
      <c r="M795" s="264">
        <v>2</v>
      </c>
      <c r="N795" s="368" t="s">
        <v>39</v>
      </c>
      <c r="O795" s="833"/>
      <c r="P795" s="833"/>
      <c r="Q795" s="25">
        <f t="shared" ref="Q795:Q797" si="480">O795</f>
        <v>0</v>
      </c>
      <c r="R795" s="729">
        <f t="shared" ref="R795:R797" si="481">P795</f>
        <v>0</v>
      </c>
      <c r="S795" s="264"/>
      <c r="T795" s="264"/>
      <c r="U795" s="264"/>
      <c r="V795" s="368"/>
      <c r="W795" s="833"/>
      <c r="X795" s="833"/>
    </row>
    <row r="796" spans="1:24" ht="16.5" thickBot="1">
      <c r="A796" s="533" t="s">
        <v>2727</v>
      </c>
      <c r="B796" s="533">
        <v>22</v>
      </c>
      <c r="C796" s="533" t="s">
        <v>588</v>
      </c>
      <c r="D796" s="572" t="s">
        <v>1304</v>
      </c>
      <c r="E796" s="571" t="str">
        <f t="shared" si="478"/>
        <v xml:space="preserve"> DOMESTIC WATER HEAT EXCHANGERS</v>
      </c>
      <c r="F796" s="533" t="str">
        <f t="shared" si="424"/>
        <v>ME</v>
      </c>
      <c r="G796" s="533" t="s">
        <v>2722</v>
      </c>
      <c r="H796" s="533">
        <v>795</v>
      </c>
      <c r="I796" s="533" t="str">
        <f t="shared" si="479"/>
        <v>Large-capacity storage heat exchangers</v>
      </c>
      <c r="J796" s="533" t="str">
        <f t="shared" si="479"/>
        <v>Large-capacity storage heat exchangers</v>
      </c>
      <c r="K796" s="264" t="s">
        <v>76</v>
      </c>
      <c r="L796" s="264" t="s">
        <v>664</v>
      </c>
      <c r="M796" s="264">
        <v>2</v>
      </c>
      <c r="N796" s="368" t="s">
        <v>39</v>
      </c>
      <c r="O796" s="833"/>
      <c r="P796" s="833"/>
      <c r="Q796" s="25">
        <f t="shared" si="480"/>
        <v>0</v>
      </c>
      <c r="R796" s="729">
        <f t="shared" si="481"/>
        <v>0</v>
      </c>
      <c r="S796" s="264"/>
      <c r="T796" s="264"/>
      <c r="U796" s="264"/>
      <c r="V796" s="368"/>
      <c r="W796" s="833"/>
      <c r="X796" s="833"/>
    </row>
    <row r="797" spans="1:24" ht="16.5" thickBot="1">
      <c r="A797" s="533" t="s">
        <v>2727</v>
      </c>
      <c r="B797" s="533">
        <v>22</v>
      </c>
      <c r="C797" s="533" t="s">
        <v>588</v>
      </c>
      <c r="D797" s="572" t="s">
        <v>1304</v>
      </c>
      <c r="E797" s="571" t="str">
        <f t="shared" si="478"/>
        <v xml:space="preserve"> DOMESTIC WATER HEAT EXCHANGERS</v>
      </c>
      <c r="F797" s="533" t="str">
        <f t="shared" si="424"/>
        <v>ME</v>
      </c>
      <c r="G797" s="533" t="s">
        <v>2722</v>
      </c>
      <c r="H797" s="533">
        <v>796</v>
      </c>
      <c r="I797" s="533" t="str">
        <f t="shared" si="479"/>
        <v>223500- DOMESTIC WATER HEAT EXCHANGERS</v>
      </c>
      <c r="J797" s="533" t="str">
        <f t="shared" si="479"/>
        <v>223500- DOMESTIC WATER HEAT EXCHANGERS</v>
      </c>
      <c r="K797" s="95" t="s">
        <v>50</v>
      </c>
      <c r="L797" s="95" t="s">
        <v>1195</v>
      </c>
      <c r="M797" s="265">
        <v>10</v>
      </c>
      <c r="N797" s="471" t="s">
        <v>39</v>
      </c>
      <c r="O797" s="472">
        <v>300</v>
      </c>
      <c r="P797" s="748">
        <f>O797*M797</f>
        <v>3000</v>
      </c>
      <c r="Q797" s="25">
        <f t="shared" si="480"/>
        <v>300</v>
      </c>
      <c r="R797" s="729">
        <f t="shared" si="481"/>
        <v>3000</v>
      </c>
      <c r="S797" s="95"/>
      <c r="T797" s="95"/>
      <c r="U797" s="265"/>
      <c r="V797" s="471"/>
      <c r="W797" s="472"/>
      <c r="X797" s="748"/>
    </row>
    <row r="798" spans="1:24" ht="15.75">
      <c r="A798" s="533" t="s">
        <v>2727</v>
      </c>
      <c r="B798" s="533">
        <v>22</v>
      </c>
      <c r="C798" s="533" t="s">
        <v>588</v>
      </c>
      <c r="D798" s="572" t="s">
        <v>2746</v>
      </c>
      <c r="E798" s="571" t="s">
        <v>1259</v>
      </c>
      <c r="F798" s="533" t="s">
        <v>1821</v>
      </c>
      <c r="G798" s="533" t="s">
        <v>2725</v>
      </c>
      <c r="H798" s="533">
        <v>797</v>
      </c>
      <c r="I798" s="533" t="str">
        <f t="shared" ref="I798:I799" si="482">L798</f>
        <v>224000 - PLUMBING FIXTURES</v>
      </c>
      <c r="J798" s="533" t="str">
        <f t="shared" ref="J798:J799" si="483">L798</f>
        <v>224000 - PLUMBING FIXTURES</v>
      </c>
      <c r="K798" s="95"/>
      <c r="L798" s="95" t="s">
        <v>665</v>
      </c>
      <c r="M798" s="131"/>
      <c r="N798" s="367"/>
      <c r="O798" s="833"/>
      <c r="P798" s="833"/>
      <c r="Q798" s="373"/>
      <c r="S798" s="95"/>
      <c r="T798" s="95"/>
      <c r="U798" s="131"/>
      <c r="V798" s="367"/>
      <c r="W798" s="833"/>
      <c r="X798" s="833"/>
    </row>
    <row r="799" spans="1:24" ht="16.5" thickBot="1">
      <c r="A799" s="533" t="s">
        <v>2727</v>
      </c>
      <c r="B799" s="533">
        <v>22</v>
      </c>
      <c r="C799" s="533" t="s">
        <v>588</v>
      </c>
      <c r="D799" s="572" t="s">
        <v>2746</v>
      </c>
      <c r="E799" s="571" t="str">
        <f t="shared" ref="E799:E813" si="484">E798</f>
        <v xml:space="preserve"> PLUMBING FIXTURES</v>
      </c>
      <c r="F799" s="533" t="s">
        <v>1821</v>
      </c>
      <c r="G799" s="533" t="s">
        <v>2725</v>
      </c>
      <c r="H799" s="533">
        <v>798</v>
      </c>
      <c r="I799" s="533" t="str">
        <f t="shared" si="482"/>
        <v>Lavatories</v>
      </c>
      <c r="J799" s="533" t="str">
        <f t="shared" si="483"/>
        <v>Lavatories</v>
      </c>
      <c r="K799" s="95"/>
      <c r="L799" s="95" t="s">
        <v>666</v>
      </c>
      <c r="M799" s="131"/>
      <c r="N799" s="367"/>
      <c r="O799" s="833"/>
      <c r="P799" s="833"/>
      <c r="Q799" s="373"/>
      <c r="S799" s="95"/>
      <c r="T799" s="95"/>
      <c r="U799" s="131"/>
      <c r="V799" s="367"/>
      <c r="W799" s="833"/>
      <c r="X799" s="833"/>
    </row>
    <row r="800" spans="1:24" ht="16.5" thickBot="1">
      <c r="A800" s="533" t="s">
        <v>2727</v>
      </c>
      <c r="B800" s="533">
        <v>22</v>
      </c>
      <c r="C800" s="533" t="s">
        <v>588</v>
      </c>
      <c r="D800" s="572" t="s">
        <v>2746</v>
      </c>
      <c r="E800" s="571" t="str">
        <f t="shared" si="484"/>
        <v xml:space="preserve"> PLUMBING FIXTURES</v>
      </c>
      <c r="F800" s="533" t="s">
        <v>1821</v>
      </c>
      <c r="G800" s="533" t="s">
        <v>2722</v>
      </c>
      <c r="H800" s="533">
        <v>799</v>
      </c>
      <c r="I800" s="533" t="str">
        <f t="shared" ref="I800:J801" si="485">I798</f>
        <v>224000 - PLUMBING FIXTURES</v>
      </c>
      <c r="J800" s="533" t="str">
        <f t="shared" si="485"/>
        <v>224000 - PLUMBING FIXTURES</v>
      </c>
      <c r="K800" s="95" t="s">
        <v>13</v>
      </c>
      <c r="L800" s="95" t="s">
        <v>667</v>
      </c>
      <c r="M800" s="95">
        <v>8</v>
      </c>
      <c r="N800" s="463" t="s">
        <v>39</v>
      </c>
      <c r="O800" s="836">
        <v>530</v>
      </c>
      <c r="P800" s="748">
        <f t="shared" ref="P800:P801" si="486">O800*M800</f>
        <v>4240</v>
      </c>
      <c r="Q800" s="25">
        <f t="shared" ref="Q800:Q801" si="487">O800</f>
        <v>530</v>
      </c>
      <c r="R800" s="729">
        <f t="shared" ref="R800:R801" si="488">P800</f>
        <v>4240</v>
      </c>
      <c r="S800" s="95"/>
      <c r="T800" s="95"/>
      <c r="U800" s="95"/>
      <c r="V800" s="463"/>
      <c r="W800" s="836"/>
      <c r="X800" s="748"/>
    </row>
    <row r="801" spans="1:24" ht="15.75">
      <c r="A801" s="533" t="s">
        <v>2727</v>
      </c>
      <c r="B801" s="533">
        <v>22</v>
      </c>
      <c r="C801" s="533" t="s">
        <v>588</v>
      </c>
      <c r="D801" s="572" t="s">
        <v>2746</v>
      </c>
      <c r="E801" s="571" t="str">
        <f t="shared" si="484"/>
        <v xml:space="preserve"> PLUMBING FIXTURES</v>
      </c>
      <c r="F801" s="533" t="s">
        <v>1821</v>
      </c>
      <c r="G801" s="533" t="s">
        <v>2722</v>
      </c>
      <c r="H801" s="533">
        <v>800</v>
      </c>
      <c r="I801" s="533" t="str">
        <f t="shared" si="485"/>
        <v>Lavatories</v>
      </c>
      <c r="J801" s="533" t="str">
        <f t="shared" si="485"/>
        <v>Lavatories</v>
      </c>
      <c r="K801" s="95" t="s">
        <v>15</v>
      </c>
      <c r="L801" s="95" t="s">
        <v>668</v>
      </c>
      <c r="M801" s="95">
        <v>1</v>
      </c>
      <c r="N801" s="367" t="s">
        <v>39</v>
      </c>
      <c r="O801" s="836">
        <v>530</v>
      </c>
      <c r="P801" s="748">
        <f t="shared" si="486"/>
        <v>530</v>
      </c>
      <c r="Q801" s="25">
        <f t="shared" si="487"/>
        <v>530</v>
      </c>
      <c r="R801" s="729">
        <f t="shared" si="488"/>
        <v>530</v>
      </c>
      <c r="S801" s="95"/>
      <c r="T801" s="95"/>
      <c r="U801" s="95"/>
      <c r="V801" s="367"/>
      <c r="W801" s="836"/>
      <c r="X801" s="748"/>
    </row>
    <row r="802" spans="1:24" ht="15.75">
      <c r="A802" s="533" t="s">
        <v>2727</v>
      </c>
      <c r="B802" s="533">
        <v>22</v>
      </c>
      <c r="C802" s="533" t="s">
        <v>588</v>
      </c>
      <c r="D802" s="572" t="s">
        <v>2746</v>
      </c>
      <c r="E802" s="571" t="str">
        <f t="shared" si="484"/>
        <v xml:space="preserve"> PLUMBING FIXTURES</v>
      </c>
      <c r="F802" s="533" t="s">
        <v>1821</v>
      </c>
      <c r="G802" s="533" t="s">
        <v>2725</v>
      </c>
      <c r="H802" s="533">
        <v>801</v>
      </c>
      <c r="I802" s="533" t="str">
        <f>L802</f>
        <v>Water closets</v>
      </c>
      <c r="J802" s="533" t="str">
        <f>L802</f>
        <v>Water closets</v>
      </c>
      <c r="K802" s="95"/>
      <c r="L802" s="95" t="s">
        <v>669</v>
      </c>
      <c r="M802" s="131"/>
      <c r="N802" s="367"/>
      <c r="O802" s="836"/>
      <c r="P802" s="833"/>
      <c r="Q802" s="373"/>
      <c r="S802" s="95"/>
      <c r="T802" s="95"/>
      <c r="U802" s="131"/>
      <c r="V802" s="367"/>
      <c r="W802" s="836"/>
      <c r="X802" s="833"/>
    </row>
    <row r="803" spans="1:24" ht="15.75">
      <c r="A803" s="533" t="s">
        <v>2727</v>
      </c>
      <c r="B803" s="533">
        <v>22</v>
      </c>
      <c r="C803" s="533" t="s">
        <v>588</v>
      </c>
      <c r="D803" s="572" t="s">
        <v>2746</v>
      </c>
      <c r="E803" s="571" t="str">
        <f t="shared" si="484"/>
        <v xml:space="preserve"> PLUMBING FIXTURES</v>
      </c>
      <c r="F803" s="533" t="s">
        <v>1821</v>
      </c>
      <c r="G803" s="533" t="s">
        <v>2722</v>
      </c>
      <c r="H803" s="533">
        <v>802</v>
      </c>
      <c r="I803" s="533" t="str">
        <f t="shared" ref="I803:J804" si="489">I801</f>
        <v>Lavatories</v>
      </c>
      <c r="J803" s="533" t="str">
        <f t="shared" si="489"/>
        <v>Lavatories</v>
      </c>
      <c r="K803" s="95" t="s">
        <v>17</v>
      </c>
      <c r="L803" s="95" t="s">
        <v>670</v>
      </c>
      <c r="M803" s="95">
        <v>7</v>
      </c>
      <c r="N803" s="473" t="s">
        <v>39</v>
      </c>
      <c r="O803" s="836">
        <v>669</v>
      </c>
      <c r="P803" s="748">
        <f>O803*M803</f>
        <v>4683</v>
      </c>
      <c r="Q803" s="25">
        <f t="shared" ref="Q803:Q804" si="490">O803</f>
        <v>669</v>
      </c>
      <c r="R803" s="729">
        <f t="shared" ref="R803:R804" si="491">P803</f>
        <v>4683</v>
      </c>
      <c r="S803" s="95"/>
      <c r="T803" s="95"/>
      <c r="U803" s="95"/>
      <c r="V803" s="473"/>
      <c r="W803" s="836"/>
      <c r="X803" s="748"/>
    </row>
    <row r="804" spans="1:24" ht="15.75">
      <c r="A804" s="533" t="s">
        <v>2727</v>
      </c>
      <c r="B804" s="533">
        <v>22</v>
      </c>
      <c r="C804" s="533" t="s">
        <v>588</v>
      </c>
      <c r="D804" s="572" t="s">
        <v>2746</v>
      </c>
      <c r="E804" s="571" t="str">
        <f t="shared" si="484"/>
        <v xml:space="preserve"> PLUMBING FIXTURES</v>
      </c>
      <c r="F804" s="533" t="s">
        <v>1821</v>
      </c>
      <c r="G804" s="533" t="s">
        <v>2722</v>
      </c>
      <c r="H804" s="533">
        <v>803</v>
      </c>
      <c r="I804" s="533" t="str">
        <f t="shared" si="489"/>
        <v>Water closets</v>
      </c>
      <c r="J804" s="533" t="str">
        <f t="shared" si="489"/>
        <v>Water closets</v>
      </c>
      <c r="K804" s="264" t="s">
        <v>19</v>
      </c>
      <c r="L804" s="264" t="s">
        <v>671</v>
      </c>
      <c r="M804" s="264">
        <v>1</v>
      </c>
      <c r="N804" s="368" t="s">
        <v>39</v>
      </c>
      <c r="O804" s="836"/>
      <c r="P804" s="833"/>
      <c r="Q804" s="25">
        <f t="shared" si="490"/>
        <v>0</v>
      </c>
      <c r="R804" s="729">
        <f t="shared" si="491"/>
        <v>0</v>
      </c>
      <c r="S804" s="264"/>
      <c r="T804" s="264"/>
      <c r="U804" s="264"/>
      <c r="V804" s="368"/>
      <c r="W804" s="836"/>
      <c r="X804" s="833"/>
    </row>
    <row r="805" spans="1:24" ht="15.75">
      <c r="A805" s="533" t="s">
        <v>2727</v>
      </c>
      <c r="B805" s="533">
        <v>22</v>
      </c>
      <c r="C805" s="533" t="s">
        <v>588</v>
      </c>
      <c r="D805" s="572" t="s">
        <v>2746</v>
      </c>
      <c r="E805" s="571" t="str">
        <f t="shared" si="484"/>
        <v xml:space="preserve"> PLUMBING FIXTURES</v>
      </c>
      <c r="F805" s="533" t="s">
        <v>1821</v>
      </c>
      <c r="G805" s="533" t="s">
        <v>2725</v>
      </c>
      <c r="H805" s="533">
        <v>804</v>
      </c>
      <c r="I805" s="533" t="str">
        <f>L805</f>
        <v>Bathtubs</v>
      </c>
      <c r="J805" s="533" t="str">
        <f>L805</f>
        <v>Bathtubs</v>
      </c>
      <c r="K805" s="264"/>
      <c r="L805" s="264" t="s">
        <v>672</v>
      </c>
      <c r="M805" s="268"/>
      <c r="N805" s="368"/>
      <c r="O805" s="836"/>
      <c r="P805" s="833"/>
      <c r="Q805" s="373"/>
      <c r="S805" s="264"/>
      <c r="T805" s="264"/>
      <c r="U805" s="268"/>
      <c r="V805" s="368"/>
      <c r="W805" s="836"/>
      <c r="X805" s="833"/>
    </row>
    <row r="806" spans="1:24" ht="15.75">
      <c r="A806" s="533" t="s">
        <v>2727</v>
      </c>
      <c r="B806" s="533">
        <v>22</v>
      </c>
      <c r="C806" s="533" t="s">
        <v>588</v>
      </c>
      <c r="D806" s="572" t="s">
        <v>2746</v>
      </c>
      <c r="E806" s="571" t="str">
        <f t="shared" si="484"/>
        <v xml:space="preserve"> PLUMBING FIXTURES</v>
      </c>
      <c r="F806" s="533" t="s">
        <v>1821</v>
      </c>
      <c r="G806" s="533" t="s">
        <v>2722</v>
      </c>
      <c r="H806" s="533">
        <v>805</v>
      </c>
      <c r="I806" s="533" t="str">
        <f>I804</f>
        <v>Water closets</v>
      </c>
      <c r="J806" s="533" t="str">
        <f>J804</f>
        <v>Water closets</v>
      </c>
      <c r="K806" s="264" t="s">
        <v>20</v>
      </c>
      <c r="L806" s="264" t="s">
        <v>673</v>
      </c>
      <c r="M806" s="264">
        <v>6</v>
      </c>
      <c r="N806" s="368" t="s">
        <v>39</v>
      </c>
      <c r="O806" s="836"/>
      <c r="P806" s="833"/>
      <c r="Q806" s="25">
        <f>O806</f>
        <v>0</v>
      </c>
      <c r="R806" s="729">
        <f>P806</f>
        <v>0</v>
      </c>
      <c r="S806" s="264"/>
      <c r="T806" s="264"/>
      <c r="U806" s="264"/>
      <c r="V806" s="368"/>
      <c r="W806" s="836"/>
      <c r="X806" s="833"/>
    </row>
    <row r="807" spans="1:24" ht="15.75">
      <c r="A807" s="533" t="s">
        <v>2727</v>
      </c>
      <c r="B807" s="533">
        <v>22</v>
      </c>
      <c r="C807" s="533" t="s">
        <v>588</v>
      </c>
      <c r="D807" s="572" t="s">
        <v>2746</v>
      </c>
      <c r="E807" s="571" t="str">
        <f t="shared" si="484"/>
        <v xml:space="preserve"> PLUMBING FIXTURES</v>
      </c>
      <c r="F807" s="533" t="s">
        <v>1821</v>
      </c>
      <c r="G807" s="533" t="s">
        <v>2725</v>
      </c>
      <c r="H807" s="533">
        <v>806</v>
      </c>
      <c r="I807" s="533" t="str">
        <f>L807</f>
        <v>Showers</v>
      </c>
      <c r="J807" s="533" t="str">
        <f>L807</f>
        <v>Showers</v>
      </c>
      <c r="K807" s="95"/>
      <c r="L807" s="95" t="s">
        <v>674</v>
      </c>
      <c r="M807" s="131"/>
      <c r="N807" s="367"/>
      <c r="O807" s="836"/>
      <c r="P807" s="833"/>
      <c r="Q807" s="373"/>
      <c r="S807" s="95"/>
      <c r="T807" s="95"/>
      <c r="U807" s="131"/>
      <c r="V807" s="367"/>
      <c r="W807" s="836"/>
      <c r="X807" s="833"/>
    </row>
    <row r="808" spans="1:24" ht="15.75">
      <c r="A808" s="533" t="s">
        <v>2727</v>
      </c>
      <c r="B808" s="533">
        <v>22</v>
      </c>
      <c r="C808" s="533" t="s">
        <v>588</v>
      </c>
      <c r="D808" s="572" t="s">
        <v>2746</v>
      </c>
      <c r="E808" s="571" t="str">
        <f t="shared" si="484"/>
        <v xml:space="preserve"> PLUMBING FIXTURES</v>
      </c>
      <c r="F808" s="533" t="s">
        <v>1821</v>
      </c>
      <c r="G808" s="533" t="s">
        <v>2722</v>
      </c>
      <c r="H808" s="533">
        <v>807</v>
      </c>
      <c r="I808" s="533" t="str">
        <f>I806</f>
        <v>Water closets</v>
      </c>
      <c r="J808" s="533" t="str">
        <f>J806</f>
        <v>Water closets</v>
      </c>
      <c r="K808" s="95" t="s">
        <v>19</v>
      </c>
      <c r="L808" s="95" t="s">
        <v>675</v>
      </c>
      <c r="M808" s="95">
        <v>6</v>
      </c>
      <c r="N808" s="367" t="s">
        <v>39</v>
      </c>
      <c r="O808" s="836">
        <v>383</v>
      </c>
      <c r="P808" s="748">
        <f>O808*M808</f>
        <v>2298</v>
      </c>
      <c r="Q808" s="25">
        <f>O808</f>
        <v>383</v>
      </c>
      <c r="R808" s="729">
        <f>P808</f>
        <v>2298</v>
      </c>
      <c r="S808" s="95"/>
      <c r="T808" s="95"/>
      <c r="U808" s="95"/>
      <c r="V808" s="367"/>
      <c r="W808" s="836"/>
      <c r="X808" s="748"/>
    </row>
    <row r="809" spans="1:24" ht="16.5" thickBot="1">
      <c r="A809" s="533" t="s">
        <v>2727</v>
      </c>
      <c r="B809" s="533">
        <v>22</v>
      </c>
      <c r="C809" s="533" t="s">
        <v>588</v>
      </c>
      <c r="D809" s="572" t="s">
        <v>2746</v>
      </c>
      <c r="E809" s="571" t="str">
        <f t="shared" si="484"/>
        <v xml:space="preserve"> PLUMBING FIXTURES</v>
      </c>
      <c r="F809" s="533" t="s">
        <v>1821</v>
      </c>
      <c r="G809" s="533" t="s">
        <v>2725</v>
      </c>
      <c r="H809" s="533">
        <v>808</v>
      </c>
      <c r="I809" s="533" t="str">
        <f>L809</f>
        <v>Sinks</v>
      </c>
      <c r="J809" s="533" t="str">
        <f>L809</f>
        <v>Sinks</v>
      </c>
      <c r="K809" s="95"/>
      <c r="L809" s="95" t="s">
        <v>676</v>
      </c>
      <c r="M809" s="131"/>
      <c r="N809" s="367"/>
      <c r="O809" s="836"/>
      <c r="P809" s="833"/>
      <c r="Q809" s="373"/>
      <c r="S809" s="95"/>
      <c r="T809" s="95"/>
      <c r="U809" s="131"/>
      <c r="V809" s="367"/>
      <c r="W809" s="836"/>
      <c r="X809" s="833"/>
    </row>
    <row r="810" spans="1:24" ht="16.5" thickBot="1">
      <c r="A810" s="533" t="s">
        <v>2727</v>
      </c>
      <c r="B810" s="533">
        <v>22</v>
      </c>
      <c r="C810" s="533" t="s">
        <v>588</v>
      </c>
      <c r="D810" s="572" t="s">
        <v>2746</v>
      </c>
      <c r="E810" s="571" t="str">
        <f t="shared" si="484"/>
        <v xml:space="preserve"> PLUMBING FIXTURES</v>
      </c>
      <c r="F810" s="533" t="s">
        <v>1821</v>
      </c>
      <c r="G810" s="533" t="s">
        <v>2722</v>
      </c>
      <c r="H810" s="533">
        <v>809</v>
      </c>
      <c r="I810" s="533" t="str">
        <f t="shared" ref="I810:J818" si="492">I808</f>
        <v>Water closets</v>
      </c>
      <c r="J810" s="533" t="str">
        <f t="shared" si="492"/>
        <v>Water closets</v>
      </c>
      <c r="K810" s="95" t="s">
        <v>20</v>
      </c>
      <c r="L810" s="95" t="s">
        <v>677</v>
      </c>
      <c r="M810" s="95">
        <v>1</v>
      </c>
      <c r="N810" s="463" t="s">
        <v>39</v>
      </c>
      <c r="O810" s="836">
        <v>661</v>
      </c>
      <c r="P810" s="748">
        <f t="shared" ref="P810:P811" si="493">O810*M810</f>
        <v>661</v>
      </c>
      <c r="Q810" s="25">
        <f t="shared" ref="Q810:Q812" si="494">O810</f>
        <v>661</v>
      </c>
      <c r="R810" s="729">
        <f t="shared" ref="R810:R812" si="495">P810</f>
        <v>661</v>
      </c>
      <c r="S810" s="95"/>
      <c r="T810" s="95"/>
      <c r="U810" s="95"/>
      <c r="V810" s="463"/>
      <c r="W810" s="836"/>
      <c r="X810" s="748"/>
    </row>
    <row r="811" spans="1:24" ht="16.5" thickBot="1">
      <c r="A811" s="533" t="s">
        <v>2727</v>
      </c>
      <c r="B811" s="533">
        <v>22</v>
      </c>
      <c r="C811" s="533" t="s">
        <v>588</v>
      </c>
      <c r="D811" s="572" t="s">
        <v>2746</v>
      </c>
      <c r="E811" s="571" t="str">
        <f t="shared" si="484"/>
        <v xml:space="preserve"> PLUMBING FIXTURES</v>
      </c>
      <c r="F811" s="533" t="s">
        <v>1821</v>
      </c>
      <c r="G811" s="533" t="s">
        <v>2722</v>
      </c>
      <c r="H811" s="533">
        <v>810</v>
      </c>
      <c r="I811" s="533" t="str">
        <f t="shared" si="492"/>
        <v>Sinks</v>
      </c>
      <c r="J811" s="533" t="str">
        <f t="shared" si="492"/>
        <v>Sinks</v>
      </c>
      <c r="K811" s="95" t="s">
        <v>21</v>
      </c>
      <c r="L811" s="95" t="s">
        <v>678</v>
      </c>
      <c r="M811" s="95">
        <v>9</v>
      </c>
      <c r="N811" s="463" t="s">
        <v>39</v>
      </c>
      <c r="O811" s="836">
        <v>394</v>
      </c>
      <c r="P811" s="748">
        <f t="shared" si="493"/>
        <v>3546</v>
      </c>
      <c r="Q811" s="25">
        <f t="shared" si="494"/>
        <v>394</v>
      </c>
      <c r="R811" s="729">
        <f t="shared" si="495"/>
        <v>3546</v>
      </c>
      <c r="S811" s="95"/>
      <c r="T811" s="95"/>
      <c r="U811" s="95"/>
      <c r="V811" s="463"/>
      <c r="W811" s="836"/>
      <c r="X811" s="748"/>
    </row>
    <row r="812" spans="1:24" ht="15.75">
      <c r="A812" s="533" t="s">
        <v>2727</v>
      </c>
      <c r="B812" s="533">
        <v>22</v>
      </c>
      <c r="C812" s="533" t="s">
        <v>588</v>
      </c>
      <c r="D812" s="572" t="s">
        <v>2746</v>
      </c>
      <c r="E812" s="571" t="str">
        <f t="shared" si="484"/>
        <v xml:space="preserve"> PLUMBING FIXTURES</v>
      </c>
      <c r="F812" s="533" t="s">
        <v>1821</v>
      </c>
      <c r="G812" s="533" t="s">
        <v>2722</v>
      </c>
      <c r="H812" s="533">
        <v>811</v>
      </c>
      <c r="I812" s="533" t="str">
        <f t="shared" si="492"/>
        <v>Water closets</v>
      </c>
      <c r="J812" s="533" t="str">
        <f t="shared" si="492"/>
        <v>Water closets</v>
      </c>
      <c r="K812" s="264" t="s">
        <v>50</v>
      </c>
      <c r="L812" s="264" t="s">
        <v>679</v>
      </c>
      <c r="M812" s="264">
        <v>1</v>
      </c>
      <c r="N812" s="368" t="s">
        <v>39</v>
      </c>
      <c r="O812" s="836"/>
      <c r="P812" s="833"/>
      <c r="Q812" s="25">
        <f t="shared" si="494"/>
        <v>0</v>
      </c>
      <c r="R812" s="729">
        <f t="shared" si="495"/>
        <v>0</v>
      </c>
      <c r="S812" s="264"/>
      <c r="T812" s="264"/>
      <c r="U812" s="264"/>
      <c r="V812" s="368"/>
      <c r="W812" s="836"/>
      <c r="X812" s="833"/>
    </row>
    <row r="813" spans="1:24" ht="15.75">
      <c r="A813" s="533" t="s">
        <v>2727</v>
      </c>
      <c r="B813" s="533">
        <v>22</v>
      </c>
      <c r="C813" s="533" t="s">
        <v>588</v>
      </c>
      <c r="D813" s="572" t="s">
        <v>2746</v>
      </c>
      <c r="E813" s="571" t="str">
        <f t="shared" si="484"/>
        <v xml:space="preserve"> PLUMBING FIXTURES</v>
      </c>
      <c r="F813" s="533" t="s">
        <v>1821</v>
      </c>
      <c r="G813" s="533" t="s">
        <v>2725</v>
      </c>
      <c r="H813" s="533">
        <v>812</v>
      </c>
      <c r="I813" s="533" t="str">
        <f t="shared" si="492"/>
        <v>Sinks</v>
      </c>
      <c r="J813" s="533" t="str">
        <f t="shared" si="492"/>
        <v>Sinks</v>
      </c>
      <c r="K813" s="128" t="s">
        <v>680</v>
      </c>
      <c r="L813" s="128"/>
      <c r="M813" s="525"/>
      <c r="N813" s="459"/>
      <c r="O813" s="833"/>
      <c r="P813" s="839"/>
      <c r="Q813" s="474"/>
      <c r="S813" s="128"/>
      <c r="T813" s="128"/>
      <c r="U813" s="525"/>
      <c r="V813" s="459"/>
      <c r="W813" s="833"/>
      <c r="X813" s="839"/>
    </row>
    <row r="814" spans="1:24" ht="15.75">
      <c r="A814" s="533" t="s">
        <v>2727</v>
      </c>
      <c r="B814" s="533">
        <v>22</v>
      </c>
      <c r="C814" s="533" t="s">
        <v>588</v>
      </c>
      <c r="D814" s="10" t="s">
        <v>22</v>
      </c>
      <c r="E814" s="10" t="s">
        <v>22</v>
      </c>
      <c r="G814" s="533" t="s">
        <v>2724</v>
      </c>
      <c r="H814" s="533">
        <v>813</v>
      </c>
      <c r="I814" s="533" t="str">
        <f t="shared" si="492"/>
        <v>Water closets</v>
      </c>
      <c r="J814" s="533" t="str">
        <f t="shared" si="492"/>
        <v>Water closets</v>
      </c>
      <c r="K814" s="130" t="s">
        <v>22</v>
      </c>
      <c r="L814" s="130"/>
      <c r="M814" s="525"/>
      <c r="N814" s="111"/>
      <c r="O814" s="833" t="s">
        <v>8</v>
      </c>
      <c r="P814" s="832">
        <f>SUM(P688:P812)</f>
        <v>118541.76499999998</v>
      </c>
      <c r="Q814" s="527"/>
      <c r="S814" s="130"/>
      <c r="T814" s="130"/>
      <c r="U814" s="525"/>
      <c r="V814" s="111"/>
      <c r="W814" s="833"/>
      <c r="X814" s="832"/>
    </row>
    <row r="815" spans="1:24" ht="15.75">
      <c r="A815" s="533" t="s">
        <v>2727</v>
      </c>
      <c r="B815" s="533">
        <v>23</v>
      </c>
      <c r="C815" s="533" t="s">
        <v>682</v>
      </c>
      <c r="D815" s="572" t="s">
        <v>2094</v>
      </c>
      <c r="E815" s="571" t="s">
        <v>1260</v>
      </c>
      <c r="F815" s="533" t="str">
        <f t="shared" ref="F815:F878" si="496">VLOOKUP(D:D,trade,3,FALSE)</f>
        <v>ME</v>
      </c>
      <c r="G815" s="533" t="s">
        <v>2725</v>
      </c>
      <c r="H815" s="533">
        <v>814</v>
      </c>
      <c r="I815" s="533" t="str">
        <f t="shared" si="492"/>
        <v>Sinks</v>
      </c>
      <c r="J815" s="533" t="str">
        <f t="shared" si="492"/>
        <v>Sinks</v>
      </c>
      <c r="K815" s="131" t="s">
        <v>681</v>
      </c>
      <c r="L815" s="131"/>
      <c r="M815" s="131"/>
      <c r="N815" s="131"/>
      <c r="O815" s="797"/>
      <c r="P815" s="797"/>
      <c r="Q815" s="131"/>
      <c r="S815" s="131"/>
      <c r="T815" s="131"/>
      <c r="U815" s="131"/>
      <c r="V815" s="131"/>
      <c r="W815" s="797"/>
      <c r="X815" s="797"/>
    </row>
    <row r="816" spans="1:24" ht="15.75">
      <c r="A816" s="533" t="s">
        <v>2727</v>
      </c>
      <c r="B816" s="533">
        <v>23</v>
      </c>
      <c r="C816" s="533" t="s">
        <v>682</v>
      </c>
      <c r="D816" s="572" t="s">
        <v>2094</v>
      </c>
      <c r="E816" s="571" t="s">
        <v>1260</v>
      </c>
      <c r="F816" s="533" t="str">
        <f t="shared" si="496"/>
        <v>ME</v>
      </c>
      <c r="G816" s="533" t="s">
        <v>2725</v>
      </c>
      <c r="H816" s="533">
        <v>815</v>
      </c>
      <c r="I816" s="533" t="str">
        <f t="shared" si="492"/>
        <v>Water closets</v>
      </c>
      <c r="J816" s="533" t="str">
        <f t="shared" si="492"/>
        <v>Water closets</v>
      </c>
      <c r="K816" s="131" t="s">
        <v>682</v>
      </c>
      <c r="L816" s="131"/>
      <c r="M816" s="131"/>
      <c r="N816" s="131"/>
      <c r="O816" s="797"/>
      <c r="P816" s="797"/>
      <c r="Q816" s="131"/>
      <c r="S816" s="131"/>
      <c r="T816" s="131"/>
      <c r="U816" s="131"/>
      <c r="V816" s="131"/>
      <c r="W816" s="797"/>
      <c r="X816" s="797"/>
    </row>
    <row r="817" spans="1:24" ht="15.75">
      <c r="A817" s="533" t="s">
        <v>2727</v>
      </c>
      <c r="B817" s="533">
        <v>23</v>
      </c>
      <c r="C817" s="533" t="s">
        <v>682</v>
      </c>
      <c r="D817" s="572" t="s">
        <v>2094</v>
      </c>
      <c r="E817" s="571" t="s">
        <v>1260</v>
      </c>
      <c r="F817" s="533" t="str">
        <f t="shared" si="496"/>
        <v>ME</v>
      </c>
      <c r="G817" s="533" t="s">
        <v>2725</v>
      </c>
      <c r="H817" s="533">
        <v>816</v>
      </c>
      <c r="I817" s="533" t="str">
        <f t="shared" si="492"/>
        <v>Sinks</v>
      </c>
      <c r="J817" s="533" t="str">
        <f t="shared" si="492"/>
        <v>Sinks</v>
      </c>
      <c r="K817" s="135" t="s">
        <v>2</v>
      </c>
      <c r="L817" s="135" t="s">
        <v>25</v>
      </c>
      <c r="M817" s="104" t="s">
        <v>4</v>
      </c>
      <c r="N817" s="136" t="s">
        <v>5</v>
      </c>
      <c r="O817" s="840" t="s">
        <v>6</v>
      </c>
      <c r="P817" s="840" t="s">
        <v>7</v>
      </c>
      <c r="Q817" s="376"/>
      <c r="S817" s="135"/>
      <c r="T817" s="135"/>
      <c r="U817" s="104"/>
      <c r="V817" s="136"/>
      <c r="W817" s="840"/>
      <c r="X817" s="840"/>
    </row>
    <row r="818" spans="1:24" ht="15.75">
      <c r="A818" s="533" t="s">
        <v>2727</v>
      </c>
      <c r="B818" s="533">
        <v>23</v>
      </c>
      <c r="C818" s="533" t="s">
        <v>682</v>
      </c>
      <c r="D818" s="572" t="s">
        <v>2094</v>
      </c>
      <c r="E818" s="571" t="s">
        <v>1260</v>
      </c>
      <c r="F818" s="533" t="str">
        <f t="shared" si="496"/>
        <v>ME</v>
      </c>
      <c r="G818" s="533" t="s">
        <v>2725</v>
      </c>
      <c r="H818" s="533">
        <v>817</v>
      </c>
      <c r="I818" s="533" t="str">
        <f t="shared" si="492"/>
        <v>Water closets</v>
      </c>
      <c r="J818" s="533" t="str">
        <f t="shared" si="492"/>
        <v>Water closets</v>
      </c>
      <c r="K818" s="137"/>
      <c r="L818" s="137"/>
      <c r="M818" s="106"/>
      <c r="N818" s="98"/>
      <c r="O818" s="830"/>
      <c r="P818" s="830" t="s">
        <v>8</v>
      </c>
      <c r="Q818" s="377"/>
      <c r="S818" s="137"/>
      <c r="T818" s="137"/>
      <c r="U818" s="106"/>
      <c r="V818" s="98"/>
      <c r="W818" s="830"/>
      <c r="X818" s="830"/>
    </row>
    <row r="819" spans="1:24" ht="15.75">
      <c r="A819" s="533" t="s">
        <v>2727</v>
      </c>
      <c r="B819" s="533">
        <v>23</v>
      </c>
      <c r="C819" s="533" t="s">
        <v>682</v>
      </c>
      <c r="D819" s="572" t="s">
        <v>2094</v>
      </c>
      <c r="E819" s="571" t="s">
        <v>1260</v>
      </c>
      <c r="F819" s="533" t="str">
        <f t="shared" si="496"/>
        <v>ME</v>
      </c>
      <c r="G819" s="533" t="s">
        <v>2725</v>
      </c>
      <c r="H819" s="533">
        <v>818</v>
      </c>
      <c r="I819" s="533" t="str">
        <f t="shared" ref="I819:I821" si="497">L819</f>
        <v>230713 - DUCT INSULATION</v>
      </c>
      <c r="J819" s="533" t="str">
        <f t="shared" ref="J819:J821" si="498">L819</f>
        <v>230713 - DUCT INSULATION</v>
      </c>
      <c r="K819" s="137"/>
      <c r="L819" s="137" t="s">
        <v>683</v>
      </c>
      <c r="M819" s="104"/>
      <c r="N819" s="101"/>
      <c r="O819" s="830"/>
      <c r="P819" s="830"/>
      <c r="Q819" s="377"/>
      <c r="S819" s="137"/>
      <c r="T819" s="137"/>
      <c r="U819" s="104"/>
      <c r="V819" s="101"/>
      <c r="W819" s="830"/>
      <c r="X819" s="830"/>
    </row>
    <row r="820" spans="1:24" ht="15.75">
      <c r="A820" s="533" t="s">
        <v>2727</v>
      </c>
      <c r="B820" s="533">
        <v>23</v>
      </c>
      <c r="C820" s="533" t="s">
        <v>682</v>
      </c>
      <c r="D820" s="572" t="s">
        <v>2094</v>
      </c>
      <c r="E820" s="571" t="str">
        <f t="shared" ref="E820:E832" si="499">E819</f>
        <v xml:space="preserve"> DUCT INSULATION</v>
      </c>
      <c r="F820" s="533" t="str">
        <f t="shared" si="496"/>
        <v>ME</v>
      </c>
      <c r="G820" s="533" t="s">
        <v>2725</v>
      </c>
      <c r="H820" s="533">
        <v>819</v>
      </c>
      <c r="I820" s="533" t="str">
        <f t="shared" si="497"/>
        <v>Indoor Duct And Plenum Insulation</v>
      </c>
      <c r="J820" s="533" t="str">
        <f t="shared" si="498"/>
        <v>Indoor Duct And Plenum Insulation</v>
      </c>
      <c r="K820" s="137"/>
      <c r="L820" s="137" t="s">
        <v>684</v>
      </c>
      <c r="M820" s="104"/>
      <c r="N820" s="101"/>
      <c r="O820" s="830"/>
      <c r="P820" s="830"/>
      <c r="Q820" s="377"/>
      <c r="S820" s="137"/>
      <c r="T820" s="137"/>
      <c r="U820" s="104"/>
      <c r="V820" s="101"/>
      <c r="W820" s="830"/>
      <c r="X820" s="830"/>
    </row>
    <row r="821" spans="1:24" ht="16.5" thickBot="1">
      <c r="A821" s="533" t="s">
        <v>2727</v>
      </c>
      <c r="B821" s="533">
        <v>23</v>
      </c>
      <c r="C821" s="533" t="s">
        <v>682</v>
      </c>
      <c r="D821" s="572" t="s">
        <v>2094</v>
      </c>
      <c r="E821" s="571" t="str">
        <f t="shared" si="499"/>
        <v xml:space="preserve"> DUCT INSULATION</v>
      </c>
      <c r="F821" s="533" t="str">
        <f t="shared" si="496"/>
        <v>ME</v>
      </c>
      <c r="G821" s="533" t="s">
        <v>2725</v>
      </c>
      <c r="H821" s="533">
        <v>820</v>
      </c>
      <c r="I821" s="533" t="str">
        <f t="shared" si="497"/>
        <v>Rectangular, supply and Return ducts, concealed</v>
      </c>
      <c r="J821" s="533" t="str">
        <f t="shared" si="498"/>
        <v>Rectangular, supply and Return ducts, concealed</v>
      </c>
      <c r="K821" s="137"/>
      <c r="L821" s="137" t="s">
        <v>685</v>
      </c>
      <c r="M821" s="104"/>
      <c r="N821" s="101"/>
      <c r="O821" s="830"/>
      <c r="P821" s="830"/>
      <c r="Q821" s="377"/>
      <c r="S821" s="137"/>
      <c r="T821" s="137"/>
      <c r="U821" s="104"/>
      <c r="V821" s="101"/>
      <c r="W821" s="830"/>
      <c r="X821" s="830"/>
    </row>
    <row r="822" spans="1:24" ht="16.5" thickBot="1">
      <c r="A822" s="533" t="s">
        <v>2727</v>
      </c>
      <c r="B822" s="533">
        <v>23</v>
      </c>
      <c r="C822" s="533" t="s">
        <v>682</v>
      </c>
      <c r="D822" s="572" t="s">
        <v>2094</v>
      </c>
      <c r="E822" s="571" t="str">
        <f t="shared" si="499"/>
        <v xml:space="preserve"> DUCT INSULATION</v>
      </c>
      <c r="F822" s="533" t="str">
        <f t="shared" si="496"/>
        <v>ME</v>
      </c>
      <c r="G822" s="533" t="s">
        <v>2722</v>
      </c>
      <c r="H822" s="533">
        <v>821</v>
      </c>
      <c r="I822" s="533" t="str">
        <f>I820</f>
        <v>Indoor Duct And Plenum Insulation</v>
      </c>
      <c r="J822" s="533" t="str">
        <f>J820</f>
        <v>Indoor Duct And Plenum Insulation</v>
      </c>
      <c r="K822" s="137" t="s">
        <v>13</v>
      </c>
      <c r="L822" s="137" t="s">
        <v>686</v>
      </c>
      <c r="M822" s="106">
        <v>70</v>
      </c>
      <c r="N822" s="247" t="s">
        <v>33</v>
      </c>
      <c r="O822" s="838">
        <v>12.48</v>
      </c>
      <c r="P822" s="748">
        <f>O822*M822</f>
        <v>873.6</v>
      </c>
      <c r="Q822" s="25">
        <f>O822</f>
        <v>12.48</v>
      </c>
      <c r="R822" s="729">
        <f>P822</f>
        <v>873.6</v>
      </c>
      <c r="S822" s="137"/>
      <c r="T822" s="137"/>
      <c r="U822" s="106"/>
      <c r="V822" s="247"/>
      <c r="W822" s="838"/>
      <c r="X822" s="748"/>
    </row>
    <row r="823" spans="1:24" ht="16.5" thickBot="1">
      <c r="A823" s="533" t="s">
        <v>2727</v>
      </c>
      <c r="B823" s="533">
        <v>23</v>
      </c>
      <c r="C823" s="533" t="s">
        <v>682</v>
      </c>
      <c r="D823" s="572" t="s">
        <v>2094</v>
      </c>
      <c r="E823" s="571" t="str">
        <f t="shared" si="499"/>
        <v xml:space="preserve"> DUCT INSULATION</v>
      </c>
      <c r="F823" s="533" t="str">
        <f t="shared" si="496"/>
        <v>ME</v>
      </c>
      <c r="G823" s="533" t="s">
        <v>2725</v>
      </c>
      <c r="H823" s="533">
        <v>822</v>
      </c>
      <c r="I823" s="533" t="str">
        <f>L823</f>
        <v>Rectangular, treated fresh air ducts, concealed</v>
      </c>
      <c r="J823" s="533" t="str">
        <f>L823</f>
        <v>Rectangular, treated fresh air ducts, concealed</v>
      </c>
      <c r="K823" s="137"/>
      <c r="L823" s="137" t="s">
        <v>687</v>
      </c>
      <c r="M823" s="104"/>
      <c r="N823" s="101"/>
      <c r="O823" s="838"/>
      <c r="P823" s="830"/>
      <c r="Q823" s="378"/>
      <c r="S823" s="137"/>
      <c r="T823" s="137"/>
      <c r="U823" s="104"/>
      <c r="V823" s="101"/>
      <c r="W823" s="838"/>
      <c r="X823" s="830"/>
    </row>
    <row r="824" spans="1:24" ht="16.5" thickBot="1">
      <c r="A824" s="533" t="s">
        <v>2727</v>
      </c>
      <c r="B824" s="533">
        <v>23</v>
      </c>
      <c r="C824" s="533" t="s">
        <v>682</v>
      </c>
      <c r="D824" s="572" t="s">
        <v>2094</v>
      </c>
      <c r="E824" s="571" t="str">
        <f t="shared" si="499"/>
        <v xml:space="preserve"> DUCT INSULATION</v>
      </c>
      <c r="F824" s="533" t="str">
        <f t="shared" si="496"/>
        <v>ME</v>
      </c>
      <c r="G824" s="533" t="s">
        <v>2722</v>
      </c>
      <c r="H824" s="533">
        <v>823</v>
      </c>
      <c r="I824" s="533" t="str">
        <f>I822</f>
        <v>Indoor Duct And Plenum Insulation</v>
      </c>
      <c r="J824" s="533" t="str">
        <f>J822</f>
        <v>Indoor Duct And Plenum Insulation</v>
      </c>
      <c r="K824" s="137" t="s">
        <v>15</v>
      </c>
      <c r="L824" s="137" t="s">
        <v>686</v>
      </c>
      <c r="M824" s="106">
        <v>50</v>
      </c>
      <c r="N824" s="247" t="s">
        <v>33</v>
      </c>
      <c r="O824" s="838">
        <v>12.48</v>
      </c>
      <c r="P824" s="748">
        <f>O824*M824</f>
        <v>624</v>
      </c>
      <c r="Q824" s="25">
        <f>O824</f>
        <v>12.48</v>
      </c>
      <c r="R824" s="729">
        <f>P824</f>
        <v>624</v>
      </c>
      <c r="S824" s="137"/>
      <c r="T824" s="137"/>
      <c r="U824" s="106"/>
      <c r="V824" s="247"/>
      <c r="W824" s="838"/>
      <c r="X824" s="748"/>
    </row>
    <row r="825" spans="1:24" ht="15.75">
      <c r="A825" s="533" t="s">
        <v>2727</v>
      </c>
      <c r="B825" s="533">
        <v>23</v>
      </c>
      <c r="C825" s="533" t="s">
        <v>682</v>
      </c>
      <c r="D825" s="572" t="s">
        <v>2094</v>
      </c>
      <c r="E825" s="571" t="str">
        <f t="shared" si="499"/>
        <v xml:space="preserve"> DUCT INSULATION</v>
      </c>
      <c r="F825" s="533" t="str">
        <f t="shared" si="496"/>
        <v>ME</v>
      </c>
      <c r="G825" s="533" t="s">
        <v>2725</v>
      </c>
      <c r="H825" s="533">
        <v>824</v>
      </c>
      <c r="I825" s="533" t="str">
        <f>L825</f>
        <v>Rectangular, range-hood exhaust ducts, concealed</v>
      </c>
      <c r="J825" s="533" t="str">
        <f>L825</f>
        <v>Rectangular, range-hood exhaust ducts, concealed</v>
      </c>
      <c r="K825" s="248"/>
      <c r="L825" s="248" t="s">
        <v>688</v>
      </c>
      <c r="M825" s="250"/>
      <c r="N825" s="249"/>
      <c r="O825" s="838"/>
      <c r="P825" s="830"/>
      <c r="Q825" s="377"/>
      <c r="S825" s="248"/>
      <c r="T825" s="248"/>
      <c r="U825" s="250"/>
      <c r="V825" s="249"/>
      <c r="W825" s="838"/>
      <c r="X825" s="830"/>
    </row>
    <row r="826" spans="1:24" ht="15.75">
      <c r="A826" s="533" t="s">
        <v>2727</v>
      </c>
      <c r="B826" s="533">
        <v>23</v>
      </c>
      <c r="C826" s="533" t="s">
        <v>682</v>
      </c>
      <c r="D826" s="572" t="s">
        <v>2094</v>
      </c>
      <c r="E826" s="571" t="str">
        <f t="shared" si="499"/>
        <v xml:space="preserve"> DUCT INSULATION</v>
      </c>
      <c r="F826" s="533" t="str">
        <f t="shared" si="496"/>
        <v>ME</v>
      </c>
      <c r="G826" s="533" t="s">
        <v>2722</v>
      </c>
      <c r="H826" s="533">
        <v>825</v>
      </c>
      <c r="I826" s="533" t="str">
        <f>I824</f>
        <v>Indoor Duct And Plenum Insulation</v>
      </c>
      <c r="J826" s="533" t="str">
        <f>J824</f>
        <v>Indoor Duct And Plenum Insulation</v>
      </c>
      <c r="K826" s="248" t="s">
        <v>17</v>
      </c>
      <c r="L826" s="248" t="s">
        <v>689</v>
      </c>
      <c r="M826" s="233">
        <v>90</v>
      </c>
      <c r="N826" s="249" t="s">
        <v>33</v>
      </c>
      <c r="O826" s="838"/>
      <c r="P826" s="830"/>
      <c r="Q826" s="25">
        <f>O826</f>
        <v>0</v>
      </c>
      <c r="R826" s="729">
        <f>P826</f>
        <v>0</v>
      </c>
      <c r="S826" s="248"/>
      <c r="T826" s="248"/>
      <c r="U826" s="233"/>
      <c r="V826" s="249"/>
      <c r="W826" s="838"/>
      <c r="X826" s="830"/>
    </row>
    <row r="827" spans="1:24" ht="15.75">
      <c r="A827" s="533" t="s">
        <v>2727</v>
      </c>
      <c r="B827" s="533">
        <v>23</v>
      </c>
      <c r="C827" s="533" t="s">
        <v>682</v>
      </c>
      <c r="D827" s="572" t="s">
        <v>2094</v>
      </c>
      <c r="E827" s="571" t="str">
        <f t="shared" si="499"/>
        <v xml:space="preserve"> DUCT INSULATION</v>
      </c>
      <c r="F827" s="533" t="str">
        <f t="shared" si="496"/>
        <v>ME</v>
      </c>
      <c r="G827" s="533" t="s">
        <v>2725</v>
      </c>
      <c r="H827" s="533">
        <v>826</v>
      </c>
      <c r="I827" s="533" t="str">
        <f t="shared" ref="I827" si="500">L827</f>
        <v>Outdoor Duct And Plenum Insulation</v>
      </c>
      <c r="J827" s="533" t="s">
        <v>685</v>
      </c>
      <c r="K827" s="248"/>
      <c r="L827" s="248" t="s">
        <v>690</v>
      </c>
      <c r="M827" s="250"/>
      <c r="N827" s="236"/>
      <c r="O827" s="838"/>
      <c r="P827" s="830"/>
      <c r="Q827" s="377"/>
      <c r="S827" s="248"/>
      <c r="T827" s="248"/>
      <c r="U827" s="250"/>
      <c r="V827" s="236"/>
      <c r="W827" s="838"/>
      <c r="X827" s="830"/>
    </row>
    <row r="828" spans="1:24" ht="15.75">
      <c r="A828" s="533" t="s">
        <v>2727</v>
      </c>
      <c r="B828" s="533">
        <v>23</v>
      </c>
      <c r="C828" s="533" t="s">
        <v>682</v>
      </c>
      <c r="D828" s="572" t="s">
        <v>2094</v>
      </c>
      <c r="E828" s="571" t="str">
        <f t="shared" si="499"/>
        <v xml:space="preserve"> DUCT INSULATION</v>
      </c>
      <c r="F828" s="533" t="str">
        <f t="shared" si="496"/>
        <v>ME</v>
      </c>
      <c r="G828" s="533" t="s">
        <v>2725</v>
      </c>
      <c r="H828" s="533">
        <v>827</v>
      </c>
      <c r="I828" s="533" t="s">
        <v>690</v>
      </c>
      <c r="J828" s="533" t="str">
        <f t="shared" ref="J828" si="501">L828</f>
        <v>Rectangular, supply and Return ducts, concealed</v>
      </c>
      <c r="K828" s="248"/>
      <c r="L828" s="248" t="s">
        <v>685</v>
      </c>
      <c r="M828" s="250"/>
      <c r="N828" s="249"/>
      <c r="O828" s="838"/>
      <c r="P828" s="830"/>
      <c r="Q828" s="377"/>
      <c r="S828" s="248"/>
      <c r="T828" s="248"/>
      <c r="U828" s="250"/>
      <c r="V828" s="249"/>
      <c r="W828" s="838"/>
      <c r="X828" s="830"/>
    </row>
    <row r="829" spans="1:24" ht="15.75">
      <c r="A829" s="533" t="s">
        <v>2727</v>
      </c>
      <c r="B829" s="533">
        <v>23</v>
      </c>
      <c r="C829" s="533" t="s">
        <v>682</v>
      </c>
      <c r="D829" s="572" t="s">
        <v>2094</v>
      </c>
      <c r="E829" s="571" t="str">
        <f t="shared" si="499"/>
        <v xml:space="preserve"> DUCT INSULATION</v>
      </c>
      <c r="F829" s="533" t="str">
        <f t="shared" si="496"/>
        <v>ME</v>
      </c>
      <c r="G829" s="533" t="s">
        <v>2722</v>
      </c>
      <c r="H829" s="533">
        <v>828</v>
      </c>
      <c r="I829" s="533" t="str">
        <f>I827</f>
        <v>Outdoor Duct And Plenum Insulation</v>
      </c>
      <c r="J829" s="533" t="str">
        <f>J827</f>
        <v>Rectangular, supply and Return ducts, concealed</v>
      </c>
      <c r="K829" s="248" t="s">
        <v>19</v>
      </c>
      <c r="L829" s="248" t="s">
        <v>691</v>
      </c>
      <c r="M829" s="233">
        <v>150</v>
      </c>
      <c r="N829" s="249" t="s">
        <v>33</v>
      </c>
      <c r="O829" s="838"/>
      <c r="P829" s="830"/>
      <c r="Q829" s="25">
        <f>O829</f>
        <v>0</v>
      </c>
      <c r="R829" s="729">
        <f>P829</f>
        <v>0</v>
      </c>
      <c r="S829" s="248"/>
      <c r="T829" s="248"/>
      <c r="U829" s="233"/>
      <c r="V829" s="249"/>
      <c r="W829" s="838"/>
      <c r="X829" s="830"/>
    </row>
    <row r="830" spans="1:24" ht="15.75">
      <c r="A830" s="533" t="s">
        <v>2727</v>
      </c>
      <c r="B830" s="533">
        <v>23</v>
      </c>
      <c r="C830" s="533" t="s">
        <v>682</v>
      </c>
      <c r="D830" s="572" t="s">
        <v>2094</v>
      </c>
      <c r="E830" s="571" t="str">
        <f t="shared" si="499"/>
        <v xml:space="preserve"> DUCT INSULATION</v>
      </c>
      <c r="F830" s="533" t="str">
        <f t="shared" si="496"/>
        <v>ME</v>
      </c>
      <c r="G830" s="533" t="s">
        <v>2725</v>
      </c>
      <c r="H830" s="533">
        <v>829</v>
      </c>
      <c r="I830" s="533" t="str">
        <f t="shared" ref="I830" si="502">L830</f>
        <v>Boiler Breeching And Connector Insulation</v>
      </c>
      <c r="J830" s="533" t="s">
        <v>693</v>
      </c>
      <c r="K830" s="248"/>
      <c r="L830" s="248" t="s">
        <v>692</v>
      </c>
      <c r="M830" s="250"/>
      <c r="N830" s="236"/>
      <c r="O830" s="838"/>
      <c r="P830" s="830"/>
      <c r="Q830" s="379"/>
      <c r="S830" s="248"/>
      <c r="T830" s="248"/>
      <c r="U830" s="250"/>
      <c r="V830" s="236"/>
      <c r="W830" s="838"/>
      <c r="X830" s="830"/>
    </row>
    <row r="831" spans="1:24" ht="15.75">
      <c r="A831" s="533" t="s">
        <v>2727</v>
      </c>
      <c r="B831" s="533">
        <v>23</v>
      </c>
      <c r="C831" s="533" t="s">
        <v>682</v>
      </c>
      <c r="D831" s="572" t="s">
        <v>2094</v>
      </c>
      <c r="E831" s="571" t="str">
        <f t="shared" si="499"/>
        <v xml:space="preserve"> DUCT INSULATION</v>
      </c>
      <c r="F831" s="533" t="str">
        <f t="shared" si="496"/>
        <v>ME</v>
      </c>
      <c r="G831" s="533" t="s">
        <v>2725</v>
      </c>
      <c r="H831" s="533">
        <v>830</v>
      </c>
      <c r="I831" s="533" t="s">
        <v>692</v>
      </c>
      <c r="J831" s="533" t="str">
        <f t="shared" ref="J831" si="503">L831</f>
        <v>Round</v>
      </c>
      <c r="K831" s="248"/>
      <c r="L831" s="248" t="s">
        <v>693</v>
      </c>
      <c r="M831" s="250"/>
      <c r="N831" s="249"/>
      <c r="O831" s="836"/>
      <c r="P831" s="830"/>
      <c r="Q831" s="377"/>
      <c r="S831" s="248"/>
      <c r="T831" s="248"/>
      <c r="U831" s="250"/>
      <c r="V831" s="249"/>
      <c r="W831" s="836"/>
      <c r="X831" s="830"/>
    </row>
    <row r="832" spans="1:24" ht="15.75">
      <c r="A832" s="533" t="s">
        <v>2727</v>
      </c>
      <c r="B832" s="533">
        <v>23</v>
      </c>
      <c r="C832" s="533" t="s">
        <v>682</v>
      </c>
      <c r="D832" s="572" t="s">
        <v>2094</v>
      </c>
      <c r="E832" s="571" t="str">
        <f t="shared" si="499"/>
        <v xml:space="preserve"> DUCT INSULATION</v>
      </c>
      <c r="F832" s="533" t="str">
        <f t="shared" si="496"/>
        <v>ME</v>
      </c>
      <c r="G832" s="533" t="s">
        <v>2722</v>
      </c>
      <c r="H832" s="533">
        <v>831</v>
      </c>
      <c r="I832" s="533" t="str">
        <f>I830</f>
        <v>Boiler Breeching And Connector Insulation</v>
      </c>
      <c r="J832" s="533" t="str">
        <f>J830</f>
        <v>Round</v>
      </c>
      <c r="K832" s="248" t="s">
        <v>20</v>
      </c>
      <c r="L832" s="248" t="s">
        <v>694</v>
      </c>
      <c r="M832" s="233">
        <v>30</v>
      </c>
      <c r="N832" s="249" t="s">
        <v>33</v>
      </c>
      <c r="O832" s="836"/>
      <c r="P832" s="830"/>
      <c r="Q832" s="25">
        <f>O832</f>
        <v>0</v>
      </c>
      <c r="R832" s="729">
        <f>P832</f>
        <v>0</v>
      </c>
      <c r="S832" s="248"/>
      <c r="T832" s="248"/>
      <c r="U832" s="233"/>
      <c r="V832" s="249"/>
      <c r="W832" s="836"/>
      <c r="X832" s="830"/>
    </row>
    <row r="833" spans="1:24" ht="15.75">
      <c r="A833" s="533" t="s">
        <v>2727</v>
      </c>
      <c r="B833" s="533">
        <v>23</v>
      </c>
      <c r="C833" s="533" t="s">
        <v>682</v>
      </c>
      <c r="D833" s="572" t="s">
        <v>2098</v>
      </c>
      <c r="E833" s="571" t="s">
        <v>1261</v>
      </c>
      <c r="F833" s="533" t="str">
        <f t="shared" si="496"/>
        <v>ME</v>
      </c>
      <c r="G833" s="533" t="s">
        <v>2725</v>
      </c>
      <c r="H833" s="533">
        <v>832</v>
      </c>
      <c r="I833" s="533" t="str">
        <f t="shared" ref="I833:I834" si="504">L833</f>
        <v>230719 - HVAC PIPE INSULATION</v>
      </c>
      <c r="J833" s="533" t="str">
        <f t="shared" ref="J833:J836" si="505">L833</f>
        <v>230719 - HVAC PIPE INSULATION</v>
      </c>
      <c r="K833" s="137"/>
      <c r="L833" s="137" t="s">
        <v>695</v>
      </c>
      <c r="M833" s="104"/>
      <c r="N833" s="101"/>
      <c r="O833" s="830"/>
      <c r="P833" s="830"/>
      <c r="Q833" s="377"/>
      <c r="S833" s="137"/>
      <c r="T833" s="137"/>
      <c r="U833" s="104"/>
      <c r="V833" s="101"/>
      <c r="W833" s="830"/>
      <c r="X833" s="830"/>
    </row>
    <row r="834" spans="1:24" ht="15.75">
      <c r="A834" s="533" t="s">
        <v>2727</v>
      </c>
      <c r="B834" s="533">
        <v>23</v>
      </c>
      <c r="C834" s="533" t="s">
        <v>682</v>
      </c>
      <c r="D834" s="572" t="s">
        <v>2098</v>
      </c>
      <c r="E834" s="571" t="str">
        <f t="shared" ref="E834:E850" si="506">E833</f>
        <v xml:space="preserve"> HVAC PIPE INSULATION</v>
      </c>
      <c r="F834" s="533" t="str">
        <f t="shared" si="496"/>
        <v>ME</v>
      </c>
      <c r="G834" s="533" t="s">
        <v>2725</v>
      </c>
      <c r="H834" s="533">
        <v>833</v>
      </c>
      <c r="I834" s="533" t="str">
        <f t="shared" si="504"/>
        <v>Interior Insulation</v>
      </c>
      <c r="J834" s="533" t="s">
        <v>697</v>
      </c>
      <c r="K834" s="137"/>
      <c r="L834" s="137" t="s">
        <v>696</v>
      </c>
      <c r="M834" s="104"/>
      <c r="N834" s="101"/>
      <c r="O834" s="830"/>
      <c r="P834" s="830"/>
      <c r="Q834" s="377"/>
      <c r="S834" s="137"/>
      <c r="T834" s="137"/>
      <c r="U834" s="104"/>
      <c r="V834" s="101"/>
      <c r="W834" s="830"/>
      <c r="X834" s="830"/>
    </row>
    <row r="835" spans="1:24" ht="15.75">
      <c r="A835" s="533" t="s">
        <v>2727</v>
      </c>
      <c r="B835" s="533">
        <v>23</v>
      </c>
      <c r="C835" s="533" t="s">
        <v>682</v>
      </c>
      <c r="D835" s="572" t="s">
        <v>2098</v>
      </c>
      <c r="E835" s="571" t="str">
        <f t="shared" si="506"/>
        <v xml:space="preserve"> HVAC PIPE INSULATION</v>
      </c>
      <c r="F835" s="533" t="str">
        <f t="shared" si="496"/>
        <v>ME</v>
      </c>
      <c r="G835" s="533" t="s">
        <v>2725</v>
      </c>
      <c r="H835" s="533">
        <v>834</v>
      </c>
      <c r="I835" s="533" t="s">
        <v>696</v>
      </c>
      <c r="J835" s="533" t="str">
        <f t="shared" si="505"/>
        <v>Condensate drain piping</v>
      </c>
      <c r="K835" s="137"/>
      <c r="L835" s="137" t="s">
        <v>697</v>
      </c>
      <c r="M835" s="104"/>
      <c r="N835" s="101"/>
      <c r="O835" s="830"/>
      <c r="P835" s="830"/>
      <c r="Q835" s="377"/>
      <c r="S835" s="137"/>
      <c r="T835" s="137"/>
      <c r="U835" s="104"/>
      <c r="V835" s="101"/>
      <c r="W835" s="830"/>
      <c r="X835" s="830"/>
    </row>
    <row r="836" spans="1:24" ht="16.5" thickBot="1">
      <c r="A836" s="533" t="s">
        <v>2727</v>
      </c>
      <c r="B836" s="533">
        <v>23</v>
      </c>
      <c r="C836" s="533" t="s">
        <v>682</v>
      </c>
      <c r="D836" s="572" t="s">
        <v>2098</v>
      </c>
      <c r="E836" s="571" t="str">
        <f t="shared" si="506"/>
        <v xml:space="preserve"> HVAC PIPE INSULATION</v>
      </c>
      <c r="F836" s="533" t="str">
        <f t="shared" si="496"/>
        <v>ME</v>
      </c>
      <c r="G836" s="533" t="s">
        <v>2725</v>
      </c>
      <c r="H836" s="533">
        <v>835</v>
      </c>
      <c r="I836" s="533" t="s">
        <v>697</v>
      </c>
      <c r="J836" s="533" t="str">
        <f t="shared" si="505"/>
        <v>19 mm thick</v>
      </c>
      <c r="K836" s="137"/>
      <c r="L836" s="137" t="s">
        <v>698</v>
      </c>
      <c r="M836" s="104"/>
      <c r="N836" s="101"/>
      <c r="O836" s="830"/>
      <c r="P836" s="830"/>
      <c r="Q836" s="377"/>
      <c r="S836" s="137"/>
      <c r="T836" s="137"/>
      <c r="U836" s="104"/>
      <c r="V836" s="101"/>
      <c r="W836" s="830"/>
      <c r="X836" s="830"/>
    </row>
    <row r="837" spans="1:24" ht="16.5" thickBot="1">
      <c r="A837" s="533" t="s">
        <v>2727</v>
      </c>
      <c r="B837" s="533">
        <v>23</v>
      </c>
      <c r="C837" s="533" t="s">
        <v>682</v>
      </c>
      <c r="D837" s="572" t="s">
        <v>2098</v>
      </c>
      <c r="E837" s="571" t="str">
        <f t="shared" si="506"/>
        <v xml:space="preserve"> HVAC PIPE INSULATION</v>
      </c>
      <c r="F837" s="533" t="str">
        <f t="shared" si="496"/>
        <v>ME</v>
      </c>
      <c r="G837" s="533" t="s">
        <v>2722</v>
      </c>
      <c r="H837" s="533">
        <v>836</v>
      </c>
      <c r="I837" s="533" t="str">
        <f>I835</f>
        <v>Interior Insulation</v>
      </c>
      <c r="J837" s="533" t="str">
        <f>J835</f>
        <v>Condensate drain piping</v>
      </c>
      <c r="K837" s="137" t="s">
        <v>13</v>
      </c>
      <c r="L837" s="137" t="s">
        <v>594</v>
      </c>
      <c r="M837" s="106">
        <v>60</v>
      </c>
      <c r="N837" s="247" t="s">
        <v>95</v>
      </c>
      <c r="O837" s="838">
        <v>5</v>
      </c>
      <c r="P837" s="748">
        <f>O837*M837</f>
        <v>300</v>
      </c>
      <c r="Q837" s="25">
        <f>O837</f>
        <v>5</v>
      </c>
      <c r="R837" s="729">
        <f>P837</f>
        <v>300</v>
      </c>
      <c r="S837" s="137"/>
      <c r="T837" s="137"/>
      <c r="U837" s="106"/>
      <c r="V837" s="247"/>
      <c r="W837" s="838"/>
      <c r="X837" s="748"/>
    </row>
    <row r="838" spans="1:24" ht="15.75">
      <c r="A838" s="533" t="s">
        <v>2727</v>
      </c>
      <c r="B838" s="533">
        <v>23</v>
      </c>
      <c r="C838" s="533" t="s">
        <v>682</v>
      </c>
      <c r="D838" s="572" t="s">
        <v>2098</v>
      </c>
      <c r="E838" s="571" t="str">
        <f t="shared" si="506"/>
        <v xml:space="preserve"> HVAC PIPE INSULATION</v>
      </c>
      <c r="F838" s="533" t="str">
        <f t="shared" si="496"/>
        <v>ME</v>
      </c>
      <c r="G838" s="533" t="s">
        <v>2725</v>
      </c>
      <c r="H838" s="533">
        <v>837</v>
      </c>
      <c r="I838" s="533" t="str">
        <f t="shared" ref="I838" si="507">L838</f>
        <v>Heating hot-water supply and return, concealed</v>
      </c>
      <c r="J838" s="533" t="str">
        <f t="shared" ref="J838:J839" si="508">L838</f>
        <v>Heating hot-water supply and return, concealed</v>
      </c>
      <c r="K838" s="137"/>
      <c r="L838" s="137" t="s">
        <v>699</v>
      </c>
      <c r="M838" s="104"/>
      <c r="N838" s="101"/>
      <c r="O838" s="836"/>
      <c r="P838" s="830"/>
      <c r="Q838" s="377"/>
      <c r="S838" s="137"/>
      <c r="T838" s="137"/>
      <c r="U838" s="104"/>
      <c r="V838" s="101"/>
      <c r="W838" s="836"/>
      <c r="X838" s="830"/>
    </row>
    <row r="839" spans="1:24" ht="16.5" thickBot="1">
      <c r="A839" s="533" t="s">
        <v>2727</v>
      </c>
      <c r="B839" s="533">
        <v>23</v>
      </c>
      <c r="C839" s="533" t="s">
        <v>682</v>
      </c>
      <c r="D839" s="572" t="s">
        <v>2098</v>
      </c>
      <c r="E839" s="571" t="str">
        <f t="shared" si="506"/>
        <v xml:space="preserve"> HVAC PIPE INSULATION</v>
      </c>
      <c r="F839" s="533" t="str">
        <f t="shared" si="496"/>
        <v>ME</v>
      </c>
      <c r="G839" s="533" t="s">
        <v>2725</v>
      </c>
      <c r="H839" s="533">
        <v>838</v>
      </c>
      <c r="I839" s="533" t="s">
        <v>699</v>
      </c>
      <c r="J839" s="533" t="str">
        <f t="shared" si="508"/>
        <v>25 mm thick</v>
      </c>
      <c r="K839" s="137"/>
      <c r="L839" s="137" t="s">
        <v>592</v>
      </c>
      <c r="M839" s="104"/>
      <c r="N839" s="98"/>
      <c r="O839" s="841"/>
      <c r="P839" s="830"/>
      <c r="Q839" s="379"/>
      <c r="S839" s="137"/>
      <c r="T839" s="137"/>
      <c r="U839" s="104"/>
      <c r="V839" s="98"/>
      <c r="W839" s="841"/>
      <c r="X839" s="830"/>
    </row>
    <row r="840" spans="1:24" ht="15.75">
      <c r="A840" s="533" t="s">
        <v>2727</v>
      </c>
      <c r="B840" s="533">
        <v>23</v>
      </c>
      <c r="C840" s="533" t="s">
        <v>682</v>
      </c>
      <c r="D840" s="572" t="s">
        <v>2098</v>
      </c>
      <c r="E840" s="571" t="str">
        <f t="shared" si="506"/>
        <v xml:space="preserve"> HVAC PIPE INSULATION</v>
      </c>
      <c r="F840" s="533" t="str">
        <f t="shared" si="496"/>
        <v>ME</v>
      </c>
      <c r="G840" s="533" t="s">
        <v>2722</v>
      </c>
      <c r="H840" s="533">
        <v>839</v>
      </c>
      <c r="I840" s="533" t="s">
        <v>699</v>
      </c>
      <c r="K840" s="137" t="s">
        <v>15</v>
      </c>
      <c r="L840" s="137" t="s">
        <v>594</v>
      </c>
      <c r="M840" s="106">
        <v>5</v>
      </c>
      <c r="N840" s="251" t="s">
        <v>95</v>
      </c>
      <c r="O840" s="836">
        <v>5</v>
      </c>
      <c r="P840" s="748">
        <f t="shared" ref="P840:P842" si="509">O840*M840</f>
        <v>25</v>
      </c>
      <c r="Q840" s="25">
        <f t="shared" ref="Q840:Q843" si="510">O840</f>
        <v>5</v>
      </c>
      <c r="R840" s="729">
        <f t="shared" ref="R840:R843" si="511">P840</f>
        <v>25</v>
      </c>
      <c r="S840" s="137"/>
      <c r="T840" s="137"/>
      <c r="U840" s="106"/>
      <c r="V840" s="251"/>
      <c r="W840" s="836"/>
      <c r="X840" s="748"/>
    </row>
    <row r="841" spans="1:24" ht="15.75">
      <c r="A841" s="533" t="s">
        <v>2727</v>
      </c>
      <c r="B841" s="533">
        <v>23</v>
      </c>
      <c r="C841" s="533" t="s">
        <v>682</v>
      </c>
      <c r="D841" s="572" t="s">
        <v>2098</v>
      </c>
      <c r="E841" s="571" t="str">
        <f t="shared" si="506"/>
        <v xml:space="preserve"> HVAC PIPE INSULATION</v>
      </c>
      <c r="F841" s="533" t="str">
        <f t="shared" si="496"/>
        <v>ME</v>
      </c>
      <c r="G841" s="533" t="s">
        <v>2722</v>
      </c>
      <c r="H841" s="533">
        <v>840</v>
      </c>
      <c r="I841" s="533" t="s">
        <v>699</v>
      </c>
      <c r="K841" s="137" t="s">
        <v>17</v>
      </c>
      <c r="L841" s="137" t="s">
        <v>555</v>
      </c>
      <c r="M841" s="106">
        <v>50</v>
      </c>
      <c r="N841" s="252" t="s">
        <v>95</v>
      </c>
      <c r="O841" s="838">
        <v>5</v>
      </c>
      <c r="P841" s="748">
        <f t="shared" si="509"/>
        <v>250</v>
      </c>
      <c r="Q841" s="25">
        <f t="shared" si="510"/>
        <v>5</v>
      </c>
      <c r="R841" s="729">
        <f t="shared" si="511"/>
        <v>250</v>
      </c>
      <c r="S841" s="137"/>
      <c r="T841" s="137"/>
      <c r="U841" s="106"/>
      <c r="V841" s="252"/>
      <c r="W841" s="838"/>
      <c r="X841" s="748"/>
    </row>
    <row r="842" spans="1:24" ht="16.5" thickBot="1">
      <c r="A842" s="533" t="s">
        <v>2727</v>
      </c>
      <c r="B842" s="533">
        <v>23</v>
      </c>
      <c r="C842" s="533" t="s">
        <v>682</v>
      </c>
      <c r="D842" s="572" t="s">
        <v>2098</v>
      </c>
      <c r="E842" s="571" t="str">
        <f t="shared" si="506"/>
        <v xml:space="preserve"> HVAC PIPE INSULATION</v>
      </c>
      <c r="F842" s="533" t="str">
        <f t="shared" si="496"/>
        <v>ME</v>
      </c>
      <c r="G842" s="533" t="s">
        <v>2722</v>
      </c>
      <c r="H842" s="533">
        <v>841</v>
      </c>
      <c r="I842" s="533" t="s">
        <v>699</v>
      </c>
      <c r="K842" s="137" t="s">
        <v>19</v>
      </c>
      <c r="L842" s="137" t="s">
        <v>556</v>
      </c>
      <c r="M842" s="106">
        <v>3</v>
      </c>
      <c r="N842" s="253" t="s">
        <v>95</v>
      </c>
      <c r="O842" s="838">
        <v>5</v>
      </c>
      <c r="P842" s="748">
        <f t="shared" si="509"/>
        <v>15</v>
      </c>
      <c r="Q842" s="25">
        <f t="shared" si="510"/>
        <v>5</v>
      </c>
      <c r="R842" s="729">
        <f t="shared" si="511"/>
        <v>15</v>
      </c>
      <c r="S842" s="137"/>
      <c r="T842" s="137"/>
      <c r="U842" s="106"/>
      <c r="V842" s="253"/>
      <c r="W842" s="838"/>
      <c r="X842" s="748"/>
    </row>
    <row r="843" spans="1:24" ht="15.75">
      <c r="A843" s="533" t="s">
        <v>2727</v>
      </c>
      <c r="B843" s="533">
        <v>23</v>
      </c>
      <c r="C843" s="533" t="s">
        <v>682</v>
      </c>
      <c r="D843" s="572" t="s">
        <v>2098</v>
      </c>
      <c r="E843" s="571" t="str">
        <f t="shared" si="506"/>
        <v xml:space="preserve"> HVAC PIPE INSULATION</v>
      </c>
      <c r="F843" s="533" t="str">
        <f t="shared" si="496"/>
        <v>ME</v>
      </c>
      <c r="G843" s="533" t="s">
        <v>2722</v>
      </c>
      <c r="H843" s="533">
        <v>842</v>
      </c>
      <c r="I843" s="533" t="s">
        <v>699</v>
      </c>
      <c r="K843" s="248" t="s">
        <v>20</v>
      </c>
      <c r="L843" s="248" t="s">
        <v>557</v>
      </c>
      <c r="M843" s="233">
        <v>150</v>
      </c>
      <c r="N843" s="249" t="s">
        <v>95</v>
      </c>
      <c r="O843" s="838"/>
      <c r="P843" s="830"/>
      <c r="Q843" s="25">
        <f t="shared" si="510"/>
        <v>0</v>
      </c>
      <c r="R843" s="729">
        <f t="shared" si="511"/>
        <v>0</v>
      </c>
      <c r="S843" s="248"/>
      <c r="T843" s="248"/>
      <c r="U843" s="233"/>
      <c r="V843" s="249"/>
      <c r="W843" s="838"/>
      <c r="X843" s="830"/>
    </row>
    <row r="844" spans="1:24" ht="15.75">
      <c r="A844" s="533" t="s">
        <v>2727</v>
      </c>
      <c r="B844" s="533">
        <v>23</v>
      </c>
      <c r="C844" s="533" t="s">
        <v>682</v>
      </c>
      <c r="D844" s="572" t="s">
        <v>2098</v>
      </c>
      <c r="E844" s="571" t="str">
        <f t="shared" si="506"/>
        <v xml:space="preserve"> HVAC PIPE INSULATION</v>
      </c>
      <c r="F844" s="533" t="str">
        <f t="shared" si="496"/>
        <v>ME</v>
      </c>
      <c r="G844" s="533" t="s">
        <v>2725</v>
      </c>
      <c r="H844" s="533">
        <v>843</v>
      </c>
      <c r="I844" s="533" t="s">
        <v>699</v>
      </c>
      <c r="J844" s="533" t="str">
        <f>L844</f>
        <v>38 mm thick</v>
      </c>
      <c r="K844" s="248"/>
      <c r="L844" s="248" t="s">
        <v>700</v>
      </c>
      <c r="M844" s="250"/>
      <c r="N844" s="249"/>
      <c r="O844" s="838"/>
      <c r="P844" s="830"/>
      <c r="Q844" s="377"/>
      <c r="S844" s="248"/>
      <c r="T844" s="248"/>
      <c r="U844" s="250"/>
      <c r="V844" s="249"/>
      <c r="W844" s="838"/>
      <c r="X844" s="830"/>
    </row>
    <row r="845" spans="1:24" ht="15.75">
      <c r="A845" s="533" t="s">
        <v>2727</v>
      </c>
      <c r="B845" s="533">
        <v>23</v>
      </c>
      <c r="C845" s="533" t="s">
        <v>682</v>
      </c>
      <c r="D845" s="572" t="s">
        <v>2098</v>
      </c>
      <c r="E845" s="571" t="str">
        <f t="shared" si="506"/>
        <v xml:space="preserve"> HVAC PIPE INSULATION</v>
      </c>
      <c r="F845" s="533" t="str">
        <f t="shared" si="496"/>
        <v>ME</v>
      </c>
      <c r="G845" s="533" t="s">
        <v>2722</v>
      </c>
      <c r="H845" s="533">
        <v>844</v>
      </c>
      <c r="I845" s="533" t="s">
        <v>699</v>
      </c>
      <c r="J845" s="533" t="str">
        <f>J844</f>
        <v>38 mm thick</v>
      </c>
      <c r="K845" s="248" t="s">
        <v>21</v>
      </c>
      <c r="L845" s="248" t="s">
        <v>559</v>
      </c>
      <c r="M845" s="233">
        <v>70</v>
      </c>
      <c r="N845" s="249" t="s">
        <v>95</v>
      </c>
      <c r="O845" s="838"/>
      <c r="P845" s="830"/>
      <c r="Q845" s="25">
        <f>O845</f>
        <v>0</v>
      </c>
      <c r="R845" s="729">
        <f>P845</f>
        <v>0</v>
      </c>
      <c r="S845" s="248"/>
      <c r="T845" s="248"/>
      <c r="U845" s="233"/>
      <c r="V845" s="249"/>
      <c r="W845" s="838"/>
      <c r="X845" s="830"/>
    </row>
    <row r="846" spans="1:24" ht="15.75">
      <c r="A846" s="533" t="s">
        <v>2727</v>
      </c>
      <c r="B846" s="533">
        <v>23</v>
      </c>
      <c r="C846" s="533" t="s">
        <v>682</v>
      </c>
      <c r="D846" s="572" t="s">
        <v>2098</v>
      </c>
      <c r="E846" s="571" t="str">
        <f t="shared" si="506"/>
        <v xml:space="preserve"> HVAC PIPE INSULATION</v>
      </c>
      <c r="F846" s="533" t="str">
        <f t="shared" si="496"/>
        <v>ME</v>
      </c>
      <c r="G846" s="533" t="s">
        <v>2725</v>
      </c>
      <c r="H846" s="533">
        <v>845</v>
      </c>
      <c r="I846" s="533" t="s">
        <v>699</v>
      </c>
      <c r="J846" s="533" t="str">
        <f t="shared" ref="J846:J847" si="512">L846</f>
        <v>Heating hot-water supply and return, on all pipes running in mechanical rooms or exposed to view with AL jacketing</v>
      </c>
      <c r="K846" s="248"/>
      <c r="L846" s="137" t="s">
        <v>701</v>
      </c>
      <c r="M846" s="104"/>
      <c r="N846" s="98"/>
      <c r="O846" s="838"/>
      <c r="P846" s="842"/>
      <c r="Q846" s="377"/>
      <c r="S846" s="248"/>
      <c r="T846" s="137"/>
      <c r="U846" s="104"/>
      <c r="V846" s="98"/>
      <c r="W846" s="838"/>
      <c r="X846" s="842"/>
    </row>
    <row r="847" spans="1:24" ht="15.75">
      <c r="A847" s="533" t="s">
        <v>2727</v>
      </c>
      <c r="B847" s="533">
        <v>23</v>
      </c>
      <c r="C847" s="533" t="s">
        <v>682</v>
      </c>
      <c r="D847" s="572" t="s">
        <v>2098</v>
      </c>
      <c r="E847" s="571" t="str">
        <f t="shared" si="506"/>
        <v xml:space="preserve"> HVAC PIPE INSULATION</v>
      </c>
      <c r="F847" s="533" t="str">
        <f t="shared" si="496"/>
        <v>ME</v>
      </c>
      <c r="G847" s="533" t="s">
        <v>2725</v>
      </c>
      <c r="H847" s="533">
        <v>846</v>
      </c>
      <c r="I847" s="533" t="s">
        <v>699</v>
      </c>
      <c r="J847" s="533" t="str">
        <f t="shared" si="512"/>
        <v>50 mm thick</v>
      </c>
      <c r="K847" s="248"/>
      <c r="L847" s="137" t="s">
        <v>702</v>
      </c>
      <c r="M847" s="104"/>
      <c r="N847" s="101"/>
      <c r="O847" s="843"/>
      <c r="P847" s="842"/>
      <c r="Q847" s="377"/>
      <c r="S847" s="248"/>
      <c r="T847" s="137"/>
      <c r="U847" s="104"/>
      <c r="V847" s="101"/>
      <c r="W847" s="843"/>
      <c r="X847" s="842"/>
    </row>
    <row r="848" spans="1:24" ht="15.75">
      <c r="A848" s="533" t="s">
        <v>2727</v>
      </c>
      <c r="B848" s="533">
        <v>23</v>
      </c>
      <c r="C848" s="533" t="s">
        <v>682</v>
      </c>
      <c r="D848" s="572" t="s">
        <v>2098</v>
      </c>
      <c r="E848" s="571" t="str">
        <f t="shared" si="506"/>
        <v xml:space="preserve"> HVAC PIPE INSULATION</v>
      </c>
      <c r="F848" s="533" t="str">
        <f t="shared" si="496"/>
        <v>ME</v>
      </c>
      <c r="G848" s="533" t="s">
        <v>2722</v>
      </c>
      <c r="H848" s="533">
        <v>847</v>
      </c>
      <c r="I848" s="533" t="str">
        <f t="shared" ref="I848:J850" si="513">I846</f>
        <v>Heating hot-water supply and return, concealed</v>
      </c>
      <c r="J848" s="533" t="str">
        <f t="shared" si="513"/>
        <v>Heating hot-water supply and return, on all pipes running in mechanical rooms or exposed to view with AL jacketing</v>
      </c>
      <c r="K848" s="248" t="s">
        <v>20</v>
      </c>
      <c r="L848" s="475" t="s">
        <v>557</v>
      </c>
      <c r="M848" s="644">
        <v>17</v>
      </c>
      <c r="N848" s="249" t="s">
        <v>95</v>
      </c>
      <c r="O848" s="843"/>
      <c r="P848" s="830"/>
      <c r="Q848" s="25">
        <f t="shared" ref="Q848:Q850" si="514">O848</f>
        <v>0</v>
      </c>
      <c r="R848" s="729">
        <f t="shared" ref="R848:R850" si="515">P848</f>
        <v>0</v>
      </c>
      <c r="S848" s="248"/>
      <c r="T848" s="248"/>
      <c r="U848" s="233"/>
      <c r="V848" s="249"/>
      <c r="W848" s="843"/>
      <c r="X848" s="830"/>
    </row>
    <row r="849" spans="1:24" ht="15.75">
      <c r="A849" s="533" t="s">
        <v>2727</v>
      </c>
      <c r="B849" s="533">
        <v>23</v>
      </c>
      <c r="C849" s="533" t="s">
        <v>682</v>
      </c>
      <c r="D849" s="572" t="s">
        <v>2098</v>
      </c>
      <c r="E849" s="571" t="str">
        <f t="shared" si="506"/>
        <v xml:space="preserve"> HVAC PIPE INSULATION</v>
      </c>
      <c r="F849" s="533" t="str">
        <f t="shared" si="496"/>
        <v>ME</v>
      </c>
      <c r="G849" s="533" t="s">
        <v>2722</v>
      </c>
      <c r="H849" s="533">
        <v>848</v>
      </c>
      <c r="I849" s="533" t="str">
        <f t="shared" si="513"/>
        <v>Heating hot-water supply and return, concealed</v>
      </c>
      <c r="J849" s="533" t="str">
        <f t="shared" si="513"/>
        <v>50 mm thick</v>
      </c>
      <c r="K849" s="248" t="s">
        <v>21</v>
      </c>
      <c r="L849" s="475" t="s">
        <v>559</v>
      </c>
      <c r="M849" s="644">
        <v>15</v>
      </c>
      <c r="N849" s="249" t="s">
        <v>95</v>
      </c>
      <c r="O849" s="838"/>
      <c r="P849" s="830"/>
      <c r="Q849" s="25">
        <f t="shared" si="514"/>
        <v>0</v>
      </c>
      <c r="R849" s="729">
        <f t="shared" si="515"/>
        <v>0</v>
      </c>
      <c r="S849" s="248"/>
      <c r="T849" s="248"/>
      <c r="U849" s="233"/>
      <c r="V849" s="249"/>
      <c r="W849" s="838"/>
      <c r="X849" s="830"/>
    </row>
    <row r="850" spans="1:24" ht="15.75">
      <c r="A850" s="533" t="s">
        <v>2727</v>
      </c>
      <c r="B850" s="533">
        <v>23</v>
      </c>
      <c r="C850" s="533" t="s">
        <v>682</v>
      </c>
      <c r="D850" s="572" t="s">
        <v>2098</v>
      </c>
      <c r="E850" s="571" t="str">
        <f t="shared" si="506"/>
        <v xml:space="preserve"> HVAC PIPE INSULATION</v>
      </c>
      <c r="F850" s="533" t="str">
        <f t="shared" si="496"/>
        <v>ME</v>
      </c>
      <c r="G850" s="533" t="s">
        <v>2722</v>
      </c>
      <c r="H850" s="533">
        <v>849</v>
      </c>
      <c r="I850" s="533" t="str">
        <f t="shared" si="513"/>
        <v>Heating hot-water supply and return, concealed</v>
      </c>
      <c r="J850" s="533" t="str">
        <f t="shared" si="513"/>
        <v>Heating hot-water supply and return, on all pipes running in mechanical rooms or exposed to view with AL jacketing</v>
      </c>
      <c r="K850" s="248" t="s">
        <v>45</v>
      </c>
      <c r="L850" s="475" t="s">
        <v>560</v>
      </c>
      <c r="M850" s="644">
        <v>50</v>
      </c>
      <c r="N850" s="249" t="s">
        <v>95</v>
      </c>
      <c r="O850" s="838"/>
      <c r="P850" s="830"/>
      <c r="Q850" s="25">
        <f t="shared" si="514"/>
        <v>0</v>
      </c>
      <c r="R850" s="729">
        <f t="shared" si="515"/>
        <v>0</v>
      </c>
      <c r="S850" s="248"/>
      <c r="T850" s="248"/>
      <c r="U850" s="233"/>
      <c r="V850" s="249"/>
      <c r="W850" s="838"/>
      <c r="X850" s="830"/>
    </row>
    <row r="851" spans="1:24" ht="15.75">
      <c r="A851" s="533" t="s">
        <v>2727</v>
      </c>
      <c r="B851" s="533">
        <v>23</v>
      </c>
      <c r="C851" s="533" t="s">
        <v>682</v>
      </c>
      <c r="D851" s="572" t="s">
        <v>2100</v>
      </c>
      <c r="E851" s="571" t="s">
        <v>1262</v>
      </c>
      <c r="F851" s="533" t="str">
        <f t="shared" si="496"/>
        <v>ME</v>
      </c>
      <c r="G851" s="533" t="s">
        <v>2725</v>
      </c>
      <c r="H851" s="533">
        <v>850</v>
      </c>
      <c r="I851" s="533" t="str">
        <f t="shared" ref="I851:I852" si="516">L851</f>
        <v>230900 - BUILDING MANAGEMENT SYSTEM (BMS), INSTRUMENTATION AND CONTROLS</v>
      </c>
      <c r="J851" s="533" t="str">
        <f t="shared" ref="J851:J852" si="517">L851</f>
        <v>230900 - BUILDING MANAGEMENT SYSTEM (BMS), INSTRUMENTATION AND CONTROLS</v>
      </c>
      <c r="K851" s="248"/>
      <c r="L851" s="248" t="s">
        <v>1123</v>
      </c>
      <c r="M851" s="250"/>
      <c r="N851" s="249"/>
      <c r="O851" s="836"/>
      <c r="P851" s="830"/>
      <c r="Q851" s="377"/>
      <c r="S851" s="248"/>
      <c r="T851" s="248"/>
      <c r="U851" s="250"/>
      <c r="V851" s="249"/>
      <c r="W851" s="836"/>
      <c r="X851" s="830"/>
    </row>
    <row r="852" spans="1:24" ht="15.75">
      <c r="A852" s="533" t="s">
        <v>2727</v>
      </c>
      <c r="B852" s="533">
        <v>23</v>
      </c>
      <c r="C852" s="533" t="s">
        <v>682</v>
      </c>
      <c r="D852" s="572" t="s">
        <v>2100</v>
      </c>
      <c r="E852" s="571" t="str">
        <f t="shared" ref="E852:E853" si="518">E851</f>
        <v xml:space="preserve"> BUILDING MANAGEMENT SYSTEM (BMS), INSTRUMENTATION AND CONTROLS</v>
      </c>
      <c r="F852" s="533" t="str">
        <f t="shared" si="496"/>
        <v>ME</v>
      </c>
      <c r="G852" s="533" t="s">
        <v>2725</v>
      </c>
      <c r="H852" s="533">
        <v>851</v>
      </c>
      <c r="I852" s="533" t="str">
        <f t="shared" si="516"/>
        <v>System complete as specified and as shown on drawings</v>
      </c>
      <c r="J852" s="533" t="str">
        <f t="shared" si="517"/>
        <v>System complete as specified and as shown on drawings</v>
      </c>
      <c r="K852" s="248"/>
      <c r="L852" s="248" t="s">
        <v>703</v>
      </c>
      <c r="M852" s="250"/>
      <c r="N852" s="249"/>
      <c r="O852" s="838"/>
      <c r="P852" s="830"/>
      <c r="Q852" s="377"/>
      <c r="S852" s="248"/>
      <c r="T852" s="248"/>
      <c r="U852" s="250"/>
      <c r="V852" s="249"/>
      <c r="W852" s="838"/>
      <c r="X852" s="830"/>
    </row>
    <row r="853" spans="1:24" ht="15.75">
      <c r="A853" s="533" t="s">
        <v>2727</v>
      </c>
      <c r="B853" s="533">
        <v>23</v>
      </c>
      <c r="C853" s="533" t="s">
        <v>682</v>
      </c>
      <c r="D853" s="572" t="s">
        <v>2100</v>
      </c>
      <c r="E853" s="571" t="str">
        <f t="shared" si="518"/>
        <v xml:space="preserve"> BUILDING MANAGEMENT SYSTEM (BMS), INSTRUMENTATION AND CONTROLS</v>
      </c>
      <c r="F853" s="533" t="str">
        <f t="shared" si="496"/>
        <v>ME</v>
      </c>
      <c r="G853" s="533" t="s">
        <v>2722</v>
      </c>
      <c r="H853" s="533">
        <v>852</v>
      </c>
      <c r="I853" s="533" t="str">
        <f>I851</f>
        <v>230900 - BUILDING MANAGEMENT SYSTEM (BMS), INSTRUMENTATION AND CONTROLS</v>
      </c>
      <c r="J853" s="533" t="str">
        <f>J851</f>
        <v>230900 - BUILDING MANAGEMENT SYSTEM (BMS), INSTRUMENTATION AND CONTROLS</v>
      </c>
      <c r="K853" s="248" t="s">
        <v>13</v>
      </c>
      <c r="L853" s="248" t="s">
        <v>704</v>
      </c>
      <c r="M853" s="233">
        <v>1</v>
      </c>
      <c r="N853" s="249" t="s">
        <v>2</v>
      </c>
      <c r="O853" s="838"/>
      <c r="P853" s="830"/>
      <c r="Q853" s="25">
        <f>O853</f>
        <v>0</v>
      </c>
      <c r="R853" s="729">
        <f>P853</f>
        <v>0</v>
      </c>
      <c r="S853" s="248"/>
      <c r="T853" s="248"/>
      <c r="U853" s="233"/>
      <c r="V853" s="249"/>
      <c r="W853" s="838"/>
      <c r="X853" s="830"/>
    </row>
    <row r="854" spans="1:24" ht="15.75">
      <c r="A854" s="533" t="s">
        <v>2727</v>
      </c>
      <c r="B854" s="533">
        <v>23</v>
      </c>
      <c r="C854" s="533" t="s">
        <v>682</v>
      </c>
      <c r="D854" s="572" t="s">
        <v>2104</v>
      </c>
      <c r="E854" s="571" t="s">
        <v>1263</v>
      </c>
      <c r="F854" s="533" t="str">
        <f t="shared" si="496"/>
        <v>ME</v>
      </c>
      <c r="G854" s="533" t="s">
        <v>2725</v>
      </c>
      <c r="H854" s="533">
        <v>853</v>
      </c>
      <c r="I854" s="533" t="str">
        <f t="shared" ref="I854:I855" si="519">L854</f>
        <v>231113 - FACILITY FUEL OIL PIPING</v>
      </c>
      <c r="J854" s="533" t="str">
        <f t="shared" ref="J854:J855" si="520">L854</f>
        <v>231113 - FACILITY FUEL OIL PIPING</v>
      </c>
      <c r="K854" s="137"/>
      <c r="L854" s="137" t="s">
        <v>705</v>
      </c>
      <c r="M854" s="104"/>
      <c r="N854" s="101"/>
      <c r="O854" s="830"/>
      <c r="P854" s="830"/>
      <c r="Q854" s="377"/>
      <c r="S854" s="137"/>
      <c r="T854" s="137"/>
      <c r="U854" s="104"/>
      <c r="V854" s="101"/>
      <c r="W854" s="830"/>
      <c r="X854" s="830"/>
    </row>
    <row r="855" spans="1:24" ht="15.75">
      <c r="A855" s="533" t="s">
        <v>2727</v>
      </c>
      <c r="B855" s="533">
        <v>23</v>
      </c>
      <c r="C855" s="533" t="s">
        <v>682</v>
      </c>
      <c r="D855" s="572" t="s">
        <v>2104</v>
      </c>
      <c r="E855" s="571" t="str">
        <f t="shared" ref="E855:E867" si="521">E854</f>
        <v xml:space="preserve"> FACILITY FUEL OIL PIPING</v>
      </c>
      <c r="F855" s="533" t="str">
        <f t="shared" si="496"/>
        <v>ME</v>
      </c>
      <c r="G855" s="533" t="s">
        <v>2725</v>
      </c>
      <c r="H855" s="533">
        <v>854</v>
      </c>
      <c r="I855" s="533" t="str">
        <f t="shared" si="519"/>
        <v>Black steel pipes and fittings</v>
      </c>
      <c r="J855" s="533" t="str">
        <f t="shared" si="520"/>
        <v>Black steel pipes and fittings</v>
      </c>
      <c r="K855" s="137"/>
      <c r="L855" s="137" t="s">
        <v>706</v>
      </c>
      <c r="M855" s="104"/>
      <c r="N855" s="101"/>
      <c r="O855" s="830"/>
      <c r="P855" s="830"/>
      <c r="Q855" s="377"/>
      <c r="S855" s="137"/>
      <c r="T855" s="137"/>
      <c r="U855" s="104"/>
      <c r="V855" s="101"/>
      <c r="W855" s="830"/>
      <c r="X855" s="830"/>
    </row>
    <row r="856" spans="1:24" ht="16.5" thickBot="1">
      <c r="A856" s="533" t="s">
        <v>2727</v>
      </c>
      <c r="B856" s="533">
        <v>23</v>
      </c>
      <c r="C856" s="533" t="s">
        <v>682</v>
      </c>
      <c r="D856" s="572" t="s">
        <v>2104</v>
      </c>
      <c r="E856" s="571" t="str">
        <f t="shared" si="521"/>
        <v xml:space="preserve"> FACILITY FUEL OIL PIPING</v>
      </c>
      <c r="F856" s="533" t="str">
        <f t="shared" si="496"/>
        <v>ME</v>
      </c>
      <c r="G856" s="533" t="s">
        <v>2722</v>
      </c>
      <c r="H856" s="533">
        <v>855</v>
      </c>
      <c r="I856" s="533" t="str">
        <f t="shared" ref="I856:J857" si="522">I854</f>
        <v>231113 - FACILITY FUEL OIL PIPING</v>
      </c>
      <c r="J856" s="533" t="str">
        <f t="shared" si="522"/>
        <v>231113 - FACILITY FUEL OIL PIPING</v>
      </c>
      <c r="K856" s="248" t="s">
        <v>15</v>
      </c>
      <c r="L856" s="248" t="s">
        <v>593</v>
      </c>
      <c r="M856" s="233">
        <v>11</v>
      </c>
      <c r="N856" s="249" t="s">
        <v>95</v>
      </c>
      <c r="O856" s="838"/>
      <c r="P856" s="830"/>
      <c r="Q856" s="25">
        <f t="shared" ref="Q856:Q857" si="523">O856</f>
        <v>0</v>
      </c>
      <c r="R856" s="729">
        <f t="shared" ref="R856:R857" si="524">P856</f>
        <v>0</v>
      </c>
      <c r="S856" s="248"/>
      <c r="T856" s="248"/>
      <c r="U856" s="233"/>
      <c r="V856" s="249"/>
      <c r="W856" s="838"/>
      <c r="X856" s="830"/>
    </row>
    <row r="857" spans="1:24" ht="16.5" thickBot="1">
      <c r="A857" s="533" t="s">
        <v>2727</v>
      </c>
      <c r="B857" s="533">
        <v>23</v>
      </c>
      <c r="C857" s="533" t="s">
        <v>682</v>
      </c>
      <c r="D857" s="572" t="s">
        <v>2104</v>
      </c>
      <c r="E857" s="571" t="str">
        <f t="shared" si="521"/>
        <v xml:space="preserve"> FACILITY FUEL OIL PIPING</v>
      </c>
      <c r="F857" s="533" t="str">
        <f t="shared" si="496"/>
        <v>ME</v>
      </c>
      <c r="G857" s="533" t="s">
        <v>2722</v>
      </c>
      <c r="H857" s="533">
        <v>856</v>
      </c>
      <c r="I857" s="533" t="str">
        <f t="shared" si="522"/>
        <v>Black steel pipes and fittings</v>
      </c>
      <c r="J857" s="533" t="str">
        <f t="shared" si="522"/>
        <v>Black steel pipes and fittings</v>
      </c>
      <c r="K857" s="137" t="s">
        <v>13</v>
      </c>
      <c r="L857" s="137" t="s">
        <v>594</v>
      </c>
      <c r="M857" s="106">
        <v>8</v>
      </c>
      <c r="N857" s="247" t="s">
        <v>95</v>
      </c>
      <c r="O857" s="838">
        <v>16.8</v>
      </c>
      <c r="P857" s="748">
        <f>O857*M857</f>
        <v>134.4</v>
      </c>
      <c r="Q857" s="25">
        <f t="shared" si="523"/>
        <v>16.8</v>
      </c>
      <c r="R857" s="729">
        <f t="shared" si="524"/>
        <v>134.4</v>
      </c>
      <c r="S857" s="137"/>
      <c r="T857" s="137"/>
      <c r="U857" s="106"/>
      <c r="V857" s="247"/>
      <c r="W857" s="838"/>
      <c r="X857" s="748"/>
    </row>
    <row r="858" spans="1:24" ht="15.75">
      <c r="A858" s="533" t="s">
        <v>2727</v>
      </c>
      <c r="B858" s="533">
        <v>23</v>
      </c>
      <c r="C858" s="533" t="s">
        <v>682</v>
      </c>
      <c r="D858" s="572" t="s">
        <v>2104</v>
      </c>
      <c r="E858" s="571" t="str">
        <f t="shared" si="521"/>
        <v xml:space="preserve"> FACILITY FUEL OIL PIPING</v>
      </c>
      <c r="F858" s="533" t="str">
        <f t="shared" si="496"/>
        <v>ME</v>
      </c>
      <c r="G858" s="533" t="s">
        <v>2725</v>
      </c>
      <c r="H858" s="533">
        <v>857</v>
      </c>
      <c r="I858" s="533" t="str">
        <f t="shared" ref="I858:I859" si="525">L858</f>
        <v>Valves</v>
      </c>
      <c r="J858" s="533" t="str">
        <f t="shared" ref="J858:J859" si="526">L858</f>
        <v>Valves</v>
      </c>
      <c r="K858" s="137"/>
      <c r="L858" s="137" t="s">
        <v>563</v>
      </c>
      <c r="M858" s="104"/>
      <c r="N858" s="98"/>
      <c r="O858" s="830"/>
      <c r="P858" s="830"/>
      <c r="Q858" s="377"/>
      <c r="S858" s="137"/>
      <c r="T858" s="137"/>
      <c r="U858" s="104"/>
      <c r="V858" s="98"/>
      <c r="W858" s="830"/>
      <c r="X858" s="830"/>
    </row>
    <row r="859" spans="1:24" ht="15.75">
      <c r="A859" s="533" t="s">
        <v>2727</v>
      </c>
      <c r="B859" s="533">
        <v>23</v>
      </c>
      <c r="C859" s="533" t="s">
        <v>682</v>
      </c>
      <c r="D859" s="572" t="s">
        <v>2104</v>
      </c>
      <c r="E859" s="571" t="str">
        <f t="shared" si="521"/>
        <v xml:space="preserve"> FACILITY FUEL OIL PIPING</v>
      </c>
      <c r="F859" s="533" t="str">
        <f t="shared" si="496"/>
        <v>ME</v>
      </c>
      <c r="G859" s="533" t="s">
        <v>2725</v>
      </c>
      <c r="H859" s="533">
        <v>858</v>
      </c>
      <c r="I859" s="533" t="str">
        <f t="shared" si="525"/>
        <v>Gate valves</v>
      </c>
      <c r="J859" s="533" t="str">
        <f t="shared" si="526"/>
        <v>Gate valves</v>
      </c>
      <c r="K859" s="137"/>
      <c r="L859" s="137" t="s">
        <v>564</v>
      </c>
      <c r="M859" s="104"/>
      <c r="N859" s="98"/>
      <c r="O859" s="830"/>
      <c r="P859" s="830"/>
      <c r="Q859" s="377"/>
      <c r="S859" s="137"/>
      <c r="T859" s="137"/>
      <c r="U859" s="104"/>
      <c r="V859" s="98"/>
      <c r="W859" s="830"/>
      <c r="X859" s="830"/>
    </row>
    <row r="860" spans="1:24" ht="15.75">
      <c r="A860" s="533" t="s">
        <v>2727</v>
      </c>
      <c r="B860" s="533">
        <v>23</v>
      </c>
      <c r="C860" s="533" t="s">
        <v>682</v>
      </c>
      <c r="D860" s="572" t="s">
        <v>2104</v>
      </c>
      <c r="E860" s="571" t="str">
        <f t="shared" si="521"/>
        <v xml:space="preserve"> FACILITY FUEL OIL PIPING</v>
      </c>
      <c r="F860" s="533" t="str">
        <f t="shared" si="496"/>
        <v>ME</v>
      </c>
      <c r="G860" s="533" t="s">
        <v>2722</v>
      </c>
      <c r="H860" s="533">
        <v>859</v>
      </c>
      <c r="I860" s="533" t="str">
        <f>I858</f>
        <v>Valves</v>
      </c>
      <c r="J860" s="533" t="str">
        <f>J858</f>
        <v>Valves</v>
      </c>
      <c r="K860" s="137" t="s">
        <v>15</v>
      </c>
      <c r="L860" s="137" t="s">
        <v>594</v>
      </c>
      <c r="M860" s="106">
        <v>1</v>
      </c>
      <c r="N860" s="101" t="s">
        <v>2</v>
      </c>
      <c r="O860" s="830"/>
      <c r="P860" s="830"/>
      <c r="Q860" s="25">
        <f>O860</f>
        <v>0</v>
      </c>
      <c r="R860" s="729">
        <f>P860</f>
        <v>0</v>
      </c>
      <c r="S860" s="137"/>
      <c r="T860" s="137"/>
      <c r="U860" s="106"/>
      <c r="V860" s="101"/>
      <c r="W860" s="830"/>
      <c r="X860" s="830"/>
    </row>
    <row r="861" spans="1:24" ht="15.75">
      <c r="A861" s="533" t="s">
        <v>2727</v>
      </c>
      <c r="B861" s="533">
        <v>23</v>
      </c>
      <c r="C861" s="533" t="s">
        <v>682</v>
      </c>
      <c r="D861" s="572" t="s">
        <v>2104</v>
      </c>
      <c r="E861" s="571" t="str">
        <f t="shared" si="521"/>
        <v xml:space="preserve"> FACILITY FUEL OIL PIPING</v>
      </c>
      <c r="F861" s="533" t="str">
        <f t="shared" si="496"/>
        <v>ME</v>
      </c>
      <c r="G861" s="533" t="s">
        <v>2725</v>
      </c>
      <c r="H861" s="533">
        <v>860</v>
      </c>
      <c r="I861" s="533" t="str">
        <f>L861</f>
        <v>Check valves</v>
      </c>
      <c r="J861" s="533" t="str">
        <f>L861</f>
        <v>Check valves</v>
      </c>
      <c r="K861" s="645"/>
      <c r="L861" s="645" t="s">
        <v>569</v>
      </c>
      <c r="M861" s="646"/>
      <c r="N861" s="645"/>
      <c r="O861" s="830"/>
      <c r="P861" s="830"/>
      <c r="Q861" s="377"/>
      <c r="S861" s="645"/>
      <c r="T861" s="645"/>
      <c r="U861" s="646"/>
      <c r="V861" s="645"/>
      <c r="W861" s="830"/>
      <c r="X861" s="830"/>
    </row>
    <row r="862" spans="1:24" ht="15.75">
      <c r="A862" s="533" t="s">
        <v>2727</v>
      </c>
      <c r="B862" s="533">
        <v>23</v>
      </c>
      <c r="C862" s="533" t="s">
        <v>682</v>
      </c>
      <c r="D862" s="572" t="s">
        <v>2104</v>
      </c>
      <c r="E862" s="571" t="str">
        <f t="shared" si="521"/>
        <v xml:space="preserve"> FACILITY FUEL OIL PIPING</v>
      </c>
      <c r="F862" s="533" t="str">
        <f t="shared" si="496"/>
        <v>ME</v>
      </c>
      <c r="G862" s="533" t="s">
        <v>2722</v>
      </c>
      <c r="H862" s="533">
        <v>861</v>
      </c>
      <c r="I862" s="533" t="str">
        <f>I860</f>
        <v>Valves</v>
      </c>
      <c r="J862" s="533" t="str">
        <f>J860</f>
        <v>Valves</v>
      </c>
      <c r="K862" s="645" t="s">
        <v>17</v>
      </c>
      <c r="L862" s="645" t="s">
        <v>594</v>
      </c>
      <c r="M862" s="180">
        <v>1</v>
      </c>
      <c r="N862" s="645" t="s">
        <v>2</v>
      </c>
      <c r="O862" s="830"/>
      <c r="P862" s="830"/>
      <c r="Q862" s="25">
        <f>O862</f>
        <v>0</v>
      </c>
      <c r="R862" s="729">
        <f>P862</f>
        <v>0</v>
      </c>
      <c r="S862" s="645"/>
      <c r="T862" s="645"/>
      <c r="U862" s="180"/>
      <c r="V862" s="645"/>
      <c r="W862" s="830"/>
      <c r="X862" s="830"/>
    </row>
    <row r="863" spans="1:24" ht="15.75">
      <c r="A863" s="533" t="s">
        <v>2727</v>
      </c>
      <c r="B863" s="533">
        <v>23</v>
      </c>
      <c r="C863" s="533" t="s">
        <v>682</v>
      </c>
      <c r="D863" s="572" t="s">
        <v>2104</v>
      </c>
      <c r="E863" s="571" t="str">
        <f t="shared" si="521"/>
        <v xml:space="preserve"> FACILITY FUEL OIL PIPING</v>
      </c>
      <c r="F863" s="533" t="str">
        <f t="shared" si="496"/>
        <v>ME</v>
      </c>
      <c r="G863" s="533" t="s">
        <v>2725</v>
      </c>
      <c r="H863" s="533">
        <v>862</v>
      </c>
      <c r="I863" s="533" t="str">
        <f>L863</f>
        <v>Fuel oil storage tanks</v>
      </c>
      <c r="J863" s="533" t="str">
        <f>L863</f>
        <v>Fuel oil storage tanks</v>
      </c>
      <c r="K863" s="137"/>
      <c r="L863" s="137" t="s">
        <v>707</v>
      </c>
      <c r="M863" s="104"/>
      <c r="N863" s="101"/>
      <c r="O863" s="830"/>
      <c r="P863" s="830"/>
      <c r="Q863" s="377"/>
      <c r="S863" s="137"/>
      <c r="T863" s="137"/>
      <c r="U863" s="104"/>
      <c r="V863" s="101"/>
      <c r="W863" s="830"/>
      <c r="X863" s="830"/>
    </row>
    <row r="864" spans="1:24" ht="15.75">
      <c r="A864" s="533" t="s">
        <v>2727</v>
      </c>
      <c r="B864" s="533">
        <v>23</v>
      </c>
      <c r="C864" s="533" t="s">
        <v>682</v>
      </c>
      <c r="D864" s="572" t="s">
        <v>2104</v>
      </c>
      <c r="E864" s="571" t="str">
        <f t="shared" si="521"/>
        <v xml:space="preserve"> FACILITY FUEL OIL PIPING</v>
      </c>
      <c r="F864" s="533" t="str">
        <f t="shared" si="496"/>
        <v>ME</v>
      </c>
      <c r="G864" s="533" t="s">
        <v>2722</v>
      </c>
      <c r="H864" s="533">
        <v>863</v>
      </c>
      <c r="I864" s="533" t="str">
        <f t="shared" ref="I864:J865" si="527">I862</f>
        <v>Valves</v>
      </c>
      <c r="J864" s="533" t="str">
        <f t="shared" si="527"/>
        <v>Valves</v>
      </c>
      <c r="K864" s="248" t="s">
        <v>21</v>
      </c>
      <c r="L864" s="248" t="s">
        <v>708</v>
      </c>
      <c r="M864" s="233">
        <v>3</v>
      </c>
      <c r="N864" s="249" t="s">
        <v>39</v>
      </c>
      <c r="O864" s="838"/>
      <c r="P864" s="830"/>
      <c r="Q864" s="25">
        <f t="shared" ref="Q864:Q865" si="528">O864</f>
        <v>0</v>
      </c>
      <c r="R864" s="729">
        <f t="shared" ref="R864:R865" si="529">P864</f>
        <v>0</v>
      </c>
      <c r="S864" s="248"/>
      <c r="T864" s="248"/>
      <c r="U864" s="233"/>
      <c r="V864" s="249"/>
      <c r="W864" s="838"/>
      <c r="X864" s="830"/>
    </row>
    <row r="865" spans="1:24" ht="15.75">
      <c r="A865" s="533" t="s">
        <v>2727</v>
      </c>
      <c r="B865" s="533">
        <v>23</v>
      </c>
      <c r="C865" s="533" t="s">
        <v>682</v>
      </c>
      <c r="D865" s="572" t="s">
        <v>2104</v>
      </c>
      <c r="E865" s="571" t="str">
        <f t="shared" si="521"/>
        <v xml:space="preserve"> FACILITY FUEL OIL PIPING</v>
      </c>
      <c r="F865" s="533" t="str">
        <f t="shared" si="496"/>
        <v>ME</v>
      </c>
      <c r="G865" s="533" t="s">
        <v>2722</v>
      </c>
      <c r="H865" s="533">
        <v>864</v>
      </c>
      <c r="I865" s="533" t="str">
        <f t="shared" si="527"/>
        <v>Fuel oil storage tanks</v>
      </c>
      <c r="J865" s="533" t="str">
        <f t="shared" si="527"/>
        <v>Fuel oil storage tanks</v>
      </c>
      <c r="K865" s="137" t="s">
        <v>19</v>
      </c>
      <c r="L865" s="137" t="s">
        <v>709</v>
      </c>
      <c r="M865" s="106">
        <v>2</v>
      </c>
      <c r="N865" s="101" t="s">
        <v>39</v>
      </c>
      <c r="O865" s="838">
        <v>1000</v>
      </c>
      <c r="P865" s="748">
        <f>O865*M865</f>
        <v>2000</v>
      </c>
      <c r="Q865" s="25">
        <f t="shared" si="528"/>
        <v>1000</v>
      </c>
      <c r="R865" s="729">
        <f t="shared" si="529"/>
        <v>2000</v>
      </c>
      <c r="S865" s="137"/>
      <c r="T865" s="137"/>
      <c r="U865" s="106"/>
      <c r="V865" s="101"/>
      <c r="W865" s="838"/>
      <c r="X865" s="748"/>
    </row>
    <row r="866" spans="1:24" ht="16.5" thickBot="1">
      <c r="A866" s="533" t="s">
        <v>2727</v>
      </c>
      <c r="B866" s="533">
        <v>23</v>
      </c>
      <c r="C866" s="533" t="s">
        <v>682</v>
      </c>
      <c r="D866" s="572" t="s">
        <v>2104</v>
      </c>
      <c r="E866" s="571" t="str">
        <f t="shared" si="521"/>
        <v xml:space="preserve"> FACILITY FUEL OIL PIPING</v>
      </c>
      <c r="F866" s="533" t="str">
        <f t="shared" si="496"/>
        <v>ME</v>
      </c>
      <c r="G866" s="533" t="s">
        <v>2725</v>
      </c>
      <c r="H866" s="533">
        <v>865</v>
      </c>
      <c r="I866" s="533" t="str">
        <f>L866</f>
        <v>Strainer</v>
      </c>
      <c r="J866" s="533" t="str">
        <f>L866</f>
        <v>Strainer</v>
      </c>
      <c r="K866" s="137"/>
      <c r="L866" s="137" t="s">
        <v>710</v>
      </c>
      <c r="M866" s="104"/>
      <c r="N866" s="101"/>
      <c r="O866" s="838"/>
      <c r="P866" s="830"/>
      <c r="Q866" s="377"/>
      <c r="S866" s="137"/>
      <c r="T866" s="137"/>
      <c r="U866" s="104"/>
      <c r="V866" s="101"/>
      <c r="W866" s="838"/>
      <c r="X866" s="830"/>
    </row>
    <row r="867" spans="1:24" ht="16.5" thickBot="1">
      <c r="A867" s="533" t="s">
        <v>2727</v>
      </c>
      <c r="B867" s="533">
        <v>23</v>
      </c>
      <c r="C867" s="533" t="s">
        <v>682</v>
      </c>
      <c r="D867" s="572" t="s">
        <v>2104</v>
      </c>
      <c r="E867" s="571" t="str">
        <f t="shared" si="521"/>
        <v xml:space="preserve"> FACILITY FUEL OIL PIPING</v>
      </c>
      <c r="F867" s="533" t="str">
        <f t="shared" si="496"/>
        <v>ME</v>
      </c>
      <c r="G867" s="533" t="s">
        <v>2722</v>
      </c>
      <c r="H867" s="533">
        <v>866</v>
      </c>
      <c r="I867" s="533" t="str">
        <f>I865</f>
        <v>Fuel oil storage tanks</v>
      </c>
      <c r="J867" s="533" t="str">
        <f>J865</f>
        <v>Fuel oil storage tanks</v>
      </c>
      <c r="K867" s="137" t="s">
        <v>20</v>
      </c>
      <c r="L867" s="137" t="s">
        <v>594</v>
      </c>
      <c r="M867" s="106">
        <v>1</v>
      </c>
      <c r="N867" s="247" t="s">
        <v>39</v>
      </c>
      <c r="O867" s="838">
        <v>31.3</v>
      </c>
      <c r="P867" s="748">
        <f>O867*M867</f>
        <v>31.3</v>
      </c>
      <c r="Q867" s="25">
        <f>O867</f>
        <v>31.3</v>
      </c>
      <c r="R867" s="729">
        <f>P867</f>
        <v>31.3</v>
      </c>
      <c r="S867" s="137"/>
      <c r="T867" s="137"/>
      <c r="U867" s="106"/>
      <c r="V867" s="247"/>
      <c r="W867" s="838"/>
      <c r="X867" s="748"/>
    </row>
    <row r="868" spans="1:24" ht="15.75">
      <c r="A868" s="533" t="s">
        <v>2727</v>
      </c>
      <c r="B868" s="533">
        <v>23</v>
      </c>
      <c r="C868" s="533" t="s">
        <v>682</v>
      </c>
      <c r="D868" s="572" t="s">
        <v>2110</v>
      </c>
      <c r="E868" s="571" t="s">
        <v>1264</v>
      </c>
      <c r="F868" s="533" t="str">
        <f t="shared" si="496"/>
        <v>ME</v>
      </c>
      <c r="G868" s="533" t="s">
        <v>2725</v>
      </c>
      <c r="H868" s="533">
        <v>867</v>
      </c>
      <c r="I868" s="533" t="str">
        <f t="shared" ref="I868:I869" si="530">L868</f>
        <v>231126 - FACILITY LIQUEFIED PETROLIUM GAS PIPING</v>
      </c>
      <c r="J868" s="533" t="str">
        <f t="shared" ref="J868:J870" si="531">L868</f>
        <v>231126 - FACILITY LIQUEFIED PETROLIUM GAS PIPING</v>
      </c>
      <c r="K868" s="248"/>
      <c r="L868" s="248" t="s">
        <v>711</v>
      </c>
      <c r="M868" s="250"/>
      <c r="N868" s="249"/>
      <c r="O868" s="830"/>
      <c r="P868" s="830"/>
      <c r="Q868" s="377"/>
      <c r="S868" s="248"/>
      <c r="T868" s="248"/>
      <c r="U868" s="250"/>
      <c r="V868" s="249"/>
      <c r="W868" s="830"/>
      <c r="X868" s="830"/>
    </row>
    <row r="869" spans="1:24" ht="15.75">
      <c r="A869" s="533" t="s">
        <v>2727</v>
      </c>
      <c r="B869" s="533">
        <v>23</v>
      </c>
      <c r="C869" s="533" t="s">
        <v>682</v>
      </c>
      <c r="D869" s="572" t="s">
        <v>2110</v>
      </c>
      <c r="E869" s="571" t="str">
        <f t="shared" ref="E869:E882" si="532">E868</f>
        <v xml:space="preserve"> FACILITY LIQUEFIED PETROLIUM GAS PIPING</v>
      </c>
      <c r="F869" s="533" t="str">
        <f t="shared" si="496"/>
        <v>ME</v>
      </c>
      <c r="G869" s="533" t="s">
        <v>2725</v>
      </c>
      <c r="H869" s="533">
        <v>868</v>
      </c>
      <c r="I869" s="533" t="str">
        <f t="shared" si="530"/>
        <v>Aboveground pipes and fittings</v>
      </c>
      <c r="J869" s="533" t="s">
        <v>706</v>
      </c>
      <c r="K869" s="248"/>
      <c r="L869" s="248" t="s">
        <v>712</v>
      </c>
      <c r="M869" s="250"/>
      <c r="N869" s="249"/>
      <c r="O869" s="830"/>
      <c r="P869" s="830"/>
      <c r="Q869" s="377"/>
      <c r="S869" s="248"/>
      <c r="T869" s="248"/>
      <c r="U869" s="250"/>
      <c r="V869" s="249"/>
      <c r="W869" s="830"/>
      <c r="X869" s="830"/>
    </row>
    <row r="870" spans="1:24" ht="15.75">
      <c r="A870" s="533" t="s">
        <v>2727</v>
      </c>
      <c r="B870" s="533">
        <v>23</v>
      </c>
      <c r="C870" s="533" t="s">
        <v>682</v>
      </c>
      <c r="D870" s="572" t="s">
        <v>2110</v>
      </c>
      <c r="E870" s="571" t="str">
        <f t="shared" si="532"/>
        <v xml:space="preserve"> FACILITY LIQUEFIED PETROLIUM GAS PIPING</v>
      </c>
      <c r="F870" s="533" t="str">
        <f t="shared" si="496"/>
        <v>ME</v>
      </c>
      <c r="G870" s="533" t="s">
        <v>2725</v>
      </c>
      <c r="H870" s="533">
        <v>869</v>
      </c>
      <c r="I870" s="533" t="s">
        <v>712</v>
      </c>
      <c r="J870" s="533" t="str">
        <f t="shared" si="531"/>
        <v>Black steel pipes and fittings</v>
      </c>
      <c r="K870" s="248"/>
      <c r="L870" s="248" t="s">
        <v>706</v>
      </c>
      <c r="M870" s="250"/>
      <c r="N870" s="249"/>
      <c r="O870" s="830"/>
      <c r="P870" s="830"/>
      <c r="Q870" s="377"/>
      <c r="S870" s="248"/>
      <c r="T870" s="248"/>
      <c r="U870" s="250"/>
      <c r="V870" s="249"/>
      <c r="W870" s="830"/>
      <c r="X870" s="830"/>
    </row>
    <row r="871" spans="1:24" ht="15.75">
      <c r="A871" s="533" t="s">
        <v>2727</v>
      </c>
      <c r="B871" s="533">
        <v>23</v>
      </c>
      <c r="C871" s="533" t="s">
        <v>682</v>
      </c>
      <c r="D871" s="572" t="s">
        <v>2110</v>
      </c>
      <c r="E871" s="571" t="str">
        <f t="shared" si="532"/>
        <v xml:space="preserve"> FACILITY LIQUEFIED PETROLIUM GAS PIPING</v>
      </c>
      <c r="F871" s="533" t="str">
        <f t="shared" si="496"/>
        <v>ME</v>
      </c>
      <c r="G871" s="533" t="s">
        <v>2722</v>
      </c>
      <c r="H871" s="533">
        <v>870</v>
      </c>
      <c r="I871" s="533" t="str">
        <f>I869</f>
        <v>Aboveground pipes and fittings</v>
      </c>
      <c r="J871" s="533" t="str">
        <f>J869</f>
        <v>Black steel pipes and fittings</v>
      </c>
      <c r="K871" s="248" t="s">
        <v>13</v>
      </c>
      <c r="L871" s="248" t="s">
        <v>556</v>
      </c>
      <c r="M871" s="233">
        <v>30</v>
      </c>
      <c r="N871" s="249" t="s">
        <v>95</v>
      </c>
      <c r="O871" s="838"/>
      <c r="P871" s="830"/>
      <c r="Q871" s="25">
        <f>O871</f>
        <v>0</v>
      </c>
      <c r="R871" s="729">
        <f>P871</f>
        <v>0</v>
      </c>
      <c r="S871" s="248"/>
      <c r="T871" s="248"/>
      <c r="U871" s="233"/>
      <c r="V871" s="249"/>
      <c r="W871" s="838"/>
      <c r="X871" s="830"/>
    </row>
    <row r="872" spans="1:24" ht="15.75">
      <c r="A872" s="533" t="s">
        <v>2727</v>
      </c>
      <c r="B872" s="533">
        <v>23</v>
      </c>
      <c r="C872" s="533" t="s">
        <v>682</v>
      </c>
      <c r="D872" s="572" t="s">
        <v>2110</v>
      </c>
      <c r="E872" s="571" t="str">
        <f t="shared" si="532"/>
        <v xml:space="preserve"> FACILITY LIQUEFIED PETROLIUM GAS PIPING</v>
      </c>
      <c r="F872" s="533" t="str">
        <f t="shared" si="496"/>
        <v>ME</v>
      </c>
      <c r="G872" s="533" t="s">
        <v>2725</v>
      </c>
      <c r="H872" s="533">
        <v>871</v>
      </c>
      <c r="I872" s="533" t="str">
        <f>L872</f>
        <v>Copper pipes running under tiles</v>
      </c>
      <c r="J872" s="533" t="str">
        <f>L872</f>
        <v>Copper pipes running under tiles</v>
      </c>
      <c r="K872" s="248"/>
      <c r="L872" s="248" t="s">
        <v>713</v>
      </c>
      <c r="M872" s="250"/>
      <c r="N872" s="249"/>
      <c r="O872" s="838"/>
      <c r="P872" s="830"/>
      <c r="Q872" s="377"/>
      <c r="S872" s="248"/>
      <c r="T872" s="248"/>
      <c r="U872" s="250"/>
      <c r="V872" s="249"/>
      <c r="W872" s="838"/>
      <c r="X872" s="830"/>
    </row>
    <row r="873" spans="1:24" ht="15.75">
      <c r="A873" s="533" t="s">
        <v>2727</v>
      </c>
      <c r="B873" s="533">
        <v>23</v>
      </c>
      <c r="C873" s="533" t="s">
        <v>682</v>
      </c>
      <c r="D873" s="572" t="s">
        <v>2110</v>
      </c>
      <c r="E873" s="571" t="str">
        <f t="shared" si="532"/>
        <v xml:space="preserve"> FACILITY LIQUEFIED PETROLIUM GAS PIPING</v>
      </c>
      <c r="F873" s="533" t="str">
        <f t="shared" si="496"/>
        <v>ME</v>
      </c>
      <c r="G873" s="533" t="s">
        <v>2722</v>
      </c>
      <c r="H873" s="533">
        <v>872</v>
      </c>
      <c r="I873" s="533" t="str">
        <f t="shared" ref="I873:J875" si="533">I871</f>
        <v>Aboveground pipes and fittings</v>
      </c>
      <c r="J873" s="533" t="str">
        <f t="shared" si="533"/>
        <v>Black steel pipes and fittings</v>
      </c>
      <c r="K873" s="248" t="s">
        <v>15</v>
      </c>
      <c r="L873" s="248" t="s">
        <v>714</v>
      </c>
      <c r="M873" s="233">
        <v>25</v>
      </c>
      <c r="N873" s="249" t="s">
        <v>95</v>
      </c>
      <c r="O873" s="838"/>
      <c r="P873" s="830"/>
      <c r="Q873" s="25">
        <f t="shared" ref="Q873:Q875" si="534">O873</f>
        <v>0</v>
      </c>
      <c r="R873" s="729">
        <f t="shared" ref="R873:R875" si="535">P873</f>
        <v>0</v>
      </c>
      <c r="S873" s="248"/>
      <c r="T873" s="248"/>
      <c r="U873" s="233"/>
      <c r="V873" s="249"/>
      <c r="W873" s="838"/>
      <c r="X873" s="830"/>
    </row>
    <row r="874" spans="1:24" ht="15.75">
      <c r="A874" s="533" t="s">
        <v>2727</v>
      </c>
      <c r="B874" s="533">
        <v>23</v>
      </c>
      <c r="C874" s="533" t="s">
        <v>682</v>
      </c>
      <c r="D874" s="572" t="s">
        <v>2110</v>
      </c>
      <c r="E874" s="571" t="str">
        <f t="shared" si="532"/>
        <v xml:space="preserve"> FACILITY LIQUEFIED PETROLIUM GAS PIPING</v>
      </c>
      <c r="F874" s="533" t="str">
        <f t="shared" si="496"/>
        <v>ME</v>
      </c>
      <c r="G874" s="533" t="s">
        <v>2722</v>
      </c>
      <c r="H874" s="533">
        <v>873</v>
      </c>
      <c r="I874" s="533" t="str">
        <f t="shared" si="533"/>
        <v>Copper pipes running under tiles</v>
      </c>
      <c r="J874" s="533" t="str">
        <f t="shared" si="533"/>
        <v>Copper pipes running under tiles</v>
      </c>
      <c r="K874" s="248" t="s">
        <v>17</v>
      </c>
      <c r="L874" s="248" t="s">
        <v>715</v>
      </c>
      <c r="M874" s="233">
        <v>5</v>
      </c>
      <c r="N874" s="249" t="s">
        <v>95</v>
      </c>
      <c r="O874" s="838"/>
      <c r="P874" s="830"/>
      <c r="Q874" s="25">
        <f t="shared" si="534"/>
        <v>0</v>
      </c>
      <c r="R874" s="729">
        <f t="shared" si="535"/>
        <v>0</v>
      </c>
      <c r="S874" s="248"/>
      <c r="T874" s="248"/>
      <c r="U874" s="233"/>
      <c r="V874" s="249"/>
      <c r="W874" s="838"/>
      <c r="X874" s="830"/>
    </row>
    <row r="875" spans="1:24" ht="15.75">
      <c r="A875" s="533" t="s">
        <v>2727</v>
      </c>
      <c r="B875" s="533">
        <v>23</v>
      </c>
      <c r="C875" s="533" t="s">
        <v>682</v>
      </c>
      <c r="D875" s="572" t="s">
        <v>2110</v>
      </c>
      <c r="E875" s="571" t="str">
        <f t="shared" si="532"/>
        <v xml:space="preserve"> FACILITY LIQUEFIED PETROLIUM GAS PIPING</v>
      </c>
      <c r="F875" s="533" t="str">
        <f t="shared" si="496"/>
        <v>ME</v>
      </c>
      <c r="G875" s="533" t="s">
        <v>2722</v>
      </c>
      <c r="H875" s="533">
        <v>874</v>
      </c>
      <c r="I875" s="533" t="str">
        <f t="shared" si="533"/>
        <v>Aboveground pipes and fittings</v>
      </c>
      <c r="J875" s="533" t="str">
        <f t="shared" si="533"/>
        <v>Black steel pipes and fittings</v>
      </c>
      <c r="K875" s="248" t="s">
        <v>19</v>
      </c>
      <c r="L875" s="248" t="s">
        <v>1124</v>
      </c>
      <c r="M875" s="233">
        <v>1</v>
      </c>
      <c r="N875" s="249" t="s">
        <v>39</v>
      </c>
      <c r="O875" s="838"/>
      <c r="P875" s="830"/>
      <c r="Q875" s="25">
        <f t="shared" si="534"/>
        <v>0</v>
      </c>
      <c r="R875" s="729">
        <f t="shared" si="535"/>
        <v>0</v>
      </c>
      <c r="S875" s="248"/>
      <c r="T875" s="248"/>
      <c r="U875" s="233"/>
      <c r="V875" s="249"/>
      <c r="W875" s="838"/>
      <c r="X875" s="830"/>
    </row>
    <row r="876" spans="1:24" ht="15.75">
      <c r="A876" s="533" t="s">
        <v>2727</v>
      </c>
      <c r="B876" s="533">
        <v>23</v>
      </c>
      <c r="C876" s="533" t="s">
        <v>682</v>
      </c>
      <c r="D876" s="572" t="s">
        <v>2110</v>
      </c>
      <c r="E876" s="571" t="str">
        <f t="shared" si="532"/>
        <v xml:space="preserve"> FACILITY LIQUEFIED PETROLIUM GAS PIPING</v>
      </c>
      <c r="F876" s="533" t="str">
        <f t="shared" si="496"/>
        <v>ME</v>
      </c>
      <c r="G876" s="533" t="s">
        <v>2725</v>
      </c>
      <c r="H876" s="533">
        <v>875</v>
      </c>
      <c r="I876" s="533" t="str">
        <f>L876</f>
        <v>Gas panels</v>
      </c>
      <c r="J876" s="533" t="str">
        <f>L876</f>
        <v>Gas panels</v>
      </c>
      <c r="K876" s="248"/>
      <c r="L876" s="248" t="s">
        <v>716</v>
      </c>
      <c r="M876" s="250"/>
      <c r="N876" s="249"/>
      <c r="O876" s="830"/>
      <c r="P876" s="830"/>
      <c r="Q876" s="377"/>
      <c r="S876" s="248"/>
      <c r="T876" s="248"/>
      <c r="U876" s="250"/>
      <c r="V876" s="249"/>
      <c r="W876" s="830"/>
      <c r="X876" s="830"/>
    </row>
    <row r="877" spans="1:24" ht="15.75">
      <c r="A877" s="533" t="s">
        <v>2727</v>
      </c>
      <c r="B877" s="533">
        <v>23</v>
      </c>
      <c r="C877" s="533" t="s">
        <v>682</v>
      </c>
      <c r="D877" s="572" t="s">
        <v>2110</v>
      </c>
      <c r="E877" s="571" t="str">
        <f t="shared" si="532"/>
        <v xml:space="preserve"> FACILITY LIQUEFIED PETROLIUM GAS PIPING</v>
      </c>
      <c r="F877" s="533" t="str">
        <f t="shared" si="496"/>
        <v>ME</v>
      </c>
      <c r="G877" s="533" t="s">
        <v>2722</v>
      </c>
      <c r="H877" s="533">
        <v>876</v>
      </c>
      <c r="I877" s="533" t="str">
        <f>I875</f>
        <v>Aboveground pipes and fittings</v>
      </c>
      <c r="J877" s="533" t="str">
        <f>J875</f>
        <v>Black steel pipes and fittings</v>
      </c>
      <c r="K877" s="248" t="s">
        <v>20</v>
      </c>
      <c r="L877" s="248" t="s">
        <v>717</v>
      </c>
      <c r="M877" s="233">
        <v>1</v>
      </c>
      <c r="N877" s="249" t="s">
        <v>39</v>
      </c>
      <c r="O877" s="830"/>
      <c r="P877" s="830"/>
      <c r="Q877" s="25">
        <f>O877</f>
        <v>0</v>
      </c>
      <c r="R877" s="729">
        <f>P877</f>
        <v>0</v>
      </c>
      <c r="S877" s="248"/>
      <c r="T877" s="248"/>
      <c r="U877" s="233"/>
      <c r="V877" s="249"/>
      <c r="W877" s="830"/>
      <c r="X877" s="830"/>
    </row>
    <row r="878" spans="1:24" ht="15.75">
      <c r="A878" s="533" t="s">
        <v>2727</v>
      </c>
      <c r="B878" s="533">
        <v>23</v>
      </c>
      <c r="C878" s="533" t="s">
        <v>682</v>
      </c>
      <c r="D878" s="572" t="s">
        <v>2110</v>
      </c>
      <c r="E878" s="571" t="str">
        <f t="shared" si="532"/>
        <v xml:space="preserve"> FACILITY LIQUEFIED PETROLIUM GAS PIPING</v>
      </c>
      <c r="F878" s="533" t="str">
        <f t="shared" si="496"/>
        <v>ME</v>
      </c>
      <c r="G878" s="533" t="s">
        <v>2725</v>
      </c>
      <c r="H878" s="533">
        <v>877</v>
      </c>
      <c r="I878" s="533" t="str">
        <f>L878</f>
        <v>Solenoid valve</v>
      </c>
      <c r="J878" s="533" t="str">
        <f>L878</f>
        <v>Solenoid valve</v>
      </c>
      <c r="K878" s="248"/>
      <c r="L878" s="248" t="s">
        <v>718</v>
      </c>
      <c r="M878" s="250"/>
      <c r="N878" s="249"/>
      <c r="O878" s="830"/>
      <c r="P878" s="830"/>
      <c r="Q878" s="377"/>
      <c r="S878" s="248"/>
      <c r="T878" s="248"/>
      <c r="U878" s="250"/>
      <c r="V878" s="249"/>
      <c r="W878" s="830"/>
      <c r="X878" s="830"/>
    </row>
    <row r="879" spans="1:24" ht="15.75">
      <c r="A879" s="533" t="s">
        <v>2727</v>
      </c>
      <c r="B879" s="533">
        <v>23</v>
      </c>
      <c r="C879" s="533" t="s">
        <v>682</v>
      </c>
      <c r="D879" s="572" t="s">
        <v>2110</v>
      </c>
      <c r="E879" s="571" t="str">
        <f t="shared" si="532"/>
        <v xml:space="preserve"> FACILITY LIQUEFIED PETROLIUM GAS PIPING</v>
      </c>
      <c r="F879" s="533" t="str">
        <f t="shared" ref="F879:F942" si="536">VLOOKUP(D:D,trade,3,FALSE)</f>
        <v>ME</v>
      </c>
      <c r="G879" s="533" t="s">
        <v>2722</v>
      </c>
      <c r="H879" s="533">
        <v>878</v>
      </c>
      <c r="I879" s="533" t="str">
        <f>I877</f>
        <v>Aboveground pipes and fittings</v>
      </c>
      <c r="J879" s="533" t="str">
        <f>J877</f>
        <v>Black steel pipes and fittings</v>
      </c>
      <c r="K879" s="248" t="s">
        <v>21</v>
      </c>
      <c r="L879" s="248" t="s">
        <v>556</v>
      </c>
      <c r="M879" s="233">
        <v>1</v>
      </c>
      <c r="N879" s="249" t="s">
        <v>39</v>
      </c>
      <c r="O879" s="830"/>
      <c r="P879" s="830"/>
      <c r="Q879" s="25">
        <f>O879</f>
        <v>0</v>
      </c>
      <c r="R879" s="729">
        <f>P879</f>
        <v>0</v>
      </c>
      <c r="S879" s="248"/>
      <c r="T879" s="248"/>
      <c r="U879" s="233"/>
      <c r="V879" s="249"/>
      <c r="W879" s="830"/>
      <c r="X879" s="830"/>
    </row>
    <row r="880" spans="1:24" ht="15.75">
      <c r="A880" s="533" t="s">
        <v>2727</v>
      </c>
      <c r="B880" s="533">
        <v>23</v>
      </c>
      <c r="C880" s="533" t="s">
        <v>682</v>
      </c>
      <c r="D880" s="572" t="s">
        <v>2110</v>
      </c>
      <c r="E880" s="571" t="str">
        <f t="shared" si="532"/>
        <v xml:space="preserve"> FACILITY LIQUEFIED PETROLIUM GAS PIPING</v>
      </c>
      <c r="F880" s="533" t="str">
        <f t="shared" si="536"/>
        <v>ME</v>
      </c>
      <c r="G880" s="533" t="s">
        <v>2725</v>
      </c>
      <c r="H880" s="533">
        <v>879</v>
      </c>
      <c r="I880" s="533" t="str">
        <f>L880</f>
        <v>Excess flow shut-off valve</v>
      </c>
      <c r="J880" s="533" t="str">
        <f>L880</f>
        <v>Excess flow shut-off valve</v>
      </c>
      <c r="K880" s="248"/>
      <c r="L880" s="248" t="s">
        <v>719</v>
      </c>
      <c r="M880" s="250"/>
      <c r="N880" s="249"/>
      <c r="O880" s="830"/>
      <c r="P880" s="830"/>
      <c r="Q880" s="377"/>
      <c r="S880" s="248"/>
      <c r="T880" s="248"/>
      <c r="U880" s="250"/>
      <c r="V880" s="249"/>
      <c r="W880" s="830"/>
      <c r="X880" s="830"/>
    </row>
    <row r="881" spans="1:24" ht="15.75">
      <c r="A881" s="533" t="s">
        <v>2727</v>
      </c>
      <c r="B881" s="533">
        <v>23</v>
      </c>
      <c r="C881" s="533" t="s">
        <v>682</v>
      </c>
      <c r="D881" s="572" t="s">
        <v>2110</v>
      </c>
      <c r="E881" s="571" t="str">
        <f t="shared" si="532"/>
        <v xml:space="preserve"> FACILITY LIQUEFIED PETROLIUM GAS PIPING</v>
      </c>
      <c r="F881" s="533" t="str">
        <f t="shared" si="536"/>
        <v>ME</v>
      </c>
      <c r="G881" s="533" t="s">
        <v>2722</v>
      </c>
      <c r="H881" s="533">
        <v>880</v>
      </c>
      <c r="I881" s="533" t="str">
        <f t="shared" ref="I881:J882" si="537">I879</f>
        <v>Aboveground pipes and fittings</v>
      </c>
      <c r="J881" s="533" t="str">
        <f t="shared" si="537"/>
        <v>Black steel pipes and fittings</v>
      </c>
      <c r="K881" s="248" t="s">
        <v>45</v>
      </c>
      <c r="L881" s="248" t="s">
        <v>556</v>
      </c>
      <c r="M881" s="233">
        <v>1</v>
      </c>
      <c r="N881" s="249" t="s">
        <v>39</v>
      </c>
      <c r="O881" s="830"/>
      <c r="P881" s="830"/>
      <c r="Q881" s="25">
        <f t="shared" ref="Q881:Q882" si="538">O881</f>
        <v>0</v>
      </c>
      <c r="R881" s="729">
        <f t="shared" ref="R881:R882" si="539">P881</f>
        <v>0</v>
      </c>
      <c r="S881" s="248"/>
      <c r="T881" s="248"/>
      <c r="U881" s="233"/>
      <c r="V881" s="249"/>
      <c r="W881" s="830"/>
      <c r="X881" s="830"/>
    </row>
    <row r="882" spans="1:24" ht="15.75">
      <c r="A882" s="533" t="s">
        <v>2727</v>
      </c>
      <c r="B882" s="533">
        <v>23</v>
      </c>
      <c r="C882" s="533" t="s">
        <v>682</v>
      </c>
      <c r="D882" s="572" t="s">
        <v>2110</v>
      </c>
      <c r="E882" s="571" t="str">
        <f t="shared" si="532"/>
        <v xml:space="preserve"> FACILITY LIQUEFIED PETROLIUM GAS PIPING</v>
      </c>
      <c r="F882" s="533" t="str">
        <f t="shared" si="536"/>
        <v>ME</v>
      </c>
      <c r="G882" s="533" t="s">
        <v>2722</v>
      </c>
      <c r="H882" s="533">
        <v>881</v>
      </c>
      <c r="I882" s="533" t="str">
        <f t="shared" si="537"/>
        <v>Excess flow shut-off valve</v>
      </c>
      <c r="J882" s="533" t="str">
        <f t="shared" si="537"/>
        <v>Excess flow shut-off valve</v>
      </c>
      <c r="K882" s="248" t="s">
        <v>48</v>
      </c>
      <c r="L882" s="248" t="s">
        <v>720</v>
      </c>
      <c r="M882" s="233">
        <v>1</v>
      </c>
      <c r="N882" s="249" t="s">
        <v>2</v>
      </c>
      <c r="O882" s="830"/>
      <c r="P882" s="830"/>
      <c r="Q882" s="25">
        <f t="shared" si="538"/>
        <v>0</v>
      </c>
      <c r="R882" s="729">
        <f t="shared" si="539"/>
        <v>0</v>
      </c>
      <c r="S882" s="248"/>
      <c r="T882" s="248"/>
      <c r="U882" s="233"/>
      <c r="V882" s="249"/>
      <c r="W882" s="830"/>
      <c r="X882" s="830"/>
    </row>
    <row r="883" spans="1:24" ht="15.75">
      <c r="A883" s="533" t="s">
        <v>2727</v>
      </c>
      <c r="B883" s="533">
        <v>23</v>
      </c>
      <c r="C883" s="533" t="s">
        <v>682</v>
      </c>
      <c r="D883" s="572" t="s">
        <v>2112</v>
      </c>
      <c r="E883" s="571" t="s">
        <v>1265</v>
      </c>
      <c r="F883" s="533" t="str">
        <f t="shared" si="536"/>
        <v>ME</v>
      </c>
      <c r="G883" s="533" t="s">
        <v>2725</v>
      </c>
      <c r="H883" s="533">
        <v>882</v>
      </c>
      <c r="I883" s="533" t="str">
        <f t="shared" ref="I883:I884" si="540">L883</f>
        <v>232113 - HYDRONIC PIPING</v>
      </c>
      <c r="J883" s="533" t="str">
        <f t="shared" ref="J883:J885" si="541">L883</f>
        <v>232113 - HYDRONIC PIPING</v>
      </c>
      <c r="K883" s="137"/>
      <c r="L883" s="137" t="s">
        <v>721</v>
      </c>
      <c r="M883" s="104"/>
      <c r="N883" s="101"/>
      <c r="O883" s="830"/>
      <c r="P883" s="830"/>
      <c r="Q883" s="377"/>
      <c r="S883" s="137"/>
      <c r="T883" s="137"/>
      <c r="U883" s="104"/>
      <c r="V883" s="101"/>
      <c r="W883" s="830"/>
      <c r="X883" s="830"/>
    </row>
    <row r="884" spans="1:24" ht="15.75">
      <c r="A884" s="533" t="s">
        <v>2727</v>
      </c>
      <c r="B884" s="533">
        <v>23</v>
      </c>
      <c r="C884" s="533" t="s">
        <v>682</v>
      </c>
      <c r="D884" s="572" t="s">
        <v>2112</v>
      </c>
      <c r="E884" s="571" t="str">
        <f t="shared" ref="E884:E902" si="542">E883</f>
        <v xml:space="preserve"> HYDRONIC PIPING</v>
      </c>
      <c r="F884" s="533" t="str">
        <f t="shared" si="536"/>
        <v>ME</v>
      </c>
      <c r="G884" s="533" t="s">
        <v>2725</v>
      </c>
      <c r="H884" s="533">
        <v>883</v>
      </c>
      <c r="I884" s="533" t="str">
        <f t="shared" si="540"/>
        <v>Hot Water Pipes</v>
      </c>
      <c r="J884" s="533" t="s">
        <v>706</v>
      </c>
      <c r="K884" s="137"/>
      <c r="L884" s="137" t="s">
        <v>722</v>
      </c>
      <c r="M884" s="104"/>
      <c r="N884" s="101"/>
      <c r="O884" s="830"/>
      <c r="P884" s="830"/>
      <c r="Q884" s="377"/>
      <c r="S884" s="137"/>
      <c r="T884" s="137"/>
      <c r="U884" s="104"/>
      <c r="V884" s="101"/>
      <c r="W884" s="830"/>
      <c r="X884" s="830"/>
    </row>
    <row r="885" spans="1:24" ht="16.5" thickBot="1">
      <c r="A885" s="533" t="s">
        <v>2727</v>
      </c>
      <c r="B885" s="533">
        <v>23</v>
      </c>
      <c r="C885" s="533" t="s">
        <v>682</v>
      </c>
      <c r="D885" s="572" t="s">
        <v>2112</v>
      </c>
      <c r="E885" s="571" t="str">
        <f t="shared" si="542"/>
        <v xml:space="preserve"> HYDRONIC PIPING</v>
      </c>
      <c r="F885" s="533" t="str">
        <f t="shared" si="536"/>
        <v>ME</v>
      </c>
      <c r="G885" s="533" t="s">
        <v>2725</v>
      </c>
      <c r="H885" s="533">
        <v>884</v>
      </c>
      <c r="I885" s="533" t="s">
        <v>722</v>
      </c>
      <c r="J885" s="533" t="str">
        <f t="shared" si="541"/>
        <v>Black steel pipes and fittings</v>
      </c>
      <c r="K885" s="137"/>
      <c r="L885" s="137" t="s">
        <v>706</v>
      </c>
      <c r="M885" s="104"/>
      <c r="N885" s="101"/>
      <c r="O885" s="830"/>
      <c r="P885" s="830"/>
      <c r="Q885" s="377"/>
      <c r="S885" s="137"/>
      <c r="T885" s="137"/>
      <c r="U885" s="104"/>
      <c r="V885" s="101"/>
      <c r="W885" s="830"/>
      <c r="X885" s="830"/>
    </row>
    <row r="886" spans="1:24" ht="16.5" thickBot="1">
      <c r="A886" s="533" t="s">
        <v>2727</v>
      </c>
      <c r="B886" s="533">
        <v>23</v>
      </c>
      <c r="C886" s="533" t="s">
        <v>682</v>
      </c>
      <c r="D886" s="572" t="s">
        <v>2112</v>
      </c>
      <c r="E886" s="571" t="str">
        <f t="shared" si="542"/>
        <v xml:space="preserve"> HYDRONIC PIPING</v>
      </c>
      <c r="F886" s="533" t="str">
        <f t="shared" si="536"/>
        <v>ME</v>
      </c>
      <c r="G886" s="533" t="s">
        <v>2722</v>
      </c>
      <c r="H886" s="533">
        <v>885</v>
      </c>
      <c r="I886" s="533" t="str">
        <f t="shared" ref="I886:J892" si="543">I884</f>
        <v>Hot Water Pipes</v>
      </c>
      <c r="J886" s="533" t="str">
        <f t="shared" si="543"/>
        <v>Black steel pipes and fittings</v>
      </c>
      <c r="K886" s="137" t="s">
        <v>13</v>
      </c>
      <c r="L886" s="137" t="s">
        <v>594</v>
      </c>
      <c r="M886" s="106">
        <v>5</v>
      </c>
      <c r="N886" s="247" t="s">
        <v>95</v>
      </c>
      <c r="O886" s="838">
        <v>16.8</v>
      </c>
      <c r="P886" s="748">
        <f t="shared" ref="P886:P888" si="544">O886*M886</f>
        <v>84</v>
      </c>
      <c r="Q886" s="25">
        <f t="shared" ref="Q886:Q892" si="545">O886</f>
        <v>16.8</v>
      </c>
      <c r="R886" s="729">
        <f t="shared" ref="R886:R892" si="546">P886</f>
        <v>84</v>
      </c>
      <c r="S886" s="137"/>
      <c r="T886" s="137"/>
      <c r="U886" s="106"/>
      <c r="V886" s="247"/>
      <c r="W886" s="838"/>
      <c r="X886" s="748"/>
    </row>
    <row r="887" spans="1:24" ht="16.5" thickBot="1">
      <c r="A887" s="533" t="s">
        <v>2727</v>
      </c>
      <c r="B887" s="533">
        <v>23</v>
      </c>
      <c r="C887" s="533" t="s">
        <v>682</v>
      </c>
      <c r="D887" s="572" t="s">
        <v>2112</v>
      </c>
      <c r="E887" s="571" t="str">
        <f t="shared" si="542"/>
        <v xml:space="preserve"> HYDRONIC PIPING</v>
      </c>
      <c r="F887" s="533" t="str">
        <f t="shared" si="536"/>
        <v>ME</v>
      </c>
      <c r="G887" s="533" t="s">
        <v>2722</v>
      </c>
      <c r="H887" s="533">
        <v>886</v>
      </c>
      <c r="I887" s="533" t="str">
        <f t="shared" si="543"/>
        <v>Hot Water Pipes</v>
      </c>
      <c r="J887" s="533" t="str">
        <f t="shared" si="543"/>
        <v>Black steel pipes and fittings</v>
      </c>
      <c r="K887" s="137" t="s">
        <v>15</v>
      </c>
      <c r="L887" s="137" t="s">
        <v>555</v>
      </c>
      <c r="M887" s="106">
        <v>50</v>
      </c>
      <c r="N887" s="247" t="s">
        <v>95</v>
      </c>
      <c r="O887" s="838">
        <v>18.7</v>
      </c>
      <c r="P887" s="748">
        <f t="shared" si="544"/>
        <v>935</v>
      </c>
      <c r="Q887" s="25">
        <f t="shared" si="545"/>
        <v>18.7</v>
      </c>
      <c r="R887" s="729">
        <f t="shared" si="546"/>
        <v>935</v>
      </c>
      <c r="S887" s="137"/>
      <c r="T887" s="137"/>
      <c r="U887" s="106"/>
      <c r="V887" s="247"/>
      <c r="W887" s="838"/>
      <c r="X887" s="748"/>
    </row>
    <row r="888" spans="1:24" ht="16.5" thickBot="1">
      <c r="A888" s="533" t="s">
        <v>2727</v>
      </c>
      <c r="B888" s="533">
        <v>23</v>
      </c>
      <c r="C888" s="533" t="s">
        <v>682</v>
      </c>
      <c r="D888" s="572" t="s">
        <v>2112</v>
      </c>
      <c r="E888" s="571" t="str">
        <f t="shared" si="542"/>
        <v xml:space="preserve"> HYDRONIC PIPING</v>
      </c>
      <c r="F888" s="533" t="str">
        <f t="shared" si="536"/>
        <v>ME</v>
      </c>
      <c r="G888" s="533" t="s">
        <v>2722</v>
      </c>
      <c r="H888" s="533">
        <v>887</v>
      </c>
      <c r="I888" s="533" t="str">
        <f t="shared" si="543"/>
        <v>Hot Water Pipes</v>
      </c>
      <c r="J888" s="533" t="str">
        <f t="shared" si="543"/>
        <v>Black steel pipes and fittings</v>
      </c>
      <c r="K888" s="137" t="s">
        <v>13</v>
      </c>
      <c r="L888" s="137" t="s">
        <v>556</v>
      </c>
      <c r="M888" s="106">
        <v>3</v>
      </c>
      <c r="N888" s="247" t="s">
        <v>95</v>
      </c>
      <c r="O888" s="838">
        <v>23.92</v>
      </c>
      <c r="P888" s="748">
        <f t="shared" si="544"/>
        <v>71.760000000000005</v>
      </c>
      <c r="Q888" s="25">
        <f t="shared" si="545"/>
        <v>23.92</v>
      </c>
      <c r="R888" s="729">
        <f t="shared" si="546"/>
        <v>71.760000000000005</v>
      </c>
      <c r="S888" s="137"/>
      <c r="T888" s="137"/>
      <c r="U888" s="106"/>
      <c r="V888" s="247"/>
      <c r="W888" s="838"/>
      <c r="X888" s="748"/>
    </row>
    <row r="889" spans="1:24" ht="15.75">
      <c r="A889" s="533" t="s">
        <v>2727</v>
      </c>
      <c r="B889" s="533">
        <v>23</v>
      </c>
      <c r="C889" s="533" t="s">
        <v>682</v>
      </c>
      <c r="D889" s="572" t="s">
        <v>2112</v>
      </c>
      <c r="E889" s="571" t="str">
        <f t="shared" si="542"/>
        <v xml:space="preserve"> HYDRONIC PIPING</v>
      </c>
      <c r="F889" s="533" t="str">
        <f t="shared" si="536"/>
        <v>ME</v>
      </c>
      <c r="G889" s="533" t="s">
        <v>2722</v>
      </c>
      <c r="H889" s="533">
        <v>888</v>
      </c>
      <c r="I889" s="533" t="str">
        <f t="shared" si="543"/>
        <v>Hot Water Pipes</v>
      </c>
      <c r="J889" s="533" t="str">
        <f t="shared" si="543"/>
        <v>Black steel pipes and fittings</v>
      </c>
      <c r="K889" s="248" t="s">
        <v>15</v>
      </c>
      <c r="L889" s="248" t="s">
        <v>557</v>
      </c>
      <c r="M889" s="233">
        <v>170</v>
      </c>
      <c r="N889" s="249" t="s">
        <v>95</v>
      </c>
      <c r="O889" s="838"/>
      <c r="P889" s="830"/>
      <c r="Q889" s="25">
        <f t="shared" si="545"/>
        <v>0</v>
      </c>
      <c r="R889" s="729">
        <f t="shared" si="546"/>
        <v>0</v>
      </c>
      <c r="S889" s="248"/>
      <c r="T889" s="248"/>
      <c r="U889" s="233"/>
      <c r="V889" s="249"/>
      <c r="W889" s="838"/>
      <c r="X889" s="830"/>
    </row>
    <row r="890" spans="1:24" ht="15.75">
      <c r="A890" s="533" t="s">
        <v>2727</v>
      </c>
      <c r="B890" s="533">
        <v>23</v>
      </c>
      <c r="C890" s="533" t="s">
        <v>682</v>
      </c>
      <c r="D890" s="572" t="s">
        <v>2112</v>
      </c>
      <c r="E890" s="571" t="str">
        <f t="shared" si="542"/>
        <v xml:space="preserve"> HYDRONIC PIPING</v>
      </c>
      <c r="F890" s="533" t="str">
        <f t="shared" si="536"/>
        <v>ME</v>
      </c>
      <c r="G890" s="533" t="s">
        <v>2722</v>
      </c>
      <c r="H890" s="533">
        <v>889</v>
      </c>
      <c r="I890" s="533" t="str">
        <f t="shared" si="543"/>
        <v>Hot Water Pipes</v>
      </c>
      <c r="J890" s="533" t="str">
        <f t="shared" si="543"/>
        <v>Black steel pipes and fittings</v>
      </c>
      <c r="K890" s="248" t="s">
        <v>17</v>
      </c>
      <c r="L890" s="248" t="s">
        <v>558</v>
      </c>
      <c r="M890" s="233">
        <v>175</v>
      </c>
      <c r="N890" s="249" t="s">
        <v>95</v>
      </c>
      <c r="O890" s="838"/>
      <c r="P890" s="830"/>
      <c r="Q890" s="25">
        <f t="shared" si="545"/>
        <v>0</v>
      </c>
      <c r="R890" s="729">
        <f t="shared" si="546"/>
        <v>0</v>
      </c>
      <c r="S890" s="248"/>
      <c r="T890" s="248"/>
      <c r="U890" s="233"/>
      <c r="V890" s="249"/>
      <c r="W890" s="838"/>
      <c r="X890" s="830"/>
    </row>
    <row r="891" spans="1:24" ht="15.75">
      <c r="A891" s="533" t="s">
        <v>2727</v>
      </c>
      <c r="B891" s="533">
        <v>23</v>
      </c>
      <c r="C891" s="533" t="s">
        <v>682</v>
      </c>
      <c r="D891" s="572" t="s">
        <v>2112</v>
      </c>
      <c r="E891" s="571" t="str">
        <f t="shared" si="542"/>
        <v xml:space="preserve"> HYDRONIC PIPING</v>
      </c>
      <c r="F891" s="533" t="str">
        <f t="shared" si="536"/>
        <v>ME</v>
      </c>
      <c r="G891" s="533" t="s">
        <v>2722</v>
      </c>
      <c r="H891" s="533">
        <v>890</v>
      </c>
      <c r="I891" s="533" t="str">
        <f t="shared" si="543"/>
        <v>Hot Water Pipes</v>
      </c>
      <c r="J891" s="533" t="str">
        <f t="shared" si="543"/>
        <v>Black steel pipes and fittings</v>
      </c>
      <c r="K891" s="248" t="s">
        <v>19</v>
      </c>
      <c r="L891" s="248" t="s">
        <v>559</v>
      </c>
      <c r="M891" s="233">
        <v>105</v>
      </c>
      <c r="N891" s="249" t="s">
        <v>95</v>
      </c>
      <c r="O891" s="838"/>
      <c r="P891" s="830"/>
      <c r="Q891" s="25">
        <f t="shared" si="545"/>
        <v>0</v>
      </c>
      <c r="R891" s="729">
        <f t="shared" si="546"/>
        <v>0</v>
      </c>
      <c r="S891" s="248"/>
      <c r="T891" s="248"/>
      <c r="U891" s="233"/>
      <c r="V891" s="249"/>
      <c r="W891" s="838"/>
      <c r="X891" s="830"/>
    </row>
    <row r="892" spans="1:24" ht="15.75">
      <c r="A892" s="533" t="s">
        <v>2727</v>
      </c>
      <c r="B892" s="533">
        <v>23</v>
      </c>
      <c r="C892" s="533" t="s">
        <v>682</v>
      </c>
      <c r="D892" s="572" t="s">
        <v>2112</v>
      </c>
      <c r="E892" s="571" t="str">
        <f t="shared" si="542"/>
        <v xml:space="preserve"> HYDRONIC PIPING</v>
      </c>
      <c r="F892" s="533" t="str">
        <f t="shared" si="536"/>
        <v>ME</v>
      </c>
      <c r="G892" s="533" t="s">
        <v>2722</v>
      </c>
      <c r="H892" s="533">
        <v>891</v>
      </c>
      <c r="I892" s="533" t="str">
        <f t="shared" si="543"/>
        <v>Hot Water Pipes</v>
      </c>
      <c r="J892" s="533" t="str">
        <f t="shared" si="543"/>
        <v>Black steel pipes and fittings</v>
      </c>
      <c r="K892" s="248" t="s">
        <v>20</v>
      </c>
      <c r="L892" s="248" t="s">
        <v>560</v>
      </c>
      <c r="M892" s="233">
        <v>50</v>
      </c>
      <c r="N892" s="249" t="s">
        <v>95</v>
      </c>
      <c r="O892" s="838"/>
      <c r="P892" s="830"/>
      <c r="Q892" s="25">
        <f t="shared" si="545"/>
        <v>0</v>
      </c>
      <c r="R892" s="729">
        <f t="shared" si="546"/>
        <v>0</v>
      </c>
      <c r="S892" s="248"/>
      <c r="T892" s="248"/>
      <c r="U892" s="233"/>
      <c r="V892" s="249"/>
      <c r="W892" s="838"/>
      <c r="X892" s="830"/>
    </row>
    <row r="893" spans="1:24" ht="16.5" thickBot="1">
      <c r="A893" s="533" t="s">
        <v>2727</v>
      </c>
      <c r="B893" s="533">
        <v>23</v>
      </c>
      <c r="C893" s="533" t="s">
        <v>682</v>
      </c>
      <c r="D893" s="572" t="s">
        <v>2112</v>
      </c>
      <c r="E893" s="571" t="str">
        <f t="shared" si="542"/>
        <v xml:space="preserve"> HYDRONIC PIPING</v>
      </c>
      <c r="F893" s="533" t="str">
        <f t="shared" si="536"/>
        <v>ME</v>
      </c>
      <c r="G893" s="533" t="s">
        <v>2725</v>
      </c>
      <c r="H893" s="533">
        <v>892</v>
      </c>
      <c r="I893" s="533" t="str">
        <f>L893</f>
        <v xml:space="preserve">PEX-A Flexible pipe, complete with fittings, valves, controls , joints, flexible connectors, unions, flanges, couplings, sleeves and all the accessories required for system operation, maintenance and occupants comfort. </v>
      </c>
      <c r="J893" s="533" t="str">
        <f>L893</f>
        <v xml:space="preserve">PEX-A Flexible pipe, complete with fittings, valves, controls , joints, flexible connectors, unions, flanges, couplings, sleeves and all the accessories required for system operation, maintenance and occupants comfort. </v>
      </c>
      <c r="K893" s="137"/>
      <c r="L893" s="137" t="s">
        <v>723</v>
      </c>
      <c r="M893" s="104"/>
      <c r="N893" s="101"/>
      <c r="O893" s="830"/>
      <c r="P893" s="830"/>
      <c r="Q893" s="377"/>
      <c r="S893" s="137"/>
      <c r="T893" s="137"/>
      <c r="U893" s="104"/>
      <c r="V893" s="101"/>
      <c r="W893" s="830"/>
      <c r="X893" s="830"/>
    </row>
    <row r="894" spans="1:24" ht="16.5" thickBot="1">
      <c r="A894" s="533" t="s">
        <v>2727</v>
      </c>
      <c r="B894" s="533">
        <v>23</v>
      </c>
      <c r="C894" s="533" t="s">
        <v>682</v>
      </c>
      <c r="D894" s="572" t="s">
        <v>2112</v>
      </c>
      <c r="E894" s="571" t="str">
        <f t="shared" si="542"/>
        <v xml:space="preserve"> HYDRONIC PIPING</v>
      </c>
      <c r="F894" s="533" t="str">
        <f t="shared" si="536"/>
        <v>ME</v>
      </c>
      <c r="G894" s="533" t="s">
        <v>2722</v>
      </c>
      <c r="H894" s="533">
        <v>893</v>
      </c>
      <c r="I894" s="533" t="str">
        <f>I892</f>
        <v>Hot Water Pipes</v>
      </c>
      <c r="J894" s="533" t="str">
        <f>J892</f>
        <v>Black steel pipes and fittings</v>
      </c>
      <c r="K894" s="137" t="s">
        <v>15</v>
      </c>
      <c r="L894" s="137" t="s">
        <v>724</v>
      </c>
      <c r="M894" s="106">
        <v>278</v>
      </c>
      <c r="N894" s="247" t="s">
        <v>95</v>
      </c>
      <c r="O894" s="838">
        <v>4.37</v>
      </c>
      <c r="P894" s="748">
        <f>O894*M894</f>
        <v>1214.8600000000001</v>
      </c>
      <c r="Q894" s="25">
        <f>O894</f>
        <v>4.37</v>
      </c>
      <c r="R894" s="729">
        <f>P894</f>
        <v>1214.8600000000001</v>
      </c>
      <c r="S894" s="137"/>
      <c r="T894" s="137"/>
      <c r="U894" s="106"/>
      <c r="V894" s="247"/>
      <c r="W894" s="838"/>
      <c r="X894" s="748"/>
    </row>
    <row r="895" spans="1:24" ht="15.75">
      <c r="A895" s="533" t="s">
        <v>2727</v>
      </c>
      <c r="B895" s="533">
        <v>23</v>
      </c>
      <c r="C895" s="533" t="s">
        <v>682</v>
      </c>
      <c r="D895" s="572" t="s">
        <v>2112</v>
      </c>
      <c r="E895" s="571" t="str">
        <f t="shared" si="542"/>
        <v xml:space="preserve"> HYDRONIC PIPING</v>
      </c>
      <c r="F895" s="533" t="str">
        <f t="shared" si="536"/>
        <v>ME</v>
      </c>
      <c r="G895" s="533" t="s">
        <v>2725</v>
      </c>
      <c r="H895" s="533">
        <v>894</v>
      </c>
      <c r="I895" s="533" t="str">
        <f t="shared" ref="I895" si="547">L895</f>
        <v>Condensate Drain Pipes</v>
      </c>
      <c r="J895" s="533" t="s">
        <v>726</v>
      </c>
      <c r="K895" s="137"/>
      <c r="L895" s="137" t="s">
        <v>725</v>
      </c>
      <c r="M895" s="104"/>
      <c r="N895" s="101"/>
      <c r="O895" s="838"/>
      <c r="P895" s="830"/>
      <c r="Q895" s="377"/>
      <c r="S895" s="137"/>
      <c r="T895" s="137"/>
      <c r="U895" s="104"/>
      <c r="V895" s="101"/>
      <c r="W895" s="838"/>
      <c r="X895" s="830"/>
    </row>
    <row r="896" spans="1:24" ht="16.5" thickBot="1">
      <c r="A896" s="533" t="s">
        <v>2727</v>
      </c>
      <c r="B896" s="533">
        <v>23</v>
      </c>
      <c r="C896" s="533" t="s">
        <v>682</v>
      </c>
      <c r="D896" s="572" t="s">
        <v>2112</v>
      </c>
      <c r="E896" s="571" t="str">
        <f t="shared" si="542"/>
        <v xml:space="preserve"> HYDRONIC PIPING</v>
      </c>
      <c r="F896" s="533" t="str">
        <f t="shared" si="536"/>
        <v>ME</v>
      </c>
      <c r="G896" s="533" t="s">
        <v>2725</v>
      </c>
      <c r="H896" s="533">
        <v>895</v>
      </c>
      <c r="I896" s="533" t="s">
        <v>725</v>
      </c>
      <c r="J896" s="533" t="str">
        <f t="shared" ref="J896" si="548">L896</f>
        <v>PVC pipes and fittings</v>
      </c>
      <c r="K896" s="137"/>
      <c r="L896" s="137" t="s">
        <v>726</v>
      </c>
      <c r="M896" s="104"/>
      <c r="N896" s="101"/>
      <c r="O896" s="838"/>
      <c r="P896" s="830"/>
      <c r="Q896" s="377"/>
      <c r="S896" s="137"/>
      <c r="T896" s="137"/>
      <c r="U896" s="104"/>
      <c r="V896" s="101"/>
      <c r="W896" s="838"/>
      <c r="X896" s="830"/>
    </row>
    <row r="897" spans="1:24" ht="16.5" thickBot="1">
      <c r="A897" s="533" t="s">
        <v>2727</v>
      </c>
      <c r="B897" s="533">
        <v>23</v>
      </c>
      <c r="C897" s="533" t="s">
        <v>682</v>
      </c>
      <c r="D897" s="572" t="s">
        <v>2112</v>
      </c>
      <c r="E897" s="571" t="str">
        <f t="shared" si="542"/>
        <v xml:space="preserve"> HYDRONIC PIPING</v>
      </c>
      <c r="F897" s="533" t="str">
        <f t="shared" si="536"/>
        <v>ME</v>
      </c>
      <c r="G897" s="533" t="s">
        <v>2722</v>
      </c>
      <c r="H897" s="533">
        <v>896</v>
      </c>
      <c r="I897" s="533" t="str">
        <f>I895</f>
        <v>Condensate Drain Pipes</v>
      </c>
      <c r="J897" s="533" t="str">
        <f>J895</f>
        <v>PVC pipes and fittings</v>
      </c>
      <c r="K897" s="137" t="s">
        <v>17</v>
      </c>
      <c r="L897" s="137" t="s">
        <v>594</v>
      </c>
      <c r="M897" s="106">
        <v>100</v>
      </c>
      <c r="N897" s="247" t="s">
        <v>95</v>
      </c>
      <c r="O897" s="838">
        <v>4.5</v>
      </c>
      <c r="P897" s="748">
        <f>O897*M897</f>
        <v>450</v>
      </c>
      <c r="Q897" s="25">
        <f>O897</f>
        <v>4.5</v>
      </c>
      <c r="R897" s="729">
        <f>P897</f>
        <v>450</v>
      </c>
      <c r="S897" s="137"/>
      <c r="T897" s="137"/>
      <c r="U897" s="106"/>
      <c r="V897" s="247"/>
      <c r="W897" s="838"/>
      <c r="X897" s="748"/>
    </row>
    <row r="898" spans="1:24" ht="15.75">
      <c r="A898" s="533" t="s">
        <v>2727</v>
      </c>
      <c r="B898" s="533">
        <v>23</v>
      </c>
      <c r="C898" s="533" t="s">
        <v>682</v>
      </c>
      <c r="D898" s="572" t="s">
        <v>2112</v>
      </c>
      <c r="E898" s="571" t="str">
        <f t="shared" si="542"/>
        <v xml:space="preserve"> HYDRONIC PIPING</v>
      </c>
      <c r="F898" s="533" t="str">
        <f t="shared" si="536"/>
        <v>ME</v>
      </c>
      <c r="G898" s="533" t="s">
        <v>2725</v>
      </c>
      <c r="H898" s="533">
        <v>897</v>
      </c>
      <c r="I898" s="533" t="str">
        <f>L898</f>
        <v>Valves</v>
      </c>
      <c r="J898" s="533" t="str">
        <f>L898</f>
        <v>Valves</v>
      </c>
      <c r="K898" s="248"/>
      <c r="L898" s="248" t="s">
        <v>563</v>
      </c>
      <c r="M898" s="250"/>
      <c r="N898" s="249"/>
      <c r="O898" s="830"/>
      <c r="P898" s="830"/>
      <c r="Q898" s="377"/>
      <c r="S898" s="248"/>
      <c r="T898" s="248"/>
      <c r="U898" s="250"/>
      <c r="V898" s="249"/>
      <c r="W898" s="830"/>
      <c r="X898" s="830"/>
    </row>
    <row r="899" spans="1:24" ht="15.75">
      <c r="A899" s="533" t="s">
        <v>2727</v>
      </c>
      <c r="B899" s="533">
        <v>23</v>
      </c>
      <c r="C899" s="533" t="s">
        <v>682</v>
      </c>
      <c r="D899" s="572" t="s">
        <v>2112</v>
      </c>
      <c r="E899" s="571" t="str">
        <f t="shared" si="542"/>
        <v xml:space="preserve"> HYDRONIC PIPING</v>
      </c>
      <c r="F899" s="533" t="str">
        <f t="shared" si="536"/>
        <v>ME</v>
      </c>
      <c r="G899" s="533" t="s">
        <v>2722</v>
      </c>
      <c r="H899" s="533">
        <v>898</v>
      </c>
      <c r="I899" s="533" t="str">
        <f>I897</f>
        <v>Condensate Drain Pipes</v>
      </c>
      <c r="J899" s="533" t="str">
        <f>J897</f>
        <v>PVC pipes and fittings</v>
      </c>
      <c r="K899" s="248" t="s">
        <v>48</v>
      </c>
      <c r="L899" s="248" t="s">
        <v>727</v>
      </c>
      <c r="M899" s="233">
        <v>1</v>
      </c>
      <c r="N899" s="249" t="s">
        <v>2</v>
      </c>
      <c r="O899" s="830"/>
      <c r="P899" s="830"/>
      <c r="Q899" s="25">
        <f>O899</f>
        <v>0</v>
      </c>
      <c r="R899" s="729">
        <f>P899</f>
        <v>0</v>
      </c>
      <c r="S899" s="248"/>
      <c r="T899" s="248"/>
      <c r="U899" s="233"/>
      <c r="V899" s="249"/>
      <c r="W899" s="830"/>
      <c r="X899" s="830"/>
    </row>
    <row r="900" spans="1:24" ht="15.75">
      <c r="A900" s="533" t="s">
        <v>2727</v>
      </c>
      <c r="B900" s="533">
        <v>23</v>
      </c>
      <c r="C900" s="533" t="s">
        <v>682</v>
      </c>
      <c r="D900" s="572" t="s">
        <v>2112</v>
      </c>
      <c r="E900" s="571" t="str">
        <f t="shared" si="542"/>
        <v xml:space="preserve"> HYDRONIC PIPING</v>
      </c>
      <c r="F900" s="533" t="str">
        <f t="shared" si="536"/>
        <v>ME</v>
      </c>
      <c r="G900" s="533" t="s">
        <v>2725</v>
      </c>
      <c r="H900" s="533">
        <v>899</v>
      </c>
      <c r="I900" s="533" t="str">
        <f t="shared" ref="I900" si="549">L900</f>
        <v>Hydronic Specialties</v>
      </c>
      <c r="J900" s="533" t="s">
        <v>729</v>
      </c>
      <c r="K900" s="248"/>
      <c r="L900" s="248" t="s">
        <v>728</v>
      </c>
      <c r="M900" s="250"/>
      <c r="N900" s="249"/>
      <c r="O900" s="830"/>
      <c r="P900" s="830"/>
      <c r="Q900" s="377"/>
      <c r="S900" s="248"/>
      <c r="T900" s="248"/>
      <c r="U900" s="250"/>
      <c r="V900" s="249"/>
      <c r="W900" s="830"/>
      <c r="X900" s="830"/>
    </row>
    <row r="901" spans="1:24" ht="15.75">
      <c r="A901" s="533" t="s">
        <v>2727</v>
      </c>
      <c r="B901" s="533">
        <v>23</v>
      </c>
      <c r="C901" s="533" t="s">
        <v>682</v>
      </c>
      <c r="D901" s="572" t="s">
        <v>2112</v>
      </c>
      <c r="E901" s="571" t="str">
        <f t="shared" si="542"/>
        <v xml:space="preserve"> HYDRONIC PIPING</v>
      </c>
      <c r="F901" s="533" t="str">
        <f t="shared" si="536"/>
        <v>ME</v>
      </c>
      <c r="G901" s="533" t="s">
        <v>2725</v>
      </c>
      <c r="H901" s="533">
        <v>900</v>
      </c>
      <c r="I901" s="533" t="s">
        <v>728</v>
      </c>
      <c r="J901" s="533" t="str">
        <f t="shared" ref="J901" si="550">L901</f>
        <v>Expansion Tanks</v>
      </c>
      <c r="K901" s="248"/>
      <c r="L901" s="248" t="s">
        <v>729</v>
      </c>
      <c r="M901" s="250"/>
      <c r="N901" s="249"/>
      <c r="O901" s="830"/>
      <c r="P901" s="830"/>
      <c r="Q901" s="377"/>
      <c r="S901" s="248"/>
      <c r="T901" s="248"/>
      <c r="U901" s="250"/>
      <c r="V901" s="249"/>
      <c r="W901" s="830"/>
      <c r="X901" s="830"/>
    </row>
    <row r="902" spans="1:24" ht="15.75">
      <c r="A902" s="533" t="s">
        <v>2727</v>
      </c>
      <c r="B902" s="533">
        <v>23</v>
      </c>
      <c r="C902" s="533" t="s">
        <v>682</v>
      </c>
      <c r="D902" s="572" t="s">
        <v>2112</v>
      </c>
      <c r="E902" s="571" t="str">
        <f t="shared" si="542"/>
        <v xml:space="preserve"> HYDRONIC PIPING</v>
      </c>
      <c r="F902" s="533" t="str">
        <f t="shared" si="536"/>
        <v>ME</v>
      </c>
      <c r="G902" s="533" t="s">
        <v>2722</v>
      </c>
      <c r="H902" s="533">
        <v>901</v>
      </c>
      <c r="I902" s="533" t="str">
        <f>I900</f>
        <v>Hydronic Specialties</v>
      </c>
      <c r="J902" s="533" t="str">
        <f>J900</f>
        <v>Expansion Tanks</v>
      </c>
      <c r="K902" s="248" t="s">
        <v>50</v>
      </c>
      <c r="L902" s="248" t="s">
        <v>730</v>
      </c>
      <c r="M902" s="233">
        <v>1</v>
      </c>
      <c r="N902" s="249" t="s">
        <v>39</v>
      </c>
      <c r="O902" s="830"/>
      <c r="P902" s="830"/>
      <c r="Q902" s="25">
        <f>O902</f>
        <v>0</v>
      </c>
      <c r="R902" s="729">
        <f>P902</f>
        <v>0</v>
      </c>
      <c r="S902" s="248"/>
      <c r="T902" s="248"/>
      <c r="U902" s="233"/>
      <c r="V902" s="249"/>
      <c r="W902" s="830"/>
      <c r="X902" s="830"/>
    </row>
    <row r="903" spans="1:24" ht="15.75">
      <c r="A903" s="533" t="s">
        <v>2727</v>
      </c>
      <c r="B903" s="533">
        <v>23</v>
      </c>
      <c r="C903" s="533" t="s">
        <v>682</v>
      </c>
      <c r="D903" s="572" t="s">
        <v>2114</v>
      </c>
      <c r="E903" s="571" t="s">
        <v>1266</v>
      </c>
      <c r="F903" s="533" t="str">
        <f t="shared" si="536"/>
        <v>ME</v>
      </c>
      <c r="G903" s="533" t="s">
        <v>2725</v>
      </c>
      <c r="H903" s="533">
        <v>902</v>
      </c>
      <c r="I903" s="533" t="str">
        <f t="shared" ref="I903:I904" si="551">L903</f>
        <v>232123 - HYDRONIC PUMPS</v>
      </c>
      <c r="J903" s="533" t="str">
        <f t="shared" ref="J903:J904" si="552">L903</f>
        <v>232123 - HYDRONIC PUMPS</v>
      </c>
      <c r="K903" s="248"/>
      <c r="L903" s="248" t="s">
        <v>731</v>
      </c>
      <c r="M903" s="250"/>
      <c r="N903" s="249"/>
      <c r="O903" s="842"/>
      <c r="P903" s="830"/>
      <c r="Q903" s="377"/>
      <c r="S903" s="248"/>
      <c r="T903" s="248"/>
      <c r="U903" s="250"/>
      <c r="V903" s="249"/>
      <c r="W903" s="842"/>
      <c r="X903" s="830"/>
    </row>
    <row r="904" spans="1:24" ht="15.75">
      <c r="A904" s="533" t="s">
        <v>2727</v>
      </c>
      <c r="B904" s="533">
        <v>23</v>
      </c>
      <c r="C904" s="533" t="s">
        <v>682</v>
      </c>
      <c r="D904" s="572" t="s">
        <v>2114</v>
      </c>
      <c r="E904" s="571" t="str">
        <f t="shared" ref="E904:E909" si="553">E903</f>
        <v xml:space="preserve"> HYDRONIC PUMPS</v>
      </c>
      <c r="F904" s="533" t="str">
        <f t="shared" si="536"/>
        <v>ME</v>
      </c>
      <c r="G904" s="533" t="s">
        <v>2725</v>
      </c>
      <c r="H904" s="533">
        <v>903</v>
      </c>
      <c r="I904" s="533" t="str">
        <f t="shared" si="551"/>
        <v>Centrifugal Flexible-coupled end suction pumps</v>
      </c>
      <c r="J904" s="533" t="str">
        <f t="shared" si="552"/>
        <v>Centrifugal Flexible-coupled end suction pumps</v>
      </c>
      <c r="K904" s="248"/>
      <c r="L904" s="248" t="s">
        <v>732</v>
      </c>
      <c r="M904" s="250"/>
      <c r="N904" s="249"/>
      <c r="O904" s="840"/>
      <c r="P904" s="830"/>
      <c r="Q904" s="377"/>
      <c r="S904" s="248"/>
      <c r="T904" s="248"/>
      <c r="U904" s="250"/>
      <c r="V904" s="249"/>
      <c r="W904" s="840"/>
      <c r="X904" s="830"/>
    </row>
    <row r="905" spans="1:24" ht="15.75">
      <c r="A905" s="533" t="s">
        <v>2727</v>
      </c>
      <c r="B905" s="533">
        <v>23</v>
      </c>
      <c r="C905" s="533" t="s">
        <v>682</v>
      </c>
      <c r="D905" s="572" t="s">
        <v>2114</v>
      </c>
      <c r="E905" s="571" t="str">
        <f t="shared" si="553"/>
        <v xml:space="preserve"> HYDRONIC PUMPS</v>
      </c>
      <c r="F905" s="533" t="str">
        <f t="shared" si="536"/>
        <v>ME</v>
      </c>
      <c r="G905" s="533" t="s">
        <v>2722</v>
      </c>
      <c r="H905" s="533">
        <v>904</v>
      </c>
      <c r="I905" s="533" t="str">
        <f t="shared" ref="I905:J909" si="554">I903</f>
        <v>232123 - HYDRONIC PUMPS</v>
      </c>
      <c r="J905" s="533" t="str">
        <f t="shared" si="554"/>
        <v>232123 - HYDRONIC PUMPS</v>
      </c>
      <c r="K905" s="248" t="s">
        <v>13</v>
      </c>
      <c r="L905" s="248" t="s">
        <v>733</v>
      </c>
      <c r="M905" s="233">
        <v>2</v>
      </c>
      <c r="N905" s="249" t="s">
        <v>39</v>
      </c>
      <c r="O905" s="838"/>
      <c r="P905" s="830"/>
      <c r="Q905" s="25">
        <f t="shared" ref="Q905:Q909" si="555">O905</f>
        <v>0</v>
      </c>
      <c r="R905" s="729">
        <f t="shared" ref="R905:R909" si="556">P905</f>
        <v>0</v>
      </c>
      <c r="S905" s="248"/>
      <c r="T905" s="248"/>
      <c r="U905" s="233"/>
      <c r="V905" s="249"/>
      <c r="W905" s="838"/>
      <c r="X905" s="830"/>
    </row>
    <row r="906" spans="1:24" ht="15.75">
      <c r="A906" s="533" t="s">
        <v>2727</v>
      </c>
      <c r="B906" s="533">
        <v>23</v>
      </c>
      <c r="C906" s="533" t="s">
        <v>682</v>
      </c>
      <c r="D906" s="572" t="s">
        <v>2114</v>
      </c>
      <c r="E906" s="571" t="str">
        <f t="shared" si="553"/>
        <v xml:space="preserve"> HYDRONIC PUMPS</v>
      </c>
      <c r="F906" s="533" t="str">
        <f t="shared" si="536"/>
        <v>ME</v>
      </c>
      <c r="G906" s="533" t="s">
        <v>2722</v>
      </c>
      <c r="H906" s="533">
        <v>905</v>
      </c>
      <c r="I906" s="533" t="str">
        <f t="shared" si="554"/>
        <v>Centrifugal Flexible-coupled end suction pumps</v>
      </c>
      <c r="J906" s="533" t="str">
        <f t="shared" si="554"/>
        <v>Centrifugal Flexible-coupled end suction pumps</v>
      </c>
      <c r="K906" s="248" t="s">
        <v>15</v>
      </c>
      <c r="L906" s="248" t="s">
        <v>734</v>
      </c>
      <c r="M906" s="233">
        <v>2</v>
      </c>
      <c r="N906" s="249" t="s">
        <v>39</v>
      </c>
      <c r="O906" s="838"/>
      <c r="P906" s="830"/>
      <c r="Q906" s="25">
        <f t="shared" si="555"/>
        <v>0</v>
      </c>
      <c r="R906" s="729">
        <f t="shared" si="556"/>
        <v>0</v>
      </c>
      <c r="S906" s="248"/>
      <c r="T906" s="248"/>
      <c r="U906" s="233"/>
      <c r="V906" s="249"/>
      <c r="W906" s="838"/>
      <c r="X906" s="830"/>
    </row>
    <row r="907" spans="1:24" ht="15.75">
      <c r="A907" s="533" t="s">
        <v>2727</v>
      </c>
      <c r="B907" s="533">
        <v>23</v>
      </c>
      <c r="C907" s="533" t="s">
        <v>682</v>
      </c>
      <c r="D907" s="572" t="s">
        <v>2114</v>
      </c>
      <c r="E907" s="571" t="str">
        <f t="shared" si="553"/>
        <v xml:space="preserve"> HYDRONIC PUMPS</v>
      </c>
      <c r="F907" s="533" t="str">
        <f t="shared" si="536"/>
        <v>ME</v>
      </c>
      <c r="G907" s="533" t="s">
        <v>2722</v>
      </c>
      <c r="H907" s="533">
        <v>906</v>
      </c>
      <c r="I907" s="533" t="str">
        <f t="shared" si="554"/>
        <v>232123 - HYDRONIC PUMPS</v>
      </c>
      <c r="J907" s="533" t="str">
        <f t="shared" si="554"/>
        <v>232123 - HYDRONIC PUMPS</v>
      </c>
      <c r="K907" s="248" t="s">
        <v>17</v>
      </c>
      <c r="L907" s="248" t="s">
        <v>735</v>
      </c>
      <c r="M907" s="233">
        <v>2</v>
      </c>
      <c r="N907" s="249" t="s">
        <v>39</v>
      </c>
      <c r="O907" s="838"/>
      <c r="P907" s="830"/>
      <c r="Q907" s="25">
        <f t="shared" si="555"/>
        <v>0</v>
      </c>
      <c r="R907" s="729">
        <f t="shared" si="556"/>
        <v>0</v>
      </c>
      <c r="S907" s="248"/>
      <c r="T907" s="248"/>
      <c r="U907" s="233"/>
      <c r="V907" s="249"/>
      <c r="W907" s="838"/>
      <c r="X907" s="830"/>
    </row>
    <row r="908" spans="1:24" ht="15.75">
      <c r="A908" s="533" t="s">
        <v>2727</v>
      </c>
      <c r="B908" s="533">
        <v>23</v>
      </c>
      <c r="C908" s="533" t="s">
        <v>682</v>
      </c>
      <c r="D908" s="572" t="s">
        <v>2114</v>
      </c>
      <c r="E908" s="571" t="str">
        <f t="shared" si="553"/>
        <v xml:space="preserve"> HYDRONIC PUMPS</v>
      </c>
      <c r="F908" s="533" t="str">
        <f t="shared" si="536"/>
        <v>ME</v>
      </c>
      <c r="G908" s="533" t="s">
        <v>2722</v>
      </c>
      <c r="H908" s="533">
        <v>907</v>
      </c>
      <c r="I908" s="533" t="str">
        <f t="shared" si="554"/>
        <v>Centrifugal Flexible-coupled end suction pumps</v>
      </c>
      <c r="J908" s="533" t="str">
        <f t="shared" si="554"/>
        <v>Centrifugal Flexible-coupled end suction pumps</v>
      </c>
      <c r="K908" s="248" t="s">
        <v>19</v>
      </c>
      <c r="L908" s="248" t="s">
        <v>736</v>
      </c>
      <c r="M908" s="233">
        <v>2</v>
      </c>
      <c r="N908" s="249" t="s">
        <v>39</v>
      </c>
      <c r="O908" s="838"/>
      <c r="P908" s="830"/>
      <c r="Q908" s="25">
        <f t="shared" si="555"/>
        <v>0</v>
      </c>
      <c r="R908" s="729">
        <f t="shared" si="556"/>
        <v>0</v>
      </c>
      <c r="S908" s="248"/>
      <c r="T908" s="248"/>
      <c r="U908" s="233"/>
      <c r="V908" s="249"/>
      <c r="W908" s="838"/>
      <c r="X908" s="830"/>
    </row>
    <row r="909" spans="1:24" ht="15.75">
      <c r="A909" s="533" t="s">
        <v>2727</v>
      </c>
      <c r="B909" s="533">
        <v>23</v>
      </c>
      <c r="C909" s="533" t="s">
        <v>682</v>
      </c>
      <c r="D909" s="572" t="s">
        <v>2114</v>
      </c>
      <c r="E909" s="571" t="str">
        <f t="shared" si="553"/>
        <v xml:space="preserve"> HYDRONIC PUMPS</v>
      </c>
      <c r="F909" s="533" t="str">
        <f t="shared" si="536"/>
        <v>ME</v>
      </c>
      <c r="G909" s="533" t="s">
        <v>2722</v>
      </c>
      <c r="H909" s="533">
        <v>908</v>
      </c>
      <c r="I909" s="533" t="str">
        <f t="shared" si="554"/>
        <v>232123 - HYDRONIC PUMPS</v>
      </c>
      <c r="J909" s="533" t="str">
        <f t="shared" si="554"/>
        <v>232123 - HYDRONIC PUMPS</v>
      </c>
      <c r="K909" s="248" t="s">
        <v>20</v>
      </c>
      <c r="L909" s="248" t="s">
        <v>737</v>
      </c>
      <c r="M909" s="233">
        <v>1</v>
      </c>
      <c r="N909" s="249" t="s">
        <v>2</v>
      </c>
      <c r="O909" s="816"/>
      <c r="P909" s="830"/>
      <c r="Q909" s="25">
        <f t="shared" si="555"/>
        <v>0</v>
      </c>
      <c r="R909" s="729">
        <f t="shared" si="556"/>
        <v>0</v>
      </c>
      <c r="S909" s="248"/>
      <c r="T909" s="248"/>
      <c r="U909" s="233"/>
      <c r="V909" s="249"/>
      <c r="W909" s="816"/>
      <c r="X909" s="830"/>
    </row>
    <row r="910" spans="1:24" ht="15.75">
      <c r="A910" s="533" t="s">
        <v>2727</v>
      </c>
      <c r="B910" s="533">
        <v>23</v>
      </c>
      <c r="C910" s="533" t="s">
        <v>682</v>
      </c>
      <c r="D910" s="572" t="s">
        <v>1305</v>
      </c>
      <c r="E910" s="571" t="s">
        <v>1267</v>
      </c>
      <c r="F910" s="533" t="str">
        <f t="shared" si="536"/>
        <v>ME</v>
      </c>
      <c r="G910" s="533" t="s">
        <v>2725</v>
      </c>
      <c r="H910" s="533">
        <v>909</v>
      </c>
      <c r="I910" s="533" t="str">
        <f>L910</f>
        <v>232500- HVAC WATER TREATMENT</v>
      </c>
      <c r="J910" s="533" t="str">
        <f>L910</f>
        <v>232500- HVAC WATER TREATMENT</v>
      </c>
      <c r="K910" s="248"/>
      <c r="L910" s="248" t="s">
        <v>738</v>
      </c>
      <c r="M910" s="250"/>
      <c r="N910" s="249"/>
      <c r="O910" s="830"/>
      <c r="P910" s="830"/>
      <c r="Q910" s="377"/>
      <c r="S910" s="248"/>
      <c r="T910" s="248"/>
      <c r="U910" s="250"/>
      <c r="V910" s="249"/>
      <c r="W910" s="830"/>
      <c r="X910" s="830"/>
    </row>
    <row r="911" spans="1:24" ht="15.75">
      <c r="A911" s="533" t="s">
        <v>2727</v>
      </c>
      <c r="B911" s="533">
        <v>23</v>
      </c>
      <c r="C911" s="533" t="s">
        <v>682</v>
      </c>
      <c r="D911" s="572" t="s">
        <v>1305</v>
      </c>
      <c r="E911" s="571" t="str">
        <f t="shared" ref="E911:E912" si="557">E910</f>
        <v xml:space="preserve"> HVAC WATER TREATMENT</v>
      </c>
      <c r="F911" s="533" t="str">
        <f t="shared" si="536"/>
        <v>ME</v>
      </c>
      <c r="G911" s="533" t="s">
        <v>2722</v>
      </c>
      <c r="H911" s="533">
        <v>910</v>
      </c>
      <c r="I911" s="533" t="str">
        <f t="shared" ref="I911:J912" si="558">I909</f>
        <v>232123 - HYDRONIC PUMPS</v>
      </c>
      <c r="J911" s="533" t="str">
        <f t="shared" si="558"/>
        <v>232123 - HYDRONIC PUMPS</v>
      </c>
      <c r="K911" s="248" t="s">
        <v>21</v>
      </c>
      <c r="L911" s="248" t="s">
        <v>739</v>
      </c>
      <c r="M911" s="233">
        <v>1</v>
      </c>
      <c r="N911" s="249" t="s">
        <v>2</v>
      </c>
      <c r="O911" s="838"/>
      <c r="P911" s="830"/>
      <c r="Q911" s="25">
        <f t="shared" ref="Q911:Q912" si="559">O911</f>
        <v>0</v>
      </c>
      <c r="R911" s="729">
        <f t="shared" ref="R911:R912" si="560">P911</f>
        <v>0</v>
      </c>
      <c r="S911" s="248"/>
      <c r="T911" s="248"/>
      <c r="U911" s="233"/>
      <c r="V911" s="249"/>
      <c r="W911" s="838"/>
      <c r="X911" s="830"/>
    </row>
    <row r="912" spans="1:24" ht="15.75">
      <c r="A912" s="533" t="s">
        <v>2727</v>
      </c>
      <c r="B912" s="533">
        <v>23</v>
      </c>
      <c r="C912" s="533" t="s">
        <v>682</v>
      </c>
      <c r="D912" s="572" t="s">
        <v>1305</v>
      </c>
      <c r="E912" s="571" t="str">
        <f t="shared" si="557"/>
        <v xml:space="preserve"> HVAC WATER TREATMENT</v>
      </c>
      <c r="F912" s="533" t="str">
        <f t="shared" si="536"/>
        <v>ME</v>
      </c>
      <c r="G912" s="533" t="s">
        <v>2722</v>
      </c>
      <c r="H912" s="533">
        <v>911</v>
      </c>
      <c r="I912" s="533" t="str">
        <f t="shared" si="558"/>
        <v>232500- HVAC WATER TREATMENT</v>
      </c>
      <c r="J912" s="533" t="str">
        <f t="shared" si="558"/>
        <v>232500- HVAC WATER TREATMENT</v>
      </c>
      <c r="K912" s="248" t="s">
        <v>45</v>
      </c>
      <c r="L912" s="248" t="s">
        <v>740</v>
      </c>
      <c r="M912" s="233">
        <v>1</v>
      </c>
      <c r="N912" s="249" t="s">
        <v>2</v>
      </c>
      <c r="O912" s="838"/>
      <c r="P912" s="830"/>
      <c r="Q912" s="25">
        <f t="shared" si="559"/>
        <v>0</v>
      </c>
      <c r="R912" s="729">
        <f t="shared" si="560"/>
        <v>0</v>
      </c>
      <c r="S912" s="248"/>
      <c r="T912" s="248"/>
      <c r="U912" s="233"/>
      <c r="V912" s="249"/>
      <c r="W912" s="838"/>
      <c r="X912" s="830"/>
    </row>
    <row r="913" spans="1:24" ht="16.5" thickBot="1">
      <c r="A913" s="533" t="s">
        <v>2727</v>
      </c>
      <c r="B913" s="533">
        <v>23</v>
      </c>
      <c r="C913" s="533" t="s">
        <v>682</v>
      </c>
      <c r="D913" s="572" t="s">
        <v>1306</v>
      </c>
      <c r="E913" s="571" t="s">
        <v>1268</v>
      </c>
      <c r="F913" s="533" t="str">
        <f t="shared" si="536"/>
        <v>ME</v>
      </c>
      <c r="G913" s="533" t="s">
        <v>2725</v>
      </c>
      <c r="H913" s="533">
        <v>912</v>
      </c>
      <c r="I913" s="533" t="str">
        <f>L913</f>
        <v>233113- METAL DUCTS</v>
      </c>
      <c r="J913" s="533" t="str">
        <f>L913</f>
        <v>233113- METAL DUCTS</v>
      </c>
      <c r="K913" s="137"/>
      <c r="L913" s="137" t="s">
        <v>741</v>
      </c>
      <c r="M913" s="104"/>
      <c r="N913" s="101"/>
      <c r="O913" s="830"/>
      <c r="P913" s="830"/>
      <c r="Q913" s="377"/>
      <c r="S913" s="137"/>
      <c r="T913" s="137"/>
      <c r="U913" s="104"/>
      <c r="V913" s="101"/>
      <c r="W913" s="830"/>
      <c r="X913" s="830"/>
    </row>
    <row r="914" spans="1:24" ht="16.5" thickBot="1">
      <c r="A914" s="533" t="s">
        <v>2727</v>
      </c>
      <c r="B914" s="533">
        <v>23</v>
      </c>
      <c r="C914" s="533" t="s">
        <v>682</v>
      </c>
      <c r="D914" s="572" t="s">
        <v>1306</v>
      </c>
      <c r="E914" s="571" t="str">
        <f t="shared" ref="E914:E915" si="561">E913</f>
        <v xml:space="preserve"> METAL DUCTS</v>
      </c>
      <c r="F914" s="533" t="str">
        <f t="shared" si="536"/>
        <v>ME</v>
      </c>
      <c r="G914" s="533" t="s">
        <v>2722</v>
      </c>
      <c r="H914" s="533">
        <v>913</v>
      </c>
      <c r="I914" s="533" t="str">
        <f t="shared" ref="I914:J915" si="562">I912</f>
        <v>232500- HVAC WATER TREATMENT</v>
      </c>
      <c r="J914" s="533" t="str">
        <f t="shared" si="562"/>
        <v>232500- HVAC WATER TREATMENT</v>
      </c>
      <c r="K914" s="137" t="s">
        <v>13</v>
      </c>
      <c r="L914" s="137" t="s">
        <v>742</v>
      </c>
      <c r="M914" s="106">
        <v>2400</v>
      </c>
      <c r="N914" s="247" t="s">
        <v>743</v>
      </c>
      <c r="O914" s="838">
        <v>5.2</v>
      </c>
      <c r="P914" s="748">
        <f>O914*M914</f>
        <v>12480</v>
      </c>
      <c r="Q914" s="25">
        <f t="shared" ref="Q914:Q915" si="563">O914</f>
        <v>5.2</v>
      </c>
      <c r="R914" s="729">
        <f t="shared" ref="R914:R915" si="564">P914</f>
        <v>12480</v>
      </c>
      <c r="S914" s="137"/>
      <c r="T914" s="137"/>
      <c r="U914" s="106"/>
      <c r="V914" s="247"/>
      <c r="W914" s="838"/>
      <c r="X914" s="748"/>
    </row>
    <row r="915" spans="1:24" ht="15.75">
      <c r="A915" s="533" t="s">
        <v>2727</v>
      </c>
      <c r="B915" s="533">
        <v>23</v>
      </c>
      <c r="C915" s="533" t="s">
        <v>682</v>
      </c>
      <c r="D915" s="572" t="s">
        <v>1306</v>
      </c>
      <c r="E915" s="571" t="str">
        <f t="shared" si="561"/>
        <v xml:space="preserve"> METAL DUCTS</v>
      </c>
      <c r="F915" s="533" t="str">
        <f t="shared" si="536"/>
        <v>ME</v>
      </c>
      <c r="G915" s="533" t="s">
        <v>2722</v>
      </c>
      <c r="H915" s="533">
        <v>914</v>
      </c>
      <c r="I915" s="533" t="str">
        <f t="shared" si="562"/>
        <v>233113- METAL DUCTS</v>
      </c>
      <c r="J915" s="533" t="str">
        <f t="shared" si="562"/>
        <v>233113- METAL DUCTS</v>
      </c>
      <c r="K915" s="248" t="s">
        <v>50</v>
      </c>
      <c r="L915" s="248" t="s">
        <v>744</v>
      </c>
      <c r="M915" s="233">
        <v>402</v>
      </c>
      <c r="N915" s="249" t="s">
        <v>743</v>
      </c>
      <c r="O915" s="838"/>
      <c r="P915" s="830"/>
      <c r="Q915" s="25">
        <f t="shared" si="563"/>
        <v>0</v>
      </c>
      <c r="R915" s="729">
        <f t="shared" si="564"/>
        <v>0</v>
      </c>
      <c r="S915" s="248"/>
      <c r="T915" s="248"/>
      <c r="U915" s="233"/>
      <c r="V915" s="249"/>
      <c r="W915" s="838"/>
      <c r="X915" s="830"/>
    </row>
    <row r="916" spans="1:24" ht="15.75">
      <c r="A916" s="533" t="s">
        <v>2727</v>
      </c>
      <c r="B916" s="533">
        <v>23</v>
      </c>
      <c r="C916" s="533" t="s">
        <v>682</v>
      </c>
      <c r="D916" s="572" t="s">
        <v>2130</v>
      </c>
      <c r="E916" s="571" t="s">
        <v>1269</v>
      </c>
      <c r="F916" s="533" t="str">
        <f t="shared" si="536"/>
        <v>ME</v>
      </c>
      <c r="G916" s="533" t="s">
        <v>2725</v>
      </c>
      <c r="H916" s="533">
        <v>915</v>
      </c>
      <c r="I916" s="533" t="str">
        <f>L916</f>
        <v>233300 - AIR DUCT ACCESSORIES</v>
      </c>
      <c r="J916" s="533" t="str">
        <f>L916</f>
        <v>233300 - AIR DUCT ACCESSORIES</v>
      </c>
      <c r="K916" s="137"/>
      <c r="L916" s="137" t="s">
        <v>745</v>
      </c>
      <c r="M916" s="104"/>
      <c r="N916" s="101"/>
      <c r="O916" s="830"/>
      <c r="P916" s="830"/>
      <c r="Q916" s="377"/>
      <c r="S916" s="137"/>
      <c r="T916" s="137"/>
      <c r="U916" s="104"/>
      <c r="V916" s="101"/>
      <c r="W916" s="830"/>
      <c r="X916" s="830"/>
    </row>
    <row r="917" spans="1:24" ht="15.75">
      <c r="A917" s="533" t="s">
        <v>2727</v>
      </c>
      <c r="B917" s="533">
        <v>23</v>
      </c>
      <c r="C917" s="533" t="s">
        <v>682</v>
      </c>
      <c r="D917" s="572" t="s">
        <v>2130</v>
      </c>
      <c r="E917" s="571" t="str">
        <f t="shared" ref="E917:E921" si="565">E916</f>
        <v xml:space="preserve"> AIR DUCT ACCESSORIES</v>
      </c>
      <c r="F917" s="533" t="str">
        <f t="shared" si="536"/>
        <v>ME</v>
      </c>
      <c r="G917" s="533" t="s">
        <v>2722</v>
      </c>
      <c r="H917" s="533">
        <v>916</v>
      </c>
      <c r="I917" s="533" t="str">
        <f t="shared" ref="I917:J919" si="566">I915</f>
        <v>233113- METAL DUCTS</v>
      </c>
      <c r="J917" s="533" t="str">
        <f t="shared" si="566"/>
        <v>233113- METAL DUCTS</v>
      </c>
      <c r="K917" s="137" t="s">
        <v>15</v>
      </c>
      <c r="L917" s="478" t="s">
        <v>746</v>
      </c>
      <c r="M917" s="491">
        <v>1</v>
      </c>
      <c r="N917" s="479" t="s">
        <v>2</v>
      </c>
      <c r="O917" s="838">
        <v>2400</v>
      </c>
      <c r="P917" s="748">
        <f t="shared" ref="P917:P919" si="567">O917*M917</f>
        <v>2400</v>
      </c>
      <c r="Q917" s="25">
        <f t="shared" ref="Q917:Q919" si="568">O917</f>
        <v>2400</v>
      </c>
      <c r="R917" s="729">
        <f t="shared" ref="R917:R919" si="569">P917</f>
        <v>2400</v>
      </c>
      <c r="S917" s="137"/>
      <c r="T917" s="478"/>
      <c r="U917" s="491"/>
      <c r="V917" s="479"/>
      <c r="W917" s="838"/>
      <c r="X917" s="748"/>
    </row>
    <row r="918" spans="1:24" ht="15.75">
      <c r="A918" s="533" t="s">
        <v>2727</v>
      </c>
      <c r="B918" s="533">
        <v>23</v>
      </c>
      <c r="C918" s="533" t="s">
        <v>682</v>
      </c>
      <c r="D918" s="572" t="s">
        <v>2130</v>
      </c>
      <c r="E918" s="571" t="str">
        <f t="shared" si="565"/>
        <v xml:space="preserve"> AIR DUCT ACCESSORIES</v>
      </c>
      <c r="F918" s="533" t="str">
        <f t="shared" si="536"/>
        <v>ME</v>
      </c>
      <c r="G918" s="533" t="s">
        <v>2722</v>
      </c>
      <c r="H918" s="533">
        <v>917</v>
      </c>
      <c r="I918" s="533" t="str">
        <f t="shared" si="566"/>
        <v>233300 - AIR DUCT ACCESSORIES</v>
      </c>
      <c r="J918" s="533" t="str">
        <f t="shared" si="566"/>
        <v>233300 - AIR DUCT ACCESSORIES</v>
      </c>
      <c r="K918" s="137" t="s">
        <v>17</v>
      </c>
      <c r="L918" s="478" t="s">
        <v>747</v>
      </c>
      <c r="M918" s="491">
        <v>1</v>
      </c>
      <c r="N918" s="479" t="s">
        <v>2</v>
      </c>
      <c r="O918" s="838">
        <v>3375</v>
      </c>
      <c r="P918" s="748">
        <f t="shared" si="567"/>
        <v>3375</v>
      </c>
      <c r="Q918" s="25">
        <f t="shared" si="568"/>
        <v>3375</v>
      </c>
      <c r="R918" s="729">
        <f t="shared" si="569"/>
        <v>3375</v>
      </c>
      <c r="S918" s="137"/>
      <c r="T918" s="478"/>
      <c r="U918" s="491"/>
      <c r="V918" s="479"/>
      <c r="W918" s="838"/>
      <c r="X918" s="748"/>
    </row>
    <row r="919" spans="1:24" ht="15.75">
      <c r="A919" s="533" t="s">
        <v>2727</v>
      </c>
      <c r="B919" s="533">
        <v>23</v>
      </c>
      <c r="C919" s="533" t="s">
        <v>682</v>
      </c>
      <c r="D919" s="572" t="s">
        <v>2130</v>
      </c>
      <c r="E919" s="571" t="str">
        <f t="shared" si="565"/>
        <v xml:space="preserve"> AIR DUCT ACCESSORIES</v>
      </c>
      <c r="F919" s="533" t="str">
        <f t="shared" si="536"/>
        <v>ME</v>
      </c>
      <c r="G919" s="533" t="s">
        <v>2722</v>
      </c>
      <c r="H919" s="533">
        <v>918</v>
      </c>
      <c r="I919" s="533" t="str">
        <f t="shared" si="566"/>
        <v>233113- METAL DUCTS</v>
      </c>
      <c r="J919" s="533" t="str">
        <f t="shared" si="566"/>
        <v>233113- METAL DUCTS</v>
      </c>
      <c r="K919" s="137" t="s">
        <v>19</v>
      </c>
      <c r="L919" s="478" t="s">
        <v>748</v>
      </c>
      <c r="M919" s="491">
        <v>1</v>
      </c>
      <c r="N919" s="479" t="s">
        <v>2</v>
      </c>
      <c r="O919" s="838">
        <v>4730</v>
      </c>
      <c r="P919" s="748">
        <f t="shared" si="567"/>
        <v>4730</v>
      </c>
      <c r="Q919" s="25">
        <f t="shared" si="568"/>
        <v>4730</v>
      </c>
      <c r="R919" s="729">
        <f t="shared" si="569"/>
        <v>4730</v>
      </c>
      <c r="S919" s="137"/>
      <c r="T919" s="478"/>
      <c r="U919" s="491"/>
      <c r="V919" s="479"/>
      <c r="W919" s="838"/>
      <c r="X919" s="748"/>
    </row>
    <row r="920" spans="1:24" ht="16.5" thickBot="1">
      <c r="A920" s="533" t="s">
        <v>2727</v>
      </c>
      <c r="B920" s="533">
        <v>23</v>
      </c>
      <c r="C920" s="533" t="s">
        <v>682</v>
      </c>
      <c r="D920" s="572" t="s">
        <v>2130</v>
      </c>
      <c r="E920" s="571" t="str">
        <f t="shared" si="565"/>
        <v xml:space="preserve"> AIR DUCT ACCESSORIES</v>
      </c>
      <c r="F920" s="533" t="str">
        <f t="shared" si="536"/>
        <v>ME</v>
      </c>
      <c r="G920" s="533" t="s">
        <v>2725</v>
      </c>
      <c r="H920" s="533">
        <v>919</v>
      </c>
      <c r="I920" s="533" t="str">
        <f>L920</f>
        <v>Flexible ducts</v>
      </c>
      <c r="J920" s="533" t="str">
        <f>L920</f>
        <v>Flexible ducts</v>
      </c>
      <c r="K920" s="137"/>
      <c r="L920" s="137" t="s">
        <v>749</v>
      </c>
      <c r="M920" s="104"/>
      <c r="N920" s="101"/>
      <c r="O920" s="830"/>
      <c r="P920" s="830"/>
      <c r="Q920" s="377"/>
      <c r="S920" s="137"/>
      <c r="T920" s="137"/>
      <c r="U920" s="104"/>
      <c r="V920" s="101"/>
      <c r="W920" s="830"/>
      <c r="X920" s="830"/>
    </row>
    <row r="921" spans="1:24" ht="16.5" thickBot="1">
      <c r="A921" s="533" t="s">
        <v>2727</v>
      </c>
      <c r="B921" s="533">
        <v>23</v>
      </c>
      <c r="C921" s="533" t="s">
        <v>682</v>
      </c>
      <c r="D921" s="572" t="s">
        <v>2130</v>
      </c>
      <c r="E921" s="571" t="str">
        <f t="shared" si="565"/>
        <v xml:space="preserve"> AIR DUCT ACCESSORIES</v>
      </c>
      <c r="F921" s="533" t="str">
        <f t="shared" si="536"/>
        <v>ME</v>
      </c>
      <c r="G921" s="533" t="s">
        <v>2722</v>
      </c>
      <c r="H921" s="533">
        <v>920</v>
      </c>
      <c r="I921" s="533" t="str">
        <f>I919</f>
        <v>233113- METAL DUCTS</v>
      </c>
      <c r="J921" s="533" t="str">
        <f>J919</f>
        <v>233113- METAL DUCTS</v>
      </c>
      <c r="K921" s="137" t="s">
        <v>13</v>
      </c>
      <c r="L921" s="137" t="s">
        <v>562</v>
      </c>
      <c r="M921" s="106">
        <v>3</v>
      </c>
      <c r="N921" s="247" t="s">
        <v>95</v>
      </c>
      <c r="O921" s="838">
        <v>14.56</v>
      </c>
      <c r="P921" s="748">
        <f>O921*M921</f>
        <v>43.68</v>
      </c>
      <c r="Q921" s="25">
        <f>O921</f>
        <v>14.56</v>
      </c>
      <c r="R921" s="729">
        <f>P921</f>
        <v>43.68</v>
      </c>
      <c r="S921" s="137"/>
      <c r="T921" s="137"/>
      <c r="U921" s="106"/>
      <c r="V921" s="247"/>
      <c r="W921" s="838"/>
      <c r="X921" s="748"/>
    </row>
    <row r="922" spans="1:24" ht="15.75">
      <c r="A922" s="533" t="s">
        <v>2727</v>
      </c>
      <c r="B922" s="533">
        <v>23</v>
      </c>
      <c r="C922" s="533" t="s">
        <v>682</v>
      </c>
      <c r="D922" s="572" t="s">
        <v>1307</v>
      </c>
      <c r="E922" s="571" t="s">
        <v>1270</v>
      </c>
      <c r="F922" s="533" t="str">
        <f t="shared" si="536"/>
        <v>ME</v>
      </c>
      <c r="G922" s="533" t="s">
        <v>2725</v>
      </c>
      <c r="H922" s="533">
        <v>921</v>
      </c>
      <c r="I922" s="533" t="str">
        <f t="shared" ref="I922:I923" si="570">L922</f>
        <v>233423- POWER VENTILATOR UTILITY SET FANS</v>
      </c>
      <c r="J922" s="533" t="str">
        <f t="shared" ref="J922:J923" si="571">L922</f>
        <v>233423- POWER VENTILATOR UTILITY SET FANS</v>
      </c>
      <c r="K922" s="137"/>
      <c r="L922" s="137" t="s">
        <v>750</v>
      </c>
      <c r="M922" s="104"/>
      <c r="N922" s="101"/>
      <c r="O922" s="830"/>
      <c r="P922" s="830"/>
      <c r="Q922" s="377"/>
      <c r="S922" s="137"/>
      <c r="T922" s="137"/>
      <c r="U922" s="104"/>
      <c r="V922" s="101"/>
      <c r="W922" s="830"/>
      <c r="X922" s="830"/>
    </row>
    <row r="923" spans="1:24" ht="15.75">
      <c r="A923" s="533" t="s">
        <v>2727</v>
      </c>
      <c r="B923" s="533">
        <v>23</v>
      </c>
      <c r="C923" s="533" t="s">
        <v>682</v>
      </c>
      <c r="D923" s="572" t="s">
        <v>1307</v>
      </c>
      <c r="E923" s="571" t="str">
        <f t="shared" ref="E923:E941" si="572">E922</f>
        <v xml:space="preserve"> POWER VENTILATOR UTILITY SET FANS</v>
      </c>
      <c r="F923" s="533" t="str">
        <f t="shared" si="536"/>
        <v>ME</v>
      </c>
      <c r="G923" s="533" t="s">
        <v>2725</v>
      </c>
      <c r="H923" s="533">
        <v>922</v>
      </c>
      <c r="I923" s="533" t="str">
        <f t="shared" si="570"/>
        <v>Centrifugal inline fans</v>
      </c>
      <c r="J923" s="533" t="str">
        <f t="shared" si="571"/>
        <v>Centrifugal inline fans</v>
      </c>
      <c r="K923" s="137"/>
      <c r="L923" s="137" t="s">
        <v>751</v>
      </c>
      <c r="M923" s="104"/>
      <c r="N923" s="101"/>
      <c r="O923" s="830"/>
      <c r="P923" s="830"/>
      <c r="Q923" s="377"/>
      <c r="S923" s="137"/>
      <c r="T923" s="137"/>
      <c r="U923" s="104"/>
      <c r="V923" s="101"/>
      <c r="W923" s="830"/>
      <c r="X923" s="830"/>
    </row>
    <row r="924" spans="1:24" ht="15.75">
      <c r="A924" s="533" t="s">
        <v>2727</v>
      </c>
      <c r="B924" s="533">
        <v>23</v>
      </c>
      <c r="C924" s="533" t="s">
        <v>682</v>
      </c>
      <c r="D924" s="572" t="s">
        <v>1307</v>
      </c>
      <c r="E924" s="571" t="str">
        <f t="shared" si="572"/>
        <v xml:space="preserve"> POWER VENTILATOR UTILITY SET FANS</v>
      </c>
      <c r="F924" s="533" t="str">
        <f t="shared" si="536"/>
        <v>ME</v>
      </c>
      <c r="G924" s="533" t="s">
        <v>2722</v>
      </c>
      <c r="H924" s="533">
        <v>923</v>
      </c>
      <c r="I924" s="533" t="str">
        <f t="shared" ref="I924:J935" si="573">I922</f>
        <v>233423- POWER VENTILATOR UTILITY SET FANS</v>
      </c>
      <c r="J924" s="533" t="str">
        <f t="shared" si="573"/>
        <v>233423- POWER VENTILATOR UTILITY SET FANS</v>
      </c>
      <c r="K924" s="248" t="s">
        <v>15</v>
      </c>
      <c r="L924" s="248" t="s">
        <v>752</v>
      </c>
      <c r="M924" s="233">
        <v>1</v>
      </c>
      <c r="N924" s="249" t="s">
        <v>39</v>
      </c>
      <c r="O924" s="838"/>
      <c r="P924" s="830"/>
      <c r="Q924" s="25">
        <f t="shared" ref="Q924:Q935" si="574">O924</f>
        <v>0</v>
      </c>
      <c r="R924" s="729">
        <f t="shared" ref="R924:R935" si="575">P924</f>
        <v>0</v>
      </c>
      <c r="S924" s="248"/>
      <c r="T924" s="248"/>
      <c r="U924" s="233"/>
      <c r="V924" s="249"/>
      <c r="W924" s="838"/>
      <c r="X924" s="830"/>
    </row>
    <row r="925" spans="1:24" ht="15.75">
      <c r="A925" s="533" t="s">
        <v>2727</v>
      </c>
      <c r="B925" s="533">
        <v>23</v>
      </c>
      <c r="C925" s="533" t="s">
        <v>682</v>
      </c>
      <c r="D925" s="572" t="s">
        <v>1307</v>
      </c>
      <c r="E925" s="571" t="str">
        <f t="shared" si="572"/>
        <v xml:space="preserve"> POWER VENTILATOR UTILITY SET FANS</v>
      </c>
      <c r="F925" s="533" t="str">
        <f t="shared" si="536"/>
        <v>ME</v>
      </c>
      <c r="G925" s="533" t="s">
        <v>2722</v>
      </c>
      <c r="H925" s="533">
        <v>924</v>
      </c>
      <c r="I925" s="533" t="str">
        <f t="shared" si="573"/>
        <v>Centrifugal inline fans</v>
      </c>
      <c r="J925" s="533" t="str">
        <f t="shared" si="573"/>
        <v>Centrifugal inline fans</v>
      </c>
      <c r="K925" s="248" t="s">
        <v>17</v>
      </c>
      <c r="L925" s="248" t="s">
        <v>753</v>
      </c>
      <c r="M925" s="233">
        <v>1</v>
      </c>
      <c r="N925" s="249" t="s">
        <v>39</v>
      </c>
      <c r="O925" s="838"/>
      <c r="P925" s="830"/>
      <c r="Q925" s="25">
        <f t="shared" si="574"/>
        <v>0</v>
      </c>
      <c r="R925" s="729">
        <f t="shared" si="575"/>
        <v>0</v>
      </c>
      <c r="S925" s="248"/>
      <c r="T925" s="248"/>
      <c r="U925" s="233"/>
      <c r="V925" s="249"/>
      <c r="W925" s="838"/>
      <c r="X925" s="830"/>
    </row>
    <row r="926" spans="1:24" ht="15.75">
      <c r="A926" s="533" t="s">
        <v>2727</v>
      </c>
      <c r="B926" s="533">
        <v>23</v>
      </c>
      <c r="C926" s="533" t="s">
        <v>682</v>
      </c>
      <c r="D926" s="572" t="s">
        <v>1307</v>
      </c>
      <c r="E926" s="571" t="str">
        <f t="shared" si="572"/>
        <v xml:space="preserve"> POWER VENTILATOR UTILITY SET FANS</v>
      </c>
      <c r="F926" s="533" t="str">
        <f t="shared" si="536"/>
        <v>ME</v>
      </c>
      <c r="G926" s="533" t="s">
        <v>2722</v>
      </c>
      <c r="H926" s="533">
        <v>925</v>
      </c>
      <c r="I926" s="533" t="str">
        <f t="shared" si="573"/>
        <v>233423- POWER VENTILATOR UTILITY SET FANS</v>
      </c>
      <c r="J926" s="533" t="str">
        <f t="shared" si="573"/>
        <v>233423- POWER VENTILATOR UTILITY SET FANS</v>
      </c>
      <c r="K926" s="248" t="s">
        <v>19</v>
      </c>
      <c r="L926" s="248" t="s">
        <v>754</v>
      </c>
      <c r="M926" s="233">
        <v>1</v>
      </c>
      <c r="N926" s="249" t="s">
        <v>39</v>
      </c>
      <c r="O926" s="838"/>
      <c r="P926" s="830"/>
      <c r="Q926" s="25">
        <f t="shared" si="574"/>
        <v>0</v>
      </c>
      <c r="R926" s="729">
        <f t="shared" si="575"/>
        <v>0</v>
      </c>
      <c r="S926" s="248"/>
      <c r="T926" s="248"/>
      <c r="U926" s="233"/>
      <c r="V926" s="249"/>
      <c r="W926" s="838"/>
      <c r="X926" s="830"/>
    </row>
    <row r="927" spans="1:24" ht="15.75">
      <c r="A927" s="533" t="s">
        <v>2727</v>
      </c>
      <c r="B927" s="533">
        <v>23</v>
      </c>
      <c r="C927" s="533" t="s">
        <v>682</v>
      </c>
      <c r="D927" s="572" t="s">
        <v>1307</v>
      </c>
      <c r="E927" s="571" t="str">
        <f t="shared" si="572"/>
        <v xml:space="preserve"> POWER VENTILATOR UTILITY SET FANS</v>
      </c>
      <c r="F927" s="533" t="str">
        <f t="shared" si="536"/>
        <v>ME</v>
      </c>
      <c r="G927" s="533" t="s">
        <v>2722</v>
      </c>
      <c r="H927" s="533">
        <v>926</v>
      </c>
      <c r="I927" s="533" t="str">
        <f t="shared" si="573"/>
        <v>Centrifugal inline fans</v>
      </c>
      <c r="J927" s="533" t="str">
        <f t="shared" si="573"/>
        <v>Centrifugal inline fans</v>
      </c>
      <c r="K927" s="248" t="s">
        <v>20</v>
      </c>
      <c r="L927" s="248" t="s">
        <v>755</v>
      </c>
      <c r="M927" s="233">
        <v>1</v>
      </c>
      <c r="N927" s="249" t="s">
        <v>39</v>
      </c>
      <c r="O927" s="838"/>
      <c r="P927" s="830"/>
      <c r="Q927" s="25">
        <f t="shared" si="574"/>
        <v>0</v>
      </c>
      <c r="R927" s="729">
        <f t="shared" si="575"/>
        <v>0</v>
      </c>
      <c r="S927" s="248"/>
      <c r="T927" s="248"/>
      <c r="U927" s="233"/>
      <c r="V927" s="249"/>
      <c r="W927" s="838"/>
      <c r="X927" s="830"/>
    </row>
    <row r="928" spans="1:24" ht="15.75">
      <c r="A928" s="533" t="s">
        <v>2727</v>
      </c>
      <c r="B928" s="533">
        <v>23</v>
      </c>
      <c r="C928" s="533" t="s">
        <v>682</v>
      </c>
      <c r="D928" s="572" t="s">
        <v>1307</v>
      </c>
      <c r="E928" s="571" t="str">
        <f t="shared" si="572"/>
        <v xml:space="preserve"> POWER VENTILATOR UTILITY SET FANS</v>
      </c>
      <c r="F928" s="533" t="str">
        <f t="shared" si="536"/>
        <v>ME</v>
      </c>
      <c r="G928" s="533" t="s">
        <v>2722</v>
      </c>
      <c r="H928" s="533">
        <v>927</v>
      </c>
      <c r="I928" s="533" t="str">
        <f t="shared" si="573"/>
        <v>233423- POWER VENTILATOR UTILITY SET FANS</v>
      </c>
      <c r="J928" s="533" t="str">
        <f t="shared" si="573"/>
        <v>233423- POWER VENTILATOR UTILITY SET FANS</v>
      </c>
      <c r="K928" s="248" t="s">
        <v>21</v>
      </c>
      <c r="L928" s="248" t="s">
        <v>756</v>
      </c>
      <c r="M928" s="233">
        <v>1</v>
      </c>
      <c r="N928" s="249" t="s">
        <v>39</v>
      </c>
      <c r="O928" s="838"/>
      <c r="P928" s="830"/>
      <c r="Q928" s="25">
        <f t="shared" si="574"/>
        <v>0</v>
      </c>
      <c r="R928" s="729">
        <f t="shared" si="575"/>
        <v>0</v>
      </c>
      <c r="S928" s="248"/>
      <c r="T928" s="248"/>
      <c r="U928" s="233"/>
      <c r="V928" s="249"/>
      <c r="W928" s="838"/>
      <c r="X928" s="830"/>
    </row>
    <row r="929" spans="1:24" ht="15.75">
      <c r="A929" s="533" t="s">
        <v>2727</v>
      </c>
      <c r="B929" s="533">
        <v>23</v>
      </c>
      <c r="C929" s="533" t="s">
        <v>682</v>
      </c>
      <c r="D929" s="572" t="s">
        <v>1307</v>
      </c>
      <c r="E929" s="571" t="str">
        <f t="shared" si="572"/>
        <v xml:space="preserve"> POWER VENTILATOR UTILITY SET FANS</v>
      </c>
      <c r="F929" s="533" t="str">
        <f t="shared" si="536"/>
        <v>ME</v>
      </c>
      <c r="G929" s="533" t="s">
        <v>2722</v>
      </c>
      <c r="H929" s="533">
        <v>928</v>
      </c>
      <c r="I929" s="533" t="str">
        <f t="shared" si="573"/>
        <v>Centrifugal inline fans</v>
      </c>
      <c r="J929" s="533" t="str">
        <f t="shared" si="573"/>
        <v>Centrifugal inline fans</v>
      </c>
      <c r="K929" s="248" t="s">
        <v>45</v>
      </c>
      <c r="L929" s="248" t="s">
        <v>757</v>
      </c>
      <c r="M929" s="233">
        <v>1</v>
      </c>
      <c r="N929" s="249" t="s">
        <v>39</v>
      </c>
      <c r="O929" s="838"/>
      <c r="P929" s="830"/>
      <c r="Q929" s="25">
        <f t="shared" si="574"/>
        <v>0</v>
      </c>
      <c r="R929" s="729">
        <f t="shared" si="575"/>
        <v>0</v>
      </c>
      <c r="S929" s="248"/>
      <c r="T929" s="248"/>
      <c r="U929" s="233"/>
      <c r="V929" s="249"/>
      <c r="W929" s="838"/>
      <c r="X929" s="830"/>
    </row>
    <row r="930" spans="1:24" ht="15.75">
      <c r="A930" s="533" t="s">
        <v>2727</v>
      </c>
      <c r="B930" s="533">
        <v>23</v>
      </c>
      <c r="C930" s="533" t="s">
        <v>682</v>
      </c>
      <c r="D930" s="572" t="s">
        <v>1307</v>
      </c>
      <c r="E930" s="571" t="str">
        <f t="shared" si="572"/>
        <v xml:space="preserve"> POWER VENTILATOR UTILITY SET FANS</v>
      </c>
      <c r="F930" s="533" t="str">
        <f t="shared" si="536"/>
        <v>ME</v>
      </c>
      <c r="G930" s="533" t="s">
        <v>2722</v>
      </c>
      <c r="H930" s="533">
        <v>929</v>
      </c>
      <c r="I930" s="533" t="str">
        <f t="shared" si="573"/>
        <v>233423- POWER VENTILATOR UTILITY SET FANS</v>
      </c>
      <c r="J930" s="533" t="str">
        <f t="shared" si="573"/>
        <v>233423- POWER VENTILATOR UTILITY SET FANS</v>
      </c>
      <c r="K930" s="137" t="s">
        <v>15</v>
      </c>
      <c r="L930" s="137" t="s">
        <v>758</v>
      </c>
      <c r="M930" s="106">
        <v>1</v>
      </c>
      <c r="N930" s="101" t="s">
        <v>39</v>
      </c>
      <c r="O930" s="838">
        <v>765</v>
      </c>
      <c r="P930" s="748">
        <f>O930*M930</f>
        <v>765</v>
      </c>
      <c r="Q930" s="25">
        <f t="shared" si="574"/>
        <v>765</v>
      </c>
      <c r="R930" s="729">
        <f t="shared" si="575"/>
        <v>765</v>
      </c>
      <c r="S930" s="137"/>
      <c r="T930" s="137"/>
      <c r="U930" s="106"/>
      <c r="V930" s="101"/>
      <c r="W930" s="838"/>
      <c r="X930" s="748"/>
    </row>
    <row r="931" spans="1:24" ht="15.75">
      <c r="A931" s="533" t="s">
        <v>2727</v>
      </c>
      <c r="B931" s="533">
        <v>23</v>
      </c>
      <c r="C931" s="533" t="s">
        <v>682</v>
      </c>
      <c r="D931" s="572" t="s">
        <v>1307</v>
      </c>
      <c r="E931" s="571" t="str">
        <f t="shared" si="572"/>
        <v xml:space="preserve"> POWER VENTILATOR UTILITY SET FANS</v>
      </c>
      <c r="F931" s="533" t="str">
        <f t="shared" si="536"/>
        <v>ME</v>
      </c>
      <c r="G931" s="533" t="s">
        <v>2722</v>
      </c>
      <c r="H931" s="533">
        <v>930</v>
      </c>
      <c r="I931" s="533" t="str">
        <f t="shared" si="573"/>
        <v>Centrifugal inline fans</v>
      </c>
      <c r="J931" s="533" t="str">
        <f t="shared" si="573"/>
        <v>Centrifugal inline fans</v>
      </c>
      <c r="K931" s="248" t="s">
        <v>50</v>
      </c>
      <c r="L931" s="248" t="s">
        <v>759</v>
      </c>
      <c r="M931" s="233">
        <v>1</v>
      </c>
      <c r="N931" s="249" t="s">
        <v>39</v>
      </c>
      <c r="O931" s="838"/>
      <c r="P931" s="830"/>
      <c r="Q931" s="25">
        <f t="shared" si="574"/>
        <v>0</v>
      </c>
      <c r="R931" s="729">
        <f t="shared" si="575"/>
        <v>0</v>
      </c>
      <c r="S931" s="248"/>
      <c r="T931" s="248"/>
      <c r="U931" s="233"/>
      <c r="V931" s="249"/>
      <c r="W931" s="838"/>
      <c r="X931" s="830"/>
    </row>
    <row r="932" spans="1:24" ht="15.75">
      <c r="A932" s="533" t="s">
        <v>2727</v>
      </c>
      <c r="B932" s="533">
        <v>23</v>
      </c>
      <c r="C932" s="533" t="s">
        <v>682</v>
      </c>
      <c r="D932" s="572" t="s">
        <v>1307</v>
      </c>
      <c r="E932" s="571" t="str">
        <f t="shared" si="572"/>
        <v xml:space="preserve"> POWER VENTILATOR UTILITY SET FANS</v>
      </c>
      <c r="F932" s="533" t="str">
        <f t="shared" si="536"/>
        <v>ME</v>
      </c>
      <c r="G932" s="533" t="s">
        <v>2722</v>
      </c>
      <c r="H932" s="533">
        <v>931</v>
      </c>
      <c r="I932" s="533" t="str">
        <f t="shared" si="573"/>
        <v>233423- POWER VENTILATOR UTILITY SET FANS</v>
      </c>
      <c r="J932" s="533" t="str">
        <f t="shared" si="573"/>
        <v>233423- POWER VENTILATOR UTILITY SET FANS</v>
      </c>
      <c r="K932" s="248" t="s">
        <v>76</v>
      </c>
      <c r="L932" s="248" t="s">
        <v>760</v>
      </c>
      <c r="M932" s="233">
        <v>1</v>
      </c>
      <c r="N932" s="249" t="s">
        <v>39</v>
      </c>
      <c r="O932" s="838"/>
      <c r="P932" s="830"/>
      <c r="Q932" s="25">
        <f t="shared" si="574"/>
        <v>0</v>
      </c>
      <c r="R932" s="729">
        <f t="shared" si="575"/>
        <v>0</v>
      </c>
      <c r="S932" s="248"/>
      <c r="T932" s="248"/>
      <c r="U932" s="233"/>
      <c r="V932" s="249"/>
      <c r="W932" s="838"/>
      <c r="X932" s="830"/>
    </row>
    <row r="933" spans="1:24" ht="15.75">
      <c r="A933" s="533" t="s">
        <v>2727</v>
      </c>
      <c r="B933" s="533">
        <v>23</v>
      </c>
      <c r="C933" s="533" t="s">
        <v>682</v>
      </c>
      <c r="D933" s="572" t="s">
        <v>1307</v>
      </c>
      <c r="E933" s="571" t="str">
        <f t="shared" si="572"/>
        <v xml:space="preserve"> POWER VENTILATOR UTILITY SET FANS</v>
      </c>
      <c r="F933" s="533" t="str">
        <f t="shared" si="536"/>
        <v>ME</v>
      </c>
      <c r="G933" s="533" t="s">
        <v>2722</v>
      </c>
      <c r="H933" s="533">
        <v>932</v>
      </c>
      <c r="I933" s="533" t="str">
        <f t="shared" si="573"/>
        <v>Centrifugal inline fans</v>
      </c>
      <c r="J933" s="533" t="str">
        <f t="shared" si="573"/>
        <v>Centrifugal inline fans</v>
      </c>
      <c r="K933" s="248" t="s">
        <v>77</v>
      </c>
      <c r="L933" s="248" t="s">
        <v>761</v>
      </c>
      <c r="M933" s="233">
        <v>1</v>
      </c>
      <c r="N933" s="249" t="s">
        <v>39</v>
      </c>
      <c r="O933" s="838"/>
      <c r="P933" s="830"/>
      <c r="Q933" s="25">
        <f t="shared" si="574"/>
        <v>0</v>
      </c>
      <c r="R933" s="729">
        <f t="shared" si="575"/>
        <v>0</v>
      </c>
      <c r="S933" s="248"/>
      <c r="T933" s="248"/>
      <c r="U933" s="233"/>
      <c r="V933" s="249"/>
      <c r="W933" s="838"/>
      <c r="X933" s="830"/>
    </row>
    <row r="934" spans="1:24" ht="15.75">
      <c r="A934" s="533" t="s">
        <v>2727</v>
      </c>
      <c r="B934" s="533">
        <v>23</v>
      </c>
      <c r="C934" s="533" t="s">
        <v>682</v>
      </c>
      <c r="D934" s="572" t="s">
        <v>1307</v>
      </c>
      <c r="E934" s="571" t="str">
        <f t="shared" si="572"/>
        <v xml:space="preserve"> POWER VENTILATOR UTILITY SET FANS</v>
      </c>
      <c r="F934" s="533" t="str">
        <f t="shared" si="536"/>
        <v>ME</v>
      </c>
      <c r="G934" s="533" t="s">
        <v>2722</v>
      </c>
      <c r="H934" s="533">
        <v>933</v>
      </c>
      <c r="I934" s="533" t="str">
        <f t="shared" si="573"/>
        <v>233423- POWER VENTILATOR UTILITY SET FANS</v>
      </c>
      <c r="J934" s="533" t="str">
        <f t="shared" si="573"/>
        <v>233423- POWER VENTILATOR UTILITY SET FANS</v>
      </c>
      <c r="K934" s="248" t="s">
        <v>78</v>
      </c>
      <c r="L934" s="248" t="s">
        <v>762</v>
      </c>
      <c r="M934" s="233">
        <v>1</v>
      </c>
      <c r="N934" s="249" t="s">
        <v>39</v>
      </c>
      <c r="O934" s="838"/>
      <c r="P934" s="830"/>
      <c r="Q934" s="25">
        <f t="shared" si="574"/>
        <v>0</v>
      </c>
      <c r="R934" s="729">
        <f t="shared" si="575"/>
        <v>0</v>
      </c>
      <c r="S934" s="248"/>
      <c r="T934" s="248"/>
      <c r="U934" s="233"/>
      <c r="V934" s="249"/>
      <c r="W934" s="838"/>
      <c r="X934" s="830"/>
    </row>
    <row r="935" spans="1:24" ht="15.75">
      <c r="A935" s="533" t="s">
        <v>2727</v>
      </c>
      <c r="B935" s="533">
        <v>23</v>
      </c>
      <c r="C935" s="533" t="s">
        <v>682</v>
      </c>
      <c r="D935" s="572" t="s">
        <v>1307</v>
      </c>
      <c r="E935" s="571" t="str">
        <f t="shared" si="572"/>
        <v xml:space="preserve"> POWER VENTILATOR UTILITY SET FANS</v>
      </c>
      <c r="F935" s="533" t="str">
        <f t="shared" si="536"/>
        <v>ME</v>
      </c>
      <c r="G935" s="533" t="s">
        <v>2722</v>
      </c>
      <c r="H935" s="533">
        <v>934</v>
      </c>
      <c r="I935" s="533" t="str">
        <f t="shared" si="573"/>
        <v>Centrifugal inline fans</v>
      </c>
      <c r="J935" s="533" t="str">
        <f t="shared" si="573"/>
        <v>Centrifugal inline fans</v>
      </c>
      <c r="K935" s="248" t="s">
        <v>302</v>
      </c>
      <c r="L935" s="248" t="s">
        <v>763</v>
      </c>
      <c r="M935" s="233">
        <v>1</v>
      </c>
      <c r="N935" s="249" t="s">
        <v>39</v>
      </c>
      <c r="O935" s="838"/>
      <c r="P935" s="830"/>
      <c r="Q935" s="25">
        <f t="shared" si="574"/>
        <v>0</v>
      </c>
      <c r="R935" s="729">
        <f t="shared" si="575"/>
        <v>0</v>
      </c>
      <c r="S935" s="248"/>
      <c r="T935" s="248"/>
      <c r="U935" s="233"/>
      <c r="V935" s="249"/>
      <c r="W935" s="838"/>
      <c r="X935" s="830"/>
    </row>
    <row r="936" spans="1:24" ht="15.75">
      <c r="A936" s="533" t="s">
        <v>2727</v>
      </c>
      <c r="B936" s="533">
        <v>23</v>
      </c>
      <c r="C936" s="533" t="s">
        <v>682</v>
      </c>
      <c r="D936" s="572" t="s">
        <v>1307</v>
      </c>
      <c r="E936" s="571" t="str">
        <f t="shared" si="572"/>
        <v xml:space="preserve"> POWER VENTILATOR UTILITY SET FANS</v>
      </c>
      <c r="F936" s="533" t="str">
        <f t="shared" si="536"/>
        <v>ME</v>
      </c>
      <c r="G936" s="533" t="s">
        <v>2725</v>
      </c>
      <c r="H936" s="533">
        <v>935</v>
      </c>
      <c r="I936" s="533" t="str">
        <f>L936</f>
        <v>Roof Exhaust fans</v>
      </c>
      <c r="J936" s="533" t="str">
        <f>L936</f>
        <v>Roof Exhaust fans</v>
      </c>
      <c r="K936" s="137"/>
      <c r="L936" s="137" t="s">
        <v>764</v>
      </c>
      <c r="M936" s="104"/>
      <c r="N936" s="101"/>
      <c r="O936" s="842"/>
      <c r="P936" s="830"/>
      <c r="Q936" s="377"/>
      <c r="S936" s="137"/>
      <c r="T936" s="137"/>
      <c r="U936" s="104"/>
      <c r="V936" s="101"/>
      <c r="W936" s="842"/>
      <c r="X936" s="830"/>
    </row>
    <row r="937" spans="1:24" ht="15.75">
      <c r="A937" s="533" t="s">
        <v>2727</v>
      </c>
      <c r="B937" s="533">
        <v>23</v>
      </c>
      <c r="C937" s="533" t="s">
        <v>682</v>
      </c>
      <c r="D937" s="572" t="s">
        <v>1307</v>
      </c>
      <c r="E937" s="571" t="str">
        <f t="shared" si="572"/>
        <v xml:space="preserve"> POWER VENTILATOR UTILITY SET FANS</v>
      </c>
      <c r="F937" s="533" t="str">
        <f t="shared" si="536"/>
        <v>ME</v>
      </c>
      <c r="G937" s="533" t="s">
        <v>2722</v>
      </c>
      <c r="H937" s="533">
        <v>936</v>
      </c>
      <c r="I937" s="533" t="str">
        <f t="shared" ref="I937:J941" si="576">I935</f>
        <v>Centrifugal inline fans</v>
      </c>
      <c r="J937" s="533" t="str">
        <f t="shared" si="576"/>
        <v>Centrifugal inline fans</v>
      </c>
      <c r="K937" s="137" t="s">
        <v>17</v>
      </c>
      <c r="L937" s="137" t="s">
        <v>765</v>
      </c>
      <c r="M937" s="106">
        <v>1</v>
      </c>
      <c r="N937" s="101" t="s">
        <v>766</v>
      </c>
      <c r="O937" s="838">
        <v>260</v>
      </c>
      <c r="P937" s="748">
        <f>O937*M937</f>
        <v>260</v>
      </c>
      <c r="Q937" s="25">
        <f t="shared" ref="Q937:Q941" si="577">O937</f>
        <v>260</v>
      </c>
      <c r="R937" s="729">
        <f t="shared" ref="R937:R941" si="578">P937</f>
        <v>260</v>
      </c>
      <c r="S937" s="137"/>
      <c r="T937" s="137"/>
      <c r="U937" s="106"/>
      <c r="V937" s="101"/>
      <c r="W937" s="838"/>
      <c r="X937" s="748"/>
    </row>
    <row r="938" spans="1:24" ht="15.75">
      <c r="A938" s="533" t="s">
        <v>2727</v>
      </c>
      <c r="B938" s="533">
        <v>23</v>
      </c>
      <c r="C938" s="533" t="s">
        <v>682</v>
      </c>
      <c r="D938" s="572" t="s">
        <v>1307</v>
      </c>
      <c r="E938" s="571" t="str">
        <f t="shared" si="572"/>
        <v xml:space="preserve"> POWER VENTILATOR UTILITY SET FANS</v>
      </c>
      <c r="F938" s="533" t="str">
        <f t="shared" si="536"/>
        <v>ME</v>
      </c>
      <c r="G938" s="533" t="s">
        <v>2722</v>
      </c>
      <c r="H938" s="533">
        <v>937</v>
      </c>
      <c r="I938" s="533" t="str">
        <f t="shared" si="576"/>
        <v>Roof Exhaust fans</v>
      </c>
      <c r="J938" s="533" t="str">
        <f t="shared" si="576"/>
        <v>Roof Exhaust fans</v>
      </c>
      <c r="K938" s="248" t="s">
        <v>306</v>
      </c>
      <c r="L938" s="248" t="s">
        <v>767</v>
      </c>
      <c r="M938" s="233">
        <v>1</v>
      </c>
      <c r="N938" s="249" t="s">
        <v>766</v>
      </c>
      <c r="O938" s="838"/>
      <c r="P938" s="830"/>
      <c r="Q938" s="25">
        <f t="shared" si="577"/>
        <v>0</v>
      </c>
      <c r="R938" s="729">
        <f t="shared" si="578"/>
        <v>0</v>
      </c>
      <c r="S938" s="248"/>
      <c r="T938" s="248"/>
      <c r="U938" s="233"/>
      <c r="V938" s="249"/>
      <c r="W938" s="838"/>
      <c r="X938" s="830"/>
    </row>
    <row r="939" spans="1:24" ht="15.75">
      <c r="A939" s="533" t="s">
        <v>2727</v>
      </c>
      <c r="B939" s="533">
        <v>23</v>
      </c>
      <c r="C939" s="533" t="s">
        <v>682</v>
      </c>
      <c r="D939" s="572" t="s">
        <v>1307</v>
      </c>
      <c r="E939" s="571" t="str">
        <f t="shared" si="572"/>
        <v xml:space="preserve"> POWER VENTILATOR UTILITY SET FANS</v>
      </c>
      <c r="F939" s="533" t="str">
        <f t="shared" si="536"/>
        <v>ME</v>
      </c>
      <c r="G939" s="533" t="s">
        <v>2722</v>
      </c>
      <c r="H939" s="533">
        <v>938</v>
      </c>
      <c r="I939" s="533" t="str">
        <f t="shared" si="576"/>
        <v>Centrifugal inline fans</v>
      </c>
      <c r="J939" s="533" t="str">
        <f t="shared" si="576"/>
        <v>Centrifugal inline fans</v>
      </c>
      <c r="K939" s="248" t="s">
        <v>341</v>
      </c>
      <c r="L939" s="248" t="s">
        <v>768</v>
      </c>
      <c r="M939" s="233">
        <v>1</v>
      </c>
      <c r="N939" s="249" t="s">
        <v>39</v>
      </c>
      <c r="O939" s="838"/>
      <c r="P939" s="830"/>
      <c r="Q939" s="25">
        <f t="shared" si="577"/>
        <v>0</v>
      </c>
      <c r="R939" s="729">
        <f t="shared" si="578"/>
        <v>0</v>
      </c>
      <c r="S939" s="248"/>
      <c r="T939" s="248"/>
      <c r="U939" s="233"/>
      <c r="V939" s="249"/>
      <c r="W939" s="838"/>
      <c r="X939" s="830"/>
    </row>
    <row r="940" spans="1:24" ht="15.75">
      <c r="A940" s="533" t="s">
        <v>2727</v>
      </c>
      <c r="B940" s="533">
        <v>23</v>
      </c>
      <c r="C940" s="533" t="s">
        <v>682</v>
      </c>
      <c r="D940" s="572" t="s">
        <v>1307</v>
      </c>
      <c r="E940" s="571" t="str">
        <f t="shared" si="572"/>
        <v xml:space="preserve"> POWER VENTILATOR UTILITY SET FANS</v>
      </c>
      <c r="F940" s="533" t="str">
        <f t="shared" si="536"/>
        <v>ME</v>
      </c>
      <c r="G940" s="533" t="s">
        <v>2722</v>
      </c>
      <c r="H940" s="533">
        <v>939</v>
      </c>
      <c r="I940" s="533" t="str">
        <f t="shared" si="576"/>
        <v>Roof Exhaust fans</v>
      </c>
      <c r="J940" s="533" t="str">
        <f t="shared" si="576"/>
        <v>Roof Exhaust fans</v>
      </c>
      <c r="K940" s="137" t="s">
        <v>13</v>
      </c>
      <c r="L940" s="137" t="s">
        <v>762</v>
      </c>
      <c r="M940" s="106">
        <v>1</v>
      </c>
      <c r="N940" s="101" t="s">
        <v>39</v>
      </c>
      <c r="O940" s="842">
        <v>600</v>
      </c>
      <c r="P940" s="748">
        <f t="shared" ref="P940:P941" si="579">O940*M940</f>
        <v>600</v>
      </c>
      <c r="Q940" s="25">
        <f t="shared" si="577"/>
        <v>600</v>
      </c>
      <c r="R940" s="729">
        <f t="shared" si="578"/>
        <v>600</v>
      </c>
      <c r="S940" s="137"/>
      <c r="T940" s="137"/>
      <c r="U940" s="106"/>
      <c r="V940" s="101"/>
      <c r="W940" s="842"/>
      <c r="X940" s="748"/>
    </row>
    <row r="941" spans="1:24" ht="15.75">
      <c r="A941" s="533" t="s">
        <v>2727</v>
      </c>
      <c r="B941" s="533">
        <v>23</v>
      </c>
      <c r="C941" s="533" t="s">
        <v>682</v>
      </c>
      <c r="D941" s="572" t="s">
        <v>1307</v>
      </c>
      <c r="E941" s="571" t="str">
        <f t="shared" si="572"/>
        <v xml:space="preserve"> POWER VENTILATOR UTILITY SET FANS</v>
      </c>
      <c r="F941" s="533" t="str">
        <f t="shared" si="536"/>
        <v>ME</v>
      </c>
      <c r="G941" s="533" t="s">
        <v>2722</v>
      </c>
      <c r="H941" s="533">
        <v>940</v>
      </c>
      <c r="I941" s="533" t="str">
        <f t="shared" si="576"/>
        <v>Centrifugal inline fans</v>
      </c>
      <c r="J941" s="533" t="str">
        <f t="shared" si="576"/>
        <v>Centrifugal inline fans</v>
      </c>
      <c r="K941" s="137" t="s">
        <v>15</v>
      </c>
      <c r="L941" s="137" t="s">
        <v>769</v>
      </c>
      <c r="M941" s="106">
        <v>1</v>
      </c>
      <c r="N941" s="101" t="s">
        <v>2</v>
      </c>
      <c r="O941" s="830">
        <v>400</v>
      </c>
      <c r="P941" s="748">
        <f t="shared" si="579"/>
        <v>400</v>
      </c>
      <c r="Q941" s="25">
        <f t="shared" si="577"/>
        <v>400</v>
      </c>
      <c r="R941" s="729">
        <f t="shared" si="578"/>
        <v>400</v>
      </c>
      <c r="S941" s="137"/>
      <c r="T941" s="137"/>
      <c r="U941" s="106"/>
      <c r="V941" s="101"/>
      <c r="W941" s="830"/>
      <c r="X941" s="748"/>
    </row>
    <row r="942" spans="1:24" ht="15.75">
      <c r="A942" s="533" t="s">
        <v>2727</v>
      </c>
      <c r="B942" s="533">
        <v>23</v>
      </c>
      <c r="C942" s="533" t="s">
        <v>682</v>
      </c>
      <c r="D942" s="572" t="s">
        <v>2145</v>
      </c>
      <c r="E942" s="571" t="s">
        <v>1271</v>
      </c>
      <c r="F942" s="533" t="str">
        <f t="shared" si="536"/>
        <v>ME</v>
      </c>
      <c r="G942" s="533" t="s">
        <v>2725</v>
      </c>
      <c r="H942" s="533">
        <v>941</v>
      </c>
      <c r="I942" s="533" t="str">
        <f t="shared" ref="I942:I943" si="580">L942</f>
        <v>233713 - DIFFUSERS, REGISTERS, AND GRILLES</v>
      </c>
      <c r="J942" s="533" t="str">
        <f t="shared" ref="J942:J944" si="581">L942</f>
        <v>233713 - DIFFUSERS, REGISTERS, AND GRILLES</v>
      </c>
      <c r="K942" s="137"/>
      <c r="L942" s="137" t="s">
        <v>770</v>
      </c>
      <c r="M942" s="104"/>
      <c r="N942" s="101"/>
      <c r="O942" s="830"/>
      <c r="P942" s="830"/>
      <c r="Q942" s="377"/>
      <c r="S942" s="137"/>
      <c r="T942" s="137"/>
      <c r="U942" s="104"/>
      <c r="V942" s="101"/>
      <c r="W942" s="830"/>
      <c r="X942" s="830"/>
    </row>
    <row r="943" spans="1:24" ht="15.75">
      <c r="A943" s="533" t="s">
        <v>2727</v>
      </c>
      <c r="B943" s="533">
        <v>23</v>
      </c>
      <c r="C943" s="533" t="s">
        <v>682</v>
      </c>
      <c r="D943" s="572" t="s">
        <v>2145</v>
      </c>
      <c r="E943" s="571" t="str">
        <f t="shared" ref="E943:E986" si="582">E942</f>
        <v xml:space="preserve"> DIFFUSERS, REGISTERS, AND GRILLES</v>
      </c>
      <c r="F943" s="533" t="str">
        <f t="shared" ref="F943:F1006" si="583">VLOOKUP(D:D,trade,3,FALSE)</f>
        <v>ME</v>
      </c>
      <c r="G943" s="533" t="s">
        <v>2725</v>
      </c>
      <c r="H943" s="533">
        <v>942</v>
      </c>
      <c r="I943" s="533" t="str">
        <f t="shared" si="580"/>
        <v>Diffusers</v>
      </c>
      <c r="J943" s="533" t="str">
        <f t="shared" si="581"/>
        <v>Diffusers</v>
      </c>
      <c r="K943" s="137"/>
      <c r="L943" s="137" t="s">
        <v>771</v>
      </c>
      <c r="M943" s="104"/>
      <c r="N943" s="101"/>
      <c r="O943" s="830"/>
      <c r="P943" s="830"/>
      <c r="Q943" s="377"/>
      <c r="S943" s="137"/>
      <c r="T943" s="137"/>
      <c r="U943" s="104"/>
      <c r="V943" s="101"/>
      <c r="W943" s="830"/>
      <c r="X943" s="830"/>
    </row>
    <row r="944" spans="1:24" ht="16.5" thickBot="1">
      <c r="A944" s="533" t="s">
        <v>2727</v>
      </c>
      <c r="B944" s="533">
        <v>23</v>
      </c>
      <c r="C944" s="533" t="s">
        <v>682</v>
      </c>
      <c r="D944" s="572" t="s">
        <v>2145</v>
      </c>
      <c r="E944" s="571" t="str">
        <f t="shared" si="582"/>
        <v xml:space="preserve"> DIFFUSERS, REGISTERS, AND GRILLES</v>
      </c>
      <c r="F944" s="533" t="str">
        <f t="shared" si="583"/>
        <v>ME</v>
      </c>
      <c r="G944" s="533" t="s">
        <v>2725</v>
      </c>
      <c r="H944" s="533">
        <v>943</v>
      </c>
      <c r="I944" s="533" t="s">
        <v>771</v>
      </c>
      <c r="J944" s="533" t="str">
        <f t="shared" si="581"/>
        <v>Supply diffusers 600x600</v>
      </c>
      <c r="K944" s="137"/>
      <c r="L944" s="137" t="s">
        <v>772</v>
      </c>
      <c r="M944" s="104"/>
      <c r="N944" s="101"/>
      <c r="O944" s="830"/>
      <c r="P944" s="830"/>
      <c r="Q944" s="377"/>
      <c r="S944" s="137"/>
      <c r="T944" s="137"/>
      <c r="U944" s="104"/>
      <c r="V944" s="101"/>
      <c r="W944" s="830"/>
      <c r="X944" s="830"/>
    </row>
    <row r="945" spans="1:24" ht="15.75">
      <c r="A945" s="533" t="s">
        <v>2727</v>
      </c>
      <c r="B945" s="533">
        <v>23</v>
      </c>
      <c r="C945" s="533" t="s">
        <v>682</v>
      </c>
      <c r="D945" s="572" t="s">
        <v>2145</v>
      </c>
      <c r="E945" s="571" t="str">
        <f t="shared" si="582"/>
        <v xml:space="preserve"> DIFFUSERS, REGISTERS, AND GRILLES</v>
      </c>
      <c r="F945" s="533" t="str">
        <f t="shared" si="583"/>
        <v>ME</v>
      </c>
      <c r="G945" s="533" t="s">
        <v>2722</v>
      </c>
      <c r="H945" s="533">
        <v>944</v>
      </c>
      <c r="I945" s="533" t="s">
        <v>771</v>
      </c>
      <c r="J945" s="533" t="str">
        <f>J944</f>
        <v>Supply diffusers 600x600</v>
      </c>
      <c r="K945" s="137" t="s">
        <v>17</v>
      </c>
      <c r="L945" s="137" t="s">
        <v>562</v>
      </c>
      <c r="M945" s="106">
        <v>11</v>
      </c>
      <c r="N945" s="251" t="s">
        <v>39</v>
      </c>
      <c r="O945" s="838">
        <v>95</v>
      </c>
      <c r="P945" s="748">
        <f t="shared" ref="P945:P947" si="584">O945*M945</f>
        <v>1045</v>
      </c>
      <c r="Q945" s="25">
        <f t="shared" ref="Q945:Q950" si="585">O945</f>
        <v>95</v>
      </c>
      <c r="R945" s="729">
        <f t="shared" ref="R945:R950" si="586">P945</f>
        <v>1045</v>
      </c>
      <c r="S945" s="137"/>
      <c r="T945" s="137"/>
      <c r="U945" s="106"/>
      <c r="V945" s="251"/>
      <c r="W945" s="838"/>
      <c r="X945" s="748"/>
    </row>
    <row r="946" spans="1:24" ht="15.75">
      <c r="A946" s="533" t="s">
        <v>2727</v>
      </c>
      <c r="B946" s="533">
        <v>23</v>
      </c>
      <c r="C946" s="533" t="s">
        <v>682</v>
      </c>
      <c r="D946" s="572" t="s">
        <v>2145</v>
      </c>
      <c r="E946" s="571" t="str">
        <f t="shared" si="582"/>
        <v xml:space="preserve"> DIFFUSERS, REGISTERS, AND GRILLES</v>
      </c>
      <c r="F946" s="533" t="str">
        <f t="shared" si="583"/>
        <v>ME</v>
      </c>
      <c r="G946" s="533" t="s">
        <v>2722</v>
      </c>
      <c r="H946" s="533">
        <v>945</v>
      </c>
      <c r="I946" s="533" t="s">
        <v>771</v>
      </c>
      <c r="J946" s="533" t="str">
        <f t="shared" ref="J946:J961" si="587">J945</f>
        <v>Supply diffusers 600x600</v>
      </c>
      <c r="K946" s="137" t="s">
        <v>19</v>
      </c>
      <c r="L946" s="137" t="s">
        <v>773</v>
      </c>
      <c r="M946" s="106">
        <v>3</v>
      </c>
      <c r="N946" s="252" t="s">
        <v>39</v>
      </c>
      <c r="O946" s="838">
        <v>95</v>
      </c>
      <c r="P946" s="748">
        <f t="shared" si="584"/>
        <v>285</v>
      </c>
      <c r="Q946" s="25">
        <f t="shared" si="585"/>
        <v>95</v>
      </c>
      <c r="R946" s="729">
        <f t="shared" si="586"/>
        <v>285</v>
      </c>
      <c r="S946" s="137"/>
      <c r="T946" s="137"/>
      <c r="U946" s="106"/>
      <c r="V946" s="252"/>
      <c r="W946" s="838"/>
      <c r="X946" s="748"/>
    </row>
    <row r="947" spans="1:24" ht="16.5" thickBot="1">
      <c r="A947" s="533" t="s">
        <v>2727</v>
      </c>
      <c r="B947" s="533">
        <v>23</v>
      </c>
      <c r="C947" s="533" t="s">
        <v>682</v>
      </c>
      <c r="D947" s="572" t="s">
        <v>2145</v>
      </c>
      <c r="E947" s="571" t="str">
        <f t="shared" si="582"/>
        <v xml:space="preserve"> DIFFUSERS, REGISTERS, AND GRILLES</v>
      </c>
      <c r="F947" s="533" t="str">
        <f t="shared" si="583"/>
        <v>ME</v>
      </c>
      <c r="G947" s="533" t="s">
        <v>2722</v>
      </c>
      <c r="H947" s="533">
        <v>946</v>
      </c>
      <c r="I947" s="533" t="s">
        <v>771</v>
      </c>
      <c r="J947" s="533" t="str">
        <f t="shared" si="587"/>
        <v>Supply diffusers 600x600</v>
      </c>
      <c r="K947" s="137" t="s">
        <v>20</v>
      </c>
      <c r="L947" s="137" t="s">
        <v>774</v>
      </c>
      <c r="M947" s="106">
        <v>1</v>
      </c>
      <c r="N947" s="253" t="s">
        <v>39</v>
      </c>
      <c r="O947" s="838">
        <v>95</v>
      </c>
      <c r="P947" s="748">
        <f t="shared" si="584"/>
        <v>95</v>
      </c>
      <c r="Q947" s="25">
        <f t="shared" si="585"/>
        <v>95</v>
      </c>
      <c r="R947" s="729">
        <f t="shared" si="586"/>
        <v>95</v>
      </c>
      <c r="S947" s="137"/>
      <c r="T947" s="137"/>
      <c r="U947" s="106"/>
      <c r="V947" s="253"/>
      <c r="W947" s="838"/>
      <c r="X947" s="748"/>
    </row>
    <row r="948" spans="1:24" ht="15.75">
      <c r="A948" s="533" t="s">
        <v>2727</v>
      </c>
      <c r="B948" s="533">
        <v>23</v>
      </c>
      <c r="C948" s="533" t="s">
        <v>682</v>
      </c>
      <c r="D948" s="572" t="s">
        <v>2145</v>
      </c>
      <c r="E948" s="571" t="str">
        <f t="shared" si="582"/>
        <v xml:space="preserve"> DIFFUSERS, REGISTERS, AND GRILLES</v>
      </c>
      <c r="F948" s="533" t="str">
        <f t="shared" si="583"/>
        <v>ME</v>
      </c>
      <c r="G948" s="533" t="s">
        <v>2722</v>
      </c>
      <c r="H948" s="533">
        <v>947</v>
      </c>
      <c r="I948" s="533" t="s">
        <v>771</v>
      </c>
      <c r="J948" s="533" t="str">
        <f t="shared" si="587"/>
        <v>Supply diffusers 600x600</v>
      </c>
      <c r="K948" s="248" t="s">
        <v>21</v>
      </c>
      <c r="L948" s="248" t="s">
        <v>775</v>
      </c>
      <c r="M948" s="233">
        <v>7</v>
      </c>
      <c r="N948" s="249" t="s">
        <v>39</v>
      </c>
      <c r="O948" s="838"/>
      <c r="P948" s="830"/>
      <c r="Q948" s="25">
        <f t="shared" si="585"/>
        <v>0</v>
      </c>
      <c r="R948" s="729">
        <f t="shared" si="586"/>
        <v>0</v>
      </c>
      <c r="S948" s="248"/>
      <c r="T948" s="248"/>
      <c r="U948" s="233"/>
      <c r="V948" s="249"/>
      <c r="W948" s="838"/>
      <c r="X948" s="830"/>
    </row>
    <row r="949" spans="1:24" ht="15.75">
      <c r="A949" s="533" t="s">
        <v>2727</v>
      </c>
      <c r="B949" s="533">
        <v>23</v>
      </c>
      <c r="C949" s="533" t="s">
        <v>682</v>
      </c>
      <c r="D949" s="572" t="s">
        <v>2145</v>
      </c>
      <c r="E949" s="571" t="str">
        <f t="shared" si="582"/>
        <v xml:space="preserve"> DIFFUSERS, REGISTERS, AND GRILLES</v>
      </c>
      <c r="F949" s="533" t="str">
        <f t="shared" si="583"/>
        <v>ME</v>
      </c>
      <c r="G949" s="533" t="s">
        <v>2722</v>
      </c>
      <c r="H949" s="533">
        <v>948</v>
      </c>
      <c r="I949" s="533" t="s">
        <v>771</v>
      </c>
      <c r="J949" s="533" t="str">
        <f t="shared" si="587"/>
        <v>Supply diffusers 600x600</v>
      </c>
      <c r="K949" s="248" t="s">
        <v>45</v>
      </c>
      <c r="L949" s="248" t="s">
        <v>776</v>
      </c>
      <c r="M949" s="233">
        <v>5</v>
      </c>
      <c r="N949" s="249" t="s">
        <v>39</v>
      </c>
      <c r="O949" s="838"/>
      <c r="P949" s="830"/>
      <c r="Q949" s="25">
        <f t="shared" si="585"/>
        <v>0</v>
      </c>
      <c r="R949" s="729">
        <f t="shared" si="586"/>
        <v>0</v>
      </c>
      <c r="S949" s="248"/>
      <c r="T949" s="248"/>
      <c r="U949" s="233"/>
      <c r="V949" s="249"/>
      <c r="W949" s="838"/>
      <c r="X949" s="830"/>
    </row>
    <row r="950" spans="1:24" ht="15.75">
      <c r="A950" s="533" t="s">
        <v>2727</v>
      </c>
      <c r="B950" s="533">
        <v>23</v>
      </c>
      <c r="C950" s="533" t="s">
        <v>682</v>
      </c>
      <c r="D950" s="572" t="s">
        <v>2145</v>
      </c>
      <c r="E950" s="571" t="str">
        <f t="shared" si="582"/>
        <v xml:space="preserve"> DIFFUSERS, REGISTERS, AND GRILLES</v>
      </c>
      <c r="F950" s="533" t="str">
        <f t="shared" si="583"/>
        <v>ME</v>
      </c>
      <c r="G950" s="533" t="s">
        <v>2722</v>
      </c>
      <c r="H950" s="533">
        <v>949</v>
      </c>
      <c r="I950" s="533" t="s">
        <v>771</v>
      </c>
      <c r="J950" s="533" t="str">
        <f t="shared" si="587"/>
        <v>Supply diffusers 600x600</v>
      </c>
      <c r="K950" s="137" t="s">
        <v>21</v>
      </c>
      <c r="L950" s="481" t="s">
        <v>777</v>
      </c>
      <c r="M950" s="482">
        <v>2</v>
      </c>
      <c r="N950" s="483" t="s">
        <v>39</v>
      </c>
      <c r="O950" s="838">
        <v>95</v>
      </c>
      <c r="P950" s="748">
        <f>O950*M950</f>
        <v>190</v>
      </c>
      <c r="Q950" s="25">
        <f t="shared" si="585"/>
        <v>95</v>
      </c>
      <c r="R950" s="729">
        <f t="shared" si="586"/>
        <v>190</v>
      </c>
      <c r="S950" s="137"/>
      <c r="T950" s="481"/>
      <c r="U950" s="482"/>
      <c r="V950" s="483"/>
      <c r="W950" s="838"/>
      <c r="X950" s="748"/>
    </row>
    <row r="951" spans="1:24" ht="16.5" thickBot="1">
      <c r="A951" s="533" t="s">
        <v>2727</v>
      </c>
      <c r="B951" s="533">
        <v>23</v>
      </c>
      <c r="C951" s="533" t="s">
        <v>682</v>
      </c>
      <c r="D951" s="572" t="s">
        <v>2145</v>
      </c>
      <c r="E951" s="571" t="str">
        <f t="shared" si="582"/>
        <v xml:space="preserve"> DIFFUSERS, REGISTERS, AND GRILLES</v>
      </c>
      <c r="F951" s="533" t="str">
        <f t="shared" si="583"/>
        <v>ME</v>
      </c>
      <c r="G951" s="533" t="s">
        <v>2725</v>
      </c>
      <c r="H951" s="533">
        <v>950</v>
      </c>
      <c r="I951" s="533" t="s">
        <v>771</v>
      </c>
      <c r="J951" s="533" t="str">
        <f>L951</f>
        <v>Return diffusers 600x600</v>
      </c>
      <c r="K951" s="137"/>
      <c r="L951" s="137" t="s">
        <v>778</v>
      </c>
      <c r="M951" s="104"/>
      <c r="N951" s="101"/>
      <c r="O951" s="830"/>
      <c r="P951" s="830"/>
      <c r="Q951" s="377"/>
      <c r="S951" s="137"/>
      <c r="T951" s="137"/>
      <c r="U951" s="104"/>
      <c r="V951" s="101"/>
      <c r="W951" s="830"/>
      <c r="X951" s="830"/>
    </row>
    <row r="952" spans="1:24" ht="15.75">
      <c r="A952" s="533" t="s">
        <v>2727</v>
      </c>
      <c r="B952" s="533">
        <v>23</v>
      </c>
      <c r="C952" s="533" t="s">
        <v>682</v>
      </c>
      <c r="D952" s="572" t="s">
        <v>2145</v>
      </c>
      <c r="E952" s="571" t="str">
        <f t="shared" si="582"/>
        <v xml:space="preserve"> DIFFUSERS, REGISTERS, AND GRILLES</v>
      </c>
      <c r="F952" s="533" t="str">
        <f t="shared" si="583"/>
        <v>ME</v>
      </c>
      <c r="G952" s="533" t="s">
        <v>2722</v>
      </c>
      <c r="H952" s="533">
        <v>951</v>
      </c>
      <c r="I952" s="533" t="s">
        <v>771</v>
      </c>
      <c r="J952" s="533" t="str">
        <f t="shared" si="587"/>
        <v>Return diffusers 600x600</v>
      </c>
      <c r="K952" s="137" t="s">
        <v>45</v>
      </c>
      <c r="L952" s="137" t="s">
        <v>562</v>
      </c>
      <c r="M952" s="180">
        <v>2</v>
      </c>
      <c r="N952" s="254" t="s">
        <v>39</v>
      </c>
      <c r="O952" s="838">
        <v>75</v>
      </c>
      <c r="P952" s="748">
        <f t="shared" ref="P952:P953" si="588">O952*M952</f>
        <v>150</v>
      </c>
      <c r="Q952" s="25">
        <f t="shared" ref="Q952:Q956" si="589">O952</f>
        <v>75</v>
      </c>
      <c r="R952" s="729">
        <f t="shared" ref="R952:R956" si="590">P952</f>
        <v>150</v>
      </c>
      <c r="S952" s="137"/>
      <c r="T952" s="137"/>
      <c r="U952" s="180"/>
      <c r="V952" s="254"/>
      <c r="W952" s="838"/>
      <c r="X952" s="748"/>
    </row>
    <row r="953" spans="1:24" ht="16.5" thickBot="1">
      <c r="A953" s="533" t="s">
        <v>2727</v>
      </c>
      <c r="B953" s="533">
        <v>23</v>
      </c>
      <c r="C953" s="533" t="s">
        <v>682</v>
      </c>
      <c r="D953" s="572" t="s">
        <v>2145</v>
      </c>
      <c r="E953" s="571" t="str">
        <f t="shared" si="582"/>
        <v xml:space="preserve"> DIFFUSERS, REGISTERS, AND GRILLES</v>
      </c>
      <c r="F953" s="533" t="str">
        <f t="shared" si="583"/>
        <v>ME</v>
      </c>
      <c r="G953" s="533" t="s">
        <v>2722</v>
      </c>
      <c r="H953" s="533">
        <v>952</v>
      </c>
      <c r="I953" s="533" t="s">
        <v>771</v>
      </c>
      <c r="J953" s="533" t="str">
        <f t="shared" si="587"/>
        <v>Return diffusers 600x600</v>
      </c>
      <c r="K953" s="137" t="s">
        <v>48</v>
      </c>
      <c r="L953" s="137" t="s">
        <v>774</v>
      </c>
      <c r="M953" s="180">
        <v>4</v>
      </c>
      <c r="N953" s="255" t="s">
        <v>39</v>
      </c>
      <c r="O953" s="838">
        <v>75</v>
      </c>
      <c r="P953" s="748">
        <f t="shared" si="588"/>
        <v>300</v>
      </c>
      <c r="Q953" s="25">
        <f t="shared" si="589"/>
        <v>75</v>
      </c>
      <c r="R953" s="729">
        <f t="shared" si="590"/>
        <v>300</v>
      </c>
      <c r="S953" s="137"/>
      <c r="T953" s="137"/>
      <c r="U953" s="180"/>
      <c r="V953" s="255"/>
      <c r="W953" s="838"/>
      <c r="X953" s="748"/>
    </row>
    <row r="954" spans="1:24" ht="15.75">
      <c r="A954" s="533" t="s">
        <v>2727</v>
      </c>
      <c r="B954" s="533">
        <v>23</v>
      </c>
      <c r="C954" s="533" t="s">
        <v>682</v>
      </c>
      <c r="D954" s="572" t="s">
        <v>2145</v>
      </c>
      <c r="E954" s="571" t="str">
        <f t="shared" si="582"/>
        <v xml:space="preserve"> DIFFUSERS, REGISTERS, AND GRILLES</v>
      </c>
      <c r="F954" s="533" t="str">
        <f t="shared" si="583"/>
        <v>ME</v>
      </c>
      <c r="G954" s="533" t="s">
        <v>2722</v>
      </c>
      <c r="H954" s="533">
        <v>953</v>
      </c>
      <c r="I954" s="533" t="s">
        <v>771</v>
      </c>
      <c r="J954" s="533" t="str">
        <f t="shared" si="587"/>
        <v>Return diffusers 600x600</v>
      </c>
      <c r="K954" s="248" t="s">
        <v>77</v>
      </c>
      <c r="L954" s="248" t="s">
        <v>775</v>
      </c>
      <c r="M954" s="256">
        <v>10</v>
      </c>
      <c r="N954" s="260" t="s">
        <v>39</v>
      </c>
      <c r="O954" s="838"/>
      <c r="P954" s="830"/>
      <c r="Q954" s="25">
        <f t="shared" si="589"/>
        <v>0</v>
      </c>
      <c r="R954" s="729">
        <f t="shared" si="590"/>
        <v>0</v>
      </c>
      <c r="S954" s="248"/>
      <c r="T954" s="248"/>
      <c r="U954" s="242"/>
      <c r="V954" s="260"/>
      <c r="W954" s="838"/>
      <c r="X954" s="830"/>
    </row>
    <row r="955" spans="1:24" ht="15.75">
      <c r="A955" s="533" t="s">
        <v>2727</v>
      </c>
      <c r="B955" s="533">
        <v>23</v>
      </c>
      <c r="C955" s="533" t="s">
        <v>682</v>
      </c>
      <c r="D955" s="572" t="s">
        <v>2145</v>
      </c>
      <c r="E955" s="571" t="str">
        <f t="shared" si="582"/>
        <v xml:space="preserve"> DIFFUSERS, REGISTERS, AND GRILLES</v>
      </c>
      <c r="F955" s="533" t="str">
        <f t="shared" si="583"/>
        <v>ME</v>
      </c>
      <c r="G955" s="533" t="s">
        <v>2722</v>
      </c>
      <c r="H955" s="533">
        <v>954</v>
      </c>
      <c r="I955" s="533" t="s">
        <v>771</v>
      </c>
      <c r="J955" s="533" t="str">
        <f t="shared" si="587"/>
        <v>Return diffusers 600x600</v>
      </c>
      <c r="K955" s="248" t="s">
        <v>78</v>
      </c>
      <c r="L955" s="248" t="s">
        <v>776</v>
      </c>
      <c r="M955" s="256">
        <v>1</v>
      </c>
      <c r="N955" s="260" t="s">
        <v>39</v>
      </c>
      <c r="O955" s="838"/>
      <c r="P955" s="830"/>
      <c r="Q955" s="25">
        <f t="shared" si="589"/>
        <v>0</v>
      </c>
      <c r="R955" s="729">
        <f t="shared" si="590"/>
        <v>0</v>
      </c>
      <c r="S955" s="248"/>
      <c r="T955" s="248"/>
      <c r="U955" s="242"/>
      <c r="V955" s="260"/>
      <c r="W955" s="838"/>
      <c r="X955" s="830"/>
    </row>
    <row r="956" spans="1:24" ht="15.75">
      <c r="A956" s="533" t="s">
        <v>2727</v>
      </c>
      <c r="B956" s="533">
        <v>23</v>
      </c>
      <c r="C956" s="533" t="s">
        <v>682</v>
      </c>
      <c r="D956" s="572" t="s">
        <v>2145</v>
      </c>
      <c r="E956" s="571" t="str">
        <f t="shared" si="582"/>
        <v xml:space="preserve"> DIFFUSERS, REGISTERS, AND GRILLES</v>
      </c>
      <c r="F956" s="533" t="str">
        <f t="shared" si="583"/>
        <v>ME</v>
      </c>
      <c r="G956" s="533" t="s">
        <v>2722</v>
      </c>
      <c r="H956" s="533">
        <v>955</v>
      </c>
      <c r="I956" s="533" t="s">
        <v>771</v>
      </c>
      <c r="J956" s="533" t="str">
        <f t="shared" si="587"/>
        <v>Return diffusers 600x600</v>
      </c>
      <c r="K956" s="137" t="s">
        <v>50</v>
      </c>
      <c r="L956" s="481" t="s">
        <v>777</v>
      </c>
      <c r="M956" s="485">
        <v>1</v>
      </c>
      <c r="N956" s="486" t="s">
        <v>39</v>
      </c>
      <c r="O956" s="838">
        <v>75</v>
      </c>
      <c r="P956" s="748">
        <f>O956*M956</f>
        <v>75</v>
      </c>
      <c r="Q956" s="25">
        <f t="shared" si="589"/>
        <v>75</v>
      </c>
      <c r="R956" s="729">
        <f t="shared" si="590"/>
        <v>75</v>
      </c>
      <c r="S956" s="137"/>
      <c r="T956" s="481"/>
      <c r="U956" s="485"/>
      <c r="V956" s="486"/>
      <c r="W956" s="838"/>
      <c r="X956" s="748"/>
    </row>
    <row r="957" spans="1:24" ht="15.75">
      <c r="A957" s="533" t="s">
        <v>2727</v>
      </c>
      <c r="B957" s="533">
        <v>23</v>
      </c>
      <c r="C957" s="533" t="s">
        <v>682</v>
      </c>
      <c r="D957" s="572" t="s">
        <v>2145</v>
      </c>
      <c r="E957" s="571" t="str">
        <f t="shared" si="582"/>
        <v xml:space="preserve"> DIFFUSERS, REGISTERS, AND GRILLES</v>
      </c>
      <c r="F957" s="533" t="str">
        <f t="shared" si="583"/>
        <v>ME</v>
      </c>
      <c r="G957" s="533" t="s">
        <v>2725</v>
      </c>
      <c r="H957" s="533">
        <v>956</v>
      </c>
      <c r="I957" s="533" t="s">
        <v>771</v>
      </c>
      <c r="J957" s="533" t="str">
        <f>L957</f>
        <v>Exhaust diffusers 600x600</v>
      </c>
      <c r="K957" s="248"/>
      <c r="L957" s="248" t="s">
        <v>779</v>
      </c>
      <c r="M957" s="250"/>
      <c r="N957" s="249"/>
      <c r="O957" s="830"/>
      <c r="P957" s="830"/>
      <c r="Q957" s="377"/>
      <c r="S957" s="248"/>
      <c r="T957" s="248"/>
      <c r="U957" s="250"/>
      <c r="V957" s="249"/>
      <c r="W957" s="830"/>
      <c r="X957" s="830"/>
    </row>
    <row r="958" spans="1:24" ht="15.75">
      <c r="A958" s="533" t="s">
        <v>2727</v>
      </c>
      <c r="B958" s="533">
        <v>23</v>
      </c>
      <c r="C958" s="533" t="s">
        <v>682</v>
      </c>
      <c r="D958" s="572" t="s">
        <v>2145</v>
      </c>
      <c r="E958" s="571" t="str">
        <f t="shared" si="582"/>
        <v xml:space="preserve"> DIFFUSERS, REGISTERS, AND GRILLES</v>
      </c>
      <c r="F958" s="533" t="str">
        <f t="shared" si="583"/>
        <v>ME</v>
      </c>
      <c r="G958" s="533" t="s">
        <v>2722</v>
      </c>
      <c r="H958" s="533">
        <v>957</v>
      </c>
      <c r="I958" s="533" t="s">
        <v>771</v>
      </c>
      <c r="J958" s="533" t="str">
        <f t="shared" si="587"/>
        <v>Exhaust diffusers 600x600</v>
      </c>
      <c r="K958" s="248" t="s">
        <v>304</v>
      </c>
      <c r="L958" s="248" t="s">
        <v>562</v>
      </c>
      <c r="M958" s="233">
        <v>9</v>
      </c>
      <c r="N958" s="249" t="s">
        <v>39</v>
      </c>
      <c r="O958" s="838"/>
      <c r="P958" s="830"/>
      <c r="Q958" s="25">
        <f t="shared" ref="Q958:Q961" si="591">O958</f>
        <v>0</v>
      </c>
      <c r="R958" s="729">
        <f t="shared" ref="R958:R961" si="592">P958</f>
        <v>0</v>
      </c>
      <c r="S958" s="248"/>
      <c r="T958" s="248"/>
      <c r="U958" s="233"/>
      <c r="V958" s="249"/>
      <c r="W958" s="838"/>
      <c r="X958" s="830"/>
    </row>
    <row r="959" spans="1:24" ht="15.75">
      <c r="A959" s="533" t="s">
        <v>2727</v>
      </c>
      <c r="B959" s="533">
        <v>23</v>
      </c>
      <c r="C959" s="533" t="s">
        <v>682</v>
      </c>
      <c r="D959" s="572" t="s">
        <v>2145</v>
      </c>
      <c r="E959" s="571" t="str">
        <f t="shared" si="582"/>
        <v xml:space="preserve"> DIFFUSERS, REGISTERS, AND GRILLES</v>
      </c>
      <c r="F959" s="533" t="str">
        <f t="shared" si="583"/>
        <v>ME</v>
      </c>
      <c r="G959" s="533" t="s">
        <v>2722</v>
      </c>
      <c r="H959" s="533">
        <v>958</v>
      </c>
      <c r="I959" s="533" t="s">
        <v>771</v>
      </c>
      <c r="J959" s="533" t="str">
        <f t="shared" si="587"/>
        <v>Exhaust diffusers 600x600</v>
      </c>
      <c r="K959" s="248" t="s">
        <v>306</v>
      </c>
      <c r="L959" s="248" t="s">
        <v>774</v>
      </c>
      <c r="M959" s="233">
        <v>6</v>
      </c>
      <c r="N959" s="249" t="s">
        <v>39</v>
      </c>
      <c r="O959" s="838"/>
      <c r="P959" s="830"/>
      <c r="Q959" s="25">
        <f t="shared" si="591"/>
        <v>0</v>
      </c>
      <c r="R959" s="729">
        <f t="shared" si="592"/>
        <v>0</v>
      </c>
      <c r="S959" s="248"/>
      <c r="T959" s="248"/>
      <c r="U959" s="233"/>
      <c r="V959" s="249"/>
      <c r="W959" s="838"/>
      <c r="X959" s="830"/>
    </row>
    <row r="960" spans="1:24" ht="15.75">
      <c r="A960" s="533" t="s">
        <v>2727</v>
      </c>
      <c r="B960" s="533">
        <v>23</v>
      </c>
      <c r="C960" s="533" t="s">
        <v>682</v>
      </c>
      <c r="D960" s="572" t="s">
        <v>2145</v>
      </c>
      <c r="E960" s="571" t="str">
        <f t="shared" si="582"/>
        <v xml:space="preserve"> DIFFUSERS, REGISTERS, AND GRILLES</v>
      </c>
      <c r="F960" s="533" t="str">
        <f t="shared" si="583"/>
        <v>ME</v>
      </c>
      <c r="G960" s="533" t="s">
        <v>2722</v>
      </c>
      <c r="H960" s="533">
        <v>959</v>
      </c>
      <c r="I960" s="533" t="s">
        <v>771</v>
      </c>
      <c r="J960" s="533" t="str">
        <f t="shared" si="587"/>
        <v>Exhaust diffusers 600x600</v>
      </c>
      <c r="K960" s="248" t="s">
        <v>13</v>
      </c>
      <c r="L960" s="248" t="s">
        <v>776</v>
      </c>
      <c r="M960" s="233">
        <v>3</v>
      </c>
      <c r="N960" s="249" t="s">
        <v>39</v>
      </c>
      <c r="O960" s="838"/>
      <c r="P960" s="830"/>
      <c r="Q960" s="25">
        <f t="shared" si="591"/>
        <v>0</v>
      </c>
      <c r="R960" s="729">
        <f t="shared" si="592"/>
        <v>0</v>
      </c>
      <c r="S960" s="248"/>
      <c r="T960" s="248"/>
      <c r="U960" s="233"/>
      <c r="V960" s="249"/>
      <c r="W960" s="838"/>
      <c r="X960" s="830"/>
    </row>
    <row r="961" spans="1:24" ht="15.75">
      <c r="A961" s="533" t="s">
        <v>2727</v>
      </c>
      <c r="B961" s="533">
        <v>23</v>
      </c>
      <c r="C961" s="533" t="s">
        <v>682</v>
      </c>
      <c r="D961" s="572" t="s">
        <v>2145</v>
      </c>
      <c r="E961" s="571" t="str">
        <f t="shared" si="582"/>
        <v xml:space="preserve"> DIFFUSERS, REGISTERS, AND GRILLES</v>
      </c>
      <c r="F961" s="533" t="str">
        <f t="shared" si="583"/>
        <v>ME</v>
      </c>
      <c r="G961" s="533" t="s">
        <v>2722</v>
      </c>
      <c r="H961" s="533">
        <v>960</v>
      </c>
      <c r="I961" s="533" t="s">
        <v>771</v>
      </c>
      <c r="J961" s="533" t="str">
        <f t="shared" si="587"/>
        <v>Exhaust diffusers 600x600</v>
      </c>
      <c r="K961" s="248" t="s">
        <v>15</v>
      </c>
      <c r="L961" s="248" t="s">
        <v>777</v>
      </c>
      <c r="M961" s="233">
        <v>1</v>
      </c>
      <c r="N961" s="249" t="s">
        <v>39</v>
      </c>
      <c r="O961" s="830"/>
      <c r="P961" s="830"/>
      <c r="Q961" s="25">
        <f t="shared" si="591"/>
        <v>0</v>
      </c>
      <c r="R961" s="729">
        <f t="shared" si="592"/>
        <v>0</v>
      </c>
      <c r="S961" s="248"/>
      <c r="T961" s="248"/>
      <c r="U961" s="233"/>
      <c r="V961" s="249"/>
      <c r="W961" s="830"/>
      <c r="X961" s="830"/>
    </row>
    <row r="962" spans="1:24" ht="15.75">
      <c r="A962" s="533" t="s">
        <v>2727</v>
      </c>
      <c r="B962" s="533">
        <v>23</v>
      </c>
      <c r="C962" s="533" t="s">
        <v>682</v>
      </c>
      <c r="D962" s="572" t="s">
        <v>2145</v>
      </c>
      <c r="E962" s="571" t="str">
        <f t="shared" si="582"/>
        <v xml:space="preserve"> DIFFUSERS, REGISTERS, AND GRILLES</v>
      </c>
      <c r="F962" s="533" t="str">
        <f t="shared" si="583"/>
        <v>ME</v>
      </c>
      <c r="G962" s="533" t="s">
        <v>2725</v>
      </c>
      <c r="H962" s="533">
        <v>961</v>
      </c>
      <c r="I962" s="533" t="str">
        <f t="shared" ref="I962" si="593">L962</f>
        <v>Registers</v>
      </c>
      <c r="J962" s="533" t="str">
        <f t="shared" ref="J962:J963" si="594">L962</f>
        <v>Registers</v>
      </c>
      <c r="K962" s="137"/>
      <c r="L962" s="137" t="s">
        <v>780</v>
      </c>
      <c r="M962" s="104"/>
      <c r="N962" s="101"/>
      <c r="O962" s="830"/>
      <c r="P962" s="830"/>
      <c r="Q962" s="377"/>
      <c r="S962" s="137"/>
      <c r="T962" s="137"/>
      <c r="U962" s="104"/>
      <c r="V962" s="101"/>
      <c r="W962" s="830"/>
      <c r="X962" s="830"/>
    </row>
    <row r="963" spans="1:24" ht="16.5" thickBot="1">
      <c r="A963" s="533" t="s">
        <v>2727</v>
      </c>
      <c r="B963" s="533">
        <v>23</v>
      </c>
      <c r="C963" s="533" t="s">
        <v>682</v>
      </c>
      <c r="D963" s="572" t="s">
        <v>2145</v>
      </c>
      <c r="E963" s="571" t="str">
        <f t="shared" si="582"/>
        <v xml:space="preserve"> DIFFUSERS, REGISTERS, AND GRILLES</v>
      </c>
      <c r="F963" s="533" t="str">
        <f t="shared" si="583"/>
        <v>ME</v>
      </c>
      <c r="G963" s="533" t="s">
        <v>2725</v>
      </c>
      <c r="H963" s="533">
        <v>962</v>
      </c>
      <c r="I963" s="533" t="s">
        <v>780</v>
      </c>
      <c r="J963" s="533" t="str">
        <f t="shared" si="594"/>
        <v>Supply registers</v>
      </c>
      <c r="K963" s="137"/>
      <c r="L963" s="137" t="s">
        <v>781</v>
      </c>
      <c r="M963" s="104"/>
      <c r="N963" s="101"/>
      <c r="O963" s="830"/>
      <c r="P963" s="830"/>
      <c r="Q963" s="377"/>
      <c r="S963" s="137"/>
      <c r="T963" s="137"/>
      <c r="U963" s="104"/>
      <c r="V963" s="101"/>
      <c r="W963" s="830"/>
      <c r="X963" s="830"/>
    </row>
    <row r="964" spans="1:24" ht="16.5" thickBot="1">
      <c r="A964" s="533" t="s">
        <v>2727</v>
      </c>
      <c r="B964" s="533">
        <v>23</v>
      </c>
      <c r="C964" s="533" t="s">
        <v>682</v>
      </c>
      <c r="D964" s="572" t="s">
        <v>2145</v>
      </c>
      <c r="E964" s="571" t="str">
        <f t="shared" si="582"/>
        <v xml:space="preserve"> DIFFUSERS, REGISTERS, AND GRILLES</v>
      </c>
      <c r="F964" s="533" t="str">
        <f t="shared" si="583"/>
        <v>ME</v>
      </c>
      <c r="G964" s="533" t="s">
        <v>2722</v>
      </c>
      <c r="H964" s="533">
        <v>963</v>
      </c>
      <c r="I964" s="533" t="s">
        <v>780</v>
      </c>
      <c r="J964" s="533" t="str">
        <f t="shared" ref="J964:J969" si="595">J963</f>
        <v>Supply registers</v>
      </c>
      <c r="K964" s="137" t="s">
        <v>13</v>
      </c>
      <c r="L964" s="137" t="s">
        <v>782</v>
      </c>
      <c r="M964" s="189">
        <v>6</v>
      </c>
      <c r="N964" s="259" t="s">
        <v>39</v>
      </c>
      <c r="O964" s="838">
        <v>35</v>
      </c>
      <c r="P964" s="748">
        <f>O964*M964</f>
        <v>210</v>
      </c>
      <c r="Q964" s="25">
        <f t="shared" ref="Q964:Q969" si="596">O964</f>
        <v>35</v>
      </c>
      <c r="R964" s="729">
        <f t="shared" ref="R964:R969" si="597">P964</f>
        <v>210</v>
      </c>
      <c r="S964" s="137"/>
      <c r="T964" s="137"/>
      <c r="U964" s="189"/>
      <c r="V964" s="259"/>
      <c r="W964" s="838"/>
      <c r="X964" s="748"/>
    </row>
    <row r="965" spans="1:24" ht="15.75">
      <c r="A965" s="533" t="s">
        <v>2727</v>
      </c>
      <c r="B965" s="533">
        <v>23</v>
      </c>
      <c r="C965" s="533" t="s">
        <v>682</v>
      </c>
      <c r="D965" s="572" t="s">
        <v>2145</v>
      </c>
      <c r="E965" s="571" t="str">
        <f t="shared" si="582"/>
        <v xml:space="preserve"> DIFFUSERS, REGISTERS, AND GRILLES</v>
      </c>
      <c r="F965" s="533" t="str">
        <f t="shared" si="583"/>
        <v>ME</v>
      </c>
      <c r="G965" s="533" t="s">
        <v>2722</v>
      </c>
      <c r="H965" s="533">
        <v>964</v>
      </c>
      <c r="I965" s="533" t="s">
        <v>780</v>
      </c>
      <c r="J965" s="533" t="str">
        <f t="shared" si="595"/>
        <v>Supply registers</v>
      </c>
      <c r="K965" s="248" t="s">
        <v>19</v>
      </c>
      <c r="L965" s="248" t="s">
        <v>783</v>
      </c>
      <c r="M965" s="242">
        <v>2</v>
      </c>
      <c r="N965" s="260" t="s">
        <v>39</v>
      </c>
      <c r="O965" s="838"/>
      <c r="P965" s="830"/>
      <c r="Q965" s="25">
        <f t="shared" si="596"/>
        <v>0</v>
      </c>
      <c r="R965" s="729">
        <f t="shared" si="597"/>
        <v>0</v>
      </c>
      <c r="S965" s="248"/>
      <c r="T965" s="248"/>
      <c r="U965" s="242"/>
      <c r="V965" s="260"/>
      <c r="W965" s="838"/>
      <c r="X965" s="830"/>
    </row>
    <row r="966" spans="1:24" ht="16.5" thickBot="1">
      <c r="A966" s="533" t="s">
        <v>2727</v>
      </c>
      <c r="B966" s="533">
        <v>23</v>
      </c>
      <c r="C966" s="533" t="s">
        <v>682</v>
      </c>
      <c r="D966" s="572" t="s">
        <v>2145</v>
      </c>
      <c r="E966" s="571" t="str">
        <f t="shared" si="582"/>
        <v xml:space="preserve"> DIFFUSERS, REGISTERS, AND GRILLES</v>
      </c>
      <c r="F966" s="533" t="str">
        <f t="shared" si="583"/>
        <v>ME</v>
      </c>
      <c r="G966" s="533" t="s">
        <v>2722</v>
      </c>
      <c r="H966" s="533">
        <v>965</v>
      </c>
      <c r="I966" s="533" t="s">
        <v>780</v>
      </c>
      <c r="J966" s="533" t="str">
        <f t="shared" si="595"/>
        <v>Supply registers</v>
      </c>
      <c r="K966" s="248" t="s">
        <v>20</v>
      </c>
      <c r="L966" s="248" t="s">
        <v>1080</v>
      </c>
      <c r="M966" s="242">
        <v>1</v>
      </c>
      <c r="N966" s="260" t="s">
        <v>39</v>
      </c>
      <c r="O966" s="838"/>
      <c r="P966" s="830"/>
      <c r="Q966" s="25">
        <f t="shared" si="596"/>
        <v>0</v>
      </c>
      <c r="R966" s="729">
        <f t="shared" si="597"/>
        <v>0</v>
      </c>
      <c r="S966" s="248"/>
      <c r="T966" s="248"/>
      <c r="U966" s="242"/>
      <c r="V966" s="260"/>
      <c r="W966" s="838"/>
      <c r="X966" s="830"/>
    </row>
    <row r="967" spans="1:24" ht="16.5" thickBot="1">
      <c r="A967" s="533" t="s">
        <v>2727</v>
      </c>
      <c r="B967" s="533">
        <v>23</v>
      </c>
      <c r="C967" s="533" t="s">
        <v>682</v>
      </c>
      <c r="D967" s="572" t="s">
        <v>2145</v>
      </c>
      <c r="E967" s="571" t="str">
        <f t="shared" si="582"/>
        <v xml:space="preserve"> DIFFUSERS, REGISTERS, AND GRILLES</v>
      </c>
      <c r="F967" s="533" t="str">
        <f t="shared" si="583"/>
        <v>ME</v>
      </c>
      <c r="G967" s="533" t="s">
        <v>2722</v>
      </c>
      <c r="H967" s="533">
        <v>966</v>
      </c>
      <c r="I967" s="533" t="s">
        <v>780</v>
      </c>
      <c r="J967" s="533" t="str">
        <f t="shared" si="595"/>
        <v>Supply registers</v>
      </c>
      <c r="K967" s="137" t="s">
        <v>15</v>
      </c>
      <c r="L967" s="137" t="s">
        <v>1081</v>
      </c>
      <c r="M967" s="189">
        <v>2</v>
      </c>
      <c r="N967" s="259" t="s">
        <v>39</v>
      </c>
      <c r="O967" s="838">
        <v>57</v>
      </c>
      <c r="P967" s="748">
        <f>O967*M967</f>
        <v>114</v>
      </c>
      <c r="Q967" s="25">
        <f t="shared" si="596"/>
        <v>57</v>
      </c>
      <c r="R967" s="729">
        <f t="shared" si="597"/>
        <v>114</v>
      </c>
      <c r="S967" s="137"/>
      <c r="T967" s="137"/>
      <c r="U967" s="189"/>
      <c r="V967" s="259"/>
      <c r="W967" s="838"/>
      <c r="X967" s="748"/>
    </row>
    <row r="968" spans="1:24" ht="15.75">
      <c r="A968" s="533" t="s">
        <v>2727</v>
      </c>
      <c r="B968" s="533">
        <v>23</v>
      </c>
      <c r="C968" s="533" t="s">
        <v>682</v>
      </c>
      <c r="D968" s="572" t="s">
        <v>2145</v>
      </c>
      <c r="E968" s="571" t="str">
        <f t="shared" si="582"/>
        <v xml:space="preserve"> DIFFUSERS, REGISTERS, AND GRILLES</v>
      </c>
      <c r="F968" s="533" t="str">
        <f t="shared" si="583"/>
        <v>ME</v>
      </c>
      <c r="G968" s="533" t="s">
        <v>2722</v>
      </c>
      <c r="H968" s="533">
        <v>967</v>
      </c>
      <c r="I968" s="533" t="s">
        <v>780</v>
      </c>
      <c r="J968" s="533" t="str">
        <f t="shared" si="595"/>
        <v>Supply registers</v>
      </c>
      <c r="K968" s="647" t="s">
        <v>17</v>
      </c>
      <c r="L968" s="648" t="s">
        <v>1082</v>
      </c>
      <c r="M968" s="649">
        <v>4</v>
      </c>
      <c r="N968" s="260" t="s">
        <v>39</v>
      </c>
      <c r="O968" s="838"/>
      <c r="P968" s="830"/>
      <c r="Q968" s="25">
        <f t="shared" si="596"/>
        <v>0</v>
      </c>
      <c r="R968" s="729">
        <f t="shared" si="597"/>
        <v>0</v>
      </c>
      <c r="S968" s="844"/>
      <c r="T968" s="844"/>
      <c r="U968" s="242"/>
      <c r="V968" s="260"/>
      <c r="W968" s="838"/>
      <c r="X968" s="830"/>
    </row>
    <row r="969" spans="1:24" ht="15.75">
      <c r="A969" s="533" t="s">
        <v>2727</v>
      </c>
      <c r="B969" s="533">
        <v>23</v>
      </c>
      <c r="C969" s="533" t="s">
        <v>682</v>
      </c>
      <c r="D969" s="572" t="s">
        <v>2145</v>
      </c>
      <c r="E969" s="571" t="str">
        <f t="shared" si="582"/>
        <v xml:space="preserve"> DIFFUSERS, REGISTERS, AND GRILLES</v>
      </c>
      <c r="F969" s="533" t="str">
        <f t="shared" si="583"/>
        <v>ME</v>
      </c>
      <c r="G969" s="533" t="s">
        <v>2722</v>
      </c>
      <c r="H969" s="533">
        <v>968</v>
      </c>
      <c r="I969" s="533" t="s">
        <v>780</v>
      </c>
      <c r="J969" s="533" t="str">
        <f t="shared" si="595"/>
        <v>Supply registers</v>
      </c>
      <c r="K969" s="248" t="s">
        <v>48</v>
      </c>
      <c r="L969" s="248" t="s">
        <v>1083</v>
      </c>
      <c r="M969" s="256">
        <v>1</v>
      </c>
      <c r="N969" s="260" t="s">
        <v>39</v>
      </c>
      <c r="O969" s="838"/>
      <c r="P969" s="830"/>
      <c r="Q969" s="25">
        <f t="shared" si="596"/>
        <v>0</v>
      </c>
      <c r="R969" s="729">
        <f t="shared" si="597"/>
        <v>0</v>
      </c>
      <c r="S969" s="248"/>
      <c r="T969" s="248"/>
      <c r="U969" s="242"/>
      <c r="V969" s="260"/>
      <c r="W969" s="838"/>
      <c r="X969" s="830"/>
    </row>
    <row r="970" spans="1:24" ht="16.5" thickBot="1">
      <c r="A970" s="533" t="s">
        <v>2727</v>
      </c>
      <c r="B970" s="533">
        <v>23</v>
      </c>
      <c r="C970" s="533" t="s">
        <v>682</v>
      </c>
      <c r="D970" s="572" t="s">
        <v>2145</v>
      </c>
      <c r="E970" s="571" t="str">
        <f t="shared" si="582"/>
        <v xml:space="preserve"> DIFFUSERS, REGISTERS, AND GRILLES</v>
      </c>
      <c r="F970" s="533" t="str">
        <f t="shared" si="583"/>
        <v>ME</v>
      </c>
      <c r="G970" s="533" t="s">
        <v>2725</v>
      </c>
      <c r="H970" s="533">
        <v>969</v>
      </c>
      <c r="I970" s="533" t="s">
        <v>780</v>
      </c>
      <c r="J970" s="533" t="str">
        <f>L970</f>
        <v>Return air registers</v>
      </c>
      <c r="K970" s="137"/>
      <c r="L970" s="137" t="s">
        <v>784</v>
      </c>
      <c r="M970" s="104"/>
      <c r="N970" s="101"/>
      <c r="O970" s="830"/>
      <c r="P970" s="830"/>
      <c r="Q970" s="377"/>
      <c r="S970" s="137"/>
      <c r="T970" s="137"/>
      <c r="U970" s="104"/>
      <c r="V970" s="101"/>
      <c r="W970" s="830"/>
      <c r="X970" s="830"/>
    </row>
    <row r="971" spans="1:24" ht="16.5" thickBot="1">
      <c r="A971" s="533" t="s">
        <v>2727</v>
      </c>
      <c r="B971" s="533">
        <v>23</v>
      </c>
      <c r="C971" s="533" t="s">
        <v>682</v>
      </c>
      <c r="D971" s="572" t="s">
        <v>2145</v>
      </c>
      <c r="E971" s="571" t="str">
        <f t="shared" si="582"/>
        <v xml:space="preserve"> DIFFUSERS, REGISTERS, AND GRILLES</v>
      </c>
      <c r="F971" s="533" t="str">
        <f t="shared" si="583"/>
        <v>ME</v>
      </c>
      <c r="G971" s="533" t="s">
        <v>2722</v>
      </c>
      <c r="H971" s="533">
        <v>970</v>
      </c>
      <c r="I971" s="533" t="s">
        <v>780</v>
      </c>
      <c r="J971" s="533" t="str">
        <f t="shared" ref="J971:J977" si="598">J970</f>
        <v>Return air registers</v>
      </c>
      <c r="K971" s="137" t="s">
        <v>17</v>
      </c>
      <c r="L971" s="137" t="s">
        <v>782</v>
      </c>
      <c r="M971" s="180">
        <v>6</v>
      </c>
      <c r="N971" s="262" t="s">
        <v>39</v>
      </c>
      <c r="O971" s="838">
        <v>35</v>
      </c>
      <c r="P971" s="748">
        <f>O971*M971</f>
        <v>210</v>
      </c>
      <c r="Q971" s="25">
        <f t="shared" ref="Q971:Q977" si="599">O971</f>
        <v>35</v>
      </c>
      <c r="R971" s="729">
        <f t="shared" ref="R971:R977" si="600">P971</f>
        <v>210</v>
      </c>
      <c r="S971" s="137"/>
      <c r="T971" s="137"/>
      <c r="U971" s="180"/>
      <c r="V971" s="262"/>
      <c r="W971" s="838"/>
      <c r="X971" s="748"/>
    </row>
    <row r="972" spans="1:24" ht="15.75">
      <c r="A972" s="533" t="s">
        <v>2727</v>
      </c>
      <c r="B972" s="533">
        <v>23</v>
      </c>
      <c r="C972" s="533" t="s">
        <v>682</v>
      </c>
      <c r="D972" s="572" t="s">
        <v>2145</v>
      </c>
      <c r="E972" s="571" t="str">
        <f t="shared" si="582"/>
        <v xml:space="preserve"> DIFFUSERS, REGISTERS, AND GRILLES</v>
      </c>
      <c r="F972" s="533" t="str">
        <f t="shared" si="583"/>
        <v>ME</v>
      </c>
      <c r="G972" s="533" t="s">
        <v>2722</v>
      </c>
      <c r="H972" s="533">
        <v>971</v>
      </c>
      <c r="I972" s="533" t="s">
        <v>780</v>
      </c>
      <c r="J972" s="533" t="str">
        <f t="shared" si="598"/>
        <v>Return air registers</v>
      </c>
      <c r="K972" s="248" t="s">
        <v>76</v>
      </c>
      <c r="L972" s="248" t="s">
        <v>783</v>
      </c>
      <c r="M972" s="256">
        <v>2</v>
      </c>
      <c r="N972" s="260" t="s">
        <v>39</v>
      </c>
      <c r="O972" s="838"/>
      <c r="P972" s="830"/>
      <c r="Q972" s="25">
        <f t="shared" si="599"/>
        <v>0</v>
      </c>
      <c r="R972" s="729">
        <f t="shared" si="600"/>
        <v>0</v>
      </c>
      <c r="S972" s="248"/>
      <c r="T972" s="248"/>
      <c r="U972" s="242"/>
      <c r="V972" s="260"/>
      <c r="W972" s="838"/>
      <c r="X972" s="830"/>
    </row>
    <row r="973" spans="1:24" ht="15.75">
      <c r="A973" s="533" t="s">
        <v>2727</v>
      </c>
      <c r="B973" s="533">
        <v>23</v>
      </c>
      <c r="C973" s="533" t="s">
        <v>682</v>
      </c>
      <c r="D973" s="572" t="s">
        <v>2145</v>
      </c>
      <c r="E973" s="571" t="str">
        <f t="shared" si="582"/>
        <v xml:space="preserve"> DIFFUSERS, REGISTERS, AND GRILLES</v>
      </c>
      <c r="F973" s="533" t="str">
        <f t="shared" si="583"/>
        <v>ME</v>
      </c>
      <c r="G973" s="533" t="s">
        <v>2722</v>
      </c>
      <c r="H973" s="533">
        <v>972</v>
      </c>
      <c r="I973" s="533" t="s">
        <v>780</v>
      </c>
      <c r="J973" s="533" t="str">
        <f t="shared" si="598"/>
        <v>Return air registers</v>
      </c>
      <c r="K973" s="248" t="s">
        <v>77</v>
      </c>
      <c r="L973" s="248" t="s">
        <v>786</v>
      </c>
      <c r="M973" s="256">
        <v>1</v>
      </c>
      <c r="N973" s="260" t="s">
        <v>39</v>
      </c>
      <c r="O973" s="838"/>
      <c r="P973" s="830"/>
      <c r="Q973" s="25">
        <f t="shared" si="599"/>
        <v>0</v>
      </c>
      <c r="R973" s="729">
        <f t="shared" si="600"/>
        <v>0</v>
      </c>
      <c r="S973" s="248"/>
      <c r="T973" s="248"/>
      <c r="U973" s="242"/>
      <c r="V973" s="260"/>
      <c r="W973" s="838"/>
      <c r="X973" s="830"/>
    </row>
    <row r="974" spans="1:24" ht="16.5" thickBot="1">
      <c r="A974" s="533" t="s">
        <v>2727</v>
      </c>
      <c r="B974" s="533">
        <v>23</v>
      </c>
      <c r="C974" s="533" t="s">
        <v>682</v>
      </c>
      <c r="D974" s="572" t="s">
        <v>2145</v>
      </c>
      <c r="E974" s="571" t="str">
        <f t="shared" si="582"/>
        <v xml:space="preserve"> DIFFUSERS, REGISTERS, AND GRILLES</v>
      </c>
      <c r="F974" s="533" t="str">
        <f t="shared" si="583"/>
        <v>ME</v>
      </c>
      <c r="G974" s="533" t="s">
        <v>2722</v>
      </c>
      <c r="H974" s="533">
        <v>973</v>
      </c>
      <c r="I974" s="533" t="s">
        <v>780</v>
      </c>
      <c r="J974" s="533" t="str">
        <f t="shared" si="598"/>
        <v>Return air registers</v>
      </c>
      <c r="K974" s="248" t="s">
        <v>78</v>
      </c>
      <c r="L974" s="248" t="s">
        <v>1080</v>
      </c>
      <c r="M974" s="242">
        <v>1</v>
      </c>
      <c r="N974" s="260" t="s">
        <v>39</v>
      </c>
      <c r="O974" s="838"/>
      <c r="P974" s="830"/>
      <c r="Q974" s="25">
        <f t="shared" si="599"/>
        <v>0</v>
      </c>
      <c r="R974" s="729">
        <f t="shared" si="600"/>
        <v>0</v>
      </c>
      <c r="S974" s="248"/>
      <c r="T974" s="248"/>
      <c r="U974" s="242"/>
      <c r="V974" s="260"/>
      <c r="W974" s="838"/>
      <c r="X974" s="830"/>
    </row>
    <row r="975" spans="1:24" ht="16.5" thickBot="1">
      <c r="A975" s="533" t="s">
        <v>2727</v>
      </c>
      <c r="B975" s="533">
        <v>23</v>
      </c>
      <c r="C975" s="533" t="s">
        <v>682</v>
      </c>
      <c r="D975" s="572" t="s">
        <v>2145</v>
      </c>
      <c r="E975" s="571" t="str">
        <f t="shared" si="582"/>
        <v xml:space="preserve"> DIFFUSERS, REGISTERS, AND GRILLES</v>
      </c>
      <c r="F975" s="533" t="str">
        <f t="shared" si="583"/>
        <v>ME</v>
      </c>
      <c r="G975" s="533" t="s">
        <v>2722</v>
      </c>
      <c r="H975" s="533">
        <v>974</v>
      </c>
      <c r="I975" s="533" t="s">
        <v>780</v>
      </c>
      <c r="J975" s="533" t="str">
        <f t="shared" si="598"/>
        <v>Return air registers</v>
      </c>
      <c r="K975" s="137" t="s">
        <v>19</v>
      </c>
      <c r="L975" s="137" t="s">
        <v>1081</v>
      </c>
      <c r="M975" s="189">
        <v>2</v>
      </c>
      <c r="N975" s="259" t="s">
        <v>39</v>
      </c>
      <c r="O975" s="838">
        <v>57</v>
      </c>
      <c r="P975" s="748">
        <f>O975*M975</f>
        <v>114</v>
      </c>
      <c r="Q975" s="25">
        <f t="shared" si="599"/>
        <v>57</v>
      </c>
      <c r="R975" s="729">
        <f t="shared" si="600"/>
        <v>114</v>
      </c>
      <c r="S975" s="137"/>
      <c r="T975" s="137"/>
      <c r="U975" s="189"/>
      <c r="V975" s="259"/>
      <c r="W975" s="838"/>
      <c r="X975" s="748"/>
    </row>
    <row r="976" spans="1:24" ht="15.75">
      <c r="A976" s="533" t="s">
        <v>2727</v>
      </c>
      <c r="B976" s="533">
        <v>23</v>
      </c>
      <c r="C976" s="533" t="s">
        <v>682</v>
      </c>
      <c r="D976" s="572" t="s">
        <v>2145</v>
      </c>
      <c r="E976" s="571" t="str">
        <f t="shared" si="582"/>
        <v xml:space="preserve"> DIFFUSERS, REGISTERS, AND GRILLES</v>
      </c>
      <c r="F976" s="533" t="str">
        <f t="shared" si="583"/>
        <v>ME</v>
      </c>
      <c r="G976" s="533" t="s">
        <v>2722</v>
      </c>
      <c r="H976" s="533">
        <v>975</v>
      </c>
      <c r="I976" s="533" t="s">
        <v>780</v>
      </c>
      <c r="J976" s="533" t="str">
        <f t="shared" si="598"/>
        <v>Return air registers</v>
      </c>
      <c r="K976" s="647" t="s">
        <v>1125</v>
      </c>
      <c r="L976" s="647" t="s">
        <v>1082</v>
      </c>
      <c r="M976" s="256">
        <v>4</v>
      </c>
      <c r="N976" s="260" t="s">
        <v>39</v>
      </c>
      <c r="O976" s="838"/>
      <c r="P976" s="830"/>
      <c r="Q976" s="25">
        <f t="shared" si="599"/>
        <v>0</v>
      </c>
      <c r="R976" s="729">
        <f t="shared" si="600"/>
        <v>0</v>
      </c>
      <c r="S976" s="844"/>
      <c r="T976" s="844"/>
      <c r="U976" s="242"/>
      <c r="V976" s="260"/>
      <c r="W976" s="838"/>
      <c r="X976" s="830"/>
    </row>
    <row r="977" spans="1:24" ht="15.75">
      <c r="A977" s="533" t="s">
        <v>2727</v>
      </c>
      <c r="B977" s="533">
        <v>23</v>
      </c>
      <c r="C977" s="533" t="s">
        <v>682</v>
      </c>
      <c r="D977" s="572" t="s">
        <v>2145</v>
      </c>
      <c r="E977" s="571" t="str">
        <f t="shared" si="582"/>
        <v xml:space="preserve"> DIFFUSERS, REGISTERS, AND GRILLES</v>
      </c>
      <c r="F977" s="533" t="str">
        <f t="shared" si="583"/>
        <v>ME</v>
      </c>
      <c r="G977" s="533" t="s">
        <v>2722</v>
      </c>
      <c r="H977" s="533">
        <v>976</v>
      </c>
      <c r="I977" s="533" t="s">
        <v>780</v>
      </c>
      <c r="J977" s="533" t="str">
        <f t="shared" si="598"/>
        <v>Return air registers</v>
      </c>
      <c r="K977" s="248" t="s">
        <v>306</v>
      </c>
      <c r="L977" s="248" t="s">
        <v>1083</v>
      </c>
      <c r="M977" s="256">
        <v>1</v>
      </c>
      <c r="N977" s="260" t="s">
        <v>39</v>
      </c>
      <c r="O977" s="838"/>
      <c r="P977" s="830"/>
      <c r="Q977" s="25">
        <f t="shared" si="599"/>
        <v>0</v>
      </c>
      <c r="R977" s="729">
        <f t="shared" si="600"/>
        <v>0</v>
      </c>
      <c r="S977" s="248"/>
      <c r="T977" s="248"/>
      <c r="U977" s="242"/>
      <c r="V977" s="260"/>
      <c r="W977" s="838"/>
      <c r="X977" s="830"/>
    </row>
    <row r="978" spans="1:24" ht="16.5" thickBot="1">
      <c r="A978" s="533" t="s">
        <v>2727</v>
      </c>
      <c r="B978" s="533">
        <v>23</v>
      </c>
      <c r="C978" s="533" t="s">
        <v>682</v>
      </c>
      <c r="D978" s="572" t="s">
        <v>2145</v>
      </c>
      <c r="E978" s="571" t="str">
        <f t="shared" si="582"/>
        <v xml:space="preserve"> DIFFUSERS, REGISTERS, AND GRILLES</v>
      </c>
      <c r="F978" s="533" t="str">
        <f t="shared" si="583"/>
        <v>ME</v>
      </c>
      <c r="G978" s="533" t="s">
        <v>2725</v>
      </c>
      <c r="H978" s="533">
        <v>977</v>
      </c>
      <c r="I978" s="533" t="s">
        <v>780</v>
      </c>
      <c r="J978" s="533" t="str">
        <f>L978</f>
        <v>Exhaust air registers</v>
      </c>
      <c r="K978" s="137"/>
      <c r="L978" s="137" t="s">
        <v>785</v>
      </c>
      <c r="M978" s="104"/>
      <c r="N978" s="101"/>
      <c r="O978" s="830"/>
      <c r="P978" s="830"/>
      <c r="Q978" s="377"/>
      <c r="S978" s="137"/>
      <c r="T978" s="137"/>
      <c r="U978" s="104"/>
      <c r="V978" s="101"/>
      <c r="W978" s="830"/>
      <c r="X978" s="830"/>
    </row>
    <row r="979" spans="1:24" ht="16.5" thickBot="1">
      <c r="A979" s="533" t="s">
        <v>2727</v>
      </c>
      <c r="B979" s="533">
        <v>23</v>
      </c>
      <c r="C979" s="533" t="s">
        <v>682</v>
      </c>
      <c r="D979" s="572" t="s">
        <v>2145</v>
      </c>
      <c r="E979" s="571" t="str">
        <f t="shared" si="582"/>
        <v xml:space="preserve"> DIFFUSERS, REGISTERS, AND GRILLES</v>
      </c>
      <c r="F979" s="533" t="str">
        <f t="shared" si="583"/>
        <v>ME</v>
      </c>
      <c r="G979" s="533" t="s">
        <v>2722</v>
      </c>
      <c r="H979" s="533">
        <v>978</v>
      </c>
      <c r="I979" s="533" t="s">
        <v>780</v>
      </c>
      <c r="J979" s="533" t="str">
        <f t="shared" ref="J979:J981" si="601">J978</f>
        <v>Exhaust air registers</v>
      </c>
      <c r="K979" s="137" t="s">
        <v>13</v>
      </c>
      <c r="L979" s="137" t="s">
        <v>786</v>
      </c>
      <c r="M979" s="106">
        <v>12</v>
      </c>
      <c r="N979" s="247" t="s">
        <v>39</v>
      </c>
      <c r="O979" s="838">
        <v>22.8</v>
      </c>
      <c r="P979" s="748">
        <f>O979*M979</f>
        <v>273.60000000000002</v>
      </c>
      <c r="Q979" s="25">
        <f t="shared" ref="Q979:Q981" si="602">O979</f>
        <v>22.8</v>
      </c>
      <c r="R979" s="729">
        <f t="shared" ref="R979:R981" si="603">P979</f>
        <v>273.60000000000002</v>
      </c>
      <c r="S979" s="137"/>
      <c r="T979" s="137"/>
      <c r="U979" s="106"/>
      <c r="V979" s="247"/>
      <c r="W979" s="838"/>
      <c r="X979" s="748"/>
    </row>
    <row r="980" spans="1:24" ht="15.75">
      <c r="A980" s="533" t="s">
        <v>2727</v>
      </c>
      <c r="B980" s="533">
        <v>23</v>
      </c>
      <c r="C980" s="533" t="s">
        <v>682</v>
      </c>
      <c r="D980" s="572" t="s">
        <v>2145</v>
      </c>
      <c r="E980" s="571" t="str">
        <f t="shared" si="582"/>
        <v xml:space="preserve"> DIFFUSERS, REGISTERS, AND GRILLES</v>
      </c>
      <c r="F980" s="533" t="str">
        <f t="shared" si="583"/>
        <v>ME</v>
      </c>
      <c r="G980" s="533" t="s">
        <v>2722</v>
      </c>
      <c r="H980" s="533">
        <v>979</v>
      </c>
      <c r="I980" s="533" t="s">
        <v>780</v>
      </c>
      <c r="J980" s="533" t="str">
        <f t="shared" si="601"/>
        <v>Exhaust air registers</v>
      </c>
      <c r="K980" s="248" t="s">
        <v>15</v>
      </c>
      <c r="L980" s="248" t="s">
        <v>1084</v>
      </c>
      <c r="M980" s="233">
        <v>1</v>
      </c>
      <c r="N980" s="249" t="s">
        <v>39</v>
      </c>
      <c r="O980" s="838"/>
      <c r="P980" s="830"/>
      <c r="Q980" s="25">
        <f t="shared" si="602"/>
        <v>0</v>
      </c>
      <c r="R980" s="729">
        <f t="shared" si="603"/>
        <v>0</v>
      </c>
      <c r="S980" s="248"/>
      <c r="T980" s="248"/>
      <c r="U980" s="233"/>
      <c r="V980" s="249"/>
      <c r="W980" s="838"/>
      <c r="X980" s="830"/>
    </row>
    <row r="981" spans="1:24" ht="15.75">
      <c r="A981" s="533" t="s">
        <v>2727</v>
      </c>
      <c r="B981" s="533">
        <v>23</v>
      </c>
      <c r="C981" s="533" t="s">
        <v>682</v>
      </c>
      <c r="D981" s="572" t="s">
        <v>2145</v>
      </c>
      <c r="E981" s="571" t="str">
        <f t="shared" si="582"/>
        <v xml:space="preserve"> DIFFUSERS, REGISTERS, AND GRILLES</v>
      </c>
      <c r="F981" s="533" t="str">
        <f t="shared" si="583"/>
        <v>ME</v>
      </c>
      <c r="G981" s="533" t="s">
        <v>2722</v>
      </c>
      <c r="H981" s="533">
        <v>980</v>
      </c>
      <c r="I981" s="533" t="s">
        <v>780</v>
      </c>
      <c r="J981" s="533" t="str">
        <f t="shared" si="601"/>
        <v>Exhaust air registers</v>
      </c>
      <c r="K981" s="137" t="s">
        <v>15</v>
      </c>
      <c r="L981" s="137" t="s">
        <v>1085</v>
      </c>
      <c r="M981" s="106">
        <v>1</v>
      </c>
      <c r="N981" s="101" t="s">
        <v>39</v>
      </c>
      <c r="O981" s="838">
        <v>23</v>
      </c>
      <c r="P981" s="748">
        <f>O981*M981</f>
        <v>23</v>
      </c>
      <c r="Q981" s="25">
        <f t="shared" si="602"/>
        <v>23</v>
      </c>
      <c r="R981" s="729">
        <f t="shared" si="603"/>
        <v>23</v>
      </c>
      <c r="S981" s="137"/>
      <c r="T981" s="137"/>
      <c r="U981" s="106"/>
      <c r="V981" s="101"/>
      <c r="W981" s="838"/>
      <c r="X981" s="748"/>
    </row>
    <row r="982" spans="1:24" ht="15.75">
      <c r="A982" s="533" t="s">
        <v>2727</v>
      </c>
      <c r="B982" s="533">
        <v>23</v>
      </c>
      <c r="C982" s="533" t="s">
        <v>682</v>
      </c>
      <c r="D982" s="572" t="s">
        <v>2145</v>
      </c>
      <c r="E982" s="571" t="str">
        <f t="shared" si="582"/>
        <v xml:space="preserve"> DIFFUSERS, REGISTERS, AND GRILLES</v>
      </c>
      <c r="F982" s="533" t="str">
        <f t="shared" si="583"/>
        <v>ME</v>
      </c>
      <c r="G982" s="533" t="s">
        <v>2725</v>
      </c>
      <c r="H982" s="533">
        <v>981</v>
      </c>
      <c r="I982" s="533" t="str">
        <f t="shared" ref="I982" si="604">L982</f>
        <v>Grilles</v>
      </c>
      <c r="J982" s="533" t="str">
        <f t="shared" ref="J982:J983" si="605">L982</f>
        <v>Grilles</v>
      </c>
      <c r="K982" s="137"/>
      <c r="L982" s="137" t="s">
        <v>787</v>
      </c>
      <c r="M982" s="104"/>
      <c r="N982" s="101"/>
      <c r="O982" s="830"/>
      <c r="P982" s="830"/>
      <c r="Q982" s="377"/>
      <c r="S982" s="137"/>
      <c r="T982" s="137"/>
      <c r="U982" s="104"/>
      <c r="V982" s="101"/>
      <c r="W982" s="830"/>
      <c r="X982" s="830"/>
    </row>
    <row r="983" spans="1:24" ht="16.5" thickBot="1">
      <c r="A983" s="533" t="s">
        <v>2727</v>
      </c>
      <c r="B983" s="533">
        <v>23</v>
      </c>
      <c r="C983" s="533" t="s">
        <v>682</v>
      </c>
      <c r="D983" s="572" t="s">
        <v>2145</v>
      </c>
      <c r="E983" s="571" t="str">
        <f t="shared" si="582"/>
        <v xml:space="preserve"> DIFFUSERS, REGISTERS, AND GRILLES</v>
      </c>
      <c r="F983" s="533" t="str">
        <f t="shared" si="583"/>
        <v>ME</v>
      </c>
      <c r="G983" s="533" t="s">
        <v>2725</v>
      </c>
      <c r="H983" s="533">
        <v>982</v>
      </c>
      <c r="I983" s="533" t="s">
        <v>787</v>
      </c>
      <c r="J983" s="533" t="str">
        <f t="shared" si="605"/>
        <v>Door grilles</v>
      </c>
      <c r="K983" s="137"/>
      <c r="L983" s="137" t="s">
        <v>788</v>
      </c>
      <c r="M983" s="104"/>
      <c r="N983" s="101"/>
      <c r="O983" s="830"/>
      <c r="P983" s="830"/>
      <c r="Q983" s="377"/>
      <c r="S983" s="137"/>
      <c r="T983" s="137"/>
      <c r="U983" s="104"/>
      <c r="V983" s="101"/>
      <c r="W983" s="830"/>
      <c r="X983" s="830"/>
    </row>
    <row r="984" spans="1:24" ht="16.5" thickBot="1">
      <c r="A984" s="533" t="s">
        <v>2727</v>
      </c>
      <c r="B984" s="533">
        <v>23</v>
      </c>
      <c r="C984" s="533" t="s">
        <v>682</v>
      </c>
      <c r="D984" s="572" t="s">
        <v>2145</v>
      </c>
      <c r="E984" s="571" t="str">
        <f t="shared" si="582"/>
        <v xml:space="preserve"> DIFFUSERS, REGISTERS, AND GRILLES</v>
      </c>
      <c r="F984" s="533" t="str">
        <f t="shared" si="583"/>
        <v>ME</v>
      </c>
      <c r="G984" s="533" t="s">
        <v>2722</v>
      </c>
      <c r="H984" s="533">
        <v>983</v>
      </c>
      <c r="I984" s="533" t="s">
        <v>787</v>
      </c>
      <c r="J984" s="533" t="str">
        <f t="shared" ref="J984:J986" si="606">J983</f>
        <v>Door grilles</v>
      </c>
      <c r="K984" s="137" t="s">
        <v>17</v>
      </c>
      <c r="L984" s="137" t="s">
        <v>789</v>
      </c>
      <c r="M984" s="106">
        <v>12</v>
      </c>
      <c r="N984" s="247" t="s">
        <v>39</v>
      </c>
      <c r="O984" s="838">
        <v>37</v>
      </c>
      <c r="P984" s="748">
        <f>O984*M984</f>
        <v>444</v>
      </c>
      <c r="Q984" s="25">
        <f t="shared" ref="Q984:Q986" si="607">O984</f>
        <v>37</v>
      </c>
      <c r="R984" s="729">
        <f t="shared" ref="R984:R986" si="608">P984</f>
        <v>444</v>
      </c>
      <c r="S984" s="137"/>
      <c r="T984" s="137"/>
      <c r="U984" s="106"/>
      <c r="V984" s="247"/>
      <c r="W984" s="838"/>
      <c r="X984" s="748"/>
    </row>
    <row r="985" spans="1:24" ht="15.75">
      <c r="A985" s="533" t="s">
        <v>2727</v>
      </c>
      <c r="B985" s="533">
        <v>23</v>
      </c>
      <c r="C985" s="533" t="s">
        <v>682</v>
      </c>
      <c r="D985" s="572" t="s">
        <v>2145</v>
      </c>
      <c r="E985" s="571" t="str">
        <f t="shared" si="582"/>
        <v xml:space="preserve"> DIFFUSERS, REGISTERS, AND GRILLES</v>
      </c>
      <c r="F985" s="533" t="str">
        <f t="shared" si="583"/>
        <v>ME</v>
      </c>
      <c r="G985" s="533" t="s">
        <v>2722</v>
      </c>
      <c r="H985" s="533">
        <v>984</v>
      </c>
      <c r="I985" s="533" t="s">
        <v>787</v>
      </c>
      <c r="J985" s="533" t="str">
        <f t="shared" si="606"/>
        <v>Door grilles</v>
      </c>
      <c r="K985" s="248" t="s">
        <v>20</v>
      </c>
      <c r="L985" s="248" t="s">
        <v>1086</v>
      </c>
      <c r="M985" s="233">
        <v>1</v>
      </c>
      <c r="N985" s="249" t="s">
        <v>39</v>
      </c>
      <c r="O985" s="838"/>
      <c r="P985" s="830"/>
      <c r="Q985" s="25">
        <f t="shared" si="607"/>
        <v>0</v>
      </c>
      <c r="R985" s="729">
        <f t="shared" si="608"/>
        <v>0</v>
      </c>
      <c r="S985" s="248"/>
      <c r="T985" s="248"/>
      <c r="U985" s="233"/>
      <c r="V985" s="249"/>
      <c r="W985" s="838"/>
      <c r="X985" s="830"/>
    </row>
    <row r="986" spans="1:24" ht="15.75">
      <c r="A986" s="533" t="s">
        <v>2727</v>
      </c>
      <c r="B986" s="533">
        <v>23</v>
      </c>
      <c r="C986" s="533" t="s">
        <v>682</v>
      </c>
      <c r="D986" s="572" t="s">
        <v>2145</v>
      </c>
      <c r="E986" s="571" t="str">
        <f t="shared" si="582"/>
        <v xml:space="preserve"> DIFFUSERS, REGISTERS, AND GRILLES</v>
      </c>
      <c r="F986" s="533" t="str">
        <f t="shared" si="583"/>
        <v>ME</v>
      </c>
      <c r="G986" s="533" t="s">
        <v>2722</v>
      </c>
      <c r="H986" s="533">
        <v>985</v>
      </c>
      <c r="I986" s="533" t="s">
        <v>787</v>
      </c>
      <c r="J986" s="533" t="str">
        <f t="shared" si="606"/>
        <v>Door grilles</v>
      </c>
      <c r="K986" s="248" t="s">
        <v>21</v>
      </c>
      <c r="L986" s="248" t="s">
        <v>1087</v>
      </c>
      <c r="M986" s="233">
        <v>2</v>
      </c>
      <c r="N986" s="249" t="s">
        <v>39</v>
      </c>
      <c r="O986" s="838"/>
      <c r="P986" s="830"/>
      <c r="Q986" s="25">
        <f t="shared" si="607"/>
        <v>0</v>
      </c>
      <c r="R986" s="729">
        <f t="shared" si="608"/>
        <v>0</v>
      </c>
      <c r="S986" s="248"/>
      <c r="T986" s="248"/>
      <c r="U986" s="233"/>
      <c r="V986" s="249"/>
      <c r="W986" s="838"/>
      <c r="X986" s="830"/>
    </row>
    <row r="987" spans="1:24" ht="15.75">
      <c r="A987" s="533" t="s">
        <v>2727</v>
      </c>
      <c r="B987" s="533">
        <v>23</v>
      </c>
      <c r="C987" s="533" t="s">
        <v>682</v>
      </c>
      <c r="D987" s="572" t="s">
        <v>2157</v>
      </c>
      <c r="E987" s="571" t="s">
        <v>1272</v>
      </c>
      <c r="F987" s="533" t="str">
        <f t="shared" si="583"/>
        <v>ME</v>
      </c>
      <c r="G987" s="533" t="s">
        <v>2725</v>
      </c>
      <c r="H987" s="533">
        <v>986</v>
      </c>
      <c r="I987" s="533" t="str">
        <f t="shared" ref="I987:I988" si="609">L987</f>
        <v>235100 - BREECHINGS, CHIMNEYS, AND STACKS</v>
      </c>
      <c r="J987" s="533" t="str">
        <f t="shared" ref="J987:J988" si="610">L987</f>
        <v>235100 - BREECHINGS, CHIMNEYS, AND STACKS</v>
      </c>
      <c r="K987" s="248"/>
      <c r="L987" s="248" t="s">
        <v>790</v>
      </c>
      <c r="M987" s="250"/>
      <c r="N987" s="249"/>
      <c r="O987" s="830"/>
      <c r="P987" s="830"/>
      <c r="Q987" s="377"/>
      <c r="S987" s="248"/>
      <c r="T987" s="248"/>
      <c r="U987" s="250"/>
      <c r="V987" s="249"/>
      <c r="W987" s="830"/>
      <c r="X987" s="830"/>
    </row>
    <row r="988" spans="1:24" ht="15.75">
      <c r="A988" s="533" t="s">
        <v>2727</v>
      </c>
      <c r="B988" s="533">
        <v>23</v>
      </c>
      <c r="C988" s="533" t="s">
        <v>682</v>
      </c>
      <c r="D988" s="572" t="s">
        <v>2157</v>
      </c>
      <c r="E988" s="571" t="str">
        <f t="shared" ref="E988:E989" si="611">E987</f>
        <v xml:space="preserve"> BREECHINGS, CHIMNEYS, AND STACKS</v>
      </c>
      <c r="F988" s="533" t="str">
        <f t="shared" si="583"/>
        <v>ME</v>
      </c>
      <c r="G988" s="533" t="s">
        <v>2725</v>
      </c>
      <c r="H988" s="533">
        <v>987</v>
      </c>
      <c r="I988" s="533" t="str">
        <f t="shared" si="609"/>
        <v>Boiler breeching ductwork</v>
      </c>
      <c r="J988" s="533" t="str">
        <f t="shared" si="610"/>
        <v>Boiler breeching ductwork</v>
      </c>
      <c r="K988" s="248"/>
      <c r="L988" s="248" t="s">
        <v>791</v>
      </c>
      <c r="M988" s="250"/>
      <c r="N988" s="249"/>
      <c r="O988" s="830"/>
      <c r="P988" s="830"/>
      <c r="Q988" s="377"/>
      <c r="S988" s="248"/>
      <c r="T988" s="248"/>
      <c r="U988" s="250"/>
      <c r="V988" s="249"/>
      <c r="W988" s="830"/>
      <c r="X988" s="830"/>
    </row>
    <row r="989" spans="1:24" ht="15.75">
      <c r="A989" s="533" t="s">
        <v>2727</v>
      </c>
      <c r="B989" s="533">
        <v>23</v>
      </c>
      <c r="C989" s="533" t="s">
        <v>682</v>
      </c>
      <c r="D989" s="572" t="s">
        <v>2157</v>
      </c>
      <c r="E989" s="571" t="str">
        <f t="shared" si="611"/>
        <v xml:space="preserve"> BREECHINGS, CHIMNEYS, AND STACKS</v>
      </c>
      <c r="F989" s="533" t="str">
        <f t="shared" si="583"/>
        <v>ME</v>
      </c>
      <c r="G989" s="533" t="s">
        <v>2722</v>
      </c>
      <c r="H989" s="533">
        <v>988</v>
      </c>
      <c r="I989" s="533" t="str">
        <f>I987</f>
        <v>235100 - BREECHINGS, CHIMNEYS, AND STACKS</v>
      </c>
      <c r="J989" s="533" t="str">
        <f>J987</f>
        <v>235100 - BREECHINGS, CHIMNEYS, AND STACKS</v>
      </c>
      <c r="K989" s="248" t="s">
        <v>45</v>
      </c>
      <c r="L989" s="248" t="s">
        <v>792</v>
      </c>
      <c r="M989" s="233">
        <v>13</v>
      </c>
      <c r="N989" s="249" t="s">
        <v>95</v>
      </c>
      <c r="O989" s="838"/>
      <c r="P989" s="830"/>
      <c r="Q989" s="25">
        <f>O989</f>
        <v>0</v>
      </c>
      <c r="R989" s="729">
        <f>P989</f>
        <v>0</v>
      </c>
      <c r="S989" s="248"/>
      <c r="T989" s="248"/>
      <c r="U989" s="233"/>
      <c r="V989" s="249"/>
      <c r="W989" s="838"/>
      <c r="X989" s="830"/>
    </row>
    <row r="990" spans="1:24" ht="15.75">
      <c r="A990" s="533" t="s">
        <v>2727</v>
      </c>
      <c r="B990" s="533">
        <v>23</v>
      </c>
      <c r="C990" s="533" t="s">
        <v>682</v>
      </c>
      <c r="D990" s="572" t="s">
        <v>2163</v>
      </c>
      <c r="E990" s="571" t="s">
        <v>1273</v>
      </c>
      <c r="F990" s="533" t="str">
        <f t="shared" si="583"/>
        <v>ME</v>
      </c>
      <c r="G990" s="533" t="s">
        <v>2725</v>
      </c>
      <c r="H990" s="533">
        <v>989</v>
      </c>
      <c r="I990" s="533" t="str">
        <f t="shared" ref="I990:I991" si="612">L990</f>
        <v>235223 - CAST IRON BOILERS</v>
      </c>
      <c r="J990" s="533" t="str">
        <f t="shared" ref="J990:J991" si="613">L990</f>
        <v>235223 - CAST IRON BOILERS</v>
      </c>
      <c r="K990" s="248"/>
      <c r="L990" s="248" t="s">
        <v>793</v>
      </c>
      <c r="M990" s="250"/>
      <c r="N990" s="249"/>
      <c r="O990" s="830"/>
      <c r="P990" s="830"/>
      <c r="Q990" s="377"/>
      <c r="S990" s="248"/>
      <c r="T990" s="248"/>
      <c r="U990" s="250"/>
      <c r="V990" s="249"/>
      <c r="W990" s="830"/>
      <c r="X990" s="830"/>
    </row>
    <row r="991" spans="1:24" ht="15.75">
      <c r="A991" s="533" t="s">
        <v>2727</v>
      </c>
      <c r="B991" s="533">
        <v>23</v>
      </c>
      <c r="C991" s="533" t="s">
        <v>682</v>
      </c>
      <c r="D991" s="572" t="s">
        <v>2163</v>
      </c>
      <c r="E991" s="571" t="str">
        <f t="shared" ref="E991:E993" si="614">E990</f>
        <v xml:space="preserve"> CAST IRON BOILERS</v>
      </c>
      <c r="F991" s="533" t="str">
        <f t="shared" si="583"/>
        <v>ME</v>
      </c>
      <c r="G991" s="533" t="s">
        <v>2725</v>
      </c>
      <c r="H991" s="533">
        <v>990</v>
      </c>
      <c r="I991" s="533" t="str">
        <f t="shared" si="612"/>
        <v>Hot-water boilers</v>
      </c>
      <c r="J991" s="533" t="str">
        <f t="shared" si="613"/>
        <v>Hot-water boilers</v>
      </c>
      <c r="K991" s="248"/>
      <c r="L991" s="248" t="s">
        <v>794</v>
      </c>
      <c r="M991" s="250"/>
      <c r="N991" s="249"/>
      <c r="O991" s="830"/>
      <c r="P991" s="830"/>
      <c r="Q991" s="377"/>
      <c r="S991" s="248"/>
      <c r="T991" s="248"/>
      <c r="U991" s="250"/>
      <c r="V991" s="249"/>
      <c r="W991" s="830"/>
      <c r="X991" s="830"/>
    </row>
    <row r="992" spans="1:24" ht="15.75">
      <c r="A992" s="533" t="s">
        <v>2727</v>
      </c>
      <c r="B992" s="533">
        <v>23</v>
      </c>
      <c r="C992" s="533" t="s">
        <v>682</v>
      </c>
      <c r="D992" s="572" t="s">
        <v>2163</v>
      </c>
      <c r="E992" s="571" t="str">
        <f t="shared" si="614"/>
        <v xml:space="preserve"> CAST IRON BOILERS</v>
      </c>
      <c r="F992" s="533" t="str">
        <f t="shared" si="583"/>
        <v>ME</v>
      </c>
      <c r="G992" s="533" t="s">
        <v>2722</v>
      </c>
      <c r="H992" s="533">
        <v>991</v>
      </c>
      <c r="I992" s="533" t="str">
        <f t="shared" ref="I992:J993" si="615">I990</f>
        <v>235223 - CAST IRON BOILERS</v>
      </c>
      <c r="J992" s="533" t="str">
        <f t="shared" si="615"/>
        <v>235223 - CAST IRON BOILERS</v>
      </c>
      <c r="K992" s="248" t="s">
        <v>48</v>
      </c>
      <c r="L992" s="248" t="s">
        <v>795</v>
      </c>
      <c r="M992" s="233">
        <v>2</v>
      </c>
      <c r="N992" s="249" t="s">
        <v>39</v>
      </c>
      <c r="O992" s="838"/>
      <c r="P992" s="830"/>
      <c r="Q992" s="25">
        <f t="shared" ref="Q992:Q993" si="616">O992</f>
        <v>0</v>
      </c>
      <c r="R992" s="729">
        <f t="shared" ref="R992:R993" si="617">P992</f>
        <v>0</v>
      </c>
      <c r="S992" s="248"/>
      <c r="T992" s="248"/>
      <c r="U992" s="233"/>
      <c r="V992" s="249"/>
      <c r="W992" s="838"/>
      <c r="X992" s="830"/>
    </row>
    <row r="993" spans="1:24" ht="15.75">
      <c r="A993" s="533" t="s">
        <v>2727</v>
      </c>
      <c r="B993" s="533">
        <v>23</v>
      </c>
      <c r="C993" s="533" t="s">
        <v>682</v>
      </c>
      <c r="D993" s="572" t="s">
        <v>2163</v>
      </c>
      <c r="E993" s="571" t="str">
        <f t="shared" si="614"/>
        <v xml:space="preserve"> CAST IRON BOILERS</v>
      </c>
      <c r="F993" s="533" t="str">
        <f t="shared" si="583"/>
        <v>ME</v>
      </c>
      <c r="G993" s="533" t="s">
        <v>2722</v>
      </c>
      <c r="H993" s="533">
        <v>992</v>
      </c>
      <c r="I993" s="533" t="str">
        <f t="shared" si="615"/>
        <v>Hot-water boilers</v>
      </c>
      <c r="J993" s="533" t="str">
        <f t="shared" si="615"/>
        <v>Hot-water boilers</v>
      </c>
      <c r="K993" s="248" t="s">
        <v>50</v>
      </c>
      <c r="L993" s="248" t="s">
        <v>796</v>
      </c>
      <c r="M993" s="233">
        <v>1</v>
      </c>
      <c r="N993" s="249" t="s">
        <v>2</v>
      </c>
      <c r="O993" s="830"/>
      <c r="P993" s="830"/>
      <c r="Q993" s="25">
        <f t="shared" si="616"/>
        <v>0</v>
      </c>
      <c r="R993" s="729">
        <f t="shared" si="617"/>
        <v>0</v>
      </c>
      <c r="S993" s="248"/>
      <c r="T993" s="248"/>
      <c r="U993" s="233"/>
      <c r="V993" s="249"/>
      <c r="W993" s="830"/>
      <c r="X993" s="830"/>
    </row>
    <row r="994" spans="1:24" ht="15.75">
      <c r="A994" s="533" t="s">
        <v>2727</v>
      </c>
      <c r="B994" s="533">
        <v>23</v>
      </c>
      <c r="C994" s="533" t="s">
        <v>682</v>
      </c>
      <c r="D994" s="572" t="s">
        <v>2217</v>
      </c>
      <c r="E994" s="571" t="s">
        <v>1274</v>
      </c>
      <c r="F994" s="533" t="str">
        <f t="shared" si="583"/>
        <v>ME</v>
      </c>
      <c r="G994" s="533" t="s">
        <v>2725</v>
      </c>
      <c r="H994" s="533">
        <v>993</v>
      </c>
      <c r="I994" s="533" t="str">
        <f t="shared" ref="I994:I995" si="618">L994</f>
        <v>237320 - VARIABLE REFRIGERANT VOLUME AIR CONDITIONNING UNITS</v>
      </c>
      <c r="J994" s="533" t="str">
        <f t="shared" ref="J994:J995" si="619">L994</f>
        <v>237320 - VARIABLE REFRIGERANT VOLUME AIR CONDITIONNING UNITS</v>
      </c>
      <c r="K994" s="137"/>
      <c r="L994" s="137" t="s">
        <v>797</v>
      </c>
      <c r="M994" s="104"/>
      <c r="N994" s="101"/>
      <c r="O994" s="830"/>
      <c r="P994" s="830"/>
      <c r="Q994" s="377"/>
      <c r="S994" s="137"/>
      <c r="T994" s="137"/>
      <c r="U994" s="104"/>
      <c r="V994" s="101"/>
      <c r="W994" s="830"/>
      <c r="X994" s="830"/>
    </row>
    <row r="995" spans="1:24" ht="16.5" thickBot="1">
      <c r="A995" s="533" t="s">
        <v>2727</v>
      </c>
      <c r="B995" s="533">
        <v>23</v>
      </c>
      <c r="C995" s="533" t="s">
        <v>682</v>
      </c>
      <c r="D995" s="572" t="s">
        <v>2217</v>
      </c>
      <c r="E995" s="571" t="str">
        <f t="shared" ref="E995:E1008" si="620">E994</f>
        <v xml:space="preserve"> VARIABLE REFRIGERANT VOLUME AIR CONDITIONNING UNITS</v>
      </c>
      <c r="F995" s="533" t="str">
        <f t="shared" si="583"/>
        <v>ME</v>
      </c>
      <c r="G995" s="533" t="s">
        <v>2725</v>
      </c>
      <c r="H995" s="533">
        <v>994</v>
      </c>
      <c r="I995" s="533" t="str">
        <f t="shared" si="618"/>
        <v>Indoor Units</v>
      </c>
      <c r="J995" s="533" t="str">
        <f t="shared" si="619"/>
        <v>Indoor Units</v>
      </c>
      <c r="K995" s="137"/>
      <c r="L995" s="137" t="s">
        <v>798</v>
      </c>
      <c r="M995" s="104"/>
      <c r="N995" s="101"/>
      <c r="O995" s="842"/>
      <c r="P995" s="830"/>
      <c r="Q995" s="377"/>
      <c r="S995" s="137"/>
      <c r="T995" s="137"/>
      <c r="U995" s="104"/>
      <c r="V995" s="101"/>
      <c r="W995" s="842"/>
      <c r="X995" s="830"/>
    </row>
    <row r="996" spans="1:24" ht="15.75">
      <c r="A996" s="533" t="s">
        <v>2727</v>
      </c>
      <c r="B996" s="533">
        <v>23</v>
      </c>
      <c r="C996" s="533" t="s">
        <v>682</v>
      </c>
      <c r="D996" s="572" t="s">
        <v>2217</v>
      </c>
      <c r="E996" s="571" t="str">
        <f t="shared" si="620"/>
        <v xml:space="preserve"> VARIABLE REFRIGERANT VOLUME AIR CONDITIONNING UNITS</v>
      </c>
      <c r="F996" s="533" t="str">
        <f t="shared" si="583"/>
        <v>ME</v>
      </c>
      <c r="G996" s="533" t="s">
        <v>2722</v>
      </c>
      <c r="H996" s="533">
        <v>995</v>
      </c>
      <c r="I996" s="533" t="str">
        <f t="shared" ref="I996:J1003" si="621">I994</f>
        <v>237320 - VARIABLE REFRIGERANT VOLUME AIR CONDITIONNING UNITS</v>
      </c>
      <c r="J996" s="533" t="str">
        <f t="shared" si="621"/>
        <v>237320 - VARIABLE REFRIGERANT VOLUME AIR CONDITIONNING UNITS</v>
      </c>
      <c r="K996" s="137" t="s">
        <v>13</v>
      </c>
      <c r="L996" s="137" t="s">
        <v>799</v>
      </c>
      <c r="M996" s="106">
        <v>3</v>
      </c>
      <c r="N996" s="251" t="s">
        <v>39</v>
      </c>
      <c r="O996" s="838">
        <v>1775</v>
      </c>
      <c r="P996" s="748">
        <f t="shared" ref="P996:P998" si="622">O996*M996</f>
        <v>5325</v>
      </c>
      <c r="Q996" s="25">
        <f t="shared" ref="Q996:Q1003" si="623">O996</f>
        <v>1775</v>
      </c>
      <c r="R996" s="729">
        <f t="shared" ref="R996:R1003" si="624">P996</f>
        <v>5325</v>
      </c>
      <c r="S996" s="137"/>
      <c r="T996" s="137"/>
      <c r="U996" s="106"/>
      <c r="V996" s="251"/>
      <c r="W996" s="838"/>
      <c r="X996" s="748"/>
    </row>
    <row r="997" spans="1:24" ht="15.75">
      <c r="A997" s="533" t="s">
        <v>2727</v>
      </c>
      <c r="B997" s="533">
        <v>23</v>
      </c>
      <c r="C997" s="533" t="s">
        <v>682</v>
      </c>
      <c r="D997" s="572" t="s">
        <v>2217</v>
      </c>
      <c r="E997" s="571" t="str">
        <f t="shared" si="620"/>
        <v xml:space="preserve"> VARIABLE REFRIGERANT VOLUME AIR CONDITIONNING UNITS</v>
      </c>
      <c r="F997" s="533" t="str">
        <f t="shared" si="583"/>
        <v>ME</v>
      </c>
      <c r="G997" s="533" t="s">
        <v>2722</v>
      </c>
      <c r="H997" s="533">
        <v>996</v>
      </c>
      <c r="I997" s="533" t="str">
        <f t="shared" si="621"/>
        <v>Indoor Units</v>
      </c>
      <c r="J997" s="533" t="str">
        <f t="shared" si="621"/>
        <v>Indoor Units</v>
      </c>
      <c r="K997" s="137" t="s">
        <v>15</v>
      </c>
      <c r="L997" s="137" t="s">
        <v>800</v>
      </c>
      <c r="M997" s="106">
        <v>2</v>
      </c>
      <c r="N997" s="252" t="s">
        <v>39</v>
      </c>
      <c r="O997" s="838">
        <v>1775</v>
      </c>
      <c r="P997" s="748">
        <f t="shared" si="622"/>
        <v>3550</v>
      </c>
      <c r="Q997" s="25">
        <f t="shared" si="623"/>
        <v>1775</v>
      </c>
      <c r="R997" s="729">
        <f t="shared" si="624"/>
        <v>3550</v>
      </c>
      <c r="S997" s="137"/>
      <c r="T997" s="137"/>
      <c r="U997" s="106"/>
      <c r="V997" s="252"/>
      <c r="W997" s="838"/>
      <c r="X997" s="748"/>
    </row>
    <row r="998" spans="1:24" ht="16.5" thickBot="1">
      <c r="A998" s="533" t="s">
        <v>2727</v>
      </c>
      <c r="B998" s="533">
        <v>23</v>
      </c>
      <c r="C998" s="533" t="s">
        <v>682</v>
      </c>
      <c r="D998" s="572" t="s">
        <v>2217</v>
      </c>
      <c r="E998" s="571" t="str">
        <f t="shared" si="620"/>
        <v xml:space="preserve"> VARIABLE REFRIGERANT VOLUME AIR CONDITIONNING UNITS</v>
      </c>
      <c r="F998" s="533" t="str">
        <f t="shared" si="583"/>
        <v>ME</v>
      </c>
      <c r="G998" s="533" t="s">
        <v>2722</v>
      </c>
      <c r="H998" s="533">
        <v>997</v>
      </c>
      <c r="I998" s="533" t="str">
        <f t="shared" si="621"/>
        <v>237320 - VARIABLE REFRIGERANT VOLUME AIR CONDITIONNING UNITS</v>
      </c>
      <c r="J998" s="533" t="str">
        <f t="shared" si="621"/>
        <v>237320 - VARIABLE REFRIGERANT VOLUME AIR CONDITIONNING UNITS</v>
      </c>
      <c r="K998" s="137" t="s">
        <v>17</v>
      </c>
      <c r="L998" s="137" t="s">
        <v>801</v>
      </c>
      <c r="M998" s="106">
        <v>6</v>
      </c>
      <c r="N998" s="253" t="s">
        <v>39</v>
      </c>
      <c r="O998" s="838">
        <v>1775</v>
      </c>
      <c r="P998" s="748">
        <f t="shared" si="622"/>
        <v>10650</v>
      </c>
      <c r="Q998" s="25">
        <f t="shared" si="623"/>
        <v>1775</v>
      </c>
      <c r="R998" s="729">
        <f t="shared" si="624"/>
        <v>10650</v>
      </c>
      <c r="S998" s="137"/>
      <c r="T998" s="137"/>
      <c r="U998" s="106"/>
      <c r="V998" s="253"/>
      <c r="W998" s="838"/>
      <c r="X998" s="748"/>
    </row>
    <row r="999" spans="1:24" ht="16.5" thickBot="1">
      <c r="A999" s="533" t="s">
        <v>2727</v>
      </c>
      <c r="B999" s="533">
        <v>23</v>
      </c>
      <c r="C999" s="533" t="s">
        <v>682</v>
      </c>
      <c r="D999" s="572" t="s">
        <v>2217</v>
      </c>
      <c r="E999" s="571" t="str">
        <f t="shared" si="620"/>
        <v xml:space="preserve"> VARIABLE REFRIGERANT VOLUME AIR CONDITIONNING UNITS</v>
      </c>
      <c r="F999" s="533" t="str">
        <f t="shared" si="583"/>
        <v>ME</v>
      </c>
      <c r="G999" s="533" t="s">
        <v>2722</v>
      </c>
      <c r="H999" s="533">
        <v>998</v>
      </c>
      <c r="I999" s="533" t="str">
        <f t="shared" si="621"/>
        <v>Indoor Units</v>
      </c>
      <c r="J999" s="533" t="str">
        <f t="shared" si="621"/>
        <v>Indoor Units</v>
      </c>
      <c r="K999" s="248" t="s">
        <v>19</v>
      </c>
      <c r="L999" s="248" t="s">
        <v>802</v>
      </c>
      <c r="M999" s="233">
        <v>2</v>
      </c>
      <c r="N999" s="249" t="s">
        <v>39</v>
      </c>
      <c r="O999" s="838"/>
      <c r="P999" s="830"/>
      <c r="Q999" s="25">
        <f t="shared" si="623"/>
        <v>0</v>
      </c>
      <c r="R999" s="729">
        <f t="shared" si="624"/>
        <v>0</v>
      </c>
      <c r="S999" s="248"/>
      <c r="T999" s="248"/>
      <c r="U999" s="233"/>
      <c r="V999" s="249"/>
      <c r="W999" s="838"/>
      <c r="X999" s="830"/>
    </row>
    <row r="1000" spans="1:24" ht="16.5" thickBot="1">
      <c r="A1000" s="533" t="s">
        <v>2727</v>
      </c>
      <c r="B1000" s="533">
        <v>23</v>
      </c>
      <c r="C1000" s="533" t="s">
        <v>682</v>
      </c>
      <c r="D1000" s="572" t="s">
        <v>2217</v>
      </c>
      <c r="E1000" s="571" t="str">
        <f t="shared" si="620"/>
        <v xml:space="preserve"> VARIABLE REFRIGERANT VOLUME AIR CONDITIONNING UNITS</v>
      </c>
      <c r="F1000" s="533" t="str">
        <f t="shared" si="583"/>
        <v>ME</v>
      </c>
      <c r="G1000" s="533" t="s">
        <v>2722</v>
      </c>
      <c r="H1000" s="533">
        <v>999</v>
      </c>
      <c r="I1000" s="533" t="str">
        <f t="shared" si="621"/>
        <v>237320 - VARIABLE REFRIGERANT VOLUME AIR CONDITIONNING UNITS</v>
      </c>
      <c r="J1000" s="533" t="str">
        <f t="shared" si="621"/>
        <v>237320 - VARIABLE REFRIGERANT VOLUME AIR CONDITIONNING UNITS</v>
      </c>
      <c r="K1000" s="137" t="s">
        <v>19</v>
      </c>
      <c r="L1000" s="137" t="s">
        <v>803</v>
      </c>
      <c r="M1000" s="106">
        <v>1</v>
      </c>
      <c r="N1000" s="247" t="s">
        <v>39</v>
      </c>
      <c r="O1000" s="838">
        <v>2120</v>
      </c>
      <c r="P1000" s="748">
        <f>O1000*M1000</f>
        <v>2120</v>
      </c>
      <c r="Q1000" s="25">
        <f t="shared" si="623"/>
        <v>2120</v>
      </c>
      <c r="R1000" s="729">
        <f t="shared" si="624"/>
        <v>2120</v>
      </c>
      <c r="S1000" s="137"/>
      <c r="T1000" s="137"/>
      <c r="U1000" s="106"/>
      <c r="V1000" s="247"/>
      <c r="W1000" s="838"/>
      <c r="X1000" s="748"/>
    </row>
    <row r="1001" spans="1:24" ht="15.75">
      <c r="A1001" s="533" t="s">
        <v>2727</v>
      </c>
      <c r="B1001" s="533">
        <v>23</v>
      </c>
      <c r="C1001" s="533" t="s">
        <v>682</v>
      </c>
      <c r="D1001" s="572" t="s">
        <v>2217</v>
      </c>
      <c r="E1001" s="571" t="str">
        <f t="shared" si="620"/>
        <v xml:space="preserve"> VARIABLE REFRIGERANT VOLUME AIR CONDITIONNING UNITS</v>
      </c>
      <c r="F1001" s="533" t="str">
        <f t="shared" si="583"/>
        <v>ME</v>
      </c>
      <c r="G1001" s="533" t="s">
        <v>2722</v>
      </c>
      <c r="H1001" s="533">
        <v>1000</v>
      </c>
      <c r="I1001" s="533" t="str">
        <f t="shared" si="621"/>
        <v>Indoor Units</v>
      </c>
      <c r="J1001" s="533" t="str">
        <f t="shared" si="621"/>
        <v>Indoor Units</v>
      </c>
      <c r="K1001" s="248" t="s">
        <v>21</v>
      </c>
      <c r="L1001" s="248" t="s">
        <v>804</v>
      </c>
      <c r="M1001" s="233">
        <v>2</v>
      </c>
      <c r="N1001" s="249" t="s">
        <v>39</v>
      </c>
      <c r="O1001" s="838"/>
      <c r="P1001" s="830"/>
      <c r="Q1001" s="25">
        <f t="shared" si="623"/>
        <v>0</v>
      </c>
      <c r="R1001" s="729">
        <f t="shared" si="624"/>
        <v>0</v>
      </c>
      <c r="S1001" s="248"/>
      <c r="T1001" s="248"/>
      <c r="U1001" s="233"/>
      <c r="V1001" s="249"/>
      <c r="W1001" s="838"/>
      <c r="X1001" s="830"/>
    </row>
    <row r="1002" spans="1:24" ht="16.5" thickBot="1">
      <c r="A1002" s="533" t="s">
        <v>2727</v>
      </c>
      <c r="B1002" s="533">
        <v>23</v>
      </c>
      <c r="C1002" s="533" t="s">
        <v>682</v>
      </c>
      <c r="D1002" s="572" t="s">
        <v>2217</v>
      </c>
      <c r="E1002" s="571" t="str">
        <f t="shared" si="620"/>
        <v xml:space="preserve"> VARIABLE REFRIGERANT VOLUME AIR CONDITIONNING UNITS</v>
      </c>
      <c r="F1002" s="533" t="str">
        <f t="shared" si="583"/>
        <v>ME</v>
      </c>
      <c r="G1002" s="533" t="s">
        <v>2722</v>
      </c>
      <c r="H1002" s="533">
        <v>1001</v>
      </c>
      <c r="I1002" s="533" t="str">
        <f t="shared" si="621"/>
        <v>237320 - VARIABLE REFRIGERANT VOLUME AIR CONDITIONNING UNITS</v>
      </c>
      <c r="J1002" s="533" t="str">
        <f t="shared" si="621"/>
        <v>237320 - VARIABLE REFRIGERANT VOLUME AIR CONDITIONNING UNITS</v>
      </c>
      <c r="K1002" s="248" t="s">
        <v>45</v>
      </c>
      <c r="L1002" s="248" t="s">
        <v>805</v>
      </c>
      <c r="M1002" s="233">
        <v>1</v>
      </c>
      <c r="N1002" s="249" t="s">
        <v>39</v>
      </c>
      <c r="O1002" s="838"/>
      <c r="P1002" s="830"/>
      <c r="Q1002" s="25">
        <f t="shared" si="623"/>
        <v>0</v>
      </c>
      <c r="R1002" s="729">
        <f t="shared" si="624"/>
        <v>0</v>
      </c>
      <c r="S1002" s="248"/>
      <c r="T1002" s="248"/>
      <c r="U1002" s="233"/>
      <c r="V1002" s="249"/>
      <c r="W1002" s="838"/>
      <c r="X1002" s="830"/>
    </row>
    <row r="1003" spans="1:24" ht="16.5" thickBot="1">
      <c r="A1003" s="533" t="s">
        <v>2727</v>
      </c>
      <c r="B1003" s="533">
        <v>23</v>
      </c>
      <c r="C1003" s="533" t="s">
        <v>682</v>
      </c>
      <c r="D1003" s="572" t="s">
        <v>2217</v>
      </c>
      <c r="E1003" s="571" t="str">
        <f t="shared" si="620"/>
        <v xml:space="preserve"> VARIABLE REFRIGERANT VOLUME AIR CONDITIONNING UNITS</v>
      </c>
      <c r="F1003" s="533" t="str">
        <f t="shared" si="583"/>
        <v>ME</v>
      </c>
      <c r="G1003" s="533" t="s">
        <v>2722</v>
      </c>
      <c r="H1003" s="533">
        <v>1002</v>
      </c>
      <c r="I1003" s="533" t="str">
        <f t="shared" si="621"/>
        <v>Indoor Units</v>
      </c>
      <c r="J1003" s="533" t="str">
        <f t="shared" si="621"/>
        <v>Indoor Units</v>
      </c>
      <c r="K1003" s="137" t="s">
        <v>20</v>
      </c>
      <c r="L1003" s="137" t="s">
        <v>806</v>
      </c>
      <c r="M1003" s="106">
        <v>3</v>
      </c>
      <c r="N1003" s="247" t="s">
        <v>39</v>
      </c>
      <c r="O1003" s="838">
        <v>2472</v>
      </c>
      <c r="P1003" s="748">
        <f>O1003*M1003</f>
        <v>7416</v>
      </c>
      <c r="Q1003" s="25">
        <f t="shared" si="623"/>
        <v>2472</v>
      </c>
      <c r="R1003" s="729">
        <f t="shared" si="624"/>
        <v>7416</v>
      </c>
      <c r="S1003" s="137"/>
      <c r="T1003" s="137"/>
      <c r="U1003" s="106"/>
      <c r="V1003" s="247"/>
      <c r="W1003" s="838"/>
      <c r="X1003" s="748"/>
    </row>
    <row r="1004" spans="1:24" ht="15.75">
      <c r="A1004" s="533" t="s">
        <v>2727</v>
      </c>
      <c r="B1004" s="533">
        <v>23</v>
      </c>
      <c r="C1004" s="533" t="s">
        <v>682</v>
      </c>
      <c r="D1004" s="572" t="s">
        <v>2217</v>
      </c>
      <c r="E1004" s="571" t="str">
        <f t="shared" si="620"/>
        <v xml:space="preserve"> VARIABLE REFRIGERANT VOLUME AIR CONDITIONNING UNITS</v>
      </c>
      <c r="F1004" s="533" t="str">
        <f t="shared" si="583"/>
        <v>ME</v>
      </c>
      <c r="G1004" s="533" t="s">
        <v>2725</v>
      </c>
      <c r="H1004" s="533">
        <v>1003</v>
      </c>
      <c r="I1004" s="533" t="str">
        <f>L1004</f>
        <v>Outdoor Units</v>
      </c>
      <c r="J1004" s="533" t="str">
        <f>L1004</f>
        <v>Outdoor Units</v>
      </c>
      <c r="K1004" s="137"/>
      <c r="L1004" s="137" t="s">
        <v>807</v>
      </c>
      <c r="M1004" s="104"/>
      <c r="N1004" s="101"/>
      <c r="O1004" s="841"/>
      <c r="P1004" s="830"/>
      <c r="Q1004" s="377"/>
      <c r="S1004" s="137"/>
      <c r="T1004" s="137"/>
      <c r="U1004" s="104"/>
      <c r="V1004" s="101"/>
      <c r="W1004" s="841"/>
      <c r="X1004" s="830"/>
    </row>
    <row r="1005" spans="1:24" ht="15.75">
      <c r="A1005" s="533" t="s">
        <v>2727</v>
      </c>
      <c r="B1005" s="533">
        <v>23</v>
      </c>
      <c r="C1005" s="533" t="s">
        <v>682</v>
      </c>
      <c r="D1005" s="572" t="s">
        <v>2217</v>
      </c>
      <c r="E1005" s="571" t="str">
        <f t="shared" si="620"/>
        <v xml:space="preserve"> VARIABLE REFRIGERANT VOLUME AIR CONDITIONNING UNITS</v>
      </c>
      <c r="F1005" s="533" t="str">
        <f t="shared" si="583"/>
        <v>ME</v>
      </c>
      <c r="G1005" s="533" t="s">
        <v>2722</v>
      </c>
      <c r="H1005" s="533">
        <v>1004</v>
      </c>
      <c r="I1005" s="533" t="str">
        <f t="shared" ref="I1005:J1008" si="625">I1003</f>
        <v>Indoor Units</v>
      </c>
      <c r="J1005" s="533" t="str">
        <f t="shared" si="625"/>
        <v>Indoor Units</v>
      </c>
      <c r="K1005" s="248" t="s">
        <v>50</v>
      </c>
      <c r="L1005" s="248" t="s">
        <v>808</v>
      </c>
      <c r="M1005" s="233">
        <v>1</v>
      </c>
      <c r="N1005" s="249" t="s">
        <v>39</v>
      </c>
      <c r="O1005" s="838"/>
      <c r="P1005" s="830"/>
      <c r="Q1005" s="25">
        <f t="shared" ref="Q1005:Q1008" si="626">O1005</f>
        <v>0</v>
      </c>
      <c r="R1005" s="729">
        <f t="shared" ref="R1005:R1008" si="627">P1005</f>
        <v>0</v>
      </c>
      <c r="S1005" s="248"/>
      <c r="T1005" s="248"/>
      <c r="U1005" s="233"/>
      <c r="V1005" s="249"/>
      <c r="W1005" s="838"/>
      <c r="X1005" s="830"/>
    </row>
    <row r="1006" spans="1:24" ht="15.75">
      <c r="A1006" s="533" t="s">
        <v>2727</v>
      </c>
      <c r="B1006" s="533">
        <v>23</v>
      </c>
      <c r="C1006" s="533" t="s">
        <v>682</v>
      </c>
      <c r="D1006" s="572" t="s">
        <v>2217</v>
      </c>
      <c r="E1006" s="571" t="str">
        <f t="shared" si="620"/>
        <v xml:space="preserve"> VARIABLE REFRIGERANT VOLUME AIR CONDITIONNING UNITS</v>
      </c>
      <c r="F1006" s="533" t="str">
        <f t="shared" si="583"/>
        <v>ME</v>
      </c>
      <c r="G1006" s="533" t="s">
        <v>2722</v>
      </c>
      <c r="H1006" s="533">
        <v>1005</v>
      </c>
      <c r="I1006" s="533" t="str">
        <f t="shared" si="625"/>
        <v>Outdoor Units</v>
      </c>
      <c r="J1006" s="533" t="str">
        <f t="shared" si="625"/>
        <v>Outdoor Units</v>
      </c>
      <c r="K1006" s="137" t="s">
        <v>76</v>
      </c>
      <c r="L1006" s="490" t="s">
        <v>809</v>
      </c>
      <c r="M1006" s="491">
        <v>1</v>
      </c>
      <c r="N1006" s="492" t="s">
        <v>39</v>
      </c>
      <c r="O1006" s="838">
        <v>20269</v>
      </c>
      <c r="P1006" s="748">
        <f>O1006*M1006</f>
        <v>20269</v>
      </c>
      <c r="Q1006" s="25">
        <f t="shared" si="626"/>
        <v>20269</v>
      </c>
      <c r="R1006" s="729">
        <f t="shared" si="627"/>
        <v>20269</v>
      </c>
      <c r="S1006" s="137"/>
      <c r="T1006" s="490"/>
      <c r="U1006" s="491"/>
      <c r="V1006" s="492"/>
      <c r="W1006" s="838"/>
      <c r="X1006" s="748"/>
    </row>
    <row r="1007" spans="1:24" ht="15.75">
      <c r="A1007" s="533" t="s">
        <v>2727</v>
      </c>
      <c r="B1007" s="533">
        <v>23</v>
      </c>
      <c r="C1007" s="533" t="s">
        <v>682</v>
      </c>
      <c r="D1007" s="572" t="s">
        <v>2217</v>
      </c>
      <c r="E1007" s="571" t="str">
        <f t="shared" si="620"/>
        <v xml:space="preserve"> VARIABLE REFRIGERANT VOLUME AIR CONDITIONNING UNITS</v>
      </c>
      <c r="F1007" s="533" t="str">
        <f t="shared" ref="F1007:F1070" si="628">VLOOKUP(D:D,trade,3,FALSE)</f>
        <v>ME</v>
      </c>
      <c r="G1007" s="533" t="s">
        <v>2722</v>
      </c>
      <c r="H1007" s="533">
        <v>1006</v>
      </c>
      <c r="I1007" s="533" t="str">
        <f t="shared" si="625"/>
        <v>Indoor Units</v>
      </c>
      <c r="J1007" s="533" t="str">
        <f t="shared" si="625"/>
        <v>Indoor Units</v>
      </c>
      <c r="K1007" s="248" t="s">
        <v>77</v>
      </c>
      <c r="L1007" s="248" t="s">
        <v>810</v>
      </c>
      <c r="M1007" s="233">
        <v>1</v>
      </c>
      <c r="N1007" s="249" t="s">
        <v>39</v>
      </c>
      <c r="O1007" s="838"/>
      <c r="P1007" s="830"/>
      <c r="Q1007" s="25">
        <f t="shared" si="626"/>
        <v>0</v>
      </c>
      <c r="R1007" s="729">
        <f t="shared" si="627"/>
        <v>0</v>
      </c>
      <c r="S1007" s="248"/>
      <c r="T1007" s="248"/>
      <c r="U1007" s="233"/>
      <c r="V1007" s="249"/>
      <c r="W1007" s="838"/>
      <c r="X1007" s="830"/>
    </row>
    <row r="1008" spans="1:24" ht="15.75">
      <c r="A1008" s="533" t="s">
        <v>2727</v>
      </c>
      <c r="B1008" s="533">
        <v>23</v>
      </c>
      <c r="C1008" s="533" t="s">
        <v>682</v>
      </c>
      <c r="D1008" s="572" t="s">
        <v>2217</v>
      </c>
      <c r="E1008" s="571" t="str">
        <f t="shared" si="620"/>
        <v xml:space="preserve"> VARIABLE REFRIGERANT VOLUME AIR CONDITIONNING UNITS</v>
      </c>
      <c r="F1008" s="533" t="str">
        <f t="shared" si="628"/>
        <v>ME</v>
      </c>
      <c r="G1008" s="533" t="s">
        <v>2722</v>
      </c>
      <c r="H1008" s="533">
        <v>1007</v>
      </c>
      <c r="I1008" s="533" t="str">
        <f t="shared" si="625"/>
        <v>Outdoor Units</v>
      </c>
      <c r="J1008" s="533" t="str">
        <f t="shared" si="625"/>
        <v>Outdoor Units</v>
      </c>
      <c r="K1008" s="137" t="s">
        <v>21</v>
      </c>
      <c r="L1008" s="137" t="s">
        <v>811</v>
      </c>
      <c r="M1008" s="106">
        <v>1</v>
      </c>
      <c r="N1008" s="101" t="s">
        <v>2</v>
      </c>
      <c r="O1008" s="830">
        <v>10000</v>
      </c>
      <c r="P1008" s="748">
        <f>O1008*M1008</f>
        <v>10000</v>
      </c>
      <c r="Q1008" s="25">
        <f t="shared" si="626"/>
        <v>10000</v>
      </c>
      <c r="R1008" s="729">
        <f t="shared" si="627"/>
        <v>10000</v>
      </c>
      <c r="S1008" s="137"/>
      <c r="T1008" s="137"/>
      <c r="U1008" s="106"/>
      <c r="V1008" s="101"/>
      <c r="W1008" s="830"/>
      <c r="X1008" s="748"/>
    </row>
    <row r="1009" spans="1:24" ht="15.75">
      <c r="A1009" s="533" t="s">
        <v>2727</v>
      </c>
      <c r="B1009" s="533">
        <v>23</v>
      </c>
      <c r="C1009" s="533" t="s">
        <v>682</v>
      </c>
      <c r="D1009" s="572" t="s">
        <v>2225</v>
      </c>
      <c r="E1009" s="571" t="s">
        <v>1317</v>
      </c>
      <c r="F1009" s="533" t="str">
        <f t="shared" si="628"/>
        <v>ME</v>
      </c>
      <c r="G1009" s="533" t="s">
        <v>2725</v>
      </c>
      <c r="H1009" s="533">
        <v>1008</v>
      </c>
      <c r="I1009" s="533" t="str">
        <f>L1009</f>
        <v>237413 - PACKAGED, OUTDOOR, CENTRAL STATION AIR-HANDLING UNITS</v>
      </c>
      <c r="J1009" s="533" t="str">
        <f>L1009</f>
        <v>237413 - PACKAGED, OUTDOOR, CENTRAL STATION AIR-HANDLING UNITS</v>
      </c>
      <c r="K1009" s="248"/>
      <c r="L1009" s="248" t="s">
        <v>812</v>
      </c>
      <c r="M1009" s="250"/>
      <c r="N1009" s="249"/>
      <c r="O1009" s="830"/>
      <c r="P1009" s="830"/>
      <c r="Q1009" s="377"/>
      <c r="S1009" s="248"/>
      <c r="T1009" s="248"/>
      <c r="U1009" s="250"/>
      <c r="V1009" s="249"/>
      <c r="W1009" s="830"/>
      <c r="X1009" s="830"/>
    </row>
    <row r="1010" spans="1:24" ht="15.75">
      <c r="A1010" s="533" t="s">
        <v>2727</v>
      </c>
      <c r="B1010" s="533">
        <v>23</v>
      </c>
      <c r="C1010" s="533" t="s">
        <v>682</v>
      </c>
      <c r="D1010" s="572" t="s">
        <v>2225</v>
      </c>
      <c r="E1010" s="571" t="str">
        <f t="shared" ref="E1010:E1014" si="629">E1009</f>
        <v>PACKAGED, OUTDOOR, CENTRAL STATION AIR-HANDLING UNITS</v>
      </c>
      <c r="F1010" s="533" t="str">
        <f t="shared" si="628"/>
        <v>ME</v>
      </c>
      <c r="G1010" s="533" t="s">
        <v>2722</v>
      </c>
      <c r="H1010" s="533">
        <v>1009</v>
      </c>
      <c r="I1010" s="533" t="str">
        <f t="shared" ref="I1010:J1014" si="630">I1008</f>
        <v>Outdoor Units</v>
      </c>
      <c r="J1010" s="533" t="str">
        <f t="shared" si="630"/>
        <v>Outdoor Units</v>
      </c>
      <c r="K1010" s="248" t="s">
        <v>13</v>
      </c>
      <c r="L1010" s="248" t="s">
        <v>813</v>
      </c>
      <c r="M1010" s="233">
        <v>1</v>
      </c>
      <c r="N1010" s="249" t="s">
        <v>39</v>
      </c>
      <c r="O1010" s="838"/>
      <c r="P1010" s="830"/>
      <c r="Q1010" s="25">
        <f t="shared" ref="Q1010:Q1014" si="631">O1010</f>
        <v>0</v>
      </c>
      <c r="R1010" s="729">
        <f t="shared" ref="R1010:R1014" si="632">P1010</f>
        <v>0</v>
      </c>
      <c r="S1010" s="248"/>
      <c r="T1010" s="248"/>
      <c r="U1010" s="233"/>
      <c r="V1010" s="249"/>
      <c r="W1010" s="838"/>
      <c r="X1010" s="830"/>
    </row>
    <row r="1011" spans="1:24" ht="15.75">
      <c r="A1011" s="533" t="s">
        <v>2727</v>
      </c>
      <c r="B1011" s="533">
        <v>23</v>
      </c>
      <c r="C1011" s="533" t="s">
        <v>682</v>
      </c>
      <c r="D1011" s="572" t="s">
        <v>2225</v>
      </c>
      <c r="E1011" s="571" t="str">
        <f t="shared" si="629"/>
        <v>PACKAGED, OUTDOOR, CENTRAL STATION AIR-HANDLING UNITS</v>
      </c>
      <c r="F1011" s="533" t="str">
        <f t="shared" si="628"/>
        <v>ME</v>
      </c>
      <c r="G1011" s="533" t="s">
        <v>2722</v>
      </c>
      <c r="H1011" s="533">
        <v>1010</v>
      </c>
      <c r="I1011" s="533" t="str">
        <f t="shared" si="630"/>
        <v>237413 - PACKAGED, OUTDOOR, CENTRAL STATION AIR-HANDLING UNITS</v>
      </c>
      <c r="J1011" s="533" t="str">
        <f t="shared" si="630"/>
        <v>237413 - PACKAGED, OUTDOOR, CENTRAL STATION AIR-HANDLING UNITS</v>
      </c>
      <c r="K1011" s="248" t="s">
        <v>15</v>
      </c>
      <c r="L1011" s="248" t="s">
        <v>814</v>
      </c>
      <c r="M1011" s="233">
        <v>1</v>
      </c>
      <c r="N1011" s="249" t="s">
        <v>39</v>
      </c>
      <c r="O1011" s="838"/>
      <c r="P1011" s="830"/>
      <c r="Q1011" s="25">
        <f t="shared" si="631"/>
        <v>0</v>
      </c>
      <c r="R1011" s="729">
        <f t="shared" si="632"/>
        <v>0</v>
      </c>
      <c r="S1011" s="248"/>
      <c r="T1011" s="248"/>
      <c r="U1011" s="233"/>
      <c r="V1011" s="249"/>
      <c r="W1011" s="838"/>
      <c r="X1011" s="830"/>
    </row>
    <row r="1012" spans="1:24" ht="15.75">
      <c r="A1012" s="533" t="s">
        <v>2727</v>
      </c>
      <c r="B1012" s="533">
        <v>23</v>
      </c>
      <c r="C1012" s="533" t="s">
        <v>682</v>
      </c>
      <c r="D1012" s="572" t="s">
        <v>2225</v>
      </c>
      <c r="E1012" s="571" t="str">
        <f t="shared" si="629"/>
        <v>PACKAGED, OUTDOOR, CENTRAL STATION AIR-HANDLING UNITS</v>
      </c>
      <c r="F1012" s="533" t="str">
        <f t="shared" si="628"/>
        <v>ME</v>
      </c>
      <c r="G1012" s="533" t="s">
        <v>2722</v>
      </c>
      <c r="H1012" s="533">
        <v>1011</v>
      </c>
      <c r="I1012" s="533" t="str">
        <f t="shared" si="630"/>
        <v>Outdoor Units</v>
      </c>
      <c r="J1012" s="533" t="str">
        <f t="shared" si="630"/>
        <v>Outdoor Units</v>
      </c>
      <c r="K1012" s="248" t="s">
        <v>17</v>
      </c>
      <c r="L1012" s="248" t="s">
        <v>815</v>
      </c>
      <c r="M1012" s="233">
        <v>1</v>
      </c>
      <c r="N1012" s="249" t="s">
        <v>39</v>
      </c>
      <c r="O1012" s="838"/>
      <c r="P1012" s="830"/>
      <c r="Q1012" s="25">
        <f t="shared" si="631"/>
        <v>0</v>
      </c>
      <c r="R1012" s="729">
        <f t="shared" si="632"/>
        <v>0</v>
      </c>
      <c r="S1012" s="248"/>
      <c r="T1012" s="248"/>
      <c r="U1012" s="233"/>
      <c r="V1012" s="249"/>
      <c r="W1012" s="838"/>
      <c r="X1012" s="830"/>
    </row>
    <row r="1013" spans="1:24" ht="15.75">
      <c r="A1013" s="533" t="s">
        <v>2727</v>
      </c>
      <c r="B1013" s="533">
        <v>23</v>
      </c>
      <c r="C1013" s="533" t="s">
        <v>682</v>
      </c>
      <c r="D1013" s="572" t="s">
        <v>2225</v>
      </c>
      <c r="E1013" s="571" t="str">
        <f t="shared" si="629"/>
        <v>PACKAGED, OUTDOOR, CENTRAL STATION AIR-HANDLING UNITS</v>
      </c>
      <c r="F1013" s="533" t="str">
        <f t="shared" si="628"/>
        <v>ME</v>
      </c>
      <c r="G1013" s="533" t="s">
        <v>2722</v>
      </c>
      <c r="H1013" s="533">
        <v>1012</v>
      </c>
      <c r="I1013" s="533" t="str">
        <f t="shared" si="630"/>
        <v>237413 - PACKAGED, OUTDOOR, CENTRAL STATION AIR-HANDLING UNITS</v>
      </c>
      <c r="J1013" s="533" t="str">
        <f t="shared" si="630"/>
        <v>237413 - PACKAGED, OUTDOOR, CENTRAL STATION AIR-HANDLING UNITS</v>
      </c>
      <c r="K1013" s="248" t="s">
        <v>19</v>
      </c>
      <c r="L1013" s="248" t="s">
        <v>816</v>
      </c>
      <c r="M1013" s="233">
        <v>1</v>
      </c>
      <c r="N1013" s="249" t="s">
        <v>39</v>
      </c>
      <c r="O1013" s="838"/>
      <c r="P1013" s="830"/>
      <c r="Q1013" s="25">
        <f t="shared" si="631"/>
        <v>0</v>
      </c>
      <c r="R1013" s="729">
        <f t="shared" si="632"/>
        <v>0</v>
      </c>
      <c r="S1013" s="248"/>
      <c r="T1013" s="248"/>
      <c r="U1013" s="233"/>
      <c r="V1013" s="249"/>
      <c r="W1013" s="838"/>
      <c r="X1013" s="830"/>
    </row>
    <row r="1014" spans="1:24" ht="15.75">
      <c r="A1014" s="533" t="s">
        <v>2727</v>
      </c>
      <c r="B1014" s="533">
        <v>23</v>
      </c>
      <c r="C1014" s="533" t="s">
        <v>682</v>
      </c>
      <c r="D1014" s="572" t="s">
        <v>2225</v>
      </c>
      <c r="E1014" s="571" t="str">
        <f t="shared" si="629"/>
        <v>PACKAGED, OUTDOOR, CENTRAL STATION AIR-HANDLING UNITS</v>
      </c>
      <c r="F1014" s="533" t="str">
        <f t="shared" si="628"/>
        <v>ME</v>
      </c>
      <c r="G1014" s="533" t="s">
        <v>2722</v>
      </c>
      <c r="H1014" s="533">
        <v>1013</v>
      </c>
      <c r="I1014" s="533" t="str">
        <f t="shared" si="630"/>
        <v>Outdoor Units</v>
      </c>
      <c r="J1014" s="533" t="str">
        <f t="shared" si="630"/>
        <v>Outdoor Units</v>
      </c>
      <c r="K1014" s="248" t="s">
        <v>20</v>
      </c>
      <c r="L1014" s="248" t="s">
        <v>817</v>
      </c>
      <c r="M1014" s="233">
        <v>1</v>
      </c>
      <c r="N1014" s="249" t="s">
        <v>2</v>
      </c>
      <c r="O1014" s="830"/>
      <c r="P1014" s="830"/>
      <c r="Q1014" s="25">
        <f t="shared" si="631"/>
        <v>0</v>
      </c>
      <c r="R1014" s="729">
        <f t="shared" si="632"/>
        <v>0</v>
      </c>
      <c r="S1014" s="248"/>
      <c r="T1014" s="248"/>
      <c r="U1014" s="233"/>
      <c r="V1014" s="249"/>
      <c r="W1014" s="830"/>
      <c r="X1014" s="830"/>
    </row>
    <row r="1015" spans="1:24" ht="16.5" thickBot="1">
      <c r="A1015" s="533" t="s">
        <v>2727</v>
      </c>
      <c r="B1015" s="533">
        <v>23</v>
      </c>
      <c r="C1015" s="533" t="s">
        <v>682</v>
      </c>
      <c r="D1015" s="572" t="s">
        <v>2235</v>
      </c>
      <c r="E1015" s="571" t="s">
        <v>1275</v>
      </c>
      <c r="F1015" s="533" t="str">
        <f t="shared" si="628"/>
        <v>ME</v>
      </c>
      <c r="G1015" s="533" t="s">
        <v>2725</v>
      </c>
      <c r="H1015" s="533">
        <v>1014</v>
      </c>
      <c r="I1015" s="533" t="str">
        <f>L1015</f>
        <v>238126 - Split System Air Conditionners</v>
      </c>
      <c r="J1015" s="533" t="str">
        <f>L1015</f>
        <v>238126 - Split System Air Conditionners</v>
      </c>
      <c r="K1015" s="137"/>
      <c r="L1015" s="137" t="s">
        <v>818</v>
      </c>
      <c r="M1015" s="104"/>
      <c r="N1015" s="101"/>
      <c r="O1015" s="830"/>
      <c r="P1015" s="830"/>
      <c r="Q1015" s="377"/>
      <c r="S1015" s="137"/>
      <c r="T1015" s="137"/>
      <c r="U1015" s="104"/>
      <c r="V1015" s="101"/>
      <c r="W1015" s="830"/>
      <c r="X1015" s="830"/>
    </row>
    <row r="1016" spans="1:24" ht="16.5" thickBot="1">
      <c r="A1016" s="533" t="s">
        <v>2727</v>
      </c>
      <c r="B1016" s="533">
        <v>23</v>
      </c>
      <c r="C1016" s="533" t="s">
        <v>682</v>
      </c>
      <c r="D1016" s="572" t="s">
        <v>2235</v>
      </c>
      <c r="E1016" s="571" t="str">
        <f t="shared" ref="E1016:E1018" si="633">E1015</f>
        <v xml:space="preserve"> Split System Air Conditionners</v>
      </c>
      <c r="F1016" s="533" t="str">
        <f t="shared" si="628"/>
        <v>ME</v>
      </c>
      <c r="G1016" s="533" t="s">
        <v>2722</v>
      </c>
      <c r="H1016" s="533">
        <v>1015</v>
      </c>
      <c r="I1016" s="533" t="str">
        <f t="shared" ref="I1016:J1018" si="634">I1014</f>
        <v>Outdoor Units</v>
      </c>
      <c r="J1016" s="533" t="str">
        <f t="shared" si="634"/>
        <v>Outdoor Units</v>
      </c>
      <c r="K1016" s="137" t="s">
        <v>13</v>
      </c>
      <c r="L1016" s="137" t="s">
        <v>819</v>
      </c>
      <c r="M1016" s="106">
        <v>3</v>
      </c>
      <c r="N1016" s="247" t="s">
        <v>39</v>
      </c>
      <c r="O1016" s="838">
        <v>1300</v>
      </c>
      <c r="P1016" s="748">
        <f>O1016*M1016</f>
        <v>3900</v>
      </c>
      <c r="Q1016" s="25">
        <f t="shared" ref="Q1016:Q1018" si="635">O1016</f>
        <v>1300</v>
      </c>
      <c r="R1016" s="729">
        <f t="shared" ref="R1016:R1018" si="636">P1016</f>
        <v>3900</v>
      </c>
      <c r="S1016" s="137"/>
      <c r="T1016" s="137"/>
      <c r="U1016" s="106"/>
      <c r="V1016" s="247"/>
      <c r="W1016" s="838"/>
      <c r="X1016" s="748"/>
    </row>
    <row r="1017" spans="1:24" ht="15.75">
      <c r="A1017" s="533" t="s">
        <v>2727</v>
      </c>
      <c r="B1017" s="533">
        <v>23</v>
      </c>
      <c r="C1017" s="533" t="s">
        <v>682</v>
      </c>
      <c r="D1017" s="572" t="s">
        <v>2235</v>
      </c>
      <c r="E1017" s="571" t="str">
        <f t="shared" si="633"/>
        <v xml:space="preserve"> Split System Air Conditionners</v>
      </c>
      <c r="F1017" s="533" t="str">
        <f t="shared" si="628"/>
        <v>ME</v>
      </c>
      <c r="G1017" s="533" t="s">
        <v>2722</v>
      </c>
      <c r="H1017" s="533">
        <v>1016</v>
      </c>
      <c r="I1017" s="533" t="str">
        <f t="shared" si="634"/>
        <v>238126 - Split System Air Conditionners</v>
      </c>
      <c r="J1017" s="533" t="str">
        <f t="shared" si="634"/>
        <v>238126 - Split System Air Conditionners</v>
      </c>
      <c r="K1017" s="248" t="s">
        <v>45</v>
      </c>
      <c r="L1017" s="248" t="s">
        <v>820</v>
      </c>
      <c r="M1017" s="233">
        <v>1</v>
      </c>
      <c r="N1017" s="249" t="s">
        <v>39</v>
      </c>
      <c r="O1017" s="838"/>
      <c r="P1017" s="830"/>
      <c r="Q1017" s="25">
        <f t="shared" si="635"/>
        <v>0</v>
      </c>
      <c r="R1017" s="729">
        <f t="shared" si="636"/>
        <v>0</v>
      </c>
      <c r="S1017" s="248"/>
      <c r="T1017" s="248"/>
      <c r="U1017" s="233"/>
      <c r="V1017" s="249"/>
      <c r="W1017" s="838"/>
      <c r="X1017" s="830"/>
    </row>
    <row r="1018" spans="1:24" ht="15.75">
      <c r="A1018" s="533" t="s">
        <v>2727</v>
      </c>
      <c r="B1018" s="533">
        <v>23</v>
      </c>
      <c r="C1018" s="533" t="s">
        <v>682</v>
      </c>
      <c r="D1018" s="572" t="s">
        <v>2235</v>
      </c>
      <c r="E1018" s="571" t="str">
        <f t="shared" si="633"/>
        <v xml:space="preserve"> Split System Air Conditionners</v>
      </c>
      <c r="F1018" s="533" t="str">
        <f t="shared" si="628"/>
        <v>ME</v>
      </c>
      <c r="G1018" s="533" t="s">
        <v>2722</v>
      </c>
      <c r="H1018" s="533">
        <v>1017</v>
      </c>
      <c r="I1018" s="533" t="str">
        <f t="shared" si="634"/>
        <v>Outdoor Units</v>
      </c>
      <c r="J1018" s="533" t="str">
        <f t="shared" si="634"/>
        <v>Outdoor Units</v>
      </c>
      <c r="K1018" s="248" t="s">
        <v>48</v>
      </c>
      <c r="L1018" s="248" t="s">
        <v>821</v>
      </c>
      <c r="M1018" s="233">
        <v>1</v>
      </c>
      <c r="N1018" s="249" t="s">
        <v>39</v>
      </c>
      <c r="O1018" s="838"/>
      <c r="P1018" s="830"/>
      <c r="Q1018" s="25">
        <f t="shared" si="635"/>
        <v>0</v>
      </c>
      <c r="R1018" s="729">
        <f t="shared" si="636"/>
        <v>0</v>
      </c>
      <c r="S1018" s="248"/>
      <c r="T1018" s="248"/>
      <c r="U1018" s="233"/>
      <c r="V1018" s="249"/>
      <c r="W1018" s="838"/>
      <c r="X1018" s="830"/>
    </row>
    <row r="1019" spans="1:24" ht="15.75">
      <c r="A1019" s="533" t="s">
        <v>2727</v>
      </c>
      <c r="B1019" s="533">
        <v>23</v>
      </c>
      <c r="C1019" s="533" t="s">
        <v>682</v>
      </c>
      <c r="D1019" s="572" t="s">
        <v>2245</v>
      </c>
      <c r="E1019" s="571" t="s">
        <v>1276</v>
      </c>
      <c r="F1019" s="533" t="str">
        <f t="shared" si="628"/>
        <v>ME</v>
      </c>
      <c r="G1019" s="533" t="s">
        <v>2725</v>
      </c>
      <c r="H1019" s="533">
        <v>1018</v>
      </c>
      <c r="I1019" s="533" t="str">
        <f t="shared" ref="I1019:I1020" si="637">L1019</f>
        <v>238233 - CONVECTORS</v>
      </c>
      <c r="J1019" s="533" t="str">
        <f t="shared" ref="J1019:J1021" si="638">L1019</f>
        <v>238233 - CONVECTORS</v>
      </c>
      <c r="K1019" s="248"/>
      <c r="L1019" s="248" t="s">
        <v>822</v>
      </c>
      <c r="M1019" s="250"/>
      <c r="N1019" s="249"/>
      <c r="O1019" s="830"/>
      <c r="P1019" s="830"/>
      <c r="Q1019" s="377"/>
      <c r="S1019" s="248"/>
      <c r="T1019" s="248"/>
      <c r="U1019" s="250"/>
      <c r="V1019" s="249"/>
      <c r="W1019" s="830"/>
      <c r="X1019" s="830"/>
    </row>
    <row r="1020" spans="1:24" ht="15.75">
      <c r="A1020" s="533" t="s">
        <v>2727</v>
      </c>
      <c r="B1020" s="533">
        <v>23</v>
      </c>
      <c r="C1020" s="533" t="s">
        <v>682</v>
      </c>
      <c r="D1020" s="572" t="s">
        <v>2245</v>
      </c>
      <c r="E1020" s="571" t="str">
        <f t="shared" ref="E1020:E1043" si="639">E1019</f>
        <v xml:space="preserve"> CONVECTORS</v>
      </c>
      <c r="F1020" s="533" t="str">
        <f t="shared" si="628"/>
        <v>ME</v>
      </c>
      <c r="G1020" s="533" t="s">
        <v>2725</v>
      </c>
      <c r="H1020" s="533">
        <v>1019</v>
      </c>
      <c r="I1020" s="533" t="str">
        <f t="shared" si="637"/>
        <v>Radiators</v>
      </c>
      <c r="J1020" s="533" t="s">
        <v>824</v>
      </c>
      <c r="K1020" s="248"/>
      <c r="L1020" s="248" t="s">
        <v>823</v>
      </c>
      <c r="M1020" s="250"/>
      <c r="N1020" s="236"/>
      <c r="O1020" s="830"/>
      <c r="P1020" s="830"/>
      <c r="Q1020" s="377"/>
      <c r="S1020" s="248"/>
      <c r="T1020" s="248"/>
      <c r="U1020" s="250"/>
      <c r="V1020" s="236"/>
      <c r="W1020" s="830"/>
      <c r="X1020" s="830"/>
    </row>
    <row r="1021" spans="1:24" ht="15.75">
      <c r="A1021" s="533" t="s">
        <v>2727</v>
      </c>
      <c r="B1021" s="533">
        <v>23</v>
      </c>
      <c r="C1021" s="533" t="s">
        <v>682</v>
      </c>
      <c r="D1021" s="572" t="s">
        <v>2245</v>
      </c>
      <c r="E1021" s="571" t="str">
        <f t="shared" si="639"/>
        <v xml:space="preserve"> CONVECTORS</v>
      </c>
      <c r="F1021" s="533" t="str">
        <f t="shared" si="628"/>
        <v>ME</v>
      </c>
      <c r="G1021" s="533" t="s">
        <v>2725</v>
      </c>
      <c r="H1021" s="533">
        <v>1020</v>
      </c>
      <c r="I1021" s="533" t="s">
        <v>823</v>
      </c>
      <c r="J1021" s="533" t="str">
        <f t="shared" si="638"/>
        <v>Room Radiators:</v>
      </c>
      <c r="K1021" s="248"/>
      <c r="L1021" s="248" t="s">
        <v>824</v>
      </c>
      <c r="M1021" s="250"/>
      <c r="N1021" s="236"/>
      <c r="O1021" s="830"/>
      <c r="P1021" s="830"/>
      <c r="Q1021" s="377"/>
      <c r="S1021" s="248"/>
      <c r="T1021" s="248"/>
      <c r="U1021" s="250"/>
      <c r="V1021" s="236"/>
      <c r="W1021" s="830"/>
      <c r="X1021" s="830"/>
    </row>
    <row r="1022" spans="1:24" ht="15.75">
      <c r="A1022" s="533" t="s">
        <v>2727</v>
      </c>
      <c r="B1022" s="533">
        <v>23</v>
      </c>
      <c r="C1022" s="533" t="s">
        <v>682</v>
      </c>
      <c r="D1022" s="572" t="s">
        <v>2245</v>
      </c>
      <c r="E1022" s="571" t="str">
        <f t="shared" si="639"/>
        <v xml:space="preserve"> CONVECTORS</v>
      </c>
      <c r="F1022" s="533" t="str">
        <f t="shared" si="628"/>
        <v>ME</v>
      </c>
      <c r="G1022" s="533" t="s">
        <v>2722</v>
      </c>
      <c r="H1022" s="533">
        <v>1021</v>
      </c>
      <c r="I1022" s="533" t="str">
        <f t="shared" ref="I1022:J1032" si="640">I1020</f>
        <v>Radiators</v>
      </c>
      <c r="J1022" s="533" t="str">
        <f t="shared" si="640"/>
        <v>Room Radiators:</v>
      </c>
      <c r="K1022" s="248" t="s">
        <v>50</v>
      </c>
      <c r="L1022" s="248" t="s">
        <v>825</v>
      </c>
      <c r="M1022" s="233">
        <v>4</v>
      </c>
      <c r="N1022" s="249" t="s">
        <v>39</v>
      </c>
      <c r="O1022" s="836"/>
      <c r="P1022" s="830"/>
      <c r="Q1022" s="25">
        <f t="shared" ref="Q1022:Q1032" si="641">O1022</f>
        <v>0</v>
      </c>
      <c r="R1022" s="729">
        <f t="shared" ref="R1022:R1032" si="642">P1022</f>
        <v>0</v>
      </c>
      <c r="S1022" s="248"/>
      <c r="T1022" s="248"/>
      <c r="U1022" s="233"/>
      <c r="V1022" s="249"/>
      <c r="W1022" s="836"/>
      <c r="X1022" s="830"/>
    </row>
    <row r="1023" spans="1:24" ht="15.75">
      <c r="A1023" s="533" t="s">
        <v>2727</v>
      </c>
      <c r="B1023" s="533">
        <v>23</v>
      </c>
      <c r="C1023" s="533" t="s">
        <v>682</v>
      </c>
      <c r="D1023" s="572" t="s">
        <v>2245</v>
      </c>
      <c r="E1023" s="571" t="str">
        <f t="shared" si="639"/>
        <v xml:space="preserve"> CONVECTORS</v>
      </c>
      <c r="F1023" s="533" t="str">
        <f t="shared" si="628"/>
        <v>ME</v>
      </c>
      <c r="G1023" s="533" t="s">
        <v>2722</v>
      </c>
      <c r="H1023" s="533">
        <v>1022</v>
      </c>
      <c r="I1023" s="533" t="str">
        <f t="shared" si="640"/>
        <v>Radiators</v>
      </c>
      <c r="J1023" s="533" t="str">
        <f t="shared" si="640"/>
        <v>Room Radiators:</v>
      </c>
      <c r="K1023" s="248" t="s">
        <v>76</v>
      </c>
      <c r="L1023" s="248" t="s">
        <v>826</v>
      </c>
      <c r="M1023" s="233">
        <v>13</v>
      </c>
      <c r="N1023" s="249" t="s">
        <v>39</v>
      </c>
      <c r="O1023" s="836"/>
      <c r="P1023" s="830"/>
      <c r="Q1023" s="25">
        <f t="shared" si="641"/>
        <v>0</v>
      </c>
      <c r="R1023" s="729">
        <f t="shared" si="642"/>
        <v>0</v>
      </c>
      <c r="S1023" s="248"/>
      <c r="T1023" s="248"/>
      <c r="U1023" s="233"/>
      <c r="V1023" s="249"/>
      <c r="W1023" s="836"/>
      <c r="X1023" s="830"/>
    </row>
    <row r="1024" spans="1:24" ht="15.75">
      <c r="A1024" s="533" t="s">
        <v>2727</v>
      </c>
      <c r="B1024" s="533">
        <v>23</v>
      </c>
      <c r="C1024" s="533" t="s">
        <v>682</v>
      </c>
      <c r="D1024" s="572" t="s">
        <v>2245</v>
      </c>
      <c r="E1024" s="571" t="str">
        <f t="shared" si="639"/>
        <v xml:space="preserve"> CONVECTORS</v>
      </c>
      <c r="F1024" s="533" t="str">
        <f t="shared" si="628"/>
        <v>ME</v>
      </c>
      <c r="G1024" s="533" t="s">
        <v>2722</v>
      </c>
      <c r="H1024" s="533">
        <v>1023</v>
      </c>
      <c r="I1024" s="533" t="str">
        <f t="shared" si="640"/>
        <v>Radiators</v>
      </c>
      <c r="J1024" s="533" t="str">
        <f t="shared" si="640"/>
        <v>Room Radiators:</v>
      </c>
      <c r="K1024" s="248" t="s">
        <v>77</v>
      </c>
      <c r="L1024" s="248" t="s">
        <v>827</v>
      </c>
      <c r="M1024" s="233">
        <v>6</v>
      </c>
      <c r="N1024" s="249" t="s">
        <v>39</v>
      </c>
      <c r="O1024" s="836"/>
      <c r="P1024" s="830"/>
      <c r="Q1024" s="25">
        <f t="shared" si="641"/>
        <v>0</v>
      </c>
      <c r="R1024" s="729">
        <f t="shared" si="642"/>
        <v>0</v>
      </c>
      <c r="S1024" s="248"/>
      <c r="T1024" s="248"/>
      <c r="U1024" s="233"/>
      <c r="V1024" s="249"/>
      <c r="W1024" s="836"/>
      <c r="X1024" s="830"/>
    </row>
    <row r="1025" spans="1:24" ht="15.75">
      <c r="A1025" s="533" t="s">
        <v>2727</v>
      </c>
      <c r="B1025" s="533">
        <v>23</v>
      </c>
      <c r="C1025" s="533" t="s">
        <v>682</v>
      </c>
      <c r="D1025" s="572" t="s">
        <v>2245</v>
      </c>
      <c r="E1025" s="571" t="str">
        <f t="shared" si="639"/>
        <v xml:space="preserve"> CONVECTORS</v>
      </c>
      <c r="F1025" s="533" t="str">
        <f t="shared" si="628"/>
        <v>ME</v>
      </c>
      <c r="G1025" s="533" t="s">
        <v>2722</v>
      </c>
      <c r="H1025" s="533">
        <v>1024</v>
      </c>
      <c r="I1025" s="533" t="str">
        <f t="shared" si="640"/>
        <v>Radiators</v>
      </c>
      <c r="J1025" s="533" t="str">
        <f t="shared" si="640"/>
        <v>Room Radiators:</v>
      </c>
      <c r="K1025" s="248" t="s">
        <v>78</v>
      </c>
      <c r="L1025" s="248" t="s">
        <v>828</v>
      </c>
      <c r="M1025" s="233">
        <v>1</v>
      </c>
      <c r="N1025" s="249" t="s">
        <v>39</v>
      </c>
      <c r="O1025" s="836"/>
      <c r="P1025" s="830"/>
      <c r="Q1025" s="25">
        <f t="shared" si="641"/>
        <v>0</v>
      </c>
      <c r="R1025" s="729">
        <f t="shared" si="642"/>
        <v>0</v>
      </c>
      <c r="S1025" s="248"/>
      <c r="T1025" s="248"/>
      <c r="U1025" s="233"/>
      <c r="V1025" s="249"/>
      <c r="W1025" s="836"/>
      <c r="X1025" s="830"/>
    </row>
    <row r="1026" spans="1:24" ht="15.75">
      <c r="A1026" s="533" t="s">
        <v>2727</v>
      </c>
      <c r="B1026" s="533">
        <v>23</v>
      </c>
      <c r="C1026" s="533" t="s">
        <v>682</v>
      </c>
      <c r="D1026" s="572" t="s">
        <v>2245</v>
      </c>
      <c r="E1026" s="571" t="str">
        <f t="shared" si="639"/>
        <v xml:space="preserve"> CONVECTORS</v>
      </c>
      <c r="F1026" s="533" t="str">
        <f t="shared" si="628"/>
        <v>ME</v>
      </c>
      <c r="G1026" s="533" t="s">
        <v>2722</v>
      </c>
      <c r="H1026" s="533">
        <v>1025</v>
      </c>
      <c r="I1026" s="533" t="str">
        <f t="shared" si="640"/>
        <v>Radiators</v>
      </c>
      <c r="J1026" s="533" t="str">
        <f t="shared" si="640"/>
        <v>Room Radiators:</v>
      </c>
      <c r="K1026" s="248" t="s">
        <v>302</v>
      </c>
      <c r="L1026" s="248" t="s">
        <v>829</v>
      </c>
      <c r="M1026" s="233">
        <v>3</v>
      </c>
      <c r="N1026" s="249" t="s">
        <v>39</v>
      </c>
      <c r="O1026" s="836"/>
      <c r="P1026" s="830"/>
      <c r="Q1026" s="25">
        <f t="shared" si="641"/>
        <v>0</v>
      </c>
      <c r="R1026" s="729">
        <f t="shared" si="642"/>
        <v>0</v>
      </c>
      <c r="S1026" s="248"/>
      <c r="T1026" s="248"/>
      <c r="U1026" s="233"/>
      <c r="V1026" s="249"/>
      <c r="W1026" s="836"/>
      <c r="X1026" s="830"/>
    </row>
    <row r="1027" spans="1:24" ht="15.75">
      <c r="A1027" s="533" t="s">
        <v>2727</v>
      </c>
      <c r="B1027" s="533">
        <v>23</v>
      </c>
      <c r="C1027" s="533" t="s">
        <v>682</v>
      </c>
      <c r="D1027" s="572" t="s">
        <v>2245</v>
      </c>
      <c r="E1027" s="571" t="str">
        <f t="shared" si="639"/>
        <v xml:space="preserve"> CONVECTORS</v>
      </c>
      <c r="F1027" s="533" t="str">
        <f t="shared" si="628"/>
        <v>ME</v>
      </c>
      <c r="G1027" s="533" t="s">
        <v>2722</v>
      </c>
      <c r="H1027" s="533">
        <v>1026</v>
      </c>
      <c r="I1027" s="533" t="str">
        <f t="shared" si="640"/>
        <v>Radiators</v>
      </c>
      <c r="J1027" s="533" t="str">
        <f t="shared" si="640"/>
        <v>Room Radiators:</v>
      </c>
      <c r="K1027" s="248" t="s">
        <v>304</v>
      </c>
      <c r="L1027" s="248" t="s">
        <v>830</v>
      </c>
      <c r="M1027" s="233">
        <v>9</v>
      </c>
      <c r="N1027" s="249" t="s">
        <v>39</v>
      </c>
      <c r="O1027" s="836"/>
      <c r="P1027" s="830"/>
      <c r="Q1027" s="25">
        <f t="shared" si="641"/>
        <v>0</v>
      </c>
      <c r="R1027" s="729">
        <f t="shared" si="642"/>
        <v>0</v>
      </c>
      <c r="S1027" s="248"/>
      <c r="T1027" s="248"/>
      <c r="U1027" s="233"/>
      <c r="V1027" s="249"/>
      <c r="W1027" s="836"/>
      <c r="X1027" s="830"/>
    </row>
    <row r="1028" spans="1:24" ht="15.75">
      <c r="A1028" s="533" t="s">
        <v>2727</v>
      </c>
      <c r="B1028" s="533">
        <v>23</v>
      </c>
      <c r="C1028" s="533" t="s">
        <v>682</v>
      </c>
      <c r="D1028" s="572" t="s">
        <v>2245</v>
      </c>
      <c r="E1028" s="571" t="str">
        <f t="shared" si="639"/>
        <v xml:space="preserve"> CONVECTORS</v>
      </c>
      <c r="F1028" s="533" t="str">
        <f t="shared" si="628"/>
        <v>ME</v>
      </c>
      <c r="G1028" s="533" t="s">
        <v>2722</v>
      </c>
      <c r="H1028" s="533">
        <v>1027</v>
      </c>
      <c r="I1028" s="533" t="str">
        <f t="shared" si="640"/>
        <v>Radiators</v>
      </c>
      <c r="J1028" s="533" t="str">
        <f t="shared" si="640"/>
        <v>Room Radiators:</v>
      </c>
      <c r="K1028" s="248" t="s">
        <v>13</v>
      </c>
      <c r="L1028" s="248" t="s">
        <v>831</v>
      </c>
      <c r="M1028" s="233">
        <v>9</v>
      </c>
      <c r="N1028" s="249" t="s">
        <v>39</v>
      </c>
      <c r="O1028" s="836"/>
      <c r="P1028" s="830"/>
      <c r="Q1028" s="25">
        <f t="shared" si="641"/>
        <v>0</v>
      </c>
      <c r="R1028" s="729">
        <f t="shared" si="642"/>
        <v>0</v>
      </c>
      <c r="S1028" s="248"/>
      <c r="T1028" s="248"/>
      <c r="U1028" s="233"/>
      <c r="V1028" s="249"/>
      <c r="W1028" s="836"/>
      <c r="X1028" s="830"/>
    </row>
    <row r="1029" spans="1:24" ht="15.75">
      <c r="A1029" s="533" t="s">
        <v>2727</v>
      </c>
      <c r="B1029" s="533">
        <v>23</v>
      </c>
      <c r="C1029" s="533" t="s">
        <v>682</v>
      </c>
      <c r="D1029" s="572" t="s">
        <v>2245</v>
      </c>
      <c r="E1029" s="571" t="str">
        <f t="shared" si="639"/>
        <v xml:space="preserve"> CONVECTORS</v>
      </c>
      <c r="F1029" s="533" t="str">
        <f t="shared" si="628"/>
        <v>ME</v>
      </c>
      <c r="G1029" s="533" t="s">
        <v>2722</v>
      </c>
      <c r="H1029" s="533">
        <v>1028</v>
      </c>
      <c r="I1029" s="533" t="str">
        <f t="shared" si="640"/>
        <v>Radiators</v>
      </c>
      <c r="J1029" s="533" t="str">
        <f t="shared" si="640"/>
        <v>Room Radiators:</v>
      </c>
      <c r="K1029" s="248" t="s">
        <v>15</v>
      </c>
      <c r="L1029" s="248" t="s">
        <v>832</v>
      </c>
      <c r="M1029" s="233">
        <v>10</v>
      </c>
      <c r="N1029" s="249" t="s">
        <v>39</v>
      </c>
      <c r="O1029" s="836"/>
      <c r="P1029" s="830"/>
      <c r="Q1029" s="25">
        <f t="shared" si="641"/>
        <v>0</v>
      </c>
      <c r="R1029" s="729">
        <f t="shared" si="642"/>
        <v>0</v>
      </c>
      <c r="S1029" s="248"/>
      <c r="T1029" s="248"/>
      <c r="U1029" s="233"/>
      <c r="V1029" s="249"/>
      <c r="W1029" s="836"/>
      <c r="X1029" s="830"/>
    </row>
    <row r="1030" spans="1:24" ht="15.75">
      <c r="A1030" s="533" t="s">
        <v>2727</v>
      </c>
      <c r="B1030" s="533">
        <v>23</v>
      </c>
      <c r="C1030" s="533" t="s">
        <v>682</v>
      </c>
      <c r="D1030" s="572" t="s">
        <v>2245</v>
      </c>
      <c r="E1030" s="571" t="str">
        <f t="shared" si="639"/>
        <v xml:space="preserve"> CONVECTORS</v>
      </c>
      <c r="F1030" s="533" t="str">
        <f t="shared" si="628"/>
        <v>ME</v>
      </c>
      <c r="G1030" s="533" t="s">
        <v>2722</v>
      </c>
      <c r="H1030" s="533">
        <v>1029</v>
      </c>
      <c r="I1030" s="533" t="str">
        <f t="shared" si="640"/>
        <v>Radiators</v>
      </c>
      <c r="J1030" s="533" t="str">
        <f t="shared" si="640"/>
        <v>Room Radiators:</v>
      </c>
      <c r="K1030" s="248" t="s">
        <v>17</v>
      </c>
      <c r="L1030" s="248" t="s">
        <v>833</v>
      </c>
      <c r="M1030" s="233">
        <v>7</v>
      </c>
      <c r="N1030" s="249" t="s">
        <v>39</v>
      </c>
      <c r="O1030" s="836"/>
      <c r="P1030" s="830"/>
      <c r="Q1030" s="25">
        <f t="shared" si="641"/>
        <v>0</v>
      </c>
      <c r="R1030" s="729">
        <f t="shared" si="642"/>
        <v>0</v>
      </c>
      <c r="S1030" s="248"/>
      <c r="T1030" s="248"/>
      <c r="U1030" s="233"/>
      <c r="V1030" s="249"/>
      <c r="W1030" s="836"/>
      <c r="X1030" s="830"/>
    </row>
    <row r="1031" spans="1:24" ht="15.75">
      <c r="A1031" s="533" t="s">
        <v>2727</v>
      </c>
      <c r="B1031" s="533">
        <v>23</v>
      </c>
      <c r="C1031" s="533" t="s">
        <v>682</v>
      </c>
      <c r="D1031" s="572" t="s">
        <v>2245</v>
      </c>
      <c r="E1031" s="571" t="str">
        <f t="shared" si="639"/>
        <v xml:space="preserve"> CONVECTORS</v>
      </c>
      <c r="F1031" s="533" t="str">
        <f t="shared" si="628"/>
        <v>ME</v>
      </c>
      <c r="G1031" s="533" t="s">
        <v>2722</v>
      </c>
      <c r="H1031" s="533">
        <v>1030</v>
      </c>
      <c r="I1031" s="533" t="str">
        <f t="shared" si="640"/>
        <v>Radiators</v>
      </c>
      <c r="J1031" s="533" t="str">
        <f t="shared" si="640"/>
        <v>Room Radiators:</v>
      </c>
      <c r="K1031" s="248" t="s">
        <v>19</v>
      </c>
      <c r="L1031" s="248" t="s">
        <v>834</v>
      </c>
      <c r="M1031" s="233">
        <v>4</v>
      </c>
      <c r="N1031" s="249" t="s">
        <v>39</v>
      </c>
      <c r="O1031" s="836"/>
      <c r="P1031" s="830"/>
      <c r="Q1031" s="25">
        <f t="shared" si="641"/>
        <v>0</v>
      </c>
      <c r="R1031" s="729">
        <f t="shared" si="642"/>
        <v>0</v>
      </c>
      <c r="S1031" s="248"/>
      <c r="T1031" s="248"/>
      <c r="U1031" s="233"/>
      <c r="V1031" s="249"/>
      <c r="W1031" s="836"/>
      <c r="X1031" s="830"/>
    </row>
    <row r="1032" spans="1:24" ht="15.75">
      <c r="A1032" s="533" t="s">
        <v>2727</v>
      </c>
      <c r="B1032" s="533">
        <v>23</v>
      </c>
      <c r="C1032" s="533" t="s">
        <v>682</v>
      </c>
      <c r="D1032" s="572" t="s">
        <v>2245</v>
      </c>
      <c r="E1032" s="571" t="str">
        <f t="shared" si="639"/>
        <v xml:space="preserve"> CONVECTORS</v>
      </c>
      <c r="F1032" s="533" t="str">
        <f t="shared" si="628"/>
        <v>ME</v>
      </c>
      <c r="G1032" s="533" t="s">
        <v>2722</v>
      </c>
      <c r="H1032" s="533">
        <v>1031</v>
      </c>
      <c r="I1032" s="533" t="str">
        <f t="shared" si="640"/>
        <v>Radiators</v>
      </c>
      <c r="J1032" s="533" t="str">
        <f t="shared" si="640"/>
        <v>Room Radiators:</v>
      </c>
      <c r="K1032" s="248" t="s">
        <v>20</v>
      </c>
      <c r="L1032" s="248" t="s">
        <v>835</v>
      </c>
      <c r="M1032" s="233">
        <v>1</v>
      </c>
      <c r="N1032" s="249" t="s">
        <v>39</v>
      </c>
      <c r="O1032" s="836"/>
      <c r="P1032" s="830"/>
      <c r="Q1032" s="25">
        <f t="shared" si="641"/>
        <v>0</v>
      </c>
      <c r="R1032" s="729">
        <f t="shared" si="642"/>
        <v>0</v>
      </c>
      <c r="S1032" s="248"/>
      <c r="T1032" s="248"/>
      <c r="U1032" s="233"/>
      <c r="V1032" s="249"/>
      <c r="W1032" s="836"/>
      <c r="X1032" s="830"/>
    </row>
    <row r="1033" spans="1:24" ht="16.5" thickBot="1">
      <c r="A1033" s="533" t="s">
        <v>2727</v>
      </c>
      <c r="B1033" s="533">
        <v>23</v>
      </c>
      <c r="C1033" s="533" t="s">
        <v>682</v>
      </c>
      <c r="D1033" s="572" t="s">
        <v>2245</v>
      </c>
      <c r="E1033" s="571" t="str">
        <f t="shared" si="639"/>
        <v xml:space="preserve"> CONVECTORS</v>
      </c>
      <c r="F1033" s="533" t="str">
        <f t="shared" si="628"/>
        <v>ME</v>
      </c>
      <c r="G1033" s="533" t="s">
        <v>2725</v>
      </c>
      <c r="H1033" s="533">
        <v>1032</v>
      </c>
      <c r="I1033" s="533" t="str">
        <f t="shared" ref="I1033:I1036" si="643">L1033</f>
        <v>Water Cabinets</v>
      </c>
      <c r="J1033" s="533" t="s">
        <v>1194</v>
      </c>
      <c r="K1033" s="137"/>
      <c r="L1033" s="137" t="s">
        <v>836</v>
      </c>
      <c r="M1033" s="139"/>
      <c r="N1033" s="98"/>
      <c r="O1033" s="830"/>
      <c r="P1033" s="830"/>
      <c r="Q1033" s="377"/>
      <c r="S1033" s="137"/>
      <c r="T1033" s="137"/>
      <c r="U1033" s="139"/>
      <c r="V1033" s="98"/>
      <c r="W1033" s="830"/>
      <c r="X1033" s="830"/>
    </row>
    <row r="1034" spans="1:24" ht="16.5" thickBot="1">
      <c r="A1034" s="533" t="s">
        <v>2727</v>
      </c>
      <c r="B1034" s="533">
        <v>23</v>
      </c>
      <c r="C1034" s="533" t="s">
        <v>682</v>
      </c>
      <c r="D1034" s="572" t="s">
        <v>2245</v>
      </c>
      <c r="E1034" s="571" t="str">
        <f t="shared" si="639"/>
        <v xml:space="preserve"> CONVECTORS</v>
      </c>
      <c r="F1034" s="533" t="str">
        <f t="shared" si="628"/>
        <v>ME</v>
      </c>
      <c r="G1034" s="533" t="s">
        <v>2725</v>
      </c>
      <c r="H1034" s="533">
        <v>1033</v>
      </c>
      <c r="I1034" s="533" t="s">
        <v>836</v>
      </c>
      <c r="J1034" s="533" t="str">
        <f t="shared" ref="J1034:J1036" si="644">L1034</f>
        <v>Steel cabinet only</v>
      </c>
      <c r="K1034" s="137"/>
      <c r="L1034" s="137" t="s">
        <v>1194</v>
      </c>
      <c r="M1034" s="263"/>
      <c r="N1034" s="98"/>
      <c r="O1034" s="830"/>
      <c r="P1034" s="845"/>
      <c r="Q1034" s="377"/>
      <c r="S1034" s="137"/>
      <c r="T1034" s="137"/>
      <c r="U1034" s="263"/>
      <c r="V1034" s="98"/>
      <c r="W1034" s="830"/>
      <c r="X1034" s="845"/>
    </row>
    <row r="1035" spans="1:24" ht="15.75">
      <c r="A1035" s="533" t="s">
        <v>2727</v>
      </c>
      <c r="B1035" s="533">
        <v>23</v>
      </c>
      <c r="C1035" s="533" t="s">
        <v>682</v>
      </c>
      <c r="D1035" s="572" t="s">
        <v>2245</v>
      </c>
      <c r="E1035" s="571" t="str">
        <f t="shared" si="639"/>
        <v xml:space="preserve"> CONVECTORS</v>
      </c>
      <c r="F1035" s="533" t="str">
        <f t="shared" si="628"/>
        <v>ME</v>
      </c>
      <c r="G1035" s="533" t="s">
        <v>2725</v>
      </c>
      <c r="H1035" s="533">
        <v>1034</v>
      </c>
      <c r="I1035" s="533" t="str">
        <f t="shared" si="643"/>
        <v>includes two manifolds, one supply and one return, with all necessary accessories, valves, &amp; fittings required for system operation and maintenance</v>
      </c>
      <c r="J1035" s="533" t="str">
        <f t="shared" si="644"/>
        <v>includes two manifolds, one supply and one return, with all necessary accessories, valves, &amp; fittings required for system operation and maintenance</v>
      </c>
      <c r="K1035" s="137"/>
      <c r="L1035" s="137" t="s">
        <v>1088</v>
      </c>
      <c r="M1035" s="651"/>
      <c r="N1035" s="98"/>
      <c r="O1035" s="830"/>
      <c r="P1035" s="830"/>
      <c r="Q1035" s="377"/>
      <c r="S1035" s="137"/>
      <c r="T1035" s="137"/>
      <c r="U1035" s="650"/>
      <c r="V1035" s="98"/>
      <c r="W1035" s="830"/>
      <c r="X1035" s="830"/>
    </row>
    <row r="1036" spans="1:24" ht="15.75">
      <c r="A1036" s="533" t="s">
        <v>2727</v>
      </c>
      <c r="B1036" s="533">
        <v>23</v>
      </c>
      <c r="C1036" s="533" t="s">
        <v>682</v>
      </c>
      <c r="D1036" s="572" t="s">
        <v>2245</v>
      </c>
      <c r="E1036" s="571" t="str">
        <f t="shared" si="639"/>
        <v xml:space="preserve"> CONVECTORS</v>
      </c>
      <c r="F1036" s="533" t="str">
        <f t="shared" si="628"/>
        <v>ME</v>
      </c>
      <c r="G1036" s="533" t="s">
        <v>2725</v>
      </c>
      <c r="H1036" s="533">
        <v>1035</v>
      </c>
      <c r="I1036" s="533" t="str">
        <f t="shared" si="643"/>
        <v xml:space="preserve">Manifold (number of inlets &amp; outlets as shown on drawings) </v>
      </c>
      <c r="J1036" s="533" t="str">
        <f t="shared" si="644"/>
        <v xml:space="preserve">Manifold (number of inlets &amp; outlets as shown on drawings) </v>
      </c>
      <c r="K1036" s="137"/>
      <c r="L1036" s="137" t="s">
        <v>1089</v>
      </c>
      <c r="M1036" s="139"/>
      <c r="N1036" s="98"/>
      <c r="O1036" s="830"/>
      <c r="P1036" s="830"/>
      <c r="Q1036" s="377"/>
      <c r="S1036" s="137"/>
      <c r="T1036" s="137"/>
      <c r="U1036" s="139"/>
      <c r="V1036" s="98"/>
      <c r="W1036" s="830"/>
      <c r="X1036" s="830"/>
    </row>
    <row r="1037" spans="1:24" ht="15.75">
      <c r="A1037" s="533" t="s">
        <v>2727</v>
      </c>
      <c r="B1037" s="533">
        <v>23</v>
      </c>
      <c r="C1037" s="533" t="s">
        <v>682</v>
      </c>
      <c r="D1037" s="572" t="s">
        <v>2245</v>
      </c>
      <c r="E1037" s="571" t="str">
        <f t="shared" si="639"/>
        <v xml:space="preserve"> CONVECTORS</v>
      </c>
      <c r="F1037" s="533" t="str">
        <f t="shared" si="628"/>
        <v>ME</v>
      </c>
      <c r="G1037" s="533" t="s">
        <v>2722</v>
      </c>
      <c r="H1037" s="533">
        <v>1036</v>
      </c>
      <c r="I1037" s="533" t="s">
        <v>836</v>
      </c>
      <c r="J1037" s="533" t="s">
        <v>1194</v>
      </c>
      <c r="K1037" s="137" t="s">
        <v>13</v>
      </c>
      <c r="L1037" s="137" t="s">
        <v>837</v>
      </c>
      <c r="M1037" s="158">
        <v>1</v>
      </c>
      <c r="N1037" s="101" t="s">
        <v>39</v>
      </c>
      <c r="O1037" s="836">
        <v>900</v>
      </c>
      <c r="P1037" s="748">
        <f t="shared" ref="P1037:P1043" si="645">O1037*M1037</f>
        <v>900</v>
      </c>
      <c r="Q1037" s="25">
        <f t="shared" ref="Q1037:Q1043" si="646">O1037</f>
        <v>900</v>
      </c>
      <c r="R1037" s="729">
        <f t="shared" ref="R1037:R1043" si="647">P1037</f>
        <v>900</v>
      </c>
      <c r="S1037" s="137"/>
      <c r="T1037" s="137"/>
      <c r="U1037" s="158"/>
      <c r="V1037" s="101"/>
      <c r="W1037" s="836"/>
      <c r="X1037" s="748"/>
    </row>
    <row r="1038" spans="1:24" ht="15.75">
      <c r="A1038" s="533" t="s">
        <v>2727</v>
      </c>
      <c r="B1038" s="533">
        <v>23</v>
      </c>
      <c r="C1038" s="533" t="s">
        <v>682</v>
      </c>
      <c r="D1038" s="572" t="s">
        <v>2245</v>
      </c>
      <c r="E1038" s="571" t="str">
        <f t="shared" si="639"/>
        <v xml:space="preserve"> CONVECTORS</v>
      </c>
      <c r="F1038" s="533" t="str">
        <f t="shared" si="628"/>
        <v>ME</v>
      </c>
      <c r="G1038" s="533" t="s">
        <v>2722</v>
      </c>
      <c r="H1038" s="533">
        <v>1037</v>
      </c>
      <c r="I1038" s="533" t="s">
        <v>836</v>
      </c>
      <c r="J1038" s="533" t="s">
        <v>1194</v>
      </c>
      <c r="K1038" s="137" t="s">
        <v>15</v>
      </c>
      <c r="L1038" s="137" t="s">
        <v>838</v>
      </c>
      <c r="M1038" s="158">
        <v>1</v>
      </c>
      <c r="N1038" s="101" t="s">
        <v>39</v>
      </c>
      <c r="O1038" s="836">
        <v>900</v>
      </c>
      <c r="P1038" s="748">
        <f t="shared" si="645"/>
        <v>900</v>
      </c>
      <c r="Q1038" s="25">
        <f t="shared" si="646"/>
        <v>900</v>
      </c>
      <c r="R1038" s="729">
        <f t="shared" si="647"/>
        <v>900</v>
      </c>
      <c r="S1038" s="137"/>
      <c r="T1038" s="137"/>
      <c r="U1038" s="158"/>
      <c r="V1038" s="101"/>
      <c r="W1038" s="836"/>
      <c r="X1038" s="748"/>
    </row>
    <row r="1039" spans="1:24" ht="15.75">
      <c r="A1039" s="533" t="s">
        <v>2727</v>
      </c>
      <c r="B1039" s="533">
        <v>23</v>
      </c>
      <c r="C1039" s="533" t="s">
        <v>682</v>
      </c>
      <c r="D1039" s="572" t="s">
        <v>2245</v>
      </c>
      <c r="E1039" s="571" t="str">
        <f t="shared" si="639"/>
        <v xml:space="preserve"> CONVECTORS</v>
      </c>
      <c r="F1039" s="533" t="str">
        <f t="shared" si="628"/>
        <v>ME</v>
      </c>
      <c r="G1039" s="533" t="s">
        <v>2722</v>
      </c>
      <c r="H1039" s="533">
        <v>1038</v>
      </c>
      <c r="I1039" s="533" t="s">
        <v>836</v>
      </c>
      <c r="J1039" s="533" t="s">
        <v>1194</v>
      </c>
      <c r="K1039" s="137" t="s">
        <v>17</v>
      </c>
      <c r="L1039" s="137" t="s">
        <v>839</v>
      </c>
      <c r="M1039" s="158">
        <v>1</v>
      </c>
      <c r="N1039" s="101" t="s">
        <v>39</v>
      </c>
      <c r="O1039" s="836">
        <v>750</v>
      </c>
      <c r="P1039" s="748">
        <f t="shared" si="645"/>
        <v>750</v>
      </c>
      <c r="Q1039" s="25">
        <f t="shared" si="646"/>
        <v>750</v>
      </c>
      <c r="R1039" s="729">
        <f t="shared" si="647"/>
        <v>750</v>
      </c>
      <c r="S1039" s="137"/>
      <c r="T1039" s="137"/>
      <c r="U1039" s="158"/>
      <c r="V1039" s="101"/>
      <c r="W1039" s="836"/>
      <c r="X1039" s="748"/>
    </row>
    <row r="1040" spans="1:24" ht="15.75">
      <c r="A1040" s="533" t="s">
        <v>2727</v>
      </c>
      <c r="B1040" s="533">
        <v>23</v>
      </c>
      <c r="C1040" s="533" t="s">
        <v>682</v>
      </c>
      <c r="D1040" s="572" t="s">
        <v>2245</v>
      </c>
      <c r="E1040" s="571" t="str">
        <f t="shared" si="639"/>
        <v xml:space="preserve"> CONVECTORS</v>
      </c>
      <c r="F1040" s="533" t="str">
        <f t="shared" si="628"/>
        <v>ME</v>
      </c>
      <c r="G1040" s="533" t="s">
        <v>2722</v>
      </c>
      <c r="H1040" s="533">
        <v>1039</v>
      </c>
      <c r="I1040" s="533" t="s">
        <v>836</v>
      </c>
      <c r="J1040" s="533" t="s">
        <v>1194</v>
      </c>
      <c r="K1040" s="137" t="s">
        <v>19</v>
      </c>
      <c r="L1040" s="137" t="s">
        <v>840</v>
      </c>
      <c r="M1040" s="158">
        <v>1</v>
      </c>
      <c r="N1040" s="101" t="s">
        <v>39</v>
      </c>
      <c r="O1040" s="836">
        <v>900</v>
      </c>
      <c r="P1040" s="748">
        <f t="shared" si="645"/>
        <v>900</v>
      </c>
      <c r="Q1040" s="25">
        <f t="shared" si="646"/>
        <v>900</v>
      </c>
      <c r="R1040" s="729">
        <f t="shared" si="647"/>
        <v>900</v>
      </c>
      <c r="S1040" s="137"/>
      <c r="T1040" s="137"/>
      <c r="U1040" s="158"/>
      <c r="V1040" s="101"/>
      <c r="W1040" s="836"/>
      <c r="X1040" s="748"/>
    </row>
    <row r="1041" spans="1:24" ht="15.75">
      <c r="A1041" s="533" t="s">
        <v>2727</v>
      </c>
      <c r="B1041" s="533">
        <v>23</v>
      </c>
      <c r="C1041" s="533" t="s">
        <v>682</v>
      </c>
      <c r="D1041" s="572" t="s">
        <v>2245</v>
      </c>
      <c r="E1041" s="571" t="str">
        <f t="shared" si="639"/>
        <v xml:space="preserve"> CONVECTORS</v>
      </c>
      <c r="F1041" s="533" t="str">
        <f t="shared" si="628"/>
        <v>ME</v>
      </c>
      <c r="G1041" s="533" t="s">
        <v>2722</v>
      </c>
      <c r="H1041" s="533">
        <v>1040</v>
      </c>
      <c r="I1041" s="533" t="s">
        <v>836</v>
      </c>
      <c r="J1041" s="533" t="s">
        <v>1194</v>
      </c>
      <c r="K1041" s="137" t="s">
        <v>20</v>
      </c>
      <c r="L1041" s="137" t="s">
        <v>841</v>
      </c>
      <c r="M1041" s="158">
        <v>1</v>
      </c>
      <c r="N1041" s="101" t="s">
        <v>39</v>
      </c>
      <c r="O1041" s="836">
        <v>900</v>
      </c>
      <c r="P1041" s="748">
        <f t="shared" si="645"/>
        <v>900</v>
      </c>
      <c r="Q1041" s="25">
        <f t="shared" si="646"/>
        <v>900</v>
      </c>
      <c r="R1041" s="729">
        <f t="shared" si="647"/>
        <v>900</v>
      </c>
      <c r="S1041" s="137"/>
      <c r="T1041" s="137"/>
      <c r="U1041" s="158"/>
      <c r="V1041" s="101"/>
      <c r="W1041" s="836"/>
      <c r="X1041" s="748"/>
    </row>
    <row r="1042" spans="1:24" ht="15.75">
      <c r="A1042" s="533" t="s">
        <v>2727</v>
      </c>
      <c r="B1042" s="533">
        <v>23</v>
      </c>
      <c r="C1042" s="533" t="s">
        <v>682</v>
      </c>
      <c r="D1042" s="572" t="s">
        <v>2245</v>
      </c>
      <c r="E1042" s="571" t="str">
        <f t="shared" si="639"/>
        <v xml:space="preserve"> CONVECTORS</v>
      </c>
      <c r="F1042" s="533" t="str">
        <f t="shared" si="628"/>
        <v>ME</v>
      </c>
      <c r="G1042" s="533" t="s">
        <v>2722</v>
      </c>
      <c r="H1042" s="533">
        <v>1041</v>
      </c>
      <c r="I1042" s="533" t="s">
        <v>836</v>
      </c>
      <c r="J1042" s="533" t="s">
        <v>1194</v>
      </c>
      <c r="K1042" s="137" t="s">
        <v>21</v>
      </c>
      <c r="L1042" s="137" t="s">
        <v>842</v>
      </c>
      <c r="M1042" s="158">
        <v>1</v>
      </c>
      <c r="N1042" s="101" t="s">
        <v>39</v>
      </c>
      <c r="O1042" s="836">
        <v>900</v>
      </c>
      <c r="P1042" s="748">
        <f t="shared" si="645"/>
        <v>900</v>
      </c>
      <c r="Q1042" s="25">
        <f t="shared" si="646"/>
        <v>900</v>
      </c>
      <c r="R1042" s="729">
        <f t="shared" si="647"/>
        <v>900</v>
      </c>
      <c r="S1042" s="137"/>
      <c r="T1042" s="137"/>
      <c r="U1042" s="158"/>
      <c r="V1042" s="101"/>
      <c r="W1042" s="836"/>
      <c r="X1042" s="748"/>
    </row>
    <row r="1043" spans="1:24" ht="15.75">
      <c r="A1043" s="533" t="s">
        <v>2727</v>
      </c>
      <c r="B1043" s="533">
        <v>23</v>
      </c>
      <c r="C1043" s="533" t="s">
        <v>682</v>
      </c>
      <c r="D1043" s="572" t="s">
        <v>2245</v>
      </c>
      <c r="E1043" s="571" t="str">
        <f t="shared" si="639"/>
        <v xml:space="preserve"> CONVECTORS</v>
      </c>
      <c r="F1043" s="533" t="str">
        <f t="shared" si="628"/>
        <v>ME</v>
      </c>
      <c r="G1043" s="533" t="s">
        <v>2722</v>
      </c>
      <c r="H1043" s="533">
        <v>1042</v>
      </c>
      <c r="I1043" s="533" t="s">
        <v>836</v>
      </c>
      <c r="J1043" s="533" t="s">
        <v>1194</v>
      </c>
      <c r="K1043" s="137" t="s">
        <v>45</v>
      </c>
      <c r="L1043" s="137" t="s">
        <v>843</v>
      </c>
      <c r="M1043" s="158">
        <v>1</v>
      </c>
      <c r="N1043" s="101" t="s">
        <v>39</v>
      </c>
      <c r="O1043" s="836">
        <v>900</v>
      </c>
      <c r="P1043" s="748">
        <f t="shared" si="645"/>
        <v>900</v>
      </c>
      <c r="Q1043" s="25">
        <f t="shared" si="646"/>
        <v>900</v>
      </c>
      <c r="R1043" s="729">
        <f t="shared" si="647"/>
        <v>900</v>
      </c>
      <c r="S1043" s="137"/>
      <c r="T1043" s="137"/>
      <c r="U1043" s="158"/>
      <c r="V1043" s="101"/>
      <c r="W1043" s="836"/>
      <c r="X1043" s="748"/>
    </row>
    <row r="1044" spans="1:24" ht="15.75">
      <c r="A1044" s="533" t="s">
        <v>2727</v>
      </c>
      <c r="B1044" s="533">
        <v>23</v>
      </c>
      <c r="C1044" s="533" t="s">
        <v>682</v>
      </c>
      <c r="D1044" s="572" t="s">
        <v>2747</v>
      </c>
      <c r="E1044" s="571" t="s">
        <v>1277</v>
      </c>
      <c r="F1044" s="533" t="s">
        <v>1821</v>
      </c>
      <c r="G1044" s="533" t="s">
        <v>2725</v>
      </c>
      <c r="H1044" s="533">
        <v>1043</v>
      </c>
      <c r="I1044" s="533" t="str">
        <f t="shared" ref="I1044:I1046" si="648">L1044</f>
        <v>239000 - SOLAR HEATING SYSTEM</v>
      </c>
      <c r="J1044" s="533" t="str">
        <f t="shared" ref="J1044:J1046" si="649">L1044</f>
        <v>239000 - SOLAR HEATING SYSTEM</v>
      </c>
      <c r="K1044" s="248"/>
      <c r="L1044" s="248" t="s">
        <v>844</v>
      </c>
      <c r="M1044" s="250"/>
      <c r="N1044" s="236"/>
      <c r="O1044" s="842"/>
      <c r="P1044" s="830"/>
      <c r="Q1044" s="377"/>
      <c r="S1044" s="248"/>
      <c r="T1044" s="248"/>
      <c r="U1044" s="250"/>
      <c r="V1044" s="236"/>
      <c r="W1044" s="842"/>
      <c r="X1044" s="830"/>
    </row>
    <row r="1045" spans="1:24" ht="15.75">
      <c r="A1045" s="533" t="s">
        <v>2727</v>
      </c>
      <c r="B1045" s="533">
        <v>23</v>
      </c>
      <c r="C1045" s="533" t="s">
        <v>682</v>
      </c>
      <c r="D1045" s="572" t="s">
        <v>2747</v>
      </c>
      <c r="E1045" s="571" t="str">
        <f t="shared" ref="E1045:E1048" si="650">E1044</f>
        <v xml:space="preserve"> SOLAR HEATING SYSTEM</v>
      </c>
      <c r="F1045" s="533" t="s">
        <v>1821</v>
      </c>
      <c r="G1045" s="533" t="s">
        <v>2725</v>
      </c>
      <c r="H1045" s="533">
        <v>1044</v>
      </c>
      <c r="I1045" s="533" t="str">
        <f t="shared" si="648"/>
        <v>Solar Collectors</v>
      </c>
      <c r="J1045" s="533" t="str">
        <f t="shared" si="649"/>
        <v>Solar Collectors</v>
      </c>
      <c r="K1045" s="248"/>
      <c r="L1045" s="248" t="s">
        <v>845</v>
      </c>
      <c r="M1045" s="250"/>
      <c r="N1045" s="236"/>
      <c r="O1045" s="842"/>
      <c r="P1045" s="830"/>
      <c r="Q1045" s="377"/>
      <c r="S1045" s="248"/>
      <c r="T1045" s="248"/>
      <c r="U1045" s="250"/>
      <c r="V1045" s="236"/>
      <c r="W1045" s="842"/>
      <c r="X1045" s="830"/>
    </row>
    <row r="1046" spans="1:24" ht="15.75">
      <c r="A1046" s="533" t="s">
        <v>2727</v>
      </c>
      <c r="B1046" s="533">
        <v>23</v>
      </c>
      <c r="C1046" s="533" t="s">
        <v>682</v>
      </c>
      <c r="D1046" s="572" t="s">
        <v>2747</v>
      </c>
      <c r="E1046" s="571" t="str">
        <f t="shared" si="650"/>
        <v xml:space="preserve"> SOLAR HEATING SYSTEM</v>
      </c>
      <c r="F1046" s="533" t="s">
        <v>1821</v>
      </c>
      <c r="G1046" s="533" t="s">
        <v>2725</v>
      </c>
      <c r="H1046" s="533">
        <v>1045</v>
      </c>
      <c r="I1046" s="533" t="str">
        <f t="shared" si="648"/>
        <v>Type SC-01</v>
      </c>
      <c r="J1046" s="533" t="str">
        <f t="shared" si="649"/>
        <v>Type SC-01</v>
      </c>
      <c r="K1046" s="248"/>
      <c r="L1046" s="248" t="s">
        <v>846</v>
      </c>
      <c r="M1046" s="250"/>
      <c r="N1046" s="249"/>
      <c r="O1046" s="830"/>
      <c r="P1046" s="830"/>
      <c r="Q1046" s="377"/>
      <c r="S1046" s="248"/>
      <c r="T1046" s="248"/>
      <c r="U1046" s="250"/>
      <c r="V1046" s="249"/>
      <c r="W1046" s="830"/>
      <c r="X1046" s="830"/>
    </row>
    <row r="1047" spans="1:24" ht="15.75">
      <c r="A1047" s="533" t="s">
        <v>2727</v>
      </c>
      <c r="B1047" s="533">
        <v>23</v>
      </c>
      <c r="C1047" s="533" t="s">
        <v>682</v>
      </c>
      <c r="D1047" s="572" t="s">
        <v>2747</v>
      </c>
      <c r="E1047" s="571" t="str">
        <f t="shared" si="650"/>
        <v xml:space="preserve"> SOLAR HEATING SYSTEM</v>
      </c>
      <c r="F1047" s="533" t="s">
        <v>1821</v>
      </c>
      <c r="G1047" s="533" t="s">
        <v>2722</v>
      </c>
      <c r="H1047" s="533">
        <v>1046</v>
      </c>
      <c r="I1047" s="533" t="str">
        <f t="shared" ref="I1047:J1053" si="651">I1045</f>
        <v>Solar Collectors</v>
      </c>
      <c r="J1047" s="533" t="str">
        <f t="shared" si="651"/>
        <v>Solar Collectors</v>
      </c>
      <c r="K1047" s="248" t="s">
        <v>13</v>
      </c>
      <c r="L1047" s="248" t="s">
        <v>847</v>
      </c>
      <c r="M1047" s="233">
        <v>1</v>
      </c>
      <c r="N1047" s="236" t="s">
        <v>2</v>
      </c>
      <c r="O1047" s="830"/>
      <c r="P1047" s="830"/>
      <c r="Q1047" s="25">
        <f>O1047</f>
        <v>0</v>
      </c>
      <c r="R1047" s="729">
        <f>P1047</f>
        <v>0</v>
      </c>
      <c r="S1047" s="248"/>
      <c r="T1047" s="248"/>
      <c r="U1047" s="233"/>
      <c r="V1047" s="236"/>
      <c r="W1047" s="830"/>
      <c r="X1047" s="830"/>
    </row>
    <row r="1048" spans="1:24" ht="15.75">
      <c r="A1048" s="533" t="s">
        <v>2727</v>
      </c>
      <c r="B1048" s="533">
        <v>23</v>
      </c>
      <c r="C1048" s="533" t="s">
        <v>682</v>
      </c>
      <c r="D1048" s="572" t="s">
        <v>2747</v>
      </c>
      <c r="E1048" s="571" t="str">
        <f t="shared" si="650"/>
        <v xml:space="preserve"> SOLAR HEATING SYSTEM</v>
      </c>
      <c r="F1048" s="533" t="s">
        <v>1821</v>
      </c>
      <c r="G1048" s="533" t="s">
        <v>2725</v>
      </c>
      <c r="H1048" s="533">
        <v>1047</v>
      </c>
      <c r="I1048" s="533" t="str">
        <f t="shared" si="651"/>
        <v>Type SC-01</v>
      </c>
      <c r="J1048" s="533" t="str">
        <f t="shared" si="651"/>
        <v>Type SC-01</v>
      </c>
      <c r="K1048" s="135" t="s">
        <v>848</v>
      </c>
      <c r="L1048" s="135"/>
      <c r="M1048" s="106"/>
      <c r="N1048" s="98"/>
      <c r="O1048" s="830"/>
      <c r="P1048" s="846"/>
      <c r="Q1048" s="495"/>
      <c r="S1048" s="135"/>
      <c r="T1048" s="135"/>
      <c r="U1048" s="106"/>
      <c r="V1048" s="98"/>
      <c r="W1048" s="830"/>
      <c r="X1048" s="846"/>
    </row>
    <row r="1049" spans="1:24" ht="15.75">
      <c r="A1049" s="533" t="s">
        <v>2727</v>
      </c>
      <c r="B1049" s="533">
        <v>23</v>
      </c>
      <c r="C1049" s="533" t="s">
        <v>682</v>
      </c>
      <c r="D1049" s="10" t="s">
        <v>22</v>
      </c>
      <c r="E1049" s="10" t="s">
        <v>22</v>
      </c>
      <c r="G1049" s="533" t="s">
        <v>2724</v>
      </c>
      <c r="H1049" s="533">
        <v>1048</v>
      </c>
      <c r="I1049" s="533" t="str">
        <f t="shared" si="651"/>
        <v>Solar Collectors</v>
      </c>
      <c r="J1049" s="533" t="str">
        <f t="shared" si="651"/>
        <v>Solar Collectors</v>
      </c>
      <c r="K1049" s="137" t="s">
        <v>22</v>
      </c>
      <c r="L1049" s="106"/>
      <c r="M1049" s="106"/>
      <c r="N1049" s="158"/>
      <c r="O1049" s="830" t="s">
        <v>8</v>
      </c>
      <c r="P1049" s="832">
        <f>SUM(P819:P1047)</f>
        <v>104971.2</v>
      </c>
      <c r="Q1049" s="529"/>
      <c r="S1049" s="137"/>
      <c r="T1049" s="106"/>
      <c r="U1049" s="106"/>
      <c r="V1049" s="158"/>
      <c r="W1049" s="830"/>
      <c r="X1049" s="832"/>
    </row>
    <row r="1050" spans="1:24" ht="15.75">
      <c r="A1050" s="533" t="s">
        <v>2727</v>
      </c>
      <c r="B1050" s="533">
        <v>26</v>
      </c>
      <c r="C1050" s="533" t="s">
        <v>850</v>
      </c>
      <c r="D1050" s="572" t="s">
        <v>2271</v>
      </c>
      <c r="E1050" s="571" t="s">
        <v>1278</v>
      </c>
      <c r="F1050" s="533" t="str">
        <f t="shared" si="628"/>
        <v>EL</v>
      </c>
      <c r="G1050" s="533" t="s">
        <v>2725</v>
      </c>
      <c r="H1050" s="533">
        <v>1049</v>
      </c>
      <c r="I1050" s="533" t="str">
        <f t="shared" si="651"/>
        <v>Type SC-01</v>
      </c>
      <c r="J1050" s="533" t="str">
        <f t="shared" si="651"/>
        <v>Type SC-01</v>
      </c>
      <c r="K1050" s="139" t="s">
        <v>849</v>
      </c>
      <c r="L1050" s="139"/>
      <c r="M1050" s="139"/>
      <c r="N1050" s="139"/>
      <c r="O1050" s="723"/>
      <c r="P1050"/>
      <c r="Q1050" s="139"/>
      <c r="S1050" s="139"/>
      <c r="T1050" s="139"/>
      <c r="U1050" s="139"/>
      <c r="V1050" s="139"/>
      <c r="W1050" s="723"/>
    </row>
    <row r="1051" spans="1:24" ht="15.75">
      <c r="A1051" s="533" t="s">
        <v>2727</v>
      </c>
      <c r="B1051" s="533">
        <v>26</v>
      </c>
      <c r="C1051" s="533" t="s">
        <v>850</v>
      </c>
      <c r="D1051" s="572" t="s">
        <v>2271</v>
      </c>
      <c r="E1051" s="571" t="s">
        <v>1278</v>
      </c>
      <c r="F1051" s="533" t="str">
        <f t="shared" si="628"/>
        <v>EL</v>
      </c>
      <c r="G1051" s="533" t="s">
        <v>2725</v>
      </c>
      <c r="H1051" s="533">
        <v>1050</v>
      </c>
      <c r="I1051" s="533" t="str">
        <f t="shared" si="651"/>
        <v>Solar Collectors</v>
      </c>
      <c r="J1051" s="533" t="str">
        <f t="shared" si="651"/>
        <v>Solar Collectors</v>
      </c>
      <c r="K1051" s="139" t="s">
        <v>850</v>
      </c>
      <c r="L1051" s="139"/>
      <c r="M1051" s="139"/>
      <c r="N1051" s="139"/>
      <c r="O1051" s="723"/>
      <c r="P1051"/>
      <c r="Q1051" s="139"/>
      <c r="S1051" s="139"/>
      <c r="T1051" s="139"/>
      <c r="U1051" s="139"/>
      <c r="V1051" s="139"/>
      <c r="W1051" s="723"/>
    </row>
    <row r="1052" spans="1:24" ht="15.75">
      <c r="A1052" s="533" t="s">
        <v>2727</v>
      </c>
      <c r="B1052" s="533">
        <v>26</v>
      </c>
      <c r="C1052" s="533" t="s">
        <v>850</v>
      </c>
      <c r="D1052" s="572" t="s">
        <v>2271</v>
      </c>
      <c r="E1052" s="571" t="s">
        <v>1278</v>
      </c>
      <c r="F1052" s="533" t="str">
        <f t="shared" si="628"/>
        <v>EL</v>
      </c>
      <c r="G1052" s="533" t="s">
        <v>2725</v>
      </c>
      <c r="H1052" s="533">
        <v>1051</v>
      </c>
      <c r="I1052" s="533" t="str">
        <f t="shared" si="651"/>
        <v>Type SC-01</v>
      </c>
      <c r="J1052" s="533" t="str">
        <f t="shared" si="651"/>
        <v>Type SC-01</v>
      </c>
      <c r="K1052" s="104" t="s">
        <v>2</v>
      </c>
      <c r="L1052" s="104" t="s">
        <v>25</v>
      </c>
      <c r="M1052" s="139" t="s">
        <v>4</v>
      </c>
      <c r="N1052" s="145" t="s">
        <v>5</v>
      </c>
      <c r="O1052" s="847" t="s">
        <v>6</v>
      </c>
      <c r="P1052" s="847" t="s">
        <v>7</v>
      </c>
      <c r="Q1052" s="145"/>
      <c r="S1052" s="104"/>
      <c r="T1052" s="104"/>
      <c r="U1052" s="139"/>
      <c r="V1052" s="145"/>
      <c r="W1052" s="847"/>
      <c r="X1052" s="847"/>
    </row>
    <row r="1053" spans="1:24" ht="15.75">
      <c r="A1053" s="533" t="s">
        <v>2727</v>
      </c>
      <c r="B1053" s="533">
        <v>26</v>
      </c>
      <c r="C1053" s="533" t="s">
        <v>850</v>
      </c>
      <c r="D1053" s="572" t="s">
        <v>2271</v>
      </c>
      <c r="E1053" s="571" t="s">
        <v>1278</v>
      </c>
      <c r="F1053" s="533" t="str">
        <f t="shared" si="628"/>
        <v>EL</v>
      </c>
      <c r="G1053" s="533" t="s">
        <v>2725</v>
      </c>
      <c r="H1053" s="533">
        <v>1052</v>
      </c>
      <c r="I1053" s="533" t="str">
        <f t="shared" si="651"/>
        <v>Solar Collectors</v>
      </c>
      <c r="J1053" s="533" t="str">
        <f t="shared" si="651"/>
        <v>Solar Collectors</v>
      </c>
      <c r="K1053" s="104"/>
      <c r="L1053" s="104"/>
      <c r="M1053" s="139"/>
      <c r="N1053" s="156"/>
      <c r="O1053" s="847"/>
      <c r="P1053" s="847" t="s">
        <v>8</v>
      </c>
      <c r="Q1053" s="145"/>
      <c r="S1053" s="104"/>
      <c r="T1053" s="104"/>
      <c r="U1053" s="139"/>
      <c r="V1053" s="156"/>
      <c r="W1053" s="847"/>
      <c r="X1053" s="847"/>
    </row>
    <row r="1054" spans="1:24" ht="15.75">
      <c r="A1054" s="533" t="s">
        <v>2727</v>
      </c>
      <c r="B1054" s="533">
        <v>26</v>
      </c>
      <c r="C1054" s="533" t="s">
        <v>850</v>
      </c>
      <c r="D1054" s="572" t="s">
        <v>2271</v>
      </c>
      <c r="E1054" s="571" t="s">
        <v>1278</v>
      </c>
      <c r="F1054" s="533" t="str">
        <f t="shared" si="628"/>
        <v>EL</v>
      </c>
      <c r="G1054" s="533" t="s">
        <v>2725</v>
      </c>
      <c r="H1054" s="533">
        <v>1053</v>
      </c>
      <c r="I1054" s="533" t="str">
        <f t="shared" ref="I1054" si="652">L1054</f>
        <v>General</v>
      </c>
      <c r="J1054" s="533" t="str">
        <f t="shared" ref="J1054" si="653">L1054</f>
        <v>General</v>
      </c>
      <c r="K1054" s="104"/>
      <c r="L1054" s="104" t="s">
        <v>851</v>
      </c>
      <c r="M1054" s="139"/>
      <c r="N1054" s="156"/>
      <c r="O1054" s="847"/>
      <c r="P1054" s="847"/>
      <c r="Q1054" s="145"/>
      <c r="S1054" s="104"/>
      <c r="T1054" s="104"/>
      <c r="U1054" s="139"/>
      <c r="V1054" s="156"/>
      <c r="W1054" s="847"/>
      <c r="X1054" s="847"/>
    </row>
    <row r="1055" spans="1:24" ht="15.75">
      <c r="A1055" s="533" t="s">
        <v>2727</v>
      </c>
      <c r="B1055" s="533">
        <v>26</v>
      </c>
      <c r="C1055" s="533" t="s">
        <v>850</v>
      </c>
      <c r="D1055" s="572" t="s">
        <v>2271</v>
      </c>
      <c r="E1055" s="571" t="s">
        <v>1278</v>
      </c>
      <c r="F1055" s="533" t="str">
        <f t="shared" si="628"/>
        <v>EL</v>
      </c>
      <c r="G1055" s="533" t="s">
        <v>2722</v>
      </c>
      <c r="H1055" s="533">
        <v>1054</v>
      </c>
      <c r="I1055" s="533" t="str">
        <f>I1053</f>
        <v>Solar Collectors</v>
      </c>
      <c r="J1055" s="533" t="str">
        <f>J1053</f>
        <v>Solar Collectors</v>
      </c>
      <c r="K1055" s="106" t="s">
        <v>13</v>
      </c>
      <c r="L1055" s="138" t="s">
        <v>1078</v>
      </c>
      <c r="M1055" s="138">
        <v>1</v>
      </c>
      <c r="N1055" s="155" t="s">
        <v>2</v>
      </c>
      <c r="O1055" s="815">
        <v>30000</v>
      </c>
      <c r="P1055" s="748">
        <f>O1055*M1055</f>
        <v>30000</v>
      </c>
      <c r="Q1055" s="25">
        <f>O1055</f>
        <v>30000</v>
      </c>
      <c r="R1055" s="729">
        <f>P1055</f>
        <v>30000</v>
      </c>
      <c r="S1055" s="106"/>
      <c r="T1055" s="138"/>
      <c r="U1055" s="138"/>
      <c r="V1055" s="155"/>
      <c r="W1055" s="815"/>
      <c r="X1055" s="748"/>
    </row>
    <row r="1056" spans="1:24" ht="15.75">
      <c r="A1056" s="533" t="s">
        <v>2727</v>
      </c>
      <c r="B1056" s="533">
        <v>26</v>
      </c>
      <c r="C1056" s="533" t="s">
        <v>850</v>
      </c>
      <c r="D1056" s="572" t="s">
        <v>2271</v>
      </c>
      <c r="E1056" s="571" t="s">
        <v>1278</v>
      </c>
      <c r="F1056" s="533" t="str">
        <f t="shared" si="628"/>
        <v>EL</v>
      </c>
      <c r="G1056" s="533" t="s">
        <v>2725</v>
      </c>
      <c r="H1056" s="533">
        <v>1055</v>
      </c>
      <c r="I1056" s="533" t="str">
        <f t="shared" ref="I1056:I1057" si="654">L1056</f>
        <v>260519 - CONDUCTORS AND CABLES</v>
      </c>
      <c r="J1056" s="533" t="str">
        <f t="shared" ref="J1056:J1057" si="655">L1056</f>
        <v>260519 - CONDUCTORS AND CABLES</v>
      </c>
      <c r="K1056" s="106"/>
      <c r="L1056" s="106" t="s">
        <v>852</v>
      </c>
      <c r="M1056" s="139"/>
      <c r="N1056" s="155"/>
      <c r="O1056" s="815"/>
      <c r="P1056" s="813"/>
      <c r="Q1056" s="143"/>
      <c r="S1056" s="106"/>
      <c r="T1056" s="106"/>
      <c r="U1056" s="139"/>
      <c r="V1056" s="155"/>
      <c r="W1056" s="815"/>
      <c r="X1056" s="813"/>
    </row>
    <row r="1057" spans="1:24" ht="16.5" thickBot="1">
      <c r="A1057" s="533" t="s">
        <v>2727</v>
      </c>
      <c r="B1057" s="533">
        <v>26</v>
      </c>
      <c r="C1057" s="533" t="s">
        <v>850</v>
      </c>
      <c r="D1057" s="572" t="s">
        <v>2271</v>
      </c>
      <c r="E1057" s="571" t="str">
        <f t="shared" ref="E1057:E1077" si="656">E1056</f>
        <v xml:space="preserve"> CONDUCTORS AND CABLES</v>
      </c>
      <c r="F1057" s="533" t="str">
        <f t="shared" si="628"/>
        <v>EL</v>
      </c>
      <c r="G1057" s="533" t="s">
        <v>2725</v>
      </c>
      <c r="H1057" s="533">
        <v>1056</v>
      </c>
      <c r="I1057" s="533" t="str">
        <f t="shared" si="654"/>
        <v>Single core, copper conductor, PVC insulated, (grounding cables), unarmoured; 0.6/1 kV</v>
      </c>
      <c r="J1057" s="533" t="str">
        <f t="shared" si="655"/>
        <v>Single core, copper conductor, PVC insulated, (grounding cables), unarmoured; 0.6/1 kV</v>
      </c>
      <c r="K1057" s="106"/>
      <c r="L1057" s="106" t="s">
        <v>853</v>
      </c>
      <c r="M1057" s="139"/>
      <c r="N1057" s="155"/>
      <c r="O1057" s="815"/>
      <c r="P1057" s="813"/>
      <c r="Q1057" s="143"/>
      <c r="S1057" s="106"/>
      <c r="T1057" s="106"/>
      <c r="U1057" s="139"/>
      <c r="V1057" s="155"/>
      <c r="W1057" s="815"/>
      <c r="X1057" s="813"/>
    </row>
    <row r="1058" spans="1:24" ht="15.75">
      <c r="A1058" s="533" t="s">
        <v>2727</v>
      </c>
      <c r="B1058" s="533">
        <v>26</v>
      </c>
      <c r="C1058" s="533" t="s">
        <v>850</v>
      </c>
      <c r="D1058" s="572" t="s">
        <v>2271</v>
      </c>
      <c r="E1058" s="571" t="str">
        <f t="shared" si="656"/>
        <v xml:space="preserve"> CONDUCTORS AND CABLES</v>
      </c>
      <c r="F1058" s="533" t="str">
        <f t="shared" si="628"/>
        <v>EL</v>
      </c>
      <c r="G1058" s="533" t="s">
        <v>2722</v>
      </c>
      <c r="H1058" s="533">
        <v>1057</v>
      </c>
      <c r="I1058" s="533" t="str">
        <f t="shared" ref="I1058:J1066" si="657">I1056</f>
        <v>260519 - CONDUCTORS AND CABLES</v>
      </c>
      <c r="J1058" s="533" t="str">
        <f t="shared" si="657"/>
        <v>260519 - CONDUCTORS AND CABLES</v>
      </c>
      <c r="K1058" s="106" t="s">
        <v>15</v>
      </c>
      <c r="L1058" s="106" t="s">
        <v>854</v>
      </c>
      <c r="M1058" s="138">
        <v>15</v>
      </c>
      <c r="N1058" s="498" t="s">
        <v>95</v>
      </c>
      <c r="O1058" s="848">
        <v>1.4</v>
      </c>
      <c r="P1058" s="748">
        <f t="shared" ref="P1058:P1066" si="658">O1058*M1058</f>
        <v>21</v>
      </c>
      <c r="Q1058" s="25">
        <f t="shared" ref="Q1058:Q1066" si="659">O1058</f>
        <v>1.4</v>
      </c>
      <c r="R1058" s="729">
        <f t="shared" ref="R1058:R1066" si="660">P1058</f>
        <v>21</v>
      </c>
      <c r="S1058" s="106"/>
      <c r="T1058" s="106"/>
      <c r="U1058" s="138"/>
      <c r="V1058" s="498"/>
      <c r="W1058" s="848"/>
      <c r="X1058" s="748"/>
    </row>
    <row r="1059" spans="1:24" ht="15.75">
      <c r="A1059" s="533" t="s">
        <v>2727</v>
      </c>
      <c r="B1059" s="533">
        <v>26</v>
      </c>
      <c r="C1059" s="533" t="s">
        <v>850</v>
      </c>
      <c r="D1059" s="572" t="s">
        <v>2271</v>
      </c>
      <c r="E1059" s="571" t="str">
        <f t="shared" si="656"/>
        <v xml:space="preserve"> CONDUCTORS AND CABLES</v>
      </c>
      <c r="F1059" s="533" t="str">
        <f t="shared" si="628"/>
        <v>EL</v>
      </c>
      <c r="G1059" s="533" t="s">
        <v>2722</v>
      </c>
      <c r="H1059" s="533">
        <v>1058</v>
      </c>
      <c r="I1059" s="533" t="str">
        <f t="shared" si="657"/>
        <v>Single core, copper conductor, PVC insulated, (grounding cables), unarmoured; 0.6/1 kV</v>
      </c>
      <c r="J1059" s="533" t="str">
        <f t="shared" si="657"/>
        <v>Single core, copper conductor, PVC insulated, (grounding cables), unarmoured; 0.6/1 kV</v>
      </c>
      <c r="K1059" s="106" t="s">
        <v>17</v>
      </c>
      <c r="L1059" s="106" t="s">
        <v>855</v>
      </c>
      <c r="M1059" s="138">
        <v>200</v>
      </c>
      <c r="N1059" s="499" t="s">
        <v>95</v>
      </c>
      <c r="O1059" s="848">
        <v>1.7</v>
      </c>
      <c r="P1059" s="748">
        <f t="shared" si="658"/>
        <v>340</v>
      </c>
      <c r="Q1059" s="25">
        <f t="shared" si="659"/>
        <v>1.7</v>
      </c>
      <c r="R1059" s="729">
        <f t="shared" si="660"/>
        <v>340</v>
      </c>
      <c r="S1059" s="106"/>
      <c r="T1059" s="106"/>
      <c r="U1059" s="138"/>
      <c r="V1059" s="499"/>
      <c r="W1059" s="848"/>
      <c r="X1059" s="748"/>
    </row>
    <row r="1060" spans="1:24" ht="15.75">
      <c r="A1060" s="533" t="s">
        <v>2727</v>
      </c>
      <c r="B1060" s="533">
        <v>26</v>
      </c>
      <c r="C1060" s="533" t="s">
        <v>850</v>
      </c>
      <c r="D1060" s="572" t="s">
        <v>2271</v>
      </c>
      <c r="E1060" s="571" t="str">
        <f t="shared" si="656"/>
        <v xml:space="preserve"> CONDUCTORS AND CABLES</v>
      </c>
      <c r="F1060" s="533" t="str">
        <f t="shared" si="628"/>
        <v>EL</v>
      </c>
      <c r="G1060" s="533" t="s">
        <v>2722</v>
      </c>
      <c r="H1060" s="533">
        <v>1059</v>
      </c>
      <c r="I1060" s="533" t="str">
        <f t="shared" si="657"/>
        <v>260519 - CONDUCTORS AND CABLES</v>
      </c>
      <c r="J1060" s="533" t="str">
        <f t="shared" si="657"/>
        <v>260519 - CONDUCTORS AND CABLES</v>
      </c>
      <c r="K1060" s="106" t="s">
        <v>19</v>
      </c>
      <c r="L1060" s="106" t="s">
        <v>856</v>
      </c>
      <c r="M1060" s="138">
        <v>200</v>
      </c>
      <c r="N1060" s="499" t="s">
        <v>95</v>
      </c>
      <c r="O1060" s="848">
        <v>2.4</v>
      </c>
      <c r="P1060" s="748">
        <f t="shared" si="658"/>
        <v>480</v>
      </c>
      <c r="Q1060" s="25">
        <f t="shared" si="659"/>
        <v>2.4</v>
      </c>
      <c r="R1060" s="729">
        <f t="shared" si="660"/>
        <v>480</v>
      </c>
      <c r="S1060" s="106"/>
      <c r="T1060" s="106"/>
      <c r="U1060" s="138"/>
      <c r="V1060" s="499"/>
      <c r="W1060" s="848"/>
      <c r="X1060" s="748"/>
    </row>
    <row r="1061" spans="1:24" ht="15.75">
      <c r="A1061" s="533" t="s">
        <v>2727</v>
      </c>
      <c r="B1061" s="533">
        <v>26</v>
      </c>
      <c r="C1061" s="533" t="s">
        <v>850</v>
      </c>
      <c r="D1061" s="572" t="s">
        <v>2271</v>
      </c>
      <c r="E1061" s="571" t="str">
        <f t="shared" si="656"/>
        <v xml:space="preserve"> CONDUCTORS AND CABLES</v>
      </c>
      <c r="F1061" s="533" t="str">
        <f t="shared" si="628"/>
        <v>EL</v>
      </c>
      <c r="G1061" s="533" t="s">
        <v>2722</v>
      </c>
      <c r="H1061" s="533">
        <v>1060</v>
      </c>
      <c r="I1061" s="533" t="str">
        <f t="shared" si="657"/>
        <v>Single core, copper conductor, PVC insulated, (grounding cables), unarmoured; 0.6/1 kV</v>
      </c>
      <c r="J1061" s="533" t="str">
        <f t="shared" si="657"/>
        <v>Single core, copper conductor, PVC insulated, (grounding cables), unarmoured; 0.6/1 kV</v>
      </c>
      <c r="K1061" s="106" t="s">
        <v>20</v>
      </c>
      <c r="L1061" s="106" t="s">
        <v>857</v>
      </c>
      <c r="M1061" s="138">
        <v>100</v>
      </c>
      <c r="N1061" s="499" t="s">
        <v>95</v>
      </c>
      <c r="O1061" s="848">
        <v>3.2</v>
      </c>
      <c r="P1061" s="748">
        <f t="shared" si="658"/>
        <v>320</v>
      </c>
      <c r="Q1061" s="25">
        <f t="shared" si="659"/>
        <v>3.2</v>
      </c>
      <c r="R1061" s="729">
        <f t="shared" si="660"/>
        <v>320</v>
      </c>
      <c r="S1061" s="106"/>
      <c r="T1061" s="106"/>
      <c r="U1061" s="138"/>
      <c r="V1061" s="499"/>
      <c r="W1061" s="848"/>
      <c r="X1061" s="748"/>
    </row>
    <row r="1062" spans="1:24" ht="15.75">
      <c r="A1062" s="533" t="s">
        <v>2727</v>
      </c>
      <c r="B1062" s="533">
        <v>26</v>
      </c>
      <c r="C1062" s="533" t="s">
        <v>850</v>
      </c>
      <c r="D1062" s="572" t="s">
        <v>2271</v>
      </c>
      <c r="E1062" s="571" t="str">
        <f t="shared" si="656"/>
        <v xml:space="preserve"> CONDUCTORS AND CABLES</v>
      </c>
      <c r="F1062" s="533" t="str">
        <f t="shared" si="628"/>
        <v>EL</v>
      </c>
      <c r="G1062" s="533" t="s">
        <v>2722</v>
      </c>
      <c r="H1062" s="533">
        <v>1061</v>
      </c>
      <c r="I1062" s="533" t="str">
        <f t="shared" si="657"/>
        <v>260519 - CONDUCTORS AND CABLES</v>
      </c>
      <c r="J1062" s="533" t="str">
        <f t="shared" si="657"/>
        <v>260519 - CONDUCTORS AND CABLES</v>
      </c>
      <c r="K1062" s="106" t="s">
        <v>21</v>
      </c>
      <c r="L1062" s="106" t="s">
        <v>858</v>
      </c>
      <c r="M1062" s="138">
        <v>30</v>
      </c>
      <c r="N1062" s="499" t="s">
        <v>95</v>
      </c>
      <c r="O1062" s="848">
        <v>4</v>
      </c>
      <c r="P1062" s="748">
        <f t="shared" si="658"/>
        <v>120</v>
      </c>
      <c r="Q1062" s="25">
        <f t="shared" si="659"/>
        <v>4</v>
      </c>
      <c r="R1062" s="729">
        <f t="shared" si="660"/>
        <v>120</v>
      </c>
      <c r="S1062" s="106"/>
      <c r="T1062" s="106"/>
      <c r="U1062" s="138"/>
      <c r="V1062" s="499"/>
      <c r="W1062" s="848"/>
      <c r="X1062" s="748"/>
    </row>
    <row r="1063" spans="1:24" ht="15.75">
      <c r="A1063" s="533" t="s">
        <v>2727</v>
      </c>
      <c r="B1063" s="533">
        <v>26</v>
      </c>
      <c r="C1063" s="533" t="s">
        <v>850</v>
      </c>
      <c r="D1063" s="572" t="s">
        <v>2271</v>
      </c>
      <c r="E1063" s="571" t="str">
        <f t="shared" si="656"/>
        <v xml:space="preserve"> CONDUCTORS AND CABLES</v>
      </c>
      <c r="F1063" s="533" t="str">
        <f t="shared" si="628"/>
        <v>EL</v>
      </c>
      <c r="G1063" s="533" t="s">
        <v>2722</v>
      </c>
      <c r="H1063" s="533">
        <v>1062</v>
      </c>
      <c r="I1063" s="533" t="str">
        <f t="shared" si="657"/>
        <v>Single core, copper conductor, PVC insulated, (grounding cables), unarmoured; 0.6/1 kV</v>
      </c>
      <c r="J1063" s="533" t="str">
        <f t="shared" si="657"/>
        <v>Single core, copper conductor, PVC insulated, (grounding cables), unarmoured; 0.6/1 kV</v>
      </c>
      <c r="K1063" s="106" t="s">
        <v>45</v>
      </c>
      <c r="L1063" s="106" t="s">
        <v>859</v>
      </c>
      <c r="M1063" s="138">
        <v>120</v>
      </c>
      <c r="N1063" s="499" t="s">
        <v>95</v>
      </c>
      <c r="O1063" s="848">
        <v>8.75</v>
      </c>
      <c r="P1063" s="748">
        <f t="shared" si="658"/>
        <v>1050</v>
      </c>
      <c r="Q1063" s="25">
        <f t="shared" si="659"/>
        <v>8.75</v>
      </c>
      <c r="R1063" s="729">
        <f t="shared" si="660"/>
        <v>1050</v>
      </c>
      <c r="S1063" s="106"/>
      <c r="T1063" s="106"/>
      <c r="U1063" s="138"/>
      <c r="V1063" s="499"/>
      <c r="W1063" s="848"/>
      <c r="X1063" s="748"/>
    </row>
    <row r="1064" spans="1:24" ht="15.75">
      <c r="A1064" s="533" t="s">
        <v>2727</v>
      </c>
      <c r="B1064" s="533">
        <v>26</v>
      </c>
      <c r="C1064" s="533" t="s">
        <v>850</v>
      </c>
      <c r="D1064" s="572" t="s">
        <v>2271</v>
      </c>
      <c r="E1064" s="571" t="str">
        <f t="shared" si="656"/>
        <v xml:space="preserve"> CONDUCTORS AND CABLES</v>
      </c>
      <c r="F1064" s="533" t="str">
        <f t="shared" si="628"/>
        <v>EL</v>
      </c>
      <c r="G1064" s="533" t="s">
        <v>2722</v>
      </c>
      <c r="H1064" s="533">
        <v>1063</v>
      </c>
      <c r="I1064" s="533" t="str">
        <f t="shared" si="657"/>
        <v>260519 - CONDUCTORS AND CABLES</v>
      </c>
      <c r="J1064" s="533" t="str">
        <f t="shared" si="657"/>
        <v>260519 - CONDUCTORS AND CABLES</v>
      </c>
      <c r="K1064" s="106" t="s">
        <v>48</v>
      </c>
      <c r="L1064" s="106" t="s">
        <v>860</v>
      </c>
      <c r="M1064" s="138">
        <v>100</v>
      </c>
      <c r="N1064" s="499" t="s">
        <v>95</v>
      </c>
      <c r="O1064" s="848">
        <v>13</v>
      </c>
      <c r="P1064" s="748">
        <f t="shared" si="658"/>
        <v>1300</v>
      </c>
      <c r="Q1064" s="25">
        <f t="shared" si="659"/>
        <v>13</v>
      </c>
      <c r="R1064" s="729">
        <f t="shared" si="660"/>
        <v>1300</v>
      </c>
      <c r="S1064" s="106"/>
      <c r="T1064" s="106"/>
      <c r="U1064" s="138"/>
      <c r="V1064" s="499"/>
      <c r="W1064" s="848"/>
      <c r="X1064" s="748"/>
    </row>
    <row r="1065" spans="1:24" ht="15.75">
      <c r="A1065" s="533" t="s">
        <v>2727</v>
      </c>
      <c r="B1065" s="533">
        <v>26</v>
      </c>
      <c r="C1065" s="533" t="s">
        <v>850</v>
      </c>
      <c r="D1065" s="572" t="s">
        <v>2271</v>
      </c>
      <c r="E1065" s="571" t="str">
        <f t="shared" si="656"/>
        <v xml:space="preserve"> CONDUCTORS AND CABLES</v>
      </c>
      <c r="F1065" s="533" t="str">
        <f t="shared" si="628"/>
        <v>EL</v>
      </c>
      <c r="G1065" s="533" t="s">
        <v>2722</v>
      </c>
      <c r="H1065" s="533">
        <v>1064</v>
      </c>
      <c r="I1065" s="533" t="str">
        <f t="shared" si="657"/>
        <v>Single core, copper conductor, PVC insulated, (grounding cables), unarmoured; 0.6/1 kV</v>
      </c>
      <c r="J1065" s="533" t="str">
        <f t="shared" si="657"/>
        <v>Single core, copper conductor, PVC insulated, (grounding cables), unarmoured; 0.6/1 kV</v>
      </c>
      <c r="K1065" s="106" t="s">
        <v>50</v>
      </c>
      <c r="L1065" s="106" t="s">
        <v>861</v>
      </c>
      <c r="M1065" s="138">
        <v>115</v>
      </c>
      <c r="N1065" s="499" t="s">
        <v>95</v>
      </c>
      <c r="O1065" s="848">
        <v>15.5</v>
      </c>
      <c r="P1065" s="748">
        <f t="shared" si="658"/>
        <v>1782.5</v>
      </c>
      <c r="Q1065" s="25">
        <f t="shared" si="659"/>
        <v>15.5</v>
      </c>
      <c r="R1065" s="729">
        <f t="shared" si="660"/>
        <v>1782.5</v>
      </c>
      <c r="S1065" s="106"/>
      <c r="T1065" s="106"/>
      <c r="U1065" s="138"/>
      <c r="V1065" s="499"/>
      <c r="W1065" s="848"/>
      <c r="X1065" s="748"/>
    </row>
    <row r="1066" spans="1:24" ht="16.5" thickBot="1">
      <c r="A1066" s="533" t="s">
        <v>2727</v>
      </c>
      <c r="B1066" s="533">
        <v>26</v>
      </c>
      <c r="C1066" s="533" t="s">
        <v>850</v>
      </c>
      <c r="D1066" s="572" t="s">
        <v>2271</v>
      </c>
      <c r="E1066" s="571" t="str">
        <f t="shared" si="656"/>
        <v xml:space="preserve"> CONDUCTORS AND CABLES</v>
      </c>
      <c r="F1066" s="533" t="str">
        <f t="shared" si="628"/>
        <v>EL</v>
      </c>
      <c r="G1066" s="533" t="s">
        <v>2722</v>
      </c>
      <c r="H1066" s="533">
        <v>1065</v>
      </c>
      <c r="I1066" s="533" t="str">
        <f t="shared" si="657"/>
        <v>260519 - CONDUCTORS AND CABLES</v>
      </c>
      <c r="J1066" s="533" t="str">
        <f t="shared" si="657"/>
        <v>260519 - CONDUCTORS AND CABLES</v>
      </c>
      <c r="K1066" s="106" t="s">
        <v>76</v>
      </c>
      <c r="L1066" s="106" t="s">
        <v>862</v>
      </c>
      <c r="M1066" s="138">
        <v>65</v>
      </c>
      <c r="N1066" s="500" t="s">
        <v>95</v>
      </c>
      <c r="O1066" s="848">
        <v>19</v>
      </c>
      <c r="P1066" s="748">
        <f t="shared" si="658"/>
        <v>1235</v>
      </c>
      <c r="Q1066" s="25">
        <f t="shared" si="659"/>
        <v>19</v>
      </c>
      <c r="R1066" s="729">
        <f t="shared" si="660"/>
        <v>1235</v>
      </c>
      <c r="S1066" s="106"/>
      <c r="T1066" s="106"/>
      <c r="U1066" s="138"/>
      <c r="V1066" s="500"/>
      <c r="W1066" s="848"/>
      <c r="X1066" s="748"/>
    </row>
    <row r="1067" spans="1:24" ht="16.5" thickBot="1">
      <c r="A1067" s="533" t="s">
        <v>2727</v>
      </c>
      <c r="B1067" s="533">
        <v>26</v>
      </c>
      <c r="C1067" s="533" t="s">
        <v>850</v>
      </c>
      <c r="D1067" s="572" t="s">
        <v>2271</v>
      </c>
      <c r="E1067" s="571" t="str">
        <f t="shared" si="656"/>
        <v xml:space="preserve"> CONDUCTORS AND CABLES</v>
      </c>
      <c r="F1067" s="533" t="str">
        <f t="shared" si="628"/>
        <v>EL</v>
      </c>
      <c r="G1067" s="533" t="s">
        <v>2725</v>
      </c>
      <c r="H1067" s="533">
        <v>1066</v>
      </c>
      <c r="I1067" s="533" t="str">
        <f>L1067</f>
        <v>Multi core, copper conductor, XLPE insulated, PVC sheathed feeder cables; unarmoured; 0.6/1 kV</v>
      </c>
      <c r="J1067" s="533" t="str">
        <f>L1067</f>
        <v>Multi core, copper conductor, XLPE insulated, PVC sheathed feeder cables; unarmoured; 0.6/1 kV</v>
      </c>
      <c r="K1067" s="106"/>
      <c r="L1067" s="106" t="s">
        <v>863</v>
      </c>
      <c r="M1067" s="139"/>
      <c r="N1067" s="155"/>
      <c r="O1067" s="813"/>
      <c r="P1067" s="813"/>
      <c r="Q1067" s="143"/>
      <c r="S1067" s="106"/>
      <c r="T1067" s="106"/>
      <c r="U1067" s="139"/>
      <c r="V1067" s="155"/>
      <c r="W1067" s="813"/>
      <c r="X1067" s="813"/>
    </row>
    <row r="1068" spans="1:24" ht="15.75">
      <c r="A1068" s="533" t="s">
        <v>2727</v>
      </c>
      <c r="B1068" s="533">
        <v>26</v>
      </c>
      <c r="C1068" s="533" t="s">
        <v>850</v>
      </c>
      <c r="D1068" s="572" t="s">
        <v>2271</v>
      </c>
      <c r="E1068" s="571" t="str">
        <f t="shared" si="656"/>
        <v xml:space="preserve"> CONDUCTORS AND CABLES</v>
      </c>
      <c r="F1068" s="533" t="str">
        <f t="shared" si="628"/>
        <v>EL</v>
      </c>
      <c r="G1068" s="533" t="s">
        <v>2722</v>
      </c>
      <c r="H1068" s="533">
        <v>1067</v>
      </c>
      <c r="I1068" s="533" t="str">
        <f t="shared" ref="I1068:J1075" si="661">I1066</f>
        <v>260519 - CONDUCTORS AND CABLES</v>
      </c>
      <c r="J1068" s="533" t="str">
        <f t="shared" si="661"/>
        <v>260519 - CONDUCTORS AND CABLES</v>
      </c>
      <c r="K1068" s="106" t="s">
        <v>13</v>
      </c>
      <c r="L1068" s="106" t="s">
        <v>864</v>
      </c>
      <c r="M1068" s="138">
        <v>15</v>
      </c>
      <c r="N1068" s="498" t="s">
        <v>95</v>
      </c>
      <c r="O1068" s="815">
        <v>4.5</v>
      </c>
      <c r="P1068" s="748">
        <f t="shared" ref="P1068:P1075" si="662">O1068*M1068</f>
        <v>67.5</v>
      </c>
      <c r="Q1068" s="25">
        <f t="shared" ref="Q1068:Q1075" si="663">O1068</f>
        <v>4.5</v>
      </c>
      <c r="R1068" s="729">
        <f t="shared" ref="R1068:R1075" si="664">P1068</f>
        <v>67.5</v>
      </c>
      <c r="S1068" s="106"/>
      <c r="T1068" s="106"/>
      <c r="U1068" s="138"/>
      <c r="V1068" s="498"/>
      <c r="W1068" s="815"/>
      <c r="X1068" s="748"/>
    </row>
    <row r="1069" spans="1:24" ht="15.75">
      <c r="A1069" s="533" t="s">
        <v>2727</v>
      </c>
      <c r="B1069" s="533">
        <v>26</v>
      </c>
      <c r="C1069" s="533" t="s">
        <v>850</v>
      </c>
      <c r="D1069" s="572" t="s">
        <v>2271</v>
      </c>
      <c r="E1069" s="571" t="str">
        <f t="shared" si="656"/>
        <v xml:space="preserve"> CONDUCTORS AND CABLES</v>
      </c>
      <c r="F1069" s="533" t="str">
        <f t="shared" si="628"/>
        <v>EL</v>
      </c>
      <c r="G1069" s="533" t="s">
        <v>2722</v>
      </c>
      <c r="H1069" s="533">
        <v>1068</v>
      </c>
      <c r="I1069" s="533" t="str">
        <f t="shared" si="661"/>
        <v>Multi core, copper conductor, XLPE insulated, PVC sheathed feeder cables; unarmoured; 0.6/1 kV</v>
      </c>
      <c r="J1069" s="533" t="str">
        <f t="shared" si="661"/>
        <v>Multi core, copper conductor, XLPE insulated, PVC sheathed feeder cables; unarmoured; 0.6/1 kV</v>
      </c>
      <c r="K1069" s="106" t="s">
        <v>15</v>
      </c>
      <c r="L1069" s="106" t="s">
        <v>865</v>
      </c>
      <c r="M1069" s="138">
        <v>200</v>
      </c>
      <c r="N1069" s="499" t="s">
        <v>95</v>
      </c>
      <c r="O1069" s="815">
        <v>5.4</v>
      </c>
      <c r="P1069" s="748">
        <f t="shared" si="662"/>
        <v>1080</v>
      </c>
      <c r="Q1069" s="25">
        <f t="shared" si="663"/>
        <v>5.4</v>
      </c>
      <c r="R1069" s="729">
        <f t="shared" si="664"/>
        <v>1080</v>
      </c>
      <c r="S1069" s="106"/>
      <c r="T1069" s="106"/>
      <c r="U1069" s="138"/>
      <c r="V1069" s="499"/>
      <c r="W1069" s="815"/>
      <c r="X1069" s="748"/>
    </row>
    <row r="1070" spans="1:24" ht="15.75">
      <c r="A1070" s="533" t="s">
        <v>2727</v>
      </c>
      <c r="B1070" s="533">
        <v>26</v>
      </c>
      <c r="C1070" s="533" t="s">
        <v>850</v>
      </c>
      <c r="D1070" s="572" t="s">
        <v>2271</v>
      </c>
      <c r="E1070" s="571" t="str">
        <f t="shared" si="656"/>
        <v xml:space="preserve"> CONDUCTORS AND CABLES</v>
      </c>
      <c r="F1070" s="533" t="str">
        <f t="shared" si="628"/>
        <v>EL</v>
      </c>
      <c r="G1070" s="533" t="s">
        <v>2722</v>
      </c>
      <c r="H1070" s="533">
        <v>1069</v>
      </c>
      <c r="I1070" s="533" t="str">
        <f t="shared" si="661"/>
        <v>260519 - CONDUCTORS AND CABLES</v>
      </c>
      <c r="J1070" s="533" t="str">
        <f t="shared" si="661"/>
        <v>260519 - CONDUCTORS AND CABLES</v>
      </c>
      <c r="K1070" s="106" t="s">
        <v>17</v>
      </c>
      <c r="L1070" s="106" t="s">
        <v>866</v>
      </c>
      <c r="M1070" s="138">
        <v>200</v>
      </c>
      <c r="N1070" s="499" t="s">
        <v>95</v>
      </c>
      <c r="O1070" s="815">
        <v>7</v>
      </c>
      <c r="P1070" s="748">
        <f t="shared" si="662"/>
        <v>1400</v>
      </c>
      <c r="Q1070" s="25">
        <f t="shared" si="663"/>
        <v>7</v>
      </c>
      <c r="R1070" s="729">
        <f t="shared" si="664"/>
        <v>1400</v>
      </c>
      <c r="S1070" s="106"/>
      <c r="T1070" s="106"/>
      <c r="U1070" s="138"/>
      <c r="V1070" s="499"/>
      <c r="W1070" s="815"/>
      <c r="X1070" s="748"/>
    </row>
    <row r="1071" spans="1:24" ht="15.75">
      <c r="A1071" s="533" t="s">
        <v>2727</v>
      </c>
      <c r="B1071" s="533">
        <v>26</v>
      </c>
      <c r="C1071" s="533" t="s">
        <v>850</v>
      </c>
      <c r="D1071" s="572" t="s">
        <v>2271</v>
      </c>
      <c r="E1071" s="571" t="str">
        <f t="shared" si="656"/>
        <v xml:space="preserve"> CONDUCTORS AND CABLES</v>
      </c>
      <c r="F1071" s="533" t="str">
        <f t="shared" ref="F1071:F1134" si="665">VLOOKUP(D:D,trade,3,FALSE)</f>
        <v>EL</v>
      </c>
      <c r="G1071" s="533" t="s">
        <v>2722</v>
      </c>
      <c r="H1071" s="533">
        <v>1070</v>
      </c>
      <c r="I1071" s="533" t="str">
        <f t="shared" si="661"/>
        <v>Multi core, copper conductor, XLPE insulated, PVC sheathed feeder cables; unarmoured; 0.6/1 kV</v>
      </c>
      <c r="J1071" s="533" t="str">
        <f t="shared" si="661"/>
        <v>Multi core, copper conductor, XLPE insulated, PVC sheathed feeder cables; unarmoured; 0.6/1 kV</v>
      </c>
      <c r="K1071" s="106" t="s">
        <v>19</v>
      </c>
      <c r="L1071" s="106" t="s">
        <v>867</v>
      </c>
      <c r="M1071" s="138">
        <v>80</v>
      </c>
      <c r="N1071" s="499" t="s">
        <v>95</v>
      </c>
      <c r="O1071" s="815">
        <v>10.5</v>
      </c>
      <c r="P1071" s="748">
        <f t="shared" si="662"/>
        <v>840</v>
      </c>
      <c r="Q1071" s="25">
        <f t="shared" si="663"/>
        <v>10.5</v>
      </c>
      <c r="R1071" s="729">
        <f t="shared" si="664"/>
        <v>840</v>
      </c>
      <c r="S1071" s="106"/>
      <c r="T1071" s="106"/>
      <c r="U1071" s="138"/>
      <c r="V1071" s="499"/>
      <c r="W1071" s="815"/>
      <c r="X1071" s="748"/>
    </row>
    <row r="1072" spans="1:24" ht="15.75">
      <c r="A1072" s="533" t="s">
        <v>2727</v>
      </c>
      <c r="B1072" s="533">
        <v>26</v>
      </c>
      <c r="C1072" s="533" t="s">
        <v>850</v>
      </c>
      <c r="D1072" s="572" t="s">
        <v>2271</v>
      </c>
      <c r="E1072" s="571" t="str">
        <f t="shared" si="656"/>
        <v xml:space="preserve"> CONDUCTORS AND CABLES</v>
      </c>
      <c r="F1072" s="533" t="str">
        <f t="shared" si="665"/>
        <v>EL</v>
      </c>
      <c r="G1072" s="533" t="s">
        <v>2722</v>
      </c>
      <c r="H1072" s="533">
        <v>1071</v>
      </c>
      <c r="I1072" s="533" t="str">
        <f t="shared" si="661"/>
        <v>260519 - CONDUCTORS AND CABLES</v>
      </c>
      <c r="J1072" s="533" t="str">
        <f t="shared" si="661"/>
        <v>260519 - CONDUCTORS AND CABLES</v>
      </c>
      <c r="K1072" s="106" t="s">
        <v>20</v>
      </c>
      <c r="L1072" s="106" t="s">
        <v>868</v>
      </c>
      <c r="M1072" s="138">
        <v>100</v>
      </c>
      <c r="N1072" s="499" t="s">
        <v>95</v>
      </c>
      <c r="O1072" s="815">
        <v>20</v>
      </c>
      <c r="P1072" s="748">
        <f t="shared" si="662"/>
        <v>2000</v>
      </c>
      <c r="Q1072" s="25">
        <f t="shared" si="663"/>
        <v>20</v>
      </c>
      <c r="R1072" s="729">
        <f t="shared" si="664"/>
        <v>2000</v>
      </c>
      <c r="S1072" s="106"/>
      <c r="T1072" s="106"/>
      <c r="U1072" s="138"/>
      <c r="V1072" s="499"/>
      <c r="W1072" s="815"/>
      <c r="X1072" s="748"/>
    </row>
    <row r="1073" spans="1:24" ht="15.75">
      <c r="A1073" s="533" t="s">
        <v>2727</v>
      </c>
      <c r="B1073" s="533">
        <v>26</v>
      </c>
      <c r="C1073" s="533" t="s">
        <v>850</v>
      </c>
      <c r="D1073" s="572" t="s">
        <v>2271</v>
      </c>
      <c r="E1073" s="571" t="str">
        <f t="shared" si="656"/>
        <v xml:space="preserve"> CONDUCTORS AND CABLES</v>
      </c>
      <c r="F1073" s="533" t="str">
        <f t="shared" si="665"/>
        <v>EL</v>
      </c>
      <c r="G1073" s="533" t="s">
        <v>2722</v>
      </c>
      <c r="H1073" s="533">
        <v>1072</v>
      </c>
      <c r="I1073" s="533" t="str">
        <f t="shared" si="661"/>
        <v>Multi core, copper conductor, XLPE insulated, PVC sheathed feeder cables; unarmoured; 0.6/1 kV</v>
      </c>
      <c r="J1073" s="533" t="str">
        <f t="shared" si="661"/>
        <v>Multi core, copper conductor, XLPE insulated, PVC sheathed feeder cables; unarmoured; 0.6/1 kV</v>
      </c>
      <c r="K1073" s="106" t="s">
        <v>21</v>
      </c>
      <c r="L1073" s="106" t="s">
        <v>869</v>
      </c>
      <c r="M1073" s="138">
        <v>180</v>
      </c>
      <c r="N1073" s="499" t="s">
        <v>95</v>
      </c>
      <c r="O1073" s="815">
        <v>55</v>
      </c>
      <c r="P1073" s="748">
        <f t="shared" si="662"/>
        <v>9900</v>
      </c>
      <c r="Q1073" s="25">
        <f t="shared" si="663"/>
        <v>55</v>
      </c>
      <c r="R1073" s="729">
        <f t="shared" si="664"/>
        <v>9900</v>
      </c>
      <c r="S1073" s="106"/>
      <c r="T1073" s="106"/>
      <c r="U1073" s="138"/>
      <c r="V1073" s="499"/>
      <c r="W1073" s="815"/>
      <c r="X1073" s="748"/>
    </row>
    <row r="1074" spans="1:24" ht="15.75">
      <c r="A1074" s="533" t="s">
        <v>2727</v>
      </c>
      <c r="B1074" s="533">
        <v>26</v>
      </c>
      <c r="C1074" s="533" t="s">
        <v>850</v>
      </c>
      <c r="D1074" s="572" t="s">
        <v>2271</v>
      </c>
      <c r="E1074" s="571" t="str">
        <f t="shared" si="656"/>
        <v xml:space="preserve"> CONDUCTORS AND CABLES</v>
      </c>
      <c r="F1074" s="533" t="str">
        <f t="shared" si="665"/>
        <v>EL</v>
      </c>
      <c r="G1074" s="533" t="s">
        <v>2722</v>
      </c>
      <c r="H1074" s="533">
        <v>1073</v>
      </c>
      <c r="I1074" s="533" t="str">
        <f t="shared" si="661"/>
        <v>260519 - CONDUCTORS AND CABLES</v>
      </c>
      <c r="J1074" s="533" t="str">
        <f t="shared" si="661"/>
        <v>260519 - CONDUCTORS AND CABLES</v>
      </c>
      <c r="K1074" s="106" t="s">
        <v>45</v>
      </c>
      <c r="L1074" s="106" t="s">
        <v>870</v>
      </c>
      <c r="M1074" s="138">
        <v>340</v>
      </c>
      <c r="N1074" s="499" t="s">
        <v>95</v>
      </c>
      <c r="O1074" s="815">
        <v>90</v>
      </c>
      <c r="P1074" s="748">
        <f t="shared" si="662"/>
        <v>30600</v>
      </c>
      <c r="Q1074" s="25">
        <f t="shared" si="663"/>
        <v>90</v>
      </c>
      <c r="R1074" s="729">
        <f t="shared" si="664"/>
        <v>30600</v>
      </c>
      <c r="S1074" s="106"/>
      <c r="T1074" s="106"/>
      <c r="U1074" s="138"/>
      <c r="V1074" s="499"/>
      <c r="W1074" s="815"/>
      <c r="X1074" s="748"/>
    </row>
    <row r="1075" spans="1:24" ht="16.5" thickBot="1">
      <c r="A1075" s="533" t="s">
        <v>2727</v>
      </c>
      <c r="B1075" s="533">
        <v>26</v>
      </c>
      <c r="C1075" s="533" t="s">
        <v>850</v>
      </c>
      <c r="D1075" s="572" t="s">
        <v>2271</v>
      </c>
      <c r="E1075" s="571" t="str">
        <f t="shared" si="656"/>
        <v xml:space="preserve"> CONDUCTORS AND CABLES</v>
      </c>
      <c r="F1075" s="533" t="str">
        <f t="shared" si="665"/>
        <v>EL</v>
      </c>
      <c r="G1075" s="533" t="s">
        <v>2722</v>
      </c>
      <c r="H1075" s="533">
        <v>1074</v>
      </c>
      <c r="I1075" s="533" t="str">
        <f t="shared" si="661"/>
        <v>Multi core, copper conductor, XLPE insulated, PVC sheathed feeder cables; unarmoured; 0.6/1 kV</v>
      </c>
      <c r="J1075" s="533" t="str">
        <f t="shared" si="661"/>
        <v>Multi core, copper conductor, XLPE insulated, PVC sheathed feeder cables; unarmoured; 0.6/1 kV</v>
      </c>
      <c r="K1075" s="106" t="s">
        <v>48</v>
      </c>
      <c r="L1075" s="106" t="s">
        <v>871</v>
      </c>
      <c r="M1075" s="138">
        <v>115</v>
      </c>
      <c r="N1075" s="500" t="s">
        <v>95</v>
      </c>
      <c r="O1075" s="815">
        <v>100</v>
      </c>
      <c r="P1075" s="748">
        <f t="shared" si="662"/>
        <v>11500</v>
      </c>
      <c r="Q1075" s="25">
        <f t="shared" si="663"/>
        <v>100</v>
      </c>
      <c r="R1075" s="729">
        <f t="shared" si="664"/>
        <v>11500</v>
      </c>
      <c r="S1075" s="106"/>
      <c r="T1075" s="106"/>
      <c r="U1075" s="138"/>
      <c r="V1075" s="500"/>
      <c r="W1075" s="815"/>
      <c r="X1075" s="748"/>
    </row>
    <row r="1076" spans="1:24" ht="15.75">
      <c r="A1076" s="533" t="s">
        <v>2727</v>
      </c>
      <c r="B1076" s="533">
        <v>26</v>
      </c>
      <c r="C1076" s="533" t="s">
        <v>850</v>
      </c>
      <c r="D1076" s="572" t="s">
        <v>2271</v>
      </c>
      <c r="E1076" s="571" t="str">
        <f t="shared" si="656"/>
        <v xml:space="preserve"> CONDUCTORS AND CABLES</v>
      </c>
      <c r="F1076" s="533" t="str">
        <f t="shared" si="665"/>
        <v>EL</v>
      </c>
      <c r="G1076" s="533" t="s">
        <v>2725</v>
      </c>
      <c r="H1076" s="533">
        <v>1075</v>
      </c>
      <c r="I1076" s="533" t="str">
        <f>L1076</f>
        <v>FP 400 Fire resistant armoured cables</v>
      </c>
      <c r="J1076" s="533" t="str">
        <f>L1076</f>
        <v>FP 400 Fire resistant armoured cables</v>
      </c>
      <c r="K1076" s="106"/>
      <c r="L1076" s="106" t="s">
        <v>872</v>
      </c>
      <c r="M1076" s="139"/>
      <c r="N1076" s="155"/>
      <c r="O1076" s="815"/>
      <c r="P1076" s="849"/>
      <c r="Q1076" s="143"/>
      <c r="S1076" s="106"/>
      <c r="T1076" s="106"/>
      <c r="U1076" s="139"/>
      <c r="V1076" s="155"/>
      <c r="W1076" s="815"/>
      <c r="X1076" s="849"/>
    </row>
    <row r="1077" spans="1:24" ht="15.75">
      <c r="A1077" s="533" t="s">
        <v>2727</v>
      </c>
      <c r="B1077" s="533">
        <v>26</v>
      </c>
      <c r="C1077" s="533" t="s">
        <v>850</v>
      </c>
      <c r="D1077" s="572" t="s">
        <v>2271</v>
      </c>
      <c r="E1077" s="571" t="str">
        <f t="shared" si="656"/>
        <v xml:space="preserve"> CONDUCTORS AND CABLES</v>
      </c>
      <c r="F1077" s="533" t="str">
        <f t="shared" si="665"/>
        <v>EL</v>
      </c>
      <c r="G1077" s="533" t="s">
        <v>2722</v>
      </c>
      <c r="H1077" s="533">
        <v>1076</v>
      </c>
      <c r="I1077" s="533" t="str">
        <f>I1075</f>
        <v>Multi core, copper conductor, XLPE insulated, PVC sheathed feeder cables; unarmoured; 0.6/1 kV</v>
      </c>
      <c r="J1077" s="533" t="str">
        <f>J1075</f>
        <v>Multi core, copper conductor, XLPE insulated, PVC sheathed feeder cables; unarmoured; 0.6/1 kV</v>
      </c>
      <c r="K1077" s="106" t="s">
        <v>50</v>
      </c>
      <c r="L1077" s="106" t="s">
        <v>873</v>
      </c>
      <c r="M1077" s="138">
        <v>25</v>
      </c>
      <c r="N1077" s="155" t="s">
        <v>95</v>
      </c>
      <c r="O1077" s="815">
        <v>40</v>
      </c>
      <c r="P1077" s="748">
        <f>O1077*M1077</f>
        <v>1000</v>
      </c>
      <c r="Q1077" s="25">
        <f>O1077</f>
        <v>40</v>
      </c>
      <c r="R1077" s="729">
        <f>P1077</f>
        <v>1000</v>
      </c>
      <c r="S1077" s="106"/>
      <c r="T1077" s="106"/>
      <c r="U1077" s="138"/>
      <c r="V1077" s="155"/>
      <c r="W1077" s="815"/>
      <c r="X1077" s="748"/>
    </row>
    <row r="1078" spans="1:24" ht="15.75">
      <c r="A1078" s="533" t="s">
        <v>2727</v>
      </c>
      <c r="B1078" s="533">
        <v>26</v>
      </c>
      <c r="C1078" s="533" t="s">
        <v>850</v>
      </c>
      <c r="D1078" s="572" t="s">
        <v>2273</v>
      </c>
      <c r="E1078" s="571" t="s">
        <v>1279</v>
      </c>
      <c r="F1078" s="533" t="str">
        <f t="shared" si="665"/>
        <v>EL</v>
      </c>
      <c r="G1078" s="533" t="s">
        <v>2725</v>
      </c>
      <c r="H1078" s="533">
        <v>1077</v>
      </c>
      <c r="I1078" s="533" t="str">
        <f t="shared" ref="I1078:I1079" si="666">L1078</f>
        <v>260526 - GROUNDING AND BONDING FOR ELECTRICAL SYSTEMS</v>
      </c>
      <c r="J1078" s="533" t="str">
        <f t="shared" ref="J1078:J1079" si="667">L1078</f>
        <v>260526 - GROUNDING AND BONDING FOR ELECTRICAL SYSTEMS</v>
      </c>
      <c r="K1078" s="106"/>
      <c r="L1078" s="106" t="s">
        <v>874</v>
      </c>
      <c r="M1078" s="139"/>
      <c r="N1078" s="155"/>
      <c r="O1078" s="815"/>
      <c r="P1078" s="813"/>
      <c r="Q1078" s="143"/>
      <c r="S1078" s="106"/>
      <c r="T1078" s="106"/>
      <c r="U1078" s="139"/>
      <c r="V1078" s="155"/>
      <c r="W1078" s="815"/>
      <c r="X1078" s="813"/>
    </row>
    <row r="1079" spans="1:24" ht="15.75">
      <c r="A1079" s="533" t="s">
        <v>2727</v>
      </c>
      <c r="B1079" s="533">
        <v>26</v>
      </c>
      <c r="C1079" s="533" t="s">
        <v>850</v>
      </c>
      <c r="D1079" s="572" t="s">
        <v>2273</v>
      </c>
      <c r="E1079" s="571" t="str">
        <f t="shared" ref="E1079:E1083" si="668">E1078</f>
        <v xml:space="preserve"> GROUNDING AND BONDING FOR ELECTRICAL SYSTEMS</v>
      </c>
      <c r="F1079" s="533" t="str">
        <f t="shared" si="665"/>
        <v>EL</v>
      </c>
      <c r="G1079" s="533" t="s">
        <v>2725</v>
      </c>
      <c r="H1079" s="533">
        <v>1078</v>
      </c>
      <c r="I1079" s="533" t="str">
        <f t="shared" si="666"/>
        <v>Type TN-S complete, for</v>
      </c>
      <c r="J1079" s="533" t="str">
        <f t="shared" si="667"/>
        <v>Type TN-S complete, for</v>
      </c>
      <c r="K1079" s="106"/>
      <c r="L1079" s="106" t="s">
        <v>875</v>
      </c>
      <c r="M1079" s="139"/>
      <c r="N1079" s="155"/>
      <c r="O1079" s="815"/>
      <c r="P1079" s="813"/>
      <c r="Q1079" s="143"/>
      <c r="S1079" s="106"/>
      <c r="T1079" s="106"/>
      <c r="U1079" s="139"/>
      <c r="V1079" s="155"/>
      <c r="W1079" s="815"/>
      <c r="X1079" s="813"/>
    </row>
    <row r="1080" spans="1:24" ht="15.75">
      <c r="A1080" s="533" t="s">
        <v>2727</v>
      </c>
      <c r="B1080" s="533">
        <v>26</v>
      </c>
      <c r="C1080" s="533" t="s">
        <v>850</v>
      </c>
      <c r="D1080" s="572" t="s">
        <v>2273</v>
      </c>
      <c r="E1080" s="571" t="str">
        <f t="shared" si="668"/>
        <v xml:space="preserve"> GROUNDING AND BONDING FOR ELECTRICAL SYSTEMS</v>
      </c>
      <c r="F1080" s="533" t="str">
        <f t="shared" si="665"/>
        <v>EL</v>
      </c>
      <c r="G1080" s="533" t="s">
        <v>2722</v>
      </c>
      <c r="H1080" s="533">
        <v>1079</v>
      </c>
      <c r="I1080" s="533" t="str">
        <f t="shared" ref="I1080:J1083" si="669">I1078</f>
        <v>260526 - GROUNDING AND BONDING FOR ELECTRICAL SYSTEMS</v>
      </c>
      <c r="J1080" s="533" t="str">
        <f t="shared" si="669"/>
        <v>260526 - GROUNDING AND BONDING FOR ELECTRICAL SYSTEMS</v>
      </c>
      <c r="K1080" s="106" t="s">
        <v>76</v>
      </c>
      <c r="L1080" s="106" t="s">
        <v>876</v>
      </c>
      <c r="M1080" s="138">
        <v>1</v>
      </c>
      <c r="N1080" s="155" t="s">
        <v>2</v>
      </c>
      <c r="O1080" s="815">
        <v>750</v>
      </c>
      <c r="P1080" s="748">
        <f t="shared" ref="P1080:P1083" si="670">O1080*M1080</f>
        <v>750</v>
      </c>
      <c r="Q1080" s="25">
        <f t="shared" ref="Q1080:Q1083" si="671">O1080</f>
        <v>750</v>
      </c>
      <c r="R1080" s="729">
        <f t="shared" ref="R1080:R1083" si="672">P1080</f>
        <v>750</v>
      </c>
      <c r="S1080" s="106"/>
      <c r="T1080" s="106"/>
      <c r="U1080" s="138"/>
      <c r="V1080" s="155"/>
      <c r="W1080" s="815"/>
      <c r="X1080" s="748"/>
    </row>
    <row r="1081" spans="1:24" ht="15.75">
      <c r="A1081" s="533" t="s">
        <v>2727</v>
      </c>
      <c r="B1081" s="533">
        <v>26</v>
      </c>
      <c r="C1081" s="533" t="s">
        <v>850</v>
      </c>
      <c r="D1081" s="572" t="s">
        <v>2273</v>
      </c>
      <c r="E1081" s="571" t="str">
        <f t="shared" si="668"/>
        <v xml:space="preserve"> GROUNDING AND BONDING FOR ELECTRICAL SYSTEMS</v>
      </c>
      <c r="F1081" s="533" t="str">
        <f t="shared" si="665"/>
        <v>EL</v>
      </c>
      <c r="G1081" s="533" t="s">
        <v>2722</v>
      </c>
      <c r="H1081" s="533">
        <v>1080</v>
      </c>
      <c r="I1081" s="533" t="str">
        <f t="shared" si="669"/>
        <v>Type TN-S complete, for</v>
      </c>
      <c r="J1081" s="533" t="str">
        <f t="shared" si="669"/>
        <v>Type TN-S complete, for</v>
      </c>
      <c r="K1081" s="106" t="s">
        <v>77</v>
      </c>
      <c r="L1081" s="106" t="s">
        <v>877</v>
      </c>
      <c r="M1081" s="138">
        <v>1</v>
      </c>
      <c r="N1081" s="155" t="s">
        <v>2</v>
      </c>
      <c r="O1081" s="815">
        <v>750</v>
      </c>
      <c r="P1081" s="748">
        <f t="shared" si="670"/>
        <v>750</v>
      </c>
      <c r="Q1081" s="25">
        <f t="shared" si="671"/>
        <v>750</v>
      </c>
      <c r="R1081" s="729">
        <f t="shared" si="672"/>
        <v>750</v>
      </c>
      <c r="S1081" s="106"/>
      <c r="T1081" s="106"/>
      <c r="U1081" s="138"/>
      <c r="V1081" s="155"/>
      <c r="W1081" s="815"/>
      <c r="X1081" s="748"/>
    </row>
    <row r="1082" spans="1:24" ht="15.75">
      <c r="A1082" s="533" t="s">
        <v>2727</v>
      </c>
      <c r="B1082" s="533">
        <v>26</v>
      </c>
      <c r="C1082" s="533" t="s">
        <v>850</v>
      </c>
      <c r="D1082" s="572" t="s">
        <v>2273</v>
      </c>
      <c r="E1082" s="571" t="str">
        <f t="shared" si="668"/>
        <v xml:space="preserve"> GROUNDING AND BONDING FOR ELECTRICAL SYSTEMS</v>
      </c>
      <c r="F1082" s="533" t="str">
        <f t="shared" si="665"/>
        <v>EL</v>
      </c>
      <c r="G1082" s="533" t="s">
        <v>2722</v>
      </c>
      <c r="H1082" s="533">
        <v>1081</v>
      </c>
      <c r="I1082" s="533" t="str">
        <f t="shared" si="669"/>
        <v>260526 - GROUNDING AND BONDING FOR ELECTRICAL SYSTEMS</v>
      </c>
      <c r="J1082" s="533" t="str">
        <f t="shared" si="669"/>
        <v>260526 - GROUNDING AND BONDING FOR ELECTRICAL SYSTEMS</v>
      </c>
      <c r="K1082" s="106" t="s">
        <v>78</v>
      </c>
      <c r="L1082" s="106" t="s">
        <v>878</v>
      </c>
      <c r="M1082" s="106">
        <v>1</v>
      </c>
      <c r="N1082" s="155" t="s">
        <v>2</v>
      </c>
      <c r="O1082" s="815">
        <v>750</v>
      </c>
      <c r="P1082" s="748">
        <f t="shared" si="670"/>
        <v>750</v>
      </c>
      <c r="Q1082" s="25">
        <f t="shared" si="671"/>
        <v>750</v>
      </c>
      <c r="R1082" s="729">
        <f t="shared" si="672"/>
        <v>750</v>
      </c>
      <c r="S1082" s="106"/>
      <c r="T1082" s="106"/>
      <c r="U1082" s="106"/>
      <c r="V1082" s="155"/>
      <c r="W1082" s="815"/>
      <c r="X1082" s="748"/>
    </row>
    <row r="1083" spans="1:24" ht="15.75">
      <c r="A1083" s="533" t="s">
        <v>2727</v>
      </c>
      <c r="B1083" s="533">
        <v>26</v>
      </c>
      <c r="C1083" s="533" t="s">
        <v>850</v>
      </c>
      <c r="D1083" s="572" t="s">
        <v>2273</v>
      </c>
      <c r="E1083" s="571" t="str">
        <f t="shared" si="668"/>
        <v xml:space="preserve"> GROUNDING AND BONDING FOR ELECTRICAL SYSTEMS</v>
      </c>
      <c r="F1083" s="533" t="str">
        <f t="shared" si="665"/>
        <v>EL</v>
      </c>
      <c r="G1083" s="533" t="s">
        <v>2722</v>
      </c>
      <c r="H1083" s="533">
        <v>1082</v>
      </c>
      <c r="I1083" s="533" t="str">
        <f t="shared" si="669"/>
        <v>Type TN-S complete, for</v>
      </c>
      <c r="J1083" s="533" t="str">
        <f t="shared" si="669"/>
        <v>Type TN-S complete, for</v>
      </c>
      <c r="K1083" s="106" t="s">
        <v>302</v>
      </c>
      <c r="L1083" s="106" t="s">
        <v>879</v>
      </c>
      <c r="M1083" s="138">
        <v>1</v>
      </c>
      <c r="N1083" s="155" t="s">
        <v>2</v>
      </c>
      <c r="O1083" s="815">
        <v>750</v>
      </c>
      <c r="P1083" s="748">
        <f t="shared" si="670"/>
        <v>750</v>
      </c>
      <c r="Q1083" s="25">
        <f t="shared" si="671"/>
        <v>750</v>
      </c>
      <c r="R1083" s="729">
        <f t="shared" si="672"/>
        <v>750</v>
      </c>
      <c r="S1083" s="106"/>
      <c r="T1083" s="106"/>
      <c r="U1083" s="138"/>
      <c r="V1083" s="155"/>
      <c r="W1083" s="815"/>
      <c r="X1083" s="748"/>
    </row>
    <row r="1084" spans="1:24" ht="16.5" thickBot="1">
      <c r="A1084" s="533" t="s">
        <v>2727</v>
      </c>
      <c r="B1084" s="533">
        <v>26</v>
      </c>
      <c r="C1084" s="533" t="s">
        <v>850</v>
      </c>
      <c r="D1084" s="572" t="s">
        <v>2277</v>
      </c>
      <c r="E1084" s="571" t="s">
        <v>1280</v>
      </c>
      <c r="F1084" s="533" t="str">
        <f t="shared" si="665"/>
        <v>EL</v>
      </c>
      <c r="G1084" s="533" t="s">
        <v>2725</v>
      </c>
      <c r="H1084" s="533">
        <v>1083</v>
      </c>
      <c r="I1084" s="533" t="str">
        <f>L1084</f>
        <v>260536 - CABLE TRAYS FOR ELECTRICAL SYSTEMS</v>
      </c>
      <c r="J1084" s="533" t="str">
        <f>L1084</f>
        <v>260536 - CABLE TRAYS FOR ELECTRICAL SYSTEMS</v>
      </c>
      <c r="K1084" s="106"/>
      <c r="L1084" s="106" t="s">
        <v>880</v>
      </c>
      <c r="M1084" s="139"/>
      <c r="N1084" s="155"/>
      <c r="O1084" s="813"/>
      <c r="P1084" s="813"/>
      <c r="Q1084" s="143"/>
      <c r="S1084" s="106"/>
      <c r="T1084" s="106"/>
      <c r="U1084" s="139"/>
      <c r="V1084" s="155"/>
      <c r="W1084" s="813"/>
      <c r="X1084" s="813"/>
    </row>
    <row r="1085" spans="1:24" ht="15.75">
      <c r="A1085" s="533" t="s">
        <v>2727</v>
      </c>
      <c r="B1085" s="533">
        <v>26</v>
      </c>
      <c r="C1085" s="533" t="s">
        <v>850</v>
      </c>
      <c r="D1085" s="572" t="s">
        <v>2277</v>
      </c>
      <c r="E1085" s="571" t="str">
        <f t="shared" ref="E1085:E1087" si="673">E1084</f>
        <v xml:space="preserve"> CABLE TRAYS FOR ELECTRICAL SYSTEMS</v>
      </c>
      <c r="F1085" s="533" t="str">
        <f t="shared" si="665"/>
        <v>EL</v>
      </c>
      <c r="G1085" s="533" t="s">
        <v>2722</v>
      </c>
      <c r="H1085" s="533">
        <v>1084</v>
      </c>
      <c r="I1085" s="533" t="str">
        <f t="shared" ref="I1085:J1087" si="674">I1083</f>
        <v>Type TN-S complete, for</v>
      </c>
      <c r="J1085" s="533" t="str">
        <f t="shared" si="674"/>
        <v>Type TN-S complete, for</v>
      </c>
      <c r="K1085" s="106" t="s">
        <v>13</v>
      </c>
      <c r="L1085" s="106" t="s">
        <v>881</v>
      </c>
      <c r="M1085" s="138">
        <v>40</v>
      </c>
      <c r="N1085" s="498" t="s">
        <v>95</v>
      </c>
      <c r="O1085" s="815">
        <v>22</v>
      </c>
      <c r="P1085" s="748">
        <f t="shared" ref="P1085:P1087" si="675">O1085*M1085</f>
        <v>880</v>
      </c>
      <c r="Q1085" s="25">
        <f t="shared" ref="Q1085:Q1087" si="676">O1085</f>
        <v>22</v>
      </c>
      <c r="R1085" s="729">
        <f t="shared" ref="R1085:R1087" si="677">P1085</f>
        <v>880</v>
      </c>
      <c r="S1085" s="106"/>
      <c r="T1085" s="106"/>
      <c r="U1085" s="138"/>
      <c r="V1085" s="498"/>
      <c r="W1085" s="815"/>
      <c r="X1085" s="748"/>
    </row>
    <row r="1086" spans="1:24" ht="15.75">
      <c r="A1086" s="533" t="s">
        <v>2727</v>
      </c>
      <c r="B1086" s="533">
        <v>26</v>
      </c>
      <c r="C1086" s="533" t="s">
        <v>850</v>
      </c>
      <c r="D1086" s="572" t="s">
        <v>2277</v>
      </c>
      <c r="E1086" s="571" t="str">
        <f t="shared" si="673"/>
        <v xml:space="preserve"> CABLE TRAYS FOR ELECTRICAL SYSTEMS</v>
      </c>
      <c r="F1086" s="533" t="str">
        <f t="shared" si="665"/>
        <v>EL</v>
      </c>
      <c r="G1086" s="533" t="s">
        <v>2722</v>
      </c>
      <c r="H1086" s="533">
        <v>1085</v>
      </c>
      <c r="I1086" s="533" t="str">
        <f t="shared" si="674"/>
        <v>260536 - CABLE TRAYS FOR ELECTRICAL SYSTEMS</v>
      </c>
      <c r="J1086" s="533" t="str">
        <f t="shared" si="674"/>
        <v>260536 - CABLE TRAYS FOR ELECTRICAL SYSTEMS</v>
      </c>
      <c r="K1086" s="106" t="s">
        <v>15</v>
      </c>
      <c r="L1086" s="106" t="s">
        <v>882</v>
      </c>
      <c r="M1086" s="138">
        <v>50</v>
      </c>
      <c r="N1086" s="499" t="s">
        <v>95</v>
      </c>
      <c r="O1086" s="815">
        <v>15</v>
      </c>
      <c r="P1086" s="748">
        <f t="shared" si="675"/>
        <v>750</v>
      </c>
      <c r="Q1086" s="25">
        <f t="shared" si="676"/>
        <v>15</v>
      </c>
      <c r="R1086" s="729">
        <f t="shared" si="677"/>
        <v>750</v>
      </c>
      <c r="S1086" s="106"/>
      <c r="T1086" s="106"/>
      <c r="U1086" s="138"/>
      <c r="V1086" s="499"/>
      <c r="W1086" s="815"/>
      <c r="X1086" s="748"/>
    </row>
    <row r="1087" spans="1:24" ht="16.5" thickBot="1">
      <c r="A1087" s="533" t="s">
        <v>2727</v>
      </c>
      <c r="B1087" s="533">
        <v>26</v>
      </c>
      <c r="C1087" s="533" t="s">
        <v>850</v>
      </c>
      <c r="D1087" s="572" t="s">
        <v>2277</v>
      </c>
      <c r="E1087" s="571" t="str">
        <f t="shared" si="673"/>
        <v xml:space="preserve"> CABLE TRAYS FOR ELECTRICAL SYSTEMS</v>
      </c>
      <c r="F1087" s="533" t="str">
        <f t="shared" si="665"/>
        <v>EL</v>
      </c>
      <c r="G1087" s="533" t="s">
        <v>2722</v>
      </c>
      <c r="H1087" s="533">
        <v>1086</v>
      </c>
      <c r="I1087" s="533" t="str">
        <f t="shared" si="674"/>
        <v>Type TN-S complete, for</v>
      </c>
      <c r="J1087" s="533" t="str">
        <f t="shared" si="674"/>
        <v>Type TN-S complete, for</v>
      </c>
      <c r="K1087" s="106" t="s">
        <v>17</v>
      </c>
      <c r="L1087" s="106" t="s">
        <v>883</v>
      </c>
      <c r="M1087" s="138">
        <v>30</v>
      </c>
      <c r="N1087" s="500" t="s">
        <v>95</v>
      </c>
      <c r="O1087" s="815">
        <v>19</v>
      </c>
      <c r="P1087" s="748">
        <f t="shared" si="675"/>
        <v>570</v>
      </c>
      <c r="Q1087" s="25">
        <f t="shared" si="676"/>
        <v>19</v>
      </c>
      <c r="R1087" s="729">
        <f t="shared" si="677"/>
        <v>570</v>
      </c>
      <c r="S1087" s="106"/>
      <c r="T1087" s="106"/>
      <c r="U1087" s="138"/>
      <c r="V1087" s="500"/>
      <c r="W1087" s="815"/>
      <c r="X1087" s="748"/>
    </row>
    <row r="1088" spans="1:24" ht="15.75">
      <c r="A1088" s="533" t="s">
        <v>2727</v>
      </c>
      <c r="B1088" s="533">
        <v>26</v>
      </c>
      <c r="C1088" s="533" t="s">
        <v>850</v>
      </c>
      <c r="D1088" s="572" t="s">
        <v>2281</v>
      </c>
      <c r="E1088" s="571" t="s">
        <v>1281</v>
      </c>
      <c r="F1088" s="533" t="str">
        <f t="shared" si="665"/>
        <v>EL</v>
      </c>
      <c r="G1088" s="533" t="s">
        <v>2725</v>
      </c>
      <c r="H1088" s="533">
        <v>1087</v>
      </c>
      <c r="I1088" s="533" t="str">
        <f t="shared" ref="I1088:I1089" si="678">L1088</f>
        <v>260543 - UNDERGROUND DUCTS AND RACEWAYS FOR ELECTRICAL SYSTEMS</v>
      </c>
      <c r="J1088" s="533" t="str">
        <f t="shared" ref="J1088:J1089" si="679">L1088</f>
        <v>260543 - UNDERGROUND DUCTS AND RACEWAYS FOR ELECTRICAL SYSTEMS</v>
      </c>
      <c r="K1088" s="106"/>
      <c r="L1088" s="106" t="s">
        <v>884</v>
      </c>
      <c r="M1088" s="139"/>
      <c r="N1088" s="155"/>
      <c r="O1088" s="815"/>
      <c r="P1088" s="813"/>
      <c r="Q1088" s="143"/>
      <c r="S1088" s="106"/>
      <c r="T1088" s="106"/>
      <c r="U1088" s="139"/>
      <c r="V1088" s="155"/>
      <c r="W1088" s="815"/>
      <c r="X1088" s="813"/>
    </row>
    <row r="1089" spans="1:24" ht="15.75">
      <c r="A1089" s="533" t="s">
        <v>2727</v>
      </c>
      <c r="B1089" s="533">
        <v>26</v>
      </c>
      <c r="C1089" s="533" t="s">
        <v>850</v>
      </c>
      <c r="D1089" s="572" t="s">
        <v>2281</v>
      </c>
      <c r="E1089" s="571" t="str">
        <f t="shared" ref="E1089:E1095" si="680">E1088</f>
        <v xml:space="preserve"> UNDERGROUND DUCTS AND RACEWAYS FOR ELECTRICAL SYSTEMS</v>
      </c>
      <c r="F1089" s="533" t="str">
        <f t="shared" si="665"/>
        <v>EL</v>
      </c>
      <c r="G1089" s="533" t="s">
        <v>2725</v>
      </c>
      <c r="H1089" s="533">
        <v>1088</v>
      </c>
      <c r="I1089" s="533" t="str">
        <f t="shared" si="678"/>
        <v>Underground cable duct assemblies encased in concrete</v>
      </c>
      <c r="J1089" s="533" t="str">
        <f t="shared" si="679"/>
        <v>Underground cable duct assemblies encased in concrete</v>
      </c>
      <c r="K1089" s="106"/>
      <c r="L1089" s="106" t="s">
        <v>885</v>
      </c>
      <c r="M1089" s="139"/>
      <c r="N1089" s="155"/>
      <c r="O1089" s="815"/>
      <c r="P1089" s="813"/>
      <c r="Q1089" s="143"/>
      <c r="S1089" s="106"/>
      <c r="T1089" s="106"/>
      <c r="U1089" s="139"/>
      <c r="V1089" s="155"/>
      <c r="W1089" s="815"/>
      <c r="X1089" s="813"/>
    </row>
    <row r="1090" spans="1:24" ht="15.75">
      <c r="A1090" s="533" t="s">
        <v>2727</v>
      </c>
      <c r="B1090" s="533">
        <v>26</v>
      </c>
      <c r="C1090" s="533" t="s">
        <v>850</v>
      </c>
      <c r="D1090" s="572" t="s">
        <v>2281</v>
      </c>
      <c r="E1090" s="571" t="str">
        <f t="shared" si="680"/>
        <v xml:space="preserve"> UNDERGROUND DUCTS AND RACEWAYS FOR ELECTRICAL SYSTEMS</v>
      </c>
      <c r="F1090" s="533" t="str">
        <f t="shared" si="665"/>
        <v>EL</v>
      </c>
      <c r="G1090" s="533" t="s">
        <v>2722</v>
      </c>
      <c r="H1090" s="533">
        <v>1089</v>
      </c>
      <c r="I1090" s="533" t="str">
        <f t="shared" ref="I1090:J1091" si="681">I1088</f>
        <v>260543 - UNDERGROUND DUCTS AND RACEWAYS FOR ELECTRICAL SYSTEMS</v>
      </c>
      <c r="J1090" s="533" t="str">
        <f t="shared" si="681"/>
        <v>260543 - UNDERGROUND DUCTS AND RACEWAYS FOR ELECTRICAL SYSTEMS</v>
      </c>
      <c r="K1090" s="106" t="s">
        <v>19</v>
      </c>
      <c r="L1090" s="106" t="s">
        <v>2731</v>
      </c>
      <c r="M1090" s="138">
        <v>12</v>
      </c>
      <c r="N1090" s="302" t="s">
        <v>95</v>
      </c>
      <c r="O1090" s="815">
        <v>115</v>
      </c>
      <c r="P1090" s="748">
        <f t="shared" ref="P1090:P1091" si="682">O1090*M1090</f>
        <v>1380</v>
      </c>
      <c r="Q1090" s="25">
        <f t="shared" ref="Q1090:Q1091" si="683">O1090</f>
        <v>115</v>
      </c>
      <c r="R1090" s="729">
        <f t="shared" ref="R1090:R1091" si="684">P1090</f>
        <v>1380</v>
      </c>
      <c r="S1090" s="106"/>
      <c r="T1090" s="106"/>
      <c r="U1090" s="138"/>
      <c r="V1090" s="302"/>
      <c r="W1090" s="815"/>
      <c r="X1090" s="748"/>
    </row>
    <row r="1091" spans="1:24" ht="15.75">
      <c r="A1091" s="533" t="s">
        <v>2727</v>
      </c>
      <c r="B1091" s="533">
        <v>26</v>
      </c>
      <c r="C1091" s="533" t="s">
        <v>850</v>
      </c>
      <c r="D1091" s="572" t="s">
        <v>2281</v>
      </c>
      <c r="E1091" s="571" t="str">
        <f t="shared" si="680"/>
        <v xml:space="preserve"> UNDERGROUND DUCTS AND RACEWAYS FOR ELECTRICAL SYSTEMS</v>
      </c>
      <c r="F1091" s="533" t="str">
        <f t="shared" si="665"/>
        <v>EL</v>
      </c>
      <c r="G1091" s="533" t="s">
        <v>2722</v>
      </c>
      <c r="H1091" s="533">
        <v>1090</v>
      </c>
      <c r="I1091" s="533" t="str">
        <f t="shared" si="681"/>
        <v>Underground cable duct assemblies encased in concrete</v>
      </c>
      <c r="J1091" s="533" t="str">
        <f t="shared" si="681"/>
        <v>Underground cable duct assemblies encased in concrete</v>
      </c>
      <c r="K1091" s="106" t="s">
        <v>20</v>
      </c>
      <c r="L1091" s="106" t="s">
        <v>2732</v>
      </c>
      <c r="M1091" s="138">
        <v>50</v>
      </c>
      <c r="N1091" s="302" t="s">
        <v>95</v>
      </c>
      <c r="O1091" s="815">
        <v>65</v>
      </c>
      <c r="P1091" s="748">
        <f t="shared" si="682"/>
        <v>3250</v>
      </c>
      <c r="Q1091" s="25">
        <f t="shared" si="683"/>
        <v>65</v>
      </c>
      <c r="R1091" s="729">
        <f t="shared" si="684"/>
        <v>3250</v>
      </c>
      <c r="S1091" s="106"/>
      <c r="T1091" s="106"/>
      <c r="U1091" s="138"/>
      <c r="V1091" s="302"/>
      <c r="W1091" s="815"/>
      <c r="X1091" s="748"/>
    </row>
    <row r="1092" spans="1:24" ht="15.75">
      <c r="A1092" s="533" t="s">
        <v>2727</v>
      </c>
      <c r="B1092" s="533">
        <v>26</v>
      </c>
      <c r="C1092" s="533" t="s">
        <v>850</v>
      </c>
      <c r="D1092" s="572" t="s">
        <v>2281</v>
      </c>
      <c r="E1092" s="571" t="str">
        <f t="shared" si="680"/>
        <v xml:space="preserve"> UNDERGROUND DUCTS AND RACEWAYS FOR ELECTRICAL SYSTEMS</v>
      </c>
      <c r="F1092" s="533" t="str">
        <f t="shared" si="665"/>
        <v>EL</v>
      </c>
      <c r="G1092" s="533" t="s">
        <v>2725</v>
      </c>
      <c r="H1092" s="533">
        <v>1091</v>
      </c>
      <c r="I1092" s="533" t="str">
        <f>L1092</f>
        <v>Trenches for directly buried LV cables</v>
      </c>
      <c r="J1092" s="533" t="str">
        <f>L1092</f>
        <v>Trenches for directly buried LV cables</v>
      </c>
      <c r="K1092" s="106"/>
      <c r="L1092" s="106" t="s">
        <v>888</v>
      </c>
      <c r="M1092" s="139"/>
      <c r="N1092" s="302"/>
      <c r="O1092" s="815"/>
      <c r="P1092" s="813"/>
      <c r="Q1092" s="143"/>
      <c r="S1092" s="106"/>
      <c r="T1092" s="106"/>
      <c r="U1092" s="139"/>
      <c r="V1092" s="302"/>
      <c r="W1092" s="815"/>
      <c r="X1092" s="813"/>
    </row>
    <row r="1093" spans="1:24" ht="15.75">
      <c r="A1093" s="533" t="s">
        <v>2727</v>
      </c>
      <c r="B1093" s="533">
        <v>26</v>
      </c>
      <c r="C1093" s="533" t="s">
        <v>850</v>
      </c>
      <c r="D1093" s="572" t="s">
        <v>2281</v>
      </c>
      <c r="E1093" s="571" t="str">
        <f t="shared" si="680"/>
        <v xml:space="preserve"> UNDERGROUND DUCTS AND RACEWAYS FOR ELECTRICAL SYSTEMS</v>
      </c>
      <c r="F1093" s="533" t="str">
        <f t="shared" si="665"/>
        <v>EL</v>
      </c>
      <c r="G1093" s="533" t="s">
        <v>2722</v>
      </c>
      <c r="H1093" s="533">
        <v>1092</v>
      </c>
      <c r="I1093" s="533" t="str">
        <f>I1091</f>
        <v>Underground cable duct assemblies encased in concrete</v>
      </c>
      <c r="J1093" s="533" t="str">
        <f>J1091</f>
        <v>Underground cable duct assemblies encased in concrete</v>
      </c>
      <c r="K1093" s="106" t="s">
        <v>21</v>
      </c>
      <c r="L1093" s="106" t="s">
        <v>889</v>
      </c>
      <c r="M1093" s="138">
        <v>72</v>
      </c>
      <c r="N1093" s="302" t="s">
        <v>95</v>
      </c>
      <c r="O1093" s="815">
        <v>32</v>
      </c>
      <c r="P1093" s="748">
        <f>O1093*M1093</f>
        <v>2304</v>
      </c>
      <c r="Q1093" s="25">
        <f>O1093</f>
        <v>32</v>
      </c>
      <c r="R1093" s="729">
        <f>P1093</f>
        <v>2304</v>
      </c>
      <c r="S1093" s="106"/>
      <c r="T1093" s="106"/>
      <c r="U1093" s="138"/>
      <c r="V1093" s="302"/>
      <c r="W1093" s="815"/>
      <c r="X1093" s="748"/>
    </row>
    <row r="1094" spans="1:24" ht="15.75">
      <c r="A1094" s="533" t="s">
        <v>2727</v>
      </c>
      <c r="B1094" s="533">
        <v>26</v>
      </c>
      <c r="C1094" s="533" t="s">
        <v>850</v>
      </c>
      <c r="D1094" s="572" t="s">
        <v>2281</v>
      </c>
      <c r="E1094" s="571" t="str">
        <f t="shared" si="680"/>
        <v xml:space="preserve"> UNDERGROUND DUCTS AND RACEWAYS FOR ELECTRICAL SYSTEMS</v>
      </c>
      <c r="F1094" s="533" t="str">
        <f t="shared" si="665"/>
        <v>EL</v>
      </c>
      <c r="G1094" s="533" t="s">
        <v>2725</v>
      </c>
      <c r="H1094" s="533">
        <v>1093</v>
      </c>
      <c r="I1094" s="533" t="str">
        <f>L1094</f>
        <v>Manholes</v>
      </c>
      <c r="J1094" s="533" t="str">
        <f>L1094</f>
        <v>Manholes</v>
      </c>
      <c r="K1094" s="106"/>
      <c r="L1094" s="106" t="s">
        <v>890</v>
      </c>
      <c r="M1094" s="139"/>
      <c r="N1094" s="155"/>
      <c r="O1094" s="815"/>
      <c r="P1094" s="813"/>
      <c r="Q1094" s="143"/>
      <c r="S1094" s="106"/>
      <c r="T1094" s="106"/>
      <c r="U1094" s="139"/>
      <c r="V1094" s="155"/>
      <c r="W1094" s="815"/>
      <c r="X1094" s="813"/>
    </row>
    <row r="1095" spans="1:24" ht="15.75">
      <c r="A1095" s="533" t="s">
        <v>2727</v>
      </c>
      <c r="B1095" s="533">
        <v>26</v>
      </c>
      <c r="C1095" s="533" t="s">
        <v>850</v>
      </c>
      <c r="D1095" s="572" t="s">
        <v>2281</v>
      </c>
      <c r="E1095" s="571" t="str">
        <f t="shared" si="680"/>
        <v xml:space="preserve"> UNDERGROUND DUCTS AND RACEWAYS FOR ELECTRICAL SYSTEMS</v>
      </c>
      <c r="F1095" s="533" t="str">
        <f t="shared" si="665"/>
        <v>EL</v>
      </c>
      <c r="G1095" s="533" t="s">
        <v>2722</v>
      </c>
      <c r="H1095" s="533">
        <v>1094</v>
      </c>
      <c r="I1095" s="533" t="str">
        <f>I1093</f>
        <v>Underground cable duct assemblies encased in concrete</v>
      </c>
      <c r="J1095" s="533" t="str">
        <f>J1093</f>
        <v>Underground cable duct assemblies encased in concrete</v>
      </c>
      <c r="K1095" s="106" t="s">
        <v>45</v>
      </c>
      <c r="L1095" s="106" t="s">
        <v>891</v>
      </c>
      <c r="M1095" s="138">
        <v>8</v>
      </c>
      <c r="N1095" s="155" t="s">
        <v>39</v>
      </c>
      <c r="O1095" s="815">
        <v>600</v>
      </c>
      <c r="P1095" s="748">
        <f>O1095*M1095</f>
        <v>4800</v>
      </c>
      <c r="Q1095" s="25">
        <f>O1095</f>
        <v>600</v>
      </c>
      <c r="R1095" s="729">
        <f>P1095</f>
        <v>4800</v>
      </c>
      <c r="S1095" s="106"/>
      <c r="T1095" s="106"/>
      <c r="U1095" s="138"/>
      <c r="V1095" s="155"/>
      <c r="W1095" s="815"/>
      <c r="X1095" s="748"/>
    </row>
    <row r="1096" spans="1:24" ht="15.75">
      <c r="A1096" s="533" t="s">
        <v>2727</v>
      </c>
      <c r="B1096" s="533">
        <v>26</v>
      </c>
      <c r="C1096" s="533" t="s">
        <v>850</v>
      </c>
      <c r="D1096" s="572" t="s">
        <v>2317</v>
      </c>
      <c r="E1096" s="571" t="s">
        <v>1282</v>
      </c>
      <c r="F1096" s="533" t="str">
        <f t="shared" si="665"/>
        <v>EL</v>
      </c>
      <c r="G1096" s="533" t="s">
        <v>2725</v>
      </c>
      <c r="H1096" s="533">
        <v>1095</v>
      </c>
      <c r="I1096" s="533" t="str">
        <f t="shared" ref="I1096:I1097" si="685">L1096</f>
        <v>262413 - SWITCHBOARDS</v>
      </c>
      <c r="J1096" s="533" t="str">
        <f t="shared" ref="J1096:J1097" si="686">L1096</f>
        <v>262413 - SWITCHBOARDS</v>
      </c>
      <c r="K1096" s="150"/>
      <c r="L1096" s="150" t="s">
        <v>892</v>
      </c>
      <c r="M1096" s="139"/>
      <c r="N1096" s="390"/>
      <c r="O1096" s="850"/>
      <c r="P1096" s="851"/>
      <c r="Q1096" s="390"/>
      <c r="S1096" s="150"/>
      <c r="T1096" s="150"/>
      <c r="U1096" s="139"/>
      <c r="V1096" s="390"/>
      <c r="W1096" s="850"/>
      <c r="X1096" s="851"/>
    </row>
    <row r="1097" spans="1:24" ht="15.75">
      <c r="A1097" s="533" t="s">
        <v>2727</v>
      </c>
      <c r="B1097" s="533">
        <v>26</v>
      </c>
      <c r="C1097" s="533" t="s">
        <v>850</v>
      </c>
      <c r="D1097" s="572" t="s">
        <v>2317</v>
      </c>
      <c r="E1097" s="571" t="str">
        <f t="shared" ref="E1097:E1098" si="687">E1096</f>
        <v xml:space="preserve"> SWITCHBOARDS</v>
      </c>
      <c r="F1097" s="533" t="str">
        <f t="shared" si="665"/>
        <v>EL</v>
      </c>
      <c r="G1097" s="533" t="s">
        <v>2725</v>
      </c>
      <c r="H1097" s="533">
        <v>1096</v>
      </c>
      <c r="I1097" s="533" t="str">
        <f t="shared" si="685"/>
        <v>LV Main distribution panels including circuit breakers, busbars,etc. , as specified and as shown on drawings</v>
      </c>
      <c r="J1097" s="533" t="str">
        <f t="shared" si="686"/>
        <v>LV Main distribution panels including circuit breakers, busbars,etc. , as specified and as shown on drawings</v>
      </c>
      <c r="K1097" s="150"/>
      <c r="L1097" s="150" t="s">
        <v>1079</v>
      </c>
      <c r="M1097" s="139"/>
      <c r="N1097" s="390"/>
      <c r="O1097" s="852"/>
      <c r="P1097" s="851"/>
      <c r="Q1097" s="390"/>
      <c r="S1097" s="150"/>
      <c r="T1097" s="150"/>
      <c r="U1097" s="139"/>
      <c r="V1097" s="390"/>
      <c r="W1097" s="852"/>
      <c r="X1097" s="851"/>
    </row>
    <row r="1098" spans="1:24" ht="15.75">
      <c r="A1098" s="533" t="s">
        <v>2727</v>
      </c>
      <c r="B1098" s="533">
        <v>26</v>
      </c>
      <c r="C1098" s="533" t="s">
        <v>850</v>
      </c>
      <c r="D1098" s="572" t="s">
        <v>2317</v>
      </c>
      <c r="E1098" s="571" t="str">
        <f t="shared" si="687"/>
        <v xml:space="preserve"> SWITCHBOARDS</v>
      </c>
      <c r="F1098" s="533" t="str">
        <f t="shared" si="665"/>
        <v>EL</v>
      </c>
      <c r="G1098" s="533" t="s">
        <v>2722</v>
      </c>
      <c r="H1098" s="533">
        <v>1097</v>
      </c>
      <c r="I1098" s="533" t="str">
        <f>I1096</f>
        <v>262413 - SWITCHBOARDS</v>
      </c>
      <c r="J1098" s="533" t="str">
        <f>J1096</f>
        <v>262413 - SWITCHBOARDS</v>
      </c>
      <c r="K1098" s="106" t="s">
        <v>48</v>
      </c>
      <c r="L1098" s="106" t="s">
        <v>893</v>
      </c>
      <c r="M1098" s="138">
        <v>1</v>
      </c>
      <c r="N1098" s="155" t="s">
        <v>39</v>
      </c>
      <c r="O1098" s="815">
        <v>6000</v>
      </c>
      <c r="P1098" s="748">
        <f>O1098*M1098</f>
        <v>6000</v>
      </c>
      <c r="Q1098" s="25">
        <f>O1098</f>
        <v>6000</v>
      </c>
      <c r="R1098" s="729">
        <f>P1098</f>
        <v>6000</v>
      </c>
      <c r="S1098" s="106"/>
      <c r="T1098" s="106"/>
      <c r="U1098" s="138"/>
      <c r="V1098" s="155"/>
      <c r="W1098" s="815"/>
      <c r="X1098" s="748"/>
    </row>
    <row r="1099" spans="1:24" ht="15.75">
      <c r="A1099" s="533" t="s">
        <v>2727</v>
      </c>
      <c r="B1099" s="533">
        <v>26</v>
      </c>
      <c r="C1099" s="533" t="s">
        <v>850</v>
      </c>
      <c r="D1099" s="572" t="s">
        <v>2319</v>
      </c>
      <c r="E1099" s="571" t="s">
        <v>1283</v>
      </c>
      <c r="F1099" s="533" t="str">
        <f t="shared" si="665"/>
        <v>EL</v>
      </c>
      <c r="G1099" s="533" t="s">
        <v>2725</v>
      </c>
      <c r="H1099" s="533">
        <v>1098</v>
      </c>
      <c r="I1099" s="533" t="str">
        <f t="shared" ref="I1099:I1100" si="688">L1099</f>
        <v>262416 - PANELBOARDS</v>
      </c>
      <c r="J1099" s="533" t="str">
        <f t="shared" ref="J1099:J1100" si="689">L1099</f>
        <v>262416 - PANELBOARDS</v>
      </c>
      <c r="K1099" s="150"/>
      <c r="L1099" s="150" t="s">
        <v>894</v>
      </c>
      <c r="M1099" s="139"/>
      <c r="N1099" s="390"/>
      <c r="O1099" s="852"/>
      <c r="P1099" s="851"/>
      <c r="Q1099" s="390"/>
      <c r="S1099" s="150"/>
      <c r="T1099" s="150"/>
      <c r="U1099" s="139"/>
      <c r="V1099" s="390"/>
      <c r="W1099" s="852"/>
      <c r="X1099" s="851"/>
    </row>
    <row r="1100" spans="1:24" ht="15.75">
      <c r="A1100" s="533" t="s">
        <v>2727</v>
      </c>
      <c r="B1100" s="533">
        <v>26</v>
      </c>
      <c r="C1100" s="533" t="s">
        <v>850</v>
      </c>
      <c r="D1100" s="572" t="s">
        <v>2319</v>
      </c>
      <c r="E1100" s="571" t="str">
        <f t="shared" ref="E1100:E1126" si="690">E1099</f>
        <v xml:space="preserve"> PANELBOARDS</v>
      </c>
      <c r="F1100" s="533" t="str">
        <f t="shared" si="665"/>
        <v>EL</v>
      </c>
      <c r="G1100" s="533" t="s">
        <v>2725</v>
      </c>
      <c r="H1100" s="533">
        <v>1099</v>
      </c>
      <c r="I1100" s="533" t="str">
        <f t="shared" si="688"/>
        <v>Distribution Panelboards (DPs)</v>
      </c>
      <c r="J1100" s="533" t="str">
        <f t="shared" si="689"/>
        <v>Distribution Panelboards (DPs)</v>
      </c>
      <c r="K1100" s="106"/>
      <c r="L1100" s="106" t="s">
        <v>895</v>
      </c>
      <c r="M1100" s="139"/>
      <c r="N1100" s="155"/>
      <c r="O1100" s="815"/>
      <c r="P1100" s="849"/>
      <c r="Q1100" s="143"/>
      <c r="S1100" s="106"/>
      <c r="T1100" s="106"/>
      <c r="U1100" s="139"/>
      <c r="V1100" s="155"/>
      <c r="W1100" s="815"/>
      <c r="X1100" s="849"/>
    </row>
    <row r="1101" spans="1:24" ht="15.75">
      <c r="A1101" s="533" t="s">
        <v>2727</v>
      </c>
      <c r="B1101" s="533">
        <v>26</v>
      </c>
      <c r="C1101" s="533" t="s">
        <v>850</v>
      </c>
      <c r="D1101" s="572" t="s">
        <v>2319</v>
      </c>
      <c r="E1101" s="571" t="str">
        <f t="shared" si="690"/>
        <v xml:space="preserve"> PANELBOARDS</v>
      </c>
      <c r="F1101" s="533" t="str">
        <f t="shared" si="665"/>
        <v>EL</v>
      </c>
      <c r="G1101" s="533" t="s">
        <v>2722</v>
      </c>
      <c r="H1101" s="533">
        <v>1100</v>
      </c>
      <c r="I1101" s="533" t="str">
        <f>I1099</f>
        <v>262416 - PANELBOARDS</v>
      </c>
      <c r="J1101" s="533" t="str">
        <f>J1099</f>
        <v>262416 - PANELBOARDS</v>
      </c>
      <c r="K1101" s="106" t="s">
        <v>50</v>
      </c>
      <c r="L1101" s="106" t="s">
        <v>896</v>
      </c>
      <c r="M1101" s="138">
        <v>1</v>
      </c>
      <c r="N1101" s="155" t="s">
        <v>39</v>
      </c>
      <c r="O1101" s="815">
        <v>5000</v>
      </c>
      <c r="P1101" s="748">
        <f>O1101*M1101</f>
        <v>5000</v>
      </c>
      <c r="Q1101" s="25">
        <f>O1101</f>
        <v>5000</v>
      </c>
      <c r="R1101" s="729">
        <f>P1101</f>
        <v>5000</v>
      </c>
      <c r="S1101" s="106"/>
      <c r="T1101" s="106"/>
      <c r="U1101" s="138"/>
      <c r="V1101" s="155"/>
      <c r="W1101" s="815"/>
      <c r="X1101" s="748"/>
    </row>
    <row r="1102" spans="1:24" ht="15.75">
      <c r="A1102" s="533" t="s">
        <v>2727</v>
      </c>
      <c r="B1102" s="533">
        <v>26</v>
      </c>
      <c r="C1102" s="533" t="s">
        <v>850</v>
      </c>
      <c r="D1102" s="572" t="s">
        <v>2319</v>
      </c>
      <c r="E1102" s="571" t="str">
        <f t="shared" si="690"/>
        <v xml:space="preserve"> PANELBOARDS</v>
      </c>
      <c r="F1102" s="533" t="str">
        <f t="shared" si="665"/>
        <v>EL</v>
      </c>
      <c r="G1102" s="533" t="s">
        <v>2725</v>
      </c>
      <c r="H1102" s="533">
        <v>1101</v>
      </c>
      <c r="I1102" s="533" t="str">
        <f>L1102</f>
        <v>Subdistribution panels</v>
      </c>
      <c r="J1102" s="533" t="str">
        <f>L1102</f>
        <v>Subdistribution panels</v>
      </c>
      <c r="K1102" s="150"/>
      <c r="L1102" s="150" t="s">
        <v>897</v>
      </c>
      <c r="M1102" s="139"/>
      <c r="N1102" s="390"/>
      <c r="O1102" s="853"/>
      <c r="P1102" s="851"/>
      <c r="Q1102" s="390"/>
      <c r="S1102" s="150"/>
      <c r="T1102" s="150"/>
      <c r="U1102" s="139"/>
      <c r="V1102" s="390"/>
      <c r="W1102" s="853"/>
      <c r="X1102" s="851"/>
    </row>
    <row r="1103" spans="1:24" ht="15.75">
      <c r="A1103" s="533" t="s">
        <v>2727</v>
      </c>
      <c r="B1103" s="533">
        <v>26</v>
      </c>
      <c r="C1103" s="533" t="s">
        <v>850</v>
      </c>
      <c r="D1103" s="572" t="s">
        <v>2319</v>
      </c>
      <c r="E1103" s="571" t="str">
        <f t="shared" si="690"/>
        <v xml:space="preserve"> PANELBOARDS</v>
      </c>
      <c r="F1103" s="533" t="str">
        <f t="shared" si="665"/>
        <v>EL</v>
      </c>
      <c r="G1103" s="533" t="s">
        <v>2722</v>
      </c>
      <c r="H1103" s="533">
        <v>1102</v>
      </c>
      <c r="I1103" s="533" t="str">
        <f t="shared" ref="I1103:J1107" si="691">I1101</f>
        <v>262416 - PANELBOARDS</v>
      </c>
      <c r="J1103" s="533" t="str">
        <f t="shared" si="691"/>
        <v>262416 - PANELBOARDS</v>
      </c>
      <c r="K1103" s="106" t="s">
        <v>13</v>
      </c>
      <c r="L1103" s="106" t="s">
        <v>898</v>
      </c>
      <c r="M1103" s="138">
        <v>1</v>
      </c>
      <c r="N1103" s="155" t="s">
        <v>39</v>
      </c>
      <c r="O1103" s="815">
        <v>3500</v>
      </c>
      <c r="P1103" s="748">
        <f>O1103*M1103</f>
        <v>3500</v>
      </c>
      <c r="Q1103" s="25">
        <f t="shared" ref="Q1103:Q1107" si="692">O1103</f>
        <v>3500</v>
      </c>
      <c r="R1103" s="729">
        <f t="shared" ref="R1103:R1107" si="693">P1103</f>
        <v>3500</v>
      </c>
      <c r="S1103" s="106"/>
      <c r="T1103" s="106"/>
      <c r="U1103" s="138"/>
      <c r="V1103" s="155"/>
      <c r="W1103" s="815"/>
      <c r="X1103" s="748"/>
    </row>
    <row r="1104" spans="1:24" ht="15.75">
      <c r="A1104" s="533" t="s">
        <v>2727</v>
      </c>
      <c r="B1104" s="533">
        <v>26</v>
      </c>
      <c r="C1104" s="533" t="s">
        <v>850</v>
      </c>
      <c r="D1104" s="572" t="s">
        <v>2319</v>
      </c>
      <c r="E1104" s="571" t="str">
        <f t="shared" si="690"/>
        <v xml:space="preserve"> PANELBOARDS</v>
      </c>
      <c r="F1104" s="533" t="str">
        <f t="shared" si="665"/>
        <v>EL</v>
      </c>
      <c r="G1104" s="533" t="s">
        <v>2722</v>
      </c>
      <c r="H1104" s="533">
        <v>1103</v>
      </c>
      <c r="I1104" s="533" t="str">
        <f t="shared" si="691"/>
        <v>Subdistribution panels</v>
      </c>
      <c r="J1104" s="533" t="str">
        <f t="shared" si="691"/>
        <v>Subdistribution panels</v>
      </c>
      <c r="K1104" s="233" t="s">
        <v>15</v>
      </c>
      <c r="L1104" s="233" t="s">
        <v>899</v>
      </c>
      <c r="M1104" s="632">
        <v>1</v>
      </c>
      <c r="N1104" s="497" t="s">
        <v>39</v>
      </c>
      <c r="O1104" s="815"/>
      <c r="P1104" s="849"/>
      <c r="Q1104" s="25">
        <f t="shared" si="692"/>
        <v>0</v>
      </c>
      <c r="R1104" s="729">
        <f t="shared" si="693"/>
        <v>0</v>
      </c>
      <c r="S1104" s="233"/>
      <c r="T1104" s="233"/>
      <c r="U1104" s="632"/>
      <c r="V1104" s="497"/>
      <c r="W1104" s="815"/>
      <c r="X1104" s="849"/>
    </row>
    <row r="1105" spans="1:24" ht="15.75">
      <c r="A1105" s="533" t="s">
        <v>2727</v>
      </c>
      <c r="B1105" s="533">
        <v>26</v>
      </c>
      <c r="C1105" s="533" t="s">
        <v>850</v>
      </c>
      <c r="D1105" s="572" t="s">
        <v>2319</v>
      </c>
      <c r="E1105" s="571" t="str">
        <f t="shared" si="690"/>
        <v xml:space="preserve"> PANELBOARDS</v>
      </c>
      <c r="F1105" s="533" t="str">
        <f t="shared" si="665"/>
        <v>EL</v>
      </c>
      <c r="G1105" s="533" t="s">
        <v>2722</v>
      </c>
      <c r="H1105" s="533">
        <v>1104</v>
      </c>
      <c r="I1105" s="533" t="str">
        <f t="shared" si="691"/>
        <v>262416 - PANELBOARDS</v>
      </c>
      <c r="J1105" s="533" t="str">
        <f t="shared" si="691"/>
        <v>262416 - PANELBOARDS</v>
      </c>
      <c r="K1105" s="106" t="s">
        <v>15</v>
      </c>
      <c r="L1105" s="106" t="s">
        <v>900</v>
      </c>
      <c r="M1105" s="138">
        <v>1</v>
      </c>
      <c r="N1105" s="155" t="s">
        <v>39</v>
      </c>
      <c r="O1105" s="815">
        <v>3500</v>
      </c>
      <c r="P1105" s="748">
        <f t="shared" ref="P1105:P1107" si="694">O1105*M1105</f>
        <v>3500</v>
      </c>
      <c r="Q1105" s="25">
        <f t="shared" si="692"/>
        <v>3500</v>
      </c>
      <c r="R1105" s="729">
        <f t="shared" si="693"/>
        <v>3500</v>
      </c>
      <c r="S1105" s="106"/>
      <c r="T1105" s="106"/>
      <c r="U1105" s="138"/>
      <c r="V1105" s="155"/>
      <c r="W1105" s="815"/>
      <c r="X1105" s="748"/>
    </row>
    <row r="1106" spans="1:24" ht="15.75">
      <c r="A1106" s="533" t="s">
        <v>2727</v>
      </c>
      <c r="B1106" s="533">
        <v>26</v>
      </c>
      <c r="C1106" s="533" t="s">
        <v>850</v>
      </c>
      <c r="D1106" s="572" t="s">
        <v>2319</v>
      </c>
      <c r="E1106" s="571" t="str">
        <f t="shared" si="690"/>
        <v xml:space="preserve"> PANELBOARDS</v>
      </c>
      <c r="F1106" s="533" t="str">
        <f t="shared" si="665"/>
        <v>EL</v>
      </c>
      <c r="G1106" s="533" t="s">
        <v>2722</v>
      </c>
      <c r="H1106" s="533">
        <v>1105</v>
      </c>
      <c r="I1106" s="533" t="str">
        <f t="shared" si="691"/>
        <v>Subdistribution panels</v>
      </c>
      <c r="J1106" s="533" t="str">
        <f t="shared" si="691"/>
        <v>Subdistribution panels</v>
      </c>
      <c r="K1106" s="106" t="s">
        <v>17</v>
      </c>
      <c r="L1106" s="106" t="s">
        <v>901</v>
      </c>
      <c r="M1106" s="138">
        <v>1</v>
      </c>
      <c r="N1106" s="155" t="s">
        <v>39</v>
      </c>
      <c r="O1106" s="815">
        <v>3500</v>
      </c>
      <c r="P1106" s="748">
        <f t="shared" si="694"/>
        <v>3500</v>
      </c>
      <c r="Q1106" s="25">
        <f t="shared" si="692"/>
        <v>3500</v>
      </c>
      <c r="R1106" s="729">
        <f t="shared" si="693"/>
        <v>3500</v>
      </c>
      <c r="S1106" s="106"/>
      <c r="T1106" s="106"/>
      <c r="U1106" s="138"/>
      <c r="V1106" s="155"/>
      <c r="W1106" s="815"/>
      <c r="X1106" s="748"/>
    </row>
    <row r="1107" spans="1:24" ht="15.75">
      <c r="A1107" s="533" t="s">
        <v>2727</v>
      </c>
      <c r="B1107" s="533">
        <v>26</v>
      </c>
      <c r="C1107" s="533" t="s">
        <v>850</v>
      </c>
      <c r="D1107" s="572" t="s">
        <v>2319</v>
      </c>
      <c r="E1107" s="571" t="str">
        <f t="shared" si="690"/>
        <v xml:space="preserve"> PANELBOARDS</v>
      </c>
      <c r="F1107" s="533" t="str">
        <f t="shared" si="665"/>
        <v>EL</v>
      </c>
      <c r="G1107" s="533" t="s">
        <v>2722</v>
      </c>
      <c r="H1107" s="533">
        <v>1106</v>
      </c>
      <c r="I1107" s="533" t="str">
        <f t="shared" si="691"/>
        <v>262416 - PANELBOARDS</v>
      </c>
      <c r="J1107" s="533" t="str">
        <f t="shared" si="691"/>
        <v>262416 - PANELBOARDS</v>
      </c>
      <c r="K1107" s="106" t="s">
        <v>19</v>
      </c>
      <c r="L1107" s="106" t="s">
        <v>902</v>
      </c>
      <c r="M1107" s="138">
        <v>1</v>
      </c>
      <c r="N1107" s="155" t="s">
        <v>39</v>
      </c>
      <c r="O1107" s="815">
        <v>3500</v>
      </c>
      <c r="P1107" s="748">
        <f t="shared" si="694"/>
        <v>3500</v>
      </c>
      <c r="Q1107" s="25">
        <f t="shared" si="692"/>
        <v>3500</v>
      </c>
      <c r="R1107" s="729">
        <f t="shared" si="693"/>
        <v>3500</v>
      </c>
      <c r="S1107" s="106"/>
      <c r="T1107" s="106"/>
      <c r="U1107" s="138"/>
      <c r="V1107" s="155"/>
      <c r="W1107" s="815"/>
      <c r="X1107" s="748"/>
    </row>
    <row r="1108" spans="1:24" ht="15.75">
      <c r="A1108" s="533" t="s">
        <v>2727</v>
      </c>
      <c r="B1108" s="533">
        <v>26</v>
      </c>
      <c r="C1108" s="533" t="s">
        <v>850</v>
      </c>
      <c r="D1108" s="572" t="s">
        <v>2319</v>
      </c>
      <c r="E1108" s="571" t="str">
        <f t="shared" si="690"/>
        <v xml:space="preserve"> PANELBOARDS</v>
      </c>
      <c r="F1108" s="533" t="str">
        <f t="shared" si="665"/>
        <v>EL</v>
      </c>
      <c r="G1108" s="533" t="s">
        <v>2725</v>
      </c>
      <c r="H1108" s="533">
        <v>1107</v>
      </c>
      <c r="I1108" s="533" t="str">
        <f>L1108</f>
        <v>Final branch circuit panels</v>
      </c>
      <c r="J1108" s="533" t="str">
        <f>L1108</f>
        <v>Final branch circuit panels</v>
      </c>
      <c r="K1108" s="150"/>
      <c r="L1108" s="150" t="s">
        <v>903</v>
      </c>
      <c r="M1108" s="139"/>
      <c r="N1108" s="390"/>
      <c r="O1108" s="852"/>
      <c r="P1108" s="851"/>
      <c r="Q1108" s="390"/>
      <c r="S1108" s="150"/>
      <c r="T1108" s="150"/>
      <c r="U1108" s="139"/>
      <c r="V1108" s="390"/>
      <c r="W1108" s="852"/>
      <c r="X1108" s="851"/>
    </row>
    <row r="1109" spans="1:24" ht="15.75">
      <c r="A1109" s="533" t="s">
        <v>2727</v>
      </c>
      <c r="B1109" s="533">
        <v>26</v>
      </c>
      <c r="C1109" s="533" t="s">
        <v>850</v>
      </c>
      <c r="D1109" s="572" t="s">
        <v>2319</v>
      </c>
      <c r="E1109" s="571" t="str">
        <f t="shared" si="690"/>
        <v xml:space="preserve"> PANELBOARDS</v>
      </c>
      <c r="F1109" s="533" t="str">
        <f t="shared" si="665"/>
        <v>EL</v>
      </c>
      <c r="G1109" s="533" t="s">
        <v>2722</v>
      </c>
      <c r="H1109" s="533">
        <v>1108</v>
      </c>
      <c r="I1109" s="533" t="str">
        <f t="shared" ref="I1109:J1124" si="695">I1107</f>
        <v>262416 - PANELBOARDS</v>
      </c>
      <c r="J1109" s="533" t="str">
        <f t="shared" si="695"/>
        <v>262416 - PANELBOARDS</v>
      </c>
      <c r="K1109" s="233" t="s">
        <v>21</v>
      </c>
      <c r="L1109" s="233" t="s">
        <v>904</v>
      </c>
      <c r="M1109" s="632">
        <v>1</v>
      </c>
      <c r="N1109" s="497" t="s">
        <v>39</v>
      </c>
      <c r="O1109" s="815"/>
      <c r="P1109" s="849"/>
      <c r="Q1109" s="25">
        <f t="shared" ref="Q1109:Q1126" si="696">O1109</f>
        <v>0</v>
      </c>
      <c r="R1109" s="729">
        <f t="shared" ref="R1109:R1126" si="697">P1109</f>
        <v>0</v>
      </c>
      <c r="S1109" s="233"/>
      <c r="T1109" s="233"/>
      <c r="U1109" s="632"/>
      <c r="V1109" s="497"/>
      <c r="W1109" s="815"/>
      <c r="X1109" s="849"/>
    </row>
    <row r="1110" spans="1:24" ht="15.75">
      <c r="A1110" s="533" t="s">
        <v>2727</v>
      </c>
      <c r="B1110" s="533">
        <v>26</v>
      </c>
      <c r="C1110" s="533" t="s">
        <v>850</v>
      </c>
      <c r="D1110" s="572" t="s">
        <v>2319</v>
      </c>
      <c r="E1110" s="571" t="str">
        <f t="shared" si="690"/>
        <v xml:space="preserve"> PANELBOARDS</v>
      </c>
      <c r="F1110" s="533" t="str">
        <f t="shared" si="665"/>
        <v>EL</v>
      </c>
      <c r="G1110" s="533" t="s">
        <v>2722</v>
      </c>
      <c r="H1110" s="533">
        <v>1109</v>
      </c>
      <c r="I1110" s="533" t="str">
        <f t="shared" si="695"/>
        <v>Final branch circuit panels</v>
      </c>
      <c r="J1110" s="533" t="str">
        <f t="shared" si="695"/>
        <v>Final branch circuit panels</v>
      </c>
      <c r="K1110" s="233" t="s">
        <v>45</v>
      </c>
      <c r="L1110" s="233" t="s">
        <v>905</v>
      </c>
      <c r="M1110" s="632">
        <v>1</v>
      </c>
      <c r="N1110" s="497" t="s">
        <v>39</v>
      </c>
      <c r="O1110" s="815"/>
      <c r="P1110" s="849"/>
      <c r="Q1110" s="25">
        <f t="shared" si="696"/>
        <v>0</v>
      </c>
      <c r="R1110" s="729">
        <f t="shared" si="697"/>
        <v>0</v>
      </c>
      <c r="S1110" s="233"/>
      <c r="T1110" s="233"/>
      <c r="U1110" s="632"/>
      <c r="V1110" s="497"/>
      <c r="W1110" s="815"/>
      <c r="X1110" s="849"/>
    </row>
    <row r="1111" spans="1:24" ht="15.75">
      <c r="A1111" s="533" t="s">
        <v>2727</v>
      </c>
      <c r="B1111" s="533">
        <v>26</v>
      </c>
      <c r="C1111" s="533" t="s">
        <v>850</v>
      </c>
      <c r="D1111" s="572" t="s">
        <v>2319</v>
      </c>
      <c r="E1111" s="571" t="str">
        <f t="shared" si="690"/>
        <v xml:space="preserve"> PANELBOARDS</v>
      </c>
      <c r="F1111" s="533" t="str">
        <f t="shared" si="665"/>
        <v>EL</v>
      </c>
      <c r="G1111" s="533" t="s">
        <v>2722</v>
      </c>
      <c r="H1111" s="533">
        <v>1110</v>
      </c>
      <c r="I1111" s="533" t="str">
        <f t="shared" si="695"/>
        <v>262416 - PANELBOARDS</v>
      </c>
      <c r="J1111" s="533" t="str">
        <f t="shared" si="695"/>
        <v>262416 - PANELBOARDS</v>
      </c>
      <c r="K1111" s="233" t="s">
        <v>48</v>
      </c>
      <c r="L1111" s="233" t="s">
        <v>906</v>
      </c>
      <c r="M1111" s="632">
        <v>1</v>
      </c>
      <c r="N1111" s="497" t="s">
        <v>39</v>
      </c>
      <c r="O1111" s="815"/>
      <c r="P1111" s="849"/>
      <c r="Q1111" s="25">
        <f t="shared" si="696"/>
        <v>0</v>
      </c>
      <c r="R1111" s="729">
        <f t="shared" si="697"/>
        <v>0</v>
      </c>
      <c r="S1111" s="233"/>
      <c r="T1111" s="233"/>
      <c r="U1111" s="632"/>
      <c r="V1111" s="497"/>
      <c r="W1111" s="815"/>
      <c r="X1111" s="849"/>
    </row>
    <row r="1112" spans="1:24" ht="15.75">
      <c r="A1112" s="533" t="s">
        <v>2727</v>
      </c>
      <c r="B1112" s="533">
        <v>26</v>
      </c>
      <c r="C1112" s="533" t="s">
        <v>850</v>
      </c>
      <c r="D1112" s="572" t="s">
        <v>2319</v>
      </c>
      <c r="E1112" s="571" t="str">
        <f t="shared" si="690"/>
        <v xml:space="preserve"> PANELBOARDS</v>
      </c>
      <c r="F1112" s="533" t="str">
        <f t="shared" si="665"/>
        <v>EL</v>
      </c>
      <c r="G1112" s="533" t="s">
        <v>2722</v>
      </c>
      <c r="H1112" s="533">
        <v>1111</v>
      </c>
      <c r="I1112" s="533" t="str">
        <f t="shared" si="695"/>
        <v>Final branch circuit panels</v>
      </c>
      <c r="J1112" s="533" t="str">
        <f t="shared" si="695"/>
        <v>Final branch circuit panels</v>
      </c>
      <c r="K1112" s="233" t="s">
        <v>50</v>
      </c>
      <c r="L1112" s="233" t="s">
        <v>907</v>
      </c>
      <c r="M1112" s="632">
        <v>1</v>
      </c>
      <c r="N1112" s="497" t="s">
        <v>39</v>
      </c>
      <c r="O1112" s="815"/>
      <c r="P1112" s="849"/>
      <c r="Q1112" s="25">
        <f t="shared" si="696"/>
        <v>0</v>
      </c>
      <c r="R1112" s="729">
        <f t="shared" si="697"/>
        <v>0</v>
      </c>
      <c r="S1112" s="233"/>
      <c r="T1112" s="233"/>
      <c r="U1112" s="632"/>
      <c r="V1112" s="497"/>
      <c r="W1112" s="815"/>
      <c r="X1112" s="849"/>
    </row>
    <row r="1113" spans="1:24" ht="15.75">
      <c r="A1113" s="533" t="s">
        <v>2727</v>
      </c>
      <c r="B1113" s="533">
        <v>26</v>
      </c>
      <c r="C1113" s="533" t="s">
        <v>850</v>
      </c>
      <c r="D1113" s="572" t="s">
        <v>2319</v>
      </c>
      <c r="E1113" s="571" t="str">
        <f t="shared" si="690"/>
        <v xml:space="preserve"> PANELBOARDS</v>
      </c>
      <c r="F1113" s="533" t="str">
        <f t="shared" si="665"/>
        <v>EL</v>
      </c>
      <c r="G1113" s="533" t="s">
        <v>2722</v>
      </c>
      <c r="H1113" s="533">
        <v>1112</v>
      </c>
      <c r="I1113" s="533" t="str">
        <f t="shared" si="695"/>
        <v>262416 - PANELBOARDS</v>
      </c>
      <c r="J1113" s="533" t="str">
        <f t="shared" si="695"/>
        <v>262416 - PANELBOARDS</v>
      </c>
      <c r="K1113" s="106" t="s">
        <v>20</v>
      </c>
      <c r="L1113" s="106" t="s">
        <v>908</v>
      </c>
      <c r="M1113" s="138">
        <v>1</v>
      </c>
      <c r="N1113" s="155" t="s">
        <v>39</v>
      </c>
      <c r="O1113" s="815">
        <v>1000</v>
      </c>
      <c r="P1113" s="748">
        <f t="shared" ref="P1113:P1114" si="698">O1113*M1113</f>
        <v>1000</v>
      </c>
      <c r="Q1113" s="25">
        <f t="shared" si="696"/>
        <v>1000</v>
      </c>
      <c r="R1113" s="729">
        <f t="shared" si="697"/>
        <v>1000</v>
      </c>
      <c r="S1113" s="106"/>
      <c r="T1113" s="106"/>
      <c r="U1113" s="138"/>
      <c r="V1113" s="155"/>
      <c r="W1113" s="815"/>
      <c r="X1113" s="748"/>
    </row>
    <row r="1114" spans="1:24" ht="15.75">
      <c r="A1114" s="533" t="s">
        <v>2727</v>
      </c>
      <c r="B1114" s="533">
        <v>26</v>
      </c>
      <c r="C1114" s="533" t="s">
        <v>850</v>
      </c>
      <c r="D1114" s="572" t="s">
        <v>2319</v>
      </c>
      <c r="E1114" s="571" t="str">
        <f t="shared" si="690"/>
        <v xml:space="preserve"> PANELBOARDS</v>
      </c>
      <c r="F1114" s="533" t="str">
        <f t="shared" si="665"/>
        <v>EL</v>
      </c>
      <c r="G1114" s="533" t="s">
        <v>2722</v>
      </c>
      <c r="H1114" s="533">
        <v>1113</v>
      </c>
      <c r="I1114" s="533" t="str">
        <f t="shared" si="695"/>
        <v>Final branch circuit panels</v>
      </c>
      <c r="J1114" s="533" t="str">
        <f t="shared" si="695"/>
        <v>Final branch circuit panels</v>
      </c>
      <c r="K1114" s="106" t="s">
        <v>21</v>
      </c>
      <c r="L1114" s="106" t="s">
        <v>909</v>
      </c>
      <c r="M1114" s="138">
        <v>1</v>
      </c>
      <c r="N1114" s="155" t="s">
        <v>39</v>
      </c>
      <c r="O1114" s="815">
        <v>1000</v>
      </c>
      <c r="P1114" s="748">
        <f t="shared" si="698"/>
        <v>1000</v>
      </c>
      <c r="Q1114" s="25">
        <f t="shared" si="696"/>
        <v>1000</v>
      </c>
      <c r="R1114" s="729">
        <f t="shared" si="697"/>
        <v>1000</v>
      </c>
      <c r="S1114" s="106"/>
      <c r="T1114" s="106"/>
      <c r="U1114" s="138"/>
      <c r="V1114" s="155"/>
      <c r="W1114" s="815"/>
      <c r="X1114" s="748"/>
    </row>
    <row r="1115" spans="1:24" ht="15.75">
      <c r="A1115" s="533" t="s">
        <v>2727</v>
      </c>
      <c r="B1115" s="533">
        <v>26</v>
      </c>
      <c r="C1115" s="533" t="s">
        <v>850</v>
      </c>
      <c r="D1115" s="572" t="s">
        <v>2319</v>
      </c>
      <c r="E1115" s="571" t="str">
        <f t="shared" si="690"/>
        <v xml:space="preserve"> PANELBOARDS</v>
      </c>
      <c r="F1115" s="533" t="str">
        <f t="shared" si="665"/>
        <v>EL</v>
      </c>
      <c r="G1115" s="533" t="s">
        <v>2722</v>
      </c>
      <c r="H1115" s="533">
        <v>1114</v>
      </c>
      <c r="I1115" s="533" t="str">
        <f t="shared" si="695"/>
        <v>262416 - PANELBOARDS</v>
      </c>
      <c r="J1115" s="533" t="str">
        <f t="shared" si="695"/>
        <v>262416 - PANELBOARDS</v>
      </c>
      <c r="K1115" s="233" t="s">
        <v>78</v>
      </c>
      <c r="L1115" s="233" t="s">
        <v>910</v>
      </c>
      <c r="M1115" s="632">
        <v>1</v>
      </c>
      <c r="N1115" s="497" t="s">
        <v>39</v>
      </c>
      <c r="O1115" s="815"/>
      <c r="P1115" s="849"/>
      <c r="Q1115" s="25">
        <f t="shared" si="696"/>
        <v>0</v>
      </c>
      <c r="R1115" s="729">
        <f t="shared" si="697"/>
        <v>0</v>
      </c>
      <c r="S1115" s="233"/>
      <c r="T1115" s="233"/>
      <c r="U1115" s="632"/>
      <c r="V1115" s="497"/>
      <c r="W1115" s="815"/>
      <c r="X1115" s="849"/>
    </row>
    <row r="1116" spans="1:24" ht="15.75">
      <c r="A1116" s="533" t="s">
        <v>2727</v>
      </c>
      <c r="B1116" s="533">
        <v>26</v>
      </c>
      <c r="C1116" s="533" t="s">
        <v>850</v>
      </c>
      <c r="D1116" s="572" t="s">
        <v>2319</v>
      </c>
      <c r="E1116" s="571" t="str">
        <f t="shared" si="690"/>
        <v xml:space="preserve"> PANELBOARDS</v>
      </c>
      <c r="F1116" s="533" t="str">
        <f t="shared" si="665"/>
        <v>EL</v>
      </c>
      <c r="G1116" s="533" t="s">
        <v>2722</v>
      </c>
      <c r="H1116" s="533">
        <v>1115</v>
      </c>
      <c r="I1116" s="533" t="str">
        <f t="shared" si="695"/>
        <v>Final branch circuit panels</v>
      </c>
      <c r="J1116" s="533" t="str">
        <f t="shared" si="695"/>
        <v>Final branch circuit panels</v>
      </c>
      <c r="K1116" s="233" t="s">
        <v>302</v>
      </c>
      <c r="L1116" s="233" t="s">
        <v>911</v>
      </c>
      <c r="M1116" s="632">
        <v>1</v>
      </c>
      <c r="N1116" s="497" t="s">
        <v>39</v>
      </c>
      <c r="O1116" s="815"/>
      <c r="P1116" s="849"/>
      <c r="Q1116" s="25">
        <f t="shared" si="696"/>
        <v>0</v>
      </c>
      <c r="R1116" s="729">
        <f t="shared" si="697"/>
        <v>0</v>
      </c>
      <c r="S1116" s="233"/>
      <c r="T1116" s="233"/>
      <c r="U1116" s="632"/>
      <c r="V1116" s="497"/>
      <c r="W1116" s="815"/>
      <c r="X1116" s="849"/>
    </row>
    <row r="1117" spans="1:24" ht="15.75">
      <c r="A1117" s="533" t="s">
        <v>2727</v>
      </c>
      <c r="B1117" s="533">
        <v>26</v>
      </c>
      <c r="C1117" s="533" t="s">
        <v>850</v>
      </c>
      <c r="D1117" s="572" t="s">
        <v>2319</v>
      </c>
      <c r="E1117" s="571" t="str">
        <f t="shared" si="690"/>
        <v xml:space="preserve"> PANELBOARDS</v>
      </c>
      <c r="F1117" s="533" t="str">
        <f t="shared" si="665"/>
        <v>EL</v>
      </c>
      <c r="G1117" s="533" t="s">
        <v>2722</v>
      </c>
      <c r="H1117" s="533">
        <v>1116</v>
      </c>
      <c r="I1117" s="533" t="str">
        <f t="shared" si="695"/>
        <v>262416 - PANELBOARDS</v>
      </c>
      <c r="J1117" s="533" t="str">
        <f t="shared" si="695"/>
        <v>262416 - PANELBOARDS</v>
      </c>
      <c r="K1117" s="233" t="s">
        <v>304</v>
      </c>
      <c r="L1117" s="233" t="s">
        <v>912</v>
      </c>
      <c r="M1117" s="632">
        <v>1</v>
      </c>
      <c r="N1117" s="497" t="s">
        <v>39</v>
      </c>
      <c r="O1117" s="815"/>
      <c r="P1117" s="849"/>
      <c r="Q1117" s="25">
        <f t="shared" si="696"/>
        <v>0</v>
      </c>
      <c r="R1117" s="729">
        <f t="shared" si="697"/>
        <v>0</v>
      </c>
      <c r="S1117" s="233"/>
      <c r="T1117" s="233"/>
      <c r="U1117" s="632"/>
      <c r="V1117" s="497"/>
      <c r="W1117" s="815"/>
      <c r="X1117" s="849"/>
    </row>
    <row r="1118" spans="1:24" ht="15.75">
      <c r="A1118" s="533" t="s">
        <v>2727</v>
      </c>
      <c r="B1118" s="533">
        <v>26</v>
      </c>
      <c r="C1118" s="533" t="s">
        <v>850</v>
      </c>
      <c r="D1118" s="572" t="s">
        <v>2319</v>
      </c>
      <c r="E1118" s="571" t="str">
        <f t="shared" si="690"/>
        <v xml:space="preserve"> PANELBOARDS</v>
      </c>
      <c r="F1118" s="533" t="str">
        <f t="shared" si="665"/>
        <v>EL</v>
      </c>
      <c r="G1118" s="533" t="s">
        <v>2722</v>
      </c>
      <c r="H1118" s="533">
        <v>1117</v>
      </c>
      <c r="I1118" s="533" t="str">
        <f t="shared" si="695"/>
        <v>Final branch circuit panels</v>
      </c>
      <c r="J1118" s="533" t="str">
        <f t="shared" si="695"/>
        <v>Final branch circuit panels</v>
      </c>
      <c r="K1118" s="233" t="s">
        <v>306</v>
      </c>
      <c r="L1118" s="233" t="s">
        <v>913</v>
      </c>
      <c r="M1118" s="632">
        <v>1</v>
      </c>
      <c r="N1118" s="497" t="s">
        <v>39</v>
      </c>
      <c r="O1118" s="815"/>
      <c r="P1118" s="849"/>
      <c r="Q1118" s="25">
        <f t="shared" si="696"/>
        <v>0</v>
      </c>
      <c r="R1118" s="729">
        <f t="shared" si="697"/>
        <v>0</v>
      </c>
      <c r="S1118" s="233"/>
      <c r="T1118" s="233"/>
      <c r="U1118" s="632"/>
      <c r="V1118" s="497"/>
      <c r="W1118" s="815"/>
      <c r="X1118" s="849"/>
    </row>
    <row r="1119" spans="1:24" ht="15.75">
      <c r="A1119" s="533" t="s">
        <v>2727</v>
      </c>
      <c r="B1119" s="533">
        <v>26</v>
      </c>
      <c r="C1119" s="533" t="s">
        <v>850</v>
      </c>
      <c r="D1119" s="572" t="s">
        <v>2319</v>
      </c>
      <c r="E1119" s="571" t="str">
        <f t="shared" si="690"/>
        <v xml:space="preserve"> PANELBOARDS</v>
      </c>
      <c r="F1119" s="533" t="str">
        <f t="shared" si="665"/>
        <v>EL</v>
      </c>
      <c r="G1119" s="533" t="s">
        <v>2722</v>
      </c>
      <c r="H1119" s="533">
        <v>1118</v>
      </c>
      <c r="I1119" s="533" t="str">
        <f t="shared" si="695"/>
        <v>262416 - PANELBOARDS</v>
      </c>
      <c r="J1119" s="533" t="str">
        <f t="shared" si="695"/>
        <v>262416 - PANELBOARDS</v>
      </c>
      <c r="K1119" s="233" t="s">
        <v>341</v>
      </c>
      <c r="L1119" s="233" t="s">
        <v>914</v>
      </c>
      <c r="M1119" s="632">
        <v>1</v>
      </c>
      <c r="N1119" s="497" t="s">
        <v>39</v>
      </c>
      <c r="O1119" s="815"/>
      <c r="P1119" s="849"/>
      <c r="Q1119" s="25">
        <f t="shared" si="696"/>
        <v>0</v>
      </c>
      <c r="R1119" s="729">
        <f t="shared" si="697"/>
        <v>0</v>
      </c>
      <c r="S1119" s="233"/>
      <c r="T1119" s="233"/>
      <c r="U1119" s="632"/>
      <c r="V1119" s="497"/>
      <c r="W1119" s="815"/>
      <c r="X1119" s="849"/>
    </row>
    <row r="1120" spans="1:24" ht="15.75">
      <c r="A1120" s="533" t="s">
        <v>2727</v>
      </c>
      <c r="B1120" s="533">
        <v>26</v>
      </c>
      <c r="C1120" s="533" t="s">
        <v>850</v>
      </c>
      <c r="D1120" s="572" t="s">
        <v>2319</v>
      </c>
      <c r="E1120" s="571" t="str">
        <f t="shared" si="690"/>
        <v xml:space="preserve"> PANELBOARDS</v>
      </c>
      <c r="F1120" s="533" t="str">
        <f t="shared" si="665"/>
        <v>EL</v>
      </c>
      <c r="G1120" s="533" t="s">
        <v>2722</v>
      </c>
      <c r="H1120" s="533">
        <v>1119</v>
      </c>
      <c r="I1120" s="533" t="str">
        <f t="shared" si="695"/>
        <v>Final branch circuit panels</v>
      </c>
      <c r="J1120" s="533" t="str">
        <f t="shared" si="695"/>
        <v>Final branch circuit panels</v>
      </c>
      <c r="K1120" s="233" t="s">
        <v>343</v>
      </c>
      <c r="L1120" s="233" t="s">
        <v>915</v>
      </c>
      <c r="M1120" s="632">
        <v>1</v>
      </c>
      <c r="N1120" s="497" t="s">
        <v>39</v>
      </c>
      <c r="O1120" s="815"/>
      <c r="P1120" s="849"/>
      <c r="Q1120" s="25">
        <f t="shared" si="696"/>
        <v>0</v>
      </c>
      <c r="R1120" s="729">
        <f t="shared" si="697"/>
        <v>0</v>
      </c>
      <c r="S1120" s="233"/>
      <c r="T1120" s="233"/>
      <c r="U1120" s="632"/>
      <c r="V1120" s="497"/>
      <c r="W1120" s="815"/>
      <c r="X1120" s="849"/>
    </row>
    <row r="1121" spans="1:24" ht="15.75">
      <c r="A1121" s="533" t="s">
        <v>2727</v>
      </c>
      <c r="B1121" s="533">
        <v>26</v>
      </c>
      <c r="C1121" s="533" t="s">
        <v>850</v>
      </c>
      <c r="D1121" s="572" t="s">
        <v>2319</v>
      </c>
      <c r="E1121" s="571" t="str">
        <f t="shared" si="690"/>
        <v xml:space="preserve"> PANELBOARDS</v>
      </c>
      <c r="F1121" s="533" t="str">
        <f t="shared" si="665"/>
        <v>EL</v>
      </c>
      <c r="G1121" s="533" t="s">
        <v>2722</v>
      </c>
      <c r="H1121" s="533">
        <v>1120</v>
      </c>
      <c r="I1121" s="533" t="str">
        <f t="shared" si="695"/>
        <v>262416 - PANELBOARDS</v>
      </c>
      <c r="J1121" s="533" t="str">
        <f t="shared" si="695"/>
        <v>262416 - PANELBOARDS</v>
      </c>
      <c r="K1121" s="106" t="s">
        <v>45</v>
      </c>
      <c r="L1121" s="106" t="s">
        <v>916</v>
      </c>
      <c r="M1121" s="138">
        <v>1</v>
      </c>
      <c r="N1121" s="155" t="s">
        <v>39</v>
      </c>
      <c r="O1121" s="815">
        <v>600</v>
      </c>
      <c r="P1121" s="748">
        <f t="shared" ref="P1121:P1122" si="699">O1121*M1121</f>
        <v>600</v>
      </c>
      <c r="Q1121" s="25">
        <f t="shared" si="696"/>
        <v>600</v>
      </c>
      <c r="R1121" s="729">
        <f t="shared" si="697"/>
        <v>600</v>
      </c>
      <c r="S1121" s="106"/>
      <c r="T1121" s="106"/>
      <c r="U1121" s="138"/>
      <c r="V1121" s="155"/>
      <c r="W1121" s="815"/>
      <c r="X1121" s="748"/>
    </row>
    <row r="1122" spans="1:24" ht="15.75">
      <c r="A1122" s="533" t="s">
        <v>2727</v>
      </c>
      <c r="B1122" s="533">
        <v>26</v>
      </c>
      <c r="C1122" s="533" t="s">
        <v>850</v>
      </c>
      <c r="D1122" s="572" t="s">
        <v>2319</v>
      </c>
      <c r="E1122" s="571" t="str">
        <f t="shared" si="690"/>
        <v xml:space="preserve"> PANELBOARDS</v>
      </c>
      <c r="F1122" s="533" t="str">
        <f t="shared" si="665"/>
        <v>EL</v>
      </c>
      <c r="G1122" s="533" t="s">
        <v>2722</v>
      </c>
      <c r="H1122" s="533">
        <v>1121</v>
      </c>
      <c r="I1122" s="533" t="str">
        <f t="shared" si="695"/>
        <v>Final branch circuit panels</v>
      </c>
      <c r="J1122" s="533" t="str">
        <f t="shared" si="695"/>
        <v>Final branch circuit panels</v>
      </c>
      <c r="K1122" s="106" t="s">
        <v>48</v>
      </c>
      <c r="L1122" s="106" t="s">
        <v>917</v>
      </c>
      <c r="M1122" s="138">
        <v>1</v>
      </c>
      <c r="N1122" s="155" t="s">
        <v>39</v>
      </c>
      <c r="O1122" s="815">
        <v>600</v>
      </c>
      <c r="P1122" s="748">
        <f t="shared" si="699"/>
        <v>600</v>
      </c>
      <c r="Q1122" s="25">
        <f t="shared" si="696"/>
        <v>600</v>
      </c>
      <c r="R1122" s="729">
        <f t="shared" si="697"/>
        <v>600</v>
      </c>
      <c r="S1122" s="106"/>
      <c r="T1122" s="106"/>
      <c r="U1122" s="138"/>
      <c r="V1122" s="155"/>
      <c r="W1122" s="815"/>
      <c r="X1122" s="748"/>
    </row>
    <row r="1123" spans="1:24" ht="15.75">
      <c r="A1123" s="533" t="s">
        <v>2727</v>
      </c>
      <c r="B1123" s="533">
        <v>26</v>
      </c>
      <c r="C1123" s="533" t="s">
        <v>850</v>
      </c>
      <c r="D1123" s="572" t="s">
        <v>2319</v>
      </c>
      <c r="E1123" s="571" t="str">
        <f t="shared" si="690"/>
        <v xml:space="preserve"> PANELBOARDS</v>
      </c>
      <c r="F1123" s="533" t="str">
        <f t="shared" si="665"/>
        <v>EL</v>
      </c>
      <c r="G1123" s="533" t="s">
        <v>2722</v>
      </c>
      <c r="H1123" s="533">
        <v>1122</v>
      </c>
      <c r="I1123" s="533" t="str">
        <f t="shared" si="695"/>
        <v>262416 - PANELBOARDS</v>
      </c>
      <c r="J1123" s="533" t="str">
        <f t="shared" si="695"/>
        <v>262416 - PANELBOARDS</v>
      </c>
      <c r="K1123" s="233" t="s">
        <v>13</v>
      </c>
      <c r="L1123" s="233" t="s">
        <v>918</v>
      </c>
      <c r="M1123" s="632">
        <v>1</v>
      </c>
      <c r="N1123" s="497" t="s">
        <v>39</v>
      </c>
      <c r="O1123" s="815"/>
      <c r="P1123" s="849"/>
      <c r="Q1123" s="25">
        <f t="shared" si="696"/>
        <v>0</v>
      </c>
      <c r="R1123" s="729">
        <f t="shared" si="697"/>
        <v>0</v>
      </c>
      <c r="S1123" s="233"/>
      <c r="T1123" s="233"/>
      <c r="U1123" s="632"/>
      <c r="V1123" s="497"/>
      <c r="W1123" s="815"/>
      <c r="X1123" s="849"/>
    </row>
    <row r="1124" spans="1:24" ht="15.75">
      <c r="A1124" s="533" t="s">
        <v>2727</v>
      </c>
      <c r="B1124" s="533">
        <v>26</v>
      </c>
      <c r="C1124" s="533" t="s">
        <v>850</v>
      </c>
      <c r="D1124" s="572" t="s">
        <v>2319</v>
      </c>
      <c r="E1124" s="571" t="str">
        <f t="shared" si="690"/>
        <v xml:space="preserve"> PANELBOARDS</v>
      </c>
      <c r="F1124" s="533" t="str">
        <f t="shared" si="665"/>
        <v>EL</v>
      </c>
      <c r="G1124" s="533" t="s">
        <v>2722</v>
      </c>
      <c r="H1124" s="533">
        <v>1123</v>
      </c>
      <c r="I1124" s="533" t="str">
        <f t="shared" si="695"/>
        <v>Final branch circuit panels</v>
      </c>
      <c r="J1124" s="533" t="str">
        <f t="shared" si="695"/>
        <v>Final branch circuit panels</v>
      </c>
      <c r="K1124" s="233" t="s">
        <v>15</v>
      </c>
      <c r="L1124" s="233" t="s">
        <v>919</v>
      </c>
      <c r="M1124" s="632">
        <v>1</v>
      </c>
      <c r="N1124" s="497" t="s">
        <v>39</v>
      </c>
      <c r="O1124" s="815"/>
      <c r="P1124" s="849"/>
      <c r="Q1124" s="25">
        <f t="shared" si="696"/>
        <v>0</v>
      </c>
      <c r="R1124" s="729">
        <f t="shared" si="697"/>
        <v>0</v>
      </c>
      <c r="S1124" s="233"/>
      <c r="T1124" s="233"/>
      <c r="U1124" s="632"/>
      <c r="V1124" s="497"/>
      <c r="W1124" s="815"/>
      <c r="X1124" s="849"/>
    </row>
    <row r="1125" spans="1:24" ht="15.75">
      <c r="A1125" s="533" t="s">
        <v>2727</v>
      </c>
      <c r="B1125" s="533">
        <v>26</v>
      </c>
      <c r="C1125" s="533" t="s">
        <v>850</v>
      </c>
      <c r="D1125" s="572" t="s">
        <v>2319</v>
      </c>
      <c r="E1125" s="571" t="str">
        <f t="shared" si="690"/>
        <v xml:space="preserve"> PANELBOARDS</v>
      </c>
      <c r="F1125" s="533" t="str">
        <f t="shared" si="665"/>
        <v>EL</v>
      </c>
      <c r="G1125" s="533" t="s">
        <v>2722</v>
      </c>
      <c r="H1125" s="533">
        <v>1124</v>
      </c>
      <c r="I1125" s="533" t="str">
        <f t="shared" ref="I1125:J1126" si="700">I1123</f>
        <v>262416 - PANELBOARDS</v>
      </c>
      <c r="J1125" s="533" t="str">
        <f t="shared" si="700"/>
        <v>262416 - PANELBOARDS</v>
      </c>
      <c r="K1125" s="233" t="s">
        <v>17</v>
      </c>
      <c r="L1125" s="233" t="s">
        <v>920</v>
      </c>
      <c r="M1125" s="632">
        <v>1</v>
      </c>
      <c r="N1125" s="497" t="s">
        <v>39</v>
      </c>
      <c r="O1125" s="815"/>
      <c r="P1125" s="849"/>
      <c r="Q1125" s="25">
        <f t="shared" si="696"/>
        <v>0</v>
      </c>
      <c r="R1125" s="729">
        <f t="shared" si="697"/>
        <v>0</v>
      </c>
      <c r="S1125" s="233"/>
      <c r="T1125" s="233"/>
      <c r="U1125" s="632"/>
      <c r="V1125" s="497"/>
      <c r="W1125" s="815"/>
      <c r="X1125" s="849"/>
    </row>
    <row r="1126" spans="1:24" ht="15.75">
      <c r="A1126" s="533" t="s">
        <v>2727</v>
      </c>
      <c r="B1126" s="533">
        <v>26</v>
      </c>
      <c r="C1126" s="533" t="s">
        <v>850</v>
      </c>
      <c r="D1126" s="572" t="s">
        <v>2319</v>
      </c>
      <c r="E1126" s="571" t="str">
        <f t="shared" si="690"/>
        <v xml:space="preserve"> PANELBOARDS</v>
      </c>
      <c r="F1126" s="533" t="str">
        <f t="shared" si="665"/>
        <v>EL</v>
      </c>
      <c r="G1126" s="533" t="s">
        <v>2722</v>
      </c>
      <c r="H1126" s="533">
        <v>1125</v>
      </c>
      <c r="I1126" s="533" t="str">
        <f t="shared" si="700"/>
        <v>Final branch circuit panels</v>
      </c>
      <c r="J1126" s="533" t="str">
        <f t="shared" si="700"/>
        <v>Final branch circuit panels</v>
      </c>
      <c r="K1126" s="233" t="s">
        <v>19</v>
      </c>
      <c r="L1126" s="233" t="s">
        <v>921</v>
      </c>
      <c r="M1126" s="632">
        <v>1</v>
      </c>
      <c r="N1126" s="497" t="s">
        <v>39</v>
      </c>
      <c r="O1126" s="815"/>
      <c r="P1126" s="849"/>
      <c r="Q1126" s="25">
        <f t="shared" si="696"/>
        <v>0</v>
      </c>
      <c r="R1126" s="729">
        <f t="shared" si="697"/>
        <v>0</v>
      </c>
      <c r="S1126" s="233"/>
      <c r="T1126" s="233"/>
      <c r="U1126" s="632"/>
      <c r="V1126" s="497"/>
      <c r="W1126" s="815"/>
      <c r="X1126" s="849"/>
    </row>
    <row r="1127" spans="1:24" ht="15.75">
      <c r="A1127" s="533" t="s">
        <v>2727</v>
      </c>
      <c r="B1127" s="533">
        <v>26</v>
      </c>
      <c r="C1127" s="533" t="s">
        <v>850</v>
      </c>
      <c r="D1127" s="572" t="s">
        <v>2321</v>
      </c>
      <c r="E1127" s="571" t="s">
        <v>2754</v>
      </c>
      <c r="F1127" s="533" t="str">
        <f t="shared" si="665"/>
        <v>EL</v>
      </c>
      <c r="G1127" s="533" t="s">
        <v>2725</v>
      </c>
      <c r="H1127" s="533">
        <v>1126</v>
      </c>
      <c r="I1127" s="533" t="str">
        <f>L1127</f>
        <v>262419 MOTOR CONTROL CENTERS</v>
      </c>
      <c r="J1127" s="533" t="str">
        <f>L1127</f>
        <v>262419 MOTOR CONTROL CENTERS</v>
      </c>
      <c r="K1127" s="106"/>
      <c r="L1127" s="106" t="s">
        <v>922</v>
      </c>
      <c r="M1127" s="139"/>
      <c r="N1127" s="155"/>
      <c r="O1127" s="852"/>
      <c r="P1127" s="851"/>
      <c r="Q1127" s="390"/>
      <c r="S1127" s="106"/>
      <c r="T1127" s="106"/>
      <c r="U1127" s="139"/>
      <c r="V1127" s="155"/>
      <c r="W1127" s="852"/>
      <c r="X1127" s="851"/>
    </row>
    <row r="1128" spans="1:24" ht="15.75">
      <c r="A1128" s="533" t="s">
        <v>2727</v>
      </c>
      <c r="B1128" s="533">
        <v>26</v>
      </c>
      <c r="C1128" s="533" t="s">
        <v>850</v>
      </c>
      <c r="D1128" s="572" t="s">
        <v>2321</v>
      </c>
      <c r="E1128" s="571" t="str">
        <f>E1127</f>
        <v>MOTOR CONTROL CENTERS</v>
      </c>
      <c r="F1128" s="533" t="str">
        <f t="shared" si="665"/>
        <v>EL</v>
      </c>
      <c r="G1128" s="533" t="s">
        <v>2722</v>
      </c>
      <c r="H1128" s="533">
        <v>1127</v>
      </c>
      <c r="I1128" s="533" t="str">
        <f>I1126</f>
        <v>Final branch circuit panels</v>
      </c>
      <c r="J1128" s="533" t="str">
        <f>J1126</f>
        <v>Final branch circuit panels</v>
      </c>
      <c r="K1128" s="106" t="s">
        <v>13</v>
      </c>
      <c r="L1128" s="106" t="s">
        <v>923</v>
      </c>
      <c r="M1128" s="138">
        <v>1</v>
      </c>
      <c r="N1128" s="155" t="s">
        <v>39</v>
      </c>
      <c r="O1128" s="815">
        <v>2500</v>
      </c>
      <c r="P1128" s="748">
        <f>O1128*M1128</f>
        <v>2500</v>
      </c>
      <c r="Q1128" s="25">
        <f>O1128</f>
        <v>2500</v>
      </c>
      <c r="R1128" s="729">
        <f>P1128</f>
        <v>2500</v>
      </c>
      <c r="S1128" s="106"/>
      <c r="T1128" s="106"/>
      <c r="U1128" s="138"/>
      <c r="V1128" s="155"/>
      <c r="W1128" s="815"/>
      <c r="X1128" s="748"/>
    </row>
    <row r="1129" spans="1:24" ht="15.75">
      <c r="A1129" s="533" t="s">
        <v>2727</v>
      </c>
      <c r="B1129" s="533">
        <v>26</v>
      </c>
      <c r="C1129" s="533" t="s">
        <v>850</v>
      </c>
      <c r="D1129" s="572" t="s">
        <v>2327</v>
      </c>
      <c r="E1129" s="571" t="s">
        <v>1284</v>
      </c>
      <c r="F1129" s="533" t="str">
        <f t="shared" si="665"/>
        <v>EL</v>
      </c>
      <c r="G1129" s="533" t="s">
        <v>2725</v>
      </c>
      <c r="H1129" s="533">
        <v>1128</v>
      </c>
      <c r="I1129" s="533" t="str">
        <f t="shared" ref="I1129:I1130" si="701">L1129</f>
        <v>262726 - WIRING DEVICES</v>
      </c>
      <c r="J1129" s="533" t="str">
        <f t="shared" ref="J1129:J1130" si="702">L1129</f>
        <v>262726 - WIRING DEVICES</v>
      </c>
      <c r="K1129" s="106"/>
      <c r="L1129" s="106" t="s">
        <v>924</v>
      </c>
      <c r="M1129" s="139"/>
      <c r="N1129" s="155"/>
      <c r="O1129" s="815"/>
      <c r="P1129" s="849"/>
      <c r="Q1129" s="143"/>
      <c r="S1129" s="106"/>
      <c r="T1129" s="106"/>
      <c r="U1129" s="139"/>
      <c r="V1129" s="155"/>
      <c r="W1129" s="815"/>
      <c r="X1129" s="849"/>
    </row>
    <row r="1130" spans="1:24" ht="16.5" thickBot="1">
      <c r="A1130" s="533" t="s">
        <v>2727</v>
      </c>
      <c r="B1130" s="533">
        <v>26</v>
      </c>
      <c r="C1130" s="533" t="s">
        <v>850</v>
      </c>
      <c r="D1130" s="572" t="s">
        <v>2327</v>
      </c>
      <c r="E1130" s="571" t="str">
        <f t="shared" ref="E1130:E1146" si="703">E1129</f>
        <v xml:space="preserve"> WIRING DEVICES</v>
      </c>
      <c r="F1130" s="533" t="str">
        <f t="shared" si="665"/>
        <v>EL</v>
      </c>
      <c r="G1130" s="533" t="s">
        <v>2725</v>
      </c>
      <c r="H1130" s="533">
        <v>1129</v>
      </c>
      <c r="I1130" s="533" t="str">
        <f t="shared" si="701"/>
        <v>Switches</v>
      </c>
      <c r="J1130" s="533" t="str">
        <f t="shared" si="702"/>
        <v>Switches</v>
      </c>
      <c r="K1130" s="106"/>
      <c r="L1130" s="106" t="s">
        <v>925</v>
      </c>
      <c r="M1130" s="139"/>
      <c r="N1130" s="155"/>
      <c r="O1130" s="815"/>
      <c r="P1130" s="849"/>
      <c r="Q1130" s="143"/>
      <c r="S1130" s="106"/>
      <c r="T1130" s="106"/>
      <c r="U1130" s="139"/>
      <c r="V1130" s="155"/>
      <c r="W1130" s="815"/>
      <c r="X1130" s="849"/>
    </row>
    <row r="1131" spans="1:24" ht="15.75">
      <c r="A1131" s="533" t="s">
        <v>2727</v>
      </c>
      <c r="B1131" s="533">
        <v>26</v>
      </c>
      <c r="C1131" s="533" t="s">
        <v>850</v>
      </c>
      <c r="D1131" s="572" t="s">
        <v>2327</v>
      </c>
      <c r="E1131" s="571" t="str">
        <f t="shared" si="703"/>
        <v xml:space="preserve"> WIRING DEVICES</v>
      </c>
      <c r="F1131" s="533" t="str">
        <f t="shared" si="665"/>
        <v>EL</v>
      </c>
      <c r="G1131" s="533" t="s">
        <v>2722</v>
      </c>
      <c r="H1131" s="533">
        <v>1130</v>
      </c>
      <c r="I1131" s="533" t="str">
        <f t="shared" ref="I1131:J1136" si="704">I1129</f>
        <v>262726 - WIRING DEVICES</v>
      </c>
      <c r="J1131" s="533" t="str">
        <f t="shared" si="704"/>
        <v>262726 - WIRING DEVICES</v>
      </c>
      <c r="K1131" s="106" t="s">
        <v>15</v>
      </c>
      <c r="L1131" s="106" t="s">
        <v>926</v>
      </c>
      <c r="M1131" s="138">
        <v>30</v>
      </c>
      <c r="N1131" s="498" t="s">
        <v>39</v>
      </c>
      <c r="O1131" s="815">
        <v>23</v>
      </c>
      <c r="P1131" s="748">
        <f t="shared" ref="P1131:P1135" si="705">O1131*M1131</f>
        <v>690</v>
      </c>
      <c r="Q1131" s="25">
        <f t="shared" ref="Q1131:Q1136" si="706">O1131</f>
        <v>23</v>
      </c>
      <c r="R1131" s="729">
        <f t="shared" ref="R1131:R1136" si="707">P1131</f>
        <v>690</v>
      </c>
      <c r="S1131" s="106"/>
      <c r="T1131" s="106"/>
      <c r="U1131" s="138"/>
      <c r="V1131" s="498"/>
      <c r="W1131" s="815"/>
      <c r="X1131" s="748"/>
    </row>
    <row r="1132" spans="1:24" ht="15.75">
      <c r="A1132" s="533" t="s">
        <v>2727</v>
      </c>
      <c r="B1132" s="533">
        <v>26</v>
      </c>
      <c r="C1132" s="533" t="s">
        <v>850</v>
      </c>
      <c r="D1132" s="572" t="s">
        <v>2327</v>
      </c>
      <c r="E1132" s="571" t="str">
        <f t="shared" si="703"/>
        <v xml:space="preserve"> WIRING DEVICES</v>
      </c>
      <c r="F1132" s="533" t="str">
        <f t="shared" si="665"/>
        <v>EL</v>
      </c>
      <c r="G1132" s="533" t="s">
        <v>2722</v>
      </c>
      <c r="H1132" s="533">
        <v>1131</v>
      </c>
      <c r="I1132" s="533" t="str">
        <f t="shared" si="704"/>
        <v>Switches</v>
      </c>
      <c r="J1132" s="533" t="str">
        <f t="shared" si="704"/>
        <v>Switches</v>
      </c>
      <c r="K1132" s="106" t="s">
        <v>17</v>
      </c>
      <c r="L1132" s="106" t="s">
        <v>927</v>
      </c>
      <c r="M1132" s="138">
        <v>12</v>
      </c>
      <c r="N1132" s="499" t="s">
        <v>39</v>
      </c>
      <c r="O1132" s="815">
        <v>26</v>
      </c>
      <c r="P1132" s="748">
        <f t="shared" si="705"/>
        <v>312</v>
      </c>
      <c r="Q1132" s="25">
        <f t="shared" si="706"/>
        <v>26</v>
      </c>
      <c r="R1132" s="729">
        <f t="shared" si="707"/>
        <v>312</v>
      </c>
      <c r="S1132" s="106"/>
      <c r="T1132" s="106"/>
      <c r="U1132" s="138"/>
      <c r="V1132" s="499"/>
      <c r="W1132" s="815"/>
      <c r="X1132" s="748"/>
    </row>
    <row r="1133" spans="1:24" ht="15.75">
      <c r="A1133" s="533" t="s">
        <v>2727</v>
      </c>
      <c r="B1133" s="533">
        <v>26</v>
      </c>
      <c r="C1133" s="533" t="s">
        <v>850</v>
      </c>
      <c r="D1133" s="572" t="s">
        <v>2327</v>
      </c>
      <c r="E1133" s="571" t="str">
        <f t="shared" si="703"/>
        <v xml:space="preserve"> WIRING DEVICES</v>
      </c>
      <c r="F1133" s="533" t="str">
        <f t="shared" si="665"/>
        <v>EL</v>
      </c>
      <c r="G1133" s="533" t="s">
        <v>2722</v>
      </c>
      <c r="H1133" s="533">
        <v>1132</v>
      </c>
      <c r="I1133" s="533" t="str">
        <f t="shared" si="704"/>
        <v>262726 - WIRING DEVICES</v>
      </c>
      <c r="J1133" s="533" t="str">
        <f t="shared" si="704"/>
        <v>262726 - WIRING DEVICES</v>
      </c>
      <c r="K1133" s="106" t="s">
        <v>19</v>
      </c>
      <c r="L1133" s="106" t="s">
        <v>928</v>
      </c>
      <c r="M1133" s="138">
        <v>6</v>
      </c>
      <c r="N1133" s="499" t="s">
        <v>39</v>
      </c>
      <c r="O1133" s="815">
        <v>24</v>
      </c>
      <c r="P1133" s="748">
        <f t="shared" si="705"/>
        <v>144</v>
      </c>
      <c r="Q1133" s="25">
        <f t="shared" si="706"/>
        <v>24</v>
      </c>
      <c r="R1133" s="729">
        <f t="shared" si="707"/>
        <v>144</v>
      </c>
      <c r="S1133" s="106"/>
      <c r="T1133" s="106"/>
      <c r="U1133" s="138"/>
      <c r="V1133" s="499"/>
      <c r="W1133" s="815"/>
      <c r="X1133" s="748"/>
    </row>
    <row r="1134" spans="1:24" ht="15.75">
      <c r="A1134" s="533" t="s">
        <v>2727</v>
      </c>
      <c r="B1134" s="533">
        <v>26</v>
      </c>
      <c r="C1134" s="533" t="s">
        <v>850</v>
      </c>
      <c r="D1134" s="572" t="s">
        <v>2327</v>
      </c>
      <c r="E1134" s="571" t="str">
        <f t="shared" si="703"/>
        <v xml:space="preserve"> WIRING DEVICES</v>
      </c>
      <c r="F1134" s="533" t="str">
        <f t="shared" si="665"/>
        <v>EL</v>
      </c>
      <c r="G1134" s="533" t="s">
        <v>2722</v>
      </c>
      <c r="H1134" s="533">
        <v>1133</v>
      </c>
      <c r="I1134" s="533" t="str">
        <f t="shared" si="704"/>
        <v>Switches</v>
      </c>
      <c r="J1134" s="533" t="str">
        <f t="shared" si="704"/>
        <v>Switches</v>
      </c>
      <c r="K1134" s="106" t="s">
        <v>20</v>
      </c>
      <c r="L1134" s="106" t="s">
        <v>929</v>
      </c>
      <c r="M1134" s="138">
        <v>8</v>
      </c>
      <c r="N1134" s="499" t="s">
        <v>39</v>
      </c>
      <c r="O1134" s="815">
        <v>25</v>
      </c>
      <c r="P1134" s="748">
        <f t="shared" si="705"/>
        <v>200</v>
      </c>
      <c r="Q1134" s="25">
        <f t="shared" si="706"/>
        <v>25</v>
      </c>
      <c r="R1134" s="729">
        <f t="shared" si="707"/>
        <v>200</v>
      </c>
      <c r="S1134" s="106"/>
      <c r="T1134" s="106"/>
      <c r="U1134" s="138"/>
      <c r="V1134" s="499"/>
      <c r="W1134" s="815"/>
      <c r="X1134" s="748"/>
    </row>
    <row r="1135" spans="1:24" ht="16.5" thickBot="1">
      <c r="A1135" s="533" t="s">
        <v>2727</v>
      </c>
      <c r="B1135" s="533">
        <v>26</v>
      </c>
      <c r="C1135" s="533" t="s">
        <v>850</v>
      </c>
      <c r="D1135" s="572" t="s">
        <v>2327</v>
      </c>
      <c r="E1135" s="571" t="str">
        <f t="shared" si="703"/>
        <v xml:space="preserve"> WIRING DEVICES</v>
      </c>
      <c r="F1135" s="533" t="str">
        <f t="shared" ref="F1135:F1198" si="708">VLOOKUP(D:D,trade,3,FALSE)</f>
        <v>EL</v>
      </c>
      <c r="G1135" s="533" t="s">
        <v>2722</v>
      </c>
      <c r="H1135" s="533">
        <v>1134</v>
      </c>
      <c r="I1135" s="533" t="str">
        <f t="shared" si="704"/>
        <v>262726 - WIRING DEVICES</v>
      </c>
      <c r="J1135" s="533" t="str">
        <f t="shared" si="704"/>
        <v>262726 - WIRING DEVICES</v>
      </c>
      <c r="K1135" s="106" t="s">
        <v>21</v>
      </c>
      <c r="L1135" s="106" t="s">
        <v>930</v>
      </c>
      <c r="M1135" s="138">
        <v>2</v>
      </c>
      <c r="N1135" s="500" t="s">
        <v>39</v>
      </c>
      <c r="O1135" s="815">
        <v>28</v>
      </c>
      <c r="P1135" s="748">
        <f t="shared" si="705"/>
        <v>56</v>
      </c>
      <c r="Q1135" s="25">
        <f t="shared" si="706"/>
        <v>28</v>
      </c>
      <c r="R1135" s="729">
        <f t="shared" si="707"/>
        <v>56</v>
      </c>
      <c r="S1135" s="106"/>
      <c r="T1135" s="106"/>
      <c r="U1135" s="138"/>
      <c r="V1135" s="500"/>
      <c r="W1135" s="815"/>
      <c r="X1135" s="748"/>
    </row>
    <row r="1136" spans="1:24" ht="15.75">
      <c r="A1136" s="533" t="s">
        <v>2727</v>
      </c>
      <c r="B1136" s="533">
        <v>26</v>
      </c>
      <c r="C1136" s="533" t="s">
        <v>850</v>
      </c>
      <c r="D1136" s="572" t="s">
        <v>2327</v>
      </c>
      <c r="E1136" s="571" t="str">
        <f t="shared" si="703"/>
        <v xml:space="preserve"> WIRING DEVICES</v>
      </c>
      <c r="F1136" s="533" t="str">
        <f t="shared" si="708"/>
        <v>EL</v>
      </c>
      <c r="G1136" s="533" t="s">
        <v>2722</v>
      </c>
      <c r="H1136" s="533">
        <v>1135</v>
      </c>
      <c r="I1136" s="533" t="str">
        <f t="shared" si="704"/>
        <v>Switches</v>
      </c>
      <c r="J1136" s="533" t="str">
        <f t="shared" si="704"/>
        <v>Switches</v>
      </c>
      <c r="K1136" s="233" t="s">
        <v>77</v>
      </c>
      <c r="L1136" s="233" t="s">
        <v>931</v>
      </c>
      <c r="M1136" s="632">
        <v>5</v>
      </c>
      <c r="N1136" s="497" t="s">
        <v>39</v>
      </c>
      <c r="O1136" s="815"/>
      <c r="P1136" s="849"/>
      <c r="Q1136" s="25">
        <f t="shared" si="706"/>
        <v>0</v>
      </c>
      <c r="R1136" s="729">
        <f t="shared" si="707"/>
        <v>0</v>
      </c>
      <c r="S1136" s="233"/>
      <c r="T1136" s="233"/>
      <c r="U1136" s="632"/>
      <c r="V1136" s="497"/>
      <c r="W1136" s="815"/>
      <c r="X1136" s="849"/>
    </row>
    <row r="1137" spans="1:24" ht="16.5" thickBot="1">
      <c r="A1137" s="533" t="s">
        <v>2727</v>
      </c>
      <c r="B1137" s="533">
        <v>26</v>
      </c>
      <c r="C1137" s="533" t="s">
        <v>850</v>
      </c>
      <c r="D1137" s="572" t="s">
        <v>2327</v>
      </c>
      <c r="E1137" s="571" t="str">
        <f t="shared" si="703"/>
        <v xml:space="preserve"> WIRING DEVICES</v>
      </c>
      <c r="F1137" s="533" t="str">
        <f t="shared" si="708"/>
        <v>EL</v>
      </c>
      <c r="G1137" s="533" t="s">
        <v>2725</v>
      </c>
      <c r="H1137" s="533">
        <v>1136</v>
      </c>
      <c r="I1137" s="533" t="str">
        <f>L1137</f>
        <v xml:space="preserve">Socket Outlets </v>
      </c>
      <c r="J1137" s="533" t="str">
        <f>L1137</f>
        <v xml:space="preserve">Socket Outlets </v>
      </c>
      <c r="K1137" s="106"/>
      <c r="L1137" s="106" t="s">
        <v>932</v>
      </c>
      <c r="M1137" s="139"/>
      <c r="N1137" s="155"/>
      <c r="O1137" s="815"/>
      <c r="P1137" s="849"/>
      <c r="Q1137" s="143"/>
      <c r="S1137" s="106"/>
      <c r="T1137" s="106"/>
      <c r="U1137" s="139"/>
      <c r="V1137" s="155"/>
      <c r="W1137" s="815"/>
      <c r="X1137" s="849"/>
    </row>
    <row r="1138" spans="1:24" ht="15.75">
      <c r="A1138" s="533" t="s">
        <v>2727</v>
      </c>
      <c r="B1138" s="533">
        <v>26</v>
      </c>
      <c r="C1138" s="533" t="s">
        <v>850</v>
      </c>
      <c r="D1138" s="572" t="s">
        <v>2327</v>
      </c>
      <c r="E1138" s="571" t="str">
        <f t="shared" si="703"/>
        <v xml:space="preserve"> WIRING DEVICES</v>
      </c>
      <c r="F1138" s="533" t="str">
        <f t="shared" si="708"/>
        <v>EL</v>
      </c>
      <c r="G1138" s="533" t="s">
        <v>2722</v>
      </c>
      <c r="H1138" s="533">
        <v>1137</v>
      </c>
      <c r="I1138" s="533" t="str">
        <f t="shared" ref="I1138:J1143" si="709">I1136</f>
        <v>Switches</v>
      </c>
      <c r="J1138" s="533" t="str">
        <f t="shared" si="709"/>
        <v>Switches</v>
      </c>
      <c r="K1138" s="151" t="s">
        <v>45</v>
      </c>
      <c r="L1138" s="151" t="s">
        <v>933</v>
      </c>
      <c r="M1138" s="655">
        <v>34</v>
      </c>
      <c r="N1138" s="498" t="s">
        <v>39</v>
      </c>
      <c r="O1138" s="815">
        <v>24.7</v>
      </c>
      <c r="P1138" s="748">
        <f t="shared" ref="P1138:P1141" si="710">O1138*M1138</f>
        <v>839.8</v>
      </c>
      <c r="Q1138" s="25">
        <f t="shared" ref="Q1138:Q1143" si="711">O1138</f>
        <v>24.7</v>
      </c>
      <c r="R1138" s="729">
        <f t="shared" ref="R1138:R1143" si="712">P1138</f>
        <v>839.8</v>
      </c>
      <c r="S1138" s="151"/>
      <c r="T1138" s="151"/>
      <c r="U1138" s="655"/>
      <c r="V1138" s="498"/>
      <c r="W1138" s="815"/>
      <c r="X1138" s="748"/>
    </row>
    <row r="1139" spans="1:24" ht="15.75">
      <c r="A1139" s="533" t="s">
        <v>2727</v>
      </c>
      <c r="B1139" s="533">
        <v>26</v>
      </c>
      <c r="C1139" s="533" t="s">
        <v>850</v>
      </c>
      <c r="D1139" s="572" t="s">
        <v>2327</v>
      </c>
      <c r="E1139" s="571" t="str">
        <f t="shared" si="703"/>
        <v xml:space="preserve"> WIRING DEVICES</v>
      </c>
      <c r="F1139" s="533" t="str">
        <f t="shared" si="708"/>
        <v>EL</v>
      </c>
      <c r="G1139" s="533" t="s">
        <v>2722</v>
      </c>
      <c r="H1139" s="533">
        <v>1138</v>
      </c>
      <c r="I1139" s="533" t="str">
        <f t="shared" si="709"/>
        <v xml:space="preserve">Socket Outlets </v>
      </c>
      <c r="J1139" s="533" t="str">
        <f t="shared" si="709"/>
        <v xml:space="preserve">Socket Outlets </v>
      </c>
      <c r="K1139" s="151" t="s">
        <v>48</v>
      </c>
      <c r="L1139" s="151" t="s">
        <v>934</v>
      </c>
      <c r="M1139" s="655">
        <v>16</v>
      </c>
      <c r="N1139" s="499" t="s">
        <v>39</v>
      </c>
      <c r="O1139" s="815">
        <v>27.4</v>
      </c>
      <c r="P1139" s="748">
        <f t="shared" si="710"/>
        <v>438.4</v>
      </c>
      <c r="Q1139" s="25">
        <f t="shared" si="711"/>
        <v>27.4</v>
      </c>
      <c r="R1139" s="729">
        <f t="shared" si="712"/>
        <v>438.4</v>
      </c>
      <c r="S1139" s="151"/>
      <c r="T1139" s="151"/>
      <c r="U1139" s="655"/>
      <c r="V1139" s="499"/>
      <c r="W1139" s="815"/>
      <c r="X1139" s="748"/>
    </row>
    <row r="1140" spans="1:24" ht="15.75">
      <c r="A1140" s="533" t="s">
        <v>2727</v>
      </c>
      <c r="B1140" s="533">
        <v>26</v>
      </c>
      <c r="C1140" s="533" t="s">
        <v>850</v>
      </c>
      <c r="D1140" s="572" t="s">
        <v>2327</v>
      </c>
      <c r="E1140" s="571" t="str">
        <f t="shared" si="703"/>
        <v xml:space="preserve"> WIRING DEVICES</v>
      </c>
      <c r="F1140" s="533" t="str">
        <f t="shared" si="708"/>
        <v>EL</v>
      </c>
      <c r="G1140" s="533" t="s">
        <v>2722</v>
      </c>
      <c r="H1140" s="533">
        <v>1139</v>
      </c>
      <c r="I1140" s="533" t="str">
        <f t="shared" si="709"/>
        <v>Switches</v>
      </c>
      <c r="J1140" s="533" t="str">
        <f t="shared" si="709"/>
        <v>Switches</v>
      </c>
      <c r="K1140" s="151" t="s">
        <v>50</v>
      </c>
      <c r="L1140" s="151" t="s">
        <v>935</v>
      </c>
      <c r="M1140" s="655">
        <v>16</v>
      </c>
      <c r="N1140" s="499" t="s">
        <v>39</v>
      </c>
      <c r="O1140" s="815">
        <v>30</v>
      </c>
      <c r="P1140" s="748">
        <f t="shared" si="710"/>
        <v>480</v>
      </c>
      <c r="Q1140" s="25">
        <f t="shared" si="711"/>
        <v>30</v>
      </c>
      <c r="R1140" s="729">
        <f t="shared" si="712"/>
        <v>480</v>
      </c>
      <c r="S1140" s="151"/>
      <c r="T1140" s="151"/>
      <c r="U1140" s="655"/>
      <c r="V1140" s="499"/>
      <c r="W1140" s="815"/>
      <c r="X1140" s="748"/>
    </row>
    <row r="1141" spans="1:24" ht="16.5" thickBot="1">
      <c r="A1141" s="533" t="s">
        <v>2727</v>
      </c>
      <c r="B1141" s="533">
        <v>26</v>
      </c>
      <c r="C1141" s="533" t="s">
        <v>850</v>
      </c>
      <c r="D1141" s="572" t="s">
        <v>2327</v>
      </c>
      <c r="E1141" s="571" t="str">
        <f t="shared" si="703"/>
        <v xml:space="preserve"> WIRING DEVICES</v>
      </c>
      <c r="F1141" s="533" t="str">
        <f t="shared" si="708"/>
        <v>EL</v>
      </c>
      <c r="G1141" s="533" t="s">
        <v>2722</v>
      </c>
      <c r="H1141" s="533">
        <v>1140</v>
      </c>
      <c r="I1141" s="533" t="str">
        <f t="shared" si="709"/>
        <v xml:space="preserve">Socket Outlets </v>
      </c>
      <c r="J1141" s="533" t="str">
        <f t="shared" si="709"/>
        <v xml:space="preserve">Socket Outlets </v>
      </c>
      <c r="K1141" s="151" t="s">
        <v>76</v>
      </c>
      <c r="L1141" s="151" t="s">
        <v>936</v>
      </c>
      <c r="M1141" s="655">
        <v>1</v>
      </c>
      <c r="N1141" s="500" t="s">
        <v>39</v>
      </c>
      <c r="O1141" s="815">
        <v>32</v>
      </c>
      <c r="P1141" s="748">
        <f t="shared" si="710"/>
        <v>32</v>
      </c>
      <c r="Q1141" s="25">
        <f t="shared" si="711"/>
        <v>32</v>
      </c>
      <c r="R1141" s="729">
        <f t="shared" si="712"/>
        <v>32</v>
      </c>
      <c r="S1141" s="151"/>
      <c r="T1141" s="151"/>
      <c r="U1141" s="655"/>
      <c r="V1141" s="500"/>
      <c r="W1141" s="815"/>
      <c r="X1141" s="748"/>
    </row>
    <row r="1142" spans="1:24" ht="15.75">
      <c r="A1142" s="533" t="s">
        <v>2727</v>
      </c>
      <c r="B1142" s="533">
        <v>26</v>
      </c>
      <c r="C1142" s="533" t="s">
        <v>850</v>
      </c>
      <c r="D1142" s="572" t="s">
        <v>2327</v>
      </c>
      <c r="E1142" s="571" t="str">
        <f t="shared" si="703"/>
        <v xml:space="preserve"> WIRING DEVICES</v>
      </c>
      <c r="F1142" s="533" t="str">
        <f t="shared" si="708"/>
        <v>EL</v>
      </c>
      <c r="G1142" s="533" t="s">
        <v>2722</v>
      </c>
      <c r="H1142" s="533">
        <v>1141</v>
      </c>
      <c r="I1142" s="533" t="str">
        <f t="shared" si="709"/>
        <v>Switches</v>
      </c>
      <c r="J1142" s="533" t="str">
        <f t="shared" si="709"/>
        <v>Switches</v>
      </c>
      <c r="K1142" s="235" t="s">
        <v>341</v>
      </c>
      <c r="L1142" s="235" t="s">
        <v>937</v>
      </c>
      <c r="M1142" s="656">
        <v>2</v>
      </c>
      <c r="N1142" s="497" t="s">
        <v>39</v>
      </c>
      <c r="O1142" s="815"/>
      <c r="P1142" s="849"/>
      <c r="Q1142" s="25">
        <f t="shared" si="711"/>
        <v>0</v>
      </c>
      <c r="R1142" s="729">
        <f t="shared" si="712"/>
        <v>0</v>
      </c>
      <c r="S1142" s="235"/>
      <c r="T1142" s="235"/>
      <c r="U1142" s="656"/>
      <c r="V1142" s="497"/>
      <c r="W1142" s="815"/>
      <c r="X1142" s="849"/>
    </row>
    <row r="1143" spans="1:24" ht="15.75">
      <c r="A1143" s="533" t="s">
        <v>2727</v>
      </c>
      <c r="B1143" s="533">
        <v>26</v>
      </c>
      <c r="C1143" s="533" t="s">
        <v>850</v>
      </c>
      <c r="D1143" s="572" t="s">
        <v>2327</v>
      </c>
      <c r="E1143" s="571" t="str">
        <f t="shared" si="703"/>
        <v xml:space="preserve"> WIRING DEVICES</v>
      </c>
      <c r="F1143" s="533" t="str">
        <f t="shared" si="708"/>
        <v>EL</v>
      </c>
      <c r="G1143" s="533" t="s">
        <v>2722</v>
      </c>
      <c r="H1143" s="533">
        <v>1142</v>
      </c>
      <c r="I1143" s="533" t="str">
        <f t="shared" si="709"/>
        <v xml:space="preserve">Socket Outlets </v>
      </c>
      <c r="J1143" s="533" t="str">
        <f t="shared" si="709"/>
        <v xml:space="preserve">Socket Outlets </v>
      </c>
      <c r="K1143" s="235" t="s">
        <v>13</v>
      </c>
      <c r="L1143" s="235" t="s">
        <v>938</v>
      </c>
      <c r="M1143" s="656">
        <v>1</v>
      </c>
      <c r="N1143" s="497" t="s">
        <v>39</v>
      </c>
      <c r="O1143" s="813"/>
      <c r="P1143" s="849"/>
      <c r="Q1143" s="25">
        <f t="shared" si="711"/>
        <v>0</v>
      </c>
      <c r="R1143" s="729">
        <f t="shared" si="712"/>
        <v>0</v>
      </c>
      <c r="S1143" s="235"/>
      <c r="T1143" s="235"/>
      <c r="U1143" s="656"/>
      <c r="V1143" s="497"/>
      <c r="W1143" s="813"/>
      <c r="X1143" s="849"/>
    </row>
    <row r="1144" spans="1:24" ht="16.5" thickBot="1">
      <c r="A1144" s="533" t="s">
        <v>2727</v>
      </c>
      <c r="B1144" s="533">
        <v>26</v>
      </c>
      <c r="C1144" s="533" t="s">
        <v>850</v>
      </c>
      <c r="D1144" s="572" t="s">
        <v>2327</v>
      </c>
      <c r="E1144" s="571" t="str">
        <f t="shared" si="703"/>
        <v xml:space="preserve"> WIRING DEVICES</v>
      </c>
      <c r="F1144" s="533" t="str">
        <f t="shared" si="708"/>
        <v>EL</v>
      </c>
      <c r="G1144" s="533" t="s">
        <v>2725</v>
      </c>
      <c r="H1144" s="533">
        <v>1143</v>
      </c>
      <c r="I1144" s="533" t="str">
        <f>L1144</f>
        <v>Electric Outlets</v>
      </c>
      <c r="J1144" s="533" t="str">
        <f>L1144</f>
        <v>Electric Outlets</v>
      </c>
      <c r="K1144" s="151"/>
      <c r="L1144" s="151" t="s">
        <v>939</v>
      </c>
      <c r="M1144" s="657"/>
      <c r="N1144" s="155"/>
      <c r="O1144" s="813"/>
      <c r="P1144" s="849"/>
      <c r="Q1144" s="143"/>
      <c r="S1144" s="151"/>
      <c r="T1144" s="151"/>
      <c r="U1144" s="657"/>
      <c r="V1144" s="155"/>
      <c r="W1144" s="813"/>
      <c r="X1144" s="849"/>
    </row>
    <row r="1145" spans="1:24" ht="16.5" thickBot="1">
      <c r="A1145" s="533" t="s">
        <v>2727</v>
      </c>
      <c r="B1145" s="533">
        <v>26</v>
      </c>
      <c r="C1145" s="533" t="s">
        <v>850</v>
      </c>
      <c r="D1145" s="572" t="s">
        <v>2327</v>
      </c>
      <c r="E1145" s="571" t="str">
        <f t="shared" si="703"/>
        <v xml:space="preserve"> WIRING DEVICES</v>
      </c>
      <c r="F1145" s="533" t="str">
        <f t="shared" si="708"/>
        <v>EL</v>
      </c>
      <c r="G1145" s="533" t="s">
        <v>2722</v>
      </c>
      <c r="H1145" s="533">
        <v>1144</v>
      </c>
      <c r="I1145" s="533" t="str">
        <f t="shared" ref="I1145:J1146" si="713">I1143</f>
        <v xml:space="preserve">Socket Outlets </v>
      </c>
      <c r="J1145" s="533" t="str">
        <f t="shared" si="713"/>
        <v xml:space="preserve">Socket Outlets </v>
      </c>
      <c r="K1145" s="106" t="s">
        <v>13</v>
      </c>
      <c r="L1145" s="106" t="s">
        <v>940</v>
      </c>
      <c r="M1145" s="138">
        <v>26</v>
      </c>
      <c r="N1145" s="658" t="s">
        <v>39</v>
      </c>
      <c r="O1145" s="815">
        <v>50</v>
      </c>
      <c r="P1145" s="748">
        <f>O1145*M1145</f>
        <v>1300</v>
      </c>
      <c r="Q1145" s="25">
        <f t="shared" ref="Q1145:Q1146" si="714">O1145</f>
        <v>50</v>
      </c>
      <c r="R1145" s="729">
        <f t="shared" ref="R1145:R1146" si="715">P1145</f>
        <v>1300</v>
      </c>
      <c r="S1145" s="106"/>
      <c r="T1145" s="106"/>
      <c r="U1145" s="138"/>
      <c r="V1145" s="658"/>
      <c r="W1145" s="815"/>
      <c r="X1145" s="748"/>
    </row>
    <row r="1146" spans="1:24" ht="15.75">
      <c r="A1146" s="533" t="s">
        <v>2727</v>
      </c>
      <c r="B1146" s="533">
        <v>26</v>
      </c>
      <c r="C1146" s="533" t="s">
        <v>850</v>
      </c>
      <c r="D1146" s="572" t="s">
        <v>2327</v>
      </c>
      <c r="E1146" s="571" t="str">
        <f t="shared" si="703"/>
        <v xml:space="preserve"> WIRING DEVICES</v>
      </c>
      <c r="F1146" s="533" t="str">
        <f t="shared" si="708"/>
        <v>EL</v>
      </c>
      <c r="G1146" s="533" t="s">
        <v>2722</v>
      </c>
      <c r="H1146" s="533">
        <v>1145</v>
      </c>
      <c r="I1146" s="533" t="str">
        <f t="shared" si="713"/>
        <v>Electric Outlets</v>
      </c>
      <c r="J1146" s="533" t="str">
        <f t="shared" si="713"/>
        <v>Electric Outlets</v>
      </c>
      <c r="K1146" s="233" t="s">
        <v>17</v>
      </c>
      <c r="L1146" s="233" t="s">
        <v>941</v>
      </c>
      <c r="M1146" s="632">
        <v>14</v>
      </c>
      <c r="N1146" s="497" t="s">
        <v>39</v>
      </c>
      <c r="O1146" s="815"/>
      <c r="P1146" s="849"/>
      <c r="Q1146" s="25">
        <f t="shared" si="714"/>
        <v>0</v>
      </c>
      <c r="R1146" s="729">
        <f t="shared" si="715"/>
        <v>0</v>
      </c>
      <c r="S1146" s="233"/>
      <c r="T1146" s="233"/>
      <c r="U1146" s="632"/>
      <c r="V1146" s="497"/>
      <c r="W1146" s="815"/>
      <c r="X1146" s="849"/>
    </row>
    <row r="1147" spans="1:24" ht="15.75">
      <c r="A1147" s="533" t="s">
        <v>2727</v>
      </c>
      <c r="B1147" s="533">
        <v>26</v>
      </c>
      <c r="C1147" s="533" t="s">
        <v>850</v>
      </c>
      <c r="D1147" s="572" t="s">
        <v>2333</v>
      </c>
      <c r="E1147" s="571" t="s">
        <v>1285</v>
      </c>
      <c r="F1147" s="533" t="str">
        <f t="shared" si="708"/>
        <v>EL</v>
      </c>
      <c r="G1147" s="533" t="s">
        <v>2725</v>
      </c>
      <c r="H1147" s="533">
        <v>1146</v>
      </c>
      <c r="I1147" s="533" t="str">
        <f t="shared" ref="I1147:I1148" si="716">L1147</f>
        <v>262816 - ENCLOSED SWITCHES AND CIRCUIT BREAKERS</v>
      </c>
      <c r="J1147" s="533" t="str">
        <f t="shared" ref="J1147:J1148" si="717">L1147</f>
        <v>262816 - ENCLOSED SWITCHES AND CIRCUIT BREAKERS</v>
      </c>
      <c r="K1147" s="106"/>
      <c r="L1147" s="106" t="s">
        <v>942</v>
      </c>
      <c r="M1147" s="139"/>
      <c r="N1147" s="155"/>
      <c r="O1147" s="815"/>
      <c r="P1147" s="849"/>
      <c r="Q1147" s="143"/>
      <c r="S1147" s="106"/>
      <c r="T1147" s="106"/>
      <c r="U1147" s="139"/>
      <c r="V1147" s="155"/>
      <c r="W1147" s="815"/>
      <c r="X1147" s="849"/>
    </row>
    <row r="1148" spans="1:24" ht="15.75">
      <c r="A1148" s="533" t="s">
        <v>2727</v>
      </c>
      <c r="B1148" s="533">
        <v>26</v>
      </c>
      <c r="C1148" s="533" t="s">
        <v>850</v>
      </c>
      <c r="D1148" s="572" t="s">
        <v>2333</v>
      </c>
      <c r="E1148" s="571" t="str">
        <f t="shared" ref="E1148:E1166" si="718">E1147</f>
        <v xml:space="preserve"> ENCLOSED SWITCHES AND CIRCUIT BREAKERS</v>
      </c>
      <c r="F1148" s="533" t="str">
        <f t="shared" si="708"/>
        <v>EL</v>
      </c>
      <c r="G1148" s="533" t="s">
        <v>2725</v>
      </c>
      <c r="H1148" s="533">
        <v>1147</v>
      </c>
      <c r="I1148" s="533" t="str">
        <f t="shared" si="716"/>
        <v>Switch Disconnectors (Disconnecting Switches)</v>
      </c>
      <c r="J1148" s="533" t="str">
        <f t="shared" si="717"/>
        <v>Switch Disconnectors (Disconnecting Switches)</v>
      </c>
      <c r="K1148" s="106"/>
      <c r="L1148" s="106" t="s">
        <v>943</v>
      </c>
      <c r="M1148" s="139"/>
      <c r="N1148" s="155"/>
      <c r="O1148" s="850"/>
      <c r="P1148" s="851"/>
      <c r="Q1148" s="390"/>
      <c r="S1148" s="106"/>
      <c r="T1148" s="106"/>
      <c r="U1148" s="139"/>
      <c r="V1148" s="155"/>
      <c r="W1148" s="850"/>
      <c r="X1148" s="851"/>
    </row>
    <row r="1149" spans="1:24" ht="15.75">
      <c r="A1149" s="533" t="s">
        <v>2727</v>
      </c>
      <c r="B1149" s="533">
        <v>26</v>
      </c>
      <c r="C1149" s="533" t="s">
        <v>850</v>
      </c>
      <c r="D1149" s="572" t="s">
        <v>2333</v>
      </c>
      <c r="E1149" s="571" t="str">
        <f t="shared" si="718"/>
        <v xml:space="preserve"> ENCLOSED SWITCHES AND CIRCUIT BREAKERS</v>
      </c>
      <c r="F1149" s="533" t="str">
        <f t="shared" si="708"/>
        <v>EL</v>
      </c>
      <c r="G1149" s="533" t="s">
        <v>2722</v>
      </c>
      <c r="H1149" s="533">
        <v>1148</v>
      </c>
      <c r="I1149" s="533" t="str">
        <f t="shared" ref="I1149:J1161" si="719">I1147</f>
        <v>262816 - ENCLOSED SWITCHES AND CIRCUIT BREAKERS</v>
      </c>
      <c r="J1149" s="533" t="str">
        <f t="shared" si="719"/>
        <v>262816 - ENCLOSED SWITCHES AND CIRCUIT BREAKERS</v>
      </c>
      <c r="K1149" s="106" t="s">
        <v>15</v>
      </c>
      <c r="L1149" s="106" t="s">
        <v>944</v>
      </c>
      <c r="M1149" s="138">
        <v>15</v>
      </c>
      <c r="N1149" s="155" t="s">
        <v>39</v>
      </c>
      <c r="O1149" s="815">
        <v>100</v>
      </c>
      <c r="P1149" s="748">
        <f>O1149*M1149</f>
        <v>1500</v>
      </c>
      <c r="Q1149" s="25">
        <f t="shared" ref="Q1149:Q1161" si="720">O1149</f>
        <v>100</v>
      </c>
      <c r="R1149" s="729">
        <f t="shared" ref="R1149:R1161" si="721">P1149</f>
        <v>1500</v>
      </c>
      <c r="S1149" s="106"/>
      <c r="T1149" s="106"/>
      <c r="U1149" s="138"/>
      <c r="V1149" s="155"/>
      <c r="W1149" s="815"/>
      <c r="X1149" s="748"/>
    </row>
    <row r="1150" spans="1:24" ht="15.75">
      <c r="A1150" s="533" t="s">
        <v>2727</v>
      </c>
      <c r="B1150" s="533">
        <v>26</v>
      </c>
      <c r="C1150" s="533" t="s">
        <v>850</v>
      </c>
      <c r="D1150" s="572" t="s">
        <v>2333</v>
      </c>
      <c r="E1150" s="571" t="str">
        <f t="shared" si="718"/>
        <v xml:space="preserve"> ENCLOSED SWITCHES AND CIRCUIT BREAKERS</v>
      </c>
      <c r="F1150" s="533" t="str">
        <f t="shared" si="708"/>
        <v>EL</v>
      </c>
      <c r="G1150" s="533" t="s">
        <v>2722</v>
      </c>
      <c r="H1150" s="533">
        <v>1149</v>
      </c>
      <c r="I1150" s="533" t="str">
        <f t="shared" si="719"/>
        <v>Switch Disconnectors (Disconnecting Switches)</v>
      </c>
      <c r="J1150" s="533" t="str">
        <f t="shared" si="719"/>
        <v>Switch Disconnectors (Disconnecting Switches)</v>
      </c>
      <c r="K1150" s="233" t="s">
        <v>20</v>
      </c>
      <c r="L1150" s="233" t="s">
        <v>945</v>
      </c>
      <c r="M1150" s="632">
        <v>6</v>
      </c>
      <c r="N1150" s="497" t="s">
        <v>39</v>
      </c>
      <c r="O1150" s="815"/>
      <c r="P1150" s="849"/>
      <c r="Q1150" s="25">
        <f t="shared" si="720"/>
        <v>0</v>
      </c>
      <c r="R1150" s="729">
        <f t="shared" si="721"/>
        <v>0</v>
      </c>
      <c r="S1150" s="233"/>
      <c r="T1150" s="233"/>
      <c r="U1150" s="632"/>
      <c r="V1150" s="497"/>
      <c r="W1150" s="815"/>
      <c r="X1150" s="849"/>
    </row>
    <row r="1151" spans="1:24" ht="16.5" thickBot="1">
      <c r="A1151" s="533" t="s">
        <v>2727</v>
      </c>
      <c r="B1151" s="533">
        <v>26</v>
      </c>
      <c r="C1151" s="533" t="s">
        <v>850</v>
      </c>
      <c r="D1151" s="572" t="s">
        <v>2333</v>
      </c>
      <c r="E1151" s="571" t="str">
        <f t="shared" si="718"/>
        <v xml:space="preserve"> ENCLOSED SWITCHES AND CIRCUIT BREAKERS</v>
      </c>
      <c r="F1151" s="533" t="str">
        <f t="shared" si="708"/>
        <v>EL</v>
      </c>
      <c r="G1151" s="533" t="s">
        <v>2722</v>
      </c>
      <c r="H1151" s="533">
        <v>1150</v>
      </c>
      <c r="I1151" s="533" t="str">
        <f t="shared" si="719"/>
        <v>262816 - ENCLOSED SWITCHES AND CIRCUIT BREAKERS</v>
      </c>
      <c r="J1151" s="533" t="str">
        <f t="shared" si="719"/>
        <v>262816 - ENCLOSED SWITCHES AND CIRCUIT BREAKERS</v>
      </c>
      <c r="K1151" s="233" t="s">
        <v>21</v>
      </c>
      <c r="L1151" s="233" t="s">
        <v>946</v>
      </c>
      <c r="M1151" s="233">
        <v>3</v>
      </c>
      <c r="N1151" s="497" t="s">
        <v>39</v>
      </c>
      <c r="O1151" s="815"/>
      <c r="P1151" s="849"/>
      <c r="Q1151" s="25">
        <f t="shared" si="720"/>
        <v>0</v>
      </c>
      <c r="R1151" s="729">
        <f t="shared" si="721"/>
        <v>0</v>
      </c>
      <c r="S1151" s="233"/>
      <c r="T1151" s="233"/>
      <c r="U1151" s="233"/>
      <c r="V1151" s="497"/>
      <c r="W1151" s="815"/>
      <c r="X1151" s="849"/>
    </row>
    <row r="1152" spans="1:24" ht="16.5" thickBot="1">
      <c r="A1152" s="533" t="s">
        <v>2727</v>
      </c>
      <c r="B1152" s="533">
        <v>26</v>
      </c>
      <c r="C1152" s="533" t="s">
        <v>850</v>
      </c>
      <c r="D1152" s="572" t="s">
        <v>2333</v>
      </c>
      <c r="E1152" s="571" t="str">
        <f t="shared" si="718"/>
        <v xml:space="preserve"> ENCLOSED SWITCHES AND CIRCUIT BREAKERS</v>
      </c>
      <c r="F1152" s="533" t="str">
        <f t="shared" si="708"/>
        <v>EL</v>
      </c>
      <c r="G1152" s="533" t="s">
        <v>2722</v>
      </c>
      <c r="H1152" s="533">
        <v>1151</v>
      </c>
      <c r="I1152" s="533" t="str">
        <f t="shared" si="719"/>
        <v>Switch Disconnectors (Disconnecting Switches)</v>
      </c>
      <c r="J1152" s="533" t="str">
        <f t="shared" si="719"/>
        <v>Switch Disconnectors (Disconnecting Switches)</v>
      </c>
      <c r="K1152" s="106" t="s">
        <v>17</v>
      </c>
      <c r="L1152" s="106" t="s">
        <v>947</v>
      </c>
      <c r="M1152" s="138">
        <v>2</v>
      </c>
      <c r="N1152" s="658" t="s">
        <v>39</v>
      </c>
      <c r="O1152" s="815">
        <v>115</v>
      </c>
      <c r="P1152" s="748">
        <f>O1152*M1152</f>
        <v>230</v>
      </c>
      <c r="Q1152" s="25">
        <f t="shared" si="720"/>
        <v>115</v>
      </c>
      <c r="R1152" s="729">
        <f t="shared" si="721"/>
        <v>230</v>
      </c>
      <c r="S1152" s="106"/>
      <c r="T1152" s="106"/>
      <c r="U1152" s="138"/>
      <c r="V1152" s="658"/>
      <c r="W1152" s="815"/>
      <c r="X1152" s="748"/>
    </row>
    <row r="1153" spans="1:24" ht="15.75">
      <c r="A1153" s="533" t="s">
        <v>2727</v>
      </c>
      <c r="B1153" s="533">
        <v>26</v>
      </c>
      <c r="C1153" s="533" t="s">
        <v>850</v>
      </c>
      <c r="D1153" s="572" t="s">
        <v>2333</v>
      </c>
      <c r="E1153" s="571" t="str">
        <f t="shared" si="718"/>
        <v xml:space="preserve"> ENCLOSED SWITCHES AND CIRCUIT BREAKERS</v>
      </c>
      <c r="F1153" s="533" t="str">
        <f t="shared" si="708"/>
        <v>EL</v>
      </c>
      <c r="G1153" s="533" t="s">
        <v>2722</v>
      </c>
      <c r="H1153" s="533">
        <v>1152</v>
      </c>
      <c r="I1153" s="533" t="str">
        <f t="shared" si="719"/>
        <v>262816 - ENCLOSED SWITCHES AND CIRCUIT BREAKERS</v>
      </c>
      <c r="J1153" s="533" t="str">
        <f t="shared" si="719"/>
        <v>262816 - ENCLOSED SWITCHES AND CIRCUIT BREAKERS</v>
      </c>
      <c r="K1153" s="233" t="s">
        <v>48</v>
      </c>
      <c r="L1153" s="233" t="s">
        <v>948</v>
      </c>
      <c r="M1153" s="233">
        <v>3</v>
      </c>
      <c r="N1153" s="497" t="s">
        <v>39</v>
      </c>
      <c r="O1153" s="815"/>
      <c r="P1153" s="849"/>
      <c r="Q1153" s="25">
        <f t="shared" si="720"/>
        <v>0</v>
      </c>
      <c r="R1153" s="729">
        <f t="shared" si="721"/>
        <v>0</v>
      </c>
      <c r="S1153" s="233"/>
      <c r="T1153" s="233"/>
      <c r="U1153" s="233"/>
      <c r="V1153" s="497"/>
      <c r="W1153" s="815"/>
      <c r="X1153" s="849"/>
    </row>
    <row r="1154" spans="1:24" ht="15.75">
      <c r="A1154" s="533" t="s">
        <v>2727</v>
      </c>
      <c r="B1154" s="533">
        <v>26</v>
      </c>
      <c r="C1154" s="533" t="s">
        <v>850</v>
      </c>
      <c r="D1154" s="572" t="s">
        <v>2333</v>
      </c>
      <c r="E1154" s="571" t="str">
        <f t="shared" si="718"/>
        <v xml:space="preserve"> ENCLOSED SWITCHES AND CIRCUIT BREAKERS</v>
      </c>
      <c r="F1154" s="533" t="str">
        <f t="shared" si="708"/>
        <v>EL</v>
      </c>
      <c r="G1154" s="533" t="s">
        <v>2722</v>
      </c>
      <c r="H1154" s="533">
        <v>1153</v>
      </c>
      <c r="I1154" s="533" t="str">
        <f t="shared" si="719"/>
        <v>Switch Disconnectors (Disconnecting Switches)</v>
      </c>
      <c r="J1154" s="533" t="str">
        <f t="shared" si="719"/>
        <v>Switch Disconnectors (Disconnecting Switches)</v>
      </c>
      <c r="K1154" s="233" t="s">
        <v>50</v>
      </c>
      <c r="L1154" s="233" t="s">
        <v>949</v>
      </c>
      <c r="M1154" s="632">
        <v>3</v>
      </c>
      <c r="N1154" s="497" t="s">
        <v>39</v>
      </c>
      <c r="O1154" s="815"/>
      <c r="P1154" s="849"/>
      <c r="Q1154" s="25">
        <f t="shared" si="720"/>
        <v>0</v>
      </c>
      <c r="R1154" s="729">
        <f t="shared" si="721"/>
        <v>0</v>
      </c>
      <c r="S1154" s="233"/>
      <c r="T1154" s="233"/>
      <c r="U1154" s="632"/>
      <c r="V1154" s="497"/>
      <c r="W1154" s="815"/>
      <c r="X1154" s="849"/>
    </row>
    <row r="1155" spans="1:24" ht="15.75">
      <c r="A1155" s="533" t="s">
        <v>2727</v>
      </c>
      <c r="B1155" s="533">
        <v>26</v>
      </c>
      <c r="C1155" s="533" t="s">
        <v>850</v>
      </c>
      <c r="D1155" s="572" t="s">
        <v>2333</v>
      </c>
      <c r="E1155" s="571" t="str">
        <f t="shared" si="718"/>
        <v xml:space="preserve"> ENCLOSED SWITCHES AND CIRCUIT BREAKERS</v>
      </c>
      <c r="F1155" s="533" t="str">
        <f t="shared" si="708"/>
        <v>EL</v>
      </c>
      <c r="G1155" s="533" t="s">
        <v>2722</v>
      </c>
      <c r="H1155" s="533">
        <v>1154</v>
      </c>
      <c r="I1155" s="533" t="str">
        <f t="shared" si="719"/>
        <v>262816 - ENCLOSED SWITCHES AND CIRCUIT BREAKERS</v>
      </c>
      <c r="J1155" s="533" t="str">
        <f t="shared" si="719"/>
        <v>262816 - ENCLOSED SWITCHES AND CIRCUIT BREAKERS</v>
      </c>
      <c r="K1155" s="233" t="s">
        <v>76</v>
      </c>
      <c r="L1155" s="233" t="s">
        <v>950</v>
      </c>
      <c r="M1155" s="632">
        <v>1</v>
      </c>
      <c r="N1155" s="497" t="s">
        <v>39</v>
      </c>
      <c r="O1155" s="815"/>
      <c r="P1155" s="849"/>
      <c r="Q1155" s="25">
        <f t="shared" si="720"/>
        <v>0</v>
      </c>
      <c r="R1155" s="729">
        <f t="shared" si="721"/>
        <v>0</v>
      </c>
      <c r="S1155" s="233"/>
      <c r="T1155" s="233"/>
      <c r="U1155" s="632"/>
      <c r="V1155" s="497"/>
      <c r="W1155" s="815"/>
      <c r="X1155" s="849"/>
    </row>
    <row r="1156" spans="1:24" ht="15.75">
      <c r="A1156" s="533" t="s">
        <v>2727</v>
      </c>
      <c r="B1156" s="533">
        <v>26</v>
      </c>
      <c r="C1156" s="533" t="s">
        <v>850</v>
      </c>
      <c r="D1156" s="572" t="s">
        <v>2333</v>
      </c>
      <c r="E1156" s="571" t="str">
        <f t="shared" si="718"/>
        <v xml:space="preserve"> ENCLOSED SWITCHES AND CIRCUIT BREAKERS</v>
      </c>
      <c r="F1156" s="533" t="str">
        <f t="shared" si="708"/>
        <v>EL</v>
      </c>
      <c r="G1156" s="533" t="s">
        <v>2722</v>
      </c>
      <c r="H1156" s="533">
        <v>1155</v>
      </c>
      <c r="I1156" s="533" t="str">
        <f t="shared" si="719"/>
        <v>Switch Disconnectors (Disconnecting Switches)</v>
      </c>
      <c r="J1156" s="533" t="str">
        <f t="shared" si="719"/>
        <v>Switch Disconnectors (Disconnecting Switches)</v>
      </c>
      <c r="K1156" s="233" t="s">
        <v>77</v>
      </c>
      <c r="L1156" s="233" t="s">
        <v>951</v>
      </c>
      <c r="M1156" s="632">
        <v>2</v>
      </c>
      <c r="N1156" s="497" t="s">
        <v>39</v>
      </c>
      <c r="O1156" s="815"/>
      <c r="P1156" s="849"/>
      <c r="Q1156" s="25">
        <f t="shared" si="720"/>
        <v>0</v>
      </c>
      <c r="R1156" s="729">
        <f t="shared" si="721"/>
        <v>0</v>
      </c>
      <c r="S1156" s="233"/>
      <c r="T1156" s="233"/>
      <c r="U1156" s="632"/>
      <c r="V1156" s="497"/>
      <c r="W1156" s="815"/>
      <c r="X1156" s="849"/>
    </row>
    <row r="1157" spans="1:24" ht="16.5" thickBot="1">
      <c r="A1157" s="533" t="s">
        <v>2727</v>
      </c>
      <c r="B1157" s="533">
        <v>26</v>
      </c>
      <c r="C1157" s="533" t="s">
        <v>850</v>
      </c>
      <c r="D1157" s="572" t="s">
        <v>2333</v>
      </c>
      <c r="E1157" s="571" t="str">
        <f t="shared" si="718"/>
        <v xml:space="preserve"> ENCLOSED SWITCHES AND CIRCUIT BREAKERS</v>
      </c>
      <c r="F1157" s="533" t="str">
        <f t="shared" si="708"/>
        <v>EL</v>
      </c>
      <c r="G1157" s="533" t="s">
        <v>2722</v>
      </c>
      <c r="H1157" s="533">
        <v>1156</v>
      </c>
      <c r="I1157" s="533" t="str">
        <f t="shared" si="719"/>
        <v>262816 - ENCLOSED SWITCHES AND CIRCUIT BREAKERS</v>
      </c>
      <c r="J1157" s="533" t="str">
        <f t="shared" si="719"/>
        <v>262816 - ENCLOSED SWITCHES AND CIRCUIT BREAKERS</v>
      </c>
      <c r="K1157" s="233" t="s">
        <v>78</v>
      </c>
      <c r="L1157" s="233" t="s">
        <v>952</v>
      </c>
      <c r="M1157" s="632">
        <v>1</v>
      </c>
      <c r="N1157" s="497" t="s">
        <v>39</v>
      </c>
      <c r="O1157" s="815"/>
      <c r="P1157" s="849"/>
      <c r="Q1157" s="25">
        <f t="shared" si="720"/>
        <v>0</v>
      </c>
      <c r="R1157" s="729">
        <f t="shared" si="721"/>
        <v>0</v>
      </c>
      <c r="S1157" s="233"/>
      <c r="T1157" s="233"/>
      <c r="U1157" s="632"/>
      <c r="V1157" s="497"/>
      <c r="W1157" s="815"/>
      <c r="X1157" s="849"/>
    </row>
    <row r="1158" spans="1:24" ht="16.5" thickBot="1">
      <c r="A1158" s="533" t="s">
        <v>2727</v>
      </c>
      <c r="B1158" s="533">
        <v>26</v>
      </c>
      <c r="C1158" s="533" t="s">
        <v>850</v>
      </c>
      <c r="D1158" s="572" t="s">
        <v>2333</v>
      </c>
      <c r="E1158" s="571" t="str">
        <f t="shared" si="718"/>
        <v xml:space="preserve"> ENCLOSED SWITCHES AND CIRCUIT BREAKERS</v>
      </c>
      <c r="F1158" s="533" t="str">
        <f t="shared" si="708"/>
        <v>EL</v>
      </c>
      <c r="G1158" s="533" t="s">
        <v>2722</v>
      </c>
      <c r="H1158" s="533">
        <v>1157</v>
      </c>
      <c r="I1158" s="533" t="str">
        <f t="shared" si="719"/>
        <v>Switch Disconnectors (Disconnecting Switches)</v>
      </c>
      <c r="J1158" s="533" t="str">
        <f t="shared" si="719"/>
        <v>Switch Disconnectors (Disconnecting Switches)</v>
      </c>
      <c r="K1158" s="106" t="s">
        <v>302</v>
      </c>
      <c r="L1158" s="106" t="s">
        <v>953</v>
      </c>
      <c r="M1158" s="138">
        <v>2</v>
      </c>
      <c r="N1158" s="658" t="s">
        <v>39</v>
      </c>
      <c r="O1158" s="815">
        <v>125</v>
      </c>
      <c r="P1158" s="748">
        <f>O1158*M1158</f>
        <v>250</v>
      </c>
      <c r="Q1158" s="25">
        <f t="shared" si="720"/>
        <v>125</v>
      </c>
      <c r="R1158" s="729">
        <f t="shared" si="721"/>
        <v>250</v>
      </c>
      <c r="S1158" s="106"/>
      <c r="T1158" s="106"/>
      <c r="U1158" s="138"/>
      <c r="V1158" s="658"/>
      <c r="W1158" s="815"/>
      <c r="X1158" s="748"/>
    </row>
    <row r="1159" spans="1:24" ht="15.75">
      <c r="A1159" s="533" t="s">
        <v>2727</v>
      </c>
      <c r="B1159" s="533">
        <v>26</v>
      </c>
      <c r="C1159" s="533" t="s">
        <v>850</v>
      </c>
      <c r="D1159" s="572" t="s">
        <v>2333</v>
      </c>
      <c r="E1159" s="571" t="str">
        <f t="shared" si="718"/>
        <v xml:space="preserve"> ENCLOSED SWITCHES AND CIRCUIT BREAKERS</v>
      </c>
      <c r="F1159" s="533" t="str">
        <f t="shared" si="708"/>
        <v>EL</v>
      </c>
      <c r="G1159" s="533" t="s">
        <v>2722</v>
      </c>
      <c r="H1159" s="533">
        <v>1158</v>
      </c>
      <c r="I1159" s="533" t="str">
        <f t="shared" si="719"/>
        <v>262816 - ENCLOSED SWITCHES AND CIRCUIT BREAKERS</v>
      </c>
      <c r="J1159" s="533" t="str">
        <f t="shared" si="719"/>
        <v>262816 - ENCLOSED SWITCHES AND CIRCUIT BREAKERS</v>
      </c>
      <c r="K1159" s="233" t="s">
        <v>304</v>
      </c>
      <c r="L1159" s="233" t="s">
        <v>954</v>
      </c>
      <c r="M1159" s="632">
        <v>3</v>
      </c>
      <c r="N1159" s="497" t="s">
        <v>39</v>
      </c>
      <c r="O1159" s="815"/>
      <c r="P1159" s="849"/>
      <c r="Q1159" s="25">
        <f t="shared" si="720"/>
        <v>0</v>
      </c>
      <c r="R1159" s="729">
        <f t="shared" si="721"/>
        <v>0</v>
      </c>
      <c r="S1159" s="233"/>
      <c r="T1159" s="233"/>
      <c r="U1159" s="632"/>
      <c r="V1159" s="497"/>
      <c r="W1159" s="815"/>
      <c r="X1159" s="849"/>
    </row>
    <row r="1160" spans="1:24" ht="15.75">
      <c r="A1160" s="533" t="s">
        <v>2727</v>
      </c>
      <c r="B1160" s="533">
        <v>26</v>
      </c>
      <c r="C1160" s="533" t="s">
        <v>850</v>
      </c>
      <c r="D1160" s="572" t="s">
        <v>2333</v>
      </c>
      <c r="E1160" s="571" t="str">
        <f t="shared" si="718"/>
        <v xml:space="preserve"> ENCLOSED SWITCHES AND CIRCUIT BREAKERS</v>
      </c>
      <c r="F1160" s="533" t="str">
        <f t="shared" si="708"/>
        <v>EL</v>
      </c>
      <c r="G1160" s="533" t="s">
        <v>2722</v>
      </c>
      <c r="H1160" s="533">
        <v>1159</v>
      </c>
      <c r="I1160" s="533" t="str">
        <f t="shared" si="719"/>
        <v>Switch Disconnectors (Disconnecting Switches)</v>
      </c>
      <c r="J1160" s="533" t="str">
        <f t="shared" si="719"/>
        <v>Switch Disconnectors (Disconnecting Switches)</v>
      </c>
      <c r="K1160" s="233" t="s">
        <v>306</v>
      </c>
      <c r="L1160" s="233" t="s">
        <v>955</v>
      </c>
      <c r="M1160" s="632">
        <v>3</v>
      </c>
      <c r="N1160" s="497" t="s">
        <v>39</v>
      </c>
      <c r="O1160" s="815"/>
      <c r="P1160" s="849"/>
      <c r="Q1160" s="25">
        <f t="shared" si="720"/>
        <v>0</v>
      </c>
      <c r="R1160" s="729">
        <f t="shared" si="721"/>
        <v>0</v>
      </c>
      <c r="S1160" s="233"/>
      <c r="T1160" s="233"/>
      <c r="U1160" s="632"/>
      <c r="V1160" s="497"/>
      <c r="W1160" s="815"/>
      <c r="X1160" s="849"/>
    </row>
    <row r="1161" spans="1:24" ht="15.75">
      <c r="A1161" s="533" t="s">
        <v>2727</v>
      </c>
      <c r="B1161" s="533">
        <v>26</v>
      </c>
      <c r="C1161" s="533" t="s">
        <v>850</v>
      </c>
      <c r="D1161" s="572" t="s">
        <v>2333</v>
      </c>
      <c r="E1161" s="571" t="str">
        <f t="shared" si="718"/>
        <v xml:space="preserve"> ENCLOSED SWITCHES AND CIRCUIT BREAKERS</v>
      </c>
      <c r="F1161" s="533" t="str">
        <f t="shared" si="708"/>
        <v>EL</v>
      </c>
      <c r="G1161" s="533" t="s">
        <v>2722</v>
      </c>
      <c r="H1161" s="533">
        <v>1160</v>
      </c>
      <c r="I1161" s="533" t="str">
        <f t="shared" si="719"/>
        <v>262816 - ENCLOSED SWITCHES AND CIRCUIT BREAKERS</v>
      </c>
      <c r="J1161" s="533" t="str">
        <f t="shared" si="719"/>
        <v>262816 - ENCLOSED SWITCHES AND CIRCUIT BREAKERS</v>
      </c>
      <c r="K1161" s="233" t="s">
        <v>13</v>
      </c>
      <c r="L1161" s="233" t="s">
        <v>956</v>
      </c>
      <c r="M1161" s="632">
        <v>1</v>
      </c>
      <c r="N1161" s="497" t="s">
        <v>39</v>
      </c>
      <c r="O1161" s="813"/>
      <c r="P1161" s="849"/>
      <c r="Q1161" s="25">
        <f t="shared" si="720"/>
        <v>0</v>
      </c>
      <c r="R1161" s="729">
        <f t="shared" si="721"/>
        <v>0</v>
      </c>
      <c r="S1161" s="233"/>
      <c r="T1161" s="233"/>
      <c r="U1161" s="632"/>
      <c r="V1161" s="497"/>
      <c r="W1161" s="813"/>
      <c r="X1161" s="849"/>
    </row>
    <row r="1162" spans="1:24" ht="16.5" thickBot="1">
      <c r="A1162" s="533" t="s">
        <v>2727</v>
      </c>
      <c r="B1162" s="533">
        <v>26</v>
      </c>
      <c r="C1162" s="533" t="s">
        <v>850</v>
      </c>
      <c r="D1162" s="572" t="s">
        <v>2333</v>
      </c>
      <c r="E1162" s="571" t="str">
        <f t="shared" si="718"/>
        <v xml:space="preserve"> ENCLOSED SWITCHES AND CIRCUIT BREAKERS</v>
      </c>
      <c r="F1162" s="533" t="str">
        <f t="shared" si="708"/>
        <v>EL</v>
      </c>
      <c r="G1162" s="533" t="s">
        <v>2725</v>
      </c>
      <c r="H1162" s="533">
        <v>1161</v>
      </c>
      <c r="I1162" s="533" t="str">
        <f>L1162</f>
        <v>Switch Disconnectors with Combination Starter</v>
      </c>
      <c r="J1162" s="533" t="str">
        <f>L1162</f>
        <v>Switch Disconnectors with Combination Starter</v>
      </c>
      <c r="K1162" s="106"/>
      <c r="L1162" s="106" t="s">
        <v>957</v>
      </c>
      <c r="M1162" s="139"/>
      <c r="N1162" s="155"/>
      <c r="O1162" s="813"/>
      <c r="P1162" s="849"/>
      <c r="Q1162" s="143"/>
      <c r="S1162" s="106"/>
      <c r="T1162" s="106"/>
      <c r="U1162" s="139"/>
      <c r="V1162" s="155"/>
      <c r="W1162" s="813"/>
      <c r="X1162" s="849"/>
    </row>
    <row r="1163" spans="1:24" ht="16.5" thickBot="1">
      <c r="A1163" s="533" t="s">
        <v>2727</v>
      </c>
      <c r="B1163" s="533">
        <v>26</v>
      </c>
      <c r="C1163" s="533" t="s">
        <v>850</v>
      </c>
      <c r="D1163" s="572" t="s">
        <v>2333</v>
      </c>
      <c r="E1163" s="571" t="str">
        <f t="shared" si="718"/>
        <v xml:space="preserve"> ENCLOSED SWITCHES AND CIRCUIT BREAKERS</v>
      </c>
      <c r="F1163" s="533" t="str">
        <f t="shared" si="708"/>
        <v>EL</v>
      </c>
      <c r="G1163" s="533" t="s">
        <v>2722</v>
      </c>
      <c r="H1163" s="533">
        <v>1162</v>
      </c>
      <c r="I1163" s="533" t="str">
        <f t="shared" ref="I1163:J1166" si="722">I1161</f>
        <v>262816 - ENCLOSED SWITCHES AND CIRCUIT BREAKERS</v>
      </c>
      <c r="J1163" s="533" t="str">
        <f t="shared" si="722"/>
        <v>262816 - ENCLOSED SWITCHES AND CIRCUIT BREAKERS</v>
      </c>
      <c r="K1163" s="106" t="s">
        <v>13</v>
      </c>
      <c r="L1163" s="106" t="s">
        <v>945</v>
      </c>
      <c r="M1163" s="138">
        <v>1</v>
      </c>
      <c r="N1163" s="658" t="s">
        <v>39</v>
      </c>
      <c r="O1163" s="815">
        <v>220</v>
      </c>
      <c r="P1163" s="748">
        <f t="shared" ref="P1163:P1166" si="723">O1163*M1163</f>
        <v>220</v>
      </c>
      <c r="Q1163" s="25">
        <f t="shared" ref="Q1163:Q1166" si="724">O1163</f>
        <v>220</v>
      </c>
      <c r="R1163" s="729">
        <f t="shared" ref="R1163:R1166" si="725">P1163</f>
        <v>220</v>
      </c>
      <c r="S1163" s="106"/>
      <c r="T1163" s="106"/>
      <c r="U1163" s="138"/>
      <c r="V1163" s="658"/>
      <c r="W1163" s="815"/>
      <c r="X1163" s="748"/>
    </row>
    <row r="1164" spans="1:24" ht="16.5" thickBot="1">
      <c r="A1164" s="533" t="s">
        <v>2727</v>
      </c>
      <c r="B1164" s="533">
        <v>26</v>
      </c>
      <c r="C1164" s="533" t="s">
        <v>850</v>
      </c>
      <c r="D1164" s="572" t="s">
        <v>2333</v>
      </c>
      <c r="E1164" s="571" t="str">
        <f t="shared" si="718"/>
        <v xml:space="preserve"> ENCLOSED SWITCHES AND CIRCUIT BREAKERS</v>
      </c>
      <c r="F1164" s="533" t="str">
        <f t="shared" si="708"/>
        <v>EL</v>
      </c>
      <c r="G1164" s="533" t="s">
        <v>2722</v>
      </c>
      <c r="H1164" s="533">
        <v>1163</v>
      </c>
      <c r="I1164" s="533" t="str">
        <f t="shared" si="722"/>
        <v>Switch Disconnectors with Combination Starter</v>
      </c>
      <c r="J1164" s="533" t="str">
        <f t="shared" si="722"/>
        <v>Switch Disconnectors with Combination Starter</v>
      </c>
      <c r="K1164" s="106" t="s">
        <v>15</v>
      </c>
      <c r="L1164" s="106" t="s">
        <v>946</v>
      </c>
      <c r="M1164" s="106">
        <v>1</v>
      </c>
      <c r="N1164" s="658" t="s">
        <v>39</v>
      </c>
      <c r="O1164" s="815">
        <v>230</v>
      </c>
      <c r="P1164" s="748">
        <f t="shared" si="723"/>
        <v>230</v>
      </c>
      <c r="Q1164" s="25">
        <f t="shared" si="724"/>
        <v>230</v>
      </c>
      <c r="R1164" s="729">
        <f t="shared" si="725"/>
        <v>230</v>
      </c>
      <c r="S1164" s="106"/>
      <c r="T1164" s="106"/>
      <c r="U1164" s="106"/>
      <c r="V1164" s="658"/>
      <c r="W1164" s="815"/>
      <c r="X1164" s="748"/>
    </row>
    <row r="1165" spans="1:24" ht="16.5" thickBot="1">
      <c r="A1165" s="533" t="s">
        <v>2727</v>
      </c>
      <c r="B1165" s="533">
        <v>26</v>
      </c>
      <c r="C1165" s="533" t="s">
        <v>850</v>
      </c>
      <c r="D1165" s="572" t="s">
        <v>2333</v>
      </c>
      <c r="E1165" s="571" t="str">
        <f t="shared" si="718"/>
        <v xml:space="preserve"> ENCLOSED SWITCHES AND CIRCUIT BREAKERS</v>
      </c>
      <c r="F1165" s="533" t="str">
        <f t="shared" si="708"/>
        <v>EL</v>
      </c>
      <c r="G1165" s="533" t="s">
        <v>2722</v>
      </c>
      <c r="H1165" s="533">
        <v>1164</v>
      </c>
      <c r="I1165" s="533" t="str">
        <f t="shared" si="722"/>
        <v>262816 - ENCLOSED SWITCHES AND CIRCUIT BREAKERS</v>
      </c>
      <c r="J1165" s="533" t="str">
        <f t="shared" si="722"/>
        <v>262816 - ENCLOSED SWITCHES AND CIRCUIT BREAKERS</v>
      </c>
      <c r="K1165" s="106" t="s">
        <v>17</v>
      </c>
      <c r="L1165" s="106" t="s">
        <v>958</v>
      </c>
      <c r="M1165" s="138">
        <v>1</v>
      </c>
      <c r="N1165" s="658" t="s">
        <v>39</v>
      </c>
      <c r="O1165" s="815">
        <v>220</v>
      </c>
      <c r="P1165" s="748">
        <f t="shared" si="723"/>
        <v>220</v>
      </c>
      <c r="Q1165" s="25">
        <f t="shared" si="724"/>
        <v>220</v>
      </c>
      <c r="R1165" s="729">
        <f t="shared" si="725"/>
        <v>220</v>
      </c>
      <c r="S1165" s="106"/>
      <c r="T1165" s="106"/>
      <c r="U1165" s="138"/>
      <c r="V1165" s="658"/>
      <c r="W1165" s="815"/>
      <c r="X1165" s="748"/>
    </row>
    <row r="1166" spans="1:24" ht="15.75">
      <c r="A1166" s="533" t="s">
        <v>2727</v>
      </c>
      <c r="B1166" s="533">
        <v>26</v>
      </c>
      <c r="C1166" s="533" t="s">
        <v>850</v>
      </c>
      <c r="D1166" s="572" t="s">
        <v>2333</v>
      </c>
      <c r="E1166" s="571" t="str">
        <f t="shared" si="718"/>
        <v xml:space="preserve"> ENCLOSED SWITCHES AND CIRCUIT BREAKERS</v>
      </c>
      <c r="F1166" s="533" t="str">
        <f t="shared" si="708"/>
        <v>EL</v>
      </c>
      <c r="G1166" s="533" t="s">
        <v>2722</v>
      </c>
      <c r="H1166" s="533">
        <v>1165</v>
      </c>
      <c r="I1166" s="533" t="str">
        <f t="shared" si="722"/>
        <v>Switch Disconnectors with Combination Starter</v>
      </c>
      <c r="J1166" s="533" t="str">
        <f t="shared" si="722"/>
        <v>Switch Disconnectors with Combination Starter</v>
      </c>
      <c r="K1166" s="106" t="s">
        <v>19</v>
      </c>
      <c r="L1166" s="106" t="s">
        <v>959</v>
      </c>
      <c r="M1166" s="138">
        <v>1</v>
      </c>
      <c r="N1166" s="155" t="s">
        <v>39</v>
      </c>
      <c r="O1166" s="815">
        <v>230</v>
      </c>
      <c r="P1166" s="748">
        <f t="shared" si="723"/>
        <v>230</v>
      </c>
      <c r="Q1166" s="25">
        <f t="shared" si="724"/>
        <v>230</v>
      </c>
      <c r="R1166" s="729">
        <f t="shared" si="725"/>
        <v>230</v>
      </c>
      <c r="S1166" s="106"/>
      <c r="T1166" s="106"/>
      <c r="U1166" s="138"/>
      <c r="V1166" s="155"/>
      <c r="W1166" s="815"/>
      <c r="X1166" s="748"/>
    </row>
    <row r="1167" spans="1:24" ht="15.75">
      <c r="A1167" s="533" t="s">
        <v>2727</v>
      </c>
      <c r="B1167" s="533">
        <v>26</v>
      </c>
      <c r="C1167" s="533" t="s">
        <v>850</v>
      </c>
      <c r="D1167" s="572" t="s">
        <v>2341</v>
      </c>
      <c r="E1167" s="571" t="s">
        <v>1286</v>
      </c>
      <c r="F1167" s="533" t="str">
        <f t="shared" si="708"/>
        <v>EL</v>
      </c>
      <c r="G1167" s="533" t="s">
        <v>2725</v>
      </c>
      <c r="H1167" s="533">
        <v>1166</v>
      </c>
      <c r="I1167" s="533" t="str">
        <f t="shared" ref="I1167:I1168" si="726">L1167</f>
        <v>263213 - PACKAGED ENGINE GENERATORS</v>
      </c>
      <c r="J1167" s="533" t="str">
        <f t="shared" ref="J1167:J1168" si="727">L1167</f>
        <v>263213 - PACKAGED ENGINE GENERATORS</v>
      </c>
      <c r="K1167" s="150"/>
      <c r="L1167" s="150" t="s">
        <v>960</v>
      </c>
      <c r="M1167" s="139"/>
      <c r="N1167" s="390"/>
      <c r="O1167" s="813"/>
      <c r="P1167" s="849"/>
      <c r="Q1167" s="143"/>
      <c r="S1167" s="150"/>
      <c r="T1167" s="150"/>
      <c r="U1167" s="139"/>
      <c r="V1167" s="390"/>
      <c r="W1167" s="813"/>
      <c r="X1167" s="849"/>
    </row>
    <row r="1168" spans="1:24" ht="15.75">
      <c r="A1168" s="533" t="s">
        <v>2727</v>
      </c>
      <c r="B1168" s="533">
        <v>26</v>
      </c>
      <c r="C1168" s="533" t="s">
        <v>850</v>
      </c>
      <c r="D1168" s="572" t="s">
        <v>2341</v>
      </c>
      <c r="E1168" s="571" t="str">
        <f t="shared" ref="E1168:E1170" si="728">E1167</f>
        <v xml:space="preserve"> PACKAGED ENGINE GENERATORS</v>
      </c>
      <c r="F1168" s="533" t="str">
        <f t="shared" si="708"/>
        <v>EL</v>
      </c>
      <c r="G1168" s="533" t="s">
        <v>2725</v>
      </c>
      <c r="H1168" s="533">
        <v>1167</v>
      </c>
      <c r="I1168" s="533" t="str">
        <f t="shared" si="726"/>
        <v>Oudooor sound proof generator, including enclosure, control panel, silencer, gas exhaust pipes, and installation of all accessories and equipment required.</v>
      </c>
      <c r="J1168" s="533" t="str">
        <f t="shared" si="727"/>
        <v>Oudooor sound proof generator, including enclosure, control panel, silencer, gas exhaust pipes, and installation of all accessories and equipment required.</v>
      </c>
      <c r="K1168" s="150"/>
      <c r="L1168" s="150" t="s">
        <v>961</v>
      </c>
      <c r="M1168" s="139"/>
      <c r="N1168" s="390"/>
      <c r="O1168" s="813"/>
      <c r="P1168" s="849"/>
      <c r="Q1168" s="143"/>
      <c r="S1168" s="150"/>
      <c r="T1168" s="150"/>
      <c r="U1168" s="139"/>
      <c r="V1168" s="390"/>
      <c r="W1168" s="813"/>
      <c r="X1168" s="849"/>
    </row>
    <row r="1169" spans="1:24" ht="15.75">
      <c r="A1169" s="533" t="s">
        <v>2727</v>
      </c>
      <c r="B1169" s="533">
        <v>26</v>
      </c>
      <c r="C1169" s="533" t="s">
        <v>850</v>
      </c>
      <c r="D1169" s="572" t="s">
        <v>2341</v>
      </c>
      <c r="E1169" s="571" t="str">
        <f t="shared" si="728"/>
        <v xml:space="preserve"> PACKAGED ENGINE GENERATORS</v>
      </c>
      <c r="F1169" s="533" t="str">
        <f t="shared" si="708"/>
        <v>EL</v>
      </c>
      <c r="G1169" s="533" t="s">
        <v>2722</v>
      </c>
      <c r="H1169" s="533">
        <v>1168</v>
      </c>
      <c r="I1169" s="533" t="str">
        <f t="shared" ref="I1169:J1170" si="729">I1167</f>
        <v>263213 - PACKAGED ENGINE GENERATORS</v>
      </c>
      <c r="J1169" s="533" t="str">
        <f t="shared" si="729"/>
        <v>263213 - PACKAGED ENGINE GENERATORS</v>
      </c>
      <c r="K1169" s="106" t="s">
        <v>20</v>
      </c>
      <c r="L1169" s="106" t="s">
        <v>962</v>
      </c>
      <c r="M1169" s="138">
        <v>1</v>
      </c>
      <c r="N1169" s="155" t="s">
        <v>39</v>
      </c>
      <c r="O1169" s="815">
        <v>25000</v>
      </c>
      <c r="P1169" s="748">
        <f t="shared" ref="P1169:P1170" si="730">O1169*M1169</f>
        <v>25000</v>
      </c>
      <c r="Q1169" s="25">
        <f t="shared" ref="Q1169:Q1170" si="731">O1169</f>
        <v>25000</v>
      </c>
      <c r="R1169" s="729">
        <f t="shared" ref="R1169:R1170" si="732">P1169</f>
        <v>25000</v>
      </c>
      <c r="S1169" s="106"/>
      <c r="T1169" s="106"/>
      <c r="U1169" s="138"/>
      <c r="V1169" s="155"/>
      <c r="W1169" s="815"/>
      <c r="X1169" s="748"/>
    </row>
    <row r="1170" spans="1:24" ht="15.75">
      <c r="A1170" s="533" t="s">
        <v>2727</v>
      </c>
      <c r="B1170" s="533">
        <v>26</v>
      </c>
      <c r="C1170" s="533" t="s">
        <v>850</v>
      </c>
      <c r="D1170" s="572" t="s">
        <v>2341</v>
      </c>
      <c r="E1170" s="571" t="str">
        <f t="shared" si="728"/>
        <v xml:space="preserve"> PACKAGED ENGINE GENERATORS</v>
      </c>
      <c r="F1170" s="533" t="str">
        <f t="shared" si="708"/>
        <v>EL</v>
      </c>
      <c r="G1170" s="533" t="s">
        <v>2722</v>
      </c>
      <c r="H1170" s="533">
        <v>1169</v>
      </c>
      <c r="I1170" s="533" t="str">
        <f t="shared" si="729"/>
        <v>Oudooor sound proof generator, including enclosure, control panel, silencer, gas exhaust pipes, and installation of all accessories and equipment required.</v>
      </c>
      <c r="J1170" s="533" t="str">
        <f t="shared" si="729"/>
        <v>Oudooor sound proof generator, including enclosure, control panel, silencer, gas exhaust pipes, and installation of all accessories and equipment required.</v>
      </c>
      <c r="K1170" s="106" t="s">
        <v>21</v>
      </c>
      <c r="L1170" s="106" t="s">
        <v>963</v>
      </c>
      <c r="M1170" s="138">
        <v>1</v>
      </c>
      <c r="N1170" s="155" t="s">
        <v>39</v>
      </c>
      <c r="O1170" s="815">
        <v>500</v>
      </c>
      <c r="P1170" s="748">
        <f t="shared" si="730"/>
        <v>500</v>
      </c>
      <c r="Q1170" s="25">
        <f t="shared" si="731"/>
        <v>500</v>
      </c>
      <c r="R1170" s="729">
        <f t="shared" si="732"/>
        <v>500</v>
      </c>
      <c r="S1170" s="106"/>
      <c r="T1170" s="106"/>
      <c r="U1170" s="138"/>
      <c r="V1170" s="155"/>
      <c r="W1170" s="815"/>
      <c r="X1170" s="748"/>
    </row>
    <row r="1171" spans="1:24" ht="15.75">
      <c r="A1171" s="533" t="s">
        <v>2727</v>
      </c>
      <c r="B1171" s="533">
        <v>26</v>
      </c>
      <c r="C1171" s="533" t="s">
        <v>850</v>
      </c>
      <c r="D1171" s="572" t="s">
        <v>2351</v>
      </c>
      <c r="E1171" s="571" t="s">
        <v>1287</v>
      </c>
      <c r="F1171" s="533" t="str">
        <f t="shared" si="708"/>
        <v>EL</v>
      </c>
      <c r="G1171" s="533" t="s">
        <v>2725</v>
      </c>
      <c r="H1171" s="533">
        <v>1170</v>
      </c>
      <c r="I1171" s="533" t="str">
        <f t="shared" ref="I1171:I1174" si="733">L1171</f>
        <v xml:space="preserve">263353 - STATIC UNINTERRUPTIBLE POWER SUPPLY </v>
      </c>
      <c r="J1171" s="533" t="str">
        <f t="shared" ref="J1171:J1174" si="734">L1171</f>
        <v xml:space="preserve">263353 - STATIC UNINTERRUPTIBLE POWER SUPPLY </v>
      </c>
      <c r="K1171" s="150"/>
      <c r="L1171" s="150" t="s">
        <v>964</v>
      </c>
      <c r="M1171" s="139"/>
      <c r="N1171" s="390"/>
      <c r="O1171" s="815"/>
      <c r="P1171" s="849"/>
      <c r="Q1171" s="143"/>
      <c r="S1171" s="150"/>
      <c r="T1171" s="150"/>
      <c r="U1171" s="139"/>
      <c r="V1171" s="390"/>
      <c r="W1171" s="815"/>
      <c r="X1171" s="849"/>
    </row>
    <row r="1172" spans="1:24" ht="15.75">
      <c r="A1172" s="533" t="s">
        <v>2727</v>
      </c>
      <c r="B1172" s="533">
        <v>26</v>
      </c>
      <c r="C1172" s="533" t="s">
        <v>850</v>
      </c>
      <c r="D1172" s="572" t="s">
        <v>2351</v>
      </c>
      <c r="E1172" s="571" t="str">
        <f t="shared" ref="E1172:E1175" si="735">E1171</f>
        <v xml:space="preserve"> STATIC UNINTERRUPTIBLE POWER SUPPLY </v>
      </c>
      <c r="F1172" s="533" t="str">
        <f t="shared" si="708"/>
        <v>EL</v>
      </c>
      <c r="G1172" s="533" t="s">
        <v>2725</v>
      </c>
      <c r="H1172" s="533">
        <v>1171</v>
      </c>
      <c r="I1172" s="533" t="str">
        <f t="shared" si="733"/>
        <v>UPS system complete, including</v>
      </c>
      <c r="J1172" s="533" t="str">
        <f t="shared" si="734"/>
        <v>UPS system complete, including</v>
      </c>
      <c r="K1172" s="106"/>
      <c r="L1172" s="106" t="s">
        <v>965</v>
      </c>
      <c r="M1172" s="139"/>
      <c r="N1172" s="390"/>
      <c r="O1172" s="815"/>
      <c r="P1172" s="849"/>
      <c r="Q1172" s="143"/>
      <c r="S1172" s="106"/>
      <c r="T1172" s="106"/>
      <c r="U1172" s="139"/>
      <c r="V1172" s="390"/>
      <c r="W1172" s="815"/>
      <c r="X1172" s="849"/>
    </row>
    <row r="1173" spans="1:24" ht="15.75">
      <c r="A1173" s="533" t="s">
        <v>2727</v>
      </c>
      <c r="B1173" s="533">
        <v>26</v>
      </c>
      <c r="C1173" s="533" t="s">
        <v>850</v>
      </c>
      <c r="D1173" s="572" t="s">
        <v>2351</v>
      </c>
      <c r="E1173" s="571" t="str">
        <f t="shared" si="735"/>
        <v xml:space="preserve"> STATIC UNINTERRUPTIBLE POWER SUPPLY </v>
      </c>
      <c r="F1173" s="533" t="str">
        <f t="shared" si="708"/>
        <v>EL</v>
      </c>
      <c r="G1173" s="533" t="s">
        <v>2725</v>
      </c>
      <c r="H1173" s="533">
        <v>1172</v>
      </c>
      <c r="I1173" s="533" t="str">
        <f t="shared" si="733"/>
        <v>battery, charger, inverter, transfer</v>
      </c>
      <c r="J1173" s="533" t="str">
        <f t="shared" si="734"/>
        <v>battery, charger, inverter, transfer</v>
      </c>
      <c r="K1173" s="106"/>
      <c r="L1173" s="106" t="s">
        <v>966</v>
      </c>
      <c r="M1173" s="139"/>
      <c r="N1173" s="390"/>
      <c r="O1173" s="815"/>
      <c r="P1173" s="849"/>
      <c r="Q1173" s="143"/>
      <c r="S1173" s="106"/>
      <c r="T1173" s="106"/>
      <c r="U1173" s="139"/>
      <c r="V1173" s="390"/>
      <c r="W1173" s="815"/>
      <c r="X1173" s="849"/>
    </row>
    <row r="1174" spans="1:24" ht="15.75">
      <c r="A1174" s="533" t="s">
        <v>2727</v>
      </c>
      <c r="B1174" s="533">
        <v>26</v>
      </c>
      <c r="C1174" s="533" t="s">
        <v>850</v>
      </c>
      <c r="D1174" s="572" t="s">
        <v>2351</v>
      </c>
      <c r="E1174" s="571" t="str">
        <f t="shared" si="735"/>
        <v xml:space="preserve"> STATIC UNINTERRUPTIBLE POWER SUPPLY </v>
      </c>
      <c r="F1174" s="533" t="str">
        <f t="shared" si="708"/>
        <v>EL</v>
      </c>
      <c r="G1174" s="533" t="s">
        <v>2725</v>
      </c>
      <c r="H1174" s="533">
        <v>1173</v>
      </c>
      <c r="I1174" s="533" t="str">
        <f t="shared" si="733"/>
        <v xml:space="preserve">switch and manual by pass switch  </v>
      </c>
      <c r="J1174" s="533" t="str">
        <f t="shared" si="734"/>
        <v xml:space="preserve">switch and manual by pass switch  </v>
      </c>
      <c r="K1174" s="106"/>
      <c r="L1174" s="106" t="s">
        <v>967</v>
      </c>
      <c r="M1174" s="139"/>
      <c r="N1174" s="390"/>
      <c r="O1174" s="815"/>
      <c r="P1174" s="849"/>
      <c r="Q1174" s="143"/>
      <c r="S1174" s="106"/>
      <c r="T1174" s="106"/>
      <c r="U1174" s="139"/>
      <c r="V1174" s="390"/>
      <c r="W1174" s="815"/>
      <c r="X1174" s="849"/>
    </row>
    <row r="1175" spans="1:24" ht="15.75">
      <c r="A1175" s="533" t="s">
        <v>2727</v>
      </c>
      <c r="B1175" s="533">
        <v>26</v>
      </c>
      <c r="C1175" s="533" t="s">
        <v>850</v>
      </c>
      <c r="D1175" s="572" t="s">
        <v>2351</v>
      </c>
      <c r="E1175" s="571" t="str">
        <f t="shared" si="735"/>
        <v xml:space="preserve"> STATIC UNINTERRUPTIBLE POWER SUPPLY </v>
      </c>
      <c r="F1175" s="533" t="str">
        <f t="shared" si="708"/>
        <v>EL</v>
      </c>
      <c r="G1175" s="533" t="s">
        <v>2722</v>
      </c>
      <c r="H1175" s="533">
        <v>1174</v>
      </c>
      <c r="I1175" s="533" t="str">
        <f>I1173</f>
        <v>battery, charger, inverter, transfer</v>
      </c>
      <c r="J1175" s="533" t="str">
        <f>J1173</f>
        <v>battery, charger, inverter, transfer</v>
      </c>
      <c r="K1175" s="138" t="s">
        <v>45</v>
      </c>
      <c r="L1175" s="138" t="s">
        <v>968</v>
      </c>
      <c r="M1175" s="138">
        <v>1</v>
      </c>
      <c r="N1175" s="155" t="s">
        <v>39</v>
      </c>
      <c r="O1175" s="815">
        <v>9000</v>
      </c>
      <c r="P1175" s="748">
        <f>O1175*M1175</f>
        <v>9000</v>
      </c>
      <c r="Q1175" s="25">
        <f>O1175</f>
        <v>9000</v>
      </c>
      <c r="R1175" s="729">
        <f>P1175</f>
        <v>9000</v>
      </c>
      <c r="S1175" s="138"/>
      <c r="T1175" s="138"/>
      <c r="U1175" s="138"/>
      <c r="V1175" s="155"/>
      <c r="W1175" s="815"/>
      <c r="X1175" s="748"/>
    </row>
    <row r="1176" spans="1:24" ht="15.75">
      <c r="A1176" s="533" t="s">
        <v>2727</v>
      </c>
      <c r="B1176" s="533">
        <v>26</v>
      </c>
      <c r="C1176" s="533" t="s">
        <v>850</v>
      </c>
      <c r="D1176" s="572" t="s">
        <v>2355</v>
      </c>
      <c r="E1176" s="571" t="s">
        <v>1288</v>
      </c>
      <c r="F1176" s="533" t="str">
        <f t="shared" si="708"/>
        <v>EL</v>
      </c>
      <c r="G1176" s="533" t="s">
        <v>2725</v>
      </c>
      <c r="H1176" s="533">
        <v>1175</v>
      </c>
      <c r="I1176" s="533" t="str">
        <f t="shared" ref="I1176:I1177" si="736">L1176</f>
        <v>263600 - TRANSFER SWITCHES</v>
      </c>
      <c r="J1176" s="533" t="str">
        <f t="shared" ref="J1176:J1177" si="737">L1176</f>
        <v>263600 - TRANSFER SWITCHES</v>
      </c>
      <c r="K1176" s="150"/>
      <c r="L1176" s="150" t="s">
        <v>969</v>
      </c>
      <c r="M1176" s="139"/>
      <c r="N1176" s="390"/>
      <c r="O1176" s="815"/>
      <c r="P1176" s="849"/>
      <c r="Q1176" s="143"/>
      <c r="S1176" s="150"/>
      <c r="T1176" s="150"/>
      <c r="U1176" s="139"/>
      <c r="V1176" s="390"/>
      <c r="W1176" s="815"/>
      <c r="X1176" s="849"/>
    </row>
    <row r="1177" spans="1:24" ht="15.75">
      <c r="A1177" s="533" t="s">
        <v>2727</v>
      </c>
      <c r="B1177" s="533">
        <v>26</v>
      </c>
      <c r="C1177" s="533" t="s">
        <v>850</v>
      </c>
      <c r="D1177" s="572" t="s">
        <v>2355</v>
      </c>
      <c r="E1177" s="571" t="str">
        <f t="shared" ref="E1177:E1178" si="738">E1176</f>
        <v xml:space="preserve"> TRANSFER SWITCHES</v>
      </c>
      <c r="F1177" s="533" t="str">
        <f t="shared" si="708"/>
        <v>EL</v>
      </c>
      <c r="G1177" s="533" t="s">
        <v>2725</v>
      </c>
      <c r="H1177" s="533">
        <v>1176</v>
      </c>
      <c r="I1177" s="533" t="str">
        <f t="shared" si="736"/>
        <v>Automatic transfer switch</v>
      </c>
      <c r="J1177" s="533" t="str">
        <f t="shared" si="737"/>
        <v>Automatic transfer switch</v>
      </c>
      <c r="K1177" s="150"/>
      <c r="L1177" s="150" t="s">
        <v>970</v>
      </c>
      <c r="M1177" s="139"/>
      <c r="N1177" s="390"/>
      <c r="O1177" s="813"/>
      <c r="P1177" s="849"/>
      <c r="Q1177" s="143"/>
      <c r="S1177" s="150"/>
      <c r="T1177" s="150"/>
      <c r="U1177" s="139"/>
      <c r="V1177" s="390"/>
      <c r="W1177" s="813"/>
      <c r="X1177" s="849"/>
    </row>
    <row r="1178" spans="1:24" ht="15.75">
      <c r="A1178" s="533" t="s">
        <v>2727</v>
      </c>
      <c r="B1178" s="533">
        <v>26</v>
      </c>
      <c r="C1178" s="533" t="s">
        <v>850</v>
      </c>
      <c r="D1178" s="572" t="s">
        <v>2355</v>
      </c>
      <c r="E1178" s="571" t="str">
        <f t="shared" si="738"/>
        <v xml:space="preserve"> TRANSFER SWITCHES</v>
      </c>
      <c r="F1178" s="533" t="str">
        <f t="shared" si="708"/>
        <v>EL</v>
      </c>
      <c r="G1178" s="533" t="s">
        <v>2722</v>
      </c>
      <c r="H1178" s="533">
        <v>1177</v>
      </c>
      <c r="I1178" s="533" t="str">
        <f>I1176</f>
        <v>263600 - TRANSFER SWITCHES</v>
      </c>
      <c r="J1178" s="533" t="str">
        <f>J1176</f>
        <v>263600 - TRANSFER SWITCHES</v>
      </c>
      <c r="K1178" s="106" t="s">
        <v>13</v>
      </c>
      <c r="L1178" s="106" t="s">
        <v>971</v>
      </c>
      <c r="M1178" s="138">
        <v>1</v>
      </c>
      <c r="N1178" s="155" t="s">
        <v>39</v>
      </c>
      <c r="O1178" s="813">
        <v>2000</v>
      </c>
      <c r="P1178" s="748">
        <f>O1178*M1178</f>
        <v>2000</v>
      </c>
      <c r="Q1178" s="25">
        <f>O1178</f>
        <v>2000</v>
      </c>
      <c r="R1178" s="729">
        <f>P1178</f>
        <v>2000</v>
      </c>
      <c r="S1178" s="106"/>
      <c r="T1178" s="106"/>
      <c r="U1178" s="138"/>
      <c r="V1178" s="155"/>
      <c r="W1178" s="813"/>
      <c r="X1178" s="748"/>
    </row>
    <row r="1179" spans="1:24" ht="15.75">
      <c r="A1179" s="533" t="s">
        <v>2727</v>
      </c>
      <c r="B1179" s="533">
        <v>26</v>
      </c>
      <c r="C1179" s="533" t="s">
        <v>850</v>
      </c>
      <c r="D1179" s="572" t="s">
        <v>2359</v>
      </c>
      <c r="E1179" s="571" t="s">
        <v>1289</v>
      </c>
      <c r="F1179" s="533" t="str">
        <f t="shared" si="708"/>
        <v>EL</v>
      </c>
      <c r="G1179" s="533" t="s">
        <v>2725</v>
      </c>
      <c r="H1179" s="533">
        <v>1178</v>
      </c>
      <c r="I1179" s="533" t="str">
        <f>L1179</f>
        <v>264113 - LIGHTNING PROTECTION FOR STRUCTURES</v>
      </c>
      <c r="J1179" s="533" t="str">
        <f>L1179</f>
        <v>264113 - LIGHTNING PROTECTION FOR STRUCTURES</v>
      </c>
      <c r="K1179" s="148"/>
      <c r="L1179" s="148" t="s">
        <v>972</v>
      </c>
      <c r="M1179" s="139"/>
      <c r="N1179" s="155"/>
      <c r="O1179" s="813"/>
      <c r="P1179" s="849"/>
      <c r="Q1179" s="143"/>
      <c r="S1179" s="148"/>
      <c r="T1179" s="148"/>
      <c r="U1179" s="139"/>
      <c r="V1179" s="155"/>
      <c r="W1179" s="813"/>
      <c r="X1179" s="849"/>
    </row>
    <row r="1180" spans="1:24" ht="15.75">
      <c r="A1180" s="533" t="s">
        <v>2727</v>
      </c>
      <c r="B1180" s="533">
        <v>26</v>
      </c>
      <c r="C1180" s="533" t="s">
        <v>850</v>
      </c>
      <c r="D1180" s="572" t="s">
        <v>2359</v>
      </c>
      <c r="E1180" s="571" t="str">
        <f>E1179</f>
        <v xml:space="preserve"> LIGHTNING PROTECTION FOR STRUCTURES</v>
      </c>
      <c r="F1180" s="533" t="str">
        <f t="shared" si="708"/>
        <v>EL</v>
      </c>
      <c r="G1180" s="533" t="s">
        <v>2722</v>
      </c>
      <c r="H1180" s="533">
        <v>1179</v>
      </c>
      <c r="I1180" s="533" t="str">
        <f>I1178</f>
        <v>263600 - TRANSFER SWITCHES</v>
      </c>
      <c r="J1180" s="533" t="str">
        <f>J1178</f>
        <v>263600 - TRANSFER SWITCHES</v>
      </c>
      <c r="K1180" s="106" t="s">
        <v>15</v>
      </c>
      <c r="L1180" s="106" t="s">
        <v>973</v>
      </c>
      <c r="M1180" s="138">
        <v>1</v>
      </c>
      <c r="N1180" s="155" t="s">
        <v>2</v>
      </c>
      <c r="O1180" s="813">
        <v>2500</v>
      </c>
      <c r="P1180" s="748">
        <f>O1180*M1180</f>
        <v>2500</v>
      </c>
      <c r="Q1180" s="25">
        <f>O1180</f>
        <v>2500</v>
      </c>
      <c r="R1180" s="729">
        <f>P1180</f>
        <v>2500</v>
      </c>
      <c r="S1180" s="106"/>
      <c r="T1180" s="106"/>
      <c r="U1180" s="138"/>
      <c r="V1180" s="155"/>
      <c r="W1180" s="813"/>
      <c r="X1180" s="748"/>
    </row>
    <row r="1181" spans="1:24" ht="15.75">
      <c r="A1181" s="533" t="s">
        <v>2727</v>
      </c>
      <c r="B1181" s="533">
        <v>26</v>
      </c>
      <c r="C1181" s="533" t="s">
        <v>850</v>
      </c>
      <c r="D1181" s="572" t="s">
        <v>2367</v>
      </c>
      <c r="E1181" s="571" t="s">
        <v>1290</v>
      </c>
      <c r="F1181" s="533" t="str">
        <f t="shared" si="708"/>
        <v>EL</v>
      </c>
      <c r="G1181" s="533" t="s">
        <v>2725</v>
      </c>
      <c r="H1181" s="533">
        <v>1180</v>
      </c>
      <c r="I1181" s="533" t="str">
        <f t="shared" ref="I1181:I1182" si="739">L1181</f>
        <v xml:space="preserve">265100 - INTERIOR LIGHTING </v>
      </c>
      <c r="J1181" s="533" t="str">
        <f t="shared" ref="J1181:J1182" si="740">L1181</f>
        <v xml:space="preserve">265100 - INTERIOR LIGHTING </v>
      </c>
      <c r="K1181" s="106"/>
      <c r="L1181" s="106" t="s">
        <v>974</v>
      </c>
      <c r="M1181" s="139"/>
      <c r="N1181" s="155"/>
      <c r="O1181" s="813"/>
      <c r="P1181" s="849"/>
      <c r="Q1181" s="143"/>
      <c r="S1181" s="106"/>
      <c r="T1181" s="106"/>
      <c r="U1181" s="139"/>
      <c r="V1181" s="155"/>
      <c r="W1181" s="813"/>
      <c r="X1181" s="849"/>
    </row>
    <row r="1182" spans="1:24" ht="16.5" thickBot="1">
      <c r="A1182" s="533" t="s">
        <v>2727</v>
      </c>
      <c r="B1182" s="533">
        <v>26</v>
      </c>
      <c r="C1182" s="533" t="s">
        <v>850</v>
      </c>
      <c r="D1182" s="572" t="s">
        <v>2367</v>
      </c>
      <c r="E1182" s="571" t="str">
        <f t="shared" ref="E1182:E1203" si="741">E1181</f>
        <v xml:space="preserve"> INTERIOR LIGHTING </v>
      </c>
      <c r="F1182" s="533" t="str">
        <f t="shared" si="708"/>
        <v>EL</v>
      </c>
      <c r="G1182" s="533" t="s">
        <v>2725</v>
      </c>
      <c r="H1182" s="533">
        <v>1181</v>
      </c>
      <c r="I1182" s="533" t="str">
        <f t="shared" si="739"/>
        <v>Lighting Fixtures</v>
      </c>
      <c r="J1182" s="533" t="str">
        <f t="shared" si="740"/>
        <v>Lighting Fixtures</v>
      </c>
      <c r="K1182" s="106"/>
      <c r="L1182" s="106" t="s">
        <v>975</v>
      </c>
      <c r="M1182" s="139"/>
      <c r="N1182" s="155"/>
      <c r="O1182" s="813"/>
      <c r="P1182" s="849"/>
      <c r="Q1182" s="143"/>
      <c r="S1182" s="106"/>
      <c r="T1182" s="106"/>
      <c r="U1182" s="139"/>
      <c r="V1182" s="155"/>
      <c r="W1182" s="813"/>
      <c r="X1182" s="849"/>
    </row>
    <row r="1183" spans="1:24" ht="15.75">
      <c r="A1183" s="533" t="s">
        <v>2727</v>
      </c>
      <c r="B1183" s="533">
        <v>26</v>
      </c>
      <c r="C1183" s="533" t="s">
        <v>850</v>
      </c>
      <c r="D1183" s="572" t="s">
        <v>2367</v>
      </c>
      <c r="E1183" s="571" t="str">
        <f t="shared" si="741"/>
        <v xml:space="preserve"> INTERIOR LIGHTING </v>
      </c>
      <c r="F1183" s="533" t="str">
        <f t="shared" si="708"/>
        <v>EL</v>
      </c>
      <c r="G1183" s="533" t="s">
        <v>2722</v>
      </c>
      <c r="H1183" s="533">
        <v>1182</v>
      </c>
      <c r="I1183" s="533" t="str">
        <f t="shared" ref="I1183:J1198" si="742">I1181</f>
        <v xml:space="preserve">265100 - INTERIOR LIGHTING </v>
      </c>
      <c r="J1183" s="533" t="str">
        <f t="shared" si="742"/>
        <v xml:space="preserve">265100 - INTERIOR LIGHTING </v>
      </c>
      <c r="K1183" s="106" t="s">
        <v>17</v>
      </c>
      <c r="L1183" s="106" t="s">
        <v>976</v>
      </c>
      <c r="M1183" s="138">
        <v>2</v>
      </c>
      <c r="N1183" s="498" t="s">
        <v>39</v>
      </c>
      <c r="O1183" s="815">
        <v>140</v>
      </c>
      <c r="P1183" s="748">
        <f t="shared" ref="P1183:P1185" si="743">O1183*M1183</f>
        <v>280</v>
      </c>
      <c r="Q1183" s="25">
        <f t="shared" ref="Q1183:Q1202" si="744">O1183</f>
        <v>140</v>
      </c>
      <c r="R1183" s="729">
        <f t="shared" ref="R1183:R1202" si="745">P1183</f>
        <v>280</v>
      </c>
      <c r="S1183" s="106"/>
      <c r="T1183" s="106"/>
      <c r="U1183" s="138"/>
      <c r="V1183" s="498"/>
      <c r="W1183" s="815"/>
      <c r="X1183" s="748"/>
    </row>
    <row r="1184" spans="1:24" ht="15.75">
      <c r="A1184" s="533" t="s">
        <v>2727</v>
      </c>
      <c r="B1184" s="533">
        <v>26</v>
      </c>
      <c r="C1184" s="533" t="s">
        <v>850</v>
      </c>
      <c r="D1184" s="572" t="s">
        <v>2367</v>
      </c>
      <c r="E1184" s="571" t="str">
        <f t="shared" si="741"/>
        <v xml:space="preserve"> INTERIOR LIGHTING </v>
      </c>
      <c r="F1184" s="533" t="str">
        <f t="shared" si="708"/>
        <v>EL</v>
      </c>
      <c r="G1184" s="533" t="s">
        <v>2722</v>
      </c>
      <c r="H1184" s="533">
        <v>1183</v>
      </c>
      <c r="I1184" s="533" t="str">
        <f t="shared" si="742"/>
        <v>Lighting Fixtures</v>
      </c>
      <c r="J1184" s="533" t="str">
        <f t="shared" si="742"/>
        <v>Lighting Fixtures</v>
      </c>
      <c r="K1184" s="106" t="s">
        <v>19</v>
      </c>
      <c r="L1184" s="106" t="s">
        <v>977</v>
      </c>
      <c r="M1184" s="138">
        <v>8</v>
      </c>
      <c r="N1184" s="499" t="s">
        <v>39</v>
      </c>
      <c r="O1184" s="815">
        <v>80</v>
      </c>
      <c r="P1184" s="748">
        <f t="shared" si="743"/>
        <v>640</v>
      </c>
      <c r="Q1184" s="25">
        <f t="shared" si="744"/>
        <v>80</v>
      </c>
      <c r="R1184" s="729">
        <f t="shared" si="745"/>
        <v>640</v>
      </c>
      <c r="S1184" s="106"/>
      <c r="T1184" s="106"/>
      <c r="U1184" s="138"/>
      <c r="V1184" s="499"/>
      <c r="W1184" s="815"/>
      <c r="X1184" s="748"/>
    </row>
    <row r="1185" spans="1:24" ht="16.5" thickBot="1">
      <c r="A1185" s="533" t="s">
        <v>2727</v>
      </c>
      <c r="B1185" s="533">
        <v>26</v>
      </c>
      <c r="C1185" s="533" t="s">
        <v>850</v>
      </c>
      <c r="D1185" s="572" t="s">
        <v>2367</v>
      </c>
      <c r="E1185" s="571" t="str">
        <f t="shared" si="741"/>
        <v xml:space="preserve"> INTERIOR LIGHTING </v>
      </c>
      <c r="F1185" s="533" t="str">
        <f t="shared" si="708"/>
        <v>EL</v>
      </c>
      <c r="G1185" s="533" t="s">
        <v>2722</v>
      </c>
      <c r="H1185" s="533">
        <v>1184</v>
      </c>
      <c r="I1185" s="533" t="str">
        <f t="shared" si="742"/>
        <v xml:space="preserve">265100 - INTERIOR LIGHTING </v>
      </c>
      <c r="J1185" s="533" t="str">
        <f t="shared" si="742"/>
        <v xml:space="preserve">265100 - INTERIOR LIGHTING </v>
      </c>
      <c r="K1185" s="106" t="s">
        <v>20</v>
      </c>
      <c r="L1185" s="106" t="s">
        <v>978</v>
      </c>
      <c r="M1185" s="138">
        <v>23</v>
      </c>
      <c r="N1185" s="500" t="s">
        <v>39</v>
      </c>
      <c r="O1185" s="815">
        <v>110</v>
      </c>
      <c r="P1185" s="748">
        <f t="shared" si="743"/>
        <v>2530</v>
      </c>
      <c r="Q1185" s="25">
        <f t="shared" si="744"/>
        <v>110</v>
      </c>
      <c r="R1185" s="729">
        <f t="shared" si="745"/>
        <v>2530</v>
      </c>
      <c r="S1185" s="106"/>
      <c r="T1185" s="106"/>
      <c r="U1185" s="138"/>
      <c r="V1185" s="500"/>
      <c r="W1185" s="815"/>
      <c r="X1185" s="748"/>
    </row>
    <row r="1186" spans="1:24" ht="15.75">
      <c r="A1186" s="533" t="s">
        <v>2727</v>
      </c>
      <c r="B1186" s="533">
        <v>26</v>
      </c>
      <c r="C1186" s="533" t="s">
        <v>850</v>
      </c>
      <c r="D1186" s="572" t="s">
        <v>2367</v>
      </c>
      <c r="E1186" s="571" t="str">
        <f t="shared" si="741"/>
        <v xml:space="preserve"> INTERIOR LIGHTING </v>
      </c>
      <c r="F1186" s="533" t="str">
        <f t="shared" si="708"/>
        <v>EL</v>
      </c>
      <c r="G1186" s="533" t="s">
        <v>2722</v>
      </c>
      <c r="H1186" s="533">
        <v>1185</v>
      </c>
      <c r="I1186" s="533" t="str">
        <f t="shared" si="742"/>
        <v>Lighting Fixtures</v>
      </c>
      <c r="J1186" s="533" t="str">
        <f t="shared" si="742"/>
        <v>Lighting Fixtures</v>
      </c>
      <c r="K1186" s="233" t="s">
        <v>21</v>
      </c>
      <c r="L1186" s="233" t="s">
        <v>979</v>
      </c>
      <c r="M1186" s="632">
        <v>3</v>
      </c>
      <c r="N1186" s="497" t="s">
        <v>39</v>
      </c>
      <c r="O1186" s="815"/>
      <c r="P1186" s="849"/>
      <c r="Q1186" s="25">
        <f t="shared" si="744"/>
        <v>0</v>
      </c>
      <c r="R1186" s="729">
        <f t="shared" si="745"/>
        <v>0</v>
      </c>
      <c r="S1186" s="233"/>
      <c r="T1186" s="233"/>
      <c r="U1186" s="632"/>
      <c r="V1186" s="497"/>
      <c r="W1186" s="815"/>
      <c r="X1186" s="849"/>
    </row>
    <row r="1187" spans="1:24" ht="16.5" thickBot="1">
      <c r="A1187" s="533" t="s">
        <v>2727</v>
      </c>
      <c r="B1187" s="533">
        <v>26</v>
      </c>
      <c r="C1187" s="533" t="s">
        <v>850</v>
      </c>
      <c r="D1187" s="572" t="s">
        <v>2367</v>
      </c>
      <c r="E1187" s="571" t="str">
        <f t="shared" si="741"/>
        <v xml:space="preserve"> INTERIOR LIGHTING </v>
      </c>
      <c r="F1187" s="533" t="str">
        <f t="shared" si="708"/>
        <v>EL</v>
      </c>
      <c r="G1187" s="533" t="s">
        <v>2722</v>
      </c>
      <c r="H1187" s="533">
        <v>1186</v>
      </c>
      <c r="I1187" s="533" t="str">
        <f t="shared" si="742"/>
        <v xml:space="preserve">265100 - INTERIOR LIGHTING </v>
      </c>
      <c r="J1187" s="533" t="str">
        <f t="shared" si="742"/>
        <v xml:space="preserve">265100 - INTERIOR LIGHTING </v>
      </c>
      <c r="K1187" s="233" t="s">
        <v>45</v>
      </c>
      <c r="L1187" s="233" t="s">
        <v>980</v>
      </c>
      <c r="M1187" s="632">
        <v>3</v>
      </c>
      <c r="N1187" s="497" t="s">
        <v>39</v>
      </c>
      <c r="O1187" s="815"/>
      <c r="P1187" s="849"/>
      <c r="Q1187" s="25">
        <f t="shared" si="744"/>
        <v>0</v>
      </c>
      <c r="R1187" s="729">
        <f t="shared" si="745"/>
        <v>0</v>
      </c>
      <c r="S1187" s="233"/>
      <c r="T1187" s="233"/>
      <c r="U1187" s="632"/>
      <c r="V1187" s="497"/>
      <c r="W1187" s="815"/>
      <c r="X1187" s="849"/>
    </row>
    <row r="1188" spans="1:24" ht="15.75">
      <c r="A1188" s="533" t="s">
        <v>2727</v>
      </c>
      <c r="B1188" s="533">
        <v>26</v>
      </c>
      <c r="C1188" s="533" t="s">
        <v>850</v>
      </c>
      <c r="D1188" s="572" t="s">
        <v>2367</v>
      </c>
      <c r="E1188" s="571" t="str">
        <f t="shared" si="741"/>
        <v xml:space="preserve"> INTERIOR LIGHTING </v>
      </c>
      <c r="F1188" s="533" t="str">
        <f t="shared" si="708"/>
        <v>EL</v>
      </c>
      <c r="G1188" s="533" t="s">
        <v>2722</v>
      </c>
      <c r="H1188" s="533">
        <v>1187</v>
      </c>
      <c r="I1188" s="533" t="str">
        <f t="shared" si="742"/>
        <v>Lighting Fixtures</v>
      </c>
      <c r="J1188" s="533" t="str">
        <f t="shared" si="742"/>
        <v>Lighting Fixtures</v>
      </c>
      <c r="K1188" s="106" t="s">
        <v>21</v>
      </c>
      <c r="L1188" s="106" t="s">
        <v>981</v>
      </c>
      <c r="M1188" s="138">
        <v>39</v>
      </c>
      <c r="N1188" s="498" t="s">
        <v>39</v>
      </c>
      <c r="O1188" s="815">
        <v>100</v>
      </c>
      <c r="P1188" s="748">
        <f t="shared" ref="P1188:P1191" si="746">O1188*M1188</f>
        <v>3900</v>
      </c>
      <c r="Q1188" s="25">
        <f t="shared" si="744"/>
        <v>100</v>
      </c>
      <c r="R1188" s="729">
        <f t="shared" si="745"/>
        <v>3900</v>
      </c>
      <c r="S1188" s="106"/>
      <c r="T1188" s="106"/>
      <c r="U1188" s="138"/>
      <c r="V1188" s="498"/>
      <c r="W1188" s="815"/>
      <c r="X1188" s="748"/>
    </row>
    <row r="1189" spans="1:24" ht="15.75">
      <c r="A1189" s="533" t="s">
        <v>2727</v>
      </c>
      <c r="B1189" s="533">
        <v>26</v>
      </c>
      <c r="C1189" s="533" t="s">
        <v>850</v>
      </c>
      <c r="D1189" s="572" t="s">
        <v>2367</v>
      </c>
      <c r="E1189" s="571" t="str">
        <f t="shared" si="741"/>
        <v xml:space="preserve"> INTERIOR LIGHTING </v>
      </c>
      <c r="F1189" s="533" t="str">
        <f t="shared" si="708"/>
        <v>EL</v>
      </c>
      <c r="G1189" s="533" t="s">
        <v>2722</v>
      </c>
      <c r="H1189" s="533">
        <v>1188</v>
      </c>
      <c r="I1189" s="533" t="str">
        <f t="shared" si="742"/>
        <v xml:space="preserve">265100 - INTERIOR LIGHTING </v>
      </c>
      <c r="J1189" s="533" t="str">
        <f t="shared" si="742"/>
        <v xml:space="preserve">265100 - INTERIOR LIGHTING </v>
      </c>
      <c r="K1189" s="106" t="s">
        <v>45</v>
      </c>
      <c r="L1189" s="106" t="s">
        <v>982</v>
      </c>
      <c r="M1189" s="138">
        <v>2</v>
      </c>
      <c r="N1189" s="499" t="s">
        <v>39</v>
      </c>
      <c r="O1189" s="815">
        <v>100</v>
      </c>
      <c r="P1189" s="748">
        <f t="shared" si="746"/>
        <v>200</v>
      </c>
      <c r="Q1189" s="25">
        <f t="shared" si="744"/>
        <v>100</v>
      </c>
      <c r="R1189" s="729">
        <f t="shared" si="745"/>
        <v>200</v>
      </c>
      <c r="S1189" s="106"/>
      <c r="T1189" s="106"/>
      <c r="U1189" s="138"/>
      <c r="V1189" s="499"/>
      <c r="W1189" s="815"/>
      <c r="X1189" s="748"/>
    </row>
    <row r="1190" spans="1:24" ht="15.75">
      <c r="A1190" s="533" t="s">
        <v>2727</v>
      </c>
      <c r="B1190" s="533">
        <v>26</v>
      </c>
      <c r="C1190" s="533" t="s">
        <v>850</v>
      </c>
      <c r="D1190" s="572" t="s">
        <v>2367</v>
      </c>
      <c r="E1190" s="571" t="str">
        <f t="shared" si="741"/>
        <v xml:space="preserve"> INTERIOR LIGHTING </v>
      </c>
      <c r="F1190" s="533" t="str">
        <f t="shared" si="708"/>
        <v>EL</v>
      </c>
      <c r="G1190" s="533" t="s">
        <v>2722</v>
      </c>
      <c r="H1190" s="533">
        <v>1189</v>
      </c>
      <c r="I1190" s="533" t="str">
        <f t="shared" si="742"/>
        <v>Lighting Fixtures</v>
      </c>
      <c r="J1190" s="533" t="str">
        <f t="shared" si="742"/>
        <v>Lighting Fixtures</v>
      </c>
      <c r="K1190" s="106" t="s">
        <v>48</v>
      </c>
      <c r="L1190" s="106" t="s">
        <v>983</v>
      </c>
      <c r="M1190" s="138">
        <v>11</v>
      </c>
      <c r="N1190" s="499" t="s">
        <v>39</v>
      </c>
      <c r="O1190" s="815">
        <v>80</v>
      </c>
      <c r="P1190" s="748">
        <f t="shared" si="746"/>
        <v>880</v>
      </c>
      <c r="Q1190" s="25">
        <f t="shared" si="744"/>
        <v>80</v>
      </c>
      <c r="R1190" s="729">
        <f t="shared" si="745"/>
        <v>880</v>
      </c>
      <c r="S1190" s="106"/>
      <c r="T1190" s="106"/>
      <c r="U1190" s="138"/>
      <c r="V1190" s="499"/>
      <c r="W1190" s="815"/>
      <c r="X1190" s="748"/>
    </row>
    <row r="1191" spans="1:24" ht="16.5" thickBot="1">
      <c r="A1191" s="533" t="s">
        <v>2727</v>
      </c>
      <c r="B1191" s="533">
        <v>26</v>
      </c>
      <c r="C1191" s="533" t="s">
        <v>850</v>
      </c>
      <c r="D1191" s="572" t="s">
        <v>2367</v>
      </c>
      <c r="E1191" s="571" t="str">
        <f t="shared" si="741"/>
        <v xml:space="preserve"> INTERIOR LIGHTING </v>
      </c>
      <c r="F1191" s="533" t="str">
        <f t="shared" si="708"/>
        <v>EL</v>
      </c>
      <c r="G1191" s="533" t="s">
        <v>2722</v>
      </c>
      <c r="H1191" s="533">
        <v>1190</v>
      </c>
      <c r="I1191" s="533" t="str">
        <f t="shared" si="742"/>
        <v xml:space="preserve">265100 - INTERIOR LIGHTING </v>
      </c>
      <c r="J1191" s="533" t="str">
        <f t="shared" si="742"/>
        <v xml:space="preserve">265100 - INTERIOR LIGHTING </v>
      </c>
      <c r="K1191" s="106" t="s">
        <v>50</v>
      </c>
      <c r="L1191" s="106" t="s">
        <v>984</v>
      </c>
      <c r="M1191" s="138">
        <v>2</v>
      </c>
      <c r="N1191" s="500" t="s">
        <v>39</v>
      </c>
      <c r="O1191" s="815">
        <v>75</v>
      </c>
      <c r="P1191" s="748">
        <f t="shared" si="746"/>
        <v>150</v>
      </c>
      <c r="Q1191" s="25">
        <f t="shared" si="744"/>
        <v>75</v>
      </c>
      <c r="R1191" s="729">
        <f t="shared" si="745"/>
        <v>150</v>
      </c>
      <c r="S1191" s="106"/>
      <c r="T1191" s="106"/>
      <c r="U1191" s="138"/>
      <c r="V1191" s="500"/>
      <c r="W1191" s="815"/>
      <c r="X1191" s="748"/>
    </row>
    <row r="1192" spans="1:24" ht="15.75">
      <c r="A1192" s="533" t="s">
        <v>2727</v>
      </c>
      <c r="B1192" s="533">
        <v>26</v>
      </c>
      <c r="C1192" s="533" t="s">
        <v>850</v>
      </c>
      <c r="D1192" s="572" t="s">
        <v>2367</v>
      </c>
      <c r="E1192" s="571" t="str">
        <f t="shared" si="741"/>
        <v xml:space="preserve"> INTERIOR LIGHTING </v>
      </c>
      <c r="F1192" s="533" t="str">
        <f t="shared" si="708"/>
        <v>EL</v>
      </c>
      <c r="G1192" s="533" t="s">
        <v>2722</v>
      </c>
      <c r="H1192" s="533">
        <v>1191</v>
      </c>
      <c r="I1192" s="533" t="str">
        <f t="shared" si="742"/>
        <v>Lighting Fixtures</v>
      </c>
      <c r="J1192" s="533" t="str">
        <f t="shared" si="742"/>
        <v>Lighting Fixtures</v>
      </c>
      <c r="K1192" s="233" t="s">
        <v>78</v>
      </c>
      <c r="L1192" s="233" t="s">
        <v>985</v>
      </c>
      <c r="M1192" s="632">
        <v>15</v>
      </c>
      <c r="N1192" s="497" t="s">
        <v>39</v>
      </c>
      <c r="O1192" s="815"/>
      <c r="P1192" s="849"/>
      <c r="Q1192" s="25">
        <f t="shared" si="744"/>
        <v>0</v>
      </c>
      <c r="R1192" s="729">
        <f t="shared" si="745"/>
        <v>0</v>
      </c>
      <c r="S1192" s="233"/>
      <c r="T1192" s="233"/>
      <c r="U1192" s="632"/>
      <c r="V1192" s="497"/>
      <c r="W1192" s="815"/>
      <c r="X1192" s="849"/>
    </row>
    <row r="1193" spans="1:24" ht="15.75">
      <c r="A1193" s="533" t="s">
        <v>2727</v>
      </c>
      <c r="B1193" s="533">
        <v>26</v>
      </c>
      <c r="C1193" s="533" t="s">
        <v>850</v>
      </c>
      <c r="D1193" s="572" t="s">
        <v>2367</v>
      </c>
      <c r="E1193" s="571" t="str">
        <f t="shared" si="741"/>
        <v xml:space="preserve"> INTERIOR LIGHTING </v>
      </c>
      <c r="F1193" s="533" t="str">
        <f t="shared" si="708"/>
        <v>EL</v>
      </c>
      <c r="G1193" s="533" t="s">
        <v>2722</v>
      </c>
      <c r="H1193" s="533">
        <v>1192</v>
      </c>
      <c r="I1193" s="533" t="str">
        <f t="shared" si="742"/>
        <v xml:space="preserve">265100 - INTERIOR LIGHTING </v>
      </c>
      <c r="J1193" s="533" t="str">
        <f t="shared" si="742"/>
        <v xml:space="preserve">265100 - INTERIOR LIGHTING </v>
      </c>
      <c r="K1193" s="233" t="s">
        <v>302</v>
      </c>
      <c r="L1193" s="233" t="s">
        <v>986</v>
      </c>
      <c r="M1193" s="632">
        <v>9</v>
      </c>
      <c r="N1193" s="497" t="s">
        <v>39</v>
      </c>
      <c r="O1193" s="815"/>
      <c r="P1193" s="849"/>
      <c r="Q1193" s="25">
        <f t="shared" si="744"/>
        <v>0</v>
      </c>
      <c r="R1193" s="729">
        <f t="shared" si="745"/>
        <v>0</v>
      </c>
      <c r="S1193" s="233"/>
      <c r="T1193" s="233"/>
      <c r="U1193" s="632"/>
      <c r="V1193" s="497"/>
      <c r="W1193" s="815"/>
      <c r="X1193" s="849"/>
    </row>
    <row r="1194" spans="1:24" ht="16.5" thickBot="1">
      <c r="A1194" s="533" t="s">
        <v>2727</v>
      </c>
      <c r="B1194" s="533">
        <v>26</v>
      </c>
      <c r="C1194" s="533" t="s">
        <v>850</v>
      </c>
      <c r="D1194" s="572" t="s">
        <v>2367</v>
      </c>
      <c r="E1194" s="571" t="str">
        <f t="shared" si="741"/>
        <v xml:space="preserve"> INTERIOR LIGHTING </v>
      </c>
      <c r="F1194" s="533" t="str">
        <f t="shared" si="708"/>
        <v>EL</v>
      </c>
      <c r="G1194" s="533" t="s">
        <v>2722</v>
      </c>
      <c r="H1194" s="533">
        <v>1193</v>
      </c>
      <c r="I1194" s="533" t="str">
        <f t="shared" si="742"/>
        <v>Lighting Fixtures</v>
      </c>
      <c r="J1194" s="533" t="str">
        <f t="shared" si="742"/>
        <v>Lighting Fixtures</v>
      </c>
      <c r="K1194" s="233" t="s">
        <v>304</v>
      </c>
      <c r="L1194" s="233" t="s">
        <v>987</v>
      </c>
      <c r="M1194" s="632">
        <v>40</v>
      </c>
      <c r="N1194" s="497" t="s">
        <v>39</v>
      </c>
      <c r="O1194" s="815"/>
      <c r="P1194" s="849"/>
      <c r="Q1194" s="25">
        <f t="shared" si="744"/>
        <v>0</v>
      </c>
      <c r="R1194" s="729">
        <f t="shared" si="745"/>
        <v>0</v>
      </c>
      <c r="S1194" s="233"/>
      <c r="T1194" s="233"/>
      <c r="U1194" s="632"/>
      <c r="V1194" s="497"/>
      <c r="W1194" s="815"/>
      <c r="X1194" s="849"/>
    </row>
    <row r="1195" spans="1:24" ht="16.5" thickBot="1">
      <c r="A1195" s="533" t="s">
        <v>2727</v>
      </c>
      <c r="B1195" s="533">
        <v>26</v>
      </c>
      <c r="C1195" s="533" t="s">
        <v>850</v>
      </c>
      <c r="D1195" s="572" t="s">
        <v>2367</v>
      </c>
      <c r="E1195" s="571" t="str">
        <f t="shared" si="741"/>
        <v xml:space="preserve"> INTERIOR LIGHTING </v>
      </c>
      <c r="F1195" s="533" t="str">
        <f t="shared" si="708"/>
        <v>EL</v>
      </c>
      <c r="G1195" s="533" t="s">
        <v>2722</v>
      </c>
      <c r="H1195" s="533">
        <v>1194</v>
      </c>
      <c r="I1195" s="533" t="str">
        <f t="shared" si="742"/>
        <v xml:space="preserve">265100 - INTERIOR LIGHTING </v>
      </c>
      <c r="J1195" s="533" t="str">
        <f t="shared" si="742"/>
        <v xml:space="preserve">265100 - INTERIOR LIGHTING </v>
      </c>
      <c r="K1195" s="106" t="s">
        <v>76</v>
      </c>
      <c r="L1195" s="106" t="s">
        <v>988</v>
      </c>
      <c r="M1195" s="138">
        <v>5</v>
      </c>
      <c r="N1195" s="658" t="s">
        <v>39</v>
      </c>
      <c r="O1195" s="815">
        <v>180</v>
      </c>
      <c r="P1195" s="748">
        <f t="shared" ref="P1195:P1196" si="747">O1195*M1195</f>
        <v>900</v>
      </c>
      <c r="Q1195" s="25">
        <f t="shared" si="744"/>
        <v>180</v>
      </c>
      <c r="R1195" s="729">
        <f t="shared" si="745"/>
        <v>900</v>
      </c>
      <c r="S1195" s="106"/>
      <c r="T1195" s="106"/>
      <c r="U1195" s="138"/>
      <c r="V1195" s="658"/>
      <c r="W1195" s="815"/>
      <c r="X1195" s="748"/>
    </row>
    <row r="1196" spans="1:24" ht="16.5" thickBot="1">
      <c r="A1196" s="533" t="s">
        <v>2727</v>
      </c>
      <c r="B1196" s="533">
        <v>26</v>
      </c>
      <c r="C1196" s="533" t="s">
        <v>850</v>
      </c>
      <c r="D1196" s="572" t="s">
        <v>2367</v>
      </c>
      <c r="E1196" s="571" t="str">
        <f t="shared" si="741"/>
        <v xml:space="preserve"> INTERIOR LIGHTING </v>
      </c>
      <c r="F1196" s="533" t="str">
        <f t="shared" si="708"/>
        <v>EL</v>
      </c>
      <c r="G1196" s="533" t="s">
        <v>2722</v>
      </c>
      <c r="H1196" s="533">
        <v>1195</v>
      </c>
      <c r="I1196" s="533" t="str">
        <f t="shared" si="742"/>
        <v>Lighting Fixtures</v>
      </c>
      <c r="J1196" s="533" t="str">
        <f t="shared" si="742"/>
        <v>Lighting Fixtures</v>
      </c>
      <c r="K1196" s="106" t="s">
        <v>13</v>
      </c>
      <c r="L1196" s="106" t="s">
        <v>989</v>
      </c>
      <c r="M1196" s="138">
        <v>3</v>
      </c>
      <c r="N1196" s="658" t="s">
        <v>39</v>
      </c>
      <c r="O1196" s="815">
        <v>180</v>
      </c>
      <c r="P1196" s="748">
        <f t="shared" si="747"/>
        <v>540</v>
      </c>
      <c r="Q1196" s="25">
        <f t="shared" si="744"/>
        <v>180</v>
      </c>
      <c r="R1196" s="729">
        <f t="shared" si="745"/>
        <v>540</v>
      </c>
      <c r="S1196" s="106"/>
      <c r="T1196" s="106"/>
      <c r="U1196" s="138"/>
      <c r="V1196" s="658"/>
      <c r="W1196" s="815"/>
      <c r="X1196" s="748"/>
    </row>
    <row r="1197" spans="1:24" ht="16.5" thickBot="1">
      <c r="A1197" s="533" t="s">
        <v>2727</v>
      </c>
      <c r="B1197" s="533">
        <v>26</v>
      </c>
      <c r="C1197" s="533" t="s">
        <v>850</v>
      </c>
      <c r="D1197" s="572" t="s">
        <v>2367</v>
      </c>
      <c r="E1197" s="571" t="str">
        <f t="shared" si="741"/>
        <v xml:space="preserve"> INTERIOR LIGHTING </v>
      </c>
      <c r="F1197" s="533" t="str">
        <f t="shared" si="708"/>
        <v>EL</v>
      </c>
      <c r="G1197" s="533" t="s">
        <v>2722</v>
      </c>
      <c r="H1197" s="533">
        <v>1196</v>
      </c>
      <c r="I1197" s="533" t="str">
        <f t="shared" si="742"/>
        <v xml:space="preserve">265100 - INTERIOR LIGHTING </v>
      </c>
      <c r="J1197" s="533" t="str">
        <f t="shared" si="742"/>
        <v xml:space="preserve">265100 - INTERIOR LIGHTING </v>
      </c>
      <c r="K1197" s="233" t="s">
        <v>15</v>
      </c>
      <c r="L1197" s="233" t="s">
        <v>990</v>
      </c>
      <c r="M1197" s="632">
        <v>16</v>
      </c>
      <c r="N1197" s="497" t="s">
        <v>39</v>
      </c>
      <c r="O1197" s="815"/>
      <c r="P1197" s="849"/>
      <c r="Q1197" s="25">
        <f t="shared" si="744"/>
        <v>0</v>
      </c>
      <c r="R1197" s="729">
        <f t="shared" si="745"/>
        <v>0</v>
      </c>
      <c r="S1197" s="233"/>
      <c r="T1197" s="233"/>
      <c r="U1197" s="632"/>
      <c r="V1197" s="497"/>
      <c r="W1197" s="815"/>
      <c r="X1197" s="849"/>
    </row>
    <row r="1198" spans="1:24" ht="15.75">
      <c r="A1198" s="533" t="s">
        <v>2727</v>
      </c>
      <c r="B1198" s="533">
        <v>26</v>
      </c>
      <c r="C1198" s="533" t="s">
        <v>850</v>
      </c>
      <c r="D1198" s="572" t="s">
        <v>2367</v>
      </c>
      <c r="E1198" s="571" t="str">
        <f t="shared" si="741"/>
        <v xml:space="preserve"> INTERIOR LIGHTING </v>
      </c>
      <c r="F1198" s="533" t="str">
        <f t="shared" si="708"/>
        <v>EL</v>
      </c>
      <c r="G1198" s="533" t="s">
        <v>2722</v>
      </c>
      <c r="H1198" s="533">
        <v>1197</v>
      </c>
      <c r="I1198" s="533" t="str">
        <f t="shared" si="742"/>
        <v>Lighting Fixtures</v>
      </c>
      <c r="J1198" s="533" t="str">
        <f t="shared" si="742"/>
        <v>Lighting Fixtures</v>
      </c>
      <c r="K1198" s="106" t="s">
        <v>15</v>
      </c>
      <c r="L1198" s="106" t="s">
        <v>991</v>
      </c>
      <c r="M1198" s="138">
        <v>6</v>
      </c>
      <c r="N1198" s="498" t="s">
        <v>39</v>
      </c>
      <c r="O1198" s="813">
        <v>70</v>
      </c>
      <c r="P1198" s="748">
        <f t="shared" ref="P1198:P1200" si="748">O1198*M1198</f>
        <v>420</v>
      </c>
      <c r="Q1198" s="25">
        <f t="shared" si="744"/>
        <v>70</v>
      </c>
      <c r="R1198" s="729">
        <f t="shared" si="745"/>
        <v>420</v>
      </c>
      <c r="S1198" s="106"/>
      <c r="T1198" s="106"/>
      <c r="U1198" s="138"/>
      <c r="V1198" s="498"/>
      <c r="W1198" s="813"/>
      <c r="X1198" s="748"/>
    </row>
    <row r="1199" spans="1:24" ht="15.75">
      <c r="A1199" s="533" t="s">
        <v>2727</v>
      </c>
      <c r="B1199" s="533">
        <v>26</v>
      </c>
      <c r="C1199" s="533" t="s">
        <v>850</v>
      </c>
      <c r="D1199" s="572" t="s">
        <v>2367</v>
      </c>
      <c r="E1199" s="571" t="str">
        <f t="shared" si="741"/>
        <v xml:space="preserve"> INTERIOR LIGHTING </v>
      </c>
      <c r="F1199" s="533" t="str">
        <f t="shared" ref="F1199:F1203" si="749">VLOOKUP(D:D,trade,3,FALSE)</f>
        <v>EL</v>
      </c>
      <c r="G1199" s="533" t="s">
        <v>2722</v>
      </c>
      <c r="H1199" s="533">
        <v>1198</v>
      </c>
      <c r="I1199" s="533" t="str">
        <f t="shared" ref="I1199:J1208" si="750">I1197</f>
        <v xml:space="preserve">265100 - INTERIOR LIGHTING </v>
      </c>
      <c r="J1199" s="533" t="str">
        <f t="shared" si="750"/>
        <v xml:space="preserve">265100 - INTERIOR LIGHTING </v>
      </c>
      <c r="K1199" s="106" t="s">
        <v>17</v>
      </c>
      <c r="L1199" s="106" t="s">
        <v>992</v>
      </c>
      <c r="M1199" s="138">
        <v>2</v>
      </c>
      <c r="N1199" s="499" t="s">
        <v>39</v>
      </c>
      <c r="O1199" s="813">
        <v>50</v>
      </c>
      <c r="P1199" s="748">
        <f t="shared" si="748"/>
        <v>100</v>
      </c>
      <c r="Q1199" s="25">
        <f t="shared" si="744"/>
        <v>50</v>
      </c>
      <c r="R1199" s="729">
        <f t="shared" si="745"/>
        <v>100</v>
      </c>
      <c r="S1199" s="106"/>
      <c r="T1199" s="106"/>
      <c r="U1199" s="138"/>
      <c r="V1199" s="499"/>
      <c r="W1199" s="813"/>
      <c r="X1199" s="748"/>
    </row>
    <row r="1200" spans="1:24" ht="16.5" thickBot="1">
      <c r="A1200" s="533" t="s">
        <v>2727</v>
      </c>
      <c r="B1200" s="533">
        <v>26</v>
      </c>
      <c r="C1200" s="533" t="s">
        <v>850</v>
      </c>
      <c r="D1200" s="572" t="s">
        <v>2367</v>
      </c>
      <c r="E1200" s="571" t="str">
        <f t="shared" si="741"/>
        <v xml:space="preserve"> INTERIOR LIGHTING </v>
      </c>
      <c r="F1200" s="533" t="str">
        <f t="shared" si="749"/>
        <v>EL</v>
      </c>
      <c r="G1200" s="533" t="s">
        <v>2722</v>
      </c>
      <c r="H1200" s="533">
        <v>1199</v>
      </c>
      <c r="I1200" s="533" t="str">
        <f t="shared" si="750"/>
        <v>Lighting Fixtures</v>
      </c>
      <c r="J1200" s="533" t="str">
        <f t="shared" si="750"/>
        <v>Lighting Fixtures</v>
      </c>
      <c r="K1200" s="106" t="s">
        <v>19</v>
      </c>
      <c r="L1200" s="106" t="s">
        <v>993</v>
      </c>
      <c r="M1200" s="138">
        <v>10</v>
      </c>
      <c r="N1200" s="500" t="s">
        <v>39</v>
      </c>
      <c r="O1200" s="813">
        <v>80</v>
      </c>
      <c r="P1200" s="748">
        <f t="shared" si="748"/>
        <v>800</v>
      </c>
      <c r="Q1200" s="25">
        <f t="shared" si="744"/>
        <v>80</v>
      </c>
      <c r="R1200" s="729">
        <f t="shared" si="745"/>
        <v>800</v>
      </c>
      <c r="S1200" s="106"/>
      <c r="T1200" s="106"/>
      <c r="U1200" s="138"/>
      <c r="V1200" s="500"/>
      <c r="W1200" s="813"/>
      <c r="X1200" s="748"/>
    </row>
    <row r="1201" spans="1:24" ht="15.75">
      <c r="A1201" s="533" t="s">
        <v>2727</v>
      </c>
      <c r="B1201" s="533">
        <v>26</v>
      </c>
      <c r="C1201" s="533" t="s">
        <v>850</v>
      </c>
      <c r="D1201" s="572" t="s">
        <v>2367</v>
      </c>
      <c r="E1201" s="571" t="str">
        <f t="shared" si="741"/>
        <v xml:space="preserve"> INTERIOR LIGHTING </v>
      </c>
      <c r="F1201" s="533" t="str">
        <f t="shared" si="749"/>
        <v>EL</v>
      </c>
      <c r="G1201" s="533" t="s">
        <v>2722</v>
      </c>
      <c r="H1201" s="533">
        <v>1200</v>
      </c>
      <c r="I1201" s="533" t="str">
        <f t="shared" si="750"/>
        <v xml:space="preserve">265100 - INTERIOR LIGHTING </v>
      </c>
      <c r="J1201" s="533" t="str">
        <f t="shared" si="750"/>
        <v xml:space="preserve">265100 - INTERIOR LIGHTING </v>
      </c>
      <c r="K1201" s="233" t="s">
        <v>21</v>
      </c>
      <c r="L1201" s="233" t="s">
        <v>994</v>
      </c>
      <c r="M1201" s="632">
        <v>7</v>
      </c>
      <c r="N1201" s="497" t="s">
        <v>39</v>
      </c>
      <c r="O1201" s="813"/>
      <c r="P1201" s="849"/>
      <c r="Q1201" s="25">
        <f t="shared" si="744"/>
        <v>0</v>
      </c>
      <c r="R1201" s="729">
        <f t="shared" si="745"/>
        <v>0</v>
      </c>
      <c r="S1201" s="233"/>
      <c r="T1201" s="233"/>
      <c r="U1201" s="632"/>
      <c r="V1201" s="497"/>
      <c r="W1201" s="813"/>
      <c r="X1201" s="849"/>
    </row>
    <row r="1202" spans="1:24" ht="15.75">
      <c r="A1202" s="533" t="s">
        <v>2727</v>
      </c>
      <c r="B1202" s="533">
        <v>26</v>
      </c>
      <c r="C1202" s="533" t="s">
        <v>850</v>
      </c>
      <c r="D1202" s="572" t="s">
        <v>2367</v>
      </c>
      <c r="E1202" s="571" t="str">
        <f t="shared" si="741"/>
        <v xml:space="preserve"> INTERIOR LIGHTING </v>
      </c>
      <c r="F1202" s="533" t="str">
        <f t="shared" si="749"/>
        <v>EL</v>
      </c>
      <c r="G1202" s="533" t="s">
        <v>2722</v>
      </c>
      <c r="H1202" s="533">
        <v>1201</v>
      </c>
      <c r="I1202" s="533" t="str">
        <f t="shared" si="750"/>
        <v>Lighting Fixtures</v>
      </c>
      <c r="J1202" s="533" t="str">
        <f t="shared" si="750"/>
        <v>Lighting Fixtures</v>
      </c>
      <c r="K1202" s="233" t="s">
        <v>45</v>
      </c>
      <c r="L1202" s="233" t="s">
        <v>995</v>
      </c>
      <c r="M1202" s="632">
        <v>533</v>
      </c>
      <c r="N1202" s="497" t="s">
        <v>95</v>
      </c>
      <c r="O1202" s="813"/>
      <c r="P1202" s="849"/>
      <c r="Q1202" s="25">
        <f t="shared" si="744"/>
        <v>0</v>
      </c>
      <c r="R1202" s="729">
        <f t="shared" si="745"/>
        <v>0</v>
      </c>
      <c r="S1202" s="233"/>
      <c r="T1202" s="233"/>
      <c r="U1202" s="632"/>
      <c r="V1202" s="497"/>
      <c r="W1202" s="813"/>
      <c r="X1202" s="849"/>
    </row>
    <row r="1203" spans="1:24" ht="15.75">
      <c r="A1203" s="533" t="s">
        <v>2727</v>
      </c>
      <c r="B1203" s="533">
        <v>26</v>
      </c>
      <c r="C1203" s="533" t="s">
        <v>850</v>
      </c>
      <c r="D1203" s="572" t="s">
        <v>2367</v>
      </c>
      <c r="E1203" s="571" t="str">
        <f t="shared" si="741"/>
        <v xml:space="preserve"> INTERIOR LIGHTING </v>
      </c>
      <c r="F1203" s="533" t="str">
        <f t="shared" si="749"/>
        <v>EL</v>
      </c>
      <c r="G1203" s="533" t="s">
        <v>2725</v>
      </c>
      <c r="H1203" s="533">
        <v>1202</v>
      </c>
      <c r="I1203" s="533" t="str">
        <f t="shared" si="750"/>
        <v xml:space="preserve">265100 - INTERIOR LIGHTING </v>
      </c>
      <c r="J1203" s="533" t="str">
        <f t="shared" si="750"/>
        <v xml:space="preserve">265100 - INTERIOR LIGHTING </v>
      </c>
      <c r="K1203" s="104" t="s">
        <v>996</v>
      </c>
      <c r="L1203" s="104"/>
      <c r="M1203" s="138"/>
      <c r="N1203" s="155"/>
      <c r="O1203" s="813" t="s">
        <v>8</v>
      </c>
      <c r="P1203" s="854">
        <f>SUM(P1055:P1202)</f>
        <v>200382.19999999998</v>
      </c>
      <c r="Q1203" s="143"/>
      <c r="S1203" s="104"/>
      <c r="T1203" s="104"/>
      <c r="U1203" s="138"/>
      <c r="V1203" s="155"/>
      <c r="W1203" s="813"/>
      <c r="X1203" s="854"/>
    </row>
    <row r="1204" spans="1:24" ht="16.5" thickBot="1">
      <c r="A1204" s="533" t="s">
        <v>2727</v>
      </c>
      <c r="B1204" s="533">
        <v>26</v>
      </c>
      <c r="C1204" s="533" t="s">
        <v>850</v>
      </c>
      <c r="D1204" s="10" t="s">
        <v>22</v>
      </c>
      <c r="E1204" s="10" t="s">
        <v>22</v>
      </c>
      <c r="G1204" s="533" t="s">
        <v>2724</v>
      </c>
      <c r="H1204" s="533">
        <v>1203</v>
      </c>
      <c r="I1204" s="533" t="str">
        <f t="shared" si="750"/>
        <v>Lighting Fixtures</v>
      </c>
      <c r="J1204" s="533" t="str">
        <f t="shared" si="750"/>
        <v>Lighting Fixtures</v>
      </c>
      <c r="K1204" s="106" t="s">
        <v>22</v>
      </c>
      <c r="L1204" s="106"/>
      <c r="M1204" s="138"/>
      <c r="N1204" s="522"/>
      <c r="O1204" s="813"/>
      <c r="P1204" s="855"/>
      <c r="Q1204" s="531"/>
      <c r="S1204" s="106"/>
      <c r="T1204" s="106"/>
      <c r="U1204" s="138"/>
      <c r="V1204" s="522"/>
      <c r="W1204" s="813"/>
      <c r="X1204" s="855"/>
    </row>
    <row r="1205" spans="1:24" ht="16.5" thickTop="1">
      <c r="A1205" s="533" t="s">
        <v>2727</v>
      </c>
      <c r="B1205" s="533">
        <v>27</v>
      </c>
      <c r="C1205" s="533" t="s">
        <v>998</v>
      </c>
      <c r="D1205" s="572" t="s">
        <v>2748</v>
      </c>
      <c r="E1205" s="571" t="s">
        <v>1291</v>
      </c>
      <c r="F1205" s="533" t="s">
        <v>1835</v>
      </c>
      <c r="G1205" s="533" t="s">
        <v>2725</v>
      </c>
      <c r="H1205" s="533">
        <v>1204</v>
      </c>
      <c r="I1205" s="533" t="str">
        <f t="shared" si="750"/>
        <v xml:space="preserve">265100 - INTERIOR LIGHTING </v>
      </c>
      <c r="J1205" s="533" t="str">
        <f t="shared" si="750"/>
        <v xml:space="preserve">265100 - INTERIOR LIGHTING </v>
      </c>
      <c r="K1205" s="139" t="s">
        <v>997</v>
      </c>
      <c r="L1205" s="139"/>
      <c r="M1205" s="139"/>
      <c r="N1205" s="139"/>
      <c r="O1205" s="723"/>
      <c r="P1205"/>
      <c r="Q1205" s="139"/>
      <c r="S1205" s="139"/>
      <c r="T1205" s="139"/>
      <c r="U1205" s="139"/>
      <c r="V1205" s="139"/>
      <c r="W1205" s="723"/>
    </row>
    <row r="1206" spans="1:24" ht="15.75">
      <c r="A1206" s="533" t="s">
        <v>2727</v>
      </c>
      <c r="B1206" s="533">
        <v>27</v>
      </c>
      <c r="C1206" s="533" t="s">
        <v>998</v>
      </c>
      <c r="D1206" s="572" t="s">
        <v>2748</v>
      </c>
      <c r="E1206" s="571" t="s">
        <v>1291</v>
      </c>
      <c r="F1206" s="533" t="s">
        <v>1835</v>
      </c>
      <c r="G1206" s="533" t="s">
        <v>2725</v>
      </c>
      <c r="H1206" s="533">
        <v>1205</v>
      </c>
      <c r="I1206" s="533" t="str">
        <f t="shared" si="750"/>
        <v>Lighting Fixtures</v>
      </c>
      <c r="J1206" s="533" t="str">
        <f t="shared" si="750"/>
        <v>Lighting Fixtures</v>
      </c>
      <c r="K1206" s="139" t="s">
        <v>998</v>
      </c>
      <c r="L1206" s="139"/>
      <c r="M1206" s="139"/>
      <c r="N1206" s="139"/>
      <c r="O1206" s="723"/>
      <c r="P1206"/>
      <c r="Q1206" s="139"/>
      <c r="S1206" s="139"/>
      <c r="T1206" s="139"/>
      <c r="U1206" s="139"/>
      <c r="V1206" s="139"/>
      <c r="W1206" s="723"/>
    </row>
    <row r="1207" spans="1:24" ht="15.75">
      <c r="A1207" s="533" t="s">
        <v>2727</v>
      </c>
      <c r="B1207" s="533">
        <v>27</v>
      </c>
      <c r="C1207" s="533" t="s">
        <v>998</v>
      </c>
      <c r="D1207" s="572" t="s">
        <v>2748</v>
      </c>
      <c r="E1207" s="571" t="s">
        <v>1291</v>
      </c>
      <c r="F1207" s="533" t="s">
        <v>1835</v>
      </c>
      <c r="G1207" s="533" t="s">
        <v>2725</v>
      </c>
      <c r="H1207" s="533">
        <v>1206</v>
      </c>
      <c r="I1207" s="533" t="str">
        <f t="shared" si="750"/>
        <v xml:space="preserve">265100 - INTERIOR LIGHTING </v>
      </c>
      <c r="J1207" s="533" t="str">
        <f t="shared" si="750"/>
        <v xml:space="preserve">265100 - INTERIOR LIGHTING </v>
      </c>
      <c r="K1207" s="104" t="s">
        <v>2</v>
      </c>
      <c r="L1207" s="104" t="s">
        <v>25</v>
      </c>
      <c r="M1207" s="104" t="s">
        <v>4</v>
      </c>
      <c r="N1207" s="156" t="s">
        <v>5</v>
      </c>
      <c r="O1207" s="847" t="s">
        <v>6</v>
      </c>
      <c r="P1207" s="847" t="s">
        <v>7</v>
      </c>
      <c r="Q1207" s="156"/>
      <c r="S1207" s="104"/>
      <c r="T1207" s="104"/>
      <c r="U1207" s="104"/>
      <c r="V1207" s="156"/>
      <c r="W1207" s="847"/>
      <c r="X1207" s="847"/>
    </row>
    <row r="1208" spans="1:24" ht="15.75">
      <c r="A1208" s="533" t="s">
        <v>2727</v>
      </c>
      <c r="B1208" s="533">
        <v>27</v>
      </c>
      <c r="C1208" s="533" t="s">
        <v>998</v>
      </c>
      <c r="D1208" s="572" t="s">
        <v>2748</v>
      </c>
      <c r="E1208" s="571" t="s">
        <v>1291</v>
      </c>
      <c r="F1208" s="533" t="s">
        <v>1835</v>
      </c>
      <c r="G1208" s="533" t="s">
        <v>2725</v>
      </c>
      <c r="H1208" s="533">
        <v>1207</v>
      </c>
      <c r="I1208" s="533" t="str">
        <f t="shared" si="750"/>
        <v>Lighting Fixtures</v>
      </c>
      <c r="J1208" s="533" t="str">
        <f t="shared" si="750"/>
        <v>Lighting Fixtures</v>
      </c>
      <c r="K1208" s="106"/>
      <c r="L1208" s="106"/>
      <c r="M1208" s="659"/>
      <c r="N1208" s="662"/>
      <c r="O1208" s="856"/>
      <c r="P1208" s="857" t="s">
        <v>8</v>
      </c>
      <c r="Q1208" s="157"/>
      <c r="S1208" s="106"/>
      <c r="T1208" s="106"/>
      <c r="U1208" s="659"/>
      <c r="V1208" s="662"/>
      <c r="W1208" s="856"/>
      <c r="X1208" s="857"/>
    </row>
    <row r="1209" spans="1:24" ht="15.75">
      <c r="A1209" s="533" t="s">
        <v>2727</v>
      </c>
      <c r="B1209" s="533">
        <v>27</v>
      </c>
      <c r="C1209" s="533" t="s">
        <v>998</v>
      </c>
      <c r="D1209" s="572" t="s">
        <v>2748</v>
      </c>
      <c r="E1209" s="571" t="s">
        <v>1291</v>
      </c>
      <c r="F1209" s="533" t="s">
        <v>1835</v>
      </c>
      <c r="G1209" s="533" t="s">
        <v>2725</v>
      </c>
      <c r="H1209" s="533">
        <v>1208</v>
      </c>
      <c r="I1209" s="533" t="str">
        <f t="shared" ref="I1209:I1211" si="751">L1209</f>
        <v>270536 - CABLE TRAYS FOR COMMUNICATIONS SYSTEMS</v>
      </c>
      <c r="J1209" s="533" t="str">
        <f t="shared" ref="J1209:J1211" si="752">L1209</f>
        <v>270536 - CABLE TRAYS FOR COMMUNICATIONS SYSTEMS</v>
      </c>
      <c r="K1209" s="189"/>
      <c r="L1209" s="189" t="s">
        <v>999</v>
      </c>
      <c r="M1209" s="664"/>
      <c r="N1209" s="182"/>
      <c r="O1209" s="858"/>
      <c r="P1209" s="858"/>
      <c r="Q1209" s="182"/>
      <c r="S1209" s="189"/>
      <c r="T1209" s="189"/>
      <c r="U1209" s="664"/>
      <c r="V1209" s="182"/>
      <c r="W1209" s="858"/>
      <c r="X1209" s="858"/>
    </row>
    <row r="1210" spans="1:24" ht="15.75">
      <c r="A1210" s="533" t="s">
        <v>2727</v>
      </c>
      <c r="B1210" s="533">
        <v>27</v>
      </c>
      <c r="C1210" s="533" t="s">
        <v>998</v>
      </c>
      <c r="D1210" s="572" t="s">
        <v>2748</v>
      </c>
      <c r="E1210" s="571" t="str">
        <f t="shared" ref="E1210:E1213" si="753">E1209</f>
        <v xml:space="preserve"> CABLE TRAYS FOR COMMUNICATIONS SYSTEMS</v>
      </c>
      <c r="F1210" s="533" t="s">
        <v>1835</v>
      </c>
      <c r="G1210" s="533" t="s">
        <v>2725</v>
      </c>
      <c r="H1210" s="533">
        <v>1209</v>
      </c>
      <c r="I1210" s="533" t="str">
        <f t="shared" si="751"/>
        <v>Supply, installation, testing, commissioning, putting into satisfactory operation and handing over complete Cable Trays for Communication Systems; including all necessary accessories, fittings, Support, fixation, cable bonding and labelling, cable management, licenses and all required software ; complete; As shown on drawings and described in specifications</v>
      </c>
      <c r="J1210" s="533" t="str">
        <f t="shared" si="752"/>
        <v>Supply, installation, testing, commissioning, putting into satisfactory operation and handing over complete Cable Trays for Communication Systems; including all necessary accessories, fittings, Support, fixation, cable bonding and labelling, cable management, licenses and all required software ; complete; As shown on drawings and described in specifications</v>
      </c>
      <c r="K1210" s="189"/>
      <c r="L1210" s="189" t="s">
        <v>1126</v>
      </c>
      <c r="M1210" s="664"/>
      <c r="N1210" s="182"/>
      <c r="O1210" s="858"/>
      <c r="P1210" s="858"/>
      <c r="Q1210" s="184"/>
      <c r="S1210" s="189"/>
      <c r="T1210" s="189"/>
      <c r="U1210" s="664"/>
      <c r="V1210" s="182"/>
      <c r="W1210" s="858"/>
      <c r="X1210" s="858"/>
    </row>
    <row r="1211" spans="1:24" ht="16.5" thickBot="1">
      <c r="A1211" s="533" t="s">
        <v>2727</v>
      </c>
      <c r="B1211" s="533">
        <v>27</v>
      </c>
      <c r="C1211" s="533" t="s">
        <v>998</v>
      </c>
      <c r="D1211" s="572" t="s">
        <v>2748</v>
      </c>
      <c r="E1211" s="571" t="str">
        <f t="shared" si="753"/>
        <v xml:space="preserve"> CABLE TRAYS FOR COMMUNICATIONS SYSTEMS</v>
      </c>
      <c r="F1211" s="533" t="s">
        <v>1835</v>
      </c>
      <c r="G1211" s="533" t="s">
        <v>2725</v>
      </c>
      <c r="H1211" s="533">
        <v>1210</v>
      </c>
      <c r="I1211" s="533" t="str">
        <f t="shared" si="751"/>
        <v>Covered Cable Trays</v>
      </c>
      <c r="J1211" s="533" t="str">
        <f t="shared" si="752"/>
        <v>Covered Cable Trays</v>
      </c>
      <c r="K1211" s="189"/>
      <c r="L1211" s="189" t="s">
        <v>1127</v>
      </c>
      <c r="M1211" s="664"/>
      <c r="N1211" s="182"/>
      <c r="O1211" s="858"/>
      <c r="P1211" s="858"/>
      <c r="Q1211" s="184"/>
      <c r="S1211" s="189"/>
      <c r="T1211" s="189"/>
      <c r="U1211" s="664"/>
      <c r="V1211" s="182"/>
      <c r="W1211" s="858"/>
      <c r="X1211" s="858"/>
    </row>
    <row r="1212" spans="1:24" ht="15.75">
      <c r="A1212" s="533" t="s">
        <v>2727</v>
      </c>
      <c r="B1212" s="533">
        <v>27</v>
      </c>
      <c r="C1212" s="533" t="s">
        <v>998</v>
      </c>
      <c r="D1212" s="572" t="s">
        <v>2748</v>
      </c>
      <c r="E1212" s="571" t="str">
        <f t="shared" si="753"/>
        <v xml:space="preserve"> CABLE TRAYS FOR COMMUNICATIONS SYSTEMS</v>
      </c>
      <c r="F1212" s="533" t="s">
        <v>1835</v>
      </c>
      <c r="G1212" s="533" t="s">
        <v>2722</v>
      </c>
      <c r="H1212" s="533">
        <v>1211</v>
      </c>
      <c r="I1212" s="533" t="str">
        <f t="shared" ref="I1212:J1213" si="754">I1210</f>
        <v>Supply, installation, testing, commissioning, putting into satisfactory operation and handing over complete Cable Trays for Communication Systems; including all necessary accessories, fittings, Support, fixation, cable bonding and labelling, cable management, licenses and all required software ; complete; As shown on drawings and described in specifications</v>
      </c>
      <c r="J1212" s="533" t="str">
        <f t="shared" si="754"/>
        <v>Supply, installation, testing, commissioning, putting into satisfactory operation and handing over complete Cable Trays for Communication Systems; including all necessary accessories, fittings, Support, fixation, cable bonding and labelling, cable management, licenses and all required software ; complete; As shown on drawings and described in specifications</v>
      </c>
      <c r="K1212" s="189" t="s">
        <v>13</v>
      </c>
      <c r="L1212" s="189" t="s">
        <v>1128</v>
      </c>
      <c r="M1212" s="665">
        <v>150</v>
      </c>
      <c r="N1212" s="502" t="s">
        <v>95</v>
      </c>
      <c r="O1212" s="858">
        <v>14</v>
      </c>
      <c r="P1212" s="748">
        <f t="shared" ref="P1212:P1213" si="755">O1212*M1212</f>
        <v>2100</v>
      </c>
      <c r="Q1212" s="25">
        <f t="shared" ref="Q1212:Q1213" si="756">O1212</f>
        <v>14</v>
      </c>
      <c r="R1212" s="729">
        <f t="shared" ref="R1212:R1213" si="757">P1212</f>
        <v>2100</v>
      </c>
      <c r="S1212" s="189"/>
      <c r="T1212" s="189"/>
      <c r="U1212" s="665"/>
      <c r="V1212" s="502"/>
      <c r="W1212" s="858"/>
      <c r="X1212" s="748"/>
    </row>
    <row r="1213" spans="1:24" ht="16.5" thickBot="1">
      <c r="A1213" s="533" t="s">
        <v>2727</v>
      </c>
      <c r="B1213" s="533">
        <v>27</v>
      </c>
      <c r="C1213" s="533" t="s">
        <v>998</v>
      </c>
      <c r="D1213" s="572" t="s">
        <v>2748</v>
      </c>
      <c r="E1213" s="571" t="str">
        <f t="shared" si="753"/>
        <v xml:space="preserve"> CABLE TRAYS FOR COMMUNICATIONS SYSTEMS</v>
      </c>
      <c r="F1213" s="533" t="s">
        <v>1835</v>
      </c>
      <c r="G1213" s="533" t="s">
        <v>2722</v>
      </c>
      <c r="H1213" s="533">
        <v>1212</v>
      </c>
      <c r="I1213" s="533" t="str">
        <f t="shared" si="754"/>
        <v>Covered Cable Trays</v>
      </c>
      <c r="J1213" s="533" t="str">
        <f t="shared" si="754"/>
        <v>Covered Cable Trays</v>
      </c>
      <c r="K1213" s="189" t="s">
        <v>15</v>
      </c>
      <c r="L1213" s="189" t="s">
        <v>1129</v>
      </c>
      <c r="M1213" s="665">
        <v>5</v>
      </c>
      <c r="N1213" s="503" t="s">
        <v>95</v>
      </c>
      <c r="O1213" s="858">
        <v>14</v>
      </c>
      <c r="P1213" s="748">
        <f t="shared" si="755"/>
        <v>70</v>
      </c>
      <c r="Q1213" s="25">
        <f t="shared" si="756"/>
        <v>14</v>
      </c>
      <c r="R1213" s="729">
        <f t="shared" si="757"/>
        <v>70</v>
      </c>
      <c r="S1213" s="189"/>
      <c r="T1213" s="189"/>
      <c r="U1213" s="665"/>
      <c r="V1213" s="503"/>
      <c r="W1213" s="858"/>
      <c r="X1213" s="748"/>
    </row>
    <row r="1214" spans="1:24" ht="15.75">
      <c r="A1214" s="533" t="s">
        <v>2727</v>
      </c>
      <c r="B1214" s="533">
        <v>27</v>
      </c>
      <c r="C1214" s="533" t="s">
        <v>998</v>
      </c>
      <c r="D1214" s="572" t="s">
        <v>2386</v>
      </c>
      <c r="E1214" s="571" t="s">
        <v>1292</v>
      </c>
      <c r="F1214" s="533" t="str">
        <f t="shared" ref="F1214:F1250" si="758">VLOOKUP(D:D,trade,3,FALSE)</f>
        <v>EL</v>
      </c>
      <c r="G1214" s="533" t="s">
        <v>2725</v>
      </c>
      <c r="H1214" s="533">
        <v>1213</v>
      </c>
      <c r="I1214" s="533" t="str">
        <f t="shared" ref="I1214:I1216" si="759">L1214</f>
        <v>271105 - COMMUNICATIONS EQUIPMENT ROOM FITTINGS (TIA)</v>
      </c>
      <c r="J1214" s="533" t="str">
        <f t="shared" ref="J1214:J1216" si="760">L1214</f>
        <v>271105 - COMMUNICATIONS EQUIPMENT ROOM FITTINGS (TIA)</v>
      </c>
      <c r="K1214" s="189"/>
      <c r="L1214" s="189" t="s">
        <v>1130</v>
      </c>
      <c r="M1214" s="664"/>
      <c r="N1214" s="182"/>
      <c r="O1214" s="858"/>
      <c r="P1214" s="858"/>
      <c r="Q1214" s="184"/>
      <c r="S1214" s="189"/>
      <c r="T1214" s="189"/>
      <c r="U1214" s="664"/>
      <c r="V1214" s="182"/>
      <c r="W1214" s="858"/>
      <c r="X1214" s="858"/>
    </row>
    <row r="1215" spans="1:24" ht="15.75">
      <c r="A1215" s="533" t="s">
        <v>2727</v>
      </c>
      <c r="B1215" s="533">
        <v>27</v>
      </c>
      <c r="C1215" s="533" t="s">
        <v>998</v>
      </c>
      <c r="D1215" s="572" t="s">
        <v>2386</v>
      </c>
      <c r="E1215" s="571" t="str">
        <f t="shared" ref="E1215:E1217" si="761">E1214</f>
        <v xml:space="preserve"> COMMUNICATIONS EQUIPMENT ROOM FITTINGS (TIA)</v>
      </c>
      <c r="F1215" s="533" t="str">
        <f t="shared" si="758"/>
        <v>EL</v>
      </c>
      <c r="G1215" s="533" t="s">
        <v>2725</v>
      </c>
      <c r="H1215" s="533">
        <v>1214</v>
      </c>
      <c r="I1215" s="533" t="str">
        <f t="shared" si="759"/>
        <v>Supply, installation, testing, commissioning, putting into satisfactory operation and handing over complete Communication Equipment Room Fittings ; including all necessary accessories, fittings, Support, fixation, cable bonding and labelling, cable management, licenses and all required software ; complete; As shown on drawings and described in specifications</v>
      </c>
      <c r="J1215" s="533" t="str">
        <f t="shared" si="760"/>
        <v>Supply, installation, testing, commissioning, putting into satisfactory operation and handing over complete Communication Equipment Room Fittings ; including all necessary accessories, fittings, Support, fixation, cable bonding and labelling, cable management, licenses and all required software ; complete; As shown on drawings and described in specifications</v>
      </c>
      <c r="K1215" s="189"/>
      <c r="L1215" s="189" t="s">
        <v>1131</v>
      </c>
      <c r="M1215" s="664"/>
      <c r="N1215" s="182"/>
      <c r="O1215" s="858"/>
      <c r="P1215" s="858"/>
      <c r="Q1215" s="184"/>
      <c r="S1215" s="189"/>
      <c r="T1215" s="189"/>
      <c r="U1215" s="664"/>
      <c r="V1215" s="182"/>
      <c r="W1215" s="858"/>
      <c r="X1215" s="858"/>
    </row>
    <row r="1216" spans="1:24" ht="15.75">
      <c r="A1216" s="533" t="s">
        <v>2727</v>
      </c>
      <c r="B1216" s="533">
        <v>27</v>
      </c>
      <c r="C1216" s="533" t="s">
        <v>998</v>
      </c>
      <c r="D1216" s="572" t="s">
        <v>2386</v>
      </c>
      <c r="E1216" s="571" t="str">
        <f t="shared" si="761"/>
        <v xml:space="preserve"> COMMUNICATIONS EQUIPMENT ROOM FITTINGS (TIA)</v>
      </c>
      <c r="F1216" s="533" t="str">
        <f t="shared" si="758"/>
        <v>EL</v>
      </c>
      <c r="G1216" s="533" t="s">
        <v>2725</v>
      </c>
      <c r="H1216" s="533">
        <v>1215</v>
      </c>
      <c r="I1216" s="533" t="str">
        <f t="shared" si="759"/>
        <v>Telecommunications equipment cabinets; wall-mounted; modular type;</v>
      </c>
      <c r="J1216" s="533" t="str">
        <f t="shared" si="760"/>
        <v>Telecommunications equipment cabinets; wall-mounted; modular type;</v>
      </c>
      <c r="K1216" s="189"/>
      <c r="L1216" s="189" t="s">
        <v>1132</v>
      </c>
      <c r="M1216" s="664"/>
      <c r="N1216" s="504"/>
      <c r="O1216" s="859"/>
      <c r="P1216" s="858"/>
      <c r="Q1216" s="184"/>
      <c r="S1216" s="189"/>
      <c r="T1216" s="189"/>
      <c r="U1216" s="664"/>
      <c r="V1216" s="504"/>
      <c r="W1216" s="859"/>
      <c r="X1216" s="858"/>
    </row>
    <row r="1217" spans="1:24" ht="15.75">
      <c r="A1217" s="533" t="s">
        <v>2727</v>
      </c>
      <c r="B1217" s="533">
        <v>27</v>
      </c>
      <c r="C1217" s="533" t="s">
        <v>998</v>
      </c>
      <c r="D1217" s="572" t="s">
        <v>2386</v>
      </c>
      <c r="E1217" s="571" t="str">
        <f t="shared" si="761"/>
        <v xml:space="preserve"> COMMUNICATIONS EQUIPMENT ROOM FITTINGS (TIA)</v>
      </c>
      <c r="F1217" s="533" t="str">
        <f t="shared" si="758"/>
        <v>EL</v>
      </c>
      <c r="G1217" s="533" t="s">
        <v>2722</v>
      </c>
      <c r="H1217" s="533">
        <v>1216</v>
      </c>
      <c r="I1217" s="533" t="str">
        <f>I1215</f>
        <v>Supply, installation, testing, commissioning, putting into satisfactory operation and handing over complete Communication Equipment Room Fittings ; including all necessary accessories, fittings, Support, fixation, cable bonding and labelling, cable management, licenses and all required software ; complete; As shown on drawings and described in specifications</v>
      </c>
      <c r="J1217" s="533" t="str">
        <f>J1215</f>
        <v>Supply, installation, testing, commissioning, putting into satisfactory operation and handing over complete Communication Equipment Room Fittings ; including all necessary accessories, fittings, Support, fixation, cable bonding and labelling, cable management, licenses and all required software ; complete; As shown on drawings and described in specifications</v>
      </c>
      <c r="K1217" s="189" t="s">
        <v>13</v>
      </c>
      <c r="L1217" s="189" t="s">
        <v>1133</v>
      </c>
      <c r="M1217" s="665">
        <v>1</v>
      </c>
      <c r="N1217" s="182" t="s">
        <v>39</v>
      </c>
      <c r="O1217" s="858">
        <v>650</v>
      </c>
      <c r="P1217" s="748">
        <f>O1217*M1217</f>
        <v>650</v>
      </c>
      <c r="Q1217" s="25">
        <f>O1217</f>
        <v>650</v>
      </c>
      <c r="R1217" s="729">
        <f>P1217</f>
        <v>650</v>
      </c>
      <c r="S1217" s="189"/>
      <c r="T1217" s="189"/>
      <c r="U1217" s="665"/>
      <c r="V1217" s="182"/>
      <c r="W1217" s="858"/>
      <c r="X1217" s="748"/>
    </row>
    <row r="1218" spans="1:24" ht="15.75">
      <c r="A1218" s="533" t="s">
        <v>2727</v>
      </c>
      <c r="B1218" s="533">
        <v>27</v>
      </c>
      <c r="C1218" s="533" t="s">
        <v>998</v>
      </c>
      <c r="D1218" s="572" t="s">
        <v>2390</v>
      </c>
      <c r="E1218" s="571" t="s">
        <v>1293</v>
      </c>
      <c r="F1218" s="533" t="str">
        <f t="shared" si="758"/>
        <v>EL</v>
      </c>
      <c r="G1218" s="533" t="s">
        <v>2725</v>
      </c>
      <c r="H1218" s="533">
        <v>1217</v>
      </c>
      <c r="I1218" s="533" t="str">
        <f t="shared" ref="I1218:I1220" si="762">L1218</f>
        <v>271305 - COMMUNICATIONS BACKBONE CABLING (TIA)</v>
      </c>
      <c r="J1218" s="533" t="str">
        <f t="shared" ref="J1218:J1220" si="763">L1218</f>
        <v>271305 - COMMUNICATIONS BACKBONE CABLING (TIA)</v>
      </c>
      <c r="K1218" s="189"/>
      <c r="L1218" s="189" t="s">
        <v>1134</v>
      </c>
      <c r="M1218" s="664"/>
      <c r="N1218" s="182"/>
      <c r="O1218" s="858"/>
      <c r="P1218" s="858"/>
      <c r="Q1218" s="184"/>
      <c r="S1218" s="189"/>
      <c r="T1218" s="189"/>
      <c r="U1218" s="664"/>
      <c r="V1218" s="182"/>
      <c r="W1218" s="858"/>
      <c r="X1218" s="858"/>
    </row>
    <row r="1219" spans="1:24" ht="15.75">
      <c r="A1219" s="533" t="s">
        <v>2727</v>
      </c>
      <c r="B1219" s="533">
        <v>27</v>
      </c>
      <c r="C1219" s="533" t="s">
        <v>998</v>
      </c>
      <c r="D1219" s="572" t="s">
        <v>2390</v>
      </c>
      <c r="E1219" s="571" t="str">
        <f t="shared" ref="E1219:E1224" si="764">E1218</f>
        <v xml:space="preserve"> COMMUNICATIONS BACKBONE CABLING (TIA)</v>
      </c>
      <c r="F1219" s="533" t="str">
        <f t="shared" si="758"/>
        <v>EL</v>
      </c>
      <c r="G1219" s="533" t="s">
        <v>2725</v>
      </c>
      <c r="H1219" s="533">
        <v>1218</v>
      </c>
      <c r="I1219" s="533" t="str">
        <f t="shared" si="762"/>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v>
      </c>
      <c r="J1219" s="533" t="str">
        <f t="shared" si="763"/>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v>
      </c>
      <c r="K1219" s="189"/>
      <c r="L1219" s="189" t="s">
        <v>1135</v>
      </c>
      <c r="M1219" s="664"/>
      <c r="N1219" s="182"/>
      <c r="O1219" s="858"/>
      <c r="P1219" s="858"/>
      <c r="Q1219" s="184"/>
      <c r="S1219" s="189"/>
      <c r="T1219" s="189"/>
      <c r="U1219" s="664"/>
      <c r="V1219" s="182"/>
      <c r="W1219" s="858"/>
      <c r="X1219" s="858"/>
    </row>
    <row r="1220" spans="1:24" ht="15.75">
      <c r="A1220" s="533" t="s">
        <v>2727</v>
      </c>
      <c r="B1220" s="533">
        <v>27</v>
      </c>
      <c r="C1220" s="533" t="s">
        <v>998</v>
      </c>
      <c r="D1220" s="572" t="s">
        <v>2390</v>
      </c>
      <c r="E1220" s="571" t="str">
        <f t="shared" si="764"/>
        <v xml:space="preserve"> COMMUNICATIONS BACKBONE CABLING (TIA)</v>
      </c>
      <c r="F1220" s="533" t="str">
        <f t="shared" si="758"/>
        <v>EL</v>
      </c>
      <c r="G1220" s="533" t="s">
        <v>2725</v>
      </c>
      <c r="H1220" s="533">
        <v>1219</v>
      </c>
      <c r="I1220" s="533" t="str">
        <f t="shared" si="762"/>
        <v>Backbone Cables: UTP; CAT 3; PVC sheathed; suitable for indoor use as specified;</v>
      </c>
      <c r="J1220" s="533" t="str">
        <f t="shared" si="763"/>
        <v>Backbone Cables: UTP; CAT 3; PVC sheathed; suitable for indoor use as specified;</v>
      </c>
      <c r="K1220" s="189"/>
      <c r="L1220" s="189" t="s">
        <v>1136</v>
      </c>
      <c r="M1220" s="666"/>
      <c r="N1220" s="182"/>
      <c r="O1220" s="858"/>
      <c r="P1220" s="858"/>
      <c r="Q1220" s="184"/>
      <c r="S1220" s="189"/>
      <c r="T1220" s="189"/>
      <c r="U1220" s="666"/>
      <c r="V1220" s="182"/>
      <c r="W1220" s="858"/>
      <c r="X1220" s="858"/>
    </row>
    <row r="1221" spans="1:24" ht="15.75">
      <c r="A1221" s="533" t="s">
        <v>2727</v>
      </c>
      <c r="B1221" s="533">
        <v>27</v>
      </c>
      <c r="C1221" s="533" t="s">
        <v>998</v>
      </c>
      <c r="D1221" s="572" t="s">
        <v>2390</v>
      </c>
      <c r="E1221" s="571" t="str">
        <f t="shared" si="764"/>
        <v xml:space="preserve"> COMMUNICATIONS BACKBONE CABLING (TIA)</v>
      </c>
      <c r="F1221" s="533" t="str">
        <f t="shared" si="758"/>
        <v>EL</v>
      </c>
      <c r="G1221" s="533" t="s">
        <v>2722</v>
      </c>
      <c r="H1221" s="533">
        <v>1220</v>
      </c>
      <c r="I1221" s="533" t="str">
        <f>I1219</f>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v>
      </c>
      <c r="J1221" s="533" t="str">
        <f>J1219</f>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v>
      </c>
      <c r="K1221" s="189" t="s">
        <v>15</v>
      </c>
      <c r="L1221" s="189" t="s">
        <v>1137</v>
      </c>
      <c r="M1221" s="189">
        <v>170</v>
      </c>
      <c r="N1221" s="182" t="s">
        <v>95</v>
      </c>
      <c r="O1221" s="858">
        <v>3</v>
      </c>
      <c r="P1221" s="748">
        <f>O1221*M1221</f>
        <v>510</v>
      </c>
      <c r="Q1221" s="25">
        <f>O1221</f>
        <v>3</v>
      </c>
      <c r="R1221" s="729">
        <f>P1221</f>
        <v>510</v>
      </c>
      <c r="S1221" s="189"/>
      <c r="T1221" s="189"/>
      <c r="U1221" s="189"/>
      <c r="V1221" s="182"/>
      <c r="W1221" s="858"/>
      <c r="X1221" s="748"/>
    </row>
    <row r="1222" spans="1:24" ht="15.75">
      <c r="A1222" s="533" t="s">
        <v>2727</v>
      </c>
      <c r="B1222" s="533">
        <v>27</v>
      </c>
      <c r="C1222" s="533" t="s">
        <v>998</v>
      </c>
      <c r="D1222" s="572" t="s">
        <v>2390</v>
      </c>
      <c r="E1222" s="571" t="str">
        <f t="shared" si="764"/>
        <v xml:space="preserve"> COMMUNICATIONS BACKBONE CABLING (TIA)</v>
      </c>
      <c r="F1222" s="533" t="str">
        <f t="shared" si="758"/>
        <v>EL</v>
      </c>
      <c r="G1222" s="533" t="s">
        <v>2725</v>
      </c>
      <c r="H1222" s="533">
        <v>1221</v>
      </c>
      <c r="I1222" s="533" t="str">
        <f>L1222</f>
        <v>Main and Intermediate Cross-Connects</v>
      </c>
      <c r="J1222" s="533" t="str">
        <f>L1222</f>
        <v>Main and Intermediate Cross-Connects</v>
      </c>
      <c r="K1222" s="189"/>
      <c r="L1222" s="189" t="s">
        <v>1138</v>
      </c>
      <c r="M1222" s="664"/>
      <c r="N1222" s="182"/>
      <c r="O1222" s="858"/>
      <c r="P1222" s="858"/>
      <c r="Q1222" s="184"/>
      <c r="S1222" s="189"/>
      <c r="T1222" s="189"/>
      <c r="U1222" s="664"/>
      <c r="V1222" s="182"/>
      <c r="W1222" s="858"/>
      <c r="X1222" s="858"/>
    </row>
    <row r="1223" spans="1:24" ht="15.75">
      <c r="A1223" s="533" t="s">
        <v>2727</v>
      </c>
      <c r="B1223" s="533">
        <v>27</v>
      </c>
      <c r="C1223" s="533" t="s">
        <v>998</v>
      </c>
      <c r="D1223" s="572" t="s">
        <v>2390</v>
      </c>
      <c r="E1223" s="571" t="str">
        <f t="shared" si="764"/>
        <v xml:space="preserve"> COMMUNICATIONS BACKBONE CABLING (TIA)</v>
      </c>
      <c r="F1223" s="533" t="str">
        <f t="shared" si="758"/>
        <v>EL</v>
      </c>
      <c r="G1223" s="533" t="s">
        <v>2722</v>
      </c>
      <c r="H1223" s="533">
        <v>1222</v>
      </c>
      <c r="I1223" s="533" t="str">
        <f t="shared" ref="I1223:J1224" si="765">I1221</f>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v>
      </c>
      <c r="J1223" s="533" t="str">
        <f t="shared" si="765"/>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v>
      </c>
      <c r="K1223" s="189" t="s">
        <v>13</v>
      </c>
      <c r="L1223" s="189" t="s">
        <v>1000</v>
      </c>
      <c r="M1223" s="665">
        <v>1</v>
      </c>
      <c r="N1223" s="182" t="s">
        <v>39</v>
      </c>
      <c r="O1223" s="858">
        <v>250</v>
      </c>
      <c r="P1223" s="748">
        <f t="shared" ref="P1223:P1224" si="766">O1223*M1223</f>
        <v>250</v>
      </c>
      <c r="Q1223" s="25">
        <f t="shared" ref="Q1223:Q1224" si="767">O1223</f>
        <v>250</v>
      </c>
      <c r="R1223" s="729">
        <f t="shared" ref="R1223:R1224" si="768">P1223</f>
        <v>250</v>
      </c>
      <c r="S1223" s="189"/>
      <c r="T1223" s="189"/>
      <c r="U1223" s="665"/>
      <c r="V1223" s="182"/>
      <c r="W1223" s="858"/>
      <c r="X1223" s="748"/>
    </row>
    <row r="1224" spans="1:24" ht="15.75">
      <c r="A1224" s="533" t="s">
        <v>2727</v>
      </c>
      <c r="B1224" s="533">
        <v>27</v>
      </c>
      <c r="C1224" s="533" t="s">
        <v>998</v>
      </c>
      <c r="D1224" s="572" t="s">
        <v>2390</v>
      </c>
      <c r="E1224" s="571" t="str">
        <f t="shared" si="764"/>
        <v xml:space="preserve"> COMMUNICATIONS BACKBONE CABLING (TIA)</v>
      </c>
      <c r="F1224" s="533" t="str">
        <f t="shared" si="758"/>
        <v>EL</v>
      </c>
      <c r="G1224" s="533" t="s">
        <v>2722</v>
      </c>
      <c r="H1224" s="533">
        <v>1223</v>
      </c>
      <c r="I1224" s="533" t="str">
        <f t="shared" si="765"/>
        <v>Main and Intermediate Cross-Connects</v>
      </c>
      <c r="J1224" s="533" t="str">
        <f t="shared" si="765"/>
        <v>Main and Intermediate Cross-Connects</v>
      </c>
      <c r="K1224" s="189" t="s">
        <v>15</v>
      </c>
      <c r="L1224" s="189" t="s">
        <v>1001</v>
      </c>
      <c r="M1224" s="665">
        <v>1</v>
      </c>
      <c r="N1224" s="182" t="s">
        <v>39</v>
      </c>
      <c r="O1224" s="858">
        <v>250</v>
      </c>
      <c r="P1224" s="748">
        <f t="shared" si="766"/>
        <v>250</v>
      </c>
      <c r="Q1224" s="25">
        <f t="shared" si="767"/>
        <v>250</v>
      </c>
      <c r="R1224" s="729">
        <f t="shared" si="768"/>
        <v>250</v>
      </c>
      <c r="S1224" s="189"/>
      <c r="T1224" s="189"/>
      <c r="U1224" s="665"/>
      <c r="V1224" s="182"/>
      <c r="W1224" s="858"/>
      <c r="X1224" s="748"/>
    </row>
    <row r="1225" spans="1:24" ht="15.75">
      <c r="A1225" s="533" t="s">
        <v>2727</v>
      </c>
      <c r="B1225" s="533">
        <v>27</v>
      </c>
      <c r="C1225" s="533" t="s">
        <v>998</v>
      </c>
      <c r="D1225" s="572" t="s">
        <v>2394</v>
      </c>
      <c r="E1225" s="571" t="s">
        <v>1294</v>
      </c>
      <c r="F1225" s="533" t="str">
        <f t="shared" si="758"/>
        <v>EL</v>
      </c>
      <c r="G1225" s="533" t="s">
        <v>2725</v>
      </c>
      <c r="H1225" s="533">
        <v>1224</v>
      </c>
      <c r="I1225" s="533" t="str">
        <f t="shared" ref="I1225:I1227" si="769">L1225</f>
        <v>271505 - COMMUNICATIONS HORIZONTAL CABLING (TIA)</v>
      </c>
      <c r="J1225" s="533" t="str">
        <f t="shared" ref="J1225:J1227" si="770">L1225</f>
        <v>271505 - COMMUNICATIONS HORIZONTAL CABLING (TIA)</v>
      </c>
      <c r="K1225" s="189"/>
      <c r="L1225" s="189" t="s">
        <v>1139</v>
      </c>
      <c r="M1225" s="664"/>
      <c r="N1225" s="182"/>
      <c r="O1225" s="858"/>
      <c r="P1225" s="858"/>
      <c r="Q1225" s="184"/>
      <c r="S1225" s="189"/>
      <c r="T1225" s="189"/>
      <c r="U1225" s="664"/>
      <c r="V1225" s="182"/>
      <c r="W1225" s="858"/>
      <c r="X1225" s="858"/>
    </row>
    <row r="1226" spans="1:24" ht="15.75">
      <c r="A1226" s="533" t="s">
        <v>2727</v>
      </c>
      <c r="B1226" s="533">
        <v>27</v>
      </c>
      <c r="C1226" s="533" t="s">
        <v>998</v>
      </c>
      <c r="D1226" s="572" t="s">
        <v>2394</v>
      </c>
      <c r="E1226" s="571" t="str">
        <f t="shared" ref="E1226:E1233" si="771">E1225</f>
        <v xml:space="preserve"> COMMUNICATIONS HORIZONTAL CABLING (TIA)</v>
      </c>
      <c r="F1226" s="533" t="str">
        <f t="shared" si="758"/>
        <v>EL</v>
      </c>
      <c r="G1226" s="533" t="s">
        <v>2725</v>
      </c>
      <c r="H1226" s="533">
        <v>1225</v>
      </c>
      <c r="I1226" s="533" t="str">
        <f t="shared" si="769"/>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v>
      </c>
      <c r="J1226" s="533" t="str">
        <f t="shared" si="770"/>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v>
      </c>
      <c r="K1226" s="189"/>
      <c r="L1226" s="189" t="s">
        <v>1140</v>
      </c>
      <c r="M1226" s="666"/>
      <c r="N1226" s="182"/>
      <c r="O1226" s="858"/>
      <c r="P1226" s="858"/>
      <c r="Q1226" s="184"/>
      <c r="S1226" s="189"/>
      <c r="T1226" s="189"/>
      <c r="U1226" s="666"/>
      <c r="V1226" s="182"/>
      <c r="W1226" s="858"/>
      <c r="X1226" s="858"/>
    </row>
    <row r="1227" spans="1:24" ht="16.5" thickBot="1">
      <c r="A1227" s="533" t="s">
        <v>2727</v>
      </c>
      <c r="B1227" s="533">
        <v>27</v>
      </c>
      <c r="C1227" s="533" t="s">
        <v>998</v>
      </c>
      <c r="D1227" s="572" t="s">
        <v>2394</v>
      </c>
      <c r="E1227" s="571" t="str">
        <f t="shared" si="771"/>
        <v xml:space="preserve"> COMMUNICATIONS HORIZONTAL CABLING (TIA)</v>
      </c>
      <c r="F1227" s="533" t="str">
        <f t="shared" si="758"/>
        <v>EL</v>
      </c>
      <c r="G1227" s="533" t="s">
        <v>2725</v>
      </c>
      <c r="H1227" s="533">
        <v>1226</v>
      </c>
      <c r="I1227" s="533" t="str">
        <f t="shared" si="769"/>
        <v>Telecommunications Outlets/Connectors</v>
      </c>
      <c r="J1227" s="533" t="str">
        <f t="shared" si="770"/>
        <v>Telecommunications Outlets/Connectors</v>
      </c>
      <c r="K1227" s="189"/>
      <c r="L1227" s="189" t="s">
        <v>1141</v>
      </c>
      <c r="M1227" s="666"/>
      <c r="N1227" s="182"/>
      <c r="O1227" s="858"/>
      <c r="P1227" s="858"/>
      <c r="Q1227" s="184"/>
      <c r="S1227" s="189"/>
      <c r="T1227" s="189"/>
      <c r="U1227" s="666"/>
      <c r="V1227" s="182"/>
      <c r="W1227" s="858"/>
      <c r="X1227" s="858"/>
    </row>
    <row r="1228" spans="1:24" ht="15.75">
      <c r="A1228" s="533" t="s">
        <v>2727</v>
      </c>
      <c r="B1228" s="533">
        <v>27</v>
      </c>
      <c r="C1228" s="533" t="s">
        <v>998</v>
      </c>
      <c r="D1228" s="572" t="s">
        <v>2394</v>
      </c>
      <c r="E1228" s="571" t="str">
        <f t="shared" si="771"/>
        <v xml:space="preserve"> COMMUNICATIONS HORIZONTAL CABLING (TIA)</v>
      </c>
      <c r="F1228" s="533" t="str">
        <f t="shared" si="758"/>
        <v>EL</v>
      </c>
      <c r="G1228" s="533" t="s">
        <v>2722</v>
      </c>
      <c r="H1228" s="533">
        <v>1227</v>
      </c>
      <c r="I1228" s="533" t="str">
        <f t="shared" ref="I1228:J1231" si="772">I1226</f>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v>
      </c>
      <c r="J1228" s="533" t="str">
        <f t="shared" si="772"/>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v>
      </c>
      <c r="K1228" s="189" t="s">
        <v>17</v>
      </c>
      <c r="L1228" s="189" t="s">
        <v>1142</v>
      </c>
      <c r="M1228" s="665">
        <v>11</v>
      </c>
      <c r="N1228" s="502" t="s">
        <v>39</v>
      </c>
      <c r="O1228" s="858">
        <v>90</v>
      </c>
      <c r="P1228" s="748">
        <f t="shared" ref="P1228:P1230" si="773">O1228*M1228</f>
        <v>990</v>
      </c>
      <c r="Q1228" s="25">
        <f t="shared" ref="Q1228:Q1231" si="774">O1228</f>
        <v>90</v>
      </c>
      <c r="R1228" s="729">
        <f t="shared" ref="R1228:R1231" si="775">P1228</f>
        <v>990</v>
      </c>
      <c r="S1228" s="189"/>
      <c r="T1228" s="189"/>
      <c r="U1228" s="665"/>
      <c r="V1228" s="502"/>
      <c r="W1228" s="858"/>
      <c r="X1228" s="748"/>
    </row>
    <row r="1229" spans="1:24" ht="15.75">
      <c r="A1229" s="533" t="s">
        <v>2727</v>
      </c>
      <c r="B1229" s="533">
        <v>27</v>
      </c>
      <c r="C1229" s="533" t="s">
        <v>998</v>
      </c>
      <c r="D1229" s="572" t="s">
        <v>2394</v>
      </c>
      <c r="E1229" s="571" t="str">
        <f t="shared" si="771"/>
        <v xml:space="preserve"> COMMUNICATIONS HORIZONTAL CABLING (TIA)</v>
      </c>
      <c r="F1229" s="533" t="str">
        <f t="shared" si="758"/>
        <v>EL</v>
      </c>
      <c r="G1229" s="533" t="s">
        <v>2722</v>
      </c>
      <c r="H1229" s="533">
        <v>1228</v>
      </c>
      <c r="I1229" s="533" t="str">
        <f t="shared" si="772"/>
        <v>Telecommunications Outlets/Connectors</v>
      </c>
      <c r="J1229" s="533" t="str">
        <f t="shared" si="772"/>
        <v>Telecommunications Outlets/Connectors</v>
      </c>
      <c r="K1229" s="189" t="s">
        <v>19</v>
      </c>
      <c r="L1229" s="189" t="s">
        <v>1143</v>
      </c>
      <c r="M1229" s="665">
        <v>4</v>
      </c>
      <c r="N1229" s="505" t="s">
        <v>39</v>
      </c>
      <c r="O1229" s="858">
        <v>90</v>
      </c>
      <c r="P1229" s="748">
        <f t="shared" si="773"/>
        <v>360</v>
      </c>
      <c r="Q1229" s="25">
        <f t="shared" si="774"/>
        <v>90</v>
      </c>
      <c r="R1229" s="729">
        <f t="shared" si="775"/>
        <v>360</v>
      </c>
      <c r="S1229" s="189"/>
      <c r="T1229" s="189"/>
      <c r="U1229" s="665"/>
      <c r="V1229" s="505"/>
      <c r="W1229" s="858"/>
      <c r="X1229" s="748"/>
    </row>
    <row r="1230" spans="1:24" ht="16.5" thickBot="1">
      <c r="A1230" s="533" t="s">
        <v>2727</v>
      </c>
      <c r="B1230" s="533">
        <v>27</v>
      </c>
      <c r="C1230" s="533" t="s">
        <v>998</v>
      </c>
      <c r="D1230" s="572" t="s">
        <v>2394</v>
      </c>
      <c r="E1230" s="571" t="str">
        <f t="shared" si="771"/>
        <v xml:space="preserve"> COMMUNICATIONS HORIZONTAL CABLING (TIA)</v>
      </c>
      <c r="F1230" s="533" t="str">
        <f t="shared" si="758"/>
        <v>EL</v>
      </c>
      <c r="G1230" s="533" t="s">
        <v>2722</v>
      </c>
      <c r="H1230" s="533">
        <v>1229</v>
      </c>
      <c r="I1230" s="533" t="str">
        <f t="shared" si="772"/>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v>
      </c>
      <c r="J1230" s="533" t="str">
        <f t="shared" si="772"/>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v>
      </c>
      <c r="K1230" s="189" t="s">
        <v>20</v>
      </c>
      <c r="L1230" s="189" t="s">
        <v>1144</v>
      </c>
      <c r="M1230" s="665">
        <v>5</v>
      </c>
      <c r="N1230" s="503" t="s">
        <v>39</v>
      </c>
      <c r="O1230" s="858">
        <v>140</v>
      </c>
      <c r="P1230" s="748">
        <f t="shared" si="773"/>
        <v>700</v>
      </c>
      <c r="Q1230" s="25">
        <f t="shared" si="774"/>
        <v>140</v>
      </c>
      <c r="R1230" s="729">
        <f t="shared" si="775"/>
        <v>700</v>
      </c>
      <c r="S1230" s="189"/>
      <c r="T1230" s="189"/>
      <c r="U1230" s="665"/>
      <c r="V1230" s="503"/>
      <c r="W1230" s="858"/>
      <c r="X1230" s="748"/>
    </row>
    <row r="1231" spans="1:24" ht="15.75">
      <c r="A1231" s="533" t="s">
        <v>2727</v>
      </c>
      <c r="B1231" s="533">
        <v>27</v>
      </c>
      <c r="C1231" s="533" t="s">
        <v>998</v>
      </c>
      <c r="D1231" s="572" t="s">
        <v>2394</v>
      </c>
      <c r="E1231" s="571" t="str">
        <f t="shared" si="771"/>
        <v xml:space="preserve"> COMMUNICATIONS HORIZONTAL CABLING (TIA)</v>
      </c>
      <c r="F1231" s="533" t="str">
        <f t="shared" si="758"/>
        <v>EL</v>
      </c>
      <c r="G1231" s="533" t="s">
        <v>2722</v>
      </c>
      <c r="H1231" s="533">
        <v>1230</v>
      </c>
      <c r="I1231" s="533" t="str">
        <f t="shared" si="772"/>
        <v>Telecommunications Outlets/Connectors</v>
      </c>
      <c r="J1231" s="533" t="str">
        <f t="shared" si="772"/>
        <v>Telecommunications Outlets/Connectors</v>
      </c>
      <c r="K1231" s="242" t="s">
        <v>21</v>
      </c>
      <c r="L1231" s="242" t="s">
        <v>1145</v>
      </c>
      <c r="M1231" s="669">
        <v>1</v>
      </c>
      <c r="N1231" s="506" t="s">
        <v>39</v>
      </c>
      <c r="O1231" s="858"/>
      <c r="P1231" s="858"/>
      <c r="Q1231" s="25">
        <f t="shared" si="774"/>
        <v>0</v>
      </c>
      <c r="R1231" s="729">
        <f t="shared" si="775"/>
        <v>0</v>
      </c>
      <c r="S1231" s="242"/>
      <c r="T1231" s="242"/>
      <c r="U1231" s="669"/>
      <c r="V1231" s="506"/>
      <c r="W1231" s="858"/>
      <c r="X1231" s="858"/>
    </row>
    <row r="1232" spans="1:24" ht="16.5" thickBot="1">
      <c r="A1232" s="533" t="s">
        <v>2727</v>
      </c>
      <c r="B1232" s="533">
        <v>27</v>
      </c>
      <c r="C1232" s="533" t="s">
        <v>998</v>
      </c>
      <c r="D1232" s="572" t="s">
        <v>2394</v>
      </c>
      <c r="E1232" s="571" t="str">
        <f t="shared" si="771"/>
        <v xml:space="preserve"> COMMUNICATIONS HORIZONTAL CABLING (TIA)</v>
      </c>
      <c r="F1232" s="533" t="str">
        <f t="shared" si="758"/>
        <v>EL</v>
      </c>
      <c r="G1232" s="533" t="s">
        <v>2725</v>
      </c>
      <c r="H1232" s="533">
        <v>1231</v>
      </c>
      <c r="I1232" s="533" t="str">
        <f>L1232</f>
        <v xml:space="preserve">Horizontal Cross-connects, </v>
      </c>
      <c r="J1232" s="533" t="str">
        <f>L1232</f>
        <v xml:space="preserve">Horizontal Cross-connects, </v>
      </c>
      <c r="K1232" s="189"/>
      <c r="L1232" s="189" t="s">
        <v>1146</v>
      </c>
      <c r="M1232" s="666"/>
      <c r="N1232" s="182"/>
      <c r="O1232" s="858"/>
      <c r="P1232" s="858"/>
      <c r="Q1232" s="184"/>
      <c r="S1232" s="189"/>
      <c r="T1232" s="189"/>
      <c r="U1232" s="666"/>
      <c r="V1232" s="182"/>
      <c r="W1232" s="858"/>
      <c r="X1232" s="858"/>
    </row>
    <row r="1233" spans="1:24" ht="16.5" thickBot="1">
      <c r="A1233" s="533" t="s">
        <v>2727</v>
      </c>
      <c r="B1233" s="533">
        <v>27</v>
      </c>
      <c r="C1233" s="533" t="s">
        <v>998</v>
      </c>
      <c r="D1233" s="572" t="s">
        <v>2394</v>
      </c>
      <c r="E1233" s="571" t="str">
        <f t="shared" si="771"/>
        <v xml:space="preserve"> COMMUNICATIONS HORIZONTAL CABLING (TIA)</v>
      </c>
      <c r="F1233" s="533" t="str">
        <f t="shared" si="758"/>
        <v>EL</v>
      </c>
      <c r="G1233" s="533" t="s">
        <v>2722</v>
      </c>
      <c r="H1233" s="533">
        <v>1232</v>
      </c>
      <c r="I1233" s="533" t="str">
        <f>I1231</f>
        <v>Telecommunications Outlets/Connectors</v>
      </c>
      <c r="J1233" s="533" t="str">
        <f>J1231</f>
        <v>Telecommunications Outlets/Connectors</v>
      </c>
      <c r="K1233" s="189" t="s">
        <v>21</v>
      </c>
      <c r="L1233" s="189" t="s">
        <v>1147</v>
      </c>
      <c r="M1233" s="665">
        <v>1</v>
      </c>
      <c r="N1233" s="508" t="s">
        <v>39</v>
      </c>
      <c r="O1233" s="858">
        <v>450</v>
      </c>
      <c r="P1233" s="748">
        <f>O1233*M1233</f>
        <v>450</v>
      </c>
      <c r="Q1233" s="25">
        <f>O1233</f>
        <v>450</v>
      </c>
      <c r="R1233" s="729">
        <f>P1233</f>
        <v>450</v>
      </c>
      <c r="S1233" s="189"/>
      <c r="T1233" s="189"/>
      <c r="U1233" s="665"/>
      <c r="V1233" s="508"/>
      <c r="W1233" s="858"/>
      <c r="X1233" s="748"/>
    </row>
    <row r="1234" spans="1:24" ht="15.75">
      <c r="A1234" s="533" t="s">
        <v>2727</v>
      </c>
      <c r="B1234" s="533">
        <v>27</v>
      </c>
      <c r="C1234" s="533" t="s">
        <v>998</v>
      </c>
      <c r="D1234" s="572" t="s">
        <v>2396</v>
      </c>
      <c r="E1234" s="571" t="s">
        <v>1295</v>
      </c>
      <c r="F1234" s="533" t="s">
        <v>1835</v>
      </c>
      <c r="G1234" s="533" t="s">
        <v>2725</v>
      </c>
      <c r="H1234" s="533">
        <v>1233</v>
      </c>
      <c r="I1234" s="533" t="str">
        <f t="shared" ref="I1234:I1236" si="776">L1234</f>
        <v>272109 - DATA COMM FOR CAMPUS NETWORK</v>
      </c>
      <c r="J1234" s="533" t="str">
        <f t="shared" ref="J1234:J1236" si="777">L1234</f>
        <v>272109 - DATA COMM FOR CAMPUS NETWORK</v>
      </c>
      <c r="K1234" s="189"/>
      <c r="L1234" s="189" t="s">
        <v>1148</v>
      </c>
      <c r="M1234" s="670"/>
      <c r="N1234" s="182"/>
      <c r="O1234" s="858"/>
      <c r="P1234" s="858"/>
      <c r="Q1234" s="184"/>
      <c r="S1234" s="189"/>
      <c r="T1234" s="189"/>
      <c r="U1234" s="670"/>
      <c r="V1234" s="182"/>
      <c r="W1234" s="858"/>
      <c r="X1234" s="858"/>
    </row>
    <row r="1235" spans="1:24" ht="15.75">
      <c r="A1235" s="533" t="s">
        <v>2727</v>
      </c>
      <c r="B1235" s="533">
        <v>27</v>
      </c>
      <c r="C1235" s="533" t="s">
        <v>998</v>
      </c>
      <c r="D1235" s="572" t="s">
        <v>2396</v>
      </c>
      <c r="E1235" s="571" t="str">
        <f t="shared" ref="E1235:E1237" si="778">E1234</f>
        <v xml:space="preserve"> DATA COMM FOR CAMPUS NETWORK</v>
      </c>
      <c r="F1235" s="533" t="s">
        <v>1835</v>
      </c>
      <c r="G1235" s="533" t="s">
        <v>2725</v>
      </c>
      <c r="H1235" s="533">
        <v>1234</v>
      </c>
      <c r="I1235" s="533" t="str">
        <f t="shared" si="776"/>
        <v>Supply, installation, testing, commissioning, putting into satisfactory operation and handing over complete Data Communication Devices ; including all necessary accessories, fittings, Support, fixation, cable bonding and labelling, cable management, licenses and all required software ; complete; As shown on drawings and described in specifications</v>
      </c>
      <c r="J1235" s="533" t="str">
        <f t="shared" si="777"/>
        <v>Supply, installation, testing, commissioning, putting into satisfactory operation and handing over complete Data Communication Devices ; including all necessary accessories, fittings, Support, fixation, cable bonding and labelling, cable management, licenses and all required software ; complete; As shown on drawings and described in specifications</v>
      </c>
      <c r="K1235" s="189"/>
      <c r="L1235" s="189" t="s">
        <v>1149</v>
      </c>
      <c r="M1235" s="666"/>
      <c r="N1235" s="182"/>
      <c r="O1235" s="858"/>
      <c r="P1235" s="858"/>
      <c r="Q1235" s="184"/>
      <c r="S1235" s="189"/>
      <c r="T1235" s="189"/>
      <c r="U1235" s="666"/>
      <c r="V1235" s="182"/>
      <c r="W1235" s="858"/>
      <c r="X1235" s="858"/>
    </row>
    <row r="1236" spans="1:24" ht="15.75">
      <c r="A1236" s="533" t="s">
        <v>2727</v>
      </c>
      <c r="B1236" s="533">
        <v>27</v>
      </c>
      <c r="C1236" s="533" t="s">
        <v>998</v>
      </c>
      <c r="D1236" s="572" t="s">
        <v>2396</v>
      </c>
      <c r="E1236" s="571" t="str">
        <f t="shared" si="778"/>
        <v xml:space="preserve"> DATA COMM FOR CAMPUS NETWORK</v>
      </c>
      <c r="F1236" s="533" t="s">
        <v>1835</v>
      </c>
      <c r="G1236" s="533" t="s">
        <v>2725</v>
      </c>
      <c r="H1236" s="533">
        <v>1235</v>
      </c>
      <c r="I1236" s="533" t="str">
        <f t="shared" si="776"/>
        <v>Active communications and data processing equipment</v>
      </c>
      <c r="J1236" s="533" t="str">
        <f t="shared" si="777"/>
        <v>Active communications and data processing equipment</v>
      </c>
      <c r="K1236" s="189"/>
      <c r="L1236" s="189" t="s">
        <v>1150</v>
      </c>
      <c r="M1236" s="666"/>
      <c r="N1236" s="182"/>
      <c r="O1236" s="858"/>
      <c r="P1236" s="858"/>
      <c r="Q1236" s="184"/>
      <c r="S1236" s="189"/>
      <c r="T1236" s="189"/>
      <c r="U1236" s="666"/>
      <c r="V1236" s="182"/>
      <c r="W1236" s="858"/>
      <c r="X1236" s="858"/>
    </row>
    <row r="1237" spans="1:24" ht="15.75">
      <c r="A1237" s="533" t="s">
        <v>2727</v>
      </c>
      <c r="B1237" s="533">
        <v>27</v>
      </c>
      <c r="C1237" s="533" t="s">
        <v>998</v>
      </c>
      <c r="D1237" s="572" t="s">
        <v>2396</v>
      </c>
      <c r="E1237" s="571" t="str">
        <f t="shared" si="778"/>
        <v xml:space="preserve"> DATA COMM FOR CAMPUS NETWORK</v>
      </c>
      <c r="F1237" s="533" t="s">
        <v>1835</v>
      </c>
      <c r="G1237" s="533" t="s">
        <v>2722</v>
      </c>
      <c r="H1237" s="533">
        <v>1236</v>
      </c>
      <c r="I1237" s="533" t="str">
        <f>I1235</f>
        <v>Supply, installation, testing, commissioning, putting into satisfactory operation and handing over complete Data Communication Devices ; including all necessary accessories, fittings, Support, fixation, cable bonding and labelling, cable management, licenses and all required software ; complete; As shown on drawings and described in specifications</v>
      </c>
      <c r="J1237" s="533" t="str">
        <f>J1235</f>
        <v>Supply, installation, testing, commissioning, putting into satisfactory operation and handing over complete Data Communication Devices ; including all necessary accessories, fittings, Support, fixation, cable bonding and labelling, cable management, licenses and all required software ; complete; As shown on drawings and described in specifications</v>
      </c>
      <c r="K1237" s="189" t="s">
        <v>13</v>
      </c>
      <c r="L1237" s="189" t="s">
        <v>1151</v>
      </c>
      <c r="M1237" s="665">
        <v>1</v>
      </c>
      <c r="N1237" s="182" t="s">
        <v>39</v>
      </c>
      <c r="O1237" s="858">
        <v>7500</v>
      </c>
      <c r="P1237" s="748">
        <f>O1237*M1237</f>
        <v>7500</v>
      </c>
      <c r="Q1237" s="25">
        <f>O1237</f>
        <v>7500</v>
      </c>
      <c r="R1237" s="729">
        <f>P1237</f>
        <v>7500</v>
      </c>
      <c r="S1237" s="189"/>
      <c r="T1237" s="189"/>
      <c r="U1237" s="665"/>
      <c r="V1237" s="182"/>
      <c r="W1237" s="858"/>
      <c r="X1237" s="748"/>
    </row>
    <row r="1238" spans="1:24" ht="15.75">
      <c r="A1238" s="533" t="s">
        <v>2727</v>
      </c>
      <c r="B1238" s="533">
        <v>27</v>
      </c>
      <c r="C1238" s="533" t="s">
        <v>998</v>
      </c>
      <c r="D1238" s="572" t="s">
        <v>2400</v>
      </c>
      <c r="E1238" s="571" t="s">
        <v>1296</v>
      </c>
      <c r="F1238" s="533" t="str">
        <f t="shared" si="758"/>
        <v>EL</v>
      </c>
      <c r="G1238" s="533" t="s">
        <v>2725</v>
      </c>
      <c r="H1238" s="533">
        <v>1237</v>
      </c>
      <c r="I1238" s="533" t="str">
        <f t="shared" ref="I1238:I1240" si="779">L1238</f>
        <v>272133 - WIRELESS DATA NETWORK</v>
      </c>
      <c r="J1238" s="533" t="str">
        <f t="shared" ref="J1238:J1240" si="780">L1238</f>
        <v>272133 - WIRELESS DATA NETWORK</v>
      </c>
      <c r="K1238" s="189"/>
      <c r="L1238" s="189" t="s">
        <v>1152</v>
      </c>
      <c r="M1238" s="670"/>
      <c r="N1238" s="182"/>
      <c r="O1238" s="858"/>
      <c r="P1238" s="858"/>
      <c r="Q1238" s="184"/>
      <c r="S1238" s="189"/>
      <c r="T1238" s="189"/>
      <c r="U1238" s="670"/>
      <c r="V1238" s="182"/>
      <c r="W1238" s="858"/>
      <c r="X1238" s="858"/>
    </row>
    <row r="1239" spans="1:24" ht="15.75">
      <c r="A1239" s="533" t="s">
        <v>2727</v>
      </c>
      <c r="B1239" s="533">
        <v>27</v>
      </c>
      <c r="C1239" s="533" t="s">
        <v>998</v>
      </c>
      <c r="D1239" s="572" t="s">
        <v>2400</v>
      </c>
      <c r="E1239" s="571" t="str">
        <f t="shared" ref="E1239:E1244" si="781">E1238</f>
        <v xml:space="preserve"> WIRELESS DATA NETWORK</v>
      </c>
      <c r="F1239" s="533" t="str">
        <f t="shared" si="758"/>
        <v>EL</v>
      </c>
      <c r="G1239" s="533" t="s">
        <v>2725</v>
      </c>
      <c r="H1239" s="533">
        <v>1238</v>
      </c>
      <c r="I1239" s="533" t="str">
        <f t="shared" si="779"/>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v>
      </c>
      <c r="J1239" s="533" t="str">
        <f t="shared" si="780"/>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v>
      </c>
      <c r="K1239" s="189"/>
      <c r="L1239" s="189" t="s">
        <v>1153</v>
      </c>
      <c r="M1239" s="666"/>
      <c r="N1239" s="182"/>
      <c r="O1239" s="858"/>
      <c r="P1239" s="858"/>
      <c r="Q1239" s="184"/>
      <c r="S1239" s="189"/>
      <c r="T1239" s="189"/>
      <c r="U1239" s="666"/>
      <c r="V1239" s="182"/>
      <c r="W1239" s="858"/>
      <c r="X1239" s="858"/>
    </row>
    <row r="1240" spans="1:24" ht="15.75">
      <c r="A1240" s="533" t="s">
        <v>2727</v>
      </c>
      <c r="B1240" s="533">
        <v>27</v>
      </c>
      <c r="C1240" s="533" t="s">
        <v>998</v>
      </c>
      <c r="D1240" s="572" t="s">
        <v>2400</v>
      </c>
      <c r="E1240" s="571" t="str">
        <f t="shared" si="781"/>
        <v xml:space="preserve"> WIRELESS DATA NETWORK</v>
      </c>
      <c r="F1240" s="533" t="str">
        <f t="shared" si="758"/>
        <v>EL</v>
      </c>
      <c r="G1240" s="533" t="s">
        <v>2725</v>
      </c>
      <c r="H1240" s="533">
        <v>1239</v>
      </c>
      <c r="I1240" s="533" t="str">
        <f t="shared" si="779"/>
        <v>Wireless data network components</v>
      </c>
      <c r="J1240" s="533" t="str">
        <f t="shared" si="780"/>
        <v>Wireless data network components</v>
      </c>
      <c r="K1240" s="189"/>
      <c r="L1240" s="189" t="s">
        <v>1154</v>
      </c>
      <c r="M1240" s="664"/>
      <c r="N1240" s="182"/>
      <c r="O1240" s="858"/>
      <c r="P1240" s="858"/>
      <c r="Q1240" s="184"/>
      <c r="S1240" s="189"/>
      <c r="T1240" s="189"/>
      <c r="U1240" s="664"/>
      <c r="V1240" s="182"/>
      <c r="W1240" s="858"/>
      <c r="X1240" s="858"/>
    </row>
    <row r="1241" spans="1:24" ht="16.5" thickBot="1">
      <c r="A1241" s="533" t="s">
        <v>2727</v>
      </c>
      <c r="B1241" s="533">
        <v>27</v>
      </c>
      <c r="C1241" s="533" t="s">
        <v>998</v>
      </c>
      <c r="D1241" s="572" t="s">
        <v>2400</v>
      </c>
      <c r="E1241" s="571" t="str">
        <f t="shared" si="781"/>
        <v xml:space="preserve"> WIRELESS DATA NETWORK</v>
      </c>
      <c r="F1241" s="533" t="str">
        <f t="shared" si="758"/>
        <v>EL</v>
      </c>
      <c r="G1241" s="533" t="s">
        <v>2722</v>
      </c>
      <c r="H1241" s="533">
        <v>1240</v>
      </c>
      <c r="I1241" s="533" t="str">
        <f t="shared" ref="I1241:J1244" si="782">I1239</f>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v>
      </c>
      <c r="J1241" s="533" t="str">
        <f t="shared" si="782"/>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v>
      </c>
      <c r="K1241" s="189" t="s">
        <v>15</v>
      </c>
      <c r="L1241" s="189" t="s">
        <v>1155</v>
      </c>
      <c r="M1241" s="665">
        <v>1</v>
      </c>
      <c r="N1241" s="182" t="s">
        <v>2</v>
      </c>
      <c r="O1241" s="858">
        <v>5000</v>
      </c>
      <c r="P1241" s="748">
        <f t="shared" ref="P1241:P1244" si="783">O1241*M1241</f>
        <v>5000</v>
      </c>
      <c r="Q1241" s="25">
        <f t="shared" ref="Q1241:Q1244" si="784">O1241</f>
        <v>5000</v>
      </c>
      <c r="R1241" s="729">
        <f t="shared" ref="R1241:R1244" si="785">P1241</f>
        <v>5000</v>
      </c>
      <c r="S1241" s="189"/>
      <c r="T1241" s="189"/>
      <c r="U1241" s="665"/>
      <c r="V1241" s="182"/>
      <c r="W1241" s="858"/>
      <c r="X1241" s="748"/>
    </row>
    <row r="1242" spans="1:24" ht="16.5" thickBot="1">
      <c r="A1242" s="533" t="s">
        <v>2727</v>
      </c>
      <c r="B1242" s="533">
        <v>27</v>
      </c>
      <c r="C1242" s="533" t="s">
        <v>998</v>
      </c>
      <c r="D1242" s="572" t="s">
        <v>2400</v>
      </c>
      <c r="E1242" s="571" t="str">
        <f t="shared" si="781"/>
        <v xml:space="preserve"> WIRELESS DATA NETWORK</v>
      </c>
      <c r="F1242" s="533" t="str">
        <f t="shared" si="758"/>
        <v>EL</v>
      </c>
      <c r="G1242" s="533" t="s">
        <v>2722</v>
      </c>
      <c r="H1242" s="533">
        <v>1241</v>
      </c>
      <c r="I1242" s="533" t="str">
        <f t="shared" si="782"/>
        <v>Wireless data network components</v>
      </c>
      <c r="J1242" s="533" t="str">
        <f t="shared" si="782"/>
        <v>Wireless data network components</v>
      </c>
      <c r="K1242" s="189" t="s">
        <v>17</v>
      </c>
      <c r="L1242" s="189" t="s">
        <v>1156</v>
      </c>
      <c r="M1242" s="665">
        <v>4</v>
      </c>
      <c r="N1242" s="508" t="s">
        <v>39</v>
      </c>
      <c r="O1242" s="858">
        <v>200</v>
      </c>
      <c r="P1242" s="748">
        <f t="shared" si="783"/>
        <v>800</v>
      </c>
      <c r="Q1242" s="25">
        <f t="shared" si="784"/>
        <v>200</v>
      </c>
      <c r="R1242" s="729">
        <f t="shared" si="785"/>
        <v>800</v>
      </c>
      <c r="S1242" s="189"/>
      <c r="T1242" s="189"/>
      <c r="U1242" s="665"/>
      <c r="V1242" s="508"/>
      <c r="W1242" s="858"/>
      <c r="X1242" s="748"/>
    </row>
    <row r="1243" spans="1:24" ht="15.75">
      <c r="A1243" s="533" t="s">
        <v>2727</v>
      </c>
      <c r="B1243" s="533">
        <v>27</v>
      </c>
      <c r="C1243" s="533" t="s">
        <v>998</v>
      </c>
      <c r="D1243" s="572" t="s">
        <v>2400</v>
      </c>
      <c r="E1243" s="571" t="str">
        <f t="shared" si="781"/>
        <v xml:space="preserve"> WIRELESS DATA NETWORK</v>
      </c>
      <c r="F1243" s="533" t="str">
        <f t="shared" si="758"/>
        <v>EL</v>
      </c>
      <c r="G1243" s="533" t="s">
        <v>2722</v>
      </c>
      <c r="H1243" s="533">
        <v>1242</v>
      </c>
      <c r="I1243" s="533" t="str">
        <f t="shared" si="782"/>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v>
      </c>
      <c r="J1243" s="533" t="str">
        <f t="shared" si="782"/>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v>
      </c>
      <c r="K1243" s="189" t="s">
        <v>19</v>
      </c>
      <c r="L1243" s="189" t="s">
        <v>1157</v>
      </c>
      <c r="M1243" s="665">
        <v>1</v>
      </c>
      <c r="N1243" s="182" t="s">
        <v>2</v>
      </c>
      <c r="O1243" s="858">
        <v>2500</v>
      </c>
      <c r="P1243" s="748">
        <f t="shared" si="783"/>
        <v>2500</v>
      </c>
      <c r="Q1243" s="25">
        <f t="shared" si="784"/>
        <v>2500</v>
      </c>
      <c r="R1243" s="729">
        <f t="shared" si="785"/>
        <v>2500</v>
      </c>
      <c r="S1243" s="189"/>
      <c r="T1243" s="189"/>
      <c r="U1243" s="665"/>
      <c r="V1243" s="182"/>
      <c r="W1243" s="858"/>
      <c r="X1243" s="748"/>
    </row>
    <row r="1244" spans="1:24" ht="15.75">
      <c r="A1244" s="533" t="s">
        <v>2727</v>
      </c>
      <c r="B1244" s="533">
        <v>27</v>
      </c>
      <c r="C1244" s="533" t="s">
        <v>998</v>
      </c>
      <c r="D1244" s="572" t="s">
        <v>2400</v>
      </c>
      <c r="E1244" s="571" t="str">
        <f t="shared" si="781"/>
        <v xml:space="preserve"> WIRELESS DATA NETWORK</v>
      </c>
      <c r="F1244" s="533" t="str">
        <f t="shared" si="758"/>
        <v>EL</v>
      </c>
      <c r="G1244" s="533" t="s">
        <v>2722</v>
      </c>
      <c r="H1244" s="533">
        <v>1243</v>
      </c>
      <c r="I1244" s="533" t="str">
        <f t="shared" si="782"/>
        <v>Wireless data network components</v>
      </c>
      <c r="J1244" s="533" t="str">
        <f t="shared" si="782"/>
        <v>Wireless data network components</v>
      </c>
      <c r="K1244" s="189" t="s">
        <v>13</v>
      </c>
      <c r="L1244" s="189" t="s">
        <v>1158</v>
      </c>
      <c r="M1244" s="665">
        <v>1</v>
      </c>
      <c r="N1244" s="182" t="s">
        <v>2</v>
      </c>
      <c r="O1244" s="858">
        <v>2500</v>
      </c>
      <c r="P1244" s="748">
        <f t="shared" si="783"/>
        <v>2500</v>
      </c>
      <c r="Q1244" s="25">
        <f t="shared" si="784"/>
        <v>2500</v>
      </c>
      <c r="R1244" s="729">
        <f t="shared" si="785"/>
        <v>2500</v>
      </c>
      <c r="S1244" s="189"/>
      <c r="T1244" s="189"/>
      <c r="U1244" s="665"/>
      <c r="V1244" s="182"/>
      <c r="W1244" s="858"/>
      <c r="X1244" s="748"/>
    </row>
    <row r="1245" spans="1:24" ht="15.75">
      <c r="A1245" s="533" t="s">
        <v>2727</v>
      </c>
      <c r="B1245" s="533">
        <v>27</v>
      </c>
      <c r="C1245" s="533" t="s">
        <v>998</v>
      </c>
      <c r="D1245" s="572" t="s">
        <v>1308</v>
      </c>
      <c r="E1245" s="571" t="s">
        <v>1297</v>
      </c>
      <c r="F1245" s="533" t="str">
        <f t="shared" si="758"/>
        <v>EL</v>
      </c>
      <c r="G1245" s="533" t="s">
        <v>2725</v>
      </c>
      <c r="H1245" s="533">
        <v>1244</v>
      </c>
      <c r="I1245" s="533" t="str">
        <f t="shared" ref="I1245:I1246" si="786">L1245</f>
        <v>274133- MASTER ANTENNA TELEVISION SYSTEM</v>
      </c>
      <c r="J1245" s="533" t="str">
        <f t="shared" ref="J1245:J1246" si="787">L1245</f>
        <v>274133- MASTER ANTENNA TELEVISION SYSTEM</v>
      </c>
      <c r="K1245" s="189"/>
      <c r="L1245" s="189" t="s">
        <v>1002</v>
      </c>
      <c r="M1245" s="670"/>
      <c r="N1245" s="182"/>
      <c r="O1245" s="858"/>
      <c r="P1245" s="858"/>
      <c r="Q1245" s="184"/>
      <c r="S1245" s="189"/>
      <c r="T1245" s="189"/>
      <c r="U1245" s="670"/>
      <c r="V1245" s="182"/>
      <c r="W1245" s="858"/>
      <c r="X1245" s="858"/>
    </row>
    <row r="1246" spans="1:24" ht="15.75">
      <c r="A1246" s="533" t="s">
        <v>2727</v>
      </c>
      <c r="B1246" s="533">
        <v>27</v>
      </c>
      <c r="C1246" s="533" t="s">
        <v>998</v>
      </c>
      <c r="D1246" s="572" t="s">
        <v>1308</v>
      </c>
      <c r="E1246" s="571" t="str">
        <f t="shared" ref="E1246:E1250" si="788">E1245</f>
        <v xml:space="preserve"> MASTER ANTENNA TELEVISION SYSTEM</v>
      </c>
      <c r="F1246" s="533" t="str">
        <f t="shared" si="758"/>
        <v>EL</v>
      </c>
      <c r="G1246" s="533" t="s">
        <v>2725</v>
      </c>
      <c r="H1246" s="533">
        <v>1245</v>
      </c>
      <c r="I1246" s="533" t="str">
        <f t="shared" si="786"/>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v>
      </c>
      <c r="J1246" s="533" t="str">
        <f t="shared" si="787"/>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v>
      </c>
      <c r="K1246" s="189"/>
      <c r="L1246" s="189" t="s">
        <v>1159</v>
      </c>
      <c r="M1246" s="664"/>
      <c r="N1246" s="182"/>
      <c r="O1246" s="858"/>
      <c r="P1246" s="858"/>
      <c r="Q1246" s="184"/>
      <c r="S1246" s="189"/>
      <c r="T1246" s="189"/>
      <c r="U1246" s="664"/>
      <c r="V1246" s="182"/>
      <c r="W1246" s="858"/>
      <c r="X1246" s="858"/>
    </row>
    <row r="1247" spans="1:24" ht="15.75">
      <c r="A1247" s="533" t="s">
        <v>2727</v>
      </c>
      <c r="B1247" s="533">
        <v>27</v>
      </c>
      <c r="C1247" s="533" t="s">
        <v>998</v>
      </c>
      <c r="D1247" s="572" t="s">
        <v>1308</v>
      </c>
      <c r="E1247" s="571" t="str">
        <f t="shared" si="788"/>
        <v xml:space="preserve"> MASTER ANTENNA TELEVISION SYSTEM</v>
      </c>
      <c r="F1247" s="533" t="str">
        <f t="shared" si="758"/>
        <v>EL</v>
      </c>
      <c r="G1247" s="533" t="s">
        <v>2722</v>
      </c>
      <c r="H1247" s="533">
        <v>1246</v>
      </c>
      <c r="I1247" s="533" t="str">
        <f t="shared" ref="I1247:J1250" si="789">I1245</f>
        <v>274133- MASTER ANTENNA TELEVISION SYSTEM</v>
      </c>
      <c r="J1247" s="533" t="str">
        <f t="shared" si="789"/>
        <v>274133- MASTER ANTENNA TELEVISION SYSTEM</v>
      </c>
      <c r="K1247" s="189" t="s">
        <v>15</v>
      </c>
      <c r="L1247" s="189" t="s">
        <v>1003</v>
      </c>
      <c r="M1247" s="185">
        <v>1</v>
      </c>
      <c r="N1247" s="182" t="s">
        <v>39</v>
      </c>
      <c r="O1247" s="182">
        <v>65</v>
      </c>
      <c r="P1247" s="748">
        <f t="shared" ref="P1247:P1250" si="790">O1247*M1247</f>
        <v>65</v>
      </c>
      <c r="Q1247" s="25">
        <f t="shared" ref="Q1247:Q1250" si="791">O1247</f>
        <v>65</v>
      </c>
      <c r="R1247" s="729">
        <f t="shared" ref="R1247:R1250" si="792">P1247</f>
        <v>65</v>
      </c>
      <c r="S1247" s="189"/>
      <c r="T1247" s="189"/>
      <c r="U1247" s="185"/>
      <c r="V1247" s="182"/>
      <c r="W1247" s="182"/>
      <c r="X1247" s="748"/>
    </row>
    <row r="1248" spans="1:24" ht="15.75">
      <c r="A1248" s="533" t="s">
        <v>2727</v>
      </c>
      <c r="B1248" s="533">
        <v>27</v>
      </c>
      <c r="C1248" s="533" t="s">
        <v>998</v>
      </c>
      <c r="D1248" s="572" t="s">
        <v>1308</v>
      </c>
      <c r="E1248" s="571" t="str">
        <f t="shared" si="788"/>
        <v xml:space="preserve"> MASTER ANTENNA TELEVISION SYSTEM</v>
      </c>
      <c r="F1248" s="533" t="str">
        <f t="shared" si="758"/>
        <v>EL</v>
      </c>
      <c r="G1248" s="533" t="s">
        <v>2722</v>
      </c>
      <c r="H1248" s="533">
        <v>1247</v>
      </c>
      <c r="I1248" s="533" t="str">
        <f t="shared" si="789"/>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v>
      </c>
      <c r="J1248" s="533" t="str">
        <f t="shared" si="789"/>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v>
      </c>
      <c r="K1248" s="189" t="s">
        <v>17</v>
      </c>
      <c r="L1248" s="189" t="s">
        <v>1004</v>
      </c>
      <c r="M1248" s="185">
        <v>1</v>
      </c>
      <c r="N1248" s="182" t="s">
        <v>39</v>
      </c>
      <c r="O1248" s="182">
        <v>40</v>
      </c>
      <c r="P1248" s="748">
        <f t="shared" si="790"/>
        <v>40</v>
      </c>
      <c r="Q1248" s="25">
        <f t="shared" si="791"/>
        <v>40</v>
      </c>
      <c r="R1248" s="729">
        <f t="shared" si="792"/>
        <v>40</v>
      </c>
      <c r="S1248" s="189"/>
      <c r="T1248" s="189"/>
      <c r="U1248" s="185"/>
      <c r="V1248" s="182"/>
      <c r="W1248" s="182"/>
      <c r="X1248" s="748"/>
    </row>
    <row r="1249" spans="1:24" ht="16.5" thickBot="1">
      <c r="A1249" s="533" t="s">
        <v>2727</v>
      </c>
      <c r="B1249" s="533">
        <v>27</v>
      </c>
      <c r="C1249" s="533" t="s">
        <v>998</v>
      </c>
      <c r="D1249" s="572" t="s">
        <v>1308</v>
      </c>
      <c r="E1249" s="571" t="str">
        <f t="shared" si="788"/>
        <v xml:space="preserve"> MASTER ANTENNA TELEVISION SYSTEM</v>
      </c>
      <c r="F1249" s="533" t="str">
        <f t="shared" si="758"/>
        <v>EL</v>
      </c>
      <c r="G1249" s="533" t="s">
        <v>2722</v>
      </c>
      <c r="H1249" s="533">
        <v>1248</v>
      </c>
      <c r="I1249" s="533" t="str">
        <f t="shared" si="789"/>
        <v>274133- MASTER ANTENNA TELEVISION SYSTEM</v>
      </c>
      <c r="J1249" s="533" t="str">
        <f t="shared" si="789"/>
        <v>274133- MASTER ANTENNA TELEVISION SYSTEM</v>
      </c>
      <c r="K1249" s="189" t="s">
        <v>19</v>
      </c>
      <c r="L1249" s="189" t="s">
        <v>1005</v>
      </c>
      <c r="M1249" s="185">
        <v>1</v>
      </c>
      <c r="N1249" s="182" t="s">
        <v>39</v>
      </c>
      <c r="O1249" s="182">
        <v>350</v>
      </c>
      <c r="P1249" s="748">
        <f t="shared" si="790"/>
        <v>350</v>
      </c>
      <c r="Q1249" s="25">
        <f t="shared" si="791"/>
        <v>350</v>
      </c>
      <c r="R1249" s="729">
        <f t="shared" si="792"/>
        <v>350</v>
      </c>
      <c r="S1249" s="189"/>
      <c r="T1249" s="189"/>
      <c r="U1249" s="185"/>
      <c r="V1249" s="182"/>
      <c r="W1249" s="182"/>
      <c r="X1249" s="748"/>
    </row>
    <row r="1250" spans="1:24" ht="16.5" thickBot="1">
      <c r="A1250" s="533" t="s">
        <v>2727</v>
      </c>
      <c r="B1250" s="533">
        <v>27</v>
      </c>
      <c r="C1250" s="533" t="s">
        <v>998</v>
      </c>
      <c r="D1250" s="572" t="s">
        <v>1308</v>
      </c>
      <c r="E1250" s="571" t="str">
        <f t="shared" si="788"/>
        <v xml:space="preserve"> MASTER ANTENNA TELEVISION SYSTEM</v>
      </c>
      <c r="F1250" s="533" t="str">
        <f t="shared" si="758"/>
        <v>EL</v>
      </c>
      <c r="G1250" s="533" t="s">
        <v>2722</v>
      </c>
      <c r="H1250" s="533">
        <v>1249</v>
      </c>
      <c r="I1250" s="533" t="str">
        <f t="shared" si="789"/>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v>
      </c>
      <c r="J1250" s="533" t="str">
        <f t="shared" si="789"/>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v>
      </c>
      <c r="K1250" s="189" t="s">
        <v>20</v>
      </c>
      <c r="L1250" s="189" t="s">
        <v>1006</v>
      </c>
      <c r="M1250" s="185">
        <v>7</v>
      </c>
      <c r="N1250" s="508" t="s">
        <v>39</v>
      </c>
      <c r="O1250" s="182">
        <v>65</v>
      </c>
      <c r="P1250" s="748">
        <f t="shared" si="790"/>
        <v>455</v>
      </c>
      <c r="Q1250" s="25">
        <f t="shared" si="791"/>
        <v>65</v>
      </c>
      <c r="R1250" s="729">
        <f t="shared" si="792"/>
        <v>455</v>
      </c>
      <c r="S1250" s="189"/>
      <c r="T1250" s="189"/>
      <c r="U1250" s="185"/>
      <c r="V1250" s="508"/>
      <c r="W1250" s="182"/>
      <c r="X1250" s="748"/>
    </row>
    <row r="1251" spans="1:24" ht="15.75">
      <c r="A1251" s="533" t="s">
        <v>2727</v>
      </c>
      <c r="B1251" s="533">
        <v>27</v>
      </c>
      <c r="C1251" s="533" t="s">
        <v>998</v>
      </c>
      <c r="D1251" s="572" t="s">
        <v>2749</v>
      </c>
      <c r="E1251" s="571" t="s">
        <v>1318</v>
      </c>
      <c r="F1251" s="533" t="s">
        <v>1835</v>
      </c>
      <c r="G1251" s="533" t="s">
        <v>2725</v>
      </c>
      <c r="H1251" s="533">
        <v>1250</v>
      </c>
      <c r="I1251" s="533" t="str">
        <f t="shared" ref="I1251:I1253" si="793">L1251</f>
        <v>274116  - INTEGRATED AUDIOVISUAL SYSTEMS AND EQUIPMENT - FOR AUDITORIUM</v>
      </c>
      <c r="J1251" s="533" t="str">
        <f t="shared" ref="J1251:J1253" si="794">L1251</f>
        <v>274116  - INTEGRATED AUDIOVISUAL SYSTEMS AND EQUIPMENT - FOR AUDITORIUM</v>
      </c>
      <c r="K1251" s="242"/>
      <c r="L1251" s="189" t="s">
        <v>1007</v>
      </c>
      <c r="M1251" s="670"/>
      <c r="N1251" s="182"/>
      <c r="O1251" s="858"/>
      <c r="P1251" s="858"/>
      <c r="Q1251" s="184"/>
      <c r="S1251" s="242"/>
      <c r="T1251" s="189"/>
      <c r="U1251" s="670"/>
      <c r="V1251" s="182"/>
      <c r="W1251" s="858"/>
      <c r="X1251" s="858"/>
    </row>
    <row r="1252" spans="1:24" ht="15.75">
      <c r="A1252" s="533" t="s">
        <v>2727</v>
      </c>
      <c r="B1252" s="533">
        <v>27</v>
      </c>
      <c r="C1252" s="533" t="s">
        <v>998</v>
      </c>
      <c r="D1252" s="572" t="s">
        <v>2749</v>
      </c>
      <c r="E1252" s="571" t="str">
        <f t="shared" ref="E1252:E1269" si="795">E1251</f>
        <v>INTEGRATED AUDIOVISUAL SYSTEMS AND EQUIPMENT - FOR AUDITORIUM</v>
      </c>
      <c r="F1252" s="533" t="s">
        <v>1835</v>
      </c>
      <c r="G1252" s="533" t="s">
        <v>2725</v>
      </c>
      <c r="H1252" s="533">
        <v>1251</v>
      </c>
      <c r="I1252" s="533" t="str">
        <f t="shared" si="793"/>
        <v>Supply, installation, testing, commissioning, putting into satisfactory operation and handing over complete Integrated AV System ; including all necessary accessories, fittings, Support, fixation, cable bonding and labelling, cable management, licenses and all required software ; complete; As shown on drawings and described in specifications</v>
      </c>
      <c r="J1252" s="533" t="str">
        <f t="shared" si="794"/>
        <v>Supply, installation, testing, commissioning, putting into satisfactory operation and handing over complete Integrated AV System ; including all necessary accessories, fittings, Support, fixation, cable bonding and labelling, cable management, licenses and all required software ; complete; As shown on drawings and described in specifications</v>
      </c>
      <c r="K1252" s="242"/>
      <c r="L1252" s="189" t="s">
        <v>1160</v>
      </c>
      <c r="M1252" s="670"/>
      <c r="N1252" s="182"/>
      <c r="O1252" s="858"/>
      <c r="P1252" s="858"/>
      <c r="Q1252" s="184"/>
      <c r="S1252" s="242"/>
      <c r="T1252" s="189"/>
      <c r="U1252" s="670"/>
      <c r="V1252" s="182"/>
      <c r="W1252" s="858"/>
      <c r="X1252" s="858"/>
    </row>
    <row r="1253" spans="1:24" ht="15.75">
      <c r="A1253" s="533" t="s">
        <v>2727</v>
      </c>
      <c r="B1253" s="533">
        <v>27</v>
      </c>
      <c r="C1253" s="533" t="s">
        <v>998</v>
      </c>
      <c r="D1253" s="572" t="s">
        <v>2749</v>
      </c>
      <c r="E1253" s="571" t="str">
        <f t="shared" si="795"/>
        <v>INTEGRATED AUDIOVISUAL SYSTEMS AND EQUIPMENT - FOR AUDITORIUM</v>
      </c>
      <c r="F1253" s="533" t="s">
        <v>1835</v>
      </c>
      <c r="G1253" s="533" t="s">
        <v>2725</v>
      </c>
      <c r="H1253" s="533">
        <v>1252</v>
      </c>
      <c r="I1253" s="533" t="str">
        <f t="shared" si="793"/>
        <v>Signal Processing and Central Equipment:</v>
      </c>
      <c r="J1253" s="533" t="str">
        <f t="shared" si="794"/>
        <v>Signal Processing and Central Equipment:</v>
      </c>
      <c r="K1253" s="242"/>
      <c r="L1253" s="189" t="s">
        <v>1161</v>
      </c>
      <c r="M1253" s="664"/>
      <c r="N1253" s="860"/>
      <c r="O1253" s="861"/>
      <c r="P1253" s="861"/>
      <c r="Q1253" s="392"/>
      <c r="S1253" s="242"/>
      <c r="T1253" s="189"/>
      <c r="U1253" s="664"/>
      <c r="V1253" s="860"/>
      <c r="W1253" s="861"/>
      <c r="X1253" s="861"/>
    </row>
    <row r="1254" spans="1:24" ht="15.75">
      <c r="A1254" s="533" t="s">
        <v>2727</v>
      </c>
      <c r="B1254" s="533">
        <v>27</v>
      </c>
      <c r="C1254" s="533" t="s">
        <v>998</v>
      </c>
      <c r="D1254" s="572" t="s">
        <v>2749</v>
      </c>
      <c r="E1254" s="571" t="str">
        <f t="shared" si="795"/>
        <v>INTEGRATED AUDIOVISUAL SYSTEMS AND EQUIPMENT - FOR AUDITORIUM</v>
      </c>
      <c r="F1254" s="533" t="s">
        <v>1835</v>
      </c>
      <c r="G1254" s="533" t="s">
        <v>2722</v>
      </c>
      <c r="H1254" s="533">
        <v>1253</v>
      </c>
      <c r="I1254" s="533" t="str">
        <f t="shared" ref="I1254:J1255" si="796">I1252</f>
        <v>Supply, installation, testing, commissioning, putting into satisfactory operation and handing over complete Integrated AV System ; including all necessary accessories, fittings, Support, fixation, cable bonding and labelling, cable management, licenses and all required software ; complete; As shown on drawings and described in specifications</v>
      </c>
      <c r="J1254" s="533" t="str">
        <f t="shared" si="796"/>
        <v>Supply, installation, testing, commissioning, putting into satisfactory operation and handing over complete Integrated AV System ; including all necessary accessories, fittings, Support, fixation, cable bonding and labelling, cable management, licenses and all required software ; complete; As shown on drawings and described in specifications</v>
      </c>
      <c r="K1254" s="242" t="s">
        <v>21</v>
      </c>
      <c r="L1254" s="256" t="s">
        <v>1162</v>
      </c>
      <c r="M1254" s="256">
        <v>1</v>
      </c>
      <c r="N1254" s="244" t="s">
        <v>2</v>
      </c>
      <c r="O1254" s="858"/>
      <c r="P1254" s="750"/>
      <c r="Q1254" s="25"/>
      <c r="R1254" s="729"/>
      <c r="S1254" s="242"/>
      <c r="T1254" s="189"/>
      <c r="U1254" s="862"/>
      <c r="V1254" s="182"/>
      <c r="W1254" s="858"/>
      <c r="X1254" s="750"/>
    </row>
    <row r="1255" spans="1:24" ht="15.75">
      <c r="A1255" s="533" t="s">
        <v>2727</v>
      </c>
      <c r="B1255" s="533">
        <v>27</v>
      </c>
      <c r="C1255" s="533" t="s">
        <v>998</v>
      </c>
      <c r="D1255" s="572" t="s">
        <v>2749</v>
      </c>
      <c r="E1255" s="571" t="str">
        <f t="shared" si="795"/>
        <v>INTEGRATED AUDIOVISUAL SYSTEMS AND EQUIPMENT - FOR AUDITORIUM</v>
      </c>
      <c r="F1255" s="533" t="s">
        <v>1835</v>
      </c>
      <c r="G1255" s="533" t="s">
        <v>2722</v>
      </c>
      <c r="H1255" s="533">
        <v>1254</v>
      </c>
      <c r="I1255" s="533" t="str">
        <f t="shared" si="796"/>
        <v>Signal Processing and Central Equipment:</v>
      </c>
      <c r="J1255" s="533" t="str">
        <f t="shared" si="796"/>
        <v>Signal Processing and Central Equipment:</v>
      </c>
      <c r="K1255" s="242" t="s">
        <v>13</v>
      </c>
      <c r="L1255" s="256" t="s">
        <v>1163</v>
      </c>
      <c r="M1255" s="256">
        <v>1</v>
      </c>
      <c r="N1255" s="244" t="s">
        <v>2</v>
      </c>
      <c r="O1255" s="858"/>
      <c r="P1255" s="750"/>
      <c r="Q1255" s="25"/>
      <c r="R1255" s="729"/>
      <c r="S1255" s="242"/>
      <c r="T1255" s="189"/>
      <c r="U1255" s="862"/>
      <c r="V1255" s="182"/>
      <c r="W1255" s="858"/>
      <c r="X1255" s="750"/>
    </row>
    <row r="1256" spans="1:24" ht="15.75">
      <c r="A1256" s="533" t="s">
        <v>2727</v>
      </c>
      <c r="B1256" s="533">
        <v>27</v>
      </c>
      <c r="C1256" s="533" t="s">
        <v>998</v>
      </c>
      <c r="D1256" s="572" t="s">
        <v>2749</v>
      </c>
      <c r="E1256" s="571" t="str">
        <f t="shared" si="795"/>
        <v>INTEGRATED AUDIOVISUAL SYSTEMS AND EQUIPMENT - FOR AUDITORIUM</v>
      </c>
      <c r="F1256" s="533" t="s">
        <v>1835</v>
      </c>
      <c r="G1256" s="533" t="s">
        <v>2725</v>
      </c>
      <c r="H1256" s="533">
        <v>1255</v>
      </c>
      <c r="I1256" s="533" t="str">
        <f>L1256</f>
        <v>Video Projection Equipment &amp; Accessories</v>
      </c>
      <c r="J1256" s="533" t="str">
        <f>L1256</f>
        <v>Video Projection Equipment &amp; Accessories</v>
      </c>
      <c r="K1256" s="242"/>
      <c r="L1256" s="242" t="s">
        <v>1164</v>
      </c>
      <c r="M1256" s="672"/>
      <c r="N1256" s="863"/>
      <c r="O1256" s="861"/>
      <c r="P1256" s="861"/>
      <c r="Q1256" s="392"/>
      <c r="S1256" s="242"/>
      <c r="T1256" s="242"/>
      <c r="U1256" s="672"/>
      <c r="V1256" s="863"/>
      <c r="W1256" s="861"/>
      <c r="X1256" s="861"/>
    </row>
    <row r="1257" spans="1:24" ht="15.75">
      <c r="A1257" s="533" t="s">
        <v>2727</v>
      </c>
      <c r="B1257" s="533">
        <v>27</v>
      </c>
      <c r="C1257" s="533" t="s">
        <v>998</v>
      </c>
      <c r="D1257" s="572" t="s">
        <v>2749</v>
      </c>
      <c r="E1257" s="571" t="str">
        <f t="shared" si="795"/>
        <v>INTEGRATED AUDIOVISUAL SYSTEMS AND EQUIPMENT - FOR AUDITORIUM</v>
      </c>
      <c r="F1257" s="533" t="s">
        <v>1835</v>
      </c>
      <c r="G1257" s="533" t="s">
        <v>2722</v>
      </c>
      <c r="H1257" s="533">
        <v>1256</v>
      </c>
      <c r="I1257" s="533" t="str">
        <f t="shared" ref="I1257:J1259" si="797">I1255</f>
        <v>Signal Processing and Central Equipment:</v>
      </c>
      <c r="J1257" s="533" t="str">
        <f t="shared" si="797"/>
        <v>Signal Processing and Central Equipment:</v>
      </c>
      <c r="K1257" s="242" t="s">
        <v>15</v>
      </c>
      <c r="L1257" s="242" t="s">
        <v>1011</v>
      </c>
      <c r="M1257" s="256">
        <v>1</v>
      </c>
      <c r="N1257" s="506" t="s">
        <v>39</v>
      </c>
      <c r="O1257" s="184"/>
      <c r="P1257" s="858"/>
      <c r="Q1257" s="25">
        <f t="shared" ref="Q1257:Q1259" si="798">O1257</f>
        <v>0</v>
      </c>
      <c r="R1257" s="729">
        <f t="shared" ref="R1257:R1259" si="799">P1257</f>
        <v>0</v>
      </c>
      <c r="S1257" s="242"/>
      <c r="T1257" s="242"/>
      <c r="U1257" s="242"/>
      <c r="V1257" s="506"/>
      <c r="W1257" s="184"/>
      <c r="X1257" s="858"/>
    </row>
    <row r="1258" spans="1:24" ht="15.75">
      <c r="A1258" s="533" t="s">
        <v>2727</v>
      </c>
      <c r="B1258" s="533">
        <v>27</v>
      </c>
      <c r="C1258" s="533" t="s">
        <v>998</v>
      </c>
      <c r="D1258" s="572" t="s">
        <v>2749</v>
      </c>
      <c r="E1258" s="571" t="str">
        <f t="shared" si="795"/>
        <v>INTEGRATED AUDIOVISUAL SYSTEMS AND EQUIPMENT - FOR AUDITORIUM</v>
      </c>
      <c r="F1258" s="533" t="s">
        <v>1835</v>
      </c>
      <c r="G1258" s="533" t="s">
        <v>2722</v>
      </c>
      <c r="H1258" s="533">
        <v>1257</v>
      </c>
      <c r="I1258" s="533" t="str">
        <f t="shared" si="797"/>
        <v>Video Projection Equipment &amp; Accessories</v>
      </c>
      <c r="J1258" s="533" t="str">
        <f t="shared" si="797"/>
        <v>Video Projection Equipment &amp; Accessories</v>
      </c>
      <c r="K1258" s="242" t="s">
        <v>17</v>
      </c>
      <c r="L1258" s="242" t="s">
        <v>1165</v>
      </c>
      <c r="M1258" s="256">
        <v>1</v>
      </c>
      <c r="N1258" s="506" t="s">
        <v>39</v>
      </c>
      <c r="O1258" s="184"/>
      <c r="P1258" s="858"/>
      <c r="Q1258" s="25">
        <f t="shared" si="798"/>
        <v>0</v>
      </c>
      <c r="R1258" s="729">
        <f t="shared" si="799"/>
        <v>0</v>
      </c>
      <c r="S1258" s="242"/>
      <c r="T1258" s="242"/>
      <c r="U1258" s="242"/>
      <c r="V1258" s="506"/>
      <c r="W1258" s="184"/>
      <c r="X1258" s="858"/>
    </row>
    <row r="1259" spans="1:24" ht="15.75">
      <c r="A1259" s="533" t="s">
        <v>2727</v>
      </c>
      <c r="B1259" s="533">
        <v>27</v>
      </c>
      <c r="C1259" s="533" t="s">
        <v>998</v>
      </c>
      <c r="D1259" s="572" t="s">
        <v>2749</v>
      </c>
      <c r="E1259" s="571" t="str">
        <f t="shared" si="795"/>
        <v>INTEGRATED AUDIOVISUAL SYSTEMS AND EQUIPMENT - FOR AUDITORIUM</v>
      </c>
      <c r="F1259" s="533" t="s">
        <v>1835</v>
      </c>
      <c r="G1259" s="533" t="s">
        <v>2722</v>
      </c>
      <c r="H1259" s="533">
        <v>1258</v>
      </c>
      <c r="I1259" s="533" t="str">
        <f t="shared" si="797"/>
        <v>Signal Processing and Central Equipment:</v>
      </c>
      <c r="J1259" s="533" t="str">
        <f t="shared" si="797"/>
        <v>Signal Processing and Central Equipment:</v>
      </c>
      <c r="K1259" s="242" t="s">
        <v>19</v>
      </c>
      <c r="L1259" s="242" t="s">
        <v>1166</v>
      </c>
      <c r="M1259" s="256">
        <v>1</v>
      </c>
      <c r="N1259" s="506" t="s">
        <v>39</v>
      </c>
      <c r="O1259" s="184"/>
      <c r="P1259" s="858"/>
      <c r="Q1259" s="25">
        <f t="shared" si="798"/>
        <v>0</v>
      </c>
      <c r="R1259" s="729">
        <f t="shared" si="799"/>
        <v>0</v>
      </c>
      <c r="S1259" s="242"/>
      <c r="T1259" s="242"/>
      <c r="U1259" s="242"/>
      <c r="V1259" s="506"/>
      <c r="W1259" s="184"/>
      <c r="X1259" s="858"/>
    </row>
    <row r="1260" spans="1:24" ht="15.75">
      <c r="A1260" s="533" t="s">
        <v>2727</v>
      </c>
      <c r="B1260" s="533">
        <v>27</v>
      </c>
      <c r="C1260" s="533" t="s">
        <v>998</v>
      </c>
      <c r="D1260" s="572" t="s">
        <v>2749</v>
      </c>
      <c r="E1260" s="571" t="str">
        <f t="shared" si="795"/>
        <v>INTEGRATED AUDIOVISUAL SYSTEMS AND EQUIPMENT - FOR AUDITORIUM</v>
      </c>
      <c r="F1260" s="533" t="s">
        <v>1835</v>
      </c>
      <c r="G1260" s="533" t="s">
        <v>2725</v>
      </c>
      <c r="H1260" s="533">
        <v>1259</v>
      </c>
      <c r="I1260" s="533" t="str">
        <f>L1260</f>
        <v>Sound Re-inforcement Equipment:</v>
      </c>
      <c r="J1260" s="533" t="str">
        <f>L1260</f>
        <v>Sound Re-inforcement Equipment:</v>
      </c>
      <c r="K1260" s="242"/>
      <c r="L1260" s="242" t="s">
        <v>1167</v>
      </c>
      <c r="M1260" s="672"/>
      <c r="N1260" s="506"/>
      <c r="O1260" s="858"/>
      <c r="P1260" s="858"/>
      <c r="Q1260" s="184"/>
      <c r="S1260" s="242"/>
      <c r="T1260" s="242"/>
      <c r="U1260" s="672"/>
      <c r="V1260" s="506"/>
      <c r="W1260" s="858"/>
      <c r="X1260" s="858"/>
    </row>
    <row r="1261" spans="1:24" ht="15.75">
      <c r="A1261" s="533" t="s">
        <v>2727</v>
      </c>
      <c r="B1261" s="533">
        <v>27</v>
      </c>
      <c r="C1261" s="533" t="s">
        <v>998</v>
      </c>
      <c r="D1261" s="572" t="s">
        <v>2749</v>
      </c>
      <c r="E1261" s="571" t="str">
        <f t="shared" si="795"/>
        <v>INTEGRATED AUDIOVISUAL SYSTEMS AND EQUIPMENT - FOR AUDITORIUM</v>
      </c>
      <c r="F1261" s="533" t="s">
        <v>1835</v>
      </c>
      <c r="G1261" s="533" t="s">
        <v>2722</v>
      </c>
      <c r="H1261" s="533">
        <v>1260</v>
      </c>
      <c r="I1261" s="533" t="str">
        <f t="shared" ref="I1261:J1263" si="800">I1259</f>
        <v>Signal Processing and Central Equipment:</v>
      </c>
      <c r="J1261" s="533" t="str">
        <f t="shared" si="800"/>
        <v>Signal Processing and Central Equipment:</v>
      </c>
      <c r="K1261" s="242" t="s">
        <v>20</v>
      </c>
      <c r="L1261" s="242" t="s">
        <v>1010</v>
      </c>
      <c r="M1261" s="256">
        <v>10</v>
      </c>
      <c r="N1261" s="506" t="s">
        <v>39</v>
      </c>
      <c r="O1261" s="182"/>
      <c r="P1261" s="858"/>
      <c r="Q1261" s="25">
        <f t="shared" ref="Q1261:Q1263" si="801">O1261</f>
        <v>0</v>
      </c>
      <c r="R1261" s="729">
        <f t="shared" ref="R1261:R1263" si="802">P1261</f>
        <v>0</v>
      </c>
      <c r="S1261" s="242"/>
      <c r="T1261" s="242"/>
      <c r="U1261" s="242"/>
      <c r="V1261" s="506"/>
      <c r="W1261" s="182"/>
      <c r="X1261" s="858"/>
    </row>
    <row r="1262" spans="1:24" ht="15.75">
      <c r="A1262" s="533" t="s">
        <v>2727</v>
      </c>
      <c r="B1262" s="533">
        <v>27</v>
      </c>
      <c r="C1262" s="533" t="s">
        <v>998</v>
      </c>
      <c r="D1262" s="572" t="s">
        <v>2749</v>
      </c>
      <c r="E1262" s="571" t="str">
        <f t="shared" si="795"/>
        <v>INTEGRATED AUDIOVISUAL SYSTEMS AND EQUIPMENT - FOR AUDITORIUM</v>
      </c>
      <c r="F1262" s="533" t="s">
        <v>1835</v>
      </c>
      <c r="G1262" s="533" t="s">
        <v>2722</v>
      </c>
      <c r="H1262" s="533">
        <v>1261</v>
      </c>
      <c r="I1262" s="533" t="str">
        <f t="shared" si="800"/>
        <v>Sound Re-inforcement Equipment:</v>
      </c>
      <c r="J1262" s="533" t="str">
        <f t="shared" si="800"/>
        <v>Sound Re-inforcement Equipment:</v>
      </c>
      <c r="K1262" s="242" t="s">
        <v>21</v>
      </c>
      <c r="L1262" s="242" t="s">
        <v>1008</v>
      </c>
      <c r="M1262" s="256">
        <v>3</v>
      </c>
      <c r="N1262" s="506" t="s">
        <v>39</v>
      </c>
      <c r="O1262" s="182"/>
      <c r="P1262" s="858"/>
      <c r="Q1262" s="25">
        <f t="shared" si="801"/>
        <v>0</v>
      </c>
      <c r="R1262" s="729">
        <f t="shared" si="802"/>
        <v>0</v>
      </c>
      <c r="S1262" s="242"/>
      <c r="T1262" s="242"/>
      <c r="U1262" s="242"/>
      <c r="V1262" s="506"/>
      <c r="W1262" s="182"/>
      <c r="X1262" s="858"/>
    </row>
    <row r="1263" spans="1:24" ht="15.75">
      <c r="A1263" s="533" t="s">
        <v>2727</v>
      </c>
      <c r="B1263" s="533">
        <v>27</v>
      </c>
      <c r="C1263" s="533" t="s">
        <v>998</v>
      </c>
      <c r="D1263" s="572" t="s">
        <v>2749</v>
      </c>
      <c r="E1263" s="571" t="str">
        <f t="shared" si="795"/>
        <v>INTEGRATED AUDIOVISUAL SYSTEMS AND EQUIPMENT - FOR AUDITORIUM</v>
      </c>
      <c r="F1263" s="533" t="s">
        <v>1835</v>
      </c>
      <c r="G1263" s="533" t="s">
        <v>2722</v>
      </c>
      <c r="H1263" s="533">
        <v>1262</v>
      </c>
      <c r="I1263" s="533" t="str">
        <f t="shared" si="800"/>
        <v>Signal Processing and Central Equipment:</v>
      </c>
      <c r="J1263" s="533" t="str">
        <f t="shared" si="800"/>
        <v>Signal Processing and Central Equipment:</v>
      </c>
      <c r="K1263" s="242" t="s">
        <v>45</v>
      </c>
      <c r="L1263" s="242" t="s">
        <v>1009</v>
      </c>
      <c r="M1263" s="256">
        <v>2</v>
      </c>
      <c r="N1263" s="506" t="s">
        <v>39</v>
      </c>
      <c r="O1263" s="182"/>
      <c r="P1263" s="858"/>
      <c r="Q1263" s="25">
        <f t="shared" si="801"/>
        <v>0</v>
      </c>
      <c r="R1263" s="729">
        <f t="shared" si="802"/>
        <v>0</v>
      </c>
      <c r="S1263" s="242"/>
      <c r="T1263" s="242"/>
      <c r="U1263" s="242"/>
      <c r="V1263" s="506"/>
      <c r="W1263" s="182"/>
      <c r="X1263" s="858"/>
    </row>
    <row r="1264" spans="1:24" ht="15.75">
      <c r="A1264" s="533" t="s">
        <v>2727</v>
      </c>
      <c r="B1264" s="533">
        <v>27</v>
      </c>
      <c r="C1264" s="533" t="s">
        <v>998</v>
      </c>
      <c r="D1264" s="572" t="s">
        <v>2749</v>
      </c>
      <c r="E1264" s="571" t="str">
        <f t="shared" si="795"/>
        <v>INTEGRATED AUDIOVISUAL SYSTEMS AND EQUIPMENT - FOR AUDITORIUM</v>
      </c>
      <c r="F1264" s="533" t="s">
        <v>1835</v>
      </c>
      <c r="G1264" s="533" t="s">
        <v>2725</v>
      </c>
      <c r="H1264" s="533">
        <v>1263</v>
      </c>
      <c r="I1264" s="533" t="str">
        <f>L1264</f>
        <v>Miscellaneous Components:</v>
      </c>
      <c r="J1264" s="533" t="str">
        <f>L1264</f>
        <v>Miscellaneous Components:</v>
      </c>
      <c r="K1264" s="242"/>
      <c r="L1264" s="242" t="s">
        <v>1168</v>
      </c>
      <c r="M1264" s="672"/>
      <c r="N1264" s="506"/>
      <c r="O1264" s="858"/>
      <c r="P1264" s="858"/>
      <c r="Q1264" s="184"/>
      <c r="S1264" s="242"/>
      <c r="T1264" s="242"/>
      <c r="U1264" s="672"/>
      <c r="V1264" s="506"/>
      <c r="W1264" s="858"/>
      <c r="X1264" s="858"/>
    </row>
    <row r="1265" spans="1:24" ht="15.75">
      <c r="A1265" s="533" t="s">
        <v>2727</v>
      </c>
      <c r="B1265" s="533">
        <v>27</v>
      </c>
      <c r="C1265" s="533" t="s">
        <v>998</v>
      </c>
      <c r="D1265" s="572" t="s">
        <v>2749</v>
      </c>
      <c r="E1265" s="571" t="str">
        <f t="shared" si="795"/>
        <v>INTEGRATED AUDIOVISUAL SYSTEMS AND EQUIPMENT - FOR AUDITORIUM</v>
      </c>
      <c r="F1265" s="533" t="s">
        <v>1835</v>
      </c>
      <c r="G1265" s="533" t="s">
        <v>2722</v>
      </c>
      <c r="H1265" s="533">
        <v>1264</v>
      </c>
      <c r="I1265" s="533" t="str">
        <f t="shared" ref="I1265:J1267" si="803">I1263</f>
        <v>Signal Processing and Central Equipment:</v>
      </c>
      <c r="J1265" s="533" t="str">
        <f t="shared" si="803"/>
        <v>Signal Processing and Central Equipment:</v>
      </c>
      <c r="K1265" s="242" t="s">
        <v>48</v>
      </c>
      <c r="L1265" s="242" t="s">
        <v>1012</v>
      </c>
      <c r="M1265" s="256">
        <v>1</v>
      </c>
      <c r="N1265" s="506" t="s">
        <v>39</v>
      </c>
      <c r="O1265" s="858"/>
      <c r="P1265" s="858"/>
      <c r="Q1265" s="25">
        <f t="shared" ref="Q1265:Q1267" si="804">O1265</f>
        <v>0</v>
      </c>
      <c r="R1265" s="729">
        <f t="shared" ref="R1265:R1267" si="805">P1265</f>
        <v>0</v>
      </c>
      <c r="S1265" s="242"/>
      <c r="T1265" s="242"/>
      <c r="U1265" s="242"/>
      <c r="V1265" s="506"/>
      <c r="W1265" s="858"/>
      <c r="X1265" s="858"/>
    </row>
    <row r="1266" spans="1:24" ht="15.75">
      <c r="A1266" s="533" t="s">
        <v>2727</v>
      </c>
      <c r="B1266" s="533">
        <v>27</v>
      </c>
      <c r="C1266" s="533" t="s">
        <v>998</v>
      </c>
      <c r="D1266" s="572" t="s">
        <v>2749</v>
      </c>
      <c r="E1266" s="571" t="str">
        <f t="shared" si="795"/>
        <v>INTEGRATED AUDIOVISUAL SYSTEMS AND EQUIPMENT - FOR AUDITORIUM</v>
      </c>
      <c r="F1266" s="533" t="s">
        <v>1835</v>
      </c>
      <c r="G1266" s="533" t="s">
        <v>2722</v>
      </c>
      <c r="H1266" s="533">
        <v>1265</v>
      </c>
      <c r="I1266" s="533" t="str">
        <f t="shared" si="803"/>
        <v>Miscellaneous Components:</v>
      </c>
      <c r="J1266" s="533" t="str">
        <f t="shared" si="803"/>
        <v>Miscellaneous Components:</v>
      </c>
      <c r="K1266" s="242" t="s">
        <v>50</v>
      </c>
      <c r="L1266" s="242" t="s">
        <v>1013</v>
      </c>
      <c r="M1266" s="256">
        <v>1</v>
      </c>
      <c r="N1266" s="506" t="s">
        <v>39</v>
      </c>
      <c r="O1266" s="858"/>
      <c r="P1266" s="858"/>
      <c r="Q1266" s="25">
        <f t="shared" si="804"/>
        <v>0</v>
      </c>
      <c r="R1266" s="729">
        <f t="shared" si="805"/>
        <v>0</v>
      </c>
      <c r="S1266" s="242"/>
      <c r="T1266" s="242"/>
      <c r="U1266" s="242"/>
      <c r="V1266" s="506"/>
      <c r="W1266" s="858"/>
      <c r="X1266" s="858"/>
    </row>
    <row r="1267" spans="1:24" ht="15.75">
      <c r="A1267" s="533" t="s">
        <v>2727</v>
      </c>
      <c r="B1267" s="533">
        <v>27</v>
      </c>
      <c r="C1267" s="533" t="s">
        <v>998</v>
      </c>
      <c r="D1267" s="572" t="s">
        <v>2749</v>
      </c>
      <c r="E1267" s="571" t="str">
        <f t="shared" si="795"/>
        <v>INTEGRATED AUDIOVISUAL SYSTEMS AND EQUIPMENT - FOR AUDITORIUM</v>
      </c>
      <c r="F1267" s="533" t="s">
        <v>1835</v>
      </c>
      <c r="G1267" s="533" t="s">
        <v>2722</v>
      </c>
      <c r="H1267" s="533">
        <v>1266</v>
      </c>
      <c r="I1267" s="533" t="str">
        <f t="shared" si="803"/>
        <v>Signal Processing and Central Equipment:</v>
      </c>
      <c r="J1267" s="533" t="str">
        <f t="shared" si="803"/>
        <v>Signal Processing and Central Equipment:</v>
      </c>
      <c r="K1267" s="242" t="s">
        <v>76</v>
      </c>
      <c r="L1267" s="242" t="s">
        <v>1169</v>
      </c>
      <c r="M1267" s="256">
        <v>1</v>
      </c>
      <c r="N1267" s="506" t="s">
        <v>39</v>
      </c>
      <c r="O1267" s="858"/>
      <c r="P1267" s="858"/>
      <c r="Q1267" s="25">
        <f t="shared" si="804"/>
        <v>0</v>
      </c>
      <c r="R1267" s="729">
        <f t="shared" si="805"/>
        <v>0</v>
      </c>
      <c r="S1267" s="242"/>
      <c r="T1267" s="242"/>
      <c r="U1267" s="242"/>
      <c r="V1267" s="506"/>
      <c r="W1267" s="858"/>
      <c r="X1267" s="858"/>
    </row>
    <row r="1268" spans="1:24" ht="15.75">
      <c r="A1268" s="533" t="s">
        <v>2727</v>
      </c>
      <c r="B1268" s="533">
        <v>27</v>
      </c>
      <c r="C1268" s="533" t="s">
        <v>998</v>
      </c>
      <c r="D1268" s="572" t="s">
        <v>2749</v>
      </c>
      <c r="E1268" s="571" t="str">
        <f t="shared" si="795"/>
        <v>INTEGRATED AUDIOVISUAL SYSTEMS AND EQUIPMENT - FOR AUDITORIUM</v>
      </c>
      <c r="F1268" s="533" t="s">
        <v>1835</v>
      </c>
      <c r="G1268" s="533" t="s">
        <v>2725</v>
      </c>
      <c r="H1268" s="533">
        <v>1267</v>
      </c>
      <c r="I1268" s="533" t="str">
        <f>L1268</f>
        <v>A/V Equipment Racks/ Cabinets</v>
      </c>
      <c r="J1268" s="533" t="str">
        <f>L1268</f>
        <v>A/V Equipment Racks/ Cabinets</v>
      </c>
      <c r="K1268" s="242"/>
      <c r="L1268" s="242" t="s">
        <v>1170</v>
      </c>
      <c r="M1268" s="672"/>
      <c r="N1268" s="863"/>
      <c r="O1268" s="861"/>
      <c r="P1268" s="861"/>
      <c r="Q1268" s="392"/>
      <c r="S1268" s="242"/>
      <c r="T1268" s="242"/>
      <c r="U1268" s="672"/>
      <c r="V1268" s="863"/>
      <c r="W1268" s="861"/>
      <c r="X1268" s="861"/>
    </row>
    <row r="1269" spans="1:24" ht="15.75">
      <c r="A1269" s="533" t="s">
        <v>2727</v>
      </c>
      <c r="B1269" s="533">
        <v>27</v>
      </c>
      <c r="C1269" s="533" t="s">
        <v>998</v>
      </c>
      <c r="D1269" s="572" t="s">
        <v>2749</v>
      </c>
      <c r="E1269" s="571" t="str">
        <f t="shared" si="795"/>
        <v>INTEGRATED AUDIOVISUAL SYSTEMS AND EQUIPMENT - FOR AUDITORIUM</v>
      </c>
      <c r="F1269" s="533" t="s">
        <v>1835</v>
      </c>
      <c r="G1269" s="533" t="s">
        <v>2722</v>
      </c>
      <c r="H1269" s="533">
        <v>1268</v>
      </c>
      <c r="I1269" s="533" t="str">
        <f>I1267</f>
        <v>Signal Processing and Central Equipment:</v>
      </c>
      <c r="J1269" s="533" t="str">
        <f>J1267</f>
        <v>Signal Processing and Central Equipment:</v>
      </c>
      <c r="K1269" s="242" t="s">
        <v>77</v>
      </c>
      <c r="L1269" s="242" t="s">
        <v>1171</v>
      </c>
      <c r="M1269" s="256">
        <v>1</v>
      </c>
      <c r="N1269" s="506" t="s">
        <v>39</v>
      </c>
      <c r="O1269" s="858"/>
      <c r="P1269" s="858"/>
      <c r="Q1269" s="25">
        <f>O1269</f>
        <v>0</v>
      </c>
      <c r="R1269" s="729">
        <f>P1269</f>
        <v>0</v>
      </c>
      <c r="S1269" s="242"/>
      <c r="T1269" s="242"/>
      <c r="U1269" s="242"/>
      <c r="V1269" s="506"/>
      <c r="W1269" s="858"/>
      <c r="X1269" s="858"/>
    </row>
    <row r="1270" spans="1:24" ht="15.75">
      <c r="A1270" s="533" t="s">
        <v>2727</v>
      </c>
      <c r="B1270" s="533">
        <v>27</v>
      </c>
      <c r="C1270" s="533" t="s">
        <v>998</v>
      </c>
      <c r="D1270" s="572" t="s">
        <v>2750</v>
      </c>
      <c r="E1270" s="571" t="s">
        <v>1298</v>
      </c>
      <c r="F1270" s="533" t="s">
        <v>1835</v>
      </c>
      <c r="G1270" s="533" t="s">
        <v>2725</v>
      </c>
      <c r="H1270" s="533">
        <v>1269</v>
      </c>
      <c r="I1270" s="533" t="str">
        <f t="shared" ref="I1270:I1272" si="806">L1270</f>
        <v>275118 - PUBLIC ADDRESS / VOICE ALARM (PA/VA) SYSTEM</v>
      </c>
      <c r="J1270" s="533" t="str">
        <f t="shared" ref="J1270:J1272" si="807">L1270</f>
        <v>275118 - PUBLIC ADDRESS / VOICE ALARM (PA/VA) SYSTEM</v>
      </c>
      <c r="K1270" s="190"/>
      <c r="L1270" s="190" t="s">
        <v>1172</v>
      </c>
      <c r="M1270" s="664"/>
      <c r="N1270" s="182"/>
      <c r="O1270" s="858"/>
      <c r="P1270" s="858"/>
      <c r="Q1270" s="184"/>
      <c r="S1270" s="190"/>
      <c r="T1270" s="190"/>
      <c r="U1270" s="664"/>
      <c r="V1270" s="182"/>
      <c r="W1270" s="858"/>
      <c r="X1270" s="858"/>
    </row>
    <row r="1271" spans="1:24" ht="15.75">
      <c r="A1271" s="533" t="s">
        <v>2727</v>
      </c>
      <c r="B1271" s="533">
        <v>27</v>
      </c>
      <c r="C1271" s="533" t="s">
        <v>998</v>
      </c>
      <c r="D1271" s="572" t="s">
        <v>2750</v>
      </c>
      <c r="E1271" s="571" t="str">
        <f t="shared" ref="E1271:E1279" si="808">E1270</f>
        <v xml:space="preserve"> PUBLIC ADDRESS / VOICE ALARM (PA/VA) SYSTEM</v>
      </c>
      <c r="F1271" s="533" t="s">
        <v>1835</v>
      </c>
      <c r="G1271" s="533" t="s">
        <v>2725</v>
      </c>
      <c r="H1271" s="533">
        <v>1270</v>
      </c>
      <c r="I1271" s="533" t="str">
        <f t="shared" si="806"/>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J1271" s="533" t="str">
        <f t="shared" si="807"/>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K1271" s="190"/>
      <c r="L1271" s="190" t="s">
        <v>1173</v>
      </c>
      <c r="M1271" s="670"/>
      <c r="N1271" s="182"/>
      <c r="O1271" s="858"/>
      <c r="P1271" s="858"/>
      <c r="Q1271" s="184"/>
      <c r="S1271" s="190"/>
      <c r="T1271" s="190"/>
      <c r="U1271" s="670"/>
      <c r="V1271" s="182"/>
      <c r="W1271" s="858"/>
      <c r="X1271" s="858"/>
    </row>
    <row r="1272" spans="1:24" ht="15.75">
      <c r="A1272" s="533" t="s">
        <v>2727</v>
      </c>
      <c r="B1272" s="533">
        <v>27</v>
      </c>
      <c r="C1272" s="533" t="s">
        <v>998</v>
      </c>
      <c r="D1272" s="572" t="s">
        <v>2750</v>
      </c>
      <c r="E1272" s="571" t="str">
        <f t="shared" si="808"/>
        <v xml:space="preserve"> PUBLIC ADDRESS / VOICE ALARM (PA/VA) SYSTEM</v>
      </c>
      <c r="F1272" s="533" t="s">
        <v>1835</v>
      </c>
      <c r="G1272" s="533" t="s">
        <v>2725</v>
      </c>
      <c r="H1272" s="533">
        <v>1271</v>
      </c>
      <c r="I1272" s="533" t="str">
        <f t="shared" si="806"/>
        <v>Central (Headend) System Components;</v>
      </c>
      <c r="J1272" s="533" t="str">
        <f t="shared" si="807"/>
        <v>Central (Headend) System Components;</v>
      </c>
      <c r="K1272" s="190"/>
      <c r="L1272" s="190" t="s">
        <v>1174</v>
      </c>
      <c r="M1272" s="675"/>
      <c r="N1272" s="182"/>
      <c r="O1272" s="858"/>
      <c r="P1272" s="858"/>
      <c r="Q1272" s="184"/>
      <c r="S1272" s="190"/>
      <c r="T1272" s="190"/>
      <c r="U1272" s="675"/>
      <c r="V1272" s="182"/>
      <c r="W1272" s="858"/>
      <c r="X1272" s="858"/>
    </row>
    <row r="1273" spans="1:24" ht="15.75">
      <c r="A1273" s="533" t="s">
        <v>2727</v>
      </c>
      <c r="B1273" s="533">
        <v>27</v>
      </c>
      <c r="C1273" s="533" t="s">
        <v>998</v>
      </c>
      <c r="D1273" s="572" t="s">
        <v>2750</v>
      </c>
      <c r="E1273" s="571" t="str">
        <f t="shared" si="808"/>
        <v xml:space="preserve"> PUBLIC ADDRESS / VOICE ALARM (PA/VA) SYSTEM</v>
      </c>
      <c r="F1273" s="533" t="s">
        <v>1835</v>
      </c>
      <c r="G1273" s="533" t="s">
        <v>2722</v>
      </c>
      <c r="H1273" s="533">
        <v>1272</v>
      </c>
      <c r="I1273" s="533" t="str">
        <f>I1271</f>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J1273" s="533" t="str">
        <f>J1271</f>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K1273" s="676" t="s">
        <v>13</v>
      </c>
      <c r="L1273" s="676" t="s">
        <v>1175</v>
      </c>
      <c r="M1273" s="180">
        <v>1</v>
      </c>
      <c r="N1273" s="182" t="s">
        <v>2</v>
      </c>
      <c r="O1273" s="858">
        <v>2500</v>
      </c>
      <c r="P1273" s="748">
        <f>O1273*M1273</f>
        <v>2500</v>
      </c>
      <c r="Q1273" s="25">
        <f>O1273</f>
        <v>2500</v>
      </c>
      <c r="R1273" s="729">
        <f>P1273</f>
        <v>2500</v>
      </c>
      <c r="S1273" s="676"/>
      <c r="T1273" s="676"/>
      <c r="U1273" s="180"/>
      <c r="V1273" s="182"/>
      <c r="W1273" s="858"/>
      <c r="X1273" s="748"/>
    </row>
    <row r="1274" spans="1:24" ht="16.5" thickBot="1">
      <c r="A1274" s="533" t="s">
        <v>2727</v>
      </c>
      <c r="B1274" s="533">
        <v>27</v>
      </c>
      <c r="C1274" s="533" t="s">
        <v>998</v>
      </c>
      <c r="D1274" s="572" t="s">
        <v>2750</v>
      </c>
      <c r="E1274" s="571" t="str">
        <f t="shared" si="808"/>
        <v xml:space="preserve"> PUBLIC ADDRESS / VOICE ALARM (PA/VA) SYSTEM</v>
      </c>
      <c r="F1274" s="533" t="s">
        <v>1835</v>
      </c>
      <c r="G1274" s="533" t="s">
        <v>2725</v>
      </c>
      <c r="H1274" s="533">
        <v>1273</v>
      </c>
      <c r="I1274" s="533" t="str">
        <f>L1274</f>
        <v>System Peripheral Devices;</v>
      </c>
      <c r="J1274" s="533" t="str">
        <f>L1274</f>
        <v>System Peripheral Devices;</v>
      </c>
      <c r="K1274" s="676"/>
      <c r="L1274" s="676" t="s">
        <v>1176</v>
      </c>
      <c r="M1274" s="646"/>
      <c r="N1274" s="182"/>
      <c r="O1274" s="858"/>
      <c r="P1274" s="858"/>
      <c r="Q1274" s="184"/>
      <c r="S1274" s="676"/>
      <c r="T1274" s="676"/>
      <c r="U1274" s="646"/>
      <c r="V1274" s="182"/>
      <c r="W1274" s="858"/>
      <c r="X1274" s="858"/>
    </row>
    <row r="1275" spans="1:24" ht="15.75">
      <c r="A1275" s="533" t="s">
        <v>2727</v>
      </c>
      <c r="B1275" s="533">
        <v>27</v>
      </c>
      <c r="C1275" s="533" t="s">
        <v>998</v>
      </c>
      <c r="D1275" s="572" t="s">
        <v>2750</v>
      </c>
      <c r="E1275" s="571" t="str">
        <f t="shared" si="808"/>
        <v xml:space="preserve"> PUBLIC ADDRESS / VOICE ALARM (PA/VA) SYSTEM</v>
      </c>
      <c r="F1275" s="533" t="s">
        <v>1835</v>
      </c>
      <c r="G1275" s="533" t="s">
        <v>2722</v>
      </c>
      <c r="H1275" s="533">
        <v>1274</v>
      </c>
      <c r="I1275" s="533" t="str">
        <f t="shared" ref="I1275:J1277" si="809">I1273</f>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J1275" s="533" t="str">
        <f t="shared" si="809"/>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K1275" s="676" t="s">
        <v>15</v>
      </c>
      <c r="L1275" s="676" t="s">
        <v>1177</v>
      </c>
      <c r="M1275" s="188">
        <v>1</v>
      </c>
      <c r="N1275" s="502" t="s">
        <v>39</v>
      </c>
      <c r="O1275" s="182">
        <v>250</v>
      </c>
      <c r="P1275" s="748">
        <f t="shared" ref="P1275:P1277" si="810">O1275*M1275</f>
        <v>250</v>
      </c>
      <c r="Q1275" s="25">
        <f t="shared" ref="Q1275:Q1277" si="811">O1275</f>
        <v>250</v>
      </c>
      <c r="R1275" s="729">
        <f t="shared" ref="R1275:R1277" si="812">P1275</f>
        <v>250</v>
      </c>
      <c r="S1275" s="676"/>
      <c r="T1275" s="676"/>
      <c r="U1275" s="188"/>
      <c r="V1275" s="502"/>
      <c r="W1275" s="182"/>
      <c r="X1275" s="748"/>
    </row>
    <row r="1276" spans="1:24" ht="16.5" thickBot="1">
      <c r="A1276" s="533" t="s">
        <v>2727</v>
      </c>
      <c r="B1276" s="533">
        <v>27</v>
      </c>
      <c r="C1276" s="533" t="s">
        <v>998</v>
      </c>
      <c r="D1276" s="572" t="s">
        <v>2750</v>
      </c>
      <c r="E1276" s="571" t="str">
        <f t="shared" si="808"/>
        <v xml:space="preserve"> PUBLIC ADDRESS / VOICE ALARM (PA/VA) SYSTEM</v>
      </c>
      <c r="F1276" s="533" t="s">
        <v>1835</v>
      </c>
      <c r="G1276" s="533" t="s">
        <v>2722</v>
      </c>
      <c r="H1276" s="533">
        <v>1275</v>
      </c>
      <c r="I1276" s="533" t="str">
        <f t="shared" si="809"/>
        <v>System Peripheral Devices;</v>
      </c>
      <c r="J1276" s="533" t="str">
        <f t="shared" si="809"/>
        <v>System Peripheral Devices;</v>
      </c>
      <c r="K1276" s="676" t="s">
        <v>17</v>
      </c>
      <c r="L1276" s="676" t="s">
        <v>1014</v>
      </c>
      <c r="M1276" s="188">
        <v>90</v>
      </c>
      <c r="N1276" s="503" t="s">
        <v>39</v>
      </c>
      <c r="O1276" s="182">
        <v>60</v>
      </c>
      <c r="P1276" s="748">
        <f t="shared" si="810"/>
        <v>5400</v>
      </c>
      <c r="Q1276" s="25">
        <f t="shared" si="811"/>
        <v>60</v>
      </c>
      <c r="R1276" s="729">
        <f t="shared" si="812"/>
        <v>5400</v>
      </c>
      <c r="S1276" s="676"/>
      <c r="T1276" s="676"/>
      <c r="U1276" s="188"/>
      <c r="V1276" s="503"/>
      <c r="W1276" s="182"/>
      <c r="X1276" s="748"/>
    </row>
    <row r="1277" spans="1:24" ht="15.75">
      <c r="A1277" s="533" t="s">
        <v>2727</v>
      </c>
      <c r="B1277" s="533">
        <v>27</v>
      </c>
      <c r="C1277" s="533" t="s">
        <v>998</v>
      </c>
      <c r="D1277" s="572" t="s">
        <v>2750</v>
      </c>
      <c r="E1277" s="571" t="str">
        <f t="shared" si="808"/>
        <v xml:space="preserve"> PUBLIC ADDRESS / VOICE ALARM (PA/VA) SYSTEM</v>
      </c>
      <c r="F1277" s="533" t="s">
        <v>1835</v>
      </c>
      <c r="G1277" s="533" t="s">
        <v>2722</v>
      </c>
      <c r="H1277" s="533">
        <v>1276</v>
      </c>
      <c r="I1277" s="533" t="str">
        <f t="shared" si="809"/>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J1277" s="533" t="str">
        <f t="shared" si="809"/>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K1277" s="676" t="s">
        <v>19</v>
      </c>
      <c r="L1277" s="676" t="s">
        <v>1178</v>
      </c>
      <c r="M1277" s="665">
        <v>1</v>
      </c>
      <c r="N1277" s="182" t="s">
        <v>39</v>
      </c>
      <c r="O1277" s="182">
        <v>100</v>
      </c>
      <c r="P1277" s="748">
        <f t="shared" si="810"/>
        <v>100</v>
      </c>
      <c r="Q1277" s="25">
        <f t="shared" si="811"/>
        <v>100</v>
      </c>
      <c r="R1277" s="729">
        <f t="shared" si="812"/>
        <v>100</v>
      </c>
      <c r="S1277" s="676"/>
      <c r="T1277" s="676"/>
      <c r="U1277" s="665"/>
      <c r="V1277" s="182"/>
      <c r="W1277" s="182"/>
      <c r="X1277" s="748"/>
    </row>
    <row r="1278" spans="1:24" ht="15.75">
      <c r="A1278" s="533" t="s">
        <v>2727</v>
      </c>
      <c r="B1278" s="533">
        <v>27</v>
      </c>
      <c r="C1278" s="533" t="s">
        <v>998</v>
      </c>
      <c r="D1278" s="572" t="s">
        <v>2750</v>
      </c>
      <c r="E1278" s="571" t="str">
        <f t="shared" si="808"/>
        <v xml:space="preserve"> PUBLIC ADDRESS / VOICE ALARM (PA/VA) SYSTEM</v>
      </c>
      <c r="F1278" s="533" t="s">
        <v>1835</v>
      </c>
      <c r="G1278" s="533" t="s">
        <v>2725</v>
      </c>
      <c r="H1278" s="533">
        <v>1277</v>
      </c>
      <c r="I1278" s="533" t="str">
        <f>L1278</f>
        <v>A/V Equipment Racks/ Cabinets</v>
      </c>
      <c r="J1278" s="533" t="str">
        <f>L1278</f>
        <v>A/V Equipment Racks/ Cabinets</v>
      </c>
      <c r="K1278" s="189"/>
      <c r="L1278" s="189" t="s">
        <v>1170</v>
      </c>
      <c r="M1278" s="664"/>
      <c r="N1278" s="504"/>
      <c r="O1278" s="187"/>
      <c r="P1278" s="859"/>
      <c r="Q1278" s="392"/>
      <c r="S1278" s="189"/>
      <c r="T1278" s="189"/>
      <c r="U1278" s="664"/>
      <c r="V1278" s="504"/>
      <c r="W1278" s="187"/>
      <c r="X1278" s="859"/>
    </row>
    <row r="1279" spans="1:24" ht="15.75">
      <c r="A1279" s="533" t="s">
        <v>2727</v>
      </c>
      <c r="B1279" s="533">
        <v>27</v>
      </c>
      <c r="C1279" s="533" t="s">
        <v>998</v>
      </c>
      <c r="D1279" s="572" t="s">
        <v>2750</v>
      </c>
      <c r="E1279" s="571" t="str">
        <f t="shared" si="808"/>
        <v xml:space="preserve"> PUBLIC ADDRESS / VOICE ALARM (PA/VA) SYSTEM</v>
      </c>
      <c r="F1279" s="533" t="s">
        <v>1835</v>
      </c>
      <c r="G1279" s="533" t="s">
        <v>2722</v>
      </c>
      <c r="H1279" s="533">
        <v>1278</v>
      </c>
      <c r="I1279" s="533" t="str">
        <f>I1277</f>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J1279" s="533" t="str">
        <f>J1277</f>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K1279" s="189" t="s">
        <v>20</v>
      </c>
      <c r="L1279" s="189" t="s">
        <v>1179</v>
      </c>
      <c r="M1279" s="185">
        <v>1</v>
      </c>
      <c r="N1279" s="182" t="s">
        <v>39</v>
      </c>
      <c r="O1279" s="182">
        <v>1100</v>
      </c>
      <c r="P1279" s="748">
        <f>O1279*M1279</f>
        <v>1100</v>
      </c>
      <c r="Q1279" s="25">
        <f>O1279</f>
        <v>1100</v>
      </c>
      <c r="R1279" s="729">
        <f>P1279</f>
        <v>1100</v>
      </c>
      <c r="S1279" s="189"/>
      <c r="T1279" s="189"/>
      <c r="U1279" s="185"/>
      <c r="V1279" s="182"/>
      <c r="W1279" s="182"/>
      <c r="X1279" s="748"/>
    </row>
    <row r="1280" spans="1:24" ht="15.75">
      <c r="A1280" s="533" t="s">
        <v>2727</v>
      </c>
      <c r="B1280" s="533">
        <v>27</v>
      </c>
      <c r="C1280" s="533" t="s">
        <v>998</v>
      </c>
      <c r="D1280" s="572" t="s">
        <v>1309</v>
      </c>
      <c r="E1280" s="571" t="s">
        <v>1313</v>
      </c>
      <c r="F1280" s="533" t="str">
        <f t="shared" ref="F1280:F1343" si="813">VLOOKUP(D:D,trade,3,FALSE)</f>
        <v>EL</v>
      </c>
      <c r="G1280" s="533" t="s">
        <v>2725</v>
      </c>
      <c r="H1280" s="533">
        <v>1279</v>
      </c>
      <c r="I1280" s="533" t="str">
        <f t="shared" ref="I1280:I1281" si="814">L1280</f>
        <v>275223- NURSE CALL-CODE BLUE SYSTEMS</v>
      </c>
      <c r="J1280" s="533" t="str">
        <f t="shared" ref="J1280:J1281" si="815">L1280</f>
        <v>275223- NURSE CALL-CODE BLUE SYSTEMS</v>
      </c>
      <c r="K1280" s="189"/>
      <c r="L1280" s="189" t="s">
        <v>1015</v>
      </c>
      <c r="M1280" s="664"/>
      <c r="N1280" s="393"/>
      <c r="O1280" s="864"/>
      <c r="P1280" s="858"/>
      <c r="Q1280" s="184"/>
      <c r="S1280" s="189"/>
      <c r="T1280" s="189"/>
      <c r="U1280" s="664"/>
      <c r="V1280" s="393"/>
      <c r="W1280" s="864"/>
      <c r="X1280" s="858"/>
    </row>
    <row r="1281" spans="1:24" ht="15.75">
      <c r="A1281" s="533" t="s">
        <v>2727</v>
      </c>
      <c r="B1281" s="533">
        <v>27</v>
      </c>
      <c r="C1281" s="533" t="s">
        <v>998</v>
      </c>
      <c r="D1281" s="572" t="s">
        <v>1309</v>
      </c>
      <c r="E1281" s="571" t="str">
        <f t="shared" ref="E1281:E1286" si="816">E1280</f>
        <v>NURSE CALL-CODE BLUE SYSTEMS</v>
      </c>
      <c r="F1281" s="533" t="str">
        <f t="shared" si="813"/>
        <v>EL</v>
      </c>
      <c r="G1281" s="533" t="s">
        <v>2725</v>
      </c>
      <c r="H1281" s="533">
        <v>1280</v>
      </c>
      <c r="I1281" s="533" t="str">
        <f t="shared" si="814"/>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J1281" s="533" t="str">
        <f t="shared" si="815"/>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K1281" s="189"/>
      <c r="L1281" s="189" t="s">
        <v>1180</v>
      </c>
      <c r="M1281" s="670"/>
      <c r="N1281" s="393"/>
      <c r="O1281" s="858"/>
      <c r="P1281" s="858"/>
      <c r="Q1281" s="184"/>
      <c r="S1281" s="189"/>
      <c r="T1281" s="189"/>
      <c r="U1281" s="670"/>
      <c r="V1281" s="393"/>
      <c r="W1281" s="858"/>
      <c r="X1281" s="858"/>
    </row>
    <row r="1282" spans="1:24" ht="15.75">
      <c r="A1282" s="533" t="s">
        <v>2727</v>
      </c>
      <c r="B1282" s="533">
        <v>27</v>
      </c>
      <c r="C1282" s="533" t="s">
        <v>998</v>
      </c>
      <c r="D1282" s="572" t="s">
        <v>1309</v>
      </c>
      <c r="E1282" s="571" t="str">
        <f t="shared" si="816"/>
        <v>NURSE CALL-CODE BLUE SYSTEMS</v>
      </c>
      <c r="F1282" s="533" t="str">
        <f t="shared" si="813"/>
        <v>EL</v>
      </c>
      <c r="G1282" s="533" t="s">
        <v>2722</v>
      </c>
      <c r="H1282" s="533">
        <v>1281</v>
      </c>
      <c r="I1282" s="533" t="str">
        <f t="shared" ref="I1282:J1291" si="817">I1280</f>
        <v>275223- NURSE CALL-CODE BLUE SYSTEMS</v>
      </c>
      <c r="J1282" s="533" t="str">
        <f t="shared" si="817"/>
        <v>275223- NURSE CALL-CODE BLUE SYSTEMS</v>
      </c>
      <c r="K1282" s="189" t="s">
        <v>13</v>
      </c>
      <c r="L1282" s="189" t="s">
        <v>1114</v>
      </c>
      <c r="M1282" s="665">
        <v>1</v>
      </c>
      <c r="N1282" s="393" t="s">
        <v>39</v>
      </c>
      <c r="O1282" s="184">
        <v>1500</v>
      </c>
      <c r="P1282" s="748">
        <f t="shared" ref="P1282:P1285" si="818">O1282*M1282</f>
        <v>1500</v>
      </c>
      <c r="Q1282" s="25">
        <f t="shared" ref="Q1282:Q1285" si="819">O1282</f>
        <v>1500</v>
      </c>
      <c r="R1282" s="729">
        <f t="shared" ref="R1282:R1284" si="820">P1282</f>
        <v>1500</v>
      </c>
      <c r="S1282" s="189"/>
      <c r="T1282" s="189"/>
      <c r="U1282" s="665"/>
      <c r="V1282" s="393"/>
      <c r="W1282" s="184"/>
      <c r="X1282" s="748"/>
    </row>
    <row r="1283" spans="1:24" ht="15.75">
      <c r="A1283" s="533" t="s">
        <v>2727</v>
      </c>
      <c r="B1283" s="533">
        <v>27</v>
      </c>
      <c r="C1283" s="533" t="s">
        <v>998</v>
      </c>
      <c r="D1283" s="572" t="s">
        <v>1309</v>
      </c>
      <c r="E1283" s="571" t="str">
        <f t="shared" si="816"/>
        <v>NURSE CALL-CODE BLUE SYSTEMS</v>
      </c>
      <c r="F1283" s="533" t="str">
        <f t="shared" si="813"/>
        <v>EL</v>
      </c>
      <c r="G1283" s="533" t="s">
        <v>2722</v>
      </c>
      <c r="H1283" s="533">
        <v>1282</v>
      </c>
      <c r="I1283" s="533" t="str">
        <f t="shared" si="817"/>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J1283" s="533" t="str">
        <f t="shared" si="817"/>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K1283" s="189" t="s">
        <v>15</v>
      </c>
      <c r="L1283" s="189" t="s">
        <v>1115</v>
      </c>
      <c r="M1283" s="678">
        <v>6</v>
      </c>
      <c r="N1283" s="680" t="s">
        <v>39</v>
      </c>
      <c r="O1283" s="182">
        <v>800</v>
      </c>
      <c r="P1283" s="748">
        <f t="shared" si="818"/>
        <v>4800</v>
      </c>
      <c r="Q1283" s="25">
        <f t="shared" si="819"/>
        <v>800</v>
      </c>
      <c r="R1283" s="729">
        <f t="shared" si="820"/>
        <v>4800</v>
      </c>
      <c r="S1283" s="189"/>
      <c r="T1283" s="189"/>
      <c r="U1283" s="678"/>
      <c r="V1283" s="680"/>
      <c r="W1283" s="182"/>
      <c r="X1283" s="748"/>
    </row>
    <row r="1284" spans="1:24" ht="15.75">
      <c r="A1284" s="533" t="s">
        <v>2727</v>
      </c>
      <c r="B1284" s="533">
        <v>27</v>
      </c>
      <c r="C1284" s="533" t="s">
        <v>998</v>
      </c>
      <c r="D1284" s="572" t="s">
        <v>1309</v>
      </c>
      <c r="E1284" s="571" t="str">
        <f t="shared" si="816"/>
        <v>NURSE CALL-CODE BLUE SYSTEMS</v>
      </c>
      <c r="F1284" s="533" t="str">
        <f t="shared" si="813"/>
        <v>EL</v>
      </c>
      <c r="G1284" s="533" t="s">
        <v>2722</v>
      </c>
      <c r="H1284" s="533">
        <v>1283</v>
      </c>
      <c r="I1284" s="533" t="str">
        <f t="shared" si="817"/>
        <v>275223- NURSE CALL-CODE BLUE SYSTEMS</v>
      </c>
      <c r="J1284" s="533" t="str">
        <f t="shared" si="817"/>
        <v>275223- NURSE CALL-CODE BLUE SYSTEMS</v>
      </c>
      <c r="K1284" s="189" t="s">
        <v>17</v>
      </c>
      <c r="L1284" s="189" t="s">
        <v>1116</v>
      </c>
      <c r="M1284" s="678">
        <v>1</v>
      </c>
      <c r="N1284" s="680" t="s">
        <v>39</v>
      </c>
      <c r="O1284" s="182">
        <v>300</v>
      </c>
      <c r="P1284" s="748">
        <f t="shared" si="818"/>
        <v>300</v>
      </c>
      <c r="Q1284" s="25">
        <f t="shared" si="819"/>
        <v>300</v>
      </c>
      <c r="R1284" s="729">
        <f t="shared" si="820"/>
        <v>300</v>
      </c>
      <c r="S1284" s="189"/>
      <c r="T1284" s="189"/>
      <c r="U1284" s="678"/>
      <c r="V1284" s="680"/>
      <c r="W1284" s="182"/>
      <c r="X1284" s="748"/>
    </row>
    <row r="1285" spans="1:24" ht="15.75">
      <c r="A1285" s="533" t="s">
        <v>2727</v>
      </c>
      <c r="B1285" s="533">
        <v>27</v>
      </c>
      <c r="C1285" s="533" t="s">
        <v>998</v>
      </c>
      <c r="D1285" s="572" t="s">
        <v>1309</v>
      </c>
      <c r="E1285" s="571" t="str">
        <f t="shared" si="816"/>
        <v>NURSE CALL-CODE BLUE SYSTEMS</v>
      </c>
      <c r="F1285" s="533" t="str">
        <f t="shared" si="813"/>
        <v>EL</v>
      </c>
      <c r="G1285" s="533" t="s">
        <v>2722</v>
      </c>
      <c r="H1285" s="533">
        <v>1284</v>
      </c>
      <c r="I1285" s="533" t="str">
        <f t="shared" si="817"/>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J1285" s="533" t="str">
        <f t="shared" si="817"/>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K1285" s="189" t="s">
        <v>19</v>
      </c>
      <c r="L1285" s="189" t="s">
        <v>1117</v>
      </c>
      <c r="M1285" s="678">
        <v>1</v>
      </c>
      <c r="N1285" s="680" t="s">
        <v>39</v>
      </c>
      <c r="O1285" s="182">
        <v>300</v>
      </c>
      <c r="P1285" s="748">
        <f t="shared" si="818"/>
        <v>300</v>
      </c>
      <c r="Q1285" s="25">
        <f t="shared" si="819"/>
        <v>300</v>
      </c>
      <c r="R1285" s="729">
        <f>P1285</f>
        <v>300</v>
      </c>
      <c r="S1285" s="189"/>
      <c r="T1285" s="189"/>
      <c r="U1285" s="678"/>
      <c r="V1285" s="680"/>
      <c r="W1285" s="182"/>
      <c r="X1285" s="748"/>
    </row>
    <row r="1286" spans="1:24" ht="15.75">
      <c r="A1286" s="533" t="s">
        <v>2727</v>
      </c>
      <c r="B1286" s="533">
        <v>27</v>
      </c>
      <c r="C1286" s="533" t="s">
        <v>998</v>
      </c>
      <c r="D1286" s="572" t="s">
        <v>1309</v>
      </c>
      <c r="E1286" s="571" t="str">
        <f t="shared" si="816"/>
        <v>NURSE CALL-CODE BLUE SYSTEMS</v>
      </c>
      <c r="F1286" s="533" t="str">
        <f t="shared" si="813"/>
        <v>EL</v>
      </c>
      <c r="G1286" s="533" t="s">
        <v>2725</v>
      </c>
      <c r="H1286" s="533">
        <v>1285</v>
      </c>
      <c r="I1286" s="533" t="str">
        <f t="shared" si="817"/>
        <v>275223- NURSE CALL-CODE BLUE SYSTEMS</v>
      </c>
      <c r="J1286" s="533" t="str">
        <f t="shared" si="817"/>
        <v>275223- NURSE CALL-CODE BLUE SYSTEMS</v>
      </c>
      <c r="K1286" s="104" t="s">
        <v>1016</v>
      </c>
      <c r="L1286" s="104"/>
      <c r="M1286" s="106"/>
      <c r="N1286" s="155"/>
      <c r="O1286" s="813" t="s">
        <v>8</v>
      </c>
      <c r="P1286" s="854">
        <f>SUM(P1209:P1285)</f>
        <v>41790</v>
      </c>
      <c r="Q1286" s="367"/>
      <c r="S1286" s="104"/>
      <c r="T1286" s="104"/>
      <c r="U1286" s="106"/>
      <c r="V1286" s="155"/>
      <c r="W1286" s="813"/>
      <c r="X1286" s="854"/>
    </row>
    <row r="1287" spans="1:24" ht="16.5" thickBot="1">
      <c r="A1287" s="533" t="s">
        <v>2727</v>
      </c>
      <c r="B1287" s="533">
        <v>27</v>
      </c>
      <c r="C1287" s="533" t="s">
        <v>998</v>
      </c>
      <c r="D1287" s="10" t="s">
        <v>22</v>
      </c>
      <c r="E1287" s="10" t="s">
        <v>22</v>
      </c>
      <c r="G1287" s="533" t="s">
        <v>2724</v>
      </c>
      <c r="H1287" s="533">
        <v>1286</v>
      </c>
      <c r="I1287" s="533" t="str">
        <f t="shared" si="817"/>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J1287" s="533" t="str">
        <f t="shared" si="817"/>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K1287" s="106" t="s">
        <v>22</v>
      </c>
      <c r="L1287" s="106"/>
      <c r="M1287" s="106"/>
      <c r="N1287" s="522"/>
      <c r="O1287" s="813"/>
      <c r="P1287" s="855"/>
      <c r="Q1287" s="523"/>
      <c r="S1287" s="106"/>
      <c r="T1287" s="106"/>
      <c r="U1287" s="106"/>
      <c r="V1287" s="522"/>
      <c r="W1287" s="813"/>
      <c r="X1287" s="855"/>
    </row>
    <row r="1288" spans="1:24" ht="16.5" thickTop="1">
      <c r="A1288" s="533" t="s">
        <v>2727</v>
      </c>
      <c r="B1288" s="533">
        <v>28</v>
      </c>
      <c r="C1288" s="533" t="s">
        <v>1018</v>
      </c>
      <c r="D1288" s="572" t="s">
        <v>2468</v>
      </c>
      <c r="E1288" s="571" t="s">
        <v>1299</v>
      </c>
      <c r="F1288" s="533" t="str">
        <f t="shared" si="813"/>
        <v>EL</v>
      </c>
      <c r="G1288" s="533" t="s">
        <v>2725</v>
      </c>
      <c r="H1288" s="533">
        <v>1287</v>
      </c>
      <c r="I1288" s="533" t="str">
        <f t="shared" si="817"/>
        <v>275223- NURSE CALL-CODE BLUE SYSTEMS</v>
      </c>
      <c r="J1288" s="533" t="str">
        <f t="shared" si="817"/>
        <v>275223- NURSE CALL-CODE BLUE SYSTEMS</v>
      </c>
      <c r="K1288" s="342" t="s">
        <v>1017</v>
      </c>
      <c r="L1288" s="139"/>
      <c r="M1288" s="139"/>
      <c r="N1288" s="139"/>
      <c r="O1288" s="723"/>
      <c r="P1288"/>
      <c r="Q1288" s="139"/>
      <c r="S1288" s="342"/>
      <c r="T1288" s="139"/>
      <c r="U1288" s="139"/>
      <c r="V1288" s="139"/>
      <c r="W1288" s="723"/>
    </row>
    <row r="1289" spans="1:24" ht="15.75">
      <c r="A1289" s="533" t="s">
        <v>2727</v>
      </c>
      <c r="B1289" s="533">
        <v>28</v>
      </c>
      <c r="C1289" s="533" t="s">
        <v>1018</v>
      </c>
      <c r="D1289" s="572" t="s">
        <v>2468</v>
      </c>
      <c r="E1289" s="571" t="s">
        <v>1299</v>
      </c>
      <c r="F1289" s="533" t="str">
        <f t="shared" si="813"/>
        <v>EL</v>
      </c>
      <c r="G1289" s="533" t="s">
        <v>2725</v>
      </c>
      <c r="H1289" s="533">
        <v>1288</v>
      </c>
      <c r="I1289" s="533" t="str">
        <f t="shared" si="817"/>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J1289" s="533" t="str">
        <f t="shared" si="817"/>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K1289" s="342" t="s">
        <v>1018</v>
      </c>
      <c r="L1289" s="139"/>
      <c r="M1289" s="139"/>
      <c r="N1289" s="139"/>
      <c r="O1289" s="723"/>
      <c r="P1289"/>
      <c r="Q1289" s="139"/>
      <c r="S1289" s="342"/>
      <c r="T1289" s="139"/>
      <c r="U1289" s="139"/>
      <c r="V1289" s="139"/>
      <c r="W1289" s="723"/>
    </row>
    <row r="1290" spans="1:24" ht="15.75">
      <c r="A1290" s="533" t="s">
        <v>2727</v>
      </c>
      <c r="B1290" s="533">
        <v>28</v>
      </c>
      <c r="C1290" s="533" t="s">
        <v>1018</v>
      </c>
      <c r="D1290" s="572" t="s">
        <v>2468</v>
      </c>
      <c r="E1290" s="571" t="s">
        <v>1299</v>
      </c>
      <c r="F1290" s="533" t="str">
        <f t="shared" si="813"/>
        <v>EL</v>
      </c>
      <c r="G1290" s="533" t="s">
        <v>2725</v>
      </c>
      <c r="H1290" s="533">
        <v>1289</v>
      </c>
      <c r="I1290" s="533" t="str">
        <f t="shared" si="817"/>
        <v>275223- NURSE CALL-CODE BLUE SYSTEMS</v>
      </c>
      <c r="J1290" s="533" t="str">
        <f t="shared" si="817"/>
        <v>275223- NURSE CALL-CODE BLUE SYSTEMS</v>
      </c>
      <c r="K1290" s="324" t="s">
        <v>2</v>
      </c>
      <c r="L1290" s="135" t="s">
        <v>25</v>
      </c>
      <c r="M1290" s="139" t="s">
        <v>4</v>
      </c>
      <c r="N1290" s="146" t="s">
        <v>5</v>
      </c>
      <c r="O1290" s="847" t="s">
        <v>6</v>
      </c>
      <c r="P1290" s="847" t="s">
        <v>7</v>
      </c>
      <c r="Q1290" s="156"/>
      <c r="S1290" s="324"/>
      <c r="T1290" s="135"/>
      <c r="U1290" s="139"/>
      <c r="V1290" s="146"/>
      <c r="W1290" s="847"/>
      <c r="X1290" s="847"/>
    </row>
    <row r="1291" spans="1:24" ht="15.75">
      <c r="A1291" s="533" t="s">
        <v>2727</v>
      </c>
      <c r="B1291" s="533">
        <v>28</v>
      </c>
      <c r="C1291" s="533" t="s">
        <v>1018</v>
      </c>
      <c r="D1291" s="572" t="s">
        <v>2468</v>
      </c>
      <c r="E1291" s="571" t="s">
        <v>1299</v>
      </c>
      <c r="F1291" s="533" t="str">
        <f t="shared" si="813"/>
        <v>EL</v>
      </c>
      <c r="G1291" s="533" t="s">
        <v>2725</v>
      </c>
      <c r="H1291" s="533">
        <v>1290</v>
      </c>
      <c r="I1291" s="533" t="str">
        <f t="shared" si="817"/>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J1291" s="533" t="str">
        <f t="shared" si="817"/>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K1291" s="320"/>
      <c r="L1291" s="137"/>
      <c r="M1291" s="138"/>
      <c r="N1291" s="142"/>
      <c r="O1291" s="813"/>
      <c r="P1291" s="813" t="s">
        <v>543</v>
      </c>
      <c r="Q1291" s="155"/>
      <c r="S1291" s="320"/>
      <c r="T1291" s="137"/>
      <c r="U1291" s="138"/>
      <c r="V1291" s="142"/>
      <c r="W1291" s="813"/>
      <c r="X1291" s="813"/>
    </row>
    <row r="1292" spans="1:24" ht="15.75">
      <c r="A1292" s="533" t="s">
        <v>2727</v>
      </c>
      <c r="B1292" s="533">
        <v>28</v>
      </c>
      <c r="C1292" s="533" t="s">
        <v>1018</v>
      </c>
      <c r="D1292" s="572" t="s">
        <v>2468</v>
      </c>
      <c r="E1292" s="571" t="s">
        <v>1299</v>
      </c>
      <c r="F1292" s="533" t="str">
        <f t="shared" si="813"/>
        <v>EL</v>
      </c>
      <c r="G1292" s="533" t="s">
        <v>2725</v>
      </c>
      <c r="H1292" s="533">
        <v>1291</v>
      </c>
      <c r="I1292" s="533" t="str">
        <f t="shared" ref="I1292:I1293" si="821">L1292</f>
        <v>284621.13 - CONVENTIONAL FIRE ALARM SYSTEM</v>
      </c>
      <c r="J1292" s="533" t="str">
        <f t="shared" ref="J1292:J1294" si="822">L1292</f>
        <v>284621.13 - CONVENTIONAL FIRE ALARM SYSTEM</v>
      </c>
      <c r="K1292" s="329"/>
      <c r="L1292" s="511" t="s">
        <v>1181</v>
      </c>
      <c r="M1292" s="670"/>
      <c r="N1292" s="686"/>
      <c r="O1292" s="865"/>
      <c r="P1292" s="865"/>
      <c r="Q1292" s="90"/>
      <c r="S1292" s="329"/>
      <c r="T1292" s="511"/>
      <c r="U1292" s="670"/>
      <c r="V1292" s="686"/>
      <c r="W1292" s="865"/>
      <c r="X1292" s="865"/>
    </row>
    <row r="1293" spans="1:24" ht="15.75">
      <c r="A1293" s="533" t="s">
        <v>2727</v>
      </c>
      <c r="B1293" s="533">
        <v>28</v>
      </c>
      <c r="C1293" s="533" t="s">
        <v>1018</v>
      </c>
      <c r="D1293" s="572" t="s">
        <v>2468</v>
      </c>
      <c r="E1293" s="571" t="str">
        <f t="shared" ref="E1293:E1318" si="823">E1292</f>
        <v xml:space="preserve"> CONVENTIONAL FIRE ALARM SYSTEM</v>
      </c>
      <c r="F1293" s="533" t="str">
        <f t="shared" si="813"/>
        <v>EL</v>
      </c>
      <c r="G1293" s="533" t="s">
        <v>2725</v>
      </c>
      <c r="H1293" s="533">
        <v>1292</v>
      </c>
      <c r="I1293" s="533" t="str">
        <f t="shared" si="821"/>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v>
      </c>
      <c r="J1293" s="533" t="s">
        <v>1019</v>
      </c>
      <c r="K1293" s="331"/>
      <c r="L1293" s="512" t="s">
        <v>1182</v>
      </c>
      <c r="M1293" s="664"/>
      <c r="N1293" s="191"/>
      <c r="O1293" s="865"/>
      <c r="P1293" s="865"/>
      <c r="Q1293" s="90"/>
      <c r="S1293" s="331"/>
      <c r="T1293" s="512"/>
      <c r="U1293" s="664"/>
      <c r="V1293" s="191"/>
      <c r="W1293" s="865"/>
      <c r="X1293" s="865"/>
    </row>
    <row r="1294" spans="1:24" ht="15.75">
      <c r="A1294" s="533" t="s">
        <v>2727</v>
      </c>
      <c r="B1294" s="533">
        <v>28</v>
      </c>
      <c r="C1294" s="533" t="s">
        <v>1018</v>
      </c>
      <c r="D1294" s="572" t="s">
        <v>2468</v>
      </c>
      <c r="E1294" s="571" t="str">
        <f t="shared" si="823"/>
        <v xml:space="preserve"> CONVENTIONAL FIRE ALARM SYSTEM</v>
      </c>
      <c r="F1294" s="533" t="str">
        <f t="shared" si="813"/>
        <v>EL</v>
      </c>
      <c r="G1294" s="533" t="s">
        <v>2725</v>
      </c>
      <c r="H1294" s="533">
        <v>1293</v>
      </c>
      <c r="I1294" s="533" t="s">
        <v>1182</v>
      </c>
      <c r="J1294" s="533" t="str">
        <f t="shared" si="822"/>
        <v>Fire Alarm Control Unit</v>
      </c>
      <c r="K1294" s="331"/>
      <c r="L1294" s="512" t="s">
        <v>1019</v>
      </c>
      <c r="M1294" s="675"/>
      <c r="N1294" s="191"/>
      <c r="O1294" s="865"/>
      <c r="P1294" s="865"/>
      <c r="Q1294" s="90"/>
      <c r="S1294" s="331"/>
      <c r="T1294" s="512"/>
      <c r="U1294" s="675"/>
      <c r="V1294" s="191"/>
      <c r="W1294" s="865"/>
      <c r="X1294" s="865"/>
    </row>
    <row r="1295" spans="1:24" ht="15.75">
      <c r="A1295" s="533" t="s">
        <v>2727</v>
      </c>
      <c r="B1295" s="533">
        <v>28</v>
      </c>
      <c r="C1295" s="533" t="s">
        <v>1018</v>
      </c>
      <c r="D1295" s="572" t="s">
        <v>2468</v>
      </c>
      <c r="E1295" s="571" t="str">
        <f t="shared" si="823"/>
        <v xml:space="preserve"> CONVENTIONAL FIRE ALARM SYSTEM</v>
      </c>
      <c r="F1295" s="533" t="str">
        <f t="shared" si="813"/>
        <v>EL</v>
      </c>
      <c r="G1295" s="533" t="s">
        <v>2722</v>
      </c>
      <c r="H1295" s="533">
        <v>1294</v>
      </c>
      <c r="I1295" s="533" t="str">
        <f>I1293</f>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v>
      </c>
      <c r="J1295" s="533" t="str">
        <f>J1293</f>
        <v>Fire Alarm Control Unit</v>
      </c>
      <c r="K1295" s="331" t="s">
        <v>13</v>
      </c>
      <c r="L1295" s="512" t="s">
        <v>1020</v>
      </c>
      <c r="M1295" s="665">
        <v>1</v>
      </c>
      <c r="N1295" s="191" t="s">
        <v>39</v>
      </c>
      <c r="O1295" s="866">
        <v>800</v>
      </c>
      <c r="P1295" s="748">
        <f>O1295*M1295</f>
        <v>800</v>
      </c>
      <c r="Q1295" s="25">
        <f>O1295</f>
        <v>800</v>
      </c>
      <c r="R1295" s="729">
        <f>P1295</f>
        <v>800</v>
      </c>
      <c r="S1295" s="331"/>
      <c r="T1295" s="512"/>
      <c r="U1295" s="665"/>
      <c r="V1295" s="191"/>
      <c r="W1295" s="866"/>
      <c r="X1295" s="748"/>
    </row>
    <row r="1296" spans="1:24" ht="16.5" thickBot="1">
      <c r="A1296" s="533" t="s">
        <v>2727</v>
      </c>
      <c r="B1296" s="533">
        <v>28</v>
      </c>
      <c r="C1296" s="533" t="s">
        <v>1018</v>
      </c>
      <c r="D1296" s="572" t="s">
        <v>2468</v>
      </c>
      <c r="E1296" s="571" t="str">
        <f t="shared" si="823"/>
        <v xml:space="preserve"> CONVENTIONAL FIRE ALARM SYSTEM</v>
      </c>
      <c r="F1296" s="533" t="str">
        <f t="shared" si="813"/>
        <v>EL</v>
      </c>
      <c r="G1296" s="533" t="s">
        <v>2725</v>
      </c>
      <c r="H1296" s="533">
        <v>1295</v>
      </c>
      <c r="I1296" s="533" t="str">
        <f>L1296</f>
        <v xml:space="preserve">Fire-alarm signal initiation devices </v>
      </c>
      <c r="J1296" s="533" t="str">
        <f>L1296</f>
        <v xml:space="preserve">Fire-alarm signal initiation devices </v>
      </c>
      <c r="K1296" s="331"/>
      <c r="L1296" s="512" t="s">
        <v>1021</v>
      </c>
      <c r="M1296" s="675"/>
      <c r="N1296" s="191"/>
      <c r="O1296" s="866"/>
      <c r="P1296" s="865"/>
      <c r="Q1296" s="90"/>
      <c r="S1296" s="331"/>
      <c r="T1296" s="512"/>
      <c r="U1296" s="675"/>
      <c r="V1296" s="191"/>
      <c r="W1296" s="866"/>
      <c r="X1296" s="865"/>
    </row>
    <row r="1297" spans="1:24" ht="15.75">
      <c r="A1297" s="533" t="s">
        <v>2727</v>
      </c>
      <c r="B1297" s="533">
        <v>28</v>
      </c>
      <c r="C1297" s="533" t="s">
        <v>1018</v>
      </c>
      <c r="D1297" s="572" t="s">
        <v>2468</v>
      </c>
      <c r="E1297" s="571" t="str">
        <f t="shared" si="823"/>
        <v xml:space="preserve"> CONVENTIONAL FIRE ALARM SYSTEM</v>
      </c>
      <c r="F1297" s="533" t="str">
        <f t="shared" si="813"/>
        <v>EL</v>
      </c>
      <c r="G1297" s="533" t="s">
        <v>2722</v>
      </c>
      <c r="H1297" s="533">
        <v>1296</v>
      </c>
      <c r="I1297" s="533" t="str">
        <f t="shared" ref="I1297:J1302" si="824">I1295</f>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v>
      </c>
      <c r="J1297" s="533" t="str">
        <f t="shared" si="824"/>
        <v>Fire Alarm Control Unit</v>
      </c>
      <c r="K1297" s="331" t="s">
        <v>15</v>
      </c>
      <c r="L1297" s="512" t="s">
        <v>1022</v>
      </c>
      <c r="M1297" s="665">
        <v>4</v>
      </c>
      <c r="N1297" s="239" t="s">
        <v>39</v>
      </c>
      <c r="O1297" s="866">
        <v>120</v>
      </c>
      <c r="P1297" s="748">
        <f t="shared" ref="P1297:P1302" si="825">O1297*M1297</f>
        <v>480</v>
      </c>
      <c r="Q1297" s="25">
        <f t="shared" ref="Q1297:Q1302" si="826">O1297</f>
        <v>120</v>
      </c>
      <c r="R1297" s="729">
        <f t="shared" ref="R1297:R1302" si="827">P1297</f>
        <v>480</v>
      </c>
      <c r="S1297" s="331"/>
      <c r="T1297" s="512"/>
      <c r="U1297" s="665"/>
      <c r="V1297" s="239"/>
      <c r="W1297" s="866"/>
      <c r="X1297" s="748"/>
    </row>
    <row r="1298" spans="1:24" ht="15.75">
      <c r="A1298" s="533" t="s">
        <v>2727</v>
      </c>
      <c r="B1298" s="533">
        <v>28</v>
      </c>
      <c r="C1298" s="533" t="s">
        <v>1018</v>
      </c>
      <c r="D1298" s="572" t="s">
        <v>2468</v>
      </c>
      <c r="E1298" s="571" t="str">
        <f t="shared" si="823"/>
        <v xml:space="preserve"> CONVENTIONAL FIRE ALARM SYSTEM</v>
      </c>
      <c r="F1298" s="533" t="str">
        <f t="shared" si="813"/>
        <v>EL</v>
      </c>
      <c r="G1298" s="533" t="s">
        <v>2722</v>
      </c>
      <c r="H1298" s="533">
        <v>1297</v>
      </c>
      <c r="I1298" s="533" t="str">
        <f t="shared" si="824"/>
        <v xml:space="preserve">Fire-alarm signal initiation devices </v>
      </c>
      <c r="J1298" s="533" t="str">
        <f t="shared" si="824"/>
        <v xml:space="preserve">Fire-alarm signal initiation devices </v>
      </c>
      <c r="K1298" s="331" t="s">
        <v>17</v>
      </c>
      <c r="L1298" s="512" t="s">
        <v>1183</v>
      </c>
      <c r="M1298" s="665">
        <v>40</v>
      </c>
      <c r="N1298" s="240" t="s">
        <v>39</v>
      </c>
      <c r="O1298" s="866">
        <v>100</v>
      </c>
      <c r="P1298" s="748">
        <f t="shared" si="825"/>
        <v>4000</v>
      </c>
      <c r="Q1298" s="25">
        <f t="shared" si="826"/>
        <v>100</v>
      </c>
      <c r="R1298" s="729">
        <f t="shared" si="827"/>
        <v>4000</v>
      </c>
      <c r="S1298" s="331"/>
      <c r="T1298" s="512"/>
      <c r="U1298" s="665"/>
      <c r="V1298" s="240"/>
      <c r="W1298" s="866"/>
      <c r="X1298" s="748"/>
    </row>
    <row r="1299" spans="1:24" ht="15.75">
      <c r="A1299" s="533" t="s">
        <v>2727</v>
      </c>
      <c r="B1299" s="533">
        <v>28</v>
      </c>
      <c r="C1299" s="533" t="s">
        <v>1018</v>
      </c>
      <c r="D1299" s="572" t="s">
        <v>2468</v>
      </c>
      <c r="E1299" s="571" t="str">
        <f t="shared" si="823"/>
        <v xml:space="preserve"> CONVENTIONAL FIRE ALARM SYSTEM</v>
      </c>
      <c r="F1299" s="533" t="str">
        <f t="shared" si="813"/>
        <v>EL</v>
      </c>
      <c r="G1299" s="533" t="s">
        <v>2722</v>
      </c>
      <c r="H1299" s="533">
        <v>1298</v>
      </c>
      <c r="I1299" s="533" t="str">
        <f t="shared" si="824"/>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v>
      </c>
      <c r="J1299" s="533" t="str">
        <f t="shared" si="824"/>
        <v>Fire Alarm Control Unit</v>
      </c>
      <c r="K1299" s="331" t="s">
        <v>19</v>
      </c>
      <c r="L1299" s="512" t="s">
        <v>1184</v>
      </c>
      <c r="M1299" s="665">
        <v>6</v>
      </c>
      <c r="N1299" s="240" t="s">
        <v>39</v>
      </c>
      <c r="O1299" s="866">
        <v>110</v>
      </c>
      <c r="P1299" s="748">
        <f t="shared" si="825"/>
        <v>660</v>
      </c>
      <c r="Q1299" s="25">
        <f t="shared" si="826"/>
        <v>110</v>
      </c>
      <c r="R1299" s="729">
        <f t="shared" si="827"/>
        <v>660</v>
      </c>
      <c r="S1299" s="331"/>
      <c r="T1299" s="512"/>
      <c r="U1299" s="665"/>
      <c r="V1299" s="240"/>
      <c r="W1299" s="866"/>
      <c r="X1299" s="748"/>
    </row>
    <row r="1300" spans="1:24" ht="15.75">
      <c r="A1300" s="533" t="s">
        <v>2727</v>
      </c>
      <c r="B1300" s="533">
        <v>28</v>
      </c>
      <c r="C1300" s="533" t="s">
        <v>1018</v>
      </c>
      <c r="D1300" s="572" t="s">
        <v>2468</v>
      </c>
      <c r="E1300" s="571" t="str">
        <f t="shared" si="823"/>
        <v xml:space="preserve"> CONVENTIONAL FIRE ALARM SYSTEM</v>
      </c>
      <c r="F1300" s="533" t="str">
        <f t="shared" si="813"/>
        <v>EL</v>
      </c>
      <c r="G1300" s="533" t="s">
        <v>2722</v>
      </c>
      <c r="H1300" s="533">
        <v>1299</v>
      </c>
      <c r="I1300" s="533" t="str">
        <f t="shared" si="824"/>
        <v xml:space="preserve">Fire-alarm signal initiation devices </v>
      </c>
      <c r="J1300" s="533" t="str">
        <f t="shared" si="824"/>
        <v xml:space="preserve">Fire-alarm signal initiation devices </v>
      </c>
      <c r="K1300" s="331" t="s">
        <v>20</v>
      </c>
      <c r="L1300" s="512" t="s">
        <v>1185</v>
      </c>
      <c r="M1300" s="665">
        <v>4</v>
      </c>
      <c r="N1300" s="240" t="s">
        <v>39</v>
      </c>
      <c r="O1300" s="866">
        <v>120</v>
      </c>
      <c r="P1300" s="748">
        <f t="shared" si="825"/>
        <v>480</v>
      </c>
      <c r="Q1300" s="25">
        <f t="shared" si="826"/>
        <v>120</v>
      </c>
      <c r="R1300" s="729">
        <f t="shared" si="827"/>
        <v>480</v>
      </c>
      <c r="S1300" s="331"/>
      <c r="T1300" s="512"/>
      <c r="U1300" s="665"/>
      <c r="V1300" s="240"/>
      <c r="W1300" s="866"/>
      <c r="X1300" s="748"/>
    </row>
    <row r="1301" spans="1:24" ht="16.5" thickBot="1">
      <c r="A1301" s="533" t="s">
        <v>2727</v>
      </c>
      <c r="B1301" s="533">
        <v>28</v>
      </c>
      <c r="C1301" s="533" t="s">
        <v>1018</v>
      </c>
      <c r="D1301" s="572" t="s">
        <v>2468</v>
      </c>
      <c r="E1301" s="571" t="str">
        <f t="shared" si="823"/>
        <v xml:space="preserve"> CONVENTIONAL FIRE ALARM SYSTEM</v>
      </c>
      <c r="F1301" s="533" t="str">
        <f t="shared" si="813"/>
        <v>EL</v>
      </c>
      <c r="G1301" s="533" t="s">
        <v>2722</v>
      </c>
      <c r="H1301" s="533">
        <v>1300</v>
      </c>
      <c r="I1301" s="533" t="str">
        <f t="shared" si="824"/>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v>
      </c>
      <c r="J1301" s="533" t="str">
        <f t="shared" si="824"/>
        <v>Fire Alarm Control Unit</v>
      </c>
      <c r="K1301" s="331" t="s">
        <v>21</v>
      </c>
      <c r="L1301" s="512" t="s">
        <v>1023</v>
      </c>
      <c r="M1301" s="665">
        <v>3</v>
      </c>
      <c r="N1301" s="241" t="s">
        <v>39</v>
      </c>
      <c r="O1301" s="866">
        <v>100</v>
      </c>
      <c r="P1301" s="748">
        <f t="shared" si="825"/>
        <v>300</v>
      </c>
      <c r="Q1301" s="25">
        <f t="shared" si="826"/>
        <v>100</v>
      </c>
      <c r="R1301" s="729">
        <f t="shared" si="827"/>
        <v>300</v>
      </c>
      <c r="S1301" s="331"/>
      <c r="T1301" s="512"/>
      <c r="U1301" s="665"/>
      <c r="V1301" s="241"/>
      <c r="W1301" s="866"/>
      <c r="X1301" s="748"/>
    </row>
    <row r="1302" spans="1:24" ht="15.75">
      <c r="A1302" s="533" t="s">
        <v>2727</v>
      </c>
      <c r="B1302" s="533">
        <v>28</v>
      </c>
      <c r="C1302" s="533" t="s">
        <v>1018</v>
      </c>
      <c r="D1302" s="572" t="s">
        <v>2468</v>
      </c>
      <c r="E1302" s="571" t="str">
        <f t="shared" si="823"/>
        <v xml:space="preserve"> CONVENTIONAL FIRE ALARM SYSTEM</v>
      </c>
      <c r="F1302" s="533" t="str">
        <f t="shared" si="813"/>
        <v>EL</v>
      </c>
      <c r="G1302" s="533" t="s">
        <v>2722</v>
      </c>
      <c r="H1302" s="533">
        <v>1301</v>
      </c>
      <c r="I1302" s="533" t="str">
        <f t="shared" si="824"/>
        <v xml:space="preserve">Fire-alarm signal initiation devices </v>
      </c>
      <c r="J1302" s="533" t="str">
        <f t="shared" si="824"/>
        <v xml:space="preserve">Fire-alarm signal initiation devices </v>
      </c>
      <c r="K1302" s="331" t="s">
        <v>45</v>
      </c>
      <c r="L1302" s="512" t="s">
        <v>1030</v>
      </c>
      <c r="M1302" s="665">
        <v>1</v>
      </c>
      <c r="N1302" s="191" t="s">
        <v>2</v>
      </c>
      <c r="O1302" s="866">
        <v>1000</v>
      </c>
      <c r="P1302" s="748">
        <f t="shared" si="825"/>
        <v>1000</v>
      </c>
      <c r="Q1302" s="25">
        <f t="shared" si="826"/>
        <v>1000</v>
      </c>
      <c r="R1302" s="729">
        <f t="shared" si="827"/>
        <v>1000</v>
      </c>
      <c r="S1302" s="331"/>
      <c r="T1302" s="512"/>
      <c r="U1302" s="665"/>
      <c r="V1302" s="191"/>
      <c r="W1302" s="866"/>
      <c r="X1302" s="748"/>
    </row>
    <row r="1303" spans="1:24" ht="16.5" thickBot="1">
      <c r="A1303" s="533" t="s">
        <v>2727</v>
      </c>
      <c r="B1303" s="533">
        <v>28</v>
      </c>
      <c r="C1303" s="533" t="s">
        <v>1018</v>
      </c>
      <c r="D1303" s="572" t="s">
        <v>2468</v>
      </c>
      <c r="E1303" s="571" t="str">
        <f t="shared" si="823"/>
        <v xml:space="preserve"> CONVENTIONAL FIRE ALARM SYSTEM</v>
      </c>
      <c r="F1303" s="533" t="str">
        <f t="shared" si="813"/>
        <v>EL</v>
      </c>
      <c r="G1303" s="533" t="s">
        <v>2725</v>
      </c>
      <c r="H1303" s="533">
        <v>1302</v>
      </c>
      <c r="I1303" s="533" t="str">
        <f>L1303</f>
        <v xml:space="preserve">Fire-alarm Notification devices </v>
      </c>
      <c r="J1303" s="533" t="str">
        <f>L1303</f>
        <v xml:space="preserve">Fire-alarm Notification devices </v>
      </c>
      <c r="K1303" s="331"/>
      <c r="L1303" s="512" t="s">
        <v>1024</v>
      </c>
      <c r="M1303" s="675"/>
      <c r="N1303" s="191"/>
      <c r="O1303" s="865"/>
      <c r="P1303" s="865"/>
      <c r="Q1303" s="90"/>
      <c r="S1303" s="331"/>
      <c r="T1303" s="512"/>
      <c r="U1303" s="675"/>
      <c r="V1303" s="191"/>
      <c r="W1303" s="865"/>
      <c r="X1303" s="865"/>
    </row>
    <row r="1304" spans="1:24" ht="15.75">
      <c r="A1304" s="533" t="s">
        <v>2727</v>
      </c>
      <c r="B1304" s="533">
        <v>28</v>
      </c>
      <c r="C1304" s="533" t="s">
        <v>1018</v>
      </c>
      <c r="D1304" s="572" t="s">
        <v>2468</v>
      </c>
      <c r="E1304" s="571" t="str">
        <f t="shared" si="823"/>
        <v xml:space="preserve"> CONVENTIONAL FIRE ALARM SYSTEM</v>
      </c>
      <c r="F1304" s="533" t="str">
        <f t="shared" si="813"/>
        <v>EL</v>
      </c>
      <c r="G1304" s="533" t="s">
        <v>2722</v>
      </c>
      <c r="H1304" s="533">
        <v>1303</v>
      </c>
      <c r="I1304" s="533" t="str">
        <f t="shared" ref="I1304:J1307" si="828">I1302</f>
        <v xml:space="preserve">Fire-alarm signal initiation devices </v>
      </c>
      <c r="J1304" s="533" t="str">
        <f t="shared" si="828"/>
        <v xml:space="preserve">Fire-alarm signal initiation devices </v>
      </c>
      <c r="K1304" s="331" t="s">
        <v>13</v>
      </c>
      <c r="L1304" s="512" t="s">
        <v>1025</v>
      </c>
      <c r="M1304" s="665">
        <v>12</v>
      </c>
      <c r="N1304" s="239" t="s">
        <v>39</v>
      </c>
      <c r="O1304" s="866">
        <v>120</v>
      </c>
      <c r="P1304" s="748">
        <f t="shared" ref="P1304:P1305" si="829">O1304*M1304</f>
        <v>1440</v>
      </c>
      <c r="Q1304" s="25">
        <f t="shared" ref="Q1304:Q1307" si="830">O1304</f>
        <v>120</v>
      </c>
      <c r="R1304" s="729">
        <f t="shared" ref="R1304:R1307" si="831">P1304</f>
        <v>1440</v>
      </c>
      <c r="S1304" s="331"/>
      <c r="T1304" s="512"/>
      <c r="U1304" s="665"/>
      <c r="V1304" s="239"/>
      <c r="W1304" s="866"/>
      <c r="X1304" s="748"/>
    </row>
    <row r="1305" spans="1:24" ht="16.5" thickBot="1">
      <c r="A1305" s="533" t="s">
        <v>2727</v>
      </c>
      <c r="B1305" s="533">
        <v>28</v>
      </c>
      <c r="C1305" s="533" t="s">
        <v>1018</v>
      </c>
      <c r="D1305" s="572" t="s">
        <v>2468</v>
      </c>
      <c r="E1305" s="571" t="str">
        <f t="shared" si="823"/>
        <v xml:space="preserve"> CONVENTIONAL FIRE ALARM SYSTEM</v>
      </c>
      <c r="F1305" s="533" t="str">
        <f t="shared" si="813"/>
        <v>EL</v>
      </c>
      <c r="G1305" s="533" t="s">
        <v>2722</v>
      </c>
      <c r="H1305" s="533">
        <v>1304</v>
      </c>
      <c r="I1305" s="533" t="str">
        <f t="shared" si="828"/>
        <v xml:space="preserve">Fire-alarm Notification devices </v>
      </c>
      <c r="J1305" s="533" t="str">
        <f t="shared" si="828"/>
        <v xml:space="preserve">Fire-alarm Notification devices </v>
      </c>
      <c r="K1305" s="331" t="s">
        <v>15</v>
      </c>
      <c r="L1305" s="512" t="s">
        <v>1026</v>
      </c>
      <c r="M1305" s="665">
        <v>2</v>
      </c>
      <c r="N1305" s="241" t="s">
        <v>39</v>
      </c>
      <c r="O1305" s="866">
        <v>120</v>
      </c>
      <c r="P1305" s="748">
        <f t="shared" si="829"/>
        <v>240</v>
      </c>
      <c r="Q1305" s="25">
        <f t="shared" si="830"/>
        <v>120</v>
      </c>
      <c r="R1305" s="729">
        <f t="shared" si="831"/>
        <v>240</v>
      </c>
      <c r="S1305" s="331"/>
      <c r="T1305" s="512"/>
      <c r="U1305" s="665"/>
      <c r="V1305" s="241"/>
      <c r="W1305" s="866"/>
      <c r="X1305" s="748"/>
    </row>
    <row r="1306" spans="1:24" ht="16.5" thickBot="1">
      <c r="A1306" s="533" t="s">
        <v>2727</v>
      </c>
      <c r="B1306" s="533">
        <v>28</v>
      </c>
      <c r="C1306" s="533" t="s">
        <v>1018</v>
      </c>
      <c r="D1306" s="572" t="s">
        <v>2468</v>
      </c>
      <c r="E1306" s="571" t="str">
        <f t="shared" si="823"/>
        <v xml:space="preserve"> CONVENTIONAL FIRE ALARM SYSTEM</v>
      </c>
      <c r="F1306" s="533" t="str">
        <f t="shared" si="813"/>
        <v>EL</v>
      </c>
      <c r="G1306" s="533" t="s">
        <v>2722</v>
      </c>
      <c r="H1306" s="533">
        <v>1305</v>
      </c>
      <c r="I1306" s="533" t="str">
        <f t="shared" si="828"/>
        <v xml:space="preserve">Fire-alarm signal initiation devices </v>
      </c>
      <c r="J1306" s="533" t="str">
        <f t="shared" si="828"/>
        <v xml:space="preserve">Fire-alarm signal initiation devices </v>
      </c>
      <c r="K1306" s="337" t="s">
        <v>17</v>
      </c>
      <c r="L1306" s="513" t="s">
        <v>1027</v>
      </c>
      <c r="M1306" s="669">
        <v>2</v>
      </c>
      <c r="N1306" s="243" t="s">
        <v>39</v>
      </c>
      <c r="O1306" s="866"/>
      <c r="P1306" s="865"/>
      <c r="Q1306" s="25">
        <f t="shared" si="830"/>
        <v>0</v>
      </c>
      <c r="R1306" s="729">
        <f t="shared" si="831"/>
        <v>0</v>
      </c>
      <c r="S1306" s="337"/>
      <c r="T1306" s="513"/>
      <c r="U1306" s="669"/>
      <c r="V1306" s="243"/>
      <c r="W1306" s="866"/>
      <c r="X1306" s="865"/>
    </row>
    <row r="1307" spans="1:24" ht="16.5" thickBot="1">
      <c r="A1307" s="533" t="s">
        <v>2727</v>
      </c>
      <c r="B1307" s="533">
        <v>28</v>
      </c>
      <c r="C1307" s="533" t="s">
        <v>1018</v>
      </c>
      <c r="D1307" s="572" t="s">
        <v>2468</v>
      </c>
      <c r="E1307" s="571" t="str">
        <f t="shared" si="823"/>
        <v xml:space="preserve"> CONVENTIONAL FIRE ALARM SYSTEM</v>
      </c>
      <c r="F1307" s="533" t="str">
        <f t="shared" si="813"/>
        <v>EL</v>
      </c>
      <c r="G1307" s="533" t="s">
        <v>2722</v>
      </c>
      <c r="H1307" s="533">
        <v>1306</v>
      </c>
      <c r="I1307" s="533" t="str">
        <f t="shared" si="828"/>
        <v xml:space="preserve">Fire-alarm Notification devices </v>
      </c>
      <c r="J1307" s="533" t="str">
        <f t="shared" si="828"/>
        <v xml:space="preserve">Fire-alarm Notification devices </v>
      </c>
      <c r="K1307" s="331" t="s">
        <v>17</v>
      </c>
      <c r="L1307" s="512" t="s">
        <v>1028</v>
      </c>
      <c r="M1307" s="665">
        <v>1</v>
      </c>
      <c r="N1307" s="245" t="s">
        <v>39</v>
      </c>
      <c r="O1307" s="866">
        <v>120</v>
      </c>
      <c r="P1307" s="748">
        <f>O1307*M1307</f>
        <v>120</v>
      </c>
      <c r="Q1307" s="25">
        <f t="shared" si="830"/>
        <v>120</v>
      </c>
      <c r="R1307" s="729">
        <f t="shared" si="831"/>
        <v>120</v>
      </c>
      <c r="S1307" s="331"/>
      <c r="T1307" s="512"/>
      <c r="U1307" s="665"/>
      <c r="V1307" s="245"/>
      <c r="W1307" s="866"/>
      <c r="X1307" s="748"/>
    </row>
    <row r="1308" spans="1:24" ht="16.5" thickBot="1">
      <c r="A1308" s="533" t="s">
        <v>2727</v>
      </c>
      <c r="B1308" s="533">
        <v>28</v>
      </c>
      <c r="C1308" s="533" t="s">
        <v>1018</v>
      </c>
      <c r="D1308" s="572" t="s">
        <v>2468</v>
      </c>
      <c r="E1308" s="571" t="str">
        <f t="shared" si="823"/>
        <v xml:space="preserve"> CONVENTIONAL FIRE ALARM SYSTEM</v>
      </c>
      <c r="F1308" s="533" t="str">
        <f t="shared" si="813"/>
        <v>EL</v>
      </c>
      <c r="G1308" s="533" t="s">
        <v>2725</v>
      </c>
      <c r="H1308" s="533">
        <v>1307</v>
      </c>
      <c r="I1308" s="533" t="str">
        <f>L1308</f>
        <v>Addressable interface devices,</v>
      </c>
      <c r="J1308" s="533" t="str">
        <f>L1308</f>
        <v>Addressable interface devices,</v>
      </c>
      <c r="K1308" s="331"/>
      <c r="L1308" s="512" t="s">
        <v>1186</v>
      </c>
      <c r="M1308" s="675"/>
      <c r="N1308" s="191"/>
      <c r="O1308" s="866"/>
      <c r="P1308" s="865"/>
      <c r="Q1308" s="90"/>
      <c r="S1308" s="331"/>
      <c r="T1308" s="512"/>
      <c r="U1308" s="675"/>
      <c r="V1308" s="191"/>
      <c r="W1308" s="866"/>
      <c r="X1308" s="865"/>
    </row>
    <row r="1309" spans="1:24" ht="15.75">
      <c r="A1309" s="533" t="s">
        <v>2727</v>
      </c>
      <c r="B1309" s="533">
        <v>28</v>
      </c>
      <c r="C1309" s="533" t="s">
        <v>1018</v>
      </c>
      <c r="D1309" s="572" t="s">
        <v>2468</v>
      </c>
      <c r="E1309" s="571" t="str">
        <f t="shared" si="823"/>
        <v xml:space="preserve"> CONVENTIONAL FIRE ALARM SYSTEM</v>
      </c>
      <c r="F1309" s="533" t="str">
        <f t="shared" si="813"/>
        <v>EL</v>
      </c>
      <c r="G1309" s="533" t="s">
        <v>2722</v>
      </c>
      <c r="H1309" s="533">
        <v>1308</v>
      </c>
      <c r="I1309" s="533" t="str">
        <f t="shared" ref="I1309:J1318" si="832">I1307</f>
        <v xml:space="preserve">Fire-alarm Notification devices </v>
      </c>
      <c r="J1309" s="533" t="str">
        <f t="shared" si="832"/>
        <v xml:space="preserve">Fire-alarm Notification devices </v>
      </c>
      <c r="K1309" s="331" t="s">
        <v>19</v>
      </c>
      <c r="L1309" s="512" t="s">
        <v>1187</v>
      </c>
      <c r="M1309" s="665">
        <v>2</v>
      </c>
      <c r="N1309" s="239" t="s">
        <v>39</v>
      </c>
      <c r="O1309" s="866">
        <v>70</v>
      </c>
      <c r="P1309" s="748">
        <f t="shared" ref="P1309:P1312" si="833">O1309*M1309</f>
        <v>140</v>
      </c>
      <c r="Q1309" s="25">
        <f t="shared" ref="Q1309:Q1312" si="834">O1309</f>
        <v>70</v>
      </c>
      <c r="R1309" s="729">
        <f t="shared" ref="R1309:R1312" si="835">P1309</f>
        <v>140</v>
      </c>
      <c r="S1309" s="331"/>
      <c r="T1309" s="512"/>
      <c r="U1309" s="665"/>
      <c r="V1309" s="239"/>
      <c r="W1309" s="866"/>
      <c r="X1309" s="748"/>
    </row>
    <row r="1310" spans="1:24" ht="16.5" thickBot="1">
      <c r="A1310" s="533" t="s">
        <v>2727</v>
      </c>
      <c r="B1310" s="533">
        <v>28</v>
      </c>
      <c r="C1310" s="533" t="s">
        <v>1018</v>
      </c>
      <c r="D1310" s="572" t="s">
        <v>2468</v>
      </c>
      <c r="E1310" s="571" t="str">
        <f t="shared" si="823"/>
        <v xml:space="preserve"> CONVENTIONAL FIRE ALARM SYSTEM</v>
      </c>
      <c r="F1310" s="533" t="str">
        <f t="shared" si="813"/>
        <v>EL</v>
      </c>
      <c r="G1310" s="533" t="s">
        <v>2722</v>
      </c>
      <c r="H1310" s="533">
        <v>1309</v>
      </c>
      <c r="I1310" s="533" t="str">
        <f t="shared" si="832"/>
        <v>Addressable interface devices,</v>
      </c>
      <c r="J1310" s="533" t="str">
        <f t="shared" si="832"/>
        <v>Addressable interface devices,</v>
      </c>
      <c r="K1310" s="331" t="s">
        <v>20</v>
      </c>
      <c r="L1310" s="512" t="s">
        <v>1188</v>
      </c>
      <c r="M1310" s="665">
        <v>2</v>
      </c>
      <c r="N1310" s="241" t="s">
        <v>39</v>
      </c>
      <c r="O1310" s="866">
        <v>70</v>
      </c>
      <c r="P1310" s="748">
        <f t="shared" si="833"/>
        <v>140</v>
      </c>
      <c r="Q1310" s="25">
        <f t="shared" si="834"/>
        <v>70</v>
      </c>
      <c r="R1310" s="729">
        <f t="shared" si="835"/>
        <v>140</v>
      </c>
      <c r="S1310" s="331"/>
      <c r="T1310" s="512"/>
      <c r="U1310" s="665"/>
      <c r="V1310" s="241"/>
      <c r="W1310" s="866"/>
      <c r="X1310" s="748"/>
    </row>
    <row r="1311" spans="1:24" ht="16.5" thickBot="1">
      <c r="A1311" s="533" t="s">
        <v>2727</v>
      </c>
      <c r="B1311" s="533">
        <v>28</v>
      </c>
      <c r="C1311" s="533" t="s">
        <v>1018</v>
      </c>
      <c r="D1311" s="572" t="s">
        <v>2468</v>
      </c>
      <c r="E1311" s="571" t="str">
        <f t="shared" si="823"/>
        <v xml:space="preserve"> CONVENTIONAL FIRE ALARM SYSTEM</v>
      </c>
      <c r="F1311" s="533" t="str">
        <f t="shared" si="813"/>
        <v>EL</v>
      </c>
      <c r="G1311" s="533" t="s">
        <v>2722</v>
      </c>
      <c r="H1311" s="533">
        <v>1310</v>
      </c>
      <c r="I1311" s="533" t="str">
        <f t="shared" si="832"/>
        <v xml:space="preserve">Fire-alarm Notification devices </v>
      </c>
      <c r="J1311" s="533" t="str">
        <f t="shared" si="832"/>
        <v xml:space="preserve">Fire-alarm Notification devices </v>
      </c>
      <c r="K1311" s="331" t="s">
        <v>21</v>
      </c>
      <c r="L1311" s="512" t="s">
        <v>1189</v>
      </c>
      <c r="M1311" s="665">
        <v>1</v>
      </c>
      <c r="N1311" s="191" t="s">
        <v>2</v>
      </c>
      <c r="O1311" s="866">
        <v>500</v>
      </c>
      <c r="P1311" s="748">
        <f t="shared" si="833"/>
        <v>500</v>
      </c>
      <c r="Q1311" s="25">
        <f t="shared" si="834"/>
        <v>500</v>
      </c>
      <c r="R1311" s="729">
        <f t="shared" si="835"/>
        <v>500</v>
      </c>
      <c r="S1311" s="331"/>
      <c r="T1311" s="512"/>
      <c r="U1311" s="665"/>
      <c r="V1311" s="191"/>
      <c r="W1311" s="866"/>
      <c r="X1311" s="748"/>
    </row>
    <row r="1312" spans="1:24" ht="16.5" thickBot="1">
      <c r="A1312" s="533" t="s">
        <v>2727</v>
      </c>
      <c r="B1312" s="533">
        <v>28</v>
      </c>
      <c r="C1312" s="533" t="s">
        <v>1018</v>
      </c>
      <c r="D1312" s="572" t="s">
        <v>2468</v>
      </c>
      <c r="E1312" s="571" t="str">
        <f t="shared" si="823"/>
        <v xml:space="preserve"> CONVENTIONAL FIRE ALARM SYSTEM</v>
      </c>
      <c r="F1312" s="533" t="str">
        <f t="shared" si="813"/>
        <v>EL</v>
      </c>
      <c r="G1312" s="533" t="s">
        <v>2722</v>
      </c>
      <c r="H1312" s="533">
        <v>1311</v>
      </c>
      <c r="I1312" s="533" t="str">
        <f t="shared" si="832"/>
        <v>Addressable interface devices,</v>
      </c>
      <c r="J1312" s="533" t="str">
        <f t="shared" si="832"/>
        <v>Addressable interface devices,</v>
      </c>
      <c r="K1312" s="331" t="s">
        <v>45</v>
      </c>
      <c r="L1312" s="512" t="s">
        <v>1029</v>
      </c>
      <c r="M1312" s="665">
        <v>4</v>
      </c>
      <c r="N1312" s="245" t="s">
        <v>39</v>
      </c>
      <c r="O1312" s="866">
        <v>70</v>
      </c>
      <c r="P1312" s="748">
        <f t="shared" si="833"/>
        <v>280</v>
      </c>
      <c r="Q1312" s="25">
        <f t="shared" si="834"/>
        <v>70</v>
      </c>
      <c r="R1312" s="729">
        <f t="shared" si="835"/>
        <v>280</v>
      </c>
      <c r="S1312" s="331"/>
      <c r="T1312" s="512"/>
      <c r="U1312" s="665"/>
      <c r="V1312" s="245"/>
      <c r="W1312" s="866"/>
      <c r="X1312" s="748"/>
    </row>
    <row r="1313" spans="1:24" ht="15.75">
      <c r="A1313" s="533" t="s">
        <v>2727</v>
      </c>
      <c r="B1313" s="533">
        <v>28</v>
      </c>
      <c r="C1313" s="533" t="s">
        <v>1018</v>
      </c>
      <c r="D1313" s="572" t="s">
        <v>2468</v>
      </c>
      <c r="E1313" s="571" t="str">
        <f t="shared" si="823"/>
        <v xml:space="preserve"> CONVENTIONAL FIRE ALARM SYSTEM</v>
      </c>
      <c r="F1313" s="533" t="str">
        <f t="shared" si="813"/>
        <v>EL</v>
      </c>
      <c r="G1313" s="533" t="s">
        <v>2725</v>
      </c>
      <c r="H1313" s="533">
        <v>1312</v>
      </c>
      <c r="I1313" s="533" t="str">
        <f t="shared" si="832"/>
        <v xml:space="preserve">Fire-alarm Notification devices </v>
      </c>
      <c r="J1313" s="533" t="str">
        <f t="shared" si="832"/>
        <v xml:space="preserve">Fire-alarm Notification devices </v>
      </c>
      <c r="K1313" s="324" t="s">
        <v>1031</v>
      </c>
      <c r="L1313" s="135"/>
      <c r="M1313" s="138"/>
      <c r="N1313" s="142"/>
      <c r="O1313" s="813" t="s">
        <v>8</v>
      </c>
      <c r="P1313" s="857">
        <f>SUM(P1292:P1312)</f>
        <v>10580</v>
      </c>
      <c r="Q1313" s="157"/>
      <c r="S1313" s="324"/>
      <c r="T1313" s="135"/>
      <c r="U1313" s="138"/>
      <c r="V1313" s="142"/>
      <c r="W1313" s="813"/>
      <c r="X1313" s="857"/>
    </row>
    <row r="1314" spans="1:24" ht="16.5" thickBot="1">
      <c r="A1314" s="533" t="s">
        <v>2727</v>
      </c>
      <c r="B1314" s="533">
        <v>28</v>
      </c>
      <c r="C1314" s="533" t="s">
        <v>1018</v>
      </c>
      <c r="D1314" s="10" t="s">
        <v>22</v>
      </c>
      <c r="E1314" s="10" t="s">
        <v>22</v>
      </c>
      <c r="G1314" s="533" t="s">
        <v>2724</v>
      </c>
      <c r="H1314" s="533">
        <v>1313</v>
      </c>
      <c r="I1314" s="533" t="str">
        <f t="shared" si="832"/>
        <v>Addressable interface devices,</v>
      </c>
      <c r="J1314" s="533" t="str">
        <f t="shared" si="832"/>
        <v>Addressable interface devices,</v>
      </c>
      <c r="K1314" s="320" t="s">
        <v>22</v>
      </c>
      <c r="L1314" s="137"/>
      <c r="M1314" s="138"/>
      <c r="N1314" s="142"/>
      <c r="O1314" s="813"/>
      <c r="P1314" s="867"/>
      <c r="Q1314" s="694"/>
      <c r="S1314" s="320"/>
      <c r="T1314" s="137"/>
      <c r="U1314" s="138"/>
      <c r="V1314" s="142"/>
      <c r="W1314" s="813"/>
      <c r="X1314" s="867"/>
    </row>
    <row r="1315" spans="1:24" ht="16.5" thickTop="1">
      <c r="A1315" s="533" t="s">
        <v>2727</v>
      </c>
      <c r="B1315" s="533">
        <v>31</v>
      </c>
      <c r="C1315" s="533" t="s">
        <v>1033</v>
      </c>
      <c r="D1315" s="572" t="s">
        <v>2481</v>
      </c>
      <c r="E1315" s="571" t="s">
        <v>1300</v>
      </c>
      <c r="F1315" s="533" t="str">
        <f t="shared" si="813"/>
        <v>GE</v>
      </c>
      <c r="G1315" s="533" t="s">
        <v>2725</v>
      </c>
      <c r="H1315" s="533">
        <v>1314</v>
      </c>
      <c r="I1315" s="533" t="str">
        <f t="shared" si="832"/>
        <v xml:space="preserve">Fire-alarm Notification devices </v>
      </c>
      <c r="J1315" s="533" t="str">
        <f t="shared" si="832"/>
        <v xml:space="preserve">Fire-alarm Notification devices </v>
      </c>
      <c r="K1315" s="79"/>
      <c r="L1315" s="79"/>
      <c r="M1315" s="83" t="s">
        <v>1032</v>
      </c>
      <c r="N1315" s="109"/>
      <c r="O1315" s="808"/>
      <c r="P1315" s="808"/>
      <c r="Q1315" s="83"/>
      <c r="S1315" s="79"/>
      <c r="T1315" s="79"/>
      <c r="U1315" s="83"/>
      <c r="V1315" s="109"/>
      <c r="W1315" s="808"/>
      <c r="X1315" s="808"/>
    </row>
    <row r="1316" spans="1:24" ht="15.75">
      <c r="A1316" s="533" t="s">
        <v>2727</v>
      </c>
      <c r="B1316" s="533">
        <v>31</v>
      </c>
      <c r="C1316" s="533" t="s">
        <v>1033</v>
      </c>
      <c r="D1316" s="572" t="s">
        <v>2481</v>
      </c>
      <c r="E1316" s="571" t="str">
        <f t="shared" si="823"/>
        <v xml:space="preserve"> SITE CLEARING</v>
      </c>
      <c r="F1316" s="533" t="str">
        <f t="shared" si="813"/>
        <v>GE</v>
      </c>
      <c r="G1316" s="533" t="s">
        <v>2725</v>
      </c>
      <c r="H1316" s="533">
        <v>1315</v>
      </c>
      <c r="I1316" s="533" t="str">
        <f t="shared" si="832"/>
        <v>Addressable interface devices,</v>
      </c>
      <c r="J1316" s="533" t="str">
        <f t="shared" si="832"/>
        <v>Addressable interface devices,</v>
      </c>
      <c r="K1316" s="79"/>
      <c r="L1316" s="79"/>
      <c r="M1316" s="83" t="s">
        <v>1033</v>
      </c>
      <c r="N1316" s="109"/>
      <c r="O1316" s="808"/>
      <c r="P1316" s="808"/>
      <c r="Q1316" s="83"/>
      <c r="S1316" s="79"/>
      <c r="T1316" s="79"/>
      <c r="U1316" s="83"/>
      <c r="V1316" s="109"/>
      <c r="W1316" s="808"/>
      <c r="X1316" s="808"/>
    </row>
    <row r="1317" spans="1:24" ht="15.75">
      <c r="A1317" s="533" t="s">
        <v>2727</v>
      </c>
      <c r="B1317" s="533">
        <v>31</v>
      </c>
      <c r="C1317" s="533" t="s">
        <v>1033</v>
      </c>
      <c r="D1317" s="572" t="s">
        <v>2481</v>
      </c>
      <c r="E1317" s="571" t="str">
        <f t="shared" si="823"/>
        <v xml:space="preserve"> SITE CLEARING</v>
      </c>
      <c r="F1317" s="533" t="str">
        <f t="shared" si="813"/>
        <v>GE</v>
      </c>
      <c r="G1317" s="533" t="s">
        <v>2725</v>
      </c>
      <c r="H1317" s="533">
        <v>1316</v>
      </c>
      <c r="I1317" s="533" t="str">
        <f t="shared" si="832"/>
        <v xml:space="preserve">Fire-alarm Notification devices </v>
      </c>
      <c r="J1317" s="533" t="str">
        <f t="shared" si="832"/>
        <v xml:space="preserve">Fire-alarm Notification devices </v>
      </c>
      <c r="K1317" s="84" t="s">
        <v>2</v>
      </c>
      <c r="L1317" s="84" t="s">
        <v>25</v>
      </c>
      <c r="M1317" s="636" t="s">
        <v>4</v>
      </c>
      <c r="N1317" s="109" t="s">
        <v>5</v>
      </c>
      <c r="O1317" s="746" t="s">
        <v>6</v>
      </c>
      <c r="P1317" s="746" t="s">
        <v>7</v>
      </c>
      <c r="Q1317" s="109"/>
      <c r="S1317" s="84"/>
      <c r="T1317" s="84"/>
      <c r="U1317" s="636"/>
      <c r="V1317" s="109"/>
      <c r="W1317" s="746"/>
      <c r="X1317" s="746"/>
    </row>
    <row r="1318" spans="1:24" ht="15.75">
      <c r="A1318" s="533" t="s">
        <v>2727</v>
      </c>
      <c r="B1318" s="533">
        <v>31</v>
      </c>
      <c r="C1318" s="533" t="s">
        <v>1033</v>
      </c>
      <c r="D1318" s="572" t="s">
        <v>2481</v>
      </c>
      <c r="E1318" s="571" t="str">
        <f t="shared" si="823"/>
        <v xml:space="preserve"> SITE CLEARING</v>
      </c>
      <c r="F1318" s="533" t="str">
        <f t="shared" si="813"/>
        <v>GE</v>
      </c>
      <c r="G1318" s="533" t="s">
        <v>2725</v>
      </c>
      <c r="H1318" s="533">
        <v>1317</v>
      </c>
      <c r="I1318" s="533" t="str">
        <f t="shared" si="832"/>
        <v>Addressable interface devices,</v>
      </c>
      <c r="J1318" s="533" t="str">
        <f t="shared" si="832"/>
        <v>Addressable interface devices,</v>
      </c>
      <c r="K1318" s="75"/>
      <c r="L1318" s="75"/>
      <c r="M1318" s="75"/>
      <c r="N1318" s="76"/>
      <c r="O1318" s="748"/>
      <c r="P1318" s="748" t="s">
        <v>8</v>
      </c>
      <c r="Q1318" s="12"/>
      <c r="S1318" s="75"/>
      <c r="T1318" s="75"/>
      <c r="U1318" s="75"/>
      <c r="V1318" s="76"/>
      <c r="W1318" s="748"/>
      <c r="X1318" s="748"/>
    </row>
    <row r="1319" spans="1:24" ht="15.75">
      <c r="A1319" s="533" t="s">
        <v>2727</v>
      </c>
      <c r="B1319" s="533">
        <v>31</v>
      </c>
      <c r="C1319" s="533" t="s">
        <v>1033</v>
      </c>
      <c r="D1319" s="572" t="s">
        <v>2481</v>
      </c>
      <c r="E1319" s="571" t="s">
        <v>1300</v>
      </c>
      <c r="F1319" s="533" t="str">
        <f t="shared" si="813"/>
        <v>GE</v>
      </c>
      <c r="G1319" s="533" t="s">
        <v>2725</v>
      </c>
      <c r="H1319" s="533">
        <v>1318</v>
      </c>
      <c r="I1319" s="533" t="str">
        <f t="shared" ref="I1319:I1320" si="836">L1319</f>
        <v>311000 - SITE CLEARING</v>
      </c>
      <c r="J1319" s="533" t="str">
        <f t="shared" ref="J1319:J1320" si="837">L1319</f>
        <v>311000 - SITE CLEARING</v>
      </c>
      <c r="K1319" s="218"/>
      <c r="L1319" s="218" t="s">
        <v>1034</v>
      </c>
      <c r="M1319" s="615"/>
      <c r="N1319" s="271"/>
      <c r="O1319" s="750"/>
      <c r="P1319" s="750"/>
      <c r="Q1319" s="12"/>
      <c r="S1319" s="224"/>
      <c r="T1319" s="224"/>
      <c r="U1319" s="621"/>
      <c r="V1319" s="271"/>
      <c r="W1319" s="750"/>
      <c r="X1319" s="750"/>
    </row>
    <row r="1320" spans="1:24" ht="15.75">
      <c r="A1320" s="533" t="s">
        <v>2727</v>
      </c>
      <c r="B1320" s="533">
        <v>31</v>
      </c>
      <c r="C1320" s="533" t="s">
        <v>1033</v>
      </c>
      <c r="D1320" s="572" t="s">
        <v>2481</v>
      </c>
      <c r="E1320" s="571" t="str">
        <f t="shared" ref="E1320:E1331" si="838">E1319</f>
        <v xml:space="preserve"> SITE CLEARING</v>
      </c>
      <c r="F1320" s="533" t="str">
        <f t="shared" si="813"/>
        <v>GE</v>
      </c>
      <c r="G1320" s="533" t="s">
        <v>2725</v>
      </c>
      <c r="H1320" s="533">
        <v>1319</v>
      </c>
      <c r="I1320" s="533" t="str">
        <f t="shared" si="836"/>
        <v>Site preparation</v>
      </c>
      <c r="J1320" s="533" t="str">
        <f t="shared" si="837"/>
        <v>Site preparation</v>
      </c>
      <c r="K1320" s="218"/>
      <c r="L1320" s="218" t="s">
        <v>1035</v>
      </c>
      <c r="M1320" s="615"/>
      <c r="N1320" s="271"/>
      <c r="O1320" s="750"/>
      <c r="P1320" s="750"/>
      <c r="Q1320" s="78"/>
      <c r="S1320" s="224"/>
      <c r="T1320" s="224"/>
      <c r="U1320" s="621"/>
      <c r="V1320" s="271"/>
      <c r="W1320" s="750"/>
      <c r="X1320" s="750"/>
    </row>
    <row r="1321" spans="1:24" ht="15.75">
      <c r="A1321" s="533" t="s">
        <v>2727</v>
      </c>
      <c r="B1321" s="533">
        <v>31</v>
      </c>
      <c r="C1321" s="533" t="s">
        <v>1033</v>
      </c>
      <c r="D1321" s="572" t="s">
        <v>2481</v>
      </c>
      <c r="E1321" s="571" t="str">
        <f t="shared" si="838"/>
        <v xml:space="preserve"> SITE CLEARING</v>
      </c>
      <c r="F1321" s="533" t="str">
        <f t="shared" si="813"/>
        <v>GE</v>
      </c>
      <c r="G1321" s="533" t="s">
        <v>2722</v>
      </c>
      <c r="H1321" s="533">
        <v>1320</v>
      </c>
      <c r="I1321" s="533" t="str">
        <f>I1319</f>
        <v>311000 - SITE CLEARING</v>
      </c>
      <c r="J1321" s="533" t="str">
        <f>J1319</f>
        <v>311000 - SITE CLEARING</v>
      </c>
      <c r="K1321" s="218" t="s">
        <v>13</v>
      </c>
      <c r="L1321" s="218" t="s">
        <v>1036</v>
      </c>
      <c r="M1321" s="218">
        <v>1</v>
      </c>
      <c r="N1321" s="271" t="s">
        <v>2</v>
      </c>
      <c r="O1321" s="750"/>
      <c r="P1321" s="750"/>
      <c r="Q1321" s="25">
        <f>O1321</f>
        <v>0</v>
      </c>
      <c r="R1321" s="729">
        <f>P1321</f>
        <v>0</v>
      </c>
      <c r="S1321" s="224"/>
      <c r="T1321" s="224"/>
      <c r="U1321" s="224"/>
      <c r="V1321" s="271"/>
      <c r="W1321" s="750"/>
      <c r="X1321" s="750"/>
    </row>
    <row r="1322" spans="1:24" ht="15.75">
      <c r="A1322" s="533" t="s">
        <v>2727</v>
      </c>
      <c r="B1322" s="533">
        <v>31</v>
      </c>
      <c r="C1322" s="533" t="s">
        <v>1033</v>
      </c>
      <c r="D1322" s="572" t="s">
        <v>2481</v>
      </c>
      <c r="E1322" s="571" t="str">
        <f t="shared" si="838"/>
        <v xml:space="preserve"> SITE CLEARING</v>
      </c>
      <c r="F1322" s="533" t="str">
        <f t="shared" si="813"/>
        <v>GE</v>
      </c>
      <c r="G1322" s="533" t="s">
        <v>2725</v>
      </c>
      <c r="H1322" s="533">
        <v>1321</v>
      </c>
      <c r="I1322" s="533" t="str">
        <f>L1322</f>
        <v>Excavating</v>
      </c>
      <c r="J1322" s="533" t="str">
        <f>L1322</f>
        <v>Excavating</v>
      </c>
      <c r="K1322" s="218"/>
      <c r="L1322" s="218" t="s">
        <v>1037</v>
      </c>
      <c r="M1322" s="615"/>
      <c r="N1322" s="271"/>
      <c r="O1322" s="750"/>
      <c r="P1322" s="750"/>
      <c r="Q1322" s="78"/>
      <c r="S1322" s="224"/>
      <c r="T1322" s="224"/>
      <c r="U1322" s="621"/>
      <c r="V1322" s="271"/>
      <c r="W1322" s="750"/>
      <c r="X1322" s="750"/>
    </row>
    <row r="1323" spans="1:24" ht="15.75">
      <c r="A1323" s="533" t="s">
        <v>2727</v>
      </c>
      <c r="B1323" s="533">
        <v>31</v>
      </c>
      <c r="C1323" s="533" t="s">
        <v>1033</v>
      </c>
      <c r="D1323" s="572" t="s">
        <v>2481</v>
      </c>
      <c r="E1323" s="571" t="str">
        <f t="shared" si="838"/>
        <v xml:space="preserve"> SITE CLEARING</v>
      </c>
      <c r="F1323" s="533" t="str">
        <f t="shared" si="813"/>
        <v>GE</v>
      </c>
      <c r="G1323" s="533" t="s">
        <v>2722</v>
      </c>
      <c r="H1323" s="533">
        <v>1322</v>
      </c>
      <c r="I1323" s="533" t="str">
        <f>I1321</f>
        <v>311000 - SITE CLEARING</v>
      </c>
      <c r="J1323" s="533" t="str">
        <f>J1321</f>
        <v>311000 - SITE CLEARING</v>
      </c>
      <c r="K1323" s="218" t="s">
        <v>15</v>
      </c>
      <c r="L1323" s="218" t="s">
        <v>1038</v>
      </c>
      <c r="M1323" s="218">
        <v>415</v>
      </c>
      <c r="N1323" s="271" t="s">
        <v>69</v>
      </c>
      <c r="O1323" s="750"/>
      <c r="P1323" s="750"/>
      <c r="Q1323" s="25">
        <f>O1323</f>
        <v>0</v>
      </c>
      <c r="R1323" s="729">
        <f>P1323</f>
        <v>0</v>
      </c>
      <c r="S1323" s="224"/>
      <c r="T1323" s="224"/>
      <c r="U1323" s="224"/>
      <c r="V1323" s="271"/>
      <c r="W1323" s="750"/>
      <c r="X1323" s="750"/>
    </row>
    <row r="1324" spans="1:24" ht="15.75">
      <c r="A1324" s="533" t="s">
        <v>2727</v>
      </c>
      <c r="B1324" s="533">
        <v>31</v>
      </c>
      <c r="C1324" s="533" t="s">
        <v>1033</v>
      </c>
      <c r="D1324" s="572" t="s">
        <v>2481</v>
      </c>
      <c r="E1324" s="571" t="str">
        <f t="shared" si="838"/>
        <v xml:space="preserve"> SITE CLEARING</v>
      </c>
      <c r="F1324" s="533" t="str">
        <f t="shared" si="813"/>
        <v>GE</v>
      </c>
      <c r="G1324" s="533" t="s">
        <v>2725</v>
      </c>
      <c r="H1324" s="533">
        <v>1323</v>
      </c>
      <c r="I1324" s="533" t="str">
        <f>L1324</f>
        <v xml:space="preserve">Filling </v>
      </c>
      <c r="J1324" s="533" t="str">
        <f>L1324</f>
        <v xml:space="preserve">Filling </v>
      </c>
      <c r="K1324" s="218"/>
      <c r="L1324" s="218" t="s">
        <v>1039</v>
      </c>
      <c r="M1324" s="615"/>
      <c r="N1324" s="271"/>
      <c r="O1324" s="750"/>
      <c r="P1324" s="750"/>
      <c r="Q1324" s="78"/>
      <c r="S1324" s="224"/>
      <c r="T1324" s="224"/>
      <c r="U1324" s="621"/>
      <c r="V1324" s="271"/>
      <c r="W1324" s="750"/>
      <c r="X1324" s="750"/>
    </row>
    <row r="1325" spans="1:24" ht="15.75">
      <c r="A1325" s="533" t="s">
        <v>2727</v>
      </c>
      <c r="B1325" s="533">
        <v>31</v>
      </c>
      <c r="C1325" s="533" t="s">
        <v>1033</v>
      </c>
      <c r="D1325" s="572" t="s">
        <v>2481</v>
      </c>
      <c r="E1325" s="571" t="str">
        <f t="shared" si="838"/>
        <v xml:space="preserve"> SITE CLEARING</v>
      </c>
      <c r="F1325" s="533" t="str">
        <f t="shared" si="813"/>
        <v>GE</v>
      </c>
      <c r="G1325" s="533" t="s">
        <v>2722</v>
      </c>
      <c r="H1325" s="533">
        <v>1324</v>
      </c>
      <c r="I1325" s="533" t="str">
        <f>I1324</f>
        <v xml:space="preserve">Filling </v>
      </c>
      <c r="J1325" s="533" t="str">
        <f>J1324</f>
        <v xml:space="preserve">Filling </v>
      </c>
      <c r="K1325" s="218" t="s">
        <v>17</v>
      </c>
      <c r="L1325" s="218" t="s">
        <v>1040</v>
      </c>
      <c r="M1325" s="218">
        <v>290</v>
      </c>
      <c r="N1325" s="271" t="s">
        <v>69</v>
      </c>
      <c r="O1325" s="750"/>
      <c r="P1325" s="750"/>
      <c r="Q1325" s="25">
        <f>O1325</f>
        <v>0</v>
      </c>
      <c r="R1325" s="729">
        <f>P1325</f>
        <v>0</v>
      </c>
      <c r="S1325" s="224"/>
      <c r="T1325" s="224"/>
      <c r="U1325" s="224"/>
      <c r="V1325" s="271"/>
      <c r="W1325" s="750"/>
      <c r="X1325" s="750"/>
    </row>
    <row r="1326" spans="1:24" ht="15.75">
      <c r="A1326" s="533" t="s">
        <v>2727</v>
      </c>
      <c r="B1326" s="533">
        <v>31</v>
      </c>
      <c r="C1326" s="533" t="s">
        <v>1033</v>
      </c>
      <c r="D1326" s="572" t="s">
        <v>2481</v>
      </c>
      <c r="E1326" s="571" t="str">
        <f t="shared" si="838"/>
        <v xml:space="preserve"> SITE CLEARING</v>
      </c>
      <c r="F1326" s="533" t="str">
        <f t="shared" si="813"/>
        <v>GE</v>
      </c>
      <c r="G1326" s="533" t="s">
        <v>2725</v>
      </c>
      <c r="H1326" s="533">
        <v>1325</v>
      </c>
      <c r="I1326" s="533" t="str">
        <f t="shared" ref="I1326:J1331" si="839">I1325</f>
        <v xml:space="preserve">Filling </v>
      </c>
      <c r="J1326" s="533" t="str">
        <f t="shared" si="839"/>
        <v xml:space="preserve">Filling </v>
      </c>
      <c r="K1326" s="74" t="s">
        <v>1041</v>
      </c>
      <c r="L1326" s="74"/>
      <c r="M1326" s="75"/>
      <c r="N1326" s="76"/>
      <c r="O1326" s="748"/>
      <c r="P1326" s="751"/>
      <c r="Q1326" s="103"/>
      <c r="S1326" s="74"/>
      <c r="T1326" s="74"/>
      <c r="U1326" s="75"/>
      <c r="V1326" s="76"/>
      <c r="W1326" s="748"/>
      <c r="X1326" s="751"/>
    </row>
    <row r="1327" spans="1:24" ht="15.75">
      <c r="A1327" s="533" t="s">
        <v>2727</v>
      </c>
      <c r="B1327" s="533">
        <v>31</v>
      </c>
      <c r="C1327" s="533" t="s">
        <v>1033</v>
      </c>
      <c r="D1327" s="10" t="s">
        <v>22</v>
      </c>
      <c r="E1327" s="10" t="s">
        <v>22</v>
      </c>
      <c r="G1327" s="533" t="s">
        <v>2724</v>
      </c>
      <c r="H1327" s="533">
        <v>1326</v>
      </c>
      <c r="I1327" s="533" t="str">
        <f t="shared" si="839"/>
        <v xml:space="preserve">Filling </v>
      </c>
      <c r="J1327" s="533" t="str">
        <f t="shared" si="839"/>
        <v xml:space="preserve">Filling </v>
      </c>
      <c r="K1327" s="75" t="s">
        <v>22</v>
      </c>
      <c r="L1327" s="75"/>
      <c r="M1327" s="75"/>
      <c r="N1327" s="76"/>
      <c r="O1327" s="748" t="s">
        <v>8</v>
      </c>
      <c r="P1327" s="748"/>
      <c r="Q1327" s="78"/>
      <c r="S1327" s="75"/>
      <c r="T1327" s="75"/>
      <c r="U1327" s="75"/>
      <c r="V1327" s="76"/>
      <c r="W1327" s="748"/>
      <c r="X1327" s="748"/>
    </row>
    <row r="1328" spans="1:24" ht="15.75">
      <c r="A1328" s="533" t="s">
        <v>2727</v>
      </c>
      <c r="B1328" s="533">
        <v>32</v>
      </c>
      <c r="C1328" s="533" t="s">
        <v>1043</v>
      </c>
      <c r="D1328" s="572" t="s">
        <v>2576</v>
      </c>
      <c r="E1328" s="571" t="s">
        <v>1301</v>
      </c>
      <c r="F1328" s="533" t="str">
        <f t="shared" si="813"/>
        <v>LS</v>
      </c>
      <c r="G1328" s="533" t="s">
        <v>2725</v>
      </c>
      <c r="H1328" s="533">
        <v>1327</v>
      </c>
      <c r="I1328" s="533" t="str">
        <f t="shared" si="839"/>
        <v xml:space="preserve">Filling </v>
      </c>
      <c r="J1328" s="533" t="str">
        <f t="shared" si="839"/>
        <v xml:space="preserve">Filling </v>
      </c>
      <c r="K1328" s="304"/>
      <c r="L1328" s="79"/>
      <c r="M1328" s="83" t="s">
        <v>1042</v>
      </c>
      <c r="N1328" s="83"/>
      <c r="O1328" s="808"/>
      <c r="P1328" s="808"/>
      <c r="Q1328" s="83"/>
      <c r="S1328" s="304"/>
      <c r="T1328" s="79"/>
      <c r="U1328" s="83"/>
      <c r="V1328" s="83"/>
      <c r="W1328" s="808"/>
      <c r="X1328" s="808"/>
    </row>
    <row r="1329" spans="1:24" ht="15.75">
      <c r="A1329" s="533" t="s">
        <v>2727</v>
      </c>
      <c r="B1329" s="533">
        <v>32</v>
      </c>
      <c r="C1329" s="533" t="s">
        <v>1043</v>
      </c>
      <c r="D1329" s="572" t="s">
        <v>2576</v>
      </c>
      <c r="E1329" s="571" t="str">
        <f t="shared" si="838"/>
        <v xml:space="preserve"> UNIT PAVING</v>
      </c>
      <c r="F1329" s="533" t="str">
        <f t="shared" si="813"/>
        <v>LS</v>
      </c>
      <c r="G1329" s="533" t="s">
        <v>2725</v>
      </c>
      <c r="H1329" s="533">
        <v>1328</v>
      </c>
      <c r="I1329" s="533" t="str">
        <f t="shared" si="839"/>
        <v xml:space="preserve">Filling </v>
      </c>
      <c r="J1329" s="533" t="str">
        <f t="shared" si="839"/>
        <v xml:space="preserve">Filling </v>
      </c>
      <c r="K1329" s="304"/>
      <c r="L1329" s="79"/>
      <c r="M1329" s="83" t="s">
        <v>1043</v>
      </c>
      <c r="N1329" s="83"/>
      <c r="O1329" s="808"/>
      <c r="P1329" s="808"/>
      <c r="Q1329" s="83"/>
      <c r="S1329" s="304"/>
      <c r="T1329" s="79"/>
      <c r="U1329" s="83"/>
      <c r="V1329" s="83"/>
      <c r="W1329" s="808"/>
      <c r="X1329" s="808"/>
    </row>
    <row r="1330" spans="1:24" ht="15.75">
      <c r="A1330" s="533" t="s">
        <v>2727</v>
      </c>
      <c r="B1330" s="533">
        <v>32</v>
      </c>
      <c r="C1330" s="533" t="s">
        <v>1043</v>
      </c>
      <c r="D1330" s="572" t="s">
        <v>2576</v>
      </c>
      <c r="E1330" s="571" t="str">
        <f t="shared" si="838"/>
        <v xml:space="preserve"> UNIT PAVING</v>
      </c>
      <c r="F1330" s="533" t="str">
        <f t="shared" si="813"/>
        <v>LS</v>
      </c>
      <c r="G1330" s="533" t="s">
        <v>2725</v>
      </c>
      <c r="H1330" s="533">
        <v>1329</v>
      </c>
      <c r="I1330" s="533" t="str">
        <f t="shared" si="839"/>
        <v xml:space="preserve">Filling </v>
      </c>
      <c r="J1330" s="533" t="str">
        <f t="shared" si="839"/>
        <v xml:space="preserve">Filling </v>
      </c>
      <c r="K1330" s="306" t="s">
        <v>2</v>
      </c>
      <c r="L1330" s="84" t="s">
        <v>25</v>
      </c>
      <c r="M1330" s="636" t="s">
        <v>4</v>
      </c>
      <c r="N1330" s="109" t="s">
        <v>5</v>
      </c>
      <c r="O1330" s="746" t="s">
        <v>6</v>
      </c>
      <c r="P1330" s="746" t="s">
        <v>7</v>
      </c>
      <c r="Q1330" s="109"/>
      <c r="S1330" s="306"/>
      <c r="T1330" s="84"/>
      <c r="U1330" s="636"/>
      <c r="V1330" s="109"/>
      <c r="W1330" s="746"/>
      <c r="X1330" s="746"/>
    </row>
    <row r="1331" spans="1:24" ht="15.75">
      <c r="A1331" s="533" t="s">
        <v>2727</v>
      </c>
      <c r="B1331" s="533">
        <v>32</v>
      </c>
      <c r="C1331" s="533" t="s">
        <v>1043</v>
      </c>
      <c r="D1331" s="572" t="s">
        <v>2481</v>
      </c>
      <c r="E1331" s="571" t="str">
        <f t="shared" si="838"/>
        <v xml:space="preserve"> UNIT PAVING</v>
      </c>
      <c r="F1331" s="533" t="str">
        <f t="shared" si="813"/>
        <v>GE</v>
      </c>
      <c r="G1331" s="533" t="s">
        <v>2725</v>
      </c>
      <c r="H1331" s="533">
        <v>1330</v>
      </c>
      <c r="I1331" s="533" t="str">
        <f t="shared" si="839"/>
        <v xml:space="preserve">Filling </v>
      </c>
      <c r="J1331" s="533" t="str">
        <f t="shared" si="839"/>
        <v xml:space="preserve">Filling </v>
      </c>
      <c r="K1331" s="308"/>
      <c r="L1331" s="75"/>
      <c r="M1331" s="75"/>
      <c r="N1331" s="76"/>
      <c r="O1331" s="748"/>
      <c r="P1331" s="748" t="s">
        <v>8</v>
      </c>
      <c r="Q1331" s="12"/>
      <c r="S1331" s="308"/>
      <c r="T1331" s="75"/>
      <c r="U1331" s="75"/>
      <c r="V1331" s="76"/>
      <c r="W1331" s="748"/>
      <c r="X1331" s="748"/>
    </row>
    <row r="1332" spans="1:24" ht="15.75">
      <c r="A1332" s="533" t="s">
        <v>2727</v>
      </c>
      <c r="B1332" s="533">
        <v>32</v>
      </c>
      <c r="C1332" s="533" t="s">
        <v>1043</v>
      </c>
      <c r="D1332" s="572" t="s">
        <v>2576</v>
      </c>
      <c r="E1332" s="571" t="s">
        <v>1301</v>
      </c>
      <c r="F1332" s="533" t="str">
        <f t="shared" si="813"/>
        <v>LS</v>
      </c>
      <c r="G1332" s="533" t="s">
        <v>2725</v>
      </c>
      <c r="H1332" s="533">
        <v>1331</v>
      </c>
      <c r="I1332" s="533" t="str">
        <f t="shared" ref="I1332:I1333" si="840">L1332</f>
        <v>321400 - UNIT PAVING</v>
      </c>
      <c r="J1332" s="533" t="str">
        <f t="shared" ref="J1332:J1333" si="841">L1332</f>
        <v>321400 - UNIT PAVING</v>
      </c>
      <c r="K1332" s="311"/>
      <c r="L1332" s="218" t="s">
        <v>1044</v>
      </c>
      <c r="M1332" s="628"/>
      <c r="N1332" s="868"/>
      <c r="O1332" s="750"/>
      <c r="P1332" s="750"/>
      <c r="Q1332" s="12"/>
      <c r="S1332" s="235"/>
      <c r="T1332" s="224"/>
      <c r="U1332" s="633"/>
      <c r="V1332" s="868"/>
      <c r="W1332" s="750"/>
      <c r="X1332" s="750"/>
    </row>
    <row r="1333" spans="1:24" ht="15.75">
      <c r="A1333" s="533" t="s">
        <v>2727</v>
      </c>
      <c r="B1333" s="533">
        <v>32</v>
      </c>
      <c r="C1333" s="533" t="s">
        <v>1043</v>
      </c>
      <c r="D1333" s="572" t="s">
        <v>2576</v>
      </c>
      <c r="E1333" s="571" t="str">
        <f t="shared" ref="E1333:E1336" si="842">E1332</f>
        <v xml:space="preserve"> UNIT PAVING</v>
      </c>
      <c r="F1333" s="533" t="str">
        <f t="shared" si="813"/>
        <v>LS</v>
      </c>
      <c r="G1333" s="533" t="s">
        <v>2725</v>
      </c>
      <c r="H1333" s="533">
        <v>1332</v>
      </c>
      <c r="I1333" s="533" t="str">
        <f t="shared" si="840"/>
        <v>Precast concrete curb; ordinary Portland cement, smooth finish, reinforced; including fittings and fixings; complete; as specified and as Drg. A-501; detail 12</v>
      </c>
      <c r="J1333" s="533" t="str">
        <f t="shared" si="841"/>
        <v>Precast concrete curb; ordinary Portland cement, smooth finish, reinforced; including fittings and fixings; complete; as specified and as Drg. A-501; detail 12</v>
      </c>
      <c r="K1333" s="311"/>
      <c r="L1333" s="218" t="s">
        <v>1045</v>
      </c>
      <c r="M1333" s="615"/>
      <c r="N1333" s="225"/>
      <c r="O1333" s="750"/>
      <c r="P1333" s="750"/>
      <c r="Q1333" s="25"/>
      <c r="S1333" s="235"/>
      <c r="T1333" s="224"/>
      <c r="U1333" s="621"/>
      <c r="V1333" s="225"/>
      <c r="W1333" s="750"/>
      <c r="X1333" s="750"/>
    </row>
    <row r="1334" spans="1:24" ht="15.75">
      <c r="A1334" s="533" t="s">
        <v>2727</v>
      </c>
      <c r="B1334" s="533">
        <v>32</v>
      </c>
      <c r="C1334" s="533" t="s">
        <v>1043</v>
      </c>
      <c r="D1334" s="572" t="s">
        <v>2576</v>
      </c>
      <c r="E1334" s="571" t="str">
        <f t="shared" si="842"/>
        <v xml:space="preserve"> UNIT PAVING</v>
      </c>
      <c r="F1334" s="533" t="str">
        <f t="shared" si="813"/>
        <v>LS</v>
      </c>
      <c r="G1334" s="533" t="s">
        <v>2722</v>
      </c>
      <c r="H1334" s="533">
        <v>1333</v>
      </c>
      <c r="I1334" s="533" t="str">
        <f>I1332</f>
        <v>321400 - UNIT PAVING</v>
      </c>
      <c r="J1334" s="533" t="str">
        <f>J1332</f>
        <v>321400 - UNIT PAVING</v>
      </c>
      <c r="K1334" s="311" t="s">
        <v>13</v>
      </c>
      <c r="L1334" s="218" t="s">
        <v>1046</v>
      </c>
      <c r="M1334" s="218">
        <v>210</v>
      </c>
      <c r="N1334" s="819" t="s">
        <v>95</v>
      </c>
      <c r="O1334" s="750"/>
      <c r="P1334" s="750"/>
      <c r="Q1334" s="25">
        <f>O1334</f>
        <v>0</v>
      </c>
      <c r="R1334" s="729">
        <f>P1334</f>
        <v>0</v>
      </c>
      <c r="S1334" s="235"/>
      <c r="T1334" s="224"/>
      <c r="U1334" s="224"/>
      <c r="V1334" s="819"/>
      <c r="W1334" s="750"/>
      <c r="X1334" s="750"/>
    </row>
    <row r="1335" spans="1:24" ht="15.75">
      <c r="A1335" s="533" t="s">
        <v>2727</v>
      </c>
      <c r="B1335" s="533">
        <v>32</v>
      </c>
      <c r="C1335" s="533" t="s">
        <v>1043</v>
      </c>
      <c r="D1335" s="572" t="s">
        <v>2576</v>
      </c>
      <c r="E1335" s="571" t="str">
        <f t="shared" si="842"/>
        <v xml:space="preserve"> UNIT PAVING</v>
      </c>
      <c r="F1335" s="533" t="str">
        <f t="shared" si="813"/>
        <v>LS</v>
      </c>
      <c r="G1335" s="533" t="s">
        <v>2725</v>
      </c>
      <c r="H1335" s="533">
        <v>1334</v>
      </c>
      <c r="I1335" s="533" t="str">
        <f>L1335</f>
        <v>Precast concrete tiles; including bedding mortar; to</v>
      </c>
      <c r="J1335" s="533" t="str">
        <f>L1335</f>
        <v>Precast concrete tiles; including bedding mortar; to</v>
      </c>
      <c r="K1335" s="311"/>
      <c r="L1335" s="218" t="s">
        <v>1047</v>
      </c>
      <c r="M1335" s="615"/>
      <c r="N1335" s="225"/>
      <c r="O1335" s="750"/>
      <c r="P1335" s="750"/>
      <c r="Q1335" s="25"/>
      <c r="S1335" s="235"/>
      <c r="T1335" s="224"/>
      <c r="U1335" s="621"/>
      <c r="V1335" s="225"/>
      <c r="W1335" s="750"/>
      <c r="X1335" s="750"/>
    </row>
    <row r="1336" spans="1:24" ht="15.75">
      <c r="A1336" s="533" t="s">
        <v>2727</v>
      </c>
      <c r="B1336" s="533">
        <v>32</v>
      </c>
      <c r="C1336" s="533" t="s">
        <v>1043</v>
      </c>
      <c r="D1336" s="572" t="s">
        <v>2576</v>
      </c>
      <c r="E1336" s="571" t="str">
        <f t="shared" si="842"/>
        <v xml:space="preserve"> UNIT PAVING</v>
      </c>
      <c r="F1336" s="533" t="str">
        <f t="shared" si="813"/>
        <v>LS</v>
      </c>
      <c r="G1336" s="533" t="s">
        <v>2722</v>
      </c>
      <c r="H1336" s="533">
        <v>1335</v>
      </c>
      <c r="I1336" s="533" t="str">
        <f>I1334</f>
        <v>321400 - UNIT PAVING</v>
      </c>
      <c r="J1336" s="533" t="str">
        <f>J1334</f>
        <v>321400 - UNIT PAVING</v>
      </c>
      <c r="K1336" s="311" t="s">
        <v>15</v>
      </c>
      <c r="L1336" s="218" t="s">
        <v>1048</v>
      </c>
      <c r="M1336" s="218">
        <v>464</v>
      </c>
      <c r="N1336" s="819" t="s">
        <v>33</v>
      </c>
      <c r="O1336" s="750"/>
      <c r="P1336" s="750"/>
      <c r="Q1336" s="25">
        <f>O1336</f>
        <v>0</v>
      </c>
      <c r="R1336" s="729">
        <f>P1336</f>
        <v>0</v>
      </c>
      <c r="S1336" s="235"/>
      <c r="T1336" s="224"/>
      <c r="U1336" s="224"/>
      <c r="V1336" s="819"/>
      <c r="W1336" s="750"/>
      <c r="X1336" s="750"/>
    </row>
    <row r="1337" spans="1:24" ht="15.75">
      <c r="A1337" s="533" t="s">
        <v>2727</v>
      </c>
      <c r="B1337" s="533">
        <v>32</v>
      </c>
      <c r="C1337" s="533" t="s">
        <v>1043</v>
      </c>
      <c r="D1337" s="572" t="s">
        <v>2560</v>
      </c>
      <c r="E1337" s="571" t="s">
        <v>1302</v>
      </c>
      <c r="F1337" s="533" t="str">
        <f t="shared" si="813"/>
        <v>GE</v>
      </c>
      <c r="G1337" s="533" t="s">
        <v>2725</v>
      </c>
      <c r="H1337" s="533">
        <v>1336</v>
      </c>
      <c r="I1337" s="533" t="str">
        <f>L1337</f>
        <v>321116.16 - AGGREGATE SUBBASE COURSE</v>
      </c>
      <c r="J1337" s="533" t="str">
        <f>L1337</f>
        <v>321116.16 - AGGREGATE SUBBASE COURSE</v>
      </c>
      <c r="K1337" s="311"/>
      <c r="L1337" s="218" t="s">
        <v>1049</v>
      </c>
      <c r="M1337" s="615"/>
      <c r="N1337" s="225"/>
      <c r="O1337" s="750"/>
      <c r="P1337" s="750"/>
      <c r="Q1337" s="12"/>
      <c r="S1337" s="235"/>
      <c r="T1337" s="224"/>
      <c r="U1337" s="621"/>
      <c r="V1337" s="225"/>
      <c r="W1337" s="750"/>
      <c r="X1337" s="750"/>
    </row>
    <row r="1338" spans="1:24" ht="15.75">
      <c r="A1338" s="533" t="s">
        <v>2727</v>
      </c>
      <c r="B1338" s="533">
        <v>32</v>
      </c>
      <c r="C1338" s="533" t="s">
        <v>1043</v>
      </c>
      <c r="D1338" s="572" t="s">
        <v>2560</v>
      </c>
      <c r="E1338" s="571" t="str">
        <f t="shared" ref="E1338:E1339" si="843">E1337</f>
        <v xml:space="preserve"> AGGREGATE SUBBASE COURSE</v>
      </c>
      <c r="F1338" s="533" t="str">
        <f t="shared" si="813"/>
        <v>GE</v>
      </c>
      <c r="G1338" s="533" t="s">
        <v>2722</v>
      </c>
      <c r="H1338" s="533">
        <v>1337</v>
      </c>
      <c r="I1338" s="533" t="str">
        <f t="shared" ref="I1338:J1339" si="844">I1336</f>
        <v>321400 - UNIT PAVING</v>
      </c>
      <c r="J1338" s="533" t="str">
        <f t="shared" si="844"/>
        <v>321400 - UNIT PAVING</v>
      </c>
      <c r="K1338" s="311" t="s">
        <v>17</v>
      </c>
      <c r="L1338" s="218" t="s">
        <v>1050</v>
      </c>
      <c r="M1338" s="218">
        <v>150</v>
      </c>
      <c r="N1338" s="819" t="s">
        <v>69</v>
      </c>
      <c r="O1338" s="750"/>
      <c r="P1338" s="750"/>
      <c r="Q1338" s="25">
        <f t="shared" ref="Q1338:Q1339" si="845">O1338</f>
        <v>0</v>
      </c>
      <c r="R1338" s="729">
        <f t="shared" ref="R1338:R1339" si="846">P1338</f>
        <v>0</v>
      </c>
      <c r="S1338" s="235"/>
      <c r="T1338" s="224"/>
      <c r="U1338" s="224"/>
      <c r="V1338" s="819"/>
      <c r="W1338" s="750"/>
      <c r="X1338" s="750"/>
    </row>
    <row r="1339" spans="1:24" ht="15.75">
      <c r="A1339" s="533" t="s">
        <v>2727</v>
      </c>
      <c r="B1339" s="533">
        <v>32</v>
      </c>
      <c r="C1339" s="533" t="s">
        <v>1043</v>
      </c>
      <c r="D1339" s="572" t="s">
        <v>2560</v>
      </c>
      <c r="E1339" s="571" t="str">
        <f t="shared" si="843"/>
        <v xml:space="preserve"> AGGREGATE SUBBASE COURSE</v>
      </c>
      <c r="F1339" s="533" t="str">
        <f t="shared" si="813"/>
        <v>GE</v>
      </c>
      <c r="G1339" s="533" t="s">
        <v>2722</v>
      </c>
      <c r="H1339" s="533">
        <v>1338</v>
      </c>
      <c r="I1339" s="533" t="str">
        <f t="shared" si="844"/>
        <v>321116.16 - AGGREGATE SUBBASE COURSE</v>
      </c>
      <c r="J1339" s="533" t="str">
        <f t="shared" si="844"/>
        <v>321116.16 - AGGREGATE SUBBASE COURSE</v>
      </c>
      <c r="K1339" s="311" t="s">
        <v>19</v>
      </c>
      <c r="L1339" s="218" t="s">
        <v>1051</v>
      </c>
      <c r="M1339" s="218">
        <v>120</v>
      </c>
      <c r="N1339" s="819" t="s">
        <v>69</v>
      </c>
      <c r="O1339" s="750"/>
      <c r="P1339" s="750"/>
      <c r="Q1339" s="25">
        <f t="shared" si="845"/>
        <v>0</v>
      </c>
      <c r="R1339" s="729">
        <f t="shared" si="846"/>
        <v>0</v>
      </c>
      <c r="S1339" s="235"/>
      <c r="T1339" s="224"/>
      <c r="U1339" s="224"/>
      <c r="V1339" s="819"/>
      <c r="W1339" s="750"/>
      <c r="X1339" s="750"/>
    </row>
    <row r="1340" spans="1:24" ht="15.75">
      <c r="A1340" s="533" t="s">
        <v>2727</v>
      </c>
      <c r="B1340" s="533">
        <v>32</v>
      </c>
      <c r="C1340" s="533" t="s">
        <v>1043</v>
      </c>
      <c r="D1340" s="572" t="s">
        <v>2566</v>
      </c>
      <c r="E1340" s="571" t="s">
        <v>1303</v>
      </c>
      <c r="F1340" s="533" t="str">
        <f t="shared" si="813"/>
        <v>GE</v>
      </c>
      <c r="G1340" s="533" t="s">
        <v>2725</v>
      </c>
      <c r="H1340" s="533">
        <v>1339</v>
      </c>
      <c r="I1340" s="533" t="str">
        <f t="shared" ref="I1340:I1341" si="847">L1340</f>
        <v>321216 - ASPHALT PAVING</v>
      </c>
      <c r="J1340" s="533" t="str">
        <f t="shared" ref="J1340:J1341" si="848">L1340</f>
        <v>321216 - ASPHALT PAVING</v>
      </c>
      <c r="K1340" s="311"/>
      <c r="L1340" s="218" t="s">
        <v>1052</v>
      </c>
      <c r="M1340" s="615"/>
      <c r="N1340" s="819"/>
      <c r="O1340" s="750"/>
      <c r="P1340" s="750"/>
      <c r="Q1340" s="78"/>
      <c r="S1340" s="235"/>
      <c r="T1340" s="224"/>
      <c r="U1340" s="621"/>
      <c r="V1340" s="819"/>
      <c r="W1340" s="750"/>
      <c r="X1340" s="750"/>
    </row>
    <row r="1341" spans="1:24" ht="15.75">
      <c r="A1341" s="533" t="s">
        <v>2727</v>
      </c>
      <c r="B1341" s="533">
        <v>32</v>
      </c>
      <c r="C1341" s="533" t="s">
        <v>1043</v>
      </c>
      <c r="D1341" s="572" t="s">
        <v>2566</v>
      </c>
      <c r="E1341" s="571" t="str">
        <f t="shared" ref="E1341:E1346" si="849">E1340</f>
        <v xml:space="preserve"> ASPHALT PAVING</v>
      </c>
      <c r="F1341" s="533" t="str">
        <f t="shared" si="813"/>
        <v>GE</v>
      </c>
      <c r="G1341" s="533" t="s">
        <v>2725</v>
      </c>
      <c r="H1341" s="533">
        <v>1340</v>
      </c>
      <c r="I1341" s="533" t="str">
        <f t="shared" si="847"/>
        <v>0.5 MESAL</v>
      </c>
      <c r="J1341" s="533" t="str">
        <f t="shared" si="848"/>
        <v>0.5 MESAL</v>
      </c>
      <c r="K1341" s="311"/>
      <c r="L1341" s="218" t="s">
        <v>1053</v>
      </c>
      <c r="M1341" s="615"/>
      <c r="N1341" s="819"/>
      <c r="O1341" s="750"/>
      <c r="P1341" s="750"/>
      <c r="Q1341" s="78"/>
      <c r="S1341" s="235"/>
      <c r="T1341" s="224"/>
      <c r="U1341" s="621"/>
      <c r="V1341" s="819"/>
      <c r="W1341" s="750"/>
      <c r="X1341" s="750"/>
    </row>
    <row r="1342" spans="1:24" ht="15.75">
      <c r="A1342" s="533" t="s">
        <v>2727</v>
      </c>
      <c r="B1342" s="533">
        <v>32</v>
      </c>
      <c r="C1342" s="533" t="s">
        <v>1043</v>
      </c>
      <c r="D1342" s="572" t="s">
        <v>2566</v>
      </c>
      <c r="E1342" s="571" t="str">
        <f t="shared" si="849"/>
        <v xml:space="preserve"> ASPHALT PAVING</v>
      </c>
      <c r="F1342" s="533" t="str">
        <f t="shared" si="813"/>
        <v>GE</v>
      </c>
      <c r="G1342" s="533" t="s">
        <v>2722</v>
      </c>
      <c r="H1342" s="533">
        <v>1341</v>
      </c>
      <c r="I1342" s="533" t="str">
        <f t="shared" ref="I1342:J1347" si="850">I1340</f>
        <v>321216 - ASPHALT PAVING</v>
      </c>
      <c r="J1342" s="533" t="str">
        <f t="shared" si="850"/>
        <v>321216 - ASPHALT PAVING</v>
      </c>
      <c r="K1342" s="311" t="s">
        <v>20</v>
      </c>
      <c r="L1342" s="218" t="s">
        <v>1054</v>
      </c>
      <c r="M1342" s="218">
        <v>600</v>
      </c>
      <c r="N1342" s="819" t="s">
        <v>33</v>
      </c>
      <c r="O1342" s="750"/>
      <c r="P1342" s="750"/>
      <c r="Q1342" s="25">
        <f t="shared" ref="Q1342:Q1345" si="851">O1342</f>
        <v>0</v>
      </c>
      <c r="R1342" s="729">
        <f t="shared" ref="R1342:R1345" si="852">P1342</f>
        <v>0</v>
      </c>
      <c r="S1342" s="235"/>
      <c r="T1342" s="224"/>
      <c r="U1342" s="224"/>
      <c r="V1342" s="819"/>
      <c r="W1342" s="750"/>
      <c r="X1342" s="750"/>
    </row>
    <row r="1343" spans="1:24" ht="15.75">
      <c r="A1343" s="533" t="s">
        <v>2727</v>
      </c>
      <c r="B1343" s="533">
        <v>32</v>
      </c>
      <c r="C1343" s="533" t="s">
        <v>1043</v>
      </c>
      <c r="D1343" s="572" t="s">
        <v>2566</v>
      </c>
      <c r="E1343" s="571" t="str">
        <f t="shared" si="849"/>
        <v xml:space="preserve"> ASPHALT PAVING</v>
      </c>
      <c r="F1343" s="533" t="str">
        <f t="shared" si="813"/>
        <v>GE</v>
      </c>
      <c r="G1343" s="533" t="s">
        <v>2722</v>
      </c>
      <c r="H1343" s="533">
        <v>1342</v>
      </c>
      <c r="I1343" s="533" t="str">
        <f t="shared" si="850"/>
        <v>0.5 MESAL</v>
      </c>
      <c r="J1343" s="533" t="str">
        <f t="shared" si="850"/>
        <v>0.5 MESAL</v>
      </c>
      <c r="K1343" s="311" t="s">
        <v>21</v>
      </c>
      <c r="L1343" s="218" t="s">
        <v>1055</v>
      </c>
      <c r="M1343" s="218">
        <v>600</v>
      </c>
      <c r="N1343" s="819" t="s">
        <v>33</v>
      </c>
      <c r="O1343" s="750"/>
      <c r="P1343" s="750"/>
      <c r="Q1343" s="25">
        <f t="shared" si="851"/>
        <v>0</v>
      </c>
      <c r="R1343" s="729">
        <f t="shared" si="852"/>
        <v>0</v>
      </c>
      <c r="S1343" s="235"/>
      <c r="T1343" s="224"/>
      <c r="U1343" s="224"/>
      <c r="V1343" s="819"/>
      <c r="W1343" s="750"/>
      <c r="X1343" s="750"/>
    </row>
    <row r="1344" spans="1:24" ht="15.75">
      <c r="A1344" s="533" t="s">
        <v>2727</v>
      </c>
      <c r="B1344" s="533">
        <v>32</v>
      </c>
      <c r="C1344" s="533" t="s">
        <v>1043</v>
      </c>
      <c r="D1344" s="572" t="s">
        <v>2566</v>
      </c>
      <c r="E1344" s="571" t="str">
        <f t="shared" si="849"/>
        <v xml:space="preserve"> ASPHALT PAVING</v>
      </c>
      <c r="F1344" s="533" t="str">
        <f t="shared" ref="F1344:F1346" si="853">VLOOKUP(D:D,trade,3,FALSE)</f>
        <v>GE</v>
      </c>
      <c r="G1344" s="533" t="s">
        <v>2722</v>
      </c>
      <c r="H1344" s="533">
        <v>1343</v>
      </c>
      <c r="I1344" s="533" t="str">
        <f t="shared" si="850"/>
        <v>321216 - ASPHALT PAVING</v>
      </c>
      <c r="J1344" s="533" t="str">
        <f t="shared" si="850"/>
        <v>321216 - ASPHALT PAVING</v>
      </c>
      <c r="K1344" s="311" t="s">
        <v>45</v>
      </c>
      <c r="L1344" s="218" t="s">
        <v>1056</v>
      </c>
      <c r="M1344" s="218">
        <v>37</v>
      </c>
      <c r="N1344" s="819" t="s">
        <v>69</v>
      </c>
      <c r="O1344" s="750"/>
      <c r="P1344" s="750"/>
      <c r="Q1344" s="25">
        <f t="shared" si="851"/>
        <v>0</v>
      </c>
      <c r="R1344" s="729">
        <f t="shared" si="852"/>
        <v>0</v>
      </c>
      <c r="S1344" s="235"/>
      <c r="T1344" s="224"/>
      <c r="U1344" s="224"/>
      <c r="V1344" s="819"/>
      <c r="W1344" s="750"/>
      <c r="X1344" s="750"/>
    </row>
    <row r="1345" spans="1:24" ht="15.75">
      <c r="A1345" s="533" t="s">
        <v>2727</v>
      </c>
      <c r="B1345" s="533">
        <v>32</v>
      </c>
      <c r="C1345" s="533" t="s">
        <v>1043</v>
      </c>
      <c r="D1345" s="572" t="s">
        <v>2566</v>
      </c>
      <c r="E1345" s="571" t="str">
        <f t="shared" si="849"/>
        <v xml:space="preserve"> ASPHALT PAVING</v>
      </c>
      <c r="F1345" s="533" t="str">
        <f t="shared" si="853"/>
        <v>GE</v>
      </c>
      <c r="G1345" s="533" t="s">
        <v>2722</v>
      </c>
      <c r="H1345" s="533">
        <v>1344</v>
      </c>
      <c r="I1345" s="533" t="str">
        <f t="shared" si="850"/>
        <v>0.5 MESAL</v>
      </c>
      <c r="J1345" s="533" t="str">
        <f t="shared" si="850"/>
        <v>0.5 MESAL</v>
      </c>
      <c r="K1345" s="311" t="s">
        <v>48</v>
      </c>
      <c r="L1345" s="218" t="s">
        <v>1057</v>
      </c>
      <c r="M1345" s="218">
        <v>25</v>
      </c>
      <c r="N1345" s="819" t="s">
        <v>69</v>
      </c>
      <c r="O1345" s="750"/>
      <c r="P1345" s="750"/>
      <c r="Q1345" s="25">
        <f t="shared" si="851"/>
        <v>0</v>
      </c>
      <c r="R1345" s="729">
        <f t="shared" si="852"/>
        <v>0</v>
      </c>
      <c r="S1345" s="235"/>
      <c r="T1345" s="224"/>
      <c r="U1345" s="224"/>
      <c r="V1345" s="819"/>
      <c r="W1345" s="750"/>
      <c r="X1345" s="750"/>
    </row>
    <row r="1346" spans="1:24" ht="15.75">
      <c r="A1346" s="533" t="s">
        <v>2727</v>
      </c>
      <c r="B1346" s="533">
        <v>32</v>
      </c>
      <c r="C1346" s="533" t="s">
        <v>1043</v>
      </c>
      <c r="D1346" s="572" t="s">
        <v>2566</v>
      </c>
      <c r="E1346" s="571" t="str">
        <f t="shared" si="849"/>
        <v xml:space="preserve"> ASPHALT PAVING</v>
      </c>
      <c r="F1346" s="533" t="str">
        <f t="shared" si="853"/>
        <v>GE</v>
      </c>
      <c r="G1346" s="533" t="s">
        <v>2725</v>
      </c>
      <c r="H1346" s="533">
        <v>1345</v>
      </c>
      <c r="I1346" s="533" t="str">
        <f t="shared" si="850"/>
        <v>321216 - ASPHALT PAVING</v>
      </c>
      <c r="J1346" s="533" t="str">
        <f t="shared" si="850"/>
        <v>321216 - ASPHALT PAVING</v>
      </c>
      <c r="K1346" s="317" t="s">
        <v>1058</v>
      </c>
      <c r="L1346" s="74"/>
      <c r="M1346" s="75"/>
      <c r="N1346" s="76"/>
      <c r="O1346" s="748"/>
      <c r="P1346" s="751"/>
      <c r="Q1346" s="103"/>
      <c r="S1346" s="317"/>
      <c r="T1346" s="74"/>
      <c r="U1346" s="75"/>
      <c r="V1346" s="76"/>
      <c r="W1346" s="748"/>
      <c r="X1346" s="751"/>
    </row>
    <row r="1347" spans="1:24" ht="15.75">
      <c r="A1347" s="533" t="s">
        <v>2727</v>
      </c>
      <c r="B1347" s="533">
        <v>32</v>
      </c>
      <c r="C1347" s="533" t="s">
        <v>1043</v>
      </c>
      <c r="D1347" s="10" t="s">
        <v>22</v>
      </c>
      <c r="E1347" s="10" t="s">
        <v>22</v>
      </c>
      <c r="G1347" s="533" t="s">
        <v>2724</v>
      </c>
      <c r="H1347" s="533">
        <v>1346</v>
      </c>
      <c r="I1347" s="533" t="str">
        <f t="shared" si="850"/>
        <v>0.5 MESAL</v>
      </c>
      <c r="J1347" s="533" t="str">
        <f t="shared" si="850"/>
        <v>0.5 MESAL</v>
      </c>
      <c r="K1347" s="308" t="s">
        <v>22</v>
      </c>
      <c r="L1347" s="75"/>
      <c r="M1347" s="75"/>
      <c r="N1347" s="110"/>
      <c r="O1347" s="748" t="s">
        <v>8</v>
      </c>
      <c r="P1347" s="748"/>
      <c r="Q1347" s="78"/>
      <c r="S1347" s="308"/>
      <c r="T1347" s="75"/>
      <c r="U1347" s="75"/>
      <c r="V1347" s="110"/>
      <c r="W1347" s="748"/>
      <c r="X1347" s="748"/>
    </row>
    <row r="1348" spans="1:24" ht="15.75">
      <c r="A1348" s="533" t="s">
        <v>2727</v>
      </c>
      <c r="B1348" s="533" t="s">
        <v>1201</v>
      </c>
      <c r="C1348" s="533" t="s">
        <v>1059</v>
      </c>
      <c r="D1348" s="533" t="s">
        <v>1059</v>
      </c>
      <c r="E1348" s="533" t="s">
        <v>1059</v>
      </c>
      <c r="G1348" s="533" t="s">
        <v>2723</v>
      </c>
      <c r="H1348" s="533">
        <v>1347</v>
      </c>
      <c r="I1348" s="533" t="s">
        <v>1059</v>
      </c>
      <c r="J1348" s="533" t="s">
        <v>1059</v>
      </c>
      <c r="K1348" s="164" t="s">
        <v>1059</v>
      </c>
      <c r="L1348" s="164"/>
      <c r="M1348" s="164"/>
      <c r="N1348" s="164"/>
      <c r="O1348" s="869"/>
      <c r="P1348" s="160"/>
      <c r="S1348" s="164"/>
      <c r="T1348" s="164"/>
      <c r="U1348" s="164"/>
      <c r="V1348" s="164"/>
      <c r="W1348" s="869"/>
      <c r="X1348" s="160"/>
    </row>
    <row r="1349" spans="1:24" ht="15.75">
      <c r="A1349" s="533" t="s">
        <v>2727</v>
      </c>
      <c r="B1349" s="533" t="s">
        <v>1201</v>
      </c>
      <c r="C1349" s="533" t="s">
        <v>1059</v>
      </c>
      <c r="D1349" s="533" t="s">
        <v>1059</v>
      </c>
      <c r="E1349" s="533" t="s">
        <v>1059</v>
      </c>
      <c r="G1349" s="533" t="s">
        <v>2723</v>
      </c>
      <c r="H1349" s="533">
        <v>1348</v>
      </c>
      <c r="I1349" s="533" t="s">
        <v>1059</v>
      </c>
      <c r="J1349" s="533" t="s">
        <v>1059</v>
      </c>
      <c r="K1349" s="32"/>
      <c r="L1349" s="32"/>
      <c r="M1349" s="160"/>
      <c r="N1349" s="124" t="s">
        <v>7</v>
      </c>
      <c r="O1349" s="869"/>
      <c r="P1349" s="160"/>
      <c r="S1349" s="32"/>
      <c r="T1349" s="32"/>
      <c r="U1349" s="160"/>
      <c r="V1349" s="124"/>
      <c r="W1349" s="869"/>
      <c r="X1349" s="160"/>
    </row>
    <row r="1350" spans="1:24" ht="15.75">
      <c r="A1350" s="533" t="s">
        <v>2727</v>
      </c>
      <c r="B1350" s="533" t="s">
        <v>1201</v>
      </c>
      <c r="C1350" s="533" t="s">
        <v>1059</v>
      </c>
      <c r="D1350" s="533" t="s">
        <v>1059</v>
      </c>
      <c r="E1350" s="533" t="s">
        <v>1059</v>
      </c>
      <c r="G1350" s="533" t="s">
        <v>2723</v>
      </c>
      <c r="H1350" s="533">
        <v>1349</v>
      </c>
      <c r="I1350" s="533" t="s">
        <v>1059</v>
      </c>
      <c r="J1350" s="533" t="s">
        <v>1059</v>
      </c>
      <c r="K1350" s="32"/>
      <c r="L1350" s="32"/>
      <c r="M1350" s="160"/>
      <c r="N1350" s="124" t="s">
        <v>8</v>
      </c>
      <c r="O1350" s="869"/>
      <c r="P1350" s="160"/>
      <c r="S1350" s="32"/>
      <c r="T1350" s="32"/>
      <c r="U1350" s="160"/>
      <c r="V1350" s="124"/>
      <c r="W1350" s="869"/>
      <c r="X1350" s="160"/>
    </row>
    <row r="1351" spans="1:24" ht="15.75">
      <c r="A1351" s="533" t="s">
        <v>2727</v>
      </c>
      <c r="B1351" s="533" t="s">
        <v>1201</v>
      </c>
      <c r="C1351" s="533" t="s">
        <v>1059</v>
      </c>
      <c r="D1351" s="533" t="s">
        <v>1059</v>
      </c>
      <c r="E1351" s="533" t="s">
        <v>1059</v>
      </c>
      <c r="G1351" s="533" t="s">
        <v>2723</v>
      </c>
      <c r="H1351" s="533">
        <v>1350</v>
      </c>
      <c r="I1351" s="533" t="s">
        <v>1059</v>
      </c>
      <c r="J1351" s="533" t="s">
        <v>1059</v>
      </c>
      <c r="K1351" s="160" t="s">
        <v>1060</v>
      </c>
      <c r="L1351" s="160" t="s">
        <v>2730</v>
      </c>
      <c r="M1351" s="160"/>
      <c r="N1351" s="869">
        <v>14800</v>
      </c>
      <c r="O1351" s="869"/>
      <c r="P1351" s="870"/>
      <c r="Q1351" s="124"/>
      <c r="S1351" s="160"/>
      <c r="T1351" s="160"/>
      <c r="U1351" s="160"/>
      <c r="V1351" s="869"/>
      <c r="W1351" s="869"/>
      <c r="X1351" s="870"/>
    </row>
    <row r="1352" spans="1:24" ht="15.75">
      <c r="A1352" s="533" t="s">
        <v>2727</v>
      </c>
      <c r="B1352" s="533" t="s">
        <v>1201</v>
      </c>
      <c r="C1352" s="533" t="s">
        <v>1059</v>
      </c>
      <c r="D1352" s="533" t="s">
        <v>1059</v>
      </c>
      <c r="E1352" s="533" t="s">
        <v>1059</v>
      </c>
      <c r="G1352" s="533" t="s">
        <v>2723</v>
      </c>
      <c r="H1352" s="533">
        <v>1351</v>
      </c>
      <c r="I1352" s="533" t="s">
        <v>1059</v>
      </c>
      <c r="J1352" s="533" t="s">
        <v>1059</v>
      </c>
      <c r="K1352" s="160" t="s">
        <v>1062</v>
      </c>
      <c r="L1352" s="160" t="s">
        <v>24</v>
      </c>
      <c r="M1352" s="160"/>
      <c r="N1352" s="869">
        <v>14265</v>
      </c>
      <c r="O1352" s="869"/>
      <c r="P1352" s="870"/>
      <c r="S1352" s="160"/>
      <c r="T1352" s="160"/>
      <c r="U1352" s="160"/>
      <c r="V1352" s="869"/>
      <c r="W1352" s="869"/>
      <c r="X1352" s="870"/>
    </row>
    <row r="1353" spans="1:24" ht="15.75">
      <c r="A1353" s="533" t="s">
        <v>2727</v>
      </c>
      <c r="B1353" s="533" t="s">
        <v>1201</v>
      </c>
      <c r="C1353" s="533" t="s">
        <v>1059</v>
      </c>
      <c r="D1353" s="533" t="s">
        <v>1059</v>
      </c>
      <c r="E1353" s="533" t="s">
        <v>1059</v>
      </c>
      <c r="G1353" s="533" t="s">
        <v>2723</v>
      </c>
      <c r="H1353" s="533">
        <v>1352</v>
      </c>
      <c r="I1353" s="533" t="s">
        <v>1059</v>
      </c>
      <c r="J1353" s="533" t="s">
        <v>1059</v>
      </c>
      <c r="K1353" s="160" t="s">
        <v>1063</v>
      </c>
      <c r="L1353" s="160" t="s">
        <v>65</v>
      </c>
      <c r="M1353" s="160"/>
      <c r="N1353" s="869">
        <v>31287</v>
      </c>
      <c r="O1353" s="869"/>
      <c r="P1353" s="870"/>
      <c r="S1353" s="160"/>
      <c r="T1353" s="160"/>
      <c r="U1353" s="160"/>
      <c r="V1353" s="869"/>
      <c r="W1353" s="869"/>
      <c r="X1353" s="870"/>
    </row>
    <row r="1354" spans="1:24" ht="15.75">
      <c r="A1354" s="533" t="s">
        <v>2727</v>
      </c>
      <c r="B1354" s="533" t="s">
        <v>1201</v>
      </c>
      <c r="C1354" s="533" t="s">
        <v>1059</v>
      </c>
      <c r="D1354" s="533" t="s">
        <v>1059</v>
      </c>
      <c r="E1354" s="533" t="s">
        <v>1059</v>
      </c>
      <c r="G1354" s="533" t="s">
        <v>2723</v>
      </c>
      <c r="H1354" s="533">
        <v>1353</v>
      </c>
      <c r="I1354" s="533" t="s">
        <v>1059</v>
      </c>
      <c r="J1354" s="533" t="s">
        <v>1059</v>
      </c>
      <c r="K1354" s="160" t="s">
        <v>103</v>
      </c>
      <c r="L1354" s="160" t="s">
        <v>104</v>
      </c>
      <c r="M1354" s="160"/>
      <c r="N1354" s="869">
        <v>29843</v>
      </c>
      <c r="O1354" s="869"/>
      <c r="P1354" s="870"/>
      <c r="S1354" s="160"/>
      <c r="T1354" s="160"/>
      <c r="U1354" s="160"/>
      <c r="V1354" s="869"/>
      <c r="W1354" s="869"/>
      <c r="X1354" s="870"/>
    </row>
    <row r="1355" spans="1:24" ht="15.75">
      <c r="A1355" s="533" t="s">
        <v>2727</v>
      </c>
      <c r="B1355" s="533" t="s">
        <v>1201</v>
      </c>
      <c r="C1355" s="533" t="s">
        <v>1059</v>
      </c>
      <c r="D1355" s="533" t="s">
        <v>1059</v>
      </c>
      <c r="E1355" s="533" t="s">
        <v>1059</v>
      </c>
      <c r="G1355" s="533" t="s">
        <v>2723</v>
      </c>
      <c r="H1355" s="533">
        <v>1354</v>
      </c>
      <c r="I1355" s="533" t="s">
        <v>1059</v>
      </c>
      <c r="J1355" s="533" t="s">
        <v>1059</v>
      </c>
      <c r="K1355" s="160" t="s">
        <v>1064</v>
      </c>
      <c r="L1355" s="160" t="s">
        <v>127</v>
      </c>
      <c r="M1355" s="160"/>
      <c r="N1355" s="869">
        <v>6250</v>
      </c>
      <c r="O1355" s="869"/>
      <c r="P1355" s="870"/>
      <c r="S1355" s="160"/>
      <c r="T1355" s="160"/>
      <c r="U1355" s="160"/>
      <c r="V1355" s="869"/>
      <c r="W1355" s="869"/>
      <c r="X1355" s="870"/>
    </row>
    <row r="1356" spans="1:24" ht="15.75">
      <c r="A1356" s="533" t="s">
        <v>2727</v>
      </c>
      <c r="B1356" s="533" t="s">
        <v>1201</v>
      </c>
      <c r="C1356" s="533" t="s">
        <v>1059</v>
      </c>
      <c r="D1356" s="533" t="s">
        <v>1059</v>
      </c>
      <c r="E1356" s="533" t="s">
        <v>1059</v>
      </c>
      <c r="G1356" s="533" t="s">
        <v>2723</v>
      </c>
      <c r="H1356" s="533">
        <v>1355</v>
      </c>
      <c r="I1356" s="533" t="s">
        <v>1059</v>
      </c>
      <c r="J1356" s="533" t="s">
        <v>1059</v>
      </c>
      <c r="K1356" s="160" t="s">
        <v>149</v>
      </c>
      <c r="L1356" s="160" t="s">
        <v>150</v>
      </c>
      <c r="M1356" s="160"/>
      <c r="N1356" s="869">
        <v>4340</v>
      </c>
      <c r="O1356" s="869"/>
      <c r="P1356" s="870"/>
      <c r="S1356" s="160"/>
      <c r="T1356" s="160"/>
      <c r="U1356" s="160"/>
      <c r="V1356" s="869"/>
      <c r="W1356" s="869"/>
      <c r="X1356" s="870"/>
    </row>
    <row r="1357" spans="1:24" ht="15.75">
      <c r="A1357" s="533" t="s">
        <v>2727</v>
      </c>
      <c r="B1357" s="533" t="s">
        <v>1201</v>
      </c>
      <c r="C1357" s="533" t="s">
        <v>1059</v>
      </c>
      <c r="D1357" s="533" t="s">
        <v>1059</v>
      </c>
      <c r="E1357" s="533" t="s">
        <v>1059</v>
      </c>
      <c r="G1357" s="533" t="s">
        <v>2723</v>
      </c>
      <c r="H1357" s="533">
        <v>1356</v>
      </c>
      <c r="I1357" s="533" t="s">
        <v>1059</v>
      </c>
      <c r="J1357" s="533" t="s">
        <v>1059</v>
      </c>
      <c r="K1357" s="160" t="s">
        <v>1065</v>
      </c>
      <c r="L1357" s="160" t="s">
        <v>157</v>
      </c>
      <c r="M1357" s="160"/>
      <c r="N1357" s="869">
        <v>61713.5</v>
      </c>
      <c r="O1357" s="869"/>
      <c r="P1357" s="870"/>
      <c r="S1357" s="160"/>
      <c r="T1357" s="160"/>
      <c r="U1357" s="160"/>
      <c r="V1357" s="869"/>
      <c r="W1357" s="869"/>
      <c r="X1357" s="870"/>
    </row>
    <row r="1358" spans="1:24" ht="15.75">
      <c r="A1358" s="533" t="s">
        <v>2727</v>
      </c>
      <c r="B1358" s="533" t="s">
        <v>1201</v>
      </c>
      <c r="C1358" s="533" t="s">
        <v>1059</v>
      </c>
      <c r="D1358" s="533" t="s">
        <v>1059</v>
      </c>
      <c r="E1358" s="533" t="s">
        <v>1059</v>
      </c>
      <c r="G1358" s="533" t="s">
        <v>2723</v>
      </c>
      <c r="H1358" s="533">
        <v>1357</v>
      </c>
      <c r="I1358" s="533" t="s">
        <v>1059</v>
      </c>
      <c r="J1358" s="533" t="s">
        <v>1059</v>
      </c>
      <c r="K1358" s="160" t="s">
        <v>1066</v>
      </c>
      <c r="L1358" s="160" t="s">
        <v>201</v>
      </c>
      <c r="M1358" s="160"/>
      <c r="N1358" s="869">
        <v>56144</v>
      </c>
      <c r="O1358" s="869"/>
      <c r="P1358" s="870"/>
      <c r="S1358" s="160"/>
      <c r="T1358" s="160"/>
      <c r="U1358" s="160"/>
      <c r="V1358" s="869"/>
      <c r="W1358" s="869"/>
      <c r="X1358" s="870"/>
    </row>
    <row r="1359" spans="1:24" ht="15.75">
      <c r="A1359" s="533" t="s">
        <v>2727</v>
      </c>
      <c r="B1359" s="533" t="s">
        <v>1201</v>
      </c>
      <c r="C1359" s="533" t="s">
        <v>1059</v>
      </c>
      <c r="D1359" s="533" t="s">
        <v>1059</v>
      </c>
      <c r="E1359" s="533" t="s">
        <v>1059</v>
      </c>
      <c r="G1359" s="533" t="s">
        <v>2723</v>
      </c>
      <c r="H1359" s="533">
        <v>1358</v>
      </c>
      <c r="I1359" s="533" t="s">
        <v>1059</v>
      </c>
      <c r="J1359" s="533" t="s">
        <v>1059</v>
      </c>
      <c r="K1359" s="160" t="s">
        <v>1067</v>
      </c>
      <c r="L1359" s="160" t="s">
        <v>359</v>
      </c>
      <c r="M1359" s="160"/>
      <c r="N1359" s="869">
        <v>128912.5</v>
      </c>
      <c r="O1359" s="869"/>
      <c r="P1359" s="870"/>
      <c r="S1359" s="160"/>
      <c r="T1359" s="160"/>
      <c r="U1359" s="160"/>
      <c r="V1359" s="869"/>
      <c r="W1359" s="869"/>
      <c r="X1359" s="870"/>
    </row>
    <row r="1360" spans="1:24" ht="15.75">
      <c r="A1360" s="533" t="s">
        <v>2727</v>
      </c>
      <c r="B1360" s="533" t="s">
        <v>1201</v>
      </c>
      <c r="C1360" s="533" t="s">
        <v>1059</v>
      </c>
      <c r="D1360" s="533" t="s">
        <v>1059</v>
      </c>
      <c r="E1360" s="533" t="s">
        <v>1059</v>
      </c>
      <c r="G1360" s="533" t="s">
        <v>2723</v>
      </c>
      <c r="H1360" s="533">
        <v>1359</v>
      </c>
      <c r="I1360" s="533" t="s">
        <v>1059</v>
      </c>
      <c r="J1360" s="533" t="s">
        <v>1059</v>
      </c>
      <c r="K1360" s="161" t="s">
        <v>422</v>
      </c>
      <c r="L1360" s="161" t="s">
        <v>423</v>
      </c>
      <c r="M1360" s="161"/>
      <c r="N1360" s="871">
        <v>5515</v>
      </c>
      <c r="O1360" s="871"/>
      <c r="P1360" s="870"/>
      <c r="S1360" s="161"/>
      <c r="T1360" s="161"/>
      <c r="U1360" s="161"/>
      <c r="V1360" s="871"/>
      <c r="W1360" s="871"/>
      <c r="X1360" s="870"/>
    </row>
    <row r="1361" spans="1:24" ht="15.75">
      <c r="A1361" s="533" t="s">
        <v>2727</v>
      </c>
      <c r="B1361" s="533" t="s">
        <v>1201</v>
      </c>
      <c r="C1361" s="533" t="s">
        <v>1059</v>
      </c>
      <c r="D1361" s="533" t="s">
        <v>1059</v>
      </c>
      <c r="E1361" s="533" t="s">
        <v>1059</v>
      </c>
      <c r="G1361" s="533" t="s">
        <v>2723</v>
      </c>
      <c r="H1361" s="533">
        <v>1360</v>
      </c>
      <c r="I1361" s="533" t="s">
        <v>1059</v>
      </c>
      <c r="J1361" s="533" t="s">
        <v>1059</v>
      </c>
      <c r="K1361" s="279" t="s">
        <v>445</v>
      </c>
      <c r="L1361" s="279" t="s">
        <v>446</v>
      </c>
      <c r="M1361" s="279"/>
      <c r="N1361" s="873"/>
      <c r="O1361" s="873"/>
      <c r="P1361" s="874"/>
      <c r="S1361" s="872"/>
      <c r="T1361" s="872"/>
      <c r="U1361" s="872"/>
      <c r="V1361" s="873"/>
      <c r="W1361" s="873"/>
      <c r="X1361" s="874"/>
    </row>
    <row r="1362" spans="1:24" ht="15.75">
      <c r="A1362" s="533" t="s">
        <v>2727</v>
      </c>
      <c r="B1362" s="533" t="s">
        <v>1201</v>
      </c>
      <c r="C1362" s="533" t="s">
        <v>1059</v>
      </c>
      <c r="D1362" s="533" t="s">
        <v>1059</v>
      </c>
      <c r="E1362" s="533" t="s">
        <v>1059</v>
      </c>
      <c r="G1362" s="533" t="s">
        <v>2723</v>
      </c>
      <c r="H1362" s="533">
        <v>1361</v>
      </c>
      <c r="I1362" s="533" t="s">
        <v>1059</v>
      </c>
      <c r="J1362" s="533" t="s">
        <v>1059</v>
      </c>
      <c r="K1362" s="160" t="s">
        <v>526</v>
      </c>
      <c r="L1362" s="160" t="s">
        <v>527</v>
      </c>
      <c r="M1362" s="160"/>
      <c r="N1362" s="869">
        <v>14231</v>
      </c>
      <c r="O1362" s="869"/>
      <c r="P1362" s="870"/>
      <c r="S1362" s="160"/>
      <c r="T1362" s="160"/>
      <c r="U1362" s="160"/>
      <c r="V1362" s="869"/>
      <c r="W1362" s="869"/>
      <c r="X1362" s="870"/>
    </row>
    <row r="1363" spans="1:24" ht="15.75">
      <c r="A1363" s="533" t="s">
        <v>2727</v>
      </c>
      <c r="B1363" s="533" t="s">
        <v>1201</v>
      </c>
      <c r="C1363" s="533" t="s">
        <v>1059</v>
      </c>
      <c r="D1363" s="533" t="s">
        <v>1059</v>
      </c>
      <c r="E1363" s="533" t="s">
        <v>1059</v>
      </c>
      <c r="G1363" s="533" t="s">
        <v>2723</v>
      </c>
      <c r="H1363" s="533">
        <v>1362</v>
      </c>
      <c r="I1363" s="533" t="s">
        <v>1059</v>
      </c>
      <c r="J1363" s="533" t="s">
        <v>1059</v>
      </c>
      <c r="K1363" s="278" t="s">
        <v>541</v>
      </c>
      <c r="L1363" s="278" t="s">
        <v>542</v>
      </c>
      <c r="M1363" s="278"/>
      <c r="N1363" s="873"/>
      <c r="O1363" s="873"/>
      <c r="P1363" s="874"/>
      <c r="S1363" s="634"/>
      <c r="T1363" s="634"/>
      <c r="U1363" s="634"/>
      <c r="V1363" s="873"/>
      <c r="W1363" s="873"/>
      <c r="X1363" s="874"/>
    </row>
    <row r="1364" spans="1:24" ht="15.75">
      <c r="A1364" s="533" t="s">
        <v>2727</v>
      </c>
      <c r="B1364" s="533" t="s">
        <v>1201</v>
      </c>
      <c r="C1364" s="533" t="s">
        <v>1059</v>
      </c>
      <c r="D1364" s="533" t="s">
        <v>1059</v>
      </c>
      <c r="E1364" s="533" t="s">
        <v>1059</v>
      </c>
      <c r="G1364" s="533" t="s">
        <v>2723</v>
      </c>
      <c r="H1364" s="533">
        <v>1363</v>
      </c>
      <c r="I1364" s="533" t="s">
        <v>1059</v>
      </c>
      <c r="J1364" s="533" t="s">
        <v>1059</v>
      </c>
      <c r="K1364" s="29" t="s">
        <v>550</v>
      </c>
      <c r="L1364" s="29" t="s">
        <v>551</v>
      </c>
      <c r="M1364" s="29"/>
      <c r="N1364" s="869">
        <v>36638</v>
      </c>
      <c r="O1364" s="869"/>
      <c r="P1364" s="870"/>
      <c r="S1364" s="29"/>
      <c r="T1364" s="29"/>
      <c r="U1364" s="29"/>
      <c r="V1364" s="869"/>
      <c r="W1364" s="869"/>
      <c r="X1364" s="870"/>
    </row>
    <row r="1365" spans="1:24" ht="15.75">
      <c r="A1365" s="533" t="s">
        <v>2727</v>
      </c>
      <c r="B1365" s="533" t="s">
        <v>1201</v>
      </c>
      <c r="C1365" s="533" t="s">
        <v>1059</v>
      </c>
      <c r="D1365" s="533" t="s">
        <v>1059</v>
      </c>
      <c r="E1365" s="533" t="s">
        <v>1059</v>
      </c>
      <c r="G1365" s="533" t="s">
        <v>2723</v>
      </c>
      <c r="H1365" s="533">
        <v>1364</v>
      </c>
      <c r="I1365" s="533" t="s">
        <v>1059</v>
      </c>
      <c r="J1365" s="533" t="s">
        <v>1059</v>
      </c>
      <c r="K1365" s="29" t="s">
        <v>587</v>
      </c>
      <c r="L1365" s="29" t="s">
        <v>588</v>
      </c>
      <c r="M1365" s="29"/>
      <c r="N1365" s="869">
        <v>118541.76499999998</v>
      </c>
      <c r="O1365" s="869"/>
      <c r="P1365" s="870"/>
      <c r="S1365" s="29"/>
      <c r="T1365" s="29"/>
      <c r="U1365" s="29"/>
      <c r="V1365" s="869"/>
      <c r="W1365" s="869"/>
      <c r="X1365" s="870"/>
    </row>
    <row r="1366" spans="1:24" ht="15.75">
      <c r="A1366" s="533" t="s">
        <v>2727</v>
      </c>
      <c r="B1366" s="533" t="s">
        <v>1201</v>
      </c>
      <c r="C1366" s="533" t="s">
        <v>1059</v>
      </c>
      <c r="D1366" s="533" t="s">
        <v>1059</v>
      </c>
      <c r="E1366" s="533" t="s">
        <v>1059</v>
      </c>
      <c r="G1366" s="533" t="s">
        <v>2723</v>
      </c>
      <c r="H1366" s="533">
        <v>1365</v>
      </c>
      <c r="I1366" s="533" t="s">
        <v>1059</v>
      </c>
      <c r="J1366" s="533" t="s">
        <v>1059</v>
      </c>
      <c r="K1366" s="29" t="s">
        <v>681</v>
      </c>
      <c r="L1366" s="29" t="s">
        <v>1068</v>
      </c>
      <c r="M1366" s="29"/>
      <c r="N1366" s="869">
        <v>104971.2</v>
      </c>
      <c r="O1366" s="869"/>
      <c r="P1366" s="870"/>
      <c r="S1366" s="29"/>
      <c r="T1366" s="29"/>
      <c r="U1366" s="29"/>
      <c r="V1366" s="869"/>
      <c r="W1366" s="869"/>
      <c r="X1366" s="870"/>
    </row>
    <row r="1367" spans="1:24" ht="15.75">
      <c r="A1367" s="533" t="s">
        <v>2727</v>
      </c>
      <c r="B1367" s="533" t="s">
        <v>1201</v>
      </c>
      <c r="C1367" s="533" t="s">
        <v>1059</v>
      </c>
      <c r="D1367" s="533" t="s">
        <v>1059</v>
      </c>
      <c r="E1367" s="533" t="s">
        <v>1059</v>
      </c>
      <c r="G1367" s="533" t="s">
        <v>2723</v>
      </c>
      <c r="H1367" s="533">
        <v>1366</v>
      </c>
      <c r="I1367" s="533" t="s">
        <v>1059</v>
      </c>
      <c r="J1367" s="533" t="s">
        <v>1059</v>
      </c>
      <c r="K1367" s="29" t="s">
        <v>849</v>
      </c>
      <c r="L1367" s="29" t="s">
        <v>850</v>
      </c>
      <c r="M1367" s="29"/>
      <c r="N1367" s="869">
        <v>200382.19999999998</v>
      </c>
      <c r="O1367" s="869"/>
      <c r="P1367" s="870"/>
      <c r="S1367" s="29"/>
      <c r="T1367" s="29"/>
      <c r="U1367" s="29"/>
      <c r="V1367" s="869"/>
      <c r="W1367" s="869"/>
      <c r="X1367" s="870"/>
    </row>
    <row r="1368" spans="1:24" ht="15.75">
      <c r="A1368" s="533" t="s">
        <v>2727</v>
      </c>
      <c r="B1368" s="533" t="s">
        <v>1201</v>
      </c>
      <c r="C1368" s="533" t="s">
        <v>1059</v>
      </c>
      <c r="D1368" s="533" t="s">
        <v>1059</v>
      </c>
      <c r="E1368" s="533" t="s">
        <v>1059</v>
      </c>
      <c r="G1368" s="533" t="s">
        <v>2723</v>
      </c>
      <c r="H1368" s="533">
        <v>1367</v>
      </c>
      <c r="I1368" s="533" t="s">
        <v>1059</v>
      </c>
      <c r="J1368" s="533" t="s">
        <v>1059</v>
      </c>
      <c r="K1368" s="29" t="s">
        <v>997</v>
      </c>
      <c r="L1368" s="29" t="s">
        <v>998</v>
      </c>
      <c r="M1368" s="29"/>
      <c r="N1368" s="869">
        <v>41790</v>
      </c>
      <c r="O1368" s="869"/>
      <c r="P1368" s="870"/>
      <c r="S1368" s="29"/>
      <c r="T1368" s="29"/>
      <c r="U1368" s="29"/>
      <c r="V1368" s="869"/>
      <c r="W1368" s="869"/>
      <c r="X1368" s="870"/>
    </row>
    <row r="1369" spans="1:24" ht="15.75">
      <c r="A1369" s="533" t="s">
        <v>2727</v>
      </c>
      <c r="B1369" s="533" t="s">
        <v>1201</v>
      </c>
      <c r="C1369" s="533" t="s">
        <v>1059</v>
      </c>
      <c r="D1369" s="533" t="s">
        <v>1059</v>
      </c>
      <c r="E1369" s="533" t="s">
        <v>1059</v>
      </c>
      <c r="G1369" s="533" t="s">
        <v>2723</v>
      </c>
      <c r="H1369" s="533">
        <v>1368</v>
      </c>
      <c r="I1369" s="533" t="s">
        <v>1059</v>
      </c>
      <c r="J1369" s="533" t="s">
        <v>1059</v>
      </c>
      <c r="K1369" s="29" t="s">
        <v>1017</v>
      </c>
      <c r="L1369" s="29" t="s">
        <v>1018</v>
      </c>
      <c r="M1369" s="29"/>
      <c r="N1369" s="869">
        <v>10580</v>
      </c>
      <c r="O1369" s="869"/>
      <c r="P1369" s="870"/>
      <c r="S1369" s="29"/>
      <c r="T1369" s="29"/>
      <c r="U1369" s="29"/>
      <c r="V1369" s="869"/>
      <c r="W1369" s="869"/>
      <c r="X1369" s="870"/>
    </row>
    <row r="1370" spans="1:24" ht="15.75">
      <c r="A1370" s="533" t="s">
        <v>2727</v>
      </c>
      <c r="B1370" s="533" t="s">
        <v>1201</v>
      </c>
      <c r="C1370" s="533" t="s">
        <v>1059</v>
      </c>
      <c r="D1370" s="533" t="s">
        <v>1059</v>
      </c>
      <c r="E1370" s="533" t="s">
        <v>1059</v>
      </c>
      <c r="G1370" s="533" t="s">
        <v>2723</v>
      </c>
      <c r="H1370" s="533">
        <v>1369</v>
      </c>
      <c r="I1370" s="533" t="s">
        <v>1059</v>
      </c>
      <c r="J1370" s="533" t="s">
        <v>1059</v>
      </c>
      <c r="K1370" s="278" t="s">
        <v>1032</v>
      </c>
      <c r="L1370" s="278" t="s">
        <v>1069</v>
      </c>
      <c r="M1370" s="278"/>
      <c r="N1370" s="127"/>
      <c r="O1370" s="873"/>
      <c r="P1370" s="874"/>
      <c r="S1370" s="634"/>
      <c r="T1370" s="634"/>
      <c r="U1370" s="634"/>
      <c r="V1370" s="127"/>
      <c r="W1370" s="873"/>
      <c r="X1370" s="874"/>
    </row>
    <row r="1371" spans="1:24" ht="15.75">
      <c r="A1371" s="533" t="s">
        <v>2727</v>
      </c>
      <c r="B1371" s="533" t="s">
        <v>1201</v>
      </c>
      <c r="C1371" s="533" t="s">
        <v>1059</v>
      </c>
      <c r="D1371" s="533" t="s">
        <v>1059</v>
      </c>
      <c r="E1371" s="533" t="s">
        <v>1059</v>
      </c>
      <c r="G1371" s="533" t="s">
        <v>2723</v>
      </c>
      <c r="H1371" s="533">
        <v>1370</v>
      </c>
      <c r="I1371" s="533" t="s">
        <v>1059</v>
      </c>
      <c r="J1371" s="533" t="s">
        <v>1059</v>
      </c>
      <c r="K1371" s="278" t="s">
        <v>1042</v>
      </c>
      <c r="L1371" s="278" t="s">
        <v>1043</v>
      </c>
      <c r="M1371" s="278"/>
      <c r="N1371" s="249"/>
      <c r="O1371" s="873"/>
      <c r="P1371" s="874"/>
      <c r="S1371" s="634"/>
      <c r="T1371" s="634"/>
      <c r="U1371" s="634"/>
      <c r="V1371" s="249"/>
      <c r="W1371" s="873"/>
      <c r="X1371" s="874"/>
    </row>
    <row r="1372" spans="1:24" ht="15.75">
      <c r="A1372" s="533" t="s">
        <v>2727</v>
      </c>
      <c r="B1372" s="533" t="s">
        <v>1201</v>
      </c>
      <c r="C1372" s="533" t="s">
        <v>1059</v>
      </c>
      <c r="D1372" s="533" t="s">
        <v>1059</v>
      </c>
      <c r="E1372" s="533" t="s">
        <v>1059</v>
      </c>
      <c r="G1372" s="533" t="s">
        <v>2723</v>
      </c>
      <c r="H1372" s="533">
        <v>1371</v>
      </c>
      <c r="I1372" s="533" t="s">
        <v>1059</v>
      </c>
      <c r="J1372" s="533" t="s">
        <v>1059</v>
      </c>
      <c r="K1372" s="162" t="s">
        <v>1070</v>
      </c>
      <c r="L1372" s="162"/>
      <c r="M1372" s="163"/>
      <c r="N1372" s="163"/>
      <c r="O1372" s="875"/>
      <c r="P1372" s="875"/>
      <c r="S1372" s="162"/>
      <c r="T1372" s="162"/>
      <c r="U1372" s="163"/>
      <c r="V1372" s="163"/>
      <c r="W1372" s="875"/>
      <c r="X1372" s="875"/>
    </row>
    <row r="1373" spans="1:24" ht="15.75">
      <c r="A1373" s="533" t="s">
        <v>2727</v>
      </c>
      <c r="B1373" s="533" t="s">
        <v>1201</v>
      </c>
      <c r="C1373" s="533" t="s">
        <v>1059</v>
      </c>
      <c r="D1373" s="533" t="s">
        <v>1059</v>
      </c>
      <c r="E1373" s="533" t="s">
        <v>1059</v>
      </c>
      <c r="G1373" s="533" t="s">
        <v>2723</v>
      </c>
      <c r="H1373" s="533">
        <v>1372</v>
      </c>
      <c r="I1373" s="533" t="s">
        <v>1059</v>
      </c>
      <c r="J1373" s="533" t="s">
        <v>1059</v>
      </c>
      <c r="K1373" s="86" t="s">
        <v>1071</v>
      </c>
      <c r="L1373" s="86"/>
      <c r="M1373" s="163" t="s">
        <v>8</v>
      </c>
      <c r="N1373" s="13">
        <f>SUM(N1351:N1369)</f>
        <v>880204.16499999992</v>
      </c>
      <c r="O1373" s="875"/>
      <c r="P1373" s="876"/>
      <c r="S1373" s="86"/>
      <c r="T1373" s="86"/>
      <c r="U1373" s="163"/>
      <c r="V1373" s="13"/>
      <c r="W1373" s="875"/>
      <c r="X1373" s="876"/>
    </row>
    <row r="1374" spans="1:24" ht="15.75">
      <c r="A1374" s="533" t="s">
        <v>2728</v>
      </c>
      <c r="B1374" s="533" t="s">
        <v>1199</v>
      </c>
      <c r="G1374" s="533" t="s">
        <v>2725</v>
      </c>
      <c r="H1374" s="533">
        <v>1</v>
      </c>
      <c r="K1374" s="171" t="s">
        <v>1113</v>
      </c>
      <c r="L1374" s="532"/>
      <c r="O1374" s="698"/>
      <c r="P1374" s="698"/>
      <c r="S1374" s="877"/>
    </row>
    <row r="1375" spans="1:24" ht="15.75">
      <c r="A1375" s="533" t="s">
        <v>2728</v>
      </c>
      <c r="B1375" s="533" t="s">
        <v>1200</v>
      </c>
      <c r="G1375" s="533" t="s">
        <v>2725</v>
      </c>
      <c r="H1375" s="533">
        <v>2</v>
      </c>
      <c r="K1375" s="164" t="s">
        <v>1090</v>
      </c>
      <c r="L1375" s="164"/>
      <c r="M1375" s="164"/>
      <c r="N1375" s="164"/>
      <c r="O1375" s="698"/>
      <c r="P1375" s="698"/>
      <c r="S1375" s="876"/>
    </row>
    <row r="1376" spans="1:24" ht="15.75">
      <c r="A1376" s="533" t="s">
        <v>2728</v>
      </c>
      <c r="B1376" s="533" t="s">
        <v>1200</v>
      </c>
      <c r="G1376" s="533" t="s">
        <v>2725</v>
      </c>
      <c r="H1376" s="533">
        <v>3</v>
      </c>
      <c r="K1376" s="168" t="s">
        <v>1091</v>
      </c>
      <c r="L1376" s="168" t="s">
        <v>1061</v>
      </c>
      <c r="M1376" s="160"/>
      <c r="N1376" s="124"/>
      <c r="O1376" s="698"/>
      <c r="P1376" s="698"/>
    </row>
    <row r="1377" spans="1:16" ht="15.75">
      <c r="A1377" s="533" t="s">
        <v>2728</v>
      </c>
      <c r="B1377" s="533" t="s">
        <v>1200</v>
      </c>
      <c r="G1377" s="533" t="s">
        <v>2725</v>
      </c>
      <c r="H1377" s="533">
        <v>4</v>
      </c>
      <c r="K1377" s="168" t="s">
        <v>1092</v>
      </c>
      <c r="L1377" s="168" t="s">
        <v>24</v>
      </c>
      <c r="M1377" s="160"/>
      <c r="N1377" s="124"/>
      <c r="O1377" s="698"/>
      <c r="P1377" s="698"/>
    </row>
    <row r="1378" spans="1:16" ht="15.75">
      <c r="A1378" s="533" t="s">
        <v>2728</v>
      </c>
      <c r="B1378" s="533" t="s">
        <v>1200</v>
      </c>
      <c r="G1378" s="533" t="s">
        <v>2725</v>
      </c>
      <c r="H1378" s="533">
        <v>5</v>
      </c>
      <c r="K1378" s="168" t="s">
        <v>1093</v>
      </c>
      <c r="L1378" s="168" t="s">
        <v>65</v>
      </c>
      <c r="M1378" s="160"/>
      <c r="N1378" s="124"/>
      <c r="O1378" s="698"/>
      <c r="P1378" s="698"/>
    </row>
    <row r="1379" spans="1:16" ht="15.75">
      <c r="A1379" s="533" t="s">
        <v>2728</v>
      </c>
      <c r="B1379" s="533" t="s">
        <v>1200</v>
      </c>
      <c r="G1379" s="533" t="s">
        <v>2725</v>
      </c>
      <c r="H1379" s="533">
        <v>6</v>
      </c>
      <c r="K1379" s="168" t="s">
        <v>1094</v>
      </c>
      <c r="L1379" s="168" t="s">
        <v>104</v>
      </c>
      <c r="M1379" s="160"/>
      <c r="N1379" s="124"/>
      <c r="O1379" s="698"/>
      <c r="P1379" s="698"/>
    </row>
    <row r="1380" spans="1:16" ht="15.75">
      <c r="A1380" s="533" t="s">
        <v>2728</v>
      </c>
      <c r="B1380" s="533" t="s">
        <v>1200</v>
      </c>
      <c r="G1380" s="533" t="s">
        <v>2725</v>
      </c>
      <c r="H1380" s="533">
        <v>7</v>
      </c>
      <c r="K1380" s="168" t="s">
        <v>1095</v>
      </c>
      <c r="L1380" s="168" t="s">
        <v>127</v>
      </c>
      <c r="M1380" s="160"/>
      <c r="N1380" s="124"/>
      <c r="O1380" s="698"/>
      <c r="P1380" s="698"/>
    </row>
    <row r="1381" spans="1:16" ht="15.75">
      <c r="A1381" s="533" t="s">
        <v>2728</v>
      </c>
      <c r="B1381" s="533" t="s">
        <v>1200</v>
      </c>
      <c r="G1381" s="533" t="s">
        <v>2725</v>
      </c>
      <c r="H1381" s="533">
        <v>8</v>
      </c>
      <c r="K1381" s="168" t="s">
        <v>1096</v>
      </c>
      <c r="L1381" s="168" t="s">
        <v>150</v>
      </c>
      <c r="M1381" s="160"/>
      <c r="N1381" s="124"/>
      <c r="O1381" s="698"/>
      <c r="P1381" s="698"/>
    </row>
    <row r="1382" spans="1:16" ht="15.75">
      <c r="A1382" s="533" t="s">
        <v>2728</v>
      </c>
      <c r="B1382" s="533" t="s">
        <v>1200</v>
      </c>
      <c r="G1382" s="533" t="s">
        <v>2725</v>
      </c>
      <c r="H1382" s="533">
        <v>9</v>
      </c>
      <c r="K1382" s="168" t="s">
        <v>1097</v>
      </c>
      <c r="L1382" s="168" t="s">
        <v>157</v>
      </c>
      <c r="M1382" s="160"/>
      <c r="N1382" s="124"/>
      <c r="O1382" s="698"/>
      <c r="P1382" s="698"/>
    </row>
    <row r="1383" spans="1:16" ht="15.75">
      <c r="A1383" s="533" t="s">
        <v>2728</v>
      </c>
      <c r="B1383" s="533" t="s">
        <v>1200</v>
      </c>
      <c r="G1383" s="533" t="s">
        <v>2725</v>
      </c>
      <c r="H1383" s="533">
        <v>10</v>
      </c>
      <c r="K1383" s="168" t="s">
        <v>1098</v>
      </c>
      <c r="L1383" s="168" t="s">
        <v>201</v>
      </c>
      <c r="M1383" s="160"/>
      <c r="N1383" s="124"/>
      <c r="O1383" s="698"/>
      <c r="P1383" s="698"/>
    </row>
    <row r="1384" spans="1:16" ht="15.75">
      <c r="A1384" s="533" t="s">
        <v>2728</v>
      </c>
      <c r="B1384" s="533" t="s">
        <v>1200</v>
      </c>
      <c r="G1384" s="533" t="s">
        <v>2725</v>
      </c>
      <c r="H1384" s="533">
        <v>11</v>
      </c>
      <c r="K1384" s="168" t="s">
        <v>1099</v>
      </c>
      <c r="L1384" s="168" t="s">
        <v>359</v>
      </c>
      <c r="M1384" s="160"/>
      <c r="N1384" s="124"/>
      <c r="O1384" s="698"/>
      <c r="P1384" s="698"/>
    </row>
    <row r="1385" spans="1:16" ht="15.75">
      <c r="A1385" s="533" t="s">
        <v>2728</v>
      </c>
      <c r="B1385" s="533" t="s">
        <v>1200</v>
      </c>
      <c r="G1385" s="533" t="s">
        <v>2725</v>
      </c>
      <c r="H1385" s="533">
        <v>12</v>
      </c>
      <c r="K1385" s="169" t="s">
        <v>1100</v>
      </c>
      <c r="L1385" s="169" t="s">
        <v>423</v>
      </c>
      <c r="M1385" s="161"/>
      <c r="N1385" s="126"/>
      <c r="O1385" s="698"/>
      <c r="P1385" s="698"/>
    </row>
    <row r="1386" spans="1:16" ht="15.75">
      <c r="A1386" s="533" t="s">
        <v>2728</v>
      </c>
      <c r="B1386" s="533" t="s">
        <v>1200</v>
      </c>
      <c r="G1386" s="533" t="s">
        <v>2725</v>
      </c>
      <c r="H1386" s="533">
        <v>13</v>
      </c>
      <c r="K1386" s="300" t="s">
        <v>1101</v>
      </c>
      <c r="L1386" s="168" t="s">
        <v>446</v>
      </c>
      <c r="M1386" s="160"/>
      <c r="N1386" s="124"/>
      <c r="O1386" s="698"/>
      <c r="P1386" s="698"/>
    </row>
    <row r="1387" spans="1:16" ht="15.75">
      <c r="A1387" s="533" t="s">
        <v>2728</v>
      </c>
      <c r="B1387" s="533" t="s">
        <v>1200</v>
      </c>
      <c r="G1387" s="533" t="s">
        <v>2725</v>
      </c>
      <c r="H1387" s="533">
        <v>14</v>
      </c>
      <c r="K1387" s="168" t="s">
        <v>1102</v>
      </c>
      <c r="L1387" s="168" t="s">
        <v>527</v>
      </c>
      <c r="M1387" s="160"/>
      <c r="N1387" s="124"/>
      <c r="O1387" s="698"/>
      <c r="P1387" s="698"/>
    </row>
    <row r="1388" spans="1:16" ht="15.75">
      <c r="A1388" s="533" t="s">
        <v>2728</v>
      </c>
      <c r="B1388" s="533" t="s">
        <v>1200</v>
      </c>
      <c r="G1388" s="533" t="s">
        <v>2725</v>
      </c>
      <c r="H1388" s="533">
        <v>15</v>
      </c>
      <c r="K1388" s="299" t="s">
        <v>1103</v>
      </c>
      <c r="L1388" s="170" t="s">
        <v>542</v>
      </c>
      <c r="M1388" s="29"/>
      <c r="N1388" s="124"/>
      <c r="O1388" s="698"/>
      <c r="P1388" s="698"/>
    </row>
    <row r="1389" spans="1:16" ht="15.75">
      <c r="A1389" s="533" t="s">
        <v>2728</v>
      </c>
      <c r="B1389" s="533" t="s">
        <v>1200</v>
      </c>
      <c r="G1389" s="533" t="s">
        <v>2725</v>
      </c>
      <c r="H1389" s="533">
        <v>16</v>
      </c>
      <c r="K1389" s="170" t="s">
        <v>1104</v>
      </c>
      <c r="L1389" s="170" t="s">
        <v>551</v>
      </c>
      <c r="M1389" s="29"/>
      <c r="N1389" s="124"/>
      <c r="O1389" s="698"/>
      <c r="P1389" s="698"/>
    </row>
    <row r="1390" spans="1:16" ht="15.75">
      <c r="A1390" s="533" t="s">
        <v>2728</v>
      </c>
      <c r="B1390" s="533" t="s">
        <v>1200</v>
      </c>
      <c r="G1390" s="533" t="s">
        <v>2725</v>
      </c>
      <c r="H1390" s="533">
        <v>17</v>
      </c>
      <c r="K1390" s="170" t="s">
        <v>1105</v>
      </c>
      <c r="L1390" s="170" t="s">
        <v>588</v>
      </c>
      <c r="M1390" s="29"/>
      <c r="N1390" s="124"/>
      <c r="O1390" s="698"/>
      <c r="P1390" s="698"/>
    </row>
    <row r="1391" spans="1:16" ht="15.75">
      <c r="A1391" s="533" t="s">
        <v>2728</v>
      </c>
      <c r="B1391" s="533" t="s">
        <v>1200</v>
      </c>
      <c r="G1391" s="533" t="s">
        <v>2725</v>
      </c>
      <c r="H1391" s="533">
        <v>18</v>
      </c>
      <c r="K1391" s="170" t="s">
        <v>1106</v>
      </c>
      <c r="L1391" s="170" t="s">
        <v>1068</v>
      </c>
      <c r="M1391" s="29"/>
      <c r="N1391" s="124"/>
      <c r="O1391" s="698"/>
      <c r="P1391" s="698"/>
    </row>
    <row r="1392" spans="1:16" ht="15.75">
      <c r="A1392" s="533" t="s">
        <v>2728</v>
      </c>
      <c r="B1392" s="533" t="s">
        <v>1200</v>
      </c>
      <c r="G1392" s="533" t="s">
        <v>2725</v>
      </c>
      <c r="H1392" s="533">
        <v>19</v>
      </c>
      <c r="K1392" s="170" t="s">
        <v>1107</v>
      </c>
      <c r="L1392" s="170" t="s">
        <v>850</v>
      </c>
      <c r="M1392" s="29"/>
      <c r="N1392" s="124"/>
      <c r="O1392" s="698"/>
      <c r="P1392" s="698"/>
    </row>
    <row r="1393" spans="1:20" ht="15.75">
      <c r="A1393" s="533" t="s">
        <v>2728</v>
      </c>
      <c r="B1393" s="533" t="s">
        <v>1200</v>
      </c>
      <c r="G1393" s="533" t="s">
        <v>2725</v>
      </c>
      <c r="H1393" s="533">
        <v>20</v>
      </c>
      <c r="K1393" s="170" t="s">
        <v>1108</v>
      </c>
      <c r="L1393" s="170" t="s">
        <v>998</v>
      </c>
      <c r="M1393" s="29"/>
      <c r="N1393" s="124"/>
      <c r="O1393" s="698"/>
      <c r="P1393" s="698"/>
    </row>
    <row r="1394" spans="1:20" ht="15.75">
      <c r="A1394" s="533" t="s">
        <v>2728</v>
      </c>
      <c r="B1394" s="533" t="s">
        <v>1200</v>
      </c>
      <c r="G1394" s="533" t="s">
        <v>2725</v>
      </c>
      <c r="H1394" s="533">
        <v>21</v>
      </c>
      <c r="K1394" s="170" t="s">
        <v>1109</v>
      </c>
      <c r="L1394" s="170" t="s">
        <v>1018</v>
      </c>
      <c r="M1394" s="29"/>
      <c r="N1394" s="124"/>
      <c r="O1394" s="698"/>
      <c r="P1394" s="698"/>
    </row>
    <row r="1395" spans="1:20" ht="15.75">
      <c r="A1395" s="533" t="s">
        <v>2728</v>
      </c>
      <c r="B1395" s="533" t="s">
        <v>1200</v>
      </c>
      <c r="G1395" s="533" t="s">
        <v>2725</v>
      </c>
      <c r="H1395" s="533">
        <v>22</v>
      </c>
      <c r="K1395" s="299" t="s">
        <v>1110</v>
      </c>
      <c r="L1395" s="170" t="s">
        <v>1069</v>
      </c>
      <c r="M1395" s="29"/>
      <c r="N1395" s="124"/>
      <c r="O1395" s="698"/>
      <c r="P1395" s="698"/>
    </row>
    <row r="1396" spans="1:20" ht="15.75">
      <c r="A1396" s="533" t="s">
        <v>2728</v>
      </c>
      <c r="B1396" s="533" t="s">
        <v>1200</v>
      </c>
      <c r="G1396" s="533" t="s">
        <v>2725</v>
      </c>
      <c r="H1396" s="533">
        <v>23</v>
      </c>
      <c r="K1396" s="299" t="s">
        <v>1111</v>
      </c>
      <c r="L1396" s="170" t="s">
        <v>1043</v>
      </c>
      <c r="M1396" s="29"/>
      <c r="N1396" s="124"/>
      <c r="O1396" s="698"/>
      <c r="P1396" s="698"/>
    </row>
    <row r="1397" spans="1:20" ht="15.75">
      <c r="A1397" s="533" t="s">
        <v>2728</v>
      </c>
      <c r="B1397" s="533">
        <v>1</v>
      </c>
      <c r="C1397" s="533" t="s">
        <v>1</v>
      </c>
      <c r="D1397" s="572" t="s">
        <v>1319</v>
      </c>
      <c r="E1397" s="571" t="s">
        <v>1209</v>
      </c>
      <c r="F1397" s="533" t="str">
        <f t="shared" ref="F1397:F1409" si="854">VLOOKUP(D1397,trade1,3,FALSE)</f>
        <v>AR</v>
      </c>
      <c r="G1397" s="533" t="s">
        <v>2725</v>
      </c>
      <c r="H1397" s="533">
        <v>24</v>
      </c>
      <c r="I1397" s="533" t="s">
        <v>11</v>
      </c>
      <c r="J1397" s="533" t="s">
        <v>12</v>
      </c>
      <c r="K1397" s="1"/>
      <c r="L1397" s="1"/>
      <c r="M1397" s="2" t="s">
        <v>0</v>
      </c>
      <c r="N1397" s="3"/>
      <c r="O1397" s="698"/>
      <c r="P1397" s="698"/>
    </row>
    <row r="1398" spans="1:20" ht="15.75">
      <c r="A1398" s="533" t="s">
        <v>2728</v>
      </c>
      <c r="B1398" s="533">
        <v>1</v>
      </c>
      <c r="C1398" s="533" t="s">
        <v>1</v>
      </c>
      <c r="D1398" s="572" t="s">
        <v>1319</v>
      </c>
      <c r="E1398" s="571" t="s">
        <v>1209</v>
      </c>
      <c r="F1398" s="533" t="str">
        <f t="shared" si="854"/>
        <v>AR</v>
      </c>
      <c r="G1398" s="533" t="s">
        <v>2725</v>
      </c>
      <c r="H1398" s="533">
        <v>25</v>
      </c>
      <c r="I1398" s="533" t="s">
        <v>11</v>
      </c>
      <c r="J1398" s="533" t="s">
        <v>12</v>
      </c>
      <c r="K1398" s="1"/>
      <c r="L1398" s="1"/>
      <c r="M1398" s="2" t="s">
        <v>1</v>
      </c>
      <c r="N1398" s="3"/>
      <c r="O1398" s="698"/>
      <c r="P1398" s="698"/>
    </row>
    <row r="1399" spans="1:20" ht="15.75">
      <c r="A1399" s="533" t="s">
        <v>2728</v>
      </c>
      <c r="B1399" s="533">
        <v>1</v>
      </c>
      <c r="C1399" s="533" t="s">
        <v>1</v>
      </c>
      <c r="D1399" s="572" t="s">
        <v>1319</v>
      </c>
      <c r="E1399" s="571" t="s">
        <v>1209</v>
      </c>
      <c r="F1399" s="533" t="str">
        <f t="shared" si="854"/>
        <v>AR</v>
      </c>
      <c r="G1399" s="533" t="s">
        <v>2725</v>
      </c>
      <c r="H1399" s="533">
        <v>26</v>
      </c>
      <c r="I1399" s="533" t="s">
        <v>11</v>
      </c>
      <c r="J1399" s="533" t="s">
        <v>12</v>
      </c>
      <c r="K1399" s="6" t="s">
        <v>2</v>
      </c>
      <c r="L1399" s="6" t="s">
        <v>3</v>
      </c>
      <c r="M1399" s="6" t="s">
        <v>4</v>
      </c>
      <c r="N1399" s="7" t="s">
        <v>5</v>
      </c>
      <c r="O1399" s="698" t="s">
        <v>6</v>
      </c>
      <c r="P1399" s="698" t="s">
        <v>7</v>
      </c>
    </row>
    <row r="1400" spans="1:20" ht="15.75">
      <c r="A1400" s="533" t="s">
        <v>2728</v>
      </c>
      <c r="B1400" s="533">
        <v>1</v>
      </c>
      <c r="C1400" s="533" t="s">
        <v>1</v>
      </c>
      <c r="D1400" s="572" t="s">
        <v>1319</v>
      </c>
      <c r="E1400" s="571" t="s">
        <v>1209</v>
      </c>
      <c r="F1400" s="533" t="str">
        <f t="shared" si="854"/>
        <v>AR</v>
      </c>
      <c r="G1400" s="533" t="s">
        <v>2725</v>
      </c>
      <c r="H1400" s="533">
        <v>27</v>
      </c>
      <c r="I1400" s="533" t="s">
        <v>11</v>
      </c>
      <c r="J1400" s="533" t="s">
        <v>12</v>
      </c>
      <c r="K1400" s="10"/>
      <c r="L1400" s="10"/>
      <c r="M1400" s="10"/>
      <c r="N1400" s="11"/>
      <c r="O1400" s="698"/>
      <c r="P1400" s="698" t="s">
        <v>8</v>
      </c>
    </row>
    <row r="1401" spans="1:20" ht="15.75">
      <c r="A1401" s="533" t="s">
        <v>2728</v>
      </c>
      <c r="B1401" s="533">
        <v>1</v>
      </c>
      <c r="C1401" s="533" t="s">
        <v>1</v>
      </c>
      <c r="D1401" s="572" t="s">
        <v>1319</v>
      </c>
      <c r="E1401" s="571" t="s">
        <v>1209</v>
      </c>
      <c r="F1401" s="533" t="str">
        <f t="shared" si="854"/>
        <v>AR</v>
      </c>
      <c r="G1401" s="533" t="s">
        <v>2725</v>
      </c>
      <c r="H1401" s="533">
        <v>28</v>
      </c>
      <c r="I1401" s="533" t="s">
        <v>11</v>
      </c>
      <c r="J1401" s="533" t="s">
        <v>12</v>
      </c>
      <c r="K1401" s="14"/>
      <c r="L1401" s="14" t="s">
        <v>9</v>
      </c>
      <c r="M1401" s="15"/>
      <c r="N1401" s="14"/>
      <c r="O1401" s="698"/>
      <c r="P1401" s="698"/>
    </row>
    <row r="1402" spans="1:20" ht="15.75">
      <c r="A1402" s="533" t="s">
        <v>2728</v>
      </c>
      <c r="B1402" s="533">
        <v>1</v>
      </c>
      <c r="C1402" s="533" t="s">
        <v>1</v>
      </c>
      <c r="D1402" s="572" t="s">
        <v>1319</v>
      </c>
      <c r="E1402" s="571" t="str">
        <f>E1401</f>
        <v xml:space="preserve"> GENERAL REQUIREMENTS</v>
      </c>
      <c r="F1402" s="533" t="str">
        <f t="shared" si="854"/>
        <v>AR</v>
      </c>
      <c r="G1402" s="533" t="s">
        <v>2725</v>
      </c>
      <c r="H1402" s="533">
        <v>29</v>
      </c>
      <c r="I1402" s="533" t="s">
        <v>11</v>
      </c>
      <c r="J1402" s="533" t="s">
        <v>12</v>
      </c>
      <c r="K1402" s="14"/>
      <c r="L1402" s="14" t="s">
        <v>10</v>
      </c>
      <c r="M1402" s="15"/>
      <c r="N1402" s="14"/>
      <c r="O1402" s="698"/>
      <c r="P1402" s="698"/>
    </row>
    <row r="1403" spans="1:20" ht="15.75">
      <c r="A1403" s="533" t="s">
        <v>2728</v>
      </c>
      <c r="B1403" s="533">
        <v>1</v>
      </c>
      <c r="C1403" s="533" t="s">
        <v>1</v>
      </c>
      <c r="D1403" s="572" t="s">
        <v>1319</v>
      </c>
      <c r="E1403" s="571" t="str">
        <f t="shared" ref="E1403:E1414" si="855">E1402</f>
        <v xml:space="preserve"> GENERAL REQUIREMENTS</v>
      </c>
      <c r="F1403" s="533" t="str">
        <f t="shared" si="854"/>
        <v>AR</v>
      </c>
      <c r="G1403" s="533" t="s">
        <v>2725</v>
      </c>
      <c r="H1403" s="533">
        <v>30</v>
      </c>
      <c r="I1403" s="533" t="str">
        <f>L1403</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1403" s="533" t="str">
        <f>L1404</f>
        <v>Conditions of Contract</v>
      </c>
      <c r="K1403" s="14"/>
      <c r="L1403" s="14" t="s">
        <v>11</v>
      </c>
      <c r="M1403" s="74"/>
      <c r="N1403" s="14"/>
      <c r="O1403" s="698"/>
      <c r="P1403" s="698"/>
    </row>
    <row r="1404" spans="1:20" ht="15.75">
      <c r="A1404" s="533" t="s">
        <v>2728</v>
      </c>
      <c r="B1404" s="533">
        <v>1</v>
      </c>
      <c r="C1404" s="533" t="s">
        <v>1</v>
      </c>
      <c r="D1404" s="572" t="s">
        <v>1319</v>
      </c>
      <c r="E1404" s="571" t="str">
        <f t="shared" si="855"/>
        <v xml:space="preserve"> GENERAL REQUIREMENTS</v>
      </c>
      <c r="F1404" s="533" t="str">
        <f t="shared" si="854"/>
        <v>AR</v>
      </c>
      <c r="G1404" s="533" t="s">
        <v>2725</v>
      </c>
      <c r="H1404" s="533">
        <v>31</v>
      </c>
      <c r="I1404" s="533" t="str">
        <f>I1402</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1404" s="533" t="str">
        <f>J1402</f>
        <v>Conditions of Contract</v>
      </c>
      <c r="K1404" s="14"/>
      <c r="L1404" s="14" t="s">
        <v>12</v>
      </c>
      <c r="M1404" s="74"/>
      <c r="N1404" s="14"/>
      <c r="O1404" s="698"/>
      <c r="P1404" s="698"/>
    </row>
    <row r="1405" spans="1:20" ht="15.75">
      <c r="A1405" s="533" t="s">
        <v>2728</v>
      </c>
      <c r="B1405" s="533">
        <v>1</v>
      </c>
      <c r="C1405" s="533" t="s">
        <v>1</v>
      </c>
      <c r="D1405" s="572" t="s">
        <v>1319</v>
      </c>
      <c r="E1405" s="571" t="str">
        <f t="shared" si="855"/>
        <v xml:space="preserve"> GENERAL REQUIREMENTS</v>
      </c>
      <c r="F1405" s="533" t="str">
        <f t="shared" si="854"/>
        <v>AR</v>
      </c>
      <c r="G1405" s="533" t="s">
        <v>2722</v>
      </c>
      <c r="H1405" s="533">
        <v>32</v>
      </c>
      <c r="I1405" s="533" t="str">
        <f t="shared" ref="I1405:J1405" si="856">I1403</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1405" s="533" t="str">
        <f t="shared" si="856"/>
        <v>Conditions of Contract</v>
      </c>
      <c r="K1405" s="16" t="s">
        <v>13</v>
      </c>
      <c r="L1405" s="16" t="s">
        <v>14</v>
      </c>
      <c r="M1405" s="75">
        <v>1</v>
      </c>
      <c r="N1405" s="14" t="s">
        <v>2</v>
      </c>
      <c r="O1405" s="698">
        <v>3320</v>
      </c>
      <c r="P1405" s="698">
        <v>3320</v>
      </c>
      <c r="Q1405" s="731">
        <f>O1405*0.97</f>
        <v>3220.4</v>
      </c>
      <c r="R1405" s="731">
        <f>Q1405*M1405</f>
        <v>3220.4</v>
      </c>
      <c r="S1405" s="533"/>
      <c r="T1405" s="728"/>
    </row>
    <row r="1406" spans="1:20" ht="15.75">
      <c r="A1406" s="533" t="s">
        <v>2728</v>
      </c>
      <c r="B1406" s="533">
        <v>1</v>
      </c>
      <c r="C1406" s="533" t="s">
        <v>1</v>
      </c>
      <c r="D1406" s="572" t="s">
        <v>1319</v>
      </c>
      <c r="E1406" s="571" t="str">
        <f t="shared" si="855"/>
        <v xml:space="preserve"> GENERAL REQUIREMENTS</v>
      </c>
      <c r="F1406" s="533" t="str">
        <f t="shared" si="854"/>
        <v>AR</v>
      </c>
      <c r="G1406" s="533" t="s">
        <v>2722</v>
      </c>
      <c r="H1406" s="533">
        <v>33</v>
      </c>
      <c r="I1406" s="533" t="str">
        <f t="shared" ref="I1406:J1406" si="857">I1404</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1406" s="533" t="str">
        <f t="shared" si="857"/>
        <v>Conditions of Contract</v>
      </c>
      <c r="K1406" s="10" t="s">
        <v>15</v>
      </c>
      <c r="L1406" s="10" t="s">
        <v>16</v>
      </c>
      <c r="M1406" s="10">
        <v>1</v>
      </c>
      <c r="N1406" s="11" t="s">
        <v>2</v>
      </c>
      <c r="O1406" s="698">
        <v>7967</v>
      </c>
      <c r="P1406" s="698">
        <v>7967</v>
      </c>
      <c r="Q1406" s="731">
        <f t="shared" ref="Q1406:Q1408" si="858">O1406*0.97</f>
        <v>7727.99</v>
      </c>
      <c r="R1406" s="731">
        <f t="shared" ref="R1406:R1408" si="859">Q1406*M1406</f>
        <v>7727.99</v>
      </c>
      <c r="S1406" s="533"/>
      <c r="T1406" s="728"/>
    </row>
    <row r="1407" spans="1:20" ht="15.75">
      <c r="A1407" s="533" t="s">
        <v>2728</v>
      </c>
      <c r="B1407" s="533">
        <v>1</v>
      </c>
      <c r="C1407" s="533" t="s">
        <v>1</v>
      </c>
      <c r="D1407" s="572" t="s">
        <v>1319</v>
      </c>
      <c r="E1407" s="571" t="str">
        <f t="shared" si="855"/>
        <v xml:space="preserve"> GENERAL REQUIREMENTS</v>
      </c>
      <c r="F1407" s="533" t="str">
        <f t="shared" si="854"/>
        <v>AR</v>
      </c>
      <c r="G1407" s="533" t="s">
        <v>2722</v>
      </c>
      <c r="H1407" s="533">
        <v>34</v>
      </c>
      <c r="I1407" s="533" t="str">
        <f t="shared" ref="I1407:J1407" si="860">I1405</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1407" s="533" t="str">
        <f t="shared" si="860"/>
        <v>Conditions of Contract</v>
      </c>
      <c r="K1407" s="10" t="s">
        <v>17</v>
      </c>
      <c r="L1407" s="10" t="s">
        <v>18</v>
      </c>
      <c r="M1407" s="10">
        <v>1</v>
      </c>
      <c r="N1407" s="11" t="s">
        <v>2</v>
      </c>
      <c r="O1407" s="698">
        <v>7170</v>
      </c>
      <c r="P1407" s="698">
        <v>7170</v>
      </c>
      <c r="Q1407" s="731">
        <f t="shared" si="858"/>
        <v>6954.9</v>
      </c>
      <c r="R1407" s="731">
        <f t="shared" si="859"/>
        <v>6954.9</v>
      </c>
      <c r="S1407" s="533"/>
      <c r="T1407" s="728"/>
    </row>
    <row r="1408" spans="1:20" ht="15.75">
      <c r="A1408" s="533" t="s">
        <v>2728</v>
      </c>
      <c r="B1408" s="533">
        <v>1</v>
      </c>
      <c r="C1408" s="533" t="s">
        <v>1</v>
      </c>
      <c r="D1408" s="572" t="s">
        <v>1319</v>
      </c>
      <c r="E1408" s="571" t="str">
        <f t="shared" si="855"/>
        <v xml:space="preserve"> GENERAL REQUIREMENTS</v>
      </c>
      <c r="F1408" s="533" t="str">
        <f t="shared" si="854"/>
        <v>AR</v>
      </c>
      <c r="G1408" s="533" t="s">
        <v>2722</v>
      </c>
      <c r="H1408" s="533">
        <v>35</v>
      </c>
      <c r="I1408" s="533" t="str">
        <f t="shared" ref="I1408:J1408" si="861">I1406</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1408" s="533" t="str">
        <f t="shared" si="861"/>
        <v>Conditions of Contract</v>
      </c>
      <c r="K1408" s="10" t="s">
        <v>19</v>
      </c>
      <c r="L1408" s="10" t="s">
        <v>1190</v>
      </c>
      <c r="M1408" s="10">
        <v>1</v>
      </c>
      <c r="N1408" s="11" t="s">
        <v>2</v>
      </c>
      <c r="O1408" s="698">
        <v>12614</v>
      </c>
      <c r="P1408" s="698">
        <v>12614</v>
      </c>
      <c r="Q1408" s="731">
        <f t="shared" si="858"/>
        <v>12235.58</v>
      </c>
      <c r="R1408" s="731">
        <f t="shared" si="859"/>
        <v>12235.58</v>
      </c>
      <c r="S1408" s="533"/>
      <c r="T1408" s="728"/>
    </row>
    <row r="1409" spans="1:20" ht="15.75">
      <c r="A1409" s="533" t="s">
        <v>2728</v>
      </c>
      <c r="B1409" s="533">
        <v>1</v>
      </c>
      <c r="C1409" s="533" t="s">
        <v>1</v>
      </c>
      <c r="D1409" s="572" t="s">
        <v>1319</v>
      </c>
      <c r="E1409" s="571" t="str">
        <f t="shared" si="855"/>
        <v xml:space="preserve"> GENERAL REQUIREMENTS</v>
      </c>
      <c r="F1409" s="533" t="str">
        <f t="shared" si="854"/>
        <v>AR</v>
      </c>
      <c r="G1409" s="533" t="s">
        <v>2725</v>
      </c>
      <c r="H1409" s="533">
        <v>36</v>
      </c>
      <c r="I1409" s="533" t="str">
        <f t="shared" ref="I1409:J1409" si="862">I1407</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1409" s="533" t="str">
        <f t="shared" si="862"/>
        <v>Conditions of Contract</v>
      </c>
      <c r="K1409" s="6" t="s">
        <v>1</v>
      </c>
      <c r="L1409" s="6"/>
      <c r="M1409" s="75"/>
      <c r="N1409" s="11"/>
      <c r="O1409" s="698"/>
      <c r="P1409" s="698"/>
      <c r="S1409" s="533"/>
      <c r="T1409" s="728"/>
    </row>
    <row r="1410" spans="1:20" ht="15.75">
      <c r="A1410" s="533" t="s">
        <v>2728</v>
      </c>
      <c r="B1410" s="533">
        <v>1</v>
      </c>
      <c r="C1410" s="533" t="s">
        <v>1</v>
      </c>
      <c r="D1410" s="10" t="s">
        <v>22</v>
      </c>
      <c r="E1410" s="10" t="s">
        <v>22</v>
      </c>
      <c r="G1410" s="533" t="s">
        <v>2724</v>
      </c>
      <c r="H1410" s="533">
        <v>37</v>
      </c>
      <c r="I1410" s="533" t="str">
        <f t="shared" ref="I1410:J1410" si="863">I1408</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1410" s="533" t="str">
        <f t="shared" si="863"/>
        <v>Conditions of Contract</v>
      </c>
      <c r="K1410" s="10" t="s">
        <v>22</v>
      </c>
      <c r="L1410" s="10"/>
      <c r="M1410" s="75"/>
      <c r="N1410" s="11"/>
      <c r="O1410" s="698" t="s">
        <v>8</v>
      </c>
      <c r="P1410" s="698">
        <v>31071</v>
      </c>
      <c r="S1410" s="533"/>
      <c r="T1410" s="728"/>
    </row>
    <row r="1411" spans="1:20" ht="15.75">
      <c r="A1411" s="533" t="s">
        <v>2728</v>
      </c>
      <c r="B1411" s="533">
        <v>2</v>
      </c>
      <c r="C1411" s="533" t="s">
        <v>24</v>
      </c>
      <c r="D1411" s="572" t="s">
        <v>1413</v>
      </c>
      <c r="E1411" s="571" t="s">
        <v>1210</v>
      </c>
      <c r="F1411" s="533" t="str">
        <f t="shared" ref="F1411:F1417" si="864">VLOOKUP(D1411,trade1,3,FALSE)</f>
        <v>AR</v>
      </c>
      <c r="G1411" s="533" t="s">
        <v>2725</v>
      </c>
      <c r="H1411" s="533">
        <v>38</v>
      </c>
      <c r="I1411" s="533" t="str">
        <f t="shared" ref="I1411:J1411" si="865">I1409</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1411" s="533" t="str">
        <f t="shared" si="865"/>
        <v>Conditions of Contract</v>
      </c>
      <c r="K1411" s="1"/>
      <c r="L1411" s="1"/>
      <c r="M1411" s="2" t="s">
        <v>23</v>
      </c>
      <c r="N1411" s="18"/>
      <c r="O1411" s="698"/>
      <c r="P1411" s="698"/>
      <c r="S1411" s="533"/>
      <c r="T1411" s="728"/>
    </row>
    <row r="1412" spans="1:20" ht="15.75">
      <c r="A1412" s="533" t="s">
        <v>2728</v>
      </c>
      <c r="B1412" s="533">
        <v>2</v>
      </c>
      <c r="C1412" s="533" t="s">
        <v>24</v>
      </c>
      <c r="D1412" s="572" t="s">
        <v>1413</v>
      </c>
      <c r="E1412" s="571" t="str">
        <f t="shared" si="855"/>
        <v xml:space="preserve"> SELECTIVE STRUCTURE DEMOLITION</v>
      </c>
      <c r="F1412" s="533" t="str">
        <f t="shared" si="864"/>
        <v>AR</v>
      </c>
      <c r="G1412" s="533" t="s">
        <v>2725</v>
      </c>
      <c r="H1412" s="533">
        <v>39</v>
      </c>
      <c r="I1412" s="533" t="str">
        <f t="shared" ref="I1412:J1412" si="866">I1410</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1412" s="533" t="str">
        <f t="shared" si="866"/>
        <v>Conditions of Contract</v>
      </c>
      <c r="K1412" s="1"/>
      <c r="L1412" s="1"/>
      <c r="M1412" s="2" t="s">
        <v>24</v>
      </c>
      <c r="N1412" s="18"/>
      <c r="O1412" s="698"/>
      <c r="P1412" s="698"/>
      <c r="S1412" s="533"/>
      <c r="T1412" s="728"/>
    </row>
    <row r="1413" spans="1:20" ht="15.75">
      <c r="A1413" s="533" t="s">
        <v>2728</v>
      </c>
      <c r="B1413" s="533">
        <v>2</v>
      </c>
      <c r="C1413" s="533" t="s">
        <v>24</v>
      </c>
      <c r="D1413" s="572" t="s">
        <v>1413</v>
      </c>
      <c r="E1413" s="571" t="str">
        <f t="shared" si="855"/>
        <v xml:space="preserve"> SELECTIVE STRUCTURE DEMOLITION</v>
      </c>
      <c r="F1413" s="533" t="str">
        <f t="shared" si="864"/>
        <v>AR</v>
      </c>
      <c r="G1413" s="533" t="s">
        <v>2725</v>
      </c>
      <c r="H1413" s="533">
        <v>40</v>
      </c>
      <c r="I1413" s="533" t="str">
        <f t="shared" ref="I1413:J1413" si="867">I1411</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1413" s="533" t="str">
        <f t="shared" si="867"/>
        <v>Conditions of Contract</v>
      </c>
      <c r="K1413" s="19" t="s">
        <v>2</v>
      </c>
      <c r="L1413" s="19" t="s">
        <v>25</v>
      </c>
      <c r="M1413" s="20" t="s">
        <v>4</v>
      </c>
      <c r="N1413" s="18" t="s">
        <v>5</v>
      </c>
      <c r="O1413" s="698" t="s">
        <v>6</v>
      </c>
      <c r="P1413" s="698" t="s">
        <v>7</v>
      </c>
      <c r="S1413" s="533"/>
      <c r="T1413" s="728"/>
    </row>
    <row r="1414" spans="1:20" ht="15.75">
      <c r="A1414" s="533" t="s">
        <v>2728</v>
      </c>
      <c r="B1414" s="533">
        <v>2</v>
      </c>
      <c r="C1414" s="533" t="s">
        <v>24</v>
      </c>
      <c r="D1414" s="572" t="s">
        <v>1413</v>
      </c>
      <c r="E1414" s="571" t="str">
        <f t="shared" si="855"/>
        <v xml:space="preserve"> SELECTIVE STRUCTURE DEMOLITION</v>
      </c>
      <c r="F1414" s="533" t="str">
        <f t="shared" si="864"/>
        <v>AR</v>
      </c>
      <c r="G1414" s="533" t="s">
        <v>2725</v>
      </c>
      <c r="H1414" s="533">
        <v>41</v>
      </c>
      <c r="I1414" s="533" t="str">
        <f t="shared" ref="I1414:J1414" si="868">I1412</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1414" s="533" t="str">
        <f t="shared" si="868"/>
        <v>Conditions of Contract</v>
      </c>
      <c r="K1414" s="1"/>
      <c r="L1414" s="1"/>
      <c r="M1414" s="2"/>
      <c r="N1414" s="4"/>
      <c r="O1414" s="698"/>
      <c r="P1414" s="698" t="s">
        <v>8</v>
      </c>
      <c r="S1414" s="533"/>
      <c r="T1414" s="728"/>
    </row>
    <row r="1415" spans="1:20" ht="15.75">
      <c r="A1415" s="533" t="s">
        <v>2728</v>
      </c>
      <c r="B1415" s="533">
        <v>2</v>
      </c>
      <c r="C1415" s="533" t="s">
        <v>24</v>
      </c>
      <c r="D1415" s="572" t="s">
        <v>1413</v>
      </c>
      <c r="E1415" s="571" t="s">
        <v>1210</v>
      </c>
      <c r="F1415" s="533" t="str">
        <f t="shared" si="864"/>
        <v>AR</v>
      </c>
      <c r="G1415" s="533" t="s">
        <v>2725</v>
      </c>
      <c r="H1415" s="533">
        <v>42</v>
      </c>
      <c r="I1415" s="533" t="str">
        <f t="shared" ref="I1415:J1415" si="869">I1413</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1415" s="533" t="str">
        <f t="shared" si="869"/>
        <v>Conditions of Contract</v>
      </c>
      <c r="K1415" s="23"/>
      <c r="L1415" s="23" t="s">
        <v>26</v>
      </c>
      <c r="M1415" s="573"/>
      <c r="N1415" s="24"/>
      <c r="O1415" s="698"/>
      <c r="P1415" s="698"/>
      <c r="S1415" s="533"/>
      <c r="T1415" s="728"/>
    </row>
    <row r="1416" spans="1:20" ht="15.75">
      <c r="A1416" s="533" t="s">
        <v>2728</v>
      </c>
      <c r="B1416" s="533">
        <v>2</v>
      </c>
      <c r="C1416" s="533" t="s">
        <v>24</v>
      </c>
      <c r="D1416" s="572" t="s">
        <v>1413</v>
      </c>
      <c r="E1416" s="571" t="str">
        <f t="shared" ref="E1416:E1449" si="870">E1415</f>
        <v xml:space="preserve"> SELECTIVE STRUCTURE DEMOLITION</v>
      </c>
      <c r="F1416" s="533" t="str">
        <f t="shared" si="864"/>
        <v>AR</v>
      </c>
      <c r="G1416" s="533" t="s">
        <v>2725</v>
      </c>
      <c r="H1416" s="533">
        <v>43</v>
      </c>
      <c r="I1416" s="533" t="str">
        <f t="shared" ref="I1416:J1416" si="871">I1414</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1416" s="533" t="str">
        <f t="shared" si="871"/>
        <v>Conditions of Contract</v>
      </c>
      <c r="K1416" s="23"/>
      <c r="L1416" s="23" t="s">
        <v>27</v>
      </c>
      <c r="M1416" s="574"/>
      <c r="N1416" s="24"/>
      <c r="O1416" s="698"/>
      <c r="P1416" s="698"/>
      <c r="S1416" s="533"/>
      <c r="T1416" s="728"/>
    </row>
    <row r="1417" spans="1:20" ht="15.75">
      <c r="A1417" s="533" t="s">
        <v>2728</v>
      </c>
      <c r="B1417" s="533">
        <v>2</v>
      </c>
      <c r="C1417" s="533" t="s">
        <v>24</v>
      </c>
      <c r="D1417" s="572" t="s">
        <v>1413</v>
      </c>
      <c r="E1417" s="571" t="str">
        <f t="shared" si="870"/>
        <v xml:space="preserve"> SELECTIVE STRUCTURE DEMOLITION</v>
      </c>
      <c r="F1417" s="533" t="str">
        <f t="shared" si="864"/>
        <v>AR</v>
      </c>
      <c r="G1417" s="533" t="s">
        <v>2725</v>
      </c>
      <c r="H1417" s="533">
        <v>44</v>
      </c>
      <c r="I1417" s="533" t="str">
        <f t="shared" ref="I1417:J1417" si="872">I1415</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1417" s="533" t="str">
        <f t="shared" si="872"/>
        <v>Conditions of Contract</v>
      </c>
      <c r="K1417" s="23"/>
      <c r="L1417" s="23" t="s">
        <v>28</v>
      </c>
      <c r="M1417" s="574"/>
      <c r="N1417" s="24"/>
      <c r="O1417" s="698"/>
      <c r="P1417" s="698"/>
      <c r="S1417" s="533"/>
      <c r="T1417" s="728"/>
    </row>
    <row r="1418" spans="1:20" ht="15.75">
      <c r="A1418" s="533" t="s">
        <v>2728</v>
      </c>
      <c r="B1418" s="533">
        <v>2</v>
      </c>
      <c r="C1418" s="533" t="s">
        <v>24</v>
      </c>
      <c r="D1418" s="572" t="s">
        <v>1413</v>
      </c>
      <c r="E1418" s="571" t="str">
        <f t="shared" si="870"/>
        <v xml:space="preserve"> SELECTIVE STRUCTURE DEMOLITION</v>
      </c>
      <c r="F1418" s="533" t="str">
        <f t="shared" ref="F1418:F1444" si="873">VLOOKUP(D1418,trade,3,FALSE)</f>
        <v>AR</v>
      </c>
      <c r="G1418" s="533" t="s">
        <v>2725</v>
      </c>
      <c r="H1418" s="533">
        <v>45</v>
      </c>
      <c r="I1418" s="533" t="str">
        <f t="shared" ref="I1418:J1418" si="874">I1416</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1418" s="533" t="str">
        <f t="shared" si="874"/>
        <v>Conditions of Contract</v>
      </c>
      <c r="K1418" s="23"/>
      <c r="L1418" s="23" t="s">
        <v>29</v>
      </c>
      <c r="M1418" s="574"/>
      <c r="N1418" s="24"/>
      <c r="O1418" s="698"/>
      <c r="P1418" s="698"/>
      <c r="S1418" s="533"/>
      <c r="T1418" s="728"/>
    </row>
    <row r="1419" spans="1:20" ht="15.75">
      <c r="A1419" s="533" t="s">
        <v>2728</v>
      </c>
      <c r="B1419" s="533">
        <v>2</v>
      </c>
      <c r="C1419" s="533" t="s">
        <v>24</v>
      </c>
      <c r="D1419" s="572" t="s">
        <v>1413</v>
      </c>
      <c r="E1419" s="571" t="str">
        <f t="shared" si="870"/>
        <v xml:space="preserve"> SELECTIVE STRUCTURE DEMOLITION</v>
      </c>
      <c r="F1419" s="533" t="str">
        <f t="shared" si="873"/>
        <v>AR</v>
      </c>
      <c r="G1419" s="533" t="s">
        <v>2725</v>
      </c>
      <c r="H1419" s="533">
        <v>46</v>
      </c>
      <c r="I1419" s="533" t="str">
        <f t="shared" ref="I1419:J1419" si="875">I1417</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1419" s="533" t="str">
        <f t="shared" si="875"/>
        <v>Conditions of Contract</v>
      </c>
      <c r="K1419" s="23"/>
      <c r="L1419" s="23" t="s">
        <v>30</v>
      </c>
      <c r="M1419" s="574"/>
      <c r="N1419" s="24"/>
      <c r="O1419" s="698"/>
      <c r="P1419" s="698"/>
      <c r="S1419" s="533"/>
      <c r="T1419" s="728"/>
    </row>
    <row r="1420" spans="1:20" ht="15.75">
      <c r="A1420" s="533" t="s">
        <v>2728</v>
      </c>
      <c r="B1420" s="533">
        <v>2</v>
      </c>
      <c r="C1420" s="533" t="s">
        <v>24</v>
      </c>
      <c r="D1420" s="572" t="s">
        <v>1413</v>
      </c>
      <c r="E1420" s="571" t="str">
        <f t="shared" si="870"/>
        <v xml:space="preserve"> SELECTIVE STRUCTURE DEMOLITION</v>
      </c>
      <c r="F1420" s="533" t="str">
        <f t="shared" si="873"/>
        <v>AR</v>
      </c>
      <c r="G1420" s="533" t="s">
        <v>2725</v>
      </c>
      <c r="H1420" s="533">
        <v>47</v>
      </c>
      <c r="I1420" s="533" t="str">
        <f>L1420</f>
        <v xml:space="preserve">Demolition </v>
      </c>
      <c r="J1420" s="533" t="str">
        <f>L1420</f>
        <v xml:space="preserve">Demolition </v>
      </c>
      <c r="K1420" s="23"/>
      <c r="L1420" s="23" t="s">
        <v>31</v>
      </c>
      <c r="M1420" s="26"/>
      <c r="N1420" s="161"/>
      <c r="O1420" s="698"/>
      <c r="P1420" s="698"/>
      <c r="S1420" s="533"/>
      <c r="T1420" s="728"/>
    </row>
    <row r="1421" spans="1:20" ht="15.75">
      <c r="A1421" s="533" t="s">
        <v>2728</v>
      </c>
      <c r="B1421" s="533">
        <v>2</v>
      </c>
      <c r="C1421" s="533" t="s">
        <v>24</v>
      </c>
      <c r="D1421" s="572" t="s">
        <v>1413</v>
      </c>
      <c r="E1421" s="571" t="str">
        <f t="shared" si="870"/>
        <v xml:space="preserve"> SELECTIVE STRUCTURE DEMOLITION</v>
      </c>
      <c r="F1421" s="533" t="str">
        <f t="shared" si="873"/>
        <v>AR</v>
      </c>
      <c r="G1421" s="533" t="s">
        <v>2722</v>
      </c>
      <c r="H1421" s="533">
        <v>48</v>
      </c>
      <c r="I1421" s="533" t="str">
        <f t="shared" ref="I1421:J1421" si="876">I1419</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1421" s="533" t="str">
        <f t="shared" si="876"/>
        <v>Conditions of Contract</v>
      </c>
      <c r="K1421" s="23" t="s">
        <v>13</v>
      </c>
      <c r="L1421" s="23" t="s">
        <v>32</v>
      </c>
      <c r="M1421" s="28">
        <v>17</v>
      </c>
      <c r="N1421" s="27" t="s">
        <v>33</v>
      </c>
      <c r="O1421" s="698">
        <v>49</v>
      </c>
      <c r="P1421" s="698">
        <v>833</v>
      </c>
      <c r="Q1421" s="731">
        <f t="shared" ref="Q1421:Q1423" si="877">O1421*0.97</f>
        <v>47.53</v>
      </c>
      <c r="R1421" s="731">
        <f t="shared" ref="R1421:R1423" si="878">Q1421*M1421</f>
        <v>808.01</v>
      </c>
      <c r="S1421" s="533"/>
      <c r="T1421" s="728"/>
    </row>
    <row r="1422" spans="1:20" ht="15.75">
      <c r="A1422" s="533" t="s">
        <v>2728</v>
      </c>
      <c r="B1422" s="533">
        <v>2</v>
      </c>
      <c r="C1422" s="533" t="s">
        <v>24</v>
      </c>
      <c r="D1422" s="572" t="s">
        <v>1413</v>
      </c>
      <c r="E1422" s="571" t="str">
        <f t="shared" si="870"/>
        <v xml:space="preserve"> SELECTIVE STRUCTURE DEMOLITION</v>
      </c>
      <c r="F1422" s="533" t="str">
        <f t="shared" si="873"/>
        <v>AR</v>
      </c>
      <c r="G1422" s="533" t="s">
        <v>2722</v>
      </c>
      <c r="H1422" s="533">
        <v>49</v>
      </c>
      <c r="I1422" s="533" t="str">
        <f t="shared" ref="I1422:J1422" si="879">I1420</f>
        <v xml:space="preserve">Demolition </v>
      </c>
      <c r="J1422" s="533" t="str">
        <f t="shared" si="879"/>
        <v xml:space="preserve">Demolition </v>
      </c>
      <c r="K1422" s="199" t="s">
        <v>15</v>
      </c>
      <c r="L1422" s="23" t="s">
        <v>34</v>
      </c>
      <c r="M1422" s="575">
        <v>73</v>
      </c>
      <c r="N1422" s="301" t="s">
        <v>33</v>
      </c>
      <c r="O1422" s="698"/>
      <c r="P1422" s="698">
        <v>0</v>
      </c>
      <c r="Q1422" s="731">
        <f t="shared" si="877"/>
        <v>0</v>
      </c>
      <c r="R1422" s="731">
        <f t="shared" si="878"/>
        <v>0</v>
      </c>
      <c r="S1422" s="533"/>
      <c r="T1422" s="728"/>
    </row>
    <row r="1423" spans="1:20" ht="15.75">
      <c r="A1423" s="533" t="s">
        <v>2728</v>
      </c>
      <c r="B1423" s="533">
        <v>2</v>
      </c>
      <c r="C1423" s="533" t="s">
        <v>24</v>
      </c>
      <c r="D1423" s="572" t="s">
        <v>1413</v>
      </c>
      <c r="E1423" s="571" t="str">
        <f t="shared" si="870"/>
        <v xml:space="preserve"> SELECTIVE STRUCTURE DEMOLITION</v>
      </c>
      <c r="F1423" s="533" t="str">
        <f t="shared" si="873"/>
        <v>AR</v>
      </c>
      <c r="G1423" s="533" t="s">
        <v>2722</v>
      </c>
      <c r="H1423" s="533">
        <v>50</v>
      </c>
      <c r="I1423" s="533" t="str">
        <f t="shared" ref="I1423:J1423" si="880">I1421</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1423" s="533" t="str">
        <f t="shared" si="880"/>
        <v>Conditions of Contract</v>
      </c>
      <c r="K1423" s="199" t="s">
        <v>17</v>
      </c>
      <c r="L1423" s="23" t="s">
        <v>35</v>
      </c>
      <c r="M1423" s="575">
        <v>22</v>
      </c>
      <c r="N1423" s="301" t="s">
        <v>33</v>
      </c>
      <c r="O1423" s="698"/>
      <c r="P1423" s="698">
        <v>0</v>
      </c>
      <c r="Q1423" s="731">
        <f t="shared" si="877"/>
        <v>0</v>
      </c>
      <c r="R1423" s="731">
        <f t="shared" si="878"/>
        <v>0</v>
      </c>
      <c r="S1423" s="533"/>
      <c r="T1423" s="728"/>
    </row>
    <row r="1424" spans="1:20" ht="15.75">
      <c r="A1424" s="533" t="s">
        <v>2728</v>
      </c>
      <c r="B1424" s="533">
        <v>2</v>
      </c>
      <c r="C1424" s="533" t="s">
        <v>24</v>
      </c>
      <c r="D1424" s="572" t="s">
        <v>1413</v>
      </c>
      <c r="E1424" s="571" t="str">
        <f t="shared" si="870"/>
        <v xml:space="preserve"> SELECTIVE STRUCTURE DEMOLITION</v>
      </c>
      <c r="F1424" s="533" t="str">
        <f t="shared" si="873"/>
        <v>AR</v>
      </c>
      <c r="G1424" s="533" t="s">
        <v>2725</v>
      </c>
      <c r="H1424" s="533">
        <v>51</v>
      </c>
      <c r="I1424" s="533" t="str">
        <f>L1424</f>
        <v>Alteration</v>
      </c>
      <c r="J1424" s="533" t="str">
        <f>L1424</f>
        <v>Alteration</v>
      </c>
      <c r="K1424" s="23"/>
      <c r="L1424" s="23" t="s">
        <v>36</v>
      </c>
      <c r="M1424" s="26"/>
      <c r="N1424" s="27"/>
      <c r="O1424" s="698">
        <v>0</v>
      </c>
      <c r="P1424" s="698"/>
      <c r="S1424" s="533"/>
      <c r="T1424" s="728"/>
    </row>
    <row r="1425" spans="1:20" ht="15.75">
      <c r="A1425" s="533" t="s">
        <v>2728</v>
      </c>
      <c r="B1425" s="533">
        <v>2</v>
      </c>
      <c r="C1425" s="533" t="s">
        <v>24</v>
      </c>
      <c r="D1425" s="572" t="s">
        <v>1413</v>
      </c>
      <c r="E1425" s="571" t="str">
        <f t="shared" si="870"/>
        <v xml:space="preserve"> SELECTIVE STRUCTURE DEMOLITION</v>
      </c>
      <c r="F1425" s="533" t="str">
        <f t="shared" si="873"/>
        <v>AR</v>
      </c>
      <c r="G1425" s="533" t="s">
        <v>2722</v>
      </c>
      <c r="H1425" s="533">
        <v>52</v>
      </c>
      <c r="I1425" s="533" t="str">
        <f t="shared" ref="I1425:J1425" si="881">I1423</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1425" s="533" t="str">
        <f t="shared" si="881"/>
        <v>Conditions of Contract</v>
      </c>
      <c r="K1425" s="23" t="s">
        <v>13</v>
      </c>
      <c r="L1425" s="23" t="s">
        <v>37</v>
      </c>
      <c r="M1425" s="28">
        <v>4</v>
      </c>
      <c r="N1425" s="27" t="s">
        <v>33</v>
      </c>
      <c r="O1425" s="698">
        <v>199</v>
      </c>
      <c r="P1425" s="698">
        <v>796</v>
      </c>
      <c r="Q1425" s="731">
        <f t="shared" ref="Q1425:Q1429" si="882">O1425*0.97</f>
        <v>193.03</v>
      </c>
      <c r="R1425" s="731">
        <f t="shared" ref="R1425:R1429" si="883">Q1425*M1425</f>
        <v>772.12</v>
      </c>
      <c r="S1425" s="533"/>
      <c r="T1425" s="728"/>
    </row>
    <row r="1426" spans="1:20" ht="15.75">
      <c r="A1426" s="533" t="s">
        <v>2728</v>
      </c>
      <c r="B1426" s="533">
        <v>2</v>
      </c>
      <c r="C1426" s="533" t="s">
        <v>24</v>
      </c>
      <c r="D1426" s="572" t="s">
        <v>1413</v>
      </c>
      <c r="E1426" s="571" t="str">
        <f t="shared" si="870"/>
        <v xml:space="preserve"> SELECTIVE STRUCTURE DEMOLITION</v>
      </c>
      <c r="F1426" s="533" t="str">
        <f t="shared" si="873"/>
        <v>AR</v>
      </c>
      <c r="G1426" s="533" t="s">
        <v>2722</v>
      </c>
      <c r="H1426" s="533">
        <v>53</v>
      </c>
      <c r="I1426" s="533" t="str">
        <f t="shared" ref="I1426:J1426" si="884">I1424</f>
        <v>Alteration</v>
      </c>
      <c r="J1426" s="533" t="str">
        <f t="shared" si="884"/>
        <v>Alteration</v>
      </c>
      <c r="K1426" s="199" t="s">
        <v>15</v>
      </c>
      <c r="L1426" s="23" t="s">
        <v>38</v>
      </c>
      <c r="M1426" s="575">
        <v>1</v>
      </c>
      <c r="N1426" s="301" t="s">
        <v>39</v>
      </c>
      <c r="O1426" s="698"/>
      <c r="P1426" s="698">
        <v>0</v>
      </c>
      <c r="Q1426" s="731">
        <f t="shared" si="882"/>
        <v>0</v>
      </c>
      <c r="R1426" s="731">
        <f t="shared" si="883"/>
        <v>0</v>
      </c>
      <c r="S1426" s="533"/>
      <c r="T1426" s="728"/>
    </row>
    <row r="1427" spans="1:20" ht="15.75">
      <c r="A1427" s="533" t="s">
        <v>2728</v>
      </c>
      <c r="B1427" s="533">
        <v>2</v>
      </c>
      <c r="C1427" s="533" t="s">
        <v>24</v>
      </c>
      <c r="D1427" s="572" t="s">
        <v>1413</v>
      </c>
      <c r="E1427" s="571" t="str">
        <f t="shared" si="870"/>
        <v xml:space="preserve"> SELECTIVE STRUCTURE DEMOLITION</v>
      </c>
      <c r="F1427" s="533" t="str">
        <f t="shared" si="873"/>
        <v>AR</v>
      </c>
      <c r="G1427" s="533" t="s">
        <v>2722</v>
      </c>
      <c r="H1427" s="533">
        <v>54</v>
      </c>
      <c r="I1427" s="533" t="str">
        <f t="shared" ref="I1427:J1427" si="885">I1425</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1427" s="533" t="str">
        <f t="shared" si="885"/>
        <v>Conditions of Contract</v>
      </c>
      <c r="K1427" s="199" t="s">
        <v>17</v>
      </c>
      <c r="L1427" s="23" t="s">
        <v>40</v>
      </c>
      <c r="M1427" s="575">
        <v>8</v>
      </c>
      <c r="N1427" s="301" t="s">
        <v>39</v>
      </c>
      <c r="O1427" s="698"/>
      <c r="P1427" s="698">
        <v>0</v>
      </c>
      <c r="Q1427" s="731">
        <f t="shared" si="882"/>
        <v>0</v>
      </c>
      <c r="R1427" s="731">
        <f t="shared" si="883"/>
        <v>0</v>
      </c>
      <c r="S1427" s="533"/>
      <c r="T1427" s="728"/>
    </row>
    <row r="1428" spans="1:20" ht="15.75">
      <c r="A1428" s="533" t="s">
        <v>2728</v>
      </c>
      <c r="B1428" s="533">
        <v>2</v>
      </c>
      <c r="C1428" s="533" t="s">
        <v>24</v>
      </c>
      <c r="D1428" s="572" t="s">
        <v>1413</v>
      </c>
      <c r="E1428" s="571" t="str">
        <f t="shared" si="870"/>
        <v xml:space="preserve"> SELECTIVE STRUCTURE DEMOLITION</v>
      </c>
      <c r="F1428" s="533" t="str">
        <f t="shared" si="873"/>
        <v>AR</v>
      </c>
      <c r="G1428" s="533" t="s">
        <v>2722</v>
      </c>
      <c r="H1428" s="533">
        <v>55</v>
      </c>
      <c r="I1428" s="533" t="str">
        <f t="shared" ref="I1428:J1428" si="886">I1426</f>
        <v>Alteration</v>
      </c>
      <c r="J1428" s="533" t="str">
        <f t="shared" si="886"/>
        <v>Alteration</v>
      </c>
      <c r="K1428" s="23" t="s">
        <v>15</v>
      </c>
      <c r="L1428" s="23" t="s">
        <v>41</v>
      </c>
      <c r="M1428" s="28">
        <v>19</v>
      </c>
      <c r="N1428" s="27" t="s">
        <v>39</v>
      </c>
      <c r="O1428" s="698">
        <v>33</v>
      </c>
      <c r="P1428" s="698">
        <v>627</v>
      </c>
      <c r="Q1428" s="731">
        <f t="shared" si="882"/>
        <v>32.01</v>
      </c>
      <c r="R1428" s="731">
        <f t="shared" si="883"/>
        <v>608.18999999999994</v>
      </c>
      <c r="S1428" s="533"/>
      <c r="T1428" s="728"/>
    </row>
    <row r="1429" spans="1:20" ht="15.75">
      <c r="A1429" s="533" t="s">
        <v>2728</v>
      </c>
      <c r="B1429" s="533">
        <v>2</v>
      </c>
      <c r="C1429" s="533" t="s">
        <v>24</v>
      </c>
      <c r="D1429" s="572" t="s">
        <v>1413</v>
      </c>
      <c r="E1429" s="571" t="str">
        <f t="shared" si="870"/>
        <v xml:space="preserve"> SELECTIVE STRUCTURE DEMOLITION</v>
      </c>
      <c r="F1429" s="533" t="str">
        <f t="shared" si="873"/>
        <v>AR</v>
      </c>
      <c r="G1429" s="533" t="s">
        <v>2722</v>
      </c>
      <c r="H1429" s="533">
        <v>56</v>
      </c>
      <c r="I1429" s="533" t="str">
        <f t="shared" ref="I1429:J1429" si="887">I1427</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1429" s="533" t="str">
        <f t="shared" si="887"/>
        <v>Conditions of Contract</v>
      </c>
      <c r="K1429" s="199" t="s">
        <v>20</v>
      </c>
      <c r="L1429" s="23" t="s">
        <v>42</v>
      </c>
      <c r="M1429" s="575">
        <v>8</v>
      </c>
      <c r="N1429" s="301" t="s">
        <v>39</v>
      </c>
      <c r="O1429" s="698"/>
      <c r="P1429" s="698">
        <v>0</v>
      </c>
      <c r="Q1429" s="731">
        <f t="shared" si="882"/>
        <v>0</v>
      </c>
      <c r="R1429" s="731">
        <f t="shared" si="883"/>
        <v>0</v>
      </c>
      <c r="S1429" s="533"/>
      <c r="T1429" s="728"/>
    </row>
    <row r="1430" spans="1:20" ht="15.75">
      <c r="A1430" s="533" t="s">
        <v>2728</v>
      </c>
      <c r="B1430" s="533">
        <v>2</v>
      </c>
      <c r="C1430" s="533" t="s">
        <v>24</v>
      </c>
      <c r="D1430" s="572" t="s">
        <v>1413</v>
      </c>
      <c r="E1430" s="571" t="str">
        <f t="shared" si="870"/>
        <v xml:space="preserve"> SELECTIVE STRUCTURE DEMOLITION</v>
      </c>
      <c r="F1430" s="533" t="str">
        <f t="shared" si="873"/>
        <v>AR</v>
      </c>
      <c r="G1430" s="533" t="s">
        <v>2725</v>
      </c>
      <c r="H1430" s="533">
        <v>57</v>
      </c>
      <c r="I1430" s="533" t="str">
        <f>L1430</f>
        <v xml:space="preserve">Architectural Demolition </v>
      </c>
      <c r="J1430" s="533" t="str">
        <f>L1431</f>
        <v>Demolish and cart away existing block (Solid and/or Hollow) and concrete elements with all finishes; including steel reinforcement, make good all disturbed surround to receive new finishes; complete; as specified, shown on Drawings and Engineer's instructions</v>
      </c>
      <c r="K1430" s="23"/>
      <c r="L1430" s="23" t="s">
        <v>1191</v>
      </c>
      <c r="M1430" s="573"/>
      <c r="N1430" s="24"/>
      <c r="O1430" s="698">
        <v>0</v>
      </c>
      <c r="P1430" s="698"/>
      <c r="S1430" s="533"/>
      <c r="T1430" s="728"/>
    </row>
    <row r="1431" spans="1:20" ht="16.5" thickBot="1">
      <c r="A1431" s="533" t="s">
        <v>2728</v>
      </c>
      <c r="B1431" s="533">
        <v>2</v>
      </c>
      <c r="C1431" s="533" t="s">
        <v>24</v>
      </c>
      <c r="D1431" s="572" t="s">
        <v>1413</v>
      </c>
      <c r="E1431" s="571" t="str">
        <f t="shared" si="870"/>
        <v xml:space="preserve"> SELECTIVE STRUCTURE DEMOLITION</v>
      </c>
      <c r="F1431" s="533" t="str">
        <f t="shared" si="873"/>
        <v>AR</v>
      </c>
      <c r="G1431" s="533" t="s">
        <v>2725</v>
      </c>
      <c r="H1431" s="533">
        <v>58</v>
      </c>
      <c r="I1431" s="533" t="str">
        <f>L1430</f>
        <v xml:space="preserve">Architectural Demolition </v>
      </c>
      <c r="J1431" s="533" t="str">
        <f>L1431</f>
        <v>Demolish and cart away existing block (Solid and/or Hollow) and concrete elements with all finishes; including steel reinforcement, make good all disturbed surround to receive new finishes; complete; as specified, shown on Drawings and Engineer's instructions</v>
      </c>
      <c r="K1431" s="23"/>
      <c r="L1431" s="23" t="s">
        <v>43</v>
      </c>
      <c r="M1431" s="573"/>
      <c r="N1431" s="24"/>
      <c r="O1431" s="698">
        <v>0</v>
      </c>
      <c r="P1431" s="698"/>
      <c r="S1431" s="533"/>
      <c r="T1431" s="728"/>
    </row>
    <row r="1432" spans="1:20" ht="16.5" thickBot="1">
      <c r="A1432" s="533" t="s">
        <v>2728</v>
      </c>
      <c r="B1432" s="533">
        <v>2</v>
      </c>
      <c r="C1432" s="533" t="s">
        <v>24</v>
      </c>
      <c r="D1432" s="572" t="s">
        <v>1413</v>
      </c>
      <c r="E1432" s="571" t="str">
        <f t="shared" si="870"/>
        <v xml:space="preserve"> SELECTIVE STRUCTURE DEMOLITION</v>
      </c>
      <c r="F1432" s="533" t="str">
        <f t="shared" si="873"/>
        <v>AR</v>
      </c>
      <c r="G1432" s="533" t="s">
        <v>2722</v>
      </c>
      <c r="H1432" s="533">
        <v>59</v>
      </c>
      <c r="I1432" s="533" t="str">
        <f t="shared" ref="I1432:I1437" si="888">I1431</f>
        <v xml:space="preserve">Architectural Demolition </v>
      </c>
      <c r="J1432" s="533" t="str">
        <f>J1431</f>
        <v>Demolish and cart away existing block (Solid and/or Hollow) and concrete elements with all finishes; including steel reinforcement, make good all disturbed surround to receive new finishes; complete; as specified, shown on Drawings and Engineer's instructions</v>
      </c>
      <c r="K1432" s="23" t="s">
        <v>17</v>
      </c>
      <c r="L1432" s="23" t="s">
        <v>1193</v>
      </c>
      <c r="M1432" s="576">
        <v>1</v>
      </c>
      <c r="N1432" s="24" t="s">
        <v>2</v>
      </c>
      <c r="O1432" s="698">
        <v>360</v>
      </c>
      <c r="P1432" s="698">
        <v>360</v>
      </c>
      <c r="Q1432" s="731">
        <f>O1432*0.97</f>
        <v>349.2</v>
      </c>
      <c r="R1432" s="731">
        <f>Q1432*M1432</f>
        <v>349.2</v>
      </c>
      <c r="S1432" s="533"/>
      <c r="T1432" s="728"/>
    </row>
    <row r="1433" spans="1:20" ht="15.75">
      <c r="A1433" s="533" t="s">
        <v>2728</v>
      </c>
      <c r="B1433" s="533">
        <v>2</v>
      </c>
      <c r="C1433" s="533" t="s">
        <v>24</v>
      </c>
      <c r="D1433" s="572" t="s">
        <v>1413</v>
      </c>
      <c r="E1433" s="571" t="str">
        <f t="shared" si="870"/>
        <v xml:space="preserve"> SELECTIVE STRUCTURE DEMOLITION</v>
      </c>
      <c r="F1433" s="533" t="str">
        <f t="shared" si="873"/>
        <v>AR</v>
      </c>
      <c r="G1433" s="533" t="s">
        <v>2725</v>
      </c>
      <c r="H1433" s="533">
        <v>60</v>
      </c>
      <c r="I1433" s="533" t="str">
        <f t="shared" si="888"/>
        <v xml:space="preserve">Architectural Demolition </v>
      </c>
      <c r="J1433" s="533" t="str">
        <f>L1433</f>
        <v>Demolish and cart away existing finish; including all related works, make good all disturbed surround to receive new finish; complete; as specified, shown on Drawings and Engineer's instructions</v>
      </c>
      <c r="K1433" s="199"/>
      <c r="L1433" s="199" t="s">
        <v>44</v>
      </c>
      <c r="M1433" s="577"/>
      <c r="N1433" s="200"/>
      <c r="O1433" s="698"/>
      <c r="P1433" s="698"/>
      <c r="S1433" s="533"/>
      <c r="T1433" s="728"/>
    </row>
    <row r="1434" spans="1:20" ht="15.75">
      <c r="A1434" s="533" t="s">
        <v>2728</v>
      </c>
      <c r="B1434" s="533">
        <v>2</v>
      </c>
      <c r="C1434" s="533" t="s">
        <v>24</v>
      </c>
      <c r="D1434" s="572" t="s">
        <v>1413</v>
      </c>
      <c r="E1434" s="571" t="str">
        <f t="shared" si="870"/>
        <v xml:space="preserve"> SELECTIVE STRUCTURE DEMOLITION</v>
      </c>
      <c r="F1434" s="533" t="str">
        <f t="shared" si="873"/>
        <v>AR</v>
      </c>
      <c r="G1434" s="533" t="s">
        <v>2722</v>
      </c>
      <c r="H1434" s="533">
        <v>61</v>
      </c>
      <c r="I1434" s="533" t="str">
        <f t="shared" si="888"/>
        <v xml:space="preserve">Architectural Demolition </v>
      </c>
      <c r="J1434" s="533" t="str">
        <f>J1433</f>
        <v>Demolish and cart away existing finish; including all related works, make good all disturbed surround to receive new finish; complete; as specified, shown on Drawings and Engineer's instructions</v>
      </c>
      <c r="K1434" s="199" t="s">
        <v>45</v>
      </c>
      <c r="L1434" s="199" t="s">
        <v>46</v>
      </c>
      <c r="M1434" s="578">
        <v>1</v>
      </c>
      <c r="N1434" s="200" t="s">
        <v>2</v>
      </c>
      <c r="O1434" s="698">
        <v>0</v>
      </c>
      <c r="P1434" s="698">
        <v>0</v>
      </c>
      <c r="Q1434" s="731">
        <f t="shared" ref="Q1434:Q1436" si="889">O1434*0.97</f>
        <v>0</v>
      </c>
      <c r="R1434" s="731">
        <f t="shared" ref="R1434:R1436" si="890">Q1434*M1434</f>
        <v>0</v>
      </c>
      <c r="S1434" s="533"/>
      <c r="T1434" s="728"/>
    </row>
    <row r="1435" spans="1:20" ht="15.75">
      <c r="A1435" s="533" t="s">
        <v>2728</v>
      </c>
      <c r="B1435" s="533">
        <v>2</v>
      </c>
      <c r="C1435" s="533" t="s">
        <v>24</v>
      </c>
      <c r="D1435" s="572" t="s">
        <v>1413</v>
      </c>
      <c r="E1435" s="571" t="str">
        <f t="shared" si="870"/>
        <v xml:space="preserve"> SELECTIVE STRUCTURE DEMOLITION</v>
      </c>
      <c r="F1435" s="533" t="str">
        <f t="shared" si="873"/>
        <v>AR</v>
      </c>
      <c r="G1435" s="533" t="s">
        <v>2722</v>
      </c>
      <c r="H1435" s="533">
        <v>62</v>
      </c>
      <c r="I1435" s="533" t="str">
        <f t="shared" si="888"/>
        <v xml:space="preserve">Architectural Demolition </v>
      </c>
      <c r="J1435" s="533" t="str">
        <f>J1434</f>
        <v>Demolish and cart away existing finish; including all related works, make good all disturbed surround to receive new finish; complete; as specified, shown on Drawings and Engineer's instructions</v>
      </c>
      <c r="K1435" s="199" t="s">
        <v>48</v>
      </c>
      <c r="L1435" s="199" t="s">
        <v>49</v>
      </c>
      <c r="M1435" s="578">
        <v>1</v>
      </c>
      <c r="N1435" s="200" t="s">
        <v>2</v>
      </c>
      <c r="O1435" s="698">
        <v>0</v>
      </c>
      <c r="P1435" s="698">
        <v>0</v>
      </c>
      <c r="Q1435" s="731">
        <f t="shared" si="889"/>
        <v>0</v>
      </c>
      <c r="R1435" s="731">
        <f t="shared" si="890"/>
        <v>0</v>
      </c>
      <c r="S1435" s="533"/>
      <c r="T1435" s="728"/>
    </row>
    <row r="1436" spans="1:20" ht="15.75">
      <c r="A1436" s="533" t="s">
        <v>2728</v>
      </c>
      <c r="B1436" s="533">
        <v>2</v>
      </c>
      <c r="C1436" s="533" t="s">
        <v>24</v>
      </c>
      <c r="D1436" s="572" t="s">
        <v>1413</v>
      </c>
      <c r="E1436" s="571" t="str">
        <f t="shared" si="870"/>
        <v xml:space="preserve"> SELECTIVE STRUCTURE DEMOLITION</v>
      </c>
      <c r="F1436" s="533" t="str">
        <f t="shared" si="873"/>
        <v>AR</v>
      </c>
      <c r="G1436" s="533" t="s">
        <v>2722</v>
      </c>
      <c r="H1436" s="533">
        <v>63</v>
      </c>
      <c r="I1436" s="533" t="str">
        <f t="shared" si="888"/>
        <v xml:space="preserve">Architectural Demolition </v>
      </c>
      <c r="J1436" s="533" t="str">
        <f>J1435</f>
        <v>Demolish and cart away existing finish; including all related works, make good all disturbed surround to receive new finish; complete; as specified, shown on Drawings and Engineer's instructions</v>
      </c>
      <c r="K1436" s="199" t="s">
        <v>50</v>
      </c>
      <c r="L1436" s="199" t="s">
        <v>51</v>
      </c>
      <c r="M1436" s="578">
        <v>1</v>
      </c>
      <c r="N1436" s="200" t="s">
        <v>2</v>
      </c>
      <c r="O1436" s="698">
        <v>0</v>
      </c>
      <c r="P1436" s="698">
        <v>0</v>
      </c>
      <c r="Q1436" s="731">
        <f t="shared" si="889"/>
        <v>0</v>
      </c>
      <c r="R1436" s="731">
        <f t="shared" si="890"/>
        <v>0</v>
      </c>
      <c r="S1436" s="533"/>
      <c r="T1436" s="728"/>
    </row>
    <row r="1437" spans="1:20" ht="15.75">
      <c r="A1437" s="533" t="s">
        <v>2728</v>
      </c>
      <c r="B1437" s="533">
        <v>2</v>
      </c>
      <c r="C1437" s="533" t="s">
        <v>24</v>
      </c>
      <c r="D1437" s="572" t="s">
        <v>1413</v>
      </c>
      <c r="E1437" s="571" t="str">
        <f t="shared" si="870"/>
        <v xml:space="preserve"> SELECTIVE STRUCTURE DEMOLITION</v>
      </c>
      <c r="F1437" s="533" t="str">
        <f t="shared" si="873"/>
        <v>AR</v>
      </c>
      <c r="G1437" s="533" t="s">
        <v>2725</v>
      </c>
      <c r="H1437" s="533">
        <v>64</v>
      </c>
      <c r="I1437" s="533" t="str">
        <f t="shared" si="888"/>
        <v xml:space="preserve">Architectural Demolition </v>
      </c>
      <c r="J1437" s="533" t="str">
        <f>L1437</f>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1437" s="23"/>
      <c r="L1437" s="23" t="s">
        <v>52</v>
      </c>
      <c r="M1437" s="573"/>
      <c r="N1437" s="24"/>
      <c r="O1437" s="698">
        <v>0</v>
      </c>
      <c r="P1437" s="698"/>
      <c r="S1437" s="533"/>
      <c r="T1437" s="728"/>
    </row>
    <row r="1438" spans="1:20" ht="15.75">
      <c r="A1438" s="533" t="s">
        <v>2728</v>
      </c>
      <c r="B1438" s="533">
        <v>2</v>
      </c>
      <c r="C1438" s="533" t="s">
        <v>24</v>
      </c>
      <c r="D1438" s="572" t="s">
        <v>1413</v>
      </c>
      <c r="E1438" s="571" t="str">
        <f t="shared" si="870"/>
        <v xml:space="preserve"> SELECTIVE STRUCTURE DEMOLITION</v>
      </c>
      <c r="F1438" s="533" t="str">
        <f t="shared" si="873"/>
        <v>AR</v>
      </c>
      <c r="G1438" s="533" t="s">
        <v>2725</v>
      </c>
      <c r="H1438" s="533">
        <v>65</v>
      </c>
      <c r="I1438" s="533" t="str">
        <f>I1437</f>
        <v xml:space="preserve">Architectural Demolition </v>
      </c>
      <c r="J1438" s="533" t="str">
        <f>L1437</f>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1438" s="23"/>
      <c r="L1438" s="23" t="s">
        <v>53</v>
      </c>
      <c r="M1438" s="573"/>
      <c r="N1438" s="24"/>
      <c r="O1438" s="698">
        <v>0</v>
      </c>
      <c r="P1438" s="698"/>
      <c r="S1438" s="533"/>
      <c r="T1438" s="728"/>
    </row>
    <row r="1439" spans="1:20" ht="15.75">
      <c r="A1439" s="533" t="s">
        <v>2728</v>
      </c>
      <c r="B1439" s="533">
        <v>2</v>
      </c>
      <c r="C1439" s="533" t="s">
        <v>24</v>
      </c>
      <c r="D1439" s="572" t="s">
        <v>1413</v>
      </c>
      <c r="E1439" s="571" t="str">
        <f t="shared" si="870"/>
        <v xml:space="preserve"> SELECTIVE STRUCTURE DEMOLITION</v>
      </c>
      <c r="F1439" s="533" t="str">
        <f t="shared" si="873"/>
        <v>AR</v>
      </c>
      <c r="G1439" s="533" t="s">
        <v>2722</v>
      </c>
      <c r="H1439" s="533">
        <v>66</v>
      </c>
      <c r="I1439" s="533" t="str">
        <f t="shared" ref="I1439:J1439" si="891">I1437</f>
        <v xml:space="preserve">Architectural Demolition </v>
      </c>
      <c r="J1439" s="533" t="str">
        <f t="shared" si="891"/>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1439" s="199" t="s">
        <v>13</v>
      </c>
      <c r="L1439" s="199" t="s">
        <v>54</v>
      </c>
      <c r="M1439" s="579">
        <v>3</v>
      </c>
      <c r="N1439" s="201" t="s">
        <v>39</v>
      </c>
      <c r="O1439" s="698">
        <v>0</v>
      </c>
      <c r="P1439" s="698">
        <v>0</v>
      </c>
      <c r="Q1439" s="731">
        <f t="shared" ref="Q1439:Q1443" si="892">O1439*0.97</f>
        <v>0</v>
      </c>
      <c r="R1439" s="731">
        <f t="shared" ref="R1439:R1443" si="893">Q1439*M1439</f>
        <v>0</v>
      </c>
      <c r="S1439" s="533"/>
      <c r="T1439" s="728"/>
    </row>
    <row r="1440" spans="1:20" ht="15.75">
      <c r="A1440" s="533" t="s">
        <v>2728</v>
      </c>
      <c r="B1440" s="533">
        <v>2</v>
      </c>
      <c r="C1440" s="533" t="s">
        <v>24</v>
      </c>
      <c r="D1440" s="572" t="s">
        <v>1413</v>
      </c>
      <c r="E1440" s="571" t="str">
        <f t="shared" si="870"/>
        <v xml:space="preserve"> SELECTIVE STRUCTURE DEMOLITION</v>
      </c>
      <c r="F1440" s="533" t="str">
        <f t="shared" si="873"/>
        <v>AR</v>
      </c>
      <c r="G1440" s="533" t="s">
        <v>2722</v>
      </c>
      <c r="H1440" s="533">
        <v>67</v>
      </c>
      <c r="I1440" s="533" t="str">
        <f t="shared" ref="I1440:J1440" si="894">I1438</f>
        <v xml:space="preserve">Architectural Demolition </v>
      </c>
      <c r="J1440" s="533" t="str">
        <f t="shared" si="894"/>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1440" s="199" t="s">
        <v>15</v>
      </c>
      <c r="L1440" s="199" t="s">
        <v>56</v>
      </c>
      <c r="M1440" s="579">
        <v>10</v>
      </c>
      <c r="N1440" s="201" t="s">
        <v>39</v>
      </c>
      <c r="O1440" s="698">
        <v>0</v>
      </c>
      <c r="P1440" s="698">
        <v>0</v>
      </c>
      <c r="Q1440" s="731">
        <f t="shared" si="892"/>
        <v>0</v>
      </c>
      <c r="R1440" s="731">
        <f t="shared" si="893"/>
        <v>0</v>
      </c>
      <c r="S1440" s="533"/>
      <c r="T1440" s="728"/>
    </row>
    <row r="1441" spans="1:20" ht="16.5" thickBot="1">
      <c r="A1441" s="533" t="s">
        <v>2728</v>
      </c>
      <c r="B1441" s="533">
        <v>2</v>
      </c>
      <c r="C1441" s="533" t="s">
        <v>24</v>
      </c>
      <c r="D1441" s="572" t="s">
        <v>1413</v>
      </c>
      <c r="E1441" s="571" t="str">
        <f t="shared" si="870"/>
        <v xml:space="preserve"> SELECTIVE STRUCTURE DEMOLITION</v>
      </c>
      <c r="F1441" s="533" t="str">
        <f t="shared" si="873"/>
        <v>AR</v>
      </c>
      <c r="G1441" s="533" t="s">
        <v>2722</v>
      </c>
      <c r="H1441" s="533">
        <v>68</v>
      </c>
      <c r="I1441" s="533" t="str">
        <f t="shared" ref="I1441:J1441" si="895">I1439</f>
        <v xml:space="preserve">Architectural Demolition </v>
      </c>
      <c r="J1441" s="533" t="str">
        <f t="shared" si="895"/>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1441" s="202" t="s">
        <v>17</v>
      </c>
      <c r="L1441" s="202" t="s">
        <v>58</v>
      </c>
      <c r="M1441" s="579">
        <v>5</v>
      </c>
      <c r="N1441" s="201" t="s">
        <v>39</v>
      </c>
      <c r="O1441" s="698">
        <v>0</v>
      </c>
      <c r="P1441" s="698">
        <v>0</v>
      </c>
      <c r="Q1441" s="731">
        <f t="shared" si="892"/>
        <v>0</v>
      </c>
      <c r="R1441" s="731">
        <f t="shared" si="893"/>
        <v>0</v>
      </c>
      <c r="S1441" s="533"/>
      <c r="T1441" s="728"/>
    </row>
    <row r="1442" spans="1:20" ht="16.5" thickBot="1">
      <c r="A1442" s="533" t="s">
        <v>2728</v>
      </c>
      <c r="B1442" s="533">
        <v>2</v>
      </c>
      <c r="C1442" s="533" t="s">
        <v>24</v>
      </c>
      <c r="D1442" s="572" t="s">
        <v>1413</v>
      </c>
      <c r="E1442" s="571" t="str">
        <f t="shared" si="870"/>
        <v xml:space="preserve"> SELECTIVE STRUCTURE DEMOLITION</v>
      </c>
      <c r="F1442" s="533" t="str">
        <f t="shared" si="873"/>
        <v>AR</v>
      </c>
      <c r="G1442" s="533" t="s">
        <v>2722</v>
      </c>
      <c r="H1442" s="533">
        <v>69</v>
      </c>
      <c r="I1442" s="533" t="str">
        <f t="shared" ref="I1442:J1442" si="896">I1440</f>
        <v xml:space="preserve">Architectural Demolition </v>
      </c>
      <c r="J1442" s="533" t="str">
        <f t="shared" si="896"/>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1442" s="23" t="s">
        <v>13</v>
      </c>
      <c r="L1442" s="23" t="s">
        <v>60</v>
      </c>
      <c r="M1442" s="130">
        <v>1</v>
      </c>
      <c r="N1442" s="198" t="s">
        <v>39</v>
      </c>
      <c r="O1442" s="698">
        <v>53</v>
      </c>
      <c r="P1442" s="698">
        <v>53</v>
      </c>
      <c r="Q1442" s="731">
        <f t="shared" si="892"/>
        <v>51.41</v>
      </c>
      <c r="R1442" s="731">
        <f t="shared" si="893"/>
        <v>51.41</v>
      </c>
      <c r="S1442" s="533"/>
      <c r="T1442" s="728"/>
    </row>
    <row r="1443" spans="1:20" ht="15.75">
      <c r="A1443" s="533" t="s">
        <v>2728</v>
      </c>
      <c r="B1443" s="533">
        <v>2</v>
      </c>
      <c r="C1443" s="533" t="s">
        <v>24</v>
      </c>
      <c r="D1443" s="572" t="s">
        <v>1413</v>
      </c>
      <c r="E1443" s="571" t="str">
        <f t="shared" si="870"/>
        <v xml:space="preserve"> SELECTIVE STRUCTURE DEMOLITION</v>
      </c>
      <c r="F1443" s="533" t="str">
        <f t="shared" si="873"/>
        <v>AR</v>
      </c>
      <c r="G1443" s="533" t="s">
        <v>2722</v>
      </c>
      <c r="H1443" s="533">
        <v>70</v>
      </c>
      <c r="I1443" s="533" t="str">
        <f t="shared" ref="I1443:J1443" si="897">I1441</f>
        <v xml:space="preserve">Architectural Demolition </v>
      </c>
      <c r="J1443" s="533" t="str">
        <f t="shared" si="897"/>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1443" s="199" t="s">
        <v>20</v>
      </c>
      <c r="L1443" s="199" t="s">
        <v>62</v>
      </c>
      <c r="M1443" s="578">
        <v>1</v>
      </c>
      <c r="N1443" s="200" t="s">
        <v>39</v>
      </c>
      <c r="O1443" s="698"/>
      <c r="P1443" s="698"/>
      <c r="Q1443" s="731">
        <f t="shared" si="892"/>
        <v>0</v>
      </c>
      <c r="R1443" s="731">
        <f t="shared" si="893"/>
        <v>0</v>
      </c>
      <c r="S1443" s="533"/>
      <c r="T1443" s="728"/>
    </row>
    <row r="1444" spans="1:20" ht="15.75">
      <c r="A1444" s="533" t="s">
        <v>2728</v>
      </c>
      <c r="B1444" s="533">
        <v>2</v>
      </c>
      <c r="C1444" s="533" t="s">
        <v>24</v>
      </c>
      <c r="D1444" s="572" t="s">
        <v>1413</v>
      </c>
      <c r="E1444" s="571" t="str">
        <f t="shared" si="870"/>
        <v xml:space="preserve"> SELECTIVE STRUCTURE DEMOLITION</v>
      </c>
      <c r="F1444" s="533" t="str">
        <f t="shared" si="873"/>
        <v>AR</v>
      </c>
      <c r="G1444" s="533" t="s">
        <v>2725</v>
      </c>
      <c r="H1444" s="533">
        <v>71</v>
      </c>
      <c r="I1444" s="533" t="str">
        <f t="shared" ref="I1444:J1444" si="898">I1442</f>
        <v xml:space="preserve">Architectural Demolition </v>
      </c>
      <c r="J1444" s="533" t="str">
        <f t="shared" si="898"/>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1444" s="31" t="s">
        <v>1192</v>
      </c>
      <c r="L1444" s="31"/>
      <c r="M1444" s="32"/>
      <c r="N1444" s="33"/>
      <c r="O1444" s="698"/>
      <c r="P1444" s="698"/>
      <c r="S1444" s="533"/>
      <c r="T1444" s="728"/>
    </row>
    <row r="1445" spans="1:20" ht="15.75">
      <c r="A1445" s="533" t="s">
        <v>2728</v>
      </c>
      <c r="B1445" s="533">
        <v>2</v>
      </c>
      <c r="C1445" s="533" t="s">
        <v>24</v>
      </c>
      <c r="D1445" s="35" t="s">
        <v>22</v>
      </c>
      <c r="E1445" s="35" t="s">
        <v>22</v>
      </c>
      <c r="G1445" s="533" t="s">
        <v>2724</v>
      </c>
      <c r="H1445" s="533">
        <v>72</v>
      </c>
      <c r="I1445" s="533" t="str">
        <f t="shared" ref="I1445:J1445" si="899">I1443</f>
        <v xml:space="preserve">Architectural Demolition </v>
      </c>
      <c r="J1445" s="533" t="str">
        <f t="shared" si="899"/>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1445" s="35" t="s">
        <v>22</v>
      </c>
      <c r="L1445" s="35"/>
      <c r="M1445" s="32"/>
      <c r="N1445" s="33"/>
      <c r="O1445" s="698" t="s">
        <v>8</v>
      </c>
      <c r="P1445" s="698">
        <v>2669</v>
      </c>
      <c r="S1445" s="533"/>
      <c r="T1445" s="728"/>
    </row>
    <row r="1446" spans="1:20" ht="15.75">
      <c r="A1446" s="533" t="s">
        <v>2728</v>
      </c>
      <c r="B1446" s="533">
        <v>3</v>
      </c>
      <c r="C1446" s="533" t="s">
        <v>65</v>
      </c>
      <c r="D1446" s="572" t="s">
        <v>1426</v>
      </c>
      <c r="E1446" s="571" t="s">
        <v>1314</v>
      </c>
      <c r="F1446" s="533" t="str">
        <f t="shared" ref="F1446:F1476" si="900">VLOOKUP(D1446,trade,3,FALSE)</f>
        <v>ST</v>
      </c>
      <c r="G1446" s="533" t="s">
        <v>2725</v>
      </c>
      <c r="H1446" s="533">
        <v>73</v>
      </c>
      <c r="I1446" s="533" t="str">
        <f t="shared" ref="I1446:J1446" si="901">I1444</f>
        <v xml:space="preserve">Architectural Demolition </v>
      </c>
      <c r="J1446" s="533" t="str">
        <f t="shared" si="901"/>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1446" s="36"/>
      <c r="L1446" s="396"/>
      <c r="M1446" s="397" t="s">
        <v>64</v>
      </c>
      <c r="N1446" s="398"/>
      <c r="O1446" s="698"/>
      <c r="P1446" s="698"/>
      <c r="S1446" s="533"/>
      <c r="T1446" s="728"/>
    </row>
    <row r="1447" spans="1:20" ht="15.75">
      <c r="A1447" s="533" t="s">
        <v>2728</v>
      </c>
      <c r="B1447" s="533">
        <v>3</v>
      </c>
      <c r="C1447" s="533" t="s">
        <v>65</v>
      </c>
      <c r="D1447" s="572" t="s">
        <v>1426</v>
      </c>
      <c r="E1447" s="571" t="s">
        <v>1314</v>
      </c>
      <c r="F1447" s="533" t="str">
        <f t="shared" si="900"/>
        <v>ST</v>
      </c>
      <c r="G1447" s="533" t="s">
        <v>2725</v>
      </c>
      <c r="H1447" s="533">
        <v>74</v>
      </c>
      <c r="I1447" s="533" t="str">
        <f t="shared" ref="I1447:J1447" si="902">I1445</f>
        <v xml:space="preserve">Architectural Demolition </v>
      </c>
      <c r="J1447" s="533" t="str">
        <f t="shared" si="902"/>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1447" s="36"/>
      <c r="L1447" s="396"/>
      <c r="M1447" s="397" t="s">
        <v>65</v>
      </c>
      <c r="N1447" s="398"/>
      <c r="O1447" s="698"/>
      <c r="P1447" s="698"/>
      <c r="S1447" s="533"/>
      <c r="T1447" s="728"/>
    </row>
    <row r="1448" spans="1:20" ht="15.75">
      <c r="A1448" s="533" t="s">
        <v>2728</v>
      </c>
      <c r="B1448" s="533">
        <v>3</v>
      </c>
      <c r="C1448" s="533" t="s">
        <v>65</v>
      </c>
      <c r="D1448" s="572" t="s">
        <v>1413</v>
      </c>
      <c r="E1448" s="571" t="str">
        <f t="shared" si="870"/>
        <v xml:space="preserve"> CAST - IN PLACE CONCRETE  </v>
      </c>
      <c r="F1448" s="533" t="str">
        <f t="shared" si="900"/>
        <v>AR</v>
      </c>
      <c r="G1448" s="533" t="s">
        <v>2725</v>
      </c>
      <c r="H1448" s="533">
        <v>75</v>
      </c>
      <c r="I1448" s="533" t="str">
        <f t="shared" ref="I1448:J1448" si="903">I1446</f>
        <v xml:space="preserve">Architectural Demolition </v>
      </c>
      <c r="J1448" s="533" t="str">
        <f t="shared" si="903"/>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1448" s="42" t="s">
        <v>2</v>
      </c>
      <c r="L1448" s="401" t="s">
        <v>25</v>
      </c>
      <c r="M1448" s="402" t="s">
        <v>4</v>
      </c>
      <c r="N1448" s="398" t="s">
        <v>5</v>
      </c>
      <c r="O1448" s="698" t="s">
        <v>6</v>
      </c>
      <c r="P1448" s="698" t="s">
        <v>7</v>
      </c>
      <c r="S1448" s="533"/>
      <c r="T1448" s="728"/>
    </row>
    <row r="1449" spans="1:20" ht="15.75">
      <c r="A1449" s="533" t="s">
        <v>2728</v>
      </c>
      <c r="B1449" s="533">
        <v>3</v>
      </c>
      <c r="C1449" s="533" t="s">
        <v>65</v>
      </c>
      <c r="D1449" s="572" t="s">
        <v>1413</v>
      </c>
      <c r="E1449" s="571" t="str">
        <f t="shared" si="870"/>
        <v xml:space="preserve"> CAST - IN PLACE CONCRETE  </v>
      </c>
      <c r="F1449" s="533" t="str">
        <f t="shared" si="900"/>
        <v>AR</v>
      </c>
      <c r="G1449" s="533" t="s">
        <v>2725</v>
      </c>
      <c r="H1449" s="533">
        <v>76</v>
      </c>
      <c r="I1449" s="533" t="str">
        <f t="shared" ref="I1449:J1449" si="904">I1447</f>
        <v xml:space="preserve">Architectural Demolition </v>
      </c>
      <c r="J1449" s="533" t="str">
        <f t="shared" si="904"/>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1449" s="36"/>
      <c r="L1449" s="396"/>
      <c r="M1449" s="397"/>
      <c r="N1449" s="405"/>
      <c r="O1449" s="698"/>
      <c r="P1449" s="698" t="s">
        <v>8</v>
      </c>
      <c r="S1449" s="533"/>
      <c r="T1449" s="728"/>
    </row>
    <row r="1450" spans="1:20" ht="15.75">
      <c r="A1450" s="533" t="s">
        <v>2728</v>
      </c>
      <c r="B1450" s="533">
        <v>3</v>
      </c>
      <c r="C1450" s="533" t="s">
        <v>65</v>
      </c>
      <c r="D1450" s="572" t="s">
        <v>1426</v>
      </c>
      <c r="E1450" s="571" t="s">
        <v>1314</v>
      </c>
      <c r="F1450" s="533" t="str">
        <f t="shared" si="900"/>
        <v>ST</v>
      </c>
      <c r="G1450" s="533" t="s">
        <v>2725</v>
      </c>
      <c r="H1450" s="533">
        <v>77</v>
      </c>
      <c r="I1450" s="533" t="str">
        <f t="shared" ref="I1450:J1450" si="905">I1448</f>
        <v xml:space="preserve">Architectural Demolition </v>
      </c>
      <c r="J1450" s="533" t="str">
        <f t="shared" si="905"/>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1450" s="37"/>
      <c r="L1450" s="397" t="s">
        <v>66</v>
      </c>
      <c r="M1450" s="584"/>
      <c r="N1450" s="585"/>
      <c r="O1450" s="698"/>
      <c r="P1450" s="698"/>
      <c r="S1450" s="533"/>
      <c r="T1450" s="728"/>
    </row>
    <row r="1451" spans="1:20" ht="15.75">
      <c r="A1451" s="533" t="s">
        <v>2728</v>
      </c>
      <c r="B1451" s="533">
        <v>3</v>
      </c>
      <c r="C1451" s="533" t="s">
        <v>65</v>
      </c>
      <c r="D1451" s="572" t="s">
        <v>1426</v>
      </c>
      <c r="E1451" s="571" t="str">
        <f t="shared" ref="E1451:E1476" si="906">E1450</f>
        <v xml:space="preserve"> CAST - IN PLACE CONCRETE  </v>
      </c>
      <c r="F1451" s="533" t="str">
        <f t="shared" si="900"/>
        <v>ST</v>
      </c>
      <c r="G1451" s="533" t="s">
        <v>2725</v>
      </c>
      <c r="H1451" s="533">
        <v>78</v>
      </c>
      <c r="I1451" s="533" t="str">
        <f>L1451</f>
        <v>Concrete; Compressive strength on cylinder 110 kg/cm2; Ordinary Portland cement (Type I ); plain</v>
      </c>
      <c r="J1451" s="533" t="str">
        <f>L1451</f>
        <v>Concrete; Compressive strength on cylinder 110 kg/cm2; Ordinary Portland cement (Type I ); plain</v>
      </c>
      <c r="K1451" s="209"/>
      <c r="L1451" s="414" t="s">
        <v>67</v>
      </c>
      <c r="M1451" s="588"/>
      <c r="N1451" s="408"/>
      <c r="O1451" s="698"/>
      <c r="P1451" s="698"/>
      <c r="S1451" s="533"/>
      <c r="T1451" s="728"/>
    </row>
    <row r="1452" spans="1:20" ht="15.75">
      <c r="A1452" s="533" t="s">
        <v>2728</v>
      </c>
      <c r="B1452" s="533">
        <v>3</v>
      </c>
      <c r="C1452" s="533" t="s">
        <v>65</v>
      </c>
      <c r="D1452" s="572" t="s">
        <v>1426</v>
      </c>
      <c r="E1452" s="571" t="str">
        <f t="shared" si="906"/>
        <v xml:space="preserve"> CAST - IN PLACE CONCRETE  </v>
      </c>
      <c r="F1452" s="533" t="str">
        <f t="shared" si="900"/>
        <v>ST</v>
      </c>
      <c r="G1452" s="533" t="s">
        <v>2722</v>
      </c>
      <c r="H1452" s="533">
        <v>79</v>
      </c>
      <c r="I1452" s="533" t="str">
        <f t="shared" ref="I1452:J1452" si="907">I1450</f>
        <v xml:space="preserve">Architectural Demolition </v>
      </c>
      <c r="J1452" s="533" t="str">
        <f t="shared" si="907"/>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1452" s="209" t="s">
        <v>13</v>
      </c>
      <c r="L1452" s="414" t="s">
        <v>68</v>
      </c>
      <c r="M1452" s="590">
        <v>38</v>
      </c>
      <c r="N1452" s="408" t="s">
        <v>69</v>
      </c>
      <c r="O1452" s="698">
        <v>0</v>
      </c>
      <c r="P1452" s="698">
        <v>0</v>
      </c>
      <c r="Q1452" s="731">
        <f t="shared" ref="Q1452:Q1454" si="908">O1452*0.97</f>
        <v>0</v>
      </c>
      <c r="R1452" s="731">
        <f t="shared" ref="R1452:R1454" si="909">Q1452*M1452</f>
        <v>0</v>
      </c>
      <c r="S1452" s="533"/>
      <c r="T1452" s="728"/>
    </row>
    <row r="1453" spans="1:20" ht="15.75">
      <c r="A1453" s="533" t="s">
        <v>2728</v>
      </c>
      <c r="B1453" s="533">
        <v>3</v>
      </c>
      <c r="C1453" s="533" t="s">
        <v>65</v>
      </c>
      <c r="D1453" s="572" t="s">
        <v>1426</v>
      </c>
      <c r="E1453" s="571" t="str">
        <f t="shared" si="906"/>
        <v xml:space="preserve"> CAST - IN PLACE CONCRETE  </v>
      </c>
      <c r="F1453" s="533" t="str">
        <f t="shared" si="900"/>
        <v>ST</v>
      </c>
      <c r="G1453" s="533" t="s">
        <v>2722</v>
      </c>
      <c r="H1453" s="533">
        <v>80</v>
      </c>
      <c r="I1453" s="533" t="str">
        <f t="shared" ref="I1453:J1453" si="910">I1451</f>
        <v>Concrete; Compressive strength on cylinder 110 kg/cm2; Ordinary Portland cement (Type I ); plain</v>
      </c>
      <c r="J1453" s="533" t="str">
        <f t="shared" si="910"/>
        <v>Concrete; Compressive strength on cylinder 110 kg/cm2; Ordinary Portland cement (Type I ); plain</v>
      </c>
      <c r="K1453" s="209" t="s">
        <v>15</v>
      </c>
      <c r="L1453" s="414" t="s">
        <v>70</v>
      </c>
      <c r="M1453" s="590">
        <v>6</v>
      </c>
      <c r="N1453" s="408" t="s">
        <v>69</v>
      </c>
      <c r="O1453" s="698">
        <v>0</v>
      </c>
      <c r="P1453" s="698">
        <v>0</v>
      </c>
      <c r="Q1453" s="731">
        <f t="shared" si="908"/>
        <v>0</v>
      </c>
      <c r="R1453" s="731">
        <f t="shared" si="909"/>
        <v>0</v>
      </c>
      <c r="S1453" s="533"/>
      <c r="T1453" s="728"/>
    </row>
    <row r="1454" spans="1:20" ht="16.5" thickBot="1">
      <c r="A1454" s="533" t="s">
        <v>2728</v>
      </c>
      <c r="B1454" s="533">
        <v>3</v>
      </c>
      <c r="C1454" s="533" t="s">
        <v>65</v>
      </c>
      <c r="D1454" s="572" t="s">
        <v>1426</v>
      </c>
      <c r="E1454" s="571" t="str">
        <f t="shared" si="906"/>
        <v xml:space="preserve"> CAST - IN PLACE CONCRETE  </v>
      </c>
      <c r="F1454" s="533" t="str">
        <f t="shared" si="900"/>
        <v>ST</v>
      </c>
      <c r="G1454" s="533" t="s">
        <v>2722</v>
      </c>
      <c r="H1454" s="533">
        <v>81</v>
      </c>
      <c r="I1454" s="533" t="str">
        <f t="shared" ref="I1454:J1454" si="911">I1452</f>
        <v xml:space="preserve">Architectural Demolition </v>
      </c>
      <c r="J1454" s="533" t="str">
        <f t="shared" si="911"/>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1454" s="209" t="s">
        <v>17</v>
      </c>
      <c r="L1454" s="414" t="s">
        <v>71</v>
      </c>
      <c r="M1454" s="590">
        <v>5</v>
      </c>
      <c r="N1454" s="410" t="s">
        <v>69</v>
      </c>
      <c r="O1454" s="698">
        <v>0</v>
      </c>
      <c r="P1454" s="698">
        <v>0</v>
      </c>
      <c r="Q1454" s="731">
        <f t="shared" si="908"/>
        <v>0</v>
      </c>
      <c r="R1454" s="731">
        <f t="shared" si="909"/>
        <v>0</v>
      </c>
      <c r="S1454" s="533"/>
      <c r="T1454" s="728"/>
    </row>
    <row r="1455" spans="1:20" ht="16.5" thickBot="1">
      <c r="A1455" s="533" t="s">
        <v>2728</v>
      </c>
      <c r="B1455" s="533">
        <v>3</v>
      </c>
      <c r="C1455" s="533" t="s">
        <v>65</v>
      </c>
      <c r="D1455" s="572" t="s">
        <v>1426</v>
      </c>
      <c r="E1455" s="571" t="str">
        <f t="shared" si="906"/>
        <v xml:space="preserve"> CAST - IN PLACE CONCRETE  </v>
      </c>
      <c r="F1455" s="533" t="str">
        <f t="shared" si="900"/>
        <v>ST</v>
      </c>
      <c r="G1455" s="533" t="s">
        <v>2725</v>
      </c>
      <c r="H1455" s="533">
        <v>82</v>
      </c>
      <c r="I1455" s="533" t="str">
        <f>L1455</f>
        <v xml:space="preserve">Concrete; Compression strength on cylinder 300 kg/cm2; Ordinary Portland cement Type I;  including basic and plain finish formwork reinforced </v>
      </c>
      <c r="J1455" s="533" t="str">
        <f>L1455</f>
        <v xml:space="preserve">Concrete; Compression strength on cylinder 300 kg/cm2; Ordinary Portland cement Type I;  including basic and plain finish formwork reinforced </v>
      </c>
      <c r="K1455" s="37"/>
      <c r="L1455" s="397" t="s">
        <v>72</v>
      </c>
      <c r="M1455" s="591"/>
      <c r="N1455" s="363"/>
      <c r="O1455" s="698">
        <v>0</v>
      </c>
      <c r="P1455" s="698"/>
      <c r="S1455" s="533"/>
      <c r="T1455" s="728"/>
    </row>
    <row r="1456" spans="1:20" ht="15.75">
      <c r="A1456" s="533" t="s">
        <v>2728</v>
      </c>
      <c r="B1456" s="533">
        <v>3</v>
      </c>
      <c r="C1456" s="533" t="s">
        <v>65</v>
      </c>
      <c r="D1456" s="572" t="s">
        <v>1426</v>
      </c>
      <c r="E1456" s="571" t="str">
        <f t="shared" si="906"/>
        <v xml:space="preserve"> CAST - IN PLACE CONCRETE  </v>
      </c>
      <c r="F1456" s="533" t="str">
        <f t="shared" si="900"/>
        <v>ST</v>
      </c>
      <c r="G1456" s="533" t="s">
        <v>2722</v>
      </c>
      <c r="H1456" s="533">
        <v>83</v>
      </c>
      <c r="I1456" s="533" t="str">
        <f t="shared" ref="I1456:J1456" si="912">I1454</f>
        <v xml:space="preserve">Architectural Demolition </v>
      </c>
      <c r="J1456" s="533" t="str">
        <f t="shared" si="912"/>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1456" s="209" t="s">
        <v>19</v>
      </c>
      <c r="L1456" s="414" t="s">
        <v>1118</v>
      </c>
      <c r="M1456" s="592">
        <v>80</v>
      </c>
      <c r="N1456" s="408" t="s">
        <v>69</v>
      </c>
      <c r="O1456" s="698">
        <v>0</v>
      </c>
      <c r="P1456" s="698">
        <v>0</v>
      </c>
      <c r="Q1456" s="731">
        <f t="shared" ref="Q1456:Q1465" si="913">O1456*0.97</f>
        <v>0</v>
      </c>
      <c r="R1456" s="731">
        <f t="shared" ref="R1456:R1465" si="914">Q1456*M1456</f>
        <v>0</v>
      </c>
      <c r="S1456" s="533"/>
      <c r="T1456" s="728"/>
    </row>
    <row r="1457" spans="1:20" ht="15.75">
      <c r="A1457" s="533" t="s">
        <v>2728</v>
      </c>
      <c r="B1457" s="533">
        <v>3</v>
      </c>
      <c r="C1457" s="533" t="s">
        <v>65</v>
      </c>
      <c r="D1457" s="572" t="s">
        <v>1426</v>
      </c>
      <c r="E1457" s="571" t="str">
        <f t="shared" si="906"/>
        <v xml:space="preserve"> CAST - IN PLACE CONCRETE  </v>
      </c>
      <c r="F1457" s="533" t="str">
        <f t="shared" si="900"/>
        <v>ST</v>
      </c>
      <c r="G1457" s="533" t="s">
        <v>2722</v>
      </c>
      <c r="H1457" s="533">
        <v>84</v>
      </c>
      <c r="I1457" s="533" t="str">
        <f t="shared" ref="I1457:J1457" si="915">I1455</f>
        <v xml:space="preserve">Concrete; Compression strength on cylinder 300 kg/cm2; Ordinary Portland cement Type I;  including basic and plain finish formwork reinforced </v>
      </c>
      <c r="J1457" s="533" t="str">
        <f t="shared" si="915"/>
        <v xml:space="preserve">Concrete; Compression strength on cylinder 300 kg/cm2; Ordinary Portland cement Type I;  including basic and plain finish formwork reinforced </v>
      </c>
      <c r="K1457" s="209" t="s">
        <v>20</v>
      </c>
      <c r="L1457" s="414" t="s">
        <v>73</v>
      </c>
      <c r="M1457" s="590">
        <v>30</v>
      </c>
      <c r="N1457" s="408" t="s">
        <v>69</v>
      </c>
      <c r="O1457" s="698">
        <v>0</v>
      </c>
      <c r="P1457" s="698">
        <v>0</v>
      </c>
      <c r="Q1457" s="731">
        <f t="shared" si="913"/>
        <v>0</v>
      </c>
      <c r="R1457" s="731">
        <f t="shared" si="914"/>
        <v>0</v>
      </c>
      <c r="S1457" s="533"/>
      <c r="T1457" s="728"/>
    </row>
    <row r="1458" spans="1:20" ht="15.75">
      <c r="A1458" s="533" t="s">
        <v>2728</v>
      </c>
      <c r="B1458" s="533">
        <v>3</v>
      </c>
      <c r="C1458" s="533" t="s">
        <v>65</v>
      </c>
      <c r="D1458" s="572" t="s">
        <v>1426</v>
      </c>
      <c r="E1458" s="571" t="str">
        <f t="shared" si="906"/>
        <v xml:space="preserve"> CAST - IN PLACE CONCRETE  </v>
      </c>
      <c r="F1458" s="533" t="str">
        <f t="shared" si="900"/>
        <v>ST</v>
      </c>
      <c r="G1458" s="533" t="s">
        <v>2722</v>
      </c>
      <c r="H1458" s="533">
        <v>85</v>
      </c>
      <c r="I1458" s="533" t="str">
        <f t="shared" ref="I1458:J1458" si="916">I1456</f>
        <v xml:space="preserve">Architectural Demolition </v>
      </c>
      <c r="J1458" s="533" t="str">
        <f t="shared" si="916"/>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1458" s="209" t="s">
        <v>21</v>
      </c>
      <c r="L1458" s="414" t="s">
        <v>74</v>
      </c>
      <c r="M1458" s="414">
        <v>1</v>
      </c>
      <c r="N1458" s="408" t="s">
        <v>69</v>
      </c>
      <c r="O1458" s="698">
        <v>0</v>
      </c>
      <c r="P1458" s="698">
        <v>0</v>
      </c>
      <c r="Q1458" s="731">
        <f t="shared" si="913"/>
        <v>0</v>
      </c>
      <c r="R1458" s="731">
        <f t="shared" si="914"/>
        <v>0</v>
      </c>
      <c r="S1458" s="533"/>
      <c r="T1458" s="728"/>
    </row>
    <row r="1459" spans="1:20" ht="16.5" thickBot="1">
      <c r="A1459" s="533" t="s">
        <v>2728</v>
      </c>
      <c r="B1459" s="533">
        <v>3</v>
      </c>
      <c r="C1459" s="533" t="s">
        <v>65</v>
      </c>
      <c r="D1459" s="572" t="s">
        <v>1426</v>
      </c>
      <c r="E1459" s="571" t="str">
        <f t="shared" si="906"/>
        <v xml:space="preserve"> CAST - IN PLACE CONCRETE  </v>
      </c>
      <c r="F1459" s="533" t="str">
        <f t="shared" si="900"/>
        <v>ST</v>
      </c>
      <c r="G1459" s="533" t="s">
        <v>2722</v>
      </c>
      <c r="H1459" s="533">
        <v>86</v>
      </c>
      <c r="I1459" s="533" t="str">
        <f t="shared" ref="I1459:J1459" si="917">I1457</f>
        <v xml:space="preserve">Concrete; Compression strength on cylinder 300 kg/cm2; Ordinary Portland cement Type I;  including basic and plain finish formwork reinforced </v>
      </c>
      <c r="J1459" s="533" t="str">
        <f t="shared" si="917"/>
        <v xml:space="preserve">Concrete; Compression strength on cylinder 300 kg/cm2; Ordinary Portland cement Type I;  including basic and plain finish formwork reinforced </v>
      </c>
      <c r="K1459" s="593" t="s">
        <v>45</v>
      </c>
      <c r="L1459" s="594" t="s">
        <v>75</v>
      </c>
      <c r="M1459" s="590">
        <v>50</v>
      </c>
      <c r="N1459" s="408" t="s">
        <v>69</v>
      </c>
      <c r="O1459" s="698">
        <v>0</v>
      </c>
      <c r="P1459" s="698">
        <v>0</v>
      </c>
      <c r="Q1459" s="731">
        <f t="shared" si="913"/>
        <v>0</v>
      </c>
      <c r="R1459" s="731">
        <f t="shared" si="914"/>
        <v>0</v>
      </c>
      <c r="S1459" s="533"/>
      <c r="T1459" s="728"/>
    </row>
    <row r="1460" spans="1:20" ht="16.5" thickBot="1">
      <c r="A1460" s="533" t="s">
        <v>2728</v>
      </c>
      <c r="B1460" s="533">
        <v>3</v>
      </c>
      <c r="C1460" s="533" t="s">
        <v>65</v>
      </c>
      <c r="D1460" s="572" t="s">
        <v>1426</v>
      </c>
      <c r="E1460" s="571" t="str">
        <f t="shared" si="906"/>
        <v xml:space="preserve"> CAST - IN PLACE CONCRETE  </v>
      </c>
      <c r="F1460" s="533" t="str">
        <f t="shared" si="900"/>
        <v>ST</v>
      </c>
      <c r="G1460" s="533" t="s">
        <v>2722</v>
      </c>
      <c r="H1460" s="533">
        <v>87</v>
      </c>
      <c r="I1460" s="533" t="str">
        <f t="shared" ref="I1460:J1460" si="918">I1458</f>
        <v xml:space="preserve">Architectural Demolition </v>
      </c>
      <c r="J1460" s="533" t="str">
        <f t="shared" si="918"/>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1460" s="37" t="s">
        <v>13</v>
      </c>
      <c r="L1460" s="397" t="s">
        <v>1197</v>
      </c>
      <c r="M1460" s="596">
        <v>20</v>
      </c>
      <c r="N1460" s="363" t="s">
        <v>69</v>
      </c>
      <c r="O1460" s="698">
        <v>146</v>
      </c>
      <c r="P1460" s="698">
        <v>2920</v>
      </c>
      <c r="Q1460" s="731">
        <f t="shared" si="913"/>
        <v>141.62</v>
      </c>
      <c r="R1460" s="731">
        <f t="shared" si="914"/>
        <v>2832.4</v>
      </c>
      <c r="S1460" s="533"/>
      <c r="T1460" s="728"/>
    </row>
    <row r="1461" spans="1:20" ht="16.5" thickBot="1">
      <c r="A1461" s="533" t="s">
        <v>2728</v>
      </c>
      <c r="B1461" s="533">
        <v>3</v>
      </c>
      <c r="C1461" s="533" t="s">
        <v>65</v>
      </c>
      <c r="D1461" s="572" t="s">
        <v>1426</v>
      </c>
      <c r="E1461" s="571" t="str">
        <f t="shared" si="906"/>
        <v xml:space="preserve"> CAST - IN PLACE CONCRETE  </v>
      </c>
      <c r="F1461" s="533" t="str">
        <f t="shared" si="900"/>
        <v>ST</v>
      </c>
      <c r="G1461" s="533" t="s">
        <v>2722</v>
      </c>
      <c r="H1461" s="533">
        <v>88</v>
      </c>
      <c r="I1461" s="533" t="str">
        <f t="shared" ref="I1461:J1461" si="919">I1459</f>
        <v xml:space="preserve">Concrete; Compression strength on cylinder 300 kg/cm2; Ordinary Portland cement Type I;  including basic and plain finish formwork reinforced </v>
      </c>
      <c r="J1461" s="533" t="str">
        <f t="shared" si="919"/>
        <v xml:space="preserve">Concrete; Compression strength on cylinder 300 kg/cm2; Ordinary Portland cement Type I;  including basic and plain finish formwork reinforced </v>
      </c>
      <c r="K1461" s="37" t="s">
        <v>15</v>
      </c>
      <c r="L1461" s="397" t="s">
        <v>1119</v>
      </c>
      <c r="M1461" s="597">
        <v>5</v>
      </c>
      <c r="N1461" s="412" t="s">
        <v>69</v>
      </c>
      <c r="O1461" s="698">
        <v>146</v>
      </c>
      <c r="P1461" s="698">
        <v>730</v>
      </c>
      <c r="Q1461" s="731">
        <f t="shared" si="913"/>
        <v>141.62</v>
      </c>
      <c r="R1461" s="731">
        <f t="shared" si="914"/>
        <v>708.1</v>
      </c>
      <c r="S1461" s="533"/>
      <c r="T1461" s="728"/>
    </row>
    <row r="1462" spans="1:20" ht="15.75">
      <c r="A1462" s="533" t="s">
        <v>2728</v>
      </c>
      <c r="B1462" s="533">
        <v>3</v>
      </c>
      <c r="C1462" s="533" t="s">
        <v>65</v>
      </c>
      <c r="D1462" s="572" t="s">
        <v>1426</v>
      </c>
      <c r="E1462" s="571" t="str">
        <f t="shared" si="906"/>
        <v xml:space="preserve"> CAST - IN PLACE CONCRETE  </v>
      </c>
      <c r="F1462" s="533" t="str">
        <f t="shared" si="900"/>
        <v>ST</v>
      </c>
      <c r="G1462" s="533" t="s">
        <v>2722</v>
      </c>
      <c r="H1462" s="533">
        <v>89</v>
      </c>
      <c r="I1462" s="533" t="str">
        <f t="shared" ref="I1462:J1462" si="920">I1460</f>
        <v xml:space="preserve">Architectural Demolition </v>
      </c>
      <c r="J1462" s="533" t="str">
        <f t="shared" si="920"/>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1462" s="209" t="s">
        <v>76</v>
      </c>
      <c r="L1462" s="414" t="s">
        <v>1120</v>
      </c>
      <c r="M1462" s="592">
        <v>1</v>
      </c>
      <c r="N1462" s="408" t="s">
        <v>69</v>
      </c>
      <c r="O1462" s="698"/>
      <c r="P1462" s="698">
        <v>0</v>
      </c>
      <c r="Q1462" s="731">
        <f t="shared" si="913"/>
        <v>0</v>
      </c>
      <c r="R1462" s="731">
        <f t="shared" si="914"/>
        <v>0</v>
      </c>
      <c r="S1462" s="533"/>
      <c r="T1462" s="728"/>
    </row>
    <row r="1463" spans="1:20" ht="15.75">
      <c r="A1463" s="533" t="s">
        <v>2728</v>
      </c>
      <c r="B1463" s="533">
        <v>3</v>
      </c>
      <c r="C1463" s="533" t="s">
        <v>65</v>
      </c>
      <c r="D1463" s="572" t="s">
        <v>1426</v>
      </c>
      <c r="E1463" s="571" t="str">
        <f t="shared" si="906"/>
        <v xml:space="preserve"> CAST - IN PLACE CONCRETE  </v>
      </c>
      <c r="F1463" s="533" t="str">
        <f t="shared" si="900"/>
        <v>ST</v>
      </c>
      <c r="G1463" s="533" t="s">
        <v>2722</v>
      </c>
      <c r="H1463" s="533">
        <v>90</v>
      </c>
      <c r="I1463" s="533" t="str">
        <f t="shared" ref="I1463:J1463" si="921">I1461</f>
        <v xml:space="preserve">Concrete; Compression strength on cylinder 300 kg/cm2; Ordinary Portland cement Type I;  including basic and plain finish formwork reinforced </v>
      </c>
      <c r="J1463" s="533" t="str">
        <f t="shared" si="921"/>
        <v xml:space="preserve">Concrete; Compression strength on cylinder 300 kg/cm2; Ordinary Portland cement Type I;  including basic and plain finish formwork reinforced </v>
      </c>
      <c r="K1463" s="37" t="s">
        <v>17</v>
      </c>
      <c r="L1463" s="397" t="s">
        <v>79</v>
      </c>
      <c r="M1463" s="422">
        <v>5</v>
      </c>
      <c r="N1463" s="363" t="s">
        <v>69</v>
      </c>
      <c r="O1463" s="698">
        <v>133</v>
      </c>
      <c r="P1463" s="698">
        <v>665</v>
      </c>
      <c r="Q1463" s="731">
        <f t="shared" si="913"/>
        <v>129.01</v>
      </c>
      <c r="R1463" s="731">
        <f t="shared" si="914"/>
        <v>645.04999999999995</v>
      </c>
      <c r="S1463" s="533"/>
      <c r="T1463" s="728"/>
    </row>
    <row r="1464" spans="1:20" ht="16.5" thickBot="1">
      <c r="A1464" s="533" t="s">
        <v>2728</v>
      </c>
      <c r="B1464" s="533">
        <v>3</v>
      </c>
      <c r="C1464" s="533" t="s">
        <v>65</v>
      </c>
      <c r="D1464" s="572" t="s">
        <v>1426</v>
      </c>
      <c r="E1464" s="571" t="str">
        <f t="shared" si="906"/>
        <v xml:space="preserve"> CAST - IN PLACE CONCRETE  </v>
      </c>
      <c r="F1464" s="533" t="str">
        <f t="shared" si="900"/>
        <v>ST</v>
      </c>
      <c r="G1464" s="533" t="s">
        <v>2722</v>
      </c>
      <c r="H1464" s="533">
        <v>91</v>
      </c>
      <c r="I1464" s="533" t="str">
        <f t="shared" ref="I1464:J1464" si="922">I1462</f>
        <v xml:space="preserve">Architectural Demolition </v>
      </c>
      <c r="J1464" s="533" t="str">
        <f t="shared" si="922"/>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1464" s="37" t="s">
        <v>19</v>
      </c>
      <c r="L1464" s="397" t="s">
        <v>1121</v>
      </c>
      <c r="M1464" s="422">
        <v>32</v>
      </c>
      <c r="N1464" s="363" t="s">
        <v>33</v>
      </c>
      <c r="O1464" s="698">
        <v>15</v>
      </c>
      <c r="P1464" s="698">
        <v>480</v>
      </c>
      <c r="Q1464" s="731">
        <f t="shared" si="913"/>
        <v>14.549999999999999</v>
      </c>
      <c r="R1464" s="731">
        <f t="shared" si="914"/>
        <v>465.59999999999997</v>
      </c>
      <c r="S1464" s="533"/>
      <c r="T1464" s="728"/>
    </row>
    <row r="1465" spans="1:20" ht="16.5" thickBot="1">
      <c r="A1465" s="533" t="s">
        <v>2728</v>
      </c>
      <c r="B1465" s="533">
        <v>3</v>
      </c>
      <c r="C1465" s="533" t="s">
        <v>65</v>
      </c>
      <c r="D1465" s="572" t="s">
        <v>1426</v>
      </c>
      <c r="E1465" s="571" t="str">
        <f t="shared" si="906"/>
        <v xml:space="preserve"> CAST - IN PLACE CONCRETE  </v>
      </c>
      <c r="F1465" s="533" t="str">
        <f t="shared" si="900"/>
        <v>ST</v>
      </c>
      <c r="G1465" s="533" t="s">
        <v>2722</v>
      </c>
      <c r="H1465" s="533">
        <v>92</v>
      </c>
      <c r="I1465" s="533" t="str">
        <f t="shared" ref="I1465:J1465" si="923">I1463</f>
        <v xml:space="preserve">Concrete; Compression strength on cylinder 300 kg/cm2; Ordinary Portland cement Type I;  including basic and plain finish formwork reinforced </v>
      </c>
      <c r="J1465" s="533" t="str">
        <f t="shared" si="923"/>
        <v xml:space="preserve">Concrete; Compression strength on cylinder 300 kg/cm2; Ordinary Portland cement Type I;  including basic and plain finish formwork reinforced </v>
      </c>
      <c r="K1465" s="37" t="s">
        <v>20</v>
      </c>
      <c r="L1465" s="397" t="s">
        <v>1122</v>
      </c>
      <c r="M1465" s="422">
        <v>2</v>
      </c>
      <c r="N1465" s="412" t="s">
        <v>69</v>
      </c>
      <c r="O1465" s="698">
        <v>133</v>
      </c>
      <c r="P1465" s="698">
        <v>266</v>
      </c>
      <c r="Q1465" s="731">
        <f t="shared" si="913"/>
        <v>129.01</v>
      </c>
      <c r="R1465" s="731">
        <f t="shared" si="914"/>
        <v>258.02</v>
      </c>
      <c r="S1465" s="533"/>
      <c r="T1465" s="728"/>
    </row>
    <row r="1466" spans="1:20" ht="15.75">
      <c r="A1466" s="533" t="s">
        <v>2728</v>
      </c>
      <c r="B1466" s="533">
        <v>3</v>
      </c>
      <c r="C1466" s="533" t="s">
        <v>65</v>
      </c>
      <c r="D1466" s="572" t="s">
        <v>1426</v>
      </c>
      <c r="E1466" s="571" t="str">
        <f t="shared" si="906"/>
        <v xml:space="preserve"> CAST - IN PLACE CONCRETE  </v>
      </c>
      <c r="F1466" s="533" t="str">
        <f t="shared" si="900"/>
        <v>ST</v>
      </c>
      <c r="G1466" s="533" t="s">
        <v>2725</v>
      </c>
      <c r="H1466" s="533">
        <v>93</v>
      </c>
      <c r="I1466" s="533" t="str">
        <f>L1466</f>
        <v xml:space="preserve">Concrete; Compression strength on cylinder 250 kg/cm2; Ordinary Portland cement Type I;  including basic and plain finish formwork reinforced </v>
      </c>
      <c r="J1466" s="533" t="str">
        <f>L1466</f>
        <v xml:space="preserve">Concrete; Compression strength on cylinder 250 kg/cm2; Ordinary Portland cement Type I;  including basic and plain finish formwork reinforced </v>
      </c>
      <c r="K1466" s="209"/>
      <c r="L1466" s="414" t="s">
        <v>80</v>
      </c>
      <c r="M1466" s="588"/>
      <c r="N1466" s="408"/>
      <c r="O1466" s="698"/>
      <c r="P1466" s="698"/>
      <c r="S1466" s="533"/>
      <c r="T1466" s="728"/>
    </row>
    <row r="1467" spans="1:20" ht="15.75">
      <c r="A1467" s="533" t="s">
        <v>2728</v>
      </c>
      <c r="B1467" s="533">
        <v>3</v>
      </c>
      <c r="C1467" s="533" t="s">
        <v>65</v>
      </c>
      <c r="D1467" s="572" t="s">
        <v>1426</v>
      </c>
      <c r="E1467" s="571" t="str">
        <f t="shared" si="906"/>
        <v xml:space="preserve"> CAST - IN PLACE CONCRETE  </v>
      </c>
      <c r="F1467" s="533" t="str">
        <f t="shared" si="900"/>
        <v>ST</v>
      </c>
      <c r="G1467" s="533" t="s">
        <v>2722</v>
      </c>
      <c r="H1467" s="533">
        <v>94</v>
      </c>
      <c r="I1467" s="533" t="str">
        <f>I1465</f>
        <v xml:space="preserve">Concrete; Compression strength on cylinder 300 kg/cm2; Ordinary Portland cement Type I;  including basic and plain finish formwork reinforced </v>
      </c>
      <c r="J1467" s="533" t="str">
        <f>J1465</f>
        <v xml:space="preserve">Concrete; Compression strength on cylinder 300 kg/cm2; Ordinary Portland cement Type I;  including basic and plain finish formwork reinforced </v>
      </c>
      <c r="K1467" s="209" t="s">
        <v>15</v>
      </c>
      <c r="L1467" s="414" t="s">
        <v>68</v>
      </c>
      <c r="M1467" s="590">
        <v>93</v>
      </c>
      <c r="N1467" s="408" t="s">
        <v>69</v>
      </c>
      <c r="O1467" s="698"/>
      <c r="P1467" s="698">
        <v>0</v>
      </c>
      <c r="Q1467" s="731">
        <f>O1467*0.97</f>
        <v>0</v>
      </c>
      <c r="R1467" s="731">
        <f>Q1467*M1467</f>
        <v>0</v>
      </c>
      <c r="S1467" s="533"/>
      <c r="T1467" s="728"/>
    </row>
    <row r="1468" spans="1:20" ht="16.5" thickBot="1">
      <c r="A1468" s="533" t="s">
        <v>2728</v>
      </c>
      <c r="B1468" s="533">
        <v>3</v>
      </c>
      <c r="C1468" s="533" t="s">
        <v>65</v>
      </c>
      <c r="D1468" s="572" t="s">
        <v>1426</v>
      </c>
      <c r="E1468" s="571" t="str">
        <f t="shared" si="906"/>
        <v xml:space="preserve"> CAST - IN PLACE CONCRETE  </v>
      </c>
      <c r="F1468" s="533" t="str">
        <f t="shared" si="900"/>
        <v>ST</v>
      </c>
      <c r="G1468" s="533" t="s">
        <v>2725</v>
      </c>
      <c r="H1468" s="533">
        <v>95</v>
      </c>
      <c r="I1468" s="533" t="str">
        <f>L1468</f>
        <v>Bar reinforcement</v>
      </c>
      <c r="J1468" s="533" t="str">
        <f>L1468</f>
        <v>Bar reinforcement</v>
      </c>
      <c r="K1468" s="37"/>
      <c r="L1468" s="397" t="s">
        <v>81</v>
      </c>
      <c r="M1468" s="599"/>
      <c r="N1468" s="363"/>
      <c r="O1468" s="698"/>
      <c r="P1468" s="698"/>
      <c r="S1468" s="533"/>
      <c r="T1468" s="728"/>
    </row>
    <row r="1469" spans="1:20" ht="16.5" thickBot="1">
      <c r="A1469" s="533" t="s">
        <v>2728</v>
      </c>
      <c r="B1469" s="717">
        <v>3</v>
      </c>
      <c r="C1469" s="717" t="s">
        <v>65</v>
      </c>
      <c r="D1469" s="887" t="s">
        <v>1426</v>
      </c>
      <c r="E1469" s="888" t="str">
        <f t="shared" si="906"/>
        <v xml:space="preserve"> CAST - IN PLACE CONCRETE  </v>
      </c>
      <c r="F1469" s="717" t="str">
        <f t="shared" si="900"/>
        <v>ST</v>
      </c>
      <c r="G1469" s="717" t="s">
        <v>2722</v>
      </c>
      <c r="H1469" s="717">
        <v>96</v>
      </c>
      <c r="I1469" s="717" t="str">
        <f>I1467</f>
        <v xml:space="preserve">Concrete; Compression strength on cylinder 300 kg/cm2; Ordinary Portland cement Type I;  including basic and plain finish formwork reinforced </v>
      </c>
      <c r="J1469" s="717" t="str">
        <f>J1467</f>
        <v xml:space="preserve">Concrete; Compression strength on cylinder 300 kg/cm2; Ordinary Portland cement Type I;  including basic and plain finish formwork reinforced </v>
      </c>
      <c r="K1469" s="893" t="s">
        <v>13</v>
      </c>
      <c r="L1469" s="894" t="s">
        <v>82</v>
      </c>
      <c r="M1469" s="895">
        <v>2.5</v>
      </c>
      <c r="N1469" s="896" t="s">
        <v>83</v>
      </c>
      <c r="O1469" s="718">
        <v>1009</v>
      </c>
      <c r="P1469" s="718">
        <v>2522.5</v>
      </c>
      <c r="Q1469" s="891">
        <f>O1469*0.97</f>
        <v>978.73</v>
      </c>
      <c r="R1469" s="891">
        <f>Q1469*M1469</f>
        <v>2446.8249999999998</v>
      </c>
      <c r="S1469" s="533"/>
      <c r="T1469" s="728"/>
    </row>
    <row r="1470" spans="1:20" ht="15.75">
      <c r="A1470" s="533" t="s">
        <v>2728</v>
      </c>
      <c r="B1470" s="533">
        <v>3</v>
      </c>
      <c r="C1470" s="533" t="s">
        <v>65</v>
      </c>
      <c r="D1470" s="572" t="s">
        <v>1426</v>
      </c>
      <c r="E1470" s="571" t="str">
        <f t="shared" si="906"/>
        <v xml:space="preserve"> CAST - IN PLACE CONCRETE  </v>
      </c>
      <c r="F1470" s="533" t="str">
        <f t="shared" si="900"/>
        <v>ST</v>
      </c>
      <c r="G1470" s="533" t="s">
        <v>2725</v>
      </c>
      <c r="H1470" s="533">
        <v>97</v>
      </c>
      <c r="I1470" s="533" t="str">
        <f>L1470</f>
        <v>Dowel Bars Planted With Epoxy Mortar</v>
      </c>
      <c r="J1470" s="533" t="str">
        <f>L1470</f>
        <v>Dowel Bars Planted With Epoxy Mortar</v>
      </c>
      <c r="K1470" s="36"/>
      <c r="L1470" s="396" t="s">
        <v>84</v>
      </c>
      <c r="M1470" s="402"/>
      <c r="N1470" s="361"/>
      <c r="O1470" s="698"/>
      <c r="P1470" s="698"/>
      <c r="S1470" s="533"/>
      <c r="T1470" s="728"/>
    </row>
    <row r="1471" spans="1:20" ht="15.75">
      <c r="A1471" s="533" t="s">
        <v>2728</v>
      </c>
      <c r="B1471" s="533">
        <v>3</v>
      </c>
      <c r="C1471" s="533" t="s">
        <v>65</v>
      </c>
      <c r="D1471" s="572" t="s">
        <v>1426</v>
      </c>
      <c r="E1471" s="571" t="str">
        <f t="shared" si="906"/>
        <v xml:space="preserve"> CAST - IN PLACE CONCRETE  </v>
      </c>
      <c r="F1471" s="533" t="str">
        <f t="shared" si="900"/>
        <v>ST</v>
      </c>
      <c r="G1471" s="533" t="s">
        <v>2722</v>
      </c>
      <c r="H1471" s="533">
        <v>98</v>
      </c>
      <c r="I1471" s="533" t="str">
        <f t="shared" ref="I1471:J1471" si="924">I1469</f>
        <v xml:space="preserve">Concrete; Compression strength on cylinder 300 kg/cm2; Ordinary Portland cement Type I;  including basic and plain finish formwork reinforced </v>
      </c>
      <c r="J1471" s="533" t="str">
        <f t="shared" si="924"/>
        <v xml:space="preserve">Concrete; Compression strength on cylinder 300 kg/cm2; Ordinary Portland cement Type I;  including basic and plain finish formwork reinforced </v>
      </c>
      <c r="K1471" s="36" t="s">
        <v>15</v>
      </c>
      <c r="L1471" s="396" t="s">
        <v>85</v>
      </c>
      <c r="M1471" s="397">
        <v>210</v>
      </c>
      <c r="N1471" s="361" t="s">
        <v>39</v>
      </c>
      <c r="O1471" s="698">
        <v>3</v>
      </c>
      <c r="P1471" s="698">
        <v>630</v>
      </c>
      <c r="Q1471" s="731">
        <f t="shared" ref="Q1471:Q1476" si="925">O1471*0.97</f>
        <v>2.91</v>
      </c>
      <c r="R1471" s="731">
        <f t="shared" ref="R1471:R1476" si="926">Q1471*M1471</f>
        <v>611.1</v>
      </c>
      <c r="S1471" s="533"/>
      <c r="T1471" s="728"/>
    </row>
    <row r="1472" spans="1:20" ht="15.75">
      <c r="A1472" s="533" t="s">
        <v>2728</v>
      </c>
      <c r="B1472" s="533">
        <v>3</v>
      </c>
      <c r="C1472" s="533" t="s">
        <v>65</v>
      </c>
      <c r="D1472" s="572" t="s">
        <v>1426</v>
      </c>
      <c r="E1472" s="571" t="str">
        <f t="shared" si="906"/>
        <v xml:space="preserve"> CAST - IN PLACE CONCRETE  </v>
      </c>
      <c r="F1472" s="533" t="str">
        <f t="shared" si="900"/>
        <v>ST</v>
      </c>
      <c r="G1472" s="533" t="s">
        <v>2722</v>
      </c>
      <c r="H1472" s="533">
        <v>99</v>
      </c>
      <c r="I1472" s="533" t="str">
        <f t="shared" ref="I1472:J1472" si="927">I1470</f>
        <v>Dowel Bars Planted With Epoxy Mortar</v>
      </c>
      <c r="J1472" s="533" t="str">
        <f t="shared" si="927"/>
        <v>Dowel Bars Planted With Epoxy Mortar</v>
      </c>
      <c r="K1472" s="36" t="s">
        <v>17</v>
      </c>
      <c r="L1472" s="396" t="s">
        <v>86</v>
      </c>
      <c r="M1472" s="397">
        <v>330</v>
      </c>
      <c r="N1472" s="361" t="s">
        <v>39</v>
      </c>
      <c r="O1472" s="698">
        <v>4</v>
      </c>
      <c r="P1472" s="698">
        <v>1320</v>
      </c>
      <c r="Q1472" s="731">
        <f t="shared" si="925"/>
        <v>3.88</v>
      </c>
      <c r="R1472" s="731">
        <f t="shared" si="926"/>
        <v>1280.3999999999999</v>
      </c>
      <c r="S1472" s="533"/>
      <c r="T1472" s="728"/>
    </row>
    <row r="1473" spans="1:20" ht="15.75">
      <c r="A1473" s="533" t="s">
        <v>2728</v>
      </c>
      <c r="B1473" s="533">
        <v>3</v>
      </c>
      <c r="C1473" s="533" t="s">
        <v>65</v>
      </c>
      <c r="D1473" s="572" t="s">
        <v>1426</v>
      </c>
      <c r="E1473" s="571" t="str">
        <f t="shared" si="906"/>
        <v xml:space="preserve"> CAST - IN PLACE CONCRETE  </v>
      </c>
      <c r="F1473" s="533" t="str">
        <f t="shared" si="900"/>
        <v>ST</v>
      </c>
      <c r="G1473" s="533" t="s">
        <v>2722</v>
      </c>
      <c r="H1473" s="533">
        <v>100</v>
      </c>
      <c r="I1473" s="533" t="str">
        <f t="shared" ref="I1473:J1473" si="928">I1471</f>
        <v xml:space="preserve">Concrete; Compression strength on cylinder 300 kg/cm2; Ordinary Portland cement Type I;  including basic and plain finish formwork reinforced </v>
      </c>
      <c r="J1473" s="533" t="str">
        <f t="shared" si="928"/>
        <v xml:space="preserve">Concrete; Compression strength on cylinder 300 kg/cm2; Ordinary Portland cement Type I;  including basic and plain finish formwork reinforced </v>
      </c>
      <c r="K1473" s="36" t="s">
        <v>19</v>
      </c>
      <c r="L1473" s="396" t="s">
        <v>87</v>
      </c>
      <c r="M1473" s="397">
        <v>102</v>
      </c>
      <c r="N1473" s="361" t="s">
        <v>39</v>
      </c>
      <c r="O1473" s="698">
        <v>5</v>
      </c>
      <c r="P1473" s="698">
        <v>510</v>
      </c>
      <c r="Q1473" s="731">
        <f t="shared" si="925"/>
        <v>4.8499999999999996</v>
      </c>
      <c r="R1473" s="731">
        <f t="shared" si="926"/>
        <v>494.7</v>
      </c>
      <c r="S1473" s="533"/>
      <c r="T1473" s="728"/>
    </row>
    <row r="1474" spans="1:20" ht="15.75">
      <c r="A1474" s="533" t="s">
        <v>2728</v>
      </c>
      <c r="B1474" s="533">
        <v>3</v>
      </c>
      <c r="C1474" s="533" t="s">
        <v>65</v>
      </c>
      <c r="D1474" s="572" t="s">
        <v>1426</v>
      </c>
      <c r="E1474" s="571" t="str">
        <f t="shared" si="906"/>
        <v xml:space="preserve"> CAST - IN PLACE CONCRETE  </v>
      </c>
      <c r="F1474" s="533" t="str">
        <f t="shared" si="900"/>
        <v>ST</v>
      </c>
      <c r="G1474" s="533" t="s">
        <v>2722</v>
      </c>
      <c r="H1474" s="533">
        <v>101</v>
      </c>
      <c r="I1474" s="533" t="str">
        <f t="shared" ref="I1474:J1474" si="929">I1472</f>
        <v>Dowel Bars Planted With Epoxy Mortar</v>
      </c>
      <c r="J1474" s="533" t="str">
        <f t="shared" si="929"/>
        <v>Dowel Bars Planted With Epoxy Mortar</v>
      </c>
      <c r="K1474" s="286" t="s">
        <v>45</v>
      </c>
      <c r="L1474" s="413" t="s">
        <v>88</v>
      </c>
      <c r="M1474" s="414">
        <v>30</v>
      </c>
      <c r="N1474" s="415" t="s">
        <v>39</v>
      </c>
      <c r="O1474" s="698"/>
      <c r="P1474" s="698">
        <v>0</v>
      </c>
      <c r="Q1474" s="731">
        <f t="shared" si="925"/>
        <v>0</v>
      </c>
      <c r="R1474" s="731">
        <f t="shared" si="926"/>
        <v>0</v>
      </c>
      <c r="S1474" s="533"/>
      <c r="T1474" s="728"/>
    </row>
    <row r="1475" spans="1:20" ht="16.5" thickBot="1">
      <c r="A1475" s="533" t="s">
        <v>2728</v>
      </c>
      <c r="B1475" s="533">
        <v>3</v>
      </c>
      <c r="C1475" s="533" t="s">
        <v>65</v>
      </c>
      <c r="D1475" s="572" t="s">
        <v>1426</v>
      </c>
      <c r="E1475" s="571" t="str">
        <f t="shared" si="906"/>
        <v xml:space="preserve"> CAST - IN PLACE CONCRETE  </v>
      </c>
      <c r="F1475" s="533" t="str">
        <f t="shared" si="900"/>
        <v>ST</v>
      </c>
      <c r="G1475" s="533" t="s">
        <v>2722</v>
      </c>
      <c r="H1475" s="533">
        <v>102</v>
      </c>
      <c r="I1475" s="533" t="str">
        <f t="shared" ref="I1475:J1475" si="930">I1473</f>
        <v xml:space="preserve">Concrete; Compression strength on cylinder 300 kg/cm2; Ordinary Portland cement Type I;  including basic and plain finish formwork reinforced </v>
      </c>
      <c r="J1475" s="533" t="str">
        <f t="shared" si="930"/>
        <v xml:space="preserve">Concrete; Compression strength on cylinder 300 kg/cm2; Ordinary Portland cement Type I;  including basic and plain finish formwork reinforced </v>
      </c>
      <c r="K1475" s="36" t="s">
        <v>20</v>
      </c>
      <c r="L1475" s="396" t="s">
        <v>89</v>
      </c>
      <c r="M1475" s="397">
        <v>4</v>
      </c>
      <c r="N1475" s="361" t="s">
        <v>39</v>
      </c>
      <c r="O1475" s="698">
        <v>11</v>
      </c>
      <c r="P1475" s="698">
        <v>44</v>
      </c>
      <c r="Q1475" s="731">
        <f t="shared" si="925"/>
        <v>10.67</v>
      </c>
      <c r="R1475" s="731">
        <f t="shared" si="926"/>
        <v>42.68</v>
      </c>
      <c r="S1475" s="533"/>
      <c r="T1475" s="728"/>
    </row>
    <row r="1476" spans="1:20" ht="16.5" thickBot="1">
      <c r="A1476" s="533" t="s">
        <v>2728</v>
      </c>
      <c r="B1476" s="533">
        <v>3</v>
      </c>
      <c r="C1476" s="533" t="s">
        <v>65</v>
      </c>
      <c r="D1476" s="572" t="s">
        <v>1426</v>
      </c>
      <c r="E1476" s="571" t="str">
        <f t="shared" si="906"/>
        <v xml:space="preserve"> CAST - IN PLACE CONCRETE  </v>
      </c>
      <c r="F1476" s="533" t="str">
        <f t="shared" si="900"/>
        <v>ST</v>
      </c>
      <c r="G1476" s="533" t="s">
        <v>2722</v>
      </c>
      <c r="H1476" s="533">
        <v>103</v>
      </c>
      <c r="I1476" s="533" t="str">
        <f t="shared" ref="I1476:J1476" si="931">I1474</f>
        <v>Dowel Bars Planted With Epoxy Mortar</v>
      </c>
      <c r="J1476" s="533" t="str">
        <f t="shared" si="931"/>
        <v>Dowel Bars Planted With Epoxy Mortar</v>
      </c>
      <c r="K1476" s="36" t="s">
        <v>21</v>
      </c>
      <c r="L1476" s="396" t="s">
        <v>1198</v>
      </c>
      <c r="M1476" s="417">
        <v>8</v>
      </c>
      <c r="N1476" s="418" t="s">
        <v>39</v>
      </c>
      <c r="O1476" s="698">
        <v>15</v>
      </c>
      <c r="P1476" s="698">
        <v>120</v>
      </c>
      <c r="Q1476" s="731">
        <f t="shared" si="925"/>
        <v>14.549999999999999</v>
      </c>
      <c r="R1476" s="731">
        <f t="shared" si="926"/>
        <v>116.39999999999999</v>
      </c>
      <c r="S1476" s="533"/>
      <c r="T1476" s="728"/>
    </row>
    <row r="1477" spans="1:20" ht="15.75">
      <c r="A1477" s="533" t="s">
        <v>2728</v>
      </c>
      <c r="B1477" s="533">
        <v>3</v>
      </c>
      <c r="C1477" s="533" t="s">
        <v>65</v>
      </c>
      <c r="D1477" s="572" t="s">
        <v>2735</v>
      </c>
      <c r="E1477" s="571" t="s">
        <v>1211</v>
      </c>
      <c r="F1477" s="533" t="s">
        <v>1321</v>
      </c>
      <c r="G1477" s="533" t="s">
        <v>2725</v>
      </c>
      <c r="H1477" s="533">
        <v>104</v>
      </c>
      <c r="I1477" s="533" t="str">
        <f t="shared" ref="I1477:I1478" si="932">L1477</f>
        <v xml:space="preserve">035440 - CEMENT BASED SCREED </v>
      </c>
      <c r="J1477" s="533" t="str">
        <f t="shared" ref="J1477:J1478" si="933">L1477</f>
        <v xml:space="preserve">035440 - CEMENT BASED SCREED </v>
      </c>
      <c r="K1477" s="49"/>
      <c r="L1477" s="420" t="s">
        <v>90</v>
      </c>
      <c r="M1477" s="599"/>
      <c r="N1477" s="363"/>
      <c r="O1477" s="698"/>
      <c r="P1477" s="698"/>
      <c r="S1477" s="533"/>
      <c r="T1477" s="728"/>
    </row>
    <row r="1478" spans="1:20" ht="15.75">
      <c r="A1478" s="533" t="s">
        <v>2728</v>
      </c>
      <c r="B1478" s="533">
        <v>3</v>
      </c>
      <c r="C1478" s="533" t="s">
        <v>65</v>
      </c>
      <c r="D1478" s="572" t="s">
        <v>2735</v>
      </c>
      <c r="E1478" s="571" t="str">
        <f t="shared" ref="E1478:E1493" si="934">E1477</f>
        <v xml:space="preserve"> CEMENT BASED SCREED </v>
      </c>
      <c r="F1478" s="533" t="s">
        <v>1321</v>
      </c>
      <c r="G1478" s="533" t="s">
        <v>2725</v>
      </c>
      <c r="H1478" s="533">
        <v>105</v>
      </c>
      <c r="I1478" s="533" t="str">
        <f t="shared" si="932"/>
        <v>Cement-sand screed; finished to receive sheet membrane; laid to falls and cross falls; to</v>
      </c>
      <c r="J1478" s="533" t="str">
        <f t="shared" si="933"/>
        <v>Cement-sand screed; finished to receive sheet membrane; laid to falls and cross falls; to</v>
      </c>
      <c r="K1478" s="49"/>
      <c r="L1478" s="420" t="s">
        <v>91</v>
      </c>
      <c r="M1478" s="599"/>
      <c r="N1478" s="421"/>
      <c r="O1478" s="698"/>
      <c r="P1478" s="698"/>
      <c r="S1478" s="533"/>
      <c r="T1478" s="728"/>
    </row>
    <row r="1479" spans="1:20" ht="15.75">
      <c r="A1479" s="533" t="s">
        <v>2728</v>
      </c>
      <c r="B1479" s="533">
        <v>3</v>
      </c>
      <c r="C1479" s="533" t="s">
        <v>65</v>
      </c>
      <c r="D1479" s="572" t="s">
        <v>2735</v>
      </c>
      <c r="E1479" s="571" t="str">
        <f t="shared" si="934"/>
        <v xml:space="preserve"> CEMENT BASED SCREED </v>
      </c>
      <c r="F1479" s="533" t="s">
        <v>1321</v>
      </c>
      <c r="G1479" s="533" t="s">
        <v>2722</v>
      </c>
      <c r="H1479" s="533">
        <v>106</v>
      </c>
      <c r="I1479" s="533" t="str">
        <f t="shared" ref="I1479:J1479" si="935">I1477</f>
        <v xml:space="preserve">035440 - CEMENT BASED SCREED </v>
      </c>
      <c r="J1479" s="533" t="str">
        <f t="shared" si="935"/>
        <v xml:space="preserve">035440 - CEMENT BASED SCREED </v>
      </c>
      <c r="K1479" s="49" t="s">
        <v>13</v>
      </c>
      <c r="L1479" s="420" t="s">
        <v>92</v>
      </c>
      <c r="M1479" s="422">
        <v>1144</v>
      </c>
      <c r="N1479" s="421" t="s">
        <v>33</v>
      </c>
      <c r="O1479" s="698">
        <v>5</v>
      </c>
      <c r="P1479" s="698">
        <v>5720</v>
      </c>
      <c r="Q1479" s="731">
        <f t="shared" ref="Q1479:Q1481" si="936">O1479*0.97</f>
        <v>4.8499999999999996</v>
      </c>
      <c r="R1479" s="731">
        <f t="shared" ref="R1479:R1481" si="937">Q1479*M1479</f>
        <v>5548.4</v>
      </c>
      <c r="S1479" s="533"/>
      <c r="T1479" s="728"/>
    </row>
    <row r="1480" spans="1:20" ht="15.75">
      <c r="A1480" s="533" t="s">
        <v>2728</v>
      </c>
      <c r="B1480" s="533">
        <v>3</v>
      </c>
      <c r="C1480" s="533" t="s">
        <v>65</v>
      </c>
      <c r="D1480" s="572" t="s">
        <v>2735</v>
      </c>
      <c r="E1480" s="571" t="str">
        <f t="shared" si="934"/>
        <v xml:space="preserve"> CEMENT BASED SCREED </v>
      </c>
      <c r="F1480" s="533" t="s">
        <v>1321</v>
      </c>
      <c r="G1480" s="533" t="s">
        <v>2722</v>
      </c>
      <c r="H1480" s="533">
        <v>107</v>
      </c>
      <c r="I1480" s="533" t="str">
        <f t="shared" ref="I1480:J1480" si="938">I1478</f>
        <v>Cement-sand screed; finished to receive sheet membrane; laid to falls and cross falls; to</v>
      </c>
      <c r="J1480" s="533" t="str">
        <f t="shared" si="938"/>
        <v>Cement-sand screed; finished to receive sheet membrane; laid to falls and cross falls; to</v>
      </c>
      <c r="K1480" s="49" t="s">
        <v>15</v>
      </c>
      <c r="L1480" s="420" t="s">
        <v>93</v>
      </c>
      <c r="M1480" s="422">
        <v>138</v>
      </c>
      <c r="N1480" s="421" t="s">
        <v>33</v>
      </c>
      <c r="O1480" s="698">
        <v>7</v>
      </c>
      <c r="P1480" s="698">
        <v>966</v>
      </c>
      <c r="Q1480" s="731">
        <f t="shared" si="936"/>
        <v>6.79</v>
      </c>
      <c r="R1480" s="731">
        <f t="shared" si="937"/>
        <v>937.02</v>
      </c>
      <c r="S1480" s="533"/>
      <c r="T1480" s="728"/>
    </row>
    <row r="1481" spans="1:20" ht="15.75">
      <c r="A1481" s="533" t="s">
        <v>2728</v>
      </c>
      <c r="B1481" s="533">
        <v>3</v>
      </c>
      <c r="C1481" s="533" t="s">
        <v>65</v>
      </c>
      <c r="D1481" s="572" t="s">
        <v>2735</v>
      </c>
      <c r="E1481" s="571" t="str">
        <f t="shared" si="934"/>
        <v xml:space="preserve"> CEMENT BASED SCREED </v>
      </c>
      <c r="F1481" s="533" t="s">
        <v>1321</v>
      </c>
      <c r="G1481" s="533" t="s">
        <v>2722</v>
      </c>
      <c r="H1481" s="533">
        <v>108</v>
      </c>
      <c r="I1481" s="533" t="str">
        <f t="shared" ref="I1481:J1481" si="939">I1479</f>
        <v xml:space="preserve">035440 - CEMENT BASED SCREED </v>
      </c>
      <c r="J1481" s="533" t="str">
        <f t="shared" si="939"/>
        <v xml:space="preserve">035440 - CEMENT BASED SCREED </v>
      </c>
      <c r="K1481" s="49" t="s">
        <v>17</v>
      </c>
      <c r="L1481" s="420" t="s">
        <v>94</v>
      </c>
      <c r="M1481" s="422">
        <v>419</v>
      </c>
      <c r="N1481" s="421" t="s">
        <v>95</v>
      </c>
      <c r="O1481" s="698">
        <v>8</v>
      </c>
      <c r="P1481" s="698">
        <v>3352</v>
      </c>
      <c r="Q1481" s="731">
        <f t="shared" si="936"/>
        <v>7.76</v>
      </c>
      <c r="R1481" s="731">
        <f t="shared" si="937"/>
        <v>3251.44</v>
      </c>
      <c r="S1481" s="533"/>
      <c r="T1481" s="728"/>
    </row>
    <row r="1482" spans="1:20" ht="16.5" thickBot="1">
      <c r="A1482" s="533" t="s">
        <v>2728</v>
      </c>
      <c r="B1482" s="533">
        <v>3</v>
      </c>
      <c r="C1482" s="533" t="s">
        <v>65</v>
      </c>
      <c r="D1482" s="572" t="s">
        <v>2735</v>
      </c>
      <c r="E1482" s="571" t="str">
        <f t="shared" si="934"/>
        <v xml:space="preserve"> CEMENT BASED SCREED </v>
      </c>
      <c r="F1482" s="533" t="s">
        <v>1321</v>
      </c>
      <c r="G1482" s="533" t="s">
        <v>2725</v>
      </c>
      <c r="H1482" s="533">
        <v>109</v>
      </c>
      <c r="I1482" s="533" t="str">
        <f>L1482</f>
        <v>Cement-sand screed topping; trowelled finish; to receive finish; to</v>
      </c>
      <c r="J1482" s="533" t="str">
        <f>L1482</f>
        <v>Cement-sand screed topping; trowelled finish; to receive finish; to</v>
      </c>
      <c r="K1482" s="49"/>
      <c r="L1482" s="420" t="s">
        <v>96</v>
      </c>
      <c r="M1482" s="599"/>
      <c r="N1482" s="421"/>
      <c r="O1482" s="698"/>
      <c r="P1482" s="698"/>
      <c r="S1482" s="533"/>
      <c r="T1482" s="728"/>
    </row>
    <row r="1483" spans="1:20" ht="16.5" thickBot="1">
      <c r="A1483" s="533" t="s">
        <v>2728</v>
      </c>
      <c r="B1483" s="533">
        <v>3</v>
      </c>
      <c r="C1483" s="533" t="s">
        <v>65</v>
      </c>
      <c r="D1483" s="572" t="s">
        <v>2735</v>
      </c>
      <c r="E1483" s="571" t="str">
        <f t="shared" si="934"/>
        <v xml:space="preserve"> CEMENT BASED SCREED </v>
      </c>
      <c r="F1483" s="533" t="s">
        <v>1321</v>
      </c>
      <c r="G1483" s="533" t="s">
        <v>2722</v>
      </c>
      <c r="H1483" s="533">
        <v>110</v>
      </c>
      <c r="I1483" s="533" t="str">
        <f t="shared" ref="I1483:J1483" si="940">I1481</f>
        <v xml:space="preserve">035440 - CEMENT BASED SCREED </v>
      </c>
      <c r="J1483" s="533" t="str">
        <f t="shared" si="940"/>
        <v xml:space="preserve">035440 - CEMENT BASED SCREED </v>
      </c>
      <c r="K1483" s="57" t="s">
        <v>19</v>
      </c>
      <c r="L1483" s="423" t="s">
        <v>97</v>
      </c>
      <c r="M1483" s="423">
        <v>64</v>
      </c>
      <c r="N1483" s="424" t="s">
        <v>33</v>
      </c>
      <c r="O1483" s="698">
        <v>9</v>
      </c>
      <c r="P1483" s="698">
        <v>576</v>
      </c>
      <c r="Q1483" s="731">
        <f t="shared" ref="Q1483:Q1485" si="941">O1483*0.97</f>
        <v>8.73</v>
      </c>
      <c r="R1483" s="731">
        <f t="shared" ref="R1483:R1485" si="942">Q1483*M1483</f>
        <v>558.72</v>
      </c>
      <c r="S1483" s="533"/>
      <c r="T1483" s="728"/>
    </row>
    <row r="1484" spans="1:20" ht="16.5" thickBot="1">
      <c r="A1484" s="533" t="s">
        <v>2728</v>
      </c>
      <c r="B1484" s="533">
        <v>3</v>
      </c>
      <c r="C1484" s="533" t="s">
        <v>65</v>
      </c>
      <c r="D1484" s="572" t="s">
        <v>2735</v>
      </c>
      <c r="E1484" s="571" t="str">
        <f t="shared" si="934"/>
        <v xml:space="preserve"> CEMENT BASED SCREED </v>
      </c>
      <c r="F1484" s="533" t="s">
        <v>1321</v>
      </c>
      <c r="G1484" s="533" t="s">
        <v>2722</v>
      </c>
      <c r="H1484" s="533">
        <v>111</v>
      </c>
      <c r="I1484" s="533" t="str">
        <f t="shared" ref="I1484:J1484" si="943">I1482</f>
        <v>Cement-sand screed topping; trowelled finish; to receive finish; to</v>
      </c>
      <c r="J1484" s="533" t="str">
        <f t="shared" si="943"/>
        <v>Cement-sand screed topping; trowelled finish; to receive finish; to</v>
      </c>
      <c r="K1484" s="53" t="s">
        <v>20</v>
      </c>
      <c r="L1484" s="426" t="s">
        <v>98</v>
      </c>
      <c r="M1484" s="426">
        <v>8</v>
      </c>
      <c r="N1484" s="427" t="s">
        <v>33</v>
      </c>
      <c r="O1484" s="698">
        <v>5</v>
      </c>
      <c r="P1484" s="698">
        <v>40</v>
      </c>
      <c r="Q1484" s="731">
        <f t="shared" si="941"/>
        <v>4.8499999999999996</v>
      </c>
      <c r="R1484" s="731">
        <f t="shared" si="942"/>
        <v>38.799999999999997</v>
      </c>
      <c r="S1484" s="533"/>
      <c r="T1484" s="728"/>
    </row>
    <row r="1485" spans="1:20" ht="16.5" thickBot="1">
      <c r="A1485" s="533" t="s">
        <v>2728</v>
      </c>
      <c r="B1485" s="533">
        <v>3</v>
      </c>
      <c r="C1485" s="533" t="s">
        <v>65</v>
      </c>
      <c r="D1485" s="572" t="s">
        <v>2735</v>
      </c>
      <c r="E1485" s="571" t="str">
        <f t="shared" si="934"/>
        <v xml:space="preserve"> CEMENT BASED SCREED </v>
      </c>
      <c r="F1485" s="533" t="s">
        <v>1321</v>
      </c>
      <c r="G1485" s="533" t="s">
        <v>2722</v>
      </c>
      <c r="H1485" s="533">
        <v>112</v>
      </c>
      <c r="I1485" s="533" t="str">
        <f t="shared" ref="I1485:J1485" si="944">I1483</f>
        <v xml:space="preserve">035440 - CEMENT BASED SCREED </v>
      </c>
      <c r="J1485" s="533" t="str">
        <f t="shared" si="944"/>
        <v xml:space="preserve">035440 - CEMENT BASED SCREED </v>
      </c>
      <c r="K1485" s="53" t="s">
        <v>21</v>
      </c>
      <c r="L1485" s="426" t="s">
        <v>99</v>
      </c>
      <c r="M1485" s="426">
        <v>70</v>
      </c>
      <c r="N1485" s="429" t="s">
        <v>95</v>
      </c>
      <c r="O1485" s="698">
        <v>4</v>
      </c>
      <c r="P1485" s="698">
        <v>280</v>
      </c>
      <c r="Q1485" s="731">
        <f t="shared" si="941"/>
        <v>3.88</v>
      </c>
      <c r="R1485" s="731">
        <f t="shared" si="942"/>
        <v>271.59999999999997</v>
      </c>
      <c r="S1485" s="533"/>
      <c r="T1485" s="728"/>
    </row>
    <row r="1486" spans="1:20" ht="15.75">
      <c r="A1486" s="533" t="s">
        <v>2728</v>
      </c>
      <c r="B1486" s="533">
        <v>3</v>
      </c>
      <c r="C1486" s="533" t="s">
        <v>65</v>
      </c>
      <c r="D1486" s="572" t="s">
        <v>2735</v>
      </c>
      <c r="E1486" s="571" t="str">
        <f t="shared" si="934"/>
        <v xml:space="preserve"> CEMENT BASED SCREED </v>
      </c>
      <c r="F1486" s="533" t="s">
        <v>1321</v>
      </c>
      <c r="G1486" s="533" t="s">
        <v>2725</v>
      </c>
      <c r="H1486" s="533">
        <v>113</v>
      </c>
      <c r="I1486" s="533" t="str">
        <f>L1486</f>
        <v>Cement-sand screed filling; to receive finish; to</v>
      </c>
      <c r="J1486" s="533" t="str">
        <f>L1486</f>
        <v>Cement-sand screed filling; to receive finish; to</v>
      </c>
      <c r="K1486" s="206"/>
      <c r="L1486" s="430" t="s">
        <v>100</v>
      </c>
      <c r="M1486" s="601"/>
      <c r="N1486" s="431"/>
      <c r="O1486" s="698"/>
      <c r="P1486" s="698"/>
      <c r="S1486" s="533"/>
      <c r="T1486" s="728"/>
    </row>
    <row r="1487" spans="1:20" ht="15.75">
      <c r="A1487" s="533" t="s">
        <v>2728</v>
      </c>
      <c r="B1487" s="533">
        <v>3</v>
      </c>
      <c r="C1487" s="533" t="s">
        <v>65</v>
      </c>
      <c r="D1487" s="572" t="s">
        <v>2735</v>
      </c>
      <c r="E1487" s="571" t="str">
        <f t="shared" si="934"/>
        <v xml:space="preserve"> CEMENT BASED SCREED </v>
      </c>
      <c r="F1487" s="533" t="s">
        <v>1321</v>
      </c>
      <c r="G1487" s="533" t="s">
        <v>2722</v>
      </c>
      <c r="H1487" s="533">
        <v>114</v>
      </c>
      <c r="I1487" s="533" t="str">
        <f t="shared" ref="I1487:J1487" si="945">I1485</f>
        <v xml:space="preserve">035440 - CEMENT BASED SCREED </v>
      </c>
      <c r="J1487" s="533" t="str">
        <f t="shared" si="945"/>
        <v xml:space="preserve">035440 - CEMENT BASED SCREED </v>
      </c>
      <c r="K1487" s="209" t="s">
        <v>45</v>
      </c>
      <c r="L1487" s="414" t="s">
        <v>101</v>
      </c>
      <c r="M1487" s="414">
        <v>3</v>
      </c>
      <c r="N1487" s="415" t="s">
        <v>33</v>
      </c>
      <c r="O1487" s="698"/>
      <c r="P1487" s="698">
        <v>0</v>
      </c>
      <c r="Q1487" s="731">
        <f>O1487*0.97</f>
        <v>0</v>
      </c>
      <c r="R1487" s="731">
        <f>Q1487*M1487</f>
        <v>0</v>
      </c>
      <c r="S1487" s="533"/>
      <c r="T1487" s="728"/>
    </row>
    <row r="1488" spans="1:20" ht="15.75">
      <c r="A1488" s="533" t="s">
        <v>2728</v>
      </c>
      <c r="B1488" s="533">
        <v>3</v>
      </c>
      <c r="C1488" s="533" t="s">
        <v>65</v>
      </c>
      <c r="D1488" s="572" t="s">
        <v>2735</v>
      </c>
      <c r="E1488" s="571" t="str">
        <f t="shared" si="934"/>
        <v xml:space="preserve"> CEMENT BASED SCREED </v>
      </c>
      <c r="F1488" s="533" t="s">
        <v>1321</v>
      </c>
      <c r="G1488" s="533" t="s">
        <v>2725</v>
      </c>
      <c r="H1488" s="533">
        <v>115</v>
      </c>
      <c r="I1488" s="533" t="str">
        <f t="shared" ref="I1488:J1488" si="946">I1486</f>
        <v>Cement-sand screed filling; to receive finish; to</v>
      </c>
      <c r="J1488" s="533" t="str">
        <f t="shared" si="946"/>
        <v>Cement-sand screed filling; to receive finish; to</v>
      </c>
      <c r="K1488" s="63" t="s">
        <v>102</v>
      </c>
      <c r="L1488" s="434"/>
      <c r="M1488" s="435"/>
      <c r="N1488" s="364"/>
      <c r="O1488" s="698"/>
      <c r="P1488" s="698"/>
      <c r="S1488" s="533"/>
      <c r="T1488" s="728"/>
    </row>
    <row r="1489" spans="1:20" ht="15.75">
      <c r="A1489" s="533" t="s">
        <v>2728</v>
      </c>
      <c r="B1489" s="533">
        <v>3</v>
      </c>
      <c r="C1489" s="533" t="s">
        <v>65</v>
      </c>
      <c r="D1489" s="10" t="s">
        <v>22</v>
      </c>
      <c r="E1489" s="10" t="s">
        <v>22</v>
      </c>
      <c r="G1489" s="533" t="s">
        <v>2724</v>
      </c>
      <c r="H1489" s="533">
        <v>116</v>
      </c>
      <c r="I1489" s="533" t="str">
        <f t="shared" ref="I1489:J1489" si="947">I1487</f>
        <v xml:space="preserve">035440 - CEMENT BASED SCREED </v>
      </c>
      <c r="J1489" s="533" t="str">
        <f t="shared" si="947"/>
        <v xml:space="preserve">035440 - CEMENT BASED SCREED </v>
      </c>
      <c r="K1489" s="59" t="s">
        <v>22</v>
      </c>
      <c r="L1489" s="435"/>
      <c r="M1489" s="435"/>
      <c r="N1489" s="364"/>
      <c r="O1489" s="698" t="s">
        <v>8</v>
      </c>
      <c r="P1489" s="698">
        <v>21141.5</v>
      </c>
      <c r="S1489" s="533"/>
      <c r="T1489" s="728"/>
    </row>
    <row r="1490" spans="1:20" ht="15.75">
      <c r="A1490" s="533" t="s">
        <v>2728</v>
      </c>
      <c r="B1490" s="533">
        <v>4</v>
      </c>
      <c r="C1490" s="533" t="s">
        <v>104</v>
      </c>
      <c r="D1490" s="572" t="s">
        <v>1457</v>
      </c>
      <c r="E1490" s="571" t="s">
        <v>1212</v>
      </c>
      <c r="F1490" s="533" t="str">
        <f t="shared" ref="F1490:F1493" si="948">VLOOKUP(D1490,trade,3,FALSE)</f>
        <v>AR</v>
      </c>
      <c r="G1490" s="533" t="s">
        <v>2725</v>
      </c>
      <c r="H1490" s="533">
        <v>117</v>
      </c>
      <c r="I1490" s="533" t="str">
        <f t="shared" ref="I1490:J1490" si="949">I1488</f>
        <v>Cement-sand screed filling; to receive finish; to</v>
      </c>
      <c r="J1490" s="533" t="str">
        <f t="shared" si="949"/>
        <v>Cement-sand screed filling; to receive finish; to</v>
      </c>
      <c r="K1490" s="65"/>
      <c r="L1490" s="65"/>
      <c r="M1490" s="66" t="s">
        <v>103</v>
      </c>
      <c r="N1490" s="66"/>
      <c r="O1490" s="698"/>
      <c r="P1490" s="698"/>
      <c r="S1490" s="533"/>
      <c r="T1490" s="728"/>
    </row>
    <row r="1491" spans="1:20" ht="15.75">
      <c r="A1491" s="533" t="s">
        <v>2728</v>
      </c>
      <c r="B1491" s="533">
        <v>4</v>
      </c>
      <c r="C1491" s="533" t="s">
        <v>104</v>
      </c>
      <c r="D1491" s="572" t="s">
        <v>1457</v>
      </c>
      <c r="E1491" s="571" t="str">
        <f t="shared" si="934"/>
        <v xml:space="preserve"> UNIT MASONRY </v>
      </c>
      <c r="F1491" s="533" t="str">
        <f t="shared" si="948"/>
        <v>AR</v>
      </c>
      <c r="G1491" s="533" t="s">
        <v>2725</v>
      </c>
      <c r="H1491" s="533">
        <v>118</v>
      </c>
      <c r="I1491" s="533" t="str">
        <f t="shared" ref="I1491:J1491" si="950">I1489</f>
        <v xml:space="preserve">035440 - CEMENT BASED SCREED </v>
      </c>
      <c r="J1491" s="533" t="str">
        <f t="shared" si="950"/>
        <v xml:space="preserve">035440 - CEMENT BASED SCREED </v>
      </c>
      <c r="K1491" s="65"/>
      <c r="L1491" s="65"/>
      <c r="M1491" s="66" t="s">
        <v>104</v>
      </c>
      <c r="N1491" s="66"/>
      <c r="O1491" s="698"/>
      <c r="P1491" s="698"/>
      <c r="S1491" s="533"/>
      <c r="T1491" s="728"/>
    </row>
    <row r="1492" spans="1:20" ht="15.75">
      <c r="A1492" s="533" t="s">
        <v>2728</v>
      </c>
      <c r="B1492" s="533">
        <v>4</v>
      </c>
      <c r="C1492" s="533" t="s">
        <v>104</v>
      </c>
      <c r="D1492" s="572" t="s">
        <v>1457</v>
      </c>
      <c r="E1492" s="571" t="str">
        <f t="shared" si="934"/>
        <v xml:space="preserve"> UNIT MASONRY </v>
      </c>
      <c r="F1492" s="533" t="str">
        <f t="shared" si="948"/>
        <v>AR</v>
      </c>
      <c r="G1492" s="533" t="s">
        <v>2725</v>
      </c>
      <c r="H1492" s="533">
        <v>119</v>
      </c>
      <c r="I1492" s="533" t="str">
        <f t="shared" ref="I1492:J1492" si="951">I1490</f>
        <v>Cement-sand screed filling; to receive finish; to</v>
      </c>
      <c r="J1492" s="533" t="str">
        <f t="shared" si="951"/>
        <v>Cement-sand screed filling; to receive finish; to</v>
      </c>
      <c r="K1492" s="67" t="s">
        <v>2</v>
      </c>
      <c r="L1492" s="67" t="s">
        <v>105</v>
      </c>
      <c r="M1492" s="67" t="s">
        <v>4</v>
      </c>
      <c r="N1492" s="66" t="s">
        <v>5</v>
      </c>
      <c r="O1492" s="698" t="s">
        <v>6</v>
      </c>
      <c r="P1492" s="698" t="s">
        <v>7</v>
      </c>
      <c r="S1492" s="533"/>
      <c r="T1492" s="728"/>
    </row>
    <row r="1493" spans="1:20" ht="15.75">
      <c r="A1493" s="533" t="s">
        <v>2728</v>
      </c>
      <c r="B1493" s="533">
        <v>4</v>
      </c>
      <c r="C1493" s="533" t="s">
        <v>104</v>
      </c>
      <c r="D1493" s="572" t="s">
        <v>1457</v>
      </c>
      <c r="E1493" s="571" t="str">
        <f t="shared" si="934"/>
        <v xml:space="preserve"> UNIT MASONRY </v>
      </c>
      <c r="F1493" s="533" t="str">
        <f t="shared" si="948"/>
        <v>AR</v>
      </c>
      <c r="G1493" s="533" t="s">
        <v>2725</v>
      </c>
      <c r="H1493" s="533">
        <v>120</v>
      </c>
      <c r="I1493" s="533" t="str">
        <f t="shared" ref="I1493:J1493" si="952">I1491</f>
        <v xml:space="preserve">035440 - CEMENT BASED SCREED </v>
      </c>
      <c r="J1493" s="533" t="str">
        <f t="shared" si="952"/>
        <v xml:space="preserve">035440 - CEMENT BASED SCREED </v>
      </c>
      <c r="K1493" s="67"/>
      <c r="L1493" s="67"/>
      <c r="M1493" s="67"/>
      <c r="N1493" s="66"/>
      <c r="O1493" s="698"/>
      <c r="P1493" s="698" t="s">
        <v>8</v>
      </c>
      <c r="S1493" s="533"/>
      <c r="T1493" s="728"/>
    </row>
    <row r="1494" spans="1:20" ht="15.75">
      <c r="A1494" s="533" t="s">
        <v>2728</v>
      </c>
      <c r="B1494" s="533">
        <v>4</v>
      </c>
      <c r="C1494" s="533" t="s">
        <v>104</v>
      </c>
      <c r="D1494" s="572" t="s">
        <v>1457</v>
      </c>
      <c r="E1494" s="571" t="s">
        <v>1212</v>
      </c>
      <c r="F1494" s="533" t="str">
        <f t="shared" ref="F1494:F1504" si="953">VLOOKUP(D:D,trade,3,FALSE)</f>
        <v>AR</v>
      </c>
      <c r="G1494" s="533" t="s">
        <v>2725</v>
      </c>
      <c r="H1494" s="533">
        <v>121</v>
      </c>
      <c r="I1494" s="533" t="str">
        <f t="shared" ref="I1494:I1495" si="954">L1494</f>
        <v xml:space="preserve">042000 - UNIT MASONRY </v>
      </c>
      <c r="J1494" s="533" t="str">
        <f t="shared" ref="J1494:J1495" si="955">L1494</f>
        <v xml:space="preserve">042000 - UNIT MASONRY </v>
      </c>
      <c r="K1494" s="65"/>
      <c r="L1494" s="65" t="s">
        <v>106</v>
      </c>
      <c r="M1494" s="67"/>
      <c r="N1494" s="604"/>
      <c r="O1494" s="698"/>
      <c r="P1494" s="698"/>
      <c r="S1494" s="533"/>
      <c r="T1494" s="728"/>
    </row>
    <row r="1495" spans="1:20" ht="15.75">
      <c r="A1495" s="533" t="s">
        <v>2728</v>
      </c>
      <c r="B1495" s="533">
        <v>4</v>
      </c>
      <c r="C1495" s="533" t="s">
        <v>104</v>
      </c>
      <c r="D1495" s="572" t="s">
        <v>1457</v>
      </c>
      <c r="E1495" s="571" t="str">
        <f t="shared" ref="E1495:E1503" si="956">E1494</f>
        <v xml:space="preserve"> UNIT MASONRY </v>
      </c>
      <c r="F1495" s="533" t="str">
        <f t="shared" si="953"/>
        <v>AR</v>
      </c>
      <c r="G1495" s="533" t="s">
        <v>2725</v>
      </c>
      <c r="H1495" s="533">
        <v>122</v>
      </c>
      <c r="I1495" s="533" t="str">
        <f t="shared" si="954"/>
        <v xml:space="preserve">Concrete hollow blocks; ordinary Portland cement; including mortar bedding and jointing; to </v>
      </c>
      <c r="J1495" s="533" t="str">
        <f t="shared" si="955"/>
        <v xml:space="preserve">Concrete hollow blocks; ordinary Portland cement; including mortar bedding and jointing; to </v>
      </c>
      <c r="K1495" s="605"/>
      <c r="L1495" s="605" t="s">
        <v>107</v>
      </c>
      <c r="M1495" s="606"/>
      <c r="N1495" s="607"/>
      <c r="O1495" s="698"/>
      <c r="P1495" s="698"/>
      <c r="S1495" s="533"/>
      <c r="T1495" s="728"/>
    </row>
    <row r="1496" spans="1:20" ht="15.75">
      <c r="A1496" s="533" t="s">
        <v>2728</v>
      </c>
      <c r="B1496" s="533">
        <v>4</v>
      </c>
      <c r="C1496" s="533" t="s">
        <v>104</v>
      </c>
      <c r="D1496" s="572" t="s">
        <v>1457</v>
      </c>
      <c r="E1496" s="571" t="str">
        <f t="shared" si="956"/>
        <v xml:space="preserve"> UNIT MASONRY </v>
      </c>
      <c r="F1496" s="533" t="str">
        <f t="shared" si="953"/>
        <v>AR</v>
      </c>
      <c r="G1496" s="533" t="s">
        <v>2722</v>
      </c>
      <c r="H1496" s="533">
        <v>123</v>
      </c>
      <c r="I1496" s="533" t="str">
        <f t="shared" ref="I1496:J1496" si="957">I1494</f>
        <v xml:space="preserve">042000 - UNIT MASONRY </v>
      </c>
      <c r="J1496" s="533" t="str">
        <f t="shared" si="957"/>
        <v xml:space="preserve">042000 - UNIT MASONRY </v>
      </c>
      <c r="K1496" s="213" t="s">
        <v>13</v>
      </c>
      <c r="L1496" s="213" t="s">
        <v>108</v>
      </c>
      <c r="M1496" s="213">
        <v>517</v>
      </c>
      <c r="N1496" s="611" t="s">
        <v>33</v>
      </c>
      <c r="O1496" s="698"/>
      <c r="P1496" s="698">
        <v>0</v>
      </c>
      <c r="Q1496" s="731">
        <f t="shared" ref="Q1496:Q1498" si="958">O1496*0.97</f>
        <v>0</v>
      </c>
      <c r="R1496" s="731">
        <f t="shared" ref="R1496:R1498" si="959">Q1496*M1496</f>
        <v>0</v>
      </c>
      <c r="S1496" s="533"/>
      <c r="T1496" s="728"/>
    </row>
    <row r="1497" spans="1:20" ht="15.75">
      <c r="A1497" s="533" t="s">
        <v>2728</v>
      </c>
      <c r="B1497" s="533">
        <v>4</v>
      </c>
      <c r="C1497" s="533" t="s">
        <v>104</v>
      </c>
      <c r="D1497" s="572" t="s">
        <v>1457</v>
      </c>
      <c r="E1497" s="571" t="str">
        <f t="shared" si="956"/>
        <v xml:space="preserve"> UNIT MASONRY </v>
      </c>
      <c r="F1497" s="533" t="str">
        <f t="shared" si="953"/>
        <v>AR</v>
      </c>
      <c r="G1497" s="533" t="s">
        <v>2722</v>
      </c>
      <c r="H1497" s="533">
        <v>124</v>
      </c>
      <c r="I1497" s="533" t="str">
        <f t="shared" ref="I1497:J1497" si="960">I1495</f>
        <v xml:space="preserve">Concrete hollow blocks; ordinary Portland cement; including mortar bedding and jointing; to </v>
      </c>
      <c r="J1497" s="533" t="str">
        <f t="shared" si="960"/>
        <v xml:space="preserve">Concrete hollow blocks; ordinary Portland cement; including mortar bedding and jointing; to </v>
      </c>
      <c r="K1497" s="213" t="s">
        <v>15</v>
      </c>
      <c r="L1497" s="213" t="s">
        <v>109</v>
      </c>
      <c r="M1497" s="213">
        <v>60</v>
      </c>
      <c r="N1497" s="609" t="s">
        <v>33</v>
      </c>
      <c r="O1497" s="698"/>
      <c r="P1497" s="698">
        <v>0</v>
      </c>
      <c r="Q1497" s="731">
        <f t="shared" si="958"/>
        <v>0</v>
      </c>
      <c r="R1497" s="731">
        <f t="shared" si="959"/>
        <v>0</v>
      </c>
      <c r="S1497" s="533"/>
      <c r="T1497" s="728"/>
    </row>
    <row r="1498" spans="1:20" ht="15.75">
      <c r="A1498" s="533" t="s">
        <v>2728</v>
      </c>
      <c r="B1498" s="533">
        <v>4</v>
      </c>
      <c r="C1498" s="533" t="s">
        <v>104</v>
      </c>
      <c r="D1498" s="572" t="s">
        <v>1457</v>
      </c>
      <c r="E1498" s="571" t="str">
        <f t="shared" si="956"/>
        <v xml:space="preserve"> UNIT MASONRY </v>
      </c>
      <c r="F1498" s="533" t="str">
        <f t="shared" si="953"/>
        <v>AR</v>
      </c>
      <c r="G1498" s="533" t="s">
        <v>2722</v>
      </c>
      <c r="H1498" s="533">
        <v>125</v>
      </c>
      <c r="I1498" s="533" t="str">
        <f t="shared" ref="I1498:J1498" si="961">I1496</f>
        <v xml:space="preserve">042000 - UNIT MASONRY </v>
      </c>
      <c r="J1498" s="533" t="str">
        <f t="shared" si="961"/>
        <v xml:space="preserve">042000 - UNIT MASONRY </v>
      </c>
      <c r="K1498" s="213" t="s">
        <v>17</v>
      </c>
      <c r="L1498" s="213" t="s">
        <v>110</v>
      </c>
      <c r="M1498" s="213">
        <v>164</v>
      </c>
      <c r="N1498" s="611" t="s">
        <v>33</v>
      </c>
      <c r="O1498" s="698"/>
      <c r="P1498" s="698">
        <v>0</v>
      </c>
      <c r="Q1498" s="731">
        <f t="shared" si="958"/>
        <v>0</v>
      </c>
      <c r="R1498" s="731">
        <f t="shared" si="959"/>
        <v>0</v>
      </c>
      <c r="S1498" s="533"/>
      <c r="T1498" s="728"/>
    </row>
    <row r="1499" spans="1:20" ht="15.75">
      <c r="A1499" s="533" t="s">
        <v>2728</v>
      </c>
      <c r="B1499" s="533">
        <v>4</v>
      </c>
      <c r="C1499" s="533" t="s">
        <v>104</v>
      </c>
      <c r="D1499" s="572" t="s">
        <v>1457</v>
      </c>
      <c r="E1499" s="571" t="str">
        <f t="shared" si="956"/>
        <v xml:space="preserve"> UNIT MASONRY </v>
      </c>
      <c r="F1499" s="533" t="str">
        <f t="shared" si="953"/>
        <v>AR</v>
      </c>
      <c r="G1499" s="533" t="s">
        <v>2725</v>
      </c>
      <c r="H1499" s="533">
        <v>126</v>
      </c>
      <c r="I1499" s="533" t="str">
        <f>L1499</f>
        <v>Concrete blocks; ordinary Portland cement; including mortar bedding and jointing; fire rated; to</v>
      </c>
      <c r="J1499" s="533" t="str">
        <f>L1499</f>
        <v>Concrete blocks; ordinary Portland cement; including mortar bedding and jointing; fire rated; to</v>
      </c>
      <c r="K1499" s="68"/>
      <c r="L1499" s="68" t="s">
        <v>111</v>
      </c>
      <c r="M1499" s="612"/>
      <c r="N1499" s="69"/>
      <c r="O1499" s="698"/>
      <c r="P1499" s="698"/>
      <c r="S1499" s="533"/>
      <c r="T1499" s="728"/>
    </row>
    <row r="1500" spans="1:20" ht="16.5" thickBot="1">
      <c r="A1500" s="533" t="s">
        <v>2728</v>
      </c>
      <c r="B1500" s="533">
        <v>4</v>
      </c>
      <c r="C1500" s="533" t="s">
        <v>104</v>
      </c>
      <c r="D1500" s="572" t="s">
        <v>1457</v>
      </c>
      <c r="E1500" s="571" t="str">
        <f t="shared" si="956"/>
        <v xml:space="preserve"> UNIT MASONRY </v>
      </c>
      <c r="F1500" s="533" t="str">
        <f t="shared" si="953"/>
        <v>AR</v>
      </c>
      <c r="G1500" s="533" t="s">
        <v>2722</v>
      </c>
      <c r="H1500" s="533">
        <v>127</v>
      </c>
      <c r="I1500" s="533" t="str">
        <f t="shared" ref="I1500:J1500" si="962">I1498</f>
        <v xml:space="preserve">042000 - UNIT MASONRY </v>
      </c>
      <c r="J1500" s="533" t="str">
        <f t="shared" si="962"/>
        <v xml:space="preserve">042000 - UNIT MASONRY </v>
      </c>
      <c r="K1500" s="213" t="s">
        <v>19</v>
      </c>
      <c r="L1500" s="213" t="s">
        <v>112</v>
      </c>
      <c r="M1500" s="213">
        <v>34</v>
      </c>
      <c r="N1500" s="214" t="s">
        <v>33</v>
      </c>
      <c r="O1500" s="698"/>
      <c r="P1500" s="698">
        <v>0</v>
      </c>
      <c r="Q1500" s="731">
        <f t="shared" ref="Q1500:Q1503" si="963">O1500*0.97</f>
        <v>0</v>
      </c>
      <c r="R1500" s="731">
        <f t="shared" ref="R1500:R1503" si="964">Q1500*M1500</f>
        <v>0</v>
      </c>
      <c r="S1500" s="533"/>
      <c r="T1500" s="728"/>
    </row>
    <row r="1501" spans="1:20" ht="16.5" thickBot="1">
      <c r="A1501" s="533" t="s">
        <v>2728</v>
      </c>
      <c r="B1501" s="533">
        <v>4</v>
      </c>
      <c r="C1501" s="533" t="s">
        <v>104</v>
      </c>
      <c r="D1501" s="572" t="s">
        <v>1457</v>
      </c>
      <c r="E1501" s="571" t="str">
        <f t="shared" si="956"/>
        <v xml:space="preserve"> UNIT MASONRY </v>
      </c>
      <c r="F1501" s="533" t="str">
        <f t="shared" si="953"/>
        <v>AR</v>
      </c>
      <c r="G1501" s="533" t="s">
        <v>2722</v>
      </c>
      <c r="H1501" s="533">
        <v>128</v>
      </c>
      <c r="I1501" s="533" t="str">
        <f t="shared" ref="I1501:J1501" si="965">I1499</f>
        <v>Concrete blocks; ordinary Portland cement; including mortar bedding and jointing; fire rated; to</v>
      </c>
      <c r="J1501" s="533" t="str">
        <f t="shared" si="965"/>
        <v>Concrete blocks; ordinary Portland cement; including mortar bedding and jointing; fire rated; to</v>
      </c>
      <c r="K1501" s="68" t="s">
        <v>13</v>
      </c>
      <c r="L1501" s="68" t="s">
        <v>113</v>
      </c>
      <c r="M1501" s="68">
        <v>14</v>
      </c>
      <c r="N1501" s="212" t="s">
        <v>33</v>
      </c>
      <c r="O1501" s="698">
        <v>12</v>
      </c>
      <c r="P1501" s="698">
        <v>168</v>
      </c>
      <c r="Q1501" s="731">
        <f t="shared" si="963"/>
        <v>11.64</v>
      </c>
      <c r="R1501" s="731">
        <f t="shared" si="964"/>
        <v>162.96</v>
      </c>
      <c r="S1501" s="533"/>
      <c r="T1501" s="728"/>
    </row>
    <row r="1502" spans="1:20" ht="15.75">
      <c r="A1502" s="533" t="s">
        <v>2728</v>
      </c>
      <c r="B1502" s="533">
        <v>4</v>
      </c>
      <c r="C1502" s="533" t="s">
        <v>104</v>
      </c>
      <c r="D1502" s="572" t="s">
        <v>1457</v>
      </c>
      <c r="E1502" s="571" t="str">
        <f t="shared" si="956"/>
        <v xml:space="preserve"> UNIT MASONRY </v>
      </c>
      <c r="F1502" s="533" t="str">
        <f t="shared" si="953"/>
        <v>AR</v>
      </c>
      <c r="G1502" s="533" t="s">
        <v>2722</v>
      </c>
      <c r="H1502" s="533">
        <v>129</v>
      </c>
      <c r="I1502" s="533" t="str">
        <f t="shared" ref="I1502:J1502" si="966">I1500</f>
        <v xml:space="preserve">042000 - UNIT MASONRY </v>
      </c>
      <c r="J1502" s="533" t="str">
        <f t="shared" si="966"/>
        <v xml:space="preserve">042000 - UNIT MASONRY </v>
      </c>
      <c r="K1502" s="213" t="s">
        <v>21</v>
      </c>
      <c r="L1502" s="213" t="s">
        <v>114</v>
      </c>
      <c r="M1502" s="213">
        <v>135</v>
      </c>
      <c r="N1502" s="215" t="s">
        <v>33</v>
      </c>
      <c r="O1502" s="698"/>
      <c r="P1502" s="698">
        <v>0</v>
      </c>
      <c r="Q1502" s="731">
        <f t="shared" si="963"/>
        <v>0</v>
      </c>
      <c r="R1502" s="731">
        <f t="shared" si="964"/>
        <v>0</v>
      </c>
      <c r="S1502" s="533"/>
      <c r="T1502" s="728"/>
    </row>
    <row r="1503" spans="1:20" ht="15.75">
      <c r="A1503" s="533" t="s">
        <v>2728</v>
      </c>
      <c r="B1503" s="533">
        <v>4</v>
      </c>
      <c r="C1503" s="533" t="s">
        <v>104</v>
      </c>
      <c r="D1503" s="572" t="s">
        <v>1457</v>
      </c>
      <c r="E1503" s="571" t="str">
        <f t="shared" si="956"/>
        <v xml:space="preserve"> UNIT MASONRY </v>
      </c>
      <c r="F1503" s="533" t="str">
        <f t="shared" si="953"/>
        <v>AR</v>
      </c>
      <c r="G1503" s="533" t="s">
        <v>2722</v>
      </c>
      <c r="H1503" s="533">
        <v>130</v>
      </c>
      <c r="I1503" s="533" t="str">
        <f t="shared" ref="I1503:J1503" si="967">I1501</f>
        <v>Concrete blocks; ordinary Portland cement; including mortar bedding and jointing; fire rated; to</v>
      </c>
      <c r="J1503" s="533" t="str">
        <f t="shared" si="967"/>
        <v>Concrete blocks; ordinary Portland cement; including mortar bedding and jointing; fire rated; to</v>
      </c>
      <c r="K1503" s="213" t="s">
        <v>45</v>
      </c>
      <c r="L1503" s="213" t="s">
        <v>115</v>
      </c>
      <c r="M1503" s="213">
        <v>56</v>
      </c>
      <c r="N1503" s="215" t="s">
        <v>33</v>
      </c>
      <c r="O1503" s="698"/>
      <c r="P1503" s="698">
        <v>0</v>
      </c>
      <c r="Q1503" s="731">
        <f t="shared" si="963"/>
        <v>0</v>
      </c>
      <c r="R1503" s="731">
        <f t="shared" si="964"/>
        <v>0</v>
      </c>
      <c r="S1503" s="533"/>
      <c r="T1503" s="728"/>
    </row>
    <row r="1504" spans="1:20" ht="15.75">
      <c r="A1504" s="533" t="s">
        <v>2728</v>
      </c>
      <c r="B1504" s="533">
        <v>4</v>
      </c>
      <c r="C1504" s="533" t="s">
        <v>104</v>
      </c>
      <c r="D1504" s="572" t="s">
        <v>1459</v>
      </c>
      <c r="E1504" s="571" t="s">
        <v>1213</v>
      </c>
      <c r="F1504" s="533" t="str">
        <f t="shared" si="953"/>
        <v>AR</v>
      </c>
      <c r="G1504" s="533" t="s">
        <v>2725</v>
      </c>
      <c r="H1504" s="533">
        <v>131</v>
      </c>
      <c r="I1504" s="533" t="str">
        <f t="shared" ref="I1504:I1506" si="968">L1504</f>
        <v>042300 - GLASS UNIT MASONRY</v>
      </c>
      <c r="J1504" s="533" t="str">
        <f t="shared" ref="J1504:J1506" si="969">L1504</f>
        <v>042300 - GLASS UNIT MASONRY</v>
      </c>
      <c r="K1504" s="68"/>
      <c r="L1504" s="68" t="s">
        <v>116</v>
      </c>
      <c r="M1504" s="612"/>
      <c r="N1504" s="69"/>
      <c r="O1504" s="698"/>
      <c r="P1504" s="698"/>
      <c r="S1504" s="533"/>
      <c r="T1504" s="728"/>
    </row>
    <row r="1505" spans="1:20" ht="15.75">
      <c r="A1505" s="533" t="s">
        <v>2728</v>
      </c>
      <c r="B1505" s="533">
        <v>4</v>
      </c>
      <c r="C1505" s="533" t="s">
        <v>104</v>
      </c>
      <c r="D1505" s="572" t="s">
        <v>2736</v>
      </c>
      <c r="E1505" s="571" t="s">
        <v>1214</v>
      </c>
      <c r="F1505" s="533" t="s">
        <v>1321</v>
      </c>
      <c r="G1505" s="533" t="s">
        <v>2725</v>
      </c>
      <c r="H1505" s="533">
        <v>132</v>
      </c>
      <c r="I1505" s="533" t="str">
        <f t="shared" si="968"/>
        <v>042313 - VERTICAL GLASS UNIT MASONRY</v>
      </c>
      <c r="J1505" s="533" t="str">
        <f t="shared" si="969"/>
        <v>042313 - VERTICAL GLASS UNIT MASONRY</v>
      </c>
      <c r="K1505" s="68"/>
      <c r="L1505" s="68" t="s">
        <v>117</v>
      </c>
      <c r="M1505" s="612"/>
      <c r="N1505" s="69"/>
      <c r="O1505" s="698"/>
      <c r="P1505" s="698"/>
      <c r="S1505" s="533"/>
      <c r="T1505" s="728"/>
    </row>
    <row r="1506" spans="1:20" ht="15.75">
      <c r="A1506" s="533" t="s">
        <v>2728</v>
      </c>
      <c r="B1506" s="533">
        <v>4</v>
      </c>
      <c r="C1506" s="533" t="s">
        <v>104</v>
      </c>
      <c r="D1506" s="572" t="s">
        <v>2736</v>
      </c>
      <c r="E1506" s="571" t="str">
        <f t="shared" ref="E1506:E1508" si="970">E1505</f>
        <v xml:space="preserve"> VERTICAL GLASS UNIT MASONRY</v>
      </c>
      <c r="F1506" s="533" t="s">
        <v>1321</v>
      </c>
      <c r="G1506" s="533" t="s">
        <v>2725</v>
      </c>
      <c r="H1506" s="533">
        <v>133</v>
      </c>
      <c r="I1506" s="533" t="str">
        <f t="shared" si="968"/>
        <v>Glass block partitions; including all necessary fixings and fittings materials; as specified and as shown on Drawings</v>
      </c>
      <c r="J1506" s="533" t="str">
        <f t="shared" si="969"/>
        <v>Glass block partitions; including all necessary fixings and fittings materials; as specified and as shown on Drawings</v>
      </c>
      <c r="K1506" s="68"/>
      <c r="L1506" s="68" t="s">
        <v>118</v>
      </c>
      <c r="M1506" s="613"/>
      <c r="N1506" s="72"/>
      <c r="O1506" s="698"/>
      <c r="P1506" s="698"/>
      <c r="S1506" s="533"/>
      <c r="T1506" s="728"/>
    </row>
    <row r="1507" spans="1:20" ht="15.75">
      <c r="A1507" s="533" t="s">
        <v>2728</v>
      </c>
      <c r="B1507" s="533">
        <v>4</v>
      </c>
      <c r="C1507" s="533" t="s">
        <v>104</v>
      </c>
      <c r="D1507" s="572" t="s">
        <v>2736</v>
      </c>
      <c r="E1507" s="571" t="str">
        <f t="shared" si="970"/>
        <v xml:space="preserve"> VERTICAL GLASS UNIT MASONRY</v>
      </c>
      <c r="F1507" s="533" t="s">
        <v>1321</v>
      </c>
      <c r="G1507" s="533" t="s">
        <v>2722</v>
      </c>
      <c r="H1507" s="533">
        <v>134</v>
      </c>
      <c r="I1507" s="533" t="str">
        <f t="shared" ref="I1507:J1507" si="971">I1505</f>
        <v>042313 - VERTICAL GLASS UNIT MASONRY</v>
      </c>
      <c r="J1507" s="533" t="str">
        <f t="shared" si="971"/>
        <v>042313 - VERTICAL GLASS UNIT MASONRY</v>
      </c>
      <c r="K1507" s="68" t="s">
        <v>15</v>
      </c>
      <c r="L1507" s="68" t="s">
        <v>119</v>
      </c>
      <c r="M1507" s="68">
        <v>7</v>
      </c>
      <c r="N1507" s="69" t="s">
        <v>33</v>
      </c>
      <c r="O1507" s="698">
        <v>133</v>
      </c>
      <c r="P1507" s="698">
        <v>931</v>
      </c>
      <c r="Q1507" s="731">
        <f t="shared" ref="Q1507:Q1508" si="972">O1507*0.97</f>
        <v>129.01</v>
      </c>
      <c r="R1507" s="731">
        <f t="shared" ref="R1507:R1508" si="973">Q1507*M1507</f>
        <v>903.06999999999994</v>
      </c>
      <c r="S1507" s="533"/>
      <c r="T1507" s="728"/>
    </row>
    <row r="1508" spans="1:20" ht="15.75">
      <c r="A1508" s="533" t="s">
        <v>2728</v>
      </c>
      <c r="B1508" s="533">
        <v>4</v>
      </c>
      <c r="C1508" s="533" t="s">
        <v>104</v>
      </c>
      <c r="D1508" s="572" t="s">
        <v>2736</v>
      </c>
      <c r="E1508" s="571" t="str">
        <f t="shared" si="970"/>
        <v xml:space="preserve"> VERTICAL GLASS UNIT MASONRY</v>
      </c>
      <c r="F1508" s="533" t="s">
        <v>1321</v>
      </c>
      <c r="G1508" s="533" t="s">
        <v>2722</v>
      </c>
      <c r="H1508" s="533">
        <v>135</v>
      </c>
      <c r="I1508" s="533" t="str">
        <f t="shared" ref="I1508:J1508" si="974">I1506</f>
        <v>Glass block partitions; including all necessary fixings and fittings materials; as specified and as shown on Drawings</v>
      </c>
      <c r="J1508" s="533" t="str">
        <f t="shared" si="974"/>
        <v>Glass block partitions; including all necessary fixings and fittings materials; as specified and as shown on Drawings</v>
      </c>
      <c r="K1508" s="68" t="s">
        <v>17</v>
      </c>
      <c r="L1508" s="68" t="s">
        <v>120</v>
      </c>
      <c r="M1508" s="68">
        <v>22</v>
      </c>
      <c r="N1508" s="69" t="s">
        <v>33</v>
      </c>
      <c r="O1508" s="698">
        <v>133</v>
      </c>
      <c r="P1508" s="698">
        <v>2926</v>
      </c>
      <c r="Q1508" s="731">
        <f t="shared" si="972"/>
        <v>129.01</v>
      </c>
      <c r="R1508" s="731">
        <f t="shared" si="973"/>
        <v>2838.22</v>
      </c>
      <c r="S1508" s="533"/>
      <c r="T1508" s="728"/>
    </row>
    <row r="1509" spans="1:20" ht="15.75">
      <c r="A1509" s="533" t="s">
        <v>2728</v>
      </c>
      <c r="B1509" s="533">
        <v>4</v>
      </c>
      <c r="C1509" s="533" t="s">
        <v>104</v>
      </c>
      <c r="D1509" s="572" t="s">
        <v>1461</v>
      </c>
      <c r="E1509" s="571" t="s">
        <v>1215</v>
      </c>
      <c r="F1509" s="533" t="str">
        <f t="shared" ref="F1509:F1513" si="975">VLOOKUP(D:D,trade,3,FALSE)</f>
        <v>AR</v>
      </c>
      <c r="G1509" s="533" t="s">
        <v>2725</v>
      </c>
      <c r="H1509" s="533">
        <v>136</v>
      </c>
      <c r="I1509" s="533" t="str">
        <f t="shared" ref="I1509:I1510" si="976">L1509</f>
        <v>044200 - EXTERIOR STONE CLADDING</v>
      </c>
      <c r="J1509" s="533" t="str">
        <f t="shared" ref="J1509:J1510" si="977">L1509</f>
        <v>044200 - EXTERIOR STONE CLADDING</v>
      </c>
      <c r="K1509" s="68"/>
      <c r="L1509" s="68" t="s">
        <v>121</v>
      </c>
      <c r="M1509" s="612"/>
      <c r="N1509" s="69"/>
      <c r="O1509" s="698"/>
      <c r="P1509" s="698"/>
      <c r="S1509" s="533"/>
      <c r="T1509" s="728"/>
    </row>
    <row r="1510" spans="1:20" ht="15.75">
      <c r="A1510" s="533" t="s">
        <v>2728</v>
      </c>
      <c r="B1510" s="533">
        <v>4</v>
      </c>
      <c r="C1510" s="533" t="s">
        <v>104</v>
      </c>
      <c r="D1510" s="572" t="s">
        <v>1461</v>
      </c>
      <c r="E1510" s="571" t="str">
        <f t="shared" ref="E1510:E1518" si="978">E1509</f>
        <v xml:space="preserve"> EXTERIOR STONE CLADDING</v>
      </c>
      <c r="F1510" s="533" t="str">
        <f t="shared" si="975"/>
        <v>AR</v>
      </c>
      <c r="G1510" s="533" t="s">
        <v>2725</v>
      </c>
      <c r="H1510" s="533">
        <v>137</v>
      </c>
      <c r="I1510" s="533" t="str">
        <f t="shared" si="976"/>
        <v>Limestone cladding slabs and features; 30 mm thick; best quality limestone; including backing mortar, water repellents, and all necessary fixings and fittings materials; as specified and as shown on Drawings</v>
      </c>
      <c r="J1510" s="533" t="str">
        <f t="shared" si="977"/>
        <v>Limestone cladding slabs and features; 30 mm thick; best quality limestone; including backing mortar, water repellents, and all necessary fixings and fittings materials; as specified and as shown on Drawings</v>
      </c>
      <c r="K1510" s="68"/>
      <c r="L1510" s="68" t="s">
        <v>122</v>
      </c>
      <c r="M1510" s="612"/>
      <c r="N1510" s="69"/>
      <c r="O1510" s="698"/>
      <c r="P1510" s="698"/>
      <c r="S1510" s="533"/>
      <c r="T1510" s="728"/>
    </row>
    <row r="1511" spans="1:20" ht="15.75">
      <c r="A1511" s="533" t="s">
        <v>2728</v>
      </c>
      <c r="B1511" s="533">
        <v>4</v>
      </c>
      <c r="C1511" s="533" t="s">
        <v>104</v>
      </c>
      <c r="D1511" s="572" t="s">
        <v>1461</v>
      </c>
      <c r="E1511" s="571" t="str">
        <f t="shared" si="978"/>
        <v xml:space="preserve"> EXTERIOR STONE CLADDING</v>
      </c>
      <c r="F1511" s="533" t="str">
        <f t="shared" si="975"/>
        <v>AR</v>
      </c>
      <c r="G1511" s="533" t="s">
        <v>2722</v>
      </c>
      <c r="H1511" s="533">
        <v>138</v>
      </c>
      <c r="I1511" s="533" t="str">
        <f t="shared" ref="I1511:J1511" si="979">I1509</f>
        <v>044200 - EXTERIOR STONE CLADDING</v>
      </c>
      <c r="J1511" s="533" t="str">
        <f t="shared" si="979"/>
        <v>044200 - EXTERIOR STONE CLADDING</v>
      </c>
      <c r="K1511" s="68" t="s">
        <v>13</v>
      </c>
      <c r="L1511" s="68" t="s">
        <v>123</v>
      </c>
      <c r="M1511" s="68">
        <v>268</v>
      </c>
      <c r="N1511" s="69" t="s">
        <v>33</v>
      </c>
      <c r="O1511" s="698">
        <v>70</v>
      </c>
      <c r="P1511" s="698">
        <v>18760</v>
      </c>
      <c r="Q1511" s="731">
        <f t="shared" ref="Q1511:Q1512" si="980">O1511*0.97</f>
        <v>67.899999999999991</v>
      </c>
      <c r="R1511" s="731">
        <f t="shared" ref="R1511:R1512" si="981">Q1511*M1511</f>
        <v>18197.199999999997</v>
      </c>
      <c r="S1511" s="533"/>
      <c r="T1511" s="728"/>
    </row>
    <row r="1512" spans="1:20" ht="15.75">
      <c r="A1512" s="533" t="s">
        <v>2728</v>
      </c>
      <c r="B1512" s="533">
        <v>4</v>
      </c>
      <c r="C1512" s="533" t="s">
        <v>104</v>
      </c>
      <c r="D1512" s="572" t="s">
        <v>1461</v>
      </c>
      <c r="E1512" s="571" t="str">
        <f t="shared" si="978"/>
        <v xml:space="preserve"> EXTERIOR STONE CLADDING</v>
      </c>
      <c r="F1512" s="533" t="str">
        <f t="shared" si="975"/>
        <v>AR</v>
      </c>
      <c r="G1512" s="533" t="s">
        <v>2722</v>
      </c>
      <c r="H1512" s="533">
        <v>139</v>
      </c>
      <c r="I1512" s="533" t="str">
        <f t="shared" ref="I1512:J1512" si="982">I1510</f>
        <v>Limestone cladding slabs and features; 30 mm thick; best quality limestone; including backing mortar, water repellents, and all necessary fixings and fittings materials; as specified and as shown on Drawings</v>
      </c>
      <c r="J1512" s="533" t="str">
        <f t="shared" si="982"/>
        <v>Limestone cladding slabs and features; 30 mm thick; best quality limestone; including backing mortar, water repellents, and all necessary fixings and fittings materials; as specified and as shown on Drawings</v>
      </c>
      <c r="K1512" s="68" t="s">
        <v>15</v>
      </c>
      <c r="L1512" s="68" t="s">
        <v>124</v>
      </c>
      <c r="M1512" s="68">
        <v>30</v>
      </c>
      <c r="N1512" s="197" t="s">
        <v>33</v>
      </c>
      <c r="O1512" s="698">
        <v>89</v>
      </c>
      <c r="P1512" s="698">
        <v>2670</v>
      </c>
      <c r="Q1512" s="731">
        <f t="shared" si="980"/>
        <v>86.33</v>
      </c>
      <c r="R1512" s="731">
        <f t="shared" si="981"/>
        <v>2589.9</v>
      </c>
      <c r="S1512" s="533"/>
      <c r="T1512" s="728"/>
    </row>
    <row r="1513" spans="1:20" ht="15.75">
      <c r="A1513" s="533" t="s">
        <v>2728</v>
      </c>
      <c r="B1513" s="533">
        <v>4</v>
      </c>
      <c r="C1513" s="533" t="s">
        <v>104</v>
      </c>
      <c r="D1513" s="572" t="s">
        <v>1461</v>
      </c>
      <c r="E1513" s="571" t="str">
        <f t="shared" si="978"/>
        <v xml:space="preserve"> EXTERIOR STONE CLADDING</v>
      </c>
      <c r="F1513" s="533" t="str">
        <f t="shared" si="975"/>
        <v>AR</v>
      </c>
      <c r="G1513" s="533" t="s">
        <v>2725</v>
      </c>
      <c r="H1513" s="533">
        <v>140</v>
      </c>
      <c r="I1513" s="533" t="str">
        <f t="shared" ref="I1513:J1513" si="983">I1511</f>
        <v>044200 - EXTERIOR STONE CLADDING</v>
      </c>
      <c r="J1513" s="533" t="str">
        <f t="shared" si="983"/>
        <v>044200 - EXTERIOR STONE CLADDING</v>
      </c>
      <c r="K1513" s="67" t="s">
        <v>125</v>
      </c>
      <c r="L1513" s="67"/>
      <c r="M1513" s="65"/>
      <c r="N1513" s="72"/>
      <c r="O1513" s="698"/>
      <c r="P1513" s="698"/>
      <c r="S1513" s="533"/>
      <c r="T1513" s="728"/>
    </row>
    <row r="1514" spans="1:20" ht="15.75">
      <c r="A1514" s="533" t="s">
        <v>2728</v>
      </c>
      <c r="B1514" s="533">
        <v>4</v>
      </c>
      <c r="C1514" s="533" t="s">
        <v>104</v>
      </c>
      <c r="D1514" s="10" t="s">
        <v>22</v>
      </c>
      <c r="E1514" s="10" t="s">
        <v>22</v>
      </c>
      <c r="G1514" s="533" t="s">
        <v>2724</v>
      </c>
      <c r="H1514" s="533">
        <v>141</v>
      </c>
      <c r="I1514" s="533" t="str">
        <f t="shared" ref="I1514:J1514" si="984">I1512</f>
        <v>Limestone cladding slabs and features; 30 mm thick; best quality limestone; including backing mortar, water repellents, and all necessary fixings and fittings materials; as specified and as shown on Drawings</v>
      </c>
      <c r="J1514" s="533" t="str">
        <f t="shared" si="984"/>
        <v>Limestone cladding slabs and features; 30 mm thick; best quality limestone; including backing mortar, water repellents, and all necessary fixings and fittings materials; as specified and as shown on Drawings</v>
      </c>
      <c r="K1514" s="65" t="s">
        <v>22</v>
      </c>
      <c r="L1514" s="65"/>
      <c r="M1514" s="65"/>
      <c r="N1514" s="534"/>
      <c r="O1514" s="698" t="s">
        <v>8</v>
      </c>
      <c r="P1514" s="698">
        <v>25455</v>
      </c>
      <c r="S1514" s="533"/>
      <c r="T1514" s="728"/>
    </row>
    <row r="1515" spans="1:20" ht="15.75">
      <c r="A1515" s="533" t="s">
        <v>2728</v>
      </c>
      <c r="B1515" s="533">
        <v>5</v>
      </c>
      <c r="C1515" s="533" t="s">
        <v>127</v>
      </c>
      <c r="D1515" s="572" t="s">
        <v>1476</v>
      </c>
      <c r="E1515" s="571" t="s">
        <v>1216</v>
      </c>
      <c r="F1515" s="533" t="str">
        <f t="shared" ref="F1515:F1532" si="985">VLOOKUP(D:D,trade,3,FALSE)</f>
        <v>AR</v>
      </c>
      <c r="G1515" s="533" t="s">
        <v>2725</v>
      </c>
      <c r="H1515" s="533">
        <v>142</v>
      </c>
      <c r="I1515" s="533" t="str">
        <f t="shared" ref="I1515:J1515" si="986">I1513</f>
        <v>044200 - EXTERIOR STONE CLADDING</v>
      </c>
      <c r="J1515" s="533" t="str">
        <f t="shared" si="986"/>
        <v>044200 - EXTERIOR STONE CLADDING</v>
      </c>
      <c r="K1515" s="74" t="s">
        <v>126</v>
      </c>
      <c r="L1515" s="74"/>
      <c r="M1515" s="74"/>
      <c r="N1515" s="74"/>
      <c r="O1515" s="698"/>
      <c r="P1515" s="698"/>
      <c r="S1515" s="533"/>
      <c r="T1515" s="728"/>
    </row>
    <row r="1516" spans="1:20" ht="15.75">
      <c r="A1516" s="533" t="s">
        <v>2728</v>
      </c>
      <c r="B1516" s="533">
        <v>5</v>
      </c>
      <c r="C1516" s="533" t="s">
        <v>127</v>
      </c>
      <c r="D1516" s="572" t="s">
        <v>1476</v>
      </c>
      <c r="E1516" s="571" t="str">
        <f t="shared" si="978"/>
        <v xml:space="preserve"> METAL FABRICATIONS</v>
      </c>
      <c r="F1516" s="533" t="str">
        <f t="shared" si="985"/>
        <v>AR</v>
      </c>
      <c r="G1516" s="533" t="s">
        <v>2725</v>
      </c>
      <c r="H1516" s="533">
        <v>143</v>
      </c>
      <c r="I1516" s="533" t="str">
        <f t="shared" ref="I1516:J1516" si="987">I1514</f>
        <v>Limestone cladding slabs and features; 30 mm thick; best quality limestone; including backing mortar, water repellents, and all necessary fixings and fittings materials; as specified and as shown on Drawings</v>
      </c>
      <c r="J1516" s="533" t="str">
        <f t="shared" si="987"/>
        <v>Limestone cladding slabs and features; 30 mm thick; best quality limestone; including backing mortar, water repellents, and all necessary fixings and fittings materials; as specified and as shown on Drawings</v>
      </c>
      <c r="K1516" s="74" t="s">
        <v>127</v>
      </c>
      <c r="L1516" s="74"/>
      <c r="M1516" s="74"/>
      <c r="N1516" s="74"/>
      <c r="O1516" s="698"/>
      <c r="P1516" s="698"/>
      <c r="S1516" s="533"/>
      <c r="T1516" s="728"/>
    </row>
    <row r="1517" spans="1:20" ht="15.75">
      <c r="A1517" s="533" t="s">
        <v>2728</v>
      </c>
      <c r="B1517" s="533">
        <v>5</v>
      </c>
      <c r="C1517" s="533" t="s">
        <v>127</v>
      </c>
      <c r="D1517" s="572" t="s">
        <v>1476</v>
      </c>
      <c r="E1517" s="571" t="str">
        <f t="shared" si="978"/>
        <v xml:space="preserve"> METAL FABRICATIONS</v>
      </c>
      <c r="F1517" s="533" t="str">
        <f t="shared" si="985"/>
        <v>AR</v>
      </c>
      <c r="G1517" s="533" t="s">
        <v>2725</v>
      </c>
      <c r="H1517" s="533">
        <v>144</v>
      </c>
      <c r="I1517" s="533" t="str">
        <f t="shared" ref="I1517:J1517" si="988">I1515</f>
        <v>044200 - EXTERIOR STONE CLADDING</v>
      </c>
      <c r="J1517" s="533" t="str">
        <f t="shared" si="988"/>
        <v>044200 - EXTERIOR STONE CLADDING</v>
      </c>
      <c r="K1517" s="74" t="s">
        <v>2</v>
      </c>
      <c r="L1517" s="74" t="s">
        <v>25</v>
      </c>
      <c r="M1517" s="614" t="s">
        <v>4</v>
      </c>
      <c r="N1517" s="8" t="s">
        <v>5</v>
      </c>
      <c r="O1517" s="698" t="s">
        <v>6</v>
      </c>
      <c r="P1517" s="698" t="s">
        <v>7</v>
      </c>
      <c r="S1517" s="533"/>
      <c r="T1517" s="728"/>
    </row>
    <row r="1518" spans="1:20" ht="15.75">
      <c r="A1518" s="533" t="s">
        <v>2728</v>
      </c>
      <c r="B1518" s="533">
        <v>5</v>
      </c>
      <c r="C1518" s="533" t="s">
        <v>127</v>
      </c>
      <c r="D1518" s="572" t="s">
        <v>1476</v>
      </c>
      <c r="E1518" s="571" t="str">
        <f t="shared" si="978"/>
        <v xml:space="preserve"> METAL FABRICATIONS</v>
      </c>
      <c r="F1518" s="533" t="str">
        <f t="shared" si="985"/>
        <v>AR</v>
      </c>
      <c r="G1518" s="533" t="s">
        <v>2725</v>
      </c>
      <c r="H1518" s="533">
        <v>145</v>
      </c>
      <c r="I1518" s="533" t="str">
        <f t="shared" ref="I1518:J1518" si="989">I1516</f>
        <v>Limestone cladding slabs and features; 30 mm thick; best quality limestone; including backing mortar, water repellents, and all necessary fixings and fittings materials; as specified and as shown on Drawings</v>
      </c>
      <c r="J1518" s="533" t="str">
        <f t="shared" si="989"/>
        <v>Limestone cladding slabs and features; 30 mm thick; best quality limestone; including backing mortar, water repellents, and all necessary fixings and fittings materials; as specified and as shown on Drawings</v>
      </c>
      <c r="K1518" s="75"/>
      <c r="L1518" s="75"/>
      <c r="M1518" s="165"/>
      <c r="N1518" s="76"/>
      <c r="O1518" s="698"/>
      <c r="P1518" s="698" t="s">
        <v>8</v>
      </c>
      <c r="S1518" s="533"/>
      <c r="T1518" s="728"/>
    </row>
    <row r="1519" spans="1:20" ht="15.75">
      <c r="A1519" s="533" t="s">
        <v>2728</v>
      </c>
      <c r="B1519" s="533">
        <v>5</v>
      </c>
      <c r="C1519" s="533" t="s">
        <v>127</v>
      </c>
      <c r="D1519" s="572" t="s">
        <v>1476</v>
      </c>
      <c r="E1519" s="571" t="s">
        <v>1216</v>
      </c>
      <c r="F1519" s="533" t="str">
        <f t="shared" si="985"/>
        <v>AR</v>
      </c>
      <c r="G1519" s="533" t="s">
        <v>2725</v>
      </c>
      <c r="H1519" s="533">
        <v>146</v>
      </c>
      <c r="I1519" s="533" t="str">
        <f t="shared" ref="I1519:I1520" si="990">L1519</f>
        <v>055000 - METAL FABRICATIONS</v>
      </c>
      <c r="J1519" s="533" t="str">
        <f t="shared" ref="J1519:J1520" si="991">L1519</f>
        <v>055000 - METAL FABRICATIONS</v>
      </c>
      <c r="K1519" s="75"/>
      <c r="L1519" s="75" t="s">
        <v>128</v>
      </c>
      <c r="M1519" s="6"/>
      <c r="N1519" s="77"/>
      <c r="O1519" s="698"/>
      <c r="P1519" s="698"/>
      <c r="S1519" s="533"/>
      <c r="T1519" s="728"/>
    </row>
    <row r="1520" spans="1:20" ht="15.75">
      <c r="A1520" s="533" t="s">
        <v>2728</v>
      </c>
      <c r="B1520" s="533">
        <v>5</v>
      </c>
      <c r="C1520" s="533" t="s">
        <v>127</v>
      </c>
      <c r="D1520" s="572" t="s">
        <v>1476</v>
      </c>
      <c r="E1520" s="571" t="str">
        <f t="shared" ref="E1520:E1526" si="992">E1519</f>
        <v xml:space="preserve"> METAL FABRICATIONS</v>
      </c>
      <c r="F1520" s="533" t="str">
        <f t="shared" si="985"/>
        <v>AR</v>
      </c>
      <c r="G1520" s="533" t="s">
        <v>2725</v>
      </c>
      <c r="H1520" s="533">
        <v>147</v>
      </c>
      <c r="I1520" s="533" t="str">
        <f t="shared" si="990"/>
        <v>Access ladders; galvanized mild steel; comprising flat strings and bar rungs; including brackets, anchor bolts, polyurethane paint, fittings and fixings; complete; as specified and as Drg. A-502</v>
      </c>
      <c r="J1520" s="533" t="str">
        <f t="shared" si="991"/>
        <v>Access ladders; galvanized mild steel; comprising flat strings and bar rungs; including brackets, anchor bolts, polyurethane paint, fittings and fixings; complete; as specified and as Drg. A-502</v>
      </c>
      <c r="K1520" s="75"/>
      <c r="L1520" s="75" t="s">
        <v>129</v>
      </c>
      <c r="M1520" s="6"/>
      <c r="N1520" s="77"/>
      <c r="O1520" s="698"/>
      <c r="P1520" s="698"/>
      <c r="S1520" s="533"/>
      <c r="T1520" s="728"/>
    </row>
    <row r="1521" spans="1:20" ht="15.75">
      <c r="A1521" s="533" t="s">
        <v>2728</v>
      </c>
      <c r="B1521" s="533">
        <v>5</v>
      </c>
      <c r="C1521" s="533" t="s">
        <v>127</v>
      </c>
      <c r="D1521" s="572" t="s">
        <v>1476</v>
      </c>
      <c r="E1521" s="571" t="str">
        <f t="shared" si="992"/>
        <v xml:space="preserve"> METAL FABRICATIONS</v>
      </c>
      <c r="F1521" s="533" t="str">
        <f t="shared" si="985"/>
        <v>AR</v>
      </c>
      <c r="G1521" s="533" t="s">
        <v>2722</v>
      </c>
      <c r="H1521" s="533">
        <v>148</v>
      </c>
      <c r="I1521" s="533" t="str">
        <f t="shared" ref="I1521:J1521" si="993">I1519</f>
        <v>055000 - METAL FABRICATIONS</v>
      </c>
      <c r="J1521" s="533" t="str">
        <f t="shared" si="993"/>
        <v>055000 - METAL FABRICATIONS</v>
      </c>
      <c r="K1521" s="75" t="s">
        <v>13</v>
      </c>
      <c r="L1521" s="75" t="s">
        <v>130</v>
      </c>
      <c r="M1521" s="10">
        <v>1</v>
      </c>
      <c r="N1521" s="78" t="s">
        <v>39</v>
      </c>
      <c r="O1521" s="698">
        <v>305</v>
      </c>
      <c r="P1521" s="698">
        <v>305</v>
      </c>
      <c r="Q1521" s="731">
        <f t="shared" ref="Q1521:Q1524" si="994">O1521*0.97</f>
        <v>295.84999999999997</v>
      </c>
      <c r="R1521" s="731">
        <f t="shared" ref="R1521:R1524" si="995">Q1521*M1521</f>
        <v>295.84999999999997</v>
      </c>
      <c r="S1521" s="533"/>
      <c r="T1521" s="728"/>
    </row>
    <row r="1522" spans="1:20" ht="15.75">
      <c r="A1522" s="533" t="s">
        <v>2728</v>
      </c>
      <c r="B1522" s="533">
        <v>5</v>
      </c>
      <c r="C1522" s="533" t="s">
        <v>127</v>
      </c>
      <c r="D1522" s="572" t="s">
        <v>1476</v>
      </c>
      <c r="E1522" s="571" t="str">
        <f t="shared" si="992"/>
        <v xml:space="preserve"> METAL FABRICATIONS</v>
      </c>
      <c r="F1522" s="533" t="str">
        <f t="shared" si="985"/>
        <v>AR</v>
      </c>
      <c r="G1522" s="533" t="s">
        <v>2722</v>
      </c>
      <c r="H1522" s="533">
        <v>149</v>
      </c>
      <c r="I1522" s="533" t="str">
        <f t="shared" ref="I1522:J1522" si="996">I1520</f>
        <v>Access ladders; galvanized mild steel; comprising flat strings and bar rungs; including brackets, anchor bolts, polyurethane paint, fittings and fixings; complete; as specified and as Drg. A-502</v>
      </c>
      <c r="J1522" s="533" t="str">
        <f t="shared" si="996"/>
        <v>Access ladders; galvanized mild steel; comprising flat strings and bar rungs; including brackets, anchor bolts, polyurethane paint, fittings and fixings; complete; as specified and as Drg. A-502</v>
      </c>
      <c r="K1522" s="75" t="s">
        <v>15</v>
      </c>
      <c r="L1522" s="75" t="s">
        <v>131</v>
      </c>
      <c r="M1522" s="10">
        <v>1</v>
      </c>
      <c r="N1522" s="78" t="s">
        <v>39</v>
      </c>
      <c r="O1522" s="698">
        <v>359</v>
      </c>
      <c r="P1522" s="698">
        <v>359</v>
      </c>
      <c r="Q1522" s="731">
        <f t="shared" si="994"/>
        <v>348.23</v>
      </c>
      <c r="R1522" s="731">
        <f t="shared" si="995"/>
        <v>348.23</v>
      </c>
      <c r="S1522" s="533"/>
      <c r="T1522" s="728"/>
    </row>
    <row r="1523" spans="1:20" ht="15.75">
      <c r="A1523" s="533" t="s">
        <v>2728</v>
      </c>
      <c r="B1523" s="533">
        <v>5</v>
      </c>
      <c r="C1523" s="533" t="s">
        <v>127</v>
      </c>
      <c r="D1523" s="572" t="s">
        <v>1476</v>
      </c>
      <c r="E1523" s="571" t="str">
        <f t="shared" si="992"/>
        <v xml:space="preserve"> METAL FABRICATIONS</v>
      </c>
      <c r="F1523" s="533" t="str">
        <f t="shared" si="985"/>
        <v>AR</v>
      </c>
      <c r="G1523" s="533" t="s">
        <v>2722</v>
      </c>
      <c r="H1523" s="533">
        <v>150</v>
      </c>
      <c r="I1523" s="533" t="str">
        <f t="shared" ref="I1523:J1523" si="997">I1521</f>
        <v>055000 - METAL FABRICATIONS</v>
      </c>
      <c r="J1523" s="533" t="str">
        <f t="shared" si="997"/>
        <v>055000 - METAL FABRICATIONS</v>
      </c>
      <c r="K1523" s="75" t="s">
        <v>17</v>
      </c>
      <c r="L1523" s="75" t="s">
        <v>132</v>
      </c>
      <c r="M1523" s="10">
        <v>1</v>
      </c>
      <c r="N1523" s="78" t="s">
        <v>39</v>
      </c>
      <c r="O1523" s="698">
        <v>451</v>
      </c>
      <c r="P1523" s="698">
        <v>451</v>
      </c>
      <c r="Q1523" s="731">
        <f t="shared" si="994"/>
        <v>437.46999999999997</v>
      </c>
      <c r="R1523" s="731">
        <f t="shared" si="995"/>
        <v>437.46999999999997</v>
      </c>
      <c r="S1523" s="533"/>
      <c r="T1523" s="728"/>
    </row>
    <row r="1524" spans="1:20" ht="15.75">
      <c r="A1524" s="533" t="s">
        <v>2728</v>
      </c>
      <c r="B1524" s="533">
        <v>5</v>
      </c>
      <c r="C1524" s="533" t="s">
        <v>127</v>
      </c>
      <c r="D1524" s="572" t="s">
        <v>1476</v>
      </c>
      <c r="E1524" s="571" t="str">
        <f t="shared" si="992"/>
        <v xml:space="preserve"> METAL FABRICATIONS</v>
      </c>
      <c r="F1524" s="533" t="str">
        <f t="shared" si="985"/>
        <v>AR</v>
      </c>
      <c r="G1524" s="533" t="s">
        <v>2722</v>
      </c>
      <c r="H1524" s="533">
        <v>151</v>
      </c>
      <c r="I1524" s="533" t="str">
        <f t="shared" ref="I1524:J1524" si="998">I1522</f>
        <v>Access ladders; galvanized mild steel; comprising flat strings and bar rungs; including brackets, anchor bolts, polyurethane paint, fittings and fixings; complete; as specified and as Drg. A-502</v>
      </c>
      <c r="J1524" s="533" t="str">
        <f t="shared" si="998"/>
        <v>Access ladders; galvanized mild steel; comprising flat strings and bar rungs; including brackets, anchor bolts, polyurethane paint, fittings and fixings; complete; as specified and as Drg. A-502</v>
      </c>
      <c r="K1524" s="75" t="s">
        <v>19</v>
      </c>
      <c r="L1524" s="75" t="s">
        <v>133</v>
      </c>
      <c r="M1524" s="10">
        <v>1</v>
      </c>
      <c r="N1524" s="78" t="s">
        <v>39</v>
      </c>
      <c r="O1524" s="698">
        <v>518</v>
      </c>
      <c r="P1524" s="698">
        <v>518</v>
      </c>
      <c r="Q1524" s="731">
        <f t="shared" si="994"/>
        <v>502.46</v>
      </c>
      <c r="R1524" s="731">
        <f t="shared" si="995"/>
        <v>502.46</v>
      </c>
      <c r="S1524" s="533"/>
      <c r="T1524" s="728"/>
    </row>
    <row r="1525" spans="1:20" ht="15.75">
      <c r="A1525" s="533" t="s">
        <v>2728</v>
      </c>
      <c r="B1525" s="533">
        <v>5</v>
      </c>
      <c r="C1525" s="533" t="s">
        <v>127</v>
      </c>
      <c r="D1525" s="572" t="s">
        <v>1476</v>
      </c>
      <c r="E1525" s="571" t="str">
        <f t="shared" si="992"/>
        <v xml:space="preserve"> METAL FABRICATIONS</v>
      </c>
      <c r="F1525" s="533" t="str">
        <f t="shared" si="985"/>
        <v>AR</v>
      </c>
      <c r="G1525" s="533" t="s">
        <v>2725</v>
      </c>
      <c r="H1525" s="533">
        <v>152</v>
      </c>
      <c r="I1525" s="533" t="str">
        <f>L1525</f>
        <v>Burglar bar protection; comprising steel bar welded to steel box frame; including epoxy paint, ironmongery, fittings and fixings; complete; as specified and as Drg. A-600</v>
      </c>
      <c r="J1525" s="533" t="str">
        <f>L1525</f>
        <v>Burglar bar protection; comprising steel bar welded to steel box frame; including epoxy paint, ironmongery, fittings and fixings; complete; as specified and as Drg. A-600</v>
      </c>
      <c r="K1525" s="218"/>
      <c r="L1525" s="218" t="s">
        <v>134</v>
      </c>
      <c r="M1525" s="615"/>
      <c r="N1525" s="195"/>
      <c r="O1525" s="698"/>
      <c r="P1525" s="698"/>
      <c r="S1525" s="533"/>
      <c r="T1525" s="728"/>
    </row>
    <row r="1526" spans="1:20" ht="15.75">
      <c r="A1526" s="533" t="s">
        <v>2728</v>
      </c>
      <c r="B1526" s="533">
        <v>5</v>
      </c>
      <c r="C1526" s="533" t="s">
        <v>127</v>
      </c>
      <c r="D1526" s="572" t="s">
        <v>1476</v>
      </c>
      <c r="E1526" s="571" t="str">
        <f t="shared" si="992"/>
        <v xml:space="preserve"> METAL FABRICATIONS</v>
      </c>
      <c r="F1526" s="533" t="str">
        <f t="shared" si="985"/>
        <v>AR</v>
      </c>
      <c r="G1526" s="533" t="s">
        <v>2722</v>
      </c>
      <c r="H1526" s="533">
        <v>153</v>
      </c>
      <c r="I1526" s="533" t="str">
        <f>I1524</f>
        <v>Access ladders; galvanized mild steel; comprising flat strings and bar rungs; including brackets, anchor bolts, polyurethane paint, fittings and fixings; complete; as specified and as Drg. A-502</v>
      </c>
      <c r="J1526" s="533" t="str">
        <f>J1524</f>
        <v>Access ladders; galvanized mild steel; comprising flat strings and bar rungs; including brackets, anchor bolts, polyurethane paint, fittings and fixings; complete; as specified and as Drg. A-502</v>
      </c>
      <c r="K1526" s="218" t="s">
        <v>20</v>
      </c>
      <c r="L1526" s="218" t="s">
        <v>135</v>
      </c>
      <c r="M1526" s="218">
        <v>1</v>
      </c>
      <c r="N1526" s="195" t="s">
        <v>39</v>
      </c>
      <c r="O1526" s="698"/>
      <c r="P1526" s="698">
        <v>0</v>
      </c>
      <c r="Q1526" s="731">
        <f>O1526*0.97</f>
        <v>0</v>
      </c>
      <c r="R1526" s="731">
        <f>Q1526*M1526</f>
        <v>0</v>
      </c>
      <c r="S1526" s="533"/>
      <c r="T1526" s="728"/>
    </row>
    <row r="1527" spans="1:20" ht="15.75">
      <c r="A1527" s="533" t="s">
        <v>2728</v>
      </c>
      <c r="B1527" s="533">
        <v>5</v>
      </c>
      <c r="C1527" s="533" t="s">
        <v>127</v>
      </c>
      <c r="D1527" s="572" t="s">
        <v>1478</v>
      </c>
      <c r="E1527" s="571" t="s">
        <v>1217</v>
      </c>
      <c r="F1527" s="533" t="str">
        <f t="shared" si="985"/>
        <v>AR</v>
      </c>
      <c r="G1527" s="533" t="s">
        <v>2725</v>
      </c>
      <c r="H1527" s="533">
        <v>154</v>
      </c>
      <c r="I1527" s="533" t="str">
        <f t="shared" ref="I1527:I1528" si="999">L1527</f>
        <v>055213 - PIPE AND TUBE RAILINGS</v>
      </c>
      <c r="J1527" s="533" t="str">
        <f t="shared" ref="J1527:J1528" si="1000">L1527</f>
        <v>055213 - PIPE AND TUBE RAILINGS</v>
      </c>
      <c r="K1527" s="218"/>
      <c r="L1527" s="218" t="s">
        <v>136</v>
      </c>
      <c r="M1527" s="616"/>
      <c r="N1527" s="219"/>
      <c r="O1527" s="698"/>
      <c r="P1527" s="698"/>
      <c r="S1527" s="533"/>
      <c r="T1527" s="728"/>
    </row>
    <row r="1528" spans="1:20" ht="15.75">
      <c r="A1528" s="533" t="s">
        <v>2728</v>
      </c>
      <c r="B1528" s="533">
        <v>5</v>
      </c>
      <c r="C1528" s="533" t="s">
        <v>127</v>
      </c>
      <c r="D1528" s="572" t="s">
        <v>1478</v>
      </c>
      <c r="E1528" s="571" t="str">
        <f t="shared" ref="E1528:E1532" si="1001">E1527</f>
        <v xml:space="preserve"> PIPE AND TUBE RAILINGS</v>
      </c>
      <c r="F1528" s="533" t="str">
        <f t="shared" si="985"/>
        <v>AR</v>
      </c>
      <c r="G1528" s="533" t="s">
        <v>2725</v>
      </c>
      <c r="H1528" s="533">
        <v>155</v>
      </c>
      <c r="I1528" s="533" t="str">
        <f t="shared" si="999"/>
        <v>Balustrades and handrails; constructed from galvanized tubular steel, finish to receive paint; comprising 60 diameter top rail, 25 diameter intermediate rails, 37.5 diameter posts; including mild steel cover flange, anchored to concrete; fittings and fixings; complete; as specified and as Drg. A-501; detail 1</v>
      </c>
      <c r="J1528" s="533" t="str">
        <f t="shared" si="1000"/>
        <v>Balustrades and handrails; constructed from galvanized tubular steel, finish to receive paint; comprising 60 diameter top rail, 25 diameter intermediate rails, 37.5 diameter posts; including mild steel cover flange, anchored to concrete; fittings and fixings; complete; as specified and as Drg. A-501; detail 1</v>
      </c>
      <c r="K1528" s="218"/>
      <c r="L1528" s="218" t="s">
        <v>137</v>
      </c>
      <c r="M1528" s="617"/>
      <c r="N1528" s="219"/>
      <c r="O1528" s="698"/>
      <c r="P1528" s="698"/>
      <c r="S1528" s="533"/>
      <c r="T1528" s="728"/>
    </row>
    <row r="1529" spans="1:20" ht="15.75">
      <c r="A1529" s="533" t="s">
        <v>2728</v>
      </c>
      <c r="B1529" s="533">
        <v>5</v>
      </c>
      <c r="C1529" s="533" t="s">
        <v>127</v>
      </c>
      <c r="D1529" s="572" t="s">
        <v>1478</v>
      </c>
      <c r="E1529" s="571" t="str">
        <f t="shared" si="1001"/>
        <v xml:space="preserve"> PIPE AND TUBE RAILINGS</v>
      </c>
      <c r="F1529" s="533" t="str">
        <f t="shared" si="985"/>
        <v>AR</v>
      </c>
      <c r="G1529" s="533" t="s">
        <v>2722</v>
      </c>
      <c r="H1529" s="533">
        <v>156</v>
      </c>
      <c r="I1529" s="533" t="str">
        <f>I1527</f>
        <v>055213 - PIPE AND TUBE RAILINGS</v>
      </c>
      <c r="J1529" s="533" t="str">
        <f>J1527</f>
        <v>055213 - PIPE AND TUBE RAILINGS</v>
      </c>
      <c r="K1529" s="218" t="s">
        <v>13</v>
      </c>
      <c r="L1529" s="218" t="s">
        <v>138</v>
      </c>
      <c r="M1529" s="193">
        <v>25</v>
      </c>
      <c r="N1529" s="226" t="s">
        <v>95</v>
      </c>
      <c r="O1529" s="698"/>
      <c r="P1529" s="698">
        <v>0</v>
      </c>
      <c r="Q1529" s="731">
        <f>O1529*0.97</f>
        <v>0</v>
      </c>
      <c r="R1529" s="731">
        <f>Q1529*M1529</f>
        <v>0</v>
      </c>
      <c r="S1529" s="533"/>
      <c r="T1529" s="728"/>
    </row>
    <row r="1530" spans="1:20" ht="15.75">
      <c r="A1530" s="533" t="s">
        <v>2728</v>
      </c>
      <c r="B1530" s="533">
        <v>5</v>
      </c>
      <c r="C1530" s="533" t="s">
        <v>127</v>
      </c>
      <c r="D1530" s="572" t="s">
        <v>1478</v>
      </c>
      <c r="E1530" s="571" t="str">
        <f t="shared" si="1001"/>
        <v xml:space="preserve"> PIPE AND TUBE RAILINGS</v>
      </c>
      <c r="F1530" s="533" t="str">
        <f t="shared" si="985"/>
        <v>AR</v>
      </c>
      <c r="G1530" s="533" t="s">
        <v>2725</v>
      </c>
      <c r="H1530" s="533">
        <v>157</v>
      </c>
      <c r="I1530" s="533" t="str">
        <f>L1530</f>
        <v>Steel handrail and balustrades; comprising 60 diameter tubular steel section handrail, 25 diameter steel rail and 40 x 10 steel support; including steel cover flange, anchored to concrete; fittings and fixings; complete; as specified and as Drg. A-503; detail 10</v>
      </c>
      <c r="J1530" s="533" t="str">
        <f>L1530</f>
        <v>Steel handrail and balustrades; comprising 60 diameter tubular steel section handrail, 25 diameter steel rail and 40 x 10 steel support; including steel cover flange, anchored to concrete; fittings and fixings; complete; as specified and as Drg. A-503; detail 10</v>
      </c>
      <c r="K1530" s="218"/>
      <c r="L1530" s="218" t="s">
        <v>139</v>
      </c>
      <c r="M1530" s="616"/>
      <c r="N1530" s="217"/>
      <c r="O1530" s="698"/>
      <c r="P1530" s="698"/>
      <c r="S1530" s="533"/>
      <c r="T1530" s="728"/>
    </row>
    <row r="1531" spans="1:20" ht="15.75">
      <c r="A1531" s="533" t="s">
        <v>2728</v>
      </c>
      <c r="B1531" s="533">
        <v>5</v>
      </c>
      <c r="C1531" s="533" t="s">
        <v>127</v>
      </c>
      <c r="D1531" s="572" t="s">
        <v>1478</v>
      </c>
      <c r="E1531" s="571" t="str">
        <f t="shared" si="1001"/>
        <v xml:space="preserve"> PIPE AND TUBE RAILINGS</v>
      </c>
      <c r="F1531" s="533" t="str">
        <f t="shared" si="985"/>
        <v>AR</v>
      </c>
      <c r="G1531" s="533" t="s">
        <v>2722</v>
      </c>
      <c r="H1531" s="533">
        <v>158</v>
      </c>
      <c r="I1531" s="533" t="str">
        <f t="shared" ref="I1531:J1531" si="1002">I1529</f>
        <v>055213 - PIPE AND TUBE RAILINGS</v>
      </c>
      <c r="J1531" s="533" t="str">
        <f t="shared" si="1002"/>
        <v>055213 - PIPE AND TUBE RAILINGS</v>
      </c>
      <c r="K1531" s="218" t="s">
        <v>15</v>
      </c>
      <c r="L1531" s="218" t="s">
        <v>140</v>
      </c>
      <c r="M1531" s="193">
        <v>3</v>
      </c>
      <c r="N1531" s="217" t="s">
        <v>95</v>
      </c>
      <c r="O1531" s="698"/>
      <c r="P1531" s="698">
        <v>0</v>
      </c>
      <c r="Q1531" s="731">
        <f t="shared" ref="Q1531:Q1532" si="1003">O1531*0.97</f>
        <v>0</v>
      </c>
      <c r="R1531" s="731">
        <f t="shared" ref="R1531:R1532" si="1004">Q1531*M1531</f>
        <v>0</v>
      </c>
      <c r="S1531" s="533"/>
      <c r="T1531" s="728"/>
    </row>
    <row r="1532" spans="1:20" ht="15.75">
      <c r="A1532" s="533" t="s">
        <v>2728</v>
      </c>
      <c r="B1532" s="533">
        <v>5</v>
      </c>
      <c r="C1532" s="533" t="s">
        <v>127</v>
      </c>
      <c r="D1532" s="572" t="s">
        <v>1478</v>
      </c>
      <c r="E1532" s="571" t="str">
        <f t="shared" si="1001"/>
        <v xml:space="preserve"> PIPE AND TUBE RAILINGS</v>
      </c>
      <c r="F1532" s="533" t="str">
        <f t="shared" si="985"/>
        <v>AR</v>
      </c>
      <c r="G1532" s="533" t="s">
        <v>2722</v>
      </c>
      <c r="H1532" s="533">
        <v>159</v>
      </c>
      <c r="I1532" s="533" t="str">
        <f t="shared" ref="I1532:J1532" si="1005">I1530</f>
        <v>Steel handrail and balustrades; comprising 60 diameter tubular steel section handrail, 25 diameter steel rail and 40 x 10 steel support; including steel cover flange, anchored to concrete; fittings and fixings; complete; as specified and as Drg. A-503; detail 10</v>
      </c>
      <c r="J1532" s="533" t="str">
        <f t="shared" si="1005"/>
        <v>Steel handrail and balustrades; comprising 60 diameter tubular steel section handrail, 25 diameter steel rail and 40 x 10 steel support; including steel cover flange, anchored to concrete; fittings and fixings; complete; as specified and as Drg. A-503; detail 10</v>
      </c>
      <c r="K1532" s="218" t="s">
        <v>17</v>
      </c>
      <c r="L1532" s="218" t="s">
        <v>141</v>
      </c>
      <c r="M1532" s="193">
        <v>29</v>
      </c>
      <c r="N1532" s="217" t="s">
        <v>95</v>
      </c>
      <c r="O1532" s="698"/>
      <c r="P1532" s="698">
        <v>0</v>
      </c>
      <c r="Q1532" s="731">
        <f t="shared" si="1003"/>
        <v>0</v>
      </c>
      <c r="R1532" s="731">
        <f t="shared" si="1004"/>
        <v>0</v>
      </c>
      <c r="S1532" s="533"/>
      <c r="T1532" s="728"/>
    </row>
    <row r="1533" spans="1:20" ht="15.75">
      <c r="A1533" s="533" t="s">
        <v>2728</v>
      </c>
      <c r="B1533" s="533">
        <v>5</v>
      </c>
      <c r="C1533" s="533" t="s">
        <v>127</v>
      </c>
      <c r="D1533" s="572" t="s">
        <v>2737</v>
      </c>
      <c r="E1533" s="571" t="s">
        <v>1218</v>
      </c>
      <c r="F1533" s="533" t="s">
        <v>1321</v>
      </c>
      <c r="G1533" s="533" t="s">
        <v>2725</v>
      </c>
      <c r="H1533" s="533">
        <v>160</v>
      </c>
      <c r="I1533" s="533" t="str">
        <f t="shared" ref="I1533:I1534" si="1006">L1533</f>
        <v>055300 - METAL GRATINGS</v>
      </c>
      <c r="J1533" s="533" t="str">
        <f t="shared" ref="J1533:J1534" si="1007">L1533</f>
        <v>055300 - METAL GRATINGS</v>
      </c>
      <c r="K1533" s="75"/>
      <c r="L1533" s="75" t="s">
        <v>142</v>
      </c>
      <c r="M1533" s="6"/>
      <c r="N1533" s="78"/>
      <c r="O1533" s="698"/>
      <c r="P1533" s="698"/>
      <c r="S1533" s="533"/>
      <c r="T1533" s="728"/>
    </row>
    <row r="1534" spans="1:20" ht="15.75">
      <c r="A1534" s="533" t="s">
        <v>2728</v>
      </c>
      <c r="B1534" s="533">
        <v>5</v>
      </c>
      <c r="C1534" s="533" t="s">
        <v>127</v>
      </c>
      <c r="D1534" s="572" t="s">
        <v>2737</v>
      </c>
      <c r="E1534" s="571" t="str">
        <f t="shared" ref="E1534:E1536" si="1008">E1533</f>
        <v xml:space="preserve"> METAL GRATINGS</v>
      </c>
      <c r="F1534" s="533" t="s">
        <v>1321</v>
      </c>
      <c r="G1534" s="533" t="s">
        <v>2725</v>
      </c>
      <c r="H1534" s="533">
        <v>161</v>
      </c>
      <c r="I1534" s="533" t="str">
        <f t="shared" si="1006"/>
        <v>Trench cover, ductile iron grating; comprising solid rectangular bearing bars; including galvanized steel angle frame set in concrete, fixings and fittings; complete; as specified and as Drg. A-501; detail 8</v>
      </c>
      <c r="J1534" s="533" t="str">
        <f t="shared" si="1007"/>
        <v>Trench cover, ductile iron grating; comprising solid rectangular bearing bars; including galvanized steel angle frame set in concrete, fixings and fittings; complete; as specified and as Drg. A-501; detail 8</v>
      </c>
      <c r="K1534" s="75"/>
      <c r="L1534" s="75" t="s">
        <v>143</v>
      </c>
      <c r="M1534" s="6"/>
      <c r="N1534" s="78"/>
      <c r="O1534" s="698"/>
      <c r="P1534" s="698"/>
      <c r="S1534" s="533"/>
      <c r="T1534" s="728"/>
    </row>
    <row r="1535" spans="1:20" ht="15.75">
      <c r="A1535" s="533" t="s">
        <v>2728</v>
      </c>
      <c r="B1535" s="533">
        <v>5</v>
      </c>
      <c r="C1535" s="533" t="s">
        <v>127</v>
      </c>
      <c r="D1535" s="572" t="s">
        <v>2737</v>
      </c>
      <c r="E1535" s="571" t="str">
        <f t="shared" si="1008"/>
        <v xml:space="preserve"> METAL GRATINGS</v>
      </c>
      <c r="F1535" s="533" t="s">
        <v>1321</v>
      </c>
      <c r="G1535" s="533" t="s">
        <v>2722</v>
      </c>
      <c r="H1535" s="533">
        <v>162</v>
      </c>
      <c r="I1535" s="533" t="str">
        <f t="shared" ref="I1535:J1535" si="1009">I1533</f>
        <v>055300 - METAL GRATINGS</v>
      </c>
      <c r="J1535" s="533" t="str">
        <f t="shared" si="1009"/>
        <v>055300 - METAL GRATINGS</v>
      </c>
      <c r="K1535" s="75" t="s">
        <v>13</v>
      </c>
      <c r="L1535" s="75" t="s">
        <v>144</v>
      </c>
      <c r="M1535" s="10">
        <v>6</v>
      </c>
      <c r="N1535" s="78" t="s">
        <v>95</v>
      </c>
      <c r="O1535" s="698">
        <v>126</v>
      </c>
      <c r="P1535" s="698">
        <v>756</v>
      </c>
      <c r="Q1535" s="731">
        <f t="shared" ref="Q1535:Q1536" si="1010">O1535*0.97</f>
        <v>122.22</v>
      </c>
      <c r="R1535" s="731">
        <f t="shared" ref="R1535:R1536" si="1011">Q1535*M1535</f>
        <v>733.31999999999994</v>
      </c>
      <c r="S1535" s="533"/>
      <c r="T1535" s="728"/>
    </row>
    <row r="1536" spans="1:20" ht="15.75">
      <c r="A1536" s="533" t="s">
        <v>2728</v>
      </c>
      <c r="B1536" s="533">
        <v>5</v>
      </c>
      <c r="C1536" s="533" t="s">
        <v>127</v>
      </c>
      <c r="D1536" s="572" t="s">
        <v>2737</v>
      </c>
      <c r="E1536" s="571" t="str">
        <f t="shared" si="1008"/>
        <v xml:space="preserve"> METAL GRATINGS</v>
      </c>
      <c r="F1536" s="533" t="s">
        <v>1321</v>
      </c>
      <c r="G1536" s="533" t="s">
        <v>2722</v>
      </c>
      <c r="H1536" s="533">
        <v>163</v>
      </c>
      <c r="I1536" s="533" t="str">
        <f t="shared" ref="I1536:J1536" si="1012">I1534</f>
        <v>Trench cover, ductile iron grating; comprising solid rectangular bearing bars; including galvanized steel angle frame set in concrete, fixings and fittings; complete; as specified and as Drg. A-501; detail 8</v>
      </c>
      <c r="J1536" s="533" t="str">
        <f t="shared" si="1012"/>
        <v>Trench cover, ductile iron grating; comprising solid rectangular bearing bars; including galvanized steel angle frame set in concrete, fixings and fittings; complete; as specified and as Drg. A-501; detail 8</v>
      </c>
      <c r="K1536" s="75" t="s">
        <v>15</v>
      </c>
      <c r="L1536" s="75" t="s">
        <v>145</v>
      </c>
      <c r="M1536" s="10">
        <v>1</v>
      </c>
      <c r="N1536" s="78" t="s">
        <v>39</v>
      </c>
      <c r="O1536" s="698">
        <v>199</v>
      </c>
      <c r="P1536" s="698">
        <v>199</v>
      </c>
      <c r="Q1536" s="731">
        <f t="shared" si="1010"/>
        <v>193.03</v>
      </c>
      <c r="R1536" s="731">
        <f t="shared" si="1011"/>
        <v>193.03</v>
      </c>
      <c r="S1536" s="533"/>
      <c r="T1536" s="728"/>
    </row>
    <row r="1537" spans="1:20" ht="15.75">
      <c r="A1537" s="533" t="s">
        <v>2728</v>
      </c>
      <c r="B1537" s="533">
        <v>5</v>
      </c>
      <c r="C1537" s="533" t="s">
        <v>127</v>
      </c>
      <c r="D1537" s="572" t="s">
        <v>1488</v>
      </c>
      <c r="E1537" s="571" t="s">
        <v>1219</v>
      </c>
      <c r="F1537" s="533" t="str">
        <f t="shared" ref="F1537:F1540" si="1013">VLOOKUP(D:D,trade,3,FALSE)</f>
        <v>AR</v>
      </c>
      <c r="G1537" s="533" t="s">
        <v>2725</v>
      </c>
      <c r="H1537" s="533">
        <v>164</v>
      </c>
      <c r="I1537" s="533" t="str">
        <f t="shared" ref="I1537:I1538" si="1014">L1537</f>
        <v>057300 - DECORATIVE METAL RAILINGS</v>
      </c>
      <c r="J1537" s="533" t="str">
        <f t="shared" ref="J1537:J1538" si="1015">L1537</f>
        <v>057300 - DECORATIVE METAL RAILINGS</v>
      </c>
      <c r="K1537" s="75"/>
      <c r="L1537" s="75" t="s">
        <v>146</v>
      </c>
      <c r="M1537" s="6"/>
      <c r="N1537" s="77"/>
      <c r="O1537" s="698"/>
      <c r="P1537" s="698"/>
      <c r="S1537" s="533"/>
      <c r="T1537" s="728"/>
    </row>
    <row r="1538" spans="1:20" ht="16.5" thickBot="1">
      <c r="A1538" s="533" t="s">
        <v>2728</v>
      </c>
      <c r="B1538" s="533">
        <v>5</v>
      </c>
      <c r="C1538" s="533" t="s">
        <v>127</v>
      </c>
      <c r="D1538" s="572" t="s">
        <v>1488</v>
      </c>
      <c r="E1538" s="571" t="str">
        <f t="shared" ref="E1538:E1540" si="1016">E1537</f>
        <v xml:space="preserve"> DECORATIVE METAL RAILINGS</v>
      </c>
      <c r="F1538" s="533" t="str">
        <f t="shared" si="1013"/>
        <v>AR</v>
      </c>
      <c r="G1538" s="533" t="s">
        <v>2725</v>
      </c>
      <c r="H1538" s="533">
        <v>165</v>
      </c>
      <c r="I1538" s="533" t="str">
        <f t="shared" si="1014"/>
        <v>Glass balustrades and handrails; comprising 76 diameter aluminum tubular section handrail, clear laminated tempered glass baluster, 50 x 50 aluminum hollow section bottom rail and posts; including flanges, fittings and fixings; complete; as specified and as Drg. A-503; detail 9</v>
      </c>
      <c r="J1538" s="533" t="str">
        <f t="shared" si="1015"/>
        <v>Glass balustrades and handrails; comprising 76 diameter aluminum tubular section handrail, clear laminated tempered glass baluster, 50 x 50 aluminum hollow section bottom rail and posts; including flanges, fittings and fixings; complete; as specified and as Drg. A-503; detail 9</v>
      </c>
      <c r="K1538" s="75"/>
      <c r="L1538" s="75" t="s">
        <v>1072</v>
      </c>
      <c r="M1538" s="574"/>
      <c r="N1538" s="77"/>
      <c r="O1538" s="698"/>
      <c r="P1538" s="698"/>
      <c r="S1538" s="533"/>
      <c r="T1538" s="728"/>
    </row>
    <row r="1539" spans="1:20" ht="16.5" thickBot="1">
      <c r="A1539" s="533" t="s">
        <v>2728</v>
      </c>
      <c r="B1539" s="533">
        <v>5</v>
      </c>
      <c r="C1539" s="533" t="s">
        <v>127</v>
      </c>
      <c r="D1539" s="572" t="s">
        <v>1488</v>
      </c>
      <c r="E1539" s="571" t="str">
        <f t="shared" si="1016"/>
        <v xml:space="preserve"> DECORATIVE METAL RAILINGS</v>
      </c>
      <c r="F1539" s="533" t="str">
        <f t="shared" si="1013"/>
        <v>AR</v>
      </c>
      <c r="G1539" s="533" t="s">
        <v>2722</v>
      </c>
      <c r="H1539" s="533">
        <v>166</v>
      </c>
      <c r="I1539" s="533" t="str">
        <f t="shared" ref="I1539:J1539" si="1017">I1537</f>
        <v>057300 - DECORATIVE METAL RAILINGS</v>
      </c>
      <c r="J1539" s="533" t="str">
        <f t="shared" si="1017"/>
        <v>057300 - DECORATIVE METAL RAILINGS</v>
      </c>
      <c r="K1539" s="75" t="s">
        <v>13</v>
      </c>
      <c r="L1539" s="75" t="s">
        <v>147</v>
      </c>
      <c r="M1539" s="10">
        <v>12</v>
      </c>
      <c r="N1539" s="220" t="s">
        <v>95</v>
      </c>
      <c r="O1539" s="698">
        <v>139</v>
      </c>
      <c r="P1539" s="698">
        <v>1668</v>
      </c>
      <c r="Q1539" s="731">
        <f>O1539*0.97</f>
        <v>134.82999999999998</v>
      </c>
      <c r="R1539" s="731">
        <f>Q1539*M1539</f>
        <v>1617.9599999999998</v>
      </c>
      <c r="S1539" s="533"/>
      <c r="T1539" s="728"/>
    </row>
    <row r="1540" spans="1:20" ht="15.75">
      <c r="A1540" s="533" t="s">
        <v>2728</v>
      </c>
      <c r="B1540" s="533">
        <v>5</v>
      </c>
      <c r="C1540" s="533" t="s">
        <v>127</v>
      </c>
      <c r="D1540" s="572" t="s">
        <v>1488</v>
      </c>
      <c r="E1540" s="571" t="str">
        <f t="shared" si="1016"/>
        <v xml:space="preserve"> DECORATIVE METAL RAILINGS</v>
      </c>
      <c r="F1540" s="533" t="str">
        <f t="shared" si="1013"/>
        <v>AR</v>
      </c>
      <c r="G1540" s="533" t="s">
        <v>2725</v>
      </c>
      <c r="H1540" s="533">
        <v>167</v>
      </c>
      <c r="I1540" s="533" t="str">
        <f t="shared" ref="I1540:J1540" si="1018">I1538</f>
        <v>Glass balustrades and handrails; comprising 76 diameter aluminum tubular section handrail, clear laminated tempered glass baluster, 50 x 50 aluminum hollow section bottom rail and posts; including flanges, fittings and fixings; complete; as specified and as Drg. A-503; detail 9</v>
      </c>
      <c r="J1540" s="533" t="str">
        <f t="shared" si="1018"/>
        <v>Glass balustrades and handrails; comprising 76 diameter aluminum tubular section handrail, clear laminated tempered glass baluster, 50 x 50 aluminum hollow section bottom rail and posts; including flanges, fittings and fixings; complete; as specified and as Drg. A-503; detail 9</v>
      </c>
      <c r="K1540" s="74" t="s">
        <v>148</v>
      </c>
      <c r="L1540" s="74"/>
      <c r="M1540" s="165"/>
      <c r="N1540" s="76"/>
      <c r="O1540" s="698"/>
      <c r="P1540" s="698"/>
      <c r="S1540" s="533"/>
      <c r="T1540" s="728"/>
    </row>
    <row r="1541" spans="1:20" ht="15.75">
      <c r="A1541" s="533" t="s">
        <v>2728</v>
      </c>
      <c r="B1541" s="533">
        <v>5</v>
      </c>
      <c r="C1541" s="533" t="s">
        <v>127</v>
      </c>
      <c r="D1541" s="10" t="s">
        <v>22</v>
      </c>
      <c r="E1541" s="10" t="s">
        <v>22</v>
      </c>
      <c r="G1541" s="533" t="s">
        <v>2724</v>
      </c>
      <c r="H1541" s="533">
        <v>168</v>
      </c>
      <c r="I1541" s="533" t="str">
        <f t="shared" ref="I1541:J1541" si="1019">I1539</f>
        <v>057300 - DECORATIVE METAL RAILINGS</v>
      </c>
      <c r="J1541" s="533" t="str">
        <f t="shared" si="1019"/>
        <v>057300 - DECORATIVE METAL RAILINGS</v>
      </c>
      <c r="K1541" s="75" t="s">
        <v>22</v>
      </c>
      <c r="L1541" s="75"/>
      <c r="M1541" s="165"/>
      <c r="N1541" s="76"/>
      <c r="O1541" s="698" t="s">
        <v>8</v>
      </c>
      <c r="P1541" s="698">
        <v>4256</v>
      </c>
      <c r="S1541" s="533"/>
      <c r="T1541" s="728"/>
    </row>
    <row r="1542" spans="1:20" ht="15.75">
      <c r="A1542" s="533" t="s">
        <v>2728</v>
      </c>
      <c r="B1542" s="533">
        <v>6</v>
      </c>
      <c r="C1542" s="533" t="s">
        <v>150</v>
      </c>
      <c r="D1542" s="572" t="s">
        <v>2738</v>
      </c>
      <c r="E1542" s="571" t="s">
        <v>1220</v>
      </c>
      <c r="F1542" s="533" t="s">
        <v>1321</v>
      </c>
      <c r="G1542" s="533" t="s">
        <v>2725</v>
      </c>
      <c r="H1542" s="533">
        <v>169</v>
      </c>
      <c r="I1542" s="533" t="str">
        <f t="shared" ref="I1542:J1542" si="1020">I1540</f>
        <v>Glass balustrades and handrails; comprising 76 diameter aluminum tubular section handrail, clear laminated tempered glass baluster, 50 x 50 aluminum hollow section bottom rail and posts; including flanges, fittings and fixings; complete; as specified and as Drg. A-503; detail 9</v>
      </c>
      <c r="J1542" s="533" t="str">
        <f t="shared" si="1020"/>
        <v>Glass balustrades and handrails; comprising 76 diameter aluminum tubular section handrail, clear laminated tempered glass baluster, 50 x 50 aluminum hollow section bottom rail and posts; including flanges, fittings and fixings; complete; as specified and as Drg. A-503; detail 9</v>
      </c>
      <c r="K1542" s="79"/>
      <c r="L1542" s="79"/>
      <c r="M1542" s="84" t="s">
        <v>149</v>
      </c>
      <c r="N1542" s="83"/>
      <c r="O1542" s="698"/>
      <c r="P1542" s="698"/>
      <c r="S1542" s="533"/>
      <c r="T1542" s="728"/>
    </row>
    <row r="1543" spans="1:20" ht="15.75">
      <c r="A1543" s="533" t="s">
        <v>2728</v>
      </c>
      <c r="B1543" s="533">
        <v>6</v>
      </c>
      <c r="C1543" s="533" t="s">
        <v>150</v>
      </c>
      <c r="D1543" s="572" t="s">
        <v>2738</v>
      </c>
      <c r="E1543" s="571" t="s">
        <v>1220</v>
      </c>
      <c r="F1543" s="533" t="s">
        <v>1321</v>
      </c>
      <c r="G1543" s="533" t="s">
        <v>2725</v>
      </c>
      <c r="H1543" s="533">
        <v>170</v>
      </c>
      <c r="I1543" s="533" t="str">
        <f t="shared" ref="I1543:J1543" si="1021">I1541</f>
        <v>057300 - DECORATIVE METAL RAILINGS</v>
      </c>
      <c r="J1543" s="533" t="str">
        <f t="shared" si="1021"/>
        <v>057300 - DECORATIVE METAL RAILINGS</v>
      </c>
      <c r="K1543" s="79"/>
      <c r="L1543" s="79"/>
      <c r="M1543" s="84" t="s">
        <v>150</v>
      </c>
      <c r="N1543" s="83"/>
      <c r="O1543" s="698"/>
      <c r="P1543" s="698"/>
      <c r="S1543" s="533"/>
      <c r="T1543" s="728"/>
    </row>
    <row r="1544" spans="1:20" ht="15.75">
      <c r="A1544" s="533" t="s">
        <v>2728</v>
      </c>
      <c r="B1544" s="533">
        <v>6</v>
      </c>
      <c r="C1544" s="533" t="s">
        <v>150</v>
      </c>
      <c r="D1544" s="572" t="s">
        <v>2738</v>
      </c>
      <c r="E1544" s="571" t="s">
        <v>1220</v>
      </c>
      <c r="F1544" s="533" t="s">
        <v>1321</v>
      </c>
      <c r="G1544" s="533" t="s">
        <v>2725</v>
      </c>
      <c r="H1544" s="533">
        <v>171</v>
      </c>
      <c r="I1544" s="533" t="str">
        <f t="shared" ref="I1544:J1544" si="1022">I1542</f>
        <v>Glass balustrades and handrails; comprising 76 diameter aluminum tubular section handrail, clear laminated tempered glass baluster, 50 x 50 aluminum hollow section bottom rail and posts; including flanges, fittings and fixings; complete; as specified and as Drg. A-503; detail 9</v>
      </c>
      <c r="J1544" s="533" t="str">
        <f t="shared" si="1022"/>
        <v>Glass balustrades and handrails; comprising 76 diameter aluminum tubular section handrail, clear laminated tempered glass baluster, 50 x 50 aluminum hollow section bottom rail and posts; including flanges, fittings and fixings; complete; as specified and as Drg. A-503; detail 9</v>
      </c>
      <c r="K1544" s="84" t="s">
        <v>2</v>
      </c>
      <c r="L1544" s="84" t="s">
        <v>25</v>
      </c>
      <c r="M1544" s="84" t="s">
        <v>4</v>
      </c>
      <c r="N1544" s="109" t="s">
        <v>5</v>
      </c>
      <c r="O1544" s="698" t="s">
        <v>6</v>
      </c>
      <c r="P1544" s="698" t="s">
        <v>7</v>
      </c>
      <c r="S1544" s="533"/>
      <c r="T1544" s="728"/>
    </row>
    <row r="1545" spans="1:20" ht="15.75">
      <c r="A1545" s="533" t="s">
        <v>2728</v>
      </c>
      <c r="B1545" s="533">
        <v>6</v>
      </c>
      <c r="C1545" s="533" t="s">
        <v>150</v>
      </c>
      <c r="D1545" s="572" t="s">
        <v>2738</v>
      </c>
      <c r="E1545" s="571" t="s">
        <v>1220</v>
      </c>
      <c r="F1545" s="533" t="s">
        <v>1321</v>
      </c>
      <c r="G1545" s="533" t="s">
        <v>2725</v>
      </c>
      <c r="H1545" s="533">
        <v>172</v>
      </c>
      <c r="I1545" s="533" t="str">
        <f t="shared" ref="I1545:J1545" si="1023">I1543</f>
        <v>057300 - DECORATIVE METAL RAILINGS</v>
      </c>
      <c r="J1545" s="533" t="str">
        <f t="shared" si="1023"/>
        <v>057300 - DECORATIVE METAL RAILINGS</v>
      </c>
      <c r="K1545" s="79"/>
      <c r="L1545" s="79"/>
      <c r="M1545" s="84"/>
      <c r="N1545" s="109"/>
      <c r="O1545" s="698"/>
      <c r="P1545" s="698" t="s">
        <v>8</v>
      </c>
      <c r="S1545" s="533"/>
      <c r="T1545" s="728"/>
    </row>
    <row r="1546" spans="1:20" ht="15.75">
      <c r="A1546" s="533" t="s">
        <v>2728</v>
      </c>
      <c r="B1546" s="533">
        <v>6</v>
      </c>
      <c r="C1546" s="533" t="s">
        <v>150</v>
      </c>
      <c r="D1546" s="572" t="s">
        <v>2738</v>
      </c>
      <c r="E1546" s="571" t="s">
        <v>1220</v>
      </c>
      <c r="F1546" s="533" t="s">
        <v>1321</v>
      </c>
      <c r="G1546" s="533" t="s">
        <v>2725</v>
      </c>
      <c r="H1546" s="533">
        <v>173</v>
      </c>
      <c r="I1546" s="533" t="str">
        <f t="shared" ref="I1546:I1547" si="1024">L1546</f>
        <v>066200 - CAST PLASTIC (GRP) FABRICATIONS</v>
      </c>
      <c r="J1546" s="533" t="str">
        <f t="shared" ref="J1546:J1547" si="1025">L1546</f>
        <v>066200 - CAST PLASTIC (GRP) FABRICATIONS</v>
      </c>
      <c r="K1546" s="79"/>
      <c r="L1546" s="79" t="s">
        <v>151</v>
      </c>
      <c r="M1546" s="84"/>
      <c r="N1546" s="81"/>
      <c r="O1546" s="698"/>
      <c r="P1546" s="698"/>
      <c r="S1546" s="533"/>
      <c r="T1546" s="728"/>
    </row>
    <row r="1547" spans="1:20" ht="15.75">
      <c r="A1547" s="533" t="s">
        <v>2728</v>
      </c>
      <c r="B1547" s="533">
        <v>6</v>
      </c>
      <c r="C1547" s="533" t="s">
        <v>150</v>
      </c>
      <c r="D1547" s="572" t="s">
        <v>2738</v>
      </c>
      <c r="E1547" s="571" t="str">
        <f t="shared" ref="E1547:E1555" si="1026">E1546</f>
        <v xml:space="preserve"> CAST PLASTIC (GRP) FABRICATIONS</v>
      </c>
      <c r="F1547" s="533" t="s">
        <v>1321</v>
      </c>
      <c r="G1547" s="533" t="s">
        <v>2725</v>
      </c>
      <c r="H1547" s="533">
        <v>174</v>
      </c>
      <c r="I1547" s="533" t="str">
        <f t="shared" si="1024"/>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J1547" s="533" t="str">
        <f t="shared" si="1025"/>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K1547" s="79"/>
      <c r="L1547" s="79" t="s">
        <v>152</v>
      </c>
      <c r="M1547" s="84"/>
      <c r="N1547" s="81"/>
      <c r="O1547" s="698"/>
      <c r="P1547" s="698"/>
      <c r="S1547" s="533"/>
      <c r="T1547" s="728"/>
    </row>
    <row r="1548" spans="1:20" ht="15.75">
      <c r="A1548" s="533" t="s">
        <v>2728</v>
      </c>
      <c r="B1548" s="533">
        <v>6</v>
      </c>
      <c r="C1548" s="533" t="s">
        <v>150</v>
      </c>
      <c r="D1548" s="572" t="s">
        <v>2738</v>
      </c>
      <c r="E1548" s="571" t="str">
        <f t="shared" si="1026"/>
        <v xml:space="preserve"> CAST PLASTIC (GRP) FABRICATIONS</v>
      </c>
      <c r="F1548" s="533" t="s">
        <v>1321</v>
      </c>
      <c r="G1548" s="533" t="s">
        <v>2722</v>
      </c>
      <c r="H1548" s="533">
        <v>175</v>
      </c>
      <c r="I1548" s="533" t="str">
        <f t="shared" ref="I1548:J1548" si="1027">I1546</f>
        <v>066200 - CAST PLASTIC (GRP) FABRICATIONS</v>
      </c>
      <c r="J1548" s="533" t="str">
        <f t="shared" si="1027"/>
        <v>066200 - CAST PLASTIC (GRP) FABRICATIONS</v>
      </c>
      <c r="K1548" s="79" t="s">
        <v>13</v>
      </c>
      <c r="L1548" s="79" t="s">
        <v>153</v>
      </c>
      <c r="M1548" s="79">
        <v>2</v>
      </c>
      <c r="N1548" s="81" t="s">
        <v>39</v>
      </c>
      <c r="O1548" s="698">
        <v>531</v>
      </c>
      <c r="P1548" s="698">
        <v>1062</v>
      </c>
      <c r="Q1548" s="731">
        <f t="shared" ref="Q1548:Q1549" si="1028">O1548*0.97</f>
        <v>515.06999999999994</v>
      </c>
      <c r="R1548" s="731">
        <f t="shared" ref="R1548:R1549" si="1029">Q1548*M1548</f>
        <v>1030.1399999999999</v>
      </c>
      <c r="S1548" s="533"/>
      <c r="T1548" s="728"/>
    </row>
    <row r="1549" spans="1:20" ht="15.75">
      <c r="A1549" s="533" t="s">
        <v>2728</v>
      </c>
      <c r="B1549" s="533">
        <v>6</v>
      </c>
      <c r="C1549" s="533" t="s">
        <v>150</v>
      </c>
      <c r="D1549" s="572" t="s">
        <v>2738</v>
      </c>
      <c r="E1549" s="571" t="str">
        <f t="shared" si="1026"/>
        <v xml:space="preserve"> CAST PLASTIC (GRP) FABRICATIONS</v>
      </c>
      <c r="F1549" s="533" t="s">
        <v>1321</v>
      </c>
      <c r="G1549" s="533" t="s">
        <v>2722</v>
      </c>
      <c r="H1549" s="533">
        <v>176</v>
      </c>
      <c r="I1549" s="533" t="str">
        <f t="shared" ref="I1549:J1549" si="1030">I1547</f>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J1549" s="533" t="str">
        <f t="shared" si="1030"/>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K1549" s="75" t="s">
        <v>15</v>
      </c>
      <c r="L1549" s="75" t="s">
        <v>154</v>
      </c>
      <c r="M1549" s="75">
        <v>2</v>
      </c>
      <c r="N1549" s="12" t="s">
        <v>39</v>
      </c>
      <c r="O1549" s="698">
        <v>598</v>
      </c>
      <c r="P1549" s="698">
        <v>1196</v>
      </c>
      <c r="Q1549" s="731">
        <f t="shared" si="1028"/>
        <v>580.05999999999995</v>
      </c>
      <c r="R1549" s="731">
        <f t="shared" si="1029"/>
        <v>1160.1199999999999</v>
      </c>
      <c r="S1549" s="533"/>
      <c r="T1549" s="728"/>
    </row>
    <row r="1550" spans="1:20" ht="15.75">
      <c r="A1550" s="533" t="s">
        <v>2728</v>
      </c>
      <c r="B1550" s="533">
        <v>6</v>
      </c>
      <c r="C1550" s="533" t="s">
        <v>150</v>
      </c>
      <c r="D1550" s="572" t="s">
        <v>2738</v>
      </c>
      <c r="E1550" s="571" t="str">
        <f t="shared" si="1026"/>
        <v xml:space="preserve"> CAST PLASTIC (GRP) FABRICATIONS</v>
      </c>
      <c r="F1550" s="533" t="s">
        <v>1321</v>
      </c>
      <c r="G1550" s="533" t="s">
        <v>2725</v>
      </c>
      <c r="H1550" s="533">
        <v>177</v>
      </c>
      <c r="I1550" s="533" t="str">
        <f t="shared" ref="I1550:J1550" si="1031">I1548</f>
        <v>066200 - CAST PLASTIC (GRP) FABRICATIONS</v>
      </c>
      <c r="J1550" s="533" t="str">
        <f t="shared" si="1031"/>
        <v>066200 - CAST PLASTIC (GRP) FABRICATIONS</v>
      </c>
      <c r="K1550" s="84" t="s">
        <v>155</v>
      </c>
      <c r="L1550" s="84"/>
      <c r="M1550" s="84"/>
      <c r="N1550" s="81"/>
      <c r="O1550" s="698"/>
      <c r="P1550" s="698"/>
      <c r="S1550" s="533"/>
      <c r="T1550" s="728"/>
    </row>
    <row r="1551" spans="1:20" ht="15.75">
      <c r="A1551" s="533" t="s">
        <v>2728</v>
      </c>
      <c r="B1551" s="533">
        <v>6</v>
      </c>
      <c r="C1551" s="533" t="s">
        <v>150</v>
      </c>
      <c r="D1551" s="10" t="s">
        <v>22</v>
      </c>
      <c r="E1551" s="10" t="s">
        <v>22</v>
      </c>
      <c r="G1551" s="533" t="s">
        <v>2724</v>
      </c>
      <c r="H1551" s="533">
        <v>178</v>
      </c>
      <c r="I1551" s="533" t="str">
        <f t="shared" ref="I1551:J1551" si="1032">I1549</f>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J1551" s="533" t="str">
        <f t="shared" si="1032"/>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K1551" s="79" t="s">
        <v>22</v>
      </c>
      <c r="L1551" s="79"/>
      <c r="M1551" s="79"/>
      <c r="N1551" s="536"/>
      <c r="O1551" s="698" t="s">
        <v>8</v>
      </c>
      <c r="P1551" s="698">
        <v>2258</v>
      </c>
      <c r="S1551" s="533"/>
      <c r="T1551" s="728"/>
    </row>
    <row r="1552" spans="1:20" ht="15.75">
      <c r="A1552" s="533" t="s">
        <v>2728</v>
      </c>
      <c r="B1552" s="533">
        <v>7</v>
      </c>
      <c r="C1552" s="533" t="s">
        <v>157</v>
      </c>
      <c r="D1552" s="572" t="s">
        <v>1522</v>
      </c>
      <c r="E1552" s="571" t="s">
        <v>1221</v>
      </c>
      <c r="F1552" s="533" t="str">
        <f t="shared" ref="F1552:F1596" si="1033">VLOOKUP(D:D,trade,3,FALSE)</f>
        <v>ST</v>
      </c>
      <c r="G1552" s="533" t="s">
        <v>2725</v>
      </c>
      <c r="H1552" s="533">
        <v>179</v>
      </c>
      <c r="I1552" s="533" t="str">
        <f t="shared" ref="I1552:J1552" si="1034">I1550</f>
        <v>066200 - CAST PLASTIC (GRP) FABRICATIONS</v>
      </c>
      <c r="J1552" s="533" t="str">
        <f t="shared" si="1034"/>
        <v>066200 - CAST PLASTIC (GRP) FABRICATIONS</v>
      </c>
      <c r="K1552" s="96" t="s">
        <v>156</v>
      </c>
      <c r="L1552" s="96"/>
      <c r="M1552" s="96"/>
      <c r="N1552" s="96"/>
      <c r="O1552" s="698"/>
      <c r="P1552" s="698"/>
      <c r="S1552" s="533"/>
      <c r="T1552" s="728"/>
    </row>
    <row r="1553" spans="1:20" ht="15.75">
      <c r="A1553" s="533" t="s">
        <v>2728</v>
      </c>
      <c r="B1553" s="533">
        <v>7</v>
      </c>
      <c r="C1553" s="533" t="s">
        <v>157</v>
      </c>
      <c r="D1553" s="572" t="s">
        <v>1522</v>
      </c>
      <c r="E1553" s="571" t="str">
        <f t="shared" si="1026"/>
        <v xml:space="preserve"> BITUMINOUS DAMPROOFING</v>
      </c>
      <c r="F1553" s="533" t="str">
        <f t="shared" si="1033"/>
        <v>ST</v>
      </c>
      <c r="G1553" s="533" t="s">
        <v>2725</v>
      </c>
      <c r="H1553" s="533">
        <v>180</v>
      </c>
      <c r="I1553" s="533" t="str">
        <f t="shared" ref="I1553:J1553" si="1035">I1551</f>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J1553" s="533" t="str">
        <f t="shared" si="1035"/>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K1553" s="96" t="s">
        <v>157</v>
      </c>
      <c r="L1553" s="96"/>
      <c r="M1553" s="96"/>
      <c r="N1553" s="96"/>
      <c r="O1553" s="698"/>
      <c r="P1553" s="698"/>
      <c r="S1553" s="533"/>
      <c r="T1553" s="728"/>
    </row>
    <row r="1554" spans="1:20" ht="15.75">
      <c r="A1554" s="533" t="s">
        <v>2728</v>
      </c>
      <c r="B1554" s="533">
        <v>7</v>
      </c>
      <c r="C1554" s="533" t="s">
        <v>157</v>
      </c>
      <c r="D1554" s="572" t="s">
        <v>1522</v>
      </c>
      <c r="E1554" s="571" t="str">
        <f t="shared" si="1026"/>
        <v xml:space="preserve"> BITUMINOUS DAMPROOFING</v>
      </c>
      <c r="F1554" s="533" t="str">
        <f t="shared" si="1033"/>
        <v>ST</v>
      </c>
      <c r="G1554" s="533" t="s">
        <v>2725</v>
      </c>
      <c r="H1554" s="533">
        <v>181</v>
      </c>
      <c r="I1554" s="533" t="str">
        <f t="shared" ref="I1554:J1554" si="1036">I1552</f>
        <v>066200 - CAST PLASTIC (GRP) FABRICATIONS</v>
      </c>
      <c r="J1554" s="533" t="str">
        <f t="shared" si="1036"/>
        <v>066200 - CAST PLASTIC (GRP) FABRICATIONS</v>
      </c>
      <c r="K1554" s="104" t="s">
        <v>2</v>
      </c>
      <c r="L1554" s="104" t="s">
        <v>25</v>
      </c>
      <c r="M1554" s="135" t="s">
        <v>4</v>
      </c>
      <c r="N1554" s="175" t="s">
        <v>5</v>
      </c>
      <c r="O1554" s="698" t="s">
        <v>6</v>
      </c>
      <c r="P1554" s="698" t="s">
        <v>7</v>
      </c>
      <c r="S1554" s="533"/>
      <c r="T1554" s="728"/>
    </row>
    <row r="1555" spans="1:20" ht="15.75">
      <c r="A1555" s="533" t="s">
        <v>2728</v>
      </c>
      <c r="B1555" s="533">
        <v>7</v>
      </c>
      <c r="C1555" s="533" t="s">
        <v>157</v>
      </c>
      <c r="D1555" s="572" t="s">
        <v>1522</v>
      </c>
      <c r="E1555" s="571" t="str">
        <f t="shared" si="1026"/>
        <v xml:space="preserve"> BITUMINOUS DAMPROOFING</v>
      </c>
      <c r="F1555" s="533" t="str">
        <f t="shared" si="1033"/>
        <v>ST</v>
      </c>
      <c r="G1555" s="533" t="s">
        <v>2725</v>
      </c>
      <c r="H1555" s="533">
        <v>182</v>
      </c>
      <c r="I1555" s="533" t="str">
        <f t="shared" ref="I1555:J1555" si="1037">I1553</f>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J1555" s="533" t="str">
        <f t="shared" si="1037"/>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K1555" s="106"/>
      <c r="L1555" s="106"/>
      <c r="M1555" s="137"/>
      <c r="N1555" s="174"/>
      <c r="O1555" s="698"/>
      <c r="P1555" s="698" t="s">
        <v>8</v>
      </c>
      <c r="S1555" s="533"/>
      <c r="T1555" s="728"/>
    </row>
    <row r="1556" spans="1:20" ht="15.75">
      <c r="A1556" s="533" t="s">
        <v>2728</v>
      </c>
      <c r="B1556" s="533">
        <v>7</v>
      </c>
      <c r="C1556" s="533" t="s">
        <v>157</v>
      </c>
      <c r="D1556" s="572" t="s">
        <v>1522</v>
      </c>
      <c r="E1556" s="571" t="s">
        <v>1221</v>
      </c>
      <c r="F1556" s="533" t="str">
        <f t="shared" si="1033"/>
        <v>ST</v>
      </c>
      <c r="G1556" s="533" t="s">
        <v>2725</v>
      </c>
      <c r="H1556" s="533">
        <v>183</v>
      </c>
      <c r="I1556" s="533" t="str">
        <f t="shared" ref="I1556" si="1038">L1556</f>
        <v>071113 - BITUMINOUS DAMPROOFING</v>
      </c>
      <c r="J1556" s="533" t="str">
        <f t="shared" ref="J1556" si="1039">L1556</f>
        <v>071113 - BITUMINOUS DAMPROOFING</v>
      </c>
      <c r="K1556" s="233"/>
      <c r="L1556" s="233" t="s">
        <v>158</v>
      </c>
      <c r="M1556" s="621"/>
      <c r="N1556" s="236"/>
      <c r="O1556" s="698"/>
      <c r="P1556" s="698"/>
      <c r="S1556" s="533"/>
      <c r="T1556" s="728"/>
    </row>
    <row r="1557" spans="1:20" ht="15.75">
      <c r="A1557" s="533" t="s">
        <v>2728</v>
      </c>
      <c r="B1557" s="533">
        <v>7</v>
      </c>
      <c r="C1557" s="533" t="s">
        <v>157</v>
      </c>
      <c r="D1557" s="572" t="s">
        <v>1522</v>
      </c>
      <c r="E1557" s="571" t="str">
        <f t="shared" ref="E1557:E1558" si="1040">E1556</f>
        <v xml:space="preserve"> BITUMINOUS DAMPROOFING</v>
      </c>
      <c r="F1557" s="533" t="str">
        <f t="shared" si="1033"/>
        <v>ST</v>
      </c>
      <c r="G1557" s="533" t="s">
        <v>2722</v>
      </c>
      <c r="H1557" s="533">
        <v>184</v>
      </c>
      <c r="I1557" s="533" t="str">
        <f t="shared" ref="I1557:J1557" si="1041">I1555</f>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J1557" s="533" t="str">
        <f t="shared" si="1041"/>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K1557" s="233" t="s">
        <v>13</v>
      </c>
      <c r="L1557" s="233" t="s">
        <v>159</v>
      </c>
      <c r="M1557" s="233">
        <v>420</v>
      </c>
      <c r="N1557" s="225" t="s">
        <v>33</v>
      </c>
      <c r="O1557" s="698"/>
      <c r="P1557" s="698">
        <v>0</v>
      </c>
      <c r="Q1557" s="731">
        <f t="shared" ref="Q1557:Q1558" si="1042">O1557*0.97</f>
        <v>0</v>
      </c>
      <c r="R1557" s="731">
        <f t="shared" ref="R1557:R1558" si="1043">Q1557*M1557</f>
        <v>0</v>
      </c>
      <c r="S1557" s="533"/>
      <c r="T1557" s="728"/>
    </row>
    <row r="1558" spans="1:20" ht="15.75">
      <c r="A1558" s="533" t="s">
        <v>2728</v>
      </c>
      <c r="B1558" s="533">
        <v>7</v>
      </c>
      <c r="C1558" s="533" t="s">
        <v>157</v>
      </c>
      <c r="D1558" s="572" t="s">
        <v>1522</v>
      </c>
      <c r="E1558" s="571" t="str">
        <f t="shared" si="1040"/>
        <v xml:space="preserve"> BITUMINOUS DAMPROOFING</v>
      </c>
      <c r="F1558" s="533" t="str">
        <f t="shared" si="1033"/>
        <v>ST</v>
      </c>
      <c r="G1558" s="533" t="s">
        <v>2722</v>
      </c>
      <c r="H1558" s="533">
        <v>185</v>
      </c>
      <c r="I1558" s="533" t="str">
        <f t="shared" ref="I1558:J1558" si="1044">I1556</f>
        <v>071113 - BITUMINOUS DAMPROOFING</v>
      </c>
      <c r="J1558" s="533" t="str">
        <f t="shared" si="1044"/>
        <v>071113 - BITUMINOUS DAMPROOFING</v>
      </c>
      <c r="K1558" s="290" t="s">
        <v>15</v>
      </c>
      <c r="L1558" s="290" t="s">
        <v>73</v>
      </c>
      <c r="M1558" s="290">
        <v>105</v>
      </c>
      <c r="N1558" s="291" t="s">
        <v>33</v>
      </c>
      <c r="O1558" s="698"/>
      <c r="P1558" s="698">
        <v>0</v>
      </c>
      <c r="Q1558" s="731">
        <f t="shared" si="1042"/>
        <v>0</v>
      </c>
      <c r="R1558" s="731">
        <f t="shared" si="1043"/>
        <v>0</v>
      </c>
      <c r="S1558" s="533"/>
      <c r="T1558" s="728"/>
    </row>
    <row r="1559" spans="1:20" ht="15.75">
      <c r="A1559" s="533" t="s">
        <v>2728</v>
      </c>
      <c r="B1559" s="533">
        <v>7</v>
      </c>
      <c r="C1559" s="533" t="s">
        <v>157</v>
      </c>
      <c r="D1559" s="572" t="s">
        <v>1536</v>
      </c>
      <c r="E1559" s="571" t="s">
        <v>1222</v>
      </c>
      <c r="F1559" s="533" t="str">
        <f t="shared" si="1033"/>
        <v>AR</v>
      </c>
      <c r="G1559" s="533" t="s">
        <v>2725</v>
      </c>
      <c r="H1559" s="533">
        <v>186</v>
      </c>
      <c r="I1559" s="533" t="str">
        <f t="shared" ref="I1559:I1560" si="1045">L1559</f>
        <v>071416 - COLD FLUID APPLIED WATERPROOFING</v>
      </c>
      <c r="J1559" s="533" t="str">
        <f t="shared" ref="J1559:J1560" si="1046">L1559</f>
        <v>071416 - COLD FLUID APPLIED WATERPROOFING</v>
      </c>
      <c r="K1559" s="106"/>
      <c r="L1559" s="106" t="s">
        <v>160</v>
      </c>
      <c r="M1559" s="622"/>
      <c r="N1559" s="174"/>
      <c r="O1559" s="698"/>
      <c r="P1559" s="698"/>
      <c r="S1559" s="533"/>
      <c r="T1559" s="728"/>
    </row>
    <row r="1560" spans="1:20" ht="16.5" thickBot="1">
      <c r="A1560" s="533" t="s">
        <v>2728</v>
      </c>
      <c r="B1560" s="533">
        <v>7</v>
      </c>
      <c r="C1560" s="533" t="s">
        <v>157</v>
      </c>
      <c r="D1560" s="572" t="s">
        <v>1536</v>
      </c>
      <c r="E1560" s="571" t="str">
        <f t="shared" ref="E1560:E1561" si="1047">E1559</f>
        <v xml:space="preserve"> COLD FLUID APPLIED WATERPROOFING</v>
      </c>
      <c r="F1560" s="533" t="str">
        <f t="shared" si="1033"/>
        <v>AR</v>
      </c>
      <c r="G1560" s="533" t="s">
        <v>2725</v>
      </c>
      <c r="H1560" s="533">
        <v>187</v>
      </c>
      <c r="I1560" s="533" t="str">
        <f t="shared" si="1045"/>
        <v>Liquid applied waterproofing membrane; single component modified polyurethane, bitumen free, waterproofing; to</v>
      </c>
      <c r="J1560" s="533" t="str">
        <f t="shared" si="1046"/>
        <v>Liquid applied waterproofing membrane; single component modified polyurethane, bitumen free, waterproofing; to</v>
      </c>
      <c r="K1560" s="106"/>
      <c r="L1560" s="106" t="s">
        <v>161</v>
      </c>
      <c r="M1560" s="135"/>
      <c r="N1560" s="174"/>
      <c r="O1560" s="698"/>
      <c r="P1560" s="698"/>
      <c r="S1560" s="533"/>
      <c r="T1560" s="728"/>
    </row>
    <row r="1561" spans="1:20" ht="16.5" thickBot="1">
      <c r="A1561" s="533" t="s">
        <v>2728</v>
      </c>
      <c r="B1561" s="533">
        <v>7</v>
      </c>
      <c r="C1561" s="533" t="s">
        <v>157</v>
      </c>
      <c r="D1561" s="572" t="s">
        <v>1536</v>
      </c>
      <c r="E1561" s="571" t="str">
        <f t="shared" si="1047"/>
        <v xml:space="preserve"> COLD FLUID APPLIED WATERPROOFING</v>
      </c>
      <c r="F1561" s="533" t="str">
        <f t="shared" si="1033"/>
        <v>AR</v>
      </c>
      <c r="G1561" s="533" t="s">
        <v>2722</v>
      </c>
      <c r="H1561" s="533">
        <v>188</v>
      </c>
      <c r="I1561" s="533" t="str">
        <f>I1559</f>
        <v>071416 - COLD FLUID APPLIED WATERPROOFING</v>
      </c>
      <c r="J1561" s="533" t="str">
        <f>J1559</f>
        <v>071416 - COLD FLUID APPLIED WATERPROOFING</v>
      </c>
      <c r="K1561" s="106" t="s">
        <v>13</v>
      </c>
      <c r="L1561" s="106" t="s">
        <v>162</v>
      </c>
      <c r="M1561" s="137">
        <v>36</v>
      </c>
      <c r="N1561" s="222" t="s">
        <v>33</v>
      </c>
      <c r="O1561" s="698">
        <v>8</v>
      </c>
      <c r="P1561" s="698">
        <v>288</v>
      </c>
      <c r="Q1561" s="731">
        <f>O1561*0.97</f>
        <v>7.76</v>
      </c>
      <c r="R1561" s="731">
        <f>Q1561*M1561</f>
        <v>279.36</v>
      </c>
      <c r="S1561" s="533"/>
      <c r="T1561" s="728"/>
    </row>
    <row r="1562" spans="1:20" ht="15.75">
      <c r="A1562" s="533" t="s">
        <v>2728</v>
      </c>
      <c r="B1562" s="533">
        <v>7</v>
      </c>
      <c r="C1562" s="533" t="s">
        <v>157</v>
      </c>
      <c r="D1562" s="572" t="s">
        <v>1546</v>
      </c>
      <c r="E1562" s="571" t="s">
        <v>1223</v>
      </c>
      <c r="F1562" s="533" t="str">
        <f t="shared" si="1033"/>
        <v>AR</v>
      </c>
      <c r="G1562" s="533" t="s">
        <v>2725</v>
      </c>
      <c r="H1562" s="533">
        <v>189</v>
      </c>
      <c r="I1562" s="533" t="str">
        <f t="shared" ref="I1562:I1563" si="1048">L1562</f>
        <v>071800 - TRAFFIC COATINGS</v>
      </c>
      <c r="J1562" s="533" t="str">
        <f t="shared" ref="J1562:J1563" si="1049">L1562</f>
        <v>071800 - TRAFFIC COATINGS</v>
      </c>
      <c r="K1562" s="106"/>
      <c r="L1562" s="106" t="s">
        <v>165</v>
      </c>
      <c r="M1562" s="135"/>
      <c r="N1562" s="174"/>
      <c r="O1562" s="698"/>
      <c r="P1562" s="698"/>
      <c r="S1562" s="533"/>
      <c r="T1562" s="728"/>
    </row>
    <row r="1563" spans="1:20" ht="16.5" thickBot="1">
      <c r="A1563" s="533" t="s">
        <v>2728</v>
      </c>
      <c r="B1563" s="533">
        <v>7</v>
      </c>
      <c r="C1563" s="533" t="s">
        <v>157</v>
      </c>
      <c r="D1563" s="572" t="s">
        <v>1546</v>
      </c>
      <c r="E1563" s="571" t="str">
        <f t="shared" ref="E1563:E1564" si="1050">E1562</f>
        <v xml:space="preserve"> TRAFFIC COATINGS</v>
      </c>
      <c r="F1563" s="533" t="str">
        <f t="shared" si="1033"/>
        <v>AR</v>
      </c>
      <c r="G1563" s="533" t="s">
        <v>2725</v>
      </c>
      <c r="H1563" s="533">
        <v>190</v>
      </c>
      <c r="I1563" s="533" t="str">
        <f t="shared" si="1048"/>
        <v>Fluid applied deck coating; polyurethane elastomeric coating, to trowelled smooth surfaces; to</v>
      </c>
      <c r="J1563" s="533" t="str">
        <f t="shared" si="1049"/>
        <v>Fluid applied deck coating; polyurethane elastomeric coating, to trowelled smooth surfaces; to</v>
      </c>
      <c r="K1563" s="87"/>
      <c r="L1563" s="87" t="s">
        <v>166</v>
      </c>
      <c r="M1563" s="574"/>
      <c r="N1563" s="88"/>
      <c r="O1563" s="698"/>
      <c r="P1563" s="698"/>
      <c r="S1563" s="533"/>
      <c r="T1563" s="728"/>
    </row>
    <row r="1564" spans="1:20" ht="16.5" thickBot="1">
      <c r="A1564" s="533" t="s">
        <v>2728</v>
      </c>
      <c r="B1564" s="533">
        <v>7</v>
      </c>
      <c r="C1564" s="533" t="s">
        <v>157</v>
      </c>
      <c r="D1564" s="572" t="s">
        <v>1546</v>
      </c>
      <c r="E1564" s="571" t="str">
        <f t="shared" si="1050"/>
        <v xml:space="preserve"> TRAFFIC COATINGS</v>
      </c>
      <c r="F1564" s="533" t="str">
        <f t="shared" si="1033"/>
        <v>AR</v>
      </c>
      <c r="G1564" s="533" t="s">
        <v>2722</v>
      </c>
      <c r="H1564" s="533">
        <v>191</v>
      </c>
      <c r="I1564" s="533" t="str">
        <f>I1562</f>
        <v>071800 - TRAFFIC COATINGS</v>
      </c>
      <c r="J1564" s="533" t="str">
        <f>J1562</f>
        <v>071800 - TRAFFIC COATINGS</v>
      </c>
      <c r="K1564" s="87" t="s">
        <v>15</v>
      </c>
      <c r="L1564" s="87" t="s">
        <v>167</v>
      </c>
      <c r="M1564" s="176">
        <v>64</v>
      </c>
      <c r="N1564" s="223" t="s">
        <v>33</v>
      </c>
      <c r="O1564" s="698">
        <v>27</v>
      </c>
      <c r="P1564" s="698">
        <v>1728</v>
      </c>
      <c r="Q1564" s="731">
        <f>O1564*0.97</f>
        <v>26.189999999999998</v>
      </c>
      <c r="R1564" s="731">
        <f>Q1564*M1564</f>
        <v>1676.1599999999999</v>
      </c>
      <c r="S1564" s="533"/>
      <c r="T1564" s="728"/>
    </row>
    <row r="1565" spans="1:20" ht="15.75">
      <c r="A1565" s="533" t="s">
        <v>2728</v>
      </c>
      <c r="B1565" s="533">
        <v>7</v>
      </c>
      <c r="C1565" s="533" t="s">
        <v>157</v>
      </c>
      <c r="D1565" s="572" t="s">
        <v>1550</v>
      </c>
      <c r="E1565" s="571" t="s">
        <v>1224</v>
      </c>
      <c r="F1565" s="533" t="str">
        <f t="shared" si="1033"/>
        <v>AR</v>
      </c>
      <c r="G1565" s="533" t="s">
        <v>2725</v>
      </c>
      <c r="H1565" s="533">
        <v>192</v>
      </c>
      <c r="I1565" s="533" t="str">
        <f t="shared" ref="I1565:I1566" si="1051">L1565</f>
        <v>072100 - THERMAL INSULATION</v>
      </c>
      <c r="J1565" s="533" t="str">
        <f t="shared" ref="J1565:J1566" si="1052">L1565</f>
        <v>072100 - THERMAL INSULATION</v>
      </c>
      <c r="K1565" s="106"/>
      <c r="L1565" s="106" t="s">
        <v>169</v>
      </c>
      <c r="M1565" s="135"/>
      <c r="N1565" s="174"/>
      <c r="O1565" s="698"/>
      <c r="P1565" s="698">
        <v>0</v>
      </c>
      <c r="S1565" s="533"/>
      <c r="T1565" s="728"/>
    </row>
    <row r="1566" spans="1:20" ht="15.75">
      <c r="A1566" s="533" t="s">
        <v>2728</v>
      </c>
      <c r="B1566" s="533">
        <v>7</v>
      </c>
      <c r="C1566" s="533" t="s">
        <v>157</v>
      </c>
      <c r="D1566" s="572" t="s">
        <v>1550</v>
      </c>
      <c r="E1566" s="571" t="str">
        <f t="shared" ref="E1566:E1568" si="1053">E1565</f>
        <v xml:space="preserve"> THERMAL INSULATION</v>
      </c>
      <c r="F1566" s="533" t="str">
        <f t="shared" si="1033"/>
        <v>AR</v>
      </c>
      <c r="G1566" s="533" t="s">
        <v>2725</v>
      </c>
      <c r="H1566" s="533">
        <v>193</v>
      </c>
      <c r="I1566" s="533" t="str">
        <f t="shared" si="1051"/>
        <v>Extruded polystyrene insulation boards; including fittings and fixings; to</v>
      </c>
      <c r="J1566" s="533" t="str">
        <f t="shared" si="1052"/>
        <v>Extruded polystyrene insulation boards; including fittings and fixings; to</v>
      </c>
      <c r="K1566" s="106"/>
      <c r="L1566" s="106" t="s">
        <v>170</v>
      </c>
      <c r="M1566" s="135"/>
      <c r="N1566" s="174"/>
      <c r="O1566" s="698"/>
      <c r="P1566" s="698">
        <v>0</v>
      </c>
      <c r="S1566" s="533"/>
      <c r="T1566" s="728"/>
    </row>
    <row r="1567" spans="1:20" ht="15.75">
      <c r="A1567" s="533" t="s">
        <v>2728</v>
      </c>
      <c r="B1567" s="533">
        <v>7</v>
      </c>
      <c r="C1567" s="533" t="s">
        <v>157</v>
      </c>
      <c r="D1567" s="572" t="s">
        <v>1550</v>
      </c>
      <c r="E1567" s="571" t="str">
        <f t="shared" si="1053"/>
        <v xml:space="preserve"> THERMAL INSULATION</v>
      </c>
      <c r="F1567" s="533" t="str">
        <f t="shared" si="1033"/>
        <v>AR</v>
      </c>
      <c r="G1567" s="533" t="s">
        <v>2722</v>
      </c>
      <c r="H1567" s="533">
        <v>194</v>
      </c>
      <c r="I1567" s="533" t="str">
        <f t="shared" ref="I1567:J1567" si="1054">I1565</f>
        <v>072100 - THERMAL INSULATION</v>
      </c>
      <c r="J1567" s="533" t="str">
        <f t="shared" si="1054"/>
        <v>072100 - THERMAL INSULATION</v>
      </c>
      <c r="K1567" s="106" t="s">
        <v>17</v>
      </c>
      <c r="L1567" s="106" t="s">
        <v>171</v>
      </c>
      <c r="M1567" s="137">
        <v>40</v>
      </c>
      <c r="N1567" s="142" t="s">
        <v>33</v>
      </c>
      <c r="O1567" s="698">
        <v>9</v>
      </c>
      <c r="P1567" s="698">
        <v>360</v>
      </c>
      <c r="Q1567" s="731">
        <f t="shared" ref="Q1567:Q1568" si="1055">O1567*0.97</f>
        <v>8.73</v>
      </c>
      <c r="R1567" s="731">
        <f t="shared" ref="R1567:R1568" si="1056">Q1567*M1567</f>
        <v>349.20000000000005</v>
      </c>
      <c r="S1567" s="533"/>
      <c r="T1567" s="728"/>
    </row>
    <row r="1568" spans="1:20" ht="15.75">
      <c r="A1568" s="533" t="s">
        <v>2728</v>
      </c>
      <c r="B1568" s="533">
        <v>7</v>
      </c>
      <c r="C1568" s="533" t="s">
        <v>157</v>
      </c>
      <c r="D1568" s="572" t="s">
        <v>1550</v>
      </c>
      <c r="E1568" s="571" t="str">
        <f t="shared" si="1053"/>
        <v xml:space="preserve"> THERMAL INSULATION</v>
      </c>
      <c r="F1568" s="533" t="str">
        <f t="shared" si="1033"/>
        <v>AR</v>
      </c>
      <c r="G1568" s="533" t="s">
        <v>2722</v>
      </c>
      <c r="H1568" s="533">
        <v>195</v>
      </c>
      <c r="I1568" s="533" t="str">
        <f t="shared" ref="I1568:J1568" si="1057">I1566</f>
        <v>Extruded polystyrene insulation boards; including fittings and fixings; to</v>
      </c>
      <c r="J1568" s="533" t="str">
        <f t="shared" si="1057"/>
        <v>Extruded polystyrene insulation boards; including fittings and fixings; to</v>
      </c>
      <c r="K1568" s="87" t="s">
        <v>19</v>
      </c>
      <c r="L1568" s="87" t="s">
        <v>172</v>
      </c>
      <c r="M1568" s="176">
        <v>1065</v>
      </c>
      <c r="N1568" s="177" t="s">
        <v>33</v>
      </c>
      <c r="O1568" s="698">
        <v>9</v>
      </c>
      <c r="P1568" s="698">
        <v>9585</v>
      </c>
      <c r="Q1568" s="731">
        <f t="shared" si="1055"/>
        <v>8.73</v>
      </c>
      <c r="R1568" s="731">
        <f t="shared" si="1056"/>
        <v>9297.4500000000007</v>
      </c>
      <c r="S1568" s="533"/>
      <c r="T1568" s="728"/>
    </row>
    <row r="1569" spans="1:20" ht="15.75">
      <c r="A1569" s="533" t="s">
        <v>2728</v>
      </c>
      <c r="B1569" s="533">
        <v>7</v>
      </c>
      <c r="C1569" s="533" t="s">
        <v>157</v>
      </c>
      <c r="D1569" s="572" t="s">
        <v>1580</v>
      </c>
      <c r="E1569" s="571" t="s">
        <v>1315</v>
      </c>
      <c r="F1569" s="533" t="str">
        <f t="shared" si="1033"/>
        <v>AR</v>
      </c>
      <c r="G1569" s="533" t="s">
        <v>2725</v>
      </c>
      <c r="H1569" s="533">
        <v>196</v>
      </c>
      <c r="I1569" s="533" t="str">
        <f t="shared" ref="I1569:I1570" si="1058">L1569</f>
        <v>075323 - ETHYLENE-PROPYLENE DIENE-MONOMER (EPDM) ROOFING</v>
      </c>
      <c r="J1569" s="533" t="str">
        <f t="shared" ref="J1569:J1570" si="1059">L1569</f>
        <v>075323 - ETHYLENE-PROPYLENE DIENE-MONOMER (EPDM) ROOFING</v>
      </c>
      <c r="K1569" s="87"/>
      <c r="L1569" s="87" t="s">
        <v>173</v>
      </c>
      <c r="M1569" s="574"/>
      <c r="N1569" s="178"/>
      <c r="O1569" s="698"/>
      <c r="P1569" s="698"/>
      <c r="S1569" s="533"/>
      <c r="T1569" s="728"/>
    </row>
    <row r="1570" spans="1:20" ht="15.75">
      <c r="A1570" s="533" t="s">
        <v>2728</v>
      </c>
      <c r="B1570" s="533">
        <v>7</v>
      </c>
      <c r="C1570" s="533" t="s">
        <v>157</v>
      </c>
      <c r="D1570" s="572" t="s">
        <v>1580</v>
      </c>
      <c r="E1570" s="571" t="str">
        <f t="shared" ref="E1570:E1579" si="1060">E1569</f>
        <v xml:space="preserve"> ETHYLENE-PROPYLENE DIENE-MONOMER (EPDM) ROOFING</v>
      </c>
      <c r="F1570" s="533" t="str">
        <f t="shared" si="1033"/>
        <v>AR</v>
      </c>
      <c r="G1570" s="533" t="s">
        <v>2725</v>
      </c>
      <c r="H1570" s="533">
        <v>197</v>
      </c>
      <c r="I1570" s="533" t="str">
        <f t="shared" si="1058"/>
        <v>EPDM sheet roofing; flexible sheet formed from a terpolymer of ethylene propylene diene, black colour, fully bonded; to</v>
      </c>
      <c r="J1570" s="533" t="str">
        <f t="shared" si="1059"/>
        <v>EPDM sheet roofing; flexible sheet formed from a terpolymer of ethylene propylene diene, black colour, fully bonded; to</v>
      </c>
      <c r="K1570" s="87"/>
      <c r="L1570" s="87" t="s">
        <v>175</v>
      </c>
      <c r="M1570" s="574"/>
      <c r="N1570" s="178"/>
      <c r="O1570" s="698"/>
      <c r="P1570" s="698"/>
      <c r="S1570" s="533"/>
      <c r="T1570" s="728"/>
    </row>
    <row r="1571" spans="1:20" ht="15.75">
      <c r="A1571" s="533" t="s">
        <v>2728</v>
      </c>
      <c r="B1571" s="533">
        <v>7</v>
      </c>
      <c r="C1571" s="533" t="s">
        <v>157</v>
      </c>
      <c r="D1571" s="572" t="s">
        <v>1580</v>
      </c>
      <c r="E1571" s="571" t="str">
        <f t="shared" si="1060"/>
        <v xml:space="preserve"> ETHYLENE-PROPYLENE DIENE-MONOMER (EPDM) ROOFING</v>
      </c>
      <c r="F1571" s="533" t="str">
        <f t="shared" si="1033"/>
        <v>AR</v>
      </c>
      <c r="G1571" s="533" t="s">
        <v>2722</v>
      </c>
      <c r="H1571" s="533">
        <v>198</v>
      </c>
      <c r="I1571" s="533" t="str">
        <f t="shared" ref="I1571:J1571" si="1061">I1569</f>
        <v>075323 - ETHYLENE-PROPYLENE DIENE-MONOMER (EPDM) ROOFING</v>
      </c>
      <c r="J1571" s="533" t="str">
        <f t="shared" si="1061"/>
        <v>075323 - ETHYLENE-PROPYLENE DIENE-MONOMER (EPDM) ROOFING</v>
      </c>
      <c r="K1571" s="87" t="s">
        <v>13</v>
      </c>
      <c r="L1571" s="87" t="s">
        <v>176</v>
      </c>
      <c r="M1571" s="176">
        <v>1144</v>
      </c>
      <c r="N1571" s="177" t="s">
        <v>33</v>
      </c>
      <c r="O1571" s="698">
        <v>46</v>
      </c>
      <c r="P1571" s="698">
        <v>52624</v>
      </c>
      <c r="Q1571" s="731">
        <f t="shared" ref="Q1571:Q1573" si="1062">O1571*0.97</f>
        <v>44.62</v>
      </c>
      <c r="R1571" s="731">
        <f t="shared" ref="R1571:R1573" si="1063">Q1571*M1571</f>
        <v>51045.279999999999</v>
      </c>
      <c r="S1571" s="533"/>
      <c r="T1571" s="728"/>
    </row>
    <row r="1572" spans="1:20" ht="15.75">
      <c r="A1572" s="533" t="s">
        <v>2728</v>
      </c>
      <c r="B1572" s="533">
        <v>7</v>
      </c>
      <c r="C1572" s="533" t="s">
        <v>157</v>
      </c>
      <c r="D1572" s="572" t="s">
        <v>1580</v>
      </c>
      <c r="E1572" s="571" t="str">
        <f t="shared" si="1060"/>
        <v xml:space="preserve"> ETHYLENE-PROPYLENE DIENE-MONOMER (EPDM) ROOFING</v>
      </c>
      <c r="F1572" s="533" t="str">
        <f t="shared" si="1033"/>
        <v>AR</v>
      </c>
      <c r="G1572" s="533" t="s">
        <v>2722</v>
      </c>
      <c r="H1572" s="533">
        <v>199</v>
      </c>
      <c r="I1572" s="533" t="str">
        <f t="shared" ref="I1572:J1572" si="1064">I1570</f>
        <v>EPDM sheet roofing; flexible sheet formed from a terpolymer of ethylene propylene diene, black colour, fully bonded; to</v>
      </c>
      <c r="J1572" s="533" t="str">
        <f t="shared" si="1064"/>
        <v>EPDM sheet roofing; flexible sheet formed from a terpolymer of ethylene propylene diene, black colour, fully bonded; to</v>
      </c>
      <c r="K1572" s="87" t="s">
        <v>15</v>
      </c>
      <c r="L1572" s="87" t="s">
        <v>178</v>
      </c>
      <c r="M1572" s="176">
        <v>138</v>
      </c>
      <c r="N1572" s="177" t="s">
        <v>33</v>
      </c>
      <c r="O1572" s="698">
        <v>46</v>
      </c>
      <c r="P1572" s="698">
        <v>6348</v>
      </c>
      <c r="Q1572" s="731">
        <f t="shared" si="1062"/>
        <v>44.62</v>
      </c>
      <c r="R1572" s="731">
        <f t="shared" si="1063"/>
        <v>6157.5599999999995</v>
      </c>
      <c r="S1572" s="533"/>
      <c r="T1572" s="728"/>
    </row>
    <row r="1573" spans="1:20" ht="15.75">
      <c r="A1573" s="533" t="s">
        <v>2728</v>
      </c>
      <c r="B1573" s="533">
        <v>7</v>
      </c>
      <c r="C1573" s="533" t="s">
        <v>157</v>
      </c>
      <c r="D1573" s="572" t="s">
        <v>1580</v>
      </c>
      <c r="E1573" s="571" t="str">
        <f t="shared" si="1060"/>
        <v xml:space="preserve"> ETHYLENE-PROPYLENE DIENE-MONOMER (EPDM) ROOFING</v>
      </c>
      <c r="F1573" s="533" t="str">
        <f t="shared" si="1033"/>
        <v>AR</v>
      </c>
      <c r="G1573" s="533" t="s">
        <v>2722</v>
      </c>
      <c r="H1573" s="533">
        <v>200</v>
      </c>
      <c r="I1573" s="533" t="str">
        <f t="shared" ref="I1573:J1573" si="1065">I1571</f>
        <v>075323 - ETHYLENE-PROPYLENE DIENE-MONOMER (EPDM) ROOFING</v>
      </c>
      <c r="J1573" s="533" t="str">
        <f t="shared" si="1065"/>
        <v>075323 - ETHYLENE-PROPYLENE DIENE-MONOMER (EPDM) ROOFING</v>
      </c>
      <c r="K1573" s="87" t="s">
        <v>17</v>
      </c>
      <c r="L1573" s="87" t="s">
        <v>79</v>
      </c>
      <c r="M1573" s="176">
        <v>243</v>
      </c>
      <c r="N1573" s="177" t="s">
        <v>33</v>
      </c>
      <c r="O1573" s="698">
        <v>46</v>
      </c>
      <c r="P1573" s="698">
        <v>11178</v>
      </c>
      <c r="Q1573" s="731">
        <f t="shared" si="1062"/>
        <v>44.62</v>
      </c>
      <c r="R1573" s="731">
        <f t="shared" si="1063"/>
        <v>10842.66</v>
      </c>
      <c r="S1573" s="533"/>
      <c r="T1573" s="728"/>
    </row>
    <row r="1574" spans="1:20" ht="15.75">
      <c r="A1574" s="533" t="s">
        <v>2728</v>
      </c>
      <c r="B1574" s="533">
        <v>7</v>
      </c>
      <c r="C1574" s="533" t="s">
        <v>157</v>
      </c>
      <c r="D1574" s="572" t="s">
        <v>1580</v>
      </c>
      <c r="E1574" s="571" t="str">
        <f t="shared" si="1060"/>
        <v xml:space="preserve"> ETHYLENE-PROPYLENE DIENE-MONOMER (EPDM) ROOFING</v>
      </c>
      <c r="F1574" s="533" t="str">
        <f t="shared" si="1033"/>
        <v>AR</v>
      </c>
      <c r="G1574" s="533" t="s">
        <v>2725</v>
      </c>
      <c r="H1574" s="533">
        <v>201</v>
      </c>
      <c r="I1574" s="533" t="str">
        <f>L1574</f>
        <v>Filter membrane; vapour permeable geotextile, non woven thermally bonded continuous polypropylene filments; to</v>
      </c>
      <c r="J1574" s="533" t="str">
        <f>L1574</f>
        <v>Filter membrane; vapour permeable geotextile, non woven thermally bonded continuous polypropylene filments; to</v>
      </c>
      <c r="K1574" s="87"/>
      <c r="L1574" s="87" t="s">
        <v>179</v>
      </c>
      <c r="M1574" s="574"/>
      <c r="N1574" s="178"/>
      <c r="O1574" s="698"/>
      <c r="P1574" s="698"/>
      <c r="S1574" s="533"/>
      <c r="T1574" s="728"/>
    </row>
    <row r="1575" spans="1:20" ht="15.75">
      <c r="A1575" s="533" t="s">
        <v>2728</v>
      </c>
      <c r="B1575" s="533">
        <v>7</v>
      </c>
      <c r="C1575" s="533" t="s">
        <v>157</v>
      </c>
      <c r="D1575" s="572" t="s">
        <v>1580</v>
      </c>
      <c r="E1575" s="571" t="str">
        <f t="shared" si="1060"/>
        <v xml:space="preserve"> ETHYLENE-PROPYLENE DIENE-MONOMER (EPDM) ROOFING</v>
      </c>
      <c r="F1575" s="533" t="str">
        <f t="shared" si="1033"/>
        <v>AR</v>
      </c>
      <c r="G1575" s="533" t="s">
        <v>2722</v>
      </c>
      <c r="H1575" s="533">
        <v>202</v>
      </c>
      <c r="I1575" s="533" t="str">
        <f>I1573</f>
        <v>075323 - ETHYLENE-PROPYLENE DIENE-MONOMER (EPDM) ROOFING</v>
      </c>
      <c r="J1575" s="533" t="str">
        <f>J1573</f>
        <v>075323 - ETHYLENE-PROPYLENE DIENE-MONOMER (EPDM) ROOFING</v>
      </c>
      <c r="K1575" s="87" t="s">
        <v>19</v>
      </c>
      <c r="L1575" s="87" t="s">
        <v>176</v>
      </c>
      <c r="M1575" s="176">
        <v>1065</v>
      </c>
      <c r="N1575" s="177" t="s">
        <v>33</v>
      </c>
      <c r="O1575" s="698">
        <v>7</v>
      </c>
      <c r="P1575" s="698">
        <v>7455</v>
      </c>
      <c r="Q1575" s="731">
        <f>O1575*0.97</f>
        <v>6.79</v>
      </c>
      <c r="R1575" s="731">
        <f>Q1575*M1575</f>
        <v>7231.35</v>
      </c>
      <c r="S1575" s="533"/>
      <c r="T1575" s="728"/>
    </row>
    <row r="1576" spans="1:20" ht="15.75">
      <c r="A1576" s="533" t="s">
        <v>2728</v>
      </c>
      <c r="B1576" s="533">
        <v>7</v>
      </c>
      <c r="C1576" s="533" t="s">
        <v>157</v>
      </c>
      <c r="D1576" s="572" t="s">
        <v>1580</v>
      </c>
      <c r="E1576" s="571" t="str">
        <f t="shared" si="1060"/>
        <v xml:space="preserve"> ETHYLENE-PROPYLENE DIENE-MONOMER (EPDM) ROOFING</v>
      </c>
      <c r="F1576" s="533" t="str">
        <f t="shared" si="1033"/>
        <v>AR</v>
      </c>
      <c r="G1576" s="533" t="s">
        <v>2725</v>
      </c>
      <c r="H1576" s="533">
        <v>203</v>
      </c>
      <c r="I1576" s="533" t="str">
        <f>L1576</f>
        <v>Elastomeric coating; U.V. protection to waterproof membrane; to</v>
      </c>
      <c r="J1576" s="533" t="str">
        <f>L1576</f>
        <v>Elastomeric coating; U.V. protection to waterproof membrane; to</v>
      </c>
      <c r="K1576" s="87"/>
      <c r="L1576" s="87" t="s">
        <v>180</v>
      </c>
      <c r="M1576" s="574"/>
      <c r="N1576" s="178"/>
      <c r="O1576" s="698"/>
      <c r="P1576" s="698"/>
      <c r="S1576" s="533"/>
      <c r="T1576" s="728"/>
    </row>
    <row r="1577" spans="1:20" ht="15.75">
      <c r="A1577" s="533" t="s">
        <v>2728</v>
      </c>
      <c r="B1577" s="533">
        <v>7</v>
      </c>
      <c r="C1577" s="533" t="s">
        <v>157</v>
      </c>
      <c r="D1577" s="572" t="s">
        <v>1580</v>
      </c>
      <c r="E1577" s="571" t="str">
        <f t="shared" si="1060"/>
        <v xml:space="preserve"> ETHYLENE-PROPYLENE DIENE-MONOMER (EPDM) ROOFING</v>
      </c>
      <c r="F1577" s="533" t="str">
        <f t="shared" si="1033"/>
        <v>AR</v>
      </c>
      <c r="G1577" s="533" t="s">
        <v>2722</v>
      </c>
      <c r="H1577" s="533">
        <v>204</v>
      </c>
      <c r="I1577" s="533" t="str">
        <f>I1575</f>
        <v>075323 - ETHYLENE-PROPYLENE DIENE-MONOMER (EPDM) ROOFING</v>
      </c>
      <c r="J1577" s="533" t="str">
        <f>J1575</f>
        <v>075323 - ETHYLENE-PROPYLENE DIENE-MONOMER (EPDM) ROOFING</v>
      </c>
      <c r="K1577" s="87" t="s">
        <v>20</v>
      </c>
      <c r="L1577" s="87" t="s">
        <v>79</v>
      </c>
      <c r="M1577" s="176">
        <v>63</v>
      </c>
      <c r="N1577" s="177" t="s">
        <v>33</v>
      </c>
      <c r="O1577" s="698">
        <v>3</v>
      </c>
      <c r="P1577" s="698">
        <v>189</v>
      </c>
      <c r="Q1577" s="731">
        <f>O1577*0.97</f>
        <v>2.91</v>
      </c>
      <c r="R1577" s="731">
        <f>Q1577*M1577</f>
        <v>183.33</v>
      </c>
      <c r="S1577" s="533"/>
      <c r="T1577" s="728"/>
    </row>
    <row r="1578" spans="1:20" ht="15.75">
      <c r="A1578" s="533" t="s">
        <v>2728</v>
      </c>
      <c r="B1578" s="533">
        <v>7</v>
      </c>
      <c r="C1578" s="533" t="s">
        <v>157</v>
      </c>
      <c r="D1578" s="572" t="s">
        <v>1580</v>
      </c>
      <c r="E1578" s="571" t="str">
        <f t="shared" si="1060"/>
        <v xml:space="preserve"> ETHYLENE-PROPYLENE DIENE-MONOMER (EPDM) ROOFING</v>
      </c>
      <c r="F1578" s="533" t="str">
        <f t="shared" si="1033"/>
        <v>AR</v>
      </c>
      <c r="G1578" s="533" t="s">
        <v>2725</v>
      </c>
      <c r="H1578" s="533">
        <v>205</v>
      </c>
      <c r="I1578" s="533" t="str">
        <f>L1578</f>
        <v>Protective covering ballast; crushed gravel; to</v>
      </c>
      <c r="J1578" s="533" t="str">
        <f>L1578</f>
        <v>Protective covering ballast; crushed gravel; to</v>
      </c>
      <c r="K1578" s="87"/>
      <c r="L1578" s="87" t="s">
        <v>181</v>
      </c>
      <c r="M1578" s="574"/>
      <c r="N1578" s="178"/>
      <c r="O1578" s="698"/>
      <c r="P1578" s="698"/>
      <c r="S1578" s="533"/>
      <c r="T1578" s="728"/>
    </row>
    <row r="1579" spans="1:20" ht="15.75">
      <c r="A1579" s="533" t="s">
        <v>2728</v>
      </c>
      <c r="B1579" s="533">
        <v>7</v>
      </c>
      <c r="C1579" s="533" t="s">
        <v>157</v>
      </c>
      <c r="D1579" s="572" t="s">
        <v>1580</v>
      </c>
      <c r="E1579" s="571" t="str">
        <f t="shared" si="1060"/>
        <v xml:space="preserve"> ETHYLENE-PROPYLENE DIENE-MONOMER (EPDM) ROOFING</v>
      </c>
      <c r="F1579" s="533" t="str">
        <f t="shared" si="1033"/>
        <v>AR</v>
      </c>
      <c r="G1579" s="533" t="s">
        <v>2722</v>
      </c>
      <c r="H1579" s="533">
        <v>206</v>
      </c>
      <c r="I1579" s="533" t="str">
        <f>I1577</f>
        <v>075323 - ETHYLENE-PROPYLENE DIENE-MONOMER (EPDM) ROOFING</v>
      </c>
      <c r="J1579" s="533" t="str">
        <f>J1577</f>
        <v>075323 - ETHYLENE-PROPYLENE DIENE-MONOMER (EPDM) ROOFING</v>
      </c>
      <c r="K1579" s="87" t="s">
        <v>21</v>
      </c>
      <c r="L1579" s="87" t="s">
        <v>182</v>
      </c>
      <c r="M1579" s="176">
        <v>1065</v>
      </c>
      <c r="N1579" s="177" t="s">
        <v>33</v>
      </c>
      <c r="O1579" s="698">
        <v>1</v>
      </c>
      <c r="P1579" s="698">
        <v>1065</v>
      </c>
      <c r="Q1579" s="731">
        <f>O1579*0.97</f>
        <v>0.97</v>
      </c>
      <c r="R1579" s="731">
        <f>Q1579*M1579</f>
        <v>1033.05</v>
      </c>
      <c r="S1579" s="533"/>
      <c r="T1579" s="728"/>
    </row>
    <row r="1580" spans="1:20" ht="15.75">
      <c r="A1580" s="533" t="s">
        <v>2728</v>
      </c>
      <c r="B1580" s="533">
        <v>7</v>
      </c>
      <c r="C1580" s="533" t="s">
        <v>157</v>
      </c>
      <c r="D1580" s="572" t="s">
        <v>1590</v>
      </c>
      <c r="E1580" s="571" t="s">
        <v>1225</v>
      </c>
      <c r="F1580" s="533" t="str">
        <f t="shared" si="1033"/>
        <v>AR</v>
      </c>
      <c r="G1580" s="533" t="s">
        <v>2725</v>
      </c>
      <c r="H1580" s="533">
        <v>207</v>
      </c>
      <c r="I1580" s="533" t="str">
        <f t="shared" ref="I1580:I1581" si="1066">L1580</f>
        <v>077200 - ROOF ACCESSORIES</v>
      </c>
      <c r="J1580" s="533" t="str">
        <f t="shared" ref="J1580:J1581" si="1067">L1580</f>
        <v>077200 - ROOF ACCESSORIES</v>
      </c>
      <c r="K1580" s="87"/>
      <c r="L1580" s="87" t="s">
        <v>183</v>
      </c>
      <c r="M1580" s="574"/>
      <c r="N1580" s="178"/>
      <c r="O1580" s="698"/>
      <c r="P1580" s="698"/>
      <c r="S1580" s="533"/>
      <c r="T1580" s="728"/>
    </row>
    <row r="1581" spans="1:20" ht="15.75">
      <c r="A1581" s="533" t="s">
        <v>2728</v>
      </c>
      <c r="B1581" s="533">
        <v>7</v>
      </c>
      <c r="C1581" s="533" t="s">
        <v>157</v>
      </c>
      <c r="D1581" s="572" t="s">
        <v>1590</v>
      </c>
      <c r="E1581" s="571" t="str">
        <f t="shared" ref="E1581:E1587" si="1068">E1580</f>
        <v xml:space="preserve"> ROOF ACCESSORIES</v>
      </c>
      <c r="F1581" s="533" t="str">
        <f t="shared" si="1033"/>
        <v>AR</v>
      </c>
      <c r="G1581" s="533" t="s">
        <v>2725</v>
      </c>
      <c r="H1581" s="533">
        <v>208</v>
      </c>
      <c r="I1581" s="533" t="str">
        <f t="shared" si="1066"/>
        <v>Accessories; aluminum alloy; as Drg. FD-A-502; detail 6</v>
      </c>
      <c r="J1581" s="533" t="str">
        <f t="shared" si="1067"/>
        <v>Accessories; aluminum alloy; as Drg. FD-A-502; detail 6</v>
      </c>
      <c r="K1581" s="87"/>
      <c r="L1581" s="87" t="s">
        <v>1074</v>
      </c>
      <c r="M1581" s="574"/>
      <c r="N1581" s="178"/>
      <c r="O1581" s="698"/>
      <c r="P1581" s="698"/>
      <c r="S1581" s="533"/>
      <c r="T1581" s="728"/>
    </row>
    <row r="1582" spans="1:20" ht="15.75">
      <c r="A1582" s="533" t="s">
        <v>2728</v>
      </c>
      <c r="B1582" s="533">
        <v>7</v>
      </c>
      <c r="C1582" s="533" t="s">
        <v>157</v>
      </c>
      <c r="D1582" s="572" t="s">
        <v>1590</v>
      </c>
      <c r="E1582" s="571" t="str">
        <f t="shared" si="1068"/>
        <v xml:space="preserve"> ROOF ACCESSORIES</v>
      </c>
      <c r="F1582" s="533" t="str">
        <f t="shared" si="1033"/>
        <v>AR</v>
      </c>
      <c r="G1582" s="533" t="s">
        <v>2722</v>
      </c>
      <c r="H1582" s="533">
        <v>209</v>
      </c>
      <c r="I1582" s="533" t="str">
        <f>I1580</f>
        <v>077200 - ROOF ACCESSORIES</v>
      </c>
      <c r="J1582" s="533" t="str">
        <f>J1580</f>
        <v>077200 - ROOF ACCESSORIES</v>
      </c>
      <c r="K1582" s="87" t="s">
        <v>45</v>
      </c>
      <c r="L1582" s="87" t="s">
        <v>184</v>
      </c>
      <c r="M1582" s="176">
        <v>419</v>
      </c>
      <c r="N1582" s="177" t="s">
        <v>95</v>
      </c>
      <c r="O1582" s="698">
        <v>5</v>
      </c>
      <c r="P1582" s="698">
        <v>2095</v>
      </c>
      <c r="Q1582" s="731">
        <f>O1582*0.97</f>
        <v>4.8499999999999996</v>
      </c>
      <c r="R1582" s="731">
        <f>Q1582*M1582</f>
        <v>2032.1499999999999</v>
      </c>
      <c r="S1582" s="533"/>
      <c r="T1582" s="728"/>
    </row>
    <row r="1583" spans="1:20" ht="15.75">
      <c r="A1583" s="533" t="s">
        <v>2728</v>
      </c>
      <c r="B1583" s="533">
        <v>7</v>
      </c>
      <c r="C1583" s="533" t="s">
        <v>157</v>
      </c>
      <c r="D1583" s="572" t="s">
        <v>1590</v>
      </c>
      <c r="E1583" s="571" t="str">
        <f t="shared" si="1068"/>
        <v xml:space="preserve"> ROOF ACCESSORIES</v>
      </c>
      <c r="F1583" s="533" t="str">
        <f t="shared" si="1033"/>
        <v>AR</v>
      </c>
      <c r="G1583" s="533" t="s">
        <v>2725</v>
      </c>
      <c r="H1583" s="533">
        <v>210</v>
      </c>
      <c r="I1583" s="533" t="str">
        <f>L1583</f>
        <v>Accessories; galvanized steel</v>
      </c>
      <c r="J1583" s="533" t="str">
        <f>L1583</f>
        <v>Accessories; galvanized steel</v>
      </c>
      <c r="K1583" s="87"/>
      <c r="L1583" s="87" t="s">
        <v>185</v>
      </c>
      <c r="M1583" s="574"/>
      <c r="N1583" s="178"/>
      <c r="O1583" s="698"/>
      <c r="P1583" s="698"/>
      <c r="S1583" s="533"/>
      <c r="T1583" s="728"/>
    </row>
    <row r="1584" spans="1:20" ht="15.75">
      <c r="A1584" s="533" t="s">
        <v>2728</v>
      </c>
      <c r="B1584" s="533">
        <v>7</v>
      </c>
      <c r="C1584" s="533" t="s">
        <v>157</v>
      </c>
      <c r="D1584" s="572" t="s">
        <v>1590</v>
      </c>
      <c r="E1584" s="571" t="str">
        <f t="shared" si="1068"/>
        <v xml:space="preserve"> ROOF ACCESSORIES</v>
      </c>
      <c r="F1584" s="533" t="str">
        <f t="shared" si="1033"/>
        <v>AR</v>
      </c>
      <c r="G1584" s="533" t="s">
        <v>2722</v>
      </c>
      <c r="H1584" s="533">
        <v>211</v>
      </c>
      <c r="I1584" s="533" t="str">
        <f>I1582</f>
        <v>077200 - ROOF ACCESSORIES</v>
      </c>
      <c r="J1584" s="533" t="str">
        <f>J1582</f>
        <v>077200 - ROOF ACCESSORIES</v>
      </c>
      <c r="K1584" s="87" t="s">
        <v>13</v>
      </c>
      <c r="L1584" s="87" t="s">
        <v>186</v>
      </c>
      <c r="M1584" s="176">
        <v>12</v>
      </c>
      <c r="N1584" s="177" t="s">
        <v>39</v>
      </c>
      <c r="O1584" s="698">
        <v>46</v>
      </c>
      <c r="P1584" s="698">
        <v>552</v>
      </c>
      <c r="Q1584" s="731">
        <f>O1584*0.97</f>
        <v>44.62</v>
      </c>
      <c r="R1584" s="731">
        <f>Q1584*M1584</f>
        <v>535.43999999999994</v>
      </c>
      <c r="S1584" s="533"/>
      <c r="T1584" s="728"/>
    </row>
    <row r="1585" spans="1:20" ht="15.75">
      <c r="A1585" s="533" t="s">
        <v>2728</v>
      </c>
      <c r="B1585" s="533">
        <v>7</v>
      </c>
      <c r="C1585" s="533" t="s">
        <v>157</v>
      </c>
      <c r="D1585" s="572" t="s">
        <v>1590</v>
      </c>
      <c r="E1585" s="571" t="str">
        <f t="shared" si="1068"/>
        <v xml:space="preserve"> ROOF ACCESSORIES</v>
      </c>
      <c r="F1585" s="533" t="str">
        <f t="shared" si="1033"/>
        <v>AR</v>
      </c>
      <c r="G1585" s="533" t="s">
        <v>2725</v>
      </c>
      <c r="H1585" s="533">
        <v>212</v>
      </c>
      <c r="I1585" s="533" t="str">
        <f>L1585</f>
        <v>Access hatches; comprising 2 thick galvanized pressed steel skin cover, steel angle frame set in concrete; including ironmongery, stay chain, padlock, neoprene gaskets, timber nailer, epoxy paint, fittings and fixings; complete; as specified and as Drg. FD-A-502; detail 2</v>
      </c>
      <c r="J1585" s="533" t="str">
        <f>L1585</f>
        <v>Access hatches; comprising 2 thick galvanized pressed steel skin cover, steel angle frame set in concrete; including ironmongery, stay chain, padlock, neoprene gaskets, timber nailer, epoxy paint, fittings and fixings; complete; as specified and as Drg. FD-A-502; detail 2</v>
      </c>
      <c r="K1585" s="87"/>
      <c r="L1585" s="87" t="s">
        <v>187</v>
      </c>
      <c r="M1585" s="574"/>
      <c r="N1585" s="178"/>
      <c r="O1585" s="698"/>
      <c r="P1585" s="698"/>
      <c r="S1585" s="533"/>
      <c r="T1585" s="728"/>
    </row>
    <row r="1586" spans="1:20" ht="15.75">
      <c r="A1586" s="533" t="s">
        <v>2728</v>
      </c>
      <c r="B1586" s="533">
        <v>7</v>
      </c>
      <c r="C1586" s="533" t="s">
        <v>157</v>
      </c>
      <c r="D1586" s="572" t="s">
        <v>1590</v>
      </c>
      <c r="E1586" s="571" t="str">
        <f t="shared" si="1068"/>
        <v xml:space="preserve"> ROOF ACCESSORIES</v>
      </c>
      <c r="F1586" s="533" t="str">
        <f t="shared" si="1033"/>
        <v>AR</v>
      </c>
      <c r="G1586" s="533" t="s">
        <v>2722</v>
      </c>
      <c r="H1586" s="533">
        <v>213</v>
      </c>
      <c r="I1586" s="533" t="str">
        <f t="shared" ref="I1586:J1586" si="1069">I1584</f>
        <v>077200 - ROOF ACCESSORIES</v>
      </c>
      <c r="J1586" s="533" t="str">
        <f t="shared" si="1069"/>
        <v>077200 - ROOF ACCESSORIES</v>
      </c>
      <c r="K1586" s="87" t="s">
        <v>15</v>
      </c>
      <c r="L1586" s="87" t="s">
        <v>188</v>
      </c>
      <c r="M1586" s="176">
        <v>4</v>
      </c>
      <c r="N1586" s="90" t="s">
        <v>39</v>
      </c>
      <c r="O1586" s="698">
        <v>199</v>
      </c>
      <c r="P1586" s="698">
        <v>796</v>
      </c>
      <c r="Q1586" s="731">
        <f t="shared" ref="Q1586:Q1587" si="1070">O1586*0.97</f>
        <v>193.03</v>
      </c>
      <c r="R1586" s="731">
        <f t="shared" ref="R1586:R1587" si="1071">Q1586*M1586</f>
        <v>772.12</v>
      </c>
      <c r="S1586" s="533"/>
      <c r="T1586" s="728"/>
    </row>
    <row r="1587" spans="1:20" ht="15.75">
      <c r="A1587" s="533" t="s">
        <v>2728</v>
      </c>
      <c r="B1587" s="533">
        <v>7</v>
      </c>
      <c r="C1587" s="533" t="s">
        <v>157</v>
      </c>
      <c r="D1587" s="572" t="s">
        <v>1590</v>
      </c>
      <c r="E1587" s="571" t="str">
        <f t="shared" si="1068"/>
        <v xml:space="preserve"> ROOF ACCESSORIES</v>
      </c>
      <c r="F1587" s="533" t="str">
        <f t="shared" si="1033"/>
        <v>AR</v>
      </c>
      <c r="G1587" s="533" t="s">
        <v>2722</v>
      </c>
      <c r="H1587" s="533">
        <v>214</v>
      </c>
      <c r="I1587" s="533" t="str">
        <f t="shared" ref="I1587:J1587" si="1072">I1585</f>
        <v>Access hatches; comprising 2 thick galvanized pressed steel skin cover, steel angle frame set in concrete; including ironmongery, stay chain, padlock, neoprene gaskets, timber nailer, epoxy paint, fittings and fixings; complete; as specified and as Drg. FD-A-502; detail 2</v>
      </c>
      <c r="J1587" s="533" t="str">
        <f t="shared" si="1072"/>
        <v>Access hatches; comprising 2 thick galvanized pressed steel skin cover, steel angle frame set in concrete; including ironmongery, stay chain, padlock, neoprene gaskets, timber nailer, epoxy paint, fittings and fixings; complete; as specified and as Drg. FD-A-502; detail 2</v>
      </c>
      <c r="K1587" s="87" t="s">
        <v>17</v>
      </c>
      <c r="L1587" s="87" t="s">
        <v>190</v>
      </c>
      <c r="M1587" s="176">
        <v>2</v>
      </c>
      <c r="N1587" s="177" t="s">
        <v>39</v>
      </c>
      <c r="O1587" s="698">
        <v>133</v>
      </c>
      <c r="P1587" s="698">
        <v>266</v>
      </c>
      <c r="Q1587" s="731">
        <f t="shared" si="1070"/>
        <v>129.01</v>
      </c>
      <c r="R1587" s="731">
        <f t="shared" si="1071"/>
        <v>258.02</v>
      </c>
      <c r="S1587" s="533"/>
      <c r="T1587" s="728"/>
    </row>
    <row r="1588" spans="1:20" ht="15.75">
      <c r="A1588" s="533" t="s">
        <v>2728</v>
      </c>
      <c r="B1588" s="533">
        <v>7</v>
      </c>
      <c r="C1588" s="533" t="s">
        <v>157</v>
      </c>
      <c r="D1588" s="572" t="s">
        <v>1604</v>
      </c>
      <c r="E1588" s="571" t="s">
        <v>1226</v>
      </c>
      <c r="F1588" s="533" t="str">
        <f t="shared" si="1033"/>
        <v>AR</v>
      </c>
      <c r="G1588" s="533" t="s">
        <v>2725</v>
      </c>
      <c r="H1588" s="533">
        <v>215</v>
      </c>
      <c r="I1588" s="533" t="str">
        <f t="shared" ref="I1588:I1589" si="1073">L1588</f>
        <v>079200 - JOINT SEALANTS</v>
      </c>
      <c r="J1588" s="533" t="str">
        <f t="shared" ref="J1588:J1589" si="1074">L1588</f>
        <v>079200 - JOINT SEALANTS</v>
      </c>
      <c r="K1588" s="87"/>
      <c r="L1588" s="87" t="s">
        <v>191</v>
      </c>
      <c r="M1588" s="574"/>
      <c r="N1588" s="178"/>
      <c r="O1588" s="698"/>
      <c r="P1588" s="698"/>
      <c r="S1588" s="533"/>
      <c r="T1588" s="728"/>
    </row>
    <row r="1589" spans="1:20" ht="15.75">
      <c r="A1589" s="533" t="s">
        <v>2728</v>
      </c>
      <c r="B1589" s="533">
        <v>7</v>
      </c>
      <c r="C1589" s="533" t="s">
        <v>157</v>
      </c>
      <c r="D1589" s="572" t="s">
        <v>1604</v>
      </c>
      <c r="E1589" s="571" t="str">
        <f t="shared" ref="E1589:E1596" si="1075">E1588</f>
        <v xml:space="preserve"> JOINT SEALANTS</v>
      </c>
      <c r="F1589" s="533" t="str">
        <f t="shared" si="1033"/>
        <v>AR</v>
      </c>
      <c r="G1589" s="533" t="s">
        <v>2725</v>
      </c>
      <c r="H1589" s="533">
        <v>216</v>
      </c>
      <c r="I1589" s="533" t="str">
        <f t="shared" si="1073"/>
        <v>Expansion joints; in finish; including metal angle trim, plaster stop and architraves, filler pieces, sealant and backing cord as appropriate; complete; as specified and as Drg. FD-A-502; detail 10</v>
      </c>
      <c r="J1589" s="533" t="str">
        <f t="shared" si="1074"/>
        <v>Expansion joints; in finish; including metal angle trim, plaster stop and architraves, filler pieces, sealant and backing cord as appropriate; complete; as specified and as Drg. FD-A-502; detail 10</v>
      </c>
      <c r="K1589" s="87"/>
      <c r="L1589" s="87" t="s">
        <v>192</v>
      </c>
      <c r="M1589" s="574"/>
      <c r="N1589" s="178"/>
      <c r="O1589" s="698"/>
      <c r="P1589" s="698"/>
      <c r="S1589" s="533"/>
      <c r="T1589" s="728"/>
    </row>
    <row r="1590" spans="1:20" ht="16.5" thickBot="1">
      <c r="A1590" s="533" t="s">
        <v>2728</v>
      </c>
      <c r="B1590" s="533">
        <v>7</v>
      </c>
      <c r="C1590" s="533" t="s">
        <v>157</v>
      </c>
      <c r="D1590" s="572" t="s">
        <v>1604</v>
      </c>
      <c r="E1590" s="571" t="str">
        <f t="shared" si="1075"/>
        <v xml:space="preserve"> JOINT SEALANTS</v>
      </c>
      <c r="F1590" s="533" t="str">
        <f t="shared" si="1033"/>
        <v>AR</v>
      </c>
      <c r="G1590" s="533" t="s">
        <v>2722</v>
      </c>
      <c r="H1590" s="533">
        <v>217</v>
      </c>
      <c r="I1590" s="533" t="str">
        <f t="shared" ref="I1590:J1590" si="1076">I1588</f>
        <v>079200 - JOINT SEALANTS</v>
      </c>
      <c r="J1590" s="533" t="str">
        <f t="shared" si="1076"/>
        <v>079200 - JOINT SEALANTS</v>
      </c>
      <c r="K1590" s="224" t="s">
        <v>19</v>
      </c>
      <c r="L1590" s="224" t="s">
        <v>193</v>
      </c>
      <c r="M1590" s="290">
        <v>37</v>
      </c>
      <c r="N1590" s="271" t="s">
        <v>95</v>
      </c>
      <c r="O1590" s="698"/>
      <c r="P1590" s="698">
        <v>0</v>
      </c>
      <c r="Q1590" s="731">
        <f t="shared" ref="Q1590:Q1595" si="1077">O1590*0.97</f>
        <v>0</v>
      </c>
      <c r="R1590" s="731">
        <f t="shared" ref="R1590:R1595" si="1078">Q1590*M1590</f>
        <v>0</v>
      </c>
      <c r="S1590" s="533"/>
      <c r="T1590" s="728"/>
    </row>
    <row r="1591" spans="1:20" ht="16.5" thickBot="1">
      <c r="A1591" s="533" t="s">
        <v>2728</v>
      </c>
      <c r="B1591" s="533">
        <v>7</v>
      </c>
      <c r="C1591" s="533" t="s">
        <v>157</v>
      </c>
      <c r="D1591" s="572" t="s">
        <v>1604</v>
      </c>
      <c r="E1591" s="571" t="str">
        <f t="shared" si="1075"/>
        <v xml:space="preserve"> JOINT SEALANTS</v>
      </c>
      <c r="F1591" s="533" t="str">
        <f t="shared" si="1033"/>
        <v>AR</v>
      </c>
      <c r="G1591" s="533" t="s">
        <v>2722</v>
      </c>
      <c r="H1591" s="533">
        <v>218</v>
      </c>
      <c r="I1591" s="533" t="str">
        <f t="shared" ref="I1591:J1591" si="1079">I1589</f>
        <v>Expansion joints; in finish; including metal angle trim, plaster stop and architraves, filler pieces, sealant and backing cord as appropriate; complete; as specified and as Drg. FD-A-502; detail 10</v>
      </c>
      <c r="J1591" s="533" t="str">
        <f t="shared" si="1079"/>
        <v>Expansion joints; in finish; including metal angle trim, plaster stop and architraves, filler pieces, sealant and backing cord as appropriate; complete; as specified and as Drg. FD-A-502; detail 10</v>
      </c>
      <c r="K1591" s="87" t="s">
        <v>19</v>
      </c>
      <c r="L1591" s="87" t="s">
        <v>1196</v>
      </c>
      <c r="M1591" s="176">
        <v>2</v>
      </c>
      <c r="N1591" s="272" t="s">
        <v>95</v>
      </c>
      <c r="O1591" s="698">
        <v>12</v>
      </c>
      <c r="P1591" s="698">
        <v>24</v>
      </c>
      <c r="Q1591" s="731">
        <f t="shared" si="1077"/>
        <v>11.64</v>
      </c>
      <c r="R1591" s="731">
        <f t="shared" si="1078"/>
        <v>23.28</v>
      </c>
      <c r="S1591" s="533"/>
      <c r="T1591" s="728"/>
    </row>
    <row r="1592" spans="1:20" ht="15.75">
      <c r="A1592" s="533" t="s">
        <v>2728</v>
      </c>
      <c r="B1592" s="533">
        <v>7</v>
      </c>
      <c r="C1592" s="533" t="s">
        <v>157</v>
      </c>
      <c r="D1592" s="572" t="s">
        <v>1604</v>
      </c>
      <c r="E1592" s="571" t="str">
        <f t="shared" si="1075"/>
        <v xml:space="preserve"> JOINT SEALANTS</v>
      </c>
      <c r="F1592" s="533" t="str">
        <f t="shared" si="1033"/>
        <v>AR</v>
      </c>
      <c r="G1592" s="533" t="s">
        <v>2722</v>
      </c>
      <c r="H1592" s="533">
        <v>219</v>
      </c>
      <c r="I1592" s="533" t="str">
        <f t="shared" ref="I1592:J1592" si="1080">I1590</f>
        <v>079200 - JOINT SEALANTS</v>
      </c>
      <c r="J1592" s="533" t="str">
        <f t="shared" si="1080"/>
        <v>079200 - JOINT SEALANTS</v>
      </c>
      <c r="K1592" s="224" t="s">
        <v>21</v>
      </c>
      <c r="L1592" s="224" t="s">
        <v>194</v>
      </c>
      <c r="M1592" s="290">
        <v>3</v>
      </c>
      <c r="N1592" s="271" t="s">
        <v>95</v>
      </c>
      <c r="O1592" s="698"/>
      <c r="P1592" s="698">
        <v>0</v>
      </c>
      <c r="Q1592" s="731">
        <f t="shared" si="1077"/>
        <v>0</v>
      </c>
      <c r="R1592" s="731">
        <f t="shared" si="1078"/>
        <v>0</v>
      </c>
      <c r="S1592" s="533"/>
      <c r="T1592" s="728"/>
    </row>
    <row r="1593" spans="1:20" ht="16.5" thickBot="1">
      <c r="A1593" s="533" t="s">
        <v>2728</v>
      </c>
      <c r="B1593" s="533">
        <v>7</v>
      </c>
      <c r="C1593" s="533" t="s">
        <v>157</v>
      </c>
      <c r="D1593" s="572" t="s">
        <v>1604</v>
      </c>
      <c r="E1593" s="571" t="str">
        <f t="shared" si="1075"/>
        <v xml:space="preserve"> JOINT SEALANTS</v>
      </c>
      <c r="F1593" s="533" t="str">
        <f t="shared" si="1033"/>
        <v>AR</v>
      </c>
      <c r="G1593" s="533" t="s">
        <v>2722</v>
      </c>
      <c r="H1593" s="533">
        <v>220</v>
      </c>
      <c r="I1593" s="533" t="str">
        <f t="shared" ref="I1593:J1593" si="1081">I1591</f>
        <v>Expansion joints; in finish; including metal angle trim, plaster stop and architraves, filler pieces, sealant and backing cord as appropriate; complete; as specified and as Drg. FD-A-502; detail 10</v>
      </c>
      <c r="J1593" s="533" t="str">
        <f t="shared" si="1081"/>
        <v>Expansion joints; in finish; including metal angle trim, plaster stop and architraves, filler pieces, sealant and backing cord as appropriate; complete; as specified and as Drg. FD-A-502; detail 10</v>
      </c>
      <c r="K1593" s="224" t="s">
        <v>45</v>
      </c>
      <c r="L1593" s="224" t="s">
        <v>195</v>
      </c>
      <c r="M1593" s="290">
        <v>18</v>
      </c>
      <c r="N1593" s="271" t="s">
        <v>95</v>
      </c>
      <c r="O1593" s="698"/>
      <c r="P1593" s="698">
        <v>0</v>
      </c>
      <c r="Q1593" s="731">
        <f t="shared" si="1077"/>
        <v>0</v>
      </c>
      <c r="R1593" s="731">
        <f t="shared" si="1078"/>
        <v>0</v>
      </c>
      <c r="S1593" s="533"/>
      <c r="T1593" s="728"/>
    </row>
    <row r="1594" spans="1:20" ht="16.5" thickBot="1">
      <c r="A1594" s="533" t="s">
        <v>2728</v>
      </c>
      <c r="B1594" s="533">
        <v>7</v>
      </c>
      <c r="C1594" s="533" t="s">
        <v>157</v>
      </c>
      <c r="D1594" s="572" t="s">
        <v>1604</v>
      </c>
      <c r="E1594" s="571" t="str">
        <f t="shared" si="1075"/>
        <v xml:space="preserve"> JOINT SEALANTS</v>
      </c>
      <c r="F1594" s="533" t="str">
        <f t="shared" si="1033"/>
        <v>AR</v>
      </c>
      <c r="G1594" s="533" t="s">
        <v>2722</v>
      </c>
      <c r="H1594" s="533">
        <v>221</v>
      </c>
      <c r="I1594" s="533" t="str">
        <f t="shared" ref="I1594:J1594" si="1082">I1592</f>
        <v>079200 - JOINT SEALANTS</v>
      </c>
      <c r="J1594" s="533" t="str">
        <f t="shared" si="1082"/>
        <v>079200 - JOINT SEALANTS</v>
      </c>
      <c r="K1594" s="87" t="s">
        <v>13</v>
      </c>
      <c r="L1594" s="87" t="s">
        <v>196</v>
      </c>
      <c r="M1594" s="176">
        <v>7</v>
      </c>
      <c r="N1594" s="272" t="s">
        <v>95</v>
      </c>
      <c r="O1594" s="698">
        <v>12</v>
      </c>
      <c r="P1594" s="698">
        <v>84</v>
      </c>
      <c r="Q1594" s="731">
        <f t="shared" si="1077"/>
        <v>11.64</v>
      </c>
      <c r="R1594" s="731">
        <f t="shared" si="1078"/>
        <v>81.48</v>
      </c>
      <c r="S1594" s="533"/>
      <c r="T1594" s="728"/>
    </row>
    <row r="1595" spans="1:20" ht="15.75">
      <c r="A1595" s="533" t="s">
        <v>2728</v>
      </c>
      <c r="B1595" s="533">
        <v>7</v>
      </c>
      <c r="C1595" s="533" t="s">
        <v>157</v>
      </c>
      <c r="D1595" s="572" t="s">
        <v>1604</v>
      </c>
      <c r="E1595" s="571" t="str">
        <f t="shared" si="1075"/>
        <v xml:space="preserve"> JOINT SEALANTS</v>
      </c>
      <c r="F1595" s="533" t="str">
        <f t="shared" si="1033"/>
        <v>AR</v>
      </c>
      <c r="G1595" s="533" t="s">
        <v>2722</v>
      </c>
      <c r="H1595" s="533">
        <v>222</v>
      </c>
      <c r="I1595" s="533" t="str">
        <f t="shared" ref="I1595:J1595" si="1083">I1593</f>
        <v>Expansion joints; in finish; including metal angle trim, plaster stop and architraves, filler pieces, sealant and backing cord as appropriate; complete; as specified and as Drg. FD-A-502; detail 10</v>
      </c>
      <c r="J1595" s="533" t="str">
        <f t="shared" si="1083"/>
        <v>Expansion joints; in finish; including metal angle trim, plaster stop and architraves, filler pieces, sealant and backing cord as appropriate; complete; as specified and as Drg. FD-A-502; detail 10</v>
      </c>
      <c r="K1595" s="224" t="s">
        <v>15</v>
      </c>
      <c r="L1595" s="224" t="s">
        <v>197</v>
      </c>
      <c r="M1595" s="290">
        <v>17</v>
      </c>
      <c r="N1595" s="271" t="s">
        <v>95</v>
      </c>
      <c r="O1595" s="698"/>
      <c r="P1595" s="698">
        <v>0</v>
      </c>
      <c r="Q1595" s="731">
        <f t="shared" si="1077"/>
        <v>0</v>
      </c>
      <c r="R1595" s="731">
        <f t="shared" si="1078"/>
        <v>0</v>
      </c>
      <c r="S1595" s="533"/>
      <c r="T1595" s="728"/>
    </row>
    <row r="1596" spans="1:20" ht="15.75">
      <c r="A1596" s="533" t="s">
        <v>2728</v>
      </c>
      <c r="B1596" s="533">
        <v>7</v>
      </c>
      <c r="C1596" s="533" t="s">
        <v>157</v>
      </c>
      <c r="D1596" s="572" t="s">
        <v>1604</v>
      </c>
      <c r="E1596" s="571" t="str">
        <f t="shared" si="1075"/>
        <v xml:space="preserve"> JOINT SEALANTS</v>
      </c>
      <c r="F1596" s="533" t="str">
        <f t="shared" si="1033"/>
        <v>AR</v>
      </c>
      <c r="G1596" s="533" t="s">
        <v>2725</v>
      </c>
      <c r="H1596" s="533">
        <v>223</v>
      </c>
      <c r="I1596" s="533" t="str">
        <f t="shared" ref="I1596:J1596" si="1084">I1594</f>
        <v>079200 - JOINT SEALANTS</v>
      </c>
      <c r="J1596" s="533" t="str">
        <f t="shared" si="1084"/>
        <v>079200 - JOINT SEALANTS</v>
      </c>
      <c r="K1596" s="96" t="s">
        <v>198</v>
      </c>
      <c r="L1596" s="96"/>
      <c r="M1596" s="176"/>
      <c r="N1596" s="178"/>
      <c r="O1596" s="698"/>
      <c r="P1596" s="698"/>
      <c r="S1596" s="533"/>
      <c r="T1596" s="728"/>
    </row>
    <row r="1597" spans="1:20" ht="15.75">
      <c r="A1597" s="533" t="s">
        <v>2728</v>
      </c>
      <c r="B1597" s="533">
        <v>7</v>
      </c>
      <c r="C1597" s="533" t="s">
        <v>157</v>
      </c>
      <c r="D1597" s="10" t="s">
        <v>22</v>
      </c>
      <c r="E1597" s="10" t="s">
        <v>22</v>
      </c>
      <c r="G1597" s="533" t="s">
        <v>2724</v>
      </c>
      <c r="H1597" s="533">
        <v>224</v>
      </c>
      <c r="I1597" s="533" t="str">
        <f t="shared" ref="I1597:J1597" si="1085">I1595</f>
        <v>Expansion joints; in finish; including metal angle trim, plaster stop and architraves, filler pieces, sealant and backing cord as appropriate; complete; as specified and as Drg. FD-A-502; detail 10</v>
      </c>
      <c r="J1597" s="533" t="str">
        <f t="shared" si="1085"/>
        <v>Expansion joints; in finish; including metal angle trim, plaster stop and architraves, filler pieces, sealant and backing cord as appropriate; complete; as specified and as Drg. FD-A-502; detail 10</v>
      </c>
      <c r="K1597" s="130" t="s">
        <v>199</v>
      </c>
      <c r="L1597" s="130"/>
      <c r="M1597" s="137"/>
      <c r="N1597" s="178"/>
      <c r="O1597" s="698" t="s">
        <v>8</v>
      </c>
      <c r="P1597" s="698">
        <v>94637</v>
      </c>
      <c r="S1597" s="533"/>
      <c r="T1597" s="728"/>
    </row>
    <row r="1598" spans="1:20" ht="15.75">
      <c r="A1598" s="533" t="s">
        <v>2728</v>
      </c>
      <c r="B1598" s="533">
        <v>8</v>
      </c>
      <c r="C1598" s="533" t="s">
        <v>201</v>
      </c>
      <c r="D1598" s="572" t="s">
        <v>1615</v>
      </c>
      <c r="E1598" s="571" t="s">
        <v>1227</v>
      </c>
      <c r="F1598" s="533" t="str">
        <f t="shared" ref="F1598:F1661" si="1086">VLOOKUP(D:D,trade,3,FALSE)</f>
        <v>AR</v>
      </c>
      <c r="G1598" s="533" t="s">
        <v>2725</v>
      </c>
      <c r="H1598" s="533">
        <v>225</v>
      </c>
      <c r="I1598" s="533" t="str">
        <f t="shared" ref="I1598:J1598" si="1087">I1596</f>
        <v>079200 - JOINT SEALANTS</v>
      </c>
      <c r="J1598" s="533" t="str">
        <f t="shared" si="1087"/>
        <v>079200 - JOINT SEALANTS</v>
      </c>
      <c r="K1598" s="87"/>
      <c r="L1598" s="87"/>
      <c r="M1598" s="445" t="s">
        <v>200</v>
      </c>
      <c r="N1598" s="365"/>
      <c r="O1598" s="698"/>
      <c r="P1598" s="698"/>
      <c r="S1598" s="533"/>
      <c r="T1598" s="728"/>
    </row>
    <row r="1599" spans="1:20" ht="15.75">
      <c r="A1599" s="533" t="s">
        <v>2728</v>
      </c>
      <c r="B1599" s="533">
        <v>8</v>
      </c>
      <c r="C1599" s="533" t="s">
        <v>201</v>
      </c>
      <c r="D1599" s="572" t="s">
        <v>1615</v>
      </c>
      <c r="E1599" s="571" t="s">
        <v>1227</v>
      </c>
      <c r="F1599" s="533" t="str">
        <f t="shared" si="1086"/>
        <v>AR</v>
      </c>
      <c r="G1599" s="533" t="s">
        <v>2725</v>
      </c>
      <c r="H1599" s="533">
        <v>226</v>
      </c>
      <c r="I1599" s="533" t="str">
        <f t="shared" ref="I1599:J1599" si="1088">I1597</f>
        <v>Expansion joints; in finish; including metal angle trim, plaster stop and architraves, filler pieces, sealant and backing cord as appropriate; complete; as specified and as Drg. FD-A-502; detail 10</v>
      </c>
      <c r="J1599" s="533" t="str">
        <f t="shared" si="1088"/>
        <v>Expansion joints; in finish; including metal angle trim, plaster stop and architraves, filler pieces, sealant and backing cord as appropriate; complete; as specified and as Drg. FD-A-502; detail 10</v>
      </c>
      <c r="K1599" s="87"/>
      <c r="L1599" s="87"/>
      <c r="M1599" s="445" t="s">
        <v>201</v>
      </c>
      <c r="N1599" s="365"/>
      <c r="O1599" s="698"/>
      <c r="P1599" s="698"/>
      <c r="S1599" s="533"/>
      <c r="T1599" s="728"/>
    </row>
    <row r="1600" spans="1:20" ht="15.75">
      <c r="A1600" s="533" t="s">
        <v>2728</v>
      </c>
      <c r="B1600" s="533">
        <v>8</v>
      </c>
      <c r="C1600" s="533" t="s">
        <v>201</v>
      </c>
      <c r="D1600" s="572" t="s">
        <v>1615</v>
      </c>
      <c r="E1600" s="571" t="s">
        <v>1227</v>
      </c>
      <c r="F1600" s="533" t="str">
        <f t="shared" si="1086"/>
        <v>AR</v>
      </c>
      <c r="G1600" s="533" t="s">
        <v>2725</v>
      </c>
      <c r="H1600" s="533">
        <v>227</v>
      </c>
      <c r="I1600" s="533" t="str">
        <f t="shared" ref="I1600:J1600" si="1089">I1598</f>
        <v>079200 - JOINT SEALANTS</v>
      </c>
      <c r="J1600" s="533" t="str">
        <f t="shared" si="1089"/>
        <v>079200 - JOINT SEALANTS</v>
      </c>
      <c r="K1600" s="96" t="s">
        <v>2</v>
      </c>
      <c r="L1600" s="96" t="s">
        <v>202</v>
      </c>
      <c r="M1600" s="466" t="s">
        <v>4</v>
      </c>
      <c r="N1600" s="365" t="s">
        <v>5</v>
      </c>
      <c r="O1600" s="698" t="s">
        <v>6</v>
      </c>
      <c r="P1600" s="698" t="s">
        <v>7</v>
      </c>
      <c r="S1600" s="533"/>
      <c r="T1600" s="728"/>
    </row>
    <row r="1601" spans="1:20" ht="15.75">
      <c r="A1601" s="533" t="s">
        <v>2728</v>
      </c>
      <c r="B1601" s="533">
        <v>8</v>
      </c>
      <c r="C1601" s="533" t="s">
        <v>201</v>
      </c>
      <c r="D1601" s="572" t="s">
        <v>1615</v>
      </c>
      <c r="E1601" s="571" t="s">
        <v>1227</v>
      </c>
      <c r="F1601" s="533" t="str">
        <f t="shared" si="1086"/>
        <v>AR</v>
      </c>
      <c r="G1601" s="533" t="s">
        <v>2725</v>
      </c>
      <c r="H1601" s="533">
        <v>228</v>
      </c>
      <c r="I1601" s="533" t="str">
        <f t="shared" ref="I1601:J1601" si="1090">I1599</f>
        <v>Expansion joints; in finish; including metal angle trim, plaster stop and architraves, filler pieces, sealant and backing cord as appropriate; complete; as specified and as Drg. FD-A-502; detail 10</v>
      </c>
      <c r="J1601" s="533" t="str">
        <f t="shared" si="1090"/>
        <v>Expansion joints; in finish; including metal angle trim, plaster stop and architraves, filler pieces, sealant and backing cord as appropriate; complete; as specified and as Drg. FD-A-502; detail 10</v>
      </c>
      <c r="K1601" s="87"/>
      <c r="L1601" s="87"/>
      <c r="M1601" s="445"/>
      <c r="N1601" s="440"/>
      <c r="O1601" s="698"/>
      <c r="P1601" s="698" t="s">
        <v>8</v>
      </c>
      <c r="S1601" s="533"/>
      <c r="T1601" s="728"/>
    </row>
    <row r="1602" spans="1:20" ht="15.75">
      <c r="A1602" s="533" t="s">
        <v>2728</v>
      </c>
      <c r="B1602" s="533">
        <v>8</v>
      </c>
      <c r="C1602" s="533" t="s">
        <v>201</v>
      </c>
      <c r="D1602" s="572" t="s">
        <v>1615</v>
      </c>
      <c r="E1602" s="571" t="s">
        <v>1227</v>
      </c>
      <c r="F1602" s="533" t="str">
        <f t="shared" si="1086"/>
        <v>AR</v>
      </c>
      <c r="G1602" s="533" t="s">
        <v>2725</v>
      </c>
      <c r="H1602" s="533">
        <v>229</v>
      </c>
      <c r="I1602" s="533" t="str">
        <f t="shared" ref="I1602:I1603" si="1091">L1602</f>
        <v>081113 - HOLLOW METAL DOORS AND FRAMES</v>
      </c>
      <c r="J1602" s="533" t="str">
        <f t="shared" ref="J1602:J1603" si="1092">L1602</f>
        <v>081113 - HOLLOW METAL DOORS AND FRAMES</v>
      </c>
      <c r="K1602" s="87"/>
      <c r="L1602" s="87" t="s">
        <v>203</v>
      </c>
      <c r="M1602" s="466"/>
      <c r="N1602" s="440"/>
      <c r="O1602" s="698"/>
      <c r="P1602" s="698"/>
      <c r="S1602" s="533"/>
      <c r="T1602" s="728"/>
    </row>
    <row r="1603" spans="1:20" ht="15.75">
      <c r="A1603" s="533" t="s">
        <v>2728</v>
      </c>
      <c r="B1603" s="533">
        <v>8</v>
      </c>
      <c r="C1603" s="533" t="s">
        <v>201</v>
      </c>
      <c r="D1603" s="572" t="s">
        <v>1615</v>
      </c>
      <c r="E1603" s="571" t="str">
        <f t="shared" ref="E1603:E1638" si="1093">E1602</f>
        <v xml:space="preserve"> HOLLOW METAL DOORS AND FRAMES</v>
      </c>
      <c r="F1603" s="533" t="str">
        <f t="shared" si="1086"/>
        <v>AR</v>
      </c>
      <c r="G1603" s="533" t="s">
        <v>2725</v>
      </c>
      <c r="H1603" s="533">
        <v>230</v>
      </c>
      <c r="I1603" s="533" t="str">
        <f t="shared" si="1091"/>
        <v>Flush steel doors; 43 mm thick; leaf construction type 3.constructed from steel section frame; galvanized steel sheet both skins, factory primed for painting; including fittings and fixings; complete; as specified and as Drg. A-611</v>
      </c>
      <c r="J1603" s="533" t="str">
        <f t="shared" si="1092"/>
        <v>Flush steel doors; 43 mm thick; leaf construction type 3.constructed from steel section frame; galvanized steel sheet both skins, factory primed for painting; including fittings and fixings; complete; as specified and as Drg. A-611</v>
      </c>
      <c r="K1603" s="87"/>
      <c r="L1603" s="87" t="s">
        <v>204</v>
      </c>
      <c r="M1603" s="466"/>
      <c r="N1603" s="440"/>
      <c r="O1603" s="698"/>
      <c r="P1603" s="698"/>
      <c r="S1603" s="533"/>
      <c r="T1603" s="728"/>
    </row>
    <row r="1604" spans="1:20" ht="15.75">
      <c r="A1604" s="533" t="s">
        <v>2728</v>
      </c>
      <c r="B1604" s="533">
        <v>8</v>
      </c>
      <c r="C1604" s="533" t="s">
        <v>201</v>
      </c>
      <c r="D1604" s="572" t="s">
        <v>1615</v>
      </c>
      <c r="E1604" s="571" t="str">
        <f t="shared" si="1093"/>
        <v xml:space="preserve"> HOLLOW METAL DOORS AND FRAMES</v>
      </c>
      <c r="F1604" s="533" t="str">
        <f t="shared" si="1086"/>
        <v>AR</v>
      </c>
      <c r="G1604" s="533" t="s">
        <v>2722</v>
      </c>
      <c r="H1604" s="533">
        <v>231</v>
      </c>
      <c r="I1604" s="533" t="str">
        <f t="shared" ref="I1604:J1604" si="1094">I1602</f>
        <v>081113 - HOLLOW METAL DOORS AND FRAMES</v>
      </c>
      <c r="J1604" s="533" t="str">
        <f t="shared" si="1094"/>
        <v>081113 - HOLLOW METAL DOORS AND FRAMES</v>
      </c>
      <c r="K1604" s="224" t="s">
        <v>13</v>
      </c>
      <c r="L1604" s="224" t="s">
        <v>205</v>
      </c>
      <c r="M1604" s="446">
        <v>3</v>
      </c>
      <c r="N1604" s="441" t="s">
        <v>39</v>
      </c>
      <c r="O1604" s="698"/>
      <c r="P1604" s="698">
        <v>0</v>
      </c>
      <c r="Q1604" s="731">
        <f t="shared" ref="Q1604:Q1613" si="1095">O1604*0.97</f>
        <v>0</v>
      </c>
      <c r="R1604" s="731">
        <f t="shared" ref="R1604:R1613" si="1096">Q1604*M1604</f>
        <v>0</v>
      </c>
      <c r="S1604" s="533"/>
      <c r="T1604" s="728"/>
    </row>
    <row r="1605" spans="1:20" ht="15.75">
      <c r="A1605" s="533" t="s">
        <v>2728</v>
      </c>
      <c r="B1605" s="533">
        <v>8</v>
      </c>
      <c r="C1605" s="533" t="s">
        <v>201</v>
      </c>
      <c r="D1605" s="572" t="s">
        <v>1615</v>
      </c>
      <c r="E1605" s="571" t="str">
        <f t="shared" si="1093"/>
        <v xml:space="preserve"> HOLLOW METAL DOORS AND FRAMES</v>
      </c>
      <c r="F1605" s="533" t="str">
        <f t="shared" si="1086"/>
        <v>AR</v>
      </c>
      <c r="G1605" s="533" t="s">
        <v>2722</v>
      </c>
      <c r="H1605" s="533">
        <v>232</v>
      </c>
      <c r="I1605" s="533" t="str">
        <f t="shared" ref="I1605:J1605" si="1097">I1603</f>
        <v>Flush steel doors; 43 mm thick; leaf construction type 3.constructed from steel section frame; galvanized steel sheet both skins, factory primed for painting; including fittings and fixings; complete; as specified and as Drg. A-611</v>
      </c>
      <c r="J1605" s="533" t="str">
        <f t="shared" si="1097"/>
        <v>Flush steel doors; 43 mm thick; leaf construction type 3.constructed from steel section frame; galvanized steel sheet both skins, factory primed for painting; including fittings and fixings; complete; as specified and as Drg. A-611</v>
      </c>
      <c r="K1605" s="224" t="s">
        <v>15</v>
      </c>
      <c r="L1605" s="224" t="s">
        <v>206</v>
      </c>
      <c r="M1605" s="446">
        <v>1</v>
      </c>
      <c r="N1605" s="441" t="s">
        <v>39</v>
      </c>
      <c r="O1605" s="698"/>
      <c r="P1605" s="698">
        <v>0</v>
      </c>
      <c r="Q1605" s="731">
        <f t="shared" si="1095"/>
        <v>0</v>
      </c>
      <c r="R1605" s="731">
        <f t="shared" si="1096"/>
        <v>0</v>
      </c>
      <c r="S1605" s="533"/>
      <c r="T1605" s="728"/>
    </row>
    <row r="1606" spans="1:20" ht="15.75">
      <c r="A1606" s="533" t="s">
        <v>2728</v>
      </c>
      <c r="B1606" s="533">
        <v>8</v>
      </c>
      <c r="C1606" s="533" t="s">
        <v>201</v>
      </c>
      <c r="D1606" s="572" t="s">
        <v>1615</v>
      </c>
      <c r="E1606" s="571" t="str">
        <f t="shared" si="1093"/>
        <v xml:space="preserve"> HOLLOW METAL DOORS AND FRAMES</v>
      </c>
      <c r="F1606" s="533" t="str">
        <f t="shared" si="1086"/>
        <v>AR</v>
      </c>
      <c r="G1606" s="533" t="s">
        <v>2722</v>
      </c>
      <c r="H1606" s="533">
        <v>233</v>
      </c>
      <c r="I1606" s="533" t="str">
        <f t="shared" ref="I1606:J1606" si="1098">I1604</f>
        <v>081113 - HOLLOW METAL DOORS AND FRAMES</v>
      </c>
      <c r="J1606" s="533" t="str">
        <f t="shared" si="1098"/>
        <v>081113 - HOLLOW METAL DOORS AND FRAMES</v>
      </c>
      <c r="K1606" s="224" t="s">
        <v>17</v>
      </c>
      <c r="L1606" s="224" t="s">
        <v>207</v>
      </c>
      <c r="M1606" s="446">
        <v>1</v>
      </c>
      <c r="N1606" s="441" t="s">
        <v>39</v>
      </c>
      <c r="O1606" s="698"/>
      <c r="P1606" s="698">
        <v>0</v>
      </c>
      <c r="Q1606" s="731">
        <f t="shared" si="1095"/>
        <v>0</v>
      </c>
      <c r="R1606" s="731">
        <f t="shared" si="1096"/>
        <v>0</v>
      </c>
      <c r="S1606" s="533"/>
      <c r="T1606" s="728"/>
    </row>
    <row r="1607" spans="1:20" ht="15.75">
      <c r="A1607" s="533" t="s">
        <v>2728</v>
      </c>
      <c r="B1607" s="533">
        <v>8</v>
      </c>
      <c r="C1607" s="533" t="s">
        <v>201</v>
      </c>
      <c r="D1607" s="572" t="s">
        <v>1615</v>
      </c>
      <c r="E1607" s="571" t="str">
        <f t="shared" si="1093"/>
        <v xml:space="preserve"> HOLLOW METAL DOORS AND FRAMES</v>
      </c>
      <c r="F1607" s="533" t="str">
        <f t="shared" si="1086"/>
        <v>AR</v>
      </c>
      <c r="G1607" s="533" t="s">
        <v>2722</v>
      </c>
      <c r="H1607" s="533">
        <v>234</v>
      </c>
      <c r="I1607" s="533" t="str">
        <f t="shared" ref="I1607:J1607" si="1099">I1605</f>
        <v>Flush steel doors; 43 mm thick; leaf construction type 3.constructed from steel section frame; galvanized steel sheet both skins, factory primed for painting; including fittings and fixings; complete; as specified and as Drg. A-611</v>
      </c>
      <c r="J1607" s="533" t="str">
        <f t="shared" si="1099"/>
        <v>Flush steel doors; 43 mm thick; leaf construction type 3.constructed from steel section frame; galvanized steel sheet both skins, factory primed for painting; including fittings and fixings; complete; as specified and as Drg. A-611</v>
      </c>
      <c r="K1607" s="224" t="s">
        <v>19</v>
      </c>
      <c r="L1607" s="224" t="s">
        <v>208</v>
      </c>
      <c r="M1607" s="446">
        <v>1</v>
      </c>
      <c r="N1607" s="441" t="s">
        <v>39</v>
      </c>
      <c r="O1607" s="698"/>
      <c r="P1607" s="698">
        <v>0</v>
      </c>
      <c r="Q1607" s="731">
        <f t="shared" si="1095"/>
        <v>0</v>
      </c>
      <c r="R1607" s="731">
        <f t="shared" si="1096"/>
        <v>0</v>
      </c>
      <c r="S1607" s="533"/>
      <c r="T1607" s="728"/>
    </row>
    <row r="1608" spans="1:20" ht="15.75">
      <c r="A1608" s="533" t="s">
        <v>2728</v>
      </c>
      <c r="B1608" s="533">
        <v>8</v>
      </c>
      <c r="C1608" s="533" t="s">
        <v>201</v>
      </c>
      <c r="D1608" s="572" t="s">
        <v>1615</v>
      </c>
      <c r="E1608" s="571" t="str">
        <f t="shared" si="1093"/>
        <v xml:space="preserve"> HOLLOW METAL DOORS AND FRAMES</v>
      </c>
      <c r="F1608" s="533" t="str">
        <f t="shared" si="1086"/>
        <v>AR</v>
      </c>
      <c r="G1608" s="533" t="s">
        <v>2722</v>
      </c>
      <c r="H1608" s="533">
        <v>235</v>
      </c>
      <c r="I1608" s="533" t="str">
        <f t="shared" ref="I1608:J1608" si="1100">I1606</f>
        <v>081113 - HOLLOW METAL DOORS AND FRAMES</v>
      </c>
      <c r="J1608" s="533" t="str">
        <f t="shared" si="1100"/>
        <v>081113 - HOLLOW METAL DOORS AND FRAMES</v>
      </c>
      <c r="K1608" s="224" t="s">
        <v>20</v>
      </c>
      <c r="L1608" s="224" t="s">
        <v>209</v>
      </c>
      <c r="M1608" s="446">
        <v>2</v>
      </c>
      <c r="N1608" s="441" t="s">
        <v>39</v>
      </c>
      <c r="O1608" s="698"/>
      <c r="P1608" s="698">
        <v>0</v>
      </c>
      <c r="Q1608" s="731">
        <f t="shared" si="1095"/>
        <v>0</v>
      </c>
      <c r="R1608" s="731">
        <f t="shared" si="1096"/>
        <v>0</v>
      </c>
      <c r="S1608" s="533"/>
      <c r="T1608" s="728"/>
    </row>
    <row r="1609" spans="1:20" ht="15.75">
      <c r="A1609" s="533" t="s">
        <v>2728</v>
      </c>
      <c r="B1609" s="533">
        <v>8</v>
      </c>
      <c r="C1609" s="533" t="s">
        <v>201</v>
      </c>
      <c r="D1609" s="572" t="s">
        <v>1615</v>
      </c>
      <c r="E1609" s="571" t="str">
        <f t="shared" si="1093"/>
        <v xml:space="preserve"> HOLLOW METAL DOORS AND FRAMES</v>
      </c>
      <c r="F1609" s="533" t="str">
        <f t="shared" si="1086"/>
        <v>AR</v>
      </c>
      <c r="G1609" s="533" t="s">
        <v>2722</v>
      </c>
      <c r="H1609" s="533">
        <v>236</v>
      </c>
      <c r="I1609" s="533" t="str">
        <f t="shared" ref="I1609:J1609" si="1101">I1607</f>
        <v>Flush steel doors; 43 mm thick; leaf construction type 3.constructed from steel section frame; galvanized steel sheet both skins, factory primed for painting; including fittings and fixings; complete; as specified and as Drg. A-611</v>
      </c>
      <c r="J1609" s="533" t="str">
        <f t="shared" si="1101"/>
        <v>Flush steel doors; 43 mm thick; leaf construction type 3.constructed from steel section frame; galvanized steel sheet both skins, factory primed for painting; including fittings and fixings; complete; as specified and as Drg. A-611</v>
      </c>
      <c r="K1609" s="224" t="s">
        <v>21</v>
      </c>
      <c r="L1609" s="224" t="s">
        <v>210</v>
      </c>
      <c r="M1609" s="446">
        <v>1</v>
      </c>
      <c r="N1609" s="441" t="s">
        <v>39</v>
      </c>
      <c r="O1609" s="698"/>
      <c r="P1609" s="698">
        <v>0</v>
      </c>
      <c r="Q1609" s="731">
        <f t="shared" si="1095"/>
        <v>0</v>
      </c>
      <c r="R1609" s="731">
        <f t="shared" si="1096"/>
        <v>0</v>
      </c>
      <c r="S1609" s="533"/>
      <c r="T1609" s="728"/>
    </row>
    <row r="1610" spans="1:20" ht="15.75">
      <c r="A1610" s="533" t="s">
        <v>2728</v>
      </c>
      <c r="B1610" s="533">
        <v>8</v>
      </c>
      <c r="C1610" s="533" t="s">
        <v>201</v>
      </c>
      <c r="D1610" s="572" t="s">
        <v>1615</v>
      </c>
      <c r="E1610" s="571" t="str">
        <f t="shared" si="1093"/>
        <v xml:space="preserve"> HOLLOW METAL DOORS AND FRAMES</v>
      </c>
      <c r="F1610" s="533" t="str">
        <f t="shared" si="1086"/>
        <v>AR</v>
      </c>
      <c r="G1610" s="533" t="s">
        <v>2722</v>
      </c>
      <c r="H1610" s="533">
        <v>237</v>
      </c>
      <c r="I1610" s="533" t="str">
        <f t="shared" ref="I1610:J1610" si="1102">I1608</f>
        <v>081113 - HOLLOW METAL DOORS AND FRAMES</v>
      </c>
      <c r="J1610" s="533" t="str">
        <f t="shared" si="1102"/>
        <v>081113 - HOLLOW METAL DOORS AND FRAMES</v>
      </c>
      <c r="K1610" s="224" t="s">
        <v>45</v>
      </c>
      <c r="L1610" s="224" t="s">
        <v>211</v>
      </c>
      <c r="M1610" s="446">
        <v>1</v>
      </c>
      <c r="N1610" s="441" t="s">
        <v>39</v>
      </c>
      <c r="O1610" s="698"/>
      <c r="P1610" s="698">
        <v>0</v>
      </c>
      <c r="Q1610" s="731">
        <f t="shared" si="1095"/>
        <v>0</v>
      </c>
      <c r="R1610" s="731">
        <f t="shared" si="1096"/>
        <v>0</v>
      </c>
      <c r="S1610" s="533"/>
      <c r="T1610" s="728"/>
    </row>
    <row r="1611" spans="1:20" ht="16.5" thickBot="1">
      <c r="A1611" s="533" t="s">
        <v>2728</v>
      </c>
      <c r="B1611" s="533">
        <v>8</v>
      </c>
      <c r="C1611" s="533" t="s">
        <v>201</v>
      </c>
      <c r="D1611" s="572" t="s">
        <v>1615</v>
      </c>
      <c r="E1611" s="571" t="str">
        <f t="shared" si="1093"/>
        <v xml:space="preserve"> HOLLOW METAL DOORS AND FRAMES</v>
      </c>
      <c r="F1611" s="533" t="str">
        <f t="shared" si="1086"/>
        <v>AR</v>
      </c>
      <c r="G1611" s="533" t="s">
        <v>2722</v>
      </c>
      <c r="H1611" s="533">
        <v>238</v>
      </c>
      <c r="I1611" s="533" t="str">
        <f t="shared" ref="I1611:J1611" si="1103">I1609</f>
        <v>Flush steel doors; 43 mm thick; leaf construction type 3.constructed from steel section frame; galvanized steel sheet both skins, factory primed for painting; including fittings and fixings; complete; as specified and as Drg. A-611</v>
      </c>
      <c r="J1611" s="533" t="str">
        <f t="shared" si="1103"/>
        <v>Flush steel doors; 43 mm thick; leaf construction type 3.constructed from steel section frame; galvanized steel sheet both skins, factory primed for painting; including fittings and fixings; complete; as specified and as Drg. A-611</v>
      </c>
      <c r="K1611" s="224" t="s">
        <v>48</v>
      </c>
      <c r="L1611" s="224" t="s">
        <v>212</v>
      </c>
      <c r="M1611" s="446">
        <v>5</v>
      </c>
      <c r="N1611" s="441" t="s">
        <v>39</v>
      </c>
      <c r="O1611" s="698"/>
      <c r="P1611" s="698">
        <v>0</v>
      </c>
      <c r="Q1611" s="731">
        <f t="shared" si="1095"/>
        <v>0</v>
      </c>
      <c r="R1611" s="731">
        <f t="shared" si="1096"/>
        <v>0</v>
      </c>
      <c r="S1611" s="533"/>
      <c r="T1611" s="728"/>
    </row>
    <row r="1612" spans="1:20" ht="16.5" thickBot="1">
      <c r="A1612" s="533" t="s">
        <v>2728</v>
      </c>
      <c r="B1612" s="533">
        <v>8</v>
      </c>
      <c r="C1612" s="533" t="s">
        <v>201</v>
      </c>
      <c r="D1612" s="572" t="s">
        <v>1615</v>
      </c>
      <c r="E1612" s="571" t="str">
        <f t="shared" si="1093"/>
        <v xml:space="preserve"> HOLLOW METAL DOORS AND FRAMES</v>
      </c>
      <c r="F1612" s="533" t="str">
        <f t="shared" si="1086"/>
        <v>AR</v>
      </c>
      <c r="G1612" s="533" t="s">
        <v>2722</v>
      </c>
      <c r="H1612" s="533">
        <v>239</v>
      </c>
      <c r="I1612" s="533" t="str">
        <f t="shared" ref="I1612:J1612" si="1104">I1610</f>
        <v>081113 - HOLLOW METAL DOORS AND FRAMES</v>
      </c>
      <c r="J1612" s="533" t="str">
        <f t="shared" si="1104"/>
        <v>081113 - HOLLOW METAL DOORS AND FRAMES</v>
      </c>
      <c r="K1612" s="87" t="s">
        <v>13</v>
      </c>
      <c r="L1612" s="87" t="s">
        <v>213</v>
      </c>
      <c r="M1612" s="445">
        <v>1</v>
      </c>
      <c r="N1612" s="442" t="s">
        <v>39</v>
      </c>
      <c r="O1612" s="698">
        <v>359</v>
      </c>
      <c r="P1612" s="698">
        <v>359</v>
      </c>
      <c r="Q1612" s="731">
        <f t="shared" si="1095"/>
        <v>348.23</v>
      </c>
      <c r="R1612" s="731">
        <f t="shared" si="1096"/>
        <v>348.23</v>
      </c>
      <c r="S1612" s="533"/>
      <c r="T1612" s="728"/>
    </row>
    <row r="1613" spans="1:20" ht="15.75">
      <c r="A1613" s="533" t="s">
        <v>2728</v>
      </c>
      <c r="B1613" s="533">
        <v>8</v>
      </c>
      <c r="C1613" s="533" t="s">
        <v>201</v>
      </c>
      <c r="D1613" s="572" t="s">
        <v>1615</v>
      </c>
      <c r="E1613" s="571" t="str">
        <f t="shared" si="1093"/>
        <v xml:space="preserve"> HOLLOW METAL DOORS AND FRAMES</v>
      </c>
      <c r="F1613" s="533" t="str">
        <f t="shared" si="1086"/>
        <v>AR</v>
      </c>
      <c r="G1613" s="533" t="s">
        <v>2722</v>
      </c>
      <c r="H1613" s="533">
        <v>240</v>
      </c>
      <c r="I1613" s="533" t="str">
        <f t="shared" ref="I1613:J1613" si="1105">I1611</f>
        <v>Flush steel doors; 43 mm thick; leaf construction type 3.constructed from steel section frame; galvanized steel sheet both skins, factory primed for painting; including fittings and fixings; complete; as specified and as Drg. A-611</v>
      </c>
      <c r="J1613" s="533" t="str">
        <f t="shared" si="1105"/>
        <v>Flush steel doors; 43 mm thick; leaf construction type 3.constructed from steel section frame; galvanized steel sheet both skins, factory primed for painting; including fittings and fixings; complete; as specified and as Drg. A-611</v>
      </c>
      <c r="K1613" s="224" t="s">
        <v>76</v>
      </c>
      <c r="L1613" s="224" t="s">
        <v>214</v>
      </c>
      <c r="M1613" s="446">
        <v>1</v>
      </c>
      <c r="N1613" s="441" t="s">
        <v>39</v>
      </c>
      <c r="O1613" s="698"/>
      <c r="P1613" s="698">
        <v>0</v>
      </c>
      <c r="Q1613" s="731">
        <f t="shared" si="1095"/>
        <v>0</v>
      </c>
      <c r="R1613" s="731">
        <f t="shared" si="1096"/>
        <v>0</v>
      </c>
      <c r="S1613" s="533"/>
      <c r="T1613" s="728"/>
    </row>
    <row r="1614" spans="1:20" ht="16.5" thickBot="1">
      <c r="A1614" s="533" t="s">
        <v>2728</v>
      </c>
      <c r="B1614" s="533">
        <v>8</v>
      </c>
      <c r="C1614" s="533" t="s">
        <v>201</v>
      </c>
      <c r="D1614" s="572" t="s">
        <v>1615</v>
      </c>
      <c r="E1614" s="571" t="str">
        <f t="shared" si="1093"/>
        <v xml:space="preserve"> HOLLOW METAL DOORS AND FRAMES</v>
      </c>
      <c r="F1614" s="533" t="str">
        <f t="shared" si="1086"/>
        <v>AR</v>
      </c>
      <c r="G1614" s="533" t="s">
        <v>2725</v>
      </c>
      <c r="H1614" s="533">
        <v>241</v>
      </c>
      <c r="I1614" s="533" t="str">
        <f>L1614</f>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J1614" s="533" t="str">
        <f>L1614</f>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K1614" s="87"/>
      <c r="L1614" s="87" t="s">
        <v>215</v>
      </c>
      <c r="M1614" s="466"/>
      <c r="N1614" s="440"/>
      <c r="O1614" s="698"/>
      <c r="P1614" s="698"/>
      <c r="S1614" s="533"/>
      <c r="T1614" s="728"/>
    </row>
    <row r="1615" spans="1:20" ht="16.5" thickBot="1">
      <c r="A1615" s="533" t="s">
        <v>2728</v>
      </c>
      <c r="B1615" s="533">
        <v>8</v>
      </c>
      <c r="C1615" s="533" t="s">
        <v>201</v>
      </c>
      <c r="D1615" s="572" t="s">
        <v>1615</v>
      </c>
      <c r="E1615" s="571" t="str">
        <f t="shared" si="1093"/>
        <v xml:space="preserve"> HOLLOW METAL DOORS AND FRAMES</v>
      </c>
      <c r="F1615" s="533" t="str">
        <f t="shared" si="1086"/>
        <v>AR</v>
      </c>
      <c r="G1615" s="533" t="s">
        <v>2722</v>
      </c>
      <c r="H1615" s="533">
        <v>242</v>
      </c>
      <c r="I1615" s="533" t="str">
        <f t="shared" ref="I1615:J1615" si="1106">I1613</f>
        <v>Flush steel doors; 43 mm thick; leaf construction type 3.constructed from steel section frame; galvanized steel sheet both skins, factory primed for painting; including fittings and fixings; complete; as specified and as Drg. A-611</v>
      </c>
      <c r="J1615" s="533" t="str">
        <f t="shared" si="1106"/>
        <v>Flush steel doors; 43 mm thick; leaf construction type 3.constructed from steel section frame; galvanized steel sheet both skins, factory primed for painting; including fittings and fixings; complete; as specified and as Drg. A-611</v>
      </c>
      <c r="K1615" s="87" t="s">
        <v>13</v>
      </c>
      <c r="L1615" s="87" t="s">
        <v>216</v>
      </c>
      <c r="M1615" s="445">
        <v>1</v>
      </c>
      <c r="N1615" s="442" t="s">
        <v>39</v>
      </c>
      <c r="O1615" s="698">
        <v>518</v>
      </c>
      <c r="P1615" s="698">
        <v>518</v>
      </c>
      <c r="Q1615" s="731">
        <f t="shared" ref="Q1615:Q1621" si="1107">O1615*0.97</f>
        <v>502.46</v>
      </c>
      <c r="R1615" s="731">
        <f t="shared" ref="R1615:R1621" si="1108">Q1615*M1615</f>
        <v>502.46</v>
      </c>
      <c r="S1615" s="533"/>
      <c r="T1615" s="728"/>
    </row>
    <row r="1616" spans="1:20" ht="15.75">
      <c r="A1616" s="533" t="s">
        <v>2728</v>
      </c>
      <c r="B1616" s="533">
        <v>8</v>
      </c>
      <c r="C1616" s="533" t="s">
        <v>201</v>
      </c>
      <c r="D1616" s="572" t="s">
        <v>1615</v>
      </c>
      <c r="E1616" s="571" t="str">
        <f t="shared" si="1093"/>
        <v xml:space="preserve"> HOLLOW METAL DOORS AND FRAMES</v>
      </c>
      <c r="F1616" s="533" t="str">
        <f t="shared" si="1086"/>
        <v>AR</v>
      </c>
      <c r="G1616" s="533" t="s">
        <v>2722</v>
      </c>
      <c r="H1616" s="533">
        <v>243</v>
      </c>
      <c r="I1616" s="533" t="str">
        <f t="shared" ref="I1616:J1616" si="1109">I1614</f>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J1616" s="533" t="str">
        <f t="shared" si="1109"/>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K1616" s="224" t="s">
        <v>15</v>
      </c>
      <c r="L1616" s="224" t="s">
        <v>217</v>
      </c>
      <c r="M1616" s="446">
        <v>1</v>
      </c>
      <c r="N1616" s="441" t="s">
        <v>39</v>
      </c>
      <c r="O1616" s="698"/>
      <c r="P1616" s="698">
        <v>0</v>
      </c>
      <c r="Q1616" s="731">
        <f t="shared" si="1107"/>
        <v>0</v>
      </c>
      <c r="R1616" s="731">
        <f t="shared" si="1108"/>
        <v>0</v>
      </c>
      <c r="S1616" s="533"/>
      <c r="T1616" s="728"/>
    </row>
    <row r="1617" spans="1:20" ht="15.75">
      <c r="A1617" s="533" t="s">
        <v>2728</v>
      </c>
      <c r="B1617" s="533">
        <v>8</v>
      </c>
      <c r="C1617" s="533" t="s">
        <v>201</v>
      </c>
      <c r="D1617" s="572" t="s">
        <v>1615</v>
      </c>
      <c r="E1617" s="571" t="str">
        <f t="shared" si="1093"/>
        <v xml:space="preserve"> HOLLOW METAL DOORS AND FRAMES</v>
      </c>
      <c r="F1617" s="533" t="str">
        <f t="shared" si="1086"/>
        <v>AR</v>
      </c>
      <c r="G1617" s="533" t="s">
        <v>2722</v>
      </c>
      <c r="H1617" s="533">
        <v>244</v>
      </c>
      <c r="I1617" s="533" t="str">
        <f t="shared" ref="I1617:J1617" si="1110">I1615</f>
        <v>Flush steel doors; 43 mm thick; leaf construction type 3.constructed from steel section frame; galvanized steel sheet both skins, factory primed for painting; including fittings and fixings; complete; as specified and as Drg. A-611</v>
      </c>
      <c r="J1617" s="533" t="str">
        <f t="shared" si="1110"/>
        <v>Flush steel doors; 43 mm thick; leaf construction type 3.constructed from steel section frame; galvanized steel sheet both skins, factory primed for painting; including fittings and fixings; complete; as specified and as Drg. A-611</v>
      </c>
      <c r="K1617" s="224" t="s">
        <v>17</v>
      </c>
      <c r="L1617" s="224" t="s">
        <v>218</v>
      </c>
      <c r="M1617" s="446">
        <v>2</v>
      </c>
      <c r="N1617" s="441" t="s">
        <v>39</v>
      </c>
      <c r="O1617" s="698"/>
      <c r="P1617" s="698">
        <v>0</v>
      </c>
      <c r="Q1617" s="731">
        <f t="shared" si="1107"/>
        <v>0</v>
      </c>
      <c r="R1617" s="731">
        <f t="shared" si="1108"/>
        <v>0</v>
      </c>
      <c r="S1617" s="533"/>
      <c r="T1617" s="728"/>
    </row>
    <row r="1618" spans="1:20" ht="16.5" thickBot="1">
      <c r="A1618" s="533" t="s">
        <v>2728</v>
      </c>
      <c r="B1618" s="533">
        <v>8</v>
      </c>
      <c r="C1618" s="533" t="s">
        <v>201</v>
      </c>
      <c r="D1618" s="572" t="s">
        <v>1615</v>
      </c>
      <c r="E1618" s="571" t="str">
        <f t="shared" si="1093"/>
        <v xml:space="preserve"> HOLLOW METAL DOORS AND FRAMES</v>
      </c>
      <c r="F1618" s="533" t="str">
        <f t="shared" si="1086"/>
        <v>AR</v>
      </c>
      <c r="G1618" s="533" t="s">
        <v>2722</v>
      </c>
      <c r="H1618" s="533">
        <v>245</v>
      </c>
      <c r="I1618" s="533" t="str">
        <f t="shared" ref="I1618:J1618" si="1111">I1616</f>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J1618" s="533" t="str">
        <f t="shared" si="1111"/>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K1618" s="224" t="s">
        <v>19</v>
      </c>
      <c r="L1618" s="224" t="s">
        <v>219</v>
      </c>
      <c r="M1618" s="446">
        <v>1</v>
      </c>
      <c r="N1618" s="441" t="s">
        <v>39</v>
      </c>
      <c r="O1618" s="698"/>
      <c r="P1618" s="698">
        <v>0</v>
      </c>
      <c r="Q1618" s="731">
        <f t="shared" si="1107"/>
        <v>0</v>
      </c>
      <c r="R1618" s="731">
        <f t="shared" si="1108"/>
        <v>0</v>
      </c>
      <c r="S1618" s="533"/>
      <c r="T1618" s="728"/>
    </row>
    <row r="1619" spans="1:20" ht="16.5" thickBot="1">
      <c r="A1619" s="533" t="s">
        <v>2728</v>
      </c>
      <c r="B1619" s="533">
        <v>8</v>
      </c>
      <c r="C1619" s="533" t="s">
        <v>201</v>
      </c>
      <c r="D1619" s="572" t="s">
        <v>1615</v>
      </c>
      <c r="E1619" s="571" t="str">
        <f t="shared" si="1093"/>
        <v xml:space="preserve"> HOLLOW METAL DOORS AND FRAMES</v>
      </c>
      <c r="F1619" s="533" t="str">
        <f t="shared" si="1086"/>
        <v>AR</v>
      </c>
      <c r="G1619" s="533" t="s">
        <v>2722</v>
      </c>
      <c r="H1619" s="533">
        <v>246</v>
      </c>
      <c r="I1619" s="533" t="str">
        <f t="shared" ref="I1619:J1619" si="1112">I1617</f>
        <v>Flush steel doors; 43 mm thick; leaf construction type 3.constructed from steel section frame; galvanized steel sheet both skins, factory primed for painting; including fittings and fixings; complete; as specified and as Drg. A-611</v>
      </c>
      <c r="J1619" s="533" t="str">
        <f t="shared" si="1112"/>
        <v>Flush steel doors; 43 mm thick; leaf construction type 3.constructed from steel section frame; galvanized steel sheet both skins, factory primed for painting; including fittings and fixings; complete; as specified and as Drg. A-611</v>
      </c>
      <c r="K1619" s="87" t="s">
        <v>15</v>
      </c>
      <c r="L1619" s="87" t="s">
        <v>220</v>
      </c>
      <c r="M1619" s="445">
        <v>3</v>
      </c>
      <c r="N1619" s="442" t="s">
        <v>39</v>
      </c>
      <c r="O1619" s="698">
        <v>398</v>
      </c>
      <c r="P1619" s="698">
        <v>1194</v>
      </c>
      <c r="Q1619" s="731">
        <f t="shared" si="1107"/>
        <v>386.06</v>
      </c>
      <c r="R1619" s="731">
        <f t="shared" si="1108"/>
        <v>1158.18</v>
      </c>
      <c r="S1619" s="533"/>
      <c r="T1619" s="728"/>
    </row>
    <row r="1620" spans="1:20" ht="16.5" thickBot="1">
      <c r="A1620" s="533" t="s">
        <v>2728</v>
      </c>
      <c r="B1620" s="533">
        <v>8</v>
      </c>
      <c r="C1620" s="533" t="s">
        <v>201</v>
      </c>
      <c r="D1620" s="572" t="s">
        <v>1615</v>
      </c>
      <c r="E1620" s="571" t="str">
        <f t="shared" si="1093"/>
        <v xml:space="preserve"> HOLLOW METAL DOORS AND FRAMES</v>
      </c>
      <c r="F1620" s="533" t="str">
        <f t="shared" si="1086"/>
        <v>AR</v>
      </c>
      <c r="G1620" s="533" t="s">
        <v>2722</v>
      </c>
      <c r="H1620" s="533">
        <v>247</v>
      </c>
      <c r="I1620" s="533" t="str">
        <f t="shared" ref="I1620:J1620" si="1113">I1618</f>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J1620" s="533" t="str">
        <f t="shared" si="1113"/>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K1620" s="224" t="s">
        <v>21</v>
      </c>
      <c r="L1620" s="224" t="s">
        <v>221</v>
      </c>
      <c r="M1620" s="446">
        <v>1</v>
      </c>
      <c r="N1620" s="441" t="s">
        <v>39</v>
      </c>
      <c r="O1620" s="698"/>
      <c r="P1620" s="698">
        <v>0</v>
      </c>
      <c r="Q1620" s="731">
        <f t="shared" si="1107"/>
        <v>0</v>
      </c>
      <c r="R1620" s="731">
        <f t="shared" si="1108"/>
        <v>0</v>
      </c>
      <c r="S1620" s="533"/>
      <c r="T1620" s="728"/>
    </row>
    <row r="1621" spans="1:20" ht="16.5" thickBot="1">
      <c r="A1621" s="533" t="s">
        <v>2728</v>
      </c>
      <c r="B1621" s="533">
        <v>8</v>
      </c>
      <c r="C1621" s="533" t="s">
        <v>201</v>
      </c>
      <c r="D1621" s="572" t="s">
        <v>1615</v>
      </c>
      <c r="E1621" s="571" t="str">
        <f t="shared" si="1093"/>
        <v xml:space="preserve"> HOLLOW METAL DOORS AND FRAMES</v>
      </c>
      <c r="F1621" s="533" t="str">
        <f t="shared" si="1086"/>
        <v>AR</v>
      </c>
      <c r="G1621" s="533" t="s">
        <v>2722</v>
      </c>
      <c r="H1621" s="533">
        <v>248</v>
      </c>
      <c r="I1621" s="533" t="str">
        <f t="shared" ref="I1621:J1621" si="1114">I1619</f>
        <v>Flush steel doors; 43 mm thick; leaf construction type 3.constructed from steel section frame; galvanized steel sheet both skins, factory primed for painting; including fittings and fixings; complete; as specified and as Drg. A-611</v>
      </c>
      <c r="J1621" s="533" t="str">
        <f t="shared" si="1114"/>
        <v>Flush steel doors; 43 mm thick; leaf construction type 3.constructed from steel section frame; galvanized steel sheet both skins, factory primed for painting; including fittings and fixings; complete; as specified and as Drg. A-611</v>
      </c>
      <c r="K1621" s="87" t="s">
        <v>17</v>
      </c>
      <c r="L1621" s="87" t="s">
        <v>222</v>
      </c>
      <c r="M1621" s="445">
        <v>1</v>
      </c>
      <c r="N1621" s="442" t="s">
        <v>39</v>
      </c>
      <c r="O1621" s="698">
        <v>996</v>
      </c>
      <c r="P1621" s="698">
        <v>996</v>
      </c>
      <c r="Q1621" s="731">
        <f t="shared" si="1107"/>
        <v>966.12</v>
      </c>
      <c r="R1621" s="731">
        <f t="shared" si="1108"/>
        <v>966.12</v>
      </c>
      <c r="S1621" s="533"/>
      <c r="T1621" s="728"/>
    </row>
    <row r="1622" spans="1:20" ht="16.5" thickBot="1">
      <c r="A1622" s="533" t="s">
        <v>2728</v>
      </c>
      <c r="B1622" s="533">
        <v>8</v>
      </c>
      <c r="C1622" s="533" t="s">
        <v>201</v>
      </c>
      <c r="D1622" s="572" t="s">
        <v>1615</v>
      </c>
      <c r="E1622" s="571" t="str">
        <f t="shared" si="1093"/>
        <v xml:space="preserve"> HOLLOW METAL DOORS AND FRAMES</v>
      </c>
      <c r="F1622" s="533" t="str">
        <f t="shared" si="1086"/>
        <v>AR</v>
      </c>
      <c r="G1622" s="533" t="s">
        <v>2725</v>
      </c>
      <c r="H1622" s="533">
        <v>249</v>
      </c>
      <c r="I1622" s="533" t="str">
        <f>L1622</f>
        <v>Louvered steel doors; 43 mm thick; leaf construction type 5; galvanized; zinc coated and factory primed for painting; including fittings and fixings; complete; as specified and as Drg. A-611</v>
      </c>
      <c r="J1622" s="533" t="str">
        <f>L1622</f>
        <v>Louvered steel doors; 43 mm thick; leaf construction type 5; galvanized; zinc coated and factory primed for painting; including fittings and fixings; complete; as specified and as Drg. A-611</v>
      </c>
      <c r="K1622" s="87"/>
      <c r="L1622" s="87" t="s">
        <v>223</v>
      </c>
      <c r="M1622" s="466"/>
      <c r="N1622" s="440"/>
      <c r="O1622" s="698"/>
      <c r="P1622" s="698"/>
      <c r="S1622" s="533"/>
      <c r="T1622" s="728"/>
    </row>
    <row r="1623" spans="1:20" ht="16.5" thickBot="1">
      <c r="A1623" s="533" t="s">
        <v>2728</v>
      </c>
      <c r="B1623" s="533">
        <v>8</v>
      </c>
      <c r="C1623" s="533" t="s">
        <v>201</v>
      </c>
      <c r="D1623" s="572" t="s">
        <v>1615</v>
      </c>
      <c r="E1623" s="571" t="str">
        <f t="shared" si="1093"/>
        <v xml:space="preserve"> HOLLOW METAL DOORS AND FRAMES</v>
      </c>
      <c r="F1623" s="533" t="str">
        <f t="shared" si="1086"/>
        <v>AR</v>
      </c>
      <c r="G1623" s="533" t="s">
        <v>2722</v>
      </c>
      <c r="H1623" s="533">
        <v>250</v>
      </c>
      <c r="I1623" s="533" t="str">
        <f t="shared" ref="I1623:J1623" si="1115">I1621</f>
        <v>Flush steel doors; 43 mm thick; leaf construction type 3.constructed from steel section frame; galvanized steel sheet both skins, factory primed for painting; including fittings and fixings; complete; as specified and as Drg. A-611</v>
      </c>
      <c r="J1623" s="533" t="str">
        <f t="shared" si="1115"/>
        <v>Flush steel doors; 43 mm thick; leaf construction type 3.constructed from steel section frame; galvanized steel sheet both skins, factory primed for painting; including fittings and fixings; complete; as specified and as Drg. A-611</v>
      </c>
      <c r="K1623" s="87" t="s">
        <v>13</v>
      </c>
      <c r="L1623" s="87" t="s">
        <v>224</v>
      </c>
      <c r="M1623" s="445">
        <v>2</v>
      </c>
      <c r="N1623" s="442" t="s">
        <v>39</v>
      </c>
      <c r="O1623" s="698">
        <v>850</v>
      </c>
      <c r="P1623" s="698">
        <v>1700</v>
      </c>
      <c r="Q1623" s="731">
        <f t="shared" ref="Q1623:Q1625" si="1116">O1623*0.97</f>
        <v>824.5</v>
      </c>
      <c r="R1623" s="731">
        <f t="shared" ref="R1623:R1625" si="1117">Q1623*M1623</f>
        <v>1649</v>
      </c>
      <c r="S1623" s="533"/>
      <c r="T1623" s="728"/>
    </row>
    <row r="1624" spans="1:20" ht="15.75">
      <c r="A1624" s="533" t="s">
        <v>2728</v>
      </c>
      <c r="B1624" s="533">
        <v>8</v>
      </c>
      <c r="C1624" s="533" t="s">
        <v>201</v>
      </c>
      <c r="D1624" s="572" t="s">
        <v>1615</v>
      </c>
      <c r="E1624" s="571" t="str">
        <f t="shared" si="1093"/>
        <v xml:space="preserve"> HOLLOW METAL DOORS AND FRAMES</v>
      </c>
      <c r="F1624" s="533" t="str">
        <f t="shared" si="1086"/>
        <v>AR</v>
      </c>
      <c r="G1624" s="533" t="s">
        <v>2722</v>
      </c>
      <c r="H1624" s="533">
        <v>251</v>
      </c>
      <c r="I1624" s="533" t="str">
        <f t="shared" ref="I1624:J1624" si="1118">I1622</f>
        <v>Louvered steel doors; 43 mm thick; leaf construction type 5; galvanized; zinc coated and factory primed for painting; including fittings and fixings; complete; as specified and as Drg. A-611</v>
      </c>
      <c r="J1624" s="533" t="str">
        <f t="shared" si="1118"/>
        <v>Louvered steel doors; 43 mm thick; leaf construction type 5; galvanized; zinc coated and factory primed for painting; including fittings and fixings; complete; as specified and as Drg. A-611</v>
      </c>
      <c r="K1624" s="224" t="s">
        <v>15</v>
      </c>
      <c r="L1624" s="224" t="s">
        <v>225</v>
      </c>
      <c r="M1624" s="446">
        <v>1</v>
      </c>
      <c r="N1624" s="441" t="s">
        <v>39</v>
      </c>
      <c r="O1624" s="698"/>
      <c r="P1624" s="698">
        <v>0</v>
      </c>
      <c r="Q1624" s="731">
        <f t="shared" si="1116"/>
        <v>0</v>
      </c>
      <c r="R1624" s="731">
        <f t="shared" si="1117"/>
        <v>0</v>
      </c>
      <c r="S1624" s="533"/>
      <c r="T1624" s="728"/>
    </row>
    <row r="1625" spans="1:20" ht="15.75">
      <c r="A1625" s="533" t="s">
        <v>2728</v>
      </c>
      <c r="B1625" s="533">
        <v>8</v>
      </c>
      <c r="C1625" s="533" t="s">
        <v>201</v>
      </c>
      <c r="D1625" s="572" t="s">
        <v>1615</v>
      </c>
      <c r="E1625" s="571" t="str">
        <f t="shared" si="1093"/>
        <v xml:space="preserve"> HOLLOW METAL DOORS AND FRAMES</v>
      </c>
      <c r="F1625" s="533" t="str">
        <f t="shared" si="1086"/>
        <v>AR</v>
      </c>
      <c r="G1625" s="533" t="s">
        <v>2722</v>
      </c>
      <c r="H1625" s="533">
        <v>252</v>
      </c>
      <c r="I1625" s="533" t="str">
        <f t="shared" ref="I1625:J1625" si="1119">I1623</f>
        <v>Flush steel doors; 43 mm thick; leaf construction type 3.constructed from steel section frame; galvanized steel sheet both skins, factory primed for painting; including fittings and fixings; complete; as specified and as Drg. A-611</v>
      </c>
      <c r="J1625" s="533" t="str">
        <f t="shared" si="1119"/>
        <v>Flush steel doors; 43 mm thick; leaf construction type 3.constructed from steel section frame; galvanized steel sheet both skins, factory primed for painting; including fittings and fixings; complete; as specified and as Drg. A-611</v>
      </c>
      <c r="K1625" s="224" t="s">
        <v>17</v>
      </c>
      <c r="L1625" s="224" t="s">
        <v>226</v>
      </c>
      <c r="M1625" s="446">
        <v>1</v>
      </c>
      <c r="N1625" s="441" t="s">
        <v>39</v>
      </c>
      <c r="O1625" s="698"/>
      <c r="P1625" s="698">
        <v>0</v>
      </c>
      <c r="Q1625" s="731">
        <f t="shared" si="1116"/>
        <v>0</v>
      </c>
      <c r="R1625" s="731">
        <f t="shared" si="1117"/>
        <v>0</v>
      </c>
      <c r="S1625" s="533"/>
      <c r="T1625" s="728"/>
    </row>
    <row r="1626" spans="1:20" ht="15.75">
      <c r="A1626" s="533" t="s">
        <v>2728</v>
      </c>
      <c r="B1626" s="533">
        <v>8</v>
      </c>
      <c r="C1626" s="533" t="s">
        <v>201</v>
      </c>
      <c r="D1626" s="572" t="s">
        <v>1615</v>
      </c>
      <c r="E1626" s="571" t="str">
        <f t="shared" si="1093"/>
        <v xml:space="preserve"> HOLLOW METAL DOORS AND FRAMES</v>
      </c>
      <c r="F1626" s="533" t="str">
        <f t="shared" si="1086"/>
        <v>AR</v>
      </c>
      <c r="G1626" s="533" t="s">
        <v>2725</v>
      </c>
      <c r="H1626" s="533">
        <v>253</v>
      </c>
      <c r="I1626" s="533" t="str">
        <f>L1626</f>
        <v>Special doors; including ironmongery, accessories, painting, fittings and fixings; complete; as specified and as Drg. A-611</v>
      </c>
      <c r="J1626" s="533" t="str">
        <f>L1626</f>
        <v>Special doors; including ironmongery, accessories, painting, fittings and fixings; complete; as specified and as Drg. A-611</v>
      </c>
      <c r="K1626" s="224"/>
      <c r="L1626" s="224" t="s">
        <v>1075</v>
      </c>
      <c r="M1626" s="624"/>
      <c r="N1626" s="441"/>
      <c r="O1626" s="698"/>
      <c r="P1626" s="698"/>
      <c r="S1626" s="533"/>
      <c r="T1626" s="728"/>
    </row>
    <row r="1627" spans="1:20" ht="15.75">
      <c r="A1627" s="533" t="s">
        <v>2728</v>
      </c>
      <c r="B1627" s="533">
        <v>8</v>
      </c>
      <c r="C1627" s="533" t="s">
        <v>201</v>
      </c>
      <c r="D1627" s="572" t="s">
        <v>1615</v>
      </c>
      <c r="E1627" s="571" t="str">
        <f t="shared" si="1093"/>
        <v xml:space="preserve"> HOLLOW METAL DOORS AND FRAMES</v>
      </c>
      <c r="F1627" s="533" t="str">
        <f t="shared" si="1086"/>
        <v>AR</v>
      </c>
      <c r="G1627" s="533" t="s">
        <v>2722</v>
      </c>
      <c r="H1627" s="533">
        <v>254</v>
      </c>
      <c r="I1627" s="533" t="str">
        <f t="shared" ref="I1627:J1627" si="1120">I1625</f>
        <v>Flush steel doors; 43 mm thick; leaf construction type 3.constructed from steel section frame; galvanized steel sheet both skins, factory primed for painting; including fittings and fixings; complete; as specified and as Drg. A-611</v>
      </c>
      <c r="J1627" s="533" t="str">
        <f t="shared" si="1120"/>
        <v>Flush steel doors; 43 mm thick; leaf construction type 3.constructed from steel section frame; galvanized steel sheet both skins, factory primed for painting; including fittings and fixings; complete; as specified and as Drg. A-611</v>
      </c>
      <c r="K1627" s="224" t="s">
        <v>19</v>
      </c>
      <c r="L1627" s="224" t="s">
        <v>227</v>
      </c>
      <c r="M1627" s="446">
        <v>1</v>
      </c>
      <c r="N1627" s="441" t="s">
        <v>39</v>
      </c>
      <c r="O1627" s="698"/>
      <c r="P1627" s="698">
        <v>0</v>
      </c>
      <c r="Q1627" s="731">
        <f t="shared" ref="Q1627:Q1630" si="1121">O1627*0.97</f>
        <v>0</v>
      </c>
      <c r="R1627" s="731">
        <f t="shared" ref="R1627:R1630" si="1122">Q1627*M1627</f>
        <v>0</v>
      </c>
      <c r="S1627" s="533"/>
      <c r="T1627" s="728"/>
    </row>
    <row r="1628" spans="1:20" ht="15.75">
      <c r="A1628" s="533" t="s">
        <v>2728</v>
      </c>
      <c r="B1628" s="533">
        <v>8</v>
      </c>
      <c r="C1628" s="533" t="s">
        <v>201</v>
      </c>
      <c r="D1628" s="572" t="s">
        <v>1615</v>
      </c>
      <c r="E1628" s="571" t="str">
        <f t="shared" si="1093"/>
        <v xml:space="preserve"> HOLLOW METAL DOORS AND FRAMES</v>
      </c>
      <c r="F1628" s="533" t="str">
        <f t="shared" si="1086"/>
        <v>AR</v>
      </c>
      <c r="G1628" s="533" t="s">
        <v>2722</v>
      </c>
      <c r="H1628" s="533">
        <v>255</v>
      </c>
      <c r="I1628" s="533" t="str">
        <f t="shared" ref="I1628:J1628" si="1123">I1626</f>
        <v>Special doors; including ironmongery, accessories, painting, fittings and fixings; complete; as specified and as Drg. A-611</v>
      </c>
      <c r="J1628" s="533" t="str">
        <f t="shared" si="1123"/>
        <v>Special doors; including ironmongery, accessories, painting, fittings and fixings; complete; as specified and as Drg. A-611</v>
      </c>
      <c r="K1628" s="224" t="s">
        <v>20</v>
      </c>
      <c r="L1628" s="224" t="s">
        <v>228</v>
      </c>
      <c r="M1628" s="446">
        <v>2</v>
      </c>
      <c r="N1628" s="441" t="s">
        <v>39</v>
      </c>
      <c r="O1628" s="698"/>
      <c r="P1628" s="698">
        <v>0</v>
      </c>
      <c r="Q1628" s="731">
        <f t="shared" si="1121"/>
        <v>0</v>
      </c>
      <c r="R1628" s="731">
        <f t="shared" si="1122"/>
        <v>0</v>
      </c>
      <c r="S1628" s="533"/>
      <c r="T1628" s="728"/>
    </row>
    <row r="1629" spans="1:20" ht="15.75">
      <c r="A1629" s="533" t="s">
        <v>2728</v>
      </c>
      <c r="B1629" s="533">
        <v>8</v>
      </c>
      <c r="C1629" s="533" t="s">
        <v>201</v>
      </c>
      <c r="D1629" s="572" t="s">
        <v>1615</v>
      </c>
      <c r="E1629" s="571" t="str">
        <f t="shared" si="1093"/>
        <v xml:space="preserve"> HOLLOW METAL DOORS AND FRAMES</v>
      </c>
      <c r="F1629" s="533" t="str">
        <f t="shared" si="1086"/>
        <v>AR</v>
      </c>
      <c r="G1629" s="533" t="s">
        <v>2722</v>
      </c>
      <c r="H1629" s="533">
        <v>256</v>
      </c>
      <c r="I1629" s="533" t="str">
        <f t="shared" ref="I1629:J1629" si="1124">I1627</f>
        <v>Flush steel doors; 43 mm thick; leaf construction type 3.constructed from steel section frame; galvanized steel sheet both skins, factory primed for painting; including fittings and fixings; complete; as specified and as Drg. A-611</v>
      </c>
      <c r="J1629" s="533" t="str">
        <f t="shared" si="1124"/>
        <v>Flush steel doors; 43 mm thick; leaf construction type 3.constructed from steel section frame; galvanized steel sheet both skins, factory primed for painting; including fittings and fixings; complete; as specified and as Drg. A-611</v>
      </c>
      <c r="K1629" s="224" t="s">
        <v>21</v>
      </c>
      <c r="L1629" s="224" t="s">
        <v>229</v>
      </c>
      <c r="M1629" s="446">
        <v>2</v>
      </c>
      <c r="N1629" s="441" t="s">
        <v>39</v>
      </c>
      <c r="O1629" s="698"/>
      <c r="P1629" s="698">
        <v>0</v>
      </c>
      <c r="Q1629" s="731">
        <f t="shared" si="1121"/>
        <v>0</v>
      </c>
      <c r="R1629" s="731">
        <f t="shared" si="1122"/>
        <v>0</v>
      </c>
      <c r="S1629" s="533"/>
      <c r="T1629" s="728"/>
    </row>
    <row r="1630" spans="1:20" ht="15.75">
      <c r="A1630" s="533" t="s">
        <v>2728</v>
      </c>
      <c r="B1630" s="533">
        <v>8</v>
      </c>
      <c r="C1630" s="533" t="s">
        <v>201</v>
      </c>
      <c r="D1630" s="572" t="s">
        <v>1615</v>
      </c>
      <c r="E1630" s="571" t="str">
        <f t="shared" si="1093"/>
        <v xml:space="preserve"> HOLLOW METAL DOORS AND FRAMES</v>
      </c>
      <c r="F1630" s="533" t="str">
        <f t="shared" si="1086"/>
        <v>AR</v>
      </c>
      <c r="G1630" s="533" t="s">
        <v>2722</v>
      </c>
      <c r="H1630" s="533">
        <v>257</v>
      </c>
      <c r="I1630" s="533" t="str">
        <f t="shared" ref="I1630:J1630" si="1125">I1628</f>
        <v>Special doors; including ironmongery, accessories, painting, fittings and fixings; complete; as specified and as Drg. A-611</v>
      </c>
      <c r="J1630" s="533" t="str">
        <f t="shared" si="1125"/>
        <v>Special doors; including ironmongery, accessories, painting, fittings and fixings; complete; as specified and as Drg. A-611</v>
      </c>
      <c r="K1630" s="224" t="s">
        <v>45</v>
      </c>
      <c r="L1630" s="224" t="s">
        <v>230</v>
      </c>
      <c r="M1630" s="446">
        <v>1</v>
      </c>
      <c r="N1630" s="441" t="s">
        <v>39</v>
      </c>
      <c r="O1630" s="698"/>
      <c r="P1630" s="698">
        <v>0</v>
      </c>
      <c r="Q1630" s="731">
        <f t="shared" si="1121"/>
        <v>0</v>
      </c>
      <c r="R1630" s="731">
        <f t="shared" si="1122"/>
        <v>0</v>
      </c>
      <c r="S1630" s="533"/>
      <c r="T1630" s="728"/>
    </row>
    <row r="1631" spans="1:20" ht="16.5" thickBot="1">
      <c r="A1631" s="533" t="s">
        <v>2728</v>
      </c>
      <c r="B1631" s="533">
        <v>8</v>
      </c>
      <c r="C1631" s="533" t="s">
        <v>201</v>
      </c>
      <c r="D1631" s="572" t="s">
        <v>1615</v>
      </c>
      <c r="E1631" s="571" t="str">
        <f t="shared" si="1093"/>
        <v xml:space="preserve"> HOLLOW METAL DOORS AND FRAMES</v>
      </c>
      <c r="F1631" s="533" t="str">
        <f t="shared" si="1086"/>
        <v>AR</v>
      </c>
      <c r="G1631" s="533" t="s">
        <v>2725</v>
      </c>
      <c r="H1631" s="533">
        <v>258</v>
      </c>
      <c r="I1631" s="533" t="str">
        <f>L1631</f>
        <v>Steel hollow door frames; zinc coated and factory primed for painting; including fixings and fillings solid with mortar; as specified and as Drg. A-611</v>
      </c>
      <c r="J1631" s="533" t="str">
        <f>L1631</f>
        <v>Steel hollow door frames; zinc coated and factory primed for painting; including fixings and fillings solid with mortar; as specified and as Drg. A-611</v>
      </c>
      <c r="K1631" s="87"/>
      <c r="L1631" s="87" t="s">
        <v>231</v>
      </c>
      <c r="M1631" s="466"/>
      <c r="N1631" s="440"/>
      <c r="O1631" s="698"/>
      <c r="P1631" s="698"/>
      <c r="S1631" s="533"/>
      <c r="T1631" s="728"/>
    </row>
    <row r="1632" spans="1:20" ht="16.5" thickBot="1">
      <c r="A1632" s="533" t="s">
        <v>2728</v>
      </c>
      <c r="B1632" s="533">
        <v>8</v>
      </c>
      <c r="C1632" s="533" t="s">
        <v>201</v>
      </c>
      <c r="D1632" s="572" t="s">
        <v>1615</v>
      </c>
      <c r="E1632" s="571" t="str">
        <f t="shared" si="1093"/>
        <v xml:space="preserve"> HOLLOW METAL DOORS AND FRAMES</v>
      </c>
      <c r="F1632" s="533" t="str">
        <f t="shared" si="1086"/>
        <v>AR</v>
      </c>
      <c r="G1632" s="533" t="s">
        <v>2722</v>
      </c>
      <c r="H1632" s="533">
        <v>259</v>
      </c>
      <c r="I1632" s="533" t="str">
        <f t="shared" ref="I1632:J1632" si="1126">I1630</f>
        <v>Special doors; including ironmongery, accessories, painting, fittings and fixings; complete; as specified and as Drg. A-611</v>
      </c>
      <c r="J1632" s="533" t="str">
        <f t="shared" si="1126"/>
        <v>Special doors; including ironmongery, accessories, painting, fittings and fixings; complete; as specified and as Drg. A-611</v>
      </c>
      <c r="K1632" s="87" t="s">
        <v>15</v>
      </c>
      <c r="L1632" s="87" t="s">
        <v>232</v>
      </c>
      <c r="M1632" s="445">
        <v>300</v>
      </c>
      <c r="N1632" s="442" t="s">
        <v>95</v>
      </c>
      <c r="O1632" s="698">
        <v>23</v>
      </c>
      <c r="P1632" s="698">
        <v>6900</v>
      </c>
      <c r="Q1632" s="731">
        <f t="shared" ref="Q1632:Q1633" si="1127">O1632*0.97</f>
        <v>22.31</v>
      </c>
      <c r="R1632" s="731">
        <f t="shared" ref="R1632:R1633" si="1128">Q1632*M1632</f>
        <v>6693</v>
      </c>
      <c r="S1632" s="533"/>
      <c r="T1632" s="728"/>
    </row>
    <row r="1633" spans="1:20" ht="15.75">
      <c r="A1633" s="533" t="s">
        <v>2728</v>
      </c>
      <c r="B1633" s="533">
        <v>8</v>
      </c>
      <c r="C1633" s="533" t="s">
        <v>201</v>
      </c>
      <c r="D1633" s="572" t="s">
        <v>1615</v>
      </c>
      <c r="E1633" s="571" t="str">
        <f t="shared" si="1093"/>
        <v xml:space="preserve"> HOLLOW METAL DOORS AND FRAMES</v>
      </c>
      <c r="F1633" s="533" t="str">
        <f t="shared" si="1086"/>
        <v>AR</v>
      </c>
      <c r="G1633" s="533" t="s">
        <v>2722</v>
      </c>
      <c r="H1633" s="533">
        <v>260</v>
      </c>
      <c r="I1633" s="533" t="str">
        <f t="shared" ref="I1633:J1633" si="1129">I1631</f>
        <v>Steel hollow door frames; zinc coated and factory primed for painting; including fixings and fillings solid with mortar; as specified and as Drg. A-611</v>
      </c>
      <c r="J1633" s="533" t="str">
        <f t="shared" si="1129"/>
        <v>Steel hollow door frames; zinc coated and factory primed for painting; including fixings and fillings solid with mortar; as specified and as Drg. A-611</v>
      </c>
      <c r="K1633" s="224" t="s">
        <v>50</v>
      </c>
      <c r="L1633" s="224" t="s">
        <v>233</v>
      </c>
      <c r="M1633" s="446">
        <v>7</v>
      </c>
      <c r="N1633" s="441" t="s">
        <v>95</v>
      </c>
      <c r="O1633" s="698"/>
      <c r="P1633" s="698"/>
      <c r="Q1633" s="731">
        <f t="shared" si="1127"/>
        <v>0</v>
      </c>
      <c r="R1633" s="731">
        <f t="shared" si="1128"/>
        <v>0</v>
      </c>
      <c r="S1633" s="533"/>
      <c r="T1633" s="728"/>
    </row>
    <row r="1634" spans="1:20" ht="15.75">
      <c r="A1634" s="533" t="s">
        <v>2728</v>
      </c>
      <c r="B1634" s="533">
        <v>8</v>
      </c>
      <c r="C1634" s="533" t="s">
        <v>201</v>
      </c>
      <c r="D1634" s="572" t="s">
        <v>1615</v>
      </c>
      <c r="E1634" s="571" t="str">
        <f t="shared" si="1093"/>
        <v xml:space="preserve"> HOLLOW METAL DOORS AND FRAMES</v>
      </c>
      <c r="F1634" s="533" t="str">
        <f t="shared" si="1086"/>
        <v>AR</v>
      </c>
      <c r="G1634" s="533" t="s">
        <v>2725</v>
      </c>
      <c r="H1634" s="533">
        <v>261</v>
      </c>
      <c r="I1634" s="533" t="str">
        <f>L1634</f>
        <v>Steel hollow door frames; fire rated, zinc coated and factory primed for painting; including fixings and filling solid with mortar; as specified and as Drg. A-611</v>
      </c>
      <c r="J1634" s="533" t="str">
        <f>L1634</f>
        <v>Steel hollow door frames; fire rated, zinc coated and factory primed for painting; including fixings and filling solid with mortar; as specified and as Drg. A-611</v>
      </c>
      <c r="K1634" s="87"/>
      <c r="L1634" s="87" t="s">
        <v>234</v>
      </c>
      <c r="M1634" s="466"/>
      <c r="N1634" s="440"/>
      <c r="O1634" s="698"/>
      <c r="P1634" s="698"/>
      <c r="S1634" s="533"/>
      <c r="T1634" s="728"/>
    </row>
    <row r="1635" spans="1:20" ht="15.75">
      <c r="A1635" s="533" t="s">
        <v>2728</v>
      </c>
      <c r="B1635" s="533">
        <v>8</v>
      </c>
      <c r="C1635" s="533" t="s">
        <v>201</v>
      </c>
      <c r="D1635" s="572" t="s">
        <v>1615</v>
      </c>
      <c r="E1635" s="571" t="str">
        <f t="shared" si="1093"/>
        <v xml:space="preserve"> HOLLOW METAL DOORS AND FRAMES</v>
      </c>
      <c r="F1635" s="533" t="str">
        <f t="shared" si="1086"/>
        <v>AR</v>
      </c>
      <c r="G1635" s="533" t="s">
        <v>2722</v>
      </c>
      <c r="H1635" s="533">
        <v>262</v>
      </c>
      <c r="I1635" s="533" t="str">
        <f t="shared" ref="I1635:J1635" si="1130">I1633</f>
        <v>Steel hollow door frames; zinc coated and factory primed for painting; including fixings and fillings solid with mortar; as specified and as Drg. A-611</v>
      </c>
      <c r="J1635" s="533" t="str">
        <f t="shared" si="1130"/>
        <v>Steel hollow door frames; zinc coated and factory primed for painting; including fixings and fillings solid with mortar; as specified and as Drg. A-611</v>
      </c>
      <c r="K1635" s="224" t="s">
        <v>13</v>
      </c>
      <c r="L1635" s="224" t="s">
        <v>235</v>
      </c>
      <c r="M1635" s="446">
        <v>65</v>
      </c>
      <c r="N1635" s="441" t="s">
        <v>95</v>
      </c>
      <c r="O1635" s="698"/>
      <c r="P1635" s="698"/>
      <c r="Q1635" s="731">
        <f t="shared" ref="Q1635:Q1638" si="1131">O1635*0.97</f>
        <v>0</v>
      </c>
      <c r="R1635" s="731">
        <f t="shared" ref="R1635:R1638" si="1132">Q1635*M1635</f>
        <v>0</v>
      </c>
      <c r="S1635" s="533"/>
      <c r="T1635" s="728"/>
    </row>
    <row r="1636" spans="1:20" ht="15.75">
      <c r="A1636" s="533" t="s">
        <v>2728</v>
      </c>
      <c r="B1636" s="533">
        <v>8</v>
      </c>
      <c r="C1636" s="533" t="s">
        <v>201</v>
      </c>
      <c r="D1636" s="572" t="s">
        <v>1615</v>
      </c>
      <c r="E1636" s="571" t="str">
        <f t="shared" si="1093"/>
        <v xml:space="preserve"> HOLLOW METAL DOORS AND FRAMES</v>
      </c>
      <c r="F1636" s="533" t="str">
        <f t="shared" si="1086"/>
        <v>AR</v>
      </c>
      <c r="G1636" s="533" t="s">
        <v>2722</v>
      </c>
      <c r="H1636" s="533">
        <v>263</v>
      </c>
      <c r="I1636" s="533" t="str">
        <f t="shared" ref="I1636:J1636" si="1133">I1634</f>
        <v>Steel hollow door frames; fire rated, zinc coated and factory primed for painting; including fixings and filling solid with mortar; as specified and as Drg. A-611</v>
      </c>
      <c r="J1636" s="533" t="str">
        <f t="shared" si="1133"/>
        <v>Steel hollow door frames; fire rated, zinc coated and factory primed for painting; including fixings and filling solid with mortar; as specified and as Drg. A-611</v>
      </c>
      <c r="K1636" s="224" t="s">
        <v>15</v>
      </c>
      <c r="L1636" s="224" t="s">
        <v>236</v>
      </c>
      <c r="M1636" s="446">
        <v>44</v>
      </c>
      <c r="N1636" s="441" t="s">
        <v>95</v>
      </c>
      <c r="O1636" s="698"/>
      <c r="P1636" s="698"/>
      <c r="Q1636" s="731">
        <f t="shared" si="1131"/>
        <v>0</v>
      </c>
      <c r="R1636" s="731">
        <f t="shared" si="1132"/>
        <v>0</v>
      </c>
      <c r="S1636" s="533"/>
      <c r="T1636" s="728"/>
    </row>
    <row r="1637" spans="1:20" ht="16.5" thickBot="1">
      <c r="A1637" s="533" t="s">
        <v>2728</v>
      </c>
      <c r="B1637" s="533">
        <v>8</v>
      </c>
      <c r="C1637" s="533" t="s">
        <v>201</v>
      </c>
      <c r="D1637" s="572" t="s">
        <v>1615</v>
      </c>
      <c r="E1637" s="571" t="str">
        <f t="shared" si="1093"/>
        <v xml:space="preserve"> HOLLOW METAL DOORS AND FRAMES</v>
      </c>
      <c r="F1637" s="533" t="str">
        <f t="shared" si="1086"/>
        <v>AR</v>
      </c>
      <c r="G1637" s="533" t="s">
        <v>2722</v>
      </c>
      <c r="H1637" s="533">
        <v>264</v>
      </c>
      <c r="I1637" s="533" t="str">
        <f t="shared" ref="I1637:J1637" si="1134">I1635</f>
        <v>Steel hollow door frames; zinc coated and factory primed for painting; including fixings and fillings solid with mortar; as specified and as Drg. A-611</v>
      </c>
      <c r="J1637" s="533" t="str">
        <f t="shared" si="1134"/>
        <v>Steel hollow door frames; zinc coated and factory primed for painting; including fixings and fillings solid with mortar; as specified and as Drg. A-611</v>
      </c>
      <c r="K1637" s="224" t="s">
        <v>17</v>
      </c>
      <c r="L1637" s="224" t="s">
        <v>237</v>
      </c>
      <c r="M1637" s="446">
        <v>109</v>
      </c>
      <c r="N1637" s="441" t="s">
        <v>95</v>
      </c>
      <c r="O1637" s="698"/>
      <c r="P1637" s="698"/>
      <c r="Q1637" s="731">
        <f t="shared" si="1131"/>
        <v>0</v>
      </c>
      <c r="R1637" s="731">
        <f t="shared" si="1132"/>
        <v>0</v>
      </c>
      <c r="S1637" s="533"/>
      <c r="T1637" s="728"/>
    </row>
    <row r="1638" spans="1:20" ht="16.5" thickBot="1">
      <c r="A1638" s="533" t="s">
        <v>2728</v>
      </c>
      <c r="B1638" s="533">
        <v>8</v>
      </c>
      <c r="C1638" s="533" t="s">
        <v>201</v>
      </c>
      <c r="D1638" s="572" t="s">
        <v>1615</v>
      </c>
      <c r="E1638" s="571" t="str">
        <f t="shared" si="1093"/>
        <v xml:space="preserve"> HOLLOW METAL DOORS AND FRAMES</v>
      </c>
      <c r="F1638" s="533" t="str">
        <f t="shared" si="1086"/>
        <v>AR</v>
      </c>
      <c r="G1638" s="533" t="s">
        <v>2722</v>
      </c>
      <c r="H1638" s="533">
        <v>265</v>
      </c>
      <c r="I1638" s="533" t="str">
        <f t="shared" ref="I1638:J1638" si="1135">I1636</f>
        <v>Steel hollow door frames; fire rated, zinc coated and factory primed for painting; including fixings and filling solid with mortar; as specified and as Drg. A-611</v>
      </c>
      <c r="J1638" s="533" t="str">
        <f t="shared" si="1135"/>
        <v>Steel hollow door frames; fire rated, zinc coated and factory primed for painting; including fixings and filling solid with mortar; as specified and as Drg. A-611</v>
      </c>
      <c r="K1638" s="87" t="s">
        <v>13</v>
      </c>
      <c r="L1638" s="87" t="s">
        <v>238</v>
      </c>
      <c r="M1638" s="445">
        <v>5</v>
      </c>
      <c r="N1638" s="442" t="s">
        <v>95</v>
      </c>
      <c r="O1638" s="698">
        <v>40</v>
      </c>
      <c r="P1638" s="698">
        <v>200</v>
      </c>
      <c r="Q1638" s="731">
        <f t="shared" si="1131"/>
        <v>38.799999999999997</v>
      </c>
      <c r="R1638" s="731">
        <f t="shared" si="1132"/>
        <v>194</v>
      </c>
      <c r="S1638" s="533"/>
      <c r="T1638" s="728"/>
    </row>
    <row r="1639" spans="1:20" ht="15.75">
      <c r="A1639" s="533" t="s">
        <v>2728</v>
      </c>
      <c r="B1639" s="533">
        <v>8</v>
      </c>
      <c r="C1639" s="533" t="s">
        <v>201</v>
      </c>
      <c r="D1639" s="572" t="s">
        <v>1619</v>
      </c>
      <c r="E1639" s="571" t="s">
        <v>1228</v>
      </c>
      <c r="F1639" s="533" t="str">
        <f t="shared" si="1086"/>
        <v>AR</v>
      </c>
      <c r="G1639" s="533" t="s">
        <v>2725</v>
      </c>
      <c r="H1639" s="533">
        <v>266</v>
      </c>
      <c r="I1639" s="533" t="str">
        <f t="shared" ref="I1639:I1640" si="1136">L1639</f>
        <v>081416 - FLUSH WOOD DOORS</v>
      </c>
      <c r="J1639" s="533" t="str">
        <f t="shared" ref="J1639:J1640" si="1137">L1639</f>
        <v>081416 - FLUSH WOOD DOORS</v>
      </c>
      <c r="K1639" s="87"/>
      <c r="L1639" s="87" t="s">
        <v>239</v>
      </c>
      <c r="M1639" s="466"/>
      <c r="N1639" s="440"/>
      <c r="O1639" s="698"/>
      <c r="P1639" s="698"/>
      <c r="S1639" s="533"/>
      <c r="T1639" s="728"/>
    </row>
    <row r="1640" spans="1:20" ht="15.75">
      <c r="A1640" s="533" t="s">
        <v>2728</v>
      </c>
      <c r="B1640" s="533">
        <v>8</v>
      </c>
      <c r="C1640" s="533" t="s">
        <v>201</v>
      </c>
      <c r="D1640" s="572" t="s">
        <v>1619</v>
      </c>
      <c r="E1640" s="571" t="str">
        <f t="shared" ref="E1640:E1669" si="1138">E1639</f>
        <v xml:space="preserve"> FLUSH WOOD DOORS</v>
      </c>
      <c r="F1640" s="533" t="str">
        <f t="shared" si="1086"/>
        <v>AR</v>
      </c>
      <c r="G1640" s="533" t="s">
        <v>2725</v>
      </c>
      <c r="H1640" s="533">
        <v>267</v>
      </c>
      <c r="I1640" s="533" t="str">
        <f t="shared" si="1136"/>
        <v>Flush wood doors; semi-solid core, 43 thick, leaf construction type 1; comprising preservative treated softwood framing and noggins faced both sides with 6 mm plywood glued and pressed to framing and lipped on all edges with hardwood, veneered faced, finished to receive clear finish paint; including fittings and fixings; complete; as specified and as Drg. A-611</v>
      </c>
      <c r="J1640" s="533" t="str">
        <f t="shared" si="1137"/>
        <v>Flush wood doors; semi-solid core, 43 thick, leaf construction type 1; comprising preservative treated softwood framing and noggins faced both sides with 6 mm plywood glued and pressed to framing and lipped on all edges with hardwood, veneered faced, finished to receive clear finish paint; including fittings and fixings; complete; as specified and as Drg. A-611</v>
      </c>
      <c r="K1640" s="224"/>
      <c r="L1640" s="224" t="s">
        <v>240</v>
      </c>
      <c r="M1640" s="624"/>
      <c r="N1640" s="441"/>
      <c r="O1640" s="698"/>
      <c r="P1640" s="698"/>
      <c r="S1640" s="533"/>
      <c r="T1640" s="728"/>
    </row>
    <row r="1641" spans="1:20" ht="15.75">
      <c r="A1641" s="533" t="s">
        <v>2728</v>
      </c>
      <c r="B1641" s="533">
        <v>8</v>
      </c>
      <c r="C1641" s="533" t="s">
        <v>201</v>
      </c>
      <c r="D1641" s="572" t="s">
        <v>1619</v>
      </c>
      <c r="E1641" s="571" t="str">
        <f t="shared" si="1138"/>
        <v xml:space="preserve"> FLUSH WOOD DOORS</v>
      </c>
      <c r="F1641" s="533" t="str">
        <f t="shared" si="1086"/>
        <v>AR</v>
      </c>
      <c r="G1641" s="533" t="s">
        <v>2722</v>
      </c>
      <c r="H1641" s="533">
        <v>268</v>
      </c>
      <c r="I1641" s="533" t="str">
        <f>I1639</f>
        <v>081416 - FLUSH WOOD DOORS</v>
      </c>
      <c r="J1641" s="533" t="str">
        <f>J1639</f>
        <v>081416 - FLUSH WOOD DOORS</v>
      </c>
      <c r="K1641" s="224" t="s">
        <v>20</v>
      </c>
      <c r="L1641" s="224" t="s">
        <v>241</v>
      </c>
      <c r="M1641" s="446">
        <v>4</v>
      </c>
      <c r="N1641" s="441" t="s">
        <v>39</v>
      </c>
      <c r="O1641" s="698"/>
      <c r="P1641" s="698"/>
      <c r="Q1641" s="731">
        <f>O1641*0.97</f>
        <v>0</v>
      </c>
      <c r="R1641" s="731">
        <f>Q1641*M1641</f>
        <v>0</v>
      </c>
      <c r="S1641" s="533"/>
      <c r="T1641" s="728"/>
    </row>
    <row r="1642" spans="1:20" ht="16.5" thickBot="1">
      <c r="A1642" s="533" t="s">
        <v>2728</v>
      </c>
      <c r="B1642" s="533">
        <v>8</v>
      </c>
      <c r="C1642" s="533" t="s">
        <v>201</v>
      </c>
      <c r="D1642" s="572" t="s">
        <v>1619</v>
      </c>
      <c r="E1642" s="571" t="str">
        <f t="shared" si="1138"/>
        <v xml:space="preserve"> FLUSH WOOD DOORS</v>
      </c>
      <c r="F1642" s="533" t="str">
        <f t="shared" si="1086"/>
        <v>AR</v>
      </c>
      <c r="G1642" s="533" t="s">
        <v>2725</v>
      </c>
      <c r="H1642" s="533">
        <v>269</v>
      </c>
      <c r="I1642" s="533" t="str">
        <f>L1642</f>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J1642" s="533" t="str">
        <f>L1642</f>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K1642" s="87"/>
      <c r="L1642" s="87" t="s">
        <v>242</v>
      </c>
      <c r="M1642" s="466"/>
      <c r="N1642" s="440"/>
      <c r="O1642" s="698"/>
      <c r="P1642" s="698"/>
      <c r="S1642" s="533"/>
      <c r="T1642" s="728"/>
    </row>
    <row r="1643" spans="1:20" ht="16.5" thickBot="1">
      <c r="A1643" s="533" t="s">
        <v>2728</v>
      </c>
      <c r="B1643" s="533">
        <v>8</v>
      </c>
      <c r="C1643" s="533" t="s">
        <v>201</v>
      </c>
      <c r="D1643" s="572" t="s">
        <v>1619</v>
      </c>
      <c r="E1643" s="571" t="str">
        <f t="shared" si="1138"/>
        <v xml:space="preserve"> FLUSH WOOD DOORS</v>
      </c>
      <c r="F1643" s="533" t="str">
        <f t="shared" si="1086"/>
        <v>AR</v>
      </c>
      <c r="G1643" s="533" t="s">
        <v>2722</v>
      </c>
      <c r="H1643" s="533">
        <v>270</v>
      </c>
      <c r="I1643" s="533" t="str">
        <f t="shared" ref="I1643:J1643" si="1139">I1641</f>
        <v>081416 - FLUSH WOOD DOORS</v>
      </c>
      <c r="J1643" s="533" t="str">
        <f t="shared" si="1139"/>
        <v>081416 - FLUSH WOOD DOORS</v>
      </c>
      <c r="K1643" s="87" t="s">
        <v>13</v>
      </c>
      <c r="L1643" s="87" t="s">
        <v>243</v>
      </c>
      <c r="M1643" s="445">
        <v>3</v>
      </c>
      <c r="N1643" s="442" t="s">
        <v>39</v>
      </c>
      <c r="O1643" s="698">
        <v>398</v>
      </c>
      <c r="P1643" s="698">
        <v>1194</v>
      </c>
      <c r="Q1643" s="731">
        <f t="shared" ref="Q1643:Q1651" si="1140">O1643*0.97</f>
        <v>386.06</v>
      </c>
      <c r="R1643" s="731">
        <f t="shared" ref="R1643:R1651" si="1141">Q1643*M1643</f>
        <v>1158.18</v>
      </c>
      <c r="S1643" s="533"/>
      <c r="T1643" s="728"/>
    </row>
    <row r="1644" spans="1:20" ht="15.75">
      <c r="A1644" s="533" t="s">
        <v>2728</v>
      </c>
      <c r="B1644" s="533">
        <v>8</v>
      </c>
      <c r="C1644" s="533" t="s">
        <v>201</v>
      </c>
      <c r="D1644" s="572" t="s">
        <v>1619</v>
      </c>
      <c r="E1644" s="571" t="str">
        <f t="shared" si="1138"/>
        <v xml:space="preserve"> FLUSH WOOD DOORS</v>
      </c>
      <c r="F1644" s="533" t="str">
        <f t="shared" si="1086"/>
        <v>AR</v>
      </c>
      <c r="G1644" s="533" t="s">
        <v>2722</v>
      </c>
      <c r="H1644" s="533">
        <v>271</v>
      </c>
      <c r="I1644" s="533" t="str">
        <f t="shared" ref="I1644:J1644" si="1142">I1642</f>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J1644" s="533" t="str">
        <f t="shared" si="1142"/>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K1644" s="224" t="s">
        <v>15</v>
      </c>
      <c r="L1644" s="224" t="s">
        <v>244</v>
      </c>
      <c r="M1644" s="446">
        <v>2</v>
      </c>
      <c r="N1644" s="441" t="s">
        <v>39</v>
      </c>
      <c r="O1644" s="698"/>
      <c r="P1644" s="698">
        <v>0</v>
      </c>
      <c r="Q1644" s="731">
        <f t="shared" si="1140"/>
        <v>0</v>
      </c>
      <c r="R1644" s="731">
        <f t="shared" si="1141"/>
        <v>0</v>
      </c>
      <c r="S1644" s="533"/>
      <c r="T1644" s="728"/>
    </row>
    <row r="1645" spans="1:20" ht="16.5" thickBot="1">
      <c r="A1645" s="533" t="s">
        <v>2728</v>
      </c>
      <c r="B1645" s="533">
        <v>8</v>
      </c>
      <c r="C1645" s="533" t="s">
        <v>201</v>
      </c>
      <c r="D1645" s="572" t="s">
        <v>1619</v>
      </c>
      <c r="E1645" s="571" t="str">
        <f t="shared" si="1138"/>
        <v xml:space="preserve"> FLUSH WOOD DOORS</v>
      </c>
      <c r="F1645" s="533" t="str">
        <f t="shared" si="1086"/>
        <v>AR</v>
      </c>
      <c r="G1645" s="533" t="s">
        <v>2722</v>
      </c>
      <c r="H1645" s="533">
        <v>272</v>
      </c>
      <c r="I1645" s="533" t="str">
        <f t="shared" ref="I1645:J1645" si="1143">I1643</f>
        <v>081416 - FLUSH WOOD DOORS</v>
      </c>
      <c r="J1645" s="533" t="str">
        <f t="shared" si="1143"/>
        <v>081416 - FLUSH WOOD DOORS</v>
      </c>
      <c r="K1645" s="224" t="s">
        <v>17</v>
      </c>
      <c r="L1645" s="224" t="s">
        <v>245</v>
      </c>
      <c r="M1645" s="446">
        <v>1</v>
      </c>
      <c r="N1645" s="441" t="s">
        <v>39</v>
      </c>
      <c r="O1645" s="698"/>
      <c r="P1645" s="698">
        <v>0</v>
      </c>
      <c r="Q1645" s="731">
        <f t="shared" si="1140"/>
        <v>0</v>
      </c>
      <c r="R1645" s="731">
        <f t="shared" si="1141"/>
        <v>0</v>
      </c>
      <c r="S1645" s="533"/>
      <c r="T1645" s="728"/>
    </row>
    <row r="1646" spans="1:20" ht="16.5" thickBot="1">
      <c r="A1646" s="533" t="s">
        <v>2728</v>
      </c>
      <c r="B1646" s="533">
        <v>8</v>
      </c>
      <c r="C1646" s="533" t="s">
        <v>201</v>
      </c>
      <c r="D1646" s="572" t="s">
        <v>1619</v>
      </c>
      <c r="E1646" s="571" t="str">
        <f t="shared" si="1138"/>
        <v xml:space="preserve"> FLUSH WOOD DOORS</v>
      </c>
      <c r="F1646" s="533" t="str">
        <f t="shared" si="1086"/>
        <v>AR</v>
      </c>
      <c r="G1646" s="533" t="s">
        <v>2722</v>
      </c>
      <c r="H1646" s="533">
        <v>273</v>
      </c>
      <c r="I1646" s="533" t="str">
        <f t="shared" ref="I1646:J1646" si="1144">I1644</f>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J1646" s="533" t="str">
        <f t="shared" si="1144"/>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K1646" s="87" t="s">
        <v>15</v>
      </c>
      <c r="L1646" s="87" t="s">
        <v>246</v>
      </c>
      <c r="M1646" s="445">
        <v>1</v>
      </c>
      <c r="N1646" s="442" t="s">
        <v>39</v>
      </c>
      <c r="O1646" s="698">
        <v>425</v>
      </c>
      <c r="P1646" s="698">
        <v>425</v>
      </c>
      <c r="Q1646" s="731">
        <f t="shared" si="1140"/>
        <v>412.25</v>
      </c>
      <c r="R1646" s="731">
        <f t="shared" si="1141"/>
        <v>412.25</v>
      </c>
      <c r="S1646" s="533"/>
      <c r="T1646" s="728"/>
    </row>
    <row r="1647" spans="1:20" ht="16.5" thickBot="1">
      <c r="A1647" s="533" t="s">
        <v>2728</v>
      </c>
      <c r="B1647" s="533">
        <v>8</v>
      </c>
      <c r="C1647" s="533" t="s">
        <v>201</v>
      </c>
      <c r="D1647" s="572" t="s">
        <v>1619</v>
      </c>
      <c r="E1647" s="571" t="str">
        <f t="shared" si="1138"/>
        <v xml:space="preserve"> FLUSH WOOD DOORS</v>
      </c>
      <c r="F1647" s="533" t="str">
        <f t="shared" si="1086"/>
        <v>AR</v>
      </c>
      <c r="G1647" s="533" t="s">
        <v>2722</v>
      </c>
      <c r="H1647" s="533">
        <v>274</v>
      </c>
      <c r="I1647" s="533" t="str">
        <f t="shared" ref="I1647:J1647" si="1145">I1645</f>
        <v>081416 - FLUSH WOOD DOORS</v>
      </c>
      <c r="J1647" s="533" t="str">
        <f t="shared" si="1145"/>
        <v>081416 - FLUSH WOOD DOORS</v>
      </c>
      <c r="K1647" s="224" t="s">
        <v>20</v>
      </c>
      <c r="L1647" s="224" t="s">
        <v>247</v>
      </c>
      <c r="M1647" s="446">
        <v>5</v>
      </c>
      <c r="N1647" s="441" t="s">
        <v>39</v>
      </c>
      <c r="O1647" s="698"/>
      <c r="P1647" s="698">
        <v>0</v>
      </c>
      <c r="Q1647" s="731">
        <f t="shared" si="1140"/>
        <v>0</v>
      </c>
      <c r="R1647" s="731">
        <f t="shared" si="1141"/>
        <v>0</v>
      </c>
      <c r="S1647" s="533"/>
      <c r="T1647" s="728"/>
    </row>
    <row r="1648" spans="1:20" ht="16.5" thickBot="1">
      <c r="A1648" s="533" t="s">
        <v>2728</v>
      </c>
      <c r="B1648" s="533">
        <v>8</v>
      </c>
      <c r="C1648" s="533" t="s">
        <v>201</v>
      </c>
      <c r="D1648" s="572" t="s">
        <v>1619</v>
      </c>
      <c r="E1648" s="571" t="str">
        <f t="shared" si="1138"/>
        <v xml:space="preserve"> FLUSH WOOD DOORS</v>
      </c>
      <c r="F1648" s="533" t="str">
        <f t="shared" si="1086"/>
        <v>AR</v>
      </c>
      <c r="G1648" s="533" t="s">
        <v>2722</v>
      </c>
      <c r="H1648" s="533">
        <v>275</v>
      </c>
      <c r="I1648" s="533" t="str">
        <f t="shared" ref="I1648:J1648" si="1146">I1646</f>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J1648" s="533" t="str">
        <f t="shared" si="1146"/>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K1648" s="87" t="s">
        <v>17</v>
      </c>
      <c r="L1648" s="87" t="s">
        <v>248</v>
      </c>
      <c r="M1648" s="445">
        <v>9</v>
      </c>
      <c r="N1648" s="442" t="s">
        <v>39</v>
      </c>
      <c r="O1648" s="698">
        <v>451</v>
      </c>
      <c r="P1648" s="698">
        <v>4059</v>
      </c>
      <c r="Q1648" s="731">
        <f t="shared" si="1140"/>
        <v>437.46999999999997</v>
      </c>
      <c r="R1648" s="731">
        <f t="shared" si="1141"/>
        <v>3937.2299999999996</v>
      </c>
      <c r="S1648" s="533"/>
      <c r="T1648" s="728"/>
    </row>
    <row r="1649" spans="1:20" ht="16.5" thickBot="1">
      <c r="A1649" s="533" t="s">
        <v>2728</v>
      </c>
      <c r="B1649" s="533">
        <v>8</v>
      </c>
      <c r="C1649" s="533" t="s">
        <v>201</v>
      </c>
      <c r="D1649" s="572" t="s">
        <v>1619</v>
      </c>
      <c r="E1649" s="571" t="str">
        <f t="shared" si="1138"/>
        <v xml:space="preserve"> FLUSH WOOD DOORS</v>
      </c>
      <c r="F1649" s="533" t="str">
        <f t="shared" si="1086"/>
        <v>AR</v>
      </c>
      <c r="G1649" s="533" t="s">
        <v>2722</v>
      </c>
      <c r="H1649" s="533">
        <v>276</v>
      </c>
      <c r="I1649" s="533" t="str">
        <f t="shared" ref="I1649:J1649" si="1147">I1647</f>
        <v>081416 - FLUSH WOOD DOORS</v>
      </c>
      <c r="J1649" s="533" t="str">
        <f t="shared" si="1147"/>
        <v>081416 - FLUSH WOOD DOORS</v>
      </c>
      <c r="K1649" s="87" t="s">
        <v>19</v>
      </c>
      <c r="L1649" s="87" t="s">
        <v>249</v>
      </c>
      <c r="M1649" s="445">
        <v>6</v>
      </c>
      <c r="N1649" s="442" t="s">
        <v>39</v>
      </c>
      <c r="O1649" s="698">
        <v>531</v>
      </c>
      <c r="P1649" s="698">
        <v>3186</v>
      </c>
      <c r="Q1649" s="731">
        <f t="shared" si="1140"/>
        <v>515.06999999999994</v>
      </c>
      <c r="R1649" s="731">
        <f t="shared" si="1141"/>
        <v>3090.4199999999996</v>
      </c>
      <c r="S1649" s="533"/>
      <c r="T1649" s="728"/>
    </row>
    <row r="1650" spans="1:20" ht="16.5" thickBot="1">
      <c r="A1650" s="533" t="s">
        <v>2728</v>
      </c>
      <c r="B1650" s="533">
        <v>8</v>
      </c>
      <c r="C1650" s="533" t="s">
        <v>201</v>
      </c>
      <c r="D1650" s="572" t="s">
        <v>1619</v>
      </c>
      <c r="E1650" s="571" t="str">
        <f t="shared" si="1138"/>
        <v xml:space="preserve"> FLUSH WOOD DOORS</v>
      </c>
      <c r="F1650" s="533" t="str">
        <f t="shared" si="1086"/>
        <v>AR</v>
      </c>
      <c r="G1650" s="533" t="s">
        <v>2722</v>
      </c>
      <c r="H1650" s="533">
        <v>277</v>
      </c>
      <c r="I1650" s="533" t="str">
        <f t="shared" ref="I1650:J1650" si="1148">I1648</f>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J1650" s="533" t="str">
        <f t="shared" si="1148"/>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K1650" s="224" t="s">
        <v>48</v>
      </c>
      <c r="L1650" s="224" t="s">
        <v>250</v>
      </c>
      <c r="M1650" s="446">
        <v>1</v>
      </c>
      <c r="N1650" s="441" t="s">
        <v>39</v>
      </c>
      <c r="O1650" s="698"/>
      <c r="P1650" s="698">
        <v>0</v>
      </c>
      <c r="Q1650" s="731">
        <f t="shared" si="1140"/>
        <v>0</v>
      </c>
      <c r="R1650" s="731">
        <f t="shared" si="1141"/>
        <v>0</v>
      </c>
      <c r="S1650" s="533"/>
      <c r="T1650" s="728"/>
    </row>
    <row r="1651" spans="1:20" ht="16.5" thickBot="1">
      <c r="A1651" s="533" t="s">
        <v>2728</v>
      </c>
      <c r="B1651" s="533">
        <v>8</v>
      </c>
      <c r="C1651" s="533" t="s">
        <v>201</v>
      </c>
      <c r="D1651" s="572" t="s">
        <v>1619</v>
      </c>
      <c r="E1651" s="571" t="str">
        <f t="shared" si="1138"/>
        <v xml:space="preserve"> FLUSH WOOD DOORS</v>
      </c>
      <c r="F1651" s="533" t="str">
        <f t="shared" si="1086"/>
        <v>AR</v>
      </c>
      <c r="G1651" s="533" t="s">
        <v>2722</v>
      </c>
      <c r="H1651" s="533">
        <v>278</v>
      </c>
      <c r="I1651" s="533" t="str">
        <f t="shared" ref="I1651:J1651" si="1149">I1649</f>
        <v>081416 - FLUSH WOOD DOORS</v>
      </c>
      <c r="J1651" s="533" t="str">
        <f t="shared" si="1149"/>
        <v>081416 - FLUSH WOOD DOORS</v>
      </c>
      <c r="K1651" s="87" t="s">
        <v>20</v>
      </c>
      <c r="L1651" s="87" t="s">
        <v>251</v>
      </c>
      <c r="M1651" s="445">
        <v>1</v>
      </c>
      <c r="N1651" s="442" t="s">
        <v>39</v>
      </c>
      <c r="O1651" s="698">
        <v>451</v>
      </c>
      <c r="P1651" s="698">
        <v>451</v>
      </c>
      <c r="Q1651" s="731">
        <f t="shared" si="1140"/>
        <v>437.46999999999997</v>
      </c>
      <c r="R1651" s="731">
        <f t="shared" si="1141"/>
        <v>437.46999999999997</v>
      </c>
      <c r="S1651" s="533"/>
      <c r="T1651" s="728"/>
    </row>
    <row r="1652" spans="1:20" ht="15.75">
      <c r="A1652" s="533" t="s">
        <v>2728</v>
      </c>
      <c r="B1652" s="533">
        <v>8</v>
      </c>
      <c r="C1652" s="533" t="s">
        <v>201</v>
      </c>
      <c r="D1652" s="572" t="s">
        <v>1619</v>
      </c>
      <c r="E1652" s="571" t="str">
        <f t="shared" si="1138"/>
        <v xml:space="preserve"> FLUSH WOOD DOORS</v>
      </c>
      <c r="F1652" s="533" t="str">
        <f t="shared" si="1086"/>
        <v>AR</v>
      </c>
      <c r="G1652" s="533" t="s">
        <v>2725</v>
      </c>
      <c r="H1652" s="533">
        <v>279</v>
      </c>
      <c r="I1652" s="533" t="str">
        <f>L1652</f>
        <v>Flush wood doors; solid core, 43 thick, leaf construction type 2, fire rated, comprising hardwood framing and noggins; particle core faced both sides with 6 mm plywood lipped on all edges with hardwood, veneered faced, finished to receive clear finish paint; including intumescent strip, fittings and fixings; complete; as specified and as Drg. A-611</v>
      </c>
      <c r="J1652" s="533" t="str">
        <f>L1652</f>
        <v>Flush wood doors; solid core, 43 thick, leaf construction type 2, fire rated, comprising hardwood framing and noggins; particle core faced both sides with 6 mm plywood lipped on all edges with hardwood, veneered faced, finished to receive clear finish paint; including intumescent strip, fittings and fixings; complete; as specified and as Drg. A-611</v>
      </c>
      <c r="K1652" s="224"/>
      <c r="L1652" s="224" t="s">
        <v>252</v>
      </c>
      <c r="M1652" s="624"/>
      <c r="N1652" s="441"/>
      <c r="O1652" s="698"/>
      <c r="P1652" s="698"/>
      <c r="S1652" s="533"/>
      <c r="T1652" s="728"/>
    </row>
    <row r="1653" spans="1:20" ht="15.75">
      <c r="A1653" s="533" t="s">
        <v>2728</v>
      </c>
      <c r="B1653" s="533">
        <v>8</v>
      </c>
      <c r="C1653" s="533" t="s">
        <v>201</v>
      </c>
      <c r="D1653" s="572" t="s">
        <v>1619</v>
      </c>
      <c r="E1653" s="571" t="str">
        <f t="shared" si="1138"/>
        <v xml:space="preserve"> FLUSH WOOD DOORS</v>
      </c>
      <c r="F1653" s="533" t="str">
        <f t="shared" si="1086"/>
        <v>AR</v>
      </c>
      <c r="G1653" s="533" t="s">
        <v>2722</v>
      </c>
      <c r="H1653" s="533">
        <v>280</v>
      </c>
      <c r="I1653" s="533" t="str">
        <f>I1651</f>
        <v>081416 - FLUSH WOOD DOORS</v>
      </c>
      <c r="J1653" s="533" t="str">
        <f>J1651</f>
        <v>081416 - FLUSH WOOD DOORS</v>
      </c>
      <c r="K1653" s="224" t="s">
        <v>13</v>
      </c>
      <c r="L1653" s="224" t="s">
        <v>253</v>
      </c>
      <c r="M1653" s="446">
        <v>1</v>
      </c>
      <c r="N1653" s="441" t="s">
        <v>39</v>
      </c>
      <c r="O1653" s="698"/>
      <c r="P1653" s="698"/>
      <c r="Q1653" s="731">
        <f>O1653*0.97</f>
        <v>0</v>
      </c>
      <c r="R1653" s="731">
        <f>Q1653*M1653</f>
        <v>0</v>
      </c>
      <c r="S1653" s="533"/>
      <c r="T1653" s="728"/>
    </row>
    <row r="1654" spans="1:20" ht="15.75">
      <c r="A1654" s="533" t="s">
        <v>2728</v>
      </c>
      <c r="B1654" s="533">
        <v>8</v>
      </c>
      <c r="C1654" s="533" t="s">
        <v>201</v>
      </c>
      <c r="D1654" s="572" t="s">
        <v>1619</v>
      </c>
      <c r="E1654" s="571" t="str">
        <f t="shared" si="1138"/>
        <v xml:space="preserve"> FLUSH WOOD DOORS</v>
      </c>
      <c r="F1654" s="533" t="str">
        <f t="shared" si="1086"/>
        <v>AR</v>
      </c>
      <c r="G1654" s="533" t="s">
        <v>2725</v>
      </c>
      <c r="H1654" s="533">
        <v>281</v>
      </c>
      <c r="I1654" s="533" t="str">
        <f>L1654</f>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J1654" s="533" t="str">
        <f>L1654</f>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K1654" s="87"/>
      <c r="L1654" s="87" t="s">
        <v>254</v>
      </c>
      <c r="M1654" s="466"/>
      <c r="N1654" s="440"/>
      <c r="O1654" s="698"/>
      <c r="P1654" s="698"/>
      <c r="S1654" s="533"/>
      <c r="T1654" s="728"/>
    </row>
    <row r="1655" spans="1:20" ht="15.75">
      <c r="A1655" s="533" t="s">
        <v>2728</v>
      </c>
      <c r="B1655" s="533">
        <v>8</v>
      </c>
      <c r="C1655" s="533" t="s">
        <v>201</v>
      </c>
      <c r="D1655" s="572" t="s">
        <v>1619</v>
      </c>
      <c r="E1655" s="571" t="str">
        <f t="shared" si="1138"/>
        <v xml:space="preserve"> FLUSH WOOD DOORS</v>
      </c>
      <c r="F1655" s="533" t="str">
        <f t="shared" si="1086"/>
        <v>AR</v>
      </c>
      <c r="G1655" s="533" t="s">
        <v>2722</v>
      </c>
      <c r="H1655" s="533">
        <v>282</v>
      </c>
      <c r="I1655" s="533" t="str">
        <f t="shared" ref="I1655:J1655" si="1150">I1653</f>
        <v>081416 - FLUSH WOOD DOORS</v>
      </c>
      <c r="J1655" s="533" t="str">
        <f t="shared" si="1150"/>
        <v>081416 - FLUSH WOOD DOORS</v>
      </c>
      <c r="K1655" s="224" t="s">
        <v>15</v>
      </c>
      <c r="L1655" s="224" t="s">
        <v>255</v>
      </c>
      <c r="M1655" s="446">
        <v>1</v>
      </c>
      <c r="N1655" s="441" t="s">
        <v>39</v>
      </c>
      <c r="O1655" s="698"/>
      <c r="P1655" s="698"/>
      <c r="Q1655" s="731">
        <f t="shared" ref="Q1655:Q1663" si="1151">O1655*0.97</f>
        <v>0</v>
      </c>
      <c r="R1655" s="731">
        <f t="shared" ref="R1655:R1663" si="1152">Q1655*M1655</f>
        <v>0</v>
      </c>
      <c r="S1655" s="533"/>
      <c r="T1655" s="728"/>
    </row>
    <row r="1656" spans="1:20" ht="15.75">
      <c r="A1656" s="533" t="s">
        <v>2728</v>
      </c>
      <c r="B1656" s="533">
        <v>8</v>
      </c>
      <c r="C1656" s="533" t="s">
        <v>201</v>
      </c>
      <c r="D1656" s="572" t="s">
        <v>1619</v>
      </c>
      <c r="E1656" s="571" t="str">
        <f t="shared" si="1138"/>
        <v xml:space="preserve"> FLUSH WOOD DOORS</v>
      </c>
      <c r="F1656" s="533" t="str">
        <f t="shared" si="1086"/>
        <v>AR</v>
      </c>
      <c r="G1656" s="533" t="s">
        <v>2722</v>
      </c>
      <c r="H1656" s="533">
        <v>283</v>
      </c>
      <c r="I1656" s="533" t="str">
        <f t="shared" ref="I1656:J1656" si="1153">I1654</f>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J1656" s="533" t="str">
        <f t="shared" si="1153"/>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K1656" s="224" t="s">
        <v>17</v>
      </c>
      <c r="L1656" s="224" t="s">
        <v>256</v>
      </c>
      <c r="M1656" s="446">
        <v>2</v>
      </c>
      <c r="N1656" s="441" t="s">
        <v>39</v>
      </c>
      <c r="O1656" s="698"/>
      <c r="P1656" s="698"/>
      <c r="Q1656" s="731">
        <f t="shared" si="1151"/>
        <v>0</v>
      </c>
      <c r="R1656" s="731">
        <f t="shared" si="1152"/>
        <v>0</v>
      </c>
      <c r="S1656" s="533"/>
      <c r="T1656" s="728"/>
    </row>
    <row r="1657" spans="1:20" ht="16.5" thickBot="1">
      <c r="A1657" s="533" t="s">
        <v>2728</v>
      </c>
      <c r="B1657" s="533">
        <v>8</v>
      </c>
      <c r="C1657" s="533" t="s">
        <v>201</v>
      </c>
      <c r="D1657" s="572" t="s">
        <v>1619</v>
      </c>
      <c r="E1657" s="571" t="str">
        <f t="shared" si="1138"/>
        <v xml:space="preserve"> FLUSH WOOD DOORS</v>
      </c>
      <c r="F1657" s="533" t="str">
        <f t="shared" si="1086"/>
        <v>AR</v>
      </c>
      <c r="G1657" s="533" t="s">
        <v>2722</v>
      </c>
      <c r="H1657" s="533">
        <v>284</v>
      </c>
      <c r="I1657" s="533" t="str">
        <f t="shared" ref="I1657:J1657" si="1154">I1655</f>
        <v>081416 - FLUSH WOOD DOORS</v>
      </c>
      <c r="J1657" s="533" t="str">
        <f t="shared" si="1154"/>
        <v>081416 - FLUSH WOOD DOORS</v>
      </c>
      <c r="K1657" s="224" t="s">
        <v>19</v>
      </c>
      <c r="L1657" s="224" t="s">
        <v>253</v>
      </c>
      <c r="M1657" s="446">
        <v>1</v>
      </c>
      <c r="N1657" s="441" t="s">
        <v>39</v>
      </c>
      <c r="O1657" s="698"/>
      <c r="P1657" s="698"/>
      <c r="Q1657" s="731">
        <f t="shared" si="1151"/>
        <v>0</v>
      </c>
      <c r="R1657" s="731">
        <f t="shared" si="1152"/>
        <v>0</v>
      </c>
      <c r="S1657" s="533"/>
      <c r="T1657" s="728"/>
    </row>
    <row r="1658" spans="1:20" ht="16.5" thickBot="1">
      <c r="A1658" s="533" t="s">
        <v>2728</v>
      </c>
      <c r="B1658" s="533">
        <v>8</v>
      </c>
      <c r="C1658" s="533" t="s">
        <v>201</v>
      </c>
      <c r="D1658" s="572" t="s">
        <v>1619</v>
      </c>
      <c r="E1658" s="571" t="str">
        <f t="shared" si="1138"/>
        <v xml:space="preserve"> FLUSH WOOD DOORS</v>
      </c>
      <c r="F1658" s="533" t="str">
        <f t="shared" si="1086"/>
        <v>AR</v>
      </c>
      <c r="G1658" s="533" t="s">
        <v>2722</v>
      </c>
      <c r="H1658" s="533">
        <v>285</v>
      </c>
      <c r="I1658" s="533" t="str">
        <f t="shared" ref="I1658:J1658" si="1155">I1656</f>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J1658" s="533" t="str">
        <f t="shared" si="1155"/>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K1658" s="87" t="s">
        <v>13</v>
      </c>
      <c r="L1658" s="87" t="s">
        <v>257</v>
      </c>
      <c r="M1658" s="445">
        <v>1</v>
      </c>
      <c r="N1658" s="442" t="s">
        <v>39</v>
      </c>
      <c r="O1658" s="698">
        <v>929</v>
      </c>
      <c r="P1658" s="698">
        <v>929</v>
      </c>
      <c r="Q1658" s="731">
        <f t="shared" si="1151"/>
        <v>901.13</v>
      </c>
      <c r="R1658" s="731">
        <f t="shared" si="1152"/>
        <v>901.13</v>
      </c>
      <c r="S1658" s="533"/>
      <c r="T1658" s="728"/>
    </row>
    <row r="1659" spans="1:20" ht="16.5" thickBot="1">
      <c r="A1659" s="533" t="s">
        <v>2728</v>
      </c>
      <c r="B1659" s="533">
        <v>8</v>
      </c>
      <c r="C1659" s="533" t="s">
        <v>201</v>
      </c>
      <c r="D1659" s="572" t="s">
        <v>1619</v>
      </c>
      <c r="E1659" s="571" t="str">
        <f t="shared" si="1138"/>
        <v xml:space="preserve"> FLUSH WOOD DOORS</v>
      </c>
      <c r="F1659" s="533" t="str">
        <f t="shared" si="1086"/>
        <v>AR</v>
      </c>
      <c r="G1659" s="533" t="s">
        <v>2722</v>
      </c>
      <c r="H1659" s="533">
        <v>286</v>
      </c>
      <c r="I1659" s="533" t="str">
        <f t="shared" ref="I1659:J1659" si="1156">I1657</f>
        <v>081416 - FLUSH WOOD DOORS</v>
      </c>
      <c r="J1659" s="533" t="str">
        <f t="shared" si="1156"/>
        <v>081416 - FLUSH WOOD DOORS</v>
      </c>
      <c r="K1659" s="87" t="s">
        <v>15</v>
      </c>
      <c r="L1659" s="87" t="s">
        <v>258</v>
      </c>
      <c r="M1659" s="445">
        <v>2</v>
      </c>
      <c r="N1659" s="442" t="s">
        <v>39</v>
      </c>
      <c r="O1659" s="698">
        <v>929</v>
      </c>
      <c r="P1659" s="698">
        <v>1858</v>
      </c>
      <c r="Q1659" s="731">
        <f t="shared" si="1151"/>
        <v>901.13</v>
      </c>
      <c r="R1659" s="731">
        <f t="shared" si="1152"/>
        <v>1802.26</v>
      </c>
      <c r="S1659" s="533"/>
      <c r="T1659" s="728"/>
    </row>
    <row r="1660" spans="1:20" ht="15.75">
      <c r="A1660" s="533" t="s">
        <v>2728</v>
      </c>
      <c r="B1660" s="533">
        <v>8</v>
      </c>
      <c r="C1660" s="533" t="s">
        <v>201</v>
      </c>
      <c r="D1660" s="572" t="s">
        <v>1619</v>
      </c>
      <c r="E1660" s="571" t="str">
        <f t="shared" si="1138"/>
        <v xml:space="preserve"> FLUSH WOOD DOORS</v>
      </c>
      <c r="F1660" s="533" t="str">
        <f t="shared" si="1086"/>
        <v>AR</v>
      </c>
      <c r="G1660" s="533" t="s">
        <v>2722</v>
      </c>
      <c r="H1660" s="533">
        <v>287</v>
      </c>
      <c r="I1660" s="533" t="str">
        <f t="shared" ref="I1660:J1660" si="1157">I1658</f>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J1660" s="533" t="str">
        <f t="shared" si="1157"/>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K1660" s="224" t="s">
        <v>13</v>
      </c>
      <c r="L1660" s="224" t="s">
        <v>259</v>
      </c>
      <c r="M1660" s="446">
        <v>5</v>
      </c>
      <c r="N1660" s="441" t="s">
        <v>39</v>
      </c>
      <c r="O1660" s="698"/>
      <c r="P1660" s="698"/>
      <c r="Q1660" s="731">
        <f t="shared" si="1151"/>
        <v>0</v>
      </c>
      <c r="R1660" s="731">
        <f t="shared" si="1152"/>
        <v>0</v>
      </c>
      <c r="S1660" s="533"/>
      <c r="T1660" s="728"/>
    </row>
    <row r="1661" spans="1:20" ht="16.5" thickBot="1">
      <c r="A1661" s="533" t="s">
        <v>2728</v>
      </c>
      <c r="B1661" s="533">
        <v>8</v>
      </c>
      <c r="C1661" s="533" t="s">
        <v>201</v>
      </c>
      <c r="D1661" s="572" t="s">
        <v>1619</v>
      </c>
      <c r="E1661" s="571" t="str">
        <f t="shared" si="1138"/>
        <v xml:space="preserve"> FLUSH WOOD DOORS</v>
      </c>
      <c r="F1661" s="533" t="str">
        <f t="shared" si="1086"/>
        <v>AR</v>
      </c>
      <c r="G1661" s="533" t="s">
        <v>2722</v>
      </c>
      <c r="H1661" s="533">
        <v>288</v>
      </c>
      <c r="I1661" s="533" t="str">
        <f t="shared" ref="I1661:J1661" si="1158">I1659</f>
        <v>081416 - FLUSH WOOD DOORS</v>
      </c>
      <c r="J1661" s="533" t="str">
        <f t="shared" si="1158"/>
        <v>081416 - FLUSH WOOD DOORS</v>
      </c>
      <c r="K1661" s="224" t="s">
        <v>15</v>
      </c>
      <c r="L1661" s="224" t="s">
        <v>260</v>
      </c>
      <c r="M1661" s="446">
        <v>2</v>
      </c>
      <c r="N1661" s="441" t="s">
        <v>39</v>
      </c>
      <c r="O1661" s="698"/>
      <c r="P1661" s="698"/>
      <c r="Q1661" s="731">
        <f t="shared" si="1151"/>
        <v>0</v>
      </c>
      <c r="R1661" s="731">
        <f t="shared" si="1152"/>
        <v>0</v>
      </c>
      <c r="S1661" s="533"/>
      <c r="T1661" s="728"/>
    </row>
    <row r="1662" spans="1:20" ht="16.5" thickBot="1">
      <c r="A1662" s="533" t="s">
        <v>2728</v>
      </c>
      <c r="B1662" s="533">
        <v>8</v>
      </c>
      <c r="C1662" s="533" t="s">
        <v>201</v>
      </c>
      <c r="D1662" s="572" t="s">
        <v>1619</v>
      </c>
      <c r="E1662" s="571" t="str">
        <f t="shared" si="1138"/>
        <v xml:space="preserve"> FLUSH WOOD DOORS</v>
      </c>
      <c r="F1662" s="533" t="str">
        <f t="shared" ref="F1662:F1677" si="1159">VLOOKUP(D:D,trade,3,FALSE)</f>
        <v>AR</v>
      </c>
      <c r="G1662" s="533" t="s">
        <v>2722</v>
      </c>
      <c r="H1662" s="533">
        <v>289</v>
      </c>
      <c r="I1662" s="533" t="str">
        <f t="shared" ref="I1662:J1662" si="1160">I1660</f>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J1662" s="533" t="str">
        <f t="shared" si="1160"/>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K1662" s="87" t="s">
        <v>13</v>
      </c>
      <c r="L1662" s="87" t="s">
        <v>261</v>
      </c>
      <c r="M1662" s="445">
        <v>6</v>
      </c>
      <c r="N1662" s="442" t="s">
        <v>39</v>
      </c>
      <c r="O1662" s="698">
        <v>1328</v>
      </c>
      <c r="P1662" s="698">
        <v>7968</v>
      </c>
      <c r="Q1662" s="731">
        <f t="shared" si="1151"/>
        <v>1288.1599999999999</v>
      </c>
      <c r="R1662" s="731">
        <f t="shared" si="1152"/>
        <v>7728.9599999999991</v>
      </c>
      <c r="S1662" s="533"/>
      <c r="T1662" s="728"/>
    </row>
    <row r="1663" spans="1:20" ht="16.5" thickBot="1">
      <c r="A1663" s="533" t="s">
        <v>2728</v>
      </c>
      <c r="B1663" s="533">
        <v>8</v>
      </c>
      <c r="C1663" s="533" t="s">
        <v>201</v>
      </c>
      <c r="D1663" s="572" t="s">
        <v>1619</v>
      </c>
      <c r="E1663" s="571" t="str">
        <f t="shared" si="1138"/>
        <v xml:space="preserve"> FLUSH WOOD DOORS</v>
      </c>
      <c r="F1663" s="533" t="str">
        <f t="shared" si="1159"/>
        <v>AR</v>
      </c>
      <c r="G1663" s="533" t="s">
        <v>2722</v>
      </c>
      <c r="H1663" s="533">
        <v>290</v>
      </c>
      <c r="I1663" s="533" t="str">
        <f t="shared" ref="I1663:J1663" si="1161">I1661</f>
        <v>081416 - FLUSH WOOD DOORS</v>
      </c>
      <c r="J1663" s="533" t="str">
        <f t="shared" si="1161"/>
        <v>081416 - FLUSH WOOD DOORS</v>
      </c>
      <c r="K1663" s="87" t="s">
        <v>15</v>
      </c>
      <c r="L1663" s="87" t="s">
        <v>262</v>
      </c>
      <c r="M1663" s="445">
        <v>2</v>
      </c>
      <c r="N1663" s="442" t="s">
        <v>39</v>
      </c>
      <c r="O1663" s="698">
        <v>1992</v>
      </c>
      <c r="P1663" s="698">
        <v>3984</v>
      </c>
      <c r="Q1663" s="731">
        <f t="shared" si="1151"/>
        <v>1932.24</v>
      </c>
      <c r="R1663" s="731">
        <f t="shared" si="1152"/>
        <v>3864.48</v>
      </c>
      <c r="S1663" s="533"/>
      <c r="T1663" s="728"/>
    </row>
    <row r="1664" spans="1:20" ht="16.5" thickBot="1">
      <c r="A1664" s="533" t="s">
        <v>2728</v>
      </c>
      <c r="B1664" s="533">
        <v>8</v>
      </c>
      <c r="C1664" s="533" t="s">
        <v>201</v>
      </c>
      <c r="D1664" s="572" t="s">
        <v>1619</v>
      </c>
      <c r="E1664" s="571" t="str">
        <f t="shared" si="1138"/>
        <v xml:space="preserve"> FLUSH WOOD DOORS</v>
      </c>
      <c r="F1664" s="533" t="str">
        <f t="shared" si="1159"/>
        <v>AR</v>
      </c>
      <c r="G1664" s="533" t="s">
        <v>2725</v>
      </c>
      <c r="H1664" s="533">
        <v>291</v>
      </c>
      <c r="I1664" s="533" t="str">
        <f>L1664</f>
        <v>Wood door frames; hardwood, factory primed for painting; including soft wood sub frame, fittings and fixings; as specified and as Drg. A-611</v>
      </c>
      <c r="J1664" s="533" t="str">
        <f>L1664</f>
        <v>Wood door frames; hardwood, factory primed for painting; including soft wood sub frame, fittings and fixings; as specified and as Drg. A-611</v>
      </c>
      <c r="K1664" s="87"/>
      <c r="L1664" s="87" t="s">
        <v>263</v>
      </c>
      <c r="M1664" s="466"/>
      <c r="N1664" s="440"/>
      <c r="O1664" s="698"/>
      <c r="P1664" s="698"/>
      <c r="S1664" s="533"/>
      <c r="T1664" s="728"/>
    </row>
    <row r="1665" spans="1:20" ht="16.5" thickBot="1">
      <c r="A1665" s="533" t="s">
        <v>2728</v>
      </c>
      <c r="B1665" s="533">
        <v>8</v>
      </c>
      <c r="C1665" s="533" t="s">
        <v>201</v>
      </c>
      <c r="D1665" s="572" t="s">
        <v>1619</v>
      </c>
      <c r="E1665" s="571" t="str">
        <f t="shared" si="1138"/>
        <v xml:space="preserve"> FLUSH WOOD DOORS</v>
      </c>
      <c r="F1665" s="533" t="str">
        <f t="shared" si="1159"/>
        <v>AR</v>
      </c>
      <c r="G1665" s="533" t="s">
        <v>2722</v>
      </c>
      <c r="H1665" s="533">
        <v>292</v>
      </c>
      <c r="I1665" s="533" t="str">
        <f>I1663</f>
        <v>081416 - FLUSH WOOD DOORS</v>
      </c>
      <c r="J1665" s="533" t="str">
        <f>J1663</f>
        <v>081416 - FLUSH WOOD DOORS</v>
      </c>
      <c r="K1665" s="87" t="s">
        <v>17</v>
      </c>
      <c r="L1665" s="87" t="s">
        <v>264</v>
      </c>
      <c r="M1665" s="445">
        <v>10</v>
      </c>
      <c r="N1665" s="442" t="s">
        <v>95</v>
      </c>
      <c r="O1665" s="698">
        <v>70</v>
      </c>
      <c r="P1665" s="698">
        <v>700</v>
      </c>
      <c r="Q1665" s="731">
        <f>O1665*0.97</f>
        <v>67.899999999999991</v>
      </c>
      <c r="R1665" s="731">
        <f>Q1665*M1665</f>
        <v>678.99999999999989</v>
      </c>
      <c r="S1665" s="533"/>
      <c r="T1665" s="728"/>
    </row>
    <row r="1666" spans="1:20" ht="15.75">
      <c r="A1666" s="533" t="s">
        <v>2728</v>
      </c>
      <c r="B1666" s="533">
        <v>8</v>
      </c>
      <c r="C1666" s="533" t="s">
        <v>201</v>
      </c>
      <c r="D1666" s="572" t="s">
        <v>1619</v>
      </c>
      <c r="E1666" s="571" t="str">
        <f t="shared" si="1138"/>
        <v xml:space="preserve"> FLUSH WOOD DOORS</v>
      </c>
      <c r="F1666" s="533" t="str">
        <f t="shared" si="1159"/>
        <v>AR</v>
      </c>
      <c r="G1666" s="533" t="s">
        <v>2725</v>
      </c>
      <c r="H1666" s="533">
        <v>293</v>
      </c>
      <c r="I1666" s="533" t="str">
        <f>L1666</f>
        <v>Wood door frames, fire rated, factory primed for painting; including sub frame, fittings and fixings; as specified and as Drg. A-611</v>
      </c>
      <c r="J1666" s="533" t="str">
        <f>L1666</f>
        <v>Wood door frames, fire rated, factory primed for painting; including sub frame, fittings and fixings; as specified and as Drg. A-611</v>
      </c>
      <c r="K1666" s="224"/>
      <c r="L1666" s="224" t="s">
        <v>265</v>
      </c>
      <c r="M1666" s="624"/>
      <c r="N1666" s="441"/>
      <c r="O1666" s="698"/>
      <c r="P1666" s="698"/>
      <c r="S1666" s="533"/>
      <c r="T1666" s="728"/>
    </row>
    <row r="1667" spans="1:20" ht="15.75">
      <c r="A1667" s="533" t="s">
        <v>2728</v>
      </c>
      <c r="B1667" s="533">
        <v>8</v>
      </c>
      <c r="C1667" s="533" t="s">
        <v>201</v>
      </c>
      <c r="D1667" s="572" t="s">
        <v>1619</v>
      </c>
      <c r="E1667" s="571" t="str">
        <f t="shared" si="1138"/>
        <v xml:space="preserve"> FLUSH WOOD DOORS</v>
      </c>
      <c r="F1667" s="533" t="str">
        <f t="shared" si="1159"/>
        <v>AR</v>
      </c>
      <c r="G1667" s="533" t="s">
        <v>2722</v>
      </c>
      <c r="H1667" s="533">
        <v>294</v>
      </c>
      <c r="I1667" s="533" t="str">
        <f>I1665</f>
        <v>081416 - FLUSH WOOD DOORS</v>
      </c>
      <c r="J1667" s="533" t="str">
        <f>J1665</f>
        <v>081416 - FLUSH WOOD DOORS</v>
      </c>
      <c r="K1667" s="224" t="s">
        <v>21</v>
      </c>
      <c r="L1667" s="224" t="s">
        <v>266</v>
      </c>
      <c r="M1667" s="446">
        <v>6</v>
      </c>
      <c r="N1667" s="441" t="s">
        <v>95</v>
      </c>
      <c r="O1667" s="698"/>
      <c r="P1667" s="698"/>
      <c r="Q1667" s="731">
        <f>O1667*0.97</f>
        <v>0</v>
      </c>
      <c r="R1667" s="731">
        <f>Q1667*M1667</f>
        <v>0</v>
      </c>
      <c r="S1667" s="533"/>
      <c r="T1667" s="728"/>
    </row>
    <row r="1668" spans="1:20" ht="15.75">
      <c r="A1668" s="533" t="s">
        <v>2728</v>
      </c>
      <c r="B1668" s="533">
        <v>8</v>
      </c>
      <c r="C1668" s="533" t="s">
        <v>201</v>
      </c>
      <c r="D1668" s="572" t="s">
        <v>1619</v>
      </c>
      <c r="E1668" s="571" t="str">
        <f t="shared" si="1138"/>
        <v xml:space="preserve"> FLUSH WOOD DOORS</v>
      </c>
      <c r="F1668" s="533" t="str">
        <f t="shared" si="1159"/>
        <v>AR</v>
      </c>
      <c r="G1668" s="533" t="s">
        <v>2725</v>
      </c>
      <c r="H1668" s="533">
        <v>295</v>
      </c>
      <c r="I1668" s="533" t="str">
        <f>L1668</f>
        <v>Wood architrave; hardwood, factory primed for painting; including fittings and fixings; to</v>
      </c>
      <c r="J1668" s="533" t="str">
        <f>L1668</f>
        <v>Wood architrave; hardwood, factory primed for painting; including fittings and fixings; to</v>
      </c>
      <c r="K1668" s="87"/>
      <c r="L1668" s="87" t="s">
        <v>267</v>
      </c>
      <c r="M1668" s="466"/>
      <c r="N1668" s="440"/>
      <c r="O1668" s="698"/>
      <c r="P1668" s="698"/>
      <c r="S1668" s="533"/>
      <c r="T1668" s="728"/>
    </row>
    <row r="1669" spans="1:20" ht="15.75">
      <c r="A1669" s="533" t="s">
        <v>2728</v>
      </c>
      <c r="B1669" s="533">
        <v>8</v>
      </c>
      <c r="C1669" s="533" t="s">
        <v>201</v>
      </c>
      <c r="D1669" s="572" t="s">
        <v>1619</v>
      </c>
      <c r="E1669" s="571" t="str">
        <f t="shared" si="1138"/>
        <v xml:space="preserve"> FLUSH WOOD DOORS</v>
      </c>
      <c r="F1669" s="533" t="str">
        <f t="shared" si="1159"/>
        <v>AR</v>
      </c>
      <c r="G1669" s="533" t="s">
        <v>2722</v>
      </c>
      <c r="H1669" s="533">
        <v>296</v>
      </c>
      <c r="I1669" s="533" t="str">
        <f>I1667</f>
        <v>081416 - FLUSH WOOD DOORS</v>
      </c>
      <c r="J1669" s="533" t="str">
        <f>J1667</f>
        <v>081416 - FLUSH WOOD DOORS</v>
      </c>
      <c r="K1669" s="87" t="s">
        <v>19</v>
      </c>
      <c r="L1669" s="87" t="s">
        <v>268</v>
      </c>
      <c r="M1669" s="445">
        <v>48</v>
      </c>
      <c r="N1669" s="440" t="s">
        <v>95</v>
      </c>
      <c r="O1669" s="698">
        <v>16</v>
      </c>
      <c r="P1669" s="698">
        <v>768</v>
      </c>
      <c r="Q1669" s="731">
        <f>O1669*0.97</f>
        <v>15.52</v>
      </c>
      <c r="R1669" s="731">
        <f>Q1669*M1669</f>
        <v>744.96</v>
      </c>
      <c r="S1669" s="533"/>
      <c r="T1669" s="728"/>
    </row>
    <row r="1670" spans="1:20" ht="15.75">
      <c r="A1670" s="533" t="s">
        <v>2728</v>
      </c>
      <c r="B1670" s="533">
        <v>8</v>
      </c>
      <c r="C1670" s="533" t="s">
        <v>201</v>
      </c>
      <c r="D1670" s="572" t="s">
        <v>1629</v>
      </c>
      <c r="E1670" s="571" t="s">
        <v>1229</v>
      </c>
      <c r="F1670" s="533" t="str">
        <f t="shared" si="1159"/>
        <v>AR</v>
      </c>
      <c r="G1670" s="533" t="s">
        <v>2725</v>
      </c>
      <c r="H1670" s="533">
        <v>297</v>
      </c>
      <c r="I1670" s="533" t="str">
        <f t="shared" ref="I1670:I1671" si="1162">L1670</f>
        <v>083113 - ACCESS DOORS AND FRAMES</v>
      </c>
      <c r="J1670" s="533" t="str">
        <f t="shared" ref="J1670:J1671" si="1163">L1670</f>
        <v>083113 - ACCESS DOORS AND FRAMES</v>
      </c>
      <c r="K1670" s="87"/>
      <c r="L1670" s="87" t="s">
        <v>269</v>
      </c>
      <c r="M1670" s="466"/>
      <c r="N1670" s="440"/>
      <c r="O1670" s="698"/>
      <c r="P1670" s="698"/>
      <c r="S1670" s="533"/>
      <c r="T1670" s="728"/>
    </row>
    <row r="1671" spans="1:20" ht="15.75">
      <c r="A1671" s="533" t="s">
        <v>2728</v>
      </c>
      <c r="B1671" s="533">
        <v>8</v>
      </c>
      <c r="C1671" s="533" t="s">
        <v>201</v>
      </c>
      <c r="D1671" s="572" t="s">
        <v>1629</v>
      </c>
      <c r="E1671" s="571" t="str">
        <f t="shared" ref="E1671:E1677" si="1164">E1670</f>
        <v xml:space="preserve"> ACCESS DOORS AND FRAMES</v>
      </c>
      <c r="F1671" s="533" t="str">
        <f t="shared" si="1159"/>
        <v>AR</v>
      </c>
      <c r="G1671" s="533" t="s">
        <v>2725</v>
      </c>
      <c r="H1671" s="533">
        <v>298</v>
      </c>
      <c r="I1671" s="533" t="str">
        <f t="shared" si="1162"/>
        <v>Water tank cover; comprising 1.5 thick galvanized steel sheet skins; 50 thick injected polyurethane core, steel angle frame set in concrete; including epoxy paint, hinges, ironmongery, fittings and fixings; complete; as specified and as Drg. A-502; detail 5</v>
      </c>
      <c r="J1671" s="533" t="str">
        <f t="shared" si="1163"/>
        <v>Water tank cover; comprising 1.5 thick galvanized steel sheet skins; 50 thick injected polyurethane core, steel angle frame set in concrete; including epoxy paint, hinges, ironmongery, fittings and fixings; complete; as specified and as Drg. A-502; detail 5</v>
      </c>
      <c r="K1671" s="87"/>
      <c r="L1671" s="87" t="s">
        <v>270</v>
      </c>
      <c r="M1671" s="625"/>
      <c r="N1671" s="440"/>
      <c r="O1671" s="698"/>
      <c r="P1671" s="698"/>
      <c r="S1671" s="533"/>
      <c r="T1671" s="728"/>
    </row>
    <row r="1672" spans="1:20" ht="15.75">
      <c r="A1672" s="533" t="s">
        <v>2728</v>
      </c>
      <c r="B1672" s="533">
        <v>8</v>
      </c>
      <c r="C1672" s="533" t="s">
        <v>201</v>
      </c>
      <c r="D1672" s="572" t="s">
        <v>1629</v>
      </c>
      <c r="E1672" s="571" t="str">
        <f t="shared" si="1164"/>
        <v xml:space="preserve"> ACCESS DOORS AND FRAMES</v>
      </c>
      <c r="F1672" s="533" t="str">
        <f t="shared" si="1159"/>
        <v>AR</v>
      </c>
      <c r="G1672" s="533" t="s">
        <v>2722</v>
      </c>
      <c r="H1672" s="533">
        <v>299</v>
      </c>
      <c r="I1672" s="533" t="str">
        <f>I1670</f>
        <v>083113 - ACCESS DOORS AND FRAMES</v>
      </c>
      <c r="J1672" s="533" t="str">
        <f>J1670</f>
        <v>083113 - ACCESS DOORS AND FRAMES</v>
      </c>
      <c r="K1672" s="87" t="s">
        <v>13</v>
      </c>
      <c r="L1672" s="87" t="s">
        <v>271</v>
      </c>
      <c r="M1672" s="445">
        <v>2</v>
      </c>
      <c r="N1672" s="440" t="s">
        <v>39</v>
      </c>
      <c r="O1672" s="698">
        <v>332</v>
      </c>
      <c r="P1672" s="698">
        <v>664</v>
      </c>
      <c r="Q1672" s="731">
        <f>O1672*0.97</f>
        <v>322.03999999999996</v>
      </c>
      <c r="R1672" s="731">
        <f>Q1672*M1672</f>
        <v>644.07999999999993</v>
      </c>
      <c r="S1672" s="533"/>
      <c r="T1672" s="728"/>
    </row>
    <row r="1673" spans="1:20" ht="15.75">
      <c r="A1673" s="533" t="s">
        <v>2728</v>
      </c>
      <c r="B1673" s="533">
        <v>8</v>
      </c>
      <c r="C1673" s="533" t="s">
        <v>201</v>
      </c>
      <c r="D1673" s="572" t="s">
        <v>1629</v>
      </c>
      <c r="E1673" s="571" t="str">
        <f t="shared" si="1164"/>
        <v xml:space="preserve"> ACCESS DOORS AND FRAMES</v>
      </c>
      <c r="F1673" s="533" t="str">
        <f t="shared" si="1159"/>
        <v>AR</v>
      </c>
      <c r="G1673" s="533" t="s">
        <v>2725</v>
      </c>
      <c r="H1673" s="533">
        <v>300</v>
      </c>
      <c r="I1673" s="533" t="str">
        <f>L1673</f>
        <v>Shaft access panels; comprising 100 x 50 preservative treated softwood frame, 12 thick blockboard, with hardwood edging, 6 thick plywood facing on both sides, finished to receive paint; including hinges, architrave, paint, ironmongery, fittings and fixings; complete; as specified and as Drg. A-501; detail 7</v>
      </c>
      <c r="J1673" s="533" t="str">
        <f>L1673</f>
        <v>Shaft access panels; comprising 100 x 50 preservative treated softwood frame, 12 thick blockboard, with hardwood edging, 6 thick plywood facing on both sides, finished to receive paint; including hinges, architrave, paint, ironmongery, fittings and fixings; complete; as specified and as Drg. A-501; detail 7</v>
      </c>
      <c r="K1673" s="87"/>
      <c r="L1673" s="87" t="s">
        <v>272</v>
      </c>
      <c r="M1673" s="466"/>
      <c r="N1673" s="440"/>
      <c r="O1673" s="698"/>
      <c r="P1673" s="698"/>
      <c r="S1673" s="533"/>
      <c r="T1673" s="728"/>
    </row>
    <row r="1674" spans="1:20" ht="15.75">
      <c r="A1674" s="533" t="s">
        <v>2728</v>
      </c>
      <c r="B1674" s="533">
        <v>8</v>
      </c>
      <c r="C1674" s="533" t="s">
        <v>201</v>
      </c>
      <c r="D1674" s="572" t="s">
        <v>1629</v>
      </c>
      <c r="E1674" s="571" t="str">
        <f t="shared" si="1164"/>
        <v xml:space="preserve"> ACCESS DOORS AND FRAMES</v>
      </c>
      <c r="F1674" s="533" t="str">
        <f t="shared" si="1159"/>
        <v>AR</v>
      </c>
      <c r="G1674" s="533" t="s">
        <v>2722</v>
      </c>
      <c r="H1674" s="533">
        <v>301</v>
      </c>
      <c r="I1674" s="533" t="str">
        <f>I1672</f>
        <v>083113 - ACCESS DOORS AND FRAMES</v>
      </c>
      <c r="J1674" s="533" t="str">
        <f>J1672</f>
        <v>083113 - ACCESS DOORS AND FRAMES</v>
      </c>
      <c r="K1674" s="87" t="s">
        <v>15</v>
      </c>
      <c r="L1674" s="87" t="s">
        <v>273</v>
      </c>
      <c r="M1674" s="445">
        <v>1</v>
      </c>
      <c r="N1674" s="440" t="s">
        <v>39</v>
      </c>
      <c r="O1674" s="698">
        <v>332</v>
      </c>
      <c r="P1674" s="698">
        <v>332</v>
      </c>
      <c r="Q1674" s="731">
        <f>O1674*0.97</f>
        <v>322.03999999999996</v>
      </c>
      <c r="R1674" s="731">
        <f>Q1674*M1674</f>
        <v>322.03999999999996</v>
      </c>
      <c r="S1674" s="533"/>
      <c r="T1674" s="728"/>
    </row>
    <row r="1675" spans="1:20" ht="15.75">
      <c r="A1675" s="533" t="s">
        <v>2728</v>
      </c>
      <c r="B1675" s="533">
        <v>8</v>
      </c>
      <c r="C1675" s="533" t="s">
        <v>201</v>
      </c>
      <c r="D1675" s="572" t="s">
        <v>1629</v>
      </c>
      <c r="E1675" s="571" t="str">
        <f t="shared" si="1164"/>
        <v xml:space="preserve"> ACCESS DOORS AND FRAMES</v>
      </c>
      <c r="F1675" s="533" t="str">
        <f t="shared" si="1159"/>
        <v>AR</v>
      </c>
      <c r="G1675" s="533" t="s">
        <v>2725</v>
      </c>
      <c r="H1675" s="533">
        <v>302</v>
      </c>
      <c r="I1675" s="533" t="str">
        <f>L1675</f>
        <v>Electrical closets door; comprising 40 x 20 x 3 thick galvanized steel channel frame; 3 thick fixed steel louvers, polyurethane foam filling, with associated steel frame and hardware, factory primed for painting; including paint, ironmongery, all necessary fixings and fittings; complete; as specified and as Drg. A-501; detail 6</v>
      </c>
      <c r="J1675" s="533" t="str">
        <f>L1675</f>
        <v>Electrical closets door; comprising 40 x 20 x 3 thick galvanized steel channel frame; 3 thick fixed steel louvers, polyurethane foam filling, with associated steel frame and hardware, factory primed for painting; including paint, ironmongery, all necessary fixings and fittings; complete; as specified and as Drg. A-501; detail 6</v>
      </c>
      <c r="K1675" s="87"/>
      <c r="L1675" s="87" t="s">
        <v>274</v>
      </c>
      <c r="M1675" s="466"/>
      <c r="N1675" s="440"/>
      <c r="O1675" s="698"/>
      <c r="P1675" s="698">
        <v>0</v>
      </c>
      <c r="S1675" s="533"/>
      <c r="T1675" s="728"/>
    </row>
    <row r="1676" spans="1:20" ht="16.5" thickBot="1">
      <c r="A1676" s="533" t="s">
        <v>2728</v>
      </c>
      <c r="B1676" s="533">
        <v>8</v>
      </c>
      <c r="C1676" s="533" t="s">
        <v>201</v>
      </c>
      <c r="D1676" s="572" t="s">
        <v>1629</v>
      </c>
      <c r="E1676" s="571" t="str">
        <f t="shared" si="1164"/>
        <v xml:space="preserve"> ACCESS DOORS AND FRAMES</v>
      </c>
      <c r="F1676" s="533" t="str">
        <f t="shared" si="1159"/>
        <v>AR</v>
      </c>
      <c r="G1676" s="533" t="s">
        <v>2722</v>
      </c>
      <c r="H1676" s="533">
        <v>303</v>
      </c>
      <c r="I1676" s="533" t="str">
        <f t="shared" ref="I1676:J1676" si="1165">I1674</f>
        <v>083113 - ACCESS DOORS AND FRAMES</v>
      </c>
      <c r="J1676" s="533" t="str">
        <f t="shared" si="1165"/>
        <v>083113 - ACCESS DOORS AND FRAMES</v>
      </c>
      <c r="K1676" s="224" t="s">
        <v>17</v>
      </c>
      <c r="L1676" s="224" t="s">
        <v>275</v>
      </c>
      <c r="M1676" s="446">
        <v>2</v>
      </c>
      <c r="N1676" s="441" t="s">
        <v>39</v>
      </c>
      <c r="O1676" s="698"/>
      <c r="P1676" s="698">
        <v>0</v>
      </c>
      <c r="Q1676" s="731">
        <f t="shared" ref="Q1676:Q1677" si="1166">O1676*0.97</f>
        <v>0</v>
      </c>
      <c r="R1676" s="731">
        <f t="shared" ref="R1676:R1677" si="1167">Q1676*M1676</f>
        <v>0</v>
      </c>
      <c r="S1676" s="533"/>
      <c r="T1676" s="728"/>
    </row>
    <row r="1677" spans="1:20" ht="16.5" thickBot="1">
      <c r="A1677" s="533" t="s">
        <v>2728</v>
      </c>
      <c r="B1677" s="533">
        <v>8</v>
      </c>
      <c r="C1677" s="533" t="s">
        <v>201</v>
      </c>
      <c r="D1677" s="572" t="s">
        <v>1629</v>
      </c>
      <c r="E1677" s="571" t="str">
        <f t="shared" si="1164"/>
        <v xml:space="preserve"> ACCESS DOORS AND FRAMES</v>
      </c>
      <c r="F1677" s="533" t="str">
        <f t="shared" si="1159"/>
        <v>AR</v>
      </c>
      <c r="G1677" s="533" t="s">
        <v>2722</v>
      </c>
      <c r="H1677" s="533">
        <v>304</v>
      </c>
      <c r="I1677" s="533" t="str">
        <f t="shared" ref="I1677:J1677" si="1168">I1675</f>
        <v>Electrical closets door; comprising 40 x 20 x 3 thick galvanized steel channel frame; 3 thick fixed steel louvers, polyurethane foam filling, with associated steel frame and hardware, factory primed for painting; including paint, ironmongery, all necessary fixings and fittings; complete; as specified and as Drg. A-501; detail 6</v>
      </c>
      <c r="J1677" s="533" t="str">
        <f t="shared" si="1168"/>
        <v>Electrical closets door; comprising 40 x 20 x 3 thick galvanized steel channel frame; 3 thick fixed steel louvers, polyurethane foam filling, with associated steel frame and hardware, factory primed for painting; including paint, ironmongery, all necessary fixings and fittings; complete; as specified and as Drg. A-501; detail 6</v>
      </c>
      <c r="K1677" s="87" t="s">
        <v>17</v>
      </c>
      <c r="L1677" s="87" t="s">
        <v>276</v>
      </c>
      <c r="M1677" s="445">
        <v>1</v>
      </c>
      <c r="N1677" s="442" t="s">
        <v>39</v>
      </c>
      <c r="O1677" s="698">
        <v>850</v>
      </c>
      <c r="P1677" s="698">
        <v>850</v>
      </c>
      <c r="Q1677" s="731">
        <f t="shared" si="1166"/>
        <v>824.5</v>
      </c>
      <c r="R1677" s="731">
        <f t="shared" si="1167"/>
        <v>824.5</v>
      </c>
      <c r="S1677" s="533"/>
      <c r="T1677" s="728"/>
    </row>
    <row r="1678" spans="1:20" ht="15.75">
      <c r="A1678" s="533" t="s">
        <v>2728</v>
      </c>
      <c r="B1678" s="533">
        <v>8</v>
      </c>
      <c r="C1678" s="533" t="s">
        <v>201</v>
      </c>
      <c r="D1678" s="572" t="s">
        <v>2739</v>
      </c>
      <c r="E1678" s="571" t="s">
        <v>1316</v>
      </c>
      <c r="F1678" s="533" t="s">
        <v>1321</v>
      </c>
      <c r="G1678" s="533" t="s">
        <v>2725</v>
      </c>
      <c r="H1678" s="533">
        <v>305</v>
      </c>
      <c r="I1678" s="533" t="str">
        <f t="shared" ref="I1678:I1679" si="1169">L1678</f>
        <v>083213 - SLIDING ALUMINIUM-FRAMED GLASS DOORS</v>
      </c>
      <c r="J1678" s="533" t="str">
        <f t="shared" ref="J1678:J1679" si="1170">L1678</f>
        <v>083213 - SLIDING ALUMINIUM-FRAMED GLASS DOORS</v>
      </c>
      <c r="K1678" s="87"/>
      <c r="L1678" s="87" t="s">
        <v>277</v>
      </c>
      <c r="M1678" s="466"/>
      <c r="N1678" s="440"/>
      <c r="O1678" s="698"/>
      <c r="P1678" s="698"/>
      <c r="S1678" s="533"/>
      <c r="T1678" s="728"/>
    </row>
    <row r="1679" spans="1:20" ht="16.5" thickBot="1">
      <c r="A1679" s="533" t="s">
        <v>2728</v>
      </c>
      <c r="B1679" s="533">
        <v>8</v>
      </c>
      <c r="C1679" s="533" t="s">
        <v>201</v>
      </c>
      <c r="D1679" s="572" t="s">
        <v>2739</v>
      </c>
      <c r="E1679" s="571" t="str">
        <f t="shared" ref="E1679:E1682" si="1171">E1678</f>
        <v>SLIDING ALUMINIUM-FRAMED GLASS DOORS</v>
      </c>
      <c r="F1679" s="533" t="s">
        <v>1321</v>
      </c>
      <c r="G1679" s="533" t="s">
        <v>2725</v>
      </c>
      <c r="H1679" s="533">
        <v>306</v>
      </c>
      <c r="I1679" s="533" t="str">
        <f t="shared" si="1169"/>
        <v>Sliding aluminum glass doors and screens; high performance organic PVDF coating finish; including sub frames, bedding, pointing, glazing gaskets and beads, suspension system, rails, fittings, fixings and ironmongery; glazing; as Drg. A-600</v>
      </c>
      <c r="J1679" s="533" t="str">
        <f t="shared" si="1170"/>
        <v>Sliding aluminum glass doors and screens; high performance organic PVDF coating finish; including sub frames, bedding, pointing, glazing gaskets and beads, suspension system, rails, fittings, fixings and ironmongery; glazing; as Drg. A-600</v>
      </c>
      <c r="K1679" s="87"/>
      <c r="L1679" s="87" t="s">
        <v>278</v>
      </c>
      <c r="M1679" s="466"/>
      <c r="N1679" s="440"/>
      <c r="O1679" s="698"/>
      <c r="P1679" s="698"/>
      <c r="S1679" s="533"/>
      <c r="T1679" s="728"/>
    </row>
    <row r="1680" spans="1:20" ht="16.5" thickBot="1">
      <c r="A1680" s="533" t="s">
        <v>2728</v>
      </c>
      <c r="B1680" s="533">
        <v>8</v>
      </c>
      <c r="C1680" s="533" t="s">
        <v>201</v>
      </c>
      <c r="D1680" s="572" t="s">
        <v>2739</v>
      </c>
      <c r="E1680" s="571" t="str">
        <f t="shared" si="1171"/>
        <v>SLIDING ALUMINIUM-FRAMED GLASS DOORS</v>
      </c>
      <c r="F1680" s="533" t="s">
        <v>1321</v>
      </c>
      <c r="G1680" s="533" t="s">
        <v>2722</v>
      </c>
      <c r="H1680" s="533">
        <v>307</v>
      </c>
      <c r="I1680" s="533" t="str">
        <f t="shared" ref="I1680:J1680" si="1172">I1678</f>
        <v>083213 - SLIDING ALUMINIUM-FRAMED GLASS DOORS</v>
      </c>
      <c r="J1680" s="533" t="str">
        <f t="shared" si="1172"/>
        <v>083213 - SLIDING ALUMINIUM-FRAMED GLASS DOORS</v>
      </c>
      <c r="K1680" s="87" t="s">
        <v>13</v>
      </c>
      <c r="L1680" s="87" t="s">
        <v>279</v>
      </c>
      <c r="M1680" s="445">
        <v>6</v>
      </c>
      <c r="N1680" s="442" t="s">
        <v>39</v>
      </c>
      <c r="O1680" s="698">
        <v>2272</v>
      </c>
      <c r="P1680" s="698">
        <v>13632</v>
      </c>
      <c r="Q1680" s="731">
        <f t="shared" ref="Q1680:Q1682" si="1173">O1680*0.97</f>
        <v>2203.84</v>
      </c>
      <c r="R1680" s="731">
        <f t="shared" ref="R1680:R1682" si="1174">Q1680*M1680</f>
        <v>13223.04</v>
      </c>
      <c r="S1680" s="533"/>
      <c r="T1680" s="728"/>
    </row>
    <row r="1681" spans="1:20" ht="16.5" thickBot="1">
      <c r="A1681" s="533" t="s">
        <v>2728</v>
      </c>
      <c r="B1681" s="533">
        <v>8</v>
      </c>
      <c r="C1681" s="533" t="s">
        <v>201</v>
      </c>
      <c r="D1681" s="572" t="s">
        <v>2739</v>
      </c>
      <c r="E1681" s="571" t="str">
        <f t="shared" si="1171"/>
        <v>SLIDING ALUMINIUM-FRAMED GLASS DOORS</v>
      </c>
      <c r="F1681" s="533" t="s">
        <v>1321</v>
      </c>
      <c r="G1681" s="533" t="s">
        <v>2722</v>
      </c>
      <c r="H1681" s="533">
        <v>308</v>
      </c>
      <c r="I1681" s="533" t="str">
        <f t="shared" ref="I1681:J1681" si="1175">I1679</f>
        <v>Sliding aluminum glass doors and screens; high performance organic PVDF coating finish; including sub frames, bedding, pointing, glazing gaskets and beads, suspension system, rails, fittings, fixings and ironmongery; glazing; as Drg. A-600</v>
      </c>
      <c r="J1681" s="533" t="str">
        <f t="shared" si="1175"/>
        <v>Sliding aluminum glass doors and screens; high performance organic PVDF coating finish; including sub frames, bedding, pointing, glazing gaskets and beads, suspension system, rails, fittings, fixings and ironmongery; glazing; as Drg. A-600</v>
      </c>
      <c r="K1681" s="87" t="s">
        <v>15</v>
      </c>
      <c r="L1681" s="87" t="s">
        <v>280</v>
      </c>
      <c r="M1681" s="445">
        <v>1</v>
      </c>
      <c r="N1681" s="442" t="s">
        <v>39</v>
      </c>
      <c r="O1681" s="698">
        <v>3983</v>
      </c>
      <c r="P1681" s="698">
        <v>3983</v>
      </c>
      <c r="Q1681" s="731">
        <f t="shared" si="1173"/>
        <v>3863.5099999999998</v>
      </c>
      <c r="R1681" s="731">
        <f t="shared" si="1174"/>
        <v>3863.5099999999998</v>
      </c>
      <c r="S1681" s="533"/>
      <c r="T1681" s="728"/>
    </row>
    <row r="1682" spans="1:20" ht="16.5" thickBot="1">
      <c r="A1682" s="533" t="s">
        <v>2728</v>
      </c>
      <c r="B1682" s="533">
        <v>8</v>
      </c>
      <c r="C1682" s="533" t="s">
        <v>201</v>
      </c>
      <c r="D1682" s="572" t="s">
        <v>2739</v>
      </c>
      <c r="E1682" s="571" t="str">
        <f t="shared" si="1171"/>
        <v>SLIDING ALUMINIUM-FRAMED GLASS DOORS</v>
      </c>
      <c r="F1682" s="533" t="s">
        <v>1321</v>
      </c>
      <c r="G1682" s="533" t="s">
        <v>2722</v>
      </c>
      <c r="H1682" s="533">
        <v>309</v>
      </c>
      <c r="I1682" s="533" t="str">
        <f t="shared" ref="I1682:J1682" si="1176">I1680</f>
        <v>083213 - SLIDING ALUMINIUM-FRAMED GLASS DOORS</v>
      </c>
      <c r="J1682" s="533" t="str">
        <f t="shared" si="1176"/>
        <v>083213 - SLIDING ALUMINIUM-FRAMED GLASS DOORS</v>
      </c>
      <c r="K1682" s="87" t="s">
        <v>17</v>
      </c>
      <c r="L1682" s="87" t="s">
        <v>281</v>
      </c>
      <c r="M1682" s="445">
        <v>1</v>
      </c>
      <c r="N1682" s="442" t="s">
        <v>39</v>
      </c>
      <c r="O1682" s="698">
        <v>4396</v>
      </c>
      <c r="P1682" s="698">
        <v>4396</v>
      </c>
      <c r="Q1682" s="731">
        <f t="shared" si="1173"/>
        <v>4264.12</v>
      </c>
      <c r="R1682" s="731">
        <f t="shared" si="1174"/>
        <v>4264.12</v>
      </c>
      <c r="S1682" s="533"/>
      <c r="T1682" s="728"/>
    </row>
    <row r="1683" spans="1:20" ht="15.75">
      <c r="A1683" s="533" t="s">
        <v>2728</v>
      </c>
      <c r="B1683" s="533">
        <v>8</v>
      </c>
      <c r="C1683" s="533" t="s">
        <v>201</v>
      </c>
      <c r="D1683" s="572" t="s">
        <v>1645</v>
      </c>
      <c r="E1683" s="571" t="s">
        <v>1230</v>
      </c>
      <c r="F1683" s="533" t="str">
        <f t="shared" ref="F1683:F1708" si="1177">VLOOKUP(D:D,trade,3,FALSE)</f>
        <v>AR</v>
      </c>
      <c r="G1683" s="533" t="s">
        <v>2725</v>
      </c>
      <c r="H1683" s="533">
        <v>310</v>
      </c>
      <c r="I1683" s="533" t="str">
        <f t="shared" ref="I1683:I1684" si="1178">L1683</f>
        <v>084113 - ALUMINUM FRAMED ENTRANCES AND STOREFRONTS</v>
      </c>
      <c r="J1683" s="533" t="str">
        <f t="shared" ref="J1683:J1684" si="1179">L1683</f>
        <v>084113 - ALUMINUM FRAMED ENTRANCES AND STOREFRONTS</v>
      </c>
      <c r="K1683" s="224"/>
      <c r="L1683" s="224" t="s">
        <v>282</v>
      </c>
      <c r="M1683" s="624"/>
      <c r="N1683" s="441"/>
      <c r="O1683" s="698"/>
      <c r="P1683" s="698"/>
      <c r="S1683" s="533"/>
      <c r="T1683" s="728"/>
    </row>
    <row r="1684" spans="1:20" ht="15.75">
      <c r="A1684" s="533" t="s">
        <v>2728</v>
      </c>
      <c r="B1684" s="533">
        <v>8</v>
      </c>
      <c r="C1684" s="533" t="s">
        <v>201</v>
      </c>
      <c r="D1684" s="572" t="s">
        <v>1645</v>
      </c>
      <c r="E1684" s="571" t="str">
        <f t="shared" ref="E1684:E1688" si="1180">E1683</f>
        <v xml:space="preserve"> ALUMINUM FRAMED ENTRANCES AND STOREFRONTS</v>
      </c>
      <c r="F1684" s="533" t="str">
        <f t="shared" si="1177"/>
        <v>AR</v>
      </c>
      <c r="G1684" s="533" t="s">
        <v>2725</v>
      </c>
      <c r="H1684" s="533">
        <v>311</v>
      </c>
      <c r="I1684" s="533" t="str">
        <f t="shared" si="1178"/>
        <v>Aluminum alloy glazed doors and screens; high performance organic PVDF coating finish; including timber sub frames, bedding, pointing, glazing gaskets and beads, fittings, fixings and ironmongery, glazing; as Drg. A-600</v>
      </c>
      <c r="J1684" s="533" t="str">
        <f t="shared" si="1179"/>
        <v>Aluminum alloy glazed doors and screens; high performance organic PVDF coating finish; including timber sub frames, bedding, pointing, glazing gaskets and beads, fittings, fixings and ironmongery, glazing; as Drg. A-600</v>
      </c>
      <c r="K1684" s="224"/>
      <c r="L1684" s="224" t="s">
        <v>283</v>
      </c>
      <c r="M1684" s="624"/>
      <c r="N1684" s="441"/>
      <c r="O1684" s="698"/>
      <c r="P1684" s="698"/>
      <c r="S1684" s="533"/>
      <c r="T1684" s="728"/>
    </row>
    <row r="1685" spans="1:20" ht="15.75">
      <c r="A1685" s="533" t="s">
        <v>2728</v>
      </c>
      <c r="B1685" s="533">
        <v>8</v>
      </c>
      <c r="C1685" s="533" t="s">
        <v>201</v>
      </c>
      <c r="D1685" s="572" t="s">
        <v>1645</v>
      </c>
      <c r="E1685" s="571" t="str">
        <f t="shared" si="1180"/>
        <v xml:space="preserve"> ALUMINUM FRAMED ENTRANCES AND STOREFRONTS</v>
      </c>
      <c r="F1685" s="533" t="str">
        <f t="shared" si="1177"/>
        <v>AR</v>
      </c>
      <c r="G1685" s="533" t="s">
        <v>2722</v>
      </c>
      <c r="H1685" s="533">
        <v>312</v>
      </c>
      <c r="I1685" s="533" t="str">
        <f t="shared" ref="I1685:J1685" si="1181">I1683</f>
        <v>084113 - ALUMINUM FRAMED ENTRANCES AND STOREFRONTS</v>
      </c>
      <c r="J1685" s="533" t="str">
        <f t="shared" si="1181"/>
        <v>084113 - ALUMINUM FRAMED ENTRANCES AND STOREFRONTS</v>
      </c>
      <c r="K1685" s="224" t="s">
        <v>19</v>
      </c>
      <c r="L1685" s="224" t="s">
        <v>284</v>
      </c>
      <c r="M1685" s="446">
        <v>1</v>
      </c>
      <c r="N1685" s="441" t="s">
        <v>39</v>
      </c>
      <c r="O1685" s="698"/>
      <c r="P1685" s="698"/>
      <c r="Q1685" s="731">
        <f t="shared" ref="Q1685:Q1688" si="1182">O1685*0.97</f>
        <v>0</v>
      </c>
      <c r="R1685" s="731">
        <f t="shared" ref="R1685:R1688" si="1183">Q1685*M1685</f>
        <v>0</v>
      </c>
      <c r="S1685" s="533"/>
      <c r="T1685" s="728"/>
    </row>
    <row r="1686" spans="1:20" ht="15.75">
      <c r="A1686" s="533" t="s">
        <v>2728</v>
      </c>
      <c r="B1686" s="533">
        <v>8</v>
      </c>
      <c r="C1686" s="533" t="s">
        <v>201</v>
      </c>
      <c r="D1686" s="572" t="s">
        <v>1645</v>
      </c>
      <c r="E1686" s="571" t="str">
        <f t="shared" si="1180"/>
        <v xml:space="preserve"> ALUMINUM FRAMED ENTRANCES AND STOREFRONTS</v>
      </c>
      <c r="F1686" s="533" t="str">
        <f t="shared" si="1177"/>
        <v>AR</v>
      </c>
      <c r="G1686" s="533" t="s">
        <v>2722</v>
      </c>
      <c r="H1686" s="533">
        <v>313</v>
      </c>
      <c r="I1686" s="533" t="str">
        <f t="shared" ref="I1686:J1686" si="1184">I1684</f>
        <v>Aluminum alloy glazed doors and screens; high performance organic PVDF coating finish; including timber sub frames, bedding, pointing, glazing gaskets and beads, fittings, fixings and ironmongery, glazing; as Drg. A-600</v>
      </c>
      <c r="J1686" s="533" t="str">
        <f t="shared" si="1184"/>
        <v>Aluminum alloy glazed doors and screens; high performance organic PVDF coating finish; including timber sub frames, bedding, pointing, glazing gaskets and beads, fittings, fixings and ironmongery, glazing; as Drg. A-600</v>
      </c>
      <c r="K1686" s="224" t="s">
        <v>20</v>
      </c>
      <c r="L1686" s="224" t="s">
        <v>285</v>
      </c>
      <c r="M1686" s="446">
        <v>1</v>
      </c>
      <c r="N1686" s="441" t="s">
        <v>39</v>
      </c>
      <c r="O1686" s="698"/>
      <c r="P1686" s="698"/>
      <c r="Q1686" s="731">
        <f t="shared" si="1182"/>
        <v>0</v>
      </c>
      <c r="R1686" s="731">
        <f t="shared" si="1183"/>
        <v>0</v>
      </c>
      <c r="S1686" s="533"/>
      <c r="T1686" s="728"/>
    </row>
    <row r="1687" spans="1:20" ht="15.75">
      <c r="A1687" s="533" t="s">
        <v>2728</v>
      </c>
      <c r="B1687" s="533">
        <v>8</v>
      </c>
      <c r="C1687" s="533" t="s">
        <v>201</v>
      </c>
      <c r="D1687" s="572" t="s">
        <v>1645</v>
      </c>
      <c r="E1687" s="571" t="str">
        <f t="shared" si="1180"/>
        <v xml:space="preserve"> ALUMINUM FRAMED ENTRANCES AND STOREFRONTS</v>
      </c>
      <c r="F1687" s="533" t="str">
        <f t="shared" si="1177"/>
        <v>AR</v>
      </c>
      <c r="G1687" s="533" t="s">
        <v>2722</v>
      </c>
      <c r="H1687" s="533">
        <v>314</v>
      </c>
      <c r="I1687" s="533" t="str">
        <f t="shared" ref="I1687:J1687" si="1185">I1685</f>
        <v>084113 - ALUMINUM FRAMED ENTRANCES AND STOREFRONTS</v>
      </c>
      <c r="J1687" s="533" t="str">
        <f t="shared" si="1185"/>
        <v>084113 - ALUMINUM FRAMED ENTRANCES AND STOREFRONTS</v>
      </c>
      <c r="K1687" s="224" t="s">
        <v>21</v>
      </c>
      <c r="L1687" s="224" t="s">
        <v>286</v>
      </c>
      <c r="M1687" s="446">
        <v>1</v>
      </c>
      <c r="N1687" s="441" t="s">
        <v>39</v>
      </c>
      <c r="O1687" s="698"/>
      <c r="P1687" s="698"/>
      <c r="Q1687" s="731">
        <f t="shared" si="1182"/>
        <v>0</v>
      </c>
      <c r="R1687" s="731">
        <f t="shared" si="1183"/>
        <v>0</v>
      </c>
      <c r="S1687" s="533"/>
      <c r="T1687" s="728"/>
    </row>
    <row r="1688" spans="1:20" ht="15.75">
      <c r="A1688" s="533" t="s">
        <v>2728</v>
      </c>
      <c r="B1688" s="533">
        <v>8</v>
      </c>
      <c r="C1688" s="533" t="s">
        <v>201</v>
      </c>
      <c r="D1688" s="572" t="s">
        <v>1645</v>
      </c>
      <c r="E1688" s="571" t="str">
        <f t="shared" si="1180"/>
        <v xml:space="preserve"> ALUMINUM FRAMED ENTRANCES AND STOREFRONTS</v>
      </c>
      <c r="F1688" s="533" t="str">
        <f t="shared" si="1177"/>
        <v>AR</v>
      </c>
      <c r="G1688" s="533" t="s">
        <v>2722</v>
      </c>
      <c r="H1688" s="533">
        <v>315</v>
      </c>
      <c r="I1688" s="533" t="str">
        <f t="shared" ref="I1688:J1688" si="1186">I1686</f>
        <v>Aluminum alloy glazed doors and screens; high performance organic PVDF coating finish; including timber sub frames, bedding, pointing, glazing gaskets and beads, fittings, fixings and ironmongery, glazing; as Drg. A-600</v>
      </c>
      <c r="J1688" s="533" t="str">
        <f t="shared" si="1186"/>
        <v>Aluminum alloy glazed doors and screens; high performance organic PVDF coating finish; including timber sub frames, bedding, pointing, glazing gaskets and beads, fittings, fixings and ironmongery, glazing; as Drg. A-600</v>
      </c>
      <c r="K1688" s="224" t="s">
        <v>45</v>
      </c>
      <c r="L1688" s="224" t="s">
        <v>287</v>
      </c>
      <c r="M1688" s="446">
        <v>1</v>
      </c>
      <c r="N1688" s="441" t="s">
        <v>39</v>
      </c>
      <c r="O1688" s="698"/>
      <c r="P1688" s="698"/>
      <c r="Q1688" s="731">
        <f t="shared" si="1182"/>
        <v>0</v>
      </c>
      <c r="R1688" s="731">
        <f t="shared" si="1183"/>
        <v>0</v>
      </c>
      <c r="S1688" s="533"/>
      <c r="T1688" s="728"/>
    </row>
    <row r="1689" spans="1:20" ht="15.75">
      <c r="A1689" s="533" t="s">
        <v>2728</v>
      </c>
      <c r="B1689" s="533">
        <v>8</v>
      </c>
      <c r="C1689" s="533" t="s">
        <v>201</v>
      </c>
      <c r="D1689" s="572" t="s">
        <v>1661</v>
      </c>
      <c r="E1689" s="571" t="s">
        <v>1231</v>
      </c>
      <c r="F1689" s="533" t="str">
        <f t="shared" si="1177"/>
        <v>AR</v>
      </c>
      <c r="G1689" s="533" t="s">
        <v>2725</v>
      </c>
      <c r="H1689" s="533">
        <v>316</v>
      </c>
      <c r="I1689" s="533" t="str">
        <f t="shared" ref="I1689:I1690" si="1187">L1689</f>
        <v>085113 - ALUMINUM WINDOWS</v>
      </c>
      <c r="J1689" s="533" t="str">
        <f t="shared" ref="J1689:J1690" si="1188">L1689</f>
        <v>085113 - ALUMINUM WINDOWS</v>
      </c>
      <c r="K1689" s="87"/>
      <c r="L1689" s="87" t="s">
        <v>288</v>
      </c>
      <c r="M1689" s="466"/>
      <c r="N1689" s="440"/>
      <c r="O1689" s="698"/>
      <c r="P1689" s="698"/>
      <c r="S1689" s="533"/>
      <c r="T1689" s="728"/>
    </row>
    <row r="1690" spans="1:20" ht="16.5" thickBot="1">
      <c r="A1690" s="533" t="s">
        <v>2728</v>
      </c>
      <c r="B1690" s="533">
        <v>8</v>
      </c>
      <c r="C1690" s="533" t="s">
        <v>201</v>
      </c>
      <c r="D1690" s="572" t="s">
        <v>1661</v>
      </c>
      <c r="E1690" s="571" t="str">
        <f t="shared" ref="E1690:E1708" si="1189">E1689</f>
        <v xml:space="preserve"> ALUMINUM WINDOWS</v>
      </c>
      <c r="F1690" s="533" t="str">
        <f t="shared" si="1177"/>
        <v>AR</v>
      </c>
      <c r="G1690" s="533" t="s">
        <v>2725</v>
      </c>
      <c r="H1690" s="533">
        <v>317</v>
      </c>
      <c r="I1690" s="533" t="str">
        <f t="shared" si="1187"/>
        <v>Window and screens; aluminum alloy; high performance organic PVDF coating finish; including sub frame, fixings, bedding, pointing, glazing gaskets and beads, ironmongery, glazing; complete; as specified and as Drg. A-600</v>
      </c>
      <c r="J1690" s="533" t="str">
        <f t="shared" si="1188"/>
        <v>Window and screens; aluminum alloy; high performance organic PVDF coating finish; including sub frame, fixings, bedding, pointing, glazing gaskets and beads, ironmongery, glazing; complete; as specified and as Drg. A-600</v>
      </c>
      <c r="K1690" s="87"/>
      <c r="L1690" s="87" t="s">
        <v>289</v>
      </c>
      <c r="M1690" s="466"/>
      <c r="N1690" s="440"/>
      <c r="O1690" s="698"/>
      <c r="P1690" s="698"/>
      <c r="S1690" s="533"/>
      <c r="T1690" s="728"/>
    </row>
    <row r="1691" spans="1:20" ht="16.5" thickBot="1">
      <c r="A1691" s="533" t="s">
        <v>2728</v>
      </c>
      <c r="B1691" s="533">
        <v>8</v>
      </c>
      <c r="C1691" s="533" t="s">
        <v>201</v>
      </c>
      <c r="D1691" s="572" t="s">
        <v>1661</v>
      </c>
      <c r="E1691" s="571" t="str">
        <f t="shared" si="1189"/>
        <v xml:space="preserve"> ALUMINUM WINDOWS</v>
      </c>
      <c r="F1691" s="533" t="str">
        <f t="shared" si="1177"/>
        <v>AR</v>
      </c>
      <c r="G1691" s="533" t="s">
        <v>2722</v>
      </c>
      <c r="H1691" s="533">
        <v>318</v>
      </c>
      <c r="I1691" s="533" t="str">
        <f t="shared" ref="I1691:J1691" si="1190">I1689</f>
        <v>085113 - ALUMINUM WINDOWS</v>
      </c>
      <c r="J1691" s="533" t="str">
        <f t="shared" si="1190"/>
        <v>085113 - ALUMINUM WINDOWS</v>
      </c>
      <c r="K1691" s="87" t="s">
        <v>13</v>
      </c>
      <c r="L1691" s="87" t="s">
        <v>290</v>
      </c>
      <c r="M1691" s="445">
        <v>2</v>
      </c>
      <c r="N1691" s="442" t="s">
        <v>39</v>
      </c>
      <c r="O1691" s="698">
        <v>969</v>
      </c>
      <c r="P1691" s="698">
        <v>1938</v>
      </c>
      <c r="Q1691" s="731">
        <f t="shared" ref="Q1691:Q1708" si="1191">O1691*0.97</f>
        <v>939.93</v>
      </c>
      <c r="R1691" s="731">
        <f t="shared" ref="R1691:R1708" si="1192">Q1691*M1691</f>
        <v>1879.86</v>
      </c>
      <c r="S1691" s="533"/>
      <c r="T1691" s="728"/>
    </row>
    <row r="1692" spans="1:20" ht="15.75">
      <c r="A1692" s="533" t="s">
        <v>2728</v>
      </c>
      <c r="B1692" s="533">
        <v>8</v>
      </c>
      <c r="C1692" s="533" t="s">
        <v>201</v>
      </c>
      <c r="D1692" s="572" t="s">
        <v>1661</v>
      </c>
      <c r="E1692" s="571" t="str">
        <f t="shared" si="1189"/>
        <v xml:space="preserve"> ALUMINUM WINDOWS</v>
      </c>
      <c r="F1692" s="533" t="str">
        <f t="shared" si="1177"/>
        <v>AR</v>
      </c>
      <c r="G1692" s="533" t="s">
        <v>2722</v>
      </c>
      <c r="H1692" s="533">
        <v>319</v>
      </c>
      <c r="I1692" s="533" t="str">
        <f t="shared" ref="I1692:J1692" si="1193">I1690</f>
        <v>Window and screens; aluminum alloy; high performance organic PVDF coating finish; including sub frame, fixings, bedding, pointing, glazing gaskets and beads, ironmongery, glazing; complete; as specified and as Drg. A-600</v>
      </c>
      <c r="J1692" s="533" t="str">
        <f t="shared" si="1193"/>
        <v>Window and screens; aluminum alloy; high performance organic PVDF coating finish; including sub frame, fixings, bedding, pointing, glazing gaskets and beads, ironmongery, glazing; complete; as specified and as Drg. A-600</v>
      </c>
      <c r="K1692" s="224" t="s">
        <v>15</v>
      </c>
      <c r="L1692" s="224" t="s">
        <v>291</v>
      </c>
      <c r="M1692" s="446">
        <v>3</v>
      </c>
      <c r="N1692" s="441" t="s">
        <v>39</v>
      </c>
      <c r="O1692" s="698"/>
      <c r="P1692" s="698">
        <v>0</v>
      </c>
      <c r="Q1692" s="731">
        <f t="shared" si="1191"/>
        <v>0</v>
      </c>
      <c r="R1692" s="731">
        <f t="shared" si="1192"/>
        <v>0</v>
      </c>
      <c r="S1692" s="533"/>
      <c r="T1692" s="728"/>
    </row>
    <row r="1693" spans="1:20" ht="15.75">
      <c r="A1693" s="533" t="s">
        <v>2728</v>
      </c>
      <c r="B1693" s="533">
        <v>8</v>
      </c>
      <c r="C1693" s="533" t="s">
        <v>201</v>
      </c>
      <c r="D1693" s="572" t="s">
        <v>1661</v>
      </c>
      <c r="E1693" s="571" t="str">
        <f t="shared" si="1189"/>
        <v xml:space="preserve"> ALUMINUM WINDOWS</v>
      </c>
      <c r="F1693" s="533" t="str">
        <f t="shared" si="1177"/>
        <v>AR</v>
      </c>
      <c r="G1693" s="533" t="s">
        <v>2722</v>
      </c>
      <c r="H1693" s="533">
        <v>320</v>
      </c>
      <c r="I1693" s="533" t="str">
        <f t="shared" ref="I1693:J1693" si="1194">I1691</f>
        <v>085113 - ALUMINUM WINDOWS</v>
      </c>
      <c r="J1693" s="533" t="str">
        <f t="shared" si="1194"/>
        <v>085113 - ALUMINUM WINDOWS</v>
      </c>
      <c r="K1693" s="224" t="s">
        <v>17</v>
      </c>
      <c r="L1693" s="224" t="s">
        <v>292</v>
      </c>
      <c r="M1693" s="446">
        <v>2</v>
      </c>
      <c r="N1693" s="441" t="s">
        <v>39</v>
      </c>
      <c r="O1693" s="698"/>
      <c r="P1693" s="698">
        <v>0</v>
      </c>
      <c r="Q1693" s="731">
        <f t="shared" si="1191"/>
        <v>0</v>
      </c>
      <c r="R1693" s="731">
        <f t="shared" si="1192"/>
        <v>0</v>
      </c>
      <c r="S1693" s="533"/>
      <c r="T1693" s="728"/>
    </row>
    <row r="1694" spans="1:20" ht="16.5" thickBot="1">
      <c r="A1694" s="533" t="s">
        <v>2728</v>
      </c>
      <c r="B1694" s="533">
        <v>8</v>
      </c>
      <c r="C1694" s="533" t="s">
        <v>201</v>
      </c>
      <c r="D1694" s="572" t="s">
        <v>1661</v>
      </c>
      <c r="E1694" s="571" t="str">
        <f t="shared" si="1189"/>
        <v xml:space="preserve"> ALUMINUM WINDOWS</v>
      </c>
      <c r="F1694" s="533" t="str">
        <f t="shared" si="1177"/>
        <v>AR</v>
      </c>
      <c r="G1694" s="533" t="s">
        <v>2722</v>
      </c>
      <c r="H1694" s="533">
        <v>321</v>
      </c>
      <c r="I1694" s="533" t="str">
        <f t="shared" ref="I1694:J1694" si="1195">I1692</f>
        <v>Window and screens; aluminum alloy; high performance organic PVDF coating finish; including sub frame, fixings, bedding, pointing, glazing gaskets and beads, ironmongery, glazing; complete; as specified and as Drg. A-600</v>
      </c>
      <c r="J1694" s="533" t="str">
        <f t="shared" si="1195"/>
        <v>Window and screens; aluminum alloy; high performance organic PVDF coating finish; including sub frame, fixings, bedding, pointing, glazing gaskets and beads, ironmongery, glazing; complete; as specified and as Drg. A-600</v>
      </c>
      <c r="K1694" s="224" t="s">
        <v>19</v>
      </c>
      <c r="L1694" s="224" t="s">
        <v>293</v>
      </c>
      <c r="M1694" s="446">
        <v>1</v>
      </c>
      <c r="N1694" s="441" t="s">
        <v>39</v>
      </c>
      <c r="O1694" s="698"/>
      <c r="P1694" s="698">
        <v>0</v>
      </c>
      <c r="Q1694" s="731">
        <f t="shared" si="1191"/>
        <v>0</v>
      </c>
      <c r="R1694" s="731">
        <f t="shared" si="1192"/>
        <v>0</v>
      </c>
      <c r="S1694" s="533"/>
      <c r="T1694" s="728"/>
    </row>
    <row r="1695" spans="1:20" ht="16.5" thickBot="1">
      <c r="A1695" s="533" t="s">
        <v>2728</v>
      </c>
      <c r="B1695" s="533">
        <v>8</v>
      </c>
      <c r="C1695" s="533" t="s">
        <v>201</v>
      </c>
      <c r="D1695" s="572" t="s">
        <v>1661</v>
      </c>
      <c r="E1695" s="571" t="str">
        <f t="shared" si="1189"/>
        <v xml:space="preserve"> ALUMINUM WINDOWS</v>
      </c>
      <c r="F1695" s="533" t="str">
        <f t="shared" si="1177"/>
        <v>AR</v>
      </c>
      <c r="G1695" s="533" t="s">
        <v>2722</v>
      </c>
      <c r="H1695" s="533">
        <v>322</v>
      </c>
      <c r="I1695" s="533" t="str">
        <f t="shared" ref="I1695:J1695" si="1196">I1693</f>
        <v>085113 - ALUMINUM WINDOWS</v>
      </c>
      <c r="J1695" s="533" t="str">
        <f t="shared" si="1196"/>
        <v>085113 - ALUMINUM WINDOWS</v>
      </c>
      <c r="K1695" s="87" t="s">
        <v>15</v>
      </c>
      <c r="L1695" s="87" t="s">
        <v>294</v>
      </c>
      <c r="M1695" s="445">
        <v>2</v>
      </c>
      <c r="N1695" s="442" t="s">
        <v>39</v>
      </c>
      <c r="O1695" s="698">
        <v>1370</v>
      </c>
      <c r="P1695" s="698">
        <v>2740</v>
      </c>
      <c r="Q1695" s="731">
        <f t="shared" si="1191"/>
        <v>1328.8999999999999</v>
      </c>
      <c r="R1695" s="731">
        <f t="shared" si="1192"/>
        <v>2657.7999999999997</v>
      </c>
      <c r="S1695" s="533"/>
      <c r="T1695" s="728"/>
    </row>
    <row r="1696" spans="1:20" ht="15.75">
      <c r="A1696" s="533" t="s">
        <v>2728</v>
      </c>
      <c r="B1696" s="533">
        <v>8</v>
      </c>
      <c r="C1696" s="533" t="s">
        <v>201</v>
      </c>
      <c r="D1696" s="572" t="s">
        <v>1661</v>
      </c>
      <c r="E1696" s="571" t="str">
        <f t="shared" si="1189"/>
        <v xml:space="preserve"> ALUMINUM WINDOWS</v>
      </c>
      <c r="F1696" s="533" t="str">
        <f t="shared" si="1177"/>
        <v>AR</v>
      </c>
      <c r="G1696" s="533" t="s">
        <v>2722</v>
      </c>
      <c r="H1696" s="533">
        <v>323</v>
      </c>
      <c r="I1696" s="533" t="str">
        <f t="shared" ref="I1696:J1696" si="1197">I1694</f>
        <v>Window and screens; aluminum alloy; high performance organic PVDF coating finish; including sub frame, fixings, bedding, pointing, glazing gaskets and beads, ironmongery, glazing; complete; as specified and as Drg. A-600</v>
      </c>
      <c r="J1696" s="533" t="str">
        <f t="shared" si="1197"/>
        <v>Window and screens; aluminum alloy; high performance organic PVDF coating finish; including sub frame, fixings, bedding, pointing, glazing gaskets and beads, ironmongery, glazing; complete; as specified and as Drg. A-600</v>
      </c>
      <c r="K1696" s="224" t="s">
        <v>21</v>
      </c>
      <c r="L1696" s="224" t="s">
        <v>295</v>
      </c>
      <c r="M1696" s="446">
        <v>2</v>
      </c>
      <c r="N1696" s="441" t="s">
        <v>39</v>
      </c>
      <c r="O1696" s="698"/>
      <c r="P1696" s="698">
        <v>0</v>
      </c>
      <c r="Q1696" s="731">
        <f t="shared" si="1191"/>
        <v>0</v>
      </c>
      <c r="R1696" s="731">
        <f t="shared" si="1192"/>
        <v>0</v>
      </c>
      <c r="S1696" s="533"/>
      <c r="T1696" s="728"/>
    </row>
    <row r="1697" spans="1:20" ht="15.75">
      <c r="A1697" s="533" t="s">
        <v>2728</v>
      </c>
      <c r="B1697" s="533">
        <v>8</v>
      </c>
      <c r="C1697" s="533" t="s">
        <v>201</v>
      </c>
      <c r="D1697" s="572" t="s">
        <v>1661</v>
      </c>
      <c r="E1697" s="571" t="str">
        <f t="shared" si="1189"/>
        <v xml:space="preserve"> ALUMINUM WINDOWS</v>
      </c>
      <c r="F1697" s="533" t="str">
        <f t="shared" si="1177"/>
        <v>AR</v>
      </c>
      <c r="G1697" s="533" t="s">
        <v>2722</v>
      </c>
      <c r="H1697" s="533">
        <v>324</v>
      </c>
      <c r="I1697" s="533" t="str">
        <f t="shared" ref="I1697:J1697" si="1198">I1695</f>
        <v>085113 - ALUMINUM WINDOWS</v>
      </c>
      <c r="J1697" s="533" t="str">
        <f t="shared" si="1198"/>
        <v>085113 - ALUMINUM WINDOWS</v>
      </c>
      <c r="K1697" s="224" t="s">
        <v>45</v>
      </c>
      <c r="L1697" s="224" t="s">
        <v>296</v>
      </c>
      <c r="M1697" s="446">
        <v>2</v>
      </c>
      <c r="N1697" s="441" t="s">
        <v>39</v>
      </c>
      <c r="O1697" s="698"/>
      <c r="P1697" s="698">
        <v>0</v>
      </c>
      <c r="Q1697" s="731">
        <f t="shared" si="1191"/>
        <v>0</v>
      </c>
      <c r="R1697" s="731">
        <f t="shared" si="1192"/>
        <v>0</v>
      </c>
      <c r="S1697" s="533"/>
      <c r="T1697" s="728"/>
    </row>
    <row r="1698" spans="1:20" ht="15.75">
      <c r="A1698" s="533" t="s">
        <v>2728</v>
      </c>
      <c r="B1698" s="533">
        <v>8</v>
      </c>
      <c r="C1698" s="533" t="s">
        <v>201</v>
      </c>
      <c r="D1698" s="572" t="s">
        <v>1661</v>
      </c>
      <c r="E1698" s="571" t="str">
        <f t="shared" si="1189"/>
        <v xml:space="preserve"> ALUMINUM WINDOWS</v>
      </c>
      <c r="F1698" s="533" t="str">
        <f t="shared" si="1177"/>
        <v>AR</v>
      </c>
      <c r="G1698" s="533" t="s">
        <v>2722</v>
      </c>
      <c r="H1698" s="533">
        <v>325</v>
      </c>
      <c r="I1698" s="533" t="str">
        <f t="shared" ref="I1698:J1698" si="1199">I1696</f>
        <v>Window and screens; aluminum alloy; high performance organic PVDF coating finish; including sub frame, fixings, bedding, pointing, glazing gaskets and beads, ironmongery, glazing; complete; as specified and as Drg. A-600</v>
      </c>
      <c r="J1698" s="533" t="str">
        <f t="shared" si="1199"/>
        <v>Window and screens; aluminum alloy; high performance organic PVDF coating finish; including sub frame, fixings, bedding, pointing, glazing gaskets and beads, ironmongery, glazing; complete; as specified and as Drg. A-600</v>
      </c>
      <c r="K1698" s="224" t="s">
        <v>48</v>
      </c>
      <c r="L1698" s="224" t="s">
        <v>297</v>
      </c>
      <c r="M1698" s="446">
        <v>6</v>
      </c>
      <c r="N1698" s="441" t="s">
        <v>39</v>
      </c>
      <c r="O1698" s="698"/>
      <c r="P1698" s="698">
        <v>0</v>
      </c>
      <c r="Q1698" s="731">
        <f t="shared" si="1191"/>
        <v>0</v>
      </c>
      <c r="R1698" s="731">
        <f t="shared" si="1192"/>
        <v>0</v>
      </c>
      <c r="S1698" s="533"/>
      <c r="T1698" s="728"/>
    </row>
    <row r="1699" spans="1:20" ht="15.75">
      <c r="A1699" s="533" t="s">
        <v>2728</v>
      </c>
      <c r="B1699" s="533">
        <v>8</v>
      </c>
      <c r="C1699" s="533" t="s">
        <v>201</v>
      </c>
      <c r="D1699" s="572" t="s">
        <v>1661</v>
      </c>
      <c r="E1699" s="571" t="str">
        <f t="shared" si="1189"/>
        <v xml:space="preserve"> ALUMINUM WINDOWS</v>
      </c>
      <c r="F1699" s="533" t="str">
        <f t="shared" si="1177"/>
        <v>AR</v>
      </c>
      <c r="G1699" s="533" t="s">
        <v>2722</v>
      </c>
      <c r="H1699" s="533">
        <v>326</v>
      </c>
      <c r="I1699" s="533" t="str">
        <f t="shared" ref="I1699:J1699" si="1200">I1697</f>
        <v>085113 - ALUMINUM WINDOWS</v>
      </c>
      <c r="J1699" s="533" t="str">
        <f t="shared" si="1200"/>
        <v>085113 - ALUMINUM WINDOWS</v>
      </c>
      <c r="K1699" s="224" t="s">
        <v>50</v>
      </c>
      <c r="L1699" s="224" t="s">
        <v>298</v>
      </c>
      <c r="M1699" s="446">
        <v>2</v>
      </c>
      <c r="N1699" s="441" t="s">
        <v>39</v>
      </c>
      <c r="O1699" s="698"/>
      <c r="P1699" s="698">
        <v>0</v>
      </c>
      <c r="Q1699" s="731">
        <f t="shared" si="1191"/>
        <v>0</v>
      </c>
      <c r="R1699" s="731">
        <f t="shared" si="1192"/>
        <v>0</v>
      </c>
      <c r="S1699" s="533"/>
      <c r="T1699" s="728"/>
    </row>
    <row r="1700" spans="1:20" ht="15.75">
      <c r="A1700" s="533" t="s">
        <v>2728</v>
      </c>
      <c r="B1700" s="533">
        <v>8</v>
      </c>
      <c r="C1700" s="533" t="s">
        <v>201</v>
      </c>
      <c r="D1700" s="572" t="s">
        <v>1661</v>
      </c>
      <c r="E1700" s="571" t="str">
        <f t="shared" si="1189"/>
        <v xml:space="preserve"> ALUMINUM WINDOWS</v>
      </c>
      <c r="F1700" s="533" t="str">
        <f t="shared" si="1177"/>
        <v>AR</v>
      </c>
      <c r="G1700" s="533" t="s">
        <v>2722</v>
      </c>
      <c r="H1700" s="533">
        <v>327</v>
      </c>
      <c r="I1700" s="533" t="str">
        <f t="shared" ref="I1700:J1700" si="1201">I1698</f>
        <v>Window and screens; aluminum alloy; high performance organic PVDF coating finish; including sub frame, fixings, bedding, pointing, glazing gaskets and beads, ironmongery, glazing; complete; as specified and as Drg. A-600</v>
      </c>
      <c r="J1700" s="533" t="str">
        <f t="shared" si="1201"/>
        <v>Window and screens; aluminum alloy; high performance organic PVDF coating finish; including sub frame, fixings, bedding, pointing, glazing gaskets and beads, ironmongery, glazing; complete; as specified and as Drg. A-600</v>
      </c>
      <c r="K1700" s="224" t="s">
        <v>76</v>
      </c>
      <c r="L1700" s="224" t="s">
        <v>299</v>
      </c>
      <c r="M1700" s="446">
        <v>1</v>
      </c>
      <c r="N1700" s="441" t="s">
        <v>39</v>
      </c>
      <c r="O1700" s="698"/>
      <c r="P1700" s="698">
        <v>0</v>
      </c>
      <c r="Q1700" s="731">
        <f t="shared" si="1191"/>
        <v>0</v>
      </c>
      <c r="R1700" s="731">
        <f t="shared" si="1192"/>
        <v>0</v>
      </c>
      <c r="S1700" s="533"/>
      <c r="T1700" s="728"/>
    </row>
    <row r="1701" spans="1:20" ht="15.75">
      <c r="A1701" s="533" t="s">
        <v>2728</v>
      </c>
      <c r="B1701" s="533">
        <v>8</v>
      </c>
      <c r="C1701" s="533" t="s">
        <v>201</v>
      </c>
      <c r="D1701" s="572" t="s">
        <v>1661</v>
      </c>
      <c r="E1701" s="571" t="str">
        <f t="shared" si="1189"/>
        <v xml:space="preserve"> ALUMINUM WINDOWS</v>
      </c>
      <c r="F1701" s="533" t="str">
        <f t="shared" si="1177"/>
        <v>AR</v>
      </c>
      <c r="G1701" s="533" t="s">
        <v>2722</v>
      </c>
      <c r="H1701" s="533">
        <v>328</v>
      </c>
      <c r="I1701" s="533" t="str">
        <f t="shared" ref="I1701:J1701" si="1202">I1699</f>
        <v>085113 - ALUMINUM WINDOWS</v>
      </c>
      <c r="J1701" s="533" t="str">
        <f t="shared" si="1202"/>
        <v>085113 - ALUMINUM WINDOWS</v>
      </c>
      <c r="K1701" s="224" t="s">
        <v>77</v>
      </c>
      <c r="L1701" s="224" t="s">
        <v>300</v>
      </c>
      <c r="M1701" s="446">
        <v>4</v>
      </c>
      <c r="N1701" s="441" t="s">
        <v>39</v>
      </c>
      <c r="O1701" s="698"/>
      <c r="P1701" s="698">
        <v>0</v>
      </c>
      <c r="Q1701" s="731">
        <f t="shared" si="1191"/>
        <v>0</v>
      </c>
      <c r="R1701" s="731">
        <f t="shared" si="1192"/>
        <v>0</v>
      </c>
      <c r="S1701" s="533"/>
      <c r="T1701" s="728"/>
    </row>
    <row r="1702" spans="1:20" ht="16.5" thickBot="1">
      <c r="A1702" s="533" t="s">
        <v>2728</v>
      </c>
      <c r="B1702" s="533">
        <v>8</v>
      </c>
      <c r="C1702" s="533" t="s">
        <v>201</v>
      </c>
      <c r="D1702" s="572" t="s">
        <v>1661</v>
      </c>
      <c r="E1702" s="571" t="str">
        <f t="shared" si="1189"/>
        <v xml:space="preserve"> ALUMINUM WINDOWS</v>
      </c>
      <c r="F1702" s="533" t="str">
        <f t="shared" si="1177"/>
        <v>AR</v>
      </c>
      <c r="G1702" s="533" t="s">
        <v>2722</v>
      </c>
      <c r="H1702" s="533">
        <v>329</v>
      </c>
      <c r="I1702" s="533" t="str">
        <f t="shared" ref="I1702:J1702" si="1203">I1700</f>
        <v>Window and screens; aluminum alloy; high performance organic PVDF coating finish; including sub frame, fixings, bedding, pointing, glazing gaskets and beads, ironmongery, glazing; complete; as specified and as Drg. A-600</v>
      </c>
      <c r="J1702" s="533" t="str">
        <f t="shared" si="1203"/>
        <v>Window and screens; aluminum alloy; high performance organic PVDF coating finish; including sub frame, fixings, bedding, pointing, glazing gaskets and beads, ironmongery, glazing; complete; as specified and as Drg. A-600</v>
      </c>
      <c r="K1702" s="224" t="s">
        <v>78</v>
      </c>
      <c r="L1702" s="224" t="s">
        <v>301</v>
      </c>
      <c r="M1702" s="446">
        <v>2</v>
      </c>
      <c r="N1702" s="441" t="s">
        <v>39</v>
      </c>
      <c r="O1702" s="698"/>
      <c r="P1702" s="698">
        <v>0</v>
      </c>
      <c r="Q1702" s="731">
        <f t="shared" si="1191"/>
        <v>0</v>
      </c>
      <c r="R1702" s="731">
        <f t="shared" si="1192"/>
        <v>0</v>
      </c>
      <c r="S1702" s="533"/>
      <c r="T1702" s="728"/>
    </row>
    <row r="1703" spans="1:20" ht="16.5" thickBot="1">
      <c r="A1703" s="533" t="s">
        <v>2728</v>
      </c>
      <c r="B1703" s="533">
        <v>8</v>
      </c>
      <c r="C1703" s="533" t="s">
        <v>201</v>
      </c>
      <c r="D1703" s="572" t="s">
        <v>1661</v>
      </c>
      <c r="E1703" s="571" t="str">
        <f t="shared" si="1189"/>
        <v xml:space="preserve"> ALUMINUM WINDOWS</v>
      </c>
      <c r="F1703" s="533" t="str">
        <f t="shared" si="1177"/>
        <v>AR</v>
      </c>
      <c r="G1703" s="533" t="s">
        <v>2722</v>
      </c>
      <c r="H1703" s="533">
        <v>330</v>
      </c>
      <c r="I1703" s="533" t="str">
        <f t="shared" ref="I1703:J1703" si="1204">I1701</f>
        <v>085113 - ALUMINUM WINDOWS</v>
      </c>
      <c r="J1703" s="533" t="str">
        <f t="shared" si="1204"/>
        <v>085113 - ALUMINUM WINDOWS</v>
      </c>
      <c r="K1703" s="87" t="s">
        <v>17</v>
      </c>
      <c r="L1703" s="87" t="s">
        <v>303</v>
      </c>
      <c r="M1703" s="445">
        <v>3</v>
      </c>
      <c r="N1703" s="442" t="s">
        <v>39</v>
      </c>
      <c r="O1703" s="698">
        <v>664</v>
      </c>
      <c r="P1703" s="698">
        <v>1992</v>
      </c>
      <c r="Q1703" s="731">
        <f t="shared" si="1191"/>
        <v>644.07999999999993</v>
      </c>
      <c r="R1703" s="731">
        <f t="shared" si="1192"/>
        <v>1932.2399999999998</v>
      </c>
      <c r="S1703" s="533"/>
      <c r="T1703" s="728"/>
    </row>
    <row r="1704" spans="1:20" ht="16.5" thickBot="1">
      <c r="A1704" s="533" t="s">
        <v>2728</v>
      </c>
      <c r="B1704" s="533">
        <v>8</v>
      </c>
      <c r="C1704" s="533" t="s">
        <v>201</v>
      </c>
      <c r="D1704" s="572" t="s">
        <v>1661</v>
      </c>
      <c r="E1704" s="571" t="str">
        <f t="shared" si="1189"/>
        <v xml:space="preserve"> ALUMINUM WINDOWS</v>
      </c>
      <c r="F1704" s="533" t="str">
        <f t="shared" si="1177"/>
        <v>AR</v>
      </c>
      <c r="G1704" s="533" t="s">
        <v>2722</v>
      </c>
      <c r="H1704" s="533">
        <v>331</v>
      </c>
      <c r="I1704" s="533" t="str">
        <f t="shared" ref="I1704:J1704" si="1205">I1702</f>
        <v>Window and screens; aluminum alloy; high performance organic PVDF coating finish; including sub frame, fixings, bedding, pointing, glazing gaskets and beads, ironmongery, glazing; complete; as specified and as Drg. A-600</v>
      </c>
      <c r="J1704" s="533" t="str">
        <f t="shared" si="1205"/>
        <v>Window and screens; aluminum alloy; high performance organic PVDF coating finish; including sub frame, fixings, bedding, pointing, glazing gaskets and beads, ironmongery, glazing; complete; as specified and as Drg. A-600</v>
      </c>
      <c r="K1704" s="224" t="s">
        <v>304</v>
      </c>
      <c r="L1704" s="224" t="s">
        <v>305</v>
      </c>
      <c r="M1704" s="446">
        <v>1</v>
      </c>
      <c r="N1704" s="441" t="s">
        <v>39</v>
      </c>
      <c r="O1704" s="698"/>
      <c r="P1704" s="698">
        <v>0</v>
      </c>
      <c r="Q1704" s="731">
        <f t="shared" si="1191"/>
        <v>0</v>
      </c>
      <c r="R1704" s="731">
        <f t="shared" si="1192"/>
        <v>0</v>
      </c>
      <c r="S1704" s="533"/>
      <c r="T1704" s="728"/>
    </row>
    <row r="1705" spans="1:20" ht="16.5" thickBot="1">
      <c r="A1705" s="533" t="s">
        <v>2728</v>
      </c>
      <c r="B1705" s="533">
        <v>8</v>
      </c>
      <c r="C1705" s="533" t="s">
        <v>201</v>
      </c>
      <c r="D1705" s="572" t="s">
        <v>1661</v>
      </c>
      <c r="E1705" s="571" t="str">
        <f t="shared" si="1189"/>
        <v xml:space="preserve"> ALUMINUM WINDOWS</v>
      </c>
      <c r="F1705" s="533" t="str">
        <f t="shared" si="1177"/>
        <v>AR</v>
      </c>
      <c r="G1705" s="533" t="s">
        <v>2722</v>
      </c>
      <c r="H1705" s="533">
        <v>332</v>
      </c>
      <c r="I1705" s="533" t="str">
        <f t="shared" ref="I1705:J1705" si="1206">I1703</f>
        <v>085113 - ALUMINUM WINDOWS</v>
      </c>
      <c r="J1705" s="533" t="str">
        <f t="shared" si="1206"/>
        <v>085113 - ALUMINUM WINDOWS</v>
      </c>
      <c r="K1705" s="87" t="s">
        <v>19</v>
      </c>
      <c r="L1705" s="87" t="s">
        <v>307</v>
      </c>
      <c r="M1705" s="445">
        <v>1</v>
      </c>
      <c r="N1705" s="442" t="s">
        <v>39</v>
      </c>
      <c r="O1705" s="698">
        <v>1062</v>
      </c>
      <c r="P1705" s="698">
        <v>1062</v>
      </c>
      <c r="Q1705" s="731">
        <f t="shared" si="1191"/>
        <v>1030.1399999999999</v>
      </c>
      <c r="R1705" s="731">
        <f t="shared" si="1192"/>
        <v>1030.1399999999999</v>
      </c>
      <c r="S1705" s="533"/>
      <c r="T1705" s="728"/>
    </row>
    <row r="1706" spans="1:20" ht="16.5" thickBot="1">
      <c r="A1706" s="533" t="s">
        <v>2728</v>
      </c>
      <c r="B1706" s="533">
        <v>8</v>
      </c>
      <c r="C1706" s="533" t="s">
        <v>201</v>
      </c>
      <c r="D1706" s="572" t="s">
        <v>1661</v>
      </c>
      <c r="E1706" s="571" t="str">
        <f t="shared" si="1189"/>
        <v xml:space="preserve"> ALUMINUM WINDOWS</v>
      </c>
      <c r="F1706" s="533" t="str">
        <f t="shared" si="1177"/>
        <v>AR</v>
      </c>
      <c r="G1706" s="533" t="s">
        <v>2722</v>
      </c>
      <c r="H1706" s="533">
        <v>333</v>
      </c>
      <c r="I1706" s="533" t="str">
        <f t="shared" ref="I1706:J1706" si="1207">I1704</f>
        <v>Window and screens; aluminum alloy; high performance organic PVDF coating finish; including sub frame, fixings, bedding, pointing, glazing gaskets and beads, ironmongery, glazing; complete; as specified and as Drg. A-600</v>
      </c>
      <c r="J1706" s="533" t="str">
        <f t="shared" si="1207"/>
        <v>Window and screens; aluminum alloy; high performance organic PVDF coating finish; including sub frame, fixings, bedding, pointing, glazing gaskets and beads, ironmongery, glazing; complete; as specified and as Drg. A-600</v>
      </c>
      <c r="K1706" s="224" t="s">
        <v>13</v>
      </c>
      <c r="L1706" s="224" t="s">
        <v>308</v>
      </c>
      <c r="M1706" s="446">
        <v>2</v>
      </c>
      <c r="N1706" s="441" t="s">
        <v>39</v>
      </c>
      <c r="O1706" s="698"/>
      <c r="P1706" s="698"/>
      <c r="Q1706" s="731">
        <f t="shared" si="1191"/>
        <v>0</v>
      </c>
      <c r="R1706" s="731">
        <f t="shared" si="1192"/>
        <v>0</v>
      </c>
      <c r="S1706" s="533"/>
      <c r="T1706" s="728"/>
    </row>
    <row r="1707" spans="1:20" ht="16.5" thickBot="1">
      <c r="A1707" s="533" t="s">
        <v>2728</v>
      </c>
      <c r="B1707" s="533">
        <v>8</v>
      </c>
      <c r="C1707" s="533" t="s">
        <v>201</v>
      </c>
      <c r="D1707" s="572" t="s">
        <v>1661</v>
      </c>
      <c r="E1707" s="571" t="str">
        <f t="shared" si="1189"/>
        <v xml:space="preserve"> ALUMINUM WINDOWS</v>
      </c>
      <c r="F1707" s="533" t="str">
        <f t="shared" si="1177"/>
        <v>AR</v>
      </c>
      <c r="G1707" s="533" t="s">
        <v>2722</v>
      </c>
      <c r="H1707" s="533">
        <v>334</v>
      </c>
      <c r="I1707" s="533" t="str">
        <f t="shared" ref="I1707:J1707" si="1208">I1705</f>
        <v>085113 - ALUMINUM WINDOWS</v>
      </c>
      <c r="J1707" s="533" t="str">
        <f t="shared" si="1208"/>
        <v>085113 - ALUMINUM WINDOWS</v>
      </c>
      <c r="K1707" s="87" t="s">
        <v>13</v>
      </c>
      <c r="L1707" s="87" t="s">
        <v>309</v>
      </c>
      <c r="M1707" s="445">
        <v>1</v>
      </c>
      <c r="N1707" s="442" t="s">
        <v>39</v>
      </c>
      <c r="O1707" s="698">
        <v>4374</v>
      </c>
      <c r="P1707" s="698">
        <v>4374</v>
      </c>
      <c r="Q1707" s="731">
        <f t="shared" si="1191"/>
        <v>4242.78</v>
      </c>
      <c r="R1707" s="731">
        <f t="shared" si="1192"/>
        <v>4242.78</v>
      </c>
      <c r="S1707" s="533"/>
      <c r="T1707" s="728"/>
    </row>
    <row r="1708" spans="1:20" ht="15.75">
      <c r="A1708" s="533" t="s">
        <v>2728</v>
      </c>
      <c r="B1708" s="533">
        <v>8</v>
      </c>
      <c r="C1708" s="533" t="s">
        <v>201</v>
      </c>
      <c r="D1708" s="572" t="s">
        <v>1661</v>
      </c>
      <c r="E1708" s="571" t="str">
        <f t="shared" si="1189"/>
        <v xml:space="preserve"> ALUMINUM WINDOWS</v>
      </c>
      <c r="F1708" s="533" t="str">
        <f t="shared" si="1177"/>
        <v>AR</v>
      </c>
      <c r="G1708" s="533" t="s">
        <v>2722</v>
      </c>
      <c r="H1708" s="533">
        <v>335</v>
      </c>
      <c r="I1708" s="533" t="str">
        <f t="shared" ref="I1708:J1708" si="1209">I1706</f>
        <v>Window and screens; aluminum alloy; high performance organic PVDF coating finish; including sub frame, fixings, bedding, pointing, glazing gaskets and beads, ironmongery, glazing; complete; as specified and as Drg. A-600</v>
      </c>
      <c r="J1708" s="533" t="str">
        <f t="shared" si="1209"/>
        <v>Window and screens; aluminum alloy; high performance organic PVDF coating finish; including sub frame, fixings, bedding, pointing, glazing gaskets and beads, ironmongery, glazing; complete; as specified and as Drg. A-600</v>
      </c>
      <c r="K1708" s="224" t="s">
        <v>17</v>
      </c>
      <c r="L1708" s="224" t="s">
        <v>310</v>
      </c>
      <c r="M1708" s="446">
        <v>2</v>
      </c>
      <c r="N1708" s="441" t="s">
        <v>39</v>
      </c>
      <c r="O1708" s="698"/>
      <c r="P1708" s="698"/>
      <c r="Q1708" s="731">
        <f t="shared" si="1191"/>
        <v>0</v>
      </c>
      <c r="R1708" s="731">
        <f t="shared" si="1192"/>
        <v>0</v>
      </c>
      <c r="S1708" s="533"/>
      <c r="T1708" s="728"/>
    </row>
    <row r="1709" spans="1:20" ht="15.75">
      <c r="A1709" s="533" t="s">
        <v>2728</v>
      </c>
      <c r="B1709" s="533">
        <v>8</v>
      </c>
      <c r="C1709" s="533" t="s">
        <v>201</v>
      </c>
      <c r="D1709" s="572" t="s">
        <v>2740</v>
      </c>
      <c r="E1709" s="571" t="s">
        <v>1232</v>
      </c>
      <c r="F1709" s="533" t="s">
        <v>1321</v>
      </c>
      <c r="G1709" s="533" t="s">
        <v>2725</v>
      </c>
      <c r="H1709" s="533">
        <v>336</v>
      </c>
      <c r="I1709" s="533" t="str">
        <f t="shared" ref="I1709:I1710" si="1210">L1709</f>
        <v>087111 - DOOR HARDWARE (SCHEDULED BY DESCRIBING PRODUCTS)</v>
      </c>
      <c r="J1709" s="533" t="str">
        <f t="shared" ref="J1709" si="1211">L1709</f>
        <v>087111 - DOOR HARDWARE (SCHEDULED BY DESCRIBING PRODUCTS)</v>
      </c>
      <c r="K1709" s="87"/>
      <c r="L1709" s="87" t="s">
        <v>311</v>
      </c>
      <c r="M1709" s="466"/>
      <c r="N1709" s="440"/>
      <c r="O1709" s="698"/>
      <c r="P1709" s="698"/>
      <c r="S1709" s="533"/>
      <c r="T1709" s="728"/>
    </row>
    <row r="1710" spans="1:20" ht="15.75">
      <c r="A1710" s="533" t="s">
        <v>2728</v>
      </c>
      <c r="B1710" s="533">
        <v>8</v>
      </c>
      <c r="C1710" s="533" t="s">
        <v>201</v>
      </c>
      <c r="D1710" s="572" t="s">
        <v>2740</v>
      </c>
      <c r="E1710" s="571" t="str">
        <f t="shared" ref="E1710:E1752" si="1212">E1709</f>
        <v xml:space="preserve"> DOOR HARDWARE (SCHEDULED BY DESCRIBING PRODUCTS)</v>
      </c>
      <c r="F1710" s="533" t="s">
        <v>1321</v>
      </c>
      <c r="G1710" s="533" t="s">
        <v>2725</v>
      </c>
      <c r="H1710" s="533">
        <v>337</v>
      </c>
      <c r="I1710" s="533" t="str">
        <f t="shared" si="1210"/>
        <v>Door hardware sets; including all  ironmongery and accessories as per hardware sets scheduled by describing products; as specified and as Drg. A-611</v>
      </c>
      <c r="J1710" s="533" t="s">
        <v>313</v>
      </c>
      <c r="K1710" s="87"/>
      <c r="L1710" s="87" t="s">
        <v>312</v>
      </c>
      <c r="M1710" s="466"/>
      <c r="N1710" s="440"/>
      <c r="O1710" s="698"/>
      <c r="P1710" s="698"/>
      <c r="S1710" s="533"/>
      <c r="T1710" s="728"/>
    </row>
    <row r="1711" spans="1:20" ht="16.5" thickBot="1">
      <c r="A1711" s="533" t="s">
        <v>2728</v>
      </c>
      <c r="B1711" s="533">
        <v>8</v>
      </c>
      <c r="C1711" s="533" t="s">
        <v>201</v>
      </c>
      <c r="D1711" s="572" t="s">
        <v>2740</v>
      </c>
      <c r="E1711" s="571" t="str">
        <f t="shared" si="1212"/>
        <v xml:space="preserve"> DOOR HARDWARE (SCHEDULED BY DESCRIBING PRODUCTS)</v>
      </c>
      <c r="F1711" s="533" t="s">
        <v>1321</v>
      </c>
      <c r="G1711" s="533" t="s">
        <v>2725</v>
      </c>
      <c r="H1711" s="533">
        <v>338</v>
      </c>
      <c r="I1711" s="533" t="s">
        <v>312</v>
      </c>
      <c r="J1711" s="533" t="str">
        <f t="shared" ref="J1711" si="1213">L1711</f>
        <v>For non fire rated doors</v>
      </c>
      <c r="K1711" s="87"/>
      <c r="L1711" s="87" t="s">
        <v>313</v>
      </c>
      <c r="M1711" s="466"/>
      <c r="N1711" s="440"/>
      <c r="O1711" s="698"/>
      <c r="P1711" s="698"/>
      <c r="S1711" s="533"/>
      <c r="T1711" s="728"/>
    </row>
    <row r="1712" spans="1:20" ht="16.5" thickBot="1">
      <c r="A1712" s="533" t="s">
        <v>2728</v>
      </c>
      <c r="B1712" s="533">
        <v>8</v>
      </c>
      <c r="C1712" s="533" t="s">
        <v>201</v>
      </c>
      <c r="D1712" s="572" t="s">
        <v>2740</v>
      </c>
      <c r="E1712" s="571" t="str">
        <f t="shared" si="1212"/>
        <v xml:space="preserve"> DOOR HARDWARE (SCHEDULED BY DESCRIBING PRODUCTS)</v>
      </c>
      <c r="F1712" s="533" t="s">
        <v>1321</v>
      </c>
      <c r="G1712" s="533" t="s">
        <v>2722</v>
      </c>
      <c r="H1712" s="533">
        <v>339</v>
      </c>
      <c r="I1712" s="533" t="str">
        <f t="shared" ref="I1712:J1712" si="1214">I1710</f>
        <v>Door hardware sets; including all  ironmongery and accessories as per hardware sets scheduled by describing products; as specified and as Drg. A-611</v>
      </c>
      <c r="J1712" s="533" t="str">
        <f t="shared" si="1214"/>
        <v>For non fire rated doors</v>
      </c>
      <c r="K1712" s="87" t="s">
        <v>15</v>
      </c>
      <c r="L1712" s="87" t="s">
        <v>314</v>
      </c>
      <c r="M1712" s="445">
        <v>7</v>
      </c>
      <c r="N1712" s="442" t="s">
        <v>39</v>
      </c>
      <c r="O1712" s="698">
        <v>285</v>
      </c>
      <c r="P1712" s="698">
        <v>1995</v>
      </c>
      <c r="Q1712" s="731">
        <f t="shared" ref="Q1712:Q1734" si="1215">O1712*0.97</f>
        <v>276.45</v>
      </c>
      <c r="R1712" s="731">
        <f>Q1712*M1712</f>
        <v>1935.1499999999999</v>
      </c>
      <c r="S1712" s="533"/>
      <c r="T1712" s="728"/>
    </row>
    <row r="1713" spans="1:20" ht="15.75">
      <c r="A1713" s="533" t="s">
        <v>2728</v>
      </c>
      <c r="B1713" s="533">
        <v>8</v>
      </c>
      <c r="C1713" s="533" t="s">
        <v>201</v>
      </c>
      <c r="D1713" s="572" t="s">
        <v>2740</v>
      </c>
      <c r="E1713" s="571" t="str">
        <f t="shared" si="1212"/>
        <v xml:space="preserve"> DOOR HARDWARE (SCHEDULED BY DESCRIBING PRODUCTS)</v>
      </c>
      <c r="F1713" s="533" t="s">
        <v>1321</v>
      </c>
      <c r="G1713" s="533" t="s">
        <v>2722</v>
      </c>
      <c r="H1713" s="533">
        <v>340</v>
      </c>
      <c r="I1713" s="533" t="str">
        <f t="shared" ref="I1713:J1713" si="1216">I1711</f>
        <v>Door hardware sets; including all  ironmongery and accessories as per hardware sets scheduled by describing products; as specified and as Drg. A-611</v>
      </c>
      <c r="J1713" s="533" t="str">
        <f t="shared" si="1216"/>
        <v>For non fire rated doors</v>
      </c>
      <c r="K1713" s="224" t="s">
        <v>20</v>
      </c>
      <c r="L1713" s="224" t="s">
        <v>315</v>
      </c>
      <c r="M1713" s="446">
        <v>1</v>
      </c>
      <c r="N1713" s="441" t="s">
        <v>39</v>
      </c>
      <c r="O1713" s="698"/>
      <c r="P1713" s="698">
        <v>0</v>
      </c>
      <c r="Q1713" s="731">
        <f t="shared" si="1215"/>
        <v>0</v>
      </c>
      <c r="R1713" s="731">
        <f t="shared" ref="R1713:R1734" si="1217">Q1713*M1713</f>
        <v>0</v>
      </c>
      <c r="S1713" s="533"/>
      <c r="T1713" s="728"/>
    </row>
    <row r="1714" spans="1:20" ht="15.75">
      <c r="A1714" s="533" t="s">
        <v>2728</v>
      </c>
      <c r="B1714" s="533">
        <v>8</v>
      </c>
      <c r="C1714" s="533" t="s">
        <v>201</v>
      </c>
      <c r="D1714" s="572" t="s">
        <v>2740</v>
      </c>
      <c r="E1714" s="571" t="str">
        <f t="shared" si="1212"/>
        <v xml:space="preserve"> DOOR HARDWARE (SCHEDULED BY DESCRIBING PRODUCTS)</v>
      </c>
      <c r="F1714" s="533" t="s">
        <v>1321</v>
      </c>
      <c r="G1714" s="533" t="s">
        <v>2722</v>
      </c>
      <c r="H1714" s="533">
        <v>341</v>
      </c>
      <c r="I1714" s="533" t="str">
        <f t="shared" ref="I1714:J1714" si="1218">I1712</f>
        <v>Door hardware sets; including all  ironmongery and accessories as per hardware sets scheduled by describing products; as specified and as Drg. A-611</v>
      </c>
      <c r="J1714" s="533" t="str">
        <f t="shared" si="1218"/>
        <v>For non fire rated doors</v>
      </c>
      <c r="K1714" s="224" t="s">
        <v>21</v>
      </c>
      <c r="L1714" s="224" t="s">
        <v>316</v>
      </c>
      <c r="M1714" s="446">
        <v>1</v>
      </c>
      <c r="N1714" s="441" t="s">
        <v>39</v>
      </c>
      <c r="O1714" s="698"/>
      <c r="P1714" s="698">
        <v>0</v>
      </c>
      <c r="Q1714" s="731">
        <f t="shared" si="1215"/>
        <v>0</v>
      </c>
      <c r="R1714" s="731">
        <f t="shared" si="1217"/>
        <v>0</v>
      </c>
      <c r="S1714" s="533"/>
      <c r="T1714" s="728"/>
    </row>
    <row r="1715" spans="1:20" ht="16.5" thickBot="1">
      <c r="A1715" s="533" t="s">
        <v>2728</v>
      </c>
      <c r="B1715" s="533">
        <v>8</v>
      </c>
      <c r="C1715" s="533" t="s">
        <v>201</v>
      </c>
      <c r="D1715" s="572" t="s">
        <v>2740</v>
      </c>
      <c r="E1715" s="571" t="str">
        <f t="shared" si="1212"/>
        <v xml:space="preserve"> DOOR HARDWARE (SCHEDULED BY DESCRIBING PRODUCTS)</v>
      </c>
      <c r="F1715" s="533" t="s">
        <v>1321</v>
      </c>
      <c r="G1715" s="533" t="s">
        <v>2722</v>
      </c>
      <c r="H1715" s="533">
        <v>342</v>
      </c>
      <c r="I1715" s="533" t="str">
        <f t="shared" ref="I1715:J1715" si="1219">I1713</f>
        <v>Door hardware sets; including all  ironmongery and accessories as per hardware sets scheduled by describing products; as specified and as Drg. A-611</v>
      </c>
      <c r="J1715" s="533" t="str">
        <f t="shared" si="1219"/>
        <v>For non fire rated doors</v>
      </c>
      <c r="K1715" s="224" t="s">
        <v>45</v>
      </c>
      <c r="L1715" s="224" t="s">
        <v>317</v>
      </c>
      <c r="M1715" s="446">
        <v>4</v>
      </c>
      <c r="N1715" s="441" t="s">
        <v>39</v>
      </c>
      <c r="O1715" s="698"/>
      <c r="P1715" s="698">
        <v>0</v>
      </c>
      <c r="Q1715" s="731">
        <f t="shared" si="1215"/>
        <v>0</v>
      </c>
      <c r="R1715" s="731">
        <f t="shared" si="1217"/>
        <v>0</v>
      </c>
      <c r="S1715" s="533"/>
      <c r="T1715" s="728"/>
    </row>
    <row r="1716" spans="1:20" ht="16.5" thickBot="1">
      <c r="A1716" s="533" t="s">
        <v>2728</v>
      </c>
      <c r="B1716" s="533">
        <v>8</v>
      </c>
      <c r="C1716" s="533" t="s">
        <v>201</v>
      </c>
      <c r="D1716" s="572" t="s">
        <v>2740</v>
      </c>
      <c r="E1716" s="571" t="str">
        <f t="shared" si="1212"/>
        <v xml:space="preserve"> DOOR HARDWARE (SCHEDULED BY DESCRIBING PRODUCTS)</v>
      </c>
      <c r="F1716" s="533" t="s">
        <v>1321</v>
      </c>
      <c r="G1716" s="533" t="s">
        <v>2722</v>
      </c>
      <c r="H1716" s="533">
        <v>343</v>
      </c>
      <c r="I1716" s="533" t="str">
        <f t="shared" ref="I1716:J1716" si="1220">I1714</f>
        <v>Door hardware sets; including all  ironmongery and accessories as per hardware sets scheduled by describing products; as specified and as Drg. A-611</v>
      </c>
      <c r="J1716" s="533" t="str">
        <f t="shared" si="1220"/>
        <v>For non fire rated doors</v>
      </c>
      <c r="K1716" s="87" t="s">
        <v>17</v>
      </c>
      <c r="L1716" s="87" t="s">
        <v>318</v>
      </c>
      <c r="M1716" s="445">
        <v>3</v>
      </c>
      <c r="N1716" s="442" t="s">
        <v>39</v>
      </c>
      <c r="O1716" s="698">
        <v>153</v>
      </c>
      <c r="P1716" s="698">
        <v>459</v>
      </c>
      <c r="Q1716" s="731">
        <f t="shared" si="1215"/>
        <v>148.41</v>
      </c>
      <c r="R1716" s="731">
        <f t="shared" si="1217"/>
        <v>445.23</v>
      </c>
      <c r="S1716" s="533"/>
      <c r="T1716" s="728"/>
    </row>
    <row r="1717" spans="1:20" ht="15.75">
      <c r="A1717" s="533" t="s">
        <v>2728</v>
      </c>
      <c r="B1717" s="533">
        <v>8</v>
      </c>
      <c r="C1717" s="533" t="s">
        <v>201</v>
      </c>
      <c r="D1717" s="572" t="s">
        <v>2740</v>
      </c>
      <c r="E1717" s="571" t="str">
        <f t="shared" si="1212"/>
        <v xml:space="preserve"> DOOR HARDWARE (SCHEDULED BY DESCRIBING PRODUCTS)</v>
      </c>
      <c r="F1717" s="533" t="s">
        <v>1321</v>
      </c>
      <c r="G1717" s="533" t="s">
        <v>2722</v>
      </c>
      <c r="H1717" s="533">
        <v>344</v>
      </c>
      <c r="I1717" s="533" t="str">
        <f t="shared" ref="I1717:J1717" si="1221">I1715</f>
        <v>Door hardware sets; including all  ironmongery and accessories as per hardware sets scheduled by describing products; as specified and as Drg. A-611</v>
      </c>
      <c r="J1717" s="533" t="str">
        <f t="shared" si="1221"/>
        <v>For non fire rated doors</v>
      </c>
      <c r="K1717" s="224" t="s">
        <v>50</v>
      </c>
      <c r="L1717" s="224" t="s">
        <v>319</v>
      </c>
      <c r="M1717" s="446">
        <v>1</v>
      </c>
      <c r="N1717" s="441" t="s">
        <v>39</v>
      </c>
      <c r="O1717" s="698"/>
      <c r="P1717" s="698">
        <v>0</v>
      </c>
      <c r="Q1717" s="731">
        <f t="shared" si="1215"/>
        <v>0</v>
      </c>
      <c r="R1717" s="731">
        <f t="shared" si="1217"/>
        <v>0</v>
      </c>
      <c r="S1717" s="533"/>
      <c r="T1717" s="728"/>
    </row>
    <row r="1718" spans="1:20" ht="16.5" thickBot="1">
      <c r="A1718" s="533" t="s">
        <v>2728</v>
      </c>
      <c r="B1718" s="533">
        <v>8</v>
      </c>
      <c r="C1718" s="533" t="s">
        <v>201</v>
      </c>
      <c r="D1718" s="572" t="s">
        <v>2740</v>
      </c>
      <c r="E1718" s="571" t="str">
        <f t="shared" si="1212"/>
        <v xml:space="preserve"> DOOR HARDWARE (SCHEDULED BY DESCRIBING PRODUCTS)</v>
      </c>
      <c r="F1718" s="533" t="s">
        <v>1321</v>
      </c>
      <c r="G1718" s="533" t="s">
        <v>2722</v>
      </c>
      <c r="H1718" s="533">
        <v>345</v>
      </c>
      <c r="I1718" s="533" t="str">
        <f t="shared" ref="I1718:J1718" si="1222">I1716</f>
        <v>Door hardware sets; including all  ironmongery and accessories as per hardware sets scheduled by describing products; as specified and as Drg. A-611</v>
      </c>
      <c r="J1718" s="533" t="str">
        <f t="shared" si="1222"/>
        <v>For non fire rated doors</v>
      </c>
      <c r="K1718" s="224" t="s">
        <v>76</v>
      </c>
      <c r="L1718" s="224" t="s">
        <v>320</v>
      </c>
      <c r="M1718" s="446">
        <v>1</v>
      </c>
      <c r="N1718" s="441" t="s">
        <v>39</v>
      </c>
      <c r="O1718" s="698"/>
      <c r="P1718" s="698">
        <v>0</v>
      </c>
      <c r="Q1718" s="731">
        <f t="shared" si="1215"/>
        <v>0</v>
      </c>
      <c r="R1718" s="731">
        <f t="shared" si="1217"/>
        <v>0</v>
      </c>
      <c r="S1718" s="533"/>
      <c r="T1718" s="728"/>
    </row>
    <row r="1719" spans="1:20" ht="16.5" thickBot="1">
      <c r="A1719" s="533" t="s">
        <v>2728</v>
      </c>
      <c r="B1719" s="533">
        <v>8</v>
      </c>
      <c r="C1719" s="533" t="s">
        <v>201</v>
      </c>
      <c r="D1719" s="572" t="s">
        <v>2740</v>
      </c>
      <c r="E1719" s="571" t="str">
        <f t="shared" si="1212"/>
        <v xml:space="preserve"> DOOR HARDWARE (SCHEDULED BY DESCRIBING PRODUCTS)</v>
      </c>
      <c r="F1719" s="533" t="s">
        <v>1321</v>
      </c>
      <c r="G1719" s="533" t="s">
        <v>2722</v>
      </c>
      <c r="H1719" s="533">
        <v>346</v>
      </c>
      <c r="I1719" s="533" t="str">
        <f t="shared" ref="I1719:J1719" si="1223">I1717</f>
        <v>Door hardware sets; including all  ironmongery and accessories as per hardware sets scheduled by describing products; as specified and as Drg. A-611</v>
      </c>
      <c r="J1719" s="533" t="str">
        <f t="shared" si="1223"/>
        <v>For non fire rated doors</v>
      </c>
      <c r="K1719" s="87" t="s">
        <v>19</v>
      </c>
      <c r="L1719" s="87" t="s">
        <v>321</v>
      </c>
      <c r="M1719" s="445">
        <v>1</v>
      </c>
      <c r="N1719" s="442" t="s">
        <v>39</v>
      </c>
      <c r="O1719" s="698">
        <v>272</v>
      </c>
      <c r="P1719" s="698">
        <v>272</v>
      </c>
      <c r="Q1719" s="731">
        <f t="shared" si="1215"/>
        <v>263.83999999999997</v>
      </c>
      <c r="R1719" s="731">
        <f t="shared" si="1217"/>
        <v>263.83999999999997</v>
      </c>
      <c r="S1719" s="533"/>
      <c r="T1719" s="728"/>
    </row>
    <row r="1720" spans="1:20" ht="16.5" thickBot="1">
      <c r="A1720" s="533" t="s">
        <v>2728</v>
      </c>
      <c r="B1720" s="533">
        <v>8</v>
      </c>
      <c r="C1720" s="533" t="s">
        <v>201</v>
      </c>
      <c r="D1720" s="572" t="s">
        <v>2740</v>
      </c>
      <c r="E1720" s="571" t="str">
        <f t="shared" si="1212"/>
        <v xml:space="preserve"> DOOR HARDWARE (SCHEDULED BY DESCRIBING PRODUCTS)</v>
      </c>
      <c r="F1720" s="533" t="s">
        <v>1321</v>
      </c>
      <c r="G1720" s="533" t="s">
        <v>2722</v>
      </c>
      <c r="H1720" s="533">
        <v>347</v>
      </c>
      <c r="I1720" s="533" t="str">
        <f t="shared" ref="I1720:J1720" si="1224">I1718</f>
        <v>Door hardware sets; including all  ironmongery and accessories as per hardware sets scheduled by describing products; as specified and as Drg. A-611</v>
      </c>
      <c r="J1720" s="533" t="str">
        <f t="shared" si="1224"/>
        <v>For non fire rated doors</v>
      </c>
      <c r="K1720" s="87" t="s">
        <v>20</v>
      </c>
      <c r="L1720" s="87" t="s">
        <v>322</v>
      </c>
      <c r="M1720" s="445">
        <v>2</v>
      </c>
      <c r="N1720" s="442" t="s">
        <v>39</v>
      </c>
      <c r="O1720" s="698">
        <v>300</v>
      </c>
      <c r="P1720" s="698">
        <v>600</v>
      </c>
      <c r="Q1720" s="731">
        <f t="shared" si="1215"/>
        <v>291</v>
      </c>
      <c r="R1720" s="731">
        <f t="shared" si="1217"/>
        <v>582</v>
      </c>
      <c r="S1720" s="533"/>
      <c r="T1720" s="728"/>
    </row>
    <row r="1721" spans="1:20" ht="15.75">
      <c r="A1721" s="533" t="s">
        <v>2728</v>
      </c>
      <c r="B1721" s="533">
        <v>8</v>
      </c>
      <c r="C1721" s="533" t="s">
        <v>201</v>
      </c>
      <c r="D1721" s="572" t="s">
        <v>2740</v>
      </c>
      <c r="E1721" s="571" t="str">
        <f t="shared" si="1212"/>
        <v xml:space="preserve"> DOOR HARDWARE (SCHEDULED BY DESCRIBING PRODUCTS)</v>
      </c>
      <c r="F1721" s="533" t="s">
        <v>1321</v>
      </c>
      <c r="G1721" s="533" t="s">
        <v>2722</v>
      </c>
      <c r="H1721" s="533">
        <v>348</v>
      </c>
      <c r="I1721" s="533" t="str">
        <f t="shared" ref="I1721:J1721" si="1225">I1719</f>
        <v>Door hardware sets; including all  ironmongery and accessories as per hardware sets scheduled by describing products; as specified and as Drg. A-611</v>
      </c>
      <c r="J1721" s="533" t="str">
        <f t="shared" si="1225"/>
        <v>For non fire rated doors</v>
      </c>
      <c r="K1721" s="224" t="s">
        <v>302</v>
      </c>
      <c r="L1721" s="224" t="s">
        <v>323</v>
      </c>
      <c r="M1721" s="446">
        <v>1</v>
      </c>
      <c r="N1721" s="441" t="s">
        <v>39</v>
      </c>
      <c r="O1721" s="698"/>
      <c r="P1721" s="698">
        <v>0</v>
      </c>
      <c r="Q1721" s="731">
        <f t="shared" si="1215"/>
        <v>0</v>
      </c>
      <c r="R1721" s="731">
        <f t="shared" si="1217"/>
        <v>0</v>
      </c>
      <c r="S1721" s="533"/>
      <c r="T1721" s="728"/>
    </row>
    <row r="1722" spans="1:20" ht="15.75">
      <c r="A1722" s="533" t="s">
        <v>2728</v>
      </c>
      <c r="B1722" s="533">
        <v>8</v>
      </c>
      <c r="C1722" s="533" t="s">
        <v>201</v>
      </c>
      <c r="D1722" s="572" t="s">
        <v>2740</v>
      </c>
      <c r="E1722" s="571" t="str">
        <f t="shared" si="1212"/>
        <v xml:space="preserve"> DOOR HARDWARE (SCHEDULED BY DESCRIBING PRODUCTS)</v>
      </c>
      <c r="F1722" s="533" t="s">
        <v>1321</v>
      </c>
      <c r="G1722" s="533" t="s">
        <v>2722</v>
      </c>
      <c r="H1722" s="533">
        <v>349</v>
      </c>
      <c r="I1722" s="533" t="str">
        <f t="shared" ref="I1722:J1722" si="1226">I1720</f>
        <v>Door hardware sets; including all  ironmongery and accessories as per hardware sets scheduled by describing products; as specified and as Drg. A-611</v>
      </c>
      <c r="J1722" s="533" t="str">
        <f t="shared" si="1226"/>
        <v>For non fire rated doors</v>
      </c>
      <c r="K1722" s="224" t="s">
        <v>304</v>
      </c>
      <c r="L1722" s="224" t="s">
        <v>324</v>
      </c>
      <c r="M1722" s="446">
        <v>1</v>
      </c>
      <c r="N1722" s="441" t="s">
        <v>39</v>
      </c>
      <c r="O1722" s="698"/>
      <c r="P1722" s="698">
        <v>0</v>
      </c>
      <c r="Q1722" s="731">
        <f t="shared" si="1215"/>
        <v>0</v>
      </c>
      <c r="R1722" s="731">
        <f t="shared" si="1217"/>
        <v>0</v>
      </c>
      <c r="S1722" s="533"/>
      <c r="T1722" s="728"/>
    </row>
    <row r="1723" spans="1:20" ht="16.5" thickBot="1">
      <c r="A1723" s="533" t="s">
        <v>2728</v>
      </c>
      <c r="B1723" s="533">
        <v>8</v>
      </c>
      <c r="C1723" s="533" t="s">
        <v>201</v>
      </c>
      <c r="D1723" s="572" t="s">
        <v>2740</v>
      </c>
      <c r="E1723" s="571" t="str">
        <f t="shared" si="1212"/>
        <v xml:space="preserve"> DOOR HARDWARE (SCHEDULED BY DESCRIBING PRODUCTS)</v>
      </c>
      <c r="F1723" s="533" t="s">
        <v>1321</v>
      </c>
      <c r="G1723" s="533" t="s">
        <v>2722</v>
      </c>
      <c r="H1723" s="533">
        <v>350</v>
      </c>
      <c r="I1723" s="533" t="str">
        <f t="shared" ref="I1723:J1723" si="1227">I1721</f>
        <v>Door hardware sets; including all  ironmongery and accessories as per hardware sets scheduled by describing products; as specified and as Drg. A-611</v>
      </c>
      <c r="J1723" s="533" t="str">
        <f t="shared" si="1227"/>
        <v>For non fire rated doors</v>
      </c>
      <c r="K1723" s="224" t="s">
        <v>13</v>
      </c>
      <c r="L1723" s="224" t="s">
        <v>325</v>
      </c>
      <c r="M1723" s="446">
        <v>1</v>
      </c>
      <c r="N1723" s="441" t="s">
        <v>39</v>
      </c>
      <c r="O1723" s="698"/>
      <c r="P1723" s="698">
        <v>0</v>
      </c>
      <c r="Q1723" s="731">
        <f t="shared" si="1215"/>
        <v>0</v>
      </c>
      <c r="R1723" s="731">
        <f t="shared" si="1217"/>
        <v>0</v>
      </c>
      <c r="S1723" s="533"/>
      <c r="T1723" s="728"/>
    </row>
    <row r="1724" spans="1:20" ht="16.5" thickBot="1">
      <c r="A1724" s="533" t="s">
        <v>2728</v>
      </c>
      <c r="B1724" s="533">
        <v>8</v>
      </c>
      <c r="C1724" s="533" t="s">
        <v>201</v>
      </c>
      <c r="D1724" s="572" t="s">
        <v>2740</v>
      </c>
      <c r="E1724" s="571" t="str">
        <f t="shared" si="1212"/>
        <v xml:space="preserve"> DOOR HARDWARE (SCHEDULED BY DESCRIBING PRODUCTS)</v>
      </c>
      <c r="F1724" s="533" t="s">
        <v>1321</v>
      </c>
      <c r="G1724" s="533" t="s">
        <v>2722</v>
      </c>
      <c r="H1724" s="533">
        <v>351</v>
      </c>
      <c r="I1724" s="533" t="str">
        <f t="shared" ref="I1724:J1724" si="1228">I1722</f>
        <v>Door hardware sets; including all  ironmongery and accessories as per hardware sets scheduled by describing products; as specified and as Drg. A-611</v>
      </c>
      <c r="J1724" s="533" t="str">
        <f t="shared" si="1228"/>
        <v>For non fire rated doors</v>
      </c>
      <c r="K1724" s="87" t="s">
        <v>13</v>
      </c>
      <c r="L1724" s="87" t="s">
        <v>326</v>
      </c>
      <c r="M1724" s="445">
        <v>4</v>
      </c>
      <c r="N1724" s="442" t="s">
        <v>39</v>
      </c>
      <c r="O1724" s="698">
        <v>82</v>
      </c>
      <c r="P1724" s="698">
        <v>328</v>
      </c>
      <c r="Q1724" s="731">
        <f t="shared" si="1215"/>
        <v>79.539999999999992</v>
      </c>
      <c r="R1724" s="731">
        <f t="shared" si="1217"/>
        <v>318.15999999999997</v>
      </c>
      <c r="S1724" s="533"/>
      <c r="T1724" s="728"/>
    </row>
    <row r="1725" spans="1:20" ht="16.5" thickBot="1">
      <c r="A1725" s="533" t="s">
        <v>2728</v>
      </c>
      <c r="B1725" s="533">
        <v>8</v>
      </c>
      <c r="C1725" s="533" t="s">
        <v>201</v>
      </c>
      <c r="D1725" s="572" t="s">
        <v>2740</v>
      </c>
      <c r="E1725" s="571" t="str">
        <f t="shared" si="1212"/>
        <v xml:space="preserve"> DOOR HARDWARE (SCHEDULED BY DESCRIBING PRODUCTS)</v>
      </c>
      <c r="F1725" s="533" t="s">
        <v>1321</v>
      </c>
      <c r="G1725" s="533" t="s">
        <v>2722</v>
      </c>
      <c r="H1725" s="533">
        <v>352</v>
      </c>
      <c r="I1725" s="533" t="str">
        <f t="shared" ref="I1725:J1725" si="1229">I1723</f>
        <v>Door hardware sets; including all  ironmongery and accessories as per hardware sets scheduled by describing products; as specified and as Drg. A-611</v>
      </c>
      <c r="J1725" s="533" t="str">
        <f t="shared" si="1229"/>
        <v>For non fire rated doors</v>
      </c>
      <c r="K1725" s="87" t="s">
        <v>15</v>
      </c>
      <c r="L1725" s="87" t="s">
        <v>327</v>
      </c>
      <c r="M1725" s="445">
        <v>1</v>
      </c>
      <c r="N1725" s="442" t="s">
        <v>39</v>
      </c>
      <c r="O1725" s="698">
        <v>177</v>
      </c>
      <c r="P1725" s="698">
        <v>177</v>
      </c>
      <c r="Q1725" s="731">
        <f t="shared" si="1215"/>
        <v>171.69</v>
      </c>
      <c r="R1725" s="731">
        <f t="shared" si="1217"/>
        <v>171.69</v>
      </c>
      <c r="S1725" s="533"/>
      <c r="T1725" s="728"/>
    </row>
    <row r="1726" spans="1:20" ht="16.5" thickBot="1">
      <c r="A1726" s="533" t="s">
        <v>2728</v>
      </c>
      <c r="B1726" s="533">
        <v>8</v>
      </c>
      <c r="C1726" s="533" t="s">
        <v>201</v>
      </c>
      <c r="D1726" s="572" t="s">
        <v>2740</v>
      </c>
      <c r="E1726" s="571" t="str">
        <f t="shared" si="1212"/>
        <v xml:space="preserve"> DOOR HARDWARE (SCHEDULED BY DESCRIBING PRODUCTS)</v>
      </c>
      <c r="F1726" s="533" t="s">
        <v>1321</v>
      </c>
      <c r="G1726" s="533" t="s">
        <v>2722</v>
      </c>
      <c r="H1726" s="533">
        <v>353</v>
      </c>
      <c r="I1726" s="533" t="str">
        <f t="shared" ref="I1726:J1726" si="1230">I1724</f>
        <v>Door hardware sets; including all  ironmongery and accessories as per hardware sets scheduled by describing products; as specified and as Drg. A-611</v>
      </c>
      <c r="J1726" s="533" t="str">
        <f t="shared" si="1230"/>
        <v>For non fire rated doors</v>
      </c>
      <c r="K1726" s="87" t="s">
        <v>17</v>
      </c>
      <c r="L1726" s="87" t="s">
        <v>328</v>
      </c>
      <c r="M1726" s="445">
        <v>1</v>
      </c>
      <c r="N1726" s="442" t="s">
        <v>39</v>
      </c>
      <c r="O1726" s="698">
        <v>177</v>
      </c>
      <c r="P1726" s="698">
        <v>177</v>
      </c>
      <c r="Q1726" s="731">
        <f t="shared" si="1215"/>
        <v>171.69</v>
      </c>
      <c r="R1726" s="731">
        <f t="shared" si="1217"/>
        <v>171.69</v>
      </c>
      <c r="S1726" s="533"/>
      <c r="T1726" s="728"/>
    </row>
    <row r="1727" spans="1:20" ht="16.5" thickBot="1">
      <c r="A1727" s="533" t="s">
        <v>2728</v>
      </c>
      <c r="B1727" s="533">
        <v>8</v>
      </c>
      <c r="C1727" s="533" t="s">
        <v>201</v>
      </c>
      <c r="D1727" s="572" t="s">
        <v>2740</v>
      </c>
      <c r="E1727" s="571" t="str">
        <f t="shared" si="1212"/>
        <v xml:space="preserve"> DOOR HARDWARE (SCHEDULED BY DESCRIBING PRODUCTS)</v>
      </c>
      <c r="F1727" s="533" t="s">
        <v>1321</v>
      </c>
      <c r="G1727" s="533" t="s">
        <v>2722</v>
      </c>
      <c r="H1727" s="533">
        <v>354</v>
      </c>
      <c r="I1727" s="533" t="str">
        <f t="shared" ref="I1727:J1727" si="1231">I1725</f>
        <v>Door hardware sets; including all  ironmongery and accessories as per hardware sets scheduled by describing products; as specified and as Drg. A-611</v>
      </c>
      <c r="J1727" s="533" t="str">
        <f t="shared" si="1231"/>
        <v>For non fire rated doors</v>
      </c>
      <c r="K1727" s="87" t="s">
        <v>19</v>
      </c>
      <c r="L1727" s="87" t="s">
        <v>329</v>
      </c>
      <c r="M1727" s="445">
        <v>1</v>
      </c>
      <c r="N1727" s="442" t="s">
        <v>39</v>
      </c>
      <c r="O1727" s="698">
        <v>402</v>
      </c>
      <c r="P1727" s="698">
        <v>402</v>
      </c>
      <c r="Q1727" s="731">
        <f t="shared" si="1215"/>
        <v>389.94</v>
      </c>
      <c r="R1727" s="731">
        <f t="shared" si="1217"/>
        <v>389.94</v>
      </c>
      <c r="S1727" s="533"/>
      <c r="T1727" s="728"/>
    </row>
    <row r="1728" spans="1:20" ht="16.5" thickBot="1">
      <c r="A1728" s="533" t="s">
        <v>2728</v>
      </c>
      <c r="B1728" s="533">
        <v>8</v>
      </c>
      <c r="C1728" s="533" t="s">
        <v>201</v>
      </c>
      <c r="D1728" s="572" t="s">
        <v>2740</v>
      </c>
      <c r="E1728" s="571" t="str">
        <f t="shared" si="1212"/>
        <v xml:space="preserve"> DOOR HARDWARE (SCHEDULED BY DESCRIBING PRODUCTS)</v>
      </c>
      <c r="F1728" s="533" t="s">
        <v>1321</v>
      </c>
      <c r="G1728" s="533" t="s">
        <v>2722</v>
      </c>
      <c r="H1728" s="533">
        <v>355</v>
      </c>
      <c r="I1728" s="533" t="str">
        <f t="shared" ref="I1728:J1728" si="1232">I1726</f>
        <v>Door hardware sets; including all  ironmongery and accessories as per hardware sets scheduled by describing products; as specified and as Drg. A-611</v>
      </c>
      <c r="J1728" s="533" t="str">
        <f t="shared" si="1232"/>
        <v>For non fire rated doors</v>
      </c>
      <c r="K1728" s="224" t="s">
        <v>21</v>
      </c>
      <c r="L1728" s="224" t="s">
        <v>330</v>
      </c>
      <c r="M1728" s="446">
        <v>1</v>
      </c>
      <c r="N1728" s="441" t="s">
        <v>39</v>
      </c>
      <c r="O1728" s="698"/>
      <c r="P1728" s="698">
        <v>0</v>
      </c>
      <c r="Q1728" s="731">
        <f t="shared" si="1215"/>
        <v>0</v>
      </c>
      <c r="R1728" s="731">
        <f t="shared" si="1217"/>
        <v>0</v>
      </c>
      <c r="S1728" s="533"/>
      <c r="T1728" s="728"/>
    </row>
    <row r="1729" spans="1:20" ht="16.5" thickBot="1">
      <c r="A1729" s="533" t="s">
        <v>2728</v>
      </c>
      <c r="B1729" s="533">
        <v>8</v>
      </c>
      <c r="C1729" s="533" t="s">
        <v>201</v>
      </c>
      <c r="D1729" s="572" t="s">
        <v>2740</v>
      </c>
      <c r="E1729" s="571" t="str">
        <f t="shared" si="1212"/>
        <v xml:space="preserve"> DOOR HARDWARE (SCHEDULED BY DESCRIBING PRODUCTS)</v>
      </c>
      <c r="F1729" s="533" t="s">
        <v>1321</v>
      </c>
      <c r="G1729" s="533" t="s">
        <v>2722</v>
      </c>
      <c r="H1729" s="533">
        <v>356</v>
      </c>
      <c r="I1729" s="533" t="str">
        <f t="shared" ref="I1729:J1729" si="1233">I1727</f>
        <v>Door hardware sets; including all  ironmongery and accessories as per hardware sets scheduled by describing products; as specified and as Drg. A-611</v>
      </c>
      <c r="J1729" s="533" t="str">
        <f t="shared" si="1233"/>
        <v>For non fire rated doors</v>
      </c>
      <c r="K1729" s="87" t="s">
        <v>20</v>
      </c>
      <c r="L1729" s="87" t="s">
        <v>331</v>
      </c>
      <c r="M1729" s="445">
        <v>1</v>
      </c>
      <c r="N1729" s="442" t="s">
        <v>39</v>
      </c>
      <c r="O1729" s="698">
        <v>179</v>
      </c>
      <c r="P1729" s="698">
        <v>179</v>
      </c>
      <c r="Q1729" s="731">
        <f t="shared" si="1215"/>
        <v>173.63</v>
      </c>
      <c r="R1729" s="731">
        <f t="shared" si="1217"/>
        <v>173.63</v>
      </c>
      <c r="S1729" s="533"/>
      <c r="T1729" s="728"/>
    </row>
    <row r="1730" spans="1:20" ht="16.5" thickBot="1">
      <c r="A1730" s="533" t="s">
        <v>2728</v>
      </c>
      <c r="B1730" s="533">
        <v>8</v>
      </c>
      <c r="C1730" s="533" t="s">
        <v>201</v>
      </c>
      <c r="D1730" s="572" t="s">
        <v>2740</v>
      </c>
      <c r="E1730" s="571" t="str">
        <f t="shared" si="1212"/>
        <v xml:space="preserve"> DOOR HARDWARE (SCHEDULED BY DESCRIBING PRODUCTS)</v>
      </c>
      <c r="F1730" s="533" t="s">
        <v>1321</v>
      </c>
      <c r="G1730" s="533" t="s">
        <v>2722</v>
      </c>
      <c r="H1730" s="533">
        <v>357</v>
      </c>
      <c r="I1730" s="533" t="str">
        <f t="shared" ref="I1730:J1730" si="1234">I1728</f>
        <v>Door hardware sets; including all  ironmongery and accessories as per hardware sets scheduled by describing products; as specified and as Drg. A-611</v>
      </c>
      <c r="J1730" s="533" t="str">
        <f t="shared" si="1234"/>
        <v>For non fire rated doors</v>
      </c>
      <c r="K1730" s="224" t="s">
        <v>48</v>
      </c>
      <c r="L1730" s="224" t="s">
        <v>332</v>
      </c>
      <c r="M1730" s="446">
        <v>1</v>
      </c>
      <c r="N1730" s="441" t="s">
        <v>39</v>
      </c>
      <c r="O1730" s="698"/>
      <c r="P1730" s="698">
        <v>0</v>
      </c>
      <c r="Q1730" s="731">
        <f t="shared" si="1215"/>
        <v>0</v>
      </c>
      <c r="R1730" s="731">
        <f t="shared" si="1217"/>
        <v>0</v>
      </c>
      <c r="S1730" s="533"/>
      <c r="T1730" s="728"/>
    </row>
    <row r="1731" spans="1:20" ht="16.5" thickBot="1">
      <c r="A1731" s="533" t="s">
        <v>2728</v>
      </c>
      <c r="B1731" s="533">
        <v>8</v>
      </c>
      <c r="C1731" s="533" t="s">
        <v>201</v>
      </c>
      <c r="D1731" s="572" t="s">
        <v>2740</v>
      </c>
      <c r="E1731" s="571" t="str">
        <f t="shared" si="1212"/>
        <v xml:space="preserve"> DOOR HARDWARE (SCHEDULED BY DESCRIBING PRODUCTS)</v>
      </c>
      <c r="F1731" s="533" t="s">
        <v>1321</v>
      </c>
      <c r="G1731" s="533" t="s">
        <v>2722</v>
      </c>
      <c r="H1731" s="533">
        <v>358</v>
      </c>
      <c r="I1731" s="533" t="str">
        <f t="shared" ref="I1731:J1731" si="1235">I1729</f>
        <v>Door hardware sets; including all  ironmongery and accessories as per hardware sets scheduled by describing products; as specified and as Drg. A-611</v>
      </c>
      <c r="J1731" s="533" t="str">
        <f t="shared" si="1235"/>
        <v>For non fire rated doors</v>
      </c>
      <c r="K1731" s="87" t="s">
        <v>21</v>
      </c>
      <c r="L1731" s="87" t="s">
        <v>333</v>
      </c>
      <c r="M1731" s="445">
        <v>1</v>
      </c>
      <c r="N1731" s="442" t="s">
        <v>39</v>
      </c>
      <c r="O1731" s="698">
        <v>109</v>
      </c>
      <c r="P1731" s="698">
        <v>109</v>
      </c>
      <c r="Q1731" s="731">
        <f t="shared" si="1215"/>
        <v>105.73</v>
      </c>
      <c r="R1731" s="731">
        <f t="shared" si="1217"/>
        <v>105.73</v>
      </c>
      <c r="S1731" s="533"/>
      <c r="T1731" s="728"/>
    </row>
    <row r="1732" spans="1:20" ht="16.5" thickBot="1">
      <c r="A1732" s="533" t="s">
        <v>2728</v>
      </c>
      <c r="B1732" s="533">
        <v>8</v>
      </c>
      <c r="C1732" s="533" t="s">
        <v>201</v>
      </c>
      <c r="D1732" s="572" t="s">
        <v>2740</v>
      </c>
      <c r="E1732" s="571" t="str">
        <f t="shared" si="1212"/>
        <v xml:space="preserve"> DOOR HARDWARE (SCHEDULED BY DESCRIBING PRODUCTS)</v>
      </c>
      <c r="F1732" s="533" t="s">
        <v>1321</v>
      </c>
      <c r="G1732" s="533" t="s">
        <v>2722</v>
      </c>
      <c r="H1732" s="533">
        <v>359</v>
      </c>
      <c r="I1732" s="533" t="str">
        <f t="shared" ref="I1732:J1732" si="1236">I1730</f>
        <v>Door hardware sets; including all  ironmongery and accessories as per hardware sets scheduled by describing products; as specified and as Drg. A-611</v>
      </c>
      <c r="J1732" s="533" t="str">
        <f t="shared" si="1236"/>
        <v>For non fire rated doors</v>
      </c>
      <c r="K1732" s="87" t="s">
        <v>45</v>
      </c>
      <c r="L1732" s="87" t="s">
        <v>334</v>
      </c>
      <c r="M1732" s="445">
        <v>2</v>
      </c>
      <c r="N1732" s="442" t="s">
        <v>39</v>
      </c>
      <c r="O1732" s="698">
        <v>82</v>
      </c>
      <c r="P1732" s="698">
        <v>164</v>
      </c>
      <c r="Q1732" s="731">
        <f t="shared" si="1215"/>
        <v>79.539999999999992</v>
      </c>
      <c r="R1732" s="731">
        <f t="shared" si="1217"/>
        <v>159.07999999999998</v>
      </c>
      <c r="S1732" s="533"/>
      <c r="T1732" s="728"/>
    </row>
    <row r="1733" spans="1:20" ht="15.75">
      <c r="A1733" s="533" t="s">
        <v>2728</v>
      </c>
      <c r="B1733" s="533">
        <v>8</v>
      </c>
      <c r="C1733" s="533" t="s">
        <v>201</v>
      </c>
      <c r="D1733" s="572" t="s">
        <v>2740</v>
      </c>
      <c r="E1733" s="571" t="str">
        <f t="shared" si="1212"/>
        <v xml:space="preserve"> DOOR HARDWARE (SCHEDULED BY DESCRIBING PRODUCTS)</v>
      </c>
      <c r="F1733" s="533" t="s">
        <v>1321</v>
      </c>
      <c r="G1733" s="533" t="s">
        <v>2722</v>
      </c>
      <c r="H1733" s="533">
        <v>360</v>
      </c>
      <c r="I1733" s="533" t="str">
        <f t="shared" ref="I1733:J1733" si="1237">I1731</f>
        <v>Door hardware sets; including all  ironmongery and accessories as per hardware sets scheduled by describing products; as specified and as Drg. A-611</v>
      </c>
      <c r="J1733" s="533" t="str">
        <f t="shared" si="1237"/>
        <v>For non fire rated doors</v>
      </c>
      <c r="K1733" s="87" t="s">
        <v>48</v>
      </c>
      <c r="L1733" s="87" t="s">
        <v>335</v>
      </c>
      <c r="M1733" s="445">
        <v>7</v>
      </c>
      <c r="N1733" s="440" t="s">
        <v>39</v>
      </c>
      <c r="O1733" s="698">
        <v>82</v>
      </c>
      <c r="P1733" s="698">
        <v>574</v>
      </c>
      <c r="Q1733" s="731">
        <f t="shared" si="1215"/>
        <v>79.539999999999992</v>
      </c>
      <c r="R1733" s="731">
        <f t="shared" si="1217"/>
        <v>556.78</v>
      </c>
      <c r="S1733" s="533"/>
      <c r="T1733" s="728"/>
    </row>
    <row r="1734" spans="1:20" ht="15.75">
      <c r="A1734" s="533" t="s">
        <v>2728</v>
      </c>
      <c r="B1734" s="533">
        <v>8</v>
      </c>
      <c r="C1734" s="533" t="s">
        <v>201</v>
      </c>
      <c r="D1734" s="572" t="s">
        <v>2740</v>
      </c>
      <c r="E1734" s="571" t="str">
        <f t="shared" si="1212"/>
        <v xml:space="preserve"> DOOR HARDWARE (SCHEDULED BY DESCRIBING PRODUCTS)</v>
      </c>
      <c r="F1734" s="533" t="s">
        <v>1321</v>
      </c>
      <c r="G1734" s="533" t="s">
        <v>2722</v>
      </c>
      <c r="H1734" s="533">
        <v>361</v>
      </c>
      <c r="I1734" s="533" t="str">
        <f t="shared" ref="I1734:J1734" si="1238">I1732</f>
        <v>Door hardware sets; including all  ironmongery and accessories as per hardware sets scheduled by describing products; as specified and as Drg. A-611</v>
      </c>
      <c r="J1734" s="533" t="str">
        <f t="shared" si="1238"/>
        <v>For non fire rated doors</v>
      </c>
      <c r="K1734" s="224" t="s">
        <v>78</v>
      </c>
      <c r="L1734" s="224" t="s">
        <v>336</v>
      </c>
      <c r="M1734" s="446">
        <v>3</v>
      </c>
      <c r="N1734" s="441" t="s">
        <v>39</v>
      </c>
      <c r="O1734" s="698"/>
      <c r="P1734" s="698">
        <v>0</v>
      </c>
      <c r="Q1734" s="731">
        <f t="shared" si="1215"/>
        <v>0</v>
      </c>
      <c r="R1734" s="731">
        <f t="shared" si="1217"/>
        <v>0</v>
      </c>
      <c r="S1734" s="533"/>
      <c r="T1734" s="728"/>
    </row>
    <row r="1735" spans="1:20" ht="16.5" thickBot="1">
      <c r="A1735" s="533" t="s">
        <v>2728</v>
      </c>
      <c r="B1735" s="533">
        <v>8</v>
      </c>
      <c r="C1735" s="533" t="s">
        <v>201</v>
      </c>
      <c r="D1735" s="572" t="s">
        <v>2740</v>
      </c>
      <c r="E1735" s="571" t="str">
        <f t="shared" si="1212"/>
        <v xml:space="preserve"> DOOR HARDWARE (SCHEDULED BY DESCRIBING PRODUCTS)</v>
      </c>
      <c r="F1735" s="533" t="s">
        <v>1321</v>
      </c>
      <c r="G1735" s="533" t="s">
        <v>2725</v>
      </c>
      <c r="H1735" s="533">
        <v>362</v>
      </c>
      <c r="I1735" s="533" t="s">
        <v>312</v>
      </c>
      <c r="J1735" s="533" t="str">
        <f>L1735</f>
        <v>For fire rated doors</v>
      </c>
      <c r="K1735" s="87"/>
      <c r="L1735" s="87" t="s">
        <v>337</v>
      </c>
      <c r="M1735" s="466"/>
      <c r="N1735" s="440"/>
      <c r="O1735" s="698"/>
      <c r="P1735" s="698">
        <v>0</v>
      </c>
      <c r="S1735" s="533"/>
      <c r="T1735" s="728"/>
    </row>
    <row r="1736" spans="1:20" ht="16.5" thickBot="1">
      <c r="A1736" s="533" t="s">
        <v>2728</v>
      </c>
      <c r="B1736" s="533">
        <v>8</v>
      </c>
      <c r="C1736" s="533" t="s">
        <v>201</v>
      </c>
      <c r="D1736" s="572" t="s">
        <v>2740</v>
      </c>
      <c r="E1736" s="571" t="str">
        <f t="shared" si="1212"/>
        <v xml:space="preserve"> DOOR HARDWARE (SCHEDULED BY DESCRIBING PRODUCTS)</v>
      </c>
      <c r="F1736" s="533" t="s">
        <v>1321</v>
      </c>
      <c r="G1736" s="533" t="s">
        <v>2722</v>
      </c>
      <c r="H1736" s="533">
        <v>363</v>
      </c>
      <c r="I1736" s="533" t="str">
        <f t="shared" ref="I1736:J1736" si="1239">I1734</f>
        <v>Door hardware sets; including all  ironmongery and accessories as per hardware sets scheduled by describing products; as specified and as Drg. A-611</v>
      </c>
      <c r="J1736" s="533" t="str">
        <f t="shared" si="1239"/>
        <v>For non fire rated doors</v>
      </c>
      <c r="K1736" s="87" t="s">
        <v>50</v>
      </c>
      <c r="L1736" s="87" t="s">
        <v>338</v>
      </c>
      <c r="M1736" s="445">
        <v>1</v>
      </c>
      <c r="N1736" s="442" t="s">
        <v>39</v>
      </c>
      <c r="O1736" s="698">
        <v>285</v>
      </c>
      <c r="P1736" s="698">
        <v>285</v>
      </c>
      <c r="Q1736" s="731">
        <f t="shared" ref="Q1736:Q1751" si="1240">O1736*0.97</f>
        <v>276.45</v>
      </c>
      <c r="R1736" s="731">
        <f t="shared" ref="R1736:R1751" si="1241">Q1736*M1736</f>
        <v>276.45</v>
      </c>
      <c r="S1736" s="533"/>
      <c r="T1736" s="728"/>
    </row>
    <row r="1737" spans="1:20" ht="16.5" thickBot="1">
      <c r="A1737" s="533" t="s">
        <v>2728</v>
      </c>
      <c r="B1737" s="533">
        <v>8</v>
      </c>
      <c r="C1737" s="533" t="s">
        <v>201</v>
      </c>
      <c r="D1737" s="572" t="s">
        <v>2740</v>
      </c>
      <c r="E1737" s="571" t="str">
        <f t="shared" si="1212"/>
        <v xml:space="preserve"> DOOR HARDWARE (SCHEDULED BY DESCRIBING PRODUCTS)</v>
      </c>
      <c r="F1737" s="533" t="s">
        <v>1321</v>
      </c>
      <c r="G1737" s="533" t="s">
        <v>2722</v>
      </c>
      <c r="H1737" s="533">
        <v>364</v>
      </c>
      <c r="I1737" s="533" t="str">
        <f t="shared" ref="I1737:J1737" si="1242">I1735</f>
        <v>Door hardware sets; including all  ironmongery and accessories as per hardware sets scheduled by describing products; as specified and as Drg. A-611</v>
      </c>
      <c r="J1737" s="533" t="str">
        <f t="shared" si="1242"/>
        <v>For fire rated doors</v>
      </c>
      <c r="K1737" s="87" t="s">
        <v>76</v>
      </c>
      <c r="L1737" s="87" t="s">
        <v>339</v>
      </c>
      <c r="M1737" s="445">
        <v>1</v>
      </c>
      <c r="N1737" s="442" t="s">
        <v>39</v>
      </c>
      <c r="O1737" s="698">
        <v>110</v>
      </c>
      <c r="P1737" s="698">
        <v>110</v>
      </c>
      <c r="Q1737" s="731">
        <f t="shared" si="1240"/>
        <v>106.7</v>
      </c>
      <c r="R1737" s="731">
        <f t="shared" si="1241"/>
        <v>106.7</v>
      </c>
      <c r="S1737" s="533"/>
      <c r="T1737" s="728"/>
    </row>
    <row r="1738" spans="1:20" ht="16.5" thickBot="1">
      <c r="A1738" s="533" t="s">
        <v>2728</v>
      </c>
      <c r="B1738" s="533">
        <v>8</v>
      </c>
      <c r="C1738" s="533" t="s">
        <v>201</v>
      </c>
      <c r="D1738" s="572" t="s">
        <v>2740</v>
      </c>
      <c r="E1738" s="571" t="str">
        <f t="shared" si="1212"/>
        <v xml:space="preserve"> DOOR HARDWARE (SCHEDULED BY DESCRIBING PRODUCTS)</v>
      </c>
      <c r="F1738" s="533" t="s">
        <v>1321</v>
      </c>
      <c r="G1738" s="533" t="s">
        <v>2722</v>
      </c>
      <c r="H1738" s="533">
        <v>365</v>
      </c>
      <c r="I1738" s="533" t="str">
        <f t="shared" ref="I1738:J1738" si="1243">I1736</f>
        <v>Door hardware sets; including all  ironmongery and accessories as per hardware sets scheduled by describing products; as specified and as Drg. A-611</v>
      </c>
      <c r="J1738" s="533" t="str">
        <f t="shared" si="1243"/>
        <v>For non fire rated doors</v>
      </c>
      <c r="K1738" s="224" t="s">
        <v>306</v>
      </c>
      <c r="L1738" s="224" t="s">
        <v>340</v>
      </c>
      <c r="M1738" s="446">
        <v>1</v>
      </c>
      <c r="N1738" s="441" t="s">
        <v>39</v>
      </c>
      <c r="O1738" s="698"/>
      <c r="P1738" s="698">
        <v>0</v>
      </c>
      <c r="Q1738" s="731">
        <f t="shared" si="1240"/>
        <v>0</v>
      </c>
      <c r="R1738" s="731">
        <f t="shared" si="1241"/>
        <v>0</v>
      </c>
      <c r="S1738" s="533"/>
      <c r="T1738" s="728"/>
    </row>
    <row r="1739" spans="1:20" ht="16.5" thickBot="1">
      <c r="A1739" s="533" t="s">
        <v>2728</v>
      </c>
      <c r="B1739" s="533">
        <v>8</v>
      </c>
      <c r="C1739" s="533" t="s">
        <v>201</v>
      </c>
      <c r="D1739" s="572" t="s">
        <v>2740</v>
      </c>
      <c r="E1739" s="571" t="str">
        <f t="shared" si="1212"/>
        <v xml:space="preserve"> DOOR HARDWARE (SCHEDULED BY DESCRIBING PRODUCTS)</v>
      </c>
      <c r="F1739" s="533" t="s">
        <v>1321</v>
      </c>
      <c r="G1739" s="533" t="s">
        <v>2722</v>
      </c>
      <c r="H1739" s="533">
        <v>366</v>
      </c>
      <c r="I1739" s="533" t="str">
        <f t="shared" ref="I1739:J1739" si="1244">I1737</f>
        <v>Door hardware sets; including all  ironmongery and accessories as per hardware sets scheduled by describing products; as specified and as Drg. A-611</v>
      </c>
      <c r="J1739" s="533" t="str">
        <f t="shared" si="1244"/>
        <v>For fire rated doors</v>
      </c>
      <c r="K1739" s="87" t="s">
        <v>77</v>
      </c>
      <c r="L1739" s="87" t="s">
        <v>342</v>
      </c>
      <c r="M1739" s="445">
        <v>1</v>
      </c>
      <c r="N1739" s="442" t="s">
        <v>39</v>
      </c>
      <c r="O1739" s="698">
        <v>179</v>
      </c>
      <c r="P1739" s="698">
        <v>179</v>
      </c>
      <c r="Q1739" s="731">
        <f t="shared" si="1240"/>
        <v>173.63</v>
      </c>
      <c r="R1739" s="731">
        <f t="shared" si="1241"/>
        <v>173.63</v>
      </c>
      <c r="S1739" s="533"/>
      <c r="T1739" s="728"/>
    </row>
    <row r="1740" spans="1:20" ht="16.5" thickBot="1">
      <c r="A1740" s="533" t="s">
        <v>2728</v>
      </c>
      <c r="B1740" s="533">
        <v>8</v>
      </c>
      <c r="C1740" s="533" t="s">
        <v>201</v>
      </c>
      <c r="D1740" s="572" t="s">
        <v>2740</v>
      </c>
      <c r="E1740" s="571" t="str">
        <f t="shared" si="1212"/>
        <v xml:space="preserve"> DOOR HARDWARE (SCHEDULED BY DESCRIBING PRODUCTS)</v>
      </c>
      <c r="F1740" s="533" t="s">
        <v>1321</v>
      </c>
      <c r="G1740" s="533" t="s">
        <v>2722</v>
      </c>
      <c r="H1740" s="533">
        <v>367</v>
      </c>
      <c r="I1740" s="533" t="str">
        <f t="shared" ref="I1740:J1740" si="1245">I1738</f>
        <v>Door hardware sets; including all  ironmongery and accessories as per hardware sets scheduled by describing products; as specified and as Drg. A-611</v>
      </c>
      <c r="J1740" s="533" t="str">
        <f t="shared" si="1245"/>
        <v>For non fire rated doors</v>
      </c>
      <c r="K1740" s="87" t="s">
        <v>78</v>
      </c>
      <c r="L1740" s="87" t="s">
        <v>344</v>
      </c>
      <c r="M1740" s="445">
        <v>6</v>
      </c>
      <c r="N1740" s="442" t="s">
        <v>39</v>
      </c>
      <c r="O1740" s="698">
        <v>118</v>
      </c>
      <c r="P1740" s="698">
        <v>708</v>
      </c>
      <c r="Q1740" s="731">
        <f t="shared" si="1240"/>
        <v>114.46</v>
      </c>
      <c r="R1740" s="731">
        <f t="shared" si="1241"/>
        <v>686.76</v>
      </c>
      <c r="S1740" s="533"/>
      <c r="T1740" s="728"/>
    </row>
    <row r="1741" spans="1:20" ht="15.75">
      <c r="A1741" s="533" t="s">
        <v>2728</v>
      </c>
      <c r="B1741" s="533">
        <v>8</v>
      </c>
      <c r="C1741" s="533" t="s">
        <v>201</v>
      </c>
      <c r="D1741" s="572" t="s">
        <v>2740</v>
      </c>
      <c r="E1741" s="571" t="str">
        <f t="shared" si="1212"/>
        <v xml:space="preserve"> DOOR HARDWARE (SCHEDULED BY DESCRIBING PRODUCTS)</v>
      </c>
      <c r="F1741" s="533" t="s">
        <v>1321</v>
      </c>
      <c r="G1741" s="533" t="s">
        <v>2722</v>
      </c>
      <c r="H1741" s="533">
        <v>368</v>
      </c>
      <c r="I1741" s="533" t="str">
        <f t="shared" ref="I1741:J1741" si="1246">I1739</f>
        <v>Door hardware sets; including all  ironmongery and accessories as per hardware sets scheduled by describing products; as specified and as Drg. A-611</v>
      </c>
      <c r="J1741" s="533" t="str">
        <f t="shared" si="1246"/>
        <v>For fire rated doors</v>
      </c>
      <c r="K1741" s="224" t="s">
        <v>83</v>
      </c>
      <c r="L1741" s="224" t="s">
        <v>345</v>
      </c>
      <c r="M1741" s="446">
        <v>2</v>
      </c>
      <c r="N1741" s="441" t="s">
        <v>39</v>
      </c>
      <c r="O1741" s="698"/>
      <c r="P1741" s="698">
        <v>0</v>
      </c>
      <c r="Q1741" s="731">
        <f t="shared" si="1240"/>
        <v>0</v>
      </c>
      <c r="R1741" s="731">
        <f t="shared" si="1241"/>
        <v>0</v>
      </c>
      <c r="S1741" s="533"/>
      <c r="T1741" s="728"/>
    </row>
    <row r="1742" spans="1:20" ht="15.75">
      <c r="A1742" s="533" t="s">
        <v>2728</v>
      </c>
      <c r="B1742" s="533">
        <v>8</v>
      </c>
      <c r="C1742" s="533" t="s">
        <v>201</v>
      </c>
      <c r="D1742" s="572" t="s">
        <v>2740</v>
      </c>
      <c r="E1742" s="571" t="str">
        <f t="shared" si="1212"/>
        <v xml:space="preserve"> DOOR HARDWARE (SCHEDULED BY DESCRIBING PRODUCTS)</v>
      </c>
      <c r="F1742" s="533" t="s">
        <v>1321</v>
      </c>
      <c r="G1742" s="533" t="s">
        <v>2722</v>
      </c>
      <c r="H1742" s="533">
        <v>369</v>
      </c>
      <c r="I1742" s="533" t="str">
        <f t="shared" ref="I1742:J1742" si="1247">I1740</f>
        <v>Door hardware sets; including all  ironmongery and accessories as per hardware sets scheduled by describing products; as specified and as Drg. A-611</v>
      </c>
      <c r="J1742" s="533" t="str">
        <f t="shared" si="1247"/>
        <v>For non fire rated doors</v>
      </c>
      <c r="K1742" s="224" t="s">
        <v>346</v>
      </c>
      <c r="L1742" s="224" t="s">
        <v>347</v>
      </c>
      <c r="M1742" s="446">
        <v>1</v>
      </c>
      <c r="N1742" s="441" t="s">
        <v>39</v>
      </c>
      <c r="O1742" s="698"/>
      <c r="P1742" s="698">
        <v>0</v>
      </c>
      <c r="Q1742" s="731">
        <f t="shared" si="1240"/>
        <v>0</v>
      </c>
      <c r="R1742" s="731">
        <f t="shared" si="1241"/>
        <v>0</v>
      </c>
      <c r="S1742" s="533"/>
      <c r="T1742" s="728"/>
    </row>
    <row r="1743" spans="1:20" ht="15.75">
      <c r="A1743" s="533" t="s">
        <v>2728</v>
      </c>
      <c r="B1743" s="533">
        <v>8</v>
      </c>
      <c r="C1743" s="533" t="s">
        <v>201</v>
      </c>
      <c r="D1743" s="572" t="s">
        <v>2740</v>
      </c>
      <c r="E1743" s="571" t="str">
        <f t="shared" si="1212"/>
        <v xml:space="preserve"> DOOR HARDWARE (SCHEDULED BY DESCRIBING PRODUCTS)</v>
      </c>
      <c r="F1743" s="533" t="s">
        <v>1321</v>
      </c>
      <c r="G1743" s="533" t="s">
        <v>2722</v>
      </c>
      <c r="H1743" s="533">
        <v>370</v>
      </c>
      <c r="I1743" s="533" t="str">
        <f t="shared" ref="I1743:J1743" si="1248">I1741</f>
        <v>Door hardware sets; including all  ironmongery and accessories as per hardware sets scheduled by describing products; as specified and as Drg. A-611</v>
      </c>
      <c r="J1743" s="533" t="str">
        <f t="shared" si="1248"/>
        <v>For fire rated doors</v>
      </c>
      <c r="K1743" s="224" t="s">
        <v>13</v>
      </c>
      <c r="L1743" s="224" t="s">
        <v>348</v>
      </c>
      <c r="M1743" s="446">
        <v>1</v>
      </c>
      <c r="N1743" s="441" t="s">
        <v>39</v>
      </c>
      <c r="O1743" s="698"/>
      <c r="P1743" s="698">
        <v>0</v>
      </c>
      <c r="Q1743" s="731">
        <f t="shared" si="1240"/>
        <v>0</v>
      </c>
      <c r="R1743" s="731">
        <f t="shared" si="1241"/>
        <v>0</v>
      </c>
      <c r="S1743" s="533"/>
      <c r="T1743" s="728"/>
    </row>
    <row r="1744" spans="1:20" ht="15.75">
      <c r="A1744" s="533" t="s">
        <v>2728</v>
      </c>
      <c r="B1744" s="533">
        <v>8</v>
      </c>
      <c r="C1744" s="533" t="s">
        <v>201</v>
      </c>
      <c r="D1744" s="572" t="s">
        <v>2740</v>
      </c>
      <c r="E1744" s="571" t="str">
        <f t="shared" si="1212"/>
        <v xml:space="preserve"> DOOR HARDWARE (SCHEDULED BY DESCRIBING PRODUCTS)</v>
      </c>
      <c r="F1744" s="533" t="s">
        <v>1321</v>
      </c>
      <c r="G1744" s="533" t="s">
        <v>2722</v>
      </c>
      <c r="H1744" s="533">
        <v>371</v>
      </c>
      <c r="I1744" s="533" t="str">
        <f t="shared" ref="I1744:J1744" si="1249">I1742</f>
        <v>Door hardware sets; including all  ironmongery and accessories as per hardware sets scheduled by describing products; as specified and as Drg. A-611</v>
      </c>
      <c r="J1744" s="533" t="str">
        <f t="shared" si="1249"/>
        <v>For non fire rated doors</v>
      </c>
      <c r="K1744" s="224" t="s">
        <v>15</v>
      </c>
      <c r="L1744" s="224" t="s">
        <v>349</v>
      </c>
      <c r="M1744" s="446">
        <v>1</v>
      </c>
      <c r="N1744" s="441" t="s">
        <v>39</v>
      </c>
      <c r="O1744" s="698"/>
      <c r="P1744" s="698">
        <v>0</v>
      </c>
      <c r="Q1744" s="731">
        <f t="shared" si="1240"/>
        <v>0</v>
      </c>
      <c r="R1744" s="731">
        <f t="shared" si="1241"/>
        <v>0</v>
      </c>
      <c r="S1744" s="533"/>
      <c r="T1744" s="728"/>
    </row>
    <row r="1745" spans="1:20" ht="16.5" thickBot="1">
      <c r="A1745" s="533" t="s">
        <v>2728</v>
      </c>
      <c r="B1745" s="533">
        <v>8</v>
      </c>
      <c r="C1745" s="533" t="s">
        <v>201</v>
      </c>
      <c r="D1745" s="572" t="s">
        <v>2740</v>
      </c>
      <c r="E1745" s="571" t="str">
        <f t="shared" si="1212"/>
        <v xml:space="preserve"> DOOR HARDWARE (SCHEDULED BY DESCRIBING PRODUCTS)</v>
      </c>
      <c r="F1745" s="533" t="s">
        <v>1321</v>
      </c>
      <c r="G1745" s="533" t="s">
        <v>2722</v>
      </c>
      <c r="H1745" s="533">
        <v>372</v>
      </c>
      <c r="I1745" s="533" t="str">
        <f t="shared" ref="I1745:J1745" si="1250">I1743</f>
        <v>Door hardware sets; including all  ironmongery and accessories as per hardware sets scheduled by describing products; as specified and as Drg. A-611</v>
      </c>
      <c r="J1745" s="533" t="str">
        <f t="shared" si="1250"/>
        <v>For fire rated doors</v>
      </c>
      <c r="K1745" s="224" t="s">
        <v>17</v>
      </c>
      <c r="L1745" s="224" t="s">
        <v>350</v>
      </c>
      <c r="M1745" s="446">
        <v>1</v>
      </c>
      <c r="N1745" s="441" t="s">
        <v>39</v>
      </c>
      <c r="O1745" s="698"/>
      <c r="P1745" s="698">
        <v>0</v>
      </c>
      <c r="Q1745" s="731">
        <f t="shared" si="1240"/>
        <v>0</v>
      </c>
      <c r="R1745" s="731">
        <f t="shared" si="1241"/>
        <v>0</v>
      </c>
      <c r="S1745" s="533"/>
      <c r="T1745" s="728"/>
    </row>
    <row r="1746" spans="1:20" ht="16.5" thickBot="1">
      <c r="A1746" s="533" t="s">
        <v>2728</v>
      </c>
      <c r="B1746" s="533">
        <v>8</v>
      </c>
      <c r="C1746" s="533" t="s">
        <v>201</v>
      </c>
      <c r="D1746" s="572" t="s">
        <v>2740</v>
      </c>
      <c r="E1746" s="571" t="str">
        <f t="shared" si="1212"/>
        <v xml:space="preserve"> DOOR HARDWARE (SCHEDULED BY DESCRIBING PRODUCTS)</v>
      </c>
      <c r="F1746" s="533" t="s">
        <v>1321</v>
      </c>
      <c r="G1746" s="533" t="s">
        <v>2722</v>
      </c>
      <c r="H1746" s="533">
        <v>373</v>
      </c>
      <c r="I1746" s="533" t="str">
        <f t="shared" ref="I1746:J1746" si="1251">I1744</f>
        <v>Door hardware sets; including all  ironmongery and accessories as per hardware sets scheduled by describing products; as specified and as Drg. A-611</v>
      </c>
      <c r="J1746" s="533" t="str">
        <f t="shared" si="1251"/>
        <v>For non fire rated doors</v>
      </c>
      <c r="K1746" s="87" t="s">
        <v>13</v>
      </c>
      <c r="L1746" s="87" t="s">
        <v>351</v>
      </c>
      <c r="M1746" s="445">
        <v>1</v>
      </c>
      <c r="N1746" s="442" t="s">
        <v>39</v>
      </c>
      <c r="O1746" s="698">
        <v>578</v>
      </c>
      <c r="P1746" s="698">
        <v>578</v>
      </c>
      <c r="Q1746" s="731">
        <f t="shared" si="1240"/>
        <v>560.66</v>
      </c>
      <c r="R1746" s="731">
        <f t="shared" si="1241"/>
        <v>560.66</v>
      </c>
      <c r="S1746" s="533"/>
      <c r="T1746" s="728"/>
    </row>
    <row r="1747" spans="1:20" ht="16.5" thickBot="1">
      <c r="A1747" s="533" t="s">
        <v>2728</v>
      </c>
      <c r="B1747" s="533">
        <v>8</v>
      </c>
      <c r="C1747" s="533" t="s">
        <v>201</v>
      </c>
      <c r="D1747" s="572" t="s">
        <v>2740</v>
      </c>
      <c r="E1747" s="571" t="str">
        <f t="shared" si="1212"/>
        <v xml:space="preserve"> DOOR HARDWARE (SCHEDULED BY DESCRIBING PRODUCTS)</v>
      </c>
      <c r="F1747" s="533" t="s">
        <v>1321</v>
      </c>
      <c r="G1747" s="533" t="s">
        <v>2722</v>
      </c>
      <c r="H1747" s="533">
        <v>374</v>
      </c>
      <c r="I1747" s="533" t="str">
        <f t="shared" ref="I1747:J1747" si="1252">I1745</f>
        <v>Door hardware sets; including all  ironmongery and accessories as per hardware sets scheduled by describing products; as specified and as Drg. A-611</v>
      </c>
      <c r="J1747" s="533" t="str">
        <f t="shared" si="1252"/>
        <v>For fire rated doors</v>
      </c>
      <c r="K1747" s="224" t="s">
        <v>20</v>
      </c>
      <c r="L1747" s="224" t="s">
        <v>352</v>
      </c>
      <c r="M1747" s="446">
        <v>1</v>
      </c>
      <c r="N1747" s="441" t="s">
        <v>39</v>
      </c>
      <c r="O1747" s="698"/>
      <c r="P1747" s="698">
        <v>0</v>
      </c>
      <c r="Q1747" s="731">
        <f t="shared" si="1240"/>
        <v>0</v>
      </c>
      <c r="R1747" s="731">
        <f t="shared" si="1241"/>
        <v>0</v>
      </c>
      <c r="S1747" s="533"/>
      <c r="T1747" s="728"/>
    </row>
    <row r="1748" spans="1:20" ht="16.5" thickBot="1">
      <c r="A1748" s="533" t="s">
        <v>2728</v>
      </c>
      <c r="B1748" s="533">
        <v>8</v>
      </c>
      <c r="C1748" s="533" t="s">
        <v>201</v>
      </c>
      <c r="D1748" s="572" t="s">
        <v>2740</v>
      </c>
      <c r="E1748" s="571" t="str">
        <f t="shared" si="1212"/>
        <v xml:space="preserve"> DOOR HARDWARE (SCHEDULED BY DESCRIBING PRODUCTS)</v>
      </c>
      <c r="F1748" s="533" t="s">
        <v>1321</v>
      </c>
      <c r="G1748" s="533" t="s">
        <v>2722</v>
      </c>
      <c r="H1748" s="533">
        <v>375</v>
      </c>
      <c r="I1748" s="533" t="str">
        <f t="shared" ref="I1748:J1748" si="1253">I1746</f>
        <v>Door hardware sets; including all  ironmongery and accessories as per hardware sets scheduled by describing products; as specified and as Drg. A-611</v>
      </c>
      <c r="J1748" s="533" t="str">
        <f t="shared" si="1253"/>
        <v>For non fire rated doors</v>
      </c>
      <c r="K1748" s="87" t="s">
        <v>15</v>
      </c>
      <c r="L1748" s="87" t="s">
        <v>353</v>
      </c>
      <c r="M1748" s="445">
        <v>1</v>
      </c>
      <c r="N1748" s="442" t="s">
        <v>39</v>
      </c>
      <c r="O1748" s="698">
        <v>402</v>
      </c>
      <c r="P1748" s="698">
        <v>402</v>
      </c>
      <c r="Q1748" s="731">
        <f t="shared" si="1240"/>
        <v>389.94</v>
      </c>
      <c r="R1748" s="731">
        <f t="shared" si="1241"/>
        <v>389.94</v>
      </c>
      <c r="S1748" s="533"/>
      <c r="T1748" s="728"/>
    </row>
    <row r="1749" spans="1:20" ht="16.5" thickBot="1">
      <c r="A1749" s="533" t="s">
        <v>2728</v>
      </c>
      <c r="B1749" s="533">
        <v>8</v>
      </c>
      <c r="C1749" s="533" t="s">
        <v>201</v>
      </c>
      <c r="D1749" s="572" t="s">
        <v>2740</v>
      </c>
      <c r="E1749" s="571" t="str">
        <f t="shared" si="1212"/>
        <v xml:space="preserve"> DOOR HARDWARE (SCHEDULED BY DESCRIBING PRODUCTS)</v>
      </c>
      <c r="F1749" s="533" t="s">
        <v>1321</v>
      </c>
      <c r="G1749" s="533" t="s">
        <v>2722</v>
      </c>
      <c r="H1749" s="533">
        <v>376</v>
      </c>
      <c r="I1749" s="533" t="str">
        <f t="shared" ref="I1749:J1749" si="1254">I1747</f>
        <v>Door hardware sets; including all  ironmongery and accessories as per hardware sets scheduled by describing products; as specified and as Drg. A-611</v>
      </c>
      <c r="J1749" s="533" t="str">
        <f t="shared" si="1254"/>
        <v>For fire rated doors</v>
      </c>
      <c r="K1749" s="224" t="s">
        <v>45</v>
      </c>
      <c r="L1749" s="224" t="s">
        <v>354</v>
      </c>
      <c r="M1749" s="446">
        <v>1</v>
      </c>
      <c r="N1749" s="441" t="s">
        <v>39</v>
      </c>
      <c r="O1749" s="698"/>
      <c r="P1749" s="698">
        <v>0</v>
      </c>
      <c r="Q1749" s="731">
        <f t="shared" si="1240"/>
        <v>0</v>
      </c>
      <c r="R1749" s="731">
        <f t="shared" si="1241"/>
        <v>0</v>
      </c>
      <c r="S1749" s="533"/>
      <c r="T1749" s="728"/>
    </row>
    <row r="1750" spans="1:20" ht="16.5" thickBot="1">
      <c r="A1750" s="533" t="s">
        <v>2728</v>
      </c>
      <c r="B1750" s="533">
        <v>8</v>
      </c>
      <c r="C1750" s="533" t="s">
        <v>201</v>
      </c>
      <c r="D1750" s="572" t="s">
        <v>2740</v>
      </c>
      <c r="E1750" s="571" t="str">
        <f t="shared" si="1212"/>
        <v xml:space="preserve"> DOOR HARDWARE (SCHEDULED BY DESCRIBING PRODUCTS)</v>
      </c>
      <c r="F1750" s="533" t="s">
        <v>1321</v>
      </c>
      <c r="G1750" s="533" t="s">
        <v>2722</v>
      </c>
      <c r="H1750" s="533">
        <v>377</v>
      </c>
      <c r="I1750" s="533" t="str">
        <f t="shared" ref="I1750:J1750" si="1255">I1748</f>
        <v>Door hardware sets; including all  ironmongery and accessories as per hardware sets scheduled by describing products; as specified and as Drg. A-611</v>
      </c>
      <c r="J1750" s="533" t="str">
        <f t="shared" si="1255"/>
        <v>For non fire rated doors</v>
      </c>
      <c r="K1750" s="87" t="s">
        <v>17</v>
      </c>
      <c r="L1750" s="87" t="s">
        <v>355</v>
      </c>
      <c r="M1750" s="445">
        <v>2</v>
      </c>
      <c r="N1750" s="442" t="s">
        <v>39</v>
      </c>
      <c r="O1750" s="698">
        <v>179</v>
      </c>
      <c r="P1750" s="698">
        <v>358</v>
      </c>
      <c r="Q1750" s="731">
        <f t="shared" si="1240"/>
        <v>173.63</v>
      </c>
      <c r="R1750" s="731">
        <f t="shared" si="1241"/>
        <v>347.26</v>
      </c>
      <c r="S1750" s="533"/>
      <c r="T1750" s="728"/>
    </row>
    <row r="1751" spans="1:20" ht="16.5" thickBot="1">
      <c r="A1751" s="533" t="s">
        <v>2728</v>
      </c>
      <c r="B1751" s="533">
        <v>8</v>
      </c>
      <c r="C1751" s="533" t="s">
        <v>201</v>
      </c>
      <c r="D1751" s="572" t="s">
        <v>2740</v>
      </c>
      <c r="E1751" s="571" t="str">
        <f t="shared" si="1212"/>
        <v xml:space="preserve"> DOOR HARDWARE (SCHEDULED BY DESCRIBING PRODUCTS)</v>
      </c>
      <c r="F1751" s="533" t="s">
        <v>1321</v>
      </c>
      <c r="G1751" s="533" t="s">
        <v>2722</v>
      </c>
      <c r="H1751" s="533">
        <v>378</v>
      </c>
      <c r="I1751" s="533" t="str">
        <f t="shared" ref="I1751:J1751" si="1256">I1749</f>
        <v>Door hardware sets; including all  ironmongery and accessories as per hardware sets scheduled by describing products; as specified and as Drg. A-611</v>
      </c>
      <c r="J1751" s="533" t="str">
        <f t="shared" si="1256"/>
        <v>For fire rated doors</v>
      </c>
      <c r="K1751" s="87" t="s">
        <v>19</v>
      </c>
      <c r="L1751" s="87" t="s">
        <v>356</v>
      </c>
      <c r="M1751" s="445">
        <v>2</v>
      </c>
      <c r="N1751" s="442" t="s">
        <v>39</v>
      </c>
      <c r="O1751" s="698">
        <v>113</v>
      </c>
      <c r="P1751" s="698">
        <v>226</v>
      </c>
      <c r="Q1751" s="731">
        <f t="shared" si="1240"/>
        <v>109.61</v>
      </c>
      <c r="R1751" s="731">
        <f t="shared" si="1241"/>
        <v>219.22</v>
      </c>
      <c r="S1751" s="533"/>
      <c r="T1751" s="728"/>
    </row>
    <row r="1752" spans="1:20" ht="15.75">
      <c r="A1752" s="533" t="s">
        <v>2728</v>
      </c>
      <c r="B1752" s="533">
        <v>8</v>
      </c>
      <c r="C1752" s="533" t="s">
        <v>201</v>
      </c>
      <c r="D1752" s="572" t="s">
        <v>2740</v>
      </c>
      <c r="E1752" s="571" t="str">
        <f t="shared" si="1212"/>
        <v xml:space="preserve"> DOOR HARDWARE (SCHEDULED BY DESCRIBING PRODUCTS)</v>
      </c>
      <c r="F1752" s="533" t="s">
        <v>1321</v>
      </c>
      <c r="G1752" s="533" t="s">
        <v>2725</v>
      </c>
      <c r="H1752" s="533">
        <v>379</v>
      </c>
      <c r="I1752" s="533" t="str">
        <f t="shared" ref="I1752:J1752" si="1257">I1750</f>
        <v>Door hardware sets; including all  ironmongery and accessories as per hardware sets scheduled by describing products; as specified and as Drg. A-611</v>
      </c>
      <c r="J1752" s="533" t="str">
        <f t="shared" si="1257"/>
        <v>For non fire rated doors</v>
      </c>
      <c r="K1752" s="96" t="s">
        <v>357</v>
      </c>
      <c r="L1752" s="96"/>
      <c r="M1752" s="445"/>
      <c r="N1752" s="440"/>
      <c r="O1752" s="698"/>
      <c r="P1752" s="698"/>
      <c r="S1752" s="533"/>
      <c r="T1752" s="728"/>
    </row>
    <row r="1753" spans="1:20" ht="15.75">
      <c r="A1753" s="533" t="s">
        <v>2728</v>
      </c>
      <c r="B1753" s="533">
        <v>8</v>
      </c>
      <c r="C1753" s="533" t="s">
        <v>201</v>
      </c>
      <c r="D1753" s="10" t="s">
        <v>22</v>
      </c>
      <c r="E1753" s="10" t="s">
        <v>22</v>
      </c>
      <c r="G1753" s="533" t="s">
        <v>2724</v>
      </c>
      <c r="H1753" s="533">
        <v>380</v>
      </c>
      <c r="I1753" s="533" t="str">
        <f t="shared" ref="I1753:J1753" si="1258">I1751</f>
        <v>Door hardware sets; including all  ironmongery and accessories as per hardware sets scheduled by describing products; as specified and as Drg. A-611</v>
      </c>
      <c r="J1753" s="533" t="str">
        <f t="shared" si="1258"/>
        <v>For fire rated doors</v>
      </c>
      <c r="K1753" s="87" t="s">
        <v>22</v>
      </c>
      <c r="L1753" s="87"/>
      <c r="M1753" s="445"/>
      <c r="N1753" s="440"/>
      <c r="O1753" s="698" t="s">
        <v>8</v>
      </c>
      <c r="P1753" s="698">
        <v>81634</v>
      </c>
      <c r="S1753" s="533"/>
      <c r="T1753" s="728"/>
    </row>
    <row r="1754" spans="1:20" ht="15.75">
      <c r="A1754" s="533" t="s">
        <v>2728</v>
      </c>
      <c r="B1754" s="533">
        <v>9</v>
      </c>
      <c r="C1754" s="533" t="s">
        <v>359</v>
      </c>
      <c r="D1754" s="572" t="s">
        <v>1698</v>
      </c>
      <c r="E1754" s="571" t="s">
        <v>1233</v>
      </c>
      <c r="F1754" s="533" t="str">
        <f t="shared" ref="F1754:F1770" si="1259">VLOOKUP(D:D,trade,3,FALSE)</f>
        <v>AR</v>
      </c>
      <c r="G1754" s="533" t="s">
        <v>2725</v>
      </c>
      <c r="H1754" s="533">
        <v>381</v>
      </c>
      <c r="I1754" s="533" t="str">
        <f t="shared" ref="I1754:J1754" si="1260">I1752</f>
        <v>Door hardware sets; including all  ironmongery and accessories as per hardware sets scheduled by describing products; as specified and as Drg. A-611</v>
      </c>
      <c r="J1754" s="533" t="str">
        <f t="shared" si="1260"/>
        <v>For non fire rated doors</v>
      </c>
      <c r="K1754" s="87"/>
      <c r="L1754" s="87"/>
      <c r="M1754" s="87" t="s">
        <v>358</v>
      </c>
      <c r="N1754" s="196"/>
      <c r="O1754" s="698"/>
      <c r="P1754" s="698"/>
      <c r="S1754" s="533"/>
      <c r="T1754" s="728"/>
    </row>
    <row r="1755" spans="1:20" ht="15.75">
      <c r="A1755" s="533" t="s">
        <v>2728</v>
      </c>
      <c r="B1755" s="533">
        <v>9</v>
      </c>
      <c r="C1755" s="533" t="s">
        <v>359</v>
      </c>
      <c r="D1755" s="572" t="s">
        <v>1698</v>
      </c>
      <c r="E1755" s="571" t="s">
        <v>1233</v>
      </c>
      <c r="F1755" s="533" t="str">
        <f t="shared" si="1259"/>
        <v>AR</v>
      </c>
      <c r="G1755" s="533" t="s">
        <v>2725</v>
      </c>
      <c r="H1755" s="533">
        <v>382</v>
      </c>
      <c r="I1755" s="533" t="str">
        <f t="shared" ref="I1755:J1755" si="1261">I1753</f>
        <v>Door hardware sets; including all  ironmongery and accessories as per hardware sets scheduled by describing products; as specified and as Drg. A-611</v>
      </c>
      <c r="J1755" s="533" t="str">
        <f t="shared" si="1261"/>
        <v>For fire rated doors</v>
      </c>
      <c r="K1755" s="87"/>
      <c r="L1755" s="87"/>
      <c r="M1755" s="87" t="s">
        <v>359</v>
      </c>
      <c r="N1755" s="196"/>
      <c r="O1755" s="698"/>
      <c r="P1755" s="698"/>
      <c r="S1755" s="533"/>
      <c r="T1755" s="728"/>
    </row>
    <row r="1756" spans="1:20" ht="15.75">
      <c r="A1756" s="533" t="s">
        <v>2728</v>
      </c>
      <c r="B1756" s="533">
        <v>9</v>
      </c>
      <c r="C1756" s="533" t="s">
        <v>359</v>
      </c>
      <c r="D1756" s="572" t="s">
        <v>1698</v>
      </c>
      <c r="E1756" s="571" t="s">
        <v>1233</v>
      </c>
      <c r="F1756" s="533" t="str">
        <f t="shared" si="1259"/>
        <v>AR</v>
      </c>
      <c r="G1756" s="533" t="s">
        <v>2725</v>
      </c>
      <c r="H1756" s="533">
        <v>383</v>
      </c>
      <c r="I1756" s="533" t="str">
        <f t="shared" ref="I1756:J1756" si="1262">I1754</f>
        <v>Door hardware sets; including all  ironmongery and accessories as per hardware sets scheduled by describing products; as specified and as Drg. A-611</v>
      </c>
      <c r="J1756" s="533" t="str">
        <f t="shared" si="1262"/>
        <v>For non fire rated doors</v>
      </c>
      <c r="K1756" s="96" t="s">
        <v>2</v>
      </c>
      <c r="L1756" s="96" t="s">
        <v>360</v>
      </c>
      <c r="M1756" s="96" t="s">
        <v>4</v>
      </c>
      <c r="N1756" s="196" t="s">
        <v>5</v>
      </c>
      <c r="O1756" s="698" t="s">
        <v>6</v>
      </c>
      <c r="P1756" s="698" t="s">
        <v>7</v>
      </c>
      <c r="S1756" s="533"/>
      <c r="T1756" s="728"/>
    </row>
    <row r="1757" spans="1:20" ht="15.75">
      <c r="A1757" s="533" t="s">
        <v>2728</v>
      </c>
      <c r="B1757" s="533">
        <v>9</v>
      </c>
      <c r="C1757" s="533" t="s">
        <v>359</v>
      </c>
      <c r="D1757" s="572" t="s">
        <v>1698</v>
      </c>
      <c r="E1757" s="571" t="s">
        <v>1233</v>
      </c>
      <c r="F1757" s="533" t="str">
        <f t="shared" si="1259"/>
        <v>AR</v>
      </c>
      <c r="G1757" s="533" t="s">
        <v>2725</v>
      </c>
      <c r="H1757" s="533">
        <v>384</v>
      </c>
      <c r="I1757" s="533" t="str">
        <f t="shared" ref="I1757:J1757" si="1263">I1755</f>
        <v>Door hardware sets; including all  ironmongery and accessories as per hardware sets scheduled by describing products; as specified and as Drg. A-611</v>
      </c>
      <c r="J1757" s="533" t="str">
        <f t="shared" si="1263"/>
        <v>For fire rated doors</v>
      </c>
      <c r="K1757" s="87"/>
      <c r="L1757" s="87"/>
      <c r="M1757" s="87"/>
      <c r="N1757" s="89"/>
      <c r="O1757" s="698"/>
      <c r="P1757" s="698" t="s">
        <v>8</v>
      </c>
      <c r="S1757" s="533"/>
      <c r="T1757" s="728"/>
    </row>
    <row r="1758" spans="1:20" ht="15.75">
      <c r="A1758" s="533" t="s">
        <v>2728</v>
      </c>
      <c r="B1758" s="533">
        <v>9</v>
      </c>
      <c r="C1758" s="533" t="s">
        <v>359</v>
      </c>
      <c r="D1758" s="572" t="s">
        <v>1698</v>
      </c>
      <c r="E1758" s="571" t="s">
        <v>1233</v>
      </c>
      <c r="F1758" s="533" t="str">
        <f t="shared" si="1259"/>
        <v>AR</v>
      </c>
      <c r="G1758" s="533" t="s">
        <v>2725</v>
      </c>
      <c r="H1758" s="533">
        <v>385</v>
      </c>
      <c r="I1758" s="533" t="str">
        <f t="shared" ref="I1758:I1759" si="1264">L1758</f>
        <v>092400 - PORTLAND CEMENT PLASTER</v>
      </c>
      <c r="J1758" s="533" t="str">
        <f t="shared" ref="J1758:J1759" si="1265">L1758</f>
        <v>092400 - PORTLAND CEMENT PLASTER</v>
      </c>
      <c r="K1758" s="87"/>
      <c r="L1758" s="87" t="s">
        <v>361</v>
      </c>
      <c r="M1758" s="96"/>
      <c r="N1758" s="89"/>
      <c r="O1758" s="698"/>
      <c r="P1758" s="698"/>
      <c r="S1758" s="533"/>
      <c r="T1758" s="728"/>
    </row>
    <row r="1759" spans="1:20" ht="16.5" thickBot="1">
      <c r="A1759" s="533" t="s">
        <v>2728</v>
      </c>
      <c r="B1759" s="533">
        <v>9</v>
      </c>
      <c r="C1759" s="533" t="s">
        <v>359</v>
      </c>
      <c r="D1759" s="572" t="s">
        <v>1698</v>
      </c>
      <c r="E1759" s="571" t="str">
        <f t="shared" ref="E1759:E1767" si="1266">E1758</f>
        <v xml:space="preserve"> PORTLAND CEMENT PLASTER</v>
      </c>
      <c r="F1759" s="533" t="str">
        <f t="shared" si="1259"/>
        <v>AR</v>
      </c>
      <c r="G1759" s="533" t="s">
        <v>2725</v>
      </c>
      <c r="H1759" s="533">
        <v>386</v>
      </c>
      <c r="I1759" s="533" t="str">
        <f t="shared" si="1264"/>
        <v>Cement-sand plaster; plain finish; to</v>
      </c>
      <c r="J1759" s="533" t="str">
        <f t="shared" si="1265"/>
        <v>Cement-sand plaster; plain finish; to</v>
      </c>
      <c r="K1759" s="87"/>
      <c r="L1759" s="87" t="s">
        <v>362</v>
      </c>
      <c r="M1759" s="96"/>
      <c r="N1759" s="89"/>
      <c r="O1759" s="698"/>
      <c r="P1759" s="698"/>
      <c r="S1759" s="533"/>
      <c r="T1759" s="728"/>
    </row>
    <row r="1760" spans="1:20" ht="16.5" thickBot="1">
      <c r="A1760" s="533" t="s">
        <v>2728</v>
      </c>
      <c r="B1760" s="533">
        <v>9</v>
      </c>
      <c r="C1760" s="533" t="s">
        <v>359</v>
      </c>
      <c r="D1760" s="572" t="s">
        <v>1698</v>
      </c>
      <c r="E1760" s="571" t="str">
        <f t="shared" si="1266"/>
        <v xml:space="preserve"> PORTLAND CEMENT PLASTER</v>
      </c>
      <c r="F1760" s="533" t="str">
        <f t="shared" si="1259"/>
        <v>AR</v>
      </c>
      <c r="G1760" s="533" t="s">
        <v>2722</v>
      </c>
      <c r="H1760" s="533">
        <v>387</v>
      </c>
      <c r="I1760" s="533" t="str">
        <f t="shared" ref="I1760:J1760" si="1267">I1758</f>
        <v>092400 - PORTLAND CEMENT PLASTER</v>
      </c>
      <c r="J1760" s="533" t="str">
        <f t="shared" si="1267"/>
        <v>092400 - PORTLAND CEMENT PLASTER</v>
      </c>
      <c r="K1760" s="87" t="s">
        <v>13</v>
      </c>
      <c r="L1760" s="87" t="s">
        <v>363</v>
      </c>
      <c r="M1760" s="87">
        <v>1658</v>
      </c>
      <c r="N1760" s="223" t="s">
        <v>33</v>
      </c>
      <c r="O1760" s="698">
        <v>11</v>
      </c>
      <c r="P1760" s="698">
        <v>18238</v>
      </c>
      <c r="Q1760" s="731">
        <f t="shared" ref="Q1760:Q1765" si="1268">O1760*0.97</f>
        <v>10.67</v>
      </c>
      <c r="R1760" s="731">
        <f t="shared" ref="R1760:R1765" si="1269">Q1760*M1760</f>
        <v>17690.86</v>
      </c>
      <c r="S1760" s="533"/>
      <c r="T1760" s="728"/>
    </row>
    <row r="1761" spans="1:20" ht="15.75">
      <c r="A1761" s="533" t="s">
        <v>2728</v>
      </c>
      <c r="B1761" s="533">
        <v>9</v>
      </c>
      <c r="C1761" s="533" t="s">
        <v>359</v>
      </c>
      <c r="D1761" s="572" t="s">
        <v>1698</v>
      </c>
      <c r="E1761" s="571" t="str">
        <f t="shared" si="1266"/>
        <v xml:space="preserve"> PORTLAND CEMENT PLASTER</v>
      </c>
      <c r="F1761" s="533" t="str">
        <f t="shared" si="1259"/>
        <v>AR</v>
      </c>
      <c r="G1761" s="533" t="s">
        <v>2722</v>
      </c>
      <c r="H1761" s="533">
        <v>388</v>
      </c>
      <c r="I1761" s="533" t="str">
        <f t="shared" ref="I1761:J1761" si="1270">I1759</f>
        <v>Cement-sand plaster; plain finish; to</v>
      </c>
      <c r="J1761" s="533" t="str">
        <f t="shared" si="1270"/>
        <v>Cement-sand plaster; plain finish; to</v>
      </c>
      <c r="K1761" s="224" t="s">
        <v>15</v>
      </c>
      <c r="L1761" s="224" t="s">
        <v>364</v>
      </c>
      <c r="M1761" s="224">
        <v>47</v>
      </c>
      <c r="N1761" s="225" t="s">
        <v>33</v>
      </c>
      <c r="O1761" s="698"/>
      <c r="P1761" s="698">
        <v>0</v>
      </c>
      <c r="Q1761" s="731">
        <f t="shared" si="1268"/>
        <v>0</v>
      </c>
      <c r="R1761" s="731">
        <f t="shared" si="1269"/>
        <v>0</v>
      </c>
      <c r="S1761" s="533"/>
      <c r="T1761" s="728"/>
    </row>
    <row r="1762" spans="1:20" ht="15.75">
      <c r="A1762" s="533" t="s">
        <v>2728</v>
      </c>
      <c r="B1762" s="533">
        <v>9</v>
      </c>
      <c r="C1762" s="533" t="s">
        <v>359</v>
      </c>
      <c r="D1762" s="572" t="s">
        <v>1698</v>
      </c>
      <c r="E1762" s="571" t="str">
        <f t="shared" si="1266"/>
        <v xml:space="preserve"> PORTLAND CEMENT PLASTER</v>
      </c>
      <c r="F1762" s="533" t="str">
        <f t="shared" si="1259"/>
        <v>AR</v>
      </c>
      <c r="G1762" s="533" t="s">
        <v>2722</v>
      </c>
      <c r="H1762" s="533">
        <v>389</v>
      </c>
      <c r="I1762" s="533" t="str">
        <f t="shared" ref="I1762:J1762" si="1271">I1760</f>
        <v>092400 - PORTLAND CEMENT PLASTER</v>
      </c>
      <c r="J1762" s="533" t="str">
        <f t="shared" si="1271"/>
        <v>092400 - PORTLAND CEMENT PLASTER</v>
      </c>
      <c r="K1762" s="87" t="s">
        <v>15</v>
      </c>
      <c r="L1762" s="87" t="s">
        <v>365</v>
      </c>
      <c r="M1762" s="87">
        <v>1100</v>
      </c>
      <c r="N1762" s="89" t="s">
        <v>33</v>
      </c>
      <c r="O1762" s="698">
        <v>11</v>
      </c>
      <c r="P1762" s="698">
        <v>12100</v>
      </c>
      <c r="Q1762" s="731">
        <f t="shared" si="1268"/>
        <v>10.67</v>
      </c>
      <c r="R1762" s="731">
        <f t="shared" si="1269"/>
        <v>11737</v>
      </c>
      <c r="S1762" s="533"/>
      <c r="T1762" s="728"/>
    </row>
    <row r="1763" spans="1:20" ht="15.75">
      <c r="A1763" s="533" t="s">
        <v>2728</v>
      </c>
      <c r="B1763" s="533">
        <v>9</v>
      </c>
      <c r="C1763" s="533" t="s">
        <v>359</v>
      </c>
      <c r="D1763" s="572" t="s">
        <v>1698</v>
      </c>
      <c r="E1763" s="571" t="str">
        <f t="shared" si="1266"/>
        <v xml:space="preserve"> PORTLAND CEMENT PLASTER</v>
      </c>
      <c r="F1763" s="533" t="str">
        <f t="shared" si="1259"/>
        <v>AR</v>
      </c>
      <c r="G1763" s="533" t="s">
        <v>2722</v>
      </c>
      <c r="H1763" s="533">
        <v>390</v>
      </c>
      <c r="I1763" s="533" t="str">
        <f t="shared" ref="I1763:J1763" si="1272">I1761</f>
        <v>Cement-sand plaster; plain finish; to</v>
      </c>
      <c r="J1763" s="533" t="str">
        <f t="shared" si="1272"/>
        <v>Cement-sand plaster; plain finish; to</v>
      </c>
      <c r="K1763" s="87" t="s">
        <v>17</v>
      </c>
      <c r="L1763" s="87" t="s">
        <v>366</v>
      </c>
      <c r="M1763" s="87">
        <v>399</v>
      </c>
      <c r="N1763" s="89" t="s">
        <v>33</v>
      </c>
      <c r="O1763" s="698">
        <v>12</v>
      </c>
      <c r="P1763" s="698">
        <v>4788</v>
      </c>
      <c r="Q1763" s="731">
        <f t="shared" si="1268"/>
        <v>11.64</v>
      </c>
      <c r="R1763" s="731">
        <f t="shared" si="1269"/>
        <v>4644.3600000000006</v>
      </c>
      <c r="S1763" s="533"/>
      <c r="T1763" s="728"/>
    </row>
    <row r="1764" spans="1:20" ht="15.75">
      <c r="A1764" s="533" t="s">
        <v>2728</v>
      </c>
      <c r="B1764" s="533">
        <v>9</v>
      </c>
      <c r="C1764" s="533" t="s">
        <v>359</v>
      </c>
      <c r="D1764" s="572" t="s">
        <v>1698</v>
      </c>
      <c r="E1764" s="571" t="str">
        <f t="shared" si="1266"/>
        <v xml:space="preserve"> PORTLAND CEMENT PLASTER</v>
      </c>
      <c r="F1764" s="533" t="str">
        <f t="shared" si="1259"/>
        <v>AR</v>
      </c>
      <c r="G1764" s="533" t="s">
        <v>2722</v>
      </c>
      <c r="H1764" s="533">
        <v>391</v>
      </c>
      <c r="I1764" s="533" t="str">
        <f t="shared" ref="I1764:J1764" si="1273">I1762</f>
        <v>092400 - PORTLAND CEMENT PLASTER</v>
      </c>
      <c r="J1764" s="533" t="str">
        <f t="shared" si="1273"/>
        <v>092400 - PORTLAND CEMENT PLASTER</v>
      </c>
      <c r="K1764" s="87" t="s">
        <v>19</v>
      </c>
      <c r="L1764" s="87" t="s">
        <v>367</v>
      </c>
      <c r="M1764" s="87">
        <v>137</v>
      </c>
      <c r="N1764" s="89" t="s">
        <v>33</v>
      </c>
      <c r="O1764" s="698">
        <v>12</v>
      </c>
      <c r="P1764" s="698">
        <v>1644</v>
      </c>
      <c r="Q1764" s="731">
        <f t="shared" si="1268"/>
        <v>11.64</v>
      </c>
      <c r="R1764" s="731">
        <f t="shared" si="1269"/>
        <v>1594.68</v>
      </c>
      <c r="S1764" s="533"/>
      <c r="T1764" s="728"/>
    </row>
    <row r="1765" spans="1:20" ht="15.75">
      <c r="A1765" s="533" t="s">
        <v>2728</v>
      </c>
      <c r="B1765" s="533">
        <v>9</v>
      </c>
      <c r="C1765" s="533" t="s">
        <v>359</v>
      </c>
      <c r="D1765" s="572" t="s">
        <v>1698</v>
      </c>
      <c r="E1765" s="571" t="str">
        <f t="shared" si="1266"/>
        <v xml:space="preserve"> PORTLAND CEMENT PLASTER</v>
      </c>
      <c r="F1765" s="533" t="str">
        <f t="shared" si="1259"/>
        <v>AR</v>
      </c>
      <c r="G1765" s="533" t="s">
        <v>2722</v>
      </c>
      <c r="H1765" s="533">
        <v>392</v>
      </c>
      <c r="I1765" s="533" t="str">
        <f t="shared" ref="I1765:J1765" si="1274">I1763</f>
        <v>Cement-sand plaster; plain finish; to</v>
      </c>
      <c r="J1765" s="533" t="str">
        <f t="shared" si="1274"/>
        <v>Cement-sand plaster; plain finish; to</v>
      </c>
      <c r="K1765" s="224" t="s">
        <v>21</v>
      </c>
      <c r="L1765" s="224" t="s">
        <v>368</v>
      </c>
      <c r="M1765" s="224">
        <v>31</v>
      </c>
      <c r="N1765" s="225" t="s">
        <v>33</v>
      </c>
      <c r="O1765" s="698"/>
      <c r="P1765" s="698">
        <v>0</v>
      </c>
      <c r="Q1765" s="731">
        <f t="shared" si="1268"/>
        <v>0</v>
      </c>
      <c r="R1765" s="731">
        <f t="shared" si="1269"/>
        <v>0</v>
      </c>
      <c r="S1765" s="533"/>
      <c r="T1765" s="728"/>
    </row>
    <row r="1766" spans="1:20" ht="16.5" thickBot="1">
      <c r="A1766" s="533" t="s">
        <v>2728</v>
      </c>
      <c r="B1766" s="533">
        <v>9</v>
      </c>
      <c r="C1766" s="533" t="s">
        <v>359</v>
      </c>
      <c r="D1766" s="572" t="s">
        <v>1698</v>
      </c>
      <c r="E1766" s="571" t="str">
        <f t="shared" si="1266"/>
        <v xml:space="preserve"> PORTLAND CEMENT PLASTER</v>
      </c>
      <c r="F1766" s="533" t="str">
        <f t="shared" si="1259"/>
        <v>AR</v>
      </c>
      <c r="G1766" s="533" t="s">
        <v>2725</v>
      </c>
      <c r="H1766" s="533">
        <v>393</v>
      </c>
      <c r="I1766" s="533" t="str">
        <f>L1766</f>
        <v>Cement-sand plaster; finished to receive tiling; to</v>
      </c>
      <c r="J1766" s="533" t="str">
        <f>L1766</f>
        <v>Cement-sand plaster; finished to receive tiling; to</v>
      </c>
      <c r="K1766" s="87"/>
      <c r="L1766" s="87" t="s">
        <v>369</v>
      </c>
      <c r="M1766" s="96"/>
      <c r="N1766" s="89"/>
      <c r="O1766" s="698"/>
      <c r="P1766" s="698"/>
      <c r="S1766" s="533"/>
      <c r="T1766" s="728"/>
    </row>
    <row r="1767" spans="1:20" ht="16.5" thickBot="1">
      <c r="A1767" s="533" t="s">
        <v>2728</v>
      </c>
      <c r="B1767" s="533">
        <v>9</v>
      </c>
      <c r="C1767" s="533" t="s">
        <v>359</v>
      </c>
      <c r="D1767" s="572" t="s">
        <v>1698</v>
      </c>
      <c r="E1767" s="571" t="str">
        <f t="shared" si="1266"/>
        <v xml:space="preserve"> PORTLAND CEMENT PLASTER</v>
      </c>
      <c r="F1767" s="533" t="str">
        <f t="shared" si="1259"/>
        <v>AR</v>
      </c>
      <c r="G1767" s="533" t="s">
        <v>2722</v>
      </c>
      <c r="H1767" s="533">
        <v>394</v>
      </c>
      <c r="I1767" s="533" t="str">
        <f>I1765</f>
        <v>Cement-sand plaster; plain finish; to</v>
      </c>
      <c r="J1767" s="533" t="str">
        <f>J1765</f>
        <v>Cement-sand plaster; plain finish; to</v>
      </c>
      <c r="K1767" s="87" t="s">
        <v>20</v>
      </c>
      <c r="L1767" s="87" t="s">
        <v>363</v>
      </c>
      <c r="M1767" s="87">
        <v>116</v>
      </c>
      <c r="N1767" s="223" t="s">
        <v>33</v>
      </c>
      <c r="O1767" s="698">
        <v>8</v>
      </c>
      <c r="P1767" s="698">
        <v>928</v>
      </c>
      <c r="Q1767" s="731">
        <f>O1767*0.97</f>
        <v>7.76</v>
      </c>
      <c r="R1767" s="731">
        <f>Q1767*M1767</f>
        <v>900.16</v>
      </c>
      <c r="S1767" s="533"/>
      <c r="T1767" s="728"/>
    </row>
    <row r="1768" spans="1:20" ht="15.75">
      <c r="A1768" s="533" t="s">
        <v>2728</v>
      </c>
      <c r="B1768" s="533">
        <v>9</v>
      </c>
      <c r="C1768" s="533" t="s">
        <v>359</v>
      </c>
      <c r="D1768" s="572" t="s">
        <v>1702</v>
      </c>
      <c r="E1768" s="571" t="s">
        <v>1234</v>
      </c>
      <c r="F1768" s="533" t="str">
        <f t="shared" si="1259"/>
        <v>AR</v>
      </c>
      <c r="G1768" s="533" t="s">
        <v>2725</v>
      </c>
      <c r="H1768" s="533">
        <v>395</v>
      </c>
      <c r="I1768" s="533" t="str">
        <f t="shared" ref="I1768:I1769" si="1275">L1768</f>
        <v>092900 - GYPSUM BOARD</v>
      </c>
      <c r="J1768" s="533" t="str">
        <f t="shared" ref="J1768:J1769" si="1276">L1768</f>
        <v>092900 - GYPSUM BOARD</v>
      </c>
      <c r="K1768" s="87"/>
      <c r="L1768" s="87" t="s">
        <v>370</v>
      </c>
      <c r="M1768" s="96"/>
      <c r="N1768" s="89"/>
      <c r="O1768" s="698"/>
      <c r="P1768" s="698"/>
      <c r="S1768" s="533"/>
      <c r="T1768" s="728"/>
    </row>
    <row r="1769" spans="1:20" ht="16.5" thickBot="1">
      <c r="A1769" s="533" t="s">
        <v>2728</v>
      </c>
      <c r="B1769" s="533">
        <v>9</v>
      </c>
      <c r="C1769" s="533" t="s">
        <v>359</v>
      </c>
      <c r="D1769" s="572" t="s">
        <v>1702</v>
      </c>
      <c r="E1769" s="571" t="str">
        <f t="shared" ref="E1769:E1770" si="1277">E1768</f>
        <v xml:space="preserve"> GYPSUM BOARD</v>
      </c>
      <c r="F1769" s="533" t="str">
        <f t="shared" si="1259"/>
        <v>AR</v>
      </c>
      <c r="G1769" s="533" t="s">
        <v>2725</v>
      </c>
      <c r="H1769" s="533">
        <v>396</v>
      </c>
      <c r="I1769" s="533" t="str">
        <f t="shared" si="1275"/>
        <v>Gypsum boards suspended ceiling; comprising gypsum board; finished to receive paint; including suspension system, acoustical sealant, upstands, edge trim, hangers, fittings and fixings; furring (vertical surfaces); complete; as specified and shown on Drawings; to</v>
      </c>
      <c r="J1769" s="533" t="str">
        <f t="shared" si="1276"/>
        <v>Gypsum boards suspended ceiling; comprising gypsum board; finished to receive paint; including suspension system, acoustical sealant, upstands, edge trim, hangers, fittings and fixings; furring (vertical surfaces); complete; as specified and shown on Drawings; to</v>
      </c>
      <c r="K1769" s="87"/>
      <c r="L1769" s="87" t="s">
        <v>371</v>
      </c>
      <c r="M1769" s="96"/>
      <c r="N1769" s="89"/>
      <c r="O1769" s="698"/>
      <c r="P1769" s="698"/>
      <c r="S1769" s="533"/>
      <c r="T1769" s="728"/>
    </row>
    <row r="1770" spans="1:20" ht="16.5" thickBot="1">
      <c r="A1770" s="533" t="s">
        <v>2728</v>
      </c>
      <c r="B1770" s="533">
        <v>9</v>
      </c>
      <c r="C1770" s="533" t="s">
        <v>359</v>
      </c>
      <c r="D1770" s="572" t="s">
        <v>1702</v>
      </c>
      <c r="E1770" s="571" t="str">
        <f t="shared" si="1277"/>
        <v xml:space="preserve"> GYPSUM BOARD</v>
      </c>
      <c r="F1770" s="533" t="str">
        <f t="shared" si="1259"/>
        <v>AR</v>
      </c>
      <c r="G1770" s="533" t="s">
        <v>2722</v>
      </c>
      <c r="H1770" s="533">
        <v>397</v>
      </c>
      <c r="I1770" s="533" t="str">
        <f>I1768</f>
        <v>092900 - GYPSUM BOARD</v>
      </c>
      <c r="J1770" s="533" t="str">
        <f>J1768</f>
        <v>092900 - GYPSUM BOARD</v>
      </c>
      <c r="K1770" s="87" t="s">
        <v>21</v>
      </c>
      <c r="L1770" s="87" t="s">
        <v>372</v>
      </c>
      <c r="M1770" s="87">
        <v>66</v>
      </c>
      <c r="N1770" s="223" t="s">
        <v>33</v>
      </c>
      <c r="O1770" s="698">
        <v>42</v>
      </c>
      <c r="P1770" s="698">
        <v>2772</v>
      </c>
      <c r="Q1770" s="731">
        <f>O1770*0.97</f>
        <v>40.74</v>
      </c>
      <c r="R1770" s="731">
        <f>Q1770*M1770</f>
        <v>2688.84</v>
      </c>
      <c r="S1770" s="533"/>
      <c r="T1770" s="728"/>
    </row>
    <row r="1771" spans="1:20" ht="15.75">
      <c r="A1771" s="533" t="s">
        <v>2728</v>
      </c>
      <c r="B1771" s="533">
        <v>9</v>
      </c>
      <c r="C1771" s="533" t="s">
        <v>359</v>
      </c>
      <c r="D1771" s="572" t="s">
        <v>2741</v>
      </c>
      <c r="E1771" s="571" t="s">
        <v>1235</v>
      </c>
      <c r="F1771" s="533" t="s">
        <v>1321</v>
      </c>
      <c r="G1771" s="533" t="s">
        <v>2725</v>
      </c>
      <c r="H1771" s="533">
        <v>398</v>
      </c>
      <c r="I1771" s="533" t="str">
        <f t="shared" ref="I1771:I1772" si="1278">L1771</f>
        <v>093000 - TILING</v>
      </c>
      <c r="J1771" s="533" t="str">
        <f t="shared" ref="J1771:J1772" si="1279">L1771</f>
        <v>093000 - TILING</v>
      </c>
      <c r="K1771" s="87"/>
      <c r="L1771" s="87" t="s">
        <v>373</v>
      </c>
      <c r="M1771" s="96"/>
      <c r="N1771" s="89"/>
      <c r="O1771" s="698"/>
      <c r="P1771" s="698"/>
      <c r="S1771" s="533"/>
      <c r="T1771" s="728"/>
    </row>
    <row r="1772" spans="1:20" ht="15.75">
      <c r="A1772" s="533" t="s">
        <v>2728</v>
      </c>
      <c r="B1772" s="533">
        <v>9</v>
      </c>
      <c r="C1772" s="533" t="s">
        <v>359</v>
      </c>
      <c r="D1772" s="572" t="s">
        <v>2741</v>
      </c>
      <c r="E1772" s="571" t="str">
        <f t="shared" ref="E1772:E1782" si="1280">E1771</f>
        <v xml:space="preserve"> TILING</v>
      </c>
      <c r="F1772" s="533" t="s">
        <v>1321</v>
      </c>
      <c r="G1772" s="533" t="s">
        <v>2725</v>
      </c>
      <c r="H1772" s="533">
        <v>399</v>
      </c>
      <c r="I1772" s="533" t="str">
        <f t="shared" si="1278"/>
        <v>Ceramic tiles and fittings; vitrified unglazed, with non slip finish; including cement-sand screed; to</v>
      </c>
      <c r="J1772" s="533" t="str">
        <f t="shared" si="1279"/>
        <v>Ceramic tiles and fittings; vitrified unglazed, with non slip finish; including cement-sand screed; to</v>
      </c>
      <c r="K1772" s="87"/>
      <c r="L1772" s="87" t="s">
        <v>374</v>
      </c>
      <c r="M1772" s="96"/>
      <c r="N1772" s="89"/>
      <c r="O1772" s="698"/>
      <c r="P1772" s="698"/>
      <c r="S1772" s="533"/>
      <c r="T1772" s="728"/>
    </row>
    <row r="1773" spans="1:20" ht="16.5" thickBot="1">
      <c r="A1773" s="533" t="s">
        <v>2728</v>
      </c>
      <c r="B1773" s="533">
        <v>9</v>
      </c>
      <c r="C1773" s="533" t="s">
        <v>359</v>
      </c>
      <c r="D1773" s="572" t="s">
        <v>2741</v>
      </c>
      <c r="E1773" s="571" t="str">
        <f t="shared" si="1280"/>
        <v xml:space="preserve"> TILING</v>
      </c>
      <c r="F1773" s="533" t="s">
        <v>1321</v>
      </c>
      <c r="G1773" s="533" t="s">
        <v>2722</v>
      </c>
      <c r="H1773" s="533">
        <v>400</v>
      </c>
      <c r="I1773" s="533" t="str">
        <f t="shared" ref="I1773:J1773" si="1281">I1771</f>
        <v>093000 - TILING</v>
      </c>
      <c r="J1773" s="533" t="str">
        <f t="shared" si="1281"/>
        <v>093000 - TILING</v>
      </c>
      <c r="K1773" s="224" t="s">
        <v>13</v>
      </c>
      <c r="L1773" s="224" t="s">
        <v>375</v>
      </c>
      <c r="M1773" s="224">
        <v>42</v>
      </c>
      <c r="N1773" s="225" t="s">
        <v>33</v>
      </c>
      <c r="O1773" s="698"/>
      <c r="P1773" s="698">
        <v>0</v>
      </c>
      <c r="Q1773" s="731">
        <f t="shared" ref="Q1773:Q1779" si="1282">O1773*0.97</f>
        <v>0</v>
      </c>
      <c r="R1773" s="731">
        <f t="shared" ref="R1773:R1779" si="1283">Q1773*M1773</f>
        <v>0</v>
      </c>
      <c r="S1773" s="533"/>
      <c r="T1773" s="728"/>
    </row>
    <row r="1774" spans="1:20" ht="16.5" thickBot="1">
      <c r="A1774" s="533" t="s">
        <v>2728</v>
      </c>
      <c r="B1774" s="533">
        <v>9</v>
      </c>
      <c r="C1774" s="533" t="s">
        <v>359</v>
      </c>
      <c r="D1774" s="572" t="s">
        <v>2741</v>
      </c>
      <c r="E1774" s="571" t="str">
        <f t="shared" si="1280"/>
        <v xml:space="preserve"> TILING</v>
      </c>
      <c r="F1774" s="533" t="s">
        <v>1321</v>
      </c>
      <c r="G1774" s="533" t="s">
        <v>2722</v>
      </c>
      <c r="H1774" s="533">
        <v>401</v>
      </c>
      <c r="I1774" s="533" t="str">
        <f t="shared" ref="I1774:J1774" si="1284">I1772</f>
        <v>Ceramic tiles and fittings; vitrified unglazed, with non slip finish; including cement-sand screed; to</v>
      </c>
      <c r="J1774" s="533" t="str">
        <f t="shared" si="1284"/>
        <v>Ceramic tiles and fittings; vitrified unglazed, with non slip finish; including cement-sand screed; to</v>
      </c>
      <c r="K1774" s="87" t="s">
        <v>13</v>
      </c>
      <c r="L1774" s="87" t="s">
        <v>376</v>
      </c>
      <c r="M1774" s="87">
        <v>15</v>
      </c>
      <c r="N1774" s="223" t="s">
        <v>33</v>
      </c>
      <c r="O1774" s="698">
        <v>27</v>
      </c>
      <c r="P1774" s="698">
        <v>405</v>
      </c>
      <c r="Q1774" s="731">
        <f t="shared" si="1282"/>
        <v>26.189999999999998</v>
      </c>
      <c r="R1774" s="731">
        <f t="shared" si="1283"/>
        <v>392.84999999999997</v>
      </c>
      <c r="S1774" s="533"/>
      <c r="T1774" s="728"/>
    </row>
    <row r="1775" spans="1:20" ht="16.5" thickBot="1">
      <c r="A1775" s="533" t="s">
        <v>2728</v>
      </c>
      <c r="B1775" s="533">
        <v>9</v>
      </c>
      <c r="C1775" s="533" t="s">
        <v>359</v>
      </c>
      <c r="D1775" s="572" t="s">
        <v>2741</v>
      </c>
      <c r="E1775" s="571" t="str">
        <f t="shared" si="1280"/>
        <v xml:space="preserve"> TILING</v>
      </c>
      <c r="F1775" s="533" t="s">
        <v>1321</v>
      </c>
      <c r="G1775" s="533" t="s">
        <v>2722</v>
      </c>
      <c r="H1775" s="533">
        <v>402</v>
      </c>
      <c r="I1775" s="533" t="str">
        <f t="shared" ref="I1775:J1775" si="1285">I1773</f>
        <v>093000 - TILING</v>
      </c>
      <c r="J1775" s="533" t="str">
        <f t="shared" si="1285"/>
        <v>093000 - TILING</v>
      </c>
      <c r="K1775" s="87" t="s">
        <v>15</v>
      </c>
      <c r="L1775" s="87" t="s">
        <v>377</v>
      </c>
      <c r="M1775" s="87">
        <v>25</v>
      </c>
      <c r="N1775" s="223" t="s">
        <v>33</v>
      </c>
      <c r="O1775" s="698">
        <v>29</v>
      </c>
      <c r="P1775" s="698">
        <v>725</v>
      </c>
      <c r="Q1775" s="731">
        <f t="shared" si="1282"/>
        <v>28.13</v>
      </c>
      <c r="R1775" s="731">
        <f t="shared" si="1283"/>
        <v>703.25</v>
      </c>
      <c r="S1775" s="533"/>
      <c r="T1775" s="728"/>
    </row>
    <row r="1776" spans="1:20" ht="16.5" thickBot="1">
      <c r="A1776" s="533" t="s">
        <v>2728</v>
      </c>
      <c r="B1776" s="533">
        <v>9</v>
      </c>
      <c r="C1776" s="533" t="s">
        <v>359</v>
      </c>
      <c r="D1776" s="572" t="s">
        <v>2741</v>
      </c>
      <c r="E1776" s="571" t="str">
        <f t="shared" si="1280"/>
        <v xml:space="preserve"> TILING</v>
      </c>
      <c r="F1776" s="533" t="s">
        <v>1321</v>
      </c>
      <c r="G1776" s="533" t="s">
        <v>2722</v>
      </c>
      <c r="H1776" s="533">
        <v>403</v>
      </c>
      <c r="I1776" s="533" t="str">
        <f t="shared" ref="I1776:J1776" si="1286">I1774</f>
        <v>Ceramic tiles and fittings; vitrified unglazed, with non slip finish; including cement-sand screed; to</v>
      </c>
      <c r="J1776" s="533" t="str">
        <f t="shared" si="1286"/>
        <v>Ceramic tiles and fittings; vitrified unglazed, with non slip finish; including cement-sand screed; to</v>
      </c>
      <c r="K1776" s="87" t="s">
        <v>17</v>
      </c>
      <c r="L1776" s="87" t="s">
        <v>378</v>
      </c>
      <c r="M1776" s="87">
        <v>31</v>
      </c>
      <c r="N1776" s="223" t="s">
        <v>33</v>
      </c>
      <c r="O1776" s="698">
        <v>29</v>
      </c>
      <c r="P1776" s="698">
        <v>899</v>
      </c>
      <c r="Q1776" s="731">
        <f t="shared" si="1282"/>
        <v>28.13</v>
      </c>
      <c r="R1776" s="731">
        <f t="shared" si="1283"/>
        <v>872.03</v>
      </c>
      <c r="S1776" s="533"/>
      <c r="T1776" s="728"/>
    </row>
    <row r="1777" spans="1:20" ht="16.5" thickBot="1">
      <c r="A1777" s="533" t="s">
        <v>2728</v>
      </c>
      <c r="B1777" s="533">
        <v>9</v>
      </c>
      <c r="C1777" s="533" t="s">
        <v>359</v>
      </c>
      <c r="D1777" s="572" t="s">
        <v>2741</v>
      </c>
      <c r="E1777" s="571" t="str">
        <f t="shared" si="1280"/>
        <v xml:space="preserve"> TILING</v>
      </c>
      <c r="F1777" s="533" t="s">
        <v>1321</v>
      </c>
      <c r="G1777" s="533" t="s">
        <v>2722</v>
      </c>
      <c r="H1777" s="533">
        <v>404</v>
      </c>
      <c r="I1777" s="533" t="str">
        <f t="shared" ref="I1777:J1777" si="1287">I1775</f>
        <v>093000 - TILING</v>
      </c>
      <c r="J1777" s="533" t="str">
        <f t="shared" si="1287"/>
        <v>093000 - TILING</v>
      </c>
      <c r="K1777" s="87" t="s">
        <v>19</v>
      </c>
      <c r="L1777" s="87" t="s">
        <v>379</v>
      </c>
      <c r="M1777" s="87">
        <v>641</v>
      </c>
      <c r="N1777" s="223" t="s">
        <v>33</v>
      </c>
      <c r="O1777" s="698">
        <v>32</v>
      </c>
      <c r="P1777" s="698">
        <v>20512</v>
      </c>
      <c r="Q1777" s="731">
        <f t="shared" si="1282"/>
        <v>31.04</v>
      </c>
      <c r="R1777" s="731">
        <f t="shared" si="1283"/>
        <v>19896.64</v>
      </c>
      <c r="S1777" s="533"/>
      <c r="T1777" s="728"/>
    </row>
    <row r="1778" spans="1:20" ht="16.5" thickBot="1">
      <c r="A1778" s="533" t="s">
        <v>2728</v>
      </c>
      <c r="B1778" s="533">
        <v>9</v>
      </c>
      <c r="C1778" s="533" t="s">
        <v>359</v>
      </c>
      <c r="D1778" s="572" t="s">
        <v>2741</v>
      </c>
      <c r="E1778" s="571" t="str">
        <f t="shared" si="1280"/>
        <v xml:space="preserve"> TILING</v>
      </c>
      <c r="F1778" s="533" t="s">
        <v>1321</v>
      </c>
      <c r="G1778" s="533" t="s">
        <v>2722</v>
      </c>
      <c r="H1778" s="533">
        <v>405</v>
      </c>
      <c r="I1778" s="533" t="str">
        <f t="shared" ref="I1778:J1778" si="1288">I1776</f>
        <v>Ceramic tiles and fittings; vitrified unglazed, with non slip finish; including cement-sand screed; to</v>
      </c>
      <c r="J1778" s="533" t="str">
        <f t="shared" si="1288"/>
        <v>Ceramic tiles and fittings; vitrified unglazed, with non slip finish; including cement-sand screed; to</v>
      </c>
      <c r="K1778" s="87" t="s">
        <v>20</v>
      </c>
      <c r="L1778" s="87" t="s">
        <v>380</v>
      </c>
      <c r="M1778" s="87">
        <v>533</v>
      </c>
      <c r="N1778" s="223" t="s">
        <v>95</v>
      </c>
      <c r="O1778" s="698">
        <v>8</v>
      </c>
      <c r="P1778" s="698">
        <v>4264</v>
      </c>
      <c r="Q1778" s="731">
        <f t="shared" si="1282"/>
        <v>7.76</v>
      </c>
      <c r="R1778" s="731">
        <f t="shared" si="1283"/>
        <v>4136.08</v>
      </c>
      <c r="S1778" s="533"/>
      <c r="T1778" s="728"/>
    </row>
    <row r="1779" spans="1:20" ht="15.75">
      <c r="A1779" s="533" t="s">
        <v>2728</v>
      </c>
      <c r="B1779" s="533">
        <v>9</v>
      </c>
      <c r="C1779" s="533" t="s">
        <v>359</v>
      </c>
      <c r="D1779" s="572" t="s">
        <v>2741</v>
      </c>
      <c r="E1779" s="571" t="str">
        <f t="shared" si="1280"/>
        <v xml:space="preserve"> TILING</v>
      </c>
      <c r="F1779" s="533" t="s">
        <v>1321</v>
      </c>
      <c r="G1779" s="533" t="s">
        <v>2722</v>
      </c>
      <c r="H1779" s="533">
        <v>406</v>
      </c>
      <c r="I1779" s="533" t="str">
        <f t="shared" ref="I1779:J1779" si="1289">I1777</f>
        <v>093000 - TILING</v>
      </c>
      <c r="J1779" s="533" t="str">
        <f t="shared" si="1289"/>
        <v>093000 - TILING</v>
      </c>
      <c r="K1779" s="224" t="s">
        <v>45</v>
      </c>
      <c r="L1779" s="224" t="s">
        <v>381</v>
      </c>
      <c r="M1779" s="224">
        <v>11</v>
      </c>
      <c r="N1779" s="225" t="s">
        <v>95</v>
      </c>
      <c r="O1779" s="698"/>
      <c r="P1779" s="698">
        <v>0</v>
      </c>
      <c r="Q1779" s="731">
        <f t="shared" si="1282"/>
        <v>0</v>
      </c>
      <c r="R1779" s="731">
        <f t="shared" si="1283"/>
        <v>0</v>
      </c>
      <c r="S1779" s="533"/>
      <c r="T1779" s="728"/>
    </row>
    <row r="1780" spans="1:20" ht="15.75">
      <c r="A1780" s="533" t="s">
        <v>2728</v>
      </c>
      <c r="B1780" s="533">
        <v>9</v>
      </c>
      <c r="C1780" s="533" t="s">
        <v>359</v>
      </c>
      <c r="D1780" s="572" t="s">
        <v>2741</v>
      </c>
      <c r="E1780" s="571" t="str">
        <f t="shared" si="1280"/>
        <v xml:space="preserve"> TILING</v>
      </c>
      <c r="F1780" s="533" t="s">
        <v>1321</v>
      </c>
      <c r="G1780" s="533" t="s">
        <v>2725</v>
      </c>
      <c r="H1780" s="533">
        <v>407</v>
      </c>
      <c r="I1780" s="533" t="str">
        <f>L1780</f>
        <v>Glazed ceramic tiles and fittings; vitrified satin glazed with cushion edges and space lugs; to</v>
      </c>
      <c r="J1780" s="533" t="str">
        <f>L1780</f>
        <v>Glazed ceramic tiles and fittings; vitrified satin glazed with cushion edges and space lugs; to</v>
      </c>
      <c r="K1780" s="87"/>
      <c r="L1780" s="87" t="s">
        <v>382</v>
      </c>
      <c r="M1780" s="96"/>
      <c r="N1780" s="89"/>
      <c r="O1780" s="698"/>
      <c r="P1780" s="698"/>
      <c r="S1780" s="533"/>
      <c r="T1780" s="728"/>
    </row>
    <row r="1781" spans="1:20" ht="16.5" thickBot="1">
      <c r="A1781" s="533" t="s">
        <v>2728</v>
      </c>
      <c r="B1781" s="533">
        <v>9</v>
      </c>
      <c r="C1781" s="533" t="s">
        <v>359</v>
      </c>
      <c r="D1781" s="572" t="s">
        <v>2741</v>
      </c>
      <c r="E1781" s="571" t="str">
        <f t="shared" si="1280"/>
        <v xml:space="preserve"> TILING</v>
      </c>
      <c r="F1781" s="533" t="s">
        <v>1321</v>
      </c>
      <c r="G1781" s="533" t="s">
        <v>2722</v>
      </c>
      <c r="H1781" s="533">
        <v>408</v>
      </c>
      <c r="I1781" s="533" t="str">
        <f t="shared" ref="I1781:J1781" si="1290">I1779</f>
        <v>093000 - TILING</v>
      </c>
      <c r="J1781" s="533" t="str">
        <f t="shared" si="1290"/>
        <v>093000 - TILING</v>
      </c>
      <c r="K1781" s="224" t="s">
        <v>48</v>
      </c>
      <c r="L1781" s="224" t="s">
        <v>383</v>
      </c>
      <c r="M1781" s="224">
        <v>231</v>
      </c>
      <c r="N1781" s="225" t="s">
        <v>33</v>
      </c>
      <c r="O1781" s="698"/>
      <c r="P1781" s="698">
        <v>0</v>
      </c>
      <c r="Q1781" s="731">
        <f t="shared" ref="Q1781:Q1782" si="1291">O1781*0.97</f>
        <v>0</v>
      </c>
      <c r="R1781" s="731">
        <f t="shared" ref="R1781:R1782" si="1292">Q1781*M1781</f>
        <v>0</v>
      </c>
      <c r="S1781" s="533"/>
      <c r="T1781" s="728"/>
    </row>
    <row r="1782" spans="1:20" ht="16.5" thickBot="1">
      <c r="A1782" s="533" t="s">
        <v>2728</v>
      </c>
      <c r="B1782" s="533">
        <v>9</v>
      </c>
      <c r="C1782" s="533" t="s">
        <v>359</v>
      </c>
      <c r="D1782" s="572" t="s">
        <v>2741</v>
      </c>
      <c r="E1782" s="571" t="str">
        <f t="shared" si="1280"/>
        <v xml:space="preserve"> TILING</v>
      </c>
      <c r="F1782" s="533" t="s">
        <v>1321</v>
      </c>
      <c r="G1782" s="533" t="s">
        <v>2722</v>
      </c>
      <c r="H1782" s="533">
        <v>409</v>
      </c>
      <c r="I1782" s="533" t="str">
        <f t="shared" ref="I1782:J1782" si="1293">I1780</f>
        <v>Glazed ceramic tiles and fittings; vitrified satin glazed with cushion edges and space lugs; to</v>
      </c>
      <c r="J1782" s="533" t="str">
        <f t="shared" si="1293"/>
        <v>Glazed ceramic tiles and fittings; vitrified satin glazed with cushion edges and space lugs; to</v>
      </c>
      <c r="K1782" s="87" t="s">
        <v>21</v>
      </c>
      <c r="L1782" s="87" t="s">
        <v>384</v>
      </c>
      <c r="M1782" s="87">
        <v>116</v>
      </c>
      <c r="N1782" s="223" t="s">
        <v>33</v>
      </c>
      <c r="O1782" s="698">
        <v>33</v>
      </c>
      <c r="P1782" s="698">
        <v>3828</v>
      </c>
      <c r="Q1782" s="731">
        <f t="shared" si="1291"/>
        <v>32.01</v>
      </c>
      <c r="R1782" s="731">
        <f t="shared" si="1292"/>
        <v>3713.16</v>
      </c>
      <c r="S1782" s="533"/>
      <c r="T1782" s="728"/>
    </row>
    <row r="1783" spans="1:20" ht="15.75">
      <c r="A1783" s="533" t="s">
        <v>2728</v>
      </c>
      <c r="B1783" s="533">
        <v>9</v>
      </c>
      <c r="C1783" s="533" t="s">
        <v>359</v>
      </c>
      <c r="D1783" s="572" t="s">
        <v>1716</v>
      </c>
      <c r="E1783" s="571" t="s">
        <v>1236</v>
      </c>
      <c r="F1783" s="533" t="str">
        <f t="shared" ref="F1783:F1821" si="1294">VLOOKUP(D:D,trade,3,FALSE)</f>
        <v>AR</v>
      </c>
      <c r="G1783" s="533" t="s">
        <v>2725</v>
      </c>
      <c r="H1783" s="533">
        <v>410</v>
      </c>
      <c r="I1783" s="533" t="str">
        <f t="shared" ref="I1783:I1784" si="1295">L1783</f>
        <v>095133 - ACOUSTICAL METAL PAN CEILINGS</v>
      </c>
      <c r="J1783" s="533" t="str">
        <f t="shared" ref="J1783:J1784" si="1296">L1783</f>
        <v>095133 - ACOUSTICAL METAL PAN CEILINGS</v>
      </c>
      <c r="K1783" s="87"/>
      <c r="L1783" s="87" t="s">
        <v>385</v>
      </c>
      <c r="M1783" s="96"/>
      <c r="N1783" s="89"/>
      <c r="O1783" s="698"/>
      <c r="P1783" s="698"/>
      <c r="S1783" s="533"/>
      <c r="T1783" s="728"/>
    </row>
    <row r="1784" spans="1:20" ht="15.75">
      <c r="A1784" s="533" t="s">
        <v>2728</v>
      </c>
      <c r="B1784" s="533">
        <v>9</v>
      </c>
      <c r="C1784" s="533" t="s">
        <v>359</v>
      </c>
      <c r="D1784" s="572" t="s">
        <v>1716</v>
      </c>
      <c r="E1784" s="571" t="str">
        <f t="shared" ref="E1784:E1787" si="1297">E1783</f>
        <v xml:space="preserve"> ACOUSTICAL METAL PAN CEILINGS</v>
      </c>
      <c r="F1784" s="533" t="str">
        <f t="shared" si="1294"/>
        <v>AR</v>
      </c>
      <c r="G1784" s="533" t="s">
        <v>2725</v>
      </c>
      <c r="H1784" s="533">
        <v>411</v>
      </c>
      <c r="I1784" s="533" t="str">
        <f t="shared" si="1295"/>
        <v>Metal panel suspended ceilings; comprising 600 x 600 thick perforated aluminum panels, square edges, flat surface and polyester powder coated finish; including snap-in grid suspension system, hangers, angles and edge trims; furring (vertical surfaces); complete; complete; as specified and shown on Drawings; to</v>
      </c>
      <c r="J1784" s="533" t="str">
        <f t="shared" si="1296"/>
        <v>Metal panel suspended ceilings; comprising 600 x 600 thick perforated aluminum panels, square edges, flat surface and polyester powder coated finish; including snap-in grid suspension system, hangers, angles and edge trims; furring (vertical surfaces); complete; complete; as specified and shown on Drawings; to</v>
      </c>
      <c r="K1784" s="87"/>
      <c r="L1784" s="87" t="s">
        <v>386</v>
      </c>
      <c r="M1784" s="96"/>
      <c r="N1784" s="89"/>
      <c r="O1784" s="698"/>
      <c r="P1784" s="698"/>
      <c r="S1784" s="533"/>
      <c r="T1784" s="728"/>
    </row>
    <row r="1785" spans="1:20" ht="15.75">
      <c r="A1785" s="533" t="s">
        <v>2728</v>
      </c>
      <c r="B1785" s="533">
        <v>9</v>
      </c>
      <c r="C1785" s="533" t="s">
        <v>359</v>
      </c>
      <c r="D1785" s="572" t="s">
        <v>1716</v>
      </c>
      <c r="E1785" s="571" t="str">
        <f t="shared" si="1297"/>
        <v xml:space="preserve"> ACOUSTICAL METAL PAN CEILINGS</v>
      </c>
      <c r="F1785" s="533" t="str">
        <f t="shared" si="1294"/>
        <v>AR</v>
      </c>
      <c r="G1785" s="533" t="s">
        <v>2722</v>
      </c>
      <c r="H1785" s="533">
        <v>412</v>
      </c>
      <c r="I1785" s="533" t="str">
        <f>I1783</f>
        <v>095133 - ACOUSTICAL METAL PAN CEILINGS</v>
      </c>
      <c r="J1785" s="533" t="str">
        <f>J1783</f>
        <v>095133 - ACOUSTICAL METAL PAN CEILINGS</v>
      </c>
      <c r="K1785" s="87" t="s">
        <v>45</v>
      </c>
      <c r="L1785" s="87" t="s">
        <v>387</v>
      </c>
      <c r="M1785" s="87">
        <v>200</v>
      </c>
      <c r="N1785" s="89" t="s">
        <v>33</v>
      </c>
      <c r="O1785" s="698">
        <v>40</v>
      </c>
      <c r="P1785" s="698">
        <v>8000</v>
      </c>
      <c r="Q1785" s="731">
        <f>O1785*0.97</f>
        <v>38.799999999999997</v>
      </c>
      <c r="R1785" s="731">
        <f>Q1785*M1785</f>
        <v>7759.9999999999991</v>
      </c>
      <c r="S1785" s="533"/>
      <c r="T1785" s="728"/>
    </row>
    <row r="1786" spans="1:20" ht="16.5" thickBot="1">
      <c r="A1786" s="533" t="s">
        <v>2728</v>
      </c>
      <c r="B1786" s="533">
        <v>9</v>
      </c>
      <c r="C1786" s="533" t="s">
        <v>359</v>
      </c>
      <c r="D1786" s="572" t="s">
        <v>1716</v>
      </c>
      <c r="E1786" s="571" t="str">
        <f t="shared" si="1297"/>
        <v xml:space="preserve"> ACOUSTICAL METAL PAN CEILINGS</v>
      </c>
      <c r="F1786" s="533" t="str">
        <f t="shared" si="1294"/>
        <v>AR</v>
      </c>
      <c r="G1786" s="533" t="s">
        <v>2725</v>
      </c>
      <c r="H1786" s="533">
        <v>413</v>
      </c>
      <c r="I1786" s="533" t="str">
        <f>L1786</f>
        <v>Decorative suspended ceilings; comprising gypsum boards and perforated aluminum panels; including paint on gypsum, suspension system, upstands, edge trim, hangers, fittings and fixings; furring (vertical surfaces); complete; as specified and shown on Drawings; to</v>
      </c>
      <c r="J1786" s="533" t="str">
        <f>L1786</f>
        <v>Decorative suspended ceilings; comprising gypsum boards and perforated aluminum panels; including paint on gypsum, suspension system, upstands, edge trim, hangers, fittings and fixings; furring (vertical surfaces); complete; as specified and shown on Drawings; to</v>
      </c>
      <c r="K1786" s="87"/>
      <c r="L1786" s="87" t="s">
        <v>388</v>
      </c>
      <c r="M1786" s="96"/>
      <c r="N1786" s="89"/>
      <c r="O1786" s="698"/>
      <c r="P1786" s="698"/>
      <c r="S1786" s="533"/>
      <c r="T1786" s="728"/>
    </row>
    <row r="1787" spans="1:20" ht="16.5" thickBot="1">
      <c r="A1787" s="533" t="s">
        <v>2728</v>
      </c>
      <c r="B1787" s="533">
        <v>9</v>
      </c>
      <c r="C1787" s="533" t="s">
        <v>359</v>
      </c>
      <c r="D1787" s="572" t="s">
        <v>1716</v>
      </c>
      <c r="E1787" s="571" t="str">
        <f t="shared" si="1297"/>
        <v xml:space="preserve"> ACOUSTICAL METAL PAN CEILINGS</v>
      </c>
      <c r="F1787" s="533" t="str">
        <f t="shared" si="1294"/>
        <v>AR</v>
      </c>
      <c r="G1787" s="533" t="s">
        <v>2722</v>
      </c>
      <c r="H1787" s="533">
        <v>414</v>
      </c>
      <c r="I1787" s="533" t="str">
        <f>I1785</f>
        <v>095133 - ACOUSTICAL METAL PAN CEILINGS</v>
      </c>
      <c r="J1787" s="533" t="str">
        <f>J1785</f>
        <v>095133 - ACOUSTICAL METAL PAN CEILINGS</v>
      </c>
      <c r="K1787" s="87" t="s">
        <v>13</v>
      </c>
      <c r="L1787" s="87" t="s">
        <v>387</v>
      </c>
      <c r="M1787" s="87">
        <v>77</v>
      </c>
      <c r="N1787" s="223" t="s">
        <v>33</v>
      </c>
      <c r="O1787" s="698">
        <v>42</v>
      </c>
      <c r="P1787" s="698">
        <v>3234</v>
      </c>
      <c r="Q1787" s="731">
        <f>O1787*0.97</f>
        <v>40.74</v>
      </c>
      <c r="R1787" s="731">
        <f>Q1787*M1787</f>
        <v>3136.98</v>
      </c>
      <c r="S1787" s="533"/>
      <c r="T1787" s="728"/>
    </row>
    <row r="1788" spans="1:20" ht="15.75">
      <c r="A1788" s="533" t="s">
        <v>2728</v>
      </c>
      <c r="B1788" s="533">
        <v>9</v>
      </c>
      <c r="C1788" s="533" t="s">
        <v>359</v>
      </c>
      <c r="D1788" s="572" t="s">
        <v>1718</v>
      </c>
      <c r="E1788" s="571" t="s">
        <v>1237</v>
      </c>
      <c r="F1788" s="533" t="str">
        <f t="shared" si="1294"/>
        <v>AR</v>
      </c>
      <c r="G1788" s="533" t="s">
        <v>2725</v>
      </c>
      <c r="H1788" s="533">
        <v>415</v>
      </c>
      <c r="I1788" s="533" t="str">
        <f t="shared" ref="I1788:I1789" si="1298">L1788</f>
        <v>095423 - LINEAR METAL CEILINGS</v>
      </c>
      <c r="J1788" s="533" t="str">
        <f t="shared" ref="J1788:J1789" si="1299">L1788</f>
        <v>095423 - LINEAR METAL CEILINGS</v>
      </c>
      <c r="K1788" s="87"/>
      <c r="L1788" s="87" t="s">
        <v>389</v>
      </c>
      <c r="M1788" s="96"/>
      <c r="N1788" s="89"/>
      <c r="O1788" s="698"/>
      <c r="P1788" s="698"/>
      <c r="S1788" s="533"/>
      <c r="T1788" s="728"/>
    </row>
    <row r="1789" spans="1:20" ht="16.5" thickBot="1">
      <c r="A1789" s="533" t="s">
        <v>2728</v>
      </c>
      <c r="B1789" s="533">
        <v>9</v>
      </c>
      <c r="C1789" s="533" t="s">
        <v>359</v>
      </c>
      <c r="D1789" s="572" t="s">
        <v>1718</v>
      </c>
      <c r="E1789" s="571" t="str">
        <f t="shared" ref="E1789:E1790" si="1300">E1788</f>
        <v xml:space="preserve"> LINEAR METAL CEILINGS</v>
      </c>
      <c r="F1789" s="533" t="str">
        <f t="shared" si="1294"/>
        <v>AR</v>
      </c>
      <c r="G1789" s="533" t="s">
        <v>2725</v>
      </c>
      <c r="H1789" s="533">
        <v>416</v>
      </c>
      <c r="I1789" s="533" t="str">
        <f t="shared" si="1298"/>
        <v>Linear metal suspended ceiling; aluminum 200 mm module strips with stove-enamelled finish; non perforated; including concealed grid suspension system; hangers; edge trims and angles; to</v>
      </c>
      <c r="J1789" s="533" t="str">
        <f t="shared" si="1299"/>
        <v>Linear metal suspended ceiling; aluminum 200 mm module strips with stove-enamelled finish; non perforated; including concealed grid suspension system; hangers; edge trims and angles; to</v>
      </c>
      <c r="K1789" s="87"/>
      <c r="L1789" s="87" t="s">
        <v>390</v>
      </c>
      <c r="M1789" s="135"/>
      <c r="N1789" s="89"/>
      <c r="O1789" s="698"/>
      <c r="P1789" s="698"/>
      <c r="S1789" s="533"/>
      <c r="T1789" s="728"/>
    </row>
    <row r="1790" spans="1:20" ht="16.5" thickBot="1">
      <c r="A1790" s="533" t="s">
        <v>2728</v>
      </c>
      <c r="B1790" s="533">
        <v>9</v>
      </c>
      <c r="C1790" s="533" t="s">
        <v>359</v>
      </c>
      <c r="D1790" s="572" t="s">
        <v>1718</v>
      </c>
      <c r="E1790" s="571" t="str">
        <f t="shared" si="1300"/>
        <v xml:space="preserve"> LINEAR METAL CEILINGS</v>
      </c>
      <c r="F1790" s="533" t="str">
        <f t="shared" si="1294"/>
        <v>AR</v>
      </c>
      <c r="G1790" s="533" t="s">
        <v>2722</v>
      </c>
      <c r="H1790" s="533">
        <v>417</v>
      </c>
      <c r="I1790" s="533" t="str">
        <f>I1788</f>
        <v>095423 - LINEAR METAL CEILINGS</v>
      </c>
      <c r="J1790" s="533" t="str">
        <f>J1788</f>
        <v>095423 - LINEAR METAL CEILINGS</v>
      </c>
      <c r="K1790" s="87" t="s">
        <v>15</v>
      </c>
      <c r="L1790" s="87" t="s">
        <v>387</v>
      </c>
      <c r="M1790" s="137">
        <v>45</v>
      </c>
      <c r="N1790" s="448" t="s">
        <v>33</v>
      </c>
      <c r="O1790" s="698">
        <v>93</v>
      </c>
      <c r="P1790" s="698">
        <v>4185</v>
      </c>
      <c r="Q1790" s="731">
        <f>O1790*0.97</f>
        <v>90.21</v>
      </c>
      <c r="R1790" s="731">
        <f>Q1790*M1790</f>
        <v>4059.45</v>
      </c>
      <c r="S1790" s="533"/>
      <c r="T1790" s="728"/>
    </row>
    <row r="1791" spans="1:20" ht="15.75">
      <c r="A1791" s="533" t="s">
        <v>2728</v>
      </c>
      <c r="B1791" s="533">
        <v>9</v>
      </c>
      <c r="C1791" s="533" t="s">
        <v>359</v>
      </c>
      <c r="D1791" s="572" t="s">
        <v>1730</v>
      </c>
      <c r="E1791" s="571" t="s">
        <v>1238</v>
      </c>
      <c r="F1791" s="533" t="str">
        <f t="shared" si="1294"/>
        <v>AR</v>
      </c>
      <c r="G1791" s="533" t="s">
        <v>2725</v>
      </c>
      <c r="H1791" s="533">
        <v>418</v>
      </c>
      <c r="I1791" s="533" t="str">
        <f t="shared" ref="I1791:I1792" si="1301">L1791</f>
        <v>096340 - STONE FLOORING</v>
      </c>
      <c r="J1791" s="533" t="str">
        <f t="shared" ref="J1791:J1792" si="1302">L1791</f>
        <v>096340 - STONE FLOORING</v>
      </c>
      <c r="K1791" s="87"/>
      <c r="L1791" s="87" t="s">
        <v>391</v>
      </c>
      <c r="M1791" s="96"/>
      <c r="N1791" s="89"/>
      <c r="O1791" s="698"/>
      <c r="P1791" s="698"/>
      <c r="S1791" s="533"/>
      <c r="T1791" s="728"/>
    </row>
    <row r="1792" spans="1:20" ht="16.5" thickBot="1">
      <c r="A1792" s="533" t="s">
        <v>2728</v>
      </c>
      <c r="B1792" s="533">
        <v>9</v>
      </c>
      <c r="C1792" s="533" t="s">
        <v>359</v>
      </c>
      <c r="D1792" s="572" t="s">
        <v>1730</v>
      </c>
      <c r="E1792" s="571" t="str">
        <f t="shared" ref="E1792:E1808" si="1303">E1791</f>
        <v xml:space="preserve"> STONE FLOORING</v>
      </c>
      <c r="F1792" s="533" t="str">
        <f t="shared" si="1294"/>
        <v>AR</v>
      </c>
      <c r="G1792" s="533" t="s">
        <v>2725</v>
      </c>
      <c r="H1792" s="533">
        <v>419</v>
      </c>
      <c r="I1792" s="533" t="str">
        <f t="shared" si="1301"/>
        <v>Marble slabs and fittings; best quality, polished finish; including cement sand screed; complete; as specified and shown on Drawings</v>
      </c>
      <c r="J1792" s="533" t="str">
        <f t="shared" si="1302"/>
        <v>Marble slabs and fittings; best quality, polished finish; including cement sand screed; complete; as specified and shown on Drawings</v>
      </c>
      <c r="K1792" s="87"/>
      <c r="L1792" s="87" t="s">
        <v>392</v>
      </c>
      <c r="M1792" s="96"/>
      <c r="N1792" s="89"/>
      <c r="O1792" s="698"/>
      <c r="P1792" s="698"/>
      <c r="S1792" s="533"/>
      <c r="T1792" s="728"/>
    </row>
    <row r="1793" spans="1:20" ht="16.5" thickBot="1">
      <c r="A1793" s="533" t="s">
        <v>2728</v>
      </c>
      <c r="B1793" s="533">
        <v>9</v>
      </c>
      <c r="C1793" s="533" t="s">
        <v>359</v>
      </c>
      <c r="D1793" s="572" t="s">
        <v>1730</v>
      </c>
      <c r="E1793" s="571" t="str">
        <f t="shared" si="1303"/>
        <v xml:space="preserve"> STONE FLOORING</v>
      </c>
      <c r="F1793" s="533" t="str">
        <f t="shared" si="1294"/>
        <v>AR</v>
      </c>
      <c r="G1793" s="533" t="s">
        <v>2722</v>
      </c>
      <c r="H1793" s="533">
        <v>420</v>
      </c>
      <c r="I1793" s="533" t="str">
        <f t="shared" ref="I1793:J1793" si="1304">I1791</f>
        <v>096340 - STONE FLOORING</v>
      </c>
      <c r="J1793" s="533" t="str">
        <f t="shared" si="1304"/>
        <v>096340 - STONE FLOORING</v>
      </c>
      <c r="K1793" s="87" t="s">
        <v>17</v>
      </c>
      <c r="L1793" s="87" t="s">
        <v>393</v>
      </c>
      <c r="M1793" s="87">
        <v>30</v>
      </c>
      <c r="N1793" s="223" t="s">
        <v>95</v>
      </c>
      <c r="O1793" s="698">
        <v>45</v>
      </c>
      <c r="P1793" s="698">
        <v>1350</v>
      </c>
      <c r="Q1793" s="731">
        <f t="shared" ref="Q1793:Q1799" si="1305">O1793*0.97</f>
        <v>43.65</v>
      </c>
      <c r="R1793" s="731">
        <f t="shared" ref="R1793:R1799" si="1306">Q1793*M1793</f>
        <v>1309.5</v>
      </c>
      <c r="S1793" s="533"/>
      <c r="T1793" s="728"/>
    </row>
    <row r="1794" spans="1:20" ht="16.5" thickBot="1">
      <c r="A1794" s="533" t="s">
        <v>2728</v>
      </c>
      <c r="B1794" s="533">
        <v>9</v>
      </c>
      <c r="C1794" s="533" t="s">
        <v>359</v>
      </c>
      <c r="D1794" s="572" t="s">
        <v>1730</v>
      </c>
      <c r="E1794" s="571" t="str">
        <f t="shared" si="1303"/>
        <v xml:space="preserve"> STONE FLOORING</v>
      </c>
      <c r="F1794" s="533" t="str">
        <f t="shared" si="1294"/>
        <v>AR</v>
      </c>
      <c r="G1794" s="533" t="s">
        <v>2722</v>
      </c>
      <c r="H1794" s="533">
        <v>421</v>
      </c>
      <c r="I1794" s="533" t="str">
        <f t="shared" ref="I1794:J1794" si="1307">I1792</f>
        <v>Marble slabs and fittings; best quality, polished finish; including cement sand screed; complete; as specified and shown on Drawings</v>
      </c>
      <c r="J1794" s="533" t="str">
        <f t="shared" si="1307"/>
        <v>Marble slabs and fittings; best quality, polished finish; including cement sand screed; complete; as specified and shown on Drawings</v>
      </c>
      <c r="K1794" s="87" t="s">
        <v>19</v>
      </c>
      <c r="L1794" s="87" t="s">
        <v>394</v>
      </c>
      <c r="M1794" s="87">
        <v>16</v>
      </c>
      <c r="N1794" s="223" t="s">
        <v>95</v>
      </c>
      <c r="O1794" s="698">
        <v>46</v>
      </c>
      <c r="P1794" s="698">
        <v>736</v>
      </c>
      <c r="Q1794" s="731">
        <f t="shared" si="1305"/>
        <v>44.62</v>
      </c>
      <c r="R1794" s="731">
        <f t="shared" si="1306"/>
        <v>713.92</v>
      </c>
      <c r="S1794" s="533"/>
      <c r="T1794" s="728"/>
    </row>
    <row r="1795" spans="1:20" ht="16.5" thickBot="1">
      <c r="A1795" s="533" t="s">
        <v>2728</v>
      </c>
      <c r="B1795" s="533">
        <v>9</v>
      </c>
      <c r="C1795" s="533" t="s">
        <v>359</v>
      </c>
      <c r="D1795" s="572" t="s">
        <v>1730</v>
      </c>
      <c r="E1795" s="571" t="str">
        <f t="shared" si="1303"/>
        <v xml:space="preserve"> STONE FLOORING</v>
      </c>
      <c r="F1795" s="533" t="str">
        <f t="shared" si="1294"/>
        <v>AR</v>
      </c>
      <c r="G1795" s="533" t="s">
        <v>2722</v>
      </c>
      <c r="H1795" s="533">
        <v>422</v>
      </c>
      <c r="I1795" s="533" t="str">
        <f t="shared" ref="I1795:J1795" si="1308">I1793</f>
        <v>096340 - STONE FLOORING</v>
      </c>
      <c r="J1795" s="533" t="str">
        <f t="shared" si="1308"/>
        <v>096340 - STONE FLOORING</v>
      </c>
      <c r="K1795" s="87" t="s">
        <v>20</v>
      </c>
      <c r="L1795" s="87" t="s">
        <v>395</v>
      </c>
      <c r="M1795" s="87">
        <v>2</v>
      </c>
      <c r="N1795" s="223" t="s">
        <v>95</v>
      </c>
      <c r="O1795" s="698">
        <v>53</v>
      </c>
      <c r="P1795" s="698">
        <v>106</v>
      </c>
      <c r="Q1795" s="731">
        <f t="shared" si="1305"/>
        <v>51.41</v>
      </c>
      <c r="R1795" s="731">
        <f t="shared" si="1306"/>
        <v>102.82</v>
      </c>
      <c r="S1795" s="533"/>
      <c r="T1795" s="728"/>
    </row>
    <row r="1796" spans="1:20" ht="15.75">
      <c r="A1796" s="533" t="s">
        <v>2728</v>
      </c>
      <c r="B1796" s="533">
        <v>9</v>
      </c>
      <c r="C1796" s="533" t="s">
        <v>359</v>
      </c>
      <c r="D1796" s="572" t="s">
        <v>1730</v>
      </c>
      <c r="E1796" s="571" t="str">
        <f t="shared" si="1303"/>
        <v xml:space="preserve"> STONE FLOORING</v>
      </c>
      <c r="F1796" s="533" t="str">
        <f t="shared" si="1294"/>
        <v>AR</v>
      </c>
      <c r="G1796" s="533" t="s">
        <v>2722</v>
      </c>
      <c r="H1796" s="533">
        <v>423</v>
      </c>
      <c r="I1796" s="533" t="str">
        <f t="shared" ref="I1796:J1796" si="1309">I1794</f>
        <v>Marble slabs and fittings; best quality, polished finish; including cement sand screed; complete; as specified and shown on Drawings</v>
      </c>
      <c r="J1796" s="533" t="str">
        <f t="shared" si="1309"/>
        <v>Marble slabs and fittings; best quality, polished finish; including cement sand screed; complete; as specified and shown on Drawings</v>
      </c>
      <c r="K1796" s="224" t="s">
        <v>21</v>
      </c>
      <c r="L1796" s="224" t="s">
        <v>396</v>
      </c>
      <c r="M1796" s="224">
        <v>58</v>
      </c>
      <c r="N1796" s="225" t="s">
        <v>95</v>
      </c>
      <c r="O1796" s="698"/>
      <c r="P1796" s="698">
        <v>0</v>
      </c>
      <c r="Q1796" s="731">
        <f t="shared" si="1305"/>
        <v>0</v>
      </c>
      <c r="R1796" s="731">
        <f t="shared" si="1306"/>
        <v>0</v>
      </c>
      <c r="S1796" s="533"/>
      <c r="T1796" s="728"/>
    </row>
    <row r="1797" spans="1:20" ht="15.75">
      <c r="A1797" s="533" t="s">
        <v>2728</v>
      </c>
      <c r="B1797" s="533">
        <v>9</v>
      </c>
      <c r="C1797" s="533" t="s">
        <v>359</v>
      </c>
      <c r="D1797" s="572" t="s">
        <v>1730</v>
      </c>
      <c r="E1797" s="571" t="str">
        <f t="shared" si="1303"/>
        <v xml:space="preserve"> STONE FLOORING</v>
      </c>
      <c r="F1797" s="533" t="str">
        <f t="shared" si="1294"/>
        <v>AR</v>
      </c>
      <c r="G1797" s="533" t="s">
        <v>2722</v>
      </c>
      <c r="H1797" s="533">
        <v>424</v>
      </c>
      <c r="I1797" s="533" t="str">
        <f t="shared" ref="I1797:J1797" si="1310">I1795</f>
        <v>096340 - STONE FLOORING</v>
      </c>
      <c r="J1797" s="533" t="str">
        <f t="shared" si="1310"/>
        <v>096340 - STONE FLOORING</v>
      </c>
      <c r="K1797" s="224" t="s">
        <v>45</v>
      </c>
      <c r="L1797" s="224" t="s">
        <v>397</v>
      </c>
      <c r="M1797" s="224">
        <v>58</v>
      </c>
      <c r="N1797" s="225" t="s">
        <v>95</v>
      </c>
      <c r="O1797" s="698"/>
      <c r="P1797" s="698">
        <v>0</v>
      </c>
      <c r="Q1797" s="731">
        <f t="shared" si="1305"/>
        <v>0</v>
      </c>
      <c r="R1797" s="731">
        <f t="shared" si="1306"/>
        <v>0</v>
      </c>
      <c r="S1797" s="533"/>
      <c r="T1797" s="728"/>
    </row>
    <row r="1798" spans="1:20" ht="15.75">
      <c r="A1798" s="533" t="s">
        <v>2728</v>
      </c>
      <c r="B1798" s="533">
        <v>9</v>
      </c>
      <c r="C1798" s="533" t="s">
        <v>359</v>
      </c>
      <c r="D1798" s="572" t="s">
        <v>1730</v>
      </c>
      <c r="E1798" s="571" t="str">
        <f t="shared" si="1303"/>
        <v xml:space="preserve"> STONE FLOORING</v>
      </c>
      <c r="F1798" s="533" t="str">
        <f t="shared" si="1294"/>
        <v>AR</v>
      </c>
      <c r="G1798" s="533" t="s">
        <v>2722</v>
      </c>
      <c r="H1798" s="533">
        <v>425</v>
      </c>
      <c r="I1798" s="533" t="str">
        <f t="shared" ref="I1798:J1798" si="1311">I1796</f>
        <v>Marble slabs and fittings; best quality, polished finish; including cement sand screed; complete; as specified and shown on Drawings</v>
      </c>
      <c r="J1798" s="533" t="str">
        <f t="shared" si="1311"/>
        <v>Marble slabs and fittings; best quality, polished finish; including cement sand screed; complete; as specified and shown on Drawings</v>
      </c>
      <c r="K1798" s="224" t="s">
        <v>13</v>
      </c>
      <c r="L1798" s="224" t="s">
        <v>99</v>
      </c>
      <c r="M1798" s="224">
        <v>8</v>
      </c>
      <c r="N1798" s="225" t="s">
        <v>95</v>
      </c>
      <c r="O1798" s="698"/>
      <c r="P1798" s="698">
        <v>0</v>
      </c>
      <c r="Q1798" s="731">
        <f t="shared" si="1305"/>
        <v>0</v>
      </c>
      <c r="R1798" s="731">
        <f t="shared" si="1306"/>
        <v>0</v>
      </c>
      <c r="S1798" s="533"/>
      <c r="T1798" s="728"/>
    </row>
    <row r="1799" spans="1:20" ht="15.75">
      <c r="A1799" s="533" t="s">
        <v>2728</v>
      </c>
      <c r="B1799" s="533">
        <v>9</v>
      </c>
      <c r="C1799" s="533" t="s">
        <v>359</v>
      </c>
      <c r="D1799" s="572" t="s">
        <v>1730</v>
      </c>
      <c r="E1799" s="571" t="str">
        <f t="shared" si="1303"/>
        <v xml:space="preserve"> STONE FLOORING</v>
      </c>
      <c r="F1799" s="533" t="str">
        <f t="shared" si="1294"/>
        <v>AR</v>
      </c>
      <c r="G1799" s="533" t="s">
        <v>2722</v>
      </c>
      <c r="H1799" s="533">
        <v>426</v>
      </c>
      <c r="I1799" s="533" t="str">
        <f t="shared" ref="I1799:J1799" si="1312">I1797</f>
        <v>096340 - STONE FLOORING</v>
      </c>
      <c r="J1799" s="533" t="str">
        <f t="shared" si="1312"/>
        <v>096340 - STONE FLOORING</v>
      </c>
      <c r="K1799" s="224" t="s">
        <v>15</v>
      </c>
      <c r="L1799" s="224" t="s">
        <v>398</v>
      </c>
      <c r="M1799" s="224">
        <v>24</v>
      </c>
      <c r="N1799" s="225" t="s">
        <v>95</v>
      </c>
      <c r="O1799" s="698"/>
      <c r="P1799" s="698">
        <v>0</v>
      </c>
      <c r="Q1799" s="731">
        <f t="shared" si="1305"/>
        <v>0</v>
      </c>
      <c r="R1799" s="731">
        <f t="shared" si="1306"/>
        <v>0</v>
      </c>
      <c r="S1799" s="533"/>
      <c r="T1799" s="728"/>
    </row>
    <row r="1800" spans="1:20" ht="15.75">
      <c r="A1800" s="533" t="s">
        <v>2728</v>
      </c>
      <c r="B1800" s="533">
        <v>9</v>
      </c>
      <c r="C1800" s="533" t="s">
        <v>359</v>
      </c>
      <c r="D1800" s="572" t="s">
        <v>1730</v>
      </c>
      <c r="E1800" s="571" t="str">
        <f t="shared" si="1303"/>
        <v xml:space="preserve"> STONE FLOORING</v>
      </c>
      <c r="F1800" s="533" t="str">
        <f t="shared" si="1294"/>
        <v>AR</v>
      </c>
      <c r="G1800" s="533" t="s">
        <v>2725</v>
      </c>
      <c r="H1800" s="533">
        <v>427</v>
      </c>
      <c r="I1800" s="533" t="str">
        <f>L1800</f>
        <v>Granite slabs and fittings; best quality; polished finish; including cement-sand screed; complete; as specified and as shown on Drawings</v>
      </c>
      <c r="J1800" s="533" t="str">
        <f>L1800</f>
        <v>Granite slabs and fittings; best quality; polished finish; including cement-sand screed; complete; as specified and as shown on Drawings</v>
      </c>
      <c r="K1800" s="224"/>
      <c r="L1800" s="224" t="s">
        <v>399</v>
      </c>
      <c r="M1800" s="621"/>
      <c r="N1800" s="225"/>
      <c r="O1800" s="698"/>
      <c r="P1800" s="698"/>
      <c r="S1800" s="533"/>
      <c r="T1800" s="728"/>
    </row>
    <row r="1801" spans="1:20" ht="15.75">
      <c r="A1801" s="533" t="s">
        <v>2728</v>
      </c>
      <c r="B1801" s="533">
        <v>9</v>
      </c>
      <c r="C1801" s="533" t="s">
        <v>359</v>
      </c>
      <c r="D1801" s="572" t="s">
        <v>1730</v>
      </c>
      <c r="E1801" s="571" t="str">
        <f t="shared" si="1303"/>
        <v xml:space="preserve"> STONE FLOORING</v>
      </c>
      <c r="F1801" s="533" t="str">
        <f t="shared" si="1294"/>
        <v>AR</v>
      </c>
      <c r="G1801" s="533" t="s">
        <v>2722</v>
      </c>
      <c r="H1801" s="533">
        <v>428</v>
      </c>
      <c r="I1801" s="533" t="str">
        <f t="shared" ref="I1801:J1801" si="1313">I1799</f>
        <v>096340 - STONE FLOORING</v>
      </c>
      <c r="J1801" s="533" t="str">
        <f t="shared" si="1313"/>
        <v>096340 - STONE FLOORING</v>
      </c>
      <c r="K1801" s="224" t="s">
        <v>17</v>
      </c>
      <c r="L1801" s="224" t="s">
        <v>400</v>
      </c>
      <c r="M1801" s="224">
        <v>19</v>
      </c>
      <c r="N1801" s="225" t="s">
        <v>33</v>
      </c>
      <c r="O1801" s="698"/>
      <c r="P1801" s="698">
        <v>0</v>
      </c>
      <c r="Q1801" s="731">
        <f t="shared" ref="Q1801:Q1808" si="1314">O1801*0.97</f>
        <v>0</v>
      </c>
      <c r="R1801" s="731">
        <f t="shared" ref="R1801:R1808" si="1315">Q1801*M1801</f>
        <v>0</v>
      </c>
      <c r="S1801" s="533"/>
      <c r="T1801" s="728"/>
    </row>
    <row r="1802" spans="1:20" ht="15.75">
      <c r="A1802" s="533" t="s">
        <v>2728</v>
      </c>
      <c r="B1802" s="533">
        <v>9</v>
      </c>
      <c r="C1802" s="533" t="s">
        <v>359</v>
      </c>
      <c r="D1802" s="572" t="s">
        <v>1730</v>
      </c>
      <c r="E1802" s="571" t="str">
        <f t="shared" si="1303"/>
        <v xml:space="preserve"> STONE FLOORING</v>
      </c>
      <c r="F1802" s="533" t="str">
        <f t="shared" si="1294"/>
        <v>AR</v>
      </c>
      <c r="G1802" s="533" t="s">
        <v>2722</v>
      </c>
      <c r="H1802" s="533">
        <v>429</v>
      </c>
      <c r="I1802" s="533" t="str">
        <f t="shared" ref="I1802:J1802" si="1316">I1800</f>
        <v>Granite slabs and fittings; best quality; polished finish; including cement-sand screed; complete; as specified and as shown on Drawings</v>
      </c>
      <c r="J1802" s="533" t="str">
        <f t="shared" si="1316"/>
        <v>Granite slabs and fittings; best quality; polished finish; including cement-sand screed; complete; as specified and as shown on Drawings</v>
      </c>
      <c r="K1802" s="224" t="s">
        <v>19</v>
      </c>
      <c r="L1802" s="224" t="s">
        <v>401</v>
      </c>
      <c r="M1802" s="224">
        <v>27</v>
      </c>
      <c r="N1802" s="225" t="s">
        <v>33</v>
      </c>
      <c r="O1802" s="698"/>
      <c r="P1802" s="698">
        <v>0</v>
      </c>
      <c r="Q1802" s="731">
        <f t="shared" si="1314"/>
        <v>0</v>
      </c>
      <c r="R1802" s="731">
        <f t="shared" si="1315"/>
        <v>0</v>
      </c>
      <c r="S1802" s="533"/>
      <c r="T1802" s="728"/>
    </row>
    <row r="1803" spans="1:20" ht="15.75">
      <c r="A1803" s="533" t="s">
        <v>2728</v>
      </c>
      <c r="B1803" s="533">
        <v>9</v>
      </c>
      <c r="C1803" s="533" t="s">
        <v>359</v>
      </c>
      <c r="D1803" s="572" t="s">
        <v>1730</v>
      </c>
      <c r="E1803" s="571" t="str">
        <f t="shared" si="1303"/>
        <v xml:space="preserve"> STONE FLOORING</v>
      </c>
      <c r="F1803" s="533" t="str">
        <f t="shared" si="1294"/>
        <v>AR</v>
      </c>
      <c r="G1803" s="533" t="s">
        <v>2722</v>
      </c>
      <c r="H1803" s="533">
        <v>430</v>
      </c>
      <c r="I1803" s="533" t="str">
        <f t="shared" ref="I1803:J1803" si="1317">I1801</f>
        <v>096340 - STONE FLOORING</v>
      </c>
      <c r="J1803" s="533" t="str">
        <f t="shared" si="1317"/>
        <v>096340 - STONE FLOORING</v>
      </c>
      <c r="K1803" s="224" t="s">
        <v>20</v>
      </c>
      <c r="L1803" s="224" t="s">
        <v>402</v>
      </c>
      <c r="M1803" s="224">
        <v>78</v>
      </c>
      <c r="N1803" s="225" t="s">
        <v>95</v>
      </c>
      <c r="O1803" s="698"/>
      <c r="P1803" s="698">
        <v>0</v>
      </c>
      <c r="Q1803" s="731">
        <f t="shared" si="1314"/>
        <v>0</v>
      </c>
      <c r="R1803" s="731">
        <f t="shared" si="1315"/>
        <v>0</v>
      </c>
      <c r="S1803" s="533"/>
      <c r="T1803" s="728"/>
    </row>
    <row r="1804" spans="1:20" ht="15.75">
      <c r="A1804" s="533" t="s">
        <v>2728</v>
      </c>
      <c r="B1804" s="533">
        <v>9</v>
      </c>
      <c r="C1804" s="533" t="s">
        <v>359</v>
      </c>
      <c r="D1804" s="572" t="s">
        <v>1730</v>
      </c>
      <c r="E1804" s="571" t="str">
        <f t="shared" si="1303"/>
        <v xml:space="preserve"> STONE FLOORING</v>
      </c>
      <c r="F1804" s="533" t="str">
        <f t="shared" si="1294"/>
        <v>AR</v>
      </c>
      <c r="G1804" s="533" t="s">
        <v>2722</v>
      </c>
      <c r="H1804" s="533">
        <v>431</v>
      </c>
      <c r="I1804" s="533" t="str">
        <f t="shared" ref="I1804:J1804" si="1318">I1802</f>
        <v>Granite slabs and fittings; best quality; polished finish; including cement-sand screed; complete; as specified and as shown on Drawings</v>
      </c>
      <c r="J1804" s="533" t="str">
        <f t="shared" si="1318"/>
        <v>Granite slabs and fittings; best quality; polished finish; including cement-sand screed; complete; as specified and as shown on Drawings</v>
      </c>
      <c r="K1804" s="224" t="s">
        <v>21</v>
      </c>
      <c r="L1804" s="224" t="s">
        <v>403</v>
      </c>
      <c r="M1804" s="224">
        <v>78</v>
      </c>
      <c r="N1804" s="225" t="s">
        <v>95</v>
      </c>
      <c r="O1804" s="698"/>
      <c r="P1804" s="698">
        <v>0</v>
      </c>
      <c r="Q1804" s="731">
        <f t="shared" si="1314"/>
        <v>0</v>
      </c>
      <c r="R1804" s="731">
        <f t="shared" si="1315"/>
        <v>0</v>
      </c>
      <c r="S1804" s="533"/>
      <c r="T1804" s="728"/>
    </row>
    <row r="1805" spans="1:20" ht="15.75">
      <c r="A1805" s="533" t="s">
        <v>2728</v>
      </c>
      <c r="B1805" s="533">
        <v>9</v>
      </c>
      <c r="C1805" s="533" t="s">
        <v>359</v>
      </c>
      <c r="D1805" s="572" t="s">
        <v>1730</v>
      </c>
      <c r="E1805" s="571" t="str">
        <f t="shared" si="1303"/>
        <v xml:space="preserve"> STONE FLOORING</v>
      </c>
      <c r="F1805" s="533" t="str">
        <f t="shared" si="1294"/>
        <v>AR</v>
      </c>
      <c r="G1805" s="533" t="s">
        <v>2722</v>
      </c>
      <c r="H1805" s="533">
        <v>432</v>
      </c>
      <c r="I1805" s="533" t="str">
        <f t="shared" ref="I1805:J1805" si="1319">I1803</f>
        <v>096340 - STONE FLOORING</v>
      </c>
      <c r="J1805" s="533" t="str">
        <f t="shared" si="1319"/>
        <v>096340 - STONE FLOORING</v>
      </c>
      <c r="K1805" s="224" t="s">
        <v>45</v>
      </c>
      <c r="L1805" s="224" t="s">
        <v>99</v>
      </c>
      <c r="M1805" s="224">
        <v>51</v>
      </c>
      <c r="N1805" s="225" t="s">
        <v>95</v>
      </c>
      <c r="O1805" s="698"/>
      <c r="P1805" s="698">
        <v>0</v>
      </c>
      <c r="Q1805" s="731">
        <f t="shared" si="1314"/>
        <v>0</v>
      </c>
      <c r="R1805" s="731">
        <f t="shared" si="1315"/>
        <v>0</v>
      </c>
      <c r="S1805" s="533"/>
      <c r="T1805" s="728"/>
    </row>
    <row r="1806" spans="1:20" ht="15.75">
      <c r="A1806" s="533" t="s">
        <v>2728</v>
      </c>
      <c r="B1806" s="533">
        <v>9</v>
      </c>
      <c r="C1806" s="533" t="s">
        <v>359</v>
      </c>
      <c r="D1806" s="572" t="s">
        <v>1730</v>
      </c>
      <c r="E1806" s="571" t="str">
        <f t="shared" si="1303"/>
        <v xml:space="preserve"> STONE FLOORING</v>
      </c>
      <c r="F1806" s="533" t="str">
        <f t="shared" si="1294"/>
        <v>AR</v>
      </c>
      <c r="G1806" s="533" t="s">
        <v>2722</v>
      </c>
      <c r="H1806" s="533">
        <v>433</v>
      </c>
      <c r="I1806" s="533" t="str">
        <f t="shared" ref="I1806:J1806" si="1320">I1804</f>
        <v>Granite slabs and fittings; best quality; polished finish; including cement-sand screed; complete; as specified and as shown on Drawings</v>
      </c>
      <c r="J1806" s="533" t="str">
        <f t="shared" si="1320"/>
        <v>Granite slabs and fittings; best quality; polished finish; including cement-sand screed; complete; as specified and as shown on Drawings</v>
      </c>
      <c r="K1806" s="224" t="s">
        <v>48</v>
      </c>
      <c r="L1806" s="224" t="s">
        <v>398</v>
      </c>
      <c r="M1806" s="224">
        <v>20</v>
      </c>
      <c r="N1806" s="225" t="s">
        <v>95</v>
      </c>
      <c r="O1806" s="698"/>
      <c r="P1806" s="698">
        <v>0</v>
      </c>
      <c r="Q1806" s="731">
        <f t="shared" si="1314"/>
        <v>0</v>
      </c>
      <c r="R1806" s="731">
        <f t="shared" si="1315"/>
        <v>0</v>
      </c>
      <c r="S1806" s="533"/>
      <c r="T1806" s="728"/>
    </row>
    <row r="1807" spans="1:20" ht="15.75">
      <c r="A1807" s="533" t="s">
        <v>2728</v>
      </c>
      <c r="B1807" s="533">
        <v>9</v>
      </c>
      <c r="C1807" s="533" t="s">
        <v>359</v>
      </c>
      <c r="D1807" s="572" t="s">
        <v>1730</v>
      </c>
      <c r="E1807" s="571" t="str">
        <f t="shared" si="1303"/>
        <v xml:space="preserve"> STONE FLOORING</v>
      </c>
      <c r="F1807" s="533" t="str">
        <f t="shared" si="1294"/>
        <v>AR</v>
      </c>
      <c r="G1807" s="533" t="s">
        <v>2722</v>
      </c>
      <c r="H1807" s="533">
        <v>434</v>
      </c>
      <c r="I1807" s="533" t="str">
        <f t="shared" ref="I1807:J1807" si="1321">I1805</f>
        <v>096340 - STONE FLOORING</v>
      </c>
      <c r="J1807" s="533" t="str">
        <f t="shared" si="1321"/>
        <v>096340 - STONE FLOORING</v>
      </c>
      <c r="K1807" s="224" t="s">
        <v>50</v>
      </c>
      <c r="L1807" s="224" t="s">
        <v>404</v>
      </c>
      <c r="M1807" s="224">
        <v>18</v>
      </c>
      <c r="N1807" s="225" t="s">
        <v>95</v>
      </c>
      <c r="O1807" s="698"/>
      <c r="P1807" s="698">
        <v>0</v>
      </c>
      <c r="Q1807" s="731">
        <f t="shared" si="1314"/>
        <v>0</v>
      </c>
      <c r="R1807" s="731">
        <f t="shared" si="1315"/>
        <v>0</v>
      </c>
      <c r="S1807" s="533"/>
      <c r="T1807" s="728"/>
    </row>
    <row r="1808" spans="1:20" ht="15.75">
      <c r="A1808" s="533" t="s">
        <v>2728</v>
      </c>
      <c r="B1808" s="533">
        <v>9</v>
      </c>
      <c r="C1808" s="533" t="s">
        <v>359</v>
      </c>
      <c r="D1808" s="572" t="s">
        <v>1730</v>
      </c>
      <c r="E1808" s="571" t="str">
        <f t="shared" si="1303"/>
        <v xml:space="preserve"> STONE FLOORING</v>
      </c>
      <c r="F1808" s="533" t="str">
        <f t="shared" si="1294"/>
        <v>AR</v>
      </c>
      <c r="G1808" s="533" t="s">
        <v>2722</v>
      </c>
      <c r="H1808" s="533">
        <v>435</v>
      </c>
      <c r="I1808" s="533" t="str">
        <f t="shared" ref="I1808:J1808" si="1322">I1806</f>
        <v>Granite slabs and fittings; best quality; polished finish; including cement-sand screed; complete; as specified and as shown on Drawings</v>
      </c>
      <c r="J1808" s="533" t="str">
        <f t="shared" si="1322"/>
        <v>Granite slabs and fittings; best quality; polished finish; including cement-sand screed; complete; as specified and as shown on Drawings</v>
      </c>
      <c r="K1808" s="224" t="s">
        <v>76</v>
      </c>
      <c r="L1808" s="224" t="s">
        <v>405</v>
      </c>
      <c r="M1808" s="224">
        <v>18</v>
      </c>
      <c r="N1808" s="225" t="s">
        <v>95</v>
      </c>
      <c r="O1808" s="698"/>
      <c r="P1808" s="698">
        <v>0</v>
      </c>
      <c r="Q1808" s="731">
        <f t="shared" si="1314"/>
        <v>0</v>
      </c>
      <c r="R1808" s="731">
        <f t="shared" si="1315"/>
        <v>0</v>
      </c>
      <c r="S1808" s="533"/>
      <c r="T1808" s="728"/>
    </row>
    <row r="1809" spans="1:20" ht="15.75">
      <c r="A1809" s="533" t="s">
        <v>2728</v>
      </c>
      <c r="B1809" s="533">
        <v>9</v>
      </c>
      <c r="C1809" s="533" t="s">
        <v>359</v>
      </c>
      <c r="D1809" s="572" t="s">
        <v>1776</v>
      </c>
      <c r="E1809" s="571" t="s">
        <v>1239</v>
      </c>
      <c r="F1809" s="533" t="str">
        <f t="shared" si="1294"/>
        <v>AR</v>
      </c>
      <c r="G1809" s="533" t="s">
        <v>2725</v>
      </c>
      <c r="H1809" s="533">
        <v>436</v>
      </c>
      <c r="I1809" s="533" t="str">
        <f t="shared" ref="I1809:I1810" si="1323">L1809</f>
        <v>099113 - EXTERIOR PAINTING</v>
      </c>
      <c r="J1809" s="533" t="str">
        <f t="shared" ref="J1809:J1810" si="1324">L1809</f>
        <v>099113 - EXTERIOR PAINTING</v>
      </c>
      <c r="K1809" s="87"/>
      <c r="L1809" s="87" t="s">
        <v>406</v>
      </c>
      <c r="M1809" s="96"/>
      <c r="N1809" s="89"/>
      <c r="O1809" s="698"/>
      <c r="P1809" s="698"/>
      <c r="S1809" s="533"/>
      <c r="T1809" s="728"/>
    </row>
    <row r="1810" spans="1:20" ht="16.5" thickBot="1">
      <c r="A1810" s="533" t="s">
        <v>2728</v>
      </c>
      <c r="B1810" s="533">
        <v>9</v>
      </c>
      <c r="C1810" s="533" t="s">
        <v>359</v>
      </c>
      <c r="D1810" s="572" t="s">
        <v>1776</v>
      </c>
      <c r="E1810" s="571" t="str">
        <f t="shared" ref="E1810:E1811" si="1325">E1809</f>
        <v xml:space="preserve"> EXTERIOR PAINTING</v>
      </c>
      <c r="F1810" s="533" t="str">
        <f t="shared" si="1294"/>
        <v>AR</v>
      </c>
      <c r="G1810" s="533" t="s">
        <v>2725</v>
      </c>
      <c r="H1810" s="533">
        <v>437</v>
      </c>
      <c r="I1810" s="533" t="str">
        <f t="shared" si="1323"/>
        <v>External textured acrylic  emulsion paint, resin based, water-resistant suitable for repeated washing and scrubbing; to concrete, masonry, render and plaster</v>
      </c>
      <c r="J1810" s="533" t="str">
        <f t="shared" si="1324"/>
        <v>External textured acrylic  emulsion paint, resin based, water-resistant suitable for repeated washing and scrubbing; to concrete, masonry, render and plaster</v>
      </c>
      <c r="K1810" s="87"/>
      <c r="L1810" s="87" t="s">
        <v>407</v>
      </c>
      <c r="M1810" s="96"/>
      <c r="N1810" s="89"/>
      <c r="O1810" s="698"/>
      <c r="P1810" s="698"/>
      <c r="S1810" s="533"/>
      <c r="T1810" s="728"/>
    </row>
    <row r="1811" spans="1:20" ht="16.5" thickBot="1">
      <c r="A1811" s="533" t="s">
        <v>2728</v>
      </c>
      <c r="B1811" s="533">
        <v>9</v>
      </c>
      <c r="C1811" s="533" t="s">
        <v>359</v>
      </c>
      <c r="D1811" s="572" t="s">
        <v>1776</v>
      </c>
      <c r="E1811" s="571" t="str">
        <f t="shared" si="1325"/>
        <v xml:space="preserve"> EXTERIOR PAINTING</v>
      </c>
      <c r="F1811" s="533" t="str">
        <f t="shared" si="1294"/>
        <v>AR</v>
      </c>
      <c r="G1811" s="533" t="s">
        <v>2722</v>
      </c>
      <c r="H1811" s="533">
        <v>438</v>
      </c>
      <c r="I1811" s="533" t="str">
        <f>I1809</f>
        <v>099113 - EXTERIOR PAINTING</v>
      </c>
      <c r="J1811" s="533" t="str">
        <f>J1809</f>
        <v>099113 - EXTERIOR PAINTING</v>
      </c>
      <c r="K1811" s="87" t="s">
        <v>13</v>
      </c>
      <c r="L1811" s="87" t="s">
        <v>164</v>
      </c>
      <c r="M1811" s="87">
        <v>1277</v>
      </c>
      <c r="N1811" s="223" t="s">
        <v>33</v>
      </c>
      <c r="O1811" s="698">
        <v>9</v>
      </c>
      <c r="P1811" s="698">
        <v>11493</v>
      </c>
      <c r="Q1811" s="731">
        <f>O1811*0.97</f>
        <v>8.73</v>
      </c>
      <c r="R1811" s="731">
        <f>Q1811*M1811</f>
        <v>11148.210000000001</v>
      </c>
      <c r="S1811" s="533"/>
      <c r="T1811" s="728"/>
    </row>
    <row r="1812" spans="1:20" ht="15.75">
      <c r="A1812" s="533" t="s">
        <v>2728</v>
      </c>
      <c r="B1812" s="533">
        <v>9</v>
      </c>
      <c r="C1812" s="533" t="s">
        <v>359</v>
      </c>
      <c r="D1812" s="572" t="s">
        <v>1778</v>
      </c>
      <c r="E1812" s="571" t="s">
        <v>1240</v>
      </c>
      <c r="F1812" s="533" t="str">
        <f t="shared" si="1294"/>
        <v>AR</v>
      </c>
      <c r="G1812" s="533" t="s">
        <v>2725</v>
      </c>
      <c r="H1812" s="533">
        <v>439</v>
      </c>
      <c r="I1812" s="533" t="str">
        <f t="shared" ref="I1812:I1813" si="1326">L1812</f>
        <v>099123 - INTERIOR PAINTING</v>
      </c>
      <c r="J1812" s="533" t="str">
        <f t="shared" ref="J1812:J1813" si="1327">L1812</f>
        <v>099123 - INTERIOR PAINTING</v>
      </c>
      <c r="K1812" s="87"/>
      <c r="L1812" s="87" t="s">
        <v>408</v>
      </c>
      <c r="M1812" s="96"/>
      <c r="N1812" s="89"/>
      <c r="O1812" s="698"/>
      <c r="P1812" s="698"/>
      <c r="S1812" s="533"/>
      <c r="T1812" s="728"/>
    </row>
    <row r="1813" spans="1:20" ht="16.5" thickBot="1">
      <c r="A1813" s="533" t="s">
        <v>2728</v>
      </c>
      <c r="B1813" s="533">
        <v>9</v>
      </c>
      <c r="C1813" s="533" t="s">
        <v>359</v>
      </c>
      <c r="D1813" s="572" t="s">
        <v>1778</v>
      </c>
      <c r="E1813" s="571" t="str">
        <f t="shared" ref="E1813:E1821" si="1328">E1812</f>
        <v xml:space="preserve"> INTERIOR PAINTING</v>
      </c>
      <c r="F1813" s="533" t="str">
        <f t="shared" si="1294"/>
        <v>AR</v>
      </c>
      <c r="G1813" s="533" t="s">
        <v>2725</v>
      </c>
      <c r="H1813" s="533">
        <v>440</v>
      </c>
      <c r="I1813" s="533" t="str">
        <f t="shared" si="1326"/>
        <v>Interior flat latex-based paint; emulsion paint, based on PVA and PVA acrylic copolymers, water resistant suitable for repeated washing and scrubbing, to concrete, masonry, render and plaster</v>
      </c>
      <c r="J1813" s="533" t="str">
        <f t="shared" si="1327"/>
        <v>Interior flat latex-based paint; emulsion paint, based on PVA and PVA acrylic copolymers, water resistant suitable for repeated washing and scrubbing, to concrete, masonry, render and plaster</v>
      </c>
      <c r="K1813" s="87"/>
      <c r="L1813" s="87" t="s">
        <v>409</v>
      </c>
      <c r="M1813" s="96"/>
      <c r="N1813" s="89"/>
      <c r="O1813" s="698"/>
      <c r="P1813" s="698"/>
      <c r="S1813" s="533"/>
      <c r="T1813" s="728"/>
    </row>
    <row r="1814" spans="1:20" ht="16.5" thickBot="1">
      <c r="A1814" s="533" t="s">
        <v>2728</v>
      </c>
      <c r="B1814" s="533">
        <v>9</v>
      </c>
      <c r="C1814" s="533" t="s">
        <v>359</v>
      </c>
      <c r="D1814" s="572" t="s">
        <v>1778</v>
      </c>
      <c r="E1814" s="571" t="str">
        <f t="shared" si="1328"/>
        <v xml:space="preserve"> INTERIOR PAINTING</v>
      </c>
      <c r="F1814" s="533" t="str">
        <f t="shared" si="1294"/>
        <v>AR</v>
      </c>
      <c r="G1814" s="533" t="s">
        <v>2722</v>
      </c>
      <c r="H1814" s="533">
        <v>441</v>
      </c>
      <c r="I1814" s="533" t="str">
        <f t="shared" ref="I1814:J1814" si="1329">I1812</f>
        <v>099123 - INTERIOR PAINTING</v>
      </c>
      <c r="J1814" s="533" t="str">
        <f t="shared" si="1329"/>
        <v>099123 - INTERIOR PAINTING</v>
      </c>
      <c r="K1814" s="87" t="s">
        <v>13</v>
      </c>
      <c r="L1814" s="87" t="s">
        <v>410</v>
      </c>
      <c r="M1814" s="87">
        <v>2057</v>
      </c>
      <c r="N1814" s="223" t="s">
        <v>33</v>
      </c>
      <c r="O1814" s="698">
        <v>5</v>
      </c>
      <c r="P1814" s="698">
        <v>10285</v>
      </c>
      <c r="Q1814" s="731">
        <f t="shared" ref="Q1814:Q1815" si="1330">O1814*0.97</f>
        <v>4.8499999999999996</v>
      </c>
      <c r="R1814" s="731">
        <f t="shared" ref="R1814:R1815" si="1331">Q1814*M1814</f>
        <v>9976.4499999999989</v>
      </c>
      <c r="S1814" s="533"/>
      <c r="T1814" s="728"/>
    </row>
    <row r="1815" spans="1:20" ht="15.75">
      <c r="A1815" s="533" t="s">
        <v>2728</v>
      </c>
      <c r="B1815" s="533">
        <v>9</v>
      </c>
      <c r="C1815" s="533" t="s">
        <v>359</v>
      </c>
      <c r="D1815" s="572" t="s">
        <v>1778</v>
      </c>
      <c r="E1815" s="571" t="str">
        <f t="shared" si="1328"/>
        <v xml:space="preserve"> INTERIOR PAINTING</v>
      </c>
      <c r="F1815" s="533" t="str">
        <f t="shared" si="1294"/>
        <v>AR</v>
      </c>
      <c r="G1815" s="533" t="s">
        <v>2722</v>
      </c>
      <c r="H1815" s="533">
        <v>442</v>
      </c>
      <c r="I1815" s="533" t="str">
        <f t="shared" ref="I1815:J1815" si="1332">I1813</f>
        <v>Interior flat latex-based paint; emulsion paint, based on PVA and PVA acrylic copolymers, water resistant suitable for repeated washing and scrubbing, to concrete, masonry, render and plaster</v>
      </c>
      <c r="J1815" s="533" t="str">
        <f t="shared" si="1332"/>
        <v>Interior flat latex-based paint; emulsion paint, based on PVA and PVA acrylic copolymers, water resistant suitable for repeated washing and scrubbing, to concrete, masonry, render and plaster</v>
      </c>
      <c r="K1815" s="224" t="s">
        <v>15</v>
      </c>
      <c r="L1815" s="224" t="s">
        <v>411</v>
      </c>
      <c r="M1815" s="224">
        <v>472</v>
      </c>
      <c r="N1815" s="225" t="s">
        <v>33</v>
      </c>
      <c r="O1815" s="698"/>
      <c r="P1815" s="698">
        <v>0</v>
      </c>
      <c r="Q1815" s="731">
        <f t="shared" si="1330"/>
        <v>0</v>
      </c>
      <c r="R1815" s="731">
        <f t="shared" si="1331"/>
        <v>0</v>
      </c>
      <c r="S1815" s="533"/>
      <c r="T1815" s="728"/>
    </row>
    <row r="1816" spans="1:20" ht="16.5" thickBot="1">
      <c r="A1816" s="533" t="s">
        <v>2728</v>
      </c>
      <c r="B1816" s="533">
        <v>9</v>
      </c>
      <c r="C1816" s="533" t="s">
        <v>359</v>
      </c>
      <c r="D1816" s="572" t="s">
        <v>1778</v>
      </c>
      <c r="E1816" s="571" t="str">
        <f t="shared" si="1328"/>
        <v xml:space="preserve"> INTERIOR PAINTING</v>
      </c>
      <c r="F1816" s="533" t="str">
        <f t="shared" si="1294"/>
        <v>AR</v>
      </c>
      <c r="G1816" s="533" t="s">
        <v>2725</v>
      </c>
      <c r="H1816" s="533">
        <v>443</v>
      </c>
      <c r="I1816" s="533" t="str">
        <f>L1816</f>
        <v>Oil paint; oleo-resinous alkyd paint; to primed metal</v>
      </c>
      <c r="J1816" s="533" t="str">
        <f>L1816</f>
        <v>Oil paint; oleo-resinous alkyd paint; to primed metal</v>
      </c>
      <c r="K1816" s="87"/>
      <c r="L1816" s="87" t="s">
        <v>412</v>
      </c>
      <c r="M1816" s="96"/>
      <c r="N1816" s="89"/>
      <c r="O1816" s="698"/>
      <c r="P1816" s="698"/>
      <c r="S1816" s="533"/>
      <c r="T1816" s="728"/>
    </row>
    <row r="1817" spans="1:20" ht="16.5" thickBot="1">
      <c r="A1817" s="533" t="s">
        <v>2728</v>
      </c>
      <c r="B1817" s="533">
        <v>9</v>
      </c>
      <c r="C1817" s="533" t="s">
        <v>359</v>
      </c>
      <c r="D1817" s="572" t="s">
        <v>1778</v>
      </c>
      <c r="E1817" s="571" t="str">
        <f t="shared" si="1328"/>
        <v xml:space="preserve"> INTERIOR PAINTING</v>
      </c>
      <c r="F1817" s="533" t="str">
        <f t="shared" si="1294"/>
        <v>AR</v>
      </c>
      <c r="G1817" s="533" t="s">
        <v>2722</v>
      </c>
      <c r="H1817" s="533">
        <v>444</v>
      </c>
      <c r="I1817" s="533" t="str">
        <f>I1815</f>
        <v>Interior flat latex-based paint; emulsion paint, based on PVA and PVA acrylic copolymers, water resistant suitable for repeated washing and scrubbing, to concrete, masonry, render and plaster</v>
      </c>
      <c r="J1817" s="533" t="str">
        <f>J1815</f>
        <v>Interior flat latex-based paint; emulsion paint, based on PVA and PVA acrylic copolymers, water resistant suitable for repeated washing and scrubbing, to concrete, masonry, render and plaster</v>
      </c>
      <c r="K1817" s="87" t="s">
        <v>15</v>
      </c>
      <c r="L1817" s="87" t="s">
        <v>413</v>
      </c>
      <c r="M1817" s="87">
        <v>150</v>
      </c>
      <c r="N1817" s="223" t="s">
        <v>33</v>
      </c>
      <c r="O1817" s="698">
        <v>5</v>
      </c>
      <c r="P1817" s="698">
        <v>750</v>
      </c>
      <c r="Q1817" s="731">
        <f>O1817*0.97</f>
        <v>4.8499999999999996</v>
      </c>
      <c r="R1817" s="731">
        <f>Q1817*M1817</f>
        <v>727.5</v>
      </c>
      <c r="S1817" s="533"/>
      <c r="T1817" s="728"/>
    </row>
    <row r="1818" spans="1:20" ht="15.75">
      <c r="A1818" s="533" t="s">
        <v>2728</v>
      </c>
      <c r="B1818" s="533">
        <v>9</v>
      </c>
      <c r="C1818" s="533" t="s">
        <v>359</v>
      </c>
      <c r="D1818" s="572" t="s">
        <v>1778</v>
      </c>
      <c r="E1818" s="571" t="str">
        <f t="shared" si="1328"/>
        <v xml:space="preserve"> INTERIOR PAINTING</v>
      </c>
      <c r="F1818" s="533" t="str">
        <f t="shared" si="1294"/>
        <v>AR</v>
      </c>
      <c r="G1818" s="533" t="s">
        <v>2725</v>
      </c>
      <c r="H1818" s="533">
        <v>445</v>
      </c>
      <c r="I1818" s="533" t="str">
        <f>L1818</f>
        <v>Oil paint; oleo-resinous alkyd paint; to primed wood</v>
      </c>
      <c r="J1818" s="533" t="str">
        <f>L1818</f>
        <v>Oil paint; oleo-resinous alkyd paint; to primed wood</v>
      </c>
      <c r="K1818" s="224"/>
      <c r="L1818" s="224" t="s">
        <v>414</v>
      </c>
      <c r="M1818" s="621"/>
      <c r="N1818" s="225"/>
      <c r="O1818" s="698"/>
      <c r="P1818" s="698"/>
      <c r="S1818" s="533"/>
      <c r="T1818" s="728"/>
    </row>
    <row r="1819" spans="1:20" ht="15.75">
      <c r="A1819" s="533" t="s">
        <v>2728</v>
      </c>
      <c r="B1819" s="533">
        <v>9</v>
      </c>
      <c r="C1819" s="533" t="s">
        <v>359</v>
      </c>
      <c r="D1819" s="572" t="s">
        <v>1778</v>
      </c>
      <c r="E1819" s="571" t="str">
        <f t="shared" si="1328"/>
        <v xml:space="preserve"> INTERIOR PAINTING</v>
      </c>
      <c r="F1819" s="533" t="str">
        <f t="shared" si="1294"/>
        <v>AR</v>
      </c>
      <c r="G1819" s="533" t="s">
        <v>2722</v>
      </c>
      <c r="H1819" s="533">
        <v>446</v>
      </c>
      <c r="I1819" s="533" t="str">
        <f>I1817</f>
        <v>Interior flat latex-based paint; emulsion paint, based on PVA and PVA acrylic copolymers, water resistant suitable for repeated washing and scrubbing, to concrete, masonry, render and plaster</v>
      </c>
      <c r="J1819" s="533" t="str">
        <f>J1817</f>
        <v>Interior flat latex-based paint; emulsion paint, based on PVA and PVA acrylic copolymers, water resistant suitable for repeated washing and scrubbing, to concrete, masonry, render and plaster</v>
      </c>
      <c r="K1819" s="224" t="s">
        <v>19</v>
      </c>
      <c r="L1819" s="224" t="s">
        <v>413</v>
      </c>
      <c r="M1819" s="224">
        <v>22</v>
      </c>
      <c r="N1819" s="225" t="s">
        <v>33</v>
      </c>
      <c r="O1819" s="698"/>
      <c r="P1819" s="698">
        <v>0</v>
      </c>
      <c r="Q1819" s="731">
        <f>O1819*0.97</f>
        <v>0</v>
      </c>
      <c r="R1819" s="731">
        <f>Q1819*M1819</f>
        <v>0</v>
      </c>
      <c r="S1819" s="533"/>
      <c r="T1819" s="728"/>
    </row>
    <row r="1820" spans="1:20" ht="16.5" thickBot="1">
      <c r="A1820" s="533" t="s">
        <v>2728</v>
      </c>
      <c r="B1820" s="533">
        <v>9</v>
      </c>
      <c r="C1820" s="533" t="s">
        <v>359</v>
      </c>
      <c r="D1820" s="572" t="s">
        <v>1778</v>
      </c>
      <c r="E1820" s="571" t="str">
        <f t="shared" si="1328"/>
        <v xml:space="preserve"> INTERIOR PAINTING</v>
      </c>
      <c r="F1820" s="533" t="str">
        <f t="shared" si="1294"/>
        <v>AR</v>
      </c>
      <c r="G1820" s="533" t="s">
        <v>2725</v>
      </c>
      <c r="H1820" s="533">
        <v>447</v>
      </c>
      <c r="I1820" s="533" t="str">
        <f>L1820</f>
        <v>Varnish; to wood</v>
      </c>
      <c r="J1820" s="533" t="str">
        <f>L1820</f>
        <v>Varnish; to wood</v>
      </c>
      <c r="K1820" s="87"/>
      <c r="L1820" s="87" t="s">
        <v>415</v>
      </c>
      <c r="M1820" s="96"/>
      <c r="N1820" s="89"/>
      <c r="O1820" s="698"/>
      <c r="P1820" s="698"/>
      <c r="S1820" s="533"/>
      <c r="T1820" s="728"/>
    </row>
    <row r="1821" spans="1:20" ht="16.5" thickBot="1">
      <c r="A1821" s="533" t="s">
        <v>2728</v>
      </c>
      <c r="B1821" s="533">
        <v>9</v>
      </c>
      <c r="C1821" s="533" t="s">
        <v>359</v>
      </c>
      <c r="D1821" s="572" t="s">
        <v>1778</v>
      </c>
      <c r="E1821" s="571" t="str">
        <f t="shared" si="1328"/>
        <v xml:space="preserve"> INTERIOR PAINTING</v>
      </c>
      <c r="F1821" s="533" t="str">
        <f t="shared" si="1294"/>
        <v>AR</v>
      </c>
      <c r="G1821" s="533" t="s">
        <v>2722</v>
      </c>
      <c r="H1821" s="533">
        <v>448</v>
      </c>
      <c r="I1821" s="533" t="str">
        <f>I1819</f>
        <v>Interior flat latex-based paint; emulsion paint, based on PVA and PVA acrylic copolymers, water resistant suitable for repeated washing and scrubbing, to concrete, masonry, render and plaster</v>
      </c>
      <c r="J1821" s="533" t="str">
        <f>J1819</f>
        <v>Interior flat latex-based paint; emulsion paint, based on PVA and PVA acrylic copolymers, water resistant suitable for repeated washing and scrubbing, to concrete, masonry, render and plaster</v>
      </c>
      <c r="K1821" s="87" t="s">
        <v>17</v>
      </c>
      <c r="L1821" s="87" t="s">
        <v>413</v>
      </c>
      <c r="M1821" s="87">
        <v>5</v>
      </c>
      <c r="N1821" s="223" t="s">
        <v>33</v>
      </c>
      <c r="O1821" s="698">
        <v>11</v>
      </c>
      <c r="P1821" s="698">
        <v>55</v>
      </c>
      <c r="Q1821" s="731">
        <f>O1821*0.97</f>
        <v>10.67</v>
      </c>
      <c r="R1821" s="731">
        <f>Q1821*M1821</f>
        <v>53.35</v>
      </c>
      <c r="S1821" s="533"/>
      <c r="T1821" s="728"/>
    </row>
    <row r="1822" spans="1:20" ht="15.75">
      <c r="A1822" s="533" t="s">
        <v>2728</v>
      </c>
      <c r="B1822" s="533">
        <v>9</v>
      </c>
      <c r="C1822" s="533" t="s">
        <v>359</v>
      </c>
      <c r="D1822" s="572" t="s">
        <v>2742</v>
      </c>
      <c r="E1822" s="571" t="s">
        <v>1241</v>
      </c>
      <c r="F1822" s="533" t="s">
        <v>1321</v>
      </c>
      <c r="G1822" s="533" t="s">
        <v>2725</v>
      </c>
      <c r="H1822" s="533">
        <v>449</v>
      </c>
      <c r="I1822" s="533" t="str">
        <f t="shared" ref="I1822:I1823" si="1333">L1822</f>
        <v>099600 - HIGH PERFORMANCE COATINGS</v>
      </c>
      <c r="J1822" s="533" t="str">
        <f t="shared" ref="J1822:J1823" si="1334">L1822</f>
        <v>099600 - HIGH PERFORMANCE COATINGS</v>
      </c>
      <c r="K1822" s="87"/>
      <c r="L1822" s="87" t="s">
        <v>416</v>
      </c>
      <c r="M1822" s="96"/>
      <c r="N1822" s="89"/>
      <c r="O1822" s="698"/>
      <c r="P1822" s="698"/>
      <c r="S1822" s="533"/>
      <c r="T1822" s="728"/>
    </row>
    <row r="1823" spans="1:20" ht="16.5" thickBot="1">
      <c r="A1823" s="533" t="s">
        <v>2728</v>
      </c>
      <c r="B1823" s="533">
        <v>9</v>
      </c>
      <c r="C1823" s="533" t="s">
        <v>359</v>
      </c>
      <c r="D1823" s="572" t="s">
        <v>2742</v>
      </c>
      <c r="E1823" s="571" t="str">
        <f t="shared" ref="E1823:E1834" si="1335">E1822</f>
        <v xml:space="preserve"> HIGH PERFORMANCE COATINGS</v>
      </c>
      <c r="F1823" s="533" t="s">
        <v>1321</v>
      </c>
      <c r="G1823" s="533" t="s">
        <v>2725</v>
      </c>
      <c r="H1823" s="533">
        <v>450</v>
      </c>
      <c r="I1823" s="533" t="str">
        <f t="shared" si="1333"/>
        <v>Epoxy concrete floor sealer; water dispersed, coloured, dustproofed and surface sealer; to</v>
      </c>
      <c r="J1823" s="533" t="str">
        <f t="shared" si="1334"/>
        <v>Epoxy concrete floor sealer; water dispersed, coloured, dustproofed and surface sealer; to</v>
      </c>
      <c r="K1823" s="87"/>
      <c r="L1823" s="87" t="s">
        <v>1076</v>
      </c>
      <c r="M1823" s="574"/>
      <c r="N1823" s="89"/>
      <c r="O1823" s="698"/>
      <c r="P1823" s="698"/>
      <c r="S1823" s="533"/>
      <c r="T1823" s="728"/>
    </row>
    <row r="1824" spans="1:20" ht="16.5" thickBot="1">
      <c r="A1824" s="533" t="s">
        <v>2728</v>
      </c>
      <c r="B1824" s="533">
        <v>9</v>
      </c>
      <c r="C1824" s="533" t="s">
        <v>359</v>
      </c>
      <c r="D1824" s="572" t="s">
        <v>2742</v>
      </c>
      <c r="E1824" s="571" t="str">
        <f t="shared" si="1335"/>
        <v xml:space="preserve"> HIGH PERFORMANCE COATINGS</v>
      </c>
      <c r="F1824" s="533" t="s">
        <v>1321</v>
      </c>
      <c r="G1824" s="533" t="s">
        <v>2722</v>
      </c>
      <c r="H1824" s="533">
        <v>451</v>
      </c>
      <c r="I1824" s="533" t="str">
        <f>I1822</f>
        <v>099600 - HIGH PERFORMANCE COATINGS</v>
      </c>
      <c r="J1824" s="533" t="str">
        <f>J1822</f>
        <v>099600 - HIGH PERFORMANCE COATINGS</v>
      </c>
      <c r="K1824" s="87" t="s">
        <v>19</v>
      </c>
      <c r="L1824" s="87" t="s">
        <v>417</v>
      </c>
      <c r="M1824" s="176">
        <v>7</v>
      </c>
      <c r="N1824" s="223" t="s">
        <v>33</v>
      </c>
      <c r="O1824" s="698">
        <v>29</v>
      </c>
      <c r="P1824" s="698">
        <v>203</v>
      </c>
      <c r="Q1824" s="731">
        <f>O1824*0.97</f>
        <v>28.13</v>
      </c>
      <c r="R1824" s="731">
        <f>Q1824*M1824</f>
        <v>196.91</v>
      </c>
      <c r="S1824" s="533"/>
      <c r="T1824" s="728"/>
    </row>
    <row r="1825" spans="1:20" ht="16.5" thickBot="1">
      <c r="A1825" s="533" t="s">
        <v>2728</v>
      </c>
      <c r="B1825" s="533">
        <v>9</v>
      </c>
      <c r="C1825" s="533" t="s">
        <v>359</v>
      </c>
      <c r="D1825" s="572" t="s">
        <v>2742</v>
      </c>
      <c r="E1825" s="571" t="str">
        <f t="shared" si="1335"/>
        <v xml:space="preserve"> HIGH PERFORMANCE COATINGS</v>
      </c>
      <c r="F1825" s="533" t="s">
        <v>1321</v>
      </c>
      <c r="G1825" s="533" t="s">
        <v>2725</v>
      </c>
      <c r="H1825" s="533">
        <v>452</v>
      </c>
      <c r="I1825" s="533" t="str">
        <f>L1825</f>
        <v>Polyurethane paint; to concrete, masonry, render and plaster; to</v>
      </c>
      <c r="J1825" s="533" t="str">
        <f>L1825</f>
        <v>Polyurethane paint; to concrete, masonry, render and plaster; to</v>
      </c>
      <c r="K1825" s="87"/>
      <c r="L1825" s="87" t="s">
        <v>418</v>
      </c>
      <c r="M1825" s="574"/>
      <c r="N1825" s="89"/>
      <c r="O1825" s="698"/>
      <c r="P1825" s="698"/>
      <c r="S1825" s="533"/>
      <c r="T1825" s="728"/>
    </row>
    <row r="1826" spans="1:20" ht="16.5" thickBot="1">
      <c r="A1826" s="533" t="s">
        <v>2728</v>
      </c>
      <c r="B1826" s="533">
        <v>9</v>
      </c>
      <c r="C1826" s="533" t="s">
        <v>359</v>
      </c>
      <c r="D1826" s="572" t="s">
        <v>2742</v>
      </c>
      <c r="E1826" s="571" t="str">
        <f t="shared" si="1335"/>
        <v xml:space="preserve"> HIGH PERFORMANCE COATINGS</v>
      </c>
      <c r="F1826" s="533" t="s">
        <v>1321</v>
      </c>
      <c r="G1826" s="533" t="s">
        <v>2722</v>
      </c>
      <c r="H1826" s="533">
        <v>453</v>
      </c>
      <c r="I1826" s="533" t="str">
        <f>I1824</f>
        <v>099600 - HIGH PERFORMANCE COATINGS</v>
      </c>
      <c r="J1826" s="533" t="str">
        <f>J1824</f>
        <v>099600 - HIGH PERFORMANCE COATINGS</v>
      </c>
      <c r="K1826" s="87" t="s">
        <v>20</v>
      </c>
      <c r="L1826" s="87" t="s">
        <v>413</v>
      </c>
      <c r="M1826" s="176">
        <v>60</v>
      </c>
      <c r="N1826" s="223" t="s">
        <v>33</v>
      </c>
      <c r="O1826" s="698">
        <v>13</v>
      </c>
      <c r="P1826" s="698">
        <v>780</v>
      </c>
      <c r="Q1826" s="731">
        <f>O1826*0.97</f>
        <v>12.61</v>
      </c>
      <c r="R1826" s="731">
        <f>Q1826*M1826</f>
        <v>756.59999999999991</v>
      </c>
      <c r="S1826" s="533"/>
      <c r="T1826" s="728"/>
    </row>
    <row r="1827" spans="1:20" ht="15.75">
      <c r="A1827" s="533" t="s">
        <v>2728</v>
      </c>
      <c r="B1827" s="533">
        <v>9</v>
      </c>
      <c r="C1827" s="533" t="s">
        <v>359</v>
      </c>
      <c r="D1827" s="572" t="s">
        <v>2742</v>
      </c>
      <c r="E1827" s="571" t="str">
        <f t="shared" si="1335"/>
        <v xml:space="preserve"> HIGH PERFORMANCE COATINGS</v>
      </c>
      <c r="F1827" s="533" t="s">
        <v>1321</v>
      </c>
      <c r="G1827" s="533" t="s">
        <v>2725</v>
      </c>
      <c r="H1827" s="533">
        <v>454</v>
      </c>
      <c r="I1827" s="533" t="str">
        <f>L1827</f>
        <v>Epoxy paint; to primed metal</v>
      </c>
      <c r="J1827" s="533" t="str">
        <f>L1827</f>
        <v>Epoxy paint; to primed metal</v>
      </c>
      <c r="K1827" s="224"/>
      <c r="L1827" s="224" t="s">
        <v>419</v>
      </c>
      <c r="M1827" s="621"/>
      <c r="N1827" s="225"/>
      <c r="O1827" s="698"/>
      <c r="P1827" s="698"/>
      <c r="S1827" s="533"/>
      <c r="T1827" s="728"/>
    </row>
    <row r="1828" spans="1:20" ht="15.75">
      <c r="A1828" s="533" t="s">
        <v>2728</v>
      </c>
      <c r="B1828" s="533">
        <v>9</v>
      </c>
      <c r="C1828" s="533" t="s">
        <v>359</v>
      </c>
      <c r="D1828" s="572" t="s">
        <v>2742</v>
      </c>
      <c r="E1828" s="571" t="str">
        <f t="shared" si="1335"/>
        <v xml:space="preserve"> HIGH PERFORMANCE COATINGS</v>
      </c>
      <c r="F1828" s="533" t="s">
        <v>1321</v>
      </c>
      <c r="G1828" s="533" t="s">
        <v>2722</v>
      </c>
      <c r="H1828" s="533">
        <v>455</v>
      </c>
      <c r="I1828" s="533" t="str">
        <f t="shared" ref="I1828:J1828" si="1336">I1826</f>
        <v>099600 - HIGH PERFORMANCE COATINGS</v>
      </c>
      <c r="J1828" s="533" t="str">
        <f t="shared" si="1336"/>
        <v>099600 - HIGH PERFORMANCE COATINGS</v>
      </c>
      <c r="K1828" s="224" t="s">
        <v>13</v>
      </c>
      <c r="L1828" s="224" t="s">
        <v>420</v>
      </c>
      <c r="M1828" s="224">
        <v>100</v>
      </c>
      <c r="N1828" s="225" t="s">
        <v>33</v>
      </c>
      <c r="O1828" s="698"/>
      <c r="P1828" s="698">
        <v>0</v>
      </c>
      <c r="Q1828" s="731">
        <f>O1828*0.97</f>
        <v>0</v>
      </c>
      <c r="R1828" s="731">
        <f>Q1828*M1828</f>
        <v>0</v>
      </c>
      <c r="S1828" s="533"/>
      <c r="T1828" s="728"/>
    </row>
    <row r="1829" spans="1:20" ht="15.75">
      <c r="A1829" s="533" t="s">
        <v>2728</v>
      </c>
      <c r="B1829" s="533">
        <v>9</v>
      </c>
      <c r="C1829" s="533" t="s">
        <v>359</v>
      </c>
      <c r="D1829" s="572" t="s">
        <v>2742</v>
      </c>
      <c r="E1829" s="571" t="str">
        <f t="shared" si="1335"/>
        <v xml:space="preserve"> HIGH PERFORMANCE COATINGS</v>
      </c>
      <c r="F1829" s="533" t="s">
        <v>1321</v>
      </c>
      <c r="G1829" s="533" t="s">
        <v>2725</v>
      </c>
      <c r="H1829" s="533">
        <v>456</v>
      </c>
      <c r="I1829" s="533" t="str">
        <f t="shared" ref="I1829:J1829" si="1337">I1827</f>
        <v>Epoxy paint; to primed metal</v>
      </c>
      <c r="J1829" s="533" t="str">
        <f t="shared" si="1337"/>
        <v>Epoxy paint; to primed metal</v>
      </c>
      <c r="K1829" s="96" t="s">
        <v>421</v>
      </c>
      <c r="L1829" s="96"/>
      <c r="M1829" s="87"/>
      <c r="N1829" s="89"/>
      <c r="O1829" s="698"/>
      <c r="P1829" s="698"/>
      <c r="S1829" s="533"/>
      <c r="T1829" s="728"/>
    </row>
    <row r="1830" spans="1:20" ht="15.75">
      <c r="A1830" s="533" t="s">
        <v>2728</v>
      </c>
      <c r="B1830" s="533">
        <v>9</v>
      </c>
      <c r="C1830" s="533" t="s">
        <v>359</v>
      </c>
      <c r="D1830" s="10" t="s">
        <v>22</v>
      </c>
      <c r="E1830" s="10" t="s">
        <v>22</v>
      </c>
      <c r="F1830" s="533" t="s">
        <v>1321</v>
      </c>
      <c r="G1830" s="533" t="s">
        <v>2724</v>
      </c>
      <c r="H1830" s="533">
        <v>457</v>
      </c>
      <c r="I1830" s="533" t="str">
        <f t="shared" ref="I1830:J1830" si="1338">I1828</f>
        <v>099600 - HIGH PERFORMANCE COATINGS</v>
      </c>
      <c r="J1830" s="533" t="str">
        <f t="shared" si="1338"/>
        <v>099600 - HIGH PERFORMANCE COATINGS</v>
      </c>
      <c r="K1830" s="87" t="s">
        <v>22</v>
      </c>
      <c r="L1830" s="87"/>
      <c r="M1830" s="87"/>
      <c r="N1830" s="89"/>
      <c r="O1830" s="698" t="s">
        <v>8</v>
      </c>
      <c r="P1830" s="698">
        <v>112280</v>
      </c>
      <c r="S1830" s="533"/>
      <c r="T1830" s="728"/>
    </row>
    <row r="1831" spans="1:20" ht="15.75">
      <c r="A1831" s="533" t="s">
        <v>2728</v>
      </c>
      <c r="B1831" s="533">
        <v>10</v>
      </c>
      <c r="C1831" s="533" t="s">
        <v>423</v>
      </c>
      <c r="D1831" s="572" t="s">
        <v>1795</v>
      </c>
      <c r="E1831" s="571" t="s">
        <v>1242</v>
      </c>
      <c r="F1831" s="533" t="s">
        <v>1321</v>
      </c>
      <c r="G1831" s="533" t="s">
        <v>2725</v>
      </c>
      <c r="H1831" s="533">
        <v>458</v>
      </c>
      <c r="I1831" s="533" t="str">
        <f t="shared" ref="I1831:J1831" si="1339">I1829</f>
        <v>Epoxy paint; to primed metal</v>
      </c>
      <c r="J1831" s="533" t="str">
        <f t="shared" si="1339"/>
        <v>Epoxy paint; to primed metal</v>
      </c>
      <c r="K1831" s="75"/>
      <c r="L1831" s="75"/>
      <c r="M1831" s="99" t="s">
        <v>422</v>
      </c>
      <c r="N1831" s="99"/>
      <c r="O1831" s="698"/>
      <c r="P1831" s="698"/>
      <c r="S1831" s="533"/>
      <c r="T1831" s="728"/>
    </row>
    <row r="1832" spans="1:20" ht="15.75">
      <c r="A1832" s="533" t="s">
        <v>2728</v>
      </c>
      <c r="B1832" s="533">
        <v>10</v>
      </c>
      <c r="C1832" s="533" t="s">
        <v>423</v>
      </c>
      <c r="D1832" s="572" t="s">
        <v>1795</v>
      </c>
      <c r="E1832" s="571" t="str">
        <f t="shared" si="1335"/>
        <v xml:space="preserve"> PANEL SIGNAGE</v>
      </c>
      <c r="F1832" s="533" t="s">
        <v>1321</v>
      </c>
      <c r="G1832" s="533" t="s">
        <v>2725</v>
      </c>
      <c r="H1832" s="533">
        <v>459</v>
      </c>
      <c r="I1832" s="533" t="str">
        <f t="shared" ref="I1832:J1832" si="1340">I1830</f>
        <v>099600 - HIGH PERFORMANCE COATINGS</v>
      </c>
      <c r="J1832" s="533" t="str">
        <f t="shared" si="1340"/>
        <v>099600 - HIGH PERFORMANCE COATINGS</v>
      </c>
      <c r="K1832" s="75"/>
      <c r="L1832" s="75"/>
      <c r="M1832" s="99" t="s">
        <v>423</v>
      </c>
      <c r="N1832" s="99"/>
      <c r="O1832" s="698"/>
      <c r="P1832" s="698"/>
      <c r="S1832" s="533"/>
      <c r="T1832" s="728"/>
    </row>
    <row r="1833" spans="1:20" ht="15.75">
      <c r="A1833" s="533" t="s">
        <v>2728</v>
      </c>
      <c r="B1833" s="533">
        <v>10</v>
      </c>
      <c r="C1833" s="533" t="s">
        <v>423</v>
      </c>
      <c r="D1833" s="572" t="s">
        <v>1795</v>
      </c>
      <c r="E1833" s="571" t="str">
        <f t="shared" si="1335"/>
        <v xml:space="preserve"> PANEL SIGNAGE</v>
      </c>
      <c r="F1833" s="533" t="s">
        <v>1321</v>
      </c>
      <c r="G1833" s="533" t="s">
        <v>2725</v>
      </c>
      <c r="H1833" s="533">
        <v>460</v>
      </c>
      <c r="I1833" s="533" t="str">
        <f t="shared" ref="I1833:J1833" si="1341">I1831</f>
        <v>Epoxy paint; to primed metal</v>
      </c>
      <c r="J1833" s="533" t="str">
        <f t="shared" si="1341"/>
        <v>Epoxy paint; to primed metal</v>
      </c>
      <c r="K1833" s="74" t="s">
        <v>2</v>
      </c>
      <c r="L1833" s="74" t="s">
        <v>424</v>
      </c>
      <c r="M1833" s="74" t="s">
        <v>4</v>
      </c>
      <c r="N1833" s="99" t="s">
        <v>5</v>
      </c>
      <c r="O1833" s="698" t="s">
        <v>6</v>
      </c>
      <c r="P1833" s="698" t="s">
        <v>7</v>
      </c>
      <c r="S1833" s="533"/>
      <c r="T1833" s="728"/>
    </row>
    <row r="1834" spans="1:20" ht="15.75">
      <c r="A1834" s="533" t="s">
        <v>2728</v>
      </c>
      <c r="B1834" s="533">
        <v>10</v>
      </c>
      <c r="C1834" s="533" t="s">
        <v>423</v>
      </c>
      <c r="D1834" s="572" t="s">
        <v>1795</v>
      </c>
      <c r="E1834" s="571" t="str">
        <f t="shared" si="1335"/>
        <v xml:space="preserve"> PANEL SIGNAGE</v>
      </c>
      <c r="F1834" s="533" t="s">
        <v>1321</v>
      </c>
      <c r="G1834" s="533" t="s">
        <v>2725</v>
      </c>
      <c r="H1834" s="533">
        <v>461</v>
      </c>
      <c r="I1834" s="533" t="str">
        <f t="shared" ref="I1834:J1834" si="1342">I1832</f>
        <v>099600 - HIGH PERFORMANCE COATINGS</v>
      </c>
      <c r="J1834" s="533" t="str">
        <f t="shared" si="1342"/>
        <v>099600 - HIGH PERFORMANCE COATINGS</v>
      </c>
      <c r="K1834" s="75"/>
      <c r="L1834" s="75"/>
      <c r="M1834" s="74"/>
      <c r="N1834" s="12"/>
      <c r="O1834" s="698"/>
      <c r="P1834" s="698" t="s">
        <v>8</v>
      </c>
      <c r="S1834" s="533"/>
      <c r="T1834" s="728"/>
    </row>
    <row r="1835" spans="1:20" ht="15.75">
      <c r="A1835" s="533" t="s">
        <v>2728</v>
      </c>
      <c r="B1835" s="533">
        <v>10</v>
      </c>
      <c r="C1835" s="533" t="s">
        <v>423</v>
      </c>
      <c r="D1835" s="572" t="s">
        <v>1795</v>
      </c>
      <c r="E1835" s="571" t="s">
        <v>1242</v>
      </c>
      <c r="F1835" s="533" t="str">
        <f t="shared" ref="F1835:F1849" si="1343">VLOOKUP(D:D,trade,3,FALSE)</f>
        <v>AR</v>
      </c>
      <c r="G1835" s="533" t="s">
        <v>2725</v>
      </c>
      <c r="H1835" s="533">
        <v>462</v>
      </c>
      <c r="I1835" s="533" t="str">
        <f t="shared" ref="I1835:I1836" si="1344">L1835</f>
        <v>101423 - PANEL SIGNAGE</v>
      </c>
      <c r="J1835" s="533" t="str">
        <f t="shared" ref="J1835:J1836" si="1345">L1835</f>
        <v>101423 - PANEL SIGNAGE</v>
      </c>
      <c r="K1835" s="75"/>
      <c r="L1835" s="75" t="s">
        <v>425</v>
      </c>
      <c r="M1835" s="74"/>
      <c r="N1835" s="12"/>
      <c r="O1835" s="698"/>
      <c r="P1835" s="698"/>
      <c r="S1835" s="533"/>
      <c r="T1835" s="728"/>
    </row>
    <row r="1836" spans="1:20" ht="15.75">
      <c r="A1836" s="533" t="s">
        <v>2728</v>
      </c>
      <c r="B1836" s="533">
        <v>10</v>
      </c>
      <c r="C1836" s="533" t="s">
        <v>423</v>
      </c>
      <c r="D1836" s="572" t="s">
        <v>1795</v>
      </c>
      <c r="E1836" s="571" t="str">
        <f t="shared" ref="E1836:E1838" si="1346">E1835</f>
        <v xml:space="preserve"> PANEL SIGNAGE</v>
      </c>
      <c r="F1836" s="533" t="str">
        <f t="shared" si="1343"/>
        <v>AR</v>
      </c>
      <c r="G1836" s="533" t="s">
        <v>2725</v>
      </c>
      <c r="H1836" s="533">
        <v>463</v>
      </c>
      <c r="I1836" s="533" t="str">
        <f t="shared" si="1344"/>
        <v>Internal sign; comprising 3 thick MP plastic face, 10 high copy &amp; graphics, braille dots, aluminium and wood profiles; including background, screws, fittings and fixings; complete; as specified and as Drg. A-503; detail 6</v>
      </c>
      <c r="J1836" s="533" t="str">
        <f t="shared" si="1345"/>
        <v>Internal sign; comprising 3 thick MP plastic face, 10 high copy &amp; graphics, braille dots, aluminium and wood profiles; including background, screws, fittings and fixings; complete; as specified and as Drg. A-503; detail 6</v>
      </c>
      <c r="K1836" s="75"/>
      <c r="L1836" s="221" t="s">
        <v>426</v>
      </c>
      <c r="M1836" s="626"/>
      <c r="N1836" s="76"/>
      <c r="O1836" s="698"/>
      <c r="P1836" s="698"/>
      <c r="S1836" s="533"/>
      <c r="T1836" s="728"/>
    </row>
    <row r="1837" spans="1:20" ht="15.75">
      <c r="A1837" s="533" t="s">
        <v>2728</v>
      </c>
      <c r="B1837" s="533">
        <v>10</v>
      </c>
      <c r="C1837" s="533" t="s">
        <v>423</v>
      </c>
      <c r="D1837" s="572" t="s">
        <v>1795</v>
      </c>
      <c r="E1837" s="571" t="str">
        <f t="shared" si="1346"/>
        <v xml:space="preserve"> PANEL SIGNAGE</v>
      </c>
      <c r="F1837" s="533" t="str">
        <f t="shared" si="1343"/>
        <v>AR</v>
      </c>
      <c r="G1837" s="533" t="s">
        <v>2722</v>
      </c>
      <c r="H1837" s="533">
        <v>464</v>
      </c>
      <c r="I1837" s="533" t="str">
        <f t="shared" ref="I1837:J1837" si="1347">I1835</f>
        <v>101423 - PANEL SIGNAGE</v>
      </c>
      <c r="J1837" s="533" t="str">
        <f t="shared" si="1347"/>
        <v>101423 - PANEL SIGNAGE</v>
      </c>
      <c r="K1837" s="75" t="s">
        <v>13</v>
      </c>
      <c r="L1837" s="449" t="s">
        <v>427</v>
      </c>
      <c r="M1837" s="711">
        <v>6</v>
      </c>
      <c r="N1837" s="450" t="s">
        <v>39</v>
      </c>
      <c r="O1837" s="698">
        <v>27</v>
      </c>
      <c r="P1837" s="698">
        <v>162</v>
      </c>
      <c r="Q1837" s="731">
        <f t="shared" ref="Q1837:Q1838" si="1348">O1837*0.97</f>
        <v>26.189999999999998</v>
      </c>
      <c r="R1837" s="731">
        <f t="shared" ref="R1837:R1838" si="1349">Q1837*M1837</f>
        <v>157.13999999999999</v>
      </c>
      <c r="S1837" s="533"/>
      <c r="T1837" s="728"/>
    </row>
    <row r="1838" spans="1:20" ht="15.75">
      <c r="A1838" s="533" t="s">
        <v>2728</v>
      </c>
      <c r="B1838" s="533">
        <v>10</v>
      </c>
      <c r="C1838" s="533" t="s">
        <v>423</v>
      </c>
      <c r="D1838" s="572" t="s">
        <v>1795</v>
      </c>
      <c r="E1838" s="571" t="str">
        <f t="shared" si="1346"/>
        <v xml:space="preserve"> PANEL SIGNAGE</v>
      </c>
      <c r="F1838" s="533" t="str">
        <f t="shared" si="1343"/>
        <v>AR</v>
      </c>
      <c r="G1838" s="533" t="s">
        <v>2722</v>
      </c>
      <c r="H1838" s="533">
        <v>465</v>
      </c>
      <c r="I1838" s="533" t="str">
        <f t="shared" ref="I1838:J1838" si="1350">I1836</f>
        <v>Internal sign; comprising 3 thick MP plastic face, 10 high copy &amp; graphics, braille dots, aluminium and wood profiles; including background, screws, fittings and fixings; complete; as specified and as Drg. A-503; detail 6</v>
      </c>
      <c r="J1838" s="533" t="str">
        <f t="shared" si="1350"/>
        <v>Internal sign; comprising 3 thick MP plastic face, 10 high copy &amp; graphics, braille dots, aluminium and wood profiles; including background, screws, fittings and fixings; complete; as specified and as Drg. A-503; detail 6</v>
      </c>
      <c r="K1838" s="75" t="s">
        <v>15</v>
      </c>
      <c r="L1838" s="449" t="s">
        <v>428</v>
      </c>
      <c r="M1838" s="711">
        <v>6</v>
      </c>
      <c r="N1838" s="450" t="s">
        <v>39</v>
      </c>
      <c r="O1838" s="698">
        <v>40</v>
      </c>
      <c r="P1838" s="698">
        <v>240</v>
      </c>
      <c r="Q1838" s="731">
        <f t="shared" si="1348"/>
        <v>38.799999999999997</v>
      </c>
      <c r="R1838" s="731">
        <f t="shared" si="1349"/>
        <v>232.79999999999998</v>
      </c>
      <c r="S1838" s="533"/>
      <c r="T1838" s="728"/>
    </row>
    <row r="1839" spans="1:20" ht="15.75">
      <c r="A1839" s="533" t="s">
        <v>2728</v>
      </c>
      <c r="B1839" s="533">
        <v>10</v>
      </c>
      <c r="C1839" s="533" t="s">
        <v>423</v>
      </c>
      <c r="D1839" s="572" t="s">
        <v>1815</v>
      </c>
      <c r="E1839" s="571" t="s">
        <v>1243</v>
      </c>
      <c r="F1839" s="533" t="str">
        <f t="shared" si="1343"/>
        <v>AR</v>
      </c>
      <c r="G1839" s="533" t="s">
        <v>2725</v>
      </c>
      <c r="H1839" s="533">
        <v>466</v>
      </c>
      <c r="I1839" s="533" t="str">
        <f t="shared" ref="I1839:I1840" si="1351">L1839</f>
        <v>102800 - TOILET, BATH AND LAUNDRY ACCESSORIES</v>
      </c>
      <c r="J1839" s="533" t="str">
        <f t="shared" ref="J1839:J1840" si="1352">L1839</f>
        <v>102800 - TOILET, BATH AND LAUNDRY ACCESSORIES</v>
      </c>
      <c r="K1839" s="75"/>
      <c r="L1839" s="75" t="s">
        <v>429</v>
      </c>
      <c r="M1839" s="74"/>
      <c r="N1839" s="12"/>
      <c r="O1839" s="698"/>
      <c r="P1839" s="698"/>
      <c r="S1839" s="533"/>
      <c r="T1839" s="728"/>
    </row>
    <row r="1840" spans="1:20" ht="16.5" thickBot="1">
      <c r="A1840" s="533" t="s">
        <v>2728</v>
      </c>
      <c r="B1840" s="533">
        <v>10</v>
      </c>
      <c r="C1840" s="533" t="s">
        <v>423</v>
      </c>
      <c r="D1840" s="572" t="s">
        <v>1815</v>
      </c>
      <c r="E1840" s="571" t="str">
        <f t="shared" ref="E1840:E1849" si="1353">E1839</f>
        <v xml:space="preserve"> TOILET, BATH AND LAUNDRY ACCESSORIES</v>
      </c>
      <c r="F1840" s="533" t="str">
        <f t="shared" si="1343"/>
        <v>AR</v>
      </c>
      <c r="G1840" s="533" t="s">
        <v>2725</v>
      </c>
      <c r="H1840" s="533">
        <v>467</v>
      </c>
      <c r="I1840" s="533" t="str">
        <f t="shared" si="1351"/>
        <v>Miscellaneous fixtures and fittings; complete; as specified and shown on Drawings</v>
      </c>
      <c r="J1840" s="533" t="str">
        <f t="shared" si="1352"/>
        <v>Miscellaneous fixtures and fittings; complete; as specified and shown on Drawings</v>
      </c>
      <c r="K1840" s="75"/>
      <c r="L1840" s="75" t="s">
        <v>430</v>
      </c>
      <c r="M1840" s="74"/>
      <c r="N1840" s="12"/>
      <c r="O1840" s="698"/>
      <c r="P1840" s="698"/>
      <c r="S1840" s="533"/>
      <c r="T1840" s="728"/>
    </row>
    <row r="1841" spans="1:20" ht="16.5" thickBot="1">
      <c r="A1841" s="533" t="s">
        <v>2728</v>
      </c>
      <c r="B1841" s="533">
        <v>10</v>
      </c>
      <c r="C1841" s="533" t="s">
        <v>423</v>
      </c>
      <c r="D1841" s="572" t="s">
        <v>1815</v>
      </c>
      <c r="E1841" s="571" t="str">
        <f t="shared" si="1353"/>
        <v xml:space="preserve"> TOILET, BATH AND LAUNDRY ACCESSORIES</v>
      </c>
      <c r="F1841" s="533" t="str">
        <f t="shared" si="1343"/>
        <v>AR</v>
      </c>
      <c r="G1841" s="533" t="s">
        <v>2722</v>
      </c>
      <c r="H1841" s="533">
        <v>468</v>
      </c>
      <c r="I1841" s="533" t="str">
        <f t="shared" ref="I1841:J1841" si="1354">I1839</f>
        <v>102800 - TOILET, BATH AND LAUNDRY ACCESSORIES</v>
      </c>
      <c r="J1841" s="533" t="str">
        <f t="shared" si="1354"/>
        <v>102800 - TOILET, BATH AND LAUNDRY ACCESSORIES</v>
      </c>
      <c r="K1841" s="75" t="s">
        <v>17</v>
      </c>
      <c r="L1841" s="75" t="s">
        <v>431</v>
      </c>
      <c r="M1841" s="75">
        <v>7</v>
      </c>
      <c r="N1841" s="227" t="s">
        <v>39</v>
      </c>
      <c r="O1841" s="698">
        <v>20</v>
      </c>
      <c r="P1841" s="698">
        <v>140</v>
      </c>
      <c r="Q1841" s="731">
        <f t="shared" ref="Q1841:Q1847" si="1355">O1841*0.97</f>
        <v>19.399999999999999</v>
      </c>
      <c r="R1841" s="731">
        <f t="shared" ref="R1841:R1847" si="1356">Q1841*M1841</f>
        <v>135.79999999999998</v>
      </c>
      <c r="S1841" s="533"/>
      <c r="T1841" s="728"/>
    </row>
    <row r="1842" spans="1:20" ht="16.5" thickBot="1">
      <c r="A1842" s="533" t="s">
        <v>2728</v>
      </c>
      <c r="B1842" s="533">
        <v>10</v>
      </c>
      <c r="C1842" s="533" t="s">
        <v>423</v>
      </c>
      <c r="D1842" s="572" t="s">
        <v>1815</v>
      </c>
      <c r="E1842" s="571" t="str">
        <f t="shared" si="1353"/>
        <v xml:space="preserve"> TOILET, BATH AND LAUNDRY ACCESSORIES</v>
      </c>
      <c r="F1842" s="533" t="str">
        <f t="shared" si="1343"/>
        <v>AR</v>
      </c>
      <c r="G1842" s="533" t="s">
        <v>2722</v>
      </c>
      <c r="H1842" s="533">
        <v>469</v>
      </c>
      <c r="I1842" s="533" t="str">
        <f t="shared" ref="I1842:J1842" si="1357">I1840</f>
        <v>Miscellaneous fixtures and fittings; complete; as specified and shown on Drawings</v>
      </c>
      <c r="J1842" s="533" t="str">
        <f t="shared" si="1357"/>
        <v>Miscellaneous fixtures and fittings; complete; as specified and shown on Drawings</v>
      </c>
      <c r="K1842" s="75" t="s">
        <v>19</v>
      </c>
      <c r="L1842" s="75" t="s">
        <v>432</v>
      </c>
      <c r="M1842" s="75">
        <v>7</v>
      </c>
      <c r="N1842" s="227" t="s">
        <v>39</v>
      </c>
      <c r="O1842" s="698">
        <v>113</v>
      </c>
      <c r="P1842" s="698">
        <v>791</v>
      </c>
      <c r="Q1842" s="731">
        <f t="shared" si="1355"/>
        <v>109.61</v>
      </c>
      <c r="R1842" s="731">
        <f t="shared" si="1356"/>
        <v>767.27</v>
      </c>
      <c r="S1842" s="533"/>
      <c r="T1842" s="728"/>
    </row>
    <row r="1843" spans="1:20" ht="16.5" thickBot="1">
      <c r="A1843" s="533" t="s">
        <v>2728</v>
      </c>
      <c r="B1843" s="533">
        <v>10</v>
      </c>
      <c r="C1843" s="533" t="s">
        <v>423</v>
      </c>
      <c r="D1843" s="572" t="s">
        <v>1815</v>
      </c>
      <c r="E1843" s="571" t="str">
        <f t="shared" si="1353"/>
        <v xml:space="preserve"> TOILET, BATH AND LAUNDRY ACCESSORIES</v>
      </c>
      <c r="F1843" s="533" t="str">
        <f t="shared" si="1343"/>
        <v>AR</v>
      </c>
      <c r="G1843" s="533" t="s">
        <v>2722</v>
      </c>
      <c r="H1843" s="533">
        <v>470</v>
      </c>
      <c r="I1843" s="533" t="str">
        <f t="shared" ref="I1843:J1843" si="1358">I1841</f>
        <v>102800 - TOILET, BATH AND LAUNDRY ACCESSORIES</v>
      </c>
      <c r="J1843" s="533" t="str">
        <f t="shared" si="1358"/>
        <v>102800 - TOILET, BATH AND LAUNDRY ACCESSORIES</v>
      </c>
      <c r="K1843" s="75" t="s">
        <v>20</v>
      </c>
      <c r="L1843" s="75" t="s">
        <v>433</v>
      </c>
      <c r="M1843" s="75">
        <v>7</v>
      </c>
      <c r="N1843" s="227" t="s">
        <v>39</v>
      </c>
      <c r="O1843" s="698">
        <v>60</v>
      </c>
      <c r="P1843" s="698">
        <v>420</v>
      </c>
      <c r="Q1843" s="731">
        <f t="shared" si="1355"/>
        <v>58.199999999999996</v>
      </c>
      <c r="R1843" s="731">
        <f t="shared" si="1356"/>
        <v>407.4</v>
      </c>
      <c r="S1843" s="533"/>
      <c r="T1843" s="728"/>
    </row>
    <row r="1844" spans="1:20" ht="15.75">
      <c r="A1844" s="533" t="s">
        <v>2728</v>
      </c>
      <c r="B1844" s="533">
        <v>10</v>
      </c>
      <c r="C1844" s="533" t="s">
        <v>423</v>
      </c>
      <c r="D1844" s="572" t="s">
        <v>1815</v>
      </c>
      <c r="E1844" s="571" t="str">
        <f t="shared" si="1353"/>
        <v xml:space="preserve"> TOILET, BATH AND LAUNDRY ACCESSORIES</v>
      </c>
      <c r="F1844" s="533" t="str">
        <f t="shared" si="1343"/>
        <v>AR</v>
      </c>
      <c r="G1844" s="533" t="s">
        <v>2722</v>
      </c>
      <c r="H1844" s="533">
        <v>471</v>
      </c>
      <c r="I1844" s="533" t="str">
        <f t="shared" ref="I1844:J1844" si="1359">I1842</f>
        <v>Miscellaneous fixtures and fittings; complete; as specified and shown on Drawings</v>
      </c>
      <c r="J1844" s="533" t="str">
        <f t="shared" si="1359"/>
        <v>Miscellaneous fixtures and fittings; complete; as specified and shown on Drawings</v>
      </c>
      <c r="K1844" s="218" t="s">
        <v>21</v>
      </c>
      <c r="L1844" s="218" t="s">
        <v>434</v>
      </c>
      <c r="M1844" s="218">
        <v>7</v>
      </c>
      <c r="N1844" s="195" t="s">
        <v>39</v>
      </c>
      <c r="O1844" s="698"/>
      <c r="P1844" s="698">
        <v>0</v>
      </c>
      <c r="Q1844" s="731">
        <f t="shared" si="1355"/>
        <v>0</v>
      </c>
      <c r="R1844" s="731">
        <f t="shared" si="1356"/>
        <v>0</v>
      </c>
      <c r="S1844" s="533"/>
      <c r="T1844" s="728"/>
    </row>
    <row r="1845" spans="1:20" ht="16.5" thickBot="1">
      <c r="A1845" s="533" t="s">
        <v>2728</v>
      </c>
      <c r="B1845" s="533">
        <v>10</v>
      </c>
      <c r="C1845" s="533" t="s">
        <v>423</v>
      </c>
      <c r="D1845" s="572" t="s">
        <v>1815</v>
      </c>
      <c r="E1845" s="571" t="str">
        <f t="shared" si="1353"/>
        <v xml:space="preserve"> TOILET, BATH AND LAUNDRY ACCESSORIES</v>
      </c>
      <c r="F1845" s="533" t="str">
        <f t="shared" si="1343"/>
        <v>AR</v>
      </c>
      <c r="G1845" s="533" t="s">
        <v>2722</v>
      </c>
      <c r="H1845" s="533">
        <v>472</v>
      </c>
      <c r="I1845" s="533" t="str">
        <f t="shared" ref="I1845:J1845" si="1360">I1843</f>
        <v>102800 - TOILET, BATH AND LAUNDRY ACCESSORIES</v>
      </c>
      <c r="J1845" s="533" t="str">
        <f t="shared" si="1360"/>
        <v>102800 - TOILET, BATH AND LAUNDRY ACCESSORIES</v>
      </c>
      <c r="K1845" s="218" t="s">
        <v>45</v>
      </c>
      <c r="L1845" s="218" t="s">
        <v>435</v>
      </c>
      <c r="M1845" s="218">
        <v>7</v>
      </c>
      <c r="N1845" s="195" t="s">
        <v>39</v>
      </c>
      <c r="O1845" s="698"/>
      <c r="P1845" s="698">
        <v>0</v>
      </c>
      <c r="Q1845" s="731">
        <f t="shared" si="1355"/>
        <v>0</v>
      </c>
      <c r="R1845" s="731">
        <f t="shared" si="1356"/>
        <v>0</v>
      </c>
      <c r="S1845" s="533"/>
      <c r="T1845" s="728"/>
    </row>
    <row r="1846" spans="1:20" ht="16.5" thickBot="1">
      <c r="A1846" s="533" t="s">
        <v>2728</v>
      </c>
      <c r="B1846" s="533">
        <v>10</v>
      </c>
      <c r="C1846" s="533" t="s">
        <v>423</v>
      </c>
      <c r="D1846" s="572" t="s">
        <v>1815</v>
      </c>
      <c r="E1846" s="571" t="str">
        <f t="shared" si="1353"/>
        <v xml:space="preserve"> TOILET, BATH AND LAUNDRY ACCESSORIES</v>
      </c>
      <c r="F1846" s="533" t="str">
        <f t="shared" si="1343"/>
        <v>AR</v>
      </c>
      <c r="G1846" s="533" t="s">
        <v>2722</v>
      </c>
      <c r="H1846" s="533">
        <v>473</v>
      </c>
      <c r="I1846" s="533" t="str">
        <f t="shared" ref="I1846:J1846" si="1361">I1844</f>
        <v>Miscellaneous fixtures and fittings; complete; as specified and shown on Drawings</v>
      </c>
      <c r="J1846" s="533" t="str">
        <f t="shared" si="1361"/>
        <v>Miscellaneous fixtures and fittings; complete; as specified and shown on Drawings</v>
      </c>
      <c r="K1846" s="75" t="s">
        <v>48</v>
      </c>
      <c r="L1846" s="75" t="s">
        <v>436</v>
      </c>
      <c r="M1846" s="75">
        <v>7</v>
      </c>
      <c r="N1846" s="227" t="s">
        <v>39</v>
      </c>
      <c r="O1846" s="698">
        <v>60</v>
      </c>
      <c r="P1846" s="698">
        <v>420</v>
      </c>
      <c r="Q1846" s="731">
        <f t="shared" si="1355"/>
        <v>58.199999999999996</v>
      </c>
      <c r="R1846" s="731">
        <f t="shared" si="1356"/>
        <v>407.4</v>
      </c>
      <c r="S1846" s="533"/>
      <c r="T1846" s="728"/>
    </row>
    <row r="1847" spans="1:20" ht="16.5" thickBot="1">
      <c r="A1847" s="533" t="s">
        <v>2728</v>
      </c>
      <c r="B1847" s="533">
        <v>10</v>
      </c>
      <c r="C1847" s="533" t="s">
        <v>423</v>
      </c>
      <c r="D1847" s="572" t="s">
        <v>1815</v>
      </c>
      <c r="E1847" s="571" t="str">
        <f t="shared" si="1353"/>
        <v xml:space="preserve"> TOILET, BATH AND LAUNDRY ACCESSORIES</v>
      </c>
      <c r="F1847" s="533" t="str">
        <f t="shared" si="1343"/>
        <v>AR</v>
      </c>
      <c r="G1847" s="533" t="s">
        <v>2722</v>
      </c>
      <c r="H1847" s="533">
        <v>474</v>
      </c>
      <c r="I1847" s="533" t="str">
        <f t="shared" ref="I1847:J1847" si="1362">I1845</f>
        <v>102800 - TOILET, BATH AND LAUNDRY ACCESSORIES</v>
      </c>
      <c r="J1847" s="533" t="str">
        <f t="shared" si="1362"/>
        <v>102800 - TOILET, BATH AND LAUNDRY ACCESSORIES</v>
      </c>
      <c r="K1847" s="75" t="s">
        <v>50</v>
      </c>
      <c r="L1847" s="75" t="s">
        <v>437</v>
      </c>
      <c r="M1847" s="75">
        <v>7</v>
      </c>
      <c r="N1847" s="227" t="s">
        <v>39</v>
      </c>
      <c r="O1847" s="698">
        <v>86</v>
      </c>
      <c r="P1847" s="698">
        <v>602</v>
      </c>
      <c r="Q1847" s="731">
        <f t="shared" si="1355"/>
        <v>83.42</v>
      </c>
      <c r="R1847" s="731">
        <f t="shared" si="1356"/>
        <v>583.94000000000005</v>
      </c>
      <c r="S1847" s="533"/>
      <c r="T1847" s="728"/>
    </row>
    <row r="1848" spans="1:20" ht="16.5" thickBot="1">
      <c r="A1848" s="533" t="s">
        <v>2728</v>
      </c>
      <c r="B1848" s="533">
        <v>10</v>
      </c>
      <c r="C1848" s="533" t="s">
        <v>423</v>
      </c>
      <c r="D1848" s="572" t="s">
        <v>1815</v>
      </c>
      <c r="E1848" s="571" t="str">
        <f t="shared" si="1353"/>
        <v xml:space="preserve"> TOILET, BATH AND LAUNDRY ACCESSORIES</v>
      </c>
      <c r="F1848" s="533" t="str">
        <f t="shared" si="1343"/>
        <v>AR</v>
      </c>
      <c r="G1848" s="533" t="s">
        <v>2725</v>
      </c>
      <c r="H1848" s="533">
        <v>475</v>
      </c>
      <c r="I1848" s="533" t="str">
        <f>L1848</f>
        <v>Mirror glass; 6 mm thick; polished plate glass, surfaces mounted type, with nickel plate brass; including cardboard filler; fittings and fixings; complete; as specified and as Drg. A-503; detail 8</v>
      </c>
      <c r="J1848" s="533" t="str">
        <f>L1848</f>
        <v>Mirror glass; 6 mm thick; polished plate glass, surfaces mounted type, with nickel plate brass; including cardboard filler; fittings and fixings; complete; as specified and as Drg. A-503; detail 8</v>
      </c>
      <c r="K1848" s="75"/>
      <c r="L1848" s="75" t="s">
        <v>438</v>
      </c>
      <c r="M1848" s="74"/>
      <c r="N1848" s="12"/>
      <c r="O1848" s="698"/>
      <c r="P1848" s="698"/>
      <c r="S1848" s="533"/>
      <c r="T1848" s="728"/>
    </row>
    <row r="1849" spans="1:20" ht="16.5" thickBot="1">
      <c r="A1849" s="533" t="s">
        <v>2728</v>
      </c>
      <c r="B1849" s="533">
        <v>10</v>
      </c>
      <c r="C1849" s="533" t="s">
        <v>423</v>
      </c>
      <c r="D1849" s="572" t="s">
        <v>1815</v>
      </c>
      <c r="E1849" s="571" t="str">
        <f t="shared" si="1353"/>
        <v xml:space="preserve"> TOILET, BATH AND LAUNDRY ACCESSORIES</v>
      </c>
      <c r="F1849" s="533" t="str">
        <f t="shared" si="1343"/>
        <v>AR</v>
      </c>
      <c r="G1849" s="533" t="s">
        <v>2722</v>
      </c>
      <c r="H1849" s="533">
        <v>476</v>
      </c>
      <c r="I1849" s="533" t="str">
        <f>I1847</f>
        <v>102800 - TOILET, BATH AND LAUNDRY ACCESSORIES</v>
      </c>
      <c r="J1849" s="533" t="str">
        <f>J1847</f>
        <v>102800 - TOILET, BATH AND LAUNDRY ACCESSORIES</v>
      </c>
      <c r="K1849" s="75" t="s">
        <v>13</v>
      </c>
      <c r="L1849" s="75" t="s">
        <v>439</v>
      </c>
      <c r="M1849" s="75">
        <v>7</v>
      </c>
      <c r="N1849" s="227" t="s">
        <v>39</v>
      </c>
      <c r="O1849" s="698">
        <v>60</v>
      </c>
      <c r="P1849" s="698">
        <v>420</v>
      </c>
      <c r="Q1849" s="731">
        <f>O1849*0.97</f>
        <v>58.199999999999996</v>
      </c>
      <c r="R1849" s="731">
        <f>Q1849*M1849</f>
        <v>407.4</v>
      </c>
      <c r="S1849" s="533"/>
      <c r="T1849" s="728"/>
    </row>
    <row r="1850" spans="1:20" ht="15.75">
      <c r="A1850" s="533" t="s">
        <v>2728</v>
      </c>
      <c r="B1850" s="533">
        <v>10</v>
      </c>
      <c r="C1850" s="533" t="s">
        <v>423</v>
      </c>
      <c r="D1850" s="572" t="s">
        <v>2743</v>
      </c>
      <c r="E1850" s="571" t="s">
        <v>1310</v>
      </c>
      <c r="F1850" s="533" t="s">
        <v>1821</v>
      </c>
      <c r="G1850" s="533" t="s">
        <v>2725</v>
      </c>
      <c r="H1850" s="533">
        <v>477</v>
      </c>
      <c r="I1850" s="533" t="str">
        <f t="shared" ref="I1850:I1851" si="1363">L1850</f>
        <v>104416 - FIRE-EXTINGUISHERS</v>
      </c>
      <c r="J1850" s="533" t="str">
        <f t="shared" ref="J1850:J1851" si="1364">L1850</f>
        <v>104416 - FIRE-EXTINGUISHERS</v>
      </c>
      <c r="K1850" s="29"/>
      <c r="L1850" s="29" t="s">
        <v>440</v>
      </c>
      <c r="M1850" s="627"/>
      <c r="N1850" s="101"/>
      <c r="O1850" s="698"/>
      <c r="P1850" s="698"/>
      <c r="S1850" s="533"/>
      <c r="T1850" s="728"/>
    </row>
    <row r="1851" spans="1:20" ht="15.75">
      <c r="A1851" s="533" t="s">
        <v>2728</v>
      </c>
      <c r="B1851" s="533">
        <v>10</v>
      </c>
      <c r="C1851" s="533" t="s">
        <v>423</v>
      </c>
      <c r="D1851" s="572" t="s">
        <v>2743</v>
      </c>
      <c r="E1851" s="571" t="str">
        <f t="shared" ref="E1851:E1854" si="1365">E1850</f>
        <v xml:space="preserve"> FIRE-EXTINGUISHERS</v>
      </c>
      <c r="F1851" s="533" t="s">
        <v>1821</v>
      </c>
      <c r="G1851" s="533" t="s">
        <v>2725</v>
      </c>
      <c r="H1851" s="533">
        <v>478</v>
      </c>
      <c r="I1851" s="533" t="str">
        <f t="shared" si="1363"/>
        <v>Portable fire extinguishers complete with all accessories</v>
      </c>
      <c r="J1851" s="533" t="str">
        <f t="shared" si="1364"/>
        <v>Portable fire extinguishers complete with all accessories</v>
      </c>
      <c r="K1851" s="29"/>
      <c r="L1851" s="29" t="s">
        <v>441</v>
      </c>
      <c r="M1851" s="627"/>
      <c r="N1851" s="101"/>
      <c r="O1851" s="698"/>
      <c r="P1851" s="698"/>
      <c r="S1851" s="533"/>
      <c r="T1851" s="728"/>
    </row>
    <row r="1852" spans="1:20" ht="15.75">
      <c r="A1852" s="533" t="s">
        <v>2728</v>
      </c>
      <c r="B1852" s="533">
        <v>10</v>
      </c>
      <c r="C1852" s="533" t="s">
        <v>423</v>
      </c>
      <c r="D1852" s="572" t="s">
        <v>2743</v>
      </c>
      <c r="E1852" s="571" t="str">
        <f t="shared" si="1365"/>
        <v xml:space="preserve"> FIRE-EXTINGUISHERS</v>
      </c>
      <c r="F1852" s="533" t="s">
        <v>1821</v>
      </c>
      <c r="G1852" s="533" t="s">
        <v>2722</v>
      </c>
      <c r="H1852" s="533">
        <v>479</v>
      </c>
      <c r="I1852" s="533" t="str">
        <f t="shared" ref="I1852:J1852" si="1366">I1850</f>
        <v>104416 - FIRE-EXTINGUISHERS</v>
      </c>
      <c r="J1852" s="533" t="str">
        <f t="shared" si="1366"/>
        <v>104416 - FIRE-EXTINGUISHERS</v>
      </c>
      <c r="K1852" s="29" t="s">
        <v>15</v>
      </c>
      <c r="L1852" s="29" t="s">
        <v>442</v>
      </c>
      <c r="M1852" s="29">
        <v>11</v>
      </c>
      <c r="N1852" s="101" t="s">
        <v>39</v>
      </c>
      <c r="O1852" s="698">
        <v>73</v>
      </c>
      <c r="P1852" s="698">
        <v>803</v>
      </c>
      <c r="Q1852" s="731">
        <f t="shared" ref="Q1852:Q1853" si="1367">O1852*0.97</f>
        <v>70.81</v>
      </c>
      <c r="R1852" s="731">
        <f t="shared" ref="R1852:R1853" si="1368">Q1852*M1852</f>
        <v>778.91000000000008</v>
      </c>
      <c r="S1852" s="533"/>
      <c r="T1852" s="728"/>
    </row>
    <row r="1853" spans="1:20" ht="15.75">
      <c r="A1853" s="533" t="s">
        <v>2728</v>
      </c>
      <c r="B1853" s="533">
        <v>10</v>
      </c>
      <c r="C1853" s="533" t="s">
        <v>423</v>
      </c>
      <c r="D1853" s="572" t="s">
        <v>2743</v>
      </c>
      <c r="E1853" s="571" t="str">
        <f t="shared" si="1365"/>
        <v xml:space="preserve"> FIRE-EXTINGUISHERS</v>
      </c>
      <c r="F1853" s="533" t="s">
        <v>1821</v>
      </c>
      <c r="G1853" s="533" t="s">
        <v>2722</v>
      </c>
      <c r="H1853" s="533">
        <v>480</v>
      </c>
      <c r="I1853" s="533" t="str">
        <f t="shared" ref="I1853:J1853" si="1369">I1851</f>
        <v>Portable fire extinguishers complete with all accessories</v>
      </c>
      <c r="J1853" s="533" t="str">
        <f t="shared" si="1369"/>
        <v>Portable fire extinguishers complete with all accessories</v>
      </c>
      <c r="K1853" s="29" t="s">
        <v>17</v>
      </c>
      <c r="L1853" s="29" t="s">
        <v>443</v>
      </c>
      <c r="M1853" s="29">
        <v>8</v>
      </c>
      <c r="N1853" s="101" t="s">
        <v>39</v>
      </c>
      <c r="O1853" s="698">
        <v>86</v>
      </c>
      <c r="P1853" s="698">
        <v>688</v>
      </c>
      <c r="Q1853" s="731">
        <f t="shared" si="1367"/>
        <v>83.42</v>
      </c>
      <c r="R1853" s="731">
        <f t="shared" si="1368"/>
        <v>667.36</v>
      </c>
      <c r="S1853" s="533"/>
      <c r="T1853" s="728"/>
    </row>
    <row r="1854" spans="1:20" ht="15.75">
      <c r="A1854" s="533" t="s">
        <v>2728</v>
      </c>
      <c r="B1854" s="533">
        <v>10</v>
      </c>
      <c r="C1854" s="533" t="s">
        <v>423</v>
      </c>
      <c r="D1854" s="572" t="s">
        <v>2743</v>
      </c>
      <c r="E1854" s="571" t="str">
        <f t="shared" si="1365"/>
        <v xml:space="preserve"> FIRE-EXTINGUISHERS</v>
      </c>
      <c r="F1854" s="533" t="s">
        <v>1821</v>
      </c>
      <c r="G1854" s="533" t="s">
        <v>2725</v>
      </c>
      <c r="H1854" s="533">
        <v>481</v>
      </c>
      <c r="I1854" s="533" t="str">
        <f t="shared" ref="I1854:J1854" si="1370">I1852</f>
        <v>104416 - FIRE-EXTINGUISHERS</v>
      </c>
      <c r="J1854" s="533" t="str">
        <f t="shared" si="1370"/>
        <v>104416 - FIRE-EXTINGUISHERS</v>
      </c>
      <c r="K1854" s="74" t="s">
        <v>444</v>
      </c>
      <c r="L1854" s="74"/>
      <c r="M1854" s="75"/>
      <c r="N1854" s="12"/>
      <c r="O1854" s="698"/>
      <c r="P1854" s="698"/>
      <c r="S1854" s="533"/>
      <c r="T1854" s="728"/>
    </row>
    <row r="1855" spans="1:20" ht="15.75">
      <c r="A1855" s="533" t="s">
        <v>2728</v>
      </c>
      <c r="B1855" s="533">
        <v>10</v>
      </c>
      <c r="C1855" s="533" t="s">
        <v>423</v>
      </c>
      <c r="D1855" s="10" t="s">
        <v>22</v>
      </c>
      <c r="E1855" s="10" t="s">
        <v>22</v>
      </c>
      <c r="G1855" s="533" t="s">
        <v>2724</v>
      </c>
      <c r="H1855" s="533">
        <v>482</v>
      </c>
      <c r="I1855" s="533" t="str">
        <f t="shared" ref="I1855:J1855" si="1371">I1853</f>
        <v>Portable fire extinguishers complete with all accessories</v>
      </c>
      <c r="J1855" s="533" t="str">
        <f t="shared" si="1371"/>
        <v>Portable fire extinguishers complete with all accessories</v>
      </c>
      <c r="K1855" s="75" t="s">
        <v>22</v>
      </c>
      <c r="L1855" s="75"/>
      <c r="M1855" s="75"/>
      <c r="N1855" s="12"/>
      <c r="O1855" s="698" t="s">
        <v>8</v>
      </c>
      <c r="P1855" s="698">
        <v>4686</v>
      </c>
      <c r="S1855" s="533"/>
      <c r="T1855" s="728"/>
    </row>
    <row r="1856" spans="1:20" ht="15.75">
      <c r="A1856" s="533" t="s">
        <v>2728</v>
      </c>
      <c r="B1856" s="533">
        <v>11</v>
      </c>
      <c r="C1856" s="533" t="s">
        <v>446</v>
      </c>
      <c r="D1856" s="572" t="s">
        <v>1842</v>
      </c>
      <c r="E1856" s="571" t="s">
        <v>1244</v>
      </c>
      <c r="F1856" s="533" t="str">
        <f t="shared" ref="F1856:F1919" si="1372">VLOOKUP(D:D,trade,3,FALSE)</f>
        <v>ME</v>
      </c>
      <c r="G1856" s="533" t="s">
        <v>2725</v>
      </c>
      <c r="H1856" s="533">
        <v>483</v>
      </c>
      <c r="I1856" s="533" t="str">
        <f t="shared" ref="I1856:J1856" si="1373">I1854</f>
        <v>104416 - FIRE-EXTINGUISHERS</v>
      </c>
      <c r="J1856" s="533" t="str">
        <f t="shared" si="1373"/>
        <v>104416 - FIRE-EXTINGUISHERS</v>
      </c>
      <c r="K1856" s="75"/>
      <c r="L1856" s="75"/>
      <c r="M1856" s="99" t="s">
        <v>445</v>
      </c>
      <c r="N1856" s="99"/>
      <c r="O1856" s="698"/>
      <c r="P1856" s="698"/>
      <c r="S1856" s="533"/>
      <c r="T1856" s="728"/>
    </row>
    <row r="1857" spans="1:20" ht="15.75">
      <c r="A1857" s="533" t="s">
        <v>2728</v>
      </c>
      <c r="B1857" s="533">
        <v>11</v>
      </c>
      <c r="C1857" s="533" t="s">
        <v>446</v>
      </c>
      <c r="D1857" s="572" t="s">
        <v>1842</v>
      </c>
      <c r="E1857" s="571" t="s">
        <v>1244</v>
      </c>
      <c r="F1857" s="533" t="str">
        <f t="shared" si="1372"/>
        <v>ME</v>
      </c>
      <c r="G1857" s="533" t="s">
        <v>2725</v>
      </c>
      <c r="H1857" s="533">
        <v>484</v>
      </c>
      <c r="I1857" s="533" t="str">
        <f t="shared" ref="I1857:J1857" si="1374">I1855</f>
        <v>Portable fire extinguishers complete with all accessories</v>
      </c>
      <c r="J1857" s="533" t="str">
        <f t="shared" si="1374"/>
        <v>Portable fire extinguishers complete with all accessories</v>
      </c>
      <c r="K1857" s="75"/>
      <c r="L1857" s="75"/>
      <c r="M1857" s="99" t="s">
        <v>446</v>
      </c>
      <c r="N1857" s="99"/>
      <c r="O1857" s="698"/>
      <c r="P1857" s="698"/>
      <c r="S1857" s="533"/>
      <c r="T1857" s="728"/>
    </row>
    <row r="1858" spans="1:20" ht="15.75">
      <c r="A1858" s="533" t="s">
        <v>2728</v>
      </c>
      <c r="B1858" s="533">
        <v>11</v>
      </c>
      <c r="C1858" s="533" t="s">
        <v>446</v>
      </c>
      <c r="D1858" s="572" t="s">
        <v>1842</v>
      </c>
      <c r="E1858" s="571" t="s">
        <v>1244</v>
      </c>
      <c r="F1858" s="533" t="str">
        <f t="shared" si="1372"/>
        <v>ME</v>
      </c>
      <c r="G1858" s="533" t="s">
        <v>2725</v>
      </c>
      <c r="H1858" s="533">
        <v>485</v>
      </c>
      <c r="I1858" s="533" t="str">
        <f t="shared" ref="I1858:J1858" si="1375">I1856</f>
        <v>104416 - FIRE-EXTINGUISHERS</v>
      </c>
      <c r="J1858" s="533" t="str">
        <f t="shared" si="1375"/>
        <v>104416 - FIRE-EXTINGUISHERS</v>
      </c>
      <c r="K1858" s="20" t="s">
        <v>2</v>
      </c>
      <c r="L1858" s="20" t="s">
        <v>25</v>
      </c>
      <c r="M1858" s="18" t="s">
        <v>4</v>
      </c>
      <c r="N1858" s="18" t="s">
        <v>5</v>
      </c>
      <c r="O1858" s="698" t="s">
        <v>6</v>
      </c>
      <c r="P1858" s="698" t="s">
        <v>7</v>
      </c>
      <c r="S1858" s="533"/>
      <c r="T1858" s="728"/>
    </row>
    <row r="1859" spans="1:20" ht="15.75">
      <c r="A1859" s="533" t="s">
        <v>2728</v>
      </c>
      <c r="B1859" s="533">
        <v>11</v>
      </c>
      <c r="C1859" s="533" t="s">
        <v>446</v>
      </c>
      <c r="D1859" s="572" t="s">
        <v>1842</v>
      </c>
      <c r="E1859" s="571" t="s">
        <v>1244</v>
      </c>
      <c r="F1859" s="533" t="str">
        <f t="shared" si="1372"/>
        <v>ME</v>
      </c>
      <c r="G1859" s="533" t="s">
        <v>2725</v>
      </c>
      <c r="H1859" s="533">
        <v>486</v>
      </c>
      <c r="I1859" s="533" t="str">
        <f t="shared" ref="I1859:J1859" si="1376">I1857</f>
        <v>Portable fire extinguishers complete with all accessories</v>
      </c>
      <c r="J1859" s="533" t="str">
        <f t="shared" si="1376"/>
        <v>Portable fire extinguishers complete with all accessories</v>
      </c>
      <c r="K1859" s="2"/>
      <c r="L1859" s="2"/>
      <c r="M1859" s="29"/>
      <c r="N1859" s="4"/>
      <c r="O1859" s="698"/>
      <c r="P1859" s="698" t="s">
        <v>8</v>
      </c>
      <c r="S1859" s="533"/>
      <c r="T1859" s="728"/>
    </row>
    <row r="1860" spans="1:20" ht="15.75">
      <c r="A1860" s="533" t="s">
        <v>2728</v>
      </c>
      <c r="B1860" s="533">
        <v>11</v>
      </c>
      <c r="C1860" s="533" t="s">
        <v>446</v>
      </c>
      <c r="D1860" s="572" t="s">
        <v>1842</v>
      </c>
      <c r="E1860" s="571" t="s">
        <v>1244</v>
      </c>
      <c r="F1860" s="533" t="str">
        <f t="shared" si="1372"/>
        <v>ME</v>
      </c>
      <c r="G1860" s="533" t="s">
        <v>2725</v>
      </c>
      <c r="H1860" s="533">
        <v>487</v>
      </c>
      <c r="I1860" s="533" t="str">
        <f t="shared" ref="I1860:I1862" si="1377">L1860</f>
        <v>114000 - FOOD SERVICE EQUIPMENT</v>
      </c>
      <c r="J1860" s="533" t="str">
        <f t="shared" ref="J1860:J1862" si="1378">L1860</f>
        <v>114000 - FOOD SERVICE EQUIPMENT</v>
      </c>
      <c r="K1860" s="278"/>
      <c r="L1860" s="278" t="s">
        <v>447</v>
      </c>
      <c r="M1860" s="628"/>
      <c r="N1860" s="273"/>
      <c r="O1860" s="698"/>
      <c r="P1860" s="698"/>
      <c r="S1860" s="533"/>
      <c r="T1860" s="728"/>
    </row>
    <row r="1861" spans="1:20" ht="15.75">
      <c r="A1861" s="533" t="s">
        <v>2728</v>
      </c>
      <c r="B1861" s="533">
        <v>11</v>
      </c>
      <c r="C1861" s="533" t="s">
        <v>446</v>
      </c>
      <c r="D1861" s="572" t="s">
        <v>1842</v>
      </c>
      <c r="E1861" s="571" t="str">
        <f t="shared" ref="E1861:E1924" si="1379">E1860</f>
        <v xml:space="preserve"> FOOD SERVICE EQUIPMENT</v>
      </c>
      <c r="F1861" s="533" t="str">
        <f t="shared" si="1372"/>
        <v>ME</v>
      </c>
      <c r="G1861" s="533" t="s">
        <v>2725</v>
      </c>
      <c r="H1861" s="533">
        <v>488</v>
      </c>
      <c r="I1861" s="533" t="str">
        <f t="shared" si="1377"/>
        <v>KITCHEN AREA</v>
      </c>
      <c r="J1861" s="533" t="str">
        <f t="shared" si="1378"/>
        <v>KITCHEN AREA</v>
      </c>
      <c r="K1861" s="278"/>
      <c r="L1861" s="278" t="s">
        <v>448</v>
      </c>
      <c r="M1861" s="628"/>
      <c r="N1861" s="273"/>
      <c r="O1861" s="698"/>
      <c r="P1861" s="698"/>
      <c r="S1861" s="533"/>
      <c r="T1861" s="728"/>
    </row>
    <row r="1862" spans="1:20" ht="15.75">
      <c r="A1862" s="533" t="s">
        <v>2728</v>
      </c>
      <c r="B1862" s="533">
        <v>11</v>
      </c>
      <c r="C1862" s="533" t="s">
        <v>446</v>
      </c>
      <c r="D1862" s="572" t="s">
        <v>1842</v>
      </c>
      <c r="E1862" s="571" t="str">
        <f t="shared" si="1379"/>
        <v xml:space="preserve"> FOOD SERVICE EQUIPMENT</v>
      </c>
      <c r="F1862" s="533" t="str">
        <f t="shared" si="1372"/>
        <v>ME</v>
      </c>
      <c r="G1862" s="533" t="s">
        <v>2725</v>
      </c>
      <c r="H1862" s="533">
        <v>489</v>
      </c>
      <c r="I1862" s="533" t="str">
        <f t="shared" si="1377"/>
        <v>Storages</v>
      </c>
      <c r="J1862" s="533" t="str">
        <f t="shared" si="1378"/>
        <v>Storages</v>
      </c>
      <c r="K1862" s="278"/>
      <c r="L1862" s="278" t="s">
        <v>449</v>
      </c>
      <c r="M1862" s="250"/>
      <c r="N1862" s="278"/>
      <c r="O1862" s="698"/>
      <c r="P1862" s="698"/>
      <c r="S1862" s="533"/>
      <c r="T1862" s="728"/>
    </row>
    <row r="1863" spans="1:20" ht="15.75">
      <c r="A1863" s="533" t="s">
        <v>2728</v>
      </c>
      <c r="B1863" s="533">
        <v>11</v>
      </c>
      <c r="C1863" s="533" t="s">
        <v>446</v>
      </c>
      <c r="D1863" s="572" t="s">
        <v>1842</v>
      </c>
      <c r="E1863" s="571" t="str">
        <f t="shared" si="1379"/>
        <v xml:space="preserve"> FOOD SERVICE EQUIPMENT</v>
      </c>
      <c r="F1863" s="533" t="str">
        <f t="shared" si="1372"/>
        <v>ME</v>
      </c>
      <c r="G1863" s="533" t="s">
        <v>2722</v>
      </c>
      <c r="H1863" s="533">
        <v>490</v>
      </c>
      <c r="I1863" s="533" t="str">
        <f t="shared" ref="I1863:J1863" si="1380">I1861</f>
        <v>KITCHEN AREA</v>
      </c>
      <c r="J1863" s="533" t="str">
        <f t="shared" si="1380"/>
        <v>KITCHEN AREA</v>
      </c>
      <c r="K1863" s="278" t="s">
        <v>13</v>
      </c>
      <c r="L1863" s="278" t="s">
        <v>450</v>
      </c>
      <c r="M1863" s="629">
        <v>1</v>
      </c>
      <c r="N1863" s="630" t="s">
        <v>39</v>
      </c>
      <c r="O1863" s="698"/>
      <c r="P1863" s="698">
        <v>0</v>
      </c>
      <c r="Q1863" s="731">
        <f t="shared" ref="Q1863:Q1867" si="1381">O1863*0.97</f>
        <v>0</v>
      </c>
      <c r="R1863" s="731">
        <f t="shared" ref="R1863:R1867" si="1382">Q1863*M1863</f>
        <v>0</v>
      </c>
      <c r="S1863" s="533"/>
      <c r="T1863" s="728"/>
    </row>
    <row r="1864" spans="1:20" ht="15.75">
      <c r="A1864" s="533" t="s">
        <v>2728</v>
      </c>
      <c r="B1864" s="533">
        <v>11</v>
      </c>
      <c r="C1864" s="533" t="s">
        <v>446</v>
      </c>
      <c r="D1864" s="572" t="s">
        <v>1842</v>
      </c>
      <c r="E1864" s="571" t="str">
        <f t="shared" si="1379"/>
        <v xml:space="preserve"> FOOD SERVICE EQUIPMENT</v>
      </c>
      <c r="F1864" s="533" t="str">
        <f t="shared" si="1372"/>
        <v>ME</v>
      </c>
      <c r="G1864" s="533" t="s">
        <v>2722</v>
      </c>
      <c r="H1864" s="533">
        <v>491</v>
      </c>
      <c r="I1864" s="533" t="str">
        <f t="shared" ref="I1864:J1864" si="1383">I1862</f>
        <v>Storages</v>
      </c>
      <c r="J1864" s="533" t="str">
        <f t="shared" si="1383"/>
        <v>Storages</v>
      </c>
      <c r="K1864" s="278" t="s">
        <v>15</v>
      </c>
      <c r="L1864" s="278" t="s">
        <v>451</v>
      </c>
      <c r="M1864" s="629">
        <v>2</v>
      </c>
      <c r="N1864" s="630" t="s">
        <v>39</v>
      </c>
      <c r="O1864" s="698"/>
      <c r="P1864" s="698">
        <v>0</v>
      </c>
      <c r="Q1864" s="731">
        <f t="shared" si="1381"/>
        <v>0</v>
      </c>
      <c r="R1864" s="731">
        <f t="shared" si="1382"/>
        <v>0</v>
      </c>
      <c r="S1864" s="533"/>
      <c r="T1864" s="728"/>
    </row>
    <row r="1865" spans="1:20" ht="15.75">
      <c r="A1865" s="533" t="s">
        <v>2728</v>
      </c>
      <c r="B1865" s="533">
        <v>11</v>
      </c>
      <c r="C1865" s="533" t="s">
        <v>446</v>
      </c>
      <c r="D1865" s="572" t="s">
        <v>1842</v>
      </c>
      <c r="E1865" s="571" t="str">
        <f t="shared" si="1379"/>
        <v xml:space="preserve"> FOOD SERVICE EQUIPMENT</v>
      </c>
      <c r="F1865" s="533" t="str">
        <f t="shared" si="1372"/>
        <v>ME</v>
      </c>
      <c r="G1865" s="533" t="s">
        <v>2722</v>
      </c>
      <c r="H1865" s="533">
        <v>492</v>
      </c>
      <c r="I1865" s="533" t="str">
        <f t="shared" ref="I1865:J1865" si="1384">I1863</f>
        <v>KITCHEN AREA</v>
      </c>
      <c r="J1865" s="533" t="str">
        <f t="shared" si="1384"/>
        <v>KITCHEN AREA</v>
      </c>
      <c r="K1865" s="278" t="s">
        <v>17</v>
      </c>
      <c r="L1865" s="278" t="s">
        <v>450</v>
      </c>
      <c r="M1865" s="629">
        <v>1</v>
      </c>
      <c r="N1865" s="274" t="s">
        <v>39</v>
      </c>
      <c r="O1865" s="698"/>
      <c r="P1865" s="698">
        <v>0</v>
      </c>
      <c r="Q1865" s="731">
        <f t="shared" si="1381"/>
        <v>0</v>
      </c>
      <c r="R1865" s="731">
        <f t="shared" si="1382"/>
        <v>0</v>
      </c>
      <c r="S1865" s="533"/>
      <c r="T1865" s="728"/>
    </row>
    <row r="1866" spans="1:20" ht="15.75">
      <c r="A1866" s="533" t="s">
        <v>2728</v>
      </c>
      <c r="B1866" s="533">
        <v>11</v>
      </c>
      <c r="C1866" s="533" t="s">
        <v>446</v>
      </c>
      <c r="D1866" s="572" t="s">
        <v>1842</v>
      </c>
      <c r="E1866" s="571" t="str">
        <f t="shared" si="1379"/>
        <v xml:space="preserve"> FOOD SERVICE EQUIPMENT</v>
      </c>
      <c r="F1866" s="533" t="str">
        <f t="shared" si="1372"/>
        <v>ME</v>
      </c>
      <c r="G1866" s="533" t="s">
        <v>2722</v>
      </c>
      <c r="H1866" s="533">
        <v>493</v>
      </c>
      <c r="I1866" s="533" t="str">
        <f t="shared" ref="I1866:J1866" si="1385">I1864</f>
        <v>Storages</v>
      </c>
      <c r="J1866" s="533" t="str">
        <f t="shared" si="1385"/>
        <v>Storages</v>
      </c>
      <c r="K1866" s="278" t="s">
        <v>19</v>
      </c>
      <c r="L1866" s="278" t="s">
        <v>452</v>
      </c>
      <c r="M1866" s="629">
        <v>14</v>
      </c>
      <c r="N1866" s="274" t="s">
        <v>39</v>
      </c>
      <c r="O1866" s="698"/>
      <c r="P1866" s="698">
        <v>0</v>
      </c>
      <c r="Q1866" s="731">
        <f t="shared" si="1381"/>
        <v>0</v>
      </c>
      <c r="R1866" s="731">
        <f t="shared" si="1382"/>
        <v>0</v>
      </c>
      <c r="S1866" s="533"/>
      <c r="T1866" s="728"/>
    </row>
    <row r="1867" spans="1:20" ht="15.75">
      <c r="A1867" s="533" t="s">
        <v>2728</v>
      </c>
      <c r="B1867" s="533">
        <v>11</v>
      </c>
      <c r="C1867" s="533" t="s">
        <v>446</v>
      </c>
      <c r="D1867" s="572" t="s">
        <v>1842</v>
      </c>
      <c r="E1867" s="571" t="str">
        <f t="shared" si="1379"/>
        <v xml:space="preserve"> FOOD SERVICE EQUIPMENT</v>
      </c>
      <c r="F1867" s="533" t="str">
        <f t="shared" si="1372"/>
        <v>ME</v>
      </c>
      <c r="G1867" s="533" t="s">
        <v>2722</v>
      </c>
      <c r="H1867" s="533">
        <v>494</v>
      </c>
      <c r="I1867" s="533" t="str">
        <f t="shared" ref="I1867:J1867" si="1386">I1865</f>
        <v>KITCHEN AREA</v>
      </c>
      <c r="J1867" s="533" t="str">
        <f t="shared" si="1386"/>
        <v>KITCHEN AREA</v>
      </c>
      <c r="K1867" s="278" t="s">
        <v>20</v>
      </c>
      <c r="L1867" s="278" t="s">
        <v>452</v>
      </c>
      <c r="M1867" s="629">
        <v>18</v>
      </c>
      <c r="N1867" s="274" t="s">
        <v>39</v>
      </c>
      <c r="O1867" s="698"/>
      <c r="P1867" s="698">
        <v>0</v>
      </c>
      <c r="Q1867" s="731">
        <f t="shared" si="1381"/>
        <v>0</v>
      </c>
      <c r="R1867" s="731">
        <f t="shared" si="1382"/>
        <v>0</v>
      </c>
      <c r="S1867" s="533"/>
      <c r="T1867" s="728"/>
    </row>
    <row r="1868" spans="1:20" ht="15.75">
      <c r="A1868" s="533" t="s">
        <v>2728</v>
      </c>
      <c r="B1868" s="533">
        <v>11</v>
      </c>
      <c r="C1868" s="533" t="s">
        <v>446</v>
      </c>
      <c r="D1868" s="572" t="s">
        <v>1842</v>
      </c>
      <c r="E1868" s="571" t="str">
        <f t="shared" si="1379"/>
        <v xml:space="preserve"> FOOD SERVICE EQUIPMENT</v>
      </c>
      <c r="F1868" s="533" t="str">
        <f t="shared" si="1372"/>
        <v>ME</v>
      </c>
      <c r="G1868" s="533" t="s">
        <v>2725</v>
      </c>
      <c r="H1868" s="533">
        <v>495</v>
      </c>
      <c r="I1868" s="533" t="str">
        <f>L1868</f>
        <v>Prewash Area</v>
      </c>
      <c r="J1868" s="533" t="str">
        <f>L1868</f>
        <v>Prewash Area</v>
      </c>
      <c r="K1868" s="278"/>
      <c r="L1868" s="278" t="s">
        <v>453</v>
      </c>
      <c r="M1868" s="631"/>
      <c r="N1868" s="278"/>
      <c r="O1868" s="698"/>
      <c r="P1868" s="698"/>
      <c r="S1868" s="533"/>
      <c r="T1868" s="728"/>
    </row>
    <row r="1869" spans="1:20" ht="15.75">
      <c r="A1869" s="533" t="s">
        <v>2728</v>
      </c>
      <c r="B1869" s="533">
        <v>11</v>
      </c>
      <c r="C1869" s="533" t="s">
        <v>446</v>
      </c>
      <c r="D1869" s="572" t="s">
        <v>1842</v>
      </c>
      <c r="E1869" s="571" t="str">
        <f t="shared" si="1379"/>
        <v xml:space="preserve"> FOOD SERVICE EQUIPMENT</v>
      </c>
      <c r="F1869" s="533" t="str">
        <f t="shared" si="1372"/>
        <v>ME</v>
      </c>
      <c r="G1869" s="533" t="s">
        <v>2722</v>
      </c>
      <c r="H1869" s="533">
        <v>496</v>
      </c>
      <c r="I1869" s="533" t="str">
        <f t="shared" ref="I1869:J1869" si="1387">I1867</f>
        <v>KITCHEN AREA</v>
      </c>
      <c r="J1869" s="533" t="str">
        <f t="shared" si="1387"/>
        <v>KITCHEN AREA</v>
      </c>
      <c r="K1869" s="278" t="s">
        <v>21</v>
      </c>
      <c r="L1869" s="278" t="s">
        <v>454</v>
      </c>
      <c r="M1869" s="629">
        <v>1</v>
      </c>
      <c r="N1869" s="274" t="s">
        <v>39</v>
      </c>
      <c r="O1869" s="698"/>
      <c r="P1869" s="698">
        <v>0</v>
      </c>
      <c r="Q1869" s="731">
        <f t="shared" ref="Q1869:Q1875" si="1388">O1869*0.97</f>
        <v>0</v>
      </c>
      <c r="R1869" s="731">
        <f t="shared" ref="R1869:R1875" si="1389">Q1869*M1869</f>
        <v>0</v>
      </c>
      <c r="S1869" s="533"/>
      <c r="T1869" s="728"/>
    </row>
    <row r="1870" spans="1:20" ht="15.75">
      <c r="A1870" s="533" t="s">
        <v>2728</v>
      </c>
      <c r="B1870" s="533">
        <v>11</v>
      </c>
      <c r="C1870" s="533" t="s">
        <v>446</v>
      </c>
      <c r="D1870" s="572" t="s">
        <v>1842</v>
      </c>
      <c r="E1870" s="571" t="str">
        <f t="shared" si="1379"/>
        <v xml:space="preserve"> FOOD SERVICE EQUIPMENT</v>
      </c>
      <c r="F1870" s="533" t="str">
        <f t="shared" si="1372"/>
        <v>ME</v>
      </c>
      <c r="G1870" s="533" t="s">
        <v>2722</v>
      </c>
      <c r="H1870" s="533">
        <v>497</v>
      </c>
      <c r="I1870" s="533" t="str">
        <f t="shared" ref="I1870:J1870" si="1390">I1868</f>
        <v>Prewash Area</v>
      </c>
      <c r="J1870" s="533" t="str">
        <f t="shared" si="1390"/>
        <v>Prewash Area</v>
      </c>
      <c r="K1870" s="278" t="s">
        <v>45</v>
      </c>
      <c r="L1870" s="278" t="s">
        <v>455</v>
      </c>
      <c r="M1870" s="629">
        <v>1</v>
      </c>
      <c r="N1870" s="274" t="s">
        <v>39</v>
      </c>
      <c r="O1870" s="698"/>
      <c r="P1870" s="698">
        <v>0</v>
      </c>
      <c r="Q1870" s="731">
        <f t="shared" si="1388"/>
        <v>0</v>
      </c>
      <c r="R1870" s="731">
        <f t="shared" si="1389"/>
        <v>0</v>
      </c>
      <c r="S1870" s="533"/>
      <c r="T1870" s="728"/>
    </row>
    <row r="1871" spans="1:20" ht="15.75">
      <c r="A1871" s="533" t="s">
        <v>2728</v>
      </c>
      <c r="B1871" s="533">
        <v>11</v>
      </c>
      <c r="C1871" s="533" t="s">
        <v>446</v>
      </c>
      <c r="D1871" s="572" t="s">
        <v>1842</v>
      </c>
      <c r="E1871" s="571" t="str">
        <f t="shared" si="1379"/>
        <v xml:space="preserve"> FOOD SERVICE EQUIPMENT</v>
      </c>
      <c r="F1871" s="533" t="str">
        <f t="shared" si="1372"/>
        <v>ME</v>
      </c>
      <c r="G1871" s="533" t="s">
        <v>2722</v>
      </c>
      <c r="H1871" s="533">
        <v>498</v>
      </c>
      <c r="I1871" s="533" t="str">
        <f t="shared" ref="I1871:J1871" si="1391">I1869</f>
        <v>KITCHEN AREA</v>
      </c>
      <c r="J1871" s="533" t="str">
        <f t="shared" si="1391"/>
        <v>KITCHEN AREA</v>
      </c>
      <c r="K1871" s="278" t="s">
        <v>48</v>
      </c>
      <c r="L1871" s="278" t="s">
        <v>456</v>
      </c>
      <c r="M1871" s="629">
        <v>1</v>
      </c>
      <c r="N1871" s="274" t="s">
        <v>39</v>
      </c>
      <c r="O1871" s="698"/>
      <c r="P1871" s="698">
        <v>0</v>
      </c>
      <c r="Q1871" s="731">
        <f t="shared" si="1388"/>
        <v>0</v>
      </c>
      <c r="R1871" s="731">
        <f t="shared" si="1389"/>
        <v>0</v>
      </c>
      <c r="S1871" s="533"/>
      <c r="T1871" s="728"/>
    </row>
    <row r="1872" spans="1:20" ht="15.75">
      <c r="A1872" s="533" t="s">
        <v>2728</v>
      </c>
      <c r="B1872" s="533">
        <v>11</v>
      </c>
      <c r="C1872" s="533" t="s">
        <v>446</v>
      </c>
      <c r="D1872" s="572" t="s">
        <v>1842</v>
      </c>
      <c r="E1872" s="571" t="str">
        <f t="shared" si="1379"/>
        <v xml:space="preserve"> FOOD SERVICE EQUIPMENT</v>
      </c>
      <c r="F1872" s="533" t="str">
        <f t="shared" si="1372"/>
        <v>ME</v>
      </c>
      <c r="G1872" s="533" t="s">
        <v>2722</v>
      </c>
      <c r="H1872" s="533">
        <v>499</v>
      </c>
      <c r="I1872" s="533" t="str">
        <f t="shared" ref="I1872:J1872" si="1392">I1870</f>
        <v>Prewash Area</v>
      </c>
      <c r="J1872" s="533" t="str">
        <f t="shared" si="1392"/>
        <v>Prewash Area</v>
      </c>
      <c r="K1872" s="278" t="s">
        <v>50</v>
      </c>
      <c r="L1872" s="278" t="s">
        <v>457</v>
      </c>
      <c r="M1872" s="629">
        <v>1</v>
      </c>
      <c r="N1872" s="274" t="s">
        <v>39</v>
      </c>
      <c r="O1872" s="698"/>
      <c r="P1872" s="698">
        <v>0</v>
      </c>
      <c r="Q1872" s="731">
        <f t="shared" si="1388"/>
        <v>0</v>
      </c>
      <c r="R1872" s="731">
        <f t="shared" si="1389"/>
        <v>0</v>
      </c>
      <c r="S1872" s="533"/>
      <c r="T1872" s="728"/>
    </row>
    <row r="1873" spans="1:20" ht="15.75">
      <c r="A1873" s="533" t="s">
        <v>2728</v>
      </c>
      <c r="B1873" s="533">
        <v>11</v>
      </c>
      <c r="C1873" s="533" t="s">
        <v>446</v>
      </c>
      <c r="D1873" s="572" t="s">
        <v>1842</v>
      </c>
      <c r="E1873" s="571" t="str">
        <f t="shared" si="1379"/>
        <v xml:space="preserve"> FOOD SERVICE EQUIPMENT</v>
      </c>
      <c r="F1873" s="533" t="str">
        <f t="shared" si="1372"/>
        <v>ME</v>
      </c>
      <c r="G1873" s="533" t="s">
        <v>2722</v>
      </c>
      <c r="H1873" s="533">
        <v>500</v>
      </c>
      <c r="I1873" s="533" t="str">
        <f t="shared" ref="I1873:J1873" si="1393">I1871</f>
        <v>KITCHEN AREA</v>
      </c>
      <c r="J1873" s="533" t="str">
        <f t="shared" si="1393"/>
        <v>KITCHEN AREA</v>
      </c>
      <c r="K1873" s="278" t="s">
        <v>76</v>
      </c>
      <c r="L1873" s="278" t="s">
        <v>458</v>
      </c>
      <c r="M1873" s="629">
        <v>1</v>
      </c>
      <c r="N1873" s="274" t="s">
        <v>39</v>
      </c>
      <c r="O1873" s="698"/>
      <c r="P1873" s="698">
        <v>0</v>
      </c>
      <c r="Q1873" s="731">
        <f t="shared" si="1388"/>
        <v>0</v>
      </c>
      <c r="R1873" s="731">
        <f t="shared" si="1389"/>
        <v>0</v>
      </c>
      <c r="S1873" s="533"/>
      <c r="T1873" s="728"/>
    </row>
    <row r="1874" spans="1:20" ht="15.75">
      <c r="A1874" s="533" t="s">
        <v>2728</v>
      </c>
      <c r="B1874" s="533">
        <v>11</v>
      </c>
      <c r="C1874" s="533" t="s">
        <v>446</v>
      </c>
      <c r="D1874" s="572" t="s">
        <v>1842</v>
      </c>
      <c r="E1874" s="571" t="str">
        <f t="shared" si="1379"/>
        <v xml:space="preserve"> FOOD SERVICE EQUIPMENT</v>
      </c>
      <c r="F1874" s="533" t="str">
        <f t="shared" si="1372"/>
        <v>ME</v>
      </c>
      <c r="G1874" s="533" t="s">
        <v>2722</v>
      </c>
      <c r="H1874" s="533">
        <v>501</v>
      </c>
      <c r="I1874" s="533" t="str">
        <f t="shared" ref="I1874:J1874" si="1394">I1872</f>
        <v>Prewash Area</v>
      </c>
      <c r="J1874" s="533" t="str">
        <f t="shared" si="1394"/>
        <v>Prewash Area</v>
      </c>
      <c r="K1874" s="278" t="s">
        <v>77</v>
      </c>
      <c r="L1874" s="278" t="s">
        <v>459</v>
      </c>
      <c r="M1874" s="278">
        <v>1</v>
      </c>
      <c r="N1874" s="274" t="s">
        <v>39</v>
      </c>
      <c r="O1874" s="698"/>
      <c r="P1874" s="698">
        <v>0</v>
      </c>
      <c r="Q1874" s="731">
        <f t="shared" si="1388"/>
        <v>0</v>
      </c>
      <c r="R1874" s="731">
        <f t="shared" si="1389"/>
        <v>0</v>
      </c>
      <c r="S1874" s="533"/>
      <c r="T1874" s="728"/>
    </row>
    <row r="1875" spans="1:20" ht="15.75">
      <c r="A1875" s="533" t="s">
        <v>2728</v>
      </c>
      <c r="B1875" s="533">
        <v>11</v>
      </c>
      <c r="C1875" s="533" t="s">
        <v>446</v>
      </c>
      <c r="D1875" s="572" t="s">
        <v>1842</v>
      </c>
      <c r="E1875" s="571" t="str">
        <f t="shared" si="1379"/>
        <v xml:space="preserve"> FOOD SERVICE EQUIPMENT</v>
      </c>
      <c r="F1875" s="533" t="str">
        <f t="shared" si="1372"/>
        <v>ME</v>
      </c>
      <c r="G1875" s="533" t="s">
        <v>2722</v>
      </c>
      <c r="H1875" s="533">
        <v>502</v>
      </c>
      <c r="I1875" s="533" t="str">
        <f t="shared" ref="I1875:J1875" si="1395">I1873</f>
        <v>KITCHEN AREA</v>
      </c>
      <c r="J1875" s="533" t="str">
        <f t="shared" si="1395"/>
        <v>KITCHEN AREA</v>
      </c>
      <c r="K1875" s="278" t="s">
        <v>78</v>
      </c>
      <c r="L1875" s="278" t="s">
        <v>460</v>
      </c>
      <c r="M1875" s="278">
        <v>1</v>
      </c>
      <c r="N1875" s="274" t="s">
        <v>39</v>
      </c>
      <c r="O1875" s="698"/>
      <c r="P1875" s="698">
        <v>0</v>
      </c>
      <c r="Q1875" s="731">
        <f t="shared" si="1388"/>
        <v>0</v>
      </c>
      <c r="R1875" s="731">
        <f t="shared" si="1389"/>
        <v>0</v>
      </c>
      <c r="S1875" s="533"/>
      <c r="T1875" s="728"/>
    </row>
    <row r="1876" spans="1:20" ht="15.75">
      <c r="A1876" s="533" t="s">
        <v>2728</v>
      </c>
      <c r="B1876" s="533">
        <v>11</v>
      </c>
      <c r="C1876" s="533" t="s">
        <v>446</v>
      </c>
      <c r="D1876" s="572" t="s">
        <v>1842</v>
      </c>
      <c r="E1876" s="571" t="str">
        <f t="shared" si="1379"/>
        <v xml:space="preserve"> FOOD SERVICE EQUIPMENT</v>
      </c>
      <c r="F1876" s="533" t="str">
        <f t="shared" si="1372"/>
        <v>ME</v>
      </c>
      <c r="G1876" s="533" t="s">
        <v>2725</v>
      </c>
      <c r="H1876" s="533">
        <v>503</v>
      </c>
      <c r="I1876" s="533" t="str">
        <f>L1876</f>
        <v>Vegetable Preparation</v>
      </c>
      <c r="J1876" s="533" t="str">
        <f>L1876</f>
        <v>Vegetable Preparation</v>
      </c>
      <c r="K1876" s="278"/>
      <c r="L1876" s="278" t="s">
        <v>1077</v>
      </c>
      <c r="M1876" s="631"/>
      <c r="N1876" s="274"/>
      <c r="O1876" s="698"/>
      <c r="P1876" s="698"/>
      <c r="S1876" s="533"/>
      <c r="T1876" s="728"/>
    </row>
    <row r="1877" spans="1:20" ht="15.75">
      <c r="A1877" s="533" t="s">
        <v>2728</v>
      </c>
      <c r="B1877" s="533">
        <v>11</v>
      </c>
      <c r="C1877" s="533" t="s">
        <v>446</v>
      </c>
      <c r="D1877" s="572" t="s">
        <v>1842</v>
      </c>
      <c r="E1877" s="571" t="str">
        <f t="shared" si="1379"/>
        <v xml:space="preserve"> FOOD SERVICE EQUIPMENT</v>
      </c>
      <c r="F1877" s="533" t="str">
        <f t="shared" si="1372"/>
        <v>ME</v>
      </c>
      <c r="G1877" s="533" t="s">
        <v>2722</v>
      </c>
      <c r="H1877" s="533">
        <v>504</v>
      </c>
      <c r="I1877" s="533" t="str">
        <f t="shared" ref="I1877:J1877" si="1396">I1875</f>
        <v>KITCHEN AREA</v>
      </c>
      <c r="J1877" s="533" t="str">
        <f t="shared" si="1396"/>
        <v>KITCHEN AREA</v>
      </c>
      <c r="K1877" s="278" t="s">
        <v>302</v>
      </c>
      <c r="L1877" s="278" t="s">
        <v>461</v>
      </c>
      <c r="M1877" s="629">
        <v>1</v>
      </c>
      <c r="N1877" s="274" t="s">
        <v>39</v>
      </c>
      <c r="O1877" s="698"/>
      <c r="P1877" s="698">
        <v>0</v>
      </c>
      <c r="Q1877" s="731">
        <f t="shared" ref="Q1877:Q1883" si="1397">O1877*0.97</f>
        <v>0</v>
      </c>
      <c r="R1877" s="731">
        <f t="shared" ref="R1877:R1883" si="1398">Q1877*M1877</f>
        <v>0</v>
      </c>
      <c r="S1877" s="533"/>
      <c r="T1877" s="728"/>
    </row>
    <row r="1878" spans="1:20" ht="15.75">
      <c r="A1878" s="533" t="s">
        <v>2728</v>
      </c>
      <c r="B1878" s="533">
        <v>11</v>
      </c>
      <c r="C1878" s="533" t="s">
        <v>446</v>
      </c>
      <c r="D1878" s="572" t="s">
        <v>1842</v>
      </c>
      <c r="E1878" s="571" t="str">
        <f t="shared" si="1379"/>
        <v xml:space="preserve"> FOOD SERVICE EQUIPMENT</v>
      </c>
      <c r="F1878" s="533" t="str">
        <f t="shared" si="1372"/>
        <v>ME</v>
      </c>
      <c r="G1878" s="533" t="s">
        <v>2722</v>
      </c>
      <c r="H1878" s="533">
        <v>505</v>
      </c>
      <c r="I1878" s="533" t="str">
        <f t="shared" ref="I1878:J1878" si="1399">I1876</f>
        <v>Vegetable Preparation</v>
      </c>
      <c r="J1878" s="533" t="str">
        <f t="shared" si="1399"/>
        <v>Vegetable Preparation</v>
      </c>
      <c r="K1878" s="278" t="s">
        <v>304</v>
      </c>
      <c r="L1878" s="278" t="s">
        <v>462</v>
      </c>
      <c r="M1878" s="629">
        <v>1</v>
      </c>
      <c r="N1878" s="274" t="s">
        <v>39</v>
      </c>
      <c r="O1878" s="698"/>
      <c r="P1878" s="698">
        <v>0</v>
      </c>
      <c r="Q1878" s="731">
        <f t="shared" si="1397"/>
        <v>0</v>
      </c>
      <c r="R1878" s="731">
        <f t="shared" si="1398"/>
        <v>0</v>
      </c>
      <c r="S1878" s="533"/>
      <c r="T1878" s="728"/>
    </row>
    <row r="1879" spans="1:20" ht="15.75">
      <c r="A1879" s="533" t="s">
        <v>2728</v>
      </c>
      <c r="B1879" s="533">
        <v>11</v>
      </c>
      <c r="C1879" s="533" t="s">
        <v>446</v>
      </c>
      <c r="D1879" s="572" t="s">
        <v>1842</v>
      </c>
      <c r="E1879" s="571" t="str">
        <f t="shared" si="1379"/>
        <v xml:space="preserve"> FOOD SERVICE EQUIPMENT</v>
      </c>
      <c r="F1879" s="533" t="str">
        <f t="shared" si="1372"/>
        <v>ME</v>
      </c>
      <c r="G1879" s="533" t="s">
        <v>2722</v>
      </c>
      <c r="H1879" s="533">
        <v>506</v>
      </c>
      <c r="I1879" s="533" t="str">
        <f t="shared" ref="I1879:J1879" si="1400">I1877</f>
        <v>KITCHEN AREA</v>
      </c>
      <c r="J1879" s="533" t="str">
        <f t="shared" si="1400"/>
        <v>KITCHEN AREA</v>
      </c>
      <c r="K1879" s="278" t="s">
        <v>13</v>
      </c>
      <c r="L1879" s="278" t="s">
        <v>455</v>
      </c>
      <c r="M1879" s="629">
        <v>2</v>
      </c>
      <c r="N1879" s="274" t="s">
        <v>39</v>
      </c>
      <c r="O1879" s="698"/>
      <c r="P1879" s="698">
        <v>0</v>
      </c>
      <c r="Q1879" s="731">
        <f t="shared" si="1397"/>
        <v>0</v>
      </c>
      <c r="R1879" s="731">
        <f t="shared" si="1398"/>
        <v>0</v>
      </c>
      <c r="S1879" s="533"/>
      <c r="T1879" s="728"/>
    </row>
    <row r="1880" spans="1:20" ht="15.75">
      <c r="A1880" s="533" t="s">
        <v>2728</v>
      </c>
      <c r="B1880" s="533">
        <v>11</v>
      </c>
      <c r="C1880" s="533" t="s">
        <v>446</v>
      </c>
      <c r="D1880" s="572" t="s">
        <v>1842</v>
      </c>
      <c r="E1880" s="571" t="str">
        <f t="shared" si="1379"/>
        <v xml:space="preserve"> FOOD SERVICE EQUIPMENT</v>
      </c>
      <c r="F1880" s="533" t="str">
        <f t="shared" si="1372"/>
        <v>ME</v>
      </c>
      <c r="G1880" s="533" t="s">
        <v>2722</v>
      </c>
      <c r="H1880" s="533">
        <v>507</v>
      </c>
      <c r="I1880" s="533" t="str">
        <f t="shared" ref="I1880:J1880" si="1401">I1878</f>
        <v>Vegetable Preparation</v>
      </c>
      <c r="J1880" s="533" t="str">
        <f t="shared" si="1401"/>
        <v>Vegetable Preparation</v>
      </c>
      <c r="K1880" s="278" t="s">
        <v>15</v>
      </c>
      <c r="L1880" s="278" t="s">
        <v>463</v>
      </c>
      <c r="M1880" s="629">
        <v>1</v>
      </c>
      <c r="N1880" s="274" t="s">
        <v>39</v>
      </c>
      <c r="O1880" s="698"/>
      <c r="P1880" s="698">
        <v>0</v>
      </c>
      <c r="Q1880" s="731">
        <f t="shared" si="1397"/>
        <v>0</v>
      </c>
      <c r="R1880" s="731">
        <f t="shared" si="1398"/>
        <v>0</v>
      </c>
      <c r="S1880" s="533"/>
      <c r="T1880" s="728"/>
    </row>
    <row r="1881" spans="1:20" ht="15.75">
      <c r="A1881" s="533" t="s">
        <v>2728</v>
      </c>
      <c r="B1881" s="533">
        <v>11</v>
      </c>
      <c r="C1881" s="533" t="s">
        <v>446</v>
      </c>
      <c r="D1881" s="572" t="s">
        <v>1842</v>
      </c>
      <c r="E1881" s="571" t="str">
        <f t="shared" si="1379"/>
        <v xml:space="preserve"> FOOD SERVICE EQUIPMENT</v>
      </c>
      <c r="F1881" s="533" t="str">
        <f t="shared" si="1372"/>
        <v>ME</v>
      </c>
      <c r="G1881" s="533" t="s">
        <v>2722</v>
      </c>
      <c r="H1881" s="533">
        <v>508</v>
      </c>
      <c r="I1881" s="533" t="str">
        <f t="shared" ref="I1881:J1881" si="1402">I1879</f>
        <v>KITCHEN AREA</v>
      </c>
      <c r="J1881" s="533" t="str">
        <f t="shared" si="1402"/>
        <v>KITCHEN AREA</v>
      </c>
      <c r="K1881" s="278" t="s">
        <v>17</v>
      </c>
      <c r="L1881" s="278" t="s">
        <v>454</v>
      </c>
      <c r="M1881" s="629">
        <v>1</v>
      </c>
      <c r="N1881" s="274" t="s">
        <v>39</v>
      </c>
      <c r="O1881" s="698"/>
      <c r="P1881" s="698">
        <v>0</v>
      </c>
      <c r="Q1881" s="731">
        <f t="shared" si="1397"/>
        <v>0</v>
      </c>
      <c r="R1881" s="731">
        <f t="shared" si="1398"/>
        <v>0</v>
      </c>
      <c r="S1881" s="533"/>
      <c r="T1881" s="728"/>
    </row>
    <row r="1882" spans="1:20" ht="15.75">
      <c r="A1882" s="533" t="s">
        <v>2728</v>
      </c>
      <c r="B1882" s="533">
        <v>11</v>
      </c>
      <c r="C1882" s="533" t="s">
        <v>446</v>
      </c>
      <c r="D1882" s="572" t="s">
        <v>1842</v>
      </c>
      <c r="E1882" s="571" t="str">
        <f t="shared" si="1379"/>
        <v xml:space="preserve"> FOOD SERVICE EQUIPMENT</v>
      </c>
      <c r="F1882" s="533" t="str">
        <f t="shared" si="1372"/>
        <v>ME</v>
      </c>
      <c r="G1882" s="533" t="s">
        <v>2722</v>
      </c>
      <c r="H1882" s="533">
        <v>509</v>
      </c>
      <c r="I1882" s="533" t="str">
        <f t="shared" ref="I1882:J1882" si="1403">I1880</f>
        <v>Vegetable Preparation</v>
      </c>
      <c r="J1882" s="533" t="str">
        <f t="shared" si="1403"/>
        <v>Vegetable Preparation</v>
      </c>
      <c r="K1882" s="278" t="s">
        <v>19</v>
      </c>
      <c r="L1882" s="278" t="s">
        <v>464</v>
      </c>
      <c r="M1882" s="629">
        <v>1</v>
      </c>
      <c r="N1882" s="274" t="s">
        <v>39</v>
      </c>
      <c r="O1882" s="698"/>
      <c r="P1882" s="698">
        <v>0</v>
      </c>
      <c r="Q1882" s="731">
        <f t="shared" si="1397"/>
        <v>0</v>
      </c>
      <c r="R1882" s="731">
        <f t="shared" si="1398"/>
        <v>0</v>
      </c>
      <c r="S1882" s="533"/>
      <c r="T1882" s="728"/>
    </row>
    <row r="1883" spans="1:20" ht="15.75">
      <c r="A1883" s="533" t="s">
        <v>2728</v>
      </c>
      <c r="B1883" s="533">
        <v>11</v>
      </c>
      <c r="C1883" s="533" t="s">
        <v>446</v>
      </c>
      <c r="D1883" s="572" t="s">
        <v>1842</v>
      </c>
      <c r="E1883" s="571" t="str">
        <f t="shared" si="1379"/>
        <v xml:space="preserve"> FOOD SERVICE EQUIPMENT</v>
      </c>
      <c r="F1883" s="533" t="str">
        <f t="shared" si="1372"/>
        <v>ME</v>
      </c>
      <c r="G1883" s="533" t="s">
        <v>2722</v>
      </c>
      <c r="H1883" s="533">
        <v>510</v>
      </c>
      <c r="I1883" s="533" t="str">
        <f t="shared" ref="I1883:J1883" si="1404">I1881</f>
        <v>KITCHEN AREA</v>
      </c>
      <c r="J1883" s="533" t="str">
        <f t="shared" si="1404"/>
        <v>KITCHEN AREA</v>
      </c>
      <c r="K1883" s="278" t="s">
        <v>20</v>
      </c>
      <c r="L1883" s="278" t="s">
        <v>465</v>
      </c>
      <c r="M1883" s="278">
        <v>1</v>
      </c>
      <c r="N1883" s="274" t="s">
        <v>39</v>
      </c>
      <c r="O1883" s="698"/>
      <c r="P1883" s="698">
        <v>0</v>
      </c>
      <c r="Q1883" s="731">
        <f t="shared" si="1397"/>
        <v>0</v>
      </c>
      <c r="R1883" s="731">
        <f t="shared" si="1398"/>
        <v>0</v>
      </c>
      <c r="S1883" s="533"/>
      <c r="T1883" s="728"/>
    </row>
    <row r="1884" spans="1:20" ht="15.75">
      <c r="A1884" s="533" t="s">
        <v>2728</v>
      </c>
      <c r="B1884" s="533">
        <v>11</v>
      </c>
      <c r="C1884" s="533" t="s">
        <v>446</v>
      </c>
      <c r="D1884" s="572" t="s">
        <v>1842</v>
      </c>
      <c r="E1884" s="571" t="str">
        <f t="shared" si="1379"/>
        <v xml:space="preserve"> FOOD SERVICE EQUIPMENT</v>
      </c>
      <c r="F1884" s="533" t="str">
        <f t="shared" si="1372"/>
        <v>ME</v>
      </c>
      <c r="G1884" s="533" t="s">
        <v>2725</v>
      </c>
      <c r="H1884" s="533">
        <v>511</v>
      </c>
      <c r="I1884" s="533" t="str">
        <f>L1884</f>
        <v>Meat &amp; Poultry Preparation</v>
      </c>
      <c r="J1884" s="533" t="str">
        <f>L1884</f>
        <v>Meat &amp; Poultry Preparation</v>
      </c>
      <c r="K1884" s="278"/>
      <c r="L1884" s="278" t="s">
        <v>466</v>
      </c>
      <c r="M1884" s="631"/>
      <c r="N1884" s="273"/>
      <c r="O1884" s="698"/>
      <c r="P1884" s="698"/>
      <c r="S1884" s="533"/>
      <c r="T1884" s="728"/>
    </row>
    <row r="1885" spans="1:20" ht="15.75">
      <c r="A1885" s="533" t="s">
        <v>2728</v>
      </c>
      <c r="B1885" s="533">
        <v>11</v>
      </c>
      <c r="C1885" s="533" t="s">
        <v>446</v>
      </c>
      <c r="D1885" s="572" t="s">
        <v>1842</v>
      </c>
      <c r="E1885" s="571" t="str">
        <f t="shared" si="1379"/>
        <v xml:space="preserve"> FOOD SERVICE EQUIPMENT</v>
      </c>
      <c r="F1885" s="533" t="str">
        <f t="shared" si="1372"/>
        <v>ME</v>
      </c>
      <c r="G1885" s="533" t="s">
        <v>2722</v>
      </c>
      <c r="H1885" s="533">
        <v>512</v>
      </c>
      <c r="I1885" s="533" t="str">
        <f t="shared" ref="I1885:J1885" si="1405">I1883</f>
        <v>KITCHEN AREA</v>
      </c>
      <c r="J1885" s="533" t="str">
        <f t="shared" si="1405"/>
        <v>KITCHEN AREA</v>
      </c>
      <c r="K1885" s="278" t="s">
        <v>21</v>
      </c>
      <c r="L1885" s="278" t="s">
        <v>467</v>
      </c>
      <c r="M1885" s="629">
        <v>1</v>
      </c>
      <c r="N1885" s="274" t="s">
        <v>39</v>
      </c>
      <c r="O1885" s="698"/>
      <c r="P1885" s="698">
        <v>0</v>
      </c>
      <c r="Q1885" s="731">
        <f t="shared" ref="Q1885:Q1891" si="1406">O1885*0.97</f>
        <v>0</v>
      </c>
      <c r="R1885" s="731">
        <f t="shared" ref="R1885:R1891" si="1407">Q1885*M1885</f>
        <v>0</v>
      </c>
      <c r="S1885" s="533"/>
      <c r="T1885" s="728"/>
    </row>
    <row r="1886" spans="1:20" ht="15.75">
      <c r="A1886" s="533" t="s">
        <v>2728</v>
      </c>
      <c r="B1886" s="533">
        <v>11</v>
      </c>
      <c r="C1886" s="533" t="s">
        <v>446</v>
      </c>
      <c r="D1886" s="572" t="s">
        <v>1842</v>
      </c>
      <c r="E1886" s="571" t="str">
        <f t="shared" si="1379"/>
        <v xml:space="preserve"> FOOD SERVICE EQUIPMENT</v>
      </c>
      <c r="F1886" s="533" t="str">
        <f t="shared" si="1372"/>
        <v>ME</v>
      </c>
      <c r="G1886" s="533" t="s">
        <v>2722</v>
      </c>
      <c r="H1886" s="533">
        <v>513</v>
      </c>
      <c r="I1886" s="533" t="str">
        <f t="shared" ref="I1886:J1886" si="1408">I1884</f>
        <v>Meat &amp; Poultry Preparation</v>
      </c>
      <c r="J1886" s="533" t="str">
        <f t="shared" si="1408"/>
        <v>Meat &amp; Poultry Preparation</v>
      </c>
      <c r="K1886" s="278" t="s">
        <v>45</v>
      </c>
      <c r="L1886" s="278" t="s">
        <v>468</v>
      </c>
      <c r="M1886" s="233">
        <v>1</v>
      </c>
      <c r="N1886" s="236" t="s">
        <v>39</v>
      </c>
      <c r="O1886" s="698"/>
      <c r="P1886" s="698">
        <v>0</v>
      </c>
      <c r="Q1886" s="731">
        <f t="shared" si="1406"/>
        <v>0</v>
      </c>
      <c r="R1886" s="731">
        <f t="shared" si="1407"/>
        <v>0</v>
      </c>
      <c r="S1886" s="533"/>
      <c r="T1886" s="728"/>
    </row>
    <row r="1887" spans="1:20" ht="15.75">
      <c r="A1887" s="533" t="s">
        <v>2728</v>
      </c>
      <c r="B1887" s="533">
        <v>11</v>
      </c>
      <c r="C1887" s="533" t="s">
        <v>446</v>
      </c>
      <c r="D1887" s="572" t="s">
        <v>1842</v>
      </c>
      <c r="E1887" s="571" t="str">
        <f t="shared" si="1379"/>
        <v xml:space="preserve"> FOOD SERVICE EQUIPMENT</v>
      </c>
      <c r="F1887" s="533" t="str">
        <f t="shared" si="1372"/>
        <v>ME</v>
      </c>
      <c r="G1887" s="533" t="s">
        <v>2722</v>
      </c>
      <c r="H1887" s="533">
        <v>514</v>
      </c>
      <c r="I1887" s="533" t="str">
        <f t="shared" ref="I1887:J1887" si="1409">I1885</f>
        <v>KITCHEN AREA</v>
      </c>
      <c r="J1887" s="533" t="str">
        <f t="shared" si="1409"/>
        <v>KITCHEN AREA</v>
      </c>
      <c r="K1887" s="278" t="s">
        <v>48</v>
      </c>
      <c r="L1887" s="278" t="s">
        <v>455</v>
      </c>
      <c r="M1887" s="629">
        <v>2</v>
      </c>
      <c r="N1887" s="274" t="s">
        <v>39</v>
      </c>
      <c r="O1887" s="698"/>
      <c r="P1887" s="698">
        <v>0</v>
      </c>
      <c r="Q1887" s="731">
        <f t="shared" si="1406"/>
        <v>0</v>
      </c>
      <c r="R1887" s="731">
        <f t="shared" si="1407"/>
        <v>0</v>
      </c>
      <c r="S1887" s="533"/>
      <c r="T1887" s="728"/>
    </row>
    <row r="1888" spans="1:20" ht="15.75">
      <c r="A1888" s="533" t="s">
        <v>2728</v>
      </c>
      <c r="B1888" s="533">
        <v>11</v>
      </c>
      <c r="C1888" s="533" t="s">
        <v>446</v>
      </c>
      <c r="D1888" s="572" t="s">
        <v>1842</v>
      </c>
      <c r="E1888" s="571" t="str">
        <f t="shared" si="1379"/>
        <v xml:space="preserve"> FOOD SERVICE EQUIPMENT</v>
      </c>
      <c r="F1888" s="533" t="str">
        <f t="shared" si="1372"/>
        <v>ME</v>
      </c>
      <c r="G1888" s="533" t="s">
        <v>2722</v>
      </c>
      <c r="H1888" s="533">
        <v>515</v>
      </c>
      <c r="I1888" s="533" t="str">
        <f t="shared" ref="I1888:J1888" si="1410">I1886</f>
        <v>Meat &amp; Poultry Preparation</v>
      </c>
      <c r="J1888" s="533" t="str">
        <f t="shared" si="1410"/>
        <v>Meat &amp; Poultry Preparation</v>
      </c>
      <c r="K1888" s="278" t="s">
        <v>50</v>
      </c>
      <c r="L1888" s="278" t="s">
        <v>469</v>
      </c>
      <c r="M1888" s="629">
        <v>1</v>
      </c>
      <c r="N1888" s="274" t="s">
        <v>39</v>
      </c>
      <c r="O1888" s="698"/>
      <c r="P1888" s="698">
        <v>0</v>
      </c>
      <c r="Q1888" s="731">
        <f t="shared" si="1406"/>
        <v>0</v>
      </c>
      <c r="R1888" s="731">
        <f t="shared" si="1407"/>
        <v>0</v>
      </c>
      <c r="S1888" s="533"/>
      <c r="T1888" s="728"/>
    </row>
    <row r="1889" spans="1:20" ht="15.75">
      <c r="A1889" s="533" t="s">
        <v>2728</v>
      </c>
      <c r="B1889" s="533">
        <v>11</v>
      </c>
      <c r="C1889" s="533" t="s">
        <v>446</v>
      </c>
      <c r="D1889" s="572" t="s">
        <v>1842</v>
      </c>
      <c r="E1889" s="571" t="str">
        <f t="shared" si="1379"/>
        <v xml:space="preserve"> FOOD SERVICE EQUIPMENT</v>
      </c>
      <c r="F1889" s="533" t="str">
        <f t="shared" si="1372"/>
        <v>ME</v>
      </c>
      <c r="G1889" s="533" t="s">
        <v>2722</v>
      </c>
      <c r="H1889" s="533">
        <v>516</v>
      </c>
      <c r="I1889" s="533" t="str">
        <f t="shared" ref="I1889:J1889" si="1411">I1887</f>
        <v>KITCHEN AREA</v>
      </c>
      <c r="J1889" s="533" t="str">
        <f t="shared" si="1411"/>
        <v>KITCHEN AREA</v>
      </c>
      <c r="K1889" s="278" t="s">
        <v>76</v>
      </c>
      <c r="L1889" s="278" t="s">
        <v>470</v>
      </c>
      <c r="M1889" s="629">
        <v>1</v>
      </c>
      <c r="N1889" s="274" t="s">
        <v>39</v>
      </c>
      <c r="O1889" s="698"/>
      <c r="P1889" s="698">
        <v>0</v>
      </c>
      <c r="Q1889" s="731">
        <f t="shared" si="1406"/>
        <v>0</v>
      </c>
      <c r="R1889" s="731">
        <f t="shared" si="1407"/>
        <v>0</v>
      </c>
      <c r="S1889" s="533"/>
      <c r="T1889" s="728"/>
    </row>
    <row r="1890" spans="1:20" ht="15.75">
      <c r="A1890" s="533" t="s">
        <v>2728</v>
      </c>
      <c r="B1890" s="533">
        <v>11</v>
      </c>
      <c r="C1890" s="533" t="s">
        <v>446</v>
      </c>
      <c r="D1890" s="572" t="s">
        <v>1842</v>
      </c>
      <c r="E1890" s="571" t="str">
        <f t="shared" si="1379"/>
        <v xml:space="preserve"> FOOD SERVICE EQUIPMENT</v>
      </c>
      <c r="F1890" s="533" t="str">
        <f t="shared" si="1372"/>
        <v>ME</v>
      </c>
      <c r="G1890" s="533" t="s">
        <v>2722</v>
      </c>
      <c r="H1890" s="533">
        <v>517</v>
      </c>
      <c r="I1890" s="533" t="str">
        <f t="shared" ref="I1890:J1890" si="1412">I1888</f>
        <v>Meat &amp; Poultry Preparation</v>
      </c>
      <c r="J1890" s="533" t="str">
        <f t="shared" si="1412"/>
        <v>Meat &amp; Poultry Preparation</v>
      </c>
      <c r="K1890" s="278" t="s">
        <v>77</v>
      </c>
      <c r="L1890" s="278" t="s">
        <v>464</v>
      </c>
      <c r="M1890" s="629">
        <v>1</v>
      </c>
      <c r="N1890" s="274" t="s">
        <v>39</v>
      </c>
      <c r="O1890" s="698"/>
      <c r="P1890" s="698">
        <v>0</v>
      </c>
      <c r="Q1890" s="731">
        <f t="shared" si="1406"/>
        <v>0</v>
      </c>
      <c r="R1890" s="731">
        <f t="shared" si="1407"/>
        <v>0</v>
      </c>
      <c r="S1890" s="533"/>
      <c r="T1890" s="728"/>
    </row>
    <row r="1891" spans="1:20" ht="15.75">
      <c r="A1891" s="533" t="s">
        <v>2728</v>
      </c>
      <c r="B1891" s="533">
        <v>11</v>
      </c>
      <c r="C1891" s="533" t="s">
        <v>446</v>
      </c>
      <c r="D1891" s="572" t="s">
        <v>1842</v>
      </c>
      <c r="E1891" s="571" t="str">
        <f t="shared" si="1379"/>
        <v xml:space="preserve"> FOOD SERVICE EQUIPMENT</v>
      </c>
      <c r="F1891" s="533" t="str">
        <f t="shared" si="1372"/>
        <v>ME</v>
      </c>
      <c r="G1891" s="533" t="s">
        <v>2722</v>
      </c>
      <c r="H1891" s="533">
        <v>518</v>
      </c>
      <c r="I1891" s="533" t="str">
        <f t="shared" ref="I1891:J1891" si="1413">I1889</f>
        <v>KITCHEN AREA</v>
      </c>
      <c r="J1891" s="533" t="str">
        <f t="shared" si="1413"/>
        <v>KITCHEN AREA</v>
      </c>
      <c r="K1891" s="278" t="s">
        <v>78</v>
      </c>
      <c r="L1891" s="278" t="s">
        <v>471</v>
      </c>
      <c r="M1891" s="278">
        <v>1</v>
      </c>
      <c r="N1891" s="274" t="s">
        <v>39</v>
      </c>
      <c r="O1891" s="698"/>
      <c r="P1891" s="698">
        <v>0</v>
      </c>
      <c r="Q1891" s="731">
        <f t="shared" si="1406"/>
        <v>0</v>
      </c>
      <c r="R1891" s="731">
        <f t="shared" si="1407"/>
        <v>0</v>
      </c>
      <c r="S1891" s="533"/>
      <c r="T1891" s="728"/>
    </row>
    <row r="1892" spans="1:20" ht="15.75">
      <c r="A1892" s="533" t="s">
        <v>2728</v>
      </c>
      <c r="B1892" s="533">
        <v>11</v>
      </c>
      <c r="C1892" s="533" t="s">
        <v>446</v>
      </c>
      <c r="D1892" s="572" t="s">
        <v>1842</v>
      </c>
      <c r="E1892" s="571" t="str">
        <f t="shared" si="1379"/>
        <v xml:space="preserve"> FOOD SERVICE EQUIPMENT</v>
      </c>
      <c r="F1892" s="533" t="str">
        <f t="shared" si="1372"/>
        <v>ME</v>
      </c>
      <c r="G1892" s="533" t="s">
        <v>2725</v>
      </c>
      <c r="H1892" s="533">
        <v>519</v>
      </c>
      <c r="I1892" s="533" t="str">
        <f>L1892</f>
        <v>Bakery &amp; Pastry</v>
      </c>
      <c r="J1892" s="533" t="str">
        <f>L1892</f>
        <v>Bakery &amp; Pastry</v>
      </c>
      <c r="K1892" s="278"/>
      <c r="L1892" s="278" t="s">
        <v>472</v>
      </c>
      <c r="M1892" s="631"/>
      <c r="N1892" s="273"/>
      <c r="O1892" s="698"/>
      <c r="P1892" s="698"/>
      <c r="S1892" s="533"/>
      <c r="T1892" s="728"/>
    </row>
    <row r="1893" spans="1:20" ht="15.75">
      <c r="A1893" s="533" t="s">
        <v>2728</v>
      </c>
      <c r="B1893" s="533">
        <v>11</v>
      </c>
      <c r="C1893" s="533" t="s">
        <v>446</v>
      </c>
      <c r="D1893" s="572" t="s">
        <v>1842</v>
      </c>
      <c r="E1893" s="571" t="str">
        <f t="shared" si="1379"/>
        <v xml:space="preserve"> FOOD SERVICE EQUIPMENT</v>
      </c>
      <c r="F1893" s="533" t="str">
        <f t="shared" si="1372"/>
        <v>ME</v>
      </c>
      <c r="G1893" s="533" t="s">
        <v>2722</v>
      </c>
      <c r="H1893" s="533">
        <v>520</v>
      </c>
      <c r="I1893" s="533" t="str">
        <f t="shared" ref="I1893:J1893" si="1414">I1891</f>
        <v>KITCHEN AREA</v>
      </c>
      <c r="J1893" s="533" t="str">
        <f t="shared" si="1414"/>
        <v>KITCHEN AREA</v>
      </c>
      <c r="K1893" s="278" t="s">
        <v>302</v>
      </c>
      <c r="L1893" s="278" t="s">
        <v>473</v>
      </c>
      <c r="M1893" s="233">
        <v>1</v>
      </c>
      <c r="N1893" s="274" t="s">
        <v>39</v>
      </c>
      <c r="O1893" s="698"/>
      <c r="P1893" s="698">
        <v>0</v>
      </c>
      <c r="Q1893" s="731">
        <f t="shared" ref="Q1893:Q1906" si="1415">O1893*0.97</f>
        <v>0</v>
      </c>
      <c r="R1893" s="731">
        <f t="shared" ref="R1893:R1906" si="1416">Q1893*M1893</f>
        <v>0</v>
      </c>
      <c r="S1893" s="533"/>
      <c r="T1893" s="728"/>
    </row>
    <row r="1894" spans="1:20" ht="15.75">
      <c r="A1894" s="533" t="s">
        <v>2728</v>
      </c>
      <c r="B1894" s="533">
        <v>11</v>
      </c>
      <c r="C1894" s="533" t="s">
        <v>446</v>
      </c>
      <c r="D1894" s="572" t="s">
        <v>1842</v>
      </c>
      <c r="E1894" s="571" t="str">
        <f t="shared" si="1379"/>
        <v xml:space="preserve"> FOOD SERVICE EQUIPMENT</v>
      </c>
      <c r="F1894" s="533" t="str">
        <f t="shared" si="1372"/>
        <v>ME</v>
      </c>
      <c r="G1894" s="533" t="s">
        <v>2722</v>
      </c>
      <c r="H1894" s="533">
        <v>521</v>
      </c>
      <c r="I1894" s="533" t="str">
        <f t="shared" ref="I1894:J1894" si="1417">I1892</f>
        <v>Bakery &amp; Pastry</v>
      </c>
      <c r="J1894" s="533" t="str">
        <f t="shared" si="1417"/>
        <v>Bakery &amp; Pastry</v>
      </c>
      <c r="K1894" s="278" t="s">
        <v>304</v>
      </c>
      <c r="L1894" s="278" t="s">
        <v>469</v>
      </c>
      <c r="M1894" s="629">
        <v>2</v>
      </c>
      <c r="N1894" s="274" t="s">
        <v>39</v>
      </c>
      <c r="O1894" s="698"/>
      <c r="P1894" s="698">
        <v>0</v>
      </c>
      <c r="Q1894" s="731">
        <f t="shared" si="1415"/>
        <v>0</v>
      </c>
      <c r="R1894" s="731">
        <f t="shared" si="1416"/>
        <v>0</v>
      </c>
      <c r="S1894" s="533"/>
      <c r="T1894" s="728"/>
    </row>
    <row r="1895" spans="1:20" ht="15.75">
      <c r="A1895" s="533" t="s">
        <v>2728</v>
      </c>
      <c r="B1895" s="533">
        <v>11</v>
      </c>
      <c r="C1895" s="533" t="s">
        <v>446</v>
      </c>
      <c r="D1895" s="572" t="s">
        <v>1842</v>
      </c>
      <c r="E1895" s="571" t="str">
        <f t="shared" si="1379"/>
        <v xml:space="preserve"> FOOD SERVICE EQUIPMENT</v>
      </c>
      <c r="F1895" s="533" t="str">
        <f t="shared" si="1372"/>
        <v>ME</v>
      </c>
      <c r="G1895" s="533" t="s">
        <v>2722</v>
      </c>
      <c r="H1895" s="533">
        <v>522</v>
      </c>
      <c r="I1895" s="533" t="str">
        <f t="shared" ref="I1895:J1895" si="1418">I1893</f>
        <v>KITCHEN AREA</v>
      </c>
      <c r="J1895" s="533" t="str">
        <f t="shared" si="1418"/>
        <v>KITCHEN AREA</v>
      </c>
      <c r="K1895" s="278" t="s">
        <v>306</v>
      </c>
      <c r="L1895" s="278" t="s">
        <v>455</v>
      </c>
      <c r="M1895" s="629">
        <v>2</v>
      </c>
      <c r="N1895" s="274" t="s">
        <v>39</v>
      </c>
      <c r="O1895" s="698"/>
      <c r="P1895" s="698">
        <v>0</v>
      </c>
      <c r="Q1895" s="731">
        <f t="shared" si="1415"/>
        <v>0</v>
      </c>
      <c r="R1895" s="731">
        <f t="shared" si="1416"/>
        <v>0</v>
      </c>
      <c r="S1895" s="533"/>
      <c r="T1895" s="728"/>
    </row>
    <row r="1896" spans="1:20" ht="15.75">
      <c r="A1896" s="533" t="s">
        <v>2728</v>
      </c>
      <c r="B1896" s="533">
        <v>11</v>
      </c>
      <c r="C1896" s="533" t="s">
        <v>446</v>
      </c>
      <c r="D1896" s="572" t="s">
        <v>1842</v>
      </c>
      <c r="E1896" s="571" t="str">
        <f t="shared" si="1379"/>
        <v xml:space="preserve"> FOOD SERVICE EQUIPMENT</v>
      </c>
      <c r="F1896" s="533" t="str">
        <f t="shared" si="1372"/>
        <v>ME</v>
      </c>
      <c r="G1896" s="533" t="s">
        <v>2722</v>
      </c>
      <c r="H1896" s="533">
        <v>523</v>
      </c>
      <c r="I1896" s="533" t="str">
        <f t="shared" ref="I1896:J1896" si="1419">I1894</f>
        <v>Bakery &amp; Pastry</v>
      </c>
      <c r="J1896" s="533" t="str">
        <f t="shared" si="1419"/>
        <v>Bakery &amp; Pastry</v>
      </c>
      <c r="K1896" s="278" t="s">
        <v>341</v>
      </c>
      <c r="L1896" s="278" t="s">
        <v>474</v>
      </c>
      <c r="M1896" s="629">
        <v>1</v>
      </c>
      <c r="N1896" s="274" t="s">
        <v>39</v>
      </c>
      <c r="O1896" s="698"/>
      <c r="P1896" s="698">
        <v>0</v>
      </c>
      <c r="Q1896" s="731">
        <f t="shared" si="1415"/>
        <v>0</v>
      </c>
      <c r="R1896" s="731">
        <f t="shared" si="1416"/>
        <v>0</v>
      </c>
      <c r="S1896" s="533"/>
      <c r="T1896" s="728"/>
    </row>
    <row r="1897" spans="1:20" ht="15.75">
      <c r="A1897" s="533" t="s">
        <v>2728</v>
      </c>
      <c r="B1897" s="533">
        <v>11</v>
      </c>
      <c r="C1897" s="533" t="s">
        <v>446</v>
      </c>
      <c r="D1897" s="572" t="s">
        <v>1842</v>
      </c>
      <c r="E1897" s="571" t="str">
        <f t="shared" si="1379"/>
        <v xml:space="preserve"> FOOD SERVICE EQUIPMENT</v>
      </c>
      <c r="F1897" s="533" t="str">
        <f t="shared" si="1372"/>
        <v>ME</v>
      </c>
      <c r="G1897" s="533" t="s">
        <v>2722</v>
      </c>
      <c r="H1897" s="533">
        <v>524</v>
      </c>
      <c r="I1897" s="533" t="str">
        <f t="shared" ref="I1897:J1897" si="1420">I1895</f>
        <v>KITCHEN AREA</v>
      </c>
      <c r="J1897" s="533" t="str">
        <f t="shared" si="1420"/>
        <v>KITCHEN AREA</v>
      </c>
      <c r="K1897" s="278" t="s">
        <v>343</v>
      </c>
      <c r="L1897" s="278" t="s">
        <v>475</v>
      </c>
      <c r="M1897" s="629">
        <v>1</v>
      </c>
      <c r="N1897" s="274" t="s">
        <v>39</v>
      </c>
      <c r="O1897" s="698"/>
      <c r="P1897" s="698">
        <v>0</v>
      </c>
      <c r="Q1897" s="731">
        <f t="shared" si="1415"/>
        <v>0</v>
      </c>
      <c r="R1897" s="731">
        <f t="shared" si="1416"/>
        <v>0</v>
      </c>
      <c r="S1897" s="533"/>
      <c r="T1897" s="728"/>
    </row>
    <row r="1898" spans="1:20" ht="15.75">
      <c r="A1898" s="533" t="s">
        <v>2728</v>
      </c>
      <c r="B1898" s="533">
        <v>11</v>
      </c>
      <c r="C1898" s="533" t="s">
        <v>446</v>
      </c>
      <c r="D1898" s="572" t="s">
        <v>1842</v>
      </c>
      <c r="E1898" s="571" t="str">
        <f t="shared" si="1379"/>
        <v xml:space="preserve"> FOOD SERVICE EQUIPMENT</v>
      </c>
      <c r="F1898" s="533" t="str">
        <f t="shared" si="1372"/>
        <v>ME</v>
      </c>
      <c r="G1898" s="533" t="s">
        <v>2722</v>
      </c>
      <c r="H1898" s="533">
        <v>525</v>
      </c>
      <c r="I1898" s="533" t="str">
        <f t="shared" ref="I1898:J1898" si="1421">I1896</f>
        <v>Bakery &amp; Pastry</v>
      </c>
      <c r="J1898" s="533" t="str">
        <f t="shared" si="1421"/>
        <v>Bakery &amp; Pastry</v>
      </c>
      <c r="K1898" s="278" t="s">
        <v>83</v>
      </c>
      <c r="L1898" s="278" t="s">
        <v>476</v>
      </c>
      <c r="M1898" s="629">
        <v>1</v>
      </c>
      <c r="N1898" s="274" t="s">
        <v>39</v>
      </c>
      <c r="O1898" s="698"/>
      <c r="P1898" s="698">
        <v>0</v>
      </c>
      <c r="Q1898" s="731">
        <f t="shared" si="1415"/>
        <v>0</v>
      </c>
      <c r="R1898" s="731">
        <f t="shared" si="1416"/>
        <v>0</v>
      </c>
      <c r="S1898" s="533"/>
      <c r="T1898" s="728"/>
    </row>
    <row r="1899" spans="1:20" ht="15.75">
      <c r="A1899" s="533" t="s">
        <v>2728</v>
      </c>
      <c r="B1899" s="533">
        <v>11</v>
      </c>
      <c r="C1899" s="533" t="s">
        <v>446</v>
      </c>
      <c r="D1899" s="572" t="s">
        <v>1842</v>
      </c>
      <c r="E1899" s="571" t="str">
        <f t="shared" si="1379"/>
        <v xml:space="preserve"> FOOD SERVICE EQUIPMENT</v>
      </c>
      <c r="F1899" s="533" t="str">
        <f t="shared" si="1372"/>
        <v>ME</v>
      </c>
      <c r="G1899" s="533" t="s">
        <v>2722</v>
      </c>
      <c r="H1899" s="533">
        <v>526</v>
      </c>
      <c r="I1899" s="533" t="str">
        <f t="shared" ref="I1899:J1899" si="1422">I1897</f>
        <v>KITCHEN AREA</v>
      </c>
      <c r="J1899" s="533" t="str">
        <f t="shared" si="1422"/>
        <v>KITCHEN AREA</v>
      </c>
      <c r="K1899" s="278" t="s">
        <v>13</v>
      </c>
      <c r="L1899" s="278" t="s">
        <v>464</v>
      </c>
      <c r="M1899" s="629">
        <v>1</v>
      </c>
      <c r="N1899" s="274" t="s">
        <v>39</v>
      </c>
      <c r="O1899" s="698"/>
      <c r="P1899" s="698">
        <v>0</v>
      </c>
      <c r="Q1899" s="731">
        <f t="shared" si="1415"/>
        <v>0</v>
      </c>
      <c r="R1899" s="731">
        <f t="shared" si="1416"/>
        <v>0</v>
      </c>
      <c r="S1899" s="533"/>
      <c r="T1899" s="728"/>
    </row>
    <row r="1900" spans="1:20" ht="15.75">
      <c r="A1900" s="533" t="s">
        <v>2728</v>
      </c>
      <c r="B1900" s="533">
        <v>11</v>
      </c>
      <c r="C1900" s="533" t="s">
        <v>446</v>
      </c>
      <c r="D1900" s="572" t="s">
        <v>1842</v>
      </c>
      <c r="E1900" s="571" t="str">
        <f t="shared" si="1379"/>
        <v xml:space="preserve"> FOOD SERVICE EQUIPMENT</v>
      </c>
      <c r="F1900" s="533" t="str">
        <f t="shared" si="1372"/>
        <v>ME</v>
      </c>
      <c r="G1900" s="533" t="s">
        <v>2722</v>
      </c>
      <c r="H1900" s="533">
        <v>527</v>
      </c>
      <c r="I1900" s="533" t="str">
        <f t="shared" ref="I1900:J1900" si="1423">I1898</f>
        <v>Bakery &amp; Pastry</v>
      </c>
      <c r="J1900" s="533" t="str">
        <f t="shared" si="1423"/>
        <v>Bakery &amp; Pastry</v>
      </c>
      <c r="K1900" s="278" t="s">
        <v>15</v>
      </c>
      <c r="L1900" s="278" t="s">
        <v>477</v>
      </c>
      <c r="M1900" s="629">
        <v>1</v>
      </c>
      <c r="N1900" s="274" t="s">
        <v>39</v>
      </c>
      <c r="O1900" s="698"/>
      <c r="P1900" s="698">
        <v>0</v>
      </c>
      <c r="Q1900" s="731">
        <f t="shared" si="1415"/>
        <v>0</v>
      </c>
      <c r="R1900" s="731">
        <f t="shared" si="1416"/>
        <v>0</v>
      </c>
      <c r="S1900" s="533"/>
      <c r="T1900" s="728"/>
    </row>
    <row r="1901" spans="1:20" ht="15.75">
      <c r="A1901" s="533" t="s">
        <v>2728</v>
      </c>
      <c r="B1901" s="533">
        <v>11</v>
      </c>
      <c r="C1901" s="533" t="s">
        <v>446</v>
      </c>
      <c r="D1901" s="572" t="s">
        <v>1842</v>
      </c>
      <c r="E1901" s="571" t="str">
        <f t="shared" si="1379"/>
        <v xml:space="preserve"> FOOD SERVICE EQUIPMENT</v>
      </c>
      <c r="F1901" s="533" t="str">
        <f t="shared" si="1372"/>
        <v>ME</v>
      </c>
      <c r="G1901" s="533" t="s">
        <v>2722</v>
      </c>
      <c r="H1901" s="533">
        <v>528</v>
      </c>
      <c r="I1901" s="533" t="str">
        <f t="shared" ref="I1901:J1901" si="1424">I1899</f>
        <v>KITCHEN AREA</v>
      </c>
      <c r="J1901" s="533" t="str">
        <f t="shared" si="1424"/>
        <v>KITCHEN AREA</v>
      </c>
      <c r="K1901" s="278" t="s">
        <v>17</v>
      </c>
      <c r="L1901" s="278" t="s">
        <v>478</v>
      </c>
      <c r="M1901" s="629">
        <v>1</v>
      </c>
      <c r="N1901" s="274" t="s">
        <v>39</v>
      </c>
      <c r="O1901" s="698"/>
      <c r="P1901" s="698">
        <v>0</v>
      </c>
      <c r="Q1901" s="731">
        <f t="shared" si="1415"/>
        <v>0</v>
      </c>
      <c r="R1901" s="731">
        <f t="shared" si="1416"/>
        <v>0</v>
      </c>
      <c r="S1901" s="533"/>
      <c r="T1901" s="728"/>
    </row>
    <row r="1902" spans="1:20" ht="15.75">
      <c r="A1902" s="533" t="s">
        <v>2728</v>
      </c>
      <c r="B1902" s="533">
        <v>11</v>
      </c>
      <c r="C1902" s="533" t="s">
        <v>446</v>
      </c>
      <c r="D1902" s="572" t="s">
        <v>1842</v>
      </c>
      <c r="E1902" s="571" t="str">
        <f t="shared" si="1379"/>
        <v xml:space="preserve"> FOOD SERVICE EQUIPMENT</v>
      </c>
      <c r="F1902" s="533" t="str">
        <f t="shared" si="1372"/>
        <v>ME</v>
      </c>
      <c r="G1902" s="533" t="s">
        <v>2722</v>
      </c>
      <c r="H1902" s="533">
        <v>529</v>
      </c>
      <c r="I1902" s="533" t="str">
        <f t="shared" ref="I1902:J1902" si="1425">I1900</f>
        <v>Bakery &amp; Pastry</v>
      </c>
      <c r="J1902" s="533" t="str">
        <f t="shared" si="1425"/>
        <v>Bakery &amp; Pastry</v>
      </c>
      <c r="K1902" s="278" t="s">
        <v>19</v>
      </c>
      <c r="L1902" s="278" t="s">
        <v>479</v>
      </c>
      <c r="M1902" s="629">
        <v>1</v>
      </c>
      <c r="N1902" s="274" t="s">
        <v>39</v>
      </c>
      <c r="O1902" s="698"/>
      <c r="P1902" s="698">
        <v>0</v>
      </c>
      <c r="Q1902" s="731">
        <f t="shared" si="1415"/>
        <v>0</v>
      </c>
      <c r="R1902" s="731">
        <f t="shared" si="1416"/>
        <v>0</v>
      </c>
      <c r="S1902" s="533"/>
      <c r="T1902" s="728"/>
    </row>
    <row r="1903" spans="1:20" ht="15.75">
      <c r="A1903" s="533" t="s">
        <v>2728</v>
      </c>
      <c r="B1903" s="533">
        <v>11</v>
      </c>
      <c r="C1903" s="533" t="s">
        <v>446</v>
      </c>
      <c r="D1903" s="572" t="s">
        <v>1842</v>
      </c>
      <c r="E1903" s="571" t="str">
        <f t="shared" si="1379"/>
        <v xml:space="preserve"> FOOD SERVICE EQUIPMENT</v>
      </c>
      <c r="F1903" s="533" t="str">
        <f t="shared" si="1372"/>
        <v>ME</v>
      </c>
      <c r="G1903" s="533" t="s">
        <v>2722</v>
      </c>
      <c r="H1903" s="533">
        <v>530</v>
      </c>
      <c r="I1903" s="533" t="str">
        <f t="shared" ref="I1903:J1903" si="1426">I1901</f>
        <v>KITCHEN AREA</v>
      </c>
      <c r="J1903" s="533" t="str">
        <f t="shared" si="1426"/>
        <v>KITCHEN AREA</v>
      </c>
      <c r="K1903" s="278" t="s">
        <v>20</v>
      </c>
      <c r="L1903" s="278" t="s">
        <v>464</v>
      </c>
      <c r="M1903" s="233">
        <v>1</v>
      </c>
      <c r="N1903" s="236" t="s">
        <v>39</v>
      </c>
      <c r="O1903" s="698"/>
      <c r="P1903" s="698">
        <v>0</v>
      </c>
      <c r="Q1903" s="731">
        <f t="shared" si="1415"/>
        <v>0</v>
      </c>
      <c r="R1903" s="731">
        <f t="shared" si="1416"/>
        <v>0</v>
      </c>
      <c r="S1903" s="533"/>
      <c r="T1903" s="728"/>
    </row>
    <row r="1904" spans="1:20" ht="15.75">
      <c r="A1904" s="533" t="s">
        <v>2728</v>
      </c>
      <c r="B1904" s="533">
        <v>11</v>
      </c>
      <c r="C1904" s="533" t="s">
        <v>446</v>
      </c>
      <c r="D1904" s="572" t="s">
        <v>1842</v>
      </c>
      <c r="E1904" s="571" t="str">
        <f t="shared" si="1379"/>
        <v xml:space="preserve"> FOOD SERVICE EQUIPMENT</v>
      </c>
      <c r="F1904" s="533" t="str">
        <f t="shared" si="1372"/>
        <v>ME</v>
      </c>
      <c r="G1904" s="533" t="s">
        <v>2722</v>
      </c>
      <c r="H1904" s="533">
        <v>531</v>
      </c>
      <c r="I1904" s="533" t="str">
        <f t="shared" ref="I1904:J1904" si="1427">I1902</f>
        <v>Bakery &amp; Pastry</v>
      </c>
      <c r="J1904" s="533" t="str">
        <f t="shared" si="1427"/>
        <v>Bakery &amp; Pastry</v>
      </c>
      <c r="K1904" s="278" t="s">
        <v>21</v>
      </c>
      <c r="L1904" s="278" t="s">
        <v>480</v>
      </c>
      <c r="M1904" s="278">
        <v>1</v>
      </c>
      <c r="N1904" s="236" t="s">
        <v>39</v>
      </c>
      <c r="O1904" s="698"/>
      <c r="P1904" s="698">
        <v>0</v>
      </c>
      <c r="Q1904" s="731">
        <f t="shared" si="1415"/>
        <v>0</v>
      </c>
      <c r="R1904" s="731">
        <f t="shared" si="1416"/>
        <v>0</v>
      </c>
      <c r="S1904" s="533"/>
      <c r="T1904" s="728"/>
    </row>
    <row r="1905" spans="1:20" ht="15.75">
      <c r="A1905" s="533" t="s">
        <v>2728</v>
      </c>
      <c r="B1905" s="533">
        <v>11</v>
      </c>
      <c r="C1905" s="533" t="s">
        <v>446</v>
      </c>
      <c r="D1905" s="572" t="s">
        <v>1842</v>
      </c>
      <c r="E1905" s="571" t="str">
        <f t="shared" si="1379"/>
        <v xml:space="preserve"> FOOD SERVICE EQUIPMENT</v>
      </c>
      <c r="F1905" s="533" t="str">
        <f t="shared" si="1372"/>
        <v>ME</v>
      </c>
      <c r="G1905" s="533" t="s">
        <v>2722</v>
      </c>
      <c r="H1905" s="533">
        <v>532</v>
      </c>
      <c r="I1905" s="533" t="str">
        <f t="shared" ref="I1905:J1905" si="1428">I1903</f>
        <v>KITCHEN AREA</v>
      </c>
      <c r="J1905" s="533" t="str">
        <f t="shared" si="1428"/>
        <v>KITCHEN AREA</v>
      </c>
      <c r="K1905" s="278" t="s">
        <v>45</v>
      </c>
      <c r="L1905" s="278" t="s">
        <v>481</v>
      </c>
      <c r="M1905" s="278">
        <v>1</v>
      </c>
      <c r="N1905" s="236" t="s">
        <v>39</v>
      </c>
      <c r="O1905" s="698"/>
      <c r="P1905" s="698">
        <v>0</v>
      </c>
      <c r="Q1905" s="731">
        <f t="shared" si="1415"/>
        <v>0</v>
      </c>
      <c r="R1905" s="731">
        <f t="shared" si="1416"/>
        <v>0</v>
      </c>
      <c r="S1905" s="533"/>
      <c r="T1905" s="728"/>
    </row>
    <row r="1906" spans="1:20" ht="15.75">
      <c r="A1906" s="533" t="s">
        <v>2728</v>
      </c>
      <c r="B1906" s="533">
        <v>11</v>
      </c>
      <c r="C1906" s="533" t="s">
        <v>446</v>
      </c>
      <c r="D1906" s="572" t="s">
        <v>1842</v>
      </c>
      <c r="E1906" s="571" t="str">
        <f t="shared" si="1379"/>
        <v xml:space="preserve"> FOOD SERVICE EQUIPMENT</v>
      </c>
      <c r="F1906" s="533" t="str">
        <f t="shared" si="1372"/>
        <v>ME</v>
      </c>
      <c r="G1906" s="533" t="s">
        <v>2722</v>
      </c>
      <c r="H1906" s="533">
        <v>533</v>
      </c>
      <c r="I1906" s="533" t="str">
        <f t="shared" ref="I1906:J1906" si="1429">I1904</f>
        <v>Bakery &amp; Pastry</v>
      </c>
      <c r="J1906" s="533" t="str">
        <f t="shared" si="1429"/>
        <v>Bakery &amp; Pastry</v>
      </c>
      <c r="K1906" s="278" t="s">
        <v>48</v>
      </c>
      <c r="L1906" s="278" t="s">
        <v>482</v>
      </c>
      <c r="M1906" s="278">
        <v>1</v>
      </c>
      <c r="N1906" s="236" t="s">
        <v>39</v>
      </c>
      <c r="O1906" s="698"/>
      <c r="P1906" s="698">
        <v>0</v>
      </c>
      <c r="Q1906" s="731">
        <f t="shared" si="1415"/>
        <v>0</v>
      </c>
      <c r="R1906" s="731">
        <f t="shared" si="1416"/>
        <v>0</v>
      </c>
      <c r="S1906" s="533"/>
      <c r="T1906" s="728"/>
    </row>
    <row r="1907" spans="1:20" ht="15.75">
      <c r="A1907" s="533" t="s">
        <v>2728</v>
      </c>
      <c r="B1907" s="533">
        <v>11</v>
      </c>
      <c r="C1907" s="533" t="s">
        <v>446</v>
      </c>
      <c r="D1907" s="572" t="s">
        <v>1842</v>
      </c>
      <c r="E1907" s="571" t="str">
        <f t="shared" si="1379"/>
        <v xml:space="preserve"> FOOD SERVICE EQUIPMENT</v>
      </c>
      <c r="F1907" s="533" t="str">
        <f t="shared" si="1372"/>
        <v>ME</v>
      </c>
      <c r="G1907" s="533" t="s">
        <v>2725</v>
      </c>
      <c r="H1907" s="533">
        <v>534</v>
      </c>
      <c r="I1907" s="533" t="str">
        <f>L1907</f>
        <v>Hot Kitchen</v>
      </c>
      <c r="J1907" s="533" t="str">
        <f>L1907</f>
        <v>Hot Kitchen</v>
      </c>
      <c r="K1907" s="278"/>
      <c r="L1907" s="278" t="s">
        <v>483</v>
      </c>
      <c r="M1907" s="631"/>
      <c r="N1907" s="273"/>
      <c r="O1907" s="698"/>
      <c r="P1907" s="698"/>
      <c r="S1907" s="533"/>
      <c r="T1907" s="728"/>
    </row>
    <row r="1908" spans="1:20" ht="15.75">
      <c r="A1908" s="533" t="s">
        <v>2728</v>
      </c>
      <c r="B1908" s="533">
        <v>11</v>
      </c>
      <c r="C1908" s="533" t="s">
        <v>446</v>
      </c>
      <c r="D1908" s="572" t="s">
        <v>1842</v>
      </c>
      <c r="E1908" s="571" t="str">
        <f t="shared" si="1379"/>
        <v xml:space="preserve"> FOOD SERVICE EQUIPMENT</v>
      </c>
      <c r="F1908" s="533" t="str">
        <f t="shared" si="1372"/>
        <v>ME</v>
      </c>
      <c r="G1908" s="533" t="s">
        <v>2722</v>
      </c>
      <c r="H1908" s="533">
        <v>535</v>
      </c>
      <c r="I1908" s="533" t="str">
        <f t="shared" ref="I1908:J1908" si="1430">I1906</f>
        <v>Bakery &amp; Pastry</v>
      </c>
      <c r="J1908" s="533" t="str">
        <f t="shared" si="1430"/>
        <v>Bakery &amp; Pastry</v>
      </c>
      <c r="K1908" s="278" t="s">
        <v>50</v>
      </c>
      <c r="L1908" s="278" t="s">
        <v>467</v>
      </c>
      <c r="M1908" s="629">
        <v>2</v>
      </c>
      <c r="N1908" s="274" t="s">
        <v>39</v>
      </c>
      <c r="O1908" s="698"/>
      <c r="P1908" s="698">
        <v>0</v>
      </c>
      <c r="Q1908" s="731">
        <f t="shared" ref="Q1908:Q1921" si="1431">O1908*0.97</f>
        <v>0</v>
      </c>
      <c r="R1908" s="731">
        <f t="shared" ref="R1908:R1921" si="1432">Q1908*M1908</f>
        <v>0</v>
      </c>
      <c r="S1908" s="533"/>
      <c r="T1908" s="728"/>
    </row>
    <row r="1909" spans="1:20" ht="15.75">
      <c r="A1909" s="533" t="s">
        <v>2728</v>
      </c>
      <c r="B1909" s="533">
        <v>11</v>
      </c>
      <c r="C1909" s="533" t="s">
        <v>446</v>
      </c>
      <c r="D1909" s="572" t="s">
        <v>1842</v>
      </c>
      <c r="E1909" s="571" t="str">
        <f t="shared" si="1379"/>
        <v xml:space="preserve"> FOOD SERVICE EQUIPMENT</v>
      </c>
      <c r="F1909" s="533" t="str">
        <f t="shared" si="1372"/>
        <v>ME</v>
      </c>
      <c r="G1909" s="533" t="s">
        <v>2722</v>
      </c>
      <c r="H1909" s="533">
        <v>536</v>
      </c>
      <c r="I1909" s="533" t="str">
        <f t="shared" ref="I1909:J1909" si="1433">I1907</f>
        <v>Hot Kitchen</v>
      </c>
      <c r="J1909" s="533" t="str">
        <f t="shared" si="1433"/>
        <v>Hot Kitchen</v>
      </c>
      <c r="K1909" s="278" t="s">
        <v>76</v>
      </c>
      <c r="L1909" s="278" t="s">
        <v>484</v>
      </c>
      <c r="M1909" s="629">
        <v>1</v>
      </c>
      <c r="N1909" s="274" t="s">
        <v>39</v>
      </c>
      <c r="O1909" s="698"/>
      <c r="P1909" s="698">
        <v>0</v>
      </c>
      <c r="Q1909" s="731">
        <f t="shared" si="1431"/>
        <v>0</v>
      </c>
      <c r="R1909" s="731">
        <f t="shared" si="1432"/>
        <v>0</v>
      </c>
      <c r="S1909" s="533"/>
      <c r="T1909" s="728"/>
    </row>
    <row r="1910" spans="1:20" ht="15.75">
      <c r="A1910" s="533" t="s">
        <v>2728</v>
      </c>
      <c r="B1910" s="533">
        <v>11</v>
      </c>
      <c r="C1910" s="533" t="s">
        <v>446</v>
      </c>
      <c r="D1910" s="572" t="s">
        <v>1842</v>
      </c>
      <c r="E1910" s="571" t="str">
        <f t="shared" si="1379"/>
        <v xml:space="preserve"> FOOD SERVICE EQUIPMENT</v>
      </c>
      <c r="F1910" s="533" t="str">
        <f t="shared" si="1372"/>
        <v>ME</v>
      </c>
      <c r="G1910" s="533" t="s">
        <v>2722</v>
      </c>
      <c r="H1910" s="533">
        <v>537</v>
      </c>
      <c r="I1910" s="533" t="str">
        <f t="shared" ref="I1910:J1910" si="1434">I1908</f>
        <v>Bakery &amp; Pastry</v>
      </c>
      <c r="J1910" s="533" t="str">
        <f t="shared" si="1434"/>
        <v>Bakery &amp; Pastry</v>
      </c>
      <c r="K1910" s="278" t="s">
        <v>77</v>
      </c>
      <c r="L1910" s="278" t="s">
        <v>485</v>
      </c>
      <c r="M1910" s="632">
        <v>2</v>
      </c>
      <c r="N1910" s="236" t="s">
        <v>39</v>
      </c>
      <c r="O1910" s="698"/>
      <c r="P1910" s="698">
        <v>0</v>
      </c>
      <c r="Q1910" s="731">
        <f t="shared" si="1431"/>
        <v>0</v>
      </c>
      <c r="R1910" s="731">
        <f t="shared" si="1432"/>
        <v>0</v>
      </c>
      <c r="S1910" s="533"/>
      <c r="T1910" s="728"/>
    </row>
    <row r="1911" spans="1:20" ht="15.75">
      <c r="A1911" s="533" t="s">
        <v>2728</v>
      </c>
      <c r="B1911" s="533">
        <v>11</v>
      </c>
      <c r="C1911" s="533" t="s">
        <v>446</v>
      </c>
      <c r="D1911" s="572" t="s">
        <v>1842</v>
      </c>
      <c r="E1911" s="571" t="str">
        <f t="shared" si="1379"/>
        <v xml:space="preserve"> FOOD SERVICE EQUIPMENT</v>
      </c>
      <c r="F1911" s="533" t="str">
        <f t="shared" si="1372"/>
        <v>ME</v>
      </c>
      <c r="G1911" s="533" t="s">
        <v>2722</v>
      </c>
      <c r="H1911" s="533">
        <v>538</v>
      </c>
      <c r="I1911" s="533" t="str">
        <f t="shared" ref="I1911:J1911" si="1435">I1909</f>
        <v>Hot Kitchen</v>
      </c>
      <c r="J1911" s="533" t="str">
        <f t="shared" si="1435"/>
        <v>Hot Kitchen</v>
      </c>
      <c r="K1911" s="278" t="s">
        <v>78</v>
      </c>
      <c r="L1911" s="278" t="s">
        <v>464</v>
      </c>
      <c r="M1911" s="632">
        <v>1</v>
      </c>
      <c r="N1911" s="225" t="s">
        <v>39</v>
      </c>
      <c r="O1911" s="698"/>
      <c r="P1911" s="698">
        <v>0</v>
      </c>
      <c r="Q1911" s="731">
        <f t="shared" si="1431"/>
        <v>0</v>
      </c>
      <c r="R1911" s="731">
        <f t="shared" si="1432"/>
        <v>0</v>
      </c>
      <c r="S1911" s="533"/>
      <c r="T1911" s="728"/>
    </row>
    <row r="1912" spans="1:20" ht="15.75">
      <c r="A1912" s="533" t="s">
        <v>2728</v>
      </c>
      <c r="B1912" s="533">
        <v>11</v>
      </c>
      <c r="C1912" s="533" t="s">
        <v>446</v>
      </c>
      <c r="D1912" s="572" t="s">
        <v>1842</v>
      </c>
      <c r="E1912" s="571" t="str">
        <f t="shared" si="1379"/>
        <v xml:space="preserve"> FOOD SERVICE EQUIPMENT</v>
      </c>
      <c r="F1912" s="533" t="str">
        <f t="shared" si="1372"/>
        <v>ME</v>
      </c>
      <c r="G1912" s="533" t="s">
        <v>2722</v>
      </c>
      <c r="H1912" s="533">
        <v>539</v>
      </c>
      <c r="I1912" s="533" t="str">
        <f t="shared" ref="I1912:J1912" si="1436">I1910</f>
        <v>Bakery &amp; Pastry</v>
      </c>
      <c r="J1912" s="533" t="str">
        <f t="shared" si="1436"/>
        <v>Bakery &amp; Pastry</v>
      </c>
      <c r="K1912" s="278" t="s">
        <v>302</v>
      </c>
      <c r="L1912" s="278" t="s">
        <v>486</v>
      </c>
      <c r="M1912" s="278">
        <v>1</v>
      </c>
      <c r="N1912" s="225" t="s">
        <v>39</v>
      </c>
      <c r="O1912" s="698"/>
      <c r="P1912" s="698">
        <v>0</v>
      </c>
      <c r="Q1912" s="731">
        <f t="shared" si="1431"/>
        <v>0</v>
      </c>
      <c r="R1912" s="731">
        <f t="shared" si="1432"/>
        <v>0</v>
      </c>
      <c r="S1912" s="533"/>
      <c r="T1912" s="728"/>
    </row>
    <row r="1913" spans="1:20" ht="15.75">
      <c r="A1913" s="533" t="s">
        <v>2728</v>
      </c>
      <c r="B1913" s="533">
        <v>11</v>
      </c>
      <c r="C1913" s="533" t="s">
        <v>446</v>
      </c>
      <c r="D1913" s="572" t="s">
        <v>1842</v>
      </c>
      <c r="E1913" s="571" t="str">
        <f t="shared" si="1379"/>
        <v xml:space="preserve"> FOOD SERVICE EQUIPMENT</v>
      </c>
      <c r="F1913" s="533" t="str">
        <f t="shared" si="1372"/>
        <v>ME</v>
      </c>
      <c r="G1913" s="533" t="s">
        <v>2722</v>
      </c>
      <c r="H1913" s="533">
        <v>540</v>
      </c>
      <c r="I1913" s="533" t="str">
        <f t="shared" ref="I1913:J1913" si="1437">I1911</f>
        <v>Hot Kitchen</v>
      </c>
      <c r="J1913" s="533" t="str">
        <f t="shared" si="1437"/>
        <v>Hot Kitchen</v>
      </c>
      <c r="K1913" s="278" t="s">
        <v>304</v>
      </c>
      <c r="L1913" s="278" t="s">
        <v>487</v>
      </c>
      <c r="M1913" s="233">
        <v>1</v>
      </c>
      <c r="N1913" s="274" t="s">
        <v>39</v>
      </c>
      <c r="O1913" s="698"/>
      <c r="P1913" s="698">
        <v>0</v>
      </c>
      <c r="Q1913" s="731">
        <f t="shared" si="1431"/>
        <v>0</v>
      </c>
      <c r="R1913" s="731">
        <f t="shared" si="1432"/>
        <v>0</v>
      </c>
      <c r="S1913" s="533"/>
      <c r="T1913" s="728"/>
    </row>
    <row r="1914" spans="1:20" ht="15.75">
      <c r="A1914" s="533" t="s">
        <v>2728</v>
      </c>
      <c r="B1914" s="533">
        <v>11</v>
      </c>
      <c r="C1914" s="533" t="s">
        <v>446</v>
      </c>
      <c r="D1914" s="572" t="s">
        <v>1842</v>
      </c>
      <c r="E1914" s="571" t="str">
        <f t="shared" si="1379"/>
        <v xml:space="preserve"> FOOD SERVICE EQUIPMENT</v>
      </c>
      <c r="F1914" s="533" t="str">
        <f t="shared" si="1372"/>
        <v>ME</v>
      </c>
      <c r="G1914" s="533" t="s">
        <v>2722</v>
      </c>
      <c r="H1914" s="533">
        <v>541</v>
      </c>
      <c r="I1914" s="533" t="str">
        <f t="shared" ref="I1914:J1914" si="1438">I1912</f>
        <v>Bakery &amp; Pastry</v>
      </c>
      <c r="J1914" s="533" t="str">
        <f t="shared" si="1438"/>
        <v>Bakery &amp; Pastry</v>
      </c>
      <c r="K1914" s="278" t="s">
        <v>306</v>
      </c>
      <c r="L1914" s="278" t="s">
        <v>488</v>
      </c>
      <c r="M1914" s="629">
        <v>2</v>
      </c>
      <c r="N1914" s="274" t="s">
        <v>39</v>
      </c>
      <c r="O1914" s="698"/>
      <c r="P1914" s="698">
        <v>0</v>
      </c>
      <c r="Q1914" s="731">
        <f t="shared" si="1431"/>
        <v>0</v>
      </c>
      <c r="R1914" s="731">
        <f t="shared" si="1432"/>
        <v>0</v>
      </c>
      <c r="S1914" s="533"/>
      <c r="T1914" s="728"/>
    </row>
    <row r="1915" spans="1:20" ht="15.75">
      <c r="A1915" s="533" t="s">
        <v>2728</v>
      </c>
      <c r="B1915" s="533">
        <v>11</v>
      </c>
      <c r="C1915" s="533" t="s">
        <v>446</v>
      </c>
      <c r="D1915" s="572" t="s">
        <v>1842</v>
      </c>
      <c r="E1915" s="571" t="str">
        <f t="shared" si="1379"/>
        <v xml:space="preserve"> FOOD SERVICE EQUIPMENT</v>
      </c>
      <c r="F1915" s="533" t="str">
        <f t="shared" si="1372"/>
        <v>ME</v>
      </c>
      <c r="G1915" s="533" t="s">
        <v>2722</v>
      </c>
      <c r="H1915" s="533">
        <v>542</v>
      </c>
      <c r="I1915" s="533" t="str">
        <f t="shared" ref="I1915:J1915" si="1439">I1913</f>
        <v>Hot Kitchen</v>
      </c>
      <c r="J1915" s="533" t="str">
        <f t="shared" si="1439"/>
        <v>Hot Kitchen</v>
      </c>
      <c r="K1915" s="278" t="s">
        <v>341</v>
      </c>
      <c r="L1915" s="278" t="s">
        <v>489</v>
      </c>
      <c r="M1915" s="629">
        <v>1</v>
      </c>
      <c r="N1915" s="274" t="s">
        <v>39</v>
      </c>
      <c r="O1915" s="698"/>
      <c r="P1915" s="698">
        <v>0</v>
      </c>
      <c r="Q1915" s="731">
        <f t="shared" si="1431"/>
        <v>0</v>
      </c>
      <c r="R1915" s="731">
        <f t="shared" si="1432"/>
        <v>0</v>
      </c>
      <c r="S1915" s="533"/>
      <c r="T1915" s="728"/>
    </row>
    <row r="1916" spans="1:20" ht="15.75">
      <c r="A1916" s="533" t="s">
        <v>2728</v>
      </c>
      <c r="B1916" s="533">
        <v>11</v>
      </c>
      <c r="C1916" s="533" t="s">
        <v>446</v>
      </c>
      <c r="D1916" s="572" t="s">
        <v>1842</v>
      </c>
      <c r="E1916" s="571" t="str">
        <f t="shared" si="1379"/>
        <v xml:space="preserve"> FOOD SERVICE EQUIPMENT</v>
      </c>
      <c r="F1916" s="533" t="str">
        <f t="shared" si="1372"/>
        <v>ME</v>
      </c>
      <c r="G1916" s="533" t="s">
        <v>2722</v>
      </c>
      <c r="H1916" s="533">
        <v>543</v>
      </c>
      <c r="I1916" s="533" t="str">
        <f t="shared" ref="I1916:J1916" si="1440">I1914</f>
        <v>Bakery &amp; Pastry</v>
      </c>
      <c r="J1916" s="533" t="str">
        <f t="shared" si="1440"/>
        <v>Bakery &amp; Pastry</v>
      </c>
      <c r="K1916" s="278" t="s">
        <v>343</v>
      </c>
      <c r="L1916" s="278" t="s">
        <v>490</v>
      </c>
      <c r="M1916" s="629">
        <v>1</v>
      </c>
      <c r="N1916" s="274" t="s">
        <v>39</v>
      </c>
      <c r="O1916" s="698"/>
      <c r="P1916" s="698">
        <v>0</v>
      </c>
      <c r="Q1916" s="731">
        <f t="shared" si="1431"/>
        <v>0</v>
      </c>
      <c r="R1916" s="731">
        <f t="shared" si="1432"/>
        <v>0</v>
      </c>
      <c r="S1916" s="533"/>
      <c r="T1916" s="728"/>
    </row>
    <row r="1917" spans="1:20" ht="15.75">
      <c r="A1917" s="533" t="s">
        <v>2728</v>
      </c>
      <c r="B1917" s="533">
        <v>11</v>
      </c>
      <c r="C1917" s="533" t="s">
        <v>446</v>
      </c>
      <c r="D1917" s="572" t="s">
        <v>1842</v>
      </c>
      <c r="E1917" s="571" t="str">
        <f t="shared" si="1379"/>
        <v xml:space="preserve"> FOOD SERVICE EQUIPMENT</v>
      </c>
      <c r="F1917" s="533" t="str">
        <f t="shared" si="1372"/>
        <v>ME</v>
      </c>
      <c r="G1917" s="533" t="s">
        <v>2722</v>
      </c>
      <c r="H1917" s="533">
        <v>544</v>
      </c>
      <c r="I1917" s="533" t="str">
        <f t="shared" ref="I1917:J1917" si="1441">I1915</f>
        <v>Hot Kitchen</v>
      </c>
      <c r="J1917" s="533" t="str">
        <f t="shared" si="1441"/>
        <v>Hot Kitchen</v>
      </c>
      <c r="K1917" s="278" t="s">
        <v>83</v>
      </c>
      <c r="L1917" s="278" t="s">
        <v>481</v>
      </c>
      <c r="M1917" s="629">
        <v>1</v>
      </c>
      <c r="N1917" s="274" t="s">
        <v>39</v>
      </c>
      <c r="O1917" s="698"/>
      <c r="P1917" s="698">
        <v>0</v>
      </c>
      <c r="Q1917" s="731">
        <f t="shared" si="1431"/>
        <v>0</v>
      </c>
      <c r="R1917" s="731">
        <f t="shared" si="1432"/>
        <v>0</v>
      </c>
      <c r="S1917" s="533"/>
      <c r="T1917" s="728"/>
    </row>
    <row r="1918" spans="1:20" ht="15.75">
      <c r="A1918" s="533" t="s">
        <v>2728</v>
      </c>
      <c r="B1918" s="533">
        <v>11</v>
      </c>
      <c r="C1918" s="533" t="s">
        <v>446</v>
      </c>
      <c r="D1918" s="572" t="s">
        <v>1842</v>
      </c>
      <c r="E1918" s="571" t="str">
        <f t="shared" si="1379"/>
        <v xml:space="preserve"> FOOD SERVICE EQUIPMENT</v>
      </c>
      <c r="F1918" s="533" t="str">
        <f t="shared" si="1372"/>
        <v>ME</v>
      </c>
      <c r="G1918" s="533" t="s">
        <v>2722</v>
      </c>
      <c r="H1918" s="533">
        <v>545</v>
      </c>
      <c r="I1918" s="533" t="str">
        <f t="shared" ref="I1918:J1918" si="1442">I1916</f>
        <v>Bakery &amp; Pastry</v>
      </c>
      <c r="J1918" s="533" t="str">
        <f t="shared" si="1442"/>
        <v>Bakery &amp; Pastry</v>
      </c>
      <c r="K1918" s="278" t="s">
        <v>13</v>
      </c>
      <c r="L1918" s="278" t="s">
        <v>474</v>
      </c>
      <c r="M1918" s="275">
        <v>1</v>
      </c>
      <c r="N1918" s="274" t="s">
        <v>39</v>
      </c>
      <c r="O1918" s="698"/>
      <c r="P1918" s="698">
        <v>0</v>
      </c>
      <c r="Q1918" s="731">
        <f t="shared" si="1431"/>
        <v>0</v>
      </c>
      <c r="R1918" s="731">
        <f t="shared" si="1432"/>
        <v>0</v>
      </c>
      <c r="S1918" s="533"/>
      <c r="T1918" s="728"/>
    </row>
    <row r="1919" spans="1:20" ht="15.75">
      <c r="A1919" s="533" t="s">
        <v>2728</v>
      </c>
      <c r="B1919" s="533">
        <v>11</v>
      </c>
      <c r="C1919" s="533" t="s">
        <v>446</v>
      </c>
      <c r="D1919" s="572" t="s">
        <v>1842</v>
      </c>
      <c r="E1919" s="571" t="str">
        <f t="shared" si="1379"/>
        <v xml:space="preserve"> FOOD SERVICE EQUIPMENT</v>
      </c>
      <c r="F1919" s="533" t="str">
        <f t="shared" si="1372"/>
        <v>ME</v>
      </c>
      <c r="G1919" s="533" t="s">
        <v>2722</v>
      </c>
      <c r="H1919" s="533">
        <v>546</v>
      </c>
      <c r="I1919" s="533" t="str">
        <f t="shared" ref="I1919:J1919" si="1443">I1917</f>
        <v>Hot Kitchen</v>
      </c>
      <c r="J1919" s="533" t="str">
        <f t="shared" si="1443"/>
        <v>Hot Kitchen</v>
      </c>
      <c r="K1919" s="278" t="s">
        <v>15</v>
      </c>
      <c r="L1919" s="278" t="s">
        <v>491</v>
      </c>
      <c r="M1919" s="233">
        <v>1</v>
      </c>
      <c r="N1919" s="274" t="s">
        <v>39</v>
      </c>
      <c r="O1919" s="698"/>
      <c r="P1919" s="698">
        <v>0</v>
      </c>
      <c r="Q1919" s="731">
        <f t="shared" si="1431"/>
        <v>0</v>
      </c>
      <c r="R1919" s="731">
        <f t="shared" si="1432"/>
        <v>0</v>
      </c>
      <c r="S1919" s="533"/>
      <c r="T1919" s="728"/>
    </row>
    <row r="1920" spans="1:20" ht="15.75">
      <c r="A1920" s="533" t="s">
        <v>2728</v>
      </c>
      <c r="B1920" s="533">
        <v>11</v>
      </c>
      <c r="C1920" s="533" t="s">
        <v>446</v>
      </c>
      <c r="D1920" s="572" t="s">
        <v>1842</v>
      </c>
      <c r="E1920" s="571" t="str">
        <f t="shared" si="1379"/>
        <v xml:space="preserve"> FOOD SERVICE EQUIPMENT</v>
      </c>
      <c r="F1920" s="533" t="str">
        <f t="shared" ref="F1920:F1974" si="1444">VLOOKUP(D:D,trade,3,FALSE)</f>
        <v>ME</v>
      </c>
      <c r="G1920" s="533" t="s">
        <v>2722</v>
      </c>
      <c r="H1920" s="533">
        <v>547</v>
      </c>
      <c r="I1920" s="533" t="str">
        <f t="shared" ref="I1920:J1920" si="1445">I1918</f>
        <v>Bakery &amp; Pastry</v>
      </c>
      <c r="J1920" s="533" t="str">
        <f t="shared" si="1445"/>
        <v>Bakery &amp; Pastry</v>
      </c>
      <c r="K1920" s="278" t="s">
        <v>17</v>
      </c>
      <c r="L1920" s="278" t="s">
        <v>481</v>
      </c>
      <c r="M1920" s="629">
        <v>1</v>
      </c>
      <c r="N1920" s="274" t="s">
        <v>39</v>
      </c>
      <c r="O1920" s="698"/>
      <c r="P1920" s="698">
        <v>0</v>
      </c>
      <c r="Q1920" s="731">
        <f t="shared" si="1431"/>
        <v>0</v>
      </c>
      <c r="R1920" s="731">
        <f t="shared" si="1432"/>
        <v>0</v>
      </c>
      <c r="S1920" s="533"/>
      <c r="T1920" s="728"/>
    </row>
    <row r="1921" spans="1:20" ht="15.75">
      <c r="A1921" s="533" t="s">
        <v>2728</v>
      </c>
      <c r="B1921" s="533">
        <v>11</v>
      </c>
      <c r="C1921" s="533" t="s">
        <v>446</v>
      </c>
      <c r="D1921" s="572" t="s">
        <v>1842</v>
      </c>
      <c r="E1921" s="571" t="str">
        <f t="shared" si="1379"/>
        <v xml:space="preserve"> FOOD SERVICE EQUIPMENT</v>
      </c>
      <c r="F1921" s="533" t="str">
        <f t="shared" si="1444"/>
        <v>ME</v>
      </c>
      <c r="G1921" s="533" t="s">
        <v>2722</v>
      </c>
      <c r="H1921" s="533">
        <v>548</v>
      </c>
      <c r="I1921" s="533" t="str">
        <f t="shared" ref="I1921:J1921" si="1446">I1919</f>
        <v>Hot Kitchen</v>
      </c>
      <c r="J1921" s="533" t="str">
        <f t="shared" si="1446"/>
        <v>Hot Kitchen</v>
      </c>
      <c r="K1921" s="278" t="s">
        <v>19</v>
      </c>
      <c r="L1921" s="278" t="s">
        <v>469</v>
      </c>
      <c r="M1921" s="275">
        <v>1</v>
      </c>
      <c r="N1921" s="274" t="s">
        <v>39</v>
      </c>
      <c r="O1921" s="698"/>
      <c r="P1921" s="698">
        <v>0</v>
      </c>
      <c r="Q1921" s="731">
        <f t="shared" si="1431"/>
        <v>0</v>
      </c>
      <c r="R1921" s="731">
        <f t="shared" si="1432"/>
        <v>0</v>
      </c>
      <c r="S1921" s="533"/>
      <c r="T1921" s="728"/>
    </row>
    <row r="1922" spans="1:20" ht="15.75">
      <c r="A1922" s="533" t="s">
        <v>2728</v>
      </c>
      <c r="B1922" s="533">
        <v>11</v>
      </c>
      <c r="C1922" s="533" t="s">
        <v>446</v>
      </c>
      <c r="D1922" s="572" t="s">
        <v>1842</v>
      </c>
      <c r="E1922" s="571" t="str">
        <f t="shared" si="1379"/>
        <v xml:space="preserve"> FOOD SERVICE EQUIPMENT</v>
      </c>
      <c r="F1922" s="533" t="str">
        <f t="shared" si="1444"/>
        <v>ME</v>
      </c>
      <c r="G1922" s="533" t="s">
        <v>2725</v>
      </c>
      <c r="H1922" s="533">
        <v>549</v>
      </c>
      <c r="I1922" s="533" t="str">
        <f>L1922</f>
        <v>Cold Kitchen</v>
      </c>
      <c r="J1922" s="533" t="str">
        <f>L1922</f>
        <v>Cold Kitchen</v>
      </c>
      <c r="K1922" s="278"/>
      <c r="L1922" s="278" t="s">
        <v>492</v>
      </c>
      <c r="M1922" s="633"/>
      <c r="N1922" s="634"/>
      <c r="O1922" s="698"/>
      <c r="P1922" s="698"/>
      <c r="S1922" s="533"/>
      <c r="T1922" s="728"/>
    </row>
    <row r="1923" spans="1:20" ht="15.75">
      <c r="A1923" s="533" t="s">
        <v>2728</v>
      </c>
      <c r="B1923" s="533">
        <v>11</v>
      </c>
      <c r="C1923" s="533" t="s">
        <v>446</v>
      </c>
      <c r="D1923" s="572" t="s">
        <v>1842</v>
      </c>
      <c r="E1923" s="571" t="str">
        <f t="shared" si="1379"/>
        <v xml:space="preserve"> FOOD SERVICE EQUIPMENT</v>
      </c>
      <c r="F1923" s="533" t="str">
        <f t="shared" si="1444"/>
        <v>ME</v>
      </c>
      <c r="G1923" s="533" t="s">
        <v>2722</v>
      </c>
      <c r="H1923" s="533">
        <v>550</v>
      </c>
      <c r="I1923" s="533" t="str">
        <f t="shared" ref="I1923:J1923" si="1447">I1921</f>
        <v>Hot Kitchen</v>
      </c>
      <c r="J1923" s="533" t="str">
        <f t="shared" si="1447"/>
        <v>Hot Kitchen</v>
      </c>
      <c r="K1923" s="278" t="s">
        <v>20</v>
      </c>
      <c r="L1923" s="278" t="s">
        <v>470</v>
      </c>
      <c r="M1923" s="634">
        <v>1</v>
      </c>
      <c r="N1923" s="274" t="s">
        <v>39</v>
      </c>
      <c r="O1923" s="698"/>
      <c r="P1923" s="698">
        <v>0</v>
      </c>
      <c r="Q1923" s="731">
        <f t="shared" ref="Q1923:Q1930" si="1448">O1923*0.97</f>
        <v>0</v>
      </c>
      <c r="R1923" s="731">
        <f t="shared" ref="R1923:R1930" si="1449">Q1923*M1923</f>
        <v>0</v>
      </c>
      <c r="S1923" s="533"/>
      <c r="T1923" s="728"/>
    </row>
    <row r="1924" spans="1:20" ht="15.75">
      <c r="A1924" s="533" t="s">
        <v>2728</v>
      </c>
      <c r="B1924" s="533">
        <v>11</v>
      </c>
      <c r="C1924" s="533" t="s">
        <v>446</v>
      </c>
      <c r="D1924" s="572" t="s">
        <v>1842</v>
      </c>
      <c r="E1924" s="571" t="str">
        <f t="shared" si="1379"/>
        <v xml:space="preserve"> FOOD SERVICE EQUIPMENT</v>
      </c>
      <c r="F1924" s="533" t="str">
        <f t="shared" si="1444"/>
        <v>ME</v>
      </c>
      <c r="G1924" s="533" t="s">
        <v>2722</v>
      </c>
      <c r="H1924" s="533">
        <v>551</v>
      </c>
      <c r="I1924" s="533" t="str">
        <f t="shared" ref="I1924:J1924" si="1450">I1922</f>
        <v>Cold Kitchen</v>
      </c>
      <c r="J1924" s="533" t="str">
        <f t="shared" si="1450"/>
        <v>Cold Kitchen</v>
      </c>
      <c r="K1924" s="278" t="s">
        <v>21</v>
      </c>
      <c r="L1924" s="278" t="s">
        <v>493</v>
      </c>
      <c r="M1924" s="634">
        <v>1</v>
      </c>
      <c r="N1924" s="274" t="s">
        <v>39</v>
      </c>
      <c r="O1924" s="698"/>
      <c r="P1924" s="698">
        <v>0</v>
      </c>
      <c r="Q1924" s="731">
        <f t="shared" si="1448"/>
        <v>0</v>
      </c>
      <c r="R1924" s="731">
        <f t="shared" si="1449"/>
        <v>0</v>
      </c>
      <c r="S1924" s="533"/>
      <c r="T1924" s="728"/>
    </row>
    <row r="1925" spans="1:20" ht="15.75">
      <c r="A1925" s="533" t="s">
        <v>2728</v>
      </c>
      <c r="B1925" s="533">
        <v>11</v>
      </c>
      <c r="C1925" s="533" t="s">
        <v>446</v>
      </c>
      <c r="D1925" s="572" t="s">
        <v>1842</v>
      </c>
      <c r="E1925" s="571" t="str">
        <f t="shared" ref="E1925:E1953" si="1451">E1924</f>
        <v xml:space="preserve"> FOOD SERVICE EQUIPMENT</v>
      </c>
      <c r="F1925" s="533" t="str">
        <f t="shared" si="1444"/>
        <v>ME</v>
      </c>
      <c r="G1925" s="533" t="s">
        <v>2722</v>
      </c>
      <c r="H1925" s="533">
        <v>552</v>
      </c>
      <c r="I1925" s="533" t="str">
        <f t="shared" ref="I1925:J1925" si="1452">I1923</f>
        <v>Hot Kitchen</v>
      </c>
      <c r="J1925" s="533" t="str">
        <f t="shared" si="1452"/>
        <v>Hot Kitchen</v>
      </c>
      <c r="K1925" s="278" t="s">
        <v>45</v>
      </c>
      <c r="L1925" s="278" t="s">
        <v>494</v>
      </c>
      <c r="M1925" s="634">
        <v>1</v>
      </c>
      <c r="N1925" s="274" t="s">
        <v>39</v>
      </c>
      <c r="O1925" s="698"/>
      <c r="P1925" s="698">
        <v>0</v>
      </c>
      <c r="Q1925" s="731">
        <f t="shared" si="1448"/>
        <v>0</v>
      </c>
      <c r="R1925" s="731">
        <f t="shared" si="1449"/>
        <v>0</v>
      </c>
      <c r="S1925" s="533"/>
      <c r="T1925" s="728"/>
    </row>
    <row r="1926" spans="1:20" ht="15.75">
      <c r="A1926" s="533" t="s">
        <v>2728</v>
      </c>
      <c r="B1926" s="533">
        <v>11</v>
      </c>
      <c r="C1926" s="533" t="s">
        <v>446</v>
      </c>
      <c r="D1926" s="572" t="s">
        <v>1842</v>
      </c>
      <c r="E1926" s="571" t="str">
        <f t="shared" si="1451"/>
        <v xml:space="preserve"> FOOD SERVICE EQUIPMENT</v>
      </c>
      <c r="F1926" s="533" t="str">
        <f t="shared" si="1444"/>
        <v>ME</v>
      </c>
      <c r="G1926" s="533" t="s">
        <v>2722</v>
      </c>
      <c r="H1926" s="533">
        <v>553</v>
      </c>
      <c r="I1926" s="533" t="str">
        <f t="shared" ref="I1926:J1926" si="1453">I1924</f>
        <v>Cold Kitchen</v>
      </c>
      <c r="J1926" s="533" t="str">
        <f t="shared" si="1453"/>
        <v>Cold Kitchen</v>
      </c>
      <c r="K1926" s="278" t="s">
        <v>48</v>
      </c>
      <c r="L1926" s="278" t="s">
        <v>485</v>
      </c>
      <c r="M1926" s="634">
        <v>1</v>
      </c>
      <c r="N1926" s="274" t="s">
        <v>39</v>
      </c>
      <c r="O1926" s="698"/>
      <c r="P1926" s="698">
        <v>0</v>
      </c>
      <c r="Q1926" s="731">
        <f t="shared" si="1448"/>
        <v>0</v>
      </c>
      <c r="R1926" s="731">
        <f t="shared" si="1449"/>
        <v>0</v>
      </c>
      <c r="S1926" s="533"/>
      <c r="T1926" s="728"/>
    </row>
    <row r="1927" spans="1:20" ht="15.75">
      <c r="A1927" s="533" t="s">
        <v>2728</v>
      </c>
      <c r="B1927" s="533">
        <v>11</v>
      </c>
      <c r="C1927" s="533" t="s">
        <v>446</v>
      </c>
      <c r="D1927" s="572" t="s">
        <v>1842</v>
      </c>
      <c r="E1927" s="571" t="str">
        <f t="shared" si="1451"/>
        <v xml:space="preserve"> FOOD SERVICE EQUIPMENT</v>
      </c>
      <c r="F1927" s="533" t="str">
        <f t="shared" si="1444"/>
        <v>ME</v>
      </c>
      <c r="G1927" s="533" t="s">
        <v>2722</v>
      </c>
      <c r="H1927" s="533">
        <v>554</v>
      </c>
      <c r="I1927" s="533" t="str">
        <f t="shared" ref="I1927:J1927" si="1454">I1925</f>
        <v>Hot Kitchen</v>
      </c>
      <c r="J1927" s="533" t="str">
        <f t="shared" si="1454"/>
        <v>Hot Kitchen</v>
      </c>
      <c r="K1927" s="278" t="s">
        <v>50</v>
      </c>
      <c r="L1927" s="278" t="s">
        <v>464</v>
      </c>
      <c r="M1927" s="634">
        <v>2</v>
      </c>
      <c r="N1927" s="274" t="s">
        <v>39</v>
      </c>
      <c r="O1927" s="698"/>
      <c r="P1927" s="698">
        <v>0</v>
      </c>
      <c r="Q1927" s="731">
        <f t="shared" si="1448"/>
        <v>0</v>
      </c>
      <c r="R1927" s="731">
        <f t="shared" si="1449"/>
        <v>0</v>
      </c>
      <c r="S1927" s="533"/>
      <c r="T1927" s="728"/>
    </row>
    <row r="1928" spans="1:20" ht="15.75">
      <c r="A1928" s="533" t="s">
        <v>2728</v>
      </c>
      <c r="B1928" s="533">
        <v>11</v>
      </c>
      <c r="C1928" s="533" t="s">
        <v>446</v>
      </c>
      <c r="D1928" s="572" t="s">
        <v>1842</v>
      </c>
      <c r="E1928" s="571" t="str">
        <f t="shared" si="1451"/>
        <v xml:space="preserve"> FOOD SERVICE EQUIPMENT</v>
      </c>
      <c r="F1928" s="533" t="str">
        <f t="shared" si="1444"/>
        <v>ME</v>
      </c>
      <c r="G1928" s="533" t="s">
        <v>2722</v>
      </c>
      <c r="H1928" s="533">
        <v>555</v>
      </c>
      <c r="I1928" s="533" t="str">
        <f t="shared" ref="I1928:J1928" si="1455">I1926</f>
        <v>Cold Kitchen</v>
      </c>
      <c r="J1928" s="533" t="str">
        <f t="shared" si="1455"/>
        <v>Cold Kitchen</v>
      </c>
      <c r="K1928" s="278" t="s">
        <v>76</v>
      </c>
      <c r="L1928" s="278" t="s">
        <v>495</v>
      </c>
      <c r="M1928" s="634">
        <v>1</v>
      </c>
      <c r="N1928" s="274" t="s">
        <v>39</v>
      </c>
      <c r="O1928" s="698"/>
      <c r="P1928" s="698">
        <v>0</v>
      </c>
      <c r="Q1928" s="731">
        <f t="shared" si="1448"/>
        <v>0</v>
      </c>
      <c r="R1928" s="731">
        <f t="shared" si="1449"/>
        <v>0</v>
      </c>
      <c r="S1928" s="533"/>
      <c r="T1928" s="728"/>
    </row>
    <row r="1929" spans="1:20" ht="15.75">
      <c r="A1929" s="533" t="s">
        <v>2728</v>
      </c>
      <c r="B1929" s="533">
        <v>11</v>
      </c>
      <c r="C1929" s="533" t="s">
        <v>446</v>
      </c>
      <c r="D1929" s="572" t="s">
        <v>1842</v>
      </c>
      <c r="E1929" s="571" t="str">
        <f t="shared" si="1451"/>
        <v xml:space="preserve"> FOOD SERVICE EQUIPMENT</v>
      </c>
      <c r="F1929" s="533" t="str">
        <f t="shared" si="1444"/>
        <v>ME</v>
      </c>
      <c r="G1929" s="533" t="s">
        <v>2722</v>
      </c>
      <c r="H1929" s="533">
        <v>556</v>
      </c>
      <c r="I1929" s="533" t="str">
        <f t="shared" ref="I1929:J1929" si="1456">I1927</f>
        <v>Hot Kitchen</v>
      </c>
      <c r="J1929" s="533" t="str">
        <f t="shared" si="1456"/>
        <v>Hot Kitchen</v>
      </c>
      <c r="K1929" s="278" t="s">
        <v>77</v>
      </c>
      <c r="L1929" s="278" t="s">
        <v>496</v>
      </c>
      <c r="M1929" s="634">
        <v>1</v>
      </c>
      <c r="N1929" s="274" t="s">
        <v>39</v>
      </c>
      <c r="O1929" s="698"/>
      <c r="P1929" s="698">
        <v>0</v>
      </c>
      <c r="Q1929" s="731">
        <f t="shared" si="1448"/>
        <v>0</v>
      </c>
      <c r="R1929" s="731">
        <f t="shared" si="1449"/>
        <v>0</v>
      </c>
      <c r="S1929" s="533"/>
      <c r="T1929" s="728"/>
    </row>
    <row r="1930" spans="1:20" ht="15.75">
      <c r="A1930" s="533" t="s">
        <v>2728</v>
      </c>
      <c r="B1930" s="533">
        <v>11</v>
      </c>
      <c r="C1930" s="533" t="s">
        <v>446</v>
      </c>
      <c r="D1930" s="572" t="s">
        <v>1842</v>
      </c>
      <c r="E1930" s="571" t="str">
        <f t="shared" si="1451"/>
        <v xml:space="preserve"> FOOD SERVICE EQUIPMENT</v>
      </c>
      <c r="F1930" s="533" t="str">
        <f t="shared" si="1444"/>
        <v>ME</v>
      </c>
      <c r="G1930" s="533" t="s">
        <v>2722</v>
      </c>
      <c r="H1930" s="533">
        <v>557</v>
      </c>
      <c r="I1930" s="533" t="str">
        <f t="shared" ref="I1930:J1930" si="1457">I1928</f>
        <v>Cold Kitchen</v>
      </c>
      <c r="J1930" s="533" t="str">
        <f t="shared" si="1457"/>
        <v>Cold Kitchen</v>
      </c>
      <c r="K1930" s="278" t="s">
        <v>78</v>
      </c>
      <c r="L1930" s="278" t="s">
        <v>497</v>
      </c>
      <c r="M1930" s="634">
        <v>1</v>
      </c>
      <c r="N1930" s="274" t="s">
        <v>39</v>
      </c>
      <c r="O1930" s="698"/>
      <c r="P1930" s="698">
        <v>0</v>
      </c>
      <c r="Q1930" s="731">
        <f t="shared" si="1448"/>
        <v>0</v>
      </c>
      <c r="R1930" s="731">
        <f t="shared" si="1449"/>
        <v>0</v>
      </c>
      <c r="S1930" s="533"/>
      <c r="T1930" s="728"/>
    </row>
    <row r="1931" spans="1:20" ht="15.75">
      <c r="A1931" s="533" t="s">
        <v>2728</v>
      </c>
      <c r="B1931" s="533">
        <v>11</v>
      </c>
      <c r="C1931" s="533" t="s">
        <v>446</v>
      </c>
      <c r="D1931" s="572" t="s">
        <v>1842</v>
      </c>
      <c r="E1931" s="571" t="str">
        <f t="shared" si="1451"/>
        <v xml:space="preserve"> FOOD SERVICE EQUIPMENT</v>
      </c>
      <c r="F1931" s="533" t="str">
        <f t="shared" si="1444"/>
        <v>ME</v>
      </c>
      <c r="G1931" s="533" t="s">
        <v>2725</v>
      </c>
      <c r="H1931" s="533">
        <v>558</v>
      </c>
      <c r="I1931" s="533" t="str">
        <f>L1931</f>
        <v>Potwash Area</v>
      </c>
      <c r="J1931" s="533" t="str">
        <f>L1931</f>
        <v>Potwash Area</v>
      </c>
      <c r="K1931" s="278"/>
      <c r="L1931" s="278" t="s">
        <v>498</v>
      </c>
      <c r="M1931" s="633"/>
      <c r="N1931" s="634"/>
      <c r="O1931" s="698"/>
      <c r="P1931" s="698"/>
      <c r="S1931" s="533"/>
      <c r="T1931" s="728"/>
    </row>
    <row r="1932" spans="1:20" ht="15.75">
      <c r="A1932" s="533" t="s">
        <v>2728</v>
      </c>
      <c r="B1932" s="533">
        <v>11</v>
      </c>
      <c r="C1932" s="533" t="s">
        <v>446</v>
      </c>
      <c r="D1932" s="572" t="s">
        <v>1842</v>
      </c>
      <c r="E1932" s="571" t="str">
        <f t="shared" si="1451"/>
        <v xml:space="preserve"> FOOD SERVICE EQUIPMENT</v>
      </c>
      <c r="F1932" s="533" t="str">
        <f t="shared" si="1444"/>
        <v>ME</v>
      </c>
      <c r="G1932" s="533" t="s">
        <v>2722</v>
      </c>
      <c r="H1932" s="533">
        <v>559</v>
      </c>
      <c r="I1932" s="533" t="str">
        <f t="shared" ref="I1932:J1932" si="1458">I1930</f>
        <v>Cold Kitchen</v>
      </c>
      <c r="J1932" s="533" t="str">
        <f t="shared" si="1458"/>
        <v>Cold Kitchen</v>
      </c>
      <c r="K1932" s="278" t="s">
        <v>302</v>
      </c>
      <c r="L1932" s="278" t="s">
        <v>499</v>
      </c>
      <c r="M1932" s="634">
        <v>1</v>
      </c>
      <c r="N1932" s="274" t="s">
        <v>39</v>
      </c>
      <c r="O1932" s="698"/>
      <c r="P1932" s="698">
        <v>0</v>
      </c>
      <c r="Q1932" s="731">
        <f t="shared" ref="Q1932:Q1936" si="1459">O1932*0.97</f>
        <v>0</v>
      </c>
      <c r="R1932" s="731">
        <f t="shared" ref="R1932:R1936" si="1460">Q1932*M1932</f>
        <v>0</v>
      </c>
      <c r="S1932" s="533"/>
      <c r="T1932" s="728"/>
    </row>
    <row r="1933" spans="1:20" ht="15.75">
      <c r="A1933" s="533" t="s">
        <v>2728</v>
      </c>
      <c r="B1933" s="533">
        <v>11</v>
      </c>
      <c r="C1933" s="533" t="s">
        <v>446</v>
      </c>
      <c r="D1933" s="572" t="s">
        <v>1842</v>
      </c>
      <c r="E1933" s="571" t="str">
        <f t="shared" si="1451"/>
        <v xml:space="preserve"> FOOD SERVICE EQUIPMENT</v>
      </c>
      <c r="F1933" s="533" t="str">
        <f t="shared" si="1444"/>
        <v>ME</v>
      </c>
      <c r="G1933" s="533" t="s">
        <v>2722</v>
      </c>
      <c r="H1933" s="533">
        <v>560</v>
      </c>
      <c r="I1933" s="533" t="str">
        <f t="shared" ref="I1933:J1933" si="1461">I1931</f>
        <v>Potwash Area</v>
      </c>
      <c r="J1933" s="533" t="str">
        <f t="shared" si="1461"/>
        <v>Potwash Area</v>
      </c>
      <c r="K1933" s="278" t="s">
        <v>304</v>
      </c>
      <c r="L1933" s="278" t="s">
        <v>457</v>
      </c>
      <c r="M1933" s="634">
        <v>1</v>
      </c>
      <c r="N1933" s="274" t="s">
        <v>39</v>
      </c>
      <c r="O1933" s="698"/>
      <c r="P1933" s="698">
        <v>0</v>
      </c>
      <c r="Q1933" s="731">
        <f t="shared" si="1459"/>
        <v>0</v>
      </c>
      <c r="R1933" s="731">
        <f t="shared" si="1460"/>
        <v>0</v>
      </c>
      <c r="S1933" s="533"/>
      <c r="T1933" s="728"/>
    </row>
    <row r="1934" spans="1:20" ht="15.75">
      <c r="A1934" s="533" t="s">
        <v>2728</v>
      </c>
      <c r="B1934" s="533">
        <v>11</v>
      </c>
      <c r="C1934" s="533" t="s">
        <v>446</v>
      </c>
      <c r="D1934" s="572" t="s">
        <v>1842</v>
      </c>
      <c r="E1934" s="571" t="str">
        <f t="shared" si="1451"/>
        <v xml:space="preserve"> FOOD SERVICE EQUIPMENT</v>
      </c>
      <c r="F1934" s="533" t="str">
        <f t="shared" si="1444"/>
        <v>ME</v>
      </c>
      <c r="G1934" s="533" t="s">
        <v>2722</v>
      </c>
      <c r="H1934" s="533">
        <v>561</v>
      </c>
      <c r="I1934" s="533" t="str">
        <f t="shared" ref="I1934:J1934" si="1462">I1932</f>
        <v>Cold Kitchen</v>
      </c>
      <c r="J1934" s="533" t="str">
        <f t="shared" si="1462"/>
        <v>Cold Kitchen</v>
      </c>
      <c r="K1934" s="278" t="s">
        <v>306</v>
      </c>
      <c r="L1934" s="278" t="s">
        <v>485</v>
      </c>
      <c r="M1934" s="634">
        <v>1</v>
      </c>
      <c r="N1934" s="274" t="s">
        <v>39</v>
      </c>
      <c r="O1934" s="698"/>
      <c r="P1934" s="698">
        <v>0</v>
      </c>
      <c r="Q1934" s="731">
        <f t="shared" si="1459"/>
        <v>0</v>
      </c>
      <c r="R1934" s="731">
        <f t="shared" si="1460"/>
        <v>0</v>
      </c>
      <c r="S1934" s="533"/>
      <c r="T1934" s="728"/>
    </row>
    <row r="1935" spans="1:20" ht="15.75">
      <c r="A1935" s="533" t="s">
        <v>2728</v>
      </c>
      <c r="B1935" s="533">
        <v>11</v>
      </c>
      <c r="C1935" s="533" t="s">
        <v>446</v>
      </c>
      <c r="D1935" s="572" t="s">
        <v>1842</v>
      </c>
      <c r="E1935" s="571" t="str">
        <f t="shared" si="1451"/>
        <v xml:space="preserve"> FOOD SERVICE EQUIPMENT</v>
      </c>
      <c r="F1935" s="533" t="str">
        <f t="shared" si="1444"/>
        <v>ME</v>
      </c>
      <c r="G1935" s="533" t="s">
        <v>2722</v>
      </c>
      <c r="H1935" s="533">
        <v>562</v>
      </c>
      <c r="I1935" s="533" t="str">
        <f t="shared" ref="I1935:J1935" si="1463">I1933</f>
        <v>Potwash Area</v>
      </c>
      <c r="J1935" s="533" t="str">
        <f t="shared" si="1463"/>
        <v>Potwash Area</v>
      </c>
      <c r="K1935" s="634" t="s">
        <v>341</v>
      </c>
      <c r="L1935" s="634" t="s">
        <v>500</v>
      </c>
      <c r="M1935" s="634">
        <v>3</v>
      </c>
      <c r="N1935" s="274" t="s">
        <v>39</v>
      </c>
      <c r="O1935" s="698"/>
      <c r="P1935" s="698">
        <v>0</v>
      </c>
      <c r="Q1935" s="731">
        <f t="shared" si="1459"/>
        <v>0</v>
      </c>
      <c r="R1935" s="731">
        <f t="shared" si="1460"/>
        <v>0</v>
      </c>
      <c r="S1935" s="533"/>
      <c r="T1935" s="728"/>
    </row>
    <row r="1936" spans="1:20" ht="15.75">
      <c r="A1936" s="533" t="s">
        <v>2728</v>
      </c>
      <c r="B1936" s="533">
        <v>11</v>
      </c>
      <c r="C1936" s="533" t="s">
        <v>446</v>
      </c>
      <c r="D1936" s="572" t="s">
        <v>1842</v>
      </c>
      <c r="E1936" s="571" t="str">
        <f t="shared" si="1451"/>
        <v xml:space="preserve"> FOOD SERVICE EQUIPMENT</v>
      </c>
      <c r="F1936" s="533" t="str">
        <f t="shared" si="1444"/>
        <v>ME</v>
      </c>
      <c r="G1936" s="533" t="s">
        <v>2722</v>
      </c>
      <c r="H1936" s="533">
        <v>563</v>
      </c>
      <c r="I1936" s="533" t="str">
        <f t="shared" ref="I1936:J1936" si="1464">I1934</f>
        <v>Cold Kitchen</v>
      </c>
      <c r="J1936" s="533" t="str">
        <f t="shared" si="1464"/>
        <v>Cold Kitchen</v>
      </c>
      <c r="K1936" s="278" t="s">
        <v>343</v>
      </c>
      <c r="L1936" s="278" t="s">
        <v>464</v>
      </c>
      <c r="M1936" s="634">
        <v>1</v>
      </c>
      <c r="N1936" s="274" t="s">
        <v>39</v>
      </c>
      <c r="O1936" s="698"/>
      <c r="P1936" s="698">
        <v>0</v>
      </c>
      <c r="Q1936" s="731">
        <f t="shared" si="1459"/>
        <v>0</v>
      </c>
      <c r="R1936" s="731">
        <f t="shared" si="1460"/>
        <v>0</v>
      </c>
      <c r="S1936" s="533"/>
      <c r="T1936" s="728"/>
    </row>
    <row r="1937" spans="1:20" ht="15.75">
      <c r="A1937" s="533" t="s">
        <v>2728</v>
      </c>
      <c r="B1937" s="533">
        <v>11</v>
      </c>
      <c r="C1937" s="533" t="s">
        <v>446</v>
      </c>
      <c r="D1937" s="572" t="s">
        <v>1842</v>
      </c>
      <c r="E1937" s="571" t="str">
        <f t="shared" si="1451"/>
        <v xml:space="preserve"> FOOD SERVICE EQUIPMENT</v>
      </c>
      <c r="F1937" s="533" t="str">
        <f t="shared" si="1444"/>
        <v>ME</v>
      </c>
      <c r="G1937" s="533" t="s">
        <v>2725</v>
      </c>
      <c r="H1937" s="533">
        <v>564</v>
      </c>
      <c r="I1937" s="533" t="str">
        <f>L1937</f>
        <v>Dishwash Area</v>
      </c>
      <c r="J1937" s="533" t="str">
        <f>L1937</f>
        <v>Dishwash Area</v>
      </c>
      <c r="K1937" s="634"/>
      <c r="L1937" s="634" t="s">
        <v>501</v>
      </c>
      <c r="M1937" s="633"/>
      <c r="N1937" s="278"/>
      <c r="O1937" s="698"/>
      <c r="P1937" s="698"/>
      <c r="S1937" s="533"/>
      <c r="T1937" s="728"/>
    </row>
    <row r="1938" spans="1:20" ht="15.75">
      <c r="A1938" s="533" t="s">
        <v>2728</v>
      </c>
      <c r="B1938" s="533">
        <v>11</v>
      </c>
      <c r="C1938" s="533" t="s">
        <v>446</v>
      </c>
      <c r="D1938" s="572" t="s">
        <v>1842</v>
      </c>
      <c r="E1938" s="571" t="str">
        <f t="shared" si="1451"/>
        <v xml:space="preserve"> FOOD SERVICE EQUIPMENT</v>
      </c>
      <c r="F1938" s="533" t="str">
        <f t="shared" si="1444"/>
        <v>ME</v>
      </c>
      <c r="G1938" s="533" t="s">
        <v>2722</v>
      </c>
      <c r="H1938" s="533">
        <v>565</v>
      </c>
      <c r="I1938" s="533" t="str">
        <f t="shared" ref="I1938:J1938" si="1465">I1936</f>
        <v>Cold Kitchen</v>
      </c>
      <c r="J1938" s="533" t="str">
        <f t="shared" si="1465"/>
        <v>Cold Kitchen</v>
      </c>
      <c r="K1938" s="634" t="s">
        <v>13</v>
      </c>
      <c r="L1938" s="634" t="s">
        <v>499</v>
      </c>
      <c r="M1938" s="634">
        <v>1</v>
      </c>
      <c r="N1938" s="274" t="s">
        <v>39</v>
      </c>
      <c r="O1938" s="698"/>
      <c r="P1938" s="698">
        <v>0</v>
      </c>
      <c r="Q1938" s="731">
        <f t="shared" ref="Q1938:Q1942" si="1466">O1938*0.97</f>
        <v>0</v>
      </c>
      <c r="R1938" s="731">
        <f t="shared" ref="R1938:R1942" si="1467">Q1938*M1938</f>
        <v>0</v>
      </c>
      <c r="S1938" s="533"/>
      <c r="T1938" s="728"/>
    </row>
    <row r="1939" spans="1:20" ht="15.75">
      <c r="A1939" s="533" t="s">
        <v>2728</v>
      </c>
      <c r="B1939" s="533">
        <v>11</v>
      </c>
      <c r="C1939" s="533" t="s">
        <v>446</v>
      </c>
      <c r="D1939" s="572" t="s">
        <v>1842</v>
      </c>
      <c r="E1939" s="571" t="str">
        <f t="shared" si="1451"/>
        <v xml:space="preserve"> FOOD SERVICE EQUIPMENT</v>
      </c>
      <c r="F1939" s="533" t="str">
        <f t="shared" si="1444"/>
        <v>ME</v>
      </c>
      <c r="G1939" s="533" t="s">
        <v>2722</v>
      </c>
      <c r="H1939" s="533">
        <v>566</v>
      </c>
      <c r="I1939" s="533" t="str">
        <f t="shared" ref="I1939:J1939" si="1468">I1937</f>
        <v>Dishwash Area</v>
      </c>
      <c r="J1939" s="533" t="str">
        <f t="shared" si="1468"/>
        <v>Dishwash Area</v>
      </c>
      <c r="K1939" s="634" t="s">
        <v>15</v>
      </c>
      <c r="L1939" s="634" t="s">
        <v>457</v>
      </c>
      <c r="M1939" s="634">
        <v>1</v>
      </c>
      <c r="N1939" s="274" t="s">
        <v>39</v>
      </c>
      <c r="O1939" s="698"/>
      <c r="P1939" s="698">
        <v>0</v>
      </c>
      <c r="Q1939" s="731">
        <f t="shared" si="1466"/>
        <v>0</v>
      </c>
      <c r="R1939" s="731">
        <f t="shared" si="1467"/>
        <v>0</v>
      </c>
      <c r="S1939" s="533"/>
      <c r="T1939" s="728"/>
    </row>
    <row r="1940" spans="1:20" ht="15.75">
      <c r="A1940" s="533" t="s">
        <v>2728</v>
      </c>
      <c r="B1940" s="533">
        <v>11</v>
      </c>
      <c r="C1940" s="533" t="s">
        <v>446</v>
      </c>
      <c r="D1940" s="572" t="s">
        <v>1842</v>
      </c>
      <c r="E1940" s="571" t="str">
        <f t="shared" si="1451"/>
        <v xml:space="preserve"> FOOD SERVICE EQUIPMENT</v>
      </c>
      <c r="F1940" s="533" t="str">
        <f t="shared" si="1444"/>
        <v>ME</v>
      </c>
      <c r="G1940" s="533" t="s">
        <v>2722</v>
      </c>
      <c r="H1940" s="533">
        <v>567</v>
      </c>
      <c r="I1940" s="533" t="str">
        <f t="shared" ref="I1940:J1940" si="1469">I1938</f>
        <v>Cold Kitchen</v>
      </c>
      <c r="J1940" s="533" t="str">
        <f t="shared" si="1469"/>
        <v>Cold Kitchen</v>
      </c>
      <c r="K1940" s="634" t="s">
        <v>17</v>
      </c>
      <c r="L1940" s="634" t="s">
        <v>485</v>
      </c>
      <c r="M1940" s="634">
        <v>1</v>
      </c>
      <c r="N1940" s="274" t="s">
        <v>39</v>
      </c>
      <c r="O1940" s="698"/>
      <c r="P1940" s="698">
        <v>0</v>
      </c>
      <c r="Q1940" s="731">
        <f t="shared" si="1466"/>
        <v>0</v>
      </c>
      <c r="R1940" s="731">
        <f t="shared" si="1467"/>
        <v>0</v>
      </c>
      <c r="S1940" s="533"/>
      <c r="T1940" s="728"/>
    </row>
    <row r="1941" spans="1:20" ht="15.75">
      <c r="A1941" s="533" t="s">
        <v>2728</v>
      </c>
      <c r="B1941" s="533">
        <v>11</v>
      </c>
      <c r="C1941" s="533" t="s">
        <v>446</v>
      </c>
      <c r="D1941" s="572" t="s">
        <v>1842</v>
      </c>
      <c r="E1941" s="571" t="str">
        <f t="shared" si="1451"/>
        <v xml:space="preserve"> FOOD SERVICE EQUIPMENT</v>
      </c>
      <c r="F1941" s="533" t="str">
        <f t="shared" si="1444"/>
        <v>ME</v>
      </c>
      <c r="G1941" s="533" t="s">
        <v>2722</v>
      </c>
      <c r="H1941" s="533">
        <v>568</v>
      </c>
      <c r="I1941" s="533" t="str">
        <f t="shared" ref="I1941:J1941" si="1470">I1939</f>
        <v>Dishwash Area</v>
      </c>
      <c r="J1941" s="533" t="str">
        <f t="shared" si="1470"/>
        <v>Dishwash Area</v>
      </c>
      <c r="K1941" s="278" t="s">
        <v>19</v>
      </c>
      <c r="L1941" s="278" t="s">
        <v>502</v>
      </c>
      <c r="M1941" s="634">
        <v>5</v>
      </c>
      <c r="N1941" s="274" t="s">
        <v>39</v>
      </c>
      <c r="O1941" s="698"/>
      <c r="P1941" s="698">
        <v>0</v>
      </c>
      <c r="Q1941" s="731">
        <f t="shared" si="1466"/>
        <v>0</v>
      </c>
      <c r="R1941" s="731">
        <f t="shared" si="1467"/>
        <v>0</v>
      </c>
      <c r="S1941" s="533"/>
      <c r="T1941" s="728"/>
    </row>
    <row r="1942" spans="1:20" ht="15.75">
      <c r="A1942" s="533" t="s">
        <v>2728</v>
      </c>
      <c r="B1942" s="533">
        <v>11</v>
      </c>
      <c r="C1942" s="533" t="s">
        <v>446</v>
      </c>
      <c r="D1942" s="572" t="s">
        <v>1842</v>
      </c>
      <c r="E1942" s="571" t="str">
        <f t="shared" si="1451"/>
        <v xml:space="preserve"> FOOD SERVICE EQUIPMENT</v>
      </c>
      <c r="F1942" s="533" t="str">
        <f t="shared" si="1444"/>
        <v>ME</v>
      </c>
      <c r="G1942" s="533" t="s">
        <v>2722</v>
      </c>
      <c r="H1942" s="533">
        <v>569</v>
      </c>
      <c r="I1942" s="533" t="str">
        <f t="shared" ref="I1942:J1942" si="1471">I1940</f>
        <v>Cold Kitchen</v>
      </c>
      <c r="J1942" s="533" t="str">
        <f t="shared" si="1471"/>
        <v>Cold Kitchen</v>
      </c>
      <c r="K1942" s="278" t="s">
        <v>20</v>
      </c>
      <c r="L1942" s="278" t="s">
        <v>464</v>
      </c>
      <c r="M1942" s="634">
        <v>1</v>
      </c>
      <c r="N1942" s="274" t="s">
        <v>39</v>
      </c>
      <c r="O1942" s="698"/>
      <c r="P1942" s="698">
        <v>0</v>
      </c>
      <c r="Q1942" s="731">
        <f t="shared" si="1466"/>
        <v>0</v>
      </c>
      <c r="R1942" s="731">
        <f t="shared" si="1467"/>
        <v>0</v>
      </c>
      <c r="S1942" s="533"/>
      <c r="T1942" s="728"/>
    </row>
    <row r="1943" spans="1:20" ht="15.75">
      <c r="A1943" s="533" t="s">
        <v>2728</v>
      </c>
      <c r="B1943" s="533">
        <v>11</v>
      </c>
      <c r="C1943" s="533" t="s">
        <v>446</v>
      </c>
      <c r="D1943" s="572" t="s">
        <v>1842</v>
      </c>
      <c r="E1943" s="571" t="str">
        <f t="shared" si="1451"/>
        <v xml:space="preserve"> FOOD SERVICE EQUIPMENT</v>
      </c>
      <c r="F1943" s="533" t="str">
        <f t="shared" si="1444"/>
        <v>ME</v>
      </c>
      <c r="G1943" s="533" t="s">
        <v>2725</v>
      </c>
      <c r="H1943" s="533">
        <v>570</v>
      </c>
      <c r="I1943" s="533" t="str">
        <f>L1943</f>
        <v>Corridor</v>
      </c>
      <c r="J1943" s="533" t="str">
        <f>L1943</f>
        <v>Corridor</v>
      </c>
      <c r="K1943" s="634"/>
      <c r="L1943" s="634" t="s">
        <v>503</v>
      </c>
      <c r="M1943" s="633"/>
      <c r="N1943" s="634"/>
      <c r="O1943" s="698"/>
      <c r="P1943" s="698"/>
      <c r="S1943" s="533"/>
      <c r="T1943" s="728"/>
    </row>
    <row r="1944" spans="1:20" ht="15.75">
      <c r="A1944" s="533" t="s">
        <v>2728</v>
      </c>
      <c r="B1944" s="533">
        <v>11</v>
      </c>
      <c r="C1944" s="533" t="s">
        <v>446</v>
      </c>
      <c r="D1944" s="572" t="s">
        <v>1842</v>
      </c>
      <c r="E1944" s="571" t="str">
        <f t="shared" si="1451"/>
        <v xml:space="preserve"> FOOD SERVICE EQUIPMENT</v>
      </c>
      <c r="F1944" s="533" t="str">
        <f t="shared" si="1444"/>
        <v>ME</v>
      </c>
      <c r="G1944" s="533" t="s">
        <v>2722</v>
      </c>
      <c r="H1944" s="533">
        <v>571</v>
      </c>
      <c r="I1944" s="533" t="str">
        <f t="shared" ref="I1944:J1944" si="1472">I1942</f>
        <v>Cold Kitchen</v>
      </c>
      <c r="J1944" s="533" t="str">
        <f t="shared" si="1472"/>
        <v>Cold Kitchen</v>
      </c>
      <c r="K1944" s="634" t="s">
        <v>21</v>
      </c>
      <c r="L1944" s="634" t="s">
        <v>467</v>
      </c>
      <c r="M1944" s="634">
        <v>2</v>
      </c>
      <c r="N1944" s="274" t="s">
        <v>39</v>
      </c>
      <c r="O1944" s="698"/>
      <c r="P1944" s="698">
        <v>0</v>
      </c>
      <c r="Q1944" s="731">
        <f t="shared" ref="Q1944:Q1946" si="1473">O1944*0.97</f>
        <v>0</v>
      </c>
      <c r="R1944" s="731">
        <f t="shared" ref="R1944:R1946" si="1474">Q1944*M1944</f>
        <v>0</v>
      </c>
      <c r="S1944" s="533"/>
      <c r="T1944" s="728"/>
    </row>
    <row r="1945" spans="1:20" ht="15.75">
      <c r="A1945" s="533" t="s">
        <v>2728</v>
      </c>
      <c r="B1945" s="533">
        <v>11</v>
      </c>
      <c r="C1945" s="533" t="s">
        <v>446</v>
      </c>
      <c r="D1945" s="572" t="s">
        <v>1842</v>
      </c>
      <c r="E1945" s="571" t="str">
        <f t="shared" si="1451"/>
        <v xml:space="preserve"> FOOD SERVICE EQUIPMENT</v>
      </c>
      <c r="F1945" s="533" t="str">
        <f t="shared" si="1444"/>
        <v>ME</v>
      </c>
      <c r="G1945" s="533" t="s">
        <v>2722</v>
      </c>
      <c r="H1945" s="533">
        <v>572</v>
      </c>
      <c r="I1945" s="533" t="str">
        <f t="shared" ref="I1945:J1945" si="1475">I1943</f>
        <v>Corridor</v>
      </c>
      <c r="J1945" s="533" t="str">
        <f t="shared" si="1475"/>
        <v>Corridor</v>
      </c>
      <c r="K1945" s="278" t="s">
        <v>45</v>
      </c>
      <c r="L1945" s="278" t="s">
        <v>504</v>
      </c>
      <c r="M1945" s="634">
        <v>3</v>
      </c>
      <c r="N1945" s="274" t="s">
        <v>39</v>
      </c>
      <c r="O1945" s="698"/>
      <c r="P1945" s="698">
        <v>0</v>
      </c>
      <c r="Q1945" s="731">
        <f t="shared" si="1473"/>
        <v>0</v>
      </c>
      <c r="R1945" s="731">
        <f t="shared" si="1474"/>
        <v>0</v>
      </c>
      <c r="S1945" s="533"/>
      <c r="T1945" s="728"/>
    </row>
    <row r="1946" spans="1:20" ht="15.75">
      <c r="A1946" s="533" t="s">
        <v>2728</v>
      </c>
      <c r="B1946" s="533">
        <v>11</v>
      </c>
      <c r="C1946" s="533" t="s">
        <v>446</v>
      </c>
      <c r="D1946" s="572" t="s">
        <v>1842</v>
      </c>
      <c r="E1946" s="571" t="str">
        <f t="shared" si="1451"/>
        <v xml:space="preserve"> FOOD SERVICE EQUIPMENT</v>
      </c>
      <c r="F1946" s="533" t="str">
        <f t="shared" si="1444"/>
        <v>ME</v>
      </c>
      <c r="G1946" s="533" t="s">
        <v>2722</v>
      </c>
      <c r="H1946" s="533">
        <v>573</v>
      </c>
      <c r="I1946" s="533" t="str">
        <f t="shared" ref="I1946:J1946" si="1476">I1944</f>
        <v>Cold Kitchen</v>
      </c>
      <c r="J1946" s="533" t="str">
        <f t="shared" si="1476"/>
        <v>Cold Kitchen</v>
      </c>
      <c r="K1946" s="278" t="s">
        <v>48</v>
      </c>
      <c r="L1946" s="278" t="s">
        <v>505</v>
      </c>
      <c r="M1946" s="278">
        <v>1</v>
      </c>
      <c r="N1946" s="274" t="s">
        <v>39</v>
      </c>
      <c r="O1946" s="698"/>
      <c r="P1946" s="698">
        <v>0</v>
      </c>
      <c r="Q1946" s="731">
        <f t="shared" si="1473"/>
        <v>0</v>
      </c>
      <c r="R1946" s="731">
        <f t="shared" si="1474"/>
        <v>0</v>
      </c>
      <c r="S1946" s="533"/>
      <c r="T1946" s="728"/>
    </row>
    <row r="1947" spans="1:20" ht="15.75">
      <c r="A1947" s="533" t="s">
        <v>2728</v>
      </c>
      <c r="B1947" s="533">
        <v>11</v>
      </c>
      <c r="C1947" s="533" t="s">
        <v>446</v>
      </c>
      <c r="D1947" s="572" t="s">
        <v>1842</v>
      </c>
      <c r="E1947" s="571" t="str">
        <f t="shared" si="1451"/>
        <v xml:space="preserve"> FOOD SERVICE EQUIPMENT</v>
      </c>
      <c r="F1947" s="533" t="str">
        <f t="shared" si="1444"/>
        <v>ME</v>
      </c>
      <c r="G1947" s="533" t="s">
        <v>2725</v>
      </c>
      <c r="H1947" s="533">
        <v>574</v>
      </c>
      <c r="I1947" s="533" t="str">
        <f>L1947</f>
        <v>Plating Area</v>
      </c>
      <c r="J1947" s="533" t="str">
        <f>L1947</f>
        <v>Plating Area</v>
      </c>
      <c r="K1947" s="278"/>
      <c r="L1947" s="278" t="s">
        <v>506</v>
      </c>
      <c r="M1947" s="633"/>
      <c r="N1947" s="634"/>
      <c r="O1947" s="698"/>
      <c r="P1947" s="698"/>
      <c r="S1947" s="533"/>
      <c r="T1947" s="728"/>
    </row>
    <row r="1948" spans="1:20" ht="15.75">
      <c r="A1948" s="533" t="s">
        <v>2728</v>
      </c>
      <c r="B1948" s="533">
        <v>11</v>
      </c>
      <c r="C1948" s="533" t="s">
        <v>446</v>
      </c>
      <c r="D1948" s="572" t="s">
        <v>1842</v>
      </c>
      <c r="E1948" s="571" t="str">
        <f t="shared" si="1451"/>
        <v xml:space="preserve"> FOOD SERVICE EQUIPMENT</v>
      </c>
      <c r="F1948" s="533" t="str">
        <f t="shared" si="1444"/>
        <v>ME</v>
      </c>
      <c r="G1948" s="533" t="s">
        <v>2722</v>
      </c>
      <c r="H1948" s="533">
        <v>575</v>
      </c>
      <c r="I1948" s="533" t="str">
        <f t="shared" ref="I1948:J1948" si="1477">I1946</f>
        <v>Cold Kitchen</v>
      </c>
      <c r="J1948" s="533" t="str">
        <f t="shared" si="1477"/>
        <v>Cold Kitchen</v>
      </c>
      <c r="K1948" s="278" t="s">
        <v>50</v>
      </c>
      <c r="L1948" s="278" t="s">
        <v>467</v>
      </c>
      <c r="M1948" s="634">
        <v>1</v>
      </c>
      <c r="N1948" s="274" t="s">
        <v>39</v>
      </c>
      <c r="O1948" s="698"/>
      <c r="P1948" s="698">
        <v>0</v>
      </c>
      <c r="Q1948" s="731">
        <f t="shared" ref="Q1948:Q1953" si="1478">O1948*0.97</f>
        <v>0</v>
      </c>
      <c r="R1948" s="731">
        <f t="shared" ref="R1948:R1953" si="1479">Q1948*M1948</f>
        <v>0</v>
      </c>
      <c r="S1948" s="533"/>
      <c r="T1948" s="728"/>
    </row>
    <row r="1949" spans="1:20" ht="15.75">
      <c r="A1949" s="533" t="s">
        <v>2728</v>
      </c>
      <c r="B1949" s="533">
        <v>11</v>
      </c>
      <c r="C1949" s="533" t="s">
        <v>446</v>
      </c>
      <c r="D1949" s="572" t="s">
        <v>1842</v>
      </c>
      <c r="E1949" s="571" t="str">
        <f t="shared" si="1451"/>
        <v xml:space="preserve"> FOOD SERVICE EQUIPMENT</v>
      </c>
      <c r="F1949" s="533" t="str">
        <f t="shared" si="1444"/>
        <v>ME</v>
      </c>
      <c r="G1949" s="533" t="s">
        <v>2722</v>
      </c>
      <c r="H1949" s="533">
        <v>576</v>
      </c>
      <c r="I1949" s="533" t="str">
        <f t="shared" ref="I1949:J1949" si="1480">I1947</f>
        <v>Plating Area</v>
      </c>
      <c r="J1949" s="533" t="str">
        <f t="shared" si="1480"/>
        <v>Plating Area</v>
      </c>
      <c r="K1949" s="634" t="s">
        <v>76</v>
      </c>
      <c r="L1949" s="634" t="s">
        <v>464</v>
      </c>
      <c r="M1949" s="634">
        <v>1</v>
      </c>
      <c r="N1949" s="274" t="s">
        <v>39</v>
      </c>
      <c r="O1949" s="698"/>
      <c r="P1949" s="698">
        <v>0</v>
      </c>
      <c r="Q1949" s="731">
        <f t="shared" si="1478"/>
        <v>0</v>
      </c>
      <c r="R1949" s="731">
        <f t="shared" si="1479"/>
        <v>0</v>
      </c>
      <c r="S1949" s="533"/>
      <c r="T1949" s="728"/>
    </row>
    <row r="1950" spans="1:20" ht="15.75">
      <c r="A1950" s="533" t="s">
        <v>2728</v>
      </c>
      <c r="B1950" s="533">
        <v>11</v>
      </c>
      <c r="C1950" s="533" t="s">
        <v>446</v>
      </c>
      <c r="D1950" s="572" t="s">
        <v>1842</v>
      </c>
      <c r="E1950" s="571" t="str">
        <f t="shared" si="1451"/>
        <v xml:space="preserve"> FOOD SERVICE EQUIPMENT</v>
      </c>
      <c r="F1950" s="533" t="str">
        <f t="shared" si="1444"/>
        <v>ME</v>
      </c>
      <c r="G1950" s="533" t="s">
        <v>2722</v>
      </c>
      <c r="H1950" s="533">
        <v>577</v>
      </c>
      <c r="I1950" s="533" t="str">
        <f t="shared" ref="I1950:J1950" si="1481">I1948</f>
        <v>Cold Kitchen</v>
      </c>
      <c r="J1950" s="533" t="str">
        <f t="shared" si="1481"/>
        <v>Cold Kitchen</v>
      </c>
      <c r="K1950" s="278" t="s">
        <v>77</v>
      </c>
      <c r="L1950" s="278" t="s">
        <v>507</v>
      </c>
      <c r="M1950" s="278">
        <v>2</v>
      </c>
      <c r="N1950" s="270" t="s">
        <v>39</v>
      </c>
      <c r="O1950" s="698"/>
      <c r="P1950" s="698">
        <v>0</v>
      </c>
      <c r="Q1950" s="731">
        <f t="shared" si="1478"/>
        <v>0</v>
      </c>
      <c r="R1950" s="731">
        <f t="shared" si="1479"/>
        <v>0</v>
      </c>
      <c r="S1950" s="533"/>
      <c r="T1950" s="728"/>
    </row>
    <row r="1951" spans="1:20" ht="15.75">
      <c r="A1951" s="533" t="s">
        <v>2728</v>
      </c>
      <c r="B1951" s="533">
        <v>11</v>
      </c>
      <c r="C1951" s="533" t="s">
        <v>446</v>
      </c>
      <c r="D1951" s="572" t="s">
        <v>1842</v>
      </c>
      <c r="E1951" s="571" t="str">
        <f t="shared" si="1451"/>
        <v xml:space="preserve"> FOOD SERVICE EQUIPMENT</v>
      </c>
      <c r="F1951" s="533" t="str">
        <f t="shared" si="1444"/>
        <v>ME</v>
      </c>
      <c r="G1951" s="533" t="s">
        <v>2722</v>
      </c>
      <c r="H1951" s="533">
        <v>578</v>
      </c>
      <c r="I1951" s="533" t="str">
        <f t="shared" ref="I1951:J1951" si="1482">I1949</f>
        <v>Plating Area</v>
      </c>
      <c r="J1951" s="533" t="str">
        <f t="shared" si="1482"/>
        <v>Plating Area</v>
      </c>
      <c r="K1951" s="278" t="s">
        <v>78</v>
      </c>
      <c r="L1951" s="278" t="s">
        <v>496</v>
      </c>
      <c r="M1951" s="278">
        <v>1</v>
      </c>
      <c r="N1951" s="274" t="s">
        <v>39</v>
      </c>
      <c r="O1951" s="698"/>
      <c r="P1951" s="698">
        <v>0</v>
      </c>
      <c r="Q1951" s="731">
        <f t="shared" si="1478"/>
        <v>0</v>
      </c>
      <c r="R1951" s="731">
        <f t="shared" si="1479"/>
        <v>0</v>
      </c>
      <c r="S1951" s="533"/>
      <c r="T1951" s="728"/>
    </row>
    <row r="1952" spans="1:20" ht="15.75">
      <c r="A1952" s="533" t="s">
        <v>2728</v>
      </c>
      <c r="B1952" s="533">
        <v>11</v>
      </c>
      <c r="C1952" s="533" t="s">
        <v>446</v>
      </c>
      <c r="D1952" s="572" t="s">
        <v>1842</v>
      </c>
      <c r="E1952" s="571" t="str">
        <f t="shared" si="1451"/>
        <v xml:space="preserve"> FOOD SERVICE EQUIPMENT</v>
      </c>
      <c r="F1952" s="533" t="str">
        <f t="shared" si="1444"/>
        <v>ME</v>
      </c>
      <c r="G1952" s="533" t="s">
        <v>2722</v>
      </c>
      <c r="H1952" s="533">
        <v>579</v>
      </c>
      <c r="I1952" s="533" t="str">
        <f t="shared" ref="I1952:J1952" si="1483">I1950</f>
        <v>Cold Kitchen</v>
      </c>
      <c r="J1952" s="533" t="str">
        <f t="shared" si="1483"/>
        <v>Cold Kitchen</v>
      </c>
      <c r="K1952" s="278" t="s">
        <v>302</v>
      </c>
      <c r="L1952" s="278" t="s">
        <v>508</v>
      </c>
      <c r="M1952" s="278">
        <v>1</v>
      </c>
      <c r="N1952" s="274" t="s">
        <v>39</v>
      </c>
      <c r="O1952" s="698"/>
      <c r="P1952" s="698">
        <v>0</v>
      </c>
      <c r="Q1952" s="731">
        <f t="shared" si="1478"/>
        <v>0</v>
      </c>
      <c r="R1952" s="731">
        <f t="shared" si="1479"/>
        <v>0</v>
      </c>
      <c r="S1952" s="533"/>
      <c r="T1952" s="728"/>
    </row>
    <row r="1953" spans="1:20" ht="15.75">
      <c r="A1953" s="533" t="s">
        <v>2728</v>
      </c>
      <c r="B1953" s="533">
        <v>11</v>
      </c>
      <c r="C1953" s="533" t="s">
        <v>446</v>
      </c>
      <c r="D1953" s="572" t="s">
        <v>1842</v>
      </c>
      <c r="E1953" s="571" t="str">
        <f t="shared" si="1451"/>
        <v xml:space="preserve"> FOOD SERVICE EQUIPMENT</v>
      </c>
      <c r="F1953" s="533" t="str">
        <f t="shared" si="1444"/>
        <v>ME</v>
      </c>
      <c r="G1953" s="533" t="s">
        <v>2722</v>
      </c>
      <c r="H1953" s="533">
        <v>580</v>
      </c>
      <c r="I1953" s="533" t="str">
        <f t="shared" ref="I1953:J1953" si="1484">I1951</f>
        <v>Plating Area</v>
      </c>
      <c r="J1953" s="533" t="str">
        <f t="shared" si="1484"/>
        <v>Plating Area</v>
      </c>
      <c r="K1953" s="278" t="s">
        <v>304</v>
      </c>
      <c r="L1953" s="278" t="s">
        <v>509</v>
      </c>
      <c r="M1953" s="278">
        <v>1</v>
      </c>
      <c r="N1953" s="274" t="s">
        <v>39</v>
      </c>
      <c r="O1953" s="698"/>
      <c r="P1953" s="698">
        <v>0</v>
      </c>
      <c r="Q1953" s="731">
        <f t="shared" si="1478"/>
        <v>0</v>
      </c>
      <c r="R1953" s="731">
        <f t="shared" si="1479"/>
        <v>0</v>
      </c>
      <c r="S1953" s="533"/>
      <c r="T1953" s="728"/>
    </row>
    <row r="1954" spans="1:20" ht="15.75">
      <c r="A1954" s="533" t="s">
        <v>2728</v>
      </c>
      <c r="B1954" s="533">
        <v>11</v>
      </c>
      <c r="C1954" s="533" t="s">
        <v>446</v>
      </c>
      <c r="D1954" s="572" t="s">
        <v>1848</v>
      </c>
      <c r="E1954" s="571" t="s">
        <v>1245</v>
      </c>
      <c r="F1954" s="533" t="str">
        <f t="shared" si="1444"/>
        <v>ME</v>
      </c>
      <c r="G1954" s="533" t="s">
        <v>2725</v>
      </c>
      <c r="H1954" s="533">
        <v>581</v>
      </c>
      <c r="I1954" s="533" t="str">
        <f t="shared" ref="I1954:I1955" si="1485">L1954</f>
        <v>117000 - LAUNDRY EQUIPMENT</v>
      </c>
      <c r="J1954" s="533" t="str">
        <f t="shared" ref="J1954:J1955" si="1486">L1954</f>
        <v>117000 - LAUNDRY EQUIPMENT</v>
      </c>
      <c r="K1954" s="278"/>
      <c r="L1954" s="278" t="s">
        <v>510</v>
      </c>
      <c r="M1954" s="628"/>
      <c r="N1954" s="273"/>
      <c r="O1954" s="698"/>
      <c r="P1954" s="698"/>
      <c r="S1954" s="533"/>
      <c r="T1954" s="728"/>
    </row>
    <row r="1955" spans="1:20" ht="15.75">
      <c r="A1955" s="533" t="s">
        <v>2728</v>
      </c>
      <c r="B1955" s="533">
        <v>11</v>
      </c>
      <c r="C1955" s="533" t="s">
        <v>446</v>
      </c>
      <c r="D1955" s="572" t="s">
        <v>1848</v>
      </c>
      <c r="E1955" s="571" t="str">
        <f t="shared" ref="E1955:E1974" si="1487">E1954</f>
        <v xml:space="preserve"> LAUNDRY EQUIPMENT</v>
      </c>
      <c r="F1955" s="533" t="str">
        <f t="shared" si="1444"/>
        <v>ME</v>
      </c>
      <c r="G1955" s="533" t="s">
        <v>2725</v>
      </c>
      <c r="H1955" s="533">
        <v>582</v>
      </c>
      <c r="I1955" s="533" t="str">
        <f t="shared" si="1485"/>
        <v>LAUNDRY</v>
      </c>
      <c r="J1955" s="533" t="str">
        <f t="shared" si="1486"/>
        <v>LAUNDRY</v>
      </c>
      <c r="K1955" s="278"/>
      <c r="L1955" s="278" t="s">
        <v>511</v>
      </c>
      <c r="M1955" s="628"/>
      <c r="N1955" s="273"/>
      <c r="O1955" s="698"/>
      <c r="P1955" s="698"/>
      <c r="S1955" s="533"/>
      <c r="T1955" s="728"/>
    </row>
    <row r="1956" spans="1:20" ht="15.75">
      <c r="A1956" s="533" t="s">
        <v>2728</v>
      </c>
      <c r="B1956" s="533">
        <v>11</v>
      </c>
      <c r="C1956" s="533" t="s">
        <v>446</v>
      </c>
      <c r="D1956" s="572" t="s">
        <v>1848</v>
      </c>
      <c r="E1956" s="571" t="str">
        <f t="shared" si="1487"/>
        <v xml:space="preserve"> LAUNDRY EQUIPMENT</v>
      </c>
      <c r="F1956" s="533" t="str">
        <f t="shared" si="1444"/>
        <v>ME</v>
      </c>
      <c r="G1956" s="533" t="s">
        <v>2722</v>
      </c>
      <c r="H1956" s="533">
        <v>583</v>
      </c>
      <c r="I1956" s="533" t="str">
        <f t="shared" ref="I1956:J1956" si="1488">I1954</f>
        <v>117000 - LAUNDRY EQUIPMENT</v>
      </c>
      <c r="J1956" s="533" t="str">
        <f t="shared" si="1488"/>
        <v>117000 - LAUNDRY EQUIPMENT</v>
      </c>
      <c r="K1956" s="278" t="s">
        <v>13</v>
      </c>
      <c r="L1956" s="278" t="s">
        <v>467</v>
      </c>
      <c r="M1956" s="629">
        <v>2</v>
      </c>
      <c r="N1956" s="630" t="s">
        <v>39</v>
      </c>
      <c r="O1956" s="698"/>
      <c r="P1956" s="698">
        <v>0</v>
      </c>
      <c r="Q1956" s="731">
        <f t="shared" ref="Q1956:Q1973" si="1489">O1956*0.97</f>
        <v>0</v>
      </c>
      <c r="R1956" s="731">
        <f t="shared" ref="R1956:R1973" si="1490">Q1956*M1956</f>
        <v>0</v>
      </c>
      <c r="S1956" s="533"/>
      <c r="T1956" s="728"/>
    </row>
    <row r="1957" spans="1:20" ht="15.75">
      <c r="A1957" s="533" t="s">
        <v>2728</v>
      </c>
      <c r="B1957" s="533">
        <v>11</v>
      </c>
      <c r="C1957" s="533" t="s">
        <v>446</v>
      </c>
      <c r="D1957" s="572" t="s">
        <v>1848</v>
      </c>
      <c r="E1957" s="571" t="str">
        <f t="shared" si="1487"/>
        <v xml:space="preserve"> LAUNDRY EQUIPMENT</v>
      </c>
      <c r="F1957" s="533" t="str">
        <f t="shared" si="1444"/>
        <v>ME</v>
      </c>
      <c r="G1957" s="533" t="s">
        <v>2722</v>
      </c>
      <c r="H1957" s="533">
        <v>584</v>
      </c>
      <c r="I1957" s="533" t="str">
        <f t="shared" ref="I1957:J1957" si="1491">I1955</f>
        <v>LAUNDRY</v>
      </c>
      <c r="J1957" s="533" t="str">
        <f t="shared" si="1491"/>
        <v>LAUNDRY</v>
      </c>
      <c r="K1957" s="278" t="s">
        <v>15</v>
      </c>
      <c r="L1957" s="278" t="s">
        <v>505</v>
      </c>
      <c r="M1957" s="278">
        <v>1</v>
      </c>
      <c r="N1957" s="277" t="s">
        <v>39</v>
      </c>
      <c r="O1957" s="698"/>
      <c r="P1957" s="698">
        <v>0</v>
      </c>
      <c r="Q1957" s="731">
        <f t="shared" si="1489"/>
        <v>0</v>
      </c>
      <c r="R1957" s="731">
        <f t="shared" si="1490"/>
        <v>0</v>
      </c>
      <c r="S1957" s="533"/>
      <c r="T1957" s="728"/>
    </row>
    <row r="1958" spans="1:20" ht="15.75">
      <c r="A1958" s="533" t="s">
        <v>2728</v>
      </c>
      <c r="B1958" s="533">
        <v>11</v>
      </c>
      <c r="C1958" s="533" t="s">
        <v>446</v>
      </c>
      <c r="D1958" s="572" t="s">
        <v>1848</v>
      </c>
      <c r="E1958" s="571" t="str">
        <f t="shared" si="1487"/>
        <v xml:space="preserve"> LAUNDRY EQUIPMENT</v>
      </c>
      <c r="F1958" s="533" t="str">
        <f t="shared" si="1444"/>
        <v>ME</v>
      </c>
      <c r="G1958" s="533" t="s">
        <v>2722</v>
      </c>
      <c r="H1958" s="533">
        <v>585</v>
      </c>
      <c r="I1958" s="533" t="str">
        <f t="shared" ref="I1958:J1958" si="1492">I1956</f>
        <v>117000 - LAUNDRY EQUIPMENT</v>
      </c>
      <c r="J1958" s="533" t="str">
        <f t="shared" si="1492"/>
        <v>117000 - LAUNDRY EQUIPMENT</v>
      </c>
      <c r="K1958" s="278" t="s">
        <v>17</v>
      </c>
      <c r="L1958" s="278" t="s">
        <v>512</v>
      </c>
      <c r="M1958" s="629">
        <v>1</v>
      </c>
      <c r="N1958" s="630" t="s">
        <v>39</v>
      </c>
      <c r="O1958" s="698"/>
      <c r="P1958" s="698">
        <v>0</v>
      </c>
      <c r="Q1958" s="731">
        <f t="shared" si="1489"/>
        <v>0</v>
      </c>
      <c r="R1958" s="731">
        <f t="shared" si="1490"/>
        <v>0</v>
      </c>
      <c r="S1958" s="533"/>
      <c r="T1958" s="728"/>
    </row>
    <row r="1959" spans="1:20" ht="15.75">
      <c r="A1959" s="533" t="s">
        <v>2728</v>
      </c>
      <c r="B1959" s="533">
        <v>11</v>
      </c>
      <c r="C1959" s="533" t="s">
        <v>446</v>
      </c>
      <c r="D1959" s="572" t="s">
        <v>1848</v>
      </c>
      <c r="E1959" s="571" t="str">
        <f t="shared" si="1487"/>
        <v xml:space="preserve"> LAUNDRY EQUIPMENT</v>
      </c>
      <c r="F1959" s="533" t="str">
        <f t="shared" si="1444"/>
        <v>ME</v>
      </c>
      <c r="G1959" s="533" t="s">
        <v>2722</v>
      </c>
      <c r="H1959" s="533">
        <v>586</v>
      </c>
      <c r="I1959" s="533" t="str">
        <f t="shared" ref="I1959:J1959" si="1493">I1957</f>
        <v>LAUNDRY</v>
      </c>
      <c r="J1959" s="533" t="str">
        <f t="shared" si="1493"/>
        <v>LAUNDRY</v>
      </c>
      <c r="K1959" s="278" t="s">
        <v>19</v>
      </c>
      <c r="L1959" s="278" t="s">
        <v>485</v>
      </c>
      <c r="M1959" s="629">
        <v>1</v>
      </c>
      <c r="N1959" s="274" t="s">
        <v>39</v>
      </c>
      <c r="O1959" s="698"/>
      <c r="P1959" s="698">
        <v>0</v>
      </c>
      <c r="Q1959" s="731">
        <f t="shared" si="1489"/>
        <v>0</v>
      </c>
      <c r="R1959" s="731">
        <f t="shared" si="1490"/>
        <v>0</v>
      </c>
      <c r="S1959" s="533"/>
      <c r="T1959" s="728"/>
    </row>
    <row r="1960" spans="1:20" ht="15.75">
      <c r="A1960" s="533" t="s">
        <v>2728</v>
      </c>
      <c r="B1960" s="533">
        <v>11</v>
      </c>
      <c r="C1960" s="533" t="s">
        <v>446</v>
      </c>
      <c r="D1960" s="572" t="s">
        <v>1848</v>
      </c>
      <c r="E1960" s="571" t="str">
        <f t="shared" si="1487"/>
        <v xml:space="preserve"> LAUNDRY EQUIPMENT</v>
      </c>
      <c r="F1960" s="533" t="str">
        <f t="shared" si="1444"/>
        <v>ME</v>
      </c>
      <c r="G1960" s="533" t="s">
        <v>2722</v>
      </c>
      <c r="H1960" s="533">
        <v>587</v>
      </c>
      <c r="I1960" s="533" t="str">
        <f t="shared" ref="I1960:J1960" si="1494">I1958</f>
        <v>117000 - LAUNDRY EQUIPMENT</v>
      </c>
      <c r="J1960" s="533" t="str">
        <f t="shared" si="1494"/>
        <v>117000 - LAUNDRY EQUIPMENT</v>
      </c>
      <c r="K1960" s="278" t="s">
        <v>20</v>
      </c>
      <c r="L1960" s="278" t="s">
        <v>513</v>
      </c>
      <c r="M1960" s="278">
        <v>2</v>
      </c>
      <c r="N1960" s="630" t="s">
        <v>39</v>
      </c>
      <c r="O1960" s="698"/>
      <c r="P1960" s="698">
        <v>0</v>
      </c>
      <c r="Q1960" s="731">
        <f t="shared" si="1489"/>
        <v>0</v>
      </c>
      <c r="R1960" s="731">
        <f t="shared" si="1490"/>
        <v>0</v>
      </c>
      <c r="S1960" s="533"/>
      <c r="T1960" s="728"/>
    </row>
    <row r="1961" spans="1:20" ht="15.75">
      <c r="A1961" s="533" t="s">
        <v>2728</v>
      </c>
      <c r="B1961" s="533">
        <v>11</v>
      </c>
      <c r="C1961" s="533" t="s">
        <v>446</v>
      </c>
      <c r="D1961" s="572" t="s">
        <v>1848</v>
      </c>
      <c r="E1961" s="571" t="str">
        <f t="shared" si="1487"/>
        <v xml:space="preserve"> LAUNDRY EQUIPMENT</v>
      </c>
      <c r="F1961" s="533" t="str">
        <f t="shared" si="1444"/>
        <v>ME</v>
      </c>
      <c r="G1961" s="533" t="s">
        <v>2722</v>
      </c>
      <c r="H1961" s="533">
        <v>588</v>
      </c>
      <c r="I1961" s="533" t="str">
        <f t="shared" ref="I1961:J1961" si="1495">I1959</f>
        <v>LAUNDRY</v>
      </c>
      <c r="J1961" s="533" t="str">
        <f t="shared" si="1495"/>
        <v>LAUNDRY</v>
      </c>
      <c r="K1961" s="278" t="s">
        <v>21</v>
      </c>
      <c r="L1961" s="278" t="s">
        <v>514</v>
      </c>
      <c r="M1961" s="278">
        <v>1</v>
      </c>
      <c r="N1961" s="274" t="s">
        <v>39</v>
      </c>
      <c r="O1961" s="698"/>
      <c r="P1961" s="698">
        <v>0</v>
      </c>
      <c r="Q1961" s="731">
        <f t="shared" si="1489"/>
        <v>0</v>
      </c>
      <c r="R1961" s="731">
        <f t="shared" si="1490"/>
        <v>0</v>
      </c>
      <c r="S1961" s="533"/>
      <c r="T1961" s="728"/>
    </row>
    <row r="1962" spans="1:20" ht="15.75">
      <c r="A1962" s="533" t="s">
        <v>2728</v>
      </c>
      <c r="B1962" s="533">
        <v>11</v>
      </c>
      <c r="C1962" s="533" t="s">
        <v>446</v>
      </c>
      <c r="D1962" s="572" t="s">
        <v>1848</v>
      </c>
      <c r="E1962" s="571" t="str">
        <f t="shared" si="1487"/>
        <v xml:space="preserve"> LAUNDRY EQUIPMENT</v>
      </c>
      <c r="F1962" s="533" t="str">
        <f t="shared" si="1444"/>
        <v>ME</v>
      </c>
      <c r="G1962" s="533" t="s">
        <v>2722</v>
      </c>
      <c r="H1962" s="533">
        <v>589</v>
      </c>
      <c r="I1962" s="533" t="str">
        <f t="shared" ref="I1962:J1962" si="1496">I1960</f>
        <v>117000 - LAUNDRY EQUIPMENT</v>
      </c>
      <c r="J1962" s="533" t="str">
        <f t="shared" si="1496"/>
        <v>117000 - LAUNDRY EQUIPMENT</v>
      </c>
      <c r="K1962" s="278" t="s">
        <v>45</v>
      </c>
      <c r="L1962" s="278" t="s">
        <v>515</v>
      </c>
      <c r="M1962" s="278">
        <v>1</v>
      </c>
      <c r="N1962" s="274" t="s">
        <v>39</v>
      </c>
      <c r="O1962" s="698"/>
      <c r="P1962" s="698">
        <v>0</v>
      </c>
      <c r="Q1962" s="731">
        <f t="shared" si="1489"/>
        <v>0</v>
      </c>
      <c r="R1962" s="731">
        <f t="shared" si="1490"/>
        <v>0</v>
      </c>
      <c r="S1962" s="533"/>
      <c r="T1962" s="728"/>
    </row>
    <row r="1963" spans="1:20" ht="15.75">
      <c r="A1963" s="533" t="s">
        <v>2728</v>
      </c>
      <c r="B1963" s="533">
        <v>11</v>
      </c>
      <c r="C1963" s="533" t="s">
        <v>446</v>
      </c>
      <c r="D1963" s="572" t="s">
        <v>1848</v>
      </c>
      <c r="E1963" s="571" t="str">
        <f t="shared" si="1487"/>
        <v xml:space="preserve"> LAUNDRY EQUIPMENT</v>
      </c>
      <c r="F1963" s="533" t="str">
        <f t="shared" si="1444"/>
        <v>ME</v>
      </c>
      <c r="G1963" s="533" t="s">
        <v>2722</v>
      </c>
      <c r="H1963" s="533">
        <v>590</v>
      </c>
      <c r="I1963" s="533" t="str">
        <f t="shared" ref="I1963:J1963" si="1497">I1961</f>
        <v>LAUNDRY</v>
      </c>
      <c r="J1963" s="533" t="str">
        <f t="shared" si="1497"/>
        <v>LAUNDRY</v>
      </c>
      <c r="K1963" s="278" t="s">
        <v>48</v>
      </c>
      <c r="L1963" s="278" t="s">
        <v>516</v>
      </c>
      <c r="M1963" s="278">
        <v>1</v>
      </c>
      <c r="N1963" s="274" t="s">
        <v>39</v>
      </c>
      <c r="O1963" s="698"/>
      <c r="P1963" s="698">
        <v>0</v>
      </c>
      <c r="Q1963" s="731">
        <f t="shared" si="1489"/>
        <v>0</v>
      </c>
      <c r="R1963" s="731">
        <f t="shared" si="1490"/>
        <v>0</v>
      </c>
      <c r="S1963" s="533"/>
      <c r="T1963" s="728"/>
    </row>
    <row r="1964" spans="1:20" ht="15.75">
      <c r="A1964" s="533" t="s">
        <v>2728</v>
      </c>
      <c r="B1964" s="533">
        <v>11</v>
      </c>
      <c r="C1964" s="533" t="s">
        <v>446</v>
      </c>
      <c r="D1964" s="572" t="s">
        <v>1848</v>
      </c>
      <c r="E1964" s="571" t="str">
        <f t="shared" si="1487"/>
        <v xml:space="preserve"> LAUNDRY EQUIPMENT</v>
      </c>
      <c r="F1964" s="533" t="str">
        <f t="shared" si="1444"/>
        <v>ME</v>
      </c>
      <c r="G1964" s="533" t="s">
        <v>2722</v>
      </c>
      <c r="H1964" s="533">
        <v>591</v>
      </c>
      <c r="I1964" s="533" t="str">
        <f t="shared" ref="I1964:J1964" si="1498">I1962</f>
        <v>117000 - LAUNDRY EQUIPMENT</v>
      </c>
      <c r="J1964" s="533" t="str">
        <f t="shared" si="1498"/>
        <v>117000 - LAUNDRY EQUIPMENT</v>
      </c>
      <c r="K1964" s="278" t="s">
        <v>50</v>
      </c>
      <c r="L1964" s="278" t="s">
        <v>517</v>
      </c>
      <c r="M1964" s="278">
        <v>1</v>
      </c>
      <c r="N1964" s="274" t="s">
        <v>39</v>
      </c>
      <c r="O1964" s="698"/>
      <c r="P1964" s="698">
        <v>0</v>
      </c>
      <c r="Q1964" s="731">
        <f t="shared" si="1489"/>
        <v>0</v>
      </c>
      <c r="R1964" s="731">
        <f t="shared" si="1490"/>
        <v>0</v>
      </c>
      <c r="S1964" s="533"/>
      <c r="T1964" s="728"/>
    </row>
    <row r="1965" spans="1:20" ht="15.75">
      <c r="A1965" s="533" t="s">
        <v>2728</v>
      </c>
      <c r="B1965" s="533">
        <v>11</v>
      </c>
      <c r="C1965" s="533" t="s">
        <v>446</v>
      </c>
      <c r="D1965" s="572" t="s">
        <v>1848</v>
      </c>
      <c r="E1965" s="571" t="str">
        <f t="shared" si="1487"/>
        <v xml:space="preserve"> LAUNDRY EQUIPMENT</v>
      </c>
      <c r="F1965" s="533" t="str">
        <f t="shared" si="1444"/>
        <v>ME</v>
      </c>
      <c r="G1965" s="533" t="s">
        <v>2722</v>
      </c>
      <c r="H1965" s="533">
        <v>592</v>
      </c>
      <c r="I1965" s="533" t="str">
        <f t="shared" ref="I1965:J1965" si="1499">I1963</f>
        <v>LAUNDRY</v>
      </c>
      <c r="J1965" s="533" t="str">
        <f t="shared" si="1499"/>
        <v>LAUNDRY</v>
      </c>
      <c r="K1965" s="278" t="s">
        <v>76</v>
      </c>
      <c r="L1965" s="278" t="s">
        <v>518</v>
      </c>
      <c r="M1965" s="278">
        <v>1</v>
      </c>
      <c r="N1965" s="270" t="s">
        <v>39</v>
      </c>
      <c r="O1965" s="698"/>
      <c r="P1965" s="698">
        <v>0</v>
      </c>
      <c r="Q1965" s="731">
        <f t="shared" si="1489"/>
        <v>0</v>
      </c>
      <c r="R1965" s="731">
        <f t="shared" si="1490"/>
        <v>0</v>
      </c>
      <c r="S1965" s="533"/>
      <c r="T1965" s="728"/>
    </row>
    <row r="1966" spans="1:20" ht="15.75">
      <c r="A1966" s="533" t="s">
        <v>2728</v>
      </c>
      <c r="B1966" s="533">
        <v>11</v>
      </c>
      <c r="C1966" s="533" t="s">
        <v>446</v>
      </c>
      <c r="D1966" s="572" t="s">
        <v>1848</v>
      </c>
      <c r="E1966" s="571" t="str">
        <f t="shared" si="1487"/>
        <v xml:space="preserve"> LAUNDRY EQUIPMENT</v>
      </c>
      <c r="F1966" s="533" t="str">
        <f t="shared" si="1444"/>
        <v>ME</v>
      </c>
      <c r="G1966" s="533" t="s">
        <v>2722</v>
      </c>
      <c r="H1966" s="533">
        <v>593</v>
      </c>
      <c r="I1966" s="533" t="str">
        <f t="shared" ref="I1966:J1966" si="1500">I1964</f>
        <v>117000 - LAUNDRY EQUIPMENT</v>
      </c>
      <c r="J1966" s="533" t="str">
        <f t="shared" si="1500"/>
        <v>117000 - LAUNDRY EQUIPMENT</v>
      </c>
      <c r="K1966" s="278" t="s">
        <v>77</v>
      </c>
      <c r="L1966" s="278" t="s">
        <v>519</v>
      </c>
      <c r="M1966" s="629">
        <v>1</v>
      </c>
      <c r="N1966" s="274" t="s">
        <v>39</v>
      </c>
      <c r="O1966" s="698"/>
      <c r="P1966" s="698">
        <v>0</v>
      </c>
      <c r="Q1966" s="731">
        <f t="shared" si="1489"/>
        <v>0</v>
      </c>
      <c r="R1966" s="731">
        <f t="shared" si="1490"/>
        <v>0</v>
      </c>
      <c r="S1966" s="533"/>
      <c r="T1966" s="728"/>
    </row>
    <row r="1967" spans="1:20" ht="15.75">
      <c r="A1967" s="533" t="s">
        <v>2728</v>
      </c>
      <c r="B1967" s="533">
        <v>11</v>
      </c>
      <c r="C1967" s="533" t="s">
        <v>446</v>
      </c>
      <c r="D1967" s="572" t="s">
        <v>1848</v>
      </c>
      <c r="E1967" s="571" t="str">
        <f t="shared" si="1487"/>
        <v xml:space="preserve"> LAUNDRY EQUIPMENT</v>
      </c>
      <c r="F1967" s="533" t="str">
        <f t="shared" si="1444"/>
        <v>ME</v>
      </c>
      <c r="G1967" s="533" t="s">
        <v>2722</v>
      </c>
      <c r="H1967" s="533">
        <v>594</v>
      </c>
      <c r="I1967" s="533" t="str">
        <f t="shared" ref="I1967:J1967" si="1501">I1965</f>
        <v>LAUNDRY</v>
      </c>
      <c r="J1967" s="533" t="str">
        <f t="shared" si="1501"/>
        <v>LAUNDRY</v>
      </c>
      <c r="K1967" s="278" t="s">
        <v>78</v>
      </c>
      <c r="L1967" s="278" t="s">
        <v>508</v>
      </c>
      <c r="M1967" s="629">
        <v>1</v>
      </c>
      <c r="N1967" s="274" t="s">
        <v>39</v>
      </c>
      <c r="O1967" s="698"/>
      <c r="P1967" s="698">
        <v>0</v>
      </c>
      <c r="Q1967" s="731">
        <f t="shared" si="1489"/>
        <v>0</v>
      </c>
      <c r="R1967" s="731">
        <f t="shared" si="1490"/>
        <v>0</v>
      </c>
      <c r="S1967" s="533"/>
      <c r="T1967" s="728"/>
    </row>
    <row r="1968" spans="1:20" ht="15.75">
      <c r="A1968" s="533" t="s">
        <v>2728</v>
      </c>
      <c r="B1968" s="533">
        <v>11</v>
      </c>
      <c r="C1968" s="533" t="s">
        <v>446</v>
      </c>
      <c r="D1968" s="572" t="s">
        <v>1848</v>
      </c>
      <c r="E1968" s="571" t="str">
        <f t="shared" si="1487"/>
        <v xml:space="preserve"> LAUNDRY EQUIPMENT</v>
      </c>
      <c r="F1968" s="533" t="str">
        <f t="shared" si="1444"/>
        <v>ME</v>
      </c>
      <c r="G1968" s="533" t="s">
        <v>2722</v>
      </c>
      <c r="H1968" s="533">
        <v>595</v>
      </c>
      <c r="I1968" s="533" t="str">
        <f t="shared" ref="I1968:J1968" si="1502">I1966</f>
        <v>117000 - LAUNDRY EQUIPMENT</v>
      </c>
      <c r="J1968" s="533" t="str">
        <f t="shared" si="1502"/>
        <v>117000 - LAUNDRY EQUIPMENT</v>
      </c>
      <c r="K1968" s="278" t="s">
        <v>302</v>
      </c>
      <c r="L1968" s="278" t="s">
        <v>520</v>
      </c>
      <c r="M1968" s="629">
        <v>1</v>
      </c>
      <c r="N1968" s="274" t="s">
        <v>39</v>
      </c>
      <c r="O1968" s="698"/>
      <c r="P1968" s="698">
        <v>0</v>
      </c>
      <c r="Q1968" s="731">
        <f t="shared" si="1489"/>
        <v>0</v>
      </c>
      <c r="R1968" s="731">
        <f t="shared" si="1490"/>
        <v>0</v>
      </c>
      <c r="S1968" s="533"/>
      <c r="T1968" s="728"/>
    </row>
    <row r="1969" spans="1:20" ht="15.75">
      <c r="A1969" s="533" t="s">
        <v>2728</v>
      </c>
      <c r="B1969" s="533">
        <v>11</v>
      </c>
      <c r="C1969" s="533" t="s">
        <v>446</v>
      </c>
      <c r="D1969" s="572" t="s">
        <v>1848</v>
      </c>
      <c r="E1969" s="571" t="str">
        <f t="shared" si="1487"/>
        <v xml:space="preserve"> LAUNDRY EQUIPMENT</v>
      </c>
      <c r="F1969" s="533" t="str">
        <f t="shared" si="1444"/>
        <v>ME</v>
      </c>
      <c r="G1969" s="533" t="s">
        <v>2722</v>
      </c>
      <c r="H1969" s="533">
        <v>596</v>
      </c>
      <c r="I1969" s="533" t="str">
        <f t="shared" ref="I1969:J1969" si="1503">I1967</f>
        <v>LAUNDRY</v>
      </c>
      <c r="J1969" s="533" t="str">
        <f t="shared" si="1503"/>
        <v>LAUNDRY</v>
      </c>
      <c r="K1969" s="278" t="s">
        <v>304</v>
      </c>
      <c r="L1969" s="278" t="s">
        <v>521</v>
      </c>
      <c r="M1969" s="629">
        <v>2</v>
      </c>
      <c r="N1969" s="274" t="s">
        <v>39</v>
      </c>
      <c r="O1969" s="698"/>
      <c r="P1969" s="698">
        <v>0</v>
      </c>
      <c r="Q1969" s="731">
        <f t="shared" si="1489"/>
        <v>0</v>
      </c>
      <c r="R1969" s="731">
        <f t="shared" si="1490"/>
        <v>0</v>
      </c>
      <c r="S1969" s="533"/>
      <c r="T1969" s="728"/>
    </row>
    <row r="1970" spans="1:20" ht="15.75">
      <c r="A1970" s="533" t="s">
        <v>2728</v>
      </c>
      <c r="B1970" s="533">
        <v>11</v>
      </c>
      <c r="C1970" s="533" t="s">
        <v>446</v>
      </c>
      <c r="D1970" s="572" t="s">
        <v>1848</v>
      </c>
      <c r="E1970" s="571" t="str">
        <f t="shared" si="1487"/>
        <v xml:space="preserve"> LAUNDRY EQUIPMENT</v>
      </c>
      <c r="F1970" s="533" t="str">
        <f t="shared" si="1444"/>
        <v>ME</v>
      </c>
      <c r="G1970" s="533" t="s">
        <v>2722</v>
      </c>
      <c r="H1970" s="533">
        <v>597</v>
      </c>
      <c r="I1970" s="533" t="str">
        <f t="shared" ref="I1970:J1970" si="1504">I1968</f>
        <v>117000 - LAUNDRY EQUIPMENT</v>
      </c>
      <c r="J1970" s="533" t="str">
        <f t="shared" si="1504"/>
        <v>117000 - LAUNDRY EQUIPMENT</v>
      </c>
      <c r="K1970" s="278" t="s">
        <v>306</v>
      </c>
      <c r="L1970" s="278" t="s">
        <v>522</v>
      </c>
      <c r="M1970" s="629">
        <v>2</v>
      </c>
      <c r="N1970" s="274" t="s">
        <v>39</v>
      </c>
      <c r="O1970" s="698"/>
      <c r="P1970" s="698">
        <v>0</v>
      </c>
      <c r="Q1970" s="731">
        <f t="shared" si="1489"/>
        <v>0</v>
      </c>
      <c r="R1970" s="731">
        <f t="shared" si="1490"/>
        <v>0</v>
      </c>
      <c r="S1970" s="533"/>
      <c r="T1970" s="728"/>
    </row>
    <row r="1971" spans="1:20" ht="15.75">
      <c r="A1971" s="533" t="s">
        <v>2728</v>
      </c>
      <c r="B1971" s="533">
        <v>11</v>
      </c>
      <c r="C1971" s="533" t="s">
        <v>446</v>
      </c>
      <c r="D1971" s="572" t="s">
        <v>1848</v>
      </c>
      <c r="E1971" s="571" t="str">
        <f t="shared" si="1487"/>
        <v xml:space="preserve"> LAUNDRY EQUIPMENT</v>
      </c>
      <c r="F1971" s="533" t="str">
        <f t="shared" si="1444"/>
        <v>ME</v>
      </c>
      <c r="G1971" s="533" t="s">
        <v>2722</v>
      </c>
      <c r="H1971" s="533">
        <v>598</v>
      </c>
      <c r="I1971" s="533" t="str">
        <f t="shared" ref="I1971:J1971" si="1505">I1969</f>
        <v>LAUNDRY</v>
      </c>
      <c r="J1971" s="533" t="str">
        <f t="shared" si="1505"/>
        <v>LAUNDRY</v>
      </c>
      <c r="K1971" s="278" t="s">
        <v>341</v>
      </c>
      <c r="L1971" s="278" t="s">
        <v>508</v>
      </c>
      <c r="M1971" s="629">
        <v>2</v>
      </c>
      <c r="N1971" s="274" t="s">
        <v>39</v>
      </c>
      <c r="O1971" s="698"/>
      <c r="P1971" s="698">
        <v>0</v>
      </c>
      <c r="Q1971" s="731">
        <f t="shared" si="1489"/>
        <v>0</v>
      </c>
      <c r="R1971" s="731">
        <f t="shared" si="1490"/>
        <v>0</v>
      </c>
      <c r="S1971" s="533"/>
      <c r="T1971" s="728"/>
    </row>
    <row r="1972" spans="1:20" ht="15.75">
      <c r="A1972" s="533" t="s">
        <v>2728</v>
      </c>
      <c r="B1972" s="533">
        <v>11</v>
      </c>
      <c r="C1972" s="533" t="s">
        <v>446</v>
      </c>
      <c r="D1972" s="572" t="s">
        <v>1848</v>
      </c>
      <c r="E1972" s="571" t="str">
        <f t="shared" si="1487"/>
        <v xml:space="preserve"> LAUNDRY EQUIPMENT</v>
      </c>
      <c r="F1972" s="533" t="str">
        <f t="shared" si="1444"/>
        <v>ME</v>
      </c>
      <c r="G1972" s="533" t="s">
        <v>2722</v>
      </c>
      <c r="H1972" s="533">
        <v>599</v>
      </c>
      <c r="I1972" s="533" t="str">
        <f t="shared" ref="I1972:J1972" si="1506">I1970</f>
        <v>117000 - LAUNDRY EQUIPMENT</v>
      </c>
      <c r="J1972" s="533" t="str">
        <f t="shared" si="1506"/>
        <v>117000 - LAUNDRY EQUIPMENT</v>
      </c>
      <c r="K1972" s="278" t="s">
        <v>343</v>
      </c>
      <c r="L1972" s="278" t="s">
        <v>523</v>
      </c>
      <c r="M1972" s="278">
        <v>1</v>
      </c>
      <c r="N1972" s="270" t="s">
        <v>39</v>
      </c>
      <c r="O1972" s="698"/>
      <c r="P1972" s="698">
        <v>0</v>
      </c>
      <c r="Q1972" s="731">
        <f t="shared" si="1489"/>
        <v>0</v>
      </c>
      <c r="R1972" s="731">
        <f t="shared" si="1490"/>
        <v>0</v>
      </c>
      <c r="S1972" s="533"/>
      <c r="T1972" s="728"/>
    </row>
    <row r="1973" spans="1:20" ht="15.75">
      <c r="A1973" s="533" t="s">
        <v>2728</v>
      </c>
      <c r="B1973" s="533">
        <v>11</v>
      </c>
      <c r="C1973" s="533" t="s">
        <v>446</v>
      </c>
      <c r="D1973" s="572" t="s">
        <v>1848</v>
      </c>
      <c r="E1973" s="571" t="str">
        <f t="shared" si="1487"/>
        <v xml:space="preserve"> LAUNDRY EQUIPMENT</v>
      </c>
      <c r="F1973" s="533" t="str">
        <f t="shared" si="1444"/>
        <v>ME</v>
      </c>
      <c r="G1973" s="533" t="s">
        <v>2722</v>
      </c>
      <c r="H1973" s="533">
        <v>600</v>
      </c>
      <c r="I1973" s="533" t="str">
        <f t="shared" ref="I1973:J1973" si="1507">I1971</f>
        <v>LAUNDRY</v>
      </c>
      <c r="J1973" s="533" t="str">
        <f t="shared" si="1507"/>
        <v>LAUNDRY</v>
      </c>
      <c r="K1973" s="278" t="s">
        <v>83</v>
      </c>
      <c r="L1973" s="278" t="s">
        <v>524</v>
      </c>
      <c r="M1973" s="629">
        <v>1</v>
      </c>
      <c r="N1973" s="270" t="s">
        <v>39</v>
      </c>
      <c r="O1973" s="698"/>
      <c r="P1973" s="698">
        <v>0</v>
      </c>
      <c r="Q1973" s="731">
        <f t="shared" si="1489"/>
        <v>0</v>
      </c>
      <c r="R1973" s="731">
        <f t="shared" si="1490"/>
        <v>0</v>
      </c>
      <c r="S1973" s="533"/>
      <c r="T1973" s="728"/>
    </row>
    <row r="1974" spans="1:20" ht="15.75">
      <c r="A1974" s="533" t="s">
        <v>2728</v>
      </c>
      <c r="B1974" s="533">
        <v>11</v>
      </c>
      <c r="C1974" s="533" t="s">
        <v>446</v>
      </c>
      <c r="D1974" s="572" t="s">
        <v>1848</v>
      </c>
      <c r="E1974" s="571" t="str">
        <f t="shared" si="1487"/>
        <v xml:space="preserve"> LAUNDRY EQUIPMENT</v>
      </c>
      <c r="F1974" s="533" t="str">
        <f t="shared" si="1444"/>
        <v>ME</v>
      </c>
      <c r="G1974" s="533" t="s">
        <v>2725</v>
      </c>
      <c r="H1974" s="533">
        <v>601</v>
      </c>
      <c r="I1974" s="533" t="str">
        <f t="shared" ref="I1974:J1974" si="1508">I1972</f>
        <v>117000 - LAUNDRY EQUIPMENT</v>
      </c>
      <c r="J1974" s="533" t="str">
        <f t="shared" si="1508"/>
        <v>117000 - LAUNDRY EQUIPMENT</v>
      </c>
      <c r="K1974" s="20" t="s">
        <v>525</v>
      </c>
      <c r="L1974" s="20"/>
      <c r="M1974" s="29"/>
      <c r="N1974" s="29"/>
      <c r="O1974" s="698" t="s">
        <v>8</v>
      </c>
      <c r="P1974" s="698">
        <v>0</v>
      </c>
      <c r="S1974" s="533"/>
      <c r="T1974" s="728"/>
    </row>
    <row r="1975" spans="1:20" ht="15.75">
      <c r="A1975" s="533" t="s">
        <v>2728</v>
      </c>
      <c r="B1975" s="533">
        <v>11</v>
      </c>
      <c r="C1975" s="533" t="s">
        <v>446</v>
      </c>
      <c r="D1975" s="10" t="s">
        <v>22</v>
      </c>
      <c r="E1975" s="10" t="s">
        <v>22</v>
      </c>
      <c r="G1975" s="533" t="s">
        <v>2724</v>
      </c>
      <c r="H1975" s="533">
        <v>602</v>
      </c>
      <c r="I1975" s="533" t="str">
        <f t="shared" ref="I1975:J1975" si="1509">I1973</f>
        <v>LAUNDRY</v>
      </c>
      <c r="J1975" s="533" t="str">
        <f t="shared" si="1509"/>
        <v>LAUNDRY</v>
      </c>
      <c r="K1975" s="2" t="s">
        <v>22</v>
      </c>
      <c r="L1975" s="2"/>
      <c r="M1975" s="29"/>
      <c r="N1975" s="29"/>
      <c r="O1975" s="698"/>
      <c r="P1975" s="698"/>
      <c r="S1975" s="533"/>
      <c r="T1975" s="728"/>
    </row>
    <row r="1976" spans="1:20" ht="15.75">
      <c r="A1976" s="533" t="s">
        <v>2728</v>
      </c>
      <c r="B1976" s="533">
        <v>12</v>
      </c>
      <c r="C1976" s="533" t="s">
        <v>527</v>
      </c>
      <c r="D1976" s="572" t="s">
        <v>1873</v>
      </c>
      <c r="E1976" s="571" t="s">
        <v>1246</v>
      </c>
      <c r="F1976" s="533" t="str">
        <f t="shared" ref="F1976:F1992" si="1510">VLOOKUP(D:D,trade,3,FALSE)</f>
        <v>AR</v>
      </c>
      <c r="G1976" s="533" t="s">
        <v>2725</v>
      </c>
      <c r="H1976" s="533">
        <v>603</v>
      </c>
      <c r="I1976" s="533" t="str">
        <f t="shared" ref="I1976:J1976" si="1511">I1974</f>
        <v>117000 - LAUNDRY EQUIPMENT</v>
      </c>
      <c r="J1976" s="533" t="str">
        <f t="shared" si="1511"/>
        <v>117000 - LAUNDRY EQUIPMENT</v>
      </c>
      <c r="K1976" s="79"/>
      <c r="L1976" s="79"/>
      <c r="M1976" s="83" t="s">
        <v>526</v>
      </c>
      <c r="N1976" s="83"/>
      <c r="O1976" s="698"/>
      <c r="P1976" s="698"/>
      <c r="S1976" s="533"/>
      <c r="T1976" s="728"/>
    </row>
    <row r="1977" spans="1:20" ht="15.75">
      <c r="A1977" s="533" t="s">
        <v>2728</v>
      </c>
      <c r="B1977" s="533">
        <v>12</v>
      </c>
      <c r="C1977" s="533" t="s">
        <v>527</v>
      </c>
      <c r="D1977" s="572" t="s">
        <v>1873</v>
      </c>
      <c r="E1977" s="571" t="s">
        <v>1246</v>
      </c>
      <c r="F1977" s="533" t="str">
        <f t="shared" si="1510"/>
        <v>AR</v>
      </c>
      <c r="G1977" s="533" t="s">
        <v>2725</v>
      </c>
      <c r="H1977" s="533">
        <v>604</v>
      </c>
      <c r="I1977" s="533" t="str">
        <f t="shared" ref="I1977:J1977" si="1512">I1975</f>
        <v>LAUNDRY</v>
      </c>
      <c r="J1977" s="533" t="str">
        <f t="shared" si="1512"/>
        <v>LAUNDRY</v>
      </c>
      <c r="K1977" s="79"/>
      <c r="L1977" s="79"/>
      <c r="M1977" s="83" t="s">
        <v>527</v>
      </c>
      <c r="N1977" s="83"/>
      <c r="O1977" s="698"/>
      <c r="P1977" s="698"/>
      <c r="S1977" s="533"/>
      <c r="T1977" s="728"/>
    </row>
    <row r="1978" spans="1:20" ht="15.75">
      <c r="A1978" s="533" t="s">
        <v>2728</v>
      </c>
      <c r="B1978" s="533">
        <v>12</v>
      </c>
      <c r="C1978" s="533" t="s">
        <v>527</v>
      </c>
      <c r="D1978" s="572" t="s">
        <v>1873</v>
      </c>
      <c r="E1978" s="571" t="s">
        <v>1246</v>
      </c>
      <c r="F1978" s="533" t="str">
        <f t="shared" si="1510"/>
        <v>AR</v>
      </c>
      <c r="G1978" s="533" t="s">
        <v>2725</v>
      </c>
      <c r="H1978" s="533">
        <v>605</v>
      </c>
      <c r="I1978" s="533" t="str">
        <f t="shared" ref="I1978:J1978" si="1513">I1976</f>
        <v>117000 - LAUNDRY EQUIPMENT</v>
      </c>
      <c r="J1978" s="533" t="str">
        <f t="shared" si="1513"/>
        <v>117000 - LAUNDRY EQUIPMENT</v>
      </c>
      <c r="K1978" s="84" t="s">
        <v>2</v>
      </c>
      <c r="L1978" s="84" t="s">
        <v>25</v>
      </c>
      <c r="M1978" s="636" t="s">
        <v>4</v>
      </c>
      <c r="N1978" s="109" t="s">
        <v>5</v>
      </c>
      <c r="O1978" s="698" t="s">
        <v>6</v>
      </c>
      <c r="P1978" s="698" t="s">
        <v>7</v>
      </c>
      <c r="S1978" s="533"/>
      <c r="T1978" s="728"/>
    </row>
    <row r="1979" spans="1:20" ht="15.75">
      <c r="A1979" s="533" t="s">
        <v>2728</v>
      </c>
      <c r="B1979" s="533">
        <v>12</v>
      </c>
      <c r="C1979" s="533" t="s">
        <v>527</v>
      </c>
      <c r="D1979" s="572" t="s">
        <v>1873</v>
      </c>
      <c r="E1979" s="571" t="s">
        <v>1246</v>
      </c>
      <c r="F1979" s="533" t="str">
        <f t="shared" si="1510"/>
        <v>AR</v>
      </c>
      <c r="G1979" s="533" t="s">
        <v>2725</v>
      </c>
      <c r="H1979" s="533">
        <v>606</v>
      </c>
      <c r="I1979" s="533" t="str">
        <f t="shared" ref="I1979:J1979" si="1514">I1977</f>
        <v>LAUNDRY</v>
      </c>
      <c r="J1979" s="533" t="str">
        <f t="shared" si="1514"/>
        <v>LAUNDRY</v>
      </c>
      <c r="K1979" s="75"/>
      <c r="L1979" s="75"/>
      <c r="M1979" s="75"/>
      <c r="N1979" s="76"/>
      <c r="O1979" s="698"/>
      <c r="P1979" s="698" t="s">
        <v>8</v>
      </c>
      <c r="S1979" s="533"/>
      <c r="T1979" s="728"/>
    </row>
    <row r="1980" spans="1:20" ht="15.75">
      <c r="A1980" s="533" t="s">
        <v>2728</v>
      </c>
      <c r="B1980" s="533">
        <v>12</v>
      </c>
      <c r="C1980" s="533" t="s">
        <v>527</v>
      </c>
      <c r="D1980" s="572" t="s">
        <v>1873</v>
      </c>
      <c r="E1980" s="571" t="s">
        <v>1246</v>
      </c>
      <c r="F1980" s="533" t="str">
        <f t="shared" si="1510"/>
        <v>AR</v>
      </c>
      <c r="G1980" s="533" t="s">
        <v>2725</v>
      </c>
      <c r="H1980" s="533">
        <v>607</v>
      </c>
      <c r="I1980" s="533" t="str">
        <f t="shared" ref="I1980:I1981" si="1515">L1980</f>
        <v>123640 - STONE CONTERTOPS</v>
      </c>
      <c r="J1980" s="533" t="str">
        <f t="shared" ref="J1980:J1981" si="1516">L1980</f>
        <v>123640 - STONE CONTERTOPS</v>
      </c>
      <c r="K1980" s="75"/>
      <c r="L1980" s="75" t="s">
        <v>528</v>
      </c>
      <c r="M1980" s="74"/>
      <c r="N1980" s="76"/>
      <c r="O1980" s="698"/>
      <c r="P1980" s="698"/>
      <c r="S1980" s="533"/>
      <c r="T1980" s="728"/>
    </row>
    <row r="1981" spans="1:20" ht="16.5" thickBot="1">
      <c r="A1981" s="533" t="s">
        <v>2728</v>
      </c>
      <c r="B1981" s="533">
        <v>12</v>
      </c>
      <c r="C1981" s="533" t="s">
        <v>527</v>
      </c>
      <c r="D1981" s="572" t="s">
        <v>1873</v>
      </c>
      <c r="E1981" s="571" t="str">
        <f t="shared" ref="E1981:E1986" si="1517">E1980</f>
        <v xml:space="preserve"> STONE CONTERTOPS</v>
      </c>
      <c r="F1981" s="533" t="str">
        <f t="shared" si="1510"/>
        <v>AR</v>
      </c>
      <c r="G1981" s="533" t="s">
        <v>2725</v>
      </c>
      <c r="H1981" s="533">
        <v>608</v>
      </c>
      <c r="I1981" s="533" t="str">
        <f t="shared" si="1515"/>
        <v>Reception counter units; constructed from 100 thick hollow concrete blocks, filled with concrete and reinforced 12 diameter steel bars, faced with plaster and paint on both sides, comprising 30 thick granite serving counter top, 25 thick blockboard counter top faced on all exposed surfaces with plastic laminate veneer; including base steel angle brackets, 6 thick cork board on plywood, fittings and fixings; complete; as specified and as Drg. A-503; detail 11</v>
      </c>
      <c r="J1981" s="533" t="str">
        <f t="shared" si="1516"/>
        <v>Reception counter units; constructed from 100 thick hollow concrete blocks, filled with concrete and reinforced 12 diameter steel bars, faced with plaster and paint on both sides, comprising 30 thick granite serving counter top, 25 thick blockboard counter top faced on all exposed surfaces with plastic laminate veneer; including base steel angle brackets, 6 thick cork board on plywood, fittings and fixings; complete; as specified and as Drg. A-503; detail 11</v>
      </c>
      <c r="K1981" s="75"/>
      <c r="L1981" s="75" t="s">
        <v>529</v>
      </c>
      <c r="M1981" s="74"/>
      <c r="N1981" s="12"/>
      <c r="O1981" s="698"/>
      <c r="P1981" s="698"/>
      <c r="S1981" s="533"/>
      <c r="T1981" s="728"/>
    </row>
    <row r="1982" spans="1:20" ht="16.5" thickBot="1">
      <c r="A1982" s="533" t="s">
        <v>2728</v>
      </c>
      <c r="B1982" s="533">
        <v>12</v>
      </c>
      <c r="C1982" s="533" t="s">
        <v>527</v>
      </c>
      <c r="D1982" s="572" t="s">
        <v>1873</v>
      </c>
      <c r="E1982" s="571" t="str">
        <f t="shared" si="1517"/>
        <v xml:space="preserve"> STONE CONTERTOPS</v>
      </c>
      <c r="F1982" s="533" t="str">
        <f t="shared" si="1510"/>
        <v>AR</v>
      </c>
      <c r="G1982" s="533" t="s">
        <v>2722</v>
      </c>
      <c r="H1982" s="533">
        <v>609</v>
      </c>
      <c r="I1982" s="533" t="str">
        <f>I1980</f>
        <v>123640 - STONE CONTERTOPS</v>
      </c>
      <c r="J1982" s="533" t="str">
        <f>J1980</f>
        <v>123640 - STONE CONTERTOPS</v>
      </c>
      <c r="K1982" s="75" t="s">
        <v>13</v>
      </c>
      <c r="L1982" s="451" t="s">
        <v>530</v>
      </c>
      <c r="M1982" s="451">
        <v>6</v>
      </c>
      <c r="N1982" s="452" t="s">
        <v>95</v>
      </c>
      <c r="O1982" s="698">
        <v>305</v>
      </c>
      <c r="P1982" s="698">
        <v>1830</v>
      </c>
      <c r="Q1982" s="731">
        <f>O1982*0.97</f>
        <v>295.84999999999997</v>
      </c>
      <c r="R1982" s="731">
        <f>Q1982*M1982</f>
        <v>1775.1</v>
      </c>
      <c r="S1982" s="533"/>
      <c r="T1982" s="728"/>
    </row>
    <row r="1983" spans="1:20" ht="16.5" thickBot="1">
      <c r="A1983" s="533" t="s">
        <v>2728</v>
      </c>
      <c r="B1983" s="533">
        <v>12</v>
      </c>
      <c r="C1983" s="533" t="s">
        <v>527</v>
      </c>
      <c r="D1983" s="572" t="s">
        <v>1873</v>
      </c>
      <c r="E1983" s="571" t="str">
        <f t="shared" si="1517"/>
        <v xml:space="preserve"> STONE CONTERTOPS</v>
      </c>
      <c r="F1983" s="533" t="str">
        <f t="shared" si="1510"/>
        <v>AR</v>
      </c>
      <c r="G1983" s="533" t="s">
        <v>2725</v>
      </c>
      <c r="H1983" s="533">
        <v>610</v>
      </c>
      <c r="I1983" s="533" t="str">
        <f>L1983</f>
        <v>Pantry worktop; 30 thick granite; including 20 thick backsplash, supports and fixings; complete; as specified and as Drg. A-501; detail 14</v>
      </c>
      <c r="J1983" s="533" t="str">
        <f>L1983</f>
        <v>Pantry worktop; 30 thick granite; including 20 thick backsplash, supports and fixings; complete; as specified and as Drg. A-501; detail 14</v>
      </c>
      <c r="K1983" s="75"/>
      <c r="L1983" s="75" t="s">
        <v>531</v>
      </c>
      <c r="M1983" s="74"/>
      <c r="N1983" s="76"/>
      <c r="O1983" s="698"/>
      <c r="P1983" s="698"/>
      <c r="S1983" s="533"/>
      <c r="T1983" s="728"/>
    </row>
    <row r="1984" spans="1:20" ht="16.5" thickBot="1">
      <c r="A1984" s="533" t="s">
        <v>2728</v>
      </c>
      <c r="B1984" s="533">
        <v>12</v>
      </c>
      <c r="C1984" s="533" t="s">
        <v>527</v>
      </c>
      <c r="D1984" s="572" t="s">
        <v>1873</v>
      </c>
      <c r="E1984" s="571" t="str">
        <f t="shared" si="1517"/>
        <v xml:space="preserve"> STONE CONTERTOPS</v>
      </c>
      <c r="F1984" s="533" t="str">
        <f t="shared" si="1510"/>
        <v>AR</v>
      </c>
      <c r="G1984" s="533" t="s">
        <v>2722</v>
      </c>
      <c r="H1984" s="533">
        <v>611</v>
      </c>
      <c r="I1984" s="533" t="str">
        <f t="shared" ref="I1984:J1984" si="1518">I1982</f>
        <v>123640 - STONE CONTERTOPS</v>
      </c>
      <c r="J1984" s="533" t="str">
        <f t="shared" si="1518"/>
        <v>123640 - STONE CONTERTOPS</v>
      </c>
      <c r="K1984" s="75" t="s">
        <v>15</v>
      </c>
      <c r="L1984" s="75" t="s">
        <v>532</v>
      </c>
      <c r="M1984" s="75">
        <v>23</v>
      </c>
      <c r="N1984" s="228" t="s">
        <v>95</v>
      </c>
      <c r="O1984" s="698">
        <v>146</v>
      </c>
      <c r="P1984" s="698">
        <v>3358</v>
      </c>
      <c r="Q1984" s="731">
        <f t="shared" ref="Q1984:Q1986" si="1519">O1984*0.97</f>
        <v>141.62</v>
      </c>
      <c r="R1984" s="731">
        <f t="shared" ref="R1984:R1986" si="1520">Q1984*M1984</f>
        <v>3257.26</v>
      </c>
      <c r="S1984" s="533"/>
      <c r="T1984" s="728"/>
    </row>
    <row r="1985" spans="1:20" ht="15.75">
      <c r="A1985" s="533" t="s">
        <v>2728</v>
      </c>
      <c r="B1985" s="533">
        <v>12</v>
      </c>
      <c r="C1985" s="533" t="s">
        <v>527</v>
      </c>
      <c r="D1985" s="572" t="s">
        <v>1873</v>
      </c>
      <c r="E1985" s="571" t="str">
        <f t="shared" si="1517"/>
        <v xml:space="preserve"> STONE CONTERTOPS</v>
      </c>
      <c r="F1985" s="533" t="str">
        <f t="shared" si="1510"/>
        <v>AR</v>
      </c>
      <c r="G1985" s="533" t="s">
        <v>2722</v>
      </c>
      <c r="H1985" s="533">
        <v>612</v>
      </c>
      <c r="I1985" s="533" t="str">
        <f t="shared" ref="I1985:J1985" si="1521">I1983</f>
        <v>Pantry worktop; 30 thick granite; including 20 thick backsplash, supports and fixings; complete; as specified and as Drg. A-501; detail 14</v>
      </c>
      <c r="J1985" s="533" t="str">
        <f t="shared" si="1521"/>
        <v>Pantry worktop; 30 thick granite; including 20 thick backsplash, supports and fixings; complete; as specified and as Drg. A-501; detail 14</v>
      </c>
      <c r="K1985" s="75" t="s">
        <v>17</v>
      </c>
      <c r="L1985" s="75" t="s">
        <v>533</v>
      </c>
      <c r="M1985" s="75">
        <v>7</v>
      </c>
      <c r="N1985" s="81" t="s">
        <v>95</v>
      </c>
      <c r="O1985" s="698">
        <v>199</v>
      </c>
      <c r="P1985" s="698">
        <v>1393</v>
      </c>
      <c r="Q1985" s="731">
        <f t="shared" si="1519"/>
        <v>193.03</v>
      </c>
      <c r="R1985" s="731">
        <f t="shared" si="1520"/>
        <v>1351.21</v>
      </c>
      <c r="S1985" s="533"/>
      <c r="T1985" s="728"/>
    </row>
    <row r="1986" spans="1:20" ht="15.75">
      <c r="A1986" s="533" t="s">
        <v>2728</v>
      </c>
      <c r="B1986" s="533">
        <v>12</v>
      </c>
      <c r="C1986" s="533" t="s">
        <v>527</v>
      </c>
      <c r="D1986" s="572" t="s">
        <v>1873</v>
      </c>
      <c r="E1986" s="571" t="str">
        <f t="shared" si="1517"/>
        <v xml:space="preserve"> STONE CONTERTOPS</v>
      </c>
      <c r="F1986" s="533" t="str">
        <f t="shared" si="1510"/>
        <v>AR</v>
      </c>
      <c r="G1986" s="533" t="s">
        <v>2722</v>
      </c>
      <c r="H1986" s="533">
        <v>613</v>
      </c>
      <c r="I1986" s="533" t="str">
        <f t="shared" ref="I1986:J1986" si="1522">I1984</f>
        <v>123640 - STONE CONTERTOPS</v>
      </c>
      <c r="J1986" s="533" t="str">
        <f t="shared" si="1522"/>
        <v>123640 - STONE CONTERTOPS</v>
      </c>
      <c r="K1986" s="218" t="s">
        <v>19</v>
      </c>
      <c r="L1986" s="218" t="s">
        <v>534</v>
      </c>
      <c r="M1986" s="218">
        <v>12</v>
      </c>
      <c r="N1986" s="229" t="s">
        <v>95</v>
      </c>
      <c r="O1986" s="698"/>
      <c r="P1986" s="698">
        <v>0</v>
      </c>
      <c r="Q1986" s="731">
        <f t="shared" si="1519"/>
        <v>0</v>
      </c>
      <c r="R1986" s="731">
        <f t="shared" si="1520"/>
        <v>0</v>
      </c>
      <c r="S1986" s="533"/>
      <c r="T1986" s="728"/>
    </row>
    <row r="1987" spans="1:20" ht="15.75">
      <c r="A1987" s="533" t="s">
        <v>2728</v>
      </c>
      <c r="B1987" s="533">
        <v>12</v>
      </c>
      <c r="C1987" s="533" t="s">
        <v>527</v>
      </c>
      <c r="D1987" s="572" t="s">
        <v>1879</v>
      </c>
      <c r="E1987" s="571" t="s">
        <v>1247</v>
      </c>
      <c r="F1987" s="533" t="str">
        <f t="shared" si="1510"/>
        <v>AR</v>
      </c>
      <c r="G1987" s="533" t="s">
        <v>2725</v>
      </c>
      <c r="H1987" s="533">
        <v>614</v>
      </c>
      <c r="I1987" s="533" t="str">
        <f t="shared" ref="I1987:I1988" si="1523">L1987</f>
        <v>124813 - ENTRANCE FLOOR MATS AND FRAME</v>
      </c>
      <c r="J1987" s="533" t="str">
        <f t="shared" ref="J1987:J1988" si="1524">L1987</f>
        <v>124813 - ENTRANCE FLOOR MATS AND FRAME</v>
      </c>
      <c r="K1987" s="218"/>
      <c r="L1987" s="75" t="s">
        <v>535</v>
      </c>
      <c r="M1987" s="74"/>
      <c r="N1987" s="77"/>
      <c r="O1987" s="698"/>
      <c r="P1987" s="698"/>
      <c r="S1987" s="533"/>
      <c r="T1987" s="728"/>
    </row>
    <row r="1988" spans="1:20" ht="15.75">
      <c r="A1988" s="533" t="s">
        <v>2728</v>
      </c>
      <c r="B1988" s="533">
        <v>12</v>
      </c>
      <c r="C1988" s="533" t="s">
        <v>527</v>
      </c>
      <c r="D1988" s="572" t="s">
        <v>1879</v>
      </c>
      <c r="E1988" s="571" t="str">
        <f t="shared" ref="E1988:E1992" si="1525">E1987</f>
        <v xml:space="preserve"> ENTRANCE FLOOR MATS AND FRAME</v>
      </c>
      <c r="F1988" s="533" t="str">
        <f t="shared" si="1510"/>
        <v>AR</v>
      </c>
      <c r="G1988" s="533" t="s">
        <v>2725</v>
      </c>
      <c r="H1988" s="533">
        <v>615</v>
      </c>
      <c r="I1988" s="533" t="str">
        <f t="shared" si="1523"/>
        <v>Door mats and frames; corrugated rubber mat strips with aluminium slates; including aluminium frame with patent-clip-on polypropylene corner brackets for building in; including cement-sand screed levelling; complete; as specified and as Drg. A-501; detail 15</v>
      </c>
      <c r="J1988" s="533" t="str">
        <f t="shared" si="1524"/>
        <v>Door mats and frames; corrugated rubber mat strips with aluminium slates; including aluminium frame with patent-clip-on polypropylene corner brackets for building in; including cement-sand screed levelling; complete; as specified and as Drg. A-501; detail 15</v>
      </c>
      <c r="K1988" s="218"/>
      <c r="L1988" s="75" t="s">
        <v>536</v>
      </c>
      <c r="M1988" s="74"/>
      <c r="N1988" s="76"/>
      <c r="O1988" s="698"/>
      <c r="P1988" s="698"/>
      <c r="S1988" s="533"/>
      <c r="T1988" s="728"/>
    </row>
    <row r="1989" spans="1:20" ht="15.75">
      <c r="A1989" s="533" t="s">
        <v>2728</v>
      </c>
      <c r="B1989" s="533">
        <v>12</v>
      </c>
      <c r="C1989" s="533" t="s">
        <v>527</v>
      </c>
      <c r="D1989" s="572" t="s">
        <v>1879</v>
      </c>
      <c r="E1989" s="571" t="str">
        <f t="shared" si="1525"/>
        <v xml:space="preserve"> ENTRANCE FLOOR MATS AND FRAME</v>
      </c>
      <c r="F1989" s="533" t="str">
        <f t="shared" si="1510"/>
        <v>AR</v>
      </c>
      <c r="G1989" s="533" t="s">
        <v>2722</v>
      </c>
      <c r="H1989" s="533">
        <v>616</v>
      </c>
      <c r="I1989" s="533" t="str">
        <f t="shared" ref="I1989:J1989" si="1526">I1987</f>
        <v>124813 - ENTRANCE FLOOR MATS AND FRAME</v>
      </c>
      <c r="J1989" s="533" t="str">
        <f t="shared" si="1526"/>
        <v>124813 - ENTRANCE FLOOR MATS AND FRAME</v>
      </c>
      <c r="K1989" s="218" t="s">
        <v>13</v>
      </c>
      <c r="L1989" s="75" t="s">
        <v>537</v>
      </c>
      <c r="M1989" s="218">
        <v>1</v>
      </c>
      <c r="N1989" s="229" t="s">
        <v>39</v>
      </c>
      <c r="O1989" s="698"/>
      <c r="P1989" s="698">
        <v>0</v>
      </c>
      <c r="Q1989" s="731">
        <f t="shared" ref="Q1989:Q1991" si="1527">O1989*0.97</f>
        <v>0</v>
      </c>
      <c r="R1989" s="731">
        <f t="shared" ref="R1989:R1991" si="1528">Q1989*M1989</f>
        <v>0</v>
      </c>
      <c r="S1989" s="533"/>
      <c r="T1989" s="728"/>
    </row>
    <row r="1990" spans="1:20" ht="15.75">
      <c r="A1990" s="533" t="s">
        <v>2728</v>
      </c>
      <c r="B1990" s="533">
        <v>12</v>
      </c>
      <c r="C1990" s="533" t="s">
        <v>527</v>
      </c>
      <c r="D1990" s="572" t="s">
        <v>1879</v>
      </c>
      <c r="E1990" s="571" t="str">
        <f t="shared" si="1525"/>
        <v xml:space="preserve"> ENTRANCE FLOOR MATS AND FRAME</v>
      </c>
      <c r="F1990" s="533" t="str">
        <f t="shared" si="1510"/>
        <v>AR</v>
      </c>
      <c r="G1990" s="533" t="s">
        <v>2722</v>
      </c>
      <c r="H1990" s="533">
        <v>617</v>
      </c>
      <c r="I1990" s="533" t="str">
        <f t="shared" ref="I1990:J1990" si="1529">I1988</f>
        <v>Door mats and frames; corrugated rubber mat strips with aluminium slates; including aluminium frame with patent-clip-on polypropylene corner brackets for building in; including cement-sand screed levelling; complete; as specified and as Drg. A-501; detail 15</v>
      </c>
      <c r="J1990" s="533" t="str">
        <f t="shared" si="1529"/>
        <v>Door mats and frames; corrugated rubber mat strips with aluminium slates; including aluminium frame with patent-clip-on polypropylene corner brackets for building in; including cement-sand screed levelling; complete; as specified and as Drg. A-501; detail 15</v>
      </c>
      <c r="K1990" s="218" t="s">
        <v>15</v>
      </c>
      <c r="L1990" s="75" t="s">
        <v>538</v>
      </c>
      <c r="M1990" s="218">
        <v>1</v>
      </c>
      <c r="N1990" s="229" t="s">
        <v>39</v>
      </c>
      <c r="O1990" s="698"/>
      <c r="P1990" s="698">
        <v>0</v>
      </c>
      <c r="Q1990" s="731">
        <f t="shared" si="1527"/>
        <v>0</v>
      </c>
      <c r="R1990" s="731">
        <f t="shared" si="1528"/>
        <v>0</v>
      </c>
      <c r="S1990" s="533"/>
      <c r="T1990" s="728"/>
    </row>
    <row r="1991" spans="1:20" ht="15.75">
      <c r="A1991" s="533" t="s">
        <v>2728</v>
      </c>
      <c r="B1991" s="533">
        <v>12</v>
      </c>
      <c r="C1991" s="533" t="s">
        <v>527</v>
      </c>
      <c r="D1991" s="572" t="s">
        <v>1879</v>
      </c>
      <c r="E1991" s="571" t="str">
        <f t="shared" si="1525"/>
        <v xml:space="preserve"> ENTRANCE FLOOR MATS AND FRAME</v>
      </c>
      <c r="F1991" s="533" t="str">
        <f t="shared" si="1510"/>
        <v>AR</v>
      </c>
      <c r="G1991" s="533" t="s">
        <v>2722</v>
      </c>
      <c r="H1991" s="533">
        <v>618</v>
      </c>
      <c r="I1991" s="533" t="str">
        <f t="shared" ref="I1991:J1991" si="1530">I1989</f>
        <v>124813 - ENTRANCE FLOOR MATS AND FRAME</v>
      </c>
      <c r="J1991" s="533" t="str">
        <f t="shared" si="1530"/>
        <v>124813 - ENTRANCE FLOOR MATS AND FRAME</v>
      </c>
      <c r="K1991" s="218" t="s">
        <v>17</v>
      </c>
      <c r="L1991" s="75" t="s">
        <v>539</v>
      </c>
      <c r="M1991" s="218">
        <v>1</v>
      </c>
      <c r="N1991" s="229" t="s">
        <v>39</v>
      </c>
      <c r="O1991" s="698"/>
      <c r="P1991" s="698">
        <v>0</v>
      </c>
      <c r="Q1991" s="731">
        <f t="shared" si="1527"/>
        <v>0</v>
      </c>
      <c r="R1991" s="731">
        <f t="shared" si="1528"/>
        <v>0</v>
      </c>
      <c r="S1991" s="533"/>
      <c r="T1991" s="728"/>
    </row>
    <row r="1992" spans="1:20" ht="15.75">
      <c r="A1992" s="533" t="s">
        <v>2728</v>
      </c>
      <c r="B1992" s="533">
        <v>12</v>
      </c>
      <c r="C1992" s="533" t="s">
        <v>527</v>
      </c>
      <c r="D1992" s="572" t="s">
        <v>1879</v>
      </c>
      <c r="E1992" s="571" t="str">
        <f t="shared" si="1525"/>
        <v xml:space="preserve"> ENTRANCE FLOOR MATS AND FRAME</v>
      </c>
      <c r="F1992" s="533" t="str">
        <f t="shared" si="1510"/>
        <v>AR</v>
      </c>
      <c r="G1992" s="533" t="s">
        <v>2725</v>
      </c>
      <c r="H1992" s="533">
        <v>619</v>
      </c>
      <c r="I1992" s="533" t="str">
        <f t="shared" ref="I1992:J1992" si="1531">I1990</f>
        <v>Door mats and frames; corrugated rubber mat strips with aluminium slates; including aluminium frame with patent-clip-on polypropylene corner brackets for building in; including cement-sand screed levelling; complete; as specified and as Drg. A-501; detail 15</v>
      </c>
      <c r="J1992" s="533" t="str">
        <f t="shared" si="1531"/>
        <v>Door mats and frames; corrugated rubber mat strips with aluminium slates; including aluminium frame with patent-clip-on polypropylene corner brackets for building in; including cement-sand screed levelling; complete; as specified and as Drg. A-501; detail 15</v>
      </c>
      <c r="K1992" s="74" t="s">
        <v>540</v>
      </c>
      <c r="L1992" s="74"/>
      <c r="M1992" s="75"/>
      <c r="N1992" s="76"/>
      <c r="O1992" s="698"/>
      <c r="P1992" s="698"/>
      <c r="S1992" s="533"/>
      <c r="T1992" s="728"/>
    </row>
    <row r="1993" spans="1:20" ht="15.75">
      <c r="A1993" s="533" t="s">
        <v>2728</v>
      </c>
      <c r="B1993" s="533">
        <v>12</v>
      </c>
      <c r="C1993" s="533" t="s">
        <v>527</v>
      </c>
      <c r="D1993" s="10" t="s">
        <v>22</v>
      </c>
      <c r="E1993" s="10" t="s">
        <v>22</v>
      </c>
      <c r="G1993" s="533" t="s">
        <v>2724</v>
      </c>
      <c r="H1993" s="533">
        <v>620</v>
      </c>
      <c r="I1993" s="533" t="str">
        <f t="shared" ref="I1993:J1993" si="1532">I1991</f>
        <v>124813 - ENTRANCE FLOOR MATS AND FRAME</v>
      </c>
      <c r="J1993" s="533" t="str">
        <f t="shared" si="1532"/>
        <v>124813 - ENTRANCE FLOOR MATS AND FRAME</v>
      </c>
      <c r="K1993" s="75" t="s">
        <v>22</v>
      </c>
      <c r="L1993" s="75"/>
      <c r="M1993" s="75"/>
      <c r="N1993" s="110"/>
      <c r="O1993" s="698" t="s">
        <v>8</v>
      </c>
      <c r="P1993" s="698">
        <v>6581</v>
      </c>
      <c r="S1993" s="533"/>
      <c r="T1993" s="728"/>
    </row>
    <row r="1994" spans="1:20" ht="15.75">
      <c r="A1994" s="533" t="s">
        <v>2728</v>
      </c>
      <c r="B1994" s="533">
        <v>14</v>
      </c>
      <c r="C1994" s="533" t="s">
        <v>542</v>
      </c>
      <c r="D1994" s="572" t="s">
        <v>1916</v>
      </c>
      <c r="E1994" s="571" t="s">
        <v>1248</v>
      </c>
      <c r="F1994" s="533" t="str">
        <f t="shared" ref="F1994:F2003" si="1533">VLOOKUP(D:D,trade,3,FALSE)</f>
        <v>EL</v>
      </c>
      <c r="G1994" s="533" t="s">
        <v>2725</v>
      </c>
      <c r="H1994" s="533">
        <v>621</v>
      </c>
      <c r="I1994" s="533" t="str">
        <f t="shared" ref="I1994:J1994" si="1534">I1992</f>
        <v>Door mats and frames; corrugated rubber mat strips with aluminium slates; including aluminium frame with patent-clip-on polypropylene corner brackets for building in; including cement-sand screed levelling; complete; as specified and as Drg. A-501; detail 15</v>
      </c>
      <c r="J1994" s="533" t="str">
        <f t="shared" si="1534"/>
        <v>Door mats and frames; corrugated rubber mat strips with aluminium slates; including aluminium frame with patent-clip-on polypropylene corner brackets for building in; including cement-sand screed levelling; complete; as specified and as Drg. A-501; detail 15</v>
      </c>
      <c r="K1994" s="524" t="s">
        <v>541</v>
      </c>
      <c r="L1994" s="524"/>
      <c r="M1994" s="524"/>
      <c r="N1994" s="524"/>
      <c r="O1994" s="698"/>
      <c r="P1994" s="698"/>
      <c r="S1994" s="533"/>
      <c r="T1994" s="728"/>
    </row>
    <row r="1995" spans="1:20" ht="15.75">
      <c r="A1995" s="533" t="s">
        <v>2728</v>
      </c>
      <c r="B1995" s="533">
        <v>14</v>
      </c>
      <c r="C1995" s="533" t="s">
        <v>542</v>
      </c>
      <c r="D1995" s="572" t="s">
        <v>1916</v>
      </c>
      <c r="E1995" s="571" t="s">
        <v>1248</v>
      </c>
      <c r="F1995" s="533" t="str">
        <f t="shared" si="1533"/>
        <v>EL</v>
      </c>
      <c r="G1995" s="533" t="s">
        <v>2725</v>
      </c>
      <c r="H1995" s="533">
        <v>622</v>
      </c>
      <c r="I1995" s="533" t="str">
        <f t="shared" ref="I1995:J1995" si="1535">I1993</f>
        <v>124813 - ENTRANCE FLOOR MATS AND FRAME</v>
      </c>
      <c r="J1995" s="533" t="str">
        <f t="shared" si="1535"/>
        <v>124813 - ENTRANCE FLOOR MATS AND FRAME</v>
      </c>
      <c r="K1995" s="524" t="s">
        <v>542</v>
      </c>
      <c r="L1995" s="524"/>
      <c r="M1995" s="524"/>
      <c r="N1995" s="524"/>
      <c r="O1995" s="698"/>
      <c r="P1995" s="698"/>
      <c r="S1995" s="533"/>
      <c r="T1995" s="728"/>
    </row>
    <row r="1996" spans="1:20" ht="15.75">
      <c r="A1996" s="533" t="s">
        <v>2728</v>
      </c>
      <c r="B1996" s="533">
        <v>14</v>
      </c>
      <c r="C1996" s="533" t="s">
        <v>542</v>
      </c>
      <c r="D1996" s="572" t="s">
        <v>1916</v>
      </c>
      <c r="E1996" s="571" t="s">
        <v>1248</v>
      </c>
      <c r="F1996" s="533" t="str">
        <f t="shared" si="1533"/>
        <v>EL</v>
      </c>
      <c r="G1996" s="533" t="s">
        <v>2725</v>
      </c>
      <c r="H1996" s="533">
        <v>623</v>
      </c>
      <c r="I1996" s="533" t="str">
        <f t="shared" ref="I1996:J1996" si="1536">I1994</f>
        <v>Door mats and frames; corrugated rubber mat strips with aluminium slates; including aluminium frame with patent-clip-on polypropylene corner brackets for building in; including cement-sand screed levelling; complete; as specified and as Drg. A-501; detail 15</v>
      </c>
      <c r="J1996" s="533" t="str">
        <f t="shared" si="1536"/>
        <v>Door mats and frames; corrugated rubber mat strips with aluminium slates; including aluminium frame with patent-clip-on polypropylene corner brackets for building in; including cement-sand screed levelling; complete; as specified and as Drg. A-501; detail 15</v>
      </c>
      <c r="K1996" s="118" t="s">
        <v>2</v>
      </c>
      <c r="L1996" s="118" t="s">
        <v>25</v>
      </c>
      <c r="M1996" s="524" t="s">
        <v>4</v>
      </c>
      <c r="N1996" s="303" t="s">
        <v>5</v>
      </c>
      <c r="O1996" s="698" t="s">
        <v>6</v>
      </c>
      <c r="P1996" s="698" t="s">
        <v>7</v>
      </c>
      <c r="S1996" s="533"/>
      <c r="T1996" s="728"/>
    </row>
    <row r="1997" spans="1:20" ht="15.75">
      <c r="A1997" s="533" t="s">
        <v>2728</v>
      </c>
      <c r="B1997" s="533">
        <v>14</v>
      </c>
      <c r="C1997" s="533" t="s">
        <v>542</v>
      </c>
      <c r="D1997" s="572" t="s">
        <v>1916</v>
      </c>
      <c r="E1997" s="571" t="s">
        <v>1248</v>
      </c>
      <c r="F1997" s="533" t="str">
        <f t="shared" si="1533"/>
        <v>EL</v>
      </c>
      <c r="G1997" s="533" t="s">
        <v>2725</v>
      </c>
      <c r="H1997" s="533">
        <v>624</v>
      </c>
      <c r="I1997" s="533" t="str">
        <f t="shared" ref="I1997:J1997" si="1537">I1995</f>
        <v>124813 - ENTRANCE FLOOR MATS AND FRAME</v>
      </c>
      <c r="J1997" s="533" t="str">
        <f t="shared" si="1537"/>
        <v>124813 - ENTRANCE FLOOR MATS AND FRAME</v>
      </c>
      <c r="K1997" s="120"/>
      <c r="L1997" s="120"/>
      <c r="M1997" s="119"/>
      <c r="N1997" s="112"/>
      <c r="O1997" s="698"/>
      <c r="P1997" s="698" t="s">
        <v>543</v>
      </c>
      <c r="S1997" s="533"/>
      <c r="T1997" s="728"/>
    </row>
    <row r="1998" spans="1:20" ht="15.75">
      <c r="A1998" s="533" t="s">
        <v>2728</v>
      </c>
      <c r="B1998" s="533">
        <v>14</v>
      </c>
      <c r="C1998" s="533" t="s">
        <v>542</v>
      </c>
      <c r="D1998" s="572" t="s">
        <v>1916</v>
      </c>
      <c r="E1998" s="571" t="s">
        <v>1248</v>
      </c>
      <c r="F1998" s="533" t="str">
        <f t="shared" si="1533"/>
        <v>EL</v>
      </c>
      <c r="G1998" s="533" t="s">
        <v>2725</v>
      </c>
      <c r="H1998" s="533">
        <v>625</v>
      </c>
      <c r="I1998" s="533" t="str">
        <f t="shared" ref="I1998:I1999" si="1538">L1998</f>
        <v>142100 - ELECTRIC TRACTION ELEVATORS</v>
      </c>
      <c r="J1998" s="533" t="str">
        <f t="shared" ref="J1998:J1999" si="1539">L1998</f>
        <v>142100 - ELECTRIC TRACTION ELEVATORS</v>
      </c>
      <c r="K1998" s="637"/>
      <c r="L1998" s="637" t="s">
        <v>544</v>
      </c>
      <c r="M1998" s="638"/>
      <c r="N1998" s="453"/>
      <c r="O1998" s="698"/>
      <c r="P1998" s="698">
        <v>0</v>
      </c>
      <c r="S1998" s="533"/>
      <c r="T1998" s="728"/>
    </row>
    <row r="1999" spans="1:20" ht="15.75">
      <c r="A1999" s="533" t="s">
        <v>2728</v>
      </c>
      <c r="B1999" s="533">
        <v>14</v>
      </c>
      <c r="C1999" s="533" t="s">
        <v>542</v>
      </c>
      <c r="D1999" s="572" t="s">
        <v>1916</v>
      </c>
      <c r="E1999" s="571" t="str">
        <f t="shared" ref="E1999:E2003" si="1540">E1998</f>
        <v xml:space="preserve"> ELECTRIC TRACTION ELEVATORS</v>
      </c>
      <c r="F1999" s="533" t="str">
        <f t="shared" si="1533"/>
        <v>EL</v>
      </c>
      <c r="G1999" s="533" t="s">
        <v>2725</v>
      </c>
      <c r="H1999" s="533">
        <v>626</v>
      </c>
      <c r="I1999" s="533" t="str">
        <f t="shared" si="1538"/>
        <v>Passenger, bed, &amp; service lifts, including all necessary controls and accessories</v>
      </c>
      <c r="J1999" s="533" t="str">
        <f t="shared" si="1539"/>
        <v>Passenger, bed, &amp; service lifts, including all necessary controls and accessories</v>
      </c>
      <c r="K1999" s="637"/>
      <c r="L1999" s="637" t="s">
        <v>545</v>
      </c>
      <c r="M1999" s="639"/>
      <c r="N1999" s="453"/>
      <c r="O1999" s="698"/>
      <c r="P1999" s="698"/>
      <c r="S1999" s="533"/>
      <c r="T1999" s="728"/>
    </row>
    <row r="2000" spans="1:20" ht="15.75">
      <c r="A2000" s="533" t="s">
        <v>2728</v>
      </c>
      <c r="B2000" s="533">
        <v>14</v>
      </c>
      <c r="C2000" s="533" t="s">
        <v>542</v>
      </c>
      <c r="D2000" s="572" t="s">
        <v>1916</v>
      </c>
      <c r="E2000" s="571" t="str">
        <f t="shared" si="1540"/>
        <v xml:space="preserve"> ELECTRIC TRACTION ELEVATORS</v>
      </c>
      <c r="F2000" s="533" t="str">
        <f t="shared" si="1533"/>
        <v>EL</v>
      </c>
      <c r="G2000" s="533" t="s">
        <v>2722</v>
      </c>
      <c r="H2000" s="533">
        <v>627</v>
      </c>
      <c r="I2000" s="533" t="str">
        <f t="shared" ref="I2000:J2000" si="1541">I1998</f>
        <v>142100 - ELECTRIC TRACTION ELEVATORS</v>
      </c>
      <c r="J2000" s="533" t="str">
        <f t="shared" si="1541"/>
        <v>142100 - ELECTRIC TRACTION ELEVATORS</v>
      </c>
      <c r="K2000" s="640" t="s">
        <v>13</v>
      </c>
      <c r="L2000" s="640" t="s">
        <v>546</v>
      </c>
      <c r="M2000" s="578">
        <v>1</v>
      </c>
      <c r="N2000" s="453" t="s">
        <v>39</v>
      </c>
      <c r="O2000" s="698"/>
      <c r="P2000" s="698">
        <v>0</v>
      </c>
      <c r="Q2000" s="731">
        <f t="shared" ref="Q2000:Q2002" si="1542">O2000*0.97</f>
        <v>0</v>
      </c>
      <c r="R2000" s="731">
        <f t="shared" ref="R2000:R2002" si="1543">Q2000*M2000</f>
        <v>0</v>
      </c>
      <c r="S2000" s="533"/>
      <c r="T2000" s="728"/>
    </row>
    <row r="2001" spans="1:21" ht="15.75">
      <c r="A2001" s="533" t="s">
        <v>2728</v>
      </c>
      <c r="B2001" s="533">
        <v>14</v>
      </c>
      <c r="C2001" s="533" t="s">
        <v>542</v>
      </c>
      <c r="D2001" s="572" t="s">
        <v>1916</v>
      </c>
      <c r="E2001" s="571" t="str">
        <f t="shared" si="1540"/>
        <v xml:space="preserve"> ELECTRIC TRACTION ELEVATORS</v>
      </c>
      <c r="F2001" s="533" t="str">
        <f t="shared" si="1533"/>
        <v>EL</v>
      </c>
      <c r="G2001" s="533" t="s">
        <v>2722</v>
      </c>
      <c r="H2001" s="533">
        <v>628</v>
      </c>
      <c r="I2001" s="533" t="str">
        <f t="shared" ref="I2001:J2001" si="1544">I1999</f>
        <v>Passenger, bed, &amp; service lifts, including all necessary controls and accessories</v>
      </c>
      <c r="J2001" s="533" t="str">
        <f t="shared" si="1544"/>
        <v>Passenger, bed, &amp; service lifts, including all necessary controls and accessories</v>
      </c>
      <c r="K2001" s="640" t="s">
        <v>15</v>
      </c>
      <c r="L2001" s="640" t="s">
        <v>547</v>
      </c>
      <c r="M2001" s="578">
        <v>1</v>
      </c>
      <c r="N2001" s="453" t="s">
        <v>39</v>
      </c>
      <c r="O2001" s="698"/>
      <c r="P2001" s="698">
        <v>0</v>
      </c>
      <c r="Q2001" s="731">
        <f t="shared" si="1542"/>
        <v>0</v>
      </c>
      <c r="R2001" s="731">
        <f t="shared" si="1543"/>
        <v>0</v>
      </c>
      <c r="S2001" s="533"/>
      <c r="T2001" s="728"/>
    </row>
    <row r="2002" spans="1:21" ht="15.75">
      <c r="A2002" s="533" t="s">
        <v>2728</v>
      </c>
      <c r="B2002" s="533">
        <v>14</v>
      </c>
      <c r="C2002" s="533" t="s">
        <v>542</v>
      </c>
      <c r="D2002" s="572" t="s">
        <v>1916</v>
      </c>
      <c r="E2002" s="571" t="str">
        <f t="shared" si="1540"/>
        <v xml:space="preserve"> ELECTRIC TRACTION ELEVATORS</v>
      </c>
      <c r="F2002" s="533" t="str">
        <f t="shared" si="1533"/>
        <v>EL</v>
      </c>
      <c r="G2002" s="533" t="s">
        <v>2722</v>
      </c>
      <c r="H2002" s="533">
        <v>629</v>
      </c>
      <c r="I2002" s="533" t="str">
        <f t="shared" ref="I2002:J2002" si="1545">I2000</f>
        <v>142100 - ELECTRIC TRACTION ELEVATORS</v>
      </c>
      <c r="J2002" s="533" t="str">
        <f t="shared" si="1545"/>
        <v>142100 - ELECTRIC TRACTION ELEVATORS</v>
      </c>
      <c r="K2002" s="640" t="s">
        <v>17</v>
      </c>
      <c r="L2002" s="640" t="s">
        <v>548</v>
      </c>
      <c r="M2002" s="578">
        <v>1</v>
      </c>
      <c r="N2002" s="453" t="s">
        <v>39</v>
      </c>
      <c r="O2002" s="698"/>
      <c r="P2002" s="698">
        <v>0</v>
      </c>
      <c r="Q2002" s="731">
        <f t="shared" si="1542"/>
        <v>0</v>
      </c>
      <c r="R2002" s="731">
        <f t="shared" si="1543"/>
        <v>0</v>
      </c>
      <c r="S2002" s="533"/>
      <c r="T2002" s="728"/>
    </row>
    <row r="2003" spans="1:21" ht="15.75">
      <c r="A2003" s="533" t="s">
        <v>2728</v>
      </c>
      <c r="B2003" s="533">
        <v>14</v>
      </c>
      <c r="C2003" s="533" t="s">
        <v>542</v>
      </c>
      <c r="D2003" s="572" t="s">
        <v>1916</v>
      </c>
      <c r="E2003" s="571" t="str">
        <f t="shared" si="1540"/>
        <v xml:space="preserve"> ELECTRIC TRACTION ELEVATORS</v>
      </c>
      <c r="F2003" s="533" t="str">
        <f t="shared" si="1533"/>
        <v>EL</v>
      </c>
      <c r="G2003" s="533" t="s">
        <v>2725</v>
      </c>
      <c r="H2003" s="533">
        <v>630</v>
      </c>
      <c r="I2003" s="533" t="str">
        <f t="shared" ref="I2003:J2003" si="1546">I2001</f>
        <v>Passenger, bed, &amp; service lifts, including all necessary controls and accessories</v>
      </c>
      <c r="J2003" s="533" t="str">
        <f t="shared" si="1546"/>
        <v>Passenger, bed, &amp; service lifts, including all necessary controls and accessories</v>
      </c>
      <c r="K2003" s="118" t="s">
        <v>549</v>
      </c>
      <c r="L2003" s="118"/>
      <c r="M2003" s="119"/>
      <c r="N2003" s="112"/>
      <c r="O2003" s="698"/>
      <c r="P2003" s="698"/>
      <c r="S2003" s="533"/>
      <c r="T2003" s="728"/>
    </row>
    <row r="2004" spans="1:21" ht="15.75">
      <c r="A2004" s="533" t="s">
        <v>2728</v>
      </c>
      <c r="B2004" s="533">
        <v>14</v>
      </c>
      <c r="C2004" s="533" t="s">
        <v>542</v>
      </c>
      <c r="D2004" s="10" t="s">
        <v>22</v>
      </c>
      <c r="E2004" s="10" t="s">
        <v>22</v>
      </c>
      <c r="G2004" s="533" t="s">
        <v>2724</v>
      </c>
      <c r="H2004" s="533">
        <v>631</v>
      </c>
      <c r="I2004" s="533" t="str">
        <f t="shared" ref="I2004:J2004" si="1547">I2002</f>
        <v>142100 - ELECTRIC TRACTION ELEVATORS</v>
      </c>
      <c r="J2004" s="533" t="str">
        <f t="shared" si="1547"/>
        <v>142100 - ELECTRIC TRACTION ELEVATORS</v>
      </c>
      <c r="K2004" s="120" t="s">
        <v>22</v>
      </c>
      <c r="L2004" s="120"/>
      <c r="M2004" s="119"/>
      <c r="N2004" s="112"/>
      <c r="O2004" s="698" t="s">
        <v>543</v>
      </c>
      <c r="P2004" s="698">
        <v>0</v>
      </c>
      <c r="S2004" s="533"/>
      <c r="T2004" s="728"/>
    </row>
    <row r="2005" spans="1:21" ht="15.75">
      <c r="A2005" s="533" t="s">
        <v>2728</v>
      </c>
      <c r="B2005" s="533">
        <v>21</v>
      </c>
      <c r="C2005" s="533" t="s">
        <v>551</v>
      </c>
      <c r="D2005" s="572" t="s">
        <v>2744</v>
      </c>
      <c r="E2005" s="571" t="s">
        <v>1311</v>
      </c>
      <c r="F2005" s="533" t="s">
        <v>1821</v>
      </c>
      <c r="G2005" s="533" t="s">
        <v>2725</v>
      </c>
      <c r="H2005" s="533">
        <v>632</v>
      </c>
      <c r="I2005" s="533" t="str">
        <f t="shared" ref="I2005:J2005" si="1548">I2003</f>
        <v>Passenger, bed, &amp; service lifts, including all necessary controls and accessories</v>
      </c>
      <c r="J2005" s="533" t="str">
        <f t="shared" si="1548"/>
        <v>Passenger, bed, &amp; service lifts, including all necessary controls and accessories</v>
      </c>
      <c r="K2005" s="10"/>
      <c r="L2005" s="10"/>
      <c r="M2005" s="75" t="s">
        <v>550</v>
      </c>
      <c r="N2005" s="196"/>
      <c r="O2005" s="698"/>
      <c r="P2005" s="698"/>
      <c r="S2005" s="533"/>
      <c r="T2005" s="728"/>
    </row>
    <row r="2006" spans="1:21" ht="15.75">
      <c r="A2006" s="533" t="s">
        <v>2728</v>
      </c>
      <c r="B2006" s="533">
        <v>21</v>
      </c>
      <c r="C2006" s="533" t="s">
        <v>551</v>
      </c>
      <c r="D2006" s="572" t="s">
        <v>2744</v>
      </c>
      <c r="E2006" s="571" t="s">
        <v>1311</v>
      </c>
      <c r="F2006" s="533" t="s">
        <v>1821</v>
      </c>
      <c r="G2006" s="533" t="s">
        <v>2725</v>
      </c>
      <c r="H2006" s="533">
        <v>633</v>
      </c>
      <c r="I2006" s="533" t="str">
        <f t="shared" ref="I2006:J2006" si="1549">I2004</f>
        <v>142100 - ELECTRIC TRACTION ELEVATORS</v>
      </c>
      <c r="J2006" s="533" t="str">
        <f t="shared" si="1549"/>
        <v>142100 - ELECTRIC TRACTION ELEVATORS</v>
      </c>
      <c r="K2006" s="10"/>
      <c r="L2006" s="10"/>
      <c r="M2006" s="75" t="s">
        <v>551</v>
      </c>
      <c r="N2006" s="196"/>
      <c r="O2006" s="698"/>
      <c r="P2006" s="698"/>
      <c r="S2006" s="533"/>
      <c r="T2006" s="728"/>
    </row>
    <row r="2007" spans="1:21" ht="15.75">
      <c r="A2007" s="533" t="s">
        <v>2728</v>
      </c>
      <c r="B2007" s="533">
        <v>21</v>
      </c>
      <c r="C2007" s="533" t="s">
        <v>551</v>
      </c>
      <c r="D2007" s="572" t="s">
        <v>2744</v>
      </c>
      <c r="E2007" s="571" t="s">
        <v>1311</v>
      </c>
      <c r="F2007" s="533" t="s">
        <v>1821</v>
      </c>
      <c r="G2007" s="533" t="s">
        <v>2725</v>
      </c>
      <c r="H2007" s="533">
        <v>634</v>
      </c>
      <c r="I2007" s="533" t="str">
        <f t="shared" ref="I2007:J2007" si="1550">I2005</f>
        <v>Passenger, bed, &amp; service lifts, including all necessary controls and accessories</v>
      </c>
      <c r="J2007" s="533" t="str">
        <f t="shared" si="1550"/>
        <v>Passenger, bed, &amp; service lifts, including all necessary controls and accessories</v>
      </c>
      <c r="K2007" s="31" t="s">
        <v>2</v>
      </c>
      <c r="L2007" s="31" t="s">
        <v>25</v>
      </c>
      <c r="M2007" s="121" t="s">
        <v>4</v>
      </c>
      <c r="N2007" s="122" t="s">
        <v>5</v>
      </c>
      <c r="O2007" s="698" t="s">
        <v>6</v>
      </c>
      <c r="P2007" s="698" t="s">
        <v>7</v>
      </c>
      <c r="S2007" s="533"/>
      <c r="T2007" s="728"/>
    </row>
    <row r="2008" spans="1:21" ht="15.75">
      <c r="A2008" s="533" t="s">
        <v>2728</v>
      </c>
      <c r="B2008" s="533">
        <v>21</v>
      </c>
      <c r="C2008" s="533" t="s">
        <v>551</v>
      </c>
      <c r="D2008" s="572" t="s">
        <v>2744</v>
      </c>
      <c r="E2008" s="571" t="s">
        <v>1311</v>
      </c>
      <c r="F2008" s="533" t="s">
        <v>1821</v>
      </c>
      <c r="G2008" s="533" t="s">
        <v>2725</v>
      </c>
      <c r="H2008" s="533">
        <v>635</v>
      </c>
      <c r="I2008" s="533" t="str">
        <f t="shared" ref="I2008:J2008" si="1551">I2006</f>
        <v>142100 - ELECTRIC TRACTION ELEVATORS</v>
      </c>
      <c r="J2008" s="533" t="str">
        <f t="shared" si="1551"/>
        <v>142100 - ELECTRIC TRACTION ELEVATORS</v>
      </c>
      <c r="K2008" s="35"/>
      <c r="L2008" s="35"/>
      <c r="M2008" s="160"/>
      <c r="N2008" s="123"/>
      <c r="O2008" s="698"/>
      <c r="P2008" s="698" t="s">
        <v>8</v>
      </c>
      <c r="S2008" s="533"/>
      <c r="T2008" s="728"/>
    </row>
    <row r="2009" spans="1:21" ht="15.75">
      <c r="A2009" s="533" t="s">
        <v>2728</v>
      </c>
      <c r="B2009" s="533">
        <v>21</v>
      </c>
      <c r="C2009" s="533" t="s">
        <v>551</v>
      </c>
      <c r="D2009" s="572" t="s">
        <v>2744</v>
      </c>
      <c r="E2009" s="571" t="s">
        <v>1311</v>
      </c>
      <c r="F2009" s="533" t="s">
        <v>1821</v>
      </c>
      <c r="G2009" s="533" t="s">
        <v>2725</v>
      </c>
      <c r="H2009" s="533">
        <v>636</v>
      </c>
      <c r="I2009" s="533" t="str">
        <f t="shared" ref="I2009:I2010" si="1552">L2009</f>
        <v>211100 - FACILITY FIRE-SUPPRESSION WATER- SERVICE PIPING</v>
      </c>
      <c r="J2009" s="533" t="str">
        <f t="shared" ref="J2009" si="1553">L2009</f>
        <v>211100 - FACILITY FIRE-SUPPRESSION WATER- SERVICE PIPING</v>
      </c>
      <c r="K2009" s="1"/>
      <c r="L2009" s="1" t="s">
        <v>552</v>
      </c>
      <c r="M2009" s="627"/>
      <c r="N2009" s="101"/>
      <c r="O2009" s="698"/>
      <c r="P2009" s="698"/>
      <c r="S2009" s="533"/>
      <c r="T2009" s="728"/>
    </row>
    <row r="2010" spans="1:21" ht="15.75">
      <c r="A2010" s="533" t="s">
        <v>2728</v>
      </c>
      <c r="B2010" s="533">
        <v>21</v>
      </c>
      <c r="C2010" s="533" t="s">
        <v>551</v>
      </c>
      <c r="D2010" s="572" t="s">
        <v>2744</v>
      </c>
      <c r="E2010" s="571" t="str">
        <f t="shared" ref="E2010:E2047" si="1554">E2009</f>
        <v>FACILITY FIRE-SUPPRESSION WATER- SERVICE PIPING</v>
      </c>
      <c r="F2010" s="533" t="s">
        <v>1821</v>
      </c>
      <c r="G2010" s="533" t="s">
        <v>2725</v>
      </c>
      <c r="H2010" s="533">
        <v>637</v>
      </c>
      <c r="I2010" s="533" t="str">
        <f t="shared" si="1552"/>
        <v>Standpipes and wet-pipe sprinlers</v>
      </c>
      <c r="J2010" s="533" t="s">
        <v>554</v>
      </c>
      <c r="K2010" s="1"/>
      <c r="L2010" s="1" t="s">
        <v>553</v>
      </c>
      <c r="M2010" s="627"/>
      <c r="N2010" s="101"/>
      <c r="O2010" s="698"/>
      <c r="P2010" s="698"/>
      <c r="S2010" s="533"/>
      <c r="T2010" s="728"/>
    </row>
    <row r="2011" spans="1:21" ht="15.75">
      <c r="A2011" s="533" t="s">
        <v>2728</v>
      </c>
      <c r="B2011" s="533">
        <v>21</v>
      </c>
      <c r="C2011" s="533" t="s">
        <v>551</v>
      </c>
      <c r="D2011" s="572" t="s">
        <v>2744</v>
      </c>
      <c r="E2011" s="571" t="str">
        <f t="shared" si="1554"/>
        <v>FACILITY FIRE-SUPPRESSION WATER- SERVICE PIPING</v>
      </c>
      <c r="F2011" s="533" t="s">
        <v>1821</v>
      </c>
      <c r="G2011" s="533" t="s">
        <v>2725</v>
      </c>
      <c r="H2011" s="533">
        <v>638</v>
      </c>
      <c r="I2011" s="533" t="s">
        <v>553</v>
      </c>
      <c r="J2011" s="533" t="str">
        <f t="shared" ref="J2011" si="1555">L2011</f>
        <v>Black Steel Pipes and fittings</v>
      </c>
      <c r="K2011" s="1"/>
      <c r="L2011" s="1" t="s">
        <v>554</v>
      </c>
      <c r="M2011" s="627"/>
      <c r="N2011" s="101"/>
      <c r="O2011" s="698"/>
      <c r="P2011" s="698"/>
      <c r="S2011" s="533"/>
      <c r="T2011" s="728"/>
    </row>
    <row r="2012" spans="1:21" ht="16.5" thickBot="1">
      <c r="A2012" s="533" t="s">
        <v>2728</v>
      </c>
      <c r="B2012" s="533">
        <v>21</v>
      </c>
      <c r="C2012" s="533" t="s">
        <v>551</v>
      </c>
      <c r="D2012" s="572" t="s">
        <v>2744</v>
      </c>
      <c r="E2012" s="571" t="str">
        <f t="shared" si="1554"/>
        <v>FACILITY FIRE-SUPPRESSION WATER- SERVICE PIPING</v>
      </c>
      <c r="F2012" s="533" t="s">
        <v>1821</v>
      </c>
      <c r="G2012" s="533" t="s">
        <v>2722</v>
      </c>
      <c r="H2012" s="533">
        <v>639</v>
      </c>
      <c r="I2012" s="533" t="str">
        <f t="shared" ref="I2012:J2012" si="1556">I2010</f>
        <v>Standpipes and wet-pipe sprinlers</v>
      </c>
      <c r="J2012" s="533" t="str">
        <f t="shared" si="1556"/>
        <v>Black Steel Pipes and fittings</v>
      </c>
      <c r="K2012" s="1" t="s">
        <v>13</v>
      </c>
      <c r="L2012" s="1" t="s">
        <v>555</v>
      </c>
      <c r="M2012" s="29">
        <v>480</v>
      </c>
      <c r="N2012" s="101" t="s">
        <v>95</v>
      </c>
      <c r="O2012" s="698">
        <v>17</v>
      </c>
      <c r="P2012" s="698">
        <v>8160</v>
      </c>
      <c r="Q2012" s="731">
        <f t="shared" ref="Q2012:Q2019" si="1557">O2012*0.97</f>
        <v>16.489999999999998</v>
      </c>
      <c r="R2012" s="731">
        <f t="shared" ref="R2012:R2019" si="1558">Q2012*M2012</f>
        <v>7915.1999999999989</v>
      </c>
      <c r="S2012" s="533"/>
      <c r="T2012" s="728">
        <v>8160</v>
      </c>
    </row>
    <row r="2013" spans="1:21" ht="15.75">
      <c r="A2013" s="533" t="s">
        <v>2728</v>
      </c>
      <c r="B2013" s="533">
        <v>21</v>
      </c>
      <c r="C2013" s="533" t="s">
        <v>551</v>
      </c>
      <c r="D2013" s="572" t="s">
        <v>2744</v>
      </c>
      <c r="E2013" s="571" t="str">
        <f t="shared" si="1554"/>
        <v>FACILITY FIRE-SUPPRESSION WATER- SERVICE PIPING</v>
      </c>
      <c r="F2013" s="533" t="s">
        <v>1821</v>
      </c>
      <c r="G2013" s="533" t="s">
        <v>2722</v>
      </c>
      <c r="H2013" s="533">
        <v>640</v>
      </c>
      <c r="I2013" s="533" t="str">
        <f t="shared" ref="I2013:J2013" si="1559">I2011</f>
        <v>Standpipes and wet-pipe sprinlers</v>
      </c>
      <c r="J2013" s="533" t="str">
        <f t="shared" si="1559"/>
        <v>Black Steel Pipes and fittings</v>
      </c>
      <c r="K2013" s="1" t="s">
        <v>15</v>
      </c>
      <c r="L2013" s="1" t="s">
        <v>556</v>
      </c>
      <c r="M2013" s="29">
        <v>22</v>
      </c>
      <c r="N2013" s="251" t="s">
        <v>95</v>
      </c>
      <c r="O2013" s="698">
        <v>19</v>
      </c>
      <c r="P2013" s="698">
        <v>418</v>
      </c>
      <c r="Q2013" s="731">
        <f t="shared" si="1557"/>
        <v>18.43</v>
      </c>
      <c r="R2013" s="731">
        <f t="shared" si="1558"/>
        <v>405.46</v>
      </c>
      <c r="S2013" s="533"/>
      <c r="T2013" s="728">
        <v>418</v>
      </c>
    </row>
    <row r="2014" spans="1:21" ht="15.75">
      <c r="A2014" s="533" t="s">
        <v>2728</v>
      </c>
      <c r="B2014" s="533">
        <v>21</v>
      </c>
      <c r="C2014" s="533" t="s">
        <v>551</v>
      </c>
      <c r="D2014" s="572" t="s">
        <v>2744</v>
      </c>
      <c r="E2014" s="571" t="str">
        <f t="shared" si="1554"/>
        <v>FACILITY FIRE-SUPPRESSION WATER- SERVICE PIPING</v>
      </c>
      <c r="F2014" s="533" t="s">
        <v>1821</v>
      </c>
      <c r="G2014" s="533" t="s">
        <v>2722</v>
      </c>
      <c r="H2014" s="533">
        <v>641</v>
      </c>
      <c r="I2014" s="533" t="str">
        <f t="shared" ref="I2014:J2014" si="1560">I2012</f>
        <v>Standpipes and wet-pipe sprinlers</v>
      </c>
      <c r="J2014" s="533" t="str">
        <f t="shared" si="1560"/>
        <v>Black Steel Pipes and fittings</v>
      </c>
      <c r="K2014" s="1" t="s">
        <v>17</v>
      </c>
      <c r="L2014" s="1" t="s">
        <v>557</v>
      </c>
      <c r="M2014" s="29">
        <v>30</v>
      </c>
      <c r="N2014" s="252" t="s">
        <v>95</v>
      </c>
      <c r="O2014" s="698">
        <v>22</v>
      </c>
      <c r="P2014" s="698">
        <v>660</v>
      </c>
      <c r="Q2014" s="731">
        <f t="shared" si="1557"/>
        <v>21.34</v>
      </c>
      <c r="R2014" s="731">
        <f t="shared" si="1558"/>
        <v>640.20000000000005</v>
      </c>
      <c r="S2014" s="533"/>
      <c r="T2014" s="728">
        <v>660</v>
      </c>
    </row>
    <row r="2015" spans="1:21" s="884" customFormat="1" ht="15.75">
      <c r="A2015" s="717" t="s">
        <v>2728</v>
      </c>
      <c r="B2015" s="717">
        <v>21</v>
      </c>
      <c r="C2015" s="717" t="s">
        <v>551</v>
      </c>
      <c r="D2015" s="887" t="s">
        <v>2744</v>
      </c>
      <c r="E2015" s="888" t="str">
        <f t="shared" si="1554"/>
        <v>FACILITY FIRE-SUPPRESSION WATER- SERVICE PIPING</v>
      </c>
      <c r="F2015" s="717" t="s">
        <v>1821</v>
      </c>
      <c r="G2015" s="717" t="s">
        <v>2722</v>
      </c>
      <c r="H2015" s="717">
        <v>642</v>
      </c>
      <c r="I2015" s="717" t="str">
        <f t="shared" ref="I2015:J2015" si="1561">I2013</f>
        <v>Standpipes and wet-pipe sprinlers</v>
      </c>
      <c r="J2015" s="717" t="str">
        <f t="shared" si="1561"/>
        <v>Black Steel Pipes and fittings</v>
      </c>
      <c r="K2015" s="490" t="s">
        <v>19</v>
      </c>
      <c r="L2015" s="490" t="s">
        <v>558</v>
      </c>
      <c r="M2015" s="889">
        <v>50</v>
      </c>
      <c r="N2015" s="890" t="s">
        <v>95</v>
      </c>
      <c r="O2015" s="718">
        <v>26</v>
      </c>
      <c r="P2015" s="718">
        <v>1300</v>
      </c>
      <c r="Q2015" s="891">
        <f t="shared" si="1557"/>
        <v>25.22</v>
      </c>
      <c r="R2015" s="891">
        <f t="shared" si="1558"/>
        <v>1261</v>
      </c>
      <c r="S2015" s="891"/>
      <c r="T2015" s="892">
        <v>1352</v>
      </c>
      <c r="U2015" s="892">
        <f>T2015-P2015</f>
        <v>52</v>
      </c>
    </row>
    <row r="2016" spans="1:21" ht="16.5" thickBot="1">
      <c r="A2016" s="533" t="s">
        <v>2728</v>
      </c>
      <c r="B2016" s="533">
        <v>21</v>
      </c>
      <c r="C2016" s="533" t="s">
        <v>551</v>
      </c>
      <c r="D2016" s="572" t="s">
        <v>2744</v>
      </c>
      <c r="E2016" s="571" t="str">
        <f t="shared" si="1554"/>
        <v>FACILITY FIRE-SUPPRESSION WATER- SERVICE PIPING</v>
      </c>
      <c r="F2016" s="533" t="s">
        <v>1821</v>
      </c>
      <c r="G2016" s="533" t="s">
        <v>2722</v>
      </c>
      <c r="H2016" s="533">
        <v>643</v>
      </c>
      <c r="I2016" s="533" t="str">
        <f t="shared" ref="I2016:J2016" si="1562">I2014</f>
        <v>Standpipes and wet-pipe sprinlers</v>
      </c>
      <c r="J2016" s="533" t="str">
        <f t="shared" si="1562"/>
        <v>Black Steel Pipes and fittings</v>
      </c>
      <c r="K2016" s="1" t="s">
        <v>20</v>
      </c>
      <c r="L2016" s="1" t="s">
        <v>559</v>
      </c>
      <c r="M2016" s="29">
        <v>20</v>
      </c>
      <c r="N2016" s="253" t="s">
        <v>95</v>
      </c>
      <c r="O2016" s="698">
        <v>52</v>
      </c>
      <c r="P2016" s="698">
        <v>1040</v>
      </c>
      <c r="Q2016" s="731">
        <f t="shared" si="1557"/>
        <v>50.44</v>
      </c>
      <c r="R2016" s="731">
        <f t="shared" si="1558"/>
        <v>1008.8</v>
      </c>
      <c r="S2016" s="533"/>
      <c r="T2016" s="728">
        <v>1040</v>
      </c>
    </row>
    <row r="2017" spans="1:21" ht="16.5" thickBot="1">
      <c r="A2017" s="533" t="s">
        <v>2728</v>
      </c>
      <c r="B2017" s="533">
        <v>21</v>
      </c>
      <c r="C2017" s="533" t="s">
        <v>551</v>
      </c>
      <c r="D2017" s="572" t="s">
        <v>2744</v>
      </c>
      <c r="E2017" s="571" t="str">
        <f t="shared" si="1554"/>
        <v>FACILITY FIRE-SUPPRESSION WATER- SERVICE PIPING</v>
      </c>
      <c r="F2017" s="533" t="s">
        <v>1821</v>
      </c>
      <c r="G2017" s="533" t="s">
        <v>2722</v>
      </c>
      <c r="H2017" s="533">
        <v>644</v>
      </c>
      <c r="I2017" s="533" t="str">
        <f t="shared" ref="I2017:J2017" si="1563">I2015</f>
        <v>Standpipes and wet-pipe sprinlers</v>
      </c>
      <c r="J2017" s="533" t="str">
        <f t="shared" si="1563"/>
        <v>Black Steel Pipes and fittings</v>
      </c>
      <c r="K2017" s="269" t="s">
        <v>21</v>
      </c>
      <c r="L2017" s="269" t="s">
        <v>560</v>
      </c>
      <c r="M2017" s="278">
        <v>21</v>
      </c>
      <c r="N2017" s="249" t="s">
        <v>95</v>
      </c>
      <c r="O2017" s="698"/>
      <c r="P2017" s="698">
        <v>0</v>
      </c>
      <c r="Q2017" s="731">
        <f t="shared" si="1557"/>
        <v>0</v>
      </c>
      <c r="R2017" s="731">
        <f t="shared" si="1558"/>
        <v>0</v>
      </c>
      <c r="S2017" s="533"/>
      <c r="T2017" s="728">
        <v>0</v>
      </c>
    </row>
    <row r="2018" spans="1:21" ht="16.5" thickBot="1">
      <c r="A2018" s="533" t="s">
        <v>2728</v>
      </c>
      <c r="B2018" s="533">
        <v>21</v>
      </c>
      <c r="C2018" s="533" t="s">
        <v>551</v>
      </c>
      <c r="D2018" s="572" t="s">
        <v>2744</v>
      </c>
      <c r="E2018" s="571" t="str">
        <f t="shared" si="1554"/>
        <v>FACILITY FIRE-SUPPRESSION WATER- SERVICE PIPING</v>
      </c>
      <c r="F2018" s="533" t="s">
        <v>1821</v>
      </c>
      <c r="G2018" s="533" t="s">
        <v>2722</v>
      </c>
      <c r="H2018" s="533">
        <v>645</v>
      </c>
      <c r="I2018" s="533" t="str">
        <f t="shared" ref="I2018:J2018" si="1564">I2016</f>
        <v>Standpipes and wet-pipe sprinlers</v>
      </c>
      <c r="J2018" s="533" t="str">
        <f t="shared" si="1564"/>
        <v>Black Steel Pipes and fittings</v>
      </c>
      <c r="K2018" s="1" t="s">
        <v>21</v>
      </c>
      <c r="L2018" s="1" t="s">
        <v>561</v>
      </c>
      <c r="M2018" s="29">
        <v>65</v>
      </c>
      <c r="N2018" s="247" t="s">
        <v>95</v>
      </c>
      <c r="O2018" s="698">
        <v>78</v>
      </c>
      <c r="P2018" s="698">
        <v>5070</v>
      </c>
      <c r="Q2018" s="731">
        <f t="shared" si="1557"/>
        <v>75.66</v>
      </c>
      <c r="R2018" s="731">
        <f t="shared" si="1558"/>
        <v>4917.8999999999996</v>
      </c>
      <c r="S2018" s="533"/>
      <c r="T2018" s="728">
        <v>5070</v>
      </c>
    </row>
    <row r="2019" spans="1:21" ht="15.75">
      <c r="A2019" s="533" t="s">
        <v>2728</v>
      </c>
      <c r="B2019" s="533">
        <v>21</v>
      </c>
      <c r="C2019" s="533" t="s">
        <v>551</v>
      </c>
      <c r="D2019" s="572" t="s">
        <v>2744</v>
      </c>
      <c r="E2019" s="571" t="str">
        <f t="shared" si="1554"/>
        <v>FACILITY FIRE-SUPPRESSION WATER- SERVICE PIPING</v>
      </c>
      <c r="F2019" s="533" t="s">
        <v>1821</v>
      </c>
      <c r="G2019" s="533" t="s">
        <v>2722</v>
      </c>
      <c r="H2019" s="533">
        <v>646</v>
      </c>
      <c r="I2019" s="533" t="str">
        <f t="shared" ref="I2019:J2019" si="1565">I2017</f>
        <v>Standpipes and wet-pipe sprinlers</v>
      </c>
      <c r="J2019" s="533" t="str">
        <f t="shared" si="1565"/>
        <v>Black Steel Pipes and fittings</v>
      </c>
      <c r="K2019" s="1" t="s">
        <v>45</v>
      </c>
      <c r="L2019" s="1" t="s">
        <v>562</v>
      </c>
      <c r="M2019" s="29">
        <v>19</v>
      </c>
      <c r="N2019" s="101" t="s">
        <v>95</v>
      </c>
      <c r="O2019" s="698">
        <v>149</v>
      </c>
      <c r="P2019" s="698">
        <v>2831</v>
      </c>
      <c r="Q2019" s="731">
        <f t="shared" si="1557"/>
        <v>144.53</v>
      </c>
      <c r="R2019" s="731">
        <f t="shared" si="1558"/>
        <v>2746.07</v>
      </c>
      <c r="S2019" s="533"/>
      <c r="T2019" s="728">
        <v>2831</v>
      </c>
    </row>
    <row r="2020" spans="1:21" ht="15.75">
      <c r="A2020" s="533" t="s">
        <v>2728</v>
      </c>
      <c r="B2020" s="533">
        <v>21</v>
      </c>
      <c r="C2020" s="533" t="s">
        <v>551</v>
      </c>
      <c r="D2020" s="572" t="s">
        <v>2744</v>
      </c>
      <c r="E2020" s="571" t="str">
        <f t="shared" si="1554"/>
        <v>FACILITY FIRE-SUPPRESSION WATER- SERVICE PIPING</v>
      </c>
      <c r="F2020" s="533" t="s">
        <v>1821</v>
      </c>
      <c r="G2020" s="533" t="s">
        <v>2725</v>
      </c>
      <c r="H2020" s="533">
        <v>647</v>
      </c>
      <c r="I2020" s="533" t="str">
        <f t="shared" ref="I2020" si="1566">L2020</f>
        <v>Valves</v>
      </c>
      <c r="J2020" s="533" t="s">
        <v>564</v>
      </c>
      <c r="K2020" s="1"/>
      <c r="L2020" s="1" t="s">
        <v>563</v>
      </c>
      <c r="M2020" s="627"/>
      <c r="N2020" s="101"/>
      <c r="O2020" s="698"/>
      <c r="P2020" s="698"/>
      <c r="S2020" s="533"/>
      <c r="T2020" s="728"/>
    </row>
    <row r="2021" spans="1:21" ht="15.75">
      <c r="A2021" s="533" t="s">
        <v>2728</v>
      </c>
      <c r="B2021" s="533">
        <v>21</v>
      </c>
      <c r="C2021" s="533" t="s">
        <v>551</v>
      </c>
      <c r="D2021" s="572" t="s">
        <v>2744</v>
      </c>
      <c r="E2021" s="571" t="str">
        <f t="shared" si="1554"/>
        <v>FACILITY FIRE-SUPPRESSION WATER- SERVICE PIPING</v>
      </c>
      <c r="F2021" s="533" t="s">
        <v>1821</v>
      </c>
      <c r="G2021" s="533" t="s">
        <v>2725</v>
      </c>
      <c r="H2021" s="533">
        <v>648</v>
      </c>
      <c r="I2021" s="533" t="s">
        <v>563</v>
      </c>
      <c r="J2021" s="533" t="str">
        <f t="shared" ref="J2021" si="1567">L2021</f>
        <v>Gate valves</v>
      </c>
      <c r="K2021" s="1"/>
      <c r="L2021" s="1" t="s">
        <v>564</v>
      </c>
      <c r="M2021" s="627"/>
      <c r="N2021" s="101"/>
      <c r="O2021" s="698"/>
      <c r="P2021" s="698"/>
      <c r="S2021" s="533"/>
      <c r="T2021" s="728"/>
    </row>
    <row r="2022" spans="1:21" ht="15.75">
      <c r="A2022" s="533" t="s">
        <v>2728</v>
      </c>
      <c r="B2022" s="533">
        <v>21</v>
      </c>
      <c r="C2022" s="533" t="s">
        <v>551</v>
      </c>
      <c r="D2022" s="572" t="s">
        <v>2744</v>
      </c>
      <c r="E2022" s="571" t="str">
        <f t="shared" si="1554"/>
        <v>FACILITY FIRE-SUPPRESSION WATER- SERVICE PIPING</v>
      </c>
      <c r="F2022" s="533" t="s">
        <v>1821</v>
      </c>
      <c r="G2022" s="533" t="s">
        <v>2722</v>
      </c>
      <c r="H2022" s="533">
        <v>649</v>
      </c>
      <c r="I2022" s="533" t="str">
        <f t="shared" ref="I2022:J2022" si="1568">I2020</f>
        <v>Valves</v>
      </c>
      <c r="J2022" s="533" t="str">
        <f t="shared" si="1568"/>
        <v>Gate valves</v>
      </c>
      <c r="K2022" s="1" t="s">
        <v>48</v>
      </c>
      <c r="L2022" s="1" t="s">
        <v>555</v>
      </c>
      <c r="M2022" s="29">
        <v>1</v>
      </c>
      <c r="N2022" s="101" t="s">
        <v>39</v>
      </c>
      <c r="O2022" s="698">
        <v>80</v>
      </c>
      <c r="P2022" s="698">
        <v>80</v>
      </c>
      <c r="Q2022" s="731">
        <f t="shared" ref="Q2022:Q2026" si="1569">O2022*0.97</f>
        <v>77.599999999999994</v>
      </c>
      <c r="R2022" s="731">
        <f t="shared" ref="R2022:R2026" si="1570">Q2022*M2022</f>
        <v>77.599999999999994</v>
      </c>
      <c r="S2022" s="533"/>
      <c r="T2022" s="728">
        <v>80</v>
      </c>
    </row>
    <row r="2023" spans="1:21" ht="15.75">
      <c r="A2023" s="533" t="s">
        <v>2728</v>
      </c>
      <c r="B2023" s="533">
        <v>21</v>
      </c>
      <c r="C2023" s="533" t="s">
        <v>551</v>
      </c>
      <c r="D2023" s="572" t="s">
        <v>2744</v>
      </c>
      <c r="E2023" s="571" t="str">
        <f t="shared" si="1554"/>
        <v>FACILITY FIRE-SUPPRESSION WATER- SERVICE PIPING</v>
      </c>
      <c r="F2023" s="533" t="s">
        <v>1821</v>
      </c>
      <c r="G2023" s="533" t="s">
        <v>2722</v>
      </c>
      <c r="H2023" s="533">
        <v>650</v>
      </c>
      <c r="I2023" s="533" t="str">
        <f t="shared" ref="I2023:J2023" si="1571">I2021</f>
        <v>Valves</v>
      </c>
      <c r="J2023" s="533" t="str">
        <f t="shared" si="1571"/>
        <v>Gate valves</v>
      </c>
      <c r="K2023" s="1" t="s">
        <v>50</v>
      </c>
      <c r="L2023" s="1" t="s">
        <v>557</v>
      </c>
      <c r="M2023" s="29">
        <v>1</v>
      </c>
      <c r="N2023" s="101" t="s">
        <v>39</v>
      </c>
      <c r="O2023" s="698">
        <v>86</v>
      </c>
      <c r="P2023" s="698">
        <v>86</v>
      </c>
      <c r="Q2023" s="731">
        <f t="shared" si="1569"/>
        <v>83.42</v>
      </c>
      <c r="R2023" s="731">
        <f t="shared" si="1570"/>
        <v>83.42</v>
      </c>
      <c r="S2023" s="533"/>
      <c r="T2023" s="728">
        <v>86</v>
      </c>
    </row>
    <row r="2024" spans="1:21" ht="15.75">
      <c r="A2024" s="533" t="s">
        <v>2728</v>
      </c>
      <c r="B2024" s="533">
        <v>21</v>
      </c>
      <c r="C2024" s="533" t="s">
        <v>551</v>
      </c>
      <c r="D2024" s="572" t="s">
        <v>2744</v>
      </c>
      <c r="E2024" s="571" t="str">
        <f t="shared" si="1554"/>
        <v>FACILITY FIRE-SUPPRESSION WATER- SERVICE PIPING</v>
      </c>
      <c r="F2024" s="533" t="s">
        <v>1821</v>
      </c>
      <c r="G2024" s="533" t="s">
        <v>2722</v>
      </c>
      <c r="H2024" s="533">
        <v>651</v>
      </c>
      <c r="I2024" s="533" t="str">
        <f t="shared" ref="I2024:J2024" si="1572">I2022</f>
        <v>Valves</v>
      </c>
      <c r="J2024" s="533" t="str">
        <f t="shared" si="1572"/>
        <v>Gate valves</v>
      </c>
      <c r="K2024" s="1" t="s">
        <v>76</v>
      </c>
      <c r="L2024" s="1" t="s">
        <v>558</v>
      </c>
      <c r="M2024" s="29">
        <v>4</v>
      </c>
      <c r="N2024" s="101" t="s">
        <v>39</v>
      </c>
      <c r="O2024" s="698">
        <v>159</v>
      </c>
      <c r="P2024" s="698">
        <v>636</v>
      </c>
      <c r="Q2024" s="731">
        <f t="shared" si="1569"/>
        <v>154.22999999999999</v>
      </c>
      <c r="R2024" s="731">
        <f t="shared" si="1570"/>
        <v>616.91999999999996</v>
      </c>
      <c r="S2024" s="533"/>
      <c r="T2024" s="728">
        <v>636</v>
      </c>
    </row>
    <row r="2025" spans="1:21" ht="15.75">
      <c r="A2025" s="533" t="s">
        <v>2728</v>
      </c>
      <c r="B2025" s="533">
        <v>21</v>
      </c>
      <c r="C2025" s="533" t="s">
        <v>551</v>
      </c>
      <c r="D2025" s="572" t="s">
        <v>2744</v>
      </c>
      <c r="E2025" s="571" t="str">
        <f t="shared" si="1554"/>
        <v>FACILITY FIRE-SUPPRESSION WATER- SERVICE PIPING</v>
      </c>
      <c r="F2025" s="533" t="s">
        <v>1821</v>
      </c>
      <c r="G2025" s="533" t="s">
        <v>2722</v>
      </c>
      <c r="H2025" s="533">
        <v>652</v>
      </c>
      <c r="I2025" s="533" t="str">
        <f t="shared" ref="I2025:J2025" si="1573">I2023</f>
        <v>Valves</v>
      </c>
      <c r="J2025" s="533" t="str">
        <f t="shared" si="1573"/>
        <v>Gate valves</v>
      </c>
      <c r="K2025" s="1" t="s">
        <v>77</v>
      </c>
      <c r="L2025" s="1" t="s">
        <v>561</v>
      </c>
      <c r="M2025" s="29">
        <v>1</v>
      </c>
      <c r="N2025" s="101" t="s">
        <v>39</v>
      </c>
      <c r="O2025" s="698">
        <v>494</v>
      </c>
      <c r="P2025" s="698">
        <v>494</v>
      </c>
      <c r="Q2025" s="731">
        <f t="shared" si="1569"/>
        <v>479.18</v>
      </c>
      <c r="R2025" s="731">
        <f t="shared" si="1570"/>
        <v>479.18</v>
      </c>
      <c r="S2025" s="533"/>
      <c r="T2025" s="728">
        <v>494</v>
      </c>
    </row>
    <row r="2026" spans="1:21" s="884" customFormat="1" ht="15.75">
      <c r="A2026" s="717" t="s">
        <v>2728</v>
      </c>
      <c r="B2026" s="717">
        <v>21</v>
      </c>
      <c r="C2026" s="717" t="s">
        <v>551</v>
      </c>
      <c r="D2026" s="887" t="s">
        <v>2744</v>
      </c>
      <c r="E2026" s="888" t="str">
        <f t="shared" si="1554"/>
        <v>FACILITY FIRE-SUPPRESSION WATER- SERVICE PIPING</v>
      </c>
      <c r="F2026" s="717" t="s">
        <v>1821</v>
      </c>
      <c r="G2026" s="717" t="s">
        <v>2722</v>
      </c>
      <c r="H2026" s="717">
        <v>653</v>
      </c>
      <c r="I2026" s="717" t="str">
        <f t="shared" ref="I2026:J2026" si="1574">I2024</f>
        <v>Valves</v>
      </c>
      <c r="J2026" s="717" t="str">
        <f t="shared" si="1574"/>
        <v>Gate valves</v>
      </c>
      <c r="K2026" s="490" t="s">
        <v>78</v>
      </c>
      <c r="L2026" s="490" t="s">
        <v>562</v>
      </c>
      <c r="M2026" s="889">
        <v>4</v>
      </c>
      <c r="N2026" s="492" t="s">
        <v>39</v>
      </c>
      <c r="O2026" s="718">
        <v>795</v>
      </c>
      <c r="P2026" s="718">
        <v>3180</v>
      </c>
      <c r="Q2026" s="891">
        <f t="shared" si="1569"/>
        <v>771.15</v>
      </c>
      <c r="R2026" s="891">
        <f t="shared" si="1570"/>
        <v>3084.6</v>
      </c>
      <c r="S2026" s="717"/>
      <c r="T2026" s="892">
        <v>2980</v>
      </c>
      <c r="U2026" s="892">
        <f>T2026-P2026</f>
        <v>-200</v>
      </c>
    </row>
    <row r="2027" spans="1:21" ht="15.75">
      <c r="A2027" s="533" t="s">
        <v>2728</v>
      </c>
      <c r="B2027" s="533">
        <v>21</v>
      </c>
      <c r="C2027" s="533" t="s">
        <v>551</v>
      </c>
      <c r="D2027" s="572" t="s">
        <v>2744</v>
      </c>
      <c r="E2027" s="571" t="str">
        <f t="shared" si="1554"/>
        <v>FACILITY FIRE-SUPPRESSION WATER- SERVICE PIPING</v>
      </c>
      <c r="F2027" s="533" t="s">
        <v>1821</v>
      </c>
      <c r="G2027" s="533" t="s">
        <v>2725</v>
      </c>
      <c r="H2027" s="533">
        <v>654</v>
      </c>
      <c r="I2027" s="533" t="str">
        <f>L2027</f>
        <v>Test and drain valves</v>
      </c>
      <c r="J2027" s="533" t="str">
        <f>L2027</f>
        <v>Test and drain valves</v>
      </c>
      <c r="K2027" s="269"/>
      <c r="L2027" s="269" t="s">
        <v>565</v>
      </c>
      <c r="M2027" s="628"/>
      <c r="N2027" s="249"/>
      <c r="O2027" s="698"/>
      <c r="P2027" s="698"/>
      <c r="S2027" s="533"/>
      <c r="T2027" s="728"/>
    </row>
    <row r="2028" spans="1:21" ht="15.75">
      <c r="A2028" s="533" t="s">
        <v>2728</v>
      </c>
      <c r="B2028" s="533">
        <v>21</v>
      </c>
      <c r="C2028" s="533" t="s">
        <v>551</v>
      </c>
      <c r="D2028" s="572" t="s">
        <v>2744</v>
      </c>
      <c r="E2028" s="571" t="str">
        <f t="shared" si="1554"/>
        <v>FACILITY FIRE-SUPPRESSION WATER- SERVICE PIPING</v>
      </c>
      <c r="F2028" s="533" t="s">
        <v>1821</v>
      </c>
      <c r="G2028" s="533" t="s">
        <v>2722</v>
      </c>
      <c r="H2028" s="533">
        <v>655</v>
      </c>
      <c r="I2028" s="533" t="str">
        <f>I2026</f>
        <v>Valves</v>
      </c>
      <c r="J2028" s="533" t="str">
        <f>J2026</f>
        <v>Gate valves</v>
      </c>
      <c r="K2028" s="269" t="s">
        <v>13</v>
      </c>
      <c r="L2028" s="269" t="s">
        <v>555</v>
      </c>
      <c r="M2028" s="278">
        <v>2</v>
      </c>
      <c r="N2028" s="249" t="s">
        <v>39</v>
      </c>
      <c r="O2028" s="698"/>
      <c r="P2028" s="698">
        <v>0</v>
      </c>
      <c r="Q2028" s="731">
        <f>O2028*0.97</f>
        <v>0</v>
      </c>
      <c r="R2028" s="731">
        <f>Q2028*M2028</f>
        <v>0</v>
      </c>
      <c r="S2028" s="533"/>
      <c r="T2028" s="728">
        <v>0</v>
      </c>
    </row>
    <row r="2029" spans="1:21" ht="15.75">
      <c r="A2029" s="533" t="s">
        <v>2728</v>
      </c>
      <c r="B2029" s="533">
        <v>21</v>
      </c>
      <c r="C2029" s="533" t="s">
        <v>551</v>
      </c>
      <c r="D2029" s="572" t="s">
        <v>2744</v>
      </c>
      <c r="E2029" s="571" t="str">
        <f t="shared" si="1554"/>
        <v>FACILITY FIRE-SUPPRESSION WATER- SERVICE PIPING</v>
      </c>
      <c r="F2029" s="533" t="s">
        <v>1821</v>
      </c>
      <c r="G2029" s="533" t="s">
        <v>2725</v>
      </c>
      <c r="H2029" s="533">
        <v>656</v>
      </c>
      <c r="I2029" s="533" t="str">
        <f t="shared" ref="I2029" si="1575">L2029</f>
        <v>Specialty Valves</v>
      </c>
      <c r="J2029" s="533" t="str">
        <f t="shared" ref="J2029:J2031" si="1576">L2029</f>
        <v>Specialty Valves</v>
      </c>
      <c r="K2029" s="1"/>
      <c r="L2029" s="1" t="s">
        <v>566</v>
      </c>
      <c r="M2029" s="627"/>
      <c r="N2029" s="101"/>
      <c r="O2029" s="698"/>
      <c r="P2029" s="698"/>
      <c r="S2029" s="533"/>
      <c r="T2029" s="728"/>
    </row>
    <row r="2030" spans="1:21" ht="15.75">
      <c r="A2030" s="533" t="s">
        <v>2728</v>
      </c>
      <c r="B2030" s="533">
        <v>21</v>
      </c>
      <c r="C2030" s="533" t="s">
        <v>551</v>
      </c>
      <c r="D2030" s="572" t="s">
        <v>2744</v>
      </c>
      <c r="E2030" s="571" t="str">
        <f t="shared" si="1554"/>
        <v>FACILITY FIRE-SUPPRESSION WATER- SERVICE PIPING</v>
      </c>
      <c r="F2030" s="533" t="s">
        <v>1821</v>
      </c>
      <c r="G2030" s="533" t="s">
        <v>2725</v>
      </c>
      <c r="H2030" s="533">
        <v>657</v>
      </c>
      <c r="I2030" s="533" t="s">
        <v>566</v>
      </c>
      <c r="J2030" s="533" t="str">
        <f t="shared" si="1576"/>
        <v>Fire-Protection-Service Valves</v>
      </c>
      <c r="K2030" s="1"/>
      <c r="L2030" s="1" t="s">
        <v>567</v>
      </c>
      <c r="M2030" s="627"/>
      <c r="N2030" s="101"/>
      <c r="O2030" s="698"/>
      <c r="P2030" s="698"/>
      <c r="S2030" s="533"/>
      <c r="T2030" s="728"/>
    </row>
    <row r="2031" spans="1:21" ht="15.75">
      <c r="A2031" s="533" t="s">
        <v>2728</v>
      </c>
      <c r="B2031" s="533">
        <v>21</v>
      </c>
      <c r="C2031" s="533" t="s">
        <v>551</v>
      </c>
      <c r="D2031" s="572" t="s">
        <v>2744</v>
      </c>
      <c r="E2031" s="571" t="str">
        <f t="shared" si="1554"/>
        <v>FACILITY FIRE-SUPPRESSION WATER- SERVICE PIPING</v>
      </c>
      <c r="F2031" s="533" t="s">
        <v>1821</v>
      </c>
      <c r="G2031" s="533" t="s">
        <v>2725</v>
      </c>
      <c r="H2031" s="533">
        <v>658</v>
      </c>
      <c r="I2031" s="533" t="s">
        <v>566</v>
      </c>
      <c r="J2031" s="533" t="str">
        <f t="shared" si="1576"/>
        <v>Alarm check valves</v>
      </c>
      <c r="K2031" s="1"/>
      <c r="L2031" s="1" t="s">
        <v>568</v>
      </c>
      <c r="M2031" s="627"/>
      <c r="N2031" s="101"/>
      <c r="O2031" s="698"/>
      <c r="P2031" s="698"/>
      <c r="S2031" s="533"/>
      <c r="T2031" s="728"/>
    </row>
    <row r="2032" spans="1:21" ht="15.75">
      <c r="A2032" s="533" t="s">
        <v>2728</v>
      </c>
      <c r="B2032" s="533">
        <v>21</v>
      </c>
      <c r="C2032" s="533" t="s">
        <v>551</v>
      </c>
      <c r="D2032" s="572" t="s">
        <v>2744</v>
      </c>
      <c r="E2032" s="571" t="str">
        <f t="shared" si="1554"/>
        <v>FACILITY FIRE-SUPPRESSION WATER- SERVICE PIPING</v>
      </c>
      <c r="F2032" s="533" t="s">
        <v>1821</v>
      </c>
      <c r="G2032" s="533" t="s">
        <v>2722</v>
      </c>
      <c r="H2032" s="533">
        <v>659</v>
      </c>
      <c r="I2032" s="533" t="s">
        <v>566</v>
      </c>
      <c r="J2032" s="533" t="str">
        <f>J2031</f>
        <v>Alarm check valves</v>
      </c>
      <c r="K2032" s="1" t="s">
        <v>13</v>
      </c>
      <c r="L2032" s="1" t="s">
        <v>561</v>
      </c>
      <c r="M2032" s="29">
        <v>1</v>
      </c>
      <c r="N2032" s="101" t="s">
        <v>39</v>
      </c>
      <c r="O2032" s="698">
        <v>1394</v>
      </c>
      <c r="P2032" s="698">
        <v>1394</v>
      </c>
      <c r="Q2032" s="731">
        <f>O2032*0.97</f>
        <v>1352.18</v>
      </c>
      <c r="R2032" s="731">
        <f>Q2032*M2032</f>
        <v>1352.18</v>
      </c>
      <c r="S2032" s="533"/>
      <c r="T2032" s="728">
        <v>1394</v>
      </c>
    </row>
    <row r="2033" spans="1:20" ht="15.75">
      <c r="A2033" s="533" t="s">
        <v>2728</v>
      </c>
      <c r="B2033" s="533">
        <v>21</v>
      </c>
      <c r="C2033" s="533" t="s">
        <v>551</v>
      </c>
      <c r="D2033" s="572" t="s">
        <v>2744</v>
      </c>
      <c r="E2033" s="571" t="str">
        <f t="shared" si="1554"/>
        <v>FACILITY FIRE-SUPPRESSION WATER- SERVICE PIPING</v>
      </c>
      <c r="F2033" s="533" t="s">
        <v>1821</v>
      </c>
      <c r="G2033" s="533" t="s">
        <v>2725</v>
      </c>
      <c r="H2033" s="533">
        <v>660</v>
      </c>
      <c r="I2033" s="533" t="s">
        <v>566</v>
      </c>
      <c r="J2033" s="533" t="str">
        <f>L2033</f>
        <v>Check valves</v>
      </c>
      <c r="K2033" s="1"/>
      <c r="L2033" s="1" t="s">
        <v>569</v>
      </c>
      <c r="M2033" s="627"/>
      <c r="N2033" s="101"/>
      <c r="O2033" s="698"/>
      <c r="P2033" s="698"/>
      <c r="S2033" s="533"/>
      <c r="T2033" s="728"/>
    </row>
    <row r="2034" spans="1:20" ht="15.75">
      <c r="A2034" s="533" t="s">
        <v>2728</v>
      </c>
      <c r="B2034" s="533">
        <v>21</v>
      </c>
      <c r="C2034" s="533" t="s">
        <v>551</v>
      </c>
      <c r="D2034" s="572" t="s">
        <v>2744</v>
      </c>
      <c r="E2034" s="571" t="str">
        <f t="shared" si="1554"/>
        <v>FACILITY FIRE-SUPPRESSION WATER- SERVICE PIPING</v>
      </c>
      <c r="F2034" s="533" t="s">
        <v>1821</v>
      </c>
      <c r="G2034" s="533" t="s">
        <v>2722</v>
      </c>
      <c r="H2034" s="533">
        <v>661</v>
      </c>
      <c r="I2034" s="533" t="s">
        <v>566</v>
      </c>
      <c r="J2034" s="533" t="str">
        <f>J2033</f>
        <v>Check valves</v>
      </c>
      <c r="K2034" s="1" t="s">
        <v>15</v>
      </c>
      <c r="L2034" s="1" t="s">
        <v>561</v>
      </c>
      <c r="M2034" s="29">
        <v>1</v>
      </c>
      <c r="N2034" s="101" t="s">
        <v>39</v>
      </c>
      <c r="O2034" s="698">
        <v>518</v>
      </c>
      <c r="P2034" s="698">
        <v>518</v>
      </c>
      <c r="Q2034" s="731">
        <f t="shared" ref="Q2034:Q2035" si="1577">O2034*0.97</f>
        <v>502.46</v>
      </c>
      <c r="R2034" s="731">
        <f t="shared" ref="R2034:R2035" si="1578">Q2034*M2034</f>
        <v>502.46</v>
      </c>
      <c r="S2034" s="533"/>
      <c r="T2034" s="728">
        <v>518</v>
      </c>
    </row>
    <row r="2035" spans="1:20" ht="15.75">
      <c r="A2035" s="533" t="s">
        <v>2728</v>
      </c>
      <c r="B2035" s="533">
        <v>21</v>
      </c>
      <c r="C2035" s="533" t="s">
        <v>551</v>
      </c>
      <c r="D2035" s="572" t="s">
        <v>2744</v>
      </c>
      <c r="E2035" s="571" t="str">
        <f t="shared" si="1554"/>
        <v>FACILITY FIRE-SUPPRESSION WATER- SERVICE PIPING</v>
      </c>
      <c r="F2035" s="533" t="s">
        <v>1821</v>
      </c>
      <c r="G2035" s="533" t="s">
        <v>2722</v>
      </c>
      <c r="H2035" s="533">
        <v>662</v>
      </c>
      <c r="I2035" s="533" t="s">
        <v>566</v>
      </c>
      <c r="J2035" s="533" t="str">
        <f>J2033</f>
        <v>Check valves</v>
      </c>
      <c r="K2035" s="1" t="s">
        <v>17</v>
      </c>
      <c r="L2035" s="1" t="s">
        <v>562</v>
      </c>
      <c r="M2035" s="29">
        <v>2</v>
      </c>
      <c r="N2035" s="101" t="s">
        <v>39</v>
      </c>
      <c r="O2035" s="698">
        <v>690</v>
      </c>
      <c r="P2035" s="698">
        <v>1380</v>
      </c>
      <c r="Q2035" s="731">
        <f t="shared" si="1577"/>
        <v>669.3</v>
      </c>
      <c r="R2035" s="731">
        <f t="shared" si="1578"/>
        <v>1338.6</v>
      </c>
      <c r="S2035" s="533"/>
      <c r="T2035" s="728">
        <v>1380</v>
      </c>
    </row>
    <row r="2036" spans="1:20" ht="15.75">
      <c r="A2036" s="533" t="s">
        <v>2728</v>
      </c>
      <c r="B2036" s="533">
        <v>21</v>
      </c>
      <c r="C2036" s="533" t="s">
        <v>551</v>
      </c>
      <c r="D2036" s="572" t="s">
        <v>2744</v>
      </c>
      <c r="E2036" s="571" t="str">
        <f t="shared" si="1554"/>
        <v>FACILITY FIRE-SUPPRESSION WATER- SERVICE PIPING</v>
      </c>
      <c r="F2036" s="533" t="s">
        <v>1821</v>
      </c>
      <c r="G2036" s="533" t="s">
        <v>2725</v>
      </c>
      <c r="H2036" s="533">
        <v>663</v>
      </c>
      <c r="I2036" s="533" t="s">
        <v>566</v>
      </c>
      <c r="J2036" s="533" t="str">
        <f>L2036</f>
        <v>Zone valve assembly</v>
      </c>
      <c r="K2036" s="1"/>
      <c r="L2036" s="1" t="s">
        <v>570</v>
      </c>
      <c r="M2036" s="627"/>
      <c r="N2036" s="101"/>
      <c r="O2036" s="698"/>
      <c r="P2036" s="698"/>
      <c r="S2036" s="533"/>
      <c r="T2036" s="728"/>
    </row>
    <row r="2037" spans="1:20" ht="15.75">
      <c r="A2037" s="533" t="s">
        <v>2728</v>
      </c>
      <c r="B2037" s="533">
        <v>21</v>
      </c>
      <c r="C2037" s="533" t="s">
        <v>551</v>
      </c>
      <c r="D2037" s="572" t="s">
        <v>2744</v>
      </c>
      <c r="E2037" s="571" t="str">
        <f t="shared" si="1554"/>
        <v>FACILITY FIRE-SUPPRESSION WATER- SERVICE PIPING</v>
      </c>
      <c r="F2037" s="533" t="s">
        <v>1821</v>
      </c>
      <c r="G2037" s="533" t="s">
        <v>2722</v>
      </c>
      <c r="H2037" s="533">
        <v>664</v>
      </c>
      <c r="I2037" s="533" t="s">
        <v>566</v>
      </c>
      <c r="J2037" s="533" t="str">
        <f>J2036</f>
        <v>Zone valve assembly</v>
      </c>
      <c r="K2037" s="1" t="s">
        <v>19</v>
      </c>
      <c r="L2037" s="1" t="s">
        <v>561</v>
      </c>
      <c r="M2037" s="29">
        <v>2</v>
      </c>
      <c r="N2037" s="101" t="s">
        <v>39</v>
      </c>
      <c r="O2037" s="698">
        <v>1195</v>
      </c>
      <c r="P2037" s="698">
        <v>2390</v>
      </c>
      <c r="Q2037" s="731">
        <f>O2037*0.97</f>
        <v>1159.1499999999999</v>
      </c>
      <c r="R2037" s="731">
        <f>Q2037*M2037</f>
        <v>2318.2999999999997</v>
      </c>
      <c r="S2037" s="533"/>
      <c r="T2037" s="728">
        <v>2390</v>
      </c>
    </row>
    <row r="2038" spans="1:20" ht="15.75">
      <c r="A2038" s="533" t="s">
        <v>2728</v>
      </c>
      <c r="B2038" s="533">
        <v>21</v>
      </c>
      <c r="C2038" s="533" t="s">
        <v>551</v>
      </c>
      <c r="D2038" s="572" t="s">
        <v>2744</v>
      </c>
      <c r="E2038" s="571" t="str">
        <f t="shared" si="1554"/>
        <v>FACILITY FIRE-SUPPRESSION WATER- SERVICE PIPING</v>
      </c>
      <c r="F2038" s="533" t="s">
        <v>1821</v>
      </c>
      <c r="G2038" s="533" t="s">
        <v>2725</v>
      </c>
      <c r="H2038" s="533">
        <v>665</v>
      </c>
      <c r="I2038" s="533" t="s">
        <v>566</v>
      </c>
      <c r="J2038" s="533" t="str">
        <f>L2038</f>
        <v>Automatic Sprinklers</v>
      </c>
      <c r="K2038" s="269"/>
      <c r="L2038" s="269" t="s">
        <v>571</v>
      </c>
      <c r="M2038" s="628"/>
      <c r="N2038" s="249"/>
      <c r="O2038" s="698"/>
      <c r="P2038" s="698"/>
      <c r="S2038" s="533"/>
      <c r="T2038" s="728"/>
    </row>
    <row r="2039" spans="1:20" ht="15.75">
      <c r="A2039" s="533" t="s">
        <v>2728</v>
      </c>
      <c r="B2039" s="533">
        <v>21</v>
      </c>
      <c r="C2039" s="533" t="s">
        <v>551</v>
      </c>
      <c r="D2039" s="572" t="s">
        <v>2744</v>
      </c>
      <c r="E2039" s="571" t="str">
        <f t="shared" si="1554"/>
        <v>FACILITY FIRE-SUPPRESSION WATER- SERVICE PIPING</v>
      </c>
      <c r="F2039" s="533" t="s">
        <v>1821</v>
      </c>
      <c r="G2039" s="533" t="s">
        <v>2722</v>
      </c>
      <c r="H2039" s="533">
        <v>666</v>
      </c>
      <c r="I2039" s="533" t="s">
        <v>566</v>
      </c>
      <c r="J2039" s="533" t="str">
        <f>J2038</f>
        <v>Automatic Sprinklers</v>
      </c>
      <c r="K2039" s="269" t="s">
        <v>21</v>
      </c>
      <c r="L2039" s="269" t="s">
        <v>572</v>
      </c>
      <c r="M2039" s="278">
        <v>27</v>
      </c>
      <c r="N2039" s="249" t="s">
        <v>39</v>
      </c>
      <c r="O2039" s="698"/>
      <c r="P2039" s="698">
        <v>0</v>
      </c>
      <c r="Q2039" s="731">
        <f t="shared" ref="Q2039:Q2041" si="1579">O2039*0.97</f>
        <v>0</v>
      </c>
      <c r="R2039" s="731">
        <f t="shared" ref="R2039:R2041" si="1580">Q2039*M2039</f>
        <v>0</v>
      </c>
      <c r="S2039" s="533"/>
      <c r="T2039" s="728">
        <v>0</v>
      </c>
    </row>
    <row r="2040" spans="1:20" ht="15.75">
      <c r="A2040" s="533" t="s">
        <v>2728</v>
      </c>
      <c r="B2040" s="533">
        <v>21</v>
      </c>
      <c r="C2040" s="533" t="s">
        <v>551</v>
      </c>
      <c r="D2040" s="572" t="s">
        <v>2744</v>
      </c>
      <c r="E2040" s="571" t="str">
        <f t="shared" si="1554"/>
        <v>FACILITY FIRE-SUPPRESSION WATER- SERVICE PIPING</v>
      </c>
      <c r="F2040" s="533" t="s">
        <v>1821</v>
      </c>
      <c r="G2040" s="533" t="s">
        <v>2722</v>
      </c>
      <c r="H2040" s="533">
        <v>667</v>
      </c>
      <c r="I2040" s="533" t="s">
        <v>566</v>
      </c>
      <c r="J2040" s="533" t="str">
        <f>J2039</f>
        <v>Automatic Sprinklers</v>
      </c>
      <c r="K2040" s="269" t="s">
        <v>45</v>
      </c>
      <c r="L2040" s="269" t="s">
        <v>573</v>
      </c>
      <c r="M2040" s="278">
        <v>92</v>
      </c>
      <c r="N2040" s="249" t="s">
        <v>39</v>
      </c>
      <c r="O2040" s="698"/>
      <c r="P2040" s="698">
        <v>0</v>
      </c>
      <c r="Q2040" s="731">
        <f t="shared" si="1579"/>
        <v>0</v>
      </c>
      <c r="R2040" s="731">
        <f t="shared" si="1580"/>
        <v>0</v>
      </c>
      <c r="S2040" s="533"/>
      <c r="T2040" s="728">
        <v>0</v>
      </c>
    </row>
    <row r="2041" spans="1:20" ht="15.75">
      <c r="A2041" s="533" t="s">
        <v>2728</v>
      </c>
      <c r="B2041" s="533">
        <v>21</v>
      </c>
      <c r="C2041" s="533" t="s">
        <v>551</v>
      </c>
      <c r="D2041" s="572" t="s">
        <v>2744</v>
      </c>
      <c r="E2041" s="571" t="str">
        <f t="shared" si="1554"/>
        <v>FACILITY FIRE-SUPPRESSION WATER- SERVICE PIPING</v>
      </c>
      <c r="F2041" s="533" t="s">
        <v>1821</v>
      </c>
      <c r="G2041" s="533" t="s">
        <v>2722</v>
      </c>
      <c r="H2041" s="533">
        <v>668</v>
      </c>
      <c r="I2041" s="533" t="s">
        <v>566</v>
      </c>
      <c r="J2041" s="533" t="str">
        <f>J2040</f>
        <v>Automatic Sprinklers</v>
      </c>
      <c r="K2041" s="269" t="s">
        <v>48</v>
      </c>
      <c r="L2041" s="269" t="s">
        <v>574</v>
      </c>
      <c r="M2041" s="278">
        <v>6</v>
      </c>
      <c r="N2041" s="249" t="s">
        <v>39</v>
      </c>
      <c r="O2041" s="698"/>
      <c r="P2041" s="698">
        <v>0</v>
      </c>
      <c r="Q2041" s="731">
        <f t="shared" si="1579"/>
        <v>0</v>
      </c>
      <c r="R2041" s="731">
        <f t="shared" si="1580"/>
        <v>0</v>
      </c>
      <c r="S2041" s="533"/>
      <c r="T2041" s="728">
        <v>0</v>
      </c>
    </row>
    <row r="2042" spans="1:20" ht="16.5" thickBot="1">
      <c r="A2042" s="533" t="s">
        <v>2728</v>
      </c>
      <c r="B2042" s="533">
        <v>21</v>
      </c>
      <c r="C2042" s="533" t="s">
        <v>551</v>
      </c>
      <c r="D2042" s="572" t="s">
        <v>2744</v>
      </c>
      <c r="E2042" s="571" t="str">
        <f t="shared" si="1554"/>
        <v>FACILITY FIRE-SUPPRESSION WATER- SERVICE PIPING</v>
      </c>
      <c r="F2042" s="533" t="s">
        <v>1821</v>
      </c>
      <c r="G2042" s="533" t="s">
        <v>2725</v>
      </c>
      <c r="H2042" s="533">
        <v>669</v>
      </c>
      <c r="I2042" s="533" t="s">
        <v>566</v>
      </c>
      <c r="J2042" s="533" t="str">
        <f>L2042</f>
        <v>Hose Connection</v>
      </c>
      <c r="K2042" s="1"/>
      <c r="L2042" s="1" t="s">
        <v>575</v>
      </c>
      <c r="M2042" s="627"/>
      <c r="N2042" s="101"/>
      <c r="O2042" s="698"/>
      <c r="P2042" s="698"/>
      <c r="S2042" s="533"/>
      <c r="T2042" s="728"/>
    </row>
    <row r="2043" spans="1:20" ht="16.5" thickBot="1">
      <c r="A2043" s="533" t="s">
        <v>2728</v>
      </c>
      <c r="B2043" s="533">
        <v>21</v>
      </c>
      <c r="C2043" s="533" t="s">
        <v>551</v>
      </c>
      <c r="D2043" s="572" t="s">
        <v>2744</v>
      </c>
      <c r="E2043" s="571" t="str">
        <f t="shared" si="1554"/>
        <v>FACILITY FIRE-SUPPRESSION WATER- SERVICE PIPING</v>
      </c>
      <c r="F2043" s="533" t="s">
        <v>1821</v>
      </c>
      <c r="G2043" s="533" t="s">
        <v>2722</v>
      </c>
      <c r="H2043" s="533">
        <v>670</v>
      </c>
      <c r="I2043" s="533" t="s">
        <v>566</v>
      </c>
      <c r="J2043" s="533" t="str">
        <f>J2042</f>
        <v>Hose Connection</v>
      </c>
      <c r="K2043" s="1" t="s">
        <v>20</v>
      </c>
      <c r="L2043" s="1" t="s">
        <v>576</v>
      </c>
      <c r="M2043" s="29">
        <v>3</v>
      </c>
      <c r="N2043" s="247" t="s">
        <v>39</v>
      </c>
      <c r="O2043" s="698">
        <v>1434</v>
      </c>
      <c r="P2043" s="698">
        <v>4302</v>
      </c>
      <c r="Q2043" s="731">
        <f t="shared" ref="Q2043:Q2044" si="1581">O2043*0.97</f>
        <v>1390.98</v>
      </c>
      <c r="R2043" s="731">
        <f t="shared" ref="R2043:R2044" si="1582">Q2043*M2043</f>
        <v>4172.9400000000005</v>
      </c>
      <c r="S2043" s="533"/>
      <c r="T2043" s="728">
        <v>4302</v>
      </c>
    </row>
    <row r="2044" spans="1:20" ht="15.75">
      <c r="A2044" s="533" t="s">
        <v>2728</v>
      </c>
      <c r="B2044" s="533">
        <v>21</v>
      </c>
      <c r="C2044" s="533" t="s">
        <v>551</v>
      </c>
      <c r="D2044" s="572" t="s">
        <v>2744</v>
      </c>
      <c r="E2044" s="571" t="str">
        <f t="shared" si="1554"/>
        <v>FACILITY FIRE-SUPPRESSION WATER- SERVICE PIPING</v>
      </c>
      <c r="F2044" s="533" t="s">
        <v>1821</v>
      </c>
      <c r="G2044" s="533" t="s">
        <v>2722</v>
      </c>
      <c r="H2044" s="533">
        <v>671</v>
      </c>
      <c r="I2044" s="533" t="s">
        <v>566</v>
      </c>
      <c r="J2044" s="533" t="str">
        <f>J2043</f>
        <v>Hose Connection</v>
      </c>
      <c r="K2044" s="1" t="s">
        <v>21</v>
      </c>
      <c r="L2044" s="1" t="s">
        <v>577</v>
      </c>
      <c r="M2044" s="29">
        <v>2</v>
      </c>
      <c r="N2044" s="101" t="s">
        <v>39</v>
      </c>
      <c r="O2044" s="698">
        <v>1567</v>
      </c>
      <c r="P2044" s="698">
        <v>3134</v>
      </c>
      <c r="Q2044" s="731">
        <f t="shared" si="1581"/>
        <v>1519.99</v>
      </c>
      <c r="R2044" s="731">
        <f t="shared" si="1582"/>
        <v>3039.98</v>
      </c>
      <c r="S2044" s="533"/>
      <c r="T2044" s="728">
        <v>3134</v>
      </c>
    </row>
    <row r="2045" spans="1:20" ht="15.75">
      <c r="A2045" s="533" t="s">
        <v>2728</v>
      </c>
      <c r="B2045" s="533">
        <v>21</v>
      </c>
      <c r="C2045" s="533" t="s">
        <v>551</v>
      </c>
      <c r="D2045" s="572" t="s">
        <v>2744</v>
      </c>
      <c r="E2045" s="571" t="str">
        <f t="shared" si="1554"/>
        <v>FACILITY FIRE-SUPPRESSION WATER- SERVICE PIPING</v>
      </c>
      <c r="F2045" s="533" t="s">
        <v>1821</v>
      </c>
      <c r="G2045" s="533" t="s">
        <v>2725</v>
      </c>
      <c r="H2045" s="533">
        <v>672</v>
      </c>
      <c r="I2045" s="533" t="s">
        <v>566</v>
      </c>
      <c r="J2045" s="533" t="str">
        <f>L2045</f>
        <v>Fire Department Connections</v>
      </c>
      <c r="K2045" s="1"/>
      <c r="L2045" s="1" t="s">
        <v>578</v>
      </c>
      <c r="M2045" s="627"/>
      <c r="N2045" s="101"/>
      <c r="O2045" s="698"/>
      <c r="P2045" s="698"/>
      <c r="S2045" s="533"/>
      <c r="T2045" s="728"/>
    </row>
    <row r="2046" spans="1:20" ht="15.75">
      <c r="A2046" s="533" t="s">
        <v>2728</v>
      </c>
      <c r="B2046" s="533">
        <v>21</v>
      </c>
      <c r="C2046" s="533" t="s">
        <v>551</v>
      </c>
      <c r="D2046" s="572" t="s">
        <v>2744</v>
      </c>
      <c r="E2046" s="571" t="str">
        <f t="shared" si="1554"/>
        <v>FACILITY FIRE-SUPPRESSION WATER- SERVICE PIPING</v>
      </c>
      <c r="F2046" s="533" t="s">
        <v>1821</v>
      </c>
      <c r="G2046" s="533" t="s">
        <v>2722</v>
      </c>
      <c r="H2046" s="533">
        <v>673</v>
      </c>
      <c r="I2046" s="533" t="s">
        <v>566</v>
      </c>
      <c r="J2046" s="533" t="str">
        <f>J2045</f>
        <v>Fire Department Connections</v>
      </c>
      <c r="K2046" s="1" t="s">
        <v>45</v>
      </c>
      <c r="L2046" s="1" t="s">
        <v>561</v>
      </c>
      <c r="M2046" s="29">
        <v>1</v>
      </c>
      <c r="N2046" s="101" t="s">
        <v>39</v>
      </c>
      <c r="O2046" s="698">
        <v>730</v>
      </c>
      <c r="P2046" s="698">
        <v>730</v>
      </c>
      <c r="Q2046" s="731">
        <f t="shared" ref="Q2046:Q2047" si="1583">O2046*0.97</f>
        <v>708.1</v>
      </c>
      <c r="R2046" s="731">
        <f t="shared" ref="R2046:R2047" si="1584">Q2046*M2046</f>
        <v>708.1</v>
      </c>
      <c r="S2046" s="533"/>
      <c r="T2046" s="728">
        <v>730</v>
      </c>
    </row>
    <row r="2047" spans="1:20" ht="15.75">
      <c r="A2047" s="533" t="s">
        <v>2728</v>
      </c>
      <c r="B2047" s="533">
        <v>21</v>
      </c>
      <c r="C2047" s="533" t="s">
        <v>551</v>
      </c>
      <c r="D2047" s="572" t="s">
        <v>2744</v>
      </c>
      <c r="E2047" s="571" t="str">
        <f t="shared" si="1554"/>
        <v>FACILITY FIRE-SUPPRESSION WATER- SERVICE PIPING</v>
      </c>
      <c r="F2047" s="533" t="s">
        <v>1821</v>
      </c>
      <c r="G2047" s="533" t="s">
        <v>2722</v>
      </c>
      <c r="H2047" s="533">
        <v>674</v>
      </c>
      <c r="I2047" s="533" t="s">
        <v>566</v>
      </c>
      <c r="J2047" s="533" t="str">
        <f>J2046</f>
        <v>Fire Department Connections</v>
      </c>
      <c r="K2047" s="1" t="s">
        <v>48</v>
      </c>
      <c r="L2047" s="1" t="s">
        <v>579</v>
      </c>
      <c r="M2047" s="29">
        <v>1</v>
      </c>
      <c r="N2047" s="101" t="s">
        <v>2</v>
      </c>
      <c r="O2047" s="698">
        <v>531</v>
      </c>
      <c r="P2047" s="698">
        <v>531</v>
      </c>
      <c r="Q2047" s="731">
        <f t="shared" si="1583"/>
        <v>515.06999999999994</v>
      </c>
      <c r="R2047" s="731">
        <f t="shared" si="1584"/>
        <v>515.06999999999994</v>
      </c>
      <c r="S2047" s="533"/>
      <c r="T2047" s="728">
        <v>531</v>
      </c>
    </row>
    <row r="2048" spans="1:20" ht="15.75">
      <c r="A2048" s="533" t="s">
        <v>2728</v>
      </c>
      <c r="B2048" s="533">
        <v>21</v>
      </c>
      <c r="C2048" s="533" t="s">
        <v>551</v>
      </c>
      <c r="D2048" s="572" t="s">
        <v>1961</v>
      </c>
      <c r="E2048" s="571" t="s">
        <v>1312</v>
      </c>
      <c r="F2048" s="533" t="str">
        <f t="shared" ref="F2048:F2054" si="1585">VLOOKUP(D:D,trade,3,FALSE)</f>
        <v>ME</v>
      </c>
      <c r="G2048" s="533" t="s">
        <v>2725</v>
      </c>
      <c r="H2048" s="533">
        <v>675</v>
      </c>
      <c r="I2048" s="533" t="str">
        <f t="shared" ref="I2048:I2049" si="1586">L2048</f>
        <v>213113 - ELECTRIC-DRIVE, CENTRIFUGAL FIRE PUMPS</v>
      </c>
      <c r="J2048" s="533" t="str">
        <f t="shared" ref="J2048:J2049" si="1587">L2048</f>
        <v>213113 - ELECTRIC-DRIVE, CENTRIFUGAL FIRE PUMPS</v>
      </c>
      <c r="K2048" s="1"/>
      <c r="L2048" s="1" t="s">
        <v>580</v>
      </c>
      <c r="M2048" s="627"/>
      <c r="N2048" s="101"/>
      <c r="O2048" s="698"/>
      <c r="P2048" s="698"/>
      <c r="S2048" s="533"/>
      <c r="T2048" s="728"/>
    </row>
    <row r="2049" spans="1:21" ht="15.75">
      <c r="A2049" s="533" t="s">
        <v>2728</v>
      </c>
      <c r="B2049" s="533">
        <v>21</v>
      </c>
      <c r="C2049" s="533" t="s">
        <v>551</v>
      </c>
      <c r="D2049" s="572" t="s">
        <v>1961</v>
      </c>
      <c r="E2049" s="571" t="str">
        <f t="shared" ref="E2049:E2054" si="1588">E2048</f>
        <v xml:space="preserve"> ELECTRIC-DRIVE, CENTRIFUGAL FIRE PUMPS</v>
      </c>
      <c r="F2049" s="533" t="str">
        <f t="shared" si="1585"/>
        <v>ME</v>
      </c>
      <c r="G2049" s="533" t="s">
        <v>2725</v>
      </c>
      <c r="H2049" s="533">
        <v>676</v>
      </c>
      <c r="I2049" s="533" t="str">
        <f t="shared" si="1586"/>
        <v>End Suction Fire Pumps</v>
      </c>
      <c r="J2049" s="533" t="str">
        <f t="shared" si="1587"/>
        <v>End Suction Fire Pumps</v>
      </c>
      <c r="K2049" s="1"/>
      <c r="L2049" s="1" t="s">
        <v>581</v>
      </c>
      <c r="M2049" s="627"/>
      <c r="N2049" s="101"/>
      <c r="O2049" s="698"/>
      <c r="P2049" s="698"/>
      <c r="S2049" s="533"/>
      <c r="T2049" s="728"/>
    </row>
    <row r="2050" spans="1:21" ht="15.75">
      <c r="A2050" s="533" t="s">
        <v>2728</v>
      </c>
      <c r="B2050" s="533">
        <v>21</v>
      </c>
      <c r="C2050" s="533" t="s">
        <v>551</v>
      </c>
      <c r="D2050" s="572" t="s">
        <v>1961</v>
      </c>
      <c r="E2050" s="571" t="str">
        <f t="shared" si="1588"/>
        <v xml:space="preserve"> ELECTRIC-DRIVE, CENTRIFUGAL FIRE PUMPS</v>
      </c>
      <c r="F2050" s="533" t="str">
        <f t="shared" si="1585"/>
        <v>ME</v>
      </c>
      <c r="G2050" s="533" t="s">
        <v>2722</v>
      </c>
      <c r="H2050" s="533">
        <v>677</v>
      </c>
      <c r="I2050" s="533" t="str">
        <f>I2048</f>
        <v>213113 - ELECTRIC-DRIVE, CENTRIFUGAL FIRE PUMPS</v>
      </c>
      <c r="J2050" s="533" t="str">
        <f>J2048</f>
        <v>213113 - ELECTRIC-DRIVE, CENTRIFUGAL FIRE PUMPS</v>
      </c>
      <c r="K2050" s="269" t="s">
        <v>13</v>
      </c>
      <c r="L2050" s="269" t="s">
        <v>582</v>
      </c>
      <c r="M2050" s="278">
        <v>2</v>
      </c>
      <c r="N2050" s="249" t="s">
        <v>39</v>
      </c>
      <c r="O2050" s="698"/>
      <c r="P2050" s="698">
        <v>0</v>
      </c>
      <c r="Q2050" s="731">
        <f>O2050*0.97</f>
        <v>0</v>
      </c>
      <c r="R2050" s="731">
        <f>Q2050*M2050</f>
        <v>0</v>
      </c>
      <c r="S2050" s="533"/>
      <c r="T2050" s="728">
        <v>0</v>
      </c>
    </row>
    <row r="2051" spans="1:21" ht="15.75">
      <c r="A2051" s="533" t="s">
        <v>2728</v>
      </c>
      <c r="B2051" s="533">
        <v>21</v>
      </c>
      <c r="C2051" s="533" t="s">
        <v>551</v>
      </c>
      <c r="D2051" s="572" t="s">
        <v>1961</v>
      </c>
      <c r="E2051" s="571" t="str">
        <f t="shared" si="1588"/>
        <v xml:space="preserve"> ELECTRIC-DRIVE, CENTRIFUGAL FIRE PUMPS</v>
      </c>
      <c r="F2051" s="533" t="str">
        <f t="shared" si="1585"/>
        <v>ME</v>
      </c>
      <c r="G2051" s="533" t="s">
        <v>2725</v>
      </c>
      <c r="H2051" s="533">
        <v>678</v>
      </c>
      <c r="I2051" s="533" t="str">
        <f>L2051</f>
        <v>Pressure-Maintenance Pumps</v>
      </c>
      <c r="J2051" s="533" t="str">
        <f>L2051</f>
        <v>Pressure-Maintenance Pumps</v>
      </c>
      <c r="K2051" s="1"/>
      <c r="L2051" s="1" t="s">
        <v>583</v>
      </c>
      <c r="M2051" s="627"/>
      <c r="N2051" s="101"/>
      <c r="O2051" s="698"/>
      <c r="P2051" s="698"/>
      <c r="S2051" s="533"/>
      <c r="T2051" s="728"/>
    </row>
    <row r="2052" spans="1:21" ht="15.75">
      <c r="A2052" s="533" t="s">
        <v>2728</v>
      </c>
      <c r="B2052" s="533">
        <v>21</v>
      </c>
      <c r="C2052" s="533" t="s">
        <v>551</v>
      </c>
      <c r="D2052" s="572" t="s">
        <v>1961</v>
      </c>
      <c r="E2052" s="571" t="str">
        <f t="shared" si="1588"/>
        <v xml:space="preserve"> ELECTRIC-DRIVE, CENTRIFUGAL FIRE PUMPS</v>
      </c>
      <c r="F2052" s="533" t="str">
        <f t="shared" si="1585"/>
        <v>ME</v>
      </c>
      <c r="G2052" s="533" t="s">
        <v>2722</v>
      </c>
      <c r="H2052" s="533">
        <v>679</v>
      </c>
      <c r="I2052" s="533" t="str">
        <f t="shared" ref="I2052:J2052" si="1589">I2050</f>
        <v>213113 - ELECTRIC-DRIVE, CENTRIFUGAL FIRE PUMPS</v>
      </c>
      <c r="J2052" s="533" t="str">
        <f t="shared" si="1589"/>
        <v>213113 - ELECTRIC-DRIVE, CENTRIFUGAL FIRE PUMPS</v>
      </c>
      <c r="K2052" s="1" t="s">
        <v>13</v>
      </c>
      <c r="L2052" s="1" t="s">
        <v>584</v>
      </c>
      <c r="M2052" s="29">
        <v>1</v>
      </c>
      <c r="N2052" s="101" t="s">
        <v>39</v>
      </c>
      <c r="O2052" s="698">
        <v>4116</v>
      </c>
      <c r="P2052" s="698">
        <v>4116</v>
      </c>
      <c r="Q2052" s="731">
        <f t="shared" ref="Q2052:Q2053" si="1590">O2052*0.97</f>
        <v>3992.52</v>
      </c>
      <c r="R2052" s="731">
        <f t="shared" ref="R2052:R2053" si="1591">Q2052*M2052</f>
        <v>3992.52</v>
      </c>
      <c r="S2052" s="533"/>
      <c r="T2052" s="728">
        <v>4116</v>
      </c>
    </row>
    <row r="2053" spans="1:21" ht="15.75">
      <c r="A2053" s="533" t="s">
        <v>2728</v>
      </c>
      <c r="B2053" s="533">
        <v>21</v>
      </c>
      <c r="C2053" s="533" t="s">
        <v>551</v>
      </c>
      <c r="D2053" s="572" t="s">
        <v>1961</v>
      </c>
      <c r="E2053" s="571" t="str">
        <f t="shared" si="1588"/>
        <v xml:space="preserve"> ELECTRIC-DRIVE, CENTRIFUGAL FIRE PUMPS</v>
      </c>
      <c r="F2053" s="533" t="str">
        <f t="shared" si="1585"/>
        <v>ME</v>
      </c>
      <c r="G2053" s="533" t="s">
        <v>2722</v>
      </c>
      <c r="H2053" s="533">
        <v>680</v>
      </c>
      <c r="I2053" s="533" t="str">
        <f t="shared" ref="I2053:J2053" si="1592">I2051</f>
        <v>Pressure-Maintenance Pumps</v>
      </c>
      <c r="J2053" s="533" t="str">
        <f t="shared" si="1592"/>
        <v>Pressure-Maintenance Pumps</v>
      </c>
      <c r="K2053" s="269" t="s">
        <v>17</v>
      </c>
      <c r="L2053" s="269" t="s">
        <v>585</v>
      </c>
      <c r="M2053" s="276">
        <v>1</v>
      </c>
      <c r="N2053" s="249" t="s">
        <v>2</v>
      </c>
      <c r="O2053" s="698"/>
      <c r="P2053" s="698"/>
      <c r="Q2053" s="731">
        <f t="shared" si="1590"/>
        <v>0</v>
      </c>
      <c r="R2053" s="731">
        <f t="shared" si="1591"/>
        <v>0</v>
      </c>
      <c r="S2053" s="533"/>
      <c r="T2053" s="728"/>
    </row>
    <row r="2054" spans="1:21" ht="15.75">
      <c r="A2054" s="533" t="s">
        <v>2728</v>
      </c>
      <c r="B2054" s="533">
        <v>21</v>
      </c>
      <c r="C2054" s="533" t="s">
        <v>551</v>
      </c>
      <c r="D2054" s="572" t="s">
        <v>1961</v>
      </c>
      <c r="E2054" s="571" t="str">
        <f t="shared" si="1588"/>
        <v xml:space="preserve"> ELECTRIC-DRIVE, CENTRIFUGAL FIRE PUMPS</v>
      </c>
      <c r="F2054" s="533" t="str">
        <f t="shared" si="1585"/>
        <v>ME</v>
      </c>
      <c r="G2054" s="533" t="s">
        <v>2725</v>
      </c>
      <c r="H2054" s="533">
        <v>681</v>
      </c>
      <c r="I2054" s="533" t="str">
        <f>I2053</f>
        <v>Pressure-Maintenance Pumps</v>
      </c>
      <c r="J2054" s="533" t="str">
        <f>J2053</f>
        <v>Pressure-Maintenance Pumps</v>
      </c>
      <c r="K2054" s="31" t="s">
        <v>586</v>
      </c>
      <c r="L2054" s="31"/>
      <c r="M2054" s="160"/>
      <c r="N2054" s="123"/>
      <c r="O2054" s="698"/>
      <c r="P2054" s="698"/>
      <c r="S2054" s="533"/>
      <c r="T2054" s="728"/>
    </row>
    <row r="2055" spans="1:21" ht="15.75">
      <c r="A2055" s="533" t="s">
        <v>2728</v>
      </c>
      <c r="B2055" s="533">
        <v>21</v>
      </c>
      <c r="C2055" s="533" t="s">
        <v>551</v>
      </c>
      <c r="D2055" s="10" t="s">
        <v>22</v>
      </c>
      <c r="E2055" s="10" t="s">
        <v>22</v>
      </c>
      <c r="G2055" s="533" t="s">
        <v>2724</v>
      </c>
      <c r="H2055" s="533">
        <v>682</v>
      </c>
      <c r="I2055" s="533" t="str">
        <f t="shared" ref="I2055:I2059" si="1593">I2054</f>
        <v>Pressure-Maintenance Pumps</v>
      </c>
      <c r="J2055" s="533" t="str">
        <f t="shared" ref="J2055:J2059" si="1594">J2054</f>
        <v>Pressure-Maintenance Pumps</v>
      </c>
      <c r="K2055" s="35" t="s">
        <v>22</v>
      </c>
      <c r="L2055" s="35"/>
      <c r="M2055" s="160"/>
      <c r="N2055" s="123"/>
      <c r="O2055" s="698" t="s">
        <v>8</v>
      </c>
      <c r="P2055" s="698">
        <v>42450</v>
      </c>
      <c r="S2055" s="533"/>
      <c r="T2055" s="728">
        <f>SUM(T2012:T2052)</f>
        <v>42302</v>
      </c>
      <c r="U2055" s="892"/>
    </row>
    <row r="2056" spans="1:21" ht="15.75">
      <c r="A2056" s="533" t="s">
        <v>2728</v>
      </c>
      <c r="B2056" s="533">
        <v>22</v>
      </c>
      <c r="C2056" s="533" t="s">
        <v>588</v>
      </c>
      <c r="D2056" s="572" t="s">
        <v>1996</v>
      </c>
      <c r="E2056" s="571" t="s">
        <v>1249</v>
      </c>
      <c r="F2056" s="533" t="str">
        <f t="shared" ref="F2056:F2119" si="1595">VLOOKUP(D:D,trade,3,FALSE)</f>
        <v>ME</v>
      </c>
      <c r="G2056" s="533" t="s">
        <v>2725</v>
      </c>
      <c r="H2056" s="533">
        <v>683</v>
      </c>
      <c r="I2056" s="533" t="str">
        <f t="shared" si="1593"/>
        <v>Pressure-Maintenance Pumps</v>
      </c>
      <c r="J2056" s="533" t="str">
        <f t="shared" si="1594"/>
        <v>Pressure-Maintenance Pumps</v>
      </c>
      <c r="K2056" s="87"/>
      <c r="L2056" s="87"/>
      <c r="M2056" s="87" t="s">
        <v>587</v>
      </c>
      <c r="N2056" s="365"/>
      <c r="O2056" s="698"/>
      <c r="P2056" s="698"/>
      <c r="S2056" s="533"/>
      <c r="T2056" s="728"/>
    </row>
    <row r="2057" spans="1:21" ht="15.75">
      <c r="A2057" s="533" t="s">
        <v>2728</v>
      </c>
      <c r="B2057" s="533">
        <v>22</v>
      </c>
      <c r="C2057" s="533" t="s">
        <v>588</v>
      </c>
      <c r="D2057" s="572" t="s">
        <v>1996</v>
      </c>
      <c r="E2057" s="571" t="s">
        <v>1249</v>
      </c>
      <c r="F2057" s="533" t="str">
        <f t="shared" si="1595"/>
        <v>ME</v>
      </c>
      <c r="G2057" s="533" t="s">
        <v>2725</v>
      </c>
      <c r="H2057" s="533">
        <v>684</v>
      </c>
      <c r="I2057" s="533" t="str">
        <f t="shared" si="1593"/>
        <v>Pressure-Maintenance Pumps</v>
      </c>
      <c r="J2057" s="533" t="str">
        <f t="shared" si="1594"/>
        <v>Pressure-Maintenance Pumps</v>
      </c>
      <c r="K2057" s="87"/>
      <c r="L2057" s="87"/>
      <c r="M2057" s="87" t="s">
        <v>588</v>
      </c>
      <c r="N2057" s="365"/>
      <c r="O2057" s="698"/>
      <c r="P2057" s="698"/>
      <c r="S2057" s="533"/>
      <c r="T2057" s="728"/>
    </row>
    <row r="2058" spans="1:21" ht="15.75">
      <c r="A2058" s="533" t="s">
        <v>2728</v>
      </c>
      <c r="B2058" s="533">
        <v>22</v>
      </c>
      <c r="C2058" s="533" t="s">
        <v>588</v>
      </c>
      <c r="D2058" s="572" t="s">
        <v>1996</v>
      </c>
      <c r="E2058" s="571" t="s">
        <v>1249</v>
      </c>
      <c r="F2058" s="533" t="str">
        <f t="shared" si="1595"/>
        <v>ME</v>
      </c>
      <c r="G2058" s="533" t="s">
        <v>2725</v>
      </c>
      <c r="H2058" s="533">
        <v>685</v>
      </c>
      <c r="I2058" s="533" t="str">
        <f t="shared" si="1593"/>
        <v>Pressure-Maintenance Pumps</v>
      </c>
      <c r="J2058" s="533" t="str">
        <f t="shared" si="1594"/>
        <v>Pressure-Maintenance Pumps</v>
      </c>
      <c r="K2058" s="128" t="s">
        <v>2</v>
      </c>
      <c r="L2058" s="128" t="s">
        <v>25</v>
      </c>
      <c r="M2058" s="642" t="s">
        <v>4</v>
      </c>
      <c r="N2058" s="458" t="s">
        <v>5</v>
      </c>
      <c r="O2058" s="698" t="s">
        <v>6</v>
      </c>
      <c r="P2058" s="698" t="s">
        <v>7</v>
      </c>
      <c r="S2058" s="533"/>
      <c r="T2058" s="728"/>
    </row>
    <row r="2059" spans="1:21" ht="15.75">
      <c r="A2059" s="533" t="s">
        <v>2728</v>
      </c>
      <c r="B2059" s="533">
        <v>22</v>
      </c>
      <c r="C2059" s="533" t="s">
        <v>588</v>
      </c>
      <c r="D2059" s="572" t="s">
        <v>1996</v>
      </c>
      <c r="E2059" s="571" t="s">
        <v>1249</v>
      </c>
      <c r="F2059" s="533" t="str">
        <f t="shared" si="1595"/>
        <v>ME</v>
      </c>
      <c r="G2059" s="533" t="s">
        <v>2725</v>
      </c>
      <c r="H2059" s="533">
        <v>686</v>
      </c>
      <c r="I2059" s="533" t="str">
        <f t="shared" si="1593"/>
        <v>Pressure-Maintenance Pumps</v>
      </c>
      <c r="J2059" s="533" t="str">
        <f t="shared" si="1594"/>
        <v>Pressure-Maintenance Pumps</v>
      </c>
      <c r="K2059" s="130"/>
      <c r="L2059" s="130"/>
      <c r="M2059" s="525"/>
      <c r="N2059" s="459"/>
      <c r="O2059" s="698"/>
      <c r="P2059" s="698" t="s">
        <v>8</v>
      </c>
      <c r="S2059" s="533"/>
      <c r="T2059" s="728"/>
    </row>
    <row r="2060" spans="1:21" ht="15.75">
      <c r="A2060" s="533" t="s">
        <v>2728</v>
      </c>
      <c r="B2060" s="533">
        <v>22</v>
      </c>
      <c r="C2060" s="533" t="s">
        <v>588</v>
      </c>
      <c r="D2060" s="572" t="s">
        <v>1996</v>
      </c>
      <c r="E2060" s="571" t="s">
        <v>1249</v>
      </c>
      <c r="F2060" s="533" t="str">
        <f t="shared" si="1595"/>
        <v>ME</v>
      </c>
      <c r="G2060" s="533" t="s">
        <v>2725</v>
      </c>
      <c r="H2060" s="533">
        <v>687</v>
      </c>
      <c r="I2060" s="533" t="str">
        <f t="shared" ref="I2060:I2062" si="1596">L2060</f>
        <v>220719 - PLUMBING PIPING INSULATION</v>
      </c>
      <c r="J2060" s="533" t="str">
        <f t="shared" ref="J2060:J2061" si="1597">L2060</f>
        <v>220719 - PLUMBING PIPING INSULATION</v>
      </c>
      <c r="K2060" s="95"/>
      <c r="L2060" s="95" t="s">
        <v>589</v>
      </c>
      <c r="M2060" s="131"/>
      <c r="N2060" s="367"/>
      <c r="O2060" s="698"/>
      <c r="P2060" s="698"/>
      <c r="S2060" s="533"/>
      <c r="T2060" s="728"/>
    </row>
    <row r="2061" spans="1:21" ht="15.75">
      <c r="A2061" s="533" t="s">
        <v>2728</v>
      </c>
      <c r="B2061" s="533">
        <v>22</v>
      </c>
      <c r="C2061" s="533" t="s">
        <v>588</v>
      </c>
      <c r="D2061" s="572" t="s">
        <v>1996</v>
      </c>
      <c r="E2061" s="571" t="str">
        <f t="shared" ref="E2061:E2077" si="1598">E2060</f>
        <v xml:space="preserve"> PLUMBING PIPING INSULATION</v>
      </c>
      <c r="F2061" s="533" t="str">
        <f t="shared" si="1595"/>
        <v>ME</v>
      </c>
      <c r="G2061" s="533" t="s">
        <v>2725</v>
      </c>
      <c r="H2061" s="533">
        <v>688</v>
      </c>
      <c r="I2061" s="533" t="str">
        <f t="shared" si="1596"/>
        <v>Interior Insulation, Mineral Fiber</v>
      </c>
      <c r="J2061" s="533" t="str">
        <f t="shared" si="1597"/>
        <v>Interior Insulation, Mineral Fiber</v>
      </c>
      <c r="K2061" s="95"/>
      <c r="L2061" s="95" t="s">
        <v>590</v>
      </c>
      <c r="M2061" s="131"/>
      <c r="N2061" s="367"/>
      <c r="O2061" s="698"/>
      <c r="P2061" s="698"/>
      <c r="S2061" s="533"/>
      <c r="T2061" s="728"/>
    </row>
    <row r="2062" spans="1:21" ht="15.75">
      <c r="A2062" s="533" t="s">
        <v>2728</v>
      </c>
      <c r="B2062" s="533">
        <v>22</v>
      </c>
      <c r="C2062" s="533" t="s">
        <v>588</v>
      </c>
      <c r="D2062" s="572" t="s">
        <v>1996</v>
      </c>
      <c r="E2062" s="571" t="str">
        <f t="shared" si="1598"/>
        <v xml:space="preserve"> PLUMBING PIPING INSULATION</v>
      </c>
      <c r="F2062" s="533" t="str">
        <f t="shared" si="1595"/>
        <v>ME</v>
      </c>
      <c r="G2062" s="533" t="s">
        <v>2725</v>
      </c>
      <c r="H2062" s="533">
        <v>689</v>
      </c>
      <c r="I2062" s="533" t="str">
        <f t="shared" si="1596"/>
        <v>Domestic hot and recirculated hot water, concealed</v>
      </c>
      <c r="J2062" s="533" t="s">
        <v>592</v>
      </c>
      <c r="K2062" s="95"/>
      <c r="L2062" s="95" t="s">
        <v>591</v>
      </c>
      <c r="M2062" s="131"/>
      <c r="N2062" s="367"/>
      <c r="O2062" s="698"/>
      <c r="P2062" s="698"/>
      <c r="S2062" s="533"/>
      <c r="T2062" s="728"/>
    </row>
    <row r="2063" spans="1:21" ht="16.5" thickBot="1">
      <c r="A2063" s="533" t="s">
        <v>2728</v>
      </c>
      <c r="B2063" s="533">
        <v>22</v>
      </c>
      <c r="C2063" s="533" t="s">
        <v>588</v>
      </c>
      <c r="D2063" s="572" t="s">
        <v>1996</v>
      </c>
      <c r="E2063" s="571" t="str">
        <f t="shared" si="1598"/>
        <v xml:space="preserve"> PLUMBING PIPING INSULATION</v>
      </c>
      <c r="F2063" s="533" t="str">
        <f t="shared" si="1595"/>
        <v>ME</v>
      </c>
      <c r="G2063" s="533" t="s">
        <v>2725</v>
      </c>
      <c r="H2063" s="533">
        <v>690</v>
      </c>
      <c r="I2063" s="533" t="s">
        <v>591</v>
      </c>
      <c r="J2063" s="533" t="str">
        <f t="shared" ref="J2063" si="1599">L2063</f>
        <v>25 mm thick</v>
      </c>
      <c r="K2063" s="95"/>
      <c r="L2063" s="95" t="s">
        <v>592</v>
      </c>
      <c r="M2063" s="131"/>
      <c r="N2063" s="367"/>
      <c r="O2063" s="698"/>
      <c r="P2063" s="698"/>
      <c r="S2063" s="533"/>
      <c r="T2063" s="728"/>
    </row>
    <row r="2064" spans="1:21" ht="15.75">
      <c r="A2064" s="533" t="s">
        <v>2728</v>
      </c>
      <c r="B2064" s="533">
        <v>22</v>
      </c>
      <c r="C2064" s="533" t="s">
        <v>588</v>
      </c>
      <c r="D2064" s="572" t="s">
        <v>1996</v>
      </c>
      <c r="E2064" s="571" t="str">
        <f t="shared" si="1598"/>
        <v xml:space="preserve"> PLUMBING PIPING INSULATION</v>
      </c>
      <c r="F2064" s="533" t="str">
        <f t="shared" si="1595"/>
        <v>ME</v>
      </c>
      <c r="G2064" s="533" t="s">
        <v>2722</v>
      </c>
      <c r="H2064" s="533">
        <v>691</v>
      </c>
      <c r="I2064" s="533" t="str">
        <f t="shared" ref="I2064:J2064" si="1600">I2062</f>
        <v>Domestic hot and recirculated hot water, concealed</v>
      </c>
      <c r="J2064" s="533" t="str">
        <f t="shared" si="1600"/>
        <v>25 mm thick</v>
      </c>
      <c r="K2064" s="95" t="s">
        <v>13</v>
      </c>
      <c r="L2064" s="95" t="s">
        <v>593</v>
      </c>
      <c r="M2064" s="95">
        <v>150</v>
      </c>
      <c r="N2064" s="460" t="s">
        <v>95</v>
      </c>
      <c r="O2064" s="698">
        <v>13</v>
      </c>
      <c r="P2064" s="698">
        <v>1950</v>
      </c>
      <c r="Q2064" s="731">
        <f t="shared" ref="Q2064:Q2070" si="1601">O2064*0.97</f>
        <v>12.61</v>
      </c>
      <c r="R2064" s="731">
        <f t="shared" ref="R2064:R2070" si="1602">Q2064*M2064</f>
        <v>1891.5</v>
      </c>
      <c r="S2064" s="533"/>
      <c r="T2064" s="728"/>
    </row>
    <row r="2065" spans="1:20" ht="15.75">
      <c r="A2065" s="533" t="s">
        <v>2728</v>
      </c>
      <c r="B2065" s="533">
        <v>22</v>
      </c>
      <c r="C2065" s="533" t="s">
        <v>588</v>
      </c>
      <c r="D2065" s="572" t="s">
        <v>1996</v>
      </c>
      <c r="E2065" s="571" t="str">
        <f t="shared" si="1598"/>
        <v xml:space="preserve"> PLUMBING PIPING INSULATION</v>
      </c>
      <c r="F2065" s="533" t="str">
        <f t="shared" si="1595"/>
        <v>ME</v>
      </c>
      <c r="G2065" s="533" t="s">
        <v>2722</v>
      </c>
      <c r="H2065" s="533">
        <v>692</v>
      </c>
      <c r="I2065" s="533" t="str">
        <f t="shared" ref="I2065:J2065" si="1603">I2063</f>
        <v>Domestic hot and recirculated hot water, concealed</v>
      </c>
      <c r="J2065" s="533" t="str">
        <f t="shared" si="1603"/>
        <v>25 mm thick</v>
      </c>
      <c r="K2065" s="95" t="s">
        <v>15</v>
      </c>
      <c r="L2065" s="95" t="s">
        <v>594</v>
      </c>
      <c r="M2065" s="95">
        <v>100</v>
      </c>
      <c r="N2065" s="461" t="s">
        <v>95</v>
      </c>
      <c r="O2065" s="698">
        <v>15</v>
      </c>
      <c r="P2065" s="698">
        <v>1500</v>
      </c>
      <c r="Q2065" s="731">
        <f t="shared" si="1601"/>
        <v>14.549999999999999</v>
      </c>
      <c r="R2065" s="731">
        <f t="shared" si="1602"/>
        <v>1455</v>
      </c>
      <c r="S2065" s="533"/>
      <c r="T2065" s="728"/>
    </row>
    <row r="2066" spans="1:20" ht="15.75">
      <c r="A2066" s="533" t="s">
        <v>2728</v>
      </c>
      <c r="B2066" s="533">
        <v>22</v>
      </c>
      <c r="C2066" s="533" t="s">
        <v>588</v>
      </c>
      <c r="D2066" s="572" t="s">
        <v>1996</v>
      </c>
      <c r="E2066" s="571" t="str">
        <f t="shared" si="1598"/>
        <v xml:space="preserve"> PLUMBING PIPING INSULATION</v>
      </c>
      <c r="F2066" s="533" t="str">
        <f t="shared" si="1595"/>
        <v>ME</v>
      </c>
      <c r="G2066" s="533" t="s">
        <v>2722</v>
      </c>
      <c r="H2066" s="533">
        <v>693</v>
      </c>
      <c r="I2066" s="533" t="str">
        <f t="shared" ref="I2066:J2066" si="1604">I2064</f>
        <v>Domestic hot and recirculated hot water, concealed</v>
      </c>
      <c r="J2066" s="533" t="str">
        <f t="shared" si="1604"/>
        <v>25 mm thick</v>
      </c>
      <c r="K2066" s="95" t="s">
        <v>17</v>
      </c>
      <c r="L2066" s="95" t="s">
        <v>595</v>
      </c>
      <c r="M2066" s="95">
        <v>50</v>
      </c>
      <c r="N2066" s="461" t="s">
        <v>95</v>
      </c>
      <c r="O2066" s="698">
        <v>16</v>
      </c>
      <c r="P2066" s="698">
        <v>800</v>
      </c>
      <c r="Q2066" s="731">
        <f t="shared" si="1601"/>
        <v>15.52</v>
      </c>
      <c r="R2066" s="731">
        <f t="shared" si="1602"/>
        <v>776</v>
      </c>
      <c r="S2066" s="533"/>
      <c r="T2066" s="728"/>
    </row>
    <row r="2067" spans="1:20" ht="15.75">
      <c r="A2067" s="533" t="s">
        <v>2728</v>
      </c>
      <c r="B2067" s="533">
        <v>22</v>
      </c>
      <c r="C2067" s="533" t="s">
        <v>588</v>
      </c>
      <c r="D2067" s="572" t="s">
        <v>1996</v>
      </c>
      <c r="E2067" s="571" t="str">
        <f t="shared" si="1598"/>
        <v xml:space="preserve"> PLUMBING PIPING INSULATION</v>
      </c>
      <c r="F2067" s="533" t="str">
        <f t="shared" si="1595"/>
        <v>ME</v>
      </c>
      <c r="G2067" s="533" t="s">
        <v>2722</v>
      </c>
      <c r="H2067" s="533">
        <v>694</v>
      </c>
      <c r="I2067" s="533" t="str">
        <f t="shared" ref="I2067:J2067" si="1605">I2065</f>
        <v>Domestic hot and recirculated hot water, concealed</v>
      </c>
      <c r="J2067" s="533" t="str">
        <f t="shared" si="1605"/>
        <v>25 mm thick</v>
      </c>
      <c r="K2067" s="95" t="s">
        <v>19</v>
      </c>
      <c r="L2067" s="95" t="s">
        <v>556</v>
      </c>
      <c r="M2067" s="95">
        <v>80</v>
      </c>
      <c r="N2067" s="461" t="s">
        <v>95</v>
      </c>
      <c r="O2067" s="698">
        <v>17</v>
      </c>
      <c r="P2067" s="698">
        <v>1360</v>
      </c>
      <c r="Q2067" s="731">
        <f t="shared" si="1601"/>
        <v>16.489999999999998</v>
      </c>
      <c r="R2067" s="731">
        <f t="shared" si="1602"/>
        <v>1319.1999999999998</v>
      </c>
      <c r="S2067" s="533"/>
      <c r="T2067" s="728"/>
    </row>
    <row r="2068" spans="1:20" ht="15.75">
      <c r="A2068" s="533" t="s">
        <v>2728</v>
      </c>
      <c r="B2068" s="533">
        <v>22</v>
      </c>
      <c r="C2068" s="533" t="s">
        <v>588</v>
      </c>
      <c r="D2068" s="572" t="s">
        <v>1996</v>
      </c>
      <c r="E2068" s="571" t="str">
        <f t="shared" si="1598"/>
        <v xml:space="preserve"> PLUMBING PIPING INSULATION</v>
      </c>
      <c r="F2068" s="533" t="str">
        <f t="shared" si="1595"/>
        <v>ME</v>
      </c>
      <c r="G2068" s="533" t="s">
        <v>2722</v>
      </c>
      <c r="H2068" s="533">
        <v>695</v>
      </c>
      <c r="I2068" s="533" t="str">
        <f t="shared" ref="I2068:J2068" si="1606">I2066</f>
        <v>Domestic hot and recirculated hot water, concealed</v>
      </c>
      <c r="J2068" s="533" t="str">
        <f t="shared" si="1606"/>
        <v>25 mm thick</v>
      </c>
      <c r="K2068" s="95" t="s">
        <v>20</v>
      </c>
      <c r="L2068" s="95" t="s">
        <v>557</v>
      </c>
      <c r="M2068" s="95">
        <v>55</v>
      </c>
      <c r="N2068" s="461" t="s">
        <v>95</v>
      </c>
      <c r="O2068" s="698">
        <v>20</v>
      </c>
      <c r="P2068" s="698">
        <v>1100</v>
      </c>
      <c r="Q2068" s="731">
        <f t="shared" si="1601"/>
        <v>19.399999999999999</v>
      </c>
      <c r="R2068" s="731">
        <f t="shared" si="1602"/>
        <v>1067</v>
      </c>
      <c r="S2068" s="533"/>
      <c r="T2068" s="728"/>
    </row>
    <row r="2069" spans="1:20" ht="15.75">
      <c r="A2069" s="533" t="s">
        <v>2728</v>
      </c>
      <c r="B2069" s="533">
        <v>22</v>
      </c>
      <c r="C2069" s="533" t="s">
        <v>588</v>
      </c>
      <c r="D2069" s="572" t="s">
        <v>1996</v>
      </c>
      <c r="E2069" s="571" t="str">
        <f t="shared" si="1598"/>
        <v xml:space="preserve"> PLUMBING PIPING INSULATION</v>
      </c>
      <c r="F2069" s="533" t="str">
        <f t="shared" si="1595"/>
        <v>ME</v>
      </c>
      <c r="G2069" s="533" t="s">
        <v>2722</v>
      </c>
      <c r="H2069" s="533">
        <v>696</v>
      </c>
      <c r="I2069" s="533" t="str">
        <f t="shared" ref="I2069:J2069" si="1607">I2067</f>
        <v>Domestic hot and recirculated hot water, concealed</v>
      </c>
      <c r="J2069" s="533" t="str">
        <f t="shared" si="1607"/>
        <v>25 mm thick</v>
      </c>
      <c r="K2069" s="95" t="s">
        <v>21</v>
      </c>
      <c r="L2069" s="95" t="s">
        <v>558</v>
      </c>
      <c r="M2069" s="95">
        <v>80</v>
      </c>
      <c r="N2069" s="461" t="s">
        <v>95</v>
      </c>
      <c r="O2069" s="698">
        <v>23</v>
      </c>
      <c r="P2069" s="698">
        <v>1840</v>
      </c>
      <c r="Q2069" s="731">
        <f t="shared" si="1601"/>
        <v>22.31</v>
      </c>
      <c r="R2069" s="731">
        <f t="shared" si="1602"/>
        <v>1784.8</v>
      </c>
      <c r="S2069" s="533"/>
      <c r="T2069" s="728"/>
    </row>
    <row r="2070" spans="1:20" ht="16.5" thickBot="1">
      <c r="A2070" s="533" t="s">
        <v>2728</v>
      </c>
      <c r="B2070" s="533">
        <v>22</v>
      </c>
      <c r="C2070" s="533" t="s">
        <v>588</v>
      </c>
      <c r="D2070" s="572" t="s">
        <v>1996</v>
      </c>
      <c r="E2070" s="571" t="str">
        <f t="shared" si="1598"/>
        <v xml:space="preserve"> PLUMBING PIPING INSULATION</v>
      </c>
      <c r="F2070" s="533" t="str">
        <f t="shared" si="1595"/>
        <v>ME</v>
      </c>
      <c r="G2070" s="533" t="s">
        <v>2722</v>
      </c>
      <c r="H2070" s="533">
        <v>697</v>
      </c>
      <c r="I2070" s="533" t="str">
        <f t="shared" ref="I2070:J2070" si="1608">I2068</f>
        <v>Domestic hot and recirculated hot water, concealed</v>
      </c>
      <c r="J2070" s="533" t="str">
        <f t="shared" si="1608"/>
        <v>25 mm thick</v>
      </c>
      <c r="K2070" s="95" t="s">
        <v>45</v>
      </c>
      <c r="L2070" s="95" t="s">
        <v>559</v>
      </c>
      <c r="M2070" s="95">
        <v>15</v>
      </c>
      <c r="N2070" s="462" t="s">
        <v>95</v>
      </c>
      <c r="O2070" s="698">
        <v>25</v>
      </c>
      <c r="P2070" s="698">
        <v>375</v>
      </c>
      <c r="Q2070" s="731">
        <f t="shared" si="1601"/>
        <v>24.25</v>
      </c>
      <c r="R2070" s="731">
        <f t="shared" si="1602"/>
        <v>363.75</v>
      </c>
      <c r="S2070" s="533"/>
      <c r="T2070" s="728"/>
    </row>
    <row r="2071" spans="1:20" ht="15.75">
      <c r="A2071" s="533" t="s">
        <v>2728</v>
      </c>
      <c r="B2071" s="533">
        <v>22</v>
      </c>
      <c r="C2071" s="533" t="s">
        <v>588</v>
      </c>
      <c r="D2071" s="572" t="s">
        <v>1996</v>
      </c>
      <c r="E2071" s="571" t="str">
        <f t="shared" si="1598"/>
        <v xml:space="preserve"> PLUMBING PIPING INSULATION</v>
      </c>
      <c r="F2071" s="533" t="str">
        <f t="shared" si="1595"/>
        <v>ME</v>
      </c>
      <c r="G2071" s="533" t="s">
        <v>2725</v>
      </c>
      <c r="H2071" s="533">
        <v>698</v>
      </c>
      <c r="I2071" s="533" t="str">
        <f t="shared" ref="I2071" si="1609">L2071</f>
        <v>Domestic hot and recirculated hot water, on all pipes running in mechanical rooms or exposed to view, Mineral fiber with AL jacketing</v>
      </c>
      <c r="J2071" s="533" t="s">
        <v>592</v>
      </c>
      <c r="K2071" s="95"/>
      <c r="L2071" s="95" t="s">
        <v>596</v>
      </c>
      <c r="M2071" s="96"/>
      <c r="N2071" s="367"/>
      <c r="O2071" s="698"/>
      <c r="P2071" s="698"/>
      <c r="S2071" s="533"/>
      <c r="T2071" s="728"/>
    </row>
    <row r="2072" spans="1:20" ht="16.5" thickBot="1">
      <c r="A2072" s="533" t="s">
        <v>2728</v>
      </c>
      <c r="B2072" s="533">
        <v>22</v>
      </c>
      <c r="C2072" s="533" t="s">
        <v>588</v>
      </c>
      <c r="D2072" s="572" t="s">
        <v>1996</v>
      </c>
      <c r="E2072" s="571" t="str">
        <f t="shared" si="1598"/>
        <v xml:space="preserve"> PLUMBING PIPING INSULATION</v>
      </c>
      <c r="F2072" s="533" t="str">
        <f t="shared" si="1595"/>
        <v>ME</v>
      </c>
      <c r="G2072" s="533" t="s">
        <v>2725</v>
      </c>
      <c r="H2072" s="533">
        <v>699</v>
      </c>
      <c r="I2072" s="533" t="s">
        <v>596</v>
      </c>
      <c r="J2072" s="533" t="str">
        <f t="shared" ref="J2072" si="1610">L2072</f>
        <v>25 mm thick</v>
      </c>
      <c r="K2072" s="95"/>
      <c r="L2072" s="95" t="s">
        <v>592</v>
      </c>
      <c r="M2072" s="131"/>
      <c r="N2072" s="367"/>
      <c r="O2072" s="698"/>
      <c r="P2072" s="698"/>
      <c r="S2072" s="533"/>
      <c r="T2072" s="728"/>
    </row>
    <row r="2073" spans="1:20" ht="15.75">
      <c r="A2073" s="533" t="s">
        <v>2728</v>
      </c>
      <c r="B2073" s="533">
        <v>22</v>
      </c>
      <c r="C2073" s="533" t="s">
        <v>588</v>
      </c>
      <c r="D2073" s="572" t="s">
        <v>1996</v>
      </c>
      <c r="E2073" s="571" t="str">
        <f t="shared" si="1598"/>
        <v xml:space="preserve"> PLUMBING PIPING INSULATION</v>
      </c>
      <c r="F2073" s="533" t="str">
        <f t="shared" si="1595"/>
        <v>ME</v>
      </c>
      <c r="G2073" s="533" t="s">
        <v>2722</v>
      </c>
      <c r="H2073" s="533">
        <v>700</v>
      </c>
      <c r="I2073" s="533" t="str">
        <f t="shared" ref="I2073:J2073" si="1611">I2071</f>
        <v>Domestic hot and recirculated hot water, on all pipes running in mechanical rooms or exposed to view, Mineral fiber with AL jacketing</v>
      </c>
      <c r="J2073" s="533" t="str">
        <f t="shared" si="1611"/>
        <v>25 mm thick</v>
      </c>
      <c r="K2073" s="95" t="s">
        <v>48</v>
      </c>
      <c r="L2073" s="95" t="s">
        <v>594</v>
      </c>
      <c r="M2073" s="95">
        <v>10</v>
      </c>
      <c r="N2073" s="460" t="s">
        <v>95</v>
      </c>
      <c r="O2073" s="698">
        <v>35</v>
      </c>
      <c r="P2073" s="698">
        <v>350</v>
      </c>
      <c r="Q2073" s="731">
        <f t="shared" ref="Q2073:Q2077" si="1612">O2073*0.97</f>
        <v>33.949999999999996</v>
      </c>
      <c r="R2073" s="731">
        <f t="shared" ref="R2073:R2077" si="1613">Q2073*M2073</f>
        <v>339.49999999999994</v>
      </c>
      <c r="S2073" s="533"/>
      <c r="T2073" s="728"/>
    </row>
    <row r="2074" spans="1:20" ht="15.75">
      <c r="A2074" s="533" t="s">
        <v>2728</v>
      </c>
      <c r="B2074" s="533">
        <v>22</v>
      </c>
      <c r="C2074" s="533" t="s">
        <v>588</v>
      </c>
      <c r="D2074" s="572" t="s">
        <v>1996</v>
      </c>
      <c r="E2074" s="571" t="str">
        <f t="shared" si="1598"/>
        <v xml:space="preserve"> PLUMBING PIPING INSULATION</v>
      </c>
      <c r="F2074" s="533" t="str">
        <f t="shared" si="1595"/>
        <v>ME</v>
      </c>
      <c r="G2074" s="533" t="s">
        <v>2722</v>
      </c>
      <c r="H2074" s="533">
        <v>701</v>
      </c>
      <c r="I2074" s="533" t="str">
        <f t="shared" ref="I2074:J2074" si="1614">I2072</f>
        <v>Domestic hot and recirculated hot water, on all pipes running in mechanical rooms or exposed to view, Mineral fiber with AL jacketing</v>
      </c>
      <c r="J2074" s="533" t="str">
        <f t="shared" si="1614"/>
        <v>25 mm thick</v>
      </c>
      <c r="K2074" s="95" t="s">
        <v>50</v>
      </c>
      <c r="L2074" s="95" t="s">
        <v>595</v>
      </c>
      <c r="M2074" s="95">
        <v>10</v>
      </c>
      <c r="N2074" s="461" t="s">
        <v>95</v>
      </c>
      <c r="O2074" s="698">
        <v>36</v>
      </c>
      <c r="P2074" s="698">
        <v>360</v>
      </c>
      <c r="Q2074" s="731">
        <f t="shared" si="1612"/>
        <v>34.92</v>
      </c>
      <c r="R2074" s="731">
        <f t="shared" si="1613"/>
        <v>349.20000000000005</v>
      </c>
      <c r="S2074" s="533"/>
      <c r="T2074" s="728"/>
    </row>
    <row r="2075" spans="1:20" ht="15.75">
      <c r="A2075" s="533" t="s">
        <v>2728</v>
      </c>
      <c r="B2075" s="533">
        <v>22</v>
      </c>
      <c r="C2075" s="533" t="s">
        <v>588</v>
      </c>
      <c r="D2075" s="572" t="s">
        <v>1996</v>
      </c>
      <c r="E2075" s="571" t="str">
        <f t="shared" si="1598"/>
        <v xml:space="preserve"> PLUMBING PIPING INSULATION</v>
      </c>
      <c r="F2075" s="533" t="str">
        <f t="shared" si="1595"/>
        <v>ME</v>
      </c>
      <c r="G2075" s="533" t="s">
        <v>2722</v>
      </c>
      <c r="H2075" s="533">
        <v>702</v>
      </c>
      <c r="I2075" s="533" t="str">
        <f t="shared" ref="I2075:J2075" si="1615">I2073</f>
        <v>Domestic hot and recirculated hot water, on all pipes running in mechanical rooms or exposed to view, Mineral fiber with AL jacketing</v>
      </c>
      <c r="J2075" s="533" t="str">
        <f t="shared" si="1615"/>
        <v>25 mm thick</v>
      </c>
      <c r="K2075" s="95" t="s">
        <v>76</v>
      </c>
      <c r="L2075" s="95" t="s">
        <v>597</v>
      </c>
      <c r="M2075" s="95">
        <v>10</v>
      </c>
      <c r="N2075" s="461" t="s">
        <v>95</v>
      </c>
      <c r="O2075" s="698">
        <v>40</v>
      </c>
      <c r="P2075" s="698">
        <v>400</v>
      </c>
      <c r="Q2075" s="731">
        <f t="shared" si="1612"/>
        <v>38.799999999999997</v>
      </c>
      <c r="R2075" s="731">
        <f t="shared" si="1613"/>
        <v>388</v>
      </c>
      <c r="S2075" s="533"/>
      <c r="T2075" s="728"/>
    </row>
    <row r="2076" spans="1:20" ht="16.5" thickBot="1">
      <c r="A2076" s="533" t="s">
        <v>2728</v>
      </c>
      <c r="B2076" s="533">
        <v>22</v>
      </c>
      <c r="C2076" s="533" t="s">
        <v>588</v>
      </c>
      <c r="D2076" s="572" t="s">
        <v>1996</v>
      </c>
      <c r="E2076" s="571" t="str">
        <f t="shared" si="1598"/>
        <v xml:space="preserve"> PLUMBING PIPING INSULATION</v>
      </c>
      <c r="F2076" s="533" t="str">
        <f t="shared" si="1595"/>
        <v>ME</v>
      </c>
      <c r="G2076" s="533" t="s">
        <v>2722</v>
      </c>
      <c r="H2076" s="533">
        <v>703</v>
      </c>
      <c r="I2076" s="533" t="str">
        <f t="shared" ref="I2076:J2076" si="1616">I2074</f>
        <v>Domestic hot and recirculated hot water, on all pipes running in mechanical rooms or exposed to view, Mineral fiber with AL jacketing</v>
      </c>
      <c r="J2076" s="533" t="str">
        <f t="shared" si="1616"/>
        <v>25 mm thick</v>
      </c>
      <c r="K2076" s="95" t="s">
        <v>77</v>
      </c>
      <c r="L2076" s="95" t="s">
        <v>558</v>
      </c>
      <c r="M2076" s="95">
        <v>20</v>
      </c>
      <c r="N2076" s="462" t="s">
        <v>95</v>
      </c>
      <c r="O2076" s="698">
        <v>42</v>
      </c>
      <c r="P2076" s="698">
        <v>840</v>
      </c>
      <c r="Q2076" s="731">
        <f t="shared" si="1612"/>
        <v>40.74</v>
      </c>
      <c r="R2076" s="731">
        <f t="shared" si="1613"/>
        <v>814.80000000000007</v>
      </c>
      <c r="S2076" s="533"/>
      <c r="T2076" s="728"/>
    </row>
    <row r="2077" spans="1:20" ht="16.5" thickBot="1">
      <c r="A2077" s="533" t="s">
        <v>2728</v>
      </c>
      <c r="B2077" s="533">
        <v>22</v>
      </c>
      <c r="C2077" s="533" t="s">
        <v>588</v>
      </c>
      <c r="D2077" s="572" t="s">
        <v>1996</v>
      </c>
      <c r="E2077" s="571" t="str">
        <f t="shared" si="1598"/>
        <v xml:space="preserve"> PLUMBING PIPING INSULATION</v>
      </c>
      <c r="F2077" s="533" t="str">
        <f t="shared" si="1595"/>
        <v>ME</v>
      </c>
      <c r="G2077" s="533" t="s">
        <v>2722</v>
      </c>
      <c r="H2077" s="533">
        <v>704</v>
      </c>
      <c r="I2077" s="533" t="str">
        <f t="shared" ref="I2077:J2077" si="1617">I2075</f>
        <v>Domestic hot and recirculated hot water, on all pipes running in mechanical rooms or exposed to view, Mineral fiber with AL jacketing</v>
      </c>
      <c r="J2077" s="533" t="str">
        <f t="shared" si="1617"/>
        <v>25 mm thick</v>
      </c>
      <c r="K2077" s="95" t="s">
        <v>13</v>
      </c>
      <c r="L2077" s="95" t="s">
        <v>559</v>
      </c>
      <c r="M2077" s="95">
        <v>15</v>
      </c>
      <c r="N2077" s="463" t="s">
        <v>95</v>
      </c>
      <c r="O2077" s="698">
        <v>45</v>
      </c>
      <c r="P2077" s="698">
        <v>675</v>
      </c>
      <c r="Q2077" s="731">
        <f t="shared" si="1612"/>
        <v>43.65</v>
      </c>
      <c r="R2077" s="731">
        <f t="shared" si="1613"/>
        <v>654.75</v>
      </c>
      <c r="S2077" s="533"/>
      <c r="T2077" s="728"/>
    </row>
    <row r="2078" spans="1:20" ht="15.75">
      <c r="A2078" s="533" t="s">
        <v>2728</v>
      </c>
      <c r="B2078" s="533">
        <v>22</v>
      </c>
      <c r="C2078" s="533" t="s">
        <v>588</v>
      </c>
      <c r="D2078" s="572" t="s">
        <v>1998</v>
      </c>
      <c r="E2078" s="571" t="s">
        <v>1250</v>
      </c>
      <c r="F2078" s="533" t="str">
        <f t="shared" si="1595"/>
        <v>ME</v>
      </c>
      <c r="G2078" s="533" t="s">
        <v>2725</v>
      </c>
      <c r="H2078" s="533">
        <v>705</v>
      </c>
      <c r="I2078" s="533" t="str">
        <f t="shared" ref="I2078:I2079" si="1618">L2078</f>
        <v>221116 - WATER DISTRIBUTION PIPING</v>
      </c>
      <c r="J2078" s="533" t="str">
        <f t="shared" ref="J2078" si="1619">L2078</f>
        <v>221116 - WATER DISTRIBUTION PIPING</v>
      </c>
      <c r="K2078" s="95"/>
      <c r="L2078" s="95" t="s">
        <v>598</v>
      </c>
      <c r="M2078" s="131"/>
      <c r="N2078" s="367"/>
      <c r="O2078" s="698"/>
      <c r="P2078" s="698"/>
      <c r="S2078" s="533"/>
      <c r="T2078" s="728"/>
    </row>
    <row r="2079" spans="1:20" ht="15.75">
      <c r="A2079" s="533" t="s">
        <v>2728</v>
      </c>
      <c r="B2079" s="533">
        <v>22</v>
      </c>
      <c r="C2079" s="533" t="s">
        <v>588</v>
      </c>
      <c r="D2079" s="572" t="s">
        <v>1998</v>
      </c>
      <c r="E2079" s="571" t="str">
        <f t="shared" ref="E2079:E2102" si="1620">E2078</f>
        <v xml:space="preserve"> WATER DISTRIBUTION PIPING</v>
      </c>
      <c r="F2079" s="533" t="str">
        <f t="shared" si="1595"/>
        <v>ME</v>
      </c>
      <c r="G2079" s="533" t="s">
        <v>2725</v>
      </c>
      <c r="H2079" s="533">
        <v>706</v>
      </c>
      <c r="I2079" s="533" t="str">
        <f t="shared" si="1618"/>
        <v>Aboveground, Water Distribution Piping</v>
      </c>
      <c r="J2079" s="533" t="s">
        <v>600</v>
      </c>
      <c r="K2079" s="95"/>
      <c r="L2079" s="95" t="s">
        <v>599</v>
      </c>
      <c r="M2079" s="131"/>
      <c r="N2079" s="367"/>
      <c r="O2079" s="698"/>
      <c r="P2079" s="698"/>
      <c r="S2079" s="533"/>
      <c r="T2079" s="728"/>
    </row>
    <row r="2080" spans="1:20" ht="16.5" thickBot="1">
      <c r="A2080" s="533" t="s">
        <v>2728</v>
      </c>
      <c r="B2080" s="533">
        <v>22</v>
      </c>
      <c r="C2080" s="533" t="s">
        <v>588</v>
      </c>
      <c r="D2080" s="572" t="s">
        <v>1998</v>
      </c>
      <c r="E2080" s="571" t="str">
        <f t="shared" si="1620"/>
        <v xml:space="preserve"> WATER DISTRIBUTION PIPING</v>
      </c>
      <c r="F2080" s="533" t="str">
        <f t="shared" si="1595"/>
        <v>ME</v>
      </c>
      <c r="G2080" s="533" t="s">
        <v>2725</v>
      </c>
      <c r="H2080" s="533">
        <v>707</v>
      </c>
      <c r="I2080" s="533" t="s">
        <v>599</v>
      </c>
      <c r="J2080" s="533" t="str">
        <f t="shared" ref="J2080" si="1621">L2080</f>
        <v>Cold Water PVC Pipes and fittings</v>
      </c>
      <c r="K2080" s="95"/>
      <c r="L2080" s="95" t="s">
        <v>600</v>
      </c>
      <c r="M2080" s="131"/>
      <c r="N2080" s="367"/>
      <c r="O2080" s="698"/>
      <c r="P2080" s="698"/>
      <c r="S2080" s="533"/>
      <c r="T2080" s="728"/>
    </row>
    <row r="2081" spans="1:20" ht="15.75">
      <c r="A2081" s="533" t="s">
        <v>2728</v>
      </c>
      <c r="B2081" s="533">
        <v>22</v>
      </c>
      <c r="C2081" s="533" t="s">
        <v>588</v>
      </c>
      <c r="D2081" s="572" t="s">
        <v>1998</v>
      </c>
      <c r="E2081" s="571" t="str">
        <f t="shared" si="1620"/>
        <v xml:space="preserve"> WATER DISTRIBUTION PIPING</v>
      </c>
      <c r="F2081" s="533" t="str">
        <f t="shared" si="1595"/>
        <v>ME</v>
      </c>
      <c r="G2081" s="533" t="s">
        <v>2722</v>
      </c>
      <c r="H2081" s="533">
        <v>708</v>
      </c>
      <c r="I2081" s="533" t="str">
        <f t="shared" ref="I2081:J2081" si="1622">I2079</f>
        <v>Aboveground, Water Distribution Piping</v>
      </c>
      <c r="J2081" s="533" t="str">
        <f t="shared" si="1622"/>
        <v>Cold Water PVC Pipes and fittings</v>
      </c>
      <c r="K2081" s="95" t="s">
        <v>15</v>
      </c>
      <c r="L2081" s="95" t="s">
        <v>593</v>
      </c>
      <c r="M2081" s="95">
        <v>190</v>
      </c>
      <c r="N2081" s="460" t="s">
        <v>95</v>
      </c>
      <c r="O2081" s="698">
        <v>9</v>
      </c>
      <c r="P2081" s="698">
        <v>1710</v>
      </c>
      <c r="Q2081" s="731">
        <f t="shared" ref="Q2081:Q2088" si="1623">O2081*0.97</f>
        <v>8.73</v>
      </c>
      <c r="R2081" s="731">
        <f t="shared" ref="R2081:R2088" si="1624">Q2081*M2081</f>
        <v>1658.7</v>
      </c>
      <c r="S2081" s="533"/>
      <c r="T2081" s="728"/>
    </row>
    <row r="2082" spans="1:20" ht="15.75">
      <c r="A2082" s="533" t="s">
        <v>2728</v>
      </c>
      <c r="B2082" s="533">
        <v>22</v>
      </c>
      <c r="C2082" s="533" t="s">
        <v>588</v>
      </c>
      <c r="D2082" s="572" t="s">
        <v>1998</v>
      </c>
      <c r="E2082" s="571" t="str">
        <f t="shared" si="1620"/>
        <v xml:space="preserve"> WATER DISTRIBUTION PIPING</v>
      </c>
      <c r="F2082" s="533" t="str">
        <f t="shared" si="1595"/>
        <v>ME</v>
      </c>
      <c r="G2082" s="533" t="s">
        <v>2722</v>
      </c>
      <c r="H2082" s="533">
        <v>709</v>
      </c>
      <c r="I2082" s="533" t="str">
        <f t="shared" ref="I2082:J2082" si="1625">I2080</f>
        <v>Aboveground, Water Distribution Piping</v>
      </c>
      <c r="J2082" s="533" t="str">
        <f t="shared" si="1625"/>
        <v>Cold Water PVC Pipes and fittings</v>
      </c>
      <c r="K2082" s="95" t="s">
        <v>17</v>
      </c>
      <c r="L2082" s="95" t="s">
        <v>594</v>
      </c>
      <c r="M2082" s="95">
        <v>120</v>
      </c>
      <c r="N2082" s="461" t="s">
        <v>95</v>
      </c>
      <c r="O2082" s="698">
        <v>11</v>
      </c>
      <c r="P2082" s="698">
        <v>1320</v>
      </c>
      <c r="Q2082" s="731">
        <f t="shared" si="1623"/>
        <v>10.67</v>
      </c>
      <c r="R2082" s="731">
        <f t="shared" si="1624"/>
        <v>1280.4000000000001</v>
      </c>
      <c r="S2082" s="533"/>
      <c r="T2082" s="728"/>
    </row>
    <row r="2083" spans="1:20" ht="15.75">
      <c r="A2083" s="533" t="s">
        <v>2728</v>
      </c>
      <c r="B2083" s="533">
        <v>22</v>
      </c>
      <c r="C2083" s="533" t="s">
        <v>588</v>
      </c>
      <c r="D2083" s="572" t="s">
        <v>1998</v>
      </c>
      <c r="E2083" s="571" t="str">
        <f t="shared" si="1620"/>
        <v xml:space="preserve"> WATER DISTRIBUTION PIPING</v>
      </c>
      <c r="F2083" s="533" t="str">
        <f t="shared" si="1595"/>
        <v>ME</v>
      </c>
      <c r="G2083" s="533" t="s">
        <v>2722</v>
      </c>
      <c r="H2083" s="533">
        <v>710</v>
      </c>
      <c r="I2083" s="533" t="str">
        <f t="shared" ref="I2083:J2083" si="1626">I2081</f>
        <v>Aboveground, Water Distribution Piping</v>
      </c>
      <c r="J2083" s="533" t="str">
        <f t="shared" si="1626"/>
        <v>Cold Water PVC Pipes and fittings</v>
      </c>
      <c r="K2083" s="95" t="s">
        <v>19</v>
      </c>
      <c r="L2083" s="95" t="s">
        <v>595</v>
      </c>
      <c r="M2083" s="95">
        <v>80</v>
      </c>
      <c r="N2083" s="461" t="s">
        <v>95</v>
      </c>
      <c r="O2083" s="698">
        <v>11</v>
      </c>
      <c r="P2083" s="698">
        <v>880</v>
      </c>
      <c r="Q2083" s="731">
        <f t="shared" si="1623"/>
        <v>10.67</v>
      </c>
      <c r="R2083" s="731">
        <f t="shared" si="1624"/>
        <v>853.6</v>
      </c>
      <c r="S2083" s="533"/>
      <c r="T2083" s="728"/>
    </row>
    <row r="2084" spans="1:20" ht="15.75">
      <c r="A2084" s="533" t="s">
        <v>2728</v>
      </c>
      <c r="B2084" s="533">
        <v>22</v>
      </c>
      <c r="C2084" s="533" t="s">
        <v>588</v>
      </c>
      <c r="D2084" s="572" t="s">
        <v>1998</v>
      </c>
      <c r="E2084" s="571" t="str">
        <f t="shared" si="1620"/>
        <v xml:space="preserve"> WATER DISTRIBUTION PIPING</v>
      </c>
      <c r="F2084" s="533" t="str">
        <f t="shared" si="1595"/>
        <v>ME</v>
      </c>
      <c r="G2084" s="533" t="s">
        <v>2722</v>
      </c>
      <c r="H2084" s="533">
        <v>711</v>
      </c>
      <c r="I2084" s="533" t="str">
        <f t="shared" ref="I2084:J2084" si="1627">I2082</f>
        <v>Aboveground, Water Distribution Piping</v>
      </c>
      <c r="J2084" s="533" t="str">
        <f t="shared" si="1627"/>
        <v>Cold Water PVC Pipes and fittings</v>
      </c>
      <c r="K2084" s="95" t="s">
        <v>20</v>
      </c>
      <c r="L2084" s="95" t="s">
        <v>556</v>
      </c>
      <c r="M2084" s="95">
        <v>70</v>
      </c>
      <c r="N2084" s="461" t="s">
        <v>95</v>
      </c>
      <c r="O2084" s="698">
        <v>13</v>
      </c>
      <c r="P2084" s="698">
        <v>910</v>
      </c>
      <c r="Q2084" s="731">
        <f t="shared" si="1623"/>
        <v>12.61</v>
      </c>
      <c r="R2084" s="731">
        <f t="shared" si="1624"/>
        <v>882.69999999999993</v>
      </c>
      <c r="S2084" s="533"/>
      <c r="T2084" s="728"/>
    </row>
    <row r="2085" spans="1:20" ht="15.75">
      <c r="A2085" s="533" t="s">
        <v>2728</v>
      </c>
      <c r="B2085" s="533">
        <v>22</v>
      </c>
      <c r="C2085" s="533" t="s">
        <v>588</v>
      </c>
      <c r="D2085" s="572" t="s">
        <v>1998</v>
      </c>
      <c r="E2085" s="571" t="str">
        <f t="shared" si="1620"/>
        <v xml:space="preserve"> WATER DISTRIBUTION PIPING</v>
      </c>
      <c r="F2085" s="533" t="str">
        <f t="shared" si="1595"/>
        <v>ME</v>
      </c>
      <c r="G2085" s="533" t="s">
        <v>2722</v>
      </c>
      <c r="H2085" s="533">
        <v>712</v>
      </c>
      <c r="I2085" s="533" t="str">
        <f t="shared" ref="I2085:J2085" si="1628">I2083</f>
        <v>Aboveground, Water Distribution Piping</v>
      </c>
      <c r="J2085" s="533" t="str">
        <f t="shared" si="1628"/>
        <v>Cold Water PVC Pipes and fittings</v>
      </c>
      <c r="K2085" s="95" t="s">
        <v>21</v>
      </c>
      <c r="L2085" s="95" t="s">
        <v>557</v>
      </c>
      <c r="M2085" s="95">
        <v>57</v>
      </c>
      <c r="N2085" s="461" t="s">
        <v>95</v>
      </c>
      <c r="O2085" s="698">
        <v>16</v>
      </c>
      <c r="P2085" s="698">
        <v>912</v>
      </c>
      <c r="Q2085" s="731">
        <f t="shared" si="1623"/>
        <v>15.52</v>
      </c>
      <c r="R2085" s="731">
        <f t="shared" si="1624"/>
        <v>884.64</v>
      </c>
      <c r="S2085" s="533"/>
      <c r="T2085" s="728"/>
    </row>
    <row r="2086" spans="1:20" ht="16.5" thickBot="1">
      <c r="A2086" s="533" t="s">
        <v>2728</v>
      </c>
      <c r="B2086" s="533">
        <v>22</v>
      </c>
      <c r="C2086" s="533" t="s">
        <v>588</v>
      </c>
      <c r="D2086" s="572" t="s">
        <v>1998</v>
      </c>
      <c r="E2086" s="571" t="str">
        <f t="shared" si="1620"/>
        <v xml:space="preserve"> WATER DISTRIBUTION PIPING</v>
      </c>
      <c r="F2086" s="533" t="str">
        <f t="shared" si="1595"/>
        <v>ME</v>
      </c>
      <c r="G2086" s="533" t="s">
        <v>2722</v>
      </c>
      <c r="H2086" s="533">
        <v>713</v>
      </c>
      <c r="I2086" s="533" t="str">
        <f t="shared" ref="I2086:J2086" si="1629">I2084</f>
        <v>Aboveground, Water Distribution Piping</v>
      </c>
      <c r="J2086" s="533" t="str">
        <f t="shared" si="1629"/>
        <v>Cold Water PVC Pipes and fittings</v>
      </c>
      <c r="K2086" s="95" t="s">
        <v>45</v>
      </c>
      <c r="L2086" s="95" t="s">
        <v>558</v>
      </c>
      <c r="M2086" s="95">
        <v>168</v>
      </c>
      <c r="N2086" s="462" t="s">
        <v>95</v>
      </c>
      <c r="O2086" s="698">
        <v>24</v>
      </c>
      <c r="P2086" s="698">
        <v>4032</v>
      </c>
      <c r="Q2086" s="731">
        <f t="shared" si="1623"/>
        <v>23.28</v>
      </c>
      <c r="R2086" s="731">
        <f t="shared" si="1624"/>
        <v>3911.04</v>
      </c>
      <c r="S2086" s="533"/>
      <c r="T2086" s="728"/>
    </row>
    <row r="2087" spans="1:20" ht="15.75">
      <c r="A2087" s="533" t="s">
        <v>2728</v>
      </c>
      <c r="B2087" s="533">
        <v>22</v>
      </c>
      <c r="C2087" s="533" t="s">
        <v>588</v>
      </c>
      <c r="D2087" s="572" t="s">
        <v>1998</v>
      </c>
      <c r="E2087" s="571" t="str">
        <f t="shared" si="1620"/>
        <v xml:space="preserve"> WATER DISTRIBUTION PIPING</v>
      </c>
      <c r="F2087" s="533" t="str">
        <f t="shared" si="1595"/>
        <v>ME</v>
      </c>
      <c r="G2087" s="533" t="s">
        <v>2722</v>
      </c>
      <c r="H2087" s="533">
        <v>714</v>
      </c>
      <c r="I2087" s="533" t="str">
        <f t="shared" ref="I2087:J2087" si="1630">I2085</f>
        <v>Aboveground, Water Distribution Piping</v>
      </c>
      <c r="J2087" s="533" t="str">
        <f t="shared" si="1630"/>
        <v>Cold Water PVC Pipes and fittings</v>
      </c>
      <c r="K2087" s="95" t="s">
        <v>48</v>
      </c>
      <c r="L2087" s="95" t="s">
        <v>559</v>
      </c>
      <c r="M2087" s="95">
        <v>41</v>
      </c>
      <c r="N2087" s="367" t="s">
        <v>95</v>
      </c>
      <c r="O2087" s="698">
        <v>31</v>
      </c>
      <c r="P2087" s="698">
        <v>1271</v>
      </c>
      <c r="Q2087" s="731">
        <f t="shared" si="1623"/>
        <v>30.07</v>
      </c>
      <c r="R2087" s="731">
        <f t="shared" si="1624"/>
        <v>1232.8700000000001</v>
      </c>
      <c r="S2087" s="533"/>
      <c r="T2087" s="728"/>
    </row>
    <row r="2088" spans="1:20" ht="15.75">
      <c r="A2088" s="533" t="s">
        <v>2728</v>
      </c>
      <c r="B2088" s="533">
        <v>22</v>
      </c>
      <c r="C2088" s="533" t="s">
        <v>588</v>
      </c>
      <c r="D2088" s="572" t="s">
        <v>1998</v>
      </c>
      <c r="E2088" s="571" t="str">
        <f t="shared" si="1620"/>
        <v xml:space="preserve"> WATER DISTRIBUTION PIPING</v>
      </c>
      <c r="F2088" s="533" t="str">
        <f t="shared" si="1595"/>
        <v>ME</v>
      </c>
      <c r="G2088" s="533" t="s">
        <v>2722</v>
      </c>
      <c r="H2088" s="533">
        <v>715</v>
      </c>
      <c r="I2088" s="533" t="str">
        <f t="shared" ref="I2088:J2088" si="1631">I2086</f>
        <v>Aboveground, Water Distribution Piping</v>
      </c>
      <c r="J2088" s="533" t="str">
        <f t="shared" si="1631"/>
        <v>Cold Water PVC Pipes and fittings</v>
      </c>
      <c r="K2088" s="95" t="s">
        <v>50</v>
      </c>
      <c r="L2088" s="95" t="s">
        <v>560</v>
      </c>
      <c r="M2088" s="95">
        <v>17</v>
      </c>
      <c r="N2088" s="367" t="s">
        <v>95</v>
      </c>
      <c r="O2088" s="698">
        <v>53</v>
      </c>
      <c r="P2088" s="698">
        <v>901</v>
      </c>
      <c r="Q2088" s="731">
        <f t="shared" si="1623"/>
        <v>51.41</v>
      </c>
      <c r="R2088" s="731">
        <f t="shared" si="1624"/>
        <v>873.96999999999991</v>
      </c>
      <c r="S2088" s="533"/>
      <c r="T2088" s="728"/>
    </row>
    <row r="2089" spans="1:20" ht="16.5" thickBot="1">
      <c r="A2089" s="533" t="s">
        <v>2728</v>
      </c>
      <c r="B2089" s="533">
        <v>22</v>
      </c>
      <c r="C2089" s="533" t="s">
        <v>588</v>
      </c>
      <c r="D2089" s="572" t="s">
        <v>1998</v>
      </c>
      <c r="E2089" s="571" t="str">
        <f t="shared" si="1620"/>
        <v xml:space="preserve"> WATER DISTRIBUTION PIPING</v>
      </c>
      <c r="F2089" s="533" t="str">
        <f t="shared" si="1595"/>
        <v>ME</v>
      </c>
      <c r="G2089" s="533" t="s">
        <v>2725</v>
      </c>
      <c r="H2089" s="533">
        <v>716</v>
      </c>
      <c r="I2089" s="533" t="s">
        <v>599</v>
      </c>
      <c r="J2089" s="533" t="str">
        <f>L2089</f>
        <v>Hot Water CPVC Pipes and fittings</v>
      </c>
      <c r="K2089" s="95"/>
      <c r="L2089" s="95" t="s">
        <v>601</v>
      </c>
      <c r="M2089" s="131"/>
      <c r="N2089" s="367"/>
      <c r="O2089" s="698"/>
      <c r="P2089" s="698"/>
      <c r="S2089" s="533"/>
      <c r="T2089" s="728"/>
    </row>
    <row r="2090" spans="1:20" ht="15.75">
      <c r="A2090" s="533" t="s">
        <v>2728</v>
      </c>
      <c r="B2090" s="533">
        <v>22</v>
      </c>
      <c r="C2090" s="533" t="s">
        <v>588</v>
      </c>
      <c r="D2090" s="572" t="s">
        <v>1998</v>
      </c>
      <c r="E2090" s="571" t="str">
        <f t="shared" si="1620"/>
        <v xml:space="preserve"> WATER DISTRIBUTION PIPING</v>
      </c>
      <c r="F2090" s="533" t="str">
        <f t="shared" si="1595"/>
        <v>ME</v>
      </c>
      <c r="G2090" s="533" t="s">
        <v>2722</v>
      </c>
      <c r="H2090" s="533">
        <v>717</v>
      </c>
      <c r="I2090" s="533" t="str">
        <f t="shared" ref="I2090:J2090" si="1632">I2088</f>
        <v>Aboveground, Water Distribution Piping</v>
      </c>
      <c r="J2090" s="533" t="str">
        <f t="shared" si="1632"/>
        <v>Cold Water PVC Pipes and fittings</v>
      </c>
      <c r="K2090" s="95" t="s">
        <v>76</v>
      </c>
      <c r="L2090" s="95" t="s">
        <v>593</v>
      </c>
      <c r="M2090" s="95">
        <v>150</v>
      </c>
      <c r="N2090" s="460" t="s">
        <v>95</v>
      </c>
      <c r="O2090" s="698">
        <v>11</v>
      </c>
      <c r="P2090" s="698">
        <v>1650</v>
      </c>
      <c r="Q2090" s="731">
        <f t="shared" ref="Q2090:Q2096" si="1633">O2090*0.97</f>
        <v>10.67</v>
      </c>
      <c r="R2090" s="731">
        <f t="shared" ref="R2090:R2096" si="1634">Q2090*M2090</f>
        <v>1600.5</v>
      </c>
      <c r="S2090" s="533"/>
      <c r="T2090" s="728"/>
    </row>
    <row r="2091" spans="1:20" ht="15.75">
      <c r="A2091" s="533" t="s">
        <v>2728</v>
      </c>
      <c r="B2091" s="533">
        <v>22</v>
      </c>
      <c r="C2091" s="533" t="s">
        <v>588</v>
      </c>
      <c r="D2091" s="572" t="s">
        <v>1998</v>
      </c>
      <c r="E2091" s="571" t="str">
        <f t="shared" si="1620"/>
        <v xml:space="preserve"> WATER DISTRIBUTION PIPING</v>
      </c>
      <c r="F2091" s="533" t="str">
        <f t="shared" si="1595"/>
        <v>ME</v>
      </c>
      <c r="G2091" s="533" t="s">
        <v>2722</v>
      </c>
      <c r="H2091" s="533">
        <v>718</v>
      </c>
      <c r="I2091" s="533" t="str">
        <f t="shared" ref="I2091:J2091" si="1635">I2089</f>
        <v>Aboveground, Water Distribution Piping</v>
      </c>
      <c r="J2091" s="533" t="str">
        <f t="shared" si="1635"/>
        <v>Hot Water CPVC Pipes and fittings</v>
      </c>
      <c r="K2091" s="95" t="s">
        <v>77</v>
      </c>
      <c r="L2091" s="95" t="s">
        <v>594</v>
      </c>
      <c r="M2091" s="95">
        <v>110</v>
      </c>
      <c r="N2091" s="461" t="s">
        <v>95</v>
      </c>
      <c r="O2091" s="698">
        <v>11</v>
      </c>
      <c r="P2091" s="698">
        <v>1210</v>
      </c>
      <c r="Q2091" s="731">
        <f t="shared" si="1633"/>
        <v>10.67</v>
      </c>
      <c r="R2091" s="731">
        <f t="shared" si="1634"/>
        <v>1173.7</v>
      </c>
      <c r="S2091" s="533"/>
      <c r="T2091" s="728"/>
    </row>
    <row r="2092" spans="1:20" ht="15.75">
      <c r="A2092" s="533" t="s">
        <v>2728</v>
      </c>
      <c r="B2092" s="533">
        <v>22</v>
      </c>
      <c r="C2092" s="533" t="s">
        <v>588</v>
      </c>
      <c r="D2092" s="572" t="s">
        <v>1998</v>
      </c>
      <c r="E2092" s="571" t="str">
        <f t="shared" si="1620"/>
        <v xml:space="preserve"> WATER DISTRIBUTION PIPING</v>
      </c>
      <c r="F2092" s="533" t="str">
        <f t="shared" si="1595"/>
        <v>ME</v>
      </c>
      <c r="G2092" s="533" t="s">
        <v>2722</v>
      </c>
      <c r="H2092" s="533">
        <v>719</v>
      </c>
      <c r="I2092" s="533" t="str">
        <f t="shared" ref="I2092:J2092" si="1636">I2090</f>
        <v>Aboveground, Water Distribution Piping</v>
      </c>
      <c r="J2092" s="533" t="str">
        <f t="shared" si="1636"/>
        <v>Cold Water PVC Pipes and fittings</v>
      </c>
      <c r="K2092" s="95" t="s">
        <v>78</v>
      </c>
      <c r="L2092" s="95" t="s">
        <v>595</v>
      </c>
      <c r="M2092" s="95">
        <v>60</v>
      </c>
      <c r="N2092" s="461" t="s">
        <v>95</v>
      </c>
      <c r="O2092" s="698">
        <v>15</v>
      </c>
      <c r="P2092" s="698">
        <v>900</v>
      </c>
      <c r="Q2092" s="731">
        <f t="shared" si="1633"/>
        <v>14.549999999999999</v>
      </c>
      <c r="R2092" s="731">
        <f t="shared" si="1634"/>
        <v>872.99999999999989</v>
      </c>
      <c r="S2092" s="533"/>
      <c r="T2092" s="728"/>
    </row>
    <row r="2093" spans="1:20" ht="15.75">
      <c r="A2093" s="533" t="s">
        <v>2728</v>
      </c>
      <c r="B2093" s="533">
        <v>22</v>
      </c>
      <c r="C2093" s="533" t="s">
        <v>588</v>
      </c>
      <c r="D2093" s="572" t="s">
        <v>1998</v>
      </c>
      <c r="E2093" s="571" t="str">
        <f t="shared" si="1620"/>
        <v xml:space="preserve"> WATER DISTRIBUTION PIPING</v>
      </c>
      <c r="F2093" s="533" t="str">
        <f t="shared" si="1595"/>
        <v>ME</v>
      </c>
      <c r="G2093" s="533" t="s">
        <v>2722</v>
      </c>
      <c r="H2093" s="533">
        <v>720</v>
      </c>
      <c r="I2093" s="533" t="str">
        <f t="shared" ref="I2093:J2093" si="1637">I2091</f>
        <v>Aboveground, Water Distribution Piping</v>
      </c>
      <c r="J2093" s="533" t="str">
        <f t="shared" si="1637"/>
        <v>Hot Water CPVC Pipes and fittings</v>
      </c>
      <c r="K2093" s="95" t="s">
        <v>302</v>
      </c>
      <c r="L2093" s="95" t="s">
        <v>556</v>
      </c>
      <c r="M2093" s="95">
        <v>80</v>
      </c>
      <c r="N2093" s="461" t="s">
        <v>95</v>
      </c>
      <c r="O2093" s="698">
        <v>20</v>
      </c>
      <c r="P2093" s="698">
        <v>1600</v>
      </c>
      <c r="Q2093" s="731">
        <f t="shared" si="1633"/>
        <v>19.399999999999999</v>
      </c>
      <c r="R2093" s="731">
        <f t="shared" si="1634"/>
        <v>1552</v>
      </c>
      <c r="S2093" s="533"/>
      <c r="T2093" s="728"/>
    </row>
    <row r="2094" spans="1:20" ht="15.75">
      <c r="A2094" s="533" t="s">
        <v>2728</v>
      </c>
      <c r="B2094" s="533">
        <v>22</v>
      </c>
      <c r="C2094" s="533" t="s">
        <v>588</v>
      </c>
      <c r="D2094" s="572" t="s">
        <v>1998</v>
      </c>
      <c r="E2094" s="571" t="str">
        <f t="shared" si="1620"/>
        <v xml:space="preserve"> WATER DISTRIBUTION PIPING</v>
      </c>
      <c r="F2094" s="533" t="str">
        <f t="shared" si="1595"/>
        <v>ME</v>
      </c>
      <c r="G2094" s="533" t="s">
        <v>2722</v>
      </c>
      <c r="H2094" s="533">
        <v>721</v>
      </c>
      <c r="I2094" s="533" t="str">
        <f t="shared" ref="I2094:J2094" si="1638">I2092</f>
        <v>Aboveground, Water Distribution Piping</v>
      </c>
      <c r="J2094" s="533" t="str">
        <f t="shared" si="1638"/>
        <v>Cold Water PVC Pipes and fittings</v>
      </c>
      <c r="K2094" s="95" t="s">
        <v>304</v>
      </c>
      <c r="L2094" s="95" t="s">
        <v>557</v>
      </c>
      <c r="M2094" s="95">
        <v>65</v>
      </c>
      <c r="N2094" s="461" t="s">
        <v>95</v>
      </c>
      <c r="O2094" s="698">
        <v>23</v>
      </c>
      <c r="P2094" s="698">
        <v>1495</v>
      </c>
      <c r="Q2094" s="731">
        <f t="shared" si="1633"/>
        <v>22.31</v>
      </c>
      <c r="R2094" s="731">
        <f t="shared" si="1634"/>
        <v>1450.1499999999999</v>
      </c>
      <c r="S2094" s="533"/>
      <c r="T2094" s="728"/>
    </row>
    <row r="2095" spans="1:20" ht="16.5" thickBot="1">
      <c r="A2095" s="533" t="s">
        <v>2728</v>
      </c>
      <c r="B2095" s="533">
        <v>22</v>
      </c>
      <c r="C2095" s="533" t="s">
        <v>588</v>
      </c>
      <c r="D2095" s="572" t="s">
        <v>1998</v>
      </c>
      <c r="E2095" s="571" t="str">
        <f t="shared" si="1620"/>
        <v xml:space="preserve"> WATER DISTRIBUTION PIPING</v>
      </c>
      <c r="F2095" s="533" t="str">
        <f t="shared" si="1595"/>
        <v>ME</v>
      </c>
      <c r="G2095" s="533" t="s">
        <v>2722</v>
      </c>
      <c r="H2095" s="533">
        <v>722</v>
      </c>
      <c r="I2095" s="533" t="str">
        <f t="shared" ref="I2095:J2095" si="1639">I2093</f>
        <v>Aboveground, Water Distribution Piping</v>
      </c>
      <c r="J2095" s="533" t="str">
        <f t="shared" si="1639"/>
        <v>Hot Water CPVC Pipes and fittings</v>
      </c>
      <c r="K2095" s="95" t="s">
        <v>306</v>
      </c>
      <c r="L2095" s="95" t="s">
        <v>558</v>
      </c>
      <c r="M2095" s="95">
        <v>100</v>
      </c>
      <c r="N2095" s="462" t="s">
        <v>95</v>
      </c>
      <c r="O2095" s="698">
        <v>27</v>
      </c>
      <c r="P2095" s="698">
        <v>2700</v>
      </c>
      <c r="Q2095" s="731">
        <f t="shared" si="1633"/>
        <v>26.189999999999998</v>
      </c>
      <c r="R2095" s="731">
        <f t="shared" si="1634"/>
        <v>2619</v>
      </c>
      <c r="S2095" s="533"/>
      <c r="T2095" s="728"/>
    </row>
    <row r="2096" spans="1:20" ht="15.75">
      <c r="A2096" s="533" t="s">
        <v>2728</v>
      </c>
      <c r="B2096" s="533">
        <v>22</v>
      </c>
      <c r="C2096" s="533" t="s">
        <v>588</v>
      </c>
      <c r="D2096" s="572" t="s">
        <v>1998</v>
      </c>
      <c r="E2096" s="571" t="str">
        <f t="shared" si="1620"/>
        <v xml:space="preserve"> WATER DISTRIBUTION PIPING</v>
      </c>
      <c r="F2096" s="533" t="str">
        <f t="shared" si="1595"/>
        <v>ME</v>
      </c>
      <c r="G2096" s="533" t="s">
        <v>2722</v>
      </c>
      <c r="H2096" s="533">
        <v>723</v>
      </c>
      <c r="I2096" s="533" t="str">
        <f t="shared" ref="I2096:J2096" si="1640">I2094</f>
        <v>Aboveground, Water Distribution Piping</v>
      </c>
      <c r="J2096" s="533" t="str">
        <f t="shared" si="1640"/>
        <v>Cold Water PVC Pipes and fittings</v>
      </c>
      <c r="K2096" s="95" t="s">
        <v>341</v>
      </c>
      <c r="L2096" s="95" t="s">
        <v>559</v>
      </c>
      <c r="M2096" s="95">
        <v>34</v>
      </c>
      <c r="N2096" s="464" t="s">
        <v>95</v>
      </c>
      <c r="O2096" s="698">
        <v>46</v>
      </c>
      <c r="P2096" s="698">
        <v>1564</v>
      </c>
      <c r="Q2096" s="731">
        <f t="shared" si="1633"/>
        <v>44.62</v>
      </c>
      <c r="R2096" s="731">
        <f t="shared" si="1634"/>
        <v>1517.08</v>
      </c>
      <c r="S2096" s="533"/>
      <c r="T2096" s="728"/>
    </row>
    <row r="2097" spans="1:20" ht="15.75">
      <c r="A2097" s="533" t="s">
        <v>2728</v>
      </c>
      <c r="B2097" s="533">
        <v>22</v>
      </c>
      <c r="C2097" s="533" t="s">
        <v>588</v>
      </c>
      <c r="D2097" s="572" t="s">
        <v>1998</v>
      </c>
      <c r="E2097" s="571" t="str">
        <f t="shared" si="1620"/>
        <v xml:space="preserve"> WATER DISTRIBUTION PIPING</v>
      </c>
      <c r="F2097" s="533" t="str">
        <f t="shared" si="1595"/>
        <v>ME</v>
      </c>
      <c r="G2097" s="533" t="s">
        <v>2725</v>
      </c>
      <c r="H2097" s="533">
        <v>724</v>
      </c>
      <c r="I2097" s="533" t="s">
        <v>599</v>
      </c>
      <c r="J2097" s="533" t="str">
        <f>L2097</f>
        <v>Valves</v>
      </c>
      <c r="K2097" s="95"/>
      <c r="L2097" s="95" t="s">
        <v>563</v>
      </c>
      <c r="M2097" s="131"/>
      <c r="N2097" s="367"/>
      <c r="O2097" s="698"/>
      <c r="P2097" s="698"/>
      <c r="S2097" s="533"/>
      <c r="T2097" s="728"/>
    </row>
    <row r="2098" spans="1:20" ht="15.75">
      <c r="A2098" s="533" t="s">
        <v>2728</v>
      </c>
      <c r="B2098" s="533">
        <v>22</v>
      </c>
      <c r="C2098" s="533" t="s">
        <v>588</v>
      </c>
      <c r="D2098" s="572" t="s">
        <v>1998</v>
      </c>
      <c r="E2098" s="571" t="str">
        <f t="shared" si="1620"/>
        <v xml:space="preserve"> WATER DISTRIBUTION PIPING</v>
      </c>
      <c r="F2098" s="533" t="str">
        <f t="shared" si="1595"/>
        <v>ME</v>
      </c>
      <c r="G2098" s="533" t="s">
        <v>2722</v>
      </c>
      <c r="H2098" s="533">
        <v>725</v>
      </c>
      <c r="I2098" s="533" t="str">
        <f t="shared" ref="I2098:J2098" si="1641">I2096</f>
        <v>Aboveground, Water Distribution Piping</v>
      </c>
      <c r="J2098" s="533" t="str">
        <f t="shared" si="1641"/>
        <v>Cold Water PVC Pipes and fittings</v>
      </c>
      <c r="K2098" s="95" t="s">
        <v>13</v>
      </c>
      <c r="L2098" s="95" t="s">
        <v>602</v>
      </c>
      <c r="M2098" s="95">
        <v>1</v>
      </c>
      <c r="N2098" s="445" t="s">
        <v>2</v>
      </c>
      <c r="O2098" s="698">
        <v>3983</v>
      </c>
      <c r="P2098" s="698">
        <v>3983</v>
      </c>
      <c r="Q2098" s="731">
        <f t="shared" ref="Q2098:Q2102" si="1642">O2098*0.97</f>
        <v>3863.5099999999998</v>
      </c>
      <c r="R2098" s="731">
        <f t="shared" ref="R2098:R2102" si="1643">Q2098*M2098</f>
        <v>3863.5099999999998</v>
      </c>
      <c r="S2098" s="533"/>
      <c r="T2098" s="728"/>
    </row>
    <row r="2099" spans="1:20" ht="15.75">
      <c r="A2099" s="533" t="s">
        <v>2728</v>
      </c>
      <c r="B2099" s="533">
        <v>22</v>
      </c>
      <c r="C2099" s="533" t="s">
        <v>588</v>
      </c>
      <c r="D2099" s="572" t="s">
        <v>1998</v>
      </c>
      <c r="E2099" s="571" t="str">
        <f t="shared" si="1620"/>
        <v xml:space="preserve"> WATER DISTRIBUTION PIPING</v>
      </c>
      <c r="F2099" s="533" t="str">
        <f t="shared" si="1595"/>
        <v>ME</v>
      </c>
      <c r="G2099" s="533" t="s">
        <v>2722</v>
      </c>
      <c r="H2099" s="533">
        <v>726</v>
      </c>
      <c r="I2099" s="533" t="str">
        <f t="shared" ref="I2099:J2099" si="1644">I2097</f>
        <v>Aboveground, Water Distribution Piping</v>
      </c>
      <c r="J2099" s="533" t="str">
        <f t="shared" si="1644"/>
        <v>Valves</v>
      </c>
      <c r="K2099" s="95" t="s">
        <v>15</v>
      </c>
      <c r="L2099" s="95" t="s">
        <v>603</v>
      </c>
      <c r="M2099" s="95">
        <v>1</v>
      </c>
      <c r="N2099" s="445" t="s">
        <v>2</v>
      </c>
      <c r="O2099" s="698">
        <v>2390</v>
      </c>
      <c r="P2099" s="698">
        <v>2390</v>
      </c>
      <c r="Q2099" s="731">
        <f t="shared" si="1642"/>
        <v>2318.2999999999997</v>
      </c>
      <c r="R2099" s="731">
        <f t="shared" si="1643"/>
        <v>2318.2999999999997</v>
      </c>
      <c r="S2099" s="533"/>
      <c r="T2099" s="728"/>
    </row>
    <row r="2100" spans="1:20" ht="15.75">
      <c r="A2100" s="533" t="s">
        <v>2728</v>
      </c>
      <c r="B2100" s="533">
        <v>22</v>
      </c>
      <c r="C2100" s="533" t="s">
        <v>588</v>
      </c>
      <c r="D2100" s="572" t="s">
        <v>1998</v>
      </c>
      <c r="E2100" s="571" t="str">
        <f t="shared" si="1620"/>
        <v xml:space="preserve"> WATER DISTRIBUTION PIPING</v>
      </c>
      <c r="F2100" s="533" t="str">
        <f t="shared" si="1595"/>
        <v>ME</v>
      </c>
      <c r="G2100" s="533" t="s">
        <v>2722</v>
      </c>
      <c r="H2100" s="533">
        <v>727</v>
      </c>
      <c r="I2100" s="533" t="str">
        <f t="shared" ref="I2100:J2100" si="1645">I2098</f>
        <v>Aboveground, Water Distribution Piping</v>
      </c>
      <c r="J2100" s="533" t="str">
        <f t="shared" si="1645"/>
        <v>Cold Water PVC Pipes and fittings</v>
      </c>
      <c r="K2100" s="95" t="s">
        <v>17</v>
      </c>
      <c r="L2100" s="95" t="s">
        <v>604</v>
      </c>
      <c r="M2100" s="95">
        <v>1</v>
      </c>
      <c r="N2100" s="445" t="s">
        <v>2</v>
      </c>
      <c r="O2100" s="698">
        <v>1593</v>
      </c>
      <c r="P2100" s="698">
        <v>1593</v>
      </c>
      <c r="Q2100" s="731">
        <f t="shared" si="1642"/>
        <v>1545.21</v>
      </c>
      <c r="R2100" s="731">
        <f t="shared" si="1643"/>
        <v>1545.21</v>
      </c>
      <c r="S2100" s="533"/>
      <c r="T2100" s="728"/>
    </row>
    <row r="2101" spans="1:20" ht="15.75">
      <c r="A2101" s="533" t="s">
        <v>2728</v>
      </c>
      <c r="B2101" s="533">
        <v>22</v>
      </c>
      <c r="C2101" s="533" t="s">
        <v>588</v>
      </c>
      <c r="D2101" s="572" t="s">
        <v>1998</v>
      </c>
      <c r="E2101" s="571" t="str">
        <f t="shared" si="1620"/>
        <v xml:space="preserve"> WATER DISTRIBUTION PIPING</v>
      </c>
      <c r="F2101" s="533" t="str">
        <f t="shared" si="1595"/>
        <v>ME</v>
      </c>
      <c r="G2101" s="533" t="s">
        <v>2722</v>
      </c>
      <c r="H2101" s="533">
        <v>728</v>
      </c>
      <c r="I2101" s="533" t="str">
        <f t="shared" ref="I2101:J2101" si="1646">I2099</f>
        <v>Aboveground, Water Distribution Piping</v>
      </c>
      <c r="J2101" s="533" t="str">
        <f t="shared" si="1646"/>
        <v>Valves</v>
      </c>
      <c r="K2101" s="95" t="s">
        <v>19</v>
      </c>
      <c r="L2101" s="95" t="s">
        <v>605</v>
      </c>
      <c r="M2101" s="95">
        <v>1</v>
      </c>
      <c r="N2101" s="445" t="s">
        <v>2</v>
      </c>
      <c r="O2101" s="698">
        <v>664</v>
      </c>
      <c r="P2101" s="698">
        <v>664</v>
      </c>
      <c r="Q2101" s="731">
        <f t="shared" si="1642"/>
        <v>644.07999999999993</v>
      </c>
      <c r="R2101" s="731">
        <f t="shared" si="1643"/>
        <v>644.07999999999993</v>
      </c>
      <c r="S2101" s="533"/>
      <c r="T2101" s="728"/>
    </row>
    <row r="2102" spans="1:20" ht="15.75">
      <c r="A2102" s="533" t="s">
        <v>2728</v>
      </c>
      <c r="B2102" s="533">
        <v>22</v>
      </c>
      <c r="C2102" s="533" t="s">
        <v>588</v>
      </c>
      <c r="D2102" s="572" t="s">
        <v>1998</v>
      </c>
      <c r="E2102" s="571" t="str">
        <f t="shared" si="1620"/>
        <v xml:space="preserve"> WATER DISTRIBUTION PIPING</v>
      </c>
      <c r="F2102" s="533" t="str">
        <f t="shared" si="1595"/>
        <v>ME</v>
      </c>
      <c r="G2102" s="533" t="s">
        <v>2722</v>
      </c>
      <c r="H2102" s="533">
        <v>729</v>
      </c>
      <c r="I2102" s="533" t="str">
        <f t="shared" ref="I2102:J2102" si="1647">I2100</f>
        <v>Aboveground, Water Distribution Piping</v>
      </c>
      <c r="J2102" s="533" t="str">
        <f t="shared" si="1647"/>
        <v>Cold Water PVC Pipes and fittings</v>
      </c>
      <c r="K2102" s="95" t="s">
        <v>20</v>
      </c>
      <c r="L2102" s="95" t="s">
        <v>606</v>
      </c>
      <c r="M2102" s="95">
        <v>1</v>
      </c>
      <c r="N2102" s="367" t="s">
        <v>2</v>
      </c>
      <c r="O2102" s="698">
        <v>664</v>
      </c>
      <c r="P2102" s="698">
        <v>664</v>
      </c>
      <c r="Q2102" s="731">
        <f t="shared" si="1642"/>
        <v>644.07999999999993</v>
      </c>
      <c r="R2102" s="731">
        <f t="shared" si="1643"/>
        <v>644.07999999999993</v>
      </c>
      <c r="S2102" s="533"/>
      <c r="T2102" s="728"/>
    </row>
    <row r="2103" spans="1:20" ht="15.75">
      <c r="A2103" s="533" t="s">
        <v>2728</v>
      </c>
      <c r="B2103" s="533">
        <v>22</v>
      </c>
      <c r="C2103" s="533" t="s">
        <v>588</v>
      </c>
      <c r="D2103" s="572" t="s">
        <v>2002</v>
      </c>
      <c r="E2103" s="571" t="s">
        <v>1251</v>
      </c>
      <c r="F2103" s="533" t="str">
        <f t="shared" si="1595"/>
        <v>ME</v>
      </c>
      <c r="G2103" s="533" t="s">
        <v>2725</v>
      </c>
      <c r="H2103" s="533">
        <v>730</v>
      </c>
      <c r="I2103" s="533" t="str">
        <f t="shared" ref="I2103:I2104" si="1648">L2103</f>
        <v>221123 - DOMESTIC WATER PIPING SPECIALTIES</v>
      </c>
      <c r="J2103" s="533" t="str">
        <f t="shared" ref="J2103:J2104" si="1649">L2103</f>
        <v>221123 - DOMESTIC WATER PIPING SPECIALTIES</v>
      </c>
      <c r="K2103" s="95"/>
      <c r="L2103" s="95" t="s">
        <v>607</v>
      </c>
      <c r="M2103" s="131"/>
      <c r="N2103" s="367"/>
      <c r="O2103" s="698"/>
      <c r="P2103" s="698">
        <v>0</v>
      </c>
      <c r="S2103" s="533"/>
      <c r="T2103" s="728"/>
    </row>
    <row r="2104" spans="1:20" ht="15.75">
      <c r="A2104" s="533" t="s">
        <v>2728</v>
      </c>
      <c r="B2104" s="533">
        <v>22</v>
      </c>
      <c r="C2104" s="533" t="s">
        <v>588</v>
      </c>
      <c r="D2104" s="572" t="s">
        <v>2002</v>
      </c>
      <c r="E2104" s="571" t="str">
        <f t="shared" ref="E2104:E2110" si="1650">E2103</f>
        <v xml:space="preserve"> DOMESTIC WATER PIPING SPECIALTIES</v>
      </c>
      <c r="F2104" s="533" t="str">
        <f t="shared" si="1595"/>
        <v>ME</v>
      </c>
      <c r="G2104" s="533" t="s">
        <v>2725</v>
      </c>
      <c r="H2104" s="533">
        <v>731</v>
      </c>
      <c r="I2104" s="533" t="str">
        <f t="shared" si="1648"/>
        <v>WATER TAPS</v>
      </c>
      <c r="J2104" s="533" t="str">
        <f t="shared" si="1649"/>
        <v>WATER TAPS</v>
      </c>
      <c r="K2104" s="95"/>
      <c r="L2104" s="95" t="s">
        <v>608</v>
      </c>
      <c r="M2104" s="131"/>
      <c r="N2104" s="367"/>
      <c r="O2104" s="698"/>
      <c r="P2104" s="698">
        <v>0</v>
      </c>
      <c r="S2104" s="533"/>
      <c r="T2104" s="728"/>
    </row>
    <row r="2105" spans="1:20" ht="15.75">
      <c r="A2105" s="533" t="s">
        <v>2728</v>
      </c>
      <c r="B2105" s="533">
        <v>22</v>
      </c>
      <c r="C2105" s="533" t="s">
        <v>588</v>
      </c>
      <c r="D2105" s="572" t="s">
        <v>2002</v>
      </c>
      <c r="E2105" s="571" t="str">
        <f t="shared" si="1650"/>
        <v xml:space="preserve"> DOMESTIC WATER PIPING SPECIALTIES</v>
      </c>
      <c r="F2105" s="533" t="str">
        <f t="shared" si="1595"/>
        <v>ME</v>
      </c>
      <c r="G2105" s="533" t="s">
        <v>2722</v>
      </c>
      <c r="H2105" s="533">
        <v>732</v>
      </c>
      <c r="I2105" s="533" t="str">
        <f>I2103</f>
        <v>221123 - DOMESTIC WATER PIPING SPECIALTIES</v>
      </c>
      <c r="J2105" s="533" t="str">
        <f>J2103</f>
        <v>221123 - DOMESTIC WATER PIPING SPECIALTIES</v>
      </c>
      <c r="K2105" s="95" t="s">
        <v>21</v>
      </c>
      <c r="L2105" s="95" t="s">
        <v>609</v>
      </c>
      <c r="M2105" s="95">
        <v>1</v>
      </c>
      <c r="N2105" s="367" t="s">
        <v>39</v>
      </c>
      <c r="O2105" s="698">
        <v>133</v>
      </c>
      <c r="P2105" s="698">
        <v>133</v>
      </c>
      <c r="Q2105" s="731">
        <f>O2105*0.97</f>
        <v>129.01</v>
      </c>
      <c r="R2105" s="731">
        <f>Q2105*M2105</f>
        <v>129.01</v>
      </c>
      <c r="S2105" s="533"/>
      <c r="T2105" s="728"/>
    </row>
    <row r="2106" spans="1:20" ht="16.5" thickBot="1">
      <c r="A2106" s="533" t="s">
        <v>2728</v>
      </c>
      <c r="B2106" s="533">
        <v>22</v>
      </c>
      <c r="C2106" s="533" t="s">
        <v>588</v>
      </c>
      <c r="D2106" s="572" t="s">
        <v>2002</v>
      </c>
      <c r="E2106" s="571" t="str">
        <f t="shared" si="1650"/>
        <v xml:space="preserve"> DOMESTIC WATER PIPING SPECIALTIES</v>
      </c>
      <c r="F2106" s="533" t="str">
        <f t="shared" si="1595"/>
        <v>ME</v>
      </c>
      <c r="G2106" s="533" t="s">
        <v>2725</v>
      </c>
      <c r="H2106" s="533">
        <v>733</v>
      </c>
      <c r="I2106" s="533" t="str">
        <f>L2106</f>
        <v>PERINAL BIP COCK</v>
      </c>
      <c r="J2106" s="533" t="str">
        <f>L2106</f>
        <v>PERINAL BIP COCK</v>
      </c>
      <c r="K2106" s="95"/>
      <c r="L2106" s="95" t="s">
        <v>610</v>
      </c>
      <c r="M2106" s="131"/>
      <c r="N2106" s="367"/>
      <c r="O2106" s="698"/>
      <c r="P2106" s="698">
        <v>0</v>
      </c>
      <c r="S2106" s="533"/>
      <c r="T2106" s="728"/>
    </row>
    <row r="2107" spans="1:20" ht="16.5" thickBot="1">
      <c r="A2107" s="533" t="s">
        <v>2728</v>
      </c>
      <c r="B2107" s="533">
        <v>22</v>
      </c>
      <c r="C2107" s="533" t="s">
        <v>588</v>
      </c>
      <c r="D2107" s="572" t="s">
        <v>2002</v>
      </c>
      <c r="E2107" s="571" t="str">
        <f t="shared" si="1650"/>
        <v xml:space="preserve"> DOMESTIC WATER PIPING SPECIALTIES</v>
      </c>
      <c r="F2107" s="533" t="str">
        <f t="shared" si="1595"/>
        <v>ME</v>
      </c>
      <c r="G2107" s="533" t="s">
        <v>2722</v>
      </c>
      <c r="H2107" s="533">
        <v>734</v>
      </c>
      <c r="I2107" s="533" t="str">
        <f>I2105</f>
        <v>221123 - DOMESTIC WATER PIPING SPECIALTIES</v>
      </c>
      <c r="J2107" s="533" t="str">
        <f>J2105</f>
        <v>221123 - DOMESTIC WATER PIPING SPECIALTIES</v>
      </c>
      <c r="K2107" s="95" t="s">
        <v>45</v>
      </c>
      <c r="L2107" s="95" t="s">
        <v>611</v>
      </c>
      <c r="M2107" s="95">
        <v>7</v>
      </c>
      <c r="N2107" s="463" t="s">
        <v>39</v>
      </c>
      <c r="O2107" s="698">
        <v>66</v>
      </c>
      <c r="P2107" s="698">
        <v>462</v>
      </c>
      <c r="Q2107" s="731">
        <f>O2107*0.97</f>
        <v>64.02</v>
      </c>
      <c r="R2107" s="731">
        <f>Q2107*M2107</f>
        <v>448.14</v>
      </c>
      <c r="S2107" s="533"/>
      <c r="T2107" s="728"/>
    </row>
    <row r="2108" spans="1:20" ht="15.75">
      <c r="A2108" s="533" t="s">
        <v>2728</v>
      </c>
      <c r="B2108" s="533">
        <v>22</v>
      </c>
      <c r="C2108" s="533" t="s">
        <v>588</v>
      </c>
      <c r="D2108" s="572" t="s">
        <v>2002</v>
      </c>
      <c r="E2108" s="571" t="str">
        <f t="shared" si="1650"/>
        <v xml:space="preserve"> DOMESTIC WATER PIPING SPECIALTIES</v>
      </c>
      <c r="F2108" s="533" t="str">
        <f t="shared" si="1595"/>
        <v>ME</v>
      </c>
      <c r="G2108" s="533" t="s">
        <v>2725</v>
      </c>
      <c r="H2108" s="533">
        <v>735</v>
      </c>
      <c r="I2108" s="533" t="str">
        <f>L2108</f>
        <v>Float valve</v>
      </c>
      <c r="J2108" s="533" t="str">
        <f>L2108</f>
        <v>Float valve</v>
      </c>
      <c r="K2108" s="95"/>
      <c r="L2108" s="95" t="s">
        <v>612</v>
      </c>
      <c r="M2108" s="131"/>
      <c r="N2108" s="367"/>
      <c r="O2108" s="698"/>
      <c r="P2108" s="698">
        <v>0</v>
      </c>
      <c r="S2108" s="533"/>
      <c r="T2108" s="728"/>
    </row>
    <row r="2109" spans="1:20" ht="15.75">
      <c r="A2109" s="533" t="s">
        <v>2728</v>
      </c>
      <c r="B2109" s="533">
        <v>22</v>
      </c>
      <c r="C2109" s="533" t="s">
        <v>588</v>
      </c>
      <c r="D2109" s="572" t="s">
        <v>2002</v>
      </c>
      <c r="E2109" s="571" t="str">
        <f t="shared" si="1650"/>
        <v xml:space="preserve"> DOMESTIC WATER PIPING SPECIALTIES</v>
      </c>
      <c r="F2109" s="533" t="str">
        <f t="shared" si="1595"/>
        <v>ME</v>
      </c>
      <c r="G2109" s="533" t="s">
        <v>2722</v>
      </c>
      <c r="H2109" s="533">
        <v>736</v>
      </c>
      <c r="I2109" s="533" t="str">
        <f t="shared" ref="I2109:J2109" si="1651">I2107</f>
        <v>221123 - DOMESTIC WATER PIPING SPECIALTIES</v>
      </c>
      <c r="J2109" s="533" t="str">
        <f t="shared" si="1651"/>
        <v>221123 - DOMESTIC WATER PIPING SPECIALTIES</v>
      </c>
      <c r="K2109" s="95" t="s">
        <v>48</v>
      </c>
      <c r="L2109" s="95" t="s">
        <v>558</v>
      </c>
      <c r="M2109" s="95">
        <v>4</v>
      </c>
      <c r="N2109" s="367" t="s">
        <v>39</v>
      </c>
      <c r="O2109" s="698">
        <v>398</v>
      </c>
      <c r="P2109" s="698">
        <v>1592</v>
      </c>
      <c r="Q2109" s="731">
        <f t="shared" ref="Q2109:Q2110" si="1652">O2109*0.97</f>
        <v>386.06</v>
      </c>
      <c r="R2109" s="731">
        <f t="shared" ref="R2109:R2110" si="1653">Q2109*M2109</f>
        <v>1544.24</v>
      </c>
      <c r="S2109" s="533"/>
      <c r="T2109" s="728"/>
    </row>
    <row r="2110" spans="1:20" ht="15.75">
      <c r="A2110" s="533" t="s">
        <v>2728</v>
      </c>
      <c r="B2110" s="533">
        <v>22</v>
      </c>
      <c r="C2110" s="533" t="s">
        <v>588</v>
      </c>
      <c r="D2110" s="572" t="s">
        <v>2002</v>
      </c>
      <c r="E2110" s="571" t="str">
        <f t="shared" si="1650"/>
        <v xml:space="preserve"> DOMESTIC WATER PIPING SPECIALTIES</v>
      </c>
      <c r="F2110" s="533" t="str">
        <f t="shared" si="1595"/>
        <v>ME</v>
      </c>
      <c r="G2110" s="533" t="s">
        <v>2722</v>
      </c>
      <c r="H2110" s="533">
        <v>737</v>
      </c>
      <c r="I2110" s="533" t="str">
        <f t="shared" ref="I2110:J2110" si="1654">I2108</f>
        <v>Float valve</v>
      </c>
      <c r="J2110" s="533" t="str">
        <f t="shared" si="1654"/>
        <v>Float valve</v>
      </c>
      <c r="K2110" s="95" t="s">
        <v>50</v>
      </c>
      <c r="L2110" s="95" t="s">
        <v>613</v>
      </c>
      <c r="M2110" s="95">
        <v>1</v>
      </c>
      <c r="N2110" s="367" t="s">
        <v>39</v>
      </c>
      <c r="O2110" s="698">
        <v>1593</v>
      </c>
      <c r="P2110" s="698">
        <v>1593</v>
      </c>
      <c r="Q2110" s="731">
        <f t="shared" si="1652"/>
        <v>1545.21</v>
      </c>
      <c r="R2110" s="731">
        <f t="shared" si="1653"/>
        <v>1545.21</v>
      </c>
      <c r="S2110" s="533"/>
      <c r="T2110" s="728"/>
    </row>
    <row r="2111" spans="1:20" ht="15.75">
      <c r="A2111" s="533" t="s">
        <v>2728</v>
      </c>
      <c r="B2111" s="533">
        <v>22</v>
      </c>
      <c r="C2111" s="533" t="s">
        <v>588</v>
      </c>
      <c r="D2111" s="572" t="s">
        <v>2002</v>
      </c>
      <c r="E2111" s="571" t="s">
        <v>1252</v>
      </c>
      <c r="F2111" s="533" t="str">
        <f t="shared" si="1595"/>
        <v>ME</v>
      </c>
      <c r="G2111" s="533" t="s">
        <v>2725</v>
      </c>
      <c r="H2111" s="533">
        <v>738</v>
      </c>
      <c r="I2111" s="533" t="str">
        <f t="shared" ref="I2111:I2112" si="1655">L2111</f>
        <v xml:space="preserve">221123 - DOMESTIC WATER PUMPS </v>
      </c>
      <c r="J2111" s="533" t="str">
        <f t="shared" ref="J2111:J2112" si="1656">L2111</f>
        <v xml:space="preserve">221123 - DOMESTIC WATER PUMPS </v>
      </c>
      <c r="K2111" s="95"/>
      <c r="L2111" s="95" t="s">
        <v>614</v>
      </c>
      <c r="M2111" s="131"/>
      <c r="N2111" s="367"/>
      <c r="O2111" s="698"/>
      <c r="P2111" s="698"/>
      <c r="S2111" s="533"/>
      <c r="T2111" s="728"/>
    </row>
    <row r="2112" spans="1:20" ht="15.75">
      <c r="A2112" s="533" t="s">
        <v>2728</v>
      </c>
      <c r="B2112" s="533">
        <v>22</v>
      </c>
      <c r="C2112" s="533" t="s">
        <v>588</v>
      </c>
      <c r="D2112" s="572" t="s">
        <v>2002</v>
      </c>
      <c r="E2112" s="571" t="str">
        <f t="shared" ref="E2112:E2118" si="1657">E2111</f>
        <v xml:space="preserve"> DOMESTIC WATER PUMPS </v>
      </c>
      <c r="F2112" s="533" t="str">
        <f t="shared" si="1595"/>
        <v>ME</v>
      </c>
      <c r="G2112" s="533" t="s">
        <v>2725</v>
      </c>
      <c r="H2112" s="533">
        <v>739</v>
      </c>
      <c r="I2112" s="533" t="str">
        <f t="shared" si="1655"/>
        <v>In-Line Circulators</v>
      </c>
      <c r="J2112" s="533" t="str">
        <f t="shared" si="1656"/>
        <v>In-Line Circulators</v>
      </c>
      <c r="K2112" s="95"/>
      <c r="L2112" s="95" t="s">
        <v>615</v>
      </c>
      <c r="M2112" s="131"/>
      <c r="N2112" s="367"/>
      <c r="O2112" s="698"/>
      <c r="P2112" s="698"/>
      <c r="S2112" s="533"/>
      <c r="T2112" s="728"/>
    </row>
    <row r="2113" spans="1:20" ht="15.75">
      <c r="A2113" s="533" t="s">
        <v>2728</v>
      </c>
      <c r="B2113" s="533">
        <v>22</v>
      </c>
      <c r="C2113" s="533" t="s">
        <v>588</v>
      </c>
      <c r="D2113" s="572" t="s">
        <v>2002</v>
      </c>
      <c r="E2113" s="571" t="str">
        <f t="shared" si="1657"/>
        <v xml:space="preserve"> DOMESTIC WATER PUMPS </v>
      </c>
      <c r="F2113" s="533" t="str">
        <f t="shared" si="1595"/>
        <v>ME</v>
      </c>
      <c r="G2113" s="533" t="s">
        <v>2722</v>
      </c>
      <c r="H2113" s="533">
        <v>740</v>
      </c>
      <c r="I2113" s="533" t="str">
        <f t="shared" ref="I2113:J2113" si="1658">I2111</f>
        <v xml:space="preserve">221123 - DOMESTIC WATER PUMPS </v>
      </c>
      <c r="J2113" s="533" t="str">
        <f t="shared" si="1658"/>
        <v xml:space="preserve">221123 - DOMESTIC WATER PUMPS </v>
      </c>
      <c r="K2113" s="95" t="s">
        <v>76</v>
      </c>
      <c r="L2113" s="95" t="s">
        <v>616</v>
      </c>
      <c r="M2113" s="95">
        <v>2</v>
      </c>
      <c r="N2113" s="367" t="s">
        <v>39</v>
      </c>
      <c r="O2113" s="698">
        <v>2324</v>
      </c>
      <c r="P2113" s="698">
        <v>4648</v>
      </c>
      <c r="Q2113" s="731">
        <f t="shared" ref="Q2113:Q2114" si="1659">O2113*0.97</f>
        <v>2254.2799999999997</v>
      </c>
      <c r="R2113" s="731">
        <f t="shared" ref="R2113:R2114" si="1660">Q2113*M2113</f>
        <v>4508.5599999999995</v>
      </c>
      <c r="S2113" s="533"/>
      <c r="T2113" s="728"/>
    </row>
    <row r="2114" spans="1:20" ht="15.75">
      <c r="A2114" s="533" t="s">
        <v>2728</v>
      </c>
      <c r="B2114" s="533">
        <v>22</v>
      </c>
      <c r="C2114" s="533" t="s">
        <v>588</v>
      </c>
      <c r="D2114" s="572" t="s">
        <v>2002</v>
      </c>
      <c r="E2114" s="571" t="str">
        <f t="shared" si="1657"/>
        <v xml:space="preserve"> DOMESTIC WATER PUMPS </v>
      </c>
      <c r="F2114" s="533" t="str">
        <f t="shared" si="1595"/>
        <v>ME</v>
      </c>
      <c r="G2114" s="533" t="s">
        <v>2722</v>
      </c>
      <c r="H2114" s="533">
        <v>741</v>
      </c>
      <c r="I2114" s="533" t="str">
        <f t="shared" ref="I2114:J2114" si="1661">I2112</f>
        <v>In-Line Circulators</v>
      </c>
      <c r="J2114" s="533" t="str">
        <f t="shared" si="1661"/>
        <v>In-Line Circulators</v>
      </c>
      <c r="K2114" s="95" t="s">
        <v>77</v>
      </c>
      <c r="L2114" s="95" t="s">
        <v>617</v>
      </c>
      <c r="M2114" s="95">
        <v>2</v>
      </c>
      <c r="N2114" s="367" t="s">
        <v>39</v>
      </c>
      <c r="O2114" s="698">
        <v>2324</v>
      </c>
      <c r="P2114" s="698">
        <v>4648</v>
      </c>
      <c r="Q2114" s="731">
        <f t="shared" si="1659"/>
        <v>2254.2799999999997</v>
      </c>
      <c r="R2114" s="731">
        <f t="shared" si="1660"/>
        <v>4508.5599999999995</v>
      </c>
      <c r="S2114" s="533"/>
      <c r="T2114" s="728"/>
    </row>
    <row r="2115" spans="1:20" ht="15.75">
      <c r="A2115" s="533" t="s">
        <v>2728</v>
      </c>
      <c r="B2115" s="533">
        <v>22</v>
      </c>
      <c r="C2115" s="533" t="s">
        <v>588</v>
      </c>
      <c r="D2115" s="572" t="s">
        <v>2002</v>
      </c>
      <c r="E2115" s="571" t="str">
        <f t="shared" si="1657"/>
        <v xml:space="preserve"> DOMESTIC WATER PUMPS </v>
      </c>
      <c r="F2115" s="533" t="str">
        <f t="shared" si="1595"/>
        <v>ME</v>
      </c>
      <c r="G2115" s="533" t="s">
        <v>2725</v>
      </c>
      <c r="H2115" s="533">
        <v>742</v>
      </c>
      <c r="I2115" s="533" t="str">
        <f>L2115</f>
        <v>End suction centrifugal pumps</v>
      </c>
      <c r="J2115" s="533" t="str">
        <f>L2115</f>
        <v>End suction centrifugal pumps</v>
      </c>
      <c r="K2115" s="95"/>
      <c r="L2115" s="95" t="s">
        <v>618</v>
      </c>
      <c r="M2115" s="131"/>
      <c r="N2115" s="367"/>
      <c r="O2115" s="698"/>
      <c r="P2115" s="698"/>
      <c r="S2115" s="533"/>
      <c r="T2115" s="728"/>
    </row>
    <row r="2116" spans="1:20" ht="15.75">
      <c r="A2116" s="533" t="s">
        <v>2728</v>
      </c>
      <c r="B2116" s="533">
        <v>22</v>
      </c>
      <c r="C2116" s="533" t="s">
        <v>588</v>
      </c>
      <c r="D2116" s="572" t="s">
        <v>2002</v>
      </c>
      <c r="E2116" s="571" t="str">
        <f t="shared" si="1657"/>
        <v xml:space="preserve"> DOMESTIC WATER PUMPS </v>
      </c>
      <c r="F2116" s="533" t="str">
        <f t="shared" si="1595"/>
        <v>ME</v>
      </c>
      <c r="G2116" s="533" t="s">
        <v>2722</v>
      </c>
      <c r="H2116" s="533">
        <v>743</v>
      </c>
      <c r="I2116" s="533" t="str">
        <f t="shared" ref="I2116:J2116" si="1662">I2114</f>
        <v>In-Line Circulators</v>
      </c>
      <c r="J2116" s="533" t="str">
        <f t="shared" si="1662"/>
        <v>In-Line Circulators</v>
      </c>
      <c r="K2116" s="95" t="s">
        <v>13</v>
      </c>
      <c r="L2116" s="95" t="s">
        <v>619</v>
      </c>
      <c r="M2116" s="95">
        <v>2</v>
      </c>
      <c r="N2116" s="367" t="s">
        <v>39</v>
      </c>
      <c r="O2116" s="698">
        <v>1992</v>
      </c>
      <c r="P2116" s="698">
        <v>3984</v>
      </c>
      <c r="Q2116" s="731">
        <f t="shared" ref="Q2116:Q2118" si="1663">O2116*0.97</f>
        <v>1932.24</v>
      </c>
      <c r="R2116" s="731">
        <f t="shared" ref="R2116:R2118" si="1664">Q2116*M2116</f>
        <v>3864.48</v>
      </c>
      <c r="S2116" s="533"/>
      <c r="T2116" s="728"/>
    </row>
    <row r="2117" spans="1:20" ht="15.75">
      <c r="A2117" s="533" t="s">
        <v>2728</v>
      </c>
      <c r="B2117" s="533">
        <v>22</v>
      </c>
      <c r="C2117" s="533" t="s">
        <v>588</v>
      </c>
      <c r="D2117" s="572" t="s">
        <v>2002</v>
      </c>
      <c r="E2117" s="571" t="str">
        <f t="shared" si="1657"/>
        <v xml:space="preserve"> DOMESTIC WATER PUMPS </v>
      </c>
      <c r="F2117" s="533" t="str">
        <f t="shared" si="1595"/>
        <v>ME</v>
      </c>
      <c r="G2117" s="533" t="s">
        <v>2722</v>
      </c>
      <c r="H2117" s="533">
        <v>744</v>
      </c>
      <c r="I2117" s="533" t="str">
        <f t="shared" ref="I2117:J2117" si="1665">I2115</f>
        <v>End suction centrifugal pumps</v>
      </c>
      <c r="J2117" s="533" t="str">
        <f t="shared" si="1665"/>
        <v>End suction centrifugal pumps</v>
      </c>
      <c r="K2117" s="95" t="s">
        <v>15</v>
      </c>
      <c r="L2117" s="95" t="s">
        <v>620</v>
      </c>
      <c r="M2117" s="95">
        <v>2</v>
      </c>
      <c r="N2117" s="367" t="s">
        <v>39</v>
      </c>
      <c r="O2117" s="698">
        <v>2390</v>
      </c>
      <c r="P2117" s="698">
        <v>4780</v>
      </c>
      <c r="Q2117" s="731">
        <f t="shared" si="1663"/>
        <v>2318.2999999999997</v>
      </c>
      <c r="R2117" s="731">
        <f t="shared" si="1664"/>
        <v>4636.5999999999995</v>
      </c>
      <c r="S2117" s="533"/>
      <c r="T2117" s="728"/>
    </row>
    <row r="2118" spans="1:20" ht="15.75">
      <c r="A2118" s="533" t="s">
        <v>2728</v>
      </c>
      <c r="B2118" s="533">
        <v>22</v>
      </c>
      <c r="C2118" s="533" t="s">
        <v>588</v>
      </c>
      <c r="D2118" s="572" t="s">
        <v>2002</v>
      </c>
      <c r="E2118" s="571" t="str">
        <f t="shared" si="1657"/>
        <v xml:space="preserve"> DOMESTIC WATER PUMPS </v>
      </c>
      <c r="F2118" s="533" t="str">
        <f t="shared" si="1595"/>
        <v>ME</v>
      </c>
      <c r="G2118" s="533" t="s">
        <v>2722</v>
      </c>
      <c r="H2118" s="533">
        <v>745</v>
      </c>
      <c r="I2118" s="533" t="str">
        <f t="shared" ref="I2118:J2118" si="1666">I2116</f>
        <v>In-Line Circulators</v>
      </c>
      <c r="J2118" s="533" t="str">
        <f t="shared" si="1666"/>
        <v>In-Line Circulators</v>
      </c>
      <c r="K2118" s="87" t="s">
        <v>17</v>
      </c>
      <c r="L2118" s="87" t="s">
        <v>621</v>
      </c>
      <c r="M2118" s="95">
        <v>1</v>
      </c>
      <c r="N2118" s="367" t="s">
        <v>2</v>
      </c>
      <c r="O2118" s="698">
        <v>1328</v>
      </c>
      <c r="P2118" s="698">
        <v>1328</v>
      </c>
      <c r="Q2118" s="731">
        <f t="shared" si="1663"/>
        <v>1288.1599999999999</v>
      </c>
      <c r="R2118" s="731">
        <f t="shared" si="1664"/>
        <v>1288.1599999999999</v>
      </c>
      <c r="S2118" s="533"/>
      <c r="T2118" s="728"/>
    </row>
    <row r="2119" spans="1:20" ht="15.75">
      <c r="A2119" s="533" t="s">
        <v>2728</v>
      </c>
      <c r="B2119" s="533">
        <v>22</v>
      </c>
      <c r="C2119" s="533" t="s">
        <v>588</v>
      </c>
      <c r="D2119" s="572" t="s">
        <v>2004</v>
      </c>
      <c r="E2119" s="571" t="s">
        <v>1253</v>
      </c>
      <c r="F2119" s="533" t="str">
        <f t="shared" si="1595"/>
        <v>ME</v>
      </c>
      <c r="G2119" s="533" t="s">
        <v>2725</v>
      </c>
      <c r="H2119" s="533">
        <v>746</v>
      </c>
      <c r="I2119" s="533" t="str">
        <f>L2119</f>
        <v>221123.13 - DOMESTIC WATER PACKAGED BOOSTER PUMP SETS</v>
      </c>
      <c r="J2119" s="533" t="str">
        <f>L2119</f>
        <v>221123.13 - DOMESTIC WATER PACKAGED BOOSTER PUMP SETS</v>
      </c>
      <c r="K2119" s="95"/>
      <c r="L2119" s="95" t="s">
        <v>622</v>
      </c>
      <c r="M2119" s="96"/>
      <c r="N2119" s="367"/>
      <c r="O2119" s="698"/>
      <c r="P2119" s="698">
        <v>0</v>
      </c>
      <c r="S2119" s="533"/>
      <c r="T2119" s="728"/>
    </row>
    <row r="2120" spans="1:20" ht="15.75">
      <c r="A2120" s="533" t="s">
        <v>2728</v>
      </c>
      <c r="B2120" s="533">
        <v>22</v>
      </c>
      <c r="C2120" s="533" t="s">
        <v>588</v>
      </c>
      <c r="D2120" s="572" t="s">
        <v>2004</v>
      </c>
      <c r="E2120" s="571" t="str">
        <f t="shared" ref="E2120:E2122" si="1667">E2119</f>
        <v xml:space="preserve"> DOMESTIC WATER PACKAGED BOOSTER PUMP SETS</v>
      </c>
      <c r="F2120" s="533" t="str">
        <f t="shared" ref="F2120:F2143" si="1668">VLOOKUP(D:D,trade,3,FALSE)</f>
        <v>ME</v>
      </c>
      <c r="G2120" s="533" t="s">
        <v>2722</v>
      </c>
      <c r="H2120" s="533">
        <v>747</v>
      </c>
      <c r="I2120" s="533" t="str">
        <f t="shared" ref="I2120:J2120" si="1669">I2118</f>
        <v>In-Line Circulators</v>
      </c>
      <c r="J2120" s="533" t="str">
        <f t="shared" si="1669"/>
        <v>In-Line Circulators</v>
      </c>
      <c r="K2120" s="95" t="s">
        <v>19</v>
      </c>
      <c r="L2120" s="95" t="s">
        <v>623</v>
      </c>
      <c r="M2120" s="95">
        <v>1</v>
      </c>
      <c r="N2120" s="367" t="s">
        <v>624</v>
      </c>
      <c r="O2120" s="698">
        <v>15934</v>
      </c>
      <c r="P2120" s="698">
        <v>15934</v>
      </c>
      <c r="Q2120" s="731">
        <f t="shared" ref="Q2120:Q2122" si="1670">O2120*0.97</f>
        <v>15455.98</v>
      </c>
      <c r="R2120" s="731">
        <f t="shared" ref="R2120:R2122" si="1671">Q2120*M2120</f>
        <v>15455.98</v>
      </c>
      <c r="S2120" s="533"/>
      <c r="T2120" s="728"/>
    </row>
    <row r="2121" spans="1:20" ht="15.75">
      <c r="A2121" s="533" t="s">
        <v>2728</v>
      </c>
      <c r="B2121" s="533">
        <v>22</v>
      </c>
      <c r="C2121" s="533" t="s">
        <v>588</v>
      </c>
      <c r="D2121" s="572" t="s">
        <v>2004</v>
      </c>
      <c r="E2121" s="571" t="str">
        <f t="shared" si="1667"/>
        <v xml:space="preserve"> DOMESTIC WATER PACKAGED BOOSTER PUMP SETS</v>
      </c>
      <c r="F2121" s="533" t="str">
        <f t="shared" si="1668"/>
        <v>ME</v>
      </c>
      <c r="G2121" s="533" t="s">
        <v>2722</v>
      </c>
      <c r="H2121" s="533">
        <v>748</v>
      </c>
      <c r="I2121" s="533" t="str">
        <f t="shared" ref="I2121:J2121" si="1672">I2119</f>
        <v>221123.13 - DOMESTIC WATER PACKAGED BOOSTER PUMP SETS</v>
      </c>
      <c r="J2121" s="533" t="str">
        <f t="shared" si="1672"/>
        <v>221123.13 - DOMESTIC WATER PACKAGED BOOSTER PUMP SETS</v>
      </c>
      <c r="K2121" s="95" t="s">
        <v>20</v>
      </c>
      <c r="L2121" s="95" t="s">
        <v>625</v>
      </c>
      <c r="M2121" s="95">
        <v>1</v>
      </c>
      <c r="N2121" s="367" t="s">
        <v>624</v>
      </c>
      <c r="O2121" s="698">
        <v>12614</v>
      </c>
      <c r="P2121" s="698">
        <v>12614</v>
      </c>
      <c r="Q2121" s="731">
        <f t="shared" si="1670"/>
        <v>12235.58</v>
      </c>
      <c r="R2121" s="731">
        <f t="shared" si="1671"/>
        <v>12235.58</v>
      </c>
      <c r="S2121" s="533"/>
      <c r="T2121" s="728"/>
    </row>
    <row r="2122" spans="1:20" ht="15.75">
      <c r="A2122" s="533" t="s">
        <v>2728</v>
      </c>
      <c r="B2122" s="533">
        <v>22</v>
      </c>
      <c r="C2122" s="533" t="s">
        <v>588</v>
      </c>
      <c r="D2122" s="572" t="s">
        <v>2004</v>
      </c>
      <c r="E2122" s="571" t="str">
        <f t="shared" si="1667"/>
        <v xml:space="preserve"> DOMESTIC WATER PACKAGED BOOSTER PUMP SETS</v>
      </c>
      <c r="F2122" s="533" t="str">
        <f t="shared" si="1668"/>
        <v>ME</v>
      </c>
      <c r="G2122" s="533" t="s">
        <v>2722</v>
      </c>
      <c r="H2122" s="533">
        <v>749</v>
      </c>
      <c r="I2122" s="533" t="str">
        <f t="shared" ref="I2122:J2122" si="1673">I2120</f>
        <v>In-Line Circulators</v>
      </c>
      <c r="J2122" s="533" t="str">
        <f t="shared" si="1673"/>
        <v>In-Line Circulators</v>
      </c>
      <c r="K2122" s="87" t="s">
        <v>21</v>
      </c>
      <c r="L2122" s="87" t="s">
        <v>626</v>
      </c>
      <c r="M2122" s="95">
        <v>1</v>
      </c>
      <c r="N2122" s="367" t="s">
        <v>2</v>
      </c>
      <c r="O2122" s="698">
        <v>2656</v>
      </c>
      <c r="P2122" s="698">
        <v>2656</v>
      </c>
      <c r="Q2122" s="731">
        <f t="shared" si="1670"/>
        <v>2576.3199999999997</v>
      </c>
      <c r="R2122" s="731">
        <f t="shared" si="1671"/>
        <v>2576.3199999999997</v>
      </c>
      <c r="S2122" s="533"/>
      <c r="T2122" s="728"/>
    </row>
    <row r="2123" spans="1:20" ht="15.75">
      <c r="A2123" s="533" t="s">
        <v>2728</v>
      </c>
      <c r="B2123" s="533">
        <v>22</v>
      </c>
      <c r="C2123" s="533" t="s">
        <v>588</v>
      </c>
      <c r="D2123" s="572" t="s">
        <v>2008</v>
      </c>
      <c r="E2123" s="571" t="s">
        <v>1254</v>
      </c>
      <c r="F2123" s="533" t="str">
        <f t="shared" si="1668"/>
        <v>ME</v>
      </c>
      <c r="G2123" s="533" t="s">
        <v>2725</v>
      </c>
      <c r="H2123" s="533">
        <v>750</v>
      </c>
      <c r="I2123" s="533" t="str">
        <f t="shared" ref="I2123:I2125" si="1674">L2123</f>
        <v>221316 - SANITARY WASTE AND VENT PIPING</v>
      </c>
      <c r="J2123" s="533" t="str">
        <f t="shared" ref="J2123:J2125" si="1675">L2123</f>
        <v>221316 - SANITARY WASTE AND VENT PIPING</v>
      </c>
      <c r="K2123" s="95"/>
      <c r="L2123" s="95" t="s">
        <v>627</v>
      </c>
      <c r="M2123" s="96"/>
      <c r="N2123" s="367"/>
      <c r="O2123" s="698"/>
      <c r="P2123" s="698"/>
      <c r="S2123" s="533"/>
      <c r="T2123" s="728"/>
    </row>
    <row r="2124" spans="1:20" ht="15.75">
      <c r="A2124" s="533" t="s">
        <v>2728</v>
      </c>
      <c r="B2124" s="533">
        <v>22</v>
      </c>
      <c r="C2124" s="533" t="s">
        <v>588</v>
      </c>
      <c r="D2124" s="572" t="s">
        <v>2008</v>
      </c>
      <c r="E2124" s="571" t="str">
        <f t="shared" ref="E2124:E2143" si="1676">E2123</f>
        <v xml:space="preserve"> SANITARY WASTE AND VENT PIPING</v>
      </c>
      <c r="F2124" s="533" t="str">
        <f t="shared" si="1668"/>
        <v>ME</v>
      </c>
      <c r="G2124" s="533" t="s">
        <v>2725</v>
      </c>
      <c r="H2124" s="533">
        <v>751</v>
      </c>
      <c r="I2124" s="533" t="str">
        <f t="shared" si="1674"/>
        <v>Above Ground / Underground , Soil, Waste and Vent Piping</v>
      </c>
      <c r="J2124" s="533" t="str">
        <f t="shared" si="1675"/>
        <v>Above Ground / Underground , Soil, Waste and Vent Piping</v>
      </c>
      <c r="K2124" s="131"/>
      <c r="L2124" s="131" t="s">
        <v>628</v>
      </c>
      <c r="M2124" s="96"/>
      <c r="N2124" s="366"/>
      <c r="O2124" s="698"/>
      <c r="P2124" s="698"/>
      <c r="S2124" s="533"/>
      <c r="T2124" s="728"/>
    </row>
    <row r="2125" spans="1:20" ht="16.5" thickBot="1">
      <c r="A2125" s="533" t="s">
        <v>2728</v>
      </c>
      <c r="B2125" s="533">
        <v>22</v>
      </c>
      <c r="C2125" s="533" t="s">
        <v>588</v>
      </c>
      <c r="D2125" s="572" t="s">
        <v>2008</v>
      </c>
      <c r="E2125" s="571" t="str">
        <f t="shared" si="1676"/>
        <v xml:space="preserve"> SANITARY WASTE AND VENT PIPING</v>
      </c>
      <c r="F2125" s="533" t="str">
        <f t="shared" si="1668"/>
        <v>ME</v>
      </c>
      <c r="G2125" s="533" t="s">
        <v>2725</v>
      </c>
      <c r="H2125" s="533">
        <v>752</v>
      </c>
      <c r="I2125" s="533" t="str">
        <f t="shared" si="1674"/>
        <v xml:space="preserve">PVC pipes </v>
      </c>
      <c r="J2125" s="533" t="str">
        <f t="shared" si="1675"/>
        <v xml:space="preserve">PVC pipes </v>
      </c>
      <c r="K2125" s="95"/>
      <c r="L2125" s="95" t="s">
        <v>629</v>
      </c>
      <c r="M2125" s="131"/>
      <c r="N2125" s="367"/>
      <c r="O2125" s="698"/>
      <c r="P2125" s="698"/>
      <c r="S2125" s="533"/>
      <c r="T2125" s="728"/>
    </row>
    <row r="2126" spans="1:20" ht="15.75">
      <c r="A2126" s="533" t="s">
        <v>2728</v>
      </c>
      <c r="B2126" s="533">
        <v>22</v>
      </c>
      <c r="C2126" s="533" t="s">
        <v>588</v>
      </c>
      <c r="D2126" s="572" t="s">
        <v>2008</v>
      </c>
      <c r="E2126" s="571" t="str">
        <f t="shared" si="1676"/>
        <v xml:space="preserve"> SANITARY WASTE AND VENT PIPING</v>
      </c>
      <c r="F2126" s="533" t="str">
        <f t="shared" si="1668"/>
        <v>ME</v>
      </c>
      <c r="G2126" s="533" t="s">
        <v>2722</v>
      </c>
      <c r="H2126" s="533">
        <v>753</v>
      </c>
      <c r="I2126" s="533" t="str">
        <f t="shared" ref="I2126:J2126" si="1677">I2124</f>
        <v>Above Ground / Underground , Soil, Waste and Vent Piping</v>
      </c>
      <c r="J2126" s="533" t="str">
        <f t="shared" si="1677"/>
        <v>Above Ground / Underground , Soil, Waste and Vent Piping</v>
      </c>
      <c r="K2126" s="95" t="s">
        <v>45</v>
      </c>
      <c r="L2126" s="95" t="s">
        <v>630</v>
      </c>
      <c r="M2126" s="95">
        <v>167</v>
      </c>
      <c r="N2126" s="460" t="s">
        <v>95</v>
      </c>
      <c r="O2126" s="698">
        <v>11</v>
      </c>
      <c r="P2126" s="698">
        <v>1837</v>
      </c>
      <c r="Q2126" s="731">
        <f t="shared" ref="Q2126:Q2130" si="1678">O2126*0.97</f>
        <v>10.67</v>
      </c>
      <c r="R2126" s="731">
        <f t="shared" ref="R2126:R2130" si="1679">Q2126*M2126</f>
        <v>1781.89</v>
      </c>
      <c r="S2126" s="533"/>
      <c r="T2126" s="728"/>
    </row>
    <row r="2127" spans="1:20" ht="15.75">
      <c r="A2127" s="533" t="s">
        <v>2728</v>
      </c>
      <c r="B2127" s="533">
        <v>22</v>
      </c>
      <c r="C2127" s="533" t="s">
        <v>588</v>
      </c>
      <c r="D2127" s="572" t="s">
        <v>2008</v>
      </c>
      <c r="E2127" s="571" t="str">
        <f t="shared" si="1676"/>
        <v xml:space="preserve"> SANITARY WASTE AND VENT PIPING</v>
      </c>
      <c r="F2127" s="533" t="str">
        <f t="shared" si="1668"/>
        <v>ME</v>
      </c>
      <c r="G2127" s="533" t="s">
        <v>2722</v>
      </c>
      <c r="H2127" s="533">
        <v>754</v>
      </c>
      <c r="I2127" s="533" t="str">
        <f t="shared" ref="I2127:J2127" si="1680">I2125</f>
        <v xml:space="preserve">PVC pipes </v>
      </c>
      <c r="J2127" s="533" t="str">
        <f t="shared" si="1680"/>
        <v xml:space="preserve">PVC pipes </v>
      </c>
      <c r="K2127" s="95" t="s">
        <v>48</v>
      </c>
      <c r="L2127" s="95" t="s">
        <v>558</v>
      </c>
      <c r="M2127" s="95">
        <v>475</v>
      </c>
      <c r="N2127" s="461" t="s">
        <v>95</v>
      </c>
      <c r="O2127" s="698">
        <v>12</v>
      </c>
      <c r="P2127" s="698">
        <v>5700</v>
      </c>
      <c r="Q2127" s="731">
        <f t="shared" si="1678"/>
        <v>11.64</v>
      </c>
      <c r="R2127" s="731">
        <f t="shared" si="1679"/>
        <v>5529</v>
      </c>
      <c r="S2127" s="533"/>
      <c r="T2127" s="728"/>
    </row>
    <row r="2128" spans="1:20" ht="15.75">
      <c r="A2128" s="533" t="s">
        <v>2728</v>
      </c>
      <c r="B2128" s="533">
        <v>22</v>
      </c>
      <c r="C2128" s="533" t="s">
        <v>588</v>
      </c>
      <c r="D2128" s="572" t="s">
        <v>2008</v>
      </c>
      <c r="E2128" s="571" t="str">
        <f t="shared" si="1676"/>
        <v xml:space="preserve"> SANITARY WASTE AND VENT PIPING</v>
      </c>
      <c r="F2128" s="533" t="str">
        <f t="shared" si="1668"/>
        <v>ME</v>
      </c>
      <c r="G2128" s="533" t="s">
        <v>2722</v>
      </c>
      <c r="H2128" s="533">
        <v>755</v>
      </c>
      <c r="I2128" s="533" t="str">
        <f t="shared" ref="I2128:J2128" si="1681">I2126</f>
        <v>Above Ground / Underground , Soil, Waste and Vent Piping</v>
      </c>
      <c r="J2128" s="533" t="str">
        <f t="shared" si="1681"/>
        <v>Above Ground / Underground , Soil, Waste and Vent Piping</v>
      </c>
      <c r="K2128" s="95" t="s">
        <v>50</v>
      </c>
      <c r="L2128" s="95" t="s">
        <v>631</v>
      </c>
      <c r="M2128" s="95">
        <v>97</v>
      </c>
      <c r="N2128" s="461" t="s">
        <v>95</v>
      </c>
      <c r="O2128" s="698">
        <v>15</v>
      </c>
      <c r="P2128" s="698">
        <v>1455</v>
      </c>
      <c r="Q2128" s="731">
        <f t="shared" si="1678"/>
        <v>14.549999999999999</v>
      </c>
      <c r="R2128" s="731">
        <f t="shared" si="1679"/>
        <v>1411.35</v>
      </c>
      <c r="S2128" s="533"/>
      <c r="T2128" s="728"/>
    </row>
    <row r="2129" spans="1:20" ht="16.5" thickBot="1">
      <c r="A2129" s="533" t="s">
        <v>2728</v>
      </c>
      <c r="B2129" s="533">
        <v>22</v>
      </c>
      <c r="C2129" s="533" t="s">
        <v>588</v>
      </c>
      <c r="D2129" s="572" t="s">
        <v>2008</v>
      </c>
      <c r="E2129" s="571" t="str">
        <f t="shared" si="1676"/>
        <v xml:space="preserve"> SANITARY WASTE AND VENT PIPING</v>
      </c>
      <c r="F2129" s="533" t="str">
        <f t="shared" si="1668"/>
        <v>ME</v>
      </c>
      <c r="G2129" s="533" t="s">
        <v>2722</v>
      </c>
      <c r="H2129" s="533">
        <v>756</v>
      </c>
      <c r="I2129" s="533" t="str">
        <f t="shared" ref="I2129:J2129" si="1682">I2127</f>
        <v xml:space="preserve">PVC pipes </v>
      </c>
      <c r="J2129" s="533" t="str">
        <f t="shared" si="1682"/>
        <v xml:space="preserve">PVC pipes </v>
      </c>
      <c r="K2129" s="95" t="s">
        <v>76</v>
      </c>
      <c r="L2129" s="95" t="s">
        <v>632</v>
      </c>
      <c r="M2129" s="95">
        <v>265</v>
      </c>
      <c r="N2129" s="462" t="s">
        <v>95</v>
      </c>
      <c r="O2129" s="698">
        <v>19</v>
      </c>
      <c r="P2129" s="698">
        <v>5035</v>
      </c>
      <c r="Q2129" s="731">
        <f t="shared" si="1678"/>
        <v>18.43</v>
      </c>
      <c r="R2129" s="731">
        <f t="shared" si="1679"/>
        <v>4883.95</v>
      </c>
      <c r="S2129" s="533"/>
      <c r="T2129" s="728"/>
    </row>
    <row r="2130" spans="1:20" ht="15.75">
      <c r="A2130" s="533" t="s">
        <v>2728</v>
      </c>
      <c r="B2130" s="533">
        <v>22</v>
      </c>
      <c r="C2130" s="533" t="s">
        <v>588</v>
      </c>
      <c r="D2130" s="572" t="s">
        <v>2008</v>
      </c>
      <c r="E2130" s="571" t="str">
        <f t="shared" si="1676"/>
        <v xml:space="preserve"> SANITARY WASTE AND VENT PIPING</v>
      </c>
      <c r="F2130" s="533" t="str">
        <f t="shared" si="1668"/>
        <v>ME</v>
      </c>
      <c r="G2130" s="533" t="s">
        <v>2722</v>
      </c>
      <c r="H2130" s="533">
        <v>757</v>
      </c>
      <c r="I2130" s="533" t="str">
        <f t="shared" ref="I2130:J2130" si="1683">I2128</f>
        <v>Above Ground / Underground , Soil, Waste and Vent Piping</v>
      </c>
      <c r="J2130" s="533" t="str">
        <f t="shared" si="1683"/>
        <v>Above Ground / Underground , Soil, Waste and Vent Piping</v>
      </c>
      <c r="K2130" s="95" t="s">
        <v>77</v>
      </c>
      <c r="L2130" s="95" t="s">
        <v>562</v>
      </c>
      <c r="M2130" s="95">
        <v>55</v>
      </c>
      <c r="N2130" s="367" t="s">
        <v>95</v>
      </c>
      <c r="O2130" s="698">
        <v>46</v>
      </c>
      <c r="P2130" s="698">
        <v>2530</v>
      </c>
      <c r="Q2130" s="731">
        <f t="shared" si="1678"/>
        <v>44.62</v>
      </c>
      <c r="R2130" s="731">
        <f t="shared" si="1679"/>
        <v>2454.1</v>
      </c>
      <c r="S2130" s="533"/>
      <c r="T2130" s="728"/>
    </row>
    <row r="2131" spans="1:20" ht="15.75">
      <c r="A2131" s="533" t="s">
        <v>2728</v>
      </c>
      <c r="B2131" s="533">
        <v>22</v>
      </c>
      <c r="C2131" s="533" t="s">
        <v>588</v>
      </c>
      <c r="D2131" s="572" t="s">
        <v>2008</v>
      </c>
      <c r="E2131" s="571" t="str">
        <f t="shared" si="1676"/>
        <v xml:space="preserve"> SANITARY WASTE AND VENT PIPING</v>
      </c>
      <c r="F2131" s="533" t="str">
        <f t="shared" si="1668"/>
        <v>ME</v>
      </c>
      <c r="G2131" s="533" t="s">
        <v>2725</v>
      </c>
      <c r="H2131" s="533">
        <v>758</v>
      </c>
      <c r="I2131" s="533" t="str">
        <f t="shared" ref="I2131:I2132" si="1684">L2131</f>
        <v>Underground, soil, waste and vent piping connecting inspection chambers</v>
      </c>
      <c r="J2131" s="533" t="str">
        <f t="shared" ref="J2131:J2132" si="1685">L2131</f>
        <v>Underground, soil, waste and vent piping connecting inspection chambers</v>
      </c>
      <c r="K2131" s="131"/>
      <c r="L2131" s="131" t="s">
        <v>633</v>
      </c>
      <c r="M2131" s="96"/>
      <c r="N2131" s="366"/>
      <c r="O2131" s="698"/>
      <c r="P2131" s="698"/>
      <c r="S2131" s="533"/>
      <c r="T2131" s="728"/>
    </row>
    <row r="2132" spans="1:20" ht="15.75">
      <c r="A2132" s="533" t="s">
        <v>2728</v>
      </c>
      <c r="B2132" s="533">
        <v>22</v>
      </c>
      <c r="C2132" s="533" t="s">
        <v>588</v>
      </c>
      <c r="D2132" s="572" t="s">
        <v>2008</v>
      </c>
      <c r="E2132" s="571" t="str">
        <f t="shared" si="1676"/>
        <v xml:space="preserve"> SANITARY WASTE AND VENT PIPING</v>
      </c>
      <c r="F2132" s="533" t="str">
        <f t="shared" si="1668"/>
        <v>ME</v>
      </c>
      <c r="G2132" s="533" t="s">
        <v>2725</v>
      </c>
      <c r="H2132" s="533">
        <v>759</v>
      </c>
      <c r="I2132" s="533" t="str">
        <f t="shared" si="1684"/>
        <v>PVC pipes</v>
      </c>
      <c r="J2132" s="533" t="str">
        <f t="shared" si="1685"/>
        <v>PVC pipes</v>
      </c>
      <c r="K2132" s="95"/>
      <c r="L2132" s="95" t="s">
        <v>634</v>
      </c>
      <c r="M2132" s="128"/>
      <c r="N2132" s="459"/>
      <c r="O2132" s="698"/>
      <c r="P2132" s="698"/>
      <c r="S2132" s="533"/>
      <c r="T2132" s="728"/>
    </row>
    <row r="2133" spans="1:20" ht="15.75">
      <c r="A2133" s="533" t="s">
        <v>2728</v>
      </c>
      <c r="B2133" s="533">
        <v>22</v>
      </c>
      <c r="C2133" s="533" t="s">
        <v>588</v>
      </c>
      <c r="D2133" s="572" t="s">
        <v>2008</v>
      </c>
      <c r="E2133" s="571" t="str">
        <f t="shared" si="1676"/>
        <v xml:space="preserve"> SANITARY WASTE AND VENT PIPING</v>
      </c>
      <c r="F2133" s="533" t="str">
        <f t="shared" si="1668"/>
        <v>ME</v>
      </c>
      <c r="G2133" s="533" t="s">
        <v>2722</v>
      </c>
      <c r="H2133" s="533">
        <v>760</v>
      </c>
      <c r="I2133" s="533" t="str">
        <f>I2131</f>
        <v>Underground, soil, waste and vent piping connecting inspection chambers</v>
      </c>
      <c r="J2133" s="533" t="str">
        <f>J2131</f>
        <v>Underground, soil, waste and vent piping connecting inspection chambers</v>
      </c>
      <c r="K2133" s="95" t="s">
        <v>13</v>
      </c>
      <c r="L2133" s="95" t="s">
        <v>562</v>
      </c>
      <c r="M2133" s="130">
        <v>185</v>
      </c>
      <c r="N2133" s="459" t="s">
        <v>95</v>
      </c>
      <c r="O2133" s="698">
        <v>46</v>
      </c>
      <c r="P2133" s="698">
        <v>8510</v>
      </c>
      <c r="Q2133" s="731">
        <f>O2133*0.97</f>
        <v>44.62</v>
      </c>
      <c r="R2133" s="731">
        <f>Q2133*M2133</f>
        <v>8254.6999999999989</v>
      </c>
      <c r="S2133" s="533"/>
      <c r="T2133" s="728"/>
    </row>
    <row r="2134" spans="1:20" ht="15.75">
      <c r="A2134" s="533" t="s">
        <v>2728</v>
      </c>
      <c r="B2134" s="533">
        <v>22</v>
      </c>
      <c r="C2134" s="533" t="s">
        <v>588</v>
      </c>
      <c r="D2134" s="572" t="s">
        <v>2008</v>
      </c>
      <c r="E2134" s="571" t="str">
        <f t="shared" si="1676"/>
        <v xml:space="preserve"> SANITARY WASTE AND VENT PIPING</v>
      </c>
      <c r="F2134" s="533" t="str">
        <f t="shared" si="1668"/>
        <v>ME</v>
      </c>
      <c r="G2134" s="533" t="s">
        <v>2725</v>
      </c>
      <c r="H2134" s="533">
        <v>761</v>
      </c>
      <c r="I2134" s="533" t="str">
        <f>L2134</f>
        <v xml:space="preserve">Inspection Chambers </v>
      </c>
      <c r="J2134" s="533" t="str">
        <f>L2134</f>
        <v xml:space="preserve">Inspection Chambers </v>
      </c>
      <c r="K2134" s="95"/>
      <c r="L2134" s="95" t="s">
        <v>635</v>
      </c>
      <c r="M2134" s="131"/>
      <c r="N2134" s="367"/>
      <c r="O2134" s="698"/>
      <c r="P2134" s="698"/>
      <c r="S2134" s="533"/>
      <c r="T2134" s="728"/>
    </row>
    <row r="2135" spans="1:20" ht="15.75">
      <c r="A2135" s="533" t="s">
        <v>2728</v>
      </c>
      <c r="B2135" s="533">
        <v>22</v>
      </c>
      <c r="C2135" s="533" t="s">
        <v>588</v>
      </c>
      <c r="D2135" s="572" t="s">
        <v>2008</v>
      </c>
      <c r="E2135" s="571" t="str">
        <f t="shared" si="1676"/>
        <v xml:space="preserve"> SANITARY WASTE AND VENT PIPING</v>
      </c>
      <c r="F2135" s="533" t="str">
        <f t="shared" si="1668"/>
        <v>ME</v>
      </c>
      <c r="G2135" s="533" t="s">
        <v>2722</v>
      </c>
      <c r="H2135" s="533">
        <v>762</v>
      </c>
      <c r="I2135" s="533" t="str">
        <f>I2133</f>
        <v>Underground, soil, waste and vent piping connecting inspection chambers</v>
      </c>
      <c r="J2135" s="533" t="str">
        <f>J2133</f>
        <v>Underground, soil, waste and vent piping connecting inspection chambers</v>
      </c>
      <c r="K2135" s="95" t="s">
        <v>15</v>
      </c>
      <c r="L2135" s="95" t="s">
        <v>636</v>
      </c>
      <c r="M2135" s="95">
        <v>5</v>
      </c>
      <c r="N2135" s="367" t="s">
        <v>39</v>
      </c>
      <c r="O2135" s="698">
        <v>531</v>
      </c>
      <c r="P2135" s="698">
        <v>2655</v>
      </c>
      <c r="Q2135" s="731">
        <f>O2135*0.97</f>
        <v>515.06999999999994</v>
      </c>
      <c r="R2135" s="731">
        <f>Q2135*M2135</f>
        <v>2575.3499999999995</v>
      </c>
      <c r="S2135" s="533"/>
      <c r="T2135" s="728"/>
    </row>
    <row r="2136" spans="1:20" ht="15.75">
      <c r="A2136" s="533" t="s">
        <v>2728</v>
      </c>
      <c r="B2136" s="533">
        <v>22</v>
      </c>
      <c r="C2136" s="533" t="s">
        <v>588</v>
      </c>
      <c r="D2136" s="572" t="s">
        <v>2008</v>
      </c>
      <c r="E2136" s="571" t="str">
        <f t="shared" si="1676"/>
        <v xml:space="preserve"> SANITARY WASTE AND VENT PIPING</v>
      </c>
      <c r="F2136" s="533" t="str">
        <f t="shared" si="1668"/>
        <v>ME</v>
      </c>
      <c r="G2136" s="533" t="s">
        <v>2725</v>
      </c>
      <c r="H2136" s="533">
        <v>763</v>
      </c>
      <c r="I2136" s="533" t="str">
        <f t="shared" ref="I2136:I2137" si="1686">L2136</f>
        <v>Aboveground / Underground , Soil, Waste Force Mains</v>
      </c>
      <c r="J2136" s="533" t="str">
        <f t="shared" ref="J2136:J2137" si="1687">L2136</f>
        <v>Aboveground / Underground , Soil, Waste Force Mains</v>
      </c>
      <c r="K2136" s="131"/>
      <c r="L2136" s="131" t="s">
        <v>637</v>
      </c>
      <c r="M2136" s="96"/>
      <c r="N2136" s="366"/>
      <c r="O2136" s="698"/>
      <c r="P2136" s="698"/>
      <c r="S2136" s="533"/>
      <c r="T2136" s="728"/>
    </row>
    <row r="2137" spans="1:20" ht="15.75">
      <c r="A2137" s="533" t="s">
        <v>2728</v>
      </c>
      <c r="B2137" s="533">
        <v>22</v>
      </c>
      <c r="C2137" s="533" t="s">
        <v>588</v>
      </c>
      <c r="D2137" s="572" t="s">
        <v>2008</v>
      </c>
      <c r="E2137" s="571" t="str">
        <f t="shared" si="1676"/>
        <v xml:space="preserve"> SANITARY WASTE AND VENT PIPING</v>
      </c>
      <c r="F2137" s="533" t="str">
        <f t="shared" si="1668"/>
        <v>ME</v>
      </c>
      <c r="G2137" s="533" t="s">
        <v>2725</v>
      </c>
      <c r="H2137" s="533">
        <v>764</v>
      </c>
      <c r="I2137" s="533" t="str">
        <f t="shared" si="1686"/>
        <v>Ductile-iron pipes</v>
      </c>
      <c r="J2137" s="533" t="str">
        <f t="shared" si="1687"/>
        <v>Ductile-iron pipes</v>
      </c>
      <c r="K2137" s="95"/>
      <c r="L2137" s="95" t="s">
        <v>638</v>
      </c>
      <c r="M2137" s="131"/>
      <c r="N2137" s="367"/>
      <c r="O2137" s="698"/>
      <c r="P2137" s="698"/>
      <c r="S2137" s="533"/>
      <c r="T2137" s="728"/>
    </row>
    <row r="2138" spans="1:20" ht="15.75">
      <c r="A2138" s="533" t="s">
        <v>2728</v>
      </c>
      <c r="B2138" s="533">
        <v>22</v>
      </c>
      <c r="C2138" s="533" t="s">
        <v>588</v>
      </c>
      <c r="D2138" s="572" t="s">
        <v>2008</v>
      </c>
      <c r="E2138" s="571" t="str">
        <f t="shared" si="1676"/>
        <v xml:space="preserve"> SANITARY WASTE AND VENT PIPING</v>
      </c>
      <c r="F2138" s="533" t="str">
        <f t="shared" si="1668"/>
        <v>ME</v>
      </c>
      <c r="G2138" s="533" t="s">
        <v>2722</v>
      </c>
      <c r="H2138" s="533">
        <v>765</v>
      </c>
      <c r="I2138" s="533" t="str">
        <f>I2136</f>
        <v>Aboveground / Underground , Soil, Waste Force Mains</v>
      </c>
      <c r="J2138" s="533" t="str">
        <f>J2136</f>
        <v>Aboveground / Underground , Soil, Waste Force Mains</v>
      </c>
      <c r="K2138" s="95" t="s">
        <v>17</v>
      </c>
      <c r="L2138" s="95" t="s">
        <v>558</v>
      </c>
      <c r="M2138" s="95">
        <v>15</v>
      </c>
      <c r="N2138" s="367" t="s">
        <v>95</v>
      </c>
      <c r="O2138" s="698">
        <v>80</v>
      </c>
      <c r="P2138" s="698">
        <v>1200</v>
      </c>
      <c r="Q2138" s="731">
        <f>O2138*0.97</f>
        <v>77.599999999999994</v>
      </c>
      <c r="R2138" s="731">
        <f>Q2138*M2138</f>
        <v>1164</v>
      </c>
      <c r="S2138" s="533"/>
      <c r="T2138" s="728"/>
    </row>
    <row r="2139" spans="1:20" ht="15.75">
      <c r="A2139" s="533" t="s">
        <v>2728</v>
      </c>
      <c r="B2139" s="533">
        <v>22</v>
      </c>
      <c r="C2139" s="533" t="s">
        <v>588</v>
      </c>
      <c r="D2139" s="572" t="s">
        <v>2008</v>
      </c>
      <c r="E2139" s="571" t="str">
        <f t="shared" si="1676"/>
        <v xml:space="preserve"> SANITARY WASTE AND VENT PIPING</v>
      </c>
      <c r="F2139" s="533" t="str">
        <f t="shared" si="1668"/>
        <v>ME</v>
      </c>
      <c r="G2139" s="533" t="s">
        <v>2725</v>
      </c>
      <c r="H2139" s="533">
        <v>766</v>
      </c>
      <c r="I2139" s="533" t="str">
        <f t="shared" ref="I2139:I2140" si="1688">L2139</f>
        <v>Aboveground , Storm Drainage Piping</v>
      </c>
      <c r="J2139" s="533" t="str">
        <f t="shared" ref="J2139:J2140" si="1689">L2139</f>
        <v>Aboveground , Storm Drainage Piping</v>
      </c>
      <c r="K2139" s="95"/>
      <c r="L2139" s="95" t="s">
        <v>639</v>
      </c>
      <c r="M2139" s="131"/>
      <c r="N2139" s="367"/>
      <c r="O2139" s="698"/>
      <c r="P2139" s="698"/>
      <c r="S2139" s="533"/>
      <c r="T2139" s="728"/>
    </row>
    <row r="2140" spans="1:20" ht="15.75">
      <c r="A2140" s="533" t="s">
        <v>2728</v>
      </c>
      <c r="B2140" s="533">
        <v>22</v>
      </c>
      <c r="C2140" s="533" t="s">
        <v>588</v>
      </c>
      <c r="D2140" s="572" t="s">
        <v>2008</v>
      </c>
      <c r="E2140" s="571" t="str">
        <f t="shared" si="1676"/>
        <v xml:space="preserve"> SANITARY WASTE AND VENT PIPING</v>
      </c>
      <c r="F2140" s="533" t="str">
        <f t="shared" si="1668"/>
        <v>ME</v>
      </c>
      <c r="G2140" s="533" t="s">
        <v>2725</v>
      </c>
      <c r="H2140" s="533">
        <v>767</v>
      </c>
      <c r="I2140" s="533" t="str">
        <f t="shared" si="1688"/>
        <v>PVC pipes</v>
      </c>
      <c r="J2140" s="533" t="str">
        <f t="shared" si="1689"/>
        <v>PVC pipes</v>
      </c>
      <c r="K2140" s="95"/>
      <c r="L2140" s="95" t="s">
        <v>634</v>
      </c>
      <c r="M2140" s="131"/>
      <c r="N2140" s="367"/>
      <c r="O2140" s="698"/>
      <c r="P2140" s="698"/>
      <c r="S2140" s="533"/>
      <c r="T2140" s="728"/>
    </row>
    <row r="2141" spans="1:20" ht="15.75">
      <c r="A2141" s="533" t="s">
        <v>2728</v>
      </c>
      <c r="B2141" s="533">
        <v>22</v>
      </c>
      <c r="C2141" s="533" t="s">
        <v>588</v>
      </c>
      <c r="D2141" s="572" t="s">
        <v>2008</v>
      </c>
      <c r="E2141" s="571" t="str">
        <f t="shared" si="1676"/>
        <v xml:space="preserve"> SANITARY WASTE AND VENT PIPING</v>
      </c>
      <c r="F2141" s="533" t="str">
        <f t="shared" si="1668"/>
        <v>ME</v>
      </c>
      <c r="G2141" s="533" t="s">
        <v>2722</v>
      </c>
      <c r="H2141" s="533">
        <v>768</v>
      </c>
      <c r="I2141" s="533" t="str">
        <f t="shared" ref="I2141:J2141" si="1690">I2139</f>
        <v>Aboveground , Storm Drainage Piping</v>
      </c>
      <c r="J2141" s="533" t="str">
        <f t="shared" si="1690"/>
        <v>Aboveground , Storm Drainage Piping</v>
      </c>
      <c r="K2141" s="95" t="s">
        <v>19</v>
      </c>
      <c r="L2141" s="95" t="s">
        <v>558</v>
      </c>
      <c r="M2141" s="95">
        <v>76</v>
      </c>
      <c r="N2141" s="367" t="s">
        <v>95</v>
      </c>
      <c r="O2141" s="698">
        <v>12</v>
      </c>
      <c r="P2141" s="698">
        <v>912</v>
      </c>
      <c r="Q2141" s="731">
        <f t="shared" ref="Q2141:Q2143" si="1691">O2141*0.97</f>
        <v>11.64</v>
      </c>
      <c r="R2141" s="731">
        <f t="shared" ref="R2141:R2143" si="1692">Q2141*M2141</f>
        <v>884.6400000000001</v>
      </c>
      <c r="S2141" s="533"/>
      <c r="T2141" s="728"/>
    </row>
    <row r="2142" spans="1:20" ht="15.75">
      <c r="A2142" s="533" t="s">
        <v>2728</v>
      </c>
      <c r="B2142" s="533">
        <v>22</v>
      </c>
      <c r="C2142" s="533" t="s">
        <v>588</v>
      </c>
      <c r="D2142" s="572" t="s">
        <v>2008</v>
      </c>
      <c r="E2142" s="571" t="str">
        <f t="shared" si="1676"/>
        <v xml:space="preserve"> SANITARY WASTE AND VENT PIPING</v>
      </c>
      <c r="F2142" s="533" t="str">
        <f t="shared" si="1668"/>
        <v>ME</v>
      </c>
      <c r="G2142" s="533" t="s">
        <v>2722</v>
      </c>
      <c r="H2142" s="533">
        <v>769</v>
      </c>
      <c r="I2142" s="533" t="str">
        <f t="shared" ref="I2142:J2142" si="1693">I2140</f>
        <v>PVC pipes</v>
      </c>
      <c r="J2142" s="533" t="str">
        <f t="shared" si="1693"/>
        <v>PVC pipes</v>
      </c>
      <c r="K2142" s="95" t="s">
        <v>20</v>
      </c>
      <c r="L2142" s="95" t="s">
        <v>560</v>
      </c>
      <c r="M2142" s="95">
        <v>81</v>
      </c>
      <c r="N2142" s="367" t="s">
        <v>95</v>
      </c>
      <c r="O2142" s="698">
        <v>15</v>
      </c>
      <c r="P2142" s="698">
        <v>1215</v>
      </c>
      <c r="Q2142" s="731">
        <f t="shared" si="1691"/>
        <v>14.549999999999999</v>
      </c>
      <c r="R2142" s="731">
        <f t="shared" si="1692"/>
        <v>1178.55</v>
      </c>
      <c r="S2142" s="533"/>
      <c r="T2142" s="728"/>
    </row>
    <row r="2143" spans="1:20" ht="15.75">
      <c r="A2143" s="533" t="s">
        <v>2728</v>
      </c>
      <c r="B2143" s="533">
        <v>22</v>
      </c>
      <c r="C2143" s="533" t="s">
        <v>588</v>
      </c>
      <c r="D2143" s="572" t="s">
        <v>2008</v>
      </c>
      <c r="E2143" s="571" t="str">
        <f t="shared" si="1676"/>
        <v xml:space="preserve"> SANITARY WASTE AND VENT PIPING</v>
      </c>
      <c r="F2143" s="533" t="str">
        <f t="shared" si="1668"/>
        <v>ME</v>
      </c>
      <c r="G2143" s="533" t="s">
        <v>2722</v>
      </c>
      <c r="H2143" s="533">
        <v>770</v>
      </c>
      <c r="I2143" s="533" t="str">
        <f t="shared" ref="I2143:J2143" si="1694">I2141</f>
        <v>Aboveground , Storm Drainage Piping</v>
      </c>
      <c r="J2143" s="533" t="str">
        <f t="shared" si="1694"/>
        <v>Aboveground , Storm Drainage Piping</v>
      </c>
      <c r="K2143" s="95" t="s">
        <v>21</v>
      </c>
      <c r="L2143" s="95" t="s">
        <v>632</v>
      </c>
      <c r="M2143" s="95">
        <v>19</v>
      </c>
      <c r="N2143" s="367" t="s">
        <v>95</v>
      </c>
      <c r="O2143" s="698">
        <v>19</v>
      </c>
      <c r="P2143" s="698">
        <v>361</v>
      </c>
      <c r="Q2143" s="731">
        <f t="shared" si="1691"/>
        <v>18.43</v>
      </c>
      <c r="R2143" s="731">
        <f t="shared" si="1692"/>
        <v>350.17</v>
      </c>
      <c r="S2143" s="533"/>
      <c r="T2143" s="728"/>
    </row>
    <row r="2144" spans="1:20" ht="15.75">
      <c r="A2144" s="533" t="s">
        <v>2728</v>
      </c>
      <c r="B2144" s="533">
        <v>22</v>
      </c>
      <c r="C2144" s="533" t="s">
        <v>588</v>
      </c>
      <c r="D2144" s="572" t="s">
        <v>2010</v>
      </c>
      <c r="E2144" s="571" t="s">
        <v>1255</v>
      </c>
      <c r="F2144" s="533" t="s">
        <v>1821</v>
      </c>
      <c r="G2144" s="533" t="s">
        <v>2725</v>
      </c>
      <c r="H2144" s="533">
        <v>771</v>
      </c>
      <c r="I2144" s="533" t="str">
        <f t="shared" ref="I2144:I2145" si="1695">L2144</f>
        <v>22112 - SANITARY WATER PIPING SPECIALTIES</v>
      </c>
      <c r="J2144" s="533" t="str">
        <f t="shared" ref="J2144:J2145" si="1696">L2144</f>
        <v>22112 - SANITARY WATER PIPING SPECIALTIES</v>
      </c>
      <c r="K2144" s="131"/>
      <c r="L2144" s="131" t="s">
        <v>640</v>
      </c>
      <c r="M2144" s="131"/>
      <c r="N2144" s="466"/>
      <c r="O2144" s="698"/>
      <c r="P2144" s="698"/>
      <c r="S2144" s="533"/>
      <c r="T2144" s="728"/>
    </row>
    <row r="2145" spans="1:20" ht="16.5" thickBot="1">
      <c r="A2145" s="533" t="s">
        <v>2728</v>
      </c>
      <c r="B2145" s="533">
        <v>22</v>
      </c>
      <c r="C2145" s="533" t="s">
        <v>588</v>
      </c>
      <c r="D2145" s="572" t="s">
        <v>2010</v>
      </c>
      <c r="E2145" s="571" t="str">
        <f t="shared" ref="E2145:E2158" si="1697">E2144</f>
        <v xml:space="preserve"> SANITARY WATER PIPING SPECIALTIES</v>
      </c>
      <c r="F2145" s="533" t="s">
        <v>1821</v>
      </c>
      <c r="G2145" s="533" t="s">
        <v>2725</v>
      </c>
      <c r="H2145" s="533">
        <v>772</v>
      </c>
      <c r="I2145" s="533" t="str">
        <f t="shared" si="1695"/>
        <v>Floor drains</v>
      </c>
      <c r="J2145" s="533" t="str">
        <f t="shared" si="1696"/>
        <v>Floor drains</v>
      </c>
      <c r="K2145" s="95"/>
      <c r="L2145" s="95" t="s">
        <v>641</v>
      </c>
      <c r="M2145" s="131"/>
      <c r="N2145" s="367"/>
      <c r="O2145" s="698"/>
      <c r="P2145" s="698"/>
      <c r="S2145" s="533"/>
      <c r="T2145" s="728"/>
    </row>
    <row r="2146" spans="1:20" ht="16.5" thickBot="1">
      <c r="A2146" s="533" t="s">
        <v>2728</v>
      </c>
      <c r="B2146" s="533">
        <v>22</v>
      </c>
      <c r="C2146" s="533" t="s">
        <v>588</v>
      </c>
      <c r="D2146" s="572" t="s">
        <v>2010</v>
      </c>
      <c r="E2146" s="571" t="str">
        <f t="shared" si="1697"/>
        <v xml:space="preserve"> SANITARY WATER PIPING SPECIALTIES</v>
      </c>
      <c r="F2146" s="533" t="s">
        <v>1821</v>
      </c>
      <c r="G2146" s="533" t="s">
        <v>2722</v>
      </c>
      <c r="H2146" s="533">
        <v>773</v>
      </c>
      <c r="I2146" s="533" t="str">
        <f t="shared" ref="I2146:J2146" si="1698">I2144</f>
        <v>22112 - SANITARY WATER PIPING SPECIALTIES</v>
      </c>
      <c r="J2146" s="533" t="str">
        <f t="shared" si="1698"/>
        <v>22112 - SANITARY WATER PIPING SPECIALTIES</v>
      </c>
      <c r="K2146" s="95" t="s">
        <v>45</v>
      </c>
      <c r="L2146" s="95" t="s">
        <v>642</v>
      </c>
      <c r="M2146" s="95">
        <v>18</v>
      </c>
      <c r="N2146" s="463" t="s">
        <v>39</v>
      </c>
      <c r="O2146" s="698">
        <v>252</v>
      </c>
      <c r="P2146" s="698">
        <v>4536</v>
      </c>
      <c r="Q2146" s="731">
        <f t="shared" ref="Q2146:Q2147" si="1699">O2146*0.97</f>
        <v>244.44</v>
      </c>
      <c r="R2146" s="731">
        <f t="shared" ref="R2146:R2147" si="1700">Q2146*M2146</f>
        <v>4399.92</v>
      </c>
      <c r="S2146" s="533"/>
      <c r="T2146" s="728"/>
    </row>
    <row r="2147" spans="1:20" ht="15.75">
      <c r="A2147" s="533" t="s">
        <v>2728</v>
      </c>
      <c r="B2147" s="533">
        <v>22</v>
      </c>
      <c r="C2147" s="533" t="s">
        <v>588</v>
      </c>
      <c r="D2147" s="572" t="s">
        <v>2010</v>
      </c>
      <c r="E2147" s="571" t="str">
        <f t="shared" si="1697"/>
        <v xml:space="preserve"> SANITARY WATER PIPING SPECIALTIES</v>
      </c>
      <c r="F2147" s="533" t="s">
        <v>1821</v>
      </c>
      <c r="G2147" s="533" t="s">
        <v>2722</v>
      </c>
      <c r="H2147" s="533">
        <v>774</v>
      </c>
      <c r="I2147" s="533" t="str">
        <f t="shared" ref="I2147:J2147" si="1701">I2145</f>
        <v>Floor drains</v>
      </c>
      <c r="J2147" s="533" t="str">
        <f t="shared" si="1701"/>
        <v>Floor drains</v>
      </c>
      <c r="K2147" s="264" t="s">
        <v>48</v>
      </c>
      <c r="L2147" s="264" t="s">
        <v>643</v>
      </c>
      <c r="M2147" s="264">
        <v>6</v>
      </c>
      <c r="N2147" s="368" t="s">
        <v>39</v>
      </c>
      <c r="O2147" s="698"/>
      <c r="P2147" s="698">
        <v>0</v>
      </c>
      <c r="Q2147" s="731">
        <f t="shared" si="1699"/>
        <v>0</v>
      </c>
      <c r="R2147" s="731">
        <f t="shared" si="1700"/>
        <v>0</v>
      </c>
      <c r="S2147" s="533"/>
      <c r="T2147" s="728"/>
    </row>
    <row r="2148" spans="1:20" ht="15.75">
      <c r="A2148" s="533" t="s">
        <v>2728</v>
      </c>
      <c r="B2148" s="533">
        <v>22</v>
      </c>
      <c r="C2148" s="533" t="s">
        <v>588</v>
      </c>
      <c r="D2148" s="572" t="s">
        <v>2010</v>
      </c>
      <c r="E2148" s="571" t="str">
        <f t="shared" si="1697"/>
        <v xml:space="preserve"> SANITARY WATER PIPING SPECIALTIES</v>
      </c>
      <c r="F2148" s="533" t="s">
        <v>1821</v>
      </c>
      <c r="G2148" s="533" t="s">
        <v>2725</v>
      </c>
      <c r="H2148" s="533">
        <v>775</v>
      </c>
      <c r="I2148" s="533" t="str">
        <f>L2148</f>
        <v>Floor cleanouts</v>
      </c>
      <c r="J2148" s="533" t="str">
        <f>L2148</f>
        <v>Floor cleanouts</v>
      </c>
      <c r="K2148" s="95"/>
      <c r="L2148" s="95" t="s">
        <v>644</v>
      </c>
      <c r="M2148" s="131"/>
      <c r="N2148" s="367"/>
      <c r="O2148" s="698"/>
      <c r="P2148" s="698"/>
      <c r="S2148" s="533"/>
      <c r="T2148" s="728"/>
    </row>
    <row r="2149" spans="1:20" ht="15.75">
      <c r="A2149" s="533" t="s">
        <v>2728</v>
      </c>
      <c r="B2149" s="533">
        <v>22</v>
      </c>
      <c r="C2149" s="533" t="s">
        <v>588</v>
      </c>
      <c r="D2149" s="572" t="s">
        <v>2010</v>
      </c>
      <c r="E2149" s="571" t="str">
        <f t="shared" si="1697"/>
        <v xml:space="preserve"> SANITARY WATER PIPING SPECIALTIES</v>
      </c>
      <c r="F2149" s="533" t="s">
        <v>1821</v>
      </c>
      <c r="G2149" s="533" t="s">
        <v>2722</v>
      </c>
      <c r="H2149" s="533">
        <v>776</v>
      </c>
      <c r="I2149" s="533" t="str">
        <f t="shared" ref="I2149:J2149" si="1702">I2147</f>
        <v>Floor drains</v>
      </c>
      <c r="J2149" s="533" t="str">
        <f t="shared" si="1702"/>
        <v>Floor drains</v>
      </c>
      <c r="K2149" s="264" t="s">
        <v>48</v>
      </c>
      <c r="L2149" s="468" t="s">
        <v>645</v>
      </c>
      <c r="M2149" s="468">
        <v>5</v>
      </c>
      <c r="N2149" s="469" t="s">
        <v>39</v>
      </c>
      <c r="O2149" s="698"/>
      <c r="P2149" s="698">
        <v>0</v>
      </c>
      <c r="Q2149" s="731">
        <f t="shared" ref="Q2149:Q2151" si="1703">O2149*0.97</f>
        <v>0</v>
      </c>
      <c r="R2149" s="731">
        <f t="shared" ref="R2149:R2151" si="1704">Q2149*M2149</f>
        <v>0</v>
      </c>
      <c r="S2149" s="533"/>
      <c r="T2149" s="728"/>
    </row>
    <row r="2150" spans="1:20" ht="15.75">
      <c r="A2150" s="533" t="s">
        <v>2728</v>
      </c>
      <c r="B2150" s="533">
        <v>22</v>
      </c>
      <c r="C2150" s="533" t="s">
        <v>588</v>
      </c>
      <c r="D2150" s="572" t="s">
        <v>2010</v>
      </c>
      <c r="E2150" s="571" t="str">
        <f t="shared" si="1697"/>
        <v xml:space="preserve"> SANITARY WATER PIPING SPECIALTIES</v>
      </c>
      <c r="F2150" s="533" t="s">
        <v>1821</v>
      </c>
      <c r="G2150" s="533" t="s">
        <v>2722</v>
      </c>
      <c r="H2150" s="533">
        <v>777</v>
      </c>
      <c r="I2150" s="533" t="str">
        <f t="shared" ref="I2150:J2150" si="1705">I2148</f>
        <v>Floor cleanouts</v>
      </c>
      <c r="J2150" s="533" t="str">
        <f t="shared" si="1705"/>
        <v>Floor cleanouts</v>
      </c>
      <c r="K2150" s="95" t="s">
        <v>48</v>
      </c>
      <c r="L2150" s="95" t="s">
        <v>646</v>
      </c>
      <c r="M2150" s="95">
        <v>4</v>
      </c>
      <c r="N2150" s="464" t="s">
        <v>39</v>
      </c>
      <c r="O2150" s="698">
        <v>159</v>
      </c>
      <c r="P2150" s="698">
        <v>636</v>
      </c>
      <c r="Q2150" s="731">
        <f t="shared" si="1703"/>
        <v>154.22999999999999</v>
      </c>
      <c r="R2150" s="731">
        <f t="shared" si="1704"/>
        <v>616.91999999999996</v>
      </c>
      <c r="S2150" s="533"/>
      <c r="T2150" s="728"/>
    </row>
    <row r="2151" spans="1:20" ht="15.75">
      <c r="A2151" s="533" t="s">
        <v>2728</v>
      </c>
      <c r="B2151" s="533">
        <v>22</v>
      </c>
      <c r="C2151" s="533" t="s">
        <v>588</v>
      </c>
      <c r="D2151" s="572" t="s">
        <v>2010</v>
      </c>
      <c r="E2151" s="571" t="str">
        <f t="shared" si="1697"/>
        <v xml:space="preserve"> SANITARY WATER PIPING SPECIALTIES</v>
      </c>
      <c r="F2151" s="533" t="s">
        <v>1821</v>
      </c>
      <c r="G2151" s="533" t="s">
        <v>2722</v>
      </c>
      <c r="H2151" s="533">
        <v>778</v>
      </c>
      <c r="I2151" s="533" t="str">
        <f t="shared" ref="I2151:J2151" si="1706">I2149</f>
        <v>Floor drains</v>
      </c>
      <c r="J2151" s="533" t="str">
        <f t="shared" si="1706"/>
        <v>Floor drains</v>
      </c>
      <c r="K2151" s="95" t="s">
        <v>13</v>
      </c>
      <c r="L2151" s="95" t="s">
        <v>647</v>
      </c>
      <c r="M2151" s="95">
        <v>1</v>
      </c>
      <c r="N2151" s="367" t="s">
        <v>2</v>
      </c>
      <c r="O2151" s="698">
        <v>239</v>
      </c>
      <c r="P2151" s="698">
        <v>239</v>
      </c>
      <c r="Q2151" s="731">
        <f t="shared" si="1703"/>
        <v>231.82999999999998</v>
      </c>
      <c r="R2151" s="731">
        <f t="shared" si="1704"/>
        <v>231.82999999999998</v>
      </c>
      <c r="S2151" s="533"/>
      <c r="T2151" s="728"/>
    </row>
    <row r="2152" spans="1:20" ht="15.75">
      <c r="A2152" s="533" t="s">
        <v>2728</v>
      </c>
      <c r="B2152" s="533">
        <v>22</v>
      </c>
      <c r="C2152" s="533" t="s">
        <v>588</v>
      </c>
      <c r="D2152" s="572" t="s">
        <v>2010</v>
      </c>
      <c r="E2152" s="571" t="str">
        <f t="shared" si="1697"/>
        <v xml:space="preserve"> SANITARY WATER PIPING SPECIALTIES</v>
      </c>
      <c r="F2152" s="533" t="s">
        <v>1821</v>
      </c>
      <c r="G2152" s="533" t="s">
        <v>2725</v>
      </c>
      <c r="H2152" s="533">
        <v>779</v>
      </c>
      <c r="I2152" s="533" t="str">
        <f>L2152</f>
        <v>Roof drains</v>
      </c>
      <c r="J2152" s="533" t="str">
        <f>L2152</f>
        <v>Roof drains</v>
      </c>
      <c r="K2152" s="95"/>
      <c r="L2152" s="95" t="s">
        <v>648</v>
      </c>
      <c r="M2152" s="131"/>
      <c r="N2152" s="367"/>
      <c r="O2152" s="698"/>
      <c r="P2152" s="698"/>
      <c r="S2152" s="533"/>
      <c r="T2152" s="728"/>
    </row>
    <row r="2153" spans="1:20" ht="15.75">
      <c r="A2153" s="533" t="s">
        <v>2728</v>
      </c>
      <c r="B2153" s="533">
        <v>22</v>
      </c>
      <c r="C2153" s="533" t="s">
        <v>588</v>
      </c>
      <c r="D2153" s="572" t="s">
        <v>2010</v>
      </c>
      <c r="E2153" s="571" t="str">
        <f t="shared" si="1697"/>
        <v xml:space="preserve"> SANITARY WATER PIPING SPECIALTIES</v>
      </c>
      <c r="F2153" s="533" t="s">
        <v>1821</v>
      </c>
      <c r="G2153" s="533" t="s">
        <v>2722</v>
      </c>
      <c r="H2153" s="533">
        <v>780</v>
      </c>
      <c r="I2153" s="533" t="str">
        <f t="shared" ref="I2153:J2153" si="1707">I2151</f>
        <v>Floor drains</v>
      </c>
      <c r="J2153" s="533" t="str">
        <f t="shared" si="1707"/>
        <v>Floor drains</v>
      </c>
      <c r="K2153" s="95" t="s">
        <v>15</v>
      </c>
      <c r="L2153" s="95" t="s">
        <v>649</v>
      </c>
      <c r="M2153" s="95">
        <v>10</v>
      </c>
      <c r="N2153" s="367" t="s">
        <v>39</v>
      </c>
      <c r="O2153" s="698">
        <v>146</v>
      </c>
      <c r="P2153" s="698">
        <v>1460</v>
      </c>
      <c r="Q2153" s="731">
        <f t="shared" ref="Q2153:Q2154" si="1708">O2153*0.97</f>
        <v>141.62</v>
      </c>
      <c r="R2153" s="731">
        <f t="shared" ref="R2153:R2154" si="1709">Q2153*M2153</f>
        <v>1416.2</v>
      </c>
      <c r="S2153" s="533"/>
      <c r="T2153" s="728"/>
    </row>
    <row r="2154" spans="1:20" ht="15.75">
      <c r="A2154" s="533" t="s">
        <v>2728</v>
      </c>
      <c r="B2154" s="533">
        <v>22</v>
      </c>
      <c r="C2154" s="533" t="s">
        <v>588</v>
      </c>
      <c r="D2154" s="572" t="s">
        <v>2010</v>
      </c>
      <c r="E2154" s="571" t="str">
        <f t="shared" si="1697"/>
        <v xml:space="preserve"> SANITARY WATER PIPING SPECIALTIES</v>
      </c>
      <c r="F2154" s="533" t="s">
        <v>1821</v>
      </c>
      <c r="G2154" s="533" t="s">
        <v>2722</v>
      </c>
      <c r="H2154" s="533">
        <v>781</v>
      </c>
      <c r="I2154" s="533" t="str">
        <f t="shared" ref="I2154:J2154" si="1710">I2152</f>
        <v>Roof drains</v>
      </c>
      <c r="J2154" s="533" t="str">
        <f t="shared" si="1710"/>
        <v>Roof drains</v>
      </c>
      <c r="K2154" s="95" t="s">
        <v>17</v>
      </c>
      <c r="L2154" s="95" t="s">
        <v>650</v>
      </c>
      <c r="M2154" s="95">
        <v>4</v>
      </c>
      <c r="N2154" s="367" t="s">
        <v>39</v>
      </c>
      <c r="O2154" s="698">
        <v>146</v>
      </c>
      <c r="P2154" s="698">
        <v>584</v>
      </c>
      <c r="Q2154" s="731">
        <f t="shared" si="1708"/>
        <v>141.62</v>
      </c>
      <c r="R2154" s="731">
        <f t="shared" si="1709"/>
        <v>566.48</v>
      </c>
      <c r="S2154" s="533"/>
      <c r="T2154" s="728"/>
    </row>
    <row r="2155" spans="1:20" ht="16.5" thickBot="1">
      <c r="A2155" s="533" t="s">
        <v>2728</v>
      </c>
      <c r="B2155" s="533">
        <v>22</v>
      </c>
      <c r="C2155" s="533" t="s">
        <v>588</v>
      </c>
      <c r="D2155" s="572" t="s">
        <v>2010</v>
      </c>
      <c r="E2155" s="571" t="str">
        <f t="shared" si="1697"/>
        <v xml:space="preserve"> SANITARY WATER PIPING SPECIALTIES</v>
      </c>
      <c r="F2155" s="533" t="s">
        <v>1821</v>
      </c>
      <c r="G2155" s="533" t="s">
        <v>2725</v>
      </c>
      <c r="H2155" s="533">
        <v>782</v>
      </c>
      <c r="I2155" s="533" t="str">
        <f>L2155</f>
        <v>Balcony drains</v>
      </c>
      <c r="J2155" s="533" t="str">
        <f>L2155</f>
        <v>Balcony drains</v>
      </c>
      <c r="K2155" s="95"/>
      <c r="L2155" s="95" t="s">
        <v>651</v>
      </c>
      <c r="M2155" s="131"/>
      <c r="N2155" s="367"/>
      <c r="O2155" s="698"/>
      <c r="P2155" s="698"/>
      <c r="S2155" s="533"/>
      <c r="T2155" s="728"/>
    </row>
    <row r="2156" spans="1:20" ht="16.5" thickBot="1">
      <c r="A2156" s="533" t="s">
        <v>2728</v>
      </c>
      <c r="B2156" s="533">
        <v>22</v>
      </c>
      <c r="C2156" s="533" t="s">
        <v>588</v>
      </c>
      <c r="D2156" s="572" t="s">
        <v>2010</v>
      </c>
      <c r="E2156" s="571" t="str">
        <f t="shared" si="1697"/>
        <v xml:space="preserve"> SANITARY WATER PIPING SPECIALTIES</v>
      </c>
      <c r="F2156" s="533" t="s">
        <v>1821</v>
      </c>
      <c r="G2156" s="533" t="s">
        <v>2722</v>
      </c>
      <c r="H2156" s="533">
        <v>783</v>
      </c>
      <c r="I2156" s="533" t="str">
        <f>I2154</f>
        <v>Roof drains</v>
      </c>
      <c r="J2156" s="533" t="str">
        <f>J2154</f>
        <v>Roof drains</v>
      </c>
      <c r="K2156" s="95" t="s">
        <v>19</v>
      </c>
      <c r="L2156" s="95" t="s">
        <v>652</v>
      </c>
      <c r="M2156" s="95">
        <v>6</v>
      </c>
      <c r="N2156" s="463" t="s">
        <v>39</v>
      </c>
      <c r="O2156" s="698">
        <v>146</v>
      </c>
      <c r="P2156" s="698">
        <v>876</v>
      </c>
      <c r="Q2156" s="731">
        <f>O2156*0.97</f>
        <v>141.62</v>
      </c>
      <c r="R2156" s="731">
        <f>Q2156*M2156</f>
        <v>849.72</v>
      </c>
      <c r="S2156" s="533"/>
      <c r="T2156" s="728"/>
    </row>
    <row r="2157" spans="1:20" ht="15.75">
      <c r="A2157" s="533" t="s">
        <v>2728</v>
      </c>
      <c r="B2157" s="533">
        <v>22</v>
      </c>
      <c r="C2157" s="533" t="s">
        <v>588</v>
      </c>
      <c r="D2157" s="572" t="s">
        <v>2010</v>
      </c>
      <c r="E2157" s="571" t="str">
        <f t="shared" si="1697"/>
        <v xml:space="preserve"> SANITARY WATER PIPING SPECIALTIES</v>
      </c>
      <c r="F2157" s="533" t="s">
        <v>1821</v>
      </c>
      <c r="G2157" s="533" t="s">
        <v>2725</v>
      </c>
      <c r="H2157" s="533">
        <v>784</v>
      </c>
      <c r="I2157" s="533" t="str">
        <f>L2157</f>
        <v>Terrace drains</v>
      </c>
      <c r="J2157" s="533" t="str">
        <f>L2157</f>
        <v>Terrace drains</v>
      </c>
      <c r="K2157" s="95"/>
      <c r="L2157" s="95" t="s">
        <v>653</v>
      </c>
      <c r="M2157" s="131"/>
      <c r="N2157" s="367"/>
      <c r="O2157" s="698"/>
      <c r="P2157" s="698"/>
      <c r="S2157" s="533"/>
      <c r="T2157" s="728"/>
    </row>
    <row r="2158" spans="1:20" ht="15.75">
      <c r="A2158" s="533" t="s">
        <v>2728</v>
      </c>
      <c r="B2158" s="533">
        <v>22</v>
      </c>
      <c r="C2158" s="533" t="s">
        <v>588</v>
      </c>
      <c r="D2158" s="572" t="s">
        <v>2010</v>
      </c>
      <c r="E2158" s="571" t="str">
        <f t="shared" si="1697"/>
        <v xml:space="preserve"> SANITARY WATER PIPING SPECIALTIES</v>
      </c>
      <c r="F2158" s="533" t="s">
        <v>1821</v>
      </c>
      <c r="G2158" s="533" t="s">
        <v>2722</v>
      </c>
      <c r="H2158" s="533">
        <v>785</v>
      </c>
      <c r="I2158" s="533" t="str">
        <f>I2156</f>
        <v>Roof drains</v>
      </c>
      <c r="J2158" s="533" t="str">
        <f>J2156</f>
        <v>Roof drains</v>
      </c>
      <c r="K2158" s="95" t="s">
        <v>20</v>
      </c>
      <c r="L2158" s="95" t="s">
        <v>654</v>
      </c>
      <c r="M2158" s="95">
        <v>7</v>
      </c>
      <c r="N2158" s="367" t="s">
        <v>39</v>
      </c>
      <c r="O2158" s="698">
        <v>146</v>
      </c>
      <c r="P2158" s="698">
        <v>1022</v>
      </c>
      <c r="Q2158" s="731">
        <f>O2158*0.97</f>
        <v>141.62</v>
      </c>
      <c r="R2158" s="731">
        <f>Q2158*M2158</f>
        <v>991.34</v>
      </c>
      <c r="S2158" s="533"/>
      <c r="T2158" s="728"/>
    </row>
    <row r="2159" spans="1:20" ht="15.75">
      <c r="A2159" s="533" t="s">
        <v>2728</v>
      </c>
      <c r="B2159" s="533">
        <v>22</v>
      </c>
      <c r="C2159" s="533" t="s">
        <v>588</v>
      </c>
      <c r="D2159" s="572" t="s">
        <v>2018</v>
      </c>
      <c r="E2159" s="571" t="s">
        <v>1256</v>
      </c>
      <c r="F2159" s="533" t="str">
        <f t="shared" ref="F2159:F2169" si="1711">VLOOKUP(D:D,trade,3,FALSE)</f>
        <v>ME</v>
      </c>
      <c r="G2159" s="533" t="s">
        <v>2725</v>
      </c>
      <c r="H2159" s="533">
        <v>786</v>
      </c>
      <c r="I2159" s="533" t="str">
        <f t="shared" ref="I2159:I2160" si="1712">L2159</f>
        <v>221429 - SUMP PUMPS</v>
      </c>
      <c r="J2159" s="533" t="str">
        <f t="shared" ref="J2159:J2160" si="1713">L2159</f>
        <v>221429 - SUMP PUMPS</v>
      </c>
      <c r="K2159" s="95"/>
      <c r="L2159" s="95" t="s">
        <v>655</v>
      </c>
      <c r="M2159" s="131"/>
      <c r="N2159" s="367"/>
      <c r="O2159" s="698"/>
      <c r="P2159" s="698"/>
      <c r="S2159" s="533"/>
      <c r="T2159" s="728"/>
    </row>
    <row r="2160" spans="1:20" ht="15.75">
      <c r="A2160" s="533" t="s">
        <v>2728</v>
      </c>
      <c r="B2160" s="533">
        <v>22</v>
      </c>
      <c r="C2160" s="533" t="s">
        <v>588</v>
      </c>
      <c r="D2160" s="572" t="s">
        <v>2018</v>
      </c>
      <c r="E2160" s="571" t="str">
        <f t="shared" ref="E2160:E2162" si="1714">E2159</f>
        <v xml:space="preserve"> SUMP PUMPS</v>
      </c>
      <c r="F2160" s="533" t="str">
        <f t="shared" si="1711"/>
        <v>ME</v>
      </c>
      <c r="G2160" s="533" t="s">
        <v>2725</v>
      </c>
      <c r="H2160" s="533">
        <v>787</v>
      </c>
      <c r="I2160" s="533" t="str">
        <f t="shared" si="1712"/>
        <v>Duplex sump pumps</v>
      </c>
      <c r="J2160" s="533" t="str">
        <f t="shared" si="1713"/>
        <v>Duplex sump pumps</v>
      </c>
      <c r="K2160" s="95"/>
      <c r="L2160" s="95" t="s">
        <v>656</v>
      </c>
      <c r="M2160" s="131"/>
      <c r="N2160" s="367"/>
      <c r="O2160" s="698"/>
      <c r="P2160" s="698"/>
      <c r="S2160" s="533"/>
      <c r="T2160" s="728"/>
    </row>
    <row r="2161" spans="1:20" ht="15.75">
      <c r="A2161" s="533" t="s">
        <v>2728</v>
      </c>
      <c r="B2161" s="533">
        <v>22</v>
      </c>
      <c r="C2161" s="533" t="s">
        <v>588</v>
      </c>
      <c r="D2161" s="572" t="s">
        <v>2018</v>
      </c>
      <c r="E2161" s="571" t="str">
        <f t="shared" si="1714"/>
        <v xml:space="preserve"> SUMP PUMPS</v>
      </c>
      <c r="F2161" s="533" t="str">
        <f t="shared" si="1711"/>
        <v>ME</v>
      </c>
      <c r="G2161" s="533" t="s">
        <v>2722</v>
      </c>
      <c r="H2161" s="533">
        <v>788</v>
      </c>
      <c r="I2161" s="533" t="str">
        <f t="shared" ref="I2161:J2161" si="1715">I2159</f>
        <v>221429 - SUMP PUMPS</v>
      </c>
      <c r="J2161" s="533" t="str">
        <f t="shared" si="1715"/>
        <v>221429 - SUMP PUMPS</v>
      </c>
      <c r="K2161" s="95" t="s">
        <v>21</v>
      </c>
      <c r="L2161" s="95" t="s">
        <v>657</v>
      </c>
      <c r="M2161" s="95">
        <v>1</v>
      </c>
      <c r="N2161" s="367" t="s">
        <v>624</v>
      </c>
      <c r="O2161" s="698">
        <v>2656</v>
      </c>
      <c r="P2161" s="698">
        <v>2656</v>
      </c>
      <c r="Q2161" s="731">
        <f t="shared" ref="Q2161:Q2162" si="1716">O2161*0.97</f>
        <v>2576.3199999999997</v>
      </c>
      <c r="R2161" s="731">
        <f t="shared" ref="R2161:R2162" si="1717">Q2161*M2161</f>
        <v>2576.3199999999997</v>
      </c>
      <c r="S2161" s="533"/>
      <c r="T2161" s="728"/>
    </row>
    <row r="2162" spans="1:20" ht="15.75">
      <c r="A2162" s="533" t="s">
        <v>2728</v>
      </c>
      <c r="B2162" s="533">
        <v>22</v>
      </c>
      <c r="C2162" s="533" t="s">
        <v>588</v>
      </c>
      <c r="D2162" s="572" t="s">
        <v>2018</v>
      </c>
      <c r="E2162" s="571" t="str">
        <f t="shared" si="1714"/>
        <v xml:space="preserve"> SUMP PUMPS</v>
      </c>
      <c r="F2162" s="533" t="str">
        <f t="shared" si="1711"/>
        <v>ME</v>
      </c>
      <c r="G2162" s="533" t="s">
        <v>2722</v>
      </c>
      <c r="H2162" s="533">
        <v>789</v>
      </c>
      <c r="I2162" s="533" t="str">
        <f t="shared" ref="I2162:J2162" si="1718">I2160</f>
        <v>Duplex sump pumps</v>
      </c>
      <c r="J2162" s="533" t="str">
        <f t="shared" si="1718"/>
        <v>Duplex sump pumps</v>
      </c>
      <c r="K2162" s="87" t="s">
        <v>45</v>
      </c>
      <c r="L2162" s="87" t="s">
        <v>658</v>
      </c>
      <c r="M2162" s="95">
        <v>1</v>
      </c>
      <c r="N2162" s="367" t="s">
        <v>2</v>
      </c>
      <c r="O2162" s="698">
        <v>1328</v>
      </c>
      <c r="P2162" s="698">
        <v>1328</v>
      </c>
      <c r="Q2162" s="731">
        <f t="shared" si="1716"/>
        <v>1288.1599999999999</v>
      </c>
      <c r="R2162" s="731">
        <f t="shared" si="1717"/>
        <v>1288.1599999999999</v>
      </c>
      <c r="S2162" s="533"/>
      <c r="T2162" s="728"/>
    </row>
    <row r="2163" spans="1:20" ht="15.75">
      <c r="A2163" s="533" t="s">
        <v>2728</v>
      </c>
      <c r="B2163" s="533">
        <v>22</v>
      </c>
      <c r="C2163" s="533" t="s">
        <v>588</v>
      </c>
      <c r="D2163" s="572" t="s">
        <v>2024</v>
      </c>
      <c r="E2163" s="571" t="s">
        <v>1257</v>
      </c>
      <c r="F2163" s="533" t="str">
        <f t="shared" si="1711"/>
        <v>ME</v>
      </c>
      <c r="G2163" s="533" t="s">
        <v>2725</v>
      </c>
      <c r="H2163" s="533">
        <v>790</v>
      </c>
      <c r="I2163" s="533" t="str">
        <f>L2163</f>
        <v>223100 - DOMESTIC WATER SOFTNERS</v>
      </c>
      <c r="J2163" s="533" t="str">
        <f>L2163</f>
        <v>223100 - DOMESTIC WATER SOFTNERS</v>
      </c>
      <c r="K2163" s="95"/>
      <c r="L2163" s="95" t="s">
        <v>659</v>
      </c>
      <c r="M2163" s="131"/>
      <c r="N2163" s="367"/>
      <c r="O2163" s="698"/>
      <c r="P2163" s="698">
        <v>0</v>
      </c>
      <c r="S2163" s="533"/>
      <c r="T2163" s="728"/>
    </row>
    <row r="2164" spans="1:20" ht="15.75">
      <c r="A2164" s="533" t="s">
        <v>2728</v>
      </c>
      <c r="B2164" s="533">
        <v>22</v>
      </c>
      <c r="C2164" s="533" t="s">
        <v>588</v>
      </c>
      <c r="D2164" s="572" t="s">
        <v>2024</v>
      </c>
      <c r="E2164" s="571" t="str">
        <f>E2163</f>
        <v xml:space="preserve"> DOMESTIC WATER SOFTNERS</v>
      </c>
      <c r="F2164" s="533" t="str">
        <f t="shared" si="1711"/>
        <v>ME</v>
      </c>
      <c r="G2164" s="533" t="s">
        <v>2722</v>
      </c>
      <c r="H2164" s="533">
        <v>791</v>
      </c>
      <c r="I2164" s="533" t="str">
        <f>I2162</f>
        <v>Duplex sump pumps</v>
      </c>
      <c r="J2164" s="533" t="str">
        <f>J2162</f>
        <v>Duplex sump pumps</v>
      </c>
      <c r="K2164" s="95" t="s">
        <v>48</v>
      </c>
      <c r="L2164" s="95" t="s">
        <v>660</v>
      </c>
      <c r="M2164" s="95">
        <v>1</v>
      </c>
      <c r="N2164" s="367" t="s">
        <v>39</v>
      </c>
      <c r="O2164" s="698">
        <v>10622</v>
      </c>
      <c r="P2164" s="698">
        <v>10622</v>
      </c>
      <c r="Q2164" s="731">
        <f>O2164*0.97</f>
        <v>10303.34</v>
      </c>
      <c r="R2164" s="731">
        <f>Q2164*M2164</f>
        <v>10303.34</v>
      </c>
      <c r="S2164" s="533"/>
      <c r="T2164" s="728"/>
    </row>
    <row r="2165" spans="1:20" ht="15.75">
      <c r="A2165" s="533" t="s">
        <v>2728</v>
      </c>
      <c r="B2165" s="533">
        <v>22</v>
      </c>
      <c r="C2165" s="533" t="s">
        <v>588</v>
      </c>
      <c r="D2165" s="572" t="s">
        <v>1304</v>
      </c>
      <c r="E2165" s="571" t="s">
        <v>1258</v>
      </c>
      <c r="F2165" s="533" t="str">
        <f t="shared" si="1711"/>
        <v>ME</v>
      </c>
      <c r="G2165" s="533" t="s">
        <v>2725</v>
      </c>
      <c r="H2165" s="533">
        <v>792</v>
      </c>
      <c r="I2165" s="533" t="str">
        <f t="shared" ref="I2165:I2166" si="1719">L2165</f>
        <v>223500- DOMESTIC WATER HEAT EXCHANGERS</v>
      </c>
      <c r="J2165" s="533" t="str">
        <f t="shared" ref="J2165:J2166" si="1720">L2165</f>
        <v>223500- DOMESTIC WATER HEAT EXCHANGERS</v>
      </c>
      <c r="K2165" s="95"/>
      <c r="L2165" s="95" t="s">
        <v>661</v>
      </c>
      <c r="M2165" s="131"/>
      <c r="N2165" s="367"/>
      <c r="O2165" s="698"/>
      <c r="P2165" s="698">
        <v>0</v>
      </c>
      <c r="S2165" s="533"/>
      <c r="T2165" s="728"/>
    </row>
    <row r="2166" spans="1:20" ht="15.75">
      <c r="A2166" s="533" t="s">
        <v>2728</v>
      </c>
      <c r="B2166" s="533">
        <v>22</v>
      </c>
      <c r="C2166" s="533" t="s">
        <v>588</v>
      </c>
      <c r="D2166" s="572" t="s">
        <v>1304</v>
      </c>
      <c r="E2166" s="571" t="str">
        <f t="shared" ref="E2166:E2169" si="1721">E2165</f>
        <v xml:space="preserve"> DOMESTIC WATER HEAT EXCHANGERS</v>
      </c>
      <c r="F2166" s="533" t="str">
        <f t="shared" si="1711"/>
        <v>ME</v>
      </c>
      <c r="G2166" s="533" t="s">
        <v>2725</v>
      </c>
      <c r="H2166" s="533">
        <v>793</v>
      </c>
      <c r="I2166" s="533" t="str">
        <f t="shared" si="1719"/>
        <v>Large-capacity storage heat exchangers</v>
      </c>
      <c r="J2166" s="533" t="str">
        <f t="shared" si="1720"/>
        <v>Large-capacity storage heat exchangers</v>
      </c>
      <c r="K2166" s="95"/>
      <c r="L2166" s="95" t="s">
        <v>662</v>
      </c>
      <c r="M2166" s="131"/>
      <c r="N2166" s="367"/>
      <c r="O2166" s="698"/>
      <c r="P2166" s="698">
        <v>0</v>
      </c>
      <c r="S2166" s="533"/>
      <c r="T2166" s="728"/>
    </row>
    <row r="2167" spans="1:20" ht="15.75">
      <c r="A2167" s="533" t="s">
        <v>2728</v>
      </c>
      <c r="B2167" s="533">
        <v>22</v>
      </c>
      <c r="C2167" s="533" t="s">
        <v>588</v>
      </c>
      <c r="D2167" s="572" t="s">
        <v>1304</v>
      </c>
      <c r="E2167" s="571" t="str">
        <f t="shared" si="1721"/>
        <v xml:space="preserve"> DOMESTIC WATER HEAT EXCHANGERS</v>
      </c>
      <c r="F2167" s="533" t="str">
        <f t="shared" si="1711"/>
        <v>ME</v>
      </c>
      <c r="G2167" s="533" t="s">
        <v>2722</v>
      </c>
      <c r="H2167" s="533">
        <v>794</v>
      </c>
      <c r="I2167" s="533" t="str">
        <f t="shared" ref="I2167:J2167" si="1722">I2165</f>
        <v>223500- DOMESTIC WATER HEAT EXCHANGERS</v>
      </c>
      <c r="J2167" s="533" t="str">
        <f t="shared" si="1722"/>
        <v>223500- DOMESTIC WATER HEAT EXCHANGERS</v>
      </c>
      <c r="K2167" s="264" t="s">
        <v>50</v>
      </c>
      <c r="L2167" s="264" t="s">
        <v>663</v>
      </c>
      <c r="M2167" s="264">
        <v>2</v>
      </c>
      <c r="N2167" s="368" t="s">
        <v>39</v>
      </c>
      <c r="O2167" s="698"/>
      <c r="P2167" s="698">
        <v>0</v>
      </c>
      <c r="Q2167" s="731">
        <f t="shared" ref="Q2167:Q2169" si="1723">O2167*0.97</f>
        <v>0</v>
      </c>
      <c r="R2167" s="731">
        <f t="shared" ref="R2167:R2169" si="1724">Q2167*M2167</f>
        <v>0</v>
      </c>
      <c r="S2167" s="533"/>
      <c r="T2167" s="728"/>
    </row>
    <row r="2168" spans="1:20" ht="16.5" thickBot="1">
      <c r="A2168" s="533" t="s">
        <v>2728</v>
      </c>
      <c r="B2168" s="533">
        <v>22</v>
      </c>
      <c r="C2168" s="533" t="s">
        <v>588</v>
      </c>
      <c r="D2168" s="572" t="s">
        <v>1304</v>
      </c>
      <c r="E2168" s="571" t="str">
        <f t="shared" si="1721"/>
        <v xml:space="preserve"> DOMESTIC WATER HEAT EXCHANGERS</v>
      </c>
      <c r="F2168" s="533" t="str">
        <f t="shared" si="1711"/>
        <v>ME</v>
      </c>
      <c r="G2168" s="533" t="s">
        <v>2722</v>
      </c>
      <c r="H2168" s="533">
        <v>795</v>
      </c>
      <c r="I2168" s="533" t="str">
        <f t="shared" ref="I2168:J2168" si="1725">I2166</f>
        <v>Large-capacity storage heat exchangers</v>
      </c>
      <c r="J2168" s="533" t="str">
        <f t="shared" si="1725"/>
        <v>Large-capacity storage heat exchangers</v>
      </c>
      <c r="K2168" s="264" t="s">
        <v>76</v>
      </c>
      <c r="L2168" s="264" t="s">
        <v>664</v>
      </c>
      <c r="M2168" s="264">
        <v>2</v>
      </c>
      <c r="N2168" s="368" t="s">
        <v>39</v>
      </c>
      <c r="O2168" s="698"/>
      <c r="P2168" s="698">
        <v>0</v>
      </c>
      <c r="Q2168" s="731">
        <f t="shared" si="1723"/>
        <v>0</v>
      </c>
      <c r="R2168" s="731">
        <f t="shared" si="1724"/>
        <v>0</v>
      </c>
      <c r="S2168" s="533"/>
      <c r="T2168" s="728"/>
    </row>
    <row r="2169" spans="1:20" ht="16.5" thickBot="1">
      <c r="A2169" s="533" t="s">
        <v>2728</v>
      </c>
      <c r="B2169" s="533">
        <v>22</v>
      </c>
      <c r="C2169" s="533" t="s">
        <v>588</v>
      </c>
      <c r="D2169" s="572" t="s">
        <v>1304</v>
      </c>
      <c r="E2169" s="571" t="str">
        <f t="shared" si="1721"/>
        <v xml:space="preserve"> DOMESTIC WATER HEAT EXCHANGERS</v>
      </c>
      <c r="F2169" s="533" t="str">
        <f t="shared" si="1711"/>
        <v>ME</v>
      </c>
      <c r="G2169" s="533" t="s">
        <v>2722</v>
      </c>
      <c r="H2169" s="533">
        <v>796</v>
      </c>
      <c r="I2169" s="533" t="str">
        <f t="shared" ref="I2169:J2169" si="1726">I2167</f>
        <v>223500- DOMESTIC WATER HEAT EXCHANGERS</v>
      </c>
      <c r="J2169" s="533" t="str">
        <f t="shared" si="1726"/>
        <v>223500- DOMESTIC WATER HEAT EXCHANGERS</v>
      </c>
      <c r="K2169" s="95" t="s">
        <v>50</v>
      </c>
      <c r="L2169" s="95" t="s">
        <v>1195</v>
      </c>
      <c r="M2169" s="265">
        <v>10</v>
      </c>
      <c r="N2169" s="471" t="s">
        <v>39</v>
      </c>
      <c r="O2169" s="698">
        <v>199</v>
      </c>
      <c r="P2169" s="698">
        <v>1990</v>
      </c>
      <c r="Q2169" s="731">
        <f t="shared" si="1723"/>
        <v>193.03</v>
      </c>
      <c r="R2169" s="731">
        <f t="shared" si="1724"/>
        <v>1930.3</v>
      </c>
      <c r="S2169" s="533"/>
      <c r="T2169" s="728"/>
    </row>
    <row r="2170" spans="1:20" ht="15.75">
      <c r="A2170" s="533" t="s">
        <v>2728</v>
      </c>
      <c r="B2170" s="533">
        <v>22</v>
      </c>
      <c r="C2170" s="533" t="s">
        <v>588</v>
      </c>
      <c r="D2170" s="572" t="s">
        <v>2746</v>
      </c>
      <c r="E2170" s="571" t="s">
        <v>1259</v>
      </c>
      <c r="F2170" s="533" t="s">
        <v>1821</v>
      </c>
      <c r="G2170" s="533" t="s">
        <v>2725</v>
      </c>
      <c r="H2170" s="533">
        <v>797</v>
      </c>
      <c r="I2170" s="533" t="str">
        <f t="shared" ref="I2170:I2171" si="1727">L2170</f>
        <v>224000 - PLUMBING FIXTURES</v>
      </c>
      <c r="J2170" s="533" t="str">
        <f t="shared" ref="J2170:J2171" si="1728">L2170</f>
        <v>224000 - PLUMBING FIXTURES</v>
      </c>
      <c r="K2170" s="95"/>
      <c r="L2170" s="95" t="s">
        <v>665</v>
      </c>
      <c r="M2170" s="131"/>
      <c r="N2170" s="367"/>
      <c r="O2170" s="698"/>
      <c r="P2170" s="698"/>
      <c r="S2170" s="533"/>
      <c r="T2170" s="728"/>
    </row>
    <row r="2171" spans="1:20" ht="16.5" thickBot="1">
      <c r="A2171" s="533" t="s">
        <v>2728</v>
      </c>
      <c r="B2171" s="533">
        <v>22</v>
      </c>
      <c r="C2171" s="533" t="s">
        <v>588</v>
      </c>
      <c r="D2171" s="572" t="s">
        <v>2746</v>
      </c>
      <c r="E2171" s="571" t="str">
        <f t="shared" ref="E2171:E2185" si="1729">E2170</f>
        <v xml:space="preserve"> PLUMBING FIXTURES</v>
      </c>
      <c r="F2171" s="533" t="s">
        <v>1821</v>
      </c>
      <c r="G2171" s="533" t="s">
        <v>2725</v>
      </c>
      <c r="H2171" s="533">
        <v>798</v>
      </c>
      <c r="I2171" s="533" t="str">
        <f t="shared" si="1727"/>
        <v>Lavatories</v>
      </c>
      <c r="J2171" s="533" t="str">
        <f t="shared" si="1728"/>
        <v>Lavatories</v>
      </c>
      <c r="K2171" s="95"/>
      <c r="L2171" s="95" t="s">
        <v>666</v>
      </c>
      <c r="M2171" s="131"/>
      <c r="N2171" s="367"/>
      <c r="O2171" s="698"/>
      <c r="P2171" s="698"/>
      <c r="S2171" s="533"/>
      <c r="T2171" s="728"/>
    </row>
    <row r="2172" spans="1:20" ht="16.5" thickBot="1">
      <c r="A2172" s="533" t="s">
        <v>2728</v>
      </c>
      <c r="B2172" s="533">
        <v>22</v>
      </c>
      <c r="C2172" s="533" t="s">
        <v>588</v>
      </c>
      <c r="D2172" s="572" t="s">
        <v>2746</v>
      </c>
      <c r="E2172" s="571" t="str">
        <f t="shared" si="1729"/>
        <v xml:space="preserve"> PLUMBING FIXTURES</v>
      </c>
      <c r="F2172" s="533" t="s">
        <v>1821</v>
      </c>
      <c r="G2172" s="533" t="s">
        <v>2722</v>
      </c>
      <c r="H2172" s="533">
        <v>799</v>
      </c>
      <c r="I2172" s="533" t="str">
        <f t="shared" ref="I2172:J2172" si="1730">I2170</f>
        <v>224000 - PLUMBING FIXTURES</v>
      </c>
      <c r="J2172" s="533" t="str">
        <f t="shared" si="1730"/>
        <v>224000 - PLUMBING FIXTURES</v>
      </c>
      <c r="K2172" s="95" t="s">
        <v>13</v>
      </c>
      <c r="L2172" s="95" t="s">
        <v>667</v>
      </c>
      <c r="M2172" s="95">
        <v>8</v>
      </c>
      <c r="N2172" s="463" t="s">
        <v>39</v>
      </c>
      <c r="O2172" s="698">
        <v>551</v>
      </c>
      <c r="P2172" s="698">
        <v>4408</v>
      </c>
      <c r="Q2172" s="731">
        <f t="shared" ref="Q2172:Q2173" si="1731">O2172*0.97</f>
        <v>534.47</v>
      </c>
      <c r="R2172" s="731">
        <f t="shared" ref="R2172:R2173" si="1732">Q2172*M2172</f>
        <v>4275.76</v>
      </c>
      <c r="S2172" s="533"/>
      <c r="T2172" s="728"/>
    </row>
    <row r="2173" spans="1:20" ht="15.75">
      <c r="A2173" s="533" t="s">
        <v>2728</v>
      </c>
      <c r="B2173" s="533">
        <v>22</v>
      </c>
      <c r="C2173" s="533" t="s">
        <v>588</v>
      </c>
      <c r="D2173" s="572" t="s">
        <v>2746</v>
      </c>
      <c r="E2173" s="571" t="str">
        <f t="shared" si="1729"/>
        <v xml:space="preserve"> PLUMBING FIXTURES</v>
      </c>
      <c r="F2173" s="533" t="s">
        <v>1821</v>
      </c>
      <c r="G2173" s="533" t="s">
        <v>2722</v>
      </c>
      <c r="H2173" s="533">
        <v>800</v>
      </c>
      <c r="I2173" s="533" t="str">
        <f t="shared" ref="I2173:J2173" si="1733">I2171</f>
        <v>Lavatories</v>
      </c>
      <c r="J2173" s="533" t="str">
        <f t="shared" si="1733"/>
        <v>Lavatories</v>
      </c>
      <c r="K2173" s="95" t="s">
        <v>15</v>
      </c>
      <c r="L2173" s="95" t="s">
        <v>668</v>
      </c>
      <c r="M2173" s="95">
        <v>1</v>
      </c>
      <c r="N2173" s="367" t="s">
        <v>39</v>
      </c>
      <c r="O2173" s="698">
        <v>943</v>
      </c>
      <c r="P2173" s="698">
        <v>943</v>
      </c>
      <c r="Q2173" s="731">
        <f t="shared" si="1731"/>
        <v>914.70999999999992</v>
      </c>
      <c r="R2173" s="731">
        <f t="shared" si="1732"/>
        <v>914.70999999999992</v>
      </c>
      <c r="S2173" s="533"/>
      <c r="T2173" s="728"/>
    </row>
    <row r="2174" spans="1:20" ht="15.75">
      <c r="A2174" s="533" t="s">
        <v>2728</v>
      </c>
      <c r="B2174" s="533">
        <v>22</v>
      </c>
      <c r="C2174" s="533" t="s">
        <v>588</v>
      </c>
      <c r="D2174" s="572" t="s">
        <v>2746</v>
      </c>
      <c r="E2174" s="571" t="str">
        <f t="shared" si="1729"/>
        <v xml:space="preserve"> PLUMBING FIXTURES</v>
      </c>
      <c r="F2174" s="533" t="s">
        <v>1821</v>
      </c>
      <c r="G2174" s="533" t="s">
        <v>2725</v>
      </c>
      <c r="H2174" s="533">
        <v>801</v>
      </c>
      <c r="I2174" s="533" t="str">
        <f>L2174</f>
        <v>Water closets</v>
      </c>
      <c r="J2174" s="533" t="str">
        <f>L2174</f>
        <v>Water closets</v>
      </c>
      <c r="K2174" s="95"/>
      <c r="L2174" s="95" t="s">
        <v>669</v>
      </c>
      <c r="M2174" s="131"/>
      <c r="N2174" s="367"/>
      <c r="O2174" s="698"/>
      <c r="P2174" s="698"/>
      <c r="S2174" s="533"/>
      <c r="T2174" s="728"/>
    </row>
    <row r="2175" spans="1:20" ht="15.75">
      <c r="A2175" s="533" t="s">
        <v>2728</v>
      </c>
      <c r="B2175" s="533">
        <v>22</v>
      </c>
      <c r="C2175" s="533" t="s">
        <v>588</v>
      </c>
      <c r="D2175" s="572" t="s">
        <v>2746</v>
      </c>
      <c r="E2175" s="571" t="str">
        <f t="shared" si="1729"/>
        <v xml:space="preserve"> PLUMBING FIXTURES</v>
      </c>
      <c r="F2175" s="533" t="s">
        <v>1821</v>
      </c>
      <c r="G2175" s="533" t="s">
        <v>2722</v>
      </c>
      <c r="H2175" s="533">
        <v>802</v>
      </c>
      <c r="I2175" s="533" t="str">
        <f t="shared" ref="I2175:J2175" si="1734">I2173</f>
        <v>Lavatories</v>
      </c>
      <c r="J2175" s="533" t="str">
        <f t="shared" si="1734"/>
        <v>Lavatories</v>
      </c>
      <c r="K2175" s="95" t="s">
        <v>17</v>
      </c>
      <c r="L2175" s="95" t="s">
        <v>670</v>
      </c>
      <c r="M2175" s="95">
        <v>7</v>
      </c>
      <c r="N2175" s="473" t="s">
        <v>39</v>
      </c>
      <c r="O2175" s="698">
        <v>710</v>
      </c>
      <c r="P2175" s="698">
        <v>4970</v>
      </c>
      <c r="Q2175" s="731">
        <f t="shared" ref="Q2175:Q2176" si="1735">O2175*0.97</f>
        <v>688.69999999999993</v>
      </c>
      <c r="R2175" s="731">
        <f t="shared" ref="R2175:R2176" si="1736">Q2175*M2175</f>
        <v>4820.8999999999996</v>
      </c>
      <c r="S2175" s="533"/>
      <c r="T2175" s="728"/>
    </row>
    <row r="2176" spans="1:20" ht="15.75">
      <c r="A2176" s="533" t="s">
        <v>2728</v>
      </c>
      <c r="B2176" s="533">
        <v>22</v>
      </c>
      <c r="C2176" s="533" t="s">
        <v>588</v>
      </c>
      <c r="D2176" s="572" t="s">
        <v>2746</v>
      </c>
      <c r="E2176" s="571" t="str">
        <f t="shared" si="1729"/>
        <v xml:space="preserve"> PLUMBING FIXTURES</v>
      </c>
      <c r="F2176" s="533" t="s">
        <v>1821</v>
      </c>
      <c r="G2176" s="533" t="s">
        <v>2722</v>
      </c>
      <c r="H2176" s="533">
        <v>803</v>
      </c>
      <c r="I2176" s="533" t="str">
        <f t="shared" ref="I2176:J2176" si="1737">I2174</f>
        <v>Water closets</v>
      </c>
      <c r="J2176" s="533" t="str">
        <f t="shared" si="1737"/>
        <v>Water closets</v>
      </c>
      <c r="K2176" s="264" t="s">
        <v>19</v>
      </c>
      <c r="L2176" s="264" t="s">
        <v>671</v>
      </c>
      <c r="M2176" s="264">
        <v>1</v>
      </c>
      <c r="N2176" s="368" t="s">
        <v>39</v>
      </c>
      <c r="O2176" s="698"/>
      <c r="P2176" s="698">
        <v>0</v>
      </c>
      <c r="Q2176" s="731">
        <f t="shared" si="1735"/>
        <v>0</v>
      </c>
      <c r="R2176" s="731">
        <f t="shared" si="1736"/>
        <v>0</v>
      </c>
      <c r="S2176" s="533"/>
      <c r="T2176" s="728"/>
    </row>
    <row r="2177" spans="1:20" ht="15.75">
      <c r="A2177" s="533" t="s">
        <v>2728</v>
      </c>
      <c r="B2177" s="533">
        <v>22</v>
      </c>
      <c r="C2177" s="533" t="s">
        <v>588</v>
      </c>
      <c r="D2177" s="572" t="s">
        <v>2746</v>
      </c>
      <c r="E2177" s="571" t="str">
        <f t="shared" si="1729"/>
        <v xml:space="preserve"> PLUMBING FIXTURES</v>
      </c>
      <c r="F2177" s="533" t="s">
        <v>1821</v>
      </c>
      <c r="G2177" s="533" t="s">
        <v>2725</v>
      </c>
      <c r="H2177" s="533">
        <v>804</v>
      </c>
      <c r="I2177" s="533" t="str">
        <f>L2177</f>
        <v>Bathtubs</v>
      </c>
      <c r="J2177" s="533" t="str">
        <f>L2177</f>
        <v>Bathtubs</v>
      </c>
      <c r="K2177" s="264"/>
      <c r="L2177" s="264" t="s">
        <v>672</v>
      </c>
      <c r="M2177" s="268"/>
      <c r="N2177" s="368"/>
      <c r="O2177" s="698"/>
      <c r="P2177" s="698"/>
      <c r="S2177" s="533"/>
      <c r="T2177" s="728"/>
    </row>
    <row r="2178" spans="1:20" ht="15.75">
      <c r="A2178" s="533" t="s">
        <v>2728</v>
      </c>
      <c r="B2178" s="533">
        <v>22</v>
      </c>
      <c r="C2178" s="533" t="s">
        <v>588</v>
      </c>
      <c r="D2178" s="572" t="s">
        <v>2746</v>
      </c>
      <c r="E2178" s="571" t="str">
        <f t="shared" si="1729"/>
        <v xml:space="preserve"> PLUMBING FIXTURES</v>
      </c>
      <c r="F2178" s="533" t="s">
        <v>1821</v>
      </c>
      <c r="G2178" s="533" t="s">
        <v>2722</v>
      </c>
      <c r="H2178" s="533">
        <v>805</v>
      </c>
      <c r="I2178" s="533" t="str">
        <f>I2176</f>
        <v>Water closets</v>
      </c>
      <c r="J2178" s="533" t="str">
        <f>J2176</f>
        <v>Water closets</v>
      </c>
      <c r="K2178" s="264" t="s">
        <v>20</v>
      </c>
      <c r="L2178" s="264" t="s">
        <v>673</v>
      </c>
      <c r="M2178" s="264">
        <v>6</v>
      </c>
      <c r="N2178" s="368" t="s">
        <v>39</v>
      </c>
      <c r="O2178" s="698"/>
      <c r="P2178" s="698">
        <v>0</v>
      </c>
      <c r="Q2178" s="731">
        <f>O2178*0.97</f>
        <v>0</v>
      </c>
      <c r="R2178" s="731">
        <f>Q2178*M2178</f>
        <v>0</v>
      </c>
      <c r="S2178" s="533"/>
      <c r="T2178" s="728"/>
    </row>
    <row r="2179" spans="1:20" ht="15.75">
      <c r="A2179" s="533" t="s">
        <v>2728</v>
      </c>
      <c r="B2179" s="533">
        <v>22</v>
      </c>
      <c r="C2179" s="533" t="s">
        <v>588</v>
      </c>
      <c r="D2179" s="572" t="s">
        <v>2746</v>
      </c>
      <c r="E2179" s="571" t="str">
        <f t="shared" si="1729"/>
        <v xml:space="preserve"> PLUMBING FIXTURES</v>
      </c>
      <c r="F2179" s="533" t="s">
        <v>1821</v>
      </c>
      <c r="G2179" s="533" t="s">
        <v>2725</v>
      </c>
      <c r="H2179" s="533">
        <v>806</v>
      </c>
      <c r="I2179" s="533" t="str">
        <f>L2179</f>
        <v>Showers</v>
      </c>
      <c r="J2179" s="533" t="str">
        <f>L2179</f>
        <v>Showers</v>
      </c>
      <c r="K2179" s="95"/>
      <c r="L2179" s="95" t="s">
        <v>674</v>
      </c>
      <c r="M2179" s="131"/>
      <c r="N2179" s="367"/>
      <c r="O2179" s="698"/>
      <c r="P2179" s="698"/>
      <c r="S2179" s="533"/>
      <c r="T2179" s="728"/>
    </row>
    <row r="2180" spans="1:20" ht="15.75">
      <c r="A2180" s="533" t="s">
        <v>2728</v>
      </c>
      <c r="B2180" s="533">
        <v>22</v>
      </c>
      <c r="C2180" s="533" t="s">
        <v>588</v>
      </c>
      <c r="D2180" s="572" t="s">
        <v>2746</v>
      </c>
      <c r="E2180" s="571" t="str">
        <f t="shared" si="1729"/>
        <v xml:space="preserve"> PLUMBING FIXTURES</v>
      </c>
      <c r="F2180" s="533" t="s">
        <v>1821</v>
      </c>
      <c r="G2180" s="533" t="s">
        <v>2722</v>
      </c>
      <c r="H2180" s="533">
        <v>807</v>
      </c>
      <c r="I2180" s="533" t="str">
        <f>I2178</f>
        <v>Water closets</v>
      </c>
      <c r="J2180" s="533" t="str">
        <f>J2178</f>
        <v>Water closets</v>
      </c>
      <c r="K2180" s="95" t="s">
        <v>19</v>
      </c>
      <c r="L2180" s="95" t="s">
        <v>675</v>
      </c>
      <c r="M2180" s="95">
        <v>6</v>
      </c>
      <c r="N2180" s="367" t="s">
        <v>39</v>
      </c>
      <c r="O2180" s="698">
        <v>382</v>
      </c>
      <c r="P2180" s="698">
        <v>2292</v>
      </c>
      <c r="Q2180" s="731">
        <f>O2180*0.97</f>
        <v>370.53999999999996</v>
      </c>
      <c r="R2180" s="731">
        <f>Q2180*M2180</f>
        <v>2223.2399999999998</v>
      </c>
      <c r="S2180" s="533"/>
      <c r="T2180" s="728"/>
    </row>
    <row r="2181" spans="1:20" ht="16.5" thickBot="1">
      <c r="A2181" s="533" t="s">
        <v>2728</v>
      </c>
      <c r="B2181" s="533">
        <v>22</v>
      </c>
      <c r="C2181" s="533" t="s">
        <v>588</v>
      </c>
      <c r="D2181" s="572" t="s">
        <v>2746</v>
      </c>
      <c r="E2181" s="571" t="str">
        <f t="shared" si="1729"/>
        <v xml:space="preserve"> PLUMBING FIXTURES</v>
      </c>
      <c r="F2181" s="533" t="s">
        <v>1821</v>
      </c>
      <c r="G2181" s="533" t="s">
        <v>2725</v>
      </c>
      <c r="H2181" s="533">
        <v>808</v>
      </c>
      <c r="I2181" s="533" t="str">
        <f>L2181</f>
        <v>Sinks</v>
      </c>
      <c r="J2181" s="533" t="str">
        <f>L2181</f>
        <v>Sinks</v>
      </c>
      <c r="K2181" s="95"/>
      <c r="L2181" s="95" t="s">
        <v>676</v>
      </c>
      <c r="M2181" s="131"/>
      <c r="N2181" s="367"/>
      <c r="O2181" s="698"/>
      <c r="P2181" s="698"/>
      <c r="S2181" s="533"/>
      <c r="T2181" s="728"/>
    </row>
    <row r="2182" spans="1:20" ht="16.5" thickBot="1">
      <c r="A2182" s="533" t="s">
        <v>2728</v>
      </c>
      <c r="B2182" s="533">
        <v>22</v>
      </c>
      <c r="C2182" s="533" t="s">
        <v>588</v>
      </c>
      <c r="D2182" s="572" t="s">
        <v>2746</v>
      </c>
      <c r="E2182" s="571" t="str">
        <f t="shared" si="1729"/>
        <v xml:space="preserve"> PLUMBING FIXTURES</v>
      </c>
      <c r="F2182" s="533" t="s">
        <v>1821</v>
      </c>
      <c r="G2182" s="533" t="s">
        <v>2722</v>
      </c>
      <c r="H2182" s="533">
        <v>809</v>
      </c>
      <c r="I2182" s="533" t="str">
        <f t="shared" ref="I2182:J2182" si="1738">I2180</f>
        <v>Water closets</v>
      </c>
      <c r="J2182" s="533" t="str">
        <f t="shared" si="1738"/>
        <v>Water closets</v>
      </c>
      <c r="K2182" s="95" t="s">
        <v>20</v>
      </c>
      <c r="L2182" s="95" t="s">
        <v>677</v>
      </c>
      <c r="M2182" s="95">
        <v>1</v>
      </c>
      <c r="N2182" s="463" t="s">
        <v>39</v>
      </c>
      <c r="O2182" s="698">
        <v>628</v>
      </c>
      <c r="P2182" s="698">
        <v>628</v>
      </c>
      <c r="Q2182" s="731">
        <f t="shared" ref="Q2182:Q2184" si="1739">O2182*0.97</f>
        <v>609.16</v>
      </c>
      <c r="R2182" s="731">
        <f t="shared" ref="R2182:R2184" si="1740">Q2182*M2182</f>
        <v>609.16</v>
      </c>
      <c r="S2182" s="533"/>
      <c r="T2182" s="728"/>
    </row>
    <row r="2183" spans="1:20" ht="16.5" thickBot="1">
      <c r="A2183" s="533" t="s">
        <v>2728</v>
      </c>
      <c r="B2183" s="533">
        <v>22</v>
      </c>
      <c r="C2183" s="533" t="s">
        <v>588</v>
      </c>
      <c r="D2183" s="572" t="s">
        <v>2746</v>
      </c>
      <c r="E2183" s="571" t="str">
        <f t="shared" si="1729"/>
        <v xml:space="preserve"> PLUMBING FIXTURES</v>
      </c>
      <c r="F2183" s="533" t="s">
        <v>1821</v>
      </c>
      <c r="G2183" s="533" t="s">
        <v>2722</v>
      </c>
      <c r="H2183" s="533">
        <v>810</v>
      </c>
      <c r="I2183" s="533" t="str">
        <f t="shared" ref="I2183:J2183" si="1741">I2181</f>
        <v>Sinks</v>
      </c>
      <c r="J2183" s="533" t="str">
        <f t="shared" si="1741"/>
        <v>Sinks</v>
      </c>
      <c r="K2183" s="95" t="s">
        <v>21</v>
      </c>
      <c r="L2183" s="95" t="s">
        <v>678</v>
      </c>
      <c r="M2183" s="95">
        <v>9</v>
      </c>
      <c r="N2183" s="463" t="s">
        <v>39</v>
      </c>
      <c r="O2183" s="698">
        <v>506</v>
      </c>
      <c r="P2183" s="698">
        <v>4554</v>
      </c>
      <c r="Q2183" s="731">
        <f t="shared" si="1739"/>
        <v>490.82</v>
      </c>
      <c r="R2183" s="731">
        <f t="shared" si="1740"/>
        <v>4417.38</v>
      </c>
      <c r="S2183" s="533"/>
      <c r="T2183" s="728"/>
    </row>
    <row r="2184" spans="1:20" ht="15.75">
      <c r="A2184" s="533" t="s">
        <v>2728</v>
      </c>
      <c r="B2184" s="533">
        <v>22</v>
      </c>
      <c r="C2184" s="533" t="s">
        <v>588</v>
      </c>
      <c r="D2184" s="572" t="s">
        <v>2746</v>
      </c>
      <c r="E2184" s="571" t="str">
        <f t="shared" si="1729"/>
        <v xml:space="preserve"> PLUMBING FIXTURES</v>
      </c>
      <c r="F2184" s="533" t="s">
        <v>1821</v>
      </c>
      <c r="G2184" s="533" t="s">
        <v>2722</v>
      </c>
      <c r="H2184" s="533">
        <v>811</v>
      </c>
      <c r="I2184" s="533" t="str">
        <f t="shared" ref="I2184:J2184" si="1742">I2182</f>
        <v>Water closets</v>
      </c>
      <c r="J2184" s="533" t="str">
        <f t="shared" si="1742"/>
        <v>Water closets</v>
      </c>
      <c r="K2184" s="264" t="s">
        <v>50</v>
      </c>
      <c r="L2184" s="264" t="s">
        <v>679</v>
      </c>
      <c r="M2184" s="264">
        <v>1</v>
      </c>
      <c r="N2184" s="368" t="s">
        <v>39</v>
      </c>
      <c r="O2184" s="698"/>
      <c r="P2184" s="698">
        <v>0</v>
      </c>
      <c r="Q2184" s="731">
        <f t="shared" si="1739"/>
        <v>0</v>
      </c>
      <c r="R2184" s="731">
        <f t="shared" si="1740"/>
        <v>0</v>
      </c>
      <c r="S2184" s="533"/>
      <c r="T2184" s="728"/>
    </row>
    <row r="2185" spans="1:20" ht="15.75">
      <c r="A2185" s="533" t="s">
        <v>2728</v>
      </c>
      <c r="B2185" s="533">
        <v>22</v>
      </c>
      <c r="C2185" s="533" t="s">
        <v>588</v>
      </c>
      <c r="D2185" s="572" t="s">
        <v>2746</v>
      </c>
      <c r="E2185" s="571" t="str">
        <f t="shared" si="1729"/>
        <v xml:space="preserve"> PLUMBING FIXTURES</v>
      </c>
      <c r="F2185" s="533" t="s">
        <v>1821</v>
      </c>
      <c r="G2185" s="533" t="s">
        <v>2725</v>
      </c>
      <c r="H2185" s="533">
        <v>812</v>
      </c>
      <c r="I2185" s="533" t="str">
        <f t="shared" ref="I2185:J2185" si="1743">I2183</f>
        <v>Sinks</v>
      </c>
      <c r="J2185" s="533" t="str">
        <f t="shared" si="1743"/>
        <v>Sinks</v>
      </c>
      <c r="K2185" s="128" t="s">
        <v>680</v>
      </c>
      <c r="L2185" s="128"/>
      <c r="M2185" s="525"/>
      <c r="N2185" s="459"/>
      <c r="O2185" s="698"/>
      <c r="P2185" s="698"/>
      <c r="S2185" s="533"/>
      <c r="T2185" s="728"/>
    </row>
    <row r="2186" spans="1:20" ht="15.75">
      <c r="A2186" s="533" t="s">
        <v>2728</v>
      </c>
      <c r="B2186" s="533">
        <v>22</v>
      </c>
      <c r="C2186" s="533" t="s">
        <v>588</v>
      </c>
      <c r="D2186" s="10" t="s">
        <v>22</v>
      </c>
      <c r="E2186" s="10" t="s">
        <v>22</v>
      </c>
      <c r="G2186" s="533" t="s">
        <v>2724</v>
      </c>
      <c r="H2186" s="533">
        <v>813</v>
      </c>
      <c r="I2186" s="533" t="str">
        <f t="shared" ref="I2186:J2186" si="1744">I2184</f>
        <v>Water closets</v>
      </c>
      <c r="J2186" s="533" t="str">
        <f t="shared" si="1744"/>
        <v>Water closets</v>
      </c>
      <c r="K2186" s="130" t="s">
        <v>22</v>
      </c>
      <c r="L2186" s="130"/>
      <c r="M2186" s="525"/>
      <c r="N2186" s="111"/>
      <c r="O2186" s="698" t="s">
        <v>8</v>
      </c>
      <c r="P2186" s="698">
        <v>173425</v>
      </c>
      <c r="S2186" s="533"/>
      <c r="T2186" s="728"/>
    </row>
    <row r="2187" spans="1:20" ht="15.75">
      <c r="A2187" s="533" t="s">
        <v>2728</v>
      </c>
      <c r="B2187" s="533">
        <v>23</v>
      </c>
      <c r="C2187" s="533" t="s">
        <v>682</v>
      </c>
      <c r="D2187" s="572" t="s">
        <v>2094</v>
      </c>
      <c r="E2187" s="571" t="s">
        <v>1260</v>
      </c>
      <c r="F2187" s="533" t="str">
        <f t="shared" ref="F2187:F2250" si="1745">VLOOKUP(D:D,trade,3,FALSE)</f>
        <v>ME</v>
      </c>
      <c r="G2187" s="533" t="s">
        <v>2725</v>
      </c>
      <c r="H2187" s="533">
        <v>814</v>
      </c>
      <c r="I2187" s="533" t="str">
        <f t="shared" ref="I2187:J2187" si="1746">I2185</f>
        <v>Sinks</v>
      </c>
      <c r="J2187" s="533" t="str">
        <f t="shared" si="1746"/>
        <v>Sinks</v>
      </c>
      <c r="K2187" s="131" t="s">
        <v>681</v>
      </c>
      <c r="L2187" s="131"/>
      <c r="M2187" s="131"/>
      <c r="N2187" s="131"/>
      <c r="O2187" s="698"/>
      <c r="P2187" s="698"/>
      <c r="S2187" s="533"/>
      <c r="T2187" s="728"/>
    </row>
    <row r="2188" spans="1:20" ht="15.75">
      <c r="A2188" s="533" t="s">
        <v>2728</v>
      </c>
      <c r="B2188" s="533">
        <v>23</v>
      </c>
      <c r="C2188" s="533" t="s">
        <v>682</v>
      </c>
      <c r="D2188" s="572" t="s">
        <v>2094</v>
      </c>
      <c r="E2188" s="571" t="s">
        <v>1260</v>
      </c>
      <c r="F2188" s="533" t="str">
        <f t="shared" si="1745"/>
        <v>ME</v>
      </c>
      <c r="G2188" s="533" t="s">
        <v>2725</v>
      </c>
      <c r="H2188" s="533">
        <v>815</v>
      </c>
      <c r="I2188" s="533" t="str">
        <f t="shared" ref="I2188:J2188" si="1747">I2186</f>
        <v>Water closets</v>
      </c>
      <c r="J2188" s="533" t="str">
        <f t="shared" si="1747"/>
        <v>Water closets</v>
      </c>
      <c r="K2188" s="131" t="s">
        <v>682</v>
      </c>
      <c r="L2188" s="131"/>
      <c r="M2188" s="131"/>
      <c r="N2188" s="131"/>
      <c r="O2188" s="698"/>
      <c r="P2188" s="698"/>
      <c r="S2188" s="533"/>
      <c r="T2188" s="728"/>
    </row>
    <row r="2189" spans="1:20" ht="15.75">
      <c r="A2189" s="533" t="s">
        <v>2728</v>
      </c>
      <c r="B2189" s="533">
        <v>23</v>
      </c>
      <c r="C2189" s="533" t="s">
        <v>682</v>
      </c>
      <c r="D2189" s="572" t="s">
        <v>2094</v>
      </c>
      <c r="E2189" s="571" t="s">
        <v>1260</v>
      </c>
      <c r="F2189" s="533" t="str">
        <f t="shared" si="1745"/>
        <v>ME</v>
      </c>
      <c r="G2189" s="533" t="s">
        <v>2725</v>
      </c>
      <c r="H2189" s="533">
        <v>816</v>
      </c>
      <c r="I2189" s="533" t="str">
        <f t="shared" ref="I2189:J2189" si="1748">I2187</f>
        <v>Sinks</v>
      </c>
      <c r="J2189" s="533" t="str">
        <f t="shared" si="1748"/>
        <v>Sinks</v>
      </c>
      <c r="K2189" s="135" t="s">
        <v>2</v>
      </c>
      <c r="L2189" s="135" t="s">
        <v>25</v>
      </c>
      <c r="M2189" s="104" t="s">
        <v>4</v>
      </c>
      <c r="N2189" s="136" t="s">
        <v>5</v>
      </c>
      <c r="O2189" s="698" t="s">
        <v>6</v>
      </c>
      <c r="P2189" s="698" t="s">
        <v>7</v>
      </c>
      <c r="S2189" s="533"/>
      <c r="T2189" s="728"/>
    </row>
    <row r="2190" spans="1:20" ht="15.75">
      <c r="A2190" s="533" t="s">
        <v>2728</v>
      </c>
      <c r="B2190" s="533">
        <v>23</v>
      </c>
      <c r="C2190" s="533" t="s">
        <v>682</v>
      </c>
      <c r="D2190" s="572" t="s">
        <v>2094</v>
      </c>
      <c r="E2190" s="571" t="s">
        <v>1260</v>
      </c>
      <c r="F2190" s="533" t="str">
        <f t="shared" si="1745"/>
        <v>ME</v>
      </c>
      <c r="G2190" s="533" t="s">
        <v>2725</v>
      </c>
      <c r="H2190" s="533">
        <v>817</v>
      </c>
      <c r="I2190" s="533" t="str">
        <f t="shared" ref="I2190:J2190" si="1749">I2188</f>
        <v>Water closets</v>
      </c>
      <c r="J2190" s="533" t="str">
        <f t="shared" si="1749"/>
        <v>Water closets</v>
      </c>
      <c r="K2190" s="137"/>
      <c r="L2190" s="137"/>
      <c r="M2190" s="106"/>
      <c r="N2190" s="98"/>
      <c r="O2190" s="698"/>
      <c r="P2190" s="698" t="s">
        <v>8</v>
      </c>
      <c r="S2190" s="533"/>
      <c r="T2190" s="728"/>
    </row>
    <row r="2191" spans="1:20" ht="15.75">
      <c r="A2191" s="533" t="s">
        <v>2728</v>
      </c>
      <c r="B2191" s="533">
        <v>23</v>
      </c>
      <c r="C2191" s="533" t="s">
        <v>682</v>
      </c>
      <c r="D2191" s="572" t="s">
        <v>2094</v>
      </c>
      <c r="E2191" s="571" t="s">
        <v>1260</v>
      </c>
      <c r="F2191" s="533" t="str">
        <f t="shared" si="1745"/>
        <v>ME</v>
      </c>
      <c r="G2191" s="533" t="s">
        <v>2725</v>
      </c>
      <c r="H2191" s="533">
        <v>818</v>
      </c>
      <c r="I2191" s="533" t="str">
        <f t="shared" ref="I2191:I2193" si="1750">L2191</f>
        <v>230713 - DUCT INSULATION</v>
      </c>
      <c r="J2191" s="533" t="str">
        <f t="shared" ref="J2191:J2193" si="1751">L2191</f>
        <v>230713 - DUCT INSULATION</v>
      </c>
      <c r="K2191" s="137"/>
      <c r="L2191" s="137" t="s">
        <v>683</v>
      </c>
      <c r="M2191" s="104"/>
      <c r="N2191" s="101"/>
      <c r="O2191" s="698"/>
      <c r="P2191" s="698"/>
      <c r="S2191" s="533"/>
      <c r="T2191" s="728"/>
    </row>
    <row r="2192" spans="1:20" ht="15.75">
      <c r="A2192" s="533" t="s">
        <v>2728</v>
      </c>
      <c r="B2192" s="533">
        <v>23</v>
      </c>
      <c r="C2192" s="533" t="s">
        <v>682</v>
      </c>
      <c r="D2192" s="572" t="s">
        <v>2094</v>
      </c>
      <c r="E2192" s="571" t="str">
        <f t="shared" ref="E2192:E2204" si="1752">E2191</f>
        <v xml:space="preserve"> DUCT INSULATION</v>
      </c>
      <c r="F2192" s="533" t="str">
        <f t="shared" si="1745"/>
        <v>ME</v>
      </c>
      <c r="G2192" s="533" t="s">
        <v>2725</v>
      </c>
      <c r="H2192" s="533">
        <v>819</v>
      </c>
      <c r="I2192" s="533" t="str">
        <f t="shared" si="1750"/>
        <v>Indoor Duct And Plenum Insulation</v>
      </c>
      <c r="J2192" s="533" t="str">
        <f t="shared" si="1751"/>
        <v>Indoor Duct And Plenum Insulation</v>
      </c>
      <c r="K2192" s="137"/>
      <c r="L2192" s="137" t="s">
        <v>684</v>
      </c>
      <c r="M2192" s="104"/>
      <c r="N2192" s="101"/>
      <c r="O2192" s="698"/>
      <c r="P2192" s="698"/>
      <c r="S2192" s="533"/>
      <c r="T2192" s="728"/>
    </row>
    <row r="2193" spans="1:20" ht="16.5" thickBot="1">
      <c r="A2193" s="533" t="s">
        <v>2728</v>
      </c>
      <c r="B2193" s="533">
        <v>23</v>
      </c>
      <c r="C2193" s="533" t="s">
        <v>682</v>
      </c>
      <c r="D2193" s="572" t="s">
        <v>2094</v>
      </c>
      <c r="E2193" s="571" t="str">
        <f t="shared" si="1752"/>
        <v xml:space="preserve"> DUCT INSULATION</v>
      </c>
      <c r="F2193" s="533" t="str">
        <f t="shared" si="1745"/>
        <v>ME</v>
      </c>
      <c r="G2193" s="533" t="s">
        <v>2725</v>
      </c>
      <c r="H2193" s="533">
        <v>820</v>
      </c>
      <c r="I2193" s="533" t="str">
        <f t="shared" si="1750"/>
        <v>Rectangular, supply and Return ducts, concealed</v>
      </c>
      <c r="J2193" s="533" t="str">
        <f t="shared" si="1751"/>
        <v>Rectangular, supply and Return ducts, concealed</v>
      </c>
      <c r="K2193" s="137"/>
      <c r="L2193" s="137" t="s">
        <v>685</v>
      </c>
      <c r="M2193" s="104"/>
      <c r="N2193" s="101"/>
      <c r="O2193" s="698"/>
      <c r="P2193" s="698"/>
      <c r="S2193" s="533"/>
      <c r="T2193" s="728"/>
    </row>
    <row r="2194" spans="1:20" ht="16.5" thickBot="1">
      <c r="A2194" s="533" t="s">
        <v>2728</v>
      </c>
      <c r="B2194" s="533">
        <v>23</v>
      </c>
      <c r="C2194" s="533" t="s">
        <v>682</v>
      </c>
      <c r="D2194" s="572" t="s">
        <v>2094</v>
      </c>
      <c r="E2194" s="571" t="str">
        <f t="shared" si="1752"/>
        <v xml:space="preserve"> DUCT INSULATION</v>
      </c>
      <c r="F2194" s="533" t="str">
        <f t="shared" si="1745"/>
        <v>ME</v>
      </c>
      <c r="G2194" s="533" t="s">
        <v>2722</v>
      </c>
      <c r="H2194" s="533">
        <v>821</v>
      </c>
      <c r="I2194" s="533" t="str">
        <f>I2192</f>
        <v>Indoor Duct And Plenum Insulation</v>
      </c>
      <c r="J2194" s="533" t="str">
        <f>J2192</f>
        <v>Indoor Duct And Plenum Insulation</v>
      </c>
      <c r="K2194" s="137" t="s">
        <v>13</v>
      </c>
      <c r="L2194" s="137" t="s">
        <v>686</v>
      </c>
      <c r="M2194" s="106">
        <v>70</v>
      </c>
      <c r="N2194" s="247" t="s">
        <v>33</v>
      </c>
      <c r="O2194" s="698">
        <v>16</v>
      </c>
      <c r="P2194" s="698">
        <v>1120</v>
      </c>
      <c r="Q2194" s="731">
        <f>O2194*0.97</f>
        <v>15.52</v>
      </c>
      <c r="R2194" s="731">
        <f>Q2194*M2194</f>
        <v>1086.3999999999999</v>
      </c>
      <c r="S2194" s="533"/>
      <c r="T2194" s="728"/>
    </row>
    <row r="2195" spans="1:20" ht="16.5" thickBot="1">
      <c r="A2195" s="533" t="s">
        <v>2728</v>
      </c>
      <c r="B2195" s="533">
        <v>23</v>
      </c>
      <c r="C2195" s="533" t="s">
        <v>682</v>
      </c>
      <c r="D2195" s="572" t="s">
        <v>2094</v>
      </c>
      <c r="E2195" s="571" t="str">
        <f t="shared" si="1752"/>
        <v xml:space="preserve"> DUCT INSULATION</v>
      </c>
      <c r="F2195" s="533" t="str">
        <f t="shared" si="1745"/>
        <v>ME</v>
      </c>
      <c r="G2195" s="533" t="s">
        <v>2725</v>
      </c>
      <c r="H2195" s="533">
        <v>822</v>
      </c>
      <c r="I2195" s="533" t="str">
        <f>L2195</f>
        <v>Rectangular, treated fresh air ducts, concealed</v>
      </c>
      <c r="J2195" s="533" t="str">
        <f>L2195</f>
        <v>Rectangular, treated fresh air ducts, concealed</v>
      </c>
      <c r="K2195" s="137"/>
      <c r="L2195" s="137" t="s">
        <v>687</v>
      </c>
      <c r="M2195" s="104"/>
      <c r="N2195" s="101"/>
      <c r="O2195" s="698"/>
      <c r="P2195" s="698"/>
      <c r="S2195" s="533"/>
      <c r="T2195" s="728"/>
    </row>
    <row r="2196" spans="1:20" ht="16.5" thickBot="1">
      <c r="A2196" s="533" t="s">
        <v>2728</v>
      </c>
      <c r="B2196" s="533">
        <v>23</v>
      </c>
      <c r="C2196" s="533" t="s">
        <v>682</v>
      </c>
      <c r="D2196" s="572" t="s">
        <v>2094</v>
      </c>
      <c r="E2196" s="571" t="str">
        <f t="shared" si="1752"/>
        <v xml:space="preserve"> DUCT INSULATION</v>
      </c>
      <c r="F2196" s="533" t="str">
        <f t="shared" si="1745"/>
        <v>ME</v>
      </c>
      <c r="G2196" s="533" t="s">
        <v>2722</v>
      </c>
      <c r="H2196" s="533">
        <v>823</v>
      </c>
      <c r="I2196" s="533" t="str">
        <f>I2194</f>
        <v>Indoor Duct And Plenum Insulation</v>
      </c>
      <c r="J2196" s="533" t="str">
        <f>J2194</f>
        <v>Indoor Duct And Plenum Insulation</v>
      </c>
      <c r="K2196" s="137" t="s">
        <v>15</v>
      </c>
      <c r="L2196" s="137" t="s">
        <v>686</v>
      </c>
      <c r="M2196" s="106">
        <v>50</v>
      </c>
      <c r="N2196" s="247" t="s">
        <v>33</v>
      </c>
      <c r="O2196" s="698">
        <v>16</v>
      </c>
      <c r="P2196" s="698">
        <v>800</v>
      </c>
      <c r="Q2196" s="731">
        <f>O2196*0.97</f>
        <v>15.52</v>
      </c>
      <c r="R2196" s="731">
        <f>Q2196*M2196</f>
        <v>776</v>
      </c>
      <c r="S2196" s="533"/>
      <c r="T2196" s="728"/>
    </row>
    <row r="2197" spans="1:20" ht="15.75">
      <c r="A2197" s="533" t="s">
        <v>2728</v>
      </c>
      <c r="B2197" s="533">
        <v>23</v>
      </c>
      <c r="C2197" s="533" t="s">
        <v>682</v>
      </c>
      <c r="D2197" s="572" t="s">
        <v>2094</v>
      </c>
      <c r="E2197" s="571" t="str">
        <f t="shared" si="1752"/>
        <v xml:space="preserve"> DUCT INSULATION</v>
      </c>
      <c r="F2197" s="533" t="str">
        <f t="shared" si="1745"/>
        <v>ME</v>
      </c>
      <c r="G2197" s="533" t="s">
        <v>2725</v>
      </c>
      <c r="H2197" s="533">
        <v>824</v>
      </c>
      <c r="I2197" s="533" t="str">
        <f>L2197</f>
        <v>Rectangular, range-hood exhaust ducts, concealed</v>
      </c>
      <c r="J2197" s="533" t="str">
        <f>L2197</f>
        <v>Rectangular, range-hood exhaust ducts, concealed</v>
      </c>
      <c r="K2197" s="248"/>
      <c r="L2197" s="248" t="s">
        <v>688</v>
      </c>
      <c r="M2197" s="250"/>
      <c r="N2197" s="249"/>
      <c r="O2197" s="698"/>
      <c r="P2197" s="698"/>
      <c r="S2197" s="533"/>
      <c r="T2197" s="728"/>
    </row>
    <row r="2198" spans="1:20" ht="15.75">
      <c r="A2198" s="533" t="s">
        <v>2728</v>
      </c>
      <c r="B2198" s="533">
        <v>23</v>
      </c>
      <c r="C2198" s="533" t="s">
        <v>682</v>
      </c>
      <c r="D2198" s="572" t="s">
        <v>2094</v>
      </c>
      <c r="E2198" s="571" t="str">
        <f t="shared" si="1752"/>
        <v xml:space="preserve"> DUCT INSULATION</v>
      </c>
      <c r="F2198" s="533" t="str">
        <f t="shared" si="1745"/>
        <v>ME</v>
      </c>
      <c r="G2198" s="533" t="s">
        <v>2722</v>
      </c>
      <c r="H2198" s="533">
        <v>825</v>
      </c>
      <c r="I2198" s="533" t="str">
        <f>I2196</f>
        <v>Indoor Duct And Plenum Insulation</v>
      </c>
      <c r="J2198" s="533" t="str">
        <f>J2196</f>
        <v>Indoor Duct And Plenum Insulation</v>
      </c>
      <c r="K2198" s="248" t="s">
        <v>17</v>
      </c>
      <c r="L2198" s="248" t="s">
        <v>689</v>
      </c>
      <c r="M2198" s="233">
        <v>90</v>
      </c>
      <c r="N2198" s="249" t="s">
        <v>33</v>
      </c>
      <c r="O2198" s="698"/>
      <c r="P2198" s="698">
        <v>0</v>
      </c>
      <c r="Q2198" s="731">
        <f>O2198*0.97</f>
        <v>0</v>
      </c>
      <c r="R2198" s="731">
        <f>Q2198*M2198</f>
        <v>0</v>
      </c>
      <c r="S2198" s="533"/>
      <c r="T2198" s="728"/>
    </row>
    <row r="2199" spans="1:20" ht="15.75">
      <c r="A2199" s="533" t="s">
        <v>2728</v>
      </c>
      <c r="B2199" s="533">
        <v>23</v>
      </c>
      <c r="C2199" s="533" t="s">
        <v>682</v>
      </c>
      <c r="D2199" s="572" t="s">
        <v>2094</v>
      </c>
      <c r="E2199" s="571" t="str">
        <f t="shared" si="1752"/>
        <v xml:space="preserve"> DUCT INSULATION</v>
      </c>
      <c r="F2199" s="533" t="str">
        <f t="shared" si="1745"/>
        <v>ME</v>
      </c>
      <c r="G2199" s="533" t="s">
        <v>2725</v>
      </c>
      <c r="H2199" s="533">
        <v>826</v>
      </c>
      <c r="I2199" s="533" t="str">
        <f t="shared" ref="I2199" si="1753">L2199</f>
        <v>Outdoor Duct And Plenum Insulation</v>
      </c>
      <c r="J2199" s="533" t="s">
        <v>685</v>
      </c>
      <c r="K2199" s="248"/>
      <c r="L2199" s="248" t="s">
        <v>690</v>
      </c>
      <c r="M2199" s="250"/>
      <c r="N2199" s="236"/>
      <c r="O2199" s="698"/>
      <c r="P2199" s="698"/>
      <c r="S2199" s="533"/>
      <c r="T2199" s="728"/>
    </row>
    <row r="2200" spans="1:20" ht="15.75">
      <c r="A2200" s="533" t="s">
        <v>2728</v>
      </c>
      <c r="B2200" s="533">
        <v>23</v>
      </c>
      <c r="C2200" s="533" t="s">
        <v>682</v>
      </c>
      <c r="D2200" s="572" t="s">
        <v>2094</v>
      </c>
      <c r="E2200" s="571" t="str">
        <f t="shared" si="1752"/>
        <v xml:space="preserve"> DUCT INSULATION</v>
      </c>
      <c r="F2200" s="533" t="str">
        <f t="shared" si="1745"/>
        <v>ME</v>
      </c>
      <c r="G2200" s="533" t="s">
        <v>2725</v>
      </c>
      <c r="H2200" s="533">
        <v>827</v>
      </c>
      <c r="I2200" s="533" t="s">
        <v>690</v>
      </c>
      <c r="J2200" s="533" t="str">
        <f t="shared" ref="J2200" si="1754">L2200</f>
        <v>Rectangular, supply and Return ducts, concealed</v>
      </c>
      <c r="K2200" s="248"/>
      <c r="L2200" s="248" t="s">
        <v>685</v>
      </c>
      <c r="M2200" s="250"/>
      <c r="N2200" s="249"/>
      <c r="O2200" s="698"/>
      <c r="P2200" s="698"/>
      <c r="S2200" s="533"/>
      <c r="T2200" s="728"/>
    </row>
    <row r="2201" spans="1:20" ht="15.75">
      <c r="A2201" s="533" t="s">
        <v>2728</v>
      </c>
      <c r="B2201" s="533">
        <v>23</v>
      </c>
      <c r="C2201" s="533" t="s">
        <v>682</v>
      </c>
      <c r="D2201" s="572" t="s">
        <v>2094</v>
      </c>
      <c r="E2201" s="571" t="str">
        <f t="shared" si="1752"/>
        <v xml:space="preserve"> DUCT INSULATION</v>
      </c>
      <c r="F2201" s="533" t="str">
        <f t="shared" si="1745"/>
        <v>ME</v>
      </c>
      <c r="G2201" s="533" t="s">
        <v>2722</v>
      </c>
      <c r="H2201" s="533">
        <v>828</v>
      </c>
      <c r="I2201" s="533" t="str">
        <f>I2199</f>
        <v>Outdoor Duct And Plenum Insulation</v>
      </c>
      <c r="J2201" s="533" t="str">
        <f>J2199</f>
        <v>Rectangular, supply and Return ducts, concealed</v>
      </c>
      <c r="K2201" s="248" t="s">
        <v>19</v>
      </c>
      <c r="L2201" s="248" t="s">
        <v>691</v>
      </c>
      <c r="M2201" s="233">
        <v>150</v>
      </c>
      <c r="N2201" s="249" t="s">
        <v>33</v>
      </c>
      <c r="O2201" s="698"/>
      <c r="P2201" s="698">
        <v>0</v>
      </c>
      <c r="Q2201" s="731">
        <f>O2201*0.97</f>
        <v>0</v>
      </c>
      <c r="R2201" s="731">
        <f>Q2201*M2201</f>
        <v>0</v>
      </c>
      <c r="S2201" s="533"/>
      <c r="T2201" s="728"/>
    </row>
    <row r="2202" spans="1:20" ht="15.75">
      <c r="A2202" s="533" t="s">
        <v>2728</v>
      </c>
      <c r="B2202" s="533">
        <v>23</v>
      </c>
      <c r="C2202" s="533" t="s">
        <v>682</v>
      </c>
      <c r="D2202" s="572" t="s">
        <v>2094</v>
      </c>
      <c r="E2202" s="571" t="str">
        <f t="shared" si="1752"/>
        <v xml:space="preserve"> DUCT INSULATION</v>
      </c>
      <c r="F2202" s="533" t="str">
        <f t="shared" si="1745"/>
        <v>ME</v>
      </c>
      <c r="G2202" s="533" t="s">
        <v>2725</v>
      </c>
      <c r="H2202" s="533">
        <v>829</v>
      </c>
      <c r="I2202" s="533" t="str">
        <f t="shared" ref="I2202" si="1755">L2202</f>
        <v>Boiler Breeching And Connector Insulation</v>
      </c>
      <c r="J2202" s="533" t="s">
        <v>693</v>
      </c>
      <c r="K2202" s="248"/>
      <c r="L2202" s="248" t="s">
        <v>692</v>
      </c>
      <c r="M2202" s="250"/>
      <c r="N2202" s="236"/>
      <c r="O2202" s="698"/>
      <c r="P2202" s="698"/>
      <c r="S2202" s="533"/>
      <c r="T2202" s="728"/>
    </row>
    <row r="2203" spans="1:20" ht="15.75">
      <c r="A2203" s="533" t="s">
        <v>2728</v>
      </c>
      <c r="B2203" s="533">
        <v>23</v>
      </c>
      <c r="C2203" s="533" t="s">
        <v>682</v>
      </c>
      <c r="D2203" s="572" t="s">
        <v>2094</v>
      </c>
      <c r="E2203" s="571" t="str">
        <f t="shared" si="1752"/>
        <v xml:space="preserve"> DUCT INSULATION</v>
      </c>
      <c r="F2203" s="533" t="str">
        <f t="shared" si="1745"/>
        <v>ME</v>
      </c>
      <c r="G2203" s="533" t="s">
        <v>2725</v>
      </c>
      <c r="H2203" s="533">
        <v>830</v>
      </c>
      <c r="I2203" s="533" t="s">
        <v>692</v>
      </c>
      <c r="J2203" s="533" t="str">
        <f t="shared" ref="J2203" si="1756">L2203</f>
        <v>Round</v>
      </c>
      <c r="K2203" s="248"/>
      <c r="L2203" s="248" t="s">
        <v>693</v>
      </c>
      <c r="M2203" s="250"/>
      <c r="N2203" s="249"/>
      <c r="O2203" s="698"/>
      <c r="P2203" s="698"/>
      <c r="S2203" s="533"/>
      <c r="T2203" s="728"/>
    </row>
    <row r="2204" spans="1:20" ht="15.75">
      <c r="A2204" s="533" t="s">
        <v>2728</v>
      </c>
      <c r="B2204" s="533">
        <v>23</v>
      </c>
      <c r="C2204" s="533" t="s">
        <v>682</v>
      </c>
      <c r="D2204" s="572" t="s">
        <v>2094</v>
      </c>
      <c r="E2204" s="571" t="str">
        <f t="shared" si="1752"/>
        <v xml:space="preserve"> DUCT INSULATION</v>
      </c>
      <c r="F2204" s="533" t="str">
        <f t="shared" si="1745"/>
        <v>ME</v>
      </c>
      <c r="G2204" s="533" t="s">
        <v>2722</v>
      </c>
      <c r="H2204" s="533">
        <v>831</v>
      </c>
      <c r="I2204" s="533" t="str">
        <f>I2202</f>
        <v>Boiler Breeching And Connector Insulation</v>
      </c>
      <c r="J2204" s="533" t="str">
        <f>J2202</f>
        <v>Round</v>
      </c>
      <c r="K2204" s="248" t="s">
        <v>20</v>
      </c>
      <c r="L2204" s="248" t="s">
        <v>694</v>
      </c>
      <c r="M2204" s="233">
        <v>30</v>
      </c>
      <c r="N2204" s="249" t="s">
        <v>33</v>
      </c>
      <c r="O2204" s="698"/>
      <c r="P2204" s="698">
        <v>0</v>
      </c>
      <c r="Q2204" s="731">
        <f>O2204*0.97</f>
        <v>0</v>
      </c>
      <c r="R2204" s="731">
        <f>Q2204*M2204</f>
        <v>0</v>
      </c>
      <c r="S2204" s="533"/>
      <c r="T2204" s="728"/>
    </row>
    <row r="2205" spans="1:20" ht="15.75">
      <c r="A2205" s="533" t="s">
        <v>2728</v>
      </c>
      <c r="B2205" s="533">
        <v>23</v>
      </c>
      <c r="C2205" s="533" t="s">
        <v>682</v>
      </c>
      <c r="D2205" s="572" t="s">
        <v>2098</v>
      </c>
      <c r="E2205" s="571" t="s">
        <v>1261</v>
      </c>
      <c r="F2205" s="533" t="str">
        <f t="shared" si="1745"/>
        <v>ME</v>
      </c>
      <c r="G2205" s="533" t="s">
        <v>2725</v>
      </c>
      <c r="H2205" s="533">
        <v>832</v>
      </c>
      <c r="I2205" s="533" t="str">
        <f t="shared" ref="I2205:I2206" si="1757">L2205</f>
        <v>230719 - HVAC PIPE INSULATION</v>
      </c>
      <c r="J2205" s="533" t="str">
        <f t="shared" ref="J2205" si="1758">L2205</f>
        <v>230719 - HVAC PIPE INSULATION</v>
      </c>
      <c r="K2205" s="137"/>
      <c r="L2205" s="137" t="s">
        <v>695</v>
      </c>
      <c r="M2205" s="104"/>
      <c r="N2205" s="101"/>
      <c r="O2205" s="698"/>
      <c r="P2205" s="698"/>
      <c r="S2205" s="533"/>
      <c r="T2205" s="728"/>
    </row>
    <row r="2206" spans="1:20" ht="15.75">
      <c r="A2206" s="533" t="s">
        <v>2728</v>
      </c>
      <c r="B2206" s="533">
        <v>23</v>
      </c>
      <c r="C2206" s="533" t="s">
        <v>682</v>
      </c>
      <c r="D2206" s="572" t="s">
        <v>2098</v>
      </c>
      <c r="E2206" s="571" t="str">
        <f t="shared" ref="E2206:E2222" si="1759">E2205</f>
        <v xml:space="preserve"> HVAC PIPE INSULATION</v>
      </c>
      <c r="F2206" s="533" t="str">
        <f t="shared" si="1745"/>
        <v>ME</v>
      </c>
      <c r="G2206" s="533" t="s">
        <v>2725</v>
      </c>
      <c r="H2206" s="533">
        <v>833</v>
      </c>
      <c r="I2206" s="533" t="str">
        <f t="shared" si="1757"/>
        <v>Interior Insulation</v>
      </c>
      <c r="J2206" s="533" t="s">
        <v>697</v>
      </c>
      <c r="K2206" s="137"/>
      <c r="L2206" s="137" t="s">
        <v>696</v>
      </c>
      <c r="M2206" s="104"/>
      <c r="N2206" s="101"/>
      <c r="O2206" s="698"/>
      <c r="P2206" s="698"/>
      <c r="S2206" s="533"/>
      <c r="T2206" s="728"/>
    </row>
    <row r="2207" spans="1:20" ht="15.75">
      <c r="A2207" s="533" t="s">
        <v>2728</v>
      </c>
      <c r="B2207" s="533">
        <v>23</v>
      </c>
      <c r="C2207" s="533" t="s">
        <v>682</v>
      </c>
      <c r="D2207" s="572" t="s">
        <v>2098</v>
      </c>
      <c r="E2207" s="571" t="str">
        <f t="shared" si="1759"/>
        <v xml:space="preserve"> HVAC PIPE INSULATION</v>
      </c>
      <c r="F2207" s="533" t="str">
        <f t="shared" si="1745"/>
        <v>ME</v>
      </c>
      <c r="G2207" s="533" t="s">
        <v>2725</v>
      </c>
      <c r="H2207" s="533">
        <v>834</v>
      </c>
      <c r="I2207" s="533" t="s">
        <v>696</v>
      </c>
      <c r="J2207" s="533" t="str">
        <f t="shared" ref="J2207:J2208" si="1760">L2207</f>
        <v>Condensate drain piping</v>
      </c>
      <c r="K2207" s="137"/>
      <c r="L2207" s="137" t="s">
        <v>697</v>
      </c>
      <c r="M2207" s="104"/>
      <c r="N2207" s="101"/>
      <c r="O2207" s="698"/>
      <c r="P2207" s="698"/>
      <c r="S2207" s="533"/>
      <c r="T2207" s="728"/>
    </row>
    <row r="2208" spans="1:20" ht="16.5" thickBot="1">
      <c r="A2208" s="533" t="s">
        <v>2728</v>
      </c>
      <c r="B2208" s="533">
        <v>23</v>
      </c>
      <c r="C2208" s="533" t="s">
        <v>682</v>
      </c>
      <c r="D2208" s="572" t="s">
        <v>2098</v>
      </c>
      <c r="E2208" s="571" t="str">
        <f t="shared" si="1759"/>
        <v xml:space="preserve"> HVAC PIPE INSULATION</v>
      </c>
      <c r="F2208" s="533" t="str">
        <f t="shared" si="1745"/>
        <v>ME</v>
      </c>
      <c r="G2208" s="533" t="s">
        <v>2725</v>
      </c>
      <c r="H2208" s="533">
        <v>835</v>
      </c>
      <c r="I2208" s="533" t="s">
        <v>697</v>
      </c>
      <c r="J2208" s="533" t="str">
        <f t="shared" si="1760"/>
        <v>19 mm thick</v>
      </c>
      <c r="K2208" s="137"/>
      <c r="L2208" s="137" t="s">
        <v>698</v>
      </c>
      <c r="M2208" s="104"/>
      <c r="N2208" s="101"/>
      <c r="O2208" s="698"/>
      <c r="P2208" s="698"/>
      <c r="S2208" s="533"/>
      <c r="T2208" s="728"/>
    </row>
    <row r="2209" spans="1:20" ht="16.5" thickBot="1">
      <c r="A2209" s="533" t="s">
        <v>2728</v>
      </c>
      <c r="B2209" s="533">
        <v>23</v>
      </c>
      <c r="C2209" s="533" t="s">
        <v>682</v>
      </c>
      <c r="D2209" s="572" t="s">
        <v>2098</v>
      </c>
      <c r="E2209" s="571" t="str">
        <f t="shared" si="1759"/>
        <v xml:space="preserve"> HVAC PIPE INSULATION</v>
      </c>
      <c r="F2209" s="533" t="str">
        <f t="shared" si="1745"/>
        <v>ME</v>
      </c>
      <c r="G2209" s="533" t="s">
        <v>2722</v>
      </c>
      <c r="H2209" s="533">
        <v>836</v>
      </c>
      <c r="I2209" s="533" t="str">
        <f>I2207</f>
        <v>Interior Insulation</v>
      </c>
      <c r="J2209" s="533" t="str">
        <f>J2207</f>
        <v>Condensate drain piping</v>
      </c>
      <c r="K2209" s="137" t="s">
        <v>13</v>
      </c>
      <c r="L2209" s="137" t="s">
        <v>594</v>
      </c>
      <c r="M2209" s="106">
        <v>60</v>
      </c>
      <c r="N2209" s="247" t="s">
        <v>95</v>
      </c>
      <c r="O2209" s="698">
        <v>7</v>
      </c>
      <c r="P2209" s="698">
        <v>420</v>
      </c>
      <c r="Q2209" s="731">
        <f>O2209*0.97</f>
        <v>6.79</v>
      </c>
      <c r="R2209" s="731">
        <f>Q2209*M2209</f>
        <v>407.4</v>
      </c>
      <c r="S2209" s="533"/>
      <c r="T2209" s="728"/>
    </row>
    <row r="2210" spans="1:20" ht="15.75">
      <c r="A2210" s="533" t="s">
        <v>2728</v>
      </c>
      <c r="B2210" s="533">
        <v>23</v>
      </c>
      <c r="C2210" s="533" t="s">
        <v>682</v>
      </c>
      <c r="D2210" s="572" t="s">
        <v>2098</v>
      </c>
      <c r="E2210" s="571" t="str">
        <f t="shared" si="1759"/>
        <v xml:space="preserve"> HVAC PIPE INSULATION</v>
      </c>
      <c r="F2210" s="533" t="str">
        <f t="shared" si="1745"/>
        <v>ME</v>
      </c>
      <c r="G2210" s="533" t="s">
        <v>2725</v>
      </c>
      <c r="H2210" s="533">
        <v>837</v>
      </c>
      <c r="I2210" s="533" t="str">
        <f t="shared" ref="I2210" si="1761">L2210</f>
        <v>Heating hot-water supply and return, concealed</v>
      </c>
      <c r="J2210" s="533" t="str">
        <f t="shared" ref="J2210:J2211" si="1762">L2210</f>
        <v>Heating hot-water supply and return, concealed</v>
      </c>
      <c r="K2210" s="137"/>
      <c r="L2210" s="137" t="s">
        <v>699</v>
      </c>
      <c r="M2210" s="104"/>
      <c r="N2210" s="101"/>
      <c r="O2210" s="698"/>
      <c r="P2210" s="698"/>
      <c r="S2210" s="533"/>
      <c r="T2210" s="728"/>
    </row>
    <row r="2211" spans="1:20" ht="16.5" thickBot="1">
      <c r="A2211" s="533" t="s">
        <v>2728</v>
      </c>
      <c r="B2211" s="533">
        <v>23</v>
      </c>
      <c r="C2211" s="533" t="s">
        <v>682</v>
      </c>
      <c r="D2211" s="572" t="s">
        <v>2098</v>
      </c>
      <c r="E2211" s="571" t="str">
        <f t="shared" si="1759"/>
        <v xml:space="preserve"> HVAC PIPE INSULATION</v>
      </c>
      <c r="F2211" s="533" t="str">
        <f t="shared" si="1745"/>
        <v>ME</v>
      </c>
      <c r="G2211" s="533" t="s">
        <v>2725</v>
      </c>
      <c r="H2211" s="533">
        <v>838</v>
      </c>
      <c r="I2211" s="533" t="s">
        <v>699</v>
      </c>
      <c r="J2211" s="533" t="str">
        <f t="shared" si="1762"/>
        <v>25 mm thick</v>
      </c>
      <c r="K2211" s="137"/>
      <c r="L2211" s="137" t="s">
        <v>592</v>
      </c>
      <c r="M2211" s="104"/>
      <c r="N2211" s="98"/>
      <c r="O2211" s="698"/>
      <c r="P2211" s="698"/>
      <c r="S2211" s="533"/>
      <c r="T2211" s="728"/>
    </row>
    <row r="2212" spans="1:20" ht="15.75">
      <c r="A2212" s="533" t="s">
        <v>2728</v>
      </c>
      <c r="B2212" s="533">
        <v>23</v>
      </c>
      <c r="C2212" s="533" t="s">
        <v>682</v>
      </c>
      <c r="D2212" s="572" t="s">
        <v>2098</v>
      </c>
      <c r="E2212" s="571" t="str">
        <f t="shared" si="1759"/>
        <v xml:space="preserve"> HVAC PIPE INSULATION</v>
      </c>
      <c r="F2212" s="533" t="str">
        <f t="shared" si="1745"/>
        <v>ME</v>
      </c>
      <c r="G2212" s="533" t="s">
        <v>2722</v>
      </c>
      <c r="H2212" s="533">
        <v>839</v>
      </c>
      <c r="I2212" s="533" t="s">
        <v>699</v>
      </c>
      <c r="K2212" s="137" t="s">
        <v>15</v>
      </c>
      <c r="L2212" s="137" t="s">
        <v>594</v>
      </c>
      <c r="M2212" s="106">
        <v>5</v>
      </c>
      <c r="N2212" s="251" t="s">
        <v>95</v>
      </c>
      <c r="O2212" s="698">
        <v>7</v>
      </c>
      <c r="P2212" s="698">
        <v>35</v>
      </c>
      <c r="Q2212" s="731">
        <f t="shared" ref="Q2212:Q2215" si="1763">O2212*0.97</f>
        <v>6.79</v>
      </c>
      <c r="R2212" s="731">
        <f t="shared" ref="R2212:R2215" si="1764">Q2212*M2212</f>
        <v>33.950000000000003</v>
      </c>
      <c r="S2212" s="533"/>
      <c r="T2212" s="728"/>
    </row>
    <row r="2213" spans="1:20" ht="15.75">
      <c r="A2213" s="533" t="s">
        <v>2728</v>
      </c>
      <c r="B2213" s="533">
        <v>23</v>
      </c>
      <c r="C2213" s="533" t="s">
        <v>682</v>
      </c>
      <c r="D2213" s="572" t="s">
        <v>2098</v>
      </c>
      <c r="E2213" s="571" t="str">
        <f t="shared" si="1759"/>
        <v xml:space="preserve"> HVAC PIPE INSULATION</v>
      </c>
      <c r="F2213" s="533" t="str">
        <f t="shared" si="1745"/>
        <v>ME</v>
      </c>
      <c r="G2213" s="533" t="s">
        <v>2722</v>
      </c>
      <c r="H2213" s="533">
        <v>840</v>
      </c>
      <c r="I2213" s="533" t="s">
        <v>699</v>
      </c>
      <c r="K2213" s="137" t="s">
        <v>17</v>
      </c>
      <c r="L2213" s="137" t="s">
        <v>555</v>
      </c>
      <c r="M2213" s="106">
        <v>50</v>
      </c>
      <c r="N2213" s="252" t="s">
        <v>95</v>
      </c>
      <c r="O2213" s="698">
        <v>7</v>
      </c>
      <c r="P2213" s="698">
        <v>350</v>
      </c>
      <c r="Q2213" s="731">
        <f t="shared" si="1763"/>
        <v>6.79</v>
      </c>
      <c r="R2213" s="731">
        <f t="shared" si="1764"/>
        <v>339.5</v>
      </c>
      <c r="S2213" s="533"/>
      <c r="T2213" s="728"/>
    </row>
    <row r="2214" spans="1:20" ht="16.5" thickBot="1">
      <c r="A2214" s="533" t="s">
        <v>2728</v>
      </c>
      <c r="B2214" s="533">
        <v>23</v>
      </c>
      <c r="C2214" s="533" t="s">
        <v>682</v>
      </c>
      <c r="D2214" s="572" t="s">
        <v>2098</v>
      </c>
      <c r="E2214" s="571" t="str">
        <f t="shared" si="1759"/>
        <v xml:space="preserve"> HVAC PIPE INSULATION</v>
      </c>
      <c r="F2214" s="533" t="str">
        <f t="shared" si="1745"/>
        <v>ME</v>
      </c>
      <c r="G2214" s="533" t="s">
        <v>2722</v>
      </c>
      <c r="H2214" s="533">
        <v>841</v>
      </c>
      <c r="I2214" s="533" t="s">
        <v>699</v>
      </c>
      <c r="K2214" s="137" t="s">
        <v>19</v>
      </c>
      <c r="L2214" s="137" t="s">
        <v>556</v>
      </c>
      <c r="M2214" s="106">
        <v>3</v>
      </c>
      <c r="N2214" s="253" t="s">
        <v>95</v>
      </c>
      <c r="O2214" s="698">
        <v>8</v>
      </c>
      <c r="P2214" s="698">
        <v>24</v>
      </c>
      <c r="Q2214" s="731">
        <f t="shared" si="1763"/>
        <v>7.76</v>
      </c>
      <c r="R2214" s="731">
        <f t="shared" si="1764"/>
        <v>23.28</v>
      </c>
      <c r="S2214" s="533"/>
      <c r="T2214" s="728"/>
    </row>
    <row r="2215" spans="1:20" ht="15.75">
      <c r="A2215" s="533" t="s">
        <v>2728</v>
      </c>
      <c r="B2215" s="533">
        <v>23</v>
      </c>
      <c r="C2215" s="533" t="s">
        <v>682</v>
      </c>
      <c r="D2215" s="572" t="s">
        <v>2098</v>
      </c>
      <c r="E2215" s="571" t="str">
        <f t="shared" si="1759"/>
        <v xml:space="preserve"> HVAC PIPE INSULATION</v>
      </c>
      <c r="F2215" s="533" t="str">
        <f t="shared" si="1745"/>
        <v>ME</v>
      </c>
      <c r="G2215" s="533" t="s">
        <v>2722</v>
      </c>
      <c r="H2215" s="533">
        <v>842</v>
      </c>
      <c r="I2215" s="533" t="s">
        <v>699</v>
      </c>
      <c r="K2215" s="248" t="s">
        <v>20</v>
      </c>
      <c r="L2215" s="248" t="s">
        <v>557</v>
      </c>
      <c r="M2215" s="233">
        <v>150</v>
      </c>
      <c r="N2215" s="249" t="s">
        <v>95</v>
      </c>
      <c r="O2215" s="698"/>
      <c r="P2215" s="698">
        <v>0</v>
      </c>
      <c r="Q2215" s="731">
        <f t="shared" si="1763"/>
        <v>0</v>
      </c>
      <c r="R2215" s="731">
        <f t="shared" si="1764"/>
        <v>0</v>
      </c>
      <c r="S2215" s="533"/>
      <c r="T2215" s="728"/>
    </row>
    <row r="2216" spans="1:20" ht="15.75">
      <c r="A2216" s="533" t="s">
        <v>2728</v>
      </c>
      <c r="B2216" s="533">
        <v>23</v>
      </c>
      <c r="C2216" s="533" t="s">
        <v>682</v>
      </c>
      <c r="D2216" s="572" t="s">
        <v>2098</v>
      </c>
      <c r="E2216" s="571" t="str">
        <f t="shared" si="1759"/>
        <v xml:space="preserve"> HVAC PIPE INSULATION</v>
      </c>
      <c r="F2216" s="533" t="str">
        <f t="shared" si="1745"/>
        <v>ME</v>
      </c>
      <c r="G2216" s="533" t="s">
        <v>2725</v>
      </c>
      <c r="H2216" s="533">
        <v>843</v>
      </c>
      <c r="I2216" s="533" t="s">
        <v>699</v>
      </c>
      <c r="J2216" s="533" t="str">
        <f>L2216</f>
        <v>38 mm thick</v>
      </c>
      <c r="K2216" s="248"/>
      <c r="L2216" s="248" t="s">
        <v>700</v>
      </c>
      <c r="M2216" s="250"/>
      <c r="N2216" s="249"/>
      <c r="O2216" s="698"/>
      <c r="P2216" s="698"/>
      <c r="S2216" s="533"/>
      <c r="T2216" s="728"/>
    </row>
    <row r="2217" spans="1:20" ht="15.75">
      <c r="A2217" s="533" t="s">
        <v>2728</v>
      </c>
      <c r="B2217" s="533">
        <v>23</v>
      </c>
      <c r="C2217" s="533" t="s">
        <v>682</v>
      </c>
      <c r="D2217" s="572" t="s">
        <v>2098</v>
      </c>
      <c r="E2217" s="571" t="str">
        <f t="shared" si="1759"/>
        <v xml:space="preserve"> HVAC PIPE INSULATION</v>
      </c>
      <c r="F2217" s="533" t="str">
        <f t="shared" si="1745"/>
        <v>ME</v>
      </c>
      <c r="G2217" s="533" t="s">
        <v>2722</v>
      </c>
      <c r="H2217" s="533">
        <v>844</v>
      </c>
      <c r="I2217" s="533" t="s">
        <v>699</v>
      </c>
      <c r="J2217" s="533" t="str">
        <f>J2216</f>
        <v>38 mm thick</v>
      </c>
      <c r="K2217" s="248" t="s">
        <v>21</v>
      </c>
      <c r="L2217" s="248" t="s">
        <v>559</v>
      </c>
      <c r="M2217" s="233">
        <v>70</v>
      </c>
      <c r="N2217" s="249" t="s">
        <v>95</v>
      </c>
      <c r="O2217" s="698"/>
      <c r="P2217" s="698">
        <v>0</v>
      </c>
      <c r="Q2217" s="731">
        <f>O2217*0.97</f>
        <v>0</v>
      </c>
      <c r="R2217" s="731">
        <f>Q2217*M2217</f>
        <v>0</v>
      </c>
      <c r="S2217" s="533"/>
      <c r="T2217" s="728"/>
    </row>
    <row r="2218" spans="1:20" ht="15.75">
      <c r="A2218" s="533" t="s">
        <v>2728</v>
      </c>
      <c r="B2218" s="533">
        <v>23</v>
      </c>
      <c r="C2218" s="533" t="s">
        <v>682</v>
      </c>
      <c r="D2218" s="572" t="s">
        <v>2098</v>
      </c>
      <c r="E2218" s="571" t="str">
        <f t="shared" si="1759"/>
        <v xml:space="preserve"> HVAC PIPE INSULATION</v>
      </c>
      <c r="F2218" s="533" t="str">
        <f t="shared" si="1745"/>
        <v>ME</v>
      </c>
      <c r="G2218" s="533" t="s">
        <v>2725</v>
      </c>
      <c r="H2218" s="533">
        <v>845</v>
      </c>
      <c r="I2218" s="533" t="s">
        <v>699</v>
      </c>
      <c r="J2218" s="533" t="str">
        <f t="shared" ref="J2218:J2219" si="1765">L2218</f>
        <v>Heating hot-water supply and return, on all pipes running in mechanical rooms or exposed to view with AL jacketing</v>
      </c>
      <c r="K2218" s="248"/>
      <c r="L2218" s="137" t="s">
        <v>701</v>
      </c>
      <c r="M2218" s="104"/>
      <c r="N2218" s="98"/>
      <c r="O2218" s="698"/>
      <c r="P2218" s="698"/>
      <c r="S2218" s="533"/>
      <c r="T2218" s="728"/>
    </row>
    <row r="2219" spans="1:20" ht="15.75">
      <c r="A2219" s="533" t="s">
        <v>2728</v>
      </c>
      <c r="B2219" s="533">
        <v>23</v>
      </c>
      <c r="C2219" s="533" t="s">
        <v>682</v>
      </c>
      <c r="D2219" s="572" t="s">
        <v>2098</v>
      </c>
      <c r="E2219" s="571" t="str">
        <f t="shared" si="1759"/>
        <v xml:space="preserve"> HVAC PIPE INSULATION</v>
      </c>
      <c r="F2219" s="533" t="str">
        <f t="shared" si="1745"/>
        <v>ME</v>
      </c>
      <c r="G2219" s="533" t="s">
        <v>2725</v>
      </c>
      <c r="H2219" s="533">
        <v>846</v>
      </c>
      <c r="I2219" s="533" t="s">
        <v>699</v>
      </c>
      <c r="J2219" s="533" t="str">
        <f t="shared" si="1765"/>
        <v>50 mm thick</v>
      </c>
      <c r="K2219" s="248"/>
      <c r="L2219" s="137" t="s">
        <v>702</v>
      </c>
      <c r="M2219" s="104"/>
      <c r="N2219" s="101"/>
      <c r="O2219" s="698"/>
      <c r="P2219" s="698"/>
      <c r="T2219" s="728"/>
    </row>
    <row r="2220" spans="1:20" ht="15.75">
      <c r="A2220" s="533" t="s">
        <v>2728</v>
      </c>
      <c r="B2220" s="533">
        <v>23</v>
      </c>
      <c r="C2220" s="533" t="s">
        <v>682</v>
      </c>
      <c r="D2220" s="572" t="s">
        <v>2098</v>
      </c>
      <c r="E2220" s="571" t="str">
        <f t="shared" si="1759"/>
        <v xml:space="preserve"> HVAC PIPE INSULATION</v>
      </c>
      <c r="F2220" s="533" t="str">
        <f t="shared" si="1745"/>
        <v>ME</v>
      </c>
      <c r="G2220" s="533" t="s">
        <v>2722</v>
      </c>
      <c r="H2220" s="533">
        <v>847</v>
      </c>
      <c r="I2220" s="533" t="str">
        <f t="shared" ref="I2220:J2220" si="1766">I2218</f>
        <v>Heating hot-water supply and return, concealed</v>
      </c>
      <c r="J2220" s="533" t="str">
        <f t="shared" si="1766"/>
        <v>Heating hot-water supply and return, on all pipes running in mechanical rooms or exposed to view with AL jacketing</v>
      </c>
      <c r="K2220" s="248" t="s">
        <v>20</v>
      </c>
      <c r="L2220" s="475" t="s">
        <v>557</v>
      </c>
      <c r="M2220" s="644">
        <v>17</v>
      </c>
      <c r="N2220" s="476" t="s">
        <v>95</v>
      </c>
      <c r="O2220" s="698"/>
      <c r="P2220" s="698">
        <v>0</v>
      </c>
      <c r="Q2220" s="731">
        <f t="shared" ref="Q2220:Q2222" si="1767">O2220*0.97</f>
        <v>0</v>
      </c>
      <c r="R2220" s="731">
        <f t="shared" ref="R2220:R2222" si="1768">Q2220*M2220</f>
        <v>0</v>
      </c>
      <c r="T2220" s="728"/>
    </row>
    <row r="2221" spans="1:20" ht="15.75">
      <c r="A2221" s="533" t="s">
        <v>2728</v>
      </c>
      <c r="B2221" s="533">
        <v>23</v>
      </c>
      <c r="C2221" s="533" t="s">
        <v>682</v>
      </c>
      <c r="D2221" s="572" t="s">
        <v>2098</v>
      </c>
      <c r="E2221" s="571" t="str">
        <f t="shared" si="1759"/>
        <v xml:space="preserve"> HVAC PIPE INSULATION</v>
      </c>
      <c r="F2221" s="533" t="str">
        <f t="shared" si="1745"/>
        <v>ME</v>
      </c>
      <c r="G2221" s="533" t="s">
        <v>2722</v>
      </c>
      <c r="H2221" s="533">
        <v>848</v>
      </c>
      <c r="I2221" s="533" t="str">
        <f t="shared" ref="I2221:J2221" si="1769">I2219</f>
        <v>Heating hot-water supply and return, concealed</v>
      </c>
      <c r="J2221" s="533" t="str">
        <f t="shared" si="1769"/>
        <v>50 mm thick</v>
      </c>
      <c r="K2221" s="248" t="s">
        <v>21</v>
      </c>
      <c r="L2221" s="475" t="s">
        <v>559</v>
      </c>
      <c r="M2221" s="644">
        <v>15</v>
      </c>
      <c r="N2221" s="476" t="s">
        <v>95</v>
      </c>
      <c r="O2221" s="698"/>
      <c r="P2221" s="698">
        <v>0</v>
      </c>
      <c r="Q2221" s="731">
        <f t="shared" si="1767"/>
        <v>0</v>
      </c>
      <c r="R2221" s="731">
        <f t="shared" si="1768"/>
        <v>0</v>
      </c>
      <c r="T2221" s="728"/>
    </row>
    <row r="2222" spans="1:20" ht="15.75">
      <c r="A2222" s="533" t="s">
        <v>2728</v>
      </c>
      <c r="B2222" s="533">
        <v>23</v>
      </c>
      <c r="C2222" s="533" t="s">
        <v>682</v>
      </c>
      <c r="D2222" s="572" t="s">
        <v>2098</v>
      </c>
      <c r="E2222" s="571" t="str">
        <f t="shared" si="1759"/>
        <v xml:space="preserve"> HVAC PIPE INSULATION</v>
      </c>
      <c r="F2222" s="533" t="str">
        <f t="shared" si="1745"/>
        <v>ME</v>
      </c>
      <c r="G2222" s="533" t="s">
        <v>2722</v>
      </c>
      <c r="H2222" s="533">
        <v>849</v>
      </c>
      <c r="I2222" s="533" t="str">
        <f t="shared" ref="I2222:J2222" si="1770">I2220</f>
        <v>Heating hot-water supply and return, concealed</v>
      </c>
      <c r="J2222" s="533" t="str">
        <f t="shared" si="1770"/>
        <v>Heating hot-water supply and return, on all pipes running in mechanical rooms or exposed to view with AL jacketing</v>
      </c>
      <c r="K2222" s="248" t="s">
        <v>45</v>
      </c>
      <c r="L2222" s="475" t="s">
        <v>560</v>
      </c>
      <c r="M2222" s="644">
        <v>50</v>
      </c>
      <c r="N2222" s="476" t="s">
        <v>95</v>
      </c>
      <c r="O2222" s="698"/>
      <c r="P2222" s="698">
        <v>0</v>
      </c>
      <c r="Q2222" s="731">
        <f t="shared" si="1767"/>
        <v>0</v>
      </c>
      <c r="R2222" s="731">
        <f t="shared" si="1768"/>
        <v>0</v>
      </c>
      <c r="T2222" s="728"/>
    </row>
    <row r="2223" spans="1:20" ht="15.75">
      <c r="A2223" s="533" t="s">
        <v>2728</v>
      </c>
      <c r="B2223" s="533">
        <v>23</v>
      </c>
      <c r="C2223" s="533" t="s">
        <v>682</v>
      </c>
      <c r="D2223" s="572" t="s">
        <v>2100</v>
      </c>
      <c r="E2223" s="571" t="s">
        <v>1262</v>
      </c>
      <c r="F2223" s="533" t="str">
        <f t="shared" si="1745"/>
        <v>ME</v>
      </c>
      <c r="G2223" s="533" t="s">
        <v>2725</v>
      </c>
      <c r="H2223" s="533">
        <v>850</v>
      </c>
      <c r="I2223" s="533" t="str">
        <f t="shared" ref="I2223:I2224" si="1771">L2223</f>
        <v>230900 - BUILDING MANAGEMENT SYSTEM (BMS), INSTRUMENTATION AND CONTROLS</v>
      </c>
      <c r="J2223" s="533" t="str">
        <f t="shared" ref="J2223:J2224" si="1772">L2223</f>
        <v>230900 - BUILDING MANAGEMENT SYSTEM (BMS), INSTRUMENTATION AND CONTROLS</v>
      </c>
      <c r="K2223" s="248"/>
      <c r="L2223" s="248" t="s">
        <v>1123</v>
      </c>
      <c r="M2223" s="250"/>
      <c r="N2223" s="249"/>
      <c r="O2223" s="698"/>
      <c r="P2223" s="698"/>
      <c r="T2223" s="728"/>
    </row>
    <row r="2224" spans="1:20" ht="15.75">
      <c r="A2224" s="533" t="s">
        <v>2728</v>
      </c>
      <c r="B2224" s="533">
        <v>23</v>
      </c>
      <c r="C2224" s="533" t="s">
        <v>682</v>
      </c>
      <c r="D2224" s="572" t="s">
        <v>2100</v>
      </c>
      <c r="E2224" s="571" t="str">
        <f t="shared" ref="E2224:E2225" si="1773">E2223</f>
        <v xml:space="preserve"> BUILDING MANAGEMENT SYSTEM (BMS), INSTRUMENTATION AND CONTROLS</v>
      </c>
      <c r="F2224" s="533" t="str">
        <f t="shared" si="1745"/>
        <v>ME</v>
      </c>
      <c r="G2224" s="533" t="s">
        <v>2725</v>
      </c>
      <c r="H2224" s="533">
        <v>851</v>
      </c>
      <c r="I2224" s="533" t="str">
        <f t="shared" si="1771"/>
        <v>System complete as specified and as shown on drawings</v>
      </c>
      <c r="J2224" s="533" t="str">
        <f t="shared" si="1772"/>
        <v>System complete as specified and as shown on drawings</v>
      </c>
      <c r="K2224" s="248"/>
      <c r="L2224" s="248" t="s">
        <v>703</v>
      </c>
      <c r="M2224" s="250"/>
      <c r="N2224" s="249"/>
      <c r="O2224" s="698"/>
      <c r="P2224" s="698"/>
      <c r="T2224" s="728"/>
    </row>
    <row r="2225" spans="1:20" ht="15.75">
      <c r="A2225" s="533" t="s">
        <v>2728</v>
      </c>
      <c r="B2225" s="533">
        <v>23</v>
      </c>
      <c r="C2225" s="533" t="s">
        <v>682</v>
      </c>
      <c r="D2225" s="572" t="s">
        <v>2100</v>
      </c>
      <c r="E2225" s="571" t="str">
        <f t="shared" si="1773"/>
        <v xml:space="preserve"> BUILDING MANAGEMENT SYSTEM (BMS), INSTRUMENTATION AND CONTROLS</v>
      </c>
      <c r="F2225" s="533" t="str">
        <f t="shared" si="1745"/>
        <v>ME</v>
      </c>
      <c r="G2225" s="533" t="s">
        <v>2722</v>
      </c>
      <c r="H2225" s="533">
        <v>852</v>
      </c>
      <c r="I2225" s="533" t="str">
        <f>I2223</f>
        <v>230900 - BUILDING MANAGEMENT SYSTEM (BMS), INSTRUMENTATION AND CONTROLS</v>
      </c>
      <c r="J2225" s="533" t="str">
        <f>J2223</f>
        <v>230900 - BUILDING MANAGEMENT SYSTEM (BMS), INSTRUMENTATION AND CONTROLS</v>
      </c>
      <c r="K2225" s="248" t="s">
        <v>13</v>
      </c>
      <c r="L2225" s="248" t="s">
        <v>704</v>
      </c>
      <c r="M2225" s="233">
        <v>1</v>
      </c>
      <c r="N2225" s="249" t="s">
        <v>2</v>
      </c>
      <c r="O2225" s="698"/>
      <c r="P2225" s="698"/>
      <c r="Q2225" s="731">
        <f>O2225*0.97</f>
        <v>0</v>
      </c>
      <c r="R2225" s="731">
        <f>Q2225*M2225</f>
        <v>0</v>
      </c>
      <c r="T2225" s="728"/>
    </row>
    <row r="2226" spans="1:20" ht="15.75">
      <c r="A2226" s="533" t="s">
        <v>2728</v>
      </c>
      <c r="B2226" s="533">
        <v>23</v>
      </c>
      <c r="C2226" s="533" t="s">
        <v>682</v>
      </c>
      <c r="D2226" s="572" t="s">
        <v>2104</v>
      </c>
      <c r="E2226" s="571" t="s">
        <v>1263</v>
      </c>
      <c r="F2226" s="533" t="str">
        <f t="shared" si="1745"/>
        <v>ME</v>
      </c>
      <c r="G2226" s="533" t="s">
        <v>2725</v>
      </c>
      <c r="H2226" s="533">
        <v>853</v>
      </c>
      <c r="I2226" s="533" t="str">
        <f t="shared" ref="I2226:I2227" si="1774">L2226</f>
        <v>231113 - FACILITY FUEL OIL PIPING</v>
      </c>
      <c r="J2226" s="533" t="str">
        <f t="shared" ref="J2226:J2227" si="1775">L2226</f>
        <v>231113 - FACILITY FUEL OIL PIPING</v>
      </c>
      <c r="K2226" s="137"/>
      <c r="L2226" s="137" t="s">
        <v>705</v>
      </c>
      <c r="M2226" s="104"/>
      <c r="N2226" s="101"/>
      <c r="O2226" s="698"/>
      <c r="P2226" s="698"/>
      <c r="T2226" s="728"/>
    </row>
    <row r="2227" spans="1:20" ht="15.75">
      <c r="A2227" s="533" t="s">
        <v>2728</v>
      </c>
      <c r="B2227" s="533">
        <v>23</v>
      </c>
      <c r="C2227" s="533" t="s">
        <v>682</v>
      </c>
      <c r="D2227" s="572" t="s">
        <v>2104</v>
      </c>
      <c r="E2227" s="571" t="str">
        <f t="shared" ref="E2227:E2239" si="1776">E2226</f>
        <v xml:space="preserve"> FACILITY FUEL OIL PIPING</v>
      </c>
      <c r="F2227" s="533" t="str">
        <f t="shared" si="1745"/>
        <v>ME</v>
      </c>
      <c r="G2227" s="533" t="s">
        <v>2725</v>
      </c>
      <c r="H2227" s="533">
        <v>854</v>
      </c>
      <c r="I2227" s="533" t="str">
        <f t="shared" si="1774"/>
        <v>Black steel pipes and fittings</v>
      </c>
      <c r="J2227" s="533" t="str">
        <f t="shared" si="1775"/>
        <v>Black steel pipes and fittings</v>
      </c>
      <c r="K2227" s="137"/>
      <c r="L2227" s="137" t="s">
        <v>706</v>
      </c>
      <c r="M2227" s="104"/>
      <c r="N2227" s="101"/>
      <c r="O2227" s="698"/>
      <c r="P2227" s="698"/>
      <c r="T2227" s="728"/>
    </row>
    <row r="2228" spans="1:20" ht="16.5" thickBot="1">
      <c r="A2228" s="533" t="s">
        <v>2728</v>
      </c>
      <c r="B2228" s="533">
        <v>23</v>
      </c>
      <c r="C2228" s="533" t="s">
        <v>682</v>
      </c>
      <c r="D2228" s="572" t="s">
        <v>2104</v>
      </c>
      <c r="E2228" s="571" t="str">
        <f t="shared" si="1776"/>
        <v xml:space="preserve"> FACILITY FUEL OIL PIPING</v>
      </c>
      <c r="F2228" s="533" t="str">
        <f t="shared" si="1745"/>
        <v>ME</v>
      </c>
      <c r="G2228" s="533" t="s">
        <v>2722</v>
      </c>
      <c r="H2228" s="533">
        <v>855</v>
      </c>
      <c r="I2228" s="533" t="str">
        <f t="shared" ref="I2228:J2228" si="1777">I2226</f>
        <v>231113 - FACILITY FUEL OIL PIPING</v>
      </c>
      <c r="J2228" s="533" t="str">
        <f t="shared" si="1777"/>
        <v>231113 - FACILITY FUEL OIL PIPING</v>
      </c>
      <c r="K2228" s="248" t="s">
        <v>15</v>
      </c>
      <c r="L2228" s="248" t="s">
        <v>593</v>
      </c>
      <c r="M2228" s="233">
        <v>11</v>
      </c>
      <c r="N2228" s="249" t="s">
        <v>95</v>
      </c>
      <c r="O2228" s="698"/>
      <c r="P2228" s="698"/>
      <c r="Q2228" s="731">
        <f t="shared" ref="Q2228:Q2229" si="1778">O2228*0.97</f>
        <v>0</v>
      </c>
      <c r="R2228" s="731">
        <f t="shared" ref="R2228:R2229" si="1779">Q2228*M2228</f>
        <v>0</v>
      </c>
      <c r="T2228" s="728"/>
    </row>
    <row r="2229" spans="1:20" ht="16.5" thickBot="1">
      <c r="A2229" s="533" t="s">
        <v>2728</v>
      </c>
      <c r="B2229" s="533">
        <v>23</v>
      </c>
      <c r="C2229" s="533" t="s">
        <v>682</v>
      </c>
      <c r="D2229" s="572" t="s">
        <v>2104</v>
      </c>
      <c r="E2229" s="571" t="str">
        <f t="shared" si="1776"/>
        <v xml:space="preserve"> FACILITY FUEL OIL PIPING</v>
      </c>
      <c r="F2229" s="533" t="str">
        <f t="shared" si="1745"/>
        <v>ME</v>
      </c>
      <c r="G2229" s="533" t="s">
        <v>2722</v>
      </c>
      <c r="H2229" s="533">
        <v>856</v>
      </c>
      <c r="I2229" s="533" t="str">
        <f t="shared" ref="I2229:J2229" si="1780">I2227</f>
        <v>Black steel pipes and fittings</v>
      </c>
      <c r="J2229" s="533" t="str">
        <f t="shared" si="1780"/>
        <v>Black steel pipes and fittings</v>
      </c>
      <c r="K2229" s="137" t="s">
        <v>13</v>
      </c>
      <c r="L2229" s="137" t="s">
        <v>594</v>
      </c>
      <c r="M2229" s="106">
        <v>8</v>
      </c>
      <c r="N2229" s="247" t="s">
        <v>95</v>
      </c>
      <c r="O2229" s="698">
        <v>27</v>
      </c>
      <c r="P2229" s="698">
        <v>216</v>
      </c>
      <c r="Q2229" s="731">
        <f t="shared" si="1778"/>
        <v>26.189999999999998</v>
      </c>
      <c r="R2229" s="731">
        <f t="shared" si="1779"/>
        <v>209.51999999999998</v>
      </c>
      <c r="T2229" s="728"/>
    </row>
    <row r="2230" spans="1:20" ht="15.75">
      <c r="A2230" s="533" t="s">
        <v>2728</v>
      </c>
      <c r="B2230" s="533">
        <v>23</v>
      </c>
      <c r="C2230" s="533" t="s">
        <v>682</v>
      </c>
      <c r="D2230" s="572" t="s">
        <v>2104</v>
      </c>
      <c r="E2230" s="571" t="str">
        <f t="shared" si="1776"/>
        <v xml:space="preserve"> FACILITY FUEL OIL PIPING</v>
      </c>
      <c r="F2230" s="533" t="str">
        <f t="shared" si="1745"/>
        <v>ME</v>
      </c>
      <c r="G2230" s="533" t="s">
        <v>2725</v>
      </c>
      <c r="H2230" s="533">
        <v>857</v>
      </c>
      <c r="I2230" s="533" t="str">
        <f t="shared" ref="I2230:I2231" si="1781">L2230</f>
        <v>Valves</v>
      </c>
      <c r="J2230" s="533" t="str">
        <f t="shared" ref="J2230:J2231" si="1782">L2230</f>
        <v>Valves</v>
      </c>
      <c r="K2230" s="137"/>
      <c r="L2230" s="137" t="s">
        <v>563</v>
      </c>
      <c r="M2230" s="104"/>
      <c r="N2230" s="98"/>
      <c r="O2230" s="698"/>
      <c r="P2230" s="698">
        <v>0</v>
      </c>
      <c r="T2230" s="728"/>
    </row>
    <row r="2231" spans="1:20" ht="15.75">
      <c r="A2231" s="533" t="s">
        <v>2728</v>
      </c>
      <c r="B2231" s="533">
        <v>23</v>
      </c>
      <c r="C2231" s="533" t="s">
        <v>682</v>
      </c>
      <c r="D2231" s="572" t="s">
        <v>2104</v>
      </c>
      <c r="E2231" s="571" t="str">
        <f t="shared" si="1776"/>
        <v xml:space="preserve"> FACILITY FUEL OIL PIPING</v>
      </c>
      <c r="F2231" s="533" t="str">
        <f t="shared" si="1745"/>
        <v>ME</v>
      </c>
      <c r="G2231" s="533" t="s">
        <v>2725</v>
      </c>
      <c r="H2231" s="533">
        <v>858</v>
      </c>
      <c r="I2231" s="533" t="str">
        <f t="shared" si="1781"/>
        <v>Gate valves</v>
      </c>
      <c r="J2231" s="533" t="str">
        <f t="shared" si="1782"/>
        <v>Gate valves</v>
      </c>
      <c r="K2231" s="137"/>
      <c r="L2231" s="137" t="s">
        <v>564</v>
      </c>
      <c r="M2231" s="104"/>
      <c r="N2231" s="98"/>
      <c r="O2231" s="698"/>
      <c r="P2231" s="698">
        <v>0</v>
      </c>
      <c r="T2231" s="728"/>
    </row>
    <row r="2232" spans="1:20" ht="15.75">
      <c r="A2232" s="533" t="s">
        <v>2728</v>
      </c>
      <c r="B2232" s="533">
        <v>23</v>
      </c>
      <c r="C2232" s="533" t="s">
        <v>682</v>
      </c>
      <c r="D2232" s="572" t="s">
        <v>2104</v>
      </c>
      <c r="E2232" s="571" t="str">
        <f t="shared" si="1776"/>
        <v xml:space="preserve"> FACILITY FUEL OIL PIPING</v>
      </c>
      <c r="F2232" s="533" t="str">
        <f t="shared" si="1745"/>
        <v>ME</v>
      </c>
      <c r="G2232" s="533" t="s">
        <v>2722</v>
      </c>
      <c r="H2232" s="533">
        <v>859</v>
      </c>
      <c r="I2232" s="533" t="str">
        <f>I2230</f>
        <v>Valves</v>
      </c>
      <c r="J2232" s="533" t="str">
        <f>J2230</f>
        <v>Valves</v>
      </c>
      <c r="K2232" s="137" t="s">
        <v>15</v>
      </c>
      <c r="L2232" s="137" t="s">
        <v>594</v>
      </c>
      <c r="M2232" s="106">
        <v>1</v>
      </c>
      <c r="N2232" s="101" t="s">
        <v>2</v>
      </c>
      <c r="O2232" s="698">
        <v>598</v>
      </c>
      <c r="P2232" s="698">
        <v>598</v>
      </c>
      <c r="Q2232" s="731">
        <f>O2232*0.97</f>
        <v>580.05999999999995</v>
      </c>
      <c r="R2232" s="731">
        <f>Q2232*M2232</f>
        <v>580.05999999999995</v>
      </c>
      <c r="T2232" s="728"/>
    </row>
    <row r="2233" spans="1:20" ht="15.75">
      <c r="A2233" s="533" t="s">
        <v>2728</v>
      </c>
      <c r="B2233" s="533">
        <v>23</v>
      </c>
      <c r="C2233" s="533" t="s">
        <v>682</v>
      </c>
      <c r="D2233" s="572" t="s">
        <v>2104</v>
      </c>
      <c r="E2233" s="571" t="str">
        <f t="shared" si="1776"/>
        <v xml:space="preserve"> FACILITY FUEL OIL PIPING</v>
      </c>
      <c r="F2233" s="533" t="str">
        <f t="shared" si="1745"/>
        <v>ME</v>
      </c>
      <c r="G2233" s="533" t="s">
        <v>2725</v>
      </c>
      <c r="H2233" s="533">
        <v>860</v>
      </c>
      <c r="I2233" s="533" t="str">
        <f>L2233</f>
        <v>Check valves</v>
      </c>
      <c r="J2233" s="533" t="str">
        <f>L2233</f>
        <v>Check valves</v>
      </c>
      <c r="K2233" s="645"/>
      <c r="L2233" s="645" t="s">
        <v>569</v>
      </c>
      <c r="M2233" s="646"/>
      <c r="N2233" s="645"/>
      <c r="O2233" s="698"/>
      <c r="P2233" s="698">
        <v>0</v>
      </c>
      <c r="T2233" s="728"/>
    </row>
    <row r="2234" spans="1:20" ht="15.75">
      <c r="A2234" s="533" t="s">
        <v>2728</v>
      </c>
      <c r="B2234" s="533">
        <v>23</v>
      </c>
      <c r="C2234" s="533" t="s">
        <v>682</v>
      </c>
      <c r="D2234" s="572" t="s">
        <v>2104</v>
      </c>
      <c r="E2234" s="571" t="str">
        <f t="shared" si="1776"/>
        <v xml:space="preserve"> FACILITY FUEL OIL PIPING</v>
      </c>
      <c r="F2234" s="533" t="str">
        <f t="shared" si="1745"/>
        <v>ME</v>
      </c>
      <c r="G2234" s="533" t="s">
        <v>2722</v>
      </c>
      <c r="H2234" s="533">
        <v>861</v>
      </c>
      <c r="I2234" s="533" t="str">
        <f>I2232</f>
        <v>Valves</v>
      </c>
      <c r="J2234" s="533" t="str">
        <f>J2232</f>
        <v>Valves</v>
      </c>
      <c r="K2234" s="645" t="s">
        <v>17</v>
      </c>
      <c r="L2234" s="645" t="s">
        <v>594</v>
      </c>
      <c r="M2234" s="180">
        <v>1</v>
      </c>
      <c r="N2234" s="645" t="s">
        <v>2</v>
      </c>
      <c r="O2234" s="698">
        <v>465</v>
      </c>
      <c r="P2234" s="698">
        <v>465</v>
      </c>
      <c r="Q2234" s="731">
        <f>O2234*0.97</f>
        <v>451.05</v>
      </c>
      <c r="R2234" s="731">
        <f>Q2234*M2234</f>
        <v>451.05</v>
      </c>
      <c r="T2234" s="728"/>
    </row>
    <row r="2235" spans="1:20" ht="15.75">
      <c r="A2235" s="533" t="s">
        <v>2728</v>
      </c>
      <c r="B2235" s="533">
        <v>23</v>
      </c>
      <c r="C2235" s="533" t="s">
        <v>682</v>
      </c>
      <c r="D2235" s="572" t="s">
        <v>2104</v>
      </c>
      <c r="E2235" s="571" t="str">
        <f t="shared" si="1776"/>
        <v xml:space="preserve"> FACILITY FUEL OIL PIPING</v>
      </c>
      <c r="F2235" s="533" t="str">
        <f t="shared" si="1745"/>
        <v>ME</v>
      </c>
      <c r="G2235" s="533" t="s">
        <v>2725</v>
      </c>
      <c r="H2235" s="533">
        <v>862</v>
      </c>
      <c r="I2235" s="533" t="str">
        <f>L2235</f>
        <v>Fuel oil storage tanks</v>
      </c>
      <c r="J2235" s="533" t="str">
        <f>L2235</f>
        <v>Fuel oil storage tanks</v>
      </c>
      <c r="K2235" s="137"/>
      <c r="L2235" s="137" t="s">
        <v>707</v>
      </c>
      <c r="M2235" s="104"/>
      <c r="N2235" s="101"/>
      <c r="O2235" s="698"/>
      <c r="P2235" s="698">
        <v>0</v>
      </c>
      <c r="T2235" s="728"/>
    </row>
    <row r="2236" spans="1:20" ht="15.75">
      <c r="A2236" s="533" t="s">
        <v>2728</v>
      </c>
      <c r="B2236" s="533">
        <v>23</v>
      </c>
      <c r="C2236" s="533" t="s">
        <v>682</v>
      </c>
      <c r="D2236" s="572" t="s">
        <v>2104</v>
      </c>
      <c r="E2236" s="571" t="str">
        <f t="shared" si="1776"/>
        <v xml:space="preserve"> FACILITY FUEL OIL PIPING</v>
      </c>
      <c r="F2236" s="533" t="str">
        <f t="shared" si="1745"/>
        <v>ME</v>
      </c>
      <c r="G2236" s="533" t="s">
        <v>2722</v>
      </c>
      <c r="H2236" s="533">
        <v>863</v>
      </c>
      <c r="I2236" s="533" t="str">
        <f t="shared" ref="I2236:J2236" si="1783">I2234</f>
        <v>Valves</v>
      </c>
      <c r="J2236" s="533" t="str">
        <f t="shared" si="1783"/>
        <v>Valves</v>
      </c>
      <c r="K2236" s="248" t="s">
        <v>21</v>
      </c>
      <c r="L2236" s="248" t="s">
        <v>708</v>
      </c>
      <c r="M2236" s="233">
        <v>3</v>
      </c>
      <c r="N2236" s="249" t="s">
        <v>39</v>
      </c>
      <c r="O2236" s="698"/>
      <c r="P2236" s="698">
        <v>0</v>
      </c>
      <c r="Q2236" s="731">
        <f t="shared" ref="Q2236:Q2237" si="1784">O2236*0.97</f>
        <v>0</v>
      </c>
      <c r="R2236" s="731">
        <f t="shared" ref="R2236:R2237" si="1785">Q2236*M2236</f>
        <v>0</v>
      </c>
      <c r="T2236" s="728"/>
    </row>
    <row r="2237" spans="1:20" ht="15.75">
      <c r="A2237" s="533" t="s">
        <v>2728</v>
      </c>
      <c r="B2237" s="533">
        <v>23</v>
      </c>
      <c r="C2237" s="533" t="s">
        <v>682</v>
      </c>
      <c r="D2237" s="572" t="s">
        <v>2104</v>
      </c>
      <c r="E2237" s="571" t="str">
        <f t="shared" si="1776"/>
        <v xml:space="preserve"> FACILITY FUEL OIL PIPING</v>
      </c>
      <c r="F2237" s="533" t="str">
        <f t="shared" si="1745"/>
        <v>ME</v>
      </c>
      <c r="G2237" s="533" t="s">
        <v>2722</v>
      </c>
      <c r="H2237" s="533">
        <v>864</v>
      </c>
      <c r="I2237" s="533" t="str">
        <f t="shared" ref="I2237:J2237" si="1786">I2235</f>
        <v>Fuel oil storage tanks</v>
      </c>
      <c r="J2237" s="533" t="str">
        <f t="shared" si="1786"/>
        <v>Fuel oil storage tanks</v>
      </c>
      <c r="K2237" s="137" t="s">
        <v>19</v>
      </c>
      <c r="L2237" s="137" t="s">
        <v>709</v>
      </c>
      <c r="M2237" s="106">
        <v>2</v>
      </c>
      <c r="N2237" s="101" t="s">
        <v>39</v>
      </c>
      <c r="O2237" s="698">
        <v>1328</v>
      </c>
      <c r="P2237" s="698">
        <v>2656</v>
      </c>
      <c r="Q2237" s="731">
        <f t="shared" si="1784"/>
        <v>1288.1599999999999</v>
      </c>
      <c r="R2237" s="731">
        <f t="shared" si="1785"/>
        <v>2576.3199999999997</v>
      </c>
      <c r="T2237" s="728"/>
    </row>
    <row r="2238" spans="1:20" ht="16.5" thickBot="1">
      <c r="A2238" s="533" t="s">
        <v>2728</v>
      </c>
      <c r="B2238" s="533">
        <v>23</v>
      </c>
      <c r="C2238" s="533" t="s">
        <v>682</v>
      </c>
      <c r="D2238" s="572" t="s">
        <v>2104</v>
      </c>
      <c r="E2238" s="571" t="str">
        <f t="shared" si="1776"/>
        <v xml:space="preserve"> FACILITY FUEL OIL PIPING</v>
      </c>
      <c r="F2238" s="533" t="str">
        <f t="shared" si="1745"/>
        <v>ME</v>
      </c>
      <c r="G2238" s="533" t="s">
        <v>2725</v>
      </c>
      <c r="H2238" s="533">
        <v>865</v>
      </c>
      <c r="I2238" s="533" t="str">
        <f>L2238</f>
        <v>Strainer</v>
      </c>
      <c r="J2238" s="533" t="str">
        <f>L2238</f>
        <v>Strainer</v>
      </c>
      <c r="K2238" s="137"/>
      <c r="L2238" s="137" t="s">
        <v>710</v>
      </c>
      <c r="M2238" s="104"/>
      <c r="N2238" s="101"/>
      <c r="O2238" s="698"/>
      <c r="P2238" s="698">
        <v>0</v>
      </c>
      <c r="T2238" s="728"/>
    </row>
    <row r="2239" spans="1:20" ht="16.5" thickBot="1">
      <c r="A2239" s="533" t="s">
        <v>2728</v>
      </c>
      <c r="B2239" s="533">
        <v>23</v>
      </c>
      <c r="C2239" s="533" t="s">
        <v>682</v>
      </c>
      <c r="D2239" s="572" t="s">
        <v>2104</v>
      </c>
      <c r="E2239" s="571" t="str">
        <f t="shared" si="1776"/>
        <v xml:space="preserve"> FACILITY FUEL OIL PIPING</v>
      </c>
      <c r="F2239" s="533" t="str">
        <f t="shared" si="1745"/>
        <v>ME</v>
      </c>
      <c r="G2239" s="533" t="s">
        <v>2722</v>
      </c>
      <c r="H2239" s="533">
        <v>866</v>
      </c>
      <c r="I2239" s="533" t="str">
        <f>I2237</f>
        <v>Fuel oil storage tanks</v>
      </c>
      <c r="J2239" s="533" t="str">
        <f>J2237</f>
        <v>Fuel oil storage tanks</v>
      </c>
      <c r="K2239" s="137" t="s">
        <v>20</v>
      </c>
      <c r="L2239" s="137" t="s">
        <v>594</v>
      </c>
      <c r="M2239" s="106">
        <v>1</v>
      </c>
      <c r="N2239" s="247" t="s">
        <v>39</v>
      </c>
      <c r="O2239" s="698">
        <v>66</v>
      </c>
      <c r="P2239" s="698">
        <v>66</v>
      </c>
      <c r="Q2239" s="731">
        <f>O2239*0.97</f>
        <v>64.02</v>
      </c>
      <c r="R2239" s="731">
        <f>Q2239*M2239</f>
        <v>64.02</v>
      </c>
      <c r="T2239" s="728"/>
    </row>
    <row r="2240" spans="1:20" ht="15.75">
      <c r="A2240" s="533" t="s">
        <v>2728</v>
      </c>
      <c r="B2240" s="533">
        <v>23</v>
      </c>
      <c r="C2240" s="533" t="s">
        <v>682</v>
      </c>
      <c r="D2240" s="572" t="s">
        <v>2110</v>
      </c>
      <c r="E2240" s="571" t="s">
        <v>1264</v>
      </c>
      <c r="F2240" s="533" t="str">
        <f t="shared" si="1745"/>
        <v>ME</v>
      </c>
      <c r="G2240" s="533" t="s">
        <v>2725</v>
      </c>
      <c r="H2240" s="533">
        <v>867</v>
      </c>
      <c r="I2240" s="533" t="str">
        <f t="shared" ref="I2240:I2241" si="1787">L2240</f>
        <v>231126 - FACILITY LIQUEFIED PETROLIUM GAS PIPING</v>
      </c>
      <c r="J2240" s="533" t="str">
        <f t="shared" ref="J2240" si="1788">L2240</f>
        <v>231126 - FACILITY LIQUEFIED PETROLIUM GAS PIPING</v>
      </c>
      <c r="K2240" s="248"/>
      <c r="L2240" s="248" t="s">
        <v>711</v>
      </c>
      <c r="M2240" s="250"/>
      <c r="N2240" s="249"/>
      <c r="O2240" s="698"/>
      <c r="P2240" s="698"/>
      <c r="T2240" s="728"/>
    </row>
    <row r="2241" spans="1:20" ht="15.75">
      <c r="A2241" s="533" t="s">
        <v>2728</v>
      </c>
      <c r="B2241" s="533">
        <v>23</v>
      </c>
      <c r="C2241" s="533" t="s">
        <v>682</v>
      </c>
      <c r="D2241" s="572" t="s">
        <v>2110</v>
      </c>
      <c r="E2241" s="571" t="str">
        <f t="shared" ref="E2241:E2254" si="1789">E2240</f>
        <v xml:space="preserve"> FACILITY LIQUEFIED PETROLIUM GAS PIPING</v>
      </c>
      <c r="F2241" s="533" t="str">
        <f t="shared" si="1745"/>
        <v>ME</v>
      </c>
      <c r="G2241" s="533" t="s">
        <v>2725</v>
      </c>
      <c r="H2241" s="533">
        <v>868</v>
      </c>
      <c r="I2241" s="533" t="str">
        <f t="shared" si="1787"/>
        <v>Aboveground pipes and fittings</v>
      </c>
      <c r="J2241" s="533" t="s">
        <v>706</v>
      </c>
      <c r="K2241" s="248"/>
      <c r="L2241" s="248" t="s">
        <v>712</v>
      </c>
      <c r="M2241" s="250"/>
      <c r="N2241" s="249"/>
      <c r="O2241" s="698"/>
      <c r="P2241" s="698"/>
      <c r="T2241" s="728"/>
    </row>
    <row r="2242" spans="1:20" ht="15.75">
      <c r="A2242" s="533" t="s">
        <v>2728</v>
      </c>
      <c r="B2242" s="533">
        <v>23</v>
      </c>
      <c r="C2242" s="533" t="s">
        <v>682</v>
      </c>
      <c r="D2242" s="572" t="s">
        <v>2110</v>
      </c>
      <c r="E2242" s="571" t="str">
        <f t="shared" si="1789"/>
        <v xml:space="preserve"> FACILITY LIQUEFIED PETROLIUM GAS PIPING</v>
      </c>
      <c r="F2242" s="533" t="str">
        <f t="shared" si="1745"/>
        <v>ME</v>
      </c>
      <c r="G2242" s="533" t="s">
        <v>2725</v>
      </c>
      <c r="H2242" s="533">
        <v>869</v>
      </c>
      <c r="I2242" s="533" t="s">
        <v>712</v>
      </c>
      <c r="J2242" s="533" t="str">
        <f t="shared" ref="J2242" si="1790">L2242</f>
        <v>Black steel pipes and fittings</v>
      </c>
      <c r="K2242" s="248"/>
      <c r="L2242" s="248" t="s">
        <v>706</v>
      </c>
      <c r="M2242" s="250"/>
      <c r="N2242" s="249"/>
      <c r="O2242" s="698"/>
      <c r="P2242" s="698"/>
      <c r="T2242" s="728"/>
    </row>
    <row r="2243" spans="1:20" ht="15.75">
      <c r="A2243" s="533" t="s">
        <v>2728</v>
      </c>
      <c r="B2243" s="533">
        <v>23</v>
      </c>
      <c r="C2243" s="533" t="s">
        <v>682</v>
      </c>
      <c r="D2243" s="572" t="s">
        <v>2110</v>
      </c>
      <c r="E2243" s="571" t="str">
        <f t="shared" si="1789"/>
        <v xml:space="preserve"> FACILITY LIQUEFIED PETROLIUM GAS PIPING</v>
      </c>
      <c r="F2243" s="533" t="str">
        <f t="shared" si="1745"/>
        <v>ME</v>
      </c>
      <c r="G2243" s="533" t="s">
        <v>2722</v>
      </c>
      <c r="H2243" s="533">
        <v>870</v>
      </c>
      <c r="I2243" s="533" t="str">
        <f>I2241</f>
        <v>Aboveground pipes and fittings</v>
      </c>
      <c r="J2243" s="533" t="str">
        <f>J2241</f>
        <v>Black steel pipes and fittings</v>
      </c>
      <c r="K2243" s="248" t="s">
        <v>13</v>
      </c>
      <c r="L2243" s="248" t="s">
        <v>556</v>
      </c>
      <c r="M2243" s="233">
        <v>30</v>
      </c>
      <c r="N2243" s="249" t="s">
        <v>95</v>
      </c>
      <c r="O2243" s="698"/>
      <c r="P2243" s="698">
        <v>0</v>
      </c>
      <c r="Q2243" s="731">
        <f>O2243*0.97</f>
        <v>0</v>
      </c>
      <c r="R2243" s="731">
        <f>Q2243*M2243</f>
        <v>0</v>
      </c>
      <c r="T2243" s="728"/>
    </row>
    <row r="2244" spans="1:20" ht="15.75">
      <c r="A2244" s="533" t="s">
        <v>2728</v>
      </c>
      <c r="B2244" s="533">
        <v>23</v>
      </c>
      <c r="C2244" s="533" t="s">
        <v>682</v>
      </c>
      <c r="D2244" s="572" t="s">
        <v>2110</v>
      </c>
      <c r="E2244" s="571" t="str">
        <f t="shared" si="1789"/>
        <v xml:space="preserve"> FACILITY LIQUEFIED PETROLIUM GAS PIPING</v>
      </c>
      <c r="F2244" s="533" t="str">
        <f t="shared" si="1745"/>
        <v>ME</v>
      </c>
      <c r="G2244" s="533" t="s">
        <v>2725</v>
      </c>
      <c r="H2244" s="533">
        <v>871</v>
      </c>
      <c r="I2244" s="533" t="str">
        <f>L2244</f>
        <v>Copper pipes running under tiles</v>
      </c>
      <c r="J2244" s="533" t="str">
        <f>L2244</f>
        <v>Copper pipes running under tiles</v>
      </c>
      <c r="K2244" s="248"/>
      <c r="L2244" s="248" t="s">
        <v>713</v>
      </c>
      <c r="M2244" s="250"/>
      <c r="N2244" s="249"/>
      <c r="O2244" s="698"/>
      <c r="P2244" s="698"/>
      <c r="T2244" s="728"/>
    </row>
    <row r="2245" spans="1:20" ht="15.75">
      <c r="A2245" s="533" t="s">
        <v>2728</v>
      </c>
      <c r="B2245" s="533">
        <v>23</v>
      </c>
      <c r="C2245" s="533" t="s">
        <v>682</v>
      </c>
      <c r="D2245" s="572" t="s">
        <v>2110</v>
      </c>
      <c r="E2245" s="571" t="str">
        <f t="shared" si="1789"/>
        <v xml:space="preserve"> FACILITY LIQUEFIED PETROLIUM GAS PIPING</v>
      </c>
      <c r="F2245" s="533" t="str">
        <f t="shared" si="1745"/>
        <v>ME</v>
      </c>
      <c r="G2245" s="533" t="s">
        <v>2722</v>
      </c>
      <c r="H2245" s="533">
        <v>872</v>
      </c>
      <c r="I2245" s="533" t="str">
        <f t="shared" ref="I2245:J2245" si="1791">I2243</f>
        <v>Aboveground pipes and fittings</v>
      </c>
      <c r="J2245" s="533" t="str">
        <f t="shared" si="1791"/>
        <v>Black steel pipes and fittings</v>
      </c>
      <c r="K2245" s="248" t="s">
        <v>15</v>
      </c>
      <c r="L2245" s="248" t="s">
        <v>714</v>
      </c>
      <c r="M2245" s="233">
        <v>25</v>
      </c>
      <c r="N2245" s="249" t="s">
        <v>95</v>
      </c>
      <c r="O2245" s="698"/>
      <c r="P2245" s="698">
        <v>0</v>
      </c>
      <c r="Q2245" s="731">
        <f t="shared" ref="Q2245:Q2247" si="1792">O2245*0.97</f>
        <v>0</v>
      </c>
      <c r="R2245" s="731">
        <f t="shared" ref="R2245:R2247" si="1793">Q2245*M2245</f>
        <v>0</v>
      </c>
      <c r="T2245" s="728"/>
    </row>
    <row r="2246" spans="1:20" ht="15.75">
      <c r="A2246" s="533" t="s">
        <v>2728</v>
      </c>
      <c r="B2246" s="533">
        <v>23</v>
      </c>
      <c r="C2246" s="533" t="s">
        <v>682</v>
      </c>
      <c r="D2246" s="572" t="s">
        <v>2110</v>
      </c>
      <c r="E2246" s="571" t="str">
        <f t="shared" si="1789"/>
        <v xml:space="preserve"> FACILITY LIQUEFIED PETROLIUM GAS PIPING</v>
      </c>
      <c r="F2246" s="533" t="str">
        <f t="shared" si="1745"/>
        <v>ME</v>
      </c>
      <c r="G2246" s="533" t="s">
        <v>2722</v>
      </c>
      <c r="H2246" s="533">
        <v>873</v>
      </c>
      <c r="I2246" s="533" t="str">
        <f t="shared" ref="I2246:J2246" si="1794">I2244</f>
        <v>Copper pipes running under tiles</v>
      </c>
      <c r="J2246" s="533" t="str">
        <f t="shared" si="1794"/>
        <v>Copper pipes running under tiles</v>
      </c>
      <c r="K2246" s="248" t="s">
        <v>17</v>
      </c>
      <c r="L2246" s="248" t="s">
        <v>715</v>
      </c>
      <c r="M2246" s="233">
        <v>5</v>
      </c>
      <c r="N2246" s="249" t="s">
        <v>95</v>
      </c>
      <c r="O2246" s="698"/>
      <c r="P2246" s="698">
        <v>0</v>
      </c>
      <c r="Q2246" s="731">
        <f t="shared" si="1792"/>
        <v>0</v>
      </c>
      <c r="R2246" s="731">
        <f t="shared" si="1793"/>
        <v>0</v>
      </c>
      <c r="T2246" s="728"/>
    </row>
    <row r="2247" spans="1:20" ht="15.75">
      <c r="A2247" s="533" t="s">
        <v>2728</v>
      </c>
      <c r="B2247" s="533">
        <v>23</v>
      </c>
      <c r="C2247" s="533" t="s">
        <v>682</v>
      </c>
      <c r="D2247" s="572" t="s">
        <v>2110</v>
      </c>
      <c r="E2247" s="571" t="str">
        <f t="shared" si="1789"/>
        <v xml:space="preserve"> FACILITY LIQUEFIED PETROLIUM GAS PIPING</v>
      </c>
      <c r="F2247" s="533" t="str">
        <f t="shared" si="1745"/>
        <v>ME</v>
      </c>
      <c r="G2247" s="533" t="s">
        <v>2722</v>
      </c>
      <c r="H2247" s="533">
        <v>874</v>
      </c>
      <c r="I2247" s="533" t="str">
        <f t="shared" ref="I2247:J2247" si="1795">I2245</f>
        <v>Aboveground pipes and fittings</v>
      </c>
      <c r="J2247" s="533" t="str">
        <f t="shared" si="1795"/>
        <v>Black steel pipes and fittings</v>
      </c>
      <c r="K2247" s="248" t="s">
        <v>19</v>
      </c>
      <c r="L2247" s="248" t="s">
        <v>1124</v>
      </c>
      <c r="M2247" s="233">
        <v>1</v>
      </c>
      <c r="N2247" s="249" t="s">
        <v>39</v>
      </c>
      <c r="O2247" s="698"/>
      <c r="P2247" s="698">
        <v>0</v>
      </c>
      <c r="Q2247" s="731">
        <f t="shared" si="1792"/>
        <v>0</v>
      </c>
      <c r="R2247" s="731">
        <f t="shared" si="1793"/>
        <v>0</v>
      </c>
      <c r="T2247" s="728"/>
    </row>
    <row r="2248" spans="1:20" ht="15.75">
      <c r="A2248" s="533" t="s">
        <v>2728</v>
      </c>
      <c r="B2248" s="533">
        <v>23</v>
      </c>
      <c r="C2248" s="533" t="s">
        <v>682</v>
      </c>
      <c r="D2248" s="572" t="s">
        <v>2110</v>
      </c>
      <c r="E2248" s="571" t="str">
        <f t="shared" si="1789"/>
        <v xml:space="preserve"> FACILITY LIQUEFIED PETROLIUM GAS PIPING</v>
      </c>
      <c r="F2248" s="533" t="str">
        <f t="shared" si="1745"/>
        <v>ME</v>
      </c>
      <c r="G2248" s="533" t="s">
        <v>2725</v>
      </c>
      <c r="H2248" s="533">
        <v>875</v>
      </c>
      <c r="I2248" s="533" t="str">
        <f>L2248</f>
        <v>Gas panels</v>
      </c>
      <c r="J2248" s="533" t="str">
        <f>L2248</f>
        <v>Gas panels</v>
      </c>
      <c r="K2248" s="248"/>
      <c r="L2248" s="248" t="s">
        <v>716</v>
      </c>
      <c r="M2248" s="250"/>
      <c r="N2248" s="249"/>
      <c r="O2248" s="698"/>
      <c r="P2248" s="698"/>
      <c r="T2248" s="728"/>
    </row>
    <row r="2249" spans="1:20" ht="15.75">
      <c r="A2249" s="533" t="s">
        <v>2728</v>
      </c>
      <c r="B2249" s="533">
        <v>23</v>
      </c>
      <c r="C2249" s="533" t="s">
        <v>682</v>
      </c>
      <c r="D2249" s="572" t="s">
        <v>2110</v>
      </c>
      <c r="E2249" s="571" t="str">
        <f t="shared" si="1789"/>
        <v xml:space="preserve"> FACILITY LIQUEFIED PETROLIUM GAS PIPING</v>
      </c>
      <c r="F2249" s="533" t="str">
        <f t="shared" si="1745"/>
        <v>ME</v>
      </c>
      <c r="G2249" s="533" t="s">
        <v>2722</v>
      </c>
      <c r="H2249" s="533">
        <v>876</v>
      </c>
      <c r="I2249" s="533" t="str">
        <f>I2247</f>
        <v>Aboveground pipes and fittings</v>
      </c>
      <c r="J2249" s="533" t="str">
        <f>J2247</f>
        <v>Black steel pipes and fittings</v>
      </c>
      <c r="K2249" s="248" t="s">
        <v>20</v>
      </c>
      <c r="L2249" s="248" t="s">
        <v>717</v>
      </c>
      <c r="M2249" s="233">
        <v>1</v>
      </c>
      <c r="N2249" s="249" t="s">
        <v>39</v>
      </c>
      <c r="O2249" s="698"/>
      <c r="P2249" s="698">
        <v>0</v>
      </c>
      <c r="Q2249" s="731">
        <f>O2249*0.97</f>
        <v>0</v>
      </c>
      <c r="R2249" s="731">
        <f>Q2249*M2249</f>
        <v>0</v>
      </c>
      <c r="T2249" s="728"/>
    </row>
    <row r="2250" spans="1:20" ht="15.75">
      <c r="A2250" s="533" t="s">
        <v>2728</v>
      </c>
      <c r="B2250" s="533">
        <v>23</v>
      </c>
      <c r="C2250" s="533" t="s">
        <v>682</v>
      </c>
      <c r="D2250" s="572" t="s">
        <v>2110</v>
      </c>
      <c r="E2250" s="571" t="str">
        <f t="shared" si="1789"/>
        <v xml:space="preserve"> FACILITY LIQUEFIED PETROLIUM GAS PIPING</v>
      </c>
      <c r="F2250" s="533" t="str">
        <f t="shared" si="1745"/>
        <v>ME</v>
      </c>
      <c r="G2250" s="533" t="s">
        <v>2725</v>
      </c>
      <c r="H2250" s="533">
        <v>877</v>
      </c>
      <c r="I2250" s="533" t="str">
        <f>L2250</f>
        <v>Solenoid valve</v>
      </c>
      <c r="J2250" s="533" t="str">
        <f>L2250</f>
        <v>Solenoid valve</v>
      </c>
      <c r="K2250" s="248"/>
      <c r="L2250" s="248" t="s">
        <v>718</v>
      </c>
      <c r="M2250" s="250"/>
      <c r="N2250" s="249"/>
      <c r="O2250" s="698"/>
      <c r="P2250" s="698"/>
      <c r="T2250" s="728"/>
    </row>
    <row r="2251" spans="1:20" ht="15.75">
      <c r="A2251" s="533" t="s">
        <v>2728</v>
      </c>
      <c r="B2251" s="533">
        <v>23</v>
      </c>
      <c r="C2251" s="533" t="s">
        <v>682</v>
      </c>
      <c r="D2251" s="572" t="s">
        <v>2110</v>
      </c>
      <c r="E2251" s="571" t="str">
        <f t="shared" si="1789"/>
        <v xml:space="preserve"> FACILITY LIQUEFIED PETROLIUM GAS PIPING</v>
      </c>
      <c r="F2251" s="533" t="str">
        <f t="shared" ref="F2251:F2314" si="1796">VLOOKUP(D:D,trade,3,FALSE)</f>
        <v>ME</v>
      </c>
      <c r="G2251" s="533" t="s">
        <v>2722</v>
      </c>
      <c r="H2251" s="533">
        <v>878</v>
      </c>
      <c r="I2251" s="533" t="str">
        <f>I2249</f>
        <v>Aboveground pipes and fittings</v>
      </c>
      <c r="J2251" s="533" t="str">
        <f>J2249</f>
        <v>Black steel pipes and fittings</v>
      </c>
      <c r="K2251" s="248" t="s">
        <v>21</v>
      </c>
      <c r="L2251" s="248" t="s">
        <v>556</v>
      </c>
      <c r="M2251" s="233">
        <v>1</v>
      </c>
      <c r="N2251" s="249" t="s">
        <v>39</v>
      </c>
      <c r="O2251" s="698"/>
      <c r="P2251" s="698">
        <v>0</v>
      </c>
      <c r="Q2251" s="731">
        <f>O2251*0.97</f>
        <v>0</v>
      </c>
      <c r="R2251" s="731">
        <f>Q2251*M2251</f>
        <v>0</v>
      </c>
      <c r="T2251" s="728"/>
    </row>
    <row r="2252" spans="1:20" ht="15.75">
      <c r="A2252" s="533" t="s">
        <v>2728</v>
      </c>
      <c r="B2252" s="533">
        <v>23</v>
      </c>
      <c r="C2252" s="533" t="s">
        <v>682</v>
      </c>
      <c r="D2252" s="572" t="s">
        <v>2110</v>
      </c>
      <c r="E2252" s="571" t="str">
        <f t="shared" si="1789"/>
        <v xml:space="preserve"> FACILITY LIQUEFIED PETROLIUM GAS PIPING</v>
      </c>
      <c r="F2252" s="533" t="str">
        <f t="shared" si="1796"/>
        <v>ME</v>
      </c>
      <c r="G2252" s="533" t="s">
        <v>2725</v>
      </c>
      <c r="H2252" s="533">
        <v>879</v>
      </c>
      <c r="I2252" s="533" t="str">
        <f>L2252</f>
        <v>Excess flow shut-off valve</v>
      </c>
      <c r="J2252" s="533" t="str">
        <f>L2252</f>
        <v>Excess flow shut-off valve</v>
      </c>
      <c r="K2252" s="248"/>
      <c r="L2252" s="248" t="s">
        <v>719</v>
      </c>
      <c r="M2252" s="250"/>
      <c r="N2252" s="249"/>
      <c r="O2252" s="698"/>
      <c r="P2252" s="698"/>
      <c r="T2252" s="728"/>
    </row>
    <row r="2253" spans="1:20" ht="15.75">
      <c r="A2253" s="533" t="s">
        <v>2728</v>
      </c>
      <c r="B2253" s="533">
        <v>23</v>
      </c>
      <c r="C2253" s="533" t="s">
        <v>682</v>
      </c>
      <c r="D2253" s="572" t="s">
        <v>2110</v>
      </c>
      <c r="E2253" s="571" t="str">
        <f t="shared" si="1789"/>
        <v xml:space="preserve"> FACILITY LIQUEFIED PETROLIUM GAS PIPING</v>
      </c>
      <c r="F2253" s="533" t="str">
        <f t="shared" si="1796"/>
        <v>ME</v>
      </c>
      <c r="G2253" s="533" t="s">
        <v>2722</v>
      </c>
      <c r="H2253" s="533">
        <v>880</v>
      </c>
      <c r="I2253" s="533" t="str">
        <f t="shared" ref="I2253:J2253" si="1797">I2251</f>
        <v>Aboveground pipes and fittings</v>
      </c>
      <c r="J2253" s="533" t="str">
        <f t="shared" si="1797"/>
        <v>Black steel pipes and fittings</v>
      </c>
      <c r="K2253" s="248" t="s">
        <v>45</v>
      </c>
      <c r="L2253" s="248" t="s">
        <v>556</v>
      </c>
      <c r="M2253" s="233">
        <v>1</v>
      </c>
      <c r="N2253" s="249" t="s">
        <v>39</v>
      </c>
      <c r="O2253" s="698"/>
      <c r="P2253" s="698">
        <v>0</v>
      </c>
      <c r="Q2253" s="731">
        <f t="shared" ref="Q2253:Q2254" si="1798">O2253*0.97</f>
        <v>0</v>
      </c>
      <c r="R2253" s="731">
        <f t="shared" ref="R2253:R2254" si="1799">Q2253*M2253</f>
        <v>0</v>
      </c>
      <c r="T2253" s="728"/>
    </row>
    <row r="2254" spans="1:20" ht="15.75">
      <c r="A2254" s="533" t="s">
        <v>2728</v>
      </c>
      <c r="B2254" s="533">
        <v>23</v>
      </c>
      <c r="C2254" s="533" t="s">
        <v>682</v>
      </c>
      <c r="D2254" s="572" t="s">
        <v>2110</v>
      </c>
      <c r="E2254" s="571" t="str">
        <f t="shared" si="1789"/>
        <v xml:space="preserve"> FACILITY LIQUEFIED PETROLIUM GAS PIPING</v>
      </c>
      <c r="F2254" s="533" t="str">
        <f t="shared" si="1796"/>
        <v>ME</v>
      </c>
      <c r="G2254" s="533" t="s">
        <v>2722</v>
      </c>
      <c r="H2254" s="533">
        <v>881</v>
      </c>
      <c r="I2254" s="533" t="str">
        <f t="shared" ref="I2254:J2254" si="1800">I2252</f>
        <v>Excess flow shut-off valve</v>
      </c>
      <c r="J2254" s="533" t="str">
        <f t="shared" si="1800"/>
        <v>Excess flow shut-off valve</v>
      </c>
      <c r="K2254" s="248" t="s">
        <v>48</v>
      </c>
      <c r="L2254" s="248" t="s">
        <v>720</v>
      </c>
      <c r="M2254" s="233">
        <v>1</v>
      </c>
      <c r="N2254" s="249" t="s">
        <v>2</v>
      </c>
      <c r="O2254" s="698"/>
      <c r="P2254" s="698"/>
      <c r="Q2254" s="731">
        <f t="shared" si="1798"/>
        <v>0</v>
      </c>
      <c r="R2254" s="731">
        <f t="shared" si="1799"/>
        <v>0</v>
      </c>
      <c r="T2254" s="728"/>
    </row>
    <row r="2255" spans="1:20" ht="15.75">
      <c r="A2255" s="533" t="s">
        <v>2728</v>
      </c>
      <c r="B2255" s="533">
        <v>23</v>
      </c>
      <c r="C2255" s="533" t="s">
        <v>682</v>
      </c>
      <c r="D2255" s="572" t="s">
        <v>2112</v>
      </c>
      <c r="E2255" s="571" t="s">
        <v>1265</v>
      </c>
      <c r="F2255" s="533" t="str">
        <f t="shared" si="1796"/>
        <v>ME</v>
      </c>
      <c r="G2255" s="533" t="s">
        <v>2725</v>
      </c>
      <c r="H2255" s="533">
        <v>882</v>
      </c>
      <c r="I2255" s="533" t="str">
        <f t="shared" ref="I2255:I2256" si="1801">L2255</f>
        <v>232113 - HYDRONIC PIPING</v>
      </c>
      <c r="J2255" s="533" t="str">
        <f t="shared" ref="J2255" si="1802">L2255</f>
        <v>232113 - HYDRONIC PIPING</v>
      </c>
      <c r="K2255" s="137"/>
      <c r="L2255" s="137" t="s">
        <v>721</v>
      </c>
      <c r="M2255" s="104"/>
      <c r="N2255" s="101"/>
      <c r="O2255" s="698"/>
      <c r="P2255" s="698"/>
      <c r="T2255" s="728"/>
    </row>
    <row r="2256" spans="1:20" ht="15.75">
      <c r="A2256" s="533" t="s">
        <v>2728</v>
      </c>
      <c r="B2256" s="533">
        <v>23</v>
      </c>
      <c r="C2256" s="533" t="s">
        <v>682</v>
      </c>
      <c r="D2256" s="572" t="s">
        <v>2112</v>
      </c>
      <c r="E2256" s="571" t="str">
        <f t="shared" ref="E2256:E2274" si="1803">E2255</f>
        <v xml:space="preserve"> HYDRONIC PIPING</v>
      </c>
      <c r="F2256" s="533" t="str">
        <f t="shared" si="1796"/>
        <v>ME</v>
      </c>
      <c r="G2256" s="533" t="s">
        <v>2725</v>
      </c>
      <c r="H2256" s="533">
        <v>883</v>
      </c>
      <c r="I2256" s="533" t="str">
        <f t="shared" si="1801"/>
        <v>Hot Water Pipes</v>
      </c>
      <c r="J2256" s="533" t="s">
        <v>706</v>
      </c>
      <c r="K2256" s="137"/>
      <c r="L2256" s="137" t="s">
        <v>722</v>
      </c>
      <c r="M2256" s="104"/>
      <c r="N2256" s="101"/>
      <c r="O2256" s="698"/>
      <c r="P2256" s="698"/>
      <c r="T2256" s="728"/>
    </row>
    <row r="2257" spans="1:20" ht="16.5" thickBot="1">
      <c r="A2257" s="533" t="s">
        <v>2728</v>
      </c>
      <c r="B2257" s="533">
        <v>23</v>
      </c>
      <c r="C2257" s="533" t="s">
        <v>682</v>
      </c>
      <c r="D2257" s="572" t="s">
        <v>2112</v>
      </c>
      <c r="E2257" s="571" t="str">
        <f t="shared" si="1803"/>
        <v xml:space="preserve"> HYDRONIC PIPING</v>
      </c>
      <c r="F2257" s="533" t="str">
        <f t="shared" si="1796"/>
        <v>ME</v>
      </c>
      <c r="G2257" s="533" t="s">
        <v>2725</v>
      </c>
      <c r="H2257" s="533">
        <v>884</v>
      </c>
      <c r="I2257" s="533" t="s">
        <v>722</v>
      </c>
      <c r="J2257" s="533" t="str">
        <f t="shared" ref="J2257" si="1804">L2257</f>
        <v>Black steel pipes and fittings</v>
      </c>
      <c r="K2257" s="137"/>
      <c r="L2257" s="137" t="s">
        <v>706</v>
      </c>
      <c r="M2257" s="104"/>
      <c r="N2257" s="101"/>
      <c r="O2257" s="698"/>
      <c r="P2257" s="698"/>
      <c r="T2257" s="728"/>
    </row>
    <row r="2258" spans="1:20" ht="16.5" thickBot="1">
      <c r="A2258" s="533" t="s">
        <v>2728</v>
      </c>
      <c r="B2258" s="533">
        <v>23</v>
      </c>
      <c r="C2258" s="533" t="s">
        <v>682</v>
      </c>
      <c r="D2258" s="572" t="s">
        <v>2112</v>
      </c>
      <c r="E2258" s="571" t="str">
        <f t="shared" si="1803"/>
        <v xml:space="preserve"> HYDRONIC PIPING</v>
      </c>
      <c r="F2258" s="533" t="str">
        <f t="shared" si="1796"/>
        <v>ME</v>
      </c>
      <c r="G2258" s="533" t="s">
        <v>2722</v>
      </c>
      <c r="H2258" s="533">
        <v>885</v>
      </c>
      <c r="I2258" s="533" t="str">
        <f t="shared" ref="I2258:J2258" si="1805">I2256</f>
        <v>Hot Water Pipes</v>
      </c>
      <c r="J2258" s="533" t="str">
        <f t="shared" si="1805"/>
        <v>Black steel pipes and fittings</v>
      </c>
      <c r="K2258" s="137" t="s">
        <v>13</v>
      </c>
      <c r="L2258" s="137" t="s">
        <v>594</v>
      </c>
      <c r="M2258" s="106">
        <v>5</v>
      </c>
      <c r="N2258" s="247" t="s">
        <v>95</v>
      </c>
      <c r="O2258" s="698">
        <v>27</v>
      </c>
      <c r="P2258" s="698">
        <v>135</v>
      </c>
      <c r="Q2258" s="731">
        <f t="shared" ref="Q2258:Q2264" si="1806">O2258*0.97</f>
        <v>26.189999999999998</v>
      </c>
      <c r="R2258" s="731">
        <f t="shared" ref="R2258:R2264" si="1807">Q2258*M2258</f>
        <v>130.94999999999999</v>
      </c>
      <c r="T2258" s="728"/>
    </row>
    <row r="2259" spans="1:20" ht="16.5" thickBot="1">
      <c r="A2259" s="533" t="s">
        <v>2728</v>
      </c>
      <c r="B2259" s="533">
        <v>23</v>
      </c>
      <c r="C2259" s="533" t="s">
        <v>682</v>
      </c>
      <c r="D2259" s="572" t="s">
        <v>2112</v>
      </c>
      <c r="E2259" s="571" t="str">
        <f t="shared" si="1803"/>
        <v xml:space="preserve"> HYDRONIC PIPING</v>
      </c>
      <c r="F2259" s="533" t="str">
        <f t="shared" si="1796"/>
        <v>ME</v>
      </c>
      <c r="G2259" s="533" t="s">
        <v>2722</v>
      </c>
      <c r="H2259" s="533">
        <v>886</v>
      </c>
      <c r="I2259" s="533" t="str">
        <f t="shared" ref="I2259:J2259" si="1808">I2257</f>
        <v>Hot Water Pipes</v>
      </c>
      <c r="J2259" s="533" t="str">
        <f t="shared" si="1808"/>
        <v>Black steel pipes and fittings</v>
      </c>
      <c r="K2259" s="137" t="s">
        <v>15</v>
      </c>
      <c r="L2259" s="137" t="s">
        <v>555</v>
      </c>
      <c r="M2259" s="106">
        <v>50</v>
      </c>
      <c r="N2259" s="247" t="s">
        <v>95</v>
      </c>
      <c r="O2259" s="698">
        <v>29</v>
      </c>
      <c r="P2259" s="698">
        <v>1450</v>
      </c>
      <c r="Q2259" s="731">
        <f t="shared" si="1806"/>
        <v>28.13</v>
      </c>
      <c r="R2259" s="731">
        <f t="shared" si="1807"/>
        <v>1406.5</v>
      </c>
      <c r="T2259" s="728"/>
    </row>
    <row r="2260" spans="1:20" ht="16.5" thickBot="1">
      <c r="A2260" s="533" t="s">
        <v>2728</v>
      </c>
      <c r="B2260" s="533">
        <v>23</v>
      </c>
      <c r="C2260" s="533" t="s">
        <v>682</v>
      </c>
      <c r="D2260" s="572" t="s">
        <v>2112</v>
      </c>
      <c r="E2260" s="571" t="str">
        <f t="shared" si="1803"/>
        <v xml:space="preserve"> HYDRONIC PIPING</v>
      </c>
      <c r="F2260" s="533" t="str">
        <f t="shared" si="1796"/>
        <v>ME</v>
      </c>
      <c r="G2260" s="533" t="s">
        <v>2722</v>
      </c>
      <c r="H2260" s="533">
        <v>887</v>
      </c>
      <c r="I2260" s="533" t="str">
        <f t="shared" ref="I2260:J2260" si="1809">I2258</f>
        <v>Hot Water Pipes</v>
      </c>
      <c r="J2260" s="533" t="str">
        <f t="shared" si="1809"/>
        <v>Black steel pipes and fittings</v>
      </c>
      <c r="K2260" s="137" t="s">
        <v>13</v>
      </c>
      <c r="L2260" s="137" t="s">
        <v>556</v>
      </c>
      <c r="M2260" s="106">
        <v>3</v>
      </c>
      <c r="N2260" s="247" t="s">
        <v>95</v>
      </c>
      <c r="O2260" s="698">
        <v>31</v>
      </c>
      <c r="P2260" s="698">
        <v>93</v>
      </c>
      <c r="Q2260" s="731">
        <f t="shared" si="1806"/>
        <v>30.07</v>
      </c>
      <c r="R2260" s="731">
        <f t="shared" si="1807"/>
        <v>90.210000000000008</v>
      </c>
      <c r="T2260" s="728"/>
    </row>
    <row r="2261" spans="1:20" ht="15.75">
      <c r="A2261" s="533" t="s">
        <v>2728</v>
      </c>
      <c r="B2261" s="533">
        <v>23</v>
      </c>
      <c r="C2261" s="533" t="s">
        <v>682</v>
      </c>
      <c r="D2261" s="572" t="s">
        <v>2112</v>
      </c>
      <c r="E2261" s="571" t="str">
        <f t="shared" si="1803"/>
        <v xml:space="preserve"> HYDRONIC PIPING</v>
      </c>
      <c r="F2261" s="533" t="str">
        <f t="shared" si="1796"/>
        <v>ME</v>
      </c>
      <c r="G2261" s="533" t="s">
        <v>2722</v>
      </c>
      <c r="H2261" s="533">
        <v>888</v>
      </c>
      <c r="I2261" s="533" t="str">
        <f t="shared" ref="I2261:J2261" si="1810">I2259</f>
        <v>Hot Water Pipes</v>
      </c>
      <c r="J2261" s="533" t="str">
        <f t="shared" si="1810"/>
        <v>Black steel pipes and fittings</v>
      </c>
      <c r="K2261" s="248" t="s">
        <v>15</v>
      </c>
      <c r="L2261" s="248" t="s">
        <v>557</v>
      </c>
      <c r="M2261" s="233">
        <v>170</v>
      </c>
      <c r="N2261" s="249" t="s">
        <v>95</v>
      </c>
      <c r="O2261" s="698"/>
      <c r="P2261" s="698">
        <v>0</v>
      </c>
      <c r="Q2261" s="731">
        <f t="shared" si="1806"/>
        <v>0</v>
      </c>
      <c r="R2261" s="731">
        <f t="shared" si="1807"/>
        <v>0</v>
      </c>
      <c r="T2261" s="728"/>
    </row>
    <row r="2262" spans="1:20" ht="15.75">
      <c r="A2262" s="533" t="s">
        <v>2728</v>
      </c>
      <c r="B2262" s="533">
        <v>23</v>
      </c>
      <c r="C2262" s="533" t="s">
        <v>682</v>
      </c>
      <c r="D2262" s="572" t="s">
        <v>2112</v>
      </c>
      <c r="E2262" s="571" t="str">
        <f t="shared" si="1803"/>
        <v xml:space="preserve"> HYDRONIC PIPING</v>
      </c>
      <c r="F2262" s="533" t="str">
        <f t="shared" si="1796"/>
        <v>ME</v>
      </c>
      <c r="G2262" s="533" t="s">
        <v>2722</v>
      </c>
      <c r="H2262" s="533">
        <v>889</v>
      </c>
      <c r="I2262" s="533" t="str">
        <f t="shared" ref="I2262:J2262" si="1811">I2260</f>
        <v>Hot Water Pipes</v>
      </c>
      <c r="J2262" s="533" t="str">
        <f t="shared" si="1811"/>
        <v>Black steel pipes and fittings</v>
      </c>
      <c r="K2262" s="248" t="s">
        <v>17</v>
      </c>
      <c r="L2262" s="248" t="s">
        <v>558</v>
      </c>
      <c r="M2262" s="233">
        <v>175</v>
      </c>
      <c r="N2262" s="249" t="s">
        <v>95</v>
      </c>
      <c r="O2262" s="698"/>
      <c r="P2262" s="698">
        <v>0</v>
      </c>
      <c r="Q2262" s="731">
        <f t="shared" si="1806"/>
        <v>0</v>
      </c>
      <c r="R2262" s="731">
        <f t="shared" si="1807"/>
        <v>0</v>
      </c>
      <c r="T2262" s="728"/>
    </row>
    <row r="2263" spans="1:20" ht="15.75">
      <c r="A2263" s="533" t="s">
        <v>2728</v>
      </c>
      <c r="B2263" s="533">
        <v>23</v>
      </c>
      <c r="C2263" s="533" t="s">
        <v>682</v>
      </c>
      <c r="D2263" s="572" t="s">
        <v>2112</v>
      </c>
      <c r="E2263" s="571" t="str">
        <f t="shared" si="1803"/>
        <v xml:space="preserve"> HYDRONIC PIPING</v>
      </c>
      <c r="F2263" s="533" t="str">
        <f t="shared" si="1796"/>
        <v>ME</v>
      </c>
      <c r="G2263" s="533" t="s">
        <v>2722</v>
      </c>
      <c r="H2263" s="533">
        <v>890</v>
      </c>
      <c r="I2263" s="533" t="str">
        <f t="shared" ref="I2263:J2263" si="1812">I2261</f>
        <v>Hot Water Pipes</v>
      </c>
      <c r="J2263" s="533" t="str">
        <f t="shared" si="1812"/>
        <v>Black steel pipes and fittings</v>
      </c>
      <c r="K2263" s="248" t="s">
        <v>19</v>
      </c>
      <c r="L2263" s="248" t="s">
        <v>559</v>
      </c>
      <c r="M2263" s="233">
        <v>105</v>
      </c>
      <c r="N2263" s="249" t="s">
        <v>95</v>
      </c>
      <c r="O2263" s="698"/>
      <c r="P2263" s="698">
        <v>0</v>
      </c>
      <c r="Q2263" s="731">
        <f t="shared" si="1806"/>
        <v>0</v>
      </c>
      <c r="R2263" s="731">
        <f t="shared" si="1807"/>
        <v>0</v>
      </c>
      <c r="T2263" s="728"/>
    </row>
    <row r="2264" spans="1:20" ht="15.75">
      <c r="A2264" s="533" t="s">
        <v>2728</v>
      </c>
      <c r="B2264" s="533">
        <v>23</v>
      </c>
      <c r="C2264" s="533" t="s">
        <v>682</v>
      </c>
      <c r="D2264" s="572" t="s">
        <v>2112</v>
      </c>
      <c r="E2264" s="571" t="str">
        <f t="shared" si="1803"/>
        <v xml:space="preserve"> HYDRONIC PIPING</v>
      </c>
      <c r="F2264" s="533" t="str">
        <f t="shared" si="1796"/>
        <v>ME</v>
      </c>
      <c r="G2264" s="533" t="s">
        <v>2722</v>
      </c>
      <c r="H2264" s="533">
        <v>891</v>
      </c>
      <c r="I2264" s="533" t="str">
        <f t="shared" ref="I2264:J2264" si="1813">I2262</f>
        <v>Hot Water Pipes</v>
      </c>
      <c r="J2264" s="533" t="str">
        <f t="shared" si="1813"/>
        <v>Black steel pipes and fittings</v>
      </c>
      <c r="K2264" s="248" t="s">
        <v>20</v>
      </c>
      <c r="L2264" s="248" t="s">
        <v>560</v>
      </c>
      <c r="M2264" s="233">
        <v>50</v>
      </c>
      <c r="N2264" s="249" t="s">
        <v>95</v>
      </c>
      <c r="O2264" s="698"/>
      <c r="P2264" s="698">
        <v>0</v>
      </c>
      <c r="Q2264" s="731">
        <f t="shared" si="1806"/>
        <v>0</v>
      </c>
      <c r="R2264" s="731">
        <f t="shared" si="1807"/>
        <v>0</v>
      </c>
      <c r="T2264" s="728"/>
    </row>
    <row r="2265" spans="1:20" ht="16.5" thickBot="1">
      <c r="A2265" s="533" t="s">
        <v>2728</v>
      </c>
      <c r="B2265" s="533">
        <v>23</v>
      </c>
      <c r="C2265" s="533" t="s">
        <v>682</v>
      </c>
      <c r="D2265" s="572" t="s">
        <v>2112</v>
      </c>
      <c r="E2265" s="571" t="str">
        <f t="shared" si="1803"/>
        <v xml:space="preserve"> HYDRONIC PIPING</v>
      </c>
      <c r="F2265" s="533" t="str">
        <f t="shared" si="1796"/>
        <v>ME</v>
      </c>
      <c r="G2265" s="533" t="s">
        <v>2725</v>
      </c>
      <c r="H2265" s="533">
        <v>892</v>
      </c>
      <c r="I2265" s="533" t="str">
        <f>L2265</f>
        <v xml:space="preserve">PEX-A Flexible pipe, complete with fittings, valves, controls , joints, flexible connectors, unions, flanges, couplings, sleeves and all the accessories required for system operation, maintenance and occupants comfort. </v>
      </c>
      <c r="J2265" s="533" t="str">
        <f>L2265</f>
        <v xml:space="preserve">PEX-A Flexible pipe, complete with fittings, valves, controls , joints, flexible connectors, unions, flanges, couplings, sleeves and all the accessories required for system operation, maintenance and occupants comfort. </v>
      </c>
      <c r="K2265" s="137"/>
      <c r="L2265" s="137" t="s">
        <v>723</v>
      </c>
      <c r="M2265" s="104"/>
      <c r="N2265" s="101"/>
      <c r="O2265" s="698"/>
      <c r="P2265" s="698"/>
      <c r="T2265" s="728"/>
    </row>
    <row r="2266" spans="1:20" ht="16.5" thickBot="1">
      <c r="A2266" s="533" t="s">
        <v>2728</v>
      </c>
      <c r="B2266" s="533">
        <v>23</v>
      </c>
      <c r="C2266" s="533" t="s">
        <v>682</v>
      </c>
      <c r="D2266" s="572" t="s">
        <v>2112</v>
      </c>
      <c r="E2266" s="571" t="str">
        <f t="shared" si="1803"/>
        <v xml:space="preserve"> HYDRONIC PIPING</v>
      </c>
      <c r="F2266" s="533" t="str">
        <f t="shared" si="1796"/>
        <v>ME</v>
      </c>
      <c r="G2266" s="533" t="s">
        <v>2722</v>
      </c>
      <c r="H2266" s="533">
        <v>893</v>
      </c>
      <c r="I2266" s="533" t="str">
        <f>I2264</f>
        <v>Hot Water Pipes</v>
      </c>
      <c r="J2266" s="533" t="str">
        <f>J2264</f>
        <v>Black steel pipes and fittings</v>
      </c>
      <c r="K2266" s="137" t="s">
        <v>15</v>
      </c>
      <c r="L2266" s="137" t="s">
        <v>724</v>
      </c>
      <c r="M2266" s="106">
        <v>278</v>
      </c>
      <c r="N2266" s="247" t="s">
        <v>95</v>
      </c>
      <c r="O2266" s="698">
        <v>5</v>
      </c>
      <c r="P2266" s="698">
        <v>1390</v>
      </c>
      <c r="Q2266" s="731">
        <f>O2266*0.97</f>
        <v>4.8499999999999996</v>
      </c>
      <c r="R2266" s="731">
        <f>Q2266*M2266</f>
        <v>1348.3</v>
      </c>
      <c r="T2266" s="728"/>
    </row>
    <row r="2267" spans="1:20" ht="15.75">
      <c r="A2267" s="533" t="s">
        <v>2728</v>
      </c>
      <c r="B2267" s="533">
        <v>23</v>
      </c>
      <c r="C2267" s="533" t="s">
        <v>682</v>
      </c>
      <c r="D2267" s="572" t="s">
        <v>2112</v>
      </c>
      <c r="E2267" s="571" t="str">
        <f t="shared" si="1803"/>
        <v xml:space="preserve"> HYDRONIC PIPING</v>
      </c>
      <c r="F2267" s="533" t="str">
        <f t="shared" si="1796"/>
        <v>ME</v>
      </c>
      <c r="G2267" s="533" t="s">
        <v>2725</v>
      </c>
      <c r="H2267" s="533">
        <v>894</v>
      </c>
      <c r="I2267" s="533" t="str">
        <f t="shared" ref="I2267" si="1814">L2267</f>
        <v>Condensate Drain Pipes</v>
      </c>
      <c r="J2267" s="533" t="s">
        <v>726</v>
      </c>
      <c r="K2267" s="137"/>
      <c r="L2267" s="137" t="s">
        <v>725</v>
      </c>
      <c r="M2267" s="104"/>
      <c r="N2267" s="101"/>
      <c r="O2267" s="698"/>
      <c r="P2267" s="698"/>
      <c r="T2267" s="728"/>
    </row>
    <row r="2268" spans="1:20" ht="16.5" thickBot="1">
      <c r="A2268" s="533" t="s">
        <v>2728</v>
      </c>
      <c r="B2268" s="533">
        <v>23</v>
      </c>
      <c r="C2268" s="533" t="s">
        <v>682</v>
      </c>
      <c r="D2268" s="572" t="s">
        <v>2112</v>
      </c>
      <c r="E2268" s="571" t="str">
        <f t="shared" si="1803"/>
        <v xml:space="preserve"> HYDRONIC PIPING</v>
      </c>
      <c r="F2268" s="533" t="str">
        <f t="shared" si="1796"/>
        <v>ME</v>
      </c>
      <c r="G2268" s="533" t="s">
        <v>2725</v>
      </c>
      <c r="H2268" s="533">
        <v>895</v>
      </c>
      <c r="I2268" s="533" t="s">
        <v>725</v>
      </c>
      <c r="J2268" s="533" t="str">
        <f t="shared" ref="J2268" si="1815">L2268</f>
        <v>PVC pipes and fittings</v>
      </c>
      <c r="K2268" s="137"/>
      <c r="L2268" s="137" t="s">
        <v>726</v>
      </c>
      <c r="M2268" s="104"/>
      <c r="N2268" s="101"/>
      <c r="O2268" s="698"/>
      <c r="P2268" s="698"/>
      <c r="T2268" s="728"/>
    </row>
    <row r="2269" spans="1:20" ht="16.5" thickBot="1">
      <c r="A2269" s="533" t="s">
        <v>2728</v>
      </c>
      <c r="B2269" s="533">
        <v>23</v>
      </c>
      <c r="C2269" s="533" t="s">
        <v>682</v>
      </c>
      <c r="D2269" s="572" t="s">
        <v>2112</v>
      </c>
      <c r="E2269" s="571" t="str">
        <f t="shared" si="1803"/>
        <v xml:space="preserve"> HYDRONIC PIPING</v>
      </c>
      <c r="F2269" s="533" t="str">
        <f t="shared" si="1796"/>
        <v>ME</v>
      </c>
      <c r="G2269" s="533" t="s">
        <v>2722</v>
      </c>
      <c r="H2269" s="533">
        <v>896</v>
      </c>
      <c r="I2269" s="533" t="str">
        <f>I2267</f>
        <v>Condensate Drain Pipes</v>
      </c>
      <c r="J2269" s="533" t="str">
        <f>J2267</f>
        <v>PVC pipes and fittings</v>
      </c>
      <c r="K2269" s="137" t="s">
        <v>17</v>
      </c>
      <c r="L2269" s="137" t="s">
        <v>594</v>
      </c>
      <c r="M2269" s="106">
        <v>100</v>
      </c>
      <c r="N2269" s="247" t="s">
        <v>95</v>
      </c>
      <c r="O2269" s="698">
        <v>8</v>
      </c>
      <c r="P2269" s="698">
        <v>800</v>
      </c>
      <c r="Q2269" s="731">
        <f>O2269*0.97</f>
        <v>7.76</v>
      </c>
      <c r="R2269" s="731">
        <f>Q2269*M2269</f>
        <v>776</v>
      </c>
      <c r="T2269" s="728"/>
    </row>
    <row r="2270" spans="1:20" ht="15.75">
      <c r="A2270" s="533" t="s">
        <v>2728</v>
      </c>
      <c r="B2270" s="533">
        <v>23</v>
      </c>
      <c r="C2270" s="533" t="s">
        <v>682</v>
      </c>
      <c r="D2270" s="572" t="s">
        <v>2112</v>
      </c>
      <c r="E2270" s="571" t="str">
        <f t="shared" si="1803"/>
        <v xml:space="preserve"> HYDRONIC PIPING</v>
      </c>
      <c r="F2270" s="533" t="str">
        <f t="shared" si="1796"/>
        <v>ME</v>
      </c>
      <c r="G2270" s="533" t="s">
        <v>2725</v>
      </c>
      <c r="H2270" s="533">
        <v>897</v>
      </c>
      <c r="I2270" s="533" t="str">
        <f>L2270</f>
        <v>Valves</v>
      </c>
      <c r="J2270" s="533" t="str">
        <f>L2270</f>
        <v>Valves</v>
      </c>
      <c r="K2270" s="248"/>
      <c r="L2270" s="248" t="s">
        <v>563</v>
      </c>
      <c r="M2270" s="250"/>
      <c r="N2270" s="249"/>
      <c r="O2270" s="698"/>
      <c r="P2270" s="698"/>
      <c r="T2270" s="728"/>
    </row>
    <row r="2271" spans="1:20" ht="15.75">
      <c r="A2271" s="533" t="s">
        <v>2728</v>
      </c>
      <c r="B2271" s="533">
        <v>23</v>
      </c>
      <c r="C2271" s="533" t="s">
        <v>682</v>
      </c>
      <c r="D2271" s="572" t="s">
        <v>2112</v>
      </c>
      <c r="E2271" s="571" t="str">
        <f t="shared" si="1803"/>
        <v xml:space="preserve"> HYDRONIC PIPING</v>
      </c>
      <c r="F2271" s="533" t="str">
        <f t="shared" si="1796"/>
        <v>ME</v>
      </c>
      <c r="G2271" s="533" t="s">
        <v>2722</v>
      </c>
      <c r="H2271" s="533">
        <v>898</v>
      </c>
      <c r="I2271" s="533" t="str">
        <f>I2269</f>
        <v>Condensate Drain Pipes</v>
      </c>
      <c r="J2271" s="533" t="str">
        <f>J2269</f>
        <v>PVC pipes and fittings</v>
      </c>
      <c r="K2271" s="248" t="s">
        <v>48</v>
      </c>
      <c r="L2271" s="248" t="s">
        <v>727</v>
      </c>
      <c r="M2271" s="233">
        <v>1</v>
      </c>
      <c r="N2271" s="249" t="s">
        <v>2</v>
      </c>
      <c r="O2271" s="698"/>
      <c r="P2271" s="698"/>
      <c r="Q2271" s="731">
        <f>O2271*0.97</f>
        <v>0</v>
      </c>
      <c r="R2271" s="731">
        <f>Q2271*M2271</f>
        <v>0</v>
      </c>
      <c r="T2271" s="728"/>
    </row>
    <row r="2272" spans="1:20" ht="15.75">
      <c r="A2272" s="533" t="s">
        <v>2728</v>
      </c>
      <c r="B2272" s="533">
        <v>23</v>
      </c>
      <c r="C2272" s="533" t="s">
        <v>682</v>
      </c>
      <c r="D2272" s="572" t="s">
        <v>2112</v>
      </c>
      <c r="E2272" s="571" t="str">
        <f t="shared" si="1803"/>
        <v xml:space="preserve"> HYDRONIC PIPING</v>
      </c>
      <c r="F2272" s="533" t="str">
        <f t="shared" si="1796"/>
        <v>ME</v>
      </c>
      <c r="G2272" s="533" t="s">
        <v>2725</v>
      </c>
      <c r="H2272" s="533">
        <v>899</v>
      </c>
      <c r="I2272" s="533" t="str">
        <f t="shared" ref="I2272" si="1816">L2272</f>
        <v>Hydronic Specialties</v>
      </c>
      <c r="J2272" s="533" t="s">
        <v>729</v>
      </c>
      <c r="K2272" s="248"/>
      <c r="L2272" s="248" t="s">
        <v>728</v>
      </c>
      <c r="M2272" s="250"/>
      <c r="N2272" s="249"/>
      <c r="O2272" s="698"/>
      <c r="P2272" s="698"/>
      <c r="T2272" s="728"/>
    </row>
    <row r="2273" spans="1:20" ht="15.75">
      <c r="A2273" s="533" t="s">
        <v>2728</v>
      </c>
      <c r="B2273" s="533">
        <v>23</v>
      </c>
      <c r="C2273" s="533" t="s">
        <v>682</v>
      </c>
      <c r="D2273" s="572" t="s">
        <v>2112</v>
      </c>
      <c r="E2273" s="571" t="str">
        <f t="shared" si="1803"/>
        <v xml:space="preserve"> HYDRONIC PIPING</v>
      </c>
      <c r="F2273" s="533" t="str">
        <f t="shared" si="1796"/>
        <v>ME</v>
      </c>
      <c r="G2273" s="533" t="s">
        <v>2725</v>
      </c>
      <c r="H2273" s="533">
        <v>900</v>
      </c>
      <c r="I2273" s="533" t="s">
        <v>728</v>
      </c>
      <c r="J2273" s="533" t="str">
        <f t="shared" ref="J2273" si="1817">L2273</f>
        <v>Expansion Tanks</v>
      </c>
      <c r="K2273" s="248"/>
      <c r="L2273" s="248" t="s">
        <v>729</v>
      </c>
      <c r="M2273" s="250"/>
      <c r="N2273" s="249"/>
      <c r="O2273" s="698"/>
      <c r="P2273" s="698"/>
      <c r="T2273" s="728"/>
    </row>
    <row r="2274" spans="1:20" ht="15.75">
      <c r="A2274" s="533" t="s">
        <v>2728</v>
      </c>
      <c r="B2274" s="533">
        <v>23</v>
      </c>
      <c r="C2274" s="533" t="s">
        <v>682</v>
      </c>
      <c r="D2274" s="572" t="s">
        <v>2112</v>
      </c>
      <c r="E2274" s="571" t="str">
        <f t="shared" si="1803"/>
        <v xml:space="preserve"> HYDRONIC PIPING</v>
      </c>
      <c r="F2274" s="533" t="str">
        <f t="shared" si="1796"/>
        <v>ME</v>
      </c>
      <c r="G2274" s="533" t="s">
        <v>2722</v>
      </c>
      <c r="H2274" s="533">
        <v>901</v>
      </c>
      <c r="I2274" s="533" t="str">
        <f>I2272</f>
        <v>Hydronic Specialties</v>
      </c>
      <c r="J2274" s="533" t="str">
        <f>J2272</f>
        <v>Expansion Tanks</v>
      </c>
      <c r="K2274" s="248" t="s">
        <v>50</v>
      </c>
      <c r="L2274" s="248" t="s">
        <v>730</v>
      </c>
      <c r="M2274" s="233">
        <v>1</v>
      </c>
      <c r="N2274" s="249" t="s">
        <v>39</v>
      </c>
      <c r="O2274" s="698"/>
      <c r="P2274" s="698"/>
      <c r="Q2274" s="731">
        <f>O2274*0.97</f>
        <v>0</v>
      </c>
      <c r="R2274" s="731">
        <f>Q2274*M2274</f>
        <v>0</v>
      </c>
      <c r="T2274" s="728"/>
    </row>
    <row r="2275" spans="1:20" ht="15.75">
      <c r="A2275" s="533" t="s">
        <v>2728</v>
      </c>
      <c r="B2275" s="533">
        <v>23</v>
      </c>
      <c r="C2275" s="533" t="s">
        <v>682</v>
      </c>
      <c r="D2275" s="572" t="s">
        <v>2114</v>
      </c>
      <c r="E2275" s="571" t="s">
        <v>1266</v>
      </c>
      <c r="F2275" s="533" t="str">
        <f t="shared" si="1796"/>
        <v>ME</v>
      </c>
      <c r="G2275" s="533" t="s">
        <v>2725</v>
      </c>
      <c r="H2275" s="533">
        <v>902</v>
      </c>
      <c r="I2275" s="533" t="str">
        <f t="shared" ref="I2275:I2276" si="1818">L2275</f>
        <v>232123 - HYDRONIC PUMPS</v>
      </c>
      <c r="J2275" s="533" t="str">
        <f t="shared" ref="J2275:J2276" si="1819">L2275</f>
        <v>232123 - HYDRONIC PUMPS</v>
      </c>
      <c r="K2275" s="248"/>
      <c r="L2275" s="248" t="s">
        <v>731</v>
      </c>
      <c r="M2275" s="250"/>
      <c r="N2275" s="249"/>
      <c r="O2275" s="698"/>
      <c r="P2275" s="698"/>
      <c r="T2275" s="728"/>
    </row>
    <row r="2276" spans="1:20" ht="15.75">
      <c r="A2276" s="533" t="s">
        <v>2728</v>
      </c>
      <c r="B2276" s="533">
        <v>23</v>
      </c>
      <c r="C2276" s="533" t="s">
        <v>682</v>
      </c>
      <c r="D2276" s="572" t="s">
        <v>2114</v>
      </c>
      <c r="E2276" s="571" t="str">
        <f t="shared" ref="E2276:E2281" si="1820">E2275</f>
        <v xml:space="preserve"> HYDRONIC PUMPS</v>
      </c>
      <c r="F2276" s="533" t="str">
        <f t="shared" si="1796"/>
        <v>ME</v>
      </c>
      <c r="G2276" s="533" t="s">
        <v>2725</v>
      </c>
      <c r="H2276" s="533">
        <v>903</v>
      </c>
      <c r="I2276" s="533" t="str">
        <f t="shared" si="1818"/>
        <v>Centrifugal Flexible-coupled end suction pumps</v>
      </c>
      <c r="J2276" s="533" t="str">
        <f t="shared" si="1819"/>
        <v>Centrifugal Flexible-coupled end suction pumps</v>
      </c>
      <c r="K2276" s="248"/>
      <c r="L2276" s="248" t="s">
        <v>732</v>
      </c>
      <c r="M2276" s="250"/>
      <c r="N2276" s="249"/>
      <c r="O2276" s="698"/>
      <c r="P2276" s="698"/>
      <c r="T2276" s="728"/>
    </row>
    <row r="2277" spans="1:20" ht="15.75">
      <c r="A2277" s="533" t="s">
        <v>2728</v>
      </c>
      <c r="B2277" s="533">
        <v>23</v>
      </c>
      <c r="C2277" s="533" t="s">
        <v>682</v>
      </c>
      <c r="D2277" s="572" t="s">
        <v>2114</v>
      </c>
      <c r="E2277" s="571" t="str">
        <f t="shared" si="1820"/>
        <v xml:space="preserve"> HYDRONIC PUMPS</v>
      </c>
      <c r="F2277" s="533" t="str">
        <f t="shared" si="1796"/>
        <v>ME</v>
      </c>
      <c r="G2277" s="533" t="s">
        <v>2722</v>
      </c>
      <c r="H2277" s="533">
        <v>904</v>
      </c>
      <c r="I2277" s="533" t="str">
        <f t="shared" ref="I2277:J2277" si="1821">I2275</f>
        <v>232123 - HYDRONIC PUMPS</v>
      </c>
      <c r="J2277" s="533" t="str">
        <f t="shared" si="1821"/>
        <v>232123 - HYDRONIC PUMPS</v>
      </c>
      <c r="K2277" s="248" t="s">
        <v>13</v>
      </c>
      <c r="L2277" s="248" t="s">
        <v>733</v>
      </c>
      <c r="M2277" s="233">
        <v>2</v>
      </c>
      <c r="N2277" s="249" t="s">
        <v>39</v>
      </c>
      <c r="O2277" s="698"/>
      <c r="P2277" s="698">
        <v>0</v>
      </c>
      <c r="Q2277" s="731">
        <f t="shared" ref="Q2277:Q2281" si="1822">O2277*0.97</f>
        <v>0</v>
      </c>
      <c r="R2277" s="731">
        <f t="shared" ref="R2277:R2281" si="1823">Q2277*M2277</f>
        <v>0</v>
      </c>
      <c r="T2277" s="728"/>
    </row>
    <row r="2278" spans="1:20" ht="15.75">
      <c r="A2278" s="533" t="s">
        <v>2728</v>
      </c>
      <c r="B2278" s="533">
        <v>23</v>
      </c>
      <c r="C2278" s="533" t="s">
        <v>682</v>
      </c>
      <c r="D2278" s="572" t="s">
        <v>2114</v>
      </c>
      <c r="E2278" s="571" t="str">
        <f t="shared" si="1820"/>
        <v xml:space="preserve"> HYDRONIC PUMPS</v>
      </c>
      <c r="F2278" s="533" t="str">
        <f t="shared" si="1796"/>
        <v>ME</v>
      </c>
      <c r="G2278" s="533" t="s">
        <v>2722</v>
      </c>
      <c r="H2278" s="533">
        <v>905</v>
      </c>
      <c r="I2278" s="533" t="str">
        <f t="shared" ref="I2278:J2278" si="1824">I2276</f>
        <v>Centrifugal Flexible-coupled end suction pumps</v>
      </c>
      <c r="J2278" s="533" t="str">
        <f t="shared" si="1824"/>
        <v>Centrifugal Flexible-coupled end suction pumps</v>
      </c>
      <c r="K2278" s="248" t="s">
        <v>15</v>
      </c>
      <c r="L2278" s="248" t="s">
        <v>734</v>
      </c>
      <c r="M2278" s="233">
        <v>2</v>
      </c>
      <c r="N2278" s="249" t="s">
        <v>39</v>
      </c>
      <c r="O2278" s="698"/>
      <c r="P2278" s="698">
        <v>0</v>
      </c>
      <c r="Q2278" s="731">
        <f t="shared" si="1822"/>
        <v>0</v>
      </c>
      <c r="R2278" s="731">
        <f t="shared" si="1823"/>
        <v>0</v>
      </c>
      <c r="T2278" s="728"/>
    </row>
    <row r="2279" spans="1:20" ht="15.75">
      <c r="A2279" s="533" t="s">
        <v>2728</v>
      </c>
      <c r="B2279" s="533">
        <v>23</v>
      </c>
      <c r="C2279" s="533" t="s">
        <v>682</v>
      </c>
      <c r="D2279" s="572" t="s">
        <v>2114</v>
      </c>
      <c r="E2279" s="571" t="str">
        <f t="shared" si="1820"/>
        <v xml:space="preserve"> HYDRONIC PUMPS</v>
      </c>
      <c r="F2279" s="533" t="str">
        <f t="shared" si="1796"/>
        <v>ME</v>
      </c>
      <c r="G2279" s="533" t="s">
        <v>2722</v>
      </c>
      <c r="H2279" s="533">
        <v>906</v>
      </c>
      <c r="I2279" s="533" t="str">
        <f t="shared" ref="I2279:J2279" si="1825">I2277</f>
        <v>232123 - HYDRONIC PUMPS</v>
      </c>
      <c r="J2279" s="533" t="str">
        <f t="shared" si="1825"/>
        <v>232123 - HYDRONIC PUMPS</v>
      </c>
      <c r="K2279" s="248" t="s">
        <v>17</v>
      </c>
      <c r="L2279" s="248" t="s">
        <v>735</v>
      </c>
      <c r="M2279" s="233">
        <v>2</v>
      </c>
      <c r="N2279" s="249" t="s">
        <v>39</v>
      </c>
      <c r="O2279" s="698"/>
      <c r="P2279" s="698">
        <v>0</v>
      </c>
      <c r="Q2279" s="731">
        <f t="shared" si="1822"/>
        <v>0</v>
      </c>
      <c r="R2279" s="731">
        <f t="shared" si="1823"/>
        <v>0</v>
      </c>
      <c r="T2279" s="728"/>
    </row>
    <row r="2280" spans="1:20" ht="15.75">
      <c r="A2280" s="533" t="s">
        <v>2728</v>
      </c>
      <c r="B2280" s="533">
        <v>23</v>
      </c>
      <c r="C2280" s="533" t="s">
        <v>682</v>
      </c>
      <c r="D2280" s="572" t="s">
        <v>2114</v>
      </c>
      <c r="E2280" s="571" t="str">
        <f t="shared" si="1820"/>
        <v xml:space="preserve"> HYDRONIC PUMPS</v>
      </c>
      <c r="F2280" s="533" t="str">
        <f t="shared" si="1796"/>
        <v>ME</v>
      </c>
      <c r="G2280" s="533" t="s">
        <v>2722</v>
      </c>
      <c r="H2280" s="533">
        <v>907</v>
      </c>
      <c r="I2280" s="533" t="str">
        <f t="shared" ref="I2280:J2280" si="1826">I2278</f>
        <v>Centrifugal Flexible-coupled end suction pumps</v>
      </c>
      <c r="J2280" s="533" t="str">
        <f t="shared" si="1826"/>
        <v>Centrifugal Flexible-coupled end suction pumps</v>
      </c>
      <c r="K2280" s="248" t="s">
        <v>19</v>
      </c>
      <c r="L2280" s="248" t="s">
        <v>736</v>
      </c>
      <c r="M2280" s="233">
        <v>2</v>
      </c>
      <c r="N2280" s="249" t="s">
        <v>39</v>
      </c>
      <c r="O2280" s="698"/>
      <c r="P2280" s="698">
        <v>0</v>
      </c>
      <c r="Q2280" s="731">
        <f t="shared" si="1822"/>
        <v>0</v>
      </c>
      <c r="R2280" s="731">
        <f t="shared" si="1823"/>
        <v>0</v>
      </c>
      <c r="T2280" s="728"/>
    </row>
    <row r="2281" spans="1:20" ht="15.75">
      <c r="A2281" s="533" t="s">
        <v>2728</v>
      </c>
      <c r="B2281" s="533">
        <v>23</v>
      </c>
      <c r="C2281" s="533" t="s">
        <v>682</v>
      </c>
      <c r="D2281" s="572" t="s">
        <v>2114</v>
      </c>
      <c r="E2281" s="571" t="str">
        <f t="shared" si="1820"/>
        <v xml:space="preserve"> HYDRONIC PUMPS</v>
      </c>
      <c r="F2281" s="533" t="str">
        <f t="shared" si="1796"/>
        <v>ME</v>
      </c>
      <c r="G2281" s="533" t="s">
        <v>2722</v>
      </c>
      <c r="H2281" s="533">
        <v>908</v>
      </c>
      <c r="I2281" s="533" t="str">
        <f t="shared" ref="I2281:J2281" si="1827">I2279</f>
        <v>232123 - HYDRONIC PUMPS</v>
      </c>
      <c r="J2281" s="533" t="str">
        <f t="shared" si="1827"/>
        <v>232123 - HYDRONIC PUMPS</v>
      </c>
      <c r="K2281" s="248" t="s">
        <v>20</v>
      </c>
      <c r="L2281" s="248" t="s">
        <v>737</v>
      </c>
      <c r="M2281" s="233">
        <v>1</v>
      </c>
      <c r="N2281" s="249" t="s">
        <v>2</v>
      </c>
      <c r="O2281" s="698"/>
      <c r="P2281" s="698"/>
      <c r="Q2281" s="731">
        <f t="shared" si="1822"/>
        <v>0</v>
      </c>
      <c r="R2281" s="731">
        <f t="shared" si="1823"/>
        <v>0</v>
      </c>
      <c r="T2281" s="728"/>
    </row>
    <row r="2282" spans="1:20" ht="15.75">
      <c r="A2282" s="533" t="s">
        <v>2728</v>
      </c>
      <c r="B2282" s="533">
        <v>23</v>
      </c>
      <c r="C2282" s="533" t="s">
        <v>682</v>
      </c>
      <c r="D2282" s="572" t="s">
        <v>1305</v>
      </c>
      <c r="E2282" s="571" t="s">
        <v>1267</v>
      </c>
      <c r="F2282" s="533" t="str">
        <f t="shared" si="1796"/>
        <v>ME</v>
      </c>
      <c r="G2282" s="533" t="s">
        <v>2725</v>
      </c>
      <c r="H2282" s="533">
        <v>909</v>
      </c>
      <c r="I2282" s="533" t="str">
        <f>L2282</f>
        <v>232500- HVAC WATER TREATMENT</v>
      </c>
      <c r="J2282" s="533" t="str">
        <f>L2282</f>
        <v>232500- HVAC WATER TREATMENT</v>
      </c>
      <c r="K2282" s="248"/>
      <c r="L2282" s="248" t="s">
        <v>738</v>
      </c>
      <c r="M2282" s="250"/>
      <c r="N2282" s="249"/>
      <c r="O2282" s="698"/>
      <c r="P2282" s="698"/>
      <c r="T2282" s="728"/>
    </row>
    <row r="2283" spans="1:20" ht="15.75">
      <c r="A2283" s="533" t="s">
        <v>2728</v>
      </c>
      <c r="B2283" s="533">
        <v>23</v>
      </c>
      <c r="C2283" s="533" t="s">
        <v>682</v>
      </c>
      <c r="D2283" s="572" t="s">
        <v>1305</v>
      </c>
      <c r="E2283" s="571" t="str">
        <f t="shared" ref="E2283:E2284" si="1828">E2282</f>
        <v xml:space="preserve"> HVAC WATER TREATMENT</v>
      </c>
      <c r="F2283" s="533" t="str">
        <f t="shared" si="1796"/>
        <v>ME</v>
      </c>
      <c r="G2283" s="533" t="s">
        <v>2722</v>
      </c>
      <c r="H2283" s="533">
        <v>910</v>
      </c>
      <c r="I2283" s="533" t="str">
        <f t="shared" ref="I2283:J2283" si="1829">I2281</f>
        <v>232123 - HYDRONIC PUMPS</v>
      </c>
      <c r="J2283" s="533" t="str">
        <f t="shared" si="1829"/>
        <v>232123 - HYDRONIC PUMPS</v>
      </c>
      <c r="K2283" s="248" t="s">
        <v>21</v>
      </c>
      <c r="L2283" s="248" t="s">
        <v>739</v>
      </c>
      <c r="M2283" s="233">
        <v>1</v>
      </c>
      <c r="N2283" s="249" t="s">
        <v>2</v>
      </c>
      <c r="O2283" s="698"/>
      <c r="P2283" s="698"/>
      <c r="Q2283" s="731">
        <f t="shared" ref="Q2283:Q2284" si="1830">O2283*0.97</f>
        <v>0</v>
      </c>
      <c r="R2283" s="731">
        <f t="shared" ref="R2283:R2284" si="1831">Q2283*M2283</f>
        <v>0</v>
      </c>
      <c r="T2283" s="728"/>
    </row>
    <row r="2284" spans="1:20" ht="15.75">
      <c r="A2284" s="533" t="s">
        <v>2728</v>
      </c>
      <c r="B2284" s="533">
        <v>23</v>
      </c>
      <c r="C2284" s="533" t="s">
        <v>682</v>
      </c>
      <c r="D2284" s="572" t="s">
        <v>1305</v>
      </c>
      <c r="E2284" s="571" t="str">
        <f t="shared" si="1828"/>
        <v xml:space="preserve"> HVAC WATER TREATMENT</v>
      </c>
      <c r="F2284" s="533" t="str">
        <f t="shared" si="1796"/>
        <v>ME</v>
      </c>
      <c r="G2284" s="533" t="s">
        <v>2722</v>
      </c>
      <c r="H2284" s="533">
        <v>911</v>
      </c>
      <c r="I2284" s="533" t="str">
        <f t="shared" ref="I2284:J2284" si="1832">I2282</f>
        <v>232500- HVAC WATER TREATMENT</v>
      </c>
      <c r="J2284" s="533" t="str">
        <f t="shared" si="1832"/>
        <v>232500- HVAC WATER TREATMENT</v>
      </c>
      <c r="K2284" s="248" t="s">
        <v>45</v>
      </c>
      <c r="L2284" s="248" t="s">
        <v>740</v>
      </c>
      <c r="M2284" s="233">
        <v>1</v>
      </c>
      <c r="N2284" s="249" t="s">
        <v>2</v>
      </c>
      <c r="O2284" s="698"/>
      <c r="P2284" s="698"/>
      <c r="Q2284" s="731">
        <f t="shared" si="1830"/>
        <v>0</v>
      </c>
      <c r="R2284" s="731">
        <f t="shared" si="1831"/>
        <v>0</v>
      </c>
      <c r="T2284" s="728"/>
    </row>
    <row r="2285" spans="1:20" ht="16.5" thickBot="1">
      <c r="A2285" s="533" t="s">
        <v>2728</v>
      </c>
      <c r="B2285" s="533">
        <v>23</v>
      </c>
      <c r="C2285" s="533" t="s">
        <v>682</v>
      </c>
      <c r="D2285" s="572" t="s">
        <v>1306</v>
      </c>
      <c r="E2285" s="571" t="s">
        <v>1268</v>
      </c>
      <c r="F2285" s="533" t="str">
        <f t="shared" si="1796"/>
        <v>ME</v>
      </c>
      <c r="G2285" s="533" t="s">
        <v>2725</v>
      </c>
      <c r="H2285" s="533">
        <v>912</v>
      </c>
      <c r="I2285" s="533" t="str">
        <f>L2285</f>
        <v>233113- METAL DUCTS</v>
      </c>
      <c r="J2285" s="533" t="str">
        <f>L2285</f>
        <v>233113- METAL DUCTS</v>
      </c>
      <c r="K2285" s="137"/>
      <c r="L2285" s="137" t="s">
        <v>741</v>
      </c>
      <c r="M2285" s="104"/>
      <c r="N2285" s="101"/>
      <c r="O2285" s="698"/>
      <c r="P2285" s="698"/>
      <c r="T2285" s="728"/>
    </row>
    <row r="2286" spans="1:20" ht="16.5" thickBot="1">
      <c r="A2286" s="533" t="s">
        <v>2728</v>
      </c>
      <c r="B2286" s="533">
        <v>23</v>
      </c>
      <c r="C2286" s="533" t="s">
        <v>682</v>
      </c>
      <c r="D2286" s="572" t="s">
        <v>1306</v>
      </c>
      <c r="E2286" s="571" t="str">
        <f t="shared" ref="E2286:E2287" si="1833">E2285</f>
        <v xml:space="preserve"> METAL DUCTS</v>
      </c>
      <c r="F2286" s="533" t="str">
        <f t="shared" si="1796"/>
        <v>ME</v>
      </c>
      <c r="G2286" s="533" t="s">
        <v>2722</v>
      </c>
      <c r="H2286" s="533">
        <v>913</v>
      </c>
      <c r="I2286" s="533" t="str">
        <f t="shared" ref="I2286:J2286" si="1834">I2284</f>
        <v>232500- HVAC WATER TREATMENT</v>
      </c>
      <c r="J2286" s="533" t="str">
        <f t="shared" si="1834"/>
        <v>232500- HVAC WATER TREATMENT</v>
      </c>
      <c r="K2286" s="137" t="s">
        <v>13</v>
      </c>
      <c r="L2286" s="137" t="s">
        <v>742</v>
      </c>
      <c r="M2286" s="106">
        <v>2400</v>
      </c>
      <c r="N2286" s="247" t="s">
        <v>743</v>
      </c>
      <c r="O2286" s="698">
        <v>11</v>
      </c>
      <c r="P2286" s="698">
        <v>26400</v>
      </c>
      <c r="Q2286" s="731">
        <f t="shared" ref="Q2286:Q2287" si="1835">O2286*0.97</f>
        <v>10.67</v>
      </c>
      <c r="R2286" s="731">
        <f t="shared" ref="R2286:R2287" si="1836">Q2286*M2286</f>
        <v>25608</v>
      </c>
      <c r="T2286" s="728"/>
    </row>
    <row r="2287" spans="1:20" ht="15.75">
      <c r="A2287" s="533" t="s">
        <v>2728</v>
      </c>
      <c r="B2287" s="533">
        <v>23</v>
      </c>
      <c r="C2287" s="533" t="s">
        <v>682</v>
      </c>
      <c r="D2287" s="572" t="s">
        <v>1306</v>
      </c>
      <c r="E2287" s="571" t="str">
        <f t="shared" si="1833"/>
        <v xml:space="preserve"> METAL DUCTS</v>
      </c>
      <c r="F2287" s="533" t="str">
        <f t="shared" si="1796"/>
        <v>ME</v>
      </c>
      <c r="G2287" s="533" t="s">
        <v>2722</v>
      </c>
      <c r="H2287" s="533">
        <v>914</v>
      </c>
      <c r="I2287" s="533" t="str">
        <f t="shared" ref="I2287:J2287" si="1837">I2285</f>
        <v>233113- METAL DUCTS</v>
      </c>
      <c r="J2287" s="533" t="str">
        <f t="shared" si="1837"/>
        <v>233113- METAL DUCTS</v>
      </c>
      <c r="K2287" s="248" t="s">
        <v>50</v>
      </c>
      <c r="L2287" s="248" t="s">
        <v>744</v>
      </c>
      <c r="M2287" s="233">
        <v>402</v>
      </c>
      <c r="N2287" s="249" t="s">
        <v>743</v>
      </c>
      <c r="O2287" s="698"/>
      <c r="P2287" s="698">
        <v>0</v>
      </c>
      <c r="Q2287" s="731">
        <f t="shared" si="1835"/>
        <v>0</v>
      </c>
      <c r="R2287" s="731">
        <f t="shared" si="1836"/>
        <v>0</v>
      </c>
      <c r="T2287" s="728"/>
    </row>
    <row r="2288" spans="1:20" ht="15.75">
      <c r="A2288" s="533" t="s">
        <v>2728</v>
      </c>
      <c r="B2288" s="533">
        <v>23</v>
      </c>
      <c r="C2288" s="533" t="s">
        <v>682</v>
      </c>
      <c r="D2288" s="572" t="s">
        <v>2130</v>
      </c>
      <c r="E2288" s="571" t="s">
        <v>1269</v>
      </c>
      <c r="F2288" s="533" t="str">
        <f t="shared" si="1796"/>
        <v>ME</v>
      </c>
      <c r="G2288" s="533" t="s">
        <v>2725</v>
      </c>
      <c r="H2288" s="533">
        <v>915</v>
      </c>
      <c r="I2288" s="533" t="str">
        <f>L2288</f>
        <v>233300 - AIR DUCT ACCESSORIES</v>
      </c>
      <c r="J2288" s="533" t="str">
        <f>L2288</f>
        <v>233300 - AIR DUCT ACCESSORIES</v>
      </c>
      <c r="K2288" s="137"/>
      <c r="L2288" s="137" t="s">
        <v>745</v>
      </c>
      <c r="M2288" s="104"/>
      <c r="N2288" s="101"/>
      <c r="O2288" s="698"/>
      <c r="P2288" s="698">
        <v>0</v>
      </c>
      <c r="T2288" s="728"/>
    </row>
    <row r="2289" spans="1:20" ht="15.75">
      <c r="A2289" s="533" t="s">
        <v>2728</v>
      </c>
      <c r="B2289" s="533">
        <v>23</v>
      </c>
      <c r="C2289" s="533" t="s">
        <v>682</v>
      </c>
      <c r="D2289" s="572" t="s">
        <v>2130</v>
      </c>
      <c r="E2289" s="571" t="str">
        <f t="shared" ref="E2289:E2293" si="1838">E2288</f>
        <v xml:space="preserve"> AIR DUCT ACCESSORIES</v>
      </c>
      <c r="F2289" s="533" t="str">
        <f t="shared" si="1796"/>
        <v>ME</v>
      </c>
      <c r="G2289" s="533" t="s">
        <v>2722</v>
      </c>
      <c r="H2289" s="533">
        <v>916</v>
      </c>
      <c r="I2289" s="533" t="str">
        <f t="shared" ref="I2289:J2289" si="1839">I2287</f>
        <v>233113- METAL DUCTS</v>
      </c>
      <c r="J2289" s="533" t="str">
        <f t="shared" si="1839"/>
        <v>233113- METAL DUCTS</v>
      </c>
      <c r="K2289" s="137" t="s">
        <v>15</v>
      </c>
      <c r="L2289" s="478" t="s">
        <v>746</v>
      </c>
      <c r="M2289" s="491">
        <v>1</v>
      </c>
      <c r="N2289" s="479" t="s">
        <v>2</v>
      </c>
      <c r="O2289" s="698">
        <v>2656</v>
      </c>
      <c r="P2289" s="698">
        <v>2656</v>
      </c>
      <c r="Q2289" s="731">
        <f t="shared" ref="Q2289:Q2291" si="1840">O2289*0.97</f>
        <v>2576.3199999999997</v>
      </c>
      <c r="R2289" s="731">
        <f t="shared" ref="R2289:R2291" si="1841">Q2289*M2289</f>
        <v>2576.3199999999997</v>
      </c>
      <c r="T2289" s="728"/>
    </row>
    <row r="2290" spans="1:20" ht="15.75">
      <c r="A2290" s="533" t="s">
        <v>2728</v>
      </c>
      <c r="B2290" s="533">
        <v>23</v>
      </c>
      <c r="C2290" s="533" t="s">
        <v>682</v>
      </c>
      <c r="D2290" s="572" t="s">
        <v>2130</v>
      </c>
      <c r="E2290" s="571" t="str">
        <f t="shared" si="1838"/>
        <v xml:space="preserve"> AIR DUCT ACCESSORIES</v>
      </c>
      <c r="F2290" s="533" t="str">
        <f t="shared" si="1796"/>
        <v>ME</v>
      </c>
      <c r="G2290" s="533" t="s">
        <v>2722</v>
      </c>
      <c r="H2290" s="533">
        <v>917</v>
      </c>
      <c r="I2290" s="533" t="str">
        <f t="shared" ref="I2290:J2290" si="1842">I2288</f>
        <v>233300 - AIR DUCT ACCESSORIES</v>
      </c>
      <c r="J2290" s="533" t="str">
        <f t="shared" si="1842"/>
        <v>233300 - AIR DUCT ACCESSORIES</v>
      </c>
      <c r="K2290" s="137" t="s">
        <v>17</v>
      </c>
      <c r="L2290" s="478" t="s">
        <v>747</v>
      </c>
      <c r="M2290" s="491">
        <v>1</v>
      </c>
      <c r="N2290" s="479" t="s">
        <v>2</v>
      </c>
      <c r="O2290" s="698">
        <v>2656</v>
      </c>
      <c r="P2290" s="698">
        <v>2656</v>
      </c>
      <c r="Q2290" s="731">
        <f t="shared" si="1840"/>
        <v>2576.3199999999997</v>
      </c>
      <c r="R2290" s="731">
        <f t="shared" si="1841"/>
        <v>2576.3199999999997</v>
      </c>
      <c r="T2290" s="728"/>
    </row>
    <row r="2291" spans="1:20" ht="15.75">
      <c r="A2291" s="533" t="s">
        <v>2728</v>
      </c>
      <c r="B2291" s="533">
        <v>23</v>
      </c>
      <c r="C2291" s="533" t="s">
        <v>682</v>
      </c>
      <c r="D2291" s="572" t="s">
        <v>2130</v>
      </c>
      <c r="E2291" s="571" t="str">
        <f t="shared" si="1838"/>
        <v xml:space="preserve"> AIR DUCT ACCESSORIES</v>
      </c>
      <c r="F2291" s="533" t="str">
        <f t="shared" si="1796"/>
        <v>ME</v>
      </c>
      <c r="G2291" s="533" t="s">
        <v>2722</v>
      </c>
      <c r="H2291" s="533">
        <v>918</v>
      </c>
      <c r="I2291" s="533" t="str">
        <f t="shared" ref="I2291:J2291" si="1843">I2289</f>
        <v>233113- METAL DUCTS</v>
      </c>
      <c r="J2291" s="533" t="str">
        <f t="shared" si="1843"/>
        <v>233113- METAL DUCTS</v>
      </c>
      <c r="K2291" s="137" t="s">
        <v>19</v>
      </c>
      <c r="L2291" s="478" t="s">
        <v>748</v>
      </c>
      <c r="M2291" s="491">
        <v>1</v>
      </c>
      <c r="N2291" s="479" t="s">
        <v>2</v>
      </c>
      <c r="O2291" s="698">
        <v>2656</v>
      </c>
      <c r="P2291" s="698">
        <v>2656</v>
      </c>
      <c r="Q2291" s="731">
        <f t="shared" si="1840"/>
        <v>2576.3199999999997</v>
      </c>
      <c r="R2291" s="731">
        <f t="shared" si="1841"/>
        <v>2576.3199999999997</v>
      </c>
      <c r="T2291" s="728"/>
    </row>
    <row r="2292" spans="1:20" ht="16.5" thickBot="1">
      <c r="A2292" s="533" t="s">
        <v>2728</v>
      </c>
      <c r="B2292" s="533">
        <v>23</v>
      </c>
      <c r="C2292" s="533" t="s">
        <v>682</v>
      </c>
      <c r="D2292" s="572" t="s">
        <v>2130</v>
      </c>
      <c r="E2292" s="571" t="str">
        <f t="shared" si="1838"/>
        <v xml:space="preserve"> AIR DUCT ACCESSORIES</v>
      </c>
      <c r="F2292" s="533" t="str">
        <f t="shared" si="1796"/>
        <v>ME</v>
      </c>
      <c r="G2292" s="533" t="s">
        <v>2725</v>
      </c>
      <c r="H2292" s="533">
        <v>919</v>
      </c>
      <c r="I2292" s="533" t="str">
        <f>L2292</f>
        <v>Flexible ducts</v>
      </c>
      <c r="J2292" s="533" t="str">
        <f>L2292</f>
        <v>Flexible ducts</v>
      </c>
      <c r="K2292" s="137"/>
      <c r="L2292" s="137" t="s">
        <v>749</v>
      </c>
      <c r="M2292" s="104"/>
      <c r="N2292" s="101"/>
      <c r="O2292" s="698"/>
      <c r="P2292" s="698"/>
      <c r="T2292" s="728"/>
    </row>
    <row r="2293" spans="1:20" ht="16.5" thickBot="1">
      <c r="A2293" s="533" t="s">
        <v>2728</v>
      </c>
      <c r="B2293" s="533">
        <v>23</v>
      </c>
      <c r="C2293" s="533" t="s">
        <v>682</v>
      </c>
      <c r="D2293" s="572" t="s">
        <v>2130</v>
      </c>
      <c r="E2293" s="571" t="str">
        <f t="shared" si="1838"/>
        <v xml:space="preserve"> AIR DUCT ACCESSORIES</v>
      </c>
      <c r="F2293" s="533" t="str">
        <f t="shared" si="1796"/>
        <v>ME</v>
      </c>
      <c r="G2293" s="533" t="s">
        <v>2722</v>
      </c>
      <c r="H2293" s="533">
        <v>920</v>
      </c>
      <c r="I2293" s="533" t="str">
        <f>I2291</f>
        <v>233113- METAL DUCTS</v>
      </c>
      <c r="J2293" s="533" t="str">
        <f>J2291</f>
        <v>233113- METAL DUCTS</v>
      </c>
      <c r="K2293" s="137" t="s">
        <v>13</v>
      </c>
      <c r="L2293" s="137" t="s">
        <v>562</v>
      </c>
      <c r="M2293" s="106">
        <v>3</v>
      </c>
      <c r="N2293" s="247" t="s">
        <v>95</v>
      </c>
      <c r="O2293" s="698">
        <v>53</v>
      </c>
      <c r="P2293" s="698">
        <v>159</v>
      </c>
      <c r="Q2293" s="731">
        <f>O2293*0.97</f>
        <v>51.41</v>
      </c>
      <c r="R2293" s="731">
        <f>Q2293*M2293</f>
        <v>154.22999999999999</v>
      </c>
      <c r="T2293" s="728"/>
    </row>
    <row r="2294" spans="1:20" ht="15.75">
      <c r="A2294" s="533" t="s">
        <v>2728</v>
      </c>
      <c r="B2294" s="533">
        <v>23</v>
      </c>
      <c r="C2294" s="533" t="s">
        <v>682</v>
      </c>
      <c r="D2294" s="572" t="s">
        <v>1307</v>
      </c>
      <c r="E2294" s="571" t="s">
        <v>1270</v>
      </c>
      <c r="F2294" s="533" t="str">
        <f t="shared" si="1796"/>
        <v>ME</v>
      </c>
      <c r="G2294" s="533" t="s">
        <v>2725</v>
      </c>
      <c r="H2294" s="533">
        <v>921</v>
      </c>
      <c r="I2294" s="533" t="str">
        <f t="shared" ref="I2294:I2295" si="1844">L2294</f>
        <v>233423- POWER VENTILATOR UTILITY SET FANS</v>
      </c>
      <c r="J2294" s="533" t="str">
        <f t="shared" ref="J2294:J2295" si="1845">L2294</f>
        <v>233423- POWER VENTILATOR UTILITY SET FANS</v>
      </c>
      <c r="K2294" s="137"/>
      <c r="L2294" s="137" t="s">
        <v>750</v>
      </c>
      <c r="M2294" s="104"/>
      <c r="N2294" s="101"/>
      <c r="O2294" s="698"/>
      <c r="P2294" s="698"/>
      <c r="T2294" s="728"/>
    </row>
    <row r="2295" spans="1:20" ht="15.75">
      <c r="A2295" s="533" t="s">
        <v>2728</v>
      </c>
      <c r="B2295" s="533">
        <v>23</v>
      </c>
      <c r="C2295" s="533" t="s">
        <v>682</v>
      </c>
      <c r="D2295" s="572" t="s">
        <v>1307</v>
      </c>
      <c r="E2295" s="571" t="str">
        <f t="shared" ref="E2295:E2313" si="1846">E2294</f>
        <v xml:space="preserve"> POWER VENTILATOR UTILITY SET FANS</v>
      </c>
      <c r="F2295" s="533" t="str">
        <f t="shared" si="1796"/>
        <v>ME</v>
      </c>
      <c r="G2295" s="533" t="s">
        <v>2725</v>
      </c>
      <c r="H2295" s="533">
        <v>922</v>
      </c>
      <c r="I2295" s="533" t="str">
        <f t="shared" si="1844"/>
        <v>Centrifugal inline fans</v>
      </c>
      <c r="J2295" s="533" t="str">
        <f t="shared" si="1845"/>
        <v>Centrifugal inline fans</v>
      </c>
      <c r="K2295" s="137"/>
      <c r="L2295" s="137" t="s">
        <v>751</v>
      </c>
      <c r="M2295" s="104"/>
      <c r="N2295" s="101"/>
      <c r="O2295" s="698"/>
      <c r="P2295" s="698"/>
      <c r="T2295" s="728"/>
    </row>
    <row r="2296" spans="1:20" ht="15.75">
      <c r="A2296" s="533" t="s">
        <v>2728</v>
      </c>
      <c r="B2296" s="533">
        <v>23</v>
      </c>
      <c r="C2296" s="533" t="s">
        <v>682</v>
      </c>
      <c r="D2296" s="572" t="s">
        <v>1307</v>
      </c>
      <c r="E2296" s="571" t="str">
        <f t="shared" si="1846"/>
        <v xml:space="preserve"> POWER VENTILATOR UTILITY SET FANS</v>
      </c>
      <c r="F2296" s="533" t="str">
        <f t="shared" si="1796"/>
        <v>ME</v>
      </c>
      <c r="G2296" s="533" t="s">
        <v>2722</v>
      </c>
      <c r="H2296" s="533">
        <v>923</v>
      </c>
      <c r="I2296" s="533" t="str">
        <f t="shared" ref="I2296:J2296" si="1847">I2294</f>
        <v>233423- POWER VENTILATOR UTILITY SET FANS</v>
      </c>
      <c r="J2296" s="533" t="str">
        <f t="shared" si="1847"/>
        <v>233423- POWER VENTILATOR UTILITY SET FANS</v>
      </c>
      <c r="K2296" s="248" t="s">
        <v>15</v>
      </c>
      <c r="L2296" s="248" t="s">
        <v>752</v>
      </c>
      <c r="M2296" s="233">
        <v>1</v>
      </c>
      <c r="N2296" s="249" t="s">
        <v>39</v>
      </c>
      <c r="O2296" s="698"/>
      <c r="P2296" s="698">
        <v>0</v>
      </c>
      <c r="Q2296" s="731">
        <f t="shared" ref="Q2296:Q2307" si="1848">O2296*0.97</f>
        <v>0</v>
      </c>
      <c r="R2296" s="731">
        <f t="shared" ref="R2296:R2307" si="1849">Q2296*M2296</f>
        <v>0</v>
      </c>
      <c r="T2296" s="728"/>
    </row>
    <row r="2297" spans="1:20" ht="15.75">
      <c r="A2297" s="533" t="s">
        <v>2728</v>
      </c>
      <c r="B2297" s="533">
        <v>23</v>
      </c>
      <c r="C2297" s="533" t="s">
        <v>682</v>
      </c>
      <c r="D2297" s="572" t="s">
        <v>1307</v>
      </c>
      <c r="E2297" s="571" t="str">
        <f t="shared" si="1846"/>
        <v xml:space="preserve"> POWER VENTILATOR UTILITY SET FANS</v>
      </c>
      <c r="F2297" s="533" t="str">
        <f t="shared" si="1796"/>
        <v>ME</v>
      </c>
      <c r="G2297" s="533" t="s">
        <v>2722</v>
      </c>
      <c r="H2297" s="533">
        <v>924</v>
      </c>
      <c r="I2297" s="533" t="str">
        <f t="shared" ref="I2297:J2297" si="1850">I2295</f>
        <v>Centrifugal inline fans</v>
      </c>
      <c r="J2297" s="533" t="str">
        <f t="shared" si="1850"/>
        <v>Centrifugal inline fans</v>
      </c>
      <c r="K2297" s="248" t="s">
        <v>17</v>
      </c>
      <c r="L2297" s="248" t="s">
        <v>753</v>
      </c>
      <c r="M2297" s="233">
        <v>1</v>
      </c>
      <c r="N2297" s="249" t="s">
        <v>39</v>
      </c>
      <c r="O2297" s="698"/>
      <c r="P2297" s="698">
        <v>0</v>
      </c>
      <c r="Q2297" s="731">
        <f t="shared" si="1848"/>
        <v>0</v>
      </c>
      <c r="R2297" s="731">
        <f t="shared" si="1849"/>
        <v>0</v>
      </c>
      <c r="T2297" s="728"/>
    </row>
    <row r="2298" spans="1:20" ht="15.75">
      <c r="A2298" s="533" t="s">
        <v>2728</v>
      </c>
      <c r="B2298" s="533">
        <v>23</v>
      </c>
      <c r="C2298" s="533" t="s">
        <v>682</v>
      </c>
      <c r="D2298" s="572" t="s">
        <v>1307</v>
      </c>
      <c r="E2298" s="571" t="str">
        <f t="shared" si="1846"/>
        <v xml:space="preserve"> POWER VENTILATOR UTILITY SET FANS</v>
      </c>
      <c r="F2298" s="533" t="str">
        <f t="shared" si="1796"/>
        <v>ME</v>
      </c>
      <c r="G2298" s="533" t="s">
        <v>2722</v>
      </c>
      <c r="H2298" s="533">
        <v>925</v>
      </c>
      <c r="I2298" s="533" t="str">
        <f t="shared" ref="I2298:J2298" si="1851">I2296</f>
        <v>233423- POWER VENTILATOR UTILITY SET FANS</v>
      </c>
      <c r="J2298" s="533" t="str">
        <f t="shared" si="1851"/>
        <v>233423- POWER VENTILATOR UTILITY SET FANS</v>
      </c>
      <c r="K2298" s="248" t="s">
        <v>19</v>
      </c>
      <c r="L2298" s="248" t="s">
        <v>754</v>
      </c>
      <c r="M2298" s="233">
        <v>1</v>
      </c>
      <c r="N2298" s="249" t="s">
        <v>39</v>
      </c>
      <c r="O2298" s="698"/>
      <c r="P2298" s="698">
        <v>0</v>
      </c>
      <c r="Q2298" s="731">
        <f t="shared" si="1848"/>
        <v>0</v>
      </c>
      <c r="R2298" s="731">
        <f t="shared" si="1849"/>
        <v>0</v>
      </c>
      <c r="T2298" s="728"/>
    </row>
    <row r="2299" spans="1:20" ht="15.75">
      <c r="A2299" s="533" t="s">
        <v>2728</v>
      </c>
      <c r="B2299" s="533">
        <v>23</v>
      </c>
      <c r="C2299" s="533" t="s">
        <v>682</v>
      </c>
      <c r="D2299" s="572" t="s">
        <v>1307</v>
      </c>
      <c r="E2299" s="571" t="str">
        <f t="shared" si="1846"/>
        <v xml:space="preserve"> POWER VENTILATOR UTILITY SET FANS</v>
      </c>
      <c r="F2299" s="533" t="str">
        <f t="shared" si="1796"/>
        <v>ME</v>
      </c>
      <c r="G2299" s="533" t="s">
        <v>2722</v>
      </c>
      <c r="H2299" s="533">
        <v>926</v>
      </c>
      <c r="I2299" s="533" t="str">
        <f t="shared" ref="I2299:J2299" si="1852">I2297</f>
        <v>Centrifugal inline fans</v>
      </c>
      <c r="J2299" s="533" t="str">
        <f t="shared" si="1852"/>
        <v>Centrifugal inline fans</v>
      </c>
      <c r="K2299" s="248" t="s">
        <v>20</v>
      </c>
      <c r="L2299" s="248" t="s">
        <v>755</v>
      </c>
      <c r="M2299" s="233">
        <v>1</v>
      </c>
      <c r="N2299" s="249" t="s">
        <v>39</v>
      </c>
      <c r="O2299" s="698"/>
      <c r="P2299" s="698">
        <v>0</v>
      </c>
      <c r="Q2299" s="731">
        <f t="shared" si="1848"/>
        <v>0</v>
      </c>
      <c r="R2299" s="731">
        <f t="shared" si="1849"/>
        <v>0</v>
      </c>
      <c r="T2299" s="728"/>
    </row>
    <row r="2300" spans="1:20" ht="15.75">
      <c r="A2300" s="533" t="s">
        <v>2728</v>
      </c>
      <c r="B2300" s="533">
        <v>23</v>
      </c>
      <c r="C2300" s="533" t="s">
        <v>682</v>
      </c>
      <c r="D2300" s="572" t="s">
        <v>1307</v>
      </c>
      <c r="E2300" s="571" t="str">
        <f t="shared" si="1846"/>
        <v xml:space="preserve"> POWER VENTILATOR UTILITY SET FANS</v>
      </c>
      <c r="F2300" s="533" t="str">
        <f t="shared" si="1796"/>
        <v>ME</v>
      </c>
      <c r="G2300" s="533" t="s">
        <v>2722</v>
      </c>
      <c r="H2300" s="533">
        <v>927</v>
      </c>
      <c r="I2300" s="533" t="str">
        <f t="shared" ref="I2300:J2300" si="1853">I2298</f>
        <v>233423- POWER VENTILATOR UTILITY SET FANS</v>
      </c>
      <c r="J2300" s="533" t="str">
        <f t="shared" si="1853"/>
        <v>233423- POWER VENTILATOR UTILITY SET FANS</v>
      </c>
      <c r="K2300" s="248" t="s">
        <v>21</v>
      </c>
      <c r="L2300" s="248" t="s">
        <v>756</v>
      </c>
      <c r="M2300" s="233">
        <v>1</v>
      </c>
      <c r="N2300" s="249" t="s">
        <v>39</v>
      </c>
      <c r="O2300" s="698"/>
      <c r="P2300" s="698">
        <v>0</v>
      </c>
      <c r="Q2300" s="731">
        <f t="shared" si="1848"/>
        <v>0</v>
      </c>
      <c r="R2300" s="731">
        <f t="shared" si="1849"/>
        <v>0</v>
      </c>
      <c r="T2300" s="728"/>
    </row>
    <row r="2301" spans="1:20" ht="15.75">
      <c r="A2301" s="533" t="s">
        <v>2728</v>
      </c>
      <c r="B2301" s="533">
        <v>23</v>
      </c>
      <c r="C2301" s="533" t="s">
        <v>682</v>
      </c>
      <c r="D2301" s="572" t="s">
        <v>1307</v>
      </c>
      <c r="E2301" s="571" t="str">
        <f t="shared" si="1846"/>
        <v xml:space="preserve"> POWER VENTILATOR UTILITY SET FANS</v>
      </c>
      <c r="F2301" s="533" t="str">
        <f t="shared" si="1796"/>
        <v>ME</v>
      </c>
      <c r="G2301" s="533" t="s">
        <v>2722</v>
      </c>
      <c r="H2301" s="533">
        <v>928</v>
      </c>
      <c r="I2301" s="533" t="str">
        <f t="shared" ref="I2301:J2301" si="1854">I2299</f>
        <v>Centrifugal inline fans</v>
      </c>
      <c r="J2301" s="533" t="str">
        <f t="shared" si="1854"/>
        <v>Centrifugal inline fans</v>
      </c>
      <c r="K2301" s="248" t="s">
        <v>45</v>
      </c>
      <c r="L2301" s="248" t="s">
        <v>757</v>
      </c>
      <c r="M2301" s="233">
        <v>1</v>
      </c>
      <c r="N2301" s="249" t="s">
        <v>39</v>
      </c>
      <c r="O2301" s="698"/>
      <c r="P2301" s="698">
        <v>0</v>
      </c>
      <c r="Q2301" s="731">
        <f t="shared" si="1848"/>
        <v>0</v>
      </c>
      <c r="R2301" s="731">
        <f t="shared" si="1849"/>
        <v>0</v>
      </c>
      <c r="T2301" s="728"/>
    </row>
    <row r="2302" spans="1:20" ht="15.75">
      <c r="A2302" s="533" t="s">
        <v>2728</v>
      </c>
      <c r="B2302" s="533">
        <v>23</v>
      </c>
      <c r="C2302" s="533" t="s">
        <v>682</v>
      </c>
      <c r="D2302" s="572" t="s">
        <v>1307</v>
      </c>
      <c r="E2302" s="571" t="str">
        <f t="shared" si="1846"/>
        <v xml:space="preserve"> POWER VENTILATOR UTILITY SET FANS</v>
      </c>
      <c r="F2302" s="533" t="str">
        <f t="shared" si="1796"/>
        <v>ME</v>
      </c>
      <c r="G2302" s="533" t="s">
        <v>2722</v>
      </c>
      <c r="H2302" s="533">
        <v>929</v>
      </c>
      <c r="I2302" s="533" t="str">
        <f t="shared" ref="I2302:J2302" si="1855">I2300</f>
        <v>233423- POWER VENTILATOR UTILITY SET FANS</v>
      </c>
      <c r="J2302" s="533" t="str">
        <f t="shared" si="1855"/>
        <v>233423- POWER VENTILATOR UTILITY SET FANS</v>
      </c>
      <c r="K2302" s="137" t="s">
        <v>15</v>
      </c>
      <c r="L2302" s="137" t="s">
        <v>758</v>
      </c>
      <c r="M2302" s="106">
        <v>1</v>
      </c>
      <c r="N2302" s="101" t="s">
        <v>39</v>
      </c>
      <c r="O2302" s="698">
        <v>1785</v>
      </c>
      <c r="P2302" s="698">
        <v>1785</v>
      </c>
      <c r="Q2302" s="731">
        <f t="shared" si="1848"/>
        <v>1731.45</v>
      </c>
      <c r="R2302" s="731">
        <f t="shared" si="1849"/>
        <v>1731.45</v>
      </c>
      <c r="T2302" s="728"/>
    </row>
    <row r="2303" spans="1:20" ht="15.75">
      <c r="A2303" s="533" t="s">
        <v>2728</v>
      </c>
      <c r="B2303" s="533">
        <v>23</v>
      </c>
      <c r="C2303" s="533" t="s">
        <v>682</v>
      </c>
      <c r="D2303" s="572" t="s">
        <v>1307</v>
      </c>
      <c r="E2303" s="571" t="str">
        <f t="shared" si="1846"/>
        <v xml:space="preserve"> POWER VENTILATOR UTILITY SET FANS</v>
      </c>
      <c r="F2303" s="533" t="str">
        <f t="shared" si="1796"/>
        <v>ME</v>
      </c>
      <c r="G2303" s="533" t="s">
        <v>2722</v>
      </c>
      <c r="H2303" s="533">
        <v>930</v>
      </c>
      <c r="I2303" s="533" t="str">
        <f t="shared" ref="I2303:J2303" si="1856">I2301</f>
        <v>Centrifugal inline fans</v>
      </c>
      <c r="J2303" s="533" t="str">
        <f t="shared" si="1856"/>
        <v>Centrifugal inline fans</v>
      </c>
      <c r="K2303" s="248" t="s">
        <v>50</v>
      </c>
      <c r="L2303" s="248" t="s">
        <v>759</v>
      </c>
      <c r="M2303" s="233">
        <v>1</v>
      </c>
      <c r="N2303" s="249" t="s">
        <v>39</v>
      </c>
      <c r="O2303" s="698"/>
      <c r="P2303" s="698">
        <v>0</v>
      </c>
      <c r="Q2303" s="731">
        <f t="shared" si="1848"/>
        <v>0</v>
      </c>
      <c r="R2303" s="731">
        <f t="shared" si="1849"/>
        <v>0</v>
      </c>
      <c r="T2303" s="728"/>
    </row>
    <row r="2304" spans="1:20" ht="15.75">
      <c r="A2304" s="533" t="s">
        <v>2728</v>
      </c>
      <c r="B2304" s="533">
        <v>23</v>
      </c>
      <c r="C2304" s="533" t="s">
        <v>682</v>
      </c>
      <c r="D2304" s="572" t="s">
        <v>1307</v>
      </c>
      <c r="E2304" s="571" t="str">
        <f t="shared" si="1846"/>
        <v xml:space="preserve"> POWER VENTILATOR UTILITY SET FANS</v>
      </c>
      <c r="F2304" s="533" t="str">
        <f t="shared" si="1796"/>
        <v>ME</v>
      </c>
      <c r="G2304" s="533" t="s">
        <v>2722</v>
      </c>
      <c r="H2304" s="533">
        <v>931</v>
      </c>
      <c r="I2304" s="533" t="str">
        <f t="shared" ref="I2304:J2304" si="1857">I2302</f>
        <v>233423- POWER VENTILATOR UTILITY SET FANS</v>
      </c>
      <c r="J2304" s="533" t="str">
        <f t="shared" si="1857"/>
        <v>233423- POWER VENTILATOR UTILITY SET FANS</v>
      </c>
      <c r="K2304" s="248" t="s">
        <v>76</v>
      </c>
      <c r="L2304" s="248" t="s">
        <v>760</v>
      </c>
      <c r="M2304" s="233">
        <v>1</v>
      </c>
      <c r="N2304" s="249" t="s">
        <v>39</v>
      </c>
      <c r="O2304" s="698"/>
      <c r="P2304" s="698">
        <v>0</v>
      </c>
      <c r="Q2304" s="731">
        <f t="shared" si="1848"/>
        <v>0</v>
      </c>
      <c r="R2304" s="731">
        <f t="shared" si="1849"/>
        <v>0</v>
      </c>
      <c r="T2304" s="728"/>
    </row>
    <row r="2305" spans="1:20" ht="15.75">
      <c r="A2305" s="533" t="s">
        <v>2728</v>
      </c>
      <c r="B2305" s="533">
        <v>23</v>
      </c>
      <c r="C2305" s="533" t="s">
        <v>682</v>
      </c>
      <c r="D2305" s="572" t="s">
        <v>1307</v>
      </c>
      <c r="E2305" s="571" t="str">
        <f t="shared" si="1846"/>
        <v xml:space="preserve"> POWER VENTILATOR UTILITY SET FANS</v>
      </c>
      <c r="F2305" s="533" t="str">
        <f t="shared" si="1796"/>
        <v>ME</v>
      </c>
      <c r="G2305" s="533" t="s">
        <v>2722</v>
      </c>
      <c r="H2305" s="533">
        <v>932</v>
      </c>
      <c r="I2305" s="533" t="str">
        <f t="shared" ref="I2305:J2305" si="1858">I2303</f>
        <v>Centrifugal inline fans</v>
      </c>
      <c r="J2305" s="533" t="str">
        <f t="shared" si="1858"/>
        <v>Centrifugal inline fans</v>
      </c>
      <c r="K2305" s="248" t="s">
        <v>77</v>
      </c>
      <c r="L2305" s="248" t="s">
        <v>761</v>
      </c>
      <c r="M2305" s="233">
        <v>1</v>
      </c>
      <c r="N2305" s="249" t="s">
        <v>39</v>
      </c>
      <c r="O2305" s="698"/>
      <c r="P2305" s="698">
        <v>0</v>
      </c>
      <c r="Q2305" s="731">
        <f t="shared" si="1848"/>
        <v>0</v>
      </c>
      <c r="R2305" s="731">
        <f t="shared" si="1849"/>
        <v>0</v>
      </c>
      <c r="T2305" s="728"/>
    </row>
    <row r="2306" spans="1:20" ht="15.75">
      <c r="A2306" s="533" t="s">
        <v>2728</v>
      </c>
      <c r="B2306" s="533">
        <v>23</v>
      </c>
      <c r="C2306" s="533" t="s">
        <v>682</v>
      </c>
      <c r="D2306" s="572" t="s">
        <v>1307</v>
      </c>
      <c r="E2306" s="571" t="str">
        <f t="shared" si="1846"/>
        <v xml:space="preserve"> POWER VENTILATOR UTILITY SET FANS</v>
      </c>
      <c r="F2306" s="533" t="str">
        <f t="shared" si="1796"/>
        <v>ME</v>
      </c>
      <c r="G2306" s="533" t="s">
        <v>2722</v>
      </c>
      <c r="H2306" s="533">
        <v>933</v>
      </c>
      <c r="I2306" s="533" t="str">
        <f t="shared" ref="I2306:J2306" si="1859">I2304</f>
        <v>233423- POWER VENTILATOR UTILITY SET FANS</v>
      </c>
      <c r="J2306" s="533" t="str">
        <f t="shared" si="1859"/>
        <v>233423- POWER VENTILATOR UTILITY SET FANS</v>
      </c>
      <c r="K2306" s="248" t="s">
        <v>78</v>
      </c>
      <c r="L2306" s="248" t="s">
        <v>762</v>
      </c>
      <c r="M2306" s="233">
        <v>1</v>
      </c>
      <c r="N2306" s="249" t="s">
        <v>39</v>
      </c>
      <c r="O2306" s="698"/>
      <c r="P2306" s="698">
        <v>0</v>
      </c>
      <c r="Q2306" s="731">
        <f t="shared" si="1848"/>
        <v>0</v>
      </c>
      <c r="R2306" s="731">
        <f t="shared" si="1849"/>
        <v>0</v>
      </c>
      <c r="T2306" s="728"/>
    </row>
    <row r="2307" spans="1:20" ht="15.75">
      <c r="A2307" s="533" t="s">
        <v>2728</v>
      </c>
      <c r="B2307" s="533">
        <v>23</v>
      </c>
      <c r="C2307" s="533" t="s">
        <v>682</v>
      </c>
      <c r="D2307" s="572" t="s">
        <v>1307</v>
      </c>
      <c r="E2307" s="571" t="str">
        <f t="shared" si="1846"/>
        <v xml:space="preserve"> POWER VENTILATOR UTILITY SET FANS</v>
      </c>
      <c r="F2307" s="533" t="str">
        <f t="shared" si="1796"/>
        <v>ME</v>
      </c>
      <c r="G2307" s="533" t="s">
        <v>2722</v>
      </c>
      <c r="H2307" s="533">
        <v>934</v>
      </c>
      <c r="I2307" s="533" t="str">
        <f t="shared" ref="I2307:J2307" si="1860">I2305</f>
        <v>Centrifugal inline fans</v>
      </c>
      <c r="J2307" s="533" t="str">
        <f t="shared" si="1860"/>
        <v>Centrifugal inline fans</v>
      </c>
      <c r="K2307" s="248" t="s">
        <v>302</v>
      </c>
      <c r="L2307" s="248" t="s">
        <v>763</v>
      </c>
      <c r="M2307" s="233">
        <v>1</v>
      </c>
      <c r="N2307" s="249" t="s">
        <v>39</v>
      </c>
      <c r="O2307" s="698"/>
      <c r="P2307" s="698">
        <v>0</v>
      </c>
      <c r="Q2307" s="731">
        <f t="shared" si="1848"/>
        <v>0</v>
      </c>
      <c r="R2307" s="731">
        <f t="shared" si="1849"/>
        <v>0</v>
      </c>
      <c r="T2307" s="728"/>
    </row>
    <row r="2308" spans="1:20" ht="15.75">
      <c r="A2308" s="533" t="s">
        <v>2728</v>
      </c>
      <c r="B2308" s="533">
        <v>23</v>
      </c>
      <c r="C2308" s="533" t="s">
        <v>682</v>
      </c>
      <c r="D2308" s="572" t="s">
        <v>1307</v>
      </c>
      <c r="E2308" s="571" t="str">
        <f t="shared" si="1846"/>
        <v xml:space="preserve"> POWER VENTILATOR UTILITY SET FANS</v>
      </c>
      <c r="F2308" s="533" t="str">
        <f t="shared" si="1796"/>
        <v>ME</v>
      </c>
      <c r="G2308" s="533" t="s">
        <v>2725</v>
      </c>
      <c r="H2308" s="533">
        <v>935</v>
      </c>
      <c r="I2308" s="533" t="str">
        <f>L2308</f>
        <v>Roof Exhaust fans</v>
      </c>
      <c r="J2308" s="533" t="str">
        <f>L2308</f>
        <v>Roof Exhaust fans</v>
      </c>
      <c r="K2308" s="137"/>
      <c r="L2308" s="137" t="s">
        <v>764</v>
      </c>
      <c r="M2308" s="104"/>
      <c r="N2308" s="101"/>
      <c r="O2308" s="698"/>
      <c r="P2308" s="698"/>
      <c r="T2308" s="728"/>
    </row>
    <row r="2309" spans="1:20" ht="15.75">
      <c r="A2309" s="533" t="s">
        <v>2728</v>
      </c>
      <c r="B2309" s="533">
        <v>23</v>
      </c>
      <c r="C2309" s="533" t="s">
        <v>682</v>
      </c>
      <c r="D2309" s="572" t="s">
        <v>1307</v>
      </c>
      <c r="E2309" s="571" t="str">
        <f t="shared" si="1846"/>
        <v xml:space="preserve"> POWER VENTILATOR UTILITY SET FANS</v>
      </c>
      <c r="F2309" s="533" t="str">
        <f t="shared" si="1796"/>
        <v>ME</v>
      </c>
      <c r="G2309" s="533" t="s">
        <v>2722</v>
      </c>
      <c r="H2309" s="533">
        <v>936</v>
      </c>
      <c r="I2309" s="533" t="str">
        <f t="shared" ref="I2309:J2309" si="1861">I2307</f>
        <v>Centrifugal inline fans</v>
      </c>
      <c r="J2309" s="533" t="str">
        <f t="shared" si="1861"/>
        <v>Centrifugal inline fans</v>
      </c>
      <c r="K2309" s="137" t="s">
        <v>17</v>
      </c>
      <c r="L2309" s="137" t="s">
        <v>765</v>
      </c>
      <c r="M2309" s="106">
        <v>1</v>
      </c>
      <c r="N2309" s="101" t="s">
        <v>766</v>
      </c>
      <c r="O2309" s="698">
        <v>1149</v>
      </c>
      <c r="P2309" s="698">
        <v>1149</v>
      </c>
      <c r="Q2309" s="731">
        <f t="shared" ref="Q2309:Q2313" si="1862">O2309*0.97</f>
        <v>1114.53</v>
      </c>
      <c r="R2309" s="731">
        <f t="shared" ref="R2309:R2313" si="1863">Q2309*M2309</f>
        <v>1114.53</v>
      </c>
      <c r="T2309" s="728"/>
    </row>
    <row r="2310" spans="1:20" ht="15.75">
      <c r="A2310" s="533" t="s">
        <v>2728</v>
      </c>
      <c r="B2310" s="533">
        <v>23</v>
      </c>
      <c r="C2310" s="533" t="s">
        <v>682</v>
      </c>
      <c r="D2310" s="572" t="s">
        <v>1307</v>
      </c>
      <c r="E2310" s="571" t="str">
        <f t="shared" si="1846"/>
        <v xml:space="preserve"> POWER VENTILATOR UTILITY SET FANS</v>
      </c>
      <c r="F2310" s="533" t="str">
        <f t="shared" si="1796"/>
        <v>ME</v>
      </c>
      <c r="G2310" s="533" t="s">
        <v>2722</v>
      </c>
      <c r="H2310" s="533">
        <v>937</v>
      </c>
      <c r="I2310" s="533" t="str">
        <f t="shared" ref="I2310:J2310" si="1864">I2308</f>
        <v>Roof Exhaust fans</v>
      </c>
      <c r="J2310" s="533" t="str">
        <f t="shared" si="1864"/>
        <v>Roof Exhaust fans</v>
      </c>
      <c r="K2310" s="248" t="s">
        <v>306</v>
      </c>
      <c r="L2310" s="248" t="s">
        <v>767</v>
      </c>
      <c r="M2310" s="233">
        <v>1</v>
      </c>
      <c r="N2310" s="249" t="s">
        <v>766</v>
      </c>
      <c r="O2310" s="698"/>
      <c r="P2310" s="698">
        <v>0</v>
      </c>
      <c r="Q2310" s="731">
        <f t="shared" si="1862"/>
        <v>0</v>
      </c>
      <c r="R2310" s="731">
        <f t="shared" si="1863"/>
        <v>0</v>
      </c>
      <c r="T2310" s="728"/>
    </row>
    <row r="2311" spans="1:20" ht="15.75">
      <c r="A2311" s="533" t="s">
        <v>2728</v>
      </c>
      <c r="B2311" s="533">
        <v>23</v>
      </c>
      <c r="C2311" s="533" t="s">
        <v>682</v>
      </c>
      <c r="D2311" s="572" t="s">
        <v>1307</v>
      </c>
      <c r="E2311" s="571" t="str">
        <f t="shared" si="1846"/>
        <v xml:space="preserve"> POWER VENTILATOR UTILITY SET FANS</v>
      </c>
      <c r="F2311" s="533" t="str">
        <f t="shared" si="1796"/>
        <v>ME</v>
      </c>
      <c r="G2311" s="533" t="s">
        <v>2722</v>
      </c>
      <c r="H2311" s="533">
        <v>938</v>
      </c>
      <c r="I2311" s="533" t="str">
        <f t="shared" ref="I2311:J2311" si="1865">I2309</f>
        <v>Centrifugal inline fans</v>
      </c>
      <c r="J2311" s="533" t="str">
        <f t="shared" si="1865"/>
        <v>Centrifugal inline fans</v>
      </c>
      <c r="K2311" s="248" t="s">
        <v>341</v>
      </c>
      <c r="L2311" s="248" t="s">
        <v>768</v>
      </c>
      <c r="M2311" s="233">
        <v>1</v>
      </c>
      <c r="N2311" s="249" t="s">
        <v>39</v>
      </c>
      <c r="O2311" s="698"/>
      <c r="P2311" s="698">
        <v>0</v>
      </c>
      <c r="Q2311" s="731">
        <f t="shared" si="1862"/>
        <v>0</v>
      </c>
      <c r="R2311" s="731">
        <f t="shared" si="1863"/>
        <v>0</v>
      </c>
      <c r="T2311" s="728"/>
    </row>
    <row r="2312" spans="1:20" ht="15.75">
      <c r="A2312" s="533" t="s">
        <v>2728</v>
      </c>
      <c r="B2312" s="533">
        <v>23</v>
      </c>
      <c r="C2312" s="533" t="s">
        <v>682</v>
      </c>
      <c r="D2312" s="572" t="s">
        <v>1307</v>
      </c>
      <c r="E2312" s="571" t="str">
        <f t="shared" si="1846"/>
        <v xml:space="preserve"> POWER VENTILATOR UTILITY SET FANS</v>
      </c>
      <c r="F2312" s="533" t="str">
        <f t="shared" si="1796"/>
        <v>ME</v>
      </c>
      <c r="G2312" s="533" t="s">
        <v>2722</v>
      </c>
      <c r="H2312" s="533">
        <v>939</v>
      </c>
      <c r="I2312" s="533" t="str">
        <f t="shared" ref="I2312:J2312" si="1866">I2310</f>
        <v>Roof Exhaust fans</v>
      </c>
      <c r="J2312" s="533" t="str">
        <f t="shared" si="1866"/>
        <v>Roof Exhaust fans</v>
      </c>
      <c r="K2312" s="137" t="s">
        <v>13</v>
      </c>
      <c r="L2312" s="137" t="s">
        <v>762</v>
      </c>
      <c r="M2312" s="106">
        <v>1</v>
      </c>
      <c r="N2312" s="101" t="s">
        <v>39</v>
      </c>
      <c r="O2312" s="698">
        <v>1195</v>
      </c>
      <c r="P2312" s="698">
        <v>1195</v>
      </c>
      <c r="Q2312" s="731">
        <f t="shared" si="1862"/>
        <v>1159.1499999999999</v>
      </c>
      <c r="R2312" s="731">
        <f t="shared" si="1863"/>
        <v>1159.1499999999999</v>
      </c>
      <c r="T2312" s="728"/>
    </row>
    <row r="2313" spans="1:20" ht="15.75">
      <c r="A2313" s="533" t="s">
        <v>2728</v>
      </c>
      <c r="B2313" s="533">
        <v>23</v>
      </c>
      <c r="C2313" s="533" t="s">
        <v>682</v>
      </c>
      <c r="D2313" s="572" t="s">
        <v>1307</v>
      </c>
      <c r="E2313" s="571" t="str">
        <f t="shared" si="1846"/>
        <v xml:space="preserve"> POWER VENTILATOR UTILITY SET FANS</v>
      </c>
      <c r="F2313" s="533" t="str">
        <f t="shared" si="1796"/>
        <v>ME</v>
      </c>
      <c r="G2313" s="533" t="s">
        <v>2722</v>
      </c>
      <c r="H2313" s="533">
        <v>940</v>
      </c>
      <c r="I2313" s="533" t="str">
        <f t="shared" ref="I2313:J2313" si="1867">I2311</f>
        <v>Centrifugal inline fans</v>
      </c>
      <c r="J2313" s="533" t="str">
        <f t="shared" si="1867"/>
        <v>Centrifugal inline fans</v>
      </c>
      <c r="K2313" s="137" t="s">
        <v>15</v>
      </c>
      <c r="L2313" s="137" t="s">
        <v>769</v>
      </c>
      <c r="M2313" s="106">
        <v>1</v>
      </c>
      <c r="N2313" s="101" t="s">
        <v>2</v>
      </c>
      <c r="O2313" s="698">
        <v>1219</v>
      </c>
      <c r="P2313" s="698">
        <v>1219</v>
      </c>
      <c r="Q2313" s="731">
        <f t="shared" si="1862"/>
        <v>1182.43</v>
      </c>
      <c r="R2313" s="731">
        <f t="shared" si="1863"/>
        <v>1182.43</v>
      </c>
      <c r="T2313" s="728"/>
    </row>
    <row r="2314" spans="1:20" ht="15.75">
      <c r="A2314" s="533" t="s">
        <v>2728</v>
      </c>
      <c r="B2314" s="533">
        <v>23</v>
      </c>
      <c r="C2314" s="533" t="s">
        <v>682</v>
      </c>
      <c r="D2314" s="572" t="s">
        <v>2145</v>
      </c>
      <c r="E2314" s="571" t="s">
        <v>1271</v>
      </c>
      <c r="F2314" s="533" t="str">
        <f t="shared" si="1796"/>
        <v>ME</v>
      </c>
      <c r="G2314" s="533" t="s">
        <v>2725</v>
      </c>
      <c r="H2314" s="533">
        <v>941</v>
      </c>
      <c r="I2314" s="533" t="str">
        <f t="shared" ref="I2314:I2315" si="1868">L2314</f>
        <v>233713 - DIFFUSERS, REGISTERS, AND GRILLES</v>
      </c>
      <c r="J2314" s="533" t="str">
        <f t="shared" ref="J2314:J2316" si="1869">L2314</f>
        <v>233713 - DIFFUSERS, REGISTERS, AND GRILLES</v>
      </c>
      <c r="K2314" s="137"/>
      <c r="L2314" s="137" t="s">
        <v>770</v>
      </c>
      <c r="M2314" s="104"/>
      <c r="N2314" s="101"/>
      <c r="O2314" s="698"/>
      <c r="P2314" s="698">
        <v>0</v>
      </c>
      <c r="T2314" s="728"/>
    </row>
    <row r="2315" spans="1:20" ht="15.75">
      <c r="A2315" s="533" t="s">
        <v>2728</v>
      </c>
      <c r="B2315" s="533">
        <v>23</v>
      </c>
      <c r="C2315" s="533" t="s">
        <v>682</v>
      </c>
      <c r="D2315" s="572" t="s">
        <v>2145</v>
      </c>
      <c r="E2315" s="571" t="str">
        <f t="shared" ref="E2315:E2358" si="1870">E2314</f>
        <v xml:space="preserve"> DIFFUSERS, REGISTERS, AND GRILLES</v>
      </c>
      <c r="F2315" s="533" t="str">
        <f t="shared" ref="F2315:F2378" si="1871">VLOOKUP(D:D,trade,3,FALSE)</f>
        <v>ME</v>
      </c>
      <c r="G2315" s="533" t="s">
        <v>2725</v>
      </c>
      <c r="H2315" s="533">
        <v>942</v>
      </c>
      <c r="I2315" s="533" t="str">
        <f t="shared" si="1868"/>
        <v>Diffusers</v>
      </c>
      <c r="J2315" s="533" t="str">
        <f t="shared" si="1869"/>
        <v>Diffusers</v>
      </c>
      <c r="K2315" s="137"/>
      <c r="L2315" s="137" t="s">
        <v>771</v>
      </c>
      <c r="M2315" s="104"/>
      <c r="N2315" s="101"/>
      <c r="O2315" s="698"/>
      <c r="P2315" s="698"/>
      <c r="T2315" s="728"/>
    </row>
    <row r="2316" spans="1:20" ht="16.5" thickBot="1">
      <c r="A2316" s="533" t="s">
        <v>2728</v>
      </c>
      <c r="B2316" s="533">
        <v>23</v>
      </c>
      <c r="C2316" s="533" t="s">
        <v>682</v>
      </c>
      <c r="D2316" s="572" t="s">
        <v>2145</v>
      </c>
      <c r="E2316" s="571" t="str">
        <f t="shared" si="1870"/>
        <v xml:space="preserve"> DIFFUSERS, REGISTERS, AND GRILLES</v>
      </c>
      <c r="F2316" s="533" t="str">
        <f t="shared" si="1871"/>
        <v>ME</v>
      </c>
      <c r="G2316" s="533" t="s">
        <v>2725</v>
      </c>
      <c r="H2316" s="533">
        <v>943</v>
      </c>
      <c r="I2316" s="533" t="s">
        <v>771</v>
      </c>
      <c r="J2316" s="533" t="str">
        <f t="shared" si="1869"/>
        <v>Supply diffusers 600x600</v>
      </c>
      <c r="K2316" s="137"/>
      <c r="L2316" s="137" t="s">
        <v>772</v>
      </c>
      <c r="M2316" s="104"/>
      <c r="N2316" s="101"/>
      <c r="O2316" s="698"/>
      <c r="P2316" s="698"/>
      <c r="T2316" s="728"/>
    </row>
    <row r="2317" spans="1:20" ht="15.75">
      <c r="A2317" s="533" t="s">
        <v>2728</v>
      </c>
      <c r="B2317" s="533">
        <v>23</v>
      </c>
      <c r="C2317" s="533" t="s">
        <v>682</v>
      </c>
      <c r="D2317" s="572" t="s">
        <v>2145</v>
      </c>
      <c r="E2317" s="571" t="str">
        <f t="shared" si="1870"/>
        <v xml:space="preserve"> DIFFUSERS, REGISTERS, AND GRILLES</v>
      </c>
      <c r="F2317" s="533" t="str">
        <f t="shared" si="1871"/>
        <v>ME</v>
      </c>
      <c r="G2317" s="533" t="s">
        <v>2722</v>
      </c>
      <c r="H2317" s="533">
        <v>944</v>
      </c>
      <c r="I2317" s="533" t="s">
        <v>771</v>
      </c>
      <c r="J2317" s="533" t="str">
        <f>J2316</f>
        <v>Supply diffusers 600x600</v>
      </c>
      <c r="K2317" s="137" t="s">
        <v>17</v>
      </c>
      <c r="L2317" s="137" t="s">
        <v>562</v>
      </c>
      <c r="M2317" s="106">
        <v>11</v>
      </c>
      <c r="N2317" s="251" t="s">
        <v>39</v>
      </c>
      <c r="O2317" s="698">
        <v>108</v>
      </c>
      <c r="P2317" s="698">
        <v>1188</v>
      </c>
      <c r="Q2317" s="731">
        <f t="shared" ref="Q2317:Q2322" si="1872">O2317*0.97</f>
        <v>104.75999999999999</v>
      </c>
      <c r="R2317" s="731">
        <f t="shared" ref="R2317:R2322" si="1873">Q2317*M2317</f>
        <v>1152.3599999999999</v>
      </c>
      <c r="T2317" s="728"/>
    </row>
    <row r="2318" spans="1:20" ht="15.75">
      <c r="A2318" s="533" t="s">
        <v>2728</v>
      </c>
      <c r="B2318" s="533">
        <v>23</v>
      </c>
      <c r="C2318" s="533" t="s">
        <v>682</v>
      </c>
      <c r="D2318" s="572" t="s">
        <v>2145</v>
      </c>
      <c r="E2318" s="571" t="str">
        <f t="shared" si="1870"/>
        <v xml:space="preserve"> DIFFUSERS, REGISTERS, AND GRILLES</v>
      </c>
      <c r="F2318" s="533" t="str">
        <f t="shared" si="1871"/>
        <v>ME</v>
      </c>
      <c r="G2318" s="533" t="s">
        <v>2722</v>
      </c>
      <c r="H2318" s="533">
        <v>945</v>
      </c>
      <c r="I2318" s="533" t="s">
        <v>771</v>
      </c>
      <c r="J2318" s="533" t="str">
        <f t="shared" ref="J2318:J2322" si="1874">J2317</f>
        <v>Supply diffusers 600x600</v>
      </c>
      <c r="K2318" s="137" t="s">
        <v>19</v>
      </c>
      <c r="L2318" s="137" t="s">
        <v>773</v>
      </c>
      <c r="M2318" s="106">
        <v>3</v>
      </c>
      <c r="N2318" s="252" t="s">
        <v>39</v>
      </c>
      <c r="O2318" s="698">
        <v>108</v>
      </c>
      <c r="P2318" s="698">
        <v>324</v>
      </c>
      <c r="Q2318" s="731">
        <f t="shared" si="1872"/>
        <v>104.75999999999999</v>
      </c>
      <c r="R2318" s="731">
        <f t="shared" si="1873"/>
        <v>314.27999999999997</v>
      </c>
      <c r="T2318" s="728"/>
    </row>
    <row r="2319" spans="1:20" ht="16.5" thickBot="1">
      <c r="A2319" s="533" t="s">
        <v>2728</v>
      </c>
      <c r="B2319" s="533">
        <v>23</v>
      </c>
      <c r="C2319" s="533" t="s">
        <v>682</v>
      </c>
      <c r="D2319" s="572" t="s">
        <v>2145</v>
      </c>
      <c r="E2319" s="571" t="str">
        <f t="shared" si="1870"/>
        <v xml:space="preserve"> DIFFUSERS, REGISTERS, AND GRILLES</v>
      </c>
      <c r="F2319" s="533" t="str">
        <f t="shared" si="1871"/>
        <v>ME</v>
      </c>
      <c r="G2319" s="533" t="s">
        <v>2722</v>
      </c>
      <c r="H2319" s="533">
        <v>946</v>
      </c>
      <c r="I2319" s="533" t="s">
        <v>771</v>
      </c>
      <c r="J2319" s="533" t="str">
        <f t="shared" si="1874"/>
        <v>Supply diffusers 600x600</v>
      </c>
      <c r="K2319" s="137" t="s">
        <v>20</v>
      </c>
      <c r="L2319" s="137" t="s">
        <v>774</v>
      </c>
      <c r="M2319" s="106">
        <v>1</v>
      </c>
      <c r="N2319" s="253" t="s">
        <v>39</v>
      </c>
      <c r="O2319" s="698">
        <v>108</v>
      </c>
      <c r="P2319" s="698">
        <v>108</v>
      </c>
      <c r="Q2319" s="731">
        <f t="shared" si="1872"/>
        <v>104.75999999999999</v>
      </c>
      <c r="R2319" s="731">
        <f t="shared" si="1873"/>
        <v>104.75999999999999</v>
      </c>
      <c r="T2319" s="728"/>
    </row>
    <row r="2320" spans="1:20" ht="15.75">
      <c r="A2320" s="533" t="s">
        <v>2728</v>
      </c>
      <c r="B2320" s="533">
        <v>23</v>
      </c>
      <c r="C2320" s="533" t="s">
        <v>682</v>
      </c>
      <c r="D2320" s="572" t="s">
        <v>2145</v>
      </c>
      <c r="E2320" s="571" t="str">
        <f t="shared" si="1870"/>
        <v xml:space="preserve"> DIFFUSERS, REGISTERS, AND GRILLES</v>
      </c>
      <c r="F2320" s="533" t="str">
        <f t="shared" si="1871"/>
        <v>ME</v>
      </c>
      <c r="G2320" s="533" t="s">
        <v>2722</v>
      </c>
      <c r="H2320" s="533">
        <v>947</v>
      </c>
      <c r="I2320" s="533" t="s">
        <v>771</v>
      </c>
      <c r="J2320" s="533" t="str">
        <f t="shared" si="1874"/>
        <v>Supply diffusers 600x600</v>
      </c>
      <c r="K2320" s="248" t="s">
        <v>21</v>
      </c>
      <c r="L2320" s="248" t="s">
        <v>775</v>
      </c>
      <c r="M2320" s="233">
        <v>7</v>
      </c>
      <c r="N2320" s="249" t="s">
        <v>39</v>
      </c>
      <c r="O2320" s="698"/>
      <c r="P2320" s="698">
        <v>0</v>
      </c>
      <c r="Q2320" s="731">
        <f t="shared" si="1872"/>
        <v>0</v>
      </c>
      <c r="R2320" s="731">
        <f t="shared" si="1873"/>
        <v>0</v>
      </c>
      <c r="T2320" s="728"/>
    </row>
    <row r="2321" spans="1:20" ht="15.75">
      <c r="A2321" s="533" t="s">
        <v>2728</v>
      </c>
      <c r="B2321" s="533">
        <v>23</v>
      </c>
      <c r="C2321" s="533" t="s">
        <v>682</v>
      </c>
      <c r="D2321" s="572" t="s">
        <v>2145</v>
      </c>
      <c r="E2321" s="571" t="str">
        <f t="shared" si="1870"/>
        <v xml:space="preserve"> DIFFUSERS, REGISTERS, AND GRILLES</v>
      </c>
      <c r="F2321" s="533" t="str">
        <f t="shared" si="1871"/>
        <v>ME</v>
      </c>
      <c r="G2321" s="533" t="s">
        <v>2722</v>
      </c>
      <c r="H2321" s="533">
        <v>948</v>
      </c>
      <c r="I2321" s="533" t="s">
        <v>771</v>
      </c>
      <c r="J2321" s="533" t="str">
        <f t="shared" si="1874"/>
        <v>Supply diffusers 600x600</v>
      </c>
      <c r="K2321" s="248" t="s">
        <v>45</v>
      </c>
      <c r="L2321" s="248" t="s">
        <v>776</v>
      </c>
      <c r="M2321" s="233">
        <v>5</v>
      </c>
      <c r="N2321" s="249" t="s">
        <v>39</v>
      </c>
      <c r="O2321" s="698"/>
      <c r="P2321" s="698">
        <v>0</v>
      </c>
      <c r="Q2321" s="731">
        <f t="shared" si="1872"/>
        <v>0</v>
      </c>
      <c r="R2321" s="731">
        <f t="shared" si="1873"/>
        <v>0</v>
      </c>
      <c r="T2321" s="728"/>
    </row>
    <row r="2322" spans="1:20" ht="15.75">
      <c r="A2322" s="533" t="s">
        <v>2728</v>
      </c>
      <c r="B2322" s="533">
        <v>23</v>
      </c>
      <c r="C2322" s="533" t="s">
        <v>682</v>
      </c>
      <c r="D2322" s="572" t="s">
        <v>2145</v>
      </c>
      <c r="E2322" s="571" t="str">
        <f t="shared" si="1870"/>
        <v xml:space="preserve"> DIFFUSERS, REGISTERS, AND GRILLES</v>
      </c>
      <c r="F2322" s="533" t="str">
        <f t="shared" si="1871"/>
        <v>ME</v>
      </c>
      <c r="G2322" s="533" t="s">
        <v>2722</v>
      </c>
      <c r="H2322" s="533">
        <v>949</v>
      </c>
      <c r="I2322" s="533" t="s">
        <v>771</v>
      </c>
      <c r="J2322" s="533" t="str">
        <f t="shared" si="1874"/>
        <v>Supply diffusers 600x600</v>
      </c>
      <c r="K2322" s="137" t="s">
        <v>21</v>
      </c>
      <c r="L2322" s="481" t="s">
        <v>777</v>
      </c>
      <c r="M2322" s="482">
        <v>2</v>
      </c>
      <c r="N2322" s="483" t="s">
        <v>39</v>
      </c>
      <c r="O2322" s="698">
        <v>108</v>
      </c>
      <c r="P2322" s="698">
        <v>216</v>
      </c>
      <c r="Q2322" s="731">
        <f t="shared" si="1872"/>
        <v>104.75999999999999</v>
      </c>
      <c r="R2322" s="731">
        <f t="shared" si="1873"/>
        <v>209.51999999999998</v>
      </c>
      <c r="T2322" s="728"/>
    </row>
    <row r="2323" spans="1:20" ht="16.5" thickBot="1">
      <c r="A2323" s="533" t="s">
        <v>2728</v>
      </c>
      <c r="B2323" s="533">
        <v>23</v>
      </c>
      <c r="C2323" s="533" t="s">
        <v>682</v>
      </c>
      <c r="D2323" s="572" t="s">
        <v>2145</v>
      </c>
      <c r="E2323" s="571" t="str">
        <f t="shared" si="1870"/>
        <v xml:space="preserve"> DIFFUSERS, REGISTERS, AND GRILLES</v>
      </c>
      <c r="F2323" s="533" t="str">
        <f t="shared" si="1871"/>
        <v>ME</v>
      </c>
      <c r="G2323" s="533" t="s">
        <v>2725</v>
      </c>
      <c r="H2323" s="533">
        <v>950</v>
      </c>
      <c r="I2323" s="533" t="s">
        <v>771</v>
      </c>
      <c r="J2323" s="533" t="str">
        <f>L2323</f>
        <v>Return diffusers 600x600</v>
      </c>
      <c r="K2323" s="137"/>
      <c r="L2323" s="137" t="s">
        <v>778</v>
      </c>
      <c r="M2323" s="104"/>
      <c r="N2323" s="101"/>
      <c r="O2323" s="698"/>
      <c r="P2323" s="698"/>
      <c r="T2323" s="728"/>
    </row>
    <row r="2324" spans="1:20" ht="15.75">
      <c r="A2324" s="533" t="s">
        <v>2728</v>
      </c>
      <c r="B2324" s="533">
        <v>23</v>
      </c>
      <c r="C2324" s="533" t="s">
        <v>682</v>
      </c>
      <c r="D2324" s="572" t="s">
        <v>2145</v>
      </c>
      <c r="E2324" s="571" t="str">
        <f t="shared" si="1870"/>
        <v xml:space="preserve"> DIFFUSERS, REGISTERS, AND GRILLES</v>
      </c>
      <c r="F2324" s="533" t="str">
        <f t="shared" si="1871"/>
        <v>ME</v>
      </c>
      <c r="G2324" s="533" t="s">
        <v>2722</v>
      </c>
      <c r="H2324" s="533">
        <v>951</v>
      </c>
      <c r="I2324" s="533" t="s">
        <v>771</v>
      </c>
      <c r="J2324" s="533" t="str">
        <f t="shared" ref="J2324:J2328" si="1875">J2323</f>
        <v>Return diffusers 600x600</v>
      </c>
      <c r="K2324" s="137" t="s">
        <v>45</v>
      </c>
      <c r="L2324" s="137" t="s">
        <v>562</v>
      </c>
      <c r="M2324" s="180">
        <v>2</v>
      </c>
      <c r="N2324" s="254" t="s">
        <v>39</v>
      </c>
      <c r="O2324" s="698">
        <v>92</v>
      </c>
      <c r="P2324" s="698">
        <v>184</v>
      </c>
      <c r="Q2324" s="731">
        <f t="shared" ref="Q2324:Q2328" si="1876">O2324*0.97</f>
        <v>89.24</v>
      </c>
      <c r="R2324" s="731">
        <f t="shared" ref="R2324:R2328" si="1877">Q2324*M2324</f>
        <v>178.48</v>
      </c>
      <c r="T2324" s="728"/>
    </row>
    <row r="2325" spans="1:20" ht="16.5" thickBot="1">
      <c r="A2325" s="533" t="s">
        <v>2728</v>
      </c>
      <c r="B2325" s="533">
        <v>23</v>
      </c>
      <c r="C2325" s="533" t="s">
        <v>682</v>
      </c>
      <c r="D2325" s="572" t="s">
        <v>2145</v>
      </c>
      <c r="E2325" s="571" t="str">
        <f t="shared" si="1870"/>
        <v xml:space="preserve"> DIFFUSERS, REGISTERS, AND GRILLES</v>
      </c>
      <c r="F2325" s="533" t="str">
        <f t="shared" si="1871"/>
        <v>ME</v>
      </c>
      <c r="G2325" s="533" t="s">
        <v>2722</v>
      </c>
      <c r="H2325" s="533">
        <v>952</v>
      </c>
      <c r="I2325" s="533" t="s">
        <v>771</v>
      </c>
      <c r="J2325" s="533" t="str">
        <f t="shared" si="1875"/>
        <v>Return diffusers 600x600</v>
      </c>
      <c r="K2325" s="137" t="s">
        <v>48</v>
      </c>
      <c r="L2325" s="137" t="s">
        <v>774</v>
      </c>
      <c r="M2325" s="180">
        <v>4</v>
      </c>
      <c r="N2325" s="255" t="s">
        <v>39</v>
      </c>
      <c r="O2325" s="698">
        <v>92</v>
      </c>
      <c r="P2325" s="698">
        <v>368</v>
      </c>
      <c r="Q2325" s="731">
        <f t="shared" si="1876"/>
        <v>89.24</v>
      </c>
      <c r="R2325" s="731">
        <f t="shared" si="1877"/>
        <v>356.96</v>
      </c>
      <c r="T2325" s="728"/>
    </row>
    <row r="2326" spans="1:20" ht="15.75">
      <c r="A2326" s="533" t="s">
        <v>2728</v>
      </c>
      <c r="B2326" s="533">
        <v>23</v>
      </c>
      <c r="C2326" s="533" t="s">
        <v>682</v>
      </c>
      <c r="D2326" s="572" t="s">
        <v>2145</v>
      </c>
      <c r="E2326" s="571" t="str">
        <f t="shared" si="1870"/>
        <v xml:space="preserve"> DIFFUSERS, REGISTERS, AND GRILLES</v>
      </c>
      <c r="F2326" s="533" t="str">
        <f t="shared" si="1871"/>
        <v>ME</v>
      </c>
      <c r="G2326" s="533" t="s">
        <v>2722</v>
      </c>
      <c r="H2326" s="533">
        <v>953</v>
      </c>
      <c r="I2326" s="533" t="s">
        <v>771</v>
      </c>
      <c r="J2326" s="533" t="str">
        <f t="shared" si="1875"/>
        <v>Return diffusers 600x600</v>
      </c>
      <c r="K2326" s="248" t="s">
        <v>77</v>
      </c>
      <c r="L2326" s="248" t="s">
        <v>775</v>
      </c>
      <c r="M2326" s="256">
        <v>10</v>
      </c>
      <c r="N2326" s="257" t="s">
        <v>39</v>
      </c>
      <c r="O2326" s="698"/>
      <c r="P2326" s="698"/>
      <c r="Q2326" s="731">
        <f t="shared" si="1876"/>
        <v>0</v>
      </c>
      <c r="R2326" s="731">
        <f t="shared" si="1877"/>
        <v>0</v>
      </c>
      <c r="T2326" s="728"/>
    </row>
    <row r="2327" spans="1:20" ht="15.75">
      <c r="A2327" s="533" t="s">
        <v>2728</v>
      </c>
      <c r="B2327" s="533">
        <v>23</v>
      </c>
      <c r="C2327" s="533" t="s">
        <v>682</v>
      </c>
      <c r="D2327" s="572" t="s">
        <v>2145</v>
      </c>
      <c r="E2327" s="571" t="str">
        <f t="shared" si="1870"/>
        <v xml:space="preserve"> DIFFUSERS, REGISTERS, AND GRILLES</v>
      </c>
      <c r="F2327" s="533" t="str">
        <f t="shared" si="1871"/>
        <v>ME</v>
      </c>
      <c r="G2327" s="533" t="s">
        <v>2722</v>
      </c>
      <c r="H2327" s="533">
        <v>954</v>
      </c>
      <c r="I2327" s="533" t="s">
        <v>771</v>
      </c>
      <c r="J2327" s="533" t="str">
        <f t="shared" si="1875"/>
        <v>Return diffusers 600x600</v>
      </c>
      <c r="K2327" s="248" t="s">
        <v>78</v>
      </c>
      <c r="L2327" s="248" t="s">
        <v>776</v>
      </c>
      <c r="M2327" s="256">
        <v>1</v>
      </c>
      <c r="N2327" s="257" t="s">
        <v>39</v>
      </c>
      <c r="O2327" s="698"/>
      <c r="P2327" s="698"/>
      <c r="Q2327" s="731">
        <f t="shared" si="1876"/>
        <v>0</v>
      </c>
      <c r="R2327" s="731">
        <f t="shared" si="1877"/>
        <v>0</v>
      </c>
      <c r="T2327" s="728"/>
    </row>
    <row r="2328" spans="1:20" ht="15.75">
      <c r="A2328" s="533" t="s">
        <v>2728</v>
      </c>
      <c r="B2328" s="533">
        <v>23</v>
      </c>
      <c r="C2328" s="533" t="s">
        <v>682</v>
      </c>
      <c r="D2328" s="572" t="s">
        <v>2145</v>
      </c>
      <c r="E2328" s="571" t="str">
        <f t="shared" si="1870"/>
        <v xml:space="preserve"> DIFFUSERS, REGISTERS, AND GRILLES</v>
      </c>
      <c r="F2328" s="533" t="str">
        <f t="shared" si="1871"/>
        <v>ME</v>
      </c>
      <c r="G2328" s="533" t="s">
        <v>2722</v>
      </c>
      <c r="H2328" s="533">
        <v>955</v>
      </c>
      <c r="I2328" s="533" t="s">
        <v>771</v>
      </c>
      <c r="J2328" s="533" t="str">
        <f t="shared" si="1875"/>
        <v>Return diffusers 600x600</v>
      </c>
      <c r="K2328" s="137" t="s">
        <v>50</v>
      </c>
      <c r="L2328" s="481" t="s">
        <v>777</v>
      </c>
      <c r="M2328" s="485">
        <v>1</v>
      </c>
      <c r="N2328" s="486" t="s">
        <v>39</v>
      </c>
      <c r="O2328" s="698">
        <v>92</v>
      </c>
      <c r="P2328" s="698">
        <v>92</v>
      </c>
      <c r="Q2328" s="731">
        <f t="shared" si="1876"/>
        <v>89.24</v>
      </c>
      <c r="R2328" s="731">
        <f t="shared" si="1877"/>
        <v>89.24</v>
      </c>
      <c r="T2328" s="728"/>
    </row>
    <row r="2329" spans="1:20" ht="15.75">
      <c r="A2329" s="533" t="s">
        <v>2728</v>
      </c>
      <c r="B2329" s="533">
        <v>23</v>
      </c>
      <c r="C2329" s="533" t="s">
        <v>682</v>
      </c>
      <c r="D2329" s="572" t="s">
        <v>2145</v>
      </c>
      <c r="E2329" s="571" t="str">
        <f t="shared" si="1870"/>
        <v xml:space="preserve"> DIFFUSERS, REGISTERS, AND GRILLES</v>
      </c>
      <c r="F2329" s="533" t="str">
        <f t="shared" si="1871"/>
        <v>ME</v>
      </c>
      <c r="G2329" s="533" t="s">
        <v>2725</v>
      </c>
      <c r="H2329" s="533">
        <v>956</v>
      </c>
      <c r="I2329" s="533" t="s">
        <v>771</v>
      </c>
      <c r="J2329" s="533" t="str">
        <f>L2329</f>
        <v>Exhaust diffusers 600x600</v>
      </c>
      <c r="K2329" s="248"/>
      <c r="L2329" s="248" t="s">
        <v>779</v>
      </c>
      <c r="M2329" s="250"/>
      <c r="N2329" s="249"/>
      <c r="O2329" s="698"/>
      <c r="P2329" s="698"/>
      <c r="T2329" s="728"/>
    </row>
    <row r="2330" spans="1:20" ht="15.75">
      <c r="A2330" s="533" t="s">
        <v>2728</v>
      </c>
      <c r="B2330" s="533">
        <v>23</v>
      </c>
      <c r="C2330" s="533" t="s">
        <v>682</v>
      </c>
      <c r="D2330" s="572" t="s">
        <v>2145</v>
      </c>
      <c r="E2330" s="571" t="str">
        <f t="shared" si="1870"/>
        <v xml:space="preserve"> DIFFUSERS, REGISTERS, AND GRILLES</v>
      </c>
      <c r="F2330" s="533" t="str">
        <f t="shared" si="1871"/>
        <v>ME</v>
      </c>
      <c r="G2330" s="533" t="s">
        <v>2722</v>
      </c>
      <c r="H2330" s="533">
        <v>957</v>
      </c>
      <c r="I2330" s="533" t="s">
        <v>771</v>
      </c>
      <c r="J2330" s="533" t="str">
        <f t="shared" ref="J2330:J2333" si="1878">J2329</f>
        <v>Exhaust diffusers 600x600</v>
      </c>
      <c r="K2330" s="248" t="s">
        <v>304</v>
      </c>
      <c r="L2330" s="248" t="s">
        <v>562</v>
      </c>
      <c r="M2330" s="233">
        <v>9</v>
      </c>
      <c r="N2330" s="249" t="s">
        <v>39</v>
      </c>
      <c r="O2330" s="698"/>
      <c r="P2330" s="698">
        <v>0</v>
      </c>
      <c r="Q2330" s="731">
        <f t="shared" ref="Q2330:Q2333" si="1879">O2330*0.97</f>
        <v>0</v>
      </c>
      <c r="R2330" s="731">
        <f t="shared" ref="R2330:R2333" si="1880">Q2330*M2330</f>
        <v>0</v>
      </c>
      <c r="T2330" s="728"/>
    </row>
    <row r="2331" spans="1:20" ht="15.75">
      <c r="A2331" s="533" t="s">
        <v>2728</v>
      </c>
      <c r="B2331" s="533">
        <v>23</v>
      </c>
      <c r="C2331" s="533" t="s">
        <v>682</v>
      </c>
      <c r="D2331" s="572" t="s">
        <v>2145</v>
      </c>
      <c r="E2331" s="571" t="str">
        <f t="shared" si="1870"/>
        <v xml:space="preserve"> DIFFUSERS, REGISTERS, AND GRILLES</v>
      </c>
      <c r="F2331" s="533" t="str">
        <f t="shared" si="1871"/>
        <v>ME</v>
      </c>
      <c r="G2331" s="533" t="s">
        <v>2722</v>
      </c>
      <c r="H2331" s="533">
        <v>958</v>
      </c>
      <c r="I2331" s="533" t="s">
        <v>771</v>
      </c>
      <c r="J2331" s="533" t="str">
        <f t="shared" si="1878"/>
        <v>Exhaust diffusers 600x600</v>
      </c>
      <c r="K2331" s="248" t="s">
        <v>306</v>
      </c>
      <c r="L2331" s="248" t="s">
        <v>774</v>
      </c>
      <c r="M2331" s="233">
        <v>6</v>
      </c>
      <c r="N2331" s="249" t="s">
        <v>39</v>
      </c>
      <c r="O2331" s="698"/>
      <c r="P2331" s="698">
        <v>0</v>
      </c>
      <c r="Q2331" s="731">
        <f t="shared" si="1879"/>
        <v>0</v>
      </c>
      <c r="R2331" s="731">
        <f t="shared" si="1880"/>
        <v>0</v>
      </c>
      <c r="T2331" s="728"/>
    </row>
    <row r="2332" spans="1:20" ht="15.75">
      <c r="A2332" s="533" t="s">
        <v>2728</v>
      </c>
      <c r="B2332" s="533">
        <v>23</v>
      </c>
      <c r="C2332" s="533" t="s">
        <v>682</v>
      </c>
      <c r="D2332" s="572" t="s">
        <v>2145</v>
      </c>
      <c r="E2332" s="571" t="str">
        <f t="shared" si="1870"/>
        <v xml:space="preserve"> DIFFUSERS, REGISTERS, AND GRILLES</v>
      </c>
      <c r="F2332" s="533" t="str">
        <f t="shared" si="1871"/>
        <v>ME</v>
      </c>
      <c r="G2332" s="533" t="s">
        <v>2722</v>
      </c>
      <c r="H2332" s="533">
        <v>959</v>
      </c>
      <c r="I2332" s="533" t="s">
        <v>771</v>
      </c>
      <c r="J2332" s="533" t="str">
        <f t="shared" si="1878"/>
        <v>Exhaust diffusers 600x600</v>
      </c>
      <c r="K2332" s="248" t="s">
        <v>13</v>
      </c>
      <c r="L2332" s="248" t="s">
        <v>776</v>
      </c>
      <c r="M2332" s="233">
        <v>3</v>
      </c>
      <c r="N2332" s="249" t="s">
        <v>39</v>
      </c>
      <c r="O2332" s="698"/>
      <c r="P2332" s="698">
        <v>0</v>
      </c>
      <c r="Q2332" s="731">
        <f t="shared" si="1879"/>
        <v>0</v>
      </c>
      <c r="R2332" s="731">
        <f t="shared" si="1880"/>
        <v>0</v>
      </c>
      <c r="T2332" s="728"/>
    </row>
    <row r="2333" spans="1:20" ht="15.75">
      <c r="A2333" s="533" t="s">
        <v>2728</v>
      </c>
      <c r="B2333" s="533">
        <v>23</v>
      </c>
      <c r="C2333" s="533" t="s">
        <v>682</v>
      </c>
      <c r="D2333" s="572" t="s">
        <v>2145</v>
      </c>
      <c r="E2333" s="571" t="str">
        <f t="shared" si="1870"/>
        <v xml:space="preserve"> DIFFUSERS, REGISTERS, AND GRILLES</v>
      </c>
      <c r="F2333" s="533" t="str">
        <f t="shared" si="1871"/>
        <v>ME</v>
      </c>
      <c r="G2333" s="533" t="s">
        <v>2722</v>
      </c>
      <c r="H2333" s="533">
        <v>960</v>
      </c>
      <c r="I2333" s="533" t="s">
        <v>771</v>
      </c>
      <c r="J2333" s="533" t="str">
        <f t="shared" si="1878"/>
        <v>Exhaust diffusers 600x600</v>
      </c>
      <c r="K2333" s="248" t="s">
        <v>15</v>
      </c>
      <c r="L2333" s="248" t="s">
        <v>777</v>
      </c>
      <c r="M2333" s="233">
        <v>1</v>
      </c>
      <c r="N2333" s="249" t="s">
        <v>39</v>
      </c>
      <c r="O2333" s="698"/>
      <c r="P2333" s="698">
        <v>0</v>
      </c>
      <c r="Q2333" s="731">
        <f t="shared" si="1879"/>
        <v>0</v>
      </c>
      <c r="R2333" s="731">
        <f t="shared" si="1880"/>
        <v>0</v>
      </c>
      <c r="T2333" s="728"/>
    </row>
    <row r="2334" spans="1:20" ht="15.75">
      <c r="A2334" s="533" t="s">
        <v>2728</v>
      </c>
      <c r="B2334" s="533">
        <v>23</v>
      </c>
      <c r="C2334" s="533" t="s">
        <v>682</v>
      </c>
      <c r="D2334" s="572" t="s">
        <v>2145</v>
      </c>
      <c r="E2334" s="571" t="str">
        <f t="shared" si="1870"/>
        <v xml:space="preserve"> DIFFUSERS, REGISTERS, AND GRILLES</v>
      </c>
      <c r="F2334" s="533" t="str">
        <f t="shared" si="1871"/>
        <v>ME</v>
      </c>
      <c r="G2334" s="533" t="s">
        <v>2725</v>
      </c>
      <c r="H2334" s="533">
        <v>961</v>
      </c>
      <c r="I2334" s="533" t="str">
        <f t="shared" ref="I2334" si="1881">L2334</f>
        <v>Registers</v>
      </c>
      <c r="J2334" s="533" t="str">
        <f t="shared" ref="J2334:J2335" si="1882">L2334</f>
        <v>Registers</v>
      </c>
      <c r="K2334" s="137"/>
      <c r="L2334" s="137" t="s">
        <v>780</v>
      </c>
      <c r="M2334" s="104"/>
      <c r="N2334" s="101"/>
      <c r="O2334" s="698"/>
      <c r="P2334" s="698"/>
      <c r="T2334" s="728"/>
    </row>
    <row r="2335" spans="1:20" ht="16.5" thickBot="1">
      <c r="A2335" s="533" t="s">
        <v>2728</v>
      </c>
      <c r="B2335" s="533">
        <v>23</v>
      </c>
      <c r="C2335" s="533" t="s">
        <v>682</v>
      </c>
      <c r="D2335" s="572" t="s">
        <v>2145</v>
      </c>
      <c r="E2335" s="571" t="str">
        <f t="shared" si="1870"/>
        <v xml:space="preserve"> DIFFUSERS, REGISTERS, AND GRILLES</v>
      </c>
      <c r="F2335" s="533" t="str">
        <f t="shared" si="1871"/>
        <v>ME</v>
      </c>
      <c r="G2335" s="533" t="s">
        <v>2725</v>
      </c>
      <c r="H2335" s="533">
        <v>962</v>
      </c>
      <c r="I2335" s="533" t="s">
        <v>780</v>
      </c>
      <c r="J2335" s="533" t="str">
        <f t="shared" si="1882"/>
        <v>Supply registers</v>
      </c>
      <c r="K2335" s="137"/>
      <c r="L2335" s="137" t="s">
        <v>781</v>
      </c>
      <c r="M2335" s="104"/>
      <c r="N2335" s="101"/>
      <c r="O2335" s="698"/>
      <c r="P2335" s="698"/>
      <c r="T2335" s="728"/>
    </row>
    <row r="2336" spans="1:20" ht="16.5" thickBot="1">
      <c r="A2336" s="533" t="s">
        <v>2728</v>
      </c>
      <c r="B2336" s="533">
        <v>23</v>
      </c>
      <c r="C2336" s="533" t="s">
        <v>682</v>
      </c>
      <c r="D2336" s="572" t="s">
        <v>2145</v>
      </c>
      <c r="E2336" s="571" t="str">
        <f t="shared" si="1870"/>
        <v xml:space="preserve"> DIFFUSERS, REGISTERS, AND GRILLES</v>
      </c>
      <c r="F2336" s="533" t="str">
        <f t="shared" si="1871"/>
        <v>ME</v>
      </c>
      <c r="G2336" s="533" t="s">
        <v>2722</v>
      </c>
      <c r="H2336" s="533">
        <v>963</v>
      </c>
      <c r="I2336" s="533" t="s">
        <v>780</v>
      </c>
      <c r="J2336" s="533" t="str">
        <f t="shared" ref="J2336:J2341" si="1883">J2335</f>
        <v>Supply registers</v>
      </c>
      <c r="K2336" s="137" t="s">
        <v>13</v>
      </c>
      <c r="L2336" s="137" t="s">
        <v>782</v>
      </c>
      <c r="M2336" s="189">
        <v>6</v>
      </c>
      <c r="N2336" s="259" t="s">
        <v>39</v>
      </c>
      <c r="O2336" s="698">
        <v>39</v>
      </c>
      <c r="P2336" s="698">
        <v>234</v>
      </c>
      <c r="Q2336" s="731">
        <f t="shared" ref="Q2336:Q2341" si="1884">O2336*0.97</f>
        <v>37.83</v>
      </c>
      <c r="R2336" s="731">
        <f t="shared" ref="R2336:R2341" si="1885">Q2336*M2336</f>
        <v>226.98</v>
      </c>
      <c r="T2336" s="728"/>
    </row>
    <row r="2337" spans="1:20" ht="15.75">
      <c r="A2337" s="533" t="s">
        <v>2728</v>
      </c>
      <c r="B2337" s="533">
        <v>23</v>
      </c>
      <c r="C2337" s="533" t="s">
        <v>682</v>
      </c>
      <c r="D2337" s="572" t="s">
        <v>2145</v>
      </c>
      <c r="E2337" s="571" t="str">
        <f t="shared" si="1870"/>
        <v xml:space="preserve"> DIFFUSERS, REGISTERS, AND GRILLES</v>
      </c>
      <c r="F2337" s="533" t="str">
        <f t="shared" si="1871"/>
        <v>ME</v>
      </c>
      <c r="G2337" s="533" t="s">
        <v>2722</v>
      </c>
      <c r="H2337" s="533">
        <v>964</v>
      </c>
      <c r="I2337" s="533" t="s">
        <v>780</v>
      </c>
      <c r="J2337" s="533" t="str">
        <f t="shared" si="1883"/>
        <v>Supply registers</v>
      </c>
      <c r="K2337" s="248" t="s">
        <v>19</v>
      </c>
      <c r="L2337" s="248" t="s">
        <v>783</v>
      </c>
      <c r="M2337" s="242">
        <v>2</v>
      </c>
      <c r="N2337" s="260" t="s">
        <v>39</v>
      </c>
      <c r="O2337" s="698"/>
      <c r="P2337" s="698">
        <v>0</v>
      </c>
      <c r="Q2337" s="731">
        <f t="shared" si="1884"/>
        <v>0</v>
      </c>
      <c r="R2337" s="731">
        <f t="shared" si="1885"/>
        <v>0</v>
      </c>
      <c r="T2337" s="728"/>
    </row>
    <row r="2338" spans="1:20" ht="16.5" thickBot="1">
      <c r="A2338" s="533" t="s">
        <v>2728</v>
      </c>
      <c r="B2338" s="533">
        <v>23</v>
      </c>
      <c r="C2338" s="533" t="s">
        <v>682</v>
      </c>
      <c r="D2338" s="572" t="s">
        <v>2145</v>
      </c>
      <c r="E2338" s="571" t="str">
        <f t="shared" si="1870"/>
        <v xml:space="preserve"> DIFFUSERS, REGISTERS, AND GRILLES</v>
      </c>
      <c r="F2338" s="533" t="str">
        <f t="shared" si="1871"/>
        <v>ME</v>
      </c>
      <c r="G2338" s="533" t="s">
        <v>2722</v>
      </c>
      <c r="H2338" s="533">
        <v>965</v>
      </c>
      <c r="I2338" s="533" t="s">
        <v>780</v>
      </c>
      <c r="J2338" s="533" t="str">
        <f t="shared" si="1883"/>
        <v>Supply registers</v>
      </c>
      <c r="K2338" s="248" t="s">
        <v>20</v>
      </c>
      <c r="L2338" s="248" t="s">
        <v>1080</v>
      </c>
      <c r="M2338" s="242">
        <v>1</v>
      </c>
      <c r="N2338" s="260" t="s">
        <v>39</v>
      </c>
      <c r="O2338" s="698"/>
      <c r="P2338" s="698">
        <v>0</v>
      </c>
      <c r="Q2338" s="731">
        <f t="shared" si="1884"/>
        <v>0</v>
      </c>
      <c r="R2338" s="731">
        <f t="shared" si="1885"/>
        <v>0</v>
      </c>
      <c r="T2338" s="728"/>
    </row>
    <row r="2339" spans="1:20" ht="16.5" thickBot="1">
      <c r="A2339" s="533" t="s">
        <v>2728</v>
      </c>
      <c r="B2339" s="533">
        <v>23</v>
      </c>
      <c r="C2339" s="533" t="s">
        <v>682</v>
      </c>
      <c r="D2339" s="572" t="s">
        <v>2145</v>
      </c>
      <c r="E2339" s="571" t="str">
        <f t="shared" si="1870"/>
        <v xml:space="preserve"> DIFFUSERS, REGISTERS, AND GRILLES</v>
      </c>
      <c r="F2339" s="533" t="str">
        <f t="shared" si="1871"/>
        <v>ME</v>
      </c>
      <c r="G2339" s="533" t="s">
        <v>2722</v>
      </c>
      <c r="H2339" s="533">
        <v>966</v>
      </c>
      <c r="I2339" s="533" t="s">
        <v>780</v>
      </c>
      <c r="J2339" s="533" t="str">
        <f t="shared" si="1883"/>
        <v>Supply registers</v>
      </c>
      <c r="K2339" s="137" t="s">
        <v>15</v>
      </c>
      <c r="L2339" s="137" t="s">
        <v>1081</v>
      </c>
      <c r="M2339" s="189">
        <v>2</v>
      </c>
      <c r="N2339" s="259" t="s">
        <v>39</v>
      </c>
      <c r="O2339" s="698">
        <v>72</v>
      </c>
      <c r="P2339" s="698">
        <v>144</v>
      </c>
      <c r="Q2339" s="731">
        <f t="shared" si="1884"/>
        <v>69.84</v>
      </c>
      <c r="R2339" s="731">
        <f t="shared" si="1885"/>
        <v>139.68</v>
      </c>
      <c r="T2339" s="728"/>
    </row>
    <row r="2340" spans="1:20" ht="15.75">
      <c r="A2340" s="533" t="s">
        <v>2728</v>
      </c>
      <c r="B2340" s="533">
        <v>23</v>
      </c>
      <c r="C2340" s="533" t="s">
        <v>682</v>
      </c>
      <c r="D2340" s="572" t="s">
        <v>2145</v>
      </c>
      <c r="E2340" s="571" t="str">
        <f t="shared" si="1870"/>
        <v xml:space="preserve"> DIFFUSERS, REGISTERS, AND GRILLES</v>
      </c>
      <c r="F2340" s="533" t="str">
        <f t="shared" si="1871"/>
        <v>ME</v>
      </c>
      <c r="G2340" s="533" t="s">
        <v>2722</v>
      </c>
      <c r="H2340" s="533">
        <v>967</v>
      </c>
      <c r="I2340" s="533" t="s">
        <v>780</v>
      </c>
      <c r="J2340" s="533" t="str">
        <f t="shared" si="1883"/>
        <v>Supply registers</v>
      </c>
      <c r="K2340" s="647" t="s">
        <v>17</v>
      </c>
      <c r="L2340" s="648" t="s">
        <v>1082</v>
      </c>
      <c r="M2340" s="649">
        <v>4</v>
      </c>
      <c r="N2340" s="488" t="s">
        <v>39</v>
      </c>
      <c r="O2340" s="698"/>
      <c r="P2340" s="698"/>
      <c r="Q2340" s="731">
        <f t="shared" si="1884"/>
        <v>0</v>
      </c>
      <c r="R2340" s="731">
        <f t="shared" si="1885"/>
        <v>0</v>
      </c>
      <c r="T2340" s="728"/>
    </row>
    <row r="2341" spans="1:20" ht="15.75">
      <c r="A2341" s="533" t="s">
        <v>2728</v>
      </c>
      <c r="B2341" s="533">
        <v>23</v>
      </c>
      <c r="C2341" s="533" t="s">
        <v>682</v>
      </c>
      <c r="D2341" s="572" t="s">
        <v>2145</v>
      </c>
      <c r="E2341" s="571" t="str">
        <f t="shared" si="1870"/>
        <v xml:space="preserve"> DIFFUSERS, REGISTERS, AND GRILLES</v>
      </c>
      <c r="F2341" s="533" t="str">
        <f t="shared" si="1871"/>
        <v>ME</v>
      </c>
      <c r="G2341" s="533" t="s">
        <v>2722</v>
      </c>
      <c r="H2341" s="533">
        <v>968</v>
      </c>
      <c r="I2341" s="533" t="s">
        <v>780</v>
      </c>
      <c r="J2341" s="533" t="str">
        <f t="shared" si="1883"/>
        <v>Supply registers</v>
      </c>
      <c r="K2341" s="248" t="s">
        <v>48</v>
      </c>
      <c r="L2341" s="248" t="s">
        <v>1083</v>
      </c>
      <c r="M2341" s="256">
        <v>1</v>
      </c>
      <c r="N2341" s="257" t="s">
        <v>39</v>
      </c>
      <c r="O2341" s="698"/>
      <c r="P2341" s="698">
        <v>0</v>
      </c>
      <c r="Q2341" s="731">
        <f t="shared" si="1884"/>
        <v>0</v>
      </c>
      <c r="R2341" s="731">
        <f t="shared" si="1885"/>
        <v>0</v>
      </c>
      <c r="T2341" s="728"/>
    </row>
    <row r="2342" spans="1:20" ht="16.5" thickBot="1">
      <c r="A2342" s="533" t="s">
        <v>2728</v>
      </c>
      <c r="B2342" s="533">
        <v>23</v>
      </c>
      <c r="C2342" s="533" t="s">
        <v>682</v>
      </c>
      <c r="D2342" s="572" t="s">
        <v>2145</v>
      </c>
      <c r="E2342" s="571" t="str">
        <f t="shared" si="1870"/>
        <v xml:space="preserve"> DIFFUSERS, REGISTERS, AND GRILLES</v>
      </c>
      <c r="F2342" s="533" t="str">
        <f t="shared" si="1871"/>
        <v>ME</v>
      </c>
      <c r="G2342" s="533" t="s">
        <v>2725</v>
      </c>
      <c r="H2342" s="533">
        <v>969</v>
      </c>
      <c r="I2342" s="533" t="s">
        <v>780</v>
      </c>
      <c r="J2342" s="533" t="str">
        <f>L2342</f>
        <v>Return air registers</v>
      </c>
      <c r="K2342" s="137"/>
      <c r="L2342" s="137" t="s">
        <v>784</v>
      </c>
      <c r="M2342" s="104"/>
      <c r="N2342" s="101"/>
      <c r="O2342" s="698"/>
      <c r="P2342" s="698"/>
      <c r="T2342" s="728"/>
    </row>
    <row r="2343" spans="1:20" ht="16.5" thickBot="1">
      <c r="A2343" s="533" t="s">
        <v>2728</v>
      </c>
      <c r="B2343" s="533">
        <v>23</v>
      </c>
      <c r="C2343" s="533" t="s">
        <v>682</v>
      </c>
      <c r="D2343" s="572" t="s">
        <v>2145</v>
      </c>
      <c r="E2343" s="571" t="str">
        <f t="shared" si="1870"/>
        <v xml:space="preserve"> DIFFUSERS, REGISTERS, AND GRILLES</v>
      </c>
      <c r="F2343" s="533" t="str">
        <f t="shared" si="1871"/>
        <v>ME</v>
      </c>
      <c r="G2343" s="533" t="s">
        <v>2722</v>
      </c>
      <c r="H2343" s="533">
        <v>970</v>
      </c>
      <c r="I2343" s="533" t="s">
        <v>780</v>
      </c>
      <c r="J2343" s="533" t="str">
        <f t="shared" ref="J2343:J2349" si="1886">J2342</f>
        <v>Return air registers</v>
      </c>
      <c r="K2343" s="137" t="s">
        <v>17</v>
      </c>
      <c r="L2343" s="137" t="s">
        <v>782</v>
      </c>
      <c r="M2343" s="180">
        <v>6</v>
      </c>
      <c r="N2343" s="262" t="s">
        <v>39</v>
      </c>
      <c r="O2343" s="698">
        <v>35</v>
      </c>
      <c r="P2343" s="698">
        <v>210</v>
      </c>
      <c r="Q2343" s="731">
        <f t="shared" ref="Q2343:Q2349" si="1887">O2343*0.97</f>
        <v>33.949999999999996</v>
      </c>
      <c r="R2343" s="731">
        <f t="shared" ref="R2343:R2349" si="1888">Q2343*M2343</f>
        <v>203.7</v>
      </c>
      <c r="T2343" s="728"/>
    </row>
    <row r="2344" spans="1:20" ht="15.75">
      <c r="A2344" s="533" t="s">
        <v>2728</v>
      </c>
      <c r="B2344" s="533">
        <v>23</v>
      </c>
      <c r="C2344" s="533" t="s">
        <v>682</v>
      </c>
      <c r="D2344" s="572" t="s">
        <v>2145</v>
      </c>
      <c r="E2344" s="571" t="str">
        <f t="shared" si="1870"/>
        <v xml:space="preserve"> DIFFUSERS, REGISTERS, AND GRILLES</v>
      </c>
      <c r="F2344" s="533" t="str">
        <f t="shared" si="1871"/>
        <v>ME</v>
      </c>
      <c r="G2344" s="533" t="s">
        <v>2722</v>
      </c>
      <c r="H2344" s="533">
        <v>971</v>
      </c>
      <c r="I2344" s="533" t="s">
        <v>780</v>
      </c>
      <c r="J2344" s="533" t="str">
        <f t="shared" si="1886"/>
        <v>Return air registers</v>
      </c>
      <c r="K2344" s="248" t="s">
        <v>76</v>
      </c>
      <c r="L2344" s="248" t="s">
        <v>783</v>
      </c>
      <c r="M2344" s="256">
        <v>2</v>
      </c>
      <c r="N2344" s="257" t="s">
        <v>39</v>
      </c>
      <c r="O2344" s="698"/>
      <c r="P2344" s="698">
        <v>0</v>
      </c>
      <c r="Q2344" s="731">
        <f t="shared" si="1887"/>
        <v>0</v>
      </c>
      <c r="R2344" s="731">
        <f t="shared" si="1888"/>
        <v>0</v>
      </c>
      <c r="T2344" s="728"/>
    </row>
    <row r="2345" spans="1:20" ht="15.75">
      <c r="A2345" s="533" t="s">
        <v>2728</v>
      </c>
      <c r="B2345" s="533">
        <v>23</v>
      </c>
      <c r="C2345" s="533" t="s">
        <v>682</v>
      </c>
      <c r="D2345" s="572" t="s">
        <v>2145</v>
      </c>
      <c r="E2345" s="571" t="str">
        <f t="shared" si="1870"/>
        <v xml:space="preserve"> DIFFUSERS, REGISTERS, AND GRILLES</v>
      </c>
      <c r="F2345" s="533" t="str">
        <f t="shared" si="1871"/>
        <v>ME</v>
      </c>
      <c r="G2345" s="533" t="s">
        <v>2722</v>
      </c>
      <c r="H2345" s="533">
        <v>972</v>
      </c>
      <c r="I2345" s="533" t="s">
        <v>780</v>
      </c>
      <c r="J2345" s="533" t="str">
        <f t="shared" si="1886"/>
        <v>Return air registers</v>
      </c>
      <c r="K2345" s="248" t="s">
        <v>77</v>
      </c>
      <c r="L2345" s="248" t="s">
        <v>786</v>
      </c>
      <c r="M2345" s="256">
        <v>1</v>
      </c>
      <c r="N2345" s="257" t="s">
        <v>39</v>
      </c>
      <c r="O2345" s="698"/>
      <c r="P2345" s="698">
        <v>0</v>
      </c>
      <c r="Q2345" s="731">
        <f t="shared" si="1887"/>
        <v>0</v>
      </c>
      <c r="R2345" s="731">
        <f t="shared" si="1888"/>
        <v>0</v>
      </c>
      <c r="T2345" s="728"/>
    </row>
    <row r="2346" spans="1:20" ht="16.5" thickBot="1">
      <c r="A2346" s="533" t="s">
        <v>2728</v>
      </c>
      <c r="B2346" s="533">
        <v>23</v>
      </c>
      <c r="C2346" s="533" t="s">
        <v>682</v>
      </c>
      <c r="D2346" s="572" t="s">
        <v>2145</v>
      </c>
      <c r="E2346" s="571" t="str">
        <f t="shared" si="1870"/>
        <v xml:space="preserve"> DIFFUSERS, REGISTERS, AND GRILLES</v>
      </c>
      <c r="F2346" s="533" t="str">
        <f t="shared" si="1871"/>
        <v>ME</v>
      </c>
      <c r="G2346" s="533" t="s">
        <v>2722</v>
      </c>
      <c r="H2346" s="533">
        <v>973</v>
      </c>
      <c r="I2346" s="533" t="s">
        <v>780</v>
      </c>
      <c r="J2346" s="533" t="str">
        <f t="shared" si="1886"/>
        <v>Return air registers</v>
      </c>
      <c r="K2346" s="248" t="s">
        <v>78</v>
      </c>
      <c r="L2346" s="248" t="s">
        <v>1080</v>
      </c>
      <c r="M2346" s="242">
        <v>1</v>
      </c>
      <c r="N2346" s="260" t="s">
        <v>39</v>
      </c>
      <c r="O2346" s="698"/>
      <c r="P2346" s="698">
        <v>0</v>
      </c>
      <c r="Q2346" s="731">
        <f t="shared" si="1887"/>
        <v>0</v>
      </c>
      <c r="R2346" s="731">
        <f t="shared" si="1888"/>
        <v>0</v>
      </c>
      <c r="T2346" s="728"/>
    </row>
    <row r="2347" spans="1:20" ht="16.5" thickBot="1">
      <c r="A2347" s="533" t="s">
        <v>2728</v>
      </c>
      <c r="B2347" s="533">
        <v>23</v>
      </c>
      <c r="C2347" s="533" t="s">
        <v>682</v>
      </c>
      <c r="D2347" s="572" t="s">
        <v>2145</v>
      </c>
      <c r="E2347" s="571" t="str">
        <f t="shared" si="1870"/>
        <v xml:space="preserve"> DIFFUSERS, REGISTERS, AND GRILLES</v>
      </c>
      <c r="F2347" s="533" t="str">
        <f t="shared" si="1871"/>
        <v>ME</v>
      </c>
      <c r="G2347" s="533" t="s">
        <v>2722</v>
      </c>
      <c r="H2347" s="533">
        <v>974</v>
      </c>
      <c r="I2347" s="533" t="s">
        <v>780</v>
      </c>
      <c r="J2347" s="533" t="str">
        <f t="shared" si="1886"/>
        <v>Return air registers</v>
      </c>
      <c r="K2347" s="137" t="s">
        <v>19</v>
      </c>
      <c r="L2347" s="137" t="s">
        <v>1081</v>
      </c>
      <c r="M2347" s="189">
        <v>2</v>
      </c>
      <c r="N2347" s="259" t="s">
        <v>39</v>
      </c>
      <c r="O2347" s="698">
        <v>57</v>
      </c>
      <c r="P2347" s="698">
        <v>114</v>
      </c>
      <c r="Q2347" s="731">
        <f t="shared" si="1887"/>
        <v>55.29</v>
      </c>
      <c r="R2347" s="731">
        <f t="shared" si="1888"/>
        <v>110.58</v>
      </c>
      <c r="T2347" s="728"/>
    </row>
    <row r="2348" spans="1:20" ht="15.75">
      <c r="A2348" s="533" t="s">
        <v>2728</v>
      </c>
      <c r="B2348" s="533">
        <v>23</v>
      </c>
      <c r="C2348" s="533" t="s">
        <v>682</v>
      </c>
      <c r="D2348" s="572" t="s">
        <v>2145</v>
      </c>
      <c r="E2348" s="571" t="str">
        <f t="shared" si="1870"/>
        <v xml:space="preserve"> DIFFUSERS, REGISTERS, AND GRILLES</v>
      </c>
      <c r="F2348" s="533" t="str">
        <f t="shared" si="1871"/>
        <v>ME</v>
      </c>
      <c r="G2348" s="533" t="s">
        <v>2722</v>
      </c>
      <c r="H2348" s="533">
        <v>975</v>
      </c>
      <c r="I2348" s="533" t="s">
        <v>780</v>
      </c>
      <c r="J2348" s="533" t="str">
        <f t="shared" si="1886"/>
        <v>Return air registers</v>
      </c>
      <c r="K2348" s="647" t="s">
        <v>1125</v>
      </c>
      <c r="L2348" s="647" t="s">
        <v>1082</v>
      </c>
      <c r="M2348" s="256">
        <v>4</v>
      </c>
      <c r="N2348" s="257" t="s">
        <v>39</v>
      </c>
      <c r="O2348" s="698"/>
      <c r="P2348" s="698"/>
      <c r="Q2348" s="731">
        <f t="shared" si="1887"/>
        <v>0</v>
      </c>
      <c r="R2348" s="731">
        <f t="shared" si="1888"/>
        <v>0</v>
      </c>
      <c r="T2348" s="728"/>
    </row>
    <row r="2349" spans="1:20" ht="15.75">
      <c r="A2349" s="533" t="s">
        <v>2728</v>
      </c>
      <c r="B2349" s="533">
        <v>23</v>
      </c>
      <c r="C2349" s="533" t="s">
        <v>682</v>
      </c>
      <c r="D2349" s="572" t="s">
        <v>2145</v>
      </c>
      <c r="E2349" s="571" t="str">
        <f t="shared" si="1870"/>
        <v xml:space="preserve"> DIFFUSERS, REGISTERS, AND GRILLES</v>
      </c>
      <c r="F2349" s="533" t="str">
        <f t="shared" si="1871"/>
        <v>ME</v>
      </c>
      <c r="G2349" s="533" t="s">
        <v>2722</v>
      </c>
      <c r="H2349" s="533">
        <v>976</v>
      </c>
      <c r="I2349" s="533" t="s">
        <v>780</v>
      </c>
      <c r="J2349" s="533" t="str">
        <f t="shared" si="1886"/>
        <v>Return air registers</v>
      </c>
      <c r="K2349" s="248" t="s">
        <v>306</v>
      </c>
      <c r="L2349" s="248" t="s">
        <v>1083</v>
      </c>
      <c r="M2349" s="256">
        <v>1</v>
      </c>
      <c r="N2349" s="257" t="s">
        <v>39</v>
      </c>
      <c r="O2349" s="698"/>
      <c r="P2349" s="698">
        <v>0</v>
      </c>
      <c r="Q2349" s="731">
        <f t="shared" si="1887"/>
        <v>0</v>
      </c>
      <c r="R2349" s="731">
        <f t="shared" si="1888"/>
        <v>0</v>
      </c>
      <c r="T2349" s="728"/>
    </row>
    <row r="2350" spans="1:20" ht="16.5" thickBot="1">
      <c r="A2350" s="533" t="s">
        <v>2728</v>
      </c>
      <c r="B2350" s="533">
        <v>23</v>
      </c>
      <c r="C2350" s="533" t="s">
        <v>682</v>
      </c>
      <c r="D2350" s="572" t="s">
        <v>2145</v>
      </c>
      <c r="E2350" s="571" t="str">
        <f t="shared" si="1870"/>
        <v xml:space="preserve"> DIFFUSERS, REGISTERS, AND GRILLES</v>
      </c>
      <c r="F2350" s="533" t="str">
        <f t="shared" si="1871"/>
        <v>ME</v>
      </c>
      <c r="G2350" s="533" t="s">
        <v>2725</v>
      </c>
      <c r="H2350" s="533">
        <v>977</v>
      </c>
      <c r="I2350" s="533" t="s">
        <v>780</v>
      </c>
      <c r="J2350" s="533" t="str">
        <f>L2350</f>
        <v>Exhaust air registers</v>
      </c>
      <c r="K2350" s="137"/>
      <c r="L2350" s="137" t="s">
        <v>785</v>
      </c>
      <c r="M2350" s="104"/>
      <c r="N2350" s="101"/>
      <c r="O2350" s="698"/>
      <c r="P2350" s="698"/>
      <c r="T2350" s="728"/>
    </row>
    <row r="2351" spans="1:20" ht="16.5" thickBot="1">
      <c r="A2351" s="533" t="s">
        <v>2728</v>
      </c>
      <c r="B2351" s="533">
        <v>23</v>
      </c>
      <c r="C2351" s="533" t="s">
        <v>682</v>
      </c>
      <c r="D2351" s="572" t="s">
        <v>2145</v>
      </c>
      <c r="E2351" s="571" t="str">
        <f t="shared" si="1870"/>
        <v xml:space="preserve"> DIFFUSERS, REGISTERS, AND GRILLES</v>
      </c>
      <c r="F2351" s="533" t="str">
        <f t="shared" si="1871"/>
        <v>ME</v>
      </c>
      <c r="G2351" s="533" t="s">
        <v>2722</v>
      </c>
      <c r="H2351" s="533">
        <v>978</v>
      </c>
      <c r="I2351" s="533" t="s">
        <v>780</v>
      </c>
      <c r="J2351" s="533" t="str">
        <f t="shared" ref="J2351:J2353" si="1889">J2350</f>
        <v>Exhaust air registers</v>
      </c>
      <c r="K2351" s="137" t="s">
        <v>13</v>
      </c>
      <c r="L2351" s="137" t="s">
        <v>786</v>
      </c>
      <c r="M2351" s="106">
        <v>12</v>
      </c>
      <c r="N2351" s="247" t="s">
        <v>39</v>
      </c>
      <c r="O2351" s="698">
        <v>27</v>
      </c>
      <c r="P2351" s="698">
        <v>324</v>
      </c>
      <c r="Q2351" s="731">
        <f t="shared" ref="Q2351:Q2353" si="1890">O2351*0.97</f>
        <v>26.189999999999998</v>
      </c>
      <c r="R2351" s="731">
        <f t="shared" ref="R2351:R2353" si="1891">Q2351*M2351</f>
        <v>314.27999999999997</v>
      </c>
      <c r="T2351" s="728"/>
    </row>
    <row r="2352" spans="1:20" ht="15.75">
      <c r="A2352" s="533" t="s">
        <v>2728</v>
      </c>
      <c r="B2352" s="533">
        <v>23</v>
      </c>
      <c r="C2352" s="533" t="s">
        <v>682</v>
      </c>
      <c r="D2352" s="572" t="s">
        <v>2145</v>
      </c>
      <c r="E2352" s="571" t="str">
        <f t="shared" si="1870"/>
        <v xml:space="preserve"> DIFFUSERS, REGISTERS, AND GRILLES</v>
      </c>
      <c r="F2352" s="533" t="str">
        <f t="shared" si="1871"/>
        <v>ME</v>
      </c>
      <c r="G2352" s="533" t="s">
        <v>2722</v>
      </c>
      <c r="H2352" s="533">
        <v>979</v>
      </c>
      <c r="I2352" s="533" t="s">
        <v>780</v>
      </c>
      <c r="J2352" s="533" t="str">
        <f t="shared" si="1889"/>
        <v>Exhaust air registers</v>
      </c>
      <c r="K2352" s="248" t="s">
        <v>15</v>
      </c>
      <c r="L2352" s="248" t="s">
        <v>1084</v>
      </c>
      <c r="M2352" s="233">
        <v>1</v>
      </c>
      <c r="N2352" s="249" t="s">
        <v>39</v>
      </c>
      <c r="O2352" s="698"/>
      <c r="P2352" s="698">
        <v>0</v>
      </c>
      <c r="Q2352" s="731">
        <f t="shared" si="1890"/>
        <v>0</v>
      </c>
      <c r="R2352" s="731">
        <f t="shared" si="1891"/>
        <v>0</v>
      </c>
      <c r="T2352" s="728"/>
    </row>
    <row r="2353" spans="1:20" ht="15.75">
      <c r="A2353" s="533" t="s">
        <v>2728</v>
      </c>
      <c r="B2353" s="533">
        <v>23</v>
      </c>
      <c r="C2353" s="533" t="s">
        <v>682</v>
      </c>
      <c r="D2353" s="572" t="s">
        <v>2145</v>
      </c>
      <c r="E2353" s="571" t="str">
        <f t="shared" si="1870"/>
        <v xml:space="preserve"> DIFFUSERS, REGISTERS, AND GRILLES</v>
      </c>
      <c r="F2353" s="533" t="str">
        <f t="shared" si="1871"/>
        <v>ME</v>
      </c>
      <c r="G2353" s="533" t="s">
        <v>2722</v>
      </c>
      <c r="H2353" s="533">
        <v>980</v>
      </c>
      <c r="I2353" s="533" t="s">
        <v>780</v>
      </c>
      <c r="J2353" s="533" t="str">
        <f t="shared" si="1889"/>
        <v>Exhaust air registers</v>
      </c>
      <c r="K2353" s="137" t="s">
        <v>15</v>
      </c>
      <c r="L2353" s="137" t="s">
        <v>1085</v>
      </c>
      <c r="M2353" s="106">
        <v>1</v>
      </c>
      <c r="N2353" s="101" t="s">
        <v>39</v>
      </c>
      <c r="O2353" s="698">
        <v>31</v>
      </c>
      <c r="P2353" s="698">
        <v>31</v>
      </c>
      <c r="Q2353" s="731">
        <f t="shared" si="1890"/>
        <v>30.07</v>
      </c>
      <c r="R2353" s="731">
        <f t="shared" si="1891"/>
        <v>30.07</v>
      </c>
      <c r="T2353" s="728"/>
    </row>
    <row r="2354" spans="1:20" ht="15.75">
      <c r="A2354" s="533" t="s">
        <v>2728</v>
      </c>
      <c r="B2354" s="533">
        <v>23</v>
      </c>
      <c r="C2354" s="533" t="s">
        <v>682</v>
      </c>
      <c r="D2354" s="572" t="s">
        <v>2145</v>
      </c>
      <c r="E2354" s="571" t="str">
        <f t="shared" si="1870"/>
        <v xml:space="preserve"> DIFFUSERS, REGISTERS, AND GRILLES</v>
      </c>
      <c r="F2354" s="533" t="str">
        <f t="shared" si="1871"/>
        <v>ME</v>
      </c>
      <c r="G2354" s="533" t="s">
        <v>2725</v>
      </c>
      <c r="H2354" s="533">
        <v>981</v>
      </c>
      <c r="I2354" s="533" t="str">
        <f t="shared" ref="I2354" si="1892">L2354</f>
        <v>Grilles</v>
      </c>
      <c r="J2354" s="533" t="str">
        <f t="shared" ref="J2354:J2355" si="1893">L2354</f>
        <v>Grilles</v>
      </c>
      <c r="K2354" s="137"/>
      <c r="L2354" s="137" t="s">
        <v>787</v>
      </c>
      <c r="M2354" s="104"/>
      <c r="N2354" s="101"/>
      <c r="O2354" s="698"/>
      <c r="P2354" s="698"/>
      <c r="T2354" s="728"/>
    </row>
    <row r="2355" spans="1:20" ht="16.5" thickBot="1">
      <c r="A2355" s="533" t="s">
        <v>2728</v>
      </c>
      <c r="B2355" s="533">
        <v>23</v>
      </c>
      <c r="C2355" s="533" t="s">
        <v>682</v>
      </c>
      <c r="D2355" s="572" t="s">
        <v>2145</v>
      </c>
      <c r="E2355" s="571" t="str">
        <f t="shared" si="1870"/>
        <v xml:space="preserve"> DIFFUSERS, REGISTERS, AND GRILLES</v>
      </c>
      <c r="F2355" s="533" t="str">
        <f t="shared" si="1871"/>
        <v>ME</v>
      </c>
      <c r="G2355" s="533" t="s">
        <v>2725</v>
      </c>
      <c r="H2355" s="533">
        <v>982</v>
      </c>
      <c r="I2355" s="533" t="s">
        <v>787</v>
      </c>
      <c r="J2355" s="533" t="str">
        <f t="shared" si="1893"/>
        <v>Door grilles</v>
      </c>
      <c r="K2355" s="137"/>
      <c r="L2355" s="137" t="s">
        <v>788</v>
      </c>
      <c r="M2355" s="104"/>
      <c r="N2355" s="101"/>
      <c r="O2355" s="698"/>
      <c r="P2355" s="698"/>
      <c r="T2355" s="728"/>
    </row>
    <row r="2356" spans="1:20" ht="16.5" thickBot="1">
      <c r="A2356" s="533" t="s">
        <v>2728</v>
      </c>
      <c r="B2356" s="533">
        <v>23</v>
      </c>
      <c r="C2356" s="533" t="s">
        <v>682</v>
      </c>
      <c r="D2356" s="572" t="s">
        <v>2145</v>
      </c>
      <c r="E2356" s="571" t="str">
        <f t="shared" si="1870"/>
        <v xml:space="preserve"> DIFFUSERS, REGISTERS, AND GRILLES</v>
      </c>
      <c r="F2356" s="533" t="str">
        <f t="shared" si="1871"/>
        <v>ME</v>
      </c>
      <c r="G2356" s="533" t="s">
        <v>2722</v>
      </c>
      <c r="H2356" s="533">
        <v>983</v>
      </c>
      <c r="I2356" s="533" t="s">
        <v>787</v>
      </c>
      <c r="J2356" s="533" t="str">
        <f t="shared" ref="J2356:J2358" si="1894">J2355</f>
        <v>Door grilles</v>
      </c>
      <c r="K2356" s="137" t="s">
        <v>17</v>
      </c>
      <c r="L2356" s="137" t="s">
        <v>789</v>
      </c>
      <c r="M2356" s="106">
        <v>12</v>
      </c>
      <c r="N2356" s="247" t="s">
        <v>39</v>
      </c>
      <c r="O2356" s="698">
        <v>40</v>
      </c>
      <c r="P2356" s="698">
        <v>480</v>
      </c>
      <c r="Q2356" s="731">
        <f t="shared" ref="Q2356:Q2358" si="1895">O2356*0.97</f>
        <v>38.799999999999997</v>
      </c>
      <c r="R2356" s="731">
        <f t="shared" ref="R2356:R2358" si="1896">Q2356*M2356</f>
        <v>465.59999999999997</v>
      </c>
      <c r="T2356" s="728"/>
    </row>
    <row r="2357" spans="1:20" ht="15.75">
      <c r="A2357" s="533" t="s">
        <v>2728</v>
      </c>
      <c r="B2357" s="533">
        <v>23</v>
      </c>
      <c r="C2357" s="533" t="s">
        <v>682</v>
      </c>
      <c r="D2357" s="572" t="s">
        <v>2145</v>
      </c>
      <c r="E2357" s="571" t="str">
        <f t="shared" si="1870"/>
        <v xml:space="preserve"> DIFFUSERS, REGISTERS, AND GRILLES</v>
      </c>
      <c r="F2357" s="533" t="str">
        <f t="shared" si="1871"/>
        <v>ME</v>
      </c>
      <c r="G2357" s="533" t="s">
        <v>2722</v>
      </c>
      <c r="H2357" s="533">
        <v>984</v>
      </c>
      <c r="I2357" s="533" t="s">
        <v>787</v>
      </c>
      <c r="J2357" s="533" t="str">
        <f t="shared" si="1894"/>
        <v>Door grilles</v>
      </c>
      <c r="K2357" s="248" t="s">
        <v>20</v>
      </c>
      <c r="L2357" s="248" t="s">
        <v>1086</v>
      </c>
      <c r="M2357" s="233">
        <v>1</v>
      </c>
      <c r="N2357" s="249" t="s">
        <v>39</v>
      </c>
      <c r="O2357" s="698"/>
      <c r="P2357" s="698">
        <v>0</v>
      </c>
      <c r="Q2357" s="731">
        <f t="shared" si="1895"/>
        <v>0</v>
      </c>
      <c r="R2357" s="731">
        <f t="shared" si="1896"/>
        <v>0</v>
      </c>
      <c r="T2357" s="728"/>
    </row>
    <row r="2358" spans="1:20" ht="15.75">
      <c r="A2358" s="533" t="s">
        <v>2728</v>
      </c>
      <c r="B2358" s="533">
        <v>23</v>
      </c>
      <c r="C2358" s="533" t="s">
        <v>682</v>
      </c>
      <c r="D2358" s="572" t="s">
        <v>2145</v>
      </c>
      <c r="E2358" s="571" t="str">
        <f t="shared" si="1870"/>
        <v xml:space="preserve"> DIFFUSERS, REGISTERS, AND GRILLES</v>
      </c>
      <c r="F2358" s="533" t="str">
        <f t="shared" si="1871"/>
        <v>ME</v>
      </c>
      <c r="G2358" s="533" t="s">
        <v>2722</v>
      </c>
      <c r="H2358" s="533">
        <v>985</v>
      </c>
      <c r="I2358" s="533" t="s">
        <v>787</v>
      </c>
      <c r="J2358" s="533" t="str">
        <f t="shared" si="1894"/>
        <v>Door grilles</v>
      </c>
      <c r="K2358" s="248" t="s">
        <v>21</v>
      </c>
      <c r="L2358" s="248" t="s">
        <v>1087</v>
      </c>
      <c r="M2358" s="233">
        <v>2</v>
      </c>
      <c r="N2358" s="249" t="s">
        <v>39</v>
      </c>
      <c r="O2358" s="698"/>
      <c r="P2358" s="698">
        <v>0</v>
      </c>
      <c r="Q2358" s="731">
        <f t="shared" si="1895"/>
        <v>0</v>
      </c>
      <c r="R2358" s="731">
        <f t="shared" si="1896"/>
        <v>0</v>
      </c>
      <c r="T2358" s="728"/>
    </row>
    <row r="2359" spans="1:20" ht="15.75">
      <c r="A2359" s="533" t="s">
        <v>2728</v>
      </c>
      <c r="B2359" s="533">
        <v>23</v>
      </c>
      <c r="C2359" s="533" t="s">
        <v>682</v>
      </c>
      <c r="D2359" s="572" t="s">
        <v>2157</v>
      </c>
      <c r="E2359" s="571" t="s">
        <v>1272</v>
      </c>
      <c r="F2359" s="533" t="str">
        <f t="shared" si="1871"/>
        <v>ME</v>
      </c>
      <c r="G2359" s="533" t="s">
        <v>2725</v>
      </c>
      <c r="H2359" s="533">
        <v>986</v>
      </c>
      <c r="I2359" s="533" t="str">
        <f t="shared" ref="I2359:I2360" si="1897">L2359</f>
        <v>235100 - BREECHINGS, CHIMNEYS, AND STACKS</v>
      </c>
      <c r="J2359" s="533" t="str">
        <f t="shared" ref="J2359:J2360" si="1898">L2359</f>
        <v>235100 - BREECHINGS, CHIMNEYS, AND STACKS</v>
      </c>
      <c r="K2359" s="248"/>
      <c r="L2359" s="248" t="s">
        <v>790</v>
      </c>
      <c r="M2359" s="250"/>
      <c r="N2359" s="249"/>
      <c r="O2359" s="698"/>
      <c r="P2359" s="698"/>
      <c r="T2359" s="728"/>
    </row>
    <row r="2360" spans="1:20" ht="15.75">
      <c r="A2360" s="533" t="s">
        <v>2728</v>
      </c>
      <c r="B2360" s="533">
        <v>23</v>
      </c>
      <c r="C2360" s="533" t="s">
        <v>682</v>
      </c>
      <c r="D2360" s="572" t="s">
        <v>2157</v>
      </c>
      <c r="E2360" s="571" t="str">
        <f t="shared" ref="E2360:E2361" si="1899">E2359</f>
        <v xml:space="preserve"> BREECHINGS, CHIMNEYS, AND STACKS</v>
      </c>
      <c r="F2360" s="533" t="str">
        <f t="shared" si="1871"/>
        <v>ME</v>
      </c>
      <c r="G2360" s="533" t="s">
        <v>2725</v>
      </c>
      <c r="H2360" s="533">
        <v>987</v>
      </c>
      <c r="I2360" s="533" t="str">
        <f t="shared" si="1897"/>
        <v>Boiler breeching ductwork</v>
      </c>
      <c r="J2360" s="533" t="str">
        <f t="shared" si="1898"/>
        <v>Boiler breeching ductwork</v>
      </c>
      <c r="K2360" s="248"/>
      <c r="L2360" s="248" t="s">
        <v>791</v>
      </c>
      <c r="M2360" s="250"/>
      <c r="N2360" s="249"/>
      <c r="O2360" s="698"/>
      <c r="P2360" s="698"/>
      <c r="T2360" s="728"/>
    </row>
    <row r="2361" spans="1:20" ht="15.75">
      <c r="A2361" s="533" t="s">
        <v>2728</v>
      </c>
      <c r="B2361" s="533">
        <v>23</v>
      </c>
      <c r="C2361" s="533" t="s">
        <v>682</v>
      </c>
      <c r="D2361" s="572" t="s">
        <v>2157</v>
      </c>
      <c r="E2361" s="571" t="str">
        <f t="shared" si="1899"/>
        <v xml:space="preserve"> BREECHINGS, CHIMNEYS, AND STACKS</v>
      </c>
      <c r="F2361" s="533" t="str">
        <f t="shared" si="1871"/>
        <v>ME</v>
      </c>
      <c r="G2361" s="533" t="s">
        <v>2722</v>
      </c>
      <c r="H2361" s="533">
        <v>988</v>
      </c>
      <c r="I2361" s="533" t="str">
        <f>I2359</f>
        <v>235100 - BREECHINGS, CHIMNEYS, AND STACKS</v>
      </c>
      <c r="J2361" s="533" t="str">
        <f>J2359</f>
        <v>235100 - BREECHINGS, CHIMNEYS, AND STACKS</v>
      </c>
      <c r="K2361" s="248" t="s">
        <v>45</v>
      </c>
      <c r="L2361" s="248" t="s">
        <v>792</v>
      </c>
      <c r="M2361" s="233">
        <v>13</v>
      </c>
      <c r="N2361" s="249" t="s">
        <v>95</v>
      </c>
      <c r="O2361" s="698"/>
      <c r="P2361" s="698">
        <v>0</v>
      </c>
      <c r="Q2361" s="731">
        <f>O2361*0.97</f>
        <v>0</v>
      </c>
      <c r="R2361" s="731">
        <f>Q2361*M2361</f>
        <v>0</v>
      </c>
      <c r="T2361" s="728"/>
    </row>
    <row r="2362" spans="1:20" ht="15.75">
      <c r="A2362" s="533" t="s">
        <v>2728</v>
      </c>
      <c r="B2362" s="533">
        <v>23</v>
      </c>
      <c r="C2362" s="533" t="s">
        <v>682</v>
      </c>
      <c r="D2362" s="572" t="s">
        <v>2163</v>
      </c>
      <c r="E2362" s="571" t="s">
        <v>1273</v>
      </c>
      <c r="F2362" s="533" t="str">
        <f t="shared" si="1871"/>
        <v>ME</v>
      </c>
      <c r="G2362" s="533" t="s">
        <v>2725</v>
      </c>
      <c r="H2362" s="533">
        <v>989</v>
      </c>
      <c r="I2362" s="533" t="str">
        <f t="shared" ref="I2362:I2363" si="1900">L2362</f>
        <v>235223 - CAST IRON BOILERS</v>
      </c>
      <c r="J2362" s="533" t="str">
        <f t="shared" ref="J2362:J2363" si="1901">L2362</f>
        <v>235223 - CAST IRON BOILERS</v>
      </c>
      <c r="K2362" s="248"/>
      <c r="L2362" s="248" t="s">
        <v>793</v>
      </c>
      <c r="M2362" s="250"/>
      <c r="N2362" s="249"/>
      <c r="O2362" s="698"/>
      <c r="P2362" s="698"/>
      <c r="T2362" s="728"/>
    </row>
    <row r="2363" spans="1:20" ht="15.75">
      <c r="A2363" s="533" t="s">
        <v>2728</v>
      </c>
      <c r="B2363" s="533">
        <v>23</v>
      </c>
      <c r="C2363" s="533" t="s">
        <v>682</v>
      </c>
      <c r="D2363" s="572" t="s">
        <v>2163</v>
      </c>
      <c r="E2363" s="571" t="str">
        <f t="shared" ref="E2363:E2365" si="1902">E2362</f>
        <v xml:space="preserve"> CAST IRON BOILERS</v>
      </c>
      <c r="F2363" s="533" t="str">
        <f t="shared" si="1871"/>
        <v>ME</v>
      </c>
      <c r="G2363" s="533" t="s">
        <v>2725</v>
      </c>
      <c r="H2363" s="533">
        <v>990</v>
      </c>
      <c r="I2363" s="533" t="str">
        <f t="shared" si="1900"/>
        <v>Hot-water boilers</v>
      </c>
      <c r="J2363" s="533" t="str">
        <f t="shared" si="1901"/>
        <v>Hot-water boilers</v>
      </c>
      <c r="K2363" s="248"/>
      <c r="L2363" s="248" t="s">
        <v>794</v>
      </c>
      <c r="M2363" s="250"/>
      <c r="N2363" s="249"/>
      <c r="O2363" s="698"/>
      <c r="P2363" s="698"/>
      <c r="T2363" s="728"/>
    </row>
    <row r="2364" spans="1:20" ht="15.75">
      <c r="A2364" s="533" t="s">
        <v>2728</v>
      </c>
      <c r="B2364" s="533">
        <v>23</v>
      </c>
      <c r="C2364" s="533" t="s">
        <v>682</v>
      </c>
      <c r="D2364" s="572" t="s">
        <v>2163</v>
      </c>
      <c r="E2364" s="571" t="str">
        <f t="shared" si="1902"/>
        <v xml:space="preserve"> CAST IRON BOILERS</v>
      </c>
      <c r="F2364" s="533" t="str">
        <f t="shared" si="1871"/>
        <v>ME</v>
      </c>
      <c r="G2364" s="533" t="s">
        <v>2722</v>
      </c>
      <c r="H2364" s="533">
        <v>991</v>
      </c>
      <c r="I2364" s="533" t="str">
        <f t="shared" ref="I2364:J2364" si="1903">I2362</f>
        <v>235223 - CAST IRON BOILERS</v>
      </c>
      <c r="J2364" s="533" t="str">
        <f t="shared" si="1903"/>
        <v>235223 - CAST IRON BOILERS</v>
      </c>
      <c r="K2364" s="248" t="s">
        <v>48</v>
      </c>
      <c r="L2364" s="248" t="s">
        <v>795</v>
      </c>
      <c r="M2364" s="233">
        <v>2</v>
      </c>
      <c r="N2364" s="249" t="s">
        <v>39</v>
      </c>
      <c r="O2364" s="698"/>
      <c r="P2364" s="698">
        <v>0</v>
      </c>
      <c r="Q2364" s="731">
        <f t="shared" ref="Q2364:Q2365" si="1904">O2364*0.97</f>
        <v>0</v>
      </c>
      <c r="R2364" s="731">
        <f t="shared" ref="R2364:R2365" si="1905">Q2364*M2364</f>
        <v>0</v>
      </c>
      <c r="T2364" s="728"/>
    </row>
    <row r="2365" spans="1:20" ht="15.75">
      <c r="A2365" s="533" t="s">
        <v>2728</v>
      </c>
      <c r="B2365" s="533">
        <v>23</v>
      </c>
      <c r="C2365" s="533" t="s">
        <v>682</v>
      </c>
      <c r="D2365" s="572" t="s">
        <v>2163</v>
      </c>
      <c r="E2365" s="571" t="str">
        <f t="shared" si="1902"/>
        <v xml:space="preserve"> CAST IRON BOILERS</v>
      </c>
      <c r="F2365" s="533" t="str">
        <f t="shared" si="1871"/>
        <v>ME</v>
      </c>
      <c r="G2365" s="533" t="s">
        <v>2722</v>
      </c>
      <c r="H2365" s="533">
        <v>992</v>
      </c>
      <c r="I2365" s="533" t="str">
        <f t="shared" ref="I2365:J2365" si="1906">I2363</f>
        <v>Hot-water boilers</v>
      </c>
      <c r="J2365" s="533" t="str">
        <f t="shared" si="1906"/>
        <v>Hot-water boilers</v>
      </c>
      <c r="K2365" s="248" t="s">
        <v>50</v>
      </c>
      <c r="L2365" s="248" t="s">
        <v>796</v>
      </c>
      <c r="M2365" s="233">
        <v>1</v>
      </c>
      <c r="N2365" s="249" t="s">
        <v>2</v>
      </c>
      <c r="O2365" s="698"/>
      <c r="P2365" s="698"/>
      <c r="Q2365" s="731">
        <f t="shared" si="1904"/>
        <v>0</v>
      </c>
      <c r="R2365" s="731">
        <f t="shared" si="1905"/>
        <v>0</v>
      </c>
      <c r="T2365" s="728"/>
    </row>
    <row r="2366" spans="1:20" ht="15.75">
      <c r="A2366" s="533" t="s">
        <v>2728</v>
      </c>
      <c r="B2366" s="533">
        <v>23</v>
      </c>
      <c r="C2366" s="533" t="s">
        <v>682</v>
      </c>
      <c r="D2366" s="572" t="s">
        <v>2217</v>
      </c>
      <c r="E2366" s="571" t="s">
        <v>1274</v>
      </c>
      <c r="F2366" s="533" t="str">
        <f t="shared" si="1871"/>
        <v>ME</v>
      </c>
      <c r="G2366" s="533" t="s">
        <v>2725</v>
      </c>
      <c r="H2366" s="533">
        <v>993</v>
      </c>
      <c r="I2366" s="533" t="str">
        <f t="shared" ref="I2366:I2367" si="1907">L2366</f>
        <v>237320 - VARIABLE REFRIGERANT VOLUME AIR CONDITIONNING UNITS</v>
      </c>
      <c r="J2366" s="533" t="str">
        <f t="shared" ref="J2366:J2367" si="1908">L2366</f>
        <v>237320 - VARIABLE REFRIGERANT VOLUME AIR CONDITIONNING UNITS</v>
      </c>
      <c r="K2366" s="137"/>
      <c r="L2366" s="137" t="s">
        <v>797</v>
      </c>
      <c r="M2366" s="104"/>
      <c r="N2366" s="101"/>
      <c r="O2366" s="698"/>
      <c r="P2366" s="698"/>
      <c r="T2366" s="728"/>
    </row>
    <row r="2367" spans="1:20" ht="16.5" thickBot="1">
      <c r="A2367" s="533" t="s">
        <v>2728</v>
      </c>
      <c r="B2367" s="533">
        <v>23</v>
      </c>
      <c r="C2367" s="533" t="s">
        <v>682</v>
      </c>
      <c r="D2367" s="572" t="s">
        <v>2217</v>
      </c>
      <c r="E2367" s="571" t="str">
        <f t="shared" ref="E2367:E2380" si="1909">E2366</f>
        <v xml:space="preserve"> VARIABLE REFRIGERANT VOLUME AIR CONDITIONNING UNITS</v>
      </c>
      <c r="F2367" s="533" t="str">
        <f t="shared" si="1871"/>
        <v>ME</v>
      </c>
      <c r="G2367" s="533" t="s">
        <v>2725</v>
      </c>
      <c r="H2367" s="533">
        <v>994</v>
      </c>
      <c r="I2367" s="533" t="str">
        <f t="shared" si="1907"/>
        <v>Indoor Units</v>
      </c>
      <c r="J2367" s="533" t="str">
        <f t="shared" si="1908"/>
        <v>Indoor Units</v>
      </c>
      <c r="K2367" s="137"/>
      <c r="L2367" s="137" t="s">
        <v>798</v>
      </c>
      <c r="M2367" s="104"/>
      <c r="N2367" s="101"/>
      <c r="O2367" s="698"/>
      <c r="P2367" s="698"/>
      <c r="T2367" s="728"/>
    </row>
    <row r="2368" spans="1:20" ht="15.75">
      <c r="A2368" s="533" t="s">
        <v>2728</v>
      </c>
      <c r="B2368" s="533">
        <v>23</v>
      </c>
      <c r="C2368" s="533" t="s">
        <v>682</v>
      </c>
      <c r="D2368" s="572" t="s">
        <v>2217</v>
      </c>
      <c r="E2368" s="571" t="str">
        <f t="shared" si="1909"/>
        <v xml:space="preserve"> VARIABLE REFRIGERANT VOLUME AIR CONDITIONNING UNITS</v>
      </c>
      <c r="F2368" s="533" t="str">
        <f t="shared" si="1871"/>
        <v>ME</v>
      </c>
      <c r="G2368" s="533" t="s">
        <v>2722</v>
      </c>
      <c r="H2368" s="533">
        <v>995</v>
      </c>
      <c r="I2368" s="533" t="str">
        <f t="shared" ref="I2368:J2368" si="1910">I2366</f>
        <v>237320 - VARIABLE REFRIGERANT VOLUME AIR CONDITIONNING UNITS</v>
      </c>
      <c r="J2368" s="533" t="str">
        <f t="shared" si="1910"/>
        <v>237320 - VARIABLE REFRIGERANT VOLUME AIR CONDITIONNING UNITS</v>
      </c>
      <c r="K2368" s="137" t="s">
        <v>13</v>
      </c>
      <c r="L2368" s="137" t="s">
        <v>799</v>
      </c>
      <c r="M2368" s="106">
        <v>3</v>
      </c>
      <c r="N2368" s="251" t="s">
        <v>39</v>
      </c>
      <c r="O2368" s="698">
        <v>1168</v>
      </c>
      <c r="P2368" s="698">
        <v>3504</v>
      </c>
      <c r="Q2368" s="731">
        <f t="shared" ref="Q2368:Q2375" si="1911">O2368*0.97</f>
        <v>1132.96</v>
      </c>
      <c r="R2368" s="731">
        <f t="shared" ref="R2368:R2375" si="1912">Q2368*M2368</f>
        <v>3398.88</v>
      </c>
      <c r="T2368" s="728"/>
    </row>
    <row r="2369" spans="1:20" ht="15.75">
      <c r="A2369" s="533" t="s">
        <v>2728</v>
      </c>
      <c r="B2369" s="533">
        <v>23</v>
      </c>
      <c r="C2369" s="533" t="s">
        <v>682</v>
      </c>
      <c r="D2369" s="572" t="s">
        <v>2217</v>
      </c>
      <c r="E2369" s="571" t="str">
        <f t="shared" si="1909"/>
        <v xml:space="preserve"> VARIABLE REFRIGERANT VOLUME AIR CONDITIONNING UNITS</v>
      </c>
      <c r="F2369" s="533" t="str">
        <f t="shared" si="1871"/>
        <v>ME</v>
      </c>
      <c r="G2369" s="533" t="s">
        <v>2722</v>
      </c>
      <c r="H2369" s="533">
        <v>996</v>
      </c>
      <c r="I2369" s="533" t="str">
        <f t="shared" ref="I2369:J2369" si="1913">I2367</f>
        <v>Indoor Units</v>
      </c>
      <c r="J2369" s="533" t="str">
        <f t="shared" si="1913"/>
        <v>Indoor Units</v>
      </c>
      <c r="K2369" s="137" t="s">
        <v>15</v>
      </c>
      <c r="L2369" s="137" t="s">
        <v>800</v>
      </c>
      <c r="M2369" s="106">
        <v>2</v>
      </c>
      <c r="N2369" s="252" t="s">
        <v>39</v>
      </c>
      <c r="O2369" s="698">
        <v>1195</v>
      </c>
      <c r="P2369" s="698">
        <v>2390</v>
      </c>
      <c r="Q2369" s="731">
        <f t="shared" si="1911"/>
        <v>1159.1499999999999</v>
      </c>
      <c r="R2369" s="731">
        <f t="shared" si="1912"/>
        <v>2318.2999999999997</v>
      </c>
      <c r="T2369" s="728"/>
    </row>
    <row r="2370" spans="1:20" ht="16.5" thickBot="1">
      <c r="A2370" s="533" t="s">
        <v>2728</v>
      </c>
      <c r="B2370" s="533">
        <v>23</v>
      </c>
      <c r="C2370" s="533" t="s">
        <v>682</v>
      </c>
      <c r="D2370" s="572" t="s">
        <v>2217</v>
      </c>
      <c r="E2370" s="571" t="str">
        <f t="shared" si="1909"/>
        <v xml:space="preserve"> VARIABLE REFRIGERANT VOLUME AIR CONDITIONNING UNITS</v>
      </c>
      <c r="F2370" s="533" t="str">
        <f t="shared" si="1871"/>
        <v>ME</v>
      </c>
      <c r="G2370" s="533" t="s">
        <v>2722</v>
      </c>
      <c r="H2370" s="533">
        <v>997</v>
      </c>
      <c r="I2370" s="533" t="str">
        <f t="shared" ref="I2370:J2370" si="1914">I2368</f>
        <v>237320 - VARIABLE REFRIGERANT VOLUME AIR CONDITIONNING UNITS</v>
      </c>
      <c r="J2370" s="533" t="str">
        <f t="shared" si="1914"/>
        <v>237320 - VARIABLE REFRIGERANT VOLUME AIR CONDITIONNING UNITS</v>
      </c>
      <c r="K2370" s="137" t="s">
        <v>17</v>
      </c>
      <c r="L2370" s="137" t="s">
        <v>801</v>
      </c>
      <c r="M2370" s="106">
        <v>6</v>
      </c>
      <c r="N2370" s="253" t="s">
        <v>39</v>
      </c>
      <c r="O2370" s="698">
        <v>1215</v>
      </c>
      <c r="P2370" s="698">
        <v>7290</v>
      </c>
      <c r="Q2370" s="731">
        <f t="shared" si="1911"/>
        <v>1178.55</v>
      </c>
      <c r="R2370" s="731">
        <f t="shared" si="1912"/>
        <v>7071.2999999999993</v>
      </c>
      <c r="T2370" s="728"/>
    </row>
    <row r="2371" spans="1:20" ht="16.5" thickBot="1">
      <c r="A2371" s="533" t="s">
        <v>2728</v>
      </c>
      <c r="B2371" s="533">
        <v>23</v>
      </c>
      <c r="C2371" s="533" t="s">
        <v>682</v>
      </c>
      <c r="D2371" s="572" t="s">
        <v>2217</v>
      </c>
      <c r="E2371" s="571" t="str">
        <f t="shared" si="1909"/>
        <v xml:space="preserve"> VARIABLE REFRIGERANT VOLUME AIR CONDITIONNING UNITS</v>
      </c>
      <c r="F2371" s="533" t="str">
        <f t="shared" si="1871"/>
        <v>ME</v>
      </c>
      <c r="G2371" s="533" t="s">
        <v>2722</v>
      </c>
      <c r="H2371" s="533">
        <v>998</v>
      </c>
      <c r="I2371" s="533" t="str">
        <f t="shared" ref="I2371:J2371" si="1915">I2369</f>
        <v>Indoor Units</v>
      </c>
      <c r="J2371" s="533" t="str">
        <f t="shared" si="1915"/>
        <v>Indoor Units</v>
      </c>
      <c r="K2371" s="248" t="s">
        <v>19</v>
      </c>
      <c r="L2371" s="248" t="s">
        <v>802</v>
      </c>
      <c r="M2371" s="233">
        <v>2</v>
      </c>
      <c r="N2371" s="249" t="s">
        <v>39</v>
      </c>
      <c r="O2371" s="698"/>
      <c r="P2371" s="698">
        <v>0</v>
      </c>
      <c r="Q2371" s="731">
        <f t="shared" si="1911"/>
        <v>0</v>
      </c>
      <c r="R2371" s="731">
        <f t="shared" si="1912"/>
        <v>0</v>
      </c>
      <c r="T2371" s="728"/>
    </row>
    <row r="2372" spans="1:20" ht="16.5" thickBot="1">
      <c r="A2372" s="533" t="s">
        <v>2728</v>
      </c>
      <c r="B2372" s="533">
        <v>23</v>
      </c>
      <c r="C2372" s="533" t="s">
        <v>682</v>
      </c>
      <c r="D2372" s="572" t="s">
        <v>2217</v>
      </c>
      <c r="E2372" s="571" t="str">
        <f t="shared" si="1909"/>
        <v xml:space="preserve"> VARIABLE REFRIGERANT VOLUME AIR CONDITIONNING UNITS</v>
      </c>
      <c r="F2372" s="533" t="str">
        <f t="shared" si="1871"/>
        <v>ME</v>
      </c>
      <c r="G2372" s="533" t="s">
        <v>2722</v>
      </c>
      <c r="H2372" s="533">
        <v>999</v>
      </c>
      <c r="I2372" s="533" t="str">
        <f t="shared" ref="I2372:J2372" si="1916">I2370</f>
        <v>237320 - VARIABLE REFRIGERANT VOLUME AIR CONDITIONNING UNITS</v>
      </c>
      <c r="J2372" s="533" t="str">
        <f t="shared" si="1916"/>
        <v>237320 - VARIABLE REFRIGERANT VOLUME AIR CONDITIONNING UNITS</v>
      </c>
      <c r="K2372" s="137" t="s">
        <v>19</v>
      </c>
      <c r="L2372" s="137" t="s">
        <v>803</v>
      </c>
      <c r="M2372" s="106">
        <v>1</v>
      </c>
      <c r="N2372" s="247" t="s">
        <v>39</v>
      </c>
      <c r="O2372" s="698">
        <v>1434</v>
      </c>
      <c r="P2372" s="698">
        <v>1434</v>
      </c>
      <c r="Q2372" s="731">
        <f t="shared" si="1911"/>
        <v>1390.98</v>
      </c>
      <c r="R2372" s="731">
        <f t="shared" si="1912"/>
        <v>1390.98</v>
      </c>
      <c r="T2372" s="728"/>
    </row>
    <row r="2373" spans="1:20" ht="15.75">
      <c r="A2373" s="533" t="s">
        <v>2728</v>
      </c>
      <c r="B2373" s="533">
        <v>23</v>
      </c>
      <c r="C2373" s="533" t="s">
        <v>682</v>
      </c>
      <c r="D2373" s="572" t="s">
        <v>2217</v>
      </c>
      <c r="E2373" s="571" t="str">
        <f t="shared" si="1909"/>
        <v xml:space="preserve"> VARIABLE REFRIGERANT VOLUME AIR CONDITIONNING UNITS</v>
      </c>
      <c r="F2373" s="533" t="str">
        <f t="shared" si="1871"/>
        <v>ME</v>
      </c>
      <c r="G2373" s="533" t="s">
        <v>2722</v>
      </c>
      <c r="H2373" s="533">
        <v>1000</v>
      </c>
      <c r="I2373" s="533" t="str">
        <f t="shared" ref="I2373:J2373" si="1917">I2371</f>
        <v>Indoor Units</v>
      </c>
      <c r="J2373" s="533" t="str">
        <f t="shared" si="1917"/>
        <v>Indoor Units</v>
      </c>
      <c r="K2373" s="248" t="s">
        <v>21</v>
      </c>
      <c r="L2373" s="248" t="s">
        <v>804</v>
      </c>
      <c r="M2373" s="233">
        <v>2</v>
      </c>
      <c r="N2373" s="249" t="s">
        <v>39</v>
      </c>
      <c r="O2373" s="698"/>
      <c r="P2373" s="698">
        <v>0</v>
      </c>
      <c r="Q2373" s="731">
        <f t="shared" si="1911"/>
        <v>0</v>
      </c>
      <c r="R2373" s="731">
        <f t="shared" si="1912"/>
        <v>0</v>
      </c>
      <c r="T2373" s="728"/>
    </row>
    <row r="2374" spans="1:20" ht="16.5" thickBot="1">
      <c r="A2374" s="533" t="s">
        <v>2728</v>
      </c>
      <c r="B2374" s="533">
        <v>23</v>
      </c>
      <c r="C2374" s="533" t="s">
        <v>682</v>
      </c>
      <c r="D2374" s="572" t="s">
        <v>2217</v>
      </c>
      <c r="E2374" s="571" t="str">
        <f t="shared" si="1909"/>
        <v xml:space="preserve"> VARIABLE REFRIGERANT VOLUME AIR CONDITIONNING UNITS</v>
      </c>
      <c r="F2374" s="533" t="str">
        <f t="shared" si="1871"/>
        <v>ME</v>
      </c>
      <c r="G2374" s="533" t="s">
        <v>2722</v>
      </c>
      <c r="H2374" s="533">
        <v>1001</v>
      </c>
      <c r="I2374" s="533" t="str">
        <f t="shared" ref="I2374:J2374" si="1918">I2372</f>
        <v>237320 - VARIABLE REFRIGERANT VOLUME AIR CONDITIONNING UNITS</v>
      </c>
      <c r="J2374" s="533" t="str">
        <f t="shared" si="1918"/>
        <v>237320 - VARIABLE REFRIGERANT VOLUME AIR CONDITIONNING UNITS</v>
      </c>
      <c r="K2374" s="248" t="s">
        <v>45</v>
      </c>
      <c r="L2374" s="248" t="s">
        <v>805</v>
      </c>
      <c r="M2374" s="233">
        <v>1</v>
      </c>
      <c r="N2374" s="249" t="s">
        <v>39</v>
      </c>
      <c r="O2374" s="698"/>
      <c r="P2374" s="698">
        <v>0</v>
      </c>
      <c r="Q2374" s="731">
        <f t="shared" si="1911"/>
        <v>0</v>
      </c>
      <c r="R2374" s="731">
        <f t="shared" si="1912"/>
        <v>0</v>
      </c>
      <c r="T2374" s="728"/>
    </row>
    <row r="2375" spans="1:20" ht="16.5" thickBot="1">
      <c r="A2375" s="533" t="s">
        <v>2728</v>
      </c>
      <c r="B2375" s="533">
        <v>23</v>
      </c>
      <c r="C2375" s="533" t="s">
        <v>682</v>
      </c>
      <c r="D2375" s="572" t="s">
        <v>2217</v>
      </c>
      <c r="E2375" s="571" t="str">
        <f t="shared" si="1909"/>
        <v xml:space="preserve"> VARIABLE REFRIGERANT VOLUME AIR CONDITIONNING UNITS</v>
      </c>
      <c r="F2375" s="533" t="str">
        <f t="shared" si="1871"/>
        <v>ME</v>
      </c>
      <c r="G2375" s="533" t="s">
        <v>2722</v>
      </c>
      <c r="H2375" s="533">
        <v>1002</v>
      </c>
      <c r="I2375" s="533" t="str">
        <f t="shared" ref="I2375:J2375" si="1919">I2373</f>
        <v>Indoor Units</v>
      </c>
      <c r="J2375" s="533" t="str">
        <f t="shared" si="1919"/>
        <v>Indoor Units</v>
      </c>
      <c r="K2375" s="137" t="s">
        <v>20</v>
      </c>
      <c r="L2375" s="137" t="s">
        <v>806</v>
      </c>
      <c r="M2375" s="106">
        <v>3</v>
      </c>
      <c r="N2375" s="247" t="s">
        <v>39</v>
      </c>
      <c r="O2375" s="698">
        <v>1939</v>
      </c>
      <c r="P2375" s="698">
        <v>5817</v>
      </c>
      <c r="Q2375" s="731">
        <f t="shared" si="1911"/>
        <v>1880.83</v>
      </c>
      <c r="R2375" s="731">
        <f t="shared" si="1912"/>
        <v>5642.49</v>
      </c>
      <c r="T2375" s="728"/>
    </row>
    <row r="2376" spans="1:20" ht="15.75">
      <c r="A2376" s="533" t="s">
        <v>2728</v>
      </c>
      <c r="B2376" s="533">
        <v>23</v>
      </c>
      <c r="C2376" s="533" t="s">
        <v>682</v>
      </c>
      <c r="D2376" s="572" t="s">
        <v>2217</v>
      </c>
      <c r="E2376" s="571" t="str">
        <f t="shared" si="1909"/>
        <v xml:space="preserve"> VARIABLE REFRIGERANT VOLUME AIR CONDITIONNING UNITS</v>
      </c>
      <c r="F2376" s="533" t="str">
        <f t="shared" si="1871"/>
        <v>ME</v>
      </c>
      <c r="G2376" s="533" t="s">
        <v>2725</v>
      </c>
      <c r="H2376" s="533">
        <v>1003</v>
      </c>
      <c r="I2376" s="533" t="str">
        <f>L2376</f>
        <v>Outdoor Units</v>
      </c>
      <c r="J2376" s="533" t="str">
        <f>L2376</f>
        <v>Outdoor Units</v>
      </c>
      <c r="K2376" s="137"/>
      <c r="L2376" s="137" t="s">
        <v>807</v>
      </c>
      <c r="M2376" s="104"/>
      <c r="N2376" s="101"/>
      <c r="O2376" s="698"/>
      <c r="P2376" s="698"/>
      <c r="T2376" s="728"/>
    </row>
    <row r="2377" spans="1:20" ht="15.75">
      <c r="A2377" s="533" t="s">
        <v>2728</v>
      </c>
      <c r="B2377" s="533">
        <v>23</v>
      </c>
      <c r="C2377" s="533" t="s">
        <v>682</v>
      </c>
      <c r="D2377" s="572" t="s">
        <v>2217</v>
      </c>
      <c r="E2377" s="571" t="str">
        <f t="shared" si="1909"/>
        <v xml:space="preserve"> VARIABLE REFRIGERANT VOLUME AIR CONDITIONNING UNITS</v>
      </c>
      <c r="F2377" s="533" t="str">
        <f t="shared" si="1871"/>
        <v>ME</v>
      </c>
      <c r="G2377" s="533" t="s">
        <v>2722</v>
      </c>
      <c r="H2377" s="533">
        <v>1004</v>
      </c>
      <c r="I2377" s="533" t="str">
        <f t="shared" ref="I2377:J2377" si="1920">I2375</f>
        <v>Indoor Units</v>
      </c>
      <c r="J2377" s="533" t="str">
        <f t="shared" si="1920"/>
        <v>Indoor Units</v>
      </c>
      <c r="K2377" s="248" t="s">
        <v>50</v>
      </c>
      <c r="L2377" s="248" t="s">
        <v>808</v>
      </c>
      <c r="M2377" s="233">
        <v>1</v>
      </c>
      <c r="N2377" s="249" t="s">
        <v>39</v>
      </c>
      <c r="O2377" s="698"/>
      <c r="P2377" s="698">
        <v>0</v>
      </c>
      <c r="Q2377" s="731">
        <f t="shared" ref="Q2377:Q2380" si="1921">O2377*0.97</f>
        <v>0</v>
      </c>
      <c r="R2377" s="731">
        <f t="shared" ref="R2377:R2380" si="1922">Q2377*M2377</f>
        <v>0</v>
      </c>
      <c r="T2377" s="728"/>
    </row>
    <row r="2378" spans="1:20" ht="15.75">
      <c r="A2378" s="533" t="s">
        <v>2728</v>
      </c>
      <c r="B2378" s="533">
        <v>23</v>
      </c>
      <c r="C2378" s="533" t="s">
        <v>682</v>
      </c>
      <c r="D2378" s="572" t="s">
        <v>2217</v>
      </c>
      <c r="E2378" s="571" t="str">
        <f t="shared" si="1909"/>
        <v xml:space="preserve"> VARIABLE REFRIGERANT VOLUME AIR CONDITIONNING UNITS</v>
      </c>
      <c r="F2378" s="533" t="str">
        <f t="shared" si="1871"/>
        <v>ME</v>
      </c>
      <c r="G2378" s="533" t="s">
        <v>2722</v>
      </c>
      <c r="H2378" s="533">
        <v>1005</v>
      </c>
      <c r="I2378" s="533" t="str">
        <f t="shared" ref="I2378:J2378" si="1923">I2376</f>
        <v>Outdoor Units</v>
      </c>
      <c r="J2378" s="533" t="str">
        <f t="shared" si="1923"/>
        <v>Outdoor Units</v>
      </c>
      <c r="K2378" s="137" t="s">
        <v>76</v>
      </c>
      <c r="L2378" s="490" t="s">
        <v>809</v>
      </c>
      <c r="M2378" s="491">
        <v>1</v>
      </c>
      <c r="N2378" s="492" t="s">
        <v>39</v>
      </c>
      <c r="O2378" s="698">
        <v>14606</v>
      </c>
      <c r="P2378" s="698">
        <v>14606</v>
      </c>
      <c r="Q2378" s="731">
        <f t="shared" si="1921"/>
        <v>14167.82</v>
      </c>
      <c r="R2378" s="731">
        <f t="shared" si="1922"/>
        <v>14167.82</v>
      </c>
      <c r="T2378" s="728"/>
    </row>
    <row r="2379" spans="1:20" ht="15.75">
      <c r="A2379" s="533" t="s">
        <v>2728</v>
      </c>
      <c r="B2379" s="533">
        <v>23</v>
      </c>
      <c r="C2379" s="533" t="s">
        <v>682</v>
      </c>
      <c r="D2379" s="572" t="s">
        <v>2217</v>
      </c>
      <c r="E2379" s="571" t="str">
        <f t="shared" si="1909"/>
        <v xml:space="preserve"> VARIABLE REFRIGERANT VOLUME AIR CONDITIONNING UNITS</v>
      </c>
      <c r="F2379" s="533" t="str">
        <f t="shared" ref="F2379:F2415" si="1924">VLOOKUP(D:D,trade,3,FALSE)</f>
        <v>ME</v>
      </c>
      <c r="G2379" s="533" t="s">
        <v>2722</v>
      </c>
      <c r="H2379" s="533">
        <v>1006</v>
      </c>
      <c r="I2379" s="533" t="str">
        <f t="shared" ref="I2379:J2379" si="1925">I2377</f>
        <v>Indoor Units</v>
      </c>
      <c r="J2379" s="533" t="str">
        <f t="shared" si="1925"/>
        <v>Indoor Units</v>
      </c>
      <c r="K2379" s="248" t="s">
        <v>77</v>
      </c>
      <c r="L2379" s="248" t="s">
        <v>810</v>
      </c>
      <c r="M2379" s="233">
        <v>1</v>
      </c>
      <c r="N2379" s="249" t="s">
        <v>39</v>
      </c>
      <c r="O2379" s="698"/>
      <c r="P2379" s="698">
        <v>0</v>
      </c>
      <c r="Q2379" s="731">
        <f t="shared" si="1921"/>
        <v>0</v>
      </c>
      <c r="R2379" s="731">
        <f t="shared" si="1922"/>
        <v>0</v>
      </c>
      <c r="T2379" s="728"/>
    </row>
    <row r="2380" spans="1:20" ht="15.75">
      <c r="A2380" s="533" t="s">
        <v>2728</v>
      </c>
      <c r="B2380" s="533">
        <v>23</v>
      </c>
      <c r="C2380" s="533" t="s">
        <v>682</v>
      </c>
      <c r="D2380" s="572" t="s">
        <v>2217</v>
      </c>
      <c r="E2380" s="571" t="str">
        <f t="shared" si="1909"/>
        <v xml:space="preserve"> VARIABLE REFRIGERANT VOLUME AIR CONDITIONNING UNITS</v>
      </c>
      <c r="F2380" s="533" t="str">
        <f t="shared" si="1924"/>
        <v>ME</v>
      </c>
      <c r="G2380" s="533" t="s">
        <v>2722</v>
      </c>
      <c r="H2380" s="533">
        <v>1007</v>
      </c>
      <c r="I2380" s="533" t="str">
        <f t="shared" ref="I2380:J2380" si="1926">I2378</f>
        <v>Outdoor Units</v>
      </c>
      <c r="J2380" s="533" t="str">
        <f t="shared" si="1926"/>
        <v>Outdoor Units</v>
      </c>
      <c r="K2380" s="137" t="s">
        <v>21</v>
      </c>
      <c r="L2380" s="137" t="s">
        <v>811</v>
      </c>
      <c r="M2380" s="106">
        <v>1</v>
      </c>
      <c r="N2380" s="101" t="s">
        <v>2</v>
      </c>
      <c r="O2380" s="698">
        <v>22573</v>
      </c>
      <c r="P2380" s="698">
        <v>22573</v>
      </c>
      <c r="Q2380" s="731">
        <f t="shared" si="1921"/>
        <v>21895.809999999998</v>
      </c>
      <c r="R2380" s="731">
        <f t="shared" si="1922"/>
        <v>21895.809999999998</v>
      </c>
      <c r="T2380" s="728"/>
    </row>
    <row r="2381" spans="1:20" ht="15.75">
      <c r="A2381" s="533" t="s">
        <v>2728</v>
      </c>
      <c r="B2381" s="533">
        <v>23</v>
      </c>
      <c r="C2381" s="533" t="s">
        <v>682</v>
      </c>
      <c r="D2381" s="572" t="s">
        <v>2225</v>
      </c>
      <c r="E2381" s="571" t="s">
        <v>1317</v>
      </c>
      <c r="F2381" s="533" t="str">
        <f t="shared" si="1924"/>
        <v>ME</v>
      </c>
      <c r="G2381" s="533" t="s">
        <v>2725</v>
      </c>
      <c r="H2381" s="533">
        <v>1008</v>
      </c>
      <c r="I2381" s="533" t="str">
        <f>L2381</f>
        <v>237413 - PACKAGED, OUTDOOR, CENTRAL STATION AIR-HANDLING UNITS</v>
      </c>
      <c r="J2381" s="533" t="str">
        <f>L2381</f>
        <v>237413 - PACKAGED, OUTDOOR, CENTRAL STATION AIR-HANDLING UNITS</v>
      </c>
      <c r="K2381" s="248"/>
      <c r="L2381" s="248" t="s">
        <v>812</v>
      </c>
      <c r="M2381" s="250"/>
      <c r="N2381" s="249"/>
      <c r="O2381" s="698"/>
      <c r="P2381" s="698"/>
      <c r="T2381" s="728"/>
    </row>
    <row r="2382" spans="1:20" ht="15.75">
      <c r="A2382" s="533" t="s">
        <v>2728</v>
      </c>
      <c r="B2382" s="533">
        <v>23</v>
      </c>
      <c r="C2382" s="533" t="s">
        <v>682</v>
      </c>
      <c r="D2382" s="572" t="s">
        <v>2225</v>
      </c>
      <c r="E2382" s="571" t="str">
        <f t="shared" ref="E2382:E2386" si="1927">E2381</f>
        <v>PACKAGED, OUTDOOR, CENTRAL STATION AIR-HANDLING UNITS</v>
      </c>
      <c r="F2382" s="533" t="str">
        <f t="shared" si="1924"/>
        <v>ME</v>
      </c>
      <c r="G2382" s="533" t="s">
        <v>2722</v>
      </c>
      <c r="H2382" s="533">
        <v>1009</v>
      </c>
      <c r="I2382" s="533" t="str">
        <f t="shared" ref="I2382:J2382" si="1928">I2380</f>
        <v>Outdoor Units</v>
      </c>
      <c r="J2382" s="533" t="str">
        <f t="shared" si="1928"/>
        <v>Outdoor Units</v>
      </c>
      <c r="K2382" s="248" t="s">
        <v>13</v>
      </c>
      <c r="L2382" s="248" t="s">
        <v>813</v>
      </c>
      <c r="M2382" s="233">
        <v>1</v>
      </c>
      <c r="N2382" s="249" t="s">
        <v>39</v>
      </c>
      <c r="O2382" s="698"/>
      <c r="P2382" s="698">
        <v>0</v>
      </c>
      <c r="Q2382" s="731">
        <f t="shared" ref="Q2382:Q2386" si="1929">O2382*0.97</f>
        <v>0</v>
      </c>
      <c r="R2382" s="731">
        <f t="shared" ref="R2382:R2386" si="1930">Q2382*M2382</f>
        <v>0</v>
      </c>
      <c r="T2382" s="728"/>
    </row>
    <row r="2383" spans="1:20" ht="15.75">
      <c r="A2383" s="533" t="s">
        <v>2728</v>
      </c>
      <c r="B2383" s="533">
        <v>23</v>
      </c>
      <c r="C2383" s="533" t="s">
        <v>682</v>
      </c>
      <c r="D2383" s="572" t="s">
        <v>2225</v>
      </c>
      <c r="E2383" s="571" t="str">
        <f t="shared" si="1927"/>
        <v>PACKAGED, OUTDOOR, CENTRAL STATION AIR-HANDLING UNITS</v>
      </c>
      <c r="F2383" s="533" t="str">
        <f t="shared" si="1924"/>
        <v>ME</v>
      </c>
      <c r="G2383" s="533" t="s">
        <v>2722</v>
      </c>
      <c r="H2383" s="533">
        <v>1010</v>
      </c>
      <c r="I2383" s="533" t="str">
        <f t="shared" ref="I2383:J2383" si="1931">I2381</f>
        <v>237413 - PACKAGED, OUTDOOR, CENTRAL STATION AIR-HANDLING UNITS</v>
      </c>
      <c r="J2383" s="533" t="str">
        <f t="shared" si="1931"/>
        <v>237413 - PACKAGED, OUTDOOR, CENTRAL STATION AIR-HANDLING UNITS</v>
      </c>
      <c r="K2383" s="248" t="s">
        <v>15</v>
      </c>
      <c r="L2383" s="248" t="s">
        <v>814</v>
      </c>
      <c r="M2383" s="233">
        <v>1</v>
      </c>
      <c r="N2383" s="249" t="s">
        <v>39</v>
      </c>
      <c r="O2383" s="698"/>
      <c r="P2383" s="698">
        <v>0</v>
      </c>
      <c r="Q2383" s="731">
        <f t="shared" si="1929"/>
        <v>0</v>
      </c>
      <c r="R2383" s="731">
        <f t="shared" si="1930"/>
        <v>0</v>
      </c>
      <c r="T2383" s="728"/>
    </row>
    <row r="2384" spans="1:20" ht="15.75">
      <c r="A2384" s="533" t="s">
        <v>2728</v>
      </c>
      <c r="B2384" s="533">
        <v>23</v>
      </c>
      <c r="C2384" s="533" t="s">
        <v>682</v>
      </c>
      <c r="D2384" s="572" t="s">
        <v>2225</v>
      </c>
      <c r="E2384" s="571" t="str">
        <f t="shared" si="1927"/>
        <v>PACKAGED, OUTDOOR, CENTRAL STATION AIR-HANDLING UNITS</v>
      </c>
      <c r="F2384" s="533" t="str">
        <f t="shared" si="1924"/>
        <v>ME</v>
      </c>
      <c r="G2384" s="533" t="s">
        <v>2722</v>
      </c>
      <c r="H2384" s="533">
        <v>1011</v>
      </c>
      <c r="I2384" s="533" t="str">
        <f t="shared" ref="I2384:J2384" si="1932">I2382</f>
        <v>Outdoor Units</v>
      </c>
      <c r="J2384" s="533" t="str">
        <f t="shared" si="1932"/>
        <v>Outdoor Units</v>
      </c>
      <c r="K2384" s="248" t="s">
        <v>17</v>
      </c>
      <c r="L2384" s="248" t="s">
        <v>815</v>
      </c>
      <c r="M2384" s="233">
        <v>1</v>
      </c>
      <c r="N2384" s="249" t="s">
        <v>39</v>
      </c>
      <c r="O2384" s="698"/>
      <c r="P2384" s="698">
        <v>0</v>
      </c>
      <c r="Q2384" s="731">
        <f t="shared" si="1929"/>
        <v>0</v>
      </c>
      <c r="R2384" s="731">
        <f t="shared" si="1930"/>
        <v>0</v>
      </c>
      <c r="T2384" s="728"/>
    </row>
    <row r="2385" spans="1:20" ht="15.75">
      <c r="A2385" s="533" t="s">
        <v>2728</v>
      </c>
      <c r="B2385" s="533">
        <v>23</v>
      </c>
      <c r="C2385" s="533" t="s">
        <v>682</v>
      </c>
      <c r="D2385" s="572" t="s">
        <v>2225</v>
      </c>
      <c r="E2385" s="571" t="str">
        <f t="shared" si="1927"/>
        <v>PACKAGED, OUTDOOR, CENTRAL STATION AIR-HANDLING UNITS</v>
      </c>
      <c r="F2385" s="533" t="str">
        <f t="shared" si="1924"/>
        <v>ME</v>
      </c>
      <c r="G2385" s="533" t="s">
        <v>2722</v>
      </c>
      <c r="H2385" s="533">
        <v>1012</v>
      </c>
      <c r="I2385" s="533" t="str">
        <f t="shared" ref="I2385:J2385" si="1933">I2383</f>
        <v>237413 - PACKAGED, OUTDOOR, CENTRAL STATION AIR-HANDLING UNITS</v>
      </c>
      <c r="J2385" s="533" t="str">
        <f t="shared" si="1933"/>
        <v>237413 - PACKAGED, OUTDOOR, CENTRAL STATION AIR-HANDLING UNITS</v>
      </c>
      <c r="K2385" s="248" t="s">
        <v>19</v>
      </c>
      <c r="L2385" s="248" t="s">
        <v>816</v>
      </c>
      <c r="M2385" s="233">
        <v>1</v>
      </c>
      <c r="N2385" s="249" t="s">
        <v>39</v>
      </c>
      <c r="O2385" s="698"/>
      <c r="P2385" s="698">
        <v>0</v>
      </c>
      <c r="Q2385" s="731">
        <f t="shared" si="1929"/>
        <v>0</v>
      </c>
      <c r="R2385" s="731">
        <f t="shared" si="1930"/>
        <v>0</v>
      </c>
      <c r="T2385" s="728"/>
    </row>
    <row r="2386" spans="1:20" ht="15.75">
      <c r="A2386" s="533" t="s">
        <v>2728</v>
      </c>
      <c r="B2386" s="533">
        <v>23</v>
      </c>
      <c r="C2386" s="533" t="s">
        <v>682</v>
      </c>
      <c r="D2386" s="572" t="s">
        <v>2225</v>
      </c>
      <c r="E2386" s="571" t="str">
        <f t="shared" si="1927"/>
        <v>PACKAGED, OUTDOOR, CENTRAL STATION AIR-HANDLING UNITS</v>
      </c>
      <c r="F2386" s="533" t="str">
        <f t="shared" si="1924"/>
        <v>ME</v>
      </c>
      <c r="G2386" s="533" t="s">
        <v>2722</v>
      </c>
      <c r="H2386" s="533">
        <v>1013</v>
      </c>
      <c r="I2386" s="533" t="str">
        <f t="shared" ref="I2386:J2386" si="1934">I2384</f>
        <v>Outdoor Units</v>
      </c>
      <c r="J2386" s="533" t="str">
        <f t="shared" si="1934"/>
        <v>Outdoor Units</v>
      </c>
      <c r="K2386" s="248" t="s">
        <v>20</v>
      </c>
      <c r="L2386" s="248" t="s">
        <v>817</v>
      </c>
      <c r="M2386" s="233">
        <v>1</v>
      </c>
      <c r="N2386" s="249" t="s">
        <v>2</v>
      </c>
      <c r="O2386" s="698"/>
      <c r="P2386" s="698"/>
      <c r="Q2386" s="731">
        <f t="shared" si="1929"/>
        <v>0</v>
      </c>
      <c r="R2386" s="731">
        <f t="shared" si="1930"/>
        <v>0</v>
      </c>
      <c r="T2386" s="728"/>
    </row>
    <row r="2387" spans="1:20" ht="16.5" thickBot="1">
      <c r="A2387" s="533" t="s">
        <v>2728</v>
      </c>
      <c r="B2387" s="533">
        <v>23</v>
      </c>
      <c r="C2387" s="533" t="s">
        <v>682</v>
      </c>
      <c r="D2387" s="572" t="s">
        <v>2235</v>
      </c>
      <c r="E2387" s="571" t="s">
        <v>1275</v>
      </c>
      <c r="F2387" s="533" t="str">
        <f t="shared" si="1924"/>
        <v>ME</v>
      </c>
      <c r="G2387" s="533" t="s">
        <v>2725</v>
      </c>
      <c r="H2387" s="533">
        <v>1014</v>
      </c>
      <c r="I2387" s="533" t="str">
        <f>L2387</f>
        <v>238126 - Split System Air Conditionners</v>
      </c>
      <c r="J2387" s="533" t="str">
        <f>L2387</f>
        <v>238126 - Split System Air Conditionners</v>
      </c>
      <c r="K2387" s="137"/>
      <c r="L2387" s="137" t="s">
        <v>818</v>
      </c>
      <c r="M2387" s="104"/>
      <c r="N2387" s="101"/>
      <c r="O2387" s="698"/>
      <c r="P2387" s="698"/>
      <c r="T2387" s="728"/>
    </row>
    <row r="2388" spans="1:20" ht="16.5" thickBot="1">
      <c r="A2388" s="533" t="s">
        <v>2728</v>
      </c>
      <c r="B2388" s="533">
        <v>23</v>
      </c>
      <c r="C2388" s="533" t="s">
        <v>682</v>
      </c>
      <c r="D2388" s="572" t="s">
        <v>2235</v>
      </c>
      <c r="E2388" s="571" t="str">
        <f t="shared" ref="E2388:E2390" si="1935">E2387</f>
        <v xml:space="preserve"> Split System Air Conditionners</v>
      </c>
      <c r="F2388" s="533" t="str">
        <f t="shared" si="1924"/>
        <v>ME</v>
      </c>
      <c r="G2388" s="533" t="s">
        <v>2722</v>
      </c>
      <c r="H2388" s="533">
        <v>1015</v>
      </c>
      <c r="I2388" s="533" t="str">
        <f t="shared" ref="I2388:J2388" si="1936">I2386</f>
        <v>Outdoor Units</v>
      </c>
      <c r="J2388" s="533" t="str">
        <f t="shared" si="1936"/>
        <v>Outdoor Units</v>
      </c>
      <c r="K2388" s="137" t="s">
        <v>13</v>
      </c>
      <c r="L2388" s="137" t="s">
        <v>819</v>
      </c>
      <c r="M2388" s="106">
        <v>3</v>
      </c>
      <c r="N2388" s="247" t="s">
        <v>39</v>
      </c>
      <c r="O2388" s="698">
        <v>1461</v>
      </c>
      <c r="P2388" s="698">
        <v>4383</v>
      </c>
      <c r="Q2388" s="731">
        <f t="shared" ref="Q2388:Q2390" si="1937">O2388*0.97</f>
        <v>1417.17</v>
      </c>
      <c r="R2388" s="731">
        <f t="shared" ref="R2388:R2390" si="1938">Q2388*M2388</f>
        <v>4251.51</v>
      </c>
      <c r="T2388" s="728"/>
    </row>
    <row r="2389" spans="1:20" ht="15.75">
      <c r="A2389" s="533" t="s">
        <v>2728</v>
      </c>
      <c r="B2389" s="533">
        <v>23</v>
      </c>
      <c r="C2389" s="533" t="s">
        <v>682</v>
      </c>
      <c r="D2389" s="572" t="s">
        <v>2235</v>
      </c>
      <c r="E2389" s="571" t="str">
        <f t="shared" si="1935"/>
        <v xml:space="preserve"> Split System Air Conditionners</v>
      </c>
      <c r="F2389" s="533" t="str">
        <f t="shared" si="1924"/>
        <v>ME</v>
      </c>
      <c r="G2389" s="533" t="s">
        <v>2722</v>
      </c>
      <c r="H2389" s="533">
        <v>1016</v>
      </c>
      <c r="I2389" s="533" t="str">
        <f t="shared" ref="I2389:J2389" si="1939">I2387</f>
        <v>238126 - Split System Air Conditionners</v>
      </c>
      <c r="J2389" s="533" t="str">
        <f t="shared" si="1939"/>
        <v>238126 - Split System Air Conditionners</v>
      </c>
      <c r="K2389" s="248" t="s">
        <v>45</v>
      </c>
      <c r="L2389" s="248" t="s">
        <v>820</v>
      </c>
      <c r="M2389" s="233">
        <v>1</v>
      </c>
      <c r="N2389" s="249" t="s">
        <v>39</v>
      </c>
      <c r="O2389" s="698"/>
      <c r="P2389" s="698">
        <v>0</v>
      </c>
      <c r="Q2389" s="731">
        <f t="shared" si="1937"/>
        <v>0</v>
      </c>
      <c r="R2389" s="731">
        <f t="shared" si="1938"/>
        <v>0</v>
      </c>
      <c r="T2389" s="728"/>
    </row>
    <row r="2390" spans="1:20" ht="15.75">
      <c r="A2390" s="533" t="s">
        <v>2728</v>
      </c>
      <c r="B2390" s="533">
        <v>23</v>
      </c>
      <c r="C2390" s="533" t="s">
        <v>682</v>
      </c>
      <c r="D2390" s="572" t="s">
        <v>2235</v>
      </c>
      <c r="E2390" s="571" t="str">
        <f t="shared" si="1935"/>
        <v xml:space="preserve"> Split System Air Conditionners</v>
      </c>
      <c r="F2390" s="533" t="str">
        <f t="shared" si="1924"/>
        <v>ME</v>
      </c>
      <c r="G2390" s="533" t="s">
        <v>2722</v>
      </c>
      <c r="H2390" s="533">
        <v>1017</v>
      </c>
      <c r="I2390" s="533" t="str">
        <f t="shared" ref="I2390:J2390" si="1940">I2388</f>
        <v>Outdoor Units</v>
      </c>
      <c r="J2390" s="533" t="str">
        <f t="shared" si="1940"/>
        <v>Outdoor Units</v>
      </c>
      <c r="K2390" s="248" t="s">
        <v>48</v>
      </c>
      <c r="L2390" s="248" t="s">
        <v>821</v>
      </c>
      <c r="M2390" s="233">
        <v>1</v>
      </c>
      <c r="N2390" s="249" t="s">
        <v>39</v>
      </c>
      <c r="O2390" s="698"/>
      <c r="P2390" s="698">
        <v>0</v>
      </c>
      <c r="Q2390" s="731">
        <f t="shared" si="1937"/>
        <v>0</v>
      </c>
      <c r="R2390" s="731">
        <f t="shared" si="1938"/>
        <v>0</v>
      </c>
      <c r="T2390" s="728"/>
    </row>
    <row r="2391" spans="1:20" ht="15.75">
      <c r="A2391" s="533" t="s">
        <v>2728</v>
      </c>
      <c r="B2391" s="533">
        <v>23</v>
      </c>
      <c r="C2391" s="533" t="s">
        <v>682</v>
      </c>
      <c r="D2391" s="572" t="s">
        <v>2245</v>
      </c>
      <c r="E2391" s="571" t="s">
        <v>1276</v>
      </c>
      <c r="F2391" s="533" t="str">
        <f t="shared" si="1924"/>
        <v>ME</v>
      </c>
      <c r="G2391" s="533" t="s">
        <v>2725</v>
      </c>
      <c r="H2391" s="533">
        <v>1018</v>
      </c>
      <c r="I2391" s="533" t="str">
        <f t="shared" ref="I2391:I2392" si="1941">L2391</f>
        <v>238233 - CONVECTORS</v>
      </c>
      <c r="J2391" s="533" t="str">
        <f t="shared" ref="J2391" si="1942">L2391</f>
        <v>238233 - CONVECTORS</v>
      </c>
      <c r="K2391" s="248"/>
      <c r="L2391" s="248" t="s">
        <v>822</v>
      </c>
      <c r="M2391" s="250"/>
      <c r="N2391" s="249"/>
      <c r="O2391" s="698"/>
      <c r="P2391" s="698"/>
      <c r="T2391" s="728"/>
    </row>
    <row r="2392" spans="1:20" ht="15.75">
      <c r="A2392" s="533" t="s">
        <v>2728</v>
      </c>
      <c r="B2392" s="533">
        <v>23</v>
      </c>
      <c r="C2392" s="533" t="s">
        <v>682</v>
      </c>
      <c r="D2392" s="572" t="s">
        <v>2245</v>
      </c>
      <c r="E2392" s="571" t="str">
        <f t="shared" ref="E2392:E2415" si="1943">E2391</f>
        <v xml:space="preserve"> CONVECTORS</v>
      </c>
      <c r="F2392" s="533" t="str">
        <f t="shared" si="1924"/>
        <v>ME</v>
      </c>
      <c r="G2392" s="533" t="s">
        <v>2725</v>
      </c>
      <c r="H2392" s="533">
        <v>1019</v>
      </c>
      <c r="I2392" s="533" t="str">
        <f t="shared" si="1941"/>
        <v>Radiators</v>
      </c>
      <c r="J2392" s="533" t="s">
        <v>824</v>
      </c>
      <c r="K2392" s="248"/>
      <c r="L2392" s="248" t="s">
        <v>823</v>
      </c>
      <c r="M2392" s="250"/>
      <c r="N2392" s="236"/>
      <c r="O2392" s="698"/>
      <c r="P2392" s="698"/>
      <c r="T2392" s="728"/>
    </row>
    <row r="2393" spans="1:20" ht="15.75">
      <c r="A2393" s="533" t="s">
        <v>2728</v>
      </c>
      <c r="B2393" s="533">
        <v>23</v>
      </c>
      <c r="C2393" s="533" t="s">
        <v>682</v>
      </c>
      <c r="D2393" s="572" t="s">
        <v>2245</v>
      </c>
      <c r="E2393" s="571" t="str">
        <f t="shared" si="1943"/>
        <v xml:space="preserve"> CONVECTORS</v>
      </c>
      <c r="F2393" s="533" t="str">
        <f t="shared" si="1924"/>
        <v>ME</v>
      </c>
      <c r="G2393" s="533" t="s">
        <v>2725</v>
      </c>
      <c r="H2393" s="533">
        <v>1020</v>
      </c>
      <c r="I2393" s="533" t="s">
        <v>823</v>
      </c>
      <c r="J2393" s="533" t="str">
        <f t="shared" ref="J2393" si="1944">L2393</f>
        <v>Room Radiators:</v>
      </c>
      <c r="K2393" s="248"/>
      <c r="L2393" s="248" t="s">
        <v>824</v>
      </c>
      <c r="M2393" s="250"/>
      <c r="N2393" s="236"/>
      <c r="O2393" s="698"/>
      <c r="P2393" s="698"/>
      <c r="T2393" s="728"/>
    </row>
    <row r="2394" spans="1:20" ht="15.75">
      <c r="A2394" s="533" t="s">
        <v>2728</v>
      </c>
      <c r="B2394" s="533">
        <v>23</v>
      </c>
      <c r="C2394" s="533" t="s">
        <v>682</v>
      </c>
      <c r="D2394" s="572" t="s">
        <v>2245</v>
      </c>
      <c r="E2394" s="571" t="str">
        <f t="shared" si="1943"/>
        <v xml:space="preserve"> CONVECTORS</v>
      </c>
      <c r="F2394" s="533" t="str">
        <f t="shared" si="1924"/>
        <v>ME</v>
      </c>
      <c r="G2394" s="533" t="s">
        <v>2722</v>
      </c>
      <c r="H2394" s="533">
        <v>1021</v>
      </c>
      <c r="I2394" s="533" t="str">
        <f t="shared" ref="I2394:J2394" si="1945">I2392</f>
        <v>Radiators</v>
      </c>
      <c r="J2394" s="533" t="str">
        <f t="shared" si="1945"/>
        <v>Room Radiators:</v>
      </c>
      <c r="K2394" s="248" t="s">
        <v>50</v>
      </c>
      <c r="L2394" s="248" t="s">
        <v>825</v>
      </c>
      <c r="M2394" s="233">
        <v>4</v>
      </c>
      <c r="N2394" s="249" t="s">
        <v>39</v>
      </c>
      <c r="O2394" s="698"/>
      <c r="P2394" s="698">
        <v>0</v>
      </c>
      <c r="Q2394" s="731">
        <f t="shared" ref="Q2394:Q2404" si="1946">O2394*0.97</f>
        <v>0</v>
      </c>
      <c r="R2394" s="731">
        <f t="shared" ref="R2394:R2404" si="1947">Q2394*M2394</f>
        <v>0</v>
      </c>
      <c r="T2394" s="728"/>
    </row>
    <row r="2395" spans="1:20" ht="15.75">
      <c r="A2395" s="533" t="s">
        <v>2728</v>
      </c>
      <c r="B2395" s="533">
        <v>23</v>
      </c>
      <c r="C2395" s="533" t="s">
        <v>682</v>
      </c>
      <c r="D2395" s="572" t="s">
        <v>2245</v>
      </c>
      <c r="E2395" s="571" t="str">
        <f t="shared" si="1943"/>
        <v xml:space="preserve"> CONVECTORS</v>
      </c>
      <c r="F2395" s="533" t="str">
        <f t="shared" si="1924"/>
        <v>ME</v>
      </c>
      <c r="G2395" s="533" t="s">
        <v>2722</v>
      </c>
      <c r="H2395" s="533">
        <v>1022</v>
      </c>
      <c r="I2395" s="533" t="str">
        <f t="shared" ref="I2395:J2395" si="1948">I2393</f>
        <v>Radiators</v>
      </c>
      <c r="J2395" s="533" t="str">
        <f t="shared" si="1948"/>
        <v>Room Radiators:</v>
      </c>
      <c r="K2395" s="248" t="s">
        <v>76</v>
      </c>
      <c r="L2395" s="248" t="s">
        <v>826</v>
      </c>
      <c r="M2395" s="233">
        <v>13</v>
      </c>
      <c r="N2395" s="249" t="s">
        <v>39</v>
      </c>
      <c r="O2395" s="698"/>
      <c r="P2395" s="698">
        <v>0</v>
      </c>
      <c r="Q2395" s="731">
        <f t="shared" si="1946"/>
        <v>0</v>
      </c>
      <c r="R2395" s="731">
        <f t="shared" si="1947"/>
        <v>0</v>
      </c>
      <c r="T2395" s="728"/>
    </row>
    <row r="2396" spans="1:20" ht="15.75">
      <c r="A2396" s="533" t="s">
        <v>2728</v>
      </c>
      <c r="B2396" s="533">
        <v>23</v>
      </c>
      <c r="C2396" s="533" t="s">
        <v>682</v>
      </c>
      <c r="D2396" s="572" t="s">
        <v>2245</v>
      </c>
      <c r="E2396" s="571" t="str">
        <f t="shared" si="1943"/>
        <v xml:space="preserve"> CONVECTORS</v>
      </c>
      <c r="F2396" s="533" t="str">
        <f t="shared" si="1924"/>
        <v>ME</v>
      </c>
      <c r="G2396" s="533" t="s">
        <v>2722</v>
      </c>
      <c r="H2396" s="533">
        <v>1023</v>
      </c>
      <c r="I2396" s="533" t="str">
        <f t="shared" ref="I2396:J2396" si="1949">I2394</f>
        <v>Radiators</v>
      </c>
      <c r="J2396" s="533" t="str">
        <f t="shared" si="1949"/>
        <v>Room Radiators:</v>
      </c>
      <c r="K2396" s="248" t="s">
        <v>77</v>
      </c>
      <c r="L2396" s="248" t="s">
        <v>827</v>
      </c>
      <c r="M2396" s="233">
        <v>6</v>
      </c>
      <c r="N2396" s="249" t="s">
        <v>39</v>
      </c>
      <c r="O2396" s="698"/>
      <c r="P2396" s="698">
        <v>0</v>
      </c>
      <c r="Q2396" s="731">
        <f t="shared" si="1946"/>
        <v>0</v>
      </c>
      <c r="R2396" s="731">
        <f t="shared" si="1947"/>
        <v>0</v>
      </c>
      <c r="T2396" s="728"/>
    </row>
    <row r="2397" spans="1:20" ht="15.75">
      <c r="A2397" s="533" t="s">
        <v>2728</v>
      </c>
      <c r="B2397" s="533">
        <v>23</v>
      </c>
      <c r="C2397" s="533" t="s">
        <v>682</v>
      </c>
      <c r="D2397" s="572" t="s">
        <v>2245</v>
      </c>
      <c r="E2397" s="571" t="str">
        <f t="shared" si="1943"/>
        <v xml:space="preserve"> CONVECTORS</v>
      </c>
      <c r="F2397" s="533" t="str">
        <f t="shared" si="1924"/>
        <v>ME</v>
      </c>
      <c r="G2397" s="533" t="s">
        <v>2722</v>
      </c>
      <c r="H2397" s="533">
        <v>1024</v>
      </c>
      <c r="I2397" s="533" t="str">
        <f t="shared" ref="I2397:J2397" si="1950">I2395</f>
        <v>Radiators</v>
      </c>
      <c r="J2397" s="533" t="str">
        <f t="shared" si="1950"/>
        <v>Room Radiators:</v>
      </c>
      <c r="K2397" s="248" t="s">
        <v>78</v>
      </c>
      <c r="L2397" s="248" t="s">
        <v>828</v>
      </c>
      <c r="M2397" s="233">
        <v>1</v>
      </c>
      <c r="N2397" s="249" t="s">
        <v>39</v>
      </c>
      <c r="O2397" s="698"/>
      <c r="P2397" s="698">
        <v>0</v>
      </c>
      <c r="Q2397" s="731">
        <f t="shared" si="1946"/>
        <v>0</v>
      </c>
      <c r="R2397" s="731">
        <f t="shared" si="1947"/>
        <v>0</v>
      </c>
      <c r="T2397" s="728"/>
    </row>
    <row r="2398" spans="1:20" ht="15.75">
      <c r="A2398" s="533" t="s">
        <v>2728</v>
      </c>
      <c r="B2398" s="533">
        <v>23</v>
      </c>
      <c r="C2398" s="533" t="s">
        <v>682</v>
      </c>
      <c r="D2398" s="572" t="s">
        <v>2245</v>
      </c>
      <c r="E2398" s="571" t="str">
        <f t="shared" si="1943"/>
        <v xml:space="preserve"> CONVECTORS</v>
      </c>
      <c r="F2398" s="533" t="str">
        <f t="shared" si="1924"/>
        <v>ME</v>
      </c>
      <c r="G2398" s="533" t="s">
        <v>2722</v>
      </c>
      <c r="H2398" s="533">
        <v>1025</v>
      </c>
      <c r="I2398" s="533" t="str">
        <f t="shared" ref="I2398:J2398" si="1951">I2396</f>
        <v>Radiators</v>
      </c>
      <c r="J2398" s="533" t="str">
        <f t="shared" si="1951"/>
        <v>Room Radiators:</v>
      </c>
      <c r="K2398" s="248" t="s">
        <v>302</v>
      </c>
      <c r="L2398" s="248" t="s">
        <v>829</v>
      </c>
      <c r="M2398" s="233">
        <v>3</v>
      </c>
      <c r="N2398" s="249" t="s">
        <v>39</v>
      </c>
      <c r="O2398" s="698"/>
      <c r="P2398" s="698">
        <v>0</v>
      </c>
      <c r="Q2398" s="731">
        <f t="shared" si="1946"/>
        <v>0</v>
      </c>
      <c r="R2398" s="731">
        <f t="shared" si="1947"/>
        <v>0</v>
      </c>
      <c r="T2398" s="728"/>
    </row>
    <row r="2399" spans="1:20" ht="15.75">
      <c r="A2399" s="533" t="s">
        <v>2728</v>
      </c>
      <c r="B2399" s="533">
        <v>23</v>
      </c>
      <c r="C2399" s="533" t="s">
        <v>682</v>
      </c>
      <c r="D2399" s="572" t="s">
        <v>2245</v>
      </c>
      <c r="E2399" s="571" t="str">
        <f t="shared" si="1943"/>
        <v xml:space="preserve"> CONVECTORS</v>
      </c>
      <c r="F2399" s="533" t="str">
        <f t="shared" si="1924"/>
        <v>ME</v>
      </c>
      <c r="G2399" s="533" t="s">
        <v>2722</v>
      </c>
      <c r="H2399" s="533">
        <v>1026</v>
      </c>
      <c r="I2399" s="533" t="str">
        <f t="shared" ref="I2399:J2399" si="1952">I2397</f>
        <v>Radiators</v>
      </c>
      <c r="J2399" s="533" t="str">
        <f t="shared" si="1952"/>
        <v>Room Radiators:</v>
      </c>
      <c r="K2399" s="248" t="s">
        <v>304</v>
      </c>
      <c r="L2399" s="248" t="s">
        <v>830</v>
      </c>
      <c r="M2399" s="233">
        <v>9</v>
      </c>
      <c r="N2399" s="249" t="s">
        <v>39</v>
      </c>
      <c r="O2399" s="698"/>
      <c r="P2399" s="698">
        <v>0</v>
      </c>
      <c r="Q2399" s="731">
        <f t="shared" si="1946"/>
        <v>0</v>
      </c>
      <c r="R2399" s="731">
        <f t="shared" si="1947"/>
        <v>0</v>
      </c>
      <c r="T2399" s="728"/>
    </row>
    <row r="2400" spans="1:20" ht="15.75">
      <c r="A2400" s="533" t="s">
        <v>2728</v>
      </c>
      <c r="B2400" s="533">
        <v>23</v>
      </c>
      <c r="C2400" s="533" t="s">
        <v>682</v>
      </c>
      <c r="D2400" s="572" t="s">
        <v>2245</v>
      </c>
      <c r="E2400" s="571" t="str">
        <f t="shared" si="1943"/>
        <v xml:space="preserve"> CONVECTORS</v>
      </c>
      <c r="F2400" s="533" t="str">
        <f t="shared" si="1924"/>
        <v>ME</v>
      </c>
      <c r="G2400" s="533" t="s">
        <v>2722</v>
      </c>
      <c r="H2400" s="533">
        <v>1027</v>
      </c>
      <c r="I2400" s="533" t="str">
        <f t="shared" ref="I2400:J2400" si="1953">I2398</f>
        <v>Radiators</v>
      </c>
      <c r="J2400" s="533" t="str">
        <f t="shared" si="1953"/>
        <v>Room Radiators:</v>
      </c>
      <c r="K2400" s="248" t="s">
        <v>13</v>
      </c>
      <c r="L2400" s="248" t="s">
        <v>831</v>
      </c>
      <c r="M2400" s="233">
        <v>9</v>
      </c>
      <c r="N2400" s="249" t="s">
        <v>39</v>
      </c>
      <c r="O2400" s="698"/>
      <c r="P2400" s="698">
        <v>0</v>
      </c>
      <c r="Q2400" s="731">
        <f t="shared" si="1946"/>
        <v>0</v>
      </c>
      <c r="R2400" s="731">
        <f t="shared" si="1947"/>
        <v>0</v>
      </c>
      <c r="T2400" s="728"/>
    </row>
    <row r="2401" spans="1:20" ht="15.75">
      <c r="A2401" s="533" t="s">
        <v>2728</v>
      </c>
      <c r="B2401" s="533">
        <v>23</v>
      </c>
      <c r="C2401" s="533" t="s">
        <v>682</v>
      </c>
      <c r="D2401" s="572" t="s">
        <v>2245</v>
      </c>
      <c r="E2401" s="571" t="str">
        <f t="shared" si="1943"/>
        <v xml:space="preserve"> CONVECTORS</v>
      </c>
      <c r="F2401" s="533" t="str">
        <f t="shared" si="1924"/>
        <v>ME</v>
      </c>
      <c r="G2401" s="533" t="s">
        <v>2722</v>
      </c>
      <c r="H2401" s="533">
        <v>1028</v>
      </c>
      <c r="I2401" s="533" t="str">
        <f t="shared" ref="I2401:J2401" si="1954">I2399</f>
        <v>Radiators</v>
      </c>
      <c r="J2401" s="533" t="str">
        <f t="shared" si="1954"/>
        <v>Room Radiators:</v>
      </c>
      <c r="K2401" s="248" t="s">
        <v>15</v>
      </c>
      <c r="L2401" s="248" t="s">
        <v>832</v>
      </c>
      <c r="M2401" s="233">
        <v>10</v>
      </c>
      <c r="N2401" s="249" t="s">
        <v>39</v>
      </c>
      <c r="O2401" s="698"/>
      <c r="P2401" s="698">
        <v>0</v>
      </c>
      <c r="Q2401" s="731">
        <f t="shared" si="1946"/>
        <v>0</v>
      </c>
      <c r="R2401" s="731">
        <f t="shared" si="1947"/>
        <v>0</v>
      </c>
      <c r="T2401" s="728"/>
    </row>
    <row r="2402" spans="1:20" ht="15.75">
      <c r="A2402" s="533" t="s">
        <v>2728</v>
      </c>
      <c r="B2402" s="533">
        <v>23</v>
      </c>
      <c r="C2402" s="533" t="s">
        <v>682</v>
      </c>
      <c r="D2402" s="572" t="s">
        <v>2245</v>
      </c>
      <c r="E2402" s="571" t="str">
        <f t="shared" si="1943"/>
        <v xml:space="preserve"> CONVECTORS</v>
      </c>
      <c r="F2402" s="533" t="str">
        <f t="shared" si="1924"/>
        <v>ME</v>
      </c>
      <c r="G2402" s="533" t="s">
        <v>2722</v>
      </c>
      <c r="H2402" s="533">
        <v>1029</v>
      </c>
      <c r="I2402" s="533" t="str">
        <f t="shared" ref="I2402:J2402" si="1955">I2400</f>
        <v>Radiators</v>
      </c>
      <c r="J2402" s="533" t="str">
        <f t="shared" si="1955"/>
        <v>Room Radiators:</v>
      </c>
      <c r="K2402" s="248" t="s">
        <v>17</v>
      </c>
      <c r="L2402" s="248" t="s">
        <v>833</v>
      </c>
      <c r="M2402" s="233">
        <v>7</v>
      </c>
      <c r="N2402" s="249" t="s">
        <v>39</v>
      </c>
      <c r="O2402" s="698"/>
      <c r="P2402" s="698">
        <v>0</v>
      </c>
      <c r="Q2402" s="731">
        <f t="shared" si="1946"/>
        <v>0</v>
      </c>
      <c r="R2402" s="731">
        <f t="shared" si="1947"/>
        <v>0</v>
      </c>
      <c r="T2402" s="728"/>
    </row>
    <row r="2403" spans="1:20" ht="15.75">
      <c r="A2403" s="533" t="s">
        <v>2728</v>
      </c>
      <c r="B2403" s="533">
        <v>23</v>
      </c>
      <c r="C2403" s="533" t="s">
        <v>682</v>
      </c>
      <c r="D2403" s="572" t="s">
        <v>2245</v>
      </c>
      <c r="E2403" s="571" t="str">
        <f t="shared" si="1943"/>
        <v xml:space="preserve"> CONVECTORS</v>
      </c>
      <c r="F2403" s="533" t="str">
        <f t="shared" si="1924"/>
        <v>ME</v>
      </c>
      <c r="G2403" s="533" t="s">
        <v>2722</v>
      </c>
      <c r="H2403" s="533">
        <v>1030</v>
      </c>
      <c r="I2403" s="533" t="str">
        <f t="shared" ref="I2403:J2403" si="1956">I2401</f>
        <v>Radiators</v>
      </c>
      <c r="J2403" s="533" t="str">
        <f t="shared" si="1956"/>
        <v>Room Radiators:</v>
      </c>
      <c r="K2403" s="248" t="s">
        <v>19</v>
      </c>
      <c r="L2403" s="248" t="s">
        <v>834</v>
      </c>
      <c r="M2403" s="233">
        <v>4</v>
      </c>
      <c r="N2403" s="249" t="s">
        <v>39</v>
      </c>
      <c r="O2403" s="698"/>
      <c r="P2403" s="698">
        <v>0</v>
      </c>
      <c r="Q2403" s="731">
        <f t="shared" si="1946"/>
        <v>0</v>
      </c>
      <c r="R2403" s="731">
        <f t="shared" si="1947"/>
        <v>0</v>
      </c>
      <c r="T2403" s="728"/>
    </row>
    <row r="2404" spans="1:20" ht="15.75">
      <c r="A2404" s="533" t="s">
        <v>2728</v>
      </c>
      <c r="B2404" s="533">
        <v>23</v>
      </c>
      <c r="C2404" s="533" t="s">
        <v>682</v>
      </c>
      <c r="D2404" s="572" t="s">
        <v>2245</v>
      </c>
      <c r="E2404" s="571" t="str">
        <f t="shared" si="1943"/>
        <v xml:space="preserve"> CONVECTORS</v>
      </c>
      <c r="F2404" s="533" t="str">
        <f t="shared" si="1924"/>
        <v>ME</v>
      </c>
      <c r="G2404" s="533" t="s">
        <v>2722</v>
      </c>
      <c r="H2404" s="533">
        <v>1031</v>
      </c>
      <c r="I2404" s="533" t="str">
        <f t="shared" ref="I2404:J2404" si="1957">I2402</f>
        <v>Radiators</v>
      </c>
      <c r="J2404" s="533" t="str">
        <f t="shared" si="1957"/>
        <v>Room Radiators:</v>
      </c>
      <c r="K2404" s="248" t="s">
        <v>20</v>
      </c>
      <c r="L2404" s="248" t="s">
        <v>835</v>
      </c>
      <c r="M2404" s="233">
        <v>1</v>
      </c>
      <c r="N2404" s="249" t="s">
        <v>39</v>
      </c>
      <c r="O2404" s="698"/>
      <c r="P2404" s="698">
        <v>0</v>
      </c>
      <c r="Q2404" s="731">
        <f t="shared" si="1946"/>
        <v>0</v>
      </c>
      <c r="R2404" s="731">
        <f t="shared" si="1947"/>
        <v>0</v>
      </c>
      <c r="T2404" s="728"/>
    </row>
    <row r="2405" spans="1:20" ht="16.5" thickBot="1">
      <c r="A2405" s="533" t="s">
        <v>2728</v>
      </c>
      <c r="B2405" s="533">
        <v>23</v>
      </c>
      <c r="C2405" s="533" t="s">
        <v>682</v>
      </c>
      <c r="D2405" s="572" t="s">
        <v>2245</v>
      </c>
      <c r="E2405" s="571" t="str">
        <f t="shared" si="1943"/>
        <v xml:space="preserve"> CONVECTORS</v>
      </c>
      <c r="F2405" s="533" t="str">
        <f t="shared" si="1924"/>
        <v>ME</v>
      </c>
      <c r="G2405" s="533" t="s">
        <v>2725</v>
      </c>
      <c r="H2405" s="533">
        <v>1032</v>
      </c>
      <c r="I2405" s="533" t="str">
        <f t="shared" ref="I2405" si="1958">L2405</f>
        <v>Water Cabinets</v>
      </c>
      <c r="J2405" s="533" t="s">
        <v>1194</v>
      </c>
      <c r="K2405" s="137"/>
      <c r="L2405" s="137" t="s">
        <v>836</v>
      </c>
      <c r="M2405" s="139"/>
      <c r="N2405" s="98"/>
      <c r="O2405" s="698"/>
      <c r="P2405" s="698"/>
      <c r="T2405" s="728"/>
    </row>
    <row r="2406" spans="1:20" ht="16.5" thickBot="1">
      <c r="A2406" s="533" t="s">
        <v>2728</v>
      </c>
      <c r="B2406" s="533">
        <v>23</v>
      </c>
      <c r="C2406" s="533" t="s">
        <v>682</v>
      </c>
      <c r="D2406" s="572" t="s">
        <v>2245</v>
      </c>
      <c r="E2406" s="571" t="str">
        <f t="shared" si="1943"/>
        <v xml:space="preserve"> CONVECTORS</v>
      </c>
      <c r="F2406" s="533" t="str">
        <f t="shared" si="1924"/>
        <v>ME</v>
      </c>
      <c r="G2406" s="533" t="s">
        <v>2725</v>
      </c>
      <c r="H2406" s="533">
        <v>1033</v>
      </c>
      <c r="I2406" s="533" t="s">
        <v>836</v>
      </c>
      <c r="J2406" s="533" t="str">
        <f t="shared" ref="J2406:J2408" si="1959">L2406</f>
        <v>Steel cabinet only</v>
      </c>
      <c r="K2406" s="137"/>
      <c r="L2406" s="137" t="s">
        <v>1194</v>
      </c>
      <c r="M2406" s="263"/>
      <c r="N2406" s="98"/>
      <c r="O2406" s="698"/>
      <c r="P2406" s="698"/>
      <c r="T2406" s="728"/>
    </row>
    <row r="2407" spans="1:20" ht="15.75">
      <c r="A2407" s="533" t="s">
        <v>2728</v>
      </c>
      <c r="B2407" s="533">
        <v>23</v>
      </c>
      <c r="C2407" s="533" t="s">
        <v>682</v>
      </c>
      <c r="D2407" s="572" t="s">
        <v>2245</v>
      </c>
      <c r="E2407" s="571" t="str">
        <f t="shared" si="1943"/>
        <v xml:space="preserve"> CONVECTORS</v>
      </c>
      <c r="F2407" s="533" t="str">
        <f t="shared" si="1924"/>
        <v>ME</v>
      </c>
      <c r="G2407" s="533" t="s">
        <v>2725</v>
      </c>
      <c r="H2407" s="533">
        <v>1034</v>
      </c>
      <c r="I2407" s="533" t="str">
        <f t="shared" ref="I2407:I2408" si="1960">L2407</f>
        <v>includes two manifolds, one supply and one return, with all necessary accessories, valves, &amp; fittings required for system operation and maintenance</v>
      </c>
      <c r="J2407" s="533" t="str">
        <f t="shared" si="1959"/>
        <v>includes two manifolds, one supply and one return, with all necessary accessories, valves, &amp; fittings required for system operation and maintenance</v>
      </c>
      <c r="K2407" s="137"/>
      <c r="L2407" s="137" t="s">
        <v>1088</v>
      </c>
      <c r="M2407" s="651"/>
      <c r="N2407" s="98"/>
      <c r="O2407" s="698"/>
      <c r="P2407" s="698"/>
      <c r="T2407" s="728"/>
    </row>
    <row r="2408" spans="1:20" ht="15.75">
      <c r="A2408" s="533" t="s">
        <v>2728</v>
      </c>
      <c r="B2408" s="533">
        <v>23</v>
      </c>
      <c r="C2408" s="533" t="s">
        <v>682</v>
      </c>
      <c r="D2408" s="572" t="s">
        <v>2245</v>
      </c>
      <c r="E2408" s="571" t="str">
        <f t="shared" si="1943"/>
        <v xml:space="preserve"> CONVECTORS</v>
      </c>
      <c r="F2408" s="533" t="str">
        <f t="shared" si="1924"/>
        <v>ME</v>
      </c>
      <c r="G2408" s="533" t="s">
        <v>2725</v>
      </c>
      <c r="H2408" s="533">
        <v>1035</v>
      </c>
      <c r="I2408" s="533" t="str">
        <f t="shared" si="1960"/>
        <v xml:space="preserve">Manifold (number of inlets &amp; outlets as shown on drawings) </v>
      </c>
      <c r="J2408" s="533" t="str">
        <f t="shared" si="1959"/>
        <v xml:space="preserve">Manifold (number of inlets &amp; outlets as shown on drawings) </v>
      </c>
      <c r="K2408" s="137"/>
      <c r="L2408" s="137" t="s">
        <v>1089</v>
      </c>
      <c r="M2408" s="139"/>
      <c r="N2408" s="98"/>
      <c r="O2408" s="698"/>
      <c r="P2408" s="698"/>
      <c r="T2408" s="728"/>
    </row>
    <row r="2409" spans="1:20" ht="15.75">
      <c r="A2409" s="533" t="s">
        <v>2728</v>
      </c>
      <c r="B2409" s="533">
        <v>23</v>
      </c>
      <c r="C2409" s="533" t="s">
        <v>682</v>
      </c>
      <c r="D2409" s="572" t="s">
        <v>2245</v>
      </c>
      <c r="E2409" s="571" t="str">
        <f t="shared" si="1943"/>
        <v xml:space="preserve"> CONVECTORS</v>
      </c>
      <c r="F2409" s="533" t="str">
        <f t="shared" si="1924"/>
        <v>ME</v>
      </c>
      <c r="G2409" s="533" t="s">
        <v>2722</v>
      </c>
      <c r="H2409" s="533">
        <v>1036</v>
      </c>
      <c r="I2409" s="533" t="s">
        <v>836</v>
      </c>
      <c r="J2409" s="533" t="s">
        <v>1194</v>
      </c>
      <c r="K2409" s="137" t="s">
        <v>13</v>
      </c>
      <c r="L2409" s="137" t="s">
        <v>837</v>
      </c>
      <c r="M2409" s="158">
        <v>1</v>
      </c>
      <c r="N2409" s="101" t="s">
        <v>39</v>
      </c>
      <c r="O2409" s="698">
        <v>351</v>
      </c>
      <c r="P2409" s="698">
        <v>351</v>
      </c>
      <c r="Q2409" s="731">
        <f t="shared" ref="Q2409:Q2415" si="1961">O2409*0.97</f>
        <v>340.46999999999997</v>
      </c>
      <c r="R2409" s="731">
        <f t="shared" ref="R2409:R2415" si="1962">Q2409*M2409</f>
        <v>340.46999999999997</v>
      </c>
      <c r="T2409" s="728"/>
    </row>
    <row r="2410" spans="1:20" ht="15.75">
      <c r="A2410" s="533" t="s">
        <v>2728</v>
      </c>
      <c r="B2410" s="533">
        <v>23</v>
      </c>
      <c r="C2410" s="533" t="s">
        <v>682</v>
      </c>
      <c r="D2410" s="572" t="s">
        <v>2245</v>
      </c>
      <c r="E2410" s="571" t="str">
        <f t="shared" si="1943"/>
        <v xml:space="preserve"> CONVECTORS</v>
      </c>
      <c r="F2410" s="533" t="str">
        <f t="shared" si="1924"/>
        <v>ME</v>
      </c>
      <c r="G2410" s="533" t="s">
        <v>2722</v>
      </c>
      <c r="H2410" s="533">
        <v>1037</v>
      </c>
      <c r="I2410" s="533" t="s">
        <v>836</v>
      </c>
      <c r="J2410" s="533" t="s">
        <v>1194</v>
      </c>
      <c r="K2410" s="137" t="s">
        <v>15</v>
      </c>
      <c r="L2410" s="137" t="s">
        <v>838</v>
      </c>
      <c r="M2410" s="158">
        <v>1</v>
      </c>
      <c r="N2410" s="101" t="s">
        <v>39</v>
      </c>
      <c r="O2410" s="698">
        <v>335</v>
      </c>
      <c r="P2410" s="698">
        <v>335</v>
      </c>
      <c r="Q2410" s="731">
        <f t="shared" si="1961"/>
        <v>324.95</v>
      </c>
      <c r="R2410" s="731">
        <f t="shared" si="1962"/>
        <v>324.95</v>
      </c>
      <c r="T2410" s="728"/>
    </row>
    <row r="2411" spans="1:20" ht="15.75">
      <c r="A2411" s="533" t="s">
        <v>2728</v>
      </c>
      <c r="B2411" s="533">
        <v>23</v>
      </c>
      <c r="C2411" s="533" t="s">
        <v>682</v>
      </c>
      <c r="D2411" s="572" t="s">
        <v>2245</v>
      </c>
      <c r="E2411" s="571" t="str">
        <f t="shared" si="1943"/>
        <v xml:space="preserve"> CONVECTORS</v>
      </c>
      <c r="F2411" s="533" t="str">
        <f t="shared" si="1924"/>
        <v>ME</v>
      </c>
      <c r="G2411" s="533" t="s">
        <v>2722</v>
      </c>
      <c r="H2411" s="533">
        <v>1038</v>
      </c>
      <c r="I2411" s="533" t="s">
        <v>836</v>
      </c>
      <c r="J2411" s="533" t="s">
        <v>1194</v>
      </c>
      <c r="K2411" s="137" t="s">
        <v>17</v>
      </c>
      <c r="L2411" s="137" t="s">
        <v>839</v>
      </c>
      <c r="M2411" s="158">
        <v>1</v>
      </c>
      <c r="N2411" s="101" t="s">
        <v>39</v>
      </c>
      <c r="O2411" s="698">
        <v>271</v>
      </c>
      <c r="P2411" s="698">
        <v>271</v>
      </c>
      <c r="Q2411" s="731">
        <f t="shared" si="1961"/>
        <v>262.87</v>
      </c>
      <c r="R2411" s="731">
        <f t="shared" si="1962"/>
        <v>262.87</v>
      </c>
      <c r="T2411" s="728"/>
    </row>
    <row r="2412" spans="1:20" ht="15.75">
      <c r="A2412" s="533" t="s">
        <v>2728</v>
      </c>
      <c r="B2412" s="533">
        <v>23</v>
      </c>
      <c r="C2412" s="533" t="s">
        <v>682</v>
      </c>
      <c r="D2412" s="572" t="s">
        <v>2245</v>
      </c>
      <c r="E2412" s="571" t="str">
        <f t="shared" si="1943"/>
        <v xml:space="preserve"> CONVECTORS</v>
      </c>
      <c r="F2412" s="533" t="str">
        <f t="shared" si="1924"/>
        <v>ME</v>
      </c>
      <c r="G2412" s="533" t="s">
        <v>2722</v>
      </c>
      <c r="H2412" s="533">
        <v>1039</v>
      </c>
      <c r="I2412" s="533" t="s">
        <v>836</v>
      </c>
      <c r="J2412" s="533" t="s">
        <v>1194</v>
      </c>
      <c r="K2412" s="137" t="s">
        <v>19</v>
      </c>
      <c r="L2412" s="137" t="s">
        <v>840</v>
      </c>
      <c r="M2412" s="158">
        <v>1</v>
      </c>
      <c r="N2412" s="101" t="s">
        <v>39</v>
      </c>
      <c r="O2412" s="698">
        <v>303</v>
      </c>
      <c r="P2412" s="698">
        <v>303</v>
      </c>
      <c r="Q2412" s="731">
        <f t="shared" si="1961"/>
        <v>293.90999999999997</v>
      </c>
      <c r="R2412" s="731">
        <f t="shared" si="1962"/>
        <v>293.90999999999997</v>
      </c>
      <c r="T2412" s="728"/>
    </row>
    <row r="2413" spans="1:20" ht="15.75">
      <c r="A2413" s="533" t="s">
        <v>2728</v>
      </c>
      <c r="B2413" s="533">
        <v>23</v>
      </c>
      <c r="C2413" s="533" t="s">
        <v>682</v>
      </c>
      <c r="D2413" s="572" t="s">
        <v>2245</v>
      </c>
      <c r="E2413" s="571" t="str">
        <f t="shared" si="1943"/>
        <v xml:space="preserve"> CONVECTORS</v>
      </c>
      <c r="F2413" s="533" t="str">
        <f t="shared" si="1924"/>
        <v>ME</v>
      </c>
      <c r="G2413" s="533" t="s">
        <v>2722</v>
      </c>
      <c r="H2413" s="533">
        <v>1040</v>
      </c>
      <c r="I2413" s="533" t="s">
        <v>836</v>
      </c>
      <c r="J2413" s="533" t="s">
        <v>1194</v>
      </c>
      <c r="K2413" s="137" t="s">
        <v>20</v>
      </c>
      <c r="L2413" s="137" t="s">
        <v>841</v>
      </c>
      <c r="M2413" s="158">
        <v>1</v>
      </c>
      <c r="N2413" s="101" t="s">
        <v>39</v>
      </c>
      <c r="O2413" s="698">
        <v>319</v>
      </c>
      <c r="P2413" s="698">
        <v>319</v>
      </c>
      <c r="Q2413" s="731">
        <f t="shared" si="1961"/>
        <v>309.43</v>
      </c>
      <c r="R2413" s="731">
        <f t="shared" si="1962"/>
        <v>309.43</v>
      </c>
      <c r="T2413" s="728"/>
    </row>
    <row r="2414" spans="1:20" ht="15.75">
      <c r="A2414" s="533" t="s">
        <v>2728</v>
      </c>
      <c r="B2414" s="533">
        <v>23</v>
      </c>
      <c r="C2414" s="533" t="s">
        <v>682</v>
      </c>
      <c r="D2414" s="572" t="s">
        <v>2245</v>
      </c>
      <c r="E2414" s="571" t="str">
        <f t="shared" si="1943"/>
        <v xml:space="preserve"> CONVECTORS</v>
      </c>
      <c r="F2414" s="533" t="str">
        <f t="shared" si="1924"/>
        <v>ME</v>
      </c>
      <c r="G2414" s="533" t="s">
        <v>2722</v>
      </c>
      <c r="H2414" s="533">
        <v>1041</v>
      </c>
      <c r="I2414" s="533" t="s">
        <v>836</v>
      </c>
      <c r="J2414" s="533" t="s">
        <v>1194</v>
      </c>
      <c r="K2414" s="137" t="s">
        <v>21</v>
      </c>
      <c r="L2414" s="137" t="s">
        <v>842</v>
      </c>
      <c r="M2414" s="158">
        <v>1</v>
      </c>
      <c r="N2414" s="101" t="s">
        <v>39</v>
      </c>
      <c r="O2414" s="698">
        <v>319</v>
      </c>
      <c r="P2414" s="698">
        <v>319</v>
      </c>
      <c r="Q2414" s="731">
        <f t="shared" si="1961"/>
        <v>309.43</v>
      </c>
      <c r="R2414" s="731">
        <f t="shared" si="1962"/>
        <v>309.43</v>
      </c>
      <c r="T2414" s="728"/>
    </row>
    <row r="2415" spans="1:20" ht="15.75">
      <c r="A2415" s="533" t="s">
        <v>2728</v>
      </c>
      <c r="B2415" s="533">
        <v>23</v>
      </c>
      <c r="C2415" s="533" t="s">
        <v>682</v>
      </c>
      <c r="D2415" s="572" t="s">
        <v>2245</v>
      </c>
      <c r="E2415" s="571" t="str">
        <f t="shared" si="1943"/>
        <v xml:space="preserve"> CONVECTORS</v>
      </c>
      <c r="F2415" s="533" t="str">
        <f t="shared" si="1924"/>
        <v>ME</v>
      </c>
      <c r="G2415" s="533" t="s">
        <v>2722</v>
      </c>
      <c r="H2415" s="533">
        <v>1042</v>
      </c>
      <c r="I2415" s="533" t="s">
        <v>836</v>
      </c>
      <c r="J2415" s="533" t="s">
        <v>1194</v>
      </c>
      <c r="K2415" s="137" t="s">
        <v>45</v>
      </c>
      <c r="L2415" s="137" t="s">
        <v>843</v>
      </c>
      <c r="M2415" s="158">
        <v>1</v>
      </c>
      <c r="N2415" s="101" t="s">
        <v>39</v>
      </c>
      <c r="O2415" s="698">
        <v>303</v>
      </c>
      <c r="P2415" s="698">
        <v>303</v>
      </c>
      <c r="Q2415" s="731">
        <f t="shared" si="1961"/>
        <v>293.90999999999997</v>
      </c>
      <c r="R2415" s="731">
        <f t="shared" si="1962"/>
        <v>293.90999999999997</v>
      </c>
      <c r="T2415" s="728"/>
    </row>
    <row r="2416" spans="1:20" ht="15.75">
      <c r="A2416" s="533" t="s">
        <v>2728</v>
      </c>
      <c r="B2416" s="533">
        <v>23</v>
      </c>
      <c r="C2416" s="533" t="s">
        <v>682</v>
      </c>
      <c r="D2416" s="572" t="s">
        <v>2747</v>
      </c>
      <c r="E2416" s="571" t="s">
        <v>1277</v>
      </c>
      <c r="F2416" s="533" t="s">
        <v>1821</v>
      </c>
      <c r="G2416" s="533" t="s">
        <v>2725</v>
      </c>
      <c r="H2416" s="533">
        <v>1043</v>
      </c>
      <c r="I2416" s="533" t="str">
        <f t="shared" ref="I2416:I2418" si="1963">L2416</f>
        <v>239000 - SOLAR HEATING SYSTEM</v>
      </c>
      <c r="J2416" s="533" t="str">
        <f t="shared" ref="J2416:J2418" si="1964">L2416</f>
        <v>239000 - SOLAR HEATING SYSTEM</v>
      </c>
      <c r="K2416" s="248"/>
      <c r="L2416" s="248" t="s">
        <v>844</v>
      </c>
      <c r="M2416" s="250"/>
      <c r="N2416" s="236"/>
      <c r="O2416" s="698"/>
      <c r="P2416" s="698">
        <v>0</v>
      </c>
      <c r="T2416" s="728"/>
    </row>
    <row r="2417" spans="1:20" ht="15.75">
      <c r="A2417" s="533" t="s">
        <v>2728</v>
      </c>
      <c r="B2417" s="533">
        <v>23</v>
      </c>
      <c r="C2417" s="533" t="s">
        <v>682</v>
      </c>
      <c r="D2417" s="572" t="s">
        <v>2747</v>
      </c>
      <c r="E2417" s="571" t="str">
        <f t="shared" ref="E2417:E2420" si="1965">E2416</f>
        <v xml:space="preserve"> SOLAR HEATING SYSTEM</v>
      </c>
      <c r="F2417" s="533" t="s">
        <v>1821</v>
      </c>
      <c r="G2417" s="533" t="s">
        <v>2725</v>
      </c>
      <c r="H2417" s="533">
        <v>1044</v>
      </c>
      <c r="I2417" s="533" t="str">
        <f t="shared" si="1963"/>
        <v>Solar Collectors</v>
      </c>
      <c r="J2417" s="533" t="str">
        <f t="shared" si="1964"/>
        <v>Solar Collectors</v>
      </c>
      <c r="K2417" s="248"/>
      <c r="L2417" s="248" t="s">
        <v>845</v>
      </c>
      <c r="M2417" s="250"/>
      <c r="N2417" s="236"/>
      <c r="O2417" s="698"/>
      <c r="P2417" s="698">
        <v>0</v>
      </c>
      <c r="T2417" s="728"/>
    </row>
    <row r="2418" spans="1:20" ht="15.75">
      <c r="A2418" s="533" t="s">
        <v>2728</v>
      </c>
      <c r="B2418" s="533">
        <v>23</v>
      </c>
      <c r="C2418" s="533" t="s">
        <v>682</v>
      </c>
      <c r="D2418" s="572" t="s">
        <v>2747</v>
      </c>
      <c r="E2418" s="571" t="str">
        <f t="shared" si="1965"/>
        <v xml:space="preserve"> SOLAR HEATING SYSTEM</v>
      </c>
      <c r="F2418" s="533" t="s">
        <v>1821</v>
      </c>
      <c r="G2418" s="533" t="s">
        <v>2725</v>
      </c>
      <c r="H2418" s="533">
        <v>1045</v>
      </c>
      <c r="I2418" s="533" t="str">
        <f t="shared" si="1963"/>
        <v>Type SC-01</v>
      </c>
      <c r="J2418" s="533" t="str">
        <f t="shared" si="1964"/>
        <v>Type SC-01</v>
      </c>
      <c r="K2418" s="248"/>
      <c r="L2418" s="248" t="s">
        <v>846</v>
      </c>
      <c r="M2418" s="250"/>
      <c r="N2418" s="249"/>
      <c r="O2418" s="698"/>
      <c r="P2418" s="698">
        <v>0</v>
      </c>
      <c r="T2418" s="728"/>
    </row>
    <row r="2419" spans="1:20" ht="15.75">
      <c r="A2419" s="533" t="s">
        <v>2728</v>
      </c>
      <c r="B2419" s="533">
        <v>23</v>
      </c>
      <c r="C2419" s="533" t="s">
        <v>682</v>
      </c>
      <c r="D2419" s="572" t="s">
        <v>2747</v>
      </c>
      <c r="E2419" s="571" t="str">
        <f t="shared" si="1965"/>
        <v xml:space="preserve"> SOLAR HEATING SYSTEM</v>
      </c>
      <c r="F2419" s="533" t="s">
        <v>1821</v>
      </c>
      <c r="G2419" s="533" t="s">
        <v>2722</v>
      </c>
      <c r="H2419" s="533">
        <v>1046</v>
      </c>
      <c r="I2419" s="533" t="str">
        <f t="shared" ref="I2419:J2419" si="1966">I2417</f>
        <v>Solar Collectors</v>
      </c>
      <c r="J2419" s="533" t="str">
        <f t="shared" si="1966"/>
        <v>Solar Collectors</v>
      </c>
      <c r="K2419" s="248" t="s">
        <v>13</v>
      </c>
      <c r="L2419" s="248" t="s">
        <v>847</v>
      </c>
      <c r="M2419" s="233">
        <v>1</v>
      </c>
      <c r="N2419" s="236" t="s">
        <v>2</v>
      </c>
      <c r="O2419" s="698"/>
      <c r="P2419" s="698">
        <v>0</v>
      </c>
      <c r="Q2419" s="731">
        <f>O2419*0.97</f>
        <v>0</v>
      </c>
      <c r="R2419" s="731">
        <f>Q2419*M2419</f>
        <v>0</v>
      </c>
      <c r="T2419" s="728"/>
    </row>
    <row r="2420" spans="1:20" ht="15.75">
      <c r="A2420" s="533" t="s">
        <v>2728</v>
      </c>
      <c r="B2420" s="533">
        <v>23</v>
      </c>
      <c r="C2420" s="533" t="s">
        <v>682</v>
      </c>
      <c r="D2420" s="572" t="s">
        <v>2747</v>
      </c>
      <c r="E2420" s="571" t="str">
        <f t="shared" si="1965"/>
        <v xml:space="preserve"> SOLAR HEATING SYSTEM</v>
      </c>
      <c r="F2420" s="533" t="s">
        <v>1821</v>
      </c>
      <c r="G2420" s="533" t="s">
        <v>2725</v>
      </c>
      <c r="H2420" s="533">
        <v>1047</v>
      </c>
      <c r="I2420" s="533" t="str">
        <f t="shared" ref="I2420:J2420" si="1967">I2418</f>
        <v>Type SC-01</v>
      </c>
      <c r="J2420" s="533" t="str">
        <f t="shared" si="1967"/>
        <v>Type SC-01</v>
      </c>
      <c r="K2420" s="135" t="s">
        <v>848</v>
      </c>
      <c r="L2420" s="135"/>
      <c r="M2420" s="106"/>
      <c r="N2420" s="98"/>
      <c r="O2420" s="698"/>
      <c r="P2420" s="698"/>
      <c r="T2420" s="728"/>
    </row>
    <row r="2421" spans="1:20" ht="15.75">
      <c r="A2421" s="533" t="s">
        <v>2728</v>
      </c>
      <c r="B2421" s="533">
        <v>23</v>
      </c>
      <c r="C2421" s="533" t="s">
        <v>682</v>
      </c>
      <c r="D2421" s="10" t="s">
        <v>22</v>
      </c>
      <c r="E2421" s="10" t="s">
        <v>22</v>
      </c>
      <c r="G2421" s="533" t="s">
        <v>2724</v>
      </c>
      <c r="H2421" s="533">
        <v>1048</v>
      </c>
      <c r="I2421" s="533" t="str">
        <f t="shared" ref="I2421:J2421" si="1968">I2419</f>
        <v>Solar Collectors</v>
      </c>
      <c r="J2421" s="533" t="str">
        <f t="shared" si="1968"/>
        <v>Solar Collectors</v>
      </c>
      <c r="K2421" s="137" t="s">
        <v>22</v>
      </c>
      <c r="L2421" s="106"/>
      <c r="M2421" s="106"/>
      <c r="N2421" s="158"/>
      <c r="O2421" s="698" t="s">
        <v>8</v>
      </c>
      <c r="P2421" s="698">
        <v>118708</v>
      </c>
      <c r="T2421" s="728"/>
    </row>
    <row r="2422" spans="1:20" ht="15.75">
      <c r="A2422" s="533" t="s">
        <v>2728</v>
      </c>
      <c r="B2422" s="533">
        <v>26</v>
      </c>
      <c r="C2422" s="533" t="s">
        <v>850</v>
      </c>
      <c r="D2422" s="572" t="s">
        <v>2271</v>
      </c>
      <c r="E2422" s="571" t="s">
        <v>1278</v>
      </c>
      <c r="F2422" s="533" t="str">
        <f t="shared" ref="F2422:F2485" si="1969">VLOOKUP(D:D,trade,3,FALSE)</f>
        <v>EL</v>
      </c>
      <c r="G2422" s="533" t="s">
        <v>2725</v>
      </c>
      <c r="H2422" s="533">
        <v>1049</v>
      </c>
      <c r="I2422" s="533" t="str">
        <f t="shared" ref="I2422:J2422" si="1970">I2420</f>
        <v>Type SC-01</v>
      </c>
      <c r="J2422" s="533" t="str">
        <f t="shared" si="1970"/>
        <v>Type SC-01</v>
      </c>
      <c r="K2422" s="139" t="s">
        <v>849</v>
      </c>
      <c r="L2422" s="139"/>
      <c r="M2422" s="139"/>
      <c r="N2422" s="139"/>
      <c r="O2422" s="698"/>
      <c r="P2422" s="698"/>
      <c r="T2422" s="728"/>
    </row>
    <row r="2423" spans="1:20" ht="15.75">
      <c r="A2423" s="533" t="s">
        <v>2728</v>
      </c>
      <c r="B2423" s="533">
        <v>26</v>
      </c>
      <c r="C2423" s="533" t="s">
        <v>850</v>
      </c>
      <c r="D2423" s="572" t="s">
        <v>2271</v>
      </c>
      <c r="E2423" s="571" t="s">
        <v>1278</v>
      </c>
      <c r="F2423" s="533" t="str">
        <f t="shared" si="1969"/>
        <v>EL</v>
      </c>
      <c r="G2423" s="533" t="s">
        <v>2725</v>
      </c>
      <c r="H2423" s="533">
        <v>1050</v>
      </c>
      <c r="I2423" s="533" t="str">
        <f t="shared" ref="I2423:J2423" si="1971">I2421</f>
        <v>Solar Collectors</v>
      </c>
      <c r="J2423" s="533" t="str">
        <f t="shared" si="1971"/>
        <v>Solar Collectors</v>
      </c>
      <c r="K2423" s="139" t="s">
        <v>850</v>
      </c>
      <c r="L2423" s="139"/>
      <c r="M2423" s="139"/>
      <c r="N2423" s="139"/>
      <c r="O2423" s="698"/>
      <c r="P2423" s="698"/>
      <c r="T2423" s="728"/>
    </row>
    <row r="2424" spans="1:20" ht="15.75">
      <c r="A2424" s="533" t="s">
        <v>2728</v>
      </c>
      <c r="B2424" s="533">
        <v>26</v>
      </c>
      <c r="C2424" s="533" t="s">
        <v>850</v>
      </c>
      <c r="D2424" s="572" t="s">
        <v>2271</v>
      </c>
      <c r="E2424" s="571" t="s">
        <v>1278</v>
      </c>
      <c r="F2424" s="533" t="str">
        <f t="shared" si="1969"/>
        <v>EL</v>
      </c>
      <c r="G2424" s="533" t="s">
        <v>2725</v>
      </c>
      <c r="H2424" s="533">
        <v>1051</v>
      </c>
      <c r="I2424" s="533" t="str">
        <f t="shared" ref="I2424:J2424" si="1972">I2422</f>
        <v>Type SC-01</v>
      </c>
      <c r="J2424" s="533" t="str">
        <f t="shared" si="1972"/>
        <v>Type SC-01</v>
      </c>
      <c r="K2424" s="104" t="s">
        <v>2</v>
      </c>
      <c r="L2424" s="104" t="s">
        <v>25</v>
      </c>
      <c r="M2424" s="139" t="s">
        <v>4</v>
      </c>
      <c r="N2424" s="145" t="s">
        <v>5</v>
      </c>
      <c r="O2424" s="698" t="s">
        <v>6</v>
      </c>
      <c r="P2424" s="698" t="s">
        <v>7</v>
      </c>
      <c r="T2424" s="728"/>
    </row>
    <row r="2425" spans="1:20" ht="15.75">
      <c r="A2425" s="533" t="s">
        <v>2728</v>
      </c>
      <c r="B2425" s="533">
        <v>26</v>
      </c>
      <c r="C2425" s="533" t="s">
        <v>850</v>
      </c>
      <c r="D2425" s="572" t="s">
        <v>2271</v>
      </c>
      <c r="E2425" s="571" t="s">
        <v>1278</v>
      </c>
      <c r="F2425" s="533" t="str">
        <f t="shared" si="1969"/>
        <v>EL</v>
      </c>
      <c r="G2425" s="533" t="s">
        <v>2725</v>
      </c>
      <c r="H2425" s="533">
        <v>1052</v>
      </c>
      <c r="I2425" s="533" t="str">
        <f t="shared" ref="I2425:J2425" si="1973">I2423</f>
        <v>Solar Collectors</v>
      </c>
      <c r="J2425" s="533" t="str">
        <f t="shared" si="1973"/>
        <v>Solar Collectors</v>
      </c>
      <c r="K2425" s="104"/>
      <c r="L2425" s="104"/>
      <c r="M2425" s="139"/>
      <c r="N2425" s="156"/>
      <c r="O2425" s="698"/>
      <c r="P2425" s="698" t="s">
        <v>8</v>
      </c>
      <c r="T2425" s="728"/>
    </row>
    <row r="2426" spans="1:20" ht="15.75">
      <c r="A2426" s="533" t="s">
        <v>2728</v>
      </c>
      <c r="B2426" s="533">
        <v>26</v>
      </c>
      <c r="C2426" s="533" t="s">
        <v>850</v>
      </c>
      <c r="D2426" s="572" t="s">
        <v>2271</v>
      </c>
      <c r="E2426" s="571" t="s">
        <v>1278</v>
      </c>
      <c r="F2426" s="533" t="str">
        <f t="shared" si="1969"/>
        <v>EL</v>
      </c>
      <c r="G2426" s="533" t="s">
        <v>2725</v>
      </c>
      <c r="H2426" s="533">
        <v>1053</v>
      </c>
      <c r="I2426" s="533" t="str">
        <f t="shared" ref="I2426" si="1974">L2426</f>
        <v>General</v>
      </c>
      <c r="J2426" s="533" t="str">
        <f t="shared" ref="J2426" si="1975">L2426</f>
        <v>General</v>
      </c>
      <c r="K2426" s="104"/>
      <c r="L2426" s="104" t="s">
        <v>851</v>
      </c>
      <c r="M2426" s="139"/>
      <c r="N2426" s="156"/>
      <c r="O2426" s="698"/>
      <c r="P2426" s="698"/>
      <c r="T2426" s="728"/>
    </row>
    <row r="2427" spans="1:20" ht="15.75">
      <c r="A2427" s="533" t="s">
        <v>2728</v>
      </c>
      <c r="B2427" s="533">
        <v>26</v>
      </c>
      <c r="C2427" s="533" t="s">
        <v>850</v>
      </c>
      <c r="D2427" s="572" t="s">
        <v>2271</v>
      </c>
      <c r="E2427" s="571" t="s">
        <v>1278</v>
      </c>
      <c r="F2427" s="533" t="str">
        <f t="shared" si="1969"/>
        <v>EL</v>
      </c>
      <c r="G2427" s="533" t="s">
        <v>2722</v>
      </c>
      <c r="H2427" s="533">
        <v>1054</v>
      </c>
      <c r="I2427" s="533" t="str">
        <f>I2425</f>
        <v>Solar Collectors</v>
      </c>
      <c r="J2427" s="533" t="str">
        <f>J2425</f>
        <v>Solar Collectors</v>
      </c>
      <c r="K2427" s="106" t="s">
        <v>13</v>
      </c>
      <c r="L2427" s="138" t="s">
        <v>1078</v>
      </c>
      <c r="M2427" s="138">
        <v>1</v>
      </c>
      <c r="N2427" s="155" t="s">
        <v>2</v>
      </c>
      <c r="O2427" s="698">
        <v>79668</v>
      </c>
      <c r="P2427" s="698">
        <v>79668</v>
      </c>
      <c r="Q2427" s="731">
        <f>O2427*0.97</f>
        <v>77277.959999999992</v>
      </c>
      <c r="R2427" s="731">
        <f>Q2427*M2427</f>
        <v>77277.959999999992</v>
      </c>
      <c r="T2427" s="728"/>
    </row>
    <row r="2428" spans="1:20" ht="15.75">
      <c r="A2428" s="533" t="s">
        <v>2728</v>
      </c>
      <c r="B2428" s="533">
        <v>26</v>
      </c>
      <c r="C2428" s="533" t="s">
        <v>850</v>
      </c>
      <c r="D2428" s="572" t="s">
        <v>2271</v>
      </c>
      <c r="E2428" s="571" t="s">
        <v>1278</v>
      </c>
      <c r="F2428" s="533" t="str">
        <f t="shared" si="1969"/>
        <v>EL</v>
      </c>
      <c r="G2428" s="533" t="s">
        <v>2725</v>
      </c>
      <c r="H2428" s="533">
        <v>1055</v>
      </c>
      <c r="I2428" s="533" t="str">
        <f t="shared" ref="I2428:I2429" si="1976">L2428</f>
        <v>260519 - CONDUCTORS AND CABLES</v>
      </c>
      <c r="J2428" s="533" t="str">
        <f t="shared" ref="J2428:J2429" si="1977">L2428</f>
        <v>260519 - CONDUCTORS AND CABLES</v>
      </c>
      <c r="K2428" s="106"/>
      <c r="L2428" s="106" t="s">
        <v>852</v>
      </c>
      <c r="M2428" s="139"/>
      <c r="N2428" s="155"/>
      <c r="O2428" s="698"/>
      <c r="P2428" s="698"/>
      <c r="T2428" s="728"/>
    </row>
    <row r="2429" spans="1:20" ht="16.5" thickBot="1">
      <c r="A2429" s="533" t="s">
        <v>2728</v>
      </c>
      <c r="B2429" s="533">
        <v>26</v>
      </c>
      <c r="C2429" s="533" t="s">
        <v>850</v>
      </c>
      <c r="D2429" s="572" t="s">
        <v>2271</v>
      </c>
      <c r="E2429" s="571" t="str">
        <f t="shared" ref="E2429:E2449" si="1978">E2428</f>
        <v xml:space="preserve"> CONDUCTORS AND CABLES</v>
      </c>
      <c r="F2429" s="533" t="str">
        <f t="shared" si="1969"/>
        <v>EL</v>
      </c>
      <c r="G2429" s="533" t="s">
        <v>2725</v>
      </c>
      <c r="H2429" s="533">
        <v>1056</v>
      </c>
      <c r="I2429" s="533" t="str">
        <f t="shared" si="1976"/>
        <v>Single core, copper conductor, PVC insulated, (grounding cables), unarmoured; 0.6/1 kV</v>
      </c>
      <c r="J2429" s="533" t="str">
        <f t="shared" si="1977"/>
        <v>Single core, copper conductor, PVC insulated, (grounding cables), unarmoured; 0.6/1 kV</v>
      </c>
      <c r="K2429" s="106"/>
      <c r="L2429" s="106" t="s">
        <v>853</v>
      </c>
      <c r="M2429" s="139"/>
      <c r="N2429" s="155"/>
      <c r="O2429" s="698"/>
      <c r="P2429" s="698"/>
      <c r="T2429" s="728"/>
    </row>
    <row r="2430" spans="1:20" ht="15.75">
      <c r="A2430" s="533" t="s">
        <v>2728</v>
      </c>
      <c r="B2430" s="533">
        <v>26</v>
      </c>
      <c r="C2430" s="533" t="s">
        <v>850</v>
      </c>
      <c r="D2430" s="572" t="s">
        <v>2271</v>
      </c>
      <c r="E2430" s="571" t="str">
        <f t="shared" si="1978"/>
        <v xml:space="preserve"> CONDUCTORS AND CABLES</v>
      </c>
      <c r="F2430" s="533" t="str">
        <f t="shared" si="1969"/>
        <v>EL</v>
      </c>
      <c r="G2430" s="533" t="s">
        <v>2722</v>
      </c>
      <c r="H2430" s="533">
        <v>1057</v>
      </c>
      <c r="I2430" s="533" t="str">
        <f t="shared" ref="I2430:J2430" si="1979">I2428</f>
        <v>260519 - CONDUCTORS AND CABLES</v>
      </c>
      <c r="J2430" s="533" t="str">
        <f t="shared" si="1979"/>
        <v>260519 - CONDUCTORS AND CABLES</v>
      </c>
      <c r="K2430" s="106" t="s">
        <v>15</v>
      </c>
      <c r="L2430" s="106" t="s">
        <v>854</v>
      </c>
      <c r="M2430" s="138">
        <v>15</v>
      </c>
      <c r="N2430" s="498" t="s">
        <v>95</v>
      </c>
      <c r="O2430" s="698">
        <v>3</v>
      </c>
      <c r="P2430" s="698">
        <v>45</v>
      </c>
      <c r="Q2430" s="731">
        <f t="shared" ref="Q2430:Q2438" si="1980">O2430*0.97</f>
        <v>2.91</v>
      </c>
      <c r="R2430" s="731">
        <f t="shared" ref="R2430:R2438" si="1981">Q2430*M2430</f>
        <v>43.650000000000006</v>
      </c>
      <c r="T2430" s="728"/>
    </row>
    <row r="2431" spans="1:20" ht="15.75">
      <c r="A2431" s="533" t="s">
        <v>2728</v>
      </c>
      <c r="B2431" s="533">
        <v>26</v>
      </c>
      <c r="C2431" s="533" t="s">
        <v>850</v>
      </c>
      <c r="D2431" s="572" t="s">
        <v>2271</v>
      </c>
      <c r="E2431" s="571" t="str">
        <f t="shared" si="1978"/>
        <v xml:space="preserve"> CONDUCTORS AND CABLES</v>
      </c>
      <c r="F2431" s="533" t="str">
        <f t="shared" si="1969"/>
        <v>EL</v>
      </c>
      <c r="G2431" s="533" t="s">
        <v>2722</v>
      </c>
      <c r="H2431" s="533">
        <v>1058</v>
      </c>
      <c r="I2431" s="533" t="str">
        <f t="shared" ref="I2431:J2431" si="1982">I2429</f>
        <v>Single core, copper conductor, PVC insulated, (grounding cables), unarmoured; 0.6/1 kV</v>
      </c>
      <c r="J2431" s="533" t="str">
        <f t="shared" si="1982"/>
        <v>Single core, copper conductor, PVC insulated, (grounding cables), unarmoured; 0.6/1 kV</v>
      </c>
      <c r="K2431" s="106" t="s">
        <v>17</v>
      </c>
      <c r="L2431" s="106" t="s">
        <v>855</v>
      </c>
      <c r="M2431" s="138">
        <v>200</v>
      </c>
      <c r="N2431" s="499" t="s">
        <v>95</v>
      </c>
      <c r="O2431" s="698">
        <v>3</v>
      </c>
      <c r="P2431" s="698">
        <v>600</v>
      </c>
      <c r="Q2431" s="731">
        <f t="shared" si="1980"/>
        <v>2.91</v>
      </c>
      <c r="R2431" s="731">
        <f t="shared" si="1981"/>
        <v>582</v>
      </c>
      <c r="T2431" s="728"/>
    </row>
    <row r="2432" spans="1:20" ht="15.75">
      <c r="A2432" s="533" t="s">
        <v>2728</v>
      </c>
      <c r="B2432" s="533">
        <v>26</v>
      </c>
      <c r="C2432" s="533" t="s">
        <v>850</v>
      </c>
      <c r="D2432" s="572" t="s">
        <v>2271</v>
      </c>
      <c r="E2432" s="571" t="str">
        <f t="shared" si="1978"/>
        <v xml:space="preserve"> CONDUCTORS AND CABLES</v>
      </c>
      <c r="F2432" s="533" t="str">
        <f t="shared" si="1969"/>
        <v>EL</v>
      </c>
      <c r="G2432" s="533" t="s">
        <v>2722</v>
      </c>
      <c r="H2432" s="533">
        <v>1059</v>
      </c>
      <c r="I2432" s="533" t="str">
        <f t="shared" ref="I2432:J2432" si="1983">I2430</f>
        <v>260519 - CONDUCTORS AND CABLES</v>
      </c>
      <c r="J2432" s="533" t="str">
        <f t="shared" si="1983"/>
        <v>260519 - CONDUCTORS AND CABLES</v>
      </c>
      <c r="K2432" s="106" t="s">
        <v>19</v>
      </c>
      <c r="L2432" s="106" t="s">
        <v>856</v>
      </c>
      <c r="M2432" s="138">
        <v>200</v>
      </c>
      <c r="N2432" s="499" t="s">
        <v>95</v>
      </c>
      <c r="O2432" s="698">
        <v>4</v>
      </c>
      <c r="P2432" s="698">
        <v>800</v>
      </c>
      <c r="Q2432" s="731">
        <f t="shared" si="1980"/>
        <v>3.88</v>
      </c>
      <c r="R2432" s="731">
        <f t="shared" si="1981"/>
        <v>776</v>
      </c>
      <c r="T2432" s="728"/>
    </row>
    <row r="2433" spans="1:20" ht="15.75">
      <c r="A2433" s="533" t="s">
        <v>2728</v>
      </c>
      <c r="B2433" s="533">
        <v>26</v>
      </c>
      <c r="C2433" s="533" t="s">
        <v>850</v>
      </c>
      <c r="D2433" s="572" t="s">
        <v>2271</v>
      </c>
      <c r="E2433" s="571" t="str">
        <f t="shared" si="1978"/>
        <v xml:space="preserve"> CONDUCTORS AND CABLES</v>
      </c>
      <c r="F2433" s="533" t="str">
        <f t="shared" si="1969"/>
        <v>EL</v>
      </c>
      <c r="G2433" s="533" t="s">
        <v>2722</v>
      </c>
      <c r="H2433" s="533">
        <v>1060</v>
      </c>
      <c r="I2433" s="533" t="str">
        <f t="shared" ref="I2433:J2433" si="1984">I2431</f>
        <v>Single core, copper conductor, PVC insulated, (grounding cables), unarmoured; 0.6/1 kV</v>
      </c>
      <c r="J2433" s="533" t="str">
        <f t="shared" si="1984"/>
        <v>Single core, copper conductor, PVC insulated, (grounding cables), unarmoured; 0.6/1 kV</v>
      </c>
      <c r="K2433" s="106" t="s">
        <v>20</v>
      </c>
      <c r="L2433" s="106" t="s">
        <v>857</v>
      </c>
      <c r="M2433" s="138">
        <v>100</v>
      </c>
      <c r="N2433" s="499" t="s">
        <v>95</v>
      </c>
      <c r="O2433" s="698">
        <v>6</v>
      </c>
      <c r="P2433" s="698">
        <v>600</v>
      </c>
      <c r="Q2433" s="731">
        <f t="shared" si="1980"/>
        <v>5.82</v>
      </c>
      <c r="R2433" s="731">
        <f t="shared" si="1981"/>
        <v>582</v>
      </c>
      <c r="T2433" s="728"/>
    </row>
    <row r="2434" spans="1:20" ht="15.75">
      <c r="A2434" s="533" t="s">
        <v>2728</v>
      </c>
      <c r="B2434" s="533">
        <v>26</v>
      </c>
      <c r="C2434" s="533" t="s">
        <v>850</v>
      </c>
      <c r="D2434" s="572" t="s">
        <v>2271</v>
      </c>
      <c r="E2434" s="571" t="str">
        <f t="shared" si="1978"/>
        <v xml:space="preserve"> CONDUCTORS AND CABLES</v>
      </c>
      <c r="F2434" s="533" t="str">
        <f t="shared" si="1969"/>
        <v>EL</v>
      </c>
      <c r="G2434" s="533" t="s">
        <v>2722</v>
      </c>
      <c r="H2434" s="533">
        <v>1061</v>
      </c>
      <c r="I2434" s="533" t="str">
        <f t="shared" ref="I2434:J2434" si="1985">I2432</f>
        <v>260519 - CONDUCTORS AND CABLES</v>
      </c>
      <c r="J2434" s="533" t="str">
        <f t="shared" si="1985"/>
        <v>260519 - CONDUCTORS AND CABLES</v>
      </c>
      <c r="K2434" s="106" t="s">
        <v>21</v>
      </c>
      <c r="L2434" s="106" t="s">
        <v>858</v>
      </c>
      <c r="M2434" s="138">
        <v>30</v>
      </c>
      <c r="N2434" s="499" t="s">
        <v>95</v>
      </c>
      <c r="O2434" s="698">
        <v>8</v>
      </c>
      <c r="P2434" s="698">
        <v>240</v>
      </c>
      <c r="Q2434" s="731">
        <f t="shared" si="1980"/>
        <v>7.76</v>
      </c>
      <c r="R2434" s="731">
        <f t="shared" si="1981"/>
        <v>232.79999999999998</v>
      </c>
      <c r="T2434" s="728"/>
    </row>
    <row r="2435" spans="1:20" ht="15.75">
      <c r="A2435" s="533" t="s">
        <v>2728</v>
      </c>
      <c r="B2435" s="533">
        <v>26</v>
      </c>
      <c r="C2435" s="533" t="s">
        <v>850</v>
      </c>
      <c r="D2435" s="572" t="s">
        <v>2271</v>
      </c>
      <c r="E2435" s="571" t="str">
        <f t="shared" si="1978"/>
        <v xml:space="preserve"> CONDUCTORS AND CABLES</v>
      </c>
      <c r="F2435" s="533" t="str">
        <f t="shared" si="1969"/>
        <v>EL</v>
      </c>
      <c r="G2435" s="533" t="s">
        <v>2722</v>
      </c>
      <c r="H2435" s="533">
        <v>1062</v>
      </c>
      <c r="I2435" s="533" t="str">
        <f t="shared" ref="I2435:J2435" si="1986">I2433</f>
        <v>Single core, copper conductor, PVC insulated, (grounding cables), unarmoured; 0.6/1 kV</v>
      </c>
      <c r="J2435" s="533" t="str">
        <f t="shared" si="1986"/>
        <v>Single core, copper conductor, PVC insulated, (grounding cables), unarmoured; 0.6/1 kV</v>
      </c>
      <c r="K2435" s="106" t="s">
        <v>45</v>
      </c>
      <c r="L2435" s="106" t="s">
        <v>859</v>
      </c>
      <c r="M2435" s="138">
        <v>120</v>
      </c>
      <c r="N2435" s="499" t="s">
        <v>95</v>
      </c>
      <c r="O2435" s="698">
        <v>11</v>
      </c>
      <c r="P2435" s="698">
        <v>1320</v>
      </c>
      <c r="Q2435" s="731">
        <f t="shared" si="1980"/>
        <v>10.67</v>
      </c>
      <c r="R2435" s="731">
        <f t="shared" si="1981"/>
        <v>1280.4000000000001</v>
      </c>
      <c r="T2435" s="728"/>
    </row>
    <row r="2436" spans="1:20" ht="15.75">
      <c r="A2436" s="533" t="s">
        <v>2728</v>
      </c>
      <c r="B2436" s="533">
        <v>26</v>
      </c>
      <c r="C2436" s="533" t="s">
        <v>850</v>
      </c>
      <c r="D2436" s="572" t="s">
        <v>2271</v>
      </c>
      <c r="E2436" s="571" t="str">
        <f t="shared" si="1978"/>
        <v xml:space="preserve"> CONDUCTORS AND CABLES</v>
      </c>
      <c r="F2436" s="533" t="str">
        <f t="shared" si="1969"/>
        <v>EL</v>
      </c>
      <c r="G2436" s="533" t="s">
        <v>2722</v>
      </c>
      <c r="H2436" s="533">
        <v>1063</v>
      </c>
      <c r="I2436" s="533" t="str">
        <f t="shared" ref="I2436:J2436" si="1987">I2434</f>
        <v>260519 - CONDUCTORS AND CABLES</v>
      </c>
      <c r="J2436" s="533" t="str">
        <f t="shared" si="1987"/>
        <v>260519 - CONDUCTORS AND CABLES</v>
      </c>
      <c r="K2436" s="106" t="s">
        <v>48</v>
      </c>
      <c r="L2436" s="106" t="s">
        <v>860</v>
      </c>
      <c r="M2436" s="138">
        <v>100</v>
      </c>
      <c r="N2436" s="499" t="s">
        <v>95</v>
      </c>
      <c r="O2436" s="698">
        <v>19</v>
      </c>
      <c r="P2436" s="698">
        <v>1900</v>
      </c>
      <c r="Q2436" s="731">
        <f t="shared" si="1980"/>
        <v>18.43</v>
      </c>
      <c r="R2436" s="731">
        <f t="shared" si="1981"/>
        <v>1843</v>
      </c>
      <c r="T2436" s="728"/>
    </row>
    <row r="2437" spans="1:20" ht="15.75">
      <c r="A2437" s="533" t="s">
        <v>2728</v>
      </c>
      <c r="B2437" s="533">
        <v>26</v>
      </c>
      <c r="C2437" s="533" t="s">
        <v>850</v>
      </c>
      <c r="D2437" s="572" t="s">
        <v>2271</v>
      </c>
      <c r="E2437" s="571" t="str">
        <f t="shared" si="1978"/>
        <v xml:space="preserve"> CONDUCTORS AND CABLES</v>
      </c>
      <c r="F2437" s="533" t="str">
        <f t="shared" si="1969"/>
        <v>EL</v>
      </c>
      <c r="G2437" s="533" t="s">
        <v>2722</v>
      </c>
      <c r="H2437" s="533">
        <v>1064</v>
      </c>
      <c r="I2437" s="533" t="str">
        <f t="shared" ref="I2437:J2437" si="1988">I2435</f>
        <v>Single core, copper conductor, PVC insulated, (grounding cables), unarmoured; 0.6/1 kV</v>
      </c>
      <c r="J2437" s="533" t="str">
        <f t="shared" si="1988"/>
        <v>Single core, copper conductor, PVC insulated, (grounding cables), unarmoured; 0.6/1 kV</v>
      </c>
      <c r="K2437" s="106" t="s">
        <v>50</v>
      </c>
      <c r="L2437" s="106" t="s">
        <v>861</v>
      </c>
      <c r="M2437" s="138">
        <v>115</v>
      </c>
      <c r="N2437" s="499" t="s">
        <v>95</v>
      </c>
      <c r="O2437" s="698">
        <v>23</v>
      </c>
      <c r="P2437" s="698">
        <v>2645</v>
      </c>
      <c r="Q2437" s="731">
        <f t="shared" si="1980"/>
        <v>22.31</v>
      </c>
      <c r="R2437" s="731">
        <f t="shared" si="1981"/>
        <v>2565.6499999999996</v>
      </c>
      <c r="T2437" s="728"/>
    </row>
    <row r="2438" spans="1:20" ht="16.5" thickBot="1">
      <c r="A2438" s="533" t="s">
        <v>2728</v>
      </c>
      <c r="B2438" s="533">
        <v>26</v>
      </c>
      <c r="C2438" s="533" t="s">
        <v>850</v>
      </c>
      <c r="D2438" s="572" t="s">
        <v>2271</v>
      </c>
      <c r="E2438" s="571" t="str">
        <f t="shared" si="1978"/>
        <v xml:space="preserve"> CONDUCTORS AND CABLES</v>
      </c>
      <c r="F2438" s="533" t="str">
        <f t="shared" si="1969"/>
        <v>EL</v>
      </c>
      <c r="G2438" s="533" t="s">
        <v>2722</v>
      </c>
      <c r="H2438" s="533">
        <v>1065</v>
      </c>
      <c r="I2438" s="533" t="str">
        <f t="shared" ref="I2438:J2438" si="1989">I2436</f>
        <v>260519 - CONDUCTORS AND CABLES</v>
      </c>
      <c r="J2438" s="533" t="str">
        <f t="shared" si="1989"/>
        <v>260519 - CONDUCTORS AND CABLES</v>
      </c>
      <c r="K2438" s="106" t="s">
        <v>76</v>
      </c>
      <c r="L2438" s="106" t="s">
        <v>862</v>
      </c>
      <c r="M2438" s="138">
        <v>65</v>
      </c>
      <c r="N2438" s="500" t="s">
        <v>95</v>
      </c>
      <c r="O2438" s="698">
        <v>37</v>
      </c>
      <c r="P2438" s="698">
        <v>2405</v>
      </c>
      <c r="Q2438" s="731">
        <f t="shared" si="1980"/>
        <v>35.89</v>
      </c>
      <c r="R2438" s="731">
        <f t="shared" si="1981"/>
        <v>2332.85</v>
      </c>
      <c r="T2438" s="728"/>
    </row>
    <row r="2439" spans="1:20" ht="16.5" thickBot="1">
      <c r="A2439" s="533" t="s">
        <v>2728</v>
      </c>
      <c r="B2439" s="533">
        <v>26</v>
      </c>
      <c r="C2439" s="533" t="s">
        <v>850</v>
      </c>
      <c r="D2439" s="572" t="s">
        <v>2271</v>
      </c>
      <c r="E2439" s="571" t="str">
        <f t="shared" si="1978"/>
        <v xml:space="preserve"> CONDUCTORS AND CABLES</v>
      </c>
      <c r="F2439" s="533" t="str">
        <f t="shared" si="1969"/>
        <v>EL</v>
      </c>
      <c r="G2439" s="533" t="s">
        <v>2725</v>
      </c>
      <c r="H2439" s="533">
        <v>1066</v>
      </c>
      <c r="I2439" s="533" t="str">
        <f>L2439</f>
        <v>Multi core, copper conductor, XLPE insulated, PVC sheathed feeder cables; unarmoured; 0.6/1 kV</v>
      </c>
      <c r="J2439" s="533" t="str">
        <f>L2439</f>
        <v>Multi core, copper conductor, XLPE insulated, PVC sheathed feeder cables; unarmoured; 0.6/1 kV</v>
      </c>
      <c r="K2439" s="106"/>
      <c r="L2439" s="106" t="s">
        <v>863</v>
      </c>
      <c r="M2439" s="139"/>
      <c r="N2439" s="155"/>
      <c r="O2439" s="698"/>
      <c r="P2439" s="698"/>
      <c r="T2439" s="728"/>
    </row>
    <row r="2440" spans="1:20" ht="15.75">
      <c r="A2440" s="533" t="s">
        <v>2728</v>
      </c>
      <c r="B2440" s="533">
        <v>26</v>
      </c>
      <c r="C2440" s="533" t="s">
        <v>850</v>
      </c>
      <c r="D2440" s="572" t="s">
        <v>2271</v>
      </c>
      <c r="E2440" s="571" t="str">
        <f t="shared" si="1978"/>
        <v xml:space="preserve"> CONDUCTORS AND CABLES</v>
      </c>
      <c r="F2440" s="533" t="str">
        <f t="shared" si="1969"/>
        <v>EL</v>
      </c>
      <c r="G2440" s="533" t="s">
        <v>2722</v>
      </c>
      <c r="H2440" s="533">
        <v>1067</v>
      </c>
      <c r="I2440" s="533" t="str">
        <f t="shared" ref="I2440:J2440" si="1990">I2438</f>
        <v>260519 - CONDUCTORS AND CABLES</v>
      </c>
      <c r="J2440" s="533" t="str">
        <f t="shared" si="1990"/>
        <v>260519 - CONDUCTORS AND CABLES</v>
      </c>
      <c r="K2440" s="106" t="s">
        <v>13</v>
      </c>
      <c r="L2440" s="106" t="s">
        <v>864</v>
      </c>
      <c r="M2440" s="138">
        <v>15</v>
      </c>
      <c r="N2440" s="498" t="s">
        <v>95</v>
      </c>
      <c r="O2440" s="698">
        <v>8</v>
      </c>
      <c r="P2440" s="698">
        <v>120</v>
      </c>
      <c r="Q2440" s="731">
        <f t="shared" ref="Q2440:Q2447" si="1991">O2440*0.97</f>
        <v>7.76</v>
      </c>
      <c r="R2440" s="731">
        <f t="shared" ref="R2440:R2447" si="1992">Q2440*M2440</f>
        <v>116.39999999999999</v>
      </c>
      <c r="T2440" s="728"/>
    </row>
    <row r="2441" spans="1:20" ht="15.75">
      <c r="A2441" s="533" t="s">
        <v>2728</v>
      </c>
      <c r="B2441" s="533">
        <v>26</v>
      </c>
      <c r="C2441" s="533" t="s">
        <v>850</v>
      </c>
      <c r="D2441" s="572" t="s">
        <v>2271</v>
      </c>
      <c r="E2441" s="571" t="str">
        <f t="shared" si="1978"/>
        <v xml:space="preserve"> CONDUCTORS AND CABLES</v>
      </c>
      <c r="F2441" s="533" t="str">
        <f t="shared" si="1969"/>
        <v>EL</v>
      </c>
      <c r="G2441" s="533" t="s">
        <v>2722</v>
      </c>
      <c r="H2441" s="533">
        <v>1068</v>
      </c>
      <c r="I2441" s="533" t="str">
        <f t="shared" ref="I2441:J2441" si="1993">I2439</f>
        <v>Multi core, copper conductor, XLPE insulated, PVC sheathed feeder cables; unarmoured; 0.6/1 kV</v>
      </c>
      <c r="J2441" s="533" t="str">
        <f t="shared" si="1993"/>
        <v>Multi core, copper conductor, XLPE insulated, PVC sheathed feeder cables; unarmoured; 0.6/1 kV</v>
      </c>
      <c r="K2441" s="106" t="s">
        <v>15</v>
      </c>
      <c r="L2441" s="106" t="s">
        <v>865</v>
      </c>
      <c r="M2441" s="138">
        <v>200</v>
      </c>
      <c r="N2441" s="499" t="s">
        <v>95</v>
      </c>
      <c r="O2441" s="698">
        <v>9</v>
      </c>
      <c r="P2441" s="698">
        <v>1800</v>
      </c>
      <c r="Q2441" s="731">
        <f t="shared" si="1991"/>
        <v>8.73</v>
      </c>
      <c r="R2441" s="731">
        <f t="shared" si="1992"/>
        <v>1746</v>
      </c>
      <c r="T2441" s="728"/>
    </row>
    <row r="2442" spans="1:20" ht="15.75">
      <c r="A2442" s="533" t="s">
        <v>2728</v>
      </c>
      <c r="B2442" s="533">
        <v>26</v>
      </c>
      <c r="C2442" s="533" t="s">
        <v>850</v>
      </c>
      <c r="D2442" s="572" t="s">
        <v>2271</v>
      </c>
      <c r="E2442" s="571" t="str">
        <f t="shared" si="1978"/>
        <v xml:space="preserve"> CONDUCTORS AND CABLES</v>
      </c>
      <c r="F2442" s="533" t="str">
        <f t="shared" si="1969"/>
        <v>EL</v>
      </c>
      <c r="G2442" s="533" t="s">
        <v>2722</v>
      </c>
      <c r="H2442" s="533">
        <v>1069</v>
      </c>
      <c r="I2442" s="533" t="str">
        <f t="shared" ref="I2442:J2442" si="1994">I2440</f>
        <v>260519 - CONDUCTORS AND CABLES</v>
      </c>
      <c r="J2442" s="533" t="str">
        <f t="shared" si="1994"/>
        <v>260519 - CONDUCTORS AND CABLES</v>
      </c>
      <c r="K2442" s="106" t="s">
        <v>17</v>
      </c>
      <c r="L2442" s="106" t="s">
        <v>866</v>
      </c>
      <c r="M2442" s="138">
        <v>200</v>
      </c>
      <c r="N2442" s="499" t="s">
        <v>95</v>
      </c>
      <c r="O2442" s="698">
        <v>15</v>
      </c>
      <c r="P2442" s="698">
        <v>3000</v>
      </c>
      <c r="Q2442" s="731">
        <f t="shared" si="1991"/>
        <v>14.549999999999999</v>
      </c>
      <c r="R2442" s="731">
        <f t="shared" si="1992"/>
        <v>2910</v>
      </c>
      <c r="T2442" s="728"/>
    </row>
    <row r="2443" spans="1:20" ht="15.75">
      <c r="A2443" s="533" t="s">
        <v>2728</v>
      </c>
      <c r="B2443" s="533">
        <v>26</v>
      </c>
      <c r="C2443" s="533" t="s">
        <v>850</v>
      </c>
      <c r="D2443" s="572" t="s">
        <v>2271</v>
      </c>
      <c r="E2443" s="571" t="str">
        <f t="shared" si="1978"/>
        <v xml:space="preserve"> CONDUCTORS AND CABLES</v>
      </c>
      <c r="F2443" s="533" t="str">
        <f t="shared" si="1969"/>
        <v>EL</v>
      </c>
      <c r="G2443" s="533" t="s">
        <v>2722</v>
      </c>
      <c r="H2443" s="533">
        <v>1070</v>
      </c>
      <c r="I2443" s="533" t="str">
        <f t="shared" ref="I2443:J2443" si="1995">I2441</f>
        <v>Multi core, copper conductor, XLPE insulated, PVC sheathed feeder cables; unarmoured; 0.6/1 kV</v>
      </c>
      <c r="J2443" s="533" t="str">
        <f t="shared" si="1995"/>
        <v>Multi core, copper conductor, XLPE insulated, PVC sheathed feeder cables; unarmoured; 0.6/1 kV</v>
      </c>
      <c r="K2443" s="106" t="s">
        <v>19</v>
      </c>
      <c r="L2443" s="106" t="s">
        <v>867</v>
      </c>
      <c r="M2443" s="138">
        <v>80</v>
      </c>
      <c r="N2443" s="499" t="s">
        <v>95</v>
      </c>
      <c r="O2443" s="698">
        <v>19</v>
      </c>
      <c r="P2443" s="698">
        <v>1520</v>
      </c>
      <c r="Q2443" s="731">
        <f t="shared" si="1991"/>
        <v>18.43</v>
      </c>
      <c r="R2443" s="731">
        <f t="shared" si="1992"/>
        <v>1474.4</v>
      </c>
      <c r="T2443" s="728"/>
    </row>
    <row r="2444" spans="1:20" ht="15.75">
      <c r="A2444" s="533" t="s">
        <v>2728</v>
      </c>
      <c r="B2444" s="533">
        <v>26</v>
      </c>
      <c r="C2444" s="533" t="s">
        <v>850</v>
      </c>
      <c r="D2444" s="572" t="s">
        <v>2271</v>
      </c>
      <c r="E2444" s="571" t="str">
        <f t="shared" si="1978"/>
        <v xml:space="preserve"> CONDUCTORS AND CABLES</v>
      </c>
      <c r="F2444" s="533" t="str">
        <f t="shared" si="1969"/>
        <v>EL</v>
      </c>
      <c r="G2444" s="533" t="s">
        <v>2722</v>
      </c>
      <c r="H2444" s="533">
        <v>1071</v>
      </c>
      <c r="I2444" s="533" t="str">
        <f t="shared" ref="I2444:J2444" si="1996">I2442</f>
        <v>260519 - CONDUCTORS AND CABLES</v>
      </c>
      <c r="J2444" s="533" t="str">
        <f t="shared" si="1996"/>
        <v>260519 - CONDUCTORS AND CABLES</v>
      </c>
      <c r="K2444" s="106" t="s">
        <v>20</v>
      </c>
      <c r="L2444" s="106" t="s">
        <v>868</v>
      </c>
      <c r="M2444" s="138">
        <v>100</v>
      </c>
      <c r="N2444" s="499" t="s">
        <v>95</v>
      </c>
      <c r="O2444" s="698">
        <v>30</v>
      </c>
      <c r="P2444" s="698">
        <v>3000</v>
      </c>
      <c r="Q2444" s="731">
        <f t="shared" si="1991"/>
        <v>29.099999999999998</v>
      </c>
      <c r="R2444" s="731">
        <f t="shared" si="1992"/>
        <v>2910</v>
      </c>
      <c r="T2444" s="728"/>
    </row>
    <row r="2445" spans="1:20" ht="15.75">
      <c r="A2445" s="533" t="s">
        <v>2728</v>
      </c>
      <c r="B2445" s="533">
        <v>26</v>
      </c>
      <c r="C2445" s="533" t="s">
        <v>850</v>
      </c>
      <c r="D2445" s="572" t="s">
        <v>2271</v>
      </c>
      <c r="E2445" s="571" t="str">
        <f t="shared" si="1978"/>
        <v xml:space="preserve"> CONDUCTORS AND CABLES</v>
      </c>
      <c r="F2445" s="533" t="str">
        <f t="shared" si="1969"/>
        <v>EL</v>
      </c>
      <c r="G2445" s="533" t="s">
        <v>2722</v>
      </c>
      <c r="H2445" s="533">
        <v>1072</v>
      </c>
      <c r="I2445" s="533" t="str">
        <f t="shared" ref="I2445:J2445" si="1997">I2443</f>
        <v>Multi core, copper conductor, XLPE insulated, PVC sheathed feeder cables; unarmoured; 0.6/1 kV</v>
      </c>
      <c r="J2445" s="533" t="str">
        <f t="shared" si="1997"/>
        <v>Multi core, copper conductor, XLPE insulated, PVC sheathed feeder cables; unarmoured; 0.6/1 kV</v>
      </c>
      <c r="K2445" s="106" t="s">
        <v>21</v>
      </c>
      <c r="L2445" s="106" t="s">
        <v>869</v>
      </c>
      <c r="M2445" s="138">
        <v>180</v>
      </c>
      <c r="N2445" s="499" t="s">
        <v>95</v>
      </c>
      <c r="O2445" s="698">
        <v>68</v>
      </c>
      <c r="P2445" s="698">
        <v>12240</v>
      </c>
      <c r="Q2445" s="731">
        <f t="shared" si="1991"/>
        <v>65.959999999999994</v>
      </c>
      <c r="R2445" s="731">
        <f t="shared" si="1992"/>
        <v>11872.8</v>
      </c>
      <c r="T2445" s="728"/>
    </row>
    <row r="2446" spans="1:20" ht="15.75">
      <c r="A2446" s="533" t="s">
        <v>2728</v>
      </c>
      <c r="B2446" s="533">
        <v>26</v>
      </c>
      <c r="C2446" s="533" t="s">
        <v>850</v>
      </c>
      <c r="D2446" s="572" t="s">
        <v>2271</v>
      </c>
      <c r="E2446" s="571" t="str">
        <f t="shared" si="1978"/>
        <v xml:space="preserve"> CONDUCTORS AND CABLES</v>
      </c>
      <c r="F2446" s="533" t="str">
        <f t="shared" si="1969"/>
        <v>EL</v>
      </c>
      <c r="G2446" s="533" t="s">
        <v>2722</v>
      </c>
      <c r="H2446" s="533">
        <v>1073</v>
      </c>
      <c r="I2446" s="533" t="str">
        <f t="shared" ref="I2446:J2446" si="1998">I2444</f>
        <v>260519 - CONDUCTORS AND CABLES</v>
      </c>
      <c r="J2446" s="533" t="str">
        <f t="shared" si="1998"/>
        <v>260519 - CONDUCTORS AND CABLES</v>
      </c>
      <c r="K2446" s="106" t="s">
        <v>45</v>
      </c>
      <c r="L2446" s="106" t="s">
        <v>870</v>
      </c>
      <c r="M2446" s="138">
        <v>340</v>
      </c>
      <c r="N2446" s="499" t="s">
        <v>95</v>
      </c>
      <c r="O2446" s="698">
        <v>127</v>
      </c>
      <c r="P2446" s="698">
        <v>43180</v>
      </c>
      <c r="Q2446" s="731">
        <f t="shared" si="1991"/>
        <v>123.19</v>
      </c>
      <c r="R2446" s="731">
        <f t="shared" si="1992"/>
        <v>41884.6</v>
      </c>
      <c r="T2446" s="728"/>
    </row>
    <row r="2447" spans="1:20" ht="16.5" thickBot="1">
      <c r="A2447" s="533" t="s">
        <v>2728</v>
      </c>
      <c r="B2447" s="533">
        <v>26</v>
      </c>
      <c r="C2447" s="533" t="s">
        <v>850</v>
      </c>
      <c r="D2447" s="572" t="s">
        <v>2271</v>
      </c>
      <c r="E2447" s="571" t="str">
        <f t="shared" si="1978"/>
        <v xml:space="preserve"> CONDUCTORS AND CABLES</v>
      </c>
      <c r="F2447" s="533" t="str">
        <f t="shared" si="1969"/>
        <v>EL</v>
      </c>
      <c r="G2447" s="533" t="s">
        <v>2722</v>
      </c>
      <c r="H2447" s="533">
        <v>1074</v>
      </c>
      <c r="I2447" s="533" t="str">
        <f t="shared" ref="I2447:J2447" si="1999">I2445</f>
        <v>Multi core, copper conductor, XLPE insulated, PVC sheathed feeder cables; unarmoured; 0.6/1 kV</v>
      </c>
      <c r="J2447" s="533" t="str">
        <f t="shared" si="1999"/>
        <v>Multi core, copper conductor, XLPE insulated, PVC sheathed feeder cables; unarmoured; 0.6/1 kV</v>
      </c>
      <c r="K2447" s="106" t="s">
        <v>48</v>
      </c>
      <c r="L2447" s="106" t="s">
        <v>871</v>
      </c>
      <c r="M2447" s="138">
        <v>115</v>
      </c>
      <c r="N2447" s="500" t="s">
        <v>95</v>
      </c>
      <c r="O2447" s="698">
        <v>161</v>
      </c>
      <c r="P2447" s="698">
        <v>18515</v>
      </c>
      <c r="Q2447" s="731">
        <f t="shared" si="1991"/>
        <v>156.16999999999999</v>
      </c>
      <c r="R2447" s="731">
        <f t="shared" si="1992"/>
        <v>17959.55</v>
      </c>
      <c r="T2447" s="728"/>
    </row>
    <row r="2448" spans="1:20" ht="15.75">
      <c r="A2448" s="533" t="s">
        <v>2728</v>
      </c>
      <c r="B2448" s="533">
        <v>26</v>
      </c>
      <c r="C2448" s="533" t="s">
        <v>850</v>
      </c>
      <c r="D2448" s="572" t="s">
        <v>2271</v>
      </c>
      <c r="E2448" s="571" t="str">
        <f t="shared" si="1978"/>
        <v xml:space="preserve"> CONDUCTORS AND CABLES</v>
      </c>
      <c r="F2448" s="533" t="str">
        <f t="shared" si="1969"/>
        <v>EL</v>
      </c>
      <c r="G2448" s="533" t="s">
        <v>2725</v>
      </c>
      <c r="H2448" s="533">
        <v>1075</v>
      </c>
      <c r="I2448" s="533" t="str">
        <f>L2448</f>
        <v>FP 400 Fire resistant armoured cables</v>
      </c>
      <c r="J2448" s="533" t="str">
        <f>L2448</f>
        <v>FP 400 Fire resistant armoured cables</v>
      </c>
      <c r="K2448" s="106"/>
      <c r="L2448" s="106" t="s">
        <v>872</v>
      </c>
      <c r="M2448" s="139"/>
      <c r="N2448" s="155"/>
      <c r="O2448" s="698"/>
      <c r="P2448" s="698"/>
      <c r="T2448" s="728"/>
    </row>
    <row r="2449" spans="1:20" ht="15.75">
      <c r="A2449" s="533" t="s">
        <v>2728</v>
      </c>
      <c r="B2449" s="533">
        <v>26</v>
      </c>
      <c r="C2449" s="533" t="s">
        <v>850</v>
      </c>
      <c r="D2449" s="572" t="s">
        <v>2271</v>
      </c>
      <c r="E2449" s="571" t="str">
        <f t="shared" si="1978"/>
        <v xml:space="preserve"> CONDUCTORS AND CABLES</v>
      </c>
      <c r="F2449" s="533" t="str">
        <f t="shared" si="1969"/>
        <v>EL</v>
      </c>
      <c r="G2449" s="533" t="s">
        <v>2722</v>
      </c>
      <c r="H2449" s="533">
        <v>1076</v>
      </c>
      <c r="I2449" s="533" t="str">
        <f>I2447</f>
        <v>Multi core, copper conductor, XLPE insulated, PVC sheathed feeder cables; unarmoured; 0.6/1 kV</v>
      </c>
      <c r="J2449" s="533" t="str">
        <f>J2447</f>
        <v>Multi core, copper conductor, XLPE insulated, PVC sheathed feeder cables; unarmoured; 0.6/1 kV</v>
      </c>
      <c r="K2449" s="106" t="s">
        <v>50</v>
      </c>
      <c r="L2449" s="106" t="s">
        <v>873</v>
      </c>
      <c r="M2449" s="138">
        <v>25</v>
      </c>
      <c r="N2449" s="155" t="s">
        <v>95</v>
      </c>
      <c r="O2449" s="698">
        <v>39</v>
      </c>
      <c r="P2449" s="698">
        <v>975</v>
      </c>
      <c r="Q2449" s="731">
        <f>O2449*0.97</f>
        <v>37.83</v>
      </c>
      <c r="R2449" s="731">
        <f>Q2449*M2449</f>
        <v>945.75</v>
      </c>
      <c r="T2449" s="728"/>
    </row>
    <row r="2450" spans="1:20" ht="15.75">
      <c r="A2450" s="533" t="s">
        <v>2728</v>
      </c>
      <c r="B2450" s="533">
        <v>26</v>
      </c>
      <c r="C2450" s="533" t="s">
        <v>850</v>
      </c>
      <c r="D2450" s="572" t="s">
        <v>2273</v>
      </c>
      <c r="E2450" s="571" t="s">
        <v>1279</v>
      </c>
      <c r="F2450" s="533" t="str">
        <f t="shared" si="1969"/>
        <v>EL</v>
      </c>
      <c r="G2450" s="533" t="s">
        <v>2725</v>
      </c>
      <c r="H2450" s="533">
        <v>1077</v>
      </c>
      <c r="I2450" s="533" t="str">
        <f t="shared" ref="I2450:I2451" si="2000">L2450</f>
        <v>260526 - GROUNDING AND BONDING FOR ELECTRICAL SYSTEMS</v>
      </c>
      <c r="J2450" s="533" t="str">
        <f t="shared" ref="J2450:J2451" si="2001">L2450</f>
        <v>260526 - GROUNDING AND BONDING FOR ELECTRICAL SYSTEMS</v>
      </c>
      <c r="K2450" s="106"/>
      <c r="L2450" s="106" t="s">
        <v>874</v>
      </c>
      <c r="M2450" s="139"/>
      <c r="N2450" s="155"/>
      <c r="O2450" s="698"/>
      <c r="P2450" s="698"/>
      <c r="T2450" s="728"/>
    </row>
    <row r="2451" spans="1:20" ht="15.75">
      <c r="A2451" s="533" t="s">
        <v>2728</v>
      </c>
      <c r="B2451" s="533">
        <v>26</v>
      </c>
      <c r="C2451" s="533" t="s">
        <v>850</v>
      </c>
      <c r="D2451" s="572" t="s">
        <v>2273</v>
      </c>
      <c r="E2451" s="571" t="str">
        <f t="shared" ref="E2451:E2455" si="2002">E2450</f>
        <v xml:space="preserve"> GROUNDING AND BONDING FOR ELECTRICAL SYSTEMS</v>
      </c>
      <c r="F2451" s="533" t="str">
        <f t="shared" si="1969"/>
        <v>EL</v>
      </c>
      <c r="G2451" s="533" t="s">
        <v>2725</v>
      </c>
      <c r="H2451" s="533">
        <v>1078</v>
      </c>
      <c r="I2451" s="533" t="str">
        <f t="shared" si="2000"/>
        <v>Type TN-S complete, for</v>
      </c>
      <c r="J2451" s="533" t="str">
        <f t="shared" si="2001"/>
        <v>Type TN-S complete, for</v>
      </c>
      <c r="K2451" s="106"/>
      <c r="L2451" s="106" t="s">
        <v>875</v>
      </c>
      <c r="M2451" s="139"/>
      <c r="N2451" s="155"/>
      <c r="O2451" s="698"/>
      <c r="P2451" s="698"/>
      <c r="T2451" s="728"/>
    </row>
    <row r="2452" spans="1:20" ht="15.75">
      <c r="A2452" s="533" t="s">
        <v>2728</v>
      </c>
      <c r="B2452" s="533">
        <v>26</v>
      </c>
      <c r="C2452" s="533" t="s">
        <v>850</v>
      </c>
      <c r="D2452" s="572" t="s">
        <v>2273</v>
      </c>
      <c r="E2452" s="571" t="str">
        <f t="shared" si="2002"/>
        <v xml:space="preserve"> GROUNDING AND BONDING FOR ELECTRICAL SYSTEMS</v>
      </c>
      <c r="F2452" s="533" t="str">
        <f t="shared" si="1969"/>
        <v>EL</v>
      </c>
      <c r="G2452" s="533" t="s">
        <v>2722</v>
      </c>
      <c r="H2452" s="533">
        <v>1079</v>
      </c>
      <c r="I2452" s="533" t="str">
        <f t="shared" ref="I2452:J2452" si="2003">I2450</f>
        <v>260526 - GROUNDING AND BONDING FOR ELECTRICAL SYSTEMS</v>
      </c>
      <c r="J2452" s="533" t="str">
        <f t="shared" si="2003"/>
        <v>260526 - GROUNDING AND BONDING FOR ELECTRICAL SYSTEMS</v>
      </c>
      <c r="K2452" s="106" t="s">
        <v>76</v>
      </c>
      <c r="L2452" s="106" t="s">
        <v>876</v>
      </c>
      <c r="M2452" s="138">
        <v>1</v>
      </c>
      <c r="N2452" s="155" t="s">
        <v>2</v>
      </c>
      <c r="O2452" s="698">
        <v>664</v>
      </c>
      <c r="P2452" s="698">
        <v>664</v>
      </c>
      <c r="Q2452" s="731">
        <f t="shared" ref="Q2452:Q2455" si="2004">O2452*0.97</f>
        <v>644.07999999999993</v>
      </c>
      <c r="R2452" s="731">
        <f t="shared" ref="R2452:R2455" si="2005">Q2452*M2452</f>
        <v>644.07999999999993</v>
      </c>
      <c r="T2452" s="728"/>
    </row>
    <row r="2453" spans="1:20" ht="15.75">
      <c r="A2453" s="533" t="s">
        <v>2728</v>
      </c>
      <c r="B2453" s="533">
        <v>26</v>
      </c>
      <c r="C2453" s="533" t="s">
        <v>850</v>
      </c>
      <c r="D2453" s="572" t="s">
        <v>2273</v>
      </c>
      <c r="E2453" s="571" t="str">
        <f t="shared" si="2002"/>
        <v xml:space="preserve"> GROUNDING AND BONDING FOR ELECTRICAL SYSTEMS</v>
      </c>
      <c r="F2453" s="533" t="str">
        <f t="shared" si="1969"/>
        <v>EL</v>
      </c>
      <c r="G2453" s="533" t="s">
        <v>2722</v>
      </c>
      <c r="H2453" s="533">
        <v>1080</v>
      </c>
      <c r="I2453" s="533" t="str">
        <f t="shared" ref="I2453:J2453" si="2006">I2451</f>
        <v>Type TN-S complete, for</v>
      </c>
      <c r="J2453" s="533" t="str">
        <f t="shared" si="2006"/>
        <v>Type TN-S complete, for</v>
      </c>
      <c r="K2453" s="106" t="s">
        <v>77</v>
      </c>
      <c r="L2453" s="106" t="s">
        <v>877</v>
      </c>
      <c r="M2453" s="138">
        <v>1</v>
      </c>
      <c r="N2453" s="155" t="s">
        <v>2</v>
      </c>
      <c r="O2453" s="698">
        <v>664</v>
      </c>
      <c r="P2453" s="698">
        <v>664</v>
      </c>
      <c r="Q2453" s="731">
        <f t="shared" si="2004"/>
        <v>644.07999999999993</v>
      </c>
      <c r="R2453" s="731">
        <f t="shared" si="2005"/>
        <v>644.07999999999993</v>
      </c>
      <c r="T2453" s="728"/>
    </row>
    <row r="2454" spans="1:20" ht="15.75">
      <c r="A2454" s="533" t="s">
        <v>2728</v>
      </c>
      <c r="B2454" s="533">
        <v>26</v>
      </c>
      <c r="C2454" s="533" t="s">
        <v>850</v>
      </c>
      <c r="D2454" s="572" t="s">
        <v>2273</v>
      </c>
      <c r="E2454" s="571" t="str">
        <f t="shared" si="2002"/>
        <v xml:space="preserve"> GROUNDING AND BONDING FOR ELECTRICAL SYSTEMS</v>
      </c>
      <c r="F2454" s="533" t="str">
        <f t="shared" si="1969"/>
        <v>EL</v>
      </c>
      <c r="G2454" s="533" t="s">
        <v>2722</v>
      </c>
      <c r="H2454" s="533">
        <v>1081</v>
      </c>
      <c r="I2454" s="533" t="str">
        <f t="shared" ref="I2454:J2454" si="2007">I2452</f>
        <v>260526 - GROUNDING AND BONDING FOR ELECTRICAL SYSTEMS</v>
      </c>
      <c r="J2454" s="533" t="str">
        <f t="shared" si="2007"/>
        <v>260526 - GROUNDING AND BONDING FOR ELECTRICAL SYSTEMS</v>
      </c>
      <c r="K2454" s="106" t="s">
        <v>78</v>
      </c>
      <c r="L2454" s="106" t="s">
        <v>878</v>
      </c>
      <c r="M2454" s="106">
        <v>1</v>
      </c>
      <c r="N2454" s="155" t="s">
        <v>2</v>
      </c>
      <c r="O2454" s="698">
        <v>2656</v>
      </c>
      <c r="P2454" s="698">
        <v>2656</v>
      </c>
      <c r="Q2454" s="731">
        <f t="shared" si="2004"/>
        <v>2576.3199999999997</v>
      </c>
      <c r="R2454" s="731">
        <f t="shared" si="2005"/>
        <v>2576.3199999999997</v>
      </c>
      <c r="T2454" s="728"/>
    </row>
    <row r="2455" spans="1:20" ht="15.75">
      <c r="A2455" s="533" t="s">
        <v>2728</v>
      </c>
      <c r="B2455" s="533">
        <v>26</v>
      </c>
      <c r="C2455" s="533" t="s">
        <v>850</v>
      </c>
      <c r="D2455" s="572" t="s">
        <v>2273</v>
      </c>
      <c r="E2455" s="571" t="str">
        <f t="shared" si="2002"/>
        <v xml:space="preserve"> GROUNDING AND BONDING FOR ELECTRICAL SYSTEMS</v>
      </c>
      <c r="F2455" s="533" t="str">
        <f t="shared" si="1969"/>
        <v>EL</v>
      </c>
      <c r="G2455" s="533" t="s">
        <v>2722</v>
      </c>
      <c r="H2455" s="533">
        <v>1082</v>
      </c>
      <c r="I2455" s="533" t="str">
        <f t="shared" ref="I2455:J2455" si="2008">I2453</f>
        <v>Type TN-S complete, for</v>
      </c>
      <c r="J2455" s="533" t="str">
        <f t="shared" si="2008"/>
        <v>Type TN-S complete, for</v>
      </c>
      <c r="K2455" s="106" t="s">
        <v>302</v>
      </c>
      <c r="L2455" s="106" t="s">
        <v>879</v>
      </c>
      <c r="M2455" s="138">
        <v>1</v>
      </c>
      <c r="N2455" s="155" t="s">
        <v>2</v>
      </c>
      <c r="O2455" s="698">
        <v>1328</v>
      </c>
      <c r="P2455" s="698">
        <v>1328</v>
      </c>
      <c r="Q2455" s="731">
        <f t="shared" si="2004"/>
        <v>1288.1599999999999</v>
      </c>
      <c r="R2455" s="731">
        <f t="shared" si="2005"/>
        <v>1288.1599999999999</v>
      </c>
      <c r="T2455" s="728"/>
    </row>
    <row r="2456" spans="1:20" ht="16.5" thickBot="1">
      <c r="A2456" s="533" t="s">
        <v>2728</v>
      </c>
      <c r="B2456" s="533">
        <v>26</v>
      </c>
      <c r="C2456" s="533" t="s">
        <v>850</v>
      </c>
      <c r="D2456" s="572" t="s">
        <v>2277</v>
      </c>
      <c r="E2456" s="571" t="s">
        <v>1280</v>
      </c>
      <c r="F2456" s="533" t="str">
        <f t="shared" si="1969"/>
        <v>EL</v>
      </c>
      <c r="G2456" s="533" t="s">
        <v>2725</v>
      </c>
      <c r="H2456" s="533">
        <v>1083</v>
      </c>
      <c r="I2456" s="533" t="str">
        <f>L2456</f>
        <v>260536 - CABLE TRAYS FOR ELECTRICAL SYSTEMS</v>
      </c>
      <c r="J2456" s="533" t="str">
        <f>L2456</f>
        <v>260536 - CABLE TRAYS FOR ELECTRICAL SYSTEMS</v>
      </c>
      <c r="K2456" s="106"/>
      <c r="L2456" s="106" t="s">
        <v>880</v>
      </c>
      <c r="M2456" s="139"/>
      <c r="N2456" s="155"/>
      <c r="O2456" s="698"/>
      <c r="P2456" s="698">
        <v>0</v>
      </c>
      <c r="T2456" s="728"/>
    </row>
    <row r="2457" spans="1:20" ht="15.75">
      <c r="A2457" s="533" t="s">
        <v>2728</v>
      </c>
      <c r="B2457" s="533">
        <v>26</v>
      </c>
      <c r="C2457" s="533" t="s">
        <v>850</v>
      </c>
      <c r="D2457" s="572" t="s">
        <v>2277</v>
      </c>
      <c r="E2457" s="571" t="str">
        <f t="shared" ref="E2457:E2459" si="2009">E2456</f>
        <v xml:space="preserve"> CABLE TRAYS FOR ELECTRICAL SYSTEMS</v>
      </c>
      <c r="F2457" s="533" t="str">
        <f t="shared" si="1969"/>
        <v>EL</v>
      </c>
      <c r="G2457" s="533" t="s">
        <v>2722</v>
      </c>
      <c r="H2457" s="533">
        <v>1084</v>
      </c>
      <c r="I2457" s="533" t="str">
        <f t="shared" ref="I2457:J2457" si="2010">I2455</f>
        <v>Type TN-S complete, for</v>
      </c>
      <c r="J2457" s="533" t="str">
        <f t="shared" si="2010"/>
        <v>Type TN-S complete, for</v>
      </c>
      <c r="K2457" s="106" t="s">
        <v>13</v>
      </c>
      <c r="L2457" s="106" t="s">
        <v>881</v>
      </c>
      <c r="M2457" s="138">
        <v>40</v>
      </c>
      <c r="N2457" s="498" t="s">
        <v>95</v>
      </c>
      <c r="O2457" s="698">
        <v>43</v>
      </c>
      <c r="P2457" s="698">
        <v>1720</v>
      </c>
      <c r="Q2457" s="731">
        <f t="shared" ref="Q2457:Q2459" si="2011">O2457*0.97</f>
        <v>41.71</v>
      </c>
      <c r="R2457" s="731">
        <f t="shared" ref="R2457:R2459" si="2012">Q2457*M2457</f>
        <v>1668.4</v>
      </c>
      <c r="T2457" s="728"/>
    </row>
    <row r="2458" spans="1:20" ht="15.75">
      <c r="A2458" s="533" t="s">
        <v>2728</v>
      </c>
      <c r="B2458" s="533">
        <v>26</v>
      </c>
      <c r="C2458" s="533" t="s">
        <v>850</v>
      </c>
      <c r="D2458" s="572" t="s">
        <v>2277</v>
      </c>
      <c r="E2458" s="571" t="str">
        <f t="shared" si="2009"/>
        <v xml:space="preserve"> CABLE TRAYS FOR ELECTRICAL SYSTEMS</v>
      </c>
      <c r="F2458" s="533" t="str">
        <f t="shared" si="1969"/>
        <v>EL</v>
      </c>
      <c r="G2458" s="533" t="s">
        <v>2722</v>
      </c>
      <c r="H2458" s="533">
        <v>1085</v>
      </c>
      <c r="I2458" s="533" t="str">
        <f t="shared" ref="I2458:J2458" si="2013">I2456</f>
        <v>260536 - CABLE TRAYS FOR ELECTRICAL SYSTEMS</v>
      </c>
      <c r="J2458" s="533" t="str">
        <f t="shared" si="2013"/>
        <v>260536 - CABLE TRAYS FOR ELECTRICAL SYSTEMS</v>
      </c>
      <c r="K2458" s="106" t="s">
        <v>15</v>
      </c>
      <c r="L2458" s="106" t="s">
        <v>882</v>
      </c>
      <c r="M2458" s="138">
        <v>50</v>
      </c>
      <c r="N2458" s="499" t="s">
        <v>95</v>
      </c>
      <c r="O2458" s="698">
        <v>22</v>
      </c>
      <c r="P2458" s="698">
        <v>1100</v>
      </c>
      <c r="Q2458" s="731">
        <f t="shared" si="2011"/>
        <v>21.34</v>
      </c>
      <c r="R2458" s="731">
        <f t="shared" si="2012"/>
        <v>1067</v>
      </c>
      <c r="T2458" s="728"/>
    </row>
    <row r="2459" spans="1:20" ht="16.5" thickBot="1">
      <c r="A2459" s="533" t="s">
        <v>2728</v>
      </c>
      <c r="B2459" s="533">
        <v>26</v>
      </c>
      <c r="C2459" s="533" t="s">
        <v>850</v>
      </c>
      <c r="D2459" s="572" t="s">
        <v>2277</v>
      </c>
      <c r="E2459" s="571" t="str">
        <f t="shared" si="2009"/>
        <v xml:space="preserve"> CABLE TRAYS FOR ELECTRICAL SYSTEMS</v>
      </c>
      <c r="F2459" s="533" t="str">
        <f t="shared" si="1969"/>
        <v>EL</v>
      </c>
      <c r="G2459" s="533" t="s">
        <v>2722</v>
      </c>
      <c r="H2459" s="533">
        <v>1086</v>
      </c>
      <c r="I2459" s="533" t="str">
        <f t="shared" ref="I2459:J2459" si="2014">I2457</f>
        <v>Type TN-S complete, for</v>
      </c>
      <c r="J2459" s="533" t="str">
        <f t="shared" si="2014"/>
        <v>Type TN-S complete, for</v>
      </c>
      <c r="K2459" s="106" t="s">
        <v>17</v>
      </c>
      <c r="L2459" s="106" t="s">
        <v>883</v>
      </c>
      <c r="M2459" s="138">
        <v>30</v>
      </c>
      <c r="N2459" s="500" t="s">
        <v>95</v>
      </c>
      <c r="O2459" s="698">
        <v>31</v>
      </c>
      <c r="P2459" s="698">
        <v>930</v>
      </c>
      <c r="Q2459" s="731">
        <f t="shared" si="2011"/>
        <v>30.07</v>
      </c>
      <c r="R2459" s="731">
        <f t="shared" si="2012"/>
        <v>902.1</v>
      </c>
      <c r="T2459" s="728"/>
    </row>
    <row r="2460" spans="1:20" ht="15.75">
      <c r="A2460" s="533" t="s">
        <v>2728</v>
      </c>
      <c r="B2460" s="533">
        <v>26</v>
      </c>
      <c r="C2460" s="533" t="s">
        <v>850</v>
      </c>
      <c r="D2460" s="572" t="s">
        <v>2281</v>
      </c>
      <c r="E2460" s="571" t="s">
        <v>1281</v>
      </c>
      <c r="F2460" s="533" t="str">
        <f t="shared" si="1969"/>
        <v>EL</v>
      </c>
      <c r="G2460" s="533" t="s">
        <v>2725</v>
      </c>
      <c r="H2460" s="533">
        <v>1087</v>
      </c>
      <c r="I2460" s="533" t="str">
        <f t="shared" ref="I2460:I2461" si="2015">L2460</f>
        <v>260543 - UNDERGROUND DUCTS AND RACEWAYS FOR ELECTRICAL SYSTEMS</v>
      </c>
      <c r="J2460" s="533" t="str">
        <f t="shared" ref="J2460:J2461" si="2016">L2460</f>
        <v>260543 - UNDERGROUND DUCTS AND RACEWAYS FOR ELECTRICAL SYSTEMS</v>
      </c>
      <c r="K2460" s="106"/>
      <c r="L2460" s="106" t="s">
        <v>884</v>
      </c>
      <c r="M2460" s="139"/>
      <c r="N2460" s="155"/>
      <c r="O2460" s="698"/>
      <c r="P2460" s="698">
        <v>0</v>
      </c>
      <c r="T2460" s="728"/>
    </row>
    <row r="2461" spans="1:20" ht="15.75">
      <c r="A2461" s="533" t="s">
        <v>2728</v>
      </c>
      <c r="B2461" s="533">
        <v>26</v>
      </c>
      <c r="C2461" s="533" t="s">
        <v>850</v>
      </c>
      <c r="D2461" s="572" t="s">
        <v>2281</v>
      </c>
      <c r="E2461" s="571" t="str">
        <f t="shared" ref="E2461:E2467" si="2017">E2460</f>
        <v xml:space="preserve"> UNDERGROUND DUCTS AND RACEWAYS FOR ELECTRICAL SYSTEMS</v>
      </c>
      <c r="F2461" s="533" t="str">
        <f t="shared" si="1969"/>
        <v>EL</v>
      </c>
      <c r="G2461" s="533" t="s">
        <v>2725</v>
      </c>
      <c r="H2461" s="533">
        <v>1088</v>
      </c>
      <c r="I2461" s="533" t="str">
        <f t="shared" si="2015"/>
        <v>Underground cable duct assemblies encased in concrete</v>
      </c>
      <c r="J2461" s="533" t="str">
        <f t="shared" si="2016"/>
        <v>Underground cable duct assemblies encased in concrete</v>
      </c>
      <c r="K2461" s="106"/>
      <c r="L2461" s="106" t="s">
        <v>885</v>
      </c>
      <c r="M2461" s="139"/>
      <c r="N2461" s="155"/>
      <c r="O2461" s="698"/>
      <c r="P2461" s="698">
        <v>0</v>
      </c>
      <c r="T2461" s="728"/>
    </row>
    <row r="2462" spans="1:20" ht="15.75">
      <c r="A2462" s="533" t="s">
        <v>2728</v>
      </c>
      <c r="B2462" s="533">
        <v>26</v>
      </c>
      <c r="C2462" s="533" t="s">
        <v>850</v>
      </c>
      <c r="D2462" s="572" t="s">
        <v>2281</v>
      </c>
      <c r="E2462" s="571" t="str">
        <f t="shared" si="2017"/>
        <v xml:space="preserve"> UNDERGROUND DUCTS AND RACEWAYS FOR ELECTRICAL SYSTEMS</v>
      </c>
      <c r="F2462" s="533" t="str">
        <f t="shared" si="1969"/>
        <v>EL</v>
      </c>
      <c r="G2462" s="533" t="s">
        <v>2722</v>
      </c>
      <c r="H2462" s="533">
        <v>1089</v>
      </c>
      <c r="I2462" s="533" t="str">
        <f t="shared" ref="I2462:J2462" si="2018">I2460</f>
        <v>260543 - UNDERGROUND DUCTS AND RACEWAYS FOR ELECTRICAL SYSTEMS</v>
      </c>
      <c r="J2462" s="533" t="str">
        <f t="shared" si="2018"/>
        <v>260543 - UNDERGROUND DUCTS AND RACEWAYS FOR ELECTRICAL SYSTEMS</v>
      </c>
      <c r="K2462" s="106" t="s">
        <v>19</v>
      </c>
      <c r="L2462" s="106" t="s">
        <v>2731</v>
      </c>
      <c r="M2462" s="138">
        <v>12</v>
      </c>
      <c r="N2462" s="302" t="s">
        <v>95</v>
      </c>
      <c r="O2462" s="698">
        <v>50</v>
      </c>
      <c r="P2462" s="698">
        <v>600</v>
      </c>
      <c r="Q2462" s="731">
        <f t="shared" ref="Q2462:Q2463" si="2019">O2462*0.97</f>
        <v>48.5</v>
      </c>
      <c r="R2462" s="731">
        <f t="shared" ref="R2462:R2463" si="2020">Q2462*M2462</f>
        <v>582</v>
      </c>
      <c r="T2462" s="728"/>
    </row>
    <row r="2463" spans="1:20" ht="15.75">
      <c r="A2463" s="533" t="s">
        <v>2728</v>
      </c>
      <c r="B2463" s="533">
        <v>26</v>
      </c>
      <c r="C2463" s="533" t="s">
        <v>850</v>
      </c>
      <c r="D2463" s="572" t="s">
        <v>2281</v>
      </c>
      <c r="E2463" s="571" t="str">
        <f t="shared" si="2017"/>
        <v xml:space="preserve"> UNDERGROUND DUCTS AND RACEWAYS FOR ELECTRICAL SYSTEMS</v>
      </c>
      <c r="F2463" s="533" t="str">
        <f t="shared" si="1969"/>
        <v>EL</v>
      </c>
      <c r="G2463" s="533" t="s">
        <v>2722</v>
      </c>
      <c r="H2463" s="533">
        <v>1090</v>
      </c>
      <c r="I2463" s="533" t="str">
        <f t="shared" ref="I2463:J2463" si="2021">I2461</f>
        <v>Underground cable duct assemblies encased in concrete</v>
      </c>
      <c r="J2463" s="533" t="str">
        <f t="shared" si="2021"/>
        <v>Underground cable duct assemblies encased in concrete</v>
      </c>
      <c r="K2463" s="106" t="s">
        <v>20</v>
      </c>
      <c r="L2463" s="106" t="s">
        <v>2732</v>
      </c>
      <c r="M2463" s="138">
        <v>50</v>
      </c>
      <c r="N2463" s="302" t="s">
        <v>95</v>
      </c>
      <c r="O2463" s="698">
        <v>31</v>
      </c>
      <c r="P2463" s="698">
        <v>1550</v>
      </c>
      <c r="Q2463" s="731">
        <f t="shared" si="2019"/>
        <v>30.07</v>
      </c>
      <c r="R2463" s="731">
        <f t="shared" si="2020"/>
        <v>1503.5</v>
      </c>
      <c r="T2463" s="728"/>
    </row>
    <row r="2464" spans="1:20" ht="15.75">
      <c r="A2464" s="533" t="s">
        <v>2728</v>
      </c>
      <c r="B2464" s="533">
        <v>26</v>
      </c>
      <c r="C2464" s="533" t="s">
        <v>850</v>
      </c>
      <c r="D2464" s="572" t="s">
        <v>2281</v>
      </c>
      <c r="E2464" s="571" t="str">
        <f t="shared" si="2017"/>
        <v xml:space="preserve"> UNDERGROUND DUCTS AND RACEWAYS FOR ELECTRICAL SYSTEMS</v>
      </c>
      <c r="F2464" s="533" t="str">
        <f t="shared" si="1969"/>
        <v>EL</v>
      </c>
      <c r="G2464" s="533" t="s">
        <v>2725</v>
      </c>
      <c r="H2464" s="533">
        <v>1091</v>
      </c>
      <c r="I2464" s="533" t="str">
        <f>L2464</f>
        <v>Trenches for directly buried LV cables</v>
      </c>
      <c r="J2464" s="533" t="str">
        <f>L2464</f>
        <v>Trenches for directly buried LV cables</v>
      </c>
      <c r="K2464" s="106"/>
      <c r="L2464" s="106" t="s">
        <v>888</v>
      </c>
      <c r="M2464" s="139"/>
      <c r="N2464" s="302"/>
      <c r="O2464" s="698"/>
      <c r="P2464" s="698"/>
      <c r="T2464" s="728"/>
    </row>
    <row r="2465" spans="1:20" ht="15.75">
      <c r="A2465" s="533" t="s">
        <v>2728</v>
      </c>
      <c r="B2465" s="533">
        <v>26</v>
      </c>
      <c r="C2465" s="533" t="s">
        <v>850</v>
      </c>
      <c r="D2465" s="572" t="s">
        <v>2281</v>
      </c>
      <c r="E2465" s="571" t="str">
        <f t="shared" si="2017"/>
        <v xml:space="preserve"> UNDERGROUND DUCTS AND RACEWAYS FOR ELECTRICAL SYSTEMS</v>
      </c>
      <c r="F2465" s="533" t="str">
        <f t="shared" si="1969"/>
        <v>EL</v>
      </c>
      <c r="G2465" s="533" t="s">
        <v>2722</v>
      </c>
      <c r="H2465" s="533">
        <v>1092</v>
      </c>
      <c r="I2465" s="533" t="str">
        <f>I2463</f>
        <v>Underground cable duct assemblies encased in concrete</v>
      </c>
      <c r="J2465" s="533" t="str">
        <f>J2463</f>
        <v>Underground cable duct assemblies encased in concrete</v>
      </c>
      <c r="K2465" s="106" t="s">
        <v>21</v>
      </c>
      <c r="L2465" s="106" t="s">
        <v>889</v>
      </c>
      <c r="M2465" s="138">
        <v>72</v>
      </c>
      <c r="N2465" s="302" t="s">
        <v>95</v>
      </c>
      <c r="O2465" s="698">
        <v>398</v>
      </c>
      <c r="P2465" s="698">
        <v>28656</v>
      </c>
      <c r="Q2465" s="731">
        <f>O2465*0.97</f>
        <v>386.06</v>
      </c>
      <c r="R2465" s="731">
        <f>Q2465*M2465</f>
        <v>27796.32</v>
      </c>
      <c r="T2465" s="728"/>
    </row>
    <row r="2466" spans="1:20" ht="15.75">
      <c r="A2466" s="533" t="s">
        <v>2728</v>
      </c>
      <c r="B2466" s="533">
        <v>26</v>
      </c>
      <c r="C2466" s="533" t="s">
        <v>850</v>
      </c>
      <c r="D2466" s="572" t="s">
        <v>2281</v>
      </c>
      <c r="E2466" s="571" t="str">
        <f t="shared" si="2017"/>
        <v xml:space="preserve"> UNDERGROUND DUCTS AND RACEWAYS FOR ELECTRICAL SYSTEMS</v>
      </c>
      <c r="F2466" s="533" t="str">
        <f t="shared" si="1969"/>
        <v>EL</v>
      </c>
      <c r="G2466" s="533" t="s">
        <v>2725</v>
      </c>
      <c r="H2466" s="533">
        <v>1093</v>
      </c>
      <c r="I2466" s="533" t="str">
        <f>L2466</f>
        <v>Manholes</v>
      </c>
      <c r="J2466" s="533" t="str">
        <f>L2466</f>
        <v>Manholes</v>
      </c>
      <c r="K2466" s="106"/>
      <c r="L2466" s="106" t="s">
        <v>890</v>
      </c>
      <c r="M2466" s="139"/>
      <c r="N2466" s="155"/>
      <c r="O2466" s="698"/>
      <c r="P2466" s="698"/>
      <c r="T2466" s="728"/>
    </row>
    <row r="2467" spans="1:20" ht="15.75">
      <c r="A2467" s="533" t="s">
        <v>2728</v>
      </c>
      <c r="B2467" s="533">
        <v>26</v>
      </c>
      <c r="C2467" s="533" t="s">
        <v>850</v>
      </c>
      <c r="D2467" s="572" t="s">
        <v>2281</v>
      </c>
      <c r="E2467" s="571" t="str">
        <f t="shared" si="2017"/>
        <v xml:space="preserve"> UNDERGROUND DUCTS AND RACEWAYS FOR ELECTRICAL SYSTEMS</v>
      </c>
      <c r="F2467" s="533" t="str">
        <f t="shared" si="1969"/>
        <v>EL</v>
      </c>
      <c r="G2467" s="533" t="s">
        <v>2722</v>
      </c>
      <c r="H2467" s="533">
        <v>1094</v>
      </c>
      <c r="I2467" s="533" t="str">
        <f>I2465</f>
        <v>Underground cable duct assemblies encased in concrete</v>
      </c>
      <c r="J2467" s="533" t="str">
        <f>J2465</f>
        <v>Underground cable duct assemblies encased in concrete</v>
      </c>
      <c r="K2467" s="106" t="s">
        <v>45</v>
      </c>
      <c r="L2467" s="106" t="s">
        <v>891</v>
      </c>
      <c r="M2467" s="138">
        <v>8</v>
      </c>
      <c r="N2467" s="155" t="s">
        <v>39</v>
      </c>
      <c r="O2467" s="698">
        <v>465</v>
      </c>
      <c r="P2467" s="698">
        <v>3720</v>
      </c>
      <c r="Q2467" s="731">
        <f>O2467*0.97</f>
        <v>451.05</v>
      </c>
      <c r="R2467" s="731">
        <f>Q2467*M2467</f>
        <v>3608.4</v>
      </c>
      <c r="T2467" s="728"/>
    </row>
    <row r="2468" spans="1:20" ht="15.75">
      <c r="A2468" s="533" t="s">
        <v>2728</v>
      </c>
      <c r="B2468" s="533">
        <v>26</v>
      </c>
      <c r="C2468" s="533" t="s">
        <v>850</v>
      </c>
      <c r="D2468" s="572" t="s">
        <v>2317</v>
      </c>
      <c r="E2468" s="571" t="s">
        <v>1282</v>
      </c>
      <c r="F2468" s="533" t="str">
        <f t="shared" si="1969"/>
        <v>EL</v>
      </c>
      <c r="G2468" s="533" t="s">
        <v>2725</v>
      </c>
      <c r="H2468" s="533">
        <v>1095</v>
      </c>
      <c r="I2468" s="533" t="str">
        <f t="shared" ref="I2468:I2469" si="2022">L2468</f>
        <v>262413 - SWITCHBOARDS</v>
      </c>
      <c r="J2468" s="533" t="str">
        <f t="shared" ref="J2468:J2469" si="2023">L2468</f>
        <v>262413 - SWITCHBOARDS</v>
      </c>
      <c r="K2468" s="150"/>
      <c r="L2468" s="150" t="s">
        <v>892</v>
      </c>
      <c r="M2468" s="139"/>
      <c r="N2468" s="390"/>
      <c r="O2468" s="698"/>
      <c r="P2468" s="698"/>
      <c r="T2468" s="728"/>
    </row>
    <row r="2469" spans="1:20" ht="15.75">
      <c r="A2469" s="533" t="s">
        <v>2728</v>
      </c>
      <c r="B2469" s="533">
        <v>26</v>
      </c>
      <c r="C2469" s="533" t="s">
        <v>850</v>
      </c>
      <c r="D2469" s="572" t="s">
        <v>2317</v>
      </c>
      <c r="E2469" s="571" t="str">
        <f t="shared" ref="E2469:E2470" si="2024">E2468</f>
        <v xml:space="preserve"> SWITCHBOARDS</v>
      </c>
      <c r="F2469" s="533" t="str">
        <f t="shared" si="1969"/>
        <v>EL</v>
      </c>
      <c r="G2469" s="533" t="s">
        <v>2725</v>
      </c>
      <c r="H2469" s="533">
        <v>1096</v>
      </c>
      <c r="I2469" s="533" t="str">
        <f t="shared" si="2022"/>
        <v>LV Main distribution panels including circuit breakers, busbars,etc. , as specified and as shown on drawings</v>
      </c>
      <c r="J2469" s="533" t="str">
        <f t="shared" si="2023"/>
        <v>LV Main distribution panels including circuit breakers, busbars,etc. , as specified and as shown on drawings</v>
      </c>
      <c r="K2469" s="150"/>
      <c r="L2469" s="150" t="s">
        <v>1079</v>
      </c>
      <c r="M2469" s="139"/>
      <c r="N2469" s="390"/>
      <c r="O2469" s="698"/>
      <c r="P2469" s="698"/>
      <c r="T2469" s="728"/>
    </row>
    <row r="2470" spans="1:20" ht="15.75">
      <c r="A2470" s="533" t="s">
        <v>2728</v>
      </c>
      <c r="B2470" s="533">
        <v>26</v>
      </c>
      <c r="C2470" s="533" t="s">
        <v>850</v>
      </c>
      <c r="D2470" s="572" t="s">
        <v>2317</v>
      </c>
      <c r="E2470" s="571" t="str">
        <f t="shared" si="2024"/>
        <v xml:space="preserve"> SWITCHBOARDS</v>
      </c>
      <c r="F2470" s="533" t="str">
        <f t="shared" si="1969"/>
        <v>EL</v>
      </c>
      <c r="G2470" s="533" t="s">
        <v>2722</v>
      </c>
      <c r="H2470" s="533">
        <v>1097</v>
      </c>
      <c r="I2470" s="533" t="str">
        <f>I2468</f>
        <v>262413 - SWITCHBOARDS</v>
      </c>
      <c r="J2470" s="533" t="str">
        <f>J2468</f>
        <v>262413 - SWITCHBOARDS</v>
      </c>
      <c r="K2470" s="106" t="s">
        <v>48</v>
      </c>
      <c r="L2470" s="106" t="s">
        <v>893</v>
      </c>
      <c r="M2470" s="138">
        <v>1</v>
      </c>
      <c r="N2470" s="155" t="s">
        <v>39</v>
      </c>
      <c r="O2470" s="698">
        <v>3983</v>
      </c>
      <c r="P2470" s="698">
        <v>3983</v>
      </c>
      <c r="Q2470" s="731">
        <f>O2470*0.97</f>
        <v>3863.5099999999998</v>
      </c>
      <c r="R2470" s="731">
        <f>Q2470*M2470</f>
        <v>3863.5099999999998</v>
      </c>
      <c r="T2470" s="728"/>
    </row>
    <row r="2471" spans="1:20" ht="15.75">
      <c r="A2471" s="533" t="s">
        <v>2728</v>
      </c>
      <c r="B2471" s="533">
        <v>26</v>
      </c>
      <c r="C2471" s="533" t="s">
        <v>850</v>
      </c>
      <c r="D2471" s="572" t="s">
        <v>2319</v>
      </c>
      <c r="E2471" s="571" t="s">
        <v>1283</v>
      </c>
      <c r="F2471" s="533" t="str">
        <f t="shared" si="1969"/>
        <v>EL</v>
      </c>
      <c r="G2471" s="533" t="s">
        <v>2725</v>
      </c>
      <c r="H2471" s="533">
        <v>1098</v>
      </c>
      <c r="I2471" s="533" t="str">
        <f t="shared" ref="I2471:I2472" si="2025">L2471</f>
        <v>262416 - PANELBOARDS</v>
      </c>
      <c r="J2471" s="533" t="str">
        <f t="shared" ref="J2471:J2472" si="2026">L2471</f>
        <v>262416 - PANELBOARDS</v>
      </c>
      <c r="K2471" s="150"/>
      <c r="L2471" s="150" t="s">
        <v>894</v>
      </c>
      <c r="M2471" s="139"/>
      <c r="N2471" s="390"/>
      <c r="O2471" s="698"/>
      <c r="P2471" s="698"/>
      <c r="T2471" s="728"/>
    </row>
    <row r="2472" spans="1:20" ht="15.75">
      <c r="A2472" s="533" t="s">
        <v>2728</v>
      </c>
      <c r="B2472" s="533">
        <v>26</v>
      </c>
      <c r="C2472" s="533" t="s">
        <v>850</v>
      </c>
      <c r="D2472" s="572" t="s">
        <v>2319</v>
      </c>
      <c r="E2472" s="571" t="str">
        <f t="shared" ref="E2472:E2498" si="2027">E2471</f>
        <v xml:space="preserve"> PANELBOARDS</v>
      </c>
      <c r="F2472" s="533" t="str">
        <f t="shared" si="1969"/>
        <v>EL</v>
      </c>
      <c r="G2472" s="533" t="s">
        <v>2725</v>
      </c>
      <c r="H2472" s="533">
        <v>1099</v>
      </c>
      <c r="I2472" s="533" t="str">
        <f t="shared" si="2025"/>
        <v>Distribution Panelboards (DPs)</v>
      </c>
      <c r="J2472" s="533" t="str">
        <f t="shared" si="2026"/>
        <v>Distribution Panelboards (DPs)</v>
      </c>
      <c r="K2472" s="106"/>
      <c r="L2472" s="106" t="s">
        <v>895</v>
      </c>
      <c r="M2472" s="139"/>
      <c r="N2472" s="155"/>
      <c r="O2472" s="698"/>
      <c r="P2472" s="698"/>
      <c r="T2472" s="728"/>
    </row>
    <row r="2473" spans="1:20" ht="15.75">
      <c r="A2473" s="533" t="s">
        <v>2728</v>
      </c>
      <c r="B2473" s="533">
        <v>26</v>
      </c>
      <c r="C2473" s="533" t="s">
        <v>850</v>
      </c>
      <c r="D2473" s="572" t="s">
        <v>2319</v>
      </c>
      <c r="E2473" s="571" t="str">
        <f t="shared" si="2027"/>
        <v xml:space="preserve"> PANELBOARDS</v>
      </c>
      <c r="F2473" s="533" t="str">
        <f t="shared" si="1969"/>
        <v>EL</v>
      </c>
      <c r="G2473" s="533" t="s">
        <v>2722</v>
      </c>
      <c r="H2473" s="533">
        <v>1100</v>
      </c>
      <c r="I2473" s="533" t="str">
        <f>I2471</f>
        <v>262416 - PANELBOARDS</v>
      </c>
      <c r="J2473" s="533" t="str">
        <f>J2471</f>
        <v>262416 - PANELBOARDS</v>
      </c>
      <c r="K2473" s="106" t="s">
        <v>50</v>
      </c>
      <c r="L2473" s="106" t="s">
        <v>896</v>
      </c>
      <c r="M2473" s="138">
        <v>1</v>
      </c>
      <c r="N2473" s="155" t="s">
        <v>39</v>
      </c>
      <c r="O2473" s="698">
        <v>1534</v>
      </c>
      <c r="P2473" s="698">
        <v>1534</v>
      </c>
      <c r="Q2473" s="731">
        <f>O2473*0.97</f>
        <v>1487.98</v>
      </c>
      <c r="R2473" s="731">
        <f>Q2473*M2473</f>
        <v>1487.98</v>
      </c>
      <c r="T2473" s="728"/>
    </row>
    <row r="2474" spans="1:20" ht="15.75">
      <c r="A2474" s="533" t="s">
        <v>2728</v>
      </c>
      <c r="B2474" s="533">
        <v>26</v>
      </c>
      <c r="C2474" s="533" t="s">
        <v>850</v>
      </c>
      <c r="D2474" s="572" t="s">
        <v>2319</v>
      </c>
      <c r="E2474" s="571" t="str">
        <f t="shared" si="2027"/>
        <v xml:space="preserve"> PANELBOARDS</v>
      </c>
      <c r="F2474" s="533" t="str">
        <f t="shared" si="1969"/>
        <v>EL</v>
      </c>
      <c r="G2474" s="533" t="s">
        <v>2725</v>
      </c>
      <c r="H2474" s="533">
        <v>1101</v>
      </c>
      <c r="I2474" s="533" t="str">
        <f>L2474</f>
        <v>Subdistribution panels</v>
      </c>
      <c r="J2474" s="533" t="str">
        <f>L2474</f>
        <v>Subdistribution panels</v>
      </c>
      <c r="K2474" s="150"/>
      <c r="L2474" s="150" t="s">
        <v>897</v>
      </c>
      <c r="M2474" s="139"/>
      <c r="N2474" s="390"/>
      <c r="O2474" s="698"/>
      <c r="P2474" s="698"/>
      <c r="T2474" s="728"/>
    </row>
    <row r="2475" spans="1:20" ht="15.75">
      <c r="A2475" s="533" t="s">
        <v>2728</v>
      </c>
      <c r="B2475" s="533">
        <v>26</v>
      </c>
      <c r="C2475" s="533" t="s">
        <v>850</v>
      </c>
      <c r="D2475" s="572" t="s">
        <v>2319</v>
      </c>
      <c r="E2475" s="571" t="str">
        <f t="shared" si="2027"/>
        <v xml:space="preserve"> PANELBOARDS</v>
      </c>
      <c r="F2475" s="533" t="str">
        <f t="shared" si="1969"/>
        <v>EL</v>
      </c>
      <c r="G2475" s="533" t="s">
        <v>2722</v>
      </c>
      <c r="H2475" s="533">
        <v>1102</v>
      </c>
      <c r="I2475" s="533" t="str">
        <f t="shared" ref="I2475:J2475" si="2028">I2473</f>
        <v>262416 - PANELBOARDS</v>
      </c>
      <c r="J2475" s="533" t="str">
        <f t="shared" si="2028"/>
        <v>262416 - PANELBOARDS</v>
      </c>
      <c r="K2475" s="106" t="s">
        <v>13</v>
      </c>
      <c r="L2475" s="106" t="s">
        <v>898</v>
      </c>
      <c r="M2475" s="138">
        <v>1</v>
      </c>
      <c r="N2475" s="155" t="s">
        <v>39</v>
      </c>
      <c r="O2475" s="698">
        <v>1534</v>
      </c>
      <c r="P2475" s="698">
        <v>1534</v>
      </c>
      <c r="Q2475" s="731">
        <f t="shared" ref="Q2475:Q2479" si="2029">O2475*0.97</f>
        <v>1487.98</v>
      </c>
      <c r="R2475" s="731">
        <f t="shared" ref="R2475:R2479" si="2030">Q2475*M2475</f>
        <v>1487.98</v>
      </c>
      <c r="T2475" s="728"/>
    </row>
    <row r="2476" spans="1:20" ht="15.75">
      <c r="A2476" s="533" t="s">
        <v>2728</v>
      </c>
      <c r="B2476" s="533">
        <v>26</v>
      </c>
      <c r="C2476" s="533" t="s">
        <v>850</v>
      </c>
      <c r="D2476" s="572" t="s">
        <v>2319</v>
      </c>
      <c r="E2476" s="571" t="str">
        <f t="shared" si="2027"/>
        <v xml:space="preserve"> PANELBOARDS</v>
      </c>
      <c r="F2476" s="533" t="str">
        <f t="shared" si="1969"/>
        <v>EL</v>
      </c>
      <c r="G2476" s="533" t="s">
        <v>2722</v>
      </c>
      <c r="H2476" s="533">
        <v>1103</v>
      </c>
      <c r="I2476" s="533" t="str">
        <f t="shared" ref="I2476:J2476" si="2031">I2474</f>
        <v>Subdistribution panels</v>
      </c>
      <c r="J2476" s="533" t="str">
        <f t="shared" si="2031"/>
        <v>Subdistribution panels</v>
      </c>
      <c r="K2476" s="233" t="s">
        <v>15</v>
      </c>
      <c r="L2476" s="233" t="s">
        <v>899</v>
      </c>
      <c r="M2476" s="632">
        <v>1</v>
      </c>
      <c r="N2476" s="497" t="s">
        <v>39</v>
      </c>
      <c r="O2476" s="698"/>
      <c r="P2476" s="698">
        <v>0</v>
      </c>
      <c r="Q2476" s="731">
        <f t="shared" si="2029"/>
        <v>0</v>
      </c>
      <c r="R2476" s="731">
        <f t="shared" si="2030"/>
        <v>0</v>
      </c>
      <c r="T2476" s="728"/>
    </row>
    <row r="2477" spans="1:20" ht="15.75">
      <c r="A2477" s="533" t="s">
        <v>2728</v>
      </c>
      <c r="B2477" s="533">
        <v>26</v>
      </c>
      <c r="C2477" s="533" t="s">
        <v>850</v>
      </c>
      <c r="D2477" s="572" t="s">
        <v>2319</v>
      </c>
      <c r="E2477" s="571" t="str">
        <f t="shared" si="2027"/>
        <v xml:space="preserve"> PANELBOARDS</v>
      </c>
      <c r="F2477" s="533" t="str">
        <f t="shared" si="1969"/>
        <v>EL</v>
      </c>
      <c r="G2477" s="533" t="s">
        <v>2722</v>
      </c>
      <c r="H2477" s="533">
        <v>1104</v>
      </c>
      <c r="I2477" s="533" t="str">
        <f t="shared" ref="I2477:J2477" si="2032">I2475</f>
        <v>262416 - PANELBOARDS</v>
      </c>
      <c r="J2477" s="533" t="str">
        <f t="shared" si="2032"/>
        <v>262416 - PANELBOARDS</v>
      </c>
      <c r="K2477" s="106" t="s">
        <v>15</v>
      </c>
      <c r="L2477" s="106" t="s">
        <v>900</v>
      </c>
      <c r="M2477" s="138">
        <v>1</v>
      </c>
      <c r="N2477" s="155" t="s">
        <v>39</v>
      </c>
      <c r="O2477" s="698">
        <v>2131</v>
      </c>
      <c r="P2477" s="698">
        <v>2131</v>
      </c>
      <c r="Q2477" s="731">
        <f t="shared" si="2029"/>
        <v>2067.0700000000002</v>
      </c>
      <c r="R2477" s="731">
        <f t="shared" si="2030"/>
        <v>2067.0700000000002</v>
      </c>
      <c r="T2477" s="728"/>
    </row>
    <row r="2478" spans="1:20" ht="15.75">
      <c r="A2478" s="533" t="s">
        <v>2728</v>
      </c>
      <c r="B2478" s="533">
        <v>26</v>
      </c>
      <c r="C2478" s="533" t="s">
        <v>850</v>
      </c>
      <c r="D2478" s="572" t="s">
        <v>2319</v>
      </c>
      <c r="E2478" s="571" t="str">
        <f t="shared" si="2027"/>
        <v xml:space="preserve"> PANELBOARDS</v>
      </c>
      <c r="F2478" s="533" t="str">
        <f t="shared" si="1969"/>
        <v>EL</v>
      </c>
      <c r="G2478" s="533" t="s">
        <v>2722</v>
      </c>
      <c r="H2478" s="533">
        <v>1105</v>
      </c>
      <c r="I2478" s="533" t="str">
        <f t="shared" ref="I2478:J2478" si="2033">I2476</f>
        <v>Subdistribution panels</v>
      </c>
      <c r="J2478" s="533" t="str">
        <f t="shared" si="2033"/>
        <v>Subdistribution panels</v>
      </c>
      <c r="K2478" s="106" t="s">
        <v>17</v>
      </c>
      <c r="L2478" s="106" t="s">
        <v>901</v>
      </c>
      <c r="M2478" s="138">
        <v>1</v>
      </c>
      <c r="N2478" s="155" t="s">
        <v>39</v>
      </c>
      <c r="O2478" s="698">
        <v>1374</v>
      </c>
      <c r="P2478" s="698">
        <v>1374</v>
      </c>
      <c r="Q2478" s="731">
        <f t="shared" si="2029"/>
        <v>1332.78</v>
      </c>
      <c r="R2478" s="731">
        <f t="shared" si="2030"/>
        <v>1332.78</v>
      </c>
      <c r="T2478" s="728"/>
    </row>
    <row r="2479" spans="1:20" ht="15.75">
      <c r="A2479" s="533" t="s">
        <v>2728</v>
      </c>
      <c r="B2479" s="533">
        <v>26</v>
      </c>
      <c r="C2479" s="533" t="s">
        <v>850</v>
      </c>
      <c r="D2479" s="572" t="s">
        <v>2319</v>
      </c>
      <c r="E2479" s="571" t="str">
        <f t="shared" si="2027"/>
        <v xml:space="preserve"> PANELBOARDS</v>
      </c>
      <c r="F2479" s="533" t="str">
        <f t="shared" si="1969"/>
        <v>EL</v>
      </c>
      <c r="G2479" s="533" t="s">
        <v>2722</v>
      </c>
      <c r="H2479" s="533">
        <v>1106</v>
      </c>
      <c r="I2479" s="533" t="str">
        <f t="shared" ref="I2479:J2479" si="2034">I2477</f>
        <v>262416 - PANELBOARDS</v>
      </c>
      <c r="J2479" s="533" t="str">
        <f t="shared" si="2034"/>
        <v>262416 - PANELBOARDS</v>
      </c>
      <c r="K2479" s="106" t="s">
        <v>19</v>
      </c>
      <c r="L2479" s="106" t="s">
        <v>902</v>
      </c>
      <c r="M2479" s="138">
        <v>1</v>
      </c>
      <c r="N2479" s="155" t="s">
        <v>39</v>
      </c>
      <c r="O2479" s="698">
        <v>1175</v>
      </c>
      <c r="P2479" s="698">
        <v>1175</v>
      </c>
      <c r="Q2479" s="731">
        <f t="shared" si="2029"/>
        <v>1139.75</v>
      </c>
      <c r="R2479" s="731">
        <f t="shared" si="2030"/>
        <v>1139.75</v>
      </c>
      <c r="T2479" s="728"/>
    </row>
    <row r="2480" spans="1:20" ht="15.75">
      <c r="A2480" s="533" t="s">
        <v>2728</v>
      </c>
      <c r="B2480" s="533">
        <v>26</v>
      </c>
      <c r="C2480" s="533" t="s">
        <v>850</v>
      </c>
      <c r="D2480" s="572" t="s">
        <v>2319</v>
      </c>
      <c r="E2480" s="571" t="str">
        <f t="shared" si="2027"/>
        <v xml:space="preserve"> PANELBOARDS</v>
      </c>
      <c r="F2480" s="533" t="str">
        <f t="shared" si="1969"/>
        <v>EL</v>
      </c>
      <c r="G2480" s="533" t="s">
        <v>2725</v>
      </c>
      <c r="H2480" s="533">
        <v>1107</v>
      </c>
      <c r="I2480" s="533" t="str">
        <f>L2480</f>
        <v>Final branch circuit panels</v>
      </c>
      <c r="J2480" s="533" t="str">
        <f>L2480</f>
        <v>Final branch circuit panels</v>
      </c>
      <c r="K2480" s="150"/>
      <c r="L2480" s="150" t="s">
        <v>903</v>
      </c>
      <c r="M2480" s="139"/>
      <c r="N2480" s="390"/>
      <c r="O2480" s="698"/>
      <c r="P2480" s="698"/>
      <c r="T2480" s="728"/>
    </row>
    <row r="2481" spans="1:20" ht="15.75">
      <c r="A2481" s="533" t="s">
        <v>2728</v>
      </c>
      <c r="B2481" s="533">
        <v>26</v>
      </c>
      <c r="C2481" s="533" t="s">
        <v>850</v>
      </c>
      <c r="D2481" s="572" t="s">
        <v>2319</v>
      </c>
      <c r="E2481" s="571" t="str">
        <f t="shared" si="2027"/>
        <v xml:space="preserve"> PANELBOARDS</v>
      </c>
      <c r="F2481" s="533" t="str">
        <f t="shared" si="1969"/>
        <v>EL</v>
      </c>
      <c r="G2481" s="533" t="s">
        <v>2722</v>
      </c>
      <c r="H2481" s="533">
        <v>1108</v>
      </c>
      <c r="I2481" s="533" t="str">
        <f t="shared" ref="I2481:J2481" si="2035">I2479</f>
        <v>262416 - PANELBOARDS</v>
      </c>
      <c r="J2481" s="533" t="str">
        <f t="shared" si="2035"/>
        <v>262416 - PANELBOARDS</v>
      </c>
      <c r="K2481" s="233" t="s">
        <v>21</v>
      </c>
      <c r="L2481" s="233" t="s">
        <v>904</v>
      </c>
      <c r="M2481" s="632">
        <v>1</v>
      </c>
      <c r="N2481" s="497" t="s">
        <v>39</v>
      </c>
      <c r="O2481" s="698"/>
      <c r="P2481" s="698">
        <v>0</v>
      </c>
      <c r="Q2481" s="731">
        <f t="shared" ref="Q2481:Q2498" si="2036">O2481*0.97</f>
        <v>0</v>
      </c>
      <c r="R2481" s="731">
        <f t="shared" ref="R2481:R2498" si="2037">Q2481*M2481</f>
        <v>0</v>
      </c>
      <c r="T2481" s="728"/>
    </row>
    <row r="2482" spans="1:20" ht="15.75">
      <c r="A2482" s="533" t="s">
        <v>2728</v>
      </c>
      <c r="B2482" s="533">
        <v>26</v>
      </c>
      <c r="C2482" s="533" t="s">
        <v>850</v>
      </c>
      <c r="D2482" s="572" t="s">
        <v>2319</v>
      </c>
      <c r="E2482" s="571" t="str">
        <f t="shared" si="2027"/>
        <v xml:space="preserve"> PANELBOARDS</v>
      </c>
      <c r="F2482" s="533" t="str">
        <f t="shared" si="1969"/>
        <v>EL</v>
      </c>
      <c r="G2482" s="533" t="s">
        <v>2722</v>
      </c>
      <c r="H2482" s="533">
        <v>1109</v>
      </c>
      <c r="I2482" s="533" t="str">
        <f t="shared" ref="I2482:J2482" si="2038">I2480</f>
        <v>Final branch circuit panels</v>
      </c>
      <c r="J2482" s="533" t="str">
        <f t="shared" si="2038"/>
        <v>Final branch circuit panels</v>
      </c>
      <c r="K2482" s="233" t="s">
        <v>45</v>
      </c>
      <c r="L2482" s="233" t="s">
        <v>905</v>
      </c>
      <c r="M2482" s="632">
        <v>1</v>
      </c>
      <c r="N2482" s="497" t="s">
        <v>39</v>
      </c>
      <c r="O2482" s="698"/>
      <c r="P2482" s="698">
        <v>0</v>
      </c>
      <c r="Q2482" s="731">
        <f t="shared" si="2036"/>
        <v>0</v>
      </c>
      <c r="R2482" s="731">
        <f t="shared" si="2037"/>
        <v>0</v>
      </c>
      <c r="T2482" s="728"/>
    </row>
    <row r="2483" spans="1:20" ht="15.75">
      <c r="A2483" s="533" t="s">
        <v>2728</v>
      </c>
      <c r="B2483" s="533">
        <v>26</v>
      </c>
      <c r="C2483" s="533" t="s">
        <v>850</v>
      </c>
      <c r="D2483" s="572" t="s">
        <v>2319</v>
      </c>
      <c r="E2483" s="571" t="str">
        <f t="shared" si="2027"/>
        <v xml:space="preserve"> PANELBOARDS</v>
      </c>
      <c r="F2483" s="533" t="str">
        <f t="shared" si="1969"/>
        <v>EL</v>
      </c>
      <c r="G2483" s="533" t="s">
        <v>2722</v>
      </c>
      <c r="H2483" s="533">
        <v>1110</v>
      </c>
      <c r="I2483" s="533" t="str">
        <f t="shared" ref="I2483:J2483" si="2039">I2481</f>
        <v>262416 - PANELBOARDS</v>
      </c>
      <c r="J2483" s="533" t="str">
        <f t="shared" si="2039"/>
        <v>262416 - PANELBOARDS</v>
      </c>
      <c r="K2483" s="233" t="s">
        <v>48</v>
      </c>
      <c r="L2483" s="233" t="s">
        <v>906</v>
      </c>
      <c r="M2483" s="632">
        <v>1</v>
      </c>
      <c r="N2483" s="497" t="s">
        <v>39</v>
      </c>
      <c r="O2483" s="698"/>
      <c r="P2483" s="698">
        <v>0</v>
      </c>
      <c r="Q2483" s="731">
        <f t="shared" si="2036"/>
        <v>0</v>
      </c>
      <c r="R2483" s="731">
        <f t="shared" si="2037"/>
        <v>0</v>
      </c>
      <c r="T2483" s="728"/>
    </row>
    <row r="2484" spans="1:20" ht="15.75">
      <c r="A2484" s="533" t="s">
        <v>2728</v>
      </c>
      <c r="B2484" s="533">
        <v>26</v>
      </c>
      <c r="C2484" s="533" t="s">
        <v>850</v>
      </c>
      <c r="D2484" s="572" t="s">
        <v>2319</v>
      </c>
      <c r="E2484" s="571" t="str">
        <f t="shared" si="2027"/>
        <v xml:space="preserve"> PANELBOARDS</v>
      </c>
      <c r="F2484" s="533" t="str">
        <f t="shared" si="1969"/>
        <v>EL</v>
      </c>
      <c r="G2484" s="533" t="s">
        <v>2722</v>
      </c>
      <c r="H2484" s="533">
        <v>1111</v>
      </c>
      <c r="I2484" s="533" t="str">
        <f t="shared" ref="I2484:J2484" si="2040">I2482</f>
        <v>Final branch circuit panels</v>
      </c>
      <c r="J2484" s="533" t="str">
        <f t="shared" si="2040"/>
        <v>Final branch circuit panels</v>
      </c>
      <c r="K2484" s="233" t="s">
        <v>50</v>
      </c>
      <c r="L2484" s="233" t="s">
        <v>907</v>
      </c>
      <c r="M2484" s="632">
        <v>1</v>
      </c>
      <c r="N2484" s="497" t="s">
        <v>39</v>
      </c>
      <c r="O2484" s="698"/>
      <c r="P2484" s="698">
        <v>0</v>
      </c>
      <c r="Q2484" s="731">
        <f t="shared" si="2036"/>
        <v>0</v>
      </c>
      <c r="R2484" s="731">
        <f t="shared" si="2037"/>
        <v>0</v>
      </c>
      <c r="T2484" s="728"/>
    </row>
    <row r="2485" spans="1:20" ht="15.75">
      <c r="A2485" s="533" t="s">
        <v>2728</v>
      </c>
      <c r="B2485" s="533">
        <v>26</v>
      </c>
      <c r="C2485" s="533" t="s">
        <v>850</v>
      </c>
      <c r="D2485" s="572" t="s">
        <v>2319</v>
      </c>
      <c r="E2485" s="571" t="str">
        <f t="shared" si="2027"/>
        <v xml:space="preserve"> PANELBOARDS</v>
      </c>
      <c r="F2485" s="533" t="str">
        <f t="shared" si="1969"/>
        <v>EL</v>
      </c>
      <c r="G2485" s="533" t="s">
        <v>2722</v>
      </c>
      <c r="H2485" s="533">
        <v>1112</v>
      </c>
      <c r="I2485" s="533" t="str">
        <f t="shared" ref="I2485:J2485" si="2041">I2483</f>
        <v>262416 - PANELBOARDS</v>
      </c>
      <c r="J2485" s="533" t="str">
        <f t="shared" si="2041"/>
        <v>262416 - PANELBOARDS</v>
      </c>
      <c r="K2485" s="106" t="s">
        <v>20</v>
      </c>
      <c r="L2485" s="106" t="s">
        <v>908</v>
      </c>
      <c r="M2485" s="138">
        <v>1</v>
      </c>
      <c r="N2485" s="155" t="s">
        <v>39</v>
      </c>
      <c r="O2485" s="698">
        <v>870</v>
      </c>
      <c r="P2485" s="698">
        <v>870</v>
      </c>
      <c r="Q2485" s="731">
        <f t="shared" si="2036"/>
        <v>843.9</v>
      </c>
      <c r="R2485" s="731">
        <f t="shared" si="2037"/>
        <v>843.9</v>
      </c>
      <c r="T2485" s="728"/>
    </row>
    <row r="2486" spans="1:20" ht="15.75">
      <c r="A2486" s="533" t="s">
        <v>2728</v>
      </c>
      <c r="B2486" s="533">
        <v>26</v>
      </c>
      <c r="C2486" s="533" t="s">
        <v>850</v>
      </c>
      <c r="D2486" s="572" t="s">
        <v>2319</v>
      </c>
      <c r="E2486" s="571" t="str">
        <f t="shared" si="2027"/>
        <v xml:space="preserve"> PANELBOARDS</v>
      </c>
      <c r="F2486" s="533" t="str">
        <f t="shared" ref="F2486:F2549" si="2042">VLOOKUP(D:D,trade,3,FALSE)</f>
        <v>EL</v>
      </c>
      <c r="G2486" s="533" t="s">
        <v>2722</v>
      </c>
      <c r="H2486" s="533">
        <v>1113</v>
      </c>
      <c r="I2486" s="533" t="str">
        <f t="shared" ref="I2486:J2486" si="2043">I2484</f>
        <v>Final branch circuit panels</v>
      </c>
      <c r="J2486" s="533" t="str">
        <f t="shared" si="2043"/>
        <v>Final branch circuit panels</v>
      </c>
      <c r="K2486" s="106" t="s">
        <v>21</v>
      </c>
      <c r="L2486" s="106" t="s">
        <v>909</v>
      </c>
      <c r="M2486" s="138">
        <v>1</v>
      </c>
      <c r="N2486" s="155" t="s">
        <v>39</v>
      </c>
      <c r="O2486" s="698">
        <v>471</v>
      </c>
      <c r="P2486" s="698">
        <v>471</v>
      </c>
      <c r="Q2486" s="731">
        <f t="shared" si="2036"/>
        <v>456.87</v>
      </c>
      <c r="R2486" s="731">
        <f t="shared" si="2037"/>
        <v>456.87</v>
      </c>
      <c r="T2486" s="728"/>
    </row>
    <row r="2487" spans="1:20" ht="15.75">
      <c r="A2487" s="533" t="s">
        <v>2728</v>
      </c>
      <c r="B2487" s="533">
        <v>26</v>
      </c>
      <c r="C2487" s="533" t="s">
        <v>850</v>
      </c>
      <c r="D2487" s="572" t="s">
        <v>2319</v>
      </c>
      <c r="E2487" s="571" t="str">
        <f t="shared" si="2027"/>
        <v xml:space="preserve"> PANELBOARDS</v>
      </c>
      <c r="F2487" s="533" t="str">
        <f t="shared" si="2042"/>
        <v>EL</v>
      </c>
      <c r="G2487" s="533" t="s">
        <v>2722</v>
      </c>
      <c r="H2487" s="533">
        <v>1114</v>
      </c>
      <c r="I2487" s="533" t="str">
        <f t="shared" ref="I2487:J2487" si="2044">I2485</f>
        <v>262416 - PANELBOARDS</v>
      </c>
      <c r="J2487" s="533" t="str">
        <f t="shared" si="2044"/>
        <v>262416 - PANELBOARDS</v>
      </c>
      <c r="K2487" s="233" t="s">
        <v>78</v>
      </c>
      <c r="L2487" s="233" t="s">
        <v>910</v>
      </c>
      <c r="M2487" s="632">
        <v>1</v>
      </c>
      <c r="N2487" s="497" t="s">
        <v>39</v>
      </c>
      <c r="O2487" s="698"/>
      <c r="P2487" s="698">
        <v>0</v>
      </c>
      <c r="Q2487" s="731">
        <f t="shared" si="2036"/>
        <v>0</v>
      </c>
      <c r="R2487" s="731">
        <f t="shared" si="2037"/>
        <v>0</v>
      </c>
      <c r="T2487" s="728"/>
    </row>
    <row r="2488" spans="1:20" ht="15.75">
      <c r="A2488" s="533" t="s">
        <v>2728</v>
      </c>
      <c r="B2488" s="533">
        <v>26</v>
      </c>
      <c r="C2488" s="533" t="s">
        <v>850</v>
      </c>
      <c r="D2488" s="572" t="s">
        <v>2319</v>
      </c>
      <c r="E2488" s="571" t="str">
        <f t="shared" si="2027"/>
        <v xml:space="preserve"> PANELBOARDS</v>
      </c>
      <c r="F2488" s="533" t="str">
        <f t="shared" si="2042"/>
        <v>EL</v>
      </c>
      <c r="G2488" s="533" t="s">
        <v>2722</v>
      </c>
      <c r="H2488" s="533">
        <v>1115</v>
      </c>
      <c r="I2488" s="533" t="str">
        <f t="shared" ref="I2488:J2488" si="2045">I2486</f>
        <v>Final branch circuit panels</v>
      </c>
      <c r="J2488" s="533" t="str">
        <f t="shared" si="2045"/>
        <v>Final branch circuit panels</v>
      </c>
      <c r="K2488" s="233" t="s">
        <v>302</v>
      </c>
      <c r="L2488" s="233" t="s">
        <v>911</v>
      </c>
      <c r="M2488" s="632">
        <v>1</v>
      </c>
      <c r="N2488" s="497" t="s">
        <v>39</v>
      </c>
      <c r="O2488" s="698"/>
      <c r="P2488" s="698">
        <v>0</v>
      </c>
      <c r="Q2488" s="731">
        <f t="shared" si="2036"/>
        <v>0</v>
      </c>
      <c r="R2488" s="731">
        <f t="shared" si="2037"/>
        <v>0</v>
      </c>
      <c r="T2488" s="728"/>
    </row>
    <row r="2489" spans="1:20" ht="15.75">
      <c r="A2489" s="533" t="s">
        <v>2728</v>
      </c>
      <c r="B2489" s="533">
        <v>26</v>
      </c>
      <c r="C2489" s="533" t="s">
        <v>850</v>
      </c>
      <c r="D2489" s="572" t="s">
        <v>2319</v>
      </c>
      <c r="E2489" s="571" t="str">
        <f t="shared" si="2027"/>
        <v xml:space="preserve"> PANELBOARDS</v>
      </c>
      <c r="F2489" s="533" t="str">
        <f t="shared" si="2042"/>
        <v>EL</v>
      </c>
      <c r="G2489" s="533" t="s">
        <v>2722</v>
      </c>
      <c r="H2489" s="533">
        <v>1116</v>
      </c>
      <c r="I2489" s="533" t="str">
        <f t="shared" ref="I2489:J2489" si="2046">I2487</f>
        <v>262416 - PANELBOARDS</v>
      </c>
      <c r="J2489" s="533" t="str">
        <f t="shared" si="2046"/>
        <v>262416 - PANELBOARDS</v>
      </c>
      <c r="K2489" s="233" t="s">
        <v>304</v>
      </c>
      <c r="L2489" s="233" t="s">
        <v>912</v>
      </c>
      <c r="M2489" s="632">
        <v>1</v>
      </c>
      <c r="N2489" s="497" t="s">
        <v>39</v>
      </c>
      <c r="O2489" s="698"/>
      <c r="P2489" s="698">
        <v>0</v>
      </c>
      <c r="Q2489" s="731">
        <f t="shared" si="2036"/>
        <v>0</v>
      </c>
      <c r="R2489" s="731">
        <f t="shared" si="2037"/>
        <v>0</v>
      </c>
      <c r="T2489" s="728"/>
    </row>
    <row r="2490" spans="1:20" ht="15.75">
      <c r="A2490" s="533" t="s">
        <v>2728</v>
      </c>
      <c r="B2490" s="533">
        <v>26</v>
      </c>
      <c r="C2490" s="533" t="s">
        <v>850</v>
      </c>
      <c r="D2490" s="572" t="s">
        <v>2319</v>
      </c>
      <c r="E2490" s="571" t="str">
        <f t="shared" si="2027"/>
        <v xml:space="preserve"> PANELBOARDS</v>
      </c>
      <c r="F2490" s="533" t="str">
        <f t="shared" si="2042"/>
        <v>EL</v>
      </c>
      <c r="G2490" s="533" t="s">
        <v>2722</v>
      </c>
      <c r="H2490" s="533">
        <v>1117</v>
      </c>
      <c r="I2490" s="533" t="str">
        <f t="shared" ref="I2490:J2490" si="2047">I2488</f>
        <v>Final branch circuit panels</v>
      </c>
      <c r="J2490" s="533" t="str">
        <f t="shared" si="2047"/>
        <v>Final branch circuit panels</v>
      </c>
      <c r="K2490" s="233" t="s">
        <v>306</v>
      </c>
      <c r="L2490" s="233" t="s">
        <v>913</v>
      </c>
      <c r="M2490" s="632">
        <v>1</v>
      </c>
      <c r="N2490" s="497" t="s">
        <v>39</v>
      </c>
      <c r="O2490" s="698"/>
      <c r="P2490" s="698">
        <v>0</v>
      </c>
      <c r="Q2490" s="731">
        <f t="shared" si="2036"/>
        <v>0</v>
      </c>
      <c r="R2490" s="731">
        <f t="shared" si="2037"/>
        <v>0</v>
      </c>
      <c r="T2490" s="728"/>
    </row>
    <row r="2491" spans="1:20" ht="15.75">
      <c r="A2491" s="533" t="s">
        <v>2728</v>
      </c>
      <c r="B2491" s="533">
        <v>26</v>
      </c>
      <c r="C2491" s="533" t="s">
        <v>850</v>
      </c>
      <c r="D2491" s="572" t="s">
        <v>2319</v>
      </c>
      <c r="E2491" s="571" t="str">
        <f t="shared" si="2027"/>
        <v xml:space="preserve"> PANELBOARDS</v>
      </c>
      <c r="F2491" s="533" t="str">
        <f t="shared" si="2042"/>
        <v>EL</v>
      </c>
      <c r="G2491" s="533" t="s">
        <v>2722</v>
      </c>
      <c r="H2491" s="533">
        <v>1118</v>
      </c>
      <c r="I2491" s="533" t="str">
        <f t="shared" ref="I2491:J2491" si="2048">I2489</f>
        <v>262416 - PANELBOARDS</v>
      </c>
      <c r="J2491" s="533" t="str">
        <f t="shared" si="2048"/>
        <v>262416 - PANELBOARDS</v>
      </c>
      <c r="K2491" s="233" t="s">
        <v>341</v>
      </c>
      <c r="L2491" s="233" t="s">
        <v>914</v>
      </c>
      <c r="M2491" s="632">
        <v>1</v>
      </c>
      <c r="N2491" s="497" t="s">
        <v>39</v>
      </c>
      <c r="O2491" s="698"/>
      <c r="P2491" s="698">
        <v>0</v>
      </c>
      <c r="Q2491" s="731">
        <f t="shared" si="2036"/>
        <v>0</v>
      </c>
      <c r="R2491" s="731">
        <f t="shared" si="2037"/>
        <v>0</v>
      </c>
      <c r="T2491" s="728"/>
    </row>
    <row r="2492" spans="1:20" ht="15.75">
      <c r="A2492" s="533" t="s">
        <v>2728</v>
      </c>
      <c r="B2492" s="533">
        <v>26</v>
      </c>
      <c r="C2492" s="533" t="s">
        <v>850</v>
      </c>
      <c r="D2492" s="572" t="s">
        <v>2319</v>
      </c>
      <c r="E2492" s="571" t="str">
        <f t="shared" si="2027"/>
        <v xml:space="preserve"> PANELBOARDS</v>
      </c>
      <c r="F2492" s="533" t="str">
        <f t="shared" si="2042"/>
        <v>EL</v>
      </c>
      <c r="G2492" s="533" t="s">
        <v>2722</v>
      </c>
      <c r="H2492" s="533">
        <v>1119</v>
      </c>
      <c r="I2492" s="533" t="str">
        <f t="shared" ref="I2492:J2492" si="2049">I2490</f>
        <v>Final branch circuit panels</v>
      </c>
      <c r="J2492" s="533" t="str">
        <f t="shared" si="2049"/>
        <v>Final branch circuit panels</v>
      </c>
      <c r="K2492" s="233" t="s">
        <v>343</v>
      </c>
      <c r="L2492" s="233" t="s">
        <v>915</v>
      </c>
      <c r="M2492" s="632">
        <v>1</v>
      </c>
      <c r="N2492" s="497" t="s">
        <v>39</v>
      </c>
      <c r="O2492" s="698"/>
      <c r="P2492" s="698">
        <v>0</v>
      </c>
      <c r="Q2492" s="731">
        <f t="shared" si="2036"/>
        <v>0</v>
      </c>
      <c r="R2492" s="731">
        <f t="shared" si="2037"/>
        <v>0</v>
      </c>
      <c r="T2492" s="728"/>
    </row>
    <row r="2493" spans="1:20" ht="15.75">
      <c r="A2493" s="533" t="s">
        <v>2728</v>
      </c>
      <c r="B2493" s="533">
        <v>26</v>
      </c>
      <c r="C2493" s="533" t="s">
        <v>850</v>
      </c>
      <c r="D2493" s="572" t="s">
        <v>2319</v>
      </c>
      <c r="E2493" s="571" t="str">
        <f t="shared" si="2027"/>
        <v xml:space="preserve"> PANELBOARDS</v>
      </c>
      <c r="F2493" s="533" t="str">
        <f t="shared" si="2042"/>
        <v>EL</v>
      </c>
      <c r="G2493" s="533" t="s">
        <v>2722</v>
      </c>
      <c r="H2493" s="533">
        <v>1120</v>
      </c>
      <c r="I2493" s="533" t="str">
        <f t="shared" ref="I2493:J2493" si="2050">I2491</f>
        <v>262416 - PANELBOARDS</v>
      </c>
      <c r="J2493" s="533" t="str">
        <f t="shared" si="2050"/>
        <v>262416 - PANELBOARDS</v>
      </c>
      <c r="K2493" s="106" t="s">
        <v>45</v>
      </c>
      <c r="L2493" s="106" t="s">
        <v>916</v>
      </c>
      <c r="M2493" s="138">
        <v>1</v>
      </c>
      <c r="N2493" s="155" t="s">
        <v>39</v>
      </c>
      <c r="O2493" s="698">
        <v>524</v>
      </c>
      <c r="P2493" s="698">
        <v>524</v>
      </c>
      <c r="Q2493" s="731">
        <f t="shared" si="2036"/>
        <v>508.28</v>
      </c>
      <c r="R2493" s="731">
        <f t="shared" si="2037"/>
        <v>508.28</v>
      </c>
      <c r="T2493" s="728"/>
    </row>
    <row r="2494" spans="1:20" ht="15.75">
      <c r="A2494" s="533" t="s">
        <v>2728</v>
      </c>
      <c r="B2494" s="533">
        <v>26</v>
      </c>
      <c r="C2494" s="533" t="s">
        <v>850</v>
      </c>
      <c r="D2494" s="572" t="s">
        <v>2319</v>
      </c>
      <c r="E2494" s="571" t="str">
        <f t="shared" si="2027"/>
        <v xml:space="preserve"> PANELBOARDS</v>
      </c>
      <c r="F2494" s="533" t="str">
        <f t="shared" si="2042"/>
        <v>EL</v>
      </c>
      <c r="G2494" s="533" t="s">
        <v>2722</v>
      </c>
      <c r="H2494" s="533">
        <v>1121</v>
      </c>
      <c r="I2494" s="533" t="str">
        <f t="shared" ref="I2494:J2494" si="2051">I2492</f>
        <v>Final branch circuit panels</v>
      </c>
      <c r="J2494" s="533" t="str">
        <f t="shared" si="2051"/>
        <v>Final branch circuit panels</v>
      </c>
      <c r="K2494" s="106" t="s">
        <v>48</v>
      </c>
      <c r="L2494" s="106" t="s">
        <v>917</v>
      </c>
      <c r="M2494" s="138">
        <v>1</v>
      </c>
      <c r="N2494" s="155" t="s">
        <v>39</v>
      </c>
      <c r="O2494" s="698">
        <v>336</v>
      </c>
      <c r="P2494" s="698">
        <v>336</v>
      </c>
      <c r="Q2494" s="731">
        <f t="shared" si="2036"/>
        <v>325.92</v>
      </c>
      <c r="R2494" s="731">
        <f t="shared" si="2037"/>
        <v>325.92</v>
      </c>
      <c r="T2494" s="728"/>
    </row>
    <row r="2495" spans="1:20" ht="15.75">
      <c r="A2495" s="533" t="s">
        <v>2728</v>
      </c>
      <c r="B2495" s="533">
        <v>26</v>
      </c>
      <c r="C2495" s="533" t="s">
        <v>850</v>
      </c>
      <c r="D2495" s="572" t="s">
        <v>2319</v>
      </c>
      <c r="E2495" s="571" t="str">
        <f t="shared" si="2027"/>
        <v xml:space="preserve"> PANELBOARDS</v>
      </c>
      <c r="F2495" s="533" t="str">
        <f t="shared" si="2042"/>
        <v>EL</v>
      </c>
      <c r="G2495" s="533" t="s">
        <v>2722</v>
      </c>
      <c r="H2495" s="533">
        <v>1122</v>
      </c>
      <c r="I2495" s="533" t="str">
        <f t="shared" ref="I2495:J2495" si="2052">I2493</f>
        <v>262416 - PANELBOARDS</v>
      </c>
      <c r="J2495" s="533" t="str">
        <f t="shared" si="2052"/>
        <v>262416 - PANELBOARDS</v>
      </c>
      <c r="K2495" s="233" t="s">
        <v>13</v>
      </c>
      <c r="L2495" s="233" t="s">
        <v>918</v>
      </c>
      <c r="M2495" s="632">
        <v>1</v>
      </c>
      <c r="N2495" s="497" t="s">
        <v>39</v>
      </c>
      <c r="O2495" s="698"/>
      <c r="P2495" s="698">
        <v>0</v>
      </c>
      <c r="Q2495" s="731">
        <f t="shared" si="2036"/>
        <v>0</v>
      </c>
      <c r="R2495" s="731">
        <f t="shared" si="2037"/>
        <v>0</v>
      </c>
      <c r="T2495" s="728"/>
    </row>
    <row r="2496" spans="1:20" ht="15.75">
      <c r="A2496" s="533" t="s">
        <v>2728</v>
      </c>
      <c r="B2496" s="533">
        <v>26</v>
      </c>
      <c r="C2496" s="533" t="s">
        <v>850</v>
      </c>
      <c r="D2496" s="572" t="s">
        <v>2319</v>
      </c>
      <c r="E2496" s="571" t="str">
        <f t="shared" si="2027"/>
        <v xml:space="preserve"> PANELBOARDS</v>
      </c>
      <c r="F2496" s="533" t="str">
        <f t="shared" si="2042"/>
        <v>EL</v>
      </c>
      <c r="G2496" s="533" t="s">
        <v>2722</v>
      </c>
      <c r="H2496" s="533">
        <v>1123</v>
      </c>
      <c r="I2496" s="533" t="str">
        <f t="shared" ref="I2496:J2496" si="2053">I2494</f>
        <v>Final branch circuit panels</v>
      </c>
      <c r="J2496" s="533" t="str">
        <f t="shared" si="2053"/>
        <v>Final branch circuit panels</v>
      </c>
      <c r="K2496" s="233" t="s">
        <v>15</v>
      </c>
      <c r="L2496" s="233" t="s">
        <v>919</v>
      </c>
      <c r="M2496" s="632">
        <v>1</v>
      </c>
      <c r="N2496" s="497" t="s">
        <v>39</v>
      </c>
      <c r="O2496" s="698"/>
      <c r="P2496" s="698">
        <v>0</v>
      </c>
      <c r="Q2496" s="731">
        <f t="shared" si="2036"/>
        <v>0</v>
      </c>
      <c r="R2496" s="731">
        <f t="shared" si="2037"/>
        <v>0</v>
      </c>
      <c r="T2496" s="728"/>
    </row>
    <row r="2497" spans="1:20" ht="15.75">
      <c r="A2497" s="533" t="s">
        <v>2728</v>
      </c>
      <c r="B2497" s="533">
        <v>26</v>
      </c>
      <c r="C2497" s="533" t="s">
        <v>850</v>
      </c>
      <c r="D2497" s="572" t="s">
        <v>2319</v>
      </c>
      <c r="E2497" s="571" t="str">
        <f t="shared" si="2027"/>
        <v xml:space="preserve"> PANELBOARDS</v>
      </c>
      <c r="F2497" s="533" t="str">
        <f t="shared" si="2042"/>
        <v>EL</v>
      </c>
      <c r="G2497" s="533" t="s">
        <v>2722</v>
      </c>
      <c r="H2497" s="533">
        <v>1124</v>
      </c>
      <c r="I2497" s="533" t="str">
        <f t="shared" ref="I2497:J2497" si="2054">I2495</f>
        <v>262416 - PANELBOARDS</v>
      </c>
      <c r="J2497" s="533" t="str">
        <f t="shared" si="2054"/>
        <v>262416 - PANELBOARDS</v>
      </c>
      <c r="K2497" s="233" t="s">
        <v>17</v>
      </c>
      <c r="L2497" s="233" t="s">
        <v>920</v>
      </c>
      <c r="M2497" s="632">
        <v>1</v>
      </c>
      <c r="N2497" s="497" t="s">
        <v>39</v>
      </c>
      <c r="O2497" s="698"/>
      <c r="P2497" s="698">
        <v>0</v>
      </c>
      <c r="Q2497" s="731">
        <f t="shared" si="2036"/>
        <v>0</v>
      </c>
      <c r="R2497" s="731">
        <f t="shared" si="2037"/>
        <v>0</v>
      </c>
      <c r="T2497" s="728"/>
    </row>
    <row r="2498" spans="1:20" ht="15.75">
      <c r="A2498" s="533" t="s">
        <v>2728</v>
      </c>
      <c r="B2498" s="533">
        <v>26</v>
      </c>
      <c r="C2498" s="533" t="s">
        <v>850</v>
      </c>
      <c r="D2498" s="572" t="s">
        <v>2319</v>
      </c>
      <c r="E2498" s="571" t="str">
        <f t="shared" si="2027"/>
        <v xml:space="preserve"> PANELBOARDS</v>
      </c>
      <c r="F2498" s="533" t="str">
        <f t="shared" si="2042"/>
        <v>EL</v>
      </c>
      <c r="G2498" s="533" t="s">
        <v>2722</v>
      </c>
      <c r="H2498" s="533">
        <v>1125</v>
      </c>
      <c r="I2498" s="533" t="str">
        <f t="shared" ref="I2498:J2498" si="2055">I2496</f>
        <v>Final branch circuit panels</v>
      </c>
      <c r="J2498" s="533" t="str">
        <f t="shared" si="2055"/>
        <v>Final branch circuit panels</v>
      </c>
      <c r="K2498" s="233" t="s">
        <v>19</v>
      </c>
      <c r="L2498" s="233" t="s">
        <v>921</v>
      </c>
      <c r="M2498" s="632">
        <v>1</v>
      </c>
      <c r="N2498" s="497" t="s">
        <v>39</v>
      </c>
      <c r="O2498" s="698"/>
      <c r="P2498" s="698">
        <v>0</v>
      </c>
      <c r="Q2498" s="731">
        <f t="shared" si="2036"/>
        <v>0</v>
      </c>
      <c r="R2498" s="731">
        <f t="shared" si="2037"/>
        <v>0</v>
      </c>
      <c r="T2498" s="728"/>
    </row>
    <row r="2499" spans="1:20" ht="15.75">
      <c r="A2499" s="533" t="s">
        <v>2728</v>
      </c>
      <c r="B2499" s="533">
        <v>26</v>
      </c>
      <c r="C2499" s="533" t="s">
        <v>850</v>
      </c>
      <c r="D2499" s="572" t="s">
        <v>2321</v>
      </c>
      <c r="E2499" s="571" t="s">
        <v>2754</v>
      </c>
      <c r="F2499" s="533" t="str">
        <f t="shared" si="2042"/>
        <v>EL</v>
      </c>
      <c r="G2499" s="533" t="s">
        <v>2725</v>
      </c>
      <c r="H2499" s="533">
        <v>1126</v>
      </c>
      <c r="I2499" s="533" t="str">
        <f>L2499</f>
        <v>262419 MOTOR CONTROL CENTERS</v>
      </c>
      <c r="J2499" s="533" t="str">
        <f>L2499</f>
        <v>262419 MOTOR CONTROL CENTERS</v>
      </c>
      <c r="K2499" s="106"/>
      <c r="L2499" s="106" t="s">
        <v>922</v>
      </c>
      <c r="M2499" s="139"/>
      <c r="N2499" s="155"/>
      <c r="O2499" s="698"/>
      <c r="P2499" s="698"/>
      <c r="T2499" s="728"/>
    </row>
    <row r="2500" spans="1:20" ht="15.75">
      <c r="A2500" s="533" t="s">
        <v>2728</v>
      </c>
      <c r="B2500" s="533">
        <v>26</v>
      </c>
      <c r="C2500" s="533" t="s">
        <v>850</v>
      </c>
      <c r="D2500" s="572" t="s">
        <v>2321</v>
      </c>
      <c r="E2500" s="571" t="str">
        <f>E2499</f>
        <v>MOTOR CONTROL CENTERS</v>
      </c>
      <c r="F2500" s="533" t="str">
        <f t="shared" si="2042"/>
        <v>EL</v>
      </c>
      <c r="G2500" s="533" t="s">
        <v>2722</v>
      </c>
      <c r="H2500" s="533">
        <v>1127</v>
      </c>
      <c r="I2500" s="533" t="str">
        <f>I2498</f>
        <v>Final branch circuit panels</v>
      </c>
      <c r="J2500" s="533" t="str">
        <f>J2498</f>
        <v>Final branch circuit panels</v>
      </c>
      <c r="K2500" s="106" t="s">
        <v>13</v>
      </c>
      <c r="L2500" s="106" t="s">
        <v>923</v>
      </c>
      <c r="M2500" s="138">
        <v>1</v>
      </c>
      <c r="N2500" s="155" t="s">
        <v>39</v>
      </c>
      <c r="O2500" s="698">
        <v>1726</v>
      </c>
      <c r="P2500" s="698">
        <v>1726</v>
      </c>
      <c r="Q2500" s="731">
        <f>O2500*0.97</f>
        <v>1674.22</v>
      </c>
      <c r="R2500" s="731">
        <f>Q2500*M2500</f>
        <v>1674.22</v>
      </c>
      <c r="T2500" s="728"/>
    </row>
    <row r="2501" spans="1:20" ht="15.75">
      <c r="A2501" s="533" t="s">
        <v>2728</v>
      </c>
      <c r="B2501" s="533">
        <v>26</v>
      </c>
      <c r="C2501" s="533" t="s">
        <v>850</v>
      </c>
      <c r="D2501" s="572" t="s">
        <v>2327</v>
      </c>
      <c r="E2501" s="571" t="s">
        <v>1284</v>
      </c>
      <c r="F2501" s="533" t="str">
        <f t="shared" si="2042"/>
        <v>EL</v>
      </c>
      <c r="G2501" s="533" t="s">
        <v>2725</v>
      </c>
      <c r="H2501" s="533">
        <v>1128</v>
      </c>
      <c r="I2501" s="533" t="str">
        <f t="shared" ref="I2501:I2502" si="2056">L2501</f>
        <v>262726 - WIRING DEVICES</v>
      </c>
      <c r="J2501" s="533" t="str">
        <f t="shared" ref="J2501:J2502" si="2057">L2501</f>
        <v>262726 - WIRING DEVICES</v>
      </c>
      <c r="K2501" s="106"/>
      <c r="L2501" s="106" t="s">
        <v>924</v>
      </c>
      <c r="M2501" s="139"/>
      <c r="N2501" s="155"/>
      <c r="O2501" s="698"/>
      <c r="P2501" s="698"/>
      <c r="T2501" s="728"/>
    </row>
    <row r="2502" spans="1:20" ht="16.5" thickBot="1">
      <c r="A2502" s="533" t="s">
        <v>2728</v>
      </c>
      <c r="B2502" s="533">
        <v>26</v>
      </c>
      <c r="C2502" s="533" t="s">
        <v>850</v>
      </c>
      <c r="D2502" s="572" t="s">
        <v>2327</v>
      </c>
      <c r="E2502" s="571" t="str">
        <f t="shared" ref="E2502:E2518" si="2058">E2501</f>
        <v xml:space="preserve"> WIRING DEVICES</v>
      </c>
      <c r="F2502" s="533" t="str">
        <f t="shared" si="2042"/>
        <v>EL</v>
      </c>
      <c r="G2502" s="533" t="s">
        <v>2725</v>
      </c>
      <c r="H2502" s="533">
        <v>1129</v>
      </c>
      <c r="I2502" s="533" t="str">
        <f t="shared" si="2056"/>
        <v>Switches</v>
      </c>
      <c r="J2502" s="533" t="str">
        <f t="shared" si="2057"/>
        <v>Switches</v>
      </c>
      <c r="K2502" s="106"/>
      <c r="L2502" s="106" t="s">
        <v>925</v>
      </c>
      <c r="M2502" s="139"/>
      <c r="N2502" s="155"/>
      <c r="O2502" s="698"/>
      <c r="P2502" s="698"/>
      <c r="T2502" s="728"/>
    </row>
    <row r="2503" spans="1:20" ht="15.75">
      <c r="A2503" s="533" t="s">
        <v>2728</v>
      </c>
      <c r="B2503" s="533">
        <v>26</v>
      </c>
      <c r="C2503" s="533" t="s">
        <v>850</v>
      </c>
      <c r="D2503" s="572" t="s">
        <v>2327</v>
      </c>
      <c r="E2503" s="571" t="str">
        <f t="shared" si="2058"/>
        <v xml:space="preserve"> WIRING DEVICES</v>
      </c>
      <c r="F2503" s="533" t="str">
        <f t="shared" si="2042"/>
        <v>EL</v>
      </c>
      <c r="G2503" s="533" t="s">
        <v>2722</v>
      </c>
      <c r="H2503" s="533">
        <v>1130</v>
      </c>
      <c r="I2503" s="533" t="str">
        <f t="shared" ref="I2503:J2503" si="2059">I2501</f>
        <v>262726 - WIRING DEVICES</v>
      </c>
      <c r="J2503" s="533" t="str">
        <f t="shared" si="2059"/>
        <v>262726 - WIRING DEVICES</v>
      </c>
      <c r="K2503" s="106" t="s">
        <v>15</v>
      </c>
      <c r="L2503" s="106" t="s">
        <v>926</v>
      </c>
      <c r="M2503" s="138">
        <v>30</v>
      </c>
      <c r="N2503" s="498" t="s">
        <v>39</v>
      </c>
      <c r="O2503" s="698">
        <v>3</v>
      </c>
      <c r="P2503" s="698">
        <v>90</v>
      </c>
      <c r="Q2503" s="731">
        <f t="shared" ref="Q2503:Q2508" si="2060">O2503*0.97</f>
        <v>2.91</v>
      </c>
      <c r="R2503" s="731">
        <f t="shared" ref="R2503:R2508" si="2061">Q2503*M2503</f>
        <v>87.300000000000011</v>
      </c>
      <c r="T2503" s="728"/>
    </row>
    <row r="2504" spans="1:20" ht="15.75">
      <c r="A2504" s="533" t="s">
        <v>2728</v>
      </c>
      <c r="B2504" s="533">
        <v>26</v>
      </c>
      <c r="C2504" s="533" t="s">
        <v>850</v>
      </c>
      <c r="D2504" s="572" t="s">
        <v>2327</v>
      </c>
      <c r="E2504" s="571" t="str">
        <f t="shared" si="2058"/>
        <v xml:space="preserve"> WIRING DEVICES</v>
      </c>
      <c r="F2504" s="533" t="str">
        <f t="shared" si="2042"/>
        <v>EL</v>
      </c>
      <c r="G2504" s="533" t="s">
        <v>2722</v>
      </c>
      <c r="H2504" s="533">
        <v>1131</v>
      </c>
      <c r="I2504" s="533" t="str">
        <f t="shared" ref="I2504:J2504" si="2062">I2502</f>
        <v>Switches</v>
      </c>
      <c r="J2504" s="533" t="str">
        <f t="shared" si="2062"/>
        <v>Switches</v>
      </c>
      <c r="K2504" s="106" t="s">
        <v>17</v>
      </c>
      <c r="L2504" s="106" t="s">
        <v>927</v>
      </c>
      <c r="M2504" s="138">
        <v>12</v>
      </c>
      <c r="N2504" s="499" t="s">
        <v>39</v>
      </c>
      <c r="O2504" s="698">
        <v>3</v>
      </c>
      <c r="P2504" s="698">
        <v>36</v>
      </c>
      <c r="Q2504" s="731">
        <f t="shared" si="2060"/>
        <v>2.91</v>
      </c>
      <c r="R2504" s="731">
        <f t="shared" si="2061"/>
        <v>34.92</v>
      </c>
      <c r="T2504" s="728"/>
    </row>
    <row r="2505" spans="1:20" ht="15.75">
      <c r="A2505" s="533" t="s">
        <v>2728</v>
      </c>
      <c r="B2505" s="533">
        <v>26</v>
      </c>
      <c r="C2505" s="533" t="s">
        <v>850</v>
      </c>
      <c r="D2505" s="572" t="s">
        <v>2327</v>
      </c>
      <c r="E2505" s="571" t="str">
        <f t="shared" si="2058"/>
        <v xml:space="preserve"> WIRING DEVICES</v>
      </c>
      <c r="F2505" s="533" t="str">
        <f t="shared" si="2042"/>
        <v>EL</v>
      </c>
      <c r="G2505" s="533" t="s">
        <v>2722</v>
      </c>
      <c r="H2505" s="533">
        <v>1132</v>
      </c>
      <c r="I2505" s="533" t="str">
        <f t="shared" ref="I2505:J2505" si="2063">I2503</f>
        <v>262726 - WIRING DEVICES</v>
      </c>
      <c r="J2505" s="533" t="str">
        <f t="shared" si="2063"/>
        <v>262726 - WIRING DEVICES</v>
      </c>
      <c r="K2505" s="106" t="s">
        <v>19</v>
      </c>
      <c r="L2505" s="106" t="s">
        <v>928</v>
      </c>
      <c r="M2505" s="138">
        <v>6</v>
      </c>
      <c r="N2505" s="499" t="s">
        <v>39</v>
      </c>
      <c r="O2505" s="698">
        <v>5</v>
      </c>
      <c r="P2505" s="698">
        <v>30</v>
      </c>
      <c r="Q2505" s="731">
        <f t="shared" si="2060"/>
        <v>4.8499999999999996</v>
      </c>
      <c r="R2505" s="731">
        <f t="shared" si="2061"/>
        <v>29.099999999999998</v>
      </c>
      <c r="T2505" s="728"/>
    </row>
    <row r="2506" spans="1:20" ht="15.75">
      <c r="A2506" s="533" t="s">
        <v>2728</v>
      </c>
      <c r="B2506" s="533">
        <v>26</v>
      </c>
      <c r="C2506" s="533" t="s">
        <v>850</v>
      </c>
      <c r="D2506" s="572" t="s">
        <v>2327</v>
      </c>
      <c r="E2506" s="571" t="str">
        <f t="shared" si="2058"/>
        <v xml:space="preserve"> WIRING DEVICES</v>
      </c>
      <c r="F2506" s="533" t="str">
        <f t="shared" si="2042"/>
        <v>EL</v>
      </c>
      <c r="G2506" s="533" t="s">
        <v>2722</v>
      </c>
      <c r="H2506" s="533">
        <v>1133</v>
      </c>
      <c r="I2506" s="533" t="str">
        <f t="shared" ref="I2506:J2506" si="2064">I2504</f>
        <v>Switches</v>
      </c>
      <c r="J2506" s="533" t="str">
        <f t="shared" si="2064"/>
        <v>Switches</v>
      </c>
      <c r="K2506" s="106" t="s">
        <v>20</v>
      </c>
      <c r="L2506" s="106" t="s">
        <v>929</v>
      </c>
      <c r="M2506" s="138">
        <v>8</v>
      </c>
      <c r="N2506" s="499" t="s">
        <v>39</v>
      </c>
      <c r="O2506" s="698">
        <v>9</v>
      </c>
      <c r="P2506" s="698">
        <v>72</v>
      </c>
      <c r="Q2506" s="731">
        <f t="shared" si="2060"/>
        <v>8.73</v>
      </c>
      <c r="R2506" s="731">
        <f t="shared" si="2061"/>
        <v>69.84</v>
      </c>
      <c r="T2506" s="728"/>
    </row>
    <row r="2507" spans="1:20" ht="16.5" thickBot="1">
      <c r="A2507" s="533" t="s">
        <v>2728</v>
      </c>
      <c r="B2507" s="533">
        <v>26</v>
      </c>
      <c r="C2507" s="533" t="s">
        <v>850</v>
      </c>
      <c r="D2507" s="572" t="s">
        <v>2327</v>
      </c>
      <c r="E2507" s="571" t="str">
        <f t="shared" si="2058"/>
        <v xml:space="preserve"> WIRING DEVICES</v>
      </c>
      <c r="F2507" s="533" t="str">
        <f t="shared" si="2042"/>
        <v>EL</v>
      </c>
      <c r="G2507" s="533" t="s">
        <v>2722</v>
      </c>
      <c r="H2507" s="533">
        <v>1134</v>
      </c>
      <c r="I2507" s="533" t="str">
        <f t="shared" ref="I2507:J2507" si="2065">I2505</f>
        <v>262726 - WIRING DEVICES</v>
      </c>
      <c r="J2507" s="533" t="str">
        <f t="shared" si="2065"/>
        <v>262726 - WIRING DEVICES</v>
      </c>
      <c r="K2507" s="106" t="s">
        <v>21</v>
      </c>
      <c r="L2507" s="106" t="s">
        <v>930</v>
      </c>
      <c r="M2507" s="138">
        <v>2</v>
      </c>
      <c r="N2507" s="500" t="s">
        <v>39</v>
      </c>
      <c r="O2507" s="698">
        <v>9</v>
      </c>
      <c r="P2507" s="698">
        <v>18</v>
      </c>
      <c r="Q2507" s="731">
        <f t="shared" si="2060"/>
        <v>8.73</v>
      </c>
      <c r="R2507" s="731">
        <f t="shared" si="2061"/>
        <v>17.46</v>
      </c>
      <c r="T2507" s="728"/>
    </row>
    <row r="2508" spans="1:20" ht="15.75">
      <c r="A2508" s="533" t="s">
        <v>2728</v>
      </c>
      <c r="B2508" s="533">
        <v>26</v>
      </c>
      <c r="C2508" s="533" t="s">
        <v>850</v>
      </c>
      <c r="D2508" s="572" t="s">
        <v>2327</v>
      </c>
      <c r="E2508" s="571" t="str">
        <f t="shared" si="2058"/>
        <v xml:space="preserve"> WIRING DEVICES</v>
      </c>
      <c r="F2508" s="533" t="str">
        <f t="shared" si="2042"/>
        <v>EL</v>
      </c>
      <c r="G2508" s="533" t="s">
        <v>2722</v>
      </c>
      <c r="H2508" s="533">
        <v>1135</v>
      </c>
      <c r="I2508" s="533" t="str">
        <f t="shared" ref="I2508:J2508" si="2066">I2506</f>
        <v>Switches</v>
      </c>
      <c r="J2508" s="533" t="str">
        <f t="shared" si="2066"/>
        <v>Switches</v>
      </c>
      <c r="K2508" s="233" t="s">
        <v>77</v>
      </c>
      <c r="L2508" s="233" t="s">
        <v>931</v>
      </c>
      <c r="M2508" s="632">
        <v>5</v>
      </c>
      <c r="N2508" s="497" t="s">
        <v>39</v>
      </c>
      <c r="O2508" s="698"/>
      <c r="P2508" s="698">
        <v>0</v>
      </c>
      <c r="Q2508" s="731">
        <f t="shared" si="2060"/>
        <v>0</v>
      </c>
      <c r="R2508" s="731">
        <f t="shared" si="2061"/>
        <v>0</v>
      </c>
      <c r="T2508" s="728"/>
    </row>
    <row r="2509" spans="1:20" ht="16.5" thickBot="1">
      <c r="A2509" s="533" t="s">
        <v>2728</v>
      </c>
      <c r="B2509" s="533">
        <v>26</v>
      </c>
      <c r="C2509" s="533" t="s">
        <v>850</v>
      </c>
      <c r="D2509" s="572" t="s">
        <v>2327</v>
      </c>
      <c r="E2509" s="571" t="str">
        <f t="shared" si="2058"/>
        <v xml:space="preserve"> WIRING DEVICES</v>
      </c>
      <c r="F2509" s="533" t="str">
        <f t="shared" si="2042"/>
        <v>EL</v>
      </c>
      <c r="G2509" s="533" t="s">
        <v>2725</v>
      </c>
      <c r="H2509" s="533">
        <v>1136</v>
      </c>
      <c r="I2509" s="533" t="str">
        <f>L2509</f>
        <v xml:space="preserve">Socket Outlets </v>
      </c>
      <c r="J2509" s="533" t="str">
        <f>L2509</f>
        <v xml:space="preserve">Socket Outlets </v>
      </c>
      <c r="K2509" s="106"/>
      <c r="L2509" s="106" t="s">
        <v>932</v>
      </c>
      <c r="M2509" s="139"/>
      <c r="N2509" s="155"/>
      <c r="O2509" s="698"/>
      <c r="P2509" s="698"/>
      <c r="T2509" s="728"/>
    </row>
    <row r="2510" spans="1:20" ht="15.75">
      <c r="A2510" s="533" t="s">
        <v>2728</v>
      </c>
      <c r="B2510" s="533">
        <v>26</v>
      </c>
      <c r="C2510" s="533" t="s">
        <v>850</v>
      </c>
      <c r="D2510" s="572" t="s">
        <v>2327</v>
      </c>
      <c r="E2510" s="571" t="str">
        <f t="shared" si="2058"/>
        <v xml:space="preserve"> WIRING DEVICES</v>
      </c>
      <c r="F2510" s="533" t="str">
        <f t="shared" si="2042"/>
        <v>EL</v>
      </c>
      <c r="G2510" s="533" t="s">
        <v>2722</v>
      </c>
      <c r="H2510" s="533">
        <v>1137</v>
      </c>
      <c r="I2510" s="533" t="str">
        <f t="shared" ref="I2510:J2510" si="2067">I2508</f>
        <v>Switches</v>
      </c>
      <c r="J2510" s="533" t="str">
        <f t="shared" si="2067"/>
        <v>Switches</v>
      </c>
      <c r="K2510" s="151" t="s">
        <v>45</v>
      </c>
      <c r="L2510" s="151" t="s">
        <v>933</v>
      </c>
      <c r="M2510" s="655">
        <v>34</v>
      </c>
      <c r="N2510" s="498" t="s">
        <v>39</v>
      </c>
      <c r="O2510" s="698">
        <v>22</v>
      </c>
      <c r="P2510" s="698">
        <v>748</v>
      </c>
      <c r="Q2510" s="731">
        <f t="shared" ref="Q2510:Q2515" si="2068">O2510*0.97</f>
        <v>21.34</v>
      </c>
      <c r="R2510" s="731">
        <f t="shared" ref="R2510:R2515" si="2069">Q2510*M2510</f>
        <v>725.56</v>
      </c>
      <c r="T2510" s="728"/>
    </row>
    <row r="2511" spans="1:20" ht="15.75">
      <c r="A2511" s="533" t="s">
        <v>2728</v>
      </c>
      <c r="B2511" s="533">
        <v>26</v>
      </c>
      <c r="C2511" s="533" t="s">
        <v>850</v>
      </c>
      <c r="D2511" s="572" t="s">
        <v>2327</v>
      </c>
      <c r="E2511" s="571" t="str">
        <f t="shared" si="2058"/>
        <v xml:space="preserve"> WIRING DEVICES</v>
      </c>
      <c r="F2511" s="533" t="str">
        <f t="shared" si="2042"/>
        <v>EL</v>
      </c>
      <c r="G2511" s="533" t="s">
        <v>2722</v>
      </c>
      <c r="H2511" s="533">
        <v>1138</v>
      </c>
      <c r="I2511" s="533" t="str">
        <f t="shared" ref="I2511:J2511" si="2070">I2509</f>
        <v xml:space="preserve">Socket Outlets </v>
      </c>
      <c r="J2511" s="533" t="str">
        <f t="shared" si="2070"/>
        <v xml:space="preserve">Socket Outlets </v>
      </c>
      <c r="K2511" s="151" t="s">
        <v>48</v>
      </c>
      <c r="L2511" s="151" t="s">
        <v>934</v>
      </c>
      <c r="M2511" s="655">
        <v>16</v>
      </c>
      <c r="N2511" s="499" t="s">
        <v>39</v>
      </c>
      <c r="O2511" s="698">
        <v>27</v>
      </c>
      <c r="P2511" s="698">
        <v>432</v>
      </c>
      <c r="Q2511" s="731">
        <f t="shared" si="2068"/>
        <v>26.189999999999998</v>
      </c>
      <c r="R2511" s="731">
        <f t="shared" si="2069"/>
        <v>419.03999999999996</v>
      </c>
      <c r="T2511" s="728"/>
    </row>
    <row r="2512" spans="1:20" ht="15.75">
      <c r="A2512" s="533" t="s">
        <v>2728</v>
      </c>
      <c r="B2512" s="533">
        <v>26</v>
      </c>
      <c r="C2512" s="533" t="s">
        <v>850</v>
      </c>
      <c r="D2512" s="572" t="s">
        <v>2327</v>
      </c>
      <c r="E2512" s="571" t="str">
        <f t="shared" si="2058"/>
        <v xml:space="preserve"> WIRING DEVICES</v>
      </c>
      <c r="F2512" s="533" t="str">
        <f t="shared" si="2042"/>
        <v>EL</v>
      </c>
      <c r="G2512" s="533" t="s">
        <v>2722</v>
      </c>
      <c r="H2512" s="533">
        <v>1139</v>
      </c>
      <c r="I2512" s="533" t="str">
        <f t="shared" ref="I2512:J2512" si="2071">I2510</f>
        <v>Switches</v>
      </c>
      <c r="J2512" s="533" t="str">
        <f t="shared" si="2071"/>
        <v>Switches</v>
      </c>
      <c r="K2512" s="151" t="s">
        <v>50</v>
      </c>
      <c r="L2512" s="151" t="s">
        <v>935</v>
      </c>
      <c r="M2512" s="655">
        <v>16</v>
      </c>
      <c r="N2512" s="499" t="s">
        <v>39</v>
      </c>
      <c r="O2512" s="698">
        <v>33</v>
      </c>
      <c r="P2512" s="698">
        <v>528</v>
      </c>
      <c r="Q2512" s="731">
        <f t="shared" si="2068"/>
        <v>32.01</v>
      </c>
      <c r="R2512" s="731">
        <f t="shared" si="2069"/>
        <v>512.16</v>
      </c>
      <c r="T2512" s="728"/>
    </row>
    <row r="2513" spans="1:20" ht="16.5" thickBot="1">
      <c r="A2513" s="533" t="s">
        <v>2728</v>
      </c>
      <c r="B2513" s="533">
        <v>26</v>
      </c>
      <c r="C2513" s="533" t="s">
        <v>850</v>
      </c>
      <c r="D2513" s="572" t="s">
        <v>2327</v>
      </c>
      <c r="E2513" s="571" t="str">
        <f t="shared" si="2058"/>
        <v xml:space="preserve"> WIRING DEVICES</v>
      </c>
      <c r="F2513" s="533" t="str">
        <f t="shared" si="2042"/>
        <v>EL</v>
      </c>
      <c r="G2513" s="533" t="s">
        <v>2722</v>
      </c>
      <c r="H2513" s="533">
        <v>1140</v>
      </c>
      <c r="I2513" s="533" t="str">
        <f t="shared" ref="I2513:J2513" si="2072">I2511</f>
        <v xml:space="preserve">Socket Outlets </v>
      </c>
      <c r="J2513" s="533" t="str">
        <f t="shared" si="2072"/>
        <v xml:space="preserve">Socket Outlets </v>
      </c>
      <c r="K2513" s="151" t="s">
        <v>76</v>
      </c>
      <c r="L2513" s="151" t="s">
        <v>936</v>
      </c>
      <c r="M2513" s="655">
        <v>1</v>
      </c>
      <c r="N2513" s="500" t="s">
        <v>39</v>
      </c>
      <c r="O2513" s="698">
        <v>57</v>
      </c>
      <c r="P2513" s="698">
        <v>57</v>
      </c>
      <c r="Q2513" s="731">
        <f t="shared" si="2068"/>
        <v>55.29</v>
      </c>
      <c r="R2513" s="731">
        <f t="shared" si="2069"/>
        <v>55.29</v>
      </c>
      <c r="T2513" s="728"/>
    </row>
    <row r="2514" spans="1:20" ht="15.75">
      <c r="A2514" s="533" t="s">
        <v>2728</v>
      </c>
      <c r="B2514" s="533">
        <v>26</v>
      </c>
      <c r="C2514" s="533" t="s">
        <v>850</v>
      </c>
      <c r="D2514" s="572" t="s">
        <v>2327</v>
      </c>
      <c r="E2514" s="571" t="str">
        <f t="shared" si="2058"/>
        <v xml:space="preserve"> WIRING DEVICES</v>
      </c>
      <c r="F2514" s="533" t="str">
        <f t="shared" si="2042"/>
        <v>EL</v>
      </c>
      <c r="G2514" s="533" t="s">
        <v>2722</v>
      </c>
      <c r="H2514" s="533">
        <v>1141</v>
      </c>
      <c r="I2514" s="533" t="str">
        <f t="shared" ref="I2514:J2514" si="2073">I2512</f>
        <v>Switches</v>
      </c>
      <c r="J2514" s="533" t="str">
        <f t="shared" si="2073"/>
        <v>Switches</v>
      </c>
      <c r="K2514" s="235" t="s">
        <v>341</v>
      </c>
      <c r="L2514" s="235" t="s">
        <v>937</v>
      </c>
      <c r="M2514" s="656">
        <v>2</v>
      </c>
      <c r="N2514" s="497" t="s">
        <v>39</v>
      </c>
      <c r="O2514" s="698"/>
      <c r="P2514" s="698">
        <v>0</v>
      </c>
      <c r="Q2514" s="731">
        <f t="shared" si="2068"/>
        <v>0</v>
      </c>
      <c r="R2514" s="731">
        <f t="shared" si="2069"/>
        <v>0</v>
      </c>
      <c r="T2514" s="728"/>
    </row>
    <row r="2515" spans="1:20" ht="15.75">
      <c r="A2515" s="533" t="s">
        <v>2728</v>
      </c>
      <c r="B2515" s="533">
        <v>26</v>
      </c>
      <c r="C2515" s="533" t="s">
        <v>850</v>
      </c>
      <c r="D2515" s="572" t="s">
        <v>2327</v>
      </c>
      <c r="E2515" s="571" t="str">
        <f t="shared" si="2058"/>
        <v xml:space="preserve"> WIRING DEVICES</v>
      </c>
      <c r="F2515" s="533" t="str">
        <f t="shared" si="2042"/>
        <v>EL</v>
      </c>
      <c r="G2515" s="533" t="s">
        <v>2722</v>
      </c>
      <c r="H2515" s="533">
        <v>1142</v>
      </c>
      <c r="I2515" s="533" t="str">
        <f t="shared" ref="I2515:J2515" si="2074">I2513</f>
        <v xml:space="preserve">Socket Outlets </v>
      </c>
      <c r="J2515" s="533" t="str">
        <f t="shared" si="2074"/>
        <v xml:space="preserve">Socket Outlets </v>
      </c>
      <c r="K2515" s="235" t="s">
        <v>13</v>
      </c>
      <c r="L2515" s="235" t="s">
        <v>938</v>
      </c>
      <c r="M2515" s="656">
        <v>1</v>
      </c>
      <c r="N2515" s="497" t="s">
        <v>39</v>
      </c>
      <c r="O2515" s="698"/>
      <c r="P2515" s="698">
        <v>0</v>
      </c>
      <c r="Q2515" s="731">
        <f t="shared" si="2068"/>
        <v>0</v>
      </c>
      <c r="R2515" s="731">
        <f t="shared" si="2069"/>
        <v>0</v>
      </c>
      <c r="T2515" s="728"/>
    </row>
    <row r="2516" spans="1:20" ht="16.5" thickBot="1">
      <c r="A2516" s="533" t="s">
        <v>2728</v>
      </c>
      <c r="B2516" s="533">
        <v>26</v>
      </c>
      <c r="C2516" s="533" t="s">
        <v>850</v>
      </c>
      <c r="D2516" s="572" t="s">
        <v>2327</v>
      </c>
      <c r="E2516" s="571" t="str">
        <f t="shared" si="2058"/>
        <v xml:space="preserve"> WIRING DEVICES</v>
      </c>
      <c r="F2516" s="533" t="str">
        <f t="shared" si="2042"/>
        <v>EL</v>
      </c>
      <c r="G2516" s="533" t="s">
        <v>2725</v>
      </c>
      <c r="H2516" s="533">
        <v>1143</v>
      </c>
      <c r="I2516" s="533" t="str">
        <f>L2516</f>
        <v>Electric Outlets</v>
      </c>
      <c r="J2516" s="533" t="str">
        <f>L2516</f>
        <v>Electric Outlets</v>
      </c>
      <c r="K2516" s="151"/>
      <c r="L2516" s="151" t="s">
        <v>939</v>
      </c>
      <c r="M2516" s="657"/>
      <c r="N2516" s="155"/>
      <c r="O2516" s="698"/>
      <c r="P2516" s="698"/>
      <c r="T2516" s="728"/>
    </row>
    <row r="2517" spans="1:20" ht="16.5" thickBot="1">
      <c r="A2517" s="533" t="s">
        <v>2728</v>
      </c>
      <c r="B2517" s="533">
        <v>26</v>
      </c>
      <c r="C2517" s="533" t="s">
        <v>850</v>
      </c>
      <c r="D2517" s="572" t="s">
        <v>2327</v>
      </c>
      <c r="E2517" s="571" t="str">
        <f t="shared" si="2058"/>
        <v xml:space="preserve"> WIRING DEVICES</v>
      </c>
      <c r="F2517" s="533" t="str">
        <f t="shared" si="2042"/>
        <v>EL</v>
      </c>
      <c r="G2517" s="533" t="s">
        <v>2722</v>
      </c>
      <c r="H2517" s="533">
        <v>1144</v>
      </c>
      <c r="I2517" s="533" t="str">
        <f t="shared" ref="I2517:J2517" si="2075">I2515</f>
        <v xml:space="preserve">Socket Outlets </v>
      </c>
      <c r="J2517" s="533" t="str">
        <f t="shared" si="2075"/>
        <v xml:space="preserve">Socket Outlets </v>
      </c>
      <c r="K2517" s="106" t="s">
        <v>13</v>
      </c>
      <c r="L2517" s="106" t="s">
        <v>940</v>
      </c>
      <c r="M2517" s="138">
        <v>26</v>
      </c>
      <c r="N2517" s="658" t="s">
        <v>39</v>
      </c>
      <c r="O2517" s="698">
        <v>29</v>
      </c>
      <c r="P2517" s="698">
        <v>754</v>
      </c>
      <c r="Q2517" s="731">
        <f t="shared" ref="Q2517:Q2518" si="2076">O2517*0.97</f>
        <v>28.13</v>
      </c>
      <c r="R2517" s="731">
        <f t="shared" ref="R2517:R2518" si="2077">Q2517*M2517</f>
        <v>731.38</v>
      </c>
      <c r="T2517" s="728"/>
    </row>
    <row r="2518" spans="1:20" ht="15.75">
      <c r="A2518" s="533" t="s">
        <v>2728</v>
      </c>
      <c r="B2518" s="533">
        <v>26</v>
      </c>
      <c r="C2518" s="533" t="s">
        <v>850</v>
      </c>
      <c r="D2518" s="572" t="s">
        <v>2327</v>
      </c>
      <c r="E2518" s="571" t="str">
        <f t="shared" si="2058"/>
        <v xml:space="preserve"> WIRING DEVICES</v>
      </c>
      <c r="F2518" s="533" t="str">
        <f t="shared" si="2042"/>
        <v>EL</v>
      </c>
      <c r="G2518" s="533" t="s">
        <v>2722</v>
      </c>
      <c r="H2518" s="533">
        <v>1145</v>
      </c>
      <c r="I2518" s="533" t="str">
        <f t="shared" ref="I2518:J2518" si="2078">I2516</f>
        <v>Electric Outlets</v>
      </c>
      <c r="J2518" s="533" t="str">
        <f t="shared" si="2078"/>
        <v>Electric Outlets</v>
      </c>
      <c r="K2518" s="233" t="s">
        <v>17</v>
      </c>
      <c r="L2518" s="233" t="s">
        <v>941</v>
      </c>
      <c r="M2518" s="632">
        <v>14</v>
      </c>
      <c r="N2518" s="497" t="s">
        <v>39</v>
      </c>
      <c r="O2518" s="698"/>
      <c r="P2518" s="698">
        <v>0</v>
      </c>
      <c r="Q2518" s="731">
        <f t="shared" si="2076"/>
        <v>0</v>
      </c>
      <c r="R2518" s="731">
        <f t="shared" si="2077"/>
        <v>0</v>
      </c>
      <c r="T2518" s="728"/>
    </row>
    <row r="2519" spans="1:20" ht="15.75">
      <c r="A2519" s="533" t="s">
        <v>2728</v>
      </c>
      <c r="B2519" s="533">
        <v>26</v>
      </c>
      <c r="C2519" s="533" t="s">
        <v>850</v>
      </c>
      <c r="D2519" s="572" t="s">
        <v>2333</v>
      </c>
      <c r="E2519" s="571" t="s">
        <v>1285</v>
      </c>
      <c r="F2519" s="533" t="str">
        <f t="shared" si="2042"/>
        <v>EL</v>
      </c>
      <c r="G2519" s="533" t="s">
        <v>2725</v>
      </c>
      <c r="H2519" s="533">
        <v>1146</v>
      </c>
      <c r="I2519" s="533" t="str">
        <f t="shared" ref="I2519:I2520" si="2079">L2519</f>
        <v>262816 - ENCLOSED SWITCHES AND CIRCUIT BREAKERS</v>
      </c>
      <c r="J2519" s="533" t="str">
        <f t="shared" ref="J2519:J2520" si="2080">L2519</f>
        <v>262816 - ENCLOSED SWITCHES AND CIRCUIT BREAKERS</v>
      </c>
      <c r="K2519" s="106"/>
      <c r="L2519" s="106" t="s">
        <v>942</v>
      </c>
      <c r="M2519" s="139"/>
      <c r="N2519" s="155"/>
      <c r="O2519" s="698"/>
      <c r="P2519" s="698"/>
      <c r="T2519" s="728"/>
    </row>
    <row r="2520" spans="1:20" ht="15.75">
      <c r="A2520" s="533" t="s">
        <v>2728</v>
      </c>
      <c r="B2520" s="533">
        <v>26</v>
      </c>
      <c r="C2520" s="533" t="s">
        <v>850</v>
      </c>
      <c r="D2520" s="572" t="s">
        <v>2333</v>
      </c>
      <c r="E2520" s="571" t="str">
        <f t="shared" ref="E2520:E2538" si="2081">E2519</f>
        <v xml:space="preserve"> ENCLOSED SWITCHES AND CIRCUIT BREAKERS</v>
      </c>
      <c r="F2520" s="533" t="str">
        <f t="shared" si="2042"/>
        <v>EL</v>
      </c>
      <c r="G2520" s="533" t="s">
        <v>2725</v>
      </c>
      <c r="H2520" s="533">
        <v>1147</v>
      </c>
      <c r="I2520" s="533" t="str">
        <f t="shared" si="2079"/>
        <v>Switch Disconnectors (Disconnecting Switches)</v>
      </c>
      <c r="J2520" s="533" t="str">
        <f t="shared" si="2080"/>
        <v>Switch Disconnectors (Disconnecting Switches)</v>
      </c>
      <c r="K2520" s="106"/>
      <c r="L2520" s="106" t="s">
        <v>943</v>
      </c>
      <c r="M2520" s="139"/>
      <c r="N2520" s="155"/>
      <c r="O2520" s="698"/>
      <c r="P2520" s="698"/>
      <c r="T2520" s="728"/>
    </row>
    <row r="2521" spans="1:20" ht="15.75">
      <c r="A2521" s="533" t="s">
        <v>2728</v>
      </c>
      <c r="B2521" s="533">
        <v>26</v>
      </c>
      <c r="C2521" s="533" t="s">
        <v>850</v>
      </c>
      <c r="D2521" s="572" t="s">
        <v>2333</v>
      </c>
      <c r="E2521" s="571" t="str">
        <f t="shared" si="2081"/>
        <v xml:space="preserve"> ENCLOSED SWITCHES AND CIRCUIT BREAKERS</v>
      </c>
      <c r="F2521" s="533" t="str">
        <f t="shared" si="2042"/>
        <v>EL</v>
      </c>
      <c r="G2521" s="533" t="s">
        <v>2722</v>
      </c>
      <c r="H2521" s="533">
        <v>1148</v>
      </c>
      <c r="I2521" s="533" t="str">
        <f t="shared" ref="I2521:J2521" si="2082">I2519</f>
        <v>262816 - ENCLOSED SWITCHES AND CIRCUIT BREAKERS</v>
      </c>
      <c r="J2521" s="533" t="str">
        <f t="shared" si="2082"/>
        <v>262816 - ENCLOSED SWITCHES AND CIRCUIT BREAKERS</v>
      </c>
      <c r="K2521" s="106" t="s">
        <v>15</v>
      </c>
      <c r="L2521" s="106" t="s">
        <v>944</v>
      </c>
      <c r="M2521" s="138">
        <v>15</v>
      </c>
      <c r="N2521" s="155" t="s">
        <v>39</v>
      </c>
      <c r="O2521" s="698">
        <v>62</v>
      </c>
      <c r="P2521" s="698">
        <v>930</v>
      </c>
      <c r="Q2521" s="731">
        <f t="shared" ref="Q2521:Q2533" si="2083">O2521*0.97</f>
        <v>60.14</v>
      </c>
      <c r="R2521" s="731">
        <f t="shared" ref="R2521:R2533" si="2084">Q2521*M2521</f>
        <v>902.1</v>
      </c>
      <c r="T2521" s="728"/>
    </row>
    <row r="2522" spans="1:20" ht="15.75">
      <c r="A2522" s="533" t="s">
        <v>2728</v>
      </c>
      <c r="B2522" s="533">
        <v>26</v>
      </c>
      <c r="C2522" s="533" t="s">
        <v>850</v>
      </c>
      <c r="D2522" s="572" t="s">
        <v>2333</v>
      </c>
      <c r="E2522" s="571" t="str">
        <f t="shared" si="2081"/>
        <v xml:space="preserve"> ENCLOSED SWITCHES AND CIRCUIT BREAKERS</v>
      </c>
      <c r="F2522" s="533" t="str">
        <f t="shared" si="2042"/>
        <v>EL</v>
      </c>
      <c r="G2522" s="533" t="s">
        <v>2722</v>
      </c>
      <c r="H2522" s="533">
        <v>1149</v>
      </c>
      <c r="I2522" s="533" t="str">
        <f t="shared" ref="I2522:J2522" si="2085">I2520</f>
        <v>Switch Disconnectors (Disconnecting Switches)</v>
      </c>
      <c r="J2522" s="533" t="str">
        <f t="shared" si="2085"/>
        <v>Switch Disconnectors (Disconnecting Switches)</v>
      </c>
      <c r="K2522" s="233" t="s">
        <v>20</v>
      </c>
      <c r="L2522" s="233" t="s">
        <v>945</v>
      </c>
      <c r="M2522" s="632">
        <v>6</v>
      </c>
      <c r="N2522" s="497" t="s">
        <v>39</v>
      </c>
      <c r="O2522" s="698"/>
      <c r="P2522" s="698">
        <v>0</v>
      </c>
      <c r="Q2522" s="731">
        <f t="shared" si="2083"/>
        <v>0</v>
      </c>
      <c r="R2522" s="731">
        <f t="shared" si="2084"/>
        <v>0</v>
      </c>
      <c r="T2522" s="728"/>
    </row>
    <row r="2523" spans="1:20" ht="16.5" thickBot="1">
      <c r="A2523" s="533" t="s">
        <v>2728</v>
      </c>
      <c r="B2523" s="533">
        <v>26</v>
      </c>
      <c r="C2523" s="533" t="s">
        <v>850</v>
      </c>
      <c r="D2523" s="572" t="s">
        <v>2333</v>
      </c>
      <c r="E2523" s="571" t="str">
        <f t="shared" si="2081"/>
        <v xml:space="preserve"> ENCLOSED SWITCHES AND CIRCUIT BREAKERS</v>
      </c>
      <c r="F2523" s="533" t="str">
        <f t="shared" si="2042"/>
        <v>EL</v>
      </c>
      <c r="G2523" s="533" t="s">
        <v>2722</v>
      </c>
      <c r="H2523" s="533">
        <v>1150</v>
      </c>
      <c r="I2523" s="533" t="str">
        <f t="shared" ref="I2523:J2523" si="2086">I2521</f>
        <v>262816 - ENCLOSED SWITCHES AND CIRCUIT BREAKERS</v>
      </c>
      <c r="J2523" s="533" t="str">
        <f t="shared" si="2086"/>
        <v>262816 - ENCLOSED SWITCHES AND CIRCUIT BREAKERS</v>
      </c>
      <c r="K2523" s="233" t="s">
        <v>21</v>
      </c>
      <c r="L2523" s="233" t="s">
        <v>946</v>
      </c>
      <c r="M2523" s="233">
        <v>3</v>
      </c>
      <c r="N2523" s="497" t="s">
        <v>39</v>
      </c>
      <c r="O2523" s="698"/>
      <c r="P2523" s="698">
        <v>0</v>
      </c>
      <c r="Q2523" s="731">
        <f t="shared" si="2083"/>
        <v>0</v>
      </c>
      <c r="R2523" s="731">
        <f t="shared" si="2084"/>
        <v>0</v>
      </c>
      <c r="T2523" s="728"/>
    </row>
    <row r="2524" spans="1:20" ht="16.5" thickBot="1">
      <c r="A2524" s="533" t="s">
        <v>2728</v>
      </c>
      <c r="B2524" s="533">
        <v>26</v>
      </c>
      <c r="C2524" s="533" t="s">
        <v>850</v>
      </c>
      <c r="D2524" s="572" t="s">
        <v>2333</v>
      </c>
      <c r="E2524" s="571" t="str">
        <f t="shared" si="2081"/>
        <v xml:space="preserve"> ENCLOSED SWITCHES AND CIRCUIT BREAKERS</v>
      </c>
      <c r="F2524" s="533" t="str">
        <f t="shared" si="2042"/>
        <v>EL</v>
      </c>
      <c r="G2524" s="533" t="s">
        <v>2722</v>
      </c>
      <c r="H2524" s="533">
        <v>1151</v>
      </c>
      <c r="I2524" s="533" t="str">
        <f t="shared" ref="I2524:J2524" si="2087">I2522</f>
        <v>Switch Disconnectors (Disconnecting Switches)</v>
      </c>
      <c r="J2524" s="533" t="str">
        <f t="shared" si="2087"/>
        <v>Switch Disconnectors (Disconnecting Switches)</v>
      </c>
      <c r="K2524" s="106" t="s">
        <v>17</v>
      </c>
      <c r="L2524" s="106" t="s">
        <v>947</v>
      </c>
      <c r="M2524" s="138">
        <v>2</v>
      </c>
      <c r="N2524" s="658" t="s">
        <v>39</v>
      </c>
      <c r="O2524" s="698">
        <v>62</v>
      </c>
      <c r="P2524" s="698">
        <v>124</v>
      </c>
      <c r="Q2524" s="731">
        <f t="shared" si="2083"/>
        <v>60.14</v>
      </c>
      <c r="R2524" s="731">
        <f t="shared" si="2084"/>
        <v>120.28</v>
      </c>
      <c r="T2524" s="728"/>
    </row>
    <row r="2525" spans="1:20" ht="15.75">
      <c r="A2525" s="533" t="s">
        <v>2728</v>
      </c>
      <c r="B2525" s="533">
        <v>26</v>
      </c>
      <c r="C2525" s="533" t="s">
        <v>850</v>
      </c>
      <c r="D2525" s="572" t="s">
        <v>2333</v>
      </c>
      <c r="E2525" s="571" t="str">
        <f t="shared" si="2081"/>
        <v xml:space="preserve"> ENCLOSED SWITCHES AND CIRCUIT BREAKERS</v>
      </c>
      <c r="F2525" s="533" t="str">
        <f t="shared" si="2042"/>
        <v>EL</v>
      </c>
      <c r="G2525" s="533" t="s">
        <v>2722</v>
      </c>
      <c r="H2525" s="533">
        <v>1152</v>
      </c>
      <c r="I2525" s="533" t="str">
        <f t="shared" ref="I2525:J2525" si="2088">I2523</f>
        <v>262816 - ENCLOSED SWITCHES AND CIRCUIT BREAKERS</v>
      </c>
      <c r="J2525" s="533" t="str">
        <f t="shared" si="2088"/>
        <v>262816 - ENCLOSED SWITCHES AND CIRCUIT BREAKERS</v>
      </c>
      <c r="K2525" s="233" t="s">
        <v>48</v>
      </c>
      <c r="L2525" s="233" t="s">
        <v>948</v>
      </c>
      <c r="M2525" s="233">
        <v>3</v>
      </c>
      <c r="N2525" s="497" t="s">
        <v>39</v>
      </c>
      <c r="O2525" s="698"/>
      <c r="P2525" s="698">
        <v>0</v>
      </c>
      <c r="Q2525" s="731">
        <f t="shared" si="2083"/>
        <v>0</v>
      </c>
      <c r="R2525" s="731">
        <f t="shared" si="2084"/>
        <v>0</v>
      </c>
      <c r="T2525" s="728"/>
    </row>
    <row r="2526" spans="1:20" ht="15.75">
      <c r="A2526" s="533" t="s">
        <v>2728</v>
      </c>
      <c r="B2526" s="533">
        <v>26</v>
      </c>
      <c r="C2526" s="533" t="s">
        <v>850</v>
      </c>
      <c r="D2526" s="572" t="s">
        <v>2333</v>
      </c>
      <c r="E2526" s="571" t="str">
        <f t="shared" si="2081"/>
        <v xml:space="preserve"> ENCLOSED SWITCHES AND CIRCUIT BREAKERS</v>
      </c>
      <c r="F2526" s="533" t="str">
        <f t="shared" si="2042"/>
        <v>EL</v>
      </c>
      <c r="G2526" s="533" t="s">
        <v>2722</v>
      </c>
      <c r="H2526" s="533">
        <v>1153</v>
      </c>
      <c r="I2526" s="533" t="str">
        <f t="shared" ref="I2526:J2526" si="2089">I2524</f>
        <v>Switch Disconnectors (Disconnecting Switches)</v>
      </c>
      <c r="J2526" s="533" t="str">
        <f t="shared" si="2089"/>
        <v>Switch Disconnectors (Disconnecting Switches)</v>
      </c>
      <c r="K2526" s="233" t="s">
        <v>50</v>
      </c>
      <c r="L2526" s="233" t="s">
        <v>949</v>
      </c>
      <c r="M2526" s="632">
        <v>3</v>
      </c>
      <c r="N2526" s="497" t="s">
        <v>39</v>
      </c>
      <c r="O2526" s="698"/>
      <c r="P2526" s="698">
        <v>0</v>
      </c>
      <c r="Q2526" s="731">
        <f t="shared" si="2083"/>
        <v>0</v>
      </c>
      <c r="R2526" s="731">
        <f t="shared" si="2084"/>
        <v>0</v>
      </c>
      <c r="T2526" s="728"/>
    </row>
    <row r="2527" spans="1:20" ht="15.75">
      <c r="A2527" s="533" t="s">
        <v>2728</v>
      </c>
      <c r="B2527" s="533">
        <v>26</v>
      </c>
      <c r="C2527" s="533" t="s">
        <v>850</v>
      </c>
      <c r="D2527" s="572" t="s">
        <v>2333</v>
      </c>
      <c r="E2527" s="571" t="str">
        <f t="shared" si="2081"/>
        <v xml:space="preserve"> ENCLOSED SWITCHES AND CIRCUIT BREAKERS</v>
      </c>
      <c r="F2527" s="533" t="str">
        <f t="shared" si="2042"/>
        <v>EL</v>
      </c>
      <c r="G2527" s="533" t="s">
        <v>2722</v>
      </c>
      <c r="H2527" s="533">
        <v>1154</v>
      </c>
      <c r="I2527" s="533" t="str">
        <f t="shared" ref="I2527:J2527" si="2090">I2525</f>
        <v>262816 - ENCLOSED SWITCHES AND CIRCUIT BREAKERS</v>
      </c>
      <c r="J2527" s="533" t="str">
        <f t="shared" si="2090"/>
        <v>262816 - ENCLOSED SWITCHES AND CIRCUIT BREAKERS</v>
      </c>
      <c r="K2527" s="233" t="s">
        <v>76</v>
      </c>
      <c r="L2527" s="233" t="s">
        <v>950</v>
      </c>
      <c r="M2527" s="632">
        <v>1</v>
      </c>
      <c r="N2527" s="497" t="s">
        <v>39</v>
      </c>
      <c r="O2527" s="698"/>
      <c r="P2527" s="698">
        <v>0</v>
      </c>
      <c r="Q2527" s="731">
        <f t="shared" si="2083"/>
        <v>0</v>
      </c>
      <c r="R2527" s="731">
        <f t="shared" si="2084"/>
        <v>0</v>
      </c>
      <c r="T2527" s="728"/>
    </row>
    <row r="2528" spans="1:20" ht="15.75">
      <c r="A2528" s="533" t="s">
        <v>2728</v>
      </c>
      <c r="B2528" s="533">
        <v>26</v>
      </c>
      <c r="C2528" s="533" t="s">
        <v>850</v>
      </c>
      <c r="D2528" s="572" t="s">
        <v>2333</v>
      </c>
      <c r="E2528" s="571" t="str">
        <f t="shared" si="2081"/>
        <v xml:space="preserve"> ENCLOSED SWITCHES AND CIRCUIT BREAKERS</v>
      </c>
      <c r="F2528" s="533" t="str">
        <f t="shared" si="2042"/>
        <v>EL</v>
      </c>
      <c r="G2528" s="533" t="s">
        <v>2722</v>
      </c>
      <c r="H2528" s="533">
        <v>1155</v>
      </c>
      <c r="I2528" s="533" t="str">
        <f t="shared" ref="I2528:J2528" si="2091">I2526</f>
        <v>Switch Disconnectors (Disconnecting Switches)</v>
      </c>
      <c r="J2528" s="533" t="str">
        <f t="shared" si="2091"/>
        <v>Switch Disconnectors (Disconnecting Switches)</v>
      </c>
      <c r="K2528" s="233" t="s">
        <v>77</v>
      </c>
      <c r="L2528" s="233" t="s">
        <v>951</v>
      </c>
      <c r="M2528" s="632">
        <v>2</v>
      </c>
      <c r="N2528" s="497" t="s">
        <v>39</v>
      </c>
      <c r="O2528" s="698"/>
      <c r="P2528" s="698">
        <v>0</v>
      </c>
      <c r="Q2528" s="731">
        <f t="shared" si="2083"/>
        <v>0</v>
      </c>
      <c r="R2528" s="731">
        <f t="shared" si="2084"/>
        <v>0</v>
      </c>
      <c r="T2528" s="728"/>
    </row>
    <row r="2529" spans="1:20" ht="16.5" thickBot="1">
      <c r="A2529" s="533" t="s">
        <v>2728</v>
      </c>
      <c r="B2529" s="533">
        <v>26</v>
      </c>
      <c r="C2529" s="533" t="s">
        <v>850</v>
      </c>
      <c r="D2529" s="572" t="s">
        <v>2333</v>
      </c>
      <c r="E2529" s="571" t="str">
        <f t="shared" si="2081"/>
        <v xml:space="preserve"> ENCLOSED SWITCHES AND CIRCUIT BREAKERS</v>
      </c>
      <c r="F2529" s="533" t="str">
        <f t="shared" si="2042"/>
        <v>EL</v>
      </c>
      <c r="G2529" s="533" t="s">
        <v>2722</v>
      </c>
      <c r="H2529" s="533">
        <v>1156</v>
      </c>
      <c r="I2529" s="533" t="str">
        <f t="shared" ref="I2529:J2529" si="2092">I2527</f>
        <v>262816 - ENCLOSED SWITCHES AND CIRCUIT BREAKERS</v>
      </c>
      <c r="J2529" s="533" t="str">
        <f t="shared" si="2092"/>
        <v>262816 - ENCLOSED SWITCHES AND CIRCUIT BREAKERS</v>
      </c>
      <c r="K2529" s="233" t="s">
        <v>78</v>
      </c>
      <c r="L2529" s="233" t="s">
        <v>952</v>
      </c>
      <c r="M2529" s="632">
        <v>1</v>
      </c>
      <c r="N2529" s="497" t="s">
        <v>39</v>
      </c>
      <c r="O2529" s="698"/>
      <c r="P2529" s="698">
        <v>0</v>
      </c>
      <c r="Q2529" s="731">
        <f t="shared" si="2083"/>
        <v>0</v>
      </c>
      <c r="R2529" s="731">
        <f t="shared" si="2084"/>
        <v>0</v>
      </c>
      <c r="T2529" s="728"/>
    </row>
    <row r="2530" spans="1:20" ht="16.5" thickBot="1">
      <c r="A2530" s="533" t="s">
        <v>2728</v>
      </c>
      <c r="B2530" s="533">
        <v>26</v>
      </c>
      <c r="C2530" s="533" t="s">
        <v>850</v>
      </c>
      <c r="D2530" s="572" t="s">
        <v>2333</v>
      </c>
      <c r="E2530" s="571" t="str">
        <f t="shared" si="2081"/>
        <v xml:space="preserve"> ENCLOSED SWITCHES AND CIRCUIT BREAKERS</v>
      </c>
      <c r="F2530" s="533" t="str">
        <f t="shared" si="2042"/>
        <v>EL</v>
      </c>
      <c r="G2530" s="533" t="s">
        <v>2722</v>
      </c>
      <c r="H2530" s="533">
        <v>1157</v>
      </c>
      <c r="I2530" s="533" t="str">
        <f t="shared" ref="I2530:J2530" si="2093">I2528</f>
        <v>Switch Disconnectors (Disconnecting Switches)</v>
      </c>
      <c r="J2530" s="533" t="str">
        <f t="shared" si="2093"/>
        <v>Switch Disconnectors (Disconnecting Switches)</v>
      </c>
      <c r="K2530" s="106" t="s">
        <v>302</v>
      </c>
      <c r="L2530" s="106" t="s">
        <v>953</v>
      </c>
      <c r="M2530" s="138">
        <v>2</v>
      </c>
      <c r="N2530" s="658" t="s">
        <v>39</v>
      </c>
      <c r="O2530" s="698">
        <v>72</v>
      </c>
      <c r="P2530" s="698">
        <v>144</v>
      </c>
      <c r="Q2530" s="731">
        <f t="shared" si="2083"/>
        <v>69.84</v>
      </c>
      <c r="R2530" s="731">
        <f t="shared" si="2084"/>
        <v>139.68</v>
      </c>
      <c r="T2530" s="728"/>
    </row>
    <row r="2531" spans="1:20" ht="15.75">
      <c r="A2531" s="533" t="s">
        <v>2728</v>
      </c>
      <c r="B2531" s="533">
        <v>26</v>
      </c>
      <c r="C2531" s="533" t="s">
        <v>850</v>
      </c>
      <c r="D2531" s="572" t="s">
        <v>2333</v>
      </c>
      <c r="E2531" s="571" t="str">
        <f t="shared" si="2081"/>
        <v xml:space="preserve"> ENCLOSED SWITCHES AND CIRCUIT BREAKERS</v>
      </c>
      <c r="F2531" s="533" t="str">
        <f t="shared" si="2042"/>
        <v>EL</v>
      </c>
      <c r="G2531" s="533" t="s">
        <v>2722</v>
      </c>
      <c r="H2531" s="533">
        <v>1158</v>
      </c>
      <c r="I2531" s="533" t="str">
        <f t="shared" ref="I2531:J2531" si="2094">I2529</f>
        <v>262816 - ENCLOSED SWITCHES AND CIRCUIT BREAKERS</v>
      </c>
      <c r="J2531" s="533" t="str">
        <f t="shared" si="2094"/>
        <v>262816 - ENCLOSED SWITCHES AND CIRCUIT BREAKERS</v>
      </c>
      <c r="K2531" s="233" t="s">
        <v>304</v>
      </c>
      <c r="L2531" s="233" t="s">
        <v>954</v>
      </c>
      <c r="M2531" s="632">
        <v>3</v>
      </c>
      <c r="N2531" s="497" t="s">
        <v>39</v>
      </c>
      <c r="O2531" s="698"/>
      <c r="P2531" s="698">
        <v>0</v>
      </c>
      <c r="Q2531" s="731">
        <f t="shared" si="2083"/>
        <v>0</v>
      </c>
      <c r="R2531" s="731">
        <f t="shared" si="2084"/>
        <v>0</v>
      </c>
      <c r="T2531" s="728"/>
    </row>
    <row r="2532" spans="1:20" ht="15.75">
      <c r="A2532" s="533" t="s">
        <v>2728</v>
      </c>
      <c r="B2532" s="533">
        <v>26</v>
      </c>
      <c r="C2532" s="533" t="s">
        <v>850</v>
      </c>
      <c r="D2532" s="572" t="s">
        <v>2333</v>
      </c>
      <c r="E2532" s="571" t="str">
        <f t="shared" si="2081"/>
        <v xml:space="preserve"> ENCLOSED SWITCHES AND CIRCUIT BREAKERS</v>
      </c>
      <c r="F2532" s="533" t="str">
        <f t="shared" si="2042"/>
        <v>EL</v>
      </c>
      <c r="G2532" s="533" t="s">
        <v>2722</v>
      </c>
      <c r="H2532" s="533">
        <v>1159</v>
      </c>
      <c r="I2532" s="533" t="str">
        <f t="shared" ref="I2532:J2532" si="2095">I2530</f>
        <v>Switch Disconnectors (Disconnecting Switches)</v>
      </c>
      <c r="J2532" s="533" t="str">
        <f t="shared" si="2095"/>
        <v>Switch Disconnectors (Disconnecting Switches)</v>
      </c>
      <c r="K2532" s="233" t="s">
        <v>306</v>
      </c>
      <c r="L2532" s="233" t="s">
        <v>955</v>
      </c>
      <c r="M2532" s="632">
        <v>3</v>
      </c>
      <c r="N2532" s="497" t="s">
        <v>39</v>
      </c>
      <c r="O2532" s="698"/>
      <c r="P2532" s="698">
        <v>0</v>
      </c>
      <c r="Q2532" s="731">
        <f t="shared" si="2083"/>
        <v>0</v>
      </c>
      <c r="R2532" s="731">
        <f t="shared" si="2084"/>
        <v>0</v>
      </c>
      <c r="T2532" s="728"/>
    </row>
    <row r="2533" spans="1:20" ht="15.75">
      <c r="A2533" s="533" t="s">
        <v>2728</v>
      </c>
      <c r="B2533" s="533">
        <v>26</v>
      </c>
      <c r="C2533" s="533" t="s">
        <v>850</v>
      </c>
      <c r="D2533" s="572" t="s">
        <v>2333</v>
      </c>
      <c r="E2533" s="571" t="str">
        <f t="shared" si="2081"/>
        <v xml:space="preserve"> ENCLOSED SWITCHES AND CIRCUIT BREAKERS</v>
      </c>
      <c r="F2533" s="533" t="str">
        <f t="shared" si="2042"/>
        <v>EL</v>
      </c>
      <c r="G2533" s="533" t="s">
        <v>2722</v>
      </c>
      <c r="H2533" s="533">
        <v>1160</v>
      </c>
      <c r="I2533" s="533" t="str">
        <f t="shared" ref="I2533:J2533" si="2096">I2531</f>
        <v>262816 - ENCLOSED SWITCHES AND CIRCUIT BREAKERS</v>
      </c>
      <c r="J2533" s="533" t="str">
        <f t="shared" si="2096"/>
        <v>262816 - ENCLOSED SWITCHES AND CIRCUIT BREAKERS</v>
      </c>
      <c r="K2533" s="233" t="s">
        <v>13</v>
      </c>
      <c r="L2533" s="233" t="s">
        <v>956</v>
      </c>
      <c r="M2533" s="632">
        <v>1</v>
      </c>
      <c r="N2533" s="497" t="s">
        <v>39</v>
      </c>
      <c r="O2533" s="698"/>
      <c r="P2533" s="698">
        <v>0</v>
      </c>
      <c r="Q2533" s="731">
        <f t="shared" si="2083"/>
        <v>0</v>
      </c>
      <c r="R2533" s="731">
        <f t="shared" si="2084"/>
        <v>0</v>
      </c>
      <c r="T2533" s="728"/>
    </row>
    <row r="2534" spans="1:20" ht="16.5" thickBot="1">
      <c r="A2534" s="533" t="s">
        <v>2728</v>
      </c>
      <c r="B2534" s="533">
        <v>26</v>
      </c>
      <c r="C2534" s="533" t="s">
        <v>850</v>
      </c>
      <c r="D2534" s="572" t="s">
        <v>2333</v>
      </c>
      <c r="E2534" s="571" t="str">
        <f t="shared" si="2081"/>
        <v xml:space="preserve"> ENCLOSED SWITCHES AND CIRCUIT BREAKERS</v>
      </c>
      <c r="F2534" s="533" t="str">
        <f t="shared" si="2042"/>
        <v>EL</v>
      </c>
      <c r="G2534" s="533" t="s">
        <v>2725</v>
      </c>
      <c r="H2534" s="533">
        <v>1161</v>
      </c>
      <c r="I2534" s="533" t="str">
        <f>L2534</f>
        <v>Switch Disconnectors with Combination Starter</v>
      </c>
      <c r="J2534" s="533" t="str">
        <f>L2534</f>
        <v>Switch Disconnectors with Combination Starter</v>
      </c>
      <c r="K2534" s="106"/>
      <c r="L2534" s="106" t="s">
        <v>957</v>
      </c>
      <c r="M2534" s="139"/>
      <c r="N2534" s="155"/>
      <c r="O2534" s="698"/>
      <c r="P2534" s="698"/>
      <c r="T2534" s="728"/>
    </row>
    <row r="2535" spans="1:20" ht="16.5" thickBot="1">
      <c r="A2535" s="533" t="s">
        <v>2728</v>
      </c>
      <c r="B2535" s="533">
        <v>26</v>
      </c>
      <c r="C2535" s="533" t="s">
        <v>850</v>
      </c>
      <c r="D2535" s="572" t="s">
        <v>2333</v>
      </c>
      <c r="E2535" s="571" t="str">
        <f t="shared" si="2081"/>
        <v xml:space="preserve"> ENCLOSED SWITCHES AND CIRCUIT BREAKERS</v>
      </c>
      <c r="F2535" s="533" t="str">
        <f t="shared" si="2042"/>
        <v>EL</v>
      </c>
      <c r="G2535" s="533" t="s">
        <v>2722</v>
      </c>
      <c r="H2535" s="533">
        <v>1162</v>
      </c>
      <c r="I2535" s="533" t="str">
        <f t="shared" ref="I2535:J2535" si="2097">I2533</f>
        <v>262816 - ENCLOSED SWITCHES AND CIRCUIT BREAKERS</v>
      </c>
      <c r="J2535" s="533" t="str">
        <f t="shared" si="2097"/>
        <v>262816 - ENCLOSED SWITCHES AND CIRCUIT BREAKERS</v>
      </c>
      <c r="K2535" s="106" t="s">
        <v>13</v>
      </c>
      <c r="L2535" s="106" t="s">
        <v>945</v>
      </c>
      <c r="M2535" s="138">
        <v>1</v>
      </c>
      <c r="N2535" s="658" t="s">
        <v>39</v>
      </c>
      <c r="O2535" s="698">
        <v>62</v>
      </c>
      <c r="P2535" s="698">
        <v>62</v>
      </c>
      <c r="Q2535" s="731">
        <f t="shared" ref="Q2535:Q2538" si="2098">O2535*0.97</f>
        <v>60.14</v>
      </c>
      <c r="R2535" s="731">
        <f t="shared" ref="R2535:R2538" si="2099">Q2535*M2535</f>
        <v>60.14</v>
      </c>
      <c r="T2535" s="728"/>
    </row>
    <row r="2536" spans="1:20" ht="16.5" thickBot="1">
      <c r="A2536" s="533" t="s">
        <v>2728</v>
      </c>
      <c r="B2536" s="533">
        <v>26</v>
      </c>
      <c r="C2536" s="533" t="s">
        <v>850</v>
      </c>
      <c r="D2536" s="572" t="s">
        <v>2333</v>
      </c>
      <c r="E2536" s="571" t="str">
        <f t="shared" si="2081"/>
        <v xml:space="preserve"> ENCLOSED SWITCHES AND CIRCUIT BREAKERS</v>
      </c>
      <c r="F2536" s="533" t="str">
        <f t="shared" si="2042"/>
        <v>EL</v>
      </c>
      <c r="G2536" s="533" t="s">
        <v>2722</v>
      </c>
      <c r="H2536" s="533">
        <v>1163</v>
      </c>
      <c r="I2536" s="533" t="str">
        <f t="shared" ref="I2536:J2536" si="2100">I2534</f>
        <v>Switch Disconnectors with Combination Starter</v>
      </c>
      <c r="J2536" s="533" t="str">
        <f t="shared" si="2100"/>
        <v>Switch Disconnectors with Combination Starter</v>
      </c>
      <c r="K2536" s="106" t="s">
        <v>15</v>
      </c>
      <c r="L2536" s="106" t="s">
        <v>946</v>
      </c>
      <c r="M2536" s="106">
        <v>1</v>
      </c>
      <c r="N2536" s="658" t="s">
        <v>39</v>
      </c>
      <c r="O2536" s="698">
        <v>48</v>
      </c>
      <c r="P2536" s="698">
        <v>48</v>
      </c>
      <c r="Q2536" s="731">
        <f t="shared" si="2098"/>
        <v>46.56</v>
      </c>
      <c r="R2536" s="731">
        <f t="shared" si="2099"/>
        <v>46.56</v>
      </c>
      <c r="T2536" s="728"/>
    </row>
    <row r="2537" spans="1:20" ht="16.5" thickBot="1">
      <c r="A2537" s="533" t="s">
        <v>2728</v>
      </c>
      <c r="B2537" s="533">
        <v>26</v>
      </c>
      <c r="C2537" s="533" t="s">
        <v>850</v>
      </c>
      <c r="D2537" s="572" t="s">
        <v>2333</v>
      </c>
      <c r="E2537" s="571" t="str">
        <f t="shared" si="2081"/>
        <v xml:space="preserve"> ENCLOSED SWITCHES AND CIRCUIT BREAKERS</v>
      </c>
      <c r="F2537" s="533" t="str">
        <f t="shared" si="2042"/>
        <v>EL</v>
      </c>
      <c r="G2537" s="533" t="s">
        <v>2722</v>
      </c>
      <c r="H2537" s="533">
        <v>1164</v>
      </c>
      <c r="I2537" s="533" t="str">
        <f t="shared" ref="I2537:J2537" si="2101">I2535</f>
        <v>262816 - ENCLOSED SWITCHES AND CIRCUIT BREAKERS</v>
      </c>
      <c r="J2537" s="533" t="str">
        <f t="shared" si="2101"/>
        <v>262816 - ENCLOSED SWITCHES AND CIRCUIT BREAKERS</v>
      </c>
      <c r="K2537" s="106" t="s">
        <v>17</v>
      </c>
      <c r="L2537" s="106" t="s">
        <v>958</v>
      </c>
      <c r="M2537" s="138">
        <v>1</v>
      </c>
      <c r="N2537" s="658" t="s">
        <v>39</v>
      </c>
      <c r="O2537" s="698">
        <v>69</v>
      </c>
      <c r="P2537" s="698">
        <v>69</v>
      </c>
      <c r="Q2537" s="731">
        <f t="shared" si="2098"/>
        <v>66.929999999999993</v>
      </c>
      <c r="R2537" s="731">
        <f t="shared" si="2099"/>
        <v>66.929999999999993</v>
      </c>
      <c r="T2537" s="728"/>
    </row>
    <row r="2538" spans="1:20" ht="15.75">
      <c r="A2538" s="533" t="s">
        <v>2728</v>
      </c>
      <c r="B2538" s="533">
        <v>26</v>
      </c>
      <c r="C2538" s="533" t="s">
        <v>850</v>
      </c>
      <c r="D2538" s="572" t="s">
        <v>2333</v>
      </c>
      <c r="E2538" s="571" t="str">
        <f t="shared" si="2081"/>
        <v xml:space="preserve"> ENCLOSED SWITCHES AND CIRCUIT BREAKERS</v>
      </c>
      <c r="F2538" s="533" t="str">
        <f t="shared" si="2042"/>
        <v>EL</v>
      </c>
      <c r="G2538" s="533" t="s">
        <v>2722</v>
      </c>
      <c r="H2538" s="533">
        <v>1165</v>
      </c>
      <c r="I2538" s="533" t="str">
        <f t="shared" ref="I2538:J2538" si="2102">I2536</f>
        <v>Switch Disconnectors with Combination Starter</v>
      </c>
      <c r="J2538" s="533" t="str">
        <f t="shared" si="2102"/>
        <v>Switch Disconnectors with Combination Starter</v>
      </c>
      <c r="K2538" s="106" t="s">
        <v>19</v>
      </c>
      <c r="L2538" s="106" t="s">
        <v>959</v>
      </c>
      <c r="M2538" s="138">
        <v>1</v>
      </c>
      <c r="N2538" s="155" t="s">
        <v>39</v>
      </c>
      <c r="O2538" s="698">
        <v>69</v>
      </c>
      <c r="P2538" s="698">
        <v>69</v>
      </c>
      <c r="Q2538" s="731">
        <f t="shared" si="2098"/>
        <v>66.929999999999993</v>
      </c>
      <c r="R2538" s="731">
        <f t="shared" si="2099"/>
        <v>66.929999999999993</v>
      </c>
      <c r="T2538" s="728"/>
    </row>
    <row r="2539" spans="1:20" ht="15.75">
      <c r="A2539" s="533" t="s">
        <v>2728</v>
      </c>
      <c r="B2539" s="533">
        <v>26</v>
      </c>
      <c r="C2539" s="533" t="s">
        <v>850</v>
      </c>
      <c r="D2539" s="572" t="s">
        <v>2341</v>
      </c>
      <c r="E2539" s="571" t="s">
        <v>1286</v>
      </c>
      <c r="F2539" s="533" t="str">
        <f t="shared" si="2042"/>
        <v>EL</v>
      </c>
      <c r="G2539" s="533" t="s">
        <v>2725</v>
      </c>
      <c r="H2539" s="533">
        <v>1166</v>
      </c>
      <c r="I2539" s="533" t="str">
        <f t="shared" ref="I2539:I2540" si="2103">L2539</f>
        <v>263213 - PACKAGED ENGINE GENERATORS</v>
      </c>
      <c r="J2539" s="533" t="str">
        <f t="shared" ref="J2539:J2540" si="2104">L2539</f>
        <v>263213 - PACKAGED ENGINE GENERATORS</v>
      </c>
      <c r="K2539" s="150"/>
      <c r="L2539" s="150" t="s">
        <v>960</v>
      </c>
      <c r="M2539" s="139"/>
      <c r="N2539" s="390"/>
      <c r="O2539" s="698"/>
      <c r="P2539" s="698"/>
      <c r="T2539" s="728"/>
    </row>
    <row r="2540" spans="1:20" ht="15.75">
      <c r="A2540" s="533" t="s">
        <v>2728</v>
      </c>
      <c r="B2540" s="533">
        <v>26</v>
      </c>
      <c r="C2540" s="533" t="s">
        <v>850</v>
      </c>
      <c r="D2540" s="572" t="s">
        <v>2341</v>
      </c>
      <c r="E2540" s="571" t="str">
        <f t="shared" ref="E2540:E2542" si="2105">E2539</f>
        <v xml:space="preserve"> PACKAGED ENGINE GENERATORS</v>
      </c>
      <c r="F2540" s="533" t="str">
        <f t="shared" si="2042"/>
        <v>EL</v>
      </c>
      <c r="G2540" s="533" t="s">
        <v>2725</v>
      </c>
      <c r="H2540" s="533">
        <v>1167</v>
      </c>
      <c r="I2540" s="533" t="str">
        <f t="shared" si="2103"/>
        <v>Oudooor sound proof generator, including enclosure, control panel, silencer, gas exhaust pipes, and installation of all accessories and equipment required.</v>
      </c>
      <c r="J2540" s="533" t="str">
        <f t="shared" si="2104"/>
        <v>Oudooor sound proof generator, including enclosure, control panel, silencer, gas exhaust pipes, and installation of all accessories and equipment required.</v>
      </c>
      <c r="K2540" s="150"/>
      <c r="L2540" s="150" t="s">
        <v>961</v>
      </c>
      <c r="M2540" s="139"/>
      <c r="N2540" s="390"/>
      <c r="O2540" s="698"/>
      <c r="P2540" s="698"/>
      <c r="T2540" s="728"/>
    </row>
    <row r="2541" spans="1:20" ht="15.75">
      <c r="A2541" s="533" t="s">
        <v>2728</v>
      </c>
      <c r="B2541" s="533">
        <v>26</v>
      </c>
      <c r="C2541" s="533" t="s">
        <v>850</v>
      </c>
      <c r="D2541" s="572" t="s">
        <v>2341</v>
      </c>
      <c r="E2541" s="571" t="str">
        <f t="shared" si="2105"/>
        <v xml:space="preserve"> PACKAGED ENGINE GENERATORS</v>
      </c>
      <c r="F2541" s="533" t="str">
        <f t="shared" si="2042"/>
        <v>EL</v>
      </c>
      <c r="G2541" s="533" t="s">
        <v>2722</v>
      </c>
      <c r="H2541" s="533">
        <v>1168</v>
      </c>
      <c r="I2541" s="533" t="str">
        <f t="shared" ref="I2541:J2541" si="2106">I2539</f>
        <v>263213 - PACKAGED ENGINE GENERATORS</v>
      </c>
      <c r="J2541" s="533" t="str">
        <f t="shared" si="2106"/>
        <v>263213 - PACKAGED ENGINE GENERATORS</v>
      </c>
      <c r="K2541" s="106" t="s">
        <v>20</v>
      </c>
      <c r="L2541" s="106" t="s">
        <v>962</v>
      </c>
      <c r="M2541" s="138">
        <v>1</v>
      </c>
      <c r="N2541" s="155" t="s">
        <v>39</v>
      </c>
      <c r="O2541" s="698">
        <v>33195</v>
      </c>
      <c r="P2541" s="698">
        <v>33195</v>
      </c>
      <c r="Q2541" s="731">
        <f t="shared" ref="Q2541:Q2542" si="2107">O2541*0.97</f>
        <v>32199.149999999998</v>
      </c>
      <c r="R2541" s="731">
        <f t="shared" ref="R2541:R2542" si="2108">Q2541*M2541</f>
        <v>32199.149999999998</v>
      </c>
      <c r="T2541" s="728"/>
    </row>
    <row r="2542" spans="1:20" ht="15.75">
      <c r="A2542" s="533" t="s">
        <v>2728</v>
      </c>
      <c r="B2542" s="533">
        <v>26</v>
      </c>
      <c r="C2542" s="533" t="s">
        <v>850</v>
      </c>
      <c r="D2542" s="572" t="s">
        <v>2341</v>
      </c>
      <c r="E2542" s="571" t="str">
        <f t="shared" si="2105"/>
        <v xml:space="preserve"> PACKAGED ENGINE GENERATORS</v>
      </c>
      <c r="F2542" s="533" t="str">
        <f t="shared" si="2042"/>
        <v>EL</v>
      </c>
      <c r="G2542" s="533" t="s">
        <v>2722</v>
      </c>
      <c r="H2542" s="533">
        <v>1169</v>
      </c>
      <c r="I2542" s="533" t="str">
        <f t="shared" ref="I2542:J2542" si="2109">I2540</f>
        <v>Oudooor sound proof generator, including enclosure, control panel, silencer, gas exhaust pipes, and installation of all accessories and equipment required.</v>
      </c>
      <c r="J2542" s="533" t="str">
        <f t="shared" si="2109"/>
        <v>Oudooor sound proof generator, including enclosure, control panel, silencer, gas exhaust pipes, and installation of all accessories and equipment required.</v>
      </c>
      <c r="K2542" s="106" t="s">
        <v>21</v>
      </c>
      <c r="L2542" s="106" t="s">
        <v>963</v>
      </c>
      <c r="M2542" s="138">
        <v>1</v>
      </c>
      <c r="N2542" s="155" t="s">
        <v>39</v>
      </c>
      <c r="O2542" s="698">
        <v>797</v>
      </c>
      <c r="P2542" s="698">
        <v>797</v>
      </c>
      <c r="Q2542" s="731">
        <f t="shared" si="2107"/>
        <v>773.09</v>
      </c>
      <c r="R2542" s="731">
        <f t="shared" si="2108"/>
        <v>773.09</v>
      </c>
      <c r="T2542" s="728"/>
    </row>
    <row r="2543" spans="1:20" ht="15.75">
      <c r="A2543" s="533" t="s">
        <v>2728</v>
      </c>
      <c r="B2543" s="533">
        <v>26</v>
      </c>
      <c r="C2543" s="533" t="s">
        <v>850</v>
      </c>
      <c r="D2543" s="572" t="s">
        <v>2351</v>
      </c>
      <c r="E2543" s="571" t="s">
        <v>1287</v>
      </c>
      <c r="F2543" s="533" t="str">
        <f t="shared" si="2042"/>
        <v>EL</v>
      </c>
      <c r="G2543" s="533" t="s">
        <v>2725</v>
      </c>
      <c r="H2543" s="533">
        <v>1170</v>
      </c>
      <c r="I2543" s="533" t="str">
        <f t="shared" ref="I2543:I2546" si="2110">L2543</f>
        <v xml:space="preserve">263353 - STATIC UNINTERRUPTIBLE POWER SUPPLY </v>
      </c>
      <c r="J2543" s="533" t="str">
        <f t="shared" ref="J2543:J2546" si="2111">L2543</f>
        <v xml:space="preserve">263353 - STATIC UNINTERRUPTIBLE POWER SUPPLY </v>
      </c>
      <c r="K2543" s="150"/>
      <c r="L2543" s="150" t="s">
        <v>964</v>
      </c>
      <c r="M2543" s="139"/>
      <c r="N2543" s="390"/>
      <c r="O2543" s="698"/>
      <c r="P2543" s="698"/>
      <c r="T2543" s="728"/>
    </row>
    <row r="2544" spans="1:20" ht="15.75">
      <c r="A2544" s="533" t="s">
        <v>2728</v>
      </c>
      <c r="B2544" s="533">
        <v>26</v>
      </c>
      <c r="C2544" s="533" t="s">
        <v>850</v>
      </c>
      <c r="D2544" s="572" t="s">
        <v>2351</v>
      </c>
      <c r="E2544" s="571" t="str">
        <f t="shared" ref="E2544:E2547" si="2112">E2543</f>
        <v xml:space="preserve"> STATIC UNINTERRUPTIBLE POWER SUPPLY </v>
      </c>
      <c r="F2544" s="533" t="str">
        <f t="shared" si="2042"/>
        <v>EL</v>
      </c>
      <c r="G2544" s="533" t="s">
        <v>2725</v>
      </c>
      <c r="H2544" s="533">
        <v>1171</v>
      </c>
      <c r="I2544" s="533" t="str">
        <f t="shared" si="2110"/>
        <v>UPS system complete, including</v>
      </c>
      <c r="J2544" s="533" t="str">
        <f t="shared" si="2111"/>
        <v>UPS system complete, including</v>
      </c>
      <c r="K2544" s="106"/>
      <c r="L2544" s="106" t="s">
        <v>965</v>
      </c>
      <c r="M2544" s="139"/>
      <c r="N2544" s="390"/>
      <c r="O2544" s="698"/>
      <c r="P2544" s="698"/>
      <c r="T2544" s="728"/>
    </row>
    <row r="2545" spans="1:20" ht="15.75">
      <c r="A2545" s="533" t="s">
        <v>2728</v>
      </c>
      <c r="B2545" s="533">
        <v>26</v>
      </c>
      <c r="C2545" s="533" t="s">
        <v>850</v>
      </c>
      <c r="D2545" s="572" t="s">
        <v>2351</v>
      </c>
      <c r="E2545" s="571" t="str">
        <f t="shared" si="2112"/>
        <v xml:space="preserve"> STATIC UNINTERRUPTIBLE POWER SUPPLY </v>
      </c>
      <c r="F2545" s="533" t="str">
        <f t="shared" si="2042"/>
        <v>EL</v>
      </c>
      <c r="G2545" s="533" t="s">
        <v>2725</v>
      </c>
      <c r="H2545" s="533">
        <v>1172</v>
      </c>
      <c r="I2545" s="533" t="str">
        <f t="shared" si="2110"/>
        <v>battery, charger, inverter, transfer</v>
      </c>
      <c r="J2545" s="533" t="str">
        <f t="shared" si="2111"/>
        <v>battery, charger, inverter, transfer</v>
      </c>
      <c r="K2545" s="106"/>
      <c r="L2545" s="106" t="s">
        <v>966</v>
      </c>
      <c r="M2545" s="139"/>
      <c r="N2545" s="390"/>
      <c r="O2545" s="698"/>
      <c r="P2545" s="698"/>
      <c r="T2545" s="728"/>
    </row>
    <row r="2546" spans="1:20" ht="15.75">
      <c r="A2546" s="533" t="s">
        <v>2728</v>
      </c>
      <c r="B2546" s="533">
        <v>26</v>
      </c>
      <c r="C2546" s="533" t="s">
        <v>850</v>
      </c>
      <c r="D2546" s="572" t="s">
        <v>2351</v>
      </c>
      <c r="E2546" s="571" t="str">
        <f t="shared" si="2112"/>
        <v xml:space="preserve"> STATIC UNINTERRUPTIBLE POWER SUPPLY </v>
      </c>
      <c r="F2546" s="533" t="str">
        <f t="shared" si="2042"/>
        <v>EL</v>
      </c>
      <c r="G2546" s="533" t="s">
        <v>2725</v>
      </c>
      <c r="H2546" s="533">
        <v>1173</v>
      </c>
      <c r="I2546" s="533" t="str">
        <f t="shared" si="2110"/>
        <v xml:space="preserve">switch and manual by pass switch  </v>
      </c>
      <c r="J2546" s="533" t="str">
        <f t="shared" si="2111"/>
        <v xml:space="preserve">switch and manual by pass switch  </v>
      </c>
      <c r="K2546" s="106"/>
      <c r="L2546" s="106" t="s">
        <v>967</v>
      </c>
      <c r="M2546" s="139"/>
      <c r="N2546" s="390"/>
      <c r="O2546" s="698"/>
      <c r="P2546" s="698"/>
      <c r="T2546" s="728"/>
    </row>
    <row r="2547" spans="1:20" ht="15.75">
      <c r="A2547" s="533" t="s">
        <v>2728</v>
      </c>
      <c r="B2547" s="533">
        <v>26</v>
      </c>
      <c r="C2547" s="533" t="s">
        <v>850</v>
      </c>
      <c r="D2547" s="572" t="s">
        <v>2351</v>
      </c>
      <c r="E2547" s="571" t="str">
        <f t="shared" si="2112"/>
        <v xml:space="preserve"> STATIC UNINTERRUPTIBLE POWER SUPPLY </v>
      </c>
      <c r="F2547" s="533" t="str">
        <f t="shared" si="2042"/>
        <v>EL</v>
      </c>
      <c r="G2547" s="533" t="s">
        <v>2722</v>
      </c>
      <c r="H2547" s="533">
        <v>1174</v>
      </c>
      <c r="I2547" s="533" t="str">
        <f>I2545</f>
        <v>battery, charger, inverter, transfer</v>
      </c>
      <c r="J2547" s="533" t="str">
        <f>J2545</f>
        <v>battery, charger, inverter, transfer</v>
      </c>
      <c r="K2547" s="138" t="s">
        <v>45</v>
      </c>
      <c r="L2547" s="138" t="s">
        <v>968</v>
      </c>
      <c r="M2547" s="138">
        <v>1</v>
      </c>
      <c r="N2547" s="155" t="s">
        <v>39</v>
      </c>
      <c r="O2547" s="698">
        <v>8750</v>
      </c>
      <c r="P2547" s="698">
        <v>8750</v>
      </c>
      <c r="Q2547" s="731">
        <f>O2547*0.97</f>
        <v>8487.5</v>
      </c>
      <c r="R2547" s="731">
        <f>Q2547*M2547</f>
        <v>8487.5</v>
      </c>
      <c r="T2547" s="728"/>
    </row>
    <row r="2548" spans="1:20" ht="15.75">
      <c r="A2548" s="533" t="s">
        <v>2728</v>
      </c>
      <c r="B2548" s="533">
        <v>26</v>
      </c>
      <c r="C2548" s="533" t="s">
        <v>850</v>
      </c>
      <c r="D2548" s="572" t="s">
        <v>2355</v>
      </c>
      <c r="E2548" s="571" t="s">
        <v>1288</v>
      </c>
      <c r="F2548" s="533" t="str">
        <f t="shared" si="2042"/>
        <v>EL</v>
      </c>
      <c r="G2548" s="533" t="s">
        <v>2725</v>
      </c>
      <c r="H2548" s="533">
        <v>1175</v>
      </c>
      <c r="I2548" s="533" t="str">
        <f t="shared" ref="I2548:I2549" si="2113">L2548</f>
        <v>263600 - TRANSFER SWITCHES</v>
      </c>
      <c r="J2548" s="533" t="str">
        <f t="shared" ref="J2548:J2549" si="2114">L2548</f>
        <v>263600 - TRANSFER SWITCHES</v>
      </c>
      <c r="K2548" s="150"/>
      <c r="L2548" s="150" t="s">
        <v>969</v>
      </c>
      <c r="M2548" s="139"/>
      <c r="N2548" s="390"/>
      <c r="O2548" s="698"/>
      <c r="P2548" s="698"/>
      <c r="T2548" s="728"/>
    </row>
    <row r="2549" spans="1:20" ht="15.75">
      <c r="A2549" s="533" t="s">
        <v>2728</v>
      </c>
      <c r="B2549" s="533">
        <v>26</v>
      </c>
      <c r="C2549" s="533" t="s">
        <v>850</v>
      </c>
      <c r="D2549" s="572" t="s">
        <v>2355</v>
      </c>
      <c r="E2549" s="571" t="str">
        <f t="shared" ref="E2549:E2550" si="2115">E2548</f>
        <v xml:space="preserve"> TRANSFER SWITCHES</v>
      </c>
      <c r="F2549" s="533" t="str">
        <f t="shared" si="2042"/>
        <v>EL</v>
      </c>
      <c r="G2549" s="533" t="s">
        <v>2725</v>
      </c>
      <c r="H2549" s="533">
        <v>1176</v>
      </c>
      <c r="I2549" s="533" t="str">
        <f t="shared" si="2113"/>
        <v>Automatic transfer switch</v>
      </c>
      <c r="J2549" s="533" t="str">
        <f t="shared" si="2114"/>
        <v>Automatic transfer switch</v>
      </c>
      <c r="K2549" s="150"/>
      <c r="L2549" s="150" t="s">
        <v>970</v>
      </c>
      <c r="M2549" s="139"/>
      <c r="N2549" s="390"/>
      <c r="O2549" s="698"/>
      <c r="P2549" s="698"/>
      <c r="T2549" s="728"/>
    </row>
    <row r="2550" spans="1:20" ht="15.75">
      <c r="A2550" s="533" t="s">
        <v>2728</v>
      </c>
      <c r="B2550" s="533">
        <v>26</v>
      </c>
      <c r="C2550" s="533" t="s">
        <v>850</v>
      </c>
      <c r="D2550" s="572" t="s">
        <v>2355</v>
      </c>
      <c r="E2550" s="571" t="str">
        <f t="shared" si="2115"/>
        <v xml:space="preserve"> TRANSFER SWITCHES</v>
      </c>
      <c r="F2550" s="533" t="str">
        <f t="shared" ref="F2550:F2575" si="2116">VLOOKUP(D:D,trade,3,FALSE)</f>
        <v>EL</v>
      </c>
      <c r="G2550" s="533" t="s">
        <v>2722</v>
      </c>
      <c r="H2550" s="533">
        <v>1177</v>
      </c>
      <c r="I2550" s="533" t="str">
        <f>I2548</f>
        <v>263600 - TRANSFER SWITCHES</v>
      </c>
      <c r="J2550" s="533" t="str">
        <f>J2548</f>
        <v>263600 - TRANSFER SWITCHES</v>
      </c>
      <c r="K2550" s="106" t="s">
        <v>13</v>
      </c>
      <c r="L2550" s="106" t="s">
        <v>971</v>
      </c>
      <c r="M2550" s="138">
        <v>1</v>
      </c>
      <c r="N2550" s="155" t="s">
        <v>39</v>
      </c>
      <c r="O2550" s="698">
        <v>3196</v>
      </c>
      <c r="P2550" s="698">
        <v>3196</v>
      </c>
      <c r="Q2550" s="731">
        <f>O2550*0.97</f>
        <v>3100.12</v>
      </c>
      <c r="R2550" s="731">
        <f>Q2550*M2550</f>
        <v>3100.12</v>
      </c>
      <c r="T2550" s="728"/>
    </row>
    <row r="2551" spans="1:20" ht="15.75">
      <c r="A2551" s="533" t="s">
        <v>2728</v>
      </c>
      <c r="B2551" s="533">
        <v>26</v>
      </c>
      <c r="C2551" s="533" t="s">
        <v>850</v>
      </c>
      <c r="D2551" s="572" t="s">
        <v>2359</v>
      </c>
      <c r="E2551" s="571" t="s">
        <v>1289</v>
      </c>
      <c r="F2551" s="533" t="str">
        <f t="shared" si="2116"/>
        <v>EL</v>
      </c>
      <c r="G2551" s="533" t="s">
        <v>2725</v>
      </c>
      <c r="H2551" s="533">
        <v>1178</v>
      </c>
      <c r="I2551" s="533" t="str">
        <f>L2551</f>
        <v>264113 - LIGHTNING PROTECTION FOR STRUCTURES</v>
      </c>
      <c r="J2551" s="533" t="str">
        <f>L2551</f>
        <v>264113 - LIGHTNING PROTECTION FOR STRUCTURES</v>
      </c>
      <c r="K2551" s="148"/>
      <c r="L2551" s="148" t="s">
        <v>972</v>
      </c>
      <c r="M2551" s="139"/>
      <c r="N2551" s="155"/>
      <c r="O2551" s="698"/>
      <c r="P2551" s="698">
        <v>0</v>
      </c>
      <c r="T2551" s="728"/>
    </row>
    <row r="2552" spans="1:20" ht="15.75">
      <c r="A2552" s="533" t="s">
        <v>2728</v>
      </c>
      <c r="B2552" s="533">
        <v>26</v>
      </c>
      <c r="C2552" s="533" t="s">
        <v>850</v>
      </c>
      <c r="D2552" s="572" t="s">
        <v>2359</v>
      </c>
      <c r="E2552" s="571" t="str">
        <f>E2551</f>
        <v xml:space="preserve"> LIGHTNING PROTECTION FOR STRUCTURES</v>
      </c>
      <c r="F2552" s="533" t="str">
        <f t="shared" si="2116"/>
        <v>EL</v>
      </c>
      <c r="G2552" s="533" t="s">
        <v>2722</v>
      </c>
      <c r="H2552" s="533">
        <v>1179</v>
      </c>
      <c r="I2552" s="533" t="str">
        <f>I2550</f>
        <v>263600 - TRANSFER SWITCHES</v>
      </c>
      <c r="J2552" s="533" t="str">
        <f>J2550</f>
        <v>263600 - TRANSFER SWITCHES</v>
      </c>
      <c r="K2552" s="106" t="s">
        <v>15</v>
      </c>
      <c r="L2552" s="106" t="s">
        <v>973</v>
      </c>
      <c r="M2552" s="138">
        <v>1</v>
      </c>
      <c r="N2552" s="155" t="s">
        <v>2</v>
      </c>
      <c r="O2552" s="698">
        <v>5477</v>
      </c>
      <c r="P2552" s="698">
        <v>5477</v>
      </c>
      <c r="Q2552" s="731">
        <f>O2552*0.97</f>
        <v>5312.69</v>
      </c>
      <c r="R2552" s="731">
        <f>Q2552*M2552</f>
        <v>5312.69</v>
      </c>
      <c r="T2552" s="728"/>
    </row>
    <row r="2553" spans="1:20" ht="15.75">
      <c r="A2553" s="533" t="s">
        <v>2728</v>
      </c>
      <c r="B2553" s="533">
        <v>26</v>
      </c>
      <c r="C2553" s="533" t="s">
        <v>850</v>
      </c>
      <c r="D2553" s="572" t="s">
        <v>2367</v>
      </c>
      <c r="E2553" s="571" t="s">
        <v>1290</v>
      </c>
      <c r="F2553" s="533" t="str">
        <f t="shared" si="2116"/>
        <v>EL</v>
      </c>
      <c r="G2553" s="533" t="s">
        <v>2725</v>
      </c>
      <c r="H2553" s="533">
        <v>1180</v>
      </c>
      <c r="I2553" s="533" t="str">
        <f t="shared" ref="I2553:I2554" si="2117">L2553</f>
        <v xml:space="preserve">265100 - INTERIOR LIGHTING </v>
      </c>
      <c r="J2553" s="533" t="str">
        <f t="shared" ref="J2553:J2554" si="2118">L2553</f>
        <v xml:space="preserve">265100 - INTERIOR LIGHTING </v>
      </c>
      <c r="K2553" s="106"/>
      <c r="L2553" s="106" t="s">
        <v>974</v>
      </c>
      <c r="M2553" s="139"/>
      <c r="N2553" s="155"/>
      <c r="O2553" s="698"/>
      <c r="P2553" s="698">
        <v>0</v>
      </c>
      <c r="T2553" s="728"/>
    </row>
    <row r="2554" spans="1:20" ht="16.5" thickBot="1">
      <c r="A2554" s="533" t="s">
        <v>2728</v>
      </c>
      <c r="B2554" s="533">
        <v>26</v>
      </c>
      <c r="C2554" s="533" t="s">
        <v>850</v>
      </c>
      <c r="D2554" s="572" t="s">
        <v>2367</v>
      </c>
      <c r="E2554" s="571" t="str">
        <f t="shared" ref="E2554:E2575" si="2119">E2553</f>
        <v xml:space="preserve"> INTERIOR LIGHTING </v>
      </c>
      <c r="F2554" s="533" t="str">
        <f t="shared" si="2116"/>
        <v>EL</v>
      </c>
      <c r="G2554" s="533" t="s">
        <v>2725</v>
      </c>
      <c r="H2554" s="533">
        <v>1181</v>
      </c>
      <c r="I2554" s="533" t="str">
        <f t="shared" si="2117"/>
        <v>Lighting Fixtures</v>
      </c>
      <c r="J2554" s="533" t="str">
        <f t="shared" si="2118"/>
        <v>Lighting Fixtures</v>
      </c>
      <c r="K2554" s="106"/>
      <c r="L2554" s="106" t="s">
        <v>975</v>
      </c>
      <c r="M2554" s="139"/>
      <c r="N2554" s="155"/>
      <c r="O2554" s="698"/>
      <c r="P2554" s="698">
        <v>0</v>
      </c>
      <c r="T2554" s="728"/>
    </row>
    <row r="2555" spans="1:20" ht="15.75">
      <c r="A2555" s="533" t="s">
        <v>2728</v>
      </c>
      <c r="B2555" s="533">
        <v>26</v>
      </c>
      <c r="C2555" s="533" t="s">
        <v>850</v>
      </c>
      <c r="D2555" s="572" t="s">
        <v>2367</v>
      </c>
      <c r="E2555" s="571" t="str">
        <f t="shared" si="2119"/>
        <v xml:space="preserve"> INTERIOR LIGHTING </v>
      </c>
      <c r="F2555" s="533" t="str">
        <f t="shared" si="2116"/>
        <v>EL</v>
      </c>
      <c r="G2555" s="533" t="s">
        <v>2722</v>
      </c>
      <c r="H2555" s="533">
        <v>1182</v>
      </c>
      <c r="I2555" s="533" t="str">
        <f t="shared" ref="I2555:J2555" si="2120">I2553</f>
        <v xml:space="preserve">265100 - INTERIOR LIGHTING </v>
      </c>
      <c r="J2555" s="533" t="str">
        <f t="shared" si="2120"/>
        <v xml:space="preserve">265100 - INTERIOR LIGHTING </v>
      </c>
      <c r="K2555" s="106" t="s">
        <v>17</v>
      </c>
      <c r="L2555" s="106" t="s">
        <v>976</v>
      </c>
      <c r="M2555" s="138">
        <v>2</v>
      </c>
      <c r="N2555" s="498" t="s">
        <v>39</v>
      </c>
      <c r="O2555" s="698">
        <v>66</v>
      </c>
      <c r="P2555" s="698">
        <v>132</v>
      </c>
      <c r="Q2555" s="731">
        <f t="shared" ref="Q2555:Q2574" si="2121">O2555*0.97</f>
        <v>64.02</v>
      </c>
      <c r="R2555" s="731">
        <f t="shared" ref="R2555:R2574" si="2122">Q2555*M2555</f>
        <v>128.04</v>
      </c>
      <c r="T2555" s="728"/>
    </row>
    <row r="2556" spans="1:20" ht="15.75">
      <c r="A2556" s="533" t="s">
        <v>2728</v>
      </c>
      <c r="B2556" s="533">
        <v>26</v>
      </c>
      <c r="C2556" s="533" t="s">
        <v>850</v>
      </c>
      <c r="D2556" s="572" t="s">
        <v>2367</v>
      </c>
      <c r="E2556" s="571" t="str">
        <f t="shared" si="2119"/>
        <v xml:space="preserve"> INTERIOR LIGHTING </v>
      </c>
      <c r="F2556" s="533" t="str">
        <f t="shared" si="2116"/>
        <v>EL</v>
      </c>
      <c r="G2556" s="533" t="s">
        <v>2722</v>
      </c>
      <c r="H2556" s="533">
        <v>1183</v>
      </c>
      <c r="I2556" s="533" t="str">
        <f t="shared" ref="I2556:J2556" si="2123">I2554</f>
        <v>Lighting Fixtures</v>
      </c>
      <c r="J2556" s="533" t="str">
        <f t="shared" si="2123"/>
        <v>Lighting Fixtures</v>
      </c>
      <c r="K2556" s="106" t="s">
        <v>19</v>
      </c>
      <c r="L2556" s="106" t="s">
        <v>977</v>
      </c>
      <c r="M2556" s="138">
        <v>8</v>
      </c>
      <c r="N2556" s="499" t="s">
        <v>39</v>
      </c>
      <c r="O2556" s="698">
        <v>66</v>
      </c>
      <c r="P2556" s="698">
        <v>528</v>
      </c>
      <c r="Q2556" s="731">
        <f t="shared" si="2121"/>
        <v>64.02</v>
      </c>
      <c r="R2556" s="731">
        <f t="shared" si="2122"/>
        <v>512.16</v>
      </c>
      <c r="T2556" s="728"/>
    </row>
    <row r="2557" spans="1:20" ht="16.5" thickBot="1">
      <c r="A2557" s="533" t="s">
        <v>2728</v>
      </c>
      <c r="B2557" s="533">
        <v>26</v>
      </c>
      <c r="C2557" s="533" t="s">
        <v>850</v>
      </c>
      <c r="D2557" s="572" t="s">
        <v>2367</v>
      </c>
      <c r="E2557" s="571" t="str">
        <f t="shared" si="2119"/>
        <v xml:space="preserve"> INTERIOR LIGHTING </v>
      </c>
      <c r="F2557" s="533" t="str">
        <f t="shared" si="2116"/>
        <v>EL</v>
      </c>
      <c r="G2557" s="533" t="s">
        <v>2722</v>
      </c>
      <c r="H2557" s="533">
        <v>1184</v>
      </c>
      <c r="I2557" s="533" t="str">
        <f t="shared" ref="I2557:J2557" si="2124">I2555</f>
        <v xml:space="preserve">265100 - INTERIOR LIGHTING </v>
      </c>
      <c r="J2557" s="533" t="str">
        <f t="shared" si="2124"/>
        <v xml:space="preserve">265100 - INTERIOR LIGHTING </v>
      </c>
      <c r="K2557" s="106" t="s">
        <v>20</v>
      </c>
      <c r="L2557" s="106" t="s">
        <v>978</v>
      </c>
      <c r="M2557" s="138">
        <v>23</v>
      </c>
      <c r="N2557" s="500" t="s">
        <v>39</v>
      </c>
      <c r="O2557" s="698">
        <v>73</v>
      </c>
      <c r="P2557" s="698">
        <v>1679</v>
      </c>
      <c r="Q2557" s="731">
        <f t="shared" si="2121"/>
        <v>70.81</v>
      </c>
      <c r="R2557" s="731">
        <f t="shared" si="2122"/>
        <v>1628.63</v>
      </c>
      <c r="T2557" s="728"/>
    </row>
    <row r="2558" spans="1:20" ht="15.75">
      <c r="A2558" s="533" t="s">
        <v>2728</v>
      </c>
      <c r="B2558" s="533">
        <v>26</v>
      </c>
      <c r="C2558" s="533" t="s">
        <v>850</v>
      </c>
      <c r="D2558" s="572" t="s">
        <v>2367</v>
      </c>
      <c r="E2558" s="571" t="str">
        <f t="shared" si="2119"/>
        <v xml:space="preserve"> INTERIOR LIGHTING </v>
      </c>
      <c r="F2558" s="533" t="str">
        <f t="shared" si="2116"/>
        <v>EL</v>
      </c>
      <c r="G2558" s="533" t="s">
        <v>2722</v>
      </c>
      <c r="H2558" s="533">
        <v>1185</v>
      </c>
      <c r="I2558" s="533" t="str">
        <f t="shared" ref="I2558:J2558" si="2125">I2556</f>
        <v>Lighting Fixtures</v>
      </c>
      <c r="J2558" s="533" t="str">
        <f t="shared" si="2125"/>
        <v>Lighting Fixtures</v>
      </c>
      <c r="K2558" s="233" t="s">
        <v>21</v>
      </c>
      <c r="L2558" s="233" t="s">
        <v>979</v>
      </c>
      <c r="M2558" s="632">
        <v>3</v>
      </c>
      <c r="N2558" s="497" t="s">
        <v>39</v>
      </c>
      <c r="O2558" s="698"/>
      <c r="P2558" s="698">
        <v>0</v>
      </c>
      <c r="Q2558" s="731">
        <f t="shared" si="2121"/>
        <v>0</v>
      </c>
      <c r="R2558" s="731">
        <f t="shared" si="2122"/>
        <v>0</v>
      </c>
      <c r="T2558" s="728"/>
    </row>
    <row r="2559" spans="1:20" ht="16.5" thickBot="1">
      <c r="A2559" s="533" t="s">
        <v>2728</v>
      </c>
      <c r="B2559" s="533">
        <v>26</v>
      </c>
      <c r="C2559" s="533" t="s">
        <v>850</v>
      </c>
      <c r="D2559" s="572" t="s">
        <v>2367</v>
      </c>
      <c r="E2559" s="571" t="str">
        <f t="shared" si="2119"/>
        <v xml:space="preserve"> INTERIOR LIGHTING </v>
      </c>
      <c r="F2559" s="533" t="str">
        <f t="shared" si="2116"/>
        <v>EL</v>
      </c>
      <c r="G2559" s="533" t="s">
        <v>2722</v>
      </c>
      <c r="H2559" s="533">
        <v>1186</v>
      </c>
      <c r="I2559" s="533" t="str">
        <f t="shared" ref="I2559:J2559" si="2126">I2557</f>
        <v xml:space="preserve">265100 - INTERIOR LIGHTING </v>
      </c>
      <c r="J2559" s="533" t="str">
        <f t="shared" si="2126"/>
        <v xml:space="preserve">265100 - INTERIOR LIGHTING </v>
      </c>
      <c r="K2559" s="233" t="s">
        <v>45</v>
      </c>
      <c r="L2559" s="233" t="s">
        <v>980</v>
      </c>
      <c r="M2559" s="632">
        <v>3</v>
      </c>
      <c r="N2559" s="497" t="s">
        <v>39</v>
      </c>
      <c r="O2559" s="698"/>
      <c r="P2559" s="698">
        <v>0</v>
      </c>
      <c r="Q2559" s="731">
        <f t="shared" si="2121"/>
        <v>0</v>
      </c>
      <c r="R2559" s="731">
        <f t="shared" si="2122"/>
        <v>0</v>
      </c>
      <c r="T2559" s="728"/>
    </row>
    <row r="2560" spans="1:20" ht="15.75">
      <c r="A2560" s="533" t="s">
        <v>2728</v>
      </c>
      <c r="B2560" s="533">
        <v>26</v>
      </c>
      <c r="C2560" s="533" t="s">
        <v>850</v>
      </c>
      <c r="D2560" s="572" t="s">
        <v>2367</v>
      </c>
      <c r="E2560" s="571" t="str">
        <f t="shared" si="2119"/>
        <v xml:space="preserve"> INTERIOR LIGHTING </v>
      </c>
      <c r="F2560" s="533" t="str">
        <f t="shared" si="2116"/>
        <v>EL</v>
      </c>
      <c r="G2560" s="533" t="s">
        <v>2722</v>
      </c>
      <c r="H2560" s="533">
        <v>1187</v>
      </c>
      <c r="I2560" s="533" t="str">
        <f t="shared" ref="I2560:J2560" si="2127">I2558</f>
        <v>Lighting Fixtures</v>
      </c>
      <c r="J2560" s="533" t="str">
        <f t="shared" si="2127"/>
        <v>Lighting Fixtures</v>
      </c>
      <c r="K2560" s="106" t="s">
        <v>21</v>
      </c>
      <c r="L2560" s="106" t="s">
        <v>981</v>
      </c>
      <c r="M2560" s="138">
        <v>39</v>
      </c>
      <c r="N2560" s="498" t="s">
        <v>39</v>
      </c>
      <c r="O2560" s="698">
        <v>66</v>
      </c>
      <c r="P2560" s="698">
        <v>2574</v>
      </c>
      <c r="Q2560" s="731">
        <f t="shared" si="2121"/>
        <v>64.02</v>
      </c>
      <c r="R2560" s="731">
        <f t="shared" si="2122"/>
        <v>2496.7799999999997</v>
      </c>
      <c r="T2560" s="728"/>
    </row>
    <row r="2561" spans="1:20" ht="15.75">
      <c r="A2561" s="533" t="s">
        <v>2728</v>
      </c>
      <c r="B2561" s="533">
        <v>26</v>
      </c>
      <c r="C2561" s="533" t="s">
        <v>850</v>
      </c>
      <c r="D2561" s="572" t="s">
        <v>2367</v>
      </c>
      <c r="E2561" s="571" t="str">
        <f t="shared" si="2119"/>
        <v xml:space="preserve"> INTERIOR LIGHTING </v>
      </c>
      <c r="F2561" s="533" t="str">
        <f t="shared" si="2116"/>
        <v>EL</v>
      </c>
      <c r="G2561" s="533" t="s">
        <v>2722</v>
      </c>
      <c r="H2561" s="533">
        <v>1188</v>
      </c>
      <c r="I2561" s="533" t="str">
        <f t="shared" ref="I2561:J2561" si="2128">I2559</f>
        <v xml:space="preserve">265100 - INTERIOR LIGHTING </v>
      </c>
      <c r="J2561" s="533" t="str">
        <f t="shared" si="2128"/>
        <v xml:space="preserve">265100 - INTERIOR LIGHTING </v>
      </c>
      <c r="K2561" s="106" t="s">
        <v>45</v>
      </c>
      <c r="L2561" s="106" t="s">
        <v>982</v>
      </c>
      <c r="M2561" s="138">
        <v>2</v>
      </c>
      <c r="N2561" s="499" t="s">
        <v>39</v>
      </c>
      <c r="O2561" s="698">
        <v>73</v>
      </c>
      <c r="P2561" s="698">
        <v>146</v>
      </c>
      <c r="Q2561" s="731">
        <f t="shared" si="2121"/>
        <v>70.81</v>
      </c>
      <c r="R2561" s="731">
        <f t="shared" si="2122"/>
        <v>141.62</v>
      </c>
      <c r="T2561" s="728"/>
    </row>
    <row r="2562" spans="1:20" ht="15.75">
      <c r="A2562" s="533" t="s">
        <v>2728</v>
      </c>
      <c r="B2562" s="533">
        <v>26</v>
      </c>
      <c r="C2562" s="533" t="s">
        <v>850</v>
      </c>
      <c r="D2562" s="572" t="s">
        <v>2367</v>
      </c>
      <c r="E2562" s="571" t="str">
        <f t="shared" si="2119"/>
        <v xml:space="preserve"> INTERIOR LIGHTING </v>
      </c>
      <c r="F2562" s="533" t="str">
        <f t="shared" si="2116"/>
        <v>EL</v>
      </c>
      <c r="G2562" s="533" t="s">
        <v>2722</v>
      </c>
      <c r="H2562" s="533">
        <v>1189</v>
      </c>
      <c r="I2562" s="533" t="str">
        <f t="shared" ref="I2562:J2562" si="2129">I2560</f>
        <v>Lighting Fixtures</v>
      </c>
      <c r="J2562" s="533" t="str">
        <f t="shared" si="2129"/>
        <v>Lighting Fixtures</v>
      </c>
      <c r="K2562" s="106" t="s">
        <v>48</v>
      </c>
      <c r="L2562" s="106" t="s">
        <v>983</v>
      </c>
      <c r="M2562" s="138">
        <v>11</v>
      </c>
      <c r="N2562" s="499" t="s">
        <v>39</v>
      </c>
      <c r="O2562" s="698">
        <v>66</v>
      </c>
      <c r="P2562" s="698">
        <v>726</v>
      </c>
      <c r="Q2562" s="731">
        <f t="shared" si="2121"/>
        <v>64.02</v>
      </c>
      <c r="R2562" s="731">
        <f t="shared" si="2122"/>
        <v>704.21999999999991</v>
      </c>
      <c r="T2562" s="728"/>
    </row>
    <row r="2563" spans="1:20" ht="16.5" thickBot="1">
      <c r="A2563" s="533" t="s">
        <v>2728</v>
      </c>
      <c r="B2563" s="533">
        <v>26</v>
      </c>
      <c r="C2563" s="533" t="s">
        <v>850</v>
      </c>
      <c r="D2563" s="572" t="s">
        <v>2367</v>
      </c>
      <c r="E2563" s="571" t="str">
        <f t="shared" si="2119"/>
        <v xml:space="preserve"> INTERIOR LIGHTING </v>
      </c>
      <c r="F2563" s="533" t="str">
        <f t="shared" si="2116"/>
        <v>EL</v>
      </c>
      <c r="G2563" s="533" t="s">
        <v>2722</v>
      </c>
      <c r="H2563" s="533">
        <v>1190</v>
      </c>
      <c r="I2563" s="533" t="str">
        <f t="shared" ref="I2563:J2563" si="2130">I2561</f>
        <v xml:space="preserve">265100 - INTERIOR LIGHTING </v>
      </c>
      <c r="J2563" s="533" t="str">
        <f t="shared" si="2130"/>
        <v xml:space="preserve">265100 - INTERIOR LIGHTING </v>
      </c>
      <c r="K2563" s="106" t="s">
        <v>50</v>
      </c>
      <c r="L2563" s="106" t="s">
        <v>984</v>
      </c>
      <c r="M2563" s="138">
        <v>2</v>
      </c>
      <c r="N2563" s="500" t="s">
        <v>39</v>
      </c>
      <c r="O2563" s="698">
        <v>66</v>
      </c>
      <c r="P2563" s="698">
        <v>132</v>
      </c>
      <c r="Q2563" s="731">
        <f t="shared" si="2121"/>
        <v>64.02</v>
      </c>
      <c r="R2563" s="731">
        <f t="shared" si="2122"/>
        <v>128.04</v>
      </c>
      <c r="T2563" s="728"/>
    </row>
    <row r="2564" spans="1:20" ht="15.75">
      <c r="A2564" s="533" t="s">
        <v>2728</v>
      </c>
      <c r="B2564" s="533">
        <v>26</v>
      </c>
      <c r="C2564" s="533" t="s">
        <v>850</v>
      </c>
      <c r="D2564" s="572" t="s">
        <v>2367</v>
      </c>
      <c r="E2564" s="571" t="str">
        <f t="shared" si="2119"/>
        <v xml:space="preserve"> INTERIOR LIGHTING </v>
      </c>
      <c r="F2564" s="533" t="str">
        <f t="shared" si="2116"/>
        <v>EL</v>
      </c>
      <c r="G2564" s="533" t="s">
        <v>2722</v>
      </c>
      <c r="H2564" s="533">
        <v>1191</v>
      </c>
      <c r="I2564" s="533" t="str">
        <f t="shared" ref="I2564:J2564" si="2131">I2562</f>
        <v>Lighting Fixtures</v>
      </c>
      <c r="J2564" s="533" t="str">
        <f t="shared" si="2131"/>
        <v>Lighting Fixtures</v>
      </c>
      <c r="K2564" s="233" t="s">
        <v>78</v>
      </c>
      <c r="L2564" s="233" t="s">
        <v>985</v>
      </c>
      <c r="M2564" s="632">
        <v>15</v>
      </c>
      <c r="N2564" s="497" t="s">
        <v>39</v>
      </c>
      <c r="O2564" s="698"/>
      <c r="P2564" s="698">
        <v>0</v>
      </c>
      <c r="Q2564" s="731">
        <f t="shared" si="2121"/>
        <v>0</v>
      </c>
      <c r="R2564" s="731">
        <f t="shared" si="2122"/>
        <v>0</v>
      </c>
      <c r="T2564" s="728"/>
    </row>
    <row r="2565" spans="1:20" ht="15.75">
      <c r="A2565" s="533" t="s">
        <v>2728</v>
      </c>
      <c r="B2565" s="533">
        <v>26</v>
      </c>
      <c r="C2565" s="533" t="s">
        <v>850</v>
      </c>
      <c r="D2565" s="572" t="s">
        <v>2367</v>
      </c>
      <c r="E2565" s="571" t="str">
        <f t="shared" si="2119"/>
        <v xml:space="preserve"> INTERIOR LIGHTING </v>
      </c>
      <c r="F2565" s="533" t="str">
        <f t="shared" si="2116"/>
        <v>EL</v>
      </c>
      <c r="G2565" s="533" t="s">
        <v>2722</v>
      </c>
      <c r="H2565" s="533">
        <v>1192</v>
      </c>
      <c r="I2565" s="533" t="str">
        <f t="shared" ref="I2565:J2565" si="2132">I2563</f>
        <v xml:space="preserve">265100 - INTERIOR LIGHTING </v>
      </c>
      <c r="J2565" s="533" t="str">
        <f t="shared" si="2132"/>
        <v xml:space="preserve">265100 - INTERIOR LIGHTING </v>
      </c>
      <c r="K2565" s="233" t="s">
        <v>302</v>
      </c>
      <c r="L2565" s="233" t="s">
        <v>986</v>
      </c>
      <c r="M2565" s="632">
        <v>9</v>
      </c>
      <c r="N2565" s="497" t="s">
        <v>39</v>
      </c>
      <c r="O2565" s="698"/>
      <c r="P2565" s="698">
        <v>0</v>
      </c>
      <c r="Q2565" s="731">
        <f t="shared" si="2121"/>
        <v>0</v>
      </c>
      <c r="R2565" s="731">
        <f t="shared" si="2122"/>
        <v>0</v>
      </c>
      <c r="T2565" s="728"/>
    </row>
    <row r="2566" spans="1:20" ht="16.5" thickBot="1">
      <c r="A2566" s="533" t="s">
        <v>2728</v>
      </c>
      <c r="B2566" s="533">
        <v>26</v>
      </c>
      <c r="C2566" s="533" t="s">
        <v>850</v>
      </c>
      <c r="D2566" s="572" t="s">
        <v>2367</v>
      </c>
      <c r="E2566" s="571" t="str">
        <f t="shared" si="2119"/>
        <v xml:space="preserve"> INTERIOR LIGHTING </v>
      </c>
      <c r="F2566" s="533" t="str">
        <f t="shared" si="2116"/>
        <v>EL</v>
      </c>
      <c r="G2566" s="533" t="s">
        <v>2722</v>
      </c>
      <c r="H2566" s="533">
        <v>1193</v>
      </c>
      <c r="I2566" s="533" t="str">
        <f t="shared" ref="I2566:J2566" si="2133">I2564</f>
        <v>Lighting Fixtures</v>
      </c>
      <c r="J2566" s="533" t="str">
        <f t="shared" si="2133"/>
        <v>Lighting Fixtures</v>
      </c>
      <c r="K2566" s="233" t="s">
        <v>304</v>
      </c>
      <c r="L2566" s="233" t="s">
        <v>987</v>
      </c>
      <c r="M2566" s="632">
        <v>40</v>
      </c>
      <c r="N2566" s="497" t="s">
        <v>39</v>
      </c>
      <c r="O2566" s="698"/>
      <c r="P2566" s="698">
        <v>0</v>
      </c>
      <c r="Q2566" s="731">
        <f t="shared" si="2121"/>
        <v>0</v>
      </c>
      <c r="R2566" s="731">
        <f t="shared" si="2122"/>
        <v>0</v>
      </c>
      <c r="T2566" s="728"/>
    </row>
    <row r="2567" spans="1:20" ht="16.5" thickBot="1">
      <c r="A2567" s="533" t="s">
        <v>2728</v>
      </c>
      <c r="B2567" s="533">
        <v>26</v>
      </c>
      <c r="C2567" s="533" t="s">
        <v>850</v>
      </c>
      <c r="D2567" s="572" t="s">
        <v>2367</v>
      </c>
      <c r="E2567" s="571" t="str">
        <f t="shared" si="2119"/>
        <v xml:space="preserve"> INTERIOR LIGHTING </v>
      </c>
      <c r="F2567" s="533" t="str">
        <f t="shared" si="2116"/>
        <v>EL</v>
      </c>
      <c r="G2567" s="533" t="s">
        <v>2722</v>
      </c>
      <c r="H2567" s="533">
        <v>1194</v>
      </c>
      <c r="I2567" s="533" t="str">
        <f t="shared" ref="I2567:J2567" si="2134">I2565</f>
        <v xml:space="preserve">265100 - INTERIOR LIGHTING </v>
      </c>
      <c r="J2567" s="533" t="str">
        <f t="shared" si="2134"/>
        <v xml:space="preserve">265100 - INTERIOR LIGHTING </v>
      </c>
      <c r="K2567" s="106" t="s">
        <v>76</v>
      </c>
      <c r="L2567" s="106" t="s">
        <v>988</v>
      </c>
      <c r="M2567" s="138">
        <v>5</v>
      </c>
      <c r="N2567" s="658" t="s">
        <v>39</v>
      </c>
      <c r="O2567" s="698">
        <v>66</v>
      </c>
      <c r="P2567" s="698">
        <v>330</v>
      </c>
      <c r="Q2567" s="731">
        <f t="shared" si="2121"/>
        <v>64.02</v>
      </c>
      <c r="R2567" s="731">
        <f t="shared" si="2122"/>
        <v>320.09999999999997</v>
      </c>
      <c r="T2567" s="728"/>
    </row>
    <row r="2568" spans="1:20" ht="16.5" thickBot="1">
      <c r="A2568" s="533" t="s">
        <v>2728</v>
      </c>
      <c r="B2568" s="533">
        <v>26</v>
      </c>
      <c r="C2568" s="533" t="s">
        <v>850</v>
      </c>
      <c r="D2568" s="572" t="s">
        <v>2367</v>
      </c>
      <c r="E2568" s="571" t="str">
        <f t="shared" si="2119"/>
        <v xml:space="preserve"> INTERIOR LIGHTING </v>
      </c>
      <c r="F2568" s="533" t="str">
        <f t="shared" si="2116"/>
        <v>EL</v>
      </c>
      <c r="G2568" s="533" t="s">
        <v>2722</v>
      </c>
      <c r="H2568" s="533">
        <v>1195</v>
      </c>
      <c r="I2568" s="533" t="str">
        <f t="shared" ref="I2568:J2568" si="2135">I2566</f>
        <v>Lighting Fixtures</v>
      </c>
      <c r="J2568" s="533" t="str">
        <f t="shared" si="2135"/>
        <v>Lighting Fixtures</v>
      </c>
      <c r="K2568" s="106" t="s">
        <v>13</v>
      </c>
      <c r="L2568" s="106" t="s">
        <v>989</v>
      </c>
      <c r="M2568" s="138">
        <v>3</v>
      </c>
      <c r="N2568" s="658" t="s">
        <v>39</v>
      </c>
      <c r="O2568" s="698">
        <v>120</v>
      </c>
      <c r="P2568" s="698">
        <v>360</v>
      </c>
      <c r="Q2568" s="731">
        <f t="shared" si="2121"/>
        <v>116.39999999999999</v>
      </c>
      <c r="R2568" s="731">
        <f t="shared" si="2122"/>
        <v>349.2</v>
      </c>
      <c r="T2568" s="728"/>
    </row>
    <row r="2569" spans="1:20" ht="16.5" thickBot="1">
      <c r="A2569" s="533" t="s">
        <v>2728</v>
      </c>
      <c r="B2569" s="533">
        <v>26</v>
      </c>
      <c r="C2569" s="533" t="s">
        <v>850</v>
      </c>
      <c r="D2569" s="572" t="s">
        <v>2367</v>
      </c>
      <c r="E2569" s="571" t="str">
        <f t="shared" si="2119"/>
        <v xml:space="preserve"> INTERIOR LIGHTING </v>
      </c>
      <c r="F2569" s="533" t="str">
        <f t="shared" si="2116"/>
        <v>EL</v>
      </c>
      <c r="G2569" s="533" t="s">
        <v>2722</v>
      </c>
      <c r="H2569" s="533">
        <v>1196</v>
      </c>
      <c r="I2569" s="533" t="str">
        <f t="shared" ref="I2569:J2569" si="2136">I2567</f>
        <v xml:space="preserve">265100 - INTERIOR LIGHTING </v>
      </c>
      <c r="J2569" s="533" t="str">
        <f t="shared" si="2136"/>
        <v xml:space="preserve">265100 - INTERIOR LIGHTING </v>
      </c>
      <c r="K2569" s="233" t="s">
        <v>15</v>
      </c>
      <c r="L2569" s="233" t="s">
        <v>990</v>
      </c>
      <c r="M2569" s="632">
        <v>16</v>
      </c>
      <c r="N2569" s="497" t="s">
        <v>39</v>
      </c>
      <c r="O2569" s="698"/>
      <c r="P2569" s="698">
        <v>0</v>
      </c>
      <c r="Q2569" s="731">
        <f t="shared" si="2121"/>
        <v>0</v>
      </c>
      <c r="R2569" s="731">
        <f t="shared" si="2122"/>
        <v>0</v>
      </c>
      <c r="T2569" s="728"/>
    </row>
    <row r="2570" spans="1:20" ht="15.75">
      <c r="A2570" s="533" t="s">
        <v>2728</v>
      </c>
      <c r="B2570" s="533">
        <v>26</v>
      </c>
      <c r="C2570" s="533" t="s">
        <v>850</v>
      </c>
      <c r="D2570" s="572" t="s">
        <v>2367</v>
      </c>
      <c r="E2570" s="571" t="str">
        <f t="shared" si="2119"/>
        <v xml:space="preserve"> INTERIOR LIGHTING </v>
      </c>
      <c r="F2570" s="533" t="str">
        <f t="shared" si="2116"/>
        <v>EL</v>
      </c>
      <c r="G2570" s="533" t="s">
        <v>2722</v>
      </c>
      <c r="H2570" s="533">
        <v>1197</v>
      </c>
      <c r="I2570" s="533" t="str">
        <f t="shared" ref="I2570:J2570" si="2137">I2568</f>
        <v>Lighting Fixtures</v>
      </c>
      <c r="J2570" s="533" t="str">
        <f t="shared" si="2137"/>
        <v>Lighting Fixtures</v>
      </c>
      <c r="K2570" s="106" t="s">
        <v>15</v>
      </c>
      <c r="L2570" s="106" t="s">
        <v>991</v>
      </c>
      <c r="M2570" s="138">
        <v>6</v>
      </c>
      <c r="N2570" s="498" t="s">
        <v>39</v>
      </c>
      <c r="O2570" s="698">
        <v>135</v>
      </c>
      <c r="P2570" s="698">
        <v>810</v>
      </c>
      <c r="Q2570" s="731">
        <f t="shared" si="2121"/>
        <v>130.94999999999999</v>
      </c>
      <c r="R2570" s="731">
        <f t="shared" si="2122"/>
        <v>785.69999999999993</v>
      </c>
      <c r="T2570" s="728"/>
    </row>
    <row r="2571" spans="1:20" ht="15.75">
      <c r="A2571" s="533" t="s">
        <v>2728</v>
      </c>
      <c r="B2571" s="533">
        <v>26</v>
      </c>
      <c r="C2571" s="533" t="s">
        <v>850</v>
      </c>
      <c r="D2571" s="572" t="s">
        <v>2367</v>
      </c>
      <c r="E2571" s="571" t="str">
        <f t="shared" si="2119"/>
        <v xml:space="preserve"> INTERIOR LIGHTING </v>
      </c>
      <c r="F2571" s="533" t="str">
        <f t="shared" si="2116"/>
        <v>EL</v>
      </c>
      <c r="G2571" s="533" t="s">
        <v>2722</v>
      </c>
      <c r="H2571" s="533">
        <v>1198</v>
      </c>
      <c r="I2571" s="533" t="str">
        <f t="shared" ref="I2571:J2571" si="2138">I2569</f>
        <v xml:space="preserve">265100 - INTERIOR LIGHTING </v>
      </c>
      <c r="J2571" s="533" t="str">
        <f t="shared" si="2138"/>
        <v xml:space="preserve">265100 - INTERIOR LIGHTING </v>
      </c>
      <c r="K2571" s="106" t="s">
        <v>17</v>
      </c>
      <c r="L2571" s="106" t="s">
        <v>992</v>
      </c>
      <c r="M2571" s="138">
        <v>2</v>
      </c>
      <c r="N2571" s="499" t="s">
        <v>39</v>
      </c>
      <c r="O2571" s="698">
        <v>66</v>
      </c>
      <c r="P2571" s="698">
        <v>132</v>
      </c>
      <c r="Q2571" s="731">
        <f t="shared" si="2121"/>
        <v>64.02</v>
      </c>
      <c r="R2571" s="731">
        <f t="shared" si="2122"/>
        <v>128.04</v>
      </c>
      <c r="T2571" s="728"/>
    </row>
    <row r="2572" spans="1:20" ht="16.5" thickBot="1">
      <c r="A2572" s="533" t="s">
        <v>2728</v>
      </c>
      <c r="B2572" s="533">
        <v>26</v>
      </c>
      <c r="C2572" s="533" t="s">
        <v>850</v>
      </c>
      <c r="D2572" s="572" t="s">
        <v>2367</v>
      </c>
      <c r="E2572" s="571" t="str">
        <f t="shared" si="2119"/>
        <v xml:space="preserve"> INTERIOR LIGHTING </v>
      </c>
      <c r="F2572" s="533" t="str">
        <f t="shared" si="2116"/>
        <v>EL</v>
      </c>
      <c r="G2572" s="533" t="s">
        <v>2722</v>
      </c>
      <c r="H2572" s="533">
        <v>1199</v>
      </c>
      <c r="I2572" s="533" t="str">
        <f t="shared" ref="I2572:J2572" si="2139">I2570</f>
        <v>Lighting Fixtures</v>
      </c>
      <c r="J2572" s="533" t="str">
        <f t="shared" si="2139"/>
        <v>Lighting Fixtures</v>
      </c>
      <c r="K2572" s="106" t="s">
        <v>19</v>
      </c>
      <c r="L2572" s="106" t="s">
        <v>993</v>
      </c>
      <c r="M2572" s="138">
        <v>10</v>
      </c>
      <c r="N2572" s="500" t="s">
        <v>39</v>
      </c>
      <c r="O2572" s="698">
        <v>73</v>
      </c>
      <c r="P2572" s="698">
        <v>730</v>
      </c>
      <c r="Q2572" s="731">
        <f t="shared" si="2121"/>
        <v>70.81</v>
      </c>
      <c r="R2572" s="731">
        <f t="shared" si="2122"/>
        <v>708.1</v>
      </c>
      <c r="T2572" s="728"/>
    </row>
    <row r="2573" spans="1:20" ht="15.75">
      <c r="A2573" s="533" t="s">
        <v>2728</v>
      </c>
      <c r="B2573" s="533">
        <v>26</v>
      </c>
      <c r="C2573" s="533" t="s">
        <v>850</v>
      </c>
      <c r="D2573" s="572" t="s">
        <v>2367</v>
      </c>
      <c r="E2573" s="571" t="str">
        <f t="shared" si="2119"/>
        <v xml:space="preserve"> INTERIOR LIGHTING </v>
      </c>
      <c r="F2573" s="533" t="str">
        <f t="shared" si="2116"/>
        <v>EL</v>
      </c>
      <c r="G2573" s="533" t="s">
        <v>2722</v>
      </c>
      <c r="H2573" s="533">
        <v>1200</v>
      </c>
      <c r="I2573" s="533" t="str">
        <f t="shared" ref="I2573:J2573" si="2140">I2571</f>
        <v xml:space="preserve">265100 - INTERIOR LIGHTING </v>
      </c>
      <c r="J2573" s="533" t="str">
        <f t="shared" si="2140"/>
        <v xml:space="preserve">265100 - INTERIOR LIGHTING </v>
      </c>
      <c r="K2573" s="233" t="s">
        <v>21</v>
      </c>
      <c r="L2573" s="233" t="s">
        <v>994</v>
      </c>
      <c r="M2573" s="632">
        <v>7</v>
      </c>
      <c r="N2573" s="497" t="s">
        <v>39</v>
      </c>
      <c r="O2573" s="698"/>
      <c r="P2573" s="698">
        <v>0</v>
      </c>
      <c r="Q2573" s="731">
        <f t="shared" si="2121"/>
        <v>0</v>
      </c>
      <c r="R2573" s="731">
        <f t="shared" si="2122"/>
        <v>0</v>
      </c>
      <c r="T2573" s="728"/>
    </row>
    <row r="2574" spans="1:20" ht="15.75">
      <c r="A2574" s="533" t="s">
        <v>2728</v>
      </c>
      <c r="B2574" s="533">
        <v>26</v>
      </c>
      <c r="C2574" s="533" t="s">
        <v>850</v>
      </c>
      <c r="D2574" s="572" t="s">
        <v>2367</v>
      </c>
      <c r="E2574" s="571" t="str">
        <f t="shared" si="2119"/>
        <v xml:space="preserve"> INTERIOR LIGHTING </v>
      </c>
      <c r="F2574" s="533" t="str">
        <f t="shared" si="2116"/>
        <v>EL</v>
      </c>
      <c r="G2574" s="533" t="s">
        <v>2722</v>
      </c>
      <c r="H2574" s="533">
        <v>1201</v>
      </c>
      <c r="I2574" s="533" t="str">
        <f t="shared" ref="I2574:J2574" si="2141">I2572</f>
        <v>Lighting Fixtures</v>
      </c>
      <c r="J2574" s="533" t="str">
        <f t="shared" si="2141"/>
        <v>Lighting Fixtures</v>
      </c>
      <c r="K2574" s="233" t="s">
        <v>45</v>
      </c>
      <c r="L2574" s="233" t="s">
        <v>995</v>
      </c>
      <c r="M2574" s="632">
        <v>533</v>
      </c>
      <c r="N2574" s="497" t="s">
        <v>95</v>
      </c>
      <c r="O2574" s="698"/>
      <c r="P2574" s="698">
        <v>0</v>
      </c>
      <c r="Q2574" s="731">
        <f t="shared" si="2121"/>
        <v>0</v>
      </c>
      <c r="R2574" s="731">
        <f t="shared" si="2122"/>
        <v>0</v>
      </c>
      <c r="T2574" s="728"/>
    </row>
    <row r="2575" spans="1:20" ht="15.75">
      <c r="A2575" s="533" t="s">
        <v>2728</v>
      </c>
      <c r="B2575" s="533">
        <v>26</v>
      </c>
      <c r="C2575" s="533" t="s">
        <v>850</v>
      </c>
      <c r="D2575" s="572" t="s">
        <v>2367</v>
      </c>
      <c r="E2575" s="571" t="str">
        <f t="shared" si="2119"/>
        <v xml:space="preserve"> INTERIOR LIGHTING </v>
      </c>
      <c r="F2575" s="533" t="str">
        <f t="shared" si="2116"/>
        <v>EL</v>
      </c>
      <c r="G2575" s="533" t="s">
        <v>2725</v>
      </c>
      <c r="H2575" s="533">
        <v>1202</v>
      </c>
      <c r="I2575" s="533" t="str">
        <f t="shared" ref="I2575:J2575" si="2142">I2573</f>
        <v xml:space="preserve">265100 - INTERIOR LIGHTING </v>
      </c>
      <c r="J2575" s="533" t="str">
        <f t="shared" si="2142"/>
        <v xml:space="preserve">265100 - INTERIOR LIGHTING </v>
      </c>
      <c r="K2575" s="104" t="s">
        <v>996</v>
      </c>
      <c r="L2575" s="104"/>
      <c r="M2575" s="138"/>
      <c r="N2575" s="155"/>
      <c r="O2575" s="698" t="s">
        <v>8</v>
      </c>
      <c r="P2575" s="698">
        <v>297724</v>
      </c>
      <c r="T2575" s="728"/>
    </row>
    <row r="2576" spans="1:20" ht="15.75">
      <c r="A2576" s="533" t="s">
        <v>2728</v>
      </c>
      <c r="B2576" s="533">
        <v>26</v>
      </c>
      <c r="C2576" s="533" t="s">
        <v>850</v>
      </c>
      <c r="D2576" s="10" t="s">
        <v>22</v>
      </c>
      <c r="E2576" s="10" t="s">
        <v>22</v>
      </c>
      <c r="G2576" s="533" t="s">
        <v>2724</v>
      </c>
      <c r="H2576" s="533">
        <v>1203</v>
      </c>
      <c r="I2576" s="533" t="str">
        <f t="shared" ref="I2576:J2576" si="2143">I2574</f>
        <v>Lighting Fixtures</v>
      </c>
      <c r="J2576" s="533" t="str">
        <f t="shared" si="2143"/>
        <v>Lighting Fixtures</v>
      </c>
      <c r="K2576" s="106" t="s">
        <v>22</v>
      </c>
      <c r="L2576" s="106"/>
      <c r="M2576" s="138"/>
      <c r="N2576" s="522"/>
      <c r="O2576" s="698"/>
      <c r="P2576" s="698"/>
      <c r="T2576" s="728"/>
    </row>
    <row r="2577" spans="1:20" ht="15.75">
      <c r="A2577" s="533" t="s">
        <v>2728</v>
      </c>
      <c r="B2577" s="533">
        <v>27</v>
      </c>
      <c r="C2577" s="533" t="s">
        <v>998</v>
      </c>
      <c r="D2577" s="572" t="s">
        <v>2748</v>
      </c>
      <c r="E2577" s="571" t="s">
        <v>1291</v>
      </c>
      <c r="F2577" s="533" t="s">
        <v>1835</v>
      </c>
      <c r="G2577" s="533" t="s">
        <v>2725</v>
      </c>
      <c r="H2577" s="533">
        <v>1204</v>
      </c>
      <c r="I2577" s="533" t="str">
        <f t="shared" ref="I2577:J2577" si="2144">I2575</f>
        <v xml:space="preserve">265100 - INTERIOR LIGHTING </v>
      </c>
      <c r="J2577" s="533" t="str">
        <f t="shared" si="2144"/>
        <v xml:space="preserve">265100 - INTERIOR LIGHTING </v>
      </c>
      <c r="K2577" s="139" t="s">
        <v>997</v>
      </c>
      <c r="L2577" s="139"/>
      <c r="M2577" s="139"/>
      <c r="N2577" s="139"/>
      <c r="O2577" s="698"/>
      <c r="P2577" s="698"/>
      <c r="T2577" s="728"/>
    </row>
    <row r="2578" spans="1:20" ht="15.75">
      <c r="A2578" s="533" t="s">
        <v>2728</v>
      </c>
      <c r="B2578" s="533">
        <v>27</v>
      </c>
      <c r="C2578" s="533" t="s">
        <v>998</v>
      </c>
      <c r="D2578" s="572" t="s">
        <v>2748</v>
      </c>
      <c r="E2578" s="571" t="s">
        <v>1291</v>
      </c>
      <c r="F2578" s="533" t="s">
        <v>1835</v>
      </c>
      <c r="G2578" s="533" t="s">
        <v>2725</v>
      </c>
      <c r="H2578" s="533">
        <v>1205</v>
      </c>
      <c r="I2578" s="533" t="str">
        <f t="shared" ref="I2578:J2578" si="2145">I2576</f>
        <v>Lighting Fixtures</v>
      </c>
      <c r="J2578" s="533" t="str">
        <f t="shared" si="2145"/>
        <v>Lighting Fixtures</v>
      </c>
      <c r="K2578" s="139" t="s">
        <v>998</v>
      </c>
      <c r="L2578" s="139"/>
      <c r="M2578" s="139"/>
      <c r="N2578" s="139"/>
      <c r="O2578" s="698"/>
      <c r="P2578" s="698"/>
      <c r="T2578" s="728"/>
    </row>
    <row r="2579" spans="1:20" ht="15.75">
      <c r="A2579" s="533" t="s">
        <v>2728</v>
      </c>
      <c r="B2579" s="533">
        <v>27</v>
      </c>
      <c r="C2579" s="533" t="s">
        <v>998</v>
      </c>
      <c r="D2579" s="572" t="s">
        <v>2748</v>
      </c>
      <c r="E2579" s="571" t="s">
        <v>1291</v>
      </c>
      <c r="F2579" s="533" t="s">
        <v>1835</v>
      </c>
      <c r="G2579" s="533" t="s">
        <v>2725</v>
      </c>
      <c r="H2579" s="533">
        <v>1206</v>
      </c>
      <c r="I2579" s="533" t="str">
        <f t="shared" ref="I2579:J2579" si="2146">I2577</f>
        <v xml:space="preserve">265100 - INTERIOR LIGHTING </v>
      </c>
      <c r="J2579" s="533" t="str">
        <f t="shared" si="2146"/>
        <v xml:space="preserve">265100 - INTERIOR LIGHTING </v>
      </c>
      <c r="K2579" s="104" t="s">
        <v>2</v>
      </c>
      <c r="L2579" s="104" t="s">
        <v>25</v>
      </c>
      <c r="M2579" s="104" t="s">
        <v>4</v>
      </c>
      <c r="N2579" s="156" t="s">
        <v>5</v>
      </c>
      <c r="O2579" s="698" t="s">
        <v>6</v>
      </c>
      <c r="P2579" s="698" t="s">
        <v>7</v>
      </c>
      <c r="T2579" s="728"/>
    </row>
    <row r="2580" spans="1:20" ht="15.75">
      <c r="A2580" s="533" t="s">
        <v>2728</v>
      </c>
      <c r="B2580" s="533">
        <v>27</v>
      </c>
      <c r="C2580" s="533" t="s">
        <v>998</v>
      </c>
      <c r="D2580" s="572" t="s">
        <v>2748</v>
      </c>
      <c r="E2580" s="571" t="s">
        <v>1291</v>
      </c>
      <c r="F2580" s="533" t="s">
        <v>1835</v>
      </c>
      <c r="G2580" s="533" t="s">
        <v>2725</v>
      </c>
      <c r="H2580" s="533">
        <v>1207</v>
      </c>
      <c r="I2580" s="533" t="str">
        <f t="shared" ref="I2580:J2580" si="2147">I2578</f>
        <v>Lighting Fixtures</v>
      </c>
      <c r="J2580" s="533" t="str">
        <f t="shared" si="2147"/>
        <v>Lighting Fixtures</v>
      </c>
      <c r="K2580" s="106"/>
      <c r="L2580" s="106"/>
      <c r="M2580" s="659"/>
      <c r="N2580" s="662"/>
      <c r="O2580" s="698"/>
      <c r="P2580" s="698" t="s">
        <v>8</v>
      </c>
      <c r="T2580" s="728"/>
    </row>
    <row r="2581" spans="1:20" ht="15.75">
      <c r="A2581" s="533" t="s">
        <v>2728</v>
      </c>
      <c r="B2581" s="533">
        <v>27</v>
      </c>
      <c r="C2581" s="533" t="s">
        <v>998</v>
      </c>
      <c r="D2581" s="572" t="s">
        <v>2748</v>
      </c>
      <c r="E2581" s="571" t="s">
        <v>1291</v>
      </c>
      <c r="F2581" s="533" t="s">
        <v>1835</v>
      </c>
      <c r="G2581" s="533" t="s">
        <v>2725</v>
      </c>
      <c r="H2581" s="533">
        <v>1208</v>
      </c>
      <c r="I2581" s="533" t="str">
        <f t="shared" ref="I2581:I2583" si="2148">L2581</f>
        <v>270536 - CABLE TRAYS FOR COMMUNICATIONS SYSTEMS</v>
      </c>
      <c r="J2581" s="533" t="str">
        <f t="shared" ref="J2581:J2583" si="2149">L2581</f>
        <v>270536 - CABLE TRAYS FOR COMMUNICATIONS SYSTEMS</v>
      </c>
      <c r="K2581" s="189"/>
      <c r="L2581" s="189" t="s">
        <v>999</v>
      </c>
      <c r="M2581" s="664"/>
      <c r="N2581" s="182"/>
      <c r="O2581" s="698"/>
      <c r="P2581" s="698"/>
      <c r="T2581" s="728"/>
    </row>
    <row r="2582" spans="1:20" ht="15.75">
      <c r="A2582" s="533" t="s">
        <v>2728</v>
      </c>
      <c r="B2582" s="533">
        <v>27</v>
      </c>
      <c r="C2582" s="533" t="s">
        <v>998</v>
      </c>
      <c r="D2582" s="572" t="s">
        <v>2748</v>
      </c>
      <c r="E2582" s="571" t="str">
        <f t="shared" ref="E2582:E2585" si="2150">E2581</f>
        <v xml:space="preserve"> CABLE TRAYS FOR COMMUNICATIONS SYSTEMS</v>
      </c>
      <c r="F2582" s="533" t="s">
        <v>1835</v>
      </c>
      <c r="G2582" s="533" t="s">
        <v>2725</v>
      </c>
      <c r="H2582" s="533">
        <v>1209</v>
      </c>
      <c r="I2582" s="533" t="str">
        <f t="shared" si="2148"/>
        <v>Supply, installation, testing, commissioning, putting into satisfactory operation and handing over complete Cable Trays for Communication Systems; including all necessary accessories, fittings, Support, fixation, cable bonding and labelling, cable management, licenses and all required software ; complete; As shown on drawings and described in specifications</v>
      </c>
      <c r="J2582" s="533" t="str">
        <f t="shared" si="2149"/>
        <v>Supply, installation, testing, commissioning, putting into satisfactory operation and handing over complete Cable Trays for Communication Systems; including all necessary accessories, fittings, Support, fixation, cable bonding and labelling, cable management, licenses and all required software ; complete; As shown on drawings and described in specifications</v>
      </c>
      <c r="K2582" s="189"/>
      <c r="L2582" s="189" t="s">
        <v>1126</v>
      </c>
      <c r="M2582" s="664"/>
      <c r="N2582" s="182"/>
      <c r="O2582" s="698"/>
      <c r="P2582" s="698"/>
      <c r="T2582" s="728"/>
    </row>
    <row r="2583" spans="1:20" ht="16.5" thickBot="1">
      <c r="A2583" s="533" t="s">
        <v>2728</v>
      </c>
      <c r="B2583" s="533">
        <v>27</v>
      </c>
      <c r="C2583" s="533" t="s">
        <v>998</v>
      </c>
      <c r="D2583" s="572" t="s">
        <v>2748</v>
      </c>
      <c r="E2583" s="571" t="str">
        <f t="shared" si="2150"/>
        <v xml:space="preserve"> CABLE TRAYS FOR COMMUNICATIONS SYSTEMS</v>
      </c>
      <c r="F2583" s="533" t="s">
        <v>1835</v>
      </c>
      <c r="G2583" s="533" t="s">
        <v>2725</v>
      </c>
      <c r="H2583" s="533">
        <v>1210</v>
      </c>
      <c r="I2583" s="533" t="str">
        <f t="shared" si="2148"/>
        <v>Covered Cable Trays</v>
      </c>
      <c r="J2583" s="533" t="str">
        <f t="shared" si="2149"/>
        <v>Covered Cable Trays</v>
      </c>
      <c r="K2583" s="189"/>
      <c r="L2583" s="189" t="s">
        <v>1127</v>
      </c>
      <c r="M2583" s="664"/>
      <c r="N2583" s="182"/>
      <c r="O2583" s="698"/>
      <c r="P2583" s="698"/>
      <c r="T2583" s="728"/>
    </row>
    <row r="2584" spans="1:20" ht="15.75">
      <c r="A2584" s="533" t="s">
        <v>2728</v>
      </c>
      <c r="B2584" s="533">
        <v>27</v>
      </c>
      <c r="C2584" s="533" t="s">
        <v>998</v>
      </c>
      <c r="D2584" s="572" t="s">
        <v>2748</v>
      </c>
      <c r="E2584" s="571" t="str">
        <f t="shared" si="2150"/>
        <v xml:space="preserve"> CABLE TRAYS FOR COMMUNICATIONS SYSTEMS</v>
      </c>
      <c r="F2584" s="533" t="s">
        <v>1835</v>
      </c>
      <c r="G2584" s="533" t="s">
        <v>2722</v>
      </c>
      <c r="H2584" s="533">
        <v>1211</v>
      </c>
      <c r="I2584" s="533" t="str">
        <f t="shared" ref="I2584:J2584" si="2151">I2582</f>
        <v>Supply, installation, testing, commissioning, putting into satisfactory operation and handing over complete Cable Trays for Communication Systems; including all necessary accessories, fittings, Support, fixation, cable bonding and labelling, cable management, licenses and all required software ; complete; As shown on drawings and described in specifications</v>
      </c>
      <c r="J2584" s="533" t="str">
        <f t="shared" si="2151"/>
        <v>Supply, installation, testing, commissioning, putting into satisfactory operation and handing over complete Cable Trays for Communication Systems; including all necessary accessories, fittings, Support, fixation, cable bonding and labelling, cable management, licenses and all required software ; complete; As shown on drawings and described in specifications</v>
      </c>
      <c r="K2584" s="189" t="s">
        <v>13</v>
      </c>
      <c r="L2584" s="189" t="s">
        <v>1128</v>
      </c>
      <c r="M2584" s="665">
        <v>150</v>
      </c>
      <c r="N2584" s="502" t="s">
        <v>95</v>
      </c>
      <c r="O2584" s="698">
        <v>15</v>
      </c>
      <c r="P2584" s="698">
        <v>2250</v>
      </c>
      <c r="Q2584" s="731">
        <f t="shared" ref="Q2584:Q2585" si="2152">O2584*0.97</f>
        <v>14.549999999999999</v>
      </c>
      <c r="R2584" s="731">
        <f t="shared" ref="R2584:R2585" si="2153">Q2584*M2584</f>
        <v>2182.5</v>
      </c>
      <c r="T2584" s="728"/>
    </row>
    <row r="2585" spans="1:20" ht="16.5" thickBot="1">
      <c r="A2585" s="533" t="s">
        <v>2728</v>
      </c>
      <c r="B2585" s="533">
        <v>27</v>
      </c>
      <c r="C2585" s="533" t="s">
        <v>998</v>
      </c>
      <c r="D2585" s="572" t="s">
        <v>2748</v>
      </c>
      <c r="E2585" s="571" t="str">
        <f t="shared" si="2150"/>
        <v xml:space="preserve"> CABLE TRAYS FOR COMMUNICATIONS SYSTEMS</v>
      </c>
      <c r="F2585" s="533" t="s">
        <v>1835</v>
      </c>
      <c r="G2585" s="533" t="s">
        <v>2722</v>
      </c>
      <c r="H2585" s="533">
        <v>1212</v>
      </c>
      <c r="I2585" s="533" t="str">
        <f t="shared" ref="I2585:J2585" si="2154">I2583</f>
        <v>Covered Cable Trays</v>
      </c>
      <c r="J2585" s="533" t="str">
        <f t="shared" si="2154"/>
        <v>Covered Cable Trays</v>
      </c>
      <c r="K2585" s="189" t="s">
        <v>15</v>
      </c>
      <c r="L2585" s="189" t="s">
        <v>1129</v>
      </c>
      <c r="M2585" s="665">
        <v>5</v>
      </c>
      <c r="N2585" s="503" t="s">
        <v>95</v>
      </c>
      <c r="O2585" s="698">
        <v>15</v>
      </c>
      <c r="P2585" s="698">
        <v>75</v>
      </c>
      <c r="Q2585" s="731">
        <f t="shared" si="2152"/>
        <v>14.549999999999999</v>
      </c>
      <c r="R2585" s="731">
        <f t="shared" si="2153"/>
        <v>72.75</v>
      </c>
      <c r="T2585" s="728"/>
    </row>
    <row r="2586" spans="1:20" ht="15.75">
      <c r="A2586" s="533" t="s">
        <v>2728</v>
      </c>
      <c r="B2586" s="533">
        <v>27</v>
      </c>
      <c r="C2586" s="533" t="s">
        <v>998</v>
      </c>
      <c r="D2586" s="572" t="s">
        <v>2386</v>
      </c>
      <c r="E2586" s="571" t="s">
        <v>1292</v>
      </c>
      <c r="F2586" s="533" t="str">
        <f t="shared" ref="F2586:F2605" si="2155">VLOOKUP(D:D,trade,3,FALSE)</f>
        <v>EL</v>
      </c>
      <c r="G2586" s="533" t="s">
        <v>2725</v>
      </c>
      <c r="H2586" s="533">
        <v>1213</v>
      </c>
      <c r="I2586" s="533" t="str">
        <f t="shared" ref="I2586:I2588" si="2156">L2586</f>
        <v>271105 - COMMUNICATIONS EQUIPMENT ROOM FITTINGS (TIA)</v>
      </c>
      <c r="J2586" s="533" t="str">
        <f t="shared" ref="J2586:J2588" si="2157">L2586</f>
        <v>271105 - COMMUNICATIONS EQUIPMENT ROOM FITTINGS (TIA)</v>
      </c>
      <c r="K2586" s="189"/>
      <c r="L2586" s="189" t="s">
        <v>1130</v>
      </c>
      <c r="M2586" s="664"/>
      <c r="N2586" s="182"/>
      <c r="O2586" s="698"/>
      <c r="P2586" s="698"/>
      <c r="T2586" s="728"/>
    </row>
    <row r="2587" spans="1:20" ht="15.75">
      <c r="A2587" s="533" t="s">
        <v>2728</v>
      </c>
      <c r="B2587" s="533">
        <v>27</v>
      </c>
      <c r="C2587" s="533" t="s">
        <v>998</v>
      </c>
      <c r="D2587" s="572" t="s">
        <v>2386</v>
      </c>
      <c r="E2587" s="571" t="str">
        <f t="shared" ref="E2587:E2589" si="2158">E2586</f>
        <v xml:space="preserve"> COMMUNICATIONS EQUIPMENT ROOM FITTINGS (TIA)</v>
      </c>
      <c r="F2587" s="533" t="str">
        <f t="shared" si="2155"/>
        <v>EL</v>
      </c>
      <c r="G2587" s="533" t="s">
        <v>2725</v>
      </c>
      <c r="H2587" s="533">
        <v>1214</v>
      </c>
      <c r="I2587" s="533" t="str">
        <f t="shared" si="2156"/>
        <v>Supply, installation, testing, commissioning, putting into satisfactory operation and handing over complete Communication Equipment Room Fittings ; including all necessary accessories, fittings, Support, fixation, cable bonding and labelling, cable management, licenses and all required software ; complete; As shown on drawings and described in specifications</v>
      </c>
      <c r="J2587" s="533" t="str">
        <f t="shared" si="2157"/>
        <v>Supply, installation, testing, commissioning, putting into satisfactory operation and handing over complete Communication Equipment Room Fittings ; including all necessary accessories, fittings, Support, fixation, cable bonding and labelling, cable management, licenses and all required software ; complete; As shown on drawings and described in specifications</v>
      </c>
      <c r="K2587" s="189"/>
      <c r="L2587" s="189" t="s">
        <v>1131</v>
      </c>
      <c r="M2587" s="664"/>
      <c r="N2587" s="182"/>
      <c r="O2587" s="698"/>
      <c r="P2587" s="698"/>
      <c r="T2587" s="728"/>
    </row>
    <row r="2588" spans="1:20" ht="15.75">
      <c r="A2588" s="533" t="s">
        <v>2728</v>
      </c>
      <c r="B2588" s="533">
        <v>27</v>
      </c>
      <c r="C2588" s="533" t="s">
        <v>998</v>
      </c>
      <c r="D2588" s="572" t="s">
        <v>2386</v>
      </c>
      <c r="E2588" s="571" t="str">
        <f t="shared" si="2158"/>
        <v xml:space="preserve"> COMMUNICATIONS EQUIPMENT ROOM FITTINGS (TIA)</v>
      </c>
      <c r="F2588" s="533" t="str">
        <f t="shared" si="2155"/>
        <v>EL</v>
      </c>
      <c r="G2588" s="533" t="s">
        <v>2725</v>
      </c>
      <c r="H2588" s="533">
        <v>1215</v>
      </c>
      <c r="I2588" s="533" t="str">
        <f t="shared" si="2156"/>
        <v>Telecommunications equipment cabinets; wall-mounted; modular type;</v>
      </c>
      <c r="J2588" s="533" t="str">
        <f t="shared" si="2157"/>
        <v>Telecommunications equipment cabinets; wall-mounted; modular type;</v>
      </c>
      <c r="K2588" s="189"/>
      <c r="L2588" s="189" t="s">
        <v>1132</v>
      </c>
      <c r="M2588" s="664"/>
      <c r="N2588" s="504"/>
      <c r="O2588" s="698"/>
      <c r="P2588" s="698"/>
      <c r="T2588" s="728"/>
    </row>
    <row r="2589" spans="1:20" ht="15.75">
      <c r="A2589" s="533" t="s">
        <v>2728</v>
      </c>
      <c r="B2589" s="533">
        <v>27</v>
      </c>
      <c r="C2589" s="533" t="s">
        <v>998</v>
      </c>
      <c r="D2589" s="572" t="s">
        <v>2386</v>
      </c>
      <c r="E2589" s="571" t="str">
        <f t="shared" si="2158"/>
        <v xml:space="preserve"> COMMUNICATIONS EQUIPMENT ROOM FITTINGS (TIA)</v>
      </c>
      <c r="F2589" s="533" t="str">
        <f t="shared" si="2155"/>
        <v>EL</v>
      </c>
      <c r="G2589" s="533" t="s">
        <v>2722</v>
      </c>
      <c r="H2589" s="533">
        <v>1216</v>
      </c>
      <c r="I2589" s="533" t="str">
        <f>I2587</f>
        <v>Supply, installation, testing, commissioning, putting into satisfactory operation and handing over complete Communication Equipment Room Fittings ; including all necessary accessories, fittings, Support, fixation, cable bonding and labelling, cable management, licenses and all required software ; complete; As shown on drawings and described in specifications</v>
      </c>
      <c r="J2589" s="533" t="str">
        <f>J2587</f>
        <v>Supply, installation, testing, commissioning, putting into satisfactory operation and handing over complete Communication Equipment Room Fittings ; including all necessary accessories, fittings, Support, fixation, cable bonding and labelling, cable management, licenses and all required software ; complete; As shown on drawings and described in specifications</v>
      </c>
      <c r="K2589" s="189" t="s">
        <v>13</v>
      </c>
      <c r="L2589" s="189" t="s">
        <v>1133</v>
      </c>
      <c r="M2589" s="665">
        <v>1</v>
      </c>
      <c r="N2589" s="182" t="s">
        <v>39</v>
      </c>
      <c r="O2589" s="698">
        <v>2656</v>
      </c>
      <c r="P2589" s="698">
        <v>2656</v>
      </c>
      <c r="Q2589" s="731">
        <f>O2589*0.97</f>
        <v>2576.3199999999997</v>
      </c>
      <c r="R2589" s="731">
        <f>Q2589*M2589</f>
        <v>2576.3199999999997</v>
      </c>
      <c r="T2589" s="728"/>
    </row>
    <row r="2590" spans="1:20" ht="15.75">
      <c r="A2590" s="533" t="s">
        <v>2728</v>
      </c>
      <c r="B2590" s="533">
        <v>27</v>
      </c>
      <c r="C2590" s="533" t="s">
        <v>998</v>
      </c>
      <c r="D2590" s="572" t="s">
        <v>2390</v>
      </c>
      <c r="E2590" s="571" t="s">
        <v>1293</v>
      </c>
      <c r="F2590" s="533" t="str">
        <f t="shared" si="2155"/>
        <v>EL</v>
      </c>
      <c r="G2590" s="533" t="s">
        <v>2725</v>
      </c>
      <c r="H2590" s="533">
        <v>1217</v>
      </c>
      <c r="I2590" s="533" t="str">
        <f t="shared" ref="I2590:I2592" si="2159">L2590</f>
        <v>271305 - COMMUNICATIONS BACKBONE CABLING (TIA)</v>
      </c>
      <c r="J2590" s="533" t="str">
        <f t="shared" ref="J2590:J2592" si="2160">L2590</f>
        <v>271305 - COMMUNICATIONS BACKBONE CABLING (TIA)</v>
      </c>
      <c r="K2590" s="189"/>
      <c r="L2590" s="189" t="s">
        <v>1134</v>
      </c>
      <c r="M2590" s="664"/>
      <c r="N2590" s="182"/>
      <c r="O2590" s="698"/>
      <c r="P2590" s="698"/>
      <c r="T2590" s="728"/>
    </row>
    <row r="2591" spans="1:20" ht="15.75">
      <c r="A2591" s="533" t="s">
        <v>2728</v>
      </c>
      <c r="B2591" s="533">
        <v>27</v>
      </c>
      <c r="C2591" s="533" t="s">
        <v>998</v>
      </c>
      <c r="D2591" s="572" t="s">
        <v>2390</v>
      </c>
      <c r="E2591" s="571" t="str">
        <f t="shared" ref="E2591:E2596" si="2161">E2590</f>
        <v xml:space="preserve"> COMMUNICATIONS BACKBONE CABLING (TIA)</v>
      </c>
      <c r="F2591" s="533" t="str">
        <f t="shared" si="2155"/>
        <v>EL</v>
      </c>
      <c r="G2591" s="533" t="s">
        <v>2725</v>
      </c>
      <c r="H2591" s="533">
        <v>1218</v>
      </c>
      <c r="I2591" s="533" t="str">
        <f t="shared" si="2159"/>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v>
      </c>
      <c r="J2591" s="533" t="str">
        <f t="shared" si="2160"/>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v>
      </c>
      <c r="K2591" s="189"/>
      <c r="L2591" s="189" t="s">
        <v>1135</v>
      </c>
      <c r="M2591" s="664"/>
      <c r="N2591" s="182"/>
      <c r="O2591" s="698"/>
      <c r="P2591" s="698"/>
      <c r="T2591" s="728"/>
    </row>
    <row r="2592" spans="1:20" ht="15.75">
      <c r="A2592" s="533" t="s">
        <v>2728</v>
      </c>
      <c r="B2592" s="533">
        <v>27</v>
      </c>
      <c r="C2592" s="533" t="s">
        <v>998</v>
      </c>
      <c r="D2592" s="572" t="s">
        <v>2390</v>
      </c>
      <c r="E2592" s="571" t="str">
        <f t="shared" si="2161"/>
        <v xml:space="preserve"> COMMUNICATIONS BACKBONE CABLING (TIA)</v>
      </c>
      <c r="F2592" s="533" t="str">
        <f t="shared" si="2155"/>
        <v>EL</v>
      </c>
      <c r="G2592" s="533" t="s">
        <v>2725</v>
      </c>
      <c r="H2592" s="533">
        <v>1219</v>
      </c>
      <c r="I2592" s="533" t="str">
        <f t="shared" si="2159"/>
        <v>Backbone Cables: UTP; CAT 3; PVC sheathed; suitable for indoor use as specified;</v>
      </c>
      <c r="J2592" s="533" t="str">
        <f t="shared" si="2160"/>
        <v>Backbone Cables: UTP; CAT 3; PVC sheathed; suitable for indoor use as specified;</v>
      </c>
      <c r="K2592" s="189"/>
      <c r="L2592" s="189" t="s">
        <v>1136</v>
      </c>
      <c r="M2592" s="666"/>
      <c r="N2592" s="182"/>
      <c r="O2592" s="698"/>
      <c r="P2592" s="698"/>
      <c r="T2592" s="728"/>
    </row>
    <row r="2593" spans="1:20" ht="15.75">
      <c r="A2593" s="533" t="s">
        <v>2728</v>
      </c>
      <c r="B2593" s="533">
        <v>27</v>
      </c>
      <c r="C2593" s="533" t="s">
        <v>998</v>
      </c>
      <c r="D2593" s="572" t="s">
        <v>2390</v>
      </c>
      <c r="E2593" s="571" t="str">
        <f t="shared" si="2161"/>
        <v xml:space="preserve"> COMMUNICATIONS BACKBONE CABLING (TIA)</v>
      </c>
      <c r="F2593" s="533" t="str">
        <f t="shared" si="2155"/>
        <v>EL</v>
      </c>
      <c r="G2593" s="533" t="s">
        <v>2722</v>
      </c>
      <c r="H2593" s="533">
        <v>1220</v>
      </c>
      <c r="I2593" s="533" t="str">
        <f>I2591</f>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v>
      </c>
      <c r="J2593" s="533" t="str">
        <f>J2591</f>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v>
      </c>
      <c r="K2593" s="189" t="s">
        <v>15</v>
      </c>
      <c r="L2593" s="189" t="s">
        <v>1137</v>
      </c>
      <c r="M2593" s="189">
        <v>170</v>
      </c>
      <c r="N2593" s="182" t="s">
        <v>95</v>
      </c>
      <c r="O2593" s="698">
        <v>8</v>
      </c>
      <c r="P2593" s="698">
        <v>1360</v>
      </c>
      <c r="Q2593" s="731">
        <f>O2593*0.97</f>
        <v>7.76</v>
      </c>
      <c r="R2593" s="731">
        <f>Q2593*M2593</f>
        <v>1319.2</v>
      </c>
      <c r="T2593" s="728"/>
    </row>
    <row r="2594" spans="1:20" ht="15.75">
      <c r="A2594" s="533" t="s">
        <v>2728</v>
      </c>
      <c r="B2594" s="533">
        <v>27</v>
      </c>
      <c r="C2594" s="533" t="s">
        <v>998</v>
      </c>
      <c r="D2594" s="572" t="s">
        <v>2390</v>
      </c>
      <c r="E2594" s="571" t="str">
        <f t="shared" si="2161"/>
        <v xml:space="preserve"> COMMUNICATIONS BACKBONE CABLING (TIA)</v>
      </c>
      <c r="F2594" s="533" t="str">
        <f t="shared" si="2155"/>
        <v>EL</v>
      </c>
      <c r="G2594" s="533" t="s">
        <v>2725</v>
      </c>
      <c r="H2594" s="533">
        <v>1221</v>
      </c>
      <c r="I2594" s="533" t="str">
        <f>L2594</f>
        <v>Main and Intermediate Cross-Connects</v>
      </c>
      <c r="J2594" s="533" t="str">
        <f>L2594</f>
        <v>Main and Intermediate Cross-Connects</v>
      </c>
      <c r="K2594" s="189"/>
      <c r="L2594" s="189" t="s">
        <v>1138</v>
      </c>
      <c r="M2594" s="664"/>
      <c r="N2594" s="182"/>
      <c r="O2594" s="698"/>
      <c r="P2594" s="698">
        <v>0</v>
      </c>
      <c r="T2594" s="728"/>
    </row>
    <row r="2595" spans="1:20" ht="15.75">
      <c r="A2595" s="533" t="s">
        <v>2728</v>
      </c>
      <c r="B2595" s="533">
        <v>27</v>
      </c>
      <c r="C2595" s="533" t="s">
        <v>998</v>
      </c>
      <c r="D2595" s="572" t="s">
        <v>2390</v>
      </c>
      <c r="E2595" s="571" t="str">
        <f t="shared" si="2161"/>
        <v xml:space="preserve"> COMMUNICATIONS BACKBONE CABLING (TIA)</v>
      </c>
      <c r="F2595" s="533" t="str">
        <f t="shared" si="2155"/>
        <v>EL</v>
      </c>
      <c r="G2595" s="533" t="s">
        <v>2722</v>
      </c>
      <c r="H2595" s="533">
        <v>1222</v>
      </c>
      <c r="I2595" s="533" t="str">
        <f t="shared" ref="I2595:J2595" si="2162">I2593</f>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v>
      </c>
      <c r="J2595" s="533" t="str">
        <f t="shared" si="2162"/>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v>
      </c>
      <c r="K2595" s="189" t="s">
        <v>13</v>
      </c>
      <c r="L2595" s="189" t="s">
        <v>1000</v>
      </c>
      <c r="M2595" s="665">
        <v>1</v>
      </c>
      <c r="N2595" s="182" t="s">
        <v>39</v>
      </c>
      <c r="O2595" s="698">
        <v>105</v>
      </c>
      <c r="P2595" s="698">
        <v>105</v>
      </c>
      <c r="Q2595" s="731">
        <f t="shared" ref="Q2595:Q2596" si="2163">O2595*0.97</f>
        <v>101.85</v>
      </c>
      <c r="R2595" s="731">
        <f t="shared" ref="R2595:R2596" si="2164">Q2595*M2595</f>
        <v>101.85</v>
      </c>
      <c r="T2595" s="728"/>
    </row>
    <row r="2596" spans="1:20" ht="15.75">
      <c r="A2596" s="533" t="s">
        <v>2728</v>
      </c>
      <c r="B2596" s="533">
        <v>27</v>
      </c>
      <c r="C2596" s="533" t="s">
        <v>998</v>
      </c>
      <c r="D2596" s="572" t="s">
        <v>2390</v>
      </c>
      <c r="E2596" s="571" t="str">
        <f t="shared" si="2161"/>
        <v xml:space="preserve"> COMMUNICATIONS BACKBONE CABLING (TIA)</v>
      </c>
      <c r="F2596" s="533" t="str">
        <f t="shared" si="2155"/>
        <v>EL</v>
      </c>
      <c r="G2596" s="533" t="s">
        <v>2722</v>
      </c>
      <c r="H2596" s="533">
        <v>1223</v>
      </c>
      <c r="I2596" s="533" t="str">
        <f t="shared" ref="I2596:J2596" si="2165">I2594</f>
        <v>Main and Intermediate Cross-Connects</v>
      </c>
      <c r="J2596" s="533" t="str">
        <f t="shared" si="2165"/>
        <v>Main and Intermediate Cross-Connects</v>
      </c>
      <c r="K2596" s="189" t="s">
        <v>15</v>
      </c>
      <c r="L2596" s="189" t="s">
        <v>1001</v>
      </c>
      <c r="M2596" s="665">
        <v>1</v>
      </c>
      <c r="N2596" s="182" t="s">
        <v>39</v>
      </c>
      <c r="O2596" s="698">
        <v>21</v>
      </c>
      <c r="P2596" s="698">
        <v>21</v>
      </c>
      <c r="Q2596" s="731">
        <f t="shared" si="2163"/>
        <v>20.37</v>
      </c>
      <c r="R2596" s="731">
        <f t="shared" si="2164"/>
        <v>20.37</v>
      </c>
      <c r="T2596" s="728"/>
    </row>
    <row r="2597" spans="1:20" ht="15.75">
      <c r="A2597" s="533" t="s">
        <v>2728</v>
      </c>
      <c r="B2597" s="533">
        <v>27</v>
      </c>
      <c r="C2597" s="533" t="s">
        <v>998</v>
      </c>
      <c r="D2597" s="572" t="s">
        <v>2394</v>
      </c>
      <c r="E2597" s="571" t="s">
        <v>1294</v>
      </c>
      <c r="F2597" s="533" t="str">
        <f t="shared" si="2155"/>
        <v>EL</v>
      </c>
      <c r="G2597" s="533" t="s">
        <v>2725</v>
      </c>
      <c r="H2597" s="533">
        <v>1224</v>
      </c>
      <c r="I2597" s="533" t="str">
        <f t="shared" ref="I2597:I2599" si="2166">L2597</f>
        <v>271505 - COMMUNICATIONS HORIZONTAL CABLING (TIA)</v>
      </c>
      <c r="J2597" s="533" t="str">
        <f t="shared" ref="J2597:J2599" si="2167">L2597</f>
        <v>271505 - COMMUNICATIONS HORIZONTAL CABLING (TIA)</v>
      </c>
      <c r="K2597" s="189"/>
      <c r="L2597" s="189" t="s">
        <v>1139</v>
      </c>
      <c r="M2597" s="664"/>
      <c r="N2597" s="182"/>
      <c r="O2597" s="698"/>
      <c r="P2597" s="698">
        <v>0</v>
      </c>
      <c r="T2597" s="728"/>
    </row>
    <row r="2598" spans="1:20" ht="15.75">
      <c r="A2598" s="533" t="s">
        <v>2728</v>
      </c>
      <c r="B2598" s="533">
        <v>27</v>
      </c>
      <c r="C2598" s="533" t="s">
        <v>998</v>
      </c>
      <c r="D2598" s="572" t="s">
        <v>2394</v>
      </c>
      <c r="E2598" s="571" t="str">
        <f t="shared" ref="E2598:E2605" si="2168">E2597</f>
        <v xml:space="preserve"> COMMUNICATIONS HORIZONTAL CABLING (TIA)</v>
      </c>
      <c r="F2598" s="533" t="str">
        <f t="shared" si="2155"/>
        <v>EL</v>
      </c>
      <c r="G2598" s="533" t="s">
        <v>2725</v>
      </c>
      <c r="H2598" s="533">
        <v>1225</v>
      </c>
      <c r="I2598" s="533" t="str">
        <f t="shared" si="2166"/>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v>
      </c>
      <c r="J2598" s="533" t="str">
        <f t="shared" si="2167"/>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v>
      </c>
      <c r="K2598" s="189"/>
      <c r="L2598" s="189" t="s">
        <v>1140</v>
      </c>
      <c r="M2598" s="666"/>
      <c r="N2598" s="182"/>
      <c r="O2598" s="698"/>
      <c r="P2598" s="698">
        <v>0</v>
      </c>
      <c r="T2598" s="728"/>
    </row>
    <row r="2599" spans="1:20" ht="16.5" thickBot="1">
      <c r="A2599" s="533" t="s">
        <v>2728</v>
      </c>
      <c r="B2599" s="533">
        <v>27</v>
      </c>
      <c r="C2599" s="533" t="s">
        <v>998</v>
      </c>
      <c r="D2599" s="572" t="s">
        <v>2394</v>
      </c>
      <c r="E2599" s="571" t="str">
        <f t="shared" si="2168"/>
        <v xml:space="preserve"> COMMUNICATIONS HORIZONTAL CABLING (TIA)</v>
      </c>
      <c r="F2599" s="533" t="str">
        <f t="shared" si="2155"/>
        <v>EL</v>
      </c>
      <c r="G2599" s="533" t="s">
        <v>2725</v>
      </c>
      <c r="H2599" s="533">
        <v>1226</v>
      </c>
      <c r="I2599" s="533" t="str">
        <f t="shared" si="2166"/>
        <v>Telecommunications Outlets/Connectors</v>
      </c>
      <c r="J2599" s="533" t="str">
        <f t="shared" si="2167"/>
        <v>Telecommunications Outlets/Connectors</v>
      </c>
      <c r="K2599" s="189"/>
      <c r="L2599" s="189" t="s">
        <v>1141</v>
      </c>
      <c r="M2599" s="666"/>
      <c r="N2599" s="182"/>
      <c r="O2599" s="698"/>
      <c r="P2599" s="698">
        <v>0</v>
      </c>
      <c r="T2599" s="728"/>
    </row>
    <row r="2600" spans="1:20" ht="15.75">
      <c r="A2600" s="533" t="s">
        <v>2728</v>
      </c>
      <c r="B2600" s="533">
        <v>27</v>
      </c>
      <c r="C2600" s="533" t="s">
        <v>998</v>
      </c>
      <c r="D2600" s="572" t="s">
        <v>2394</v>
      </c>
      <c r="E2600" s="571" t="str">
        <f t="shared" si="2168"/>
        <v xml:space="preserve"> COMMUNICATIONS HORIZONTAL CABLING (TIA)</v>
      </c>
      <c r="F2600" s="533" t="str">
        <f t="shared" si="2155"/>
        <v>EL</v>
      </c>
      <c r="G2600" s="533" t="s">
        <v>2722</v>
      </c>
      <c r="H2600" s="533">
        <v>1227</v>
      </c>
      <c r="I2600" s="533" t="str">
        <f t="shared" ref="I2600:J2600" si="2169">I2598</f>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v>
      </c>
      <c r="J2600" s="533" t="str">
        <f t="shared" si="2169"/>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v>
      </c>
      <c r="K2600" s="189" t="s">
        <v>17</v>
      </c>
      <c r="L2600" s="189" t="s">
        <v>1142</v>
      </c>
      <c r="M2600" s="665">
        <v>11</v>
      </c>
      <c r="N2600" s="502" t="s">
        <v>39</v>
      </c>
      <c r="O2600" s="698">
        <v>39</v>
      </c>
      <c r="P2600" s="698">
        <v>429</v>
      </c>
      <c r="Q2600" s="731">
        <f t="shared" ref="Q2600:Q2603" si="2170">O2600*0.97</f>
        <v>37.83</v>
      </c>
      <c r="R2600" s="731">
        <f t="shared" ref="R2600:R2603" si="2171">Q2600*M2600</f>
        <v>416.13</v>
      </c>
      <c r="T2600" s="728"/>
    </row>
    <row r="2601" spans="1:20" ht="15.75">
      <c r="A2601" s="533" t="s">
        <v>2728</v>
      </c>
      <c r="B2601" s="533">
        <v>27</v>
      </c>
      <c r="C2601" s="533" t="s">
        <v>998</v>
      </c>
      <c r="D2601" s="572" t="s">
        <v>2394</v>
      </c>
      <c r="E2601" s="571" t="str">
        <f t="shared" si="2168"/>
        <v xml:space="preserve"> COMMUNICATIONS HORIZONTAL CABLING (TIA)</v>
      </c>
      <c r="F2601" s="533" t="str">
        <f t="shared" si="2155"/>
        <v>EL</v>
      </c>
      <c r="G2601" s="533" t="s">
        <v>2722</v>
      </c>
      <c r="H2601" s="533">
        <v>1228</v>
      </c>
      <c r="I2601" s="533" t="str">
        <f t="shared" ref="I2601:J2601" si="2172">I2599</f>
        <v>Telecommunications Outlets/Connectors</v>
      </c>
      <c r="J2601" s="533" t="str">
        <f t="shared" si="2172"/>
        <v>Telecommunications Outlets/Connectors</v>
      </c>
      <c r="K2601" s="189" t="s">
        <v>19</v>
      </c>
      <c r="L2601" s="189" t="s">
        <v>1143</v>
      </c>
      <c r="M2601" s="665">
        <v>4</v>
      </c>
      <c r="N2601" s="505" t="s">
        <v>39</v>
      </c>
      <c r="O2601" s="698">
        <v>39</v>
      </c>
      <c r="P2601" s="698">
        <v>156</v>
      </c>
      <c r="Q2601" s="731">
        <f t="shared" si="2170"/>
        <v>37.83</v>
      </c>
      <c r="R2601" s="731">
        <f t="shared" si="2171"/>
        <v>151.32</v>
      </c>
      <c r="T2601" s="728"/>
    </row>
    <row r="2602" spans="1:20" ht="16.5" thickBot="1">
      <c r="A2602" s="533" t="s">
        <v>2728</v>
      </c>
      <c r="B2602" s="533">
        <v>27</v>
      </c>
      <c r="C2602" s="533" t="s">
        <v>998</v>
      </c>
      <c r="D2602" s="572" t="s">
        <v>2394</v>
      </c>
      <c r="E2602" s="571" t="str">
        <f t="shared" si="2168"/>
        <v xml:space="preserve"> COMMUNICATIONS HORIZONTAL CABLING (TIA)</v>
      </c>
      <c r="F2602" s="533" t="str">
        <f t="shared" si="2155"/>
        <v>EL</v>
      </c>
      <c r="G2602" s="533" t="s">
        <v>2722</v>
      </c>
      <c r="H2602" s="533">
        <v>1229</v>
      </c>
      <c r="I2602" s="533" t="str">
        <f t="shared" ref="I2602:J2602" si="2173">I2600</f>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v>
      </c>
      <c r="J2602" s="533" t="str">
        <f t="shared" si="2173"/>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v>
      </c>
      <c r="K2602" s="189" t="s">
        <v>20</v>
      </c>
      <c r="L2602" s="189" t="s">
        <v>1144</v>
      </c>
      <c r="M2602" s="665">
        <v>5</v>
      </c>
      <c r="N2602" s="503" t="s">
        <v>39</v>
      </c>
      <c r="O2602" s="698">
        <v>76</v>
      </c>
      <c r="P2602" s="698">
        <v>380</v>
      </c>
      <c r="Q2602" s="731">
        <f t="shared" si="2170"/>
        <v>73.72</v>
      </c>
      <c r="R2602" s="731">
        <f t="shared" si="2171"/>
        <v>368.6</v>
      </c>
      <c r="T2602" s="728"/>
    </row>
    <row r="2603" spans="1:20" ht="15.75">
      <c r="A2603" s="533" t="s">
        <v>2728</v>
      </c>
      <c r="B2603" s="533">
        <v>27</v>
      </c>
      <c r="C2603" s="533" t="s">
        <v>998</v>
      </c>
      <c r="D2603" s="572" t="s">
        <v>2394</v>
      </c>
      <c r="E2603" s="571" t="str">
        <f t="shared" si="2168"/>
        <v xml:space="preserve"> COMMUNICATIONS HORIZONTAL CABLING (TIA)</v>
      </c>
      <c r="F2603" s="533" t="str">
        <f t="shared" si="2155"/>
        <v>EL</v>
      </c>
      <c r="G2603" s="533" t="s">
        <v>2722</v>
      </c>
      <c r="H2603" s="533">
        <v>1230</v>
      </c>
      <c r="I2603" s="533" t="str">
        <f t="shared" ref="I2603:J2603" si="2174">I2601</f>
        <v>Telecommunications Outlets/Connectors</v>
      </c>
      <c r="J2603" s="533" t="str">
        <f t="shared" si="2174"/>
        <v>Telecommunications Outlets/Connectors</v>
      </c>
      <c r="K2603" s="242" t="s">
        <v>21</v>
      </c>
      <c r="L2603" s="242" t="s">
        <v>1145</v>
      </c>
      <c r="M2603" s="669">
        <v>1</v>
      </c>
      <c r="N2603" s="506" t="s">
        <v>39</v>
      </c>
      <c r="O2603" s="698"/>
      <c r="P2603" s="698">
        <v>0</v>
      </c>
      <c r="Q2603" s="731">
        <f t="shared" si="2170"/>
        <v>0</v>
      </c>
      <c r="R2603" s="731">
        <f t="shared" si="2171"/>
        <v>0</v>
      </c>
      <c r="T2603" s="728"/>
    </row>
    <row r="2604" spans="1:20" ht="16.5" thickBot="1">
      <c r="A2604" s="533" t="s">
        <v>2728</v>
      </c>
      <c r="B2604" s="533">
        <v>27</v>
      </c>
      <c r="C2604" s="533" t="s">
        <v>998</v>
      </c>
      <c r="D2604" s="572" t="s">
        <v>2394</v>
      </c>
      <c r="E2604" s="571" t="str">
        <f t="shared" si="2168"/>
        <v xml:space="preserve"> COMMUNICATIONS HORIZONTAL CABLING (TIA)</v>
      </c>
      <c r="F2604" s="533" t="str">
        <f t="shared" si="2155"/>
        <v>EL</v>
      </c>
      <c r="G2604" s="533" t="s">
        <v>2725</v>
      </c>
      <c r="H2604" s="533">
        <v>1231</v>
      </c>
      <c r="I2604" s="533" t="str">
        <f>L2604</f>
        <v xml:space="preserve">Horizontal Cross-connects, </v>
      </c>
      <c r="J2604" s="533" t="str">
        <f>L2604</f>
        <v xml:space="preserve">Horizontal Cross-connects, </v>
      </c>
      <c r="K2604" s="189"/>
      <c r="L2604" s="189" t="s">
        <v>1146</v>
      </c>
      <c r="M2604" s="666"/>
      <c r="N2604" s="182"/>
      <c r="O2604" s="698"/>
      <c r="P2604" s="698">
        <v>0</v>
      </c>
      <c r="T2604" s="728"/>
    </row>
    <row r="2605" spans="1:20" ht="16.5" thickBot="1">
      <c r="A2605" s="533" t="s">
        <v>2728</v>
      </c>
      <c r="B2605" s="533">
        <v>27</v>
      </c>
      <c r="C2605" s="533" t="s">
        <v>998</v>
      </c>
      <c r="D2605" s="572" t="s">
        <v>2394</v>
      </c>
      <c r="E2605" s="571" t="str">
        <f t="shared" si="2168"/>
        <v xml:space="preserve"> COMMUNICATIONS HORIZONTAL CABLING (TIA)</v>
      </c>
      <c r="F2605" s="533" t="str">
        <f t="shared" si="2155"/>
        <v>EL</v>
      </c>
      <c r="G2605" s="533" t="s">
        <v>2722</v>
      </c>
      <c r="H2605" s="533">
        <v>1232</v>
      </c>
      <c r="I2605" s="533" t="str">
        <f>I2603</f>
        <v>Telecommunications Outlets/Connectors</v>
      </c>
      <c r="J2605" s="533" t="str">
        <f>J2603</f>
        <v>Telecommunications Outlets/Connectors</v>
      </c>
      <c r="K2605" s="189" t="s">
        <v>21</v>
      </c>
      <c r="L2605" s="189" t="s">
        <v>1147</v>
      </c>
      <c r="M2605" s="665">
        <v>1</v>
      </c>
      <c r="N2605" s="508" t="s">
        <v>39</v>
      </c>
      <c r="O2605" s="698">
        <v>270</v>
      </c>
      <c r="P2605" s="698">
        <v>270</v>
      </c>
      <c r="Q2605" s="731">
        <f>O2605*0.97</f>
        <v>261.89999999999998</v>
      </c>
      <c r="R2605" s="731">
        <f>Q2605*M2605</f>
        <v>261.89999999999998</v>
      </c>
      <c r="T2605" s="728"/>
    </row>
    <row r="2606" spans="1:20" ht="15.75">
      <c r="A2606" s="533" t="s">
        <v>2728</v>
      </c>
      <c r="B2606" s="533">
        <v>27</v>
      </c>
      <c r="C2606" s="533" t="s">
        <v>998</v>
      </c>
      <c r="D2606" s="572" t="s">
        <v>2396</v>
      </c>
      <c r="E2606" s="571" t="s">
        <v>1295</v>
      </c>
      <c r="F2606" s="533" t="s">
        <v>1835</v>
      </c>
      <c r="G2606" s="533" t="s">
        <v>2725</v>
      </c>
      <c r="H2606" s="533">
        <v>1233</v>
      </c>
      <c r="I2606" s="533" t="str">
        <f t="shared" ref="I2606:I2608" si="2175">L2606</f>
        <v>272109 - DATA COMM FOR CAMPUS NETWORK</v>
      </c>
      <c r="J2606" s="533" t="str">
        <f t="shared" ref="J2606:J2608" si="2176">L2606</f>
        <v>272109 - DATA COMM FOR CAMPUS NETWORK</v>
      </c>
      <c r="K2606" s="189"/>
      <c r="L2606" s="189" t="s">
        <v>1148</v>
      </c>
      <c r="M2606" s="670"/>
      <c r="N2606" s="182"/>
      <c r="O2606" s="698"/>
      <c r="P2606" s="698">
        <v>0</v>
      </c>
      <c r="T2606" s="728"/>
    </row>
    <row r="2607" spans="1:20" ht="15.75">
      <c r="A2607" s="533" t="s">
        <v>2728</v>
      </c>
      <c r="B2607" s="533">
        <v>27</v>
      </c>
      <c r="C2607" s="533" t="s">
        <v>998</v>
      </c>
      <c r="D2607" s="572" t="s">
        <v>2396</v>
      </c>
      <c r="E2607" s="571" t="str">
        <f t="shared" ref="E2607:E2609" si="2177">E2606</f>
        <v xml:space="preserve"> DATA COMM FOR CAMPUS NETWORK</v>
      </c>
      <c r="F2607" s="533" t="s">
        <v>1835</v>
      </c>
      <c r="G2607" s="533" t="s">
        <v>2725</v>
      </c>
      <c r="H2607" s="533">
        <v>1234</v>
      </c>
      <c r="I2607" s="533" t="str">
        <f t="shared" si="2175"/>
        <v>Supply, installation, testing, commissioning, putting into satisfactory operation and handing over complete Data Communication Devices ; including all necessary accessories, fittings, Support, fixation, cable bonding and labelling, cable management, licenses and all required software ; complete; As shown on drawings and described in specifications</v>
      </c>
      <c r="J2607" s="533" t="str">
        <f t="shared" si="2176"/>
        <v>Supply, installation, testing, commissioning, putting into satisfactory operation and handing over complete Data Communication Devices ; including all necessary accessories, fittings, Support, fixation, cable bonding and labelling, cable management, licenses and all required software ; complete; As shown on drawings and described in specifications</v>
      </c>
      <c r="K2607" s="189"/>
      <c r="L2607" s="189" t="s">
        <v>1149</v>
      </c>
      <c r="M2607" s="666"/>
      <c r="N2607" s="182"/>
      <c r="O2607" s="698"/>
      <c r="P2607" s="698">
        <v>0</v>
      </c>
      <c r="T2607" s="728"/>
    </row>
    <row r="2608" spans="1:20" ht="15.75">
      <c r="A2608" s="533" t="s">
        <v>2728</v>
      </c>
      <c r="B2608" s="533">
        <v>27</v>
      </c>
      <c r="C2608" s="533" t="s">
        <v>998</v>
      </c>
      <c r="D2608" s="572" t="s">
        <v>2396</v>
      </c>
      <c r="E2608" s="571" t="str">
        <f t="shared" si="2177"/>
        <v xml:space="preserve"> DATA COMM FOR CAMPUS NETWORK</v>
      </c>
      <c r="F2608" s="533" t="s">
        <v>1835</v>
      </c>
      <c r="G2608" s="533" t="s">
        <v>2725</v>
      </c>
      <c r="H2608" s="533">
        <v>1235</v>
      </c>
      <c r="I2608" s="533" t="str">
        <f t="shared" si="2175"/>
        <v>Active communications and data processing equipment</v>
      </c>
      <c r="J2608" s="533" t="str">
        <f t="shared" si="2176"/>
        <v>Active communications and data processing equipment</v>
      </c>
      <c r="K2608" s="189"/>
      <c r="L2608" s="189" t="s">
        <v>1150</v>
      </c>
      <c r="M2608" s="666"/>
      <c r="N2608" s="182"/>
      <c r="O2608" s="698"/>
      <c r="P2608" s="698">
        <v>0</v>
      </c>
      <c r="T2608" s="728"/>
    </row>
    <row r="2609" spans="1:20" ht="15.75">
      <c r="A2609" s="533" t="s">
        <v>2728</v>
      </c>
      <c r="B2609" s="533">
        <v>27</v>
      </c>
      <c r="C2609" s="533" t="s">
        <v>998</v>
      </c>
      <c r="D2609" s="572" t="s">
        <v>2396</v>
      </c>
      <c r="E2609" s="571" t="str">
        <f t="shared" si="2177"/>
        <v xml:space="preserve"> DATA COMM FOR CAMPUS NETWORK</v>
      </c>
      <c r="F2609" s="533" t="s">
        <v>1835</v>
      </c>
      <c r="G2609" s="533" t="s">
        <v>2722</v>
      </c>
      <c r="H2609" s="533">
        <v>1236</v>
      </c>
      <c r="I2609" s="533" t="str">
        <f>I2607</f>
        <v>Supply, installation, testing, commissioning, putting into satisfactory operation and handing over complete Data Communication Devices ; including all necessary accessories, fittings, Support, fixation, cable bonding and labelling, cable management, licenses and all required software ; complete; As shown on drawings and described in specifications</v>
      </c>
      <c r="J2609" s="533" t="str">
        <f>J2607</f>
        <v>Supply, installation, testing, commissioning, putting into satisfactory operation and handing over complete Data Communication Devices ; including all necessary accessories, fittings, Support, fixation, cable bonding and labelling, cable management, licenses and all required software ; complete; As shown on drawings and described in specifications</v>
      </c>
      <c r="K2609" s="189" t="s">
        <v>13</v>
      </c>
      <c r="L2609" s="189" t="s">
        <v>1151</v>
      </c>
      <c r="M2609" s="665">
        <v>1</v>
      </c>
      <c r="N2609" s="182" t="s">
        <v>39</v>
      </c>
      <c r="O2609" s="698">
        <v>724</v>
      </c>
      <c r="P2609" s="698">
        <v>724</v>
      </c>
      <c r="Q2609" s="731">
        <f>O2609*0.97</f>
        <v>702.28</v>
      </c>
      <c r="R2609" s="731">
        <f>Q2609*M2609</f>
        <v>702.28</v>
      </c>
      <c r="T2609" s="728"/>
    </row>
    <row r="2610" spans="1:20" ht="15.75">
      <c r="A2610" s="533" t="s">
        <v>2728</v>
      </c>
      <c r="B2610" s="533">
        <v>27</v>
      </c>
      <c r="C2610" s="533" t="s">
        <v>998</v>
      </c>
      <c r="D2610" s="572" t="s">
        <v>2400</v>
      </c>
      <c r="E2610" s="571" t="s">
        <v>1296</v>
      </c>
      <c r="F2610" s="533" t="str">
        <f t="shared" ref="F2610:F2622" si="2178">VLOOKUP(D:D,trade,3,FALSE)</f>
        <v>EL</v>
      </c>
      <c r="G2610" s="533" t="s">
        <v>2725</v>
      </c>
      <c r="H2610" s="533">
        <v>1237</v>
      </c>
      <c r="I2610" s="533" t="str">
        <f t="shared" ref="I2610:I2612" si="2179">L2610</f>
        <v>272133 - WIRELESS DATA NETWORK</v>
      </c>
      <c r="J2610" s="533" t="str">
        <f t="shared" ref="J2610:J2612" si="2180">L2610</f>
        <v>272133 - WIRELESS DATA NETWORK</v>
      </c>
      <c r="K2610" s="189"/>
      <c r="L2610" s="189" t="s">
        <v>1152</v>
      </c>
      <c r="M2610" s="670"/>
      <c r="N2610" s="182"/>
      <c r="O2610" s="698"/>
      <c r="P2610" s="698">
        <v>0</v>
      </c>
      <c r="T2610" s="728"/>
    </row>
    <row r="2611" spans="1:20" ht="15.75">
      <c r="A2611" s="533" t="s">
        <v>2728</v>
      </c>
      <c r="B2611" s="533">
        <v>27</v>
      </c>
      <c r="C2611" s="533" t="s">
        <v>998</v>
      </c>
      <c r="D2611" s="572" t="s">
        <v>2400</v>
      </c>
      <c r="E2611" s="571" t="str">
        <f t="shared" ref="E2611:E2616" si="2181">E2610</f>
        <v xml:space="preserve"> WIRELESS DATA NETWORK</v>
      </c>
      <c r="F2611" s="533" t="str">
        <f t="shared" si="2178"/>
        <v>EL</v>
      </c>
      <c r="G2611" s="533" t="s">
        <v>2725</v>
      </c>
      <c r="H2611" s="533">
        <v>1238</v>
      </c>
      <c r="I2611" s="533" t="str">
        <f t="shared" si="2179"/>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v>
      </c>
      <c r="J2611" s="533" t="str">
        <f t="shared" si="2180"/>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v>
      </c>
      <c r="K2611" s="189"/>
      <c r="L2611" s="189" t="s">
        <v>1153</v>
      </c>
      <c r="M2611" s="666"/>
      <c r="N2611" s="182"/>
      <c r="O2611" s="698"/>
      <c r="P2611" s="698">
        <v>0</v>
      </c>
      <c r="T2611" s="728"/>
    </row>
    <row r="2612" spans="1:20" ht="15.75">
      <c r="A2612" s="533" t="s">
        <v>2728</v>
      </c>
      <c r="B2612" s="533">
        <v>27</v>
      </c>
      <c r="C2612" s="533" t="s">
        <v>998</v>
      </c>
      <c r="D2612" s="572" t="s">
        <v>2400</v>
      </c>
      <c r="E2612" s="571" t="str">
        <f t="shared" si="2181"/>
        <v xml:space="preserve"> WIRELESS DATA NETWORK</v>
      </c>
      <c r="F2612" s="533" t="str">
        <f t="shared" si="2178"/>
        <v>EL</v>
      </c>
      <c r="G2612" s="533" t="s">
        <v>2725</v>
      </c>
      <c r="H2612" s="533">
        <v>1239</v>
      </c>
      <c r="I2612" s="533" t="str">
        <f t="shared" si="2179"/>
        <v>Wireless data network components</v>
      </c>
      <c r="J2612" s="533" t="str">
        <f t="shared" si="2180"/>
        <v>Wireless data network components</v>
      </c>
      <c r="K2612" s="189"/>
      <c r="L2612" s="189" t="s">
        <v>1154</v>
      </c>
      <c r="M2612" s="664"/>
      <c r="N2612" s="182"/>
      <c r="O2612" s="698"/>
      <c r="P2612" s="698">
        <v>0</v>
      </c>
      <c r="T2612" s="728"/>
    </row>
    <row r="2613" spans="1:20" ht="16.5" thickBot="1">
      <c r="A2613" s="533" t="s">
        <v>2728</v>
      </c>
      <c r="B2613" s="533">
        <v>27</v>
      </c>
      <c r="C2613" s="533" t="s">
        <v>998</v>
      </c>
      <c r="D2613" s="572" t="s">
        <v>2400</v>
      </c>
      <c r="E2613" s="571" t="str">
        <f t="shared" si="2181"/>
        <v xml:space="preserve"> WIRELESS DATA NETWORK</v>
      </c>
      <c r="F2613" s="533" t="str">
        <f t="shared" si="2178"/>
        <v>EL</v>
      </c>
      <c r="G2613" s="533" t="s">
        <v>2722</v>
      </c>
      <c r="H2613" s="533">
        <v>1240</v>
      </c>
      <c r="I2613" s="533" t="str">
        <f t="shared" ref="I2613:J2613" si="2182">I2611</f>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v>
      </c>
      <c r="J2613" s="533" t="str">
        <f t="shared" si="2182"/>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v>
      </c>
      <c r="K2613" s="189" t="s">
        <v>15</v>
      </c>
      <c r="L2613" s="189" t="s">
        <v>1155</v>
      </c>
      <c r="M2613" s="665">
        <v>1</v>
      </c>
      <c r="N2613" s="182" t="s">
        <v>2</v>
      </c>
      <c r="O2613" s="698">
        <v>1830</v>
      </c>
      <c r="P2613" s="698">
        <v>1830</v>
      </c>
      <c r="Q2613" s="731">
        <f t="shared" ref="Q2613:Q2616" si="2183">O2613*0.97</f>
        <v>1775.1</v>
      </c>
      <c r="R2613" s="731">
        <f t="shared" ref="R2613:R2616" si="2184">Q2613*M2613</f>
        <v>1775.1</v>
      </c>
      <c r="T2613" s="728"/>
    </row>
    <row r="2614" spans="1:20" ht="16.5" thickBot="1">
      <c r="A2614" s="533" t="s">
        <v>2728</v>
      </c>
      <c r="B2614" s="533">
        <v>27</v>
      </c>
      <c r="C2614" s="533" t="s">
        <v>998</v>
      </c>
      <c r="D2614" s="572" t="s">
        <v>2400</v>
      </c>
      <c r="E2614" s="571" t="str">
        <f t="shared" si="2181"/>
        <v xml:space="preserve"> WIRELESS DATA NETWORK</v>
      </c>
      <c r="F2614" s="533" t="str">
        <f t="shared" si="2178"/>
        <v>EL</v>
      </c>
      <c r="G2614" s="533" t="s">
        <v>2722</v>
      </c>
      <c r="H2614" s="533">
        <v>1241</v>
      </c>
      <c r="I2614" s="533" t="str">
        <f t="shared" ref="I2614:J2614" si="2185">I2612</f>
        <v>Wireless data network components</v>
      </c>
      <c r="J2614" s="533" t="str">
        <f t="shared" si="2185"/>
        <v>Wireless data network components</v>
      </c>
      <c r="K2614" s="189" t="s">
        <v>17</v>
      </c>
      <c r="L2614" s="189" t="s">
        <v>1156</v>
      </c>
      <c r="M2614" s="665">
        <v>4</v>
      </c>
      <c r="N2614" s="508" t="s">
        <v>39</v>
      </c>
      <c r="O2614" s="698">
        <v>282</v>
      </c>
      <c r="P2614" s="698">
        <v>1128</v>
      </c>
      <c r="Q2614" s="731">
        <f t="shared" si="2183"/>
        <v>273.54000000000002</v>
      </c>
      <c r="R2614" s="731">
        <f t="shared" si="2184"/>
        <v>1094.1600000000001</v>
      </c>
      <c r="T2614" s="728"/>
    </row>
    <row r="2615" spans="1:20" ht="15.75">
      <c r="A2615" s="533" t="s">
        <v>2728</v>
      </c>
      <c r="B2615" s="533">
        <v>27</v>
      </c>
      <c r="C2615" s="533" t="s">
        <v>998</v>
      </c>
      <c r="D2615" s="572" t="s">
        <v>2400</v>
      </c>
      <c r="E2615" s="571" t="str">
        <f t="shared" si="2181"/>
        <v xml:space="preserve"> WIRELESS DATA NETWORK</v>
      </c>
      <c r="F2615" s="533" t="str">
        <f t="shared" si="2178"/>
        <v>EL</v>
      </c>
      <c r="G2615" s="533" t="s">
        <v>2722</v>
      </c>
      <c r="H2615" s="533">
        <v>1242</v>
      </c>
      <c r="I2615" s="533" t="str">
        <f t="shared" ref="I2615:J2615" si="2186">I2613</f>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v>
      </c>
      <c r="J2615" s="533" t="str">
        <f t="shared" si="2186"/>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v>
      </c>
      <c r="K2615" s="189" t="s">
        <v>19</v>
      </c>
      <c r="L2615" s="189" t="s">
        <v>1157</v>
      </c>
      <c r="M2615" s="665">
        <v>1</v>
      </c>
      <c r="N2615" s="182" t="s">
        <v>2</v>
      </c>
      <c r="O2615" s="698">
        <v>398</v>
      </c>
      <c r="P2615" s="698">
        <v>398</v>
      </c>
      <c r="Q2615" s="731">
        <f t="shared" si="2183"/>
        <v>386.06</v>
      </c>
      <c r="R2615" s="731">
        <f t="shared" si="2184"/>
        <v>386.06</v>
      </c>
      <c r="T2615" s="728"/>
    </row>
    <row r="2616" spans="1:20" ht="15.75">
      <c r="A2616" s="533" t="s">
        <v>2728</v>
      </c>
      <c r="B2616" s="533">
        <v>27</v>
      </c>
      <c r="C2616" s="533" t="s">
        <v>998</v>
      </c>
      <c r="D2616" s="572" t="s">
        <v>2400</v>
      </c>
      <c r="E2616" s="571" t="str">
        <f t="shared" si="2181"/>
        <v xml:space="preserve"> WIRELESS DATA NETWORK</v>
      </c>
      <c r="F2616" s="533" t="str">
        <f t="shared" si="2178"/>
        <v>EL</v>
      </c>
      <c r="G2616" s="533" t="s">
        <v>2722</v>
      </c>
      <c r="H2616" s="533">
        <v>1243</v>
      </c>
      <c r="I2616" s="533" t="str">
        <f t="shared" ref="I2616:J2616" si="2187">I2614</f>
        <v>Wireless data network components</v>
      </c>
      <c r="J2616" s="533" t="str">
        <f t="shared" si="2187"/>
        <v>Wireless data network components</v>
      </c>
      <c r="K2616" s="189" t="s">
        <v>13</v>
      </c>
      <c r="L2616" s="189" t="s">
        <v>1158</v>
      </c>
      <c r="M2616" s="665">
        <v>1</v>
      </c>
      <c r="N2616" s="182" t="s">
        <v>2</v>
      </c>
      <c r="O2616" s="718">
        <v>664</v>
      </c>
      <c r="P2616" s="718">
        <v>664</v>
      </c>
      <c r="Q2616" s="731">
        <f t="shared" si="2183"/>
        <v>644.07999999999993</v>
      </c>
      <c r="R2616" s="731">
        <f t="shared" si="2184"/>
        <v>644.07999999999993</v>
      </c>
      <c r="T2616" s="728"/>
    </row>
    <row r="2617" spans="1:20" ht="15.75">
      <c r="A2617" s="533" t="s">
        <v>2728</v>
      </c>
      <c r="B2617" s="533">
        <v>27</v>
      </c>
      <c r="C2617" s="533" t="s">
        <v>998</v>
      </c>
      <c r="D2617" s="572" t="s">
        <v>1308</v>
      </c>
      <c r="E2617" s="571" t="s">
        <v>1297</v>
      </c>
      <c r="F2617" s="533" t="str">
        <f t="shared" si="2178"/>
        <v>EL</v>
      </c>
      <c r="G2617" s="533" t="s">
        <v>2725</v>
      </c>
      <c r="H2617" s="533">
        <v>1244</v>
      </c>
      <c r="I2617" s="533" t="str">
        <f t="shared" ref="I2617:I2618" si="2188">L2617</f>
        <v>274133- MASTER ANTENNA TELEVISION SYSTEM</v>
      </c>
      <c r="J2617" s="533" t="str">
        <f t="shared" ref="J2617:J2618" si="2189">L2617</f>
        <v>274133- MASTER ANTENNA TELEVISION SYSTEM</v>
      </c>
      <c r="K2617" s="189"/>
      <c r="L2617" s="189" t="s">
        <v>1002</v>
      </c>
      <c r="M2617" s="670"/>
      <c r="N2617" s="182"/>
      <c r="O2617" s="698"/>
      <c r="P2617" s="698">
        <v>0</v>
      </c>
      <c r="T2617" s="728"/>
    </row>
    <row r="2618" spans="1:20" ht="15.75">
      <c r="A2618" s="533" t="s">
        <v>2728</v>
      </c>
      <c r="B2618" s="533">
        <v>27</v>
      </c>
      <c r="C2618" s="533" t="s">
        <v>998</v>
      </c>
      <c r="D2618" s="572" t="s">
        <v>1308</v>
      </c>
      <c r="E2618" s="571" t="str">
        <f t="shared" ref="E2618:E2622" si="2190">E2617</f>
        <v xml:space="preserve"> MASTER ANTENNA TELEVISION SYSTEM</v>
      </c>
      <c r="F2618" s="533" t="str">
        <f t="shared" si="2178"/>
        <v>EL</v>
      </c>
      <c r="G2618" s="533" t="s">
        <v>2725</v>
      </c>
      <c r="H2618" s="533">
        <v>1245</v>
      </c>
      <c r="I2618" s="533" t="str">
        <f t="shared" si="2188"/>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v>
      </c>
      <c r="J2618" s="533" t="str">
        <f t="shared" si="2189"/>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v>
      </c>
      <c r="K2618" s="189"/>
      <c r="L2618" s="189" t="s">
        <v>1159</v>
      </c>
      <c r="M2618" s="664"/>
      <c r="N2618" s="182"/>
      <c r="O2618" s="698"/>
      <c r="P2618" s="698">
        <v>0</v>
      </c>
      <c r="T2618" s="728"/>
    </row>
    <row r="2619" spans="1:20" ht="15.75">
      <c r="A2619" s="533" t="s">
        <v>2728</v>
      </c>
      <c r="B2619" s="533">
        <v>27</v>
      </c>
      <c r="C2619" s="533" t="s">
        <v>998</v>
      </c>
      <c r="D2619" s="572" t="s">
        <v>1308</v>
      </c>
      <c r="E2619" s="571" t="str">
        <f t="shared" si="2190"/>
        <v xml:space="preserve"> MASTER ANTENNA TELEVISION SYSTEM</v>
      </c>
      <c r="F2619" s="533" t="str">
        <f t="shared" si="2178"/>
        <v>EL</v>
      </c>
      <c r="G2619" s="533" t="s">
        <v>2722</v>
      </c>
      <c r="H2619" s="533">
        <v>1246</v>
      </c>
      <c r="I2619" s="533" t="str">
        <f t="shared" ref="I2619:J2619" si="2191">I2617</f>
        <v>274133- MASTER ANTENNA TELEVISION SYSTEM</v>
      </c>
      <c r="J2619" s="533" t="str">
        <f t="shared" si="2191"/>
        <v>274133- MASTER ANTENNA TELEVISION SYSTEM</v>
      </c>
      <c r="K2619" s="189" t="s">
        <v>15</v>
      </c>
      <c r="L2619" s="189" t="s">
        <v>1003</v>
      </c>
      <c r="M2619" s="185">
        <v>1</v>
      </c>
      <c r="N2619" s="182" t="s">
        <v>39</v>
      </c>
      <c r="O2619" s="698">
        <v>219</v>
      </c>
      <c r="P2619" s="698">
        <v>219</v>
      </c>
      <c r="Q2619" s="731">
        <f t="shared" ref="Q2619:Q2622" si="2192">O2619*0.97</f>
        <v>212.43</v>
      </c>
      <c r="R2619" s="731">
        <f t="shared" ref="R2619:R2622" si="2193">Q2619*M2619</f>
        <v>212.43</v>
      </c>
      <c r="T2619" s="728"/>
    </row>
    <row r="2620" spans="1:20" ht="15.75">
      <c r="A2620" s="533" t="s">
        <v>2728</v>
      </c>
      <c r="B2620" s="533">
        <v>27</v>
      </c>
      <c r="C2620" s="533" t="s">
        <v>998</v>
      </c>
      <c r="D2620" s="572" t="s">
        <v>1308</v>
      </c>
      <c r="E2620" s="571" t="str">
        <f t="shared" si="2190"/>
        <v xml:space="preserve"> MASTER ANTENNA TELEVISION SYSTEM</v>
      </c>
      <c r="F2620" s="533" t="str">
        <f t="shared" si="2178"/>
        <v>EL</v>
      </c>
      <c r="G2620" s="533" t="s">
        <v>2722</v>
      </c>
      <c r="H2620" s="533">
        <v>1247</v>
      </c>
      <c r="I2620" s="533" t="str">
        <f t="shared" ref="I2620:J2620" si="2194">I2618</f>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v>
      </c>
      <c r="J2620" s="533" t="str">
        <f t="shared" si="2194"/>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v>
      </c>
      <c r="K2620" s="189" t="s">
        <v>17</v>
      </c>
      <c r="L2620" s="189" t="s">
        <v>1004</v>
      </c>
      <c r="M2620" s="185">
        <v>1</v>
      </c>
      <c r="N2620" s="182" t="s">
        <v>39</v>
      </c>
      <c r="O2620" s="698">
        <v>146</v>
      </c>
      <c r="P2620" s="698">
        <v>146</v>
      </c>
      <c r="Q2620" s="731">
        <f t="shared" si="2192"/>
        <v>141.62</v>
      </c>
      <c r="R2620" s="731">
        <f t="shared" si="2193"/>
        <v>141.62</v>
      </c>
      <c r="T2620" s="728"/>
    </row>
    <row r="2621" spans="1:20" ht="16.5" thickBot="1">
      <c r="A2621" s="533" t="s">
        <v>2728</v>
      </c>
      <c r="B2621" s="533">
        <v>27</v>
      </c>
      <c r="C2621" s="533" t="s">
        <v>998</v>
      </c>
      <c r="D2621" s="572" t="s">
        <v>1308</v>
      </c>
      <c r="E2621" s="571" t="str">
        <f t="shared" si="2190"/>
        <v xml:space="preserve"> MASTER ANTENNA TELEVISION SYSTEM</v>
      </c>
      <c r="F2621" s="533" t="str">
        <f t="shared" si="2178"/>
        <v>EL</v>
      </c>
      <c r="G2621" s="533" t="s">
        <v>2722</v>
      </c>
      <c r="H2621" s="533">
        <v>1248</v>
      </c>
      <c r="I2621" s="533" t="str">
        <f t="shared" ref="I2621:J2621" si="2195">I2619</f>
        <v>274133- MASTER ANTENNA TELEVISION SYSTEM</v>
      </c>
      <c r="J2621" s="533" t="str">
        <f t="shared" si="2195"/>
        <v>274133- MASTER ANTENNA TELEVISION SYSTEM</v>
      </c>
      <c r="K2621" s="189" t="s">
        <v>19</v>
      </c>
      <c r="L2621" s="189" t="s">
        <v>1005</v>
      </c>
      <c r="M2621" s="185">
        <v>1</v>
      </c>
      <c r="N2621" s="182" t="s">
        <v>39</v>
      </c>
      <c r="O2621" s="698">
        <v>372</v>
      </c>
      <c r="P2621" s="698">
        <v>372</v>
      </c>
      <c r="Q2621" s="731">
        <f t="shared" si="2192"/>
        <v>360.84</v>
      </c>
      <c r="R2621" s="731">
        <f t="shared" si="2193"/>
        <v>360.84</v>
      </c>
      <c r="T2621" s="728"/>
    </row>
    <row r="2622" spans="1:20" ht="16.5" thickBot="1">
      <c r="A2622" s="533" t="s">
        <v>2728</v>
      </c>
      <c r="B2622" s="533">
        <v>27</v>
      </c>
      <c r="C2622" s="533" t="s">
        <v>998</v>
      </c>
      <c r="D2622" s="572" t="s">
        <v>1308</v>
      </c>
      <c r="E2622" s="571" t="str">
        <f t="shared" si="2190"/>
        <v xml:space="preserve"> MASTER ANTENNA TELEVISION SYSTEM</v>
      </c>
      <c r="F2622" s="533" t="str">
        <f t="shared" si="2178"/>
        <v>EL</v>
      </c>
      <c r="G2622" s="533" t="s">
        <v>2722</v>
      </c>
      <c r="H2622" s="533">
        <v>1249</v>
      </c>
      <c r="I2622" s="533" t="str">
        <f t="shared" ref="I2622:J2622" si="2196">I2620</f>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v>
      </c>
      <c r="J2622" s="533" t="str">
        <f t="shared" si="2196"/>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v>
      </c>
      <c r="K2622" s="189" t="s">
        <v>20</v>
      </c>
      <c r="L2622" s="189" t="s">
        <v>1006</v>
      </c>
      <c r="M2622" s="185">
        <v>7</v>
      </c>
      <c r="N2622" s="508" t="s">
        <v>39</v>
      </c>
      <c r="O2622" s="698">
        <v>40</v>
      </c>
      <c r="P2622" s="698">
        <v>280</v>
      </c>
      <c r="Q2622" s="731">
        <f t="shared" si="2192"/>
        <v>38.799999999999997</v>
      </c>
      <c r="R2622" s="731">
        <f t="shared" si="2193"/>
        <v>271.59999999999997</v>
      </c>
      <c r="T2622" s="728"/>
    </row>
    <row r="2623" spans="1:20" ht="15.75">
      <c r="A2623" s="533" t="s">
        <v>2728</v>
      </c>
      <c r="B2623" s="533">
        <v>27</v>
      </c>
      <c r="C2623" s="533" t="s">
        <v>998</v>
      </c>
      <c r="D2623" s="572" t="s">
        <v>2749</v>
      </c>
      <c r="E2623" s="571" t="s">
        <v>1318</v>
      </c>
      <c r="F2623" s="533" t="s">
        <v>1835</v>
      </c>
      <c r="G2623" s="533" t="s">
        <v>2725</v>
      </c>
      <c r="H2623" s="533">
        <v>1250</v>
      </c>
      <c r="I2623" s="533" t="str">
        <f t="shared" ref="I2623:I2625" si="2197">L2623</f>
        <v>274116  - INTEGRATED AUDIOVISUAL SYSTEMS AND EQUIPMENT - FOR AUDITORIUM</v>
      </c>
      <c r="J2623" s="533" t="str">
        <f t="shared" ref="J2623:J2625" si="2198">L2623</f>
        <v>274116  - INTEGRATED AUDIOVISUAL SYSTEMS AND EQUIPMENT - FOR AUDITORIUM</v>
      </c>
      <c r="K2623" s="242"/>
      <c r="L2623" s="189" t="s">
        <v>1007</v>
      </c>
      <c r="M2623" s="670"/>
      <c r="N2623" s="182"/>
      <c r="O2623" s="698"/>
      <c r="P2623" s="698"/>
      <c r="T2623" s="728"/>
    </row>
    <row r="2624" spans="1:20" ht="15.75">
      <c r="A2624" s="533" t="s">
        <v>2728</v>
      </c>
      <c r="B2624" s="533">
        <v>27</v>
      </c>
      <c r="C2624" s="533" t="s">
        <v>998</v>
      </c>
      <c r="D2624" s="572" t="s">
        <v>2749</v>
      </c>
      <c r="E2624" s="571" t="str">
        <f t="shared" ref="E2624:E2641" si="2199">E2623</f>
        <v>INTEGRATED AUDIOVISUAL SYSTEMS AND EQUIPMENT - FOR AUDITORIUM</v>
      </c>
      <c r="F2624" s="533" t="s">
        <v>1835</v>
      </c>
      <c r="G2624" s="533" t="s">
        <v>2725</v>
      </c>
      <c r="H2624" s="533">
        <v>1251</v>
      </c>
      <c r="I2624" s="533" t="str">
        <f t="shared" si="2197"/>
        <v>Supply, installation, testing, commissioning, putting into satisfactory operation and handing over complete Integrated AV System ; including all necessary accessories, fittings, Support, fixation, cable bonding and labelling, cable management, licenses and all required software ; complete; As shown on drawings and described in specifications</v>
      </c>
      <c r="J2624" s="533" t="str">
        <f t="shared" si="2198"/>
        <v>Supply, installation, testing, commissioning, putting into satisfactory operation and handing over complete Integrated AV System ; including all necessary accessories, fittings, Support, fixation, cable bonding and labelling, cable management, licenses and all required software ; complete; As shown on drawings and described in specifications</v>
      </c>
      <c r="K2624" s="242"/>
      <c r="L2624" s="189" t="s">
        <v>1160</v>
      </c>
      <c r="M2624" s="670"/>
      <c r="N2624" s="182"/>
      <c r="O2624" s="698"/>
      <c r="P2624" s="698"/>
      <c r="T2624" s="728"/>
    </row>
    <row r="2625" spans="1:20" ht="15.75">
      <c r="A2625" s="533" t="s">
        <v>2728</v>
      </c>
      <c r="B2625" s="533">
        <v>27</v>
      </c>
      <c r="C2625" s="533" t="s">
        <v>998</v>
      </c>
      <c r="D2625" s="572" t="s">
        <v>2749</v>
      </c>
      <c r="E2625" s="571" t="str">
        <f t="shared" si="2199"/>
        <v>INTEGRATED AUDIOVISUAL SYSTEMS AND EQUIPMENT - FOR AUDITORIUM</v>
      </c>
      <c r="F2625" s="533" t="s">
        <v>1835</v>
      </c>
      <c r="G2625" s="533" t="s">
        <v>2725</v>
      </c>
      <c r="H2625" s="533">
        <v>1252</v>
      </c>
      <c r="I2625" s="533" t="str">
        <f t="shared" si="2197"/>
        <v>Signal Processing and Central Equipment:</v>
      </c>
      <c r="J2625" s="533" t="str">
        <f t="shared" si="2198"/>
        <v>Signal Processing and Central Equipment:</v>
      </c>
      <c r="K2625" s="242"/>
      <c r="L2625" s="189" t="s">
        <v>1161</v>
      </c>
      <c r="M2625" s="664"/>
      <c r="N2625" s="504"/>
      <c r="O2625" s="698"/>
      <c r="P2625" s="698"/>
      <c r="T2625" s="728"/>
    </row>
    <row r="2626" spans="1:20" ht="15.75">
      <c r="A2626" s="533" t="s">
        <v>2728</v>
      </c>
      <c r="B2626" s="533">
        <v>27</v>
      </c>
      <c r="C2626" s="533" t="s">
        <v>998</v>
      </c>
      <c r="D2626" s="572" t="s">
        <v>2749</v>
      </c>
      <c r="E2626" s="571" t="str">
        <f t="shared" si="2199"/>
        <v>INTEGRATED AUDIOVISUAL SYSTEMS AND EQUIPMENT - FOR AUDITORIUM</v>
      </c>
      <c r="F2626" s="533" t="s">
        <v>1835</v>
      </c>
      <c r="G2626" s="533" t="s">
        <v>2722</v>
      </c>
      <c r="H2626" s="533">
        <v>1253</v>
      </c>
      <c r="I2626" s="533" t="str">
        <f t="shared" ref="I2626:J2626" si="2200">I2624</f>
        <v>Supply, installation, testing, commissioning, putting into satisfactory operation and handing over complete Integrated AV System ; including all necessary accessories, fittings, Support, fixation, cable bonding and labelling, cable management, licenses and all required software ; complete; As shown on drawings and described in specifications</v>
      </c>
      <c r="J2626" s="533" t="str">
        <f t="shared" si="2200"/>
        <v>Supply, installation, testing, commissioning, putting into satisfactory operation and handing over complete Integrated AV System ; including all necessary accessories, fittings, Support, fixation, cable bonding and labelling, cable management, licenses and all required software ; complete; As shown on drawings and described in specifications</v>
      </c>
      <c r="K2626" s="242" t="s">
        <v>21</v>
      </c>
      <c r="L2626" s="256" t="s">
        <v>1162</v>
      </c>
      <c r="M2626" s="256">
        <v>1</v>
      </c>
      <c r="N2626" s="244" t="s">
        <v>2</v>
      </c>
      <c r="O2626" s="698"/>
      <c r="P2626" s="698"/>
      <c r="Q2626" s="731">
        <f t="shared" ref="Q2626:Q2627" si="2201">O2626*0.97</f>
        <v>0</v>
      </c>
      <c r="R2626" s="731">
        <f t="shared" ref="R2626:R2627" si="2202">Q2626*M2626</f>
        <v>0</v>
      </c>
      <c r="T2626" s="728"/>
    </row>
    <row r="2627" spans="1:20" ht="15.75">
      <c r="A2627" s="533" t="s">
        <v>2728</v>
      </c>
      <c r="B2627" s="533">
        <v>27</v>
      </c>
      <c r="C2627" s="533" t="s">
        <v>998</v>
      </c>
      <c r="D2627" s="572" t="s">
        <v>2749</v>
      </c>
      <c r="E2627" s="571" t="str">
        <f t="shared" si="2199"/>
        <v>INTEGRATED AUDIOVISUAL SYSTEMS AND EQUIPMENT - FOR AUDITORIUM</v>
      </c>
      <c r="F2627" s="533" t="s">
        <v>1835</v>
      </c>
      <c r="G2627" s="533" t="s">
        <v>2722</v>
      </c>
      <c r="H2627" s="533">
        <v>1254</v>
      </c>
      <c r="I2627" s="533" t="str">
        <f t="shared" ref="I2627:J2627" si="2203">I2625</f>
        <v>Signal Processing and Central Equipment:</v>
      </c>
      <c r="J2627" s="533" t="str">
        <f t="shared" si="2203"/>
        <v>Signal Processing and Central Equipment:</v>
      </c>
      <c r="K2627" s="242" t="s">
        <v>13</v>
      </c>
      <c r="L2627" s="256" t="s">
        <v>1163</v>
      </c>
      <c r="M2627" s="256">
        <v>1</v>
      </c>
      <c r="N2627" s="244" t="s">
        <v>2</v>
      </c>
      <c r="O2627" s="698"/>
      <c r="P2627" s="698"/>
      <c r="Q2627" s="731">
        <f t="shared" si="2201"/>
        <v>0</v>
      </c>
      <c r="R2627" s="731">
        <f t="shared" si="2202"/>
        <v>0</v>
      </c>
      <c r="T2627" s="728"/>
    </row>
    <row r="2628" spans="1:20" ht="15.75">
      <c r="A2628" s="533" t="s">
        <v>2728</v>
      </c>
      <c r="B2628" s="533">
        <v>27</v>
      </c>
      <c r="C2628" s="533" t="s">
        <v>998</v>
      </c>
      <c r="D2628" s="572" t="s">
        <v>2749</v>
      </c>
      <c r="E2628" s="571" t="str">
        <f t="shared" si="2199"/>
        <v>INTEGRATED AUDIOVISUAL SYSTEMS AND EQUIPMENT - FOR AUDITORIUM</v>
      </c>
      <c r="F2628" s="533" t="s">
        <v>1835</v>
      </c>
      <c r="G2628" s="533" t="s">
        <v>2725</v>
      </c>
      <c r="H2628" s="533">
        <v>1255</v>
      </c>
      <c r="I2628" s="533" t="str">
        <f>L2628</f>
        <v>Video Projection Equipment &amp; Accessories</v>
      </c>
      <c r="J2628" s="533" t="str">
        <f>L2628</f>
        <v>Video Projection Equipment &amp; Accessories</v>
      </c>
      <c r="K2628" s="242"/>
      <c r="L2628" s="242" t="s">
        <v>1164</v>
      </c>
      <c r="M2628" s="672"/>
      <c r="N2628" s="509"/>
      <c r="O2628" s="698"/>
      <c r="P2628" s="698"/>
      <c r="T2628" s="728"/>
    </row>
    <row r="2629" spans="1:20" ht="15.75">
      <c r="A2629" s="533" t="s">
        <v>2728</v>
      </c>
      <c r="B2629" s="533">
        <v>27</v>
      </c>
      <c r="C2629" s="533" t="s">
        <v>998</v>
      </c>
      <c r="D2629" s="572" t="s">
        <v>2749</v>
      </c>
      <c r="E2629" s="571" t="str">
        <f t="shared" si="2199"/>
        <v>INTEGRATED AUDIOVISUAL SYSTEMS AND EQUIPMENT - FOR AUDITORIUM</v>
      </c>
      <c r="F2629" s="533" t="s">
        <v>1835</v>
      </c>
      <c r="G2629" s="533" t="s">
        <v>2722</v>
      </c>
      <c r="H2629" s="533">
        <v>1256</v>
      </c>
      <c r="I2629" s="533" t="str">
        <f t="shared" ref="I2629:J2629" si="2204">I2627</f>
        <v>Signal Processing and Central Equipment:</v>
      </c>
      <c r="J2629" s="533" t="str">
        <f t="shared" si="2204"/>
        <v>Signal Processing and Central Equipment:</v>
      </c>
      <c r="K2629" s="242" t="s">
        <v>15</v>
      </c>
      <c r="L2629" s="242" t="s">
        <v>1011</v>
      </c>
      <c r="M2629" s="256">
        <v>1</v>
      </c>
      <c r="N2629" s="506" t="s">
        <v>39</v>
      </c>
      <c r="O2629" s="698"/>
      <c r="P2629" s="698"/>
      <c r="Q2629" s="731">
        <f t="shared" ref="Q2629:Q2631" si="2205">O2629*0.97</f>
        <v>0</v>
      </c>
      <c r="R2629" s="731">
        <f t="shared" ref="R2629:R2631" si="2206">Q2629*M2629</f>
        <v>0</v>
      </c>
      <c r="T2629" s="728"/>
    </row>
    <row r="2630" spans="1:20" ht="15.75">
      <c r="A2630" s="533" t="s">
        <v>2728</v>
      </c>
      <c r="B2630" s="533">
        <v>27</v>
      </c>
      <c r="C2630" s="533" t="s">
        <v>998</v>
      </c>
      <c r="D2630" s="572" t="s">
        <v>2749</v>
      </c>
      <c r="E2630" s="571" t="str">
        <f t="shared" si="2199"/>
        <v>INTEGRATED AUDIOVISUAL SYSTEMS AND EQUIPMENT - FOR AUDITORIUM</v>
      </c>
      <c r="F2630" s="533" t="s">
        <v>1835</v>
      </c>
      <c r="G2630" s="533" t="s">
        <v>2722</v>
      </c>
      <c r="H2630" s="533">
        <v>1257</v>
      </c>
      <c r="I2630" s="533" t="str">
        <f t="shared" ref="I2630:J2630" si="2207">I2628</f>
        <v>Video Projection Equipment &amp; Accessories</v>
      </c>
      <c r="J2630" s="533" t="str">
        <f t="shared" si="2207"/>
        <v>Video Projection Equipment &amp; Accessories</v>
      </c>
      <c r="K2630" s="242" t="s">
        <v>17</v>
      </c>
      <c r="L2630" s="242" t="s">
        <v>1165</v>
      </c>
      <c r="M2630" s="256">
        <v>1</v>
      </c>
      <c r="N2630" s="506" t="s">
        <v>39</v>
      </c>
      <c r="O2630" s="698"/>
      <c r="P2630" s="698"/>
      <c r="Q2630" s="731">
        <f t="shared" si="2205"/>
        <v>0</v>
      </c>
      <c r="R2630" s="731">
        <f t="shared" si="2206"/>
        <v>0</v>
      </c>
      <c r="T2630" s="728"/>
    </row>
    <row r="2631" spans="1:20" ht="15.75">
      <c r="A2631" s="533" t="s">
        <v>2728</v>
      </c>
      <c r="B2631" s="533">
        <v>27</v>
      </c>
      <c r="C2631" s="533" t="s">
        <v>998</v>
      </c>
      <c r="D2631" s="572" t="s">
        <v>2749</v>
      </c>
      <c r="E2631" s="571" t="str">
        <f t="shared" si="2199"/>
        <v>INTEGRATED AUDIOVISUAL SYSTEMS AND EQUIPMENT - FOR AUDITORIUM</v>
      </c>
      <c r="F2631" s="533" t="s">
        <v>1835</v>
      </c>
      <c r="G2631" s="533" t="s">
        <v>2722</v>
      </c>
      <c r="H2631" s="533">
        <v>1258</v>
      </c>
      <c r="I2631" s="533" t="str">
        <f t="shared" ref="I2631:J2631" si="2208">I2629</f>
        <v>Signal Processing and Central Equipment:</v>
      </c>
      <c r="J2631" s="533" t="str">
        <f t="shared" si="2208"/>
        <v>Signal Processing and Central Equipment:</v>
      </c>
      <c r="K2631" s="242" t="s">
        <v>19</v>
      </c>
      <c r="L2631" s="242" t="s">
        <v>1166</v>
      </c>
      <c r="M2631" s="256">
        <v>1</v>
      </c>
      <c r="N2631" s="506" t="s">
        <v>39</v>
      </c>
      <c r="O2631" s="698"/>
      <c r="P2631" s="698"/>
      <c r="Q2631" s="731">
        <f t="shared" si="2205"/>
        <v>0</v>
      </c>
      <c r="R2631" s="731">
        <f t="shared" si="2206"/>
        <v>0</v>
      </c>
      <c r="T2631" s="728"/>
    </row>
    <row r="2632" spans="1:20" ht="15.75">
      <c r="A2632" s="533" t="s">
        <v>2728</v>
      </c>
      <c r="B2632" s="533">
        <v>27</v>
      </c>
      <c r="C2632" s="533" t="s">
        <v>998</v>
      </c>
      <c r="D2632" s="572" t="s">
        <v>2749</v>
      </c>
      <c r="E2632" s="571" t="str">
        <f t="shared" si="2199"/>
        <v>INTEGRATED AUDIOVISUAL SYSTEMS AND EQUIPMENT - FOR AUDITORIUM</v>
      </c>
      <c r="F2632" s="533" t="s">
        <v>1835</v>
      </c>
      <c r="G2632" s="533" t="s">
        <v>2725</v>
      </c>
      <c r="H2632" s="533">
        <v>1259</v>
      </c>
      <c r="I2632" s="533" t="str">
        <f>L2632</f>
        <v>Sound Re-inforcement Equipment:</v>
      </c>
      <c r="J2632" s="533" t="str">
        <f>L2632</f>
        <v>Sound Re-inforcement Equipment:</v>
      </c>
      <c r="K2632" s="242"/>
      <c r="L2632" s="242" t="s">
        <v>1167</v>
      </c>
      <c r="M2632" s="672"/>
      <c r="N2632" s="506"/>
      <c r="O2632" s="698"/>
      <c r="P2632" s="698"/>
      <c r="T2632" s="728"/>
    </row>
    <row r="2633" spans="1:20" ht="15.75">
      <c r="A2633" s="533" t="s">
        <v>2728</v>
      </c>
      <c r="B2633" s="533">
        <v>27</v>
      </c>
      <c r="C2633" s="533" t="s">
        <v>998</v>
      </c>
      <c r="D2633" s="572" t="s">
        <v>2749</v>
      </c>
      <c r="E2633" s="571" t="str">
        <f t="shared" si="2199"/>
        <v>INTEGRATED AUDIOVISUAL SYSTEMS AND EQUIPMENT - FOR AUDITORIUM</v>
      </c>
      <c r="F2633" s="533" t="s">
        <v>1835</v>
      </c>
      <c r="G2633" s="533" t="s">
        <v>2722</v>
      </c>
      <c r="H2633" s="533">
        <v>1260</v>
      </c>
      <c r="I2633" s="533" t="str">
        <f t="shared" ref="I2633:J2633" si="2209">I2631</f>
        <v>Signal Processing and Central Equipment:</v>
      </c>
      <c r="J2633" s="533" t="str">
        <f t="shared" si="2209"/>
        <v>Signal Processing and Central Equipment:</v>
      </c>
      <c r="K2633" s="242" t="s">
        <v>20</v>
      </c>
      <c r="L2633" s="242" t="s">
        <v>1010</v>
      </c>
      <c r="M2633" s="256">
        <v>10</v>
      </c>
      <c r="N2633" s="506" t="s">
        <v>39</v>
      </c>
      <c r="O2633" s="698"/>
      <c r="P2633" s="698"/>
      <c r="Q2633" s="731">
        <f t="shared" ref="Q2633:Q2635" si="2210">O2633*0.97</f>
        <v>0</v>
      </c>
      <c r="R2633" s="731">
        <f t="shared" ref="R2633:R2635" si="2211">Q2633*M2633</f>
        <v>0</v>
      </c>
      <c r="T2633" s="728"/>
    </row>
    <row r="2634" spans="1:20" ht="15.75">
      <c r="A2634" s="533" t="s">
        <v>2728</v>
      </c>
      <c r="B2634" s="533">
        <v>27</v>
      </c>
      <c r="C2634" s="533" t="s">
        <v>998</v>
      </c>
      <c r="D2634" s="572" t="s">
        <v>2749</v>
      </c>
      <c r="E2634" s="571" t="str">
        <f t="shared" si="2199"/>
        <v>INTEGRATED AUDIOVISUAL SYSTEMS AND EQUIPMENT - FOR AUDITORIUM</v>
      </c>
      <c r="F2634" s="533" t="s">
        <v>1835</v>
      </c>
      <c r="G2634" s="533" t="s">
        <v>2722</v>
      </c>
      <c r="H2634" s="533">
        <v>1261</v>
      </c>
      <c r="I2634" s="533" t="str">
        <f t="shared" ref="I2634:J2634" si="2212">I2632</f>
        <v>Sound Re-inforcement Equipment:</v>
      </c>
      <c r="J2634" s="533" t="str">
        <f t="shared" si="2212"/>
        <v>Sound Re-inforcement Equipment:</v>
      </c>
      <c r="K2634" s="242" t="s">
        <v>21</v>
      </c>
      <c r="L2634" s="242" t="s">
        <v>1008</v>
      </c>
      <c r="M2634" s="256">
        <v>3</v>
      </c>
      <c r="N2634" s="506" t="s">
        <v>39</v>
      </c>
      <c r="O2634" s="698"/>
      <c r="P2634" s="698"/>
      <c r="Q2634" s="731">
        <f t="shared" si="2210"/>
        <v>0</v>
      </c>
      <c r="R2634" s="731">
        <f t="shared" si="2211"/>
        <v>0</v>
      </c>
      <c r="T2634" s="728"/>
    </row>
    <row r="2635" spans="1:20" ht="15.75">
      <c r="A2635" s="533" t="s">
        <v>2728</v>
      </c>
      <c r="B2635" s="533">
        <v>27</v>
      </c>
      <c r="C2635" s="533" t="s">
        <v>998</v>
      </c>
      <c r="D2635" s="572" t="s">
        <v>2749</v>
      </c>
      <c r="E2635" s="571" t="str">
        <f t="shared" si="2199"/>
        <v>INTEGRATED AUDIOVISUAL SYSTEMS AND EQUIPMENT - FOR AUDITORIUM</v>
      </c>
      <c r="F2635" s="533" t="s">
        <v>1835</v>
      </c>
      <c r="G2635" s="533" t="s">
        <v>2722</v>
      </c>
      <c r="H2635" s="533">
        <v>1262</v>
      </c>
      <c r="I2635" s="533" t="str">
        <f t="shared" ref="I2635:J2635" si="2213">I2633</f>
        <v>Signal Processing and Central Equipment:</v>
      </c>
      <c r="J2635" s="533" t="str">
        <f t="shared" si="2213"/>
        <v>Signal Processing and Central Equipment:</v>
      </c>
      <c r="K2635" s="242" t="s">
        <v>45</v>
      </c>
      <c r="L2635" s="242" t="s">
        <v>1009</v>
      </c>
      <c r="M2635" s="256">
        <v>2</v>
      </c>
      <c r="N2635" s="506" t="s">
        <v>39</v>
      </c>
      <c r="O2635" s="698"/>
      <c r="P2635" s="698"/>
      <c r="Q2635" s="731">
        <f t="shared" si="2210"/>
        <v>0</v>
      </c>
      <c r="R2635" s="731">
        <f t="shared" si="2211"/>
        <v>0</v>
      </c>
      <c r="T2635" s="728"/>
    </row>
    <row r="2636" spans="1:20" ht="15.75">
      <c r="A2636" s="533" t="s">
        <v>2728</v>
      </c>
      <c r="B2636" s="533">
        <v>27</v>
      </c>
      <c r="C2636" s="533" t="s">
        <v>998</v>
      </c>
      <c r="D2636" s="572" t="s">
        <v>2749</v>
      </c>
      <c r="E2636" s="571" t="str">
        <f t="shared" si="2199"/>
        <v>INTEGRATED AUDIOVISUAL SYSTEMS AND EQUIPMENT - FOR AUDITORIUM</v>
      </c>
      <c r="F2636" s="533" t="s">
        <v>1835</v>
      </c>
      <c r="G2636" s="533" t="s">
        <v>2725</v>
      </c>
      <c r="H2636" s="533">
        <v>1263</v>
      </c>
      <c r="I2636" s="533" t="str">
        <f>L2636</f>
        <v>Miscellaneous Components:</v>
      </c>
      <c r="J2636" s="533" t="str">
        <f>L2636</f>
        <v>Miscellaneous Components:</v>
      </c>
      <c r="K2636" s="242"/>
      <c r="L2636" s="242" t="s">
        <v>1168</v>
      </c>
      <c r="M2636" s="672"/>
      <c r="N2636" s="506"/>
      <c r="O2636" s="698"/>
      <c r="P2636" s="698"/>
      <c r="T2636" s="728"/>
    </row>
    <row r="2637" spans="1:20" ht="15.75">
      <c r="A2637" s="533" t="s">
        <v>2728</v>
      </c>
      <c r="B2637" s="533">
        <v>27</v>
      </c>
      <c r="C2637" s="533" t="s">
        <v>998</v>
      </c>
      <c r="D2637" s="572" t="s">
        <v>2749</v>
      </c>
      <c r="E2637" s="571" t="str">
        <f t="shared" si="2199"/>
        <v>INTEGRATED AUDIOVISUAL SYSTEMS AND EQUIPMENT - FOR AUDITORIUM</v>
      </c>
      <c r="F2637" s="533" t="s">
        <v>1835</v>
      </c>
      <c r="G2637" s="533" t="s">
        <v>2722</v>
      </c>
      <c r="H2637" s="533">
        <v>1264</v>
      </c>
      <c r="I2637" s="533" t="str">
        <f t="shared" ref="I2637:J2637" si="2214">I2635</f>
        <v>Signal Processing and Central Equipment:</v>
      </c>
      <c r="J2637" s="533" t="str">
        <f t="shared" si="2214"/>
        <v>Signal Processing and Central Equipment:</v>
      </c>
      <c r="K2637" s="242" t="s">
        <v>48</v>
      </c>
      <c r="L2637" s="242" t="s">
        <v>1012</v>
      </c>
      <c r="M2637" s="256">
        <v>1</v>
      </c>
      <c r="N2637" s="506" t="s">
        <v>39</v>
      </c>
      <c r="O2637" s="698"/>
      <c r="P2637" s="698"/>
      <c r="Q2637" s="731">
        <f t="shared" ref="Q2637:Q2639" si="2215">O2637*0.97</f>
        <v>0</v>
      </c>
      <c r="R2637" s="731">
        <f t="shared" ref="R2637:R2639" si="2216">Q2637*M2637</f>
        <v>0</v>
      </c>
      <c r="T2637" s="728"/>
    </row>
    <row r="2638" spans="1:20" ht="15.75">
      <c r="A2638" s="533" t="s">
        <v>2728</v>
      </c>
      <c r="B2638" s="533">
        <v>27</v>
      </c>
      <c r="C2638" s="533" t="s">
        <v>998</v>
      </c>
      <c r="D2638" s="572" t="s">
        <v>2749</v>
      </c>
      <c r="E2638" s="571" t="str">
        <f t="shared" si="2199"/>
        <v>INTEGRATED AUDIOVISUAL SYSTEMS AND EQUIPMENT - FOR AUDITORIUM</v>
      </c>
      <c r="F2638" s="533" t="s">
        <v>1835</v>
      </c>
      <c r="G2638" s="533" t="s">
        <v>2722</v>
      </c>
      <c r="H2638" s="533">
        <v>1265</v>
      </c>
      <c r="I2638" s="533" t="str">
        <f t="shared" ref="I2638:J2638" si="2217">I2636</f>
        <v>Miscellaneous Components:</v>
      </c>
      <c r="J2638" s="533" t="str">
        <f t="shared" si="2217"/>
        <v>Miscellaneous Components:</v>
      </c>
      <c r="K2638" s="242" t="s">
        <v>50</v>
      </c>
      <c r="L2638" s="242" t="s">
        <v>1013</v>
      </c>
      <c r="M2638" s="256">
        <v>1</v>
      </c>
      <c r="N2638" s="506" t="s">
        <v>39</v>
      </c>
      <c r="O2638" s="698"/>
      <c r="P2638" s="698"/>
      <c r="Q2638" s="731">
        <f t="shared" si="2215"/>
        <v>0</v>
      </c>
      <c r="R2638" s="731">
        <f t="shared" si="2216"/>
        <v>0</v>
      </c>
      <c r="T2638" s="728"/>
    </row>
    <row r="2639" spans="1:20" ht="15.75">
      <c r="A2639" s="533" t="s">
        <v>2728</v>
      </c>
      <c r="B2639" s="533">
        <v>27</v>
      </c>
      <c r="C2639" s="533" t="s">
        <v>998</v>
      </c>
      <c r="D2639" s="572" t="s">
        <v>2749</v>
      </c>
      <c r="E2639" s="571" t="str">
        <f t="shared" si="2199"/>
        <v>INTEGRATED AUDIOVISUAL SYSTEMS AND EQUIPMENT - FOR AUDITORIUM</v>
      </c>
      <c r="F2639" s="533" t="s">
        <v>1835</v>
      </c>
      <c r="G2639" s="533" t="s">
        <v>2722</v>
      </c>
      <c r="H2639" s="533">
        <v>1266</v>
      </c>
      <c r="I2639" s="533" t="str">
        <f t="shared" ref="I2639:J2639" si="2218">I2637</f>
        <v>Signal Processing and Central Equipment:</v>
      </c>
      <c r="J2639" s="533" t="str">
        <f t="shared" si="2218"/>
        <v>Signal Processing and Central Equipment:</v>
      </c>
      <c r="K2639" s="242" t="s">
        <v>76</v>
      </c>
      <c r="L2639" s="242" t="s">
        <v>1169</v>
      </c>
      <c r="M2639" s="256">
        <v>1</v>
      </c>
      <c r="N2639" s="506" t="s">
        <v>39</v>
      </c>
      <c r="O2639" s="698"/>
      <c r="P2639" s="698"/>
      <c r="Q2639" s="731">
        <f t="shared" si="2215"/>
        <v>0</v>
      </c>
      <c r="R2639" s="731">
        <f t="shared" si="2216"/>
        <v>0</v>
      </c>
      <c r="T2639" s="728"/>
    </row>
    <row r="2640" spans="1:20" ht="15.75">
      <c r="A2640" s="533" t="s">
        <v>2728</v>
      </c>
      <c r="B2640" s="533">
        <v>27</v>
      </c>
      <c r="C2640" s="533" t="s">
        <v>998</v>
      </c>
      <c r="D2640" s="572" t="s">
        <v>2749</v>
      </c>
      <c r="E2640" s="571" t="str">
        <f t="shared" si="2199"/>
        <v>INTEGRATED AUDIOVISUAL SYSTEMS AND EQUIPMENT - FOR AUDITORIUM</v>
      </c>
      <c r="F2640" s="533" t="s">
        <v>1835</v>
      </c>
      <c r="G2640" s="533" t="s">
        <v>2725</v>
      </c>
      <c r="H2640" s="533">
        <v>1267</v>
      </c>
      <c r="I2640" s="533" t="str">
        <f>L2640</f>
        <v>A/V Equipment Racks/ Cabinets</v>
      </c>
      <c r="J2640" s="533" t="str">
        <f>L2640</f>
        <v>A/V Equipment Racks/ Cabinets</v>
      </c>
      <c r="K2640" s="242"/>
      <c r="L2640" s="242" t="s">
        <v>1170</v>
      </c>
      <c r="M2640" s="672"/>
      <c r="N2640" s="509"/>
      <c r="O2640" s="698"/>
      <c r="P2640" s="698"/>
      <c r="T2640" s="728"/>
    </row>
    <row r="2641" spans="1:20" ht="15.75">
      <c r="A2641" s="533" t="s">
        <v>2728</v>
      </c>
      <c r="B2641" s="533">
        <v>27</v>
      </c>
      <c r="C2641" s="533" t="s">
        <v>998</v>
      </c>
      <c r="D2641" s="572" t="s">
        <v>2749</v>
      </c>
      <c r="E2641" s="571" t="str">
        <f t="shared" si="2199"/>
        <v>INTEGRATED AUDIOVISUAL SYSTEMS AND EQUIPMENT - FOR AUDITORIUM</v>
      </c>
      <c r="F2641" s="533" t="s">
        <v>1835</v>
      </c>
      <c r="G2641" s="533" t="s">
        <v>2722</v>
      </c>
      <c r="H2641" s="533">
        <v>1268</v>
      </c>
      <c r="I2641" s="533" t="str">
        <f>I2639</f>
        <v>Signal Processing and Central Equipment:</v>
      </c>
      <c r="J2641" s="533" t="str">
        <f>J2639</f>
        <v>Signal Processing and Central Equipment:</v>
      </c>
      <c r="K2641" s="242" t="s">
        <v>77</v>
      </c>
      <c r="L2641" s="242" t="s">
        <v>1171</v>
      </c>
      <c r="M2641" s="256">
        <v>1</v>
      </c>
      <c r="N2641" s="506" t="s">
        <v>39</v>
      </c>
      <c r="O2641" s="698"/>
      <c r="P2641" s="698"/>
      <c r="Q2641" s="731">
        <f>O2641*0.97</f>
        <v>0</v>
      </c>
      <c r="R2641" s="731">
        <f>Q2641*M2641</f>
        <v>0</v>
      </c>
      <c r="T2641" s="728"/>
    </row>
    <row r="2642" spans="1:20" ht="15.75">
      <c r="A2642" s="533" t="s">
        <v>2728</v>
      </c>
      <c r="B2642" s="533">
        <v>27</v>
      </c>
      <c r="C2642" s="533" t="s">
        <v>998</v>
      </c>
      <c r="D2642" s="572" t="s">
        <v>2750</v>
      </c>
      <c r="E2642" s="571" t="s">
        <v>1298</v>
      </c>
      <c r="F2642" s="533" t="s">
        <v>1835</v>
      </c>
      <c r="G2642" s="533" t="s">
        <v>2725</v>
      </c>
      <c r="H2642" s="533">
        <v>1269</v>
      </c>
      <c r="I2642" s="533" t="str">
        <f t="shared" ref="I2642:I2644" si="2219">L2642</f>
        <v>275118 - PUBLIC ADDRESS / VOICE ALARM (PA/VA) SYSTEM</v>
      </c>
      <c r="J2642" s="533" t="str">
        <f t="shared" ref="J2642:J2644" si="2220">L2642</f>
        <v>275118 - PUBLIC ADDRESS / VOICE ALARM (PA/VA) SYSTEM</v>
      </c>
      <c r="K2642" s="190"/>
      <c r="L2642" s="190" t="s">
        <v>1172</v>
      </c>
      <c r="M2642" s="664"/>
      <c r="N2642" s="182"/>
      <c r="O2642" s="698"/>
      <c r="P2642" s="698"/>
      <c r="T2642" s="728"/>
    </row>
    <row r="2643" spans="1:20" ht="15.75">
      <c r="A2643" s="533" t="s">
        <v>2728</v>
      </c>
      <c r="B2643" s="533">
        <v>27</v>
      </c>
      <c r="C2643" s="533" t="s">
        <v>998</v>
      </c>
      <c r="D2643" s="572" t="s">
        <v>2750</v>
      </c>
      <c r="E2643" s="571" t="str">
        <f t="shared" ref="E2643:E2651" si="2221">E2642</f>
        <v xml:space="preserve"> PUBLIC ADDRESS / VOICE ALARM (PA/VA) SYSTEM</v>
      </c>
      <c r="F2643" s="533" t="s">
        <v>1835</v>
      </c>
      <c r="G2643" s="533" t="s">
        <v>2725</v>
      </c>
      <c r="H2643" s="533">
        <v>1270</v>
      </c>
      <c r="I2643" s="533" t="str">
        <f t="shared" si="2219"/>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J2643" s="533" t="str">
        <f t="shared" si="2220"/>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K2643" s="190"/>
      <c r="L2643" s="190" t="s">
        <v>1173</v>
      </c>
      <c r="M2643" s="670"/>
      <c r="N2643" s="182"/>
      <c r="O2643" s="698"/>
      <c r="P2643" s="698"/>
      <c r="T2643" s="728"/>
    </row>
    <row r="2644" spans="1:20" ht="15.75">
      <c r="A2644" s="533" t="s">
        <v>2728</v>
      </c>
      <c r="B2644" s="533">
        <v>27</v>
      </c>
      <c r="C2644" s="533" t="s">
        <v>998</v>
      </c>
      <c r="D2644" s="572" t="s">
        <v>2750</v>
      </c>
      <c r="E2644" s="571" t="str">
        <f t="shared" si="2221"/>
        <v xml:space="preserve"> PUBLIC ADDRESS / VOICE ALARM (PA/VA) SYSTEM</v>
      </c>
      <c r="F2644" s="533" t="s">
        <v>1835</v>
      </c>
      <c r="G2644" s="533" t="s">
        <v>2725</v>
      </c>
      <c r="H2644" s="533">
        <v>1271</v>
      </c>
      <c r="I2644" s="533" t="str">
        <f t="shared" si="2219"/>
        <v>Central (Headend) System Components;</v>
      </c>
      <c r="J2644" s="533" t="str">
        <f t="shared" si="2220"/>
        <v>Central (Headend) System Components;</v>
      </c>
      <c r="K2644" s="190"/>
      <c r="L2644" s="190" t="s">
        <v>1174</v>
      </c>
      <c r="M2644" s="675"/>
      <c r="N2644" s="182"/>
      <c r="O2644" s="698"/>
      <c r="P2644" s="698"/>
      <c r="T2644" s="728"/>
    </row>
    <row r="2645" spans="1:20" ht="15.75">
      <c r="A2645" s="533" t="s">
        <v>2728</v>
      </c>
      <c r="B2645" s="533">
        <v>27</v>
      </c>
      <c r="C2645" s="533" t="s">
        <v>998</v>
      </c>
      <c r="D2645" s="572" t="s">
        <v>2750</v>
      </c>
      <c r="E2645" s="571" t="str">
        <f t="shared" si="2221"/>
        <v xml:space="preserve"> PUBLIC ADDRESS / VOICE ALARM (PA/VA) SYSTEM</v>
      </c>
      <c r="F2645" s="533" t="s">
        <v>1835</v>
      </c>
      <c r="G2645" s="533" t="s">
        <v>2722</v>
      </c>
      <c r="H2645" s="533">
        <v>1272</v>
      </c>
      <c r="I2645" s="533" t="str">
        <f>I2643</f>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J2645" s="533" t="str">
        <f>J2643</f>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K2645" s="676" t="s">
        <v>13</v>
      </c>
      <c r="L2645" s="676" t="s">
        <v>1175</v>
      </c>
      <c r="M2645" s="180">
        <v>1</v>
      </c>
      <c r="N2645" s="182" t="s">
        <v>2</v>
      </c>
      <c r="O2645" s="698">
        <v>478</v>
      </c>
      <c r="P2645" s="698">
        <v>478</v>
      </c>
      <c r="Q2645" s="731">
        <f>O2645*0.97</f>
        <v>463.65999999999997</v>
      </c>
      <c r="R2645" s="731">
        <f>Q2645*M2645</f>
        <v>463.65999999999997</v>
      </c>
      <c r="T2645" s="728"/>
    </row>
    <row r="2646" spans="1:20" ht="16.5" thickBot="1">
      <c r="A2646" s="533" t="s">
        <v>2728</v>
      </c>
      <c r="B2646" s="533">
        <v>27</v>
      </c>
      <c r="C2646" s="533" t="s">
        <v>998</v>
      </c>
      <c r="D2646" s="572" t="s">
        <v>2750</v>
      </c>
      <c r="E2646" s="571" t="str">
        <f t="shared" si="2221"/>
        <v xml:space="preserve"> PUBLIC ADDRESS / VOICE ALARM (PA/VA) SYSTEM</v>
      </c>
      <c r="F2646" s="533" t="s">
        <v>1835</v>
      </c>
      <c r="G2646" s="533" t="s">
        <v>2725</v>
      </c>
      <c r="H2646" s="533">
        <v>1273</v>
      </c>
      <c r="I2646" s="533" t="str">
        <f>L2646</f>
        <v>System Peripheral Devices;</v>
      </c>
      <c r="J2646" s="533" t="str">
        <f>L2646</f>
        <v>System Peripheral Devices;</v>
      </c>
      <c r="K2646" s="676"/>
      <c r="L2646" s="676" t="s">
        <v>1176</v>
      </c>
      <c r="M2646" s="646"/>
      <c r="N2646" s="182"/>
      <c r="O2646" s="698"/>
      <c r="P2646" s="698">
        <v>0</v>
      </c>
      <c r="T2646" s="728"/>
    </row>
    <row r="2647" spans="1:20" ht="15.75">
      <c r="A2647" s="533" t="s">
        <v>2728</v>
      </c>
      <c r="B2647" s="533">
        <v>27</v>
      </c>
      <c r="C2647" s="533" t="s">
        <v>998</v>
      </c>
      <c r="D2647" s="572" t="s">
        <v>2750</v>
      </c>
      <c r="E2647" s="571" t="str">
        <f t="shared" si="2221"/>
        <v xml:space="preserve"> PUBLIC ADDRESS / VOICE ALARM (PA/VA) SYSTEM</v>
      </c>
      <c r="F2647" s="533" t="s">
        <v>1835</v>
      </c>
      <c r="G2647" s="533" t="s">
        <v>2722</v>
      </c>
      <c r="H2647" s="533">
        <v>1274</v>
      </c>
      <c r="I2647" s="533" t="str">
        <f t="shared" ref="I2647:J2647" si="2222">I2645</f>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J2647" s="533" t="str">
        <f t="shared" si="2222"/>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K2647" s="676" t="s">
        <v>15</v>
      </c>
      <c r="L2647" s="676" t="s">
        <v>1177</v>
      </c>
      <c r="M2647" s="188">
        <v>1</v>
      </c>
      <c r="N2647" s="502" t="s">
        <v>39</v>
      </c>
      <c r="O2647" s="698">
        <v>299</v>
      </c>
      <c r="P2647" s="698">
        <v>299</v>
      </c>
      <c r="Q2647" s="731">
        <f t="shared" ref="Q2647:Q2649" si="2223">O2647*0.97</f>
        <v>290.02999999999997</v>
      </c>
      <c r="R2647" s="731">
        <f t="shared" ref="R2647:R2649" si="2224">Q2647*M2647</f>
        <v>290.02999999999997</v>
      </c>
      <c r="T2647" s="728"/>
    </row>
    <row r="2648" spans="1:20" ht="16.5" thickBot="1">
      <c r="A2648" s="533" t="s">
        <v>2728</v>
      </c>
      <c r="B2648" s="533">
        <v>27</v>
      </c>
      <c r="C2648" s="533" t="s">
        <v>998</v>
      </c>
      <c r="D2648" s="572" t="s">
        <v>2750</v>
      </c>
      <c r="E2648" s="571" t="str">
        <f t="shared" si="2221"/>
        <v xml:space="preserve"> PUBLIC ADDRESS / VOICE ALARM (PA/VA) SYSTEM</v>
      </c>
      <c r="F2648" s="533" t="s">
        <v>1835</v>
      </c>
      <c r="G2648" s="533" t="s">
        <v>2722</v>
      </c>
      <c r="H2648" s="533">
        <v>1275</v>
      </c>
      <c r="I2648" s="533" t="str">
        <f t="shared" ref="I2648:J2648" si="2225">I2646</f>
        <v>System Peripheral Devices;</v>
      </c>
      <c r="J2648" s="533" t="str">
        <f t="shared" si="2225"/>
        <v>System Peripheral Devices;</v>
      </c>
      <c r="K2648" s="676" t="s">
        <v>17</v>
      </c>
      <c r="L2648" s="676" t="s">
        <v>1014</v>
      </c>
      <c r="M2648" s="188">
        <v>90</v>
      </c>
      <c r="N2648" s="503" t="s">
        <v>39</v>
      </c>
      <c r="O2648" s="698">
        <v>159</v>
      </c>
      <c r="P2648" s="698">
        <v>14310</v>
      </c>
      <c r="Q2648" s="731">
        <f t="shared" si="2223"/>
        <v>154.22999999999999</v>
      </c>
      <c r="R2648" s="731">
        <f t="shared" si="2224"/>
        <v>13880.699999999999</v>
      </c>
      <c r="T2648" s="728"/>
    </row>
    <row r="2649" spans="1:20" ht="15.75">
      <c r="A2649" s="533" t="s">
        <v>2728</v>
      </c>
      <c r="B2649" s="533">
        <v>27</v>
      </c>
      <c r="C2649" s="533" t="s">
        <v>998</v>
      </c>
      <c r="D2649" s="572" t="s">
        <v>2750</v>
      </c>
      <c r="E2649" s="571" t="str">
        <f t="shared" si="2221"/>
        <v xml:space="preserve"> PUBLIC ADDRESS / VOICE ALARM (PA/VA) SYSTEM</v>
      </c>
      <c r="F2649" s="533" t="s">
        <v>1835</v>
      </c>
      <c r="G2649" s="533" t="s">
        <v>2722</v>
      </c>
      <c r="H2649" s="533">
        <v>1276</v>
      </c>
      <c r="I2649" s="533" t="str">
        <f t="shared" ref="I2649:J2649" si="2226">I2647</f>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J2649" s="533" t="str">
        <f t="shared" si="2226"/>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K2649" s="676" t="s">
        <v>19</v>
      </c>
      <c r="L2649" s="676" t="s">
        <v>1178</v>
      </c>
      <c r="M2649" s="665">
        <v>1</v>
      </c>
      <c r="N2649" s="182" t="s">
        <v>39</v>
      </c>
      <c r="O2649" s="698">
        <v>1660</v>
      </c>
      <c r="P2649" s="698">
        <v>1660</v>
      </c>
      <c r="Q2649" s="731">
        <f t="shared" si="2223"/>
        <v>1610.2</v>
      </c>
      <c r="R2649" s="731">
        <f t="shared" si="2224"/>
        <v>1610.2</v>
      </c>
      <c r="T2649" s="728"/>
    </row>
    <row r="2650" spans="1:20" ht="15.75">
      <c r="A2650" s="533" t="s">
        <v>2728</v>
      </c>
      <c r="B2650" s="533">
        <v>27</v>
      </c>
      <c r="C2650" s="533" t="s">
        <v>998</v>
      </c>
      <c r="D2650" s="572" t="s">
        <v>2750</v>
      </c>
      <c r="E2650" s="571" t="str">
        <f t="shared" si="2221"/>
        <v xml:space="preserve"> PUBLIC ADDRESS / VOICE ALARM (PA/VA) SYSTEM</v>
      </c>
      <c r="F2650" s="533" t="s">
        <v>1835</v>
      </c>
      <c r="G2650" s="533" t="s">
        <v>2725</v>
      </c>
      <c r="H2650" s="533">
        <v>1277</v>
      </c>
      <c r="I2650" s="533" t="str">
        <f>L2650</f>
        <v>A/V Equipment Racks/ Cabinets</v>
      </c>
      <c r="J2650" s="533" t="str">
        <f>L2650</f>
        <v>A/V Equipment Racks/ Cabinets</v>
      </c>
      <c r="K2650" s="189"/>
      <c r="L2650" s="189" t="s">
        <v>1170</v>
      </c>
      <c r="M2650" s="664"/>
      <c r="N2650" s="504"/>
      <c r="O2650" s="698"/>
      <c r="P2650" s="698">
        <v>0</v>
      </c>
      <c r="T2650" s="728"/>
    </row>
    <row r="2651" spans="1:20" ht="15.75">
      <c r="A2651" s="533" t="s">
        <v>2728</v>
      </c>
      <c r="B2651" s="533">
        <v>27</v>
      </c>
      <c r="C2651" s="533" t="s">
        <v>998</v>
      </c>
      <c r="D2651" s="572" t="s">
        <v>2750</v>
      </c>
      <c r="E2651" s="571" t="str">
        <f t="shared" si="2221"/>
        <v xml:space="preserve"> PUBLIC ADDRESS / VOICE ALARM (PA/VA) SYSTEM</v>
      </c>
      <c r="F2651" s="533" t="s">
        <v>1835</v>
      </c>
      <c r="G2651" s="533" t="s">
        <v>2722</v>
      </c>
      <c r="H2651" s="533">
        <v>1278</v>
      </c>
      <c r="I2651" s="533" t="str">
        <f>I2649</f>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J2651" s="533" t="str">
        <f>J2649</f>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K2651" s="189" t="s">
        <v>20</v>
      </c>
      <c r="L2651" s="189" t="s">
        <v>1179</v>
      </c>
      <c r="M2651" s="185">
        <v>1</v>
      </c>
      <c r="N2651" s="182" t="s">
        <v>39</v>
      </c>
      <c r="O2651" s="698">
        <v>372</v>
      </c>
      <c r="P2651" s="698">
        <v>372</v>
      </c>
      <c r="Q2651" s="731">
        <f>O2651*0.97</f>
        <v>360.84</v>
      </c>
      <c r="R2651" s="731">
        <f>Q2651*M2651</f>
        <v>360.84</v>
      </c>
      <c r="T2651" s="728"/>
    </row>
    <row r="2652" spans="1:20" ht="15.75">
      <c r="A2652" s="533" t="s">
        <v>2728</v>
      </c>
      <c r="B2652" s="533">
        <v>27</v>
      </c>
      <c r="C2652" s="533" t="s">
        <v>998</v>
      </c>
      <c r="D2652" s="572" t="s">
        <v>1309</v>
      </c>
      <c r="E2652" s="571" t="s">
        <v>1313</v>
      </c>
      <c r="F2652" s="533" t="str">
        <f t="shared" ref="F2652:F2658" si="2227">VLOOKUP(D:D,trade,3,FALSE)</f>
        <v>EL</v>
      </c>
      <c r="G2652" s="533" t="s">
        <v>2725</v>
      </c>
      <c r="H2652" s="533">
        <v>1279</v>
      </c>
      <c r="I2652" s="533" t="str">
        <f t="shared" ref="I2652:I2653" si="2228">L2652</f>
        <v>275223- NURSE CALL-CODE BLUE SYSTEMS</v>
      </c>
      <c r="J2652" s="533" t="str">
        <f t="shared" ref="J2652:J2653" si="2229">L2652</f>
        <v>275223- NURSE CALL-CODE BLUE SYSTEMS</v>
      </c>
      <c r="K2652" s="189"/>
      <c r="L2652" s="189" t="s">
        <v>1015</v>
      </c>
      <c r="M2652" s="664"/>
      <c r="N2652" s="393"/>
      <c r="O2652" s="698"/>
      <c r="P2652" s="698"/>
      <c r="T2652" s="728"/>
    </row>
    <row r="2653" spans="1:20" ht="15.75">
      <c r="A2653" s="533" t="s">
        <v>2728</v>
      </c>
      <c r="B2653" s="533">
        <v>27</v>
      </c>
      <c r="C2653" s="533" t="s">
        <v>998</v>
      </c>
      <c r="D2653" s="572" t="s">
        <v>1309</v>
      </c>
      <c r="E2653" s="571" t="str">
        <f t="shared" ref="E2653:E2658" si="2230">E2652</f>
        <v>NURSE CALL-CODE BLUE SYSTEMS</v>
      </c>
      <c r="F2653" s="533" t="str">
        <f t="shared" si="2227"/>
        <v>EL</v>
      </c>
      <c r="G2653" s="533" t="s">
        <v>2725</v>
      </c>
      <c r="H2653" s="533">
        <v>1280</v>
      </c>
      <c r="I2653" s="533" t="str">
        <f t="shared" si="2228"/>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J2653" s="533" t="str">
        <f t="shared" si="2229"/>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K2653" s="189"/>
      <c r="L2653" s="189" t="s">
        <v>1180</v>
      </c>
      <c r="M2653" s="670"/>
      <c r="N2653" s="393"/>
      <c r="O2653" s="698"/>
      <c r="P2653" s="698"/>
      <c r="T2653" s="728"/>
    </row>
    <row r="2654" spans="1:20" ht="15.75">
      <c r="A2654" s="533" t="s">
        <v>2728</v>
      </c>
      <c r="B2654" s="533">
        <v>27</v>
      </c>
      <c r="C2654" s="533" t="s">
        <v>998</v>
      </c>
      <c r="D2654" s="572" t="s">
        <v>1309</v>
      </c>
      <c r="E2654" s="571" t="str">
        <f t="shared" si="2230"/>
        <v>NURSE CALL-CODE BLUE SYSTEMS</v>
      </c>
      <c r="F2654" s="533" t="str">
        <f t="shared" si="2227"/>
        <v>EL</v>
      </c>
      <c r="G2654" s="533" t="s">
        <v>2722</v>
      </c>
      <c r="H2654" s="533">
        <v>1281</v>
      </c>
      <c r="I2654" s="533" t="str">
        <f t="shared" ref="I2654:J2654" si="2231">I2652</f>
        <v>275223- NURSE CALL-CODE BLUE SYSTEMS</v>
      </c>
      <c r="J2654" s="533" t="str">
        <f t="shared" si="2231"/>
        <v>275223- NURSE CALL-CODE BLUE SYSTEMS</v>
      </c>
      <c r="K2654" s="189" t="s">
        <v>13</v>
      </c>
      <c r="L2654" s="189" t="s">
        <v>1114</v>
      </c>
      <c r="M2654" s="665">
        <v>1</v>
      </c>
      <c r="N2654" s="393" t="s">
        <v>39</v>
      </c>
      <c r="O2654" s="698">
        <v>2988</v>
      </c>
      <c r="P2654" s="698">
        <v>2988</v>
      </c>
      <c r="Q2654" s="731">
        <f t="shared" ref="Q2654:Q2657" si="2232">O2654*0.97</f>
        <v>2898.36</v>
      </c>
      <c r="R2654" s="731">
        <f t="shared" ref="R2654:R2657" si="2233">Q2654*M2654</f>
        <v>2898.36</v>
      </c>
      <c r="T2654" s="728"/>
    </row>
    <row r="2655" spans="1:20" ht="15.75">
      <c r="A2655" s="533" t="s">
        <v>2728</v>
      </c>
      <c r="B2655" s="533">
        <v>27</v>
      </c>
      <c r="C2655" s="533" t="s">
        <v>998</v>
      </c>
      <c r="D2655" s="572" t="s">
        <v>1309</v>
      </c>
      <c r="E2655" s="571" t="str">
        <f t="shared" si="2230"/>
        <v>NURSE CALL-CODE BLUE SYSTEMS</v>
      </c>
      <c r="F2655" s="533" t="str">
        <f t="shared" si="2227"/>
        <v>EL</v>
      </c>
      <c r="G2655" s="533" t="s">
        <v>2722</v>
      </c>
      <c r="H2655" s="533">
        <v>1282</v>
      </c>
      <c r="I2655" s="533" t="str">
        <f t="shared" ref="I2655:J2655" si="2234">I2653</f>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J2655" s="533" t="str">
        <f t="shared" si="2234"/>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K2655" s="189" t="s">
        <v>15</v>
      </c>
      <c r="L2655" s="189" t="s">
        <v>1115</v>
      </c>
      <c r="M2655" s="678">
        <v>6</v>
      </c>
      <c r="N2655" s="680" t="s">
        <v>39</v>
      </c>
      <c r="O2655" s="698">
        <v>2191</v>
      </c>
      <c r="P2655" s="698">
        <v>13146</v>
      </c>
      <c r="Q2655" s="731">
        <f t="shared" si="2232"/>
        <v>2125.27</v>
      </c>
      <c r="R2655" s="731">
        <f t="shared" si="2233"/>
        <v>12751.619999999999</v>
      </c>
      <c r="T2655" s="728"/>
    </row>
    <row r="2656" spans="1:20" ht="15.75">
      <c r="A2656" s="533" t="s">
        <v>2728</v>
      </c>
      <c r="B2656" s="533">
        <v>27</v>
      </c>
      <c r="C2656" s="533" t="s">
        <v>998</v>
      </c>
      <c r="D2656" s="572" t="s">
        <v>1309</v>
      </c>
      <c r="E2656" s="571" t="str">
        <f t="shared" si="2230"/>
        <v>NURSE CALL-CODE BLUE SYSTEMS</v>
      </c>
      <c r="F2656" s="533" t="str">
        <f t="shared" si="2227"/>
        <v>EL</v>
      </c>
      <c r="G2656" s="533" t="s">
        <v>2722</v>
      </c>
      <c r="H2656" s="533">
        <v>1283</v>
      </c>
      <c r="I2656" s="533" t="str">
        <f t="shared" ref="I2656:J2656" si="2235">I2654</f>
        <v>275223- NURSE CALL-CODE BLUE SYSTEMS</v>
      </c>
      <c r="J2656" s="533" t="str">
        <f t="shared" si="2235"/>
        <v>275223- NURSE CALL-CODE BLUE SYSTEMS</v>
      </c>
      <c r="K2656" s="189" t="s">
        <v>17</v>
      </c>
      <c r="L2656" s="189" t="s">
        <v>1116</v>
      </c>
      <c r="M2656" s="678">
        <v>1</v>
      </c>
      <c r="N2656" s="680" t="s">
        <v>39</v>
      </c>
      <c r="O2656" s="698">
        <v>2191</v>
      </c>
      <c r="P2656" s="698">
        <v>2191</v>
      </c>
      <c r="Q2656" s="731">
        <f t="shared" si="2232"/>
        <v>2125.27</v>
      </c>
      <c r="R2656" s="731">
        <f t="shared" si="2233"/>
        <v>2125.27</v>
      </c>
      <c r="T2656" s="728"/>
    </row>
    <row r="2657" spans="1:20" ht="15.75">
      <c r="A2657" s="533" t="s">
        <v>2728</v>
      </c>
      <c r="B2657" s="533">
        <v>27</v>
      </c>
      <c r="C2657" s="533" t="s">
        <v>998</v>
      </c>
      <c r="D2657" s="572" t="s">
        <v>1309</v>
      </c>
      <c r="E2657" s="571" t="str">
        <f t="shared" si="2230"/>
        <v>NURSE CALL-CODE BLUE SYSTEMS</v>
      </c>
      <c r="F2657" s="533" t="str">
        <f t="shared" si="2227"/>
        <v>EL</v>
      </c>
      <c r="G2657" s="533" t="s">
        <v>2722</v>
      </c>
      <c r="H2657" s="533">
        <v>1284</v>
      </c>
      <c r="I2657" s="533" t="str">
        <f t="shared" ref="I2657:J2657" si="2236">I2655</f>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J2657" s="533" t="str">
        <f t="shared" si="2236"/>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K2657" s="189" t="s">
        <v>19</v>
      </c>
      <c r="L2657" s="189" t="s">
        <v>1117</v>
      </c>
      <c r="M2657" s="678">
        <v>1</v>
      </c>
      <c r="N2657" s="680" t="s">
        <v>39</v>
      </c>
      <c r="O2657" s="698">
        <v>2191</v>
      </c>
      <c r="P2657" s="698">
        <v>2191</v>
      </c>
      <c r="Q2657" s="731">
        <f t="shared" si="2232"/>
        <v>2125.27</v>
      </c>
      <c r="R2657" s="731">
        <f t="shared" si="2233"/>
        <v>2125.27</v>
      </c>
      <c r="T2657" s="728"/>
    </row>
    <row r="2658" spans="1:20" ht="15.75">
      <c r="A2658" s="533" t="s">
        <v>2728</v>
      </c>
      <c r="B2658" s="533">
        <v>27</v>
      </c>
      <c r="C2658" s="533" t="s">
        <v>998</v>
      </c>
      <c r="D2658" s="572" t="s">
        <v>1309</v>
      </c>
      <c r="E2658" s="571" t="str">
        <f t="shared" si="2230"/>
        <v>NURSE CALL-CODE BLUE SYSTEMS</v>
      </c>
      <c r="F2658" s="533" t="str">
        <f t="shared" si="2227"/>
        <v>EL</v>
      </c>
      <c r="G2658" s="533" t="s">
        <v>2725</v>
      </c>
      <c r="H2658" s="533">
        <v>1285</v>
      </c>
      <c r="I2658" s="533" t="str">
        <f t="shared" ref="I2658:J2658" si="2237">I2656</f>
        <v>275223- NURSE CALL-CODE BLUE SYSTEMS</v>
      </c>
      <c r="J2658" s="533" t="str">
        <f t="shared" si="2237"/>
        <v>275223- NURSE CALL-CODE BLUE SYSTEMS</v>
      </c>
      <c r="K2658" s="104" t="s">
        <v>1016</v>
      </c>
      <c r="L2658" s="104"/>
      <c r="M2658" s="106"/>
      <c r="N2658" s="155"/>
      <c r="O2658" s="698" t="s">
        <v>8</v>
      </c>
      <c r="P2658" s="698">
        <v>51098</v>
      </c>
      <c r="T2658" s="728"/>
    </row>
    <row r="2659" spans="1:20" ht="15.75">
      <c r="A2659" s="533" t="s">
        <v>2728</v>
      </c>
      <c r="B2659" s="533">
        <v>27</v>
      </c>
      <c r="C2659" s="533" t="s">
        <v>998</v>
      </c>
      <c r="D2659" s="10" t="s">
        <v>22</v>
      </c>
      <c r="E2659" s="10" t="s">
        <v>22</v>
      </c>
      <c r="G2659" s="533" t="s">
        <v>2724</v>
      </c>
      <c r="H2659" s="533">
        <v>1286</v>
      </c>
      <c r="I2659" s="533" t="str">
        <f t="shared" ref="I2659:J2659" si="2238">I2657</f>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J2659" s="533" t="str">
        <f t="shared" si="2238"/>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K2659" s="106" t="s">
        <v>22</v>
      </c>
      <c r="L2659" s="106"/>
      <c r="M2659" s="106"/>
      <c r="N2659" s="522"/>
      <c r="O2659" s="698"/>
      <c r="P2659" s="698"/>
      <c r="T2659" s="728"/>
    </row>
    <row r="2660" spans="1:20" ht="15.75">
      <c r="A2660" s="533" t="s">
        <v>2728</v>
      </c>
      <c r="B2660" s="533">
        <v>28</v>
      </c>
      <c r="C2660" s="533" t="s">
        <v>1018</v>
      </c>
      <c r="D2660" s="572" t="s">
        <v>2468</v>
      </c>
      <c r="E2660" s="571" t="s">
        <v>1299</v>
      </c>
      <c r="F2660" s="533" t="str">
        <f t="shared" ref="F2660:F2685" si="2239">VLOOKUP(D:D,trade,3,FALSE)</f>
        <v>EL</v>
      </c>
      <c r="G2660" s="533" t="s">
        <v>2725</v>
      </c>
      <c r="H2660" s="533">
        <v>1287</v>
      </c>
      <c r="I2660" s="533" t="str">
        <f t="shared" ref="I2660:J2660" si="2240">I2658</f>
        <v>275223- NURSE CALL-CODE BLUE SYSTEMS</v>
      </c>
      <c r="J2660" s="533" t="str">
        <f t="shared" si="2240"/>
        <v>275223- NURSE CALL-CODE BLUE SYSTEMS</v>
      </c>
      <c r="K2660" s="342" t="s">
        <v>1017</v>
      </c>
      <c r="L2660" s="139"/>
      <c r="M2660" s="139"/>
      <c r="N2660" s="139"/>
      <c r="O2660" s="698"/>
      <c r="P2660" s="698"/>
      <c r="T2660" s="728"/>
    </row>
    <row r="2661" spans="1:20" ht="15.75">
      <c r="A2661" s="533" t="s">
        <v>2728</v>
      </c>
      <c r="B2661" s="533">
        <v>28</v>
      </c>
      <c r="C2661" s="533" t="s">
        <v>1018</v>
      </c>
      <c r="D2661" s="572" t="s">
        <v>2468</v>
      </c>
      <c r="E2661" s="571" t="s">
        <v>1299</v>
      </c>
      <c r="F2661" s="533" t="str">
        <f t="shared" si="2239"/>
        <v>EL</v>
      </c>
      <c r="G2661" s="533" t="s">
        <v>2725</v>
      </c>
      <c r="H2661" s="533">
        <v>1288</v>
      </c>
      <c r="I2661" s="533" t="str">
        <f t="shared" ref="I2661:J2661" si="2241">I2659</f>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J2661" s="533" t="str">
        <f t="shared" si="2241"/>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K2661" s="342" t="s">
        <v>1018</v>
      </c>
      <c r="L2661" s="139"/>
      <c r="M2661" s="139"/>
      <c r="N2661" s="139"/>
      <c r="O2661" s="698"/>
      <c r="P2661" s="698"/>
      <c r="T2661" s="728"/>
    </row>
    <row r="2662" spans="1:20" ht="15.75">
      <c r="A2662" s="533" t="s">
        <v>2728</v>
      </c>
      <c r="B2662" s="533">
        <v>28</v>
      </c>
      <c r="C2662" s="533" t="s">
        <v>1018</v>
      </c>
      <c r="D2662" s="572" t="s">
        <v>2468</v>
      </c>
      <c r="E2662" s="571" t="s">
        <v>1299</v>
      </c>
      <c r="F2662" s="533" t="str">
        <f t="shared" si="2239"/>
        <v>EL</v>
      </c>
      <c r="G2662" s="533" t="s">
        <v>2725</v>
      </c>
      <c r="H2662" s="533">
        <v>1289</v>
      </c>
      <c r="I2662" s="533" t="str">
        <f t="shared" ref="I2662:J2662" si="2242">I2660</f>
        <v>275223- NURSE CALL-CODE BLUE SYSTEMS</v>
      </c>
      <c r="J2662" s="533" t="str">
        <f t="shared" si="2242"/>
        <v>275223- NURSE CALL-CODE BLUE SYSTEMS</v>
      </c>
      <c r="K2662" s="324" t="s">
        <v>2</v>
      </c>
      <c r="L2662" s="135" t="s">
        <v>25</v>
      </c>
      <c r="M2662" s="139" t="s">
        <v>4</v>
      </c>
      <c r="N2662" s="146" t="s">
        <v>5</v>
      </c>
      <c r="O2662" s="698" t="s">
        <v>6</v>
      </c>
      <c r="P2662" s="698" t="s">
        <v>7</v>
      </c>
      <c r="T2662" s="728"/>
    </row>
    <row r="2663" spans="1:20" ht="15.75">
      <c r="A2663" s="533" t="s">
        <v>2728</v>
      </c>
      <c r="B2663" s="533">
        <v>28</v>
      </c>
      <c r="C2663" s="533" t="s">
        <v>1018</v>
      </c>
      <c r="D2663" s="572" t="s">
        <v>2468</v>
      </c>
      <c r="E2663" s="571" t="s">
        <v>1299</v>
      </c>
      <c r="F2663" s="533" t="str">
        <f t="shared" si="2239"/>
        <v>EL</v>
      </c>
      <c r="G2663" s="533" t="s">
        <v>2725</v>
      </c>
      <c r="H2663" s="533">
        <v>1290</v>
      </c>
      <c r="I2663" s="533" t="str">
        <f t="shared" ref="I2663:J2663" si="2243">I2661</f>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J2663" s="533" t="str">
        <f t="shared" si="2243"/>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K2663" s="320"/>
      <c r="L2663" s="137"/>
      <c r="M2663" s="138"/>
      <c r="N2663" s="142"/>
      <c r="O2663" s="698"/>
      <c r="P2663" s="698" t="s">
        <v>543</v>
      </c>
      <c r="T2663" s="728"/>
    </row>
    <row r="2664" spans="1:20" ht="15.75">
      <c r="A2664" s="533" t="s">
        <v>2728</v>
      </c>
      <c r="B2664" s="533">
        <v>28</v>
      </c>
      <c r="C2664" s="533" t="s">
        <v>1018</v>
      </c>
      <c r="D2664" s="572" t="s">
        <v>2468</v>
      </c>
      <c r="E2664" s="571" t="s">
        <v>1299</v>
      </c>
      <c r="F2664" s="533" t="str">
        <f t="shared" si="2239"/>
        <v>EL</v>
      </c>
      <c r="G2664" s="533" t="s">
        <v>2725</v>
      </c>
      <c r="H2664" s="533">
        <v>1291</v>
      </c>
      <c r="I2664" s="533" t="str">
        <f t="shared" ref="I2664:I2665" si="2244">L2664</f>
        <v>284621.13 - CONVENTIONAL FIRE ALARM SYSTEM</v>
      </c>
      <c r="J2664" s="533" t="str">
        <f t="shared" ref="J2664" si="2245">L2664</f>
        <v>284621.13 - CONVENTIONAL FIRE ALARM SYSTEM</v>
      </c>
      <c r="K2664" s="329"/>
      <c r="L2664" s="511" t="s">
        <v>1181</v>
      </c>
      <c r="M2664" s="670"/>
      <c r="N2664" s="686"/>
      <c r="O2664" s="698"/>
      <c r="P2664" s="698"/>
      <c r="T2664" s="728"/>
    </row>
    <row r="2665" spans="1:20" ht="15.75">
      <c r="A2665" s="533" t="s">
        <v>2728</v>
      </c>
      <c r="B2665" s="533">
        <v>28</v>
      </c>
      <c r="C2665" s="533" t="s">
        <v>1018</v>
      </c>
      <c r="D2665" s="572" t="s">
        <v>2468</v>
      </c>
      <c r="E2665" s="571" t="str">
        <f t="shared" ref="E2665:E2690" si="2246">E2664</f>
        <v xml:space="preserve"> CONVENTIONAL FIRE ALARM SYSTEM</v>
      </c>
      <c r="F2665" s="533" t="str">
        <f t="shared" si="2239"/>
        <v>EL</v>
      </c>
      <c r="G2665" s="533" t="s">
        <v>2725</v>
      </c>
      <c r="H2665" s="533">
        <v>1292</v>
      </c>
      <c r="I2665" s="533" t="str">
        <f t="shared" si="2244"/>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v>
      </c>
      <c r="J2665" s="533" t="s">
        <v>1019</v>
      </c>
      <c r="K2665" s="331"/>
      <c r="L2665" s="512" t="s">
        <v>1182</v>
      </c>
      <c r="M2665" s="664"/>
      <c r="N2665" s="191"/>
      <c r="O2665" s="698"/>
      <c r="P2665" s="698"/>
      <c r="T2665" s="728"/>
    </row>
    <row r="2666" spans="1:20" ht="15.75">
      <c r="A2666" s="533" t="s">
        <v>2728</v>
      </c>
      <c r="B2666" s="533">
        <v>28</v>
      </c>
      <c r="C2666" s="533" t="s">
        <v>1018</v>
      </c>
      <c r="D2666" s="572" t="s">
        <v>2468</v>
      </c>
      <c r="E2666" s="571" t="str">
        <f t="shared" si="2246"/>
        <v xml:space="preserve"> CONVENTIONAL FIRE ALARM SYSTEM</v>
      </c>
      <c r="F2666" s="533" t="str">
        <f t="shared" si="2239"/>
        <v>EL</v>
      </c>
      <c r="G2666" s="533" t="s">
        <v>2725</v>
      </c>
      <c r="H2666" s="533">
        <v>1293</v>
      </c>
      <c r="I2666" s="533" t="s">
        <v>1182</v>
      </c>
      <c r="J2666" s="533" t="str">
        <f t="shared" ref="J2666" si="2247">L2666</f>
        <v>Fire Alarm Control Unit</v>
      </c>
      <c r="K2666" s="331"/>
      <c r="L2666" s="512" t="s">
        <v>1019</v>
      </c>
      <c r="M2666" s="675"/>
      <c r="N2666" s="191"/>
      <c r="O2666" s="698"/>
      <c r="P2666" s="698">
        <v>0</v>
      </c>
      <c r="T2666" s="728"/>
    </row>
    <row r="2667" spans="1:20" ht="15.75">
      <c r="A2667" s="533" t="s">
        <v>2728</v>
      </c>
      <c r="B2667" s="533">
        <v>28</v>
      </c>
      <c r="C2667" s="533" t="s">
        <v>1018</v>
      </c>
      <c r="D2667" s="572" t="s">
        <v>2468</v>
      </c>
      <c r="E2667" s="571" t="str">
        <f t="shared" si="2246"/>
        <v xml:space="preserve"> CONVENTIONAL FIRE ALARM SYSTEM</v>
      </c>
      <c r="F2667" s="533" t="str">
        <f t="shared" si="2239"/>
        <v>EL</v>
      </c>
      <c r="G2667" s="533" t="s">
        <v>2722</v>
      </c>
      <c r="H2667" s="533">
        <v>1294</v>
      </c>
      <c r="I2667" s="533" t="str">
        <f>I2665</f>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v>
      </c>
      <c r="J2667" s="533" t="str">
        <f>J2665</f>
        <v>Fire Alarm Control Unit</v>
      </c>
      <c r="K2667" s="331" t="s">
        <v>13</v>
      </c>
      <c r="L2667" s="512" t="s">
        <v>1020</v>
      </c>
      <c r="M2667" s="665">
        <v>1</v>
      </c>
      <c r="N2667" s="191" t="s">
        <v>39</v>
      </c>
      <c r="O2667" s="698">
        <v>863</v>
      </c>
      <c r="P2667" s="698">
        <v>863</v>
      </c>
      <c r="Q2667" s="731">
        <f>O2667*0.97</f>
        <v>837.11</v>
      </c>
      <c r="R2667" s="731">
        <f>Q2667*M2667</f>
        <v>837.11</v>
      </c>
      <c r="T2667" s="728"/>
    </row>
    <row r="2668" spans="1:20" ht="16.5" thickBot="1">
      <c r="A2668" s="533" t="s">
        <v>2728</v>
      </c>
      <c r="B2668" s="533">
        <v>28</v>
      </c>
      <c r="C2668" s="533" t="s">
        <v>1018</v>
      </c>
      <c r="D2668" s="572" t="s">
        <v>2468</v>
      </c>
      <c r="E2668" s="571" t="str">
        <f t="shared" si="2246"/>
        <v xml:space="preserve"> CONVENTIONAL FIRE ALARM SYSTEM</v>
      </c>
      <c r="F2668" s="533" t="str">
        <f t="shared" si="2239"/>
        <v>EL</v>
      </c>
      <c r="G2668" s="533" t="s">
        <v>2725</v>
      </c>
      <c r="H2668" s="533">
        <v>1295</v>
      </c>
      <c r="I2668" s="533" t="str">
        <f>L2668</f>
        <v xml:space="preserve">Fire-alarm signal initiation devices </v>
      </c>
      <c r="J2668" s="533" t="str">
        <f>L2668</f>
        <v xml:space="preserve">Fire-alarm signal initiation devices </v>
      </c>
      <c r="K2668" s="331"/>
      <c r="L2668" s="512" t="s">
        <v>1021</v>
      </c>
      <c r="M2668" s="675"/>
      <c r="N2668" s="191"/>
      <c r="O2668" s="698"/>
      <c r="P2668" s="698">
        <v>0</v>
      </c>
      <c r="T2668" s="728"/>
    </row>
    <row r="2669" spans="1:20" ht="15.75">
      <c r="A2669" s="533" t="s">
        <v>2728</v>
      </c>
      <c r="B2669" s="533">
        <v>28</v>
      </c>
      <c r="C2669" s="533" t="s">
        <v>1018</v>
      </c>
      <c r="D2669" s="572" t="s">
        <v>2468</v>
      </c>
      <c r="E2669" s="571" t="str">
        <f t="shared" si="2246"/>
        <v xml:space="preserve"> CONVENTIONAL FIRE ALARM SYSTEM</v>
      </c>
      <c r="F2669" s="533" t="str">
        <f t="shared" si="2239"/>
        <v>EL</v>
      </c>
      <c r="G2669" s="533" t="s">
        <v>2722</v>
      </c>
      <c r="H2669" s="533">
        <v>1296</v>
      </c>
      <c r="I2669" s="533" t="str">
        <f t="shared" ref="I2669:J2669" si="2248">I2667</f>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v>
      </c>
      <c r="J2669" s="533" t="str">
        <f t="shared" si="2248"/>
        <v>Fire Alarm Control Unit</v>
      </c>
      <c r="K2669" s="331" t="s">
        <v>15</v>
      </c>
      <c r="L2669" s="512" t="s">
        <v>1022</v>
      </c>
      <c r="M2669" s="665">
        <v>4</v>
      </c>
      <c r="N2669" s="239" t="s">
        <v>39</v>
      </c>
      <c r="O2669" s="698">
        <v>45</v>
      </c>
      <c r="P2669" s="698">
        <v>180</v>
      </c>
      <c r="Q2669" s="731">
        <f t="shared" ref="Q2669:Q2674" si="2249">O2669*0.97</f>
        <v>43.65</v>
      </c>
      <c r="R2669" s="731">
        <f t="shared" ref="R2669:R2674" si="2250">Q2669*M2669</f>
        <v>174.6</v>
      </c>
      <c r="T2669" s="728"/>
    </row>
    <row r="2670" spans="1:20" ht="15.75">
      <c r="A2670" s="533" t="s">
        <v>2728</v>
      </c>
      <c r="B2670" s="533">
        <v>28</v>
      </c>
      <c r="C2670" s="533" t="s">
        <v>1018</v>
      </c>
      <c r="D2670" s="572" t="s">
        <v>2468</v>
      </c>
      <c r="E2670" s="571" t="str">
        <f t="shared" si="2246"/>
        <v xml:space="preserve"> CONVENTIONAL FIRE ALARM SYSTEM</v>
      </c>
      <c r="F2670" s="533" t="str">
        <f t="shared" si="2239"/>
        <v>EL</v>
      </c>
      <c r="G2670" s="533" t="s">
        <v>2722</v>
      </c>
      <c r="H2670" s="533">
        <v>1297</v>
      </c>
      <c r="I2670" s="533" t="str">
        <f t="shared" ref="I2670:J2670" si="2251">I2668</f>
        <v xml:space="preserve">Fire-alarm signal initiation devices </v>
      </c>
      <c r="J2670" s="533" t="str">
        <f t="shared" si="2251"/>
        <v xml:space="preserve">Fire-alarm signal initiation devices </v>
      </c>
      <c r="K2670" s="331" t="s">
        <v>17</v>
      </c>
      <c r="L2670" s="512" t="s">
        <v>1183</v>
      </c>
      <c r="M2670" s="665">
        <v>40</v>
      </c>
      <c r="N2670" s="240" t="s">
        <v>39</v>
      </c>
      <c r="O2670" s="698">
        <v>48</v>
      </c>
      <c r="P2670" s="698">
        <v>1920</v>
      </c>
      <c r="Q2670" s="731">
        <f t="shared" si="2249"/>
        <v>46.56</v>
      </c>
      <c r="R2670" s="731">
        <f t="shared" si="2250"/>
        <v>1862.4</v>
      </c>
      <c r="T2670" s="728"/>
    </row>
    <row r="2671" spans="1:20" ht="15.75">
      <c r="A2671" s="533" t="s">
        <v>2728</v>
      </c>
      <c r="B2671" s="533">
        <v>28</v>
      </c>
      <c r="C2671" s="533" t="s">
        <v>1018</v>
      </c>
      <c r="D2671" s="572" t="s">
        <v>2468</v>
      </c>
      <c r="E2671" s="571" t="str">
        <f t="shared" si="2246"/>
        <v xml:space="preserve"> CONVENTIONAL FIRE ALARM SYSTEM</v>
      </c>
      <c r="F2671" s="533" t="str">
        <f t="shared" si="2239"/>
        <v>EL</v>
      </c>
      <c r="G2671" s="533" t="s">
        <v>2722</v>
      </c>
      <c r="H2671" s="533">
        <v>1298</v>
      </c>
      <c r="I2671" s="533" t="str">
        <f t="shared" ref="I2671:J2671" si="2252">I2669</f>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v>
      </c>
      <c r="J2671" s="533" t="str">
        <f t="shared" si="2252"/>
        <v>Fire Alarm Control Unit</v>
      </c>
      <c r="K2671" s="331" t="s">
        <v>19</v>
      </c>
      <c r="L2671" s="512" t="s">
        <v>1184</v>
      </c>
      <c r="M2671" s="665">
        <v>6</v>
      </c>
      <c r="N2671" s="240" t="s">
        <v>39</v>
      </c>
      <c r="O2671" s="698">
        <v>120</v>
      </c>
      <c r="P2671" s="698">
        <v>720</v>
      </c>
      <c r="Q2671" s="731">
        <f t="shared" si="2249"/>
        <v>116.39999999999999</v>
      </c>
      <c r="R2671" s="731">
        <f t="shared" si="2250"/>
        <v>698.4</v>
      </c>
      <c r="T2671" s="728"/>
    </row>
    <row r="2672" spans="1:20" ht="15.75">
      <c r="A2672" s="533" t="s">
        <v>2728</v>
      </c>
      <c r="B2672" s="533">
        <v>28</v>
      </c>
      <c r="C2672" s="533" t="s">
        <v>1018</v>
      </c>
      <c r="D2672" s="572" t="s">
        <v>2468</v>
      </c>
      <c r="E2672" s="571" t="str">
        <f t="shared" si="2246"/>
        <v xml:space="preserve"> CONVENTIONAL FIRE ALARM SYSTEM</v>
      </c>
      <c r="F2672" s="533" t="str">
        <f t="shared" si="2239"/>
        <v>EL</v>
      </c>
      <c r="G2672" s="533" t="s">
        <v>2722</v>
      </c>
      <c r="H2672" s="533">
        <v>1299</v>
      </c>
      <c r="I2672" s="533" t="str">
        <f t="shared" ref="I2672:J2672" si="2253">I2670</f>
        <v xml:space="preserve">Fire-alarm signal initiation devices </v>
      </c>
      <c r="J2672" s="533" t="str">
        <f t="shared" si="2253"/>
        <v xml:space="preserve">Fire-alarm signal initiation devices </v>
      </c>
      <c r="K2672" s="331" t="s">
        <v>20</v>
      </c>
      <c r="L2672" s="512" t="s">
        <v>1185</v>
      </c>
      <c r="M2672" s="665">
        <v>4</v>
      </c>
      <c r="N2672" s="240" t="s">
        <v>39</v>
      </c>
      <c r="O2672" s="698">
        <v>50</v>
      </c>
      <c r="P2672" s="698">
        <v>200</v>
      </c>
      <c r="Q2672" s="731">
        <f t="shared" si="2249"/>
        <v>48.5</v>
      </c>
      <c r="R2672" s="731">
        <f t="shared" si="2250"/>
        <v>194</v>
      </c>
      <c r="T2672" s="728"/>
    </row>
    <row r="2673" spans="1:20" ht="16.5" thickBot="1">
      <c r="A2673" s="533" t="s">
        <v>2728</v>
      </c>
      <c r="B2673" s="533">
        <v>28</v>
      </c>
      <c r="C2673" s="533" t="s">
        <v>1018</v>
      </c>
      <c r="D2673" s="572" t="s">
        <v>2468</v>
      </c>
      <c r="E2673" s="571" t="str">
        <f t="shared" si="2246"/>
        <v xml:space="preserve"> CONVENTIONAL FIRE ALARM SYSTEM</v>
      </c>
      <c r="F2673" s="533" t="str">
        <f t="shared" si="2239"/>
        <v>EL</v>
      </c>
      <c r="G2673" s="533" t="s">
        <v>2722</v>
      </c>
      <c r="H2673" s="533">
        <v>1300</v>
      </c>
      <c r="I2673" s="533" t="str">
        <f t="shared" ref="I2673:J2673" si="2254">I2671</f>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v>
      </c>
      <c r="J2673" s="533" t="str">
        <f t="shared" si="2254"/>
        <v>Fire Alarm Control Unit</v>
      </c>
      <c r="K2673" s="331" t="s">
        <v>21</v>
      </c>
      <c r="L2673" s="512" t="s">
        <v>1023</v>
      </c>
      <c r="M2673" s="665">
        <v>3</v>
      </c>
      <c r="N2673" s="241" t="s">
        <v>39</v>
      </c>
      <c r="O2673" s="698">
        <v>48</v>
      </c>
      <c r="P2673" s="698">
        <v>144</v>
      </c>
      <c r="Q2673" s="731">
        <f t="shared" si="2249"/>
        <v>46.56</v>
      </c>
      <c r="R2673" s="731">
        <f t="shared" si="2250"/>
        <v>139.68</v>
      </c>
      <c r="T2673" s="728"/>
    </row>
    <row r="2674" spans="1:20" ht="15.75">
      <c r="A2674" s="533" t="s">
        <v>2728</v>
      </c>
      <c r="B2674" s="533">
        <v>28</v>
      </c>
      <c r="C2674" s="533" t="s">
        <v>1018</v>
      </c>
      <c r="D2674" s="572" t="s">
        <v>2468</v>
      </c>
      <c r="E2674" s="571" t="str">
        <f t="shared" si="2246"/>
        <v xml:space="preserve"> CONVENTIONAL FIRE ALARM SYSTEM</v>
      </c>
      <c r="F2674" s="533" t="str">
        <f t="shared" si="2239"/>
        <v>EL</v>
      </c>
      <c r="G2674" s="533" t="s">
        <v>2722</v>
      </c>
      <c r="H2674" s="533">
        <v>1301</v>
      </c>
      <c r="I2674" s="533" t="str">
        <f t="shared" ref="I2674:J2674" si="2255">I2672</f>
        <v xml:space="preserve">Fire-alarm signal initiation devices </v>
      </c>
      <c r="J2674" s="533" t="str">
        <f t="shared" si="2255"/>
        <v xml:space="preserve">Fire-alarm signal initiation devices </v>
      </c>
      <c r="K2674" s="331" t="s">
        <v>45</v>
      </c>
      <c r="L2674" s="512" t="s">
        <v>1030</v>
      </c>
      <c r="M2674" s="665">
        <v>1</v>
      </c>
      <c r="N2674" s="191" t="s">
        <v>2</v>
      </c>
      <c r="O2674" s="698">
        <v>332</v>
      </c>
      <c r="P2674" s="698">
        <v>332</v>
      </c>
      <c r="Q2674" s="731">
        <f t="shared" si="2249"/>
        <v>322.03999999999996</v>
      </c>
      <c r="R2674" s="731">
        <f t="shared" si="2250"/>
        <v>322.03999999999996</v>
      </c>
      <c r="T2674" s="728"/>
    </row>
    <row r="2675" spans="1:20" ht="16.5" thickBot="1">
      <c r="A2675" s="533" t="s">
        <v>2728</v>
      </c>
      <c r="B2675" s="533">
        <v>28</v>
      </c>
      <c r="C2675" s="533" t="s">
        <v>1018</v>
      </c>
      <c r="D2675" s="572" t="s">
        <v>2468</v>
      </c>
      <c r="E2675" s="571" t="str">
        <f t="shared" si="2246"/>
        <v xml:space="preserve"> CONVENTIONAL FIRE ALARM SYSTEM</v>
      </c>
      <c r="F2675" s="533" t="str">
        <f t="shared" si="2239"/>
        <v>EL</v>
      </c>
      <c r="G2675" s="533" t="s">
        <v>2725</v>
      </c>
      <c r="H2675" s="533">
        <v>1302</v>
      </c>
      <c r="I2675" s="533" t="str">
        <f>L2675</f>
        <v xml:space="preserve">Fire-alarm Notification devices </v>
      </c>
      <c r="J2675" s="533" t="str">
        <f>L2675</f>
        <v xml:space="preserve">Fire-alarm Notification devices </v>
      </c>
      <c r="K2675" s="331"/>
      <c r="L2675" s="512" t="s">
        <v>1024</v>
      </c>
      <c r="M2675" s="675"/>
      <c r="N2675" s="191"/>
      <c r="O2675" s="698"/>
      <c r="P2675" s="698">
        <v>0</v>
      </c>
      <c r="T2675" s="728"/>
    </row>
    <row r="2676" spans="1:20" ht="15.75">
      <c r="A2676" s="533" t="s">
        <v>2728</v>
      </c>
      <c r="B2676" s="533">
        <v>28</v>
      </c>
      <c r="C2676" s="533" t="s">
        <v>1018</v>
      </c>
      <c r="D2676" s="572" t="s">
        <v>2468</v>
      </c>
      <c r="E2676" s="571" t="str">
        <f t="shared" si="2246"/>
        <v xml:space="preserve"> CONVENTIONAL FIRE ALARM SYSTEM</v>
      </c>
      <c r="F2676" s="533" t="str">
        <f t="shared" si="2239"/>
        <v>EL</v>
      </c>
      <c r="G2676" s="533" t="s">
        <v>2722</v>
      </c>
      <c r="H2676" s="533">
        <v>1303</v>
      </c>
      <c r="I2676" s="533" t="str">
        <f t="shared" ref="I2676:J2676" si="2256">I2674</f>
        <v xml:space="preserve">Fire-alarm signal initiation devices </v>
      </c>
      <c r="J2676" s="533" t="str">
        <f t="shared" si="2256"/>
        <v xml:space="preserve">Fire-alarm signal initiation devices </v>
      </c>
      <c r="K2676" s="331" t="s">
        <v>13</v>
      </c>
      <c r="L2676" s="512" t="s">
        <v>1025</v>
      </c>
      <c r="M2676" s="665">
        <v>12</v>
      </c>
      <c r="N2676" s="239" t="s">
        <v>39</v>
      </c>
      <c r="O2676" s="698">
        <v>42</v>
      </c>
      <c r="P2676" s="698">
        <v>504</v>
      </c>
      <c r="Q2676" s="731">
        <f t="shared" ref="Q2676:Q2679" si="2257">O2676*0.97</f>
        <v>40.74</v>
      </c>
      <c r="R2676" s="731">
        <f t="shared" ref="R2676:R2679" si="2258">Q2676*M2676</f>
        <v>488.88</v>
      </c>
      <c r="T2676" s="728"/>
    </row>
    <row r="2677" spans="1:20" ht="16.5" thickBot="1">
      <c r="A2677" s="533" t="s">
        <v>2728</v>
      </c>
      <c r="B2677" s="533">
        <v>28</v>
      </c>
      <c r="C2677" s="533" t="s">
        <v>1018</v>
      </c>
      <c r="D2677" s="572" t="s">
        <v>2468</v>
      </c>
      <c r="E2677" s="571" t="str">
        <f t="shared" si="2246"/>
        <v xml:space="preserve"> CONVENTIONAL FIRE ALARM SYSTEM</v>
      </c>
      <c r="F2677" s="533" t="str">
        <f t="shared" si="2239"/>
        <v>EL</v>
      </c>
      <c r="G2677" s="533" t="s">
        <v>2722</v>
      </c>
      <c r="H2677" s="533">
        <v>1304</v>
      </c>
      <c r="I2677" s="533" t="str">
        <f t="shared" ref="I2677:J2677" si="2259">I2675</f>
        <v xml:space="preserve">Fire-alarm Notification devices </v>
      </c>
      <c r="J2677" s="533" t="str">
        <f t="shared" si="2259"/>
        <v xml:space="preserve">Fire-alarm Notification devices </v>
      </c>
      <c r="K2677" s="331" t="s">
        <v>15</v>
      </c>
      <c r="L2677" s="512" t="s">
        <v>1026</v>
      </c>
      <c r="M2677" s="665">
        <v>2</v>
      </c>
      <c r="N2677" s="241" t="s">
        <v>39</v>
      </c>
      <c r="O2677" s="698">
        <v>42</v>
      </c>
      <c r="P2677" s="698">
        <v>84</v>
      </c>
      <c r="Q2677" s="731">
        <f t="shared" si="2257"/>
        <v>40.74</v>
      </c>
      <c r="R2677" s="731">
        <f t="shared" si="2258"/>
        <v>81.48</v>
      </c>
      <c r="T2677" s="728"/>
    </row>
    <row r="2678" spans="1:20" ht="16.5" thickBot="1">
      <c r="A2678" s="533" t="s">
        <v>2728</v>
      </c>
      <c r="B2678" s="533">
        <v>28</v>
      </c>
      <c r="C2678" s="533" t="s">
        <v>1018</v>
      </c>
      <c r="D2678" s="572" t="s">
        <v>2468</v>
      </c>
      <c r="E2678" s="571" t="str">
        <f t="shared" si="2246"/>
        <v xml:space="preserve"> CONVENTIONAL FIRE ALARM SYSTEM</v>
      </c>
      <c r="F2678" s="533" t="str">
        <f t="shared" si="2239"/>
        <v>EL</v>
      </c>
      <c r="G2678" s="533" t="s">
        <v>2722</v>
      </c>
      <c r="H2678" s="533">
        <v>1305</v>
      </c>
      <c r="I2678" s="533" t="str">
        <f t="shared" ref="I2678:J2678" si="2260">I2676</f>
        <v xml:space="preserve">Fire-alarm signal initiation devices </v>
      </c>
      <c r="J2678" s="533" t="str">
        <f t="shared" si="2260"/>
        <v xml:space="preserve">Fire-alarm signal initiation devices </v>
      </c>
      <c r="K2678" s="337" t="s">
        <v>17</v>
      </c>
      <c r="L2678" s="513" t="s">
        <v>1027</v>
      </c>
      <c r="M2678" s="669">
        <v>2</v>
      </c>
      <c r="N2678" s="243" t="s">
        <v>39</v>
      </c>
      <c r="O2678" s="698"/>
      <c r="P2678" s="698">
        <v>0</v>
      </c>
      <c r="Q2678" s="731">
        <f t="shared" si="2257"/>
        <v>0</v>
      </c>
      <c r="R2678" s="731">
        <f t="shared" si="2258"/>
        <v>0</v>
      </c>
      <c r="T2678" s="728"/>
    </row>
    <row r="2679" spans="1:20" ht="16.5" thickBot="1">
      <c r="A2679" s="533" t="s">
        <v>2728</v>
      </c>
      <c r="B2679" s="533">
        <v>28</v>
      </c>
      <c r="C2679" s="533" t="s">
        <v>1018</v>
      </c>
      <c r="D2679" s="572" t="s">
        <v>2468</v>
      </c>
      <c r="E2679" s="571" t="str">
        <f t="shared" si="2246"/>
        <v xml:space="preserve"> CONVENTIONAL FIRE ALARM SYSTEM</v>
      </c>
      <c r="F2679" s="533" t="str">
        <f t="shared" si="2239"/>
        <v>EL</v>
      </c>
      <c r="G2679" s="533" t="s">
        <v>2722</v>
      </c>
      <c r="H2679" s="533">
        <v>1306</v>
      </c>
      <c r="I2679" s="533" t="str">
        <f t="shared" ref="I2679:J2679" si="2261">I2677</f>
        <v xml:space="preserve">Fire-alarm Notification devices </v>
      </c>
      <c r="J2679" s="533" t="str">
        <f t="shared" si="2261"/>
        <v xml:space="preserve">Fire-alarm Notification devices </v>
      </c>
      <c r="K2679" s="331" t="s">
        <v>17</v>
      </c>
      <c r="L2679" s="512" t="s">
        <v>1028</v>
      </c>
      <c r="M2679" s="665">
        <v>1</v>
      </c>
      <c r="N2679" s="245" t="s">
        <v>39</v>
      </c>
      <c r="O2679" s="698">
        <v>77</v>
      </c>
      <c r="P2679" s="698">
        <v>77</v>
      </c>
      <c r="Q2679" s="731">
        <f t="shared" si="2257"/>
        <v>74.69</v>
      </c>
      <c r="R2679" s="731">
        <f t="shared" si="2258"/>
        <v>74.69</v>
      </c>
      <c r="T2679" s="728"/>
    </row>
    <row r="2680" spans="1:20" ht="16.5" thickBot="1">
      <c r="A2680" s="533" t="s">
        <v>2728</v>
      </c>
      <c r="B2680" s="533">
        <v>28</v>
      </c>
      <c r="C2680" s="533" t="s">
        <v>1018</v>
      </c>
      <c r="D2680" s="572" t="s">
        <v>2468</v>
      </c>
      <c r="E2680" s="571" t="str">
        <f t="shared" si="2246"/>
        <v xml:space="preserve"> CONVENTIONAL FIRE ALARM SYSTEM</v>
      </c>
      <c r="F2680" s="533" t="str">
        <f t="shared" si="2239"/>
        <v>EL</v>
      </c>
      <c r="G2680" s="533" t="s">
        <v>2725</v>
      </c>
      <c r="H2680" s="533">
        <v>1307</v>
      </c>
      <c r="I2680" s="533" t="str">
        <f>L2680</f>
        <v>Addressable interface devices,</v>
      </c>
      <c r="J2680" s="533" t="str">
        <f>L2680</f>
        <v>Addressable interface devices,</v>
      </c>
      <c r="K2680" s="331"/>
      <c r="L2680" s="512" t="s">
        <v>1186</v>
      </c>
      <c r="M2680" s="675"/>
      <c r="N2680" s="191"/>
      <c r="O2680" s="698"/>
      <c r="P2680" s="698">
        <v>0</v>
      </c>
      <c r="T2680" s="728"/>
    </row>
    <row r="2681" spans="1:20" ht="15.75">
      <c r="A2681" s="533" t="s">
        <v>2728</v>
      </c>
      <c r="B2681" s="533">
        <v>28</v>
      </c>
      <c r="C2681" s="533" t="s">
        <v>1018</v>
      </c>
      <c r="D2681" s="572" t="s">
        <v>2468</v>
      </c>
      <c r="E2681" s="571" t="str">
        <f t="shared" si="2246"/>
        <v xml:space="preserve"> CONVENTIONAL FIRE ALARM SYSTEM</v>
      </c>
      <c r="F2681" s="533" t="str">
        <f t="shared" si="2239"/>
        <v>EL</v>
      </c>
      <c r="G2681" s="533" t="s">
        <v>2722</v>
      </c>
      <c r="H2681" s="533">
        <v>1308</v>
      </c>
      <c r="I2681" s="533" t="str">
        <f t="shared" ref="I2681:J2681" si="2262">I2679</f>
        <v xml:space="preserve">Fire-alarm Notification devices </v>
      </c>
      <c r="J2681" s="533" t="str">
        <f t="shared" si="2262"/>
        <v xml:space="preserve">Fire-alarm Notification devices </v>
      </c>
      <c r="K2681" s="331" t="s">
        <v>19</v>
      </c>
      <c r="L2681" s="512" t="s">
        <v>1187</v>
      </c>
      <c r="M2681" s="665">
        <v>2</v>
      </c>
      <c r="N2681" s="239" t="s">
        <v>39</v>
      </c>
      <c r="O2681" s="698">
        <v>45</v>
      </c>
      <c r="P2681" s="698">
        <v>90</v>
      </c>
      <c r="Q2681" s="731">
        <f t="shared" ref="Q2681:Q2684" si="2263">O2681*0.97</f>
        <v>43.65</v>
      </c>
      <c r="R2681" s="731">
        <f t="shared" ref="R2681:R2684" si="2264">Q2681*M2681</f>
        <v>87.3</v>
      </c>
      <c r="T2681" s="728"/>
    </row>
    <row r="2682" spans="1:20" ht="16.5" thickBot="1">
      <c r="A2682" s="533" t="s">
        <v>2728</v>
      </c>
      <c r="B2682" s="533">
        <v>28</v>
      </c>
      <c r="C2682" s="533" t="s">
        <v>1018</v>
      </c>
      <c r="D2682" s="572" t="s">
        <v>2468</v>
      </c>
      <c r="E2682" s="571" t="str">
        <f t="shared" si="2246"/>
        <v xml:space="preserve"> CONVENTIONAL FIRE ALARM SYSTEM</v>
      </c>
      <c r="F2682" s="533" t="str">
        <f t="shared" si="2239"/>
        <v>EL</v>
      </c>
      <c r="G2682" s="533" t="s">
        <v>2722</v>
      </c>
      <c r="H2682" s="533">
        <v>1309</v>
      </c>
      <c r="I2682" s="533" t="str">
        <f t="shared" ref="I2682:J2682" si="2265">I2680</f>
        <v>Addressable interface devices,</v>
      </c>
      <c r="J2682" s="533" t="str">
        <f t="shared" si="2265"/>
        <v>Addressable interface devices,</v>
      </c>
      <c r="K2682" s="331" t="s">
        <v>20</v>
      </c>
      <c r="L2682" s="512" t="s">
        <v>1188</v>
      </c>
      <c r="M2682" s="665">
        <v>2</v>
      </c>
      <c r="N2682" s="241" t="s">
        <v>39</v>
      </c>
      <c r="O2682" s="698">
        <v>45</v>
      </c>
      <c r="P2682" s="698">
        <v>90</v>
      </c>
      <c r="Q2682" s="731">
        <f t="shared" si="2263"/>
        <v>43.65</v>
      </c>
      <c r="R2682" s="731">
        <f t="shared" si="2264"/>
        <v>87.3</v>
      </c>
      <c r="T2682" s="728"/>
    </row>
    <row r="2683" spans="1:20" ht="16.5" thickBot="1">
      <c r="A2683" s="533" t="s">
        <v>2728</v>
      </c>
      <c r="B2683" s="533">
        <v>28</v>
      </c>
      <c r="C2683" s="533" t="s">
        <v>1018</v>
      </c>
      <c r="D2683" s="572" t="s">
        <v>2468</v>
      </c>
      <c r="E2683" s="571" t="str">
        <f t="shared" si="2246"/>
        <v xml:space="preserve"> CONVENTIONAL FIRE ALARM SYSTEM</v>
      </c>
      <c r="F2683" s="533" t="str">
        <f t="shared" si="2239"/>
        <v>EL</v>
      </c>
      <c r="G2683" s="533" t="s">
        <v>2722</v>
      </c>
      <c r="H2683" s="533">
        <v>1310</v>
      </c>
      <c r="I2683" s="533" t="str">
        <f t="shared" ref="I2683:J2683" si="2266">I2681</f>
        <v xml:space="preserve">Fire-alarm Notification devices </v>
      </c>
      <c r="J2683" s="533" t="str">
        <f t="shared" si="2266"/>
        <v xml:space="preserve">Fire-alarm Notification devices </v>
      </c>
      <c r="K2683" s="331" t="s">
        <v>21</v>
      </c>
      <c r="L2683" s="512" t="s">
        <v>1189</v>
      </c>
      <c r="M2683" s="665">
        <v>1</v>
      </c>
      <c r="N2683" s="191" t="s">
        <v>2</v>
      </c>
      <c r="O2683" s="698">
        <v>45</v>
      </c>
      <c r="P2683" s="698">
        <v>45</v>
      </c>
      <c r="Q2683" s="731">
        <f t="shared" si="2263"/>
        <v>43.65</v>
      </c>
      <c r="R2683" s="731">
        <f t="shared" si="2264"/>
        <v>43.65</v>
      </c>
      <c r="T2683" s="728"/>
    </row>
    <row r="2684" spans="1:20" ht="16.5" thickBot="1">
      <c r="A2684" s="533" t="s">
        <v>2728</v>
      </c>
      <c r="B2684" s="533">
        <v>28</v>
      </c>
      <c r="C2684" s="533" t="s">
        <v>1018</v>
      </c>
      <c r="D2684" s="572" t="s">
        <v>2468</v>
      </c>
      <c r="E2684" s="571" t="str">
        <f t="shared" si="2246"/>
        <v xml:space="preserve"> CONVENTIONAL FIRE ALARM SYSTEM</v>
      </c>
      <c r="F2684" s="533" t="str">
        <f t="shared" si="2239"/>
        <v>EL</v>
      </c>
      <c r="G2684" s="533" t="s">
        <v>2722</v>
      </c>
      <c r="H2684" s="533">
        <v>1311</v>
      </c>
      <c r="I2684" s="533" t="str">
        <f t="shared" ref="I2684:J2684" si="2267">I2682</f>
        <v>Addressable interface devices,</v>
      </c>
      <c r="J2684" s="533" t="str">
        <f t="shared" si="2267"/>
        <v>Addressable interface devices,</v>
      </c>
      <c r="K2684" s="331" t="s">
        <v>45</v>
      </c>
      <c r="L2684" s="512" t="s">
        <v>1029</v>
      </c>
      <c r="M2684" s="665">
        <v>4</v>
      </c>
      <c r="N2684" s="245" t="s">
        <v>39</v>
      </c>
      <c r="O2684" s="698">
        <v>37</v>
      </c>
      <c r="P2684" s="698">
        <v>148</v>
      </c>
      <c r="Q2684" s="731">
        <f t="shared" si="2263"/>
        <v>35.89</v>
      </c>
      <c r="R2684" s="731">
        <f t="shared" si="2264"/>
        <v>143.56</v>
      </c>
      <c r="T2684" s="728"/>
    </row>
    <row r="2685" spans="1:20" ht="15.75">
      <c r="A2685" s="533" t="s">
        <v>2728</v>
      </c>
      <c r="B2685" s="533">
        <v>28</v>
      </c>
      <c r="C2685" s="533" t="s">
        <v>1018</v>
      </c>
      <c r="D2685" s="572" t="s">
        <v>2468</v>
      </c>
      <c r="E2685" s="571" t="str">
        <f t="shared" si="2246"/>
        <v xml:space="preserve"> CONVENTIONAL FIRE ALARM SYSTEM</v>
      </c>
      <c r="F2685" s="533" t="str">
        <f t="shared" si="2239"/>
        <v>EL</v>
      </c>
      <c r="G2685" s="533" t="s">
        <v>2725</v>
      </c>
      <c r="H2685" s="533">
        <v>1312</v>
      </c>
      <c r="I2685" s="533" t="str">
        <f t="shared" ref="I2685:J2685" si="2268">I2683</f>
        <v xml:space="preserve">Fire-alarm Notification devices </v>
      </c>
      <c r="J2685" s="533" t="str">
        <f t="shared" si="2268"/>
        <v xml:space="preserve">Fire-alarm Notification devices </v>
      </c>
      <c r="K2685" s="324" t="s">
        <v>1031</v>
      </c>
      <c r="L2685" s="135"/>
      <c r="M2685" s="138"/>
      <c r="N2685" s="142"/>
      <c r="O2685" s="698" t="s">
        <v>8</v>
      </c>
      <c r="P2685" s="698">
        <v>5397</v>
      </c>
      <c r="T2685" s="728"/>
    </row>
    <row r="2686" spans="1:20" ht="15.75">
      <c r="A2686" s="533" t="s">
        <v>2728</v>
      </c>
      <c r="B2686" s="533">
        <v>28</v>
      </c>
      <c r="C2686" s="533" t="s">
        <v>1018</v>
      </c>
      <c r="D2686" s="10" t="s">
        <v>22</v>
      </c>
      <c r="E2686" s="10" t="s">
        <v>22</v>
      </c>
      <c r="G2686" s="533" t="s">
        <v>2724</v>
      </c>
      <c r="H2686" s="533">
        <v>1313</v>
      </c>
      <c r="I2686" s="533" t="str">
        <f t="shared" ref="I2686:J2686" si="2269">I2684</f>
        <v>Addressable interface devices,</v>
      </c>
      <c r="J2686" s="533" t="str">
        <f t="shared" si="2269"/>
        <v>Addressable interface devices,</v>
      </c>
      <c r="K2686" s="320" t="s">
        <v>22</v>
      </c>
      <c r="L2686" s="137"/>
      <c r="M2686" s="138"/>
      <c r="N2686" s="142"/>
      <c r="O2686" s="698"/>
      <c r="P2686" s="698"/>
      <c r="T2686" s="728"/>
    </row>
    <row r="2687" spans="1:20" ht="15.75">
      <c r="A2687" s="533" t="s">
        <v>2728</v>
      </c>
      <c r="B2687" s="533">
        <v>31</v>
      </c>
      <c r="C2687" s="533" t="s">
        <v>1033</v>
      </c>
      <c r="D2687" s="572" t="s">
        <v>2481</v>
      </c>
      <c r="E2687" s="571" t="s">
        <v>1300</v>
      </c>
      <c r="F2687" s="533" t="str">
        <f t="shared" ref="F2687:F2698" si="2270">VLOOKUP(D:D,trade,3,FALSE)</f>
        <v>GE</v>
      </c>
      <c r="G2687" s="533" t="s">
        <v>2725</v>
      </c>
      <c r="H2687" s="533">
        <v>1314</v>
      </c>
      <c r="I2687" s="533" t="str">
        <f t="shared" ref="I2687:J2687" si="2271">I2685</f>
        <v xml:space="preserve">Fire-alarm Notification devices </v>
      </c>
      <c r="J2687" s="533" t="str">
        <f t="shared" si="2271"/>
        <v xml:space="preserve">Fire-alarm Notification devices </v>
      </c>
      <c r="K2687" s="79"/>
      <c r="L2687" s="79"/>
      <c r="M2687" s="83" t="s">
        <v>1032</v>
      </c>
      <c r="N2687" s="109"/>
      <c r="O2687" s="698"/>
      <c r="P2687" s="698"/>
      <c r="T2687" s="728"/>
    </row>
    <row r="2688" spans="1:20" ht="15.75">
      <c r="A2688" s="533" t="s">
        <v>2728</v>
      </c>
      <c r="B2688" s="533">
        <v>31</v>
      </c>
      <c r="C2688" s="533" t="s">
        <v>1033</v>
      </c>
      <c r="D2688" s="572" t="s">
        <v>2481</v>
      </c>
      <c r="E2688" s="571" t="str">
        <f t="shared" si="2246"/>
        <v xml:space="preserve"> SITE CLEARING</v>
      </c>
      <c r="F2688" s="533" t="str">
        <f t="shared" si="2270"/>
        <v>GE</v>
      </c>
      <c r="G2688" s="533" t="s">
        <v>2725</v>
      </c>
      <c r="H2688" s="533">
        <v>1315</v>
      </c>
      <c r="I2688" s="533" t="str">
        <f t="shared" ref="I2688:J2688" si="2272">I2686</f>
        <v>Addressable interface devices,</v>
      </c>
      <c r="J2688" s="533" t="str">
        <f t="shared" si="2272"/>
        <v>Addressable interface devices,</v>
      </c>
      <c r="K2688" s="79"/>
      <c r="L2688" s="79"/>
      <c r="M2688" s="83" t="s">
        <v>1033</v>
      </c>
      <c r="N2688" s="109"/>
      <c r="O2688" s="698"/>
      <c r="P2688" s="698"/>
      <c r="T2688" s="728"/>
    </row>
    <row r="2689" spans="1:20" ht="15.75">
      <c r="A2689" s="533" t="s">
        <v>2728</v>
      </c>
      <c r="B2689" s="533">
        <v>31</v>
      </c>
      <c r="C2689" s="533" t="s">
        <v>1033</v>
      </c>
      <c r="D2689" s="572" t="s">
        <v>2481</v>
      </c>
      <c r="E2689" s="571" t="str">
        <f t="shared" si="2246"/>
        <v xml:space="preserve"> SITE CLEARING</v>
      </c>
      <c r="F2689" s="533" t="str">
        <f t="shared" si="2270"/>
        <v>GE</v>
      </c>
      <c r="G2689" s="533" t="s">
        <v>2725</v>
      </c>
      <c r="H2689" s="533">
        <v>1316</v>
      </c>
      <c r="I2689" s="533" t="str">
        <f t="shared" ref="I2689:J2689" si="2273">I2687</f>
        <v xml:space="preserve">Fire-alarm Notification devices </v>
      </c>
      <c r="J2689" s="533" t="str">
        <f t="shared" si="2273"/>
        <v xml:space="preserve">Fire-alarm Notification devices </v>
      </c>
      <c r="K2689" s="84" t="s">
        <v>2</v>
      </c>
      <c r="L2689" s="84" t="s">
        <v>25</v>
      </c>
      <c r="M2689" s="636" t="s">
        <v>4</v>
      </c>
      <c r="N2689" s="109" t="s">
        <v>5</v>
      </c>
      <c r="O2689" s="698" t="s">
        <v>6</v>
      </c>
      <c r="P2689" s="698" t="s">
        <v>7</v>
      </c>
      <c r="T2689" s="728"/>
    </row>
    <row r="2690" spans="1:20" ht="15.75">
      <c r="A2690" s="533" t="s">
        <v>2728</v>
      </c>
      <c r="B2690" s="533">
        <v>31</v>
      </c>
      <c r="C2690" s="533" t="s">
        <v>1033</v>
      </c>
      <c r="D2690" s="572" t="s">
        <v>2481</v>
      </c>
      <c r="E2690" s="571" t="str">
        <f t="shared" si="2246"/>
        <v xml:space="preserve"> SITE CLEARING</v>
      </c>
      <c r="F2690" s="533" t="str">
        <f t="shared" si="2270"/>
        <v>GE</v>
      </c>
      <c r="G2690" s="533" t="s">
        <v>2725</v>
      </c>
      <c r="H2690" s="533">
        <v>1317</v>
      </c>
      <c r="I2690" s="533" t="str">
        <f t="shared" ref="I2690:J2690" si="2274">I2688</f>
        <v>Addressable interface devices,</v>
      </c>
      <c r="J2690" s="533" t="str">
        <f t="shared" si="2274"/>
        <v>Addressable interface devices,</v>
      </c>
      <c r="K2690" s="75"/>
      <c r="L2690" s="75"/>
      <c r="M2690" s="75"/>
      <c r="N2690" s="76"/>
      <c r="O2690" s="698"/>
      <c r="P2690" s="698" t="s">
        <v>8</v>
      </c>
      <c r="T2690" s="728"/>
    </row>
    <row r="2691" spans="1:20" ht="15.75">
      <c r="A2691" s="533" t="s">
        <v>2728</v>
      </c>
      <c r="B2691" s="533">
        <v>31</v>
      </c>
      <c r="C2691" s="533" t="s">
        <v>1033</v>
      </c>
      <c r="D2691" s="572" t="s">
        <v>2481</v>
      </c>
      <c r="E2691" s="571" t="s">
        <v>1300</v>
      </c>
      <c r="F2691" s="533" t="str">
        <f t="shared" si="2270"/>
        <v>GE</v>
      </c>
      <c r="G2691" s="533" t="s">
        <v>2725</v>
      </c>
      <c r="H2691" s="533">
        <v>1318</v>
      </c>
      <c r="I2691" s="533" t="str">
        <f t="shared" ref="I2691:I2692" si="2275">L2691</f>
        <v>311000 - SITE CLEARING</v>
      </c>
      <c r="J2691" s="533" t="str">
        <f t="shared" ref="J2691:J2692" si="2276">L2691</f>
        <v>311000 - SITE CLEARING</v>
      </c>
      <c r="K2691" s="218"/>
      <c r="L2691" s="218" t="s">
        <v>1034</v>
      </c>
      <c r="M2691" s="615"/>
      <c r="N2691" s="194"/>
      <c r="O2691" s="698"/>
      <c r="P2691" s="698"/>
      <c r="T2691" s="728"/>
    </row>
    <row r="2692" spans="1:20" ht="15.75">
      <c r="A2692" s="533" t="s">
        <v>2728</v>
      </c>
      <c r="B2692" s="533">
        <v>31</v>
      </c>
      <c r="C2692" s="533" t="s">
        <v>1033</v>
      </c>
      <c r="D2692" s="572" t="s">
        <v>2481</v>
      </c>
      <c r="E2692" s="571" t="str">
        <f t="shared" ref="E2692:E2703" si="2277">E2691</f>
        <v xml:space="preserve"> SITE CLEARING</v>
      </c>
      <c r="F2692" s="533" t="str">
        <f t="shared" si="2270"/>
        <v>GE</v>
      </c>
      <c r="G2692" s="533" t="s">
        <v>2725</v>
      </c>
      <c r="H2692" s="533">
        <v>1319</v>
      </c>
      <c r="I2692" s="533" t="str">
        <f t="shared" si="2275"/>
        <v>Site preparation</v>
      </c>
      <c r="J2692" s="533" t="str">
        <f t="shared" si="2276"/>
        <v>Site preparation</v>
      </c>
      <c r="K2692" s="218"/>
      <c r="L2692" s="218" t="s">
        <v>1035</v>
      </c>
      <c r="M2692" s="615"/>
      <c r="N2692" s="194"/>
      <c r="O2692" s="698"/>
      <c r="P2692" s="698"/>
      <c r="T2692" s="728"/>
    </row>
    <row r="2693" spans="1:20" ht="15.75">
      <c r="A2693" s="533" t="s">
        <v>2728</v>
      </c>
      <c r="B2693" s="533">
        <v>31</v>
      </c>
      <c r="C2693" s="533" t="s">
        <v>1033</v>
      </c>
      <c r="D2693" s="572" t="s">
        <v>2481</v>
      </c>
      <c r="E2693" s="571" t="str">
        <f t="shared" si="2277"/>
        <v xml:space="preserve"> SITE CLEARING</v>
      </c>
      <c r="F2693" s="533" t="str">
        <f t="shared" si="2270"/>
        <v>GE</v>
      </c>
      <c r="G2693" s="533" t="s">
        <v>2722</v>
      </c>
      <c r="H2693" s="533">
        <v>1320</v>
      </c>
      <c r="I2693" s="533" t="str">
        <f>I2691</f>
        <v>311000 - SITE CLEARING</v>
      </c>
      <c r="J2693" s="533" t="str">
        <f>J2691</f>
        <v>311000 - SITE CLEARING</v>
      </c>
      <c r="K2693" s="218" t="s">
        <v>13</v>
      </c>
      <c r="L2693" s="218" t="s">
        <v>1036</v>
      </c>
      <c r="M2693" s="218">
        <v>1</v>
      </c>
      <c r="N2693" s="194" t="s">
        <v>2</v>
      </c>
      <c r="O2693" s="698"/>
      <c r="P2693" s="698">
        <v>0</v>
      </c>
      <c r="Q2693" s="731">
        <f>O2693*0.97</f>
        <v>0</v>
      </c>
      <c r="R2693" s="731">
        <f>Q2693*M2693</f>
        <v>0</v>
      </c>
      <c r="T2693" s="728"/>
    </row>
    <row r="2694" spans="1:20" ht="15.75">
      <c r="A2694" s="533" t="s">
        <v>2728</v>
      </c>
      <c r="B2694" s="533">
        <v>31</v>
      </c>
      <c r="C2694" s="533" t="s">
        <v>1033</v>
      </c>
      <c r="D2694" s="572" t="s">
        <v>2481</v>
      </c>
      <c r="E2694" s="571" t="str">
        <f t="shared" si="2277"/>
        <v xml:space="preserve"> SITE CLEARING</v>
      </c>
      <c r="F2694" s="533" t="str">
        <f t="shared" si="2270"/>
        <v>GE</v>
      </c>
      <c r="G2694" s="533" t="s">
        <v>2725</v>
      </c>
      <c r="H2694" s="533">
        <v>1321</v>
      </c>
      <c r="I2694" s="533" t="str">
        <f>L2694</f>
        <v>Excavating</v>
      </c>
      <c r="J2694" s="533" t="str">
        <f>L2694</f>
        <v>Excavating</v>
      </c>
      <c r="K2694" s="218"/>
      <c r="L2694" s="218" t="s">
        <v>1037</v>
      </c>
      <c r="M2694" s="615"/>
      <c r="N2694" s="194"/>
      <c r="O2694" s="698"/>
      <c r="P2694" s="698"/>
      <c r="T2694" s="728"/>
    </row>
    <row r="2695" spans="1:20" ht="15.75">
      <c r="A2695" s="533" t="s">
        <v>2728</v>
      </c>
      <c r="B2695" s="533">
        <v>31</v>
      </c>
      <c r="C2695" s="533" t="s">
        <v>1033</v>
      </c>
      <c r="D2695" s="572" t="s">
        <v>2481</v>
      </c>
      <c r="E2695" s="571" t="str">
        <f t="shared" si="2277"/>
        <v xml:space="preserve"> SITE CLEARING</v>
      </c>
      <c r="F2695" s="533" t="str">
        <f t="shared" si="2270"/>
        <v>GE</v>
      </c>
      <c r="G2695" s="533" t="s">
        <v>2722</v>
      </c>
      <c r="H2695" s="533">
        <v>1322</v>
      </c>
      <c r="I2695" s="533" t="str">
        <f>I2693</f>
        <v>311000 - SITE CLEARING</v>
      </c>
      <c r="J2695" s="533" t="str">
        <f>J2693</f>
        <v>311000 - SITE CLEARING</v>
      </c>
      <c r="K2695" s="218" t="s">
        <v>15</v>
      </c>
      <c r="L2695" s="218" t="s">
        <v>1038</v>
      </c>
      <c r="M2695" s="218">
        <v>415</v>
      </c>
      <c r="N2695" s="194" t="s">
        <v>69</v>
      </c>
      <c r="O2695" s="698"/>
      <c r="P2695" s="698">
        <v>0</v>
      </c>
      <c r="Q2695" s="731">
        <f>O2695*0.97</f>
        <v>0</v>
      </c>
      <c r="R2695" s="731">
        <f>Q2695*M2695</f>
        <v>0</v>
      </c>
      <c r="T2695" s="728"/>
    </row>
    <row r="2696" spans="1:20" ht="15.75">
      <c r="A2696" s="533" t="s">
        <v>2728</v>
      </c>
      <c r="B2696" s="533">
        <v>31</v>
      </c>
      <c r="C2696" s="533" t="s">
        <v>1033</v>
      </c>
      <c r="D2696" s="572" t="s">
        <v>2481</v>
      </c>
      <c r="E2696" s="571" t="str">
        <f t="shared" si="2277"/>
        <v xml:space="preserve"> SITE CLEARING</v>
      </c>
      <c r="F2696" s="533" t="str">
        <f t="shared" si="2270"/>
        <v>GE</v>
      </c>
      <c r="G2696" s="533" t="s">
        <v>2725</v>
      </c>
      <c r="H2696" s="533">
        <v>1323</v>
      </c>
      <c r="I2696" s="533" t="str">
        <f>L2696</f>
        <v xml:space="preserve">Filling </v>
      </c>
      <c r="J2696" s="533" t="str">
        <f>L2696</f>
        <v xml:space="preserve">Filling </v>
      </c>
      <c r="K2696" s="218"/>
      <c r="L2696" s="218" t="s">
        <v>1039</v>
      </c>
      <c r="M2696" s="615"/>
      <c r="N2696" s="194"/>
      <c r="O2696" s="698"/>
      <c r="P2696" s="698"/>
      <c r="T2696" s="728"/>
    </row>
    <row r="2697" spans="1:20" ht="15.75">
      <c r="A2697" s="533" t="s">
        <v>2728</v>
      </c>
      <c r="B2697" s="533">
        <v>31</v>
      </c>
      <c r="C2697" s="533" t="s">
        <v>1033</v>
      </c>
      <c r="D2697" s="572" t="s">
        <v>2481</v>
      </c>
      <c r="E2697" s="571" t="str">
        <f t="shared" si="2277"/>
        <v xml:space="preserve"> SITE CLEARING</v>
      </c>
      <c r="F2697" s="533" t="str">
        <f t="shared" si="2270"/>
        <v>GE</v>
      </c>
      <c r="G2697" s="533" t="s">
        <v>2722</v>
      </c>
      <c r="H2697" s="533">
        <v>1324</v>
      </c>
      <c r="I2697" s="533" t="str">
        <f>I2696</f>
        <v xml:space="preserve">Filling </v>
      </c>
      <c r="J2697" s="533" t="str">
        <f>J2696</f>
        <v xml:space="preserve">Filling </v>
      </c>
      <c r="K2697" s="218" t="s">
        <v>17</v>
      </c>
      <c r="L2697" s="218" t="s">
        <v>1040</v>
      </c>
      <c r="M2697" s="218">
        <v>290</v>
      </c>
      <c r="N2697" s="194" t="s">
        <v>69</v>
      </c>
      <c r="O2697" s="698"/>
      <c r="P2697" s="698">
        <v>0</v>
      </c>
      <c r="Q2697" s="731">
        <f>O2697*0.97</f>
        <v>0</v>
      </c>
      <c r="R2697" s="731">
        <f>Q2697*M2697</f>
        <v>0</v>
      </c>
      <c r="T2697" s="728"/>
    </row>
    <row r="2698" spans="1:20" ht="15.75">
      <c r="A2698" s="533" t="s">
        <v>2728</v>
      </c>
      <c r="B2698" s="533">
        <v>31</v>
      </c>
      <c r="C2698" s="533" t="s">
        <v>1033</v>
      </c>
      <c r="D2698" s="572" t="s">
        <v>2481</v>
      </c>
      <c r="E2698" s="571" t="str">
        <f t="shared" si="2277"/>
        <v xml:space="preserve"> SITE CLEARING</v>
      </c>
      <c r="F2698" s="533" t="str">
        <f t="shared" si="2270"/>
        <v>GE</v>
      </c>
      <c r="G2698" s="533" t="s">
        <v>2725</v>
      </c>
      <c r="H2698" s="533">
        <v>1325</v>
      </c>
      <c r="I2698" s="533" t="str">
        <f t="shared" ref="I2698:I2703" si="2278">I2697</f>
        <v xml:space="preserve">Filling </v>
      </c>
      <c r="J2698" s="533" t="str">
        <f t="shared" ref="J2698:J2703" si="2279">J2697</f>
        <v xml:space="preserve">Filling </v>
      </c>
      <c r="K2698" s="74" t="s">
        <v>1041</v>
      </c>
      <c r="L2698" s="74"/>
      <c r="M2698" s="75"/>
      <c r="N2698" s="76"/>
      <c r="O2698" s="698"/>
      <c r="P2698" s="698"/>
      <c r="T2698" s="728"/>
    </row>
    <row r="2699" spans="1:20" ht="15.75">
      <c r="A2699" s="533" t="s">
        <v>2728</v>
      </c>
      <c r="B2699" s="533">
        <v>31</v>
      </c>
      <c r="C2699" s="533" t="s">
        <v>1033</v>
      </c>
      <c r="D2699" s="10" t="s">
        <v>22</v>
      </c>
      <c r="E2699" s="10" t="s">
        <v>22</v>
      </c>
      <c r="G2699" s="533" t="s">
        <v>2724</v>
      </c>
      <c r="H2699" s="533">
        <v>1326</v>
      </c>
      <c r="I2699" s="533" t="str">
        <f t="shared" si="2278"/>
        <v xml:space="preserve">Filling </v>
      </c>
      <c r="J2699" s="533" t="str">
        <f t="shared" si="2279"/>
        <v xml:space="preserve">Filling </v>
      </c>
      <c r="K2699" s="75" t="s">
        <v>22</v>
      </c>
      <c r="L2699" s="75"/>
      <c r="M2699" s="75"/>
      <c r="N2699" s="76"/>
      <c r="O2699" s="698" t="s">
        <v>8</v>
      </c>
      <c r="P2699" s="698">
        <v>0</v>
      </c>
      <c r="T2699" s="728"/>
    </row>
    <row r="2700" spans="1:20" ht="15.75">
      <c r="A2700" s="533" t="s">
        <v>2728</v>
      </c>
      <c r="B2700" s="533">
        <v>32</v>
      </c>
      <c r="C2700" s="533" t="s">
        <v>1043</v>
      </c>
      <c r="D2700" s="572" t="s">
        <v>2576</v>
      </c>
      <c r="E2700" s="571" t="s">
        <v>1301</v>
      </c>
      <c r="F2700" s="533" t="str">
        <f t="shared" ref="F2700:F2718" si="2280">VLOOKUP(D:D,trade,3,FALSE)</f>
        <v>LS</v>
      </c>
      <c r="G2700" s="533" t="s">
        <v>2725</v>
      </c>
      <c r="H2700" s="533">
        <v>1327</v>
      </c>
      <c r="I2700" s="533" t="str">
        <f t="shared" si="2278"/>
        <v xml:space="preserve">Filling </v>
      </c>
      <c r="J2700" s="533" t="str">
        <f t="shared" si="2279"/>
        <v xml:space="preserve">Filling </v>
      </c>
      <c r="K2700" s="304"/>
      <c r="L2700" s="79"/>
      <c r="M2700" s="83" t="s">
        <v>1042</v>
      </c>
      <c r="N2700" s="83"/>
      <c r="O2700" s="698"/>
      <c r="P2700" s="698"/>
      <c r="T2700" s="728"/>
    </row>
    <row r="2701" spans="1:20" ht="15.75">
      <c r="A2701" s="533" t="s">
        <v>2728</v>
      </c>
      <c r="B2701" s="533">
        <v>32</v>
      </c>
      <c r="C2701" s="533" t="s">
        <v>1043</v>
      </c>
      <c r="D2701" s="572" t="s">
        <v>2576</v>
      </c>
      <c r="E2701" s="571" t="str">
        <f t="shared" si="2277"/>
        <v xml:space="preserve"> UNIT PAVING</v>
      </c>
      <c r="F2701" s="533" t="str">
        <f t="shared" si="2280"/>
        <v>LS</v>
      </c>
      <c r="G2701" s="533" t="s">
        <v>2725</v>
      </c>
      <c r="H2701" s="533">
        <v>1328</v>
      </c>
      <c r="I2701" s="533" t="str">
        <f t="shared" si="2278"/>
        <v xml:space="preserve">Filling </v>
      </c>
      <c r="J2701" s="533" t="str">
        <f t="shared" si="2279"/>
        <v xml:space="preserve">Filling </v>
      </c>
      <c r="K2701" s="304"/>
      <c r="L2701" s="79"/>
      <c r="M2701" s="83" t="s">
        <v>1043</v>
      </c>
      <c r="N2701" s="83"/>
      <c r="O2701" s="698"/>
      <c r="P2701" s="698"/>
      <c r="T2701" s="728"/>
    </row>
    <row r="2702" spans="1:20" ht="15.75">
      <c r="A2702" s="533" t="s">
        <v>2728</v>
      </c>
      <c r="B2702" s="533">
        <v>32</v>
      </c>
      <c r="C2702" s="533" t="s">
        <v>1043</v>
      </c>
      <c r="D2702" s="572" t="s">
        <v>2576</v>
      </c>
      <c r="E2702" s="571" t="str">
        <f t="shared" si="2277"/>
        <v xml:space="preserve"> UNIT PAVING</v>
      </c>
      <c r="F2702" s="533" t="str">
        <f t="shared" si="2280"/>
        <v>LS</v>
      </c>
      <c r="G2702" s="533" t="s">
        <v>2725</v>
      </c>
      <c r="H2702" s="533">
        <v>1329</v>
      </c>
      <c r="I2702" s="533" t="str">
        <f t="shared" si="2278"/>
        <v xml:space="preserve">Filling </v>
      </c>
      <c r="J2702" s="533" t="str">
        <f t="shared" si="2279"/>
        <v xml:space="preserve">Filling </v>
      </c>
      <c r="K2702" s="306" t="s">
        <v>2</v>
      </c>
      <c r="L2702" s="84" t="s">
        <v>25</v>
      </c>
      <c r="M2702" s="636" t="s">
        <v>4</v>
      </c>
      <c r="N2702" s="109" t="s">
        <v>5</v>
      </c>
      <c r="O2702" s="698" t="s">
        <v>6</v>
      </c>
      <c r="P2702" s="698" t="s">
        <v>7</v>
      </c>
      <c r="T2702" s="728"/>
    </row>
    <row r="2703" spans="1:20" ht="15.75">
      <c r="A2703" s="533" t="s">
        <v>2728</v>
      </c>
      <c r="B2703" s="533">
        <v>32</v>
      </c>
      <c r="C2703" s="533" t="s">
        <v>1043</v>
      </c>
      <c r="D2703" s="572" t="s">
        <v>2481</v>
      </c>
      <c r="E2703" s="571" t="str">
        <f t="shared" si="2277"/>
        <v xml:space="preserve"> UNIT PAVING</v>
      </c>
      <c r="F2703" s="533" t="str">
        <f t="shared" si="2280"/>
        <v>GE</v>
      </c>
      <c r="G2703" s="533" t="s">
        <v>2725</v>
      </c>
      <c r="H2703" s="533">
        <v>1330</v>
      </c>
      <c r="I2703" s="533" t="str">
        <f t="shared" si="2278"/>
        <v xml:space="preserve">Filling </v>
      </c>
      <c r="J2703" s="533" t="str">
        <f t="shared" si="2279"/>
        <v xml:space="preserve">Filling </v>
      </c>
      <c r="K2703" s="308"/>
      <c r="L2703" s="75"/>
      <c r="M2703" s="75"/>
      <c r="N2703" s="76"/>
      <c r="O2703" s="698"/>
      <c r="P2703" s="698" t="s">
        <v>8</v>
      </c>
      <c r="T2703" s="728"/>
    </row>
    <row r="2704" spans="1:20" ht="15.75">
      <c r="A2704" s="533" t="s">
        <v>2728</v>
      </c>
      <c r="B2704" s="533">
        <v>32</v>
      </c>
      <c r="C2704" s="533" t="s">
        <v>1043</v>
      </c>
      <c r="D2704" s="572" t="s">
        <v>2576</v>
      </c>
      <c r="E2704" s="571" t="s">
        <v>1301</v>
      </c>
      <c r="F2704" s="533" t="str">
        <f t="shared" si="2280"/>
        <v>LS</v>
      </c>
      <c r="G2704" s="533" t="s">
        <v>2725</v>
      </c>
      <c r="H2704" s="533">
        <v>1331</v>
      </c>
      <c r="I2704" s="533" t="str">
        <f t="shared" ref="I2704:I2705" si="2281">L2704</f>
        <v>321400 - UNIT PAVING</v>
      </c>
      <c r="J2704" s="533" t="str">
        <f t="shared" ref="J2704:J2705" si="2282">L2704</f>
        <v>321400 - UNIT PAVING</v>
      </c>
      <c r="K2704" s="311"/>
      <c r="L2704" s="218" t="s">
        <v>1044</v>
      </c>
      <c r="M2704" s="628"/>
      <c r="N2704" s="216"/>
      <c r="O2704" s="698"/>
      <c r="P2704" s="698"/>
      <c r="T2704" s="728"/>
    </row>
    <row r="2705" spans="1:20" ht="15.75">
      <c r="A2705" s="533" t="s">
        <v>2728</v>
      </c>
      <c r="B2705" s="533">
        <v>32</v>
      </c>
      <c r="C2705" s="533" t="s">
        <v>1043</v>
      </c>
      <c r="D2705" s="572" t="s">
        <v>2576</v>
      </c>
      <c r="E2705" s="571" t="str">
        <f t="shared" ref="E2705:E2708" si="2283">E2704</f>
        <v xml:space="preserve"> UNIT PAVING</v>
      </c>
      <c r="F2705" s="533" t="str">
        <f t="shared" si="2280"/>
        <v>LS</v>
      </c>
      <c r="G2705" s="533" t="s">
        <v>2725</v>
      </c>
      <c r="H2705" s="533">
        <v>1332</v>
      </c>
      <c r="I2705" s="533" t="str">
        <f t="shared" si="2281"/>
        <v>Precast concrete curb; ordinary Portland cement, smooth finish, reinforced; including fittings and fixings; complete; as specified and as Drg. A-501; detail 12</v>
      </c>
      <c r="J2705" s="533" t="str">
        <f t="shared" si="2282"/>
        <v>Precast concrete curb; ordinary Portland cement, smooth finish, reinforced; including fittings and fixings; complete; as specified and as Drg. A-501; detail 12</v>
      </c>
      <c r="K2705" s="311"/>
      <c r="L2705" s="218" t="s">
        <v>1045</v>
      </c>
      <c r="M2705" s="615"/>
      <c r="N2705" s="195"/>
      <c r="O2705" s="698"/>
      <c r="P2705" s="698"/>
      <c r="T2705" s="728"/>
    </row>
    <row r="2706" spans="1:20" ht="15.75">
      <c r="A2706" s="533" t="s">
        <v>2728</v>
      </c>
      <c r="B2706" s="533">
        <v>32</v>
      </c>
      <c r="C2706" s="533" t="s">
        <v>1043</v>
      </c>
      <c r="D2706" s="572" t="s">
        <v>2576</v>
      </c>
      <c r="E2706" s="571" t="str">
        <f t="shared" si="2283"/>
        <v xml:space="preserve"> UNIT PAVING</v>
      </c>
      <c r="F2706" s="533" t="str">
        <f t="shared" si="2280"/>
        <v>LS</v>
      </c>
      <c r="G2706" s="533" t="s">
        <v>2722</v>
      </c>
      <c r="H2706" s="533">
        <v>1333</v>
      </c>
      <c r="I2706" s="533" t="str">
        <f>I2704</f>
        <v>321400 - UNIT PAVING</v>
      </c>
      <c r="J2706" s="533" t="str">
        <f>J2704</f>
        <v>321400 - UNIT PAVING</v>
      </c>
      <c r="K2706" s="311" t="s">
        <v>13</v>
      </c>
      <c r="L2706" s="218" t="s">
        <v>1046</v>
      </c>
      <c r="M2706" s="218">
        <v>210</v>
      </c>
      <c r="N2706" s="229" t="s">
        <v>95</v>
      </c>
      <c r="O2706" s="698"/>
      <c r="P2706" s="698">
        <v>0</v>
      </c>
      <c r="Q2706" s="731">
        <f>O2706*0.97</f>
        <v>0</v>
      </c>
      <c r="R2706" s="731">
        <f>Q2706*M2706</f>
        <v>0</v>
      </c>
      <c r="T2706" s="728"/>
    </row>
    <row r="2707" spans="1:20" ht="15.75">
      <c r="A2707" s="533" t="s">
        <v>2728</v>
      </c>
      <c r="B2707" s="533">
        <v>32</v>
      </c>
      <c r="C2707" s="533" t="s">
        <v>1043</v>
      </c>
      <c r="D2707" s="572" t="s">
        <v>2576</v>
      </c>
      <c r="E2707" s="571" t="str">
        <f t="shared" si="2283"/>
        <v xml:space="preserve"> UNIT PAVING</v>
      </c>
      <c r="F2707" s="533" t="str">
        <f t="shared" si="2280"/>
        <v>LS</v>
      </c>
      <c r="G2707" s="533" t="s">
        <v>2725</v>
      </c>
      <c r="H2707" s="533">
        <v>1334</v>
      </c>
      <c r="I2707" s="533" t="str">
        <f>L2707</f>
        <v>Precast concrete tiles; including bedding mortar; to</v>
      </c>
      <c r="J2707" s="533" t="str">
        <f>L2707</f>
        <v>Precast concrete tiles; including bedding mortar; to</v>
      </c>
      <c r="K2707" s="311"/>
      <c r="L2707" s="218" t="s">
        <v>1047</v>
      </c>
      <c r="M2707" s="615"/>
      <c r="N2707" s="195"/>
      <c r="O2707" s="698"/>
      <c r="P2707" s="698"/>
      <c r="T2707" s="728"/>
    </row>
    <row r="2708" spans="1:20" ht="15.75">
      <c r="A2708" s="533" t="s">
        <v>2728</v>
      </c>
      <c r="B2708" s="533">
        <v>32</v>
      </c>
      <c r="C2708" s="533" t="s">
        <v>1043</v>
      </c>
      <c r="D2708" s="572" t="s">
        <v>2576</v>
      </c>
      <c r="E2708" s="571" t="str">
        <f t="shared" si="2283"/>
        <v xml:space="preserve"> UNIT PAVING</v>
      </c>
      <c r="F2708" s="533" t="str">
        <f t="shared" si="2280"/>
        <v>LS</v>
      </c>
      <c r="G2708" s="533" t="s">
        <v>2722</v>
      </c>
      <c r="H2708" s="533">
        <v>1335</v>
      </c>
      <c r="I2708" s="533" t="str">
        <f>I2706</f>
        <v>321400 - UNIT PAVING</v>
      </c>
      <c r="J2708" s="533" t="str">
        <f>J2706</f>
        <v>321400 - UNIT PAVING</v>
      </c>
      <c r="K2708" s="311" t="s">
        <v>15</v>
      </c>
      <c r="L2708" s="218" t="s">
        <v>1048</v>
      </c>
      <c r="M2708" s="218">
        <v>464</v>
      </c>
      <c r="N2708" s="229" t="s">
        <v>33</v>
      </c>
      <c r="O2708" s="698"/>
      <c r="P2708" s="698">
        <v>0</v>
      </c>
      <c r="Q2708" s="731">
        <f>O2708*0.97</f>
        <v>0</v>
      </c>
      <c r="R2708" s="731">
        <f>Q2708*M2708</f>
        <v>0</v>
      </c>
      <c r="T2708" s="728"/>
    </row>
    <row r="2709" spans="1:20" ht="15.75">
      <c r="A2709" s="533" t="s">
        <v>2728</v>
      </c>
      <c r="B2709" s="533">
        <v>32</v>
      </c>
      <c r="C2709" s="533" t="s">
        <v>1043</v>
      </c>
      <c r="D2709" s="572" t="s">
        <v>2560</v>
      </c>
      <c r="E2709" s="571" t="s">
        <v>1302</v>
      </c>
      <c r="F2709" s="533" t="str">
        <f t="shared" si="2280"/>
        <v>GE</v>
      </c>
      <c r="G2709" s="533" t="s">
        <v>2725</v>
      </c>
      <c r="H2709" s="533">
        <v>1336</v>
      </c>
      <c r="I2709" s="533" t="str">
        <f>L2709</f>
        <v>321116.16 - AGGREGATE SUBBASE COURSE</v>
      </c>
      <c r="J2709" s="533" t="str">
        <f>L2709</f>
        <v>321116.16 - AGGREGATE SUBBASE COURSE</v>
      </c>
      <c r="K2709" s="311"/>
      <c r="L2709" s="218" t="s">
        <v>1049</v>
      </c>
      <c r="M2709" s="615"/>
      <c r="N2709" s="195"/>
      <c r="O2709" s="698"/>
      <c r="P2709" s="698"/>
      <c r="T2709" s="728"/>
    </row>
    <row r="2710" spans="1:20" ht="15.75">
      <c r="A2710" s="533" t="s">
        <v>2728</v>
      </c>
      <c r="B2710" s="533">
        <v>32</v>
      </c>
      <c r="C2710" s="533" t="s">
        <v>1043</v>
      </c>
      <c r="D2710" s="572" t="s">
        <v>2560</v>
      </c>
      <c r="E2710" s="571" t="str">
        <f t="shared" ref="E2710:E2711" si="2284">E2709</f>
        <v xml:space="preserve"> AGGREGATE SUBBASE COURSE</v>
      </c>
      <c r="F2710" s="533" t="str">
        <f t="shared" si="2280"/>
        <v>GE</v>
      </c>
      <c r="G2710" s="533" t="s">
        <v>2722</v>
      </c>
      <c r="H2710" s="533">
        <v>1337</v>
      </c>
      <c r="I2710" s="533" t="str">
        <f t="shared" ref="I2710:J2710" si="2285">I2708</f>
        <v>321400 - UNIT PAVING</v>
      </c>
      <c r="J2710" s="533" t="str">
        <f t="shared" si="2285"/>
        <v>321400 - UNIT PAVING</v>
      </c>
      <c r="K2710" s="311" t="s">
        <v>17</v>
      </c>
      <c r="L2710" s="218" t="s">
        <v>1050</v>
      </c>
      <c r="M2710" s="218">
        <v>150</v>
      </c>
      <c r="N2710" s="229" t="s">
        <v>69</v>
      </c>
      <c r="O2710" s="698"/>
      <c r="P2710" s="698">
        <v>0</v>
      </c>
      <c r="Q2710" s="731">
        <f t="shared" ref="Q2710:Q2711" si="2286">O2710*0.97</f>
        <v>0</v>
      </c>
      <c r="R2710" s="731">
        <f t="shared" ref="R2710:R2711" si="2287">Q2710*M2710</f>
        <v>0</v>
      </c>
      <c r="T2710" s="728"/>
    </row>
    <row r="2711" spans="1:20" ht="15.75">
      <c r="A2711" s="533" t="s">
        <v>2728</v>
      </c>
      <c r="B2711" s="533">
        <v>32</v>
      </c>
      <c r="C2711" s="533" t="s">
        <v>1043</v>
      </c>
      <c r="D2711" s="572" t="s">
        <v>2560</v>
      </c>
      <c r="E2711" s="571" t="str">
        <f t="shared" si="2284"/>
        <v xml:space="preserve"> AGGREGATE SUBBASE COURSE</v>
      </c>
      <c r="F2711" s="533" t="str">
        <f t="shared" si="2280"/>
        <v>GE</v>
      </c>
      <c r="G2711" s="533" t="s">
        <v>2722</v>
      </c>
      <c r="H2711" s="533">
        <v>1338</v>
      </c>
      <c r="I2711" s="533" t="str">
        <f t="shared" ref="I2711:J2711" si="2288">I2709</f>
        <v>321116.16 - AGGREGATE SUBBASE COURSE</v>
      </c>
      <c r="J2711" s="533" t="str">
        <f t="shared" si="2288"/>
        <v>321116.16 - AGGREGATE SUBBASE COURSE</v>
      </c>
      <c r="K2711" s="311" t="s">
        <v>19</v>
      </c>
      <c r="L2711" s="218" t="s">
        <v>1051</v>
      </c>
      <c r="M2711" s="218">
        <v>120</v>
      </c>
      <c r="N2711" s="229" t="s">
        <v>69</v>
      </c>
      <c r="O2711" s="698"/>
      <c r="P2711" s="698">
        <v>0</v>
      </c>
      <c r="Q2711" s="731">
        <f t="shared" si="2286"/>
        <v>0</v>
      </c>
      <c r="R2711" s="731">
        <f t="shared" si="2287"/>
        <v>0</v>
      </c>
      <c r="T2711" s="728"/>
    </row>
    <row r="2712" spans="1:20" ht="15.75">
      <c r="A2712" s="533" t="s">
        <v>2728</v>
      </c>
      <c r="B2712" s="533">
        <v>32</v>
      </c>
      <c r="C2712" s="533" t="s">
        <v>1043</v>
      </c>
      <c r="D2712" s="572" t="s">
        <v>2566</v>
      </c>
      <c r="E2712" s="571" t="s">
        <v>1303</v>
      </c>
      <c r="F2712" s="533" t="str">
        <f t="shared" si="2280"/>
        <v>GE</v>
      </c>
      <c r="G2712" s="533" t="s">
        <v>2725</v>
      </c>
      <c r="H2712" s="533">
        <v>1339</v>
      </c>
      <c r="I2712" s="533" t="str">
        <f t="shared" ref="I2712:I2713" si="2289">L2712</f>
        <v>321216 - ASPHALT PAVING</v>
      </c>
      <c r="J2712" s="533" t="str">
        <f t="shared" ref="J2712:J2713" si="2290">L2712</f>
        <v>321216 - ASPHALT PAVING</v>
      </c>
      <c r="K2712" s="311"/>
      <c r="L2712" s="218" t="s">
        <v>1052</v>
      </c>
      <c r="M2712" s="615"/>
      <c r="N2712" s="229"/>
      <c r="O2712" s="698"/>
      <c r="P2712" s="698"/>
      <c r="T2712" s="728"/>
    </row>
    <row r="2713" spans="1:20" ht="15.75">
      <c r="A2713" s="533" t="s">
        <v>2728</v>
      </c>
      <c r="B2713" s="533">
        <v>32</v>
      </c>
      <c r="C2713" s="533" t="s">
        <v>1043</v>
      </c>
      <c r="D2713" s="572" t="s">
        <v>2566</v>
      </c>
      <c r="E2713" s="571" t="str">
        <f t="shared" ref="E2713:E2718" si="2291">E2712</f>
        <v xml:space="preserve"> ASPHALT PAVING</v>
      </c>
      <c r="F2713" s="533" t="str">
        <f t="shared" si="2280"/>
        <v>GE</v>
      </c>
      <c r="G2713" s="533" t="s">
        <v>2725</v>
      </c>
      <c r="H2713" s="533">
        <v>1340</v>
      </c>
      <c r="I2713" s="533" t="str">
        <f t="shared" si="2289"/>
        <v>0.5 MESAL</v>
      </c>
      <c r="J2713" s="533" t="str">
        <f t="shared" si="2290"/>
        <v>0.5 MESAL</v>
      </c>
      <c r="K2713" s="311"/>
      <c r="L2713" s="218" t="s">
        <v>1053</v>
      </c>
      <c r="M2713" s="615"/>
      <c r="N2713" s="229"/>
      <c r="O2713" s="698"/>
      <c r="P2713" s="698"/>
      <c r="T2713" s="728"/>
    </row>
    <row r="2714" spans="1:20" ht="15.75">
      <c r="A2714" s="533" t="s">
        <v>2728</v>
      </c>
      <c r="B2714" s="533">
        <v>32</v>
      </c>
      <c r="C2714" s="533" t="s">
        <v>1043</v>
      </c>
      <c r="D2714" s="572" t="s">
        <v>2566</v>
      </c>
      <c r="E2714" s="571" t="str">
        <f t="shared" si="2291"/>
        <v xml:space="preserve"> ASPHALT PAVING</v>
      </c>
      <c r="F2714" s="533" t="str">
        <f t="shared" si="2280"/>
        <v>GE</v>
      </c>
      <c r="G2714" s="533" t="s">
        <v>2722</v>
      </c>
      <c r="H2714" s="533">
        <v>1341</v>
      </c>
      <c r="I2714" s="533" t="str">
        <f t="shared" ref="I2714:J2714" si="2292">I2712</f>
        <v>321216 - ASPHALT PAVING</v>
      </c>
      <c r="J2714" s="533" t="str">
        <f t="shared" si="2292"/>
        <v>321216 - ASPHALT PAVING</v>
      </c>
      <c r="K2714" s="311" t="s">
        <v>20</v>
      </c>
      <c r="L2714" s="218" t="s">
        <v>1054</v>
      </c>
      <c r="M2714" s="218">
        <v>600</v>
      </c>
      <c r="N2714" s="229" t="s">
        <v>33</v>
      </c>
      <c r="O2714" s="698"/>
      <c r="P2714" s="698">
        <v>0</v>
      </c>
      <c r="Q2714" s="731">
        <f t="shared" ref="Q2714:Q2717" si="2293">O2714*0.97</f>
        <v>0</v>
      </c>
      <c r="R2714" s="731">
        <f t="shared" ref="R2714:R2717" si="2294">Q2714*M2714</f>
        <v>0</v>
      </c>
      <c r="T2714" s="728"/>
    </row>
    <row r="2715" spans="1:20" ht="15.75">
      <c r="A2715" s="533" t="s">
        <v>2728</v>
      </c>
      <c r="B2715" s="533">
        <v>32</v>
      </c>
      <c r="C2715" s="533" t="s">
        <v>1043</v>
      </c>
      <c r="D2715" s="572" t="s">
        <v>2566</v>
      </c>
      <c r="E2715" s="571" t="str">
        <f t="shared" si="2291"/>
        <v xml:space="preserve"> ASPHALT PAVING</v>
      </c>
      <c r="F2715" s="533" t="str">
        <f t="shared" si="2280"/>
        <v>GE</v>
      </c>
      <c r="G2715" s="533" t="s">
        <v>2722</v>
      </c>
      <c r="H2715" s="533">
        <v>1342</v>
      </c>
      <c r="I2715" s="533" t="str">
        <f t="shared" ref="I2715:J2715" si="2295">I2713</f>
        <v>0.5 MESAL</v>
      </c>
      <c r="J2715" s="533" t="str">
        <f t="shared" si="2295"/>
        <v>0.5 MESAL</v>
      </c>
      <c r="K2715" s="311" t="s">
        <v>21</v>
      </c>
      <c r="L2715" s="218" t="s">
        <v>1055</v>
      </c>
      <c r="M2715" s="218">
        <v>600</v>
      </c>
      <c r="N2715" s="229" t="s">
        <v>33</v>
      </c>
      <c r="O2715" s="698"/>
      <c r="P2715" s="698">
        <v>0</v>
      </c>
      <c r="Q2715" s="731">
        <f t="shared" si="2293"/>
        <v>0</v>
      </c>
      <c r="R2715" s="731">
        <f t="shared" si="2294"/>
        <v>0</v>
      </c>
      <c r="T2715" s="728"/>
    </row>
    <row r="2716" spans="1:20" ht="15.75">
      <c r="A2716" s="533" t="s">
        <v>2728</v>
      </c>
      <c r="B2716" s="533">
        <v>32</v>
      </c>
      <c r="C2716" s="533" t="s">
        <v>1043</v>
      </c>
      <c r="D2716" s="572" t="s">
        <v>2566</v>
      </c>
      <c r="E2716" s="571" t="str">
        <f t="shared" si="2291"/>
        <v xml:space="preserve"> ASPHALT PAVING</v>
      </c>
      <c r="F2716" s="533" t="str">
        <f t="shared" si="2280"/>
        <v>GE</v>
      </c>
      <c r="G2716" s="533" t="s">
        <v>2722</v>
      </c>
      <c r="H2716" s="533">
        <v>1343</v>
      </c>
      <c r="I2716" s="533" t="str">
        <f t="shared" ref="I2716:J2716" si="2296">I2714</f>
        <v>321216 - ASPHALT PAVING</v>
      </c>
      <c r="J2716" s="533" t="str">
        <f t="shared" si="2296"/>
        <v>321216 - ASPHALT PAVING</v>
      </c>
      <c r="K2716" s="311" t="s">
        <v>45</v>
      </c>
      <c r="L2716" s="218" t="s">
        <v>1056</v>
      </c>
      <c r="M2716" s="218">
        <v>37</v>
      </c>
      <c r="N2716" s="229" t="s">
        <v>69</v>
      </c>
      <c r="O2716" s="698"/>
      <c r="P2716" s="698">
        <v>0</v>
      </c>
      <c r="Q2716" s="731">
        <f t="shared" si="2293"/>
        <v>0</v>
      </c>
      <c r="R2716" s="731">
        <f t="shared" si="2294"/>
        <v>0</v>
      </c>
      <c r="T2716" s="728"/>
    </row>
    <row r="2717" spans="1:20" ht="15.75">
      <c r="A2717" s="533" t="s">
        <v>2728</v>
      </c>
      <c r="B2717" s="533">
        <v>32</v>
      </c>
      <c r="C2717" s="533" t="s">
        <v>1043</v>
      </c>
      <c r="D2717" s="572" t="s">
        <v>2566</v>
      </c>
      <c r="E2717" s="571" t="str">
        <f t="shared" si="2291"/>
        <v xml:space="preserve"> ASPHALT PAVING</v>
      </c>
      <c r="F2717" s="533" t="str">
        <f t="shared" si="2280"/>
        <v>GE</v>
      </c>
      <c r="G2717" s="533" t="s">
        <v>2722</v>
      </c>
      <c r="H2717" s="533">
        <v>1344</v>
      </c>
      <c r="I2717" s="533" t="str">
        <f t="shared" ref="I2717:J2717" si="2297">I2715</f>
        <v>0.5 MESAL</v>
      </c>
      <c r="J2717" s="533" t="str">
        <f t="shared" si="2297"/>
        <v>0.5 MESAL</v>
      </c>
      <c r="K2717" s="311" t="s">
        <v>48</v>
      </c>
      <c r="L2717" s="218" t="s">
        <v>1057</v>
      </c>
      <c r="M2717" s="218">
        <v>25</v>
      </c>
      <c r="N2717" s="229" t="s">
        <v>69</v>
      </c>
      <c r="O2717" s="698"/>
      <c r="P2717" s="698">
        <v>0</v>
      </c>
      <c r="Q2717" s="731">
        <f t="shared" si="2293"/>
        <v>0</v>
      </c>
      <c r="R2717" s="731">
        <f t="shared" si="2294"/>
        <v>0</v>
      </c>
      <c r="T2717" s="728"/>
    </row>
    <row r="2718" spans="1:20" ht="15.75">
      <c r="A2718" s="533" t="s">
        <v>2728</v>
      </c>
      <c r="B2718" s="533">
        <v>32</v>
      </c>
      <c r="C2718" s="533" t="s">
        <v>1043</v>
      </c>
      <c r="D2718" s="572" t="s">
        <v>2566</v>
      </c>
      <c r="E2718" s="571" t="str">
        <f t="shared" si="2291"/>
        <v xml:space="preserve"> ASPHALT PAVING</v>
      </c>
      <c r="F2718" s="533" t="str">
        <f t="shared" si="2280"/>
        <v>GE</v>
      </c>
      <c r="G2718" s="533" t="s">
        <v>2725</v>
      </c>
      <c r="H2718" s="533">
        <v>1345</v>
      </c>
      <c r="I2718" s="533" t="str">
        <f t="shared" ref="I2718:J2718" si="2298">I2716</f>
        <v>321216 - ASPHALT PAVING</v>
      </c>
      <c r="J2718" s="533" t="str">
        <f t="shared" si="2298"/>
        <v>321216 - ASPHALT PAVING</v>
      </c>
      <c r="K2718" s="317" t="s">
        <v>1058</v>
      </c>
      <c r="L2718" s="74"/>
      <c r="M2718" s="75"/>
      <c r="N2718" s="76"/>
      <c r="O2718" s="698"/>
      <c r="P2718" s="698"/>
      <c r="T2718" s="728"/>
    </row>
    <row r="2719" spans="1:20" ht="15.75">
      <c r="A2719" s="533" t="s">
        <v>2728</v>
      </c>
      <c r="B2719" s="533">
        <v>32</v>
      </c>
      <c r="C2719" s="533" t="s">
        <v>1043</v>
      </c>
      <c r="D2719" s="10" t="s">
        <v>22</v>
      </c>
      <c r="E2719" s="10" t="s">
        <v>22</v>
      </c>
      <c r="G2719" s="533" t="s">
        <v>2724</v>
      </c>
      <c r="H2719" s="533">
        <v>1346</v>
      </c>
      <c r="I2719" s="533" t="str">
        <f t="shared" ref="I2719:J2719" si="2299">I2717</f>
        <v>0.5 MESAL</v>
      </c>
      <c r="J2719" s="533" t="str">
        <f t="shared" si="2299"/>
        <v>0.5 MESAL</v>
      </c>
      <c r="K2719" s="308" t="s">
        <v>22</v>
      </c>
      <c r="L2719" s="75"/>
      <c r="M2719" s="75"/>
      <c r="N2719" s="110"/>
      <c r="O2719" s="698" t="s">
        <v>8</v>
      </c>
      <c r="P2719" s="698">
        <v>0</v>
      </c>
      <c r="T2719" s="728"/>
    </row>
    <row r="2720" spans="1:20" ht="15.75">
      <c r="A2720" s="533" t="s">
        <v>2728</v>
      </c>
      <c r="B2720" s="533" t="s">
        <v>1201</v>
      </c>
      <c r="C2720" s="533" t="s">
        <v>1059</v>
      </c>
      <c r="D2720" s="533" t="s">
        <v>1059</v>
      </c>
      <c r="E2720" s="533" t="s">
        <v>1059</v>
      </c>
      <c r="G2720" s="533" t="s">
        <v>2723</v>
      </c>
      <c r="H2720" s="533">
        <v>1347</v>
      </c>
      <c r="I2720" s="533" t="s">
        <v>1059</v>
      </c>
      <c r="J2720" s="533" t="s">
        <v>1059</v>
      </c>
      <c r="K2720" s="164" t="s">
        <v>1059</v>
      </c>
      <c r="L2720" s="164"/>
      <c r="M2720" s="164"/>
      <c r="N2720" s="164"/>
      <c r="O2720" s="698"/>
      <c r="P2720" s="698"/>
      <c r="T2720" s="728"/>
    </row>
    <row r="2721" spans="1:20" ht="15.75">
      <c r="A2721" s="533" t="s">
        <v>2728</v>
      </c>
      <c r="B2721" s="533" t="s">
        <v>1201</v>
      </c>
      <c r="C2721" s="533" t="s">
        <v>1059</v>
      </c>
      <c r="G2721" s="533" t="s">
        <v>2723</v>
      </c>
      <c r="H2721" s="533">
        <v>1348</v>
      </c>
      <c r="I2721" s="533" t="s">
        <v>1059</v>
      </c>
      <c r="J2721" s="533" t="s">
        <v>1059</v>
      </c>
      <c r="K2721" s="32"/>
      <c r="L2721" s="32"/>
      <c r="M2721" s="698"/>
      <c r="N2721" s="698" t="s">
        <v>7</v>
      </c>
      <c r="O2721" s="698"/>
      <c r="P2721" s="698"/>
      <c r="T2721" s="728"/>
    </row>
    <row r="2722" spans="1:20" ht="15.75">
      <c r="A2722" s="533" t="s">
        <v>2728</v>
      </c>
      <c r="B2722" s="533" t="s">
        <v>1201</v>
      </c>
      <c r="C2722" s="533" t="s">
        <v>1059</v>
      </c>
      <c r="G2722" s="533" t="s">
        <v>2723</v>
      </c>
      <c r="H2722" s="533">
        <v>1349</v>
      </c>
      <c r="I2722" s="533" t="s">
        <v>1059</v>
      </c>
      <c r="J2722" s="533" t="s">
        <v>1059</v>
      </c>
      <c r="K2722" s="32"/>
      <c r="L2722" s="32"/>
      <c r="M2722" s="698"/>
      <c r="N2722" s="698" t="s">
        <v>8</v>
      </c>
      <c r="O2722" s="698"/>
      <c r="P2722" s="698"/>
      <c r="T2722" s="728"/>
    </row>
    <row r="2723" spans="1:20" ht="15.75">
      <c r="A2723" s="533" t="s">
        <v>2728</v>
      </c>
      <c r="B2723" s="533" t="s">
        <v>1201</v>
      </c>
      <c r="C2723" s="533" t="s">
        <v>1059</v>
      </c>
      <c r="G2723" s="533" t="s">
        <v>2723</v>
      </c>
      <c r="H2723" s="533">
        <v>1350</v>
      </c>
      <c r="I2723" s="533" t="s">
        <v>1059</v>
      </c>
      <c r="J2723" s="533" t="s">
        <v>1059</v>
      </c>
      <c r="K2723" s="160" t="s">
        <v>1060</v>
      </c>
      <c r="L2723" s="160" t="s">
        <v>2730</v>
      </c>
      <c r="M2723" s="698"/>
      <c r="N2723" s="698">
        <v>31071</v>
      </c>
      <c r="O2723" s="698"/>
      <c r="P2723" s="698"/>
      <c r="T2723" s="728"/>
    </row>
    <row r="2724" spans="1:20" ht="15.75">
      <c r="A2724" s="533" t="s">
        <v>2728</v>
      </c>
      <c r="B2724" s="533" t="s">
        <v>1201</v>
      </c>
      <c r="C2724" s="533" t="s">
        <v>1059</v>
      </c>
      <c r="G2724" s="533" t="s">
        <v>2723</v>
      </c>
      <c r="H2724" s="533">
        <v>1351</v>
      </c>
      <c r="I2724" s="533" t="s">
        <v>1059</v>
      </c>
      <c r="J2724" s="533" t="s">
        <v>1059</v>
      </c>
      <c r="K2724" s="160" t="s">
        <v>1062</v>
      </c>
      <c r="L2724" s="160" t="s">
        <v>24</v>
      </c>
      <c r="M2724" s="698"/>
      <c r="N2724" s="698">
        <v>2669</v>
      </c>
      <c r="O2724" s="698"/>
      <c r="P2724" s="698"/>
      <c r="T2724" s="728"/>
    </row>
    <row r="2725" spans="1:20" ht="15.75">
      <c r="A2725" s="533" t="s">
        <v>2728</v>
      </c>
      <c r="B2725" s="533" t="s">
        <v>1201</v>
      </c>
      <c r="C2725" s="533" t="s">
        <v>1059</v>
      </c>
      <c r="G2725" s="533" t="s">
        <v>2723</v>
      </c>
      <c r="H2725" s="533">
        <v>1352</v>
      </c>
      <c r="I2725" s="533" t="s">
        <v>1059</v>
      </c>
      <c r="J2725" s="533" t="s">
        <v>1059</v>
      </c>
      <c r="K2725" s="160" t="s">
        <v>1063</v>
      </c>
      <c r="L2725" s="160" t="s">
        <v>65</v>
      </c>
      <c r="M2725" s="698"/>
      <c r="N2725" s="698">
        <v>21141.5</v>
      </c>
      <c r="O2725" s="698"/>
      <c r="P2725" s="698"/>
      <c r="T2725" s="728"/>
    </row>
    <row r="2726" spans="1:20" ht="15.75">
      <c r="A2726" s="533" t="s">
        <v>2728</v>
      </c>
      <c r="B2726" s="533" t="s">
        <v>1201</v>
      </c>
      <c r="C2726" s="533" t="s">
        <v>1059</v>
      </c>
      <c r="G2726" s="533" t="s">
        <v>2723</v>
      </c>
      <c r="H2726" s="533">
        <v>1353</v>
      </c>
      <c r="I2726" s="533" t="s">
        <v>1059</v>
      </c>
      <c r="J2726" s="533" t="s">
        <v>1059</v>
      </c>
      <c r="K2726" s="160" t="s">
        <v>103</v>
      </c>
      <c r="L2726" s="160" t="s">
        <v>104</v>
      </c>
      <c r="M2726" s="698"/>
      <c r="N2726" s="698">
        <v>25455</v>
      </c>
      <c r="O2726" s="698"/>
      <c r="P2726" s="698"/>
      <c r="T2726" s="728"/>
    </row>
    <row r="2727" spans="1:20" ht="15.75">
      <c r="A2727" s="533" t="s">
        <v>2728</v>
      </c>
      <c r="B2727" s="533" t="s">
        <v>1201</v>
      </c>
      <c r="C2727" s="533" t="s">
        <v>1059</v>
      </c>
      <c r="G2727" s="533" t="s">
        <v>2723</v>
      </c>
      <c r="H2727" s="533">
        <v>1354</v>
      </c>
      <c r="I2727" s="533" t="s">
        <v>1059</v>
      </c>
      <c r="J2727" s="533" t="s">
        <v>1059</v>
      </c>
      <c r="K2727" s="160" t="s">
        <v>1064</v>
      </c>
      <c r="L2727" s="160" t="s">
        <v>127</v>
      </c>
      <c r="M2727" s="698"/>
      <c r="N2727" s="698">
        <v>4256</v>
      </c>
      <c r="O2727" s="698"/>
      <c r="P2727" s="698"/>
      <c r="T2727" s="728"/>
    </row>
    <row r="2728" spans="1:20" ht="15.75">
      <c r="A2728" s="533" t="s">
        <v>2728</v>
      </c>
      <c r="B2728" s="533" t="s">
        <v>1201</v>
      </c>
      <c r="C2728" s="533" t="s">
        <v>1059</v>
      </c>
      <c r="G2728" s="533" t="s">
        <v>2723</v>
      </c>
      <c r="H2728" s="533">
        <v>1355</v>
      </c>
      <c r="I2728" s="533" t="s">
        <v>1059</v>
      </c>
      <c r="J2728" s="533" t="s">
        <v>1059</v>
      </c>
      <c r="K2728" s="160" t="s">
        <v>149</v>
      </c>
      <c r="L2728" s="160" t="s">
        <v>150</v>
      </c>
      <c r="M2728" s="698"/>
      <c r="N2728" s="698">
        <v>2258</v>
      </c>
      <c r="O2728" s="698"/>
      <c r="P2728" s="698"/>
      <c r="T2728" s="728"/>
    </row>
    <row r="2729" spans="1:20" ht="15.75">
      <c r="A2729" s="533" t="s">
        <v>2728</v>
      </c>
      <c r="B2729" s="533" t="s">
        <v>1201</v>
      </c>
      <c r="C2729" s="533" t="s">
        <v>1059</v>
      </c>
      <c r="G2729" s="533" t="s">
        <v>2723</v>
      </c>
      <c r="H2729" s="533">
        <v>1356</v>
      </c>
      <c r="I2729" s="533" t="s">
        <v>1059</v>
      </c>
      <c r="J2729" s="533" t="s">
        <v>1059</v>
      </c>
      <c r="K2729" s="160" t="s">
        <v>1065</v>
      </c>
      <c r="L2729" s="160" t="s">
        <v>157</v>
      </c>
      <c r="M2729" s="698"/>
      <c r="N2729" s="698">
        <v>94637</v>
      </c>
      <c r="O2729" s="698"/>
      <c r="P2729" s="698"/>
      <c r="T2729" s="728"/>
    </row>
    <row r="2730" spans="1:20" ht="15.75">
      <c r="A2730" s="533" t="s">
        <v>2728</v>
      </c>
      <c r="B2730" s="533" t="s">
        <v>1201</v>
      </c>
      <c r="C2730" s="533" t="s">
        <v>1059</v>
      </c>
      <c r="G2730" s="533" t="s">
        <v>2723</v>
      </c>
      <c r="H2730" s="533">
        <v>1357</v>
      </c>
      <c r="I2730" s="533" t="s">
        <v>1059</v>
      </c>
      <c r="J2730" s="533" t="s">
        <v>1059</v>
      </c>
      <c r="K2730" s="160" t="s">
        <v>1066</v>
      </c>
      <c r="L2730" s="160" t="s">
        <v>201</v>
      </c>
      <c r="M2730" s="698"/>
      <c r="N2730" s="698">
        <v>81634</v>
      </c>
      <c r="O2730" s="698"/>
      <c r="P2730" s="698"/>
      <c r="T2730" s="728"/>
    </row>
    <row r="2731" spans="1:20" ht="15.75">
      <c r="A2731" s="533" t="s">
        <v>2728</v>
      </c>
      <c r="B2731" s="533" t="s">
        <v>1201</v>
      </c>
      <c r="C2731" s="533" t="s">
        <v>1059</v>
      </c>
      <c r="G2731" s="533" t="s">
        <v>2723</v>
      </c>
      <c r="H2731" s="533">
        <v>1358</v>
      </c>
      <c r="I2731" s="533" t="s">
        <v>1059</v>
      </c>
      <c r="J2731" s="533" t="s">
        <v>1059</v>
      </c>
      <c r="K2731" s="160" t="s">
        <v>1067</v>
      </c>
      <c r="L2731" s="160" t="s">
        <v>359</v>
      </c>
      <c r="M2731" s="698"/>
      <c r="N2731" s="698">
        <v>112280</v>
      </c>
      <c r="O2731" s="698"/>
      <c r="P2731" s="698"/>
      <c r="T2731" s="728"/>
    </row>
    <row r="2732" spans="1:20" ht="15.75">
      <c r="A2732" s="533" t="s">
        <v>2728</v>
      </c>
      <c r="B2732" s="533" t="s">
        <v>1201</v>
      </c>
      <c r="C2732" s="533" t="s">
        <v>1059</v>
      </c>
      <c r="G2732" s="533" t="s">
        <v>2723</v>
      </c>
      <c r="H2732" s="533">
        <v>1359</v>
      </c>
      <c r="I2732" s="533" t="s">
        <v>1059</v>
      </c>
      <c r="J2732" s="533" t="s">
        <v>1059</v>
      </c>
      <c r="K2732" s="161" t="s">
        <v>422</v>
      </c>
      <c r="L2732" s="161" t="s">
        <v>423</v>
      </c>
      <c r="M2732" s="698"/>
      <c r="N2732" s="698">
        <v>4686</v>
      </c>
      <c r="O2732" s="698"/>
      <c r="P2732" s="698"/>
      <c r="T2732" s="728"/>
    </row>
    <row r="2733" spans="1:20" ht="15.75">
      <c r="A2733" s="533" t="s">
        <v>2728</v>
      </c>
      <c r="B2733" s="533" t="s">
        <v>1201</v>
      </c>
      <c r="C2733" s="533" t="s">
        <v>1059</v>
      </c>
      <c r="G2733" s="533" t="s">
        <v>2723</v>
      </c>
      <c r="H2733" s="533">
        <v>1360</v>
      </c>
      <c r="I2733" s="533" t="s">
        <v>1059</v>
      </c>
      <c r="J2733" s="533" t="s">
        <v>1059</v>
      </c>
      <c r="K2733" s="279" t="s">
        <v>445</v>
      </c>
      <c r="L2733" s="279" t="s">
        <v>446</v>
      </c>
      <c r="M2733" s="698"/>
      <c r="N2733" s="698">
        <v>0</v>
      </c>
      <c r="O2733" s="698"/>
      <c r="P2733" s="698"/>
      <c r="T2733" s="728"/>
    </row>
    <row r="2734" spans="1:20" ht="15.75">
      <c r="A2734" s="533" t="s">
        <v>2728</v>
      </c>
      <c r="B2734" s="533" t="s">
        <v>1201</v>
      </c>
      <c r="C2734" s="533" t="s">
        <v>1059</v>
      </c>
      <c r="G2734" s="533" t="s">
        <v>2723</v>
      </c>
      <c r="H2734" s="533">
        <v>1361</v>
      </c>
      <c r="I2734" s="533" t="s">
        <v>1059</v>
      </c>
      <c r="J2734" s="533" t="s">
        <v>1059</v>
      </c>
      <c r="K2734" s="160" t="s">
        <v>526</v>
      </c>
      <c r="L2734" s="160" t="s">
        <v>527</v>
      </c>
      <c r="M2734" s="698"/>
      <c r="N2734" s="698">
        <v>6581</v>
      </c>
      <c r="O2734" s="698"/>
      <c r="P2734" s="698"/>
      <c r="T2734" s="728"/>
    </row>
    <row r="2735" spans="1:20" ht="15.75">
      <c r="A2735" s="533" t="s">
        <v>2728</v>
      </c>
      <c r="B2735" s="533" t="s">
        <v>1201</v>
      </c>
      <c r="C2735" s="533" t="s">
        <v>1059</v>
      </c>
      <c r="G2735" s="533" t="s">
        <v>2723</v>
      </c>
      <c r="H2735" s="533">
        <v>1362</v>
      </c>
      <c r="I2735" s="533" t="s">
        <v>1059</v>
      </c>
      <c r="J2735" s="533" t="s">
        <v>1059</v>
      </c>
      <c r="K2735" s="278" t="s">
        <v>541</v>
      </c>
      <c r="L2735" s="278" t="s">
        <v>542</v>
      </c>
      <c r="M2735" s="698"/>
      <c r="N2735" s="698"/>
      <c r="O2735" s="698"/>
      <c r="P2735" s="698"/>
      <c r="T2735" s="728"/>
    </row>
    <row r="2736" spans="1:20" ht="15.75">
      <c r="A2736" s="533" t="s">
        <v>2728</v>
      </c>
      <c r="B2736" s="533" t="s">
        <v>1201</v>
      </c>
      <c r="C2736" s="533" t="s">
        <v>1059</v>
      </c>
      <c r="G2736" s="533" t="s">
        <v>2723</v>
      </c>
      <c r="H2736" s="533">
        <v>1363</v>
      </c>
      <c r="I2736" s="533" t="s">
        <v>1059</v>
      </c>
      <c r="J2736" s="533" t="s">
        <v>1059</v>
      </c>
      <c r="K2736" s="29" t="s">
        <v>550</v>
      </c>
      <c r="L2736" s="29" t="s">
        <v>551</v>
      </c>
      <c r="M2736" s="698"/>
      <c r="N2736" s="698">
        <v>42450</v>
      </c>
      <c r="O2736" s="698"/>
      <c r="P2736" s="698"/>
      <c r="T2736" s="728"/>
    </row>
    <row r="2737" spans="1:20" ht="15.75">
      <c r="A2737" s="533" t="s">
        <v>2728</v>
      </c>
      <c r="B2737" s="533" t="s">
        <v>1201</v>
      </c>
      <c r="C2737" s="533" t="s">
        <v>1059</v>
      </c>
      <c r="G2737" s="533" t="s">
        <v>2723</v>
      </c>
      <c r="H2737" s="533">
        <v>1364</v>
      </c>
      <c r="I2737" s="533" t="s">
        <v>1059</v>
      </c>
      <c r="J2737" s="533" t="s">
        <v>1059</v>
      </c>
      <c r="K2737" s="29" t="s">
        <v>587</v>
      </c>
      <c r="L2737" s="29" t="s">
        <v>588</v>
      </c>
      <c r="M2737" s="698"/>
      <c r="N2737" s="698">
        <v>173425</v>
      </c>
      <c r="O2737" s="698"/>
      <c r="P2737" s="698"/>
      <c r="T2737" s="728"/>
    </row>
    <row r="2738" spans="1:20" ht="15.75">
      <c r="A2738" s="533" t="s">
        <v>2728</v>
      </c>
      <c r="B2738" s="533" t="s">
        <v>1201</v>
      </c>
      <c r="C2738" s="533" t="s">
        <v>1059</v>
      </c>
      <c r="G2738" s="533" t="s">
        <v>2723</v>
      </c>
      <c r="H2738" s="533">
        <v>1365</v>
      </c>
      <c r="I2738" s="533" t="s">
        <v>1059</v>
      </c>
      <c r="J2738" s="533" t="s">
        <v>1059</v>
      </c>
      <c r="K2738" s="29" t="s">
        <v>681</v>
      </c>
      <c r="L2738" s="29" t="s">
        <v>1068</v>
      </c>
      <c r="M2738" s="698"/>
      <c r="N2738" s="698">
        <v>118708</v>
      </c>
      <c r="O2738" s="698"/>
      <c r="P2738" s="698"/>
      <c r="T2738" s="728"/>
    </row>
    <row r="2739" spans="1:20" ht="15.75">
      <c r="A2739" s="533" t="s">
        <v>2728</v>
      </c>
      <c r="B2739" s="533" t="s">
        <v>1201</v>
      </c>
      <c r="C2739" s="533" t="s">
        <v>1059</v>
      </c>
      <c r="G2739" s="533" t="s">
        <v>2723</v>
      </c>
      <c r="H2739" s="533">
        <v>1366</v>
      </c>
      <c r="I2739" s="533" t="s">
        <v>1059</v>
      </c>
      <c r="J2739" s="533" t="s">
        <v>1059</v>
      </c>
      <c r="K2739" s="29" t="s">
        <v>849</v>
      </c>
      <c r="L2739" s="29" t="s">
        <v>850</v>
      </c>
      <c r="M2739" s="698"/>
      <c r="N2739" s="698">
        <v>297724</v>
      </c>
      <c r="O2739" s="698"/>
      <c r="P2739" s="698"/>
      <c r="T2739" s="728"/>
    </row>
    <row r="2740" spans="1:20" ht="15.75">
      <c r="A2740" s="533" t="s">
        <v>2728</v>
      </c>
      <c r="B2740" s="533" t="s">
        <v>1201</v>
      </c>
      <c r="C2740" s="533" t="s">
        <v>1059</v>
      </c>
      <c r="G2740" s="533" t="s">
        <v>2723</v>
      </c>
      <c r="H2740" s="533">
        <v>1367</v>
      </c>
      <c r="I2740" s="533" t="s">
        <v>1059</v>
      </c>
      <c r="J2740" s="533" t="s">
        <v>1059</v>
      </c>
      <c r="K2740" s="29" t="s">
        <v>997</v>
      </c>
      <c r="L2740" s="29" t="s">
        <v>998</v>
      </c>
      <c r="M2740" s="698"/>
      <c r="N2740" s="698">
        <v>51098</v>
      </c>
      <c r="O2740" s="698"/>
      <c r="P2740" s="698"/>
      <c r="T2740" s="728"/>
    </row>
    <row r="2741" spans="1:20" ht="15.75">
      <c r="A2741" s="533" t="s">
        <v>2728</v>
      </c>
      <c r="B2741" s="533" t="s">
        <v>1201</v>
      </c>
      <c r="C2741" s="533" t="s">
        <v>1059</v>
      </c>
      <c r="G2741" s="533" t="s">
        <v>2723</v>
      </c>
      <c r="H2741" s="533">
        <v>1368</v>
      </c>
      <c r="I2741" s="533" t="s">
        <v>1059</v>
      </c>
      <c r="J2741" s="533" t="s">
        <v>1059</v>
      </c>
      <c r="K2741" s="29" t="s">
        <v>1017</v>
      </c>
      <c r="L2741" s="29" t="s">
        <v>1018</v>
      </c>
      <c r="M2741" s="698"/>
      <c r="N2741" s="698">
        <v>5397</v>
      </c>
      <c r="O2741" s="698"/>
      <c r="P2741" s="698"/>
      <c r="T2741" s="728"/>
    </row>
    <row r="2742" spans="1:20" ht="15.75">
      <c r="A2742" s="533" t="s">
        <v>2728</v>
      </c>
      <c r="B2742" s="533" t="s">
        <v>1201</v>
      </c>
      <c r="C2742" s="533" t="s">
        <v>1059</v>
      </c>
      <c r="G2742" s="533" t="s">
        <v>2723</v>
      </c>
      <c r="H2742" s="533">
        <v>1369</v>
      </c>
      <c r="I2742" s="533" t="s">
        <v>1059</v>
      </c>
      <c r="J2742" s="533" t="s">
        <v>1059</v>
      </c>
      <c r="K2742" s="278" t="s">
        <v>1032</v>
      </c>
      <c r="L2742" s="278" t="s">
        <v>1069</v>
      </c>
      <c r="M2742" s="698"/>
      <c r="N2742" s="698"/>
      <c r="O2742" s="698"/>
      <c r="P2742" s="698"/>
      <c r="T2742" s="728"/>
    </row>
    <row r="2743" spans="1:20" ht="15.75">
      <c r="A2743" s="533" t="s">
        <v>2728</v>
      </c>
      <c r="B2743" s="533" t="s">
        <v>1201</v>
      </c>
      <c r="C2743" s="533" t="s">
        <v>1059</v>
      </c>
      <c r="G2743" s="533" t="s">
        <v>2723</v>
      </c>
      <c r="H2743" s="533">
        <v>1370</v>
      </c>
      <c r="I2743" s="533" t="s">
        <v>1059</v>
      </c>
      <c r="J2743" s="533" t="s">
        <v>1059</v>
      </c>
      <c r="K2743" s="278" t="s">
        <v>1042</v>
      </c>
      <c r="L2743" s="278" t="s">
        <v>1043</v>
      </c>
      <c r="M2743" s="698"/>
      <c r="N2743" s="698"/>
      <c r="O2743" s="698"/>
      <c r="P2743" s="698"/>
      <c r="T2743" s="728"/>
    </row>
    <row r="2744" spans="1:20" ht="15.75">
      <c r="A2744" s="533" t="s">
        <v>2728</v>
      </c>
      <c r="B2744" s="533" t="s">
        <v>1201</v>
      </c>
      <c r="C2744" s="533" t="s">
        <v>1059</v>
      </c>
      <c r="G2744" s="533" t="s">
        <v>2723</v>
      </c>
      <c r="H2744" s="533">
        <v>1371</v>
      </c>
      <c r="I2744" s="533" t="s">
        <v>1059</v>
      </c>
      <c r="J2744" s="533" t="s">
        <v>1059</v>
      </c>
      <c r="K2744" s="162" t="s">
        <v>1070</v>
      </c>
      <c r="L2744" s="162"/>
      <c r="M2744" s="698"/>
      <c r="N2744" s="698"/>
      <c r="O2744" s="698"/>
      <c r="P2744" s="698"/>
      <c r="T2744" s="728"/>
    </row>
    <row r="2745" spans="1:20" ht="15.75">
      <c r="A2745" s="533" t="s">
        <v>2728</v>
      </c>
      <c r="B2745" s="533" t="s">
        <v>1201</v>
      </c>
      <c r="C2745" s="533" t="s">
        <v>1059</v>
      </c>
      <c r="G2745" s="533" t="s">
        <v>2723</v>
      </c>
      <c r="H2745" s="533">
        <v>1372</v>
      </c>
      <c r="I2745" s="533" t="s">
        <v>1059</v>
      </c>
      <c r="J2745" s="533" t="s">
        <v>1059</v>
      </c>
      <c r="K2745" s="719" t="s">
        <v>1071</v>
      </c>
      <c r="L2745" s="86"/>
      <c r="M2745" s="718" t="s">
        <v>8</v>
      </c>
      <c r="N2745" s="698">
        <v>1075470.5</v>
      </c>
      <c r="O2745" s="698"/>
      <c r="P2745" s="698"/>
      <c r="T2745" s="728"/>
    </row>
    <row r="2746" spans="1:20" ht="15.75">
      <c r="A2746" s="533" t="s">
        <v>2729</v>
      </c>
      <c r="B2746" s="533" t="s">
        <v>1199</v>
      </c>
      <c r="G2746" s="533" t="s">
        <v>2725</v>
      </c>
      <c r="H2746" s="533">
        <v>1</v>
      </c>
      <c r="K2746" s="171" t="s">
        <v>1113</v>
      </c>
      <c r="L2746" s="532"/>
    </row>
    <row r="2747" spans="1:20" ht="15.75">
      <c r="A2747" s="533" t="s">
        <v>2729</v>
      </c>
      <c r="B2747" s="533" t="s">
        <v>1200</v>
      </c>
      <c r="G2747" s="533" t="s">
        <v>2725</v>
      </c>
      <c r="H2747" s="533">
        <v>2</v>
      </c>
      <c r="K2747" s="164" t="s">
        <v>1090</v>
      </c>
      <c r="L2747" s="164"/>
      <c r="M2747" s="164"/>
      <c r="N2747" s="164"/>
    </row>
    <row r="2748" spans="1:20" ht="15.75">
      <c r="A2748" s="533" t="s">
        <v>2729</v>
      </c>
      <c r="B2748" s="533" t="s">
        <v>1200</v>
      </c>
      <c r="G2748" s="533" t="s">
        <v>2725</v>
      </c>
      <c r="H2748" s="533">
        <v>3</v>
      </c>
      <c r="K2748" s="168" t="s">
        <v>1091</v>
      </c>
      <c r="L2748" s="168" t="s">
        <v>1061</v>
      </c>
      <c r="M2748" s="160"/>
      <c r="N2748" s="124"/>
    </row>
    <row r="2749" spans="1:20" ht="15.75">
      <c r="A2749" s="533" t="s">
        <v>2729</v>
      </c>
      <c r="B2749" s="533" t="s">
        <v>1200</v>
      </c>
      <c r="G2749" s="533" t="s">
        <v>2725</v>
      </c>
      <c r="H2749" s="533">
        <v>4</v>
      </c>
      <c r="K2749" s="168" t="s">
        <v>1092</v>
      </c>
      <c r="L2749" s="168" t="s">
        <v>24</v>
      </c>
      <c r="M2749" s="160"/>
      <c r="N2749" s="124"/>
    </row>
    <row r="2750" spans="1:20" ht="15.75">
      <c r="A2750" s="533" t="s">
        <v>2729</v>
      </c>
      <c r="B2750" s="533" t="s">
        <v>1200</v>
      </c>
      <c r="G2750" s="533" t="s">
        <v>2725</v>
      </c>
      <c r="H2750" s="533">
        <v>5</v>
      </c>
      <c r="K2750" s="168" t="s">
        <v>1093</v>
      </c>
      <c r="L2750" s="168" t="s">
        <v>65</v>
      </c>
      <c r="M2750" s="160"/>
      <c r="N2750" s="124"/>
    </row>
    <row r="2751" spans="1:20" ht="15.75">
      <c r="A2751" s="533" t="s">
        <v>2729</v>
      </c>
      <c r="B2751" s="533" t="s">
        <v>1200</v>
      </c>
      <c r="G2751" s="533" t="s">
        <v>2725</v>
      </c>
      <c r="H2751" s="533">
        <v>6</v>
      </c>
      <c r="K2751" s="168" t="s">
        <v>1094</v>
      </c>
      <c r="L2751" s="168" t="s">
        <v>104</v>
      </c>
      <c r="M2751" s="160"/>
      <c r="N2751" s="124"/>
    </row>
    <row r="2752" spans="1:20" ht="15.75">
      <c r="A2752" s="533" t="s">
        <v>2729</v>
      </c>
      <c r="B2752" s="533" t="s">
        <v>1200</v>
      </c>
      <c r="G2752" s="533" t="s">
        <v>2725</v>
      </c>
      <c r="H2752" s="533">
        <v>7</v>
      </c>
      <c r="K2752" s="168" t="s">
        <v>1095</v>
      </c>
      <c r="L2752" s="168" t="s">
        <v>127</v>
      </c>
      <c r="M2752" s="160"/>
      <c r="N2752" s="124"/>
    </row>
    <row r="2753" spans="1:14" ht="15.75">
      <c r="A2753" s="533" t="s">
        <v>2729</v>
      </c>
      <c r="B2753" s="533" t="s">
        <v>1200</v>
      </c>
      <c r="G2753" s="533" t="s">
        <v>2725</v>
      </c>
      <c r="H2753" s="533">
        <v>8</v>
      </c>
      <c r="K2753" s="168" t="s">
        <v>1096</v>
      </c>
      <c r="L2753" s="168" t="s">
        <v>150</v>
      </c>
      <c r="M2753" s="160"/>
      <c r="N2753" s="124"/>
    </row>
    <row r="2754" spans="1:14" ht="15.75">
      <c r="A2754" s="533" t="s">
        <v>2729</v>
      </c>
      <c r="B2754" s="533" t="s">
        <v>1200</v>
      </c>
      <c r="G2754" s="533" t="s">
        <v>2725</v>
      </c>
      <c r="H2754" s="533">
        <v>9</v>
      </c>
      <c r="K2754" s="168" t="s">
        <v>1097</v>
      </c>
      <c r="L2754" s="168" t="s">
        <v>157</v>
      </c>
      <c r="M2754" s="160"/>
      <c r="N2754" s="124"/>
    </row>
    <row r="2755" spans="1:14" ht="15.75">
      <c r="A2755" s="533" t="s">
        <v>2729</v>
      </c>
      <c r="B2755" s="533" t="s">
        <v>1200</v>
      </c>
      <c r="G2755" s="533" t="s">
        <v>2725</v>
      </c>
      <c r="H2755" s="533">
        <v>10</v>
      </c>
      <c r="K2755" s="168" t="s">
        <v>1098</v>
      </c>
      <c r="L2755" s="168" t="s">
        <v>201</v>
      </c>
      <c r="M2755" s="160"/>
      <c r="N2755" s="124"/>
    </row>
    <row r="2756" spans="1:14" ht="15.75">
      <c r="A2756" s="533" t="s">
        <v>2729</v>
      </c>
      <c r="B2756" s="533" t="s">
        <v>1200</v>
      </c>
      <c r="G2756" s="533" t="s">
        <v>2725</v>
      </c>
      <c r="H2756" s="533">
        <v>11</v>
      </c>
      <c r="K2756" s="168" t="s">
        <v>1099</v>
      </c>
      <c r="L2756" s="168" t="s">
        <v>359</v>
      </c>
      <c r="M2756" s="160"/>
      <c r="N2756" s="124"/>
    </row>
    <row r="2757" spans="1:14" ht="15.75">
      <c r="A2757" s="533" t="s">
        <v>2729</v>
      </c>
      <c r="B2757" s="533" t="s">
        <v>1200</v>
      </c>
      <c r="G2757" s="533" t="s">
        <v>2725</v>
      </c>
      <c r="H2757" s="533">
        <v>12</v>
      </c>
      <c r="K2757" s="169" t="s">
        <v>1100</v>
      </c>
      <c r="L2757" s="169" t="s">
        <v>423</v>
      </c>
      <c r="M2757" s="161"/>
      <c r="N2757" s="126"/>
    </row>
    <row r="2758" spans="1:14" ht="15.75">
      <c r="A2758" s="533" t="s">
        <v>2729</v>
      </c>
      <c r="B2758" s="533" t="s">
        <v>1200</v>
      </c>
      <c r="G2758" s="533" t="s">
        <v>2725</v>
      </c>
      <c r="H2758" s="533">
        <v>13</v>
      </c>
      <c r="K2758" s="300" t="s">
        <v>1101</v>
      </c>
      <c r="L2758" s="168" t="s">
        <v>446</v>
      </c>
      <c r="M2758" s="160"/>
      <c r="N2758" s="124"/>
    </row>
    <row r="2759" spans="1:14" ht="15.75">
      <c r="A2759" s="533" t="s">
        <v>2729</v>
      </c>
      <c r="B2759" s="533" t="s">
        <v>1200</v>
      </c>
      <c r="G2759" s="533" t="s">
        <v>2725</v>
      </c>
      <c r="H2759" s="533">
        <v>14</v>
      </c>
      <c r="K2759" s="168" t="s">
        <v>1102</v>
      </c>
      <c r="L2759" s="168" t="s">
        <v>527</v>
      </c>
      <c r="M2759" s="160"/>
      <c r="N2759" s="124"/>
    </row>
    <row r="2760" spans="1:14" ht="15.75">
      <c r="A2760" s="533" t="s">
        <v>2729</v>
      </c>
      <c r="B2760" s="533" t="s">
        <v>1200</v>
      </c>
      <c r="G2760" s="533" t="s">
        <v>2725</v>
      </c>
      <c r="H2760" s="533">
        <v>15</v>
      </c>
      <c r="K2760" s="299" t="s">
        <v>1103</v>
      </c>
      <c r="L2760" s="170" t="s">
        <v>542</v>
      </c>
      <c r="M2760" s="29"/>
      <c r="N2760" s="124"/>
    </row>
    <row r="2761" spans="1:14" ht="15.75">
      <c r="A2761" s="533" t="s">
        <v>2729</v>
      </c>
      <c r="B2761" s="533" t="s">
        <v>1200</v>
      </c>
      <c r="G2761" s="533" t="s">
        <v>2725</v>
      </c>
      <c r="H2761" s="533">
        <v>16</v>
      </c>
      <c r="K2761" s="170" t="s">
        <v>1104</v>
      </c>
      <c r="L2761" s="170" t="s">
        <v>551</v>
      </c>
      <c r="M2761" s="29"/>
      <c r="N2761" s="124"/>
    </row>
    <row r="2762" spans="1:14" ht="15.75">
      <c r="A2762" s="533" t="s">
        <v>2729</v>
      </c>
      <c r="B2762" s="533" t="s">
        <v>1200</v>
      </c>
      <c r="G2762" s="533" t="s">
        <v>2725</v>
      </c>
      <c r="H2762" s="533">
        <v>17</v>
      </c>
      <c r="K2762" s="170" t="s">
        <v>1105</v>
      </c>
      <c r="L2762" s="170" t="s">
        <v>588</v>
      </c>
      <c r="M2762" s="29"/>
      <c r="N2762" s="124"/>
    </row>
    <row r="2763" spans="1:14" ht="15.75">
      <c r="A2763" s="533" t="s">
        <v>2729</v>
      </c>
      <c r="B2763" s="533" t="s">
        <v>1200</v>
      </c>
      <c r="G2763" s="533" t="s">
        <v>2725</v>
      </c>
      <c r="H2763" s="533">
        <v>18</v>
      </c>
      <c r="K2763" s="170" t="s">
        <v>1106</v>
      </c>
      <c r="L2763" s="170" t="s">
        <v>1068</v>
      </c>
      <c r="M2763" s="29"/>
      <c r="N2763" s="124"/>
    </row>
    <row r="2764" spans="1:14" ht="15.75">
      <c r="A2764" s="533" t="s">
        <v>2729</v>
      </c>
      <c r="B2764" s="533" t="s">
        <v>1200</v>
      </c>
      <c r="G2764" s="533" t="s">
        <v>2725</v>
      </c>
      <c r="H2764" s="533">
        <v>19</v>
      </c>
      <c r="K2764" s="170" t="s">
        <v>1107</v>
      </c>
      <c r="L2764" s="170" t="s">
        <v>850</v>
      </c>
      <c r="M2764" s="29"/>
      <c r="N2764" s="124"/>
    </row>
    <row r="2765" spans="1:14" ht="15.75">
      <c r="A2765" s="533" t="s">
        <v>2729</v>
      </c>
      <c r="B2765" s="533" t="s">
        <v>1200</v>
      </c>
      <c r="G2765" s="533" t="s">
        <v>2725</v>
      </c>
      <c r="H2765" s="533">
        <v>20</v>
      </c>
      <c r="K2765" s="170" t="s">
        <v>1108</v>
      </c>
      <c r="L2765" s="170" t="s">
        <v>998</v>
      </c>
      <c r="M2765" s="29"/>
      <c r="N2765" s="124"/>
    </row>
    <row r="2766" spans="1:14" ht="15.75">
      <c r="A2766" s="533" t="s">
        <v>2729</v>
      </c>
      <c r="B2766" s="533" t="s">
        <v>1200</v>
      </c>
      <c r="G2766" s="533" t="s">
        <v>2725</v>
      </c>
      <c r="H2766" s="533">
        <v>21</v>
      </c>
      <c r="K2766" s="170" t="s">
        <v>1109</v>
      </c>
      <c r="L2766" s="170" t="s">
        <v>1018</v>
      </c>
      <c r="M2766" s="29"/>
      <c r="N2766" s="124"/>
    </row>
    <row r="2767" spans="1:14" ht="15.75">
      <c r="A2767" s="533" t="s">
        <v>2729</v>
      </c>
      <c r="B2767" s="533" t="s">
        <v>1200</v>
      </c>
      <c r="G2767" s="533" t="s">
        <v>2725</v>
      </c>
      <c r="H2767" s="533">
        <v>22</v>
      </c>
      <c r="K2767" s="299" t="s">
        <v>1110</v>
      </c>
      <c r="L2767" s="170" t="s">
        <v>1069</v>
      </c>
      <c r="M2767" s="29"/>
      <c r="N2767" s="124"/>
    </row>
    <row r="2768" spans="1:14" ht="15.75">
      <c r="A2768" s="533" t="s">
        <v>2729</v>
      </c>
      <c r="B2768" s="533" t="s">
        <v>1200</v>
      </c>
      <c r="G2768" s="533" t="s">
        <v>2725</v>
      </c>
      <c r="H2768" s="533">
        <v>23</v>
      </c>
      <c r="K2768" s="299" t="s">
        <v>1111</v>
      </c>
      <c r="L2768" s="170" t="s">
        <v>1043</v>
      </c>
      <c r="M2768" s="29"/>
      <c r="N2768" s="124"/>
    </row>
    <row r="2769" spans="1:18" ht="15.75">
      <c r="A2769" s="533" t="s">
        <v>2729</v>
      </c>
      <c r="B2769" s="533">
        <v>1</v>
      </c>
      <c r="C2769" s="533" t="s">
        <v>1</v>
      </c>
      <c r="D2769" s="572" t="s">
        <v>1319</v>
      </c>
      <c r="E2769" s="571" t="s">
        <v>1209</v>
      </c>
      <c r="F2769" s="533" t="str">
        <f t="shared" ref="F2769:F2781" si="2300">VLOOKUP(D2769,trade1,3,FALSE)</f>
        <v>AR</v>
      </c>
      <c r="G2769" s="533" t="s">
        <v>2725</v>
      </c>
      <c r="H2769" s="533">
        <v>24</v>
      </c>
      <c r="I2769" s="533" t="s">
        <v>11</v>
      </c>
      <c r="J2769" s="533" t="s">
        <v>12</v>
      </c>
      <c r="K2769" s="1"/>
      <c r="L2769" s="1"/>
      <c r="M2769" s="2" t="s">
        <v>0</v>
      </c>
      <c r="N2769" s="3"/>
    </row>
    <row r="2770" spans="1:18" ht="15.75">
      <c r="A2770" s="533" t="s">
        <v>2729</v>
      </c>
      <c r="B2770" s="533">
        <v>1</v>
      </c>
      <c r="C2770" s="533" t="s">
        <v>1</v>
      </c>
      <c r="D2770" s="572" t="s">
        <v>1319</v>
      </c>
      <c r="E2770" s="571" t="s">
        <v>1209</v>
      </c>
      <c r="F2770" s="533" t="str">
        <f t="shared" si="2300"/>
        <v>AR</v>
      </c>
      <c r="G2770" s="533" t="s">
        <v>2725</v>
      </c>
      <c r="H2770" s="533">
        <v>25</v>
      </c>
      <c r="I2770" s="533" t="s">
        <v>11</v>
      </c>
      <c r="J2770" s="533" t="s">
        <v>12</v>
      </c>
      <c r="K2770" s="1"/>
      <c r="L2770" s="1"/>
      <c r="M2770" s="2" t="s">
        <v>1</v>
      </c>
      <c r="N2770" s="3"/>
    </row>
    <row r="2771" spans="1:18" ht="15.75">
      <c r="A2771" s="533" t="s">
        <v>2729</v>
      </c>
      <c r="B2771" s="533">
        <v>1</v>
      </c>
      <c r="C2771" s="533" t="s">
        <v>1</v>
      </c>
      <c r="D2771" s="572" t="s">
        <v>1319</v>
      </c>
      <c r="E2771" s="571" t="s">
        <v>1209</v>
      </c>
      <c r="F2771" s="533" t="str">
        <f t="shared" si="2300"/>
        <v>AR</v>
      </c>
      <c r="G2771" s="533" t="s">
        <v>2725</v>
      </c>
      <c r="H2771" s="533">
        <v>26</v>
      </c>
      <c r="I2771" s="533" t="s">
        <v>11</v>
      </c>
      <c r="J2771" s="533" t="s">
        <v>12</v>
      </c>
      <c r="K2771" s="6" t="s">
        <v>2</v>
      </c>
      <c r="L2771" s="6" t="s">
        <v>3</v>
      </c>
      <c r="M2771" s="6" t="s">
        <v>4</v>
      </c>
      <c r="N2771" s="7" t="s">
        <v>5</v>
      </c>
      <c r="O2771" s="533" t="s">
        <v>6</v>
      </c>
      <c r="P2771" s="533" t="s">
        <v>7</v>
      </c>
    </row>
    <row r="2772" spans="1:18" ht="15.75">
      <c r="A2772" s="533" t="s">
        <v>2729</v>
      </c>
      <c r="B2772" s="533">
        <v>1</v>
      </c>
      <c r="C2772" s="533" t="s">
        <v>1</v>
      </c>
      <c r="D2772" s="572" t="s">
        <v>1319</v>
      </c>
      <c r="E2772" s="571" t="s">
        <v>1209</v>
      </c>
      <c r="F2772" s="533" t="str">
        <f t="shared" si="2300"/>
        <v>AR</v>
      </c>
      <c r="G2772" s="533" t="s">
        <v>2725</v>
      </c>
      <c r="H2772" s="533">
        <v>27</v>
      </c>
      <c r="I2772" s="533" t="s">
        <v>11</v>
      </c>
      <c r="J2772" s="533" t="s">
        <v>12</v>
      </c>
      <c r="K2772" s="10"/>
      <c r="L2772" s="10"/>
      <c r="M2772" s="10"/>
      <c r="N2772" s="11"/>
      <c r="P2772" s="533" t="s">
        <v>8</v>
      </c>
    </row>
    <row r="2773" spans="1:18" ht="15.75">
      <c r="A2773" s="533" t="s">
        <v>2729</v>
      </c>
      <c r="B2773" s="533">
        <v>1</v>
      </c>
      <c r="C2773" s="533" t="s">
        <v>1</v>
      </c>
      <c r="D2773" s="572" t="s">
        <v>1319</v>
      </c>
      <c r="E2773" s="571" t="s">
        <v>1209</v>
      </c>
      <c r="F2773" s="533" t="str">
        <f t="shared" si="2300"/>
        <v>AR</v>
      </c>
      <c r="G2773" s="533" t="s">
        <v>2725</v>
      </c>
      <c r="H2773" s="533">
        <v>28</v>
      </c>
      <c r="I2773" s="533" t="s">
        <v>11</v>
      </c>
      <c r="J2773" s="533" t="s">
        <v>12</v>
      </c>
      <c r="K2773" s="14"/>
      <c r="L2773" s="14" t="s">
        <v>9</v>
      </c>
      <c r="M2773" s="15"/>
      <c r="N2773" s="14"/>
    </row>
    <row r="2774" spans="1:18" ht="15.75">
      <c r="A2774" s="533" t="s">
        <v>2729</v>
      </c>
      <c r="B2774" s="533">
        <v>1</v>
      </c>
      <c r="C2774" s="533" t="s">
        <v>1</v>
      </c>
      <c r="D2774" s="572" t="s">
        <v>1319</v>
      </c>
      <c r="E2774" s="571" t="str">
        <f>E2773</f>
        <v xml:space="preserve"> GENERAL REQUIREMENTS</v>
      </c>
      <c r="F2774" s="533" t="str">
        <f t="shared" si="2300"/>
        <v>AR</v>
      </c>
      <c r="G2774" s="533" t="s">
        <v>2725</v>
      </c>
      <c r="H2774" s="533">
        <v>29</v>
      </c>
      <c r="I2774" s="533" t="s">
        <v>11</v>
      </c>
      <c r="J2774" s="533" t="s">
        <v>12</v>
      </c>
      <c r="K2774" s="14"/>
      <c r="L2774" s="14" t="s">
        <v>10</v>
      </c>
      <c r="M2774" s="15"/>
      <c r="N2774" s="14"/>
    </row>
    <row r="2775" spans="1:18" ht="15.75">
      <c r="A2775" s="533" t="s">
        <v>2729</v>
      </c>
      <c r="B2775" s="533">
        <v>1</v>
      </c>
      <c r="C2775" s="533" t="s">
        <v>1</v>
      </c>
      <c r="D2775" s="572" t="s">
        <v>1319</v>
      </c>
      <c r="E2775" s="571" t="str">
        <f t="shared" ref="E2775:E2786" si="2301">E2774</f>
        <v xml:space="preserve"> GENERAL REQUIREMENTS</v>
      </c>
      <c r="F2775" s="533" t="str">
        <f t="shared" si="2300"/>
        <v>AR</v>
      </c>
      <c r="G2775" s="533" t="s">
        <v>2725</v>
      </c>
      <c r="H2775" s="533">
        <v>30</v>
      </c>
      <c r="I2775" s="533" t="str">
        <f>L2775</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2775" s="533" t="str">
        <f>L2776</f>
        <v>Conditions of Contract</v>
      </c>
      <c r="K2775" s="14"/>
      <c r="L2775" s="14" t="s">
        <v>11</v>
      </c>
      <c r="M2775" s="74"/>
      <c r="N2775" s="14"/>
    </row>
    <row r="2776" spans="1:18" ht="15.75">
      <c r="A2776" s="533" t="s">
        <v>2729</v>
      </c>
      <c r="B2776" s="533">
        <v>1</v>
      </c>
      <c r="C2776" s="533" t="s">
        <v>1</v>
      </c>
      <c r="D2776" s="572" t="s">
        <v>1319</v>
      </c>
      <c r="E2776" s="571" t="str">
        <f t="shared" si="2301"/>
        <v xml:space="preserve"> GENERAL REQUIREMENTS</v>
      </c>
      <c r="F2776" s="533" t="str">
        <f t="shared" si="2300"/>
        <v>AR</v>
      </c>
      <c r="G2776" s="533" t="s">
        <v>2725</v>
      </c>
      <c r="H2776" s="533">
        <v>31</v>
      </c>
      <c r="I2776" s="533" t="str">
        <f>I2774</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2776" s="533" t="str">
        <f>J2774</f>
        <v>Conditions of Contract</v>
      </c>
      <c r="K2776" s="14"/>
      <c r="L2776" s="14" t="s">
        <v>12</v>
      </c>
      <c r="M2776" s="74"/>
      <c r="N2776" s="14"/>
    </row>
    <row r="2777" spans="1:18" ht="15.75">
      <c r="A2777" s="533" t="s">
        <v>2729</v>
      </c>
      <c r="B2777" s="533">
        <v>1</v>
      </c>
      <c r="C2777" s="533" t="s">
        <v>1</v>
      </c>
      <c r="D2777" s="572" t="s">
        <v>1319</v>
      </c>
      <c r="E2777" s="571" t="str">
        <f t="shared" si="2301"/>
        <v xml:space="preserve"> GENERAL REQUIREMENTS</v>
      </c>
      <c r="F2777" s="533" t="str">
        <f t="shared" si="2300"/>
        <v>AR</v>
      </c>
      <c r="G2777" s="533" t="s">
        <v>2722</v>
      </c>
      <c r="H2777" s="533">
        <v>32</v>
      </c>
      <c r="I2777" s="533" t="str">
        <f t="shared" ref="I2777:J2777" si="2302">I2775</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2777" s="533" t="str">
        <f t="shared" si="2302"/>
        <v>Conditions of Contract</v>
      </c>
      <c r="K2777" s="16" t="s">
        <v>13</v>
      </c>
      <c r="L2777" s="16" t="s">
        <v>14</v>
      </c>
      <c r="M2777" s="75">
        <v>1</v>
      </c>
      <c r="N2777" s="14" t="s">
        <v>2</v>
      </c>
      <c r="O2777" s="533">
        <v>5000</v>
      </c>
      <c r="P2777" s="533">
        <v>5000</v>
      </c>
      <c r="Q2777" s="533">
        <f>O2777*0.93</f>
        <v>4650</v>
      </c>
      <c r="R2777" s="533">
        <f>Q2777*M2777</f>
        <v>4650</v>
      </c>
    </row>
    <row r="2778" spans="1:18" ht="15.75">
      <c r="A2778" s="533" t="s">
        <v>2729</v>
      </c>
      <c r="B2778" s="533">
        <v>1</v>
      </c>
      <c r="C2778" s="533" t="s">
        <v>1</v>
      </c>
      <c r="D2778" s="572" t="s">
        <v>1319</v>
      </c>
      <c r="E2778" s="571" t="str">
        <f t="shared" si="2301"/>
        <v xml:space="preserve"> GENERAL REQUIREMENTS</v>
      </c>
      <c r="F2778" s="533" t="str">
        <f t="shared" si="2300"/>
        <v>AR</v>
      </c>
      <c r="G2778" s="533" t="s">
        <v>2722</v>
      </c>
      <c r="H2778" s="533">
        <v>33</v>
      </c>
      <c r="I2778" s="533" t="str">
        <f t="shared" ref="I2778:J2778" si="2303">I2776</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2778" s="533" t="str">
        <f t="shared" si="2303"/>
        <v>Conditions of Contract</v>
      </c>
      <c r="K2778" s="10" t="s">
        <v>15</v>
      </c>
      <c r="L2778" s="10" t="s">
        <v>16</v>
      </c>
      <c r="M2778" s="10">
        <v>1</v>
      </c>
      <c r="N2778" s="11" t="s">
        <v>2</v>
      </c>
      <c r="O2778" s="533">
        <v>3000</v>
      </c>
      <c r="P2778" s="533">
        <v>3000</v>
      </c>
      <c r="Q2778" s="533">
        <f t="shared" ref="Q2778:Q2780" si="2304">O2778*0.93</f>
        <v>2790</v>
      </c>
      <c r="R2778" s="533">
        <f t="shared" ref="R2778:R2780" si="2305">Q2778*M2778</f>
        <v>2790</v>
      </c>
    </row>
    <row r="2779" spans="1:18" ht="15.75">
      <c r="A2779" s="533" t="s">
        <v>2729</v>
      </c>
      <c r="B2779" s="533">
        <v>1</v>
      </c>
      <c r="C2779" s="533" t="s">
        <v>1</v>
      </c>
      <c r="D2779" s="572" t="s">
        <v>1319</v>
      </c>
      <c r="E2779" s="571" t="str">
        <f t="shared" si="2301"/>
        <v xml:space="preserve"> GENERAL REQUIREMENTS</v>
      </c>
      <c r="F2779" s="533" t="str">
        <f t="shared" si="2300"/>
        <v>AR</v>
      </c>
      <c r="G2779" s="533" t="s">
        <v>2722</v>
      </c>
      <c r="H2779" s="533">
        <v>34</v>
      </c>
      <c r="I2779" s="533" t="str">
        <f t="shared" ref="I2779:J2779" si="2306">I2777</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2779" s="533" t="str">
        <f t="shared" si="2306"/>
        <v>Conditions of Contract</v>
      </c>
      <c r="K2779" s="10" t="s">
        <v>17</v>
      </c>
      <c r="L2779" s="10" t="s">
        <v>18</v>
      </c>
      <c r="M2779" s="10">
        <v>1</v>
      </c>
      <c r="N2779" s="11" t="s">
        <v>2</v>
      </c>
      <c r="O2779" s="533">
        <v>20000</v>
      </c>
      <c r="P2779" s="533">
        <v>20000</v>
      </c>
      <c r="Q2779" s="533">
        <f t="shared" si="2304"/>
        <v>18600</v>
      </c>
      <c r="R2779" s="533">
        <f t="shared" si="2305"/>
        <v>18600</v>
      </c>
    </row>
    <row r="2780" spans="1:18" ht="15.75">
      <c r="A2780" s="533" t="s">
        <v>2729</v>
      </c>
      <c r="B2780" s="533">
        <v>1</v>
      </c>
      <c r="C2780" s="533" t="s">
        <v>1</v>
      </c>
      <c r="D2780" s="572" t="s">
        <v>1319</v>
      </c>
      <c r="E2780" s="571" t="str">
        <f t="shared" si="2301"/>
        <v xml:space="preserve"> GENERAL REQUIREMENTS</v>
      </c>
      <c r="F2780" s="533" t="str">
        <f t="shared" si="2300"/>
        <v>AR</v>
      </c>
      <c r="G2780" s="533" t="s">
        <v>2722</v>
      </c>
      <c r="H2780" s="533">
        <v>35</v>
      </c>
      <c r="I2780" s="533" t="str">
        <f t="shared" ref="I2780:J2780" si="2307">I2778</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2780" s="533" t="str">
        <f t="shared" si="2307"/>
        <v>Conditions of Contract</v>
      </c>
      <c r="K2780" s="10" t="s">
        <v>19</v>
      </c>
      <c r="L2780" s="10" t="s">
        <v>1190</v>
      </c>
      <c r="M2780" s="10">
        <v>1</v>
      </c>
      <c r="N2780" s="11" t="s">
        <v>2</v>
      </c>
      <c r="O2780" s="533">
        <v>37000</v>
      </c>
      <c r="P2780" s="533">
        <v>37000</v>
      </c>
      <c r="Q2780" s="533">
        <f t="shared" si="2304"/>
        <v>34410</v>
      </c>
      <c r="R2780" s="533">
        <f t="shared" si="2305"/>
        <v>34410</v>
      </c>
    </row>
    <row r="2781" spans="1:18" ht="15.75">
      <c r="A2781" s="533" t="s">
        <v>2729</v>
      </c>
      <c r="B2781" s="533">
        <v>1</v>
      </c>
      <c r="C2781" s="533" t="s">
        <v>1</v>
      </c>
      <c r="D2781" s="572" t="s">
        <v>1319</v>
      </c>
      <c r="E2781" s="571" t="str">
        <f t="shared" si="2301"/>
        <v xml:space="preserve"> GENERAL REQUIREMENTS</v>
      </c>
      <c r="F2781" s="533" t="str">
        <f t="shared" si="2300"/>
        <v>AR</v>
      </c>
      <c r="G2781" s="533" t="s">
        <v>2725</v>
      </c>
      <c r="H2781" s="533">
        <v>36</v>
      </c>
      <c r="I2781" s="533" t="str">
        <f t="shared" ref="I2781:J2781" si="2308">I2779</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2781" s="533" t="str">
        <f t="shared" si="2308"/>
        <v>Conditions of Contract</v>
      </c>
      <c r="K2781" s="6" t="s">
        <v>1</v>
      </c>
      <c r="L2781" s="6"/>
      <c r="M2781" s="75"/>
      <c r="N2781" s="11"/>
    </row>
    <row r="2782" spans="1:18" ht="15.75">
      <c r="A2782" s="533" t="s">
        <v>2729</v>
      </c>
      <c r="B2782" s="533">
        <v>1</v>
      </c>
      <c r="C2782" s="533" t="s">
        <v>1</v>
      </c>
      <c r="D2782" s="10" t="s">
        <v>22</v>
      </c>
      <c r="E2782" s="10" t="s">
        <v>22</v>
      </c>
      <c r="G2782" s="533" t="s">
        <v>2724</v>
      </c>
      <c r="H2782" s="533">
        <v>37</v>
      </c>
      <c r="I2782" s="533" t="str">
        <f t="shared" ref="I2782:J2782" si="2309">I2780</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2782" s="533" t="str">
        <f t="shared" si="2309"/>
        <v>Conditions of Contract</v>
      </c>
      <c r="K2782" s="10" t="s">
        <v>22</v>
      </c>
      <c r="L2782" s="10"/>
      <c r="M2782" s="75"/>
      <c r="N2782" s="11"/>
      <c r="O2782" s="533" t="s">
        <v>8</v>
      </c>
      <c r="P2782" s="533">
        <v>65000</v>
      </c>
    </row>
    <row r="2783" spans="1:18" ht="15.75">
      <c r="A2783" s="533" t="s">
        <v>2729</v>
      </c>
      <c r="B2783" s="533">
        <v>2</v>
      </c>
      <c r="C2783" s="533" t="s">
        <v>24</v>
      </c>
      <c r="D2783" s="572" t="s">
        <v>1413</v>
      </c>
      <c r="E2783" s="571" t="s">
        <v>1210</v>
      </c>
      <c r="F2783" s="533" t="str">
        <f t="shared" ref="F2783:F2789" si="2310">VLOOKUP(D2783,trade1,3,FALSE)</f>
        <v>AR</v>
      </c>
      <c r="G2783" s="533" t="s">
        <v>2725</v>
      </c>
      <c r="H2783" s="533">
        <v>38</v>
      </c>
      <c r="I2783" s="533" t="str">
        <f t="shared" ref="I2783:J2783" si="2311">I2781</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2783" s="533" t="str">
        <f t="shared" si="2311"/>
        <v>Conditions of Contract</v>
      </c>
      <c r="K2783" s="1"/>
      <c r="L2783" s="1"/>
      <c r="M2783" s="2" t="s">
        <v>23</v>
      </c>
      <c r="N2783" s="18"/>
    </row>
    <row r="2784" spans="1:18" ht="15.75">
      <c r="A2784" s="533" t="s">
        <v>2729</v>
      </c>
      <c r="B2784" s="533">
        <v>2</v>
      </c>
      <c r="C2784" s="533" t="s">
        <v>24</v>
      </c>
      <c r="D2784" s="572" t="s">
        <v>1413</v>
      </c>
      <c r="E2784" s="571" t="str">
        <f t="shared" si="2301"/>
        <v xml:space="preserve"> SELECTIVE STRUCTURE DEMOLITION</v>
      </c>
      <c r="F2784" s="533" t="str">
        <f t="shared" si="2310"/>
        <v>AR</v>
      </c>
      <c r="G2784" s="533" t="s">
        <v>2725</v>
      </c>
      <c r="H2784" s="533">
        <v>39</v>
      </c>
      <c r="I2784" s="533" t="str">
        <f t="shared" ref="I2784:J2784" si="2312">I2782</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2784" s="533" t="str">
        <f t="shared" si="2312"/>
        <v>Conditions of Contract</v>
      </c>
      <c r="K2784" s="1"/>
      <c r="L2784" s="1"/>
      <c r="M2784" s="2" t="s">
        <v>24</v>
      </c>
      <c r="N2784" s="18"/>
    </row>
    <row r="2785" spans="1:18" ht="15.75">
      <c r="A2785" s="533" t="s">
        <v>2729</v>
      </c>
      <c r="B2785" s="533">
        <v>2</v>
      </c>
      <c r="C2785" s="533" t="s">
        <v>24</v>
      </c>
      <c r="D2785" s="572" t="s">
        <v>1413</v>
      </c>
      <c r="E2785" s="571" t="str">
        <f t="shared" si="2301"/>
        <v xml:space="preserve"> SELECTIVE STRUCTURE DEMOLITION</v>
      </c>
      <c r="F2785" s="533" t="str">
        <f t="shared" si="2310"/>
        <v>AR</v>
      </c>
      <c r="G2785" s="533" t="s">
        <v>2725</v>
      </c>
      <c r="H2785" s="533">
        <v>40</v>
      </c>
      <c r="I2785" s="533" t="str">
        <f t="shared" ref="I2785:J2785" si="2313">I2783</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2785" s="533" t="str">
        <f t="shared" si="2313"/>
        <v>Conditions of Contract</v>
      </c>
      <c r="K2785" s="19" t="s">
        <v>2</v>
      </c>
      <c r="L2785" s="19" t="s">
        <v>25</v>
      </c>
      <c r="M2785" s="20" t="s">
        <v>4</v>
      </c>
      <c r="N2785" s="18" t="s">
        <v>5</v>
      </c>
      <c r="O2785" s="533" t="s">
        <v>6</v>
      </c>
      <c r="P2785" s="533" t="s">
        <v>7</v>
      </c>
    </row>
    <row r="2786" spans="1:18" ht="15.75">
      <c r="A2786" s="533" t="s">
        <v>2729</v>
      </c>
      <c r="B2786" s="533">
        <v>2</v>
      </c>
      <c r="C2786" s="533" t="s">
        <v>24</v>
      </c>
      <c r="D2786" s="572" t="s">
        <v>1413</v>
      </c>
      <c r="E2786" s="571" t="str">
        <f t="shared" si="2301"/>
        <v xml:space="preserve"> SELECTIVE STRUCTURE DEMOLITION</v>
      </c>
      <c r="F2786" s="533" t="str">
        <f t="shared" si="2310"/>
        <v>AR</v>
      </c>
      <c r="G2786" s="533" t="s">
        <v>2725</v>
      </c>
      <c r="H2786" s="533">
        <v>41</v>
      </c>
      <c r="I2786" s="533" t="str">
        <f t="shared" ref="I2786:J2786" si="2314">I2784</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2786" s="533" t="str">
        <f t="shared" si="2314"/>
        <v>Conditions of Contract</v>
      </c>
      <c r="K2786" s="1"/>
      <c r="L2786" s="1"/>
      <c r="M2786" s="2"/>
      <c r="N2786" s="4"/>
      <c r="P2786" s="533" t="s">
        <v>8</v>
      </c>
    </row>
    <row r="2787" spans="1:18" ht="15.75">
      <c r="A2787" s="533" t="s">
        <v>2729</v>
      </c>
      <c r="B2787" s="533">
        <v>2</v>
      </c>
      <c r="C2787" s="533" t="s">
        <v>24</v>
      </c>
      <c r="D2787" s="572" t="s">
        <v>1413</v>
      </c>
      <c r="E2787" s="571" t="s">
        <v>1210</v>
      </c>
      <c r="F2787" s="533" t="str">
        <f t="shared" si="2310"/>
        <v>AR</v>
      </c>
      <c r="G2787" s="533" t="s">
        <v>2725</v>
      </c>
      <c r="H2787" s="533">
        <v>42</v>
      </c>
      <c r="I2787" s="533" t="str">
        <f t="shared" ref="I2787:J2787" si="2315">I2785</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2787" s="533" t="str">
        <f t="shared" si="2315"/>
        <v>Conditions of Contract</v>
      </c>
      <c r="K2787" s="23"/>
      <c r="L2787" s="23" t="s">
        <v>26</v>
      </c>
      <c r="M2787" s="573"/>
      <c r="N2787" s="24"/>
    </row>
    <row r="2788" spans="1:18" ht="15.75">
      <c r="A2788" s="533" t="s">
        <v>2729</v>
      </c>
      <c r="B2788" s="533">
        <v>2</v>
      </c>
      <c r="C2788" s="533" t="s">
        <v>24</v>
      </c>
      <c r="D2788" s="572" t="s">
        <v>1413</v>
      </c>
      <c r="E2788" s="571" t="str">
        <f t="shared" ref="E2788:E2821" si="2316">E2787</f>
        <v xml:space="preserve"> SELECTIVE STRUCTURE DEMOLITION</v>
      </c>
      <c r="F2788" s="533" t="str">
        <f t="shared" si="2310"/>
        <v>AR</v>
      </c>
      <c r="G2788" s="533" t="s">
        <v>2725</v>
      </c>
      <c r="H2788" s="533">
        <v>43</v>
      </c>
      <c r="I2788" s="533" t="str">
        <f t="shared" ref="I2788:J2788" si="2317">I2786</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2788" s="533" t="str">
        <f t="shared" si="2317"/>
        <v>Conditions of Contract</v>
      </c>
      <c r="K2788" s="23"/>
      <c r="L2788" s="23" t="s">
        <v>27</v>
      </c>
      <c r="M2788" s="574"/>
      <c r="N2788" s="24"/>
    </row>
    <row r="2789" spans="1:18" ht="15.75">
      <c r="A2789" s="533" t="s">
        <v>2729</v>
      </c>
      <c r="B2789" s="533">
        <v>2</v>
      </c>
      <c r="C2789" s="533" t="s">
        <v>24</v>
      </c>
      <c r="D2789" s="572" t="s">
        <v>1413</v>
      </c>
      <c r="E2789" s="571" t="str">
        <f t="shared" si="2316"/>
        <v xml:space="preserve"> SELECTIVE STRUCTURE DEMOLITION</v>
      </c>
      <c r="F2789" s="533" t="str">
        <f t="shared" si="2310"/>
        <v>AR</v>
      </c>
      <c r="G2789" s="533" t="s">
        <v>2725</v>
      </c>
      <c r="H2789" s="533">
        <v>44</v>
      </c>
      <c r="I2789" s="533" t="str">
        <f t="shared" ref="I2789:J2789" si="2318">I2787</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2789" s="533" t="str">
        <f t="shared" si="2318"/>
        <v>Conditions of Contract</v>
      </c>
      <c r="K2789" s="23"/>
      <c r="L2789" s="23" t="s">
        <v>28</v>
      </c>
      <c r="M2789" s="574"/>
      <c r="N2789" s="24"/>
    </row>
    <row r="2790" spans="1:18" ht="15.75">
      <c r="A2790" s="533" t="s">
        <v>2729</v>
      </c>
      <c r="B2790" s="533">
        <v>2</v>
      </c>
      <c r="C2790" s="533" t="s">
        <v>24</v>
      </c>
      <c r="D2790" s="572" t="s">
        <v>1413</v>
      </c>
      <c r="E2790" s="571" t="str">
        <f t="shared" si="2316"/>
        <v xml:space="preserve"> SELECTIVE STRUCTURE DEMOLITION</v>
      </c>
      <c r="F2790" s="533" t="str">
        <f t="shared" ref="F2790:F2816" si="2319">VLOOKUP(D2790,trade,3,FALSE)</f>
        <v>AR</v>
      </c>
      <c r="G2790" s="533" t="s">
        <v>2725</v>
      </c>
      <c r="H2790" s="533">
        <v>45</v>
      </c>
      <c r="I2790" s="533" t="str">
        <f t="shared" ref="I2790:J2790" si="2320">I2788</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2790" s="533" t="str">
        <f t="shared" si="2320"/>
        <v>Conditions of Contract</v>
      </c>
      <c r="K2790" s="23"/>
      <c r="L2790" s="23" t="s">
        <v>29</v>
      </c>
      <c r="M2790" s="574"/>
      <c r="N2790" s="24"/>
    </row>
    <row r="2791" spans="1:18" ht="15.75">
      <c r="A2791" s="533" t="s">
        <v>2729</v>
      </c>
      <c r="B2791" s="533">
        <v>2</v>
      </c>
      <c r="C2791" s="533" t="s">
        <v>24</v>
      </c>
      <c r="D2791" s="572" t="s">
        <v>1413</v>
      </c>
      <c r="E2791" s="571" t="str">
        <f t="shared" si="2316"/>
        <v xml:space="preserve"> SELECTIVE STRUCTURE DEMOLITION</v>
      </c>
      <c r="F2791" s="533" t="str">
        <f t="shared" si="2319"/>
        <v>AR</v>
      </c>
      <c r="G2791" s="533" t="s">
        <v>2725</v>
      </c>
      <c r="H2791" s="533">
        <v>46</v>
      </c>
      <c r="I2791" s="533" t="str">
        <f t="shared" ref="I2791:J2791" si="2321">I2789</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2791" s="533" t="str">
        <f t="shared" si="2321"/>
        <v>Conditions of Contract</v>
      </c>
      <c r="K2791" s="23"/>
      <c r="L2791" s="23" t="s">
        <v>30</v>
      </c>
      <c r="M2791" s="574"/>
      <c r="N2791" s="24"/>
    </row>
    <row r="2792" spans="1:18" ht="15.75">
      <c r="A2792" s="533" t="s">
        <v>2729</v>
      </c>
      <c r="B2792" s="533">
        <v>2</v>
      </c>
      <c r="C2792" s="533" t="s">
        <v>24</v>
      </c>
      <c r="D2792" s="572" t="s">
        <v>1413</v>
      </c>
      <c r="E2792" s="571" t="str">
        <f t="shared" si="2316"/>
        <v xml:space="preserve"> SELECTIVE STRUCTURE DEMOLITION</v>
      </c>
      <c r="F2792" s="533" t="str">
        <f t="shared" si="2319"/>
        <v>AR</v>
      </c>
      <c r="G2792" s="533" t="s">
        <v>2725</v>
      </c>
      <c r="H2792" s="533">
        <v>47</v>
      </c>
      <c r="I2792" s="533" t="str">
        <f>L2792</f>
        <v xml:space="preserve">Demolition </v>
      </c>
      <c r="J2792" s="533" t="str">
        <f>L2792</f>
        <v xml:space="preserve">Demolition </v>
      </c>
      <c r="K2792" s="23"/>
      <c r="L2792" s="23" t="s">
        <v>31</v>
      </c>
      <c r="M2792" s="26"/>
      <c r="N2792" s="161"/>
    </row>
    <row r="2793" spans="1:18" ht="15.75">
      <c r="A2793" s="533" t="s">
        <v>2729</v>
      </c>
      <c r="B2793" s="533">
        <v>2</v>
      </c>
      <c r="C2793" s="533" t="s">
        <v>24</v>
      </c>
      <c r="D2793" s="572" t="s">
        <v>1413</v>
      </c>
      <c r="E2793" s="571" t="str">
        <f t="shared" si="2316"/>
        <v xml:space="preserve"> SELECTIVE STRUCTURE DEMOLITION</v>
      </c>
      <c r="F2793" s="533" t="str">
        <f t="shared" si="2319"/>
        <v>AR</v>
      </c>
      <c r="G2793" s="533" t="s">
        <v>2722</v>
      </c>
      <c r="H2793" s="533">
        <v>48</v>
      </c>
      <c r="I2793" s="533" t="str">
        <f t="shared" ref="I2793:J2793" si="2322">I2791</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2793" s="533" t="str">
        <f t="shared" si="2322"/>
        <v>Conditions of Contract</v>
      </c>
      <c r="K2793" s="23" t="s">
        <v>13</v>
      </c>
      <c r="L2793" s="23" t="s">
        <v>32</v>
      </c>
      <c r="M2793" s="28">
        <v>17</v>
      </c>
      <c r="N2793" s="27" t="s">
        <v>33</v>
      </c>
      <c r="O2793" s="533">
        <v>25</v>
      </c>
      <c r="P2793" s="533">
        <v>425</v>
      </c>
      <c r="Q2793" s="533">
        <f t="shared" ref="Q2793:Q2795" si="2323">O2793*0.93</f>
        <v>23.25</v>
      </c>
      <c r="R2793" s="533">
        <f t="shared" ref="R2793:R2795" si="2324">Q2793*M2793</f>
        <v>395.25</v>
      </c>
    </row>
    <row r="2794" spans="1:18" ht="15.75">
      <c r="A2794" s="533" t="s">
        <v>2729</v>
      </c>
      <c r="B2794" s="533">
        <v>2</v>
      </c>
      <c r="C2794" s="533" t="s">
        <v>24</v>
      </c>
      <c r="D2794" s="572" t="s">
        <v>1413</v>
      </c>
      <c r="E2794" s="571" t="str">
        <f t="shared" si="2316"/>
        <v xml:space="preserve"> SELECTIVE STRUCTURE DEMOLITION</v>
      </c>
      <c r="F2794" s="533" t="str">
        <f t="shared" si="2319"/>
        <v>AR</v>
      </c>
      <c r="G2794" s="533" t="s">
        <v>2722</v>
      </c>
      <c r="H2794" s="533">
        <v>49</v>
      </c>
      <c r="I2794" s="533" t="str">
        <f t="shared" ref="I2794:J2794" si="2325">I2792</f>
        <v xml:space="preserve">Demolition </v>
      </c>
      <c r="J2794" s="533" t="str">
        <f t="shared" si="2325"/>
        <v xml:space="preserve">Demolition </v>
      </c>
      <c r="K2794" s="199" t="s">
        <v>15</v>
      </c>
      <c r="L2794" s="23" t="s">
        <v>34</v>
      </c>
      <c r="M2794" s="575">
        <v>73</v>
      </c>
      <c r="N2794" s="301" t="s">
        <v>33</v>
      </c>
      <c r="P2794" s="533">
        <v>0</v>
      </c>
      <c r="Q2794" s="533">
        <f t="shared" si="2323"/>
        <v>0</v>
      </c>
      <c r="R2794" s="533">
        <f t="shared" si="2324"/>
        <v>0</v>
      </c>
    </row>
    <row r="2795" spans="1:18" ht="15.75">
      <c r="A2795" s="533" t="s">
        <v>2729</v>
      </c>
      <c r="B2795" s="533">
        <v>2</v>
      </c>
      <c r="C2795" s="533" t="s">
        <v>24</v>
      </c>
      <c r="D2795" s="572" t="s">
        <v>1413</v>
      </c>
      <c r="E2795" s="571" t="str">
        <f t="shared" si="2316"/>
        <v xml:space="preserve"> SELECTIVE STRUCTURE DEMOLITION</v>
      </c>
      <c r="F2795" s="533" t="str">
        <f t="shared" si="2319"/>
        <v>AR</v>
      </c>
      <c r="G2795" s="533" t="s">
        <v>2722</v>
      </c>
      <c r="H2795" s="533">
        <v>50</v>
      </c>
      <c r="I2795" s="533" t="str">
        <f t="shared" ref="I2795:J2795" si="2326">I2793</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2795" s="533" t="str">
        <f t="shared" si="2326"/>
        <v>Conditions of Contract</v>
      </c>
      <c r="K2795" s="199" t="s">
        <v>17</v>
      </c>
      <c r="L2795" s="23" t="s">
        <v>35</v>
      </c>
      <c r="M2795" s="575">
        <v>22</v>
      </c>
      <c r="N2795" s="301" t="s">
        <v>33</v>
      </c>
      <c r="P2795" s="533">
        <v>0</v>
      </c>
      <c r="Q2795" s="533">
        <f t="shared" si="2323"/>
        <v>0</v>
      </c>
      <c r="R2795" s="533">
        <f t="shared" si="2324"/>
        <v>0</v>
      </c>
    </row>
    <row r="2796" spans="1:18" ht="15.75">
      <c r="A2796" s="533" t="s">
        <v>2729</v>
      </c>
      <c r="B2796" s="533">
        <v>2</v>
      </c>
      <c r="C2796" s="533" t="s">
        <v>24</v>
      </c>
      <c r="D2796" s="572" t="s">
        <v>1413</v>
      </c>
      <c r="E2796" s="571" t="str">
        <f t="shared" si="2316"/>
        <v xml:space="preserve"> SELECTIVE STRUCTURE DEMOLITION</v>
      </c>
      <c r="F2796" s="533" t="str">
        <f t="shared" si="2319"/>
        <v>AR</v>
      </c>
      <c r="G2796" s="533" t="s">
        <v>2725</v>
      </c>
      <c r="H2796" s="533">
        <v>51</v>
      </c>
      <c r="I2796" s="533" t="str">
        <f>L2796</f>
        <v>Alteration</v>
      </c>
      <c r="J2796" s="533" t="str">
        <f>L2796</f>
        <v>Alteration</v>
      </c>
      <c r="K2796" s="23"/>
      <c r="L2796" s="23" t="s">
        <v>36</v>
      </c>
      <c r="M2796" s="26"/>
      <c r="N2796" s="27"/>
      <c r="O2796" s="533">
        <v>0</v>
      </c>
    </row>
    <row r="2797" spans="1:18" ht="15.75">
      <c r="A2797" s="533" t="s">
        <v>2729</v>
      </c>
      <c r="B2797" s="533">
        <v>2</v>
      </c>
      <c r="C2797" s="533" t="s">
        <v>24</v>
      </c>
      <c r="D2797" s="572" t="s">
        <v>1413</v>
      </c>
      <c r="E2797" s="571" t="str">
        <f t="shared" si="2316"/>
        <v xml:space="preserve"> SELECTIVE STRUCTURE DEMOLITION</v>
      </c>
      <c r="F2797" s="533" t="str">
        <f t="shared" si="2319"/>
        <v>AR</v>
      </c>
      <c r="G2797" s="533" t="s">
        <v>2722</v>
      </c>
      <c r="H2797" s="533">
        <v>52</v>
      </c>
      <c r="I2797" s="533" t="str">
        <f t="shared" ref="I2797:J2797" si="2327">I2795</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2797" s="533" t="str">
        <f t="shared" si="2327"/>
        <v>Conditions of Contract</v>
      </c>
      <c r="K2797" s="23" t="s">
        <v>13</v>
      </c>
      <c r="L2797" s="23" t="s">
        <v>37</v>
      </c>
      <c r="M2797" s="28">
        <v>4</v>
      </c>
      <c r="N2797" s="27" t="s">
        <v>33</v>
      </c>
      <c r="O2797" s="533">
        <v>25</v>
      </c>
      <c r="P2797" s="533">
        <v>100</v>
      </c>
      <c r="Q2797" s="533">
        <f t="shared" ref="Q2797:Q2801" si="2328">O2797*0.93</f>
        <v>23.25</v>
      </c>
      <c r="R2797" s="533">
        <f t="shared" ref="R2797:R2801" si="2329">Q2797*M2797</f>
        <v>93</v>
      </c>
    </row>
    <row r="2798" spans="1:18" ht="15.75">
      <c r="A2798" s="533" t="s">
        <v>2729</v>
      </c>
      <c r="B2798" s="533">
        <v>2</v>
      </c>
      <c r="C2798" s="533" t="s">
        <v>24</v>
      </c>
      <c r="D2798" s="572" t="s">
        <v>1413</v>
      </c>
      <c r="E2798" s="571" t="str">
        <f t="shared" si="2316"/>
        <v xml:space="preserve"> SELECTIVE STRUCTURE DEMOLITION</v>
      </c>
      <c r="F2798" s="533" t="str">
        <f t="shared" si="2319"/>
        <v>AR</v>
      </c>
      <c r="G2798" s="533" t="s">
        <v>2722</v>
      </c>
      <c r="H2798" s="533">
        <v>53</v>
      </c>
      <c r="I2798" s="533" t="str">
        <f t="shared" ref="I2798:J2798" si="2330">I2796</f>
        <v>Alteration</v>
      </c>
      <c r="J2798" s="533" t="str">
        <f t="shared" si="2330"/>
        <v>Alteration</v>
      </c>
      <c r="K2798" s="199" t="s">
        <v>15</v>
      </c>
      <c r="L2798" s="23" t="s">
        <v>38</v>
      </c>
      <c r="M2798" s="575">
        <v>1</v>
      </c>
      <c r="N2798" s="301" t="s">
        <v>39</v>
      </c>
      <c r="P2798" s="533">
        <v>0</v>
      </c>
      <c r="Q2798" s="533">
        <f t="shared" si="2328"/>
        <v>0</v>
      </c>
      <c r="R2798" s="533">
        <f t="shared" si="2329"/>
        <v>0</v>
      </c>
    </row>
    <row r="2799" spans="1:18" ht="15.75">
      <c r="A2799" s="533" t="s">
        <v>2729</v>
      </c>
      <c r="B2799" s="533">
        <v>2</v>
      </c>
      <c r="C2799" s="533" t="s">
        <v>24</v>
      </c>
      <c r="D2799" s="572" t="s">
        <v>1413</v>
      </c>
      <c r="E2799" s="571" t="str">
        <f t="shared" si="2316"/>
        <v xml:space="preserve"> SELECTIVE STRUCTURE DEMOLITION</v>
      </c>
      <c r="F2799" s="533" t="str">
        <f t="shared" si="2319"/>
        <v>AR</v>
      </c>
      <c r="G2799" s="533" t="s">
        <v>2722</v>
      </c>
      <c r="H2799" s="533">
        <v>54</v>
      </c>
      <c r="I2799" s="533" t="str">
        <f t="shared" ref="I2799:J2799" si="2331">I2797</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2799" s="533" t="str">
        <f t="shared" si="2331"/>
        <v>Conditions of Contract</v>
      </c>
      <c r="K2799" s="199" t="s">
        <v>17</v>
      </c>
      <c r="L2799" s="23" t="s">
        <v>40</v>
      </c>
      <c r="M2799" s="575">
        <v>8</v>
      </c>
      <c r="N2799" s="301" t="s">
        <v>39</v>
      </c>
      <c r="P2799" s="533">
        <v>0</v>
      </c>
      <c r="Q2799" s="533">
        <f t="shared" si="2328"/>
        <v>0</v>
      </c>
      <c r="R2799" s="533">
        <f t="shared" si="2329"/>
        <v>0</v>
      </c>
    </row>
    <row r="2800" spans="1:18" ht="15.75">
      <c r="A2800" s="533" t="s">
        <v>2729</v>
      </c>
      <c r="B2800" s="533">
        <v>2</v>
      </c>
      <c r="C2800" s="533" t="s">
        <v>24</v>
      </c>
      <c r="D2800" s="572" t="s">
        <v>1413</v>
      </c>
      <c r="E2800" s="571" t="str">
        <f t="shared" si="2316"/>
        <v xml:space="preserve"> SELECTIVE STRUCTURE DEMOLITION</v>
      </c>
      <c r="F2800" s="533" t="str">
        <f t="shared" si="2319"/>
        <v>AR</v>
      </c>
      <c r="G2800" s="533" t="s">
        <v>2722</v>
      </c>
      <c r="H2800" s="533">
        <v>55</v>
      </c>
      <c r="I2800" s="533" t="str">
        <f t="shared" ref="I2800:J2800" si="2332">I2798</f>
        <v>Alteration</v>
      </c>
      <c r="J2800" s="533" t="str">
        <f t="shared" si="2332"/>
        <v>Alteration</v>
      </c>
      <c r="K2800" s="23" t="s">
        <v>15</v>
      </c>
      <c r="L2800" s="23" t="s">
        <v>41</v>
      </c>
      <c r="M2800" s="28">
        <v>19</v>
      </c>
      <c r="N2800" s="27" t="s">
        <v>39</v>
      </c>
      <c r="O2800" s="533">
        <v>50</v>
      </c>
      <c r="P2800" s="533">
        <v>950</v>
      </c>
      <c r="Q2800" s="533">
        <f t="shared" si="2328"/>
        <v>46.5</v>
      </c>
      <c r="R2800" s="533">
        <f t="shared" si="2329"/>
        <v>883.5</v>
      </c>
    </row>
    <row r="2801" spans="1:18" ht="15.75">
      <c r="A2801" s="533" t="s">
        <v>2729</v>
      </c>
      <c r="B2801" s="533">
        <v>2</v>
      </c>
      <c r="C2801" s="533" t="s">
        <v>24</v>
      </c>
      <c r="D2801" s="572" t="s">
        <v>1413</v>
      </c>
      <c r="E2801" s="571" t="str">
        <f t="shared" si="2316"/>
        <v xml:space="preserve"> SELECTIVE STRUCTURE DEMOLITION</v>
      </c>
      <c r="F2801" s="533" t="str">
        <f t="shared" si="2319"/>
        <v>AR</v>
      </c>
      <c r="G2801" s="533" t="s">
        <v>2722</v>
      </c>
      <c r="H2801" s="533">
        <v>56</v>
      </c>
      <c r="I2801" s="533" t="str">
        <f t="shared" ref="I2801:J2801" si="2333">I2799</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2801" s="533" t="str">
        <f t="shared" si="2333"/>
        <v>Conditions of Contract</v>
      </c>
      <c r="K2801" s="199" t="s">
        <v>20</v>
      </c>
      <c r="L2801" s="23" t="s">
        <v>42</v>
      </c>
      <c r="M2801" s="575">
        <v>8</v>
      </c>
      <c r="N2801" s="301" t="s">
        <v>39</v>
      </c>
      <c r="P2801" s="533">
        <v>0</v>
      </c>
      <c r="Q2801" s="533">
        <f t="shared" si="2328"/>
        <v>0</v>
      </c>
      <c r="R2801" s="533">
        <f t="shared" si="2329"/>
        <v>0</v>
      </c>
    </row>
    <row r="2802" spans="1:18" ht="15.75">
      <c r="A2802" s="533" t="s">
        <v>2729</v>
      </c>
      <c r="B2802" s="533">
        <v>2</v>
      </c>
      <c r="C2802" s="533" t="s">
        <v>24</v>
      </c>
      <c r="D2802" s="572" t="s">
        <v>1413</v>
      </c>
      <c r="E2802" s="571" t="str">
        <f t="shared" si="2316"/>
        <v xml:space="preserve"> SELECTIVE STRUCTURE DEMOLITION</v>
      </c>
      <c r="F2802" s="533" t="str">
        <f t="shared" si="2319"/>
        <v>AR</v>
      </c>
      <c r="G2802" s="533" t="s">
        <v>2725</v>
      </c>
      <c r="H2802" s="533">
        <v>57</v>
      </c>
      <c r="I2802" s="533" t="str">
        <f>L2802</f>
        <v xml:space="preserve">Architectural Demolition </v>
      </c>
      <c r="J2802" s="533" t="str">
        <f>L2803</f>
        <v>Demolish and cart away existing block (Solid and/or Hollow) and concrete elements with all finishes; including steel reinforcement, make good all disturbed surround to receive new finishes; complete; as specified, shown on Drawings and Engineer's instructions</v>
      </c>
      <c r="K2802" s="23"/>
      <c r="L2802" s="23" t="s">
        <v>1191</v>
      </c>
      <c r="M2802" s="573"/>
      <c r="N2802" s="24"/>
      <c r="O2802" s="533">
        <v>0</v>
      </c>
    </row>
    <row r="2803" spans="1:18" ht="16.5" thickBot="1">
      <c r="A2803" s="533" t="s">
        <v>2729</v>
      </c>
      <c r="B2803" s="533">
        <v>2</v>
      </c>
      <c r="C2803" s="533" t="s">
        <v>24</v>
      </c>
      <c r="D2803" s="572" t="s">
        <v>1413</v>
      </c>
      <c r="E2803" s="571" t="str">
        <f t="shared" si="2316"/>
        <v xml:space="preserve"> SELECTIVE STRUCTURE DEMOLITION</v>
      </c>
      <c r="F2803" s="533" t="str">
        <f t="shared" si="2319"/>
        <v>AR</v>
      </c>
      <c r="G2803" s="533" t="s">
        <v>2725</v>
      </c>
      <c r="H2803" s="533">
        <v>58</v>
      </c>
      <c r="I2803" s="533" t="str">
        <f>L2802</f>
        <v xml:space="preserve">Architectural Demolition </v>
      </c>
      <c r="J2803" s="533" t="str">
        <f>L2803</f>
        <v>Demolish and cart away existing block (Solid and/or Hollow) and concrete elements with all finishes; including steel reinforcement, make good all disturbed surround to receive new finishes; complete; as specified, shown on Drawings and Engineer's instructions</v>
      </c>
      <c r="K2803" s="23"/>
      <c r="L2803" s="23" t="s">
        <v>43</v>
      </c>
      <c r="M2803" s="573"/>
      <c r="N2803" s="24"/>
      <c r="O2803" s="533">
        <v>0</v>
      </c>
    </row>
    <row r="2804" spans="1:18" ht="16.5" thickBot="1">
      <c r="A2804" s="533" t="s">
        <v>2729</v>
      </c>
      <c r="B2804" s="533">
        <v>2</v>
      </c>
      <c r="C2804" s="533" t="s">
        <v>24</v>
      </c>
      <c r="D2804" s="572" t="s">
        <v>1413</v>
      </c>
      <c r="E2804" s="571" t="str">
        <f t="shared" si="2316"/>
        <v xml:space="preserve"> SELECTIVE STRUCTURE DEMOLITION</v>
      </c>
      <c r="F2804" s="533" t="str">
        <f t="shared" si="2319"/>
        <v>AR</v>
      </c>
      <c r="G2804" s="533" t="s">
        <v>2722</v>
      </c>
      <c r="H2804" s="533">
        <v>59</v>
      </c>
      <c r="I2804" s="533" t="str">
        <f t="shared" ref="I2804:I2809" si="2334">I2803</f>
        <v xml:space="preserve">Architectural Demolition </v>
      </c>
      <c r="J2804" s="533" t="str">
        <f>J2803</f>
        <v>Demolish and cart away existing block (Solid and/or Hollow) and concrete elements with all finishes; including steel reinforcement, make good all disturbed surround to receive new finishes; complete; as specified, shown on Drawings and Engineer's instructions</v>
      </c>
      <c r="K2804" s="23" t="s">
        <v>17</v>
      </c>
      <c r="L2804" s="23" t="s">
        <v>1193</v>
      </c>
      <c r="M2804" s="576">
        <v>1</v>
      </c>
      <c r="N2804" s="24" t="s">
        <v>2</v>
      </c>
      <c r="O2804" s="533">
        <v>270</v>
      </c>
      <c r="P2804" s="533">
        <v>270</v>
      </c>
      <c r="Q2804" s="533">
        <f>O2804*0.93</f>
        <v>251.10000000000002</v>
      </c>
      <c r="R2804" s="533">
        <f>Q2804*M2804</f>
        <v>251.10000000000002</v>
      </c>
    </row>
    <row r="2805" spans="1:18" ht="15.75">
      <c r="A2805" s="533" t="s">
        <v>2729</v>
      </c>
      <c r="B2805" s="533">
        <v>2</v>
      </c>
      <c r="C2805" s="533" t="s">
        <v>24</v>
      </c>
      <c r="D2805" s="572" t="s">
        <v>1413</v>
      </c>
      <c r="E2805" s="571" t="str">
        <f t="shared" si="2316"/>
        <v xml:space="preserve"> SELECTIVE STRUCTURE DEMOLITION</v>
      </c>
      <c r="F2805" s="533" t="str">
        <f t="shared" si="2319"/>
        <v>AR</v>
      </c>
      <c r="G2805" s="533" t="s">
        <v>2725</v>
      </c>
      <c r="H2805" s="533">
        <v>60</v>
      </c>
      <c r="I2805" s="533" t="str">
        <f t="shared" si="2334"/>
        <v xml:space="preserve">Architectural Demolition </v>
      </c>
      <c r="J2805" s="533" t="str">
        <f>L2805</f>
        <v>Demolish and cart away existing finish; including all related works, make good all disturbed surround to receive new finish; complete; as specified, shown on Drawings and Engineer's instructions</v>
      </c>
      <c r="K2805" s="199"/>
      <c r="L2805" s="199" t="s">
        <v>44</v>
      </c>
      <c r="M2805" s="577"/>
      <c r="N2805" s="200"/>
    </row>
    <row r="2806" spans="1:18" ht="15.75">
      <c r="A2806" s="533" t="s">
        <v>2729</v>
      </c>
      <c r="B2806" s="533">
        <v>2</v>
      </c>
      <c r="C2806" s="533" t="s">
        <v>24</v>
      </c>
      <c r="D2806" s="572" t="s">
        <v>1413</v>
      </c>
      <c r="E2806" s="571" t="str">
        <f t="shared" si="2316"/>
        <v xml:space="preserve"> SELECTIVE STRUCTURE DEMOLITION</v>
      </c>
      <c r="F2806" s="533" t="str">
        <f t="shared" si="2319"/>
        <v>AR</v>
      </c>
      <c r="G2806" s="533" t="s">
        <v>2722</v>
      </c>
      <c r="H2806" s="533">
        <v>61</v>
      </c>
      <c r="I2806" s="533" t="str">
        <f t="shared" si="2334"/>
        <v xml:space="preserve">Architectural Demolition </v>
      </c>
      <c r="J2806" s="533" t="str">
        <f>J2805</f>
        <v>Demolish and cart away existing finish; including all related works, make good all disturbed surround to receive new finish; complete; as specified, shown on Drawings and Engineer's instructions</v>
      </c>
      <c r="K2806" s="199" t="s">
        <v>45</v>
      </c>
      <c r="L2806" s="199" t="s">
        <v>46</v>
      </c>
      <c r="M2806" s="578">
        <v>1</v>
      </c>
      <c r="N2806" s="200" t="s">
        <v>2</v>
      </c>
      <c r="P2806" s="533">
        <v>0</v>
      </c>
      <c r="Q2806" s="533">
        <f t="shared" ref="Q2806:Q2808" si="2335">O2806*0.93</f>
        <v>0</v>
      </c>
      <c r="R2806" s="533">
        <f t="shared" ref="R2806:R2808" si="2336">Q2806*M2806</f>
        <v>0</v>
      </c>
    </row>
    <row r="2807" spans="1:18" ht="15.75">
      <c r="A2807" s="533" t="s">
        <v>2729</v>
      </c>
      <c r="B2807" s="533">
        <v>2</v>
      </c>
      <c r="C2807" s="533" t="s">
        <v>24</v>
      </c>
      <c r="D2807" s="572" t="s">
        <v>1413</v>
      </c>
      <c r="E2807" s="571" t="str">
        <f t="shared" si="2316"/>
        <v xml:space="preserve"> SELECTIVE STRUCTURE DEMOLITION</v>
      </c>
      <c r="F2807" s="533" t="str">
        <f t="shared" si="2319"/>
        <v>AR</v>
      </c>
      <c r="G2807" s="533" t="s">
        <v>2722</v>
      </c>
      <c r="H2807" s="533">
        <v>62</v>
      </c>
      <c r="I2807" s="533" t="str">
        <f t="shared" si="2334"/>
        <v xml:space="preserve">Architectural Demolition </v>
      </c>
      <c r="J2807" s="533" t="str">
        <f>J2806</f>
        <v>Demolish and cart away existing finish; including all related works, make good all disturbed surround to receive new finish; complete; as specified, shown on Drawings and Engineer's instructions</v>
      </c>
      <c r="K2807" s="199" t="s">
        <v>48</v>
      </c>
      <c r="L2807" s="199" t="s">
        <v>49</v>
      </c>
      <c r="M2807" s="578">
        <v>1</v>
      </c>
      <c r="N2807" s="200" t="s">
        <v>2</v>
      </c>
      <c r="P2807" s="533">
        <v>0</v>
      </c>
      <c r="Q2807" s="533">
        <f t="shared" si="2335"/>
        <v>0</v>
      </c>
      <c r="R2807" s="533">
        <f t="shared" si="2336"/>
        <v>0</v>
      </c>
    </row>
    <row r="2808" spans="1:18" ht="15.75">
      <c r="A2808" s="533" t="s">
        <v>2729</v>
      </c>
      <c r="B2808" s="533">
        <v>2</v>
      </c>
      <c r="C2808" s="533" t="s">
        <v>24</v>
      </c>
      <c r="D2808" s="572" t="s">
        <v>1413</v>
      </c>
      <c r="E2808" s="571" t="str">
        <f t="shared" si="2316"/>
        <v xml:space="preserve"> SELECTIVE STRUCTURE DEMOLITION</v>
      </c>
      <c r="F2808" s="533" t="str">
        <f t="shared" si="2319"/>
        <v>AR</v>
      </c>
      <c r="G2808" s="533" t="s">
        <v>2722</v>
      </c>
      <c r="H2808" s="533">
        <v>63</v>
      </c>
      <c r="I2808" s="533" t="str">
        <f t="shared" si="2334"/>
        <v xml:space="preserve">Architectural Demolition </v>
      </c>
      <c r="J2808" s="533" t="str">
        <f>J2807</f>
        <v>Demolish and cart away existing finish; including all related works, make good all disturbed surround to receive new finish; complete; as specified, shown on Drawings and Engineer's instructions</v>
      </c>
      <c r="K2808" s="199" t="s">
        <v>50</v>
      </c>
      <c r="L2808" s="199" t="s">
        <v>51</v>
      </c>
      <c r="M2808" s="578">
        <v>1</v>
      </c>
      <c r="N2808" s="200" t="s">
        <v>2</v>
      </c>
      <c r="P2808" s="533">
        <v>0</v>
      </c>
      <c r="Q2808" s="533">
        <f t="shared" si="2335"/>
        <v>0</v>
      </c>
      <c r="R2808" s="533">
        <f t="shared" si="2336"/>
        <v>0</v>
      </c>
    </row>
    <row r="2809" spans="1:18" ht="15.75">
      <c r="A2809" s="533" t="s">
        <v>2729</v>
      </c>
      <c r="B2809" s="533">
        <v>2</v>
      </c>
      <c r="C2809" s="533" t="s">
        <v>24</v>
      </c>
      <c r="D2809" s="572" t="s">
        <v>1413</v>
      </c>
      <c r="E2809" s="571" t="str">
        <f t="shared" si="2316"/>
        <v xml:space="preserve"> SELECTIVE STRUCTURE DEMOLITION</v>
      </c>
      <c r="F2809" s="533" t="str">
        <f t="shared" si="2319"/>
        <v>AR</v>
      </c>
      <c r="G2809" s="533" t="s">
        <v>2725</v>
      </c>
      <c r="H2809" s="533">
        <v>64</v>
      </c>
      <c r="I2809" s="533" t="str">
        <f t="shared" si="2334"/>
        <v xml:space="preserve">Architectural Demolition </v>
      </c>
      <c r="J2809" s="533" t="str">
        <f>L2809</f>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2809" s="23"/>
      <c r="L2809" s="23" t="s">
        <v>52</v>
      </c>
      <c r="M2809" s="573"/>
      <c r="N2809" s="24"/>
      <c r="O2809" s="533">
        <v>0</v>
      </c>
    </row>
    <row r="2810" spans="1:18" ht="15.75">
      <c r="A2810" s="533" t="s">
        <v>2729</v>
      </c>
      <c r="B2810" s="533">
        <v>2</v>
      </c>
      <c r="C2810" s="533" t="s">
        <v>24</v>
      </c>
      <c r="D2810" s="572" t="s">
        <v>1413</v>
      </c>
      <c r="E2810" s="571" t="str">
        <f t="shared" si="2316"/>
        <v xml:space="preserve"> SELECTIVE STRUCTURE DEMOLITION</v>
      </c>
      <c r="F2810" s="533" t="str">
        <f t="shared" si="2319"/>
        <v>AR</v>
      </c>
      <c r="G2810" s="533" t="s">
        <v>2725</v>
      </c>
      <c r="H2810" s="533">
        <v>65</v>
      </c>
      <c r="I2810" s="533" t="str">
        <f>I2809</f>
        <v xml:space="preserve">Architectural Demolition </v>
      </c>
      <c r="J2810" s="533" t="str">
        <f>L2809</f>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2810" s="23"/>
      <c r="L2810" s="23" t="s">
        <v>53</v>
      </c>
      <c r="M2810" s="573"/>
      <c r="N2810" s="24"/>
      <c r="O2810" s="533">
        <v>0</v>
      </c>
    </row>
    <row r="2811" spans="1:18" ht="15.75">
      <c r="A2811" s="533" t="s">
        <v>2729</v>
      </c>
      <c r="B2811" s="533">
        <v>2</v>
      </c>
      <c r="C2811" s="533" t="s">
        <v>24</v>
      </c>
      <c r="D2811" s="572" t="s">
        <v>1413</v>
      </c>
      <c r="E2811" s="571" t="str">
        <f t="shared" si="2316"/>
        <v xml:space="preserve"> SELECTIVE STRUCTURE DEMOLITION</v>
      </c>
      <c r="F2811" s="533" t="str">
        <f t="shared" si="2319"/>
        <v>AR</v>
      </c>
      <c r="G2811" s="533" t="s">
        <v>2722</v>
      </c>
      <c r="H2811" s="533">
        <v>66</v>
      </c>
      <c r="I2811" s="533" t="str">
        <f t="shared" ref="I2811:J2811" si="2337">I2809</f>
        <v xml:space="preserve">Architectural Demolition </v>
      </c>
      <c r="J2811" s="533" t="str">
        <f t="shared" si="2337"/>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2811" s="199" t="s">
        <v>13</v>
      </c>
      <c r="L2811" s="199" t="s">
        <v>54</v>
      </c>
      <c r="M2811" s="579">
        <v>3</v>
      </c>
      <c r="N2811" s="201" t="s">
        <v>39</v>
      </c>
      <c r="P2811" s="533">
        <v>0</v>
      </c>
      <c r="Q2811" s="533">
        <f t="shared" ref="Q2811:Q2815" si="2338">O2811*0.93</f>
        <v>0</v>
      </c>
      <c r="R2811" s="533">
        <f t="shared" ref="R2811:R2815" si="2339">Q2811*M2811</f>
        <v>0</v>
      </c>
    </row>
    <row r="2812" spans="1:18" ht="15.75">
      <c r="A2812" s="533" t="s">
        <v>2729</v>
      </c>
      <c r="B2812" s="533">
        <v>2</v>
      </c>
      <c r="C2812" s="533" t="s">
        <v>24</v>
      </c>
      <c r="D2812" s="572" t="s">
        <v>1413</v>
      </c>
      <c r="E2812" s="571" t="str">
        <f t="shared" si="2316"/>
        <v xml:space="preserve"> SELECTIVE STRUCTURE DEMOLITION</v>
      </c>
      <c r="F2812" s="533" t="str">
        <f t="shared" si="2319"/>
        <v>AR</v>
      </c>
      <c r="G2812" s="533" t="s">
        <v>2722</v>
      </c>
      <c r="H2812" s="533">
        <v>67</v>
      </c>
      <c r="I2812" s="533" t="str">
        <f t="shared" ref="I2812:J2812" si="2340">I2810</f>
        <v xml:space="preserve">Architectural Demolition </v>
      </c>
      <c r="J2812" s="533" t="str">
        <f t="shared" si="2340"/>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2812" s="199" t="s">
        <v>15</v>
      </c>
      <c r="L2812" s="199" t="s">
        <v>56</v>
      </c>
      <c r="M2812" s="579">
        <v>10</v>
      </c>
      <c r="N2812" s="201" t="s">
        <v>39</v>
      </c>
      <c r="P2812" s="533">
        <v>0</v>
      </c>
      <c r="Q2812" s="533">
        <f t="shared" si="2338"/>
        <v>0</v>
      </c>
      <c r="R2812" s="533">
        <f t="shared" si="2339"/>
        <v>0</v>
      </c>
    </row>
    <row r="2813" spans="1:18" ht="16.5" thickBot="1">
      <c r="A2813" s="533" t="s">
        <v>2729</v>
      </c>
      <c r="B2813" s="533">
        <v>2</v>
      </c>
      <c r="C2813" s="533" t="s">
        <v>24</v>
      </c>
      <c r="D2813" s="572" t="s">
        <v>1413</v>
      </c>
      <c r="E2813" s="571" t="str">
        <f t="shared" si="2316"/>
        <v xml:space="preserve"> SELECTIVE STRUCTURE DEMOLITION</v>
      </c>
      <c r="F2813" s="533" t="str">
        <f t="shared" si="2319"/>
        <v>AR</v>
      </c>
      <c r="G2813" s="533" t="s">
        <v>2722</v>
      </c>
      <c r="H2813" s="533">
        <v>68</v>
      </c>
      <c r="I2813" s="533" t="str">
        <f t="shared" ref="I2813:J2813" si="2341">I2811</f>
        <v xml:space="preserve">Architectural Demolition </v>
      </c>
      <c r="J2813" s="533" t="str">
        <f t="shared" si="2341"/>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2813" s="202" t="s">
        <v>17</v>
      </c>
      <c r="L2813" s="202" t="s">
        <v>58</v>
      </c>
      <c r="M2813" s="579">
        <v>5</v>
      </c>
      <c r="N2813" s="201" t="s">
        <v>39</v>
      </c>
      <c r="P2813" s="533">
        <v>0</v>
      </c>
      <c r="Q2813" s="533">
        <f t="shared" si="2338"/>
        <v>0</v>
      </c>
      <c r="R2813" s="533">
        <f t="shared" si="2339"/>
        <v>0</v>
      </c>
    </row>
    <row r="2814" spans="1:18" ht="16.5" thickBot="1">
      <c r="A2814" s="533" t="s">
        <v>2729</v>
      </c>
      <c r="B2814" s="533">
        <v>2</v>
      </c>
      <c r="C2814" s="533" t="s">
        <v>24</v>
      </c>
      <c r="D2814" s="572" t="s">
        <v>1413</v>
      </c>
      <c r="E2814" s="571" t="str">
        <f t="shared" si="2316"/>
        <v xml:space="preserve"> SELECTIVE STRUCTURE DEMOLITION</v>
      </c>
      <c r="F2814" s="533" t="str">
        <f t="shared" si="2319"/>
        <v>AR</v>
      </c>
      <c r="G2814" s="533" t="s">
        <v>2722</v>
      </c>
      <c r="H2814" s="533">
        <v>69</v>
      </c>
      <c r="I2814" s="533" t="str">
        <f t="shared" ref="I2814:J2814" si="2342">I2812</f>
        <v xml:space="preserve">Architectural Demolition </v>
      </c>
      <c r="J2814" s="533" t="str">
        <f t="shared" si="2342"/>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2814" s="23" t="s">
        <v>13</v>
      </c>
      <c r="L2814" s="23" t="s">
        <v>60</v>
      </c>
      <c r="M2814" s="130">
        <v>1</v>
      </c>
      <c r="N2814" s="198" t="s">
        <v>39</v>
      </c>
      <c r="O2814" s="533">
        <v>40</v>
      </c>
      <c r="P2814" s="533">
        <v>40</v>
      </c>
      <c r="Q2814" s="533">
        <f t="shared" si="2338"/>
        <v>37.200000000000003</v>
      </c>
      <c r="R2814" s="533">
        <f t="shared" si="2339"/>
        <v>37.200000000000003</v>
      </c>
    </row>
    <row r="2815" spans="1:18" ht="15.75">
      <c r="A2815" s="533" t="s">
        <v>2729</v>
      </c>
      <c r="B2815" s="533">
        <v>2</v>
      </c>
      <c r="C2815" s="533" t="s">
        <v>24</v>
      </c>
      <c r="D2815" s="572" t="s">
        <v>1413</v>
      </c>
      <c r="E2815" s="571" t="str">
        <f t="shared" si="2316"/>
        <v xml:space="preserve"> SELECTIVE STRUCTURE DEMOLITION</v>
      </c>
      <c r="F2815" s="533" t="str">
        <f t="shared" si="2319"/>
        <v>AR</v>
      </c>
      <c r="G2815" s="533" t="s">
        <v>2722</v>
      </c>
      <c r="H2815" s="533">
        <v>70</v>
      </c>
      <c r="I2815" s="533" t="str">
        <f t="shared" ref="I2815:J2815" si="2343">I2813</f>
        <v xml:space="preserve">Architectural Demolition </v>
      </c>
      <c r="J2815" s="533" t="str">
        <f t="shared" si="2343"/>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2815" s="199" t="s">
        <v>20</v>
      </c>
      <c r="L2815" s="199" t="s">
        <v>62</v>
      </c>
      <c r="M2815" s="578">
        <v>1</v>
      </c>
      <c r="N2815" s="200" t="s">
        <v>39</v>
      </c>
      <c r="Q2815" s="533">
        <f t="shared" si="2338"/>
        <v>0</v>
      </c>
      <c r="R2815" s="533">
        <f t="shared" si="2339"/>
        <v>0</v>
      </c>
    </row>
    <row r="2816" spans="1:18" ht="15.75">
      <c r="A2816" s="533" t="s">
        <v>2729</v>
      </c>
      <c r="B2816" s="533">
        <v>2</v>
      </c>
      <c r="C2816" s="533" t="s">
        <v>24</v>
      </c>
      <c r="D2816" s="572" t="s">
        <v>1413</v>
      </c>
      <c r="E2816" s="571" t="str">
        <f t="shared" si="2316"/>
        <v xml:space="preserve"> SELECTIVE STRUCTURE DEMOLITION</v>
      </c>
      <c r="F2816" s="533" t="str">
        <f t="shared" si="2319"/>
        <v>AR</v>
      </c>
      <c r="G2816" s="533" t="s">
        <v>2725</v>
      </c>
      <c r="H2816" s="533">
        <v>71</v>
      </c>
      <c r="I2816" s="533" t="str">
        <f t="shared" ref="I2816:J2816" si="2344">I2814</f>
        <v xml:space="preserve">Architectural Demolition </v>
      </c>
      <c r="J2816" s="533" t="str">
        <f t="shared" si="2344"/>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2816" s="31" t="s">
        <v>1192</v>
      </c>
      <c r="L2816" s="31"/>
      <c r="M2816" s="32"/>
      <c r="N2816" s="33"/>
    </row>
    <row r="2817" spans="1:18" ht="15.75">
      <c r="A2817" s="533" t="s">
        <v>2729</v>
      </c>
      <c r="B2817" s="533">
        <v>2</v>
      </c>
      <c r="C2817" s="533" t="s">
        <v>24</v>
      </c>
      <c r="D2817" s="35" t="s">
        <v>22</v>
      </c>
      <c r="E2817" s="35" t="s">
        <v>22</v>
      </c>
      <c r="G2817" s="533" t="s">
        <v>2724</v>
      </c>
      <c r="H2817" s="533">
        <v>72</v>
      </c>
      <c r="I2817" s="533" t="str">
        <f t="shared" ref="I2817:J2817" si="2345">I2815</f>
        <v xml:space="preserve">Architectural Demolition </v>
      </c>
      <c r="J2817" s="533" t="str">
        <f t="shared" si="2345"/>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2817" s="35" t="s">
        <v>22</v>
      </c>
      <c r="L2817" s="35"/>
      <c r="M2817" s="32"/>
      <c r="N2817" s="33"/>
      <c r="O2817" s="533" t="s">
        <v>8</v>
      </c>
      <c r="P2817" s="533">
        <v>1785</v>
      </c>
    </row>
    <row r="2818" spans="1:18" ht="15.75">
      <c r="A2818" s="533" t="s">
        <v>2729</v>
      </c>
      <c r="B2818" s="533">
        <v>3</v>
      </c>
      <c r="C2818" s="533" t="s">
        <v>65</v>
      </c>
      <c r="D2818" s="572" t="s">
        <v>1426</v>
      </c>
      <c r="E2818" s="571" t="s">
        <v>1314</v>
      </c>
      <c r="F2818" s="533" t="str">
        <f t="shared" ref="F2818:F2848" si="2346">VLOOKUP(D2818,trade,3,FALSE)</f>
        <v>ST</v>
      </c>
      <c r="G2818" s="533" t="s">
        <v>2725</v>
      </c>
      <c r="H2818" s="533">
        <v>73</v>
      </c>
      <c r="I2818" s="533" t="str">
        <f t="shared" ref="I2818:J2818" si="2347">I2816</f>
        <v xml:space="preserve">Architectural Demolition </v>
      </c>
      <c r="J2818" s="533" t="str">
        <f t="shared" si="2347"/>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2818" s="36"/>
      <c r="L2818" s="396"/>
      <c r="M2818" s="397" t="s">
        <v>64</v>
      </c>
      <c r="N2818" s="398"/>
    </row>
    <row r="2819" spans="1:18" ht="15.75">
      <c r="A2819" s="533" t="s">
        <v>2729</v>
      </c>
      <c r="B2819" s="533">
        <v>3</v>
      </c>
      <c r="C2819" s="533" t="s">
        <v>65</v>
      </c>
      <c r="D2819" s="572" t="s">
        <v>1426</v>
      </c>
      <c r="E2819" s="571" t="s">
        <v>1314</v>
      </c>
      <c r="F2819" s="533" t="str">
        <f t="shared" si="2346"/>
        <v>ST</v>
      </c>
      <c r="G2819" s="533" t="s">
        <v>2725</v>
      </c>
      <c r="H2819" s="533">
        <v>74</v>
      </c>
      <c r="I2819" s="533" t="str">
        <f t="shared" ref="I2819:J2819" si="2348">I2817</f>
        <v xml:space="preserve">Architectural Demolition </v>
      </c>
      <c r="J2819" s="533" t="str">
        <f t="shared" si="2348"/>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2819" s="36"/>
      <c r="L2819" s="396"/>
      <c r="M2819" s="397" t="s">
        <v>65</v>
      </c>
      <c r="N2819" s="398"/>
    </row>
    <row r="2820" spans="1:18" ht="15.75">
      <c r="A2820" s="533" t="s">
        <v>2729</v>
      </c>
      <c r="B2820" s="533">
        <v>3</v>
      </c>
      <c r="C2820" s="533" t="s">
        <v>65</v>
      </c>
      <c r="D2820" s="572" t="s">
        <v>1413</v>
      </c>
      <c r="E2820" s="571" t="str">
        <f t="shared" si="2316"/>
        <v xml:space="preserve"> CAST - IN PLACE CONCRETE  </v>
      </c>
      <c r="F2820" s="533" t="str">
        <f t="shared" si="2346"/>
        <v>AR</v>
      </c>
      <c r="G2820" s="533" t="s">
        <v>2725</v>
      </c>
      <c r="H2820" s="533">
        <v>75</v>
      </c>
      <c r="I2820" s="533" t="str">
        <f t="shared" ref="I2820:J2820" si="2349">I2818</f>
        <v xml:space="preserve">Architectural Demolition </v>
      </c>
      <c r="J2820" s="533" t="str">
        <f t="shared" si="2349"/>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2820" s="42" t="s">
        <v>2</v>
      </c>
      <c r="L2820" s="401" t="s">
        <v>25</v>
      </c>
      <c r="M2820" s="402" t="s">
        <v>4</v>
      </c>
      <c r="N2820" s="398" t="s">
        <v>5</v>
      </c>
      <c r="O2820" s="533" t="s">
        <v>6</v>
      </c>
      <c r="P2820" s="533" t="s">
        <v>7</v>
      </c>
    </row>
    <row r="2821" spans="1:18" ht="15.75">
      <c r="A2821" s="533" t="s">
        <v>2729</v>
      </c>
      <c r="B2821" s="533">
        <v>3</v>
      </c>
      <c r="C2821" s="533" t="s">
        <v>65</v>
      </c>
      <c r="D2821" s="572" t="s">
        <v>1413</v>
      </c>
      <c r="E2821" s="571" t="str">
        <f t="shared" si="2316"/>
        <v xml:space="preserve"> CAST - IN PLACE CONCRETE  </v>
      </c>
      <c r="F2821" s="533" t="str">
        <f t="shared" si="2346"/>
        <v>AR</v>
      </c>
      <c r="G2821" s="533" t="s">
        <v>2725</v>
      </c>
      <c r="H2821" s="533">
        <v>76</v>
      </c>
      <c r="I2821" s="533" t="str">
        <f t="shared" ref="I2821:J2821" si="2350">I2819</f>
        <v xml:space="preserve">Architectural Demolition </v>
      </c>
      <c r="J2821" s="533" t="str">
        <f t="shared" si="2350"/>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2821" s="36"/>
      <c r="L2821" s="396"/>
      <c r="M2821" s="397"/>
      <c r="N2821" s="405"/>
      <c r="P2821" s="533" t="s">
        <v>8</v>
      </c>
    </row>
    <row r="2822" spans="1:18" ht="15.75">
      <c r="A2822" s="533" t="s">
        <v>2729</v>
      </c>
      <c r="B2822" s="533">
        <v>3</v>
      </c>
      <c r="C2822" s="533" t="s">
        <v>65</v>
      </c>
      <c r="D2822" s="572" t="s">
        <v>1426</v>
      </c>
      <c r="E2822" s="571" t="s">
        <v>1314</v>
      </c>
      <c r="F2822" s="533" t="str">
        <f t="shared" si="2346"/>
        <v>ST</v>
      </c>
      <c r="G2822" s="533" t="s">
        <v>2725</v>
      </c>
      <c r="H2822" s="533">
        <v>77</v>
      </c>
      <c r="I2822" s="533" t="str">
        <f t="shared" ref="I2822:J2822" si="2351">I2820</f>
        <v xml:space="preserve">Architectural Demolition </v>
      </c>
      <c r="J2822" s="533" t="str">
        <f t="shared" si="2351"/>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2822" s="37"/>
      <c r="L2822" s="397" t="s">
        <v>66</v>
      </c>
      <c r="M2822" s="584"/>
      <c r="N2822" s="585"/>
    </row>
    <row r="2823" spans="1:18" ht="15.75">
      <c r="A2823" s="533" t="s">
        <v>2729</v>
      </c>
      <c r="B2823" s="533">
        <v>3</v>
      </c>
      <c r="C2823" s="533" t="s">
        <v>65</v>
      </c>
      <c r="D2823" s="572" t="s">
        <v>1426</v>
      </c>
      <c r="E2823" s="571" t="str">
        <f t="shared" ref="E2823:E2848" si="2352">E2822</f>
        <v xml:space="preserve"> CAST - IN PLACE CONCRETE  </v>
      </c>
      <c r="F2823" s="533" t="str">
        <f t="shared" si="2346"/>
        <v>ST</v>
      </c>
      <c r="G2823" s="533" t="s">
        <v>2725</v>
      </c>
      <c r="H2823" s="533">
        <v>78</v>
      </c>
      <c r="I2823" s="533" t="str">
        <f>L2823</f>
        <v>Concrete; Compressive strength on cylinder 110 kg/cm2; Ordinary Portland cement (Type I ); plain</v>
      </c>
      <c r="J2823" s="533" t="str">
        <f>L2823</f>
        <v>Concrete; Compressive strength on cylinder 110 kg/cm2; Ordinary Portland cement (Type I ); plain</v>
      </c>
      <c r="K2823" s="209"/>
      <c r="L2823" s="414" t="s">
        <v>67</v>
      </c>
      <c r="M2823" s="588"/>
      <c r="N2823" s="408"/>
    </row>
    <row r="2824" spans="1:18" ht="15.75">
      <c r="A2824" s="533" t="s">
        <v>2729</v>
      </c>
      <c r="B2824" s="533">
        <v>3</v>
      </c>
      <c r="C2824" s="533" t="s">
        <v>65</v>
      </c>
      <c r="D2824" s="572" t="s">
        <v>1426</v>
      </c>
      <c r="E2824" s="571" t="str">
        <f t="shared" si="2352"/>
        <v xml:space="preserve"> CAST - IN PLACE CONCRETE  </v>
      </c>
      <c r="F2824" s="533" t="str">
        <f t="shared" si="2346"/>
        <v>ST</v>
      </c>
      <c r="G2824" s="533" t="s">
        <v>2722</v>
      </c>
      <c r="H2824" s="533">
        <v>79</v>
      </c>
      <c r="I2824" s="533" t="str">
        <f t="shared" ref="I2824:J2824" si="2353">I2822</f>
        <v xml:space="preserve">Architectural Demolition </v>
      </c>
      <c r="J2824" s="533" t="str">
        <f t="shared" si="2353"/>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2824" s="209" t="s">
        <v>13</v>
      </c>
      <c r="L2824" s="414" t="s">
        <v>68</v>
      </c>
      <c r="M2824" s="590">
        <v>38</v>
      </c>
      <c r="N2824" s="408" t="s">
        <v>69</v>
      </c>
      <c r="O2824" s="533">
        <v>0</v>
      </c>
      <c r="P2824" s="533">
        <v>0</v>
      </c>
      <c r="Q2824" s="533">
        <f t="shared" ref="Q2824:Q2826" si="2354">O2824*0.93</f>
        <v>0</v>
      </c>
      <c r="R2824" s="533">
        <f t="shared" ref="R2824:R2826" si="2355">Q2824*M2824</f>
        <v>0</v>
      </c>
    </row>
    <row r="2825" spans="1:18" ht="15.75">
      <c r="A2825" s="533" t="s">
        <v>2729</v>
      </c>
      <c r="B2825" s="533">
        <v>3</v>
      </c>
      <c r="C2825" s="533" t="s">
        <v>65</v>
      </c>
      <c r="D2825" s="572" t="s">
        <v>1426</v>
      </c>
      <c r="E2825" s="571" t="str">
        <f t="shared" si="2352"/>
        <v xml:space="preserve"> CAST - IN PLACE CONCRETE  </v>
      </c>
      <c r="F2825" s="533" t="str">
        <f t="shared" si="2346"/>
        <v>ST</v>
      </c>
      <c r="G2825" s="533" t="s">
        <v>2722</v>
      </c>
      <c r="H2825" s="533">
        <v>80</v>
      </c>
      <c r="I2825" s="533" t="str">
        <f t="shared" ref="I2825:J2825" si="2356">I2823</f>
        <v>Concrete; Compressive strength on cylinder 110 kg/cm2; Ordinary Portland cement (Type I ); plain</v>
      </c>
      <c r="J2825" s="533" t="str">
        <f t="shared" si="2356"/>
        <v>Concrete; Compressive strength on cylinder 110 kg/cm2; Ordinary Portland cement (Type I ); plain</v>
      </c>
      <c r="K2825" s="209" t="s">
        <v>15</v>
      </c>
      <c r="L2825" s="414" t="s">
        <v>70</v>
      </c>
      <c r="M2825" s="590">
        <v>6</v>
      </c>
      <c r="N2825" s="408" t="s">
        <v>69</v>
      </c>
      <c r="O2825" s="533">
        <v>0</v>
      </c>
      <c r="P2825" s="533">
        <v>0</v>
      </c>
      <c r="Q2825" s="533">
        <f t="shared" si="2354"/>
        <v>0</v>
      </c>
      <c r="R2825" s="533">
        <f t="shared" si="2355"/>
        <v>0</v>
      </c>
    </row>
    <row r="2826" spans="1:18" ht="16.5" thickBot="1">
      <c r="A2826" s="533" t="s">
        <v>2729</v>
      </c>
      <c r="B2826" s="533">
        <v>3</v>
      </c>
      <c r="C2826" s="533" t="s">
        <v>65</v>
      </c>
      <c r="D2826" s="572" t="s">
        <v>1426</v>
      </c>
      <c r="E2826" s="571" t="str">
        <f t="shared" si="2352"/>
        <v xml:space="preserve"> CAST - IN PLACE CONCRETE  </v>
      </c>
      <c r="F2826" s="533" t="str">
        <f t="shared" si="2346"/>
        <v>ST</v>
      </c>
      <c r="G2826" s="533" t="s">
        <v>2722</v>
      </c>
      <c r="H2826" s="533">
        <v>81</v>
      </c>
      <c r="I2826" s="533" t="str">
        <f t="shared" ref="I2826:J2826" si="2357">I2824</f>
        <v xml:space="preserve">Architectural Demolition </v>
      </c>
      <c r="J2826" s="533" t="str">
        <f t="shared" si="2357"/>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2826" s="209" t="s">
        <v>17</v>
      </c>
      <c r="L2826" s="414" t="s">
        <v>71</v>
      </c>
      <c r="M2826" s="590">
        <v>5</v>
      </c>
      <c r="N2826" s="410" t="s">
        <v>69</v>
      </c>
      <c r="O2826" s="533">
        <v>0</v>
      </c>
      <c r="P2826" s="533">
        <v>0</v>
      </c>
      <c r="Q2826" s="533">
        <f t="shared" si="2354"/>
        <v>0</v>
      </c>
      <c r="R2826" s="533">
        <f t="shared" si="2355"/>
        <v>0</v>
      </c>
    </row>
    <row r="2827" spans="1:18" ht="16.5" thickBot="1">
      <c r="A2827" s="533" t="s">
        <v>2729</v>
      </c>
      <c r="B2827" s="533">
        <v>3</v>
      </c>
      <c r="C2827" s="533" t="s">
        <v>65</v>
      </c>
      <c r="D2827" s="572" t="s">
        <v>1426</v>
      </c>
      <c r="E2827" s="571" t="str">
        <f t="shared" si="2352"/>
        <v xml:space="preserve"> CAST - IN PLACE CONCRETE  </v>
      </c>
      <c r="F2827" s="533" t="str">
        <f t="shared" si="2346"/>
        <v>ST</v>
      </c>
      <c r="G2827" s="533" t="s">
        <v>2725</v>
      </c>
      <c r="H2827" s="533">
        <v>82</v>
      </c>
      <c r="I2827" s="533" t="str">
        <f>L2827</f>
        <v xml:space="preserve">Concrete; Compression strength on cylinder 300 kg/cm2; Ordinary Portland cement Type I;  including basic and plain finish formwork reinforced </v>
      </c>
      <c r="J2827" s="533" t="str">
        <f>L2827</f>
        <v xml:space="preserve">Concrete; Compression strength on cylinder 300 kg/cm2; Ordinary Portland cement Type I;  including basic and plain finish formwork reinforced </v>
      </c>
      <c r="K2827" s="37"/>
      <c r="L2827" s="397" t="s">
        <v>72</v>
      </c>
      <c r="M2827" s="591"/>
      <c r="N2827" s="363"/>
      <c r="O2827" s="533">
        <v>0</v>
      </c>
    </row>
    <row r="2828" spans="1:18" ht="15.75">
      <c r="A2828" s="533" t="s">
        <v>2729</v>
      </c>
      <c r="B2828" s="533">
        <v>3</v>
      </c>
      <c r="C2828" s="533" t="s">
        <v>65</v>
      </c>
      <c r="D2828" s="572" t="s">
        <v>1426</v>
      </c>
      <c r="E2828" s="571" t="str">
        <f t="shared" si="2352"/>
        <v xml:space="preserve"> CAST - IN PLACE CONCRETE  </v>
      </c>
      <c r="F2828" s="533" t="str">
        <f t="shared" si="2346"/>
        <v>ST</v>
      </c>
      <c r="G2828" s="533" t="s">
        <v>2722</v>
      </c>
      <c r="H2828" s="533">
        <v>83</v>
      </c>
      <c r="I2828" s="533" t="str">
        <f t="shared" ref="I2828:J2828" si="2358">I2826</f>
        <v xml:space="preserve">Architectural Demolition </v>
      </c>
      <c r="J2828" s="533" t="str">
        <f t="shared" si="2358"/>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2828" s="209" t="s">
        <v>19</v>
      </c>
      <c r="L2828" s="414" t="s">
        <v>1118</v>
      </c>
      <c r="M2828" s="592">
        <v>80</v>
      </c>
      <c r="N2828" s="408" t="s">
        <v>69</v>
      </c>
      <c r="O2828" s="533">
        <v>0</v>
      </c>
      <c r="P2828" s="533">
        <v>0</v>
      </c>
      <c r="Q2828" s="533">
        <f t="shared" ref="Q2828:Q2837" si="2359">O2828*0.93</f>
        <v>0</v>
      </c>
      <c r="R2828" s="533">
        <f t="shared" ref="R2828:R2837" si="2360">Q2828*M2828</f>
        <v>0</v>
      </c>
    </row>
    <row r="2829" spans="1:18" ht="15.75">
      <c r="A2829" s="533" t="s">
        <v>2729</v>
      </c>
      <c r="B2829" s="533">
        <v>3</v>
      </c>
      <c r="C2829" s="533" t="s">
        <v>65</v>
      </c>
      <c r="D2829" s="572" t="s">
        <v>1426</v>
      </c>
      <c r="E2829" s="571" t="str">
        <f t="shared" si="2352"/>
        <v xml:space="preserve"> CAST - IN PLACE CONCRETE  </v>
      </c>
      <c r="F2829" s="533" t="str">
        <f t="shared" si="2346"/>
        <v>ST</v>
      </c>
      <c r="G2829" s="533" t="s">
        <v>2722</v>
      </c>
      <c r="H2829" s="533">
        <v>84</v>
      </c>
      <c r="I2829" s="533" t="str">
        <f t="shared" ref="I2829:J2829" si="2361">I2827</f>
        <v xml:space="preserve">Concrete; Compression strength on cylinder 300 kg/cm2; Ordinary Portland cement Type I;  including basic and plain finish formwork reinforced </v>
      </c>
      <c r="J2829" s="533" t="str">
        <f t="shared" si="2361"/>
        <v xml:space="preserve">Concrete; Compression strength on cylinder 300 kg/cm2; Ordinary Portland cement Type I;  including basic and plain finish formwork reinforced </v>
      </c>
      <c r="K2829" s="209" t="s">
        <v>20</v>
      </c>
      <c r="L2829" s="414" t="s">
        <v>73</v>
      </c>
      <c r="M2829" s="590">
        <v>30</v>
      </c>
      <c r="N2829" s="408" t="s">
        <v>69</v>
      </c>
      <c r="O2829" s="533">
        <v>0</v>
      </c>
      <c r="P2829" s="533">
        <v>0</v>
      </c>
      <c r="Q2829" s="533">
        <f t="shared" si="2359"/>
        <v>0</v>
      </c>
      <c r="R2829" s="533">
        <f t="shared" si="2360"/>
        <v>0</v>
      </c>
    </row>
    <row r="2830" spans="1:18" ht="15.75">
      <c r="A2830" s="533" t="s">
        <v>2729</v>
      </c>
      <c r="B2830" s="533">
        <v>3</v>
      </c>
      <c r="C2830" s="533" t="s">
        <v>65</v>
      </c>
      <c r="D2830" s="572" t="s">
        <v>1426</v>
      </c>
      <c r="E2830" s="571" t="str">
        <f t="shared" si="2352"/>
        <v xml:space="preserve"> CAST - IN PLACE CONCRETE  </v>
      </c>
      <c r="F2830" s="533" t="str">
        <f t="shared" si="2346"/>
        <v>ST</v>
      </c>
      <c r="G2830" s="533" t="s">
        <v>2722</v>
      </c>
      <c r="H2830" s="533">
        <v>85</v>
      </c>
      <c r="I2830" s="533" t="str">
        <f t="shared" ref="I2830:J2830" si="2362">I2828</f>
        <v xml:space="preserve">Architectural Demolition </v>
      </c>
      <c r="J2830" s="533" t="str">
        <f t="shared" si="2362"/>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2830" s="209" t="s">
        <v>21</v>
      </c>
      <c r="L2830" s="414" t="s">
        <v>74</v>
      </c>
      <c r="M2830" s="414">
        <v>1</v>
      </c>
      <c r="N2830" s="408" t="s">
        <v>69</v>
      </c>
      <c r="O2830" s="533">
        <v>0</v>
      </c>
      <c r="P2830" s="533">
        <v>0</v>
      </c>
      <c r="Q2830" s="533">
        <f t="shared" si="2359"/>
        <v>0</v>
      </c>
      <c r="R2830" s="533">
        <f t="shared" si="2360"/>
        <v>0</v>
      </c>
    </row>
    <row r="2831" spans="1:18" ht="16.5" thickBot="1">
      <c r="A2831" s="533" t="s">
        <v>2729</v>
      </c>
      <c r="B2831" s="533">
        <v>3</v>
      </c>
      <c r="C2831" s="533" t="s">
        <v>65</v>
      </c>
      <c r="D2831" s="572" t="s">
        <v>1426</v>
      </c>
      <c r="E2831" s="571" t="str">
        <f t="shared" si="2352"/>
        <v xml:space="preserve"> CAST - IN PLACE CONCRETE  </v>
      </c>
      <c r="F2831" s="533" t="str">
        <f t="shared" si="2346"/>
        <v>ST</v>
      </c>
      <c r="G2831" s="533" t="s">
        <v>2722</v>
      </c>
      <c r="H2831" s="533">
        <v>86</v>
      </c>
      <c r="I2831" s="533" t="str">
        <f t="shared" ref="I2831:J2831" si="2363">I2829</f>
        <v xml:space="preserve">Concrete; Compression strength on cylinder 300 kg/cm2; Ordinary Portland cement Type I;  including basic and plain finish formwork reinforced </v>
      </c>
      <c r="J2831" s="533" t="str">
        <f t="shared" si="2363"/>
        <v xml:space="preserve">Concrete; Compression strength on cylinder 300 kg/cm2; Ordinary Portland cement Type I;  including basic and plain finish formwork reinforced </v>
      </c>
      <c r="K2831" s="593" t="s">
        <v>45</v>
      </c>
      <c r="L2831" s="594" t="s">
        <v>75</v>
      </c>
      <c r="M2831" s="590">
        <v>50</v>
      </c>
      <c r="N2831" s="408" t="s">
        <v>69</v>
      </c>
      <c r="O2831" s="533">
        <v>0</v>
      </c>
      <c r="P2831" s="533">
        <v>0</v>
      </c>
      <c r="Q2831" s="533">
        <f t="shared" si="2359"/>
        <v>0</v>
      </c>
      <c r="R2831" s="533">
        <f t="shared" si="2360"/>
        <v>0</v>
      </c>
    </row>
    <row r="2832" spans="1:18" ht="16.5" thickBot="1">
      <c r="A2832" s="533" t="s">
        <v>2729</v>
      </c>
      <c r="B2832" s="533">
        <v>3</v>
      </c>
      <c r="C2832" s="533" t="s">
        <v>65</v>
      </c>
      <c r="D2832" s="572" t="s">
        <v>1426</v>
      </c>
      <c r="E2832" s="571" t="str">
        <f t="shared" si="2352"/>
        <v xml:space="preserve"> CAST - IN PLACE CONCRETE  </v>
      </c>
      <c r="F2832" s="533" t="str">
        <f t="shared" si="2346"/>
        <v>ST</v>
      </c>
      <c r="G2832" s="533" t="s">
        <v>2722</v>
      </c>
      <c r="H2832" s="533">
        <v>87</v>
      </c>
      <c r="I2832" s="533" t="str">
        <f t="shared" ref="I2832:J2832" si="2364">I2830</f>
        <v xml:space="preserve">Architectural Demolition </v>
      </c>
      <c r="J2832" s="533" t="str">
        <f t="shared" si="2364"/>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2832" s="37" t="s">
        <v>13</v>
      </c>
      <c r="L2832" s="397" t="s">
        <v>1197</v>
      </c>
      <c r="M2832" s="596">
        <v>20</v>
      </c>
      <c r="N2832" s="363" t="s">
        <v>69</v>
      </c>
      <c r="O2832" s="533">
        <v>119</v>
      </c>
      <c r="P2832" s="533">
        <v>2380</v>
      </c>
      <c r="Q2832" s="533">
        <f t="shared" si="2359"/>
        <v>110.67</v>
      </c>
      <c r="R2832" s="533">
        <f t="shared" si="2360"/>
        <v>2213.4</v>
      </c>
    </row>
    <row r="2833" spans="1:18" ht="16.5" thickBot="1">
      <c r="A2833" s="533" t="s">
        <v>2729</v>
      </c>
      <c r="B2833" s="533">
        <v>3</v>
      </c>
      <c r="C2833" s="533" t="s">
        <v>65</v>
      </c>
      <c r="D2833" s="572" t="s">
        <v>1426</v>
      </c>
      <c r="E2833" s="571" t="str">
        <f t="shared" si="2352"/>
        <v xml:space="preserve"> CAST - IN PLACE CONCRETE  </v>
      </c>
      <c r="F2833" s="533" t="str">
        <f t="shared" si="2346"/>
        <v>ST</v>
      </c>
      <c r="G2833" s="533" t="s">
        <v>2722</v>
      </c>
      <c r="H2833" s="533">
        <v>88</v>
      </c>
      <c r="I2833" s="533" t="str">
        <f t="shared" ref="I2833:J2833" si="2365">I2831</f>
        <v xml:space="preserve">Concrete; Compression strength on cylinder 300 kg/cm2; Ordinary Portland cement Type I;  including basic and plain finish formwork reinforced </v>
      </c>
      <c r="J2833" s="533" t="str">
        <f t="shared" si="2365"/>
        <v xml:space="preserve">Concrete; Compression strength on cylinder 300 kg/cm2; Ordinary Portland cement Type I;  including basic and plain finish formwork reinforced </v>
      </c>
      <c r="K2833" s="37" t="s">
        <v>15</v>
      </c>
      <c r="L2833" s="397" t="s">
        <v>1119</v>
      </c>
      <c r="M2833" s="597">
        <v>5</v>
      </c>
      <c r="N2833" s="412" t="s">
        <v>69</v>
      </c>
      <c r="O2833" s="533">
        <v>125</v>
      </c>
      <c r="P2833" s="533">
        <v>625</v>
      </c>
      <c r="Q2833" s="533">
        <f t="shared" si="2359"/>
        <v>116.25</v>
      </c>
      <c r="R2833" s="533">
        <f t="shared" si="2360"/>
        <v>581.25</v>
      </c>
    </row>
    <row r="2834" spans="1:18" ht="15.75">
      <c r="A2834" s="533" t="s">
        <v>2729</v>
      </c>
      <c r="B2834" s="533">
        <v>3</v>
      </c>
      <c r="C2834" s="533" t="s">
        <v>65</v>
      </c>
      <c r="D2834" s="572" t="s">
        <v>1426</v>
      </c>
      <c r="E2834" s="571" t="str">
        <f t="shared" si="2352"/>
        <v xml:space="preserve"> CAST - IN PLACE CONCRETE  </v>
      </c>
      <c r="F2834" s="533" t="str">
        <f t="shared" si="2346"/>
        <v>ST</v>
      </c>
      <c r="G2834" s="533" t="s">
        <v>2722</v>
      </c>
      <c r="H2834" s="533">
        <v>89</v>
      </c>
      <c r="I2834" s="533" t="str">
        <f t="shared" ref="I2834:J2834" si="2366">I2832</f>
        <v xml:space="preserve">Architectural Demolition </v>
      </c>
      <c r="J2834" s="533" t="str">
        <f t="shared" si="2366"/>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2834" s="209" t="s">
        <v>76</v>
      </c>
      <c r="L2834" s="414" t="s">
        <v>1120</v>
      </c>
      <c r="M2834" s="592">
        <v>1</v>
      </c>
      <c r="N2834" s="408" t="s">
        <v>69</v>
      </c>
      <c r="P2834" s="533">
        <v>0</v>
      </c>
      <c r="Q2834" s="533">
        <f t="shared" si="2359"/>
        <v>0</v>
      </c>
      <c r="R2834" s="533">
        <f t="shared" si="2360"/>
        <v>0</v>
      </c>
    </row>
    <row r="2835" spans="1:18" ht="15.75">
      <c r="A2835" s="533" t="s">
        <v>2729</v>
      </c>
      <c r="B2835" s="533">
        <v>3</v>
      </c>
      <c r="C2835" s="533" t="s">
        <v>65</v>
      </c>
      <c r="D2835" s="572" t="s">
        <v>1426</v>
      </c>
      <c r="E2835" s="571" t="str">
        <f t="shared" si="2352"/>
        <v xml:space="preserve"> CAST - IN PLACE CONCRETE  </v>
      </c>
      <c r="F2835" s="533" t="str">
        <f t="shared" si="2346"/>
        <v>ST</v>
      </c>
      <c r="G2835" s="533" t="s">
        <v>2722</v>
      </c>
      <c r="H2835" s="533">
        <v>90</v>
      </c>
      <c r="I2835" s="533" t="str">
        <f t="shared" ref="I2835:J2835" si="2367">I2833</f>
        <v xml:space="preserve">Concrete; Compression strength on cylinder 300 kg/cm2; Ordinary Portland cement Type I;  including basic and plain finish formwork reinforced </v>
      </c>
      <c r="J2835" s="533" t="str">
        <f t="shared" si="2367"/>
        <v xml:space="preserve">Concrete; Compression strength on cylinder 300 kg/cm2; Ordinary Portland cement Type I;  including basic and plain finish formwork reinforced </v>
      </c>
      <c r="K2835" s="37" t="s">
        <v>17</v>
      </c>
      <c r="L2835" s="397" t="s">
        <v>79</v>
      </c>
      <c r="M2835" s="422">
        <v>5</v>
      </c>
      <c r="N2835" s="363" t="s">
        <v>69</v>
      </c>
      <c r="O2835" s="533">
        <v>125</v>
      </c>
      <c r="P2835" s="533">
        <v>625</v>
      </c>
      <c r="Q2835" s="533">
        <f t="shared" si="2359"/>
        <v>116.25</v>
      </c>
      <c r="R2835" s="533">
        <f t="shared" si="2360"/>
        <v>581.25</v>
      </c>
    </row>
    <row r="2836" spans="1:18" ht="16.5" thickBot="1">
      <c r="A2836" s="533" t="s">
        <v>2729</v>
      </c>
      <c r="B2836" s="533">
        <v>3</v>
      </c>
      <c r="C2836" s="533" t="s">
        <v>65</v>
      </c>
      <c r="D2836" s="572" t="s">
        <v>1426</v>
      </c>
      <c r="E2836" s="571" t="str">
        <f t="shared" si="2352"/>
        <v xml:space="preserve"> CAST - IN PLACE CONCRETE  </v>
      </c>
      <c r="F2836" s="533" t="str">
        <f t="shared" si="2346"/>
        <v>ST</v>
      </c>
      <c r="G2836" s="533" t="s">
        <v>2722</v>
      </c>
      <c r="H2836" s="533">
        <v>91</v>
      </c>
      <c r="I2836" s="533" t="str">
        <f t="shared" ref="I2836:J2836" si="2368">I2834</f>
        <v xml:space="preserve">Architectural Demolition </v>
      </c>
      <c r="J2836" s="533" t="str">
        <f t="shared" si="2368"/>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2836" s="37" t="s">
        <v>19</v>
      </c>
      <c r="L2836" s="397" t="s">
        <v>1121</v>
      </c>
      <c r="M2836" s="422">
        <v>32</v>
      </c>
      <c r="N2836" s="363" t="s">
        <v>33</v>
      </c>
      <c r="O2836" s="533">
        <v>38</v>
      </c>
      <c r="P2836" s="533">
        <v>1216</v>
      </c>
      <c r="Q2836" s="533">
        <f t="shared" si="2359"/>
        <v>35.340000000000003</v>
      </c>
      <c r="R2836" s="533">
        <f t="shared" si="2360"/>
        <v>1130.8800000000001</v>
      </c>
    </row>
    <row r="2837" spans="1:18" ht="16.5" thickBot="1">
      <c r="A2837" s="533" t="s">
        <v>2729</v>
      </c>
      <c r="B2837" s="533">
        <v>3</v>
      </c>
      <c r="C2837" s="533" t="s">
        <v>65</v>
      </c>
      <c r="D2837" s="572" t="s">
        <v>1426</v>
      </c>
      <c r="E2837" s="571" t="str">
        <f t="shared" si="2352"/>
        <v xml:space="preserve"> CAST - IN PLACE CONCRETE  </v>
      </c>
      <c r="F2837" s="533" t="str">
        <f t="shared" si="2346"/>
        <v>ST</v>
      </c>
      <c r="G2837" s="533" t="s">
        <v>2722</v>
      </c>
      <c r="H2837" s="533">
        <v>92</v>
      </c>
      <c r="I2837" s="533" t="str">
        <f t="shared" ref="I2837:J2837" si="2369">I2835</f>
        <v xml:space="preserve">Concrete; Compression strength on cylinder 300 kg/cm2; Ordinary Portland cement Type I;  including basic and plain finish formwork reinforced </v>
      </c>
      <c r="J2837" s="533" t="str">
        <f t="shared" si="2369"/>
        <v xml:space="preserve">Concrete; Compression strength on cylinder 300 kg/cm2; Ordinary Portland cement Type I;  including basic and plain finish formwork reinforced </v>
      </c>
      <c r="K2837" s="37" t="s">
        <v>20</v>
      </c>
      <c r="L2837" s="397" t="s">
        <v>1122</v>
      </c>
      <c r="M2837" s="422">
        <v>2</v>
      </c>
      <c r="N2837" s="412" t="s">
        <v>69</v>
      </c>
      <c r="O2837" s="533">
        <v>125</v>
      </c>
      <c r="P2837" s="533">
        <v>250</v>
      </c>
      <c r="Q2837" s="533">
        <f t="shared" si="2359"/>
        <v>116.25</v>
      </c>
      <c r="R2837" s="533">
        <f t="shared" si="2360"/>
        <v>232.5</v>
      </c>
    </row>
    <row r="2838" spans="1:18" ht="15.75">
      <c r="A2838" s="533" t="s">
        <v>2729</v>
      </c>
      <c r="B2838" s="533">
        <v>3</v>
      </c>
      <c r="C2838" s="533" t="s">
        <v>65</v>
      </c>
      <c r="D2838" s="572" t="s">
        <v>1426</v>
      </c>
      <c r="E2838" s="571" t="str">
        <f t="shared" si="2352"/>
        <v xml:space="preserve"> CAST - IN PLACE CONCRETE  </v>
      </c>
      <c r="F2838" s="533" t="str">
        <f t="shared" si="2346"/>
        <v>ST</v>
      </c>
      <c r="G2838" s="533" t="s">
        <v>2725</v>
      </c>
      <c r="H2838" s="533">
        <v>93</v>
      </c>
      <c r="I2838" s="533" t="str">
        <f>L2838</f>
        <v xml:space="preserve">Concrete; Compression strength on cylinder 250 kg/cm2; Ordinary Portland cement Type I;  including basic and plain finish formwork reinforced </v>
      </c>
      <c r="J2838" s="533" t="str">
        <f>L2838</f>
        <v xml:space="preserve">Concrete; Compression strength on cylinder 250 kg/cm2; Ordinary Portland cement Type I;  including basic and plain finish formwork reinforced </v>
      </c>
      <c r="K2838" s="209"/>
      <c r="L2838" s="414" t="s">
        <v>80</v>
      </c>
      <c r="M2838" s="588"/>
      <c r="N2838" s="408"/>
    </row>
    <row r="2839" spans="1:18" ht="15.75">
      <c r="A2839" s="533" t="s">
        <v>2729</v>
      </c>
      <c r="B2839" s="533">
        <v>3</v>
      </c>
      <c r="C2839" s="533" t="s">
        <v>65</v>
      </c>
      <c r="D2839" s="572" t="s">
        <v>1426</v>
      </c>
      <c r="E2839" s="571" t="str">
        <f t="shared" si="2352"/>
        <v xml:space="preserve"> CAST - IN PLACE CONCRETE  </v>
      </c>
      <c r="F2839" s="533" t="str">
        <f t="shared" si="2346"/>
        <v>ST</v>
      </c>
      <c r="G2839" s="533" t="s">
        <v>2722</v>
      </c>
      <c r="H2839" s="533">
        <v>94</v>
      </c>
      <c r="I2839" s="533" t="str">
        <f>I2837</f>
        <v xml:space="preserve">Concrete; Compression strength on cylinder 300 kg/cm2; Ordinary Portland cement Type I;  including basic and plain finish formwork reinforced </v>
      </c>
      <c r="J2839" s="533" t="str">
        <f>J2837</f>
        <v xml:space="preserve">Concrete; Compression strength on cylinder 300 kg/cm2; Ordinary Portland cement Type I;  including basic and plain finish formwork reinforced </v>
      </c>
      <c r="K2839" s="209" t="s">
        <v>15</v>
      </c>
      <c r="L2839" s="414" t="s">
        <v>68</v>
      </c>
      <c r="M2839" s="590">
        <v>93</v>
      </c>
      <c r="N2839" s="408" t="s">
        <v>69</v>
      </c>
      <c r="P2839" s="533">
        <v>0</v>
      </c>
      <c r="Q2839" s="533">
        <f>O2839*0.93</f>
        <v>0</v>
      </c>
      <c r="R2839" s="533">
        <f>Q2839*M2839</f>
        <v>0</v>
      </c>
    </row>
    <row r="2840" spans="1:18" ht="16.5" thickBot="1">
      <c r="A2840" s="533" t="s">
        <v>2729</v>
      </c>
      <c r="B2840" s="533">
        <v>3</v>
      </c>
      <c r="C2840" s="533" t="s">
        <v>65</v>
      </c>
      <c r="D2840" s="572" t="s">
        <v>1426</v>
      </c>
      <c r="E2840" s="571" t="str">
        <f t="shared" si="2352"/>
        <v xml:space="preserve"> CAST - IN PLACE CONCRETE  </v>
      </c>
      <c r="F2840" s="533" t="str">
        <f t="shared" si="2346"/>
        <v>ST</v>
      </c>
      <c r="G2840" s="533" t="s">
        <v>2725</v>
      </c>
      <c r="H2840" s="533">
        <v>95</v>
      </c>
      <c r="I2840" s="533" t="str">
        <f>L2840</f>
        <v>Bar reinforcement</v>
      </c>
      <c r="J2840" s="533" t="str">
        <f>L2840</f>
        <v>Bar reinforcement</v>
      </c>
      <c r="K2840" s="37"/>
      <c r="L2840" s="397" t="s">
        <v>81</v>
      </c>
      <c r="M2840" s="599"/>
      <c r="N2840" s="363"/>
    </row>
    <row r="2841" spans="1:18" ht="16.5" thickBot="1">
      <c r="A2841" s="533" t="s">
        <v>2729</v>
      </c>
      <c r="B2841" s="533">
        <v>3</v>
      </c>
      <c r="C2841" s="533" t="s">
        <v>65</v>
      </c>
      <c r="D2841" s="572" t="s">
        <v>1426</v>
      </c>
      <c r="E2841" s="571" t="str">
        <f t="shared" si="2352"/>
        <v xml:space="preserve"> CAST - IN PLACE CONCRETE  </v>
      </c>
      <c r="F2841" s="533" t="str">
        <f t="shared" si="2346"/>
        <v>ST</v>
      </c>
      <c r="G2841" s="533" t="s">
        <v>2722</v>
      </c>
      <c r="H2841" s="533">
        <v>96</v>
      </c>
      <c r="I2841" s="533" t="str">
        <f>I2839</f>
        <v xml:space="preserve">Concrete; Compression strength on cylinder 300 kg/cm2; Ordinary Portland cement Type I;  including basic and plain finish formwork reinforced </v>
      </c>
      <c r="J2841" s="533" t="str">
        <f>J2839</f>
        <v xml:space="preserve">Concrete; Compression strength on cylinder 300 kg/cm2; Ordinary Portland cement Type I;  including basic and plain finish formwork reinforced </v>
      </c>
      <c r="K2841" s="36" t="s">
        <v>13</v>
      </c>
      <c r="L2841" s="396" t="s">
        <v>82</v>
      </c>
      <c r="M2841" s="422">
        <v>2.5</v>
      </c>
      <c r="N2841" s="285" t="s">
        <v>83</v>
      </c>
      <c r="O2841" s="533">
        <v>2346</v>
      </c>
      <c r="P2841" s="533">
        <v>5865</v>
      </c>
      <c r="Q2841" s="533">
        <f>O2841*0.93</f>
        <v>2181.7800000000002</v>
      </c>
      <c r="R2841" s="533">
        <f>Q2841*M2841</f>
        <v>5454.4500000000007</v>
      </c>
    </row>
    <row r="2842" spans="1:18" ht="15.75">
      <c r="A2842" s="533" t="s">
        <v>2729</v>
      </c>
      <c r="B2842" s="533">
        <v>3</v>
      </c>
      <c r="C2842" s="533" t="s">
        <v>65</v>
      </c>
      <c r="D2842" s="572" t="s">
        <v>1426</v>
      </c>
      <c r="E2842" s="571" t="str">
        <f t="shared" si="2352"/>
        <v xml:space="preserve"> CAST - IN PLACE CONCRETE  </v>
      </c>
      <c r="F2842" s="533" t="str">
        <f t="shared" si="2346"/>
        <v>ST</v>
      </c>
      <c r="G2842" s="533" t="s">
        <v>2725</v>
      </c>
      <c r="H2842" s="533">
        <v>97</v>
      </c>
      <c r="I2842" s="533" t="str">
        <f>L2842</f>
        <v>Dowel Bars Planted With Epoxy Mortar</v>
      </c>
      <c r="J2842" s="533" t="str">
        <f>L2842</f>
        <v>Dowel Bars Planted With Epoxy Mortar</v>
      </c>
      <c r="K2842" s="36"/>
      <c r="L2842" s="396" t="s">
        <v>84</v>
      </c>
      <c r="M2842" s="402"/>
      <c r="N2842" s="361"/>
    </row>
    <row r="2843" spans="1:18" ht="15.75">
      <c r="A2843" s="533" t="s">
        <v>2729</v>
      </c>
      <c r="B2843" s="533">
        <v>3</v>
      </c>
      <c r="C2843" s="533" t="s">
        <v>65</v>
      </c>
      <c r="D2843" s="572" t="s">
        <v>1426</v>
      </c>
      <c r="E2843" s="571" t="str">
        <f t="shared" si="2352"/>
        <v xml:space="preserve"> CAST - IN PLACE CONCRETE  </v>
      </c>
      <c r="F2843" s="533" t="str">
        <f t="shared" si="2346"/>
        <v>ST</v>
      </c>
      <c r="G2843" s="533" t="s">
        <v>2722</v>
      </c>
      <c r="H2843" s="533">
        <v>98</v>
      </c>
      <c r="I2843" s="533" t="str">
        <f t="shared" ref="I2843:J2843" si="2370">I2841</f>
        <v xml:space="preserve">Concrete; Compression strength on cylinder 300 kg/cm2; Ordinary Portland cement Type I;  including basic and plain finish formwork reinforced </v>
      </c>
      <c r="J2843" s="533" t="str">
        <f t="shared" si="2370"/>
        <v xml:space="preserve">Concrete; Compression strength on cylinder 300 kg/cm2; Ordinary Portland cement Type I;  including basic and plain finish formwork reinforced </v>
      </c>
      <c r="K2843" s="36" t="s">
        <v>15</v>
      </c>
      <c r="L2843" s="396" t="s">
        <v>85</v>
      </c>
      <c r="M2843" s="397">
        <v>210</v>
      </c>
      <c r="N2843" s="361" t="s">
        <v>39</v>
      </c>
      <c r="O2843" s="533">
        <v>7</v>
      </c>
      <c r="P2843" s="533">
        <v>1470</v>
      </c>
      <c r="Q2843" s="533">
        <f t="shared" ref="Q2843:Q2848" si="2371">O2843*0.93</f>
        <v>6.5100000000000007</v>
      </c>
      <c r="R2843" s="533">
        <f t="shared" ref="R2843:R2848" si="2372">Q2843*M2843</f>
        <v>1367.1000000000001</v>
      </c>
    </row>
    <row r="2844" spans="1:18" ht="15.75">
      <c r="A2844" s="533" t="s">
        <v>2729</v>
      </c>
      <c r="B2844" s="533">
        <v>3</v>
      </c>
      <c r="C2844" s="533" t="s">
        <v>65</v>
      </c>
      <c r="D2844" s="572" t="s">
        <v>1426</v>
      </c>
      <c r="E2844" s="571" t="str">
        <f t="shared" si="2352"/>
        <v xml:space="preserve"> CAST - IN PLACE CONCRETE  </v>
      </c>
      <c r="F2844" s="533" t="str">
        <f t="shared" si="2346"/>
        <v>ST</v>
      </c>
      <c r="G2844" s="533" t="s">
        <v>2722</v>
      </c>
      <c r="H2844" s="533">
        <v>99</v>
      </c>
      <c r="I2844" s="533" t="str">
        <f t="shared" ref="I2844:J2844" si="2373">I2842</f>
        <v>Dowel Bars Planted With Epoxy Mortar</v>
      </c>
      <c r="J2844" s="533" t="str">
        <f t="shared" si="2373"/>
        <v>Dowel Bars Planted With Epoxy Mortar</v>
      </c>
      <c r="K2844" s="36" t="s">
        <v>17</v>
      </c>
      <c r="L2844" s="396" t="s">
        <v>86</v>
      </c>
      <c r="M2844" s="397">
        <v>330</v>
      </c>
      <c r="N2844" s="361" t="s">
        <v>39</v>
      </c>
      <c r="O2844" s="533">
        <v>8</v>
      </c>
      <c r="P2844" s="533">
        <v>2640</v>
      </c>
      <c r="Q2844" s="533">
        <f t="shared" si="2371"/>
        <v>7.44</v>
      </c>
      <c r="R2844" s="533">
        <f t="shared" si="2372"/>
        <v>2455.2000000000003</v>
      </c>
    </row>
    <row r="2845" spans="1:18" ht="15.75">
      <c r="A2845" s="533" t="s">
        <v>2729</v>
      </c>
      <c r="B2845" s="533">
        <v>3</v>
      </c>
      <c r="C2845" s="533" t="s">
        <v>65</v>
      </c>
      <c r="D2845" s="572" t="s">
        <v>1426</v>
      </c>
      <c r="E2845" s="571" t="str">
        <f t="shared" si="2352"/>
        <v xml:space="preserve"> CAST - IN PLACE CONCRETE  </v>
      </c>
      <c r="F2845" s="533" t="str">
        <f t="shared" si="2346"/>
        <v>ST</v>
      </c>
      <c r="G2845" s="533" t="s">
        <v>2722</v>
      </c>
      <c r="H2845" s="533">
        <v>100</v>
      </c>
      <c r="I2845" s="533" t="str">
        <f t="shared" ref="I2845:J2845" si="2374">I2843</f>
        <v xml:space="preserve">Concrete; Compression strength on cylinder 300 kg/cm2; Ordinary Portland cement Type I;  including basic and plain finish formwork reinforced </v>
      </c>
      <c r="J2845" s="533" t="str">
        <f t="shared" si="2374"/>
        <v xml:space="preserve">Concrete; Compression strength on cylinder 300 kg/cm2; Ordinary Portland cement Type I;  including basic and plain finish formwork reinforced </v>
      </c>
      <c r="K2845" s="36" t="s">
        <v>19</v>
      </c>
      <c r="L2845" s="396" t="s">
        <v>87</v>
      </c>
      <c r="M2845" s="397">
        <v>102</v>
      </c>
      <c r="N2845" s="361" t="s">
        <v>39</v>
      </c>
      <c r="O2845" s="533">
        <v>9</v>
      </c>
      <c r="P2845" s="533">
        <v>918</v>
      </c>
      <c r="Q2845" s="533">
        <f t="shared" si="2371"/>
        <v>8.370000000000001</v>
      </c>
      <c r="R2845" s="533">
        <f t="shared" si="2372"/>
        <v>853.74000000000012</v>
      </c>
    </row>
    <row r="2846" spans="1:18" ht="15.75">
      <c r="A2846" s="533" t="s">
        <v>2729</v>
      </c>
      <c r="B2846" s="533">
        <v>3</v>
      </c>
      <c r="C2846" s="533" t="s">
        <v>65</v>
      </c>
      <c r="D2846" s="572" t="s">
        <v>1426</v>
      </c>
      <c r="E2846" s="571" t="str">
        <f t="shared" si="2352"/>
        <v xml:space="preserve"> CAST - IN PLACE CONCRETE  </v>
      </c>
      <c r="F2846" s="533" t="str">
        <f t="shared" si="2346"/>
        <v>ST</v>
      </c>
      <c r="G2846" s="533" t="s">
        <v>2722</v>
      </c>
      <c r="H2846" s="533">
        <v>101</v>
      </c>
      <c r="I2846" s="533" t="str">
        <f t="shared" ref="I2846:J2846" si="2375">I2844</f>
        <v>Dowel Bars Planted With Epoxy Mortar</v>
      </c>
      <c r="J2846" s="533" t="str">
        <f t="shared" si="2375"/>
        <v>Dowel Bars Planted With Epoxy Mortar</v>
      </c>
      <c r="K2846" s="286" t="s">
        <v>45</v>
      </c>
      <c r="L2846" s="413" t="s">
        <v>88</v>
      </c>
      <c r="M2846" s="414">
        <v>30</v>
      </c>
      <c r="N2846" s="415" t="s">
        <v>39</v>
      </c>
      <c r="P2846" s="533">
        <v>0</v>
      </c>
      <c r="Q2846" s="533">
        <f t="shared" si="2371"/>
        <v>0</v>
      </c>
      <c r="R2846" s="533">
        <f t="shared" si="2372"/>
        <v>0</v>
      </c>
    </row>
    <row r="2847" spans="1:18" ht="16.5" thickBot="1">
      <c r="A2847" s="533" t="s">
        <v>2729</v>
      </c>
      <c r="B2847" s="533">
        <v>3</v>
      </c>
      <c r="C2847" s="533" t="s">
        <v>65</v>
      </c>
      <c r="D2847" s="572" t="s">
        <v>1426</v>
      </c>
      <c r="E2847" s="571" t="str">
        <f t="shared" si="2352"/>
        <v xml:space="preserve"> CAST - IN PLACE CONCRETE  </v>
      </c>
      <c r="F2847" s="533" t="str">
        <f t="shared" si="2346"/>
        <v>ST</v>
      </c>
      <c r="G2847" s="533" t="s">
        <v>2722</v>
      </c>
      <c r="H2847" s="533">
        <v>102</v>
      </c>
      <c r="I2847" s="533" t="str">
        <f t="shared" ref="I2847:J2847" si="2376">I2845</f>
        <v xml:space="preserve">Concrete; Compression strength on cylinder 300 kg/cm2; Ordinary Portland cement Type I;  including basic and plain finish formwork reinforced </v>
      </c>
      <c r="J2847" s="533" t="str">
        <f t="shared" si="2376"/>
        <v xml:space="preserve">Concrete; Compression strength on cylinder 300 kg/cm2; Ordinary Portland cement Type I;  including basic and plain finish formwork reinforced </v>
      </c>
      <c r="K2847" s="36" t="s">
        <v>20</v>
      </c>
      <c r="L2847" s="396" t="s">
        <v>89</v>
      </c>
      <c r="M2847" s="397">
        <v>4</v>
      </c>
      <c r="N2847" s="361" t="s">
        <v>39</v>
      </c>
      <c r="O2847" s="533">
        <v>13</v>
      </c>
      <c r="P2847" s="533">
        <v>52</v>
      </c>
      <c r="Q2847" s="533">
        <f t="shared" si="2371"/>
        <v>12.09</v>
      </c>
      <c r="R2847" s="533">
        <f t="shared" si="2372"/>
        <v>48.36</v>
      </c>
    </row>
    <row r="2848" spans="1:18" ht="16.5" thickBot="1">
      <c r="A2848" s="533" t="s">
        <v>2729</v>
      </c>
      <c r="B2848" s="533">
        <v>3</v>
      </c>
      <c r="C2848" s="533" t="s">
        <v>65</v>
      </c>
      <c r="D2848" s="572" t="s">
        <v>1426</v>
      </c>
      <c r="E2848" s="571" t="str">
        <f t="shared" si="2352"/>
        <v xml:space="preserve"> CAST - IN PLACE CONCRETE  </v>
      </c>
      <c r="F2848" s="533" t="str">
        <f t="shared" si="2346"/>
        <v>ST</v>
      </c>
      <c r="G2848" s="533" t="s">
        <v>2722</v>
      </c>
      <c r="H2848" s="533">
        <v>103</v>
      </c>
      <c r="I2848" s="533" t="str">
        <f t="shared" ref="I2848:J2848" si="2377">I2846</f>
        <v>Dowel Bars Planted With Epoxy Mortar</v>
      </c>
      <c r="J2848" s="533" t="str">
        <f t="shared" si="2377"/>
        <v>Dowel Bars Planted With Epoxy Mortar</v>
      </c>
      <c r="K2848" s="36" t="s">
        <v>21</v>
      </c>
      <c r="L2848" s="396" t="s">
        <v>1198</v>
      </c>
      <c r="M2848" s="417">
        <v>8</v>
      </c>
      <c r="N2848" s="418" t="s">
        <v>39</v>
      </c>
      <c r="O2848" s="533">
        <v>17</v>
      </c>
      <c r="P2848" s="533">
        <v>136</v>
      </c>
      <c r="Q2848" s="533">
        <f t="shared" si="2371"/>
        <v>15.81</v>
      </c>
      <c r="R2848" s="533">
        <f t="shared" si="2372"/>
        <v>126.48</v>
      </c>
    </row>
    <row r="2849" spans="1:18" ht="15.75">
      <c r="A2849" s="533" t="s">
        <v>2729</v>
      </c>
      <c r="B2849" s="533">
        <v>3</v>
      </c>
      <c r="C2849" s="533" t="s">
        <v>65</v>
      </c>
      <c r="D2849" s="572" t="s">
        <v>2735</v>
      </c>
      <c r="E2849" s="571" t="s">
        <v>1211</v>
      </c>
      <c r="F2849" s="533" t="s">
        <v>1321</v>
      </c>
      <c r="G2849" s="533" t="s">
        <v>2725</v>
      </c>
      <c r="H2849" s="533">
        <v>104</v>
      </c>
      <c r="I2849" s="533" t="str">
        <f t="shared" ref="I2849:I2850" si="2378">L2849</f>
        <v xml:space="preserve">035440 - CEMENT BASED SCREED </v>
      </c>
      <c r="J2849" s="533" t="str">
        <f t="shared" ref="J2849:J2850" si="2379">L2849</f>
        <v xml:space="preserve">035440 - CEMENT BASED SCREED </v>
      </c>
      <c r="K2849" s="49"/>
      <c r="L2849" s="420" t="s">
        <v>90</v>
      </c>
      <c r="M2849" s="599"/>
      <c r="N2849" s="363"/>
    </row>
    <row r="2850" spans="1:18" ht="15.75">
      <c r="A2850" s="533" t="s">
        <v>2729</v>
      </c>
      <c r="B2850" s="533">
        <v>3</v>
      </c>
      <c r="C2850" s="533" t="s">
        <v>65</v>
      </c>
      <c r="D2850" s="572" t="s">
        <v>2735</v>
      </c>
      <c r="E2850" s="571" t="str">
        <f t="shared" ref="E2850:E2865" si="2380">E2849</f>
        <v xml:space="preserve"> CEMENT BASED SCREED </v>
      </c>
      <c r="F2850" s="533" t="s">
        <v>1321</v>
      </c>
      <c r="G2850" s="533" t="s">
        <v>2725</v>
      </c>
      <c r="H2850" s="533">
        <v>105</v>
      </c>
      <c r="I2850" s="533" t="str">
        <f t="shared" si="2378"/>
        <v>Cement-sand screed; finished to receive sheet membrane; laid to falls and cross falls; to</v>
      </c>
      <c r="J2850" s="533" t="str">
        <f t="shared" si="2379"/>
        <v>Cement-sand screed; finished to receive sheet membrane; laid to falls and cross falls; to</v>
      </c>
      <c r="K2850" s="49"/>
      <c r="L2850" s="420" t="s">
        <v>91</v>
      </c>
      <c r="M2850" s="599"/>
      <c r="N2850" s="421"/>
    </row>
    <row r="2851" spans="1:18" ht="15.75">
      <c r="A2851" s="533" t="s">
        <v>2729</v>
      </c>
      <c r="B2851" s="533">
        <v>3</v>
      </c>
      <c r="C2851" s="533" t="s">
        <v>65</v>
      </c>
      <c r="D2851" s="572" t="s">
        <v>2735</v>
      </c>
      <c r="E2851" s="571" t="str">
        <f t="shared" si="2380"/>
        <v xml:space="preserve"> CEMENT BASED SCREED </v>
      </c>
      <c r="F2851" s="533" t="s">
        <v>1321</v>
      </c>
      <c r="G2851" s="533" t="s">
        <v>2722</v>
      </c>
      <c r="H2851" s="533">
        <v>106</v>
      </c>
      <c r="I2851" s="533" t="str">
        <f t="shared" ref="I2851:J2851" si="2381">I2849</f>
        <v xml:space="preserve">035440 - CEMENT BASED SCREED </v>
      </c>
      <c r="J2851" s="533" t="str">
        <f t="shared" si="2381"/>
        <v xml:space="preserve">035440 - CEMENT BASED SCREED </v>
      </c>
      <c r="K2851" s="49" t="s">
        <v>13</v>
      </c>
      <c r="L2851" s="420" t="s">
        <v>92</v>
      </c>
      <c r="M2851" s="422">
        <v>1144</v>
      </c>
      <c r="N2851" s="421" t="s">
        <v>33</v>
      </c>
      <c r="O2851" s="533">
        <v>5</v>
      </c>
      <c r="P2851" s="533">
        <v>5720</v>
      </c>
      <c r="Q2851" s="533">
        <f t="shared" ref="Q2851:Q2853" si="2382">O2851*0.93</f>
        <v>4.6500000000000004</v>
      </c>
      <c r="R2851" s="533">
        <f t="shared" ref="R2851:R2853" si="2383">Q2851*M2851</f>
        <v>5319.6</v>
      </c>
    </row>
    <row r="2852" spans="1:18" ht="15.75">
      <c r="A2852" s="533" t="s">
        <v>2729</v>
      </c>
      <c r="B2852" s="533">
        <v>3</v>
      </c>
      <c r="C2852" s="533" t="s">
        <v>65</v>
      </c>
      <c r="D2852" s="572" t="s">
        <v>2735</v>
      </c>
      <c r="E2852" s="571" t="str">
        <f t="shared" si="2380"/>
        <v xml:space="preserve"> CEMENT BASED SCREED </v>
      </c>
      <c r="F2852" s="533" t="s">
        <v>1321</v>
      </c>
      <c r="G2852" s="533" t="s">
        <v>2722</v>
      </c>
      <c r="H2852" s="533">
        <v>107</v>
      </c>
      <c r="I2852" s="533" t="str">
        <f t="shared" ref="I2852:J2852" si="2384">I2850</f>
        <v>Cement-sand screed; finished to receive sheet membrane; laid to falls and cross falls; to</v>
      </c>
      <c r="J2852" s="533" t="str">
        <f t="shared" si="2384"/>
        <v>Cement-sand screed; finished to receive sheet membrane; laid to falls and cross falls; to</v>
      </c>
      <c r="K2852" s="49" t="s">
        <v>15</v>
      </c>
      <c r="L2852" s="420" t="s">
        <v>93</v>
      </c>
      <c r="M2852" s="422">
        <v>138</v>
      </c>
      <c r="N2852" s="421" t="s">
        <v>33</v>
      </c>
      <c r="O2852" s="533">
        <v>6</v>
      </c>
      <c r="P2852" s="533">
        <v>828</v>
      </c>
      <c r="Q2852" s="533">
        <f t="shared" si="2382"/>
        <v>5.58</v>
      </c>
      <c r="R2852" s="533">
        <f t="shared" si="2383"/>
        <v>770.04</v>
      </c>
    </row>
    <row r="2853" spans="1:18" ht="15.75">
      <c r="A2853" s="533" t="s">
        <v>2729</v>
      </c>
      <c r="B2853" s="533">
        <v>3</v>
      </c>
      <c r="C2853" s="533" t="s">
        <v>65</v>
      </c>
      <c r="D2853" s="572" t="s">
        <v>2735</v>
      </c>
      <c r="E2853" s="571" t="str">
        <f t="shared" si="2380"/>
        <v xml:space="preserve"> CEMENT BASED SCREED </v>
      </c>
      <c r="F2853" s="533" t="s">
        <v>1321</v>
      </c>
      <c r="G2853" s="533" t="s">
        <v>2722</v>
      </c>
      <c r="H2853" s="533">
        <v>108</v>
      </c>
      <c r="I2853" s="533" t="str">
        <f t="shared" ref="I2853:J2853" si="2385">I2851</f>
        <v xml:space="preserve">035440 - CEMENT BASED SCREED </v>
      </c>
      <c r="J2853" s="533" t="str">
        <f t="shared" si="2385"/>
        <v xml:space="preserve">035440 - CEMENT BASED SCREED </v>
      </c>
      <c r="K2853" s="49" t="s">
        <v>17</v>
      </c>
      <c r="L2853" s="420" t="s">
        <v>94</v>
      </c>
      <c r="M2853" s="422">
        <v>419</v>
      </c>
      <c r="N2853" s="421" t="s">
        <v>95</v>
      </c>
      <c r="O2853" s="533">
        <v>2</v>
      </c>
      <c r="P2853" s="533">
        <v>838</v>
      </c>
      <c r="Q2853" s="533">
        <f t="shared" si="2382"/>
        <v>1.86</v>
      </c>
      <c r="R2853" s="533">
        <f t="shared" si="2383"/>
        <v>779.34</v>
      </c>
    </row>
    <row r="2854" spans="1:18" ht="16.5" thickBot="1">
      <c r="A2854" s="533" t="s">
        <v>2729</v>
      </c>
      <c r="B2854" s="533">
        <v>3</v>
      </c>
      <c r="C2854" s="533" t="s">
        <v>65</v>
      </c>
      <c r="D2854" s="572" t="s">
        <v>2735</v>
      </c>
      <c r="E2854" s="571" t="str">
        <f t="shared" si="2380"/>
        <v xml:space="preserve"> CEMENT BASED SCREED </v>
      </c>
      <c r="F2854" s="533" t="s">
        <v>1321</v>
      </c>
      <c r="G2854" s="533" t="s">
        <v>2725</v>
      </c>
      <c r="H2854" s="533">
        <v>109</v>
      </c>
      <c r="I2854" s="533" t="str">
        <f>L2854</f>
        <v>Cement-sand screed topping; trowelled finish; to receive finish; to</v>
      </c>
      <c r="J2854" s="533" t="str">
        <f>L2854</f>
        <v>Cement-sand screed topping; trowelled finish; to receive finish; to</v>
      </c>
      <c r="K2854" s="49"/>
      <c r="L2854" s="420" t="s">
        <v>96</v>
      </c>
      <c r="M2854" s="599"/>
      <c r="N2854" s="421"/>
    </row>
    <row r="2855" spans="1:18" ht="16.5" thickBot="1">
      <c r="A2855" s="533" t="s">
        <v>2729</v>
      </c>
      <c r="B2855" s="533">
        <v>3</v>
      </c>
      <c r="C2855" s="533" t="s">
        <v>65</v>
      </c>
      <c r="D2855" s="572" t="s">
        <v>2735</v>
      </c>
      <c r="E2855" s="571" t="str">
        <f t="shared" si="2380"/>
        <v xml:space="preserve"> CEMENT BASED SCREED </v>
      </c>
      <c r="F2855" s="533" t="s">
        <v>1321</v>
      </c>
      <c r="G2855" s="533" t="s">
        <v>2722</v>
      </c>
      <c r="H2855" s="533">
        <v>110</v>
      </c>
      <c r="I2855" s="533" t="str">
        <f t="shared" ref="I2855:J2855" si="2386">I2853</f>
        <v xml:space="preserve">035440 - CEMENT BASED SCREED </v>
      </c>
      <c r="J2855" s="533" t="str">
        <f t="shared" si="2386"/>
        <v xml:space="preserve">035440 - CEMENT BASED SCREED </v>
      </c>
      <c r="K2855" s="57" t="s">
        <v>19</v>
      </c>
      <c r="L2855" s="423" t="s">
        <v>97</v>
      </c>
      <c r="M2855" s="423">
        <v>64</v>
      </c>
      <c r="N2855" s="424" t="s">
        <v>33</v>
      </c>
      <c r="O2855" s="533">
        <v>8</v>
      </c>
      <c r="P2855" s="533">
        <v>512</v>
      </c>
      <c r="Q2855" s="533">
        <f t="shared" ref="Q2855:Q2857" si="2387">O2855*0.93</f>
        <v>7.44</v>
      </c>
      <c r="R2855" s="533">
        <f t="shared" ref="R2855:R2857" si="2388">Q2855*M2855</f>
        <v>476.16</v>
      </c>
    </row>
    <row r="2856" spans="1:18" ht="16.5" thickBot="1">
      <c r="A2856" s="533" t="s">
        <v>2729</v>
      </c>
      <c r="B2856" s="533">
        <v>3</v>
      </c>
      <c r="C2856" s="533" t="s">
        <v>65</v>
      </c>
      <c r="D2856" s="572" t="s">
        <v>2735</v>
      </c>
      <c r="E2856" s="571" t="str">
        <f t="shared" si="2380"/>
        <v xml:space="preserve"> CEMENT BASED SCREED </v>
      </c>
      <c r="F2856" s="533" t="s">
        <v>1321</v>
      </c>
      <c r="G2856" s="533" t="s">
        <v>2722</v>
      </c>
      <c r="H2856" s="533">
        <v>111</v>
      </c>
      <c r="I2856" s="533" t="str">
        <f t="shared" ref="I2856:J2856" si="2389">I2854</f>
        <v>Cement-sand screed topping; trowelled finish; to receive finish; to</v>
      </c>
      <c r="J2856" s="533" t="str">
        <f t="shared" si="2389"/>
        <v>Cement-sand screed topping; trowelled finish; to receive finish; to</v>
      </c>
      <c r="K2856" s="53" t="s">
        <v>20</v>
      </c>
      <c r="L2856" s="426" t="s">
        <v>98</v>
      </c>
      <c r="M2856" s="426">
        <v>8</v>
      </c>
      <c r="N2856" s="427" t="s">
        <v>33</v>
      </c>
      <c r="O2856" s="533">
        <v>10</v>
      </c>
      <c r="P2856" s="533">
        <v>80</v>
      </c>
      <c r="Q2856" s="533">
        <f t="shared" si="2387"/>
        <v>9.3000000000000007</v>
      </c>
      <c r="R2856" s="533">
        <f t="shared" si="2388"/>
        <v>74.400000000000006</v>
      </c>
    </row>
    <row r="2857" spans="1:18" ht="16.5" thickBot="1">
      <c r="A2857" s="533" t="s">
        <v>2729</v>
      </c>
      <c r="B2857" s="533">
        <v>3</v>
      </c>
      <c r="C2857" s="533" t="s">
        <v>65</v>
      </c>
      <c r="D2857" s="572" t="s">
        <v>2735</v>
      </c>
      <c r="E2857" s="571" t="str">
        <f t="shared" si="2380"/>
        <v xml:space="preserve"> CEMENT BASED SCREED </v>
      </c>
      <c r="F2857" s="533" t="s">
        <v>1321</v>
      </c>
      <c r="G2857" s="533" t="s">
        <v>2722</v>
      </c>
      <c r="H2857" s="533">
        <v>112</v>
      </c>
      <c r="I2857" s="533" t="str">
        <f t="shared" ref="I2857:J2857" si="2390">I2855</f>
        <v xml:space="preserve">035440 - CEMENT BASED SCREED </v>
      </c>
      <c r="J2857" s="533" t="str">
        <f t="shared" si="2390"/>
        <v xml:space="preserve">035440 - CEMENT BASED SCREED </v>
      </c>
      <c r="K2857" s="53" t="s">
        <v>21</v>
      </c>
      <c r="L2857" s="426" t="s">
        <v>99</v>
      </c>
      <c r="M2857" s="426">
        <v>70</v>
      </c>
      <c r="N2857" s="429" t="s">
        <v>95</v>
      </c>
      <c r="O2857" s="533">
        <v>3</v>
      </c>
      <c r="P2857" s="533">
        <v>210</v>
      </c>
      <c r="Q2857" s="533">
        <f t="shared" si="2387"/>
        <v>2.79</v>
      </c>
      <c r="R2857" s="533">
        <f t="shared" si="2388"/>
        <v>195.3</v>
      </c>
    </row>
    <row r="2858" spans="1:18" ht="15.75">
      <c r="A2858" s="533" t="s">
        <v>2729</v>
      </c>
      <c r="B2858" s="533">
        <v>3</v>
      </c>
      <c r="C2858" s="533" t="s">
        <v>65</v>
      </c>
      <c r="D2858" s="572" t="s">
        <v>2735</v>
      </c>
      <c r="E2858" s="571" t="str">
        <f t="shared" si="2380"/>
        <v xml:space="preserve"> CEMENT BASED SCREED </v>
      </c>
      <c r="F2858" s="533" t="s">
        <v>1321</v>
      </c>
      <c r="G2858" s="533" t="s">
        <v>2725</v>
      </c>
      <c r="H2858" s="533">
        <v>113</v>
      </c>
      <c r="I2858" s="533" t="str">
        <f>L2858</f>
        <v>Cement-sand screed filling; to receive finish; to</v>
      </c>
      <c r="J2858" s="533" t="str">
        <f>L2858</f>
        <v>Cement-sand screed filling; to receive finish; to</v>
      </c>
      <c r="K2858" s="206"/>
      <c r="L2858" s="430" t="s">
        <v>100</v>
      </c>
      <c r="M2858" s="601"/>
      <c r="N2858" s="431"/>
    </row>
    <row r="2859" spans="1:18" ht="15.75">
      <c r="A2859" s="533" t="s">
        <v>2729</v>
      </c>
      <c r="B2859" s="533">
        <v>3</v>
      </c>
      <c r="C2859" s="533" t="s">
        <v>65</v>
      </c>
      <c r="D2859" s="572" t="s">
        <v>2735</v>
      </c>
      <c r="E2859" s="571" t="str">
        <f t="shared" si="2380"/>
        <v xml:space="preserve"> CEMENT BASED SCREED </v>
      </c>
      <c r="F2859" s="533" t="s">
        <v>1321</v>
      </c>
      <c r="G2859" s="533" t="s">
        <v>2722</v>
      </c>
      <c r="H2859" s="533">
        <v>114</v>
      </c>
      <c r="I2859" s="533" t="str">
        <f t="shared" ref="I2859:J2859" si="2391">I2857</f>
        <v xml:space="preserve">035440 - CEMENT BASED SCREED </v>
      </c>
      <c r="J2859" s="533" t="str">
        <f t="shared" si="2391"/>
        <v xml:space="preserve">035440 - CEMENT BASED SCREED </v>
      </c>
      <c r="K2859" s="209" t="s">
        <v>45</v>
      </c>
      <c r="L2859" s="414" t="s">
        <v>101</v>
      </c>
      <c r="M2859" s="414">
        <v>3</v>
      </c>
      <c r="N2859" s="415" t="s">
        <v>33</v>
      </c>
      <c r="P2859" s="533">
        <v>0</v>
      </c>
      <c r="Q2859" s="533">
        <f>O2859*0.93</f>
        <v>0</v>
      </c>
      <c r="R2859" s="533">
        <f>Q2859*M2859</f>
        <v>0</v>
      </c>
    </row>
    <row r="2860" spans="1:18" ht="15.75">
      <c r="A2860" s="533" t="s">
        <v>2729</v>
      </c>
      <c r="B2860" s="533">
        <v>3</v>
      </c>
      <c r="C2860" s="533" t="s">
        <v>65</v>
      </c>
      <c r="D2860" s="572" t="s">
        <v>2735</v>
      </c>
      <c r="E2860" s="571" t="str">
        <f t="shared" si="2380"/>
        <v xml:space="preserve"> CEMENT BASED SCREED </v>
      </c>
      <c r="F2860" s="533" t="s">
        <v>1321</v>
      </c>
      <c r="G2860" s="533" t="s">
        <v>2725</v>
      </c>
      <c r="H2860" s="533">
        <v>115</v>
      </c>
      <c r="I2860" s="533" t="str">
        <f t="shared" ref="I2860:J2860" si="2392">I2858</f>
        <v>Cement-sand screed filling; to receive finish; to</v>
      </c>
      <c r="J2860" s="533" t="str">
        <f t="shared" si="2392"/>
        <v>Cement-sand screed filling; to receive finish; to</v>
      </c>
      <c r="K2860" s="63" t="s">
        <v>102</v>
      </c>
      <c r="L2860" s="434"/>
      <c r="M2860" s="435"/>
      <c r="N2860" s="364"/>
    </row>
    <row r="2861" spans="1:18" ht="15.75">
      <c r="A2861" s="533" t="s">
        <v>2729</v>
      </c>
      <c r="B2861" s="533">
        <v>3</v>
      </c>
      <c r="C2861" s="533" t="s">
        <v>65</v>
      </c>
      <c r="D2861" s="10" t="s">
        <v>22</v>
      </c>
      <c r="E2861" s="10" t="s">
        <v>22</v>
      </c>
      <c r="G2861" s="533" t="s">
        <v>2724</v>
      </c>
      <c r="H2861" s="533">
        <v>116</v>
      </c>
      <c r="I2861" s="533" t="str">
        <f t="shared" ref="I2861:J2861" si="2393">I2859</f>
        <v xml:space="preserve">035440 - CEMENT BASED SCREED </v>
      </c>
      <c r="J2861" s="533" t="str">
        <f t="shared" si="2393"/>
        <v xml:space="preserve">035440 - CEMENT BASED SCREED </v>
      </c>
      <c r="K2861" s="59" t="s">
        <v>22</v>
      </c>
      <c r="L2861" s="435"/>
      <c r="M2861" s="435"/>
      <c r="N2861" s="364"/>
      <c r="O2861" s="533" t="s">
        <v>8</v>
      </c>
      <c r="P2861" s="533">
        <v>24365</v>
      </c>
    </row>
    <row r="2862" spans="1:18" ht="15.75">
      <c r="A2862" s="533" t="s">
        <v>2729</v>
      </c>
      <c r="B2862" s="533">
        <v>4</v>
      </c>
      <c r="C2862" s="533" t="s">
        <v>104</v>
      </c>
      <c r="D2862" s="572" t="s">
        <v>1457</v>
      </c>
      <c r="E2862" s="571" t="s">
        <v>1212</v>
      </c>
      <c r="F2862" s="533" t="str">
        <f t="shared" ref="F2862:F2865" si="2394">VLOOKUP(D2862,trade,3,FALSE)</f>
        <v>AR</v>
      </c>
      <c r="G2862" s="533" t="s">
        <v>2725</v>
      </c>
      <c r="H2862" s="533">
        <v>117</v>
      </c>
      <c r="I2862" s="533" t="str">
        <f t="shared" ref="I2862:J2862" si="2395">I2860</f>
        <v>Cement-sand screed filling; to receive finish; to</v>
      </c>
      <c r="J2862" s="533" t="str">
        <f t="shared" si="2395"/>
        <v>Cement-sand screed filling; to receive finish; to</v>
      </c>
      <c r="K2862" s="65"/>
      <c r="L2862" s="65"/>
      <c r="M2862" s="66" t="s">
        <v>103</v>
      </c>
      <c r="N2862" s="66"/>
    </row>
    <row r="2863" spans="1:18" ht="15.75">
      <c r="A2863" s="533" t="s">
        <v>2729</v>
      </c>
      <c r="B2863" s="533">
        <v>4</v>
      </c>
      <c r="C2863" s="533" t="s">
        <v>104</v>
      </c>
      <c r="D2863" s="572" t="s">
        <v>1457</v>
      </c>
      <c r="E2863" s="571" t="str">
        <f t="shared" si="2380"/>
        <v xml:space="preserve"> UNIT MASONRY </v>
      </c>
      <c r="F2863" s="533" t="str">
        <f t="shared" si="2394"/>
        <v>AR</v>
      </c>
      <c r="G2863" s="533" t="s">
        <v>2725</v>
      </c>
      <c r="H2863" s="533">
        <v>118</v>
      </c>
      <c r="I2863" s="533" t="str">
        <f t="shared" ref="I2863:J2863" si="2396">I2861</f>
        <v xml:space="preserve">035440 - CEMENT BASED SCREED </v>
      </c>
      <c r="J2863" s="533" t="str">
        <f t="shared" si="2396"/>
        <v xml:space="preserve">035440 - CEMENT BASED SCREED </v>
      </c>
      <c r="K2863" s="65"/>
      <c r="L2863" s="65"/>
      <c r="M2863" s="66" t="s">
        <v>104</v>
      </c>
      <c r="N2863" s="66"/>
    </row>
    <row r="2864" spans="1:18" ht="15.75">
      <c r="A2864" s="533" t="s">
        <v>2729</v>
      </c>
      <c r="B2864" s="533">
        <v>4</v>
      </c>
      <c r="C2864" s="533" t="s">
        <v>104</v>
      </c>
      <c r="D2864" s="572" t="s">
        <v>1457</v>
      </c>
      <c r="E2864" s="571" t="str">
        <f t="shared" si="2380"/>
        <v xml:space="preserve"> UNIT MASONRY </v>
      </c>
      <c r="F2864" s="533" t="str">
        <f t="shared" si="2394"/>
        <v>AR</v>
      </c>
      <c r="G2864" s="533" t="s">
        <v>2725</v>
      </c>
      <c r="H2864" s="533">
        <v>119</v>
      </c>
      <c r="I2864" s="533" t="str">
        <f t="shared" ref="I2864:J2864" si="2397">I2862</f>
        <v>Cement-sand screed filling; to receive finish; to</v>
      </c>
      <c r="J2864" s="533" t="str">
        <f t="shared" si="2397"/>
        <v>Cement-sand screed filling; to receive finish; to</v>
      </c>
      <c r="K2864" s="67" t="s">
        <v>2</v>
      </c>
      <c r="L2864" s="67" t="s">
        <v>105</v>
      </c>
      <c r="M2864" s="67" t="s">
        <v>4</v>
      </c>
      <c r="N2864" s="66" t="s">
        <v>5</v>
      </c>
      <c r="O2864" s="533" t="s">
        <v>6</v>
      </c>
      <c r="P2864" s="533" t="s">
        <v>7</v>
      </c>
    </row>
    <row r="2865" spans="1:18" ht="15.75">
      <c r="A2865" s="533" t="s">
        <v>2729</v>
      </c>
      <c r="B2865" s="533">
        <v>4</v>
      </c>
      <c r="C2865" s="533" t="s">
        <v>104</v>
      </c>
      <c r="D2865" s="572" t="s">
        <v>1457</v>
      </c>
      <c r="E2865" s="571" t="str">
        <f t="shared" si="2380"/>
        <v xml:space="preserve"> UNIT MASONRY </v>
      </c>
      <c r="F2865" s="533" t="str">
        <f t="shared" si="2394"/>
        <v>AR</v>
      </c>
      <c r="G2865" s="533" t="s">
        <v>2725</v>
      </c>
      <c r="H2865" s="533">
        <v>120</v>
      </c>
      <c r="I2865" s="533" t="str">
        <f t="shared" ref="I2865:J2865" si="2398">I2863</f>
        <v xml:space="preserve">035440 - CEMENT BASED SCREED </v>
      </c>
      <c r="J2865" s="533" t="str">
        <f t="shared" si="2398"/>
        <v xml:space="preserve">035440 - CEMENT BASED SCREED </v>
      </c>
      <c r="K2865" s="67"/>
      <c r="L2865" s="67"/>
      <c r="M2865" s="67"/>
      <c r="N2865" s="66"/>
      <c r="P2865" s="533" t="s">
        <v>8</v>
      </c>
    </row>
    <row r="2866" spans="1:18" ht="15.75">
      <c r="A2866" s="533" t="s">
        <v>2729</v>
      </c>
      <c r="B2866" s="533">
        <v>4</v>
      </c>
      <c r="C2866" s="533" t="s">
        <v>104</v>
      </c>
      <c r="D2866" s="572" t="s">
        <v>1457</v>
      </c>
      <c r="E2866" s="571" t="s">
        <v>1212</v>
      </c>
      <c r="F2866" s="533" t="str">
        <f t="shared" ref="F2866:F2876" si="2399">VLOOKUP(D:D,trade,3,FALSE)</f>
        <v>AR</v>
      </c>
      <c r="G2866" s="533" t="s">
        <v>2725</v>
      </c>
      <c r="H2866" s="533">
        <v>121</v>
      </c>
      <c r="I2866" s="533" t="str">
        <f t="shared" ref="I2866:I2867" si="2400">L2866</f>
        <v xml:space="preserve">042000 - UNIT MASONRY </v>
      </c>
      <c r="J2866" s="533" t="str">
        <f t="shared" ref="J2866:J2867" si="2401">L2866</f>
        <v xml:space="preserve">042000 - UNIT MASONRY </v>
      </c>
      <c r="K2866" s="65"/>
      <c r="L2866" s="65" t="s">
        <v>106</v>
      </c>
      <c r="M2866" s="67"/>
      <c r="N2866" s="604"/>
    </row>
    <row r="2867" spans="1:18" ht="15.75">
      <c r="A2867" s="533" t="s">
        <v>2729</v>
      </c>
      <c r="B2867" s="533">
        <v>4</v>
      </c>
      <c r="C2867" s="533" t="s">
        <v>104</v>
      </c>
      <c r="D2867" s="572" t="s">
        <v>1457</v>
      </c>
      <c r="E2867" s="571" t="str">
        <f t="shared" ref="E2867:E2875" si="2402">E2866</f>
        <v xml:space="preserve"> UNIT MASONRY </v>
      </c>
      <c r="F2867" s="533" t="str">
        <f t="shared" si="2399"/>
        <v>AR</v>
      </c>
      <c r="G2867" s="533" t="s">
        <v>2725</v>
      </c>
      <c r="H2867" s="533">
        <v>122</v>
      </c>
      <c r="I2867" s="533" t="str">
        <f t="shared" si="2400"/>
        <v xml:space="preserve">Concrete hollow blocks; ordinary Portland cement; including mortar bedding and jointing; to </v>
      </c>
      <c r="J2867" s="533" t="str">
        <f t="shared" si="2401"/>
        <v xml:space="preserve">Concrete hollow blocks; ordinary Portland cement; including mortar bedding and jointing; to </v>
      </c>
      <c r="K2867" s="605"/>
      <c r="L2867" s="605" t="s">
        <v>107</v>
      </c>
      <c r="M2867" s="606"/>
      <c r="N2867" s="607"/>
    </row>
    <row r="2868" spans="1:18" ht="15.75">
      <c r="A2868" s="533" t="s">
        <v>2729</v>
      </c>
      <c r="B2868" s="533">
        <v>4</v>
      </c>
      <c r="C2868" s="533" t="s">
        <v>104</v>
      </c>
      <c r="D2868" s="572" t="s">
        <v>1457</v>
      </c>
      <c r="E2868" s="571" t="str">
        <f t="shared" si="2402"/>
        <v xml:space="preserve"> UNIT MASONRY </v>
      </c>
      <c r="F2868" s="533" t="str">
        <f t="shared" si="2399"/>
        <v>AR</v>
      </c>
      <c r="G2868" s="533" t="s">
        <v>2722</v>
      </c>
      <c r="H2868" s="533">
        <v>123</v>
      </c>
      <c r="I2868" s="533" t="str">
        <f t="shared" ref="I2868:J2868" si="2403">I2866</f>
        <v xml:space="preserve">042000 - UNIT MASONRY </v>
      </c>
      <c r="J2868" s="533" t="str">
        <f t="shared" si="2403"/>
        <v xml:space="preserve">042000 - UNIT MASONRY </v>
      </c>
      <c r="K2868" s="213" t="s">
        <v>13</v>
      </c>
      <c r="L2868" s="213" t="s">
        <v>108</v>
      </c>
      <c r="M2868" s="213">
        <v>517</v>
      </c>
      <c r="N2868" s="611" t="s">
        <v>33</v>
      </c>
      <c r="P2868" s="533">
        <v>0</v>
      </c>
      <c r="Q2868" s="533">
        <f t="shared" ref="Q2868:Q2870" si="2404">O2868*0.93</f>
        <v>0</v>
      </c>
      <c r="R2868" s="533">
        <f t="shared" ref="R2868:R2870" si="2405">Q2868*M2868</f>
        <v>0</v>
      </c>
    </row>
    <row r="2869" spans="1:18" ht="15.75">
      <c r="A2869" s="533" t="s">
        <v>2729</v>
      </c>
      <c r="B2869" s="533">
        <v>4</v>
      </c>
      <c r="C2869" s="533" t="s">
        <v>104</v>
      </c>
      <c r="D2869" s="572" t="s">
        <v>1457</v>
      </c>
      <c r="E2869" s="571" t="str">
        <f t="shared" si="2402"/>
        <v xml:space="preserve"> UNIT MASONRY </v>
      </c>
      <c r="F2869" s="533" t="str">
        <f t="shared" si="2399"/>
        <v>AR</v>
      </c>
      <c r="G2869" s="533" t="s">
        <v>2722</v>
      </c>
      <c r="H2869" s="533">
        <v>124</v>
      </c>
      <c r="I2869" s="533" t="str">
        <f t="shared" ref="I2869:J2869" si="2406">I2867</f>
        <v xml:space="preserve">Concrete hollow blocks; ordinary Portland cement; including mortar bedding and jointing; to </v>
      </c>
      <c r="J2869" s="533" t="str">
        <f t="shared" si="2406"/>
        <v xml:space="preserve">Concrete hollow blocks; ordinary Portland cement; including mortar bedding and jointing; to </v>
      </c>
      <c r="K2869" s="213" t="s">
        <v>15</v>
      </c>
      <c r="L2869" s="213" t="s">
        <v>109</v>
      </c>
      <c r="M2869" s="213">
        <v>60</v>
      </c>
      <c r="N2869" s="609" t="s">
        <v>33</v>
      </c>
      <c r="P2869" s="533">
        <v>0</v>
      </c>
      <c r="Q2869" s="533">
        <f t="shared" si="2404"/>
        <v>0</v>
      </c>
      <c r="R2869" s="533">
        <f t="shared" si="2405"/>
        <v>0</v>
      </c>
    </row>
    <row r="2870" spans="1:18" ht="15.75">
      <c r="A2870" s="533" t="s">
        <v>2729</v>
      </c>
      <c r="B2870" s="533">
        <v>4</v>
      </c>
      <c r="C2870" s="533" t="s">
        <v>104</v>
      </c>
      <c r="D2870" s="572" t="s">
        <v>1457</v>
      </c>
      <c r="E2870" s="571" t="str">
        <f t="shared" si="2402"/>
        <v xml:space="preserve"> UNIT MASONRY </v>
      </c>
      <c r="F2870" s="533" t="str">
        <f t="shared" si="2399"/>
        <v>AR</v>
      </c>
      <c r="G2870" s="533" t="s">
        <v>2722</v>
      </c>
      <c r="H2870" s="533">
        <v>125</v>
      </c>
      <c r="I2870" s="533" t="str">
        <f t="shared" ref="I2870:J2870" si="2407">I2868</f>
        <v xml:space="preserve">042000 - UNIT MASONRY </v>
      </c>
      <c r="J2870" s="533" t="str">
        <f t="shared" si="2407"/>
        <v xml:space="preserve">042000 - UNIT MASONRY </v>
      </c>
      <c r="K2870" s="213" t="s">
        <v>17</v>
      </c>
      <c r="L2870" s="213" t="s">
        <v>110</v>
      </c>
      <c r="M2870" s="213">
        <v>164</v>
      </c>
      <c r="N2870" s="611" t="s">
        <v>33</v>
      </c>
      <c r="P2870" s="533">
        <v>0</v>
      </c>
      <c r="Q2870" s="533">
        <f t="shared" si="2404"/>
        <v>0</v>
      </c>
      <c r="R2870" s="533">
        <f t="shared" si="2405"/>
        <v>0</v>
      </c>
    </row>
    <row r="2871" spans="1:18" ht="15.75">
      <c r="A2871" s="533" t="s">
        <v>2729</v>
      </c>
      <c r="B2871" s="533">
        <v>4</v>
      </c>
      <c r="C2871" s="533" t="s">
        <v>104</v>
      </c>
      <c r="D2871" s="572" t="s">
        <v>1457</v>
      </c>
      <c r="E2871" s="571" t="str">
        <f t="shared" si="2402"/>
        <v xml:space="preserve"> UNIT MASONRY </v>
      </c>
      <c r="F2871" s="533" t="str">
        <f t="shared" si="2399"/>
        <v>AR</v>
      </c>
      <c r="G2871" s="533" t="s">
        <v>2725</v>
      </c>
      <c r="H2871" s="533">
        <v>126</v>
      </c>
      <c r="I2871" s="533" t="str">
        <f>L2871</f>
        <v>Concrete blocks; ordinary Portland cement; including mortar bedding and jointing; fire rated; to</v>
      </c>
      <c r="J2871" s="533" t="str">
        <f>L2871</f>
        <v>Concrete blocks; ordinary Portland cement; including mortar bedding and jointing; fire rated; to</v>
      </c>
      <c r="K2871" s="68"/>
      <c r="L2871" s="68" t="s">
        <v>111</v>
      </c>
      <c r="M2871" s="612"/>
      <c r="N2871" s="69"/>
    </row>
    <row r="2872" spans="1:18" ht="16.5" thickBot="1">
      <c r="A2872" s="533" t="s">
        <v>2729</v>
      </c>
      <c r="B2872" s="533">
        <v>4</v>
      </c>
      <c r="C2872" s="533" t="s">
        <v>104</v>
      </c>
      <c r="D2872" s="572" t="s">
        <v>1457</v>
      </c>
      <c r="E2872" s="571" t="str">
        <f t="shared" si="2402"/>
        <v xml:space="preserve"> UNIT MASONRY </v>
      </c>
      <c r="F2872" s="533" t="str">
        <f t="shared" si="2399"/>
        <v>AR</v>
      </c>
      <c r="G2872" s="533" t="s">
        <v>2722</v>
      </c>
      <c r="H2872" s="533">
        <v>127</v>
      </c>
      <c r="I2872" s="533" t="str">
        <f t="shared" ref="I2872:J2872" si="2408">I2870</f>
        <v xml:space="preserve">042000 - UNIT MASONRY </v>
      </c>
      <c r="J2872" s="533" t="str">
        <f t="shared" si="2408"/>
        <v xml:space="preserve">042000 - UNIT MASONRY </v>
      </c>
      <c r="K2872" s="213" t="s">
        <v>19</v>
      </c>
      <c r="L2872" s="213" t="s">
        <v>112</v>
      </c>
      <c r="M2872" s="213">
        <v>34</v>
      </c>
      <c r="N2872" s="214" t="s">
        <v>33</v>
      </c>
      <c r="P2872" s="533">
        <v>0</v>
      </c>
      <c r="Q2872" s="533">
        <f t="shared" ref="Q2872:Q2875" si="2409">O2872*0.93</f>
        <v>0</v>
      </c>
      <c r="R2872" s="533">
        <f t="shared" ref="R2872:R2875" si="2410">Q2872*M2872</f>
        <v>0</v>
      </c>
    </row>
    <row r="2873" spans="1:18" ht="16.5" thickBot="1">
      <c r="A2873" s="533" t="s">
        <v>2729</v>
      </c>
      <c r="B2873" s="533">
        <v>4</v>
      </c>
      <c r="C2873" s="533" t="s">
        <v>104</v>
      </c>
      <c r="D2873" s="572" t="s">
        <v>1457</v>
      </c>
      <c r="E2873" s="571" t="str">
        <f t="shared" si="2402"/>
        <v xml:space="preserve"> UNIT MASONRY </v>
      </c>
      <c r="F2873" s="533" t="str">
        <f t="shared" si="2399"/>
        <v>AR</v>
      </c>
      <c r="G2873" s="533" t="s">
        <v>2722</v>
      </c>
      <c r="H2873" s="533">
        <v>128</v>
      </c>
      <c r="I2873" s="533" t="str">
        <f t="shared" ref="I2873:J2873" si="2411">I2871</f>
        <v>Concrete blocks; ordinary Portland cement; including mortar bedding and jointing; fire rated; to</v>
      </c>
      <c r="J2873" s="533" t="str">
        <f t="shared" si="2411"/>
        <v>Concrete blocks; ordinary Portland cement; including mortar bedding and jointing; fire rated; to</v>
      </c>
      <c r="K2873" s="68" t="s">
        <v>13</v>
      </c>
      <c r="L2873" s="68" t="s">
        <v>113</v>
      </c>
      <c r="M2873" s="68">
        <v>14</v>
      </c>
      <c r="N2873" s="212" t="s">
        <v>33</v>
      </c>
      <c r="O2873" s="533">
        <v>13</v>
      </c>
      <c r="P2873" s="533">
        <v>182</v>
      </c>
      <c r="Q2873" s="533">
        <f t="shared" si="2409"/>
        <v>12.09</v>
      </c>
      <c r="R2873" s="533">
        <f t="shared" si="2410"/>
        <v>169.26</v>
      </c>
    </row>
    <row r="2874" spans="1:18" ht="15.75">
      <c r="A2874" s="533" t="s">
        <v>2729</v>
      </c>
      <c r="B2874" s="533">
        <v>4</v>
      </c>
      <c r="C2874" s="533" t="s">
        <v>104</v>
      </c>
      <c r="D2874" s="572" t="s">
        <v>1457</v>
      </c>
      <c r="E2874" s="571" t="str">
        <f t="shared" si="2402"/>
        <v xml:space="preserve"> UNIT MASONRY </v>
      </c>
      <c r="F2874" s="533" t="str">
        <f t="shared" si="2399"/>
        <v>AR</v>
      </c>
      <c r="G2874" s="533" t="s">
        <v>2722</v>
      </c>
      <c r="H2874" s="533">
        <v>129</v>
      </c>
      <c r="I2874" s="533" t="str">
        <f t="shared" ref="I2874:J2874" si="2412">I2872</f>
        <v xml:space="preserve">042000 - UNIT MASONRY </v>
      </c>
      <c r="J2874" s="533" t="str">
        <f t="shared" si="2412"/>
        <v xml:space="preserve">042000 - UNIT MASONRY </v>
      </c>
      <c r="K2874" s="213" t="s">
        <v>21</v>
      </c>
      <c r="L2874" s="213" t="s">
        <v>114</v>
      </c>
      <c r="M2874" s="213">
        <v>135</v>
      </c>
      <c r="N2874" s="215" t="s">
        <v>33</v>
      </c>
      <c r="P2874" s="533">
        <v>0</v>
      </c>
      <c r="Q2874" s="533">
        <f t="shared" si="2409"/>
        <v>0</v>
      </c>
      <c r="R2874" s="533">
        <f t="shared" si="2410"/>
        <v>0</v>
      </c>
    </row>
    <row r="2875" spans="1:18" ht="15.75">
      <c r="A2875" s="533" t="s">
        <v>2729</v>
      </c>
      <c r="B2875" s="533">
        <v>4</v>
      </c>
      <c r="C2875" s="533" t="s">
        <v>104</v>
      </c>
      <c r="D2875" s="572" t="s">
        <v>1457</v>
      </c>
      <c r="E2875" s="571" t="str">
        <f t="shared" si="2402"/>
        <v xml:space="preserve"> UNIT MASONRY </v>
      </c>
      <c r="F2875" s="533" t="str">
        <f t="shared" si="2399"/>
        <v>AR</v>
      </c>
      <c r="G2875" s="533" t="s">
        <v>2722</v>
      </c>
      <c r="H2875" s="533">
        <v>130</v>
      </c>
      <c r="I2875" s="533" t="str">
        <f t="shared" ref="I2875:J2875" si="2413">I2873</f>
        <v>Concrete blocks; ordinary Portland cement; including mortar bedding and jointing; fire rated; to</v>
      </c>
      <c r="J2875" s="533" t="str">
        <f t="shared" si="2413"/>
        <v>Concrete blocks; ordinary Portland cement; including mortar bedding and jointing; fire rated; to</v>
      </c>
      <c r="K2875" s="213" t="s">
        <v>45</v>
      </c>
      <c r="L2875" s="213" t="s">
        <v>115</v>
      </c>
      <c r="M2875" s="213">
        <v>56</v>
      </c>
      <c r="N2875" s="215" t="s">
        <v>33</v>
      </c>
      <c r="P2875" s="533">
        <v>0</v>
      </c>
      <c r="Q2875" s="533">
        <f t="shared" si="2409"/>
        <v>0</v>
      </c>
      <c r="R2875" s="533">
        <f t="shared" si="2410"/>
        <v>0</v>
      </c>
    </row>
    <row r="2876" spans="1:18" ht="15.75">
      <c r="A2876" s="533" t="s">
        <v>2729</v>
      </c>
      <c r="B2876" s="533">
        <v>4</v>
      </c>
      <c r="C2876" s="533" t="s">
        <v>104</v>
      </c>
      <c r="D2876" s="572" t="s">
        <v>1459</v>
      </c>
      <c r="E2876" s="571" t="s">
        <v>1213</v>
      </c>
      <c r="F2876" s="533" t="str">
        <f t="shared" si="2399"/>
        <v>AR</v>
      </c>
      <c r="G2876" s="533" t="s">
        <v>2725</v>
      </c>
      <c r="H2876" s="533">
        <v>131</v>
      </c>
      <c r="I2876" s="533" t="str">
        <f t="shared" ref="I2876:I2878" si="2414">L2876</f>
        <v>042300 - GLASS UNIT MASONRY</v>
      </c>
      <c r="J2876" s="533" t="str">
        <f t="shared" ref="J2876:J2878" si="2415">L2876</f>
        <v>042300 - GLASS UNIT MASONRY</v>
      </c>
      <c r="K2876" s="68"/>
      <c r="L2876" s="68" t="s">
        <v>116</v>
      </c>
      <c r="M2876" s="612"/>
      <c r="N2876" s="69"/>
    </row>
    <row r="2877" spans="1:18" ht="15.75">
      <c r="A2877" s="533" t="s">
        <v>2729</v>
      </c>
      <c r="B2877" s="533">
        <v>4</v>
      </c>
      <c r="C2877" s="533" t="s">
        <v>104</v>
      </c>
      <c r="D2877" s="572" t="s">
        <v>2736</v>
      </c>
      <c r="E2877" s="571" t="s">
        <v>1214</v>
      </c>
      <c r="F2877" s="533" t="s">
        <v>1321</v>
      </c>
      <c r="G2877" s="533" t="s">
        <v>2725</v>
      </c>
      <c r="H2877" s="533">
        <v>132</v>
      </c>
      <c r="I2877" s="533" t="str">
        <f t="shared" si="2414"/>
        <v>042313 - VERTICAL GLASS UNIT MASONRY</v>
      </c>
      <c r="J2877" s="533" t="str">
        <f t="shared" si="2415"/>
        <v>042313 - VERTICAL GLASS UNIT MASONRY</v>
      </c>
      <c r="K2877" s="68"/>
      <c r="L2877" s="68" t="s">
        <v>117</v>
      </c>
      <c r="M2877" s="612"/>
      <c r="N2877" s="69"/>
    </row>
    <row r="2878" spans="1:18" ht="15.75">
      <c r="A2878" s="533" t="s">
        <v>2729</v>
      </c>
      <c r="B2878" s="533">
        <v>4</v>
      </c>
      <c r="C2878" s="533" t="s">
        <v>104</v>
      </c>
      <c r="D2878" s="572" t="s">
        <v>2736</v>
      </c>
      <c r="E2878" s="571" t="str">
        <f t="shared" ref="E2878:E2880" si="2416">E2877</f>
        <v xml:space="preserve"> VERTICAL GLASS UNIT MASONRY</v>
      </c>
      <c r="F2878" s="533" t="s">
        <v>1321</v>
      </c>
      <c r="G2878" s="533" t="s">
        <v>2725</v>
      </c>
      <c r="H2878" s="533">
        <v>133</v>
      </c>
      <c r="I2878" s="533" t="str">
        <f t="shared" si="2414"/>
        <v>Glass block partitions; including all necessary fixings and fittings materials; as specified and as shown on Drawings</v>
      </c>
      <c r="J2878" s="533" t="str">
        <f t="shared" si="2415"/>
        <v>Glass block partitions; including all necessary fixings and fittings materials; as specified and as shown on Drawings</v>
      </c>
      <c r="K2878" s="68"/>
      <c r="L2878" s="68" t="s">
        <v>118</v>
      </c>
      <c r="M2878" s="613"/>
      <c r="N2878" s="72"/>
    </row>
    <row r="2879" spans="1:18" ht="15.75">
      <c r="A2879" s="533" t="s">
        <v>2729</v>
      </c>
      <c r="B2879" s="533">
        <v>4</v>
      </c>
      <c r="C2879" s="533" t="s">
        <v>104</v>
      </c>
      <c r="D2879" s="572" t="s">
        <v>2736</v>
      </c>
      <c r="E2879" s="571" t="str">
        <f t="shared" si="2416"/>
        <v xml:space="preserve"> VERTICAL GLASS UNIT MASONRY</v>
      </c>
      <c r="F2879" s="533" t="s">
        <v>1321</v>
      </c>
      <c r="G2879" s="533" t="s">
        <v>2722</v>
      </c>
      <c r="H2879" s="533">
        <v>134</v>
      </c>
      <c r="I2879" s="533" t="str">
        <f t="shared" ref="I2879:J2879" si="2417">I2877</f>
        <v>042313 - VERTICAL GLASS UNIT MASONRY</v>
      </c>
      <c r="J2879" s="533" t="str">
        <f t="shared" si="2417"/>
        <v>042313 - VERTICAL GLASS UNIT MASONRY</v>
      </c>
      <c r="K2879" s="68" t="s">
        <v>15</v>
      </c>
      <c r="L2879" s="68" t="s">
        <v>119</v>
      </c>
      <c r="M2879" s="68">
        <v>7</v>
      </c>
      <c r="N2879" s="69" t="s">
        <v>33</v>
      </c>
      <c r="O2879" s="533">
        <v>188</v>
      </c>
      <c r="P2879" s="533">
        <v>1316</v>
      </c>
      <c r="Q2879" s="533">
        <f t="shared" ref="Q2879:Q2880" si="2418">O2879*0.93</f>
        <v>174.84</v>
      </c>
      <c r="R2879" s="533">
        <f t="shared" ref="R2879:R2880" si="2419">Q2879*M2879</f>
        <v>1223.8800000000001</v>
      </c>
    </row>
    <row r="2880" spans="1:18" ht="15.75">
      <c r="A2880" s="533" t="s">
        <v>2729</v>
      </c>
      <c r="B2880" s="533">
        <v>4</v>
      </c>
      <c r="C2880" s="533" t="s">
        <v>104</v>
      </c>
      <c r="D2880" s="572" t="s">
        <v>2736</v>
      </c>
      <c r="E2880" s="571" t="str">
        <f t="shared" si="2416"/>
        <v xml:space="preserve"> VERTICAL GLASS UNIT MASONRY</v>
      </c>
      <c r="F2880" s="533" t="s">
        <v>1321</v>
      </c>
      <c r="G2880" s="533" t="s">
        <v>2722</v>
      </c>
      <c r="H2880" s="533">
        <v>135</v>
      </c>
      <c r="I2880" s="533" t="str">
        <f t="shared" ref="I2880:J2880" si="2420">I2878</f>
        <v>Glass block partitions; including all necessary fixings and fittings materials; as specified and as shown on Drawings</v>
      </c>
      <c r="J2880" s="533" t="str">
        <f t="shared" si="2420"/>
        <v>Glass block partitions; including all necessary fixings and fittings materials; as specified and as shown on Drawings</v>
      </c>
      <c r="K2880" s="68" t="s">
        <v>17</v>
      </c>
      <c r="L2880" s="68" t="s">
        <v>120</v>
      </c>
      <c r="M2880" s="68">
        <v>22</v>
      </c>
      <c r="N2880" s="69" t="s">
        <v>33</v>
      </c>
      <c r="O2880" s="533">
        <v>188</v>
      </c>
      <c r="P2880" s="533">
        <v>4136</v>
      </c>
      <c r="Q2880" s="533">
        <f t="shared" si="2418"/>
        <v>174.84</v>
      </c>
      <c r="R2880" s="533">
        <f t="shared" si="2419"/>
        <v>3846.48</v>
      </c>
    </row>
    <row r="2881" spans="1:18" ht="15.75">
      <c r="A2881" s="533" t="s">
        <v>2729</v>
      </c>
      <c r="B2881" s="533">
        <v>4</v>
      </c>
      <c r="C2881" s="533" t="s">
        <v>104</v>
      </c>
      <c r="D2881" s="572" t="s">
        <v>1461</v>
      </c>
      <c r="E2881" s="571" t="s">
        <v>1215</v>
      </c>
      <c r="F2881" s="533" t="str">
        <f t="shared" ref="F2881:F2885" si="2421">VLOOKUP(D:D,trade,3,FALSE)</f>
        <v>AR</v>
      </c>
      <c r="G2881" s="533" t="s">
        <v>2725</v>
      </c>
      <c r="H2881" s="533">
        <v>136</v>
      </c>
      <c r="I2881" s="533" t="str">
        <f t="shared" ref="I2881:I2882" si="2422">L2881</f>
        <v>044200 - EXTERIOR STONE CLADDING</v>
      </c>
      <c r="J2881" s="533" t="str">
        <f t="shared" ref="J2881:J2882" si="2423">L2881</f>
        <v>044200 - EXTERIOR STONE CLADDING</v>
      </c>
      <c r="K2881" s="68"/>
      <c r="L2881" s="68" t="s">
        <v>121</v>
      </c>
      <c r="M2881" s="612"/>
      <c r="N2881" s="69"/>
    </row>
    <row r="2882" spans="1:18" ht="15.75">
      <c r="A2882" s="533" t="s">
        <v>2729</v>
      </c>
      <c r="B2882" s="533">
        <v>4</v>
      </c>
      <c r="C2882" s="533" t="s">
        <v>104</v>
      </c>
      <c r="D2882" s="572" t="s">
        <v>1461</v>
      </c>
      <c r="E2882" s="571" t="str">
        <f t="shared" ref="E2882:E2890" si="2424">E2881</f>
        <v xml:space="preserve"> EXTERIOR STONE CLADDING</v>
      </c>
      <c r="F2882" s="533" t="str">
        <f t="shared" si="2421"/>
        <v>AR</v>
      </c>
      <c r="G2882" s="533" t="s">
        <v>2725</v>
      </c>
      <c r="H2882" s="533">
        <v>137</v>
      </c>
      <c r="I2882" s="533" t="str">
        <f t="shared" si="2422"/>
        <v>Limestone cladding slabs and features; 30 mm thick; best quality limestone; including backing mortar, water repellents, and all necessary fixings and fittings materials; as specified and as shown on Drawings</v>
      </c>
      <c r="J2882" s="533" t="str">
        <f t="shared" si="2423"/>
        <v>Limestone cladding slabs and features; 30 mm thick; best quality limestone; including backing mortar, water repellents, and all necessary fixings and fittings materials; as specified and as shown on Drawings</v>
      </c>
      <c r="K2882" s="68"/>
      <c r="L2882" s="68" t="s">
        <v>122</v>
      </c>
      <c r="M2882" s="612"/>
      <c r="N2882" s="69"/>
    </row>
    <row r="2883" spans="1:18" ht="15.75">
      <c r="A2883" s="533" t="s">
        <v>2729</v>
      </c>
      <c r="B2883" s="533">
        <v>4</v>
      </c>
      <c r="C2883" s="533" t="s">
        <v>104</v>
      </c>
      <c r="D2883" s="572" t="s">
        <v>1461</v>
      </c>
      <c r="E2883" s="571" t="str">
        <f t="shared" si="2424"/>
        <v xml:space="preserve"> EXTERIOR STONE CLADDING</v>
      </c>
      <c r="F2883" s="533" t="str">
        <f t="shared" si="2421"/>
        <v>AR</v>
      </c>
      <c r="G2883" s="533" t="s">
        <v>2722</v>
      </c>
      <c r="H2883" s="533">
        <v>138</v>
      </c>
      <c r="I2883" s="533" t="str">
        <f t="shared" ref="I2883:J2883" si="2425">I2881</f>
        <v>044200 - EXTERIOR STONE CLADDING</v>
      </c>
      <c r="J2883" s="533" t="str">
        <f t="shared" si="2425"/>
        <v>044200 - EXTERIOR STONE CLADDING</v>
      </c>
      <c r="K2883" s="68" t="s">
        <v>13</v>
      </c>
      <c r="L2883" s="68" t="s">
        <v>123</v>
      </c>
      <c r="M2883" s="68">
        <v>268</v>
      </c>
      <c r="N2883" s="69" t="s">
        <v>33</v>
      </c>
      <c r="O2883" s="533">
        <v>53</v>
      </c>
      <c r="P2883" s="533">
        <v>14204</v>
      </c>
      <c r="Q2883" s="533">
        <f t="shared" ref="Q2883:Q2884" si="2426">O2883*0.93</f>
        <v>49.29</v>
      </c>
      <c r="R2883" s="533">
        <f t="shared" ref="R2883:R2884" si="2427">Q2883*M2883</f>
        <v>13209.72</v>
      </c>
    </row>
    <row r="2884" spans="1:18" ht="15.75">
      <c r="A2884" s="533" t="s">
        <v>2729</v>
      </c>
      <c r="B2884" s="533">
        <v>4</v>
      </c>
      <c r="C2884" s="533" t="s">
        <v>104</v>
      </c>
      <c r="D2884" s="572" t="s">
        <v>1461</v>
      </c>
      <c r="E2884" s="571" t="str">
        <f t="shared" si="2424"/>
        <v xml:space="preserve"> EXTERIOR STONE CLADDING</v>
      </c>
      <c r="F2884" s="533" t="str">
        <f t="shared" si="2421"/>
        <v>AR</v>
      </c>
      <c r="G2884" s="533" t="s">
        <v>2722</v>
      </c>
      <c r="H2884" s="533">
        <v>139</v>
      </c>
      <c r="I2884" s="533" t="str">
        <f t="shared" ref="I2884:J2884" si="2428">I2882</f>
        <v>Limestone cladding slabs and features; 30 mm thick; best quality limestone; including backing mortar, water repellents, and all necessary fixings and fittings materials; as specified and as shown on Drawings</v>
      </c>
      <c r="J2884" s="533" t="str">
        <f t="shared" si="2428"/>
        <v>Limestone cladding slabs and features; 30 mm thick; best quality limestone; including backing mortar, water repellents, and all necessary fixings and fittings materials; as specified and as shown on Drawings</v>
      </c>
      <c r="K2884" s="68" t="s">
        <v>15</v>
      </c>
      <c r="L2884" s="68" t="s">
        <v>124</v>
      </c>
      <c r="M2884" s="68">
        <v>30</v>
      </c>
      <c r="N2884" s="197" t="s">
        <v>33</v>
      </c>
      <c r="O2884" s="533">
        <v>44</v>
      </c>
      <c r="P2884" s="533">
        <v>1320</v>
      </c>
      <c r="Q2884" s="533">
        <f t="shared" si="2426"/>
        <v>40.92</v>
      </c>
      <c r="R2884" s="533">
        <f t="shared" si="2427"/>
        <v>1227.6000000000001</v>
      </c>
    </row>
    <row r="2885" spans="1:18" ht="15.75">
      <c r="A2885" s="533" t="s">
        <v>2729</v>
      </c>
      <c r="B2885" s="533">
        <v>4</v>
      </c>
      <c r="C2885" s="533" t="s">
        <v>104</v>
      </c>
      <c r="D2885" s="572" t="s">
        <v>1461</v>
      </c>
      <c r="E2885" s="571" t="str">
        <f t="shared" si="2424"/>
        <v xml:space="preserve"> EXTERIOR STONE CLADDING</v>
      </c>
      <c r="F2885" s="533" t="str">
        <f t="shared" si="2421"/>
        <v>AR</v>
      </c>
      <c r="G2885" s="533" t="s">
        <v>2725</v>
      </c>
      <c r="H2885" s="533">
        <v>140</v>
      </c>
      <c r="I2885" s="533" t="str">
        <f t="shared" ref="I2885:J2885" si="2429">I2883</f>
        <v>044200 - EXTERIOR STONE CLADDING</v>
      </c>
      <c r="J2885" s="533" t="str">
        <f t="shared" si="2429"/>
        <v>044200 - EXTERIOR STONE CLADDING</v>
      </c>
      <c r="K2885" s="67" t="s">
        <v>125</v>
      </c>
      <c r="L2885" s="67"/>
      <c r="M2885" s="65"/>
      <c r="N2885" s="72"/>
    </row>
    <row r="2886" spans="1:18" ht="15.75">
      <c r="A2886" s="533" t="s">
        <v>2729</v>
      </c>
      <c r="B2886" s="533">
        <v>4</v>
      </c>
      <c r="C2886" s="533" t="s">
        <v>104</v>
      </c>
      <c r="D2886" s="10" t="s">
        <v>22</v>
      </c>
      <c r="E2886" s="10" t="s">
        <v>22</v>
      </c>
      <c r="G2886" s="533" t="s">
        <v>2724</v>
      </c>
      <c r="H2886" s="533">
        <v>141</v>
      </c>
      <c r="I2886" s="533" t="str">
        <f t="shared" ref="I2886:J2886" si="2430">I2884</f>
        <v>Limestone cladding slabs and features; 30 mm thick; best quality limestone; including backing mortar, water repellents, and all necessary fixings and fittings materials; as specified and as shown on Drawings</v>
      </c>
      <c r="J2886" s="533" t="str">
        <f t="shared" si="2430"/>
        <v>Limestone cladding slabs and features; 30 mm thick; best quality limestone; including backing mortar, water repellents, and all necessary fixings and fittings materials; as specified and as shown on Drawings</v>
      </c>
      <c r="K2886" s="65" t="s">
        <v>22</v>
      </c>
      <c r="L2886" s="65"/>
      <c r="M2886" s="65"/>
      <c r="N2886" s="534"/>
      <c r="O2886" s="533" t="s">
        <v>8</v>
      </c>
      <c r="P2886" s="533">
        <v>21158</v>
      </c>
    </row>
    <row r="2887" spans="1:18" ht="15.75">
      <c r="A2887" s="533" t="s">
        <v>2729</v>
      </c>
      <c r="B2887" s="533">
        <v>5</v>
      </c>
      <c r="C2887" s="533" t="s">
        <v>127</v>
      </c>
      <c r="D2887" s="572" t="s">
        <v>1476</v>
      </c>
      <c r="E2887" s="571" t="s">
        <v>1216</v>
      </c>
      <c r="F2887" s="533" t="str">
        <f t="shared" ref="F2887:F2904" si="2431">VLOOKUP(D:D,trade,3,FALSE)</f>
        <v>AR</v>
      </c>
      <c r="G2887" s="533" t="s">
        <v>2725</v>
      </c>
      <c r="H2887" s="533">
        <v>142</v>
      </c>
      <c r="I2887" s="533" t="str">
        <f t="shared" ref="I2887:J2887" si="2432">I2885</f>
        <v>044200 - EXTERIOR STONE CLADDING</v>
      </c>
      <c r="J2887" s="533" t="str">
        <f t="shared" si="2432"/>
        <v>044200 - EXTERIOR STONE CLADDING</v>
      </c>
      <c r="K2887" s="74" t="s">
        <v>126</v>
      </c>
      <c r="L2887" s="74"/>
      <c r="M2887" s="74"/>
      <c r="N2887" s="74"/>
    </row>
    <row r="2888" spans="1:18" ht="15.75">
      <c r="A2888" s="533" t="s">
        <v>2729</v>
      </c>
      <c r="B2888" s="533">
        <v>5</v>
      </c>
      <c r="C2888" s="533" t="s">
        <v>127</v>
      </c>
      <c r="D2888" s="572" t="s">
        <v>1476</v>
      </c>
      <c r="E2888" s="571" t="str">
        <f t="shared" si="2424"/>
        <v xml:space="preserve"> METAL FABRICATIONS</v>
      </c>
      <c r="F2888" s="533" t="str">
        <f t="shared" si="2431"/>
        <v>AR</v>
      </c>
      <c r="G2888" s="533" t="s">
        <v>2725</v>
      </c>
      <c r="H2888" s="533">
        <v>143</v>
      </c>
      <c r="I2888" s="533" t="str">
        <f t="shared" ref="I2888:J2888" si="2433">I2886</f>
        <v>Limestone cladding slabs and features; 30 mm thick; best quality limestone; including backing mortar, water repellents, and all necessary fixings and fittings materials; as specified and as shown on Drawings</v>
      </c>
      <c r="J2888" s="533" t="str">
        <f t="shared" si="2433"/>
        <v>Limestone cladding slabs and features; 30 mm thick; best quality limestone; including backing mortar, water repellents, and all necessary fixings and fittings materials; as specified and as shown on Drawings</v>
      </c>
      <c r="K2888" s="74" t="s">
        <v>127</v>
      </c>
      <c r="L2888" s="74"/>
      <c r="M2888" s="74"/>
      <c r="N2888" s="74"/>
    </row>
    <row r="2889" spans="1:18" ht="15.75">
      <c r="A2889" s="533" t="s">
        <v>2729</v>
      </c>
      <c r="B2889" s="533">
        <v>5</v>
      </c>
      <c r="C2889" s="533" t="s">
        <v>127</v>
      </c>
      <c r="D2889" s="572" t="s">
        <v>1476</v>
      </c>
      <c r="E2889" s="571" t="str">
        <f t="shared" si="2424"/>
        <v xml:space="preserve"> METAL FABRICATIONS</v>
      </c>
      <c r="F2889" s="533" t="str">
        <f t="shared" si="2431"/>
        <v>AR</v>
      </c>
      <c r="G2889" s="533" t="s">
        <v>2725</v>
      </c>
      <c r="H2889" s="533">
        <v>144</v>
      </c>
      <c r="I2889" s="533" t="str">
        <f t="shared" ref="I2889:J2889" si="2434">I2887</f>
        <v>044200 - EXTERIOR STONE CLADDING</v>
      </c>
      <c r="J2889" s="533" t="str">
        <f t="shared" si="2434"/>
        <v>044200 - EXTERIOR STONE CLADDING</v>
      </c>
      <c r="K2889" s="74" t="s">
        <v>2</v>
      </c>
      <c r="L2889" s="74" t="s">
        <v>25</v>
      </c>
      <c r="M2889" s="614" t="s">
        <v>4</v>
      </c>
      <c r="N2889" s="8" t="s">
        <v>5</v>
      </c>
      <c r="O2889" s="533" t="s">
        <v>6</v>
      </c>
      <c r="P2889" s="533" t="s">
        <v>7</v>
      </c>
    </row>
    <row r="2890" spans="1:18" ht="15.75">
      <c r="A2890" s="533" t="s">
        <v>2729</v>
      </c>
      <c r="B2890" s="533">
        <v>5</v>
      </c>
      <c r="C2890" s="533" t="s">
        <v>127</v>
      </c>
      <c r="D2890" s="572" t="s">
        <v>1476</v>
      </c>
      <c r="E2890" s="571" t="str">
        <f t="shared" si="2424"/>
        <v xml:space="preserve"> METAL FABRICATIONS</v>
      </c>
      <c r="F2890" s="533" t="str">
        <f t="shared" si="2431"/>
        <v>AR</v>
      </c>
      <c r="G2890" s="533" t="s">
        <v>2725</v>
      </c>
      <c r="H2890" s="533">
        <v>145</v>
      </c>
      <c r="I2890" s="533" t="str">
        <f t="shared" ref="I2890:J2890" si="2435">I2888</f>
        <v>Limestone cladding slabs and features; 30 mm thick; best quality limestone; including backing mortar, water repellents, and all necessary fixings and fittings materials; as specified and as shown on Drawings</v>
      </c>
      <c r="J2890" s="533" t="str">
        <f t="shared" si="2435"/>
        <v>Limestone cladding slabs and features; 30 mm thick; best quality limestone; including backing mortar, water repellents, and all necessary fixings and fittings materials; as specified and as shown on Drawings</v>
      </c>
      <c r="K2890" s="75"/>
      <c r="L2890" s="75"/>
      <c r="M2890" s="165"/>
      <c r="N2890" s="76"/>
      <c r="P2890" s="533" t="s">
        <v>8</v>
      </c>
    </row>
    <row r="2891" spans="1:18" ht="15.75">
      <c r="A2891" s="533" t="s">
        <v>2729</v>
      </c>
      <c r="B2891" s="533">
        <v>5</v>
      </c>
      <c r="C2891" s="533" t="s">
        <v>127</v>
      </c>
      <c r="D2891" s="572" t="s">
        <v>1476</v>
      </c>
      <c r="E2891" s="571" t="s">
        <v>1216</v>
      </c>
      <c r="F2891" s="533" t="str">
        <f t="shared" si="2431"/>
        <v>AR</v>
      </c>
      <c r="G2891" s="533" t="s">
        <v>2725</v>
      </c>
      <c r="H2891" s="533">
        <v>146</v>
      </c>
      <c r="I2891" s="533" t="str">
        <f t="shared" ref="I2891:I2892" si="2436">L2891</f>
        <v>055000 - METAL FABRICATIONS</v>
      </c>
      <c r="J2891" s="533" t="str">
        <f t="shared" ref="J2891:J2892" si="2437">L2891</f>
        <v>055000 - METAL FABRICATIONS</v>
      </c>
      <c r="K2891" s="75"/>
      <c r="L2891" s="75" t="s">
        <v>128</v>
      </c>
      <c r="M2891" s="6"/>
      <c r="N2891" s="77"/>
    </row>
    <row r="2892" spans="1:18" ht="15.75">
      <c r="A2892" s="533" t="s">
        <v>2729</v>
      </c>
      <c r="B2892" s="533">
        <v>5</v>
      </c>
      <c r="C2892" s="533" t="s">
        <v>127</v>
      </c>
      <c r="D2892" s="572" t="s">
        <v>1476</v>
      </c>
      <c r="E2892" s="571" t="str">
        <f t="shared" ref="E2892:E2898" si="2438">E2891</f>
        <v xml:space="preserve"> METAL FABRICATIONS</v>
      </c>
      <c r="F2892" s="533" t="str">
        <f t="shared" si="2431"/>
        <v>AR</v>
      </c>
      <c r="G2892" s="533" t="s">
        <v>2725</v>
      </c>
      <c r="H2892" s="533">
        <v>147</v>
      </c>
      <c r="I2892" s="533" t="str">
        <f t="shared" si="2436"/>
        <v>Access ladders; galvanized mild steel; comprising flat strings and bar rungs; including brackets, anchor bolts, polyurethane paint, fittings and fixings; complete; as specified and as Drg. A-502</v>
      </c>
      <c r="J2892" s="533" t="str">
        <f t="shared" si="2437"/>
        <v>Access ladders; galvanized mild steel; comprising flat strings and bar rungs; including brackets, anchor bolts, polyurethane paint, fittings and fixings; complete; as specified and as Drg. A-502</v>
      </c>
      <c r="K2892" s="75"/>
      <c r="L2892" s="75" t="s">
        <v>129</v>
      </c>
      <c r="M2892" s="6"/>
      <c r="N2892" s="77"/>
    </row>
    <row r="2893" spans="1:18" ht="15.75">
      <c r="A2893" s="533" t="s">
        <v>2729</v>
      </c>
      <c r="B2893" s="533">
        <v>5</v>
      </c>
      <c r="C2893" s="533" t="s">
        <v>127</v>
      </c>
      <c r="D2893" s="572" t="s">
        <v>1476</v>
      </c>
      <c r="E2893" s="571" t="str">
        <f t="shared" si="2438"/>
        <v xml:space="preserve"> METAL FABRICATIONS</v>
      </c>
      <c r="F2893" s="533" t="str">
        <f t="shared" si="2431"/>
        <v>AR</v>
      </c>
      <c r="G2893" s="533" t="s">
        <v>2722</v>
      </c>
      <c r="H2893" s="533">
        <v>148</v>
      </c>
      <c r="I2893" s="533" t="str">
        <f t="shared" ref="I2893:J2893" si="2439">I2891</f>
        <v>055000 - METAL FABRICATIONS</v>
      </c>
      <c r="J2893" s="533" t="str">
        <f t="shared" si="2439"/>
        <v>055000 - METAL FABRICATIONS</v>
      </c>
      <c r="K2893" s="75" t="s">
        <v>13</v>
      </c>
      <c r="L2893" s="75" t="s">
        <v>130</v>
      </c>
      <c r="M2893" s="10">
        <v>1</v>
      </c>
      <c r="N2893" s="78" t="s">
        <v>39</v>
      </c>
      <c r="O2893" s="533">
        <v>290</v>
      </c>
      <c r="P2893" s="533">
        <v>290</v>
      </c>
      <c r="Q2893" s="533">
        <f t="shared" ref="Q2893:Q2896" si="2440">O2893*0.93</f>
        <v>269.7</v>
      </c>
      <c r="R2893" s="533">
        <f t="shared" ref="R2893:R2896" si="2441">Q2893*M2893</f>
        <v>269.7</v>
      </c>
    </row>
    <row r="2894" spans="1:18" ht="15.75">
      <c r="A2894" s="533" t="s">
        <v>2729</v>
      </c>
      <c r="B2894" s="533">
        <v>5</v>
      </c>
      <c r="C2894" s="533" t="s">
        <v>127</v>
      </c>
      <c r="D2894" s="572" t="s">
        <v>1476</v>
      </c>
      <c r="E2894" s="571" t="str">
        <f t="shared" si="2438"/>
        <v xml:space="preserve"> METAL FABRICATIONS</v>
      </c>
      <c r="F2894" s="533" t="str">
        <f t="shared" si="2431"/>
        <v>AR</v>
      </c>
      <c r="G2894" s="533" t="s">
        <v>2722</v>
      </c>
      <c r="H2894" s="533">
        <v>149</v>
      </c>
      <c r="I2894" s="533" t="str">
        <f t="shared" ref="I2894:J2894" si="2442">I2892</f>
        <v>Access ladders; galvanized mild steel; comprising flat strings and bar rungs; including brackets, anchor bolts, polyurethane paint, fittings and fixings; complete; as specified and as Drg. A-502</v>
      </c>
      <c r="J2894" s="533" t="str">
        <f t="shared" si="2442"/>
        <v>Access ladders; galvanized mild steel; comprising flat strings and bar rungs; including brackets, anchor bolts, polyurethane paint, fittings and fixings; complete; as specified and as Drg. A-502</v>
      </c>
      <c r="K2894" s="75" t="s">
        <v>15</v>
      </c>
      <c r="L2894" s="75" t="s">
        <v>131</v>
      </c>
      <c r="M2894" s="10">
        <v>1</v>
      </c>
      <c r="N2894" s="78" t="s">
        <v>39</v>
      </c>
      <c r="O2894" s="533">
        <v>310</v>
      </c>
      <c r="P2894" s="533">
        <v>310</v>
      </c>
      <c r="Q2894" s="533">
        <f t="shared" si="2440"/>
        <v>288.3</v>
      </c>
      <c r="R2894" s="533">
        <f t="shared" si="2441"/>
        <v>288.3</v>
      </c>
    </row>
    <row r="2895" spans="1:18" ht="15.75">
      <c r="A2895" s="533" t="s">
        <v>2729</v>
      </c>
      <c r="B2895" s="533">
        <v>5</v>
      </c>
      <c r="C2895" s="533" t="s">
        <v>127</v>
      </c>
      <c r="D2895" s="572" t="s">
        <v>1476</v>
      </c>
      <c r="E2895" s="571" t="str">
        <f t="shared" si="2438"/>
        <v xml:space="preserve"> METAL FABRICATIONS</v>
      </c>
      <c r="F2895" s="533" t="str">
        <f t="shared" si="2431"/>
        <v>AR</v>
      </c>
      <c r="G2895" s="533" t="s">
        <v>2722</v>
      </c>
      <c r="H2895" s="533">
        <v>150</v>
      </c>
      <c r="I2895" s="533" t="str">
        <f t="shared" ref="I2895:J2895" si="2443">I2893</f>
        <v>055000 - METAL FABRICATIONS</v>
      </c>
      <c r="J2895" s="533" t="str">
        <f t="shared" si="2443"/>
        <v>055000 - METAL FABRICATIONS</v>
      </c>
      <c r="K2895" s="75" t="s">
        <v>17</v>
      </c>
      <c r="L2895" s="75" t="s">
        <v>132</v>
      </c>
      <c r="M2895" s="10">
        <v>1</v>
      </c>
      <c r="N2895" s="78" t="s">
        <v>39</v>
      </c>
      <c r="O2895" s="533">
        <v>345</v>
      </c>
      <c r="P2895" s="533">
        <v>345</v>
      </c>
      <c r="Q2895" s="533">
        <f t="shared" si="2440"/>
        <v>320.85000000000002</v>
      </c>
      <c r="R2895" s="533">
        <f t="shared" si="2441"/>
        <v>320.85000000000002</v>
      </c>
    </row>
    <row r="2896" spans="1:18" ht="15.75">
      <c r="A2896" s="533" t="s">
        <v>2729</v>
      </c>
      <c r="B2896" s="533">
        <v>5</v>
      </c>
      <c r="C2896" s="533" t="s">
        <v>127</v>
      </c>
      <c r="D2896" s="572" t="s">
        <v>1476</v>
      </c>
      <c r="E2896" s="571" t="str">
        <f t="shared" si="2438"/>
        <v xml:space="preserve"> METAL FABRICATIONS</v>
      </c>
      <c r="F2896" s="533" t="str">
        <f t="shared" si="2431"/>
        <v>AR</v>
      </c>
      <c r="G2896" s="533" t="s">
        <v>2722</v>
      </c>
      <c r="H2896" s="533">
        <v>151</v>
      </c>
      <c r="I2896" s="533" t="str">
        <f t="shared" ref="I2896:J2896" si="2444">I2894</f>
        <v>Access ladders; galvanized mild steel; comprising flat strings and bar rungs; including brackets, anchor bolts, polyurethane paint, fittings and fixings; complete; as specified and as Drg. A-502</v>
      </c>
      <c r="J2896" s="533" t="str">
        <f t="shared" si="2444"/>
        <v>Access ladders; galvanized mild steel; comprising flat strings and bar rungs; including brackets, anchor bolts, polyurethane paint, fittings and fixings; complete; as specified and as Drg. A-502</v>
      </c>
      <c r="K2896" s="75" t="s">
        <v>19</v>
      </c>
      <c r="L2896" s="75" t="s">
        <v>133</v>
      </c>
      <c r="M2896" s="10">
        <v>1</v>
      </c>
      <c r="N2896" s="78" t="s">
        <v>39</v>
      </c>
      <c r="O2896" s="533">
        <v>360</v>
      </c>
      <c r="P2896" s="533">
        <v>360</v>
      </c>
      <c r="Q2896" s="533">
        <f t="shared" si="2440"/>
        <v>334.8</v>
      </c>
      <c r="R2896" s="533">
        <f t="shared" si="2441"/>
        <v>334.8</v>
      </c>
    </row>
    <row r="2897" spans="1:18" ht="15.75">
      <c r="A2897" s="533" t="s">
        <v>2729</v>
      </c>
      <c r="B2897" s="533">
        <v>5</v>
      </c>
      <c r="C2897" s="533" t="s">
        <v>127</v>
      </c>
      <c r="D2897" s="572" t="s">
        <v>1476</v>
      </c>
      <c r="E2897" s="571" t="str">
        <f t="shared" si="2438"/>
        <v xml:space="preserve"> METAL FABRICATIONS</v>
      </c>
      <c r="F2897" s="533" t="str">
        <f t="shared" si="2431"/>
        <v>AR</v>
      </c>
      <c r="G2897" s="533" t="s">
        <v>2725</v>
      </c>
      <c r="H2897" s="533">
        <v>152</v>
      </c>
      <c r="I2897" s="533" t="str">
        <f>L2897</f>
        <v>Burglar bar protection; comprising steel bar welded to steel box frame; including epoxy paint, ironmongery, fittings and fixings; complete; as specified and as Drg. A-600</v>
      </c>
      <c r="J2897" s="533" t="str">
        <f>L2897</f>
        <v>Burglar bar protection; comprising steel bar welded to steel box frame; including epoxy paint, ironmongery, fittings and fixings; complete; as specified and as Drg. A-600</v>
      </c>
      <c r="K2897" s="218"/>
      <c r="L2897" s="218" t="s">
        <v>134</v>
      </c>
      <c r="M2897" s="615"/>
      <c r="N2897" s="195"/>
    </row>
    <row r="2898" spans="1:18" ht="15.75">
      <c r="A2898" s="533" t="s">
        <v>2729</v>
      </c>
      <c r="B2898" s="533">
        <v>5</v>
      </c>
      <c r="C2898" s="533" t="s">
        <v>127</v>
      </c>
      <c r="D2898" s="572" t="s">
        <v>1476</v>
      </c>
      <c r="E2898" s="571" t="str">
        <f t="shared" si="2438"/>
        <v xml:space="preserve"> METAL FABRICATIONS</v>
      </c>
      <c r="F2898" s="533" t="str">
        <f t="shared" si="2431"/>
        <v>AR</v>
      </c>
      <c r="G2898" s="533" t="s">
        <v>2722</v>
      </c>
      <c r="H2898" s="533">
        <v>153</v>
      </c>
      <c r="I2898" s="533" t="str">
        <f>I2896</f>
        <v>Access ladders; galvanized mild steel; comprising flat strings and bar rungs; including brackets, anchor bolts, polyurethane paint, fittings and fixings; complete; as specified and as Drg. A-502</v>
      </c>
      <c r="J2898" s="533" t="str">
        <f>J2896</f>
        <v>Access ladders; galvanized mild steel; comprising flat strings and bar rungs; including brackets, anchor bolts, polyurethane paint, fittings and fixings; complete; as specified and as Drg. A-502</v>
      </c>
      <c r="K2898" s="218" t="s">
        <v>20</v>
      </c>
      <c r="L2898" s="218" t="s">
        <v>135</v>
      </c>
      <c r="M2898" s="218">
        <v>1</v>
      </c>
      <c r="N2898" s="195" t="s">
        <v>39</v>
      </c>
      <c r="P2898" s="533">
        <v>0</v>
      </c>
      <c r="Q2898" s="533">
        <f>O2898*0.93</f>
        <v>0</v>
      </c>
      <c r="R2898" s="533">
        <f>Q2898*M2898</f>
        <v>0</v>
      </c>
    </row>
    <row r="2899" spans="1:18" ht="15.75">
      <c r="A2899" s="533" t="s">
        <v>2729</v>
      </c>
      <c r="B2899" s="533">
        <v>5</v>
      </c>
      <c r="C2899" s="533" t="s">
        <v>127</v>
      </c>
      <c r="D2899" s="572" t="s">
        <v>1478</v>
      </c>
      <c r="E2899" s="571" t="s">
        <v>1217</v>
      </c>
      <c r="F2899" s="533" t="str">
        <f t="shared" si="2431"/>
        <v>AR</v>
      </c>
      <c r="G2899" s="533" t="s">
        <v>2725</v>
      </c>
      <c r="H2899" s="533">
        <v>154</v>
      </c>
      <c r="I2899" s="533" t="str">
        <f t="shared" ref="I2899:I2900" si="2445">L2899</f>
        <v>055213 - PIPE AND TUBE RAILINGS</v>
      </c>
      <c r="J2899" s="533" t="str">
        <f t="shared" ref="J2899:J2900" si="2446">L2899</f>
        <v>055213 - PIPE AND TUBE RAILINGS</v>
      </c>
      <c r="K2899" s="218"/>
      <c r="L2899" s="218" t="s">
        <v>136</v>
      </c>
      <c r="M2899" s="616"/>
      <c r="N2899" s="219"/>
    </row>
    <row r="2900" spans="1:18" ht="15.75">
      <c r="A2900" s="533" t="s">
        <v>2729</v>
      </c>
      <c r="B2900" s="533">
        <v>5</v>
      </c>
      <c r="C2900" s="533" t="s">
        <v>127</v>
      </c>
      <c r="D2900" s="572" t="s">
        <v>1478</v>
      </c>
      <c r="E2900" s="571" t="str">
        <f t="shared" ref="E2900:E2904" si="2447">E2899</f>
        <v xml:space="preserve"> PIPE AND TUBE RAILINGS</v>
      </c>
      <c r="F2900" s="533" t="str">
        <f t="shared" si="2431"/>
        <v>AR</v>
      </c>
      <c r="G2900" s="533" t="s">
        <v>2725</v>
      </c>
      <c r="H2900" s="533">
        <v>155</v>
      </c>
      <c r="I2900" s="533" t="str">
        <f t="shared" si="2445"/>
        <v>Balustrades and handrails; constructed from galvanized tubular steel, finish to receive paint; comprising 60 diameter top rail, 25 diameter intermediate rails, 37.5 diameter posts; including mild steel cover flange, anchored to concrete; fittings and fixings; complete; as specified and as Drg. A-501; detail 1</v>
      </c>
      <c r="J2900" s="533" t="str">
        <f t="shared" si="2446"/>
        <v>Balustrades and handrails; constructed from galvanized tubular steel, finish to receive paint; comprising 60 diameter top rail, 25 diameter intermediate rails, 37.5 diameter posts; including mild steel cover flange, anchored to concrete; fittings and fixings; complete; as specified and as Drg. A-501; detail 1</v>
      </c>
      <c r="K2900" s="218"/>
      <c r="L2900" s="218" t="s">
        <v>137</v>
      </c>
      <c r="M2900" s="617"/>
      <c r="N2900" s="219"/>
    </row>
    <row r="2901" spans="1:18" ht="15.75">
      <c r="A2901" s="533" t="s">
        <v>2729</v>
      </c>
      <c r="B2901" s="533">
        <v>5</v>
      </c>
      <c r="C2901" s="533" t="s">
        <v>127</v>
      </c>
      <c r="D2901" s="572" t="s">
        <v>1478</v>
      </c>
      <c r="E2901" s="571" t="str">
        <f t="shared" si="2447"/>
        <v xml:space="preserve"> PIPE AND TUBE RAILINGS</v>
      </c>
      <c r="F2901" s="533" t="str">
        <f t="shared" si="2431"/>
        <v>AR</v>
      </c>
      <c r="G2901" s="533" t="s">
        <v>2722</v>
      </c>
      <c r="H2901" s="533">
        <v>156</v>
      </c>
      <c r="I2901" s="533" t="str">
        <f>I2899</f>
        <v>055213 - PIPE AND TUBE RAILINGS</v>
      </c>
      <c r="J2901" s="533" t="str">
        <f>J2899</f>
        <v>055213 - PIPE AND TUBE RAILINGS</v>
      </c>
      <c r="K2901" s="218" t="s">
        <v>13</v>
      </c>
      <c r="L2901" s="218" t="s">
        <v>138</v>
      </c>
      <c r="M2901" s="193">
        <v>25</v>
      </c>
      <c r="N2901" s="226" t="s">
        <v>95</v>
      </c>
      <c r="P2901" s="533">
        <v>0</v>
      </c>
      <c r="Q2901" s="533">
        <f>O2901*0.93</f>
        <v>0</v>
      </c>
      <c r="R2901" s="533">
        <f>Q2901*M2901</f>
        <v>0</v>
      </c>
    </row>
    <row r="2902" spans="1:18" ht="15.75">
      <c r="A2902" s="533" t="s">
        <v>2729</v>
      </c>
      <c r="B2902" s="533">
        <v>5</v>
      </c>
      <c r="C2902" s="533" t="s">
        <v>127</v>
      </c>
      <c r="D2902" s="572" t="s">
        <v>1478</v>
      </c>
      <c r="E2902" s="571" t="str">
        <f t="shared" si="2447"/>
        <v xml:space="preserve"> PIPE AND TUBE RAILINGS</v>
      </c>
      <c r="F2902" s="533" t="str">
        <f t="shared" si="2431"/>
        <v>AR</v>
      </c>
      <c r="G2902" s="533" t="s">
        <v>2725</v>
      </c>
      <c r="H2902" s="533">
        <v>157</v>
      </c>
      <c r="I2902" s="533" t="str">
        <f>L2902</f>
        <v>Steel handrail and balustrades; comprising 60 diameter tubular steel section handrail, 25 diameter steel rail and 40 x 10 steel support; including steel cover flange, anchored to concrete; fittings and fixings; complete; as specified and as Drg. A-503; detail 10</v>
      </c>
      <c r="J2902" s="533" t="str">
        <f>L2902</f>
        <v>Steel handrail and balustrades; comprising 60 diameter tubular steel section handrail, 25 diameter steel rail and 40 x 10 steel support; including steel cover flange, anchored to concrete; fittings and fixings; complete; as specified and as Drg. A-503; detail 10</v>
      </c>
      <c r="K2902" s="218"/>
      <c r="L2902" s="218" t="s">
        <v>139</v>
      </c>
      <c r="M2902" s="616"/>
      <c r="N2902" s="217"/>
    </row>
    <row r="2903" spans="1:18" ht="15.75">
      <c r="A2903" s="533" t="s">
        <v>2729</v>
      </c>
      <c r="B2903" s="533">
        <v>5</v>
      </c>
      <c r="C2903" s="533" t="s">
        <v>127</v>
      </c>
      <c r="D2903" s="572" t="s">
        <v>1478</v>
      </c>
      <c r="E2903" s="571" t="str">
        <f t="shared" si="2447"/>
        <v xml:space="preserve"> PIPE AND TUBE RAILINGS</v>
      </c>
      <c r="F2903" s="533" t="str">
        <f t="shared" si="2431"/>
        <v>AR</v>
      </c>
      <c r="G2903" s="533" t="s">
        <v>2722</v>
      </c>
      <c r="H2903" s="533">
        <v>158</v>
      </c>
      <c r="I2903" s="533" t="str">
        <f t="shared" ref="I2903:J2903" si="2448">I2901</f>
        <v>055213 - PIPE AND TUBE RAILINGS</v>
      </c>
      <c r="J2903" s="533" t="str">
        <f t="shared" si="2448"/>
        <v>055213 - PIPE AND TUBE RAILINGS</v>
      </c>
      <c r="K2903" s="218" t="s">
        <v>15</v>
      </c>
      <c r="L2903" s="218" t="s">
        <v>140</v>
      </c>
      <c r="M2903" s="193">
        <v>3</v>
      </c>
      <c r="N2903" s="217" t="s">
        <v>95</v>
      </c>
      <c r="P2903" s="533">
        <v>0</v>
      </c>
      <c r="Q2903" s="533">
        <f t="shared" ref="Q2903:Q2904" si="2449">O2903*0.93</f>
        <v>0</v>
      </c>
      <c r="R2903" s="533">
        <f t="shared" ref="R2903:R2904" si="2450">Q2903*M2903</f>
        <v>0</v>
      </c>
    </row>
    <row r="2904" spans="1:18" ht="15.75">
      <c r="A2904" s="533" t="s">
        <v>2729</v>
      </c>
      <c r="B2904" s="533">
        <v>5</v>
      </c>
      <c r="C2904" s="533" t="s">
        <v>127</v>
      </c>
      <c r="D2904" s="572" t="s">
        <v>1478</v>
      </c>
      <c r="E2904" s="571" t="str">
        <f t="shared" si="2447"/>
        <v xml:space="preserve"> PIPE AND TUBE RAILINGS</v>
      </c>
      <c r="F2904" s="533" t="str">
        <f t="shared" si="2431"/>
        <v>AR</v>
      </c>
      <c r="G2904" s="533" t="s">
        <v>2722</v>
      </c>
      <c r="H2904" s="533">
        <v>159</v>
      </c>
      <c r="I2904" s="533" t="str">
        <f t="shared" ref="I2904:J2904" si="2451">I2902</f>
        <v>Steel handrail and balustrades; comprising 60 diameter tubular steel section handrail, 25 diameter steel rail and 40 x 10 steel support; including steel cover flange, anchored to concrete; fittings and fixings; complete; as specified and as Drg. A-503; detail 10</v>
      </c>
      <c r="J2904" s="533" t="str">
        <f t="shared" si="2451"/>
        <v>Steel handrail and balustrades; comprising 60 diameter tubular steel section handrail, 25 diameter steel rail and 40 x 10 steel support; including steel cover flange, anchored to concrete; fittings and fixings; complete; as specified and as Drg. A-503; detail 10</v>
      </c>
      <c r="K2904" s="218" t="s">
        <v>17</v>
      </c>
      <c r="L2904" s="218" t="s">
        <v>141</v>
      </c>
      <c r="M2904" s="193">
        <v>29</v>
      </c>
      <c r="N2904" s="217" t="s">
        <v>95</v>
      </c>
      <c r="P2904" s="533">
        <v>0</v>
      </c>
      <c r="Q2904" s="533">
        <f t="shared" si="2449"/>
        <v>0</v>
      </c>
      <c r="R2904" s="533">
        <f t="shared" si="2450"/>
        <v>0</v>
      </c>
    </row>
    <row r="2905" spans="1:18" ht="15.75">
      <c r="A2905" s="533" t="s">
        <v>2729</v>
      </c>
      <c r="B2905" s="533">
        <v>5</v>
      </c>
      <c r="C2905" s="533" t="s">
        <v>127</v>
      </c>
      <c r="D2905" s="572" t="s">
        <v>2737</v>
      </c>
      <c r="E2905" s="571" t="s">
        <v>1218</v>
      </c>
      <c r="F2905" s="533" t="s">
        <v>1321</v>
      </c>
      <c r="G2905" s="533" t="s">
        <v>2725</v>
      </c>
      <c r="H2905" s="533">
        <v>160</v>
      </c>
      <c r="I2905" s="533" t="str">
        <f t="shared" ref="I2905:I2906" si="2452">L2905</f>
        <v>055300 - METAL GRATINGS</v>
      </c>
      <c r="J2905" s="533" t="str">
        <f t="shared" ref="J2905:J2906" si="2453">L2905</f>
        <v>055300 - METAL GRATINGS</v>
      </c>
      <c r="K2905" s="75"/>
      <c r="L2905" s="75" t="s">
        <v>142</v>
      </c>
      <c r="M2905" s="6"/>
      <c r="N2905" s="78"/>
    </row>
    <row r="2906" spans="1:18" ht="15.75">
      <c r="A2906" s="533" t="s">
        <v>2729</v>
      </c>
      <c r="B2906" s="533">
        <v>5</v>
      </c>
      <c r="C2906" s="533" t="s">
        <v>127</v>
      </c>
      <c r="D2906" s="572" t="s">
        <v>2737</v>
      </c>
      <c r="E2906" s="571" t="str">
        <f t="shared" ref="E2906:E2908" si="2454">E2905</f>
        <v xml:space="preserve"> METAL GRATINGS</v>
      </c>
      <c r="F2906" s="533" t="s">
        <v>1321</v>
      </c>
      <c r="G2906" s="533" t="s">
        <v>2725</v>
      </c>
      <c r="H2906" s="533">
        <v>161</v>
      </c>
      <c r="I2906" s="533" t="str">
        <f t="shared" si="2452"/>
        <v>Trench cover, ductile iron grating; comprising solid rectangular bearing bars; including galvanized steel angle frame set in concrete, fixings and fittings; complete; as specified and as Drg. A-501; detail 8</v>
      </c>
      <c r="J2906" s="533" t="str">
        <f t="shared" si="2453"/>
        <v>Trench cover, ductile iron grating; comprising solid rectangular bearing bars; including galvanized steel angle frame set in concrete, fixings and fittings; complete; as specified and as Drg. A-501; detail 8</v>
      </c>
      <c r="K2906" s="75"/>
      <c r="L2906" s="75" t="s">
        <v>143</v>
      </c>
      <c r="M2906" s="6"/>
      <c r="N2906" s="78"/>
    </row>
    <row r="2907" spans="1:18" ht="15.75">
      <c r="A2907" s="533" t="s">
        <v>2729</v>
      </c>
      <c r="B2907" s="533">
        <v>5</v>
      </c>
      <c r="C2907" s="533" t="s">
        <v>127</v>
      </c>
      <c r="D2907" s="572" t="s">
        <v>2737</v>
      </c>
      <c r="E2907" s="571" t="str">
        <f t="shared" si="2454"/>
        <v xml:space="preserve"> METAL GRATINGS</v>
      </c>
      <c r="F2907" s="533" t="s">
        <v>1321</v>
      </c>
      <c r="G2907" s="533" t="s">
        <v>2722</v>
      </c>
      <c r="H2907" s="533">
        <v>162</v>
      </c>
      <c r="I2907" s="533" t="str">
        <f t="shared" ref="I2907:J2907" si="2455">I2905</f>
        <v>055300 - METAL GRATINGS</v>
      </c>
      <c r="J2907" s="533" t="str">
        <f t="shared" si="2455"/>
        <v>055300 - METAL GRATINGS</v>
      </c>
      <c r="K2907" s="75" t="s">
        <v>13</v>
      </c>
      <c r="L2907" s="75" t="s">
        <v>144</v>
      </c>
      <c r="M2907" s="10">
        <v>6</v>
      </c>
      <c r="N2907" s="78" t="s">
        <v>95</v>
      </c>
      <c r="O2907" s="533">
        <v>125</v>
      </c>
      <c r="P2907" s="533">
        <v>750</v>
      </c>
      <c r="Q2907" s="533">
        <f t="shared" ref="Q2907:Q2908" si="2456">O2907*0.93</f>
        <v>116.25</v>
      </c>
      <c r="R2907" s="533">
        <f t="shared" ref="R2907:R2908" si="2457">Q2907*M2907</f>
        <v>697.5</v>
      </c>
    </row>
    <row r="2908" spans="1:18" ht="15.75">
      <c r="A2908" s="533" t="s">
        <v>2729</v>
      </c>
      <c r="B2908" s="533">
        <v>5</v>
      </c>
      <c r="C2908" s="533" t="s">
        <v>127</v>
      </c>
      <c r="D2908" s="572" t="s">
        <v>2737</v>
      </c>
      <c r="E2908" s="571" t="str">
        <f t="shared" si="2454"/>
        <v xml:space="preserve"> METAL GRATINGS</v>
      </c>
      <c r="F2908" s="533" t="s">
        <v>1321</v>
      </c>
      <c r="G2908" s="533" t="s">
        <v>2722</v>
      </c>
      <c r="H2908" s="533">
        <v>163</v>
      </c>
      <c r="I2908" s="533" t="str">
        <f t="shared" ref="I2908:J2908" si="2458">I2906</f>
        <v>Trench cover, ductile iron grating; comprising solid rectangular bearing bars; including galvanized steel angle frame set in concrete, fixings and fittings; complete; as specified and as Drg. A-501; detail 8</v>
      </c>
      <c r="J2908" s="533" t="str">
        <f t="shared" si="2458"/>
        <v>Trench cover, ductile iron grating; comprising solid rectangular bearing bars; including galvanized steel angle frame set in concrete, fixings and fittings; complete; as specified and as Drg. A-501; detail 8</v>
      </c>
      <c r="K2908" s="75" t="s">
        <v>15</v>
      </c>
      <c r="L2908" s="75" t="s">
        <v>145</v>
      </c>
      <c r="M2908" s="10">
        <v>1</v>
      </c>
      <c r="N2908" s="78" t="s">
        <v>39</v>
      </c>
      <c r="O2908" s="533">
        <v>350</v>
      </c>
      <c r="P2908" s="533">
        <v>350</v>
      </c>
      <c r="Q2908" s="533">
        <f t="shared" si="2456"/>
        <v>325.5</v>
      </c>
      <c r="R2908" s="533">
        <f t="shared" si="2457"/>
        <v>325.5</v>
      </c>
    </row>
    <row r="2909" spans="1:18" ht="15.75">
      <c r="A2909" s="533" t="s">
        <v>2729</v>
      </c>
      <c r="B2909" s="533">
        <v>5</v>
      </c>
      <c r="C2909" s="533" t="s">
        <v>127</v>
      </c>
      <c r="D2909" s="572" t="s">
        <v>1488</v>
      </c>
      <c r="E2909" s="571" t="s">
        <v>1219</v>
      </c>
      <c r="F2909" s="533" t="str">
        <f t="shared" ref="F2909:F2912" si="2459">VLOOKUP(D:D,trade,3,FALSE)</f>
        <v>AR</v>
      </c>
      <c r="G2909" s="533" t="s">
        <v>2725</v>
      </c>
      <c r="H2909" s="533">
        <v>164</v>
      </c>
      <c r="I2909" s="533" t="str">
        <f t="shared" ref="I2909:I2910" si="2460">L2909</f>
        <v>057300 - DECORATIVE METAL RAILINGS</v>
      </c>
      <c r="J2909" s="533" t="str">
        <f t="shared" ref="J2909:J2910" si="2461">L2909</f>
        <v>057300 - DECORATIVE METAL RAILINGS</v>
      </c>
      <c r="K2909" s="75"/>
      <c r="L2909" s="75" t="s">
        <v>146</v>
      </c>
      <c r="M2909" s="6"/>
      <c r="N2909" s="77"/>
    </row>
    <row r="2910" spans="1:18" ht="16.5" thickBot="1">
      <c r="A2910" s="533" t="s">
        <v>2729</v>
      </c>
      <c r="B2910" s="533">
        <v>5</v>
      </c>
      <c r="C2910" s="533" t="s">
        <v>127</v>
      </c>
      <c r="D2910" s="572" t="s">
        <v>1488</v>
      </c>
      <c r="E2910" s="571" t="str">
        <f t="shared" ref="E2910:E2912" si="2462">E2909</f>
        <v xml:space="preserve"> DECORATIVE METAL RAILINGS</v>
      </c>
      <c r="F2910" s="533" t="str">
        <f t="shared" si="2459"/>
        <v>AR</v>
      </c>
      <c r="G2910" s="533" t="s">
        <v>2725</v>
      </c>
      <c r="H2910" s="533">
        <v>165</v>
      </c>
      <c r="I2910" s="533" t="str">
        <f t="shared" si="2460"/>
        <v>Glass balustrades and handrails; comprising 76 diameter aluminum tubular section handrail, clear laminated tempered glass baluster, 50 x 50 aluminum hollow section bottom rail and posts; including flanges, fittings and fixings; complete; as specified and as Drg. A-503; detail 9</v>
      </c>
      <c r="J2910" s="533" t="str">
        <f t="shared" si="2461"/>
        <v>Glass balustrades and handrails; comprising 76 diameter aluminum tubular section handrail, clear laminated tempered glass baluster, 50 x 50 aluminum hollow section bottom rail and posts; including flanges, fittings and fixings; complete; as specified and as Drg. A-503; detail 9</v>
      </c>
      <c r="K2910" s="75"/>
      <c r="L2910" s="75" t="s">
        <v>1072</v>
      </c>
      <c r="M2910" s="574"/>
      <c r="N2910" s="77"/>
    </row>
    <row r="2911" spans="1:18" ht="16.5" thickBot="1">
      <c r="A2911" s="533" t="s">
        <v>2729</v>
      </c>
      <c r="B2911" s="533">
        <v>5</v>
      </c>
      <c r="C2911" s="533" t="s">
        <v>127</v>
      </c>
      <c r="D2911" s="572" t="s">
        <v>1488</v>
      </c>
      <c r="E2911" s="571" t="str">
        <f t="shared" si="2462"/>
        <v xml:space="preserve"> DECORATIVE METAL RAILINGS</v>
      </c>
      <c r="F2911" s="533" t="str">
        <f t="shared" si="2459"/>
        <v>AR</v>
      </c>
      <c r="G2911" s="533" t="s">
        <v>2722</v>
      </c>
      <c r="H2911" s="533">
        <v>166</v>
      </c>
      <c r="I2911" s="533" t="str">
        <f t="shared" ref="I2911:J2911" si="2463">I2909</f>
        <v>057300 - DECORATIVE METAL RAILINGS</v>
      </c>
      <c r="J2911" s="533" t="str">
        <f t="shared" si="2463"/>
        <v>057300 - DECORATIVE METAL RAILINGS</v>
      </c>
      <c r="K2911" s="75" t="s">
        <v>13</v>
      </c>
      <c r="L2911" s="75" t="s">
        <v>147</v>
      </c>
      <c r="M2911" s="10">
        <v>12</v>
      </c>
      <c r="N2911" s="220" t="s">
        <v>95</v>
      </c>
      <c r="O2911" s="533">
        <v>160</v>
      </c>
      <c r="P2911" s="533">
        <v>1920</v>
      </c>
      <c r="Q2911" s="533">
        <f>O2911*0.93</f>
        <v>148.80000000000001</v>
      </c>
      <c r="R2911" s="533">
        <f>Q2911*M2911</f>
        <v>1785.6000000000001</v>
      </c>
    </row>
    <row r="2912" spans="1:18" ht="15.75">
      <c r="A2912" s="533" t="s">
        <v>2729</v>
      </c>
      <c r="B2912" s="533">
        <v>5</v>
      </c>
      <c r="C2912" s="533" t="s">
        <v>127</v>
      </c>
      <c r="D2912" s="572" t="s">
        <v>1488</v>
      </c>
      <c r="E2912" s="571" t="str">
        <f t="shared" si="2462"/>
        <v xml:space="preserve"> DECORATIVE METAL RAILINGS</v>
      </c>
      <c r="F2912" s="533" t="str">
        <f t="shared" si="2459"/>
        <v>AR</v>
      </c>
      <c r="G2912" s="533" t="s">
        <v>2725</v>
      </c>
      <c r="H2912" s="533">
        <v>167</v>
      </c>
      <c r="I2912" s="533" t="str">
        <f t="shared" ref="I2912:J2912" si="2464">I2910</f>
        <v>Glass balustrades and handrails; comprising 76 diameter aluminum tubular section handrail, clear laminated tempered glass baluster, 50 x 50 aluminum hollow section bottom rail and posts; including flanges, fittings and fixings; complete; as specified and as Drg. A-503; detail 9</v>
      </c>
      <c r="J2912" s="533" t="str">
        <f t="shared" si="2464"/>
        <v>Glass balustrades and handrails; comprising 76 diameter aluminum tubular section handrail, clear laminated tempered glass baluster, 50 x 50 aluminum hollow section bottom rail and posts; including flanges, fittings and fixings; complete; as specified and as Drg. A-503; detail 9</v>
      </c>
      <c r="K2912" s="74" t="s">
        <v>148</v>
      </c>
      <c r="L2912" s="74"/>
      <c r="M2912" s="165"/>
      <c r="N2912" s="76"/>
    </row>
    <row r="2913" spans="1:18" ht="15.75">
      <c r="A2913" s="533" t="s">
        <v>2729</v>
      </c>
      <c r="B2913" s="533">
        <v>5</v>
      </c>
      <c r="C2913" s="533" t="s">
        <v>127</v>
      </c>
      <c r="D2913" s="10" t="s">
        <v>22</v>
      </c>
      <c r="E2913" s="10" t="s">
        <v>22</v>
      </c>
      <c r="G2913" s="533" t="s">
        <v>2724</v>
      </c>
      <c r="H2913" s="533">
        <v>168</v>
      </c>
      <c r="I2913" s="533" t="str">
        <f t="shared" ref="I2913:J2913" si="2465">I2911</f>
        <v>057300 - DECORATIVE METAL RAILINGS</v>
      </c>
      <c r="J2913" s="533" t="str">
        <f t="shared" si="2465"/>
        <v>057300 - DECORATIVE METAL RAILINGS</v>
      </c>
      <c r="K2913" s="75" t="s">
        <v>22</v>
      </c>
      <c r="L2913" s="75"/>
      <c r="M2913" s="165"/>
      <c r="N2913" s="76"/>
      <c r="O2913" s="533" t="s">
        <v>8</v>
      </c>
      <c r="P2913" s="533">
        <v>4325</v>
      </c>
    </row>
    <row r="2914" spans="1:18" ht="15.75">
      <c r="A2914" s="533" t="s">
        <v>2729</v>
      </c>
      <c r="B2914" s="533">
        <v>6</v>
      </c>
      <c r="C2914" s="533" t="s">
        <v>150</v>
      </c>
      <c r="D2914" s="572" t="s">
        <v>2738</v>
      </c>
      <c r="E2914" s="571" t="s">
        <v>1220</v>
      </c>
      <c r="F2914" s="533" t="s">
        <v>1321</v>
      </c>
      <c r="G2914" s="533" t="s">
        <v>2725</v>
      </c>
      <c r="H2914" s="533">
        <v>169</v>
      </c>
      <c r="I2914" s="533" t="str">
        <f t="shared" ref="I2914:J2914" si="2466">I2912</f>
        <v>Glass balustrades and handrails; comprising 76 diameter aluminum tubular section handrail, clear laminated tempered glass baluster, 50 x 50 aluminum hollow section bottom rail and posts; including flanges, fittings and fixings; complete; as specified and as Drg. A-503; detail 9</v>
      </c>
      <c r="J2914" s="533" t="str">
        <f t="shared" si="2466"/>
        <v>Glass balustrades and handrails; comprising 76 diameter aluminum tubular section handrail, clear laminated tempered glass baluster, 50 x 50 aluminum hollow section bottom rail and posts; including flanges, fittings and fixings; complete; as specified and as Drg. A-503; detail 9</v>
      </c>
      <c r="K2914" s="79"/>
      <c r="L2914" s="79"/>
      <c r="M2914" s="84" t="s">
        <v>149</v>
      </c>
      <c r="N2914" s="83"/>
    </row>
    <row r="2915" spans="1:18" ht="15.75">
      <c r="A2915" s="533" t="s">
        <v>2729</v>
      </c>
      <c r="B2915" s="533">
        <v>6</v>
      </c>
      <c r="C2915" s="533" t="s">
        <v>150</v>
      </c>
      <c r="D2915" s="572" t="s">
        <v>2738</v>
      </c>
      <c r="E2915" s="571" t="s">
        <v>1220</v>
      </c>
      <c r="F2915" s="533" t="s">
        <v>1321</v>
      </c>
      <c r="G2915" s="533" t="s">
        <v>2725</v>
      </c>
      <c r="H2915" s="533">
        <v>170</v>
      </c>
      <c r="I2915" s="533" t="str">
        <f t="shared" ref="I2915:J2915" si="2467">I2913</f>
        <v>057300 - DECORATIVE METAL RAILINGS</v>
      </c>
      <c r="J2915" s="533" t="str">
        <f t="shared" si="2467"/>
        <v>057300 - DECORATIVE METAL RAILINGS</v>
      </c>
      <c r="K2915" s="79"/>
      <c r="L2915" s="79"/>
      <c r="M2915" s="84" t="s">
        <v>150</v>
      </c>
      <c r="N2915" s="83"/>
    </row>
    <row r="2916" spans="1:18" ht="15.75">
      <c r="A2916" s="533" t="s">
        <v>2729</v>
      </c>
      <c r="B2916" s="533">
        <v>6</v>
      </c>
      <c r="C2916" s="533" t="s">
        <v>150</v>
      </c>
      <c r="D2916" s="572" t="s">
        <v>2738</v>
      </c>
      <c r="E2916" s="571" t="s">
        <v>1220</v>
      </c>
      <c r="F2916" s="533" t="s">
        <v>1321</v>
      </c>
      <c r="G2916" s="533" t="s">
        <v>2725</v>
      </c>
      <c r="H2916" s="533">
        <v>171</v>
      </c>
      <c r="I2916" s="533" t="str">
        <f t="shared" ref="I2916:J2916" si="2468">I2914</f>
        <v>Glass balustrades and handrails; comprising 76 diameter aluminum tubular section handrail, clear laminated tempered glass baluster, 50 x 50 aluminum hollow section bottom rail and posts; including flanges, fittings and fixings; complete; as specified and as Drg. A-503; detail 9</v>
      </c>
      <c r="J2916" s="533" t="str">
        <f t="shared" si="2468"/>
        <v>Glass balustrades and handrails; comprising 76 diameter aluminum tubular section handrail, clear laminated tempered glass baluster, 50 x 50 aluminum hollow section bottom rail and posts; including flanges, fittings and fixings; complete; as specified and as Drg. A-503; detail 9</v>
      </c>
      <c r="K2916" s="84" t="s">
        <v>2</v>
      </c>
      <c r="L2916" s="84" t="s">
        <v>25</v>
      </c>
      <c r="M2916" s="84" t="s">
        <v>4</v>
      </c>
      <c r="N2916" s="109" t="s">
        <v>5</v>
      </c>
      <c r="O2916" s="533" t="s">
        <v>6</v>
      </c>
      <c r="P2916" s="533" t="s">
        <v>7</v>
      </c>
    </row>
    <row r="2917" spans="1:18" ht="15.75">
      <c r="A2917" s="533" t="s">
        <v>2729</v>
      </c>
      <c r="B2917" s="533">
        <v>6</v>
      </c>
      <c r="C2917" s="533" t="s">
        <v>150</v>
      </c>
      <c r="D2917" s="572" t="s">
        <v>2738</v>
      </c>
      <c r="E2917" s="571" t="s">
        <v>1220</v>
      </c>
      <c r="F2917" s="533" t="s">
        <v>1321</v>
      </c>
      <c r="G2917" s="533" t="s">
        <v>2725</v>
      </c>
      <c r="H2917" s="533">
        <v>172</v>
      </c>
      <c r="I2917" s="533" t="str">
        <f t="shared" ref="I2917:J2917" si="2469">I2915</f>
        <v>057300 - DECORATIVE METAL RAILINGS</v>
      </c>
      <c r="J2917" s="533" t="str">
        <f t="shared" si="2469"/>
        <v>057300 - DECORATIVE METAL RAILINGS</v>
      </c>
      <c r="K2917" s="79"/>
      <c r="L2917" s="79"/>
      <c r="M2917" s="84"/>
      <c r="N2917" s="109"/>
      <c r="P2917" s="533" t="s">
        <v>8</v>
      </c>
    </row>
    <row r="2918" spans="1:18" ht="15.75">
      <c r="A2918" s="533" t="s">
        <v>2729</v>
      </c>
      <c r="B2918" s="533">
        <v>6</v>
      </c>
      <c r="C2918" s="533" t="s">
        <v>150</v>
      </c>
      <c r="D2918" s="572" t="s">
        <v>2738</v>
      </c>
      <c r="E2918" s="571" t="s">
        <v>1220</v>
      </c>
      <c r="F2918" s="533" t="s">
        <v>1321</v>
      </c>
      <c r="G2918" s="533" t="s">
        <v>2725</v>
      </c>
      <c r="H2918" s="533">
        <v>173</v>
      </c>
      <c r="I2918" s="533" t="str">
        <f t="shared" ref="I2918:I2919" si="2470">L2918</f>
        <v>066200 - CAST PLASTIC (GRP) FABRICATIONS</v>
      </c>
      <c r="J2918" s="533" t="str">
        <f t="shared" ref="J2918:J2919" si="2471">L2918</f>
        <v>066200 - CAST PLASTIC (GRP) FABRICATIONS</v>
      </c>
      <c r="K2918" s="79"/>
      <c r="L2918" s="79" t="s">
        <v>151</v>
      </c>
      <c r="M2918" s="84"/>
      <c r="N2918" s="81"/>
    </row>
    <row r="2919" spans="1:18" ht="15.75">
      <c r="A2919" s="533" t="s">
        <v>2729</v>
      </c>
      <c r="B2919" s="533">
        <v>6</v>
      </c>
      <c r="C2919" s="533" t="s">
        <v>150</v>
      </c>
      <c r="D2919" s="572" t="s">
        <v>2738</v>
      </c>
      <c r="E2919" s="571" t="str">
        <f t="shared" ref="E2919:E2927" si="2472">E2918</f>
        <v xml:space="preserve"> CAST PLASTIC (GRP) FABRICATIONS</v>
      </c>
      <c r="F2919" s="533" t="s">
        <v>1321</v>
      </c>
      <c r="G2919" s="533" t="s">
        <v>2725</v>
      </c>
      <c r="H2919" s="533">
        <v>174</v>
      </c>
      <c r="I2919" s="533" t="str">
        <f t="shared" si="2470"/>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J2919" s="533" t="str">
        <f t="shared" si="2471"/>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K2919" s="79"/>
      <c r="L2919" s="79" t="s">
        <v>152</v>
      </c>
      <c r="M2919" s="84"/>
      <c r="N2919" s="81"/>
    </row>
    <row r="2920" spans="1:18" ht="15.75">
      <c r="A2920" s="533" t="s">
        <v>2729</v>
      </c>
      <c r="B2920" s="533">
        <v>6</v>
      </c>
      <c r="C2920" s="533" t="s">
        <v>150</v>
      </c>
      <c r="D2920" s="572" t="s">
        <v>2738</v>
      </c>
      <c r="E2920" s="571" t="str">
        <f t="shared" si="2472"/>
        <v xml:space="preserve"> CAST PLASTIC (GRP) FABRICATIONS</v>
      </c>
      <c r="F2920" s="533" t="s">
        <v>1321</v>
      </c>
      <c r="G2920" s="533" t="s">
        <v>2722</v>
      </c>
      <c r="H2920" s="533">
        <v>175</v>
      </c>
      <c r="I2920" s="533" t="str">
        <f t="shared" ref="I2920:J2920" si="2473">I2918</f>
        <v>066200 - CAST PLASTIC (GRP) FABRICATIONS</v>
      </c>
      <c r="J2920" s="533" t="str">
        <f t="shared" si="2473"/>
        <v>066200 - CAST PLASTIC (GRP) FABRICATIONS</v>
      </c>
      <c r="K2920" s="79" t="s">
        <v>13</v>
      </c>
      <c r="L2920" s="79" t="s">
        <v>153</v>
      </c>
      <c r="M2920" s="79">
        <v>2</v>
      </c>
      <c r="N2920" s="81" t="s">
        <v>39</v>
      </c>
      <c r="O2920" s="533">
        <v>750</v>
      </c>
      <c r="P2920" s="533">
        <v>1500</v>
      </c>
      <c r="Q2920" s="533">
        <f t="shared" ref="Q2920:Q2921" si="2474">O2920*0.93</f>
        <v>697.5</v>
      </c>
      <c r="R2920" s="533">
        <f t="shared" ref="R2920:R2921" si="2475">Q2920*M2920</f>
        <v>1395</v>
      </c>
    </row>
    <row r="2921" spans="1:18" ht="15.75">
      <c r="A2921" s="533" t="s">
        <v>2729</v>
      </c>
      <c r="B2921" s="533">
        <v>6</v>
      </c>
      <c r="C2921" s="533" t="s">
        <v>150</v>
      </c>
      <c r="D2921" s="572" t="s">
        <v>2738</v>
      </c>
      <c r="E2921" s="571" t="str">
        <f t="shared" si="2472"/>
        <v xml:space="preserve"> CAST PLASTIC (GRP) FABRICATIONS</v>
      </c>
      <c r="F2921" s="533" t="s">
        <v>1321</v>
      </c>
      <c r="G2921" s="533" t="s">
        <v>2722</v>
      </c>
      <c r="H2921" s="533">
        <v>176</v>
      </c>
      <c r="I2921" s="533" t="str">
        <f t="shared" ref="I2921:J2921" si="2476">I2919</f>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J2921" s="533" t="str">
        <f t="shared" si="2476"/>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K2921" s="75" t="s">
        <v>15</v>
      </c>
      <c r="L2921" s="75" t="s">
        <v>154</v>
      </c>
      <c r="M2921" s="75">
        <v>2</v>
      </c>
      <c r="N2921" s="12" t="s">
        <v>39</v>
      </c>
      <c r="O2921" s="533">
        <v>800</v>
      </c>
      <c r="P2921" s="533">
        <v>1600</v>
      </c>
      <c r="Q2921" s="533">
        <f t="shared" si="2474"/>
        <v>744</v>
      </c>
      <c r="R2921" s="533">
        <f t="shared" si="2475"/>
        <v>1488</v>
      </c>
    </row>
    <row r="2922" spans="1:18" ht="15.75">
      <c r="A2922" s="533" t="s">
        <v>2729</v>
      </c>
      <c r="B2922" s="533">
        <v>6</v>
      </c>
      <c r="C2922" s="533" t="s">
        <v>150</v>
      </c>
      <c r="D2922" s="572" t="s">
        <v>2738</v>
      </c>
      <c r="E2922" s="571" t="str">
        <f t="shared" si="2472"/>
        <v xml:space="preserve"> CAST PLASTIC (GRP) FABRICATIONS</v>
      </c>
      <c r="F2922" s="533" t="s">
        <v>1321</v>
      </c>
      <c r="G2922" s="533" t="s">
        <v>2725</v>
      </c>
      <c r="H2922" s="533">
        <v>177</v>
      </c>
      <c r="I2922" s="533" t="str">
        <f t="shared" ref="I2922:J2922" si="2477">I2920</f>
        <v>066200 - CAST PLASTIC (GRP) FABRICATIONS</v>
      </c>
      <c r="J2922" s="533" t="str">
        <f t="shared" si="2477"/>
        <v>066200 - CAST PLASTIC (GRP) FABRICATIONS</v>
      </c>
      <c r="K2922" s="84" t="s">
        <v>155</v>
      </c>
      <c r="L2922" s="84"/>
      <c r="M2922" s="84"/>
      <c r="N2922" s="81"/>
    </row>
    <row r="2923" spans="1:18" ht="15.75">
      <c r="A2923" s="533" t="s">
        <v>2729</v>
      </c>
      <c r="B2923" s="533">
        <v>6</v>
      </c>
      <c r="C2923" s="533" t="s">
        <v>150</v>
      </c>
      <c r="D2923" s="10" t="s">
        <v>22</v>
      </c>
      <c r="E2923" s="10" t="s">
        <v>22</v>
      </c>
      <c r="G2923" s="533" t="s">
        <v>2724</v>
      </c>
      <c r="H2923" s="533">
        <v>178</v>
      </c>
      <c r="I2923" s="533" t="str">
        <f t="shared" ref="I2923:J2923" si="2478">I2921</f>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J2923" s="533" t="str">
        <f t="shared" si="2478"/>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K2923" s="79" t="s">
        <v>22</v>
      </c>
      <c r="L2923" s="79"/>
      <c r="M2923" s="79"/>
      <c r="N2923" s="536"/>
      <c r="O2923" s="533" t="s">
        <v>8</v>
      </c>
      <c r="P2923" s="533">
        <v>3100</v>
      </c>
    </row>
    <row r="2924" spans="1:18" ht="15.75">
      <c r="A2924" s="533" t="s">
        <v>2729</v>
      </c>
      <c r="B2924" s="533">
        <v>7</v>
      </c>
      <c r="C2924" s="533" t="s">
        <v>157</v>
      </c>
      <c r="D2924" s="572" t="s">
        <v>1522</v>
      </c>
      <c r="E2924" s="571" t="s">
        <v>1221</v>
      </c>
      <c r="F2924" s="533" t="str">
        <f t="shared" ref="F2924:F2968" si="2479">VLOOKUP(D:D,trade,3,FALSE)</f>
        <v>ST</v>
      </c>
      <c r="G2924" s="533" t="s">
        <v>2725</v>
      </c>
      <c r="H2924" s="533">
        <v>179</v>
      </c>
      <c r="I2924" s="533" t="str">
        <f t="shared" ref="I2924:J2924" si="2480">I2922</f>
        <v>066200 - CAST PLASTIC (GRP) FABRICATIONS</v>
      </c>
      <c r="J2924" s="533" t="str">
        <f t="shared" si="2480"/>
        <v>066200 - CAST PLASTIC (GRP) FABRICATIONS</v>
      </c>
      <c r="K2924" s="96" t="s">
        <v>156</v>
      </c>
      <c r="L2924" s="96"/>
      <c r="M2924" s="96"/>
      <c r="N2924" s="96"/>
    </row>
    <row r="2925" spans="1:18" ht="15.75">
      <c r="A2925" s="533" t="s">
        <v>2729</v>
      </c>
      <c r="B2925" s="533">
        <v>7</v>
      </c>
      <c r="C2925" s="533" t="s">
        <v>157</v>
      </c>
      <c r="D2925" s="572" t="s">
        <v>1522</v>
      </c>
      <c r="E2925" s="571" t="str">
        <f t="shared" si="2472"/>
        <v xml:space="preserve"> BITUMINOUS DAMPROOFING</v>
      </c>
      <c r="F2925" s="533" t="str">
        <f t="shared" si="2479"/>
        <v>ST</v>
      </c>
      <c r="G2925" s="533" t="s">
        <v>2725</v>
      </c>
      <c r="H2925" s="533">
        <v>180</v>
      </c>
      <c r="I2925" s="533" t="str">
        <f t="shared" ref="I2925:J2925" si="2481">I2923</f>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J2925" s="533" t="str">
        <f t="shared" si="2481"/>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K2925" s="96" t="s">
        <v>157</v>
      </c>
      <c r="L2925" s="96"/>
      <c r="M2925" s="96"/>
      <c r="N2925" s="96"/>
    </row>
    <row r="2926" spans="1:18" ht="15.75">
      <c r="A2926" s="533" t="s">
        <v>2729</v>
      </c>
      <c r="B2926" s="533">
        <v>7</v>
      </c>
      <c r="C2926" s="533" t="s">
        <v>157</v>
      </c>
      <c r="D2926" s="572" t="s">
        <v>1522</v>
      </c>
      <c r="E2926" s="571" t="str">
        <f t="shared" si="2472"/>
        <v xml:space="preserve"> BITUMINOUS DAMPROOFING</v>
      </c>
      <c r="F2926" s="533" t="str">
        <f t="shared" si="2479"/>
        <v>ST</v>
      </c>
      <c r="G2926" s="533" t="s">
        <v>2725</v>
      </c>
      <c r="H2926" s="533">
        <v>181</v>
      </c>
      <c r="I2926" s="533" t="str">
        <f t="shared" ref="I2926:J2926" si="2482">I2924</f>
        <v>066200 - CAST PLASTIC (GRP) FABRICATIONS</v>
      </c>
      <c r="J2926" s="533" t="str">
        <f t="shared" si="2482"/>
        <v>066200 - CAST PLASTIC (GRP) FABRICATIONS</v>
      </c>
      <c r="K2926" s="104" t="s">
        <v>2</v>
      </c>
      <c r="L2926" s="104" t="s">
        <v>25</v>
      </c>
      <c r="M2926" s="135" t="s">
        <v>4</v>
      </c>
      <c r="N2926" s="175" t="s">
        <v>5</v>
      </c>
      <c r="O2926" s="533" t="s">
        <v>6</v>
      </c>
      <c r="P2926" s="533" t="s">
        <v>7</v>
      </c>
    </row>
    <row r="2927" spans="1:18" ht="15.75">
      <c r="A2927" s="533" t="s">
        <v>2729</v>
      </c>
      <c r="B2927" s="533">
        <v>7</v>
      </c>
      <c r="C2927" s="533" t="s">
        <v>157</v>
      </c>
      <c r="D2927" s="572" t="s">
        <v>1522</v>
      </c>
      <c r="E2927" s="571" t="str">
        <f t="shared" si="2472"/>
        <v xml:space="preserve"> BITUMINOUS DAMPROOFING</v>
      </c>
      <c r="F2927" s="533" t="str">
        <f t="shared" si="2479"/>
        <v>ST</v>
      </c>
      <c r="G2927" s="533" t="s">
        <v>2725</v>
      </c>
      <c r="H2927" s="533">
        <v>182</v>
      </c>
      <c r="I2927" s="533" t="str">
        <f t="shared" ref="I2927:J2927" si="2483">I2925</f>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J2927" s="533" t="str">
        <f t="shared" si="2483"/>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K2927" s="106"/>
      <c r="L2927" s="106"/>
      <c r="M2927" s="137"/>
      <c r="N2927" s="174"/>
      <c r="P2927" s="533" t="s">
        <v>8</v>
      </c>
    </row>
    <row r="2928" spans="1:18" ht="15.75">
      <c r="A2928" s="533" t="s">
        <v>2729</v>
      </c>
      <c r="B2928" s="533">
        <v>7</v>
      </c>
      <c r="C2928" s="533" t="s">
        <v>157</v>
      </c>
      <c r="D2928" s="572" t="s">
        <v>1522</v>
      </c>
      <c r="E2928" s="571" t="s">
        <v>1221</v>
      </c>
      <c r="F2928" s="533" t="str">
        <f t="shared" si="2479"/>
        <v>ST</v>
      </c>
      <c r="G2928" s="533" t="s">
        <v>2725</v>
      </c>
      <c r="H2928" s="533">
        <v>183</v>
      </c>
      <c r="I2928" s="533" t="str">
        <f t="shared" ref="I2928" si="2484">L2928</f>
        <v>071113 - BITUMINOUS DAMPROOFING</v>
      </c>
      <c r="J2928" s="533" t="str">
        <f t="shared" ref="J2928" si="2485">L2928</f>
        <v>071113 - BITUMINOUS DAMPROOFING</v>
      </c>
      <c r="K2928" s="233"/>
      <c r="L2928" s="233" t="s">
        <v>158</v>
      </c>
      <c r="M2928" s="621"/>
      <c r="N2928" s="236"/>
    </row>
    <row r="2929" spans="1:18" ht="15.75">
      <c r="A2929" s="533" t="s">
        <v>2729</v>
      </c>
      <c r="B2929" s="533">
        <v>7</v>
      </c>
      <c r="C2929" s="533" t="s">
        <v>157</v>
      </c>
      <c r="D2929" s="572" t="s">
        <v>1522</v>
      </c>
      <c r="E2929" s="571" t="str">
        <f t="shared" ref="E2929:E2930" si="2486">E2928</f>
        <v xml:space="preserve"> BITUMINOUS DAMPROOFING</v>
      </c>
      <c r="F2929" s="533" t="str">
        <f t="shared" si="2479"/>
        <v>ST</v>
      </c>
      <c r="G2929" s="533" t="s">
        <v>2722</v>
      </c>
      <c r="H2929" s="533">
        <v>184</v>
      </c>
      <c r="I2929" s="533" t="str">
        <f t="shared" ref="I2929:J2929" si="2487">I2927</f>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J2929" s="533" t="str">
        <f t="shared" si="2487"/>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K2929" s="233" t="s">
        <v>13</v>
      </c>
      <c r="L2929" s="233" t="s">
        <v>159</v>
      </c>
      <c r="M2929" s="233">
        <v>420</v>
      </c>
      <c r="N2929" s="225" t="s">
        <v>33</v>
      </c>
      <c r="P2929" s="533">
        <v>0</v>
      </c>
      <c r="Q2929" s="533">
        <f t="shared" ref="Q2929:Q2930" si="2488">O2929*0.93</f>
        <v>0</v>
      </c>
      <c r="R2929" s="533">
        <f t="shared" ref="R2929:R2930" si="2489">Q2929*M2929</f>
        <v>0</v>
      </c>
    </row>
    <row r="2930" spans="1:18" ht="15.75">
      <c r="A2930" s="533" t="s">
        <v>2729</v>
      </c>
      <c r="B2930" s="533">
        <v>7</v>
      </c>
      <c r="C2930" s="533" t="s">
        <v>157</v>
      </c>
      <c r="D2930" s="572" t="s">
        <v>1522</v>
      </c>
      <c r="E2930" s="571" t="str">
        <f t="shared" si="2486"/>
        <v xml:space="preserve"> BITUMINOUS DAMPROOFING</v>
      </c>
      <c r="F2930" s="533" t="str">
        <f t="shared" si="2479"/>
        <v>ST</v>
      </c>
      <c r="G2930" s="533" t="s">
        <v>2722</v>
      </c>
      <c r="H2930" s="533">
        <v>185</v>
      </c>
      <c r="I2930" s="533" t="str">
        <f t="shared" ref="I2930:J2930" si="2490">I2928</f>
        <v>071113 - BITUMINOUS DAMPROOFING</v>
      </c>
      <c r="J2930" s="533" t="str">
        <f t="shared" si="2490"/>
        <v>071113 - BITUMINOUS DAMPROOFING</v>
      </c>
      <c r="K2930" s="290" t="s">
        <v>15</v>
      </c>
      <c r="L2930" s="290" t="s">
        <v>73</v>
      </c>
      <c r="M2930" s="290">
        <v>105</v>
      </c>
      <c r="N2930" s="291" t="s">
        <v>33</v>
      </c>
      <c r="P2930" s="533">
        <v>0</v>
      </c>
      <c r="Q2930" s="533">
        <f t="shared" si="2488"/>
        <v>0</v>
      </c>
      <c r="R2930" s="533">
        <f t="shared" si="2489"/>
        <v>0</v>
      </c>
    </row>
    <row r="2931" spans="1:18" ht="15.75">
      <c r="A2931" s="533" t="s">
        <v>2729</v>
      </c>
      <c r="B2931" s="533">
        <v>7</v>
      </c>
      <c r="C2931" s="533" t="s">
        <v>157</v>
      </c>
      <c r="D2931" s="572" t="s">
        <v>1536</v>
      </c>
      <c r="E2931" s="571" t="s">
        <v>1222</v>
      </c>
      <c r="F2931" s="533" t="str">
        <f t="shared" si="2479"/>
        <v>AR</v>
      </c>
      <c r="G2931" s="533" t="s">
        <v>2725</v>
      </c>
      <c r="H2931" s="533">
        <v>186</v>
      </c>
      <c r="I2931" s="533" t="str">
        <f t="shared" ref="I2931:I2932" si="2491">L2931</f>
        <v>071416 - COLD FLUID APPLIED WATERPROOFING</v>
      </c>
      <c r="J2931" s="533" t="str">
        <f t="shared" ref="J2931:J2932" si="2492">L2931</f>
        <v>071416 - COLD FLUID APPLIED WATERPROOFING</v>
      </c>
      <c r="K2931" s="106"/>
      <c r="L2931" s="106" t="s">
        <v>160</v>
      </c>
      <c r="M2931" s="622"/>
      <c r="N2931" s="174"/>
    </row>
    <row r="2932" spans="1:18" ht="16.5" thickBot="1">
      <c r="A2932" s="533" t="s">
        <v>2729</v>
      </c>
      <c r="B2932" s="533">
        <v>7</v>
      </c>
      <c r="C2932" s="533" t="s">
        <v>157</v>
      </c>
      <c r="D2932" s="572" t="s">
        <v>1536</v>
      </c>
      <c r="E2932" s="571" t="str">
        <f t="shared" ref="E2932:E2933" si="2493">E2931</f>
        <v xml:space="preserve"> COLD FLUID APPLIED WATERPROOFING</v>
      </c>
      <c r="F2932" s="533" t="str">
        <f t="shared" si="2479"/>
        <v>AR</v>
      </c>
      <c r="G2932" s="533" t="s">
        <v>2725</v>
      </c>
      <c r="H2932" s="533">
        <v>187</v>
      </c>
      <c r="I2932" s="533" t="str">
        <f t="shared" si="2491"/>
        <v>Liquid applied waterproofing membrane; single component modified polyurethane, bitumen free, waterproofing; to</v>
      </c>
      <c r="J2932" s="533" t="str">
        <f t="shared" si="2492"/>
        <v>Liquid applied waterproofing membrane; single component modified polyurethane, bitumen free, waterproofing; to</v>
      </c>
      <c r="K2932" s="106"/>
      <c r="L2932" s="106" t="s">
        <v>161</v>
      </c>
      <c r="M2932" s="135"/>
      <c r="N2932" s="174"/>
    </row>
    <row r="2933" spans="1:18" ht="16.5" thickBot="1">
      <c r="A2933" s="533" t="s">
        <v>2729</v>
      </c>
      <c r="B2933" s="533">
        <v>7</v>
      </c>
      <c r="C2933" s="533" t="s">
        <v>157</v>
      </c>
      <c r="D2933" s="572" t="s">
        <v>1536</v>
      </c>
      <c r="E2933" s="571" t="str">
        <f t="shared" si="2493"/>
        <v xml:space="preserve"> COLD FLUID APPLIED WATERPROOFING</v>
      </c>
      <c r="F2933" s="533" t="str">
        <f t="shared" si="2479"/>
        <v>AR</v>
      </c>
      <c r="G2933" s="533" t="s">
        <v>2722</v>
      </c>
      <c r="H2933" s="533">
        <v>188</v>
      </c>
      <c r="I2933" s="533" t="str">
        <f>I2931</f>
        <v>071416 - COLD FLUID APPLIED WATERPROOFING</v>
      </c>
      <c r="J2933" s="533" t="str">
        <f>J2931</f>
        <v>071416 - COLD FLUID APPLIED WATERPROOFING</v>
      </c>
      <c r="K2933" s="106" t="s">
        <v>13</v>
      </c>
      <c r="L2933" s="106" t="s">
        <v>162</v>
      </c>
      <c r="M2933" s="137">
        <v>36</v>
      </c>
      <c r="N2933" s="222" t="s">
        <v>33</v>
      </c>
      <c r="O2933" s="533">
        <v>14</v>
      </c>
      <c r="P2933" s="533">
        <v>504</v>
      </c>
      <c r="Q2933" s="533">
        <f>O2933*0.93</f>
        <v>13.020000000000001</v>
      </c>
      <c r="R2933" s="533">
        <f>Q2933*M2933</f>
        <v>468.72</v>
      </c>
    </row>
    <row r="2934" spans="1:18" ht="15.75">
      <c r="A2934" s="533" t="s">
        <v>2729</v>
      </c>
      <c r="B2934" s="533">
        <v>7</v>
      </c>
      <c r="C2934" s="533" t="s">
        <v>157</v>
      </c>
      <c r="D2934" s="572" t="s">
        <v>1546</v>
      </c>
      <c r="E2934" s="571" t="s">
        <v>1223</v>
      </c>
      <c r="F2934" s="533" t="str">
        <f t="shared" si="2479"/>
        <v>AR</v>
      </c>
      <c r="G2934" s="533" t="s">
        <v>2725</v>
      </c>
      <c r="H2934" s="533">
        <v>189</v>
      </c>
      <c r="I2934" s="533" t="str">
        <f t="shared" ref="I2934:I2935" si="2494">L2934</f>
        <v>071800 - TRAFFIC COATINGS</v>
      </c>
      <c r="J2934" s="533" t="str">
        <f t="shared" ref="J2934:J2935" si="2495">L2934</f>
        <v>071800 - TRAFFIC COATINGS</v>
      </c>
      <c r="K2934" s="106"/>
      <c r="L2934" s="106" t="s">
        <v>165</v>
      </c>
      <c r="M2934" s="135"/>
      <c r="N2934" s="174"/>
    </row>
    <row r="2935" spans="1:18" ht="16.5" thickBot="1">
      <c r="A2935" s="533" t="s">
        <v>2729</v>
      </c>
      <c r="B2935" s="533">
        <v>7</v>
      </c>
      <c r="C2935" s="533" t="s">
        <v>157</v>
      </c>
      <c r="D2935" s="572" t="s">
        <v>1546</v>
      </c>
      <c r="E2935" s="571" t="str">
        <f t="shared" ref="E2935:E2936" si="2496">E2934</f>
        <v xml:space="preserve"> TRAFFIC COATINGS</v>
      </c>
      <c r="F2935" s="533" t="str">
        <f t="shared" si="2479"/>
        <v>AR</v>
      </c>
      <c r="G2935" s="533" t="s">
        <v>2725</v>
      </c>
      <c r="H2935" s="533">
        <v>190</v>
      </c>
      <c r="I2935" s="533" t="str">
        <f t="shared" si="2494"/>
        <v>Fluid applied deck coating; polyurethane elastomeric coating, to trowelled smooth surfaces; to</v>
      </c>
      <c r="J2935" s="533" t="str">
        <f t="shared" si="2495"/>
        <v>Fluid applied deck coating; polyurethane elastomeric coating, to trowelled smooth surfaces; to</v>
      </c>
      <c r="K2935" s="87"/>
      <c r="L2935" s="87" t="s">
        <v>166</v>
      </c>
      <c r="M2935" s="574"/>
      <c r="N2935" s="88"/>
    </row>
    <row r="2936" spans="1:18" ht="16.5" thickBot="1">
      <c r="A2936" s="533" t="s">
        <v>2729</v>
      </c>
      <c r="B2936" s="533">
        <v>7</v>
      </c>
      <c r="C2936" s="533" t="s">
        <v>157</v>
      </c>
      <c r="D2936" s="572" t="s">
        <v>1546</v>
      </c>
      <c r="E2936" s="571" t="str">
        <f t="shared" si="2496"/>
        <v xml:space="preserve"> TRAFFIC COATINGS</v>
      </c>
      <c r="F2936" s="533" t="str">
        <f t="shared" si="2479"/>
        <v>AR</v>
      </c>
      <c r="G2936" s="533" t="s">
        <v>2722</v>
      </c>
      <c r="H2936" s="533">
        <v>191</v>
      </c>
      <c r="I2936" s="533" t="str">
        <f>I2934</f>
        <v>071800 - TRAFFIC COATINGS</v>
      </c>
      <c r="J2936" s="533" t="str">
        <f>J2934</f>
        <v>071800 - TRAFFIC COATINGS</v>
      </c>
      <c r="K2936" s="87" t="s">
        <v>15</v>
      </c>
      <c r="L2936" s="87" t="s">
        <v>167</v>
      </c>
      <c r="M2936" s="176">
        <v>64</v>
      </c>
      <c r="N2936" s="223" t="s">
        <v>33</v>
      </c>
      <c r="O2936" s="533">
        <v>18</v>
      </c>
      <c r="P2936" s="533">
        <v>1152</v>
      </c>
      <c r="Q2936" s="533">
        <f>O2936*0.93</f>
        <v>16.740000000000002</v>
      </c>
      <c r="R2936" s="533">
        <f>Q2936*M2936</f>
        <v>1071.3600000000001</v>
      </c>
    </row>
    <row r="2937" spans="1:18" ht="15.75">
      <c r="A2937" s="533" t="s">
        <v>2729</v>
      </c>
      <c r="B2937" s="533">
        <v>7</v>
      </c>
      <c r="C2937" s="533" t="s">
        <v>157</v>
      </c>
      <c r="D2937" s="572" t="s">
        <v>1550</v>
      </c>
      <c r="E2937" s="571" t="s">
        <v>1224</v>
      </c>
      <c r="F2937" s="533" t="str">
        <f t="shared" si="2479"/>
        <v>AR</v>
      </c>
      <c r="G2937" s="533" t="s">
        <v>2725</v>
      </c>
      <c r="H2937" s="533">
        <v>192</v>
      </c>
      <c r="I2937" s="533" t="str">
        <f t="shared" ref="I2937:I2938" si="2497">L2937</f>
        <v>072100 - THERMAL INSULATION</v>
      </c>
      <c r="J2937" s="533" t="str">
        <f t="shared" ref="J2937:J2938" si="2498">L2937</f>
        <v>072100 - THERMAL INSULATION</v>
      </c>
      <c r="K2937" s="106"/>
      <c r="L2937" s="106" t="s">
        <v>169</v>
      </c>
      <c r="M2937" s="135"/>
      <c r="N2937" s="174"/>
    </row>
    <row r="2938" spans="1:18" ht="15.75">
      <c r="A2938" s="533" t="s">
        <v>2729</v>
      </c>
      <c r="B2938" s="533">
        <v>7</v>
      </c>
      <c r="C2938" s="533" t="s">
        <v>157</v>
      </c>
      <c r="D2938" s="572" t="s">
        <v>1550</v>
      </c>
      <c r="E2938" s="571" t="str">
        <f t="shared" ref="E2938:E2940" si="2499">E2937</f>
        <v xml:space="preserve"> THERMAL INSULATION</v>
      </c>
      <c r="F2938" s="533" t="str">
        <f t="shared" si="2479"/>
        <v>AR</v>
      </c>
      <c r="G2938" s="533" t="s">
        <v>2725</v>
      </c>
      <c r="H2938" s="533">
        <v>193</v>
      </c>
      <c r="I2938" s="533" t="str">
        <f t="shared" si="2497"/>
        <v>Extruded polystyrene insulation boards; including fittings and fixings; to</v>
      </c>
      <c r="J2938" s="533" t="str">
        <f t="shared" si="2498"/>
        <v>Extruded polystyrene insulation boards; including fittings and fixings; to</v>
      </c>
      <c r="K2938" s="106"/>
      <c r="L2938" s="106" t="s">
        <v>170</v>
      </c>
      <c r="M2938" s="135"/>
      <c r="N2938" s="174"/>
    </row>
    <row r="2939" spans="1:18" ht="15.75">
      <c r="A2939" s="533" t="s">
        <v>2729</v>
      </c>
      <c r="B2939" s="533">
        <v>7</v>
      </c>
      <c r="C2939" s="533" t="s">
        <v>157</v>
      </c>
      <c r="D2939" s="572" t="s">
        <v>1550</v>
      </c>
      <c r="E2939" s="571" t="str">
        <f t="shared" si="2499"/>
        <v xml:space="preserve"> THERMAL INSULATION</v>
      </c>
      <c r="F2939" s="533" t="str">
        <f t="shared" si="2479"/>
        <v>AR</v>
      </c>
      <c r="G2939" s="533" t="s">
        <v>2722</v>
      </c>
      <c r="H2939" s="533">
        <v>194</v>
      </c>
      <c r="I2939" s="533" t="str">
        <f t="shared" ref="I2939:J2939" si="2500">I2937</f>
        <v>072100 - THERMAL INSULATION</v>
      </c>
      <c r="J2939" s="533" t="str">
        <f t="shared" si="2500"/>
        <v>072100 - THERMAL INSULATION</v>
      </c>
      <c r="K2939" s="106" t="s">
        <v>17</v>
      </c>
      <c r="L2939" s="106" t="s">
        <v>171</v>
      </c>
      <c r="M2939" s="137">
        <v>40</v>
      </c>
      <c r="N2939" s="142" t="s">
        <v>33</v>
      </c>
      <c r="O2939" s="533">
        <v>8</v>
      </c>
      <c r="P2939" s="533">
        <v>320</v>
      </c>
      <c r="Q2939" s="533">
        <f t="shared" ref="Q2939:Q2940" si="2501">O2939*0.93</f>
        <v>7.44</v>
      </c>
      <c r="R2939" s="533">
        <f t="shared" ref="R2939:R2940" si="2502">Q2939*M2939</f>
        <v>297.60000000000002</v>
      </c>
    </row>
    <row r="2940" spans="1:18" ht="15.75">
      <c r="A2940" s="533" t="s">
        <v>2729</v>
      </c>
      <c r="B2940" s="533">
        <v>7</v>
      </c>
      <c r="C2940" s="533" t="s">
        <v>157</v>
      </c>
      <c r="D2940" s="572" t="s">
        <v>1550</v>
      </c>
      <c r="E2940" s="571" t="str">
        <f t="shared" si="2499"/>
        <v xml:space="preserve"> THERMAL INSULATION</v>
      </c>
      <c r="F2940" s="533" t="str">
        <f t="shared" si="2479"/>
        <v>AR</v>
      </c>
      <c r="G2940" s="533" t="s">
        <v>2722</v>
      </c>
      <c r="H2940" s="533">
        <v>195</v>
      </c>
      <c r="I2940" s="533" t="str">
        <f t="shared" ref="I2940:J2940" si="2503">I2938</f>
        <v>Extruded polystyrene insulation boards; including fittings and fixings; to</v>
      </c>
      <c r="J2940" s="533" t="str">
        <f t="shared" si="2503"/>
        <v>Extruded polystyrene insulation boards; including fittings and fixings; to</v>
      </c>
      <c r="K2940" s="87" t="s">
        <v>19</v>
      </c>
      <c r="L2940" s="87" t="s">
        <v>172</v>
      </c>
      <c r="M2940" s="176">
        <v>1065</v>
      </c>
      <c r="N2940" s="177" t="s">
        <v>33</v>
      </c>
      <c r="O2940" s="533">
        <v>8</v>
      </c>
      <c r="P2940" s="533">
        <v>8520</v>
      </c>
      <c r="Q2940" s="533">
        <f t="shared" si="2501"/>
        <v>7.44</v>
      </c>
      <c r="R2940" s="533">
        <f t="shared" si="2502"/>
        <v>7923.6</v>
      </c>
    </row>
    <row r="2941" spans="1:18" ht="15.75">
      <c r="A2941" s="533" t="s">
        <v>2729</v>
      </c>
      <c r="B2941" s="533">
        <v>7</v>
      </c>
      <c r="C2941" s="533" t="s">
        <v>157</v>
      </c>
      <c r="D2941" s="572" t="s">
        <v>1580</v>
      </c>
      <c r="E2941" s="571" t="s">
        <v>1315</v>
      </c>
      <c r="F2941" s="533" t="str">
        <f t="shared" si="2479"/>
        <v>AR</v>
      </c>
      <c r="G2941" s="533" t="s">
        <v>2725</v>
      </c>
      <c r="H2941" s="533">
        <v>196</v>
      </c>
      <c r="I2941" s="533" t="str">
        <f t="shared" ref="I2941:I2942" si="2504">L2941</f>
        <v>075323 - ETHYLENE-PROPYLENE DIENE-MONOMER (EPDM) ROOFING</v>
      </c>
      <c r="J2941" s="533" t="str">
        <f t="shared" ref="J2941:J2942" si="2505">L2941</f>
        <v>075323 - ETHYLENE-PROPYLENE DIENE-MONOMER (EPDM) ROOFING</v>
      </c>
      <c r="K2941" s="87"/>
      <c r="L2941" s="87" t="s">
        <v>173</v>
      </c>
      <c r="M2941" s="574"/>
      <c r="N2941" s="178"/>
    </row>
    <row r="2942" spans="1:18" ht="15.75">
      <c r="A2942" s="533" t="s">
        <v>2729</v>
      </c>
      <c r="B2942" s="533">
        <v>7</v>
      </c>
      <c r="C2942" s="533" t="s">
        <v>157</v>
      </c>
      <c r="D2942" s="572" t="s">
        <v>1580</v>
      </c>
      <c r="E2942" s="571" t="str">
        <f t="shared" ref="E2942:E2951" si="2506">E2941</f>
        <v xml:space="preserve"> ETHYLENE-PROPYLENE DIENE-MONOMER (EPDM) ROOFING</v>
      </c>
      <c r="F2942" s="533" t="str">
        <f t="shared" si="2479"/>
        <v>AR</v>
      </c>
      <c r="G2942" s="533" t="s">
        <v>2725</v>
      </c>
      <c r="H2942" s="533">
        <v>197</v>
      </c>
      <c r="I2942" s="533" t="str">
        <f t="shared" si="2504"/>
        <v>EPDM sheet roofing; flexible sheet formed from a terpolymer of ethylene propylene diene, black colour, fully bonded; to</v>
      </c>
      <c r="J2942" s="533" t="str">
        <f t="shared" si="2505"/>
        <v>EPDM sheet roofing; flexible sheet formed from a terpolymer of ethylene propylene diene, black colour, fully bonded; to</v>
      </c>
      <c r="K2942" s="87"/>
      <c r="L2942" s="87" t="s">
        <v>175</v>
      </c>
      <c r="M2942" s="574"/>
      <c r="N2942" s="178"/>
    </row>
    <row r="2943" spans="1:18" ht="15.75">
      <c r="A2943" s="533" t="s">
        <v>2729</v>
      </c>
      <c r="B2943" s="533">
        <v>7</v>
      </c>
      <c r="C2943" s="533" t="s">
        <v>157</v>
      </c>
      <c r="D2943" s="572" t="s">
        <v>1580</v>
      </c>
      <c r="E2943" s="571" t="str">
        <f t="shared" si="2506"/>
        <v xml:space="preserve"> ETHYLENE-PROPYLENE DIENE-MONOMER (EPDM) ROOFING</v>
      </c>
      <c r="F2943" s="533" t="str">
        <f t="shared" si="2479"/>
        <v>AR</v>
      </c>
      <c r="G2943" s="533" t="s">
        <v>2722</v>
      </c>
      <c r="H2943" s="533">
        <v>198</v>
      </c>
      <c r="I2943" s="533" t="str">
        <f t="shared" ref="I2943:J2943" si="2507">I2941</f>
        <v>075323 - ETHYLENE-PROPYLENE DIENE-MONOMER (EPDM) ROOFING</v>
      </c>
      <c r="J2943" s="533" t="str">
        <f t="shared" si="2507"/>
        <v>075323 - ETHYLENE-PROPYLENE DIENE-MONOMER (EPDM) ROOFING</v>
      </c>
      <c r="K2943" s="87" t="s">
        <v>13</v>
      </c>
      <c r="L2943" s="87" t="s">
        <v>176</v>
      </c>
      <c r="M2943" s="176">
        <v>1144</v>
      </c>
      <c r="N2943" s="177" t="s">
        <v>33</v>
      </c>
      <c r="O2943" s="533">
        <v>40</v>
      </c>
      <c r="P2943" s="533">
        <v>45760</v>
      </c>
      <c r="Q2943" s="533">
        <f t="shared" ref="Q2943:Q2945" si="2508">O2943*0.93</f>
        <v>37.200000000000003</v>
      </c>
      <c r="R2943" s="533">
        <f t="shared" ref="R2943:R2945" si="2509">Q2943*M2943</f>
        <v>42556.800000000003</v>
      </c>
    </row>
    <row r="2944" spans="1:18" ht="15.75">
      <c r="A2944" s="533" t="s">
        <v>2729</v>
      </c>
      <c r="B2944" s="533">
        <v>7</v>
      </c>
      <c r="C2944" s="533" t="s">
        <v>157</v>
      </c>
      <c r="D2944" s="572" t="s">
        <v>1580</v>
      </c>
      <c r="E2944" s="571" t="str">
        <f t="shared" si="2506"/>
        <v xml:space="preserve"> ETHYLENE-PROPYLENE DIENE-MONOMER (EPDM) ROOFING</v>
      </c>
      <c r="F2944" s="533" t="str">
        <f t="shared" si="2479"/>
        <v>AR</v>
      </c>
      <c r="G2944" s="533" t="s">
        <v>2722</v>
      </c>
      <c r="H2944" s="533">
        <v>199</v>
      </c>
      <c r="I2944" s="533" t="str">
        <f t="shared" ref="I2944:J2944" si="2510">I2942</f>
        <v>EPDM sheet roofing; flexible sheet formed from a terpolymer of ethylene propylene diene, black colour, fully bonded; to</v>
      </c>
      <c r="J2944" s="533" t="str">
        <f t="shared" si="2510"/>
        <v>EPDM sheet roofing; flexible sheet formed from a terpolymer of ethylene propylene diene, black colour, fully bonded; to</v>
      </c>
      <c r="K2944" s="87" t="s">
        <v>15</v>
      </c>
      <c r="L2944" s="87" t="s">
        <v>178</v>
      </c>
      <c r="M2944" s="176">
        <v>138</v>
      </c>
      <c r="N2944" s="177" t="s">
        <v>33</v>
      </c>
      <c r="O2944" s="533">
        <v>38</v>
      </c>
      <c r="P2944" s="533">
        <v>5244</v>
      </c>
      <c r="Q2944" s="533">
        <f t="shared" si="2508"/>
        <v>35.340000000000003</v>
      </c>
      <c r="R2944" s="533">
        <f t="shared" si="2509"/>
        <v>4876.92</v>
      </c>
    </row>
    <row r="2945" spans="1:18" ht="15.75">
      <c r="A2945" s="533" t="s">
        <v>2729</v>
      </c>
      <c r="B2945" s="533">
        <v>7</v>
      </c>
      <c r="C2945" s="533" t="s">
        <v>157</v>
      </c>
      <c r="D2945" s="572" t="s">
        <v>1580</v>
      </c>
      <c r="E2945" s="571" t="str">
        <f t="shared" si="2506"/>
        <v xml:space="preserve"> ETHYLENE-PROPYLENE DIENE-MONOMER (EPDM) ROOFING</v>
      </c>
      <c r="F2945" s="533" t="str">
        <f t="shared" si="2479"/>
        <v>AR</v>
      </c>
      <c r="G2945" s="533" t="s">
        <v>2722</v>
      </c>
      <c r="H2945" s="533">
        <v>200</v>
      </c>
      <c r="I2945" s="533" t="str">
        <f t="shared" ref="I2945:J2945" si="2511">I2943</f>
        <v>075323 - ETHYLENE-PROPYLENE DIENE-MONOMER (EPDM) ROOFING</v>
      </c>
      <c r="J2945" s="533" t="str">
        <f t="shared" si="2511"/>
        <v>075323 - ETHYLENE-PROPYLENE DIENE-MONOMER (EPDM) ROOFING</v>
      </c>
      <c r="K2945" s="87" t="s">
        <v>17</v>
      </c>
      <c r="L2945" s="87" t="s">
        <v>79</v>
      </c>
      <c r="M2945" s="176">
        <v>243</v>
      </c>
      <c r="N2945" s="177" t="s">
        <v>33</v>
      </c>
      <c r="O2945" s="533">
        <v>38</v>
      </c>
      <c r="P2945" s="533">
        <v>9234</v>
      </c>
      <c r="Q2945" s="533">
        <f t="shared" si="2508"/>
        <v>35.340000000000003</v>
      </c>
      <c r="R2945" s="533">
        <f t="shared" si="2509"/>
        <v>8587.6200000000008</v>
      </c>
    </row>
    <row r="2946" spans="1:18" ht="15.75">
      <c r="A2946" s="533" t="s">
        <v>2729</v>
      </c>
      <c r="B2946" s="533">
        <v>7</v>
      </c>
      <c r="C2946" s="533" t="s">
        <v>157</v>
      </c>
      <c r="D2946" s="572" t="s">
        <v>1580</v>
      </c>
      <c r="E2946" s="571" t="str">
        <f t="shared" si="2506"/>
        <v xml:space="preserve"> ETHYLENE-PROPYLENE DIENE-MONOMER (EPDM) ROOFING</v>
      </c>
      <c r="F2946" s="533" t="str">
        <f t="shared" si="2479"/>
        <v>AR</v>
      </c>
      <c r="G2946" s="533" t="s">
        <v>2725</v>
      </c>
      <c r="H2946" s="533">
        <v>201</v>
      </c>
      <c r="I2946" s="533" t="str">
        <f>L2946</f>
        <v>Filter membrane; vapour permeable geotextile, non woven thermally bonded continuous polypropylene filments; to</v>
      </c>
      <c r="J2946" s="533" t="str">
        <f>L2946</f>
        <v>Filter membrane; vapour permeable geotextile, non woven thermally bonded continuous polypropylene filments; to</v>
      </c>
      <c r="K2946" s="87"/>
      <c r="L2946" s="87" t="s">
        <v>179</v>
      </c>
      <c r="M2946" s="574"/>
      <c r="N2946" s="178"/>
    </row>
    <row r="2947" spans="1:18" ht="15.75">
      <c r="A2947" s="533" t="s">
        <v>2729</v>
      </c>
      <c r="B2947" s="533">
        <v>7</v>
      </c>
      <c r="C2947" s="533" t="s">
        <v>157</v>
      </c>
      <c r="D2947" s="572" t="s">
        <v>1580</v>
      </c>
      <c r="E2947" s="571" t="str">
        <f t="shared" si="2506"/>
        <v xml:space="preserve"> ETHYLENE-PROPYLENE DIENE-MONOMER (EPDM) ROOFING</v>
      </c>
      <c r="F2947" s="533" t="str">
        <f t="shared" si="2479"/>
        <v>AR</v>
      </c>
      <c r="G2947" s="533" t="s">
        <v>2722</v>
      </c>
      <c r="H2947" s="533">
        <v>202</v>
      </c>
      <c r="I2947" s="533" t="str">
        <f>I2945</f>
        <v>075323 - ETHYLENE-PROPYLENE DIENE-MONOMER (EPDM) ROOFING</v>
      </c>
      <c r="J2947" s="533" t="str">
        <f>J2945</f>
        <v>075323 - ETHYLENE-PROPYLENE DIENE-MONOMER (EPDM) ROOFING</v>
      </c>
      <c r="K2947" s="87" t="s">
        <v>19</v>
      </c>
      <c r="L2947" s="87" t="s">
        <v>176</v>
      </c>
      <c r="M2947" s="176">
        <v>1065</v>
      </c>
      <c r="N2947" s="177" t="s">
        <v>33</v>
      </c>
      <c r="O2947" s="533">
        <v>25</v>
      </c>
      <c r="P2947" s="533">
        <v>26625</v>
      </c>
      <c r="Q2947" s="533">
        <f>O2947*0.93</f>
        <v>23.25</v>
      </c>
      <c r="R2947" s="533">
        <f>Q2947*M2947</f>
        <v>24761.25</v>
      </c>
    </row>
    <row r="2948" spans="1:18" ht="15.75">
      <c r="A2948" s="533" t="s">
        <v>2729</v>
      </c>
      <c r="B2948" s="533">
        <v>7</v>
      </c>
      <c r="C2948" s="533" t="s">
        <v>157</v>
      </c>
      <c r="D2948" s="572" t="s">
        <v>1580</v>
      </c>
      <c r="E2948" s="571" t="str">
        <f t="shared" si="2506"/>
        <v xml:space="preserve"> ETHYLENE-PROPYLENE DIENE-MONOMER (EPDM) ROOFING</v>
      </c>
      <c r="F2948" s="533" t="str">
        <f t="shared" si="2479"/>
        <v>AR</v>
      </c>
      <c r="G2948" s="533" t="s">
        <v>2725</v>
      </c>
      <c r="H2948" s="533">
        <v>203</v>
      </c>
      <c r="I2948" s="533" t="str">
        <f>L2948</f>
        <v>Elastomeric coating; U.V. protection to waterproof membrane; to</v>
      </c>
      <c r="J2948" s="533" t="str">
        <f>L2948</f>
        <v>Elastomeric coating; U.V. protection to waterproof membrane; to</v>
      </c>
      <c r="K2948" s="87"/>
      <c r="L2948" s="87" t="s">
        <v>180</v>
      </c>
      <c r="M2948" s="574"/>
      <c r="N2948" s="178"/>
    </row>
    <row r="2949" spans="1:18" ht="15.75">
      <c r="A2949" s="533" t="s">
        <v>2729</v>
      </c>
      <c r="B2949" s="533">
        <v>7</v>
      </c>
      <c r="C2949" s="533" t="s">
        <v>157</v>
      </c>
      <c r="D2949" s="572" t="s">
        <v>1580</v>
      </c>
      <c r="E2949" s="571" t="str">
        <f t="shared" si="2506"/>
        <v xml:space="preserve"> ETHYLENE-PROPYLENE DIENE-MONOMER (EPDM) ROOFING</v>
      </c>
      <c r="F2949" s="533" t="str">
        <f t="shared" si="2479"/>
        <v>AR</v>
      </c>
      <c r="G2949" s="533" t="s">
        <v>2722</v>
      </c>
      <c r="H2949" s="533">
        <v>204</v>
      </c>
      <c r="I2949" s="533" t="str">
        <f>I2947</f>
        <v>075323 - ETHYLENE-PROPYLENE DIENE-MONOMER (EPDM) ROOFING</v>
      </c>
      <c r="J2949" s="533" t="str">
        <f>J2947</f>
        <v>075323 - ETHYLENE-PROPYLENE DIENE-MONOMER (EPDM) ROOFING</v>
      </c>
      <c r="K2949" s="87" t="s">
        <v>20</v>
      </c>
      <c r="L2949" s="87" t="s">
        <v>79</v>
      </c>
      <c r="M2949" s="176">
        <v>63</v>
      </c>
      <c r="N2949" s="177" t="s">
        <v>33</v>
      </c>
      <c r="O2949" s="533">
        <v>25</v>
      </c>
      <c r="P2949" s="533">
        <v>1575</v>
      </c>
      <c r="Q2949" s="533">
        <f>O2949*0.93</f>
        <v>23.25</v>
      </c>
      <c r="R2949" s="533">
        <f>Q2949*M2949</f>
        <v>1464.75</v>
      </c>
    </row>
    <row r="2950" spans="1:18" ht="15.75">
      <c r="A2950" s="533" t="s">
        <v>2729</v>
      </c>
      <c r="B2950" s="533">
        <v>7</v>
      </c>
      <c r="C2950" s="533" t="s">
        <v>157</v>
      </c>
      <c r="D2950" s="572" t="s">
        <v>1580</v>
      </c>
      <c r="E2950" s="571" t="str">
        <f t="shared" si="2506"/>
        <v xml:space="preserve"> ETHYLENE-PROPYLENE DIENE-MONOMER (EPDM) ROOFING</v>
      </c>
      <c r="F2950" s="533" t="str">
        <f t="shared" si="2479"/>
        <v>AR</v>
      </c>
      <c r="G2950" s="533" t="s">
        <v>2725</v>
      </c>
      <c r="H2950" s="533">
        <v>205</v>
      </c>
      <c r="I2950" s="533" t="str">
        <f>L2950</f>
        <v>Protective covering ballast; crushed gravel; to</v>
      </c>
      <c r="J2950" s="533" t="str">
        <f>L2950</f>
        <v>Protective covering ballast; crushed gravel; to</v>
      </c>
      <c r="K2950" s="87"/>
      <c r="L2950" s="87" t="s">
        <v>181</v>
      </c>
      <c r="M2950" s="574"/>
      <c r="N2950" s="178"/>
    </row>
    <row r="2951" spans="1:18" ht="15.75">
      <c r="A2951" s="533" t="s">
        <v>2729</v>
      </c>
      <c r="B2951" s="533">
        <v>7</v>
      </c>
      <c r="C2951" s="533" t="s">
        <v>157</v>
      </c>
      <c r="D2951" s="572" t="s">
        <v>1580</v>
      </c>
      <c r="E2951" s="571" t="str">
        <f t="shared" si="2506"/>
        <v xml:space="preserve"> ETHYLENE-PROPYLENE DIENE-MONOMER (EPDM) ROOFING</v>
      </c>
      <c r="F2951" s="533" t="str">
        <f t="shared" si="2479"/>
        <v>AR</v>
      </c>
      <c r="G2951" s="533" t="s">
        <v>2722</v>
      </c>
      <c r="H2951" s="533">
        <v>206</v>
      </c>
      <c r="I2951" s="533" t="str">
        <f>I2949</f>
        <v>075323 - ETHYLENE-PROPYLENE DIENE-MONOMER (EPDM) ROOFING</v>
      </c>
      <c r="J2951" s="533" t="str">
        <f>J2949</f>
        <v>075323 - ETHYLENE-PROPYLENE DIENE-MONOMER (EPDM) ROOFING</v>
      </c>
      <c r="K2951" s="87" t="s">
        <v>21</v>
      </c>
      <c r="L2951" s="87" t="s">
        <v>182</v>
      </c>
      <c r="M2951" s="176">
        <v>1065</v>
      </c>
      <c r="N2951" s="177" t="s">
        <v>33</v>
      </c>
      <c r="O2951" s="533">
        <v>5</v>
      </c>
      <c r="P2951" s="533">
        <v>5325</v>
      </c>
      <c r="Q2951" s="533">
        <f>O2951*0.93</f>
        <v>4.6500000000000004</v>
      </c>
      <c r="R2951" s="533">
        <f>Q2951*M2951</f>
        <v>4952.25</v>
      </c>
    </row>
    <row r="2952" spans="1:18" ht="15.75">
      <c r="A2952" s="533" t="s">
        <v>2729</v>
      </c>
      <c r="B2952" s="533">
        <v>7</v>
      </c>
      <c r="C2952" s="533" t="s">
        <v>157</v>
      </c>
      <c r="D2952" s="572" t="s">
        <v>1590</v>
      </c>
      <c r="E2952" s="571" t="s">
        <v>1225</v>
      </c>
      <c r="F2952" s="533" t="str">
        <f t="shared" si="2479"/>
        <v>AR</v>
      </c>
      <c r="G2952" s="533" t="s">
        <v>2725</v>
      </c>
      <c r="H2952" s="533">
        <v>207</v>
      </c>
      <c r="I2952" s="533" t="str">
        <f t="shared" ref="I2952:I2953" si="2512">L2952</f>
        <v>077200 - ROOF ACCESSORIES</v>
      </c>
      <c r="J2952" s="533" t="str">
        <f t="shared" ref="J2952:J2953" si="2513">L2952</f>
        <v>077200 - ROOF ACCESSORIES</v>
      </c>
      <c r="K2952" s="87"/>
      <c r="L2952" s="87" t="s">
        <v>183</v>
      </c>
      <c r="M2952" s="574"/>
      <c r="N2952" s="178"/>
    </row>
    <row r="2953" spans="1:18" ht="15.75">
      <c r="A2953" s="533" t="s">
        <v>2729</v>
      </c>
      <c r="B2953" s="533">
        <v>7</v>
      </c>
      <c r="C2953" s="533" t="s">
        <v>157</v>
      </c>
      <c r="D2953" s="572" t="s">
        <v>1590</v>
      </c>
      <c r="E2953" s="571" t="str">
        <f t="shared" ref="E2953:E2959" si="2514">E2952</f>
        <v xml:space="preserve"> ROOF ACCESSORIES</v>
      </c>
      <c r="F2953" s="533" t="str">
        <f t="shared" si="2479"/>
        <v>AR</v>
      </c>
      <c r="G2953" s="533" t="s">
        <v>2725</v>
      </c>
      <c r="H2953" s="533">
        <v>208</v>
      </c>
      <c r="I2953" s="533" t="str">
        <f t="shared" si="2512"/>
        <v>Accessories; aluminum alloy; as Drg. FD-A-502; detail 6</v>
      </c>
      <c r="J2953" s="533" t="str">
        <f t="shared" si="2513"/>
        <v>Accessories; aluminum alloy; as Drg. FD-A-502; detail 6</v>
      </c>
      <c r="K2953" s="87"/>
      <c r="L2953" s="87" t="s">
        <v>1074</v>
      </c>
      <c r="M2953" s="574"/>
      <c r="N2953" s="178"/>
    </row>
    <row r="2954" spans="1:18" ht="15.75">
      <c r="A2954" s="533" t="s">
        <v>2729</v>
      </c>
      <c r="B2954" s="533">
        <v>7</v>
      </c>
      <c r="C2954" s="533" t="s">
        <v>157</v>
      </c>
      <c r="D2954" s="572" t="s">
        <v>1590</v>
      </c>
      <c r="E2954" s="571" t="str">
        <f t="shared" si="2514"/>
        <v xml:space="preserve"> ROOF ACCESSORIES</v>
      </c>
      <c r="F2954" s="533" t="str">
        <f t="shared" si="2479"/>
        <v>AR</v>
      </c>
      <c r="G2954" s="533" t="s">
        <v>2722</v>
      </c>
      <c r="H2954" s="533">
        <v>209</v>
      </c>
      <c r="I2954" s="533" t="str">
        <f>I2952</f>
        <v>077200 - ROOF ACCESSORIES</v>
      </c>
      <c r="J2954" s="533" t="str">
        <f>J2952</f>
        <v>077200 - ROOF ACCESSORIES</v>
      </c>
      <c r="K2954" s="87" t="s">
        <v>45</v>
      </c>
      <c r="L2954" s="87" t="s">
        <v>184</v>
      </c>
      <c r="M2954" s="176">
        <v>419</v>
      </c>
      <c r="N2954" s="177" t="s">
        <v>95</v>
      </c>
      <c r="O2954" s="533">
        <v>15</v>
      </c>
      <c r="P2954" s="533">
        <v>6285</v>
      </c>
      <c r="Q2954" s="533">
        <f>O2954*0.93</f>
        <v>13.950000000000001</v>
      </c>
      <c r="R2954" s="533">
        <f>Q2954*M2954</f>
        <v>5845.05</v>
      </c>
    </row>
    <row r="2955" spans="1:18" ht="15.75">
      <c r="A2955" s="533" t="s">
        <v>2729</v>
      </c>
      <c r="B2955" s="533">
        <v>7</v>
      </c>
      <c r="C2955" s="533" t="s">
        <v>157</v>
      </c>
      <c r="D2955" s="572" t="s">
        <v>1590</v>
      </c>
      <c r="E2955" s="571" t="str">
        <f t="shared" si="2514"/>
        <v xml:space="preserve"> ROOF ACCESSORIES</v>
      </c>
      <c r="F2955" s="533" t="str">
        <f t="shared" si="2479"/>
        <v>AR</v>
      </c>
      <c r="G2955" s="533" t="s">
        <v>2725</v>
      </c>
      <c r="H2955" s="533">
        <v>210</v>
      </c>
      <c r="I2955" s="533" t="str">
        <f>L2955</f>
        <v>Accessories; galvanized steel</v>
      </c>
      <c r="J2955" s="533" t="str">
        <f>L2955</f>
        <v>Accessories; galvanized steel</v>
      </c>
      <c r="K2955" s="87"/>
      <c r="L2955" s="87" t="s">
        <v>185</v>
      </c>
      <c r="M2955" s="574"/>
      <c r="N2955" s="178"/>
    </row>
    <row r="2956" spans="1:18" ht="15.75">
      <c r="A2956" s="533" t="s">
        <v>2729</v>
      </c>
      <c r="B2956" s="533">
        <v>7</v>
      </c>
      <c r="C2956" s="533" t="s">
        <v>157</v>
      </c>
      <c r="D2956" s="572" t="s">
        <v>1590</v>
      </c>
      <c r="E2956" s="571" t="str">
        <f t="shared" si="2514"/>
        <v xml:space="preserve"> ROOF ACCESSORIES</v>
      </c>
      <c r="F2956" s="533" t="str">
        <f t="shared" si="2479"/>
        <v>AR</v>
      </c>
      <c r="G2956" s="533" t="s">
        <v>2722</v>
      </c>
      <c r="H2956" s="533">
        <v>211</v>
      </c>
      <c r="I2956" s="533" t="str">
        <f>I2954</f>
        <v>077200 - ROOF ACCESSORIES</v>
      </c>
      <c r="J2956" s="533" t="str">
        <f>J2954</f>
        <v>077200 - ROOF ACCESSORIES</v>
      </c>
      <c r="K2956" s="87" t="s">
        <v>13</v>
      </c>
      <c r="L2956" s="87" t="s">
        <v>186</v>
      </c>
      <c r="M2956" s="176">
        <v>12</v>
      </c>
      <c r="N2956" s="177" t="s">
        <v>39</v>
      </c>
      <c r="O2956" s="533">
        <v>36</v>
      </c>
      <c r="P2956" s="533">
        <v>432</v>
      </c>
      <c r="Q2956" s="533">
        <f>O2956*0.93</f>
        <v>33.480000000000004</v>
      </c>
      <c r="R2956" s="533">
        <f>Q2956*M2956</f>
        <v>401.76000000000005</v>
      </c>
    </row>
    <row r="2957" spans="1:18" ht="15.75">
      <c r="A2957" s="533" t="s">
        <v>2729</v>
      </c>
      <c r="B2957" s="533">
        <v>7</v>
      </c>
      <c r="C2957" s="533" t="s">
        <v>157</v>
      </c>
      <c r="D2957" s="572" t="s">
        <v>1590</v>
      </c>
      <c r="E2957" s="571" t="str">
        <f t="shared" si="2514"/>
        <v xml:space="preserve"> ROOF ACCESSORIES</v>
      </c>
      <c r="F2957" s="533" t="str">
        <f t="shared" si="2479"/>
        <v>AR</v>
      </c>
      <c r="G2957" s="533" t="s">
        <v>2725</v>
      </c>
      <c r="H2957" s="533">
        <v>212</v>
      </c>
      <c r="I2957" s="533" t="str">
        <f>L2957</f>
        <v>Access hatches; comprising 2 thick galvanized pressed steel skin cover, steel angle frame set in concrete; including ironmongery, stay chain, padlock, neoprene gaskets, timber nailer, epoxy paint, fittings and fixings; complete; as specified and as Drg. FD-A-502; detail 2</v>
      </c>
      <c r="J2957" s="533" t="str">
        <f>L2957</f>
        <v>Access hatches; comprising 2 thick galvanized pressed steel skin cover, steel angle frame set in concrete; including ironmongery, stay chain, padlock, neoprene gaskets, timber nailer, epoxy paint, fittings and fixings; complete; as specified and as Drg. FD-A-502; detail 2</v>
      </c>
      <c r="K2957" s="87"/>
      <c r="L2957" s="87" t="s">
        <v>187</v>
      </c>
      <c r="M2957" s="574"/>
      <c r="N2957" s="178"/>
    </row>
    <row r="2958" spans="1:18" ht="15.75">
      <c r="A2958" s="533" t="s">
        <v>2729</v>
      </c>
      <c r="B2958" s="533">
        <v>7</v>
      </c>
      <c r="C2958" s="533" t="s">
        <v>157</v>
      </c>
      <c r="D2958" s="572" t="s">
        <v>1590</v>
      </c>
      <c r="E2958" s="571" t="str">
        <f t="shared" si="2514"/>
        <v xml:space="preserve"> ROOF ACCESSORIES</v>
      </c>
      <c r="F2958" s="533" t="str">
        <f t="shared" si="2479"/>
        <v>AR</v>
      </c>
      <c r="G2958" s="533" t="s">
        <v>2722</v>
      </c>
      <c r="H2958" s="533">
        <v>213</v>
      </c>
      <c r="I2958" s="533" t="str">
        <f t="shared" ref="I2958:J2958" si="2515">I2956</f>
        <v>077200 - ROOF ACCESSORIES</v>
      </c>
      <c r="J2958" s="533" t="str">
        <f t="shared" si="2515"/>
        <v>077200 - ROOF ACCESSORIES</v>
      </c>
      <c r="K2958" s="87" t="s">
        <v>15</v>
      </c>
      <c r="L2958" s="87" t="s">
        <v>188</v>
      </c>
      <c r="M2958" s="176">
        <v>4</v>
      </c>
      <c r="N2958" s="90" t="s">
        <v>39</v>
      </c>
      <c r="O2958" s="533">
        <v>215</v>
      </c>
      <c r="P2958" s="533">
        <v>860</v>
      </c>
      <c r="Q2958" s="533">
        <f t="shared" ref="Q2958:Q2959" si="2516">O2958*0.93</f>
        <v>199.95000000000002</v>
      </c>
      <c r="R2958" s="533">
        <f t="shared" ref="R2958:R2959" si="2517">Q2958*M2958</f>
        <v>799.80000000000007</v>
      </c>
    </row>
    <row r="2959" spans="1:18" ht="15.75">
      <c r="A2959" s="533" t="s">
        <v>2729</v>
      </c>
      <c r="B2959" s="533">
        <v>7</v>
      </c>
      <c r="C2959" s="533" t="s">
        <v>157</v>
      </c>
      <c r="D2959" s="572" t="s">
        <v>1590</v>
      </c>
      <c r="E2959" s="571" t="str">
        <f t="shared" si="2514"/>
        <v xml:space="preserve"> ROOF ACCESSORIES</v>
      </c>
      <c r="F2959" s="533" t="str">
        <f t="shared" si="2479"/>
        <v>AR</v>
      </c>
      <c r="G2959" s="533" t="s">
        <v>2722</v>
      </c>
      <c r="H2959" s="533">
        <v>214</v>
      </c>
      <c r="I2959" s="533" t="str">
        <f t="shared" ref="I2959:J2959" si="2518">I2957</f>
        <v>Access hatches; comprising 2 thick galvanized pressed steel skin cover, steel angle frame set in concrete; including ironmongery, stay chain, padlock, neoprene gaskets, timber nailer, epoxy paint, fittings and fixings; complete; as specified and as Drg. FD-A-502; detail 2</v>
      </c>
      <c r="J2959" s="533" t="str">
        <f t="shared" si="2518"/>
        <v>Access hatches; comprising 2 thick galvanized pressed steel skin cover, steel angle frame set in concrete; including ironmongery, stay chain, padlock, neoprene gaskets, timber nailer, epoxy paint, fittings and fixings; complete; as specified and as Drg. FD-A-502; detail 2</v>
      </c>
      <c r="K2959" s="87" t="s">
        <v>17</v>
      </c>
      <c r="L2959" s="87" t="s">
        <v>190</v>
      </c>
      <c r="M2959" s="176">
        <v>2</v>
      </c>
      <c r="N2959" s="177" t="s">
        <v>39</v>
      </c>
      <c r="O2959" s="533">
        <v>150</v>
      </c>
      <c r="P2959" s="533">
        <v>300</v>
      </c>
      <c r="Q2959" s="533">
        <f t="shared" si="2516"/>
        <v>139.5</v>
      </c>
      <c r="R2959" s="533">
        <f t="shared" si="2517"/>
        <v>279</v>
      </c>
    </row>
    <row r="2960" spans="1:18" ht="15.75">
      <c r="A2960" s="533" t="s">
        <v>2729</v>
      </c>
      <c r="B2960" s="533">
        <v>7</v>
      </c>
      <c r="C2960" s="533" t="s">
        <v>157</v>
      </c>
      <c r="D2960" s="572" t="s">
        <v>1604</v>
      </c>
      <c r="E2960" s="571" t="s">
        <v>1226</v>
      </c>
      <c r="F2960" s="533" t="str">
        <f t="shared" si="2479"/>
        <v>AR</v>
      </c>
      <c r="G2960" s="533" t="s">
        <v>2725</v>
      </c>
      <c r="H2960" s="533">
        <v>215</v>
      </c>
      <c r="I2960" s="533" t="str">
        <f t="shared" ref="I2960:I2961" si="2519">L2960</f>
        <v>079200 - JOINT SEALANTS</v>
      </c>
      <c r="J2960" s="533" t="str">
        <f t="shared" ref="J2960:J2961" si="2520">L2960</f>
        <v>079200 - JOINT SEALANTS</v>
      </c>
      <c r="K2960" s="87"/>
      <c r="L2960" s="87" t="s">
        <v>191</v>
      </c>
      <c r="M2960" s="574"/>
      <c r="N2960" s="178"/>
    </row>
    <row r="2961" spans="1:18" ht="15.75">
      <c r="A2961" s="533" t="s">
        <v>2729</v>
      </c>
      <c r="B2961" s="533">
        <v>7</v>
      </c>
      <c r="C2961" s="533" t="s">
        <v>157</v>
      </c>
      <c r="D2961" s="572" t="s">
        <v>1604</v>
      </c>
      <c r="E2961" s="571" t="str">
        <f t="shared" ref="E2961:E2968" si="2521">E2960</f>
        <v xml:space="preserve"> JOINT SEALANTS</v>
      </c>
      <c r="F2961" s="533" t="str">
        <f t="shared" si="2479"/>
        <v>AR</v>
      </c>
      <c r="G2961" s="533" t="s">
        <v>2725</v>
      </c>
      <c r="H2961" s="533">
        <v>216</v>
      </c>
      <c r="I2961" s="533" t="str">
        <f t="shared" si="2519"/>
        <v>Expansion joints; in finish; including metal angle trim, plaster stop and architraves, filler pieces, sealant and backing cord as appropriate; complete; as specified and as Drg. FD-A-502; detail 10</v>
      </c>
      <c r="J2961" s="533" t="str">
        <f t="shared" si="2520"/>
        <v>Expansion joints; in finish; including metal angle trim, plaster stop and architraves, filler pieces, sealant and backing cord as appropriate; complete; as specified and as Drg. FD-A-502; detail 10</v>
      </c>
      <c r="K2961" s="87"/>
      <c r="L2961" s="87" t="s">
        <v>192</v>
      </c>
      <c r="M2961" s="574"/>
      <c r="N2961" s="178"/>
    </row>
    <row r="2962" spans="1:18" ht="16.5" thickBot="1">
      <c r="A2962" s="533" t="s">
        <v>2729</v>
      </c>
      <c r="B2962" s="533">
        <v>7</v>
      </c>
      <c r="C2962" s="533" t="s">
        <v>157</v>
      </c>
      <c r="D2962" s="572" t="s">
        <v>1604</v>
      </c>
      <c r="E2962" s="571" t="str">
        <f t="shared" si="2521"/>
        <v xml:space="preserve"> JOINT SEALANTS</v>
      </c>
      <c r="F2962" s="533" t="str">
        <f t="shared" si="2479"/>
        <v>AR</v>
      </c>
      <c r="G2962" s="533" t="s">
        <v>2722</v>
      </c>
      <c r="H2962" s="533">
        <v>217</v>
      </c>
      <c r="I2962" s="533" t="str">
        <f t="shared" ref="I2962:J2962" si="2522">I2960</f>
        <v>079200 - JOINT SEALANTS</v>
      </c>
      <c r="J2962" s="533" t="str">
        <f t="shared" si="2522"/>
        <v>079200 - JOINT SEALANTS</v>
      </c>
      <c r="K2962" s="224" t="s">
        <v>19</v>
      </c>
      <c r="L2962" s="224" t="s">
        <v>193</v>
      </c>
      <c r="M2962" s="290">
        <v>37</v>
      </c>
      <c r="N2962" s="271" t="s">
        <v>95</v>
      </c>
      <c r="P2962" s="533">
        <v>0</v>
      </c>
      <c r="Q2962" s="533">
        <f t="shared" ref="Q2962:Q2967" si="2523">O2962*0.93</f>
        <v>0</v>
      </c>
      <c r="R2962" s="533">
        <f t="shared" ref="R2962:R2967" si="2524">Q2962*M2962</f>
        <v>0</v>
      </c>
    </row>
    <row r="2963" spans="1:18" ht="16.5" thickBot="1">
      <c r="A2963" s="533" t="s">
        <v>2729</v>
      </c>
      <c r="B2963" s="533">
        <v>7</v>
      </c>
      <c r="C2963" s="533" t="s">
        <v>157</v>
      </c>
      <c r="D2963" s="572" t="s">
        <v>1604</v>
      </c>
      <c r="E2963" s="571" t="str">
        <f t="shared" si="2521"/>
        <v xml:space="preserve"> JOINT SEALANTS</v>
      </c>
      <c r="F2963" s="533" t="str">
        <f t="shared" si="2479"/>
        <v>AR</v>
      </c>
      <c r="G2963" s="533" t="s">
        <v>2722</v>
      </c>
      <c r="H2963" s="533">
        <v>218</v>
      </c>
      <c r="I2963" s="533" t="str">
        <f t="shared" ref="I2963:J2963" si="2525">I2961</f>
        <v>Expansion joints; in finish; including metal angle trim, plaster stop and architraves, filler pieces, sealant and backing cord as appropriate; complete; as specified and as Drg. FD-A-502; detail 10</v>
      </c>
      <c r="J2963" s="533" t="str">
        <f t="shared" si="2525"/>
        <v>Expansion joints; in finish; including metal angle trim, plaster stop and architraves, filler pieces, sealant and backing cord as appropriate; complete; as specified and as Drg. FD-A-502; detail 10</v>
      </c>
      <c r="K2963" s="87" t="s">
        <v>19</v>
      </c>
      <c r="L2963" s="87" t="s">
        <v>1196</v>
      </c>
      <c r="M2963" s="176">
        <v>2</v>
      </c>
      <c r="N2963" s="272" t="s">
        <v>95</v>
      </c>
      <c r="O2963" s="533">
        <v>40</v>
      </c>
      <c r="P2963" s="533">
        <v>80</v>
      </c>
      <c r="Q2963" s="533">
        <f t="shared" si="2523"/>
        <v>37.200000000000003</v>
      </c>
      <c r="R2963" s="533">
        <f t="shared" si="2524"/>
        <v>74.400000000000006</v>
      </c>
    </row>
    <row r="2964" spans="1:18" ht="15.75">
      <c r="A2964" s="533" t="s">
        <v>2729</v>
      </c>
      <c r="B2964" s="533">
        <v>7</v>
      </c>
      <c r="C2964" s="533" t="s">
        <v>157</v>
      </c>
      <c r="D2964" s="572" t="s">
        <v>1604</v>
      </c>
      <c r="E2964" s="571" t="str">
        <f t="shared" si="2521"/>
        <v xml:space="preserve"> JOINT SEALANTS</v>
      </c>
      <c r="F2964" s="533" t="str">
        <f t="shared" si="2479"/>
        <v>AR</v>
      </c>
      <c r="G2964" s="533" t="s">
        <v>2722</v>
      </c>
      <c r="H2964" s="533">
        <v>219</v>
      </c>
      <c r="I2964" s="533" t="str">
        <f t="shared" ref="I2964:J2964" si="2526">I2962</f>
        <v>079200 - JOINT SEALANTS</v>
      </c>
      <c r="J2964" s="533" t="str">
        <f t="shared" si="2526"/>
        <v>079200 - JOINT SEALANTS</v>
      </c>
      <c r="K2964" s="224" t="s">
        <v>21</v>
      </c>
      <c r="L2964" s="224" t="s">
        <v>194</v>
      </c>
      <c r="M2964" s="290">
        <v>3</v>
      </c>
      <c r="N2964" s="271" t="s">
        <v>95</v>
      </c>
      <c r="P2964" s="533">
        <v>0</v>
      </c>
      <c r="Q2964" s="533">
        <f t="shared" si="2523"/>
        <v>0</v>
      </c>
      <c r="R2964" s="533">
        <f t="shared" si="2524"/>
        <v>0</v>
      </c>
    </row>
    <row r="2965" spans="1:18" ht="16.5" thickBot="1">
      <c r="A2965" s="533" t="s">
        <v>2729</v>
      </c>
      <c r="B2965" s="533">
        <v>7</v>
      </c>
      <c r="C2965" s="533" t="s">
        <v>157</v>
      </c>
      <c r="D2965" s="572" t="s">
        <v>1604</v>
      </c>
      <c r="E2965" s="571" t="str">
        <f t="shared" si="2521"/>
        <v xml:space="preserve"> JOINT SEALANTS</v>
      </c>
      <c r="F2965" s="533" t="str">
        <f t="shared" si="2479"/>
        <v>AR</v>
      </c>
      <c r="G2965" s="533" t="s">
        <v>2722</v>
      </c>
      <c r="H2965" s="533">
        <v>220</v>
      </c>
      <c r="I2965" s="533" t="str">
        <f t="shared" ref="I2965:J2965" si="2527">I2963</f>
        <v>Expansion joints; in finish; including metal angle trim, plaster stop and architraves, filler pieces, sealant and backing cord as appropriate; complete; as specified and as Drg. FD-A-502; detail 10</v>
      </c>
      <c r="J2965" s="533" t="str">
        <f t="shared" si="2527"/>
        <v>Expansion joints; in finish; including metal angle trim, plaster stop and architraves, filler pieces, sealant and backing cord as appropriate; complete; as specified and as Drg. FD-A-502; detail 10</v>
      </c>
      <c r="K2965" s="224" t="s">
        <v>45</v>
      </c>
      <c r="L2965" s="224" t="s">
        <v>195</v>
      </c>
      <c r="M2965" s="290">
        <v>18</v>
      </c>
      <c r="N2965" s="271" t="s">
        <v>95</v>
      </c>
      <c r="P2965" s="533">
        <v>0</v>
      </c>
      <c r="Q2965" s="533">
        <f t="shared" si="2523"/>
        <v>0</v>
      </c>
      <c r="R2965" s="533">
        <f t="shared" si="2524"/>
        <v>0</v>
      </c>
    </row>
    <row r="2966" spans="1:18" ht="16.5" thickBot="1">
      <c r="A2966" s="533" t="s">
        <v>2729</v>
      </c>
      <c r="B2966" s="533">
        <v>7</v>
      </c>
      <c r="C2966" s="533" t="s">
        <v>157</v>
      </c>
      <c r="D2966" s="572" t="s">
        <v>1604</v>
      </c>
      <c r="E2966" s="571" t="str">
        <f t="shared" si="2521"/>
        <v xml:space="preserve"> JOINT SEALANTS</v>
      </c>
      <c r="F2966" s="533" t="str">
        <f t="shared" si="2479"/>
        <v>AR</v>
      </c>
      <c r="G2966" s="533" t="s">
        <v>2722</v>
      </c>
      <c r="H2966" s="533">
        <v>221</v>
      </c>
      <c r="I2966" s="533" t="str">
        <f t="shared" ref="I2966:J2966" si="2528">I2964</f>
        <v>079200 - JOINT SEALANTS</v>
      </c>
      <c r="J2966" s="533" t="str">
        <f t="shared" si="2528"/>
        <v>079200 - JOINT SEALANTS</v>
      </c>
      <c r="K2966" s="87" t="s">
        <v>13</v>
      </c>
      <c r="L2966" s="87" t="s">
        <v>196</v>
      </c>
      <c r="M2966" s="176">
        <v>7</v>
      </c>
      <c r="N2966" s="272" t="s">
        <v>95</v>
      </c>
      <c r="O2966" s="533">
        <v>35</v>
      </c>
      <c r="P2966" s="533">
        <v>245</v>
      </c>
      <c r="Q2966" s="533">
        <f t="shared" si="2523"/>
        <v>32.550000000000004</v>
      </c>
      <c r="R2966" s="533">
        <f t="shared" si="2524"/>
        <v>227.85000000000002</v>
      </c>
    </row>
    <row r="2967" spans="1:18" ht="15.75">
      <c r="A2967" s="533" t="s">
        <v>2729</v>
      </c>
      <c r="B2967" s="533">
        <v>7</v>
      </c>
      <c r="C2967" s="533" t="s">
        <v>157</v>
      </c>
      <c r="D2967" s="572" t="s">
        <v>1604</v>
      </c>
      <c r="E2967" s="571" t="str">
        <f t="shared" si="2521"/>
        <v xml:space="preserve"> JOINT SEALANTS</v>
      </c>
      <c r="F2967" s="533" t="str">
        <f t="shared" si="2479"/>
        <v>AR</v>
      </c>
      <c r="G2967" s="533" t="s">
        <v>2722</v>
      </c>
      <c r="H2967" s="533">
        <v>222</v>
      </c>
      <c r="I2967" s="533" t="str">
        <f t="shared" ref="I2967:J2967" si="2529">I2965</f>
        <v>Expansion joints; in finish; including metal angle trim, plaster stop and architraves, filler pieces, sealant and backing cord as appropriate; complete; as specified and as Drg. FD-A-502; detail 10</v>
      </c>
      <c r="J2967" s="533" t="str">
        <f t="shared" si="2529"/>
        <v>Expansion joints; in finish; including metal angle trim, plaster stop and architraves, filler pieces, sealant and backing cord as appropriate; complete; as specified and as Drg. FD-A-502; detail 10</v>
      </c>
      <c r="K2967" s="224" t="s">
        <v>15</v>
      </c>
      <c r="L2967" s="224" t="s">
        <v>197</v>
      </c>
      <c r="M2967" s="290">
        <v>17</v>
      </c>
      <c r="N2967" s="271" t="s">
        <v>95</v>
      </c>
      <c r="P2967" s="533">
        <v>0</v>
      </c>
      <c r="Q2967" s="533">
        <f t="shared" si="2523"/>
        <v>0</v>
      </c>
      <c r="R2967" s="533">
        <f t="shared" si="2524"/>
        <v>0</v>
      </c>
    </row>
    <row r="2968" spans="1:18" ht="15.75">
      <c r="A2968" s="533" t="s">
        <v>2729</v>
      </c>
      <c r="B2968" s="533">
        <v>7</v>
      </c>
      <c r="C2968" s="533" t="s">
        <v>157</v>
      </c>
      <c r="D2968" s="572" t="s">
        <v>1604</v>
      </c>
      <c r="E2968" s="571" t="str">
        <f t="shared" si="2521"/>
        <v xml:space="preserve"> JOINT SEALANTS</v>
      </c>
      <c r="F2968" s="533" t="str">
        <f t="shared" si="2479"/>
        <v>AR</v>
      </c>
      <c r="G2968" s="533" t="s">
        <v>2725</v>
      </c>
      <c r="H2968" s="533">
        <v>223</v>
      </c>
      <c r="I2968" s="533" t="str">
        <f t="shared" ref="I2968:J2968" si="2530">I2966</f>
        <v>079200 - JOINT SEALANTS</v>
      </c>
      <c r="J2968" s="533" t="str">
        <f t="shared" si="2530"/>
        <v>079200 - JOINT SEALANTS</v>
      </c>
      <c r="K2968" s="96" t="s">
        <v>198</v>
      </c>
      <c r="L2968" s="96"/>
      <c r="M2968" s="176"/>
      <c r="N2968" s="178"/>
    </row>
    <row r="2969" spans="1:18" ht="15.75">
      <c r="A2969" s="533" t="s">
        <v>2729</v>
      </c>
      <c r="B2969" s="533">
        <v>7</v>
      </c>
      <c r="C2969" s="533" t="s">
        <v>157</v>
      </c>
      <c r="D2969" s="10" t="s">
        <v>22</v>
      </c>
      <c r="E2969" s="10" t="s">
        <v>22</v>
      </c>
      <c r="G2969" s="533" t="s">
        <v>2724</v>
      </c>
      <c r="H2969" s="533">
        <v>224</v>
      </c>
      <c r="I2969" s="533" t="str">
        <f t="shared" ref="I2969:J2969" si="2531">I2967</f>
        <v>Expansion joints; in finish; including metal angle trim, plaster stop and architraves, filler pieces, sealant and backing cord as appropriate; complete; as specified and as Drg. FD-A-502; detail 10</v>
      </c>
      <c r="J2969" s="533" t="str">
        <f t="shared" si="2531"/>
        <v>Expansion joints; in finish; including metal angle trim, plaster stop and architraves, filler pieces, sealant and backing cord as appropriate; complete; as specified and as Drg. FD-A-502; detail 10</v>
      </c>
      <c r="K2969" s="130" t="s">
        <v>199</v>
      </c>
      <c r="L2969" s="130"/>
      <c r="M2969" s="137"/>
      <c r="N2969" s="178"/>
      <c r="O2969" s="533" t="s">
        <v>8</v>
      </c>
      <c r="P2969" s="533">
        <v>112461</v>
      </c>
    </row>
    <row r="2970" spans="1:18" ht="15.75">
      <c r="A2970" s="533" t="s">
        <v>2729</v>
      </c>
      <c r="B2970" s="533">
        <v>8</v>
      </c>
      <c r="C2970" s="533" t="s">
        <v>201</v>
      </c>
      <c r="D2970" s="572" t="s">
        <v>1615</v>
      </c>
      <c r="E2970" s="571" t="s">
        <v>1227</v>
      </c>
      <c r="F2970" s="533" t="str">
        <f t="shared" ref="F2970:F3033" si="2532">VLOOKUP(D:D,trade,3,FALSE)</f>
        <v>AR</v>
      </c>
      <c r="G2970" s="533" t="s">
        <v>2725</v>
      </c>
      <c r="H2970" s="533">
        <v>225</v>
      </c>
      <c r="I2970" s="533" t="str">
        <f t="shared" ref="I2970:J2970" si="2533">I2968</f>
        <v>079200 - JOINT SEALANTS</v>
      </c>
      <c r="J2970" s="533" t="str">
        <f t="shared" si="2533"/>
        <v>079200 - JOINT SEALANTS</v>
      </c>
      <c r="K2970" s="87"/>
      <c r="L2970" s="87"/>
      <c r="M2970" s="445" t="s">
        <v>200</v>
      </c>
      <c r="N2970" s="365"/>
    </row>
    <row r="2971" spans="1:18" ht="15.75">
      <c r="A2971" s="533" t="s">
        <v>2729</v>
      </c>
      <c r="B2971" s="533">
        <v>8</v>
      </c>
      <c r="C2971" s="533" t="s">
        <v>201</v>
      </c>
      <c r="D2971" s="572" t="s">
        <v>1615</v>
      </c>
      <c r="E2971" s="571" t="s">
        <v>1227</v>
      </c>
      <c r="F2971" s="533" t="str">
        <f t="shared" si="2532"/>
        <v>AR</v>
      </c>
      <c r="G2971" s="533" t="s">
        <v>2725</v>
      </c>
      <c r="H2971" s="533">
        <v>226</v>
      </c>
      <c r="I2971" s="533" t="str">
        <f t="shared" ref="I2971:J2971" si="2534">I2969</f>
        <v>Expansion joints; in finish; including metal angle trim, plaster stop and architraves, filler pieces, sealant and backing cord as appropriate; complete; as specified and as Drg. FD-A-502; detail 10</v>
      </c>
      <c r="J2971" s="533" t="str">
        <f t="shared" si="2534"/>
        <v>Expansion joints; in finish; including metal angle trim, plaster stop and architraves, filler pieces, sealant and backing cord as appropriate; complete; as specified and as Drg. FD-A-502; detail 10</v>
      </c>
      <c r="K2971" s="87"/>
      <c r="L2971" s="87"/>
      <c r="M2971" s="445" t="s">
        <v>201</v>
      </c>
      <c r="N2971" s="365"/>
    </row>
    <row r="2972" spans="1:18" ht="15.75">
      <c r="A2972" s="533" t="s">
        <v>2729</v>
      </c>
      <c r="B2972" s="533">
        <v>8</v>
      </c>
      <c r="C2972" s="533" t="s">
        <v>201</v>
      </c>
      <c r="D2972" s="572" t="s">
        <v>1615</v>
      </c>
      <c r="E2972" s="571" t="s">
        <v>1227</v>
      </c>
      <c r="F2972" s="533" t="str">
        <f t="shared" si="2532"/>
        <v>AR</v>
      </c>
      <c r="G2972" s="533" t="s">
        <v>2725</v>
      </c>
      <c r="H2972" s="533">
        <v>227</v>
      </c>
      <c r="I2972" s="533" t="str">
        <f t="shared" ref="I2972:J2972" si="2535">I2970</f>
        <v>079200 - JOINT SEALANTS</v>
      </c>
      <c r="J2972" s="533" t="str">
        <f t="shared" si="2535"/>
        <v>079200 - JOINT SEALANTS</v>
      </c>
      <c r="K2972" s="96" t="s">
        <v>2</v>
      </c>
      <c r="L2972" s="96" t="s">
        <v>202</v>
      </c>
      <c r="M2972" s="466" t="s">
        <v>4</v>
      </c>
      <c r="N2972" s="365" t="s">
        <v>5</v>
      </c>
      <c r="O2972" s="533" t="s">
        <v>6</v>
      </c>
      <c r="P2972" s="533" t="s">
        <v>7</v>
      </c>
    </row>
    <row r="2973" spans="1:18" ht="15.75">
      <c r="A2973" s="533" t="s">
        <v>2729</v>
      </c>
      <c r="B2973" s="533">
        <v>8</v>
      </c>
      <c r="C2973" s="533" t="s">
        <v>201</v>
      </c>
      <c r="D2973" s="572" t="s">
        <v>1615</v>
      </c>
      <c r="E2973" s="571" t="s">
        <v>1227</v>
      </c>
      <c r="F2973" s="533" t="str">
        <f t="shared" si="2532"/>
        <v>AR</v>
      </c>
      <c r="G2973" s="533" t="s">
        <v>2725</v>
      </c>
      <c r="H2973" s="533">
        <v>228</v>
      </c>
      <c r="I2973" s="533" t="str">
        <f t="shared" ref="I2973:J2973" si="2536">I2971</f>
        <v>Expansion joints; in finish; including metal angle trim, plaster stop and architraves, filler pieces, sealant and backing cord as appropriate; complete; as specified and as Drg. FD-A-502; detail 10</v>
      </c>
      <c r="J2973" s="533" t="str">
        <f t="shared" si="2536"/>
        <v>Expansion joints; in finish; including metal angle trim, plaster stop and architraves, filler pieces, sealant and backing cord as appropriate; complete; as specified and as Drg. FD-A-502; detail 10</v>
      </c>
      <c r="K2973" s="87"/>
      <c r="L2973" s="87"/>
      <c r="M2973" s="445"/>
      <c r="N2973" s="440"/>
      <c r="P2973" s="533" t="s">
        <v>8</v>
      </c>
    </row>
    <row r="2974" spans="1:18" ht="15.75">
      <c r="A2974" s="533" t="s">
        <v>2729</v>
      </c>
      <c r="B2974" s="533">
        <v>8</v>
      </c>
      <c r="C2974" s="533" t="s">
        <v>201</v>
      </c>
      <c r="D2974" s="572" t="s">
        <v>1615</v>
      </c>
      <c r="E2974" s="571" t="s">
        <v>1227</v>
      </c>
      <c r="F2974" s="533" t="str">
        <f t="shared" si="2532"/>
        <v>AR</v>
      </c>
      <c r="G2974" s="533" t="s">
        <v>2725</v>
      </c>
      <c r="H2974" s="533">
        <v>229</v>
      </c>
      <c r="I2974" s="533" t="str">
        <f t="shared" ref="I2974:I2975" si="2537">L2974</f>
        <v>081113 - HOLLOW METAL DOORS AND FRAMES</v>
      </c>
      <c r="J2974" s="533" t="str">
        <f t="shared" ref="J2974:J2975" si="2538">L2974</f>
        <v>081113 - HOLLOW METAL DOORS AND FRAMES</v>
      </c>
      <c r="K2974" s="87"/>
      <c r="L2974" s="87" t="s">
        <v>203</v>
      </c>
      <c r="M2974" s="466"/>
      <c r="N2974" s="440"/>
    </row>
    <row r="2975" spans="1:18" ht="15.75">
      <c r="A2975" s="533" t="s">
        <v>2729</v>
      </c>
      <c r="B2975" s="533">
        <v>8</v>
      </c>
      <c r="C2975" s="533" t="s">
        <v>201</v>
      </c>
      <c r="D2975" s="572" t="s">
        <v>1615</v>
      </c>
      <c r="E2975" s="571" t="str">
        <f t="shared" ref="E2975:E3010" si="2539">E2974</f>
        <v xml:space="preserve"> HOLLOW METAL DOORS AND FRAMES</v>
      </c>
      <c r="F2975" s="533" t="str">
        <f t="shared" si="2532"/>
        <v>AR</v>
      </c>
      <c r="G2975" s="533" t="s">
        <v>2725</v>
      </c>
      <c r="H2975" s="533">
        <v>230</v>
      </c>
      <c r="I2975" s="533" t="str">
        <f t="shared" si="2537"/>
        <v>Flush steel doors; 43 mm thick; leaf construction type 3.constructed from steel section frame; galvanized steel sheet both skins, factory primed for painting; including fittings and fixings; complete; as specified and as Drg. A-611</v>
      </c>
      <c r="J2975" s="533" t="str">
        <f t="shared" si="2538"/>
        <v>Flush steel doors; 43 mm thick; leaf construction type 3.constructed from steel section frame; galvanized steel sheet both skins, factory primed for painting; including fittings and fixings; complete; as specified and as Drg. A-611</v>
      </c>
      <c r="K2975" s="87"/>
      <c r="L2975" s="87" t="s">
        <v>204</v>
      </c>
      <c r="M2975" s="466"/>
      <c r="N2975" s="440"/>
    </row>
    <row r="2976" spans="1:18" ht="15.75">
      <c r="A2976" s="533" t="s">
        <v>2729</v>
      </c>
      <c r="B2976" s="533">
        <v>8</v>
      </c>
      <c r="C2976" s="533" t="s">
        <v>201</v>
      </c>
      <c r="D2976" s="572" t="s">
        <v>1615</v>
      </c>
      <c r="E2976" s="571" t="str">
        <f t="shared" si="2539"/>
        <v xml:space="preserve"> HOLLOW METAL DOORS AND FRAMES</v>
      </c>
      <c r="F2976" s="533" t="str">
        <f t="shared" si="2532"/>
        <v>AR</v>
      </c>
      <c r="G2976" s="533" t="s">
        <v>2722</v>
      </c>
      <c r="H2976" s="533">
        <v>231</v>
      </c>
      <c r="I2976" s="533" t="str">
        <f t="shared" ref="I2976:J2976" si="2540">I2974</f>
        <v>081113 - HOLLOW METAL DOORS AND FRAMES</v>
      </c>
      <c r="J2976" s="533" t="str">
        <f t="shared" si="2540"/>
        <v>081113 - HOLLOW METAL DOORS AND FRAMES</v>
      </c>
      <c r="K2976" s="224" t="s">
        <v>13</v>
      </c>
      <c r="L2976" s="224" t="s">
        <v>205</v>
      </c>
      <c r="M2976" s="446">
        <v>3</v>
      </c>
      <c r="N2976" s="441" t="s">
        <v>39</v>
      </c>
      <c r="P2976" s="533">
        <v>0</v>
      </c>
      <c r="Q2976" s="533">
        <f t="shared" ref="Q2976:Q2985" si="2541">O2976*0.93</f>
        <v>0</v>
      </c>
      <c r="R2976" s="533">
        <f t="shared" ref="R2976:R2985" si="2542">Q2976*M2976</f>
        <v>0</v>
      </c>
    </row>
    <row r="2977" spans="1:18" ht="15.75">
      <c r="A2977" s="533" t="s">
        <v>2729</v>
      </c>
      <c r="B2977" s="533">
        <v>8</v>
      </c>
      <c r="C2977" s="533" t="s">
        <v>201</v>
      </c>
      <c r="D2977" s="572" t="s">
        <v>1615</v>
      </c>
      <c r="E2977" s="571" t="str">
        <f t="shared" si="2539"/>
        <v xml:space="preserve"> HOLLOW METAL DOORS AND FRAMES</v>
      </c>
      <c r="F2977" s="533" t="str">
        <f t="shared" si="2532"/>
        <v>AR</v>
      </c>
      <c r="G2977" s="533" t="s">
        <v>2722</v>
      </c>
      <c r="H2977" s="533">
        <v>232</v>
      </c>
      <c r="I2977" s="533" t="str">
        <f t="shared" ref="I2977:J2977" si="2543">I2975</f>
        <v>Flush steel doors; 43 mm thick; leaf construction type 3.constructed from steel section frame; galvanized steel sheet both skins, factory primed for painting; including fittings and fixings; complete; as specified and as Drg. A-611</v>
      </c>
      <c r="J2977" s="533" t="str">
        <f t="shared" si="2543"/>
        <v>Flush steel doors; 43 mm thick; leaf construction type 3.constructed from steel section frame; galvanized steel sheet both skins, factory primed for painting; including fittings and fixings; complete; as specified and as Drg. A-611</v>
      </c>
      <c r="K2977" s="224" t="s">
        <v>15</v>
      </c>
      <c r="L2977" s="224" t="s">
        <v>206</v>
      </c>
      <c r="M2977" s="446">
        <v>1</v>
      </c>
      <c r="N2977" s="441" t="s">
        <v>39</v>
      </c>
      <c r="P2977" s="533">
        <v>0</v>
      </c>
      <c r="Q2977" s="533">
        <f t="shared" si="2541"/>
        <v>0</v>
      </c>
      <c r="R2977" s="533">
        <f t="shared" si="2542"/>
        <v>0</v>
      </c>
    </row>
    <row r="2978" spans="1:18" ht="15.75">
      <c r="A2978" s="533" t="s">
        <v>2729</v>
      </c>
      <c r="B2978" s="533">
        <v>8</v>
      </c>
      <c r="C2978" s="533" t="s">
        <v>201</v>
      </c>
      <c r="D2978" s="572" t="s">
        <v>1615</v>
      </c>
      <c r="E2978" s="571" t="str">
        <f t="shared" si="2539"/>
        <v xml:space="preserve"> HOLLOW METAL DOORS AND FRAMES</v>
      </c>
      <c r="F2978" s="533" t="str">
        <f t="shared" si="2532"/>
        <v>AR</v>
      </c>
      <c r="G2978" s="533" t="s">
        <v>2722</v>
      </c>
      <c r="H2978" s="533">
        <v>233</v>
      </c>
      <c r="I2978" s="533" t="str">
        <f t="shared" ref="I2978:J2978" si="2544">I2976</f>
        <v>081113 - HOLLOW METAL DOORS AND FRAMES</v>
      </c>
      <c r="J2978" s="533" t="str">
        <f t="shared" si="2544"/>
        <v>081113 - HOLLOW METAL DOORS AND FRAMES</v>
      </c>
      <c r="K2978" s="224" t="s">
        <v>17</v>
      </c>
      <c r="L2978" s="224" t="s">
        <v>207</v>
      </c>
      <c r="M2978" s="446">
        <v>1</v>
      </c>
      <c r="N2978" s="441" t="s">
        <v>39</v>
      </c>
      <c r="P2978" s="533">
        <v>0</v>
      </c>
      <c r="Q2978" s="533">
        <f t="shared" si="2541"/>
        <v>0</v>
      </c>
      <c r="R2978" s="533">
        <f t="shared" si="2542"/>
        <v>0</v>
      </c>
    </row>
    <row r="2979" spans="1:18" ht="15.75">
      <c r="A2979" s="533" t="s">
        <v>2729</v>
      </c>
      <c r="B2979" s="533">
        <v>8</v>
      </c>
      <c r="C2979" s="533" t="s">
        <v>201</v>
      </c>
      <c r="D2979" s="572" t="s">
        <v>1615</v>
      </c>
      <c r="E2979" s="571" t="str">
        <f t="shared" si="2539"/>
        <v xml:space="preserve"> HOLLOW METAL DOORS AND FRAMES</v>
      </c>
      <c r="F2979" s="533" t="str">
        <f t="shared" si="2532"/>
        <v>AR</v>
      </c>
      <c r="G2979" s="533" t="s">
        <v>2722</v>
      </c>
      <c r="H2979" s="533">
        <v>234</v>
      </c>
      <c r="I2979" s="533" t="str">
        <f t="shared" ref="I2979:J2979" si="2545">I2977</f>
        <v>Flush steel doors; 43 mm thick; leaf construction type 3.constructed from steel section frame; galvanized steel sheet both skins, factory primed for painting; including fittings and fixings; complete; as specified and as Drg. A-611</v>
      </c>
      <c r="J2979" s="533" t="str">
        <f t="shared" si="2545"/>
        <v>Flush steel doors; 43 mm thick; leaf construction type 3.constructed from steel section frame; galvanized steel sheet both skins, factory primed for painting; including fittings and fixings; complete; as specified and as Drg. A-611</v>
      </c>
      <c r="K2979" s="224" t="s">
        <v>19</v>
      </c>
      <c r="L2979" s="224" t="s">
        <v>208</v>
      </c>
      <c r="M2979" s="446">
        <v>1</v>
      </c>
      <c r="N2979" s="441" t="s">
        <v>39</v>
      </c>
      <c r="P2979" s="533">
        <v>0</v>
      </c>
      <c r="Q2979" s="533">
        <f t="shared" si="2541"/>
        <v>0</v>
      </c>
      <c r="R2979" s="533">
        <f t="shared" si="2542"/>
        <v>0</v>
      </c>
    </row>
    <row r="2980" spans="1:18" ht="15.75">
      <c r="A2980" s="533" t="s">
        <v>2729</v>
      </c>
      <c r="B2980" s="533">
        <v>8</v>
      </c>
      <c r="C2980" s="533" t="s">
        <v>201</v>
      </c>
      <c r="D2980" s="572" t="s">
        <v>1615</v>
      </c>
      <c r="E2980" s="571" t="str">
        <f t="shared" si="2539"/>
        <v xml:space="preserve"> HOLLOW METAL DOORS AND FRAMES</v>
      </c>
      <c r="F2980" s="533" t="str">
        <f t="shared" si="2532"/>
        <v>AR</v>
      </c>
      <c r="G2980" s="533" t="s">
        <v>2722</v>
      </c>
      <c r="H2980" s="533">
        <v>235</v>
      </c>
      <c r="I2980" s="533" t="str">
        <f t="shared" ref="I2980:J2980" si="2546">I2978</f>
        <v>081113 - HOLLOW METAL DOORS AND FRAMES</v>
      </c>
      <c r="J2980" s="533" t="str">
        <f t="shared" si="2546"/>
        <v>081113 - HOLLOW METAL DOORS AND FRAMES</v>
      </c>
      <c r="K2980" s="224" t="s">
        <v>20</v>
      </c>
      <c r="L2980" s="224" t="s">
        <v>209</v>
      </c>
      <c r="M2980" s="446">
        <v>2</v>
      </c>
      <c r="N2980" s="441" t="s">
        <v>39</v>
      </c>
      <c r="P2980" s="533">
        <v>0</v>
      </c>
      <c r="Q2980" s="533">
        <f t="shared" si="2541"/>
        <v>0</v>
      </c>
      <c r="R2980" s="533">
        <f t="shared" si="2542"/>
        <v>0</v>
      </c>
    </row>
    <row r="2981" spans="1:18" ht="15.75">
      <c r="A2981" s="533" t="s">
        <v>2729</v>
      </c>
      <c r="B2981" s="533">
        <v>8</v>
      </c>
      <c r="C2981" s="533" t="s">
        <v>201</v>
      </c>
      <c r="D2981" s="572" t="s">
        <v>1615</v>
      </c>
      <c r="E2981" s="571" t="str">
        <f t="shared" si="2539"/>
        <v xml:space="preserve"> HOLLOW METAL DOORS AND FRAMES</v>
      </c>
      <c r="F2981" s="533" t="str">
        <f t="shared" si="2532"/>
        <v>AR</v>
      </c>
      <c r="G2981" s="533" t="s">
        <v>2722</v>
      </c>
      <c r="H2981" s="533">
        <v>236</v>
      </c>
      <c r="I2981" s="533" t="str">
        <f t="shared" ref="I2981:J2981" si="2547">I2979</f>
        <v>Flush steel doors; 43 mm thick; leaf construction type 3.constructed from steel section frame; galvanized steel sheet both skins, factory primed for painting; including fittings and fixings; complete; as specified and as Drg. A-611</v>
      </c>
      <c r="J2981" s="533" t="str">
        <f t="shared" si="2547"/>
        <v>Flush steel doors; 43 mm thick; leaf construction type 3.constructed from steel section frame; galvanized steel sheet both skins, factory primed for painting; including fittings and fixings; complete; as specified and as Drg. A-611</v>
      </c>
      <c r="K2981" s="224" t="s">
        <v>21</v>
      </c>
      <c r="L2981" s="224" t="s">
        <v>210</v>
      </c>
      <c r="M2981" s="446">
        <v>1</v>
      </c>
      <c r="N2981" s="441" t="s">
        <v>39</v>
      </c>
      <c r="P2981" s="533">
        <v>0</v>
      </c>
      <c r="Q2981" s="533">
        <f t="shared" si="2541"/>
        <v>0</v>
      </c>
      <c r="R2981" s="533">
        <f t="shared" si="2542"/>
        <v>0</v>
      </c>
    </row>
    <row r="2982" spans="1:18" ht="15.75">
      <c r="A2982" s="533" t="s">
        <v>2729</v>
      </c>
      <c r="B2982" s="533">
        <v>8</v>
      </c>
      <c r="C2982" s="533" t="s">
        <v>201</v>
      </c>
      <c r="D2982" s="572" t="s">
        <v>1615</v>
      </c>
      <c r="E2982" s="571" t="str">
        <f t="shared" si="2539"/>
        <v xml:space="preserve"> HOLLOW METAL DOORS AND FRAMES</v>
      </c>
      <c r="F2982" s="533" t="str">
        <f t="shared" si="2532"/>
        <v>AR</v>
      </c>
      <c r="G2982" s="533" t="s">
        <v>2722</v>
      </c>
      <c r="H2982" s="533">
        <v>237</v>
      </c>
      <c r="I2982" s="533" t="str">
        <f t="shared" ref="I2982:J2982" si="2548">I2980</f>
        <v>081113 - HOLLOW METAL DOORS AND FRAMES</v>
      </c>
      <c r="J2982" s="533" t="str">
        <f t="shared" si="2548"/>
        <v>081113 - HOLLOW METAL DOORS AND FRAMES</v>
      </c>
      <c r="K2982" s="224" t="s">
        <v>45</v>
      </c>
      <c r="L2982" s="224" t="s">
        <v>211</v>
      </c>
      <c r="M2982" s="446">
        <v>1</v>
      </c>
      <c r="N2982" s="441" t="s">
        <v>39</v>
      </c>
      <c r="P2982" s="533">
        <v>0</v>
      </c>
      <c r="Q2982" s="533">
        <f t="shared" si="2541"/>
        <v>0</v>
      </c>
      <c r="R2982" s="533">
        <f t="shared" si="2542"/>
        <v>0</v>
      </c>
    </row>
    <row r="2983" spans="1:18" ht="16.5" thickBot="1">
      <c r="A2983" s="533" t="s">
        <v>2729</v>
      </c>
      <c r="B2983" s="533">
        <v>8</v>
      </c>
      <c r="C2983" s="533" t="s">
        <v>201</v>
      </c>
      <c r="D2983" s="572" t="s">
        <v>1615</v>
      </c>
      <c r="E2983" s="571" t="str">
        <f t="shared" si="2539"/>
        <v xml:space="preserve"> HOLLOW METAL DOORS AND FRAMES</v>
      </c>
      <c r="F2983" s="533" t="str">
        <f t="shared" si="2532"/>
        <v>AR</v>
      </c>
      <c r="G2983" s="533" t="s">
        <v>2722</v>
      </c>
      <c r="H2983" s="533">
        <v>238</v>
      </c>
      <c r="I2983" s="533" t="str">
        <f t="shared" ref="I2983:J2983" si="2549">I2981</f>
        <v>Flush steel doors; 43 mm thick; leaf construction type 3.constructed from steel section frame; galvanized steel sheet both skins, factory primed for painting; including fittings and fixings; complete; as specified and as Drg. A-611</v>
      </c>
      <c r="J2983" s="533" t="str">
        <f t="shared" si="2549"/>
        <v>Flush steel doors; 43 mm thick; leaf construction type 3.constructed from steel section frame; galvanized steel sheet both skins, factory primed for painting; including fittings and fixings; complete; as specified and as Drg. A-611</v>
      </c>
      <c r="K2983" s="224" t="s">
        <v>48</v>
      </c>
      <c r="L2983" s="224" t="s">
        <v>212</v>
      </c>
      <c r="M2983" s="446">
        <v>5</v>
      </c>
      <c r="N2983" s="441" t="s">
        <v>39</v>
      </c>
      <c r="P2983" s="533">
        <v>0</v>
      </c>
      <c r="Q2983" s="533">
        <f t="shared" si="2541"/>
        <v>0</v>
      </c>
      <c r="R2983" s="533">
        <f t="shared" si="2542"/>
        <v>0</v>
      </c>
    </row>
    <row r="2984" spans="1:18" ht="16.5" thickBot="1">
      <c r="A2984" s="533" t="s">
        <v>2729</v>
      </c>
      <c r="B2984" s="533">
        <v>8</v>
      </c>
      <c r="C2984" s="533" t="s">
        <v>201</v>
      </c>
      <c r="D2984" s="572" t="s">
        <v>1615</v>
      </c>
      <c r="E2984" s="571" t="str">
        <f t="shared" si="2539"/>
        <v xml:space="preserve"> HOLLOW METAL DOORS AND FRAMES</v>
      </c>
      <c r="F2984" s="533" t="str">
        <f t="shared" si="2532"/>
        <v>AR</v>
      </c>
      <c r="G2984" s="533" t="s">
        <v>2722</v>
      </c>
      <c r="H2984" s="533">
        <v>239</v>
      </c>
      <c r="I2984" s="533" t="str">
        <f t="shared" ref="I2984:J2984" si="2550">I2982</f>
        <v>081113 - HOLLOW METAL DOORS AND FRAMES</v>
      </c>
      <c r="J2984" s="533" t="str">
        <f t="shared" si="2550"/>
        <v>081113 - HOLLOW METAL DOORS AND FRAMES</v>
      </c>
      <c r="K2984" s="87" t="s">
        <v>13</v>
      </c>
      <c r="L2984" s="87" t="s">
        <v>213</v>
      </c>
      <c r="M2984" s="445">
        <v>1</v>
      </c>
      <c r="N2984" s="442" t="s">
        <v>39</v>
      </c>
      <c r="O2984" s="533">
        <v>330</v>
      </c>
      <c r="P2984" s="533">
        <v>330</v>
      </c>
      <c r="Q2984" s="533">
        <f t="shared" si="2541"/>
        <v>306.90000000000003</v>
      </c>
      <c r="R2984" s="533">
        <f t="shared" si="2542"/>
        <v>306.90000000000003</v>
      </c>
    </row>
    <row r="2985" spans="1:18" ht="15.75">
      <c r="A2985" s="533" t="s">
        <v>2729</v>
      </c>
      <c r="B2985" s="533">
        <v>8</v>
      </c>
      <c r="C2985" s="533" t="s">
        <v>201</v>
      </c>
      <c r="D2985" s="572" t="s">
        <v>1615</v>
      </c>
      <c r="E2985" s="571" t="str">
        <f t="shared" si="2539"/>
        <v xml:space="preserve"> HOLLOW METAL DOORS AND FRAMES</v>
      </c>
      <c r="F2985" s="533" t="str">
        <f t="shared" si="2532"/>
        <v>AR</v>
      </c>
      <c r="G2985" s="533" t="s">
        <v>2722</v>
      </c>
      <c r="H2985" s="533">
        <v>240</v>
      </c>
      <c r="I2985" s="533" t="str">
        <f t="shared" ref="I2985:J2985" si="2551">I2983</f>
        <v>Flush steel doors; 43 mm thick; leaf construction type 3.constructed from steel section frame; galvanized steel sheet both skins, factory primed for painting; including fittings and fixings; complete; as specified and as Drg. A-611</v>
      </c>
      <c r="J2985" s="533" t="str">
        <f t="shared" si="2551"/>
        <v>Flush steel doors; 43 mm thick; leaf construction type 3.constructed from steel section frame; galvanized steel sheet both skins, factory primed for painting; including fittings and fixings; complete; as specified and as Drg. A-611</v>
      </c>
      <c r="K2985" s="224" t="s">
        <v>76</v>
      </c>
      <c r="L2985" s="224" t="s">
        <v>214</v>
      </c>
      <c r="M2985" s="446">
        <v>1</v>
      </c>
      <c r="N2985" s="441" t="s">
        <v>39</v>
      </c>
      <c r="P2985" s="533">
        <v>0</v>
      </c>
      <c r="Q2985" s="533">
        <f t="shared" si="2541"/>
        <v>0</v>
      </c>
      <c r="R2985" s="533">
        <f t="shared" si="2542"/>
        <v>0</v>
      </c>
    </row>
    <row r="2986" spans="1:18" ht="16.5" thickBot="1">
      <c r="A2986" s="533" t="s">
        <v>2729</v>
      </c>
      <c r="B2986" s="533">
        <v>8</v>
      </c>
      <c r="C2986" s="533" t="s">
        <v>201</v>
      </c>
      <c r="D2986" s="572" t="s">
        <v>1615</v>
      </c>
      <c r="E2986" s="571" t="str">
        <f t="shared" si="2539"/>
        <v xml:space="preserve"> HOLLOW METAL DOORS AND FRAMES</v>
      </c>
      <c r="F2986" s="533" t="str">
        <f t="shared" si="2532"/>
        <v>AR</v>
      </c>
      <c r="G2986" s="533" t="s">
        <v>2725</v>
      </c>
      <c r="H2986" s="533">
        <v>241</v>
      </c>
      <c r="I2986" s="533" t="str">
        <f>L2986</f>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J2986" s="533" t="str">
        <f>L2986</f>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K2986" s="87"/>
      <c r="L2986" s="87" t="s">
        <v>215</v>
      </c>
      <c r="M2986" s="466"/>
      <c r="N2986" s="440"/>
    </row>
    <row r="2987" spans="1:18" ht="16.5" thickBot="1">
      <c r="A2987" s="533" t="s">
        <v>2729</v>
      </c>
      <c r="B2987" s="533">
        <v>8</v>
      </c>
      <c r="C2987" s="533" t="s">
        <v>201</v>
      </c>
      <c r="D2987" s="572" t="s">
        <v>1615</v>
      </c>
      <c r="E2987" s="571" t="str">
        <f t="shared" si="2539"/>
        <v xml:space="preserve"> HOLLOW METAL DOORS AND FRAMES</v>
      </c>
      <c r="F2987" s="533" t="str">
        <f t="shared" si="2532"/>
        <v>AR</v>
      </c>
      <c r="G2987" s="533" t="s">
        <v>2722</v>
      </c>
      <c r="H2987" s="533">
        <v>242</v>
      </c>
      <c r="I2987" s="533" t="str">
        <f t="shared" ref="I2987:J2987" si="2552">I2985</f>
        <v>Flush steel doors; 43 mm thick; leaf construction type 3.constructed from steel section frame; galvanized steel sheet both skins, factory primed for painting; including fittings and fixings; complete; as specified and as Drg. A-611</v>
      </c>
      <c r="J2987" s="533" t="str">
        <f t="shared" si="2552"/>
        <v>Flush steel doors; 43 mm thick; leaf construction type 3.constructed from steel section frame; galvanized steel sheet both skins, factory primed for painting; including fittings and fixings; complete; as specified and as Drg. A-611</v>
      </c>
      <c r="K2987" s="87" t="s">
        <v>13</v>
      </c>
      <c r="L2987" s="87" t="s">
        <v>216</v>
      </c>
      <c r="M2987" s="445">
        <v>1</v>
      </c>
      <c r="N2987" s="442" t="s">
        <v>39</v>
      </c>
      <c r="O2987" s="533">
        <v>500</v>
      </c>
      <c r="P2987" s="533">
        <v>500</v>
      </c>
      <c r="Q2987" s="533">
        <f t="shared" ref="Q2987:Q2993" si="2553">O2987*0.93</f>
        <v>465</v>
      </c>
      <c r="R2987" s="533">
        <f t="shared" ref="R2987:R2993" si="2554">Q2987*M2987</f>
        <v>465</v>
      </c>
    </row>
    <row r="2988" spans="1:18" ht="15.75">
      <c r="A2988" s="533" t="s">
        <v>2729</v>
      </c>
      <c r="B2988" s="533">
        <v>8</v>
      </c>
      <c r="C2988" s="533" t="s">
        <v>201</v>
      </c>
      <c r="D2988" s="572" t="s">
        <v>1615</v>
      </c>
      <c r="E2988" s="571" t="str">
        <f t="shared" si="2539"/>
        <v xml:space="preserve"> HOLLOW METAL DOORS AND FRAMES</v>
      </c>
      <c r="F2988" s="533" t="str">
        <f t="shared" si="2532"/>
        <v>AR</v>
      </c>
      <c r="G2988" s="533" t="s">
        <v>2722</v>
      </c>
      <c r="H2988" s="533">
        <v>243</v>
      </c>
      <c r="I2988" s="533" t="str">
        <f t="shared" ref="I2988:J2988" si="2555">I2986</f>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J2988" s="533" t="str">
        <f t="shared" si="2555"/>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K2988" s="224" t="s">
        <v>15</v>
      </c>
      <c r="L2988" s="224" t="s">
        <v>217</v>
      </c>
      <c r="M2988" s="446">
        <v>1</v>
      </c>
      <c r="N2988" s="441" t="s">
        <v>39</v>
      </c>
      <c r="P2988" s="533">
        <v>0</v>
      </c>
      <c r="Q2988" s="533">
        <f t="shared" si="2553"/>
        <v>0</v>
      </c>
      <c r="R2988" s="533">
        <f t="shared" si="2554"/>
        <v>0</v>
      </c>
    </row>
    <row r="2989" spans="1:18" ht="15.75">
      <c r="A2989" s="533" t="s">
        <v>2729</v>
      </c>
      <c r="B2989" s="533">
        <v>8</v>
      </c>
      <c r="C2989" s="533" t="s">
        <v>201</v>
      </c>
      <c r="D2989" s="572" t="s">
        <v>1615</v>
      </c>
      <c r="E2989" s="571" t="str">
        <f t="shared" si="2539"/>
        <v xml:space="preserve"> HOLLOW METAL DOORS AND FRAMES</v>
      </c>
      <c r="F2989" s="533" t="str">
        <f t="shared" si="2532"/>
        <v>AR</v>
      </c>
      <c r="G2989" s="533" t="s">
        <v>2722</v>
      </c>
      <c r="H2989" s="533">
        <v>244</v>
      </c>
      <c r="I2989" s="533" t="str">
        <f t="shared" ref="I2989:J2989" si="2556">I2987</f>
        <v>Flush steel doors; 43 mm thick; leaf construction type 3.constructed from steel section frame; galvanized steel sheet both skins, factory primed for painting; including fittings and fixings; complete; as specified and as Drg. A-611</v>
      </c>
      <c r="J2989" s="533" t="str">
        <f t="shared" si="2556"/>
        <v>Flush steel doors; 43 mm thick; leaf construction type 3.constructed from steel section frame; galvanized steel sheet both skins, factory primed for painting; including fittings and fixings; complete; as specified and as Drg. A-611</v>
      </c>
      <c r="K2989" s="224" t="s">
        <v>17</v>
      </c>
      <c r="L2989" s="224" t="s">
        <v>218</v>
      </c>
      <c r="M2989" s="446">
        <v>2</v>
      </c>
      <c r="N2989" s="441" t="s">
        <v>39</v>
      </c>
      <c r="P2989" s="533">
        <v>0</v>
      </c>
      <c r="Q2989" s="533">
        <f t="shared" si="2553"/>
        <v>0</v>
      </c>
      <c r="R2989" s="533">
        <f t="shared" si="2554"/>
        <v>0</v>
      </c>
    </row>
    <row r="2990" spans="1:18" ht="16.5" thickBot="1">
      <c r="A2990" s="533" t="s">
        <v>2729</v>
      </c>
      <c r="B2990" s="533">
        <v>8</v>
      </c>
      <c r="C2990" s="533" t="s">
        <v>201</v>
      </c>
      <c r="D2990" s="572" t="s">
        <v>1615</v>
      </c>
      <c r="E2990" s="571" t="str">
        <f t="shared" si="2539"/>
        <v xml:space="preserve"> HOLLOW METAL DOORS AND FRAMES</v>
      </c>
      <c r="F2990" s="533" t="str">
        <f t="shared" si="2532"/>
        <v>AR</v>
      </c>
      <c r="G2990" s="533" t="s">
        <v>2722</v>
      </c>
      <c r="H2990" s="533">
        <v>245</v>
      </c>
      <c r="I2990" s="533" t="str">
        <f t="shared" ref="I2990:J2990" si="2557">I2988</f>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J2990" s="533" t="str">
        <f t="shared" si="2557"/>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K2990" s="224" t="s">
        <v>19</v>
      </c>
      <c r="L2990" s="224" t="s">
        <v>219</v>
      </c>
      <c r="M2990" s="446">
        <v>1</v>
      </c>
      <c r="N2990" s="441" t="s">
        <v>39</v>
      </c>
      <c r="P2990" s="533">
        <v>0</v>
      </c>
      <c r="Q2990" s="533">
        <f t="shared" si="2553"/>
        <v>0</v>
      </c>
      <c r="R2990" s="533">
        <f t="shared" si="2554"/>
        <v>0</v>
      </c>
    </row>
    <row r="2991" spans="1:18" ht="16.5" thickBot="1">
      <c r="A2991" s="533" t="s">
        <v>2729</v>
      </c>
      <c r="B2991" s="533">
        <v>8</v>
      </c>
      <c r="C2991" s="533" t="s">
        <v>201</v>
      </c>
      <c r="D2991" s="572" t="s">
        <v>1615</v>
      </c>
      <c r="E2991" s="571" t="str">
        <f t="shared" si="2539"/>
        <v xml:space="preserve"> HOLLOW METAL DOORS AND FRAMES</v>
      </c>
      <c r="F2991" s="533" t="str">
        <f t="shared" si="2532"/>
        <v>AR</v>
      </c>
      <c r="G2991" s="533" t="s">
        <v>2722</v>
      </c>
      <c r="H2991" s="533">
        <v>246</v>
      </c>
      <c r="I2991" s="533" t="str">
        <f t="shared" ref="I2991:J2991" si="2558">I2989</f>
        <v>Flush steel doors; 43 mm thick; leaf construction type 3.constructed from steel section frame; galvanized steel sheet both skins, factory primed for painting; including fittings and fixings; complete; as specified and as Drg. A-611</v>
      </c>
      <c r="J2991" s="533" t="str">
        <f t="shared" si="2558"/>
        <v>Flush steel doors; 43 mm thick; leaf construction type 3.constructed from steel section frame; galvanized steel sheet both skins, factory primed for painting; including fittings and fixings; complete; as specified and as Drg. A-611</v>
      </c>
      <c r="K2991" s="87" t="s">
        <v>15</v>
      </c>
      <c r="L2991" s="87" t="s">
        <v>220</v>
      </c>
      <c r="M2991" s="445">
        <v>3</v>
      </c>
      <c r="N2991" s="442" t="s">
        <v>39</v>
      </c>
      <c r="O2991" s="533">
        <v>375</v>
      </c>
      <c r="P2991" s="533">
        <v>1125</v>
      </c>
      <c r="Q2991" s="533">
        <f t="shared" si="2553"/>
        <v>348.75</v>
      </c>
      <c r="R2991" s="533">
        <f t="shared" si="2554"/>
        <v>1046.25</v>
      </c>
    </row>
    <row r="2992" spans="1:18" ht="16.5" thickBot="1">
      <c r="A2992" s="533" t="s">
        <v>2729</v>
      </c>
      <c r="B2992" s="533">
        <v>8</v>
      </c>
      <c r="C2992" s="533" t="s">
        <v>201</v>
      </c>
      <c r="D2992" s="572" t="s">
        <v>1615</v>
      </c>
      <c r="E2992" s="571" t="str">
        <f t="shared" si="2539"/>
        <v xml:space="preserve"> HOLLOW METAL DOORS AND FRAMES</v>
      </c>
      <c r="F2992" s="533" t="str">
        <f t="shared" si="2532"/>
        <v>AR</v>
      </c>
      <c r="G2992" s="533" t="s">
        <v>2722</v>
      </c>
      <c r="H2992" s="533">
        <v>247</v>
      </c>
      <c r="I2992" s="533" t="str">
        <f t="shared" ref="I2992:J2992" si="2559">I2990</f>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J2992" s="533" t="str">
        <f t="shared" si="2559"/>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K2992" s="224" t="s">
        <v>21</v>
      </c>
      <c r="L2992" s="224" t="s">
        <v>221</v>
      </c>
      <c r="M2992" s="446">
        <v>1</v>
      </c>
      <c r="N2992" s="441" t="s">
        <v>39</v>
      </c>
      <c r="P2992" s="533">
        <v>0</v>
      </c>
      <c r="Q2992" s="533">
        <f t="shared" si="2553"/>
        <v>0</v>
      </c>
      <c r="R2992" s="533">
        <f t="shared" si="2554"/>
        <v>0</v>
      </c>
    </row>
    <row r="2993" spans="1:18" ht="16.5" thickBot="1">
      <c r="A2993" s="533" t="s">
        <v>2729</v>
      </c>
      <c r="B2993" s="533">
        <v>8</v>
      </c>
      <c r="C2993" s="533" t="s">
        <v>201</v>
      </c>
      <c r="D2993" s="572" t="s">
        <v>1615</v>
      </c>
      <c r="E2993" s="571" t="str">
        <f t="shared" si="2539"/>
        <v xml:space="preserve"> HOLLOW METAL DOORS AND FRAMES</v>
      </c>
      <c r="F2993" s="533" t="str">
        <f t="shared" si="2532"/>
        <v>AR</v>
      </c>
      <c r="G2993" s="533" t="s">
        <v>2722</v>
      </c>
      <c r="H2993" s="533">
        <v>248</v>
      </c>
      <c r="I2993" s="533" t="str">
        <f t="shared" ref="I2993:J2993" si="2560">I2991</f>
        <v>Flush steel doors; 43 mm thick; leaf construction type 3.constructed from steel section frame; galvanized steel sheet both skins, factory primed for painting; including fittings and fixings; complete; as specified and as Drg. A-611</v>
      </c>
      <c r="J2993" s="533" t="str">
        <f t="shared" si="2560"/>
        <v>Flush steel doors; 43 mm thick; leaf construction type 3.constructed from steel section frame; galvanized steel sheet both skins, factory primed for painting; including fittings and fixings; complete; as specified and as Drg. A-611</v>
      </c>
      <c r="K2993" s="87" t="s">
        <v>17</v>
      </c>
      <c r="L2993" s="87" t="s">
        <v>222</v>
      </c>
      <c r="M2993" s="445">
        <v>1</v>
      </c>
      <c r="N2993" s="442" t="s">
        <v>39</v>
      </c>
      <c r="O2993" s="533">
        <v>940</v>
      </c>
      <c r="P2993" s="533">
        <v>940</v>
      </c>
      <c r="Q2993" s="533">
        <f t="shared" si="2553"/>
        <v>874.2</v>
      </c>
      <c r="R2993" s="533">
        <f t="shared" si="2554"/>
        <v>874.2</v>
      </c>
    </row>
    <row r="2994" spans="1:18" ht="16.5" thickBot="1">
      <c r="A2994" s="533" t="s">
        <v>2729</v>
      </c>
      <c r="B2994" s="533">
        <v>8</v>
      </c>
      <c r="C2994" s="533" t="s">
        <v>201</v>
      </c>
      <c r="D2994" s="572" t="s">
        <v>1615</v>
      </c>
      <c r="E2994" s="571" t="str">
        <f t="shared" si="2539"/>
        <v xml:space="preserve"> HOLLOW METAL DOORS AND FRAMES</v>
      </c>
      <c r="F2994" s="533" t="str">
        <f t="shared" si="2532"/>
        <v>AR</v>
      </c>
      <c r="G2994" s="533" t="s">
        <v>2725</v>
      </c>
      <c r="H2994" s="533">
        <v>249</v>
      </c>
      <c r="I2994" s="533" t="str">
        <f>L2994</f>
        <v>Louvered steel doors; 43 mm thick; leaf construction type 5; galvanized; zinc coated and factory primed for painting; including fittings and fixings; complete; as specified and as Drg. A-611</v>
      </c>
      <c r="J2994" s="533" t="str">
        <f>L2994</f>
        <v>Louvered steel doors; 43 mm thick; leaf construction type 5; galvanized; zinc coated and factory primed for painting; including fittings and fixings; complete; as specified and as Drg. A-611</v>
      </c>
      <c r="K2994" s="87"/>
      <c r="L2994" s="87" t="s">
        <v>223</v>
      </c>
      <c r="M2994" s="466"/>
      <c r="N2994" s="440"/>
    </row>
    <row r="2995" spans="1:18" ht="16.5" thickBot="1">
      <c r="A2995" s="533" t="s">
        <v>2729</v>
      </c>
      <c r="B2995" s="533">
        <v>8</v>
      </c>
      <c r="C2995" s="533" t="s">
        <v>201</v>
      </c>
      <c r="D2995" s="572" t="s">
        <v>1615</v>
      </c>
      <c r="E2995" s="571" t="str">
        <f t="shared" si="2539"/>
        <v xml:space="preserve"> HOLLOW METAL DOORS AND FRAMES</v>
      </c>
      <c r="F2995" s="533" t="str">
        <f t="shared" si="2532"/>
        <v>AR</v>
      </c>
      <c r="G2995" s="533" t="s">
        <v>2722</v>
      </c>
      <c r="H2995" s="533">
        <v>250</v>
      </c>
      <c r="I2995" s="533" t="str">
        <f t="shared" ref="I2995:J2995" si="2561">I2993</f>
        <v>Flush steel doors; 43 mm thick; leaf construction type 3.constructed from steel section frame; galvanized steel sheet both skins, factory primed for painting; including fittings and fixings; complete; as specified and as Drg. A-611</v>
      </c>
      <c r="J2995" s="533" t="str">
        <f t="shared" si="2561"/>
        <v>Flush steel doors; 43 mm thick; leaf construction type 3.constructed from steel section frame; galvanized steel sheet both skins, factory primed for painting; including fittings and fixings; complete; as specified and as Drg. A-611</v>
      </c>
      <c r="K2995" s="87" t="s">
        <v>13</v>
      </c>
      <c r="L2995" s="87" t="s">
        <v>224</v>
      </c>
      <c r="M2995" s="445">
        <v>2</v>
      </c>
      <c r="N2995" s="442" t="s">
        <v>39</v>
      </c>
      <c r="O2995" s="533">
        <v>800</v>
      </c>
      <c r="P2995" s="533">
        <v>1600</v>
      </c>
      <c r="Q2995" s="533">
        <f t="shared" ref="Q2995:Q2997" si="2562">O2995*0.93</f>
        <v>744</v>
      </c>
      <c r="R2995" s="533">
        <f t="shared" ref="R2995:R2997" si="2563">Q2995*M2995</f>
        <v>1488</v>
      </c>
    </row>
    <row r="2996" spans="1:18" ht="15.75">
      <c r="A2996" s="533" t="s">
        <v>2729</v>
      </c>
      <c r="B2996" s="533">
        <v>8</v>
      </c>
      <c r="C2996" s="533" t="s">
        <v>201</v>
      </c>
      <c r="D2996" s="572" t="s">
        <v>1615</v>
      </c>
      <c r="E2996" s="571" t="str">
        <f t="shared" si="2539"/>
        <v xml:space="preserve"> HOLLOW METAL DOORS AND FRAMES</v>
      </c>
      <c r="F2996" s="533" t="str">
        <f t="shared" si="2532"/>
        <v>AR</v>
      </c>
      <c r="G2996" s="533" t="s">
        <v>2722</v>
      </c>
      <c r="H2996" s="533">
        <v>251</v>
      </c>
      <c r="I2996" s="533" t="str">
        <f t="shared" ref="I2996:J2996" si="2564">I2994</f>
        <v>Louvered steel doors; 43 mm thick; leaf construction type 5; galvanized; zinc coated and factory primed for painting; including fittings and fixings; complete; as specified and as Drg. A-611</v>
      </c>
      <c r="J2996" s="533" t="str">
        <f t="shared" si="2564"/>
        <v>Louvered steel doors; 43 mm thick; leaf construction type 5; galvanized; zinc coated and factory primed for painting; including fittings and fixings; complete; as specified and as Drg. A-611</v>
      </c>
      <c r="K2996" s="224" t="s">
        <v>15</v>
      </c>
      <c r="L2996" s="224" t="s">
        <v>225</v>
      </c>
      <c r="M2996" s="446">
        <v>1</v>
      </c>
      <c r="N2996" s="441" t="s">
        <v>39</v>
      </c>
      <c r="P2996" s="533">
        <v>0</v>
      </c>
      <c r="Q2996" s="533">
        <f t="shared" si="2562"/>
        <v>0</v>
      </c>
      <c r="R2996" s="533">
        <f t="shared" si="2563"/>
        <v>0</v>
      </c>
    </row>
    <row r="2997" spans="1:18" ht="15.75">
      <c r="A2997" s="533" t="s">
        <v>2729</v>
      </c>
      <c r="B2997" s="533">
        <v>8</v>
      </c>
      <c r="C2997" s="533" t="s">
        <v>201</v>
      </c>
      <c r="D2997" s="572" t="s">
        <v>1615</v>
      </c>
      <c r="E2997" s="571" t="str">
        <f t="shared" si="2539"/>
        <v xml:space="preserve"> HOLLOW METAL DOORS AND FRAMES</v>
      </c>
      <c r="F2997" s="533" t="str">
        <f t="shared" si="2532"/>
        <v>AR</v>
      </c>
      <c r="G2997" s="533" t="s">
        <v>2722</v>
      </c>
      <c r="H2997" s="533">
        <v>252</v>
      </c>
      <c r="I2997" s="533" t="str">
        <f t="shared" ref="I2997:J2997" si="2565">I2995</f>
        <v>Flush steel doors; 43 mm thick; leaf construction type 3.constructed from steel section frame; galvanized steel sheet both skins, factory primed for painting; including fittings and fixings; complete; as specified and as Drg. A-611</v>
      </c>
      <c r="J2997" s="533" t="str">
        <f t="shared" si="2565"/>
        <v>Flush steel doors; 43 mm thick; leaf construction type 3.constructed from steel section frame; galvanized steel sheet both skins, factory primed for painting; including fittings and fixings; complete; as specified and as Drg. A-611</v>
      </c>
      <c r="K2997" s="224" t="s">
        <v>17</v>
      </c>
      <c r="L2997" s="224" t="s">
        <v>226</v>
      </c>
      <c r="M2997" s="446">
        <v>1</v>
      </c>
      <c r="N2997" s="441" t="s">
        <v>39</v>
      </c>
      <c r="P2997" s="533">
        <v>0</v>
      </c>
      <c r="Q2997" s="533">
        <f t="shared" si="2562"/>
        <v>0</v>
      </c>
      <c r="R2997" s="533">
        <f t="shared" si="2563"/>
        <v>0</v>
      </c>
    </row>
    <row r="2998" spans="1:18" ht="15.75">
      <c r="A2998" s="533" t="s">
        <v>2729</v>
      </c>
      <c r="B2998" s="533">
        <v>8</v>
      </c>
      <c r="C2998" s="533" t="s">
        <v>201</v>
      </c>
      <c r="D2998" s="572" t="s">
        <v>1615</v>
      </c>
      <c r="E2998" s="571" t="str">
        <f t="shared" si="2539"/>
        <v xml:space="preserve"> HOLLOW METAL DOORS AND FRAMES</v>
      </c>
      <c r="F2998" s="533" t="str">
        <f t="shared" si="2532"/>
        <v>AR</v>
      </c>
      <c r="G2998" s="533" t="s">
        <v>2725</v>
      </c>
      <c r="H2998" s="533">
        <v>253</v>
      </c>
      <c r="I2998" s="533" t="str">
        <f>L2998</f>
        <v>Special doors; including ironmongery, accessories, painting, fittings and fixings; complete; as specified and as Drg. A-611</v>
      </c>
      <c r="J2998" s="533" t="str">
        <f>L2998</f>
        <v>Special doors; including ironmongery, accessories, painting, fittings and fixings; complete; as specified and as Drg. A-611</v>
      </c>
      <c r="K2998" s="224"/>
      <c r="L2998" s="224" t="s">
        <v>1075</v>
      </c>
      <c r="M2998" s="624"/>
      <c r="N2998" s="441"/>
    </row>
    <row r="2999" spans="1:18" ht="15.75">
      <c r="A2999" s="533" t="s">
        <v>2729</v>
      </c>
      <c r="B2999" s="533">
        <v>8</v>
      </c>
      <c r="C2999" s="533" t="s">
        <v>201</v>
      </c>
      <c r="D2999" s="572" t="s">
        <v>1615</v>
      </c>
      <c r="E2999" s="571" t="str">
        <f t="shared" si="2539"/>
        <v xml:space="preserve"> HOLLOW METAL DOORS AND FRAMES</v>
      </c>
      <c r="F2999" s="533" t="str">
        <f t="shared" si="2532"/>
        <v>AR</v>
      </c>
      <c r="G2999" s="533" t="s">
        <v>2722</v>
      </c>
      <c r="H2999" s="533">
        <v>254</v>
      </c>
      <c r="I2999" s="533" t="str">
        <f t="shared" ref="I2999:J2999" si="2566">I2997</f>
        <v>Flush steel doors; 43 mm thick; leaf construction type 3.constructed from steel section frame; galvanized steel sheet both skins, factory primed for painting; including fittings and fixings; complete; as specified and as Drg. A-611</v>
      </c>
      <c r="J2999" s="533" t="str">
        <f t="shared" si="2566"/>
        <v>Flush steel doors; 43 mm thick; leaf construction type 3.constructed from steel section frame; galvanized steel sheet both skins, factory primed for painting; including fittings and fixings; complete; as specified and as Drg. A-611</v>
      </c>
      <c r="K2999" s="224" t="s">
        <v>19</v>
      </c>
      <c r="L2999" s="224" t="s">
        <v>227</v>
      </c>
      <c r="M2999" s="446">
        <v>1</v>
      </c>
      <c r="N2999" s="441" t="s">
        <v>39</v>
      </c>
      <c r="P2999" s="533">
        <v>0</v>
      </c>
      <c r="Q2999" s="533">
        <f t="shared" ref="Q2999:Q3002" si="2567">O2999*0.93</f>
        <v>0</v>
      </c>
      <c r="R2999" s="533">
        <f t="shared" ref="R2999:R3002" si="2568">Q2999*M2999</f>
        <v>0</v>
      </c>
    </row>
    <row r="3000" spans="1:18" ht="15.75">
      <c r="A3000" s="533" t="s">
        <v>2729</v>
      </c>
      <c r="B3000" s="533">
        <v>8</v>
      </c>
      <c r="C3000" s="533" t="s">
        <v>201</v>
      </c>
      <c r="D3000" s="572" t="s">
        <v>1615</v>
      </c>
      <c r="E3000" s="571" t="str">
        <f t="shared" si="2539"/>
        <v xml:space="preserve"> HOLLOW METAL DOORS AND FRAMES</v>
      </c>
      <c r="F3000" s="533" t="str">
        <f t="shared" si="2532"/>
        <v>AR</v>
      </c>
      <c r="G3000" s="533" t="s">
        <v>2722</v>
      </c>
      <c r="H3000" s="533">
        <v>255</v>
      </c>
      <c r="I3000" s="533" t="str">
        <f t="shared" ref="I3000:J3000" si="2569">I2998</f>
        <v>Special doors; including ironmongery, accessories, painting, fittings and fixings; complete; as specified and as Drg. A-611</v>
      </c>
      <c r="J3000" s="533" t="str">
        <f t="shared" si="2569"/>
        <v>Special doors; including ironmongery, accessories, painting, fittings and fixings; complete; as specified and as Drg. A-611</v>
      </c>
      <c r="K3000" s="224" t="s">
        <v>20</v>
      </c>
      <c r="L3000" s="224" t="s">
        <v>228</v>
      </c>
      <c r="M3000" s="446">
        <v>2</v>
      </c>
      <c r="N3000" s="441" t="s">
        <v>39</v>
      </c>
      <c r="P3000" s="533">
        <v>0</v>
      </c>
      <c r="Q3000" s="533">
        <f t="shared" si="2567"/>
        <v>0</v>
      </c>
      <c r="R3000" s="533">
        <f t="shared" si="2568"/>
        <v>0</v>
      </c>
    </row>
    <row r="3001" spans="1:18" ht="15.75">
      <c r="A3001" s="533" t="s">
        <v>2729</v>
      </c>
      <c r="B3001" s="533">
        <v>8</v>
      </c>
      <c r="C3001" s="533" t="s">
        <v>201</v>
      </c>
      <c r="D3001" s="572" t="s">
        <v>1615</v>
      </c>
      <c r="E3001" s="571" t="str">
        <f t="shared" si="2539"/>
        <v xml:space="preserve"> HOLLOW METAL DOORS AND FRAMES</v>
      </c>
      <c r="F3001" s="533" t="str">
        <f t="shared" si="2532"/>
        <v>AR</v>
      </c>
      <c r="G3001" s="533" t="s">
        <v>2722</v>
      </c>
      <c r="H3001" s="533">
        <v>256</v>
      </c>
      <c r="I3001" s="533" t="str">
        <f t="shared" ref="I3001:J3001" si="2570">I2999</f>
        <v>Flush steel doors; 43 mm thick; leaf construction type 3.constructed from steel section frame; galvanized steel sheet both skins, factory primed for painting; including fittings and fixings; complete; as specified and as Drg. A-611</v>
      </c>
      <c r="J3001" s="533" t="str">
        <f t="shared" si="2570"/>
        <v>Flush steel doors; 43 mm thick; leaf construction type 3.constructed from steel section frame; galvanized steel sheet both skins, factory primed for painting; including fittings and fixings; complete; as specified and as Drg. A-611</v>
      </c>
      <c r="K3001" s="224" t="s">
        <v>21</v>
      </c>
      <c r="L3001" s="224" t="s">
        <v>229</v>
      </c>
      <c r="M3001" s="446">
        <v>2</v>
      </c>
      <c r="N3001" s="441" t="s">
        <v>39</v>
      </c>
      <c r="P3001" s="533">
        <v>0</v>
      </c>
      <c r="Q3001" s="533">
        <f t="shared" si="2567"/>
        <v>0</v>
      </c>
      <c r="R3001" s="533">
        <f t="shared" si="2568"/>
        <v>0</v>
      </c>
    </row>
    <row r="3002" spans="1:18" ht="15.75">
      <c r="A3002" s="533" t="s">
        <v>2729</v>
      </c>
      <c r="B3002" s="533">
        <v>8</v>
      </c>
      <c r="C3002" s="533" t="s">
        <v>201</v>
      </c>
      <c r="D3002" s="572" t="s">
        <v>1615</v>
      </c>
      <c r="E3002" s="571" t="str">
        <f t="shared" si="2539"/>
        <v xml:space="preserve"> HOLLOW METAL DOORS AND FRAMES</v>
      </c>
      <c r="F3002" s="533" t="str">
        <f t="shared" si="2532"/>
        <v>AR</v>
      </c>
      <c r="G3002" s="533" t="s">
        <v>2722</v>
      </c>
      <c r="H3002" s="533">
        <v>257</v>
      </c>
      <c r="I3002" s="533" t="str">
        <f t="shared" ref="I3002:J3002" si="2571">I3000</f>
        <v>Special doors; including ironmongery, accessories, painting, fittings and fixings; complete; as specified and as Drg. A-611</v>
      </c>
      <c r="J3002" s="533" t="str">
        <f t="shared" si="2571"/>
        <v>Special doors; including ironmongery, accessories, painting, fittings and fixings; complete; as specified and as Drg. A-611</v>
      </c>
      <c r="K3002" s="224" t="s">
        <v>45</v>
      </c>
      <c r="L3002" s="224" t="s">
        <v>230</v>
      </c>
      <c r="M3002" s="446">
        <v>1</v>
      </c>
      <c r="N3002" s="441" t="s">
        <v>39</v>
      </c>
      <c r="P3002" s="533">
        <v>0</v>
      </c>
      <c r="Q3002" s="533">
        <f t="shared" si="2567"/>
        <v>0</v>
      </c>
      <c r="R3002" s="533">
        <f t="shared" si="2568"/>
        <v>0</v>
      </c>
    </row>
    <row r="3003" spans="1:18" ht="16.5" thickBot="1">
      <c r="A3003" s="533" t="s">
        <v>2729</v>
      </c>
      <c r="B3003" s="533">
        <v>8</v>
      </c>
      <c r="C3003" s="533" t="s">
        <v>201</v>
      </c>
      <c r="D3003" s="572" t="s">
        <v>1615</v>
      </c>
      <c r="E3003" s="571" t="str">
        <f t="shared" si="2539"/>
        <v xml:space="preserve"> HOLLOW METAL DOORS AND FRAMES</v>
      </c>
      <c r="F3003" s="533" t="str">
        <f t="shared" si="2532"/>
        <v>AR</v>
      </c>
      <c r="G3003" s="533" t="s">
        <v>2725</v>
      </c>
      <c r="H3003" s="533">
        <v>258</v>
      </c>
      <c r="I3003" s="533" t="str">
        <f>L3003</f>
        <v>Steel hollow door frames; zinc coated and factory primed for painting; including fixings and fillings solid with mortar; as specified and as Drg. A-611</v>
      </c>
      <c r="J3003" s="533" t="str">
        <f>L3003</f>
        <v>Steel hollow door frames; zinc coated and factory primed for painting; including fixings and fillings solid with mortar; as specified and as Drg. A-611</v>
      </c>
      <c r="K3003" s="87"/>
      <c r="L3003" s="87" t="s">
        <v>231</v>
      </c>
      <c r="M3003" s="466"/>
      <c r="N3003" s="440"/>
    </row>
    <row r="3004" spans="1:18" ht="16.5" thickBot="1">
      <c r="A3004" s="533" t="s">
        <v>2729</v>
      </c>
      <c r="B3004" s="533">
        <v>8</v>
      </c>
      <c r="C3004" s="533" t="s">
        <v>201</v>
      </c>
      <c r="D3004" s="572" t="s">
        <v>1615</v>
      </c>
      <c r="E3004" s="571" t="str">
        <f t="shared" si="2539"/>
        <v xml:space="preserve"> HOLLOW METAL DOORS AND FRAMES</v>
      </c>
      <c r="F3004" s="533" t="str">
        <f t="shared" si="2532"/>
        <v>AR</v>
      </c>
      <c r="G3004" s="533" t="s">
        <v>2722</v>
      </c>
      <c r="H3004" s="533">
        <v>259</v>
      </c>
      <c r="I3004" s="533" t="str">
        <f t="shared" ref="I3004:J3004" si="2572">I3002</f>
        <v>Special doors; including ironmongery, accessories, painting, fittings and fixings; complete; as specified and as Drg. A-611</v>
      </c>
      <c r="J3004" s="533" t="str">
        <f t="shared" si="2572"/>
        <v>Special doors; including ironmongery, accessories, painting, fittings and fixings; complete; as specified and as Drg. A-611</v>
      </c>
      <c r="K3004" s="87" t="s">
        <v>15</v>
      </c>
      <c r="L3004" s="87" t="s">
        <v>232</v>
      </c>
      <c r="M3004" s="445">
        <v>300</v>
      </c>
      <c r="N3004" s="442" t="s">
        <v>95</v>
      </c>
      <c r="O3004" s="533">
        <v>20</v>
      </c>
      <c r="P3004" s="533">
        <v>6000</v>
      </c>
      <c r="Q3004" s="533">
        <f t="shared" ref="Q3004:Q3005" si="2573">O3004*0.93</f>
        <v>18.600000000000001</v>
      </c>
      <c r="R3004" s="533">
        <f t="shared" ref="R3004:R3005" si="2574">Q3004*M3004</f>
        <v>5580</v>
      </c>
    </row>
    <row r="3005" spans="1:18" ht="15.75">
      <c r="A3005" s="533" t="s">
        <v>2729</v>
      </c>
      <c r="B3005" s="533">
        <v>8</v>
      </c>
      <c r="C3005" s="533" t="s">
        <v>201</v>
      </c>
      <c r="D3005" s="572" t="s">
        <v>1615</v>
      </c>
      <c r="E3005" s="571" t="str">
        <f t="shared" si="2539"/>
        <v xml:space="preserve"> HOLLOW METAL DOORS AND FRAMES</v>
      </c>
      <c r="F3005" s="533" t="str">
        <f t="shared" si="2532"/>
        <v>AR</v>
      </c>
      <c r="G3005" s="533" t="s">
        <v>2722</v>
      </c>
      <c r="H3005" s="533">
        <v>260</v>
      </c>
      <c r="I3005" s="533" t="str">
        <f t="shared" ref="I3005:J3005" si="2575">I3003</f>
        <v>Steel hollow door frames; zinc coated and factory primed for painting; including fixings and fillings solid with mortar; as specified and as Drg. A-611</v>
      </c>
      <c r="J3005" s="533" t="str">
        <f t="shared" si="2575"/>
        <v>Steel hollow door frames; zinc coated and factory primed for painting; including fixings and fillings solid with mortar; as specified and as Drg. A-611</v>
      </c>
      <c r="K3005" s="224" t="s">
        <v>50</v>
      </c>
      <c r="L3005" s="224" t="s">
        <v>233</v>
      </c>
      <c r="M3005" s="446">
        <v>7</v>
      </c>
      <c r="N3005" s="441" t="s">
        <v>95</v>
      </c>
      <c r="Q3005" s="533">
        <f t="shared" si="2573"/>
        <v>0</v>
      </c>
      <c r="R3005" s="533">
        <f t="shared" si="2574"/>
        <v>0</v>
      </c>
    </row>
    <row r="3006" spans="1:18" ht="15.75">
      <c r="A3006" s="533" t="s">
        <v>2729</v>
      </c>
      <c r="B3006" s="533">
        <v>8</v>
      </c>
      <c r="C3006" s="533" t="s">
        <v>201</v>
      </c>
      <c r="D3006" s="572" t="s">
        <v>1615</v>
      </c>
      <c r="E3006" s="571" t="str">
        <f t="shared" si="2539"/>
        <v xml:space="preserve"> HOLLOW METAL DOORS AND FRAMES</v>
      </c>
      <c r="F3006" s="533" t="str">
        <f t="shared" si="2532"/>
        <v>AR</v>
      </c>
      <c r="G3006" s="533" t="s">
        <v>2725</v>
      </c>
      <c r="H3006" s="533">
        <v>261</v>
      </c>
      <c r="I3006" s="533" t="str">
        <f>L3006</f>
        <v>Steel hollow door frames; fire rated, zinc coated and factory primed for painting; including fixings and filling solid with mortar; as specified and as Drg. A-611</v>
      </c>
      <c r="J3006" s="533" t="str">
        <f>L3006</f>
        <v>Steel hollow door frames; fire rated, zinc coated and factory primed for painting; including fixings and filling solid with mortar; as specified and as Drg. A-611</v>
      </c>
      <c r="K3006" s="87"/>
      <c r="L3006" s="87" t="s">
        <v>234</v>
      </c>
      <c r="M3006" s="466"/>
      <c r="N3006" s="440"/>
    </row>
    <row r="3007" spans="1:18" ht="15.75">
      <c r="A3007" s="533" t="s">
        <v>2729</v>
      </c>
      <c r="B3007" s="533">
        <v>8</v>
      </c>
      <c r="C3007" s="533" t="s">
        <v>201</v>
      </c>
      <c r="D3007" s="572" t="s">
        <v>1615</v>
      </c>
      <c r="E3007" s="571" t="str">
        <f t="shared" si="2539"/>
        <v xml:space="preserve"> HOLLOW METAL DOORS AND FRAMES</v>
      </c>
      <c r="F3007" s="533" t="str">
        <f t="shared" si="2532"/>
        <v>AR</v>
      </c>
      <c r="G3007" s="533" t="s">
        <v>2722</v>
      </c>
      <c r="H3007" s="533">
        <v>262</v>
      </c>
      <c r="I3007" s="533" t="str">
        <f t="shared" ref="I3007:J3007" si="2576">I3005</f>
        <v>Steel hollow door frames; zinc coated and factory primed for painting; including fixings and fillings solid with mortar; as specified and as Drg. A-611</v>
      </c>
      <c r="J3007" s="533" t="str">
        <f t="shared" si="2576"/>
        <v>Steel hollow door frames; zinc coated and factory primed for painting; including fixings and fillings solid with mortar; as specified and as Drg. A-611</v>
      </c>
      <c r="K3007" s="224" t="s">
        <v>13</v>
      </c>
      <c r="L3007" s="224" t="s">
        <v>235</v>
      </c>
      <c r="M3007" s="446">
        <v>65</v>
      </c>
      <c r="N3007" s="441" t="s">
        <v>95</v>
      </c>
      <c r="Q3007" s="533">
        <f t="shared" ref="Q3007:Q3010" si="2577">O3007*0.93</f>
        <v>0</v>
      </c>
      <c r="R3007" s="533">
        <f t="shared" ref="R3007:R3010" si="2578">Q3007*M3007</f>
        <v>0</v>
      </c>
    </row>
    <row r="3008" spans="1:18" ht="15.75">
      <c r="A3008" s="533" t="s">
        <v>2729</v>
      </c>
      <c r="B3008" s="533">
        <v>8</v>
      </c>
      <c r="C3008" s="533" t="s">
        <v>201</v>
      </c>
      <c r="D3008" s="572" t="s">
        <v>1615</v>
      </c>
      <c r="E3008" s="571" t="str">
        <f t="shared" si="2539"/>
        <v xml:space="preserve"> HOLLOW METAL DOORS AND FRAMES</v>
      </c>
      <c r="F3008" s="533" t="str">
        <f t="shared" si="2532"/>
        <v>AR</v>
      </c>
      <c r="G3008" s="533" t="s">
        <v>2722</v>
      </c>
      <c r="H3008" s="533">
        <v>263</v>
      </c>
      <c r="I3008" s="533" t="str">
        <f t="shared" ref="I3008:J3008" si="2579">I3006</f>
        <v>Steel hollow door frames; fire rated, zinc coated and factory primed for painting; including fixings and filling solid with mortar; as specified and as Drg. A-611</v>
      </c>
      <c r="J3008" s="533" t="str">
        <f t="shared" si="2579"/>
        <v>Steel hollow door frames; fire rated, zinc coated and factory primed for painting; including fixings and filling solid with mortar; as specified and as Drg. A-611</v>
      </c>
      <c r="K3008" s="224" t="s">
        <v>15</v>
      </c>
      <c r="L3008" s="224" t="s">
        <v>236</v>
      </c>
      <c r="M3008" s="446">
        <v>44</v>
      </c>
      <c r="N3008" s="441" t="s">
        <v>95</v>
      </c>
      <c r="Q3008" s="533">
        <f t="shared" si="2577"/>
        <v>0</v>
      </c>
      <c r="R3008" s="533">
        <f t="shared" si="2578"/>
        <v>0</v>
      </c>
    </row>
    <row r="3009" spans="1:18" ht="16.5" thickBot="1">
      <c r="A3009" s="533" t="s">
        <v>2729</v>
      </c>
      <c r="B3009" s="533">
        <v>8</v>
      </c>
      <c r="C3009" s="533" t="s">
        <v>201</v>
      </c>
      <c r="D3009" s="572" t="s">
        <v>1615</v>
      </c>
      <c r="E3009" s="571" t="str">
        <f t="shared" si="2539"/>
        <v xml:space="preserve"> HOLLOW METAL DOORS AND FRAMES</v>
      </c>
      <c r="F3009" s="533" t="str">
        <f t="shared" si="2532"/>
        <v>AR</v>
      </c>
      <c r="G3009" s="533" t="s">
        <v>2722</v>
      </c>
      <c r="H3009" s="533">
        <v>264</v>
      </c>
      <c r="I3009" s="533" t="str">
        <f t="shared" ref="I3009:J3009" si="2580">I3007</f>
        <v>Steel hollow door frames; zinc coated and factory primed for painting; including fixings and fillings solid with mortar; as specified and as Drg. A-611</v>
      </c>
      <c r="J3009" s="533" t="str">
        <f t="shared" si="2580"/>
        <v>Steel hollow door frames; zinc coated and factory primed for painting; including fixings and fillings solid with mortar; as specified and as Drg. A-611</v>
      </c>
      <c r="K3009" s="224" t="s">
        <v>17</v>
      </c>
      <c r="L3009" s="224" t="s">
        <v>237</v>
      </c>
      <c r="M3009" s="446">
        <v>109</v>
      </c>
      <c r="N3009" s="441" t="s">
        <v>95</v>
      </c>
      <c r="Q3009" s="533">
        <f t="shared" si="2577"/>
        <v>0</v>
      </c>
      <c r="R3009" s="533">
        <f t="shared" si="2578"/>
        <v>0</v>
      </c>
    </row>
    <row r="3010" spans="1:18" ht="16.5" thickBot="1">
      <c r="A3010" s="533" t="s">
        <v>2729</v>
      </c>
      <c r="B3010" s="533">
        <v>8</v>
      </c>
      <c r="C3010" s="533" t="s">
        <v>201</v>
      </c>
      <c r="D3010" s="572" t="s">
        <v>1615</v>
      </c>
      <c r="E3010" s="571" t="str">
        <f t="shared" si="2539"/>
        <v xml:space="preserve"> HOLLOW METAL DOORS AND FRAMES</v>
      </c>
      <c r="F3010" s="533" t="str">
        <f t="shared" si="2532"/>
        <v>AR</v>
      </c>
      <c r="G3010" s="533" t="s">
        <v>2722</v>
      </c>
      <c r="H3010" s="533">
        <v>265</v>
      </c>
      <c r="I3010" s="533" t="str">
        <f t="shared" ref="I3010:J3010" si="2581">I3008</f>
        <v>Steel hollow door frames; fire rated, zinc coated and factory primed for painting; including fixings and filling solid with mortar; as specified and as Drg. A-611</v>
      </c>
      <c r="J3010" s="533" t="str">
        <f t="shared" si="2581"/>
        <v>Steel hollow door frames; fire rated, zinc coated and factory primed for painting; including fixings and filling solid with mortar; as specified and as Drg. A-611</v>
      </c>
      <c r="K3010" s="87" t="s">
        <v>13</v>
      </c>
      <c r="L3010" s="87" t="s">
        <v>238</v>
      </c>
      <c r="M3010" s="445">
        <v>5</v>
      </c>
      <c r="N3010" s="442" t="s">
        <v>95</v>
      </c>
      <c r="O3010" s="533">
        <v>30</v>
      </c>
      <c r="P3010" s="533">
        <v>150</v>
      </c>
      <c r="Q3010" s="533">
        <f t="shared" si="2577"/>
        <v>27.900000000000002</v>
      </c>
      <c r="R3010" s="533">
        <f t="shared" si="2578"/>
        <v>139.5</v>
      </c>
    </row>
    <row r="3011" spans="1:18" ht="15.75">
      <c r="A3011" s="533" t="s">
        <v>2729</v>
      </c>
      <c r="B3011" s="533">
        <v>8</v>
      </c>
      <c r="C3011" s="533" t="s">
        <v>201</v>
      </c>
      <c r="D3011" s="572" t="s">
        <v>1619</v>
      </c>
      <c r="E3011" s="571" t="s">
        <v>1228</v>
      </c>
      <c r="F3011" s="533" t="str">
        <f t="shared" si="2532"/>
        <v>AR</v>
      </c>
      <c r="G3011" s="533" t="s">
        <v>2725</v>
      </c>
      <c r="H3011" s="533">
        <v>266</v>
      </c>
      <c r="I3011" s="533" t="str">
        <f t="shared" ref="I3011:I3012" si="2582">L3011</f>
        <v>081416 - FLUSH WOOD DOORS</v>
      </c>
      <c r="J3011" s="533" t="str">
        <f t="shared" ref="J3011:J3012" si="2583">L3011</f>
        <v>081416 - FLUSH WOOD DOORS</v>
      </c>
      <c r="K3011" s="87"/>
      <c r="L3011" s="87" t="s">
        <v>239</v>
      </c>
      <c r="M3011" s="466"/>
      <c r="N3011" s="440"/>
    </row>
    <row r="3012" spans="1:18" ht="15.75">
      <c r="A3012" s="533" t="s">
        <v>2729</v>
      </c>
      <c r="B3012" s="533">
        <v>8</v>
      </c>
      <c r="C3012" s="533" t="s">
        <v>201</v>
      </c>
      <c r="D3012" s="572" t="s">
        <v>1619</v>
      </c>
      <c r="E3012" s="571" t="str">
        <f t="shared" ref="E3012:E3041" si="2584">E3011</f>
        <v xml:space="preserve"> FLUSH WOOD DOORS</v>
      </c>
      <c r="F3012" s="533" t="str">
        <f t="shared" si="2532"/>
        <v>AR</v>
      </c>
      <c r="G3012" s="533" t="s">
        <v>2725</v>
      </c>
      <c r="H3012" s="533">
        <v>267</v>
      </c>
      <c r="I3012" s="533" t="str">
        <f t="shared" si="2582"/>
        <v>Flush wood doors; semi-solid core, 43 thick, leaf construction type 1; comprising preservative treated softwood framing and noggins faced both sides with 6 mm plywood glued and pressed to framing and lipped on all edges with hardwood, veneered faced, finished to receive clear finish paint; including fittings and fixings; complete; as specified and as Drg. A-611</v>
      </c>
      <c r="J3012" s="533" t="str">
        <f t="shared" si="2583"/>
        <v>Flush wood doors; semi-solid core, 43 thick, leaf construction type 1; comprising preservative treated softwood framing and noggins faced both sides with 6 mm plywood glued and pressed to framing and lipped on all edges with hardwood, veneered faced, finished to receive clear finish paint; including fittings and fixings; complete; as specified and as Drg. A-611</v>
      </c>
      <c r="K3012" s="224"/>
      <c r="L3012" s="224" t="s">
        <v>240</v>
      </c>
      <c r="M3012" s="624"/>
      <c r="N3012" s="441"/>
    </row>
    <row r="3013" spans="1:18" ht="15.75">
      <c r="A3013" s="533" t="s">
        <v>2729</v>
      </c>
      <c r="B3013" s="533">
        <v>8</v>
      </c>
      <c r="C3013" s="533" t="s">
        <v>201</v>
      </c>
      <c r="D3013" s="572" t="s">
        <v>1619</v>
      </c>
      <c r="E3013" s="571" t="str">
        <f t="shared" si="2584"/>
        <v xml:space="preserve"> FLUSH WOOD DOORS</v>
      </c>
      <c r="F3013" s="533" t="str">
        <f t="shared" si="2532"/>
        <v>AR</v>
      </c>
      <c r="G3013" s="533" t="s">
        <v>2722</v>
      </c>
      <c r="H3013" s="533">
        <v>268</v>
      </c>
      <c r="I3013" s="533" t="str">
        <f>I3011</f>
        <v>081416 - FLUSH WOOD DOORS</v>
      </c>
      <c r="J3013" s="533" t="str">
        <f>J3011</f>
        <v>081416 - FLUSH WOOD DOORS</v>
      </c>
      <c r="K3013" s="224" t="s">
        <v>20</v>
      </c>
      <c r="L3013" s="224" t="s">
        <v>241</v>
      </c>
      <c r="M3013" s="446">
        <v>4</v>
      </c>
      <c r="N3013" s="441" t="s">
        <v>39</v>
      </c>
      <c r="Q3013" s="533">
        <f>O3013*0.93</f>
        <v>0</v>
      </c>
      <c r="R3013" s="533">
        <f>Q3013*M3013</f>
        <v>0</v>
      </c>
    </row>
    <row r="3014" spans="1:18" ht="16.5" thickBot="1">
      <c r="A3014" s="533" t="s">
        <v>2729</v>
      </c>
      <c r="B3014" s="533">
        <v>8</v>
      </c>
      <c r="C3014" s="533" t="s">
        <v>201</v>
      </c>
      <c r="D3014" s="572" t="s">
        <v>1619</v>
      </c>
      <c r="E3014" s="571" t="str">
        <f t="shared" si="2584"/>
        <v xml:space="preserve"> FLUSH WOOD DOORS</v>
      </c>
      <c r="F3014" s="533" t="str">
        <f t="shared" si="2532"/>
        <v>AR</v>
      </c>
      <c r="G3014" s="533" t="s">
        <v>2725</v>
      </c>
      <c r="H3014" s="533">
        <v>269</v>
      </c>
      <c r="I3014" s="533" t="str">
        <f>L3014</f>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J3014" s="533" t="str">
        <f>L3014</f>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K3014" s="87"/>
      <c r="L3014" s="87" t="s">
        <v>242</v>
      </c>
      <c r="M3014" s="466"/>
      <c r="N3014" s="440"/>
    </row>
    <row r="3015" spans="1:18" ht="16.5" thickBot="1">
      <c r="A3015" s="533" t="s">
        <v>2729</v>
      </c>
      <c r="B3015" s="533">
        <v>8</v>
      </c>
      <c r="C3015" s="533" t="s">
        <v>201</v>
      </c>
      <c r="D3015" s="572" t="s">
        <v>1619</v>
      </c>
      <c r="E3015" s="571" t="str">
        <f t="shared" si="2584"/>
        <v xml:space="preserve"> FLUSH WOOD DOORS</v>
      </c>
      <c r="F3015" s="533" t="str">
        <f t="shared" si="2532"/>
        <v>AR</v>
      </c>
      <c r="G3015" s="533" t="s">
        <v>2722</v>
      </c>
      <c r="H3015" s="533">
        <v>270</v>
      </c>
      <c r="I3015" s="533" t="str">
        <f t="shared" ref="I3015:J3015" si="2585">I3013</f>
        <v>081416 - FLUSH WOOD DOORS</v>
      </c>
      <c r="J3015" s="533" t="str">
        <f t="shared" si="2585"/>
        <v>081416 - FLUSH WOOD DOORS</v>
      </c>
      <c r="K3015" s="87" t="s">
        <v>13</v>
      </c>
      <c r="L3015" s="87" t="s">
        <v>243</v>
      </c>
      <c r="M3015" s="445">
        <v>3</v>
      </c>
      <c r="N3015" s="442" t="s">
        <v>39</v>
      </c>
      <c r="O3015" s="533">
        <v>260</v>
      </c>
      <c r="P3015" s="533">
        <v>780</v>
      </c>
      <c r="Q3015" s="533">
        <f t="shared" ref="Q3015:Q3023" si="2586">O3015*0.93</f>
        <v>241.8</v>
      </c>
      <c r="R3015" s="533">
        <f t="shared" ref="R3015:R3023" si="2587">Q3015*M3015</f>
        <v>725.40000000000009</v>
      </c>
    </row>
    <row r="3016" spans="1:18" ht="15.75">
      <c r="A3016" s="533" t="s">
        <v>2729</v>
      </c>
      <c r="B3016" s="533">
        <v>8</v>
      </c>
      <c r="C3016" s="533" t="s">
        <v>201</v>
      </c>
      <c r="D3016" s="572" t="s">
        <v>1619</v>
      </c>
      <c r="E3016" s="571" t="str">
        <f t="shared" si="2584"/>
        <v xml:space="preserve"> FLUSH WOOD DOORS</v>
      </c>
      <c r="F3016" s="533" t="str">
        <f t="shared" si="2532"/>
        <v>AR</v>
      </c>
      <c r="G3016" s="533" t="s">
        <v>2722</v>
      </c>
      <c r="H3016" s="533">
        <v>271</v>
      </c>
      <c r="I3016" s="533" t="str">
        <f t="shared" ref="I3016:J3016" si="2588">I3014</f>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J3016" s="533" t="str">
        <f t="shared" si="2588"/>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K3016" s="224" t="s">
        <v>15</v>
      </c>
      <c r="L3016" s="224" t="s">
        <v>244</v>
      </c>
      <c r="M3016" s="446">
        <v>2</v>
      </c>
      <c r="N3016" s="441" t="s">
        <v>39</v>
      </c>
      <c r="Q3016" s="533">
        <f t="shared" si="2586"/>
        <v>0</v>
      </c>
      <c r="R3016" s="533">
        <f t="shared" si="2587"/>
        <v>0</v>
      </c>
    </row>
    <row r="3017" spans="1:18" ht="16.5" thickBot="1">
      <c r="A3017" s="533" t="s">
        <v>2729</v>
      </c>
      <c r="B3017" s="533">
        <v>8</v>
      </c>
      <c r="C3017" s="533" t="s">
        <v>201</v>
      </c>
      <c r="D3017" s="572" t="s">
        <v>1619</v>
      </c>
      <c r="E3017" s="571" t="str">
        <f t="shared" si="2584"/>
        <v xml:space="preserve"> FLUSH WOOD DOORS</v>
      </c>
      <c r="F3017" s="533" t="str">
        <f t="shared" si="2532"/>
        <v>AR</v>
      </c>
      <c r="G3017" s="533" t="s">
        <v>2722</v>
      </c>
      <c r="H3017" s="533">
        <v>272</v>
      </c>
      <c r="I3017" s="533" t="str">
        <f t="shared" ref="I3017:J3017" si="2589">I3015</f>
        <v>081416 - FLUSH WOOD DOORS</v>
      </c>
      <c r="J3017" s="533" t="str">
        <f t="shared" si="2589"/>
        <v>081416 - FLUSH WOOD DOORS</v>
      </c>
      <c r="K3017" s="224" t="s">
        <v>17</v>
      </c>
      <c r="L3017" s="224" t="s">
        <v>245</v>
      </c>
      <c r="M3017" s="446">
        <v>1</v>
      </c>
      <c r="N3017" s="441" t="s">
        <v>39</v>
      </c>
      <c r="Q3017" s="533">
        <f t="shared" si="2586"/>
        <v>0</v>
      </c>
      <c r="R3017" s="533">
        <f t="shared" si="2587"/>
        <v>0</v>
      </c>
    </row>
    <row r="3018" spans="1:18" ht="16.5" thickBot="1">
      <c r="A3018" s="533" t="s">
        <v>2729</v>
      </c>
      <c r="B3018" s="533">
        <v>8</v>
      </c>
      <c r="C3018" s="533" t="s">
        <v>201</v>
      </c>
      <c r="D3018" s="572" t="s">
        <v>1619</v>
      </c>
      <c r="E3018" s="571" t="str">
        <f t="shared" si="2584"/>
        <v xml:space="preserve"> FLUSH WOOD DOORS</v>
      </c>
      <c r="F3018" s="533" t="str">
        <f t="shared" si="2532"/>
        <v>AR</v>
      </c>
      <c r="G3018" s="533" t="s">
        <v>2722</v>
      </c>
      <c r="H3018" s="533">
        <v>273</v>
      </c>
      <c r="I3018" s="533" t="str">
        <f t="shared" ref="I3018:J3018" si="2590">I3016</f>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J3018" s="533" t="str">
        <f t="shared" si="2590"/>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K3018" s="87" t="s">
        <v>15</v>
      </c>
      <c r="L3018" s="87" t="s">
        <v>246</v>
      </c>
      <c r="M3018" s="445">
        <v>1</v>
      </c>
      <c r="N3018" s="442" t="s">
        <v>39</v>
      </c>
      <c r="O3018" s="533">
        <v>330</v>
      </c>
      <c r="P3018" s="533">
        <v>330</v>
      </c>
      <c r="Q3018" s="533">
        <f t="shared" si="2586"/>
        <v>306.90000000000003</v>
      </c>
      <c r="R3018" s="533">
        <f t="shared" si="2587"/>
        <v>306.90000000000003</v>
      </c>
    </row>
    <row r="3019" spans="1:18" ht="16.5" thickBot="1">
      <c r="A3019" s="533" t="s">
        <v>2729</v>
      </c>
      <c r="B3019" s="533">
        <v>8</v>
      </c>
      <c r="C3019" s="533" t="s">
        <v>201</v>
      </c>
      <c r="D3019" s="572" t="s">
        <v>1619</v>
      </c>
      <c r="E3019" s="571" t="str">
        <f t="shared" si="2584"/>
        <v xml:space="preserve"> FLUSH WOOD DOORS</v>
      </c>
      <c r="F3019" s="533" t="str">
        <f t="shared" si="2532"/>
        <v>AR</v>
      </c>
      <c r="G3019" s="533" t="s">
        <v>2722</v>
      </c>
      <c r="H3019" s="533">
        <v>274</v>
      </c>
      <c r="I3019" s="533" t="str">
        <f t="shared" ref="I3019:J3019" si="2591">I3017</f>
        <v>081416 - FLUSH WOOD DOORS</v>
      </c>
      <c r="J3019" s="533" t="str">
        <f t="shared" si="2591"/>
        <v>081416 - FLUSH WOOD DOORS</v>
      </c>
      <c r="K3019" s="224" t="s">
        <v>20</v>
      </c>
      <c r="L3019" s="224" t="s">
        <v>247</v>
      </c>
      <c r="M3019" s="446">
        <v>5</v>
      </c>
      <c r="N3019" s="441" t="s">
        <v>39</v>
      </c>
      <c r="Q3019" s="533">
        <f t="shared" si="2586"/>
        <v>0</v>
      </c>
      <c r="R3019" s="533">
        <f t="shared" si="2587"/>
        <v>0</v>
      </c>
    </row>
    <row r="3020" spans="1:18" ht="16.5" thickBot="1">
      <c r="A3020" s="533" t="s">
        <v>2729</v>
      </c>
      <c r="B3020" s="533">
        <v>8</v>
      </c>
      <c r="C3020" s="533" t="s">
        <v>201</v>
      </c>
      <c r="D3020" s="572" t="s">
        <v>1619</v>
      </c>
      <c r="E3020" s="571" t="str">
        <f t="shared" si="2584"/>
        <v xml:space="preserve"> FLUSH WOOD DOORS</v>
      </c>
      <c r="F3020" s="533" t="str">
        <f t="shared" si="2532"/>
        <v>AR</v>
      </c>
      <c r="G3020" s="533" t="s">
        <v>2722</v>
      </c>
      <c r="H3020" s="533">
        <v>275</v>
      </c>
      <c r="I3020" s="533" t="str">
        <f t="shared" ref="I3020:J3020" si="2592">I3018</f>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J3020" s="533" t="str">
        <f t="shared" si="2592"/>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K3020" s="87" t="s">
        <v>17</v>
      </c>
      <c r="L3020" s="87" t="s">
        <v>248</v>
      </c>
      <c r="M3020" s="445">
        <v>9</v>
      </c>
      <c r="N3020" s="442" t="s">
        <v>39</v>
      </c>
      <c r="O3020" s="533">
        <v>275</v>
      </c>
      <c r="P3020" s="533">
        <v>2475</v>
      </c>
      <c r="Q3020" s="533">
        <f t="shared" si="2586"/>
        <v>255.75</v>
      </c>
      <c r="R3020" s="533">
        <f t="shared" si="2587"/>
        <v>2301.75</v>
      </c>
    </row>
    <row r="3021" spans="1:18" ht="16.5" thickBot="1">
      <c r="A3021" s="533" t="s">
        <v>2729</v>
      </c>
      <c r="B3021" s="533">
        <v>8</v>
      </c>
      <c r="C3021" s="533" t="s">
        <v>201</v>
      </c>
      <c r="D3021" s="572" t="s">
        <v>1619</v>
      </c>
      <c r="E3021" s="571" t="str">
        <f t="shared" si="2584"/>
        <v xml:space="preserve"> FLUSH WOOD DOORS</v>
      </c>
      <c r="F3021" s="533" t="str">
        <f t="shared" si="2532"/>
        <v>AR</v>
      </c>
      <c r="G3021" s="533" t="s">
        <v>2722</v>
      </c>
      <c r="H3021" s="533">
        <v>276</v>
      </c>
      <c r="I3021" s="533" t="str">
        <f t="shared" ref="I3021:J3021" si="2593">I3019</f>
        <v>081416 - FLUSH WOOD DOORS</v>
      </c>
      <c r="J3021" s="533" t="str">
        <f t="shared" si="2593"/>
        <v>081416 - FLUSH WOOD DOORS</v>
      </c>
      <c r="K3021" s="87" t="s">
        <v>19</v>
      </c>
      <c r="L3021" s="87" t="s">
        <v>249</v>
      </c>
      <c r="M3021" s="445">
        <v>6</v>
      </c>
      <c r="N3021" s="442" t="s">
        <v>39</v>
      </c>
      <c r="O3021" s="533">
        <v>280</v>
      </c>
      <c r="P3021" s="533">
        <v>1680</v>
      </c>
      <c r="Q3021" s="533">
        <f t="shared" si="2586"/>
        <v>260.40000000000003</v>
      </c>
      <c r="R3021" s="533">
        <f t="shared" si="2587"/>
        <v>1562.4</v>
      </c>
    </row>
    <row r="3022" spans="1:18" ht="16.5" thickBot="1">
      <c r="A3022" s="533" t="s">
        <v>2729</v>
      </c>
      <c r="B3022" s="533">
        <v>8</v>
      </c>
      <c r="C3022" s="533" t="s">
        <v>201</v>
      </c>
      <c r="D3022" s="572" t="s">
        <v>1619</v>
      </c>
      <c r="E3022" s="571" t="str">
        <f t="shared" si="2584"/>
        <v xml:space="preserve"> FLUSH WOOD DOORS</v>
      </c>
      <c r="F3022" s="533" t="str">
        <f t="shared" si="2532"/>
        <v>AR</v>
      </c>
      <c r="G3022" s="533" t="s">
        <v>2722</v>
      </c>
      <c r="H3022" s="533">
        <v>277</v>
      </c>
      <c r="I3022" s="533" t="str">
        <f t="shared" ref="I3022:J3022" si="2594">I3020</f>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J3022" s="533" t="str">
        <f t="shared" si="2594"/>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K3022" s="224" t="s">
        <v>48</v>
      </c>
      <c r="L3022" s="224" t="s">
        <v>250</v>
      </c>
      <c r="M3022" s="446">
        <v>1</v>
      </c>
      <c r="N3022" s="441" t="s">
        <v>39</v>
      </c>
      <c r="Q3022" s="533">
        <f t="shared" si="2586"/>
        <v>0</v>
      </c>
      <c r="R3022" s="533">
        <f t="shared" si="2587"/>
        <v>0</v>
      </c>
    </row>
    <row r="3023" spans="1:18" ht="16.5" thickBot="1">
      <c r="A3023" s="533" t="s">
        <v>2729</v>
      </c>
      <c r="B3023" s="533">
        <v>8</v>
      </c>
      <c r="C3023" s="533" t="s">
        <v>201</v>
      </c>
      <c r="D3023" s="572" t="s">
        <v>1619</v>
      </c>
      <c r="E3023" s="571" t="str">
        <f t="shared" si="2584"/>
        <v xml:space="preserve"> FLUSH WOOD DOORS</v>
      </c>
      <c r="F3023" s="533" t="str">
        <f t="shared" si="2532"/>
        <v>AR</v>
      </c>
      <c r="G3023" s="533" t="s">
        <v>2722</v>
      </c>
      <c r="H3023" s="533">
        <v>278</v>
      </c>
      <c r="I3023" s="533" t="str">
        <f t="shared" ref="I3023:J3023" si="2595">I3021</f>
        <v>081416 - FLUSH WOOD DOORS</v>
      </c>
      <c r="J3023" s="533" t="str">
        <f t="shared" si="2595"/>
        <v>081416 - FLUSH WOOD DOORS</v>
      </c>
      <c r="K3023" s="87" t="s">
        <v>20</v>
      </c>
      <c r="L3023" s="87" t="s">
        <v>251</v>
      </c>
      <c r="M3023" s="445">
        <v>1</v>
      </c>
      <c r="N3023" s="442" t="s">
        <v>39</v>
      </c>
      <c r="O3023" s="533">
        <v>275</v>
      </c>
      <c r="P3023" s="533">
        <v>275</v>
      </c>
      <c r="Q3023" s="533">
        <f t="shared" si="2586"/>
        <v>255.75</v>
      </c>
      <c r="R3023" s="533">
        <f t="shared" si="2587"/>
        <v>255.75</v>
      </c>
    </row>
    <row r="3024" spans="1:18" ht="15.75">
      <c r="A3024" s="533" t="s">
        <v>2729</v>
      </c>
      <c r="B3024" s="533">
        <v>8</v>
      </c>
      <c r="C3024" s="533" t="s">
        <v>201</v>
      </c>
      <c r="D3024" s="572" t="s">
        <v>1619</v>
      </c>
      <c r="E3024" s="571" t="str">
        <f t="shared" si="2584"/>
        <v xml:space="preserve"> FLUSH WOOD DOORS</v>
      </c>
      <c r="F3024" s="533" t="str">
        <f t="shared" si="2532"/>
        <v>AR</v>
      </c>
      <c r="G3024" s="533" t="s">
        <v>2725</v>
      </c>
      <c r="H3024" s="533">
        <v>279</v>
      </c>
      <c r="I3024" s="533" t="str">
        <f>L3024</f>
        <v>Flush wood doors; solid core, 43 thick, leaf construction type 2, fire rated, comprising hardwood framing and noggins; particle core faced both sides with 6 mm plywood lipped on all edges with hardwood, veneered faced, finished to receive clear finish paint; including intumescent strip, fittings and fixings; complete; as specified and as Drg. A-611</v>
      </c>
      <c r="J3024" s="533" t="str">
        <f>L3024</f>
        <v>Flush wood doors; solid core, 43 thick, leaf construction type 2, fire rated, comprising hardwood framing and noggins; particle core faced both sides with 6 mm plywood lipped on all edges with hardwood, veneered faced, finished to receive clear finish paint; including intumescent strip, fittings and fixings; complete; as specified and as Drg. A-611</v>
      </c>
      <c r="K3024" s="224"/>
      <c r="L3024" s="224" t="s">
        <v>252</v>
      </c>
      <c r="M3024" s="624"/>
      <c r="N3024" s="441"/>
    </row>
    <row r="3025" spans="1:18" ht="15.75">
      <c r="A3025" s="533" t="s">
        <v>2729</v>
      </c>
      <c r="B3025" s="533">
        <v>8</v>
      </c>
      <c r="C3025" s="533" t="s">
        <v>201</v>
      </c>
      <c r="D3025" s="572" t="s">
        <v>1619</v>
      </c>
      <c r="E3025" s="571" t="str">
        <f t="shared" si="2584"/>
        <v xml:space="preserve"> FLUSH WOOD DOORS</v>
      </c>
      <c r="F3025" s="533" t="str">
        <f t="shared" si="2532"/>
        <v>AR</v>
      </c>
      <c r="G3025" s="533" t="s">
        <v>2722</v>
      </c>
      <c r="H3025" s="533">
        <v>280</v>
      </c>
      <c r="I3025" s="533" t="str">
        <f>I3023</f>
        <v>081416 - FLUSH WOOD DOORS</v>
      </c>
      <c r="J3025" s="533" t="str">
        <f>J3023</f>
        <v>081416 - FLUSH WOOD DOORS</v>
      </c>
      <c r="K3025" s="224" t="s">
        <v>13</v>
      </c>
      <c r="L3025" s="224" t="s">
        <v>253</v>
      </c>
      <c r="M3025" s="446">
        <v>1</v>
      </c>
      <c r="N3025" s="441" t="s">
        <v>39</v>
      </c>
      <c r="Q3025" s="533">
        <f>O3025*0.93</f>
        <v>0</v>
      </c>
      <c r="R3025" s="533">
        <f>Q3025*M3025</f>
        <v>0</v>
      </c>
    </row>
    <row r="3026" spans="1:18" ht="15.75">
      <c r="A3026" s="533" t="s">
        <v>2729</v>
      </c>
      <c r="B3026" s="533">
        <v>8</v>
      </c>
      <c r="C3026" s="533" t="s">
        <v>201</v>
      </c>
      <c r="D3026" s="572" t="s">
        <v>1619</v>
      </c>
      <c r="E3026" s="571" t="str">
        <f t="shared" si="2584"/>
        <v xml:space="preserve"> FLUSH WOOD DOORS</v>
      </c>
      <c r="F3026" s="533" t="str">
        <f t="shared" si="2532"/>
        <v>AR</v>
      </c>
      <c r="G3026" s="533" t="s">
        <v>2725</v>
      </c>
      <c r="H3026" s="533">
        <v>281</v>
      </c>
      <c r="I3026" s="533" t="str">
        <f>L3026</f>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J3026" s="533" t="str">
        <f>L3026</f>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K3026" s="87"/>
      <c r="L3026" s="87" t="s">
        <v>254</v>
      </c>
      <c r="M3026" s="466"/>
      <c r="N3026" s="440"/>
    </row>
    <row r="3027" spans="1:18" ht="15.75">
      <c r="A3027" s="533" t="s">
        <v>2729</v>
      </c>
      <c r="B3027" s="533">
        <v>8</v>
      </c>
      <c r="C3027" s="533" t="s">
        <v>201</v>
      </c>
      <c r="D3027" s="572" t="s">
        <v>1619</v>
      </c>
      <c r="E3027" s="571" t="str">
        <f t="shared" si="2584"/>
        <v xml:space="preserve"> FLUSH WOOD DOORS</v>
      </c>
      <c r="F3027" s="533" t="str">
        <f t="shared" si="2532"/>
        <v>AR</v>
      </c>
      <c r="G3027" s="533" t="s">
        <v>2722</v>
      </c>
      <c r="H3027" s="533">
        <v>282</v>
      </c>
      <c r="I3027" s="533" t="str">
        <f t="shared" ref="I3027:J3027" si="2596">I3025</f>
        <v>081416 - FLUSH WOOD DOORS</v>
      </c>
      <c r="J3027" s="533" t="str">
        <f t="shared" si="2596"/>
        <v>081416 - FLUSH WOOD DOORS</v>
      </c>
      <c r="K3027" s="224" t="s">
        <v>15</v>
      </c>
      <c r="L3027" s="224" t="s">
        <v>255</v>
      </c>
      <c r="M3027" s="446">
        <v>1</v>
      </c>
      <c r="N3027" s="441" t="s">
        <v>39</v>
      </c>
      <c r="Q3027" s="533">
        <f t="shared" ref="Q3027:Q3035" si="2597">O3027*0.93</f>
        <v>0</v>
      </c>
      <c r="R3027" s="533">
        <f t="shared" ref="R3027:R3035" si="2598">Q3027*M3027</f>
        <v>0</v>
      </c>
    </row>
    <row r="3028" spans="1:18" ht="15.75">
      <c r="A3028" s="533" t="s">
        <v>2729</v>
      </c>
      <c r="B3028" s="533">
        <v>8</v>
      </c>
      <c r="C3028" s="533" t="s">
        <v>201</v>
      </c>
      <c r="D3028" s="572" t="s">
        <v>1619</v>
      </c>
      <c r="E3028" s="571" t="str">
        <f t="shared" si="2584"/>
        <v xml:space="preserve"> FLUSH WOOD DOORS</v>
      </c>
      <c r="F3028" s="533" t="str">
        <f t="shared" si="2532"/>
        <v>AR</v>
      </c>
      <c r="G3028" s="533" t="s">
        <v>2722</v>
      </c>
      <c r="H3028" s="533">
        <v>283</v>
      </c>
      <c r="I3028" s="533" t="str">
        <f t="shared" ref="I3028:J3028" si="2599">I3026</f>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J3028" s="533" t="str">
        <f t="shared" si="2599"/>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K3028" s="224" t="s">
        <v>17</v>
      </c>
      <c r="L3028" s="224" t="s">
        <v>256</v>
      </c>
      <c r="M3028" s="446">
        <v>2</v>
      </c>
      <c r="N3028" s="441" t="s">
        <v>39</v>
      </c>
      <c r="Q3028" s="533">
        <f t="shared" si="2597"/>
        <v>0</v>
      </c>
      <c r="R3028" s="533">
        <f t="shared" si="2598"/>
        <v>0</v>
      </c>
    </row>
    <row r="3029" spans="1:18" ht="16.5" thickBot="1">
      <c r="A3029" s="533" t="s">
        <v>2729</v>
      </c>
      <c r="B3029" s="533">
        <v>8</v>
      </c>
      <c r="C3029" s="533" t="s">
        <v>201</v>
      </c>
      <c r="D3029" s="572" t="s">
        <v>1619</v>
      </c>
      <c r="E3029" s="571" t="str">
        <f t="shared" si="2584"/>
        <v xml:space="preserve"> FLUSH WOOD DOORS</v>
      </c>
      <c r="F3029" s="533" t="str">
        <f t="shared" si="2532"/>
        <v>AR</v>
      </c>
      <c r="G3029" s="533" t="s">
        <v>2722</v>
      </c>
      <c r="H3029" s="533">
        <v>284</v>
      </c>
      <c r="I3029" s="533" t="str">
        <f t="shared" ref="I3029:J3029" si="2600">I3027</f>
        <v>081416 - FLUSH WOOD DOORS</v>
      </c>
      <c r="J3029" s="533" t="str">
        <f t="shared" si="2600"/>
        <v>081416 - FLUSH WOOD DOORS</v>
      </c>
      <c r="K3029" s="224" t="s">
        <v>19</v>
      </c>
      <c r="L3029" s="224" t="s">
        <v>253</v>
      </c>
      <c r="M3029" s="446">
        <v>1</v>
      </c>
      <c r="N3029" s="441" t="s">
        <v>39</v>
      </c>
      <c r="Q3029" s="533">
        <f t="shared" si="2597"/>
        <v>0</v>
      </c>
      <c r="R3029" s="533">
        <f t="shared" si="2598"/>
        <v>0</v>
      </c>
    </row>
    <row r="3030" spans="1:18" ht="16.5" thickBot="1">
      <c r="A3030" s="533" t="s">
        <v>2729</v>
      </c>
      <c r="B3030" s="533">
        <v>8</v>
      </c>
      <c r="C3030" s="533" t="s">
        <v>201</v>
      </c>
      <c r="D3030" s="572" t="s">
        <v>1619</v>
      </c>
      <c r="E3030" s="571" t="str">
        <f t="shared" si="2584"/>
        <v xml:space="preserve"> FLUSH WOOD DOORS</v>
      </c>
      <c r="F3030" s="533" t="str">
        <f t="shared" si="2532"/>
        <v>AR</v>
      </c>
      <c r="G3030" s="533" t="s">
        <v>2722</v>
      </c>
      <c r="H3030" s="533">
        <v>285</v>
      </c>
      <c r="I3030" s="533" t="str">
        <f t="shared" ref="I3030:J3030" si="2601">I3028</f>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J3030" s="533" t="str">
        <f t="shared" si="2601"/>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K3030" s="87" t="s">
        <v>13</v>
      </c>
      <c r="L3030" s="87" t="s">
        <v>257</v>
      </c>
      <c r="M3030" s="445">
        <v>1</v>
      </c>
      <c r="N3030" s="442" t="s">
        <v>39</v>
      </c>
      <c r="O3030" s="533">
        <v>1500</v>
      </c>
      <c r="P3030" s="533">
        <v>1500</v>
      </c>
      <c r="Q3030" s="533">
        <f t="shared" si="2597"/>
        <v>1395</v>
      </c>
      <c r="R3030" s="533">
        <f t="shared" si="2598"/>
        <v>1395</v>
      </c>
    </row>
    <row r="3031" spans="1:18" ht="16.5" thickBot="1">
      <c r="A3031" s="533" t="s">
        <v>2729</v>
      </c>
      <c r="B3031" s="533">
        <v>8</v>
      </c>
      <c r="C3031" s="533" t="s">
        <v>201</v>
      </c>
      <c r="D3031" s="572" t="s">
        <v>1619</v>
      </c>
      <c r="E3031" s="571" t="str">
        <f t="shared" si="2584"/>
        <v xml:space="preserve"> FLUSH WOOD DOORS</v>
      </c>
      <c r="F3031" s="533" t="str">
        <f t="shared" si="2532"/>
        <v>AR</v>
      </c>
      <c r="G3031" s="533" t="s">
        <v>2722</v>
      </c>
      <c r="H3031" s="533">
        <v>286</v>
      </c>
      <c r="I3031" s="533" t="str">
        <f t="shared" ref="I3031:J3031" si="2602">I3029</f>
        <v>081416 - FLUSH WOOD DOORS</v>
      </c>
      <c r="J3031" s="533" t="str">
        <f t="shared" si="2602"/>
        <v>081416 - FLUSH WOOD DOORS</v>
      </c>
      <c r="K3031" s="87" t="s">
        <v>15</v>
      </c>
      <c r="L3031" s="87" t="s">
        <v>258</v>
      </c>
      <c r="M3031" s="445">
        <v>2</v>
      </c>
      <c r="N3031" s="442" t="s">
        <v>39</v>
      </c>
      <c r="O3031" s="533">
        <v>400</v>
      </c>
      <c r="P3031" s="533">
        <v>800</v>
      </c>
      <c r="Q3031" s="533">
        <f t="shared" si="2597"/>
        <v>372</v>
      </c>
      <c r="R3031" s="533">
        <f t="shared" si="2598"/>
        <v>744</v>
      </c>
    </row>
    <row r="3032" spans="1:18" ht="15.75">
      <c r="A3032" s="533" t="s">
        <v>2729</v>
      </c>
      <c r="B3032" s="533">
        <v>8</v>
      </c>
      <c r="C3032" s="533" t="s">
        <v>201</v>
      </c>
      <c r="D3032" s="572" t="s">
        <v>1619</v>
      </c>
      <c r="E3032" s="571" t="str">
        <f t="shared" si="2584"/>
        <v xml:space="preserve"> FLUSH WOOD DOORS</v>
      </c>
      <c r="F3032" s="533" t="str">
        <f t="shared" si="2532"/>
        <v>AR</v>
      </c>
      <c r="G3032" s="533" t="s">
        <v>2722</v>
      </c>
      <c r="H3032" s="533">
        <v>287</v>
      </c>
      <c r="I3032" s="533" t="str">
        <f t="shared" ref="I3032:J3032" si="2603">I3030</f>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J3032" s="533" t="str">
        <f t="shared" si="2603"/>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K3032" s="224" t="s">
        <v>13</v>
      </c>
      <c r="L3032" s="224" t="s">
        <v>259</v>
      </c>
      <c r="M3032" s="446">
        <v>5</v>
      </c>
      <c r="N3032" s="441" t="s">
        <v>39</v>
      </c>
      <c r="Q3032" s="533">
        <f t="shared" si="2597"/>
        <v>0</v>
      </c>
      <c r="R3032" s="533">
        <f t="shared" si="2598"/>
        <v>0</v>
      </c>
    </row>
    <row r="3033" spans="1:18" ht="16.5" thickBot="1">
      <c r="A3033" s="533" t="s">
        <v>2729</v>
      </c>
      <c r="B3033" s="533">
        <v>8</v>
      </c>
      <c r="C3033" s="533" t="s">
        <v>201</v>
      </c>
      <c r="D3033" s="572" t="s">
        <v>1619</v>
      </c>
      <c r="E3033" s="571" t="str">
        <f t="shared" si="2584"/>
        <v xml:space="preserve"> FLUSH WOOD DOORS</v>
      </c>
      <c r="F3033" s="533" t="str">
        <f t="shared" si="2532"/>
        <v>AR</v>
      </c>
      <c r="G3033" s="533" t="s">
        <v>2722</v>
      </c>
      <c r="H3033" s="533">
        <v>288</v>
      </c>
      <c r="I3033" s="533" t="str">
        <f t="shared" ref="I3033:J3033" si="2604">I3031</f>
        <v>081416 - FLUSH WOOD DOORS</v>
      </c>
      <c r="J3033" s="533" t="str">
        <f t="shared" si="2604"/>
        <v>081416 - FLUSH WOOD DOORS</v>
      </c>
      <c r="K3033" s="224" t="s">
        <v>15</v>
      </c>
      <c r="L3033" s="224" t="s">
        <v>260</v>
      </c>
      <c r="M3033" s="446">
        <v>2</v>
      </c>
      <c r="N3033" s="441" t="s">
        <v>39</v>
      </c>
      <c r="Q3033" s="533">
        <f t="shared" si="2597"/>
        <v>0</v>
      </c>
      <c r="R3033" s="533">
        <f t="shared" si="2598"/>
        <v>0</v>
      </c>
    </row>
    <row r="3034" spans="1:18" ht="16.5" thickBot="1">
      <c r="A3034" s="533" t="s">
        <v>2729</v>
      </c>
      <c r="B3034" s="533">
        <v>8</v>
      </c>
      <c r="C3034" s="533" t="s">
        <v>201</v>
      </c>
      <c r="D3034" s="572" t="s">
        <v>1619</v>
      </c>
      <c r="E3034" s="571" t="str">
        <f t="shared" si="2584"/>
        <v xml:space="preserve"> FLUSH WOOD DOORS</v>
      </c>
      <c r="F3034" s="533" t="str">
        <f t="shared" ref="F3034:F3049" si="2605">VLOOKUP(D:D,trade,3,FALSE)</f>
        <v>AR</v>
      </c>
      <c r="G3034" s="533" t="s">
        <v>2722</v>
      </c>
      <c r="H3034" s="533">
        <v>289</v>
      </c>
      <c r="I3034" s="533" t="str">
        <f t="shared" ref="I3034:J3034" si="2606">I3032</f>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J3034" s="533" t="str">
        <f t="shared" si="2606"/>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K3034" s="87" t="s">
        <v>13</v>
      </c>
      <c r="L3034" s="87" t="s">
        <v>261</v>
      </c>
      <c r="M3034" s="445">
        <v>6</v>
      </c>
      <c r="N3034" s="442" t="s">
        <v>39</v>
      </c>
      <c r="O3034" s="533">
        <v>400</v>
      </c>
      <c r="P3034" s="533">
        <v>2400</v>
      </c>
      <c r="Q3034" s="533">
        <f t="shared" si="2597"/>
        <v>372</v>
      </c>
      <c r="R3034" s="533">
        <f t="shared" si="2598"/>
        <v>2232</v>
      </c>
    </row>
    <row r="3035" spans="1:18" ht="16.5" thickBot="1">
      <c r="A3035" s="533" t="s">
        <v>2729</v>
      </c>
      <c r="B3035" s="533">
        <v>8</v>
      </c>
      <c r="C3035" s="533" t="s">
        <v>201</v>
      </c>
      <c r="D3035" s="572" t="s">
        <v>1619</v>
      </c>
      <c r="E3035" s="571" t="str">
        <f t="shared" si="2584"/>
        <v xml:space="preserve"> FLUSH WOOD DOORS</v>
      </c>
      <c r="F3035" s="533" t="str">
        <f t="shared" si="2605"/>
        <v>AR</v>
      </c>
      <c r="G3035" s="533" t="s">
        <v>2722</v>
      </c>
      <c r="H3035" s="533">
        <v>290</v>
      </c>
      <c r="I3035" s="533" t="str">
        <f t="shared" ref="I3035:J3035" si="2607">I3033</f>
        <v>081416 - FLUSH WOOD DOORS</v>
      </c>
      <c r="J3035" s="533" t="str">
        <f t="shared" si="2607"/>
        <v>081416 - FLUSH WOOD DOORS</v>
      </c>
      <c r="K3035" s="87" t="s">
        <v>15</v>
      </c>
      <c r="L3035" s="87" t="s">
        <v>262</v>
      </c>
      <c r="M3035" s="445">
        <v>2</v>
      </c>
      <c r="N3035" s="442" t="s">
        <v>39</v>
      </c>
      <c r="O3035" s="533">
        <v>1500</v>
      </c>
      <c r="P3035" s="533">
        <v>3000</v>
      </c>
      <c r="Q3035" s="533">
        <f t="shared" si="2597"/>
        <v>1395</v>
      </c>
      <c r="R3035" s="533">
        <f t="shared" si="2598"/>
        <v>2790</v>
      </c>
    </row>
    <row r="3036" spans="1:18" ht="16.5" thickBot="1">
      <c r="A3036" s="533" t="s">
        <v>2729</v>
      </c>
      <c r="B3036" s="533">
        <v>8</v>
      </c>
      <c r="C3036" s="533" t="s">
        <v>201</v>
      </c>
      <c r="D3036" s="572" t="s">
        <v>1619</v>
      </c>
      <c r="E3036" s="571" t="str">
        <f t="shared" si="2584"/>
        <v xml:space="preserve"> FLUSH WOOD DOORS</v>
      </c>
      <c r="F3036" s="533" t="str">
        <f t="shared" si="2605"/>
        <v>AR</v>
      </c>
      <c r="G3036" s="533" t="s">
        <v>2725</v>
      </c>
      <c r="H3036" s="533">
        <v>291</v>
      </c>
      <c r="I3036" s="533" t="str">
        <f>L3036</f>
        <v>Wood door frames; hardwood, factory primed for painting; including soft wood sub frame, fittings and fixings; as specified and as Drg. A-611</v>
      </c>
      <c r="J3036" s="533" t="str">
        <f>L3036</f>
        <v>Wood door frames; hardwood, factory primed for painting; including soft wood sub frame, fittings and fixings; as specified and as Drg. A-611</v>
      </c>
      <c r="K3036" s="87"/>
      <c r="L3036" s="87" t="s">
        <v>263</v>
      </c>
      <c r="M3036" s="466"/>
      <c r="N3036" s="440"/>
    </row>
    <row r="3037" spans="1:18" ht="16.5" thickBot="1">
      <c r="A3037" s="533" t="s">
        <v>2729</v>
      </c>
      <c r="B3037" s="533">
        <v>8</v>
      </c>
      <c r="C3037" s="533" t="s">
        <v>201</v>
      </c>
      <c r="D3037" s="572" t="s">
        <v>1619</v>
      </c>
      <c r="E3037" s="571" t="str">
        <f t="shared" si="2584"/>
        <v xml:space="preserve"> FLUSH WOOD DOORS</v>
      </c>
      <c r="F3037" s="533" t="str">
        <f t="shared" si="2605"/>
        <v>AR</v>
      </c>
      <c r="G3037" s="533" t="s">
        <v>2722</v>
      </c>
      <c r="H3037" s="533">
        <v>292</v>
      </c>
      <c r="I3037" s="533" t="str">
        <f>I3035</f>
        <v>081416 - FLUSH WOOD DOORS</v>
      </c>
      <c r="J3037" s="533" t="str">
        <f>J3035</f>
        <v>081416 - FLUSH WOOD DOORS</v>
      </c>
      <c r="K3037" s="87" t="s">
        <v>17</v>
      </c>
      <c r="L3037" s="87" t="s">
        <v>264</v>
      </c>
      <c r="M3037" s="445">
        <v>10</v>
      </c>
      <c r="N3037" s="442" t="s">
        <v>95</v>
      </c>
      <c r="O3037" s="533">
        <v>65</v>
      </c>
      <c r="P3037" s="533">
        <v>650</v>
      </c>
      <c r="Q3037" s="533">
        <f>O3037*0.93</f>
        <v>60.45</v>
      </c>
      <c r="R3037" s="533">
        <f>Q3037*M3037</f>
        <v>604.5</v>
      </c>
    </row>
    <row r="3038" spans="1:18" ht="15.75">
      <c r="A3038" s="533" t="s">
        <v>2729</v>
      </c>
      <c r="B3038" s="533">
        <v>8</v>
      </c>
      <c r="C3038" s="533" t="s">
        <v>201</v>
      </c>
      <c r="D3038" s="572" t="s">
        <v>1619</v>
      </c>
      <c r="E3038" s="571" t="str">
        <f t="shared" si="2584"/>
        <v xml:space="preserve"> FLUSH WOOD DOORS</v>
      </c>
      <c r="F3038" s="533" t="str">
        <f t="shared" si="2605"/>
        <v>AR</v>
      </c>
      <c r="G3038" s="533" t="s">
        <v>2725</v>
      </c>
      <c r="H3038" s="533">
        <v>293</v>
      </c>
      <c r="I3038" s="533" t="str">
        <f>L3038</f>
        <v>Wood door frames, fire rated, factory primed for painting; including sub frame, fittings and fixings; as specified and as Drg. A-611</v>
      </c>
      <c r="J3038" s="533" t="str">
        <f>L3038</f>
        <v>Wood door frames, fire rated, factory primed for painting; including sub frame, fittings and fixings; as specified and as Drg. A-611</v>
      </c>
      <c r="K3038" s="224"/>
      <c r="L3038" s="224" t="s">
        <v>265</v>
      </c>
      <c r="M3038" s="624"/>
      <c r="N3038" s="441"/>
    </row>
    <row r="3039" spans="1:18" ht="15.75">
      <c r="A3039" s="533" t="s">
        <v>2729</v>
      </c>
      <c r="B3039" s="533">
        <v>8</v>
      </c>
      <c r="C3039" s="533" t="s">
        <v>201</v>
      </c>
      <c r="D3039" s="572" t="s">
        <v>1619</v>
      </c>
      <c r="E3039" s="571" t="str">
        <f t="shared" si="2584"/>
        <v xml:space="preserve"> FLUSH WOOD DOORS</v>
      </c>
      <c r="F3039" s="533" t="str">
        <f t="shared" si="2605"/>
        <v>AR</v>
      </c>
      <c r="G3039" s="533" t="s">
        <v>2722</v>
      </c>
      <c r="H3039" s="533">
        <v>294</v>
      </c>
      <c r="I3039" s="533" t="str">
        <f>I3037</f>
        <v>081416 - FLUSH WOOD DOORS</v>
      </c>
      <c r="J3039" s="533" t="str">
        <f>J3037</f>
        <v>081416 - FLUSH WOOD DOORS</v>
      </c>
      <c r="K3039" s="224" t="s">
        <v>21</v>
      </c>
      <c r="L3039" s="224" t="s">
        <v>266</v>
      </c>
      <c r="M3039" s="446">
        <v>6</v>
      </c>
      <c r="N3039" s="441" t="s">
        <v>95</v>
      </c>
      <c r="Q3039" s="533">
        <f>O3039*0.93</f>
        <v>0</v>
      </c>
      <c r="R3039" s="533">
        <f>Q3039*M3039</f>
        <v>0</v>
      </c>
    </row>
    <row r="3040" spans="1:18" ht="15.75">
      <c r="A3040" s="533" t="s">
        <v>2729</v>
      </c>
      <c r="B3040" s="533">
        <v>8</v>
      </c>
      <c r="C3040" s="533" t="s">
        <v>201</v>
      </c>
      <c r="D3040" s="572" t="s">
        <v>1619</v>
      </c>
      <c r="E3040" s="571" t="str">
        <f t="shared" si="2584"/>
        <v xml:space="preserve"> FLUSH WOOD DOORS</v>
      </c>
      <c r="F3040" s="533" t="str">
        <f t="shared" si="2605"/>
        <v>AR</v>
      </c>
      <c r="G3040" s="533" t="s">
        <v>2725</v>
      </c>
      <c r="H3040" s="533">
        <v>295</v>
      </c>
      <c r="I3040" s="533" t="str">
        <f>L3040</f>
        <v>Wood architrave; hardwood, factory primed for painting; including fittings and fixings; to</v>
      </c>
      <c r="J3040" s="533" t="str">
        <f>L3040</f>
        <v>Wood architrave; hardwood, factory primed for painting; including fittings and fixings; to</v>
      </c>
      <c r="K3040" s="87"/>
      <c r="L3040" s="87" t="s">
        <v>267</v>
      </c>
      <c r="M3040" s="466"/>
      <c r="N3040" s="440"/>
    </row>
    <row r="3041" spans="1:18" ht="15.75">
      <c r="A3041" s="533" t="s">
        <v>2729</v>
      </c>
      <c r="B3041" s="533">
        <v>8</v>
      </c>
      <c r="C3041" s="533" t="s">
        <v>201</v>
      </c>
      <c r="D3041" s="572" t="s">
        <v>1619</v>
      </c>
      <c r="E3041" s="571" t="str">
        <f t="shared" si="2584"/>
        <v xml:space="preserve"> FLUSH WOOD DOORS</v>
      </c>
      <c r="F3041" s="533" t="str">
        <f t="shared" si="2605"/>
        <v>AR</v>
      </c>
      <c r="G3041" s="533" t="s">
        <v>2722</v>
      </c>
      <c r="H3041" s="533">
        <v>296</v>
      </c>
      <c r="I3041" s="533" t="str">
        <f>I3039</f>
        <v>081416 - FLUSH WOOD DOORS</v>
      </c>
      <c r="J3041" s="533" t="str">
        <f>J3039</f>
        <v>081416 - FLUSH WOOD DOORS</v>
      </c>
      <c r="K3041" s="87" t="s">
        <v>19</v>
      </c>
      <c r="L3041" s="87" t="s">
        <v>268</v>
      </c>
      <c r="M3041" s="445">
        <v>48</v>
      </c>
      <c r="N3041" s="440" t="s">
        <v>95</v>
      </c>
      <c r="O3041" s="533">
        <v>15</v>
      </c>
      <c r="P3041" s="533">
        <v>720</v>
      </c>
      <c r="Q3041" s="533">
        <f>O3041*0.93</f>
        <v>13.950000000000001</v>
      </c>
      <c r="R3041" s="533">
        <f>Q3041*M3041</f>
        <v>669.6</v>
      </c>
    </row>
    <row r="3042" spans="1:18" ht="15.75">
      <c r="A3042" s="533" t="s">
        <v>2729</v>
      </c>
      <c r="B3042" s="533">
        <v>8</v>
      </c>
      <c r="C3042" s="533" t="s">
        <v>201</v>
      </c>
      <c r="D3042" s="572" t="s">
        <v>1629</v>
      </c>
      <c r="E3042" s="571" t="s">
        <v>1229</v>
      </c>
      <c r="F3042" s="533" t="str">
        <f t="shared" si="2605"/>
        <v>AR</v>
      </c>
      <c r="G3042" s="533" t="s">
        <v>2725</v>
      </c>
      <c r="H3042" s="533">
        <v>297</v>
      </c>
      <c r="I3042" s="533" t="str">
        <f t="shared" ref="I3042:I3043" si="2608">L3042</f>
        <v>083113 - ACCESS DOORS AND FRAMES</v>
      </c>
      <c r="J3042" s="533" t="str">
        <f t="shared" ref="J3042:J3043" si="2609">L3042</f>
        <v>083113 - ACCESS DOORS AND FRAMES</v>
      </c>
      <c r="K3042" s="87"/>
      <c r="L3042" s="87" t="s">
        <v>269</v>
      </c>
      <c r="M3042" s="466"/>
      <c r="N3042" s="440"/>
    </row>
    <row r="3043" spans="1:18" ht="15.75">
      <c r="A3043" s="533" t="s">
        <v>2729</v>
      </c>
      <c r="B3043" s="533">
        <v>8</v>
      </c>
      <c r="C3043" s="533" t="s">
        <v>201</v>
      </c>
      <c r="D3043" s="572" t="s">
        <v>1629</v>
      </c>
      <c r="E3043" s="571" t="str">
        <f t="shared" ref="E3043:E3049" si="2610">E3042</f>
        <v xml:space="preserve"> ACCESS DOORS AND FRAMES</v>
      </c>
      <c r="F3043" s="533" t="str">
        <f t="shared" si="2605"/>
        <v>AR</v>
      </c>
      <c r="G3043" s="533" t="s">
        <v>2725</v>
      </c>
      <c r="H3043" s="533">
        <v>298</v>
      </c>
      <c r="I3043" s="533" t="str">
        <f t="shared" si="2608"/>
        <v>Water tank cover; comprising 1.5 thick galvanized steel sheet skins; 50 thick injected polyurethane core, steel angle frame set in concrete; including epoxy paint, hinges, ironmongery, fittings and fixings; complete; as specified and as Drg. A-502; detail 5</v>
      </c>
      <c r="J3043" s="533" t="str">
        <f t="shared" si="2609"/>
        <v>Water tank cover; comprising 1.5 thick galvanized steel sheet skins; 50 thick injected polyurethane core, steel angle frame set in concrete; including epoxy paint, hinges, ironmongery, fittings and fixings; complete; as specified and as Drg. A-502; detail 5</v>
      </c>
      <c r="K3043" s="87"/>
      <c r="L3043" s="87" t="s">
        <v>270</v>
      </c>
      <c r="M3043" s="625"/>
      <c r="N3043" s="440"/>
    </row>
    <row r="3044" spans="1:18" ht="15.75">
      <c r="A3044" s="533" t="s">
        <v>2729</v>
      </c>
      <c r="B3044" s="533">
        <v>8</v>
      </c>
      <c r="C3044" s="533" t="s">
        <v>201</v>
      </c>
      <c r="D3044" s="572" t="s">
        <v>1629</v>
      </c>
      <c r="E3044" s="571" t="str">
        <f t="shared" si="2610"/>
        <v xml:space="preserve"> ACCESS DOORS AND FRAMES</v>
      </c>
      <c r="F3044" s="533" t="str">
        <f t="shared" si="2605"/>
        <v>AR</v>
      </c>
      <c r="G3044" s="533" t="s">
        <v>2722</v>
      </c>
      <c r="H3044" s="533">
        <v>299</v>
      </c>
      <c r="I3044" s="533" t="str">
        <f>I3042</f>
        <v>083113 - ACCESS DOORS AND FRAMES</v>
      </c>
      <c r="J3044" s="533" t="str">
        <f>J3042</f>
        <v>083113 - ACCESS DOORS AND FRAMES</v>
      </c>
      <c r="K3044" s="87" t="s">
        <v>13</v>
      </c>
      <c r="L3044" s="87" t="s">
        <v>271</v>
      </c>
      <c r="M3044" s="445">
        <v>2</v>
      </c>
      <c r="N3044" s="440" t="s">
        <v>39</v>
      </c>
      <c r="O3044" s="533">
        <v>360</v>
      </c>
      <c r="P3044" s="533">
        <v>720</v>
      </c>
      <c r="Q3044" s="533">
        <f>O3044*0.93</f>
        <v>334.8</v>
      </c>
      <c r="R3044" s="533">
        <f>Q3044*M3044</f>
        <v>669.6</v>
      </c>
    </row>
    <row r="3045" spans="1:18" ht="15.75">
      <c r="A3045" s="533" t="s">
        <v>2729</v>
      </c>
      <c r="B3045" s="533">
        <v>8</v>
      </c>
      <c r="C3045" s="533" t="s">
        <v>201</v>
      </c>
      <c r="D3045" s="572" t="s">
        <v>1629</v>
      </c>
      <c r="E3045" s="571" t="str">
        <f t="shared" si="2610"/>
        <v xml:space="preserve"> ACCESS DOORS AND FRAMES</v>
      </c>
      <c r="F3045" s="533" t="str">
        <f t="shared" si="2605"/>
        <v>AR</v>
      </c>
      <c r="G3045" s="533" t="s">
        <v>2725</v>
      </c>
      <c r="H3045" s="533">
        <v>300</v>
      </c>
      <c r="I3045" s="533" t="str">
        <f>L3045</f>
        <v>Shaft access panels; comprising 100 x 50 preservative treated softwood frame, 12 thick blockboard, with hardwood edging, 6 thick plywood facing on both sides, finished to receive paint; including hinges, architrave, paint, ironmongery, fittings and fixings; complete; as specified and as Drg. A-501; detail 7</v>
      </c>
      <c r="J3045" s="533" t="str">
        <f>L3045</f>
        <v>Shaft access panels; comprising 100 x 50 preservative treated softwood frame, 12 thick blockboard, with hardwood edging, 6 thick plywood facing on both sides, finished to receive paint; including hinges, architrave, paint, ironmongery, fittings and fixings; complete; as specified and as Drg. A-501; detail 7</v>
      </c>
      <c r="K3045" s="87"/>
      <c r="L3045" s="87" t="s">
        <v>272</v>
      </c>
      <c r="M3045" s="466"/>
      <c r="N3045" s="440"/>
    </row>
    <row r="3046" spans="1:18" ht="15.75">
      <c r="A3046" s="533" t="s">
        <v>2729</v>
      </c>
      <c r="B3046" s="533">
        <v>8</v>
      </c>
      <c r="C3046" s="533" t="s">
        <v>201</v>
      </c>
      <c r="D3046" s="572" t="s">
        <v>1629</v>
      </c>
      <c r="E3046" s="571" t="str">
        <f t="shared" si="2610"/>
        <v xml:space="preserve"> ACCESS DOORS AND FRAMES</v>
      </c>
      <c r="F3046" s="533" t="str">
        <f t="shared" si="2605"/>
        <v>AR</v>
      </c>
      <c r="G3046" s="533" t="s">
        <v>2722</v>
      </c>
      <c r="H3046" s="533">
        <v>301</v>
      </c>
      <c r="I3046" s="533" t="str">
        <f>I3044</f>
        <v>083113 - ACCESS DOORS AND FRAMES</v>
      </c>
      <c r="J3046" s="533" t="str">
        <f>J3044</f>
        <v>083113 - ACCESS DOORS AND FRAMES</v>
      </c>
      <c r="K3046" s="87" t="s">
        <v>15</v>
      </c>
      <c r="L3046" s="87" t="s">
        <v>273</v>
      </c>
      <c r="M3046" s="445">
        <v>1</v>
      </c>
      <c r="N3046" s="440" t="s">
        <v>39</v>
      </c>
      <c r="O3046" s="533">
        <v>300</v>
      </c>
      <c r="P3046" s="533">
        <v>300</v>
      </c>
      <c r="Q3046" s="533">
        <f>O3046*0.93</f>
        <v>279</v>
      </c>
      <c r="R3046" s="533">
        <f>Q3046*M3046</f>
        <v>279</v>
      </c>
    </row>
    <row r="3047" spans="1:18" ht="15.75">
      <c r="A3047" s="533" t="s">
        <v>2729</v>
      </c>
      <c r="B3047" s="533">
        <v>8</v>
      </c>
      <c r="C3047" s="533" t="s">
        <v>201</v>
      </c>
      <c r="D3047" s="572" t="s">
        <v>1629</v>
      </c>
      <c r="E3047" s="571" t="str">
        <f t="shared" si="2610"/>
        <v xml:space="preserve"> ACCESS DOORS AND FRAMES</v>
      </c>
      <c r="F3047" s="533" t="str">
        <f t="shared" si="2605"/>
        <v>AR</v>
      </c>
      <c r="G3047" s="533" t="s">
        <v>2725</v>
      </c>
      <c r="H3047" s="533">
        <v>302</v>
      </c>
      <c r="I3047" s="533" t="str">
        <f>L3047</f>
        <v>Electrical closets door; comprising 40 x 20 x 3 thick galvanized steel channel frame; 3 thick fixed steel louvers, polyurethane foam filling, with associated steel frame and hardware, factory primed for painting; including paint, ironmongery, all necessary fixings and fittings; complete; as specified and as Drg. A-501; detail 6</v>
      </c>
      <c r="J3047" s="533" t="str">
        <f>L3047</f>
        <v>Electrical closets door; comprising 40 x 20 x 3 thick galvanized steel channel frame; 3 thick fixed steel louvers, polyurethane foam filling, with associated steel frame and hardware, factory primed for painting; including paint, ironmongery, all necessary fixings and fittings; complete; as specified and as Drg. A-501; detail 6</v>
      </c>
      <c r="K3047" s="87"/>
      <c r="L3047" s="87" t="s">
        <v>274</v>
      </c>
      <c r="M3047" s="466"/>
      <c r="N3047" s="440"/>
    </row>
    <row r="3048" spans="1:18" ht="16.5" thickBot="1">
      <c r="A3048" s="533" t="s">
        <v>2729</v>
      </c>
      <c r="B3048" s="533">
        <v>8</v>
      </c>
      <c r="C3048" s="533" t="s">
        <v>201</v>
      </c>
      <c r="D3048" s="572" t="s">
        <v>1629</v>
      </c>
      <c r="E3048" s="571" t="str">
        <f t="shared" si="2610"/>
        <v xml:space="preserve"> ACCESS DOORS AND FRAMES</v>
      </c>
      <c r="F3048" s="533" t="str">
        <f t="shared" si="2605"/>
        <v>AR</v>
      </c>
      <c r="G3048" s="533" t="s">
        <v>2722</v>
      </c>
      <c r="H3048" s="533">
        <v>303</v>
      </c>
      <c r="I3048" s="533" t="str">
        <f t="shared" ref="I3048:J3048" si="2611">I3046</f>
        <v>083113 - ACCESS DOORS AND FRAMES</v>
      </c>
      <c r="J3048" s="533" t="str">
        <f t="shared" si="2611"/>
        <v>083113 - ACCESS DOORS AND FRAMES</v>
      </c>
      <c r="K3048" s="224" t="s">
        <v>17</v>
      </c>
      <c r="L3048" s="224" t="s">
        <v>275</v>
      </c>
      <c r="M3048" s="446">
        <v>2</v>
      </c>
      <c r="N3048" s="441" t="s">
        <v>39</v>
      </c>
      <c r="Q3048" s="533">
        <f t="shared" ref="Q3048:Q3049" si="2612">O3048*0.93</f>
        <v>0</v>
      </c>
      <c r="R3048" s="533">
        <f t="shared" ref="R3048:R3049" si="2613">Q3048*M3048</f>
        <v>0</v>
      </c>
    </row>
    <row r="3049" spans="1:18" ht="16.5" thickBot="1">
      <c r="A3049" s="533" t="s">
        <v>2729</v>
      </c>
      <c r="B3049" s="533">
        <v>8</v>
      </c>
      <c r="C3049" s="533" t="s">
        <v>201</v>
      </c>
      <c r="D3049" s="572" t="s">
        <v>1629</v>
      </c>
      <c r="E3049" s="571" t="str">
        <f t="shared" si="2610"/>
        <v xml:space="preserve"> ACCESS DOORS AND FRAMES</v>
      </c>
      <c r="F3049" s="533" t="str">
        <f t="shared" si="2605"/>
        <v>AR</v>
      </c>
      <c r="G3049" s="533" t="s">
        <v>2722</v>
      </c>
      <c r="H3049" s="533">
        <v>304</v>
      </c>
      <c r="I3049" s="533" t="str">
        <f t="shared" ref="I3049:J3049" si="2614">I3047</f>
        <v>Electrical closets door; comprising 40 x 20 x 3 thick galvanized steel channel frame; 3 thick fixed steel louvers, polyurethane foam filling, with associated steel frame and hardware, factory primed for painting; including paint, ironmongery, all necessary fixings and fittings; complete; as specified and as Drg. A-501; detail 6</v>
      </c>
      <c r="J3049" s="533" t="str">
        <f t="shared" si="2614"/>
        <v>Electrical closets door; comprising 40 x 20 x 3 thick galvanized steel channel frame; 3 thick fixed steel louvers, polyurethane foam filling, with associated steel frame and hardware, factory primed for painting; including paint, ironmongery, all necessary fixings and fittings; complete; as specified and as Drg. A-501; detail 6</v>
      </c>
      <c r="K3049" s="87" t="s">
        <v>17</v>
      </c>
      <c r="L3049" s="87" t="s">
        <v>276</v>
      </c>
      <c r="M3049" s="445">
        <v>1</v>
      </c>
      <c r="N3049" s="442" t="s">
        <v>39</v>
      </c>
      <c r="O3049" s="533">
        <v>675</v>
      </c>
      <c r="P3049" s="533">
        <v>675</v>
      </c>
      <c r="Q3049" s="533">
        <f t="shared" si="2612"/>
        <v>627.75</v>
      </c>
      <c r="R3049" s="533">
        <f t="shared" si="2613"/>
        <v>627.75</v>
      </c>
    </row>
    <row r="3050" spans="1:18" ht="15.75">
      <c r="A3050" s="533" t="s">
        <v>2729</v>
      </c>
      <c r="B3050" s="533">
        <v>8</v>
      </c>
      <c r="C3050" s="533" t="s">
        <v>201</v>
      </c>
      <c r="D3050" s="572" t="s">
        <v>2739</v>
      </c>
      <c r="E3050" s="571" t="s">
        <v>1316</v>
      </c>
      <c r="F3050" s="533" t="s">
        <v>1321</v>
      </c>
      <c r="G3050" s="533" t="s">
        <v>2725</v>
      </c>
      <c r="H3050" s="533">
        <v>305</v>
      </c>
      <c r="I3050" s="533" t="str">
        <f t="shared" ref="I3050:I3051" si="2615">L3050</f>
        <v>083213 - SLIDING ALUMINIUM-FRAMED GLASS DOORS</v>
      </c>
      <c r="J3050" s="533" t="str">
        <f t="shared" ref="J3050:J3051" si="2616">L3050</f>
        <v>083213 - SLIDING ALUMINIUM-FRAMED GLASS DOORS</v>
      </c>
      <c r="K3050" s="87"/>
      <c r="L3050" s="87" t="s">
        <v>277</v>
      </c>
      <c r="M3050" s="466"/>
      <c r="N3050" s="440"/>
    </row>
    <row r="3051" spans="1:18" ht="16.5" thickBot="1">
      <c r="A3051" s="533" t="s">
        <v>2729</v>
      </c>
      <c r="B3051" s="533">
        <v>8</v>
      </c>
      <c r="C3051" s="533" t="s">
        <v>201</v>
      </c>
      <c r="D3051" s="572" t="s">
        <v>2739</v>
      </c>
      <c r="E3051" s="571" t="str">
        <f t="shared" ref="E3051:E3054" si="2617">E3050</f>
        <v>SLIDING ALUMINIUM-FRAMED GLASS DOORS</v>
      </c>
      <c r="F3051" s="533" t="s">
        <v>1321</v>
      </c>
      <c r="G3051" s="533" t="s">
        <v>2725</v>
      </c>
      <c r="H3051" s="533">
        <v>306</v>
      </c>
      <c r="I3051" s="533" t="str">
        <f t="shared" si="2615"/>
        <v>Sliding aluminum glass doors and screens; high performance organic PVDF coating finish; including sub frames, bedding, pointing, glazing gaskets and beads, suspension system, rails, fittings, fixings and ironmongery; glazing; as Drg. A-600</v>
      </c>
      <c r="J3051" s="533" t="str">
        <f t="shared" si="2616"/>
        <v>Sliding aluminum glass doors and screens; high performance organic PVDF coating finish; including sub frames, bedding, pointing, glazing gaskets and beads, suspension system, rails, fittings, fixings and ironmongery; glazing; as Drg. A-600</v>
      </c>
      <c r="K3051" s="87"/>
      <c r="L3051" s="87" t="s">
        <v>278</v>
      </c>
      <c r="M3051" s="466"/>
      <c r="N3051" s="440"/>
    </row>
    <row r="3052" spans="1:18" ht="16.5" thickBot="1">
      <c r="A3052" s="533" t="s">
        <v>2729</v>
      </c>
      <c r="B3052" s="533">
        <v>8</v>
      </c>
      <c r="C3052" s="533" t="s">
        <v>201</v>
      </c>
      <c r="D3052" s="572" t="s">
        <v>2739</v>
      </c>
      <c r="E3052" s="571" t="str">
        <f t="shared" si="2617"/>
        <v>SLIDING ALUMINIUM-FRAMED GLASS DOORS</v>
      </c>
      <c r="F3052" s="533" t="s">
        <v>1321</v>
      </c>
      <c r="G3052" s="533" t="s">
        <v>2722</v>
      </c>
      <c r="H3052" s="533">
        <v>307</v>
      </c>
      <c r="I3052" s="533" t="str">
        <f t="shared" ref="I3052:J3052" si="2618">I3050</f>
        <v>083213 - SLIDING ALUMINIUM-FRAMED GLASS DOORS</v>
      </c>
      <c r="J3052" s="533" t="str">
        <f t="shared" si="2618"/>
        <v>083213 - SLIDING ALUMINIUM-FRAMED GLASS DOORS</v>
      </c>
      <c r="K3052" s="87" t="s">
        <v>13</v>
      </c>
      <c r="L3052" s="87" t="s">
        <v>279</v>
      </c>
      <c r="M3052" s="445">
        <v>6</v>
      </c>
      <c r="N3052" s="442" t="s">
        <v>39</v>
      </c>
      <c r="O3052" s="533">
        <v>2800</v>
      </c>
      <c r="P3052" s="533">
        <v>16800</v>
      </c>
      <c r="Q3052" s="533">
        <f t="shared" ref="Q3052:Q3054" si="2619">O3052*0.93</f>
        <v>2604</v>
      </c>
      <c r="R3052" s="533">
        <f t="shared" ref="R3052:R3054" si="2620">Q3052*M3052</f>
        <v>15624</v>
      </c>
    </row>
    <row r="3053" spans="1:18" ht="16.5" thickBot="1">
      <c r="A3053" s="533" t="s">
        <v>2729</v>
      </c>
      <c r="B3053" s="533">
        <v>8</v>
      </c>
      <c r="C3053" s="533" t="s">
        <v>201</v>
      </c>
      <c r="D3053" s="572" t="s">
        <v>2739</v>
      </c>
      <c r="E3053" s="571" t="str">
        <f t="shared" si="2617"/>
        <v>SLIDING ALUMINIUM-FRAMED GLASS DOORS</v>
      </c>
      <c r="F3053" s="533" t="s">
        <v>1321</v>
      </c>
      <c r="G3053" s="533" t="s">
        <v>2722</v>
      </c>
      <c r="H3053" s="533">
        <v>308</v>
      </c>
      <c r="I3053" s="533" t="str">
        <f t="shared" ref="I3053:J3053" si="2621">I3051</f>
        <v>Sliding aluminum glass doors and screens; high performance organic PVDF coating finish; including sub frames, bedding, pointing, glazing gaskets and beads, suspension system, rails, fittings, fixings and ironmongery; glazing; as Drg. A-600</v>
      </c>
      <c r="J3053" s="533" t="str">
        <f t="shared" si="2621"/>
        <v>Sliding aluminum glass doors and screens; high performance organic PVDF coating finish; including sub frames, bedding, pointing, glazing gaskets and beads, suspension system, rails, fittings, fixings and ironmongery; glazing; as Drg. A-600</v>
      </c>
      <c r="K3053" s="87" t="s">
        <v>15</v>
      </c>
      <c r="L3053" s="87" t="s">
        <v>280</v>
      </c>
      <c r="M3053" s="445">
        <v>1</v>
      </c>
      <c r="N3053" s="442" t="s">
        <v>39</v>
      </c>
      <c r="O3053" s="533">
        <v>3500</v>
      </c>
      <c r="P3053" s="533">
        <v>3500</v>
      </c>
      <c r="Q3053" s="533">
        <f t="shared" si="2619"/>
        <v>3255</v>
      </c>
      <c r="R3053" s="533">
        <f t="shared" si="2620"/>
        <v>3255</v>
      </c>
    </row>
    <row r="3054" spans="1:18" ht="16.5" thickBot="1">
      <c r="A3054" s="533" t="s">
        <v>2729</v>
      </c>
      <c r="B3054" s="533">
        <v>8</v>
      </c>
      <c r="C3054" s="533" t="s">
        <v>201</v>
      </c>
      <c r="D3054" s="572" t="s">
        <v>2739</v>
      </c>
      <c r="E3054" s="571" t="str">
        <f t="shared" si="2617"/>
        <v>SLIDING ALUMINIUM-FRAMED GLASS DOORS</v>
      </c>
      <c r="F3054" s="533" t="s">
        <v>1321</v>
      </c>
      <c r="G3054" s="533" t="s">
        <v>2722</v>
      </c>
      <c r="H3054" s="533">
        <v>309</v>
      </c>
      <c r="I3054" s="533" t="str">
        <f t="shared" ref="I3054:J3054" si="2622">I3052</f>
        <v>083213 - SLIDING ALUMINIUM-FRAMED GLASS DOORS</v>
      </c>
      <c r="J3054" s="533" t="str">
        <f t="shared" si="2622"/>
        <v>083213 - SLIDING ALUMINIUM-FRAMED GLASS DOORS</v>
      </c>
      <c r="K3054" s="87" t="s">
        <v>17</v>
      </c>
      <c r="L3054" s="87" t="s">
        <v>281</v>
      </c>
      <c r="M3054" s="445">
        <v>1</v>
      </c>
      <c r="N3054" s="442" t="s">
        <v>39</v>
      </c>
      <c r="O3054" s="533">
        <v>4000</v>
      </c>
      <c r="P3054" s="533">
        <v>4000</v>
      </c>
      <c r="Q3054" s="533">
        <f t="shared" si="2619"/>
        <v>3720</v>
      </c>
      <c r="R3054" s="533">
        <f t="shared" si="2620"/>
        <v>3720</v>
      </c>
    </row>
    <row r="3055" spans="1:18" ht="15.75">
      <c r="A3055" s="533" t="s">
        <v>2729</v>
      </c>
      <c r="B3055" s="533">
        <v>8</v>
      </c>
      <c r="C3055" s="533" t="s">
        <v>201</v>
      </c>
      <c r="D3055" s="572" t="s">
        <v>1645</v>
      </c>
      <c r="E3055" s="571" t="s">
        <v>1230</v>
      </c>
      <c r="F3055" s="533" t="str">
        <f t="shared" ref="F3055:F3080" si="2623">VLOOKUP(D:D,trade,3,FALSE)</f>
        <v>AR</v>
      </c>
      <c r="G3055" s="533" t="s">
        <v>2725</v>
      </c>
      <c r="H3055" s="533">
        <v>310</v>
      </c>
      <c r="I3055" s="533" t="str">
        <f t="shared" ref="I3055:I3056" si="2624">L3055</f>
        <v>084113 - ALUMINUM FRAMED ENTRANCES AND STOREFRONTS</v>
      </c>
      <c r="J3055" s="533" t="str">
        <f t="shared" ref="J3055:J3056" si="2625">L3055</f>
        <v>084113 - ALUMINUM FRAMED ENTRANCES AND STOREFRONTS</v>
      </c>
      <c r="K3055" s="224"/>
      <c r="L3055" s="224" t="s">
        <v>282</v>
      </c>
      <c r="M3055" s="624"/>
      <c r="N3055" s="441"/>
    </row>
    <row r="3056" spans="1:18" ht="15.75">
      <c r="A3056" s="533" t="s">
        <v>2729</v>
      </c>
      <c r="B3056" s="533">
        <v>8</v>
      </c>
      <c r="C3056" s="533" t="s">
        <v>201</v>
      </c>
      <c r="D3056" s="572" t="s">
        <v>1645</v>
      </c>
      <c r="E3056" s="571" t="str">
        <f t="shared" ref="E3056:E3060" si="2626">E3055</f>
        <v xml:space="preserve"> ALUMINUM FRAMED ENTRANCES AND STOREFRONTS</v>
      </c>
      <c r="F3056" s="533" t="str">
        <f t="shared" si="2623"/>
        <v>AR</v>
      </c>
      <c r="G3056" s="533" t="s">
        <v>2725</v>
      </c>
      <c r="H3056" s="533">
        <v>311</v>
      </c>
      <c r="I3056" s="533" t="str">
        <f t="shared" si="2624"/>
        <v>Aluminum alloy glazed doors and screens; high performance organic PVDF coating finish; including timber sub frames, bedding, pointing, glazing gaskets and beads, fittings, fixings and ironmongery, glazing; as Drg. A-600</v>
      </c>
      <c r="J3056" s="533" t="str">
        <f t="shared" si="2625"/>
        <v>Aluminum alloy glazed doors and screens; high performance organic PVDF coating finish; including timber sub frames, bedding, pointing, glazing gaskets and beads, fittings, fixings and ironmongery, glazing; as Drg. A-600</v>
      </c>
      <c r="K3056" s="224"/>
      <c r="L3056" s="224" t="s">
        <v>283</v>
      </c>
      <c r="M3056" s="624"/>
      <c r="N3056" s="441"/>
    </row>
    <row r="3057" spans="1:18" ht="15.75">
      <c r="A3057" s="533" t="s">
        <v>2729</v>
      </c>
      <c r="B3057" s="533">
        <v>8</v>
      </c>
      <c r="C3057" s="533" t="s">
        <v>201</v>
      </c>
      <c r="D3057" s="572" t="s">
        <v>1645</v>
      </c>
      <c r="E3057" s="571" t="str">
        <f t="shared" si="2626"/>
        <v xml:space="preserve"> ALUMINUM FRAMED ENTRANCES AND STOREFRONTS</v>
      </c>
      <c r="F3057" s="533" t="str">
        <f t="shared" si="2623"/>
        <v>AR</v>
      </c>
      <c r="G3057" s="533" t="s">
        <v>2722</v>
      </c>
      <c r="H3057" s="533">
        <v>312</v>
      </c>
      <c r="I3057" s="533" t="str">
        <f t="shared" ref="I3057:J3057" si="2627">I3055</f>
        <v>084113 - ALUMINUM FRAMED ENTRANCES AND STOREFRONTS</v>
      </c>
      <c r="J3057" s="533" t="str">
        <f t="shared" si="2627"/>
        <v>084113 - ALUMINUM FRAMED ENTRANCES AND STOREFRONTS</v>
      </c>
      <c r="K3057" s="224" t="s">
        <v>19</v>
      </c>
      <c r="L3057" s="224" t="s">
        <v>284</v>
      </c>
      <c r="M3057" s="446">
        <v>1</v>
      </c>
      <c r="N3057" s="441" t="s">
        <v>39</v>
      </c>
      <c r="Q3057" s="533">
        <f t="shared" ref="Q3057:Q3060" si="2628">O3057*0.93</f>
        <v>0</v>
      </c>
      <c r="R3057" s="533">
        <f t="shared" ref="R3057:R3060" si="2629">Q3057*M3057</f>
        <v>0</v>
      </c>
    </row>
    <row r="3058" spans="1:18" ht="15.75">
      <c r="A3058" s="533" t="s">
        <v>2729</v>
      </c>
      <c r="B3058" s="533">
        <v>8</v>
      </c>
      <c r="C3058" s="533" t="s">
        <v>201</v>
      </c>
      <c r="D3058" s="572" t="s">
        <v>1645</v>
      </c>
      <c r="E3058" s="571" t="str">
        <f t="shared" si="2626"/>
        <v xml:space="preserve"> ALUMINUM FRAMED ENTRANCES AND STOREFRONTS</v>
      </c>
      <c r="F3058" s="533" t="str">
        <f t="shared" si="2623"/>
        <v>AR</v>
      </c>
      <c r="G3058" s="533" t="s">
        <v>2722</v>
      </c>
      <c r="H3058" s="533">
        <v>313</v>
      </c>
      <c r="I3058" s="533" t="str">
        <f t="shared" ref="I3058:J3058" si="2630">I3056</f>
        <v>Aluminum alloy glazed doors and screens; high performance organic PVDF coating finish; including timber sub frames, bedding, pointing, glazing gaskets and beads, fittings, fixings and ironmongery, glazing; as Drg. A-600</v>
      </c>
      <c r="J3058" s="533" t="str">
        <f t="shared" si="2630"/>
        <v>Aluminum alloy glazed doors and screens; high performance organic PVDF coating finish; including timber sub frames, bedding, pointing, glazing gaskets and beads, fittings, fixings and ironmongery, glazing; as Drg. A-600</v>
      </c>
      <c r="K3058" s="224" t="s">
        <v>20</v>
      </c>
      <c r="L3058" s="224" t="s">
        <v>285</v>
      </c>
      <c r="M3058" s="446">
        <v>1</v>
      </c>
      <c r="N3058" s="441" t="s">
        <v>39</v>
      </c>
      <c r="Q3058" s="533">
        <f t="shared" si="2628"/>
        <v>0</v>
      </c>
      <c r="R3058" s="533">
        <f t="shared" si="2629"/>
        <v>0</v>
      </c>
    </row>
    <row r="3059" spans="1:18" ht="15.75">
      <c r="A3059" s="533" t="s">
        <v>2729</v>
      </c>
      <c r="B3059" s="533">
        <v>8</v>
      </c>
      <c r="C3059" s="533" t="s">
        <v>201</v>
      </c>
      <c r="D3059" s="572" t="s">
        <v>1645</v>
      </c>
      <c r="E3059" s="571" t="str">
        <f t="shared" si="2626"/>
        <v xml:space="preserve"> ALUMINUM FRAMED ENTRANCES AND STOREFRONTS</v>
      </c>
      <c r="F3059" s="533" t="str">
        <f t="shared" si="2623"/>
        <v>AR</v>
      </c>
      <c r="G3059" s="533" t="s">
        <v>2722</v>
      </c>
      <c r="H3059" s="533">
        <v>314</v>
      </c>
      <c r="I3059" s="533" t="str">
        <f t="shared" ref="I3059:J3059" si="2631">I3057</f>
        <v>084113 - ALUMINUM FRAMED ENTRANCES AND STOREFRONTS</v>
      </c>
      <c r="J3059" s="533" t="str">
        <f t="shared" si="2631"/>
        <v>084113 - ALUMINUM FRAMED ENTRANCES AND STOREFRONTS</v>
      </c>
      <c r="K3059" s="224" t="s">
        <v>21</v>
      </c>
      <c r="L3059" s="224" t="s">
        <v>286</v>
      </c>
      <c r="M3059" s="446">
        <v>1</v>
      </c>
      <c r="N3059" s="441" t="s">
        <v>39</v>
      </c>
      <c r="Q3059" s="533">
        <f t="shared" si="2628"/>
        <v>0</v>
      </c>
      <c r="R3059" s="533">
        <f t="shared" si="2629"/>
        <v>0</v>
      </c>
    </row>
    <row r="3060" spans="1:18" ht="15.75">
      <c r="A3060" s="533" t="s">
        <v>2729</v>
      </c>
      <c r="B3060" s="533">
        <v>8</v>
      </c>
      <c r="C3060" s="533" t="s">
        <v>201</v>
      </c>
      <c r="D3060" s="572" t="s">
        <v>1645</v>
      </c>
      <c r="E3060" s="571" t="str">
        <f t="shared" si="2626"/>
        <v xml:space="preserve"> ALUMINUM FRAMED ENTRANCES AND STOREFRONTS</v>
      </c>
      <c r="F3060" s="533" t="str">
        <f t="shared" si="2623"/>
        <v>AR</v>
      </c>
      <c r="G3060" s="533" t="s">
        <v>2722</v>
      </c>
      <c r="H3060" s="533">
        <v>315</v>
      </c>
      <c r="I3060" s="533" t="str">
        <f t="shared" ref="I3060:J3060" si="2632">I3058</f>
        <v>Aluminum alloy glazed doors and screens; high performance organic PVDF coating finish; including timber sub frames, bedding, pointing, glazing gaskets and beads, fittings, fixings and ironmongery, glazing; as Drg. A-600</v>
      </c>
      <c r="J3060" s="533" t="str">
        <f t="shared" si="2632"/>
        <v>Aluminum alloy glazed doors and screens; high performance organic PVDF coating finish; including timber sub frames, bedding, pointing, glazing gaskets and beads, fittings, fixings and ironmongery, glazing; as Drg. A-600</v>
      </c>
      <c r="K3060" s="224" t="s">
        <v>45</v>
      </c>
      <c r="L3060" s="224" t="s">
        <v>287</v>
      </c>
      <c r="M3060" s="446">
        <v>1</v>
      </c>
      <c r="N3060" s="441" t="s">
        <v>39</v>
      </c>
      <c r="Q3060" s="533">
        <f t="shared" si="2628"/>
        <v>0</v>
      </c>
      <c r="R3060" s="533">
        <f t="shared" si="2629"/>
        <v>0</v>
      </c>
    </row>
    <row r="3061" spans="1:18" ht="15.75">
      <c r="A3061" s="533" t="s">
        <v>2729</v>
      </c>
      <c r="B3061" s="533">
        <v>8</v>
      </c>
      <c r="C3061" s="533" t="s">
        <v>201</v>
      </c>
      <c r="D3061" s="572" t="s">
        <v>1661</v>
      </c>
      <c r="E3061" s="571" t="s">
        <v>1231</v>
      </c>
      <c r="F3061" s="533" t="str">
        <f t="shared" si="2623"/>
        <v>AR</v>
      </c>
      <c r="G3061" s="533" t="s">
        <v>2725</v>
      </c>
      <c r="H3061" s="533">
        <v>316</v>
      </c>
      <c r="I3061" s="533" t="str">
        <f t="shared" ref="I3061:I3062" si="2633">L3061</f>
        <v>085113 - ALUMINUM WINDOWS</v>
      </c>
      <c r="J3061" s="533" t="str">
        <f t="shared" ref="J3061:J3062" si="2634">L3061</f>
        <v>085113 - ALUMINUM WINDOWS</v>
      </c>
      <c r="K3061" s="87"/>
      <c r="L3061" s="87" t="s">
        <v>288</v>
      </c>
      <c r="M3061" s="466"/>
      <c r="N3061" s="440"/>
    </row>
    <row r="3062" spans="1:18" ht="16.5" thickBot="1">
      <c r="A3062" s="533" t="s">
        <v>2729</v>
      </c>
      <c r="B3062" s="533">
        <v>8</v>
      </c>
      <c r="C3062" s="533" t="s">
        <v>201</v>
      </c>
      <c r="D3062" s="572" t="s">
        <v>1661</v>
      </c>
      <c r="E3062" s="571" t="str">
        <f t="shared" ref="E3062:E3080" si="2635">E3061</f>
        <v xml:space="preserve"> ALUMINUM WINDOWS</v>
      </c>
      <c r="F3062" s="533" t="str">
        <f t="shared" si="2623"/>
        <v>AR</v>
      </c>
      <c r="G3062" s="533" t="s">
        <v>2725</v>
      </c>
      <c r="H3062" s="533">
        <v>317</v>
      </c>
      <c r="I3062" s="533" t="str">
        <f t="shared" si="2633"/>
        <v>Window and screens; aluminum alloy; high performance organic PVDF coating finish; including sub frame, fixings, bedding, pointing, glazing gaskets and beads, ironmongery, glazing; complete; as specified and as Drg. A-600</v>
      </c>
      <c r="J3062" s="533" t="str">
        <f t="shared" si="2634"/>
        <v>Window and screens; aluminum alloy; high performance organic PVDF coating finish; including sub frame, fixings, bedding, pointing, glazing gaskets and beads, ironmongery, glazing; complete; as specified and as Drg. A-600</v>
      </c>
      <c r="K3062" s="87"/>
      <c r="L3062" s="87" t="s">
        <v>289</v>
      </c>
      <c r="M3062" s="466"/>
      <c r="N3062" s="440"/>
    </row>
    <row r="3063" spans="1:18" ht="16.5" thickBot="1">
      <c r="A3063" s="533" t="s">
        <v>2729</v>
      </c>
      <c r="B3063" s="533">
        <v>8</v>
      </c>
      <c r="C3063" s="533" t="s">
        <v>201</v>
      </c>
      <c r="D3063" s="572" t="s">
        <v>1661</v>
      </c>
      <c r="E3063" s="571" t="str">
        <f t="shared" si="2635"/>
        <v xml:space="preserve"> ALUMINUM WINDOWS</v>
      </c>
      <c r="F3063" s="533" t="str">
        <f t="shared" si="2623"/>
        <v>AR</v>
      </c>
      <c r="G3063" s="533" t="s">
        <v>2722</v>
      </c>
      <c r="H3063" s="533">
        <v>318</v>
      </c>
      <c r="I3063" s="533" t="str">
        <f t="shared" ref="I3063:J3063" si="2636">I3061</f>
        <v>085113 - ALUMINUM WINDOWS</v>
      </c>
      <c r="J3063" s="533" t="str">
        <f t="shared" si="2636"/>
        <v>085113 - ALUMINUM WINDOWS</v>
      </c>
      <c r="K3063" s="87" t="s">
        <v>13</v>
      </c>
      <c r="L3063" s="87" t="s">
        <v>290</v>
      </c>
      <c r="M3063" s="445">
        <v>2</v>
      </c>
      <c r="N3063" s="442" t="s">
        <v>39</v>
      </c>
      <c r="O3063" s="533">
        <v>1000</v>
      </c>
      <c r="P3063" s="533">
        <v>2000</v>
      </c>
      <c r="Q3063" s="533">
        <f t="shared" ref="Q3063:Q3080" si="2637">O3063*0.93</f>
        <v>930</v>
      </c>
      <c r="R3063" s="533">
        <f t="shared" ref="R3063:R3080" si="2638">Q3063*M3063</f>
        <v>1860</v>
      </c>
    </row>
    <row r="3064" spans="1:18" ht="15.75">
      <c r="A3064" s="533" t="s">
        <v>2729</v>
      </c>
      <c r="B3064" s="533">
        <v>8</v>
      </c>
      <c r="C3064" s="533" t="s">
        <v>201</v>
      </c>
      <c r="D3064" s="572" t="s">
        <v>1661</v>
      </c>
      <c r="E3064" s="571" t="str">
        <f t="shared" si="2635"/>
        <v xml:space="preserve"> ALUMINUM WINDOWS</v>
      </c>
      <c r="F3064" s="533" t="str">
        <f t="shared" si="2623"/>
        <v>AR</v>
      </c>
      <c r="G3064" s="533" t="s">
        <v>2722</v>
      </c>
      <c r="H3064" s="533">
        <v>319</v>
      </c>
      <c r="I3064" s="533" t="str">
        <f t="shared" ref="I3064:J3064" si="2639">I3062</f>
        <v>Window and screens; aluminum alloy; high performance organic PVDF coating finish; including sub frame, fixings, bedding, pointing, glazing gaskets and beads, ironmongery, glazing; complete; as specified and as Drg. A-600</v>
      </c>
      <c r="J3064" s="533" t="str">
        <f t="shared" si="2639"/>
        <v>Window and screens; aluminum alloy; high performance organic PVDF coating finish; including sub frame, fixings, bedding, pointing, glazing gaskets and beads, ironmongery, glazing; complete; as specified and as Drg. A-600</v>
      </c>
      <c r="K3064" s="224" t="s">
        <v>15</v>
      </c>
      <c r="L3064" s="224" t="s">
        <v>291</v>
      </c>
      <c r="M3064" s="446">
        <v>3</v>
      </c>
      <c r="N3064" s="441" t="s">
        <v>39</v>
      </c>
      <c r="Q3064" s="533">
        <f t="shared" si="2637"/>
        <v>0</v>
      </c>
      <c r="R3064" s="533">
        <f t="shared" si="2638"/>
        <v>0</v>
      </c>
    </row>
    <row r="3065" spans="1:18" ht="15.75">
      <c r="A3065" s="533" t="s">
        <v>2729</v>
      </c>
      <c r="B3065" s="533">
        <v>8</v>
      </c>
      <c r="C3065" s="533" t="s">
        <v>201</v>
      </c>
      <c r="D3065" s="572" t="s">
        <v>1661</v>
      </c>
      <c r="E3065" s="571" t="str">
        <f t="shared" si="2635"/>
        <v xml:space="preserve"> ALUMINUM WINDOWS</v>
      </c>
      <c r="F3065" s="533" t="str">
        <f t="shared" si="2623"/>
        <v>AR</v>
      </c>
      <c r="G3065" s="533" t="s">
        <v>2722</v>
      </c>
      <c r="H3065" s="533">
        <v>320</v>
      </c>
      <c r="I3065" s="533" t="str">
        <f t="shared" ref="I3065:J3065" si="2640">I3063</f>
        <v>085113 - ALUMINUM WINDOWS</v>
      </c>
      <c r="J3065" s="533" t="str">
        <f t="shared" si="2640"/>
        <v>085113 - ALUMINUM WINDOWS</v>
      </c>
      <c r="K3065" s="224" t="s">
        <v>17</v>
      </c>
      <c r="L3065" s="224" t="s">
        <v>292</v>
      </c>
      <c r="M3065" s="446">
        <v>2</v>
      </c>
      <c r="N3065" s="441" t="s">
        <v>39</v>
      </c>
      <c r="Q3065" s="533">
        <f t="shared" si="2637"/>
        <v>0</v>
      </c>
      <c r="R3065" s="533">
        <f t="shared" si="2638"/>
        <v>0</v>
      </c>
    </row>
    <row r="3066" spans="1:18" ht="16.5" thickBot="1">
      <c r="A3066" s="533" t="s">
        <v>2729</v>
      </c>
      <c r="B3066" s="533">
        <v>8</v>
      </c>
      <c r="C3066" s="533" t="s">
        <v>201</v>
      </c>
      <c r="D3066" s="572" t="s">
        <v>1661</v>
      </c>
      <c r="E3066" s="571" t="str">
        <f t="shared" si="2635"/>
        <v xml:space="preserve"> ALUMINUM WINDOWS</v>
      </c>
      <c r="F3066" s="533" t="str">
        <f t="shared" si="2623"/>
        <v>AR</v>
      </c>
      <c r="G3066" s="533" t="s">
        <v>2722</v>
      </c>
      <c r="H3066" s="533">
        <v>321</v>
      </c>
      <c r="I3066" s="533" t="str">
        <f t="shared" ref="I3066:J3066" si="2641">I3064</f>
        <v>Window and screens; aluminum alloy; high performance organic PVDF coating finish; including sub frame, fixings, bedding, pointing, glazing gaskets and beads, ironmongery, glazing; complete; as specified and as Drg. A-600</v>
      </c>
      <c r="J3066" s="533" t="str">
        <f t="shared" si="2641"/>
        <v>Window and screens; aluminum alloy; high performance organic PVDF coating finish; including sub frame, fixings, bedding, pointing, glazing gaskets and beads, ironmongery, glazing; complete; as specified and as Drg. A-600</v>
      </c>
      <c r="K3066" s="224" t="s">
        <v>19</v>
      </c>
      <c r="L3066" s="224" t="s">
        <v>293</v>
      </c>
      <c r="M3066" s="446">
        <v>1</v>
      </c>
      <c r="N3066" s="441" t="s">
        <v>39</v>
      </c>
      <c r="Q3066" s="533">
        <f t="shared" si="2637"/>
        <v>0</v>
      </c>
      <c r="R3066" s="533">
        <f t="shared" si="2638"/>
        <v>0</v>
      </c>
    </row>
    <row r="3067" spans="1:18" ht="16.5" thickBot="1">
      <c r="A3067" s="533" t="s">
        <v>2729</v>
      </c>
      <c r="B3067" s="533">
        <v>8</v>
      </c>
      <c r="C3067" s="533" t="s">
        <v>201</v>
      </c>
      <c r="D3067" s="572" t="s">
        <v>1661</v>
      </c>
      <c r="E3067" s="571" t="str">
        <f t="shared" si="2635"/>
        <v xml:space="preserve"> ALUMINUM WINDOWS</v>
      </c>
      <c r="F3067" s="533" t="str">
        <f t="shared" si="2623"/>
        <v>AR</v>
      </c>
      <c r="G3067" s="533" t="s">
        <v>2722</v>
      </c>
      <c r="H3067" s="533">
        <v>322</v>
      </c>
      <c r="I3067" s="533" t="str">
        <f t="shared" ref="I3067:J3067" si="2642">I3065</f>
        <v>085113 - ALUMINUM WINDOWS</v>
      </c>
      <c r="J3067" s="533" t="str">
        <f t="shared" si="2642"/>
        <v>085113 - ALUMINUM WINDOWS</v>
      </c>
      <c r="K3067" s="87" t="s">
        <v>15</v>
      </c>
      <c r="L3067" s="87" t="s">
        <v>294</v>
      </c>
      <c r="M3067" s="445">
        <v>2</v>
      </c>
      <c r="N3067" s="442" t="s">
        <v>39</v>
      </c>
      <c r="O3067" s="533">
        <v>1100</v>
      </c>
      <c r="P3067" s="533">
        <v>2200</v>
      </c>
      <c r="Q3067" s="533">
        <f t="shared" si="2637"/>
        <v>1023</v>
      </c>
      <c r="R3067" s="533">
        <f t="shared" si="2638"/>
        <v>2046</v>
      </c>
    </row>
    <row r="3068" spans="1:18" ht="15.75">
      <c r="A3068" s="533" t="s">
        <v>2729</v>
      </c>
      <c r="B3068" s="533">
        <v>8</v>
      </c>
      <c r="C3068" s="533" t="s">
        <v>201</v>
      </c>
      <c r="D3068" s="572" t="s">
        <v>1661</v>
      </c>
      <c r="E3068" s="571" t="str">
        <f t="shared" si="2635"/>
        <v xml:space="preserve"> ALUMINUM WINDOWS</v>
      </c>
      <c r="F3068" s="533" t="str">
        <f t="shared" si="2623"/>
        <v>AR</v>
      </c>
      <c r="G3068" s="533" t="s">
        <v>2722</v>
      </c>
      <c r="H3068" s="533">
        <v>323</v>
      </c>
      <c r="I3068" s="533" t="str">
        <f t="shared" ref="I3068:J3068" si="2643">I3066</f>
        <v>Window and screens; aluminum alloy; high performance organic PVDF coating finish; including sub frame, fixings, bedding, pointing, glazing gaskets and beads, ironmongery, glazing; complete; as specified and as Drg. A-600</v>
      </c>
      <c r="J3068" s="533" t="str">
        <f t="shared" si="2643"/>
        <v>Window and screens; aluminum alloy; high performance organic PVDF coating finish; including sub frame, fixings, bedding, pointing, glazing gaskets and beads, ironmongery, glazing; complete; as specified and as Drg. A-600</v>
      </c>
      <c r="K3068" s="224" t="s">
        <v>21</v>
      </c>
      <c r="L3068" s="224" t="s">
        <v>295</v>
      </c>
      <c r="M3068" s="446">
        <v>2</v>
      </c>
      <c r="N3068" s="441" t="s">
        <v>39</v>
      </c>
      <c r="Q3068" s="533">
        <f t="shared" si="2637"/>
        <v>0</v>
      </c>
      <c r="R3068" s="533">
        <f t="shared" si="2638"/>
        <v>0</v>
      </c>
    </row>
    <row r="3069" spans="1:18" ht="15.75">
      <c r="A3069" s="533" t="s">
        <v>2729</v>
      </c>
      <c r="B3069" s="533">
        <v>8</v>
      </c>
      <c r="C3069" s="533" t="s">
        <v>201</v>
      </c>
      <c r="D3069" s="572" t="s">
        <v>1661</v>
      </c>
      <c r="E3069" s="571" t="str">
        <f t="shared" si="2635"/>
        <v xml:space="preserve"> ALUMINUM WINDOWS</v>
      </c>
      <c r="F3069" s="533" t="str">
        <f t="shared" si="2623"/>
        <v>AR</v>
      </c>
      <c r="G3069" s="533" t="s">
        <v>2722</v>
      </c>
      <c r="H3069" s="533">
        <v>324</v>
      </c>
      <c r="I3069" s="533" t="str">
        <f t="shared" ref="I3069:J3069" si="2644">I3067</f>
        <v>085113 - ALUMINUM WINDOWS</v>
      </c>
      <c r="J3069" s="533" t="str">
        <f t="shared" si="2644"/>
        <v>085113 - ALUMINUM WINDOWS</v>
      </c>
      <c r="K3069" s="224" t="s">
        <v>45</v>
      </c>
      <c r="L3069" s="224" t="s">
        <v>296</v>
      </c>
      <c r="M3069" s="446">
        <v>2</v>
      </c>
      <c r="N3069" s="441" t="s">
        <v>39</v>
      </c>
      <c r="Q3069" s="533">
        <f t="shared" si="2637"/>
        <v>0</v>
      </c>
      <c r="R3069" s="533">
        <f t="shared" si="2638"/>
        <v>0</v>
      </c>
    </row>
    <row r="3070" spans="1:18" ht="15.75">
      <c r="A3070" s="533" t="s">
        <v>2729</v>
      </c>
      <c r="B3070" s="533">
        <v>8</v>
      </c>
      <c r="C3070" s="533" t="s">
        <v>201</v>
      </c>
      <c r="D3070" s="572" t="s">
        <v>1661</v>
      </c>
      <c r="E3070" s="571" t="str">
        <f t="shared" si="2635"/>
        <v xml:space="preserve"> ALUMINUM WINDOWS</v>
      </c>
      <c r="F3070" s="533" t="str">
        <f t="shared" si="2623"/>
        <v>AR</v>
      </c>
      <c r="G3070" s="533" t="s">
        <v>2722</v>
      </c>
      <c r="H3070" s="533">
        <v>325</v>
      </c>
      <c r="I3070" s="533" t="str">
        <f t="shared" ref="I3070:J3070" si="2645">I3068</f>
        <v>Window and screens; aluminum alloy; high performance organic PVDF coating finish; including sub frame, fixings, bedding, pointing, glazing gaskets and beads, ironmongery, glazing; complete; as specified and as Drg. A-600</v>
      </c>
      <c r="J3070" s="533" t="str">
        <f t="shared" si="2645"/>
        <v>Window and screens; aluminum alloy; high performance organic PVDF coating finish; including sub frame, fixings, bedding, pointing, glazing gaskets and beads, ironmongery, glazing; complete; as specified and as Drg. A-600</v>
      </c>
      <c r="K3070" s="224" t="s">
        <v>48</v>
      </c>
      <c r="L3070" s="224" t="s">
        <v>297</v>
      </c>
      <c r="M3070" s="446">
        <v>6</v>
      </c>
      <c r="N3070" s="441" t="s">
        <v>39</v>
      </c>
      <c r="Q3070" s="533">
        <f t="shared" si="2637"/>
        <v>0</v>
      </c>
      <c r="R3070" s="533">
        <f t="shared" si="2638"/>
        <v>0</v>
      </c>
    </row>
    <row r="3071" spans="1:18" ht="15.75">
      <c r="A3071" s="533" t="s">
        <v>2729</v>
      </c>
      <c r="B3071" s="533">
        <v>8</v>
      </c>
      <c r="C3071" s="533" t="s">
        <v>201</v>
      </c>
      <c r="D3071" s="572" t="s">
        <v>1661</v>
      </c>
      <c r="E3071" s="571" t="str">
        <f t="shared" si="2635"/>
        <v xml:space="preserve"> ALUMINUM WINDOWS</v>
      </c>
      <c r="F3071" s="533" t="str">
        <f t="shared" si="2623"/>
        <v>AR</v>
      </c>
      <c r="G3071" s="533" t="s">
        <v>2722</v>
      </c>
      <c r="H3071" s="533">
        <v>326</v>
      </c>
      <c r="I3071" s="533" t="str">
        <f t="shared" ref="I3071:J3071" si="2646">I3069</f>
        <v>085113 - ALUMINUM WINDOWS</v>
      </c>
      <c r="J3071" s="533" t="str">
        <f t="shared" si="2646"/>
        <v>085113 - ALUMINUM WINDOWS</v>
      </c>
      <c r="K3071" s="224" t="s">
        <v>50</v>
      </c>
      <c r="L3071" s="224" t="s">
        <v>298</v>
      </c>
      <c r="M3071" s="446">
        <v>2</v>
      </c>
      <c r="N3071" s="441" t="s">
        <v>39</v>
      </c>
      <c r="Q3071" s="533">
        <f t="shared" si="2637"/>
        <v>0</v>
      </c>
      <c r="R3071" s="533">
        <f t="shared" si="2638"/>
        <v>0</v>
      </c>
    </row>
    <row r="3072" spans="1:18" ht="15.75">
      <c r="A3072" s="533" t="s">
        <v>2729</v>
      </c>
      <c r="B3072" s="533">
        <v>8</v>
      </c>
      <c r="C3072" s="533" t="s">
        <v>201</v>
      </c>
      <c r="D3072" s="572" t="s">
        <v>1661</v>
      </c>
      <c r="E3072" s="571" t="str">
        <f t="shared" si="2635"/>
        <v xml:space="preserve"> ALUMINUM WINDOWS</v>
      </c>
      <c r="F3072" s="533" t="str">
        <f t="shared" si="2623"/>
        <v>AR</v>
      </c>
      <c r="G3072" s="533" t="s">
        <v>2722</v>
      </c>
      <c r="H3072" s="533">
        <v>327</v>
      </c>
      <c r="I3072" s="533" t="str">
        <f t="shared" ref="I3072:J3072" si="2647">I3070</f>
        <v>Window and screens; aluminum alloy; high performance organic PVDF coating finish; including sub frame, fixings, bedding, pointing, glazing gaskets and beads, ironmongery, glazing; complete; as specified and as Drg. A-600</v>
      </c>
      <c r="J3072" s="533" t="str">
        <f t="shared" si="2647"/>
        <v>Window and screens; aluminum alloy; high performance organic PVDF coating finish; including sub frame, fixings, bedding, pointing, glazing gaskets and beads, ironmongery, glazing; complete; as specified and as Drg. A-600</v>
      </c>
      <c r="K3072" s="224" t="s">
        <v>76</v>
      </c>
      <c r="L3072" s="224" t="s">
        <v>299</v>
      </c>
      <c r="M3072" s="446">
        <v>1</v>
      </c>
      <c r="N3072" s="441" t="s">
        <v>39</v>
      </c>
      <c r="Q3072" s="533">
        <f t="shared" si="2637"/>
        <v>0</v>
      </c>
      <c r="R3072" s="533">
        <f t="shared" si="2638"/>
        <v>0</v>
      </c>
    </row>
    <row r="3073" spans="1:18" ht="15.75">
      <c r="A3073" s="533" t="s">
        <v>2729</v>
      </c>
      <c r="B3073" s="533">
        <v>8</v>
      </c>
      <c r="C3073" s="533" t="s">
        <v>201</v>
      </c>
      <c r="D3073" s="572" t="s">
        <v>1661</v>
      </c>
      <c r="E3073" s="571" t="str">
        <f t="shared" si="2635"/>
        <v xml:space="preserve"> ALUMINUM WINDOWS</v>
      </c>
      <c r="F3073" s="533" t="str">
        <f t="shared" si="2623"/>
        <v>AR</v>
      </c>
      <c r="G3073" s="533" t="s">
        <v>2722</v>
      </c>
      <c r="H3073" s="533">
        <v>328</v>
      </c>
      <c r="I3073" s="533" t="str">
        <f t="shared" ref="I3073:J3073" si="2648">I3071</f>
        <v>085113 - ALUMINUM WINDOWS</v>
      </c>
      <c r="J3073" s="533" t="str">
        <f t="shared" si="2648"/>
        <v>085113 - ALUMINUM WINDOWS</v>
      </c>
      <c r="K3073" s="224" t="s">
        <v>77</v>
      </c>
      <c r="L3073" s="224" t="s">
        <v>300</v>
      </c>
      <c r="M3073" s="446">
        <v>4</v>
      </c>
      <c r="N3073" s="441" t="s">
        <v>39</v>
      </c>
      <c r="Q3073" s="533">
        <f t="shared" si="2637"/>
        <v>0</v>
      </c>
      <c r="R3073" s="533">
        <f t="shared" si="2638"/>
        <v>0</v>
      </c>
    </row>
    <row r="3074" spans="1:18" ht="16.5" thickBot="1">
      <c r="A3074" s="533" t="s">
        <v>2729</v>
      </c>
      <c r="B3074" s="533">
        <v>8</v>
      </c>
      <c r="C3074" s="533" t="s">
        <v>201</v>
      </c>
      <c r="D3074" s="572" t="s">
        <v>1661</v>
      </c>
      <c r="E3074" s="571" t="str">
        <f t="shared" si="2635"/>
        <v xml:space="preserve"> ALUMINUM WINDOWS</v>
      </c>
      <c r="F3074" s="533" t="str">
        <f t="shared" si="2623"/>
        <v>AR</v>
      </c>
      <c r="G3074" s="533" t="s">
        <v>2722</v>
      </c>
      <c r="H3074" s="533">
        <v>329</v>
      </c>
      <c r="I3074" s="533" t="str">
        <f t="shared" ref="I3074:J3074" si="2649">I3072</f>
        <v>Window and screens; aluminum alloy; high performance organic PVDF coating finish; including sub frame, fixings, bedding, pointing, glazing gaskets and beads, ironmongery, glazing; complete; as specified and as Drg. A-600</v>
      </c>
      <c r="J3074" s="533" t="str">
        <f t="shared" si="2649"/>
        <v>Window and screens; aluminum alloy; high performance organic PVDF coating finish; including sub frame, fixings, bedding, pointing, glazing gaskets and beads, ironmongery, glazing; complete; as specified and as Drg. A-600</v>
      </c>
      <c r="K3074" s="224" t="s">
        <v>78</v>
      </c>
      <c r="L3074" s="224" t="s">
        <v>301</v>
      </c>
      <c r="M3074" s="446">
        <v>2</v>
      </c>
      <c r="N3074" s="441" t="s">
        <v>39</v>
      </c>
      <c r="Q3074" s="533">
        <f t="shared" si="2637"/>
        <v>0</v>
      </c>
      <c r="R3074" s="533">
        <f t="shared" si="2638"/>
        <v>0</v>
      </c>
    </row>
    <row r="3075" spans="1:18" ht="16.5" thickBot="1">
      <c r="A3075" s="533" t="s">
        <v>2729</v>
      </c>
      <c r="B3075" s="533">
        <v>8</v>
      </c>
      <c r="C3075" s="533" t="s">
        <v>201</v>
      </c>
      <c r="D3075" s="572" t="s">
        <v>1661</v>
      </c>
      <c r="E3075" s="571" t="str">
        <f t="shared" si="2635"/>
        <v xml:space="preserve"> ALUMINUM WINDOWS</v>
      </c>
      <c r="F3075" s="533" t="str">
        <f t="shared" si="2623"/>
        <v>AR</v>
      </c>
      <c r="G3075" s="533" t="s">
        <v>2722</v>
      </c>
      <c r="H3075" s="533">
        <v>330</v>
      </c>
      <c r="I3075" s="533" t="str">
        <f t="shared" ref="I3075:J3075" si="2650">I3073</f>
        <v>085113 - ALUMINUM WINDOWS</v>
      </c>
      <c r="J3075" s="533" t="str">
        <f t="shared" si="2650"/>
        <v>085113 - ALUMINUM WINDOWS</v>
      </c>
      <c r="K3075" s="87" t="s">
        <v>17</v>
      </c>
      <c r="L3075" s="87" t="s">
        <v>303</v>
      </c>
      <c r="M3075" s="445">
        <v>3</v>
      </c>
      <c r="N3075" s="442" t="s">
        <v>39</v>
      </c>
      <c r="O3075" s="533">
        <v>850</v>
      </c>
      <c r="P3075" s="533">
        <v>2550</v>
      </c>
      <c r="Q3075" s="533">
        <f t="shared" si="2637"/>
        <v>790.5</v>
      </c>
      <c r="R3075" s="533">
        <f t="shared" si="2638"/>
        <v>2371.5</v>
      </c>
    </row>
    <row r="3076" spans="1:18" ht="16.5" thickBot="1">
      <c r="A3076" s="533" t="s">
        <v>2729</v>
      </c>
      <c r="B3076" s="533">
        <v>8</v>
      </c>
      <c r="C3076" s="533" t="s">
        <v>201</v>
      </c>
      <c r="D3076" s="572" t="s">
        <v>1661</v>
      </c>
      <c r="E3076" s="571" t="str">
        <f t="shared" si="2635"/>
        <v xml:space="preserve"> ALUMINUM WINDOWS</v>
      </c>
      <c r="F3076" s="533" t="str">
        <f t="shared" si="2623"/>
        <v>AR</v>
      </c>
      <c r="G3076" s="533" t="s">
        <v>2722</v>
      </c>
      <c r="H3076" s="533">
        <v>331</v>
      </c>
      <c r="I3076" s="533" t="str">
        <f t="shared" ref="I3076:J3076" si="2651">I3074</f>
        <v>Window and screens; aluminum alloy; high performance organic PVDF coating finish; including sub frame, fixings, bedding, pointing, glazing gaskets and beads, ironmongery, glazing; complete; as specified and as Drg. A-600</v>
      </c>
      <c r="J3076" s="533" t="str">
        <f t="shared" si="2651"/>
        <v>Window and screens; aluminum alloy; high performance organic PVDF coating finish; including sub frame, fixings, bedding, pointing, glazing gaskets and beads, ironmongery, glazing; complete; as specified and as Drg. A-600</v>
      </c>
      <c r="K3076" s="224" t="s">
        <v>304</v>
      </c>
      <c r="L3076" s="224" t="s">
        <v>305</v>
      </c>
      <c r="M3076" s="446">
        <v>1</v>
      </c>
      <c r="N3076" s="441" t="s">
        <v>39</v>
      </c>
      <c r="Q3076" s="533">
        <f t="shared" si="2637"/>
        <v>0</v>
      </c>
      <c r="R3076" s="533">
        <f t="shared" si="2638"/>
        <v>0</v>
      </c>
    </row>
    <row r="3077" spans="1:18" ht="16.5" thickBot="1">
      <c r="A3077" s="533" t="s">
        <v>2729</v>
      </c>
      <c r="B3077" s="533">
        <v>8</v>
      </c>
      <c r="C3077" s="533" t="s">
        <v>201</v>
      </c>
      <c r="D3077" s="572" t="s">
        <v>1661</v>
      </c>
      <c r="E3077" s="571" t="str">
        <f t="shared" si="2635"/>
        <v xml:space="preserve"> ALUMINUM WINDOWS</v>
      </c>
      <c r="F3077" s="533" t="str">
        <f t="shared" si="2623"/>
        <v>AR</v>
      </c>
      <c r="G3077" s="533" t="s">
        <v>2722</v>
      </c>
      <c r="H3077" s="533">
        <v>332</v>
      </c>
      <c r="I3077" s="533" t="str">
        <f t="shared" ref="I3077:J3077" si="2652">I3075</f>
        <v>085113 - ALUMINUM WINDOWS</v>
      </c>
      <c r="J3077" s="533" t="str">
        <f t="shared" si="2652"/>
        <v>085113 - ALUMINUM WINDOWS</v>
      </c>
      <c r="K3077" s="87" t="s">
        <v>19</v>
      </c>
      <c r="L3077" s="87" t="s">
        <v>307</v>
      </c>
      <c r="M3077" s="445">
        <v>1</v>
      </c>
      <c r="N3077" s="442" t="s">
        <v>39</v>
      </c>
      <c r="O3077" s="533">
        <v>850</v>
      </c>
      <c r="P3077" s="533">
        <v>850</v>
      </c>
      <c r="Q3077" s="533">
        <f t="shared" si="2637"/>
        <v>790.5</v>
      </c>
      <c r="R3077" s="533">
        <f t="shared" si="2638"/>
        <v>790.5</v>
      </c>
    </row>
    <row r="3078" spans="1:18" ht="16.5" thickBot="1">
      <c r="A3078" s="533" t="s">
        <v>2729</v>
      </c>
      <c r="B3078" s="533">
        <v>8</v>
      </c>
      <c r="C3078" s="533" t="s">
        <v>201</v>
      </c>
      <c r="D3078" s="572" t="s">
        <v>1661</v>
      </c>
      <c r="E3078" s="571" t="str">
        <f t="shared" si="2635"/>
        <v xml:space="preserve"> ALUMINUM WINDOWS</v>
      </c>
      <c r="F3078" s="533" t="str">
        <f t="shared" si="2623"/>
        <v>AR</v>
      </c>
      <c r="G3078" s="533" t="s">
        <v>2722</v>
      </c>
      <c r="H3078" s="533">
        <v>333</v>
      </c>
      <c r="I3078" s="533" t="str">
        <f t="shared" ref="I3078:J3078" si="2653">I3076</f>
        <v>Window and screens; aluminum alloy; high performance organic PVDF coating finish; including sub frame, fixings, bedding, pointing, glazing gaskets and beads, ironmongery, glazing; complete; as specified and as Drg. A-600</v>
      </c>
      <c r="J3078" s="533" t="str">
        <f t="shared" si="2653"/>
        <v>Window and screens; aluminum alloy; high performance organic PVDF coating finish; including sub frame, fixings, bedding, pointing, glazing gaskets and beads, ironmongery, glazing; complete; as specified and as Drg. A-600</v>
      </c>
      <c r="K3078" s="224" t="s">
        <v>13</v>
      </c>
      <c r="L3078" s="224" t="s">
        <v>308</v>
      </c>
      <c r="M3078" s="446">
        <v>2</v>
      </c>
      <c r="N3078" s="441" t="s">
        <v>39</v>
      </c>
      <c r="Q3078" s="533">
        <f t="shared" si="2637"/>
        <v>0</v>
      </c>
      <c r="R3078" s="533">
        <f t="shared" si="2638"/>
        <v>0</v>
      </c>
    </row>
    <row r="3079" spans="1:18" ht="16.5" thickBot="1">
      <c r="A3079" s="533" t="s">
        <v>2729</v>
      </c>
      <c r="B3079" s="533">
        <v>8</v>
      </c>
      <c r="C3079" s="533" t="s">
        <v>201</v>
      </c>
      <c r="D3079" s="572" t="s">
        <v>1661</v>
      </c>
      <c r="E3079" s="571" t="str">
        <f t="shared" si="2635"/>
        <v xml:space="preserve"> ALUMINUM WINDOWS</v>
      </c>
      <c r="F3079" s="533" t="str">
        <f t="shared" si="2623"/>
        <v>AR</v>
      </c>
      <c r="G3079" s="533" t="s">
        <v>2722</v>
      </c>
      <c r="H3079" s="533">
        <v>334</v>
      </c>
      <c r="I3079" s="533" t="str">
        <f t="shared" ref="I3079:J3079" si="2654">I3077</f>
        <v>085113 - ALUMINUM WINDOWS</v>
      </c>
      <c r="J3079" s="533" t="str">
        <f t="shared" si="2654"/>
        <v>085113 - ALUMINUM WINDOWS</v>
      </c>
      <c r="K3079" s="87" t="s">
        <v>13</v>
      </c>
      <c r="L3079" s="87" t="s">
        <v>309</v>
      </c>
      <c r="M3079" s="445">
        <v>1</v>
      </c>
      <c r="N3079" s="442" t="s">
        <v>39</v>
      </c>
      <c r="O3079" s="533">
        <v>4300</v>
      </c>
      <c r="P3079" s="533">
        <v>4300</v>
      </c>
      <c r="Q3079" s="533">
        <f t="shared" si="2637"/>
        <v>3999</v>
      </c>
      <c r="R3079" s="533">
        <f t="shared" si="2638"/>
        <v>3999</v>
      </c>
    </row>
    <row r="3080" spans="1:18" ht="15.75">
      <c r="A3080" s="533" t="s">
        <v>2729</v>
      </c>
      <c r="B3080" s="533">
        <v>8</v>
      </c>
      <c r="C3080" s="533" t="s">
        <v>201</v>
      </c>
      <c r="D3080" s="572" t="s">
        <v>1661</v>
      </c>
      <c r="E3080" s="571" t="str">
        <f t="shared" si="2635"/>
        <v xml:space="preserve"> ALUMINUM WINDOWS</v>
      </c>
      <c r="F3080" s="533" t="str">
        <f t="shared" si="2623"/>
        <v>AR</v>
      </c>
      <c r="G3080" s="533" t="s">
        <v>2722</v>
      </c>
      <c r="H3080" s="533">
        <v>335</v>
      </c>
      <c r="I3080" s="533" t="str">
        <f t="shared" ref="I3080:J3080" si="2655">I3078</f>
        <v>Window and screens; aluminum alloy; high performance organic PVDF coating finish; including sub frame, fixings, bedding, pointing, glazing gaskets and beads, ironmongery, glazing; complete; as specified and as Drg. A-600</v>
      </c>
      <c r="J3080" s="533" t="str">
        <f t="shared" si="2655"/>
        <v>Window and screens; aluminum alloy; high performance organic PVDF coating finish; including sub frame, fixings, bedding, pointing, glazing gaskets and beads, ironmongery, glazing; complete; as specified and as Drg. A-600</v>
      </c>
      <c r="K3080" s="224" t="s">
        <v>17</v>
      </c>
      <c r="L3080" s="224" t="s">
        <v>310</v>
      </c>
      <c r="M3080" s="446">
        <v>2</v>
      </c>
      <c r="N3080" s="441" t="s">
        <v>39</v>
      </c>
      <c r="Q3080" s="533">
        <f t="shared" si="2637"/>
        <v>0</v>
      </c>
      <c r="R3080" s="533">
        <f t="shared" si="2638"/>
        <v>0</v>
      </c>
    </row>
    <row r="3081" spans="1:18" ht="15.75">
      <c r="A3081" s="533" t="s">
        <v>2729</v>
      </c>
      <c r="B3081" s="533">
        <v>8</v>
      </c>
      <c r="C3081" s="533" t="s">
        <v>201</v>
      </c>
      <c r="D3081" s="572" t="s">
        <v>2740</v>
      </c>
      <c r="E3081" s="571" t="s">
        <v>1232</v>
      </c>
      <c r="F3081" s="533" t="s">
        <v>1321</v>
      </c>
      <c r="G3081" s="533" t="s">
        <v>2725</v>
      </c>
      <c r="H3081" s="533">
        <v>336</v>
      </c>
      <c r="I3081" s="533" t="str">
        <f t="shared" ref="I3081:I3082" si="2656">L3081</f>
        <v>087111 - DOOR HARDWARE (SCHEDULED BY DESCRIBING PRODUCTS)</v>
      </c>
      <c r="J3081" s="533" t="str">
        <f t="shared" ref="J3081" si="2657">L3081</f>
        <v>087111 - DOOR HARDWARE (SCHEDULED BY DESCRIBING PRODUCTS)</v>
      </c>
      <c r="K3081" s="87"/>
      <c r="L3081" s="87" t="s">
        <v>311</v>
      </c>
      <c r="M3081" s="466"/>
      <c r="N3081" s="440"/>
    </row>
    <row r="3082" spans="1:18" ht="15.75">
      <c r="A3082" s="533" t="s">
        <v>2729</v>
      </c>
      <c r="B3082" s="533">
        <v>8</v>
      </c>
      <c r="C3082" s="533" t="s">
        <v>201</v>
      </c>
      <c r="D3082" s="572" t="s">
        <v>2740</v>
      </c>
      <c r="E3082" s="571" t="str">
        <f t="shared" ref="E3082:E3124" si="2658">E3081</f>
        <v xml:space="preserve"> DOOR HARDWARE (SCHEDULED BY DESCRIBING PRODUCTS)</v>
      </c>
      <c r="F3082" s="533" t="s">
        <v>1321</v>
      </c>
      <c r="G3082" s="533" t="s">
        <v>2725</v>
      </c>
      <c r="H3082" s="533">
        <v>337</v>
      </c>
      <c r="I3082" s="533" t="str">
        <f t="shared" si="2656"/>
        <v>Door hardware sets; including all  ironmongery and accessories as per hardware sets scheduled by describing products; as specified and as Drg. A-611</v>
      </c>
      <c r="J3082" s="533" t="s">
        <v>313</v>
      </c>
      <c r="K3082" s="87"/>
      <c r="L3082" s="87" t="s">
        <v>312</v>
      </c>
      <c r="M3082" s="466"/>
      <c r="N3082" s="440"/>
    </row>
    <row r="3083" spans="1:18" ht="16.5" thickBot="1">
      <c r="A3083" s="533" t="s">
        <v>2729</v>
      </c>
      <c r="B3083" s="533">
        <v>8</v>
      </c>
      <c r="C3083" s="533" t="s">
        <v>201</v>
      </c>
      <c r="D3083" s="572" t="s">
        <v>2740</v>
      </c>
      <c r="E3083" s="571" t="str">
        <f t="shared" si="2658"/>
        <v xml:space="preserve"> DOOR HARDWARE (SCHEDULED BY DESCRIBING PRODUCTS)</v>
      </c>
      <c r="F3083" s="533" t="s">
        <v>1321</v>
      </c>
      <c r="G3083" s="533" t="s">
        <v>2725</v>
      </c>
      <c r="H3083" s="533">
        <v>338</v>
      </c>
      <c r="I3083" s="533" t="s">
        <v>312</v>
      </c>
      <c r="J3083" s="533" t="str">
        <f t="shared" ref="J3083" si="2659">L3083</f>
        <v>For non fire rated doors</v>
      </c>
      <c r="K3083" s="87"/>
      <c r="L3083" s="87" t="s">
        <v>313</v>
      </c>
      <c r="M3083" s="466"/>
      <c r="N3083" s="440"/>
    </row>
    <row r="3084" spans="1:18" ht="16.5" thickBot="1">
      <c r="A3084" s="533" t="s">
        <v>2729</v>
      </c>
      <c r="B3084" s="533">
        <v>8</v>
      </c>
      <c r="C3084" s="533" t="s">
        <v>201</v>
      </c>
      <c r="D3084" s="572" t="s">
        <v>2740</v>
      </c>
      <c r="E3084" s="571" t="str">
        <f t="shared" si="2658"/>
        <v xml:space="preserve"> DOOR HARDWARE (SCHEDULED BY DESCRIBING PRODUCTS)</v>
      </c>
      <c r="F3084" s="533" t="s">
        <v>1321</v>
      </c>
      <c r="G3084" s="533" t="s">
        <v>2722</v>
      </c>
      <c r="H3084" s="533">
        <v>339</v>
      </c>
      <c r="I3084" s="533" t="str">
        <f t="shared" ref="I3084:J3084" si="2660">I3082</f>
        <v>Door hardware sets; including all  ironmongery and accessories as per hardware sets scheduled by describing products; as specified and as Drg. A-611</v>
      </c>
      <c r="J3084" s="533" t="str">
        <f t="shared" si="2660"/>
        <v>For non fire rated doors</v>
      </c>
      <c r="K3084" s="87" t="s">
        <v>15</v>
      </c>
      <c r="L3084" s="87" t="s">
        <v>314</v>
      </c>
      <c r="M3084" s="445">
        <v>7</v>
      </c>
      <c r="N3084" s="442" t="s">
        <v>39</v>
      </c>
      <c r="O3084" s="533">
        <v>270</v>
      </c>
      <c r="P3084" s="533">
        <v>1890</v>
      </c>
      <c r="Q3084" s="533">
        <f t="shared" ref="Q3084:Q3106" si="2661">O3084*0.93</f>
        <v>251.10000000000002</v>
      </c>
      <c r="R3084" s="533">
        <f>Q3084*M3084</f>
        <v>1757.7000000000003</v>
      </c>
    </row>
    <row r="3085" spans="1:18" ht="15.75">
      <c r="A3085" s="533" t="s">
        <v>2729</v>
      </c>
      <c r="B3085" s="533">
        <v>8</v>
      </c>
      <c r="C3085" s="533" t="s">
        <v>201</v>
      </c>
      <c r="D3085" s="572" t="s">
        <v>2740</v>
      </c>
      <c r="E3085" s="571" t="str">
        <f t="shared" si="2658"/>
        <v xml:space="preserve"> DOOR HARDWARE (SCHEDULED BY DESCRIBING PRODUCTS)</v>
      </c>
      <c r="F3085" s="533" t="s">
        <v>1321</v>
      </c>
      <c r="G3085" s="533" t="s">
        <v>2722</v>
      </c>
      <c r="H3085" s="533">
        <v>340</v>
      </c>
      <c r="I3085" s="533" t="str">
        <f t="shared" ref="I3085:J3085" si="2662">I3083</f>
        <v>Door hardware sets; including all  ironmongery and accessories as per hardware sets scheduled by describing products; as specified and as Drg. A-611</v>
      </c>
      <c r="J3085" s="533" t="str">
        <f t="shared" si="2662"/>
        <v>For non fire rated doors</v>
      </c>
      <c r="K3085" s="224" t="s">
        <v>20</v>
      </c>
      <c r="L3085" s="224" t="s">
        <v>315</v>
      </c>
      <c r="M3085" s="446">
        <v>1</v>
      </c>
      <c r="N3085" s="441" t="s">
        <v>39</v>
      </c>
      <c r="Q3085" s="533">
        <f t="shared" si="2661"/>
        <v>0</v>
      </c>
      <c r="R3085" s="533">
        <f t="shared" ref="R3085:R3106" si="2663">Q3085*M3085</f>
        <v>0</v>
      </c>
    </row>
    <row r="3086" spans="1:18" ht="15.75">
      <c r="A3086" s="533" t="s">
        <v>2729</v>
      </c>
      <c r="B3086" s="533">
        <v>8</v>
      </c>
      <c r="C3086" s="533" t="s">
        <v>201</v>
      </c>
      <c r="D3086" s="572" t="s">
        <v>2740</v>
      </c>
      <c r="E3086" s="571" t="str">
        <f t="shared" si="2658"/>
        <v xml:space="preserve"> DOOR HARDWARE (SCHEDULED BY DESCRIBING PRODUCTS)</v>
      </c>
      <c r="F3086" s="533" t="s">
        <v>1321</v>
      </c>
      <c r="G3086" s="533" t="s">
        <v>2722</v>
      </c>
      <c r="H3086" s="533">
        <v>341</v>
      </c>
      <c r="I3086" s="533" t="str">
        <f t="shared" ref="I3086:J3086" si="2664">I3084</f>
        <v>Door hardware sets; including all  ironmongery and accessories as per hardware sets scheduled by describing products; as specified and as Drg. A-611</v>
      </c>
      <c r="J3086" s="533" t="str">
        <f t="shared" si="2664"/>
        <v>For non fire rated doors</v>
      </c>
      <c r="K3086" s="224" t="s">
        <v>21</v>
      </c>
      <c r="L3086" s="224" t="s">
        <v>316</v>
      </c>
      <c r="M3086" s="446">
        <v>1</v>
      </c>
      <c r="N3086" s="441" t="s">
        <v>39</v>
      </c>
      <c r="Q3086" s="533">
        <f t="shared" si="2661"/>
        <v>0</v>
      </c>
      <c r="R3086" s="533">
        <f t="shared" si="2663"/>
        <v>0</v>
      </c>
    </row>
    <row r="3087" spans="1:18" ht="16.5" thickBot="1">
      <c r="A3087" s="533" t="s">
        <v>2729</v>
      </c>
      <c r="B3087" s="533">
        <v>8</v>
      </c>
      <c r="C3087" s="533" t="s">
        <v>201</v>
      </c>
      <c r="D3087" s="572" t="s">
        <v>2740</v>
      </c>
      <c r="E3087" s="571" t="str">
        <f t="shared" si="2658"/>
        <v xml:space="preserve"> DOOR HARDWARE (SCHEDULED BY DESCRIBING PRODUCTS)</v>
      </c>
      <c r="F3087" s="533" t="s">
        <v>1321</v>
      </c>
      <c r="G3087" s="533" t="s">
        <v>2722</v>
      </c>
      <c r="H3087" s="533">
        <v>342</v>
      </c>
      <c r="I3087" s="533" t="str">
        <f t="shared" ref="I3087:J3087" si="2665">I3085</f>
        <v>Door hardware sets; including all  ironmongery and accessories as per hardware sets scheduled by describing products; as specified and as Drg. A-611</v>
      </c>
      <c r="J3087" s="533" t="str">
        <f t="shared" si="2665"/>
        <v>For non fire rated doors</v>
      </c>
      <c r="K3087" s="224" t="s">
        <v>45</v>
      </c>
      <c r="L3087" s="224" t="s">
        <v>317</v>
      </c>
      <c r="M3087" s="446">
        <v>4</v>
      </c>
      <c r="N3087" s="441" t="s">
        <v>39</v>
      </c>
      <c r="P3087" s="533">
        <v>0</v>
      </c>
      <c r="Q3087" s="533">
        <f t="shared" si="2661"/>
        <v>0</v>
      </c>
      <c r="R3087" s="533">
        <f t="shared" si="2663"/>
        <v>0</v>
      </c>
    </row>
    <row r="3088" spans="1:18" ht="16.5" thickBot="1">
      <c r="A3088" s="533" t="s">
        <v>2729</v>
      </c>
      <c r="B3088" s="533">
        <v>8</v>
      </c>
      <c r="C3088" s="533" t="s">
        <v>201</v>
      </c>
      <c r="D3088" s="572" t="s">
        <v>2740</v>
      </c>
      <c r="E3088" s="571" t="str">
        <f t="shared" si="2658"/>
        <v xml:space="preserve"> DOOR HARDWARE (SCHEDULED BY DESCRIBING PRODUCTS)</v>
      </c>
      <c r="F3088" s="533" t="s">
        <v>1321</v>
      </c>
      <c r="G3088" s="533" t="s">
        <v>2722</v>
      </c>
      <c r="H3088" s="533">
        <v>343</v>
      </c>
      <c r="I3088" s="533" t="str">
        <f t="shared" ref="I3088:J3088" si="2666">I3086</f>
        <v>Door hardware sets; including all  ironmongery and accessories as per hardware sets scheduled by describing products; as specified and as Drg. A-611</v>
      </c>
      <c r="J3088" s="533" t="str">
        <f t="shared" si="2666"/>
        <v>For non fire rated doors</v>
      </c>
      <c r="K3088" s="87" t="s">
        <v>17</v>
      </c>
      <c r="L3088" s="87" t="s">
        <v>318</v>
      </c>
      <c r="M3088" s="445">
        <v>3</v>
      </c>
      <c r="N3088" s="442" t="s">
        <v>39</v>
      </c>
      <c r="O3088" s="533">
        <v>170</v>
      </c>
      <c r="P3088" s="533">
        <v>510</v>
      </c>
      <c r="Q3088" s="533">
        <f t="shared" si="2661"/>
        <v>158.1</v>
      </c>
      <c r="R3088" s="533">
        <f t="shared" si="2663"/>
        <v>474.29999999999995</v>
      </c>
    </row>
    <row r="3089" spans="1:18" ht="15.75">
      <c r="A3089" s="533" t="s">
        <v>2729</v>
      </c>
      <c r="B3089" s="533">
        <v>8</v>
      </c>
      <c r="C3089" s="533" t="s">
        <v>201</v>
      </c>
      <c r="D3089" s="572" t="s">
        <v>2740</v>
      </c>
      <c r="E3089" s="571" t="str">
        <f t="shared" si="2658"/>
        <v xml:space="preserve"> DOOR HARDWARE (SCHEDULED BY DESCRIBING PRODUCTS)</v>
      </c>
      <c r="F3089" s="533" t="s">
        <v>1321</v>
      </c>
      <c r="G3089" s="533" t="s">
        <v>2722</v>
      </c>
      <c r="H3089" s="533">
        <v>344</v>
      </c>
      <c r="I3089" s="533" t="str">
        <f t="shared" ref="I3089:J3089" si="2667">I3087</f>
        <v>Door hardware sets; including all  ironmongery and accessories as per hardware sets scheduled by describing products; as specified and as Drg. A-611</v>
      </c>
      <c r="J3089" s="533" t="str">
        <f t="shared" si="2667"/>
        <v>For non fire rated doors</v>
      </c>
      <c r="K3089" s="224" t="s">
        <v>50</v>
      </c>
      <c r="L3089" s="224" t="s">
        <v>319</v>
      </c>
      <c r="M3089" s="446">
        <v>1</v>
      </c>
      <c r="N3089" s="441" t="s">
        <v>39</v>
      </c>
      <c r="Q3089" s="533">
        <f t="shared" si="2661"/>
        <v>0</v>
      </c>
      <c r="R3089" s="533">
        <f t="shared" si="2663"/>
        <v>0</v>
      </c>
    </row>
    <row r="3090" spans="1:18" ht="16.5" thickBot="1">
      <c r="A3090" s="533" t="s">
        <v>2729</v>
      </c>
      <c r="B3090" s="533">
        <v>8</v>
      </c>
      <c r="C3090" s="533" t="s">
        <v>201</v>
      </c>
      <c r="D3090" s="572" t="s">
        <v>2740</v>
      </c>
      <c r="E3090" s="571" t="str">
        <f t="shared" si="2658"/>
        <v xml:space="preserve"> DOOR HARDWARE (SCHEDULED BY DESCRIBING PRODUCTS)</v>
      </c>
      <c r="F3090" s="533" t="s">
        <v>1321</v>
      </c>
      <c r="G3090" s="533" t="s">
        <v>2722</v>
      </c>
      <c r="H3090" s="533">
        <v>345</v>
      </c>
      <c r="I3090" s="533" t="str">
        <f t="shared" ref="I3090:J3090" si="2668">I3088</f>
        <v>Door hardware sets; including all  ironmongery and accessories as per hardware sets scheduled by describing products; as specified and as Drg. A-611</v>
      </c>
      <c r="J3090" s="533" t="str">
        <f t="shared" si="2668"/>
        <v>For non fire rated doors</v>
      </c>
      <c r="K3090" s="224" t="s">
        <v>76</v>
      </c>
      <c r="L3090" s="224" t="s">
        <v>320</v>
      </c>
      <c r="M3090" s="446">
        <v>1</v>
      </c>
      <c r="N3090" s="441" t="s">
        <v>39</v>
      </c>
      <c r="Q3090" s="533">
        <f t="shared" si="2661"/>
        <v>0</v>
      </c>
      <c r="R3090" s="533">
        <f t="shared" si="2663"/>
        <v>0</v>
      </c>
    </row>
    <row r="3091" spans="1:18" ht="16.5" thickBot="1">
      <c r="A3091" s="533" t="s">
        <v>2729</v>
      </c>
      <c r="B3091" s="533">
        <v>8</v>
      </c>
      <c r="C3091" s="533" t="s">
        <v>201</v>
      </c>
      <c r="D3091" s="572" t="s">
        <v>2740</v>
      </c>
      <c r="E3091" s="571" t="str">
        <f t="shared" si="2658"/>
        <v xml:space="preserve"> DOOR HARDWARE (SCHEDULED BY DESCRIBING PRODUCTS)</v>
      </c>
      <c r="F3091" s="533" t="s">
        <v>1321</v>
      </c>
      <c r="G3091" s="533" t="s">
        <v>2722</v>
      </c>
      <c r="H3091" s="533">
        <v>346</v>
      </c>
      <c r="I3091" s="533" t="str">
        <f t="shared" ref="I3091:J3091" si="2669">I3089</f>
        <v>Door hardware sets; including all  ironmongery and accessories as per hardware sets scheduled by describing products; as specified and as Drg. A-611</v>
      </c>
      <c r="J3091" s="533" t="str">
        <f t="shared" si="2669"/>
        <v>For non fire rated doors</v>
      </c>
      <c r="K3091" s="87" t="s">
        <v>19</v>
      </c>
      <c r="L3091" s="87" t="s">
        <v>321</v>
      </c>
      <c r="M3091" s="445">
        <v>1</v>
      </c>
      <c r="N3091" s="442" t="s">
        <v>39</v>
      </c>
      <c r="O3091" s="533">
        <v>250</v>
      </c>
      <c r="P3091" s="533">
        <v>250</v>
      </c>
      <c r="Q3091" s="533">
        <f t="shared" si="2661"/>
        <v>232.5</v>
      </c>
      <c r="R3091" s="533">
        <f t="shared" si="2663"/>
        <v>232.5</v>
      </c>
    </row>
    <row r="3092" spans="1:18" ht="16.5" thickBot="1">
      <c r="A3092" s="533" t="s">
        <v>2729</v>
      </c>
      <c r="B3092" s="533">
        <v>8</v>
      </c>
      <c r="C3092" s="533" t="s">
        <v>201</v>
      </c>
      <c r="D3092" s="572" t="s">
        <v>2740</v>
      </c>
      <c r="E3092" s="571" t="str">
        <f t="shared" si="2658"/>
        <v xml:space="preserve"> DOOR HARDWARE (SCHEDULED BY DESCRIBING PRODUCTS)</v>
      </c>
      <c r="F3092" s="533" t="s">
        <v>1321</v>
      </c>
      <c r="G3092" s="533" t="s">
        <v>2722</v>
      </c>
      <c r="H3092" s="533">
        <v>347</v>
      </c>
      <c r="I3092" s="533" t="str">
        <f t="shared" ref="I3092:J3092" si="2670">I3090</f>
        <v>Door hardware sets; including all  ironmongery and accessories as per hardware sets scheduled by describing products; as specified and as Drg. A-611</v>
      </c>
      <c r="J3092" s="533" t="str">
        <f t="shared" si="2670"/>
        <v>For non fire rated doors</v>
      </c>
      <c r="K3092" s="87" t="s">
        <v>20</v>
      </c>
      <c r="L3092" s="87" t="s">
        <v>322</v>
      </c>
      <c r="M3092" s="445">
        <v>2</v>
      </c>
      <c r="N3092" s="442" t="s">
        <v>39</v>
      </c>
      <c r="O3092" s="533">
        <v>280</v>
      </c>
      <c r="P3092" s="533">
        <v>560</v>
      </c>
      <c r="Q3092" s="533">
        <f t="shared" si="2661"/>
        <v>260.40000000000003</v>
      </c>
      <c r="R3092" s="533">
        <f t="shared" si="2663"/>
        <v>520.80000000000007</v>
      </c>
    </row>
    <row r="3093" spans="1:18" ht="15.75">
      <c r="A3093" s="533" t="s">
        <v>2729</v>
      </c>
      <c r="B3093" s="533">
        <v>8</v>
      </c>
      <c r="C3093" s="533" t="s">
        <v>201</v>
      </c>
      <c r="D3093" s="572" t="s">
        <v>2740</v>
      </c>
      <c r="E3093" s="571" t="str">
        <f t="shared" si="2658"/>
        <v xml:space="preserve"> DOOR HARDWARE (SCHEDULED BY DESCRIBING PRODUCTS)</v>
      </c>
      <c r="F3093" s="533" t="s">
        <v>1321</v>
      </c>
      <c r="G3093" s="533" t="s">
        <v>2722</v>
      </c>
      <c r="H3093" s="533">
        <v>348</v>
      </c>
      <c r="I3093" s="533" t="str">
        <f t="shared" ref="I3093:J3093" si="2671">I3091</f>
        <v>Door hardware sets; including all  ironmongery and accessories as per hardware sets scheduled by describing products; as specified and as Drg. A-611</v>
      </c>
      <c r="J3093" s="533" t="str">
        <f t="shared" si="2671"/>
        <v>For non fire rated doors</v>
      </c>
      <c r="K3093" s="224" t="s">
        <v>302</v>
      </c>
      <c r="L3093" s="224" t="s">
        <v>323</v>
      </c>
      <c r="M3093" s="446">
        <v>1</v>
      </c>
      <c r="N3093" s="441" t="s">
        <v>39</v>
      </c>
      <c r="Q3093" s="533">
        <f t="shared" si="2661"/>
        <v>0</v>
      </c>
      <c r="R3093" s="533">
        <f t="shared" si="2663"/>
        <v>0</v>
      </c>
    </row>
    <row r="3094" spans="1:18" ht="15.75">
      <c r="A3094" s="533" t="s">
        <v>2729</v>
      </c>
      <c r="B3094" s="533">
        <v>8</v>
      </c>
      <c r="C3094" s="533" t="s">
        <v>201</v>
      </c>
      <c r="D3094" s="572" t="s">
        <v>2740</v>
      </c>
      <c r="E3094" s="571" t="str">
        <f t="shared" si="2658"/>
        <v xml:space="preserve"> DOOR HARDWARE (SCHEDULED BY DESCRIBING PRODUCTS)</v>
      </c>
      <c r="F3094" s="533" t="s">
        <v>1321</v>
      </c>
      <c r="G3094" s="533" t="s">
        <v>2722</v>
      </c>
      <c r="H3094" s="533">
        <v>349</v>
      </c>
      <c r="I3094" s="533" t="str">
        <f t="shared" ref="I3094:J3094" si="2672">I3092</f>
        <v>Door hardware sets; including all  ironmongery and accessories as per hardware sets scheduled by describing products; as specified and as Drg. A-611</v>
      </c>
      <c r="J3094" s="533" t="str">
        <f t="shared" si="2672"/>
        <v>For non fire rated doors</v>
      </c>
      <c r="K3094" s="224" t="s">
        <v>304</v>
      </c>
      <c r="L3094" s="224" t="s">
        <v>324</v>
      </c>
      <c r="M3094" s="446">
        <v>1</v>
      </c>
      <c r="N3094" s="441" t="s">
        <v>39</v>
      </c>
      <c r="Q3094" s="533">
        <f t="shared" si="2661"/>
        <v>0</v>
      </c>
      <c r="R3094" s="533">
        <f t="shared" si="2663"/>
        <v>0</v>
      </c>
    </row>
    <row r="3095" spans="1:18" ht="16.5" thickBot="1">
      <c r="A3095" s="533" t="s">
        <v>2729</v>
      </c>
      <c r="B3095" s="533">
        <v>8</v>
      </c>
      <c r="C3095" s="533" t="s">
        <v>201</v>
      </c>
      <c r="D3095" s="572" t="s">
        <v>2740</v>
      </c>
      <c r="E3095" s="571" t="str">
        <f t="shared" si="2658"/>
        <v xml:space="preserve"> DOOR HARDWARE (SCHEDULED BY DESCRIBING PRODUCTS)</v>
      </c>
      <c r="F3095" s="533" t="s">
        <v>1321</v>
      </c>
      <c r="G3095" s="533" t="s">
        <v>2722</v>
      </c>
      <c r="H3095" s="533">
        <v>350</v>
      </c>
      <c r="I3095" s="533" t="str">
        <f t="shared" ref="I3095:J3095" si="2673">I3093</f>
        <v>Door hardware sets; including all  ironmongery and accessories as per hardware sets scheduled by describing products; as specified and as Drg. A-611</v>
      </c>
      <c r="J3095" s="533" t="str">
        <f t="shared" si="2673"/>
        <v>For non fire rated doors</v>
      </c>
      <c r="K3095" s="224" t="s">
        <v>13</v>
      </c>
      <c r="L3095" s="224" t="s">
        <v>325</v>
      </c>
      <c r="M3095" s="446">
        <v>1</v>
      </c>
      <c r="N3095" s="441" t="s">
        <v>39</v>
      </c>
      <c r="Q3095" s="533">
        <f t="shared" si="2661"/>
        <v>0</v>
      </c>
      <c r="R3095" s="533">
        <f t="shared" si="2663"/>
        <v>0</v>
      </c>
    </row>
    <row r="3096" spans="1:18" ht="16.5" thickBot="1">
      <c r="A3096" s="533" t="s">
        <v>2729</v>
      </c>
      <c r="B3096" s="533">
        <v>8</v>
      </c>
      <c r="C3096" s="533" t="s">
        <v>201</v>
      </c>
      <c r="D3096" s="572" t="s">
        <v>2740</v>
      </c>
      <c r="E3096" s="571" t="str">
        <f t="shared" si="2658"/>
        <v xml:space="preserve"> DOOR HARDWARE (SCHEDULED BY DESCRIBING PRODUCTS)</v>
      </c>
      <c r="F3096" s="533" t="s">
        <v>1321</v>
      </c>
      <c r="G3096" s="533" t="s">
        <v>2722</v>
      </c>
      <c r="H3096" s="533">
        <v>351</v>
      </c>
      <c r="I3096" s="533" t="str">
        <f t="shared" ref="I3096:J3096" si="2674">I3094</f>
        <v>Door hardware sets; including all  ironmongery and accessories as per hardware sets scheduled by describing products; as specified and as Drg. A-611</v>
      </c>
      <c r="J3096" s="533" t="str">
        <f t="shared" si="2674"/>
        <v>For non fire rated doors</v>
      </c>
      <c r="K3096" s="87" t="s">
        <v>13</v>
      </c>
      <c r="L3096" s="87" t="s">
        <v>326</v>
      </c>
      <c r="M3096" s="445">
        <v>4</v>
      </c>
      <c r="N3096" s="442" t="s">
        <v>39</v>
      </c>
      <c r="O3096" s="533">
        <v>80</v>
      </c>
      <c r="P3096" s="533">
        <v>320</v>
      </c>
      <c r="Q3096" s="533">
        <f t="shared" si="2661"/>
        <v>74.400000000000006</v>
      </c>
      <c r="R3096" s="533">
        <f t="shared" si="2663"/>
        <v>297.60000000000002</v>
      </c>
    </row>
    <row r="3097" spans="1:18" ht="16.5" thickBot="1">
      <c r="A3097" s="533" t="s">
        <v>2729</v>
      </c>
      <c r="B3097" s="533">
        <v>8</v>
      </c>
      <c r="C3097" s="533" t="s">
        <v>201</v>
      </c>
      <c r="D3097" s="572" t="s">
        <v>2740</v>
      </c>
      <c r="E3097" s="571" t="str">
        <f t="shared" si="2658"/>
        <v xml:space="preserve"> DOOR HARDWARE (SCHEDULED BY DESCRIBING PRODUCTS)</v>
      </c>
      <c r="F3097" s="533" t="s">
        <v>1321</v>
      </c>
      <c r="G3097" s="533" t="s">
        <v>2722</v>
      </c>
      <c r="H3097" s="533">
        <v>352</v>
      </c>
      <c r="I3097" s="533" t="str">
        <f t="shared" ref="I3097:J3097" si="2675">I3095</f>
        <v>Door hardware sets; including all  ironmongery and accessories as per hardware sets scheduled by describing products; as specified and as Drg. A-611</v>
      </c>
      <c r="J3097" s="533" t="str">
        <f t="shared" si="2675"/>
        <v>For non fire rated doors</v>
      </c>
      <c r="K3097" s="87" t="s">
        <v>15</v>
      </c>
      <c r="L3097" s="87" t="s">
        <v>327</v>
      </c>
      <c r="M3097" s="445">
        <v>1</v>
      </c>
      <c r="N3097" s="442" t="s">
        <v>39</v>
      </c>
      <c r="O3097" s="533">
        <v>520</v>
      </c>
      <c r="P3097" s="533">
        <v>520</v>
      </c>
      <c r="Q3097" s="533">
        <f t="shared" si="2661"/>
        <v>483.6</v>
      </c>
      <c r="R3097" s="533">
        <f t="shared" si="2663"/>
        <v>483.6</v>
      </c>
    </row>
    <row r="3098" spans="1:18" ht="16.5" thickBot="1">
      <c r="A3098" s="533" t="s">
        <v>2729</v>
      </c>
      <c r="B3098" s="533">
        <v>8</v>
      </c>
      <c r="C3098" s="533" t="s">
        <v>201</v>
      </c>
      <c r="D3098" s="572" t="s">
        <v>2740</v>
      </c>
      <c r="E3098" s="571" t="str">
        <f t="shared" si="2658"/>
        <v xml:space="preserve"> DOOR HARDWARE (SCHEDULED BY DESCRIBING PRODUCTS)</v>
      </c>
      <c r="F3098" s="533" t="s">
        <v>1321</v>
      </c>
      <c r="G3098" s="533" t="s">
        <v>2722</v>
      </c>
      <c r="H3098" s="533">
        <v>353</v>
      </c>
      <c r="I3098" s="533" t="str">
        <f t="shared" ref="I3098:J3098" si="2676">I3096</f>
        <v>Door hardware sets; including all  ironmongery and accessories as per hardware sets scheduled by describing products; as specified and as Drg. A-611</v>
      </c>
      <c r="J3098" s="533" t="str">
        <f t="shared" si="2676"/>
        <v>For non fire rated doors</v>
      </c>
      <c r="K3098" s="87" t="s">
        <v>17</v>
      </c>
      <c r="L3098" s="87" t="s">
        <v>328</v>
      </c>
      <c r="M3098" s="445">
        <v>1</v>
      </c>
      <c r="N3098" s="442" t="s">
        <v>39</v>
      </c>
      <c r="O3098" s="533">
        <v>170</v>
      </c>
      <c r="P3098" s="533">
        <v>170</v>
      </c>
      <c r="Q3098" s="533">
        <f t="shared" si="2661"/>
        <v>158.1</v>
      </c>
      <c r="R3098" s="533">
        <f t="shared" si="2663"/>
        <v>158.1</v>
      </c>
    </row>
    <row r="3099" spans="1:18" ht="16.5" thickBot="1">
      <c r="A3099" s="533" t="s">
        <v>2729</v>
      </c>
      <c r="B3099" s="533">
        <v>8</v>
      </c>
      <c r="C3099" s="533" t="s">
        <v>201</v>
      </c>
      <c r="D3099" s="572" t="s">
        <v>2740</v>
      </c>
      <c r="E3099" s="571" t="str">
        <f t="shared" si="2658"/>
        <v xml:space="preserve"> DOOR HARDWARE (SCHEDULED BY DESCRIBING PRODUCTS)</v>
      </c>
      <c r="F3099" s="533" t="s">
        <v>1321</v>
      </c>
      <c r="G3099" s="533" t="s">
        <v>2722</v>
      </c>
      <c r="H3099" s="533">
        <v>354</v>
      </c>
      <c r="I3099" s="533" t="str">
        <f t="shared" ref="I3099:J3099" si="2677">I3097</f>
        <v>Door hardware sets; including all  ironmongery and accessories as per hardware sets scheduled by describing products; as specified and as Drg. A-611</v>
      </c>
      <c r="J3099" s="533" t="str">
        <f t="shared" si="2677"/>
        <v>For non fire rated doors</v>
      </c>
      <c r="K3099" s="87" t="s">
        <v>19</v>
      </c>
      <c r="L3099" s="87" t="s">
        <v>329</v>
      </c>
      <c r="M3099" s="445">
        <v>1</v>
      </c>
      <c r="N3099" s="442" t="s">
        <v>39</v>
      </c>
      <c r="O3099" s="533">
        <v>380</v>
      </c>
      <c r="P3099" s="533">
        <v>380</v>
      </c>
      <c r="Q3099" s="533">
        <f t="shared" si="2661"/>
        <v>353.40000000000003</v>
      </c>
      <c r="R3099" s="533">
        <f t="shared" si="2663"/>
        <v>353.40000000000003</v>
      </c>
    </row>
    <row r="3100" spans="1:18" ht="16.5" thickBot="1">
      <c r="A3100" s="533" t="s">
        <v>2729</v>
      </c>
      <c r="B3100" s="533">
        <v>8</v>
      </c>
      <c r="C3100" s="533" t="s">
        <v>201</v>
      </c>
      <c r="D3100" s="572" t="s">
        <v>2740</v>
      </c>
      <c r="E3100" s="571" t="str">
        <f t="shared" si="2658"/>
        <v xml:space="preserve"> DOOR HARDWARE (SCHEDULED BY DESCRIBING PRODUCTS)</v>
      </c>
      <c r="F3100" s="533" t="s">
        <v>1321</v>
      </c>
      <c r="G3100" s="533" t="s">
        <v>2722</v>
      </c>
      <c r="H3100" s="533">
        <v>355</v>
      </c>
      <c r="I3100" s="533" t="str">
        <f t="shared" ref="I3100:J3100" si="2678">I3098</f>
        <v>Door hardware sets; including all  ironmongery and accessories as per hardware sets scheduled by describing products; as specified and as Drg. A-611</v>
      </c>
      <c r="J3100" s="533" t="str">
        <f t="shared" si="2678"/>
        <v>For non fire rated doors</v>
      </c>
      <c r="K3100" s="224" t="s">
        <v>21</v>
      </c>
      <c r="L3100" s="224" t="s">
        <v>330</v>
      </c>
      <c r="M3100" s="446">
        <v>1</v>
      </c>
      <c r="N3100" s="441" t="s">
        <v>39</v>
      </c>
      <c r="Q3100" s="533">
        <f t="shared" si="2661"/>
        <v>0</v>
      </c>
      <c r="R3100" s="533">
        <f t="shared" si="2663"/>
        <v>0</v>
      </c>
    </row>
    <row r="3101" spans="1:18" ht="16.5" thickBot="1">
      <c r="A3101" s="533" t="s">
        <v>2729</v>
      </c>
      <c r="B3101" s="533">
        <v>8</v>
      </c>
      <c r="C3101" s="533" t="s">
        <v>201</v>
      </c>
      <c r="D3101" s="572" t="s">
        <v>2740</v>
      </c>
      <c r="E3101" s="571" t="str">
        <f t="shared" si="2658"/>
        <v xml:space="preserve"> DOOR HARDWARE (SCHEDULED BY DESCRIBING PRODUCTS)</v>
      </c>
      <c r="F3101" s="533" t="s">
        <v>1321</v>
      </c>
      <c r="G3101" s="533" t="s">
        <v>2722</v>
      </c>
      <c r="H3101" s="533">
        <v>356</v>
      </c>
      <c r="I3101" s="533" t="str">
        <f t="shared" ref="I3101:J3101" si="2679">I3099</f>
        <v>Door hardware sets; including all  ironmongery and accessories as per hardware sets scheduled by describing products; as specified and as Drg. A-611</v>
      </c>
      <c r="J3101" s="533" t="str">
        <f t="shared" si="2679"/>
        <v>For non fire rated doors</v>
      </c>
      <c r="K3101" s="87" t="s">
        <v>20</v>
      </c>
      <c r="L3101" s="87" t="s">
        <v>331</v>
      </c>
      <c r="M3101" s="445">
        <v>1</v>
      </c>
      <c r="N3101" s="442" t="s">
        <v>39</v>
      </c>
      <c r="O3101" s="533">
        <v>170</v>
      </c>
      <c r="P3101" s="533">
        <v>170</v>
      </c>
      <c r="Q3101" s="533">
        <f t="shared" si="2661"/>
        <v>158.1</v>
      </c>
      <c r="R3101" s="533">
        <f t="shared" si="2663"/>
        <v>158.1</v>
      </c>
    </row>
    <row r="3102" spans="1:18" ht="16.5" thickBot="1">
      <c r="A3102" s="533" t="s">
        <v>2729</v>
      </c>
      <c r="B3102" s="533">
        <v>8</v>
      </c>
      <c r="C3102" s="533" t="s">
        <v>201</v>
      </c>
      <c r="D3102" s="572" t="s">
        <v>2740</v>
      </c>
      <c r="E3102" s="571" t="str">
        <f t="shared" si="2658"/>
        <v xml:space="preserve"> DOOR HARDWARE (SCHEDULED BY DESCRIBING PRODUCTS)</v>
      </c>
      <c r="F3102" s="533" t="s">
        <v>1321</v>
      </c>
      <c r="G3102" s="533" t="s">
        <v>2722</v>
      </c>
      <c r="H3102" s="533">
        <v>357</v>
      </c>
      <c r="I3102" s="533" t="str">
        <f t="shared" ref="I3102:J3102" si="2680">I3100</f>
        <v>Door hardware sets; including all  ironmongery and accessories as per hardware sets scheduled by describing products; as specified and as Drg. A-611</v>
      </c>
      <c r="J3102" s="533" t="str">
        <f t="shared" si="2680"/>
        <v>For non fire rated doors</v>
      </c>
      <c r="K3102" s="224" t="s">
        <v>48</v>
      </c>
      <c r="L3102" s="224" t="s">
        <v>332</v>
      </c>
      <c r="M3102" s="446">
        <v>1</v>
      </c>
      <c r="N3102" s="441" t="s">
        <v>39</v>
      </c>
      <c r="Q3102" s="533">
        <f t="shared" si="2661"/>
        <v>0</v>
      </c>
      <c r="R3102" s="533">
        <f t="shared" si="2663"/>
        <v>0</v>
      </c>
    </row>
    <row r="3103" spans="1:18" ht="16.5" thickBot="1">
      <c r="A3103" s="533" t="s">
        <v>2729</v>
      </c>
      <c r="B3103" s="533">
        <v>8</v>
      </c>
      <c r="C3103" s="533" t="s">
        <v>201</v>
      </c>
      <c r="D3103" s="572" t="s">
        <v>2740</v>
      </c>
      <c r="E3103" s="571" t="str">
        <f t="shared" si="2658"/>
        <v xml:space="preserve"> DOOR HARDWARE (SCHEDULED BY DESCRIBING PRODUCTS)</v>
      </c>
      <c r="F3103" s="533" t="s">
        <v>1321</v>
      </c>
      <c r="G3103" s="533" t="s">
        <v>2722</v>
      </c>
      <c r="H3103" s="533">
        <v>358</v>
      </c>
      <c r="I3103" s="533" t="str">
        <f t="shared" ref="I3103:J3103" si="2681">I3101</f>
        <v>Door hardware sets; including all  ironmongery and accessories as per hardware sets scheduled by describing products; as specified and as Drg. A-611</v>
      </c>
      <c r="J3103" s="533" t="str">
        <f t="shared" si="2681"/>
        <v>For non fire rated doors</v>
      </c>
      <c r="K3103" s="87" t="s">
        <v>21</v>
      </c>
      <c r="L3103" s="87" t="s">
        <v>333</v>
      </c>
      <c r="M3103" s="445">
        <v>1</v>
      </c>
      <c r="N3103" s="442" t="s">
        <v>39</v>
      </c>
      <c r="O3103" s="533">
        <v>145</v>
      </c>
      <c r="P3103" s="533">
        <v>145</v>
      </c>
      <c r="Q3103" s="533">
        <f t="shared" si="2661"/>
        <v>134.85</v>
      </c>
      <c r="R3103" s="533">
        <f t="shared" si="2663"/>
        <v>134.85</v>
      </c>
    </row>
    <row r="3104" spans="1:18" ht="16.5" thickBot="1">
      <c r="A3104" s="533" t="s">
        <v>2729</v>
      </c>
      <c r="B3104" s="533">
        <v>8</v>
      </c>
      <c r="C3104" s="533" t="s">
        <v>201</v>
      </c>
      <c r="D3104" s="572" t="s">
        <v>2740</v>
      </c>
      <c r="E3104" s="571" t="str">
        <f t="shared" si="2658"/>
        <v xml:space="preserve"> DOOR HARDWARE (SCHEDULED BY DESCRIBING PRODUCTS)</v>
      </c>
      <c r="F3104" s="533" t="s">
        <v>1321</v>
      </c>
      <c r="G3104" s="533" t="s">
        <v>2722</v>
      </c>
      <c r="H3104" s="533">
        <v>359</v>
      </c>
      <c r="I3104" s="533" t="str">
        <f t="shared" ref="I3104:J3104" si="2682">I3102</f>
        <v>Door hardware sets; including all  ironmongery and accessories as per hardware sets scheduled by describing products; as specified and as Drg. A-611</v>
      </c>
      <c r="J3104" s="533" t="str">
        <f t="shared" si="2682"/>
        <v>For non fire rated doors</v>
      </c>
      <c r="K3104" s="87" t="s">
        <v>45</v>
      </c>
      <c r="L3104" s="87" t="s">
        <v>334</v>
      </c>
      <c r="M3104" s="445">
        <v>2</v>
      </c>
      <c r="N3104" s="442" t="s">
        <v>39</v>
      </c>
      <c r="O3104" s="533">
        <v>105</v>
      </c>
      <c r="P3104" s="533">
        <v>210</v>
      </c>
      <c r="Q3104" s="533">
        <f t="shared" si="2661"/>
        <v>97.65</v>
      </c>
      <c r="R3104" s="533">
        <f t="shared" si="2663"/>
        <v>195.3</v>
      </c>
    </row>
    <row r="3105" spans="1:18" ht="15.75">
      <c r="A3105" s="533" t="s">
        <v>2729</v>
      </c>
      <c r="B3105" s="533">
        <v>8</v>
      </c>
      <c r="C3105" s="533" t="s">
        <v>201</v>
      </c>
      <c r="D3105" s="572" t="s">
        <v>2740</v>
      </c>
      <c r="E3105" s="571" t="str">
        <f t="shared" si="2658"/>
        <v xml:space="preserve"> DOOR HARDWARE (SCHEDULED BY DESCRIBING PRODUCTS)</v>
      </c>
      <c r="F3105" s="533" t="s">
        <v>1321</v>
      </c>
      <c r="G3105" s="533" t="s">
        <v>2722</v>
      </c>
      <c r="H3105" s="533">
        <v>360</v>
      </c>
      <c r="I3105" s="533" t="str">
        <f t="shared" ref="I3105:J3105" si="2683">I3103</f>
        <v>Door hardware sets; including all  ironmongery and accessories as per hardware sets scheduled by describing products; as specified and as Drg. A-611</v>
      </c>
      <c r="J3105" s="533" t="str">
        <f t="shared" si="2683"/>
        <v>For non fire rated doors</v>
      </c>
      <c r="K3105" s="87" t="s">
        <v>48</v>
      </c>
      <c r="L3105" s="87" t="s">
        <v>335</v>
      </c>
      <c r="M3105" s="445">
        <v>7</v>
      </c>
      <c r="N3105" s="440" t="s">
        <v>39</v>
      </c>
      <c r="O3105" s="533">
        <v>80</v>
      </c>
      <c r="P3105" s="533">
        <v>560</v>
      </c>
      <c r="Q3105" s="533">
        <f t="shared" si="2661"/>
        <v>74.400000000000006</v>
      </c>
      <c r="R3105" s="533">
        <f t="shared" si="2663"/>
        <v>520.80000000000007</v>
      </c>
    </row>
    <row r="3106" spans="1:18" ht="15.75">
      <c r="A3106" s="533" t="s">
        <v>2729</v>
      </c>
      <c r="B3106" s="533">
        <v>8</v>
      </c>
      <c r="C3106" s="533" t="s">
        <v>201</v>
      </c>
      <c r="D3106" s="572" t="s">
        <v>2740</v>
      </c>
      <c r="E3106" s="571" t="str">
        <f t="shared" si="2658"/>
        <v xml:space="preserve"> DOOR HARDWARE (SCHEDULED BY DESCRIBING PRODUCTS)</v>
      </c>
      <c r="F3106" s="533" t="s">
        <v>1321</v>
      </c>
      <c r="G3106" s="533" t="s">
        <v>2722</v>
      </c>
      <c r="H3106" s="533">
        <v>361</v>
      </c>
      <c r="I3106" s="533" t="str">
        <f t="shared" ref="I3106:J3106" si="2684">I3104</f>
        <v>Door hardware sets; including all  ironmongery and accessories as per hardware sets scheduled by describing products; as specified and as Drg. A-611</v>
      </c>
      <c r="J3106" s="533" t="str">
        <f t="shared" si="2684"/>
        <v>For non fire rated doors</v>
      </c>
      <c r="K3106" s="224" t="s">
        <v>78</v>
      </c>
      <c r="L3106" s="224" t="s">
        <v>336</v>
      </c>
      <c r="M3106" s="446">
        <v>3</v>
      </c>
      <c r="N3106" s="441" t="s">
        <v>39</v>
      </c>
      <c r="Q3106" s="533">
        <f t="shared" si="2661"/>
        <v>0</v>
      </c>
      <c r="R3106" s="533">
        <f t="shared" si="2663"/>
        <v>0</v>
      </c>
    </row>
    <row r="3107" spans="1:18" ht="16.5" thickBot="1">
      <c r="A3107" s="533" t="s">
        <v>2729</v>
      </c>
      <c r="B3107" s="533">
        <v>8</v>
      </c>
      <c r="C3107" s="533" t="s">
        <v>201</v>
      </c>
      <c r="D3107" s="572" t="s">
        <v>2740</v>
      </c>
      <c r="E3107" s="571" t="str">
        <f t="shared" si="2658"/>
        <v xml:space="preserve"> DOOR HARDWARE (SCHEDULED BY DESCRIBING PRODUCTS)</v>
      </c>
      <c r="F3107" s="533" t="s">
        <v>1321</v>
      </c>
      <c r="G3107" s="533" t="s">
        <v>2725</v>
      </c>
      <c r="H3107" s="533">
        <v>362</v>
      </c>
      <c r="I3107" s="533" t="s">
        <v>312</v>
      </c>
      <c r="J3107" s="533" t="str">
        <f>L3107</f>
        <v>For fire rated doors</v>
      </c>
      <c r="K3107" s="87"/>
      <c r="L3107" s="87" t="s">
        <v>337</v>
      </c>
      <c r="M3107" s="466"/>
      <c r="N3107" s="440"/>
    </row>
    <row r="3108" spans="1:18" ht="16.5" thickBot="1">
      <c r="A3108" s="533" t="s">
        <v>2729</v>
      </c>
      <c r="B3108" s="533">
        <v>8</v>
      </c>
      <c r="C3108" s="533" t="s">
        <v>201</v>
      </c>
      <c r="D3108" s="572" t="s">
        <v>2740</v>
      </c>
      <c r="E3108" s="571" t="str">
        <f t="shared" si="2658"/>
        <v xml:space="preserve"> DOOR HARDWARE (SCHEDULED BY DESCRIBING PRODUCTS)</v>
      </c>
      <c r="F3108" s="533" t="s">
        <v>1321</v>
      </c>
      <c r="G3108" s="533" t="s">
        <v>2722</v>
      </c>
      <c r="H3108" s="533">
        <v>363</v>
      </c>
      <c r="I3108" s="533" t="str">
        <f t="shared" ref="I3108:J3108" si="2685">I3106</f>
        <v>Door hardware sets; including all  ironmongery and accessories as per hardware sets scheduled by describing products; as specified and as Drg. A-611</v>
      </c>
      <c r="J3108" s="533" t="str">
        <f t="shared" si="2685"/>
        <v>For non fire rated doors</v>
      </c>
      <c r="K3108" s="87" t="s">
        <v>50</v>
      </c>
      <c r="L3108" s="87" t="s">
        <v>338</v>
      </c>
      <c r="M3108" s="445">
        <v>1</v>
      </c>
      <c r="N3108" s="442" t="s">
        <v>39</v>
      </c>
      <c r="O3108" s="533">
        <v>270</v>
      </c>
      <c r="P3108" s="533">
        <v>270</v>
      </c>
      <c r="Q3108" s="533">
        <f t="shared" ref="Q3108:Q3123" si="2686">O3108*0.93</f>
        <v>251.10000000000002</v>
      </c>
      <c r="R3108" s="533">
        <f t="shared" ref="R3108:R3123" si="2687">Q3108*M3108</f>
        <v>251.10000000000002</v>
      </c>
    </row>
    <row r="3109" spans="1:18" ht="16.5" thickBot="1">
      <c r="A3109" s="533" t="s">
        <v>2729</v>
      </c>
      <c r="B3109" s="533">
        <v>8</v>
      </c>
      <c r="C3109" s="533" t="s">
        <v>201</v>
      </c>
      <c r="D3109" s="572" t="s">
        <v>2740</v>
      </c>
      <c r="E3109" s="571" t="str">
        <f t="shared" si="2658"/>
        <v xml:space="preserve"> DOOR HARDWARE (SCHEDULED BY DESCRIBING PRODUCTS)</v>
      </c>
      <c r="F3109" s="533" t="s">
        <v>1321</v>
      </c>
      <c r="G3109" s="533" t="s">
        <v>2722</v>
      </c>
      <c r="H3109" s="533">
        <v>364</v>
      </c>
      <c r="I3109" s="533" t="str">
        <f t="shared" ref="I3109:J3109" si="2688">I3107</f>
        <v>Door hardware sets; including all  ironmongery and accessories as per hardware sets scheduled by describing products; as specified and as Drg. A-611</v>
      </c>
      <c r="J3109" s="533" t="str">
        <f t="shared" si="2688"/>
        <v>For fire rated doors</v>
      </c>
      <c r="K3109" s="87" t="s">
        <v>76</v>
      </c>
      <c r="L3109" s="87" t="s">
        <v>339</v>
      </c>
      <c r="M3109" s="445">
        <v>1</v>
      </c>
      <c r="N3109" s="442" t="s">
        <v>39</v>
      </c>
      <c r="O3109" s="533">
        <v>105</v>
      </c>
      <c r="P3109" s="533">
        <v>105</v>
      </c>
      <c r="Q3109" s="533">
        <f t="shared" si="2686"/>
        <v>97.65</v>
      </c>
      <c r="R3109" s="533">
        <f t="shared" si="2687"/>
        <v>97.65</v>
      </c>
    </row>
    <row r="3110" spans="1:18" ht="16.5" thickBot="1">
      <c r="A3110" s="533" t="s">
        <v>2729</v>
      </c>
      <c r="B3110" s="533">
        <v>8</v>
      </c>
      <c r="C3110" s="533" t="s">
        <v>201</v>
      </c>
      <c r="D3110" s="572" t="s">
        <v>2740</v>
      </c>
      <c r="E3110" s="571" t="str">
        <f t="shared" si="2658"/>
        <v xml:space="preserve"> DOOR HARDWARE (SCHEDULED BY DESCRIBING PRODUCTS)</v>
      </c>
      <c r="F3110" s="533" t="s">
        <v>1321</v>
      </c>
      <c r="G3110" s="533" t="s">
        <v>2722</v>
      </c>
      <c r="H3110" s="533">
        <v>365</v>
      </c>
      <c r="I3110" s="533" t="str">
        <f t="shared" ref="I3110:J3110" si="2689">I3108</f>
        <v>Door hardware sets; including all  ironmongery and accessories as per hardware sets scheduled by describing products; as specified and as Drg. A-611</v>
      </c>
      <c r="J3110" s="533" t="str">
        <f t="shared" si="2689"/>
        <v>For non fire rated doors</v>
      </c>
      <c r="K3110" s="224" t="s">
        <v>306</v>
      </c>
      <c r="L3110" s="224" t="s">
        <v>340</v>
      </c>
      <c r="M3110" s="446">
        <v>1</v>
      </c>
      <c r="N3110" s="441" t="s">
        <v>39</v>
      </c>
      <c r="Q3110" s="533">
        <f t="shared" si="2686"/>
        <v>0</v>
      </c>
      <c r="R3110" s="533">
        <f t="shared" si="2687"/>
        <v>0</v>
      </c>
    </row>
    <row r="3111" spans="1:18" ht="16.5" thickBot="1">
      <c r="A3111" s="533" t="s">
        <v>2729</v>
      </c>
      <c r="B3111" s="533">
        <v>8</v>
      </c>
      <c r="C3111" s="533" t="s">
        <v>201</v>
      </c>
      <c r="D3111" s="572" t="s">
        <v>2740</v>
      </c>
      <c r="E3111" s="571" t="str">
        <f t="shared" si="2658"/>
        <v xml:space="preserve"> DOOR HARDWARE (SCHEDULED BY DESCRIBING PRODUCTS)</v>
      </c>
      <c r="F3111" s="533" t="s">
        <v>1321</v>
      </c>
      <c r="G3111" s="533" t="s">
        <v>2722</v>
      </c>
      <c r="H3111" s="533">
        <v>366</v>
      </c>
      <c r="I3111" s="533" t="str">
        <f t="shared" ref="I3111:J3111" si="2690">I3109</f>
        <v>Door hardware sets; including all  ironmongery and accessories as per hardware sets scheduled by describing products; as specified and as Drg. A-611</v>
      </c>
      <c r="J3111" s="533" t="str">
        <f t="shared" si="2690"/>
        <v>For fire rated doors</v>
      </c>
      <c r="K3111" s="87" t="s">
        <v>77</v>
      </c>
      <c r="L3111" s="87" t="s">
        <v>342</v>
      </c>
      <c r="M3111" s="445">
        <v>1</v>
      </c>
      <c r="N3111" s="442" t="s">
        <v>39</v>
      </c>
      <c r="O3111" s="533">
        <v>170</v>
      </c>
      <c r="P3111" s="533">
        <v>170</v>
      </c>
      <c r="Q3111" s="533">
        <f t="shared" si="2686"/>
        <v>158.1</v>
      </c>
      <c r="R3111" s="533">
        <f t="shared" si="2687"/>
        <v>158.1</v>
      </c>
    </row>
    <row r="3112" spans="1:18" ht="16.5" thickBot="1">
      <c r="A3112" s="533" t="s">
        <v>2729</v>
      </c>
      <c r="B3112" s="533">
        <v>8</v>
      </c>
      <c r="C3112" s="533" t="s">
        <v>201</v>
      </c>
      <c r="D3112" s="572" t="s">
        <v>2740</v>
      </c>
      <c r="E3112" s="571" t="str">
        <f t="shared" si="2658"/>
        <v xml:space="preserve"> DOOR HARDWARE (SCHEDULED BY DESCRIBING PRODUCTS)</v>
      </c>
      <c r="F3112" s="533" t="s">
        <v>1321</v>
      </c>
      <c r="G3112" s="533" t="s">
        <v>2722</v>
      </c>
      <c r="H3112" s="533">
        <v>367</v>
      </c>
      <c r="I3112" s="533" t="str">
        <f t="shared" ref="I3112:J3112" si="2691">I3110</f>
        <v>Door hardware sets; including all  ironmongery and accessories as per hardware sets scheduled by describing products; as specified and as Drg. A-611</v>
      </c>
      <c r="J3112" s="533" t="str">
        <f t="shared" si="2691"/>
        <v>For non fire rated doors</v>
      </c>
      <c r="K3112" s="87" t="s">
        <v>78</v>
      </c>
      <c r="L3112" s="87" t="s">
        <v>344</v>
      </c>
      <c r="M3112" s="445">
        <v>6</v>
      </c>
      <c r="N3112" s="442" t="s">
        <v>39</v>
      </c>
      <c r="O3112" s="533">
        <v>105</v>
      </c>
      <c r="P3112" s="533">
        <v>630</v>
      </c>
      <c r="Q3112" s="533">
        <f t="shared" si="2686"/>
        <v>97.65</v>
      </c>
      <c r="R3112" s="533">
        <f t="shared" si="2687"/>
        <v>585.90000000000009</v>
      </c>
    </row>
    <row r="3113" spans="1:18" ht="15.75">
      <c r="A3113" s="533" t="s">
        <v>2729</v>
      </c>
      <c r="B3113" s="533">
        <v>8</v>
      </c>
      <c r="C3113" s="533" t="s">
        <v>201</v>
      </c>
      <c r="D3113" s="572" t="s">
        <v>2740</v>
      </c>
      <c r="E3113" s="571" t="str">
        <f t="shared" si="2658"/>
        <v xml:space="preserve"> DOOR HARDWARE (SCHEDULED BY DESCRIBING PRODUCTS)</v>
      </c>
      <c r="F3113" s="533" t="s">
        <v>1321</v>
      </c>
      <c r="G3113" s="533" t="s">
        <v>2722</v>
      </c>
      <c r="H3113" s="533">
        <v>368</v>
      </c>
      <c r="I3113" s="533" t="str">
        <f t="shared" ref="I3113:J3113" si="2692">I3111</f>
        <v>Door hardware sets; including all  ironmongery and accessories as per hardware sets scheduled by describing products; as specified and as Drg. A-611</v>
      </c>
      <c r="J3113" s="533" t="str">
        <f t="shared" si="2692"/>
        <v>For fire rated doors</v>
      </c>
      <c r="K3113" s="224" t="s">
        <v>83</v>
      </c>
      <c r="L3113" s="224" t="s">
        <v>345</v>
      </c>
      <c r="M3113" s="446">
        <v>2</v>
      </c>
      <c r="N3113" s="441" t="s">
        <v>39</v>
      </c>
      <c r="Q3113" s="533">
        <f t="shared" si="2686"/>
        <v>0</v>
      </c>
      <c r="R3113" s="533">
        <f t="shared" si="2687"/>
        <v>0</v>
      </c>
    </row>
    <row r="3114" spans="1:18" ht="15.75">
      <c r="A3114" s="533" t="s">
        <v>2729</v>
      </c>
      <c r="B3114" s="533">
        <v>8</v>
      </c>
      <c r="C3114" s="533" t="s">
        <v>201</v>
      </c>
      <c r="D3114" s="572" t="s">
        <v>2740</v>
      </c>
      <c r="E3114" s="571" t="str">
        <f t="shared" si="2658"/>
        <v xml:space="preserve"> DOOR HARDWARE (SCHEDULED BY DESCRIBING PRODUCTS)</v>
      </c>
      <c r="F3114" s="533" t="s">
        <v>1321</v>
      </c>
      <c r="G3114" s="533" t="s">
        <v>2722</v>
      </c>
      <c r="H3114" s="533">
        <v>369</v>
      </c>
      <c r="I3114" s="533" t="str">
        <f t="shared" ref="I3114:J3114" si="2693">I3112</f>
        <v>Door hardware sets; including all  ironmongery and accessories as per hardware sets scheduled by describing products; as specified and as Drg. A-611</v>
      </c>
      <c r="J3114" s="533" t="str">
        <f t="shared" si="2693"/>
        <v>For non fire rated doors</v>
      </c>
      <c r="K3114" s="224" t="s">
        <v>346</v>
      </c>
      <c r="L3114" s="224" t="s">
        <v>347</v>
      </c>
      <c r="M3114" s="446">
        <v>1</v>
      </c>
      <c r="N3114" s="441" t="s">
        <v>39</v>
      </c>
      <c r="Q3114" s="533">
        <f t="shared" si="2686"/>
        <v>0</v>
      </c>
      <c r="R3114" s="533">
        <f t="shared" si="2687"/>
        <v>0</v>
      </c>
    </row>
    <row r="3115" spans="1:18" ht="15.75">
      <c r="A3115" s="533" t="s">
        <v>2729</v>
      </c>
      <c r="B3115" s="533">
        <v>8</v>
      </c>
      <c r="C3115" s="533" t="s">
        <v>201</v>
      </c>
      <c r="D3115" s="572" t="s">
        <v>2740</v>
      </c>
      <c r="E3115" s="571" t="str">
        <f t="shared" si="2658"/>
        <v xml:space="preserve"> DOOR HARDWARE (SCHEDULED BY DESCRIBING PRODUCTS)</v>
      </c>
      <c r="F3115" s="533" t="s">
        <v>1321</v>
      </c>
      <c r="G3115" s="533" t="s">
        <v>2722</v>
      </c>
      <c r="H3115" s="533">
        <v>370</v>
      </c>
      <c r="I3115" s="533" t="str">
        <f t="shared" ref="I3115:J3115" si="2694">I3113</f>
        <v>Door hardware sets; including all  ironmongery and accessories as per hardware sets scheduled by describing products; as specified and as Drg. A-611</v>
      </c>
      <c r="J3115" s="533" t="str">
        <f t="shared" si="2694"/>
        <v>For fire rated doors</v>
      </c>
      <c r="K3115" s="224" t="s">
        <v>13</v>
      </c>
      <c r="L3115" s="224" t="s">
        <v>348</v>
      </c>
      <c r="M3115" s="446">
        <v>1</v>
      </c>
      <c r="N3115" s="441" t="s">
        <v>39</v>
      </c>
      <c r="Q3115" s="533">
        <f t="shared" si="2686"/>
        <v>0</v>
      </c>
      <c r="R3115" s="533">
        <f t="shared" si="2687"/>
        <v>0</v>
      </c>
    </row>
    <row r="3116" spans="1:18" ht="15.75">
      <c r="A3116" s="533" t="s">
        <v>2729</v>
      </c>
      <c r="B3116" s="533">
        <v>8</v>
      </c>
      <c r="C3116" s="533" t="s">
        <v>201</v>
      </c>
      <c r="D3116" s="572" t="s">
        <v>2740</v>
      </c>
      <c r="E3116" s="571" t="str">
        <f t="shared" si="2658"/>
        <v xml:space="preserve"> DOOR HARDWARE (SCHEDULED BY DESCRIBING PRODUCTS)</v>
      </c>
      <c r="F3116" s="533" t="s">
        <v>1321</v>
      </c>
      <c r="G3116" s="533" t="s">
        <v>2722</v>
      </c>
      <c r="H3116" s="533">
        <v>371</v>
      </c>
      <c r="I3116" s="533" t="str">
        <f t="shared" ref="I3116:J3116" si="2695">I3114</f>
        <v>Door hardware sets; including all  ironmongery and accessories as per hardware sets scheduled by describing products; as specified and as Drg. A-611</v>
      </c>
      <c r="J3116" s="533" t="str">
        <f t="shared" si="2695"/>
        <v>For non fire rated doors</v>
      </c>
      <c r="K3116" s="224" t="s">
        <v>15</v>
      </c>
      <c r="L3116" s="224" t="s">
        <v>349</v>
      </c>
      <c r="M3116" s="446">
        <v>1</v>
      </c>
      <c r="N3116" s="441" t="s">
        <v>39</v>
      </c>
      <c r="Q3116" s="533">
        <f t="shared" si="2686"/>
        <v>0</v>
      </c>
      <c r="R3116" s="533">
        <f t="shared" si="2687"/>
        <v>0</v>
      </c>
    </row>
    <row r="3117" spans="1:18" ht="16.5" thickBot="1">
      <c r="A3117" s="533" t="s">
        <v>2729</v>
      </c>
      <c r="B3117" s="533">
        <v>8</v>
      </c>
      <c r="C3117" s="533" t="s">
        <v>201</v>
      </c>
      <c r="D3117" s="572" t="s">
        <v>2740</v>
      </c>
      <c r="E3117" s="571" t="str">
        <f t="shared" si="2658"/>
        <v xml:space="preserve"> DOOR HARDWARE (SCHEDULED BY DESCRIBING PRODUCTS)</v>
      </c>
      <c r="F3117" s="533" t="s">
        <v>1321</v>
      </c>
      <c r="G3117" s="533" t="s">
        <v>2722</v>
      </c>
      <c r="H3117" s="533">
        <v>372</v>
      </c>
      <c r="I3117" s="533" t="str">
        <f t="shared" ref="I3117:J3117" si="2696">I3115</f>
        <v>Door hardware sets; including all  ironmongery and accessories as per hardware sets scheduled by describing products; as specified and as Drg. A-611</v>
      </c>
      <c r="J3117" s="533" t="str">
        <f t="shared" si="2696"/>
        <v>For fire rated doors</v>
      </c>
      <c r="K3117" s="224" t="s">
        <v>17</v>
      </c>
      <c r="L3117" s="224" t="s">
        <v>350</v>
      </c>
      <c r="M3117" s="446">
        <v>1</v>
      </c>
      <c r="N3117" s="441" t="s">
        <v>39</v>
      </c>
      <c r="Q3117" s="533">
        <f t="shared" si="2686"/>
        <v>0</v>
      </c>
      <c r="R3117" s="533">
        <f t="shared" si="2687"/>
        <v>0</v>
      </c>
    </row>
    <row r="3118" spans="1:18" ht="16.5" thickBot="1">
      <c r="A3118" s="533" t="s">
        <v>2729</v>
      </c>
      <c r="B3118" s="533">
        <v>8</v>
      </c>
      <c r="C3118" s="533" t="s">
        <v>201</v>
      </c>
      <c r="D3118" s="572" t="s">
        <v>2740</v>
      </c>
      <c r="E3118" s="571" t="str">
        <f t="shared" si="2658"/>
        <v xml:space="preserve"> DOOR HARDWARE (SCHEDULED BY DESCRIBING PRODUCTS)</v>
      </c>
      <c r="F3118" s="533" t="s">
        <v>1321</v>
      </c>
      <c r="G3118" s="533" t="s">
        <v>2722</v>
      </c>
      <c r="H3118" s="533">
        <v>373</v>
      </c>
      <c r="I3118" s="533" t="str">
        <f t="shared" ref="I3118:J3118" si="2697">I3116</f>
        <v>Door hardware sets; including all  ironmongery and accessories as per hardware sets scheduled by describing products; as specified and as Drg. A-611</v>
      </c>
      <c r="J3118" s="533" t="str">
        <f t="shared" si="2697"/>
        <v>For non fire rated doors</v>
      </c>
      <c r="K3118" s="87" t="s">
        <v>13</v>
      </c>
      <c r="L3118" s="87" t="s">
        <v>351</v>
      </c>
      <c r="M3118" s="445">
        <v>1</v>
      </c>
      <c r="N3118" s="442" t="s">
        <v>39</v>
      </c>
      <c r="O3118" s="533">
        <v>600</v>
      </c>
      <c r="P3118" s="533">
        <v>600</v>
      </c>
      <c r="Q3118" s="533">
        <f t="shared" si="2686"/>
        <v>558</v>
      </c>
      <c r="R3118" s="533">
        <f t="shared" si="2687"/>
        <v>558</v>
      </c>
    </row>
    <row r="3119" spans="1:18" ht="16.5" thickBot="1">
      <c r="A3119" s="533" t="s">
        <v>2729</v>
      </c>
      <c r="B3119" s="533">
        <v>8</v>
      </c>
      <c r="C3119" s="533" t="s">
        <v>201</v>
      </c>
      <c r="D3119" s="572" t="s">
        <v>2740</v>
      </c>
      <c r="E3119" s="571" t="str">
        <f t="shared" si="2658"/>
        <v xml:space="preserve"> DOOR HARDWARE (SCHEDULED BY DESCRIBING PRODUCTS)</v>
      </c>
      <c r="F3119" s="533" t="s">
        <v>1321</v>
      </c>
      <c r="G3119" s="533" t="s">
        <v>2722</v>
      </c>
      <c r="H3119" s="533">
        <v>374</v>
      </c>
      <c r="I3119" s="533" t="str">
        <f t="shared" ref="I3119:J3119" si="2698">I3117</f>
        <v>Door hardware sets; including all  ironmongery and accessories as per hardware sets scheduled by describing products; as specified and as Drg. A-611</v>
      </c>
      <c r="J3119" s="533" t="str">
        <f t="shared" si="2698"/>
        <v>For fire rated doors</v>
      </c>
      <c r="K3119" s="224" t="s">
        <v>20</v>
      </c>
      <c r="L3119" s="224" t="s">
        <v>352</v>
      </c>
      <c r="M3119" s="446">
        <v>1</v>
      </c>
      <c r="N3119" s="441" t="s">
        <v>39</v>
      </c>
      <c r="Q3119" s="533">
        <f t="shared" si="2686"/>
        <v>0</v>
      </c>
      <c r="R3119" s="533">
        <f t="shared" si="2687"/>
        <v>0</v>
      </c>
    </row>
    <row r="3120" spans="1:18" ht="16.5" thickBot="1">
      <c r="A3120" s="533" t="s">
        <v>2729</v>
      </c>
      <c r="B3120" s="533">
        <v>8</v>
      </c>
      <c r="C3120" s="533" t="s">
        <v>201</v>
      </c>
      <c r="D3120" s="572" t="s">
        <v>2740</v>
      </c>
      <c r="E3120" s="571" t="str">
        <f t="shared" si="2658"/>
        <v xml:space="preserve"> DOOR HARDWARE (SCHEDULED BY DESCRIBING PRODUCTS)</v>
      </c>
      <c r="F3120" s="533" t="s">
        <v>1321</v>
      </c>
      <c r="G3120" s="533" t="s">
        <v>2722</v>
      </c>
      <c r="H3120" s="533">
        <v>375</v>
      </c>
      <c r="I3120" s="533" t="str">
        <f t="shared" ref="I3120:J3120" si="2699">I3118</f>
        <v>Door hardware sets; including all  ironmongery and accessories as per hardware sets scheduled by describing products; as specified and as Drg. A-611</v>
      </c>
      <c r="J3120" s="533" t="str">
        <f t="shared" si="2699"/>
        <v>For non fire rated doors</v>
      </c>
      <c r="K3120" s="87" t="s">
        <v>15</v>
      </c>
      <c r="L3120" s="87" t="s">
        <v>353</v>
      </c>
      <c r="M3120" s="445">
        <v>1</v>
      </c>
      <c r="N3120" s="442" t="s">
        <v>39</v>
      </c>
      <c r="O3120" s="533">
        <v>380</v>
      </c>
      <c r="P3120" s="533">
        <v>380</v>
      </c>
      <c r="Q3120" s="533">
        <f t="shared" si="2686"/>
        <v>353.40000000000003</v>
      </c>
      <c r="R3120" s="533">
        <f t="shared" si="2687"/>
        <v>353.40000000000003</v>
      </c>
    </row>
    <row r="3121" spans="1:18" ht="16.5" thickBot="1">
      <c r="A3121" s="533" t="s">
        <v>2729</v>
      </c>
      <c r="B3121" s="533">
        <v>8</v>
      </c>
      <c r="C3121" s="533" t="s">
        <v>201</v>
      </c>
      <c r="D3121" s="572" t="s">
        <v>2740</v>
      </c>
      <c r="E3121" s="571" t="str">
        <f t="shared" si="2658"/>
        <v xml:space="preserve"> DOOR HARDWARE (SCHEDULED BY DESCRIBING PRODUCTS)</v>
      </c>
      <c r="F3121" s="533" t="s">
        <v>1321</v>
      </c>
      <c r="G3121" s="533" t="s">
        <v>2722</v>
      </c>
      <c r="H3121" s="533">
        <v>376</v>
      </c>
      <c r="I3121" s="533" t="str">
        <f t="shared" ref="I3121:J3121" si="2700">I3119</f>
        <v>Door hardware sets; including all  ironmongery and accessories as per hardware sets scheduled by describing products; as specified and as Drg. A-611</v>
      </c>
      <c r="J3121" s="533" t="str">
        <f t="shared" si="2700"/>
        <v>For fire rated doors</v>
      </c>
      <c r="K3121" s="224" t="s">
        <v>45</v>
      </c>
      <c r="L3121" s="224" t="s">
        <v>354</v>
      </c>
      <c r="M3121" s="446">
        <v>1</v>
      </c>
      <c r="N3121" s="441" t="s">
        <v>39</v>
      </c>
      <c r="Q3121" s="533">
        <f t="shared" si="2686"/>
        <v>0</v>
      </c>
      <c r="R3121" s="533">
        <f t="shared" si="2687"/>
        <v>0</v>
      </c>
    </row>
    <row r="3122" spans="1:18" ht="16.5" thickBot="1">
      <c r="A3122" s="533" t="s">
        <v>2729</v>
      </c>
      <c r="B3122" s="533">
        <v>8</v>
      </c>
      <c r="C3122" s="533" t="s">
        <v>201</v>
      </c>
      <c r="D3122" s="572" t="s">
        <v>2740</v>
      </c>
      <c r="E3122" s="571" t="str">
        <f t="shared" si="2658"/>
        <v xml:space="preserve"> DOOR HARDWARE (SCHEDULED BY DESCRIBING PRODUCTS)</v>
      </c>
      <c r="F3122" s="533" t="s">
        <v>1321</v>
      </c>
      <c r="G3122" s="533" t="s">
        <v>2722</v>
      </c>
      <c r="H3122" s="533">
        <v>377</v>
      </c>
      <c r="I3122" s="533" t="str">
        <f t="shared" ref="I3122:J3122" si="2701">I3120</f>
        <v>Door hardware sets; including all  ironmongery and accessories as per hardware sets scheduled by describing products; as specified and as Drg. A-611</v>
      </c>
      <c r="J3122" s="533" t="str">
        <f t="shared" si="2701"/>
        <v>For non fire rated doors</v>
      </c>
      <c r="K3122" s="87" t="s">
        <v>17</v>
      </c>
      <c r="L3122" s="87" t="s">
        <v>355</v>
      </c>
      <c r="M3122" s="445">
        <v>2</v>
      </c>
      <c r="N3122" s="442" t="s">
        <v>39</v>
      </c>
      <c r="O3122" s="533">
        <v>170</v>
      </c>
      <c r="P3122" s="533">
        <v>340</v>
      </c>
      <c r="Q3122" s="533">
        <f t="shared" si="2686"/>
        <v>158.1</v>
      </c>
      <c r="R3122" s="533">
        <f t="shared" si="2687"/>
        <v>316.2</v>
      </c>
    </row>
    <row r="3123" spans="1:18" ht="16.5" thickBot="1">
      <c r="A3123" s="533" t="s">
        <v>2729</v>
      </c>
      <c r="B3123" s="533">
        <v>8</v>
      </c>
      <c r="C3123" s="533" t="s">
        <v>201</v>
      </c>
      <c r="D3123" s="572" t="s">
        <v>2740</v>
      </c>
      <c r="E3123" s="571" t="str">
        <f t="shared" si="2658"/>
        <v xml:space="preserve"> DOOR HARDWARE (SCHEDULED BY DESCRIBING PRODUCTS)</v>
      </c>
      <c r="F3123" s="533" t="s">
        <v>1321</v>
      </c>
      <c r="G3123" s="533" t="s">
        <v>2722</v>
      </c>
      <c r="H3123" s="533">
        <v>378</v>
      </c>
      <c r="I3123" s="533" t="str">
        <f t="shared" ref="I3123:J3123" si="2702">I3121</f>
        <v>Door hardware sets; including all  ironmongery and accessories as per hardware sets scheduled by describing products; as specified and as Drg. A-611</v>
      </c>
      <c r="J3123" s="533" t="str">
        <f t="shared" si="2702"/>
        <v>For fire rated doors</v>
      </c>
      <c r="K3123" s="87" t="s">
        <v>19</v>
      </c>
      <c r="L3123" s="87" t="s">
        <v>356</v>
      </c>
      <c r="M3123" s="445">
        <v>2</v>
      </c>
      <c r="N3123" s="442" t="s">
        <v>39</v>
      </c>
      <c r="O3123" s="533">
        <v>105</v>
      </c>
      <c r="P3123" s="533">
        <v>210</v>
      </c>
      <c r="Q3123" s="533">
        <f t="shared" si="2686"/>
        <v>97.65</v>
      </c>
      <c r="R3123" s="533">
        <f t="shared" si="2687"/>
        <v>195.3</v>
      </c>
    </row>
    <row r="3124" spans="1:18" ht="15.75">
      <c r="A3124" s="533" t="s">
        <v>2729</v>
      </c>
      <c r="B3124" s="533">
        <v>8</v>
      </c>
      <c r="C3124" s="533" t="s">
        <v>201</v>
      </c>
      <c r="D3124" s="572" t="s">
        <v>2740</v>
      </c>
      <c r="E3124" s="571" t="str">
        <f t="shared" si="2658"/>
        <v xml:space="preserve"> DOOR HARDWARE (SCHEDULED BY DESCRIBING PRODUCTS)</v>
      </c>
      <c r="F3124" s="533" t="s">
        <v>1321</v>
      </c>
      <c r="G3124" s="533" t="s">
        <v>2725</v>
      </c>
      <c r="H3124" s="533">
        <v>379</v>
      </c>
      <c r="I3124" s="533" t="str">
        <f t="shared" ref="I3124:J3124" si="2703">I3122</f>
        <v>Door hardware sets; including all  ironmongery and accessories as per hardware sets scheduled by describing products; as specified and as Drg. A-611</v>
      </c>
      <c r="J3124" s="533" t="str">
        <f t="shared" si="2703"/>
        <v>For non fire rated doors</v>
      </c>
      <c r="K3124" s="96" t="s">
        <v>357</v>
      </c>
      <c r="L3124" s="96"/>
      <c r="M3124" s="445"/>
      <c r="N3124" s="440"/>
    </row>
    <row r="3125" spans="1:18" ht="15.75">
      <c r="A3125" s="533" t="s">
        <v>2729</v>
      </c>
      <c r="B3125" s="533">
        <v>8</v>
      </c>
      <c r="C3125" s="533" t="s">
        <v>201</v>
      </c>
      <c r="D3125" s="10" t="s">
        <v>22</v>
      </c>
      <c r="E3125" s="10" t="s">
        <v>22</v>
      </c>
      <c r="G3125" s="533" t="s">
        <v>2724</v>
      </c>
      <c r="H3125" s="533">
        <v>380</v>
      </c>
      <c r="I3125" s="533" t="str">
        <f t="shared" ref="I3125:J3125" si="2704">I3123</f>
        <v>Door hardware sets; including all  ironmongery and accessories as per hardware sets scheduled by describing products; as specified and as Drg. A-611</v>
      </c>
      <c r="J3125" s="533" t="str">
        <f t="shared" si="2704"/>
        <v>For fire rated doors</v>
      </c>
      <c r="K3125" s="87" t="s">
        <v>22</v>
      </c>
      <c r="L3125" s="87"/>
      <c r="M3125" s="445"/>
      <c r="N3125" s="440"/>
      <c r="O3125" s="533" t="s">
        <v>8</v>
      </c>
      <c r="P3125" s="533">
        <v>71540</v>
      </c>
    </row>
    <row r="3126" spans="1:18" ht="15.75">
      <c r="A3126" s="533" t="s">
        <v>2729</v>
      </c>
      <c r="B3126" s="533">
        <v>9</v>
      </c>
      <c r="C3126" s="533" t="s">
        <v>359</v>
      </c>
      <c r="D3126" s="572" t="s">
        <v>1698</v>
      </c>
      <c r="E3126" s="571" t="s">
        <v>1233</v>
      </c>
      <c r="F3126" s="533" t="str">
        <f t="shared" ref="F3126:F3142" si="2705">VLOOKUP(D:D,trade,3,FALSE)</f>
        <v>AR</v>
      </c>
      <c r="G3126" s="533" t="s">
        <v>2725</v>
      </c>
      <c r="H3126" s="533">
        <v>381</v>
      </c>
      <c r="I3126" s="533" t="str">
        <f t="shared" ref="I3126:J3126" si="2706">I3124</f>
        <v>Door hardware sets; including all  ironmongery and accessories as per hardware sets scheduled by describing products; as specified and as Drg. A-611</v>
      </c>
      <c r="J3126" s="533" t="str">
        <f t="shared" si="2706"/>
        <v>For non fire rated doors</v>
      </c>
      <c r="K3126" s="87"/>
      <c r="L3126" s="87"/>
      <c r="M3126" s="87" t="s">
        <v>358</v>
      </c>
      <c r="N3126" s="196"/>
    </row>
    <row r="3127" spans="1:18" ht="15.75">
      <c r="A3127" s="533" t="s">
        <v>2729</v>
      </c>
      <c r="B3127" s="533">
        <v>9</v>
      </c>
      <c r="C3127" s="533" t="s">
        <v>359</v>
      </c>
      <c r="D3127" s="572" t="s">
        <v>1698</v>
      </c>
      <c r="E3127" s="571" t="s">
        <v>1233</v>
      </c>
      <c r="F3127" s="533" t="str">
        <f t="shared" si="2705"/>
        <v>AR</v>
      </c>
      <c r="G3127" s="533" t="s">
        <v>2725</v>
      </c>
      <c r="H3127" s="533">
        <v>382</v>
      </c>
      <c r="I3127" s="533" t="str">
        <f t="shared" ref="I3127:J3127" si="2707">I3125</f>
        <v>Door hardware sets; including all  ironmongery and accessories as per hardware sets scheduled by describing products; as specified and as Drg. A-611</v>
      </c>
      <c r="J3127" s="533" t="str">
        <f t="shared" si="2707"/>
        <v>For fire rated doors</v>
      </c>
      <c r="K3127" s="87"/>
      <c r="L3127" s="87"/>
      <c r="M3127" s="87" t="s">
        <v>359</v>
      </c>
      <c r="N3127" s="196"/>
    </row>
    <row r="3128" spans="1:18" ht="15.75">
      <c r="A3128" s="533" t="s">
        <v>2729</v>
      </c>
      <c r="B3128" s="533">
        <v>9</v>
      </c>
      <c r="C3128" s="533" t="s">
        <v>359</v>
      </c>
      <c r="D3128" s="572" t="s">
        <v>1698</v>
      </c>
      <c r="E3128" s="571" t="s">
        <v>1233</v>
      </c>
      <c r="F3128" s="533" t="str">
        <f t="shared" si="2705"/>
        <v>AR</v>
      </c>
      <c r="G3128" s="533" t="s">
        <v>2725</v>
      </c>
      <c r="H3128" s="533">
        <v>383</v>
      </c>
      <c r="I3128" s="533" t="str">
        <f t="shared" ref="I3128:J3128" si="2708">I3126</f>
        <v>Door hardware sets; including all  ironmongery and accessories as per hardware sets scheduled by describing products; as specified and as Drg. A-611</v>
      </c>
      <c r="J3128" s="533" t="str">
        <f t="shared" si="2708"/>
        <v>For non fire rated doors</v>
      </c>
      <c r="K3128" s="96" t="s">
        <v>2</v>
      </c>
      <c r="L3128" s="96" t="s">
        <v>360</v>
      </c>
      <c r="M3128" s="96" t="s">
        <v>4</v>
      </c>
      <c r="N3128" s="196" t="s">
        <v>5</v>
      </c>
      <c r="O3128" s="533" t="s">
        <v>6</v>
      </c>
      <c r="P3128" s="533" t="s">
        <v>7</v>
      </c>
    </row>
    <row r="3129" spans="1:18" ht="15.75">
      <c r="A3129" s="533" t="s">
        <v>2729</v>
      </c>
      <c r="B3129" s="533">
        <v>9</v>
      </c>
      <c r="C3129" s="533" t="s">
        <v>359</v>
      </c>
      <c r="D3129" s="572" t="s">
        <v>1698</v>
      </c>
      <c r="E3129" s="571" t="s">
        <v>1233</v>
      </c>
      <c r="F3129" s="533" t="str">
        <f t="shared" si="2705"/>
        <v>AR</v>
      </c>
      <c r="G3129" s="533" t="s">
        <v>2725</v>
      </c>
      <c r="H3129" s="533">
        <v>384</v>
      </c>
      <c r="I3129" s="533" t="str">
        <f t="shared" ref="I3129:J3129" si="2709">I3127</f>
        <v>Door hardware sets; including all  ironmongery and accessories as per hardware sets scheduled by describing products; as specified and as Drg. A-611</v>
      </c>
      <c r="J3129" s="533" t="str">
        <f t="shared" si="2709"/>
        <v>For fire rated doors</v>
      </c>
      <c r="K3129" s="87"/>
      <c r="L3129" s="87"/>
      <c r="M3129" s="87"/>
      <c r="N3129" s="89"/>
      <c r="P3129" s="533" t="s">
        <v>8</v>
      </c>
    </row>
    <row r="3130" spans="1:18" ht="15.75">
      <c r="A3130" s="533" t="s">
        <v>2729</v>
      </c>
      <c r="B3130" s="533">
        <v>9</v>
      </c>
      <c r="C3130" s="533" t="s">
        <v>359</v>
      </c>
      <c r="D3130" s="572" t="s">
        <v>1698</v>
      </c>
      <c r="E3130" s="571" t="s">
        <v>1233</v>
      </c>
      <c r="F3130" s="533" t="str">
        <f t="shared" si="2705"/>
        <v>AR</v>
      </c>
      <c r="G3130" s="533" t="s">
        <v>2725</v>
      </c>
      <c r="H3130" s="533">
        <v>385</v>
      </c>
      <c r="I3130" s="533" t="str">
        <f t="shared" ref="I3130:I3131" si="2710">L3130</f>
        <v>092400 - PORTLAND CEMENT PLASTER</v>
      </c>
      <c r="J3130" s="533" t="str">
        <f t="shared" ref="J3130:J3131" si="2711">L3130</f>
        <v>092400 - PORTLAND CEMENT PLASTER</v>
      </c>
      <c r="K3130" s="87"/>
      <c r="L3130" s="87" t="s">
        <v>361</v>
      </c>
      <c r="M3130" s="96"/>
      <c r="N3130" s="89"/>
    </row>
    <row r="3131" spans="1:18" ht="16.5" thickBot="1">
      <c r="A3131" s="533" t="s">
        <v>2729</v>
      </c>
      <c r="B3131" s="533">
        <v>9</v>
      </c>
      <c r="C3131" s="533" t="s">
        <v>359</v>
      </c>
      <c r="D3131" s="572" t="s">
        <v>1698</v>
      </c>
      <c r="E3131" s="571" t="str">
        <f t="shared" ref="E3131:E3139" si="2712">E3130</f>
        <v xml:space="preserve"> PORTLAND CEMENT PLASTER</v>
      </c>
      <c r="F3131" s="533" t="str">
        <f t="shared" si="2705"/>
        <v>AR</v>
      </c>
      <c r="G3131" s="533" t="s">
        <v>2725</v>
      </c>
      <c r="H3131" s="533">
        <v>386</v>
      </c>
      <c r="I3131" s="533" t="str">
        <f t="shared" si="2710"/>
        <v>Cement-sand plaster; plain finish; to</v>
      </c>
      <c r="J3131" s="533" t="str">
        <f t="shared" si="2711"/>
        <v>Cement-sand plaster; plain finish; to</v>
      </c>
      <c r="K3131" s="87"/>
      <c r="L3131" s="87" t="s">
        <v>362</v>
      </c>
      <c r="M3131" s="96"/>
      <c r="N3131" s="89"/>
    </row>
    <row r="3132" spans="1:18" ht="16.5" thickBot="1">
      <c r="A3132" s="533" t="s">
        <v>2729</v>
      </c>
      <c r="B3132" s="533">
        <v>9</v>
      </c>
      <c r="C3132" s="533" t="s">
        <v>359</v>
      </c>
      <c r="D3132" s="572" t="s">
        <v>1698</v>
      </c>
      <c r="E3132" s="571" t="str">
        <f t="shared" si="2712"/>
        <v xml:space="preserve"> PORTLAND CEMENT PLASTER</v>
      </c>
      <c r="F3132" s="533" t="str">
        <f t="shared" si="2705"/>
        <v>AR</v>
      </c>
      <c r="G3132" s="533" t="s">
        <v>2722</v>
      </c>
      <c r="H3132" s="533">
        <v>387</v>
      </c>
      <c r="I3132" s="533" t="str">
        <f t="shared" ref="I3132:J3132" si="2713">I3130</f>
        <v>092400 - PORTLAND CEMENT PLASTER</v>
      </c>
      <c r="J3132" s="533" t="str">
        <f t="shared" si="2713"/>
        <v>092400 - PORTLAND CEMENT PLASTER</v>
      </c>
      <c r="K3132" s="87" t="s">
        <v>13</v>
      </c>
      <c r="L3132" s="87" t="s">
        <v>363</v>
      </c>
      <c r="M3132" s="87">
        <v>1658</v>
      </c>
      <c r="N3132" s="223" t="s">
        <v>33</v>
      </c>
      <c r="O3132" s="533">
        <v>7</v>
      </c>
      <c r="P3132" s="533">
        <v>11606</v>
      </c>
      <c r="Q3132" s="533">
        <f t="shared" ref="Q3132:Q3137" si="2714">O3132*0.93</f>
        <v>6.5100000000000007</v>
      </c>
      <c r="R3132" s="533">
        <f t="shared" ref="R3132:R3137" si="2715">Q3132*M3132</f>
        <v>10793.580000000002</v>
      </c>
    </row>
    <row r="3133" spans="1:18" ht="15.75">
      <c r="A3133" s="533" t="s">
        <v>2729</v>
      </c>
      <c r="B3133" s="533">
        <v>9</v>
      </c>
      <c r="C3133" s="533" t="s">
        <v>359</v>
      </c>
      <c r="D3133" s="572" t="s">
        <v>1698</v>
      </c>
      <c r="E3133" s="571" t="str">
        <f t="shared" si="2712"/>
        <v xml:space="preserve"> PORTLAND CEMENT PLASTER</v>
      </c>
      <c r="F3133" s="533" t="str">
        <f t="shared" si="2705"/>
        <v>AR</v>
      </c>
      <c r="G3133" s="533" t="s">
        <v>2722</v>
      </c>
      <c r="H3133" s="533">
        <v>388</v>
      </c>
      <c r="I3133" s="533" t="str">
        <f t="shared" ref="I3133:J3133" si="2716">I3131</f>
        <v>Cement-sand plaster; plain finish; to</v>
      </c>
      <c r="J3133" s="533" t="str">
        <f t="shared" si="2716"/>
        <v>Cement-sand plaster; plain finish; to</v>
      </c>
      <c r="K3133" s="224" t="s">
        <v>15</v>
      </c>
      <c r="L3133" s="224" t="s">
        <v>364</v>
      </c>
      <c r="M3133" s="224">
        <v>47</v>
      </c>
      <c r="N3133" s="225" t="s">
        <v>33</v>
      </c>
      <c r="P3133" s="533">
        <v>0</v>
      </c>
      <c r="Q3133" s="533">
        <f t="shared" si="2714"/>
        <v>0</v>
      </c>
      <c r="R3133" s="533">
        <f t="shared" si="2715"/>
        <v>0</v>
      </c>
    </row>
    <row r="3134" spans="1:18" ht="15.75">
      <c r="A3134" s="533" t="s">
        <v>2729</v>
      </c>
      <c r="B3134" s="533">
        <v>9</v>
      </c>
      <c r="C3134" s="533" t="s">
        <v>359</v>
      </c>
      <c r="D3134" s="572" t="s">
        <v>1698</v>
      </c>
      <c r="E3134" s="571" t="str">
        <f t="shared" si="2712"/>
        <v xml:space="preserve"> PORTLAND CEMENT PLASTER</v>
      </c>
      <c r="F3134" s="533" t="str">
        <f t="shared" si="2705"/>
        <v>AR</v>
      </c>
      <c r="G3134" s="533" t="s">
        <v>2722</v>
      </c>
      <c r="H3134" s="533">
        <v>389</v>
      </c>
      <c r="I3134" s="533" t="str">
        <f t="shared" ref="I3134:J3134" si="2717">I3132</f>
        <v>092400 - PORTLAND CEMENT PLASTER</v>
      </c>
      <c r="J3134" s="533" t="str">
        <f t="shared" si="2717"/>
        <v>092400 - PORTLAND CEMENT PLASTER</v>
      </c>
      <c r="K3134" s="87" t="s">
        <v>15</v>
      </c>
      <c r="L3134" s="87" t="s">
        <v>365</v>
      </c>
      <c r="M3134" s="87">
        <v>1100</v>
      </c>
      <c r="N3134" s="89" t="s">
        <v>33</v>
      </c>
      <c r="O3134" s="533">
        <v>9</v>
      </c>
      <c r="P3134" s="533">
        <v>9900</v>
      </c>
      <c r="Q3134" s="533">
        <f t="shared" si="2714"/>
        <v>8.370000000000001</v>
      </c>
      <c r="R3134" s="533">
        <f t="shared" si="2715"/>
        <v>9207.0000000000018</v>
      </c>
    </row>
    <row r="3135" spans="1:18" ht="15.75">
      <c r="A3135" s="533" t="s">
        <v>2729</v>
      </c>
      <c r="B3135" s="533">
        <v>9</v>
      </c>
      <c r="C3135" s="533" t="s">
        <v>359</v>
      </c>
      <c r="D3135" s="572" t="s">
        <v>1698</v>
      </c>
      <c r="E3135" s="571" t="str">
        <f t="shared" si="2712"/>
        <v xml:space="preserve"> PORTLAND CEMENT PLASTER</v>
      </c>
      <c r="F3135" s="533" t="str">
        <f t="shared" si="2705"/>
        <v>AR</v>
      </c>
      <c r="G3135" s="533" t="s">
        <v>2722</v>
      </c>
      <c r="H3135" s="533">
        <v>390</v>
      </c>
      <c r="I3135" s="533" t="str">
        <f t="shared" ref="I3135:J3135" si="2718">I3133</f>
        <v>Cement-sand plaster; plain finish; to</v>
      </c>
      <c r="J3135" s="533" t="str">
        <f t="shared" si="2718"/>
        <v>Cement-sand plaster; plain finish; to</v>
      </c>
      <c r="K3135" s="87" t="s">
        <v>17</v>
      </c>
      <c r="L3135" s="87" t="s">
        <v>366</v>
      </c>
      <c r="M3135" s="87">
        <v>399</v>
      </c>
      <c r="N3135" s="89" t="s">
        <v>33</v>
      </c>
      <c r="O3135" s="533">
        <v>8</v>
      </c>
      <c r="P3135" s="533">
        <v>3192</v>
      </c>
      <c r="Q3135" s="533">
        <f t="shared" si="2714"/>
        <v>7.44</v>
      </c>
      <c r="R3135" s="533">
        <f t="shared" si="2715"/>
        <v>2968.56</v>
      </c>
    </row>
    <row r="3136" spans="1:18" ht="15.75">
      <c r="A3136" s="533" t="s">
        <v>2729</v>
      </c>
      <c r="B3136" s="533">
        <v>9</v>
      </c>
      <c r="C3136" s="533" t="s">
        <v>359</v>
      </c>
      <c r="D3136" s="572" t="s">
        <v>1698</v>
      </c>
      <c r="E3136" s="571" t="str">
        <f t="shared" si="2712"/>
        <v xml:space="preserve"> PORTLAND CEMENT PLASTER</v>
      </c>
      <c r="F3136" s="533" t="str">
        <f t="shared" si="2705"/>
        <v>AR</v>
      </c>
      <c r="G3136" s="533" t="s">
        <v>2722</v>
      </c>
      <c r="H3136" s="533">
        <v>391</v>
      </c>
      <c r="I3136" s="533" t="str">
        <f t="shared" ref="I3136:J3136" si="2719">I3134</f>
        <v>092400 - PORTLAND CEMENT PLASTER</v>
      </c>
      <c r="J3136" s="533" t="str">
        <f t="shared" si="2719"/>
        <v>092400 - PORTLAND CEMENT PLASTER</v>
      </c>
      <c r="K3136" s="87" t="s">
        <v>19</v>
      </c>
      <c r="L3136" s="87" t="s">
        <v>367</v>
      </c>
      <c r="M3136" s="87">
        <v>137</v>
      </c>
      <c r="N3136" s="89" t="s">
        <v>33</v>
      </c>
      <c r="O3136" s="533">
        <v>9</v>
      </c>
      <c r="P3136" s="533">
        <v>1233</v>
      </c>
      <c r="Q3136" s="533">
        <f t="shared" si="2714"/>
        <v>8.370000000000001</v>
      </c>
      <c r="R3136" s="533">
        <f t="shared" si="2715"/>
        <v>1146.69</v>
      </c>
    </row>
    <row r="3137" spans="1:18" ht="15.75">
      <c r="A3137" s="533" t="s">
        <v>2729</v>
      </c>
      <c r="B3137" s="533">
        <v>9</v>
      </c>
      <c r="C3137" s="533" t="s">
        <v>359</v>
      </c>
      <c r="D3137" s="572" t="s">
        <v>1698</v>
      </c>
      <c r="E3137" s="571" t="str">
        <f t="shared" si="2712"/>
        <v xml:space="preserve"> PORTLAND CEMENT PLASTER</v>
      </c>
      <c r="F3137" s="533" t="str">
        <f t="shared" si="2705"/>
        <v>AR</v>
      </c>
      <c r="G3137" s="533" t="s">
        <v>2722</v>
      </c>
      <c r="H3137" s="533">
        <v>392</v>
      </c>
      <c r="I3137" s="533" t="str">
        <f t="shared" ref="I3137:J3137" si="2720">I3135</f>
        <v>Cement-sand plaster; plain finish; to</v>
      </c>
      <c r="J3137" s="533" t="str">
        <f t="shared" si="2720"/>
        <v>Cement-sand plaster; plain finish; to</v>
      </c>
      <c r="K3137" s="224" t="s">
        <v>21</v>
      </c>
      <c r="L3137" s="224" t="s">
        <v>368</v>
      </c>
      <c r="M3137" s="224">
        <v>31</v>
      </c>
      <c r="N3137" s="225" t="s">
        <v>33</v>
      </c>
      <c r="P3137" s="533">
        <v>0</v>
      </c>
      <c r="Q3137" s="533">
        <f t="shared" si="2714"/>
        <v>0</v>
      </c>
      <c r="R3137" s="533">
        <f t="shared" si="2715"/>
        <v>0</v>
      </c>
    </row>
    <row r="3138" spans="1:18" ht="16.5" thickBot="1">
      <c r="A3138" s="533" t="s">
        <v>2729</v>
      </c>
      <c r="B3138" s="533">
        <v>9</v>
      </c>
      <c r="C3138" s="533" t="s">
        <v>359</v>
      </c>
      <c r="D3138" s="572" t="s">
        <v>1698</v>
      </c>
      <c r="E3138" s="571" t="str">
        <f t="shared" si="2712"/>
        <v xml:space="preserve"> PORTLAND CEMENT PLASTER</v>
      </c>
      <c r="F3138" s="533" t="str">
        <f t="shared" si="2705"/>
        <v>AR</v>
      </c>
      <c r="G3138" s="533" t="s">
        <v>2725</v>
      </c>
      <c r="H3138" s="533">
        <v>393</v>
      </c>
      <c r="I3138" s="533" t="str">
        <f>L3138</f>
        <v>Cement-sand plaster; finished to receive tiling; to</v>
      </c>
      <c r="J3138" s="533" t="str">
        <f>L3138</f>
        <v>Cement-sand plaster; finished to receive tiling; to</v>
      </c>
      <c r="K3138" s="87"/>
      <c r="L3138" s="87" t="s">
        <v>369</v>
      </c>
      <c r="M3138" s="96"/>
      <c r="N3138" s="89"/>
    </row>
    <row r="3139" spans="1:18" ht="16.5" thickBot="1">
      <c r="A3139" s="533" t="s">
        <v>2729</v>
      </c>
      <c r="B3139" s="533">
        <v>9</v>
      </c>
      <c r="C3139" s="533" t="s">
        <v>359</v>
      </c>
      <c r="D3139" s="572" t="s">
        <v>1698</v>
      </c>
      <c r="E3139" s="571" t="str">
        <f t="shared" si="2712"/>
        <v xml:space="preserve"> PORTLAND CEMENT PLASTER</v>
      </c>
      <c r="F3139" s="533" t="str">
        <f t="shared" si="2705"/>
        <v>AR</v>
      </c>
      <c r="G3139" s="533" t="s">
        <v>2722</v>
      </c>
      <c r="H3139" s="533">
        <v>394</v>
      </c>
      <c r="I3139" s="533" t="str">
        <f>I3137</f>
        <v>Cement-sand plaster; plain finish; to</v>
      </c>
      <c r="J3139" s="533" t="str">
        <f>J3137</f>
        <v>Cement-sand plaster; plain finish; to</v>
      </c>
      <c r="K3139" s="87" t="s">
        <v>20</v>
      </c>
      <c r="L3139" s="87" t="s">
        <v>363</v>
      </c>
      <c r="M3139" s="87">
        <v>116</v>
      </c>
      <c r="N3139" s="223" t="s">
        <v>33</v>
      </c>
      <c r="O3139" s="533">
        <v>10</v>
      </c>
      <c r="P3139" s="533">
        <v>1160</v>
      </c>
      <c r="Q3139" s="533">
        <f>O3139*0.93</f>
        <v>9.3000000000000007</v>
      </c>
      <c r="R3139" s="533">
        <f>Q3139*M3139</f>
        <v>1078.8000000000002</v>
      </c>
    </row>
    <row r="3140" spans="1:18" ht="15.75">
      <c r="A3140" s="533" t="s">
        <v>2729</v>
      </c>
      <c r="B3140" s="533">
        <v>9</v>
      </c>
      <c r="C3140" s="533" t="s">
        <v>359</v>
      </c>
      <c r="D3140" s="572" t="s">
        <v>1702</v>
      </c>
      <c r="E3140" s="571" t="s">
        <v>1234</v>
      </c>
      <c r="F3140" s="533" t="str">
        <f t="shared" si="2705"/>
        <v>AR</v>
      </c>
      <c r="G3140" s="533" t="s">
        <v>2725</v>
      </c>
      <c r="H3140" s="533">
        <v>395</v>
      </c>
      <c r="I3140" s="533" t="str">
        <f t="shared" ref="I3140:I3141" si="2721">L3140</f>
        <v>092900 - GYPSUM BOARD</v>
      </c>
      <c r="J3140" s="533" t="str">
        <f t="shared" ref="J3140:J3141" si="2722">L3140</f>
        <v>092900 - GYPSUM BOARD</v>
      </c>
      <c r="K3140" s="87"/>
      <c r="L3140" s="87" t="s">
        <v>370</v>
      </c>
      <c r="M3140" s="96"/>
      <c r="N3140" s="89"/>
    </row>
    <row r="3141" spans="1:18" ht="16.5" thickBot="1">
      <c r="A3141" s="533" t="s">
        <v>2729</v>
      </c>
      <c r="B3141" s="533">
        <v>9</v>
      </c>
      <c r="C3141" s="533" t="s">
        <v>359</v>
      </c>
      <c r="D3141" s="572" t="s">
        <v>1702</v>
      </c>
      <c r="E3141" s="571" t="str">
        <f t="shared" ref="E3141:E3142" si="2723">E3140</f>
        <v xml:space="preserve"> GYPSUM BOARD</v>
      </c>
      <c r="F3141" s="533" t="str">
        <f t="shared" si="2705"/>
        <v>AR</v>
      </c>
      <c r="G3141" s="533" t="s">
        <v>2725</v>
      </c>
      <c r="H3141" s="533">
        <v>396</v>
      </c>
      <c r="I3141" s="533" t="str">
        <f t="shared" si="2721"/>
        <v>Gypsum boards suspended ceiling; comprising gypsum board; finished to receive paint; including suspension system, acoustical sealant, upstands, edge trim, hangers, fittings and fixings; furring (vertical surfaces); complete; as specified and shown on Drawings; to</v>
      </c>
      <c r="J3141" s="533" t="str">
        <f t="shared" si="2722"/>
        <v>Gypsum boards suspended ceiling; comprising gypsum board; finished to receive paint; including suspension system, acoustical sealant, upstands, edge trim, hangers, fittings and fixings; furring (vertical surfaces); complete; as specified and shown on Drawings; to</v>
      </c>
      <c r="K3141" s="87"/>
      <c r="L3141" s="87" t="s">
        <v>371</v>
      </c>
      <c r="M3141" s="96"/>
      <c r="N3141" s="89"/>
    </row>
    <row r="3142" spans="1:18" ht="16.5" thickBot="1">
      <c r="A3142" s="533" t="s">
        <v>2729</v>
      </c>
      <c r="B3142" s="533">
        <v>9</v>
      </c>
      <c r="C3142" s="533" t="s">
        <v>359</v>
      </c>
      <c r="D3142" s="572" t="s">
        <v>1702</v>
      </c>
      <c r="E3142" s="571" t="str">
        <f t="shared" si="2723"/>
        <v xml:space="preserve"> GYPSUM BOARD</v>
      </c>
      <c r="F3142" s="533" t="str">
        <f t="shared" si="2705"/>
        <v>AR</v>
      </c>
      <c r="G3142" s="533" t="s">
        <v>2722</v>
      </c>
      <c r="H3142" s="533">
        <v>397</v>
      </c>
      <c r="I3142" s="533" t="str">
        <f>I3140</f>
        <v>092900 - GYPSUM BOARD</v>
      </c>
      <c r="J3142" s="533" t="str">
        <f>J3140</f>
        <v>092900 - GYPSUM BOARD</v>
      </c>
      <c r="K3142" s="87" t="s">
        <v>21</v>
      </c>
      <c r="L3142" s="87" t="s">
        <v>372</v>
      </c>
      <c r="M3142" s="87">
        <v>66</v>
      </c>
      <c r="N3142" s="223" t="s">
        <v>33</v>
      </c>
      <c r="O3142" s="533">
        <v>20</v>
      </c>
      <c r="P3142" s="533">
        <v>1320</v>
      </c>
      <c r="Q3142" s="533">
        <f>O3142*0.93</f>
        <v>18.600000000000001</v>
      </c>
      <c r="R3142" s="533">
        <f>Q3142*M3142</f>
        <v>1227.6000000000001</v>
      </c>
    </row>
    <row r="3143" spans="1:18" ht="15.75">
      <c r="A3143" s="533" t="s">
        <v>2729</v>
      </c>
      <c r="B3143" s="533">
        <v>9</v>
      </c>
      <c r="C3143" s="533" t="s">
        <v>359</v>
      </c>
      <c r="D3143" s="572" t="s">
        <v>2741</v>
      </c>
      <c r="E3143" s="571" t="s">
        <v>1235</v>
      </c>
      <c r="F3143" s="533" t="s">
        <v>1321</v>
      </c>
      <c r="G3143" s="533" t="s">
        <v>2725</v>
      </c>
      <c r="H3143" s="533">
        <v>398</v>
      </c>
      <c r="I3143" s="533" t="str">
        <f t="shared" ref="I3143:I3144" si="2724">L3143</f>
        <v>093000 - TILING</v>
      </c>
      <c r="J3143" s="533" t="str">
        <f t="shared" ref="J3143:J3144" si="2725">L3143</f>
        <v>093000 - TILING</v>
      </c>
      <c r="K3143" s="87"/>
      <c r="L3143" s="87" t="s">
        <v>373</v>
      </c>
      <c r="M3143" s="96"/>
      <c r="N3143" s="89"/>
    </row>
    <row r="3144" spans="1:18" ht="15.75">
      <c r="A3144" s="533" t="s">
        <v>2729</v>
      </c>
      <c r="B3144" s="533">
        <v>9</v>
      </c>
      <c r="C3144" s="533" t="s">
        <v>359</v>
      </c>
      <c r="D3144" s="572" t="s">
        <v>2741</v>
      </c>
      <c r="E3144" s="571" t="str">
        <f t="shared" ref="E3144:E3154" si="2726">E3143</f>
        <v xml:space="preserve"> TILING</v>
      </c>
      <c r="F3144" s="533" t="s">
        <v>1321</v>
      </c>
      <c r="G3144" s="533" t="s">
        <v>2725</v>
      </c>
      <c r="H3144" s="533">
        <v>399</v>
      </c>
      <c r="I3144" s="533" t="str">
        <f t="shared" si="2724"/>
        <v>Ceramic tiles and fittings; vitrified unglazed, with non slip finish; including cement-sand screed; to</v>
      </c>
      <c r="J3144" s="533" t="str">
        <f t="shared" si="2725"/>
        <v>Ceramic tiles and fittings; vitrified unglazed, with non slip finish; including cement-sand screed; to</v>
      </c>
      <c r="K3144" s="87"/>
      <c r="L3144" s="87" t="s">
        <v>374</v>
      </c>
      <c r="M3144" s="96"/>
      <c r="N3144" s="89"/>
    </row>
    <row r="3145" spans="1:18" ht="16.5" thickBot="1">
      <c r="A3145" s="533" t="s">
        <v>2729</v>
      </c>
      <c r="B3145" s="533">
        <v>9</v>
      </c>
      <c r="C3145" s="533" t="s">
        <v>359</v>
      </c>
      <c r="D3145" s="572" t="s">
        <v>2741</v>
      </c>
      <c r="E3145" s="571" t="str">
        <f t="shared" si="2726"/>
        <v xml:space="preserve"> TILING</v>
      </c>
      <c r="F3145" s="533" t="s">
        <v>1321</v>
      </c>
      <c r="G3145" s="533" t="s">
        <v>2722</v>
      </c>
      <c r="H3145" s="533">
        <v>400</v>
      </c>
      <c r="I3145" s="533" t="str">
        <f t="shared" ref="I3145:J3145" si="2727">I3143</f>
        <v>093000 - TILING</v>
      </c>
      <c r="J3145" s="533" t="str">
        <f t="shared" si="2727"/>
        <v>093000 - TILING</v>
      </c>
      <c r="K3145" s="224" t="s">
        <v>13</v>
      </c>
      <c r="L3145" s="224" t="s">
        <v>375</v>
      </c>
      <c r="M3145" s="224">
        <v>42</v>
      </c>
      <c r="N3145" s="225" t="s">
        <v>33</v>
      </c>
      <c r="P3145" s="533">
        <v>0</v>
      </c>
      <c r="Q3145" s="533">
        <f t="shared" ref="Q3145:Q3151" si="2728">O3145*0.93</f>
        <v>0</v>
      </c>
      <c r="R3145" s="533">
        <f t="shared" ref="R3145:R3151" si="2729">Q3145*M3145</f>
        <v>0</v>
      </c>
    </row>
    <row r="3146" spans="1:18" ht="16.5" thickBot="1">
      <c r="A3146" s="533" t="s">
        <v>2729</v>
      </c>
      <c r="B3146" s="533">
        <v>9</v>
      </c>
      <c r="C3146" s="533" t="s">
        <v>359</v>
      </c>
      <c r="D3146" s="572" t="s">
        <v>2741</v>
      </c>
      <c r="E3146" s="571" t="str">
        <f t="shared" si="2726"/>
        <v xml:space="preserve"> TILING</v>
      </c>
      <c r="F3146" s="533" t="s">
        <v>1321</v>
      </c>
      <c r="G3146" s="533" t="s">
        <v>2722</v>
      </c>
      <c r="H3146" s="533">
        <v>401</v>
      </c>
      <c r="I3146" s="533" t="str">
        <f t="shared" ref="I3146:J3146" si="2730">I3144</f>
        <v>Ceramic tiles and fittings; vitrified unglazed, with non slip finish; including cement-sand screed; to</v>
      </c>
      <c r="J3146" s="533" t="str">
        <f t="shared" si="2730"/>
        <v>Ceramic tiles and fittings; vitrified unglazed, with non slip finish; including cement-sand screed; to</v>
      </c>
      <c r="K3146" s="87" t="s">
        <v>13</v>
      </c>
      <c r="L3146" s="87" t="s">
        <v>376</v>
      </c>
      <c r="M3146" s="87">
        <v>15</v>
      </c>
      <c r="N3146" s="223" t="s">
        <v>33</v>
      </c>
      <c r="O3146" s="533">
        <v>35</v>
      </c>
      <c r="P3146" s="533">
        <v>525</v>
      </c>
      <c r="Q3146" s="533">
        <f t="shared" si="2728"/>
        <v>32.550000000000004</v>
      </c>
      <c r="R3146" s="533">
        <f t="shared" si="2729"/>
        <v>488.25000000000006</v>
      </c>
    </row>
    <row r="3147" spans="1:18" ht="16.5" thickBot="1">
      <c r="A3147" s="533" t="s">
        <v>2729</v>
      </c>
      <c r="B3147" s="533">
        <v>9</v>
      </c>
      <c r="C3147" s="533" t="s">
        <v>359</v>
      </c>
      <c r="D3147" s="572" t="s">
        <v>2741</v>
      </c>
      <c r="E3147" s="571" t="str">
        <f t="shared" si="2726"/>
        <v xml:space="preserve"> TILING</v>
      </c>
      <c r="F3147" s="533" t="s">
        <v>1321</v>
      </c>
      <c r="G3147" s="533" t="s">
        <v>2722</v>
      </c>
      <c r="H3147" s="533">
        <v>402</v>
      </c>
      <c r="I3147" s="533" t="str">
        <f t="shared" ref="I3147:J3147" si="2731">I3145</f>
        <v>093000 - TILING</v>
      </c>
      <c r="J3147" s="533" t="str">
        <f t="shared" si="2731"/>
        <v>093000 - TILING</v>
      </c>
      <c r="K3147" s="87" t="s">
        <v>15</v>
      </c>
      <c r="L3147" s="87" t="s">
        <v>377</v>
      </c>
      <c r="M3147" s="87">
        <v>25</v>
      </c>
      <c r="N3147" s="223" t="s">
        <v>33</v>
      </c>
      <c r="O3147" s="533">
        <v>35</v>
      </c>
      <c r="P3147" s="533">
        <v>875</v>
      </c>
      <c r="Q3147" s="533">
        <f t="shared" si="2728"/>
        <v>32.550000000000004</v>
      </c>
      <c r="R3147" s="533">
        <f t="shared" si="2729"/>
        <v>813.75000000000011</v>
      </c>
    </row>
    <row r="3148" spans="1:18" ht="16.5" thickBot="1">
      <c r="A3148" s="533" t="s">
        <v>2729</v>
      </c>
      <c r="B3148" s="533">
        <v>9</v>
      </c>
      <c r="C3148" s="533" t="s">
        <v>359</v>
      </c>
      <c r="D3148" s="572" t="s">
        <v>2741</v>
      </c>
      <c r="E3148" s="571" t="str">
        <f t="shared" si="2726"/>
        <v xml:space="preserve"> TILING</v>
      </c>
      <c r="F3148" s="533" t="s">
        <v>1321</v>
      </c>
      <c r="G3148" s="533" t="s">
        <v>2722</v>
      </c>
      <c r="H3148" s="533">
        <v>403</v>
      </c>
      <c r="I3148" s="533" t="str">
        <f t="shared" ref="I3148:J3148" si="2732">I3146</f>
        <v>Ceramic tiles and fittings; vitrified unglazed, with non slip finish; including cement-sand screed; to</v>
      </c>
      <c r="J3148" s="533" t="str">
        <f t="shared" si="2732"/>
        <v>Ceramic tiles and fittings; vitrified unglazed, with non slip finish; including cement-sand screed; to</v>
      </c>
      <c r="K3148" s="87" t="s">
        <v>17</v>
      </c>
      <c r="L3148" s="87" t="s">
        <v>378</v>
      </c>
      <c r="M3148" s="87">
        <v>31</v>
      </c>
      <c r="N3148" s="223" t="s">
        <v>33</v>
      </c>
      <c r="O3148" s="533">
        <v>40</v>
      </c>
      <c r="P3148" s="533">
        <v>1240</v>
      </c>
      <c r="Q3148" s="533">
        <f t="shared" si="2728"/>
        <v>37.200000000000003</v>
      </c>
      <c r="R3148" s="533">
        <f t="shared" si="2729"/>
        <v>1153.2</v>
      </c>
    </row>
    <row r="3149" spans="1:18" ht="16.5" thickBot="1">
      <c r="A3149" s="533" t="s">
        <v>2729</v>
      </c>
      <c r="B3149" s="533">
        <v>9</v>
      </c>
      <c r="C3149" s="533" t="s">
        <v>359</v>
      </c>
      <c r="D3149" s="572" t="s">
        <v>2741</v>
      </c>
      <c r="E3149" s="571" t="str">
        <f t="shared" si="2726"/>
        <v xml:space="preserve"> TILING</v>
      </c>
      <c r="F3149" s="533" t="s">
        <v>1321</v>
      </c>
      <c r="G3149" s="533" t="s">
        <v>2722</v>
      </c>
      <c r="H3149" s="533">
        <v>404</v>
      </c>
      <c r="I3149" s="533" t="str">
        <f t="shared" ref="I3149:J3149" si="2733">I3147</f>
        <v>093000 - TILING</v>
      </c>
      <c r="J3149" s="533" t="str">
        <f t="shared" si="2733"/>
        <v>093000 - TILING</v>
      </c>
      <c r="K3149" s="87" t="s">
        <v>19</v>
      </c>
      <c r="L3149" s="87" t="s">
        <v>379</v>
      </c>
      <c r="M3149" s="87">
        <v>641</v>
      </c>
      <c r="N3149" s="223" t="s">
        <v>33</v>
      </c>
      <c r="O3149" s="533">
        <v>30</v>
      </c>
      <c r="P3149" s="533">
        <v>19230</v>
      </c>
      <c r="Q3149" s="533">
        <f t="shared" si="2728"/>
        <v>27.900000000000002</v>
      </c>
      <c r="R3149" s="533">
        <f t="shared" si="2729"/>
        <v>17883.900000000001</v>
      </c>
    </row>
    <row r="3150" spans="1:18" ht="16.5" thickBot="1">
      <c r="A3150" s="533" t="s">
        <v>2729</v>
      </c>
      <c r="B3150" s="533">
        <v>9</v>
      </c>
      <c r="C3150" s="533" t="s">
        <v>359</v>
      </c>
      <c r="D3150" s="572" t="s">
        <v>2741</v>
      </c>
      <c r="E3150" s="571" t="str">
        <f t="shared" si="2726"/>
        <v xml:space="preserve"> TILING</v>
      </c>
      <c r="F3150" s="533" t="s">
        <v>1321</v>
      </c>
      <c r="G3150" s="533" t="s">
        <v>2722</v>
      </c>
      <c r="H3150" s="533">
        <v>405</v>
      </c>
      <c r="I3150" s="533" t="str">
        <f t="shared" ref="I3150:J3150" si="2734">I3148</f>
        <v>Ceramic tiles and fittings; vitrified unglazed, with non slip finish; including cement-sand screed; to</v>
      </c>
      <c r="J3150" s="533" t="str">
        <f t="shared" si="2734"/>
        <v>Ceramic tiles and fittings; vitrified unglazed, with non slip finish; including cement-sand screed; to</v>
      </c>
      <c r="K3150" s="87" t="s">
        <v>20</v>
      </c>
      <c r="L3150" s="87" t="s">
        <v>380</v>
      </c>
      <c r="M3150" s="87">
        <v>533</v>
      </c>
      <c r="N3150" s="223" t="s">
        <v>95</v>
      </c>
      <c r="O3150" s="533">
        <v>15</v>
      </c>
      <c r="P3150" s="533">
        <v>7995</v>
      </c>
      <c r="Q3150" s="533">
        <f t="shared" si="2728"/>
        <v>13.950000000000001</v>
      </c>
      <c r="R3150" s="533">
        <f t="shared" si="2729"/>
        <v>7435.35</v>
      </c>
    </row>
    <row r="3151" spans="1:18" ht="15.75">
      <c r="A3151" s="533" t="s">
        <v>2729</v>
      </c>
      <c r="B3151" s="533">
        <v>9</v>
      </c>
      <c r="C3151" s="533" t="s">
        <v>359</v>
      </c>
      <c r="D3151" s="572" t="s">
        <v>2741</v>
      </c>
      <c r="E3151" s="571" t="str">
        <f t="shared" si="2726"/>
        <v xml:space="preserve"> TILING</v>
      </c>
      <c r="F3151" s="533" t="s">
        <v>1321</v>
      </c>
      <c r="G3151" s="533" t="s">
        <v>2722</v>
      </c>
      <c r="H3151" s="533">
        <v>406</v>
      </c>
      <c r="I3151" s="533" t="str">
        <f t="shared" ref="I3151:J3151" si="2735">I3149</f>
        <v>093000 - TILING</v>
      </c>
      <c r="J3151" s="533" t="str">
        <f t="shared" si="2735"/>
        <v>093000 - TILING</v>
      </c>
      <c r="K3151" s="224" t="s">
        <v>45</v>
      </c>
      <c r="L3151" s="224" t="s">
        <v>381</v>
      </c>
      <c r="M3151" s="224">
        <v>11</v>
      </c>
      <c r="N3151" s="225" t="s">
        <v>95</v>
      </c>
      <c r="P3151" s="533">
        <v>0</v>
      </c>
      <c r="Q3151" s="533">
        <f t="shared" si="2728"/>
        <v>0</v>
      </c>
      <c r="R3151" s="533">
        <f t="shared" si="2729"/>
        <v>0</v>
      </c>
    </row>
    <row r="3152" spans="1:18" ht="15.75">
      <c r="A3152" s="533" t="s">
        <v>2729</v>
      </c>
      <c r="B3152" s="533">
        <v>9</v>
      </c>
      <c r="C3152" s="533" t="s">
        <v>359</v>
      </c>
      <c r="D3152" s="572" t="s">
        <v>2741</v>
      </c>
      <c r="E3152" s="571" t="str">
        <f t="shared" si="2726"/>
        <v xml:space="preserve"> TILING</v>
      </c>
      <c r="F3152" s="533" t="s">
        <v>1321</v>
      </c>
      <c r="G3152" s="533" t="s">
        <v>2725</v>
      </c>
      <c r="H3152" s="533">
        <v>407</v>
      </c>
      <c r="I3152" s="533" t="str">
        <f>L3152</f>
        <v>Glazed ceramic tiles and fittings; vitrified satin glazed with cushion edges and space lugs; to</v>
      </c>
      <c r="J3152" s="533" t="str">
        <f>L3152</f>
        <v>Glazed ceramic tiles and fittings; vitrified satin glazed with cushion edges and space lugs; to</v>
      </c>
      <c r="K3152" s="87"/>
      <c r="L3152" s="87" t="s">
        <v>382</v>
      </c>
      <c r="M3152" s="96"/>
      <c r="N3152" s="89"/>
    </row>
    <row r="3153" spans="1:18" ht="16.5" thickBot="1">
      <c r="A3153" s="533" t="s">
        <v>2729</v>
      </c>
      <c r="B3153" s="533">
        <v>9</v>
      </c>
      <c r="C3153" s="533" t="s">
        <v>359</v>
      </c>
      <c r="D3153" s="572" t="s">
        <v>2741</v>
      </c>
      <c r="E3153" s="571" t="str">
        <f t="shared" si="2726"/>
        <v xml:space="preserve"> TILING</v>
      </c>
      <c r="F3153" s="533" t="s">
        <v>1321</v>
      </c>
      <c r="G3153" s="533" t="s">
        <v>2722</v>
      </c>
      <c r="H3153" s="533">
        <v>408</v>
      </c>
      <c r="I3153" s="533" t="str">
        <f t="shared" ref="I3153:J3153" si="2736">I3151</f>
        <v>093000 - TILING</v>
      </c>
      <c r="J3153" s="533" t="str">
        <f t="shared" si="2736"/>
        <v>093000 - TILING</v>
      </c>
      <c r="K3153" s="224" t="s">
        <v>48</v>
      </c>
      <c r="L3153" s="224" t="s">
        <v>383</v>
      </c>
      <c r="M3153" s="224">
        <v>231</v>
      </c>
      <c r="N3153" s="225" t="s">
        <v>33</v>
      </c>
      <c r="P3153" s="533">
        <v>0</v>
      </c>
      <c r="Q3153" s="533">
        <f t="shared" ref="Q3153:Q3154" si="2737">O3153*0.93</f>
        <v>0</v>
      </c>
      <c r="R3153" s="533">
        <f t="shared" ref="R3153:R3154" si="2738">Q3153*M3153</f>
        <v>0</v>
      </c>
    </row>
    <row r="3154" spans="1:18" ht="16.5" thickBot="1">
      <c r="A3154" s="533" t="s">
        <v>2729</v>
      </c>
      <c r="B3154" s="533">
        <v>9</v>
      </c>
      <c r="C3154" s="533" t="s">
        <v>359</v>
      </c>
      <c r="D3154" s="572" t="s">
        <v>2741</v>
      </c>
      <c r="E3154" s="571" t="str">
        <f t="shared" si="2726"/>
        <v xml:space="preserve"> TILING</v>
      </c>
      <c r="F3154" s="533" t="s">
        <v>1321</v>
      </c>
      <c r="G3154" s="533" t="s">
        <v>2722</v>
      </c>
      <c r="H3154" s="533">
        <v>409</v>
      </c>
      <c r="I3154" s="533" t="str">
        <f t="shared" ref="I3154:J3154" si="2739">I3152</f>
        <v>Glazed ceramic tiles and fittings; vitrified satin glazed with cushion edges and space lugs; to</v>
      </c>
      <c r="J3154" s="533" t="str">
        <f t="shared" si="2739"/>
        <v>Glazed ceramic tiles and fittings; vitrified satin glazed with cushion edges and space lugs; to</v>
      </c>
      <c r="K3154" s="87" t="s">
        <v>21</v>
      </c>
      <c r="L3154" s="87" t="s">
        <v>384</v>
      </c>
      <c r="M3154" s="87">
        <v>116</v>
      </c>
      <c r="N3154" s="223" t="s">
        <v>33</v>
      </c>
      <c r="O3154" s="533">
        <v>25</v>
      </c>
      <c r="P3154" s="533">
        <v>2900</v>
      </c>
      <c r="Q3154" s="533">
        <f t="shared" si="2737"/>
        <v>23.25</v>
      </c>
      <c r="R3154" s="533">
        <f t="shared" si="2738"/>
        <v>2697</v>
      </c>
    </row>
    <row r="3155" spans="1:18" ht="15.75">
      <c r="A3155" s="533" t="s">
        <v>2729</v>
      </c>
      <c r="B3155" s="533">
        <v>9</v>
      </c>
      <c r="C3155" s="533" t="s">
        <v>359</v>
      </c>
      <c r="D3155" s="572" t="s">
        <v>1716</v>
      </c>
      <c r="E3155" s="571" t="s">
        <v>1236</v>
      </c>
      <c r="F3155" s="533" t="str">
        <f t="shared" ref="F3155:F3193" si="2740">VLOOKUP(D:D,trade,3,FALSE)</f>
        <v>AR</v>
      </c>
      <c r="G3155" s="533" t="s">
        <v>2725</v>
      </c>
      <c r="H3155" s="533">
        <v>410</v>
      </c>
      <c r="I3155" s="533" t="str">
        <f t="shared" ref="I3155:I3156" si="2741">L3155</f>
        <v>095133 - ACOUSTICAL METAL PAN CEILINGS</v>
      </c>
      <c r="J3155" s="533" t="str">
        <f t="shared" ref="J3155:J3156" si="2742">L3155</f>
        <v>095133 - ACOUSTICAL METAL PAN CEILINGS</v>
      </c>
      <c r="K3155" s="87"/>
      <c r="L3155" s="87" t="s">
        <v>385</v>
      </c>
      <c r="M3155" s="96"/>
      <c r="N3155" s="89"/>
    </row>
    <row r="3156" spans="1:18" ht="15.75">
      <c r="A3156" s="533" t="s">
        <v>2729</v>
      </c>
      <c r="B3156" s="533">
        <v>9</v>
      </c>
      <c r="C3156" s="533" t="s">
        <v>359</v>
      </c>
      <c r="D3156" s="572" t="s">
        <v>1716</v>
      </c>
      <c r="E3156" s="571" t="str">
        <f t="shared" ref="E3156:E3159" si="2743">E3155</f>
        <v xml:space="preserve"> ACOUSTICAL METAL PAN CEILINGS</v>
      </c>
      <c r="F3156" s="533" t="str">
        <f t="shared" si="2740"/>
        <v>AR</v>
      </c>
      <c r="G3156" s="533" t="s">
        <v>2725</v>
      </c>
      <c r="H3156" s="533">
        <v>411</v>
      </c>
      <c r="I3156" s="533" t="str">
        <f t="shared" si="2741"/>
        <v>Metal panel suspended ceilings; comprising 600 x 600 thick perforated aluminum panels, square edges, flat surface and polyester powder coated finish; including snap-in grid suspension system, hangers, angles and edge trims; furring (vertical surfaces); complete; complete; as specified and shown on Drawings; to</v>
      </c>
      <c r="J3156" s="533" t="str">
        <f t="shared" si="2742"/>
        <v>Metal panel suspended ceilings; comprising 600 x 600 thick perforated aluminum panels, square edges, flat surface and polyester powder coated finish; including snap-in grid suspension system, hangers, angles and edge trims; furring (vertical surfaces); complete; complete; as specified and shown on Drawings; to</v>
      </c>
      <c r="K3156" s="87"/>
      <c r="L3156" s="87" t="s">
        <v>386</v>
      </c>
      <c r="M3156" s="96"/>
      <c r="N3156" s="89"/>
    </row>
    <row r="3157" spans="1:18" ht="15.75">
      <c r="A3157" s="533" t="s">
        <v>2729</v>
      </c>
      <c r="B3157" s="533">
        <v>9</v>
      </c>
      <c r="C3157" s="533" t="s">
        <v>359</v>
      </c>
      <c r="D3157" s="572" t="s">
        <v>1716</v>
      </c>
      <c r="E3157" s="571" t="str">
        <f t="shared" si="2743"/>
        <v xml:space="preserve"> ACOUSTICAL METAL PAN CEILINGS</v>
      </c>
      <c r="F3157" s="533" t="str">
        <f t="shared" si="2740"/>
        <v>AR</v>
      </c>
      <c r="G3157" s="533" t="s">
        <v>2722</v>
      </c>
      <c r="H3157" s="533">
        <v>412</v>
      </c>
      <c r="I3157" s="533" t="str">
        <f>I3155</f>
        <v>095133 - ACOUSTICAL METAL PAN CEILINGS</v>
      </c>
      <c r="J3157" s="533" t="str">
        <f>J3155</f>
        <v>095133 - ACOUSTICAL METAL PAN CEILINGS</v>
      </c>
      <c r="K3157" s="87" t="s">
        <v>45</v>
      </c>
      <c r="L3157" s="87" t="s">
        <v>387</v>
      </c>
      <c r="M3157" s="87">
        <v>200</v>
      </c>
      <c r="N3157" s="89" t="s">
        <v>33</v>
      </c>
      <c r="O3157" s="533">
        <v>30</v>
      </c>
      <c r="P3157" s="533">
        <v>6000</v>
      </c>
      <c r="Q3157" s="533">
        <f>O3157*0.93</f>
        <v>27.900000000000002</v>
      </c>
      <c r="R3157" s="533">
        <f>Q3157*M3157</f>
        <v>5580</v>
      </c>
    </row>
    <row r="3158" spans="1:18" ht="16.5" thickBot="1">
      <c r="A3158" s="533" t="s">
        <v>2729</v>
      </c>
      <c r="B3158" s="533">
        <v>9</v>
      </c>
      <c r="C3158" s="533" t="s">
        <v>359</v>
      </c>
      <c r="D3158" s="572" t="s">
        <v>1716</v>
      </c>
      <c r="E3158" s="571" t="str">
        <f t="shared" si="2743"/>
        <v xml:space="preserve"> ACOUSTICAL METAL PAN CEILINGS</v>
      </c>
      <c r="F3158" s="533" t="str">
        <f t="shared" si="2740"/>
        <v>AR</v>
      </c>
      <c r="G3158" s="533" t="s">
        <v>2725</v>
      </c>
      <c r="H3158" s="533">
        <v>413</v>
      </c>
      <c r="I3158" s="533" t="str">
        <f>L3158</f>
        <v>Decorative suspended ceilings; comprising gypsum boards and perforated aluminum panels; including paint on gypsum, suspension system, upstands, edge trim, hangers, fittings and fixings; furring (vertical surfaces); complete; as specified and shown on Drawings; to</v>
      </c>
      <c r="J3158" s="533" t="str">
        <f>L3158</f>
        <v>Decorative suspended ceilings; comprising gypsum boards and perforated aluminum panels; including paint on gypsum, suspension system, upstands, edge trim, hangers, fittings and fixings; furring (vertical surfaces); complete; as specified and shown on Drawings; to</v>
      </c>
      <c r="K3158" s="87"/>
      <c r="L3158" s="87" t="s">
        <v>388</v>
      </c>
      <c r="M3158" s="96"/>
      <c r="N3158" s="89"/>
    </row>
    <row r="3159" spans="1:18" ht="16.5" thickBot="1">
      <c r="A3159" s="533" t="s">
        <v>2729</v>
      </c>
      <c r="B3159" s="533">
        <v>9</v>
      </c>
      <c r="C3159" s="533" t="s">
        <v>359</v>
      </c>
      <c r="D3159" s="572" t="s">
        <v>1716</v>
      </c>
      <c r="E3159" s="571" t="str">
        <f t="shared" si="2743"/>
        <v xml:space="preserve"> ACOUSTICAL METAL PAN CEILINGS</v>
      </c>
      <c r="F3159" s="533" t="str">
        <f t="shared" si="2740"/>
        <v>AR</v>
      </c>
      <c r="G3159" s="533" t="s">
        <v>2722</v>
      </c>
      <c r="H3159" s="533">
        <v>414</v>
      </c>
      <c r="I3159" s="533" t="str">
        <f>I3157</f>
        <v>095133 - ACOUSTICAL METAL PAN CEILINGS</v>
      </c>
      <c r="J3159" s="533" t="str">
        <f>J3157</f>
        <v>095133 - ACOUSTICAL METAL PAN CEILINGS</v>
      </c>
      <c r="K3159" s="87" t="s">
        <v>13</v>
      </c>
      <c r="L3159" s="87" t="s">
        <v>387</v>
      </c>
      <c r="M3159" s="87">
        <v>77</v>
      </c>
      <c r="N3159" s="223" t="s">
        <v>33</v>
      </c>
      <c r="O3159" s="533">
        <v>45</v>
      </c>
      <c r="P3159" s="533">
        <v>3465</v>
      </c>
      <c r="Q3159" s="533">
        <f>O3159*0.93</f>
        <v>41.85</v>
      </c>
      <c r="R3159" s="533">
        <f>Q3159*M3159</f>
        <v>3222.4500000000003</v>
      </c>
    </row>
    <row r="3160" spans="1:18" ht="15.75">
      <c r="A3160" s="533" t="s">
        <v>2729</v>
      </c>
      <c r="B3160" s="533">
        <v>9</v>
      </c>
      <c r="C3160" s="533" t="s">
        <v>359</v>
      </c>
      <c r="D3160" s="572" t="s">
        <v>1718</v>
      </c>
      <c r="E3160" s="571" t="s">
        <v>1237</v>
      </c>
      <c r="F3160" s="533" t="str">
        <f t="shared" si="2740"/>
        <v>AR</v>
      </c>
      <c r="G3160" s="533" t="s">
        <v>2725</v>
      </c>
      <c r="H3160" s="533">
        <v>415</v>
      </c>
      <c r="I3160" s="533" t="str">
        <f t="shared" ref="I3160:I3161" si="2744">L3160</f>
        <v>095423 - LINEAR METAL CEILINGS</v>
      </c>
      <c r="J3160" s="533" t="str">
        <f t="shared" ref="J3160:J3161" si="2745">L3160</f>
        <v>095423 - LINEAR METAL CEILINGS</v>
      </c>
      <c r="K3160" s="87"/>
      <c r="L3160" s="87" t="s">
        <v>389</v>
      </c>
      <c r="M3160" s="96"/>
      <c r="N3160" s="89"/>
    </row>
    <row r="3161" spans="1:18" ht="16.5" thickBot="1">
      <c r="A3161" s="533" t="s">
        <v>2729</v>
      </c>
      <c r="B3161" s="533">
        <v>9</v>
      </c>
      <c r="C3161" s="533" t="s">
        <v>359</v>
      </c>
      <c r="D3161" s="572" t="s">
        <v>1718</v>
      </c>
      <c r="E3161" s="571" t="str">
        <f t="shared" ref="E3161:E3162" si="2746">E3160</f>
        <v xml:space="preserve"> LINEAR METAL CEILINGS</v>
      </c>
      <c r="F3161" s="533" t="str">
        <f t="shared" si="2740"/>
        <v>AR</v>
      </c>
      <c r="G3161" s="533" t="s">
        <v>2725</v>
      </c>
      <c r="H3161" s="533">
        <v>416</v>
      </c>
      <c r="I3161" s="533" t="str">
        <f t="shared" si="2744"/>
        <v>Linear metal suspended ceiling; aluminum 200 mm module strips with stove-enamelled finish; non perforated; including concealed grid suspension system; hangers; edge trims and angles; to</v>
      </c>
      <c r="J3161" s="533" t="str">
        <f t="shared" si="2745"/>
        <v>Linear metal suspended ceiling; aluminum 200 mm module strips with stove-enamelled finish; non perforated; including concealed grid suspension system; hangers; edge trims and angles; to</v>
      </c>
      <c r="K3161" s="87"/>
      <c r="L3161" s="87" t="s">
        <v>390</v>
      </c>
      <c r="M3161" s="135"/>
      <c r="N3161" s="89"/>
    </row>
    <row r="3162" spans="1:18" ht="16.5" thickBot="1">
      <c r="A3162" s="533" t="s">
        <v>2729</v>
      </c>
      <c r="B3162" s="533">
        <v>9</v>
      </c>
      <c r="C3162" s="533" t="s">
        <v>359</v>
      </c>
      <c r="D3162" s="572" t="s">
        <v>1718</v>
      </c>
      <c r="E3162" s="571" t="str">
        <f t="shared" si="2746"/>
        <v xml:space="preserve"> LINEAR METAL CEILINGS</v>
      </c>
      <c r="F3162" s="533" t="str">
        <f t="shared" si="2740"/>
        <v>AR</v>
      </c>
      <c r="G3162" s="533" t="s">
        <v>2722</v>
      </c>
      <c r="H3162" s="533">
        <v>417</v>
      </c>
      <c r="I3162" s="533" t="str">
        <f>I3160</f>
        <v>095423 - LINEAR METAL CEILINGS</v>
      </c>
      <c r="J3162" s="533" t="str">
        <f>J3160</f>
        <v>095423 - LINEAR METAL CEILINGS</v>
      </c>
      <c r="K3162" s="87" t="s">
        <v>15</v>
      </c>
      <c r="L3162" s="87" t="s">
        <v>387</v>
      </c>
      <c r="M3162" s="137">
        <v>45</v>
      </c>
      <c r="N3162" s="448" t="s">
        <v>33</v>
      </c>
      <c r="O3162" s="533">
        <v>50</v>
      </c>
      <c r="P3162" s="533">
        <v>2250</v>
      </c>
      <c r="Q3162" s="533">
        <f>O3162*0.93</f>
        <v>46.5</v>
      </c>
      <c r="R3162" s="533">
        <f>Q3162*M3162</f>
        <v>2092.5</v>
      </c>
    </row>
    <row r="3163" spans="1:18" ht="15.75">
      <c r="A3163" s="533" t="s">
        <v>2729</v>
      </c>
      <c r="B3163" s="533">
        <v>9</v>
      </c>
      <c r="C3163" s="533" t="s">
        <v>359</v>
      </c>
      <c r="D3163" s="572" t="s">
        <v>1730</v>
      </c>
      <c r="E3163" s="571" t="s">
        <v>1238</v>
      </c>
      <c r="F3163" s="533" t="str">
        <f t="shared" si="2740"/>
        <v>AR</v>
      </c>
      <c r="G3163" s="533" t="s">
        <v>2725</v>
      </c>
      <c r="H3163" s="533">
        <v>418</v>
      </c>
      <c r="I3163" s="533" t="str">
        <f t="shared" ref="I3163:I3164" si="2747">L3163</f>
        <v>096340 - STONE FLOORING</v>
      </c>
      <c r="J3163" s="533" t="str">
        <f t="shared" ref="J3163:J3164" si="2748">L3163</f>
        <v>096340 - STONE FLOORING</v>
      </c>
      <c r="K3163" s="87"/>
      <c r="L3163" s="87" t="s">
        <v>391</v>
      </c>
      <c r="M3163" s="96"/>
      <c r="N3163" s="89"/>
    </row>
    <row r="3164" spans="1:18" ht="16.5" thickBot="1">
      <c r="A3164" s="533" t="s">
        <v>2729</v>
      </c>
      <c r="B3164" s="533">
        <v>9</v>
      </c>
      <c r="C3164" s="533" t="s">
        <v>359</v>
      </c>
      <c r="D3164" s="572" t="s">
        <v>1730</v>
      </c>
      <c r="E3164" s="571" t="str">
        <f t="shared" ref="E3164:E3180" si="2749">E3163</f>
        <v xml:space="preserve"> STONE FLOORING</v>
      </c>
      <c r="F3164" s="533" t="str">
        <f t="shared" si="2740"/>
        <v>AR</v>
      </c>
      <c r="G3164" s="533" t="s">
        <v>2725</v>
      </c>
      <c r="H3164" s="533">
        <v>419</v>
      </c>
      <c r="I3164" s="533" t="str">
        <f t="shared" si="2747"/>
        <v>Marble slabs and fittings; best quality, polished finish; including cement sand screed; complete; as specified and shown on Drawings</v>
      </c>
      <c r="J3164" s="533" t="str">
        <f t="shared" si="2748"/>
        <v>Marble slabs and fittings; best quality, polished finish; including cement sand screed; complete; as specified and shown on Drawings</v>
      </c>
      <c r="K3164" s="87"/>
      <c r="L3164" s="87" t="s">
        <v>392</v>
      </c>
      <c r="M3164" s="96"/>
      <c r="N3164" s="89"/>
    </row>
    <row r="3165" spans="1:18" ht="16.5" thickBot="1">
      <c r="A3165" s="533" t="s">
        <v>2729</v>
      </c>
      <c r="B3165" s="533">
        <v>9</v>
      </c>
      <c r="C3165" s="533" t="s">
        <v>359</v>
      </c>
      <c r="D3165" s="572" t="s">
        <v>1730</v>
      </c>
      <c r="E3165" s="571" t="str">
        <f t="shared" si="2749"/>
        <v xml:space="preserve"> STONE FLOORING</v>
      </c>
      <c r="F3165" s="533" t="str">
        <f t="shared" si="2740"/>
        <v>AR</v>
      </c>
      <c r="G3165" s="533" t="s">
        <v>2722</v>
      </c>
      <c r="H3165" s="533">
        <v>420</v>
      </c>
      <c r="I3165" s="533" t="str">
        <f t="shared" ref="I3165:J3165" si="2750">I3163</f>
        <v>096340 - STONE FLOORING</v>
      </c>
      <c r="J3165" s="533" t="str">
        <f t="shared" si="2750"/>
        <v>096340 - STONE FLOORING</v>
      </c>
      <c r="K3165" s="87" t="s">
        <v>17</v>
      </c>
      <c r="L3165" s="87" t="s">
        <v>393</v>
      </c>
      <c r="M3165" s="87">
        <v>30</v>
      </c>
      <c r="N3165" s="223" t="s">
        <v>95</v>
      </c>
      <c r="O3165" s="533">
        <v>50</v>
      </c>
      <c r="P3165" s="533">
        <v>1500</v>
      </c>
      <c r="Q3165" s="533">
        <f t="shared" ref="Q3165:Q3171" si="2751">O3165*0.93</f>
        <v>46.5</v>
      </c>
      <c r="R3165" s="533">
        <f t="shared" ref="R3165:R3171" si="2752">Q3165*M3165</f>
        <v>1395</v>
      </c>
    </row>
    <row r="3166" spans="1:18" ht="16.5" thickBot="1">
      <c r="A3166" s="533" t="s">
        <v>2729</v>
      </c>
      <c r="B3166" s="533">
        <v>9</v>
      </c>
      <c r="C3166" s="533" t="s">
        <v>359</v>
      </c>
      <c r="D3166" s="572" t="s">
        <v>1730</v>
      </c>
      <c r="E3166" s="571" t="str">
        <f t="shared" si="2749"/>
        <v xml:space="preserve"> STONE FLOORING</v>
      </c>
      <c r="F3166" s="533" t="str">
        <f t="shared" si="2740"/>
        <v>AR</v>
      </c>
      <c r="G3166" s="533" t="s">
        <v>2722</v>
      </c>
      <c r="H3166" s="533">
        <v>421</v>
      </c>
      <c r="I3166" s="533" t="str">
        <f t="shared" ref="I3166:J3166" si="2753">I3164</f>
        <v>Marble slabs and fittings; best quality, polished finish; including cement sand screed; complete; as specified and shown on Drawings</v>
      </c>
      <c r="J3166" s="533" t="str">
        <f t="shared" si="2753"/>
        <v>Marble slabs and fittings; best quality, polished finish; including cement sand screed; complete; as specified and shown on Drawings</v>
      </c>
      <c r="K3166" s="87" t="s">
        <v>19</v>
      </c>
      <c r="L3166" s="87" t="s">
        <v>394</v>
      </c>
      <c r="M3166" s="87">
        <v>16</v>
      </c>
      <c r="N3166" s="223" t="s">
        <v>95</v>
      </c>
      <c r="O3166" s="533">
        <v>65</v>
      </c>
      <c r="P3166" s="533">
        <v>1040</v>
      </c>
      <c r="Q3166" s="533">
        <f t="shared" si="2751"/>
        <v>60.45</v>
      </c>
      <c r="R3166" s="533">
        <f t="shared" si="2752"/>
        <v>967.2</v>
      </c>
    </row>
    <row r="3167" spans="1:18" ht="16.5" thickBot="1">
      <c r="A3167" s="533" t="s">
        <v>2729</v>
      </c>
      <c r="B3167" s="533">
        <v>9</v>
      </c>
      <c r="C3167" s="533" t="s">
        <v>359</v>
      </c>
      <c r="D3167" s="572" t="s">
        <v>1730</v>
      </c>
      <c r="E3167" s="571" t="str">
        <f t="shared" si="2749"/>
        <v xml:space="preserve"> STONE FLOORING</v>
      </c>
      <c r="F3167" s="533" t="str">
        <f t="shared" si="2740"/>
        <v>AR</v>
      </c>
      <c r="G3167" s="533" t="s">
        <v>2722</v>
      </c>
      <c r="H3167" s="533">
        <v>422</v>
      </c>
      <c r="I3167" s="533" t="str">
        <f t="shared" ref="I3167:J3167" si="2754">I3165</f>
        <v>096340 - STONE FLOORING</v>
      </c>
      <c r="J3167" s="533" t="str">
        <f t="shared" si="2754"/>
        <v>096340 - STONE FLOORING</v>
      </c>
      <c r="K3167" s="87" t="s">
        <v>20</v>
      </c>
      <c r="L3167" s="87" t="s">
        <v>395</v>
      </c>
      <c r="M3167" s="87">
        <v>2</v>
      </c>
      <c r="N3167" s="223" t="s">
        <v>95</v>
      </c>
      <c r="O3167" s="533">
        <v>75</v>
      </c>
      <c r="P3167" s="533">
        <v>150</v>
      </c>
      <c r="Q3167" s="533">
        <f t="shared" si="2751"/>
        <v>69.75</v>
      </c>
      <c r="R3167" s="533">
        <f t="shared" si="2752"/>
        <v>139.5</v>
      </c>
    </row>
    <row r="3168" spans="1:18" ht="15.75">
      <c r="A3168" s="533" t="s">
        <v>2729</v>
      </c>
      <c r="B3168" s="533">
        <v>9</v>
      </c>
      <c r="C3168" s="533" t="s">
        <v>359</v>
      </c>
      <c r="D3168" s="572" t="s">
        <v>1730</v>
      </c>
      <c r="E3168" s="571" t="str">
        <f t="shared" si="2749"/>
        <v xml:space="preserve"> STONE FLOORING</v>
      </c>
      <c r="F3168" s="533" t="str">
        <f t="shared" si="2740"/>
        <v>AR</v>
      </c>
      <c r="G3168" s="533" t="s">
        <v>2722</v>
      </c>
      <c r="H3168" s="533">
        <v>423</v>
      </c>
      <c r="I3168" s="533" t="str">
        <f t="shared" ref="I3168:J3168" si="2755">I3166</f>
        <v>Marble slabs and fittings; best quality, polished finish; including cement sand screed; complete; as specified and shown on Drawings</v>
      </c>
      <c r="J3168" s="533" t="str">
        <f t="shared" si="2755"/>
        <v>Marble slabs and fittings; best quality, polished finish; including cement sand screed; complete; as specified and shown on Drawings</v>
      </c>
      <c r="K3168" s="224" t="s">
        <v>21</v>
      </c>
      <c r="L3168" s="224" t="s">
        <v>396</v>
      </c>
      <c r="M3168" s="224">
        <v>58</v>
      </c>
      <c r="N3168" s="225" t="s">
        <v>95</v>
      </c>
      <c r="P3168" s="533">
        <v>0</v>
      </c>
      <c r="Q3168" s="533">
        <f t="shared" si="2751"/>
        <v>0</v>
      </c>
      <c r="R3168" s="533">
        <f t="shared" si="2752"/>
        <v>0</v>
      </c>
    </row>
    <row r="3169" spans="1:18" ht="15.75">
      <c r="A3169" s="533" t="s">
        <v>2729</v>
      </c>
      <c r="B3169" s="533">
        <v>9</v>
      </c>
      <c r="C3169" s="533" t="s">
        <v>359</v>
      </c>
      <c r="D3169" s="572" t="s">
        <v>1730</v>
      </c>
      <c r="E3169" s="571" t="str">
        <f t="shared" si="2749"/>
        <v xml:space="preserve"> STONE FLOORING</v>
      </c>
      <c r="F3169" s="533" t="str">
        <f t="shared" si="2740"/>
        <v>AR</v>
      </c>
      <c r="G3169" s="533" t="s">
        <v>2722</v>
      </c>
      <c r="H3169" s="533">
        <v>424</v>
      </c>
      <c r="I3169" s="533" t="str">
        <f t="shared" ref="I3169:J3169" si="2756">I3167</f>
        <v>096340 - STONE FLOORING</v>
      </c>
      <c r="J3169" s="533" t="str">
        <f t="shared" si="2756"/>
        <v>096340 - STONE FLOORING</v>
      </c>
      <c r="K3169" s="224" t="s">
        <v>45</v>
      </c>
      <c r="L3169" s="224" t="s">
        <v>397</v>
      </c>
      <c r="M3169" s="224">
        <v>58</v>
      </c>
      <c r="N3169" s="225" t="s">
        <v>95</v>
      </c>
      <c r="P3169" s="533">
        <v>0</v>
      </c>
      <c r="Q3169" s="533">
        <f t="shared" si="2751"/>
        <v>0</v>
      </c>
      <c r="R3169" s="533">
        <f t="shared" si="2752"/>
        <v>0</v>
      </c>
    </row>
    <row r="3170" spans="1:18" ht="15.75">
      <c r="A3170" s="533" t="s">
        <v>2729</v>
      </c>
      <c r="B3170" s="533">
        <v>9</v>
      </c>
      <c r="C3170" s="533" t="s">
        <v>359</v>
      </c>
      <c r="D3170" s="572" t="s">
        <v>1730</v>
      </c>
      <c r="E3170" s="571" t="str">
        <f t="shared" si="2749"/>
        <v xml:space="preserve"> STONE FLOORING</v>
      </c>
      <c r="F3170" s="533" t="str">
        <f t="shared" si="2740"/>
        <v>AR</v>
      </c>
      <c r="G3170" s="533" t="s">
        <v>2722</v>
      </c>
      <c r="H3170" s="533">
        <v>425</v>
      </c>
      <c r="I3170" s="533" t="str">
        <f t="shared" ref="I3170:J3170" si="2757">I3168</f>
        <v>Marble slabs and fittings; best quality, polished finish; including cement sand screed; complete; as specified and shown on Drawings</v>
      </c>
      <c r="J3170" s="533" t="str">
        <f t="shared" si="2757"/>
        <v>Marble slabs and fittings; best quality, polished finish; including cement sand screed; complete; as specified and shown on Drawings</v>
      </c>
      <c r="K3170" s="224" t="s">
        <v>13</v>
      </c>
      <c r="L3170" s="224" t="s">
        <v>99</v>
      </c>
      <c r="M3170" s="224">
        <v>8</v>
      </c>
      <c r="N3170" s="225" t="s">
        <v>95</v>
      </c>
      <c r="P3170" s="533">
        <v>0</v>
      </c>
      <c r="Q3170" s="533">
        <f t="shared" si="2751"/>
        <v>0</v>
      </c>
      <c r="R3170" s="533">
        <f t="shared" si="2752"/>
        <v>0</v>
      </c>
    </row>
    <row r="3171" spans="1:18" ht="15.75">
      <c r="A3171" s="533" t="s">
        <v>2729</v>
      </c>
      <c r="B3171" s="533">
        <v>9</v>
      </c>
      <c r="C3171" s="533" t="s">
        <v>359</v>
      </c>
      <c r="D3171" s="572" t="s">
        <v>1730</v>
      </c>
      <c r="E3171" s="571" t="str">
        <f t="shared" si="2749"/>
        <v xml:space="preserve"> STONE FLOORING</v>
      </c>
      <c r="F3171" s="533" t="str">
        <f t="shared" si="2740"/>
        <v>AR</v>
      </c>
      <c r="G3171" s="533" t="s">
        <v>2722</v>
      </c>
      <c r="H3171" s="533">
        <v>426</v>
      </c>
      <c r="I3171" s="533" t="str">
        <f t="shared" ref="I3171:J3171" si="2758">I3169</f>
        <v>096340 - STONE FLOORING</v>
      </c>
      <c r="J3171" s="533" t="str">
        <f t="shared" si="2758"/>
        <v>096340 - STONE FLOORING</v>
      </c>
      <c r="K3171" s="224" t="s">
        <v>15</v>
      </c>
      <c r="L3171" s="224" t="s">
        <v>398</v>
      </c>
      <c r="M3171" s="224">
        <v>24</v>
      </c>
      <c r="N3171" s="225" t="s">
        <v>95</v>
      </c>
      <c r="P3171" s="533">
        <v>0</v>
      </c>
      <c r="Q3171" s="533">
        <f t="shared" si="2751"/>
        <v>0</v>
      </c>
      <c r="R3171" s="533">
        <f t="shared" si="2752"/>
        <v>0</v>
      </c>
    </row>
    <row r="3172" spans="1:18" ht="15.75">
      <c r="A3172" s="533" t="s">
        <v>2729</v>
      </c>
      <c r="B3172" s="533">
        <v>9</v>
      </c>
      <c r="C3172" s="533" t="s">
        <v>359</v>
      </c>
      <c r="D3172" s="572" t="s">
        <v>1730</v>
      </c>
      <c r="E3172" s="571" t="str">
        <f t="shared" si="2749"/>
        <v xml:space="preserve"> STONE FLOORING</v>
      </c>
      <c r="F3172" s="533" t="str">
        <f t="shared" si="2740"/>
        <v>AR</v>
      </c>
      <c r="G3172" s="533" t="s">
        <v>2725</v>
      </c>
      <c r="H3172" s="533">
        <v>427</v>
      </c>
      <c r="I3172" s="533" t="str">
        <f>L3172</f>
        <v>Granite slabs and fittings; best quality; polished finish; including cement-sand screed; complete; as specified and as shown on Drawings</v>
      </c>
      <c r="J3172" s="533" t="str">
        <f>L3172</f>
        <v>Granite slabs and fittings; best quality; polished finish; including cement-sand screed; complete; as specified and as shown on Drawings</v>
      </c>
      <c r="K3172" s="224"/>
      <c r="L3172" s="224" t="s">
        <v>399</v>
      </c>
      <c r="M3172" s="621"/>
      <c r="N3172" s="225"/>
    </row>
    <row r="3173" spans="1:18" ht="15.75">
      <c r="A3173" s="533" t="s">
        <v>2729</v>
      </c>
      <c r="B3173" s="533">
        <v>9</v>
      </c>
      <c r="C3173" s="533" t="s">
        <v>359</v>
      </c>
      <c r="D3173" s="572" t="s">
        <v>1730</v>
      </c>
      <c r="E3173" s="571" t="str">
        <f t="shared" si="2749"/>
        <v xml:space="preserve"> STONE FLOORING</v>
      </c>
      <c r="F3173" s="533" t="str">
        <f t="shared" si="2740"/>
        <v>AR</v>
      </c>
      <c r="G3173" s="533" t="s">
        <v>2722</v>
      </c>
      <c r="H3173" s="533">
        <v>428</v>
      </c>
      <c r="I3173" s="533" t="str">
        <f t="shared" ref="I3173:J3173" si="2759">I3171</f>
        <v>096340 - STONE FLOORING</v>
      </c>
      <c r="J3173" s="533" t="str">
        <f t="shared" si="2759"/>
        <v>096340 - STONE FLOORING</v>
      </c>
      <c r="K3173" s="224" t="s">
        <v>17</v>
      </c>
      <c r="L3173" s="224" t="s">
        <v>400</v>
      </c>
      <c r="M3173" s="224">
        <v>19</v>
      </c>
      <c r="N3173" s="225" t="s">
        <v>33</v>
      </c>
      <c r="P3173" s="533">
        <v>0</v>
      </c>
      <c r="Q3173" s="533">
        <f t="shared" ref="Q3173:Q3180" si="2760">O3173*0.93</f>
        <v>0</v>
      </c>
      <c r="R3173" s="533">
        <f t="shared" ref="R3173:R3180" si="2761">Q3173*M3173</f>
        <v>0</v>
      </c>
    </row>
    <row r="3174" spans="1:18" ht="15.75">
      <c r="A3174" s="533" t="s">
        <v>2729</v>
      </c>
      <c r="B3174" s="533">
        <v>9</v>
      </c>
      <c r="C3174" s="533" t="s">
        <v>359</v>
      </c>
      <c r="D3174" s="572" t="s">
        <v>1730</v>
      </c>
      <c r="E3174" s="571" t="str">
        <f t="shared" si="2749"/>
        <v xml:space="preserve"> STONE FLOORING</v>
      </c>
      <c r="F3174" s="533" t="str">
        <f t="shared" si="2740"/>
        <v>AR</v>
      </c>
      <c r="G3174" s="533" t="s">
        <v>2722</v>
      </c>
      <c r="H3174" s="533">
        <v>429</v>
      </c>
      <c r="I3174" s="533" t="str">
        <f t="shared" ref="I3174:J3174" si="2762">I3172</f>
        <v>Granite slabs and fittings; best quality; polished finish; including cement-sand screed; complete; as specified and as shown on Drawings</v>
      </c>
      <c r="J3174" s="533" t="str">
        <f t="shared" si="2762"/>
        <v>Granite slabs and fittings; best quality; polished finish; including cement-sand screed; complete; as specified and as shown on Drawings</v>
      </c>
      <c r="K3174" s="224" t="s">
        <v>19</v>
      </c>
      <c r="L3174" s="224" t="s">
        <v>401</v>
      </c>
      <c r="M3174" s="224">
        <v>27</v>
      </c>
      <c r="N3174" s="225" t="s">
        <v>33</v>
      </c>
      <c r="P3174" s="533">
        <v>0</v>
      </c>
      <c r="Q3174" s="533">
        <f t="shared" si="2760"/>
        <v>0</v>
      </c>
      <c r="R3174" s="533">
        <f t="shared" si="2761"/>
        <v>0</v>
      </c>
    </row>
    <row r="3175" spans="1:18" ht="15.75">
      <c r="A3175" s="533" t="s">
        <v>2729</v>
      </c>
      <c r="B3175" s="533">
        <v>9</v>
      </c>
      <c r="C3175" s="533" t="s">
        <v>359</v>
      </c>
      <c r="D3175" s="572" t="s">
        <v>1730</v>
      </c>
      <c r="E3175" s="571" t="str">
        <f t="shared" si="2749"/>
        <v xml:space="preserve"> STONE FLOORING</v>
      </c>
      <c r="F3175" s="533" t="str">
        <f t="shared" si="2740"/>
        <v>AR</v>
      </c>
      <c r="G3175" s="533" t="s">
        <v>2722</v>
      </c>
      <c r="H3175" s="533">
        <v>430</v>
      </c>
      <c r="I3175" s="533" t="str">
        <f t="shared" ref="I3175:J3175" si="2763">I3173</f>
        <v>096340 - STONE FLOORING</v>
      </c>
      <c r="J3175" s="533" t="str">
        <f t="shared" si="2763"/>
        <v>096340 - STONE FLOORING</v>
      </c>
      <c r="K3175" s="224" t="s">
        <v>20</v>
      </c>
      <c r="L3175" s="224" t="s">
        <v>402</v>
      </c>
      <c r="M3175" s="224">
        <v>78</v>
      </c>
      <c r="N3175" s="225" t="s">
        <v>95</v>
      </c>
      <c r="P3175" s="533">
        <v>0</v>
      </c>
      <c r="Q3175" s="533">
        <f t="shared" si="2760"/>
        <v>0</v>
      </c>
      <c r="R3175" s="533">
        <f t="shared" si="2761"/>
        <v>0</v>
      </c>
    </row>
    <row r="3176" spans="1:18" ht="15.75">
      <c r="A3176" s="533" t="s">
        <v>2729</v>
      </c>
      <c r="B3176" s="533">
        <v>9</v>
      </c>
      <c r="C3176" s="533" t="s">
        <v>359</v>
      </c>
      <c r="D3176" s="572" t="s">
        <v>1730</v>
      </c>
      <c r="E3176" s="571" t="str">
        <f t="shared" si="2749"/>
        <v xml:space="preserve"> STONE FLOORING</v>
      </c>
      <c r="F3176" s="533" t="str">
        <f t="shared" si="2740"/>
        <v>AR</v>
      </c>
      <c r="G3176" s="533" t="s">
        <v>2722</v>
      </c>
      <c r="H3176" s="533">
        <v>431</v>
      </c>
      <c r="I3176" s="533" t="str">
        <f t="shared" ref="I3176:J3176" si="2764">I3174</f>
        <v>Granite slabs and fittings; best quality; polished finish; including cement-sand screed; complete; as specified and as shown on Drawings</v>
      </c>
      <c r="J3176" s="533" t="str">
        <f t="shared" si="2764"/>
        <v>Granite slabs and fittings; best quality; polished finish; including cement-sand screed; complete; as specified and as shown on Drawings</v>
      </c>
      <c r="K3176" s="224" t="s">
        <v>21</v>
      </c>
      <c r="L3176" s="224" t="s">
        <v>403</v>
      </c>
      <c r="M3176" s="224">
        <v>78</v>
      </c>
      <c r="N3176" s="225" t="s">
        <v>95</v>
      </c>
      <c r="P3176" s="533">
        <v>0</v>
      </c>
      <c r="Q3176" s="533">
        <f t="shared" si="2760"/>
        <v>0</v>
      </c>
      <c r="R3176" s="533">
        <f t="shared" si="2761"/>
        <v>0</v>
      </c>
    </row>
    <row r="3177" spans="1:18" ht="15.75">
      <c r="A3177" s="533" t="s">
        <v>2729</v>
      </c>
      <c r="B3177" s="533">
        <v>9</v>
      </c>
      <c r="C3177" s="533" t="s">
        <v>359</v>
      </c>
      <c r="D3177" s="572" t="s">
        <v>1730</v>
      </c>
      <c r="E3177" s="571" t="str">
        <f t="shared" si="2749"/>
        <v xml:space="preserve"> STONE FLOORING</v>
      </c>
      <c r="F3177" s="533" t="str">
        <f t="shared" si="2740"/>
        <v>AR</v>
      </c>
      <c r="G3177" s="533" t="s">
        <v>2722</v>
      </c>
      <c r="H3177" s="533">
        <v>432</v>
      </c>
      <c r="I3177" s="533" t="str">
        <f t="shared" ref="I3177:J3177" si="2765">I3175</f>
        <v>096340 - STONE FLOORING</v>
      </c>
      <c r="J3177" s="533" t="str">
        <f t="shared" si="2765"/>
        <v>096340 - STONE FLOORING</v>
      </c>
      <c r="K3177" s="224" t="s">
        <v>45</v>
      </c>
      <c r="L3177" s="224" t="s">
        <v>99</v>
      </c>
      <c r="M3177" s="224">
        <v>51</v>
      </c>
      <c r="N3177" s="225" t="s">
        <v>95</v>
      </c>
      <c r="P3177" s="533">
        <v>0</v>
      </c>
      <c r="Q3177" s="533">
        <f t="shared" si="2760"/>
        <v>0</v>
      </c>
      <c r="R3177" s="533">
        <f t="shared" si="2761"/>
        <v>0</v>
      </c>
    </row>
    <row r="3178" spans="1:18" ht="15.75">
      <c r="A3178" s="533" t="s">
        <v>2729</v>
      </c>
      <c r="B3178" s="533">
        <v>9</v>
      </c>
      <c r="C3178" s="533" t="s">
        <v>359</v>
      </c>
      <c r="D3178" s="572" t="s">
        <v>1730</v>
      </c>
      <c r="E3178" s="571" t="str">
        <f t="shared" si="2749"/>
        <v xml:space="preserve"> STONE FLOORING</v>
      </c>
      <c r="F3178" s="533" t="str">
        <f t="shared" si="2740"/>
        <v>AR</v>
      </c>
      <c r="G3178" s="533" t="s">
        <v>2722</v>
      </c>
      <c r="H3178" s="533">
        <v>433</v>
      </c>
      <c r="I3178" s="533" t="str">
        <f t="shared" ref="I3178:J3178" si="2766">I3176</f>
        <v>Granite slabs and fittings; best quality; polished finish; including cement-sand screed; complete; as specified and as shown on Drawings</v>
      </c>
      <c r="J3178" s="533" t="str">
        <f t="shared" si="2766"/>
        <v>Granite slabs and fittings; best quality; polished finish; including cement-sand screed; complete; as specified and as shown on Drawings</v>
      </c>
      <c r="K3178" s="224" t="s">
        <v>48</v>
      </c>
      <c r="L3178" s="224" t="s">
        <v>398</v>
      </c>
      <c r="M3178" s="224">
        <v>20</v>
      </c>
      <c r="N3178" s="225" t="s">
        <v>95</v>
      </c>
      <c r="P3178" s="533">
        <v>0</v>
      </c>
      <c r="Q3178" s="533">
        <f t="shared" si="2760"/>
        <v>0</v>
      </c>
      <c r="R3178" s="533">
        <f t="shared" si="2761"/>
        <v>0</v>
      </c>
    </row>
    <row r="3179" spans="1:18" ht="15.75">
      <c r="A3179" s="533" t="s">
        <v>2729</v>
      </c>
      <c r="B3179" s="533">
        <v>9</v>
      </c>
      <c r="C3179" s="533" t="s">
        <v>359</v>
      </c>
      <c r="D3179" s="572" t="s">
        <v>1730</v>
      </c>
      <c r="E3179" s="571" t="str">
        <f t="shared" si="2749"/>
        <v xml:space="preserve"> STONE FLOORING</v>
      </c>
      <c r="F3179" s="533" t="str">
        <f t="shared" si="2740"/>
        <v>AR</v>
      </c>
      <c r="G3179" s="533" t="s">
        <v>2722</v>
      </c>
      <c r="H3179" s="533">
        <v>434</v>
      </c>
      <c r="I3179" s="533" t="str">
        <f t="shared" ref="I3179:J3179" si="2767">I3177</f>
        <v>096340 - STONE FLOORING</v>
      </c>
      <c r="J3179" s="533" t="str">
        <f t="shared" si="2767"/>
        <v>096340 - STONE FLOORING</v>
      </c>
      <c r="K3179" s="224" t="s">
        <v>50</v>
      </c>
      <c r="L3179" s="224" t="s">
        <v>404</v>
      </c>
      <c r="M3179" s="224">
        <v>18</v>
      </c>
      <c r="N3179" s="225" t="s">
        <v>95</v>
      </c>
      <c r="P3179" s="533">
        <v>0</v>
      </c>
      <c r="Q3179" s="533">
        <f t="shared" si="2760"/>
        <v>0</v>
      </c>
      <c r="R3179" s="533">
        <f t="shared" si="2761"/>
        <v>0</v>
      </c>
    </row>
    <row r="3180" spans="1:18" ht="15.75">
      <c r="A3180" s="533" t="s">
        <v>2729</v>
      </c>
      <c r="B3180" s="533">
        <v>9</v>
      </c>
      <c r="C3180" s="533" t="s">
        <v>359</v>
      </c>
      <c r="D3180" s="572" t="s">
        <v>1730</v>
      </c>
      <c r="E3180" s="571" t="str">
        <f t="shared" si="2749"/>
        <v xml:space="preserve"> STONE FLOORING</v>
      </c>
      <c r="F3180" s="533" t="str">
        <f t="shared" si="2740"/>
        <v>AR</v>
      </c>
      <c r="G3180" s="533" t="s">
        <v>2722</v>
      </c>
      <c r="H3180" s="533">
        <v>435</v>
      </c>
      <c r="I3180" s="533" t="str">
        <f t="shared" ref="I3180:J3180" si="2768">I3178</f>
        <v>Granite slabs and fittings; best quality; polished finish; including cement-sand screed; complete; as specified and as shown on Drawings</v>
      </c>
      <c r="J3180" s="533" t="str">
        <f t="shared" si="2768"/>
        <v>Granite slabs and fittings; best quality; polished finish; including cement-sand screed; complete; as specified and as shown on Drawings</v>
      </c>
      <c r="K3180" s="224" t="s">
        <v>76</v>
      </c>
      <c r="L3180" s="224" t="s">
        <v>405</v>
      </c>
      <c r="M3180" s="224">
        <v>18</v>
      </c>
      <c r="N3180" s="225" t="s">
        <v>95</v>
      </c>
      <c r="P3180" s="533">
        <v>0</v>
      </c>
      <c r="Q3180" s="533">
        <f t="shared" si="2760"/>
        <v>0</v>
      </c>
      <c r="R3180" s="533">
        <f t="shared" si="2761"/>
        <v>0</v>
      </c>
    </row>
    <row r="3181" spans="1:18" ht="15.75">
      <c r="A3181" s="533" t="s">
        <v>2729</v>
      </c>
      <c r="B3181" s="533">
        <v>9</v>
      </c>
      <c r="C3181" s="533" t="s">
        <v>359</v>
      </c>
      <c r="D3181" s="572" t="s">
        <v>1776</v>
      </c>
      <c r="E3181" s="571" t="s">
        <v>1239</v>
      </c>
      <c r="F3181" s="533" t="str">
        <f t="shared" si="2740"/>
        <v>AR</v>
      </c>
      <c r="G3181" s="533" t="s">
        <v>2725</v>
      </c>
      <c r="H3181" s="533">
        <v>436</v>
      </c>
      <c r="I3181" s="533" t="str">
        <f t="shared" ref="I3181:I3182" si="2769">L3181</f>
        <v>099113 - EXTERIOR PAINTING</v>
      </c>
      <c r="J3181" s="533" t="str">
        <f t="shared" ref="J3181:J3182" si="2770">L3181</f>
        <v>099113 - EXTERIOR PAINTING</v>
      </c>
      <c r="K3181" s="87"/>
      <c r="L3181" s="87" t="s">
        <v>406</v>
      </c>
      <c r="M3181" s="96"/>
      <c r="N3181" s="89"/>
    </row>
    <row r="3182" spans="1:18" ht="16.5" thickBot="1">
      <c r="A3182" s="533" t="s">
        <v>2729</v>
      </c>
      <c r="B3182" s="533">
        <v>9</v>
      </c>
      <c r="C3182" s="533" t="s">
        <v>359</v>
      </c>
      <c r="D3182" s="572" t="s">
        <v>1776</v>
      </c>
      <c r="E3182" s="571" t="str">
        <f t="shared" ref="E3182:E3183" si="2771">E3181</f>
        <v xml:space="preserve"> EXTERIOR PAINTING</v>
      </c>
      <c r="F3182" s="533" t="str">
        <f t="shared" si="2740"/>
        <v>AR</v>
      </c>
      <c r="G3182" s="533" t="s">
        <v>2725</v>
      </c>
      <c r="H3182" s="533">
        <v>437</v>
      </c>
      <c r="I3182" s="533" t="str">
        <f t="shared" si="2769"/>
        <v>External textured acrylic  emulsion paint, resin based, water-resistant suitable for repeated washing and scrubbing; to concrete, masonry, render and plaster</v>
      </c>
      <c r="J3182" s="533" t="str">
        <f t="shared" si="2770"/>
        <v>External textured acrylic  emulsion paint, resin based, water-resistant suitable for repeated washing and scrubbing; to concrete, masonry, render and plaster</v>
      </c>
      <c r="K3182" s="87"/>
      <c r="L3182" s="87" t="s">
        <v>407</v>
      </c>
      <c r="M3182" s="96"/>
      <c r="N3182" s="89"/>
    </row>
    <row r="3183" spans="1:18" ht="16.5" thickBot="1">
      <c r="A3183" s="533" t="s">
        <v>2729</v>
      </c>
      <c r="B3183" s="533">
        <v>9</v>
      </c>
      <c r="C3183" s="533" t="s">
        <v>359</v>
      </c>
      <c r="D3183" s="572" t="s">
        <v>1776</v>
      </c>
      <c r="E3183" s="571" t="str">
        <f t="shared" si="2771"/>
        <v xml:space="preserve"> EXTERIOR PAINTING</v>
      </c>
      <c r="F3183" s="533" t="str">
        <f t="shared" si="2740"/>
        <v>AR</v>
      </c>
      <c r="G3183" s="533" t="s">
        <v>2722</v>
      </c>
      <c r="H3183" s="533">
        <v>438</v>
      </c>
      <c r="I3183" s="533" t="str">
        <f>I3181</f>
        <v>099113 - EXTERIOR PAINTING</v>
      </c>
      <c r="J3183" s="533" t="str">
        <f>J3181</f>
        <v>099113 - EXTERIOR PAINTING</v>
      </c>
      <c r="K3183" s="87" t="s">
        <v>13</v>
      </c>
      <c r="L3183" s="87" t="s">
        <v>164</v>
      </c>
      <c r="M3183" s="87">
        <v>1277</v>
      </c>
      <c r="N3183" s="223" t="s">
        <v>33</v>
      </c>
      <c r="O3183" s="533">
        <v>8</v>
      </c>
      <c r="P3183" s="533">
        <v>10216</v>
      </c>
      <c r="Q3183" s="533">
        <f>O3183*0.93</f>
        <v>7.44</v>
      </c>
      <c r="R3183" s="533">
        <f>Q3183*M3183</f>
        <v>9500.880000000001</v>
      </c>
    </row>
    <row r="3184" spans="1:18" ht="15.75">
      <c r="A3184" s="533" t="s">
        <v>2729</v>
      </c>
      <c r="B3184" s="533">
        <v>9</v>
      </c>
      <c r="C3184" s="533" t="s">
        <v>359</v>
      </c>
      <c r="D3184" s="572" t="s">
        <v>1778</v>
      </c>
      <c r="E3184" s="571" t="s">
        <v>1240</v>
      </c>
      <c r="F3184" s="533" t="str">
        <f t="shared" si="2740"/>
        <v>AR</v>
      </c>
      <c r="G3184" s="533" t="s">
        <v>2725</v>
      </c>
      <c r="H3184" s="533">
        <v>439</v>
      </c>
      <c r="I3184" s="533" t="str">
        <f t="shared" ref="I3184:I3185" si="2772">L3184</f>
        <v>099123 - INTERIOR PAINTING</v>
      </c>
      <c r="J3184" s="533" t="str">
        <f t="shared" ref="J3184:J3185" si="2773">L3184</f>
        <v>099123 - INTERIOR PAINTING</v>
      </c>
      <c r="K3184" s="87"/>
      <c r="L3184" s="87" t="s">
        <v>408</v>
      </c>
      <c r="M3184" s="96"/>
      <c r="N3184" s="89"/>
    </row>
    <row r="3185" spans="1:18" ht="16.5" thickBot="1">
      <c r="A3185" s="533" t="s">
        <v>2729</v>
      </c>
      <c r="B3185" s="533">
        <v>9</v>
      </c>
      <c r="C3185" s="533" t="s">
        <v>359</v>
      </c>
      <c r="D3185" s="572" t="s">
        <v>1778</v>
      </c>
      <c r="E3185" s="571" t="str">
        <f t="shared" ref="E3185:E3193" si="2774">E3184</f>
        <v xml:space="preserve"> INTERIOR PAINTING</v>
      </c>
      <c r="F3185" s="533" t="str">
        <f t="shared" si="2740"/>
        <v>AR</v>
      </c>
      <c r="G3185" s="533" t="s">
        <v>2725</v>
      </c>
      <c r="H3185" s="533">
        <v>440</v>
      </c>
      <c r="I3185" s="533" t="str">
        <f t="shared" si="2772"/>
        <v>Interior flat latex-based paint; emulsion paint, based on PVA and PVA acrylic copolymers, water resistant suitable for repeated washing and scrubbing, to concrete, masonry, render and plaster</v>
      </c>
      <c r="J3185" s="533" t="str">
        <f t="shared" si="2773"/>
        <v>Interior flat latex-based paint; emulsion paint, based on PVA and PVA acrylic copolymers, water resistant suitable for repeated washing and scrubbing, to concrete, masonry, render and plaster</v>
      </c>
      <c r="K3185" s="87"/>
      <c r="L3185" s="87" t="s">
        <v>409</v>
      </c>
      <c r="M3185" s="96"/>
      <c r="N3185" s="89"/>
    </row>
    <row r="3186" spans="1:18" ht="16.5" thickBot="1">
      <c r="A3186" s="533" t="s">
        <v>2729</v>
      </c>
      <c r="B3186" s="533">
        <v>9</v>
      </c>
      <c r="C3186" s="533" t="s">
        <v>359</v>
      </c>
      <c r="D3186" s="572" t="s">
        <v>1778</v>
      </c>
      <c r="E3186" s="571" t="str">
        <f t="shared" si="2774"/>
        <v xml:space="preserve"> INTERIOR PAINTING</v>
      </c>
      <c r="F3186" s="533" t="str">
        <f t="shared" si="2740"/>
        <v>AR</v>
      </c>
      <c r="G3186" s="533" t="s">
        <v>2722</v>
      </c>
      <c r="H3186" s="533">
        <v>441</v>
      </c>
      <c r="I3186" s="533" t="str">
        <f t="shared" ref="I3186:J3186" si="2775">I3184</f>
        <v>099123 - INTERIOR PAINTING</v>
      </c>
      <c r="J3186" s="533" t="str">
        <f t="shared" si="2775"/>
        <v>099123 - INTERIOR PAINTING</v>
      </c>
      <c r="K3186" s="87" t="s">
        <v>13</v>
      </c>
      <c r="L3186" s="87" t="s">
        <v>410</v>
      </c>
      <c r="M3186" s="87">
        <v>2057</v>
      </c>
      <c r="N3186" s="223" t="s">
        <v>33</v>
      </c>
      <c r="O3186" s="533">
        <v>7</v>
      </c>
      <c r="P3186" s="533">
        <v>14399</v>
      </c>
      <c r="Q3186" s="533">
        <f t="shared" ref="Q3186:Q3187" si="2776">O3186*0.93</f>
        <v>6.5100000000000007</v>
      </c>
      <c r="R3186" s="533">
        <f t="shared" ref="R3186:R3187" si="2777">Q3186*M3186</f>
        <v>13391.070000000002</v>
      </c>
    </row>
    <row r="3187" spans="1:18" ht="15.75">
      <c r="A3187" s="533" t="s">
        <v>2729</v>
      </c>
      <c r="B3187" s="533">
        <v>9</v>
      </c>
      <c r="C3187" s="533" t="s">
        <v>359</v>
      </c>
      <c r="D3187" s="572" t="s">
        <v>1778</v>
      </c>
      <c r="E3187" s="571" t="str">
        <f t="shared" si="2774"/>
        <v xml:space="preserve"> INTERIOR PAINTING</v>
      </c>
      <c r="F3187" s="533" t="str">
        <f t="shared" si="2740"/>
        <v>AR</v>
      </c>
      <c r="G3187" s="533" t="s">
        <v>2722</v>
      </c>
      <c r="H3187" s="533">
        <v>442</v>
      </c>
      <c r="I3187" s="533" t="str">
        <f t="shared" ref="I3187:J3187" si="2778">I3185</f>
        <v>Interior flat latex-based paint; emulsion paint, based on PVA and PVA acrylic copolymers, water resistant suitable for repeated washing and scrubbing, to concrete, masonry, render and plaster</v>
      </c>
      <c r="J3187" s="533" t="str">
        <f t="shared" si="2778"/>
        <v>Interior flat latex-based paint; emulsion paint, based on PVA and PVA acrylic copolymers, water resistant suitable for repeated washing and scrubbing, to concrete, masonry, render and plaster</v>
      </c>
      <c r="K3187" s="224" t="s">
        <v>15</v>
      </c>
      <c r="L3187" s="224" t="s">
        <v>411</v>
      </c>
      <c r="M3187" s="224">
        <v>472</v>
      </c>
      <c r="N3187" s="225" t="s">
        <v>33</v>
      </c>
      <c r="P3187" s="533">
        <v>0</v>
      </c>
      <c r="Q3187" s="533">
        <f t="shared" si="2776"/>
        <v>0</v>
      </c>
      <c r="R3187" s="533">
        <f t="shared" si="2777"/>
        <v>0</v>
      </c>
    </row>
    <row r="3188" spans="1:18" ht="16.5" thickBot="1">
      <c r="A3188" s="533" t="s">
        <v>2729</v>
      </c>
      <c r="B3188" s="533">
        <v>9</v>
      </c>
      <c r="C3188" s="533" t="s">
        <v>359</v>
      </c>
      <c r="D3188" s="572" t="s">
        <v>1778</v>
      </c>
      <c r="E3188" s="571" t="str">
        <f t="shared" si="2774"/>
        <v xml:space="preserve"> INTERIOR PAINTING</v>
      </c>
      <c r="F3188" s="533" t="str">
        <f t="shared" si="2740"/>
        <v>AR</v>
      </c>
      <c r="G3188" s="533" t="s">
        <v>2725</v>
      </c>
      <c r="H3188" s="533">
        <v>443</v>
      </c>
      <c r="I3188" s="533" t="str">
        <f>L3188</f>
        <v>Oil paint; oleo-resinous alkyd paint; to primed metal</v>
      </c>
      <c r="J3188" s="533" t="str">
        <f>L3188</f>
        <v>Oil paint; oleo-resinous alkyd paint; to primed metal</v>
      </c>
      <c r="K3188" s="87"/>
      <c r="L3188" s="87" t="s">
        <v>412</v>
      </c>
      <c r="M3188" s="96"/>
      <c r="N3188" s="89"/>
    </row>
    <row r="3189" spans="1:18" ht="16.5" thickBot="1">
      <c r="A3189" s="533" t="s">
        <v>2729</v>
      </c>
      <c r="B3189" s="533">
        <v>9</v>
      </c>
      <c r="C3189" s="533" t="s">
        <v>359</v>
      </c>
      <c r="D3189" s="572" t="s">
        <v>1778</v>
      </c>
      <c r="E3189" s="571" t="str">
        <f t="shared" si="2774"/>
        <v xml:space="preserve"> INTERIOR PAINTING</v>
      </c>
      <c r="F3189" s="533" t="str">
        <f t="shared" si="2740"/>
        <v>AR</v>
      </c>
      <c r="G3189" s="533" t="s">
        <v>2722</v>
      </c>
      <c r="H3189" s="533">
        <v>444</v>
      </c>
      <c r="I3189" s="533" t="str">
        <f>I3187</f>
        <v>Interior flat latex-based paint; emulsion paint, based on PVA and PVA acrylic copolymers, water resistant suitable for repeated washing and scrubbing, to concrete, masonry, render and plaster</v>
      </c>
      <c r="J3189" s="533" t="str">
        <f>J3187</f>
        <v>Interior flat latex-based paint; emulsion paint, based on PVA and PVA acrylic copolymers, water resistant suitable for repeated washing and scrubbing, to concrete, masonry, render and plaster</v>
      </c>
      <c r="K3189" s="87" t="s">
        <v>15</v>
      </c>
      <c r="L3189" s="87" t="s">
        <v>413</v>
      </c>
      <c r="M3189" s="87">
        <v>150</v>
      </c>
      <c r="N3189" s="223" t="s">
        <v>33</v>
      </c>
      <c r="O3189" s="533">
        <v>7</v>
      </c>
      <c r="P3189" s="533">
        <v>1050</v>
      </c>
      <c r="Q3189" s="533">
        <f>O3189*0.93</f>
        <v>6.5100000000000007</v>
      </c>
      <c r="R3189" s="533">
        <f>Q3189*M3189</f>
        <v>976.50000000000011</v>
      </c>
    </row>
    <row r="3190" spans="1:18" ht="15.75">
      <c r="A3190" s="533" t="s">
        <v>2729</v>
      </c>
      <c r="B3190" s="533">
        <v>9</v>
      </c>
      <c r="C3190" s="533" t="s">
        <v>359</v>
      </c>
      <c r="D3190" s="572" t="s">
        <v>1778</v>
      </c>
      <c r="E3190" s="571" t="str">
        <f t="shared" si="2774"/>
        <v xml:space="preserve"> INTERIOR PAINTING</v>
      </c>
      <c r="F3190" s="533" t="str">
        <f t="shared" si="2740"/>
        <v>AR</v>
      </c>
      <c r="G3190" s="533" t="s">
        <v>2725</v>
      </c>
      <c r="H3190" s="533">
        <v>445</v>
      </c>
      <c r="I3190" s="533" t="str">
        <f>L3190</f>
        <v>Oil paint; oleo-resinous alkyd paint; to primed wood</v>
      </c>
      <c r="J3190" s="533" t="str">
        <f>L3190</f>
        <v>Oil paint; oleo-resinous alkyd paint; to primed wood</v>
      </c>
      <c r="K3190" s="224"/>
      <c r="L3190" s="224" t="s">
        <v>414</v>
      </c>
      <c r="M3190" s="621"/>
      <c r="N3190" s="225"/>
    </row>
    <row r="3191" spans="1:18" ht="15.75">
      <c r="A3191" s="533" t="s">
        <v>2729</v>
      </c>
      <c r="B3191" s="533">
        <v>9</v>
      </c>
      <c r="C3191" s="533" t="s">
        <v>359</v>
      </c>
      <c r="D3191" s="572" t="s">
        <v>1778</v>
      </c>
      <c r="E3191" s="571" t="str">
        <f t="shared" si="2774"/>
        <v xml:space="preserve"> INTERIOR PAINTING</v>
      </c>
      <c r="F3191" s="533" t="str">
        <f t="shared" si="2740"/>
        <v>AR</v>
      </c>
      <c r="G3191" s="533" t="s">
        <v>2722</v>
      </c>
      <c r="H3191" s="533">
        <v>446</v>
      </c>
      <c r="I3191" s="533" t="str">
        <f>I3189</f>
        <v>Interior flat latex-based paint; emulsion paint, based on PVA and PVA acrylic copolymers, water resistant suitable for repeated washing and scrubbing, to concrete, masonry, render and plaster</v>
      </c>
      <c r="J3191" s="533" t="str">
        <f>J3189</f>
        <v>Interior flat latex-based paint; emulsion paint, based on PVA and PVA acrylic copolymers, water resistant suitable for repeated washing and scrubbing, to concrete, masonry, render and plaster</v>
      </c>
      <c r="K3191" s="224" t="s">
        <v>19</v>
      </c>
      <c r="L3191" s="224" t="s">
        <v>413</v>
      </c>
      <c r="M3191" s="224">
        <v>22</v>
      </c>
      <c r="N3191" s="225" t="s">
        <v>33</v>
      </c>
      <c r="P3191" s="533">
        <v>0</v>
      </c>
      <c r="Q3191" s="533">
        <f>O3191*0.93</f>
        <v>0</v>
      </c>
      <c r="R3191" s="533">
        <f>Q3191*M3191</f>
        <v>0</v>
      </c>
    </row>
    <row r="3192" spans="1:18" ht="16.5" thickBot="1">
      <c r="A3192" s="533" t="s">
        <v>2729</v>
      </c>
      <c r="B3192" s="533">
        <v>9</v>
      </c>
      <c r="C3192" s="533" t="s">
        <v>359</v>
      </c>
      <c r="D3192" s="572" t="s">
        <v>1778</v>
      </c>
      <c r="E3192" s="571" t="str">
        <f t="shared" si="2774"/>
        <v xml:space="preserve"> INTERIOR PAINTING</v>
      </c>
      <c r="F3192" s="533" t="str">
        <f t="shared" si="2740"/>
        <v>AR</v>
      </c>
      <c r="G3192" s="533" t="s">
        <v>2725</v>
      </c>
      <c r="H3192" s="533">
        <v>447</v>
      </c>
      <c r="I3192" s="533" t="str">
        <f>L3192</f>
        <v>Varnish; to wood</v>
      </c>
      <c r="J3192" s="533" t="str">
        <f>L3192</f>
        <v>Varnish; to wood</v>
      </c>
      <c r="K3192" s="87"/>
      <c r="L3192" s="87" t="s">
        <v>415</v>
      </c>
      <c r="M3192" s="96"/>
      <c r="N3192" s="89"/>
    </row>
    <row r="3193" spans="1:18" ht="16.5" thickBot="1">
      <c r="A3193" s="533" t="s">
        <v>2729</v>
      </c>
      <c r="B3193" s="533">
        <v>9</v>
      </c>
      <c r="C3193" s="533" t="s">
        <v>359</v>
      </c>
      <c r="D3193" s="572" t="s">
        <v>1778</v>
      </c>
      <c r="E3193" s="571" t="str">
        <f t="shared" si="2774"/>
        <v xml:space="preserve"> INTERIOR PAINTING</v>
      </c>
      <c r="F3193" s="533" t="str">
        <f t="shared" si="2740"/>
        <v>AR</v>
      </c>
      <c r="G3193" s="533" t="s">
        <v>2722</v>
      </c>
      <c r="H3193" s="533">
        <v>448</v>
      </c>
      <c r="I3193" s="533" t="str">
        <f>I3191</f>
        <v>Interior flat latex-based paint; emulsion paint, based on PVA and PVA acrylic copolymers, water resistant suitable for repeated washing and scrubbing, to concrete, masonry, render and plaster</v>
      </c>
      <c r="J3193" s="533" t="str">
        <f>J3191</f>
        <v>Interior flat latex-based paint; emulsion paint, based on PVA and PVA acrylic copolymers, water resistant suitable for repeated washing and scrubbing, to concrete, masonry, render and plaster</v>
      </c>
      <c r="K3193" s="87" t="s">
        <v>17</v>
      </c>
      <c r="L3193" s="87" t="s">
        <v>413</v>
      </c>
      <c r="M3193" s="87">
        <v>5</v>
      </c>
      <c r="N3193" s="223" t="s">
        <v>33</v>
      </c>
      <c r="O3193" s="533">
        <v>50</v>
      </c>
      <c r="P3193" s="533">
        <v>250</v>
      </c>
      <c r="Q3193" s="533">
        <f>O3193*0.93</f>
        <v>46.5</v>
      </c>
      <c r="R3193" s="533">
        <f>Q3193*M3193</f>
        <v>232.5</v>
      </c>
    </row>
    <row r="3194" spans="1:18" ht="15.75">
      <c r="A3194" s="533" t="s">
        <v>2729</v>
      </c>
      <c r="B3194" s="533">
        <v>9</v>
      </c>
      <c r="C3194" s="533" t="s">
        <v>359</v>
      </c>
      <c r="D3194" s="572" t="s">
        <v>2742</v>
      </c>
      <c r="E3194" s="571" t="s">
        <v>1241</v>
      </c>
      <c r="F3194" s="533" t="s">
        <v>1321</v>
      </c>
      <c r="G3194" s="533" t="s">
        <v>2725</v>
      </c>
      <c r="H3194" s="533">
        <v>449</v>
      </c>
      <c r="I3194" s="533" t="str">
        <f t="shared" ref="I3194:I3195" si="2779">L3194</f>
        <v>099600 - HIGH PERFORMANCE COATINGS</v>
      </c>
      <c r="J3194" s="533" t="str">
        <f t="shared" ref="J3194:J3195" si="2780">L3194</f>
        <v>099600 - HIGH PERFORMANCE COATINGS</v>
      </c>
      <c r="K3194" s="87"/>
      <c r="L3194" s="87" t="s">
        <v>416</v>
      </c>
      <c r="M3194" s="96"/>
      <c r="N3194" s="89"/>
    </row>
    <row r="3195" spans="1:18" ht="16.5" thickBot="1">
      <c r="A3195" s="533" t="s">
        <v>2729</v>
      </c>
      <c r="B3195" s="533">
        <v>9</v>
      </c>
      <c r="C3195" s="533" t="s">
        <v>359</v>
      </c>
      <c r="D3195" s="572" t="s">
        <v>2742</v>
      </c>
      <c r="E3195" s="571" t="str">
        <f t="shared" ref="E3195:E3206" si="2781">E3194</f>
        <v xml:space="preserve"> HIGH PERFORMANCE COATINGS</v>
      </c>
      <c r="F3195" s="533" t="s">
        <v>1321</v>
      </c>
      <c r="G3195" s="533" t="s">
        <v>2725</v>
      </c>
      <c r="H3195" s="533">
        <v>450</v>
      </c>
      <c r="I3195" s="533" t="str">
        <f t="shared" si="2779"/>
        <v>Epoxy concrete floor sealer; water dispersed, coloured, dustproofed and surface sealer; to</v>
      </c>
      <c r="J3195" s="533" t="str">
        <f t="shared" si="2780"/>
        <v>Epoxy concrete floor sealer; water dispersed, coloured, dustproofed and surface sealer; to</v>
      </c>
      <c r="K3195" s="87"/>
      <c r="L3195" s="87" t="s">
        <v>1076</v>
      </c>
      <c r="M3195" s="574"/>
      <c r="N3195" s="89"/>
    </row>
    <row r="3196" spans="1:18" ht="16.5" thickBot="1">
      <c r="A3196" s="533" t="s">
        <v>2729</v>
      </c>
      <c r="B3196" s="533">
        <v>9</v>
      </c>
      <c r="C3196" s="533" t="s">
        <v>359</v>
      </c>
      <c r="D3196" s="572" t="s">
        <v>2742</v>
      </c>
      <c r="E3196" s="571" t="str">
        <f t="shared" si="2781"/>
        <v xml:space="preserve"> HIGH PERFORMANCE COATINGS</v>
      </c>
      <c r="F3196" s="533" t="s">
        <v>1321</v>
      </c>
      <c r="G3196" s="533" t="s">
        <v>2722</v>
      </c>
      <c r="H3196" s="533">
        <v>451</v>
      </c>
      <c r="I3196" s="533" t="str">
        <f>I3194</f>
        <v>099600 - HIGH PERFORMANCE COATINGS</v>
      </c>
      <c r="J3196" s="533" t="str">
        <f>J3194</f>
        <v>099600 - HIGH PERFORMANCE COATINGS</v>
      </c>
      <c r="K3196" s="87" t="s">
        <v>19</v>
      </c>
      <c r="L3196" s="87" t="s">
        <v>417</v>
      </c>
      <c r="M3196" s="176">
        <v>7</v>
      </c>
      <c r="N3196" s="223" t="s">
        <v>33</v>
      </c>
      <c r="O3196" s="533">
        <v>25</v>
      </c>
      <c r="P3196" s="533">
        <v>175</v>
      </c>
      <c r="Q3196" s="533">
        <f>O3196*0.93</f>
        <v>23.25</v>
      </c>
      <c r="R3196" s="533">
        <f>Q3196*M3196</f>
        <v>162.75</v>
      </c>
    </row>
    <row r="3197" spans="1:18" ht="16.5" thickBot="1">
      <c r="A3197" s="533" t="s">
        <v>2729</v>
      </c>
      <c r="B3197" s="533">
        <v>9</v>
      </c>
      <c r="C3197" s="533" t="s">
        <v>359</v>
      </c>
      <c r="D3197" s="572" t="s">
        <v>2742</v>
      </c>
      <c r="E3197" s="571" t="str">
        <f t="shared" si="2781"/>
        <v xml:space="preserve"> HIGH PERFORMANCE COATINGS</v>
      </c>
      <c r="F3197" s="533" t="s">
        <v>1321</v>
      </c>
      <c r="G3197" s="533" t="s">
        <v>2725</v>
      </c>
      <c r="H3197" s="533">
        <v>452</v>
      </c>
      <c r="I3197" s="533" t="str">
        <f>L3197</f>
        <v>Polyurethane paint; to concrete, masonry, render and plaster; to</v>
      </c>
      <c r="J3197" s="533" t="str">
        <f>L3197</f>
        <v>Polyurethane paint; to concrete, masonry, render and plaster; to</v>
      </c>
      <c r="K3197" s="87"/>
      <c r="L3197" s="87" t="s">
        <v>418</v>
      </c>
      <c r="M3197" s="574"/>
      <c r="N3197" s="89"/>
    </row>
    <row r="3198" spans="1:18" ht="16.5" thickBot="1">
      <c r="A3198" s="533" t="s">
        <v>2729</v>
      </c>
      <c r="B3198" s="533">
        <v>9</v>
      </c>
      <c r="C3198" s="533" t="s">
        <v>359</v>
      </c>
      <c r="D3198" s="572" t="s">
        <v>2742</v>
      </c>
      <c r="E3198" s="571" t="str">
        <f t="shared" si="2781"/>
        <v xml:space="preserve"> HIGH PERFORMANCE COATINGS</v>
      </c>
      <c r="F3198" s="533" t="s">
        <v>1321</v>
      </c>
      <c r="G3198" s="533" t="s">
        <v>2722</v>
      </c>
      <c r="H3198" s="533">
        <v>453</v>
      </c>
      <c r="I3198" s="533" t="str">
        <f>I3196</f>
        <v>099600 - HIGH PERFORMANCE COATINGS</v>
      </c>
      <c r="J3198" s="533" t="str">
        <f>J3196</f>
        <v>099600 - HIGH PERFORMANCE COATINGS</v>
      </c>
      <c r="K3198" s="87" t="s">
        <v>20</v>
      </c>
      <c r="L3198" s="87" t="s">
        <v>413</v>
      </c>
      <c r="M3198" s="176">
        <v>60</v>
      </c>
      <c r="N3198" s="223" t="s">
        <v>33</v>
      </c>
      <c r="O3198" s="533">
        <v>32</v>
      </c>
      <c r="P3198" s="533">
        <v>1920</v>
      </c>
      <c r="Q3198" s="533">
        <f>O3198*0.93</f>
        <v>29.76</v>
      </c>
      <c r="R3198" s="533">
        <f>Q3198*M3198</f>
        <v>1785.6000000000001</v>
      </c>
    </row>
    <row r="3199" spans="1:18" ht="15.75">
      <c r="A3199" s="533" t="s">
        <v>2729</v>
      </c>
      <c r="B3199" s="533">
        <v>9</v>
      </c>
      <c r="C3199" s="533" t="s">
        <v>359</v>
      </c>
      <c r="D3199" s="572" t="s">
        <v>2742</v>
      </c>
      <c r="E3199" s="571" t="str">
        <f t="shared" si="2781"/>
        <v xml:space="preserve"> HIGH PERFORMANCE COATINGS</v>
      </c>
      <c r="F3199" s="533" t="s">
        <v>1321</v>
      </c>
      <c r="G3199" s="533" t="s">
        <v>2725</v>
      </c>
      <c r="H3199" s="533">
        <v>454</v>
      </c>
      <c r="I3199" s="533" t="str">
        <f>L3199</f>
        <v>Epoxy paint; to primed metal</v>
      </c>
      <c r="J3199" s="533" t="str">
        <f>L3199</f>
        <v>Epoxy paint; to primed metal</v>
      </c>
      <c r="K3199" s="224"/>
      <c r="L3199" s="224" t="s">
        <v>419</v>
      </c>
      <c r="M3199" s="621"/>
      <c r="N3199" s="225"/>
    </row>
    <row r="3200" spans="1:18" ht="15.75">
      <c r="A3200" s="533" t="s">
        <v>2729</v>
      </c>
      <c r="B3200" s="533">
        <v>9</v>
      </c>
      <c r="C3200" s="533" t="s">
        <v>359</v>
      </c>
      <c r="D3200" s="572" t="s">
        <v>2742</v>
      </c>
      <c r="E3200" s="571" t="str">
        <f t="shared" si="2781"/>
        <v xml:space="preserve"> HIGH PERFORMANCE COATINGS</v>
      </c>
      <c r="F3200" s="533" t="s">
        <v>1321</v>
      </c>
      <c r="G3200" s="533" t="s">
        <v>2722</v>
      </c>
      <c r="H3200" s="533">
        <v>455</v>
      </c>
      <c r="I3200" s="533" t="str">
        <f t="shared" ref="I3200:J3200" si="2782">I3198</f>
        <v>099600 - HIGH PERFORMANCE COATINGS</v>
      </c>
      <c r="J3200" s="533" t="str">
        <f t="shared" si="2782"/>
        <v>099600 - HIGH PERFORMANCE COATINGS</v>
      </c>
      <c r="K3200" s="224" t="s">
        <v>13</v>
      </c>
      <c r="L3200" s="224" t="s">
        <v>420</v>
      </c>
      <c r="M3200" s="224">
        <v>100</v>
      </c>
      <c r="N3200" s="225" t="s">
        <v>33</v>
      </c>
      <c r="P3200" s="533">
        <v>0</v>
      </c>
      <c r="Q3200" s="533">
        <f>O3200*0.93</f>
        <v>0</v>
      </c>
      <c r="R3200" s="533">
        <f>Q3200*M3200</f>
        <v>0</v>
      </c>
    </row>
    <row r="3201" spans="1:18" ht="15.75">
      <c r="A3201" s="533" t="s">
        <v>2729</v>
      </c>
      <c r="B3201" s="533">
        <v>9</v>
      </c>
      <c r="C3201" s="533" t="s">
        <v>359</v>
      </c>
      <c r="D3201" s="572" t="s">
        <v>2742</v>
      </c>
      <c r="E3201" s="571" t="str">
        <f t="shared" si="2781"/>
        <v xml:space="preserve"> HIGH PERFORMANCE COATINGS</v>
      </c>
      <c r="F3201" s="533" t="s">
        <v>1321</v>
      </c>
      <c r="G3201" s="533" t="s">
        <v>2725</v>
      </c>
      <c r="H3201" s="533">
        <v>456</v>
      </c>
      <c r="I3201" s="533" t="str">
        <f t="shared" ref="I3201:J3201" si="2783">I3199</f>
        <v>Epoxy paint; to primed metal</v>
      </c>
      <c r="J3201" s="533" t="str">
        <f t="shared" si="2783"/>
        <v>Epoxy paint; to primed metal</v>
      </c>
      <c r="K3201" s="96" t="s">
        <v>421</v>
      </c>
      <c r="L3201" s="96"/>
      <c r="M3201" s="87"/>
      <c r="N3201" s="89"/>
    </row>
    <row r="3202" spans="1:18" ht="15.75">
      <c r="A3202" s="533" t="s">
        <v>2729</v>
      </c>
      <c r="B3202" s="533">
        <v>9</v>
      </c>
      <c r="C3202" s="533" t="s">
        <v>359</v>
      </c>
      <c r="D3202" s="10" t="s">
        <v>22</v>
      </c>
      <c r="E3202" s="10" t="s">
        <v>22</v>
      </c>
      <c r="F3202" s="533" t="s">
        <v>1321</v>
      </c>
      <c r="G3202" s="533" t="s">
        <v>2724</v>
      </c>
      <c r="H3202" s="533">
        <v>457</v>
      </c>
      <c r="I3202" s="533" t="str">
        <f t="shared" ref="I3202:J3202" si="2784">I3200</f>
        <v>099600 - HIGH PERFORMANCE COATINGS</v>
      </c>
      <c r="J3202" s="533" t="str">
        <f t="shared" si="2784"/>
        <v>099600 - HIGH PERFORMANCE COATINGS</v>
      </c>
      <c r="K3202" s="87" t="s">
        <v>22</v>
      </c>
      <c r="L3202" s="87"/>
      <c r="M3202" s="87"/>
      <c r="N3202" s="89"/>
      <c r="O3202" s="533" t="s">
        <v>8</v>
      </c>
      <c r="P3202" s="533">
        <v>103591</v>
      </c>
    </row>
    <row r="3203" spans="1:18" ht="15.75">
      <c r="A3203" s="533" t="s">
        <v>2729</v>
      </c>
      <c r="B3203" s="533">
        <v>10</v>
      </c>
      <c r="C3203" s="533" t="s">
        <v>423</v>
      </c>
      <c r="D3203" s="572" t="s">
        <v>1795</v>
      </c>
      <c r="E3203" s="571" t="s">
        <v>1242</v>
      </c>
      <c r="F3203" s="533" t="s">
        <v>1321</v>
      </c>
      <c r="G3203" s="533" t="s">
        <v>2725</v>
      </c>
      <c r="H3203" s="533">
        <v>458</v>
      </c>
      <c r="I3203" s="533" t="str">
        <f t="shared" ref="I3203:J3203" si="2785">I3201</f>
        <v>Epoxy paint; to primed metal</v>
      </c>
      <c r="J3203" s="533" t="str">
        <f t="shared" si="2785"/>
        <v>Epoxy paint; to primed metal</v>
      </c>
      <c r="K3203" s="75"/>
      <c r="L3203" s="75"/>
      <c r="M3203" s="99" t="s">
        <v>422</v>
      </c>
      <c r="N3203" s="99"/>
    </row>
    <row r="3204" spans="1:18" ht="15.75">
      <c r="A3204" s="533" t="s">
        <v>2729</v>
      </c>
      <c r="B3204" s="533">
        <v>10</v>
      </c>
      <c r="C3204" s="533" t="s">
        <v>423</v>
      </c>
      <c r="D3204" s="572" t="s">
        <v>1795</v>
      </c>
      <c r="E3204" s="571" t="str">
        <f t="shared" si="2781"/>
        <v xml:space="preserve"> PANEL SIGNAGE</v>
      </c>
      <c r="F3204" s="533" t="s">
        <v>1321</v>
      </c>
      <c r="G3204" s="533" t="s">
        <v>2725</v>
      </c>
      <c r="H3204" s="533">
        <v>459</v>
      </c>
      <c r="I3204" s="533" t="str">
        <f t="shared" ref="I3204:J3204" si="2786">I3202</f>
        <v>099600 - HIGH PERFORMANCE COATINGS</v>
      </c>
      <c r="J3204" s="533" t="str">
        <f t="shared" si="2786"/>
        <v>099600 - HIGH PERFORMANCE COATINGS</v>
      </c>
      <c r="K3204" s="75"/>
      <c r="L3204" s="75"/>
      <c r="M3204" s="99" t="s">
        <v>423</v>
      </c>
      <c r="N3204" s="99"/>
    </row>
    <row r="3205" spans="1:18" ht="15.75">
      <c r="A3205" s="533" t="s">
        <v>2729</v>
      </c>
      <c r="B3205" s="533">
        <v>10</v>
      </c>
      <c r="C3205" s="533" t="s">
        <v>423</v>
      </c>
      <c r="D3205" s="572" t="s">
        <v>1795</v>
      </c>
      <c r="E3205" s="571" t="str">
        <f t="shared" si="2781"/>
        <v xml:space="preserve"> PANEL SIGNAGE</v>
      </c>
      <c r="F3205" s="533" t="s">
        <v>1321</v>
      </c>
      <c r="G3205" s="533" t="s">
        <v>2725</v>
      </c>
      <c r="H3205" s="533">
        <v>460</v>
      </c>
      <c r="I3205" s="533" t="str">
        <f t="shared" ref="I3205:J3205" si="2787">I3203</f>
        <v>Epoxy paint; to primed metal</v>
      </c>
      <c r="J3205" s="533" t="str">
        <f t="shared" si="2787"/>
        <v>Epoxy paint; to primed metal</v>
      </c>
      <c r="K3205" s="74" t="s">
        <v>2</v>
      </c>
      <c r="L3205" s="74" t="s">
        <v>424</v>
      </c>
      <c r="M3205" s="74" t="s">
        <v>4</v>
      </c>
      <c r="N3205" s="99" t="s">
        <v>5</v>
      </c>
      <c r="O3205" s="533" t="s">
        <v>6</v>
      </c>
      <c r="P3205" s="533" t="s">
        <v>7</v>
      </c>
    </row>
    <row r="3206" spans="1:18" ht="15.75">
      <c r="A3206" s="533" t="s">
        <v>2729</v>
      </c>
      <c r="B3206" s="533">
        <v>10</v>
      </c>
      <c r="C3206" s="533" t="s">
        <v>423</v>
      </c>
      <c r="D3206" s="572" t="s">
        <v>1795</v>
      </c>
      <c r="E3206" s="571" t="str">
        <f t="shared" si="2781"/>
        <v xml:space="preserve"> PANEL SIGNAGE</v>
      </c>
      <c r="F3206" s="533" t="s">
        <v>1321</v>
      </c>
      <c r="G3206" s="533" t="s">
        <v>2725</v>
      </c>
      <c r="H3206" s="533">
        <v>461</v>
      </c>
      <c r="I3206" s="533" t="str">
        <f t="shared" ref="I3206:J3206" si="2788">I3204</f>
        <v>099600 - HIGH PERFORMANCE COATINGS</v>
      </c>
      <c r="J3206" s="533" t="str">
        <f t="shared" si="2788"/>
        <v>099600 - HIGH PERFORMANCE COATINGS</v>
      </c>
      <c r="K3206" s="75"/>
      <c r="L3206" s="75"/>
      <c r="M3206" s="74"/>
      <c r="N3206" s="12"/>
      <c r="P3206" s="533" t="s">
        <v>8</v>
      </c>
    </row>
    <row r="3207" spans="1:18" ht="15.75">
      <c r="A3207" s="533" t="s">
        <v>2729</v>
      </c>
      <c r="B3207" s="533">
        <v>10</v>
      </c>
      <c r="C3207" s="533" t="s">
        <v>423</v>
      </c>
      <c r="D3207" s="572" t="s">
        <v>1795</v>
      </c>
      <c r="E3207" s="571" t="s">
        <v>1242</v>
      </c>
      <c r="F3207" s="533" t="str">
        <f t="shared" ref="F3207:F3221" si="2789">VLOOKUP(D:D,trade,3,FALSE)</f>
        <v>AR</v>
      </c>
      <c r="G3207" s="533" t="s">
        <v>2725</v>
      </c>
      <c r="H3207" s="533">
        <v>462</v>
      </c>
      <c r="I3207" s="533" t="str">
        <f t="shared" ref="I3207:I3208" si="2790">L3207</f>
        <v>101423 - PANEL SIGNAGE</v>
      </c>
      <c r="J3207" s="533" t="str">
        <f t="shared" ref="J3207:J3208" si="2791">L3207</f>
        <v>101423 - PANEL SIGNAGE</v>
      </c>
      <c r="K3207" s="75"/>
      <c r="L3207" s="75" t="s">
        <v>425</v>
      </c>
      <c r="M3207" s="74"/>
      <c r="N3207" s="12"/>
    </row>
    <row r="3208" spans="1:18" ht="15.75">
      <c r="A3208" s="533" t="s">
        <v>2729</v>
      </c>
      <c r="B3208" s="533">
        <v>10</v>
      </c>
      <c r="C3208" s="533" t="s">
        <v>423</v>
      </c>
      <c r="D3208" s="572" t="s">
        <v>1795</v>
      </c>
      <c r="E3208" s="571" t="str">
        <f t="shared" ref="E3208:E3210" si="2792">E3207</f>
        <v xml:space="preserve"> PANEL SIGNAGE</v>
      </c>
      <c r="F3208" s="533" t="str">
        <f t="shared" si="2789"/>
        <v>AR</v>
      </c>
      <c r="G3208" s="533" t="s">
        <v>2725</v>
      </c>
      <c r="H3208" s="533">
        <v>463</v>
      </c>
      <c r="I3208" s="533" t="str">
        <f t="shared" si="2790"/>
        <v>Internal sign; comprising 3 thick MP plastic face, 10 high copy &amp; graphics, braille dots, aluminium and wood profiles; including background, screws, fittings and fixings; complete; as specified and as Drg. A-503; detail 6</v>
      </c>
      <c r="J3208" s="533" t="str">
        <f t="shared" si="2791"/>
        <v>Internal sign; comprising 3 thick MP plastic face, 10 high copy &amp; graphics, braille dots, aluminium and wood profiles; including background, screws, fittings and fixings; complete; as specified and as Drg. A-503; detail 6</v>
      </c>
      <c r="K3208" s="75"/>
      <c r="L3208" s="221" t="s">
        <v>426</v>
      </c>
      <c r="M3208" s="626"/>
      <c r="N3208" s="76"/>
    </row>
    <row r="3209" spans="1:18" ht="15.75">
      <c r="A3209" s="533" t="s">
        <v>2729</v>
      </c>
      <c r="B3209" s="533">
        <v>10</v>
      </c>
      <c r="C3209" s="533" t="s">
        <v>423</v>
      </c>
      <c r="D3209" s="572" t="s">
        <v>1795</v>
      </c>
      <c r="E3209" s="571" t="str">
        <f t="shared" si="2792"/>
        <v xml:space="preserve"> PANEL SIGNAGE</v>
      </c>
      <c r="F3209" s="533" t="str">
        <f t="shared" si="2789"/>
        <v>AR</v>
      </c>
      <c r="G3209" s="533" t="s">
        <v>2722</v>
      </c>
      <c r="H3209" s="533">
        <v>464</v>
      </c>
      <c r="I3209" s="533" t="str">
        <f t="shared" ref="I3209:J3209" si="2793">I3207</f>
        <v>101423 - PANEL SIGNAGE</v>
      </c>
      <c r="J3209" s="533" t="str">
        <f t="shared" si="2793"/>
        <v>101423 - PANEL SIGNAGE</v>
      </c>
      <c r="K3209" s="75" t="s">
        <v>13</v>
      </c>
      <c r="L3209" s="449" t="s">
        <v>427</v>
      </c>
      <c r="M3209" s="711">
        <v>6</v>
      </c>
      <c r="N3209" s="450" t="s">
        <v>39</v>
      </c>
      <c r="O3209" s="533">
        <v>400</v>
      </c>
      <c r="P3209" s="533">
        <v>2400</v>
      </c>
      <c r="Q3209" s="533">
        <f t="shared" ref="Q3209:Q3210" si="2794">O3209*0.93</f>
        <v>372</v>
      </c>
      <c r="R3209" s="533">
        <f t="shared" ref="R3209:R3210" si="2795">Q3209*M3209</f>
        <v>2232</v>
      </c>
    </row>
    <row r="3210" spans="1:18" ht="15.75">
      <c r="A3210" s="533" t="s">
        <v>2729</v>
      </c>
      <c r="B3210" s="533">
        <v>10</v>
      </c>
      <c r="C3210" s="533" t="s">
        <v>423</v>
      </c>
      <c r="D3210" s="572" t="s">
        <v>1795</v>
      </c>
      <c r="E3210" s="571" t="str">
        <f t="shared" si="2792"/>
        <v xml:space="preserve"> PANEL SIGNAGE</v>
      </c>
      <c r="F3210" s="533" t="str">
        <f t="shared" si="2789"/>
        <v>AR</v>
      </c>
      <c r="G3210" s="533" t="s">
        <v>2722</v>
      </c>
      <c r="H3210" s="533">
        <v>465</v>
      </c>
      <c r="I3210" s="533" t="str">
        <f t="shared" ref="I3210:J3210" si="2796">I3208</f>
        <v>Internal sign; comprising 3 thick MP plastic face, 10 high copy &amp; graphics, braille dots, aluminium and wood profiles; including background, screws, fittings and fixings; complete; as specified and as Drg. A-503; detail 6</v>
      </c>
      <c r="J3210" s="533" t="str">
        <f t="shared" si="2796"/>
        <v>Internal sign; comprising 3 thick MP plastic face, 10 high copy &amp; graphics, braille dots, aluminium and wood profiles; including background, screws, fittings and fixings; complete; as specified and as Drg. A-503; detail 6</v>
      </c>
      <c r="K3210" s="75" t="s">
        <v>15</v>
      </c>
      <c r="L3210" s="449" t="s">
        <v>428</v>
      </c>
      <c r="M3210" s="711">
        <v>6</v>
      </c>
      <c r="N3210" s="450" t="s">
        <v>39</v>
      </c>
      <c r="O3210" s="533">
        <v>500</v>
      </c>
      <c r="P3210" s="533">
        <v>3000</v>
      </c>
      <c r="Q3210" s="533">
        <f t="shared" si="2794"/>
        <v>465</v>
      </c>
      <c r="R3210" s="533">
        <f t="shared" si="2795"/>
        <v>2790</v>
      </c>
    </row>
    <row r="3211" spans="1:18" ht="15.75">
      <c r="A3211" s="533" t="s">
        <v>2729</v>
      </c>
      <c r="B3211" s="533">
        <v>10</v>
      </c>
      <c r="C3211" s="533" t="s">
        <v>423</v>
      </c>
      <c r="D3211" s="572" t="s">
        <v>1815</v>
      </c>
      <c r="E3211" s="571" t="s">
        <v>1243</v>
      </c>
      <c r="F3211" s="533" t="str">
        <f t="shared" si="2789"/>
        <v>AR</v>
      </c>
      <c r="G3211" s="533" t="s">
        <v>2725</v>
      </c>
      <c r="H3211" s="533">
        <v>466</v>
      </c>
      <c r="I3211" s="533" t="str">
        <f t="shared" ref="I3211:I3212" si="2797">L3211</f>
        <v>102800 - TOILET, BATH AND LAUNDRY ACCESSORIES</v>
      </c>
      <c r="J3211" s="533" t="str">
        <f t="shared" ref="J3211:J3212" si="2798">L3211</f>
        <v>102800 - TOILET, BATH AND LAUNDRY ACCESSORIES</v>
      </c>
      <c r="K3211" s="75"/>
      <c r="L3211" s="75" t="s">
        <v>429</v>
      </c>
      <c r="M3211" s="74"/>
      <c r="N3211" s="12"/>
    </row>
    <row r="3212" spans="1:18" ht="16.5" thickBot="1">
      <c r="A3212" s="533" t="s">
        <v>2729</v>
      </c>
      <c r="B3212" s="533">
        <v>10</v>
      </c>
      <c r="C3212" s="533" t="s">
        <v>423</v>
      </c>
      <c r="D3212" s="572" t="s">
        <v>1815</v>
      </c>
      <c r="E3212" s="571" t="str">
        <f t="shared" ref="E3212:E3221" si="2799">E3211</f>
        <v xml:space="preserve"> TOILET, BATH AND LAUNDRY ACCESSORIES</v>
      </c>
      <c r="F3212" s="533" t="str">
        <f t="shared" si="2789"/>
        <v>AR</v>
      </c>
      <c r="G3212" s="533" t="s">
        <v>2725</v>
      </c>
      <c r="H3212" s="533">
        <v>467</v>
      </c>
      <c r="I3212" s="533" t="str">
        <f t="shared" si="2797"/>
        <v>Miscellaneous fixtures and fittings; complete; as specified and shown on Drawings</v>
      </c>
      <c r="J3212" s="533" t="str">
        <f t="shared" si="2798"/>
        <v>Miscellaneous fixtures and fittings; complete; as specified and shown on Drawings</v>
      </c>
      <c r="K3212" s="75"/>
      <c r="L3212" s="75" t="s">
        <v>430</v>
      </c>
      <c r="M3212" s="74"/>
      <c r="N3212" s="12"/>
    </row>
    <row r="3213" spans="1:18" ht="16.5" thickBot="1">
      <c r="A3213" s="533" t="s">
        <v>2729</v>
      </c>
      <c r="B3213" s="533">
        <v>10</v>
      </c>
      <c r="C3213" s="533" t="s">
        <v>423</v>
      </c>
      <c r="D3213" s="572" t="s">
        <v>1815</v>
      </c>
      <c r="E3213" s="571" t="str">
        <f t="shared" si="2799"/>
        <v xml:space="preserve"> TOILET, BATH AND LAUNDRY ACCESSORIES</v>
      </c>
      <c r="F3213" s="533" t="str">
        <f t="shared" si="2789"/>
        <v>AR</v>
      </c>
      <c r="G3213" s="533" t="s">
        <v>2722</v>
      </c>
      <c r="H3213" s="533">
        <v>468</v>
      </c>
      <c r="I3213" s="533" t="str">
        <f t="shared" ref="I3213:J3213" si="2800">I3211</f>
        <v>102800 - TOILET, BATH AND LAUNDRY ACCESSORIES</v>
      </c>
      <c r="J3213" s="533" t="str">
        <f t="shared" si="2800"/>
        <v>102800 - TOILET, BATH AND LAUNDRY ACCESSORIES</v>
      </c>
      <c r="K3213" s="75" t="s">
        <v>17</v>
      </c>
      <c r="L3213" s="75" t="s">
        <v>431</v>
      </c>
      <c r="M3213" s="75">
        <v>7</v>
      </c>
      <c r="N3213" s="227" t="s">
        <v>39</v>
      </c>
      <c r="O3213" s="533">
        <v>20</v>
      </c>
      <c r="P3213" s="533">
        <v>140</v>
      </c>
      <c r="Q3213" s="533">
        <f t="shared" ref="Q3213:Q3219" si="2801">O3213*0.93</f>
        <v>18.600000000000001</v>
      </c>
      <c r="R3213" s="533">
        <f t="shared" ref="R3213:R3219" si="2802">Q3213*M3213</f>
        <v>130.20000000000002</v>
      </c>
    </row>
    <row r="3214" spans="1:18" ht="16.5" thickBot="1">
      <c r="A3214" s="533" t="s">
        <v>2729</v>
      </c>
      <c r="B3214" s="533">
        <v>10</v>
      </c>
      <c r="C3214" s="533" t="s">
        <v>423</v>
      </c>
      <c r="D3214" s="572" t="s">
        <v>1815</v>
      </c>
      <c r="E3214" s="571" t="str">
        <f t="shared" si="2799"/>
        <v xml:space="preserve"> TOILET, BATH AND LAUNDRY ACCESSORIES</v>
      </c>
      <c r="F3214" s="533" t="str">
        <f t="shared" si="2789"/>
        <v>AR</v>
      </c>
      <c r="G3214" s="533" t="s">
        <v>2722</v>
      </c>
      <c r="H3214" s="533">
        <v>469</v>
      </c>
      <c r="I3214" s="533" t="str">
        <f t="shared" ref="I3214:J3214" si="2803">I3212</f>
        <v>Miscellaneous fixtures and fittings; complete; as specified and shown on Drawings</v>
      </c>
      <c r="J3214" s="533" t="str">
        <f t="shared" si="2803"/>
        <v>Miscellaneous fixtures and fittings; complete; as specified and shown on Drawings</v>
      </c>
      <c r="K3214" s="75" t="s">
        <v>19</v>
      </c>
      <c r="L3214" s="75" t="s">
        <v>432</v>
      </c>
      <c r="M3214" s="75">
        <v>7</v>
      </c>
      <c r="N3214" s="227" t="s">
        <v>39</v>
      </c>
      <c r="O3214" s="533">
        <v>45</v>
      </c>
      <c r="P3214" s="533">
        <v>315</v>
      </c>
      <c r="Q3214" s="533">
        <f t="shared" si="2801"/>
        <v>41.85</v>
      </c>
      <c r="R3214" s="533">
        <f t="shared" si="2802"/>
        <v>292.95</v>
      </c>
    </row>
    <row r="3215" spans="1:18" ht="16.5" thickBot="1">
      <c r="A3215" s="533" t="s">
        <v>2729</v>
      </c>
      <c r="B3215" s="533">
        <v>10</v>
      </c>
      <c r="C3215" s="533" t="s">
        <v>423</v>
      </c>
      <c r="D3215" s="572" t="s">
        <v>1815</v>
      </c>
      <c r="E3215" s="571" t="str">
        <f t="shared" si="2799"/>
        <v xml:space="preserve"> TOILET, BATH AND LAUNDRY ACCESSORIES</v>
      </c>
      <c r="F3215" s="533" t="str">
        <f t="shared" si="2789"/>
        <v>AR</v>
      </c>
      <c r="G3215" s="533" t="s">
        <v>2722</v>
      </c>
      <c r="H3215" s="533">
        <v>470</v>
      </c>
      <c r="I3215" s="533" t="str">
        <f t="shared" ref="I3215:J3215" si="2804">I3213</f>
        <v>102800 - TOILET, BATH AND LAUNDRY ACCESSORIES</v>
      </c>
      <c r="J3215" s="533" t="str">
        <f t="shared" si="2804"/>
        <v>102800 - TOILET, BATH AND LAUNDRY ACCESSORIES</v>
      </c>
      <c r="K3215" s="75" t="s">
        <v>20</v>
      </c>
      <c r="L3215" s="75" t="s">
        <v>433</v>
      </c>
      <c r="M3215" s="75">
        <v>7</v>
      </c>
      <c r="N3215" s="227" t="s">
        <v>39</v>
      </c>
      <c r="O3215" s="533">
        <v>40</v>
      </c>
      <c r="P3215" s="533">
        <v>280</v>
      </c>
      <c r="Q3215" s="533">
        <f t="shared" si="2801"/>
        <v>37.200000000000003</v>
      </c>
      <c r="R3215" s="533">
        <f t="shared" si="2802"/>
        <v>260.40000000000003</v>
      </c>
    </row>
    <row r="3216" spans="1:18" ht="15.75">
      <c r="A3216" s="533" t="s">
        <v>2729</v>
      </c>
      <c r="B3216" s="533">
        <v>10</v>
      </c>
      <c r="C3216" s="533" t="s">
        <v>423</v>
      </c>
      <c r="D3216" s="572" t="s">
        <v>1815</v>
      </c>
      <c r="E3216" s="571" t="str">
        <f t="shared" si="2799"/>
        <v xml:space="preserve"> TOILET, BATH AND LAUNDRY ACCESSORIES</v>
      </c>
      <c r="F3216" s="533" t="str">
        <f t="shared" si="2789"/>
        <v>AR</v>
      </c>
      <c r="G3216" s="533" t="s">
        <v>2722</v>
      </c>
      <c r="H3216" s="533">
        <v>471</v>
      </c>
      <c r="I3216" s="533" t="str">
        <f t="shared" ref="I3216:J3216" si="2805">I3214</f>
        <v>Miscellaneous fixtures and fittings; complete; as specified and shown on Drawings</v>
      </c>
      <c r="J3216" s="533" t="str">
        <f t="shared" si="2805"/>
        <v>Miscellaneous fixtures and fittings; complete; as specified and shown on Drawings</v>
      </c>
      <c r="K3216" s="218" t="s">
        <v>21</v>
      </c>
      <c r="L3216" s="218" t="s">
        <v>434</v>
      </c>
      <c r="M3216" s="218">
        <v>7</v>
      </c>
      <c r="N3216" s="195" t="s">
        <v>39</v>
      </c>
      <c r="P3216" s="533">
        <v>0</v>
      </c>
      <c r="Q3216" s="533">
        <f t="shared" si="2801"/>
        <v>0</v>
      </c>
      <c r="R3216" s="533">
        <f t="shared" si="2802"/>
        <v>0</v>
      </c>
    </row>
    <row r="3217" spans="1:18" ht="16.5" thickBot="1">
      <c r="A3217" s="533" t="s">
        <v>2729</v>
      </c>
      <c r="B3217" s="533">
        <v>10</v>
      </c>
      <c r="C3217" s="533" t="s">
        <v>423</v>
      </c>
      <c r="D3217" s="572" t="s">
        <v>1815</v>
      </c>
      <c r="E3217" s="571" t="str">
        <f t="shared" si="2799"/>
        <v xml:space="preserve"> TOILET, BATH AND LAUNDRY ACCESSORIES</v>
      </c>
      <c r="F3217" s="533" t="str">
        <f t="shared" si="2789"/>
        <v>AR</v>
      </c>
      <c r="G3217" s="533" t="s">
        <v>2722</v>
      </c>
      <c r="H3217" s="533">
        <v>472</v>
      </c>
      <c r="I3217" s="533" t="str">
        <f t="shared" ref="I3217:J3217" si="2806">I3215</f>
        <v>102800 - TOILET, BATH AND LAUNDRY ACCESSORIES</v>
      </c>
      <c r="J3217" s="533" t="str">
        <f t="shared" si="2806"/>
        <v>102800 - TOILET, BATH AND LAUNDRY ACCESSORIES</v>
      </c>
      <c r="K3217" s="218" t="s">
        <v>45</v>
      </c>
      <c r="L3217" s="218" t="s">
        <v>435</v>
      </c>
      <c r="M3217" s="218">
        <v>7</v>
      </c>
      <c r="N3217" s="195" t="s">
        <v>39</v>
      </c>
      <c r="P3217" s="533">
        <v>0</v>
      </c>
      <c r="Q3217" s="533">
        <f t="shared" si="2801"/>
        <v>0</v>
      </c>
      <c r="R3217" s="533">
        <f t="shared" si="2802"/>
        <v>0</v>
      </c>
    </row>
    <row r="3218" spans="1:18" ht="16.5" thickBot="1">
      <c r="A3218" s="533" t="s">
        <v>2729</v>
      </c>
      <c r="B3218" s="533">
        <v>10</v>
      </c>
      <c r="C3218" s="533" t="s">
        <v>423</v>
      </c>
      <c r="D3218" s="572" t="s">
        <v>1815</v>
      </c>
      <c r="E3218" s="571" t="str">
        <f t="shared" si="2799"/>
        <v xml:space="preserve"> TOILET, BATH AND LAUNDRY ACCESSORIES</v>
      </c>
      <c r="F3218" s="533" t="str">
        <f t="shared" si="2789"/>
        <v>AR</v>
      </c>
      <c r="G3218" s="533" t="s">
        <v>2722</v>
      </c>
      <c r="H3218" s="533">
        <v>473</v>
      </c>
      <c r="I3218" s="533" t="str">
        <f t="shared" ref="I3218:J3218" si="2807">I3216</f>
        <v>Miscellaneous fixtures and fittings; complete; as specified and shown on Drawings</v>
      </c>
      <c r="J3218" s="533" t="str">
        <f t="shared" si="2807"/>
        <v>Miscellaneous fixtures and fittings; complete; as specified and shown on Drawings</v>
      </c>
      <c r="K3218" s="75" t="s">
        <v>48</v>
      </c>
      <c r="L3218" s="75" t="s">
        <v>436</v>
      </c>
      <c r="M3218" s="75">
        <v>7</v>
      </c>
      <c r="N3218" s="227" t="s">
        <v>39</v>
      </c>
      <c r="O3218" s="533">
        <v>25</v>
      </c>
      <c r="P3218" s="533">
        <v>175</v>
      </c>
      <c r="Q3218" s="533">
        <f t="shared" si="2801"/>
        <v>23.25</v>
      </c>
      <c r="R3218" s="533">
        <f t="shared" si="2802"/>
        <v>162.75</v>
      </c>
    </row>
    <row r="3219" spans="1:18" ht="16.5" thickBot="1">
      <c r="A3219" s="533" t="s">
        <v>2729</v>
      </c>
      <c r="B3219" s="533">
        <v>10</v>
      </c>
      <c r="C3219" s="533" t="s">
        <v>423</v>
      </c>
      <c r="D3219" s="572" t="s">
        <v>1815</v>
      </c>
      <c r="E3219" s="571" t="str">
        <f t="shared" si="2799"/>
        <v xml:space="preserve"> TOILET, BATH AND LAUNDRY ACCESSORIES</v>
      </c>
      <c r="F3219" s="533" t="str">
        <f t="shared" si="2789"/>
        <v>AR</v>
      </c>
      <c r="G3219" s="533" t="s">
        <v>2722</v>
      </c>
      <c r="H3219" s="533">
        <v>474</v>
      </c>
      <c r="I3219" s="533" t="str">
        <f t="shared" ref="I3219:J3219" si="2808">I3217</f>
        <v>102800 - TOILET, BATH AND LAUNDRY ACCESSORIES</v>
      </c>
      <c r="J3219" s="533" t="str">
        <f t="shared" si="2808"/>
        <v>102800 - TOILET, BATH AND LAUNDRY ACCESSORIES</v>
      </c>
      <c r="K3219" s="75" t="s">
        <v>50</v>
      </c>
      <c r="L3219" s="75" t="s">
        <v>437</v>
      </c>
      <c r="M3219" s="75">
        <v>7</v>
      </c>
      <c r="N3219" s="227" t="s">
        <v>39</v>
      </c>
      <c r="O3219" s="533">
        <v>40</v>
      </c>
      <c r="P3219" s="533">
        <v>280</v>
      </c>
      <c r="Q3219" s="533">
        <f t="shared" si="2801"/>
        <v>37.200000000000003</v>
      </c>
      <c r="R3219" s="533">
        <f t="shared" si="2802"/>
        <v>260.40000000000003</v>
      </c>
    </row>
    <row r="3220" spans="1:18" ht="16.5" thickBot="1">
      <c r="A3220" s="533" t="s">
        <v>2729</v>
      </c>
      <c r="B3220" s="533">
        <v>10</v>
      </c>
      <c r="C3220" s="533" t="s">
        <v>423</v>
      </c>
      <c r="D3220" s="572" t="s">
        <v>1815</v>
      </c>
      <c r="E3220" s="571" t="str">
        <f t="shared" si="2799"/>
        <v xml:space="preserve"> TOILET, BATH AND LAUNDRY ACCESSORIES</v>
      </c>
      <c r="F3220" s="533" t="str">
        <f t="shared" si="2789"/>
        <v>AR</v>
      </c>
      <c r="G3220" s="533" t="s">
        <v>2725</v>
      </c>
      <c r="H3220" s="533">
        <v>475</v>
      </c>
      <c r="I3220" s="533" t="str">
        <f>L3220</f>
        <v>Mirror glass; 6 mm thick; polished plate glass, surfaces mounted type, with nickel plate brass; including cardboard filler; fittings and fixings; complete; as specified and as Drg. A-503; detail 8</v>
      </c>
      <c r="J3220" s="533" t="str">
        <f>L3220</f>
        <v>Mirror glass; 6 mm thick; polished plate glass, surfaces mounted type, with nickel plate brass; including cardboard filler; fittings and fixings; complete; as specified and as Drg. A-503; detail 8</v>
      </c>
      <c r="K3220" s="75"/>
      <c r="L3220" s="75" t="s">
        <v>438</v>
      </c>
      <c r="M3220" s="74"/>
      <c r="N3220" s="12"/>
    </row>
    <row r="3221" spans="1:18" ht="16.5" thickBot="1">
      <c r="A3221" s="533" t="s">
        <v>2729</v>
      </c>
      <c r="B3221" s="533">
        <v>10</v>
      </c>
      <c r="C3221" s="533" t="s">
        <v>423</v>
      </c>
      <c r="D3221" s="572" t="s">
        <v>1815</v>
      </c>
      <c r="E3221" s="571" t="str">
        <f t="shared" si="2799"/>
        <v xml:space="preserve"> TOILET, BATH AND LAUNDRY ACCESSORIES</v>
      </c>
      <c r="F3221" s="533" t="str">
        <f t="shared" si="2789"/>
        <v>AR</v>
      </c>
      <c r="G3221" s="533" t="s">
        <v>2722</v>
      </c>
      <c r="H3221" s="533">
        <v>476</v>
      </c>
      <c r="I3221" s="533" t="str">
        <f>I3219</f>
        <v>102800 - TOILET, BATH AND LAUNDRY ACCESSORIES</v>
      </c>
      <c r="J3221" s="533" t="str">
        <f>J3219</f>
        <v>102800 - TOILET, BATH AND LAUNDRY ACCESSORIES</v>
      </c>
      <c r="K3221" s="75" t="s">
        <v>13</v>
      </c>
      <c r="L3221" s="75" t="s">
        <v>439</v>
      </c>
      <c r="M3221" s="75">
        <v>7</v>
      </c>
      <c r="N3221" s="227" t="s">
        <v>39</v>
      </c>
      <c r="O3221" s="533">
        <v>50</v>
      </c>
      <c r="P3221" s="533">
        <v>350</v>
      </c>
      <c r="Q3221" s="533">
        <f>O3221*0.93</f>
        <v>46.5</v>
      </c>
      <c r="R3221" s="533">
        <f>Q3221*M3221</f>
        <v>325.5</v>
      </c>
    </row>
    <row r="3222" spans="1:18" ht="15.75">
      <c r="A3222" s="533" t="s">
        <v>2729</v>
      </c>
      <c r="B3222" s="533">
        <v>10</v>
      </c>
      <c r="C3222" s="533" t="s">
        <v>423</v>
      </c>
      <c r="D3222" s="572" t="s">
        <v>2743</v>
      </c>
      <c r="E3222" s="571" t="s">
        <v>1310</v>
      </c>
      <c r="F3222" s="533" t="s">
        <v>1821</v>
      </c>
      <c r="G3222" s="533" t="s">
        <v>2725</v>
      </c>
      <c r="H3222" s="533">
        <v>477</v>
      </c>
      <c r="I3222" s="533" t="str">
        <f t="shared" ref="I3222:I3223" si="2809">L3222</f>
        <v>104416 - FIRE-EXTINGUISHERS</v>
      </c>
      <c r="J3222" s="533" t="str">
        <f t="shared" ref="J3222:J3223" si="2810">L3222</f>
        <v>104416 - FIRE-EXTINGUISHERS</v>
      </c>
      <c r="K3222" s="29"/>
      <c r="L3222" s="29" t="s">
        <v>440</v>
      </c>
      <c r="M3222" s="627"/>
      <c r="N3222" s="101"/>
    </row>
    <row r="3223" spans="1:18" ht="15.75">
      <c r="A3223" s="533" t="s">
        <v>2729</v>
      </c>
      <c r="B3223" s="533">
        <v>10</v>
      </c>
      <c r="C3223" s="533" t="s">
        <v>423</v>
      </c>
      <c r="D3223" s="572" t="s">
        <v>2743</v>
      </c>
      <c r="E3223" s="571" t="str">
        <f t="shared" ref="E3223:E3226" si="2811">E3222</f>
        <v xml:space="preserve"> FIRE-EXTINGUISHERS</v>
      </c>
      <c r="F3223" s="533" t="s">
        <v>1821</v>
      </c>
      <c r="G3223" s="533" t="s">
        <v>2725</v>
      </c>
      <c r="H3223" s="533">
        <v>478</v>
      </c>
      <c r="I3223" s="533" t="str">
        <f t="shared" si="2809"/>
        <v>Portable fire extinguishers complete with all accessories</v>
      </c>
      <c r="J3223" s="533" t="str">
        <f t="shared" si="2810"/>
        <v>Portable fire extinguishers complete with all accessories</v>
      </c>
      <c r="K3223" s="29"/>
      <c r="L3223" s="29" t="s">
        <v>441</v>
      </c>
      <c r="M3223" s="627"/>
      <c r="N3223" s="101"/>
    </row>
    <row r="3224" spans="1:18" ht="15.75">
      <c r="A3224" s="533" t="s">
        <v>2729</v>
      </c>
      <c r="B3224" s="533">
        <v>10</v>
      </c>
      <c r="C3224" s="533" t="s">
        <v>423</v>
      </c>
      <c r="D3224" s="572" t="s">
        <v>2743</v>
      </c>
      <c r="E3224" s="571" t="str">
        <f t="shared" si="2811"/>
        <v xml:space="preserve"> FIRE-EXTINGUISHERS</v>
      </c>
      <c r="F3224" s="533" t="s">
        <v>1821</v>
      </c>
      <c r="G3224" s="533" t="s">
        <v>2722</v>
      </c>
      <c r="H3224" s="533">
        <v>479</v>
      </c>
      <c r="I3224" s="533" t="str">
        <f t="shared" ref="I3224:J3224" si="2812">I3222</f>
        <v>104416 - FIRE-EXTINGUISHERS</v>
      </c>
      <c r="J3224" s="533" t="str">
        <f t="shared" si="2812"/>
        <v>104416 - FIRE-EXTINGUISHERS</v>
      </c>
      <c r="K3224" s="29" t="s">
        <v>15</v>
      </c>
      <c r="L3224" s="29" t="s">
        <v>442</v>
      </c>
      <c r="M3224" s="29">
        <v>11</v>
      </c>
      <c r="N3224" s="101" t="s">
        <v>39</v>
      </c>
      <c r="O3224" s="533">
        <v>65</v>
      </c>
      <c r="P3224" s="533">
        <v>715</v>
      </c>
      <c r="Q3224" s="533">
        <f t="shared" ref="Q3224:Q3225" si="2813">O3224*0.93</f>
        <v>60.45</v>
      </c>
      <c r="R3224" s="533">
        <f t="shared" ref="R3224:R3225" si="2814">Q3224*M3224</f>
        <v>664.95</v>
      </c>
    </row>
    <row r="3225" spans="1:18" ht="15.75">
      <c r="A3225" s="533" t="s">
        <v>2729</v>
      </c>
      <c r="B3225" s="533">
        <v>10</v>
      </c>
      <c r="C3225" s="533" t="s">
        <v>423</v>
      </c>
      <c r="D3225" s="572" t="s">
        <v>2743</v>
      </c>
      <c r="E3225" s="571" t="str">
        <f t="shared" si="2811"/>
        <v xml:space="preserve"> FIRE-EXTINGUISHERS</v>
      </c>
      <c r="F3225" s="533" t="s">
        <v>1821</v>
      </c>
      <c r="G3225" s="533" t="s">
        <v>2722</v>
      </c>
      <c r="H3225" s="533">
        <v>480</v>
      </c>
      <c r="I3225" s="533" t="str">
        <f t="shared" ref="I3225:J3225" si="2815">I3223</f>
        <v>Portable fire extinguishers complete with all accessories</v>
      </c>
      <c r="J3225" s="533" t="str">
        <f t="shared" si="2815"/>
        <v>Portable fire extinguishers complete with all accessories</v>
      </c>
      <c r="K3225" s="29" t="s">
        <v>17</v>
      </c>
      <c r="L3225" s="29" t="s">
        <v>443</v>
      </c>
      <c r="M3225" s="29">
        <v>8</v>
      </c>
      <c r="N3225" s="101" t="s">
        <v>39</v>
      </c>
      <c r="O3225" s="533">
        <v>75</v>
      </c>
      <c r="P3225" s="533">
        <v>600</v>
      </c>
      <c r="Q3225" s="533">
        <f t="shared" si="2813"/>
        <v>69.75</v>
      </c>
      <c r="R3225" s="533">
        <f t="shared" si="2814"/>
        <v>558</v>
      </c>
    </row>
    <row r="3226" spans="1:18" ht="15.75">
      <c r="A3226" s="533" t="s">
        <v>2729</v>
      </c>
      <c r="B3226" s="533">
        <v>10</v>
      </c>
      <c r="C3226" s="533" t="s">
        <v>423</v>
      </c>
      <c r="D3226" s="572" t="s">
        <v>2743</v>
      </c>
      <c r="E3226" s="571" t="str">
        <f t="shared" si="2811"/>
        <v xml:space="preserve"> FIRE-EXTINGUISHERS</v>
      </c>
      <c r="F3226" s="533" t="s">
        <v>1821</v>
      </c>
      <c r="G3226" s="533" t="s">
        <v>2725</v>
      </c>
      <c r="H3226" s="533">
        <v>481</v>
      </c>
      <c r="I3226" s="533" t="str">
        <f t="shared" ref="I3226:J3226" si="2816">I3224</f>
        <v>104416 - FIRE-EXTINGUISHERS</v>
      </c>
      <c r="J3226" s="533" t="str">
        <f t="shared" si="2816"/>
        <v>104416 - FIRE-EXTINGUISHERS</v>
      </c>
      <c r="K3226" s="74" t="s">
        <v>444</v>
      </c>
      <c r="L3226" s="74"/>
      <c r="M3226" s="75"/>
      <c r="N3226" s="12"/>
    </row>
    <row r="3227" spans="1:18" ht="15.75">
      <c r="A3227" s="533" t="s">
        <v>2729</v>
      </c>
      <c r="B3227" s="533">
        <v>10</v>
      </c>
      <c r="C3227" s="533" t="s">
        <v>423</v>
      </c>
      <c r="D3227" s="10" t="s">
        <v>22</v>
      </c>
      <c r="E3227" s="10" t="s">
        <v>22</v>
      </c>
      <c r="G3227" s="533" t="s">
        <v>2724</v>
      </c>
      <c r="H3227" s="533">
        <v>482</v>
      </c>
      <c r="I3227" s="533" t="str">
        <f t="shared" ref="I3227:J3227" si="2817">I3225</f>
        <v>Portable fire extinguishers complete with all accessories</v>
      </c>
      <c r="J3227" s="533" t="str">
        <f t="shared" si="2817"/>
        <v>Portable fire extinguishers complete with all accessories</v>
      </c>
      <c r="K3227" s="75" t="s">
        <v>22</v>
      </c>
      <c r="L3227" s="75"/>
      <c r="M3227" s="75"/>
      <c r="N3227" s="12"/>
      <c r="O3227" s="533" t="s">
        <v>8</v>
      </c>
      <c r="P3227" s="533">
        <v>8255</v>
      </c>
    </row>
    <row r="3228" spans="1:18" ht="15.75">
      <c r="A3228" s="533" t="s">
        <v>2729</v>
      </c>
      <c r="B3228" s="533">
        <v>11</v>
      </c>
      <c r="C3228" s="533" t="s">
        <v>446</v>
      </c>
      <c r="D3228" s="572" t="s">
        <v>1842</v>
      </c>
      <c r="E3228" s="571" t="s">
        <v>1244</v>
      </c>
      <c r="F3228" s="533" t="str">
        <f t="shared" ref="F3228:F3291" si="2818">VLOOKUP(D:D,trade,3,FALSE)</f>
        <v>ME</v>
      </c>
      <c r="G3228" s="533" t="s">
        <v>2725</v>
      </c>
      <c r="H3228" s="533">
        <v>483</v>
      </c>
      <c r="I3228" s="533" t="str">
        <f t="shared" ref="I3228:J3228" si="2819">I3226</f>
        <v>104416 - FIRE-EXTINGUISHERS</v>
      </c>
      <c r="J3228" s="533" t="str">
        <f t="shared" si="2819"/>
        <v>104416 - FIRE-EXTINGUISHERS</v>
      </c>
      <c r="K3228" s="75"/>
      <c r="L3228" s="75"/>
      <c r="M3228" s="99" t="s">
        <v>445</v>
      </c>
      <c r="N3228" s="99"/>
    </row>
    <row r="3229" spans="1:18" ht="15.75">
      <c r="A3229" s="533" t="s">
        <v>2729</v>
      </c>
      <c r="B3229" s="533">
        <v>11</v>
      </c>
      <c r="C3229" s="533" t="s">
        <v>446</v>
      </c>
      <c r="D3229" s="572" t="s">
        <v>1842</v>
      </c>
      <c r="E3229" s="571" t="s">
        <v>1244</v>
      </c>
      <c r="F3229" s="533" t="str">
        <f t="shared" si="2818"/>
        <v>ME</v>
      </c>
      <c r="G3229" s="533" t="s">
        <v>2725</v>
      </c>
      <c r="H3229" s="533">
        <v>484</v>
      </c>
      <c r="I3229" s="533" t="str">
        <f t="shared" ref="I3229:J3229" si="2820">I3227</f>
        <v>Portable fire extinguishers complete with all accessories</v>
      </c>
      <c r="J3229" s="533" t="str">
        <f t="shared" si="2820"/>
        <v>Portable fire extinguishers complete with all accessories</v>
      </c>
      <c r="K3229" s="75"/>
      <c r="L3229" s="75"/>
      <c r="M3229" s="99" t="s">
        <v>446</v>
      </c>
      <c r="N3229" s="99"/>
    </row>
    <row r="3230" spans="1:18" ht="15.75">
      <c r="A3230" s="533" t="s">
        <v>2729</v>
      </c>
      <c r="B3230" s="533">
        <v>11</v>
      </c>
      <c r="C3230" s="533" t="s">
        <v>446</v>
      </c>
      <c r="D3230" s="572" t="s">
        <v>1842</v>
      </c>
      <c r="E3230" s="571" t="s">
        <v>1244</v>
      </c>
      <c r="F3230" s="533" t="str">
        <f t="shared" si="2818"/>
        <v>ME</v>
      </c>
      <c r="G3230" s="533" t="s">
        <v>2725</v>
      </c>
      <c r="H3230" s="533">
        <v>485</v>
      </c>
      <c r="I3230" s="533" t="str">
        <f t="shared" ref="I3230:J3230" si="2821">I3228</f>
        <v>104416 - FIRE-EXTINGUISHERS</v>
      </c>
      <c r="J3230" s="533" t="str">
        <f t="shared" si="2821"/>
        <v>104416 - FIRE-EXTINGUISHERS</v>
      </c>
      <c r="K3230" s="20" t="s">
        <v>2</v>
      </c>
      <c r="L3230" s="20" t="s">
        <v>25</v>
      </c>
      <c r="M3230" s="18" t="s">
        <v>4</v>
      </c>
      <c r="N3230" s="18" t="s">
        <v>5</v>
      </c>
      <c r="O3230" s="533" t="s">
        <v>6</v>
      </c>
      <c r="P3230" s="533" t="s">
        <v>7</v>
      </c>
    </row>
    <row r="3231" spans="1:18" ht="15.75">
      <c r="A3231" s="533" t="s">
        <v>2729</v>
      </c>
      <c r="B3231" s="533">
        <v>11</v>
      </c>
      <c r="C3231" s="533" t="s">
        <v>446</v>
      </c>
      <c r="D3231" s="572" t="s">
        <v>1842</v>
      </c>
      <c r="E3231" s="571" t="s">
        <v>1244</v>
      </c>
      <c r="F3231" s="533" t="str">
        <f t="shared" si="2818"/>
        <v>ME</v>
      </c>
      <c r="G3231" s="533" t="s">
        <v>2725</v>
      </c>
      <c r="H3231" s="533">
        <v>486</v>
      </c>
      <c r="I3231" s="533" t="str">
        <f t="shared" ref="I3231:J3231" si="2822">I3229</f>
        <v>Portable fire extinguishers complete with all accessories</v>
      </c>
      <c r="J3231" s="533" t="str">
        <f t="shared" si="2822"/>
        <v>Portable fire extinguishers complete with all accessories</v>
      </c>
      <c r="K3231" s="2"/>
      <c r="L3231" s="2"/>
      <c r="M3231" s="29"/>
      <c r="N3231" s="4"/>
      <c r="P3231" s="533" t="s">
        <v>8</v>
      </c>
    </row>
    <row r="3232" spans="1:18" ht="15.75">
      <c r="A3232" s="533" t="s">
        <v>2729</v>
      </c>
      <c r="B3232" s="533">
        <v>11</v>
      </c>
      <c r="C3232" s="533" t="s">
        <v>446</v>
      </c>
      <c r="D3232" s="572" t="s">
        <v>1842</v>
      </c>
      <c r="E3232" s="571" t="s">
        <v>1244</v>
      </c>
      <c r="F3232" s="533" t="str">
        <f t="shared" si="2818"/>
        <v>ME</v>
      </c>
      <c r="G3232" s="533" t="s">
        <v>2725</v>
      </c>
      <c r="H3232" s="533">
        <v>487</v>
      </c>
      <c r="I3232" s="533" t="str">
        <f t="shared" ref="I3232:I3234" si="2823">L3232</f>
        <v>114000 - FOOD SERVICE EQUIPMENT</v>
      </c>
      <c r="J3232" s="533" t="str">
        <f t="shared" ref="J3232:J3234" si="2824">L3232</f>
        <v>114000 - FOOD SERVICE EQUIPMENT</v>
      </c>
      <c r="K3232" s="278"/>
      <c r="L3232" s="278" t="s">
        <v>447</v>
      </c>
      <c r="M3232" s="628"/>
      <c r="N3232" s="273"/>
    </row>
    <row r="3233" spans="1:18" ht="15.75">
      <c r="A3233" s="533" t="s">
        <v>2729</v>
      </c>
      <c r="B3233" s="533">
        <v>11</v>
      </c>
      <c r="C3233" s="533" t="s">
        <v>446</v>
      </c>
      <c r="D3233" s="572" t="s">
        <v>1842</v>
      </c>
      <c r="E3233" s="571" t="str">
        <f t="shared" ref="E3233:E3296" si="2825">E3232</f>
        <v xml:space="preserve"> FOOD SERVICE EQUIPMENT</v>
      </c>
      <c r="F3233" s="533" t="str">
        <f t="shared" si="2818"/>
        <v>ME</v>
      </c>
      <c r="G3233" s="533" t="s">
        <v>2725</v>
      </c>
      <c r="H3233" s="533">
        <v>488</v>
      </c>
      <c r="I3233" s="533" t="str">
        <f t="shared" si="2823"/>
        <v>KITCHEN AREA</v>
      </c>
      <c r="J3233" s="533" t="str">
        <f t="shared" si="2824"/>
        <v>KITCHEN AREA</v>
      </c>
      <c r="K3233" s="278"/>
      <c r="L3233" s="278" t="s">
        <v>448</v>
      </c>
      <c r="M3233" s="628"/>
      <c r="N3233" s="273"/>
    </row>
    <row r="3234" spans="1:18" ht="15.75">
      <c r="A3234" s="533" t="s">
        <v>2729</v>
      </c>
      <c r="B3234" s="533">
        <v>11</v>
      </c>
      <c r="C3234" s="533" t="s">
        <v>446</v>
      </c>
      <c r="D3234" s="572" t="s">
        <v>1842</v>
      </c>
      <c r="E3234" s="571" t="str">
        <f t="shared" si="2825"/>
        <v xml:space="preserve"> FOOD SERVICE EQUIPMENT</v>
      </c>
      <c r="F3234" s="533" t="str">
        <f t="shared" si="2818"/>
        <v>ME</v>
      </c>
      <c r="G3234" s="533" t="s">
        <v>2725</v>
      </c>
      <c r="H3234" s="533">
        <v>489</v>
      </c>
      <c r="I3234" s="533" t="str">
        <f t="shared" si="2823"/>
        <v>Storages</v>
      </c>
      <c r="J3234" s="533" t="str">
        <f t="shared" si="2824"/>
        <v>Storages</v>
      </c>
      <c r="K3234" s="278"/>
      <c r="L3234" s="278" t="s">
        <v>449</v>
      </c>
      <c r="M3234" s="250"/>
      <c r="N3234" s="278"/>
    </row>
    <row r="3235" spans="1:18" ht="15.75">
      <c r="A3235" s="533" t="s">
        <v>2729</v>
      </c>
      <c r="B3235" s="533">
        <v>11</v>
      </c>
      <c r="C3235" s="533" t="s">
        <v>446</v>
      </c>
      <c r="D3235" s="572" t="s">
        <v>1842</v>
      </c>
      <c r="E3235" s="571" t="str">
        <f t="shared" si="2825"/>
        <v xml:space="preserve"> FOOD SERVICE EQUIPMENT</v>
      </c>
      <c r="F3235" s="533" t="str">
        <f t="shared" si="2818"/>
        <v>ME</v>
      </c>
      <c r="G3235" s="533" t="s">
        <v>2722</v>
      </c>
      <c r="H3235" s="533">
        <v>490</v>
      </c>
      <c r="I3235" s="533" t="str">
        <f t="shared" ref="I3235:J3235" si="2826">I3233</f>
        <v>KITCHEN AREA</v>
      </c>
      <c r="J3235" s="533" t="str">
        <f t="shared" si="2826"/>
        <v>KITCHEN AREA</v>
      </c>
      <c r="K3235" s="278" t="s">
        <v>13</v>
      </c>
      <c r="L3235" s="278" t="s">
        <v>450</v>
      </c>
      <c r="M3235" s="629">
        <v>1</v>
      </c>
      <c r="N3235" s="630" t="s">
        <v>39</v>
      </c>
      <c r="P3235" s="533">
        <v>0</v>
      </c>
      <c r="Q3235" s="533">
        <f t="shared" ref="Q3235:Q3239" si="2827">O3235*0.93</f>
        <v>0</v>
      </c>
      <c r="R3235" s="533">
        <f t="shared" ref="R3235:R3239" si="2828">Q3235*M3235</f>
        <v>0</v>
      </c>
    </row>
    <row r="3236" spans="1:18" ht="15.75">
      <c r="A3236" s="533" t="s">
        <v>2729</v>
      </c>
      <c r="B3236" s="533">
        <v>11</v>
      </c>
      <c r="C3236" s="533" t="s">
        <v>446</v>
      </c>
      <c r="D3236" s="572" t="s">
        <v>1842</v>
      </c>
      <c r="E3236" s="571" t="str">
        <f t="shared" si="2825"/>
        <v xml:space="preserve"> FOOD SERVICE EQUIPMENT</v>
      </c>
      <c r="F3236" s="533" t="str">
        <f t="shared" si="2818"/>
        <v>ME</v>
      </c>
      <c r="G3236" s="533" t="s">
        <v>2722</v>
      </c>
      <c r="H3236" s="533">
        <v>491</v>
      </c>
      <c r="I3236" s="533" t="str">
        <f t="shared" ref="I3236:J3236" si="2829">I3234</f>
        <v>Storages</v>
      </c>
      <c r="J3236" s="533" t="str">
        <f t="shared" si="2829"/>
        <v>Storages</v>
      </c>
      <c r="K3236" s="278" t="s">
        <v>15</v>
      </c>
      <c r="L3236" s="278" t="s">
        <v>451</v>
      </c>
      <c r="M3236" s="629">
        <v>2</v>
      </c>
      <c r="N3236" s="630" t="s">
        <v>39</v>
      </c>
      <c r="P3236" s="533">
        <v>0</v>
      </c>
      <c r="Q3236" s="533">
        <f t="shared" si="2827"/>
        <v>0</v>
      </c>
      <c r="R3236" s="533">
        <f t="shared" si="2828"/>
        <v>0</v>
      </c>
    </row>
    <row r="3237" spans="1:18" ht="15.75">
      <c r="A3237" s="533" t="s">
        <v>2729</v>
      </c>
      <c r="B3237" s="533">
        <v>11</v>
      </c>
      <c r="C3237" s="533" t="s">
        <v>446</v>
      </c>
      <c r="D3237" s="572" t="s">
        <v>1842</v>
      </c>
      <c r="E3237" s="571" t="str">
        <f t="shared" si="2825"/>
        <v xml:space="preserve"> FOOD SERVICE EQUIPMENT</v>
      </c>
      <c r="F3237" s="533" t="str">
        <f t="shared" si="2818"/>
        <v>ME</v>
      </c>
      <c r="G3237" s="533" t="s">
        <v>2722</v>
      </c>
      <c r="H3237" s="533">
        <v>492</v>
      </c>
      <c r="I3237" s="533" t="str">
        <f t="shared" ref="I3237:J3237" si="2830">I3235</f>
        <v>KITCHEN AREA</v>
      </c>
      <c r="J3237" s="533" t="str">
        <f t="shared" si="2830"/>
        <v>KITCHEN AREA</v>
      </c>
      <c r="K3237" s="278" t="s">
        <v>17</v>
      </c>
      <c r="L3237" s="278" t="s">
        <v>450</v>
      </c>
      <c r="M3237" s="629">
        <v>1</v>
      </c>
      <c r="N3237" s="274" t="s">
        <v>39</v>
      </c>
      <c r="P3237" s="533">
        <v>0</v>
      </c>
      <c r="Q3237" s="533">
        <f t="shared" si="2827"/>
        <v>0</v>
      </c>
      <c r="R3237" s="533">
        <f t="shared" si="2828"/>
        <v>0</v>
      </c>
    </row>
    <row r="3238" spans="1:18" ht="15.75">
      <c r="A3238" s="533" t="s">
        <v>2729</v>
      </c>
      <c r="B3238" s="533">
        <v>11</v>
      </c>
      <c r="C3238" s="533" t="s">
        <v>446</v>
      </c>
      <c r="D3238" s="572" t="s">
        <v>1842</v>
      </c>
      <c r="E3238" s="571" t="str">
        <f t="shared" si="2825"/>
        <v xml:space="preserve"> FOOD SERVICE EQUIPMENT</v>
      </c>
      <c r="F3238" s="533" t="str">
        <f t="shared" si="2818"/>
        <v>ME</v>
      </c>
      <c r="G3238" s="533" t="s">
        <v>2722</v>
      </c>
      <c r="H3238" s="533">
        <v>493</v>
      </c>
      <c r="I3238" s="533" t="str">
        <f t="shared" ref="I3238:J3238" si="2831">I3236</f>
        <v>Storages</v>
      </c>
      <c r="J3238" s="533" t="str">
        <f t="shared" si="2831"/>
        <v>Storages</v>
      </c>
      <c r="K3238" s="278" t="s">
        <v>19</v>
      </c>
      <c r="L3238" s="278" t="s">
        <v>452</v>
      </c>
      <c r="M3238" s="629">
        <v>14</v>
      </c>
      <c r="N3238" s="274" t="s">
        <v>39</v>
      </c>
      <c r="P3238" s="533">
        <v>0</v>
      </c>
      <c r="Q3238" s="533">
        <f t="shared" si="2827"/>
        <v>0</v>
      </c>
      <c r="R3238" s="533">
        <f t="shared" si="2828"/>
        <v>0</v>
      </c>
    </row>
    <row r="3239" spans="1:18" ht="15.75">
      <c r="A3239" s="533" t="s">
        <v>2729</v>
      </c>
      <c r="B3239" s="533">
        <v>11</v>
      </c>
      <c r="C3239" s="533" t="s">
        <v>446</v>
      </c>
      <c r="D3239" s="572" t="s">
        <v>1842</v>
      </c>
      <c r="E3239" s="571" t="str">
        <f t="shared" si="2825"/>
        <v xml:space="preserve"> FOOD SERVICE EQUIPMENT</v>
      </c>
      <c r="F3239" s="533" t="str">
        <f t="shared" si="2818"/>
        <v>ME</v>
      </c>
      <c r="G3239" s="533" t="s">
        <v>2722</v>
      </c>
      <c r="H3239" s="533">
        <v>494</v>
      </c>
      <c r="I3239" s="533" t="str">
        <f t="shared" ref="I3239:J3239" si="2832">I3237</f>
        <v>KITCHEN AREA</v>
      </c>
      <c r="J3239" s="533" t="str">
        <f t="shared" si="2832"/>
        <v>KITCHEN AREA</v>
      </c>
      <c r="K3239" s="278" t="s">
        <v>20</v>
      </c>
      <c r="L3239" s="278" t="s">
        <v>452</v>
      </c>
      <c r="M3239" s="629">
        <v>18</v>
      </c>
      <c r="N3239" s="274" t="s">
        <v>39</v>
      </c>
      <c r="P3239" s="533">
        <v>0</v>
      </c>
      <c r="Q3239" s="533">
        <f t="shared" si="2827"/>
        <v>0</v>
      </c>
      <c r="R3239" s="533">
        <f t="shared" si="2828"/>
        <v>0</v>
      </c>
    </row>
    <row r="3240" spans="1:18" ht="15.75">
      <c r="A3240" s="533" t="s">
        <v>2729</v>
      </c>
      <c r="B3240" s="533">
        <v>11</v>
      </c>
      <c r="C3240" s="533" t="s">
        <v>446</v>
      </c>
      <c r="D3240" s="572" t="s">
        <v>1842</v>
      </c>
      <c r="E3240" s="571" t="str">
        <f t="shared" si="2825"/>
        <v xml:space="preserve"> FOOD SERVICE EQUIPMENT</v>
      </c>
      <c r="F3240" s="533" t="str">
        <f t="shared" si="2818"/>
        <v>ME</v>
      </c>
      <c r="G3240" s="533" t="s">
        <v>2725</v>
      </c>
      <c r="H3240" s="533">
        <v>495</v>
      </c>
      <c r="I3240" s="533" t="str">
        <f>L3240</f>
        <v>Prewash Area</v>
      </c>
      <c r="J3240" s="533" t="str">
        <f>L3240</f>
        <v>Prewash Area</v>
      </c>
      <c r="K3240" s="278"/>
      <c r="L3240" s="278" t="s">
        <v>453</v>
      </c>
      <c r="M3240" s="631"/>
      <c r="N3240" s="278"/>
    </row>
    <row r="3241" spans="1:18" ht="15.75">
      <c r="A3241" s="533" t="s">
        <v>2729</v>
      </c>
      <c r="B3241" s="533">
        <v>11</v>
      </c>
      <c r="C3241" s="533" t="s">
        <v>446</v>
      </c>
      <c r="D3241" s="572" t="s">
        <v>1842</v>
      </c>
      <c r="E3241" s="571" t="str">
        <f t="shared" si="2825"/>
        <v xml:space="preserve"> FOOD SERVICE EQUIPMENT</v>
      </c>
      <c r="F3241" s="533" t="str">
        <f t="shared" si="2818"/>
        <v>ME</v>
      </c>
      <c r="G3241" s="533" t="s">
        <v>2722</v>
      </c>
      <c r="H3241" s="533">
        <v>496</v>
      </c>
      <c r="I3241" s="533" t="str">
        <f t="shared" ref="I3241:J3241" si="2833">I3239</f>
        <v>KITCHEN AREA</v>
      </c>
      <c r="J3241" s="533" t="str">
        <f t="shared" si="2833"/>
        <v>KITCHEN AREA</v>
      </c>
      <c r="K3241" s="278" t="s">
        <v>21</v>
      </c>
      <c r="L3241" s="278" t="s">
        <v>454</v>
      </c>
      <c r="M3241" s="629">
        <v>1</v>
      </c>
      <c r="N3241" s="274" t="s">
        <v>39</v>
      </c>
      <c r="P3241" s="533">
        <v>0</v>
      </c>
      <c r="Q3241" s="533">
        <f t="shared" ref="Q3241:Q3247" si="2834">O3241*0.93</f>
        <v>0</v>
      </c>
      <c r="R3241" s="533">
        <f t="shared" ref="R3241:R3247" si="2835">Q3241*M3241</f>
        <v>0</v>
      </c>
    </row>
    <row r="3242" spans="1:18" ht="15.75">
      <c r="A3242" s="533" t="s">
        <v>2729</v>
      </c>
      <c r="B3242" s="533">
        <v>11</v>
      </c>
      <c r="C3242" s="533" t="s">
        <v>446</v>
      </c>
      <c r="D3242" s="572" t="s">
        <v>1842</v>
      </c>
      <c r="E3242" s="571" t="str">
        <f t="shared" si="2825"/>
        <v xml:space="preserve"> FOOD SERVICE EQUIPMENT</v>
      </c>
      <c r="F3242" s="533" t="str">
        <f t="shared" si="2818"/>
        <v>ME</v>
      </c>
      <c r="G3242" s="533" t="s">
        <v>2722</v>
      </c>
      <c r="H3242" s="533">
        <v>497</v>
      </c>
      <c r="I3242" s="533" t="str">
        <f t="shared" ref="I3242:J3242" si="2836">I3240</f>
        <v>Prewash Area</v>
      </c>
      <c r="J3242" s="533" t="str">
        <f t="shared" si="2836"/>
        <v>Prewash Area</v>
      </c>
      <c r="K3242" s="278" t="s">
        <v>45</v>
      </c>
      <c r="L3242" s="278" t="s">
        <v>455</v>
      </c>
      <c r="M3242" s="629">
        <v>1</v>
      </c>
      <c r="N3242" s="274" t="s">
        <v>39</v>
      </c>
      <c r="P3242" s="533">
        <v>0</v>
      </c>
      <c r="Q3242" s="533">
        <f t="shared" si="2834"/>
        <v>0</v>
      </c>
      <c r="R3242" s="533">
        <f t="shared" si="2835"/>
        <v>0</v>
      </c>
    </row>
    <row r="3243" spans="1:18" ht="15.75">
      <c r="A3243" s="533" t="s">
        <v>2729</v>
      </c>
      <c r="B3243" s="533">
        <v>11</v>
      </c>
      <c r="C3243" s="533" t="s">
        <v>446</v>
      </c>
      <c r="D3243" s="572" t="s">
        <v>1842</v>
      </c>
      <c r="E3243" s="571" t="str">
        <f t="shared" si="2825"/>
        <v xml:space="preserve"> FOOD SERVICE EQUIPMENT</v>
      </c>
      <c r="F3243" s="533" t="str">
        <f t="shared" si="2818"/>
        <v>ME</v>
      </c>
      <c r="G3243" s="533" t="s">
        <v>2722</v>
      </c>
      <c r="H3243" s="533">
        <v>498</v>
      </c>
      <c r="I3243" s="533" t="str">
        <f t="shared" ref="I3243:J3243" si="2837">I3241</f>
        <v>KITCHEN AREA</v>
      </c>
      <c r="J3243" s="533" t="str">
        <f t="shared" si="2837"/>
        <v>KITCHEN AREA</v>
      </c>
      <c r="K3243" s="278" t="s">
        <v>48</v>
      </c>
      <c r="L3243" s="278" t="s">
        <v>456</v>
      </c>
      <c r="M3243" s="629">
        <v>1</v>
      </c>
      <c r="N3243" s="274" t="s">
        <v>39</v>
      </c>
      <c r="P3243" s="533">
        <v>0</v>
      </c>
      <c r="Q3243" s="533">
        <f t="shared" si="2834"/>
        <v>0</v>
      </c>
      <c r="R3243" s="533">
        <f t="shared" si="2835"/>
        <v>0</v>
      </c>
    </row>
    <row r="3244" spans="1:18" ht="15.75">
      <c r="A3244" s="533" t="s">
        <v>2729</v>
      </c>
      <c r="B3244" s="533">
        <v>11</v>
      </c>
      <c r="C3244" s="533" t="s">
        <v>446</v>
      </c>
      <c r="D3244" s="572" t="s">
        <v>1842</v>
      </c>
      <c r="E3244" s="571" t="str">
        <f t="shared" si="2825"/>
        <v xml:space="preserve"> FOOD SERVICE EQUIPMENT</v>
      </c>
      <c r="F3244" s="533" t="str">
        <f t="shared" si="2818"/>
        <v>ME</v>
      </c>
      <c r="G3244" s="533" t="s">
        <v>2722</v>
      </c>
      <c r="H3244" s="533">
        <v>499</v>
      </c>
      <c r="I3244" s="533" t="str">
        <f t="shared" ref="I3244:J3244" si="2838">I3242</f>
        <v>Prewash Area</v>
      </c>
      <c r="J3244" s="533" t="str">
        <f t="shared" si="2838"/>
        <v>Prewash Area</v>
      </c>
      <c r="K3244" s="278" t="s">
        <v>50</v>
      </c>
      <c r="L3244" s="278" t="s">
        <v>457</v>
      </c>
      <c r="M3244" s="629">
        <v>1</v>
      </c>
      <c r="N3244" s="274" t="s">
        <v>39</v>
      </c>
      <c r="P3244" s="533">
        <v>0</v>
      </c>
      <c r="Q3244" s="533">
        <f t="shared" si="2834"/>
        <v>0</v>
      </c>
      <c r="R3244" s="533">
        <f t="shared" si="2835"/>
        <v>0</v>
      </c>
    </row>
    <row r="3245" spans="1:18" ht="15.75">
      <c r="A3245" s="533" t="s">
        <v>2729</v>
      </c>
      <c r="B3245" s="533">
        <v>11</v>
      </c>
      <c r="C3245" s="533" t="s">
        <v>446</v>
      </c>
      <c r="D3245" s="572" t="s">
        <v>1842</v>
      </c>
      <c r="E3245" s="571" t="str">
        <f t="shared" si="2825"/>
        <v xml:space="preserve"> FOOD SERVICE EQUIPMENT</v>
      </c>
      <c r="F3245" s="533" t="str">
        <f t="shared" si="2818"/>
        <v>ME</v>
      </c>
      <c r="G3245" s="533" t="s">
        <v>2722</v>
      </c>
      <c r="H3245" s="533">
        <v>500</v>
      </c>
      <c r="I3245" s="533" t="str">
        <f t="shared" ref="I3245:J3245" si="2839">I3243</f>
        <v>KITCHEN AREA</v>
      </c>
      <c r="J3245" s="533" t="str">
        <f t="shared" si="2839"/>
        <v>KITCHEN AREA</v>
      </c>
      <c r="K3245" s="278" t="s">
        <v>76</v>
      </c>
      <c r="L3245" s="278" t="s">
        <v>458</v>
      </c>
      <c r="M3245" s="629">
        <v>1</v>
      </c>
      <c r="N3245" s="274" t="s">
        <v>39</v>
      </c>
      <c r="P3245" s="533">
        <v>0</v>
      </c>
      <c r="Q3245" s="533">
        <f t="shared" si="2834"/>
        <v>0</v>
      </c>
      <c r="R3245" s="533">
        <f t="shared" si="2835"/>
        <v>0</v>
      </c>
    </row>
    <row r="3246" spans="1:18" ht="15.75">
      <c r="A3246" s="533" t="s">
        <v>2729</v>
      </c>
      <c r="B3246" s="533">
        <v>11</v>
      </c>
      <c r="C3246" s="533" t="s">
        <v>446</v>
      </c>
      <c r="D3246" s="572" t="s">
        <v>1842</v>
      </c>
      <c r="E3246" s="571" t="str">
        <f t="shared" si="2825"/>
        <v xml:space="preserve"> FOOD SERVICE EQUIPMENT</v>
      </c>
      <c r="F3246" s="533" t="str">
        <f t="shared" si="2818"/>
        <v>ME</v>
      </c>
      <c r="G3246" s="533" t="s">
        <v>2722</v>
      </c>
      <c r="H3246" s="533">
        <v>501</v>
      </c>
      <c r="I3246" s="533" t="str">
        <f t="shared" ref="I3246:J3246" si="2840">I3244</f>
        <v>Prewash Area</v>
      </c>
      <c r="J3246" s="533" t="str">
        <f t="shared" si="2840"/>
        <v>Prewash Area</v>
      </c>
      <c r="K3246" s="278" t="s">
        <v>77</v>
      </c>
      <c r="L3246" s="278" t="s">
        <v>459</v>
      </c>
      <c r="M3246" s="278">
        <v>1</v>
      </c>
      <c r="N3246" s="274" t="s">
        <v>39</v>
      </c>
      <c r="P3246" s="533">
        <v>0</v>
      </c>
      <c r="Q3246" s="533">
        <f t="shared" si="2834"/>
        <v>0</v>
      </c>
      <c r="R3246" s="533">
        <f t="shared" si="2835"/>
        <v>0</v>
      </c>
    </row>
    <row r="3247" spans="1:18" ht="15.75">
      <c r="A3247" s="533" t="s">
        <v>2729</v>
      </c>
      <c r="B3247" s="533">
        <v>11</v>
      </c>
      <c r="C3247" s="533" t="s">
        <v>446</v>
      </c>
      <c r="D3247" s="572" t="s">
        <v>1842</v>
      </c>
      <c r="E3247" s="571" t="str">
        <f t="shared" si="2825"/>
        <v xml:space="preserve"> FOOD SERVICE EQUIPMENT</v>
      </c>
      <c r="F3247" s="533" t="str">
        <f t="shared" si="2818"/>
        <v>ME</v>
      </c>
      <c r="G3247" s="533" t="s">
        <v>2722</v>
      </c>
      <c r="H3247" s="533">
        <v>502</v>
      </c>
      <c r="I3247" s="533" t="str">
        <f t="shared" ref="I3247:J3247" si="2841">I3245</f>
        <v>KITCHEN AREA</v>
      </c>
      <c r="J3247" s="533" t="str">
        <f t="shared" si="2841"/>
        <v>KITCHEN AREA</v>
      </c>
      <c r="K3247" s="278" t="s">
        <v>78</v>
      </c>
      <c r="L3247" s="278" t="s">
        <v>460</v>
      </c>
      <c r="M3247" s="278">
        <v>1</v>
      </c>
      <c r="N3247" s="274" t="s">
        <v>39</v>
      </c>
      <c r="P3247" s="533">
        <v>0</v>
      </c>
      <c r="Q3247" s="533">
        <f t="shared" si="2834"/>
        <v>0</v>
      </c>
      <c r="R3247" s="533">
        <f t="shared" si="2835"/>
        <v>0</v>
      </c>
    </row>
    <row r="3248" spans="1:18" ht="15.75">
      <c r="A3248" s="533" t="s">
        <v>2729</v>
      </c>
      <c r="B3248" s="533">
        <v>11</v>
      </c>
      <c r="C3248" s="533" t="s">
        <v>446</v>
      </c>
      <c r="D3248" s="572" t="s">
        <v>1842</v>
      </c>
      <c r="E3248" s="571" t="str">
        <f t="shared" si="2825"/>
        <v xml:space="preserve"> FOOD SERVICE EQUIPMENT</v>
      </c>
      <c r="F3248" s="533" t="str">
        <f t="shared" si="2818"/>
        <v>ME</v>
      </c>
      <c r="G3248" s="533" t="s">
        <v>2725</v>
      </c>
      <c r="H3248" s="533">
        <v>503</v>
      </c>
      <c r="I3248" s="533" t="str">
        <f>L3248</f>
        <v>Vegetable Preparation</v>
      </c>
      <c r="J3248" s="533" t="str">
        <f>L3248</f>
        <v>Vegetable Preparation</v>
      </c>
      <c r="K3248" s="278"/>
      <c r="L3248" s="278" t="s">
        <v>1077</v>
      </c>
      <c r="M3248" s="631"/>
      <c r="N3248" s="274"/>
    </row>
    <row r="3249" spans="1:18" ht="15.75">
      <c r="A3249" s="533" t="s">
        <v>2729</v>
      </c>
      <c r="B3249" s="533">
        <v>11</v>
      </c>
      <c r="C3249" s="533" t="s">
        <v>446</v>
      </c>
      <c r="D3249" s="572" t="s">
        <v>1842</v>
      </c>
      <c r="E3249" s="571" t="str">
        <f t="shared" si="2825"/>
        <v xml:space="preserve"> FOOD SERVICE EQUIPMENT</v>
      </c>
      <c r="F3249" s="533" t="str">
        <f t="shared" si="2818"/>
        <v>ME</v>
      </c>
      <c r="G3249" s="533" t="s">
        <v>2722</v>
      </c>
      <c r="H3249" s="533">
        <v>504</v>
      </c>
      <c r="I3249" s="533" t="str">
        <f t="shared" ref="I3249:J3249" si="2842">I3247</f>
        <v>KITCHEN AREA</v>
      </c>
      <c r="J3249" s="533" t="str">
        <f t="shared" si="2842"/>
        <v>KITCHEN AREA</v>
      </c>
      <c r="K3249" s="278" t="s">
        <v>302</v>
      </c>
      <c r="L3249" s="278" t="s">
        <v>461</v>
      </c>
      <c r="M3249" s="629">
        <v>1</v>
      </c>
      <c r="N3249" s="274" t="s">
        <v>39</v>
      </c>
      <c r="P3249" s="533">
        <v>0</v>
      </c>
      <c r="Q3249" s="533">
        <f t="shared" ref="Q3249:Q3255" si="2843">O3249*0.93</f>
        <v>0</v>
      </c>
      <c r="R3249" s="533">
        <f t="shared" ref="R3249:R3255" si="2844">Q3249*M3249</f>
        <v>0</v>
      </c>
    </row>
    <row r="3250" spans="1:18" ht="15.75">
      <c r="A3250" s="533" t="s">
        <v>2729</v>
      </c>
      <c r="B3250" s="533">
        <v>11</v>
      </c>
      <c r="C3250" s="533" t="s">
        <v>446</v>
      </c>
      <c r="D3250" s="572" t="s">
        <v>1842</v>
      </c>
      <c r="E3250" s="571" t="str">
        <f t="shared" si="2825"/>
        <v xml:space="preserve"> FOOD SERVICE EQUIPMENT</v>
      </c>
      <c r="F3250" s="533" t="str">
        <f t="shared" si="2818"/>
        <v>ME</v>
      </c>
      <c r="G3250" s="533" t="s">
        <v>2722</v>
      </c>
      <c r="H3250" s="533">
        <v>505</v>
      </c>
      <c r="I3250" s="533" t="str">
        <f t="shared" ref="I3250:J3250" si="2845">I3248</f>
        <v>Vegetable Preparation</v>
      </c>
      <c r="J3250" s="533" t="str">
        <f t="shared" si="2845"/>
        <v>Vegetable Preparation</v>
      </c>
      <c r="K3250" s="278" t="s">
        <v>304</v>
      </c>
      <c r="L3250" s="278" t="s">
        <v>462</v>
      </c>
      <c r="M3250" s="629">
        <v>1</v>
      </c>
      <c r="N3250" s="274" t="s">
        <v>39</v>
      </c>
      <c r="P3250" s="533">
        <v>0</v>
      </c>
      <c r="Q3250" s="533">
        <f t="shared" si="2843"/>
        <v>0</v>
      </c>
      <c r="R3250" s="533">
        <f t="shared" si="2844"/>
        <v>0</v>
      </c>
    </row>
    <row r="3251" spans="1:18" ht="15.75">
      <c r="A3251" s="533" t="s">
        <v>2729</v>
      </c>
      <c r="B3251" s="533">
        <v>11</v>
      </c>
      <c r="C3251" s="533" t="s">
        <v>446</v>
      </c>
      <c r="D3251" s="572" t="s">
        <v>1842</v>
      </c>
      <c r="E3251" s="571" t="str">
        <f t="shared" si="2825"/>
        <v xml:space="preserve"> FOOD SERVICE EQUIPMENT</v>
      </c>
      <c r="F3251" s="533" t="str">
        <f t="shared" si="2818"/>
        <v>ME</v>
      </c>
      <c r="G3251" s="533" t="s">
        <v>2722</v>
      </c>
      <c r="H3251" s="533">
        <v>506</v>
      </c>
      <c r="I3251" s="533" t="str">
        <f t="shared" ref="I3251:J3251" si="2846">I3249</f>
        <v>KITCHEN AREA</v>
      </c>
      <c r="J3251" s="533" t="str">
        <f t="shared" si="2846"/>
        <v>KITCHEN AREA</v>
      </c>
      <c r="K3251" s="278" t="s">
        <v>13</v>
      </c>
      <c r="L3251" s="278" t="s">
        <v>455</v>
      </c>
      <c r="M3251" s="629">
        <v>2</v>
      </c>
      <c r="N3251" s="274" t="s">
        <v>39</v>
      </c>
      <c r="P3251" s="533">
        <v>0</v>
      </c>
      <c r="Q3251" s="533">
        <f t="shared" si="2843"/>
        <v>0</v>
      </c>
      <c r="R3251" s="533">
        <f t="shared" si="2844"/>
        <v>0</v>
      </c>
    </row>
    <row r="3252" spans="1:18" ht="15.75">
      <c r="A3252" s="533" t="s">
        <v>2729</v>
      </c>
      <c r="B3252" s="533">
        <v>11</v>
      </c>
      <c r="C3252" s="533" t="s">
        <v>446</v>
      </c>
      <c r="D3252" s="572" t="s">
        <v>1842</v>
      </c>
      <c r="E3252" s="571" t="str">
        <f t="shared" si="2825"/>
        <v xml:space="preserve"> FOOD SERVICE EQUIPMENT</v>
      </c>
      <c r="F3252" s="533" t="str">
        <f t="shared" si="2818"/>
        <v>ME</v>
      </c>
      <c r="G3252" s="533" t="s">
        <v>2722</v>
      </c>
      <c r="H3252" s="533">
        <v>507</v>
      </c>
      <c r="I3252" s="533" t="str">
        <f t="shared" ref="I3252:J3252" si="2847">I3250</f>
        <v>Vegetable Preparation</v>
      </c>
      <c r="J3252" s="533" t="str">
        <f t="shared" si="2847"/>
        <v>Vegetable Preparation</v>
      </c>
      <c r="K3252" s="278" t="s">
        <v>15</v>
      </c>
      <c r="L3252" s="278" t="s">
        <v>463</v>
      </c>
      <c r="M3252" s="629">
        <v>1</v>
      </c>
      <c r="N3252" s="274" t="s">
        <v>39</v>
      </c>
      <c r="P3252" s="533">
        <v>0</v>
      </c>
      <c r="Q3252" s="533">
        <f t="shared" si="2843"/>
        <v>0</v>
      </c>
      <c r="R3252" s="533">
        <f t="shared" si="2844"/>
        <v>0</v>
      </c>
    </row>
    <row r="3253" spans="1:18" ht="15.75">
      <c r="A3253" s="533" t="s">
        <v>2729</v>
      </c>
      <c r="B3253" s="533">
        <v>11</v>
      </c>
      <c r="C3253" s="533" t="s">
        <v>446</v>
      </c>
      <c r="D3253" s="572" t="s">
        <v>1842</v>
      </c>
      <c r="E3253" s="571" t="str">
        <f t="shared" si="2825"/>
        <v xml:space="preserve"> FOOD SERVICE EQUIPMENT</v>
      </c>
      <c r="F3253" s="533" t="str">
        <f t="shared" si="2818"/>
        <v>ME</v>
      </c>
      <c r="G3253" s="533" t="s">
        <v>2722</v>
      </c>
      <c r="H3253" s="533">
        <v>508</v>
      </c>
      <c r="I3253" s="533" t="str">
        <f t="shared" ref="I3253:J3253" si="2848">I3251</f>
        <v>KITCHEN AREA</v>
      </c>
      <c r="J3253" s="533" t="str">
        <f t="shared" si="2848"/>
        <v>KITCHEN AREA</v>
      </c>
      <c r="K3253" s="278" t="s">
        <v>17</v>
      </c>
      <c r="L3253" s="278" t="s">
        <v>454</v>
      </c>
      <c r="M3253" s="629">
        <v>1</v>
      </c>
      <c r="N3253" s="274" t="s">
        <v>39</v>
      </c>
      <c r="P3253" s="533">
        <v>0</v>
      </c>
      <c r="Q3253" s="533">
        <f t="shared" si="2843"/>
        <v>0</v>
      </c>
      <c r="R3253" s="533">
        <f t="shared" si="2844"/>
        <v>0</v>
      </c>
    </row>
    <row r="3254" spans="1:18" ht="15.75">
      <c r="A3254" s="533" t="s">
        <v>2729</v>
      </c>
      <c r="B3254" s="533">
        <v>11</v>
      </c>
      <c r="C3254" s="533" t="s">
        <v>446</v>
      </c>
      <c r="D3254" s="572" t="s">
        <v>1842</v>
      </c>
      <c r="E3254" s="571" t="str">
        <f t="shared" si="2825"/>
        <v xml:space="preserve"> FOOD SERVICE EQUIPMENT</v>
      </c>
      <c r="F3254" s="533" t="str">
        <f t="shared" si="2818"/>
        <v>ME</v>
      </c>
      <c r="G3254" s="533" t="s">
        <v>2722</v>
      </c>
      <c r="H3254" s="533">
        <v>509</v>
      </c>
      <c r="I3254" s="533" t="str">
        <f t="shared" ref="I3254:J3254" si="2849">I3252</f>
        <v>Vegetable Preparation</v>
      </c>
      <c r="J3254" s="533" t="str">
        <f t="shared" si="2849"/>
        <v>Vegetable Preparation</v>
      </c>
      <c r="K3254" s="278" t="s">
        <v>19</v>
      </c>
      <c r="L3254" s="278" t="s">
        <v>464</v>
      </c>
      <c r="M3254" s="629">
        <v>1</v>
      </c>
      <c r="N3254" s="274" t="s">
        <v>39</v>
      </c>
      <c r="P3254" s="533">
        <v>0</v>
      </c>
      <c r="Q3254" s="533">
        <f t="shared" si="2843"/>
        <v>0</v>
      </c>
      <c r="R3254" s="533">
        <f t="shared" si="2844"/>
        <v>0</v>
      </c>
    </row>
    <row r="3255" spans="1:18" ht="15.75">
      <c r="A3255" s="533" t="s">
        <v>2729</v>
      </c>
      <c r="B3255" s="533">
        <v>11</v>
      </c>
      <c r="C3255" s="533" t="s">
        <v>446</v>
      </c>
      <c r="D3255" s="572" t="s">
        <v>1842</v>
      </c>
      <c r="E3255" s="571" t="str">
        <f t="shared" si="2825"/>
        <v xml:space="preserve"> FOOD SERVICE EQUIPMENT</v>
      </c>
      <c r="F3255" s="533" t="str">
        <f t="shared" si="2818"/>
        <v>ME</v>
      </c>
      <c r="G3255" s="533" t="s">
        <v>2722</v>
      </c>
      <c r="H3255" s="533">
        <v>510</v>
      </c>
      <c r="I3255" s="533" t="str">
        <f t="shared" ref="I3255:J3255" si="2850">I3253</f>
        <v>KITCHEN AREA</v>
      </c>
      <c r="J3255" s="533" t="str">
        <f t="shared" si="2850"/>
        <v>KITCHEN AREA</v>
      </c>
      <c r="K3255" s="278" t="s">
        <v>20</v>
      </c>
      <c r="L3255" s="278" t="s">
        <v>465</v>
      </c>
      <c r="M3255" s="278">
        <v>1</v>
      </c>
      <c r="N3255" s="274" t="s">
        <v>39</v>
      </c>
      <c r="P3255" s="533">
        <v>0</v>
      </c>
      <c r="Q3255" s="533">
        <f t="shared" si="2843"/>
        <v>0</v>
      </c>
      <c r="R3255" s="533">
        <f t="shared" si="2844"/>
        <v>0</v>
      </c>
    </row>
    <row r="3256" spans="1:18" ht="15.75">
      <c r="A3256" s="533" t="s">
        <v>2729</v>
      </c>
      <c r="B3256" s="533">
        <v>11</v>
      </c>
      <c r="C3256" s="533" t="s">
        <v>446</v>
      </c>
      <c r="D3256" s="572" t="s">
        <v>1842</v>
      </c>
      <c r="E3256" s="571" t="str">
        <f t="shared" si="2825"/>
        <v xml:space="preserve"> FOOD SERVICE EQUIPMENT</v>
      </c>
      <c r="F3256" s="533" t="str">
        <f t="shared" si="2818"/>
        <v>ME</v>
      </c>
      <c r="G3256" s="533" t="s">
        <v>2725</v>
      </c>
      <c r="H3256" s="533">
        <v>511</v>
      </c>
      <c r="I3256" s="533" t="str">
        <f>L3256</f>
        <v>Meat &amp; Poultry Preparation</v>
      </c>
      <c r="J3256" s="533" t="str">
        <f>L3256</f>
        <v>Meat &amp; Poultry Preparation</v>
      </c>
      <c r="K3256" s="278"/>
      <c r="L3256" s="278" t="s">
        <v>466</v>
      </c>
      <c r="M3256" s="631"/>
      <c r="N3256" s="273"/>
    </row>
    <row r="3257" spans="1:18" ht="15.75">
      <c r="A3257" s="533" t="s">
        <v>2729</v>
      </c>
      <c r="B3257" s="533">
        <v>11</v>
      </c>
      <c r="C3257" s="533" t="s">
        <v>446</v>
      </c>
      <c r="D3257" s="572" t="s">
        <v>1842</v>
      </c>
      <c r="E3257" s="571" t="str">
        <f t="shared" si="2825"/>
        <v xml:space="preserve"> FOOD SERVICE EQUIPMENT</v>
      </c>
      <c r="F3257" s="533" t="str">
        <f t="shared" si="2818"/>
        <v>ME</v>
      </c>
      <c r="G3257" s="533" t="s">
        <v>2722</v>
      </c>
      <c r="H3257" s="533">
        <v>512</v>
      </c>
      <c r="I3257" s="533" t="str">
        <f t="shared" ref="I3257:J3257" si="2851">I3255</f>
        <v>KITCHEN AREA</v>
      </c>
      <c r="J3257" s="533" t="str">
        <f t="shared" si="2851"/>
        <v>KITCHEN AREA</v>
      </c>
      <c r="K3257" s="278" t="s">
        <v>21</v>
      </c>
      <c r="L3257" s="278" t="s">
        <v>467</v>
      </c>
      <c r="M3257" s="629">
        <v>1</v>
      </c>
      <c r="N3257" s="274" t="s">
        <v>39</v>
      </c>
      <c r="P3257" s="533">
        <v>0</v>
      </c>
      <c r="Q3257" s="533">
        <f t="shared" ref="Q3257:Q3263" si="2852">O3257*0.93</f>
        <v>0</v>
      </c>
      <c r="R3257" s="533">
        <f t="shared" ref="R3257:R3263" si="2853">Q3257*M3257</f>
        <v>0</v>
      </c>
    </row>
    <row r="3258" spans="1:18" ht="15.75">
      <c r="A3258" s="533" t="s">
        <v>2729</v>
      </c>
      <c r="B3258" s="533">
        <v>11</v>
      </c>
      <c r="C3258" s="533" t="s">
        <v>446</v>
      </c>
      <c r="D3258" s="572" t="s">
        <v>1842</v>
      </c>
      <c r="E3258" s="571" t="str">
        <f t="shared" si="2825"/>
        <v xml:space="preserve"> FOOD SERVICE EQUIPMENT</v>
      </c>
      <c r="F3258" s="533" t="str">
        <f t="shared" si="2818"/>
        <v>ME</v>
      </c>
      <c r="G3258" s="533" t="s">
        <v>2722</v>
      </c>
      <c r="H3258" s="533">
        <v>513</v>
      </c>
      <c r="I3258" s="533" t="str">
        <f t="shared" ref="I3258:J3258" si="2854">I3256</f>
        <v>Meat &amp; Poultry Preparation</v>
      </c>
      <c r="J3258" s="533" t="str">
        <f t="shared" si="2854"/>
        <v>Meat &amp; Poultry Preparation</v>
      </c>
      <c r="K3258" s="278" t="s">
        <v>45</v>
      </c>
      <c r="L3258" s="278" t="s">
        <v>468</v>
      </c>
      <c r="M3258" s="233">
        <v>1</v>
      </c>
      <c r="N3258" s="236" t="s">
        <v>39</v>
      </c>
      <c r="P3258" s="533">
        <v>0</v>
      </c>
      <c r="Q3258" s="533">
        <f t="shared" si="2852"/>
        <v>0</v>
      </c>
      <c r="R3258" s="533">
        <f t="shared" si="2853"/>
        <v>0</v>
      </c>
    </row>
    <row r="3259" spans="1:18" ht="15.75">
      <c r="A3259" s="533" t="s">
        <v>2729</v>
      </c>
      <c r="B3259" s="533">
        <v>11</v>
      </c>
      <c r="C3259" s="533" t="s">
        <v>446</v>
      </c>
      <c r="D3259" s="572" t="s">
        <v>1842</v>
      </c>
      <c r="E3259" s="571" t="str">
        <f t="shared" si="2825"/>
        <v xml:space="preserve"> FOOD SERVICE EQUIPMENT</v>
      </c>
      <c r="F3259" s="533" t="str">
        <f t="shared" si="2818"/>
        <v>ME</v>
      </c>
      <c r="G3259" s="533" t="s">
        <v>2722</v>
      </c>
      <c r="H3259" s="533">
        <v>514</v>
      </c>
      <c r="I3259" s="533" t="str">
        <f t="shared" ref="I3259:J3259" si="2855">I3257</f>
        <v>KITCHEN AREA</v>
      </c>
      <c r="J3259" s="533" t="str">
        <f t="shared" si="2855"/>
        <v>KITCHEN AREA</v>
      </c>
      <c r="K3259" s="278" t="s">
        <v>48</v>
      </c>
      <c r="L3259" s="278" t="s">
        <v>455</v>
      </c>
      <c r="M3259" s="629">
        <v>2</v>
      </c>
      <c r="N3259" s="274" t="s">
        <v>39</v>
      </c>
      <c r="P3259" s="533">
        <v>0</v>
      </c>
      <c r="Q3259" s="533">
        <f t="shared" si="2852"/>
        <v>0</v>
      </c>
      <c r="R3259" s="533">
        <f t="shared" si="2853"/>
        <v>0</v>
      </c>
    </row>
    <row r="3260" spans="1:18" ht="15.75">
      <c r="A3260" s="533" t="s">
        <v>2729</v>
      </c>
      <c r="B3260" s="533">
        <v>11</v>
      </c>
      <c r="C3260" s="533" t="s">
        <v>446</v>
      </c>
      <c r="D3260" s="572" t="s">
        <v>1842</v>
      </c>
      <c r="E3260" s="571" t="str">
        <f t="shared" si="2825"/>
        <v xml:space="preserve"> FOOD SERVICE EQUIPMENT</v>
      </c>
      <c r="F3260" s="533" t="str">
        <f t="shared" si="2818"/>
        <v>ME</v>
      </c>
      <c r="G3260" s="533" t="s">
        <v>2722</v>
      </c>
      <c r="H3260" s="533">
        <v>515</v>
      </c>
      <c r="I3260" s="533" t="str">
        <f t="shared" ref="I3260:J3260" si="2856">I3258</f>
        <v>Meat &amp; Poultry Preparation</v>
      </c>
      <c r="J3260" s="533" t="str">
        <f t="shared" si="2856"/>
        <v>Meat &amp; Poultry Preparation</v>
      </c>
      <c r="K3260" s="278" t="s">
        <v>50</v>
      </c>
      <c r="L3260" s="278" t="s">
        <v>469</v>
      </c>
      <c r="M3260" s="629">
        <v>1</v>
      </c>
      <c r="N3260" s="274" t="s">
        <v>39</v>
      </c>
      <c r="P3260" s="533">
        <v>0</v>
      </c>
      <c r="Q3260" s="533">
        <f t="shared" si="2852"/>
        <v>0</v>
      </c>
      <c r="R3260" s="533">
        <f t="shared" si="2853"/>
        <v>0</v>
      </c>
    </row>
    <row r="3261" spans="1:18" ht="15.75">
      <c r="A3261" s="533" t="s">
        <v>2729</v>
      </c>
      <c r="B3261" s="533">
        <v>11</v>
      </c>
      <c r="C3261" s="533" t="s">
        <v>446</v>
      </c>
      <c r="D3261" s="572" t="s">
        <v>1842</v>
      </c>
      <c r="E3261" s="571" t="str">
        <f t="shared" si="2825"/>
        <v xml:space="preserve"> FOOD SERVICE EQUIPMENT</v>
      </c>
      <c r="F3261" s="533" t="str">
        <f t="shared" si="2818"/>
        <v>ME</v>
      </c>
      <c r="G3261" s="533" t="s">
        <v>2722</v>
      </c>
      <c r="H3261" s="533">
        <v>516</v>
      </c>
      <c r="I3261" s="533" t="str">
        <f t="shared" ref="I3261:J3261" si="2857">I3259</f>
        <v>KITCHEN AREA</v>
      </c>
      <c r="J3261" s="533" t="str">
        <f t="shared" si="2857"/>
        <v>KITCHEN AREA</v>
      </c>
      <c r="K3261" s="278" t="s">
        <v>76</v>
      </c>
      <c r="L3261" s="278" t="s">
        <v>470</v>
      </c>
      <c r="M3261" s="629">
        <v>1</v>
      </c>
      <c r="N3261" s="274" t="s">
        <v>39</v>
      </c>
      <c r="P3261" s="533">
        <v>0</v>
      </c>
      <c r="Q3261" s="533">
        <f t="shared" si="2852"/>
        <v>0</v>
      </c>
      <c r="R3261" s="533">
        <f t="shared" si="2853"/>
        <v>0</v>
      </c>
    </row>
    <row r="3262" spans="1:18" ht="15.75">
      <c r="A3262" s="533" t="s">
        <v>2729</v>
      </c>
      <c r="B3262" s="533">
        <v>11</v>
      </c>
      <c r="C3262" s="533" t="s">
        <v>446</v>
      </c>
      <c r="D3262" s="572" t="s">
        <v>1842</v>
      </c>
      <c r="E3262" s="571" t="str">
        <f t="shared" si="2825"/>
        <v xml:space="preserve"> FOOD SERVICE EQUIPMENT</v>
      </c>
      <c r="F3262" s="533" t="str">
        <f t="shared" si="2818"/>
        <v>ME</v>
      </c>
      <c r="G3262" s="533" t="s">
        <v>2722</v>
      </c>
      <c r="H3262" s="533">
        <v>517</v>
      </c>
      <c r="I3262" s="533" t="str">
        <f t="shared" ref="I3262:J3262" si="2858">I3260</f>
        <v>Meat &amp; Poultry Preparation</v>
      </c>
      <c r="J3262" s="533" t="str">
        <f t="shared" si="2858"/>
        <v>Meat &amp; Poultry Preparation</v>
      </c>
      <c r="K3262" s="278" t="s">
        <v>77</v>
      </c>
      <c r="L3262" s="278" t="s">
        <v>464</v>
      </c>
      <c r="M3262" s="629">
        <v>1</v>
      </c>
      <c r="N3262" s="274" t="s">
        <v>39</v>
      </c>
      <c r="P3262" s="533">
        <v>0</v>
      </c>
      <c r="Q3262" s="533">
        <f t="shared" si="2852"/>
        <v>0</v>
      </c>
      <c r="R3262" s="533">
        <f t="shared" si="2853"/>
        <v>0</v>
      </c>
    </row>
    <row r="3263" spans="1:18" ht="15.75">
      <c r="A3263" s="533" t="s">
        <v>2729</v>
      </c>
      <c r="B3263" s="533">
        <v>11</v>
      </c>
      <c r="C3263" s="533" t="s">
        <v>446</v>
      </c>
      <c r="D3263" s="572" t="s">
        <v>1842</v>
      </c>
      <c r="E3263" s="571" t="str">
        <f t="shared" si="2825"/>
        <v xml:space="preserve"> FOOD SERVICE EQUIPMENT</v>
      </c>
      <c r="F3263" s="533" t="str">
        <f t="shared" si="2818"/>
        <v>ME</v>
      </c>
      <c r="G3263" s="533" t="s">
        <v>2722</v>
      </c>
      <c r="H3263" s="533">
        <v>518</v>
      </c>
      <c r="I3263" s="533" t="str">
        <f t="shared" ref="I3263:J3263" si="2859">I3261</f>
        <v>KITCHEN AREA</v>
      </c>
      <c r="J3263" s="533" t="str">
        <f t="shared" si="2859"/>
        <v>KITCHEN AREA</v>
      </c>
      <c r="K3263" s="278" t="s">
        <v>78</v>
      </c>
      <c r="L3263" s="278" t="s">
        <v>471</v>
      </c>
      <c r="M3263" s="278">
        <v>1</v>
      </c>
      <c r="N3263" s="274" t="s">
        <v>39</v>
      </c>
      <c r="P3263" s="533">
        <v>0</v>
      </c>
      <c r="Q3263" s="533">
        <f t="shared" si="2852"/>
        <v>0</v>
      </c>
      <c r="R3263" s="533">
        <f t="shared" si="2853"/>
        <v>0</v>
      </c>
    </row>
    <row r="3264" spans="1:18" ht="15.75">
      <c r="A3264" s="533" t="s">
        <v>2729</v>
      </c>
      <c r="B3264" s="533">
        <v>11</v>
      </c>
      <c r="C3264" s="533" t="s">
        <v>446</v>
      </c>
      <c r="D3264" s="572" t="s">
        <v>1842</v>
      </c>
      <c r="E3264" s="571" t="str">
        <f t="shared" si="2825"/>
        <v xml:space="preserve"> FOOD SERVICE EQUIPMENT</v>
      </c>
      <c r="F3264" s="533" t="str">
        <f t="shared" si="2818"/>
        <v>ME</v>
      </c>
      <c r="G3264" s="533" t="s">
        <v>2725</v>
      </c>
      <c r="H3264" s="533">
        <v>519</v>
      </c>
      <c r="I3264" s="533" t="str">
        <f>L3264</f>
        <v>Bakery &amp; Pastry</v>
      </c>
      <c r="J3264" s="533" t="str">
        <f>L3264</f>
        <v>Bakery &amp; Pastry</v>
      </c>
      <c r="K3264" s="278"/>
      <c r="L3264" s="278" t="s">
        <v>472</v>
      </c>
      <c r="M3264" s="631"/>
      <c r="N3264" s="273"/>
    </row>
    <row r="3265" spans="1:18" ht="15.75">
      <c r="A3265" s="533" t="s">
        <v>2729</v>
      </c>
      <c r="B3265" s="533">
        <v>11</v>
      </c>
      <c r="C3265" s="533" t="s">
        <v>446</v>
      </c>
      <c r="D3265" s="572" t="s">
        <v>1842</v>
      </c>
      <c r="E3265" s="571" t="str">
        <f t="shared" si="2825"/>
        <v xml:space="preserve"> FOOD SERVICE EQUIPMENT</v>
      </c>
      <c r="F3265" s="533" t="str">
        <f t="shared" si="2818"/>
        <v>ME</v>
      </c>
      <c r="G3265" s="533" t="s">
        <v>2722</v>
      </c>
      <c r="H3265" s="533">
        <v>520</v>
      </c>
      <c r="I3265" s="533" t="str">
        <f t="shared" ref="I3265:J3265" si="2860">I3263</f>
        <v>KITCHEN AREA</v>
      </c>
      <c r="J3265" s="533" t="str">
        <f t="shared" si="2860"/>
        <v>KITCHEN AREA</v>
      </c>
      <c r="K3265" s="278" t="s">
        <v>302</v>
      </c>
      <c r="L3265" s="278" t="s">
        <v>473</v>
      </c>
      <c r="M3265" s="233">
        <v>1</v>
      </c>
      <c r="N3265" s="274" t="s">
        <v>39</v>
      </c>
      <c r="P3265" s="533">
        <v>0</v>
      </c>
      <c r="Q3265" s="533">
        <f t="shared" ref="Q3265:Q3278" si="2861">O3265*0.93</f>
        <v>0</v>
      </c>
      <c r="R3265" s="533">
        <f t="shared" ref="R3265:R3278" si="2862">Q3265*M3265</f>
        <v>0</v>
      </c>
    </row>
    <row r="3266" spans="1:18" ht="15.75">
      <c r="A3266" s="533" t="s">
        <v>2729</v>
      </c>
      <c r="B3266" s="533">
        <v>11</v>
      </c>
      <c r="C3266" s="533" t="s">
        <v>446</v>
      </c>
      <c r="D3266" s="572" t="s">
        <v>1842</v>
      </c>
      <c r="E3266" s="571" t="str">
        <f t="shared" si="2825"/>
        <v xml:space="preserve"> FOOD SERVICE EQUIPMENT</v>
      </c>
      <c r="F3266" s="533" t="str">
        <f t="shared" si="2818"/>
        <v>ME</v>
      </c>
      <c r="G3266" s="533" t="s">
        <v>2722</v>
      </c>
      <c r="H3266" s="533">
        <v>521</v>
      </c>
      <c r="I3266" s="533" t="str">
        <f t="shared" ref="I3266:J3266" si="2863">I3264</f>
        <v>Bakery &amp; Pastry</v>
      </c>
      <c r="J3266" s="533" t="str">
        <f t="shared" si="2863"/>
        <v>Bakery &amp; Pastry</v>
      </c>
      <c r="K3266" s="278" t="s">
        <v>304</v>
      </c>
      <c r="L3266" s="278" t="s">
        <v>469</v>
      </c>
      <c r="M3266" s="629">
        <v>2</v>
      </c>
      <c r="N3266" s="274" t="s">
        <v>39</v>
      </c>
      <c r="P3266" s="533">
        <v>0</v>
      </c>
      <c r="Q3266" s="533">
        <f t="shared" si="2861"/>
        <v>0</v>
      </c>
      <c r="R3266" s="533">
        <f t="shared" si="2862"/>
        <v>0</v>
      </c>
    </row>
    <row r="3267" spans="1:18" ht="15.75">
      <c r="A3267" s="533" t="s">
        <v>2729</v>
      </c>
      <c r="B3267" s="533">
        <v>11</v>
      </c>
      <c r="C3267" s="533" t="s">
        <v>446</v>
      </c>
      <c r="D3267" s="572" t="s">
        <v>1842</v>
      </c>
      <c r="E3267" s="571" t="str">
        <f t="shared" si="2825"/>
        <v xml:space="preserve"> FOOD SERVICE EQUIPMENT</v>
      </c>
      <c r="F3267" s="533" t="str">
        <f t="shared" si="2818"/>
        <v>ME</v>
      </c>
      <c r="G3267" s="533" t="s">
        <v>2722</v>
      </c>
      <c r="H3267" s="533">
        <v>522</v>
      </c>
      <c r="I3267" s="533" t="str">
        <f t="shared" ref="I3267:J3267" si="2864">I3265</f>
        <v>KITCHEN AREA</v>
      </c>
      <c r="J3267" s="533" t="str">
        <f t="shared" si="2864"/>
        <v>KITCHEN AREA</v>
      </c>
      <c r="K3267" s="278" t="s">
        <v>306</v>
      </c>
      <c r="L3267" s="278" t="s">
        <v>455</v>
      </c>
      <c r="M3267" s="629">
        <v>2</v>
      </c>
      <c r="N3267" s="274" t="s">
        <v>39</v>
      </c>
      <c r="P3267" s="533">
        <v>0</v>
      </c>
      <c r="Q3267" s="533">
        <f t="shared" si="2861"/>
        <v>0</v>
      </c>
      <c r="R3267" s="533">
        <f t="shared" si="2862"/>
        <v>0</v>
      </c>
    </row>
    <row r="3268" spans="1:18" ht="15.75">
      <c r="A3268" s="533" t="s">
        <v>2729</v>
      </c>
      <c r="B3268" s="533">
        <v>11</v>
      </c>
      <c r="C3268" s="533" t="s">
        <v>446</v>
      </c>
      <c r="D3268" s="572" t="s">
        <v>1842</v>
      </c>
      <c r="E3268" s="571" t="str">
        <f t="shared" si="2825"/>
        <v xml:space="preserve"> FOOD SERVICE EQUIPMENT</v>
      </c>
      <c r="F3268" s="533" t="str">
        <f t="shared" si="2818"/>
        <v>ME</v>
      </c>
      <c r="G3268" s="533" t="s">
        <v>2722</v>
      </c>
      <c r="H3268" s="533">
        <v>523</v>
      </c>
      <c r="I3268" s="533" t="str">
        <f t="shared" ref="I3268:J3268" si="2865">I3266</f>
        <v>Bakery &amp; Pastry</v>
      </c>
      <c r="J3268" s="533" t="str">
        <f t="shared" si="2865"/>
        <v>Bakery &amp; Pastry</v>
      </c>
      <c r="K3268" s="278" t="s">
        <v>341</v>
      </c>
      <c r="L3268" s="278" t="s">
        <v>474</v>
      </c>
      <c r="M3268" s="629">
        <v>1</v>
      </c>
      <c r="N3268" s="274" t="s">
        <v>39</v>
      </c>
      <c r="P3268" s="533">
        <v>0</v>
      </c>
      <c r="Q3268" s="533">
        <f t="shared" si="2861"/>
        <v>0</v>
      </c>
      <c r="R3268" s="533">
        <f t="shared" si="2862"/>
        <v>0</v>
      </c>
    </row>
    <row r="3269" spans="1:18" ht="15.75">
      <c r="A3269" s="533" t="s">
        <v>2729</v>
      </c>
      <c r="B3269" s="533">
        <v>11</v>
      </c>
      <c r="C3269" s="533" t="s">
        <v>446</v>
      </c>
      <c r="D3269" s="572" t="s">
        <v>1842</v>
      </c>
      <c r="E3269" s="571" t="str">
        <f t="shared" si="2825"/>
        <v xml:space="preserve"> FOOD SERVICE EQUIPMENT</v>
      </c>
      <c r="F3269" s="533" t="str">
        <f t="shared" si="2818"/>
        <v>ME</v>
      </c>
      <c r="G3269" s="533" t="s">
        <v>2722</v>
      </c>
      <c r="H3269" s="533">
        <v>524</v>
      </c>
      <c r="I3269" s="533" t="str">
        <f t="shared" ref="I3269:J3269" si="2866">I3267</f>
        <v>KITCHEN AREA</v>
      </c>
      <c r="J3269" s="533" t="str">
        <f t="shared" si="2866"/>
        <v>KITCHEN AREA</v>
      </c>
      <c r="K3269" s="278" t="s">
        <v>343</v>
      </c>
      <c r="L3269" s="278" t="s">
        <v>475</v>
      </c>
      <c r="M3269" s="629">
        <v>1</v>
      </c>
      <c r="N3269" s="274" t="s">
        <v>39</v>
      </c>
      <c r="P3269" s="533">
        <v>0</v>
      </c>
      <c r="Q3269" s="533">
        <f t="shared" si="2861"/>
        <v>0</v>
      </c>
      <c r="R3269" s="533">
        <f t="shared" si="2862"/>
        <v>0</v>
      </c>
    </row>
    <row r="3270" spans="1:18" ht="15.75">
      <c r="A3270" s="533" t="s">
        <v>2729</v>
      </c>
      <c r="B3270" s="533">
        <v>11</v>
      </c>
      <c r="C3270" s="533" t="s">
        <v>446</v>
      </c>
      <c r="D3270" s="572" t="s">
        <v>1842</v>
      </c>
      <c r="E3270" s="571" t="str">
        <f t="shared" si="2825"/>
        <v xml:space="preserve"> FOOD SERVICE EQUIPMENT</v>
      </c>
      <c r="F3270" s="533" t="str">
        <f t="shared" si="2818"/>
        <v>ME</v>
      </c>
      <c r="G3270" s="533" t="s">
        <v>2722</v>
      </c>
      <c r="H3270" s="533">
        <v>525</v>
      </c>
      <c r="I3270" s="533" t="str">
        <f t="shared" ref="I3270:J3270" si="2867">I3268</f>
        <v>Bakery &amp; Pastry</v>
      </c>
      <c r="J3270" s="533" t="str">
        <f t="shared" si="2867"/>
        <v>Bakery &amp; Pastry</v>
      </c>
      <c r="K3270" s="278" t="s">
        <v>83</v>
      </c>
      <c r="L3270" s="278" t="s">
        <v>476</v>
      </c>
      <c r="M3270" s="629">
        <v>1</v>
      </c>
      <c r="N3270" s="274" t="s">
        <v>39</v>
      </c>
      <c r="P3270" s="533">
        <v>0</v>
      </c>
      <c r="Q3270" s="533">
        <f t="shared" si="2861"/>
        <v>0</v>
      </c>
      <c r="R3270" s="533">
        <f t="shared" si="2862"/>
        <v>0</v>
      </c>
    </row>
    <row r="3271" spans="1:18" ht="15.75">
      <c r="A3271" s="533" t="s">
        <v>2729</v>
      </c>
      <c r="B3271" s="533">
        <v>11</v>
      </c>
      <c r="C3271" s="533" t="s">
        <v>446</v>
      </c>
      <c r="D3271" s="572" t="s">
        <v>1842</v>
      </c>
      <c r="E3271" s="571" t="str">
        <f t="shared" si="2825"/>
        <v xml:space="preserve"> FOOD SERVICE EQUIPMENT</v>
      </c>
      <c r="F3271" s="533" t="str">
        <f t="shared" si="2818"/>
        <v>ME</v>
      </c>
      <c r="G3271" s="533" t="s">
        <v>2722</v>
      </c>
      <c r="H3271" s="533">
        <v>526</v>
      </c>
      <c r="I3271" s="533" t="str">
        <f t="shared" ref="I3271:J3271" si="2868">I3269</f>
        <v>KITCHEN AREA</v>
      </c>
      <c r="J3271" s="533" t="str">
        <f t="shared" si="2868"/>
        <v>KITCHEN AREA</v>
      </c>
      <c r="K3271" s="278" t="s">
        <v>13</v>
      </c>
      <c r="L3271" s="278" t="s">
        <v>464</v>
      </c>
      <c r="M3271" s="629">
        <v>1</v>
      </c>
      <c r="N3271" s="274" t="s">
        <v>39</v>
      </c>
      <c r="P3271" s="533">
        <v>0</v>
      </c>
      <c r="Q3271" s="533">
        <f t="shared" si="2861"/>
        <v>0</v>
      </c>
      <c r="R3271" s="533">
        <f t="shared" si="2862"/>
        <v>0</v>
      </c>
    </row>
    <row r="3272" spans="1:18" ht="15.75">
      <c r="A3272" s="533" t="s">
        <v>2729</v>
      </c>
      <c r="B3272" s="533">
        <v>11</v>
      </c>
      <c r="C3272" s="533" t="s">
        <v>446</v>
      </c>
      <c r="D3272" s="572" t="s">
        <v>1842</v>
      </c>
      <c r="E3272" s="571" t="str">
        <f t="shared" si="2825"/>
        <v xml:space="preserve"> FOOD SERVICE EQUIPMENT</v>
      </c>
      <c r="F3272" s="533" t="str">
        <f t="shared" si="2818"/>
        <v>ME</v>
      </c>
      <c r="G3272" s="533" t="s">
        <v>2722</v>
      </c>
      <c r="H3272" s="533">
        <v>527</v>
      </c>
      <c r="I3272" s="533" t="str">
        <f t="shared" ref="I3272:J3272" si="2869">I3270</f>
        <v>Bakery &amp; Pastry</v>
      </c>
      <c r="J3272" s="533" t="str">
        <f t="shared" si="2869"/>
        <v>Bakery &amp; Pastry</v>
      </c>
      <c r="K3272" s="278" t="s">
        <v>15</v>
      </c>
      <c r="L3272" s="278" t="s">
        <v>477</v>
      </c>
      <c r="M3272" s="629">
        <v>1</v>
      </c>
      <c r="N3272" s="274" t="s">
        <v>39</v>
      </c>
      <c r="P3272" s="533">
        <v>0</v>
      </c>
      <c r="Q3272" s="533">
        <f t="shared" si="2861"/>
        <v>0</v>
      </c>
      <c r="R3272" s="533">
        <f t="shared" si="2862"/>
        <v>0</v>
      </c>
    </row>
    <row r="3273" spans="1:18" ht="15.75">
      <c r="A3273" s="533" t="s">
        <v>2729</v>
      </c>
      <c r="B3273" s="533">
        <v>11</v>
      </c>
      <c r="C3273" s="533" t="s">
        <v>446</v>
      </c>
      <c r="D3273" s="572" t="s">
        <v>1842</v>
      </c>
      <c r="E3273" s="571" t="str">
        <f t="shared" si="2825"/>
        <v xml:space="preserve"> FOOD SERVICE EQUIPMENT</v>
      </c>
      <c r="F3273" s="533" t="str">
        <f t="shared" si="2818"/>
        <v>ME</v>
      </c>
      <c r="G3273" s="533" t="s">
        <v>2722</v>
      </c>
      <c r="H3273" s="533">
        <v>528</v>
      </c>
      <c r="I3273" s="533" t="str">
        <f t="shared" ref="I3273:J3273" si="2870">I3271</f>
        <v>KITCHEN AREA</v>
      </c>
      <c r="J3273" s="533" t="str">
        <f t="shared" si="2870"/>
        <v>KITCHEN AREA</v>
      </c>
      <c r="K3273" s="278" t="s">
        <v>17</v>
      </c>
      <c r="L3273" s="278" t="s">
        <v>478</v>
      </c>
      <c r="M3273" s="629">
        <v>1</v>
      </c>
      <c r="N3273" s="274" t="s">
        <v>39</v>
      </c>
      <c r="P3273" s="533">
        <v>0</v>
      </c>
      <c r="Q3273" s="533">
        <f t="shared" si="2861"/>
        <v>0</v>
      </c>
      <c r="R3273" s="533">
        <f t="shared" si="2862"/>
        <v>0</v>
      </c>
    </row>
    <row r="3274" spans="1:18" ht="15.75">
      <c r="A3274" s="533" t="s">
        <v>2729</v>
      </c>
      <c r="B3274" s="533">
        <v>11</v>
      </c>
      <c r="C3274" s="533" t="s">
        <v>446</v>
      </c>
      <c r="D3274" s="572" t="s">
        <v>1842</v>
      </c>
      <c r="E3274" s="571" t="str">
        <f t="shared" si="2825"/>
        <v xml:space="preserve"> FOOD SERVICE EQUIPMENT</v>
      </c>
      <c r="F3274" s="533" t="str">
        <f t="shared" si="2818"/>
        <v>ME</v>
      </c>
      <c r="G3274" s="533" t="s">
        <v>2722</v>
      </c>
      <c r="H3274" s="533">
        <v>529</v>
      </c>
      <c r="I3274" s="533" t="str">
        <f t="shared" ref="I3274:J3274" si="2871">I3272</f>
        <v>Bakery &amp; Pastry</v>
      </c>
      <c r="J3274" s="533" t="str">
        <f t="shared" si="2871"/>
        <v>Bakery &amp; Pastry</v>
      </c>
      <c r="K3274" s="278" t="s">
        <v>19</v>
      </c>
      <c r="L3274" s="278" t="s">
        <v>479</v>
      </c>
      <c r="M3274" s="629">
        <v>1</v>
      </c>
      <c r="N3274" s="274" t="s">
        <v>39</v>
      </c>
      <c r="P3274" s="533">
        <v>0</v>
      </c>
      <c r="Q3274" s="533">
        <f t="shared" si="2861"/>
        <v>0</v>
      </c>
      <c r="R3274" s="533">
        <f t="shared" si="2862"/>
        <v>0</v>
      </c>
    </row>
    <row r="3275" spans="1:18" ht="15.75">
      <c r="A3275" s="533" t="s">
        <v>2729</v>
      </c>
      <c r="B3275" s="533">
        <v>11</v>
      </c>
      <c r="C3275" s="533" t="s">
        <v>446</v>
      </c>
      <c r="D3275" s="572" t="s">
        <v>1842</v>
      </c>
      <c r="E3275" s="571" t="str">
        <f t="shared" si="2825"/>
        <v xml:space="preserve"> FOOD SERVICE EQUIPMENT</v>
      </c>
      <c r="F3275" s="533" t="str">
        <f t="shared" si="2818"/>
        <v>ME</v>
      </c>
      <c r="G3275" s="533" t="s">
        <v>2722</v>
      </c>
      <c r="H3275" s="533">
        <v>530</v>
      </c>
      <c r="I3275" s="533" t="str">
        <f t="shared" ref="I3275:J3275" si="2872">I3273</f>
        <v>KITCHEN AREA</v>
      </c>
      <c r="J3275" s="533" t="str">
        <f t="shared" si="2872"/>
        <v>KITCHEN AREA</v>
      </c>
      <c r="K3275" s="278" t="s">
        <v>20</v>
      </c>
      <c r="L3275" s="278" t="s">
        <v>464</v>
      </c>
      <c r="M3275" s="233">
        <v>1</v>
      </c>
      <c r="N3275" s="236" t="s">
        <v>39</v>
      </c>
      <c r="P3275" s="533">
        <v>0</v>
      </c>
      <c r="Q3275" s="533">
        <f t="shared" si="2861"/>
        <v>0</v>
      </c>
      <c r="R3275" s="533">
        <f t="shared" si="2862"/>
        <v>0</v>
      </c>
    </row>
    <row r="3276" spans="1:18" ht="15.75">
      <c r="A3276" s="533" t="s">
        <v>2729</v>
      </c>
      <c r="B3276" s="533">
        <v>11</v>
      </c>
      <c r="C3276" s="533" t="s">
        <v>446</v>
      </c>
      <c r="D3276" s="572" t="s">
        <v>1842</v>
      </c>
      <c r="E3276" s="571" t="str">
        <f t="shared" si="2825"/>
        <v xml:space="preserve"> FOOD SERVICE EQUIPMENT</v>
      </c>
      <c r="F3276" s="533" t="str">
        <f t="shared" si="2818"/>
        <v>ME</v>
      </c>
      <c r="G3276" s="533" t="s">
        <v>2722</v>
      </c>
      <c r="H3276" s="533">
        <v>531</v>
      </c>
      <c r="I3276" s="533" t="str">
        <f t="shared" ref="I3276:J3276" si="2873">I3274</f>
        <v>Bakery &amp; Pastry</v>
      </c>
      <c r="J3276" s="533" t="str">
        <f t="shared" si="2873"/>
        <v>Bakery &amp; Pastry</v>
      </c>
      <c r="K3276" s="278" t="s">
        <v>21</v>
      </c>
      <c r="L3276" s="278" t="s">
        <v>480</v>
      </c>
      <c r="M3276" s="278">
        <v>1</v>
      </c>
      <c r="N3276" s="236" t="s">
        <v>39</v>
      </c>
      <c r="P3276" s="533">
        <v>0</v>
      </c>
      <c r="Q3276" s="533">
        <f t="shared" si="2861"/>
        <v>0</v>
      </c>
      <c r="R3276" s="533">
        <f t="shared" si="2862"/>
        <v>0</v>
      </c>
    </row>
    <row r="3277" spans="1:18" ht="15.75">
      <c r="A3277" s="533" t="s">
        <v>2729</v>
      </c>
      <c r="B3277" s="533">
        <v>11</v>
      </c>
      <c r="C3277" s="533" t="s">
        <v>446</v>
      </c>
      <c r="D3277" s="572" t="s">
        <v>1842</v>
      </c>
      <c r="E3277" s="571" t="str">
        <f t="shared" si="2825"/>
        <v xml:space="preserve"> FOOD SERVICE EQUIPMENT</v>
      </c>
      <c r="F3277" s="533" t="str">
        <f t="shared" si="2818"/>
        <v>ME</v>
      </c>
      <c r="G3277" s="533" t="s">
        <v>2722</v>
      </c>
      <c r="H3277" s="533">
        <v>532</v>
      </c>
      <c r="I3277" s="533" t="str">
        <f t="shared" ref="I3277:J3277" si="2874">I3275</f>
        <v>KITCHEN AREA</v>
      </c>
      <c r="J3277" s="533" t="str">
        <f t="shared" si="2874"/>
        <v>KITCHEN AREA</v>
      </c>
      <c r="K3277" s="278" t="s">
        <v>45</v>
      </c>
      <c r="L3277" s="278" t="s">
        <v>481</v>
      </c>
      <c r="M3277" s="278">
        <v>1</v>
      </c>
      <c r="N3277" s="236" t="s">
        <v>39</v>
      </c>
      <c r="P3277" s="533">
        <v>0</v>
      </c>
      <c r="Q3277" s="533">
        <f t="shared" si="2861"/>
        <v>0</v>
      </c>
      <c r="R3277" s="533">
        <f t="shared" si="2862"/>
        <v>0</v>
      </c>
    </row>
    <row r="3278" spans="1:18" ht="15.75">
      <c r="A3278" s="533" t="s">
        <v>2729</v>
      </c>
      <c r="B3278" s="533">
        <v>11</v>
      </c>
      <c r="C3278" s="533" t="s">
        <v>446</v>
      </c>
      <c r="D3278" s="572" t="s">
        <v>1842</v>
      </c>
      <c r="E3278" s="571" t="str">
        <f t="shared" si="2825"/>
        <v xml:space="preserve"> FOOD SERVICE EQUIPMENT</v>
      </c>
      <c r="F3278" s="533" t="str">
        <f t="shared" si="2818"/>
        <v>ME</v>
      </c>
      <c r="G3278" s="533" t="s">
        <v>2722</v>
      </c>
      <c r="H3278" s="533">
        <v>533</v>
      </c>
      <c r="I3278" s="533" t="str">
        <f t="shared" ref="I3278:J3278" si="2875">I3276</f>
        <v>Bakery &amp; Pastry</v>
      </c>
      <c r="J3278" s="533" t="str">
        <f t="shared" si="2875"/>
        <v>Bakery &amp; Pastry</v>
      </c>
      <c r="K3278" s="278" t="s">
        <v>48</v>
      </c>
      <c r="L3278" s="278" t="s">
        <v>482</v>
      </c>
      <c r="M3278" s="278">
        <v>1</v>
      </c>
      <c r="N3278" s="236" t="s">
        <v>39</v>
      </c>
      <c r="P3278" s="533">
        <v>0</v>
      </c>
      <c r="Q3278" s="533">
        <f t="shared" si="2861"/>
        <v>0</v>
      </c>
      <c r="R3278" s="533">
        <f t="shared" si="2862"/>
        <v>0</v>
      </c>
    </row>
    <row r="3279" spans="1:18" ht="15.75">
      <c r="A3279" s="533" t="s">
        <v>2729</v>
      </c>
      <c r="B3279" s="533">
        <v>11</v>
      </c>
      <c r="C3279" s="533" t="s">
        <v>446</v>
      </c>
      <c r="D3279" s="572" t="s">
        <v>1842</v>
      </c>
      <c r="E3279" s="571" t="str">
        <f t="shared" si="2825"/>
        <v xml:space="preserve"> FOOD SERVICE EQUIPMENT</v>
      </c>
      <c r="F3279" s="533" t="str">
        <f t="shared" si="2818"/>
        <v>ME</v>
      </c>
      <c r="G3279" s="533" t="s">
        <v>2725</v>
      </c>
      <c r="H3279" s="533">
        <v>534</v>
      </c>
      <c r="I3279" s="533" t="str">
        <f>L3279</f>
        <v>Hot Kitchen</v>
      </c>
      <c r="J3279" s="533" t="str">
        <f>L3279</f>
        <v>Hot Kitchen</v>
      </c>
      <c r="K3279" s="278"/>
      <c r="L3279" s="278" t="s">
        <v>483</v>
      </c>
      <c r="M3279" s="631"/>
      <c r="N3279" s="273"/>
    </row>
    <row r="3280" spans="1:18" ht="15.75">
      <c r="A3280" s="533" t="s">
        <v>2729</v>
      </c>
      <c r="B3280" s="533">
        <v>11</v>
      </c>
      <c r="C3280" s="533" t="s">
        <v>446</v>
      </c>
      <c r="D3280" s="572" t="s">
        <v>1842</v>
      </c>
      <c r="E3280" s="571" t="str">
        <f t="shared" si="2825"/>
        <v xml:space="preserve"> FOOD SERVICE EQUIPMENT</v>
      </c>
      <c r="F3280" s="533" t="str">
        <f t="shared" si="2818"/>
        <v>ME</v>
      </c>
      <c r="G3280" s="533" t="s">
        <v>2722</v>
      </c>
      <c r="H3280" s="533">
        <v>535</v>
      </c>
      <c r="I3280" s="533" t="str">
        <f t="shared" ref="I3280:J3280" si="2876">I3278</f>
        <v>Bakery &amp; Pastry</v>
      </c>
      <c r="J3280" s="533" t="str">
        <f t="shared" si="2876"/>
        <v>Bakery &amp; Pastry</v>
      </c>
      <c r="K3280" s="278" t="s">
        <v>50</v>
      </c>
      <c r="L3280" s="278" t="s">
        <v>467</v>
      </c>
      <c r="M3280" s="629">
        <v>2</v>
      </c>
      <c r="N3280" s="274" t="s">
        <v>39</v>
      </c>
      <c r="P3280" s="533">
        <v>0</v>
      </c>
      <c r="Q3280" s="533">
        <f t="shared" ref="Q3280:Q3293" si="2877">O3280*0.93</f>
        <v>0</v>
      </c>
      <c r="R3280" s="533">
        <f t="shared" ref="R3280:R3293" si="2878">Q3280*M3280</f>
        <v>0</v>
      </c>
    </row>
    <row r="3281" spans="1:18" ht="15.75">
      <c r="A3281" s="533" t="s">
        <v>2729</v>
      </c>
      <c r="B3281" s="533">
        <v>11</v>
      </c>
      <c r="C3281" s="533" t="s">
        <v>446</v>
      </c>
      <c r="D3281" s="572" t="s">
        <v>1842</v>
      </c>
      <c r="E3281" s="571" t="str">
        <f t="shared" si="2825"/>
        <v xml:space="preserve"> FOOD SERVICE EQUIPMENT</v>
      </c>
      <c r="F3281" s="533" t="str">
        <f t="shared" si="2818"/>
        <v>ME</v>
      </c>
      <c r="G3281" s="533" t="s">
        <v>2722</v>
      </c>
      <c r="H3281" s="533">
        <v>536</v>
      </c>
      <c r="I3281" s="533" t="str">
        <f t="shared" ref="I3281:J3281" si="2879">I3279</f>
        <v>Hot Kitchen</v>
      </c>
      <c r="J3281" s="533" t="str">
        <f t="shared" si="2879"/>
        <v>Hot Kitchen</v>
      </c>
      <c r="K3281" s="278" t="s">
        <v>76</v>
      </c>
      <c r="L3281" s="278" t="s">
        <v>484</v>
      </c>
      <c r="M3281" s="629">
        <v>1</v>
      </c>
      <c r="N3281" s="274" t="s">
        <v>39</v>
      </c>
      <c r="P3281" s="533">
        <v>0</v>
      </c>
      <c r="Q3281" s="533">
        <f t="shared" si="2877"/>
        <v>0</v>
      </c>
      <c r="R3281" s="533">
        <f t="shared" si="2878"/>
        <v>0</v>
      </c>
    </row>
    <row r="3282" spans="1:18" ht="15.75">
      <c r="A3282" s="533" t="s">
        <v>2729</v>
      </c>
      <c r="B3282" s="533">
        <v>11</v>
      </c>
      <c r="C3282" s="533" t="s">
        <v>446</v>
      </c>
      <c r="D3282" s="572" t="s">
        <v>1842</v>
      </c>
      <c r="E3282" s="571" t="str">
        <f t="shared" si="2825"/>
        <v xml:space="preserve"> FOOD SERVICE EQUIPMENT</v>
      </c>
      <c r="F3282" s="533" t="str">
        <f t="shared" si="2818"/>
        <v>ME</v>
      </c>
      <c r="G3282" s="533" t="s">
        <v>2722</v>
      </c>
      <c r="H3282" s="533">
        <v>537</v>
      </c>
      <c r="I3282" s="533" t="str">
        <f t="shared" ref="I3282:J3282" si="2880">I3280</f>
        <v>Bakery &amp; Pastry</v>
      </c>
      <c r="J3282" s="533" t="str">
        <f t="shared" si="2880"/>
        <v>Bakery &amp; Pastry</v>
      </c>
      <c r="K3282" s="278" t="s">
        <v>77</v>
      </c>
      <c r="L3282" s="278" t="s">
        <v>485</v>
      </c>
      <c r="M3282" s="632">
        <v>2</v>
      </c>
      <c r="N3282" s="236" t="s">
        <v>39</v>
      </c>
      <c r="P3282" s="533">
        <v>0</v>
      </c>
      <c r="Q3282" s="533">
        <f t="shared" si="2877"/>
        <v>0</v>
      </c>
      <c r="R3282" s="533">
        <f t="shared" si="2878"/>
        <v>0</v>
      </c>
    </row>
    <row r="3283" spans="1:18" ht="15.75">
      <c r="A3283" s="533" t="s">
        <v>2729</v>
      </c>
      <c r="B3283" s="533">
        <v>11</v>
      </c>
      <c r="C3283" s="533" t="s">
        <v>446</v>
      </c>
      <c r="D3283" s="572" t="s">
        <v>1842</v>
      </c>
      <c r="E3283" s="571" t="str">
        <f t="shared" si="2825"/>
        <v xml:space="preserve"> FOOD SERVICE EQUIPMENT</v>
      </c>
      <c r="F3283" s="533" t="str">
        <f t="shared" si="2818"/>
        <v>ME</v>
      </c>
      <c r="G3283" s="533" t="s">
        <v>2722</v>
      </c>
      <c r="H3283" s="533">
        <v>538</v>
      </c>
      <c r="I3283" s="533" t="str">
        <f t="shared" ref="I3283:J3283" si="2881">I3281</f>
        <v>Hot Kitchen</v>
      </c>
      <c r="J3283" s="533" t="str">
        <f t="shared" si="2881"/>
        <v>Hot Kitchen</v>
      </c>
      <c r="K3283" s="278" t="s">
        <v>78</v>
      </c>
      <c r="L3283" s="278" t="s">
        <v>464</v>
      </c>
      <c r="M3283" s="632">
        <v>1</v>
      </c>
      <c r="N3283" s="225" t="s">
        <v>39</v>
      </c>
      <c r="P3283" s="533">
        <v>0</v>
      </c>
      <c r="Q3283" s="533">
        <f t="shared" si="2877"/>
        <v>0</v>
      </c>
      <c r="R3283" s="533">
        <f t="shared" si="2878"/>
        <v>0</v>
      </c>
    </row>
    <row r="3284" spans="1:18" ht="15.75">
      <c r="A3284" s="533" t="s">
        <v>2729</v>
      </c>
      <c r="B3284" s="533">
        <v>11</v>
      </c>
      <c r="C3284" s="533" t="s">
        <v>446</v>
      </c>
      <c r="D3284" s="572" t="s">
        <v>1842</v>
      </c>
      <c r="E3284" s="571" t="str">
        <f t="shared" si="2825"/>
        <v xml:space="preserve"> FOOD SERVICE EQUIPMENT</v>
      </c>
      <c r="F3284" s="533" t="str">
        <f t="shared" si="2818"/>
        <v>ME</v>
      </c>
      <c r="G3284" s="533" t="s">
        <v>2722</v>
      </c>
      <c r="H3284" s="533">
        <v>539</v>
      </c>
      <c r="I3284" s="533" t="str">
        <f t="shared" ref="I3284:J3284" si="2882">I3282</f>
        <v>Bakery &amp; Pastry</v>
      </c>
      <c r="J3284" s="533" t="str">
        <f t="shared" si="2882"/>
        <v>Bakery &amp; Pastry</v>
      </c>
      <c r="K3284" s="278" t="s">
        <v>302</v>
      </c>
      <c r="L3284" s="278" t="s">
        <v>486</v>
      </c>
      <c r="M3284" s="278">
        <v>1</v>
      </c>
      <c r="N3284" s="225" t="s">
        <v>39</v>
      </c>
      <c r="P3284" s="533">
        <v>0</v>
      </c>
      <c r="Q3284" s="533">
        <f t="shared" si="2877"/>
        <v>0</v>
      </c>
      <c r="R3284" s="533">
        <f t="shared" si="2878"/>
        <v>0</v>
      </c>
    </row>
    <row r="3285" spans="1:18" ht="15.75">
      <c r="A3285" s="533" t="s">
        <v>2729</v>
      </c>
      <c r="B3285" s="533">
        <v>11</v>
      </c>
      <c r="C3285" s="533" t="s">
        <v>446</v>
      </c>
      <c r="D3285" s="572" t="s">
        <v>1842</v>
      </c>
      <c r="E3285" s="571" t="str">
        <f t="shared" si="2825"/>
        <v xml:space="preserve"> FOOD SERVICE EQUIPMENT</v>
      </c>
      <c r="F3285" s="533" t="str">
        <f t="shared" si="2818"/>
        <v>ME</v>
      </c>
      <c r="G3285" s="533" t="s">
        <v>2722</v>
      </c>
      <c r="H3285" s="533">
        <v>540</v>
      </c>
      <c r="I3285" s="533" t="str">
        <f t="shared" ref="I3285:J3285" si="2883">I3283</f>
        <v>Hot Kitchen</v>
      </c>
      <c r="J3285" s="533" t="str">
        <f t="shared" si="2883"/>
        <v>Hot Kitchen</v>
      </c>
      <c r="K3285" s="278" t="s">
        <v>304</v>
      </c>
      <c r="L3285" s="278" t="s">
        <v>487</v>
      </c>
      <c r="M3285" s="233">
        <v>1</v>
      </c>
      <c r="N3285" s="274" t="s">
        <v>39</v>
      </c>
      <c r="P3285" s="533">
        <v>0</v>
      </c>
      <c r="Q3285" s="533">
        <f t="shared" si="2877"/>
        <v>0</v>
      </c>
      <c r="R3285" s="533">
        <f t="shared" si="2878"/>
        <v>0</v>
      </c>
    </row>
    <row r="3286" spans="1:18" ht="15.75">
      <c r="A3286" s="533" t="s">
        <v>2729</v>
      </c>
      <c r="B3286" s="533">
        <v>11</v>
      </c>
      <c r="C3286" s="533" t="s">
        <v>446</v>
      </c>
      <c r="D3286" s="572" t="s">
        <v>1842</v>
      </c>
      <c r="E3286" s="571" t="str">
        <f t="shared" si="2825"/>
        <v xml:space="preserve"> FOOD SERVICE EQUIPMENT</v>
      </c>
      <c r="F3286" s="533" t="str">
        <f t="shared" si="2818"/>
        <v>ME</v>
      </c>
      <c r="G3286" s="533" t="s">
        <v>2722</v>
      </c>
      <c r="H3286" s="533">
        <v>541</v>
      </c>
      <c r="I3286" s="533" t="str">
        <f t="shared" ref="I3286:J3286" si="2884">I3284</f>
        <v>Bakery &amp; Pastry</v>
      </c>
      <c r="J3286" s="533" t="str">
        <f t="shared" si="2884"/>
        <v>Bakery &amp; Pastry</v>
      </c>
      <c r="K3286" s="278" t="s">
        <v>306</v>
      </c>
      <c r="L3286" s="278" t="s">
        <v>488</v>
      </c>
      <c r="M3286" s="629">
        <v>2</v>
      </c>
      <c r="N3286" s="274" t="s">
        <v>39</v>
      </c>
      <c r="P3286" s="533">
        <v>0</v>
      </c>
      <c r="Q3286" s="533">
        <f t="shared" si="2877"/>
        <v>0</v>
      </c>
      <c r="R3286" s="533">
        <f t="shared" si="2878"/>
        <v>0</v>
      </c>
    </row>
    <row r="3287" spans="1:18" ht="15.75">
      <c r="A3287" s="533" t="s">
        <v>2729</v>
      </c>
      <c r="B3287" s="533">
        <v>11</v>
      </c>
      <c r="C3287" s="533" t="s">
        <v>446</v>
      </c>
      <c r="D3287" s="572" t="s">
        <v>1842</v>
      </c>
      <c r="E3287" s="571" t="str">
        <f t="shared" si="2825"/>
        <v xml:space="preserve"> FOOD SERVICE EQUIPMENT</v>
      </c>
      <c r="F3287" s="533" t="str">
        <f t="shared" si="2818"/>
        <v>ME</v>
      </c>
      <c r="G3287" s="533" t="s">
        <v>2722</v>
      </c>
      <c r="H3287" s="533">
        <v>542</v>
      </c>
      <c r="I3287" s="533" t="str">
        <f t="shared" ref="I3287:J3287" si="2885">I3285</f>
        <v>Hot Kitchen</v>
      </c>
      <c r="J3287" s="533" t="str">
        <f t="shared" si="2885"/>
        <v>Hot Kitchen</v>
      </c>
      <c r="K3287" s="278" t="s">
        <v>341</v>
      </c>
      <c r="L3287" s="278" t="s">
        <v>489</v>
      </c>
      <c r="M3287" s="629">
        <v>1</v>
      </c>
      <c r="N3287" s="274" t="s">
        <v>39</v>
      </c>
      <c r="P3287" s="533">
        <v>0</v>
      </c>
      <c r="Q3287" s="533">
        <f t="shared" si="2877"/>
        <v>0</v>
      </c>
      <c r="R3287" s="533">
        <f t="shared" si="2878"/>
        <v>0</v>
      </c>
    </row>
    <row r="3288" spans="1:18" ht="15.75">
      <c r="A3288" s="533" t="s">
        <v>2729</v>
      </c>
      <c r="B3288" s="533">
        <v>11</v>
      </c>
      <c r="C3288" s="533" t="s">
        <v>446</v>
      </c>
      <c r="D3288" s="572" t="s">
        <v>1842</v>
      </c>
      <c r="E3288" s="571" t="str">
        <f t="shared" si="2825"/>
        <v xml:space="preserve"> FOOD SERVICE EQUIPMENT</v>
      </c>
      <c r="F3288" s="533" t="str">
        <f t="shared" si="2818"/>
        <v>ME</v>
      </c>
      <c r="G3288" s="533" t="s">
        <v>2722</v>
      </c>
      <c r="H3288" s="533">
        <v>543</v>
      </c>
      <c r="I3288" s="533" t="str">
        <f t="shared" ref="I3288:J3288" si="2886">I3286</f>
        <v>Bakery &amp; Pastry</v>
      </c>
      <c r="J3288" s="533" t="str">
        <f t="shared" si="2886"/>
        <v>Bakery &amp; Pastry</v>
      </c>
      <c r="K3288" s="278" t="s">
        <v>343</v>
      </c>
      <c r="L3288" s="278" t="s">
        <v>490</v>
      </c>
      <c r="M3288" s="629">
        <v>1</v>
      </c>
      <c r="N3288" s="274" t="s">
        <v>39</v>
      </c>
      <c r="P3288" s="533">
        <v>0</v>
      </c>
      <c r="Q3288" s="533">
        <f t="shared" si="2877"/>
        <v>0</v>
      </c>
      <c r="R3288" s="533">
        <f t="shared" si="2878"/>
        <v>0</v>
      </c>
    </row>
    <row r="3289" spans="1:18" ht="15.75">
      <c r="A3289" s="533" t="s">
        <v>2729</v>
      </c>
      <c r="B3289" s="533">
        <v>11</v>
      </c>
      <c r="C3289" s="533" t="s">
        <v>446</v>
      </c>
      <c r="D3289" s="572" t="s">
        <v>1842</v>
      </c>
      <c r="E3289" s="571" t="str">
        <f t="shared" si="2825"/>
        <v xml:space="preserve"> FOOD SERVICE EQUIPMENT</v>
      </c>
      <c r="F3289" s="533" t="str">
        <f t="shared" si="2818"/>
        <v>ME</v>
      </c>
      <c r="G3289" s="533" t="s">
        <v>2722</v>
      </c>
      <c r="H3289" s="533">
        <v>544</v>
      </c>
      <c r="I3289" s="533" t="str">
        <f t="shared" ref="I3289:J3289" si="2887">I3287</f>
        <v>Hot Kitchen</v>
      </c>
      <c r="J3289" s="533" t="str">
        <f t="shared" si="2887"/>
        <v>Hot Kitchen</v>
      </c>
      <c r="K3289" s="278" t="s">
        <v>83</v>
      </c>
      <c r="L3289" s="278" t="s">
        <v>481</v>
      </c>
      <c r="M3289" s="629">
        <v>1</v>
      </c>
      <c r="N3289" s="274" t="s">
        <v>39</v>
      </c>
      <c r="P3289" s="533">
        <v>0</v>
      </c>
      <c r="Q3289" s="533">
        <f t="shared" si="2877"/>
        <v>0</v>
      </c>
      <c r="R3289" s="533">
        <f t="shared" si="2878"/>
        <v>0</v>
      </c>
    </row>
    <row r="3290" spans="1:18" ht="15.75">
      <c r="A3290" s="533" t="s">
        <v>2729</v>
      </c>
      <c r="B3290" s="533">
        <v>11</v>
      </c>
      <c r="C3290" s="533" t="s">
        <v>446</v>
      </c>
      <c r="D3290" s="572" t="s">
        <v>1842</v>
      </c>
      <c r="E3290" s="571" t="str">
        <f t="shared" si="2825"/>
        <v xml:space="preserve"> FOOD SERVICE EQUIPMENT</v>
      </c>
      <c r="F3290" s="533" t="str">
        <f t="shared" si="2818"/>
        <v>ME</v>
      </c>
      <c r="G3290" s="533" t="s">
        <v>2722</v>
      </c>
      <c r="H3290" s="533">
        <v>545</v>
      </c>
      <c r="I3290" s="533" t="str">
        <f t="shared" ref="I3290:J3290" si="2888">I3288</f>
        <v>Bakery &amp; Pastry</v>
      </c>
      <c r="J3290" s="533" t="str">
        <f t="shared" si="2888"/>
        <v>Bakery &amp; Pastry</v>
      </c>
      <c r="K3290" s="278" t="s">
        <v>13</v>
      </c>
      <c r="L3290" s="278" t="s">
        <v>474</v>
      </c>
      <c r="M3290" s="275">
        <v>1</v>
      </c>
      <c r="N3290" s="274" t="s">
        <v>39</v>
      </c>
      <c r="P3290" s="533">
        <v>0</v>
      </c>
      <c r="Q3290" s="533">
        <f t="shared" si="2877"/>
        <v>0</v>
      </c>
      <c r="R3290" s="533">
        <f t="shared" si="2878"/>
        <v>0</v>
      </c>
    </row>
    <row r="3291" spans="1:18" ht="15.75">
      <c r="A3291" s="533" t="s">
        <v>2729</v>
      </c>
      <c r="B3291" s="533">
        <v>11</v>
      </c>
      <c r="C3291" s="533" t="s">
        <v>446</v>
      </c>
      <c r="D3291" s="572" t="s">
        <v>1842</v>
      </c>
      <c r="E3291" s="571" t="str">
        <f t="shared" si="2825"/>
        <v xml:space="preserve"> FOOD SERVICE EQUIPMENT</v>
      </c>
      <c r="F3291" s="533" t="str">
        <f t="shared" si="2818"/>
        <v>ME</v>
      </c>
      <c r="G3291" s="533" t="s">
        <v>2722</v>
      </c>
      <c r="H3291" s="533">
        <v>546</v>
      </c>
      <c r="I3291" s="533" t="str">
        <f t="shared" ref="I3291:J3291" si="2889">I3289</f>
        <v>Hot Kitchen</v>
      </c>
      <c r="J3291" s="533" t="str">
        <f t="shared" si="2889"/>
        <v>Hot Kitchen</v>
      </c>
      <c r="K3291" s="278" t="s">
        <v>15</v>
      </c>
      <c r="L3291" s="278" t="s">
        <v>491</v>
      </c>
      <c r="M3291" s="233">
        <v>1</v>
      </c>
      <c r="N3291" s="274" t="s">
        <v>39</v>
      </c>
      <c r="P3291" s="533">
        <v>0</v>
      </c>
      <c r="Q3291" s="533">
        <f t="shared" si="2877"/>
        <v>0</v>
      </c>
      <c r="R3291" s="533">
        <f t="shared" si="2878"/>
        <v>0</v>
      </c>
    </row>
    <row r="3292" spans="1:18" ht="15.75">
      <c r="A3292" s="533" t="s">
        <v>2729</v>
      </c>
      <c r="B3292" s="533">
        <v>11</v>
      </c>
      <c r="C3292" s="533" t="s">
        <v>446</v>
      </c>
      <c r="D3292" s="572" t="s">
        <v>1842</v>
      </c>
      <c r="E3292" s="571" t="str">
        <f t="shared" si="2825"/>
        <v xml:space="preserve"> FOOD SERVICE EQUIPMENT</v>
      </c>
      <c r="F3292" s="533" t="str">
        <f t="shared" ref="F3292:F3346" si="2890">VLOOKUP(D:D,trade,3,FALSE)</f>
        <v>ME</v>
      </c>
      <c r="G3292" s="533" t="s">
        <v>2722</v>
      </c>
      <c r="H3292" s="533">
        <v>547</v>
      </c>
      <c r="I3292" s="533" t="str">
        <f t="shared" ref="I3292:J3292" si="2891">I3290</f>
        <v>Bakery &amp; Pastry</v>
      </c>
      <c r="J3292" s="533" t="str">
        <f t="shared" si="2891"/>
        <v>Bakery &amp; Pastry</v>
      </c>
      <c r="K3292" s="278" t="s">
        <v>17</v>
      </c>
      <c r="L3292" s="278" t="s">
        <v>481</v>
      </c>
      <c r="M3292" s="629">
        <v>1</v>
      </c>
      <c r="N3292" s="274" t="s">
        <v>39</v>
      </c>
      <c r="P3292" s="533">
        <v>0</v>
      </c>
      <c r="Q3292" s="533">
        <f t="shared" si="2877"/>
        <v>0</v>
      </c>
      <c r="R3292" s="533">
        <f t="shared" si="2878"/>
        <v>0</v>
      </c>
    </row>
    <row r="3293" spans="1:18" ht="15.75">
      <c r="A3293" s="533" t="s">
        <v>2729</v>
      </c>
      <c r="B3293" s="533">
        <v>11</v>
      </c>
      <c r="C3293" s="533" t="s">
        <v>446</v>
      </c>
      <c r="D3293" s="572" t="s">
        <v>1842</v>
      </c>
      <c r="E3293" s="571" t="str">
        <f t="shared" si="2825"/>
        <v xml:space="preserve"> FOOD SERVICE EQUIPMENT</v>
      </c>
      <c r="F3293" s="533" t="str">
        <f t="shared" si="2890"/>
        <v>ME</v>
      </c>
      <c r="G3293" s="533" t="s">
        <v>2722</v>
      </c>
      <c r="H3293" s="533">
        <v>548</v>
      </c>
      <c r="I3293" s="533" t="str">
        <f t="shared" ref="I3293:J3293" si="2892">I3291</f>
        <v>Hot Kitchen</v>
      </c>
      <c r="J3293" s="533" t="str">
        <f t="shared" si="2892"/>
        <v>Hot Kitchen</v>
      </c>
      <c r="K3293" s="278" t="s">
        <v>19</v>
      </c>
      <c r="L3293" s="278" t="s">
        <v>469</v>
      </c>
      <c r="M3293" s="275">
        <v>1</v>
      </c>
      <c r="N3293" s="274" t="s">
        <v>39</v>
      </c>
      <c r="P3293" s="533">
        <v>0</v>
      </c>
      <c r="Q3293" s="533">
        <f t="shared" si="2877"/>
        <v>0</v>
      </c>
      <c r="R3293" s="533">
        <f t="shared" si="2878"/>
        <v>0</v>
      </c>
    </row>
    <row r="3294" spans="1:18" ht="15.75">
      <c r="A3294" s="533" t="s">
        <v>2729</v>
      </c>
      <c r="B3294" s="533">
        <v>11</v>
      </c>
      <c r="C3294" s="533" t="s">
        <v>446</v>
      </c>
      <c r="D3294" s="572" t="s">
        <v>1842</v>
      </c>
      <c r="E3294" s="571" t="str">
        <f t="shared" si="2825"/>
        <v xml:space="preserve"> FOOD SERVICE EQUIPMENT</v>
      </c>
      <c r="F3294" s="533" t="str">
        <f t="shared" si="2890"/>
        <v>ME</v>
      </c>
      <c r="G3294" s="533" t="s">
        <v>2725</v>
      </c>
      <c r="H3294" s="533">
        <v>549</v>
      </c>
      <c r="I3294" s="533" t="str">
        <f>L3294</f>
        <v>Cold Kitchen</v>
      </c>
      <c r="J3294" s="533" t="str">
        <f>L3294</f>
        <v>Cold Kitchen</v>
      </c>
      <c r="K3294" s="278"/>
      <c r="L3294" s="278" t="s">
        <v>492</v>
      </c>
      <c r="M3294" s="633"/>
      <c r="N3294" s="634"/>
    </row>
    <row r="3295" spans="1:18" ht="15.75">
      <c r="A3295" s="533" t="s">
        <v>2729</v>
      </c>
      <c r="B3295" s="533">
        <v>11</v>
      </c>
      <c r="C3295" s="533" t="s">
        <v>446</v>
      </c>
      <c r="D3295" s="572" t="s">
        <v>1842</v>
      </c>
      <c r="E3295" s="571" t="str">
        <f t="shared" si="2825"/>
        <v xml:space="preserve"> FOOD SERVICE EQUIPMENT</v>
      </c>
      <c r="F3295" s="533" t="str">
        <f t="shared" si="2890"/>
        <v>ME</v>
      </c>
      <c r="G3295" s="533" t="s">
        <v>2722</v>
      </c>
      <c r="H3295" s="533">
        <v>550</v>
      </c>
      <c r="I3295" s="533" t="str">
        <f t="shared" ref="I3295:J3295" si="2893">I3293</f>
        <v>Hot Kitchen</v>
      </c>
      <c r="J3295" s="533" t="str">
        <f t="shared" si="2893"/>
        <v>Hot Kitchen</v>
      </c>
      <c r="K3295" s="278" t="s">
        <v>20</v>
      </c>
      <c r="L3295" s="278" t="s">
        <v>470</v>
      </c>
      <c r="M3295" s="634">
        <v>1</v>
      </c>
      <c r="N3295" s="274" t="s">
        <v>39</v>
      </c>
      <c r="P3295" s="533">
        <v>0</v>
      </c>
      <c r="Q3295" s="533">
        <f t="shared" ref="Q3295:Q3302" si="2894">O3295*0.93</f>
        <v>0</v>
      </c>
      <c r="R3295" s="533">
        <f t="shared" ref="R3295:R3302" si="2895">Q3295*M3295</f>
        <v>0</v>
      </c>
    </row>
    <row r="3296" spans="1:18" ht="15.75">
      <c r="A3296" s="533" t="s">
        <v>2729</v>
      </c>
      <c r="B3296" s="533">
        <v>11</v>
      </c>
      <c r="C3296" s="533" t="s">
        <v>446</v>
      </c>
      <c r="D3296" s="572" t="s">
        <v>1842</v>
      </c>
      <c r="E3296" s="571" t="str">
        <f t="shared" si="2825"/>
        <v xml:space="preserve"> FOOD SERVICE EQUIPMENT</v>
      </c>
      <c r="F3296" s="533" t="str">
        <f t="shared" si="2890"/>
        <v>ME</v>
      </c>
      <c r="G3296" s="533" t="s">
        <v>2722</v>
      </c>
      <c r="H3296" s="533">
        <v>551</v>
      </c>
      <c r="I3296" s="533" t="str">
        <f t="shared" ref="I3296:J3296" si="2896">I3294</f>
        <v>Cold Kitchen</v>
      </c>
      <c r="J3296" s="533" t="str">
        <f t="shared" si="2896"/>
        <v>Cold Kitchen</v>
      </c>
      <c r="K3296" s="278" t="s">
        <v>21</v>
      </c>
      <c r="L3296" s="278" t="s">
        <v>493</v>
      </c>
      <c r="M3296" s="634">
        <v>1</v>
      </c>
      <c r="N3296" s="274" t="s">
        <v>39</v>
      </c>
      <c r="P3296" s="533">
        <v>0</v>
      </c>
      <c r="Q3296" s="533">
        <f t="shared" si="2894"/>
        <v>0</v>
      </c>
      <c r="R3296" s="533">
        <f t="shared" si="2895"/>
        <v>0</v>
      </c>
    </row>
    <row r="3297" spans="1:18" ht="15.75">
      <c r="A3297" s="533" t="s">
        <v>2729</v>
      </c>
      <c r="B3297" s="533">
        <v>11</v>
      </c>
      <c r="C3297" s="533" t="s">
        <v>446</v>
      </c>
      <c r="D3297" s="572" t="s">
        <v>1842</v>
      </c>
      <c r="E3297" s="571" t="str">
        <f t="shared" ref="E3297:E3325" si="2897">E3296</f>
        <v xml:space="preserve"> FOOD SERVICE EQUIPMENT</v>
      </c>
      <c r="F3297" s="533" t="str">
        <f t="shared" si="2890"/>
        <v>ME</v>
      </c>
      <c r="G3297" s="533" t="s">
        <v>2722</v>
      </c>
      <c r="H3297" s="533">
        <v>552</v>
      </c>
      <c r="I3297" s="533" t="str">
        <f t="shared" ref="I3297:J3297" si="2898">I3295</f>
        <v>Hot Kitchen</v>
      </c>
      <c r="J3297" s="533" t="str">
        <f t="shared" si="2898"/>
        <v>Hot Kitchen</v>
      </c>
      <c r="K3297" s="278" t="s">
        <v>45</v>
      </c>
      <c r="L3297" s="278" t="s">
        <v>494</v>
      </c>
      <c r="M3297" s="634">
        <v>1</v>
      </c>
      <c r="N3297" s="274" t="s">
        <v>39</v>
      </c>
      <c r="P3297" s="533">
        <v>0</v>
      </c>
      <c r="Q3297" s="533">
        <f t="shared" si="2894"/>
        <v>0</v>
      </c>
      <c r="R3297" s="533">
        <f t="shared" si="2895"/>
        <v>0</v>
      </c>
    </row>
    <row r="3298" spans="1:18" ht="15.75">
      <c r="A3298" s="533" t="s">
        <v>2729</v>
      </c>
      <c r="B3298" s="533">
        <v>11</v>
      </c>
      <c r="C3298" s="533" t="s">
        <v>446</v>
      </c>
      <c r="D3298" s="572" t="s">
        <v>1842</v>
      </c>
      <c r="E3298" s="571" t="str">
        <f t="shared" si="2897"/>
        <v xml:space="preserve"> FOOD SERVICE EQUIPMENT</v>
      </c>
      <c r="F3298" s="533" t="str">
        <f t="shared" si="2890"/>
        <v>ME</v>
      </c>
      <c r="G3298" s="533" t="s">
        <v>2722</v>
      </c>
      <c r="H3298" s="533">
        <v>553</v>
      </c>
      <c r="I3298" s="533" t="str">
        <f t="shared" ref="I3298:J3298" si="2899">I3296</f>
        <v>Cold Kitchen</v>
      </c>
      <c r="J3298" s="533" t="str">
        <f t="shared" si="2899"/>
        <v>Cold Kitchen</v>
      </c>
      <c r="K3298" s="278" t="s">
        <v>48</v>
      </c>
      <c r="L3298" s="278" t="s">
        <v>485</v>
      </c>
      <c r="M3298" s="634">
        <v>1</v>
      </c>
      <c r="N3298" s="274" t="s">
        <v>39</v>
      </c>
      <c r="P3298" s="533">
        <v>0</v>
      </c>
      <c r="Q3298" s="533">
        <f t="shared" si="2894"/>
        <v>0</v>
      </c>
      <c r="R3298" s="533">
        <f t="shared" si="2895"/>
        <v>0</v>
      </c>
    </row>
    <row r="3299" spans="1:18" ht="15.75">
      <c r="A3299" s="533" t="s">
        <v>2729</v>
      </c>
      <c r="B3299" s="533">
        <v>11</v>
      </c>
      <c r="C3299" s="533" t="s">
        <v>446</v>
      </c>
      <c r="D3299" s="572" t="s">
        <v>1842</v>
      </c>
      <c r="E3299" s="571" t="str">
        <f t="shared" si="2897"/>
        <v xml:space="preserve"> FOOD SERVICE EQUIPMENT</v>
      </c>
      <c r="F3299" s="533" t="str">
        <f t="shared" si="2890"/>
        <v>ME</v>
      </c>
      <c r="G3299" s="533" t="s">
        <v>2722</v>
      </c>
      <c r="H3299" s="533">
        <v>554</v>
      </c>
      <c r="I3299" s="533" t="str">
        <f t="shared" ref="I3299:J3299" si="2900">I3297</f>
        <v>Hot Kitchen</v>
      </c>
      <c r="J3299" s="533" t="str">
        <f t="shared" si="2900"/>
        <v>Hot Kitchen</v>
      </c>
      <c r="K3299" s="278" t="s">
        <v>50</v>
      </c>
      <c r="L3299" s="278" t="s">
        <v>464</v>
      </c>
      <c r="M3299" s="634">
        <v>2</v>
      </c>
      <c r="N3299" s="274" t="s">
        <v>39</v>
      </c>
      <c r="P3299" s="533">
        <v>0</v>
      </c>
      <c r="Q3299" s="533">
        <f t="shared" si="2894"/>
        <v>0</v>
      </c>
      <c r="R3299" s="533">
        <f t="shared" si="2895"/>
        <v>0</v>
      </c>
    </row>
    <row r="3300" spans="1:18" ht="15.75">
      <c r="A3300" s="533" t="s">
        <v>2729</v>
      </c>
      <c r="B3300" s="533">
        <v>11</v>
      </c>
      <c r="C3300" s="533" t="s">
        <v>446</v>
      </c>
      <c r="D3300" s="572" t="s">
        <v>1842</v>
      </c>
      <c r="E3300" s="571" t="str">
        <f t="shared" si="2897"/>
        <v xml:space="preserve"> FOOD SERVICE EQUIPMENT</v>
      </c>
      <c r="F3300" s="533" t="str">
        <f t="shared" si="2890"/>
        <v>ME</v>
      </c>
      <c r="G3300" s="533" t="s">
        <v>2722</v>
      </c>
      <c r="H3300" s="533">
        <v>555</v>
      </c>
      <c r="I3300" s="533" t="str">
        <f t="shared" ref="I3300:J3300" si="2901">I3298</f>
        <v>Cold Kitchen</v>
      </c>
      <c r="J3300" s="533" t="str">
        <f t="shared" si="2901"/>
        <v>Cold Kitchen</v>
      </c>
      <c r="K3300" s="278" t="s">
        <v>76</v>
      </c>
      <c r="L3300" s="278" t="s">
        <v>495</v>
      </c>
      <c r="M3300" s="634">
        <v>1</v>
      </c>
      <c r="N3300" s="274" t="s">
        <v>39</v>
      </c>
      <c r="P3300" s="533">
        <v>0</v>
      </c>
      <c r="Q3300" s="533">
        <f t="shared" si="2894"/>
        <v>0</v>
      </c>
      <c r="R3300" s="533">
        <f t="shared" si="2895"/>
        <v>0</v>
      </c>
    </row>
    <row r="3301" spans="1:18" ht="15.75">
      <c r="A3301" s="533" t="s">
        <v>2729</v>
      </c>
      <c r="B3301" s="533">
        <v>11</v>
      </c>
      <c r="C3301" s="533" t="s">
        <v>446</v>
      </c>
      <c r="D3301" s="572" t="s">
        <v>1842</v>
      </c>
      <c r="E3301" s="571" t="str">
        <f t="shared" si="2897"/>
        <v xml:space="preserve"> FOOD SERVICE EQUIPMENT</v>
      </c>
      <c r="F3301" s="533" t="str">
        <f t="shared" si="2890"/>
        <v>ME</v>
      </c>
      <c r="G3301" s="533" t="s">
        <v>2722</v>
      </c>
      <c r="H3301" s="533">
        <v>556</v>
      </c>
      <c r="I3301" s="533" t="str">
        <f t="shared" ref="I3301:J3301" si="2902">I3299</f>
        <v>Hot Kitchen</v>
      </c>
      <c r="J3301" s="533" t="str">
        <f t="shared" si="2902"/>
        <v>Hot Kitchen</v>
      </c>
      <c r="K3301" s="278" t="s">
        <v>77</v>
      </c>
      <c r="L3301" s="278" t="s">
        <v>496</v>
      </c>
      <c r="M3301" s="634">
        <v>1</v>
      </c>
      <c r="N3301" s="274" t="s">
        <v>39</v>
      </c>
      <c r="P3301" s="533">
        <v>0</v>
      </c>
      <c r="Q3301" s="533">
        <f t="shared" si="2894"/>
        <v>0</v>
      </c>
      <c r="R3301" s="533">
        <f t="shared" si="2895"/>
        <v>0</v>
      </c>
    </row>
    <row r="3302" spans="1:18" ht="15.75">
      <c r="A3302" s="533" t="s">
        <v>2729</v>
      </c>
      <c r="B3302" s="533">
        <v>11</v>
      </c>
      <c r="C3302" s="533" t="s">
        <v>446</v>
      </c>
      <c r="D3302" s="572" t="s">
        <v>1842</v>
      </c>
      <c r="E3302" s="571" t="str">
        <f t="shared" si="2897"/>
        <v xml:space="preserve"> FOOD SERVICE EQUIPMENT</v>
      </c>
      <c r="F3302" s="533" t="str">
        <f t="shared" si="2890"/>
        <v>ME</v>
      </c>
      <c r="G3302" s="533" t="s">
        <v>2722</v>
      </c>
      <c r="H3302" s="533">
        <v>557</v>
      </c>
      <c r="I3302" s="533" t="str">
        <f t="shared" ref="I3302:J3302" si="2903">I3300</f>
        <v>Cold Kitchen</v>
      </c>
      <c r="J3302" s="533" t="str">
        <f t="shared" si="2903"/>
        <v>Cold Kitchen</v>
      </c>
      <c r="K3302" s="278" t="s">
        <v>78</v>
      </c>
      <c r="L3302" s="278" t="s">
        <v>497</v>
      </c>
      <c r="M3302" s="634">
        <v>1</v>
      </c>
      <c r="N3302" s="274" t="s">
        <v>39</v>
      </c>
      <c r="P3302" s="533">
        <v>0</v>
      </c>
      <c r="Q3302" s="533">
        <f t="shared" si="2894"/>
        <v>0</v>
      </c>
      <c r="R3302" s="533">
        <f t="shared" si="2895"/>
        <v>0</v>
      </c>
    </row>
    <row r="3303" spans="1:18" ht="15.75">
      <c r="A3303" s="533" t="s">
        <v>2729</v>
      </c>
      <c r="B3303" s="533">
        <v>11</v>
      </c>
      <c r="C3303" s="533" t="s">
        <v>446</v>
      </c>
      <c r="D3303" s="572" t="s">
        <v>1842</v>
      </c>
      <c r="E3303" s="571" t="str">
        <f t="shared" si="2897"/>
        <v xml:space="preserve"> FOOD SERVICE EQUIPMENT</v>
      </c>
      <c r="F3303" s="533" t="str">
        <f t="shared" si="2890"/>
        <v>ME</v>
      </c>
      <c r="G3303" s="533" t="s">
        <v>2725</v>
      </c>
      <c r="H3303" s="533">
        <v>558</v>
      </c>
      <c r="I3303" s="533" t="str">
        <f>L3303</f>
        <v>Potwash Area</v>
      </c>
      <c r="J3303" s="533" t="str">
        <f>L3303</f>
        <v>Potwash Area</v>
      </c>
      <c r="K3303" s="278"/>
      <c r="L3303" s="278" t="s">
        <v>498</v>
      </c>
      <c r="M3303" s="633"/>
      <c r="N3303" s="634"/>
    </row>
    <row r="3304" spans="1:18" ht="15.75">
      <c r="A3304" s="533" t="s">
        <v>2729</v>
      </c>
      <c r="B3304" s="533">
        <v>11</v>
      </c>
      <c r="C3304" s="533" t="s">
        <v>446</v>
      </c>
      <c r="D3304" s="572" t="s">
        <v>1842</v>
      </c>
      <c r="E3304" s="571" t="str">
        <f t="shared" si="2897"/>
        <v xml:space="preserve"> FOOD SERVICE EQUIPMENT</v>
      </c>
      <c r="F3304" s="533" t="str">
        <f t="shared" si="2890"/>
        <v>ME</v>
      </c>
      <c r="G3304" s="533" t="s">
        <v>2722</v>
      </c>
      <c r="H3304" s="533">
        <v>559</v>
      </c>
      <c r="I3304" s="533" t="str">
        <f t="shared" ref="I3304:J3304" si="2904">I3302</f>
        <v>Cold Kitchen</v>
      </c>
      <c r="J3304" s="533" t="str">
        <f t="shared" si="2904"/>
        <v>Cold Kitchen</v>
      </c>
      <c r="K3304" s="278" t="s">
        <v>302</v>
      </c>
      <c r="L3304" s="278" t="s">
        <v>499</v>
      </c>
      <c r="M3304" s="634">
        <v>1</v>
      </c>
      <c r="N3304" s="274" t="s">
        <v>39</v>
      </c>
      <c r="P3304" s="533">
        <v>0</v>
      </c>
      <c r="Q3304" s="533">
        <f t="shared" ref="Q3304:Q3308" si="2905">O3304*0.93</f>
        <v>0</v>
      </c>
      <c r="R3304" s="533">
        <f t="shared" ref="R3304:R3308" si="2906">Q3304*M3304</f>
        <v>0</v>
      </c>
    </row>
    <row r="3305" spans="1:18" ht="15.75">
      <c r="A3305" s="533" t="s">
        <v>2729</v>
      </c>
      <c r="B3305" s="533">
        <v>11</v>
      </c>
      <c r="C3305" s="533" t="s">
        <v>446</v>
      </c>
      <c r="D3305" s="572" t="s">
        <v>1842</v>
      </c>
      <c r="E3305" s="571" t="str">
        <f t="shared" si="2897"/>
        <v xml:space="preserve"> FOOD SERVICE EQUIPMENT</v>
      </c>
      <c r="F3305" s="533" t="str">
        <f t="shared" si="2890"/>
        <v>ME</v>
      </c>
      <c r="G3305" s="533" t="s">
        <v>2722</v>
      </c>
      <c r="H3305" s="533">
        <v>560</v>
      </c>
      <c r="I3305" s="533" t="str">
        <f t="shared" ref="I3305:J3305" si="2907">I3303</f>
        <v>Potwash Area</v>
      </c>
      <c r="J3305" s="533" t="str">
        <f t="shared" si="2907"/>
        <v>Potwash Area</v>
      </c>
      <c r="K3305" s="278" t="s">
        <v>304</v>
      </c>
      <c r="L3305" s="278" t="s">
        <v>457</v>
      </c>
      <c r="M3305" s="634">
        <v>1</v>
      </c>
      <c r="N3305" s="274" t="s">
        <v>39</v>
      </c>
      <c r="P3305" s="533">
        <v>0</v>
      </c>
      <c r="Q3305" s="533">
        <f t="shared" si="2905"/>
        <v>0</v>
      </c>
      <c r="R3305" s="533">
        <f t="shared" si="2906"/>
        <v>0</v>
      </c>
    </row>
    <row r="3306" spans="1:18" ht="15.75">
      <c r="A3306" s="533" t="s">
        <v>2729</v>
      </c>
      <c r="B3306" s="533">
        <v>11</v>
      </c>
      <c r="C3306" s="533" t="s">
        <v>446</v>
      </c>
      <c r="D3306" s="572" t="s">
        <v>1842</v>
      </c>
      <c r="E3306" s="571" t="str">
        <f t="shared" si="2897"/>
        <v xml:space="preserve"> FOOD SERVICE EQUIPMENT</v>
      </c>
      <c r="F3306" s="533" t="str">
        <f t="shared" si="2890"/>
        <v>ME</v>
      </c>
      <c r="G3306" s="533" t="s">
        <v>2722</v>
      </c>
      <c r="H3306" s="533">
        <v>561</v>
      </c>
      <c r="I3306" s="533" t="str">
        <f t="shared" ref="I3306:J3306" si="2908">I3304</f>
        <v>Cold Kitchen</v>
      </c>
      <c r="J3306" s="533" t="str">
        <f t="shared" si="2908"/>
        <v>Cold Kitchen</v>
      </c>
      <c r="K3306" s="278" t="s">
        <v>306</v>
      </c>
      <c r="L3306" s="278" t="s">
        <v>485</v>
      </c>
      <c r="M3306" s="634">
        <v>1</v>
      </c>
      <c r="N3306" s="274" t="s">
        <v>39</v>
      </c>
      <c r="P3306" s="533">
        <v>0</v>
      </c>
      <c r="Q3306" s="533">
        <f t="shared" si="2905"/>
        <v>0</v>
      </c>
      <c r="R3306" s="533">
        <f t="shared" si="2906"/>
        <v>0</v>
      </c>
    </row>
    <row r="3307" spans="1:18" ht="15.75">
      <c r="A3307" s="533" t="s">
        <v>2729</v>
      </c>
      <c r="B3307" s="533">
        <v>11</v>
      </c>
      <c r="C3307" s="533" t="s">
        <v>446</v>
      </c>
      <c r="D3307" s="572" t="s">
        <v>1842</v>
      </c>
      <c r="E3307" s="571" t="str">
        <f t="shared" si="2897"/>
        <v xml:space="preserve"> FOOD SERVICE EQUIPMENT</v>
      </c>
      <c r="F3307" s="533" t="str">
        <f t="shared" si="2890"/>
        <v>ME</v>
      </c>
      <c r="G3307" s="533" t="s">
        <v>2722</v>
      </c>
      <c r="H3307" s="533">
        <v>562</v>
      </c>
      <c r="I3307" s="533" t="str">
        <f t="shared" ref="I3307:J3307" si="2909">I3305</f>
        <v>Potwash Area</v>
      </c>
      <c r="J3307" s="533" t="str">
        <f t="shared" si="2909"/>
        <v>Potwash Area</v>
      </c>
      <c r="K3307" s="634" t="s">
        <v>341</v>
      </c>
      <c r="L3307" s="634" t="s">
        <v>500</v>
      </c>
      <c r="M3307" s="634">
        <v>3</v>
      </c>
      <c r="N3307" s="274" t="s">
        <v>39</v>
      </c>
      <c r="P3307" s="533">
        <v>0</v>
      </c>
      <c r="Q3307" s="533">
        <f t="shared" si="2905"/>
        <v>0</v>
      </c>
      <c r="R3307" s="533">
        <f t="shared" si="2906"/>
        <v>0</v>
      </c>
    </row>
    <row r="3308" spans="1:18" ht="15.75">
      <c r="A3308" s="533" t="s">
        <v>2729</v>
      </c>
      <c r="B3308" s="533">
        <v>11</v>
      </c>
      <c r="C3308" s="533" t="s">
        <v>446</v>
      </c>
      <c r="D3308" s="572" t="s">
        <v>1842</v>
      </c>
      <c r="E3308" s="571" t="str">
        <f t="shared" si="2897"/>
        <v xml:space="preserve"> FOOD SERVICE EQUIPMENT</v>
      </c>
      <c r="F3308" s="533" t="str">
        <f t="shared" si="2890"/>
        <v>ME</v>
      </c>
      <c r="G3308" s="533" t="s">
        <v>2722</v>
      </c>
      <c r="H3308" s="533">
        <v>563</v>
      </c>
      <c r="I3308" s="533" t="str">
        <f t="shared" ref="I3308:J3308" si="2910">I3306</f>
        <v>Cold Kitchen</v>
      </c>
      <c r="J3308" s="533" t="str">
        <f t="shared" si="2910"/>
        <v>Cold Kitchen</v>
      </c>
      <c r="K3308" s="278" t="s">
        <v>343</v>
      </c>
      <c r="L3308" s="278" t="s">
        <v>464</v>
      </c>
      <c r="M3308" s="634">
        <v>1</v>
      </c>
      <c r="N3308" s="274" t="s">
        <v>39</v>
      </c>
      <c r="P3308" s="533">
        <v>0</v>
      </c>
      <c r="Q3308" s="533">
        <f t="shared" si="2905"/>
        <v>0</v>
      </c>
      <c r="R3308" s="533">
        <f t="shared" si="2906"/>
        <v>0</v>
      </c>
    </row>
    <row r="3309" spans="1:18" ht="15.75">
      <c r="A3309" s="533" t="s">
        <v>2729</v>
      </c>
      <c r="B3309" s="533">
        <v>11</v>
      </c>
      <c r="C3309" s="533" t="s">
        <v>446</v>
      </c>
      <c r="D3309" s="572" t="s">
        <v>1842</v>
      </c>
      <c r="E3309" s="571" t="str">
        <f t="shared" si="2897"/>
        <v xml:space="preserve"> FOOD SERVICE EQUIPMENT</v>
      </c>
      <c r="F3309" s="533" t="str">
        <f t="shared" si="2890"/>
        <v>ME</v>
      </c>
      <c r="G3309" s="533" t="s">
        <v>2725</v>
      </c>
      <c r="H3309" s="533">
        <v>564</v>
      </c>
      <c r="I3309" s="533" t="str">
        <f>L3309</f>
        <v>Dishwash Area</v>
      </c>
      <c r="J3309" s="533" t="str">
        <f>L3309</f>
        <v>Dishwash Area</v>
      </c>
      <c r="K3309" s="634"/>
      <c r="L3309" s="634" t="s">
        <v>501</v>
      </c>
      <c r="M3309" s="633"/>
      <c r="N3309" s="278"/>
    </row>
    <row r="3310" spans="1:18" ht="15.75">
      <c r="A3310" s="533" t="s">
        <v>2729</v>
      </c>
      <c r="B3310" s="533">
        <v>11</v>
      </c>
      <c r="C3310" s="533" t="s">
        <v>446</v>
      </c>
      <c r="D3310" s="572" t="s">
        <v>1842</v>
      </c>
      <c r="E3310" s="571" t="str">
        <f t="shared" si="2897"/>
        <v xml:space="preserve"> FOOD SERVICE EQUIPMENT</v>
      </c>
      <c r="F3310" s="533" t="str">
        <f t="shared" si="2890"/>
        <v>ME</v>
      </c>
      <c r="G3310" s="533" t="s">
        <v>2722</v>
      </c>
      <c r="H3310" s="533">
        <v>565</v>
      </c>
      <c r="I3310" s="533" t="str">
        <f t="shared" ref="I3310:J3310" si="2911">I3308</f>
        <v>Cold Kitchen</v>
      </c>
      <c r="J3310" s="533" t="str">
        <f t="shared" si="2911"/>
        <v>Cold Kitchen</v>
      </c>
      <c r="K3310" s="634" t="s">
        <v>13</v>
      </c>
      <c r="L3310" s="634" t="s">
        <v>499</v>
      </c>
      <c r="M3310" s="634">
        <v>1</v>
      </c>
      <c r="N3310" s="274" t="s">
        <v>39</v>
      </c>
      <c r="P3310" s="533">
        <v>0</v>
      </c>
      <c r="Q3310" s="533">
        <f t="shared" ref="Q3310:Q3314" si="2912">O3310*0.93</f>
        <v>0</v>
      </c>
      <c r="R3310" s="533">
        <f t="shared" ref="R3310:R3314" si="2913">Q3310*M3310</f>
        <v>0</v>
      </c>
    </row>
    <row r="3311" spans="1:18" ht="15.75">
      <c r="A3311" s="533" t="s">
        <v>2729</v>
      </c>
      <c r="B3311" s="533">
        <v>11</v>
      </c>
      <c r="C3311" s="533" t="s">
        <v>446</v>
      </c>
      <c r="D3311" s="572" t="s">
        <v>1842</v>
      </c>
      <c r="E3311" s="571" t="str">
        <f t="shared" si="2897"/>
        <v xml:space="preserve"> FOOD SERVICE EQUIPMENT</v>
      </c>
      <c r="F3311" s="533" t="str">
        <f t="shared" si="2890"/>
        <v>ME</v>
      </c>
      <c r="G3311" s="533" t="s">
        <v>2722</v>
      </c>
      <c r="H3311" s="533">
        <v>566</v>
      </c>
      <c r="I3311" s="533" t="str">
        <f t="shared" ref="I3311:J3311" si="2914">I3309</f>
        <v>Dishwash Area</v>
      </c>
      <c r="J3311" s="533" t="str">
        <f t="shared" si="2914"/>
        <v>Dishwash Area</v>
      </c>
      <c r="K3311" s="634" t="s">
        <v>15</v>
      </c>
      <c r="L3311" s="634" t="s">
        <v>457</v>
      </c>
      <c r="M3311" s="634">
        <v>1</v>
      </c>
      <c r="N3311" s="274" t="s">
        <v>39</v>
      </c>
      <c r="P3311" s="533">
        <v>0</v>
      </c>
      <c r="Q3311" s="533">
        <f t="shared" si="2912"/>
        <v>0</v>
      </c>
      <c r="R3311" s="533">
        <f t="shared" si="2913"/>
        <v>0</v>
      </c>
    </row>
    <row r="3312" spans="1:18" ht="15.75">
      <c r="A3312" s="533" t="s">
        <v>2729</v>
      </c>
      <c r="B3312" s="533">
        <v>11</v>
      </c>
      <c r="C3312" s="533" t="s">
        <v>446</v>
      </c>
      <c r="D3312" s="572" t="s">
        <v>1842</v>
      </c>
      <c r="E3312" s="571" t="str">
        <f t="shared" si="2897"/>
        <v xml:space="preserve"> FOOD SERVICE EQUIPMENT</v>
      </c>
      <c r="F3312" s="533" t="str">
        <f t="shared" si="2890"/>
        <v>ME</v>
      </c>
      <c r="G3312" s="533" t="s">
        <v>2722</v>
      </c>
      <c r="H3312" s="533">
        <v>567</v>
      </c>
      <c r="I3312" s="533" t="str">
        <f t="shared" ref="I3312:J3312" si="2915">I3310</f>
        <v>Cold Kitchen</v>
      </c>
      <c r="J3312" s="533" t="str">
        <f t="shared" si="2915"/>
        <v>Cold Kitchen</v>
      </c>
      <c r="K3312" s="634" t="s">
        <v>17</v>
      </c>
      <c r="L3312" s="634" t="s">
        <v>485</v>
      </c>
      <c r="M3312" s="634">
        <v>1</v>
      </c>
      <c r="N3312" s="274" t="s">
        <v>39</v>
      </c>
      <c r="P3312" s="533">
        <v>0</v>
      </c>
      <c r="Q3312" s="533">
        <f t="shared" si="2912"/>
        <v>0</v>
      </c>
      <c r="R3312" s="533">
        <f t="shared" si="2913"/>
        <v>0</v>
      </c>
    </row>
    <row r="3313" spans="1:18" ht="15.75">
      <c r="A3313" s="533" t="s">
        <v>2729</v>
      </c>
      <c r="B3313" s="533">
        <v>11</v>
      </c>
      <c r="C3313" s="533" t="s">
        <v>446</v>
      </c>
      <c r="D3313" s="572" t="s">
        <v>1842</v>
      </c>
      <c r="E3313" s="571" t="str">
        <f t="shared" si="2897"/>
        <v xml:space="preserve"> FOOD SERVICE EQUIPMENT</v>
      </c>
      <c r="F3313" s="533" t="str">
        <f t="shared" si="2890"/>
        <v>ME</v>
      </c>
      <c r="G3313" s="533" t="s">
        <v>2722</v>
      </c>
      <c r="H3313" s="533">
        <v>568</v>
      </c>
      <c r="I3313" s="533" t="str">
        <f t="shared" ref="I3313:J3313" si="2916">I3311</f>
        <v>Dishwash Area</v>
      </c>
      <c r="J3313" s="533" t="str">
        <f t="shared" si="2916"/>
        <v>Dishwash Area</v>
      </c>
      <c r="K3313" s="278" t="s">
        <v>19</v>
      </c>
      <c r="L3313" s="278" t="s">
        <v>502</v>
      </c>
      <c r="M3313" s="634">
        <v>5</v>
      </c>
      <c r="N3313" s="274" t="s">
        <v>39</v>
      </c>
      <c r="P3313" s="533">
        <v>0</v>
      </c>
      <c r="Q3313" s="533">
        <f t="shared" si="2912"/>
        <v>0</v>
      </c>
      <c r="R3313" s="533">
        <f t="shared" si="2913"/>
        <v>0</v>
      </c>
    </row>
    <row r="3314" spans="1:18" ht="15.75">
      <c r="A3314" s="533" t="s">
        <v>2729</v>
      </c>
      <c r="B3314" s="533">
        <v>11</v>
      </c>
      <c r="C3314" s="533" t="s">
        <v>446</v>
      </c>
      <c r="D3314" s="572" t="s">
        <v>1842</v>
      </c>
      <c r="E3314" s="571" t="str">
        <f t="shared" si="2897"/>
        <v xml:space="preserve"> FOOD SERVICE EQUIPMENT</v>
      </c>
      <c r="F3314" s="533" t="str">
        <f t="shared" si="2890"/>
        <v>ME</v>
      </c>
      <c r="G3314" s="533" t="s">
        <v>2722</v>
      </c>
      <c r="H3314" s="533">
        <v>569</v>
      </c>
      <c r="I3314" s="533" t="str">
        <f t="shared" ref="I3314:J3314" si="2917">I3312</f>
        <v>Cold Kitchen</v>
      </c>
      <c r="J3314" s="533" t="str">
        <f t="shared" si="2917"/>
        <v>Cold Kitchen</v>
      </c>
      <c r="K3314" s="278" t="s">
        <v>20</v>
      </c>
      <c r="L3314" s="278" t="s">
        <v>464</v>
      </c>
      <c r="M3314" s="634">
        <v>1</v>
      </c>
      <c r="N3314" s="274" t="s">
        <v>39</v>
      </c>
      <c r="P3314" s="533">
        <v>0</v>
      </c>
      <c r="Q3314" s="533">
        <f t="shared" si="2912"/>
        <v>0</v>
      </c>
      <c r="R3314" s="533">
        <f t="shared" si="2913"/>
        <v>0</v>
      </c>
    </row>
    <row r="3315" spans="1:18" ht="15.75">
      <c r="A3315" s="533" t="s">
        <v>2729</v>
      </c>
      <c r="B3315" s="533">
        <v>11</v>
      </c>
      <c r="C3315" s="533" t="s">
        <v>446</v>
      </c>
      <c r="D3315" s="572" t="s">
        <v>1842</v>
      </c>
      <c r="E3315" s="571" t="str">
        <f t="shared" si="2897"/>
        <v xml:space="preserve"> FOOD SERVICE EQUIPMENT</v>
      </c>
      <c r="F3315" s="533" t="str">
        <f t="shared" si="2890"/>
        <v>ME</v>
      </c>
      <c r="G3315" s="533" t="s">
        <v>2725</v>
      </c>
      <c r="H3315" s="533">
        <v>570</v>
      </c>
      <c r="I3315" s="533" t="str">
        <f>L3315</f>
        <v>Corridor</v>
      </c>
      <c r="J3315" s="533" t="str">
        <f>L3315</f>
        <v>Corridor</v>
      </c>
      <c r="K3315" s="634"/>
      <c r="L3315" s="634" t="s">
        <v>503</v>
      </c>
      <c r="M3315" s="633"/>
      <c r="N3315" s="634"/>
    </row>
    <row r="3316" spans="1:18" ht="15.75">
      <c r="A3316" s="533" t="s">
        <v>2729</v>
      </c>
      <c r="B3316" s="533">
        <v>11</v>
      </c>
      <c r="C3316" s="533" t="s">
        <v>446</v>
      </c>
      <c r="D3316" s="572" t="s">
        <v>1842</v>
      </c>
      <c r="E3316" s="571" t="str">
        <f t="shared" si="2897"/>
        <v xml:space="preserve"> FOOD SERVICE EQUIPMENT</v>
      </c>
      <c r="F3316" s="533" t="str">
        <f t="shared" si="2890"/>
        <v>ME</v>
      </c>
      <c r="G3316" s="533" t="s">
        <v>2722</v>
      </c>
      <c r="H3316" s="533">
        <v>571</v>
      </c>
      <c r="I3316" s="533" t="str">
        <f t="shared" ref="I3316:J3316" si="2918">I3314</f>
        <v>Cold Kitchen</v>
      </c>
      <c r="J3316" s="533" t="str">
        <f t="shared" si="2918"/>
        <v>Cold Kitchen</v>
      </c>
      <c r="K3316" s="634" t="s">
        <v>21</v>
      </c>
      <c r="L3316" s="634" t="s">
        <v>467</v>
      </c>
      <c r="M3316" s="634">
        <v>2</v>
      </c>
      <c r="N3316" s="274" t="s">
        <v>39</v>
      </c>
      <c r="P3316" s="533">
        <v>0</v>
      </c>
      <c r="Q3316" s="533">
        <f t="shared" ref="Q3316:Q3318" si="2919">O3316*0.93</f>
        <v>0</v>
      </c>
      <c r="R3316" s="533">
        <f t="shared" ref="R3316:R3318" si="2920">Q3316*M3316</f>
        <v>0</v>
      </c>
    </row>
    <row r="3317" spans="1:18" ht="15.75">
      <c r="A3317" s="533" t="s">
        <v>2729</v>
      </c>
      <c r="B3317" s="533">
        <v>11</v>
      </c>
      <c r="C3317" s="533" t="s">
        <v>446</v>
      </c>
      <c r="D3317" s="572" t="s">
        <v>1842</v>
      </c>
      <c r="E3317" s="571" t="str">
        <f t="shared" si="2897"/>
        <v xml:space="preserve"> FOOD SERVICE EQUIPMENT</v>
      </c>
      <c r="F3317" s="533" t="str">
        <f t="shared" si="2890"/>
        <v>ME</v>
      </c>
      <c r="G3317" s="533" t="s">
        <v>2722</v>
      </c>
      <c r="H3317" s="533">
        <v>572</v>
      </c>
      <c r="I3317" s="533" t="str">
        <f t="shared" ref="I3317:J3317" si="2921">I3315</f>
        <v>Corridor</v>
      </c>
      <c r="J3317" s="533" t="str">
        <f t="shared" si="2921"/>
        <v>Corridor</v>
      </c>
      <c r="K3317" s="278" t="s">
        <v>45</v>
      </c>
      <c r="L3317" s="278" t="s">
        <v>504</v>
      </c>
      <c r="M3317" s="634">
        <v>3</v>
      </c>
      <c r="N3317" s="274" t="s">
        <v>39</v>
      </c>
      <c r="P3317" s="533">
        <v>0</v>
      </c>
      <c r="Q3317" s="533">
        <f t="shared" si="2919"/>
        <v>0</v>
      </c>
      <c r="R3317" s="533">
        <f t="shared" si="2920"/>
        <v>0</v>
      </c>
    </row>
    <row r="3318" spans="1:18" ht="15.75">
      <c r="A3318" s="533" t="s">
        <v>2729</v>
      </c>
      <c r="B3318" s="533">
        <v>11</v>
      </c>
      <c r="C3318" s="533" t="s">
        <v>446</v>
      </c>
      <c r="D3318" s="572" t="s">
        <v>1842</v>
      </c>
      <c r="E3318" s="571" t="str">
        <f t="shared" si="2897"/>
        <v xml:space="preserve"> FOOD SERVICE EQUIPMENT</v>
      </c>
      <c r="F3318" s="533" t="str">
        <f t="shared" si="2890"/>
        <v>ME</v>
      </c>
      <c r="G3318" s="533" t="s">
        <v>2722</v>
      </c>
      <c r="H3318" s="533">
        <v>573</v>
      </c>
      <c r="I3318" s="533" t="str">
        <f t="shared" ref="I3318:J3318" si="2922">I3316</f>
        <v>Cold Kitchen</v>
      </c>
      <c r="J3318" s="533" t="str">
        <f t="shared" si="2922"/>
        <v>Cold Kitchen</v>
      </c>
      <c r="K3318" s="278" t="s">
        <v>48</v>
      </c>
      <c r="L3318" s="278" t="s">
        <v>505</v>
      </c>
      <c r="M3318" s="278">
        <v>1</v>
      </c>
      <c r="N3318" s="274" t="s">
        <v>39</v>
      </c>
      <c r="P3318" s="533">
        <v>0</v>
      </c>
      <c r="Q3318" s="533">
        <f t="shared" si="2919"/>
        <v>0</v>
      </c>
      <c r="R3318" s="533">
        <f t="shared" si="2920"/>
        <v>0</v>
      </c>
    </row>
    <row r="3319" spans="1:18" ht="15.75">
      <c r="A3319" s="533" t="s">
        <v>2729</v>
      </c>
      <c r="B3319" s="533">
        <v>11</v>
      </c>
      <c r="C3319" s="533" t="s">
        <v>446</v>
      </c>
      <c r="D3319" s="572" t="s">
        <v>1842</v>
      </c>
      <c r="E3319" s="571" t="str">
        <f t="shared" si="2897"/>
        <v xml:space="preserve"> FOOD SERVICE EQUIPMENT</v>
      </c>
      <c r="F3319" s="533" t="str">
        <f t="shared" si="2890"/>
        <v>ME</v>
      </c>
      <c r="G3319" s="533" t="s">
        <v>2725</v>
      </c>
      <c r="H3319" s="533">
        <v>574</v>
      </c>
      <c r="I3319" s="533" t="str">
        <f>L3319</f>
        <v>Plating Area</v>
      </c>
      <c r="J3319" s="533" t="str">
        <f>L3319</f>
        <v>Plating Area</v>
      </c>
      <c r="K3319" s="278"/>
      <c r="L3319" s="278" t="s">
        <v>506</v>
      </c>
      <c r="M3319" s="633"/>
      <c r="N3319" s="634"/>
    </row>
    <row r="3320" spans="1:18" ht="15.75">
      <c r="A3320" s="533" t="s">
        <v>2729</v>
      </c>
      <c r="B3320" s="533">
        <v>11</v>
      </c>
      <c r="C3320" s="533" t="s">
        <v>446</v>
      </c>
      <c r="D3320" s="572" t="s">
        <v>1842</v>
      </c>
      <c r="E3320" s="571" t="str">
        <f t="shared" si="2897"/>
        <v xml:space="preserve"> FOOD SERVICE EQUIPMENT</v>
      </c>
      <c r="F3320" s="533" t="str">
        <f t="shared" si="2890"/>
        <v>ME</v>
      </c>
      <c r="G3320" s="533" t="s">
        <v>2722</v>
      </c>
      <c r="H3320" s="533">
        <v>575</v>
      </c>
      <c r="I3320" s="533" t="str">
        <f t="shared" ref="I3320:J3320" si="2923">I3318</f>
        <v>Cold Kitchen</v>
      </c>
      <c r="J3320" s="533" t="str">
        <f t="shared" si="2923"/>
        <v>Cold Kitchen</v>
      </c>
      <c r="K3320" s="278" t="s">
        <v>50</v>
      </c>
      <c r="L3320" s="278" t="s">
        <v>467</v>
      </c>
      <c r="M3320" s="634">
        <v>1</v>
      </c>
      <c r="N3320" s="274" t="s">
        <v>39</v>
      </c>
      <c r="P3320" s="533">
        <v>0</v>
      </c>
      <c r="Q3320" s="533">
        <f t="shared" ref="Q3320:Q3325" si="2924">O3320*0.93</f>
        <v>0</v>
      </c>
      <c r="R3320" s="533">
        <f t="shared" ref="R3320:R3325" si="2925">Q3320*M3320</f>
        <v>0</v>
      </c>
    </row>
    <row r="3321" spans="1:18" ht="15.75">
      <c r="A3321" s="533" t="s">
        <v>2729</v>
      </c>
      <c r="B3321" s="533">
        <v>11</v>
      </c>
      <c r="C3321" s="533" t="s">
        <v>446</v>
      </c>
      <c r="D3321" s="572" t="s">
        <v>1842</v>
      </c>
      <c r="E3321" s="571" t="str">
        <f t="shared" si="2897"/>
        <v xml:space="preserve"> FOOD SERVICE EQUIPMENT</v>
      </c>
      <c r="F3321" s="533" t="str">
        <f t="shared" si="2890"/>
        <v>ME</v>
      </c>
      <c r="G3321" s="533" t="s">
        <v>2722</v>
      </c>
      <c r="H3321" s="533">
        <v>576</v>
      </c>
      <c r="I3321" s="533" t="str">
        <f t="shared" ref="I3321:J3321" si="2926">I3319</f>
        <v>Plating Area</v>
      </c>
      <c r="J3321" s="533" t="str">
        <f t="shared" si="2926"/>
        <v>Plating Area</v>
      </c>
      <c r="K3321" s="634" t="s">
        <v>76</v>
      </c>
      <c r="L3321" s="634" t="s">
        <v>464</v>
      </c>
      <c r="M3321" s="634">
        <v>1</v>
      </c>
      <c r="N3321" s="274" t="s">
        <v>39</v>
      </c>
      <c r="P3321" s="533">
        <v>0</v>
      </c>
      <c r="Q3321" s="533">
        <f t="shared" si="2924"/>
        <v>0</v>
      </c>
      <c r="R3321" s="533">
        <f t="shared" si="2925"/>
        <v>0</v>
      </c>
    </row>
    <row r="3322" spans="1:18" ht="15.75">
      <c r="A3322" s="533" t="s">
        <v>2729</v>
      </c>
      <c r="B3322" s="533">
        <v>11</v>
      </c>
      <c r="C3322" s="533" t="s">
        <v>446</v>
      </c>
      <c r="D3322" s="572" t="s">
        <v>1842</v>
      </c>
      <c r="E3322" s="571" t="str">
        <f t="shared" si="2897"/>
        <v xml:space="preserve"> FOOD SERVICE EQUIPMENT</v>
      </c>
      <c r="F3322" s="533" t="str">
        <f t="shared" si="2890"/>
        <v>ME</v>
      </c>
      <c r="G3322" s="533" t="s">
        <v>2722</v>
      </c>
      <c r="H3322" s="533">
        <v>577</v>
      </c>
      <c r="I3322" s="533" t="str">
        <f t="shared" ref="I3322:J3322" si="2927">I3320</f>
        <v>Cold Kitchen</v>
      </c>
      <c r="J3322" s="533" t="str">
        <f t="shared" si="2927"/>
        <v>Cold Kitchen</v>
      </c>
      <c r="K3322" s="278" t="s">
        <v>77</v>
      </c>
      <c r="L3322" s="278" t="s">
        <v>507</v>
      </c>
      <c r="M3322" s="278">
        <v>2</v>
      </c>
      <c r="N3322" s="270" t="s">
        <v>39</v>
      </c>
      <c r="P3322" s="533">
        <v>0</v>
      </c>
      <c r="Q3322" s="533">
        <f t="shared" si="2924"/>
        <v>0</v>
      </c>
      <c r="R3322" s="533">
        <f t="shared" si="2925"/>
        <v>0</v>
      </c>
    </row>
    <row r="3323" spans="1:18" ht="15.75">
      <c r="A3323" s="533" t="s">
        <v>2729</v>
      </c>
      <c r="B3323" s="533">
        <v>11</v>
      </c>
      <c r="C3323" s="533" t="s">
        <v>446</v>
      </c>
      <c r="D3323" s="572" t="s">
        <v>1842</v>
      </c>
      <c r="E3323" s="571" t="str">
        <f t="shared" si="2897"/>
        <v xml:space="preserve"> FOOD SERVICE EQUIPMENT</v>
      </c>
      <c r="F3323" s="533" t="str">
        <f t="shared" si="2890"/>
        <v>ME</v>
      </c>
      <c r="G3323" s="533" t="s">
        <v>2722</v>
      </c>
      <c r="H3323" s="533">
        <v>578</v>
      </c>
      <c r="I3323" s="533" t="str">
        <f t="shared" ref="I3323:J3323" si="2928">I3321</f>
        <v>Plating Area</v>
      </c>
      <c r="J3323" s="533" t="str">
        <f t="shared" si="2928"/>
        <v>Plating Area</v>
      </c>
      <c r="K3323" s="278" t="s">
        <v>78</v>
      </c>
      <c r="L3323" s="278" t="s">
        <v>496</v>
      </c>
      <c r="M3323" s="278">
        <v>1</v>
      </c>
      <c r="N3323" s="274" t="s">
        <v>39</v>
      </c>
      <c r="P3323" s="533">
        <v>0</v>
      </c>
      <c r="Q3323" s="533">
        <f t="shared" si="2924"/>
        <v>0</v>
      </c>
      <c r="R3323" s="533">
        <f t="shared" si="2925"/>
        <v>0</v>
      </c>
    </row>
    <row r="3324" spans="1:18" ht="15.75">
      <c r="A3324" s="533" t="s">
        <v>2729</v>
      </c>
      <c r="B3324" s="533">
        <v>11</v>
      </c>
      <c r="C3324" s="533" t="s">
        <v>446</v>
      </c>
      <c r="D3324" s="572" t="s">
        <v>1842</v>
      </c>
      <c r="E3324" s="571" t="str">
        <f t="shared" si="2897"/>
        <v xml:space="preserve"> FOOD SERVICE EQUIPMENT</v>
      </c>
      <c r="F3324" s="533" t="str">
        <f t="shared" si="2890"/>
        <v>ME</v>
      </c>
      <c r="G3324" s="533" t="s">
        <v>2722</v>
      </c>
      <c r="H3324" s="533">
        <v>579</v>
      </c>
      <c r="I3324" s="533" t="str">
        <f t="shared" ref="I3324:J3324" si="2929">I3322</f>
        <v>Cold Kitchen</v>
      </c>
      <c r="J3324" s="533" t="str">
        <f t="shared" si="2929"/>
        <v>Cold Kitchen</v>
      </c>
      <c r="K3324" s="278" t="s">
        <v>302</v>
      </c>
      <c r="L3324" s="278" t="s">
        <v>508</v>
      </c>
      <c r="M3324" s="278">
        <v>1</v>
      </c>
      <c r="N3324" s="274" t="s">
        <v>39</v>
      </c>
      <c r="P3324" s="533">
        <v>0</v>
      </c>
      <c r="Q3324" s="533">
        <f t="shared" si="2924"/>
        <v>0</v>
      </c>
      <c r="R3324" s="533">
        <f t="shared" si="2925"/>
        <v>0</v>
      </c>
    </row>
    <row r="3325" spans="1:18" ht="15.75">
      <c r="A3325" s="533" t="s">
        <v>2729</v>
      </c>
      <c r="B3325" s="533">
        <v>11</v>
      </c>
      <c r="C3325" s="533" t="s">
        <v>446</v>
      </c>
      <c r="D3325" s="572" t="s">
        <v>1842</v>
      </c>
      <c r="E3325" s="571" t="str">
        <f t="shared" si="2897"/>
        <v xml:space="preserve"> FOOD SERVICE EQUIPMENT</v>
      </c>
      <c r="F3325" s="533" t="str">
        <f t="shared" si="2890"/>
        <v>ME</v>
      </c>
      <c r="G3325" s="533" t="s">
        <v>2722</v>
      </c>
      <c r="H3325" s="533">
        <v>580</v>
      </c>
      <c r="I3325" s="533" t="str">
        <f t="shared" ref="I3325:J3325" si="2930">I3323</f>
        <v>Plating Area</v>
      </c>
      <c r="J3325" s="533" t="str">
        <f t="shared" si="2930"/>
        <v>Plating Area</v>
      </c>
      <c r="K3325" s="278" t="s">
        <v>304</v>
      </c>
      <c r="L3325" s="278" t="s">
        <v>509</v>
      </c>
      <c r="M3325" s="278">
        <v>1</v>
      </c>
      <c r="N3325" s="274" t="s">
        <v>39</v>
      </c>
      <c r="P3325" s="533">
        <v>0</v>
      </c>
      <c r="Q3325" s="533">
        <f t="shared" si="2924"/>
        <v>0</v>
      </c>
      <c r="R3325" s="533">
        <f t="shared" si="2925"/>
        <v>0</v>
      </c>
    </row>
    <row r="3326" spans="1:18" ht="15.75">
      <c r="A3326" s="533" t="s">
        <v>2729</v>
      </c>
      <c r="B3326" s="533">
        <v>11</v>
      </c>
      <c r="C3326" s="533" t="s">
        <v>446</v>
      </c>
      <c r="D3326" s="572" t="s">
        <v>1848</v>
      </c>
      <c r="E3326" s="571" t="s">
        <v>1245</v>
      </c>
      <c r="F3326" s="533" t="str">
        <f t="shared" si="2890"/>
        <v>ME</v>
      </c>
      <c r="G3326" s="533" t="s">
        <v>2725</v>
      </c>
      <c r="H3326" s="533">
        <v>581</v>
      </c>
      <c r="I3326" s="533" t="str">
        <f t="shared" ref="I3326:I3327" si="2931">L3326</f>
        <v>117000 - LAUNDRY EQUIPMENT</v>
      </c>
      <c r="J3326" s="533" t="str">
        <f t="shared" ref="J3326:J3327" si="2932">L3326</f>
        <v>117000 - LAUNDRY EQUIPMENT</v>
      </c>
      <c r="K3326" s="278"/>
      <c r="L3326" s="278" t="s">
        <v>510</v>
      </c>
      <c r="M3326" s="628"/>
      <c r="N3326" s="273"/>
    </row>
    <row r="3327" spans="1:18" ht="15.75">
      <c r="A3327" s="533" t="s">
        <v>2729</v>
      </c>
      <c r="B3327" s="533">
        <v>11</v>
      </c>
      <c r="C3327" s="533" t="s">
        <v>446</v>
      </c>
      <c r="D3327" s="572" t="s">
        <v>1848</v>
      </c>
      <c r="E3327" s="571" t="str">
        <f t="shared" ref="E3327:E3346" si="2933">E3326</f>
        <v xml:space="preserve"> LAUNDRY EQUIPMENT</v>
      </c>
      <c r="F3327" s="533" t="str">
        <f t="shared" si="2890"/>
        <v>ME</v>
      </c>
      <c r="G3327" s="533" t="s">
        <v>2725</v>
      </c>
      <c r="H3327" s="533">
        <v>582</v>
      </c>
      <c r="I3327" s="533" t="str">
        <f t="shared" si="2931"/>
        <v>LAUNDRY</v>
      </c>
      <c r="J3327" s="533" t="str">
        <f t="shared" si="2932"/>
        <v>LAUNDRY</v>
      </c>
      <c r="K3327" s="278"/>
      <c r="L3327" s="278" t="s">
        <v>511</v>
      </c>
      <c r="M3327" s="628"/>
      <c r="N3327" s="273"/>
    </row>
    <row r="3328" spans="1:18" ht="15.75">
      <c r="A3328" s="533" t="s">
        <v>2729</v>
      </c>
      <c r="B3328" s="533">
        <v>11</v>
      </c>
      <c r="C3328" s="533" t="s">
        <v>446</v>
      </c>
      <c r="D3328" s="572" t="s">
        <v>1848</v>
      </c>
      <c r="E3328" s="571" t="str">
        <f t="shared" si="2933"/>
        <v xml:space="preserve"> LAUNDRY EQUIPMENT</v>
      </c>
      <c r="F3328" s="533" t="str">
        <f t="shared" si="2890"/>
        <v>ME</v>
      </c>
      <c r="G3328" s="533" t="s">
        <v>2722</v>
      </c>
      <c r="H3328" s="533">
        <v>583</v>
      </c>
      <c r="I3328" s="533" t="str">
        <f t="shared" ref="I3328:J3328" si="2934">I3326</f>
        <v>117000 - LAUNDRY EQUIPMENT</v>
      </c>
      <c r="J3328" s="533" t="str">
        <f t="shared" si="2934"/>
        <v>117000 - LAUNDRY EQUIPMENT</v>
      </c>
      <c r="K3328" s="278" t="s">
        <v>13</v>
      </c>
      <c r="L3328" s="278" t="s">
        <v>467</v>
      </c>
      <c r="M3328" s="629">
        <v>2</v>
      </c>
      <c r="N3328" s="630" t="s">
        <v>39</v>
      </c>
      <c r="P3328" s="533">
        <v>0</v>
      </c>
      <c r="Q3328" s="533">
        <f t="shared" ref="Q3328:Q3345" si="2935">O3328*0.93</f>
        <v>0</v>
      </c>
      <c r="R3328" s="533">
        <f t="shared" ref="R3328:R3345" si="2936">Q3328*M3328</f>
        <v>0</v>
      </c>
    </row>
    <row r="3329" spans="1:18" ht="15.75">
      <c r="A3329" s="533" t="s">
        <v>2729</v>
      </c>
      <c r="B3329" s="533">
        <v>11</v>
      </c>
      <c r="C3329" s="533" t="s">
        <v>446</v>
      </c>
      <c r="D3329" s="572" t="s">
        <v>1848</v>
      </c>
      <c r="E3329" s="571" t="str">
        <f t="shared" si="2933"/>
        <v xml:space="preserve"> LAUNDRY EQUIPMENT</v>
      </c>
      <c r="F3329" s="533" t="str">
        <f t="shared" si="2890"/>
        <v>ME</v>
      </c>
      <c r="G3329" s="533" t="s">
        <v>2722</v>
      </c>
      <c r="H3329" s="533">
        <v>584</v>
      </c>
      <c r="I3329" s="533" t="str">
        <f t="shared" ref="I3329:J3329" si="2937">I3327</f>
        <v>LAUNDRY</v>
      </c>
      <c r="J3329" s="533" t="str">
        <f t="shared" si="2937"/>
        <v>LAUNDRY</v>
      </c>
      <c r="K3329" s="278" t="s">
        <v>15</v>
      </c>
      <c r="L3329" s="278" t="s">
        <v>505</v>
      </c>
      <c r="M3329" s="278">
        <v>1</v>
      </c>
      <c r="N3329" s="277" t="s">
        <v>39</v>
      </c>
      <c r="P3329" s="533">
        <v>0</v>
      </c>
      <c r="Q3329" s="533">
        <f t="shared" si="2935"/>
        <v>0</v>
      </c>
      <c r="R3329" s="533">
        <f t="shared" si="2936"/>
        <v>0</v>
      </c>
    </row>
    <row r="3330" spans="1:18" ht="15.75">
      <c r="A3330" s="533" t="s">
        <v>2729</v>
      </c>
      <c r="B3330" s="533">
        <v>11</v>
      </c>
      <c r="C3330" s="533" t="s">
        <v>446</v>
      </c>
      <c r="D3330" s="572" t="s">
        <v>1848</v>
      </c>
      <c r="E3330" s="571" t="str">
        <f t="shared" si="2933"/>
        <v xml:space="preserve"> LAUNDRY EQUIPMENT</v>
      </c>
      <c r="F3330" s="533" t="str">
        <f t="shared" si="2890"/>
        <v>ME</v>
      </c>
      <c r="G3330" s="533" t="s">
        <v>2722</v>
      </c>
      <c r="H3330" s="533">
        <v>585</v>
      </c>
      <c r="I3330" s="533" t="str">
        <f t="shared" ref="I3330:J3330" si="2938">I3328</f>
        <v>117000 - LAUNDRY EQUIPMENT</v>
      </c>
      <c r="J3330" s="533" t="str">
        <f t="shared" si="2938"/>
        <v>117000 - LAUNDRY EQUIPMENT</v>
      </c>
      <c r="K3330" s="278" t="s">
        <v>17</v>
      </c>
      <c r="L3330" s="278" t="s">
        <v>512</v>
      </c>
      <c r="M3330" s="629">
        <v>1</v>
      </c>
      <c r="N3330" s="630" t="s">
        <v>39</v>
      </c>
      <c r="P3330" s="533">
        <v>0</v>
      </c>
      <c r="Q3330" s="533">
        <f t="shared" si="2935"/>
        <v>0</v>
      </c>
      <c r="R3330" s="533">
        <f t="shared" si="2936"/>
        <v>0</v>
      </c>
    </row>
    <row r="3331" spans="1:18" ht="15.75">
      <c r="A3331" s="533" t="s">
        <v>2729</v>
      </c>
      <c r="B3331" s="533">
        <v>11</v>
      </c>
      <c r="C3331" s="533" t="s">
        <v>446</v>
      </c>
      <c r="D3331" s="572" t="s">
        <v>1848</v>
      </c>
      <c r="E3331" s="571" t="str">
        <f t="shared" si="2933"/>
        <v xml:space="preserve"> LAUNDRY EQUIPMENT</v>
      </c>
      <c r="F3331" s="533" t="str">
        <f t="shared" si="2890"/>
        <v>ME</v>
      </c>
      <c r="G3331" s="533" t="s">
        <v>2722</v>
      </c>
      <c r="H3331" s="533">
        <v>586</v>
      </c>
      <c r="I3331" s="533" t="str">
        <f t="shared" ref="I3331:J3331" si="2939">I3329</f>
        <v>LAUNDRY</v>
      </c>
      <c r="J3331" s="533" t="str">
        <f t="shared" si="2939"/>
        <v>LAUNDRY</v>
      </c>
      <c r="K3331" s="278" t="s">
        <v>19</v>
      </c>
      <c r="L3331" s="278" t="s">
        <v>485</v>
      </c>
      <c r="M3331" s="629">
        <v>1</v>
      </c>
      <c r="N3331" s="274" t="s">
        <v>39</v>
      </c>
      <c r="P3331" s="533">
        <v>0</v>
      </c>
      <c r="Q3331" s="533">
        <f t="shared" si="2935"/>
        <v>0</v>
      </c>
      <c r="R3331" s="533">
        <f t="shared" si="2936"/>
        <v>0</v>
      </c>
    </row>
    <row r="3332" spans="1:18" ht="15.75">
      <c r="A3332" s="533" t="s">
        <v>2729</v>
      </c>
      <c r="B3332" s="533">
        <v>11</v>
      </c>
      <c r="C3332" s="533" t="s">
        <v>446</v>
      </c>
      <c r="D3332" s="572" t="s">
        <v>1848</v>
      </c>
      <c r="E3332" s="571" t="str">
        <f t="shared" si="2933"/>
        <v xml:space="preserve"> LAUNDRY EQUIPMENT</v>
      </c>
      <c r="F3332" s="533" t="str">
        <f t="shared" si="2890"/>
        <v>ME</v>
      </c>
      <c r="G3332" s="533" t="s">
        <v>2722</v>
      </c>
      <c r="H3332" s="533">
        <v>587</v>
      </c>
      <c r="I3332" s="533" t="str">
        <f t="shared" ref="I3332:J3332" si="2940">I3330</f>
        <v>117000 - LAUNDRY EQUIPMENT</v>
      </c>
      <c r="J3332" s="533" t="str">
        <f t="shared" si="2940"/>
        <v>117000 - LAUNDRY EQUIPMENT</v>
      </c>
      <c r="K3332" s="278" t="s">
        <v>20</v>
      </c>
      <c r="L3332" s="278" t="s">
        <v>513</v>
      </c>
      <c r="M3332" s="278">
        <v>2</v>
      </c>
      <c r="N3332" s="630" t="s">
        <v>39</v>
      </c>
      <c r="P3332" s="533">
        <v>0</v>
      </c>
      <c r="Q3332" s="533">
        <f t="shared" si="2935"/>
        <v>0</v>
      </c>
      <c r="R3332" s="533">
        <f t="shared" si="2936"/>
        <v>0</v>
      </c>
    </row>
    <row r="3333" spans="1:18" ht="15.75">
      <c r="A3333" s="533" t="s">
        <v>2729</v>
      </c>
      <c r="B3333" s="533">
        <v>11</v>
      </c>
      <c r="C3333" s="533" t="s">
        <v>446</v>
      </c>
      <c r="D3333" s="572" t="s">
        <v>1848</v>
      </c>
      <c r="E3333" s="571" t="str">
        <f t="shared" si="2933"/>
        <v xml:space="preserve"> LAUNDRY EQUIPMENT</v>
      </c>
      <c r="F3333" s="533" t="str">
        <f t="shared" si="2890"/>
        <v>ME</v>
      </c>
      <c r="G3333" s="533" t="s">
        <v>2722</v>
      </c>
      <c r="H3333" s="533">
        <v>588</v>
      </c>
      <c r="I3333" s="533" t="str">
        <f t="shared" ref="I3333:J3333" si="2941">I3331</f>
        <v>LAUNDRY</v>
      </c>
      <c r="J3333" s="533" t="str">
        <f t="shared" si="2941"/>
        <v>LAUNDRY</v>
      </c>
      <c r="K3333" s="278" t="s">
        <v>21</v>
      </c>
      <c r="L3333" s="278" t="s">
        <v>514</v>
      </c>
      <c r="M3333" s="278">
        <v>1</v>
      </c>
      <c r="N3333" s="274" t="s">
        <v>39</v>
      </c>
      <c r="P3333" s="533">
        <v>0</v>
      </c>
      <c r="Q3333" s="533">
        <f t="shared" si="2935"/>
        <v>0</v>
      </c>
      <c r="R3333" s="533">
        <f t="shared" si="2936"/>
        <v>0</v>
      </c>
    </row>
    <row r="3334" spans="1:18" ht="15.75">
      <c r="A3334" s="533" t="s">
        <v>2729</v>
      </c>
      <c r="B3334" s="533">
        <v>11</v>
      </c>
      <c r="C3334" s="533" t="s">
        <v>446</v>
      </c>
      <c r="D3334" s="572" t="s">
        <v>1848</v>
      </c>
      <c r="E3334" s="571" t="str">
        <f t="shared" si="2933"/>
        <v xml:space="preserve"> LAUNDRY EQUIPMENT</v>
      </c>
      <c r="F3334" s="533" t="str">
        <f t="shared" si="2890"/>
        <v>ME</v>
      </c>
      <c r="G3334" s="533" t="s">
        <v>2722</v>
      </c>
      <c r="H3334" s="533">
        <v>589</v>
      </c>
      <c r="I3334" s="533" t="str">
        <f t="shared" ref="I3334:J3334" si="2942">I3332</f>
        <v>117000 - LAUNDRY EQUIPMENT</v>
      </c>
      <c r="J3334" s="533" t="str">
        <f t="shared" si="2942"/>
        <v>117000 - LAUNDRY EQUIPMENT</v>
      </c>
      <c r="K3334" s="278" t="s">
        <v>45</v>
      </c>
      <c r="L3334" s="278" t="s">
        <v>515</v>
      </c>
      <c r="M3334" s="278">
        <v>1</v>
      </c>
      <c r="N3334" s="274" t="s">
        <v>39</v>
      </c>
      <c r="P3334" s="533">
        <v>0</v>
      </c>
      <c r="Q3334" s="533">
        <f t="shared" si="2935"/>
        <v>0</v>
      </c>
      <c r="R3334" s="533">
        <f t="shared" si="2936"/>
        <v>0</v>
      </c>
    </row>
    <row r="3335" spans="1:18" ht="15.75">
      <c r="A3335" s="533" t="s">
        <v>2729</v>
      </c>
      <c r="B3335" s="533">
        <v>11</v>
      </c>
      <c r="C3335" s="533" t="s">
        <v>446</v>
      </c>
      <c r="D3335" s="572" t="s">
        <v>1848</v>
      </c>
      <c r="E3335" s="571" t="str">
        <f t="shared" si="2933"/>
        <v xml:space="preserve"> LAUNDRY EQUIPMENT</v>
      </c>
      <c r="F3335" s="533" t="str">
        <f t="shared" si="2890"/>
        <v>ME</v>
      </c>
      <c r="G3335" s="533" t="s">
        <v>2722</v>
      </c>
      <c r="H3335" s="533">
        <v>590</v>
      </c>
      <c r="I3335" s="533" t="str">
        <f t="shared" ref="I3335:J3335" si="2943">I3333</f>
        <v>LAUNDRY</v>
      </c>
      <c r="J3335" s="533" t="str">
        <f t="shared" si="2943"/>
        <v>LAUNDRY</v>
      </c>
      <c r="K3335" s="278" t="s">
        <v>48</v>
      </c>
      <c r="L3335" s="278" t="s">
        <v>516</v>
      </c>
      <c r="M3335" s="278">
        <v>1</v>
      </c>
      <c r="N3335" s="274" t="s">
        <v>39</v>
      </c>
      <c r="P3335" s="533">
        <v>0</v>
      </c>
      <c r="Q3335" s="533">
        <f t="shared" si="2935"/>
        <v>0</v>
      </c>
      <c r="R3335" s="533">
        <f t="shared" si="2936"/>
        <v>0</v>
      </c>
    </row>
    <row r="3336" spans="1:18" ht="15.75">
      <c r="A3336" s="533" t="s">
        <v>2729</v>
      </c>
      <c r="B3336" s="533">
        <v>11</v>
      </c>
      <c r="C3336" s="533" t="s">
        <v>446</v>
      </c>
      <c r="D3336" s="572" t="s">
        <v>1848</v>
      </c>
      <c r="E3336" s="571" t="str">
        <f t="shared" si="2933"/>
        <v xml:space="preserve"> LAUNDRY EQUIPMENT</v>
      </c>
      <c r="F3336" s="533" t="str">
        <f t="shared" si="2890"/>
        <v>ME</v>
      </c>
      <c r="G3336" s="533" t="s">
        <v>2722</v>
      </c>
      <c r="H3336" s="533">
        <v>591</v>
      </c>
      <c r="I3336" s="533" t="str">
        <f t="shared" ref="I3336:J3336" si="2944">I3334</f>
        <v>117000 - LAUNDRY EQUIPMENT</v>
      </c>
      <c r="J3336" s="533" t="str">
        <f t="shared" si="2944"/>
        <v>117000 - LAUNDRY EQUIPMENT</v>
      </c>
      <c r="K3336" s="278" t="s">
        <v>50</v>
      </c>
      <c r="L3336" s="278" t="s">
        <v>517</v>
      </c>
      <c r="M3336" s="278">
        <v>1</v>
      </c>
      <c r="N3336" s="274" t="s">
        <v>39</v>
      </c>
      <c r="P3336" s="533">
        <v>0</v>
      </c>
      <c r="Q3336" s="533">
        <f t="shared" si="2935"/>
        <v>0</v>
      </c>
      <c r="R3336" s="533">
        <f t="shared" si="2936"/>
        <v>0</v>
      </c>
    </row>
    <row r="3337" spans="1:18" ht="15.75">
      <c r="A3337" s="533" t="s">
        <v>2729</v>
      </c>
      <c r="B3337" s="533">
        <v>11</v>
      </c>
      <c r="C3337" s="533" t="s">
        <v>446</v>
      </c>
      <c r="D3337" s="572" t="s">
        <v>1848</v>
      </c>
      <c r="E3337" s="571" t="str">
        <f t="shared" si="2933"/>
        <v xml:space="preserve"> LAUNDRY EQUIPMENT</v>
      </c>
      <c r="F3337" s="533" t="str">
        <f t="shared" si="2890"/>
        <v>ME</v>
      </c>
      <c r="G3337" s="533" t="s">
        <v>2722</v>
      </c>
      <c r="H3337" s="533">
        <v>592</v>
      </c>
      <c r="I3337" s="533" t="str">
        <f t="shared" ref="I3337:J3337" si="2945">I3335</f>
        <v>LAUNDRY</v>
      </c>
      <c r="J3337" s="533" t="str">
        <f t="shared" si="2945"/>
        <v>LAUNDRY</v>
      </c>
      <c r="K3337" s="278" t="s">
        <v>76</v>
      </c>
      <c r="L3337" s="278" t="s">
        <v>518</v>
      </c>
      <c r="M3337" s="278">
        <v>1</v>
      </c>
      <c r="N3337" s="270" t="s">
        <v>39</v>
      </c>
      <c r="P3337" s="533">
        <v>0</v>
      </c>
      <c r="Q3337" s="533">
        <f t="shared" si="2935"/>
        <v>0</v>
      </c>
      <c r="R3337" s="533">
        <f t="shared" si="2936"/>
        <v>0</v>
      </c>
    </row>
    <row r="3338" spans="1:18" ht="15.75">
      <c r="A3338" s="533" t="s">
        <v>2729</v>
      </c>
      <c r="B3338" s="533">
        <v>11</v>
      </c>
      <c r="C3338" s="533" t="s">
        <v>446</v>
      </c>
      <c r="D3338" s="572" t="s">
        <v>1848</v>
      </c>
      <c r="E3338" s="571" t="str">
        <f t="shared" si="2933"/>
        <v xml:space="preserve"> LAUNDRY EQUIPMENT</v>
      </c>
      <c r="F3338" s="533" t="str">
        <f t="shared" si="2890"/>
        <v>ME</v>
      </c>
      <c r="G3338" s="533" t="s">
        <v>2722</v>
      </c>
      <c r="H3338" s="533">
        <v>593</v>
      </c>
      <c r="I3338" s="533" t="str">
        <f t="shared" ref="I3338:J3338" si="2946">I3336</f>
        <v>117000 - LAUNDRY EQUIPMENT</v>
      </c>
      <c r="J3338" s="533" t="str">
        <f t="shared" si="2946"/>
        <v>117000 - LAUNDRY EQUIPMENT</v>
      </c>
      <c r="K3338" s="278" t="s">
        <v>77</v>
      </c>
      <c r="L3338" s="278" t="s">
        <v>519</v>
      </c>
      <c r="M3338" s="629">
        <v>1</v>
      </c>
      <c r="N3338" s="274" t="s">
        <v>39</v>
      </c>
      <c r="P3338" s="533">
        <v>0</v>
      </c>
      <c r="Q3338" s="533">
        <f t="shared" si="2935"/>
        <v>0</v>
      </c>
      <c r="R3338" s="533">
        <f t="shared" si="2936"/>
        <v>0</v>
      </c>
    </row>
    <row r="3339" spans="1:18" ht="15.75">
      <c r="A3339" s="533" t="s">
        <v>2729</v>
      </c>
      <c r="B3339" s="533">
        <v>11</v>
      </c>
      <c r="C3339" s="533" t="s">
        <v>446</v>
      </c>
      <c r="D3339" s="572" t="s">
        <v>1848</v>
      </c>
      <c r="E3339" s="571" t="str">
        <f t="shared" si="2933"/>
        <v xml:space="preserve"> LAUNDRY EQUIPMENT</v>
      </c>
      <c r="F3339" s="533" t="str">
        <f t="shared" si="2890"/>
        <v>ME</v>
      </c>
      <c r="G3339" s="533" t="s">
        <v>2722</v>
      </c>
      <c r="H3339" s="533">
        <v>594</v>
      </c>
      <c r="I3339" s="533" t="str">
        <f t="shared" ref="I3339:J3339" si="2947">I3337</f>
        <v>LAUNDRY</v>
      </c>
      <c r="J3339" s="533" t="str">
        <f t="shared" si="2947"/>
        <v>LAUNDRY</v>
      </c>
      <c r="K3339" s="278" t="s">
        <v>78</v>
      </c>
      <c r="L3339" s="278" t="s">
        <v>508</v>
      </c>
      <c r="M3339" s="629">
        <v>1</v>
      </c>
      <c r="N3339" s="274" t="s">
        <v>39</v>
      </c>
      <c r="P3339" s="533">
        <v>0</v>
      </c>
      <c r="Q3339" s="533">
        <f t="shared" si="2935"/>
        <v>0</v>
      </c>
      <c r="R3339" s="533">
        <f t="shared" si="2936"/>
        <v>0</v>
      </c>
    </row>
    <row r="3340" spans="1:18" ht="15.75">
      <c r="A3340" s="533" t="s">
        <v>2729</v>
      </c>
      <c r="B3340" s="533">
        <v>11</v>
      </c>
      <c r="C3340" s="533" t="s">
        <v>446</v>
      </c>
      <c r="D3340" s="572" t="s">
        <v>1848</v>
      </c>
      <c r="E3340" s="571" t="str">
        <f t="shared" si="2933"/>
        <v xml:space="preserve"> LAUNDRY EQUIPMENT</v>
      </c>
      <c r="F3340" s="533" t="str">
        <f t="shared" si="2890"/>
        <v>ME</v>
      </c>
      <c r="G3340" s="533" t="s">
        <v>2722</v>
      </c>
      <c r="H3340" s="533">
        <v>595</v>
      </c>
      <c r="I3340" s="533" t="str">
        <f t="shared" ref="I3340:J3340" si="2948">I3338</f>
        <v>117000 - LAUNDRY EQUIPMENT</v>
      </c>
      <c r="J3340" s="533" t="str">
        <f t="shared" si="2948"/>
        <v>117000 - LAUNDRY EQUIPMENT</v>
      </c>
      <c r="K3340" s="278" t="s">
        <v>302</v>
      </c>
      <c r="L3340" s="278" t="s">
        <v>520</v>
      </c>
      <c r="M3340" s="629">
        <v>1</v>
      </c>
      <c r="N3340" s="274" t="s">
        <v>39</v>
      </c>
      <c r="P3340" s="533">
        <v>0</v>
      </c>
      <c r="Q3340" s="533">
        <f t="shared" si="2935"/>
        <v>0</v>
      </c>
      <c r="R3340" s="533">
        <f t="shared" si="2936"/>
        <v>0</v>
      </c>
    </row>
    <row r="3341" spans="1:18" ht="15.75">
      <c r="A3341" s="533" t="s">
        <v>2729</v>
      </c>
      <c r="B3341" s="533">
        <v>11</v>
      </c>
      <c r="C3341" s="533" t="s">
        <v>446</v>
      </c>
      <c r="D3341" s="572" t="s">
        <v>1848</v>
      </c>
      <c r="E3341" s="571" t="str">
        <f t="shared" si="2933"/>
        <v xml:space="preserve"> LAUNDRY EQUIPMENT</v>
      </c>
      <c r="F3341" s="533" t="str">
        <f t="shared" si="2890"/>
        <v>ME</v>
      </c>
      <c r="G3341" s="533" t="s">
        <v>2722</v>
      </c>
      <c r="H3341" s="533">
        <v>596</v>
      </c>
      <c r="I3341" s="533" t="str">
        <f t="shared" ref="I3341:J3341" si="2949">I3339</f>
        <v>LAUNDRY</v>
      </c>
      <c r="J3341" s="533" t="str">
        <f t="shared" si="2949"/>
        <v>LAUNDRY</v>
      </c>
      <c r="K3341" s="278" t="s">
        <v>304</v>
      </c>
      <c r="L3341" s="278" t="s">
        <v>521</v>
      </c>
      <c r="M3341" s="629">
        <v>2</v>
      </c>
      <c r="N3341" s="274" t="s">
        <v>39</v>
      </c>
      <c r="P3341" s="533">
        <v>0</v>
      </c>
      <c r="Q3341" s="533">
        <f t="shared" si="2935"/>
        <v>0</v>
      </c>
      <c r="R3341" s="533">
        <f t="shared" si="2936"/>
        <v>0</v>
      </c>
    </row>
    <row r="3342" spans="1:18" ht="15.75">
      <c r="A3342" s="533" t="s">
        <v>2729</v>
      </c>
      <c r="B3342" s="533">
        <v>11</v>
      </c>
      <c r="C3342" s="533" t="s">
        <v>446</v>
      </c>
      <c r="D3342" s="572" t="s">
        <v>1848</v>
      </c>
      <c r="E3342" s="571" t="str">
        <f t="shared" si="2933"/>
        <v xml:space="preserve"> LAUNDRY EQUIPMENT</v>
      </c>
      <c r="F3342" s="533" t="str">
        <f t="shared" si="2890"/>
        <v>ME</v>
      </c>
      <c r="G3342" s="533" t="s">
        <v>2722</v>
      </c>
      <c r="H3342" s="533">
        <v>597</v>
      </c>
      <c r="I3342" s="533" t="str">
        <f t="shared" ref="I3342:J3342" si="2950">I3340</f>
        <v>117000 - LAUNDRY EQUIPMENT</v>
      </c>
      <c r="J3342" s="533" t="str">
        <f t="shared" si="2950"/>
        <v>117000 - LAUNDRY EQUIPMENT</v>
      </c>
      <c r="K3342" s="278" t="s">
        <v>306</v>
      </c>
      <c r="L3342" s="278" t="s">
        <v>522</v>
      </c>
      <c r="M3342" s="629">
        <v>2</v>
      </c>
      <c r="N3342" s="274" t="s">
        <v>39</v>
      </c>
      <c r="P3342" s="533">
        <v>0</v>
      </c>
      <c r="Q3342" s="533">
        <f t="shared" si="2935"/>
        <v>0</v>
      </c>
      <c r="R3342" s="533">
        <f t="shared" si="2936"/>
        <v>0</v>
      </c>
    </row>
    <row r="3343" spans="1:18" ht="15.75">
      <c r="A3343" s="533" t="s">
        <v>2729</v>
      </c>
      <c r="B3343" s="533">
        <v>11</v>
      </c>
      <c r="C3343" s="533" t="s">
        <v>446</v>
      </c>
      <c r="D3343" s="572" t="s">
        <v>1848</v>
      </c>
      <c r="E3343" s="571" t="str">
        <f t="shared" si="2933"/>
        <v xml:space="preserve"> LAUNDRY EQUIPMENT</v>
      </c>
      <c r="F3343" s="533" t="str">
        <f t="shared" si="2890"/>
        <v>ME</v>
      </c>
      <c r="G3343" s="533" t="s">
        <v>2722</v>
      </c>
      <c r="H3343" s="533">
        <v>598</v>
      </c>
      <c r="I3343" s="533" t="str">
        <f t="shared" ref="I3343:J3343" si="2951">I3341</f>
        <v>LAUNDRY</v>
      </c>
      <c r="J3343" s="533" t="str">
        <f t="shared" si="2951"/>
        <v>LAUNDRY</v>
      </c>
      <c r="K3343" s="278" t="s">
        <v>341</v>
      </c>
      <c r="L3343" s="278" t="s">
        <v>508</v>
      </c>
      <c r="M3343" s="629">
        <v>2</v>
      </c>
      <c r="N3343" s="274" t="s">
        <v>39</v>
      </c>
      <c r="P3343" s="533">
        <v>0</v>
      </c>
      <c r="Q3343" s="533">
        <f t="shared" si="2935"/>
        <v>0</v>
      </c>
      <c r="R3343" s="533">
        <f t="shared" si="2936"/>
        <v>0</v>
      </c>
    </row>
    <row r="3344" spans="1:18" ht="15.75">
      <c r="A3344" s="533" t="s">
        <v>2729</v>
      </c>
      <c r="B3344" s="533">
        <v>11</v>
      </c>
      <c r="C3344" s="533" t="s">
        <v>446</v>
      </c>
      <c r="D3344" s="572" t="s">
        <v>1848</v>
      </c>
      <c r="E3344" s="571" t="str">
        <f t="shared" si="2933"/>
        <v xml:space="preserve"> LAUNDRY EQUIPMENT</v>
      </c>
      <c r="F3344" s="533" t="str">
        <f t="shared" si="2890"/>
        <v>ME</v>
      </c>
      <c r="G3344" s="533" t="s">
        <v>2722</v>
      </c>
      <c r="H3344" s="533">
        <v>599</v>
      </c>
      <c r="I3344" s="533" t="str">
        <f t="shared" ref="I3344:J3344" si="2952">I3342</f>
        <v>117000 - LAUNDRY EQUIPMENT</v>
      </c>
      <c r="J3344" s="533" t="str">
        <f t="shared" si="2952"/>
        <v>117000 - LAUNDRY EQUIPMENT</v>
      </c>
      <c r="K3344" s="278" t="s">
        <v>343</v>
      </c>
      <c r="L3344" s="278" t="s">
        <v>523</v>
      </c>
      <c r="M3344" s="278">
        <v>1</v>
      </c>
      <c r="N3344" s="270" t="s">
        <v>39</v>
      </c>
      <c r="P3344" s="533">
        <v>0</v>
      </c>
      <c r="Q3344" s="533">
        <f t="shared" si="2935"/>
        <v>0</v>
      </c>
      <c r="R3344" s="533">
        <f t="shared" si="2936"/>
        <v>0</v>
      </c>
    </row>
    <row r="3345" spans="1:18" ht="15.75">
      <c r="A3345" s="533" t="s">
        <v>2729</v>
      </c>
      <c r="B3345" s="533">
        <v>11</v>
      </c>
      <c r="C3345" s="533" t="s">
        <v>446</v>
      </c>
      <c r="D3345" s="572" t="s">
        <v>1848</v>
      </c>
      <c r="E3345" s="571" t="str">
        <f t="shared" si="2933"/>
        <v xml:space="preserve"> LAUNDRY EQUIPMENT</v>
      </c>
      <c r="F3345" s="533" t="str">
        <f t="shared" si="2890"/>
        <v>ME</v>
      </c>
      <c r="G3345" s="533" t="s">
        <v>2722</v>
      </c>
      <c r="H3345" s="533">
        <v>600</v>
      </c>
      <c r="I3345" s="533" t="str">
        <f t="shared" ref="I3345:J3345" si="2953">I3343</f>
        <v>LAUNDRY</v>
      </c>
      <c r="J3345" s="533" t="str">
        <f t="shared" si="2953"/>
        <v>LAUNDRY</v>
      </c>
      <c r="K3345" s="278" t="s">
        <v>83</v>
      </c>
      <c r="L3345" s="278" t="s">
        <v>524</v>
      </c>
      <c r="M3345" s="629">
        <v>1</v>
      </c>
      <c r="N3345" s="270" t="s">
        <v>39</v>
      </c>
      <c r="P3345" s="533">
        <v>0</v>
      </c>
      <c r="Q3345" s="533">
        <f t="shared" si="2935"/>
        <v>0</v>
      </c>
      <c r="R3345" s="533">
        <f t="shared" si="2936"/>
        <v>0</v>
      </c>
    </row>
    <row r="3346" spans="1:18" ht="15.75">
      <c r="A3346" s="533" t="s">
        <v>2729</v>
      </c>
      <c r="B3346" s="533">
        <v>11</v>
      </c>
      <c r="C3346" s="533" t="s">
        <v>446</v>
      </c>
      <c r="D3346" s="572" t="s">
        <v>1848</v>
      </c>
      <c r="E3346" s="571" t="str">
        <f t="shared" si="2933"/>
        <v xml:space="preserve"> LAUNDRY EQUIPMENT</v>
      </c>
      <c r="F3346" s="533" t="str">
        <f t="shared" si="2890"/>
        <v>ME</v>
      </c>
      <c r="G3346" s="533" t="s">
        <v>2725</v>
      </c>
      <c r="H3346" s="533">
        <v>601</v>
      </c>
      <c r="I3346" s="533" t="str">
        <f t="shared" ref="I3346:J3346" si="2954">I3344</f>
        <v>117000 - LAUNDRY EQUIPMENT</v>
      </c>
      <c r="J3346" s="533" t="str">
        <f t="shared" si="2954"/>
        <v>117000 - LAUNDRY EQUIPMENT</v>
      </c>
      <c r="K3346" s="20" t="s">
        <v>525</v>
      </c>
      <c r="L3346" s="20"/>
      <c r="M3346" s="29"/>
      <c r="N3346" s="29"/>
      <c r="O3346" s="533" t="s">
        <v>8</v>
      </c>
      <c r="P3346" s="533">
        <v>0</v>
      </c>
    </row>
    <row r="3347" spans="1:18" ht="15.75">
      <c r="A3347" s="533" t="s">
        <v>2729</v>
      </c>
      <c r="B3347" s="533">
        <v>11</v>
      </c>
      <c r="C3347" s="533" t="s">
        <v>446</v>
      </c>
      <c r="D3347" s="10" t="s">
        <v>22</v>
      </c>
      <c r="E3347" s="10" t="s">
        <v>22</v>
      </c>
      <c r="G3347" s="533" t="s">
        <v>2724</v>
      </c>
      <c r="H3347" s="533">
        <v>602</v>
      </c>
      <c r="I3347" s="533" t="str">
        <f t="shared" ref="I3347:J3347" si="2955">I3345</f>
        <v>LAUNDRY</v>
      </c>
      <c r="J3347" s="533" t="str">
        <f t="shared" si="2955"/>
        <v>LAUNDRY</v>
      </c>
      <c r="K3347" s="2" t="s">
        <v>22</v>
      </c>
      <c r="L3347" s="2"/>
      <c r="M3347" s="29"/>
      <c r="N3347" s="29"/>
    </row>
    <row r="3348" spans="1:18" ht="15.75">
      <c r="A3348" s="533" t="s">
        <v>2729</v>
      </c>
      <c r="B3348" s="533">
        <v>12</v>
      </c>
      <c r="C3348" s="533" t="s">
        <v>527</v>
      </c>
      <c r="D3348" s="572" t="s">
        <v>1873</v>
      </c>
      <c r="E3348" s="571" t="s">
        <v>1246</v>
      </c>
      <c r="F3348" s="533" t="str">
        <f t="shared" ref="F3348:F3364" si="2956">VLOOKUP(D:D,trade,3,FALSE)</f>
        <v>AR</v>
      </c>
      <c r="G3348" s="533" t="s">
        <v>2725</v>
      </c>
      <c r="H3348" s="533">
        <v>603</v>
      </c>
      <c r="I3348" s="533" t="str">
        <f t="shared" ref="I3348:J3348" si="2957">I3346</f>
        <v>117000 - LAUNDRY EQUIPMENT</v>
      </c>
      <c r="J3348" s="533" t="str">
        <f t="shared" si="2957"/>
        <v>117000 - LAUNDRY EQUIPMENT</v>
      </c>
      <c r="K3348" s="79"/>
      <c r="L3348" s="79"/>
      <c r="M3348" s="83" t="s">
        <v>526</v>
      </c>
      <c r="N3348" s="83"/>
    </row>
    <row r="3349" spans="1:18" ht="15.75">
      <c r="A3349" s="533" t="s">
        <v>2729</v>
      </c>
      <c r="B3349" s="533">
        <v>12</v>
      </c>
      <c r="C3349" s="533" t="s">
        <v>527</v>
      </c>
      <c r="D3349" s="572" t="s">
        <v>1873</v>
      </c>
      <c r="E3349" s="571" t="s">
        <v>1246</v>
      </c>
      <c r="F3349" s="533" t="str">
        <f t="shared" si="2956"/>
        <v>AR</v>
      </c>
      <c r="G3349" s="533" t="s">
        <v>2725</v>
      </c>
      <c r="H3349" s="533">
        <v>604</v>
      </c>
      <c r="I3349" s="533" t="str">
        <f t="shared" ref="I3349:J3349" si="2958">I3347</f>
        <v>LAUNDRY</v>
      </c>
      <c r="J3349" s="533" t="str">
        <f t="shared" si="2958"/>
        <v>LAUNDRY</v>
      </c>
      <c r="K3349" s="79"/>
      <c r="L3349" s="79"/>
      <c r="M3349" s="83" t="s">
        <v>527</v>
      </c>
      <c r="N3349" s="83"/>
    </row>
    <row r="3350" spans="1:18" ht="15.75">
      <c r="A3350" s="533" t="s">
        <v>2729</v>
      </c>
      <c r="B3350" s="533">
        <v>12</v>
      </c>
      <c r="C3350" s="533" t="s">
        <v>527</v>
      </c>
      <c r="D3350" s="572" t="s">
        <v>1873</v>
      </c>
      <c r="E3350" s="571" t="s">
        <v>1246</v>
      </c>
      <c r="F3350" s="533" t="str">
        <f t="shared" si="2956"/>
        <v>AR</v>
      </c>
      <c r="G3350" s="533" t="s">
        <v>2725</v>
      </c>
      <c r="H3350" s="533">
        <v>605</v>
      </c>
      <c r="I3350" s="533" t="str">
        <f t="shared" ref="I3350:J3350" si="2959">I3348</f>
        <v>117000 - LAUNDRY EQUIPMENT</v>
      </c>
      <c r="J3350" s="533" t="str">
        <f t="shared" si="2959"/>
        <v>117000 - LAUNDRY EQUIPMENT</v>
      </c>
      <c r="K3350" s="84" t="s">
        <v>2</v>
      </c>
      <c r="L3350" s="84" t="s">
        <v>25</v>
      </c>
      <c r="M3350" s="636" t="s">
        <v>4</v>
      </c>
      <c r="N3350" s="109" t="s">
        <v>5</v>
      </c>
      <c r="O3350" s="533" t="s">
        <v>6</v>
      </c>
      <c r="P3350" s="533" t="s">
        <v>7</v>
      </c>
    </row>
    <row r="3351" spans="1:18" ht="15.75">
      <c r="A3351" s="533" t="s">
        <v>2729</v>
      </c>
      <c r="B3351" s="533">
        <v>12</v>
      </c>
      <c r="C3351" s="533" t="s">
        <v>527</v>
      </c>
      <c r="D3351" s="572" t="s">
        <v>1873</v>
      </c>
      <c r="E3351" s="571" t="s">
        <v>1246</v>
      </c>
      <c r="F3351" s="533" t="str">
        <f t="shared" si="2956"/>
        <v>AR</v>
      </c>
      <c r="G3351" s="533" t="s">
        <v>2725</v>
      </c>
      <c r="H3351" s="533">
        <v>606</v>
      </c>
      <c r="I3351" s="533" t="str">
        <f t="shared" ref="I3351:J3351" si="2960">I3349</f>
        <v>LAUNDRY</v>
      </c>
      <c r="J3351" s="533" t="str">
        <f t="shared" si="2960"/>
        <v>LAUNDRY</v>
      </c>
      <c r="K3351" s="75"/>
      <c r="L3351" s="75"/>
      <c r="M3351" s="75"/>
      <c r="N3351" s="76"/>
      <c r="P3351" s="533" t="s">
        <v>8</v>
      </c>
    </row>
    <row r="3352" spans="1:18" ht="15.75">
      <c r="A3352" s="533" t="s">
        <v>2729</v>
      </c>
      <c r="B3352" s="533">
        <v>12</v>
      </c>
      <c r="C3352" s="533" t="s">
        <v>527</v>
      </c>
      <c r="D3352" s="572" t="s">
        <v>1873</v>
      </c>
      <c r="E3352" s="571" t="s">
        <v>1246</v>
      </c>
      <c r="F3352" s="533" t="str">
        <f t="shared" si="2956"/>
        <v>AR</v>
      </c>
      <c r="G3352" s="533" t="s">
        <v>2725</v>
      </c>
      <c r="H3352" s="533">
        <v>607</v>
      </c>
      <c r="I3352" s="533" t="str">
        <f t="shared" ref="I3352:I3353" si="2961">L3352</f>
        <v>123640 - STONE CONTERTOPS</v>
      </c>
      <c r="J3352" s="533" t="str">
        <f t="shared" ref="J3352:J3353" si="2962">L3352</f>
        <v>123640 - STONE CONTERTOPS</v>
      </c>
      <c r="K3352" s="75"/>
      <c r="L3352" s="75" t="s">
        <v>528</v>
      </c>
      <c r="M3352" s="74"/>
      <c r="N3352" s="76"/>
    </row>
    <row r="3353" spans="1:18" ht="16.5" thickBot="1">
      <c r="A3353" s="533" t="s">
        <v>2729</v>
      </c>
      <c r="B3353" s="533">
        <v>12</v>
      </c>
      <c r="C3353" s="533" t="s">
        <v>527</v>
      </c>
      <c r="D3353" s="572" t="s">
        <v>1873</v>
      </c>
      <c r="E3353" s="571" t="str">
        <f t="shared" ref="E3353:E3358" si="2963">E3352</f>
        <v xml:space="preserve"> STONE CONTERTOPS</v>
      </c>
      <c r="F3353" s="533" t="str">
        <f t="shared" si="2956"/>
        <v>AR</v>
      </c>
      <c r="G3353" s="533" t="s">
        <v>2725</v>
      </c>
      <c r="H3353" s="533">
        <v>608</v>
      </c>
      <c r="I3353" s="533" t="str">
        <f t="shared" si="2961"/>
        <v>Reception counter units; constructed from 100 thick hollow concrete blocks, filled with concrete and reinforced 12 diameter steel bars, faced with plaster and paint on both sides, comprising 30 thick granite serving counter top, 25 thick blockboard counter top faced on all exposed surfaces with plastic laminate veneer; including base steel angle brackets, 6 thick cork board on plywood, fittings and fixings; complete; as specified and as Drg. A-503; detail 11</v>
      </c>
      <c r="J3353" s="533" t="str">
        <f t="shared" si="2962"/>
        <v>Reception counter units; constructed from 100 thick hollow concrete blocks, filled with concrete and reinforced 12 diameter steel bars, faced with plaster and paint on both sides, comprising 30 thick granite serving counter top, 25 thick blockboard counter top faced on all exposed surfaces with plastic laminate veneer; including base steel angle brackets, 6 thick cork board on plywood, fittings and fixings; complete; as specified and as Drg. A-503; detail 11</v>
      </c>
      <c r="K3353" s="75"/>
      <c r="L3353" s="75" t="s">
        <v>529</v>
      </c>
      <c r="M3353" s="74"/>
      <c r="N3353" s="12"/>
    </row>
    <row r="3354" spans="1:18" ht="16.5" thickBot="1">
      <c r="A3354" s="533" t="s">
        <v>2729</v>
      </c>
      <c r="B3354" s="533">
        <v>12</v>
      </c>
      <c r="C3354" s="533" t="s">
        <v>527</v>
      </c>
      <c r="D3354" s="572" t="s">
        <v>1873</v>
      </c>
      <c r="E3354" s="571" t="str">
        <f t="shared" si="2963"/>
        <v xml:space="preserve"> STONE CONTERTOPS</v>
      </c>
      <c r="F3354" s="533" t="str">
        <f t="shared" si="2956"/>
        <v>AR</v>
      </c>
      <c r="G3354" s="533" t="s">
        <v>2722</v>
      </c>
      <c r="H3354" s="533">
        <v>609</v>
      </c>
      <c r="I3354" s="533" t="str">
        <f>I3352</f>
        <v>123640 - STONE CONTERTOPS</v>
      </c>
      <c r="J3354" s="533" t="str">
        <f>J3352</f>
        <v>123640 - STONE CONTERTOPS</v>
      </c>
      <c r="K3354" s="75" t="s">
        <v>13</v>
      </c>
      <c r="L3354" s="451" t="s">
        <v>530</v>
      </c>
      <c r="M3354" s="451">
        <v>6</v>
      </c>
      <c r="N3354" s="452" t="s">
        <v>95</v>
      </c>
      <c r="O3354" s="533">
        <v>375</v>
      </c>
      <c r="P3354" s="533">
        <v>2250</v>
      </c>
      <c r="Q3354" s="533">
        <f>O3354*0.93</f>
        <v>348.75</v>
      </c>
      <c r="R3354" s="533">
        <f>Q3354*M3354</f>
        <v>2092.5</v>
      </c>
    </row>
    <row r="3355" spans="1:18" ht="16.5" thickBot="1">
      <c r="A3355" s="533" t="s">
        <v>2729</v>
      </c>
      <c r="B3355" s="533">
        <v>12</v>
      </c>
      <c r="C3355" s="533" t="s">
        <v>527</v>
      </c>
      <c r="D3355" s="572" t="s">
        <v>1873</v>
      </c>
      <c r="E3355" s="571" t="str">
        <f t="shared" si="2963"/>
        <v xml:space="preserve"> STONE CONTERTOPS</v>
      </c>
      <c r="F3355" s="533" t="str">
        <f t="shared" si="2956"/>
        <v>AR</v>
      </c>
      <c r="G3355" s="533" t="s">
        <v>2725</v>
      </c>
      <c r="H3355" s="533">
        <v>610</v>
      </c>
      <c r="I3355" s="533" t="str">
        <f>L3355</f>
        <v>Pantry worktop; 30 thick granite; including 20 thick backsplash, supports and fixings; complete; as specified and as Drg. A-501; detail 14</v>
      </c>
      <c r="J3355" s="533" t="str">
        <f>L3355</f>
        <v>Pantry worktop; 30 thick granite; including 20 thick backsplash, supports and fixings; complete; as specified and as Drg. A-501; detail 14</v>
      </c>
      <c r="K3355" s="75"/>
      <c r="L3355" s="75" t="s">
        <v>531</v>
      </c>
      <c r="M3355" s="74"/>
      <c r="N3355" s="76"/>
    </row>
    <row r="3356" spans="1:18" ht="16.5" thickBot="1">
      <c r="A3356" s="533" t="s">
        <v>2729</v>
      </c>
      <c r="B3356" s="533">
        <v>12</v>
      </c>
      <c r="C3356" s="533" t="s">
        <v>527</v>
      </c>
      <c r="D3356" s="572" t="s">
        <v>1873</v>
      </c>
      <c r="E3356" s="571" t="str">
        <f t="shared" si="2963"/>
        <v xml:space="preserve"> STONE CONTERTOPS</v>
      </c>
      <c r="F3356" s="533" t="str">
        <f t="shared" si="2956"/>
        <v>AR</v>
      </c>
      <c r="G3356" s="533" t="s">
        <v>2722</v>
      </c>
      <c r="H3356" s="533">
        <v>611</v>
      </c>
      <c r="I3356" s="533" t="str">
        <f t="shared" ref="I3356:J3356" si="2964">I3354</f>
        <v>123640 - STONE CONTERTOPS</v>
      </c>
      <c r="J3356" s="533" t="str">
        <f t="shared" si="2964"/>
        <v>123640 - STONE CONTERTOPS</v>
      </c>
      <c r="K3356" s="75" t="s">
        <v>15</v>
      </c>
      <c r="L3356" s="75" t="s">
        <v>532</v>
      </c>
      <c r="M3356" s="75">
        <v>23</v>
      </c>
      <c r="N3356" s="228" t="s">
        <v>95</v>
      </c>
      <c r="O3356" s="533">
        <v>165</v>
      </c>
      <c r="P3356" s="533">
        <v>3795</v>
      </c>
      <c r="Q3356" s="533">
        <f t="shared" ref="Q3356:Q3358" si="2965">O3356*0.93</f>
        <v>153.45000000000002</v>
      </c>
      <c r="R3356" s="533">
        <f t="shared" ref="R3356:R3358" si="2966">Q3356*M3356</f>
        <v>3529.3500000000004</v>
      </c>
    </row>
    <row r="3357" spans="1:18" ht="15.75">
      <c r="A3357" s="533" t="s">
        <v>2729</v>
      </c>
      <c r="B3357" s="533">
        <v>12</v>
      </c>
      <c r="C3357" s="533" t="s">
        <v>527</v>
      </c>
      <c r="D3357" s="572" t="s">
        <v>1873</v>
      </c>
      <c r="E3357" s="571" t="str">
        <f t="shared" si="2963"/>
        <v xml:space="preserve"> STONE CONTERTOPS</v>
      </c>
      <c r="F3357" s="533" t="str">
        <f t="shared" si="2956"/>
        <v>AR</v>
      </c>
      <c r="G3357" s="533" t="s">
        <v>2722</v>
      </c>
      <c r="H3357" s="533">
        <v>612</v>
      </c>
      <c r="I3357" s="533" t="str">
        <f t="shared" ref="I3357:J3357" si="2967">I3355</f>
        <v>Pantry worktop; 30 thick granite; including 20 thick backsplash, supports and fixings; complete; as specified and as Drg. A-501; detail 14</v>
      </c>
      <c r="J3357" s="533" t="str">
        <f t="shared" si="2967"/>
        <v>Pantry worktop; 30 thick granite; including 20 thick backsplash, supports and fixings; complete; as specified and as Drg. A-501; detail 14</v>
      </c>
      <c r="K3357" s="75" t="s">
        <v>17</v>
      </c>
      <c r="L3357" s="75" t="s">
        <v>533</v>
      </c>
      <c r="M3357" s="75">
        <v>7</v>
      </c>
      <c r="N3357" s="81" t="s">
        <v>95</v>
      </c>
      <c r="O3357" s="533">
        <v>175</v>
      </c>
      <c r="P3357" s="533">
        <v>1225</v>
      </c>
      <c r="Q3357" s="533">
        <f t="shared" si="2965"/>
        <v>162.75</v>
      </c>
      <c r="R3357" s="533">
        <f t="shared" si="2966"/>
        <v>1139.25</v>
      </c>
    </row>
    <row r="3358" spans="1:18" ht="15.75">
      <c r="A3358" s="533" t="s">
        <v>2729</v>
      </c>
      <c r="B3358" s="533">
        <v>12</v>
      </c>
      <c r="C3358" s="533" t="s">
        <v>527</v>
      </c>
      <c r="D3358" s="572" t="s">
        <v>1873</v>
      </c>
      <c r="E3358" s="571" t="str">
        <f t="shared" si="2963"/>
        <v xml:space="preserve"> STONE CONTERTOPS</v>
      </c>
      <c r="F3358" s="533" t="str">
        <f t="shared" si="2956"/>
        <v>AR</v>
      </c>
      <c r="G3358" s="533" t="s">
        <v>2722</v>
      </c>
      <c r="H3358" s="533">
        <v>613</v>
      </c>
      <c r="I3358" s="533" t="str">
        <f t="shared" ref="I3358:J3358" si="2968">I3356</f>
        <v>123640 - STONE CONTERTOPS</v>
      </c>
      <c r="J3358" s="533" t="str">
        <f t="shared" si="2968"/>
        <v>123640 - STONE CONTERTOPS</v>
      </c>
      <c r="K3358" s="218" t="s">
        <v>19</v>
      </c>
      <c r="L3358" s="218" t="s">
        <v>534</v>
      </c>
      <c r="M3358" s="218">
        <v>12</v>
      </c>
      <c r="N3358" s="229" t="s">
        <v>95</v>
      </c>
      <c r="P3358" s="533">
        <v>0</v>
      </c>
      <c r="Q3358" s="533">
        <f t="shared" si="2965"/>
        <v>0</v>
      </c>
      <c r="R3358" s="533">
        <f t="shared" si="2966"/>
        <v>0</v>
      </c>
    </row>
    <row r="3359" spans="1:18" ht="15.75">
      <c r="A3359" s="533" t="s">
        <v>2729</v>
      </c>
      <c r="B3359" s="533">
        <v>12</v>
      </c>
      <c r="C3359" s="533" t="s">
        <v>527</v>
      </c>
      <c r="D3359" s="572" t="s">
        <v>1879</v>
      </c>
      <c r="E3359" s="571" t="s">
        <v>1247</v>
      </c>
      <c r="F3359" s="533" t="str">
        <f t="shared" si="2956"/>
        <v>AR</v>
      </c>
      <c r="G3359" s="533" t="s">
        <v>2725</v>
      </c>
      <c r="H3359" s="533">
        <v>614</v>
      </c>
      <c r="I3359" s="533" t="str">
        <f t="shared" ref="I3359:I3360" si="2969">L3359</f>
        <v>124813 - ENTRANCE FLOOR MATS AND FRAME</v>
      </c>
      <c r="J3359" s="533" t="str">
        <f t="shared" ref="J3359:J3360" si="2970">L3359</f>
        <v>124813 - ENTRANCE FLOOR MATS AND FRAME</v>
      </c>
      <c r="K3359" s="218"/>
      <c r="L3359" s="75" t="s">
        <v>535</v>
      </c>
      <c r="M3359" s="74"/>
      <c r="N3359" s="77"/>
    </row>
    <row r="3360" spans="1:18" ht="15.75">
      <c r="A3360" s="533" t="s">
        <v>2729</v>
      </c>
      <c r="B3360" s="533">
        <v>12</v>
      </c>
      <c r="C3360" s="533" t="s">
        <v>527</v>
      </c>
      <c r="D3360" s="572" t="s">
        <v>1879</v>
      </c>
      <c r="E3360" s="571" t="str">
        <f t="shared" ref="E3360:E3364" si="2971">E3359</f>
        <v xml:space="preserve"> ENTRANCE FLOOR MATS AND FRAME</v>
      </c>
      <c r="F3360" s="533" t="str">
        <f t="shared" si="2956"/>
        <v>AR</v>
      </c>
      <c r="G3360" s="533" t="s">
        <v>2725</v>
      </c>
      <c r="H3360" s="533">
        <v>615</v>
      </c>
      <c r="I3360" s="533" t="str">
        <f t="shared" si="2969"/>
        <v>Door mats and frames; corrugated rubber mat strips with aluminium slates; including aluminium frame with patent-clip-on polypropylene corner brackets for building in; including cement-sand screed levelling; complete; as specified and as Drg. A-501; detail 15</v>
      </c>
      <c r="J3360" s="533" t="str">
        <f t="shared" si="2970"/>
        <v>Door mats and frames; corrugated rubber mat strips with aluminium slates; including aluminium frame with patent-clip-on polypropylene corner brackets for building in; including cement-sand screed levelling; complete; as specified and as Drg. A-501; detail 15</v>
      </c>
      <c r="K3360" s="218"/>
      <c r="L3360" s="75" t="s">
        <v>536</v>
      </c>
      <c r="M3360" s="74"/>
      <c r="N3360" s="76"/>
    </row>
    <row r="3361" spans="1:18" ht="15.75">
      <c r="A3361" s="533" t="s">
        <v>2729</v>
      </c>
      <c r="B3361" s="533">
        <v>12</v>
      </c>
      <c r="C3361" s="533" t="s">
        <v>527</v>
      </c>
      <c r="D3361" s="572" t="s">
        <v>1879</v>
      </c>
      <c r="E3361" s="571" t="str">
        <f t="shared" si="2971"/>
        <v xml:space="preserve"> ENTRANCE FLOOR MATS AND FRAME</v>
      </c>
      <c r="F3361" s="533" t="str">
        <f t="shared" si="2956"/>
        <v>AR</v>
      </c>
      <c r="G3361" s="533" t="s">
        <v>2722</v>
      </c>
      <c r="H3361" s="533">
        <v>616</v>
      </c>
      <c r="I3361" s="533" t="str">
        <f t="shared" ref="I3361:J3361" si="2972">I3359</f>
        <v>124813 - ENTRANCE FLOOR MATS AND FRAME</v>
      </c>
      <c r="J3361" s="533" t="str">
        <f t="shared" si="2972"/>
        <v>124813 - ENTRANCE FLOOR MATS AND FRAME</v>
      </c>
      <c r="K3361" s="218" t="s">
        <v>13</v>
      </c>
      <c r="L3361" s="75" t="s">
        <v>537</v>
      </c>
      <c r="M3361" s="218">
        <v>1</v>
      </c>
      <c r="N3361" s="229" t="s">
        <v>39</v>
      </c>
      <c r="P3361" s="533">
        <v>0</v>
      </c>
      <c r="Q3361" s="533">
        <f t="shared" ref="Q3361:Q3363" si="2973">O3361*0.93</f>
        <v>0</v>
      </c>
      <c r="R3361" s="533">
        <f t="shared" ref="R3361:R3363" si="2974">Q3361*M3361</f>
        <v>0</v>
      </c>
    </row>
    <row r="3362" spans="1:18" ht="15.75">
      <c r="A3362" s="533" t="s">
        <v>2729</v>
      </c>
      <c r="B3362" s="533">
        <v>12</v>
      </c>
      <c r="C3362" s="533" t="s">
        <v>527</v>
      </c>
      <c r="D3362" s="572" t="s">
        <v>1879</v>
      </c>
      <c r="E3362" s="571" t="str">
        <f t="shared" si="2971"/>
        <v xml:space="preserve"> ENTRANCE FLOOR MATS AND FRAME</v>
      </c>
      <c r="F3362" s="533" t="str">
        <f t="shared" si="2956"/>
        <v>AR</v>
      </c>
      <c r="G3362" s="533" t="s">
        <v>2722</v>
      </c>
      <c r="H3362" s="533">
        <v>617</v>
      </c>
      <c r="I3362" s="533" t="str">
        <f t="shared" ref="I3362:J3362" si="2975">I3360</f>
        <v>Door mats and frames; corrugated rubber mat strips with aluminium slates; including aluminium frame with patent-clip-on polypropylene corner brackets for building in; including cement-sand screed levelling; complete; as specified and as Drg. A-501; detail 15</v>
      </c>
      <c r="J3362" s="533" t="str">
        <f t="shared" si="2975"/>
        <v>Door mats and frames; corrugated rubber mat strips with aluminium slates; including aluminium frame with patent-clip-on polypropylene corner brackets for building in; including cement-sand screed levelling; complete; as specified and as Drg. A-501; detail 15</v>
      </c>
      <c r="K3362" s="218" t="s">
        <v>15</v>
      </c>
      <c r="L3362" s="75" t="s">
        <v>538</v>
      </c>
      <c r="M3362" s="218">
        <v>1</v>
      </c>
      <c r="N3362" s="229" t="s">
        <v>39</v>
      </c>
      <c r="P3362" s="533">
        <v>0</v>
      </c>
      <c r="Q3362" s="533">
        <f t="shared" si="2973"/>
        <v>0</v>
      </c>
      <c r="R3362" s="533">
        <f t="shared" si="2974"/>
        <v>0</v>
      </c>
    </row>
    <row r="3363" spans="1:18" ht="15.75">
      <c r="A3363" s="533" t="s">
        <v>2729</v>
      </c>
      <c r="B3363" s="533">
        <v>12</v>
      </c>
      <c r="C3363" s="533" t="s">
        <v>527</v>
      </c>
      <c r="D3363" s="572" t="s">
        <v>1879</v>
      </c>
      <c r="E3363" s="571" t="str">
        <f t="shared" si="2971"/>
        <v xml:space="preserve"> ENTRANCE FLOOR MATS AND FRAME</v>
      </c>
      <c r="F3363" s="533" t="str">
        <f t="shared" si="2956"/>
        <v>AR</v>
      </c>
      <c r="G3363" s="533" t="s">
        <v>2722</v>
      </c>
      <c r="H3363" s="533">
        <v>618</v>
      </c>
      <c r="I3363" s="533" t="str">
        <f t="shared" ref="I3363:J3363" si="2976">I3361</f>
        <v>124813 - ENTRANCE FLOOR MATS AND FRAME</v>
      </c>
      <c r="J3363" s="533" t="str">
        <f t="shared" si="2976"/>
        <v>124813 - ENTRANCE FLOOR MATS AND FRAME</v>
      </c>
      <c r="K3363" s="218" t="s">
        <v>17</v>
      </c>
      <c r="L3363" s="75" t="s">
        <v>539</v>
      </c>
      <c r="M3363" s="218">
        <v>1</v>
      </c>
      <c r="N3363" s="229" t="s">
        <v>39</v>
      </c>
      <c r="P3363" s="533">
        <v>0</v>
      </c>
      <c r="Q3363" s="533">
        <f t="shared" si="2973"/>
        <v>0</v>
      </c>
      <c r="R3363" s="533">
        <f t="shared" si="2974"/>
        <v>0</v>
      </c>
    </row>
    <row r="3364" spans="1:18" ht="15.75">
      <c r="A3364" s="533" t="s">
        <v>2729</v>
      </c>
      <c r="B3364" s="533">
        <v>12</v>
      </c>
      <c r="C3364" s="533" t="s">
        <v>527</v>
      </c>
      <c r="D3364" s="572" t="s">
        <v>1879</v>
      </c>
      <c r="E3364" s="571" t="str">
        <f t="shared" si="2971"/>
        <v xml:space="preserve"> ENTRANCE FLOOR MATS AND FRAME</v>
      </c>
      <c r="F3364" s="533" t="str">
        <f t="shared" si="2956"/>
        <v>AR</v>
      </c>
      <c r="G3364" s="533" t="s">
        <v>2725</v>
      </c>
      <c r="H3364" s="533">
        <v>619</v>
      </c>
      <c r="I3364" s="533" t="str">
        <f t="shared" ref="I3364:J3364" si="2977">I3362</f>
        <v>Door mats and frames; corrugated rubber mat strips with aluminium slates; including aluminium frame with patent-clip-on polypropylene corner brackets for building in; including cement-sand screed levelling; complete; as specified and as Drg. A-501; detail 15</v>
      </c>
      <c r="J3364" s="533" t="str">
        <f t="shared" si="2977"/>
        <v>Door mats and frames; corrugated rubber mat strips with aluminium slates; including aluminium frame with patent-clip-on polypropylene corner brackets for building in; including cement-sand screed levelling; complete; as specified and as Drg. A-501; detail 15</v>
      </c>
      <c r="K3364" s="74" t="s">
        <v>540</v>
      </c>
      <c r="L3364" s="74"/>
      <c r="M3364" s="75"/>
      <c r="N3364" s="76"/>
    </row>
    <row r="3365" spans="1:18" ht="15.75">
      <c r="A3365" s="533" t="s">
        <v>2729</v>
      </c>
      <c r="B3365" s="533">
        <v>12</v>
      </c>
      <c r="C3365" s="533" t="s">
        <v>527</v>
      </c>
      <c r="D3365" s="10" t="s">
        <v>22</v>
      </c>
      <c r="E3365" s="10" t="s">
        <v>22</v>
      </c>
      <c r="G3365" s="533" t="s">
        <v>2724</v>
      </c>
      <c r="H3365" s="533">
        <v>620</v>
      </c>
      <c r="I3365" s="533" t="str">
        <f t="shared" ref="I3365:J3365" si="2978">I3363</f>
        <v>124813 - ENTRANCE FLOOR MATS AND FRAME</v>
      </c>
      <c r="J3365" s="533" t="str">
        <f t="shared" si="2978"/>
        <v>124813 - ENTRANCE FLOOR MATS AND FRAME</v>
      </c>
      <c r="K3365" s="75" t="s">
        <v>22</v>
      </c>
      <c r="L3365" s="75"/>
      <c r="M3365" s="75"/>
      <c r="N3365" s="110"/>
      <c r="O3365" s="533" t="s">
        <v>8</v>
      </c>
      <c r="P3365" s="533">
        <v>7270</v>
      </c>
    </row>
    <row r="3366" spans="1:18" ht="15.75">
      <c r="A3366" s="533" t="s">
        <v>2729</v>
      </c>
      <c r="B3366" s="533">
        <v>14</v>
      </c>
      <c r="C3366" s="533" t="s">
        <v>542</v>
      </c>
      <c r="D3366" s="572" t="s">
        <v>1916</v>
      </c>
      <c r="E3366" s="571" t="s">
        <v>1248</v>
      </c>
      <c r="F3366" s="533" t="str">
        <f t="shared" ref="F3366:F3375" si="2979">VLOOKUP(D:D,trade,3,FALSE)</f>
        <v>EL</v>
      </c>
      <c r="G3366" s="533" t="s">
        <v>2725</v>
      </c>
      <c r="H3366" s="533">
        <v>621</v>
      </c>
      <c r="I3366" s="533" t="str">
        <f t="shared" ref="I3366:J3366" si="2980">I3364</f>
        <v>Door mats and frames; corrugated rubber mat strips with aluminium slates; including aluminium frame with patent-clip-on polypropylene corner brackets for building in; including cement-sand screed levelling; complete; as specified and as Drg. A-501; detail 15</v>
      </c>
      <c r="J3366" s="533" t="str">
        <f t="shared" si="2980"/>
        <v>Door mats and frames; corrugated rubber mat strips with aluminium slates; including aluminium frame with patent-clip-on polypropylene corner brackets for building in; including cement-sand screed levelling; complete; as specified and as Drg. A-501; detail 15</v>
      </c>
      <c r="K3366" s="524" t="s">
        <v>541</v>
      </c>
      <c r="L3366" s="524"/>
      <c r="M3366" s="524"/>
      <c r="N3366" s="524"/>
    </row>
    <row r="3367" spans="1:18" ht="15.75">
      <c r="A3367" s="533" t="s">
        <v>2729</v>
      </c>
      <c r="B3367" s="533">
        <v>14</v>
      </c>
      <c r="C3367" s="533" t="s">
        <v>542</v>
      </c>
      <c r="D3367" s="572" t="s">
        <v>1916</v>
      </c>
      <c r="E3367" s="571" t="s">
        <v>1248</v>
      </c>
      <c r="F3367" s="533" t="str">
        <f t="shared" si="2979"/>
        <v>EL</v>
      </c>
      <c r="G3367" s="533" t="s">
        <v>2725</v>
      </c>
      <c r="H3367" s="533">
        <v>622</v>
      </c>
      <c r="I3367" s="533" t="str">
        <f t="shared" ref="I3367:J3367" si="2981">I3365</f>
        <v>124813 - ENTRANCE FLOOR MATS AND FRAME</v>
      </c>
      <c r="J3367" s="533" t="str">
        <f t="shared" si="2981"/>
        <v>124813 - ENTRANCE FLOOR MATS AND FRAME</v>
      </c>
      <c r="K3367" s="524" t="s">
        <v>542</v>
      </c>
      <c r="L3367" s="524"/>
      <c r="M3367" s="524"/>
      <c r="N3367" s="524"/>
    </row>
    <row r="3368" spans="1:18" ht="15.75">
      <c r="A3368" s="533" t="s">
        <v>2729</v>
      </c>
      <c r="B3368" s="533">
        <v>14</v>
      </c>
      <c r="C3368" s="533" t="s">
        <v>542</v>
      </c>
      <c r="D3368" s="572" t="s">
        <v>1916</v>
      </c>
      <c r="E3368" s="571" t="s">
        <v>1248</v>
      </c>
      <c r="F3368" s="533" t="str">
        <f t="shared" si="2979"/>
        <v>EL</v>
      </c>
      <c r="G3368" s="533" t="s">
        <v>2725</v>
      </c>
      <c r="H3368" s="533">
        <v>623</v>
      </c>
      <c r="I3368" s="533" t="str">
        <f t="shared" ref="I3368:J3368" si="2982">I3366</f>
        <v>Door mats and frames; corrugated rubber mat strips with aluminium slates; including aluminium frame with patent-clip-on polypropylene corner brackets for building in; including cement-sand screed levelling; complete; as specified and as Drg. A-501; detail 15</v>
      </c>
      <c r="J3368" s="533" t="str">
        <f t="shared" si="2982"/>
        <v>Door mats and frames; corrugated rubber mat strips with aluminium slates; including aluminium frame with patent-clip-on polypropylene corner brackets for building in; including cement-sand screed levelling; complete; as specified and as Drg. A-501; detail 15</v>
      </c>
      <c r="K3368" s="118" t="s">
        <v>2</v>
      </c>
      <c r="L3368" s="118" t="s">
        <v>25</v>
      </c>
      <c r="M3368" s="524" t="s">
        <v>4</v>
      </c>
      <c r="N3368" s="303" t="s">
        <v>5</v>
      </c>
      <c r="O3368" s="533" t="s">
        <v>6</v>
      </c>
      <c r="P3368" s="533" t="s">
        <v>7</v>
      </c>
    </row>
    <row r="3369" spans="1:18" ht="15.75">
      <c r="A3369" s="533" t="s">
        <v>2729</v>
      </c>
      <c r="B3369" s="533">
        <v>14</v>
      </c>
      <c r="C3369" s="533" t="s">
        <v>542</v>
      </c>
      <c r="D3369" s="572" t="s">
        <v>1916</v>
      </c>
      <c r="E3369" s="571" t="s">
        <v>1248</v>
      </c>
      <c r="F3369" s="533" t="str">
        <f t="shared" si="2979"/>
        <v>EL</v>
      </c>
      <c r="G3369" s="533" t="s">
        <v>2725</v>
      </c>
      <c r="H3369" s="533">
        <v>624</v>
      </c>
      <c r="I3369" s="533" t="str">
        <f t="shared" ref="I3369:J3369" si="2983">I3367</f>
        <v>124813 - ENTRANCE FLOOR MATS AND FRAME</v>
      </c>
      <c r="J3369" s="533" t="str">
        <f t="shared" si="2983"/>
        <v>124813 - ENTRANCE FLOOR MATS AND FRAME</v>
      </c>
      <c r="K3369" s="120"/>
      <c r="L3369" s="120"/>
      <c r="M3369" s="119"/>
      <c r="N3369" s="112"/>
      <c r="P3369" s="533" t="s">
        <v>543</v>
      </c>
    </row>
    <row r="3370" spans="1:18" ht="15.75">
      <c r="A3370" s="533" t="s">
        <v>2729</v>
      </c>
      <c r="B3370" s="533">
        <v>14</v>
      </c>
      <c r="C3370" s="533" t="s">
        <v>542</v>
      </c>
      <c r="D3370" s="572" t="s">
        <v>1916</v>
      </c>
      <c r="E3370" s="571" t="s">
        <v>1248</v>
      </c>
      <c r="F3370" s="533" t="str">
        <f t="shared" si="2979"/>
        <v>EL</v>
      </c>
      <c r="G3370" s="533" t="s">
        <v>2725</v>
      </c>
      <c r="H3370" s="533">
        <v>625</v>
      </c>
      <c r="I3370" s="533" t="str">
        <f t="shared" ref="I3370:I3371" si="2984">L3370</f>
        <v>142100 - ELECTRIC TRACTION ELEVATORS</v>
      </c>
      <c r="J3370" s="533" t="str">
        <f t="shared" ref="J3370:J3371" si="2985">L3370</f>
        <v>142100 - ELECTRIC TRACTION ELEVATORS</v>
      </c>
      <c r="K3370" s="637"/>
      <c r="L3370" s="637" t="s">
        <v>544</v>
      </c>
      <c r="M3370" s="638"/>
      <c r="N3370" s="453"/>
      <c r="P3370" s="533">
        <v>0</v>
      </c>
    </row>
    <row r="3371" spans="1:18" ht="15.75">
      <c r="A3371" s="533" t="s">
        <v>2729</v>
      </c>
      <c r="B3371" s="533">
        <v>14</v>
      </c>
      <c r="C3371" s="533" t="s">
        <v>542</v>
      </c>
      <c r="D3371" s="572" t="s">
        <v>1916</v>
      </c>
      <c r="E3371" s="571" t="str">
        <f t="shared" ref="E3371:E3375" si="2986">E3370</f>
        <v xml:space="preserve"> ELECTRIC TRACTION ELEVATORS</v>
      </c>
      <c r="F3371" s="533" t="str">
        <f t="shared" si="2979"/>
        <v>EL</v>
      </c>
      <c r="G3371" s="533" t="s">
        <v>2725</v>
      </c>
      <c r="H3371" s="533">
        <v>626</v>
      </c>
      <c r="I3371" s="533" t="str">
        <f t="shared" si="2984"/>
        <v>Passenger, bed, &amp; service lifts, including all necessary controls and accessories</v>
      </c>
      <c r="J3371" s="533" t="str">
        <f t="shared" si="2985"/>
        <v>Passenger, bed, &amp; service lifts, including all necessary controls and accessories</v>
      </c>
      <c r="K3371" s="637"/>
      <c r="L3371" s="637" t="s">
        <v>545</v>
      </c>
      <c r="M3371" s="639"/>
      <c r="N3371" s="453"/>
    </row>
    <row r="3372" spans="1:18" ht="15.75">
      <c r="A3372" s="533" t="s">
        <v>2729</v>
      </c>
      <c r="B3372" s="533">
        <v>14</v>
      </c>
      <c r="C3372" s="533" t="s">
        <v>542</v>
      </c>
      <c r="D3372" s="572" t="s">
        <v>1916</v>
      </c>
      <c r="E3372" s="571" t="str">
        <f t="shared" si="2986"/>
        <v xml:space="preserve"> ELECTRIC TRACTION ELEVATORS</v>
      </c>
      <c r="F3372" s="533" t="str">
        <f t="shared" si="2979"/>
        <v>EL</v>
      </c>
      <c r="G3372" s="533" t="s">
        <v>2722</v>
      </c>
      <c r="H3372" s="533">
        <v>627</v>
      </c>
      <c r="I3372" s="533" t="str">
        <f t="shared" ref="I3372:J3372" si="2987">I3370</f>
        <v>142100 - ELECTRIC TRACTION ELEVATORS</v>
      </c>
      <c r="J3372" s="533" t="str">
        <f t="shared" si="2987"/>
        <v>142100 - ELECTRIC TRACTION ELEVATORS</v>
      </c>
      <c r="K3372" s="640" t="s">
        <v>13</v>
      </c>
      <c r="L3372" s="640" t="s">
        <v>546</v>
      </c>
      <c r="M3372" s="578">
        <v>1</v>
      </c>
      <c r="N3372" s="453" t="s">
        <v>39</v>
      </c>
      <c r="P3372" s="533">
        <v>0</v>
      </c>
      <c r="Q3372" s="533">
        <f t="shared" ref="Q3372:Q3374" si="2988">O3372*0.93</f>
        <v>0</v>
      </c>
      <c r="R3372" s="533">
        <f t="shared" ref="R3372:R3374" si="2989">Q3372*M3372</f>
        <v>0</v>
      </c>
    </row>
    <row r="3373" spans="1:18" ht="15.75">
      <c r="A3373" s="533" t="s">
        <v>2729</v>
      </c>
      <c r="B3373" s="533">
        <v>14</v>
      </c>
      <c r="C3373" s="533" t="s">
        <v>542</v>
      </c>
      <c r="D3373" s="572" t="s">
        <v>1916</v>
      </c>
      <c r="E3373" s="571" t="str">
        <f t="shared" si="2986"/>
        <v xml:space="preserve"> ELECTRIC TRACTION ELEVATORS</v>
      </c>
      <c r="F3373" s="533" t="str">
        <f t="shared" si="2979"/>
        <v>EL</v>
      </c>
      <c r="G3373" s="533" t="s">
        <v>2722</v>
      </c>
      <c r="H3373" s="533">
        <v>628</v>
      </c>
      <c r="I3373" s="533" t="str">
        <f t="shared" ref="I3373:J3373" si="2990">I3371</f>
        <v>Passenger, bed, &amp; service lifts, including all necessary controls and accessories</v>
      </c>
      <c r="J3373" s="533" t="str">
        <f t="shared" si="2990"/>
        <v>Passenger, bed, &amp; service lifts, including all necessary controls and accessories</v>
      </c>
      <c r="K3373" s="640" t="s">
        <v>15</v>
      </c>
      <c r="L3373" s="640" t="s">
        <v>547</v>
      </c>
      <c r="M3373" s="578">
        <v>1</v>
      </c>
      <c r="N3373" s="453" t="s">
        <v>39</v>
      </c>
      <c r="P3373" s="533">
        <v>0</v>
      </c>
      <c r="Q3373" s="533">
        <f t="shared" si="2988"/>
        <v>0</v>
      </c>
      <c r="R3373" s="533">
        <f t="shared" si="2989"/>
        <v>0</v>
      </c>
    </row>
    <row r="3374" spans="1:18" ht="15.75">
      <c r="A3374" s="533" t="s">
        <v>2729</v>
      </c>
      <c r="B3374" s="533">
        <v>14</v>
      </c>
      <c r="C3374" s="533" t="s">
        <v>542</v>
      </c>
      <c r="D3374" s="572" t="s">
        <v>1916</v>
      </c>
      <c r="E3374" s="571" t="str">
        <f t="shared" si="2986"/>
        <v xml:space="preserve"> ELECTRIC TRACTION ELEVATORS</v>
      </c>
      <c r="F3374" s="533" t="str">
        <f t="shared" si="2979"/>
        <v>EL</v>
      </c>
      <c r="G3374" s="533" t="s">
        <v>2722</v>
      </c>
      <c r="H3374" s="533">
        <v>629</v>
      </c>
      <c r="I3374" s="533" t="str">
        <f t="shared" ref="I3374:J3374" si="2991">I3372</f>
        <v>142100 - ELECTRIC TRACTION ELEVATORS</v>
      </c>
      <c r="J3374" s="533" t="str">
        <f t="shared" si="2991"/>
        <v>142100 - ELECTRIC TRACTION ELEVATORS</v>
      </c>
      <c r="K3374" s="640" t="s">
        <v>17</v>
      </c>
      <c r="L3374" s="640" t="s">
        <v>548</v>
      </c>
      <c r="M3374" s="578">
        <v>1</v>
      </c>
      <c r="N3374" s="453" t="s">
        <v>39</v>
      </c>
      <c r="P3374" s="533">
        <v>0</v>
      </c>
      <c r="Q3374" s="533">
        <f t="shared" si="2988"/>
        <v>0</v>
      </c>
      <c r="R3374" s="533">
        <f t="shared" si="2989"/>
        <v>0</v>
      </c>
    </row>
    <row r="3375" spans="1:18" ht="15.75">
      <c r="A3375" s="533" t="s">
        <v>2729</v>
      </c>
      <c r="B3375" s="533">
        <v>14</v>
      </c>
      <c r="C3375" s="533" t="s">
        <v>542</v>
      </c>
      <c r="D3375" s="572" t="s">
        <v>1916</v>
      </c>
      <c r="E3375" s="571" t="str">
        <f t="shared" si="2986"/>
        <v xml:space="preserve"> ELECTRIC TRACTION ELEVATORS</v>
      </c>
      <c r="F3375" s="533" t="str">
        <f t="shared" si="2979"/>
        <v>EL</v>
      </c>
      <c r="G3375" s="533" t="s">
        <v>2725</v>
      </c>
      <c r="H3375" s="533">
        <v>630</v>
      </c>
      <c r="I3375" s="533" t="str">
        <f t="shared" ref="I3375:J3375" si="2992">I3373</f>
        <v>Passenger, bed, &amp; service lifts, including all necessary controls and accessories</v>
      </c>
      <c r="J3375" s="533" t="str">
        <f t="shared" si="2992"/>
        <v>Passenger, bed, &amp; service lifts, including all necessary controls and accessories</v>
      </c>
      <c r="K3375" s="118" t="s">
        <v>549</v>
      </c>
      <c r="L3375" s="118"/>
      <c r="M3375" s="119"/>
      <c r="N3375" s="112"/>
    </row>
    <row r="3376" spans="1:18" ht="15.75">
      <c r="A3376" s="533" t="s">
        <v>2729</v>
      </c>
      <c r="B3376" s="533">
        <v>14</v>
      </c>
      <c r="C3376" s="533" t="s">
        <v>542</v>
      </c>
      <c r="D3376" s="10" t="s">
        <v>22</v>
      </c>
      <c r="E3376" s="10" t="s">
        <v>22</v>
      </c>
      <c r="G3376" s="533" t="s">
        <v>2724</v>
      </c>
      <c r="H3376" s="533">
        <v>631</v>
      </c>
      <c r="I3376" s="533" t="str">
        <f t="shared" ref="I3376:J3376" si="2993">I3374</f>
        <v>142100 - ELECTRIC TRACTION ELEVATORS</v>
      </c>
      <c r="J3376" s="533" t="str">
        <f t="shared" si="2993"/>
        <v>142100 - ELECTRIC TRACTION ELEVATORS</v>
      </c>
      <c r="K3376" s="120" t="s">
        <v>22</v>
      </c>
      <c r="L3376" s="120"/>
      <c r="M3376" s="119"/>
      <c r="N3376" s="112"/>
      <c r="O3376" s="533" t="s">
        <v>543</v>
      </c>
      <c r="P3376" s="533">
        <v>0</v>
      </c>
    </row>
    <row r="3377" spans="1:18" ht="15.75">
      <c r="A3377" s="533" t="s">
        <v>2729</v>
      </c>
      <c r="B3377" s="533">
        <v>21</v>
      </c>
      <c r="C3377" s="533" t="s">
        <v>551</v>
      </c>
      <c r="D3377" s="572" t="s">
        <v>2744</v>
      </c>
      <c r="E3377" s="571" t="s">
        <v>1311</v>
      </c>
      <c r="F3377" s="533" t="s">
        <v>1821</v>
      </c>
      <c r="G3377" s="533" t="s">
        <v>2725</v>
      </c>
      <c r="H3377" s="533">
        <v>632</v>
      </c>
      <c r="I3377" s="533" t="str">
        <f t="shared" ref="I3377:J3377" si="2994">I3375</f>
        <v>Passenger, bed, &amp; service lifts, including all necessary controls and accessories</v>
      </c>
      <c r="J3377" s="533" t="str">
        <f t="shared" si="2994"/>
        <v>Passenger, bed, &amp; service lifts, including all necessary controls and accessories</v>
      </c>
      <c r="K3377" s="10"/>
      <c r="L3377" s="10"/>
      <c r="M3377" s="75" t="s">
        <v>550</v>
      </c>
      <c r="N3377" s="196"/>
    </row>
    <row r="3378" spans="1:18" ht="15.75">
      <c r="A3378" s="533" t="s">
        <v>2729</v>
      </c>
      <c r="B3378" s="533">
        <v>21</v>
      </c>
      <c r="C3378" s="533" t="s">
        <v>551</v>
      </c>
      <c r="D3378" s="572" t="s">
        <v>2744</v>
      </c>
      <c r="E3378" s="571" t="s">
        <v>1311</v>
      </c>
      <c r="F3378" s="533" t="s">
        <v>1821</v>
      </c>
      <c r="G3378" s="533" t="s">
        <v>2725</v>
      </c>
      <c r="H3378" s="533">
        <v>633</v>
      </c>
      <c r="I3378" s="533" t="str">
        <f t="shared" ref="I3378:J3378" si="2995">I3376</f>
        <v>142100 - ELECTRIC TRACTION ELEVATORS</v>
      </c>
      <c r="J3378" s="533" t="str">
        <f t="shared" si="2995"/>
        <v>142100 - ELECTRIC TRACTION ELEVATORS</v>
      </c>
      <c r="K3378" s="10"/>
      <c r="L3378" s="10"/>
      <c r="M3378" s="75" t="s">
        <v>551</v>
      </c>
      <c r="N3378" s="196"/>
    </row>
    <row r="3379" spans="1:18" ht="15.75">
      <c r="A3379" s="533" t="s">
        <v>2729</v>
      </c>
      <c r="B3379" s="533">
        <v>21</v>
      </c>
      <c r="C3379" s="533" t="s">
        <v>551</v>
      </c>
      <c r="D3379" s="572" t="s">
        <v>2744</v>
      </c>
      <c r="E3379" s="571" t="s">
        <v>1311</v>
      </c>
      <c r="F3379" s="533" t="s">
        <v>1821</v>
      </c>
      <c r="G3379" s="533" t="s">
        <v>2725</v>
      </c>
      <c r="H3379" s="533">
        <v>634</v>
      </c>
      <c r="I3379" s="533" t="str">
        <f t="shared" ref="I3379:J3379" si="2996">I3377</f>
        <v>Passenger, bed, &amp; service lifts, including all necessary controls and accessories</v>
      </c>
      <c r="J3379" s="533" t="str">
        <f t="shared" si="2996"/>
        <v>Passenger, bed, &amp; service lifts, including all necessary controls and accessories</v>
      </c>
      <c r="K3379" s="31" t="s">
        <v>2</v>
      </c>
      <c r="L3379" s="31" t="s">
        <v>25</v>
      </c>
      <c r="M3379" s="121" t="s">
        <v>4</v>
      </c>
      <c r="N3379" s="122" t="s">
        <v>5</v>
      </c>
      <c r="O3379" s="533" t="s">
        <v>6</v>
      </c>
      <c r="P3379" s="533" t="s">
        <v>7</v>
      </c>
    </row>
    <row r="3380" spans="1:18" ht="15.75">
      <c r="A3380" s="533" t="s">
        <v>2729</v>
      </c>
      <c r="B3380" s="533">
        <v>21</v>
      </c>
      <c r="C3380" s="533" t="s">
        <v>551</v>
      </c>
      <c r="D3380" s="572" t="s">
        <v>2744</v>
      </c>
      <c r="E3380" s="571" t="s">
        <v>1311</v>
      </c>
      <c r="F3380" s="533" t="s">
        <v>1821</v>
      </c>
      <c r="G3380" s="533" t="s">
        <v>2725</v>
      </c>
      <c r="H3380" s="533">
        <v>635</v>
      </c>
      <c r="I3380" s="533" t="str">
        <f t="shared" ref="I3380:J3380" si="2997">I3378</f>
        <v>142100 - ELECTRIC TRACTION ELEVATORS</v>
      </c>
      <c r="J3380" s="533" t="str">
        <f t="shared" si="2997"/>
        <v>142100 - ELECTRIC TRACTION ELEVATORS</v>
      </c>
      <c r="K3380" s="35"/>
      <c r="L3380" s="35"/>
      <c r="M3380" s="160"/>
      <c r="N3380" s="123"/>
      <c r="P3380" s="533" t="s">
        <v>8</v>
      </c>
    </row>
    <row r="3381" spans="1:18" ht="15.75">
      <c r="A3381" s="533" t="s">
        <v>2729</v>
      </c>
      <c r="B3381" s="533">
        <v>21</v>
      </c>
      <c r="C3381" s="533" t="s">
        <v>551</v>
      </c>
      <c r="D3381" s="572" t="s">
        <v>2744</v>
      </c>
      <c r="E3381" s="571" t="s">
        <v>1311</v>
      </c>
      <c r="F3381" s="533" t="s">
        <v>1821</v>
      </c>
      <c r="G3381" s="533" t="s">
        <v>2725</v>
      </c>
      <c r="H3381" s="533">
        <v>636</v>
      </c>
      <c r="I3381" s="533" t="str">
        <f t="shared" ref="I3381:I3382" si="2998">L3381</f>
        <v>211100 - FACILITY FIRE-SUPPRESSION WATER- SERVICE PIPING</v>
      </c>
      <c r="J3381" s="533" t="str">
        <f t="shared" ref="J3381" si="2999">L3381</f>
        <v>211100 - FACILITY FIRE-SUPPRESSION WATER- SERVICE PIPING</v>
      </c>
      <c r="K3381" s="1"/>
      <c r="L3381" s="1" t="s">
        <v>552</v>
      </c>
      <c r="M3381" s="627"/>
      <c r="N3381" s="101"/>
    </row>
    <row r="3382" spans="1:18" ht="15.75">
      <c r="A3382" s="533" t="s">
        <v>2729</v>
      </c>
      <c r="B3382" s="533">
        <v>21</v>
      </c>
      <c r="C3382" s="533" t="s">
        <v>551</v>
      </c>
      <c r="D3382" s="572" t="s">
        <v>2744</v>
      </c>
      <c r="E3382" s="571" t="str">
        <f t="shared" ref="E3382:E3419" si="3000">E3381</f>
        <v>FACILITY FIRE-SUPPRESSION WATER- SERVICE PIPING</v>
      </c>
      <c r="F3382" s="533" t="s">
        <v>1821</v>
      </c>
      <c r="G3382" s="533" t="s">
        <v>2725</v>
      </c>
      <c r="H3382" s="533">
        <v>637</v>
      </c>
      <c r="I3382" s="533" t="str">
        <f t="shared" si="2998"/>
        <v>Standpipes and wet-pipe sprinlers</v>
      </c>
      <c r="J3382" s="533" t="s">
        <v>554</v>
      </c>
      <c r="K3382" s="1"/>
      <c r="L3382" s="1" t="s">
        <v>553</v>
      </c>
      <c r="M3382" s="627"/>
      <c r="N3382" s="101"/>
    </row>
    <row r="3383" spans="1:18" ht="15.75">
      <c r="A3383" s="533" t="s">
        <v>2729</v>
      </c>
      <c r="B3383" s="533">
        <v>21</v>
      </c>
      <c r="C3383" s="533" t="s">
        <v>551</v>
      </c>
      <c r="D3383" s="572" t="s">
        <v>2744</v>
      </c>
      <c r="E3383" s="571" t="str">
        <f t="shared" si="3000"/>
        <v>FACILITY FIRE-SUPPRESSION WATER- SERVICE PIPING</v>
      </c>
      <c r="F3383" s="533" t="s">
        <v>1821</v>
      </c>
      <c r="G3383" s="533" t="s">
        <v>2725</v>
      </c>
      <c r="H3383" s="533">
        <v>638</v>
      </c>
      <c r="I3383" s="533" t="s">
        <v>553</v>
      </c>
      <c r="J3383" s="533" t="str">
        <f t="shared" ref="J3383" si="3001">L3383</f>
        <v>Black Steel Pipes and fittings</v>
      </c>
      <c r="K3383" s="1"/>
      <c r="L3383" s="1" t="s">
        <v>554</v>
      </c>
      <c r="M3383" s="627"/>
      <c r="N3383" s="101"/>
    </row>
    <row r="3384" spans="1:18" ht="16.5" thickBot="1">
      <c r="A3384" s="533" t="s">
        <v>2729</v>
      </c>
      <c r="B3384" s="533">
        <v>21</v>
      </c>
      <c r="C3384" s="533" t="s">
        <v>551</v>
      </c>
      <c r="D3384" s="572" t="s">
        <v>2744</v>
      </c>
      <c r="E3384" s="571" t="str">
        <f t="shared" si="3000"/>
        <v>FACILITY FIRE-SUPPRESSION WATER- SERVICE PIPING</v>
      </c>
      <c r="F3384" s="533" t="s">
        <v>1821</v>
      </c>
      <c r="G3384" s="533" t="s">
        <v>2722</v>
      </c>
      <c r="H3384" s="533">
        <v>639</v>
      </c>
      <c r="I3384" s="533" t="str">
        <f t="shared" ref="I3384:J3384" si="3002">I3382</f>
        <v>Standpipes and wet-pipe sprinlers</v>
      </c>
      <c r="J3384" s="533" t="str">
        <f t="shared" si="3002"/>
        <v>Black Steel Pipes and fittings</v>
      </c>
      <c r="K3384" s="1" t="s">
        <v>13</v>
      </c>
      <c r="L3384" s="1" t="s">
        <v>555</v>
      </c>
      <c r="M3384" s="29">
        <v>480</v>
      </c>
      <c r="N3384" s="101" t="s">
        <v>95</v>
      </c>
      <c r="O3384" s="533">
        <v>14</v>
      </c>
      <c r="P3384" s="533">
        <v>6720</v>
      </c>
      <c r="Q3384" s="533">
        <f t="shared" ref="Q3384:Q3391" si="3003">O3384*0.93</f>
        <v>13.020000000000001</v>
      </c>
      <c r="R3384" s="533">
        <f t="shared" ref="R3384:R3391" si="3004">Q3384*M3384</f>
        <v>6249.6</v>
      </c>
    </row>
    <row r="3385" spans="1:18" ht="15.75">
      <c r="A3385" s="533" t="s">
        <v>2729</v>
      </c>
      <c r="B3385" s="533">
        <v>21</v>
      </c>
      <c r="C3385" s="533" t="s">
        <v>551</v>
      </c>
      <c r="D3385" s="572" t="s">
        <v>2744</v>
      </c>
      <c r="E3385" s="571" t="str">
        <f t="shared" si="3000"/>
        <v>FACILITY FIRE-SUPPRESSION WATER- SERVICE PIPING</v>
      </c>
      <c r="F3385" s="533" t="s">
        <v>1821</v>
      </c>
      <c r="G3385" s="533" t="s">
        <v>2722</v>
      </c>
      <c r="H3385" s="533">
        <v>640</v>
      </c>
      <c r="I3385" s="533" t="str">
        <f t="shared" ref="I3385:J3385" si="3005">I3383</f>
        <v>Standpipes and wet-pipe sprinlers</v>
      </c>
      <c r="J3385" s="533" t="str">
        <f t="shared" si="3005"/>
        <v>Black Steel Pipes and fittings</v>
      </c>
      <c r="K3385" s="1" t="s">
        <v>15</v>
      </c>
      <c r="L3385" s="1" t="s">
        <v>556</v>
      </c>
      <c r="M3385" s="29">
        <v>22</v>
      </c>
      <c r="N3385" s="251" t="s">
        <v>95</v>
      </c>
      <c r="O3385" s="533">
        <v>17</v>
      </c>
      <c r="P3385" s="533">
        <v>374</v>
      </c>
      <c r="Q3385" s="533">
        <f t="shared" si="3003"/>
        <v>15.81</v>
      </c>
      <c r="R3385" s="533">
        <f t="shared" si="3004"/>
        <v>347.82</v>
      </c>
    </row>
    <row r="3386" spans="1:18" ht="15.75">
      <c r="A3386" s="533" t="s">
        <v>2729</v>
      </c>
      <c r="B3386" s="533">
        <v>21</v>
      </c>
      <c r="C3386" s="533" t="s">
        <v>551</v>
      </c>
      <c r="D3386" s="572" t="s">
        <v>2744</v>
      </c>
      <c r="E3386" s="571" t="str">
        <f t="shared" si="3000"/>
        <v>FACILITY FIRE-SUPPRESSION WATER- SERVICE PIPING</v>
      </c>
      <c r="F3386" s="533" t="s">
        <v>1821</v>
      </c>
      <c r="G3386" s="533" t="s">
        <v>2722</v>
      </c>
      <c r="H3386" s="533">
        <v>641</v>
      </c>
      <c r="I3386" s="533" t="str">
        <f t="shared" ref="I3386:J3386" si="3006">I3384</f>
        <v>Standpipes and wet-pipe sprinlers</v>
      </c>
      <c r="J3386" s="533" t="str">
        <f t="shared" si="3006"/>
        <v>Black Steel Pipes and fittings</v>
      </c>
      <c r="K3386" s="1" t="s">
        <v>17</v>
      </c>
      <c r="L3386" s="1" t="s">
        <v>557</v>
      </c>
      <c r="M3386" s="29">
        <v>30</v>
      </c>
      <c r="N3386" s="252" t="s">
        <v>95</v>
      </c>
      <c r="O3386" s="533">
        <v>19</v>
      </c>
      <c r="P3386" s="533">
        <v>570</v>
      </c>
      <c r="Q3386" s="533">
        <f t="shared" si="3003"/>
        <v>17.670000000000002</v>
      </c>
      <c r="R3386" s="533">
        <f t="shared" si="3004"/>
        <v>530.1</v>
      </c>
    </row>
    <row r="3387" spans="1:18" ht="15.75">
      <c r="A3387" s="533" t="s">
        <v>2729</v>
      </c>
      <c r="B3387" s="533">
        <v>21</v>
      </c>
      <c r="C3387" s="533" t="s">
        <v>551</v>
      </c>
      <c r="D3387" s="572" t="s">
        <v>2744</v>
      </c>
      <c r="E3387" s="571" t="str">
        <f t="shared" si="3000"/>
        <v>FACILITY FIRE-SUPPRESSION WATER- SERVICE PIPING</v>
      </c>
      <c r="F3387" s="533" t="s">
        <v>1821</v>
      </c>
      <c r="G3387" s="533" t="s">
        <v>2722</v>
      </c>
      <c r="H3387" s="533">
        <v>642</v>
      </c>
      <c r="I3387" s="533" t="str">
        <f t="shared" ref="I3387:J3387" si="3007">I3385</f>
        <v>Standpipes and wet-pipe sprinlers</v>
      </c>
      <c r="J3387" s="533" t="str">
        <f t="shared" si="3007"/>
        <v>Black Steel Pipes and fittings</v>
      </c>
      <c r="K3387" s="1" t="s">
        <v>19</v>
      </c>
      <c r="L3387" s="1" t="s">
        <v>558</v>
      </c>
      <c r="M3387" s="29">
        <v>50</v>
      </c>
      <c r="N3387" s="252" t="s">
        <v>95</v>
      </c>
      <c r="O3387" s="533">
        <v>25</v>
      </c>
      <c r="P3387" s="533">
        <v>1250</v>
      </c>
      <c r="Q3387" s="533">
        <f t="shared" si="3003"/>
        <v>23.25</v>
      </c>
      <c r="R3387" s="533">
        <f t="shared" si="3004"/>
        <v>1162.5</v>
      </c>
    </row>
    <row r="3388" spans="1:18" ht="16.5" thickBot="1">
      <c r="A3388" s="533" t="s">
        <v>2729</v>
      </c>
      <c r="B3388" s="533">
        <v>21</v>
      </c>
      <c r="C3388" s="533" t="s">
        <v>551</v>
      </c>
      <c r="D3388" s="572" t="s">
        <v>2744</v>
      </c>
      <c r="E3388" s="571" t="str">
        <f t="shared" si="3000"/>
        <v>FACILITY FIRE-SUPPRESSION WATER- SERVICE PIPING</v>
      </c>
      <c r="F3388" s="533" t="s">
        <v>1821</v>
      </c>
      <c r="G3388" s="533" t="s">
        <v>2722</v>
      </c>
      <c r="H3388" s="533">
        <v>643</v>
      </c>
      <c r="I3388" s="533" t="str">
        <f t="shared" ref="I3388:J3388" si="3008">I3386</f>
        <v>Standpipes and wet-pipe sprinlers</v>
      </c>
      <c r="J3388" s="533" t="str">
        <f t="shared" si="3008"/>
        <v>Black Steel Pipes and fittings</v>
      </c>
      <c r="K3388" s="1" t="s">
        <v>20</v>
      </c>
      <c r="L3388" s="1" t="s">
        <v>559</v>
      </c>
      <c r="M3388" s="29">
        <v>20</v>
      </c>
      <c r="N3388" s="253" t="s">
        <v>95</v>
      </c>
      <c r="O3388" s="533">
        <v>33</v>
      </c>
      <c r="P3388" s="533">
        <v>660</v>
      </c>
      <c r="Q3388" s="533">
        <f t="shared" si="3003"/>
        <v>30.69</v>
      </c>
      <c r="R3388" s="533">
        <f t="shared" si="3004"/>
        <v>613.80000000000007</v>
      </c>
    </row>
    <row r="3389" spans="1:18" ht="16.5" thickBot="1">
      <c r="A3389" s="533" t="s">
        <v>2729</v>
      </c>
      <c r="B3389" s="533">
        <v>21</v>
      </c>
      <c r="C3389" s="533" t="s">
        <v>551</v>
      </c>
      <c r="D3389" s="572" t="s">
        <v>2744</v>
      </c>
      <c r="E3389" s="571" t="str">
        <f t="shared" si="3000"/>
        <v>FACILITY FIRE-SUPPRESSION WATER- SERVICE PIPING</v>
      </c>
      <c r="F3389" s="533" t="s">
        <v>1821</v>
      </c>
      <c r="G3389" s="533" t="s">
        <v>2722</v>
      </c>
      <c r="H3389" s="533">
        <v>644</v>
      </c>
      <c r="I3389" s="533" t="str">
        <f t="shared" ref="I3389:J3389" si="3009">I3387</f>
        <v>Standpipes and wet-pipe sprinlers</v>
      </c>
      <c r="J3389" s="533" t="str">
        <f t="shared" si="3009"/>
        <v>Black Steel Pipes and fittings</v>
      </c>
      <c r="K3389" s="269" t="s">
        <v>21</v>
      </c>
      <c r="L3389" s="269" t="s">
        <v>560</v>
      </c>
      <c r="M3389" s="278">
        <v>21</v>
      </c>
      <c r="N3389" s="249" t="s">
        <v>95</v>
      </c>
      <c r="P3389" s="533">
        <v>0</v>
      </c>
      <c r="Q3389" s="533">
        <f t="shared" si="3003"/>
        <v>0</v>
      </c>
      <c r="R3389" s="533">
        <f t="shared" si="3004"/>
        <v>0</v>
      </c>
    </row>
    <row r="3390" spans="1:18" ht="16.5" thickBot="1">
      <c r="A3390" s="533" t="s">
        <v>2729</v>
      </c>
      <c r="B3390" s="533">
        <v>21</v>
      </c>
      <c r="C3390" s="533" t="s">
        <v>551</v>
      </c>
      <c r="D3390" s="572" t="s">
        <v>2744</v>
      </c>
      <c r="E3390" s="571" t="str">
        <f t="shared" si="3000"/>
        <v>FACILITY FIRE-SUPPRESSION WATER- SERVICE PIPING</v>
      </c>
      <c r="F3390" s="533" t="s">
        <v>1821</v>
      </c>
      <c r="G3390" s="533" t="s">
        <v>2722</v>
      </c>
      <c r="H3390" s="533">
        <v>645</v>
      </c>
      <c r="I3390" s="533" t="str">
        <f t="shared" ref="I3390:J3390" si="3010">I3388</f>
        <v>Standpipes and wet-pipe sprinlers</v>
      </c>
      <c r="J3390" s="533" t="str">
        <f t="shared" si="3010"/>
        <v>Black Steel Pipes and fittings</v>
      </c>
      <c r="K3390" s="1" t="s">
        <v>21</v>
      </c>
      <c r="L3390" s="1" t="s">
        <v>561</v>
      </c>
      <c r="M3390" s="29">
        <v>65</v>
      </c>
      <c r="N3390" s="247" t="s">
        <v>95</v>
      </c>
      <c r="O3390" s="533">
        <v>70</v>
      </c>
      <c r="P3390" s="533">
        <v>4550</v>
      </c>
      <c r="Q3390" s="533">
        <f t="shared" si="3003"/>
        <v>65.100000000000009</v>
      </c>
      <c r="R3390" s="533">
        <f t="shared" si="3004"/>
        <v>4231.5000000000009</v>
      </c>
    </row>
    <row r="3391" spans="1:18" ht="15.75">
      <c r="A3391" s="533" t="s">
        <v>2729</v>
      </c>
      <c r="B3391" s="533">
        <v>21</v>
      </c>
      <c r="C3391" s="533" t="s">
        <v>551</v>
      </c>
      <c r="D3391" s="572" t="s">
        <v>2744</v>
      </c>
      <c r="E3391" s="571" t="str">
        <f t="shared" si="3000"/>
        <v>FACILITY FIRE-SUPPRESSION WATER- SERVICE PIPING</v>
      </c>
      <c r="F3391" s="533" t="s">
        <v>1821</v>
      </c>
      <c r="G3391" s="533" t="s">
        <v>2722</v>
      </c>
      <c r="H3391" s="533">
        <v>646</v>
      </c>
      <c r="I3391" s="533" t="str">
        <f t="shared" ref="I3391:J3391" si="3011">I3389</f>
        <v>Standpipes and wet-pipe sprinlers</v>
      </c>
      <c r="J3391" s="533" t="str">
        <f t="shared" si="3011"/>
        <v>Black Steel Pipes and fittings</v>
      </c>
      <c r="K3391" s="1" t="s">
        <v>45</v>
      </c>
      <c r="L3391" s="1" t="s">
        <v>562</v>
      </c>
      <c r="M3391" s="29">
        <v>19</v>
      </c>
      <c r="N3391" s="101" t="s">
        <v>95</v>
      </c>
      <c r="O3391" s="533">
        <v>95</v>
      </c>
      <c r="P3391" s="533">
        <v>1805</v>
      </c>
      <c r="Q3391" s="533">
        <f t="shared" si="3003"/>
        <v>88.350000000000009</v>
      </c>
      <c r="R3391" s="533">
        <f t="shared" si="3004"/>
        <v>1678.65</v>
      </c>
    </row>
    <row r="3392" spans="1:18" ht="15.75">
      <c r="A3392" s="533" t="s">
        <v>2729</v>
      </c>
      <c r="B3392" s="533">
        <v>21</v>
      </c>
      <c r="C3392" s="533" t="s">
        <v>551</v>
      </c>
      <c r="D3392" s="572" t="s">
        <v>2744</v>
      </c>
      <c r="E3392" s="571" t="str">
        <f t="shared" si="3000"/>
        <v>FACILITY FIRE-SUPPRESSION WATER- SERVICE PIPING</v>
      </c>
      <c r="F3392" s="533" t="s">
        <v>1821</v>
      </c>
      <c r="G3392" s="533" t="s">
        <v>2725</v>
      </c>
      <c r="H3392" s="533">
        <v>647</v>
      </c>
      <c r="I3392" s="533" t="str">
        <f t="shared" ref="I3392" si="3012">L3392</f>
        <v>Valves</v>
      </c>
      <c r="J3392" s="533" t="s">
        <v>564</v>
      </c>
      <c r="K3392" s="1"/>
      <c r="L3392" s="1" t="s">
        <v>563</v>
      </c>
      <c r="M3392" s="627"/>
      <c r="N3392" s="101"/>
    </row>
    <row r="3393" spans="1:18" ht="15.75">
      <c r="A3393" s="533" t="s">
        <v>2729</v>
      </c>
      <c r="B3393" s="533">
        <v>21</v>
      </c>
      <c r="C3393" s="533" t="s">
        <v>551</v>
      </c>
      <c r="D3393" s="572" t="s">
        <v>2744</v>
      </c>
      <c r="E3393" s="571" t="str">
        <f t="shared" si="3000"/>
        <v>FACILITY FIRE-SUPPRESSION WATER- SERVICE PIPING</v>
      </c>
      <c r="F3393" s="533" t="s">
        <v>1821</v>
      </c>
      <c r="G3393" s="533" t="s">
        <v>2725</v>
      </c>
      <c r="H3393" s="533">
        <v>648</v>
      </c>
      <c r="I3393" s="533" t="s">
        <v>563</v>
      </c>
      <c r="J3393" s="533" t="str">
        <f t="shared" ref="J3393" si="3013">L3393</f>
        <v>Gate valves</v>
      </c>
      <c r="K3393" s="1"/>
      <c r="L3393" s="1" t="s">
        <v>564</v>
      </c>
      <c r="M3393" s="627"/>
      <c r="N3393" s="101"/>
    </row>
    <row r="3394" spans="1:18" ht="15.75">
      <c r="A3394" s="533" t="s">
        <v>2729</v>
      </c>
      <c r="B3394" s="533">
        <v>21</v>
      </c>
      <c r="C3394" s="533" t="s">
        <v>551</v>
      </c>
      <c r="D3394" s="572" t="s">
        <v>2744</v>
      </c>
      <c r="E3394" s="571" t="str">
        <f t="shared" si="3000"/>
        <v>FACILITY FIRE-SUPPRESSION WATER- SERVICE PIPING</v>
      </c>
      <c r="F3394" s="533" t="s">
        <v>1821</v>
      </c>
      <c r="G3394" s="533" t="s">
        <v>2722</v>
      </c>
      <c r="H3394" s="533">
        <v>649</v>
      </c>
      <c r="I3394" s="533" t="str">
        <f t="shared" ref="I3394:J3394" si="3014">I3392</f>
        <v>Valves</v>
      </c>
      <c r="J3394" s="533" t="str">
        <f t="shared" si="3014"/>
        <v>Gate valves</v>
      </c>
      <c r="K3394" s="1" t="s">
        <v>48</v>
      </c>
      <c r="L3394" s="1" t="s">
        <v>555</v>
      </c>
      <c r="M3394" s="29">
        <v>1</v>
      </c>
      <c r="N3394" s="101" t="s">
        <v>39</v>
      </c>
      <c r="O3394" s="533">
        <v>20</v>
      </c>
      <c r="P3394" s="533">
        <v>20</v>
      </c>
      <c r="Q3394" s="533">
        <f t="shared" ref="Q3394:Q3398" si="3015">O3394*0.93</f>
        <v>18.600000000000001</v>
      </c>
      <c r="R3394" s="533">
        <f t="shared" ref="R3394:R3398" si="3016">Q3394*M3394</f>
        <v>18.600000000000001</v>
      </c>
    </row>
    <row r="3395" spans="1:18" ht="15.75">
      <c r="A3395" s="533" t="s">
        <v>2729</v>
      </c>
      <c r="B3395" s="533">
        <v>21</v>
      </c>
      <c r="C3395" s="533" t="s">
        <v>551</v>
      </c>
      <c r="D3395" s="572" t="s">
        <v>2744</v>
      </c>
      <c r="E3395" s="571" t="str">
        <f t="shared" si="3000"/>
        <v>FACILITY FIRE-SUPPRESSION WATER- SERVICE PIPING</v>
      </c>
      <c r="F3395" s="533" t="s">
        <v>1821</v>
      </c>
      <c r="G3395" s="533" t="s">
        <v>2722</v>
      </c>
      <c r="H3395" s="533">
        <v>650</v>
      </c>
      <c r="I3395" s="533" t="str">
        <f t="shared" ref="I3395:J3395" si="3017">I3393</f>
        <v>Valves</v>
      </c>
      <c r="J3395" s="533" t="str">
        <f t="shared" si="3017"/>
        <v>Gate valves</v>
      </c>
      <c r="K3395" s="1" t="s">
        <v>50</v>
      </c>
      <c r="L3395" s="1" t="s">
        <v>557</v>
      </c>
      <c r="M3395" s="29">
        <v>1</v>
      </c>
      <c r="N3395" s="101" t="s">
        <v>39</v>
      </c>
      <c r="O3395" s="533">
        <v>40</v>
      </c>
      <c r="P3395" s="533">
        <v>40</v>
      </c>
      <c r="Q3395" s="533">
        <f t="shared" si="3015"/>
        <v>37.200000000000003</v>
      </c>
      <c r="R3395" s="533">
        <f t="shared" si="3016"/>
        <v>37.200000000000003</v>
      </c>
    </row>
    <row r="3396" spans="1:18" ht="15.75">
      <c r="A3396" s="533" t="s">
        <v>2729</v>
      </c>
      <c r="B3396" s="533">
        <v>21</v>
      </c>
      <c r="C3396" s="533" t="s">
        <v>551</v>
      </c>
      <c r="D3396" s="572" t="s">
        <v>2744</v>
      </c>
      <c r="E3396" s="571" t="str">
        <f t="shared" si="3000"/>
        <v>FACILITY FIRE-SUPPRESSION WATER- SERVICE PIPING</v>
      </c>
      <c r="F3396" s="533" t="s">
        <v>1821</v>
      </c>
      <c r="G3396" s="533" t="s">
        <v>2722</v>
      </c>
      <c r="H3396" s="533">
        <v>651</v>
      </c>
      <c r="I3396" s="533" t="str">
        <f t="shared" ref="I3396:J3396" si="3018">I3394</f>
        <v>Valves</v>
      </c>
      <c r="J3396" s="533" t="str">
        <f t="shared" si="3018"/>
        <v>Gate valves</v>
      </c>
      <c r="K3396" s="1" t="s">
        <v>76</v>
      </c>
      <c r="L3396" s="1" t="s">
        <v>558</v>
      </c>
      <c r="M3396" s="29">
        <v>4</v>
      </c>
      <c r="N3396" s="101" t="s">
        <v>39</v>
      </c>
      <c r="O3396" s="533">
        <v>50</v>
      </c>
      <c r="P3396" s="533">
        <v>200</v>
      </c>
      <c r="Q3396" s="533">
        <f t="shared" si="3015"/>
        <v>46.5</v>
      </c>
      <c r="R3396" s="533">
        <f t="shared" si="3016"/>
        <v>186</v>
      </c>
    </row>
    <row r="3397" spans="1:18" ht="15.75">
      <c r="A3397" s="533" t="s">
        <v>2729</v>
      </c>
      <c r="B3397" s="533">
        <v>21</v>
      </c>
      <c r="C3397" s="533" t="s">
        <v>551</v>
      </c>
      <c r="D3397" s="572" t="s">
        <v>2744</v>
      </c>
      <c r="E3397" s="571" t="str">
        <f t="shared" si="3000"/>
        <v>FACILITY FIRE-SUPPRESSION WATER- SERVICE PIPING</v>
      </c>
      <c r="F3397" s="533" t="s">
        <v>1821</v>
      </c>
      <c r="G3397" s="533" t="s">
        <v>2722</v>
      </c>
      <c r="H3397" s="533">
        <v>652</v>
      </c>
      <c r="I3397" s="533" t="str">
        <f t="shared" ref="I3397:J3397" si="3019">I3395</f>
        <v>Valves</v>
      </c>
      <c r="J3397" s="533" t="str">
        <f t="shared" si="3019"/>
        <v>Gate valves</v>
      </c>
      <c r="K3397" s="1" t="s">
        <v>77</v>
      </c>
      <c r="L3397" s="1" t="s">
        <v>561</v>
      </c>
      <c r="M3397" s="29">
        <v>1</v>
      </c>
      <c r="N3397" s="101" t="s">
        <v>39</v>
      </c>
      <c r="O3397" s="533">
        <v>190</v>
      </c>
      <c r="P3397" s="533">
        <v>190</v>
      </c>
      <c r="Q3397" s="533">
        <f t="shared" si="3015"/>
        <v>176.70000000000002</v>
      </c>
      <c r="R3397" s="533">
        <f t="shared" si="3016"/>
        <v>176.70000000000002</v>
      </c>
    </row>
    <row r="3398" spans="1:18" ht="15.75">
      <c r="A3398" s="533" t="s">
        <v>2729</v>
      </c>
      <c r="B3398" s="533">
        <v>21</v>
      </c>
      <c r="C3398" s="533" t="s">
        <v>551</v>
      </c>
      <c r="D3398" s="572" t="s">
        <v>2744</v>
      </c>
      <c r="E3398" s="571" t="str">
        <f t="shared" si="3000"/>
        <v>FACILITY FIRE-SUPPRESSION WATER- SERVICE PIPING</v>
      </c>
      <c r="F3398" s="533" t="s">
        <v>1821</v>
      </c>
      <c r="G3398" s="533" t="s">
        <v>2722</v>
      </c>
      <c r="H3398" s="533">
        <v>653</v>
      </c>
      <c r="I3398" s="533" t="str">
        <f t="shared" ref="I3398:J3398" si="3020">I3396</f>
        <v>Valves</v>
      </c>
      <c r="J3398" s="533" t="str">
        <f t="shared" si="3020"/>
        <v>Gate valves</v>
      </c>
      <c r="K3398" s="1" t="s">
        <v>78</v>
      </c>
      <c r="L3398" s="1" t="s">
        <v>562</v>
      </c>
      <c r="M3398" s="29">
        <v>4</v>
      </c>
      <c r="N3398" s="101" t="s">
        <v>39</v>
      </c>
      <c r="O3398" s="533">
        <v>560</v>
      </c>
      <c r="P3398" s="533">
        <v>2240</v>
      </c>
      <c r="Q3398" s="533">
        <f t="shared" si="3015"/>
        <v>520.80000000000007</v>
      </c>
      <c r="R3398" s="533">
        <f t="shared" si="3016"/>
        <v>2083.2000000000003</v>
      </c>
    </row>
    <row r="3399" spans="1:18" ht="15.75">
      <c r="A3399" s="533" t="s">
        <v>2729</v>
      </c>
      <c r="B3399" s="533">
        <v>21</v>
      </c>
      <c r="C3399" s="533" t="s">
        <v>551</v>
      </c>
      <c r="D3399" s="572" t="s">
        <v>2744</v>
      </c>
      <c r="E3399" s="571" t="str">
        <f t="shared" si="3000"/>
        <v>FACILITY FIRE-SUPPRESSION WATER- SERVICE PIPING</v>
      </c>
      <c r="F3399" s="533" t="s">
        <v>1821</v>
      </c>
      <c r="G3399" s="533" t="s">
        <v>2725</v>
      </c>
      <c r="H3399" s="533">
        <v>654</v>
      </c>
      <c r="I3399" s="533" t="str">
        <f>L3399</f>
        <v>Test and drain valves</v>
      </c>
      <c r="J3399" s="533" t="str">
        <f>L3399</f>
        <v>Test and drain valves</v>
      </c>
      <c r="K3399" s="269"/>
      <c r="L3399" s="269" t="s">
        <v>565</v>
      </c>
      <c r="M3399" s="628"/>
      <c r="N3399" s="249"/>
    </row>
    <row r="3400" spans="1:18" ht="15.75">
      <c r="A3400" s="533" t="s">
        <v>2729</v>
      </c>
      <c r="B3400" s="533">
        <v>21</v>
      </c>
      <c r="C3400" s="533" t="s">
        <v>551</v>
      </c>
      <c r="D3400" s="572" t="s">
        <v>2744</v>
      </c>
      <c r="E3400" s="571" t="str">
        <f t="shared" si="3000"/>
        <v>FACILITY FIRE-SUPPRESSION WATER- SERVICE PIPING</v>
      </c>
      <c r="F3400" s="533" t="s">
        <v>1821</v>
      </c>
      <c r="G3400" s="533" t="s">
        <v>2722</v>
      </c>
      <c r="H3400" s="533">
        <v>655</v>
      </c>
      <c r="I3400" s="533" t="str">
        <f>I3398</f>
        <v>Valves</v>
      </c>
      <c r="J3400" s="533" t="str">
        <f>J3398</f>
        <v>Gate valves</v>
      </c>
      <c r="K3400" s="269" t="s">
        <v>13</v>
      </c>
      <c r="L3400" s="269" t="s">
        <v>555</v>
      </c>
      <c r="M3400" s="278">
        <v>2</v>
      </c>
      <c r="N3400" s="249" t="s">
        <v>39</v>
      </c>
      <c r="P3400" s="533">
        <v>0</v>
      </c>
      <c r="Q3400" s="533">
        <f>O3400*0.93</f>
        <v>0</v>
      </c>
      <c r="R3400" s="533">
        <f>Q3400*M3400</f>
        <v>0</v>
      </c>
    </row>
    <row r="3401" spans="1:18" ht="15.75">
      <c r="A3401" s="533" t="s">
        <v>2729</v>
      </c>
      <c r="B3401" s="533">
        <v>21</v>
      </c>
      <c r="C3401" s="533" t="s">
        <v>551</v>
      </c>
      <c r="D3401" s="572" t="s">
        <v>2744</v>
      </c>
      <c r="E3401" s="571" t="str">
        <f t="shared" si="3000"/>
        <v>FACILITY FIRE-SUPPRESSION WATER- SERVICE PIPING</v>
      </c>
      <c r="F3401" s="533" t="s">
        <v>1821</v>
      </c>
      <c r="G3401" s="533" t="s">
        <v>2725</v>
      </c>
      <c r="H3401" s="533">
        <v>656</v>
      </c>
      <c r="I3401" s="533" t="str">
        <f t="shared" ref="I3401" si="3021">L3401</f>
        <v>Specialty Valves</v>
      </c>
      <c r="J3401" s="533" t="str">
        <f t="shared" ref="J3401:J3403" si="3022">L3401</f>
        <v>Specialty Valves</v>
      </c>
      <c r="K3401" s="1"/>
      <c r="L3401" s="1" t="s">
        <v>566</v>
      </c>
      <c r="M3401" s="627"/>
      <c r="N3401" s="101"/>
    </row>
    <row r="3402" spans="1:18" ht="15.75">
      <c r="A3402" s="533" t="s">
        <v>2729</v>
      </c>
      <c r="B3402" s="533">
        <v>21</v>
      </c>
      <c r="C3402" s="533" t="s">
        <v>551</v>
      </c>
      <c r="D3402" s="572" t="s">
        <v>2744</v>
      </c>
      <c r="E3402" s="571" t="str">
        <f t="shared" si="3000"/>
        <v>FACILITY FIRE-SUPPRESSION WATER- SERVICE PIPING</v>
      </c>
      <c r="F3402" s="533" t="s">
        <v>1821</v>
      </c>
      <c r="G3402" s="533" t="s">
        <v>2725</v>
      </c>
      <c r="H3402" s="533">
        <v>657</v>
      </c>
      <c r="I3402" s="533" t="s">
        <v>566</v>
      </c>
      <c r="J3402" s="533" t="str">
        <f t="shared" si="3022"/>
        <v>Fire-Protection-Service Valves</v>
      </c>
      <c r="K3402" s="1"/>
      <c r="L3402" s="1" t="s">
        <v>567</v>
      </c>
      <c r="M3402" s="627"/>
      <c r="N3402" s="101"/>
    </row>
    <row r="3403" spans="1:18" ht="15.75">
      <c r="A3403" s="533" t="s">
        <v>2729</v>
      </c>
      <c r="B3403" s="533">
        <v>21</v>
      </c>
      <c r="C3403" s="533" t="s">
        <v>551</v>
      </c>
      <c r="D3403" s="572" t="s">
        <v>2744</v>
      </c>
      <c r="E3403" s="571" t="str">
        <f t="shared" si="3000"/>
        <v>FACILITY FIRE-SUPPRESSION WATER- SERVICE PIPING</v>
      </c>
      <c r="F3403" s="533" t="s">
        <v>1821</v>
      </c>
      <c r="G3403" s="533" t="s">
        <v>2725</v>
      </c>
      <c r="H3403" s="533">
        <v>658</v>
      </c>
      <c r="I3403" s="533" t="s">
        <v>566</v>
      </c>
      <c r="J3403" s="533" t="str">
        <f t="shared" si="3022"/>
        <v>Alarm check valves</v>
      </c>
      <c r="K3403" s="1"/>
      <c r="L3403" s="1" t="s">
        <v>568</v>
      </c>
      <c r="M3403" s="627"/>
      <c r="N3403" s="101"/>
    </row>
    <row r="3404" spans="1:18" ht="15.75">
      <c r="A3404" s="533" t="s">
        <v>2729</v>
      </c>
      <c r="B3404" s="533">
        <v>21</v>
      </c>
      <c r="C3404" s="533" t="s">
        <v>551</v>
      </c>
      <c r="D3404" s="572" t="s">
        <v>2744</v>
      </c>
      <c r="E3404" s="571" t="str">
        <f t="shared" si="3000"/>
        <v>FACILITY FIRE-SUPPRESSION WATER- SERVICE PIPING</v>
      </c>
      <c r="F3404" s="533" t="s">
        <v>1821</v>
      </c>
      <c r="G3404" s="533" t="s">
        <v>2722</v>
      </c>
      <c r="H3404" s="533">
        <v>659</v>
      </c>
      <c r="I3404" s="533" t="s">
        <v>566</v>
      </c>
      <c r="J3404" s="533" t="str">
        <f>J3403</f>
        <v>Alarm check valves</v>
      </c>
      <c r="K3404" s="1" t="s">
        <v>13</v>
      </c>
      <c r="L3404" s="1" t="s">
        <v>561</v>
      </c>
      <c r="M3404" s="29">
        <v>1</v>
      </c>
      <c r="N3404" s="101" t="s">
        <v>39</v>
      </c>
      <c r="O3404" s="533">
        <v>250</v>
      </c>
      <c r="P3404" s="533">
        <v>250</v>
      </c>
      <c r="Q3404" s="533">
        <f>O3404*0.93</f>
        <v>232.5</v>
      </c>
      <c r="R3404" s="533">
        <f>Q3404*M3404</f>
        <v>232.5</v>
      </c>
    </row>
    <row r="3405" spans="1:18" ht="15.75">
      <c r="A3405" s="533" t="s">
        <v>2729</v>
      </c>
      <c r="B3405" s="533">
        <v>21</v>
      </c>
      <c r="C3405" s="533" t="s">
        <v>551</v>
      </c>
      <c r="D3405" s="572" t="s">
        <v>2744</v>
      </c>
      <c r="E3405" s="571" t="str">
        <f t="shared" si="3000"/>
        <v>FACILITY FIRE-SUPPRESSION WATER- SERVICE PIPING</v>
      </c>
      <c r="F3405" s="533" t="s">
        <v>1821</v>
      </c>
      <c r="G3405" s="533" t="s">
        <v>2725</v>
      </c>
      <c r="H3405" s="533">
        <v>660</v>
      </c>
      <c r="I3405" s="533" t="s">
        <v>566</v>
      </c>
      <c r="J3405" s="533" t="str">
        <f>L3405</f>
        <v>Check valves</v>
      </c>
      <c r="K3405" s="1"/>
      <c r="L3405" s="1" t="s">
        <v>569</v>
      </c>
      <c r="M3405" s="627"/>
      <c r="N3405" s="101"/>
    </row>
    <row r="3406" spans="1:18" ht="15.75">
      <c r="A3406" s="533" t="s">
        <v>2729</v>
      </c>
      <c r="B3406" s="533">
        <v>21</v>
      </c>
      <c r="C3406" s="533" t="s">
        <v>551</v>
      </c>
      <c r="D3406" s="572" t="s">
        <v>2744</v>
      </c>
      <c r="E3406" s="571" t="str">
        <f t="shared" si="3000"/>
        <v>FACILITY FIRE-SUPPRESSION WATER- SERVICE PIPING</v>
      </c>
      <c r="F3406" s="533" t="s">
        <v>1821</v>
      </c>
      <c r="G3406" s="533" t="s">
        <v>2722</v>
      </c>
      <c r="H3406" s="533">
        <v>661</v>
      </c>
      <c r="I3406" s="533" t="s">
        <v>566</v>
      </c>
      <c r="J3406" s="533" t="str">
        <f>J3405</f>
        <v>Check valves</v>
      </c>
      <c r="K3406" s="1" t="s">
        <v>15</v>
      </c>
      <c r="L3406" s="1" t="s">
        <v>561</v>
      </c>
      <c r="M3406" s="29">
        <v>1</v>
      </c>
      <c r="N3406" s="101" t="s">
        <v>39</v>
      </c>
      <c r="O3406" s="533">
        <v>250</v>
      </c>
      <c r="P3406" s="533">
        <v>250</v>
      </c>
      <c r="Q3406" s="533">
        <f t="shared" ref="Q3406:Q3407" si="3023">O3406*0.93</f>
        <v>232.5</v>
      </c>
      <c r="R3406" s="533">
        <f t="shared" ref="R3406:R3407" si="3024">Q3406*M3406</f>
        <v>232.5</v>
      </c>
    </row>
    <row r="3407" spans="1:18" ht="15.75">
      <c r="A3407" s="533" t="s">
        <v>2729</v>
      </c>
      <c r="B3407" s="533">
        <v>21</v>
      </c>
      <c r="C3407" s="533" t="s">
        <v>551</v>
      </c>
      <c r="D3407" s="572" t="s">
        <v>2744</v>
      </c>
      <c r="E3407" s="571" t="str">
        <f t="shared" si="3000"/>
        <v>FACILITY FIRE-SUPPRESSION WATER- SERVICE PIPING</v>
      </c>
      <c r="F3407" s="533" t="s">
        <v>1821</v>
      </c>
      <c r="G3407" s="533" t="s">
        <v>2722</v>
      </c>
      <c r="H3407" s="533">
        <v>662</v>
      </c>
      <c r="I3407" s="533" t="s">
        <v>566</v>
      </c>
      <c r="J3407" s="533" t="str">
        <f>J3405</f>
        <v>Check valves</v>
      </c>
      <c r="K3407" s="1" t="s">
        <v>17</v>
      </c>
      <c r="L3407" s="1" t="s">
        <v>562</v>
      </c>
      <c r="M3407" s="29">
        <v>2</v>
      </c>
      <c r="N3407" s="101" t="s">
        <v>39</v>
      </c>
      <c r="O3407" s="533">
        <v>560</v>
      </c>
      <c r="P3407" s="533">
        <v>1120</v>
      </c>
      <c r="Q3407" s="533">
        <f t="shared" si="3023"/>
        <v>520.80000000000007</v>
      </c>
      <c r="R3407" s="533">
        <f t="shared" si="3024"/>
        <v>1041.6000000000001</v>
      </c>
    </row>
    <row r="3408" spans="1:18" ht="15.75">
      <c r="A3408" s="533" t="s">
        <v>2729</v>
      </c>
      <c r="B3408" s="533">
        <v>21</v>
      </c>
      <c r="C3408" s="533" t="s">
        <v>551</v>
      </c>
      <c r="D3408" s="572" t="s">
        <v>2744</v>
      </c>
      <c r="E3408" s="571" t="str">
        <f t="shared" si="3000"/>
        <v>FACILITY FIRE-SUPPRESSION WATER- SERVICE PIPING</v>
      </c>
      <c r="F3408" s="533" t="s">
        <v>1821</v>
      </c>
      <c r="G3408" s="533" t="s">
        <v>2725</v>
      </c>
      <c r="H3408" s="533">
        <v>663</v>
      </c>
      <c r="I3408" s="533" t="s">
        <v>566</v>
      </c>
      <c r="J3408" s="533" t="str">
        <f>L3408</f>
        <v>Zone valve assembly</v>
      </c>
      <c r="K3408" s="1"/>
      <c r="L3408" s="1" t="s">
        <v>570</v>
      </c>
      <c r="M3408" s="627"/>
      <c r="N3408" s="101"/>
    </row>
    <row r="3409" spans="1:18" ht="15.75">
      <c r="A3409" s="533" t="s">
        <v>2729</v>
      </c>
      <c r="B3409" s="533">
        <v>21</v>
      </c>
      <c r="C3409" s="533" t="s">
        <v>551</v>
      </c>
      <c r="D3409" s="572" t="s">
        <v>2744</v>
      </c>
      <c r="E3409" s="571" t="str">
        <f t="shared" si="3000"/>
        <v>FACILITY FIRE-SUPPRESSION WATER- SERVICE PIPING</v>
      </c>
      <c r="F3409" s="533" t="s">
        <v>1821</v>
      </c>
      <c r="G3409" s="533" t="s">
        <v>2722</v>
      </c>
      <c r="H3409" s="533">
        <v>664</v>
      </c>
      <c r="I3409" s="533" t="s">
        <v>566</v>
      </c>
      <c r="J3409" s="533" t="str">
        <f>J3408</f>
        <v>Zone valve assembly</v>
      </c>
      <c r="K3409" s="1" t="s">
        <v>19</v>
      </c>
      <c r="L3409" s="1" t="s">
        <v>561</v>
      </c>
      <c r="M3409" s="29">
        <v>2</v>
      </c>
      <c r="N3409" s="101" t="s">
        <v>39</v>
      </c>
      <c r="O3409" s="533">
        <v>250</v>
      </c>
      <c r="P3409" s="533">
        <v>500</v>
      </c>
      <c r="Q3409" s="533">
        <f>O3409*0.93</f>
        <v>232.5</v>
      </c>
      <c r="R3409" s="533">
        <f>Q3409*M3409</f>
        <v>465</v>
      </c>
    </row>
    <row r="3410" spans="1:18" ht="15.75">
      <c r="A3410" s="533" t="s">
        <v>2729</v>
      </c>
      <c r="B3410" s="533">
        <v>21</v>
      </c>
      <c r="C3410" s="533" t="s">
        <v>551</v>
      </c>
      <c r="D3410" s="572" t="s">
        <v>2744</v>
      </c>
      <c r="E3410" s="571" t="str">
        <f t="shared" si="3000"/>
        <v>FACILITY FIRE-SUPPRESSION WATER- SERVICE PIPING</v>
      </c>
      <c r="F3410" s="533" t="s">
        <v>1821</v>
      </c>
      <c r="G3410" s="533" t="s">
        <v>2725</v>
      </c>
      <c r="H3410" s="533">
        <v>665</v>
      </c>
      <c r="I3410" s="533" t="s">
        <v>566</v>
      </c>
      <c r="J3410" s="533" t="str">
        <f>L3410</f>
        <v>Automatic Sprinklers</v>
      </c>
      <c r="K3410" s="269"/>
      <c r="L3410" s="269" t="s">
        <v>571</v>
      </c>
      <c r="M3410" s="628"/>
      <c r="N3410" s="249"/>
    </row>
    <row r="3411" spans="1:18" ht="15.75">
      <c r="A3411" s="533" t="s">
        <v>2729</v>
      </c>
      <c r="B3411" s="533">
        <v>21</v>
      </c>
      <c r="C3411" s="533" t="s">
        <v>551</v>
      </c>
      <c r="D3411" s="572" t="s">
        <v>2744</v>
      </c>
      <c r="E3411" s="571" t="str">
        <f t="shared" si="3000"/>
        <v>FACILITY FIRE-SUPPRESSION WATER- SERVICE PIPING</v>
      </c>
      <c r="F3411" s="533" t="s">
        <v>1821</v>
      </c>
      <c r="G3411" s="533" t="s">
        <v>2722</v>
      </c>
      <c r="H3411" s="533">
        <v>666</v>
      </c>
      <c r="I3411" s="533" t="s">
        <v>566</v>
      </c>
      <c r="J3411" s="533" t="str">
        <f>J3410</f>
        <v>Automatic Sprinklers</v>
      </c>
      <c r="K3411" s="269" t="s">
        <v>21</v>
      </c>
      <c r="L3411" s="269" t="s">
        <v>572</v>
      </c>
      <c r="M3411" s="278">
        <v>27</v>
      </c>
      <c r="N3411" s="249" t="s">
        <v>39</v>
      </c>
      <c r="P3411" s="533">
        <v>0</v>
      </c>
      <c r="Q3411" s="533">
        <f t="shared" ref="Q3411:Q3413" si="3025">O3411*0.93</f>
        <v>0</v>
      </c>
      <c r="R3411" s="533">
        <f t="shared" ref="R3411:R3413" si="3026">Q3411*M3411</f>
        <v>0</v>
      </c>
    </row>
    <row r="3412" spans="1:18" ht="15.75">
      <c r="A3412" s="533" t="s">
        <v>2729</v>
      </c>
      <c r="B3412" s="533">
        <v>21</v>
      </c>
      <c r="C3412" s="533" t="s">
        <v>551</v>
      </c>
      <c r="D3412" s="572" t="s">
        <v>2744</v>
      </c>
      <c r="E3412" s="571" t="str">
        <f t="shared" si="3000"/>
        <v>FACILITY FIRE-SUPPRESSION WATER- SERVICE PIPING</v>
      </c>
      <c r="F3412" s="533" t="s">
        <v>1821</v>
      </c>
      <c r="G3412" s="533" t="s">
        <v>2722</v>
      </c>
      <c r="H3412" s="533">
        <v>667</v>
      </c>
      <c r="I3412" s="533" t="s">
        <v>566</v>
      </c>
      <c r="J3412" s="533" t="str">
        <f>J3411</f>
        <v>Automatic Sprinklers</v>
      </c>
      <c r="K3412" s="269" t="s">
        <v>45</v>
      </c>
      <c r="L3412" s="269" t="s">
        <v>573</v>
      </c>
      <c r="M3412" s="278">
        <v>92</v>
      </c>
      <c r="N3412" s="249" t="s">
        <v>39</v>
      </c>
      <c r="P3412" s="533">
        <v>0</v>
      </c>
      <c r="Q3412" s="533">
        <f t="shared" si="3025"/>
        <v>0</v>
      </c>
      <c r="R3412" s="533">
        <f t="shared" si="3026"/>
        <v>0</v>
      </c>
    </row>
    <row r="3413" spans="1:18" ht="15.75">
      <c r="A3413" s="533" t="s">
        <v>2729</v>
      </c>
      <c r="B3413" s="533">
        <v>21</v>
      </c>
      <c r="C3413" s="533" t="s">
        <v>551</v>
      </c>
      <c r="D3413" s="572" t="s">
        <v>2744</v>
      </c>
      <c r="E3413" s="571" t="str">
        <f t="shared" si="3000"/>
        <v>FACILITY FIRE-SUPPRESSION WATER- SERVICE PIPING</v>
      </c>
      <c r="F3413" s="533" t="s">
        <v>1821</v>
      </c>
      <c r="G3413" s="533" t="s">
        <v>2722</v>
      </c>
      <c r="H3413" s="533">
        <v>668</v>
      </c>
      <c r="I3413" s="533" t="s">
        <v>566</v>
      </c>
      <c r="J3413" s="533" t="str">
        <f>J3412</f>
        <v>Automatic Sprinklers</v>
      </c>
      <c r="K3413" s="269" t="s">
        <v>48</v>
      </c>
      <c r="L3413" s="269" t="s">
        <v>574</v>
      </c>
      <c r="M3413" s="278">
        <v>6</v>
      </c>
      <c r="N3413" s="249" t="s">
        <v>39</v>
      </c>
      <c r="P3413" s="533">
        <v>0</v>
      </c>
      <c r="Q3413" s="533">
        <f t="shared" si="3025"/>
        <v>0</v>
      </c>
      <c r="R3413" s="533">
        <f t="shared" si="3026"/>
        <v>0</v>
      </c>
    </row>
    <row r="3414" spans="1:18" ht="16.5" thickBot="1">
      <c r="A3414" s="533" t="s">
        <v>2729</v>
      </c>
      <c r="B3414" s="533">
        <v>21</v>
      </c>
      <c r="C3414" s="533" t="s">
        <v>551</v>
      </c>
      <c r="D3414" s="572" t="s">
        <v>2744</v>
      </c>
      <c r="E3414" s="571" t="str">
        <f t="shared" si="3000"/>
        <v>FACILITY FIRE-SUPPRESSION WATER- SERVICE PIPING</v>
      </c>
      <c r="F3414" s="533" t="s">
        <v>1821</v>
      </c>
      <c r="G3414" s="533" t="s">
        <v>2725</v>
      </c>
      <c r="H3414" s="533">
        <v>669</v>
      </c>
      <c r="I3414" s="533" t="s">
        <v>566</v>
      </c>
      <c r="J3414" s="533" t="str">
        <f>L3414</f>
        <v>Hose Connection</v>
      </c>
      <c r="K3414" s="1"/>
      <c r="L3414" s="1" t="s">
        <v>575</v>
      </c>
      <c r="M3414" s="627"/>
      <c r="N3414" s="101"/>
    </row>
    <row r="3415" spans="1:18" ht="16.5" thickBot="1">
      <c r="A3415" s="533" t="s">
        <v>2729</v>
      </c>
      <c r="B3415" s="533">
        <v>21</v>
      </c>
      <c r="C3415" s="533" t="s">
        <v>551</v>
      </c>
      <c r="D3415" s="572" t="s">
        <v>2744</v>
      </c>
      <c r="E3415" s="571" t="str">
        <f t="shared" si="3000"/>
        <v>FACILITY FIRE-SUPPRESSION WATER- SERVICE PIPING</v>
      </c>
      <c r="F3415" s="533" t="s">
        <v>1821</v>
      </c>
      <c r="G3415" s="533" t="s">
        <v>2722</v>
      </c>
      <c r="H3415" s="533">
        <v>670</v>
      </c>
      <c r="I3415" s="533" t="s">
        <v>566</v>
      </c>
      <c r="J3415" s="533" t="str">
        <f>J3414</f>
        <v>Hose Connection</v>
      </c>
      <c r="K3415" s="1" t="s">
        <v>20</v>
      </c>
      <c r="L3415" s="1" t="s">
        <v>576</v>
      </c>
      <c r="M3415" s="29">
        <v>3</v>
      </c>
      <c r="N3415" s="247" t="s">
        <v>39</v>
      </c>
      <c r="O3415" s="533">
        <v>470</v>
      </c>
      <c r="P3415" s="533">
        <v>1410</v>
      </c>
      <c r="Q3415" s="533">
        <f t="shared" ref="Q3415:Q3416" si="3027">O3415*0.93</f>
        <v>437.1</v>
      </c>
      <c r="R3415" s="533">
        <f t="shared" ref="R3415:R3416" si="3028">Q3415*M3415</f>
        <v>1311.3000000000002</v>
      </c>
    </row>
    <row r="3416" spans="1:18" ht="15.75">
      <c r="A3416" s="533" t="s">
        <v>2729</v>
      </c>
      <c r="B3416" s="533">
        <v>21</v>
      </c>
      <c r="C3416" s="533" t="s">
        <v>551</v>
      </c>
      <c r="D3416" s="572" t="s">
        <v>2744</v>
      </c>
      <c r="E3416" s="571" t="str">
        <f t="shared" si="3000"/>
        <v>FACILITY FIRE-SUPPRESSION WATER- SERVICE PIPING</v>
      </c>
      <c r="F3416" s="533" t="s">
        <v>1821</v>
      </c>
      <c r="G3416" s="533" t="s">
        <v>2722</v>
      </c>
      <c r="H3416" s="533">
        <v>671</v>
      </c>
      <c r="I3416" s="533" t="s">
        <v>566</v>
      </c>
      <c r="J3416" s="533" t="str">
        <f>J3415</f>
        <v>Hose Connection</v>
      </c>
      <c r="K3416" s="1" t="s">
        <v>21</v>
      </c>
      <c r="L3416" s="1" t="s">
        <v>577</v>
      </c>
      <c r="M3416" s="29">
        <v>2</v>
      </c>
      <c r="N3416" s="101" t="s">
        <v>39</v>
      </c>
      <c r="O3416" s="533">
        <v>470</v>
      </c>
      <c r="P3416" s="533">
        <v>940</v>
      </c>
      <c r="Q3416" s="533">
        <f t="shared" si="3027"/>
        <v>437.1</v>
      </c>
      <c r="R3416" s="533">
        <f t="shared" si="3028"/>
        <v>874.2</v>
      </c>
    </row>
    <row r="3417" spans="1:18" ht="15.75">
      <c r="A3417" s="533" t="s">
        <v>2729</v>
      </c>
      <c r="B3417" s="533">
        <v>21</v>
      </c>
      <c r="C3417" s="533" t="s">
        <v>551</v>
      </c>
      <c r="D3417" s="572" t="s">
        <v>2744</v>
      </c>
      <c r="E3417" s="571" t="str">
        <f t="shared" si="3000"/>
        <v>FACILITY FIRE-SUPPRESSION WATER- SERVICE PIPING</v>
      </c>
      <c r="F3417" s="533" t="s">
        <v>1821</v>
      </c>
      <c r="G3417" s="533" t="s">
        <v>2725</v>
      </c>
      <c r="H3417" s="533">
        <v>672</v>
      </c>
      <c r="I3417" s="533" t="s">
        <v>566</v>
      </c>
      <c r="J3417" s="533" t="str">
        <f>L3417</f>
        <v>Fire Department Connections</v>
      </c>
      <c r="K3417" s="1"/>
      <c r="L3417" s="1" t="s">
        <v>578</v>
      </c>
      <c r="M3417" s="627"/>
      <c r="N3417" s="101"/>
    </row>
    <row r="3418" spans="1:18" ht="15.75">
      <c r="A3418" s="533" t="s">
        <v>2729</v>
      </c>
      <c r="B3418" s="533">
        <v>21</v>
      </c>
      <c r="C3418" s="533" t="s">
        <v>551</v>
      </c>
      <c r="D3418" s="572" t="s">
        <v>2744</v>
      </c>
      <c r="E3418" s="571" t="str">
        <f t="shared" si="3000"/>
        <v>FACILITY FIRE-SUPPRESSION WATER- SERVICE PIPING</v>
      </c>
      <c r="F3418" s="533" t="s">
        <v>1821</v>
      </c>
      <c r="G3418" s="533" t="s">
        <v>2722</v>
      </c>
      <c r="H3418" s="533">
        <v>673</v>
      </c>
      <c r="I3418" s="533" t="s">
        <v>566</v>
      </c>
      <c r="J3418" s="533" t="str">
        <f>J3417</f>
        <v>Fire Department Connections</v>
      </c>
      <c r="K3418" s="1" t="s">
        <v>45</v>
      </c>
      <c r="L3418" s="1" t="s">
        <v>561</v>
      </c>
      <c r="M3418" s="29">
        <v>1</v>
      </c>
      <c r="N3418" s="101" t="s">
        <v>39</v>
      </c>
      <c r="O3418" s="533">
        <v>225</v>
      </c>
      <c r="P3418" s="533">
        <v>225</v>
      </c>
      <c r="Q3418" s="533">
        <f t="shared" ref="Q3418:Q3419" si="3029">O3418*0.93</f>
        <v>209.25</v>
      </c>
      <c r="R3418" s="533">
        <f t="shared" ref="R3418:R3419" si="3030">Q3418*M3418</f>
        <v>209.25</v>
      </c>
    </row>
    <row r="3419" spans="1:18" ht="15.75">
      <c r="A3419" s="533" t="s">
        <v>2729</v>
      </c>
      <c r="B3419" s="533">
        <v>21</v>
      </c>
      <c r="C3419" s="533" t="s">
        <v>551</v>
      </c>
      <c r="D3419" s="572" t="s">
        <v>2744</v>
      </c>
      <c r="E3419" s="571" t="str">
        <f t="shared" si="3000"/>
        <v>FACILITY FIRE-SUPPRESSION WATER- SERVICE PIPING</v>
      </c>
      <c r="F3419" s="533" t="s">
        <v>1821</v>
      </c>
      <c r="G3419" s="533" t="s">
        <v>2722</v>
      </c>
      <c r="H3419" s="533">
        <v>674</v>
      </c>
      <c r="I3419" s="533" t="s">
        <v>566</v>
      </c>
      <c r="J3419" s="533" t="str">
        <f>J3418</f>
        <v>Fire Department Connections</v>
      </c>
      <c r="K3419" s="1" t="s">
        <v>48</v>
      </c>
      <c r="L3419" s="1" t="s">
        <v>579</v>
      </c>
      <c r="M3419" s="29">
        <v>1</v>
      </c>
      <c r="N3419" s="101" t="s">
        <v>2</v>
      </c>
      <c r="O3419" s="533">
        <v>125</v>
      </c>
      <c r="P3419" s="533">
        <v>125</v>
      </c>
      <c r="Q3419" s="533">
        <f t="shared" si="3029"/>
        <v>116.25</v>
      </c>
      <c r="R3419" s="533">
        <f t="shared" si="3030"/>
        <v>116.25</v>
      </c>
    </row>
    <row r="3420" spans="1:18" ht="15.75">
      <c r="A3420" s="533" t="s">
        <v>2729</v>
      </c>
      <c r="B3420" s="533">
        <v>21</v>
      </c>
      <c r="C3420" s="533" t="s">
        <v>551</v>
      </c>
      <c r="D3420" s="572" t="s">
        <v>1961</v>
      </c>
      <c r="E3420" s="571" t="s">
        <v>1312</v>
      </c>
      <c r="F3420" s="533" t="str">
        <f t="shared" ref="F3420:F3426" si="3031">VLOOKUP(D:D,trade,3,FALSE)</f>
        <v>ME</v>
      </c>
      <c r="G3420" s="533" t="s">
        <v>2725</v>
      </c>
      <c r="H3420" s="533">
        <v>675</v>
      </c>
      <c r="I3420" s="533" t="str">
        <f t="shared" ref="I3420:I3421" si="3032">L3420</f>
        <v>213113 - ELECTRIC-DRIVE, CENTRIFUGAL FIRE PUMPS</v>
      </c>
      <c r="J3420" s="533" t="str">
        <f t="shared" ref="J3420:J3421" si="3033">L3420</f>
        <v>213113 - ELECTRIC-DRIVE, CENTRIFUGAL FIRE PUMPS</v>
      </c>
      <c r="K3420" s="1"/>
      <c r="L3420" s="1" t="s">
        <v>580</v>
      </c>
      <c r="M3420" s="627"/>
      <c r="N3420" s="101"/>
    </row>
    <row r="3421" spans="1:18" ht="15.75">
      <c r="A3421" s="533" t="s">
        <v>2729</v>
      </c>
      <c r="B3421" s="533">
        <v>21</v>
      </c>
      <c r="C3421" s="533" t="s">
        <v>551</v>
      </c>
      <c r="D3421" s="572" t="s">
        <v>1961</v>
      </c>
      <c r="E3421" s="571" t="str">
        <f t="shared" ref="E3421:E3426" si="3034">E3420</f>
        <v xml:space="preserve"> ELECTRIC-DRIVE, CENTRIFUGAL FIRE PUMPS</v>
      </c>
      <c r="F3421" s="533" t="str">
        <f t="shared" si="3031"/>
        <v>ME</v>
      </c>
      <c r="G3421" s="533" t="s">
        <v>2725</v>
      </c>
      <c r="H3421" s="533">
        <v>676</v>
      </c>
      <c r="I3421" s="533" t="str">
        <f t="shared" si="3032"/>
        <v>End Suction Fire Pumps</v>
      </c>
      <c r="J3421" s="533" t="str">
        <f t="shared" si="3033"/>
        <v>End Suction Fire Pumps</v>
      </c>
      <c r="K3421" s="1"/>
      <c r="L3421" s="1" t="s">
        <v>581</v>
      </c>
      <c r="M3421" s="627"/>
      <c r="N3421" s="101"/>
    </row>
    <row r="3422" spans="1:18" ht="15.75">
      <c r="A3422" s="533" t="s">
        <v>2729</v>
      </c>
      <c r="B3422" s="533">
        <v>21</v>
      </c>
      <c r="C3422" s="533" t="s">
        <v>551</v>
      </c>
      <c r="D3422" s="572" t="s">
        <v>1961</v>
      </c>
      <c r="E3422" s="571" t="str">
        <f t="shared" si="3034"/>
        <v xml:space="preserve"> ELECTRIC-DRIVE, CENTRIFUGAL FIRE PUMPS</v>
      </c>
      <c r="F3422" s="533" t="str">
        <f t="shared" si="3031"/>
        <v>ME</v>
      </c>
      <c r="G3422" s="533" t="s">
        <v>2722</v>
      </c>
      <c r="H3422" s="533">
        <v>677</v>
      </c>
      <c r="I3422" s="533" t="str">
        <f>I3420</f>
        <v>213113 - ELECTRIC-DRIVE, CENTRIFUGAL FIRE PUMPS</v>
      </c>
      <c r="J3422" s="533" t="str">
        <f>J3420</f>
        <v>213113 - ELECTRIC-DRIVE, CENTRIFUGAL FIRE PUMPS</v>
      </c>
      <c r="K3422" s="269" t="s">
        <v>13</v>
      </c>
      <c r="L3422" s="269" t="s">
        <v>582</v>
      </c>
      <c r="M3422" s="278">
        <v>2</v>
      </c>
      <c r="N3422" s="249" t="s">
        <v>39</v>
      </c>
      <c r="P3422" s="533">
        <v>0</v>
      </c>
      <c r="Q3422" s="533">
        <f>O3422*0.93</f>
        <v>0</v>
      </c>
      <c r="R3422" s="533">
        <f>Q3422*M3422</f>
        <v>0</v>
      </c>
    </row>
    <row r="3423" spans="1:18" ht="15.75">
      <c r="A3423" s="533" t="s">
        <v>2729</v>
      </c>
      <c r="B3423" s="533">
        <v>21</v>
      </c>
      <c r="C3423" s="533" t="s">
        <v>551</v>
      </c>
      <c r="D3423" s="572" t="s">
        <v>1961</v>
      </c>
      <c r="E3423" s="571" t="str">
        <f t="shared" si="3034"/>
        <v xml:space="preserve"> ELECTRIC-DRIVE, CENTRIFUGAL FIRE PUMPS</v>
      </c>
      <c r="F3423" s="533" t="str">
        <f t="shared" si="3031"/>
        <v>ME</v>
      </c>
      <c r="G3423" s="533" t="s">
        <v>2725</v>
      </c>
      <c r="H3423" s="533">
        <v>678</v>
      </c>
      <c r="I3423" s="533" t="str">
        <f>L3423</f>
        <v>Pressure-Maintenance Pumps</v>
      </c>
      <c r="J3423" s="533" t="str">
        <f>L3423</f>
        <v>Pressure-Maintenance Pumps</v>
      </c>
      <c r="K3423" s="1"/>
      <c r="L3423" s="1" t="s">
        <v>583</v>
      </c>
      <c r="M3423" s="627"/>
      <c r="N3423" s="101"/>
    </row>
    <row r="3424" spans="1:18" ht="15.75">
      <c r="A3424" s="533" t="s">
        <v>2729</v>
      </c>
      <c r="B3424" s="533">
        <v>21</v>
      </c>
      <c r="C3424" s="533" t="s">
        <v>551</v>
      </c>
      <c r="D3424" s="572" t="s">
        <v>1961</v>
      </c>
      <c r="E3424" s="571" t="str">
        <f t="shared" si="3034"/>
        <v xml:space="preserve"> ELECTRIC-DRIVE, CENTRIFUGAL FIRE PUMPS</v>
      </c>
      <c r="F3424" s="533" t="str">
        <f t="shared" si="3031"/>
        <v>ME</v>
      </c>
      <c r="G3424" s="533" t="s">
        <v>2722</v>
      </c>
      <c r="H3424" s="533">
        <v>679</v>
      </c>
      <c r="I3424" s="533" t="str">
        <f t="shared" ref="I3424:J3424" si="3035">I3422</f>
        <v>213113 - ELECTRIC-DRIVE, CENTRIFUGAL FIRE PUMPS</v>
      </c>
      <c r="J3424" s="533" t="str">
        <f t="shared" si="3035"/>
        <v>213113 - ELECTRIC-DRIVE, CENTRIFUGAL FIRE PUMPS</v>
      </c>
      <c r="K3424" s="1" t="s">
        <v>13</v>
      </c>
      <c r="L3424" s="1" t="s">
        <v>584</v>
      </c>
      <c r="M3424" s="29">
        <v>1</v>
      </c>
      <c r="N3424" s="101" t="s">
        <v>39</v>
      </c>
      <c r="O3424" s="533">
        <v>1900</v>
      </c>
      <c r="P3424" s="533">
        <v>1900</v>
      </c>
      <c r="Q3424" s="533">
        <f t="shared" ref="Q3424:Q3425" si="3036">O3424*0.93</f>
        <v>1767</v>
      </c>
      <c r="R3424" s="533">
        <f t="shared" ref="R3424:R3425" si="3037">Q3424*M3424</f>
        <v>1767</v>
      </c>
    </row>
    <row r="3425" spans="1:18" ht="15.75">
      <c r="A3425" s="533" t="s">
        <v>2729</v>
      </c>
      <c r="B3425" s="533">
        <v>21</v>
      </c>
      <c r="C3425" s="533" t="s">
        <v>551</v>
      </c>
      <c r="D3425" s="572" t="s">
        <v>1961</v>
      </c>
      <c r="E3425" s="571" t="str">
        <f t="shared" si="3034"/>
        <v xml:space="preserve"> ELECTRIC-DRIVE, CENTRIFUGAL FIRE PUMPS</v>
      </c>
      <c r="F3425" s="533" t="str">
        <f t="shared" si="3031"/>
        <v>ME</v>
      </c>
      <c r="G3425" s="533" t="s">
        <v>2722</v>
      </c>
      <c r="H3425" s="533">
        <v>680</v>
      </c>
      <c r="I3425" s="533" t="str">
        <f t="shared" ref="I3425:J3425" si="3038">I3423</f>
        <v>Pressure-Maintenance Pumps</v>
      </c>
      <c r="J3425" s="533" t="str">
        <f t="shared" si="3038"/>
        <v>Pressure-Maintenance Pumps</v>
      </c>
      <c r="K3425" s="269" t="s">
        <v>17</v>
      </c>
      <c r="L3425" s="269" t="s">
        <v>585</v>
      </c>
      <c r="M3425" s="276">
        <v>1</v>
      </c>
      <c r="N3425" s="249" t="s">
        <v>2</v>
      </c>
      <c r="Q3425" s="533">
        <f t="shared" si="3036"/>
        <v>0</v>
      </c>
      <c r="R3425" s="533">
        <f t="shared" si="3037"/>
        <v>0</v>
      </c>
    </row>
    <row r="3426" spans="1:18" ht="15.75">
      <c r="A3426" s="533" t="s">
        <v>2729</v>
      </c>
      <c r="B3426" s="533">
        <v>21</v>
      </c>
      <c r="C3426" s="533" t="s">
        <v>551</v>
      </c>
      <c r="D3426" s="572" t="s">
        <v>1961</v>
      </c>
      <c r="E3426" s="571" t="str">
        <f t="shared" si="3034"/>
        <v xml:space="preserve"> ELECTRIC-DRIVE, CENTRIFUGAL FIRE PUMPS</v>
      </c>
      <c r="F3426" s="533" t="str">
        <f t="shared" si="3031"/>
        <v>ME</v>
      </c>
      <c r="G3426" s="533" t="s">
        <v>2725</v>
      </c>
      <c r="H3426" s="533">
        <v>681</v>
      </c>
      <c r="I3426" s="533" t="str">
        <f>I3425</f>
        <v>Pressure-Maintenance Pumps</v>
      </c>
      <c r="J3426" s="533" t="str">
        <f>J3425</f>
        <v>Pressure-Maintenance Pumps</v>
      </c>
      <c r="K3426" s="31" t="s">
        <v>586</v>
      </c>
      <c r="L3426" s="31"/>
      <c r="M3426" s="160"/>
      <c r="N3426" s="123"/>
    </row>
    <row r="3427" spans="1:18" ht="15.75">
      <c r="A3427" s="533" t="s">
        <v>2729</v>
      </c>
      <c r="B3427" s="533">
        <v>21</v>
      </c>
      <c r="C3427" s="533" t="s">
        <v>551</v>
      </c>
      <c r="D3427" s="10" t="s">
        <v>22</v>
      </c>
      <c r="E3427" s="10" t="s">
        <v>22</v>
      </c>
      <c r="G3427" s="533" t="s">
        <v>2724</v>
      </c>
      <c r="H3427" s="533">
        <v>682</v>
      </c>
      <c r="I3427" s="533" t="str">
        <f t="shared" ref="I3427:I3431" si="3039">I3426</f>
        <v>Pressure-Maintenance Pumps</v>
      </c>
      <c r="J3427" s="533" t="str">
        <f t="shared" ref="J3427:J3431" si="3040">J3426</f>
        <v>Pressure-Maintenance Pumps</v>
      </c>
      <c r="K3427" s="35" t="s">
        <v>22</v>
      </c>
      <c r="L3427" s="35"/>
      <c r="M3427" s="160"/>
      <c r="N3427" s="123"/>
      <c r="O3427" s="533" t="s">
        <v>8</v>
      </c>
      <c r="P3427" s="533">
        <v>25339</v>
      </c>
    </row>
    <row r="3428" spans="1:18" ht="15.75">
      <c r="A3428" s="533" t="s">
        <v>2729</v>
      </c>
      <c r="B3428" s="533">
        <v>22</v>
      </c>
      <c r="C3428" s="533" t="s">
        <v>588</v>
      </c>
      <c r="D3428" s="572" t="s">
        <v>1996</v>
      </c>
      <c r="E3428" s="571" t="s">
        <v>1249</v>
      </c>
      <c r="F3428" s="533" t="str">
        <f t="shared" ref="F3428:F3491" si="3041">VLOOKUP(D:D,trade,3,FALSE)</f>
        <v>ME</v>
      </c>
      <c r="G3428" s="533" t="s">
        <v>2725</v>
      </c>
      <c r="H3428" s="533">
        <v>683</v>
      </c>
      <c r="I3428" s="533" t="str">
        <f t="shared" si="3039"/>
        <v>Pressure-Maintenance Pumps</v>
      </c>
      <c r="J3428" s="533" t="str">
        <f t="shared" si="3040"/>
        <v>Pressure-Maintenance Pumps</v>
      </c>
      <c r="K3428" s="87"/>
      <c r="L3428" s="87"/>
      <c r="M3428" s="87" t="s">
        <v>587</v>
      </c>
      <c r="N3428" s="365"/>
    </row>
    <row r="3429" spans="1:18" ht="15.75">
      <c r="A3429" s="533" t="s">
        <v>2729</v>
      </c>
      <c r="B3429" s="533">
        <v>22</v>
      </c>
      <c r="C3429" s="533" t="s">
        <v>588</v>
      </c>
      <c r="D3429" s="572" t="s">
        <v>1996</v>
      </c>
      <c r="E3429" s="571" t="s">
        <v>1249</v>
      </c>
      <c r="F3429" s="533" t="str">
        <f t="shared" si="3041"/>
        <v>ME</v>
      </c>
      <c r="G3429" s="533" t="s">
        <v>2725</v>
      </c>
      <c r="H3429" s="533">
        <v>684</v>
      </c>
      <c r="I3429" s="533" t="str">
        <f t="shared" si="3039"/>
        <v>Pressure-Maintenance Pumps</v>
      </c>
      <c r="J3429" s="533" t="str">
        <f t="shared" si="3040"/>
        <v>Pressure-Maintenance Pumps</v>
      </c>
      <c r="K3429" s="87"/>
      <c r="L3429" s="87"/>
      <c r="M3429" s="87" t="s">
        <v>588</v>
      </c>
      <c r="N3429" s="365"/>
    </row>
    <row r="3430" spans="1:18" ht="15.75">
      <c r="A3430" s="533" t="s">
        <v>2729</v>
      </c>
      <c r="B3430" s="533">
        <v>22</v>
      </c>
      <c r="C3430" s="533" t="s">
        <v>588</v>
      </c>
      <c r="D3430" s="572" t="s">
        <v>1996</v>
      </c>
      <c r="E3430" s="571" t="s">
        <v>1249</v>
      </c>
      <c r="F3430" s="533" t="str">
        <f t="shared" si="3041"/>
        <v>ME</v>
      </c>
      <c r="G3430" s="533" t="s">
        <v>2725</v>
      </c>
      <c r="H3430" s="533">
        <v>685</v>
      </c>
      <c r="I3430" s="533" t="str">
        <f t="shared" si="3039"/>
        <v>Pressure-Maintenance Pumps</v>
      </c>
      <c r="J3430" s="533" t="str">
        <f t="shared" si="3040"/>
        <v>Pressure-Maintenance Pumps</v>
      </c>
      <c r="K3430" s="128" t="s">
        <v>2</v>
      </c>
      <c r="L3430" s="128" t="s">
        <v>25</v>
      </c>
      <c r="M3430" s="642" t="s">
        <v>4</v>
      </c>
      <c r="N3430" s="458" t="s">
        <v>5</v>
      </c>
      <c r="O3430" s="533" t="s">
        <v>6</v>
      </c>
      <c r="P3430" s="533" t="s">
        <v>7</v>
      </c>
    </row>
    <row r="3431" spans="1:18" ht="15.75">
      <c r="A3431" s="533" t="s">
        <v>2729</v>
      </c>
      <c r="B3431" s="533">
        <v>22</v>
      </c>
      <c r="C3431" s="533" t="s">
        <v>588</v>
      </c>
      <c r="D3431" s="572" t="s">
        <v>1996</v>
      </c>
      <c r="E3431" s="571" t="s">
        <v>1249</v>
      </c>
      <c r="F3431" s="533" t="str">
        <f t="shared" si="3041"/>
        <v>ME</v>
      </c>
      <c r="G3431" s="533" t="s">
        <v>2725</v>
      </c>
      <c r="H3431" s="533">
        <v>686</v>
      </c>
      <c r="I3431" s="533" t="str">
        <f t="shared" si="3039"/>
        <v>Pressure-Maintenance Pumps</v>
      </c>
      <c r="J3431" s="533" t="str">
        <f t="shared" si="3040"/>
        <v>Pressure-Maintenance Pumps</v>
      </c>
      <c r="K3431" s="130"/>
      <c r="L3431" s="130"/>
      <c r="M3431" s="525"/>
      <c r="N3431" s="459"/>
      <c r="P3431" s="533" t="s">
        <v>8</v>
      </c>
    </row>
    <row r="3432" spans="1:18" ht="15.75">
      <c r="A3432" s="533" t="s">
        <v>2729</v>
      </c>
      <c r="B3432" s="533">
        <v>22</v>
      </c>
      <c r="C3432" s="533" t="s">
        <v>588</v>
      </c>
      <c r="D3432" s="572" t="s">
        <v>1996</v>
      </c>
      <c r="E3432" s="571" t="s">
        <v>1249</v>
      </c>
      <c r="F3432" s="533" t="str">
        <f t="shared" si="3041"/>
        <v>ME</v>
      </c>
      <c r="G3432" s="533" t="s">
        <v>2725</v>
      </c>
      <c r="H3432" s="533">
        <v>687</v>
      </c>
      <c r="I3432" s="533" t="str">
        <f t="shared" ref="I3432:I3434" si="3042">L3432</f>
        <v>220719 - PLUMBING PIPING INSULATION</v>
      </c>
      <c r="J3432" s="533" t="str">
        <f t="shared" ref="J3432:J3433" si="3043">L3432</f>
        <v>220719 - PLUMBING PIPING INSULATION</v>
      </c>
      <c r="K3432" s="95"/>
      <c r="L3432" s="95" t="s">
        <v>589</v>
      </c>
      <c r="M3432" s="131"/>
      <c r="N3432" s="367"/>
    </row>
    <row r="3433" spans="1:18" ht="15.75">
      <c r="A3433" s="533" t="s">
        <v>2729</v>
      </c>
      <c r="B3433" s="533">
        <v>22</v>
      </c>
      <c r="C3433" s="533" t="s">
        <v>588</v>
      </c>
      <c r="D3433" s="572" t="s">
        <v>1996</v>
      </c>
      <c r="E3433" s="571" t="str">
        <f t="shared" ref="E3433:E3449" si="3044">E3432</f>
        <v xml:space="preserve"> PLUMBING PIPING INSULATION</v>
      </c>
      <c r="F3433" s="533" t="str">
        <f t="shared" si="3041"/>
        <v>ME</v>
      </c>
      <c r="G3433" s="533" t="s">
        <v>2725</v>
      </c>
      <c r="H3433" s="533">
        <v>688</v>
      </c>
      <c r="I3433" s="533" t="str">
        <f t="shared" si="3042"/>
        <v>Interior Insulation, Mineral Fiber</v>
      </c>
      <c r="J3433" s="533" t="str">
        <f t="shared" si="3043"/>
        <v>Interior Insulation, Mineral Fiber</v>
      </c>
      <c r="K3433" s="95"/>
      <c r="L3433" s="95" t="s">
        <v>590</v>
      </c>
      <c r="M3433" s="131"/>
      <c r="N3433" s="367"/>
    </row>
    <row r="3434" spans="1:18" ht="15.75">
      <c r="A3434" s="533" t="s">
        <v>2729</v>
      </c>
      <c r="B3434" s="533">
        <v>22</v>
      </c>
      <c r="C3434" s="533" t="s">
        <v>588</v>
      </c>
      <c r="D3434" s="572" t="s">
        <v>1996</v>
      </c>
      <c r="E3434" s="571" t="str">
        <f t="shared" si="3044"/>
        <v xml:space="preserve"> PLUMBING PIPING INSULATION</v>
      </c>
      <c r="F3434" s="533" t="str">
        <f t="shared" si="3041"/>
        <v>ME</v>
      </c>
      <c r="G3434" s="533" t="s">
        <v>2725</v>
      </c>
      <c r="H3434" s="533">
        <v>689</v>
      </c>
      <c r="I3434" s="533" t="str">
        <f t="shared" si="3042"/>
        <v>Domestic hot and recirculated hot water, concealed</v>
      </c>
      <c r="J3434" s="533" t="s">
        <v>592</v>
      </c>
      <c r="K3434" s="95"/>
      <c r="L3434" s="95" t="s">
        <v>591</v>
      </c>
      <c r="M3434" s="131"/>
      <c r="N3434" s="367"/>
    </row>
    <row r="3435" spans="1:18" ht="16.5" thickBot="1">
      <c r="A3435" s="533" t="s">
        <v>2729</v>
      </c>
      <c r="B3435" s="533">
        <v>22</v>
      </c>
      <c r="C3435" s="533" t="s">
        <v>588</v>
      </c>
      <c r="D3435" s="572" t="s">
        <v>1996</v>
      </c>
      <c r="E3435" s="571" t="str">
        <f t="shared" si="3044"/>
        <v xml:space="preserve"> PLUMBING PIPING INSULATION</v>
      </c>
      <c r="F3435" s="533" t="str">
        <f t="shared" si="3041"/>
        <v>ME</v>
      </c>
      <c r="G3435" s="533" t="s">
        <v>2725</v>
      </c>
      <c r="H3435" s="533">
        <v>690</v>
      </c>
      <c r="I3435" s="533" t="s">
        <v>591</v>
      </c>
      <c r="J3435" s="533" t="str">
        <f t="shared" ref="J3435" si="3045">L3435</f>
        <v>25 mm thick</v>
      </c>
      <c r="K3435" s="95"/>
      <c r="L3435" s="95" t="s">
        <v>592</v>
      </c>
      <c r="M3435" s="131"/>
      <c r="N3435" s="367"/>
    </row>
    <row r="3436" spans="1:18" ht="15.75">
      <c r="A3436" s="533" t="s">
        <v>2729</v>
      </c>
      <c r="B3436" s="533">
        <v>22</v>
      </c>
      <c r="C3436" s="533" t="s">
        <v>588</v>
      </c>
      <c r="D3436" s="572" t="s">
        <v>1996</v>
      </c>
      <c r="E3436" s="571" t="str">
        <f t="shared" si="3044"/>
        <v xml:space="preserve"> PLUMBING PIPING INSULATION</v>
      </c>
      <c r="F3436" s="533" t="str">
        <f t="shared" si="3041"/>
        <v>ME</v>
      </c>
      <c r="G3436" s="533" t="s">
        <v>2722</v>
      </c>
      <c r="H3436" s="533">
        <v>691</v>
      </c>
      <c r="I3436" s="533" t="str">
        <f t="shared" ref="I3436:J3436" si="3046">I3434</f>
        <v>Domestic hot and recirculated hot water, concealed</v>
      </c>
      <c r="J3436" s="533" t="str">
        <f t="shared" si="3046"/>
        <v>25 mm thick</v>
      </c>
      <c r="K3436" s="95" t="s">
        <v>13</v>
      </c>
      <c r="L3436" s="95" t="s">
        <v>593</v>
      </c>
      <c r="M3436" s="95">
        <v>150</v>
      </c>
      <c r="N3436" s="460" t="s">
        <v>95</v>
      </c>
      <c r="O3436" s="533">
        <v>10</v>
      </c>
      <c r="P3436" s="533">
        <v>1500</v>
      </c>
      <c r="Q3436" s="533">
        <f t="shared" ref="Q3436:Q3442" si="3047">O3436*0.93</f>
        <v>9.3000000000000007</v>
      </c>
      <c r="R3436" s="533">
        <f t="shared" ref="R3436:R3442" si="3048">Q3436*M3436</f>
        <v>1395</v>
      </c>
    </row>
    <row r="3437" spans="1:18" ht="15.75">
      <c r="A3437" s="533" t="s">
        <v>2729</v>
      </c>
      <c r="B3437" s="533">
        <v>22</v>
      </c>
      <c r="C3437" s="533" t="s">
        <v>588</v>
      </c>
      <c r="D3437" s="572" t="s">
        <v>1996</v>
      </c>
      <c r="E3437" s="571" t="str">
        <f t="shared" si="3044"/>
        <v xml:space="preserve"> PLUMBING PIPING INSULATION</v>
      </c>
      <c r="F3437" s="533" t="str">
        <f t="shared" si="3041"/>
        <v>ME</v>
      </c>
      <c r="G3437" s="533" t="s">
        <v>2722</v>
      </c>
      <c r="H3437" s="533">
        <v>692</v>
      </c>
      <c r="I3437" s="533" t="str">
        <f t="shared" ref="I3437:J3437" si="3049">I3435</f>
        <v>Domestic hot and recirculated hot water, concealed</v>
      </c>
      <c r="J3437" s="533" t="str">
        <f t="shared" si="3049"/>
        <v>25 mm thick</v>
      </c>
      <c r="K3437" s="95" t="s">
        <v>15</v>
      </c>
      <c r="L3437" s="95" t="s">
        <v>594</v>
      </c>
      <c r="M3437" s="95">
        <v>100</v>
      </c>
      <c r="N3437" s="461" t="s">
        <v>95</v>
      </c>
      <c r="O3437" s="533">
        <v>15</v>
      </c>
      <c r="P3437" s="533">
        <v>1500</v>
      </c>
      <c r="Q3437" s="533">
        <f t="shared" si="3047"/>
        <v>13.950000000000001</v>
      </c>
      <c r="R3437" s="533">
        <f t="shared" si="3048"/>
        <v>1395</v>
      </c>
    </row>
    <row r="3438" spans="1:18" ht="15.75">
      <c r="A3438" s="533" t="s">
        <v>2729</v>
      </c>
      <c r="B3438" s="533">
        <v>22</v>
      </c>
      <c r="C3438" s="533" t="s">
        <v>588</v>
      </c>
      <c r="D3438" s="572" t="s">
        <v>1996</v>
      </c>
      <c r="E3438" s="571" t="str">
        <f t="shared" si="3044"/>
        <v xml:space="preserve"> PLUMBING PIPING INSULATION</v>
      </c>
      <c r="F3438" s="533" t="str">
        <f t="shared" si="3041"/>
        <v>ME</v>
      </c>
      <c r="G3438" s="533" t="s">
        <v>2722</v>
      </c>
      <c r="H3438" s="533">
        <v>693</v>
      </c>
      <c r="I3438" s="533" t="str">
        <f t="shared" ref="I3438:J3438" si="3050">I3436</f>
        <v>Domestic hot and recirculated hot water, concealed</v>
      </c>
      <c r="J3438" s="533" t="str">
        <f t="shared" si="3050"/>
        <v>25 mm thick</v>
      </c>
      <c r="K3438" s="95" t="s">
        <v>17</v>
      </c>
      <c r="L3438" s="95" t="s">
        <v>595</v>
      </c>
      <c r="M3438" s="95">
        <v>50</v>
      </c>
      <c r="N3438" s="461" t="s">
        <v>95</v>
      </c>
      <c r="O3438" s="533">
        <v>20</v>
      </c>
      <c r="P3438" s="533">
        <v>1000</v>
      </c>
      <c r="Q3438" s="533">
        <f t="shared" si="3047"/>
        <v>18.600000000000001</v>
      </c>
      <c r="R3438" s="533">
        <f t="shared" si="3048"/>
        <v>930.00000000000011</v>
      </c>
    </row>
    <row r="3439" spans="1:18" ht="15.75">
      <c r="A3439" s="533" t="s">
        <v>2729</v>
      </c>
      <c r="B3439" s="533">
        <v>22</v>
      </c>
      <c r="C3439" s="533" t="s">
        <v>588</v>
      </c>
      <c r="D3439" s="572" t="s">
        <v>1996</v>
      </c>
      <c r="E3439" s="571" t="str">
        <f t="shared" si="3044"/>
        <v xml:space="preserve"> PLUMBING PIPING INSULATION</v>
      </c>
      <c r="F3439" s="533" t="str">
        <f t="shared" si="3041"/>
        <v>ME</v>
      </c>
      <c r="G3439" s="533" t="s">
        <v>2722</v>
      </c>
      <c r="H3439" s="533">
        <v>694</v>
      </c>
      <c r="I3439" s="533" t="str">
        <f t="shared" ref="I3439:J3439" si="3051">I3437</f>
        <v>Domestic hot and recirculated hot water, concealed</v>
      </c>
      <c r="J3439" s="533" t="str">
        <f t="shared" si="3051"/>
        <v>25 mm thick</v>
      </c>
      <c r="K3439" s="95" t="s">
        <v>19</v>
      </c>
      <c r="L3439" s="95" t="s">
        <v>556</v>
      </c>
      <c r="M3439" s="95">
        <v>80</v>
      </c>
      <c r="N3439" s="461" t="s">
        <v>95</v>
      </c>
      <c r="O3439" s="533">
        <v>25</v>
      </c>
      <c r="P3439" s="533">
        <v>2000</v>
      </c>
      <c r="Q3439" s="533">
        <f t="shared" si="3047"/>
        <v>23.25</v>
      </c>
      <c r="R3439" s="533">
        <f t="shared" si="3048"/>
        <v>1860</v>
      </c>
    </row>
    <row r="3440" spans="1:18" ht="15.75">
      <c r="A3440" s="533" t="s">
        <v>2729</v>
      </c>
      <c r="B3440" s="533">
        <v>22</v>
      </c>
      <c r="C3440" s="533" t="s">
        <v>588</v>
      </c>
      <c r="D3440" s="572" t="s">
        <v>1996</v>
      </c>
      <c r="E3440" s="571" t="str">
        <f t="shared" si="3044"/>
        <v xml:space="preserve"> PLUMBING PIPING INSULATION</v>
      </c>
      <c r="F3440" s="533" t="str">
        <f t="shared" si="3041"/>
        <v>ME</v>
      </c>
      <c r="G3440" s="533" t="s">
        <v>2722</v>
      </c>
      <c r="H3440" s="533">
        <v>695</v>
      </c>
      <c r="I3440" s="533" t="str">
        <f t="shared" ref="I3440:J3440" si="3052">I3438</f>
        <v>Domestic hot and recirculated hot water, concealed</v>
      </c>
      <c r="J3440" s="533" t="str">
        <f t="shared" si="3052"/>
        <v>25 mm thick</v>
      </c>
      <c r="K3440" s="95" t="s">
        <v>20</v>
      </c>
      <c r="L3440" s="95" t="s">
        <v>557</v>
      </c>
      <c r="M3440" s="95">
        <v>55</v>
      </c>
      <c r="N3440" s="461" t="s">
        <v>95</v>
      </c>
      <c r="O3440" s="533">
        <v>30</v>
      </c>
      <c r="P3440" s="533">
        <v>1650</v>
      </c>
      <c r="Q3440" s="533">
        <f t="shared" si="3047"/>
        <v>27.900000000000002</v>
      </c>
      <c r="R3440" s="533">
        <f t="shared" si="3048"/>
        <v>1534.5000000000002</v>
      </c>
    </row>
    <row r="3441" spans="1:18" ht="15.75">
      <c r="A3441" s="533" t="s">
        <v>2729</v>
      </c>
      <c r="B3441" s="533">
        <v>22</v>
      </c>
      <c r="C3441" s="533" t="s">
        <v>588</v>
      </c>
      <c r="D3441" s="572" t="s">
        <v>1996</v>
      </c>
      <c r="E3441" s="571" t="str">
        <f t="shared" si="3044"/>
        <v xml:space="preserve"> PLUMBING PIPING INSULATION</v>
      </c>
      <c r="F3441" s="533" t="str">
        <f t="shared" si="3041"/>
        <v>ME</v>
      </c>
      <c r="G3441" s="533" t="s">
        <v>2722</v>
      </c>
      <c r="H3441" s="533">
        <v>696</v>
      </c>
      <c r="I3441" s="533" t="str">
        <f t="shared" ref="I3441:J3441" si="3053">I3439</f>
        <v>Domestic hot and recirculated hot water, concealed</v>
      </c>
      <c r="J3441" s="533" t="str">
        <f t="shared" si="3053"/>
        <v>25 mm thick</v>
      </c>
      <c r="K3441" s="95" t="s">
        <v>21</v>
      </c>
      <c r="L3441" s="95" t="s">
        <v>558</v>
      </c>
      <c r="M3441" s="95">
        <v>80</v>
      </c>
      <c r="N3441" s="461" t="s">
        <v>95</v>
      </c>
      <c r="O3441" s="533">
        <v>35</v>
      </c>
      <c r="P3441" s="533">
        <v>2800</v>
      </c>
      <c r="Q3441" s="533">
        <f t="shared" si="3047"/>
        <v>32.550000000000004</v>
      </c>
      <c r="R3441" s="533">
        <f t="shared" si="3048"/>
        <v>2604.0000000000005</v>
      </c>
    </row>
    <row r="3442" spans="1:18" ht="16.5" thickBot="1">
      <c r="A3442" s="533" t="s">
        <v>2729</v>
      </c>
      <c r="B3442" s="533">
        <v>22</v>
      </c>
      <c r="C3442" s="533" t="s">
        <v>588</v>
      </c>
      <c r="D3442" s="572" t="s">
        <v>1996</v>
      </c>
      <c r="E3442" s="571" t="str">
        <f t="shared" si="3044"/>
        <v xml:space="preserve"> PLUMBING PIPING INSULATION</v>
      </c>
      <c r="F3442" s="533" t="str">
        <f t="shared" si="3041"/>
        <v>ME</v>
      </c>
      <c r="G3442" s="533" t="s">
        <v>2722</v>
      </c>
      <c r="H3442" s="533">
        <v>697</v>
      </c>
      <c r="I3442" s="533" t="str">
        <f t="shared" ref="I3442:J3442" si="3054">I3440</f>
        <v>Domestic hot and recirculated hot water, concealed</v>
      </c>
      <c r="J3442" s="533" t="str">
        <f t="shared" si="3054"/>
        <v>25 mm thick</v>
      </c>
      <c r="K3442" s="95" t="s">
        <v>45</v>
      </c>
      <c r="L3442" s="95" t="s">
        <v>559</v>
      </c>
      <c r="M3442" s="95">
        <v>15</v>
      </c>
      <c r="N3442" s="462" t="s">
        <v>95</v>
      </c>
      <c r="O3442" s="533">
        <v>45</v>
      </c>
      <c r="P3442" s="533">
        <v>675</v>
      </c>
      <c r="Q3442" s="533">
        <f t="shared" si="3047"/>
        <v>41.85</v>
      </c>
      <c r="R3442" s="533">
        <f t="shared" si="3048"/>
        <v>627.75</v>
      </c>
    </row>
    <row r="3443" spans="1:18" ht="15.75">
      <c r="A3443" s="533" t="s">
        <v>2729</v>
      </c>
      <c r="B3443" s="533">
        <v>22</v>
      </c>
      <c r="C3443" s="533" t="s">
        <v>588</v>
      </c>
      <c r="D3443" s="572" t="s">
        <v>1996</v>
      </c>
      <c r="E3443" s="571" t="str">
        <f t="shared" si="3044"/>
        <v xml:space="preserve"> PLUMBING PIPING INSULATION</v>
      </c>
      <c r="F3443" s="533" t="str">
        <f t="shared" si="3041"/>
        <v>ME</v>
      </c>
      <c r="G3443" s="533" t="s">
        <v>2725</v>
      </c>
      <c r="H3443" s="533">
        <v>698</v>
      </c>
      <c r="I3443" s="533" t="str">
        <f t="shared" ref="I3443" si="3055">L3443</f>
        <v>Domestic hot and recirculated hot water, on all pipes running in mechanical rooms or exposed to view, Mineral fiber with AL jacketing</v>
      </c>
      <c r="J3443" s="533" t="s">
        <v>592</v>
      </c>
      <c r="K3443" s="95"/>
      <c r="L3443" s="95" t="s">
        <v>596</v>
      </c>
      <c r="M3443" s="96"/>
      <c r="N3443" s="367"/>
    </row>
    <row r="3444" spans="1:18" ht="16.5" thickBot="1">
      <c r="A3444" s="533" t="s">
        <v>2729</v>
      </c>
      <c r="B3444" s="533">
        <v>22</v>
      </c>
      <c r="C3444" s="533" t="s">
        <v>588</v>
      </c>
      <c r="D3444" s="572" t="s">
        <v>1996</v>
      </c>
      <c r="E3444" s="571" t="str">
        <f t="shared" si="3044"/>
        <v xml:space="preserve"> PLUMBING PIPING INSULATION</v>
      </c>
      <c r="F3444" s="533" t="str">
        <f t="shared" si="3041"/>
        <v>ME</v>
      </c>
      <c r="G3444" s="533" t="s">
        <v>2725</v>
      </c>
      <c r="H3444" s="533">
        <v>699</v>
      </c>
      <c r="I3444" s="533" t="s">
        <v>596</v>
      </c>
      <c r="J3444" s="533" t="str">
        <f t="shared" ref="J3444" si="3056">L3444</f>
        <v>25 mm thick</v>
      </c>
      <c r="K3444" s="95"/>
      <c r="L3444" s="95" t="s">
        <v>592</v>
      </c>
      <c r="M3444" s="131"/>
      <c r="N3444" s="367"/>
    </row>
    <row r="3445" spans="1:18" ht="15.75">
      <c r="A3445" s="533" t="s">
        <v>2729</v>
      </c>
      <c r="B3445" s="533">
        <v>22</v>
      </c>
      <c r="C3445" s="533" t="s">
        <v>588</v>
      </c>
      <c r="D3445" s="572" t="s">
        <v>1996</v>
      </c>
      <c r="E3445" s="571" t="str">
        <f t="shared" si="3044"/>
        <v xml:space="preserve"> PLUMBING PIPING INSULATION</v>
      </c>
      <c r="F3445" s="533" t="str">
        <f t="shared" si="3041"/>
        <v>ME</v>
      </c>
      <c r="G3445" s="533" t="s">
        <v>2722</v>
      </c>
      <c r="H3445" s="533">
        <v>700</v>
      </c>
      <c r="I3445" s="533" t="str">
        <f t="shared" ref="I3445:J3445" si="3057">I3443</f>
        <v>Domestic hot and recirculated hot water, on all pipes running in mechanical rooms or exposed to view, Mineral fiber with AL jacketing</v>
      </c>
      <c r="J3445" s="533" t="str">
        <f t="shared" si="3057"/>
        <v>25 mm thick</v>
      </c>
      <c r="K3445" s="95" t="s">
        <v>48</v>
      </c>
      <c r="L3445" s="95" t="s">
        <v>594</v>
      </c>
      <c r="M3445" s="95">
        <v>10</v>
      </c>
      <c r="N3445" s="460" t="s">
        <v>95</v>
      </c>
      <c r="O3445" s="533">
        <v>15</v>
      </c>
      <c r="P3445" s="533">
        <v>150</v>
      </c>
      <c r="Q3445" s="533">
        <f t="shared" ref="Q3445:Q3449" si="3058">O3445*0.93</f>
        <v>13.950000000000001</v>
      </c>
      <c r="R3445" s="533">
        <f t="shared" ref="R3445:R3449" si="3059">Q3445*M3445</f>
        <v>139.5</v>
      </c>
    </row>
    <row r="3446" spans="1:18" ht="15.75">
      <c r="A3446" s="533" t="s">
        <v>2729</v>
      </c>
      <c r="B3446" s="533">
        <v>22</v>
      </c>
      <c r="C3446" s="533" t="s">
        <v>588</v>
      </c>
      <c r="D3446" s="572" t="s">
        <v>1996</v>
      </c>
      <c r="E3446" s="571" t="str">
        <f t="shared" si="3044"/>
        <v xml:space="preserve"> PLUMBING PIPING INSULATION</v>
      </c>
      <c r="F3446" s="533" t="str">
        <f t="shared" si="3041"/>
        <v>ME</v>
      </c>
      <c r="G3446" s="533" t="s">
        <v>2722</v>
      </c>
      <c r="H3446" s="533">
        <v>701</v>
      </c>
      <c r="I3446" s="533" t="str">
        <f t="shared" ref="I3446:J3446" si="3060">I3444</f>
        <v>Domestic hot and recirculated hot water, on all pipes running in mechanical rooms or exposed to view, Mineral fiber with AL jacketing</v>
      </c>
      <c r="J3446" s="533" t="str">
        <f t="shared" si="3060"/>
        <v>25 mm thick</v>
      </c>
      <c r="K3446" s="95" t="s">
        <v>50</v>
      </c>
      <c r="L3446" s="95" t="s">
        <v>595</v>
      </c>
      <c r="M3446" s="95">
        <v>10</v>
      </c>
      <c r="N3446" s="461" t="s">
        <v>95</v>
      </c>
      <c r="O3446" s="533">
        <v>15</v>
      </c>
      <c r="P3446" s="533">
        <v>150</v>
      </c>
      <c r="Q3446" s="533">
        <f t="shared" si="3058"/>
        <v>13.950000000000001</v>
      </c>
      <c r="R3446" s="533">
        <f t="shared" si="3059"/>
        <v>139.5</v>
      </c>
    </row>
    <row r="3447" spans="1:18" ht="15.75">
      <c r="A3447" s="533" t="s">
        <v>2729</v>
      </c>
      <c r="B3447" s="533">
        <v>22</v>
      </c>
      <c r="C3447" s="533" t="s">
        <v>588</v>
      </c>
      <c r="D3447" s="572" t="s">
        <v>1996</v>
      </c>
      <c r="E3447" s="571" t="str">
        <f t="shared" si="3044"/>
        <v xml:space="preserve"> PLUMBING PIPING INSULATION</v>
      </c>
      <c r="F3447" s="533" t="str">
        <f t="shared" si="3041"/>
        <v>ME</v>
      </c>
      <c r="G3447" s="533" t="s">
        <v>2722</v>
      </c>
      <c r="H3447" s="533">
        <v>702</v>
      </c>
      <c r="I3447" s="533" t="str">
        <f t="shared" ref="I3447:J3447" si="3061">I3445</f>
        <v>Domestic hot and recirculated hot water, on all pipes running in mechanical rooms or exposed to view, Mineral fiber with AL jacketing</v>
      </c>
      <c r="J3447" s="533" t="str">
        <f t="shared" si="3061"/>
        <v>25 mm thick</v>
      </c>
      <c r="K3447" s="95" t="s">
        <v>76</v>
      </c>
      <c r="L3447" s="95" t="s">
        <v>597</v>
      </c>
      <c r="M3447" s="95">
        <v>10</v>
      </c>
      <c r="N3447" s="461" t="s">
        <v>95</v>
      </c>
      <c r="O3447" s="533">
        <v>30</v>
      </c>
      <c r="P3447" s="533">
        <v>300</v>
      </c>
      <c r="Q3447" s="533">
        <f t="shared" si="3058"/>
        <v>27.900000000000002</v>
      </c>
      <c r="R3447" s="533">
        <f t="shared" si="3059"/>
        <v>279</v>
      </c>
    </row>
    <row r="3448" spans="1:18" ht="16.5" thickBot="1">
      <c r="A3448" s="533" t="s">
        <v>2729</v>
      </c>
      <c r="B3448" s="533">
        <v>22</v>
      </c>
      <c r="C3448" s="533" t="s">
        <v>588</v>
      </c>
      <c r="D3448" s="572" t="s">
        <v>1996</v>
      </c>
      <c r="E3448" s="571" t="str">
        <f t="shared" si="3044"/>
        <v xml:space="preserve"> PLUMBING PIPING INSULATION</v>
      </c>
      <c r="F3448" s="533" t="str">
        <f t="shared" si="3041"/>
        <v>ME</v>
      </c>
      <c r="G3448" s="533" t="s">
        <v>2722</v>
      </c>
      <c r="H3448" s="533">
        <v>703</v>
      </c>
      <c r="I3448" s="533" t="str">
        <f t="shared" ref="I3448:J3448" si="3062">I3446</f>
        <v>Domestic hot and recirculated hot water, on all pipes running in mechanical rooms or exposed to view, Mineral fiber with AL jacketing</v>
      </c>
      <c r="J3448" s="533" t="str">
        <f t="shared" si="3062"/>
        <v>25 mm thick</v>
      </c>
      <c r="K3448" s="95" t="s">
        <v>77</v>
      </c>
      <c r="L3448" s="95" t="s">
        <v>558</v>
      </c>
      <c r="M3448" s="95">
        <v>20</v>
      </c>
      <c r="N3448" s="462" t="s">
        <v>95</v>
      </c>
      <c r="O3448" s="533">
        <v>35</v>
      </c>
      <c r="P3448" s="533">
        <v>700</v>
      </c>
      <c r="Q3448" s="533">
        <f t="shared" si="3058"/>
        <v>32.550000000000004</v>
      </c>
      <c r="R3448" s="533">
        <f t="shared" si="3059"/>
        <v>651.00000000000011</v>
      </c>
    </row>
    <row r="3449" spans="1:18" ht="16.5" thickBot="1">
      <c r="A3449" s="533" t="s">
        <v>2729</v>
      </c>
      <c r="B3449" s="533">
        <v>22</v>
      </c>
      <c r="C3449" s="533" t="s">
        <v>588</v>
      </c>
      <c r="D3449" s="572" t="s">
        <v>1996</v>
      </c>
      <c r="E3449" s="571" t="str">
        <f t="shared" si="3044"/>
        <v xml:space="preserve"> PLUMBING PIPING INSULATION</v>
      </c>
      <c r="F3449" s="533" t="str">
        <f t="shared" si="3041"/>
        <v>ME</v>
      </c>
      <c r="G3449" s="533" t="s">
        <v>2722</v>
      </c>
      <c r="H3449" s="533">
        <v>704</v>
      </c>
      <c r="I3449" s="533" t="str">
        <f t="shared" ref="I3449:J3449" si="3063">I3447</f>
        <v>Domestic hot and recirculated hot water, on all pipes running in mechanical rooms or exposed to view, Mineral fiber with AL jacketing</v>
      </c>
      <c r="J3449" s="533" t="str">
        <f t="shared" si="3063"/>
        <v>25 mm thick</v>
      </c>
      <c r="K3449" s="95" t="s">
        <v>13</v>
      </c>
      <c r="L3449" s="95" t="s">
        <v>559</v>
      </c>
      <c r="M3449" s="95">
        <v>15</v>
      </c>
      <c r="N3449" s="463" t="s">
        <v>95</v>
      </c>
      <c r="O3449" s="533">
        <v>45</v>
      </c>
      <c r="P3449" s="533">
        <v>675</v>
      </c>
      <c r="Q3449" s="533">
        <f t="shared" si="3058"/>
        <v>41.85</v>
      </c>
      <c r="R3449" s="533">
        <f t="shared" si="3059"/>
        <v>627.75</v>
      </c>
    </row>
    <row r="3450" spans="1:18" ht="15.75">
      <c r="A3450" s="533" t="s">
        <v>2729</v>
      </c>
      <c r="B3450" s="533">
        <v>22</v>
      </c>
      <c r="C3450" s="533" t="s">
        <v>588</v>
      </c>
      <c r="D3450" s="572" t="s">
        <v>1998</v>
      </c>
      <c r="E3450" s="571" t="s">
        <v>1250</v>
      </c>
      <c r="F3450" s="533" t="str">
        <f t="shared" si="3041"/>
        <v>ME</v>
      </c>
      <c r="G3450" s="533" t="s">
        <v>2725</v>
      </c>
      <c r="H3450" s="533">
        <v>705</v>
      </c>
      <c r="I3450" s="533" t="str">
        <f t="shared" ref="I3450:I3451" si="3064">L3450</f>
        <v>221116 - WATER DISTRIBUTION PIPING</v>
      </c>
      <c r="J3450" s="533" t="str">
        <f t="shared" ref="J3450" si="3065">L3450</f>
        <v>221116 - WATER DISTRIBUTION PIPING</v>
      </c>
      <c r="K3450" s="95"/>
      <c r="L3450" s="95" t="s">
        <v>598</v>
      </c>
      <c r="M3450" s="131"/>
      <c r="N3450" s="367"/>
    </row>
    <row r="3451" spans="1:18" ht="15.75">
      <c r="A3451" s="533" t="s">
        <v>2729</v>
      </c>
      <c r="B3451" s="533">
        <v>22</v>
      </c>
      <c r="C3451" s="533" t="s">
        <v>588</v>
      </c>
      <c r="D3451" s="572" t="s">
        <v>1998</v>
      </c>
      <c r="E3451" s="571" t="str">
        <f t="shared" ref="E3451:E3474" si="3066">E3450</f>
        <v xml:space="preserve"> WATER DISTRIBUTION PIPING</v>
      </c>
      <c r="F3451" s="533" t="str">
        <f t="shared" si="3041"/>
        <v>ME</v>
      </c>
      <c r="G3451" s="533" t="s">
        <v>2725</v>
      </c>
      <c r="H3451" s="533">
        <v>706</v>
      </c>
      <c r="I3451" s="533" t="str">
        <f t="shared" si="3064"/>
        <v>Aboveground, Water Distribution Piping</v>
      </c>
      <c r="J3451" s="533" t="s">
        <v>600</v>
      </c>
      <c r="K3451" s="95"/>
      <c r="L3451" s="95" t="s">
        <v>599</v>
      </c>
      <c r="M3451" s="131"/>
      <c r="N3451" s="367"/>
    </row>
    <row r="3452" spans="1:18" ht="16.5" thickBot="1">
      <c r="A3452" s="533" t="s">
        <v>2729</v>
      </c>
      <c r="B3452" s="533">
        <v>22</v>
      </c>
      <c r="C3452" s="533" t="s">
        <v>588</v>
      </c>
      <c r="D3452" s="572" t="s">
        <v>1998</v>
      </c>
      <c r="E3452" s="571" t="str">
        <f t="shared" si="3066"/>
        <v xml:space="preserve"> WATER DISTRIBUTION PIPING</v>
      </c>
      <c r="F3452" s="533" t="str">
        <f t="shared" si="3041"/>
        <v>ME</v>
      </c>
      <c r="G3452" s="533" t="s">
        <v>2725</v>
      </c>
      <c r="H3452" s="533">
        <v>707</v>
      </c>
      <c r="I3452" s="533" t="s">
        <v>599</v>
      </c>
      <c r="J3452" s="533" t="str">
        <f t="shared" ref="J3452" si="3067">L3452</f>
        <v>Cold Water PVC Pipes and fittings</v>
      </c>
      <c r="K3452" s="95"/>
      <c r="L3452" s="95" t="s">
        <v>600</v>
      </c>
      <c r="M3452" s="131"/>
      <c r="N3452" s="367"/>
    </row>
    <row r="3453" spans="1:18" ht="15.75">
      <c r="A3453" s="533" t="s">
        <v>2729</v>
      </c>
      <c r="B3453" s="533">
        <v>22</v>
      </c>
      <c r="C3453" s="533" t="s">
        <v>588</v>
      </c>
      <c r="D3453" s="572" t="s">
        <v>1998</v>
      </c>
      <c r="E3453" s="571" t="str">
        <f t="shared" si="3066"/>
        <v xml:space="preserve"> WATER DISTRIBUTION PIPING</v>
      </c>
      <c r="F3453" s="533" t="str">
        <f t="shared" si="3041"/>
        <v>ME</v>
      </c>
      <c r="G3453" s="533" t="s">
        <v>2722</v>
      </c>
      <c r="H3453" s="533">
        <v>708</v>
      </c>
      <c r="I3453" s="533" t="str">
        <f t="shared" ref="I3453:J3453" si="3068">I3451</f>
        <v>Aboveground, Water Distribution Piping</v>
      </c>
      <c r="J3453" s="533" t="str">
        <f t="shared" si="3068"/>
        <v>Cold Water PVC Pipes and fittings</v>
      </c>
      <c r="K3453" s="95" t="s">
        <v>15</v>
      </c>
      <c r="L3453" s="95" t="s">
        <v>593</v>
      </c>
      <c r="M3453" s="95">
        <v>190</v>
      </c>
      <c r="N3453" s="460" t="s">
        <v>95</v>
      </c>
      <c r="O3453" s="533">
        <v>8</v>
      </c>
      <c r="P3453" s="533">
        <v>1520</v>
      </c>
      <c r="Q3453" s="533">
        <f t="shared" ref="Q3453:Q3460" si="3069">O3453*0.93</f>
        <v>7.44</v>
      </c>
      <c r="R3453" s="533">
        <f t="shared" ref="R3453:R3460" si="3070">Q3453*M3453</f>
        <v>1413.6000000000001</v>
      </c>
    </row>
    <row r="3454" spans="1:18" ht="15.75">
      <c r="A3454" s="533" t="s">
        <v>2729</v>
      </c>
      <c r="B3454" s="533">
        <v>22</v>
      </c>
      <c r="C3454" s="533" t="s">
        <v>588</v>
      </c>
      <c r="D3454" s="572" t="s">
        <v>1998</v>
      </c>
      <c r="E3454" s="571" t="str">
        <f t="shared" si="3066"/>
        <v xml:space="preserve"> WATER DISTRIBUTION PIPING</v>
      </c>
      <c r="F3454" s="533" t="str">
        <f t="shared" si="3041"/>
        <v>ME</v>
      </c>
      <c r="G3454" s="533" t="s">
        <v>2722</v>
      </c>
      <c r="H3454" s="533">
        <v>709</v>
      </c>
      <c r="I3454" s="533" t="str">
        <f t="shared" ref="I3454:J3454" si="3071">I3452</f>
        <v>Aboveground, Water Distribution Piping</v>
      </c>
      <c r="J3454" s="533" t="str">
        <f t="shared" si="3071"/>
        <v>Cold Water PVC Pipes and fittings</v>
      </c>
      <c r="K3454" s="95" t="s">
        <v>17</v>
      </c>
      <c r="L3454" s="95" t="s">
        <v>594</v>
      </c>
      <c r="M3454" s="95">
        <v>120</v>
      </c>
      <c r="N3454" s="461" t="s">
        <v>95</v>
      </c>
      <c r="O3454" s="533">
        <v>8</v>
      </c>
      <c r="P3454" s="533">
        <v>960</v>
      </c>
      <c r="Q3454" s="533">
        <f t="shared" si="3069"/>
        <v>7.44</v>
      </c>
      <c r="R3454" s="533">
        <f t="shared" si="3070"/>
        <v>892.80000000000007</v>
      </c>
    </row>
    <row r="3455" spans="1:18" ht="15.75">
      <c r="A3455" s="533" t="s">
        <v>2729</v>
      </c>
      <c r="B3455" s="533">
        <v>22</v>
      </c>
      <c r="C3455" s="533" t="s">
        <v>588</v>
      </c>
      <c r="D3455" s="572" t="s">
        <v>1998</v>
      </c>
      <c r="E3455" s="571" t="str">
        <f t="shared" si="3066"/>
        <v xml:space="preserve"> WATER DISTRIBUTION PIPING</v>
      </c>
      <c r="F3455" s="533" t="str">
        <f t="shared" si="3041"/>
        <v>ME</v>
      </c>
      <c r="G3455" s="533" t="s">
        <v>2722</v>
      </c>
      <c r="H3455" s="533">
        <v>710</v>
      </c>
      <c r="I3455" s="533" t="str">
        <f t="shared" ref="I3455:J3455" si="3072">I3453</f>
        <v>Aboveground, Water Distribution Piping</v>
      </c>
      <c r="J3455" s="533" t="str">
        <f t="shared" si="3072"/>
        <v>Cold Water PVC Pipes and fittings</v>
      </c>
      <c r="K3455" s="95" t="s">
        <v>19</v>
      </c>
      <c r="L3455" s="95" t="s">
        <v>595</v>
      </c>
      <c r="M3455" s="95">
        <v>80</v>
      </c>
      <c r="N3455" s="461" t="s">
        <v>95</v>
      </c>
      <c r="O3455" s="533">
        <v>12</v>
      </c>
      <c r="P3455" s="533">
        <v>960</v>
      </c>
      <c r="Q3455" s="533">
        <f t="shared" si="3069"/>
        <v>11.16</v>
      </c>
      <c r="R3455" s="533">
        <f t="shared" si="3070"/>
        <v>892.8</v>
      </c>
    </row>
    <row r="3456" spans="1:18" ht="15.75">
      <c r="A3456" s="533" t="s">
        <v>2729</v>
      </c>
      <c r="B3456" s="533">
        <v>22</v>
      </c>
      <c r="C3456" s="533" t="s">
        <v>588</v>
      </c>
      <c r="D3456" s="572" t="s">
        <v>1998</v>
      </c>
      <c r="E3456" s="571" t="str">
        <f t="shared" si="3066"/>
        <v xml:space="preserve"> WATER DISTRIBUTION PIPING</v>
      </c>
      <c r="F3456" s="533" t="str">
        <f t="shared" si="3041"/>
        <v>ME</v>
      </c>
      <c r="G3456" s="533" t="s">
        <v>2722</v>
      </c>
      <c r="H3456" s="533">
        <v>711</v>
      </c>
      <c r="I3456" s="533" t="str">
        <f t="shared" ref="I3456:J3456" si="3073">I3454</f>
        <v>Aboveground, Water Distribution Piping</v>
      </c>
      <c r="J3456" s="533" t="str">
        <f t="shared" si="3073"/>
        <v>Cold Water PVC Pipes and fittings</v>
      </c>
      <c r="K3456" s="95" t="s">
        <v>20</v>
      </c>
      <c r="L3456" s="95" t="s">
        <v>556</v>
      </c>
      <c r="M3456" s="95">
        <v>70</v>
      </c>
      <c r="N3456" s="461" t="s">
        <v>95</v>
      </c>
      <c r="O3456" s="533">
        <v>15</v>
      </c>
      <c r="P3456" s="533">
        <v>1050</v>
      </c>
      <c r="Q3456" s="533">
        <f t="shared" si="3069"/>
        <v>13.950000000000001</v>
      </c>
      <c r="R3456" s="533">
        <f t="shared" si="3070"/>
        <v>976.50000000000011</v>
      </c>
    </row>
    <row r="3457" spans="1:18" ht="15.75">
      <c r="A3457" s="533" t="s">
        <v>2729</v>
      </c>
      <c r="B3457" s="533">
        <v>22</v>
      </c>
      <c r="C3457" s="533" t="s">
        <v>588</v>
      </c>
      <c r="D3457" s="572" t="s">
        <v>1998</v>
      </c>
      <c r="E3457" s="571" t="str">
        <f t="shared" si="3066"/>
        <v xml:space="preserve"> WATER DISTRIBUTION PIPING</v>
      </c>
      <c r="F3457" s="533" t="str">
        <f t="shared" si="3041"/>
        <v>ME</v>
      </c>
      <c r="G3457" s="533" t="s">
        <v>2722</v>
      </c>
      <c r="H3457" s="533">
        <v>712</v>
      </c>
      <c r="I3457" s="533" t="str">
        <f t="shared" ref="I3457:J3457" si="3074">I3455</f>
        <v>Aboveground, Water Distribution Piping</v>
      </c>
      <c r="J3457" s="533" t="str">
        <f t="shared" si="3074"/>
        <v>Cold Water PVC Pipes and fittings</v>
      </c>
      <c r="K3457" s="95" t="s">
        <v>21</v>
      </c>
      <c r="L3457" s="95" t="s">
        <v>557</v>
      </c>
      <c r="M3457" s="95">
        <v>57</v>
      </c>
      <c r="N3457" s="461" t="s">
        <v>95</v>
      </c>
      <c r="O3457" s="533">
        <v>25</v>
      </c>
      <c r="P3457" s="533">
        <v>1425</v>
      </c>
      <c r="Q3457" s="533">
        <f t="shared" si="3069"/>
        <v>23.25</v>
      </c>
      <c r="R3457" s="533">
        <f t="shared" si="3070"/>
        <v>1325.25</v>
      </c>
    </row>
    <row r="3458" spans="1:18" ht="16.5" thickBot="1">
      <c r="A3458" s="533" t="s">
        <v>2729</v>
      </c>
      <c r="B3458" s="533">
        <v>22</v>
      </c>
      <c r="C3458" s="533" t="s">
        <v>588</v>
      </c>
      <c r="D3458" s="572" t="s">
        <v>1998</v>
      </c>
      <c r="E3458" s="571" t="str">
        <f t="shared" si="3066"/>
        <v xml:space="preserve"> WATER DISTRIBUTION PIPING</v>
      </c>
      <c r="F3458" s="533" t="str">
        <f t="shared" si="3041"/>
        <v>ME</v>
      </c>
      <c r="G3458" s="533" t="s">
        <v>2722</v>
      </c>
      <c r="H3458" s="533">
        <v>713</v>
      </c>
      <c r="I3458" s="533" t="str">
        <f t="shared" ref="I3458:J3458" si="3075">I3456</f>
        <v>Aboveground, Water Distribution Piping</v>
      </c>
      <c r="J3458" s="533" t="str">
        <f t="shared" si="3075"/>
        <v>Cold Water PVC Pipes and fittings</v>
      </c>
      <c r="K3458" s="95" t="s">
        <v>45</v>
      </c>
      <c r="L3458" s="95" t="s">
        <v>558</v>
      </c>
      <c r="M3458" s="95">
        <v>168</v>
      </c>
      <c r="N3458" s="462" t="s">
        <v>95</v>
      </c>
      <c r="O3458" s="533">
        <v>35</v>
      </c>
      <c r="P3458" s="533">
        <v>5880</v>
      </c>
      <c r="Q3458" s="533">
        <f t="shared" si="3069"/>
        <v>32.550000000000004</v>
      </c>
      <c r="R3458" s="533">
        <f t="shared" si="3070"/>
        <v>5468.4000000000005</v>
      </c>
    </row>
    <row r="3459" spans="1:18" ht="15.75">
      <c r="A3459" s="533" t="s">
        <v>2729</v>
      </c>
      <c r="B3459" s="533">
        <v>22</v>
      </c>
      <c r="C3459" s="533" t="s">
        <v>588</v>
      </c>
      <c r="D3459" s="572" t="s">
        <v>1998</v>
      </c>
      <c r="E3459" s="571" t="str">
        <f t="shared" si="3066"/>
        <v xml:space="preserve"> WATER DISTRIBUTION PIPING</v>
      </c>
      <c r="F3459" s="533" t="str">
        <f t="shared" si="3041"/>
        <v>ME</v>
      </c>
      <c r="G3459" s="533" t="s">
        <v>2722</v>
      </c>
      <c r="H3459" s="533">
        <v>714</v>
      </c>
      <c r="I3459" s="533" t="str">
        <f t="shared" ref="I3459:J3459" si="3076">I3457</f>
        <v>Aboveground, Water Distribution Piping</v>
      </c>
      <c r="J3459" s="533" t="str">
        <f t="shared" si="3076"/>
        <v>Cold Water PVC Pipes and fittings</v>
      </c>
      <c r="K3459" s="95" t="s">
        <v>48</v>
      </c>
      <c r="L3459" s="95" t="s">
        <v>559</v>
      </c>
      <c r="M3459" s="95">
        <v>41</v>
      </c>
      <c r="N3459" s="367" t="s">
        <v>95</v>
      </c>
      <c r="O3459" s="533">
        <v>50</v>
      </c>
      <c r="P3459" s="533">
        <v>2050</v>
      </c>
      <c r="Q3459" s="533">
        <f t="shared" si="3069"/>
        <v>46.5</v>
      </c>
      <c r="R3459" s="533">
        <f t="shared" si="3070"/>
        <v>1906.5</v>
      </c>
    </row>
    <row r="3460" spans="1:18" ht="15.75">
      <c r="A3460" s="533" t="s">
        <v>2729</v>
      </c>
      <c r="B3460" s="533">
        <v>22</v>
      </c>
      <c r="C3460" s="533" t="s">
        <v>588</v>
      </c>
      <c r="D3460" s="572" t="s">
        <v>1998</v>
      </c>
      <c r="E3460" s="571" t="str">
        <f t="shared" si="3066"/>
        <v xml:space="preserve"> WATER DISTRIBUTION PIPING</v>
      </c>
      <c r="F3460" s="533" t="str">
        <f t="shared" si="3041"/>
        <v>ME</v>
      </c>
      <c r="G3460" s="533" t="s">
        <v>2722</v>
      </c>
      <c r="H3460" s="533">
        <v>715</v>
      </c>
      <c r="I3460" s="533" t="str">
        <f t="shared" ref="I3460:J3460" si="3077">I3458</f>
        <v>Aboveground, Water Distribution Piping</v>
      </c>
      <c r="J3460" s="533" t="str">
        <f t="shared" si="3077"/>
        <v>Cold Water PVC Pipes and fittings</v>
      </c>
      <c r="K3460" s="95" t="s">
        <v>50</v>
      </c>
      <c r="L3460" s="95" t="s">
        <v>560</v>
      </c>
      <c r="M3460" s="95">
        <v>17</v>
      </c>
      <c r="N3460" s="367" t="s">
        <v>95</v>
      </c>
      <c r="O3460" s="533">
        <v>60</v>
      </c>
      <c r="P3460" s="533">
        <v>1020</v>
      </c>
      <c r="Q3460" s="533">
        <f t="shared" si="3069"/>
        <v>55.800000000000004</v>
      </c>
      <c r="R3460" s="533">
        <f t="shared" si="3070"/>
        <v>948.6</v>
      </c>
    </row>
    <row r="3461" spans="1:18" ht="16.5" thickBot="1">
      <c r="A3461" s="533" t="s">
        <v>2729</v>
      </c>
      <c r="B3461" s="533">
        <v>22</v>
      </c>
      <c r="C3461" s="533" t="s">
        <v>588</v>
      </c>
      <c r="D3461" s="572" t="s">
        <v>1998</v>
      </c>
      <c r="E3461" s="571" t="str">
        <f t="shared" si="3066"/>
        <v xml:space="preserve"> WATER DISTRIBUTION PIPING</v>
      </c>
      <c r="F3461" s="533" t="str">
        <f t="shared" si="3041"/>
        <v>ME</v>
      </c>
      <c r="G3461" s="533" t="s">
        <v>2725</v>
      </c>
      <c r="H3461" s="533">
        <v>716</v>
      </c>
      <c r="I3461" s="533" t="s">
        <v>599</v>
      </c>
      <c r="J3461" s="533" t="str">
        <f>L3461</f>
        <v>Hot Water CPVC Pipes and fittings</v>
      </c>
      <c r="K3461" s="95"/>
      <c r="L3461" s="95" t="s">
        <v>601</v>
      </c>
      <c r="M3461" s="131"/>
      <c r="N3461" s="367"/>
    </row>
    <row r="3462" spans="1:18" ht="15.75">
      <c r="A3462" s="533" t="s">
        <v>2729</v>
      </c>
      <c r="B3462" s="533">
        <v>22</v>
      </c>
      <c r="C3462" s="533" t="s">
        <v>588</v>
      </c>
      <c r="D3462" s="572" t="s">
        <v>1998</v>
      </c>
      <c r="E3462" s="571" t="str">
        <f t="shared" si="3066"/>
        <v xml:space="preserve"> WATER DISTRIBUTION PIPING</v>
      </c>
      <c r="F3462" s="533" t="str">
        <f t="shared" si="3041"/>
        <v>ME</v>
      </c>
      <c r="G3462" s="533" t="s">
        <v>2722</v>
      </c>
      <c r="H3462" s="533">
        <v>717</v>
      </c>
      <c r="I3462" s="533" t="str">
        <f t="shared" ref="I3462:J3462" si="3078">I3460</f>
        <v>Aboveground, Water Distribution Piping</v>
      </c>
      <c r="J3462" s="533" t="str">
        <f t="shared" si="3078"/>
        <v>Cold Water PVC Pipes and fittings</v>
      </c>
      <c r="K3462" s="95" t="s">
        <v>76</v>
      </c>
      <c r="L3462" s="95" t="s">
        <v>593</v>
      </c>
      <c r="M3462" s="95">
        <v>150</v>
      </c>
      <c r="N3462" s="460" t="s">
        <v>95</v>
      </c>
      <c r="O3462" s="533">
        <v>8</v>
      </c>
      <c r="P3462" s="533">
        <v>1200</v>
      </c>
      <c r="Q3462" s="533">
        <f t="shared" ref="Q3462:Q3468" si="3079">O3462*0.93</f>
        <v>7.44</v>
      </c>
      <c r="R3462" s="533">
        <f t="shared" ref="R3462:R3468" si="3080">Q3462*M3462</f>
        <v>1116</v>
      </c>
    </row>
    <row r="3463" spans="1:18" ht="15.75">
      <c r="A3463" s="533" t="s">
        <v>2729</v>
      </c>
      <c r="B3463" s="533">
        <v>22</v>
      </c>
      <c r="C3463" s="533" t="s">
        <v>588</v>
      </c>
      <c r="D3463" s="572" t="s">
        <v>1998</v>
      </c>
      <c r="E3463" s="571" t="str">
        <f t="shared" si="3066"/>
        <v xml:space="preserve"> WATER DISTRIBUTION PIPING</v>
      </c>
      <c r="F3463" s="533" t="str">
        <f t="shared" si="3041"/>
        <v>ME</v>
      </c>
      <c r="G3463" s="533" t="s">
        <v>2722</v>
      </c>
      <c r="H3463" s="533">
        <v>718</v>
      </c>
      <c r="I3463" s="533" t="str">
        <f t="shared" ref="I3463:J3463" si="3081">I3461</f>
        <v>Aboveground, Water Distribution Piping</v>
      </c>
      <c r="J3463" s="533" t="str">
        <f t="shared" si="3081"/>
        <v>Hot Water CPVC Pipes and fittings</v>
      </c>
      <c r="K3463" s="95" t="s">
        <v>77</v>
      </c>
      <c r="L3463" s="95" t="s">
        <v>594</v>
      </c>
      <c r="M3463" s="95">
        <v>110</v>
      </c>
      <c r="N3463" s="461" t="s">
        <v>95</v>
      </c>
      <c r="O3463" s="533">
        <v>8</v>
      </c>
      <c r="P3463" s="533">
        <v>880</v>
      </c>
      <c r="Q3463" s="533">
        <f t="shared" si="3079"/>
        <v>7.44</v>
      </c>
      <c r="R3463" s="533">
        <f t="shared" si="3080"/>
        <v>818.40000000000009</v>
      </c>
    </row>
    <row r="3464" spans="1:18" ht="15.75">
      <c r="A3464" s="533" t="s">
        <v>2729</v>
      </c>
      <c r="B3464" s="533">
        <v>22</v>
      </c>
      <c r="C3464" s="533" t="s">
        <v>588</v>
      </c>
      <c r="D3464" s="572" t="s">
        <v>1998</v>
      </c>
      <c r="E3464" s="571" t="str">
        <f t="shared" si="3066"/>
        <v xml:space="preserve"> WATER DISTRIBUTION PIPING</v>
      </c>
      <c r="F3464" s="533" t="str">
        <f t="shared" si="3041"/>
        <v>ME</v>
      </c>
      <c r="G3464" s="533" t="s">
        <v>2722</v>
      </c>
      <c r="H3464" s="533">
        <v>719</v>
      </c>
      <c r="I3464" s="533" t="str">
        <f t="shared" ref="I3464:J3464" si="3082">I3462</f>
        <v>Aboveground, Water Distribution Piping</v>
      </c>
      <c r="J3464" s="533" t="str">
        <f t="shared" si="3082"/>
        <v>Cold Water PVC Pipes and fittings</v>
      </c>
      <c r="K3464" s="95" t="s">
        <v>78</v>
      </c>
      <c r="L3464" s="95" t="s">
        <v>595</v>
      </c>
      <c r="M3464" s="95">
        <v>60</v>
      </c>
      <c r="N3464" s="461" t="s">
        <v>95</v>
      </c>
      <c r="O3464" s="533">
        <v>12</v>
      </c>
      <c r="P3464" s="533">
        <v>720</v>
      </c>
      <c r="Q3464" s="533">
        <f t="shared" si="3079"/>
        <v>11.16</v>
      </c>
      <c r="R3464" s="533">
        <f t="shared" si="3080"/>
        <v>669.6</v>
      </c>
    </row>
    <row r="3465" spans="1:18" ht="15.75">
      <c r="A3465" s="533" t="s">
        <v>2729</v>
      </c>
      <c r="B3465" s="533">
        <v>22</v>
      </c>
      <c r="C3465" s="533" t="s">
        <v>588</v>
      </c>
      <c r="D3465" s="572" t="s">
        <v>1998</v>
      </c>
      <c r="E3465" s="571" t="str">
        <f t="shared" si="3066"/>
        <v xml:space="preserve"> WATER DISTRIBUTION PIPING</v>
      </c>
      <c r="F3465" s="533" t="str">
        <f t="shared" si="3041"/>
        <v>ME</v>
      </c>
      <c r="G3465" s="533" t="s">
        <v>2722</v>
      </c>
      <c r="H3465" s="533">
        <v>720</v>
      </c>
      <c r="I3465" s="533" t="str">
        <f t="shared" ref="I3465:J3465" si="3083">I3463</f>
        <v>Aboveground, Water Distribution Piping</v>
      </c>
      <c r="J3465" s="533" t="str">
        <f t="shared" si="3083"/>
        <v>Hot Water CPVC Pipes and fittings</v>
      </c>
      <c r="K3465" s="95" t="s">
        <v>302</v>
      </c>
      <c r="L3465" s="95" t="s">
        <v>556</v>
      </c>
      <c r="M3465" s="95">
        <v>80</v>
      </c>
      <c r="N3465" s="461" t="s">
        <v>95</v>
      </c>
      <c r="O3465" s="533">
        <v>15</v>
      </c>
      <c r="P3465" s="533">
        <v>1200</v>
      </c>
      <c r="Q3465" s="533">
        <f t="shared" si="3079"/>
        <v>13.950000000000001</v>
      </c>
      <c r="R3465" s="533">
        <f t="shared" si="3080"/>
        <v>1116</v>
      </c>
    </row>
    <row r="3466" spans="1:18" ht="15.75">
      <c r="A3466" s="533" t="s">
        <v>2729</v>
      </c>
      <c r="B3466" s="533">
        <v>22</v>
      </c>
      <c r="C3466" s="533" t="s">
        <v>588</v>
      </c>
      <c r="D3466" s="572" t="s">
        <v>1998</v>
      </c>
      <c r="E3466" s="571" t="str">
        <f t="shared" si="3066"/>
        <v xml:space="preserve"> WATER DISTRIBUTION PIPING</v>
      </c>
      <c r="F3466" s="533" t="str">
        <f t="shared" si="3041"/>
        <v>ME</v>
      </c>
      <c r="G3466" s="533" t="s">
        <v>2722</v>
      </c>
      <c r="H3466" s="533">
        <v>721</v>
      </c>
      <c r="I3466" s="533" t="str">
        <f t="shared" ref="I3466:J3466" si="3084">I3464</f>
        <v>Aboveground, Water Distribution Piping</v>
      </c>
      <c r="J3466" s="533" t="str">
        <f t="shared" si="3084"/>
        <v>Cold Water PVC Pipes and fittings</v>
      </c>
      <c r="K3466" s="95" t="s">
        <v>304</v>
      </c>
      <c r="L3466" s="95" t="s">
        <v>557</v>
      </c>
      <c r="M3466" s="95">
        <v>65</v>
      </c>
      <c r="N3466" s="461" t="s">
        <v>95</v>
      </c>
      <c r="O3466" s="533">
        <v>25</v>
      </c>
      <c r="P3466" s="533">
        <v>1625</v>
      </c>
      <c r="Q3466" s="533">
        <f t="shared" si="3079"/>
        <v>23.25</v>
      </c>
      <c r="R3466" s="533">
        <f t="shared" si="3080"/>
        <v>1511.25</v>
      </c>
    </row>
    <row r="3467" spans="1:18" ht="16.5" thickBot="1">
      <c r="A3467" s="533" t="s">
        <v>2729</v>
      </c>
      <c r="B3467" s="533">
        <v>22</v>
      </c>
      <c r="C3467" s="533" t="s">
        <v>588</v>
      </c>
      <c r="D3467" s="572" t="s">
        <v>1998</v>
      </c>
      <c r="E3467" s="571" t="str">
        <f t="shared" si="3066"/>
        <v xml:space="preserve"> WATER DISTRIBUTION PIPING</v>
      </c>
      <c r="F3467" s="533" t="str">
        <f t="shared" si="3041"/>
        <v>ME</v>
      </c>
      <c r="G3467" s="533" t="s">
        <v>2722</v>
      </c>
      <c r="H3467" s="533">
        <v>722</v>
      </c>
      <c r="I3467" s="533" t="str">
        <f t="shared" ref="I3467:J3467" si="3085">I3465</f>
        <v>Aboveground, Water Distribution Piping</v>
      </c>
      <c r="J3467" s="533" t="str">
        <f t="shared" si="3085"/>
        <v>Hot Water CPVC Pipes and fittings</v>
      </c>
      <c r="K3467" s="95" t="s">
        <v>306</v>
      </c>
      <c r="L3467" s="95" t="s">
        <v>558</v>
      </c>
      <c r="M3467" s="95">
        <v>100</v>
      </c>
      <c r="N3467" s="462" t="s">
        <v>95</v>
      </c>
      <c r="O3467" s="533">
        <v>35</v>
      </c>
      <c r="P3467" s="533">
        <v>3500</v>
      </c>
      <c r="Q3467" s="533">
        <f t="shared" si="3079"/>
        <v>32.550000000000004</v>
      </c>
      <c r="R3467" s="533">
        <f t="shared" si="3080"/>
        <v>3255.0000000000005</v>
      </c>
    </row>
    <row r="3468" spans="1:18" ht="15.75">
      <c r="A3468" s="533" t="s">
        <v>2729</v>
      </c>
      <c r="B3468" s="533">
        <v>22</v>
      </c>
      <c r="C3468" s="533" t="s">
        <v>588</v>
      </c>
      <c r="D3468" s="572" t="s">
        <v>1998</v>
      </c>
      <c r="E3468" s="571" t="str">
        <f t="shared" si="3066"/>
        <v xml:space="preserve"> WATER DISTRIBUTION PIPING</v>
      </c>
      <c r="F3468" s="533" t="str">
        <f t="shared" si="3041"/>
        <v>ME</v>
      </c>
      <c r="G3468" s="533" t="s">
        <v>2722</v>
      </c>
      <c r="H3468" s="533">
        <v>723</v>
      </c>
      <c r="I3468" s="533" t="str">
        <f t="shared" ref="I3468:J3468" si="3086">I3466</f>
        <v>Aboveground, Water Distribution Piping</v>
      </c>
      <c r="J3468" s="533" t="str">
        <f t="shared" si="3086"/>
        <v>Cold Water PVC Pipes and fittings</v>
      </c>
      <c r="K3468" s="95" t="s">
        <v>341</v>
      </c>
      <c r="L3468" s="95" t="s">
        <v>559</v>
      </c>
      <c r="M3468" s="95">
        <v>34</v>
      </c>
      <c r="N3468" s="464" t="s">
        <v>95</v>
      </c>
      <c r="O3468" s="533">
        <v>50</v>
      </c>
      <c r="P3468" s="533">
        <v>1700</v>
      </c>
      <c r="Q3468" s="533">
        <f t="shared" si="3079"/>
        <v>46.5</v>
      </c>
      <c r="R3468" s="533">
        <f t="shared" si="3080"/>
        <v>1581</v>
      </c>
    </row>
    <row r="3469" spans="1:18" ht="15.75">
      <c r="A3469" s="533" t="s">
        <v>2729</v>
      </c>
      <c r="B3469" s="533">
        <v>22</v>
      </c>
      <c r="C3469" s="533" t="s">
        <v>588</v>
      </c>
      <c r="D3469" s="572" t="s">
        <v>1998</v>
      </c>
      <c r="E3469" s="571" t="str">
        <f t="shared" si="3066"/>
        <v xml:space="preserve"> WATER DISTRIBUTION PIPING</v>
      </c>
      <c r="F3469" s="533" t="str">
        <f t="shared" si="3041"/>
        <v>ME</v>
      </c>
      <c r="G3469" s="533" t="s">
        <v>2725</v>
      </c>
      <c r="H3469" s="533">
        <v>724</v>
      </c>
      <c r="I3469" s="533" t="s">
        <v>599</v>
      </c>
      <c r="J3469" s="533" t="str">
        <f>L3469</f>
        <v>Valves</v>
      </c>
      <c r="K3469" s="95"/>
      <c r="L3469" s="95" t="s">
        <v>563</v>
      </c>
      <c r="M3469" s="131"/>
      <c r="N3469" s="367"/>
    </row>
    <row r="3470" spans="1:18" ht="15.75">
      <c r="A3470" s="533" t="s">
        <v>2729</v>
      </c>
      <c r="B3470" s="533">
        <v>22</v>
      </c>
      <c r="C3470" s="533" t="s">
        <v>588</v>
      </c>
      <c r="D3470" s="572" t="s">
        <v>1998</v>
      </c>
      <c r="E3470" s="571" t="str">
        <f t="shared" si="3066"/>
        <v xml:space="preserve"> WATER DISTRIBUTION PIPING</v>
      </c>
      <c r="F3470" s="533" t="str">
        <f t="shared" si="3041"/>
        <v>ME</v>
      </c>
      <c r="G3470" s="533" t="s">
        <v>2722</v>
      </c>
      <c r="H3470" s="533">
        <v>725</v>
      </c>
      <c r="I3470" s="533" t="str">
        <f t="shared" ref="I3470:J3470" si="3087">I3468</f>
        <v>Aboveground, Water Distribution Piping</v>
      </c>
      <c r="J3470" s="533" t="str">
        <f t="shared" si="3087"/>
        <v>Cold Water PVC Pipes and fittings</v>
      </c>
      <c r="K3470" s="95" t="s">
        <v>13</v>
      </c>
      <c r="L3470" s="95" t="s">
        <v>602</v>
      </c>
      <c r="M3470" s="95">
        <v>1</v>
      </c>
      <c r="N3470" s="445" t="s">
        <v>2</v>
      </c>
      <c r="O3470" s="533">
        <v>375</v>
      </c>
      <c r="P3470" s="533">
        <v>375</v>
      </c>
      <c r="Q3470" s="533">
        <f t="shared" ref="Q3470:Q3474" si="3088">O3470*0.93</f>
        <v>348.75</v>
      </c>
      <c r="R3470" s="533">
        <f t="shared" ref="R3470:R3474" si="3089">Q3470*M3470</f>
        <v>348.75</v>
      </c>
    </row>
    <row r="3471" spans="1:18" ht="15.75">
      <c r="A3471" s="533" t="s">
        <v>2729</v>
      </c>
      <c r="B3471" s="533">
        <v>22</v>
      </c>
      <c r="C3471" s="533" t="s">
        <v>588</v>
      </c>
      <c r="D3471" s="572" t="s">
        <v>1998</v>
      </c>
      <c r="E3471" s="571" t="str">
        <f t="shared" si="3066"/>
        <v xml:space="preserve"> WATER DISTRIBUTION PIPING</v>
      </c>
      <c r="F3471" s="533" t="str">
        <f t="shared" si="3041"/>
        <v>ME</v>
      </c>
      <c r="G3471" s="533" t="s">
        <v>2722</v>
      </c>
      <c r="H3471" s="533">
        <v>726</v>
      </c>
      <c r="I3471" s="533" t="str">
        <f t="shared" ref="I3471:J3471" si="3090">I3469</f>
        <v>Aboveground, Water Distribution Piping</v>
      </c>
      <c r="J3471" s="533" t="str">
        <f t="shared" si="3090"/>
        <v>Valves</v>
      </c>
      <c r="K3471" s="95" t="s">
        <v>15</v>
      </c>
      <c r="L3471" s="95" t="s">
        <v>603</v>
      </c>
      <c r="M3471" s="95">
        <v>1</v>
      </c>
      <c r="N3471" s="445" t="s">
        <v>2</v>
      </c>
      <c r="O3471" s="533">
        <v>625</v>
      </c>
      <c r="P3471" s="533">
        <v>625</v>
      </c>
      <c r="Q3471" s="533">
        <f t="shared" si="3088"/>
        <v>581.25</v>
      </c>
      <c r="R3471" s="533">
        <f t="shared" si="3089"/>
        <v>581.25</v>
      </c>
    </row>
    <row r="3472" spans="1:18" ht="15.75">
      <c r="A3472" s="533" t="s">
        <v>2729</v>
      </c>
      <c r="B3472" s="533">
        <v>22</v>
      </c>
      <c r="C3472" s="533" t="s">
        <v>588</v>
      </c>
      <c r="D3472" s="572" t="s">
        <v>1998</v>
      </c>
      <c r="E3472" s="571" t="str">
        <f t="shared" si="3066"/>
        <v xml:space="preserve"> WATER DISTRIBUTION PIPING</v>
      </c>
      <c r="F3472" s="533" t="str">
        <f t="shared" si="3041"/>
        <v>ME</v>
      </c>
      <c r="G3472" s="533" t="s">
        <v>2722</v>
      </c>
      <c r="H3472" s="533">
        <v>727</v>
      </c>
      <c r="I3472" s="533" t="str">
        <f t="shared" ref="I3472:J3472" si="3091">I3470</f>
        <v>Aboveground, Water Distribution Piping</v>
      </c>
      <c r="J3472" s="533" t="str">
        <f t="shared" si="3091"/>
        <v>Cold Water PVC Pipes and fittings</v>
      </c>
      <c r="K3472" s="95" t="s">
        <v>17</v>
      </c>
      <c r="L3472" s="95" t="s">
        <v>604</v>
      </c>
      <c r="M3472" s="95">
        <v>1</v>
      </c>
      <c r="N3472" s="445" t="s">
        <v>2</v>
      </c>
      <c r="O3472" s="533">
        <v>625</v>
      </c>
      <c r="P3472" s="533">
        <v>625</v>
      </c>
      <c r="Q3472" s="533">
        <f t="shared" si="3088"/>
        <v>581.25</v>
      </c>
      <c r="R3472" s="533">
        <f t="shared" si="3089"/>
        <v>581.25</v>
      </c>
    </row>
    <row r="3473" spans="1:18" ht="15.75">
      <c r="A3473" s="533" t="s">
        <v>2729</v>
      </c>
      <c r="B3473" s="533">
        <v>22</v>
      </c>
      <c r="C3473" s="533" t="s">
        <v>588</v>
      </c>
      <c r="D3473" s="572" t="s">
        <v>1998</v>
      </c>
      <c r="E3473" s="571" t="str">
        <f t="shared" si="3066"/>
        <v xml:space="preserve"> WATER DISTRIBUTION PIPING</v>
      </c>
      <c r="F3473" s="533" t="str">
        <f t="shared" si="3041"/>
        <v>ME</v>
      </c>
      <c r="G3473" s="533" t="s">
        <v>2722</v>
      </c>
      <c r="H3473" s="533">
        <v>728</v>
      </c>
      <c r="I3473" s="533" t="str">
        <f t="shared" ref="I3473:J3473" si="3092">I3471</f>
        <v>Aboveground, Water Distribution Piping</v>
      </c>
      <c r="J3473" s="533" t="str">
        <f t="shared" si="3092"/>
        <v>Valves</v>
      </c>
      <c r="K3473" s="95" t="s">
        <v>19</v>
      </c>
      <c r="L3473" s="95" t="s">
        <v>605</v>
      </c>
      <c r="M3473" s="95">
        <v>1</v>
      </c>
      <c r="N3473" s="445" t="s">
        <v>2</v>
      </c>
      <c r="O3473" s="533">
        <v>625</v>
      </c>
      <c r="P3473" s="533">
        <v>625</v>
      </c>
      <c r="Q3473" s="533">
        <f t="shared" si="3088"/>
        <v>581.25</v>
      </c>
      <c r="R3473" s="533">
        <f t="shared" si="3089"/>
        <v>581.25</v>
      </c>
    </row>
    <row r="3474" spans="1:18" ht="15.75">
      <c r="A3474" s="533" t="s">
        <v>2729</v>
      </c>
      <c r="B3474" s="533">
        <v>22</v>
      </c>
      <c r="C3474" s="533" t="s">
        <v>588</v>
      </c>
      <c r="D3474" s="572" t="s">
        <v>1998</v>
      </c>
      <c r="E3474" s="571" t="str">
        <f t="shared" si="3066"/>
        <v xml:space="preserve"> WATER DISTRIBUTION PIPING</v>
      </c>
      <c r="F3474" s="533" t="str">
        <f t="shared" si="3041"/>
        <v>ME</v>
      </c>
      <c r="G3474" s="533" t="s">
        <v>2722</v>
      </c>
      <c r="H3474" s="533">
        <v>729</v>
      </c>
      <c r="I3474" s="533" t="str">
        <f t="shared" ref="I3474:J3474" si="3093">I3472</f>
        <v>Aboveground, Water Distribution Piping</v>
      </c>
      <c r="J3474" s="533" t="str">
        <f t="shared" si="3093"/>
        <v>Cold Water PVC Pipes and fittings</v>
      </c>
      <c r="K3474" s="95" t="s">
        <v>20</v>
      </c>
      <c r="L3474" s="95" t="s">
        <v>606</v>
      </c>
      <c r="M3474" s="95">
        <v>1</v>
      </c>
      <c r="N3474" s="367" t="s">
        <v>2</v>
      </c>
      <c r="O3474" s="533">
        <v>940</v>
      </c>
      <c r="P3474" s="533">
        <v>940</v>
      </c>
      <c r="Q3474" s="533">
        <f t="shared" si="3088"/>
        <v>874.2</v>
      </c>
      <c r="R3474" s="533">
        <f t="shared" si="3089"/>
        <v>874.2</v>
      </c>
    </row>
    <row r="3475" spans="1:18" ht="15.75">
      <c r="A3475" s="533" t="s">
        <v>2729</v>
      </c>
      <c r="B3475" s="533">
        <v>22</v>
      </c>
      <c r="C3475" s="533" t="s">
        <v>588</v>
      </c>
      <c r="D3475" s="572" t="s">
        <v>2002</v>
      </c>
      <c r="E3475" s="571" t="s">
        <v>1251</v>
      </c>
      <c r="F3475" s="533" t="str">
        <f t="shared" si="3041"/>
        <v>ME</v>
      </c>
      <c r="G3475" s="533" t="s">
        <v>2725</v>
      </c>
      <c r="H3475" s="533">
        <v>730</v>
      </c>
      <c r="I3475" s="533" t="str">
        <f t="shared" ref="I3475:I3476" si="3094">L3475</f>
        <v>221123 - DOMESTIC WATER PIPING SPECIALTIES</v>
      </c>
      <c r="J3475" s="533" t="str">
        <f t="shared" ref="J3475:J3476" si="3095">L3475</f>
        <v>221123 - DOMESTIC WATER PIPING SPECIALTIES</v>
      </c>
      <c r="K3475" s="95"/>
      <c r="L3475" s="95" t="s">
        <v>607</v>
      </c>
      <c r="M3475" s="131"/>
      <c r="N3475" s="367"/>
    </row>
    <row r="3476" spans="1:18" ht="15.75">
      <c r="A3476" s="533" t="s">
        <v>2729</v>
      </c>
      <c r="B3476" s="533">
        <v>22</v>
      </c>
      <c r="C3476" s="533" t="s">
        <v>588</v>
      </c>
      <c r="D3476" s="572" t="s">
        <v>2002</v>
      </c>
      <c r="E3476" s="571" t="str">
        <f t="shared" ref="E3476:E3482" si="3096">E3475</f>
        <v xml:space="preserve"> DOMESTIC WATER PIPING SPECIALTIES</v>
      </c>
      <c r="F3476" s="533" t="str">
        <f t="shared" si="3041"/>
        <v>ME</v>
      </c>
      <c r="G3476" s="533" t="s">
        <v>2725</v>
      </c>
      <c r="H3476" s="533">
        <v>731</v>
      </c>
      <c r="I3476" s="533" t="str">
        <f t="shared" si="3094"/>
        <v>WATER TAPS</v>
      </c>
      <c r="J3476" s="533" t="str">
        <f t="shared" si="3095"/>
        <v>WATER TAPS</v>
      </c>
      <c r="K3476" s="95"/>
      <c r="L3476" s="95" t="s">
        <v>608</v>
      </c>
      <c r="M3476" s="131"/>
      <c r="N3476" s="367"/>
    </row>
    <row r="3477" spans="1:18" ht="15.75">
      <c r="A3477" s="533" t="s">
        <v>2729</v>
      </c>
      <c r="B3477" s="533">
        <v>22</v>
      </c>
      <c r="C3477" s="533" t="s">
        <v>588</v>
      </c>
      <c r="D3477" s="572" t="s">
        <v>2002</v>
      </c>
      <c r="E3477" s="571" t="str">
        <f t="shared" si="3096"/>
        <v xml:space="preserve"> DOMESTIC WATER PIPING SPECIALTIES</v>
      </c>
      <c r="F3477" s="533" t="str">
        <f t="shared" si="3041"/>
        <v>ME</v>
      </c>
      <c r="G3477" s="533" t="s">
        <v>2722</v>
      </c>
      <c r="H3477" s="533">
        <v>732</v>
      </c>
      <c r="I3477" s="533" t="str">
        <f>I3475</f>
        <v>221123 - DOMESTIC WATER PIPING SPECIALTIES</v>
      </c>
      <c r="J3477" s="533" t="str">
        <f>J3475</f>
        <v>221123 - DOMESTIC WATER PIPING SPECIALTIES</v>
      </c>
      <c r="K3477" s="95" t="s">
        <v>21</v>
      </c>
      <c r="L3477" s="95" t="s">
        <v>609</v>
      </c>
      <c r="M3477" s="95">
        <v>1</v>
      </c>
      <c r="N3477" s="367" t="s">
        <v>39</v>
      </c>
      <c r="O3477" s="533">
        <v>350</v>
      </c>
      <c r="P3477" s="533">
        <v>350</v>
      </c>
      <c r="Q3477" s="533">
        <f>O3477*0.93</f>
        <v>325.5</v>
      </c>
      <c r="R3477" s="533">
        <f>Q3477*M3477</f>
        <v>325.5</v>
      </c>
    </row>
    <row r="3478" spans="1:18" ht="16.5" thickBot="1">
      <c r="A3478" s="533" t="s">
        <v>2729</v>
      </c>
      <c r="B3478" s="533">
        <v>22</v>
      </c>
      <c r="C3478" s="533" t="s">
        <v>588</v>
      </c>
      <c r="D3478" s="572" t="s">
        <v>2002</v>
      </c>
      <c r="E3478" s="571" t="str">
        <f t="shared" si="3096"/>
        <v xml:space="preserve"> DOMESTIC WATER PIPING SPECIALTIES</v>
      </c>
      <c r="F3478" s="533" t="str">
        <f t="shared" si="3041"/>
        <v>ME</v>
      </c>
      <c r="G3478" s="533" t="s">
        <v>2725</v>
      </c>
      <c r="H3478" s="533">
        <v>733</v>
      </c>
      <c r="I3478" s="533" t="str">
        <f>L3478</f>
        <v>PERINAL BIP COCK</v>
      </c>
      <c r="J3478" s="533" t="str">
        <f>L3478</f>
        <v>PERINAL BIP COCK</v>
      </c>
      <c r="K3478" s="95"/>
      <c r="L3478" s="95" t="s">
        <v>610</v>
      </c>
      <c r="M3478" s="131"/>
      <c r="N3478" s="367"/>
    </row>
    <row r="3479" spans="1:18" ht="16.5" thickBot="1">
      <c r="A3479" s="533" t="s">
        <v>2729</v>
      </c>
      <c r="B3479" s="533">
        <v>22</v>
      </c>
      <c r="C3479" s="533" t="s">
        <v>588</v>
      </c>
      <c r="D3479" s="572" t="s">
        <v>2002</v>
      </c>
      <c r="E3479" s="571" t="str">
        <f t="shared" si="3096"/>
        <v xml:space="preserve"> DOMESTIC WATER PIPING SPECIALTIES</v>
      </c>
      <c r="F3479" s="533" t="str">
        <f t="shared" si="3041"/>
        <v>ME</v>
      </c>
      <c r="G3479" s="533" t="s">
        <v>2722</v>
      </c>
      <c r="H3479" s="533">
        <v>734</v>
      </c>
      <c r="I3479" s="533" t="str">
        <f>I3477</f>
        <v>221123 - DOMESTIC WATER PIPING SPECIALTIES</v>
      </c>
      <c r="J3479" s="533" t="str">
        <f>J3477</f>
        <v>221123 - DOMESTIC WATER PIPING SPECIALTIES</v>
      </c>
      <c r="K3479" s="95" t="s">
        <v>45</v>
      </c>
      <c r="L3479" s="95" t="s">
        <v>611</v>
      </c>
      <c r="M3479" s="95">
        <v>7</v>
      </c>
      <c r="N3479" s="463" t="s">
        <v>39</v>
      </c>
      <c r="O3479" s="533">
        <v>310</v>
      </c>
      <c r="P3479" s="533">
        <v>2170</v>
      </c>
      <c r="Q3479" s="533">
        <f>O3479*0.93</f>
        <v>288.3</v>
      </c>
      <c r="R3479" s="533">
        <f>Q3479*M3479</f>
        <v>2018.1000000000001</v>
      </c>
    </row>
    <row r="3480" spans="1:18" ht="15.75">
      <c r="A3480" s="533" t="s">
        <v>2729</v>
      </c>
      <c r="B3480" s="533">
        <v>22</v>
      </c>
      <c r="C3480" s="533" t="s">
        <v>588</v>
      </c>
      <c r="D3480" s="572" t="s">
        <v>2002</v>
      </c>
      <c r="E3480" s="571" t="str">
        <f t="shared" si="3096"/>
        <v xml:space="preserve"> DOMESTIC WATER PIPING SPECIALTIES</v>
      </c>
      <c r="F3480" s="533" t="str">
        <f t="shared" si="3041"/>
        <v>ME</v>
      </c>
      <c r="G3480" s="533" t="s">
        <v>2725</v>
      </c>
      <c r="H3480" s="533">
        <v>735</v>
      </c>
      <c r="I3480" s="533" t="str">
        <f>L3480</f>
        <v>Float valve</v>
      </c>
      <c r="J3480" s="533" t="str">
        <f>L3480</f>
        <v>Float valve</v>
      </c>
      <c r="K3480" s="95"/>
      <c r="L3480" s="95" t="s">
        <v>612</v>
      </c>
      <c r="M3480" s="131"/>
      <c r="N3480" s="367"/>
    </row>
    <row r="3481" spans="1:18" ht="15.75">
      <c r="A3481" s="533" t="s">
        <v>2729</v>
      </c>
      <c r="B3481" s="533">
        <v>22</v>
      </c>
      <c r="C3481" s="533" t="s">
        <v>588</v>
      </c>
      <c r="D3481" s="572" t="s">
        <v>2002</v>
      </c>
      <c r="E3481" s="571" t="str">
        <f t="shared" si="3096"/>
        <v xml:space="preserve"> DOMESTIC WATER PIPING SPECIALTIES</v>
      </c>
      <c r="F3481" s="533" t="str">
        <f t="shared" si="3041"/>
        <v>ME</v>
      </c>
      <c r="G3481" s="533" t="s">
        <v>2722</v>
      </c>
      <c r="H3481" s="533">
        <v>736</v>
      </c>
      <c r="I3481" s="533" t="str">
        <f t="shared" ref="I3481:J3481" si="3097">I3479</f>
        <v>221123 - DOMESTIC WATER PIPING SPECIALTIES</v>
      </c>
      <c r="J3481" s="533" t="str">
        <f t="shared" si="3097"/>
        <v>221123 - DOMESTIC WATER PIPING SPECIALTIES</v>
      </c>
      <c r="K3481" s="95" t="s">
        <v>48</v>
      </c>
      <c r="L3481" s="95" t="s">
        <v>558</v>
      </c>
      <c r="M3481" s="95">
        <v>4</v>
      </c>
      <c r="N3481" s="367" t="s">
        <v>39</v>
      </c>
      <c r="O3481" s="533">
        <v>150</v>
      </c>
      <c r="P3481" s="533">
        <v>600</v>
      </c>
      <c r="Q3481" s="533">
        <f t="shared" ref="Q3481:Q3482" si="3098">O3481*0.93</f>
        <v>139.5</v>
      </c>
      <c r="R3481" s="533">
        <f t="shared" ref="R3481:R3482" si="3099">Q3481*M3481</f>
        <v>558</v>
      </c>
    </row>
    <row r="3482" spans="1:18" ht="15.75">
      <c r="A3482" s="533" t="s">
        <v>2729</v>
      </c>
      <c r="B3482" s="533">
        <v>22</v>
      </c>
      <c r="C3482" s="533" t="s">
        <v>588</v>
      </c>
      <c r="D3482" s="572" t="s">
        <v>2002</v>
      </c>
      <c r="E3482" s="571" t="str">
        <f t="shared" si="3096"/>
        <v xml:space="preserve"> DOMESTIC WATER PIPING SPECIALTIES</v>
      </c>
      <c r="F3482" s="533" t="str">
        <f t="shared" si="3041"/>
        <v>ME</v>
      </c>
      <c r="G3482" s="533" t="s">
        <v>2722</v>
      </c>
      <c r="H3482" s="533">
        <v>737</v>
      </c>
      <c r="I3482" s="533" t="str">
        <f t="shared" ref="I3482:J3482" si="3100">I3480</f>
        <v>Float valve</v>
      </c>
      <c r="J3482" s="533" t="str">
        <f t="shared" si="3100"/>
        <v>Float valve</v>
      </c>
      <c r="K3482" s="95" t="s">
        <v>50</v>
      </c>
      <c r="L3482" s="95" t="s">
        <v>613</v>
      </c>
      <c r="M3482" s="95">
        <v>1</v>
      </c>
      <c r="N3482" s="367" t="s">
        <v>39</v>
      </c>
      <c r="O3482" s="533">
        <v>175</v>
      </c>
      <c r="P3482" s="533">
        <v>175</v>
      </c>
      <c r="Q3482" s="533">
        <f t="shared" si="3098"/>
        <v>162.75</v>
      </c>
      <c r="R3482" s="533">
        <f t="shared" si="3099"/>
        <v>162.75</v>
      </c>
    </row>
    <row r="3483" spans="1:18" ht="15.75">
      <c r="A3483" s="533" t="s">
        <v>2729</v>
      </c>
      <c r="B3483" s="533">
        <v>22</v>
      </c>
      <c r="C3483" s="533" t="s">
        <v>588</v>
      </c>
      <c r="D3483" s="572" t="s">
        <v>2002</v>
      </c>
      <c r="E3483" s="571" t="s">
        <v>1252</v>
      </c>
      <c r="F3483" s="533" t="str">
        <f t="shared" si="3041"/>
        <v>ME</v>
      </c>
      <c r="G3483" s="533" t="s">
        <v>2725</v>
      </c>
      <c r="H3483" s="533">
        <v>738</v>
      </c>
      <c r="I3483" s="533" t="str">
        <f t="shared" ref="I3483:I3484" si="3101">L3483</f>
        <v xml:space="preserve">221123 - DOMESTIC WATER PUMPS </v>
      </c>
      <c r="J3483" s="533" t="str">
        <f t="shared" ref="J3483:J3484" si="3102">L3483</f>
        <v xml:space="preserve">221123 - DOMESTIC WATER PUMPS </v>
      </c>
      <c r="K3483" s="95"/>
      <c r="L3483" s="95" t="s">
        <v>614</v>
      </c>
      <c r="M3483" s="131"/>
      <c r="N3483" s="367"/>
    </row>
    <row r="3484" spans="1:18" ht="15.75">
      <c r="A3484" s="533" t="s">
        <v>2729</v>
      </c>
      <c r="B3484" s="533">
        <v>22</v>
      </c>
      <c r="C3484" s="533" t="s">
        <v>588</v>
      </c>
      <c r="D3484" s="572" t="s">
        <v>2002</v>
      </c>
      <c r="E3484" s="571" t="str">
        <f t="shared" ref="E3484:E3490" si="3103">E3483</f>
        <v xml:space="preserve"> DOMESTIC WATER PUMPS </v>
      </c>
      <c r="F3484" s="533" t="str">
        <f t="shared" si="3041"/>
        <v>ME</v>
      </c>
      <c r="G3484" s="533" t="s">
        <v>2725</v>
      </c>
      <c r="H3484" s="533">
        <v>739</v>
      </c>
      <c r="I3484" s="533" t="str">
        <f t="shared" si="3101"/>
        <v>In-Line Circulators</v>
      </c>
      <c r="J3484" s="533" t="str">
        <f t="shared" si="3102"/>
        <v>In-Line Circulators</v>
      </c>
      <c r="K3484" s="95"/>
      <c r="L3484" s="95" t="s">
        <v>615</v>
      </c>
      <c r="M3484" s="131"/>
      <c r="N3484" s="367"/>
    </row>
    <row r="3485" spans="1:18" ht="15.75">
      <c r="A3485" s="533" t="s">
        <v>2729</v>
      </c>
      <c r="B3485" s="533">
        <v>22</v>
      </c>
      <c r="C3485" s="533" t="s">
        <v>588</v>
      </c>
      <c r="D3485" s="572" t="s">
        <v>2002</v>
      </c>
      <c r="E3485" s="571" t="str">
        <f t="shared" si="3103"/>
        <v xml:space="preserve"> DOMESTIC WATER PUMPS </v>
      </c>
      <c r="F3485" s="533" t="str">
        <f t="shared" si="3041"/>
        <v>ME</v>
      </c>
      <c r="G3485" s="533" t="s">
        <v>2722</v>
      </c>
      <c r="H3485" s="533">
        <v>740</v>
      </c>
      <c r="I3485" s="533" t="str">
        <f t="shared" ref="I3485:J3485" si="3104">I3483</f>
        <v xml:space="preserve">221123 - DOMESTIC WATER PUMPS </v>
      </c>
      <c r="J3485" s="533" t="str">
        <f t="shared" si="3104"/>
        <v xml:space="preserve">221123 - DOMESTIC WATER PUMPS </v>
      </c>
      <c r="K3485" s="95" t="s">
        <v>76</v>
      </c>
      <c r="L3485" s="95" t="s">
        <v>616</v>
      </c>
      <c r="M3485" s="95">
        <v>2</v>
      </c>
      <c r="N3485" s="367" t="s">
        <v>39</v>
      </c>
      <c r="O3485" s="533">
        <v>190</v>
      </c>
      <c r="P3485" s="533">
        <v>380</v>
      </c>
      <c r="Q3485" s="533">
        <f t="shared" ref="Q3485:Q3486" si="3105">O3485*0.93</f>
        <v>176.70000000000002</v>
      </c>
      <c r="R3485" s="533">
        <f t="shared" ref="R3485:R3486" si="3106">Q3485*M3485</f>
        <v>353.40000000000003</v>
      </c>
    </row>
    <row r="3486" spans="1:18" ht="15.75">
      <c r="A3486" s="533" t="s">
        <v>2729</v>
      </c>
      <c r="B3486" s="533">
        <v>22</v>
      </c>
      <c r="C3486" s="533" t="s">
        <v>588</v>
      </c>
      <c r="D3486" s="572" t="s">
        <v>2002</v>
      </c>
      <c r="E3486" s="571" t="str">
        <f t="shared" si="3103"/>
        <v xml:space="preserve"> DOMESTIC WATER PUMPS </v>
      </c>
      <c r="F3486" s="533" t="str">
        <f t="shared" si="3041"/>
        <v>ME</v>
      </c>
      <c r="G3486" s="533" t="s">
        <v>2722</v>
      </c>
      <c r="H3486" s="533">
        <v>741</v>
      </c>
      <c r="I3486" s="533" t="str">
        <f t="shared" ref="I3486:J3486" si="3107">I3484</f>
        <v>In-Line Circulators</v>
      </c>
      <c r="J3486" s="533" t="str">
        <f t="shared" si="3107"/>
        <v>In-Line Circulators</v>
      </c>
      <c r="K3486" s="95" t="s">
        <v>77</v>
      </c>
      <c r="L3486" s="95" t="s">
        <v>617</v>
      </c>
      <c r="M3486" s="95">
        <v>2</v>
      </c>
      <c r="N3486" s="367" t="s">
        <v>39</v>
      </c>
      <c r="O3486" s="533">
        <v>230</v>
      </c>
      <c r="P3486" s="533">
        <v>460</v>
      </c>
      <c r="Q3486" s="533">
        <f t="shared" si="3105"/>
        <v>213.9</v>
      </c>
      <c r="R3486" s="533">
        <f t="shared" si="3106"/>
        <v>427.8</v>
      </c>
    </row>
    <row r="3487" spans="1:18" ht="15.75">
      <c r="A3487" s="533" t="s">
        <v>2729</v>
      </c>
      <c r="B3487" s="533">
        <v>22</v>
      </c>
      <c r="C3487" s="533" t="s">
        <v>588</v>
      </c>
      <c r="D3487" s="572" t="s">
        <v>2002</v>
      </c>
      <c r="E3487" s="571" t="str">
        <f t="shared" si="3103"/>
        <v xml:space="preserve"> DOMESTIC WATER PUMPS </v>
      </c>
      <c r="F3487" s="533" t="str">
        <f t="shared" si="3041"/>
        <v>ME</v>
      </c>
      <c r="G3487" s="533" t="s">
        <v>2725</v>
      </c>
      <c r="H3487" s="533">
        <v>742</v>
      </c>
      <c r="I3487" s="533" t="str">
        <f>L3487</f>
        <v>End suction centrifugal pumps</v>
      </c>
      <c r="J3487" s="533" t="str">
        <f>L3487</f>
        <v>End suction centrifugal pumps</v>
      </c>
      <c r="K3487" s="95"/>
      <c r="L3487" s="95" t="s">
        <v>618</v>
      </c>
      <c r="M3487" s="131"/>
      <c r="N3487" s="367"/>
    </row>
    <row r="3488" spans="1:18" ht="15.75">
      <c r="A3488" s="533" t="s">
        <v>2729</v>
      </c>
      <c r="B3488" s="533">
        <v>22</v>
      </c>
      <c r="C3488" s="533" t="s">
        <v>588</v>
      </c>
      <c r="D3488" s="572" t="s">
        <v>2002</v>
      </c>
      <c r="E3488" s="571" t="str">
        <f t="shared" si="3103"/>
        <v xml:space="preserve"> DOMESTIC WATER PUMPS </v>
      </c>
      <c r="F3488" s="533" t="str">
        <f t="shared" si="3041"/>
        <v>ME</v>
      </c>
      <c r="G3488" s="533" t="s">
        <v>2722</v>
      </c>
      <c r="H3488" s="533">
        <v>743</v>
      </c>
      <c r="I3488" s="533" t="str">
        <f t="shared" ref="I3488:J3488" si="3108">I3486</f>
        <v>In-Line Circulators</v>
      </c>
      <c r="J3488" s="533" t="str">
        <f t="shared" si="3108"/>
        <v>In-Line Circulators</v>
      </c>
      <c r="K3488" s="95" t="s">
        <v>13</v>
      </c>
      <c r="L3488" s="95" t="s">
        <v>619</v>
      </c>
      <c r="M3488" s="95">
        <v>2</v>
      </c>
      <c r="N3488" s="367" t="s">
        <v>39</v>
      </c>
      <c r="O3488" s="533">
        <v>350</v>
      </c>
      <c r="P3488" s="533">
        <v>700</v>
      </c>
      <c r="Q3488" s="533">
        <f t="shared" ref="Q3488:Q3490" si="3109">O3488*0.93</f>
        <v>325.5</v>
      </c>
      <c r="R3488" s="533">
        <f t="shared" ref="R3488:R3490" si="3110">Q3488*M3488</f>
        <v>651</v>
      </c>
    </row>
    <row r="3489" spans="1:18" ht="15.75">
      <c r="A3489" s="533" t="s">
        <v>2729</v>
      </c>
      <c r="B3489" s="533">
        <v>22</v>
      </c>
      <c r="C3489" s="533" t="s">
        <v>588</v>
      </c>
      <c r="D3489" s="572" t="s">
        <v>2002</v>
      </c>
      <c r="E3489" s="571" t="str">
        <f t="shared" si="3103"/>
        <v xml:space="preserve"> DOMESTIC WATER PUMPS </v>
      </c>
      <c r="F3489" s="533" t="str">
        <f t="shared" si="3041"/>
        <v>ME</v>
      </c>
      <c r="G3489" s="533" t="s">
        <v>2722</v>
      </c>
      <c r="H3489" s="533">
        <v>744</v>
      </c>
      <c r="I3489" s="533" t="str">
        <f t="shared" ref="I3489:J3489" si="3111">I3487</f>
        <v>End suction centrifugal pumps</v>
      </c>
      <c r="J3489" s="533" t="str">
        <f t="shared" si="3111"/>
        <v>End suction centrifugal pumps</v>
      </c>
      <c r="K3489" s="95" t="s">
        <v>15</v>
      </c>
      <c r="L3489" s="95" t="s">
        <v>620</v>
      </c>
      <c r="M3489" s="95">
        <v>2</v>
      </c>
      <c r="N3489" s="367" t="s">
        <v>39</v>
      </c>
      <c r="O3489" s="533">
        <v>350</v>
      </c>
      <c r="P3489" s="533">
        <v>700</v>
      </c>
      <c r="Q3489" s="533">
        <f t="shared" si="3109"/>
        <v>325.5</v>
      </c>
      <c r="R3489" s="533">
        <f t="shared" si="3110"/>
        <v>651</v>
      </c>
    </row>
    <row r="3490" spans="1:18" ht="15.75">
      <c r="A3490" s="533" t="s">
        <v>2729</v>
      </c>
      <c r="B3490" s="533">
        <v>22</v>
      </c>
      <c r="C3490" s="533" t="s">
        <v>588</v>
      </c>
      <c r="D3490" s="572" t="s">
        <v>2002</v>
      </c>
      <c r="E3490" s="571" t="str">
        <f t="shared" si="3103"/>
        <v xml:space="preserve"> DOMESTIC WATER PUMPS </v>
      </c>
      <c r="F3490" s="533" t="str">
        <f t="shared" si="3041"/>
        <v>ME</v>
      </c>
      <c r="G3490" s="533" t="s">
        <v>2722</v>
      </c>
      <c r="H3490" s="533">
        <v>745</v>
      </c>
      <c r="I3490" s="533" t="str">
        <f t="shared" ref="I3490:J3490" si="3112">I3488</f>
        <v>In-Line Circulators</v>
      </c>
      <c r="J3490" s="533" t="str">
        <f t="shared" si="3112"/>
        <v>In-Line Circulators</v>
      </c>
      <c r="K3490" s="87" t="s">
        <v>17</v>
      </c>
      <c r="L3490" s="87" t="s">
        <v>621</v>
      </c>
      <c r="M3490" s="95">
        <v>1</v>
      </c>
      <c r="N3490" s="367" t="s">
        <v>2</v>
      </c>
      <c r="O3490" s="533">
        <v>375</v>
      </c>
      <c r="P3490" s="533">
        <v>375</v>
      </c>
      <c r="Q3490" s="533">
        <f t="shared" si="3109"/>
        <v>348.75</v>
      </c>
      <c r="R3490" s="533">
        <f t="shared" si="3110"/>
        <v>348.75</v>
      </c>
    </row>
    <row r="3491" spans="1:18" ht="15.75">
      <c r="A3491" s="533" t="s">
        <v>2729</v>
      </c>
      <c r="B3491" s="533">
        <v>22</v>
      </c>
      <c r="C3491" s="533" t="s">
        <v>588</v>
      </c>
      <c r="D3491" s="572" t="s">
        <v>2004</v>
      </c>
      <c r="E3491" s="571" t="s">
        <v>1253</v>
      </c>
      <c r="F3491" s="533" t="str">
        <f t="shared" si="3041"/>
        <v>ME</v>
      </c>
      <c r="G3491" s="533" t="s">
        <v>2725</v>
      </c>
      <c r="H3491" s="533">
        <v>746</v>
      </c>
      <c r="I3491" s="533" t="str">
        <f>L3491</f>
        <v>221123.13 - DOMESTIC WATER PACKAGED BOOSTER PUMP SETS</v>
      </c>
      <c r="J3491" s="533" t="str">
        <f>L3491</f>
        <v>221123.13 - DOMESTIC WATER PACKAGED BOOSTER PUMP SETS</v>
      </c>
      <c r="K3491" s="95"/>
      <c r="L3491" s="95" t="s">
        <v>622</v>
      </c>
      <c r="M3491" s="96"/>
      <c r="N3491" s="367"/>
    </row>
    <row r="3492" spans="1:18" ht="15.75">
      <c r="A3492" s="533" t="s">
        <v>2729</v>
      </c>
      <c r="B3492" s="533">
        <v>22</v>
      </c>
      <c r="C3492" s="533" t="s">
        <v>588</v>
      </c>
      <c r="D3492" s="572" t="s">
        <v>2004</v>
      </c>
      <c r="E3492" s="571" t="str">
        <f t="shared" ref="E3492:E3494" si="3113">E3491</f>
        <v xml:space="preserve"> DOMESTIC WATER PACKAGED BOOSTER PUMP SETS</v>
      </c>
      <c r="F3492" s="533" t="str">
        <f t="shared" ref="F3492:F3515" si="3114">VLOOKUP(D:D,trade,3,FALSE)</f>
        <v>ME</v>
      </c>
      <c r="G3492" s="533" t="s">
        <v>2722</v>
      </c>
      <c r="H3492" s="533">
        <v>747</v>
      </c>
      <c r="I3492" s="533" t="str">
        <f t="shared" ref="I3492:J3492" si="3115">I3490</f>
        <v>In-Line Circulators</v>
      </c>
      <c r="J3492" s="533" t="str">
        <f t="shared" si="3115"/>
        <v>In-Line Circulators</v>
      </c>
      <c r="K3492" s="95" t="s">
        <v>19</v>
      </c>
      <c r="L3492" s="95" t="s">
        <v>623</v>
      </c>
      <c r="M3492" s="95">
        <v>1</v>
      </c>
      <c r="N3492" s="367" t="s">
        <v>624</v>
      </c>
      <c r="O3492" s="533">
        <v>1500</v>
      </c>
      <c r="P3492" s="533">
        <v>1500</v>
      </c>
      <c r="Q3492" s="533">
        <f t="shared" ref="Q3492:Q3494" si="3116">O3492*0.93</f>
        <v>1395</v>
      </c>
      <c r="R3492" s="533">
        <f t="shared" ref="R3492:R3494" si="3117">Q3492*M3492</f>
        <v>1395</v>
      </c>
    </row>
    <row r="3493" spans="1:18" ht="15.75">
      <c r="A3493" s="533" t="s">
        <v>2729</v>
      </c>
      <c r="B3493" s="533">
        <v>22</v>
      </c>
      <c r="C3493" s="533" t="s">
        <v>588</v>
      </c>
      <c r="D3493" s="572" t="s">
        <v>2004</v>
      </c>
      <c r="E3493" s="571" t="str">
        <f t="shared" si="3113"/>
        <v xml:space="preserve"> DOMESTIC WATER PACKAGED BOOSTER PUMP SETS</v>
      </c>
      <c r="F3493" s="533" t="str">
        <f t="shared" si="3114"/>
        <v>ME</v>
      </c>
      <c r="G3493" s="533" t="s">
        <v>2722</v>
      </c>
      <c r="H3493" s="533">
        <v>748</v>
      </c>
      <c r="I3493" s="533" t="str">
        <f t="shared" ref="I3493:J3493" si="3118">I3491</f>
        <v>221123.13 - DOMESTIC WATER PACKAGED BOOSTER PUMP SETS</v>
      </c>
      <c r="J3493" s="533" t="str">
        <f t="shared" si="3118"/>
        <v>221123.13 - DOMESTIC WATER PACKAGED BOOSTER PUMP SETS</v>
      </c>
      <c r="K3493" s="95" t="s">
        <v>20</v>
      </c>
      <c r="L3493" s="95" t="s">
        <v>625</v>
      </c>
      <c r="M3493" s="95">
        <v>1</v>
      </c>
      <c r="N3493" s="367" t="s">
        <v>624</v>
      </c>
      <c r="O3493" s="533">
        <v>1500</v>
      </c>
      <c r="P3493" s="533">
        <v>1500</v>
      </c>
      <c r="Q3493" s="533">
        <f t="shared" si="3116"/>
        <v>1395</v>
      </c>
      <c r="R3493" s="533">
        <f t="shared" si="3117"/>
        <v>1395</v>
      </c>
    </row>
    <row r="3494" spans="1:18" ht="15.75">
      <c r="A3494" s="533" t="s">
        <v>2729</v>
      </c>
      <c r="B3494" s="533">
        <v>22</v>
      </c>
      <c r="C3494" s="533" t="s">
        <v>588</v>
      </c>
      <c r="D3494" s="572" t="s">
        <v>2004</v>
      </c>
      <c r="E3494" s="571" t="str">
        <f t="shared" si="3113"/>
        <v xml:space="preserve"> DOMESTIC WATER PACKAGED BOOSTER PUMP SETS</v>
      </c>
      <c r="F3494" s="533" t="str">
        <f t="shared" si="3114"/>
        <v>ME</v>
      </c>
      <c r="G3494" s="533" t="s">
        <v>2722</v>
      </c>
      <c r="H3494" s="533">
        <v>749</v>
      </c>
      <c r="I3494" s="533" t="str">
        <f t="shared" ref="I3494:J3494" si="3119">I3492</f>
        <v>In-Line Circulators</v>
      </c>
      <c r="J3494" s="533" t="str">
        <f t="shared" si="3119"/>
        <v>In-Line Circulators</v>
      </c>
      <c r="K3494" s="87" t="s">
        <v>21</v>
      </c>
      <c r="L3494" s="87" t="s">
        <v>626</v>
      </c>
      <c r="M3494" s="95">
        <v>1</v>
      </c>
      <c r="N3494" s="367" t="s">
        <v>2</v>
      </c>
      <c r="O3494" s="533">
        <v>310</v>
      </c>
      <c r="P3494" s="533">
        <v>310</v>
      </c>
      <c r="Q3494" s="533">
        <f t="shared" si="3116"/>
        <v>288.3</v>
      </c>
      <c r="R3494" s="533">
        <f t="shared" si="3117"/>
        <v>288.3</v>
      </c>
    </row>
    <row r="3495" spans="1:18" ht="15.75">
      <c r="A3495" s="533" t="s">
        <v>2729</v>
      </c>
      <c r="B3495" s="533">
        <v>22</v>
      </c>
      <c r="C3495" s="533" t="s">
        <v>588</v>
      </c>
      <c r="D3495" s="572" t="s">
        <v>2008</v>
      </c>
      <c r="E3495" s="571" t="s">
        <v>1254</v>
      </c>
      <c r="F3495" s="533" t="str">
        <f t="shared" si="3114"/>
        <v>ME</v>
      </c>
      <c r="G3495" s="533" t="s">
        <v>2725</v>
      </c>
      <c r="H3495" s="533">
        <v>750</v>
      </c>
      <c r="I3495" s="533" t="str">
        <f t="shared" ref="I3495:I3497" si="3120">L3495</f>
        <v>221316 - SANITARY WASTE AND VENT PIPING</v>
      </c>
      <c r="J3495" s="533" t="str">
        <f t="shared" ref="J3495:J3497" si="3121">L3495</f>
        <v>221316 - SANITARY WASTE AND VENT PIPING</v>
      </c>
      <c r="K3495" s="95"/>
      <c r="L3495" s="95" t="s">
        <v>627</v>
      </c>
      <c r="M3495" s="96"/>
      <c r="N3495" s="367"/>
    </row>
    <row r="3496" spans="1:18" ht="15.75">
      <c r="A3496" s="533" t="s">
        <v>2729</v>
      </c>
      <c r="B3496" s="533">
        <v>22</v>
      </c>
      <c r="C3496" s="533" t="s">
        <v>588</v>
      </c>
      <c r="D3496" s="572" t="s">
        <v>2008</v>
      </c>
      <c r="E3496" s="571" t="str">
        <f t="shared" ref="E3496:E3515" si="3122">E3495</f>
        <v xml:space="preserve"> SANITARY WASTE AND VENT PIPING</v>
      </c>
      <c r="F3496" s="533" t="str">
        <f t="shared" si="3114"/>
        <v>ME</v>
      </c>
      <c r="G3496" s="533" t="s">
        <v>2725</v>
      </c>
      <c r="H3496" s="533">
        <v>751</v>
      </c>
      <c r="I3496" s="533" t="str">
        <f t="shared" si="3120"/>
        <v>Above Ground / Underground , Soil, Waste and Vent Piping</v>
      </c>
      <c r="J3496" s="533" t="str">
        <f t="shared" si="3121"/>
        <v>Above Ground / Underground , Soil, Waste and Vent Piping</v>
      </c>
      <c r="K3496" s="131"/>
      <c r="L3496" s="131" t="s">
        <v>628</v>
      </c>
      <c r="M3496" s="96"/>
      <c r="N3496" s="366"/>
    </row>
    <row r="3497" spans="1:18" ht="16.5" thickBot="1">
      <c r="A3497" s="533" t="s">
        <v>2729</v>
      </c>
      <c r="B3497" s="533">
        <v>22</v>
      </c>
      <c r="C3497" s="533" t="s">
        <v>588</v>
      </c>
      <c r="D3497" s="572" t="s">
        <v>2008</v>
      </c>
      <c r="E3497" s="571" t="str">
        <f t="shared" si="3122"/>
        <v xml:space="preserve"> SANITARY WASTE AND VENT PIPING</v>
      </c>
      <c r="F3497" s="533" t="str">
        <f t="shared" si="3114"/>
        <v>ME</v>
      </c>
      <c r="G3497" s="533" t="s">
        <v>2725</v>
      </c>
      <c r="H3497" s="533">
        <v>752</v>
      </c>
      <c r="I3497" s="533" t="str">
        <f t="shared" si="3120"/>
        <v xml:space="preserve">PVC pipes </v>
      </c>
      <c r="J3497" s="533" t="str">
        <f t="shared" si="3121"/>
        <v xml:space="preserve">PVC pipes </v>
      </c>
      <c r="K3497" s="95"/>
      <c r="L3497" s="95" t="s">
        <v>629</v>
      </c>
      <c r="M3497" s="131"/>
      <c r="N3497" s="367"/>
    </row>
    <row r="3498" spans="1:18" ht="15.75">
      <c r="A3498" s="533" t="s">
        <v>2729</v>
      </c>
      <c r="B3498" s="533">
        <v>22</v>
      </c>
      <c r="C3498" s="533" t="s">
        <v>588</v>
      </c>
      <c r="D3498" s="572" t="s">
        <v>2008</v>
      </c>
      <c r="E3498" s="571" t="str">
        <f t="shared" si="3122"/>
        <v xml:space="preserve"> SANITARY WASTE AND VENT PIPING</v>
      </c>
      <c r="F3498" s="533" t="str">
        <f t="shared" si="3114"/>
        <v>ME</v>
      </c>
      <c r="G3498" s="533" t="s">
        <v>2722</v>
      </c>
      <c r="H3498" s="533">
        <v>753</v>
      </c>
      <c r="I3498" s="533" t="str">
        <f t="shared" ref="I3498:J3498" si="3123">I3496</f>
        <v>Above Ground / Underground , Soil, Waste and Vent Piping</v>
      </c>
      <c r="J3498" s="533" t="str">
        <f t="shared" si="3123"/>
        <v>Above Ground / Underground , Soil, Waste and Vent Piping</v>
      </c>
      <c r="K3498" s="95" t="s">
        <v>45</v>
      </c>
      <c r="L3498" s="95" t="s">
        <v>630</v>
      </c>
      <c r="M3498" s="95">
        <v>167</v>
      </c>
      <c r="N3498" s="460" t="s">
        <v>95</v>
      </c>
      <c r="O3498" s="533">
        <v>13</v>
      </c>
      <c r="P3498" s="533">
        <v>2171</v>
      </c>
      <c r="Q3498" s="533">
        <f t="shared" ref="Q3498:Q3502" si="3124">O3498*0.93</f>
        <v>12.09</v>
      </c>
      <c r="R3498" s="533">
        <f t="shared" ref="R3498:R3502" si="3125">Q3498*M3498</f>
        <v>2019.03</v>
      </c>
    </row>
    <row r="3499" spans="1:18" ht="15.75">
      <c r="A3499" s="533" t="s">
        <v>2729</v>
      </c>
      <c r="B3499" s="533">
        <v>22</v>
      </c>
      <c r="C3499" s="533" t="s">
        <v>588</v>
      </c>
      <c r="D3499" s="572" t="s">
        <v>2008</v>
      </c>
      <c r="E3499" s="571" t="str">
        <f t="shared" si="3122"/>
        <v xml:space="preserve"> SANITARY WASTE AND VENT PIPING</v>
      </c>
      <c r="F3499" s="533" t="str">
        <f t="shared" si="3114"/>
        <v>ME</v>
      </c>
      <c r="G3499" s="533" t="s">
        <v>2722</v>
      </c>
      <c r="H3499" s="533">
        <v>754</v>
      </c>
      <c r="I3499" s="533" t="str">
        <f t="shared" ref="I3499:J3499" si="3126">I3497</f>
        <v xml:space="preserve">PVC pipes </v>
      </c>
      <c r="J3499" s="533" t="str">
        <f t="shared" si="3126"/>
        <v xml:space="preserve">PVC pipes </v>
      </c>
      <c r="K3499" s="95" t="s">
        <v>48</v>
      </c>
      <c r="L3499" s="95" t="s">
        <v>558</v>
      </c>
      <c r="M3499" s="95">
        <v>475</v>
      </c>
      <c r="N3499" s="461" t="s">
        <v>95</v>
      </c>
      <c r="O3499" s="533">
        <v>15</v>
      </c>
      <c r="P3499" s="533">
        <v>7125</v>
      </c>
      <c r="Q3499" s="533">
        <f t="shared" si="3124"/>
        <v>13.950000000000001</v>
      </c>
      <c r="R3499" s="533">
        <f t="shared" si="3125"/>
        <v>6626.2500000000009</v>
      </c>
    </row>
    <row r="3500" spans="1:18" ht="15.75">
      <c r="A3500" s="533" t="s">
        <v>2729</v>
      </c>
      <c r="B3500" s="533">
        <v>22</v>
      </c>
      <c r="C3500" s="533" t="s">
        <v>588</v>
      </c>
      <c r="D3500" s="572" t="s">
        <v>2008</v>
      </c>
      <c r="E3500" s="571" t="str">
        <f t="shared" si="3122"/>
        <v xml:space="preserve"> SANITARY WASTE AND VENT PIPING</v>
      </c>
      <c r="F3500" s="533" t="str">
        <f t="shared" si="3114"/>
        <v>ME</v>
      </c>
      <c r="G3500" s="533" t="s">
        <v>2722</v>
      </c>
      <c r="H3500" s="533">
        <v>755</v>
      </c>
      <c r="I3500" s="533" t="str">
        <f t="shared" ref="I3500:J3500" si="3127">I3498</f>
        <v>Above Ground / Underground , Soil, Waste and Vent Piping</v>
      </c>
      <c r="J3500" s="533" t="str">
        <f t="shared" si="3127"/>
        <v>Above Ground / Underground , Soil, Waste and Vent Piping</v>
      </c>
      <c r="K3500" s="95" t="s">
        <v>50</v>
      </c>
      <c r="L3500" s="95" t="s">
        <v>631</v>
      </c>
      <c r="M3500" s="95">
        <v>97</v>
      </c>
      <c r="N3500" s="461" t="s">
        <v>95</v>
      </c>
      <c r="O3500" s="533">
        <v>18</v>
      </c>
      <c r="P3500" s="533">
        <v>1746</v>
      </c>
      <c r="Q3500" s="533">
        <f t="shared" si="3124"/>
        <v>16.740000000000002</v>
      </c>
      <c r="R3500" s="533">
        <f t="shared" si="3125"/>
        <v>1623.7800000000002</v>
      </c>
    </row>
    <row r="3501" spans="1:18" ht="16.5" thickBot="1">
      <c r="A3501" s="533" t="s">
        <v>2729</v>
      </c>
      <c r="B3501" s="533">
        <v>22</v>
      </c>
      <c r="C3501" s="533" t="s">
        <v>588</v>
      </c>
      <c r="D3501" s="572" t="s">
        <v>2008</v>
      </c>
      <c r="E3501" s="571" t="str">
        <f t="shared" si="3122"/>
        <v xml:space="preserve"> SANITARY WASTE AND VENT PIPING</v>
      </c>
      <c r="F3501" s="533" t="str">
        <f t="shared" si="3114"/>
        <v>ME</v>
      </c>
      <c r="G3501" s="533" t="s">
        <v>2722</v>
      </c>
      <c r="H3501" s="533">
        <v>756</v>
      </c>
      <c r="I3501" s="533" t="str">
        <f t="shared" ref="I3501:J3501" si="3128">I3499</f>
        <v xml:space="preserve">PVC pipes </v>
      </c>
      <c r="J3501" s="533" t="str">
        <f t="shared" si="3128"/>
        <v xml:space="preserve">PVC pipes </v>
      </c>
      <c r="K3501" s="95" t="s">
        <v>76</v>
      </c>
      <c r="L3501" s="95" t="s">
        <v>632</v>
      </c>
      <c r="M3501" s="95">
        <v>265</v>
      </c>
      <c r="N3501" s="462" t="s">
        <v>95</v>
      </c>
      <c r="O3501" s="533">
        <v>20</v>
      </c>
      <c r="P3501" s="533">
        <v>5300</v>
      </c>
      <c r="Q3501" s="533">
        <f t="shared" si="3124"/>
        <v>18.600000000000001</v>
      </c>
      <c r="R3501" s="533">
        <f t="shared" si="3125"/>
        <v>4929</v>
      </c>
    </row>
    <row r="3502" spans="1:18" ht="15.75">
      <c r="A3502" s="533" t="s">
        <v>2729</v>
      </c>
      <c r="B3502" s="533">
        <v>22</v>
      </c>
      <c r="C3502" s="533" t="s">
        <v>588</v>
      </c>
      <c r="D3502" s="572" t="s">
        <v>2008</v>
      </c>
      <c r="E3502" s="571" t="str">
        <f t="shared" si="3122"/>
        <v xml:space="preserve"> SANITARY WASTE AND VENT PIPING</v>
      </c>
      <c r="F3502" s="533" t="str">
        <f t="shared" si="3114"/>
        <v>ME</v>
      </c>
      <c r="G3502" s="533" t="s">
        <v>2722</v>
      </c>
      <c r="H3502" s="533">
        <v>757</v>
      </c>
      <c r="I3502" s="533" t="str">
        <f t="shared" ref="I3502:J3502" si="3129">I3500</f>
        <v>Above Ground / Underground , Soil, Waste and Vent Piping</v>
      </c>
      <c r="J3502" s="533" t="str">
        <f t="shared" si="3129"/>
        <v>Above Ground / Underground , Soil, Waste and Vent Piping</v>
      </c>
      <c r="K3502" s="95" t="s">
        <v>77</v>
      </c>
      <c r="L3502" s="95" t="s">
        <v>562</v>
      </c>
      <c r="M3502" s="95">
        <v>55</v>
      </c>
      <c r="N3502" s="367" t="s">
        <v>95</v>
      </c>
      <c r="O3502" s="533">
        <v>25</v>
      </c>
      <c r="P3502" s="533">
        <v>1375</v>
      </c>
      <c r="Q3502" s="533">
        <f t="shared" si="3124"/>
        <v>23.25</v>
      </c>
      <c r="R3502" s="533">
        <f t="shared" si="3125"/>
        <v>1278.75</v>
      </c>
    </row>
    <row r="3503" spans="1:18" ht="15.75">
      <c r="A3503" s="533" t="s">
        <v>2729</v>
      </c>
      <c r="B3503" s="533">
        <v>22</v>
      </c>
      <c r="C3503" s="533" t="s">
        <v>588</v>
      </c>
      <c r="D3503" s="572" t="s">
        <v>2008</v>
      </c>
      <c r="E3503" s="571" t="str">
        <f t="shared" si="3122"/>
        <v xml:space="preserve"> SANITARY WASTE AND VENT PIPING</v>
      </c>
      <c r="F3503" s="533" t="str">
        <f t="shared" si="3114"/>
        <v>ME</v>
      </c>
      <c r="G3503" s="533" t="s">
        <v>2725</v>
      </c>
      <c r="H3503" s="533">
        <v>758</v>
      </c>
      <c r="I3503" s="533" t="str">
        <f t="shared" ref="I3503:I3504" si="3130">L3503</f>
        <v>Underground, soil, waste and vent piping connecting inspection chambers</v>
      </c>
      <c r="J3503" s="533" t="str">
        <f t="shared" ref="J3503:J3504" si="3131">L3503</f>
        <v>Underground, soil, waste and vent piping connecting inspection chambers</v>
      </c>
      <c r="K3503" s="131"/>
      <c r="L3503" s="131" t="s">
        <v>633</v>
      </c>
      <c r="M3503" s="96"/>
      <c r="N3503" s="366"/>
    </row>
    <row r="3504" spans="1:18" ht="15.75">
      <c r="A3504" s="533" t="s">
        <v>2729</v>
      </c>
      <c r="B3504" s="533">
        <v>22</v>
      </c>
      <c r="C3504" s="533" t="s">
        <v>588</v>
      </c>
      <c r="D3504" s="572" t="s">
        <v>2008</v>
      </c>
      <c r="E3504" s="571" t="str">
        <f t="shared" si="3122"/>
        <v xml:space="preserve"> SANITARY WASTE AND VENT PIPING</v>
      </c>
      <c r="F3504" s="533" t="str">
        <f t="shared" si="3114"/>
        <v>ME</v>
      </c>
      <c r="G3504" s="533" t="s">
        <v>2725</v>
      </c>
      <c r="H3504" s="533">
        <v>759</v>
      </c>
      <c r="I3504" s="533" t="str">
        <f t="shared" si="3130"/>
        <v>PVC pipes</v>
      </c>
      <c r="J3504" s="533" t="str">
        <f t="shared" si="3131"/>
        <v>PVC pipes</v>
      </c>
      <c r="K3504" s="95"/>
      <c r="L3504" s="95" t="s">
        <v>634</v>
      </c>
      <c r="M3504" s="128"/>
      <c r="N3504" s="459"/>
    </row>
    <row r="3505" spans="1:18" ht="15.75">
      <c r="A3505" s="533" t="s">
        <v>2729</v>
      </c>
      <c r="B3505" s="533">
        <v>22</v>
      </c>
      <c r="C3505" s="533" t="s">
        <v>588</v>
      </c>
      <c r="D3505" s="572" t="s">
        <v>2008</v>
      </c>
      <c r="E3505" s="571" t="str">
        <f t="shared" si="3122"/>
        <v xml:space="preserve"> SANITARY WASTE AND VENT PIPING</v>
      </c>
      <c r="F3505" s="533" t="str">
        <f t="shared" si="3114"/>
        <v>ME</v>
      </c>
      <c r="G3505" s="533" t="s">
        <v>2722</v>
      </c>
      <c r="H3505" s="533">
        <v>760</v>
      </c>
      <c r="I3505" s="533" t="str">
        <f>I3503</f>
        <v>Underground, soil, waste and vent piping connecting inspection chambers</v>
      </c>
      <c r="J3505" s="533" t="str">
        <f>J3503</f>
        <v>Underground, soil, waste and vent piping connecting inspection chambers</v>
      </c>
      <c r="K3505" s="95" t="s">
        <v>13</v>
      </c>
      <c r="L3505" s="95" t="s">
        <v>562</v>
      </c>
      <c r="M3505" s="130">
        <v>185</v>
      </c>
      <c r="N3505" s="459" t="s">
        <v>95</v>
      </c>
      <c r="O3505" s="533">
        <v>35</v>
      </c>
      <c r="P3505" s="533">
        <v>6475</v>
      </c>
      <c r="Q3505" s="533">
        <f>O3505*0.93</f>
        <v>32.550000000000004</v>
      </c>
      <c r="R3505" s="533">
        <f>Q3505*M3505</f>
        <v>6021.7500000000009</v>
      </c>
    </row>
    <row r="3506" spans="1:18" ht="15.75">
      <c r="A3506" s="533" t="s">
        <v>2729</v>
      </c>
      <c r="B3506" s="533">
        <v>22</v>
      </c>
      <c r="C3506" s="533" t="s">
        <v>588</v>
      </c>
      <c r="D3506" s="572" t="s">
        <v>2008</v>
      </c>
      <c r="E3506" s="571" t="str">
        <f t="shared" si="3122"/>
        <v xml:space="preserve"> SANITARY WASTE AND VENT PIPING</v>
      </c>
      <c r="F3506" s="533" t="str">
        <f t="shared" si="3114"/>
        <v>ME</v>
      </c>
      <c r="G3506" s="533" t="s">
        <v>2725</v>
      </c>
      <c r="H3506" s="533">
        <v>761</v>
      </c>
      <c r="I3506" s="533" t="str">
        <f>L3506</f>
        <v xml:space="preserve">Inspection Chambers </v>
      </c>
      <c r="J3506" s="533" t="str">
        <f>L3506</f>
        <v xml:space="preserve">Inspection Chambers </v>
      </c>
      <c r="K3506" s="95"/>
      <c r="L3506" s="95" t="s">
        <v>635</v>
      </c>
      <c r="M3506" s="131"/>
      <c r="N3506" s="367"/>
    </row>
    <row r="3507" spans="1:18" ht="15.75">
      <c r="A3507" s="533" t="s">
        <v>2729</v>
      </c>
      <c r="B3507" s="533">
        <v>22</v>
      </c>
      <c r="C3507" s="533" t="s">
        <v>588</v>
      </c>
      <c r="D3507" s="572" t="s">
        <v>2008</v>
      </c>
      <c r="E3507" s="571" t="str">
        <f t="shared" si="3122"/>
        <v xml:space="preserve"> SANITARY WASTE AND VENT PIPING</v>
      </c>
      <c r="F3507" s="533" t="str">
        <f t="shared" si="3114"/>
        <v>ME</v>
      </c>
      <c r="G3507" s="533" t="s">
        <v>2722</v>
      </c>
      <c r="H3507" s="533">
        <v>762</v>
      </c>
      <c r="I3507" s="533" t="str">
        <f>I3505</f>
        <v>Underground, soil, waste and vent piping connecting inspection chambers</v>
      </c>
      <c r="J3507" s="533" t="str">
        <f>J3505</f>
        <v>Underground, soil, waste and vent piping connecting inspection chambers</v>
      </c>
      <c r="K3507" s="95" t="s">
        <v>15</v>
      </c>
      <c r="L3507" s="95" t="s">
        <v>636</v>
      </c>
      <c r="M3507" s="95">
        <v>5</v>
      </c>
      <c r="N3507" s="367" t="s">
        <v>39</v>
      </c>
      <c r="O3507" s="533">
        <v>175</v>
      </c>
      <c r="P3507" s="533">
        <v>875</v>
      </c>
      <c r="Q3507" s="533">
        <f>O3507*0.93</f>
        <v>162.75</v>
      </c>
      <c r="R3507" s="533">
        <f>Q3507*M3507</f>
        <v>813.75</v>
      </c>
    </row>
    <row r="3508" spans="1:18" ht="15.75">
      <c r="A3508" s="533" t="s">
        <v>2729</v>
      </c>
      <c r="B3508" s="533">
        <v>22</v>
      </c>
      <c r="C3508" s="533" t="s">
        <v>588</v>
      </c>
      <c r="D3508" s="572" t="s">
        <v>2008</v>
      </c>
      <c r="E3508" s="571" t="str">
        <f t="shared" si="3122"/>
        <v xml:space="preserve"> SANITARY WASTE AND VENT PIPING</v>
      </c>
      <c r="F3508" s="533" t="str">
        <f t="shared" si="3114"/>
        <v>ME</v>
      </c>
      <c r="G3508" s="533" t="s">
        <v>2725</v>
      </c>
      <c r="H3508" s="533">
        <v>763</v>
      </c>
      <c r="I3508" s="533" t="str">
        <f t="shared" ref="I3508:I3509" si="3132">L3508</f>
        <v>Aboveground / Underground , Soil, Waste Force Mains</v>
      </c>
      <c r="J3508" s="533" t="str">
        <f t="shared" ref="J3508:J3509" si="3133">L3508</f>
        <v>Aboveground / Underground , Soil, Waste Force Mains</v>
      </c>
      <c r="K3508" s="131"/>
      <c r="L3508" s="131" t="s">
        <v>637</v>
      </c>
      <c r="M3508" s="96"/>
      <c r="N3508" s="366"/>
    </row>
    <row r="3509" spans="1:18" ht="15.75">
      <c r="A3509" s="533" t="s">
        <v>2729</v>
      </c>
      <c r="B3509" s="533">
        <v>22</v>
      </c>
      <c r="C3509" s="533" t="s">
        <v>588</v>
      </c>
      <c r="D3509" s="572" t="s">
        <v>2008</v>
      </c>
      <c r="E3509" s="571" t="str">
        <f t="shared" si="3122"/>
        <v xml:space="preserve"> SANITARY WASTE AND VENT PIPING</v>
      </c>
      <c r="F3509" s="533" t="str">
        <f t="shared" si="3114"/>
        <v>ME</v>
      </c>
      <c r="G3509" s="533" t="s">
        <v>2725</v>
      </c>
      <c r="H3509" s="533">
        <v>764</v>
      </c>
      <c r="I3509" s="533" t="str">
        <f t="shared" si="3132"/>
        <v>Ductile-iron pipes</v>
      </c>
      <c r="J3509" s="533" t="str">
        <f t="shared" si="3133"/>
        <v>Ductile-iron pipes</v>
      </c>
      <c r="K3509" s="95"/>
      <c r="L3509" s="95" t="s">
        <v>638</v>
      </c>
      <c r="M3509" s="131"/>
      <c r="N3509" s="367"/>
    </row>
    <row r="3510" spans="1:18" ht="15.75">
      <c r="A3510" s="533" t="s">
        <v>2729</v>
      </c>
      <c r="B3510" s="533">
        <v>22</v>
      </c>
      <c r="C3510" s="533" t="s">
        <v>588</v>
      </c>
      <c r="D3510" s="572" t="s">
        <v>2008</v>
      </c>
      <c r="E3510" s="571" t="str">
        <f t="shared" si="3122"/>
        <v xml:space="preserve"> SANITARY WASTE AND VENT PIPING</v>
      </c>
      <c r="F3510" s="533" t="str">
        <f t="shared" si="3114"/>
        <v>ME</v>
      </c>
      <c r="G3510" s="533" t="s">
        <v>2722</v>
      </c>
      <c r="H3510" s="533">
        <v>765</v>
      </c>
      <c r="I3510" s="533" t="str">
        <f>I3508</f>
        <v>Aboveground / Underground , Soil, Waste Force Mains</v>
      </c>
      <c r="J3510" s="533" t="str">
        <f>J3508</f>
        <v>Aboveground / Underground , Soil, Waste Force Mains</v>
      </c>
      <c r="K3510" s="95" t="s">
        <v>17</v>
      </c>
      <c r="L3510" s="95" t="s">
        <v>558</v>
      </c>
      <c r="M3510" s="95">
        <v>15</v>
      </c>
      <c r="N3510" s="367" t="s">
        <v>95</v>
      </c>
      <c r="O3510" s="533">
        <v>30</v>
      </c>
      <c r="P3510" s="533">
        <v>450</v>
      </c>
      <c r="Q3510" s="533">
        <f>O3510*0.93</f>
        <v>27.900000000000002</v>
      </c>
      <c r="R3510" s="533">
        <f>Q3510*M3510</f>
        <v>418.50000000000006</v>
      </c>
    </row>
    <row r="3511" spans="1:18" ht="15.75">
      <c r="A3511" s="533" t="s">
        <v>2729</v>
      </c>
      <c r="B3511" s="533">
        <v>22</v>
      </c>
      <c r="C3511" s="533" t="s">
        <v>588</v>
      </c>
      <c r="D3511" s="572" t="s">
        <v>2008</v>
      </c>
      <c r="E3511" s="571" t="str">
        <f t="shared" si="3122"/>
        <v xml:space="preserve"> SANITARY WASTE AND VENT PIPING</v>
      </c>
      <c r="F3511" s="533" t="str">
        <f t="shared" si="3114"/>
        <v>ME</v>
      </c>
      <c r="G3511" s="533" t="s">
        <v>2725</v>
      </c>
      <c r="H3511" s="533">
        <v>766</v>
      </c>
      <c r="I3511" s="533" t="str">
        <f t="shared" ref="I3511:I3512" si="3134">L3511</f>
        <v>Aboveground , Storm Drainage Piping</v>
      </c>
      <c r="J3511" s="533" t="str">
        <f t="shared" ref="J3511:J3512" si="3135">L3511</f>
        <v>Aboveground , Storm Drainage Piping</v>
      </c>
      <c r="K3511" s="95"/>
      <c r="L3511" s="95" t="s">
        <v>639</v>
      </c>
      <c r="M3511" s="131"/>
      <c r="N3511" s="367"/>
    </row>
    <row r="3512" spans="1:18" ht="15.75">
      <c r="A3512" s="533" t="s">
        <v>2729</v>
      </c>
      <c r="B3512" s="533">
        <v>22</v>
      </c>
      <c r="C3512" s="533" t="s">
        <v>588</v>
      </c>
      <c r="D3512" s="572" t="s">
        <v>2008</v>
      </c>
      <c r="E3512" s="571" t="str">
        <f t="shared" si="3122"/>
        <v xml:space="preserve"> SANITARY WASTE AND VENT PIPING</v>
      </c>
      <c r="F3512" s="533" t="str">
        <f t="shared" si="3114"/>
        <v>ME</v>
      </c>
      <c r="G3512" s="533" t="s">
        <v>2725</v>
      </c>
      <c r="H3512" s="533">
        <v>767</v>
      </c>
      <c r="I3512" s="533" t="str">
        <f t="shared" si="3134"/>
        <v>PVC pipes</v>
      </c>
      <c r="J3512" s="533" t="str">
        <f t="shared" si="3135"/>
        <v>PVC pipes</v>
      </c>
      <c r="K3512" s="95"/>
      <c r="L3512" s="95" t="s">
        <v>634</v>
      </c>
      <c r="M3512" s="131"/>
      <c r="N3512" s="367"/>
    </row>
    <row r="3513" spans="1:18" ht="15.75">
      <c r="A3513" s="533" t="s">
        <v>2729</v>
      </c>
      <c r="B3513" s="533">
        <v>22</v>
      </c>
      <c r="C3513" s="533" t="s">
        <v>588</v>
      </c>
      <c r="D3513" s="572" t="s">
        <v>2008</v>
      </c>
      <c r="E3513" s="571" t="str">
        <f t="shared" si="3122"/>
        <v xml:space="preserve"> SANITARY WASTE AND VENT PIPING</v>
      </c>
      <c r="F3513" s="533" t="str">
        <f t="shared" si="3114"/>
        <v>ME</v>
      </c>
      <c r="G3513" s="533" t="s">
        <v>2722</v>
      </c>
      <c r="H3513" s="533">
        <v>768</v>
      </c>
      <c r="I3513" s="533" t="str">
        <f t="shared" ref="I3513:J3513" si="3136">I3511</f>
        <v>Aboveground , Storm Drainage Piping</v>
      </c>
      <c r="J3513" s="533" t="str">
        <f t="shared" si="3136"/>
        <v>Aboveground , Storm Drainage Piping</v>
      </c>
      <c r="K3513" s="95" t="s">
        <v>19</v>
      </c>
      <c r="L3513" s="95" t="s">
        <v>558</v>
      </c>
      <c r="M3513" s="95">
        <v>76</v>
      </c>
      <c r="N3513" s="367" t="s">
        <v>95</v>
      </c>
      <c r="O3513" s="533">
        <v>15</v>
      </c>
      <c r="P3513" s="533">
        <v>1140</v>
      </c>
      <c r="Q3513" s="533">
        <f t="shared" ref="Q3513:Q3515" si="3137">O3513*0.93</f>
        <v>13.950000000000001</v>
      </c>
      <c r="R3513" s="533">
        <f t="shared" ref="R3513:R3515" si="3138">Q3513*M3513</f>
        <v>1060.2</v>
      </c>
    </row>
    <row r="3514" spans="1:18" ht="15.75">
      <c r="A3514" s="533" t="s">
        <v>2729</v>
      </c>
      <c r="B3514" s="533">
        <v>22</v>
      </c>
      <c r="C3514" s="533" t="s">
        <v>588</v>
      </c>
      <c r="D3514" s="572" t="s">
        <v>2008</v>
      </c>
      <c r="E3514" s="571" t="str">
        <f t="shared" si="3122"/>
        <v xml:space="preserve"> SANITARY WASTE AND VENT PIPING</v>
      </c>
      <c r="F3514" s="533" t="str">
        <f t="shared" si="3114"/>
        <v>ME</v>
      </c>
      <c r="G3514" s="533" t="s">
        <v>2722</v>
      </c>
      <c r="H3514" s="533">
        <v>769</v>
      </c>
      <c r="I3514" s="533" t="str">
        <f t="shared" ref="I3514:J3514" si="3139">I3512</f>
        <v>PVC pipes</v>
      </c>
      <c r="J3514" s="533" t="str">
        <f t="shared" si="3139"/>
        <v>PVC pipes</v>
      </c>
      <c r="K3514" s="95" t="s">
        <v>20</v>
      </c>
      <c r="L3514" s="95" t="s">
        <v>560</v>
      </c>
      <c r="M3514" s="95">
        <v>81</v>
      </c>
      <c r="N3514" s="367" t="s">
        <v>95</v>
      </c>
      <c r="O3514" s="533">
        <v>20</v>
      </c>
      <c r="P3514" s="533">
        <v>1620</v>
      </c>
      <c r="Q3514" s="533">
        <f t="shared" si="3137"/>
        <v>18.600000000000001</v>
      </c>
      <c r="R3514" s="533">
        <f t="shared" si="3138"/>
        <v>1506.6000000000001</v>
      </c>
    </row>
    <row r="3515" spans="1:18" ht="15.75">
      <c r="A3515" s="533" t="s">
        <v>2729</v>
      </c>
      <c r="B3515" s="533">
        <v>22</v>
      </c>
      <c r="C3515" s="533" t="s">
        <v>588</v>
      </c>
      <c r="D3515" s="572" t="s">
        <v>2008</v>
      </c>
      <c r="E3515" s="571" t="str">
        <f t="shared" si="3122"/>
        <v xml:space="preserve"> SANITARY WASTE AND VENT PIPING</v>
      </c>
      <c r="F3515" s="533" t="str">
        <f t="shared" si="3114"/>
        <v>ME</v>
      </c>
      <c r="G3515" s="533" t="s">
        <v>2722</v>
      </c>
      <c r="H3515" s="533">
        <v>770</v>
      </c>
      <c r="I3515" s="533" t="str">
        <f t="shared" ref="I3515:J3515" si="3140">I3513</f>
        <v>Aboveground , Storm Drainage Piping</v>
      </c>
      <c r="J3515" s="533" t="str">
        <f t="shared" si="3140"/>
        <v>Aboveground , Storm Drainage Piping</v>
      </c>
      <c r="K3515" s="95" t="s">
        <v>21</v>
      </c>
      <c r="L3515" s="95" t="s">
        <v>632</v>
      </c>
      <c r="M3515" s="95">
        <v>19</v>
      </c>
      <c r="N3515" s="367" t="s">
        <v>95</v>
      </c>
      <c r="O3515" s="533">
        <v>25</v>
      </c>
      <c r="P3515" s="533">
        <v>475</v>
      </c>
      <c r="Q3515" s="533">
        <f t="shared" si="3137"/>
        <v>23.25</v>
      </c>
      <c r="R3515" s="533">
        <f t="shared" si="3138"/>
        <v>441.75</v>
      </c>
    </row>
    <row r="3516" spans="1:18" ht="15.75">
      <c r="A3516" s="533" t="s">
        <v>2729</v>
      </c>
      <c r="B3516" s="533">
        <v>22</v>
      </c>
      <c r="C3516" s="533" t="s">
        <v>588</v>
      </c>
      <c r="D3516" s="572" t="s">
        <v>2010</v>
      </c>
      <c r="E3516" s="571" t="s">
        <v>1255</v>
      </c>
      <c r="F3516" s="533" t="s">
        <v>1821</v>
      </c>
      <c r="G3516" s="533" t="s">
        <v>2725</v>
      </c>
      <c r="H3516" s="533">
        <v>771</v>
      </c>
      <c r="I3516" s="533" t="str">
        <f t="shared" ref="I3516:I3517" si="3141">L3516</f>
        <v>22112 - SANITARY WATER PIPING SPECIALTIES</v>
      </c>
      <c r="J3516" s="533" t="str">
        <f t="shared" ref="J3516:J3517" si="3142">L3516</f>
        <v>22112 - SANITARY WATER PIPING SPECIALTIES</v>
      </c>
      <c r="K3516" s="131"/>
      <c r="L3516" s="131" t="s">
        <v>640</v>
      </c>
      <c r="M3516" s="131"/>
      <c r="N3516" s="466"/>
    </row>
    <row r="3517" spans="1:18" ht="16.5" thickBot="1">
      <c r="A3517" s="533" t="s">
        <v>2729</v>
      </c>
      <c r="B3517" s="533">
        <v>22</v>
      </c>
      <c r="C3517" s="533" t="s">
        <v>588</v>
      </c>
      <c r="D3517" s="572" t="s">
        <v>2010</v>
      </c>
      <c r="E3517" s="571" t="str">
        <f t="shared" ref="E3517:E3530" si="3143">E3516</f>
        <v xml:space="preserve"> SANITARY WATER PIPING SPECIALTIES</v>
      </c>
      <c r="F3517" s="533" t="s">
        <v>1821</v>
      </c>
      <c r="G3517" s="533" t="s">
        <v>2725</v>
      </c>
      <c r="H3517" s="533">
        <v>772</v>
      </c>
      <c r="I3517" s="533" t="str">
        <f t="shared" si="3141"/>
        <v>Floor drains</v>
      </c>
      <c r="J3517" s="533" t="str">
        <f t="shared" si="3142"/>
        <v>Floor drains</v>
      </c>
      <c r="K3517" s="95"/>
      <c r="L3517" s="95" t="s">
        <v>641</v>
      </c>
      <c r="M3517" s="131"/>
      <c r="N3517" s="367"/>
    </row>
    <row r="3518" spans="1:18" ht="16.5" thickBot="1">
      <c r="A3518" s="533" t="s">
        <v>2729</v>
      </c>
      <c r="B3518" s="533">
        <v>22</v>
      </c>
      <c r="C3518" s="533" t="s">
        <v>588</v>
      </c>
      <c r="D3518" s="572" t="s">
        <v>2010</v>
      </c>
      <c r="E3518" s="571" t="str">
        <f t="shared" si="3143"/>
        <v xml:space="preserve"> SANITARY WATER PIPING SPECIALTIES</v>
      </c>
      <c r="F3518" s="533" t="s">
        <v>1821</v>
      </c>
      <c r="G3518" s="533" t="s">
        <v>2722</v>
      </c>
      <c r="H3518" s="533">
        <v>773</v>
      </c>
      <c r="I3518" s="533" t="str">
        <f t="shared" ref="I3518:J3518" si="3144">I3516</f>
        <v>22112 - SANITARY WATER PIPING SPECIALTIES</v>
      </c>
      <c r="J3518" s="533" t="str">
        <f t="shared" si="3144"/>
        <v>22112 - SANITARY WATER PIPING SPECIALTIES</v>
      </c>
      <c r="K3518" s="95" t="s">
        <v>45</v>
      </c>
      <c r="L3518" s="95" t="s">
        <v>642</v>
      </c>
      <c r="M3518" s="95">
        <v>18</v>
      </c>
      <c r="N3518" s="463" t="s">
        <v>39</v>
      </c>
      <c r="O3518" s="533">
        <v>70</v>
      </c>
      <c r="P3518" s="533">
        <v>1260</v>
      </c>
      <c r="Q3518" s="533">
        <f t="shared" ref="Q3518:Q3519" si="3145">O3518*0.93</f>
        <v>65.100000000000009</v>
      </c>
      <c r="R3518" s="533">
        <f t="shared" ref="R3518:R3519" si="3146">Q3518*M3518</f>
        <v>1171.8000000000002</v>
      </c>
    </row>
    <row r="3519" spans="1:18" ht="15.75">
      <c r="A3519" s="533" t="s">
        <v>2729</v>
      </c>
      <c r="B3519" s="533">
        <v>22</v>
      </c>
      <c r="C3519" s="533" t="s">
        <v>588</v>
      </c>
      <c r="D3519" s="572" t="s">
        <v>2010</v>
      </c>
      <c r="E3519" s="571" t="str">
        <f t="shared" si="3143"/>
        <v xml:space="preserve"> SANITARY WATER PIPING SPECIALTIES</v>
      </c>
      <c r="F3519" s="533" t="s">
        <v>1821</v>
      </c>
      <c r="G3519" s="533" t="s">
        <v>2722</v>
      </c>
      <c r="H3519" s="533">
        <v>774</v>
      </c>
      <c r="I3519" s="533" t="str">
        <f t="shared" ref="I3519:J3519" si="3147">I3517</f>
        <v>Floor drains</v>
      </c>
      <c r="J3519" s="533" t="str">
        <f t="shared" si="3147"/>
        <v>Floor drains</v>
      </c>
      <c r="K3519" s="264" t="s">
        <v>48</v>
      </c>
      <c r="L3519" s="264" t="s">
        <v>643</v>
      </c>
      <c r="M3519" s="264">
        <v>6</v>
      </c>
      <c r="N3519" s="368" t="s">
        <v>39</v>
      </c>
      <c r="P3519" s="533">
        <v>0</v>
      </c>
      <c r="Q3519" s="533">
        <f t="shared" si="3145"/>
        <v>0</v>
      </c>
      <c r="R3519" s="533">
        <f t="shared" si="3146"/>
        <v>0</v>
      </c>
    </row>
    <row r="3520" spans="1:18" ht="15.75">
      <c r="A3520" s="533" t="s">
        <v>2729</v>
      </c>
      <c r="B3520" s="533">
        <v>22</v>
      </c>
      <c r="C3520" s="533" t="s">
        <v>588</v>
      </c>
      <c r="D3520" s="572" t="s">
        <v>2010</v>
      </c>
      <c r="E3520" s="571" t="str">
        <f t="shared" si="3143"/>
        <v xml:space="preserve"> SANITARY WATER PIPING SPECIALTIES</v>
      </c>
      <c r="F3520" s="533" t="s">
        <v>1821</v>
      </c>
      <c r="G3520" s="533" t="s">
        <v>2725</v>
      </c>
      <c r="H3520" s="533">
        <v>775</v>
      </c>
      <c r="I3520" s="533" t="str">
        <f>L3520</f>
        <v>Floor cleanouts</v>
      </c>
      <c r="J3520" s="533" t="str">
        <f>L3520</f>
        <v>Floor cleanouts</v>
      </c>
      <c r="K3520" s="95"/>
      <c r="L3520" s="95" t="s">
        <v>644</v>
      </c>
      <c r="M3520" s="131"/>
      <c r="N3520" s="367"/>
    </row>
    <row r="3521" spans="1:18" ht="15.75">
      <c r="A3521" s="533" t="s">
        <v>2729</v>
      </c>
      <c r="B3521" s="533">
        <v>22</v>
      </c>
      <c r="C3521" s="533" t="s">
        <v>588</v>
      </c>
      <c r="D3521" s="572" t="s">
        <v>2010</v>
      </c>
      <c r="E3521" s="571" t="str">
        <f t="shared" si="3143"/>
        <v xml:space="preserve"> SANITARY WATER PIPING SPECIALTIES</v>
      </c>
      <c r="F3521" s="533" t="s">
        <v>1821</v>
      </c>
      <c r="G3521" s="533" t="s">
        <v>2722</v>
      </c>
      <c r="H3521" s="533">
        <v>776</v>
      </c>
      <c r="I3521" s="533" t="str">
        <f t="shared" ref="I3521:J3521" si="3148">I3519</f>
        <v>Floor drains</v>
      </c>
      <c r="J3521" s="533" t="str">
        <f t="shared" si="3148"/>
        <v>Floor drains</v>
      </c>
      <c r="K3521" s="264" t="s">
        <v>48</v>
      </c>
      <c r="L3521" s="468" t="s">
        <v>645</v>
      </c>
      <c r="M3521" s="468">
        <v>5</v>
      </c>
      <c r="N3521" s="469" t="s">
        <v>39</v>
      </c>
      <c r="P3521" s="533">
        <v>0</v>
      </c>
      <c r="Q3521" s="533">
        <f t="shared" ref="Q3521:Q3523" si="3149">O3521*0.93</f>
        <v>0</v>
      </c>
      <c r="R3521" s="533">
        <f t="shared" ref="R3521:R3523" si="3150">Q3521*M3521</f>
        <v>0</v>
      </c>
    </row>
    <row r="3522" spans="1:18" ht="15.75">
      <c r="A3522" s="533" t="s">
        <v>2729</v>
      </c>
      <c r="B3522" s="533">
        <v>22</v>
      </c>
      <c r="C3522" s="533" t="s">
        <v>588</v>
      </c>
      <c r="D3522" s="572" t="s">
        <v>2010</v>
      </c>
      <c r="E3522" s="571" t="str">
        <f t="shared" si="3143"/>
        <v xml:space="preserve"> SANITARY WATER PIPING SPECIALTIES</v>
      </c>
      <c r="F3522" s="533" t="s">
        <v>1821</v>
      </c>
      <c r="G3522" s="533" t="s">
        <v>2722</v>
      </c>
      <c r="H3522" s="533">
        <v>777</v>
      </c>
      <c r="I3522" s="533" t="str">
        <f t="shared" ref="I3522:J3522" si="3151">I3520</f>
        <v>Floor cleanouts</v>
      </c>
      <c r="J3522" s="533" t="str">
        <f t="shared" si="3151"/>
        <v>Floor cleanouts</v>
      </c>
      <c r="K3522" s="95" t="s">
        <v>48</v>
      </c>
      <c r="L3522" s="95" t="s">
        <v>646</v>
      </c>
      <c r="M3522" s="95">
        <v>4</v>
      </c>
      <c r="N3522" s="464" t="s">
        <v>39</v>
      </c>
      <c r="O3522" s="533">
        <v>70</v>
      </c>
      <c r="P3522" s="533">
        <v>280</v>
      </c>
      <c r="Q3522" s="533">
        <f t="shared" si="3149"/>
        <v>65.100000000000009</v>
      </c>
      <c r="R3522" s="533">
        <f t="shared" si="3150"/>
        <v>260.40000000000003</v>
      </c>
    </row>
    <row r="3523" spans="1:18" ht="15.75">
      <c r="A3523" s="533" t="s">
        <v>2729</v>
      </c>
      <c r="B3523" s="533">
        <v>22</v>
      </c>
      <c r="C3523" s="533" t="s">
        <v>588</v>
      </c>
      <c r="D3523" s="572" t="s">
        <v>2010</v>
      </c>
      <c r="E3523" s="571" t="str">
        <f t="shared" si="3143"/>
        <v xml:space="preserve"> SANITARY WATER PIPING SPECIALTIES</v>
      </c>
      <c r="F3523" s="533" t="s">
        <v>1821</v>
      </c>
      <c r="G3523" s="533" t="s">
        <v>2722</v>
      </c>
      <c r="H3523" s="533">
        <v>778</v>
      </c>
      <c r="I3523" s="533" t="str">
        <f t="shared" ref="I3523:J3523" si="3152">I3521</f>
        <v>Floor drains</v>
      </c>
      <c r="J3523" s="533" t="str">
        <f t="shared" si="3152"/>
        <v>Floor drains</v>
      </c>
      <c r="K3523" s="95" t="s">
        <v>13</v>
      </c>
      <c r="L3523" s="95" t="s">
        <v>647</v>
      </c>
      <c r="M3523" s="95">
        <v>1</v>
      </c>
      <c r="N3523" s="367" t="s">
        <v>2</v>
      </c>
      <c r="O3523" s="533">
        <v>250</v>
      </c>
      <c r="P3523" s="533">
        <v>250</v>
      </c>
      <c r="Q3523" s="533">
        <f t="shared" si="3149"/>
        <v>232.5</v>
      </c>
      <c r="R3523" s="533">
        <f t="shared" si="3150"/>
        <v>232.5</v>
      </c>
    </row>
    <row r="3524" spans="1:18" ht="15.75">
      <c r="A3524" s="533" t="s">
        <v>2729</v>
      </c>
      <c r="B3524" s="533">
        <v>22</v>
      </c>
      <c r="C3524" s="533" t="s">
        <v>588</v>
      </c>
      <c r="D3524" s="572" t="s">
        <v>2010</v>
      </c>
      <c r="E3524" s="571" t="str">
        <f t="shared" si="3143"/>
        <v xml:space="preserve"> SANITARY WATER PIPING SPECIALTIES</v>
      </c>
      <c r="F3524" s="533" t="s">
        <v>1821</v>
      </c>
      <c r="G3524" s="533" t="s">
        <v>2725</v>
      </c>
      <c r="H3524" s="533">
        <v>779</v>
      </c>
      <c r="I3524" s="533" t="str">
        <f>L3524</f>
        <v>Roof drains</v>
      </c>
      <c r="J3524" s="533" t="str">
        <f>L3524</f>
        <v>Roof drains</v>
      </c>
      <c r="K3524" s="95"/>
      <c r="L3524" s="95" t="s">
        <v>648</v>
      </c>
      <c r="M3524" s="131"/>
      <c r="N3524" s="367"/>
    </row>
    <row r="3525" spans="1:18" ht="15.75">
      <c r="A3525" s="533" t="s">
        <v>2729</v>
      </c>
      <c r="B3525" s="533">
        <v>22</v>
      </c>
      <c r="C3525" s="533" t="s">
        <v>588</v>
      </c>
      <c r="D3525" s="572" t="s">
        <v>2010</v>
      </c>
      <c r="E3525" s="571" t="str">
        <f t="shared" si="3143"/>
        <v xml:space="preserve"> SANITARY WATER PIPING SPECIALTIES</v>
      </c>
      <c r="F3525" s="533" t="s">
        <v>1821</v>
      </c>
      <c r="G3525" s="533" t="s">
        <v>2722</v>
      </c>
      <c r="H3525" s="533">
        <v>780</v>
      </c>
      <c r="I3525" s="533" t="str">
        <f t="shared" ref="I3525:J3525" si="3153">I3523</f>
        <v>Floor drains</v>
      </c>
      <c r="J3525" s="533" t="str">
        <f t="shared" si="3153"/>
        <v>Floor drains</v>
      </c>
      <c r="K3525" s="95" t="s">
        <v>15</v>
      </c>
      <c r="L3525" s="95" t="s">
        <v>649</v>
      </c>
      <c r="M3525" s="95">
        <v>10</v>
      </c>
      <c r="N3525" s="367" t="s">
        <v>39</v>
      </c>
      <c r="O3525" s="533">
        <v>100</v>
      </c>
      <c r="P3525" s="533">
        <v>1000</v>
      </c>
      <c r="Q3525" s="533">
        <f t="shared" ref="Q3525:Q3526" si="3154">O3525*0.93</f>
        <v>93</v>
      </c>
      <c r="R3525" s="533">
        <f t="shared" ref="R3525:R3526" si="3155">Q3525*M3525</f>
        <v>930</v>
      </c>
    </row>
    <row r="3526" spans="1:18" ht="15.75">
      <c r="A3526" s="533" t="s">
        <v>2729</v>
      </c>
      <c r="B3526" s="533">
        <v>22</v>
      </c>
      <c r="C3526" s="533" t="s">
        <v>588</v>
      </c>
      <c r="D3526" s="572" t="s">
        <v>2010</v>
      </c>
      <c r="E3526" s="571" t="str">
        <f t="shared" si="3143"/>
        <v xml:space="preserve"> SANITARY WATER PIPING SPECIALTIES</v>
      </c>
      <c r="F3526" s="533" t="s">
        <v>1821</v>
      </c>
      <c r="G3526" s="533" t="s">
        <v>2722</v>
      </c>
      <c r="H3526" s="533">
        <v>781</v>
      </c>
      <c r="I3526" s="533" t="str">
        <f t="shared" ref="I3526:J3526" si="3156">I3524</f>
        <v>Roof drains</v>
      </c>
      <c r="J3526" s="533" t="str">
        <f t="shared" si="3156"/>
        <v>Roof drains</v>
      </c>
      <c r="K3526" s="95" t="s">
        <v>17</v>
      </c>
      <c r="L3526" s="95" t="s">
        <v>650</v>
      </c>
      <c r="M3526" s="95">
        <v>4</v>
      </c>
      <c r="N3526" s="367" t="s">
        <v>39</v>
      </c>
      <c r="O3526" s="533">
        <v>175</v>
      </c>
      <c r="P3526" s="533">
        <v>700</v>
      </c>
      <c r="Q3526" s="533">
        <f t="shared" si="3154"/>
        <v>162.75</v>
      </c>
      <c r="R3526" s="533">
        <f t="shared" si="3155"/>
        <v>651</v>
      </c>
    </row>
    <row r="3527" spans="1:18" ht="16.5" thickBot="1">
      <c r="A3527" s="533" t="s">
        <v>2729</v>
      </c>
      <c r="B3527" s="533">
        <v>22</v>
      </c>
      <c r="C3527" s="533" t="s">
        <v>588</v>
      </c>
      <c r="D3527" s="572" t="s">
        <v>2010</v>
      </c>
      <c r="E3527" s="571" t="str">
        <f t="shared" si="3143"/>
        <v xml:space="preserve"> SANITARY WATER PIPING SPECIALTIES</v>
      </c>
      <c r="F3527" s="533" t="s">
        <v>1821</v>
      </c>
      <c r="G3527" s="533" t="s">
        <v>2725</v>
      </c>
      <c r="H3527" s="533">
        <v>782</v>
      </c>
      <c r="I3527" s="533" t="str">
        <f>L3527</f>
        <v>Balcony drains</v>
      </c>
      <c r="J3527" s="533" t="str">
        <f>L3527</f>
        <v>Balcony drains</v>
      </c>
      <c r="K3527" s="95"/>
      <c r="L3527" s="95" t="s">
        <v>651</v>
      </c>
      <c r="M3527" s="131"/>
      <c r="N3527" s="367"/>
    </row>
    <row r="3528" spans="1:18" ht="16.5" thickBot="1">
      <c r="A3528" s="533" t="s">
        <v>2729</v>
      </c>
      <c r="B3528" s="533">
        <v>22</v>
      </c>
      <c r="C3528" s="533" t="s">
        <v>588</v>
      </c>
      <c r="D3528" s="572" t="s">
        <v>2010</v>
      </c>
      <c r="E3528" s="571" t="str">
        <f t="shared" si="3143"/>
        <v xml:space="preserve"> SANITARY WATER PIPING SPECIALTIES</v>
      </c>
      <c r="F3528" s="533" t="s">
        <v>1821</v>
      </c>
      <c r="G3528" s="533" t="s">
        <v>2722</v>
      </c>
      <c r="H3528" s="533">
        <v>783</v>
      </c>
      <c r="I3528" s="533" t="str">
        <f>I3526</f>
        <v>Roof drains</v>
      </c>
      <c r="J3528" s="533" t="str">
        <f>J3526</f>
        <v>Roof drains</v>
      </c>
      <c r="K3528" s="95" t="s">
        <v>19</v>
      </c>
      <c r="L3528" s="95" t="s">
        <v>652</v>
      </c>
      <c r="M3528" s="95">
        <v>6</v>
      </c>
      <c r="N3528" s="463" t="s">
        <v>39</v>
      </c>
      <c r="O3528" s="533">
        <v>70</v>
      </c>
      <c r="P3528" s="533">
        <v>420</v>
      </c>
      <c r="Q3528" s="533">
        <f>O3528*0.93</f>
        <v>65.100000000000009</v>
      </c>
      <c r="R3528" s="533">
        <f>Q3528*M3528</f>
        <v>390.6</v>
      </c>
    </row>
    <row r="3529" spans="1:18" ht="15.75">
      <c r="A3529" s="533" t="s">
        <v>2729</v>
      </c>
      <c r="B3529" s="533">
        <v>22</v>
      </c>
      <c r="C3529" s="533" t="s">
        <v>588</v>
      </c>
      <c r="D3529" s="572" t="s">
        <v>2010</v>
      </c>
      <c r="E3529" s="571" t="str">
        <f t="shared" si="3143"/>
        <v xml:space="preserve"> SANITARY WATER PIPING SPECIALTIES</v>
      </c>
      <c r="F3529" s="533" t="s">
        <v>1821</v>
      </c>
      <c r="G3529" s="533" t="s">
        <v>2725</v>
      </c>
      <c r="H3529" s="533">
        <v>784</v>
      </c>
      <c r="I3529" s="533" t="str">
        <f>L3529</f>
        <v>Terrace drains</v>
      </c>
      <c r="J3529" s="533" t="str">
        <f>L3529</f>
        <v>Terrace drains</v>
      </c>
      <c r="K3529" s="95"/>
      <c r="L3529" s="95" t="s">
        <v>653</v>
      </c>
      <c r="M3529" s="131"/>
      <c r="N3529" s="367"/>
    </row>
    <row r="3530" spans="1:18" ht="15.75">
      <c r="A3530" s="533" t="s">
        <v>2729</v>
      </c>
      <c r="B3530" s="533">
        <v>22</v>
      </c>
      <c r="C3530" s="533" t="s">
        <v>588</v>
      </c>
      <c r="D3530" s="572" t="s">
        <v>2010</v>
      </c>
      <c r="E3530" s="571" t="str">
        <f t="shared" si="3143"/>
        <v xml:space="preserve"> SANITARY WATER PIPING SPECIALTIES</v>
      </c>
      <c r="F3530" s="533" t="s">
        <v>1821</v>
      </c>
      <c r="G3530" s="533" t="s">
        <v>2722</v>
      </c>
      <c r="H3530" s="533">
        <v>785</v>
      </c>
      <c r="I3530" s="533" t="str">
        <f>I3528</f>
        <v>Roof drains</v>
      </c>
      <c r="J3530" s="533" t="str">
        <f>J3528</f>
        <v>Roof drains</v>
      </c>
      <c r="K3530" s="95" t="s">
        <v>20</v>
      </c>
      <c r="L3530" s="95" t="s">
        <v>654</v>
      </c>
      <c r="M3530" s="95">
        <v>7</v>
      </c>
      <c r="N3530" s="367" t="s">
        <v>39</v>
      </c>
      <c r="O3530" s="533">
        <v>70</v>
      </c>
      <c r="P3530" s="533">
        <v>490</v>
      </c>
      <c r="Q3530" s="533">
        <f>O3530*0.93</f>
        <v>65.100000000000009</v>
      </c>
      <c r="R3530" s="533">
        <f>Q3530*M3530</f>
        <v>455.70000000000005</v>
      </c>
    </row>
    <row r="3531" spans="1:18" ht="15.75">
      <c r="A3531" s="533" t="s">
        <v>2729</v>
      </c>
      <c r="B3531" s="533">
        <v>22</v>
      </c>
      <c r="C3531" s="533" t="s">
        <v>588</v>
      </c>
      <c r="D3531" s="572" t="s">
        <v>2018</v>
      </c>
      <c r="E3531" s="571" t="s">
        <v>1256</v>
      </c>
      <c r="F3531" s="533" t="str">
        <f t="shared" ref="F3531:F3541" si="3157">VLOOKUP(D:D,trade,3,FALSE)</f>
        <v>ME</v>
      </c>
      <c r="G3531" s="533" t="s">
        <v>2725</v>
      </c>
      <c r="H3531" s="533">
        <v>786</v>
      </c>
      <c r="I3531" s="533" t="str">
        <f t="shared" ref="I3531:I3532" si="3158">L3531</f>
        <v>221429 - SUMP PUMPS</v>
      </c>
      <c r="J3531" s="533" t="str">
        <f t="shared" ref="J3531:J3532" si="3159">L3531</f>
        <v>221429 - SUMP PUMPS</v>
      </c>
      <c r="K3531" s="95"/>
      <c r="L3531" s="95" t="s">
        <v>655</v>
      </c>
      <c r="M3531" s="131"/>
      <c r="N3531" s="367"/>
    </row>
    <row r="3532" spans="1:18" ht="15.75">
      <c r="A3532" s="533" t="s">
        <v>2729</v>
      </c>
      <c r="B3532" s="533">
        <v>22</v>
      </c>
      <c r="C3532" s="533" t="s">
        <v>588</v>
      </c>
      <c r="D3532" s="572" t="s">
        <v>2018</v>
      </c>
      <c r="E3532" s="571" t="str">
        <f t="shared" ref="E3532:E3534" si="3160">E3531</f>
        <v xml:space="preserve"> SUMP PUMPS</v>
      </c>
      <c r="F3532" s="533" t="str">
        <f t="shared" si="3157"/>
        <v>ME</v>
      </c>
      <c r="G3532" s="533" t="s">
        <v>2725</v>
      </c>
      <c r="H3532" s="533">
        <v>787</v>
      </c>
      <c r="I3532" s="533" t="str">
        <f t="shared" si="3158"/>
        <v>Duplex sump pumps</v>
      </c>
      <c r="J3532" s="533" t="str">
        <f t="shared" si="3159"/>
        <v>Duplex sump pumps</v>
      </c>
      <c r="K3532" s="95"/>
      <c r="L3532" s="95" t="s">
        <v>656</v>
      </c>
      <c r="M3532" s="131"/>
      <c r="N3532" s="367"/>
    </row>
    <row r="3533" spans="1:18" ht="15.75">
      <c r="A3533" s="533" t="s">
        <v>2729</v>
      </c>
      <c r="B3533" s="533">
        <v>22</v>
      </c>
      <c r="C3533" s="533" t="s">
        <v>588</v>
      </c>
      <c r="D3533" s="572" t="s">
        <v>2018</v>
      </c>
      <c r="E3533" s="571" t="str">
        <f t="shared" si="3160"/>
        <v xml:space="preserve"> SUMP PUMPS</v>
      </c>
      <c r="F3533" s="533" t="str">
        <f t="shared" si="3157"/>
        <v>ME</v>
      </c>
      <c r="G3533" s="533" t="s">
        <v>2722</v>
      </c>
      <c r="H3533" s="533">
        <v>788</v>
      </c>
      <c r="I3533" s="533" t="str">
        <f t="shared" ref="I3533:J3533" si="3161">I3531</f>
        <v>221429 - SUMP PUMPS</v>
      </c>
      <c r="J3533" s="533" t="str">
        <f t="shared" si="3161"/>
        <v>221429 - SUMP PUMPS</v>
      </c>
      <c r="K3533" s="95" t="s">
        <v>21</v>
      </c>
      <c r="L3533" s="95" t="s">
        <v>657</v>
      </c>
      <c r="M3533" s="95">
        <v>1</v>
      </c>
      <c r="N3533" s="367" t="s">
        <v>624</v>
      </c>
      <c r="O3533" s="533">
        <v>1000</v>
      </c>
      <c r="P3533" s="533">
        <v>1000</v>
      </c>
      <c r="Q3533" s="533">
        <f t="shared" ref="Q3533:Q3534" si="3162">O3533*0.93</f>
        <v>930</v>
      </c>
      <c r="R3533" s="533">
        <f t="shared" ref="R3533:R3534" si="3163">Q3533*M3533</f>
        <v>930</v>
      </c>
    </row>
    <row r="3534" spans="1:18" ht="15.75">
      <c r="A3534" s="533" t="s">
        <v>2729</v>
      </c>
      <c r="B3534" s="533">
        <v>22</v>
      </c>
      <c r="C3534" s="533" t="s">
        <v>588</v>
      </c>
      <c r="D3534" s="572" t="s">
        <v>2018</v>
      </c>
      <c r="E3534" s="571" t="str">
        <f t="shared" si="3160"/>
        <v xml:space="preserve"> SUMP PUMPS</v>
      </c>
      <c r="F3534" s="533" t="str">
        <f t="shared" si="3157"/>
        <v>ME</v>
      </c>
      <c r="G3534" s="533" t="s">
        <v>2722</v>
      </c>
      <c r="H3534" s="533">
        <v>789</v>
      </c>
      <c r="I3534" s="533" t="str">
        <f t="shared" ref="I3534:J3534" si="3164">I3532</f>
        <v>Duplex sump pumps</v>
      </c>
      <c r="J3534" s="533" t="str">
        <f t="shared" si="3164"/>
        <v>Duplex sump pumps</v>
      </c>
      <c r="K3534" s="87" t="s">
        <v>45</v>
      </c>
      <c r="L3534" s="87" t="s">
        <v>658</v>
      </c>
      <c r="M3534" s="95">
        <v>1</v>
      </c>
      <c r="N3534" s="367" t="s">
        <v>2</v>
      </c>
      <c r="O3534" s="533">
        <v>310</v>
      </c>
      <c r="P3534" s="533">
        <v>310</v>
      </c>
      <c r="Q3534" s="533">
        <f t="shared" si="3162"/>
        <v>288.3</v>
      </c>
      <c r="R3534" s="533">
        <f t="shared" si="3163"/>
        <v>288.3</v>
      </c>
    </row>
    <row r="3535" spans="1:18" ht="15.75">
      <c r="A3535" s="533" t="s">
        <v>2729</v>
      </c>
      <c r="B3535" s="533">
        <v>22</v>
      </c>
      <c r="C3535" s="533" t="s">
        <v>588</v>
      </c>
      <c r="D3535" s="572" t="s">
        <v>2024</v>
      </c>
      <c r="E3535" s="571" t="s">
        <v>1257</v>
      </c>
      <c r="F3535" s="533" t="str">
        <f t="shared" si="3157"/>
        <v>ME</v>
      </c>
      <c r="G3535" s="533" t="s">
        <v>2725</v>
      </c>
      <c r="H3535" s="533">
        <v>790</v>
      </c>
      <c r="I3535" s="533" t="str">
        <f>L3535</f>
        <v>223100 - DOMESTIC WATER SOFTNERS</v>
      </c>
      <c r="J3535" s="533" t="str">
        <f>L3535</f>
        <v>223100 - DOMESTIC WATER SOFTNERS</v>
      </c>
      <c r="K3535" s="95"/>
      <c r="L3535" s="95" t="s">
        <v>659</v>
      </c>
      <c r="M3535" s="131"/>
      <c r="N3535" s="367"/>
    </row>
    <row r="3536" spans="1:18" ht="15.75">
      <c r="A3536" s="533" t="s">
        <v>2729</v>
      </c>
      <c r="B3536" s="533">
        <v>22</v>
      </c>
      <c r="C3536" s="533" t="s">
        <v>588</v>
      </c>
      <c r="D3536" s="572" t="s">
        <v>2024</v>
      </c>
      <c r="E3536" s="571" t="str">
        <f>E3535</f>
        <v xml:space="preserve"> DOMESTIC WATER SOFTNERS</v>
      </c>
      <c r="F3536" s="533" t="str">
        <f t="shared" si="3157"/>
        <v>ME</v>
      </c>
      <c r="G3536" s="533" t="s">
        <v>2722</v>
      </c>
      <c r="H3536" s="533">
        <v>791</v>
      </c>
      <c r="I3536" s="533" t="str">
        <f>I3534</f>
        <v>Duplex sump pumps</v>
      </c>
      <c r="J3536" s="533" t="str">
        <f>J3534</f>
        <v>Duplex sump pumps</v>
      </c>
      <c r="K3536" s="95" t="s">
        <v>48</v>
      </c>
      <c r="L3536" s="95" t="s">
        <v>660</v>
      </c>
      <c r="M3536" s="95">
        <v>1</v>
      </c>
      <c r="N3536" s="367" t="s">
        <v>39</v>
      </c>
      <c r="O3536" s="533">
        <v>510</v>
      </c>
      <c r="P3536" s="533">
        <v>510</v>
      </c>
      <c r="Q3536" s="533">
        <f>O3536*0.93</f>
        <v>474.3</v>
      </c>
      <c r="R3536" s="533">
        <f>Q3536*M3536</f>
        <v>474.3</v>
      </c>
    </row>
    <row r="3537" spans="1:18" ht="15.75">
      <c r="A3537" s="533" t="s">
        <v>2729</v>
      </c>
      <c r="B3537" s="533">
        <v>22</v>
      </c>
      <c r="C3537" s="533" t="s">
        <v>588</v>
      </c>
      <c r="D3537" s="572" t="s">
        <v>1304</v>
      </c>
      <c r="E3537" s="571" t="s">
        <v>1258</v>
      </c>
      <c r="F3537" s="533" t="str">
        <f t="shared" si="3157"/>
        <v>ME</v>
      </c>
      <c r="G3537" s="533" t="s">
        <v>2725</v>
      </c>
      <c r="H3537" s="533">
        <v>792</v>
      </c>
      <c r="I3537" s="533" t="str">
        <f t="shared" ref="I3537:I3538" si="3165">L3537</f>
        <v>223500- DOMESTIC WATER HEAT EXCHANGERS</v>
      </c>
      <c r="J3537" s="533" t="str">
        <f t="shared" ref="J3537:J3538" si="3166">L3537</f>
        <v>223500- DOMESTIC WATER HEAT EXCHANGERS</v>
      </c>
      <c r="K3537" s="95"/>
      <c r="L3537" s="95" t="s">
        <v>661</v>
      </c>
      <c r="M3537" s="131"/>
      <c r="N3537" s="367"/>
    </row>
    <row r="3538" spans="1:18" ht="15.75">
      <c r="A3538" s="533" t="s">
        <v>2729</v>
      </c>
      <c r="B3538" s="533">
        <v>22</v>
      </c>
      <c r="C3538" s="533" t="s">
        <v>588</v>
      </c>
      <c r="D3538" s="572" t="s">
        <v>1304</v>
      </c>
      <c r="E3538" s="571" t="str">
        <f t="shared" ref="E3538:E3541" si="3167">E3537</f>
        <v xml:space="preserve"> DOMESTIC WATER HEAT EXCHANGERS</v>
      </c>
      <c r="F3538" s="533" t="str">
        <f t="shared" si="3157"/>
        <v>ME</v>
      </c>
      <c r="G3538" s="533" t="s">
        <v>2725</v>
      </c>
      <c r="H3538" s="533">
        <v>793</v>
      </c>
      <c r="I3538" s="533" t="str">
        <f t="shared" si="3165"/>
        <v>Large-capacity storage heat exchangers</v>
      </c>
      <c r="J3538" s="533" t="str">
        <f t="shared" si="3166"/>
        <v>Large-capacity storage heat exchangers</v>
      </c>
      <c r="K3538" s="95"/>
      <c r="L3538" s="95" t="s">
        <v>662</v>
      </c>
      <c r="M3538" s="131"/>
      <c r="N3538" s="367"/>
    </row>
    <row r="3539" spans="1:18" ht="15.75">
      <c r="A3539" s="533" t="s">
        <v>2729</v>
      </c>
      <c r="B3539" s="533">
        <v>22</v>
      </c>
      <c r="C3539" s="533" t="s">
        <v>588</v>
      </c>
      <c r="D3539" s="572" t="s">
        <v>1304</v>
      </c>
      <c r="E3539" s="571" t="str">
        <f t="shared" si="3167"/>
        <v xml:space="preserve"> DOMESTIC WATER HEAT EXCHANGERS</v>
      </c>
      <c r="F3539" s="533" t="str">
        <f t="shared" si="3157"/>
        <v>ME</v>
      </c>
      <c r="G3539" s="533" t="s">
        <v>2722</v>
      </c>
      <c r="H3539" s="533">
        <v>794</v>
      </c>
      <c r="I3539" s="533" t="str">
        <f t="shared" ref="I3539:J3539" si="3168">I3537</f>
        <v>223500- DOMESTIC WATER HEAT EXCHANGERS</v>
      </c>
      <c r="J3539" s="533" t="str">
        <f t="shared" si="3168"/>
        <v>223500- DOMESTIC WATER HEAT EXCHANGERS</v>
      </c>
      <c r="K3539" s="264" t="s">
        <v>50</v>
      </c>
      <c r="L3539" s="264" t="s">
        <v>663</v>
      </c>
      <c r="M3539" s="264">
        <v>2</v>
      </c>
      <c r="N3539" s="368" t="s">
        <v>39</v>
      </c>
      <c r="P3539" s="533">
        <v>0</v>
      </c>
      <c r="Q3539" s="533">
        <f t="shared" ref="Q3539:Q3541" si="3169">O3539*0.93</f>
        <v>0</v>
      </c>
      <c r="R3539" s="533">
        <f t="shared" ref="R3539:R3541" si="3170">Q3539*M3539</f>
        <v>0</v>
      </c>
    </row>
    <row r="3540" spans="1:18" ht="16.5" thickBot="1">
      <c r="A3540" s="533" t="s">
        <v>2729</v>
      </c>
      <c r="B3540" s="533">
        <v>22</v>
      </c>
      <c r="C3540" s="533" t="s">
        <v>588</v>
      </c>
      <c r="D3540" s="572" t="s">
        <v>1304</v>
      </c>
      <c r="E3540" s="571" t="str">
        <f t="shared" si="3167"/>
        <v xml:space="preserve"> DOMESTIC WATER HEAT EXCHANGERS</v>
      </c>
      <c r="F3540" s="533" t="str">
        <f t="shared" si="3157"/>
        <v>ME</v>
      </c>
      <c r="G3540" s="533" t="s">
        <v>2722</v>
      </c>
      <c r="H3540" s="533">
        <v>795</v>
      </c>
      <c r="I3540" s="533" t="str">
        <f t="shared" ref="I3540:J3540" si="3171">I3538</f>
        <v>Large-capacity storage heat exchangers</v>
      </c>
      <c r="J3540" s="533" t="str">
        <f t="shared" si="3171"/>
        <v>Large-capacity storage heat exchangers</v>
      </c>
      <c r="K3540" s="264" t="s">
        <v>76</v>
      </c>
      <c r="L3540" s="264" t="s">
        <v>664</v>
      </c>
      <c r="M3540" s="264">
        <v>2</v>
      </c>
      <c r="N3540" s="368" t="s">
        <v>39</v>
      </c>
      <c r="P3540" s="533">
        <v>0</v>
      </c>
      <c r="Q3540" s="533">
        <f t="shared" si="3169"/>
        <v>0</v>
      </c>
      <c r="R3540" s="533">
        <f t="shared" si="3170"/>
        <v>0</v>
      </c>
    </row>
    <row r="3541" spans="1:18" ht="16.5" thickBot="1">
      <c r="A3541" s="533" t="s">
        <v>2729</v>
      </c>
      <c r="B3541" s="533">
        <v>22</v>
      </c>
      <c r="C3541" s="533" t="s">
        <v>588</v>
      </c>
      <c r="D3541" s="572" t="s">
        <v>1304</v>
      </c>
      <c r="E3541" s="571" t="str">
        <f t="shared" si="3167"/>
        <v xml:space="preserve"> DOMESTIC WATER HEAT EXCHANGERS</v>
      </c>
      <c r="F3541" s="533" t="str">
        <f t="shared" si="3157"/>
        <v>ME</v>
      </c>
      <c r="G3541" s="533" t="s">
        <v>2722</v>
      </c>
      <c r="H3541" s="533">
        <v>796</v>
      </c>
      <c r="I3541" s="533" t="str">
        <f t="shared" ref="I3541:J3541" si="3172">I3539</f>
        <v>223500- DOMESTIC WATER HEAT EXCHANGERS</v>
      </c>
      <c r="J3541" s="533" t="str">
        <f t="shared" si="3172"/>
        <v>223500- DOMESTIC WATER HEAT EXCHANGERS</v>
      </c>
      <c r="K3541" s="95" t="s">
        <v>50</v>
      </c>
      <c r="L3541" s="95" t="s">
        <v>1195</v>
      </c>
      <c r="M3541" s="265">
        <v>10</v>
      </c>
      <c r="N3541" s="471" t="s">
        <v>39</v>
      </c>
      <c r="O3541" s="533">
        <v>85</v>
      </c>
      <c r="P3541" s="533">
        <v>850</v>
      </c>
      <c r="Q3541" s="533">
        <f t="shared" si="3169"/>
        <v>79.05</v>
      </c>
      <c r="R3541" s="533">
        <f t="shared" si="3170"/>
        <v>790.5</v>
      </c>
    </row>
    <row r="3542" spans="1:18" ht="15.75">
      <c r="A3542" s="533" t="s">
        <v>2729</v>
      </c>
      <c r="B3542" s="533">
        <v>22</v>
      </c>
      <c r="C3542" s="533" t="s">
        <v>588</v>
      </c>
      <c r="D3542" s="572" t="s">
        <v>2746</v>
      </c>
      <c r="E3542" s="571" t="s">
        <v>1259</v>
      </c>
      <c r="F3542" s="533" t="s">
        <v>1821</v>
      </c>
      <c r="G3542" s="533" t="s">
        <v>2725</v>
      </c>
      <c r="H3542" s="533">
        <v>797</v>
      </c>
      <c r="I3542" s="533" t="str">
        <f t="shared" ref="I3542:I3543" si="3173">L3542</f>
        <v>224000 - PLUMBING FIXTURES</v>
      </c>
      <c r="J3542" s="533" t="str">
        <f t="shared" ref="J3542:J3543" si="3174">L3542</f>
        <v>224000 - PLUMBING FIXTURES</v>
      </c>
      <c r="K3542" s="95"/>
      <c r="L3542" s="95" t="s">
        <v>665</v>
      </c>
      <c r="M3542" s="131"/>
      <c r="N3542" s="367"/>
    </row>
    <row r="3543" spans="1:18" ht="16.5" thickBot="1">
      <c r="A3543" s="533" t="s">
        <v>2729</v>
      </c>
      <c r="B3543" s="533">
        <v>22</v>
      </c>
      <c r="C3543" s="533" t="s">
        <v>588</v>
      </c>
      <c r="D3543" s="572" t="s">
        <v>2746</v>
      </c>
      <c r="E3543" s="571" t="str">
        <f t="shared" ref="E3543:E3557" si="3175">E3542</f>
        <v xml:space="preserve"> PLUMBING FIXTURES</v>
      </c>
      <c r="F3543" s="533" t="s">
        <v>1821</v>
      </c>
      <c r="G3543" s="533" t="s">
        <v>2725</v>
      </c>
      <c r="H3543" s="533">
        <v>798</v>
      </c>
      <c r="I3543" s="533" t="str">
        <f t="shared" si="3173"/>
        <v>Lavatories</v>
      </c>
      <c r="J3543" s="533" t="str">
        <f t="shared" si="3174"/>
        <v>Lavatories</v>
      </c>
      <c r="K3543" s="95"/>
      <c r="L3543" s="95" t="s">
        <v>666</v>
      </c>
      <c r="M3543" s="131"/>
      <c r="N3543" s="367"/>
    </row>
    <row r="3544" spans="1:18" ht="16.5" thickBot="1">
      <c r="A3544" s="533" t="s">
        <v>2729</v>
      </c>
      <c r="B3544" s="533">
        <v>22</v>
      </c>
      <c r="C3544" s="533" t="s">
        <v>588</v>
      </c>
      <c r="D3544" s="572" t="s">
        <v>2746</v>
      </c>
      <c r="E3544" s="571" t="str">
        <f t="shared" si="3175"/>
        <v xml:space="preserve"> PLUMBING FIXTURES</v>
      </c>
      <c r="F3544" s="533" t="s">
        <v>1821</v>
      </c>
      <c r="G3544" s="533" t="s">
        <v>2722</v>
      </c>
      <c r="H3544" s="533">
        <v>799</v>
      </c>
      <c r="I3544" s="533" t="str">
        <f t="shared" ref="I3544:J3544" si="3176">I3542</f>
        <v>224000 - PLUMBING FIXTURES</v>
      </c>
      <c r="J3544" s="533" t="str">
        <f t="shared" si="3176"/>
        <v>224000 - PLUMBING FIXTURES</v>
      </c>
      <c r="K3544" s="95" t="s">
        <v>13</v>
      </c>
      <c r="L3544" s="95" t="s">
        <v>667</v>
      </c>
      <c r="M3544" s="95">
        <v>8</v>
      </c>
      <c r="N3544" s="463" t="s">
        <v>39</v>
      </c>
      <c r="O3544" s="533">
        <v>240</v>
      </c>
      <c r="P3544" s="533">
        <v>1920</v>
      </c>
      <c r="Q3544" s="533">
        <f t="shared" ref="Q3544:Q3545" si="3177">O3544*0.93</f>
        <v>223.20000000000002</v>
      </c>
      <c r="R3544" s="533">
        <f t="shared" ref="R3544:R3545" si="3178">Q3544*M3544</f>
        <v>1785.6000000000001</v>
      </c>
    </row>
    <row r="3545" spans="1:18" ht="15.75">
      <c r="A3545" s="533" t="s">
        <v>2729</v>
      </c>
      <c r="B3545" s="533">
        <v>22</v>
      </c>
      <c r="C3545" s="533" t="s">
        <v>588</v>
      </c>
      <c r="D3545" s="572" t="s">
        <v>2746</v>
      </c>
      <c r="E3545" s="571" t="str">
        <f t="shared" si="3175"/>
        <v xml:space="preserve"> PLUMBING FIXTURES</v>
      </c>
      <c r="F3545" s="533" t="s">
        <v>1821</v>
      </c>
      <c r="G3545" s="533" t="s">
        <v>2722</v>
      </c>
      <c r="H3545" s="533">
        <v>800</v>
      </c>
      <c r="I3545" s="533" t="str">
        <f t="shared" ref="I3545:J3545" si="3179">I3543</f>
        <v>Lavatories</v>
      </c>
      <c r="J3545" s="533" t="str">
        <f t="shared" si="3179"/>
        <v>Lavatories</v>
      </c>
      <c r="K3545" s="95" t="s">
        <v>15</v>
      </c>
      <c r="L3545" s="95" t="s">
        <v>668</v>
      </c>
      <c r="M3545" s="95">
        <v>1</v>
      </c>
      <c r="N3545" s="367" t="s">
        <v>39</v>
      </c>
      <c r="O3545" s="533">
        <v>300</v>
      </c>
      <c r="P3545" s="533">
        <v>300</v>
      </c>
      <c r="Q3545" s="533">
        <f t="shared" si="3177"/>
        <v>279</v>
      </c>
      <c r="R3545" s="533">
        <f t="shared" si="3178"/>
        <v>279</v>
      </c>
    </row>
    <row r="3546" spans="1:18" ht="15.75">
      <c r="A3546" s="533" t="s">
        <v>2729</v>
      </c>
      <c r="B3546" s="533">
        <v>22</v>
      </c>
      <c r="C3546" s="533" t="s">
        <v>588</v>
      </c>
      <c r="D3546" s="572" t="s">
        <v>2746</v>
      </c>
      <c r="E3546" s="571" t="str">
        <f t="shared" si="3175"/>
        <v xml:space="preserve"> PLUMBING FIXTURES</v>
      </c>
      <c r="F3546" s="533" t="s">
        <v>1821</v>
      </c>
      <c r="G3546" s="533" t="s">
        <v>2725</v>
      </c>
      <c r="H3546" s="533">
        <v>801</v>
      </c>
      <c r="I3546" s="533" t="str">
        <f>L3546</f>
        <v>Water closets</v>
      </c>
      <c r="J3546" s="533" t="str">
        <f>L3546</f>
        <v>Water closets</v>
      </c>
      <c r="K3546" s="95"/>
      <c r="L3546" s="95" t="s">
        <v>669</v>
      </c>
      <c r="M3546" s="131"/>
      <c r="N3546" s="367"/>
    </row>
    <row r="3547" spans="1:18" ht="15.75">
      <c r="A3547" s="533" t="s">
        <v>2729</v>
      </c>
      <c r="B3547" s="533">
        <v>22</v>
      </c>
      <c r="C3547" s="533" t="s">
        <v>588</v>
      </c>
      <c r="D3547" s="572" t="s">
        <v>2746</v>
      </c>
      <c r="E3547" s="571" t="str">
        <f t="shared" si="3175"/>
        <v xml:space="preserve"> PLUMBING FIXTURES</v>
      </c>
      <c r="F3547" s="533" t="s">
        <v>1821</v>
      </c>
      <c r="G3547" s="533" t="s">
        <v>2722</v>
      </c>
      <c r="H3547" s="533">
        <v>802</v>
      </c>
      <c r="I3547" s="533" t="str">
        <f t="shared" ref="I3547:J3547" si="3180">I3545</f>
        <v>Lavatories</v>
      </c>
      <c r="J3547" s="533" t="str">
        <f t="shared" si="3180"/>
        <v>Lavatories</v>
      </c>
      <c r="K3547" s="95" t="s">
        <v>17</v>
      </c>
      <c r="L3547" s="95" t="s">
        <v>670</v>
      </c>
      <c r="M3547" s="95">
        <v>7</v>
      </c>
      <c r="N3547" s="473" t="s">
        <v>39</v>
      </c>
      <c r="O3547" s="533">
        <v>360</v>
      </c>
      <c r="P3547" s="533">
        <v>2520</v>
      </c>
      <c r="Q3547" s="533">
        <f t="shared" ref="Q3547:Q3548" si="3181">O3547*0.93</f>
        <v>334.8</v>
      </c>
      <c r="R3547" s="533">
        <f t="shared" ref="R3547:R3548" si="3182">Q3547*M3547</f>
        <v>2343.6</v>
      </c>
    </row>
    <row r="3548" spans="1:18" ht="15.75">
      <c r="A3548" s="533" t="s">
        <v>2729</v>
      </c>
      <c r="B3548" s="533">
        <v>22</v>
      </c>
      <c r="C3548" s="533" t="s">
        <v>588</v>
      </c>
      <c r="D3548" s="572" t="s">
        <v>2746</v>
      </c>
      <c r="E3548" s="571" t="str">
        <f t="shared" si="3175"/>
        <v xml:space="preserve"> PLUMBING FIXTURES</v>
      </c>
      <c r="F3548" s="533" t="s">
        <v>1821</v>
      </c>
      <c r="G3548" s="533" t="s">
        <v>2722</v>
      </c>
      <c r="H3548" s="533">
        <v>803</v>
      </c>
      <c r="I3548" s="533" t="str">
        <f t="shared" ref="I3548:J3548" si="3183">I3546</f>
        <v>Water closets</v>
      </c>
      <c r="J3548" s="533" t="str">
        <f t="shared" si="3183"/>
        <v>Water closets</v>
      </c>
      <c r="K3548" s="264" t="s">
        <v>19</v>
      </c>
      <c r="L3548" s="264" t="s">
        <v>671</v>
      </c>
      <c r="M3548" s="264">
        <v>1</v>
      </c>
      <c r="N3548" s="368" t="s">
        <v>39</v>
      </c>
      <c r="P3548" s="533">
        <v>0</v>
      </c>
      <c r="Q3548" s="533">
        <f t="shared" si="3181"/>
        <v>0</v>
      </c>
      <c r="R3548" s="533">
        <f t="shared" si="3182"/>
        <v>0</v>
      </c>
    </row>
    <row r="3549" spans="1:18" ht="15.75">
      <c r="A3549" s="533" t="s">
        <v>2729</v>
      </c>
      <c r="B3549" s="533">
        <v>22</v>
      </c>
      <c r="C3549" s="533" t="s">
        <v>588</v>
      </c>
      <c r="D3549" s="572" t="s">
        <v>2746</v>
      </c>
      <c r="E3549" s="571" t="str">
        <f t="shared" si="3175"/>
        <v xml:space="preserve"> PLUMBING FIXTURES</v>
      </c>
      <c r="F3549" s="533" t="s">
        <v>1821</v>
      </c>
      <c r="G3549" s="533" t="s">
        <v>2725</v>
      </c>
      <c r="H3549" s="533">
        <v>804</v>
      </c>
      <c r="I3549" s="533" t="str">
        <f>L3549</f>
        <v>Bathtubs</v>
      </c>
      <c r="J3549" s="533" t="str">
        <f>L3549</f>
        <v>Bathtubs</v>
      </c>
      <c r="K3549" s="264"/>
      <c r="L3549" s="264" t="s">
        <v>672</v>
      </c>
      <c r="M3549" s="268"/>
      <c r="N3549" s="368"/>
    </row>
    <row r="3550" spans="1:18" ht="15.75">
      <c r="A3550" s="533" t="s">
        <v>2729</v>
      </c>
      <c r="B3550" s="533">
        <v>22</v>
      </c>
      <c r="C3550" s="533" t="s">
        <v>588</v>
      </c>
      <c r="D3550" s="572" t="s">
        <v>2746</v>
      </c>
      <c r="E3550" s="571" t="str">
        <f t="shared" si="3175"/>
        <v xml:space="preserve"> PLUMBING FIXTURES</v>
      </c>
      <c r="F3550" s="533" t="s">
        <v>1821</v>
      </c>
      <c r="G3550" s="533" t="s">
        <v>2722</v>
      </c>
      <c r="H3550" s="533">
        <v>805</v>
      </c>
      <c r="I3550" s="533" t="str">
        <f>I3548</f>
        <v>Water closets</v>
      </c>
      <c r="J3550" s="533" t="str">
        <f>J3548</f>
        <v>Water closets</v>
      </c>
      <c r="K3550" s="264" t="s">
        <v>20</v>
      </c>
      <c r="L3550" s="264" t="s">
        <v>673</v>
      </c>
      <c r="M3550" s="264">
        <v>6</v>
      </c>
      <c r="N3550" s="368" t="s">
        <v>39</v>
      </c>
      <c r="P3550" s="533">
        <v>0</v>
      </c>
      <c r="Q3550" s="533">
        <f>O3550*0.93</f>
        <v>0</v>
      </c>
      <c r="R3550" s="533">
        <f>Q3550*M3550</f>
        <v>0</v>
      </c>
    </row>
    <row r="3551" spans="1:18" ht="15.75">
      <c r="A3551" s="533" t="s">
        <v>2729</v>
      </c>
      <c r="B3551" s="533">
        <v>22</v>
      </c>
      <c r="C3551" s="533" t="s">
        <v>588</v>
      </c>
      <c r="D3551" s="572" t="s">
        <v>2746</v>
      </c>
      <c r="E3551" s="571" t="str">
        <f t="shared" si="3175"/>
        <v xml:space="preserve"> PLUMBING FIXTURES</v>
      </c>
      <c r="F3551" s="533" t="s">
        <v>1821</v>
      </c>
      <c r="G3551" s="533" t="s">
        <v>2725</v>
      </c>
      <c r="H3551" s="533">
        <v>806</v>
      </c>
      <c r="I3551" s="533" t="str">
        <f>L3551</f>
        <v>Showers</v>
      </c>
      <c r="J3551" s="533" t="str">
        <f>L3551</f>
        <v>Showers</v>
      </c>
      <c r="K3551" s="95"/>
      <c r="L3551" s="95" t="s">
        <v>674</v>
      </c>
      <c r="M3551" s="131"/>
      <c r="N3551" s="367"/>
    </row>
    <row r="3552" spans="1:18" ht="15.75">
      <c r="A3552" s="533" t="s">
        <v>2729</v>
      </c>
      <c r="B3552" s="533">
        <v>22</v>
      </c>
      <c r="C3552" s="533" t="s">
        <v>588</v>
      </c>
      <c r="D3552" s="572" t="s">
        <v>2746</v>
      </c>
      <c r="E3552" s="571" t="str">
        <f t="shared" si="3175"/>
        <v xml:space="preserve"> PLUMBING FIXTURES</v>
      </c>
      <c r="F3552" s="533" t="s">
        <v>1821</v>
      </c>
      <c r="G3552" s="533" t="s">
        <v>2722</v>
      </c>
      <c r="H3552" s="533">
        <v>807</v>
      </c>
      <c r="I3552" s="533" t="str">
        <f>I3550</f>
        <v>Water closets</v>
      </c>
      <c r="J3552" s="533" t="str">
        <f>J3550</f>
        <v>Water closets</v>
      </c>
      <c r="K3552" s="95" t="s">
        <v>19</v>
      </c>
      <c r="L3552" s="95" t="s">
        <v>675</v>
      </c>
      <c r="M3552" s="95">
        <v>6</v>
      </c>
      <c r="N3552" s="367" t="s">
        <v>39</v>
      </c>
      <c r="O3552" s="533">
        <v>440</v>
      </c>
      <c r="P3552" s="533">
        <v>2640</v>
      </c>
      <c r="Q3552" s="533">
        <f>O3552*0.93</f>
        <v>409.20000000000005</v>
      </c>
      <c r="R3552" s="533">
        <f>Q3552*M3552</f>
        <v>2455.2000000000003</v>
      </c>
    </row>
    <row r="3553" spans="1:18" ht="16.5" thickBot="1">
      <c r="A3553" s="533" t="s">
        <v>2729</v>
      </c>
      <c r="B3553" s="533">
        <v>22</v>
      </c>
      <c r="C3553" s="533" t="s">
        <v>588</v>
      </c>
      <c r="D3553" s="572" t="s">
        <v>2746</v>
      </c>
      <c r="E3553" s="571" t="str">
        <f t="shared" si="3175"/>
        <v xml:space="preserve"> PLUMBING FIXTURES</v>
      </c>
      <c r="F3553" s="533" t="s">
        <v>1821</v>
      </c>
      <c r="G3553" s="533" t="s">
        <v>2725</v>
      </c>
      <c r="H3553" s="533">
        <v>808</v>
      </c>
      <c r="I3553" s="533" t="str">
        <f>L3553</f>
        <v>Sinks</v>
      </c>
      <c r="J3553" s="533" t="str">
        <f>L3553</f>
        <v>Sinks</v>
      </c>
      <c r="K3553" s="95"/>
      <c r="L3553" s="95" t="s">
        <v>676</v>
      </c>
      <c r="M3553" s="131"/>
      <c r="N3553" s="367"/>
    </row>
    <row r="3554" spans="1:18" ht="16.5" thickBot="1">
      <c r="A3554" s="533" t="s">
        <v>2729</v>
      </c>
      <c r="B3554" s="533">
        <v>22</v>
      </c>
      <c r="C3554" s="533" t="s">
        <v>588</v>
      </c>
      <c r="D3554" s="572" t="s">
        <v>2746</v>
      </c>
      <c r="E3554" s="571" t="str">
        <f t="shared" si="3175"/>
        <v xml:space="preserve"> PLUMBING FIXTURES</v>
      </c>
      <c r="F3554" s="533" t="s">
        <v>1821</v>
      </c>
      <c r="G3554" s="533" t="s">
        <v>2722</v>
      </c>
      <c r="H3554" s="533">
        <v>809</v>
      </c>
      <c r="I3554" s="533" t="str">
        <f t="shared" ref="I3554:J3554" si="3184">I3552</f>
        <v>Water closets</v>
      </c>
      <c r="J3554" s="533" t="str">
        <f t="shared" si="3184"/>
        <v>Water closets</v>
      </c>
      <c r="K3554" s="95" t="s">
        <v>20</v>
      </c>
      <c r="L3554" s="95" t="s">
        <v>677</v>
      </c>
      <c r="M3554" s="95">
        <v>1</v>
      </c>
      <c r="N3554" s="463" t="s">
        <v>39</v>
      </c>
      <c r="O3554" s="533">
        <v>175</v>
      </c>
      <c r="P3554" s="533">
        <v>175</v>
      </c>
      <c r="Q3554" s="533">
        <f t="shared" ref="Q3554:Q3556" si="3185">O3554*0.93</f>
        <v>162.75</v>
      </c>
      <c r="R3554" s="533">
        <f t="shared" ref="R3554:R3556" si="3186">Q3554*M3554</f>
        <v>162.75</v>
      </c>
    </row>
    <row r="3555" spans="1:18" ht="16.5" thickBot="1">
      <c r="A3555" s="533" t="s">
        <v>2729</v>
      </c>
      <c r="B3555" s="533">
        <v>22</v>
      </c>
      <c r="C3555" s="533" t="s">
        <v>588</v>
      </c>
      <c r="D3555" s="572" t="s">
        <v>2746</v>
      </c>
      <c r="E3555" s="571" t="str">
        <f t="shared" si="3175"/>
        <v xml:space="preserve"> PLUMBING FIXTURES</v>
      </c>
      <c r="F3555" s="533" t="s">
        <v>1821</v>
      </c>
      <c r="G3555" s="533" t="s">
        <v>2722</v>
      </c>
      <c r="H3555" s="533">
        <v>810</v>
      </c>
      <c r="I3555" s="533" t="str">
        <f t="shared" ref="I3555:J3555" si="3187">I3553</f>
        <v>Sinks</v>
      </c>
      <c r="J3555" s="533" t="str">
        <f t="shared" si="3187"/>
        <v>Sinks</v>
      </c>
      <c r="K3555" s="95" t="s">
        <v>21</v>
      </c>
      <c r="L3555" s="95" t="s">
        <v>678</v>
      </c>
      <c r="M3555" s="95">
        <v>9</v>
      </c>
      <c r="N3555" s="463" t="s">
        <v>39</v>
      </c>
      <c r="O3555" s="533">
        <v>150</v>
      </c>
      <c r="P3555" s="533">
        <v>1350</v>
      </c>
      <c r="Q3555" s="533">
        <f t="shared" si="3185"/>
        <v>139.5</v>
      </c>
      <c r="R3555" s="533">
        <f t="shared" si="3186"/>
        <v>1255.5</v>
      </c>
    </row>
    <row r="3556" spans="1:18" ht="15.75">
      <c r="A3556" s="533" t="s">
        <v>2729</v>
      </c>
      <c r="B3556" s="533">
        <v>22</v>
      </c>
      <c r="C3556" s="533" t="s">
        <v>588</v>
      </c>
      <c r="D3556" s="572" t="s">
        <v>2746</v>
      </c>
      <c r="E3556" s="571" t="str">
        <f t="shared" si="3175"/>
        <v xml:space="preserve"> PLUMBING FIXTURES</v>
      </c>
      <c r="F3556" s="533" t="s">
        <v>1821</v>
      </c>
      <c r="G3556" s="533" t="s">
        <v>2722</v>
      </c>
      <c r="H3556" s="533">
        <v>811</v>
      </c>
      <c r="I3556" s="533" t="str">
        <f t="shared" ref="I3556:J3556" si="3188">I3554</f>
        <v>Water closets</v>
      </c>
      <c r="J3556" s="533" t="str">
        <f t="shared" si="3188"/>
        <v>Water closets</v>
      </c>
      <c r="K3556" s="264" t="s">
        <v>50</v>
      </c>
      <c r="L3556" s="264" t="s">
        <v>679</v>
      </c>
      <c r="M3556" s="264">
        <v>1</v>
      </c>
      <c r="N3556" s="368" t="s">
        <v>39</v>
      </c>
      <c r="P3556" s="533">
        <v>0</v>
      </c>
      <c r="Q3556" s="533">
        <f t="shared" si="3185"/>
        <v>0</v>
      </c>
      <c r="R3556" s="533">
        <f t="shared" si="3186"/>
        <v>0</v>
      </c>
    </row>
    <row r="3557" spans="1:18" ht="33" customHeight="1">
      <c r="A3557" s="533" t="s">
        <v>2729</v>
      </c>
      <c r="B3557" s="533">
        <v>22</v>
      </c>
      <c r="C3557" s="533" t="s">
        <v>588</v>
      </c>
      <c r="D3557" s="572" t="s">
        <v>2746</v>
      </c>
      <c r="E3557" s="571" t="str">
        <f t="shared" si="3175"/>
        <v xml:space="preserve"> PLUMBING FIXTURES</v>
      </c>
      <c r="F3557" s="533" t="s">
        <v>1821</v>
      </c>
      <c r="G3557" s="533" t="s">
        <v>2725</v>
      </c>
      <c r="H3557" s="533">
        <v>812</v>
      </c>
      <c r="I3557" s="533" t="str">
        <f t="shared" ref="I3557:J3557" si="3189">I3555</f>
        <v>Sinks</v>
      </c>
      <c r="J3557" s="533" t="str">
        <f t="shared" si="3189"/>
        <v>Sinks</v>
      </c>
      <c r="K3557" s="128" t="s">
        <v>680</v>
      </c>
      <c r="L3557" s="128"/>
      <c r="M3557" s="525"/>
      <c r="N3557" s="459"/>
    </row>
    <row r="3558" spans="1:18" ht="15.75">
      <c r="A3558" s="533" t="s">
        <v>2729</v>
      </c>
      <c r="B3558" s="533">
        <v>22</v>
      </c>
      <c r="C3558" s="533" t="s">
        <v>588</v>
      </c>
      <c r="D3558" s="10" t="s">
        <v>22</v>
      </c>
      <c r="E3558" s="10" t="s">
        <v>22</v>
      </c>
      <c r="G3558" s="533" t="s">
        <v>2724</v>
      </c>
      <c r="H3558" s="533">
        <v>813</v>
      </c>
      <c r="I3558" s="533" t="str">
        <f t="shared" ref="I3558:J3558" si="3190">I3556</f>
        <v>Water closets</v>
      </c>
      <c r="J3558" s="533" t="str">
        <f t="shared" si="3190"/>
        <v>Water closets</v>
      </c>
      <c r="K3558" s="130" t="s">
        <v>22</v>
      </c>
      <c r="L3558" s="130"/>
      <c r="M3558" s="525"/>
      <c r="N3558" s="111"/>
      <c r="O3558" s="533" t="s">
        <v>8</v>
      </c>
      <c r="P3558" s="533">
        <v>95927</v>
      </c>
    </row>
    <row r="3559" spans="1:18" ht="15.75">
      <c r="A3559" s="533" t="s">
        <v>2729</v>
      </c>
      <c r="B3559" s="533">
        <v>23</v>
      </c>
      <c r="C3559" s="533" t="s">
        <v>682</v>
      </c>
      <c r="D3559" s="572" t="s">
        <v>2094</v>
      </c>
      <c r="E3559" s="571" t="s">
        <v>1260</v>
      </c>
      <c r="F3559" s="533" t="str">
        <f t="shared" ref="F3559:F3622" si="3191">VLOOKUP(D:D,trade,3,FALSE)</f>
        <v>ME</v>
      </c>
      <c r="G3559" s="533" t="s">
        <v>2725</v>
      </c>
      <c r="H3559" s="533">
        <v>814</v>
      </c>
      <c r="I3559" s="533" t="str">
        <f t="shared" ref="I3559:J3559" si="3192">I3557</f>
        <v>Sinks</v>
      </c>
      <c r="J3559" s="533" t="str">
        <f t="shared" si="3192"/>
        <v>Sinks</v>
      </c>
      <c r="K3559" s="131" t="s">
        <v>681</v>
      </c>
      <c r="L3559" s="131"/>
      <c r="M3559" s="131"/>
      <c r="N3559" s="131"/>
    </row>
    <row r="3560" spans="1:18" ht="15.75">
      <c r="A3560" s="533" t="s">
        <v>2729</v>
      </c>
      <c r="B3560" s="533">
        <v>23</v>
      </c>
      <c r="C3560" s="533" t="s">
        <v>682</v>
      </c>
      <c r="D3560" s="572" t="s">
        <v>2094</v>
      </c>
      <c r="E3560" s="571" t="s">
        <v>1260</v>
      </c>
      <c r="F3560" s="533" t="str">
        <f t="shared" si="3191"/>
        <v>ME</v>
      </c>
      <c r="G3560" s="533" t="s">
        <v>2725</v>
      </c>
      <c r="H3560" s="533">
        <v>815</v>
      </c>
      <c r="I3560" s="533" t="str">
        <f t="shared" ref="I3560:J3560" si="3193">I3558</f>
        <v>Water closets</v>
      </c>
      <c r="J3560" s="533" t="str">
        <f t="shared" si="3193"/>
        <v>Water closets</v>
      </c>
      <c r="K3560" s="131" t="s">
        <v>682</v>
      </c>
      <c r="L3560" s="131"/>
      <c r="M3560" s="131"/>
      <c r="N3560" s="131"/>
    </row>
    <row r="3561" spans="1:18" ht="15.75">
      <c r="A3561" s="533" t="s">
        <v>2729</v>
      </c>
      <c r="B3561" s="533">
        <v>23</v>
      </c>
      <c r="C3561" s="533" t="s">
        <v>682</v>
      </c>
      <c r="D3561" s="572" t="s">
        <v>2094</v>
      </c>
      <c r="E3561" s="571" t="s">
        <v>1260</v>
      </c>
      <c r="F3561" s="533" t="str">
        <f t="shared" si="3191"/>
        <v>ME</v>
      </c>
      <c r="G3561" s="533" t="s">
        <v>2725</v>
      </c>
      <c r="H3561" s="533">
        <v>816</v>
      </c>
      <c r="I3561" s="533" t="str">
        <f t="shared" ref="I3561:J3561" si="3194">I3559</f>
        <v>Sinks</v>
      </c>
      <c r="J3561" s="533" t="str">
        <f t="shared" si="3194"/>
        <v>Sinks</v>
      </c>
      <c r="K3561" s="135" t="s">
        <v>2</v>
      </c>
      <c r="L3561" s="135" t="s">
        <v>25</v>
      </c>
      <c r="M3561" s="104" t="s">
        <v>4</v>
      </c>
      <c r="N3561" s="136" t="s">
        <v>5</v>
      </c>
      <c r="O3561" s="533" t="s">
        <v>6</v>
      </c>
      <c r="P3561" s="533" t="s">
        <v>7</v>
      </c>
    </row>
    <row r="3562" spans="1:18" ht="15.75">
      <c r="A3562" s="533" t="s">
        <v>2729</v>
      </c>
      <c r="B3562" s="533">
        <v>23</v>
      </c>
      <c r="C3562" s="533" t="s">
        <v>682</v>
      </c>
      <c r="D3562" s="572" t="s">
        <v>2094</v>
      </c>
      <c r="E3562" s="571" t="s">
        <v>1260</v>
      </c>
      <c r="F3562" s="533" t="str">
        <f t="shared" si="3191"/>
        <v>ME</v>
      </c>
      <c r="G3562" s="533" t="s">
        <v>2725</v>
      </c>
      <c r="H3562" s="533">
        <v>817</v>
      </c>
      <c r="I3562" s="533" t="str">
        <f t="shared" ref="I3562:J3562" si="3195">I3560</f>
        <v>Water closets</v>
      </c>
      <c r="J3562" s="533" t="str">
        <f t="shared" si="3195"/>
        <v>Water closets</v>
      </c>
      <c r="K3562" s="137"/>
      <c r="L3562" s="137"/>
      <c r="M3562" s="106"/>
      <c r="N3562" s="98"/>
      <c r="P3562" s="533" t="s">
        <v>8</v>
      </c>
    </row>
    <row r="3563" spans="1:18" ht="15.75">
      <c r="A3563" s="533" t="s">
        <v>2729</v>
      </c>
      <c r="B3563" s="533">
        <v>23</v>
      </c>
      <c r="C3563" s="533" t="s">
        <v>682</v>
      </c>
      <c r="D3563" s="572" t="s">
        <v>2094</v>
      </c>
      <c r="E3563" s="571" t="s">
        <v>1260</v>
      </c>
      <c r="F3563" s="533" t="str">
        <f t="shared" si="3191"/>
        <v>ME</v>
      </c>
      <c r="G3563" s="533" t="s">
        <v>2725</v>
      </c>
      <c r="H3563" s="533">
        <v>818</v>
      </c>
      <c r="I3563" s="533" t="str">
        <f t="shared" ref="I3563:I3565" si="3196">L3563</f>
        <v>230713 - DUCT INSULATION</v>
      </c>
      <c r="J3563" s="533" t="str">
        <f t="shared" ref="J3563:J3565" si="3197">L3563</f>
        <v>230713 - DUCT INSULATION</v>
      </c>
      <c r="K3563" s="137"/>
      <c r="L3563" s="137" t="s">
        <v>683</v>
      </c>
      <c r="M3563" s="104"/>
      <c r="N3563" s="101"/>
    </row>
    <row r="3564" spans="1:18" ht="15.75">
      <c r="A3564" s="533" t="s">
        <v>2729</v>
      </c>
      <c r="B3564" s="533">
        <v>23</v>
      </c>
      <c r="C3564" s="533" t="s">
        <v>682</v>
      </c>
      <c r="D3564" s="572" t="s">
        <v>2094</v>
      </c>
      <c r="E3564" s="571" t="str">
        <f t="shared" ref="E3564:E3576" si="3198">E3563</f>
        <v xml:space="preserve"> DUCT INSULATION</v>
      </c>
      <c r="F3564" s="533" t="str">
        <f t="shared" si="3191"/>
        <v>ME</v>
      </c>
      <c r="G3564" s="533" t="s">
        <v>2725</v>
      </c>
      <c r="H3564" s="533">
        <v>819</v>
      </c>
      <c r="I3564" s="533" t="str">
        <f t="shared" si="3196"/>
        <v>Indoor Duct And Plenum Insulation</v>
      </c>
      <c r="J3564" s="533" t="str">
        <f t="shared" si="3197"/>
        <v>Indoor Duct And Plenum Insulation</v>
      </c>
      <c r="K3564" s="137"/>
      <c r="L3564" s="137" t="s">
        <v>684</v>
      </c>
      <c r="M3564" s="104"/>
      <c r="N3564" s="101"/>
    </row>
    <row r="3565" spans="1:18" ht="16.5" thickBot="1">
      <c r="A3565" s="533" t="s">
        <v>2729</v>
      </c>
      <c r="B3565" s="533">
        <v>23</v>
      </c>
      <c r="C3565" s="533" t="s">
        <v>682</v>
      </c>
      <c r="D3565" s="572" t="s">
        <v>2094</v>
      </c>
      <c r="E3565" s="571" t="str">
        <f t="shared" si="3198"/>
        <v xml:space="preserve"> DUCT INSULATION</v>
      </c>
      <c r="F3565" s="533" t="str">
        <f t="shared" si="3191"/>
        <v>ME</v>
      </c>
      <c r="G3565" s="533" t="s">
        <v>2725</v>
      </c>
      <c r="H3565" s="533">
        <v>820</v>
      </c>
      <c r="I3565" s="533" t="str">
        <f t="shared" si="3196"/>
        <v>Rectangular, supply and Return ducts, concealed</v>
      </c>
      <c r="J3565" s="533" t="str">
        <f t="shared" si="3197"/>
        <v>Rectangular, supply and Return ducts, concealed</v>
      </c>
      <c r="K3565" s="137"/>
      <c r="L3565" s="137" t="s">
        <v>685</v>
      </c>
      <c r="M3565" s="104"/>
      <c r="N3565" s="101"/>
    </row>
    <row r="3566" spans="1:18" ht="16.5" thickBot="1">
      <c r="A3566" s="533" t="s">
        <v>2729</v>
      </c>
      <c r="B3566" s="533">
        <v>23</v>
      </c>
      <c r="C3566" s="533" t="s">
        <v>682</v>
      </c>
      <c r="D3566" s="572" t="s">
        <v>2094</v>
      </c>
      <c r="E3566" s="571" t="str">
        <f t="shared" si="3198"/>
        <v xml:space="preserve"> DUCT INSULATION</v>
      </c>
      <c r="F3566" s="533" t="str">
        <f t="shared" si="3191"/>
        <v>ME</v>
      </c>
      <c r="G3566" s="533" t="s">
        <v>2722</v>
      </c>
      <c r="H3566" s="533">
        <v>821</v>
      </c>
      <c r="I3566" s="533" t="str">
        <f>I3564</f>
        <v>Indoor Duct And Plenum Insulation</v>
      </c>
      <c r="J3566" s="533" t="str">
        <f>J3564</f>
        <v>Indoor Duct And Plenum Insulation</v>
      </c>
      <c r="K3566" s="137" t="s">
        <v>13</v>
      </c>
      <c r="L3566" s="137" t="s">
        <v>686</v>
      </c>
      <c r="M3566" s="106">
        <v>70</v>
      </c>
      <c r="N3566" s="247" t="s">
        <v>33</v>
      </c>
      <c r="O3566" s="533">
        <v>70</v>
      </c>
      <c r="P3566" s="533">
        <v>4900</v>
      </c>
      <c r="Q3566" s="533">
        <f>O3566*0.93</f>
        <v>65.100000000000009</v>
      </c>
      <c r="R3566" s="533">
        <f>Q3566*M3566</f>
        <v>4557.0000000000009</v>
      </c>
    </row>
    <row r="3567" spans="1:18" ht="16.5" thickBot="1">
      <c r="A3567" s="533" t="s">
        <v>2729</v>
      </c>
      <c r="B3567" s="533">
        <v>23</v>
      </c>
      <c r="C3567" s="533" t="s">
        <v>682</v>
      </c>
      <c r="D3567" s="572" t="s">
        <v>2094</v>
      </c>
      <c r="E3567" s="571" t="str">
        <f t="shared" si="3198"/>
        <v xml:space="preserve"> DUCT INSULATION</v>
      </c>
      <c r="F3567" s="533" t="str">
        <f t="shared" si="3191"/>
        <v>ME</v>
      </c>
      <c r="G3567" s="533" t="s">
        <v>2725</v>
      </c>
      <c r="H3567" s="533">
        <v>822</v>
      </c>
      <c r="I3567" s="533" t="str">
        <f>L3567</f>
        <v>Rectangular, treated fresh air ducts, concealed</v>
      </c>
      <c r="J3567" s="533" t="str">
        <f>L3567</f>
        <v>Rectangular, treated fresh air ducts, concealed</v>
      </c>
      <c r="K3567" s="137"/>
      <c r="L3567" s="137" t="s">
        <v>687</v>
      </c>
      <c r="M3567" s="104"/>
      <c r="N3567" s="101"/>
    </row>
    <row r="3568" spans="1:18" ht="16.5" thickBot="1">
      <c r="A3568" s="533" t="s">
        <v>2729</v>
      </c>
      <c r="B3568" s="533">
        <v>23</v>
      </c>
      <c r="C3568" s="533" t="s">
        <v>682</v>
      </c>
      <c r="D3568" s="572" t="s">
        <v>2094</v>
      </c>
      <c r="E3568" s="571" t="str">
        <f t="shared" si="3198"/>
        <v xml:space="preserve"> DUCT INSULATION</v>
      </c>
      <c r="F3568" s="533" t="str">
        <f t="shared" si="3191"/>
        <v>ME</v>
      </c>
      <c r="G3568" s="533" t="s">
        <v>2722</v>
      </c>
      <c r="H3568" s="533">
        <v>823</v>
      </c>
      <c r="I3568" s="533" t="str">
        <f>I3566</f>
        <v>Indoor Duct And Plenum Insulation</v>
      </c>
      <c r="J3568" s="533" t="str">
        <f>J3566</f>
        <v>Indoor Duct And Plenum Insulation</v>
      </c>
      <c r="K3568" s="137" t="s">
        <v>15</v>
      </c>
      <c r="L3568" s="137" t="s">
        <v>686</v>
      </c>
      <c r="M3568" s="106">
        <v>50</v>
      </c>
      <c r="N3568" s="247" t="s">
        <v>33</v>
      </c>
      <c r="O3568" s="533">
        <v>80</v>
      </c>
      <c r="P3568" s="533">
        <v>4000</v>
      </c>
      <c r="Q3568" s="533">
        <f>O3568*0.93</f>
        <v>74.400000000000006</v>
      </c>
      <c r="R3568" s="533">
        <f>Q3568*M3568</f>
        <v>3720.0000000000005</v>
      </c>
    </row>
    <row r="3569" spans="1:18" ht="15.75">
      <c r="A3569" s="533" t="s">
        <v>2729</v>
      </c>
      <c r="B3569" s="533">
        <v>23</v>
      </c>
      <c r="C3569" s="533" t="s">
        <v>682</v>
      </c>
      <c r="D3569" s="572" t="s">
        <v>2094</v>
      </c>
      <c r="E3569" s="571" t="str">
        <f t="shared" si="3198"/>
        <v xml:space="preserve"> DUCT INSULATION</v>
      </c>
      <c r="F3569" s="533" t="str">
        <f t="shared" si="3191"/>
        <v>ME</v>
      </c>
      <c r="G3569" s="533" t="s">
        <v>2725</v>
      </c>
      <c r="H3569" s="533">
        <v>824</v>
      </c>
      <c r="I3569" s="533" t="str">
        <f>L3569</f>
        <v>Rectangular, range-hood exhaust ducts, concealed</v>
      </c>
      <c r="J3569" s="533" t="str">
        <f>L3569</f>
        <v>Rectangular, range-hood exhaust ducts, concealed</v>
      </c>
      <c r="K3569" s="248"/>
      <c r="L3569" s="248" t="s">
        <v>688</v>
      </c>
      <c r="M3569" s="250"/>
      <c r="N3569" s="249"/>
    </row>
    <row r="3570" spans="1:18" ht="15.75">
      <c r="A3570" s="533" t="s">
        <v>2729</v>
      </c>
      <c r="B3570" s="533">
        <v>23</v>
      </c>
      <c r="C3570" s="533" t="s">
        <v>682</v>
      </c>
      <c r="D3570" s="572" t="s">
        <v>2094</v>
      </c>
      <c r="E3570" s="571" t="str">
        <f t="shared" si="3198"/>
        <v xml:space="preserve"> DUCT INSULATION</v>
      </c>
      <c r="F3570" s="533" t="str">
        <f t="shared" si="3191"/>
        <v>ME</v>
      </c>
      <c r="G3570" s="533" t="s">
        <v>2722</v>
      </c>
      <c r="H3570" s="533">
        <v>825</v>
      </c>
      <c r="I3570" s="533" t="str">
        <f>I3568</f>
        <v>Indoor Duct And Plenum Insulation</v>
      </c>
      <c r="J3570" s="533" t="str">
        <f>J3568</f>
        <v>Indoor Duct And Plenum Insulation</v>
      </c>
      <c r="K3570" s="248" t="s">
        <v>17</v>
      </c>
      <c r="L3570" s="248" t="s">
        <v>689</v>
      </c>
      <c r="M3570" s="233">
        <v>90</v>
      </c>
      <c r="N3570" s="249" t="s">
        <v>33</v>
      </c>
      <c r="P3570" s="533">
        <v>0</v>
      </c>
      <c r="Q3570" s="533">
        <f>O3570*0.93</f>
        <v>0</v>
      </c>
      <c r="R3570" s="533">
        <f>Q3570*M3570</f>
        <v>0</v>
      </c>
    </row>
    <row r="3571" spans="1:18" ht="15.75">
      <c r="A3571" s="533" t="s">
        <v>2729</v>
      </c>
      <c r="B3571" s="533">
        <v>23</v>
      </c>
      <c r="C3571" s="533" t="s">
        <v>682</v>
      </c>
      <c r="D3571" s="572" t="s">
        <v>2094</v>
      </c>
      <c r="E3571" s="571" t="str">
        <f t="shared" si="3198"/>
        <v xml:space="preserve"> DUCT INSULATION</v>
      </c>
      <c r="F3571" s="533" t="str">
        <f t="shared" si="3191"/>
        <v>ME</v>
      </c>
      <c r="G3571" s="533" t="s">
        <v>2725</v>
      </c>
      <c r="H3571" s="533">
        <v>826</v>
      </c>
      <c r="I3571" s="533" t="str">
        <f t="shared" ref="I3571" si="3199">L3571</f>
        <v>Outdoor Duct And Plenum Insulation</v>
      </c>
      <c r="J3571" s="533" t="s">
        <v>685</v>
      </c>
      <c r="K3571" s="248"/>
      <c r="L3571" s="248" t="s">
        <v>690</v>
      </c>
      <c r="M3571" s="250"/>
      <c r="N3571" s="236"/>
    </row>
    <row r="3572" spans="1:18" ht="15.75">
      <c r="A3572" s="533" t="s">
        <v>2729</v>
      </c>
      <c r="B3572" s="533">
        <v>23</v>
      </c>
      <c r="C3572" s="533" t="s">
        <v>682</v>
      </c>
      <c r="D3572" s="572" t="s">
        <v>2094</v>
      </c>
      <c r="E3572" s="571" t="str">
        <f t="shared" si="3198"/>
        <v xml:space="preserve"> DUCT INSULATION</v>
      </c>
      <c r="F3572" s="533" t="str">
        <f t="shared" si="3191"/>
        <v>ME</v>
      </c>
      <c r="G3572" s="533" t="s">
        <v>2725</v>
      </c>
      <c r="H3572" s="533">
        <v>827</v>
      </c>
      <c r="I3572" s="533" t="s">
        <v>690</v>
      </c>
      <c r="J3572" s="533" t="str">
        <f t="shared" ref="J3572" si="3200">L3572</f>
        <v>Rectangular, supply and Return ducts, concealed</v>
      </c>
      <c r="K3572" s="248"/>
      <c r="L3572" s="248" t="s">
        <v>685</v>
      </c>
      <c r="M3572" s="250"/>
      <c r="N3572" s="249"/>
    </row>
    <row r="3573" spans="1:18" ht="15.75">
      <c r="A3573" s="533" t="s">
        <v>2729</v>
      </c>
      <c r="B3573" s="533">
        <v>23</v>
      </c>
      <c r="C3573" s="533" t="s">
        <v>682</v>
      </c>
      <c r="D3573" s="572" t="s">
        <v>2094</v>
      </c>
      <c r="E3573" s="571" t="str">
        <f t="shared" si="3198"/>
        <v xml:space="preserve"> DUCT INSULATION</v>
      </c>
      <c r="F3573" s="533" t="str">
        <f t="shared" si="3191"/>
        <v>ME</v>
      </c>
      <c r="G3573" s="533" t="s">
        <v>2722</v>
      </c>
      <c r="H3573" s="533">
        <v>828</v>
      </c>
      <c r="I3573" s="533" t="str">
        <f>I3571</f>
        <v>Outdoor Duct And Plenum Insulation</v>
      </c>
      <c r="J3573" s="533" t="str">
        <f>J3571</f>
        <v>Rectangular, supply and Return ducts, concealed</v>
      </c>
      <c r="K3573" s="248" t="s">
        <v>19</v>
      </c>
      <c r="L3573" s="248" t="s">
        <v>691</v>
      </c>
      <c r="M3573" s="233">
        <v>150</v>
      </c>
      <c r="N3573" s="249" t="s">
        <v>33</v>
      </c>
      <c r="P3573" s="533">
        <v>0</v>
      </c>
      <c r="Q3573" s="533">
        <f>O3573*0.93</f>
        <v>0</v>
      </c>
      <c r="R3573" s="533">
        <f>Q3573*M3573</f>
        <v>0</v>
      </c>
    </row>
    <row r="3574" spans="1:18" ht="15.75">
      <c r="A3574" s="533" t="s">
        <v>2729</v>
      </c>
      <c r="B3574" s="533">
        <v>23</v>
      </c>
      <c r="C3574" s="533" t="s">
        <v>682</v>
      </c>
      <c r="D3574" s="572" t="s">
        <v>2094</v>
      </c>
      <c r="E3574" s="571" t="str">
        <f t="shared" si="3198"/>
        <v xml:space="preserve"> DUCT INSULATION</v>
      </c>
      <c r="F3574" s="533" t="str">
        <f t="shared" si="3191"/>
        <v>ME</v>
      </c>
      <c r="G3574" s="533" t="s">
        <v>2725</v>
      </c>
      <c r="H3574" s="533">
        <v>829</v>
      </c>
      <c r="I3574" s="533" t="str">
        <f t="shared" ref="I3574" si="3201">L3574</f>
        <v>Boiler Breeching And Connector Insulation</v>
      </c>
      <c r="J3574" s="533" t="s">
        <v>693</v>
      </c>
      <c r="K3574" s="248"/>
      <c r="L3574" s="248" t="s">
        <v>692</v>
      </c>
      <c r="M3574" s="250"/>
      <c r="N3574" s="236"/>
    </row>
    <row r="3575" spans="1:18" ht="15.75">
      <c r="A3575" s="533" t="s">
        <v>2729</v>
      </c>
      <c r="B3575" s="533">
        <v>23</v>
      </c>
      <c r="C3575" s="533" t="s">
        <v>682</v>
      </c>
      <c r="D3575" s="572" t="s">
        <v>2094</v>
      </c>
      <c r="E3575" s="571" t="str">
        <f t="shared" si="3198"/>
        <v xml:space="preserve"> DUCT INSULATION</v>
      </c>
      <c r="F3575" s="533" t="str">
        <f t="shared" si="3191"/>
        <v>ME</v>
      </c>
      <c r="G3575" s="533" t="s">
        <v>2725</v>
      </c>
      <c r="H3575" s="533">
        <v>830</v>
      </c>
      <c r="I3575" s="533" t="s">
        <v>692</v>
      </c>
      <c r="J3575" s="533" t="str">
        <f t="shared" ref="J3575" si="3202">L3575</f>
        <v>Round</v>
      </c>
      <c r="K3575" s="248"/>
      <c r="L3575" s="248" t="s">
        <v>693</v>
      </c>
      <c r="M3575" s="250"/>
      <c r="N3575" s="249"/>
    </row>
    <row r="3576" spans="1:18" ht="15.75">
      <c r="A3576" s="533" t="s">
        <v>2729</v>
      </c>
      <c r="B3576" s="533">
        <v>23</v>
      </c>
      <c r="C3576" s="533" t="s">
        <v>682</v>
      </c>
      <c r="D3576" s="572" t="s">
        <v>2094</v>
      </c>
      <c r="E3576" s="571" t="str">
        <f t="shared" si="3198"/>
        <v xml:space="preserve"> DUCT INSULATION</v>
      </c>
      <c r="F3576" s="533" t="str">
        <f t="shared" si="3191"/>
        <v>ME</v>
      </c>
      <c r="G3576" s="533" t="s">
        <v>2722</v>
      </c>
      <c r="H3576" s="533">
        <v>831</v>
      </c>
      <c r="I3576" s="533" t="str">
        <f>I3574</f>
        <v>Boiler Breeching And Connector Insulation</v>
      </c>
      <c r="J3576" s="533" t="str">
        <f>J3574</f>
        <v>Round</v>
      </c>
      <c r="K3576" s="248" t="s">
        <v>20</v>
      </c>
      <c r="L3576" s="248" t="s">
        <v>694</v>
      </c>
      <c r="M3576" s="233">
        <v>30</v>
      </c>
      <c r="N3576" s="249" t="s">
        <v>33</v>
      </c>
      <c r="P3576" s="533">
        <v>0</v>
      </c>
      <c r="Q3576" s="533">
        <f>O3576*0.93</f>
        <v>0</v>
      </c>
      <c r="R3576" s="533">
        <f>Q3576*M3576</f>
        <v>0</v>
      </c>
    </row>
    <row r="3577" spans="1:18" ht="15.75">
      <c r="A3577" s="533" t="s">
        <v>2729</v>
      </c>
      <c r="B3577" s="533">
        <v>23</v>
      </c>
      <c r="C3577" s="533" t="s">
        <v>682</v>
      </c>
      <c r="D3577" s="572" t="s">
        <v>2098</v>
      </c>
      <c r="E3577" s="571" t="s">
        <v>1261</v>
      </c>
      <c r="F3577" s="533" t="str">
        <f t="shared" si="3191"/>
        <v>ME</v>
      </c>
      <c r="G3577" s="533" t="s">
        <v>2725</v>
      </c>
      <c r="H3577" s="533">
        <v>832</v>
      </c>
      <c r="I3577" s="533" t="str">
        <f t="shared" ref="I3577:I3578" si="3203">L3577</f>
        <v>230719 - HVAC PIPE INSULATION</v>
      </c>
      <c r="J3577" s="533" t="str">
        <f t="shared" ref="J3577" si="3204">L3577</f>
        <v>230719 - HVAC PIPE INSULATION</v>
      </c>
      <c r="K3577" s="137"/>
      <c r="L3577" s="137" t="s">
        <v>695</v>
      </c>
      <c r="M3577" s="104"/>
      <c r="N3577" s="101"/>
    </row>
    <row r="3578" spans="1:18" ht="15.75">
      <c r="A3578" s="533" t="s">
        <v>2729</v>
      </c>
      <c r="B3578" s="533">
        <v>23</v>
      </c>
      <c r="C3578" s="533" t="s">
        <v>682</v>
      </c>
      <c r="D3578" s="572" t="s">
        <v>2098</v>
      </c>
      <c r="E3578" s="571" t="str">
        <f t="shared" ref="E3578:E3594" si="3205">E3577</f>
        <v xml:space="preserve"> HVAC PIPE INSULATION</v>
      </c>
      <c r="F3578" s="533" t="str">
        <f t="shared" si="3191"/>
        <v>ME</v>
      </c>
      <c r="G3578" s="533" t="s">
        <v>2725</v>
      </c>
      <c r="H3578" s="533">
        <v>833</v>
      </c>
      <c r="I3578" s="533" t="str">
        <f t="shared" si="3203"/>
        <v>Interior Insulation</v>
      </c>
      <c r="J3578" s="533" t="s">
        <v>697</v>
      </c>
      <c r="K3578" s="137"/>
      <c r="L3578" s="137" t="s">
        <v>696</v>
      </c>
      <c r="M3578" s="104"/>
      <c r="N3578" s="101"/>
    </row>
    <row r="3579" spans="1:18" ht="15.75">
      <c r="A3579" s="533" t="s">
        <v>2729</v>
      </c>
      <c r="B3579" s="533">
        <v>23</v>
      </c>
      <c r="C3579" s="533" t="s">
        <v>682</v>
      </c>
      <c r="D3579" s="572" t="s">
        <v>2098</v>
      </c>
      <c r="E3579" s="571" t="str">
        <f t="shared" si="3205"/>
        <v xml:space="preserve"> HVAC PIPE INSULATION</v>
      </c>
      <c r="F3579" s="533" t="str">
        <f t="shared" si="3191"/>
        <v>ME</v>
      </c>
      <c r="G3579" s="533" t="s">
        <v>2725</v>
      </c>
      <c r="H3579" s="533">
        <v>834</v>
      </c>
      <c r="I3579" s="533" t="s">
        <v>696</v>
      </c>
      <c r="J3579" s="533" t="str">
        <f t="shared" ref="J3579:J3580" si="3206">L3579</f>
        <v>Condensate drain piping</v>
      </c>
      <c r="K3579" s="137"/>
      <c r="L3579" s="137" t="s">
        <v>697</v>
      </c>
      <c r="M3579" s="104"/>
      <c r="N3579" s="101"/>
    </row>
    <row r="3580" spans="1:18" ht="16.5" thickBot="1">
      <c r="A3580" s="533" t="s">
        <v>2729</v>
      </c>
      <c r="B3580" s="533">
        <v>23</v>
      </c>
      <c r="C3580" s="533" t="s">
        <v>682</v>
      </c>
      <c r="D3580" s="572" t="s">
        <v>2098</v>
      </c>
      <c r="E3580" s="571" t="str">
        <f t="shared" si="3205"/>
        <v xml:space="preserve"> HVAC PIPE INSULATION</v>
      </c>
      <c r="F3580" s="533" t="str">
        <f t="shared" si="3191"/>
        <v>ME</v>
      </c>
      <c r="G3580" s="533" t="s">
        <v>2725</v>
      </c>
      <c r="H3580" s="533">
        <v>835</v>
      </c>
      <c r="I3580" s="533" t="s">
        <v>697</v>
      </c>
      <c r="J3580" s="533" t="str">
        <f t="shared" si="3206"/>
        <v>19 mm thick</v>
      </c>
      <c r="K3580" s="137"/>
      <c r="L3580" s="137" t="s">
        <v>698</v>
      </c>
      <c r="M3580" s="104"/>
      <c r="N3580" s="101"/>
    </row>
    <row r="3581" spans="1:18" ht="16.5" thickBot="1">
      <c r="A3581" s="533" t="s">
        <v>2729</v>
      </c>
      <c r="B3581" s="533">
        <v>23</v>
      </c>
      <c r="C3581" s="533" t="s">
        <v>682</v>
      </c>
      <c r="D3581" s="572" t="s">
        <v>2098</v>
      </c>
      <c r="E3581" s="571" t="str">
        <f t="shared" si="3205"/>
        <v xml:space="preserve"> HVAC PIPE INSULATION</v>
      </c>
      <c r="F3581" s="533" t="str">
        <f t="shared" si="3191"/>
        <v>ME</v>
      </c>
      <c r="G3581" s="533" t="s">
        <v>2722</v>
      </c>
      <c r="H3581" s="533">
        <v>836</v>
      </c>
      <c r="I3581" s="533" t="str">
        <f>I3579</f>
        <v>Interior Insulation</v>
      </c>
      <c r="J3581" s="533" t="str">
        <f>J3579</f>
        <v>Condensate drain piping</v>
      </c>
      <c r="K3581" s="137" t="s">
        <v>13</v>
      </c>
      <c r="L3581" s="137" t="s">
        <v>594</v>
      </c>
      <c r="M3581" s="106">
        <v>60</v>
      </c>
      <c r="N3581" s="247" t="s">
        <v>95</v>
      </c>
      <c r="O3581" s="533">
        <v>25</v>
      </c>
      <c r="P3581" s="533">
        <v>1500</v>
      </c>
      <c r="Q3581" s="533">
        <f>O3581*0.93</f>
        <v>23.25</v>
      </c>
      <c r="R3581" s="533">
        <f>Q3581*M3581</f>
        <v>1395</v>
      </c>
    </row>
    <row r="3582" spans="1:18" ht="15.75">
      <c r="A3582" s="533" t="s">
        <v>2729</v>
      </c>
      <c r="B3582" s="533">
        <v>23</v>
      </c>
      <c r="C3582" s="533" t="s">
        <v>682</v>
      </c>
      <c r="D3582" s="572" t="s">
        <v>2098</v>
      </c>
      <c r="E3582" s="571" t="str">
        <f t="shared" si="3205"/>
        <v xml:space="preserve"> HVAC PIPE INSULATION</v>
      </c>
      <c r="F3582" s="533" t="str">
        <f t="shared" si="3191"/>
        <v>ME</v>
      </c>
      <c r="G3582" s="533" t="s">
        <v>2725</v>
      </c>
      <c r="H3582" s="533">
        <v>837</v>
      </c>
      <c r="I3582" s="533" t="str">
        <f t="shared" ref="I3582" si="3207">L3582</f>
        <v>Heating hot-water supply and return, concealed</v>
      </c>
      <c r="J3582" s="533" t="str">
        <f t="shared" ref="J3582:J3583" si="3208">L3582</f>
        <v>Heating hot-water supply and return, concealed</v>
      </c>
      <c r="K3582" s="137"/>
      <c r="L3582" s="137" t="s">
        <v>699</v>
      </c>
      <c r="M3582" s="104"/>
      <c r="N3582" s="101"/>
    </row>
    <row r="3583" spans="1:18" ht="16.5" thickBot="1">
      <c r="A3583" s="533" t="s">
        <v>2729</v>
      </c>
      <c r="B3583" s="533">
        <v>23</v>
      </c>
      <c r="C3583" s="533" t="s">
        <v>682</v>
      </c>
      <c r="D3583" s="572" t="s">
        <v>2098</v>
      </c>
      <c r="E3583" s="571" t="str">
        <f t="shared" si="3205"/>
        <v xml:space="preserve"> HVAC PIPE INSULATION</v>
      </c>
      <c r="F3583" s="533" t="str">
        <f t="shared" si="3191"/>
        <v>ME</v>
      </c>
      <c r="G3583" s="533" t="s">
        <v>2725</v>
      </c>
      <c r="H3583" s="533">
        <v>838</v>
      </c>
      <c r="I3583" s="533" t="s">
        <v>699</v>
      </c>
      <c r="J3583" s="533" t="str">
        <f t="shared" si="3208"/>
        <v>25 mm thick</v>
      </c>
      <c r="K3583" s="137"/>
      <c r="L3583" s="137" t="s">
        <v>592</v>
      </c>
      <c r="M3583" s="104"/>
      <c r="N3583" s="98"/>
    </row>
    <row r="3584" spans="1:18" ht="15.75">
      <c r="A3584" s="533" t="s">
        <v>2729</v>
      </c>
      <c r="B3584" s="533">
        <v>23</v>
      </c>
      <c r="C3584" s="533" t="s">
        <v>682</v>
      </c>
      <c r="D3584" s="572" t="s">
        <v>2098</v>
      </c>
      <c r="E3584" s="571" t="str">
        <f t="shared" si="3205"/>
        <v xml:space="preserve"> HVAC PIPE INSULATION</v>
      </c>
      <c r="F3584" s="533" t="str">
        <f t="shared" si="3191"/>
        <v>ME</v>
      </c>
      <c r="G3584" s="533" t="s">
        <v>2722</v>
      </c>
      <c r="H3584" s="533">
        <v>839</v>
      </c>
      <c r="I3584" s="533" t="s">
        <v>699</v>
      </c>
      <c r="K3584" s="137" t="s">
        <v>15</v>
      </c>
      <c r="L3584" s="137" t="s">
        <v>594</v>
      </c>
      <c r="M3584" s="106">
        <v>5</v>
      </c>
      <c r="N3584" s="251" t="s">
        <v>95</v>
      </c>
      <c r="O3584" s="533">
        <v>30</v>
      </c>
      <c r="P3584" s="533">
        <v>150</v>
      </c>
      <c r="Q3584" s="533">
        <f t="shared" ref="Q3584:Q3587" si="3209">O3584*0.93</f>
        <v>27.900000000000002</v>
      </c>
      <c r="R3584" s="533">
        <f t="shared" ref="R3584:R3587" si="3210">Q3584*M3584</f>
        <v>139.5</v>
      </c>
    </row>
    <row r="3585" spans="1:18" ht="15.75">
      <c r="A3585" s="533" t="s">
        <v>2729</v>
      </c>
      <c r="B3585" s="533">
        <v>23</v>
      </c>
      <c r="C3585" s="533" t="s">
        <v>682</v>
      </c>
      <c r="D3585" s="572" t="s">
        <v>2098</v>
      </c>
      <c r="E3585" s="571" t="str">
        <f t="shared" si="3205"/>
        <v xml:space="preserve"> HVAC PIPE INSULATION</v>
      </c>
      <c r="F3585" s="533" t="str">
        <f t="shared" si="3191"/>
        <v>ME</v>
      </c>
      <c r="G3585" s="533" t="s">
        <v>2722</v>
      </c>
      <c r="H3585" s="533">
        <v>840</v>
      </c>
      <c r="I3585" s="533" t="s">
        <v>699</v>
      </c>
      <c r="K3585" s="137" t="s">
        <v>17</v>
      </c>
      <c r="L3585" s="137" t="s">
        <v>555</v>
      </c>
      <c r="M3585" s="106">
        <v>50</v>
      </c>
      <c r="N3585" s="252" t="s">
        <v>95</v>
      </c>
      <c r="O3585" s="533">
        <v>30</v>
      </c>
      <c r="P3585" s="533">
        <v>1500</v>
      </c>
      <c r="Q3585" s="533">
        <f t="shared" si="3209"/>
        <v>27.900000000000002</v>
      </c>
      <c r="R3585" s="533">
        <f t="shared" si="3210"/>
        <v>1395</v>
      </c>
    </row>
    <row r="3586" spans="1:18" ht="16.5" thickBot="1">
      <c r="A3586" s="533" t="s">
        <v>2729</v>
      </c>
      <c r="B3586" s="533">
        <v>23</v>
      </c>
      <c r="C3586" s="533" t="s">
        <v>682</v>
      </c>
      <c r="D3586" s="572" t="s">
        <v>2098</v>
      </c>
      <c r="E3586" s="571" t="str">
        <f t="shared" si="3205"/>
        <v xml:space="preserve"> HVAC PIPE INSULATION</v>
      </c>
      <c r="F3586" s="533" t="str">
        <f t="shared" si="3191"/>
        <v>ME</v>
      </c>
      <c r="G3586" s="533" t="s">
        <v>2722</v>
      </c>
      <c r="H3586" s="533">
        <v>841</v>
      </c>
      <c r="I3586" s="533" t="s">
        <v>699</v>
      </c>
      <c r="K3586" s="137" t="s">
        <v>19</v>
      </c>
      <c r="L3586" s="137" t="s">
        <v>556</v>
      </c>
      <c r="M3586" s="106">
        <v>3</v>
      </c>
      <c r="N3586" s="253" t="s">
        <v>95</v>
      </c>
      <c r="O3586" s="533">
        <v>35</v>
      </c>
      <c r="P3586" s="533">
        <v>105</v>
      </c>
      <c r="Q3586" s="533">
        <f t="shared" si="3209"/>
        <v>32.550000000000004</v>
      </c>
      <c r="R3586" s="533">
        <f t="shared" si="3210"/>
        <v>97.65</v>
      </c>
    </row>
    <row r="3587" spans="1:18" ht="15.75">
      <c r="A3587" s="533" t="s">
        <v>2729</v>
      </c>
      <c r="B3587" s="533">
        <v>23</v>
      </c>
      <c r="C3587" s="533" t="s">
        <v>682</v>
      </c>
      <c r="D3587" s="572" t="s">
        <v>2098</v>
      </c>
      <c r="E3587" s="571" t="str">
        <f t="shared" si="3205"/>
        <v xml:space="preserve"> HVAC PIPE INSULATION</v>
      </c>
      <c r="F3587" s="533" t="str">
        <f t="shared" si="3191"/>
        <v>ME</v>
      </c>
      <c r="G3587" s="533" t="s">
        <v>2722</v>
      </c>
      <c r="H3587" s="533">
        <v>842</v>
      </c>
      <c r="I3587" s="533" t="s">
        <v>699</v>
      </c>
      <c r="K3587" s="248" t="s">
        <v>20</v>
      </c>
      <c r="L3587" s="248" t="s">
        <v>557</v>
      </c>
      <c r="M3587" s="233">
        <v>150</v>
      </c>
      <c r="N3587" s="249" t="s">
        <v>95</v>
      </c>
      <c r="P3587" s="533">
        <v>0</v>
      </c>
      <c r="Q3587" s="533">
        <f t="shared" si="3209"/>
        <v>0</v>
      </c>
      <c r="R3587" s="533">
        <f t="shared" si="3210"/>
        <v>0</v>
      </c>
    </row>
    <row r="3588" spans="1:18" ht="15.75">
      <c r="A3588" s="533" t="s">
        <v>2729</v>
      </c>
      <c r="B3588" s="533">
        <v>23</v>
      </c>
      <c r="C3588" s="533" t="s">
        <v>682</v>
      </c>
      <c r="D3588" s="572" t="s">
        <v>2098</v>
      </c>
      <c r="E3588" s="571" t="str">
        <f t="shared" si="3205"/>
        <v xml:space="preserve"> HVAC PIPE INSULATION</v>
      </c>
      <c r="F3588" s="533" t="str">
        <f t="shared" si="3191"/>
        <v>ME</v>
      </c>
      <c r="G3588" s="533" t="s">
        <v>2725</v>
      </c>
      <c r="H3588" s="533">
        <v>843</v>
      </c>
      <c r="I3588" s="533" t="s">
        <v>699</v>
      </c>
      <c r="J3588" s="533" t="str">
        <f>L3588</f>
        <v>38 mm thick</v>
      </c>
      <c r="K3588" s="248"/>
      <c r="L3588" s="248" t="s">
        <v>700</v>
      </c>
      <c r="M3588" s="250"/>
      <c r="N3588" s="249"/>
    </row>
    <row r="3589" spans="1:18" ht="15.75">
      <c r="A3589" s="533" t="s">
        <v>2729</v>
      </c>
      <c r="B3589" s="533">
        <v>23</v>
      </c>
      <c r="C3589" s="533" t="s">
        <v>682</v>
      </c>
      <c r="D3589" s="572" t="s">
        <v>2098</v>
      </c>
      <c r="E3589" s="571" t="str">
        <f t="shared" si="3205"/>
        <v xml:space="preserve"> HVAC PIPE INSULATION</v>
      </c>
      <c r="F3589" s="533" t="str">
        <f t="shared" si="3191"/>
        <v>ME</v>
      </c>
      <c r="G3589" s="533" t="s">
        <v>2722</v>
      </c>
      <c r="H3589" s="533">
        <v>844</v>
      </c>
      <c r="I3589" s="533" t="s">
        <v>699</v>
      </c>
      <c r="J3589" s="533" t="str">
        <f>J3588</f>
        <v>38 mm thick</v>
      </c>
      <c r="K3589" s="248" t="s">
        <v>21</v>
      </c>
      <c r="L3589" s="248" t="s">
        <v>559</v>
      </c>
      <c r="M3589" s="233">
        <v>70</v>
      </c>
      <c r="N3589" s="249" t="s">
        <v>95</v>
      </c>
      <c r="P3589" s="533">
        <v>0</v>
      </c>
      <c r="Q3589" s="533">
        <f>O3589*0.93</f>
        <v>0</v>
      </c>
      <c r="R3589" s="533">
        <f>Q3589*M3589</f>
        <v>0</v>
      </c>
    </row>
    <row r="3590" spans="1:18" ht="15.75">
      <c r="A3590" s="533" t="s">
        <v>2729</v>
      </c>
      <c r="B3590" s="533">
        <v>23</v>
      </c>
      <c r="C3590" s="533" t="s">
        <v>682</v>
      </c>
      <c r="D3590" s="572" t="s">
        <v>2098</v>
      </c>
      <c r="E3590" s="571" t="str">
        <f t="shared" si="3205"/>
        <v xml:space="preserve"> HVAC PIPE INSULATION</v>
      </c>
      <c r="F3590" s="533" t="str">
        <f t="shared" si="3191"/>
        <v>ME</v>
      </c>
      <c r="G3590" s="533" t="s">
        <v>2725</v>
      </c>
      <c r="H3590" s="533">
        <v>845</v>
      </c>
      <c r="I3590" s="533" t="s">
        <v>699</v>
      </c>
      <c r="J3590" s="533" t="str">
        <f t="shared" ref="J3590:J3591" si="3211">L3590</f>
        <v>Heating hot-water supply and return, on all pipes running in mechanical rooms or exposed to view with AL jacketing</v>
      </c>
      <c r="K3590" s="248"/>
      <c r="L3590" s="137" t="s">
        <v>701</v>
      </c>
      <c r="M3590" s="104"/>
      <c r="N3590" s="98"/>
    </row>
    <row r="3591" spans="1:18" ht="15.75">
      <c r="A3591" s="533" t="s">
        <v>2729</v>
      </c>
      <c r="B3591" s="533">
        <v>23</v>
      </c>
      <c r="C3591" s="533" t="s">
        <v>682</v>
      </c>
      <c r="D3591" s="572" t="s">
        <v>2098</v>
      </c>
      <c r="E3591" s="571" t="str">
        <f t="shared" si="3205"/>
        <v xml:space="preserve"> HVAC PIPE INSULATION</v>
      </c>
      <c r="F3591" s="533" t="str">
        <f t="shared" si="3191"/>
        <v>ME</v>
      </c>
      <c r="G3591" s="533" t="s">
        <v>2725</v>
      </c>
      <c r="H3591" s="533">
        <v>846</v>
      </c>
      <c r="I3591" s="533" t="s">
        <v>699</v>
      </c>
      <c r="J3591" s="533" t="str">
        <f t="shared" si="3211"/>
        <v>50 mm thick</v>
      </c>
      <c r="K3591" s="248"/>
      <c r="L3591" s="137" t="s">
        <v>702</v>
      </c>
      <c r="M3591" s="104"/>
      <c r="N3591" s="101"/>
    </row>
    <row r="3592" spans="1:18" ht="15.75">
      <c r="A3592" s="533" t="s">
        <v>2729</v>
      </c>
      <c r="B3592" s="533">
        <v>23</v>
      </c>
      <c r="C3592" s="533" t="s">
        <v>682</v>
      </c>
      <c r="D3592" s="572" t="s">
        <v>2098</v>
      </c>
      <c r="E3592" s="571" t="str">
        <f t="shared" si="3205"/>
        <v xml:space="preserve"> HVAC PIPE INSULATION</v>
      </c>
      <c r="F3592" s="533" t="str">
        <f t="shared" si="3191"/>
        <v>ME</v>
      </c>
      <c r="G3592" s="533" t="s">
        <v>2722</v>
      </c>
      <c r="H3592" s="533">
        <v>847</v>
      </c>
      <c r="I3592" s="533" t="str">
        <f t="shared" ref="I3592:J3592" si="3212">I3590</f>
        <v>Heating hot-water supply and return, concealed</v>
      </c>
      <c r="J3592" s="533" t="str">
        <f t="shared" si="3212"/>
        <v>Heating hot-water supply and return, on all pipes running in mechanical rooms or exposed to view with AL jacketing</v>
      </c>
      <c r="K3592" s="248" t="s">
        <v>20</v>
      </c>
      <c r="L3592" s="475" t="s">
        <v>557</v>
      </c>
      <c r="M3592" s="644">
        <v>17</v>
      </c>
      <c r="N3592" s="476" t="s">
        <v>95</v>
      </c>
      <c r="P3592" s="533">
        <v>0</v>
      </c>
      <c r="Q3592" s="533">
        <f t="shared" ref="Q3592:Q3594" si="3213">O3592*0.93</f>
        <v>0</v>
      </c>
      <c r="R3592" s="533">
        <f t="shared" ref="R3592:R3594" si="3214">Q3592*M3592</f>
        <v>0</v>
      </c>
    </row>
    <row r="3593" spans="1:18" ht="15.75">
      <c r="A3593" s="533" t="s">
        <v>2729</v>
      </c>
      <c r="B3593" s="533">
        <v>23</v>
      </c>
      <c r="C3593" s="533" t="s">
        <v>682</v>
      </c>
      <c r="D3593" s="572" t="s">
        <v>2098</v>
      </c>
      <c r="E3593" s="571" t="str">
        <f t="shared" si="3205"/>
        <v xml:space="preserve"> HVAC PIPE INSULATION</v>
      </c>
      <c r="F3593" s="533" t="str">
        <f t="shared" si="3191"/>
        <v>ME</v>
      </c>
      <c r="G3593" s="533" t="s">
        <v>2722</v>
      </c>
      <c r="H3593" s="533">
        <v>848</v>
      </c>
      <c r="I3593" s="533" t="str">
        <f t="shared" ref="I3593:J3593" si="3215">I3591</f>
        <v>Heating hot-water supply and return, concealed</v>
      </c>
      <c r="J3593" s="533" t="str">
        <f t="shared" si="3215"/>
        <v>50 mm thick</v>
      </c>
      <c r="K3593" s="248" t="s">
        <v>21</v>
      </c>
      <c r="L3593" s="475" t="s">
        <v>559</v>
      </c>
      <c r="M3593" s="644">
        <v>15</v>
      </c>
      <c r="N3593" s="476" t="s">
        <v>95</v>
      </c>
      <c r="P3593" s="533">
        <v>0</v>
      </c>
      <c r="Q3593" s="533">
        <f t="shared" si="3213"/>
        <v>0</v>
      </c>
      <c r="R3593" s="533">
        <f t="shared" si="3214"/>
        <v>0</v>
      </c>
    </row>
    <row r="3594" spans="1:18" ht="15.75">
      <c r="A3594" s="533" t="s">
        <v>2729</v>
      </c>
      <c r="B3594" s="533">
        <v>23</v>
      </c>
      <c r="C3594" s="533" t="s">
        <v>682</v>
      </c>
      <c r="D3594" s="572" t="s">
        <v>2098</v>
      </c>
      <c r="E3594" s="571" t="str">
        <f t="shared" si="3205"/>
        <v xml:space="preserve"> HVAC PIPE INSULATION</v>
      </c>
      <c r="F3594" s="533" t="str">
        <f t="shared" si="3191"/>
        <v>ME</v>
      </c>
      <c r="G3594" s="533" t="s">
        <v>2722</v>
      </c>
      <c r="H3594" s="533">
        <v>849</v>
      </c>
      <c r="I3594" s="533" t="str">
        <f t="shared" ref="I3594:J3594" si="3216">I3592</f>
        <v>Heating hot-water supply and return, concealed</v>
      </c>
      <c r="J3594" s="533" t="str">
        <f t="shared" si="3216"/>
        <v>Heating hot-water supply and return, on all pipes running in mechanical rooms or exposed to view with AL jacketing</v>
      </c>
      <c r="K3594" s="248" t="s">
        <v>45</v>
      </c>
      <c r="L3594" s="475" t="s">
        <v>560</v>
      </c>
      <c r="M3594" s="644">
        <v>50</v>
      </c>
      <c r="N3594" s="476" t="s">
        <v>95</v>
      </c>
      <c r="P3594" s="533">
        <v>0</v>
      </c>
      <c r="Q3594" s="533">
        <f t="shared" si="3213"/>
        <v>0</v>
      </c>
      <c r="R3594" s="533">
        <f t="shared" si="3214"/>
        <v>0</v>
      </c>
    </row>
    <row r="3595" spans="1:18" ht="15.75">
      <c r="A3595" s="533" t="s">
        <v>2729</v>
      </c>
      <c r="B3595" s="533">
        <v>23</v>
      </c>
      <c r="C3595" s="533" t="s">
        <v>682</v>
      </c>
      <c r="D3595" s="572" t="s">
        <v>2100</v>
      </c>
      <c r="E3595" s="571" t="s">
        <v>1262</v>
      </c>
      <c r="F3595" s="533" t="str">
        <f t="shared" si="3191"/>
        <v>ME</v>
      </c>
      <c r="G3595" s="533" t="s">
        <v>2725</v>
      </c>
      <c r="H3595" s="533">
        <v>850</v>
      </c>
      <c r="I3595" s="533" t="str">
        <f t="shared" ref="I3595:I3596" si="3217">L3595</f>
        <v>230900 - BUILDING MANAGEMENT SYSTEM (BMS), INSTRUMENTATION AND CONTROLS</v>
      </c>
      <c r="J3595" s="533" t="str">
        <f t="shared" ref="J3595:J3596" si="3218">L3595</f>
        <v>230900 - BUILDING MANAGEMENT SYSTEM (BMS), INSTRUMENTATION AND CONTROLS</v>
      </c>
      <c r="K3595" s="248"/>
      <c r="L3595" s="248" t="s">
        <v>1123</v>
      </c>
      <c r="M3595" s="250"/>
      <c r="N3595" s="249"/>
    </row>
    <row r="3596" spans="1:18" ht="15.75">
      <c r="A3596" s="533" t="s">
        <v>2729</v>
      </c>
      <c r="B3596" s="533">
        <v>23</v>
      </c>
      <c r="C3596" s="533" t="s">
        <v>682</v>
      </c>
      <c r="D3596" s="572" t="s">
        <v>2100</v>
      </c>
      <c r="E3596" s="571" t="str">
        <f t="shared" ref="E3596:E3597" si="3219">E3595</f>
        <v xml:space="preserve"> BUILDING MANAGEMENT SYSTEM (BMS), INSTRUMENTATION AND CONTROLS</v>
      </c>
      <c r="F3596" s="533" t="str">
        <f t="shared" si="3191"/>
        <v>ME</v>
      </c>
      <c r="G3596" s="533" t="s">
        <v>2725</v>
      </c>
      <c r="H3596" s="533">
        <v>851</v>
      </c>
      <c r="I3596" s="533" t="str">
        <f t="shared" si="3217"/>
        <v>System complete as specified and as shown on drawings</v>
      </c>
      <c r="J3596" s="533" t="str">
        <f t="shared" si="3218"/>
        <v>System complete as specified and as shown on drawings</v>
      </c>
      <c r="K3596" s="248"/>
      <c r="L3596" s="248" t="s">
        <v>703</v>
      </c>
      <c r="M3596" s="250"/>
      <c r="N3596" s="249"/>
    </row>
    <row r="3597" spans="1:18" ht="15.75">
      <c r="A3597" s="533" t="s">
        <v>2729</v>
      </c>
      <c r="B3597" s="533">
        <v>23</v>
      </c>
      <c r="C3597" s="533" t="s">
        <v>682</v>
      </c>
      <c r="D3597" s="572" t="s">
        <v>2100</v>
      </c>
      <c r="E3597" s="571" t="str">
        <f t="shared" si="3219"/>
        <v xml:space="preserve"> BUILDING MANAGEMENT SYSTEM (BMS), INSTRUMENTATION AND CONTROLS</v>
      </c>
      <c r="F3597" s="533" t="str">
        <f t="shared" si="3191"/>
        <v>ME</v>
      </c>
      <c r="G3597" s="533" t="s">
        <v>2722</v>
      </c>
      <c r="H3597" s="533">
        <v>852</v>
      </c>
      <c r="I3597" s="533" t="str">
        <f>I3595</f>
        <v>230900 - BUILDING MANAGEMENT SYSTEM (BMS), INSTRUMENTATION AND CONTROLS</v>
      </c>
      <c r="J3597" s="533" t="str">
        <f>J3595</f>
        <v>230900 - BUILDING MANAGEMENT SYSTEM (BMS), INSTRUMENTATION AND CONTROLS</v>
      </c>
      <c r="K3597" s="248" t="s">
        <v>13</v>
      </c>
      <c r="L3597" s="248" t="s">
        <v>704</v>
      </c>
      <c r="M3597" s="233">
        <v>1</v>
      </c>
      <c r="N3597" s="249" t="s">
        <v>2</v>
      </c>
      <c r="Q3597" s="533">
        <f>O3597*0.93</f>
        <v>0</v>
      </c>
      <c r="R3597" s="533">
        <f>Q3597*M3597</f>
        <v>0</v>
      </c>
    </row>
    <row r="3598" spans="1:18" ht="15.75">
      <c r="A3598" s="533" t="s">
        <v>2729</v>
      </c>
      <c r="B3598" s="533">
        <v>23</v>
      </c>
      <c r="C3598" s="533" t="s">
        <v>682</v>
      </c>
      <c r="D3598" s="572" t="s">
        <v>2104</v>
      </c>
      <c r="E3598" s="571" t="s">
        <v>1263</v>
      </c>
      <c r="F3598" s="533" t="str">
        <f t="shared" si="3191"/>
        <v>ME</v>
      </c>
      <c r="G3598" s="533" t="s">
        <v>2725</v>
      </c>
      <c r="H3598" s="533">
        <v>853</v>
      </c>
      <c r="I3598" s="533" t="str">
        <f t="shared" ref="I3598:I3599" si="3220">L3598</f>
        <v>231113 - FACILITY FUEL OIL PIPING</v>
      </c>
      <c r="J3598" s="533" t="str">
        <f t="shared" ref="J3598:J3599" si="3221">L3598</f>
        <v>231113 - FACILITY FUEL OIL PIPING</v>
      </c>
      <c r="K3598" s="137"/>
      <c r="L3598" s="137" t="s">
        <v>705</v>
      </c>
      <c r="M3598" s="104"/>
      <c r="N3598" s="101"/>
    </row>
    <row r="3599" spans="1:18" ht="15.75">
      <c r="A3599" s="533" t="s">
        <v>2729</v>
      </c>
      <c r="B3599" s="533">
        <v>23</v>
      </c>
      <c r="C3599" s="533" t="s">
        <v>682</v>
      </c>
      <c r="D3599" s="572" t="s">
        <v>2104</v>
      </c>
      <c r="E3599" s="571" t="str">
        <f t="shared" ref="E3599:E3611" si="3222">E3598</f>
        <v xml:space="preserve"> FACILITY FUEL OIL PIPING</v>
      </c>
      <c r="F3599" s="533" t="str">
        <f t="shared" si="3191"/>
        <v>ME</v>
      </c>
      <c r="G3599" s="533" t="s">
        <v>2725</v>
      </c>
      <c r="H3599" s="533">
        <v>854</v>
      </c>
      <c r="I3599" s="533" t="str">
        <f t="shared" si="3220"/>
        <v>Black steel pipes and fittings</v>
      </c>
      <c r="J3599" s="533" t="str">
        <f t="shared" si="3221"/>
        <v>Black steel pipes and fittings</v>
      </c>
      <c r="K3599" s="137"/>
      <c r="L3599" s="137" t="s">
        <v>706</v>
      </c>
      <c r="M3599" s="104"/>
      <c r="N3599" s="101"/>
    </row>
    <row r="3600" spans="1:18" ht="16.5" thickBot="1">
      <c r="A3600" s="533" t="s">
        <v>2729</v>
      </c>
      <c r="B3600" s="533">
        <v>23</v>
      </c>
      <c r="C3600" s="533" t="s">
        <v>682</v>
      </c>
      <c r="D3600" s="572" t="s">
        <v>2104</v>
      </c>
      <c r="E3600" s="571" t="str">
        <f t="shared" si="3222"/>
        <v xml:space="preserve"> FACILITY FUEL OIL PIPING</v>
      </c>
      <c r="F3600" s="533" t="str">
        <f t="shared" si="3191"/>
        <v>ME</v>
      </c>
      <c r="G3600" s="533" t="s">
        <v>2722</v>
      </c>
      <c r="H3600" s="533">
        <v>855</v>
      </c>
      <c r="I3600" s="533" t="str">
        <f t="shared" ref="I3600:J3600" si="3223">I3598</f>
        <v>231113 - FACILITY FUEL OIL PIPING</v>
      </c>
      <c r="J3600" s="533" t="str">
        <f t="shared" si="3223"/>
        <v>231113 - FACILITY FUEL OIL PIPING</v>
      </c>
      <c r="K3600" s="248" t="s">
        <v>15</v>
      </c>
      <c r="L3600" s="248" t="s">
        <v>593</v>
      </c>
      <c r="M3600" s="233">
        <v>11</v>
      </c>
      <c r="N3600" s="249" t="s">
        <v>95</v>
      </c>
      <c r="Q3600" s="533">
        <f t="shared" ref="Q3600:Q3601" si="3224">O3600*0.93</f>
        <v>0</v>
      </c>
      <c r="R3600" s="533">
        <f t="shared" ref="R3600:R3601" si="3225">Q3600*M3600</f>
        <v>0</v>
      </c>
    </row>
    <row r="3601" spans="1:18" ht="16.5" thickBot="1">
      <c r="A3601" s="533" t="s">
        <v>2729</v>
      </c>
      <c r="B3601" s="533">
        <v>23</v>
      </c>
      <c r="C3601" s="533" t="s">
        <v>682</v>
      </c>
      <c r="D3601" s="572" t="s">
        <v>2104</v>
      </c>
      <c r="E3601" s="571" t="str">
        <f t="shared" si="3222"/>
        <v xml:space="preserve"> FACILITY FUEL OIL PIPING</v>
      </c>
      <c r="F3601" s="533" t="str">
        <f t="shared" si="3191"/>
        <v>ME</v>
      </c>
      <c r="G3601" s="533" t="s">
        <v>2722</v>
      </c>
      <c r="H3601" s="533">
        <v>856</v>
      </c>
      <c r="I3601" s="533" t="str">
        <f t="shared" ref="I3601:J3601" si="3226">I3599</f>
        <v>Black steel pipes and fittings</v>
      </c>
      <c r="J3601" s="533" t="str">
        <f t="shared" si="3226"/>
        <v>Black steel pipes and fittings</v>
      </c>
      <c r="K3601" s="137" t="s">
        <v>13</v>
      </c>
      <c r="L3601" s="137" t="s">
        <v>594</v>
      </c>
      <c r="M3601" s="106">
        <v>8</v>
      </c>
      <c r="N3601" s="247" t="s">
        <v>95</v>
      </c>
      <c r="O3601" s="533">
        <v>25</v>
      </c>
      <c r="P3601" s="533">
        <v>200</v>
      </c>
      <c r="Q3601" s="533">
        <f t="shared" si="3224"/>
        <v>23.25</v>
      </c>
      <c r="R3601" s="533">
        <f t="shared" si="3225"/>
        <v>186</v>
      </c>
    </row>
    <row r="3602" spans="1:18" ht="15.75">
      <c r="A3602" s="533" t="s">
        <v>2729</v>
      </c>
      <c r="B3602" s="533">
        <v>23</v>
      </c>
      <c r="C3602" s="533" t="s">
        <v>682</v>
      </c>
      <c r="D3602" s="572" t="s">
        <v>2104</v>
      </c>
      <c r="E3602" s="571" t="str">
        <f t="shared" si="3222"/>
        <v xml:space="preserve"> FACILITY FUEL OIL PIPING</v>
      </c>
      <c r="F3602" s="533" t="str">
        <f t="shared" si="3191"/>
        <v>ME</v>
      </c>
      <c r="G3602" s="533" t="s">
        <v>2725</v>
      </c>
      <c r="H3602" s="533">
        <v>857</v>
      </c>
      <c r="I3602" s="533" t="str">
        <f t="shared" ref="I3602:I3603" si="3227">L3602</f>
        <v>Valves</v>
      </c>
      <c r="J3602" s="533" t="str">
        <f t="shared" ref="J3602:J3603" si="3228">L3602</f>
        <v>Valves</v>
      </c>
      <c r="K3602" s="137"/>
      <c r="L3602" s="137" t="s">
        <v>563</v>
      </c>
      <c r="M3602" s="104"/>
      <c r="N3602" s="98"/>
    </row>
    <row r="3603" spans="1:18" ht="15.75">
      <c r="A3603" s="533" t="s">
        <v>2729</v>
      </c>
      <c r="B3603" s="533">
        <v>23</v>
      </c>
      <c r="C3603" s="533" t="s">
        <v>682</v>
      </c>
      <c r="D3603" s="572" t="s">
        <v>2104</v>
      </c>
      <c r="E3603" s="571" t="str">
        <f t="shared" si="3222"/>
        <v xml:space="preserve"> FACILITY FUEL OIL PIPING</v>
      </c>
      <c r="F3603" s="533" t="str">
        <f t="shared" si="3191"/>
        <v>ME</v>
      </c>
      <c r="G3603" s="533" t="s">
        <v>2725</v>
      </c>
      <c r="H3603" s="533">
        <v>858</v>
      </c>
      <c r="I3603" s="533" t="str">
        <f t="shared" si="3227"/>
        <v>Gate valves</v>
      </c>
      <c r="J3603" s="533" t="str">
        <f t="shared" si="3228"/>
        <v>Gate valves</v>
      </c>
      <c r="K3603" s="137"/>
      <c r="L3603" s="137" t="s">
        <v>564</v>
      </c>
      <c r="M3603" s="104"/>
      <c r="N3603" s="98"/>
    </row>
    <row r="3604" spans="1:18" ht="15.75">
      <c r="A3604" s="533" t="s">
        <v>2729</v>
      </c>
      <c r="B3604" s="533">
        <v>23</v>
      </c>
      <c r="C3604" s="533" t="s">
        <v>682</v>
      </c>
      <c r="D3604" s="572" t="s">
        <v>2104</v>
      </c>
      <c r="E3604" s="571" t="str">
        <f t="shared" si="3222"/>
        <v xml:space="preserve"> FACILITY FUEL OIL PIPING</v>
      </c>
      <c r="F3604" s="533" t="str">
        <f t="shared" si="3191"/>
        <v>ME</v>
      </c>
      <c r="G3604" s="533" t="s">
        <v>2722</v>
      </c>
      <c r="H3604" s="533">
        <v>859</v>
      </c>
      <c r="I3604" s="533" t="str">
        <f>I3602</f>
        <v>Valves</v>
      </c>
      <c r="J3604" s="533" t="str">
        <f>J3602</f>
        <v>Valves</v>
      </c>
      <c r="K3604" s="137" t="s">
        <v>15</v>
      </c>
      <c r="L3604" s="137" t="s">
        <v>594</v>
      </c>
      <c r="M3604" s="106">
        <v>1</v>
      </c>
      <c r="N3604" s="101" t="s">
        <v>2</v>
      </c>
      <c r="O3604" s="533">
        <v>310</v>
      </c>
      <c r="P3604" s="533">
        <v>310</v>
      </c>
      <c r="Q3604" s="533">
        <f>O3604*0.93</f>
        <v>288.3</v>
      </c>
      <c r="R3604" s="533">
        <f>Q3604*M3604</f>
        <v>288.3</v>
      </c>
    </row>
    <row r="3605" spans="1:18" ht="15.75">
      <c r="A3605" s="533" t="s">
        <v>2729</v>
      </c>
      <c r="B3605" s="533">
        <v>23</v>
      </c>
      <c r="C3605" s="533" t="s">
        <v>682</v>
      </c>
      <c r="D3605" s="572" t="s">
        <v>2104</v>
      </c>
      <c r="E3605" s="571" t="str">
        <f t="shared" si="3222"/>
        <v xml:space="preserve"> FACILITY FUEL OIL PIPING</v>
      </c>
      <c r="F3605" s="533" t="str">
        <f t="shared" si="3191"/>
        <v>ME</v>
      </c>
      <c r="G3605" s="533" t="s">
        <v>2725</v>
      </c>
      <c r="H3605" s="533">
        <v>860</v>
      </c>
      <c r="I3605" s="533" t="str">
        <f>L3605</f>
        <v>Check valves</v>
      </c>
      <c r="J3605" s="533" t="str">
        <f>L3605</f>
        <v>Check valves</v>
      </c>
      <c r="K3605" s="645"/>
      <c r="L3605" s="645" t="s">
        <v>569</v>
      </c>
      <c r="M3605" s="646"/>
      <c r="N3605" s="645"/>
    </row>
    <row r="3606" spans="1:18" ht="15.75">
      <c r="A3606" s="533" t="s">
        <v>2729</v>
      </c>
      <c r="B3606" s="533">
        <v>23</v>
      </c>
      <c r="C3606" s="533" t="s">
        <v>682</v>
      </c>
      <c r="D3606" s="572" t="s">
        <v>2104</v>
      </c>
      <c r="E3606" s="571" t="str">
        <f t="shared" si="3222"/>
        <v xml:space="preserve"> FACILITY FUEL OIL PIPING</v>
      </c>
      <c r="F3606" s="533" t="str">
        <f t="shared" si="3191"/>
        <v>ME</v>
      </c>
      <c r="G3606" s="533" t="s">
        <v>2722</v>
      </c>
      <c r="H3606" s="533">
        <v>861</v>
      </c>
      <c r="I3606" s="533" t="str">
        <f>I3604</f>
        <v>Valves</v>
      </c>
      <c r="J3606" s="533" t="str">
        <f>J3604</f>
        <v>Valves</v>
      </c>
      <c r="K3606" s="645" t="s">
        <v>17</v>
      </c>
      <c r="L3606" s="645" t="s">
        <v>594</v>
      </c>
      <c r="M3606" s="180">
        <v>1</v>
      </c>
      <c r="N3606" s="645" t="s">
        <v>2</v>
      </c>
      <c r="O3606" s="533">
        <v>310</v>
      </c>
      <c r="P3606" s="533">
        <v>310</v>
      </c>
      <c r="Q3606" s="533">
        <f>O3606*0.93</f>
        <v>288.3</v>
      </c>
      <c r="R3606" s="533">
        <f>Q3606*M3606</f>
        <v>288.3</v>
      </c>
    </row>
    <row r="3607" spans="1:18" ht="15.75">
      <c r="A3607" s="533" t="s">
        <v>2729</v>
      </c>
      <c r="B3607" s="533">
        <v>23</v>
      </c>
      <c r="C3607" s="533" t="s">
        <v>682</v>
      </c>
      <c r="D3607" s="572" t="s">
        <v>2104</v>
      </c>
      <c r="E3607" s="571" t="str">
        <f t="shared" si="3222"/>
        <v xml:space="preserve"> FACILITY FUEL OIL PIPING</v>
      </c>
      <c r="F3607" s="533" t="str">
        <f t="shared" si="3191"/>
        <v>ME</v>
      </c>
      <c r="G3607" s="533" t="s">
        <v>2725</v>
      </c>
      <c r="H3607" s="533">
        <v>862</v>
      </c>
      <c r="I3607" s="533" t="str">
        <f>L3607</f>
        <v>Fuel oil storage tanks</v>
      </c>
      <c r="J3607" s="533" t="str">
        <f>L3607</f>
        <v>Fuel oil storage tanks</v>
      </c>
      <c r="K3607" s="137"/>
      <c r="L3607" s="137" t="s">
        <v>707</v>
      </c>
      <c r="M3607" s="104"/>
      <c r="N3607" s="101"/>
    </row>
    <row r="3608" spans="1:18" ht="15.75">
      <c r="A3608" s="533" t="s">
        <v>2729</v>
      </c>
      <c r="B3608" s="533">
        <v>23</v>
      </c>
      <c r="C3608" s="533" t="s">
        <v>682</v>
      </c>
      <c r="D3608" s="572" t="s">
        <v>2104</v>
      </c>
      <c r="E3608" s="571" t="str">
        <f t="shared" si="3222"/>
        <v xml:space="preserve"> FACILITY FUEL OIL PIPING</v>
      </c>
      <c r="F3608" s="533" t="str">
        <f t="shared" si="3191"/>
        <v>ME</v>
      </c>
      <c r="G3608" s="533" t="s">
        <v>2722</v>
      </c>
      <c r="H3608" s="533">
        <v>863</v>
      </c>
      <c r="I3608" s="533" t="str">
        <f t="shared" ref="I3608:J3608" si="3229">I3606</f>
        <v>Valves</v>
      </c>
      <c r="J3608" s="533" t="str">
        <f t="shared" si="3229"/>
        <v>Valves</v>
      </c>
      <c r="K3608" s="248" t="s">
        <v>21</v>
      </c>
      <c r="L3608" s="248" t="s">
        <v>708</v>
      </c>
      <c r="M3608" s="233">
        <v>3</v>
      </c>
      <c r="N3608" s="249" t="s">
        <v>39</v>
      </c>
      <c r="P3608" s="533">
        <v>0</v>
      </c>
      <c r="Q3608" s="533">
        <f t="shared" ref="Q3608:Q3609" si="3230">O3608*0.93</f>
        <v>0</v>
      </c>
      <c r="R3608" s="533">
        <f t="shared" ref="R3608:R3609" si="3231">Q3608*M3608</f>
        <v>0</v>
      </c>
    </row>
    <row r="3609" spans="1:18" ht="15.75">
      <c r="A3609" s="533" t="s">
        <v>2729</v>
      </c>
      <c r="B3609" s="533">
        <v>23</v>
      </c>
      <c r="C3609" s="533" t="s">
        <v>682</v>
      </c>
      <c r="D3609" s="572" t="s">
        <v>2104</v>
      </c>
      <c r="E3609" s="571" t="str">
        <f t="shared" si="3222"/>
        <v xml:space="preserve"> FACILITY FUEL OIL PIPING</v>
      </c>
      <c r="F3609" s="533" t="str">
        <f t="shared" si="3191"/>
        <v>ME</v>
      </c>
      <c r="G3609" s="533" t="s">
        <v>2722</v>
      </c>
      <c r="H3609" s="533">
        <v>864</v>
      </c>
      <c r="I3609" s="533" t="str">
        <f t="shared" ref="I3609:J3609" si="3232">I3607</f>
        <v>Fuel oil storage tanks</v>
      </c>
      <c r="J3609" s="533" t="str">
        <f t="shared" si="3232"/>
        <v>Fuel oil storage tanks</v>
      </c>
      <c r="K3609" s="137" t="s">
        <v>19</v>
      </c>
      <c r="L3609" s="137" t="s">
        <v>709</v>
      </c>
      <c r="M3609" s="106">
        <v>2</v>
      </c>
      <c r="N3609" s="101" t="s">
        <v>39</v>
      </c>
      <c r="O3609" s="533">
        <v>600</v>
      </c>
      <c r="P3609" s="533">
        <v>1200</v>
      </c>
      <c r="Q3609" s="533">
        <f t="shared" si="3230"/>
        <v>558</v>
      </c>
      <c r="R3609" s="533">
        <f t="shared" si="3231"/>
        <v>1116</v>
      </c>
    </row>
    <row r="3610" spans="1:18" ht="16.5" thickBot="1">
      <c r="A3610" s="533" t="s">
        <v>2729</v>
      </c>
      <c r="B3610" s="533">
        <v>23</v>
      </c>
      <c r="C3610" s="533" t="s">
        <v>682</v>
      </c>
      <c r="D3610" s="572" t="s">
        <v>2104</v>
      </c>
      <c r="E3610" s="571" t="str">
        <f t="shared" si="3222"/>
        <v xml:space="preserve"> FACILITY FUEL OIL PIPING</v>
      </c>
      <c r="F3610" s="533" t="str">
        <f t="shared" si="3191"/>
        <v>ME</v>
      </c>
      <c r="G3610" s="533" t="s">
        <v>2725</v>
      </c>
      <c r="H3610" s="533">
        <v>865</v>
      </c>
      <c r="I3610" s="533" t="str">
        <f>L3610</f>
        <v>Strainer</v>
      </c>
      <c r="J3610" s="533" t="str">
        <f>L3610</f>
        <v>Strainer</v>
      </c>
      <c r="K3610" s="137"/>
      <c r="L3610" s="137" t="s">
        <v>710</v>
      </c>
      <c r="M3610" s="104"/>
      <c r="N3610" s="101"/>
    </row>
    <row r="3611" spans="1:18" ht="16.5" thickBot="1">
      <c r="A3611" s="533" t="s">
        <v>2729</v>
      </c>
      <c r="B3611" s="533">
        <v>23</v>
      </c>
      <c r="C3611" s="533" t="s">
        <v>682</v>
      </c>
      <c r="D3611" s="572" t="s">
        <v>2104</v>
      </c>
      <c r="E3611" s="571" t="str">
        <f t="shared" si="3222"/>
        <v xml:space="preserve"> FACILITY FUEL OIL PIPING</v>
      </c>
      <c r="F3611" s="533" t="str">
        <f t="shared" si="3191"/>
        <v>ME</v>
      </c>
      <c r="G3611" s="533" t="s">
        <v>2722</v>
      </c>
      <c r="H3611" s="533">
        <v>866</v>
      </c>
      <c r="I3611" s="533" t="str">
        <f>I3609</f>
        <v>Fuel oil storage tanks</v>
      </c>
      <c r="J3611" s="533" t="str">
        <f>J3609</f>
        <v>Fuel oil storage tanks</v>
      </c>
      <c r="K3611" s="137" t="s">
        <v>20</v>
      </c>
      <c r="L3611" s="137" t="s">
        <v>594</v>
      </c>
      <c r="M3611" s="106">
        <v>1</v>
      </c>
      <c r="N3611" s="247" t="s">
        <v>39</v>
      </c>
      <c r="O3611" s="533">
        <v>190</v>
      </c>
      <c r="P3611" s="533">
        <v>190</v>
      </c>
      <c r="Q3611" s="533">
        <f>O3611*0.93</f>
        <v>176.70000000000002</v>
      </c>
      <c r="R3611" s="533">
        <f>Q3611*M3611</f>
        <v>176.70000000000002</v>
      </c>
    </row>
    <row r="3612" spans="1:18" ht="15.75">
      <c r="A3612" s="533" t="s">
        <v>2729</v>
      </c>
      <c r="B3612" s="533">
        <v>23</v>
      </c>
      <c r="C3612" s="533" t="s">
        <v>682</v>
      </c>
      <c r="D3612" s="572" t="s">
        <v>2110</v>
      </c>
      <c r="E3612" s="571" t="s">
        <v>1264</v>
      </c>
      <c r="F3612" s="533" t="str">
        <f t="shared" si="3191"/>
        <v>ME</v>
      </c>
      <c r="G3612" s="533" t="s">
        <v>2725</v>
      </c>
      <c r="H3612" s="533">
        <v>867</v>
      </c>
      <c r="I3612" s="533" t="str">
        <f t="shared" ref="I3612:I3613" si="3233">L3612</f>
        <v>231126 - FACILITY LIQUEFIED PETROLIUM GAS PIPING</v>
      </c>
      <c r="J3612" s="533" t="str">
        <f t="shared" ref="J3612" si="3234">L3612</f>
        <v>231126 - FACILITY LIQUEFIED PETROLIUM GAS PIPING</v>
      </c>
      <c r="K3612" s="248"/>
      <c r="L3612" s="248" t="s">
        <v>711</v>
      </c>
      <c r="M3612" s="250"/>
      <c r="N3612" s="249"/>
    </row>
    <row r="3613" spans="1:18" ht="15.75">
      <c r="A3613" s="533" t="s">
        <v>2729</v>
      </c>
      <c r="B3613" s="533">
        <v>23</v>
      </c>
      <c r="C3613" s="533" t="s">
        <v>682</v>
      </c>
      <c r="D3613" s="572" t="s">
        <v>2110</v>
      </c>
      <c r="E3613" s="571" t="str">
        <f t="shared" ref="E3613:E3626" si="3235">E3612</f>
        <v xml:space="preserve"> FACILITY LIQUEFIED PETROLIUM GAS PIPING</v>
      </c>
      <c r="F3613" s="533" t="str">
        <f t="shared" si="3191"/>
        <v>ME</v>
      </c>
      <c r="G3613" s="533" t="s">
        <v>2725</v>
      </c>
      <c r="H3613" s="533">
        <v>868</v>
      </c>
      <c r="I3613" s="533" t="str">
        <f t="shared" si="3233"/>
        <v>Aboveground pipes and fittings</v>
      </c>
      <c r="J3613" s="533" t="s">
        <v>706</v>
      </c>
      <c r="K3613" s="248"/>
      <c r="L3613" s="248" t="s">
        <v>712</v>
      </c>
      <c r="M3613" s="250"/>
      <c r="N3613" s="249"/>
    </row>
    <row r="3614" spans="1:18" ht="15.75">
      <c r="A3614" s="533" t="s">
        <v>2729</v>
      </c>
      <c r="B3614" s="533">
        <v>23</v>
      </c>
      <c r="C3614" s="533" t="s">
        <v>682</v>
      </c>
      <c r="D3614" s="572" t="s">
        <v>2110</v>
      </c>
      <c r="E3614" s="571" t="str">
        <f t="shared" si="3235"/>
        <v xml:space="preserve"> FACILITY LIQUEFIED PETROLIUM GAS PIPING</v>
      </c>
      <c r="F3614" s="533" t="str">
        <f t="shared" si="3191"/>
        <v>ME</v>
      </c>
      <c r="G3614" s="533" t="s">
        <v>2725</v>
      </c>
      <c r="H3614" s="533">
        <v>869</v>
      </c>
      <c r="I3614" s="533" t="s">
        <v>712</v>
      </c>
      <c r="J3614" s="533" t="str">
        <f t="shared" ref="J3614" si="3236">L3614</f>
        <v>Black steel pipes and fittings</v>
      </c>
      <c r="K3614" s="248"/>
      <c r="L3614" s="248" t="s">
        <v>706</v>
      </c>
      <c r="M3614" s="250"/>
      <c r="N3614" s="249"/>
    </row>
    <row r="3615" spans="1:18" ht="15.75">
      <c r="A3615" s="533" t="s">
        <v>2729</v>
      </c>
      <c r="B3615" s="533">
        <v>23</v>
      </c>
      <c r="C3615" s="533" t="s">
        <v>682</v>
      </c>
      <c r="D3615" s="572" t="s">
        <v>2110</v>
      </c>
      <c r="E3615" s="571" t="str">
        <f t="shared" si="3235"/>
        <v xml:space="preserve"> FACILITY LIQUEFIED PETROLIUM GAS PIPING</v>
      </c>
      <c r="F3615" s="533" t="str">
        <f t="shared" si="3191"/>
        <v>ME</v>
      </c>
      <c r="G3615" s="533" t="s">
        <v>2722</v>
      </c>
      <c r="H3615" s="533">
        <v>870</v>
      </c>
      <c r="I3615" s="533" t="str">
        <f>I3613</f>
        <v>Aboveground pipes and fittings</v>
      </c>
      <c r="J3615" s="533" t="str">
        <f>J3613</f>
        <v>Black steel pipes and fittings</v>
      </c>
      <c r="K3615" s="248" t="s">
        <v>13</v>
      </c>
      <c r="L3615" s="248" t="s">
        <v>556</v>
      </c>
      <c r="M3615" s="233">
        <v>30</v>
      </c>
      <c r="N3615" s="249" t="s">
        <v>95</v>
      </c>
      <c r="P3615" s="533">
        <v>0</v>
      </c>
      <c r="Q3615" s="533">
        <f>O3615*0.93</f>
        <v>0</v>
      </c>
      <c r="R3615" s="533">
        <f>Q3615*M3615</f>
        <v>0</v>
      </c>
    </row>
    <row r="3616" spans="1:18" ht="15.75">
      <c r="A3616" s="533" t="s">
        <v>2729</v>
      </c>
      <c r="B3616" s="533">
        <v>23</v>
      </c>
      <c r="C3616" s="533" t="s">
        <v>682</v>
      </c>
      <c r="D3616" s="572" t="s">
        <v>2110</v>
      </c>
      <c r="E3616" s="571" t="str">
        <f t="shared" si="3235"/>
        <v xml:space="preserve"> FACILITY LIQUEFIED PETROLIUM GAS PIPING</v>
      </c>
      <c r="F3616" s="533" t="str">
        <f t="shared" si="3191"/>
        <v>ME</v>
      </c>
      <c r="G3616" s="533" t="s">
        <v>2725</v>
      </c>
      <c r="H3616" s="533">
        <v>871</v>
      </c>
      <c r="I3616" s="533" t="str">
        <f>L3616</f>
        <v>Copper pipes running under tiles</v>
      </c>
      <c r="J3616" s="533" t="str">
        <f>L3616</f>
        <v>Copper pipes running under tiles</v>
      </c>
      <c r="K3616" s="248"/>
      <c r="L3616" s="248" t="s">
        <v>713</v>
      </c>
      <c r="M3616" s="250"/>
      <c r="N3616" s="249"/>
    </row>
    <row r="3617" spans="1:18" ht="15.75">
      <c r="A3617" s="533" t="s">
        <v>2729</v>
      </c>
      <c r="B3617" s="533">
        <v>23</v>
      </c>
      <c r="C3617" s="533" t="s">
        <v>682</v>
      </c>
      <c r="D3617" s="572" t="s">
        <v>2110</v>
      </c>
      <c r="E3617" s="571" t="str">
        <f t="shared" si="3235"/>
        <v xml:space="preserve"> FACILITY LIQUEFIED PETROLIUM GAS PIPING</v>
      </c>
      <c r="F3617" s="533" t="str">
        <f t="shared" si="3191"/>
        <v>ME</v>
      </c>
      <c r="G3617" s="533" t="s">
        <v>2722</v>
      </c>
      <c r="H3617" s="533">
        <v>872</v>
      </c>
      <c r="I3617" s="533" t="str">
        <f t="shared" ref="I3617:J3617" si="3237">I3615</f>
        <v>Aboveground pipes and fittings</v>
      </c>
      <c r="J3617" s="533" t="str">
        <f t="shared" si="3237"/>
        <v>Black steel pipes and fittings</v>
      </c>
      <c r="K3617" s="248" t="s">
        <v>15</v>
      </c>
      <c r="L3617" s="248" t="s">
        <v>714</v>
      </c>
      <c r="M3617" s="233">
        <v>25</v>
      </c>
      <c r="N3617" s="249" t="s">
        <v>95</v>
      </c>
      <c r="P3617" s="533">
        <v>0</v>
      </c>
      <c r="Q3617" s="533">
        <f t="shared" ref="Q3617:Q3619" si="3238">O3617*0.93</f>
        <v>0</v>
      </c>
      <c r="R3617" s="533">
        <f t="shared" ref="R3617:R3619" si="3239">Q3617*M3617</f>
        <v>0</v>
      </c>
    </row>
    <row r="3618" spans="1:18" ht="15.75">
      <c r="A3618" s="533" t="s">
        <v>2729</v>
      </c>
      <c r="B3618" s="533">
        <v>23</v>
      </c>
      <c r="C3618" s="533" t="s">
        <v>682</v>
      </c>
      <c r="D3618" s="572" t="s">
        <v>2110</v>
      </c>
      <c r="E3618" s="571" t="str">
        <f t="shared" si="3235"/>
        <v xml:space="preserve"> FACILITY LIQUEFIED PETROLIUM GAS PIPING</v>
      </c>
      <c r="F3618" s="533" t="str">
        <f t="shared" si="3191"/>
        <v>ME</v>
      </c>
      <c r="G3618" s="533" t="s">
        <v>2722</v>
      </c>
      <c r="H3618" s="533">
        <v>873</v>
      </c>
      <c r="I3618" s="533" t="str">
        <f t="shared" ref="I3618:J3618" si="3240">I3616</f>
        <v>Copper pipes running under tiles</v>
      </c>
      <c r="J3618" s="533" t="str">
        <f t="shared" si="3240"/>
        <v>Copper pipes running under tiles</v>
      </c>
      <c r="K3618" s="248" t="s">
        <v>17</v>
      </c>
      <c r="L3618" s="248" t="s">
        <v>715</v>
      </c>
      <c r="M3618" s="233">
        <v>5</v>
      </c>
      <c r="N3618" s="249" t="s">
        <v>95</v>
      </c>
      <c r="P3618" s="533">
        <v>0</v>
      </c>
      <c r="Q3618" s="533">
        <f t="shared" si="3238"/>
        <v>0</v>
      </c>
      <c r="R3618" s="533">
        <f t="shared" si="3239"/>
        <v>0</v>
      </c>
    </row>
    <row r="3619" spans="1:18" ht="15.75">
      <c r="A3619" s="533" t="s">
        <v>2729</v>
      </c>
      <c r="B3619" s="533">
        <v>23</v>
      </c>
      <c r="C3619" s="533" t="s">
        <v>682</v>
      </c>
      <c r="D3619" s="572" t="s">
        <v>2110</v>
      </c>
      <c r="E3619" s="571" t="str">
        <f t="shared" si="3235"/>
        <v xml:space="preserve"> FACILITY LIQUEFIED PETROLIUM GAS PIPING</v>
      </c>
      <c r="F3619" s="533" t="str">
        <f t="shared" si="3191"/>
        <v>ME</v>
      </c>
      <c r="G3619" s="533" t="s">
        <v>2722</v>
      </c>
      <c r="H3619" s="533">
        <v>874</v>
      </c>
      <c r="I3619" s="533" t="str">
        <f t="shared" ref="I3619:J3619" si="3241">I3617</f>
        <v>Aboveground pipes and fittings</v>
      </c>
      <c r="J3619" s="533" t="str">
        <f t="shared" si="3241"/>
        <v>Black steel pipes and fittings</v>
      </c>
      <c r="K3619" s="248" t="s">
        <v>19</v>
      </c>
      <c r="L3619" s="248" t="s">
        <v>1124</v>
      </c>
      <c r="M3619" s="233">
        <v>1</v>
      </c>
      <c r="N3619" s="249" t="s">
        <v>39</v>
      </c>
      <c r="P3619" s="533">
        <v>0</v>
      </c>
      <c r="Q3619" s="533">
        <f t="shared" si="3238"/>
        <v>0</v>
      </c>
      <c r="R3619" s="533">
        <f t="shared" si="3239"/>
        <v>0</v>
      </c>
    </row>
    <row r="3620" spans="1:18" ht="15.75">
      <c r="A3620" s="533" t="s">
        <v>2729</v>
      </c>
      <c r="B3620" s="533">
        <v>23</v>
      </c>
      <c r="C3620" s="533" t="s">
        <v>682</v>
      </c>
      <c r="D3620" s="572" t="s">
        <v>2110</v>
      </c>
      <c r="E3620" s="571" t="str">
        <f t="shared" si="3235"/>
        <v xml:space="preserve"> FACILITY LIQUEFIED PETROLIUM GAS PIPING</v>
      </c>
      <c r="F3620" s="533" t="str">
        <f t="shared" si="3191"/>
        <v>ME</v>
      </c>
      <c r="G3620" s="533" t="s">
        <v>2725</v>
      </c>
      <c r="H3620" s="533">
        <v>875</v>
      </c>
      <c r="I3620" s="533" t="str">
        <f>L3620</f>
        <v>Gas panels</v>
      </c>
      <c r="J3620" s="533" t="str">
        <f>L3620</f>
        <v>Gas panels</v>
      </c>
      <c r="K3620" s="248"/>
      <c r="L3620" s="248" t="s">
        <v>716</v>
      </c>
      <c r="M3620" s="250"/>
      <c r="N3620" s="249"/>
    </row>
    <row r="3621" spans="1:18" ht="15.75">
      <c r="A3621" s="533" t="s">
        <v>2729</v>
      </c>
      <c r="B3621" s="533">
        <v>23</v>
      </c>
      <c r="C3621" s="533" t="s">
        <v>682</v>
      </c>
      <c r="D3621" s="572" t="s">
        <v>2110</v>
      </c>
      <c r="E3621" s="571" t="str">
        <f t="shared" si="3235"/>
        <v xml:space="preserve"> FACILITY LIQUEFIED PETROLIUM GAS PIPING</v>
      </c>
      <c r="F3621" s="533" t="str">
        <f t="shared" si="3191"/>
        <v>ME</v>
      </c>
      <c r="G3621" s="533" t="s">
        <v>2722</v>
      </c>
      <c r="H3621" s="533">
        <v>876</v>
      </c>
      <c r="I3621" s="533" t="str">
        <f>I3619</f>
        <v>Aboveground pipes and fittings</v>
      </c>
      <c r="J3621" s="533" t="str">
        <f>J3619</f>
        <v>Black steel pipes and fittings</v>
      </c>
      <c r="K3621" s="248" t="s">
        <v>20</v>
      </c>
      <c r="L3621" s="248" t="s">
        <v>717</v>
      </c>
      <c r="M3621" s="233">
        <v>1</v>
      </c>
      <c r="N3621" s="249" t="s">
        <v>39</v>
      </c>
      <c r="P3621" s="533">
        <v>0</v>
      </c>
      <c r="Q3621" s="533">
        <f>O3621*0.93</f>
        <v>0</v>
      </c>
      <c r="R3621" s="533">
        <f>Q3621*M3621</f>
        <v>0</v>
      </c>
    </row>
    <row r="3622" spans="1:18" ht="15.75">
      <c r="A3622" s="533" t="s">
        <v>2729</v>
      </c>
      <c r="B3622" s="533">
        <v>23</v>
      </c>
      <c r="C3622" s="533" t="s">
        <v>682</v>
      </c>
      <c r="D3622" s="572" t="s">
        <v>2110</v>
      </c>
      <c r="E3622" s="571" t="str">
        <f t="shared" si="3235"/>
        <v xml:space="preserve"> FACILITY LIQUEFIED PETROLIUM GAS PIPING</v>
      </c>
      <c r="F3622" s="533" t="str">
        <f t="shared" si="3191"/>
        <v>ME</v>
      </c>
      <c r="G3622" s="533" t="s">
        <v>2725</v>
      </c>
      <c r="H3622" s="533">
        <v>877</v>
      </c>
      <c r="I3622" s="533" t="str">
        <f>L3622</f>
        <v>Solenoid valve</v>
      </c>
      <c r="J3622" s="533" t="str">
        <f>L3622</f>
        <v>Solenoid valve</v>
      </c>
      <c r="K3622" s="248"/>
      <c r="L3622" s="248" t="s">
        <v>718</v>
      </c>
      <c r="M3622" s="250"/>
      <c r="N3622" s="249"/>
    </row>
    <row r="3623" spans="1:18" ht="15.75">
      <c r="A3623" s="533" t="s">
        <v>2729</v>
      </c>
      <c r="B3623" s="533">
        <v>23</v>
      </c>
      <c r="C3623" s="533" t="s">
        <v>682</v>
      </c>
      <c r="D3623" s="572" t="s">
        <v>2110</v>
      </c>
      <c r="E3623" s="571" t="str">
        <f t="shared" si="3235"/>
        <v xml:space="preserve"> FACILITY LIQUEFIED PETROLIUM GAS PIPING</v>
      </c>
      <c r="F3623" s="533" t="str">
        <f t="shared" ref="F3623:F3686" si="3242">VLOOKUP(D:D,trade,3,FALSE)</f>
        <v>ME</v>
      </c>
      <c r="G3623" s="533" t="s">
        <v>2722</v>
      </c>
      <c r="H3623" s="533">
        <v>878</v>
      </c>
      <c r="I3623" s="533" t="str">
        <f>I3621</f>
        <v>Aboveground pipes and fittings</v>
      </c>
      <c r="J3623" s="533" t="str">
        <f>J3621</f>
        <v>Black steel pipes and fittings</v>
      </c>
      <c r="K3623" s="248" t="s">
        <v>21</v>
      </c>
      <c r="L3623" s="248" t="s">
        <v>556</v>
      </c>
      <c r="M3623" s="233">
        <v>1</v>
      </c>
      <c r="N3623" s="249" t="s">
        <v>39</v>
      </c>
      <c r="P3623" s="533">
        <v>0</v>
      </c>
      <c r="Q3623" s="533">
        <f>O3623*0.93</f>
        <v>0</v>
      </c>
      <c r="R3623" s="533">
        <f>Q3623*M3623</f>
        <v>0</v>
      </c>
    </row>
    <row r="3624" spans="1:18" ht="15.75">
      <c r="A3624" s="533" t="s">
        <v>2729</v>
      </c>
      <c r="B3624" s="533">
        <v>23</v>
      </c>
      <c r="C3624" s="533" t="s">
        <v>682</v>
      </c>
      <c r="D3624" s="572" t="s">
        <v>2110</v>
      </c>
      <c r="E3624" s="571" t="str">
        <f t="shared" si="3235"/>
        <v xml:space="preserve"> FACILITY LIQUEFIED PETROLIUM GAS PIPING</v>
      </c>
      <c r="F3624" s="533" t="str">
        <f t="shared" si="3242"/>
        <v>ME</v>
      </c>
      <c r="G3624" s="533" t="s">
        <v>2725</v>
      </c>
      <c r="H3624" s="533">
        <v>879</v>
      </c>
      <c r="I3624" s="533" t="str">
        <f>L3624</f>
        <v>Excess flow shut-off valve</v>
      </c>
      <c r="J3624" s="533" t="str">
        <f>L3624</f>
        <v>Excess flow shut-off valve</v>
      </c>
      <c r="K3624" s="248"/>
      <c r="L3624" s="248" t="s">
        <v>719</v>
      </c>
      <c r="M3624" s="250"/>
      <c r="N3624" s="249"/>
    </row>
    <row r="3625" spans="1:18" ht="15.75">
      <c r="A3625" s="533" t="s">
        <v>2729</v>
      </c>
      <c r="B3625" s="533">
        <v>23</v>
      </c>
      <c r="C3625" s="533" t="s">
        <v>682</v>
      </c>
      <c r="D3625" s="572" t="s">
        <v>2110</v>
      </c>
      <c r="E3625" s="571" t="str">
        <f t="shared" si="3235"/>
        <v xml:space="preserve"> FACILITY LIQUEFIED PETROLIUM GAS PIPING</v>
      </c>
      <c r="F3625" s="533" t="str">
        <f t="shared" si="3242"/>
        <v>ME</v>
      </c>
      <c r="G3625" s="533" t="s">
        <v>2722</v>
      </c>
      <c r="H3625" s="533">
        <v>880</v>
      </c>
      <c r="I3625" s="533" t="str">
        <f t="shared" ref="I3625:J3625" si="3243">I3623</f>
        <v>Aboveground pipes and fittings</v>
      </c>
      <c r="J3625" s="533" t="str">
        <f t="shared" si="3243"/>
        <v>Black steel pipes and fittings</v>
      </c>
      <c r="K3625" s="248" t="s">
        <v>45</v>
      </c>
      <c r="L3625" s="248" t="s">
        <v>556</v>
      </c>
      <c r="M3625" s="233">
        <v>1</v>
      </c>
      <c r="N3625" s="249" t="s">
        <v>39</v>
      </c>
      <c r="P3625" s="533">
        <v>0</v>
      </c>
      <c r="Q3625" s="533">
        <f t="shared" ref="Q3625:Q3626" si="3244">O3625*0.93</f>
        <v>0</v>
      </c>
      <c r="R3625" s="533">
        <f t="shared" ref="R3625:R3626" si="3245">Q3625*M3625</f>
        <v>0</v>
      </c>
    </row>
    <row r="3626" spans="1:18" ht="15.75">
      <c r="A3626" s="533" t="s">
        <v>2729</v>
      </c>
      <c r="B3626" s="533">
        <v>23</v>
      </c>
      <c r="C3626" s="533" t="s">
        <v>682</v>
      </c>
      <c r="D3626" s="572" t="s">
        <v>2110</v>
      </c>
      <c r="E3626" s="571" t="str">
        <f t="shared" si="3235"/>
        <v xml:space="preserve"> FACILITY LIQUEFIED PETROLIUM GAS PIPING</v>
      </c>
      <c r="F3626" s="533" t="str">
        <f t="shared" si="3242"/>
        <v>ME</v>
      </c>
      <c r="G3626" s="533" t="s">
        <v>2722</v>
      </c>
      <c r="H3626" s="533">
        <v>881</v>
      </c>
      <c r="I3626" s="533" t="str">
        <f t="shared" ref="I3626:J3626" si="3246">I3624</f>
        <v>Excess flow shut-off valve</v>
      </c>
      <c r="J3626" s="533" t="str">
        <f t="shared" si="3246"/>
        <v>Excess flow shut-off valve</v>
      </c>
      <c r="K3626" s="248" t="s">
        <v>48</v>
      </c>
      <c r="L3626" s="248" t="s">
        <v>720</v>
      </c>
      <c r="M3626" s="233">
        <v>1</v>
      </c>
      <c r="N3626" s="249" t="s">
        <v>2</v>
      </c>
      <c r="Q3626" s="533">
        <f t="shared" si="3244"/>
        <v>0</v>
      </c>
      <c r="R3626" s="533">
        <f t="shared" si="3245"/>
        <v>0</v>
      </c>
    </row>
    <row r="3627" spans="1:18" ht="15.75">
      <c r="A3627" s="533" t="s">
        <v>2729</v>
      </c>
      <c r="B3627" s="533">
        <v>23</v>
      </c>
      <c r="C3627" s="533" t="s">
        <v>682</v>
      </c>
      <c r="D3627" s="572" t="s">
        <v>2112</v>
      </c>
      <c r="E3627" s="571" t="s">
        <v>1265</v>
      </c>
      <c r="F3627" s="533" t="str">
        <f t="shared" si="3242"/>
        <v>ME</v>
      </c>
      <c r="G3627" s="533" t="s">
        <v>2725</v>
      </c>
      <c r="H3627" s="533">
        <v>882</v>
      </c>
      <c r="I3627" s="533" t="str">
        <f t="shared" ref="I3627:I3628" si="3247">L3627</f>
        <v>232113 - HYDRONIC PIPING</v>
      </c>
      <c r="J3627" s="533" t="str">
        <f t="shared" ref="J3627" si="3248">L3627</f>
        <v>232113 - HYDRONIC PIPING</v>
      </c>
      <c r="K3627" s="137"/>
      <c r="L3627" s="137" t="s">
        <v>721</v>
      </c>
      <c r="M3627" s="104"/>
      <c r="N3627" s="101"/>
    </row>
    <row r="3628" spans="1:18" ht="15.75">
      <c r="A3628" s="533" t="s">
        <v>2729</v>
      </c>
      <c r="B3628" s="533">
        <v>23</v>
      </c>
      <c r="C3628" s="533" t="s">
        <v>682</v>
      </c>
      <c r="D3628" s="572" t="s">
        <v>2112</v>
      </c>
      <c r="E3628" s="571" t="str">
        <f t="shared" ref="E3628:E3646" si="3249">E3627</f>
        <v xml:space="preserve"> HYDRONIC PIPING</v>
      </c>
      <c r="F3628" s="533" t="str">
        <f t="shared" si="3242"/>
        <v>ME</v>
      </c>
      <c r="G3628" s="533" t="s">
        <v>2725</v>
      </c>
      <c r="H3628" s="533">
        <v>883</v>
      </c>
      <c r="I3628" s="533" t="str">
        <f t="shared" si="3247"/>
        <v>Hot Water Pipes</v>
      </c>
      <c r="J3628" s="533" t="s">
        <v>706</v>
      </c>
      <c r="K3628" s="137"/>
      <c r="L3628" s="137" t="s">
        <v>722</v>
      </c>
      <c r="M3628" s="104"/>
      <c r="N3628" s="101"/>
    </row>
    <row r="3629" spans="1:18" ht="16.5" thickBot="1">
      <c r="A3629" s="533" t="s">
        <v>2729</v>
      </c>
      <c r="B3629" s="533">
        <v>23</v>
      </c>
      <c r="C3629" s="533" t="s">
        <v>682</v>
      </c>
      <c r="D3629" s="572" t="s">
        <v>2112</v>
      </c>
      <c r="E3629" s="571" t="str">
        <f t="shared" si="3249"/>
        <v xml:space="preserve"> HYDRONIC PIPING</v>
      </c>
      <c r="F3629" s="533" t="str">
        <f t="shared" si="3242"/>
        <v>ME</v>
      </c>
      <c r="G3629" s="533" t="s">
        <v>2725</v>
      </c>
      <c r="H3629" s="533">
        <v>884</v>
      </c>
      <c r="I3629" s="533" t="s">
        <v>722</v>
      </c>
      <c r="J3629" s="533" t="str">
        <f t="shared" ref="J3629" si="3250">L3629</f>
        <v>Black steel pipes and fittings</v>
      </c>
      <c r="K3629" s="137"/>
      <c r="L3629" s="137" t="s">
        <v>706</v>
      </c>
      <c r="M3629" s="104"/>
      <c r="N3629" s="101"/>
    </row>
    <row r="3630" spans="1:18" ht="16.5" thickBot="1">
      <c r="A3630" s="533" t="s">
        <v>2729</v>
      </c>
      <c r="B3630" s="533">
        <v>23</v>
      </c>
      <c r="C3630" s="533" t="s">
        <v>682</v>
      </c>
      <c r="D3630" s="572" t="s">
        <v>2112</v>
      </c>
      <c r="E3630" s="571" t="str">
        <f t="shared" si="3249"/>
        <v xml:space="preserve"> HYDRONIC PIPING</v>
      </c>
      <c r="F3630" s="533" t="str">
        <f t="shared" si="3242"/>
        <v>ME</v>
      </c>
      <c r="G3630" s="533" t="s">
        <v>2722</v>
      </c>
      <c r="H3630" s="533">
        <v>885</v>
      </c>
      <c r="I3630" s="533" t="str">
        <f t="shared" ref="I3630:J3630" si="3251">I3628</f>
        <v>Hot Water Pipes</v>
      </c>
      <c r="J3630" s="533" t="str">
        <f t="shared" si="3251"/>
        <v>Black steel pipes and fittings</v>
      </c>
      <c r="K3630" s="137" t="s">
        <v>13</v>
      </c>
      <c r="L3630" s="137" t="s">
        <v>594</v>
      </c>
      <c r="M3630" s="106">
        <v>5</v>
      </c>
      <c r="N3630" s="247" t="s">
        <v>95</v>
      </c>
      <c r="O3630" s="533">
        <v>20</v>
      </c>
      <c r="P3630" s="533">
        <v>100</v>
      </c>
      <c r="Q3630" s="533">
        <f t="shared" ref="Q3630:Q3636" si="3252">O3630*0.93</f>
        <v>18.600000000000001</v>
      </c>
      <c r="R3630" s="533">
        <f t="shared" ref="R3630:R3636" si="3253">Q3630*M3630</f>
        <v>93</v>
      </c>
    </row>
    <row r="3631" spans="1:18" ht="16.5" thickBot="1">
      <c r="A3631" s="533" t="s">
        <v>2729</v>
      </c>
      <c r="B3631" s="533">
        <v>23</v>
      </c>
      <c r="C3631" s="533" t="s">
        <v>682</v>
      </c>
      <c r="D3631" s="572" t="s">
        <v>2112</v>
      </c>
      <c r="E3631" s="571" t="str">
        <f t="shared" si="3249"/>
        <v xml:space="preserve"> HYDRONIC PIPING</v>
      </c>
      <c r="F3631" s="533" t="str">
        <f t="shared" si="3242"/>
        <v>ME</v>
      </c>
      <c r="G3631" s="533" t="s">
        <v>2722</v>
      </c>
      <c r="H3631" s="533">
        <v>886</v>
      </c>
      <c r="I3631" s="533" t="str">
        <f t="shared" ref="I3631:J3631" si="3254">I3629</f>
        <v>Hot Water Pipes</v>
      </c>
      <c r="J3631" s="533" t="str">
        <f t="shared" si="3254"/>
        <v>Black steel pipes and fittings</v>
      </c>
      <c r="K3631" s="137" t="s">
        <v>15</v>
      </c>
      <c r="L3631" s="137" t="s">
        <v>555</v>
      </c>
      <c r="M3631" s="106">
        <v>50</v>
      </c>
      <c r="N3631" s="247" t="s">
        <v>95</v>
      </c>
      <c r="O3631" s="533">
        <v>25</v>
      </c>
      <c r="P3631" s="533">
        <v>1250</v>
      </c>
      <c r="Q3631" s="533">
        <f t="shared" si="3252"/>
        <v>23.25</v>
      </c>
      <c r="R3631" s="533">
        <f t="shared" si="3253"/>
        <v>1162.5</v>
      </c>
    </row>
    <row r="3632" spans="1:18" ht="16.5" thickBot="1">
      <c r="A3632" s="533" t="s">
        <v>2729</v>
      </c>
      <c r="B3632" s="533">
        <v>23</v>
      </c>
      <c r="C3632" s="533" t="s">
        <v>682</v>
      </c>
      <c r="D3632" s="572" t="s">
        <v>2112</v>
      </c>
      <c r="E3632" s="571" t="str">
        <f t="shared" si="3249"/>
        <v xml:space="preserve"> HYDRONIC PIPING</v>
      </c>
      <c r="F3632" s="533" t="str">
        <f t="shared" si="3242"/>
        <v>ME</v>
      </c>
      <c r="G3632" s="533" t="s">
        <v>2722</v>
      </c>
      <c r="H3632" s="533">
        <v>887</v>
      </c>
      <c r="I3632" s="533" t="str">
        <f t="shared" ref="I3632:J3632" si="3255">I3630</f>
        <v>Hot Water Pipes</v>
      </c>
      <c r="J3632" s="533" t="str">
        <f t="shared" si="3255"/>
        <v>Black steel pipes and fittings</v>
      </c>
      <c r="K3632" s="137" t="s">
        <v>13</v>
      </c>
      <c r="L3632" s="137" t="s">
        <v>556</v>
      </c>
      <c r="M3632" s="106">
        <v>3</v>
      </c>
      <c r="N3632" s="247" t="s">
        <v>95</v>
      </c>
      <c r="O3632" s="533">
        <v>25</v>
      </c>
      <c r="P3632" s="533">
        <v>75</v>
      </c>
      <c r="Q3632" s="533">
        <f t="shared" si="3252"/>
        <v>23.25</v>
      </c>
      <c r="R3632" s="533">
        <f t="shared" si="3253"/>
        <v>69.75</v>
      </c>
    </row>
    <row r="3633" spans="1:18" ht="15.75">
      <c r="A3633" s="533" t="s">
        <v>2729</v>
      </c>
      <c r="B3633" s="533">
        <v>23</v>
      </c>
      <c r="C3633" s="533" t="s">
        <v>682</v>
      </c>
      <c r="D3633" s="572" t="s">
        <v>2112</v>
      </c>
      <c r="E3633" s="571" t="str">
        <f t="shared" si="3249"/>
        <v xml:space="preserve"> HYDRONIC PIPING</v>
      </c>
      <c r="F3633" s="533" t="str">
        <f t="shared" si="3242"/>
        <v>ME</v>
      </c>
      <c r="G3633" s="533" t="s">
        <v>2722</v>
      </c>
      <c r="H3633" s="533">
        <v>888</v>
      </c>
      <c r="I3633" s="533" t="str">
        <f t="shared" ref="I3633:J3633" si="3256">I3631</f>
        <v>Hot Water Pipes</v>
      </c>
      <c r="J3633" s="533" t="str">
        <f t="shared" si="3256"/>
        <v>Black steel pipes and fittings</v>
      </c>
      <c r="K3633" s="248" t="s">
        <v>15</v>
      </c>
      <c r="L3633" s="248" t="s">
        <v>557</v>
      </c>
      <c r="M3633" s="233">
        <v>170</v>
      </c>
      <c r="N3633" s="249" t="s">
        <v>95</v>
      </c>
      <c r="P3633" s="533">
        <v>0</v>
      </c>
      <c r="Q3633" s="533">
        <f t="shared" si="3252"/>
        <v>0</v>
      </c>
      <c r="R3633" s="533">
        <f t="shared" si="3253"/>
        <v>0</v>
      </c>
    </row>
    <row r="3634" spans="1:18" ht="15.75">
      <c r="A3634" s="533" t="s">
        <v>2729</v>
      </c>
      <c r="B3634" s="533">
        <v>23</v>
      </c>
      <c r="C3634" s="533" t="s">
        <v>682</v>
      </c>
      <c r="D3634" s="572" t="s">
        <v>2112</v>
      </c>
      <c r="E3634" s="571" t="str">
        <f t="shared" si="3249"/>
        <v xml:space="preserve"> HYDRONIC PIPING</v>
      </c>
      <c r="F3634" s="533" t="str">
        <f t="shared" si="3242"/>
        <v>ME</v>
      </c>
      <c r="G3634" s="533" t="s">
        <v>2722</v>
      </c>
      <c r="H3634" s="533">
        <v>889</v>
      </c>
      <c r="I3634" s="533" t="str">
        <f t="shared" ref="I3634:J3634" si="3257">I3632</f>
        <v>Hot Water Pipes</v>
      </c>
      <c r="J3634" s="533" t="str">
        <f t="shared" si="3257"/>
        <v>Black steel pipes and fittings</v>
      </c>
      <c r="K3634" s="248" t="s">
        <v>17</v>
      </c>
      <c r="L3634" s="248" t="s">
        <v>558</v>
      </c>
      <c r="M3634" s="233">
        <v>175</v>
      </c>
      <c r="N3634" s="249" t="s">
        <v>95</v>
      </c>
      <c r="P3634" s="533">
        <v>0</v>
      </c>
      <c r="Q3634" s="533">
        <f t="shared" si="3252"/>
        <v>0</v>
      </c>
      <c r="R3634" s="533">
        <f t="shared" si="3253"/>
        <v>0</v>
      </c>
    </row>
    <row r="3635" spans="1:18" ht="15.75">
      <c r="A3635" s="533" t="s">
        <v>2729</v>
      </c>
      <c r="B3635" s="533">
        <v>23</v>
      </c>
      <c r="C3635" s="533" t="s">
        <v>682</v>
      </c>
      <c r="D3635" s="572" t="s">
        <v>2112</v>
      </c>
      <c r="E3635" s="571" t="str">
        <f t="shared" si="3249"/>
        <v xml:space="preserve"> HYDRONIC PIPING</v>
      </c>
      <c r="F3635" s="533" t="str">
        <f t="shared" si="3242"/>
        <v>ME</v>
      </c>
      <c r="G3635" s="533" t="s">
        <v>2722</v>
      </c>
      <c r="H3635" s="533">
        <v>890</v>
      </c>
      <c r="I3635" s="533" t="str">
        <f t="shared" ref="I3635:J3635" si="3258">I3633</f>
        <v>Hot Water Pipes</v>
      </c>
      <c r="J3635" s="533" t="str">
        <f t="shared" si="3258"/>
        <v>Black steel pipes and fittings</v>
      </c>
      <c r="K3635" s="248" t="s">
        <v>19</v>
      </c>
      <c r="L3635" s="248" t="s">
        <v>559</v>
      </c>
      <c r="M3635" s="233">
        <v>105</v>
      </c>
      <c r="N3635" s="249" t="s">
        <v>95</v>
      </c>
      <c r="P3635" s="533">
        <v>0</v>
      </c>
      <c r="Q3635" s="533">
        <f t="shared" si="3252"/>
        <v>0</v>
      </c>
      <c r="R3635" s="533">
        <f t="shared" si="3253"/>
        <v>0</v>
      </c>
    </row>
    <row r="3636" spans="1:18" ht="15.75">
      <c r="A3636" s="533" t="s">
        <v>2729</v>
      </c>
      <c r="B3636" s="533">
        <v>23</v>
      </c>
      <c r="C3636" s="533" t="s">
        <v>682</v>
      </c>
      <c r="D3636" s="572" t="s">
        <v>2112</v>
      </c>
      <c r="E3636" s="571" t="str">
        <f t="shared" si="3249"/>
        <v xml:space="preserve"> HYDRONIC PIPING</v>
      </c>
      <c r="F3636" s="533" t="str">
        <f t="shared" si="3242"/>
        <v>ME</v>
      </c>
      <c r="G3636" s="533" t="s">
        <v>2722</v>
      </c>
      <c r="H3636" s="533">
        <v>891</v>
      </c>
      <c r="I3636" s="533" t="str">
        <f t="shared" ref="I3636:J3636" si="3259">I3634</f>
        <v>Hot Water Pipes</v>
      </c>
      <c r="J3636" s="533" t="str">
        <f t="shared" si="3259"/>
        <v>Black steel pipes and fittings</v>
      </c>
      <c r="K3636" s="248" t="s">
        <v>20</v>
      </c>
      <c r="L3636" s="248" t="s">
        <v>560</v>
      </c>
      <c r="M3636" s="233">
        <v>50</v>
      </c>
      <c r="N3636" s="249" t="s">
        <v>95</v>
      </c>
      <c r="P3636" s="533">
        <v>0</v>
      </c>
      <c r="Q3636" s="533">
        <f t="shared" si="3252"/>
        <v>0</v>
      </c>
      <c r="R3636" s="533">
        <f t="shared" si="3253"/>
        <v>0</v>
      </c>
    </row>
    <row r="3637" spans="1:18" ht="16.5" thickBot="1">
      <c r="A3637" s="533" t="s">
        <v>2729</v>
      </c>
      <c r="B3637" s="533">
        <v>23</v>
      </c>
      <c r="C3637" s="533" t="s">
        <v>682</v>
      </c>
      <c r="D3637" s="572" t="s">
        <v>2112</v>
      </c>
      <c r="E3637" s="571" t="str">
        <f t="shared" si="3249"/>
        <v xml:space="preserve"> HYDRONIC PIPING</v>
      </c>
      <c r="F3637" s="533" t="str">
        <f t="shared" si="3242"/>
        <v>ME</v>
      </c>
      <c r="G3637" s="533" t="s">
        <v>2725</v>
      </c>
      <c r="H3637" s="533">
        <v>892</v>
      </c>
      <c r="I3637" s="533" t="str">
        <f>L3637</f>
        <v xml:space="preserve">PEX-A Flexible pipe, complete with fittings, valves, controls , joints, flexible connectors, unions, flanges, couplings, sleeves and all the accessories required for system operation, maintenance and occupants comfort. </v>
      </c>
      <c r="J3637" s="533" t="str">
        <f>L3637</f>
        <v xml:space="preserve">PEX-A Flexible pipe, complete with fittings, valves, controls , joints, flexible connectors, unions, flanges, couplings, sleeves and all the accessories required for system operation, maintenance and occupants comfort. </v>
      </c>
      <c r="K3637" s="137"/>
      <c r="L3637" s="137" t="s">
        <v>723</v>
      </c>
      <c r="M3637" s="104"/>
      <c r="N3637" s="101"/>
    </row>
    <row r="3638" spans="1:18" ht="16.5" thickBot="1">
      <c r="A3638" s="533" t="s">
        <v>2729</v>
      </c>
      <c r="B3638" s="533">
        <v>23</v>
      </c>
      <c r="C3638" s="533" t="s">
        <v>682</v>
      </c>
      <c r="D3638" s="572" t="s">
        <v>2112</v>
      </c>
      <c r="E3638" s="571" t="str">
        <f t="shared" si="3249"/>
        <v xml:space="preserve"> HYDRONIC PIPING</v>
      </c>
      <c r="F3638" s="533" t="str">
        <f t="shared" si="3242"/>
        <v>ME</v>
      </c>
      <c r="G3638" s="533" t="s">
        <v>2722</v>
      </c>
      <c r="H3638" s="533">
        <v>893</v>
      </c>
      <c r="I3638" s="533" t="str">
        <f>I3636</f>
        <v>Hot Water Pipes</v>
      </c>
      <c r="J3638" s="533" t="str">
        <f>J3636</f>
        <v>Black steel pipes and fittings</v>
      </c>
      <c r="K3638" s="137" t="s">
        <v>15</v>
      </c>
      <c r="L3638" s="137" t="s">
        <v>724</v>
      </c>
      <c r="M3638" s="106">
        <v>278</v>
      </c>
      <c r="N3638" s="247" t="s">
        <v>95</v>
      </c>
      <c r="O3638" s="533">
        <v>4</v>
      </c>
      <c r="P3638" s="533">
        <v>1112</v>
      </c>
      <c r="Q3638" s="533">
        <f>O3638*0.93</f>
        <v>3.72</v>
      </c>
      <c r="R3638" s="533">
        <f>Q3638*M3638</f>
        <v>1034.1600000000001</v>
      </c>
    </row>
    <row r="3639" spans="1:18" ht="15.75">
      <c r="A3639" s="533" t="s">
        <v>2729</v>
      </c>
      <c r="B3639" s="533">
        <v>23</v>
      </c>
      <c r="C3639" s="533" t="s">
        <v>682</v>
      </c>
      <c r="D3639" s="572" t="s">
        <v>2112</v>
      </c>
      <c r="E3639" s="571" t="str">
        <f t="shared" si="3249"/>
        <v xml:space="preserve"> HYDRONIC PIPING</v>
      </c>
      <c r="F3639" s="533" t="str">
        <f t="shared" si="3242"/>
        <v>ME</v>
      </c>
      <c r="G3639" s="533" t="s">
        <v>2725</v>
      </c>
      <c r="H3639" s="533">
        <v>894</v>
      </c>
      <c r="I3639" s="533" t="str">
        <f t="shared" ref="I3639" si="3260">L3639</f>
        <v>Condensate Drain Pipes</v>
      </c>
      <c r="J3639" s="533" t="s">
        <v>726</v>
      </c>
      <c r="K3639" s="137"/>
      <c r="L3639" s="137" t="s">
        <v>725</v>
      </c>
      <c r="M3639" s="104"/>
      <c r="N3639" s="101"/>
    </row>
    <row r="3640" spans="1:18" ht="16.5" thickBot="1">
      <c r="A3640" s="533" t="s">
        <v>2729</v>
      </c>
      <c r="B3640" s="533">
        <v>23</v>
      </c>
      <c r="C3640" s="533" t="s">
        <v>682</v>
      </c>
      <c r="D3640" s="572" t="s">
        <v>2112</v>
      </c>
      <c r="E3640" s="571" t="str">
        <f t="shared" si="3249"/>
        <v xml:space="preserve"> HYDRONIC PIPING</v>
      </c>
      <c r="F3640" s="533" t="str">
        <f t="shared" si="3242"/>
        <v>ME</v>
      </c>
      <c r="G3640" s="533" t="s">
        <v>2725</v>
      </c>
      <c r="H3640" s="533">
        <v>895</v>
      </c>
      <c r="I3640" s="533" t="s">
        <v>725</v>
      </c>
      <c r="J3640" s="533" t="str">
        <f t="shared" ref="J3640" si="3261">L3640</f>
        <v>PVC pipes and fittings</v>
      </c>
      <c r="K3640" s="137"/>
      <c r="L3640" s="137" t="s">
        <v>726</v>
      </c>
      <c r="M3640" s="104"/>
      <c r="N3640" s="101"/>
    </row>
    <row r="3641" spans="1:18" ht="16.5" thickBot="1">
      <c r="A3641" s="533" t="s">
        <v>2729</v>
      </c>
      <c r="B3641" s="533">
        <v>23</v>
      </c>
      <c r="C3641" s="533" t="s">
        <v>682</v>
      </c>
      <c r="D3641" s="572" t="s">
        <v>2112</v>
      </c>
      <c r="E3641" s="571" t="str">
        <f t="shared" si="3249"/>
        <v xml:space="preserve"> HYDRONIC PIPING</v>
      </c>
      <c r="F3641" s="533" t="str">
        <f t="shared" si="3242"/>
        <v>ME</v>
      </c>
      <c r="G3641" s="533" t="s">
        <v>2722</v>
      </c>
      <c r="H3641" s="533">
        <v>896</v>
      </c>
      <c r="I3641" s="533" t="str">
        <f>I3639</f>
        <v>Condensate Drain Pipes</v>
      </c>
      <c r="J3641" s="533" t="str">
        <f>J3639</f>
        <v>PVC pipes and fittings</v>
      </c>
      <c r="K3641" s="137" t="s">
        <v>17</v>
      </c>
      <c r="L3641" s="137" t="s">
        <v>594</v>
      </c>
      <c r="M3641" s="106">
        <v>100</v>
      </c>
      <c r="N3641" s="247" t="s">
        <v>95</v>
      </c>
      <c r="O3641" s="533">
        <v>9</v>
      </c>
      <c r="P3641" s="533">
        <v>900</v>
      </c>
      <c r="Q3641" s="533">
        <f>O3641*0.93</f>
        <v>8.370000000000001</v>
      </c>
      <c r="R3641" s="533">
        <f>Q3641*M3641</f>
        <v>837.00000000000011</v>
      </c>
    </row>
    <row r="3642" spans="1:18" ht="15.75">
      <c r="A3642" s="533" t="s">
        <v>2729</v>
      </c>
      <c r="B3642" s="533">
        <v>23</v>
      </c>
      <c r="C3642" s="533" t="s">
        <v>682</v>
      </c>
      <c r="D3642" s="572" t="s">
        <v>2112</v>
      </c>
      <c r="E3642" s="571" t="str">
        <f t="shared" si="3249"/>
        <v xml:space="preserve"> HYDRONIC PIPING</v>
      </c>
      <c r="F3642" s="533" t="str">
        <f t="shared" si="3242"/>
        <v>ME</v>
      </c>
      <c r="G3642" s="533" t="s">
        <v>2725</v>
      </c>
      <c r="H3642" s="533">
        <v>897</v>
      </c>
      <c r="I3642" s="533" t="str">
        <f>L3642</f>
        <v>Valves</v>
      </c>
      <c r="J3642" s="533" t="str">
        <f>L3642</f>
        <v>Valves</v>
      </c>
      <c r="K3642" s="248"/>
      <c r="L3642" s="248" t="s">
        <v>563</v>
      </c>
      <c r="M3642" s="250"/>
      <c r="N3642" s="249"/>
    </row>
    <row r="3643" spans="1:18" ht="15.75">
      <c r="A3643" s="533" t="s">
        <v>2729</v>
      </c>
      <c r="B3643" s="533">
        <v>23</v>
      </c>
      <c r="C3643" s="533" t="s">
        <v>682</v>
      </c>
      <c r="D3643" s="572" t="s">
        <v>2112</v>
      </c>
      <c r="E3643" s="571" t="str">
        <f t="shared" si="3249"/>
        <v xml:space="preserve"> HYDRONIC PIPING</v>
      </c>
      <c r="F3643" s="533" t="str">
        <f t="shared" si="3242"/>
        <v>ME</v>
      </c>
      <c r="G3643" s="533" t="s">
        <v>2722</v>
      </c>
      <c r="H3643" s="533">
        <v>898</v>
      </c>
      <c r="I3643" s="533" t="str">
        <f>I3641</f>
        <v>Condensate Drain Pipes</v>
      </c>
      <c r="J3643" s="533" t="str">
        <f>J3641</f>
        <v>PVC pipes and fittings</v>
      </c>
      <c r="K3643" s="248" t="s">
        <v>48</v>
      </c>
      <c r="L3643" s="248" t="s">
        <v>727</v>
      </c>
      <c r="M3643" s="233">
        <v>1</v>
      </c>
      <c r="N3643" s="249" t="s">
        <v>2</v>
      </c>
      <c r="Q3643" s="533">
        <f>O3643*0.93</f>
        <v>0</v>
      </c>
      <c r="R3643" s="533">
        <f>Q3643*M3643</f>
        <v>0</v>
      </c>
    </row>
    <row r="3644" spans="1:18" ht="15.75">
      <c r="A3644" s="533" t="s">
        <v>2729</v>
      </c>
      <c r="B3644" s="533">
        <v>23</v>
      </c>
      <c r="C3644" s="533" t="s">
        <v>682</v>
      </c>
      <c r="D3644" s="572" t="s">
        <v>2112</v>
      </c>
      <c r="E3644" s="571" t="str">
        <f t="shared" si="3249"/>
        <v xml:space="preserve"> HYDRONIC PIPING</v>
      </c>
      <c r="F3644" s="533" t="str">
        <f t="shared" si="3242"/>
        <v>ME</v>
      </c>
      <c r="G3644" s="533" t="s">
        <v>2725</v>
      </c>
      <c r="H3644" s="533">
        <v>899</v>
      </c>
      <c r="I3644" s="533" t="str">
        <f t="shared" ref="I3644" si="3262">L3644</f>
        <v>Hydronic Specialties</v>
      </c>
      <c r="J3644" s="533" t="s">
        <v>729</v>
      </c>
      <c r="K3644" s="248"/>
      <c r="L3644" s="248" t="s">
        <v>728</v>
      </c>
      <c r="M3644" s="250"/>
      <c r="N3644" s="249"/>
    </row>
    <row r="3645" spans="1:18" ht="15.75">
      <c r="A3645" s="533" t="s">
        <v>2729</v>
      </c>
      <c r="B3645" s="533">
        <v>23</v>
      </c>
      <c r="C3645" s="533" t="s">
        <v>682</v>
      </c>
      <c r="D3645" s="572" t="s">
        <v>2112</v>
      </c>
      <c r="E3645" s="571" t="str">
        <f t="shared" si="3249"/>
        <v xml:space="preserve"> HYDRONIC PIPING</v>
      </c>
      <c r="F3645" s="533" t="str">
        <f t="shared" si="3242"/>
        <v>ME</v>
      </c>
      <c r="G3645" s="533" t="s">
        <v>2725</v>
      </c>
      <c r="H3645" s="533">
        <v>900</v>
      </c>
      <c r="I3645" s="533" t="s">
        <v>728</v>
      </c>
      <c r="J3645" s="533" t="str">
        <f t="shared" ref="J3645" si="3263">L3645</f>
        <v>Expansion Tanks</v>
      </c>
      <c r="K3645" s="248"/>
      <c r="L3645" s="248" t="s">
        <v>729</v>
      </c>
      <c r="M3645" s="250"/>
      <c r="N3645" s="249"/>
    </row>
    <row r="3646" spans="1:18" ht="15.75">
      <c r="A3646" s="533" t="s">
        <v>2729</v>
      </c>
      <c r="B3646" s="533">
        <v>23</v>
      </c>
      <c r="C3646" s="533" t="s">
        <v>682</v>
      </c>
      <c r="D3646" s="572" t="s">
        <v>2112</v>
      </c>
      <c r="E3646" s="571" t="str">
        <f t="shared" si="3249"/>
        <v xml:space="preserve"> HYDRONIC PIPING</v>
      </c>
      <c r="F3646" s="533" t="str">
        <f t="shared" si="3242"/>
        <v>ME</v>
      </c>
      <c r="G3646" s="533" t="s">
        <v>2722</v>
      </c>
      <c r="H3646" s="533">
        <v>901</v>
      </c>
      <c r="I3646" s="533" t="str">
        <f>I3644</f>
        <v>Hydronic Specialties</v>
      </c>
      <c r="J3646" s="533" t="str">
        <f>J3644</f>
        <v>Expansion Tanks</v>
      </c>
      <c r="K3646" s="248" t="s">
        <v>50</v>
      </c>
      <c r="L3646" s="248" t="s">
        <v>730</v>
      </c>
      <c r="M3646" s="233">
        <v>1</v>
      </c>
      <c r="N3646" s="249" t="s">
        <v>39</v>
      </c>
      <c r="Q3646" s="533">
        <f>O3646*0.93</f>
        <v>0</v>
      </c>
      <c r="R3646" s="533">
        <f>Q3646*M3646</f>
        <v>0</v>
      </c>
    </row>
    <row r="3647" spans="1:18" ht="15.75">
      <c r="A3647" s="533" t="s">
        <v>2729</v>
      </c>
      <c r="B3647" s="533">
        <v>23</v>
      </c>
      <c r="C3647" s="533" t="s">
        <v>682</v>
      </c>
      <c r="D3647" s="572" t="s">
        <v>2114</v>
      </c>
      <c r="E3647" s="571" t="s">
        <v>1266</v>
      </c>
      <c r="F3647" s="533" t="str">
        <f t="shared" si="3242"/>
        <v>ME</v>
      </c>
      <c r="G3647" s="533" t="s">
        <v>2725</v>
      </c>
      <c r="H3647" s="533">
        <v>902</v>
      </c>
      <c r="I3647" s="533" t="str">
        <f t="shared" ref="I3647:I3648" si="3264">L3647</f>
        <v>232123 - HYDRONIC PUMPS</v>
      </c>
      <c r="J3647" s="533" t="str">
        <f t="shared" ref="J3647:J3648" si="3265">L3647</f>
        <v>232123 - HYDRONIC PUMPS</v>
      </c>
      <c r="K3647" s="248"/>
      <c r="L3647" s="248" t="s">
        <v>731</v>
      </c>
      <c r="M3647" s="250"/>
      <c r="N3647" s="249"/>
    </row>
    <row r="3648" spans="1:18" ht="15.75">
      <c r="A3648" s="533" t="s">
        <v>2729</v>
      </c>
      <c r="B3648" s="533">
        <v>23</v>
      </c>
      <c r="C3648" s="533" t="s">
        <v>682</v>
      </c>
      <c r="D3648" s="572" t="s">
        <v>2114</v>
      </c>
      <c r="E3648" s="571" t="str">
        <f t="shared" ref="E3648:E3653" si="3266">E3647</f>
        <v xml:space="preserve"> HYDRONIC PUMPS</v>
      </c>
      <c r="F3648" s="533" t="str">
        <f t="shared" si="3242"/>
        <v>ME</v>
      </c>
      <c r="G3648" s="533" t="s">
        <v>2725</v>
      </c>
      <c r="H3648" s="533">
        <v>903</v>
      </c>
      <c r="I3648" s="533" t="str">
        <f t="shared" si="3264"/>
        <v>Centrifugal Flexible-coupled end suction pumps</v>
      </c>
      <c r="J3648" s="533" t="str">
        <f t="shared" si="3265"/>
        <v>Centrifugal Flexible-coupled end suction pumps</v>
      </c>
      <c r="K3648" s="248"/>
      <c r="L3648" s="248" t="s">
        <v>732</v>
      </c>
      <c r="M3648" s="250"/>
      <c r="N3648" s="249"/>
    </row>
    <row r="3649" spans="1:18" ht="15.75">
      <c r="A3649" s="533" t="s">
        <v>2729</v>
      </c>
      <c r="B3649" s="533">
        <v>23</v>
      </c>
      <c r="C3649" s="533" t="s">
        <v>682</v>
      </c>
      <c r="D3649" s="572" t="s">
        <v>2114</v>
      </c>
      <c r="E3649" s="571" t="str">
        <f t="shared" si="3266"/>
        <v xml:space="preserve"> HYDRONIC PUMPS</v>
      </c>
      <c r="F3649" s="533" t="str">
        <f t="shared" si="3242"/>
        <v>ME</v>
      </c>
      <c r="G3649" s="533" t="s">
        <v>2722</v>
      </c>
      <c r="H3649" s="533">
        <v>904</v>
      </c>
      <c r="I3649" s="533" t="str">
        <f t="shared" ref="I3649:J3649" si="3267">I3647</f>
        <v>232123 - HYDRONIC PUMPS</v>
      </c>
      <c r="J3649" s="533" t="str">
        <f t="shared" si="3267"/>
        <v>232123 - HYDRONIC PUMPS</v>
      </c>
      <c r="K3649" s="248" t="s">
        <v>13</v>
      </c>
      <c r="L3649" s="248" t="s">
        <v>733</v>
      </c>
      <c r="M3649" s="233">
        <v>2</v>
      </c>
      <c r="N3649" s="249" t="s">
        <v>39</v>
      </c>
      <c r="P3649" s="533">
        <v>0</v>
      </c>
      <c r="Q3649" s="533">
        <f t="shared" ref="Q3649:Q3653" si="3268">O3649*0.93</f>
        <v>0</v>
      </c>
      <c r="R3649" s="533">
        <f t="shared" ref="R3649:R3653" si="3269">Q3649*M3649</f>
        <v>0</v>
      </c>
    </row>
    <row r="3650" spans="1:18" ht="15.75">
      <c r="A3650" s="533" t="s">
        <v>2729</v>
      </c>
      <c r="B3650" s="533">
        <v>23</v>
      </c>
      <c r="C3650" s="533" t="s">
        <v>682</v>
      </c>
      <c r="D3650" s="572" t="s">
        <v>2114</v>
      </c>
      <c r="E3650" s="571" t="str">
        <f t="shared" si="3266"/>
        <v xml:space="preserve"> HYDRONIC PUMPS</v>
      </c>
      <c r="F3650" s="533" t="str">
        <f t="shared" si="3242"/>
        <v>ME</v>
      </c>
      <c r="G3650" s="533" t="s">
        <v>2722</v>
      </c>
      <c r="H3650" s="533">
        <v>905</v>
      </c>
      <c r="I3650" s="533" t="str">
        <f t="shared" ref="I3650:J3650" si="3270">I3648</f>
        <v>Centrifugal Flexible-coupled end suction pumps</v>
      </c>
      <c r="J3650" s="533" t="str">
        <f t="shared" si="3270"/>
        <v>Centrifugal Flexible-coupled end suction pumps</v>
      </c>
      <c r="K3650" s="248" t="s">
        <v>15</v>
      </c>
      <c r="L3650" s="248" t="s">
        <v>734</v>
      </c>
      <c r="M3650" s="233">
        <v>2</v>
      </c>
      <c r="N3650" s="249" t="s">
        <v>39</v>
      </c>
      <c r="P3650" s="533">
        <v>0</v>
      </c>
      <c r="Q3650" s="533">
        <f t="shared" si="3268"/>
        <v>0</v>
      </c>
      <c r="R3650" s="533">
        <f t="shared" si="3269"/>
        <v>0</v>
      </c>
    </row>
    <row r="3651" spans="1:18" ht="15.75">
      <c r="A3651" s="533" t="s">
        <v>2729</v>
      </c>
      <c r="B3651" s="533">
        <v>23</v>
      </c>
      <c r="C3651" s="533" t="s">
        <v>682</v>
      </c>
      <c r="D3651" s="572" t="s">
        <v>2114</v>
      </c>
      <c r="E3651" s="571" t="str">
        <f t="shared" si="3266"/>
        <v xml:space="preserve"> HYDRONIC PUMPS</v>
      </c>
      <c r="F3651" s="533" t="str">
        <f t="shared" si="3242"/>
        <v>ME</v>
      </c>
      <c r="G3651" s="533" t="s">
        <v>2722</v>
      </c>
      <c r="H3651" s="533">
        <v>906</v>
      </c>
      <c r="I3651" s="533" t="str">
        <f t="shared" ref="I3651:J3651" si="3271">I3649</f>
        <v>232123 - HYDRONIC PUMPS</v>
      </c>
      <c r="J3651" s="533" t="str">
        <f t="shared" si="3271"/>
        <v>232123 - HYDRONIC PUMPS</v>
      </c>
      <c r="K3651" s="248" t="s">
        <v>17</v>
      </c>
      <c r="L3651" s="248" t="s">
        <v>735</v>
      </c>
      <c r="M3651" s="233">
        <v>2</v>
      </c>
      <c r="N3651" s="249" t="s">
        <v>39</v>
      </c>
      <c r="P3651" s="533">
        <v>0</v>
      </c>
      <c r="Q3651" s="533">
        <f t="shared" si="3268"/>
        <v>0</v>
      </c>
      <c r="R3651" s="533">
        <f t="shared" si="3269"/>
        <v>0</v>
      </c>
    </row>
    <row r="3652" spans="1:18" ht="15.75">
      <c r="A3652" s="533" t="s">
        <v>2729</v>
      </c>
      <c r="B3652" s="533">
        <v>23</v>
      </c>
      <c r="C3652" s="533" t="s">
        <v>682</v>
      </c>
      <c r="D3652" s="572" t="s">
        <v>2114</v>
      </c>
      <c r="E3652" s="571" t="str">
        <f t="shared" si="3266"/>
        <v xml:space="preserve"> HYDRONIC PUMPS</v>
      </c>
      <c r="F3652" s="533" t="str">
        <f t="shared" si="3242"/>
        <v>ME</v>
      </c>
      <c r="G3652" s="533" t="s">
        <v>2722</v>
      </c>
      <c r="H3652" s="533">
        <v>907</v>
      </c>
      <c r="I3652" s="533" t="str">
        <f t="shared" ref="I3652:J3652" si="3272">I3650</f>
        <v>Centrifugal Flexible-coupled end suction pumps</v>
      </c>
      <c r="J3652" s="533" t="str">
        <f t="shared" si="3272"/>
        <v>Centrifugal Flexible-coupled end suction pumps</v>
      </c>
      <c r="K3652" s="248" t="s">
        <v>19</v>
      </c>
      <c r="L3652" s="248" t="s">
        <v>736</v>
      </c>
      <c r="M3652" s="233">
        <v>2</v>
      </c>
      <c r="N3652" s="249" t="s">
        <v>39</v>
      </c>
      <c r="P3652" s="533">
        <v>0</v>
      </c>
      <c r="Q3652" s="533">
        <f t="shared" si="3268"/>
        <v>0</v>
      </c>
      <c r="R3652" s="533">
        <f t="shared" si="3269"/>
        <v>0</v>
      </c>
    </row>
    <row r="3653" spans="1:18" ht="15.75">
      <c r="A3653" s="533" t="s">
        <v>2729</v>
      </c>
      <c r="B3653" s="533">
        <v>23</v>
      </c>
      <c r="C3653" s="533" t="s">
        <v>682</v>
      </c>
      <c r="D3653" s="572" t="s">
        <v>2114</v>
      </c>
      <c r="E3653" s="571" t="str">
        <f t="shared" si="3266"/>
        <v xml:space="preserve"> HYDRONIC PUMPS</v>
      </c>
      <c r="F3653" s="533" t="str">
        <f t="shared" si="3242"/>
        <v>ME</v>
      </c>
      <c r="G3653" s="533" t="s">
        <v>2722</v>
      </c>
      <c r="H3653" s="533">
        <v>908</v>
      </c>
      <c r="I3653" s="533" t="str">
        <f t="shared" ref="I3653:J3653" si="3273">I3651</f>
        <v>232123 - HYDRONIC PUMPS</v>
      </c>
      <c r="J3653" s="533" t="str">
        <f t="shared" si="3273"/>
        <v>232123 - HYDRONIC PUMPS</v>
      </c>
      <c r="K3653" s="248" t="s">
        <v>20</v>
      </c>
      <c r="L3653" s="248" t="s">
        <v>737</v>
      </c>
      <c r="M3653" s="233">
        <v>1</v>
      </c>
      <c r="N3653" s="249" t="s">
        <v>2</v>
      </c>
      <c r="Q3653" s="533">
        <f t="shared" si="3268"/>
        <v>0</v>
      </c>
      <c r="R3653" s="533">
        <f t="shared" si="3269"/>
        <v>0</v>
      </c>
    </row>
    <row r="3654" spans="1:18" ht="15.75">
      <c r="A3654" s="533" t="s">
        <v>2729</v>
      </c>
      <c r="B3654" s="533">
        <v>23</v>
      </c>
      <c r="C3654" s="533" t="s">
        <v>682</v>
      </c>
      <c r="D3654" s="572" t="s">
        <v>1305</v>
      </c>
      <c r="E3654" s="571" t="s">
        <v>1267</v>
      </c>
      <c r="F3654" s="533" t="str">
        <f t="shared" si="3242"/>
        <v>ME</v>
      </c>
      <c r="G3654" s="533" t="s">
        <v>2725</v>
      </c>
      <c r="H3654" s="533">
        <v>909</v>
      </c>
      <c r="I3654" s="533" t="str">
        <f>L3654</f>
        <v>232500- HVAC WATER TREATMENT</v>
      </c>
      <c r="J3654" s="533" t="str">
        <f>L3654</f>
        <v>232500- HVAC WATER TREATMENT</v>
      </c>
      <c r="K3654" s="248"/>
      <c r="L3654" s="248" t="s">
        <v>738</v>
      </c>
      <c r="M3654" s="250"/>
      <c r="N3654" s="249"/>
    </row>
    <row r="3655" spans="1:18" ht="15.75">
      <c r="A3655" s="533" t="s">
        <v>2729</v>
      </c>
      <c r="B3655" s="533">
        <v>23</v>
      </c>
      <c r="C3655" s="533" t="s">
        <v>682</v>
      </c>
      <c r="D3655" s="572" t="s">
        <v>1305</v>
      </c>
      <c r="E3655" s="571" t="str">
        <f t="shared" ref="E3655:E3656" si="3274">E3654</f>
        <v xml:space="preserve"> HVAC WATER TREATMENT</v>
      </c>
      <c r="F3655" s="533" t="str">
        <f t="shared" si="3242"/>
        <v>ME</v>
      </c>
      <c r="G3655" s="533" t="s">
        <v>2722</v>
      </c>
      <c r="H3655" s="533">
        <v>910</v>
      </c>
      <c r="I3655" s="533" t="str">
        <f t="shared" ref="I3655:J3655" si="3275">I3653</f>
        <v>232123 - HYDRONIC PUMPS</v>
      </c>
      <c r="J3655" s="533" t="str">
        <f t="shared" si="3275"/>
        <v>232123 - HYDRONIC PUMPS</v>
      </c>
      <c r="K3655" s="248" t="s">
        <v>21</v>
      </c>
      <c r="L3655" s="248" t="s">
        <v>739</v>
      </c>
      <c r="M3655" s="233">
        <v>1</v>
      </c>
      <c r="N3655" s="249" t="s">
        <v>2</v>
      </c>
      <c r="Q3655" s="533">
        <f t="shared" ref="Q3655:Q3656" si="3276">O3655*0.93</f>
        <v>0</v>
      </c>
      <c r="R3655" s="533">
        <f t="shared" ref="R3655:R3656" si="3277">Q3655*M3655</f>
        <v>0</v>
      </c>
    </row>
    <row r="3656" spans="1:18" ht="15.75">
      <c r="A3656" s="533" t="s">
        <v>2729</v>
      </c>
      <c r="B3656" s="533">
        <v>23</v>
      </c>
      <c r="C3656" s="533" t="s">
        <v>682</v>
      </c>
      <c r="D3656" s="572" t="s">
        <v>1305</v>
      </c>
      <c r="E3656" s="571" t="str">
        <f t="shared" si="3274"/>
        <v xml:space="preserve"> HVAC WATER TREATMENT</v>
      </c>
      <c r="F3656" s="533" t="str">
        <f t="shared" si="3242"/>
        <v>ME</v>
      </c>
      <c r="G3656" s="533" t="s">
        <v>2722</v>
      </c>
      <c r="H3656" s="533">
        <v>911</v>
      </c>
      <c r="I3656" s="533" t="str">
        <f t="shared" ref="I3656:J3656" si="3278">I3654</f>
        <v>232500- HVAC WATER TREATMENT</v>
      </c>
      <c r="J3656" s="533" t="str">
        <f t="shared" si="3278"/>
        <v>232500- HVAC WATER TREATMENT</v>
      </c>
      <c r="K3656" s="248" t="s">
        <v>45</v>
      </c>
      <c r="L3656" s="248" t="s">
        <v>740</v>
      </c>
      <c r="M3656" s="233">
        <v>1</v>
      </c>
      <c r="N3656" s="249" t="s">
        <v>2</v>
      </c>
      <c r="Q3656" s="533">
        <f t="shared" si="3276"/>
        <v>0</v>
      </c>
      <c r="R3656" s="533">
        <f t="shared" si="3277"/>
        <v>0</v>
      </c>
    </row>
    <row r="3657" spans="1:18" ht="16.5" thickBot="1">
      <c r="A3657" s="533" t="s">
        <v>2729</v>
      </c>
      <c r="B3657" s="533">
        <v>23</v>
      </c>
      <c r="C3657" s="533" t="s">
        <v>682</v>
      </c>
      <c r="D3657" s="572" t="s">
        <v>1306</v>
      </c>
      <c r="E3657" s="571" t="s">
        <v>1268</v>
      </c>
      <c r="F3657" s="533" t="str">
        <f t="shared" si="3242"/>
        <v>ME</v>
      </c>
      <c r="G3657" s="533" t="s">
        <v>2725</v>
      </c>
      <c r="H3657" s="533">
        <v>912</v>
      </c>
      <c r="I3657" s="533" t="str">
        <f>L3657</f>
        <v>233113- METAL DUCTS</v>
      </c>
      <c r="J3657" s="533" t="str">
        <f>L3657</f>
        <v>233113- METAL DUCTS</v>
      </c>
      <c r="K3657" s="137"/>
      <c r="L3657" s="137" t="s">
        <v>741</v>
      </c>
      <c r="M3657" s="104"/>
      <c r="N3657" s="101"/>
    </row>
    <row r="3658" spans="1:18" ht="16.5" thickBot="1">
      <c r="A3658" s="533" t="s">
        <v>2729</v>
      </c>
      <c r="B3658" s="533">
        <v>23</v>
      </c>
      <c r="C3658" s="533" t="s">
        <v>682</v>
      </c>
      <c r="D3658" s="572" t="s">
        <v>1306</v>
      </c>
      <c r="E3658" s="571" t="str">
        <f t="shared" ref="E3658:E3659" si="3279">E3657</f>
        <v xml:space="preserve"> METAL DUCTS</v>
      </c>
      <c r="F3658" s="533" t="str">
        <f t="shared" si="3242"/>
        <v>ME</v>
      </c>
      <c r="G3658" s="533" t="s">
        <v>2722</v>
      </c>
      <c r="H3658" s="533">
        <v>913</v>
      </c>
      <c r="I3658" s="533" t="str">
        <f t="shared" ref="I3658:J3658" si="3280">I3656</f>
        <v>232500- HVAC WATER TREATMENT</v>
      </c>
      <c r="J3658" s="533" t="str">
        <f t="shared" si="3280"/>
        <v>232500- HVAC WATER TREATMENT</v>
      </c>
      <c r="K3658" s="137" t="s">
        <v>13</v>
      </c>
      <c r="L3658" s="137" t="s">
        <v>742</v>
      </c>
      <c r="M3658" s="106">
        <v>2400</v>
      </c>
      <c r="N3658" s="247" t="s">
        <v>743</v>
      </c>
      <c r="O3658" s="533">
        <v>5</v>
      </c>
      <c r="P3658" s="533">
        <v>12000</v>
      </c>
      <c r="Q3658" s="533">
        <f t="shared" ref="Q3658:Q3659" si="3281">O3658*0.93</f>
        <v>4.6500000000000004</v>
      </c>
      <c r="R3658" s="533">
        <f t="shared" ref="R3658:R3659" si="3282">Q3658*M3658</f>
        <v>11160</v>
      </c>
    </row>
    <row r="3659" spans="1:18" ht="15.75">
      <c r="A3659" s="533" t="s">
        <v>2729</v>
      </c>
      <c r="B3659" s="533">
        <v>23</v>
      </c>
      <c r="C3659" s="533" t="s">
        <v>682</v>
      </c>
      <c r="D3659" s="572" t="s">
        <v>1306</v>
      </c>
      <c r="E3659" s="571" t="str">
        <f t="shared" si="3279"/>
        <v xml:space="preserve"> METAL DUCTS</v>
      </c>
      <c r="F3659" s="533" t="str">
        <f t="shared" si="3242"/>
        <v>ME</v>
      </c>
      <c r="G3659" s="533" t="s">
        <v>2722</v>
      </c>
      <c r="H3659" s="533">
        <v>914</v>
      </c>
      <c r="I3659" s="533" t="str">
        <f t="shared" ref="I3659:J3659" si="3283">I3657</f>
        <v>233113- METAL DUCTS</v>
      </c>
      <c r="J3659" s="533" t="str">
        <f t="shared" si="3283"/>
        <v>233113- METAL DUCTS</v>
      </c>
      <c r="K3659" s="248" t="s">
        <v>50</v>
      </c>
      <c r="L3659" s="248" t="s">
        <v>744</v>
      </c>
      <c r="M3659" s="233">
        <v>402</v>
      </c>
      <c r="N3659" s="249" t="s">
        <v>743</v>
      </c>
      <c r="P3659" s="533">
        <v>0</v>
      </c>
      <c r="Q3659" s="533">
        <f t="shared" si="3281"/>
        <v>0</v>
      </c>
      <c r="R3659" s="533">
        <f t="shared" si="3282"/>
        <v>0</v>
      </c>
    </row>
    <row r="3660" spans="1:18" ht="15.75">
      <c r="A3660" s="533" t="s">
        <v>2729</v>
      </c>
      <c r="B3660" s="533">
        <v>23</v>
      </c>
      <c r="C3660" s="533" t="s">
        <v>682</v>
      </c>
      <c r="D3660" s="572" t="s">
        <v>2130</v>
      </c>
      <c r="E3660" s="571" t="s">
        <v>1269</v>
      </c>
      <c r="F3660" s="533" t="str">
        <f t="shared" si="3242"/>
        <v>ME</v>
      </c>
      <c r="G3660" s="533" t="s">
        <v>2725</v>
      </c>
      <c r="H3660" s="533">
        <v>915</v>
      </c>
      <c r="I3660" s="533" t="str">
        <f>L3660</f>
        <v>233300 - AIR DUCT ACCESSORIES</v>
      </c>
      <c r="J3660" s="533" t="str">
        <f>L3660</f>
        <v>233300 - AIR DUCT ACCESSORIES</v>
      </c>
      <c r="K3660" s="137"/>
      <c r="L3660" s="137" t="s">
        <v>745</v>
      </c>
      <c r="M3660" s="104"/>
      <c r="N3660" s="101"/>
    </row>
    <row r="3661" spans="1:18" ht="15.75">
      <c r="A3661" s="533" t="s">
        <v>2729</v>
      </c>
      <c r="B3661" s="533">
        <v>23</v>
      </c>
      <c r="C3661" s="533" t="s">
        <v>682</v>
      </c>
      <c r="D3661" s="572" t="s">
        <v>2130</v>
      </c>
      <c r="E3661" s="571" t="str">
        <f t="shared" ref="E3661:E3665" si="3284">E3660</f>
        <v xml:space="preserve"> AIR DUCT ACCESSORIES</v>
      </c>
      <c r="F3661" s="533" t="str">
        <f t="shared" si="3242"/>
        <v>ME</v>
      </c>
      <c r="G3661" s="533" t="s">
        <v>2722</v>
      </c>
      <c r="H3661" s="533">
        <v>916</v>
      </c>
      <c r="I3661" s="533" t="str">
        <f t="shared" ref="I3661:J3661" si="3285">I3659</f>
        <v>233113- METAL DUCTS</v>
      </c>
      <c r="J3661" s="533" t="str">
        <f t="shared" si="3285"/>
        <v>233113- METAL DUCTS</v>
      </c>
      <c r="K3661" s="137" t="s">
        <v>15</v>
      </c>
      <c r="L3661" s="478" t="s">
        <v>746</v>
      </c>
      <c r="M3661" s="491">
        <v>1</v>
      </c>
      <c r="N3661" s="479" t="s">
        <v>2</v>
      </c>
      <c r="O3661" s="533">
        <v>2000</v>
      </c>
      <c r="P3661" s="533">
        <v>2000</v>
      </c>
      <c r="Q3661" s="533">
        <f t="shared" ref="Q3661:Q3663" si="3286">O3661*0.93</f>
        <v>1860</v>
      </c>
      <c r="R3661" s="533">
        <f t="shared" ref="R3661:R3663" si="3287">Q3661*M3661</f>
        <v>1860</v>
      </c>
    </row>
    <row r="3662" spans="1:18" ht="15.75">
      <c r="A3662" s="533" t="s">
        <v>2729</v>
      </c>
      <c r="B3662" s="533">
        <v>23</v>
      </c>
      <c r="C3662" s="533" t="s">
        <v>682</v>
      </c>
      <c r="D3662" s="572" t="s">
        <v>2130</v>
      </c>
      <c r="E3662" s="571" t="str">
        <f t="shared" si="3284"/>
        <v xml:space="preserve"> AIR DUCT ACCESSORIES</v>
      </c>
      <c r="F3662" s="533" t="str">
        <f t="shared" si="3242"/>
        <v>ME</v>
      </c>
      <c r="G3662" s="533" t="s">
        <v>2722</v>
      </c>
      <c r="H3662" s="533">
        <v>917</v>
      </c>
      <c r="I3662" s="533" t="str">
        <f t="shared" ref="I3662:J3662" si="3288">I3660</f>
        <v>233300 - AIR DUCT ACCESSORIES</v>
      </c>
      <c r="J3662" s="533" t="str">
        <f t="shared" si="3288"/>
        <v>233300 - AIR DUCT ACCESSORIES</v>
      </c>
      <c r="K3662" s="137" t="s">
        <v>17</v>
      </c>
      <c r="L3662" s="478" t="s">
        <v>747</v>
      </c>
      <c r="M3662" s="491">
        <v>1</v>
      </c>
      <c r="N3662" s="479" t="s">
        <v>2</v>
      </c>
      <c r="O3662" s="533">
        <v>1000</v>
      </c>
      <c r="P3662" s="533">
        <v>1000</v>
      </c>
      <c r="Q3662" s="533">
        <f t="shared" si="3286"/>
        <v>930</v>
      </c>
      <c r="R3662" s="533">
        <f t="shared" si="3287"/>
        <v>930</v>
      </c>
    </row>
    <row r="3663" spans="1:18" ht="15.75">
      <c r="A3663" s="533" t="s">
        <v>2729</v>
      </c>
      <c r="B3663" s="533">
        <v>23</v>
      </c>
      <c r="C3663" s="533" t="s">
        <v>682</v>
      </c>
      <c r="D3663" s="572" t="s">
        <v>2130</v>
      </c>
      <c r="E3663" s="571" t="str">
        <f t="shared" si="3284"/>
        <v xml:space="preserve"> AIR DUCT ACCESSORIES</v>
      </c>
      <c r="F3663" s="533" t="str">
        <f t="shared" si="3242"/>
        <v>ME</v>
      </c>
      <c r="G3663" s="533" t="s">
        <v>2722</v>
      </c>
      <c r="H3663" s="533">
        <v>918</v>
      </c>
      <c r="I3663" s="533" t="str">
        <f t="shared" ref="I3663:J3663" si="3289">I3661</f>
        <v>233113- METAL DUCTS</v>
      </c>
      <c r="J3663" s="533" t="str">
        <f t="shared" si="3289"/>
        <v>233113- METAL DUCTS</v>
      </c>
      <c r="K3663" s="137" t="s">
        <v>19</v>
      </c>
      <c r="L3663" s="478" t="s">
        <v>748</v>
      </c>
      <c r="M3663" s="491">
        <v>1</v>
      </c>
      <c r="N3663" s="479" t="s">
        <v>2</v>
      </c>
      <c r="O3663" s="533">
        <v>1000</v>
      </c>
      <c r="P3663" s="533">
        <v>1000</v>
      </c>
      <c r="Q3663" s="533">
        <f t="shared" si="3286"/>
        <v>930</v>
      </c>
      <c r="R3663" s="533">
        <f t="shared" si="3287"/>
        <v>930</v>
      </c>
    </row>
    <row r="3664" spans="1:18" ht="16.5" thickBot="1">
      <c r="A3664" s="533" t="s">
        <v>2729</v>
      </c>
      <c r="B3664" s="533">
        <v>23</v>
      </c>
      <c r="C3664" s="533" t="s">
        <v>682</v>
      </c>
      <c r="D3664" s="572" t="s">
        <v>2130</v>
      </c>
      <c r="E3664" s="571" t="str">
        <f t="shared" si="3284"/>
        <v xml:space="preserve"> AIR DUCT ACCESSORIES</v>
      </c>
      <c r="F3664" s="533" t="str">
        <f t="shared" si="3242"/>
        <v>ME</v>
      </c>
      <c r="G3664" s="533" t="s">
        <v>2725</v>
      </c>
      <c r="H3664" s="533">
        <v>919</v>
      </c>
      <c r="I3664" s="533" t="str">
        <f>L3664</f>
        <v>Flexible ducts</v>
      </c>
      <c r="J3664" s="533" t="str">
        <f>L3664</f>
        <v>Flexible ducts</v>
      </c>
      <c r="K3664" s="137"/>
      <c r="L3664" s="137" t="s">
        <v>749</v>
      </c>
      <c r="M3664" s="104"/>
      <c r="N3664" s="101"/>
    </row>
    <row r="3665" spans="1:18" ht="16.5" thickBot="1">
      <c r="A3665" s="533" t="s">
        <v>2729</v>
      </c>
      <c r="B3665" s="533">
        <v>23</v>
      </c>
      <c r="C3665" s="533" t="s">
        <v>682</v>
      </c>
      <c r="D3665" s="572" t="s">
        <v>2130</v>
      </c>
      <c r="E3665" s="571" t="str">
        <f t="shared" si="3284"/>
        <v xml:space="preserve"> AIR DUCT ACCESSORIES</v>
      </c>
      <c r="F3665" s="533" t="str">
        <f t="shared" si="3242"/>
        <v>ME</v>
      </c>
      <c r="G3665" s="533" t="s">
        <v>2722</v>
      </c>
      <c r="H3665" s="533">
        <v>920</v>
      </c>
      <c r="I3665" s="533" t="str">
        <f>I3663</f>
        <v>233113- METAL DUCTS</v>
      </c>
      <c r="J3665" s="533" t="str">
        <f>J3663</f>
        <v>233113- METAL DUCTS</v>
      </c>
      <c r="K3665" s="137" t="s">
        <v>13</v>
      </c>
      <c r="L3665" s="137" t="s">
        <v>562</v>
      </c>
      <c r="M3665" s="106">
        <v>3</v>
      </c>
      <c r="N3665" s="247" t="s">
        <v>95</v>
      </c>
      <c r="O3665" s="533">
        <v>40</v>
      </c>
      <c r="P3665" s="533">
        <v>120</v>
      </c>
      <c r="Q3665" s="533">
        <f>O3665*0.93</f>
        <v>37.200000000000003</v>
      </c>
      <c r="R3665" s="533">
        <f>Q3665*M3665</f>
        <v>111.60000000000001</v>
      </c>
    </row>
    <row r="3666" spans="1:18" ht="15.75">
      <c r="A3666" s="533" t="s">
        <v>2729</v>
      </c>
      <c r="B3666" s="533">
        <v>23</v>
      </c>
      <c r="C3666" s="533" t="s">
        <v>682</v>
      </c>
      <c r="D3666" s="572" t="s">
        <v>1307</v>
      </c>
      <c r="E3666" s="571" t="s">
        <v>1270</v>
      </c>
      <c r="F3666" s="533" t="str">
        <f t="shared" si="3242"/>
        <v>ME</v>
      </c>
      <c r="G3666" s="533" t="s">
        <v>2725</v>
      </c>
      <c r="H3666" s="533">
        <v>921</v>
      </c>
      <c r="I3666" s="533" t="str">
        <f t="shared" ref="I3666:I3667" si="3290">L3666</f>
        <v>233423- POWER VENTILATOR UTILITY SET FANS</v>
      </c>
      <c r="J3666" s="533" t="str">
        <f t="shared" ref="J3666:J3667" si="3291">L3666</f>
        <v>233423- POWER VENTILATOR UTILITY SET FANS</v>
      </c>
      <c r="K3666" s="137"/>
      <c r="L3666" s="137" t="s">
        <v>750</v>
      </c>
      <c r="M3666" s="104"/>
      <c r="N3666" s="101"/>
    </row>
    <row r="3667" spans="1:18" ht="15.75">
      <c r="A3667" s="533" t="s">
        <v>2729</v>
      </c>
      <c r="B3667" s="533">
        <v>23</v>
      </c>
      <c r="C3667" s="533" t="s">
        <v>682</v>
      </c>
      <c r="D3667" s="572" t="s">
        <v>1307</v>
      </c>
      <c r="E3667" s="571" t="str">
        <f t="shared" ref="E3667:E3685" si="3292">E3666</f>
        <v xml:space="preserve"> POWER VENTILATOR UTILITY SET FANS</v>
      </c>
      <c r="F3667" s="533" t="str">
        <f t="shared" si="3242"/>
        <v>ME</v>
      </c>
      <c r="G3667" s="533" t="s">
        <v>2725</v>
      </c>
      <c r="H3667" s="533">
        <v>922</v>
      </c>
      <c r="I3667" s="533" t="str">
        <f t="shared" si="3290"/>
        <v>Centrifugal inline fans</v>
      </c>
      <c r="J3667" s="533" t="str">
        <f t="shared" si="3291"/>
        <v>Centrifugal inline fans</v>
      </c>
      <c r="K3667" s="137"/>
      <c r="L3667" s="137" t="s">
        <v>751</v>
      </c>
      <c r="M3667" s="104"/>
      <c r="N3667" s="101"/>
    </row>
    <row r="3668" spans="1:18" ht="15.75">
      <c r="A3668" s="533" t="s">
        <v>2729</v>
      </c>
      <c r="B3668" s="533">
        <v>23</v>
      </c>
      <c r="C3668" s="533" t="s">
        <v>682</v>
      </c>
      <c r="D3668" s="572" t="s">
        <v>1307</v>
      </c>
      <c r="E3668" s="571" t="str">
        <f t="shared" si="3292"/>
        <v xml:space="preserve"> POWER VENTILATOR UTILITY SET FANS</v>
      </c>
      <c r="F3668" s="533" t="str">
        <f t="shared" si="3242"/>
        <v>ME</v>
      </c>
      <c r="G3668" s="533" t="s">
        <v>2722</v>
      </c>
      <c r="H3668" s="533">
        <v>923</v>
      </c>
      <c r="I3668" s="533" t="str">
        <f t="shared" ref="I3668:J3668" si="3293">I3666</f>
        <v>233423- POWER VENTILATOR UTILITY SET FANS</v>
      </c>
      <c r="J3668" s="533" t="str">
        <f t="shared" si="3293"/>
        <v>233423- POWER VENTILATOR UTILITY SET FANS</v>
      </c>
      <c r="K3668" s="248" t="s">
        <v>15</v>
      </c>
      <c r="L3668" s="248" t="s">
        <v>752</v>
      </c>
      <c r="M3668" s="233">
        <v>1</v>
      </c>
      <c r="N3668" s="249" t="s">
        <v>39</v>
      </c>
      <c r="P3668" s="533">
        <v>0</v>
      </c>
      <c r="Q3668" s="533">
        <f t="shared" ref="Q3668:Q3679" si="3294">O3668*0.93</f>
        <v>0</v>
      </c>
      <c r="R3668" s="533">
        <f t="shared" ref="R3668:R3679" si="3295">Q3668*M3668</f>
        <v>0</v>
      </c>
    </row>
    <row r="3669" spans="1:18" ht="15.75">
      <c r="A3669" s="533" t="s">
        <v>2729</v>
      </c>
      <c r="B3669" s="533">
        <v>23</v>
      </c>
      <c r="C3669" s="533" t="s">
        <v>682</v>
      </c>
      <c r="D3669" s="572" t="s">
        <v>1307</v>
      </c>
      <c r="E3669" s="571" t="str">
        <f t="shared" si="3292"/>
        <v xml:space="preserve"> POWER VENTILATOR UTILITY SET FANS</v>
      </c>
      <c r="F3669" s="533" t="str">
        <f t="shared" si="3242"/>
        <v>ME</v>
      </c>
      <c r="G3669" s="533" t="s">
        <v>2722</v>
      </c>
      <c r="H3669" s="533">
        <v>924</v>
      </c>
      <c r="I3669" s="533" t="str">
        <f t="shared" ref="I3669:J3669" si="3296">I3667</f>
        <v>Centrifugal inline fans</v>
      </c>
      <c r="J3669" s="533" t="str">
        <f t="shared" si="3296"/>
        <v>Centrifugal inline fans</v>
      </c>
      <c r="K3669" s="248" t="s">
        <v>17</v>
      </c>
      <c r="L3669" s="248" t="s">
        <v>753</v>
      </c>
      <c r="M3669" s="233">
        <v>1</v>
      </c>
      <c r="N3669" s="249" t="s">
        <v>39</v>
      </c>
      <c r="P3669" s="533">
        <v>0</v>
      </c>
      <c r="Q3669" s="533">
        <f t="shared" si="3294"/>
        <v>0</v>
      </c>
      <c r="R3669" s="533">
        <f t="shared" si="3295"/>
        <v>0</v>
      </c>
    </row>
    <row r="3670" spans="1:18" ht="15.75">
      <c r="A3670" s="533" t="s">
        <v>2729</v>
      </c>
      <c r="B3670" s="533">
        <v>23</v>
      </c>
      <c r="C3670" s="533" t="s">
        <v>682</v>
      </c>
      <c r="D3670" s="572" t="s">
        <v>1307</v>
      </c>
      <c r="E3670" s="571" t="str">
        <f t="shared" si="3292"/>
        <v xml:space="preserve"> POWER VENTILATOR UTILITY SET FANS</v>
      </c>
      <c r="F3670" s="533" t="str">
        <f t="shared" si="3242"/>
        <v>ME</v>
      </c>
      <c r="G3670" s="533" t="s">
        <v>2722</v>
      </c>
      <c r="H3670" s="533">
        <v>925</v>
      </c>
      <c r="I3670" s="533" t="str">
        <f t="shared" ref="I3670:J3670" si="3297">I3668</f>
        <v>233423- POWER VENTILATOR UTILITY SET FANS</v>
      </c>
      <c r="J3670" s="533" t="str">
        <f t="shared" si="3297"/>
        <v>233423- POWER VENTILATOR UTILITY SET FANS</v>
      </c>
      <c r="K3670" s="248" t="s">
        <v>19</v>
      </c>
      <c r="L3670" s="248" t="s">
        <v>754</v>
      </c>
      <c r="M3670" s="233">
        <v>1</v>
      </c>
      <c r="N3670" s="249" t="s">
        <v>39</v>
      </c>
      <c r="P3670" s="533">
        <v>0</v>
      </c>
      <c r="Q3670" s="533">
        <f t="shared" si="3294"/>
        <v>0</v>
      </c>
      <c r="R3670" s="533">
        <f t="shared" si="3295"/>
        <v>0</v>
      </c>
    </row>
    <row r="3671" spans="1:18" ht="15.75">
      <c r="A3671" s="533" t="s">
        <v>2729</v>
      </c>
      <c r="B3671" s="533">
        <v>23</v>
      </c>
      <c r="C3671" s="533" t="s">
        <v>682</v>
      </c>
      <c r="D3671" s="572" t="s">
        <v>1307</v>
      </c>
      <c r="E3671" s="571" t="str">
        <f t="shared" si="3292"/>
        <v xml:space="preserve"> POWER VENTILATOR UTILITY SET FANS</v>
      </c>
      <c r="F3671" s="533" t="str">
        <f t="shared" si="3242"/>
        <v>ME</v>
      </c>
      <c r="G3671" s="533" t="s">
        <v>2722</v>
      </c>
      <c r="H3671" s="533">
        <v>926</v>
      </c>
      <c r="I3671" s="533" t="str">
        <f t="shared" ref="I3671:J3671" si="3298">I3669</f>
        <v>Centrifugal inline fans</v>
      </c>
      <c r="J3671" s="533" t="str">
        <f t="shared" si="3298"/>
        <v>Centrifugal inline fans</v>
      </c>
      <c r="K3671" s="248" t="s">
        <v>20</v>
      </c>
      <c r="L3671" s="248" t="s">
        <v>755</v>
      </c>
      <c r="M3671" s="233">
        <v>1</v>
      </c>
      <c r="N3671" s="249" t="s">
        <v>39</v>
      </c>
      <c r="P3671" s="533">
        <v>0</v>
      </c>
      <c r="Q3671" s="533">
        <f t="shared" si="3294"/>
        <v>0</v>
      </c>
      <c r="R3671" s="533">
        <f t="shared" si="3295"/>
        <v>0</v>
      </c>
    </row>
    <row r="3672" spans="1:18" ht="15.75">
      <c r="A3672" s="533" t="s">
        <v>2729</v>
      </c>
      <c r="B3672" s="533">
        <v>23</v>
      </c>
      <c r="C3672" s="533" t="s">
        <v>682</v>
      </c>
      <c r="D3672" s="572" t="s">
        <v>1307</v>
      </c>
      <c r="E3672" s="571" t="str">
        <f t="shared" si="3292"/>
        <v xml:space="preserve"> POWER VENTILATOR UTILITY SET FANS</v>
      </c>
      <c r="F3672" s="533" t="str">
        <f t="shared" si="3242"/>
        <v>ME</v>
      </c>
      <c r="G3672" s="533" t="s">
        <v>2722</v>
      </c>
      <c r="H3672" s="533">
        <v>927</v>
      </c>
      <c r="I3672" s="533" t="str">
        <f t="shared" ref="I3672:J3672" si="3299">I3670</f>
        <v>233423- POWER VENTILATOR UTILITY SET FANS</v>
      </c>
      <c r="J3672" s="533" t="str">
        <f t="shared" si="3299"/>
        <v>233423- POWER VENTILATOR UTILITY SET FANS</v>
      </c>
      <c r="K3672" s="248" t="s">
        <v>21</v>
      </c>
      <c r="L3672" s="248" t="s">
        <v>756</v>
      </c>
      <c r="M3672" s="233">
        <v>1</v>
      </c>
      <c r="N3672" s="249" t="s">
        <v>39</v>
      </c>
      <c r="P3672" s="533">
        <v>0</v>
      </c>
      <c r="Q3672" s="533">
        <f t="shared" si="3294"/>
        <v>0</v>
      </c>
      <c r="R3672" s="533">
        <f t="shared" si="3295"/>
        <v>0</v>
      </c>
    </row>
    <row r="3673" spans="1:18" ht="15.75">
      <c r="A3673" s="533" t="s">
        <v>2729</v>
      </c>
      <c r="B3673" s="533">
        <v>23</v>
      </c>
      <c r="C3673" s="533" t="s">
        <v>682</v>
      </c>
      <c r="D3673" s="572" t="s">
        <v>1307</v>
      </c>
      <c r="E3673" s="571" t="str">
        <f t="shared" si="3292"/>
        <v xml:space="preserve"> POWER VENTILATOR UTILITY SET FANS</v>
      </c>
      <c r="F3673" s="533" t="str">
        <f t="shared" si="3242"/>
        <v>ME</v>
      </c>
      <c r="G3673" s="533" t="s">
        <v>2722</v>
      </c>
      <c r="H3673" s="533">
        <v>928</v>
      </c>
      <c r="I3673" s="533" t="str">
        <f t="shared" ref="I3673:J3673" si="3300">I3671</f>
        <v>Centrifugal inline fans</v>
      </c>
      <c r="J3673" s="533" t="str">
        <f t="shared" si="3300"/>
        <v>Centrifugal inline fans</v>
      </c>
      <c r="K3673" s="248" t="s">
        <v>45</v>
      </c>
      <c r="L3673" s="248" t="s">
        <v>757</v>
      </c>
      <c r="M3673" s="233">
        <v>1</v>
      </c>
      <c r="N3673" s="249" t="s">
        <v>39</v>
      </c>
      <c r="P3673" s="533">
        <v>0</v>
      </c>
      <c r="Q3673" s="533">
        <f t="shared" si="3294"/>
        <v>0</v>
      </c>
      <c r="R3673" s="533">
        <f t="shared" si="3295"/>
        <v>0</v>
      </c>
    </row>
    <row r="3674" spans="1:18" ht="15.75">
      <c r="A3674" s="533" t="s">
        <v>2729</v>
      </c>
      <c r="B3674" s="533">
        <v>23</v>
      </c>
      <c r="C3674" s="533" t="s">
        <v>682</v>
      </c>
      <c r="D3674" s="572" t="s">
        <v>1307</v>
      </c>
      <c r="E3674" s="571" t="str">
        <f t="shared" si="3292"/>
        <v xml:space="preserve"> POWER VENTILATOR UTILITY SET FANS</v>
      </c>
      <c r="F3674" s="533" t="str">
        <f t="shared" si="3242"/>
        <v>ME</v>
      </c>
      <c r="G3674" s="533" t="s">
        <v>2722</v>
      </c>
      <c r="H3674" s="533">
        <v>929</v>
      </c>
      <c r="I3674" s="533" t="str">
        <f t="shared" ref="I3674:J3674" si="3301">I3672</f>
        <v>233423- POWER VENTILATOR UTILITY SET FANS</v>
      </c>
      <c r="J3674" s="533" t="str">
        <f t="shared" si="3301"/>
        <v>233423- POWER VENTILATOR UTILITY SET FANS</v>
      </c>
      <c r="K3674" s="137" t="s">
        <v>15</v>
      </c>
      <c r="L3674" s="137" t="s">
        <v>758</v>
      </c>
      <c r="M3674" s="106">
        <v>1</v>
      </c>
      <c r="N3674" s="101" t="s">
        <v>39</v>
      </c>
      <c r="O3674" s="533">
        <v>200</v>
      </c>
      <c r="P3674" s="533">
        <v>200</v>
      </c>
      <c r="Q3674" s="533">
        <f t="shared" si="3294"/>
        <v>186</v>
      </c>
      <c r="R3674" s="533">
        <f t="shared" si="3295"/>
        <v>186</v>
      </c>
    </row>
    <row r="3675" spans="1:18" ht="15.75">
      <c r="A3675" s="533" t="s">
        <v>2729</v>
      </c>
      <c r="B3675" s="533">
        <v>23</v>
      </c>
      <c r="C3675" s="533" t="s">
        <v>682</v>
      </c>
      <c r="D3675" s="572" t="s">
        <v>1307</v>
      </c>
      <c r="E3675" s="571" t="str">
        <f t="shared" si="3292"/>
        <v xml:space="preserve"> POWER VENTILATOR UTILITY SET FANS</v>
      </c>
      <c r="F3675" s="533" t="str">
        <f t="shared" si="3242"/>
        <v>ME</v>
      </c>
      <c r="G3675" s="533" t="s">
        <v>2722</v>
      </c>
      <c r="H3675" s="533">
        <v>930</v>
      </c>
      <c r="I3675" s="533" t="str">
        <f t="shared" ref="I3675:J3675" si="3302">I3673</f>
        <v>Centrifugal inline fans</v>
      </c>
      <c r="J3675" s="533" t="str">
        <f t="shared" si="3302"/>
        <v>Centrifugal inline fans</v>
      </c>
      <c r="K3675" s="248" t="s">
        <v>50</v>
      </c>
      <c r="L3675" s="248" t="s">
        <v>759</v>
      </c>
      <c r="M3675" s="233">
        <v>1</v>
      </c>
      <c r="N3675" s="249" t="s">
        <v>39</v>
      </c>
      <c r="P3675" s="533">
        <v>0</v>
      </c>
      <c r="Q3675" s="533">
        <f t="shared" si="3294"/>
        <v>0</v>
      </c>
      <c r="R3675" s="533">
        <f t="shared" si="3295"/>
        <v>0</v>
      </c>
    </row>
    <row r="3676" spans="1:18" ht="15.75">
      <c r="A3676" s="533" t="s">
        <v>2729</v>
      </c>
      <c r="B3676" s="533">
        <v>23</v>
      </c>
      <c r="C3676" s="533" t="s">
        <v>682</v>
      </c>
      <c r="D3676" s="572" t="s">
        <v>1307</v>
      </c>
      <c r="E3676" s="571" t="str">
        <f t="shared" si="3292"/>
        <v xml:space="preserve"> POWER VENTILATOR UTILITY SET FANS</v>
      </c>
      <c r="F3676" s="533" t="str">
        <f t="shared" si="3242"/>
        <v>ME</v>
      </c>
      <c r="G3676" s="533" t="s">
        <v>2722</v>
      </c>
      <c r="H3676" s="533">
        <v>931</v>
      </c>
      <c r="I3676" s="533" t="str">
        <f t="shared" ref="I3676:J3676" si="3303">I3674</f>
        <v>233423- POWER VENTILATOR UTILITY SET FANS</v>
      </c>
      <c r="J3676" s="533" t="str">
        <f t="shared" si="3303"/>
        <v>233423- POWER VENTILATOR UTILITY SET FANS</v>
      </c>
      <c r="K3676" s="248" t="s">
        <v>76</v>
      </c>
      <c r="L3676" s="248" t="s">
        <v>760</v>
      </c>
      <c r="M3676" s="233">
        <v>1</v>
      </c>
      <c r="N3676" s="249" t="s">
        <v>39</v>
      </c>
      <c r="P3676" s="533">
        <v>0</v>
      </c>
      <c r="Q3676" s="533">
        <f t="shared" si="3294"/>
        <v>0</v>
      </c>
      <c r="R3676" s="533">
        <f t="shared" si="3295"/>
        <v>0</v>
      </c>
    </row>
    <row r="3677" spans="1:18" ht="15.75">
      <c r="A3677" s="533" t="s">
        <v>2729</v>
      </c>
      <c r="B3677" s="533">
        <v>23</v>
      </c>
      <c r="C3677" s="533" t="s">
        <v>682</v>
      </c>
      <c r="D3677" s="572" t="s">
        <v>1307</v>
      </c>
      <c r="E3677" s="571" t="str">
        <f t="shared" si="3292"/>
        <v xml:space="preserve"> POWER VENTILATOR UTILITY SET FANS</v>
      </c>
      <c r="F3677" s="533" t="str">
        <f t="shared" si="3242"/>
        <v>ME</v>
      </c>
      <c r="G3677" s="533" t="s">
        <v>2722</v>
      </c>
      <c r="H3677" s="533">
        <v>932</v>
      </c>
      <c r="I3677" s="533" t="str">
        <f t="shared" ref="I3677:J3677" si="3304">I3675</f>
        <v>Centrifugal inline fans</v>
      </c>
      <c r="J3677" s="533" t="str">
        <f t="shared" si="3304"/>
        <v>Centrifugal inline fans</v>
      </c>
      <c r="K3677" s="248" t="s">
        <v>77</v>
      </c>
      <c r="L3677" s="248" t="s">
        <v>761</v>
      </c>
      <c r="M3677" s="233">
        <v>1</v>
      </c>
      <c r="N3677" s="249" t="s">
        <v>39</v>
      </c>
      <c r="P3677" s="533">
        <v>0</v>
      </c>
      <c r="Q3677" s="533">
        <f t="shared" si="3294"/>
        <v>0</v>
      </c>
      <c r="R3677" s="533">
        <f t="shared" si="3295"/>
        <v>0</v>
      </c>
    </row>
    <row r="3678" spans="1:18" ht="15.75">
      <c r="A3678" s="533" t="s">
        <v>2729</v>
      </c>
      <c r="B3678" s="533">
        <v>23</v>
      </c>
      <c r="C3678" s="533" t="s">
        <v>682</v>
      </c>
      <c r="D3678" s="572" t="s">
        <v>1307</v>
      </c>
      <c r="E3678" s="571" t="str">
        <f t="shared" si="3292"/>
        <v xml:space="preserve"> POWER VENTILATOR UTILITY SET FANS</v>
      </c>
      <c r="F3678" s="533" t="str">
        <f t="shared" si="3242"/>
        <v>ME</v>
      </c>
      <c r="G3678" s="533" t="s">
        <v>2722</v>
      </c>
      <c r="H3678" s="533">
        <v>933</v>
      </c>
      <c r="I3678" s="533" t="str">
        <f t="shared" ref="I3678:J3678" si="3305">I3676</f>
        <v>233423- POWER VENTILATOR UTILITY SET FANS</v>
      </c>
      <c r="J3678" s="533" t="str">
        <f t="shared" si="3305"/>
        <v>233423- POWER VENTILATOR UTILITY SET FANS</v>
      </c>
      <c r="K3678" s="248" t="s">
        <v>78</v>
      </c>
      <c r="L3678" s="248" t="s">
        <v>762</v>
      </c>
      <c r="M3678" s="233">
        <v>1</v>
      </c>
      <c r="N3678" s="249" t="s">
        <v>39</v>
      </c>
      <c r="P3678" s="533">
        <v>0</v>
      </c>
      <c r="Q3678" s="533">
        <f t="shared" si="3294"/>
        <v>0</v>
      </c>
      <c r="R3678" s="533">
        <f t="shared" si="3295"/>
        <v>0</v>
      </c>
    </row>
    <row r="3679" spans="1:18" ht="15.75">
      <c r="A3679" s="533" t="s">
        <v>2729</v>
      </c>
      <c r="B3679" s="533">
        <v>23</v>
      </c>
      <c r="C3679" s="533" t="s">
        <v>682</v>
      </c>
      <c r="D3679" s="572" t="s">
        <v>1307</v>
      </c>
      <c r="E3679" s="571" t="str">
        <f t="shared" si="3292"/>
        <v xml:space="preserve"> POWER VENTILATOR UTILITY SET FANS</v>
      </c>
      <c r="F3679" s="533" t="str">
        <f t="shared" si="3242"/>
        <v>ME</v>
      </c>
      <c r="G3679" s="533" t="s">
        <v>2722</v>
      </c>
      <c r="H3679" s="533">
        <v>934</v>
      </c>
      <c r="I3679" s="533" t="str">
        <f t="shared" ref="I3679:J3679" si="3306">I3677</f>
        <v>Centrifugal inline fans</v>
      </c>
      <c r="J3679" s="533" t="str">
        <f t="shared" si="3306"/>
        <v>Centrifugal inline fans</v>
      </c>
      <c r="K3679" s="248" t="s">
        <v>302</v>
      </c>
      <c r="L3679" s="248" t="s">
        <v>763</v>
      </c>
      <c r="M3679" s="233">
        <v>1</v>
      </c>
      <c r="N3679" s="249" t="s">
        <v>39</v>
      </c>
      <c r="P3679" s="533">
        <v>0</v>
      </c>
      <c r="Q3679" s="533">
        <f t="shared" si="3294"/>
        <v>0</v>
      </c>
      <c r="R3679" s="533">
        <f t="shared" si="3295"/>
        <v>0</v>
      </c>
    </row>
    <row r="3680" spans="1:18" ht="15.75">
      <c r="A3680" s="533" t="s">
        <v>2729</v>
      </c>
      <c r="B3680" s="533">
        <v>23</v>
      </c>
      <c r="C3680" s="533" t="s">
        <v>682</v>
      </c>
      <c r="D3680" s="572" t="s">
        <v>1307</v>
      </c>
      <c r="E3680" s="571" t="str">
        <f t="shared" si="3292"/>
        <v xml:space="preserve"> POWER VENTILATOR UTILITY SET FANS</v>
      </c>
      <c r="F3680" s="533" t="str">
        <f t="shared" si="3242"/>
        <v>ME</v>
      </c>
      <c r="G3680" s="533" t="s">
        <v>2725</v>
      </c>
      <c r="H3680" s="533">
        <v>935</v>
      </c>
      <c r="I3680" s="533" t="str">
        <f>L3680</f>
        <v>Roof Exhaust fans</v>
      </c>
      <c r="J3680" s="533" t="str">
        <f>L3680</f>
        <v>Roof Exhaust fans</v>
      </c>
      <c r="K3680" s="137"/>
      <c r="L3680" s="137" t="s">
        <v>764</v>
      </c>
      <c r="M3680" s="104"/>
      <c r="N3680" s="101"/>
    </row>
    <row r="3681" spans="1:18" ht="15.75">
      <c r="A3681" s="533" t="s">
        <v>2729</v>
      </c>
      <c r="B3681" s="533">
        <v>23</v>
      </c>
      <c r="C3681" s="533" t="s">
        <v>682</v>
      </c>
      <c r="D3681" s="572" t="s">
        <v>1307</v>
      </c>
      <c r="E3681" s="571" t="str">
        <f t="shared" si="3292"/>
        <v xml:space="preserve"> POWER VENTILATOR UTILITY SET FANS</v>
      </c>
      <c r="F3681" s="533" t="str">
        <f t="shared" si="3242"/>
        <v>ME</v>
      </c>
      <c r="G3681" s="533" t="s">
        <v>2722</v>
      </c>
      <c r="H3681" s="533">
        <v>936</v>
      </c>
      <c r="I3681" s="533" t="str">
        <f t="shared" ref="I3681:J3681" si="3307">I3679</f>
        <v>Centrifugal inline fans</v>
      </c>
      <c r="J3681" s="533" t="str">
        <f t="shared" si="3307"/>
        <v>Centrifugal inline fans</v>
      </c>
      <c r="K3681" s="137" t="s">
        <v>17</v>
      </c>
      <c r="L3681" s="137" t="s">
        <v>765</v>
      </c>
      <c r="M3681" s="106">
        <v>1</v>
      </c>
      <c r="N3681" s="101" t="s">
        <v>766</v>
      </c>
      <c r="O3681" s="533">
        <v>140</v>
      </c>
      <c r="P3681" s="533">
        <v>140</v>
      </c>
      <c r="Q3681" s="533">
        <f t="shared" ref="Q3681:Q3685" si="3308">O3681*0.93</f>
        <v>130.20000000000002</v>
      </c>
      <c r="R3681" s="533">
        <f t="shared" ref="R3681:R3685" si="3309">Q3681*M3681</f>
        <v>130.20000000000002</v>
      </c>
    </row>
    <row r="3682" spans="1:18" ht="15.75">
      <c r="A3682" s="533" t="s">
        <v>2729</v>
      </c>
      <c r="B3682" s="533">
        <v>23</v>
      </c>
      <c r="C3682" s="533" t="s">
        <v>682</v>
      </c>
      <c r="D3682" s="572" t="s">
        <v>1307</v>
      </c>
      <c r="E3682" s="571" t="str">
        <f t="shared" si="3292"/>
        <v xml:space="preserve"> POWER VENTILATOR UTILITY SET FANS</v>
      </c>
      <c r="F3682" s="533" t="str">
        <f t="shared" si="3242"/>
        <v>ME</v>
      </c>
      <c r="G3682" s="533" t="s">
        <v>2722</v>
      </c>
      <c r="H3682" s="533">
        <v>937</v>
      </c>
      <c r="I3682" s="533" t="str">
        <f t="shared" ref="I3682:J3682" si="3310">I3680</f>
        <v>Roof Exhaust fans</v>
      </c>
      <c r="J3682" s="533" t="str">
        <f t="shared" si="3310"/>
        <v>Roof Exhaust fans</v>
      </c>
      <c r="K3682" s="248" t="s">
        <v>306</v>
      </c>
      <c r="L3682" s="248" t="s">
        <v>767</v>
      </c>
      <c r="M3682" s="233">
        <v>1</v>
      </c>
      <c r="N3682" s="249" t="s">
        <v>766</v>
      </c>
      <c r="P3682" s="533">
        <v>0</v>
      </c>
      <c r="Q3682" s="533">
        <f t="shared" si="3308"/>
        <v>0</v>
      </c>
      <c r="R3682" s="533">
        <f t="shared" si="3309"/>
        <v>0</v>
      </c>
    </row>
    <row r="3683" spans="1:18" ht="15.75">
      <c r="A3683" s="533" t="s">
        <v>2729</v>
      </c>
      <c r="B3683" s="533">
        <v>23</v>
      </c>
      <c r="C3683" s="533" t="s">
        <v>682</v>
      </c>
      <c r="D3683" s="572" t="s">
        <v>1307</v>
      </c>
      <c r="E3683" s="571" t="str">
        <f t="shared" si="3292"/>
        <v xml:space="preserve"> POWER VENTILATOR UTILITY SET FANS</v>
      </c>
      <c r="F3683" s="533" t="str">
        <f t="shared" si="3242"/>
        <v>ME</v>
      </c>
      <c r="G3683" s="533" t="s">
        <v>2722</v>
      </c>
      <c r="H3683" s="533">
        <v>938</v>
      </c>
      <c r="I3683" s="533" t="str">
        <f t="shared" ref="I3683:J3683" si="3311">I3681</f>
        <v>Centrifugal inline fans</v>
      </c>
      <c r="J3683" s="533" t="str">
        <f t="shared" si="3311"/>
        <v>Centrifugal inline fans</v>
      </c>
      <c r="K3683" s="248" t="s">
        <v>341</v>
      </c>
      <c r="L3683" s="248" t="s">
        <v>768</v>
      </c>
      <c r="M3683" s="233">
        <v>1</v>
      </c>
      <c r="N3683" s="249" t="s">
        <v>39</v>
      </c>
      <c r="P3683" s="533">
        <v>0</v>
      </c>
      <c r="Q3683" s="533">
        <f t="shared" si="3308"/>
        <v>0</v>
      </c>
      <c r="R3683" s="533">
        <f t="shared" si="3309"/>
        <v>0</v>
      </c>
    </row>
    <row r="3684" spans="1:18" ht="15.75">
      <c r="A3684" s="533" t="s">
        <v>2729</v>
      </c>
      <c r="B3684" s="533">
        <v>23</v>
      </c>
      <c r="C3684" s="533" t="s">
        <v>682</v>
      </c>
      <c r="D3684" s="572" t="s">
        <v>1307</v>
      </c>
      <c r="E3684" s="571" t="str">
        <f t="shared" si="3292"/>
        <v xml:space="preserve"> POWER VENTILATOR UTILITY SET FANS</v>
      </c>
      <c r="F3684" s="533" t="str">
        <f t="shared" si="3242"/>
        <v>ME</v>
      </c>
      <c r="G3684" s="533" t="s">
        <v>2722</v>
      </c>
      <c r="H3684" s="533">
        <v>939</v>
      </c>
      <c r="I3684" s="533" t="str">
        <f t="shared" ref="I3684:J3684" si="3312">I3682</f>
        <v>Roof Exhaust fans</v>
      </c>
      <c r="J3684" s="533" t="str">
        <f t="shared" si="3312"/>
        <v>Roof Exhaust fans</v>
      </c>
      <c r="K3684" s="137" t="s">
        <v>13</v>
      </c>
      <c r="L3684" s="137" t="s">
        <v>762</v>
      </c>
      <c r="M3684" s="106">
        <v>1</v>
      </c>
      <c r="N3684" s="101" t="s">
        <v>39</v>
      </c>
      <c r="O3684" s="533">
        <v>1000</v>
      </c>
      <c r="P3684" s="533">
        <v>1000</v>
      </c>
      <c r="Q3684" s="533">
        <f t="shared" si="3308"/>
        <v>930</v>
      </c>
      <c r="R3684" s="533">
        <f t="shared" si="3309"/>
        <v>930</v>
      </c>
    </row>
    <row r="3685" spans="1:18" ht="15.75">
      <c r="A3685" s="533" t="s">
        <v>2729</v>
      </c>
      <c r="B3685" s="533">
        <v>23</v>
      </c>
      <c r="C3685" s="533" t="s">
        <v>682</v>
      </c>
      <c r="D3685" s="572" t="s">
        <v>1307</v>
      </c>
      <c r="E3685" s="571" t="str">
        <f t="shared" si="3292"/>
        <v xml:space="preserve"> POWER VENTILATOR UTILITY SET FANS</v>
      </c>
      <c r="F3685" s="533" t="str">
        <f t="shared" si="3242"/>
        <v>ME</v>
      </c>
      <c r="G3685" s="533" t="s">
        <v>2722</v>
      </c>
      <c r="H3685" s="533">
        <v>940</v>
      </c>
      <c r="I3685" s="533" t="str">
        <f t="shared" ref="I3685:J3685" si="3313">I3683</f>
        <v>Centrifugal inline fans</v>
      </c>
      <c r="J3685" s="533" t="str">
        <f t="shared" si="3313"/>
        <v>Centrifugal inline fans</v>
      </c>
      <c r="K3685" s="137" t="s">
        <v>15</v>
      </c>
      <c r="L3685" s="137" t="s">
        <v>769</v>
      </c>
      <c r="M3685" s="106">
        <v>1</v>
      </c>
      <c r="N3685" s="101" t="s">
        <v>2</v>
      </c>
      <c r="O3685" s="533">
        <v>375</v>
      </c>
      <c r="P3685" s="533">
        <v>375</v>
      </c>
      <c r="Q3685" s="533">
        <f t="shared" si="3308"/>
        <v>348.75</v>
      </c>
      <c r="R3685" s="533">
        <f t="shared" si="3309"/>
        <v>348.75</v>
      </c>
    </row>
    <row r="3686" spans="1:18" ht="15.75">
      <c r="A3686" s="533" t="s">
        <v>2729</v>
      </c>
      <c r="B3686" s="533">
        <v>23</v>
      </c>
      <c r="C3686" s="533" t="s">
        <v>682</v>
      </c>
      <c r="D3686" s="572" t="s">
        <v>2145</v>
      </c>
      <c r="E3686" s="571" t="s">
        <v>1271</v>
      </c>
      <c r="F3686" s="533" t="str">
        <f t="shared" si="3242"/>
        <v>ME</v>
      </c>
      <c r="G3686" s="533" t="s">
        <v>2725</v>
      </c>
      <c r="H3686" s="533">
        <v>941</v>
      </c>
      <c r="I3686" s="533" t="str">
        <f t="shared" ref="I3686:I3687" si="3314">L3686</f>
        <v>233713 - DIFFUSERS, REGISTERS, AND GRILLES</v>
      </c>
      <c r="J3686" s="533" t="str">
        <f t="shared" ref="J3686:J3688" si="3315">L3686</f>
        <v>233713 - DIFFUSERS, REGISTERS, AND GRILLES</v>
      </c>
      <c r="K3686" s="137"/>
      <c r="L3686" s="137" t="s">
        <v>770</v>
      </c>
      <c r="M3686" s="104"/>
      <c r="N3686" s="101"/>
    </row>
    <row r="3687" spans="1:18" ht="15.75">
      <c r="A3687" s="533" t="s">
        <v>2729</v>
      </c>
      <c r="B3687" s="533">
        <v>23</v>
      </c>
      <c r="C3687" s="533" t="s">
        <v>682</v>
      </c>
      <c r="D3687" s="572" t="s">
        <v>2145</v>
      </c>
      <c r="E3687" s="571" t="str">
        <f t="shared" ref="E3687:E3730" si="3316">E3686</f>
        <v xml:space="preserve"> DIFFUSERS, REGISTERS, AND GRILLES</v>
      </c>
      <c r="F3687" s="533" t="str">
        <f t="shared" ref="F3687:F3750" si="3317">VLOOKUP(D:D,trade,3,FALSE)</f>
        <v>ME</v>
      </c>
      <c r="G3687" s="533" t="s">
        <v>2725</v>
      </c>
      <c r="H3687" s="533">
        <v>942</v>
      </c>
      <c r="I3687" s="533" t="str">
        <f t="shared" si="3314"/>
        <v>Diffusers</v>
      </c>
      <c r="J3687" s="533" t="str">
        <f t="shared" si="3315"/>
        <v>Diffusers</v>
      </c>
      <c r="K3687" s="137"/>
      <c r="L3687" s="137" t="s">
        <v>771</v>
      </c>
      <c r="M3687" s="104"/>
      <c r="N3687" s="101"/>
    </row>
    <row r="3688" spans="1:18" ht="16.5" thickBot="1">
      <c r="A3688" s="533" t="s">
        <v>2729</v>
      </c>
      <c r="B3688" s="533">
        <v>23</v>
      </c>
      <c r="C3688" s="533" t="s">
        <v>682</v>
      </c>
      <c r="D3688" s="572" t="s">
        <v>2145</v>
      </c>
      <c r="E3688" s="571" t="str">
        <f t="shared" si="3316"/>
        <v xml:space="preserve"> DIFFUSERS, REGISTERS, AND GRILLES</v>
      </c>
      <c r="F3688" s="533" t="str">
        <f t="shared" si="3317"/>
        <v>ME</v>
      </c>
      <c r="G3688" s="533" t="s">
        <v>2725</v>
      </c>
      <c r="H3688" s="533">
        <v>943</v>
      </c>
      <c r="I3688" s="533" t="s">
        <v>771</v>
      </c>
      <c r="J3688" s="533" t="str">
        <f t="shared" si="3315"/>
        <v>Supply diffusers 600x600</v>
      </c>
      <c r="K3688" s="137"/>
      <c r="L3688" s="137" t="s">
        <v>772</v>
      </c>
      <c r="M3688" s="104"/>
      <c r="N3688" s="101"/>
    </row>
    <row r="3689" spans="1:18" ht="15.75">
      <c r="A3689" s="533" t="s">
        <v>2729</v>
      </c>
      <c r="B3689" s="533">
        <v>23</v>
      </c>
      <c r="C3689" s="533" t="s">
        <v>682</v>
      </c>
      <c r="D3689" s="572" t="s">
        <v>2145</v>
      </c>
      <c r="E3689" s="571" t="str">
        <f t="shared" si="3316"/>
        <v xml:space="preserve"> DIFFUSERS, REGISTERS, AND GRILLES</v>
      </c>
      <c r="F3689" s="533" t="str">
        <f t="shared" si="3317"/>
        <v>ME</v>
      </c>
      <c r="G3689" s="533" t="s">
        <v>2722</v>
      </c>
      <c r="H3689" s="533">
        <v>944</v>
      </c>
      <c r="I3689" s="533" t="s">
        <v>771</v>
      </c>
      <c r="J3689" s="533" t="str">
        <f>J3688</f>
        <v>Supply diffusers 600x600</v>
      </c>
      <c r="K3689" s="137" t="s">
        <v>17</v>
      </c>
      <c r="L3689" s="137" t="s">
        <v>562</v>
      </c>
      <c r="M3689" s="106">
        <v>11</v>
      </c>
      <c r="N3689" s="251" t="s">
        <v>39</v>
      </c>
      <c r="O3689" s="533">
        <v>100</v>
      </c>
      <c r="P3689" s="533">
        <v>1100</v>
      </c>
      <c r="Q3689" s="533">
        <f t="shared" ref="Q3689:Q3694" si="3318">O3689*0.93</f>
        <v>93</v>
      </c>
      <c r="R3689" s="533">
        <f t="shared" ref="R3689:R3694" si="3319">Q3689*M3689</f>
        <v>1023</v>
      </c>
    </row>
    <row r="3690" spans="1:18" ht="15.75">
      <c r="A3690" s="533" t="s">
        <v>2729</v>
      </c>
      <c r="B3690" s="533">
        <v>23</v>
      </c>
      <c r="C3690" s="533" t="s">
        <v>682</v>
      </c>
      <c r="D3690" s="572" t="s">
        <v>2145</v>
      </c>
      <c r="E3690" s="571" t="str">
        <f t="shared" si="3316"/>
        <v xml:space="preserve"> DIFFUSERS, REGISTERS, AND GRILLES</v>
      </c>
      <c r="F3690" s="533" t="str">
        <f t="shared" si="3317"/>
        <v>ME</v>
      </c>
      <c r="G3690" s="533" t="s">
        <v>2722</v>
      </c>
      <c r="H3690" s="533">
        <v>945</v>
      </c>
      <c r="I3690" s="533" t="s">
        <v>771</v>
      </c>
      <c r="J3690" s="533" t="str">
        <f t="shared" ref="J3690:J3694" si="3320">J3689</f>
        <v>Supply diffusers 600x600</v>
      </c>
      <c r="K3690" s="137" t="s">
        <v>19</v>
      </c>
      <c r="L3690" s="137" t="s">
        <v>773</v>
      </c>
      <c r="M3690" s="106">
        <v>3</v>
      </c>
      <c r="N3690" s="252" t="s">
        <v>39</v>
      </c>
      <c r="O3690" s="533">
        <v>110</v>
      </c>
      <c r="P3690" s="533">
        <v>330</v>
      </c>
      <c r="Q3690" s="533">
        <f t="shared" si="3318"/>
        <v>102.30000000000001</v>
      </c>
      <c r="R3690" s="533">
        <f t="shared" si="3319"/>
        <v>306.90000000000003</v>
      </c>
    </row>
    <row r="3691" spans="1:18" ht="16.5" thickBot="1">
      <c r="A3691" s="533" t="s">
        <v>2729</v>
      </c>
      <c r="B3691" s="533">
        <v>23</v>
      </c>
      <c r="C3691" s="533" t="s">
        <v>682</v>
      </c>
      <c r="D3691" s="572" t="s">
        <v>2145</v>
      </c>
      <c r="E3691" s="571" t="str">
        <f t="shared" si="3316"/>
        <v xml:space="preserve"> DIFFUSERS, REGISTERS, AND GRILLES</v>
      </c>
      <c r="F3691" s="533" t="str">
        <f t="shared" si="3317"/>
        <v>ME</v>
      </c>
      <c r="G3691" s="533" t="s">
        <v>2722</v>
      </c>
      <c r="H3691" s="533">
        <v>946</v>
      </c>
      <c r="I3691" s="533" t="s">
        <v>771</v>
      </c>
      <c r="J3691" s="533" t="str">
        <f t="shared" si="3320"/>
        <v>Supply diffusers 600x600</v>
      </c>
      <c r="K3691" s="137" t="s">
        <v>20</v>
      </c>
      <c r="L3691" s="137" t="s">
        <v>774</v>
      </c>
      <c r="M3691" s="106">
        <v>1</v>
      </c>
      <c r="N3691" s="253" t="s">
        <v>39</v>
      </c>
      <c r="O3691" s="533">
        <v>140</v>
      </c>
      <c r="P3691" s="533">
        <v>140</v>
      </c>
      <c r="Q3691" s="533">
        <f t="shared" si="3318"/>
        <v>130.20000000000002</v>
      </c>
      <c r="R3691" s="533">
        <f t="shared" si="3319"/>
        <v>130.20000000000002</v>
      </c>
    </row>
    <row r="3692" spans="1:18" ht="15.75">
      <c r="A3692" s="533" t="s">
        <v>2729</v>
      </c>
      <c r="B3692" s="533">
        <v>23</v>
      </c>
      <c r="C3692" s="533" t="s">
        <v>682</v>
      </c>
      <c r="D3692" s="572" t="s">
        <v>2145</v>
      </c>
      <c r="E3692" s="571" t="str">
        <f t="shared" si="3316"/>
        <v xml:space="preserve"> DIFFUSERS, REGISTERS, AND GRILLES</v>
      </c>
      <c r="F3692" s="533" t="str">
        <f t="shared" si="3317"/>
        <v>ME</v>
      </c>
      <c r="G3692" s="533" t="s">
        <v>2722</v>
      </c>
      <c r="H3692" s="533">
        <v>947</v>
      </c>
      <c r="I3692" s="533" t="s">
        <v>771</v>
      </c>
      <c r="J3692" s="533" t="str">
        <f t="shared" si="3320"/>
        <v>Supply diffusers 600x600</v>
      </c>
      <c r="K3692" s="248" t="s">
        <v>21</v>
      </c>
      <c r="L3692" s="248" t="s">
        <v>775</v>
      </c>
      <c r="M3692" s="233">
        <v>7</v>
      </c>
      <c r="N3692" s="249" t="s">
        <v>39</v>
      </c>
      <c r="P3692" s="533">
        <v>0</v>
      </c>
      <c r="Q3692" s="533">
        <f t="shared" si="3318"/>
        <v>0</v>
      </c>
      <c r="R3692" s="533">
        <f t="shared" si="3319"/>
        <v>0</v>
      </c>
    </row>
    <row r="3693" spans="1:18" ht="15.75">
      <c r="A3693" s="533" t="s">
        <v>2729</v>
      </c>
      <c r="B3693" s="533">
        <v>23</v>
      </c>
      <c r="C3693" s="533" t="s">
        <v>682</v>
      </c>
      <c r="D3693" s="572" t="s">
        <v>2145</v>
      </c>
      <c r="E3693" s="571" t="str">
        <f t="shared" si="3316"/>
        <v xml:space="preserve"> DIFFUSERS, REGISTERS, AND GRILLES</v>
      </c>
      <c r="F3693" s="533" t="str">
        <f t="shared" si="3317"/>
        <v>ME</v>
      </c>
      <c r="G3693" s="533" t="s">
        <v>2722</v>
      </c>
      <c r="H3693" s="533">
        <v>948</v>
      </c>
      <c r="I3693" s="533" t="s">
        <v>771</v>
      </c>
      <c r="J3693" s="533" t="str">
        <f t="shared" si="3320"/>
        <v>Supply diffusers 600x600</v>
      </c>
      <c r="K3693" s="248" t="s">
        <v>45</v>
      </c>
      <c r="L3693" s="248" t="s">
        <v>776</v>
      </c>
      <c r="M3693" s="233">
        <v>5</v>
      </c>
      <c r="N3693" s="249" t="s">
        <v>39</v>
      </c>
      <c r="P3693" s="533">
        <v>0</v>
      </c>
      <c r="Q3693" s="533">
        <f t="shared" si="3318"/>
        <v>0</v>
      </c>
      <c r="R3693" s="533">
        <f t="shared" si="3319"/>
        <v>0</v>
      </c>
    </row>
    <row r="3694" spans="1:18" ht="15.75">
      <c r="A3694" s="533" t="s">
        <v>2729</v>
      </c>
      <c r="B3694" s="533">
        <v>23</v>
      </c>
      <c r="C3694" s="533" t="s">
        <v>682</v>
      </c>
      <c r="D3694" s="572" t="s">
        <v>2145</v>
      </c>
      <c r="E3694" s="571" t="str">
        <f t="shared" si="3316"/>
        <v xml:space="preserve"> DIFFUSERS, REGISTERS, AND GRILLES</v>
      </c>
      <c r="F3694" s="533" t="str">
        <f t="shared" si="3317"/>
        <v>ME</v>
      </c>
      <c r="G3694" s="533" t="s">
        <v>2722</v>
      </c>
      <c r="H3694" s="533">
        <v>949</v>
      </c>
      <c r="I3694" s="533" t="s">
        <v>771</v>
      </c>
      <c r="J3694" s="533" t="str">
        <f t="shared" si="3320"/>
        <v>Supply diffusers 600x600</v>
      </c>
      <c r="K3694" s="137" t="s">
        <v>21</v>
      </c>
      <c r="L3694" s="481" t="s">
        <v>777</v>
      </c>
      <c r="M3694" s="482">
        <v>2</v>
      </c>
      <c r="N3694" s="483" t="s">
        <v>39</v>
      </c>
      <c r="O3694" s="533">
        <v>190</v>
      </c>
      <c r="P3694" s="533">
        <v>380</v>
      </c>
      <c r="Q3694" s="533">
        <f t="shared" si="3318"/>
        <v>176.70000000000002</v>
      </c>
      <c r="R3694" s="533">
        <f t="shared" si="3319"/>
        <v>353.40000000000003</v>
      </c>
    </row>
    <row r="3695" spans="1:18" ht="16.5" thickBot="1">
      <c r="A3695" s="533" t="s">
        <v>2729</v>
      </c>
      <c r="B3695" s="533">
        <v>23</v>
      </c>
      <c r="C3695" s="533" t="s">
        <v>682</v>
      </c>
      <c r="D3695" s="572" t="s">
        <v>2145</v>
      </c>
      <c r="E3695" s="571" t="str">
        <f t="shared" si="3316"/>
        <v xml:space="preserve"> DIFFUSERS, REGISTERS, AND GRILLES</v>
      </c>
      <c r="F3695" s="533" t="str">
        <f t="shared" si="3317"/>
        <v>ME</v>
      </c>
      <c r="G3695" s="533" t="s">
        <v>2725</v>
      </c>
      <c r="H3695" s="533">
        <v>950</v>
      </c>
      <c r="I3695" s="533" t="s">
        <v>771</v>
      </c>
      <c r="J3695" s="533" t="str">
        <f>L3695</f>
        <v>Return diffusers 600x600</v>
      </c>
      <c r="K3695" s="137"/>
      <c r="L3695" s="137" t="s">
        <v>778</v>
      </c>
      <c r="M3695" s="104"/>
      <c r="N3695" s="101"/>
    </row>
    <row r="3696" spans="1:18" ht="15.75">
      <c r="A3696" s="533" t="s">
        <v>2729</v>
      </c>
      <c r="B3696" s="533">
        <v>23</v>
      </c>
      <c r="C3696" s="533" t="s">
        <v>682</v>
      </c>
      <c r="D3696" s="572" t="s">
        <v>2145</v>
      </c>
      <c r="E3696" s="571" t="str">
        <f t="shared" si="3316"/>
        <v xml:space="preserve"> DIFFUSERS, REGISTERS, AND GRILLES</v>
      </c>
      <c r="F3696" s="533" t="str">
        <f t="shared" si="3317"/>
        <v>ME</v>
      </c>
      <c r="G3696" s="533" t="s">
        <v>2722</v>
      </c>
      <c r="H3696" s="533">
        <v>951</v>
      </c>
      <c r="I3696" s="533" t="s">
        <v>771</v>
      </c>
      <c r="J3696" s="533" t="str">
        <f t="shared" ref="J3696:J3700" si="3321">J3695</f>
        <v>Return diffusers 600x600</v>
      </c>
      <c r="K3696" s="137" t="s">
        <v>45</v>
      </c>
      <c r="L3696" s="137" t="s">
        <v>562</v>
      </c>
      <c r="M3696" s="180">
        <v>2</v>
      </c>
      <c r="N3696" s="254" t="s">
        <v>39</v>
      </c>
      <c r="O3696" s="533">
        <v>100</v>
      </c>
      <c r="P3696" s="533">
        <v>200</v>
      </c>
      <c r="Q3696" s="533">
        <f t="shared" ref="Q3696:Q3700" si="3322">O3696*0.93</f>
        <v>93</v>
      </c>
      <c r="R3696" s="533">
        <f t="shared" ref="R3696:R3700" si="3323">Q3696*M3696</f>
        <v>186</v>
      </c>
    </row>
    <row r="3697" spans="1:18" ht="16.5" thickBot="1">
      <c r="A3697" s="533" t="s">
        <v>2729</v>
      </c>
      <c r="B3697" s="533">
        <v>23</v>
      </c>
      <c r="C3697" s="533" t="s">
        <v>682</v>
      </c>
      <c r="D3697" s="572" t="s">
        <v>2145</v>
      </c>
      <c r="E3697" s="571" t="str">
        <f t="shared" si="3316"/>
        <v xml:space="preserve"> DIFFUSERS, REGISTERS, AND GRILLES</v>
      </c>
      <c r="F3697" s="533" t="str">
        <f t="shared" si="3317"/>
        <v>ME</v>
      </c>
      <c r="G3697" s="533" t="s">
        <v>2722</v>
      </c>
      <c r="H3697" s="533">
        <v>952</v>
      </c>
      <c r="I3697" s="533" t="s">
        <v>771</v>
      </c>
      <c r="J3697" s="533" t="str">
        <f t="shared" si="3321"/>
        <v>Return diffusers 600x600</v>
      </c>
      <c r="K3697" s="137" t="s">
        <v>48</v>
      </c>
      <c r="L3697" s="137" t="s">
        <v>774</v>
      </c>
      <c r="M3697" s="180">
        <v>4</v>
      </c>
      <c r="N3697" s="255" t="s">
        <v>39</v>
      </c>
      <c r="O3697" s="533">
        <v>110</v>
      </c>
      <c r="P3697" s="533">
        <v>440</v>
      </c>
      <c r="Q3697" s="533">
        <f t="shared" si="3322"/>
        <v>102.30000000000001</v>
      </c>
      <c r="R3697" s="533">
        <f t="shared" si="3323"/>
        <v>409.20000000000005</v>
      </c>
    </row>
    <row r="3698" spans="1:18" ht="15.75">
      <c r="A3698" s="533" t="s">
        <v>2729</v>
      </c>
      <c r="B3698" s="533">
        <v>23</v>
      </c>
      <c r="C3698" s="533" t="s">
        <v>682</v>
      </c>
      <c r="D3698" s="572" t="s">
        <v>2145</v>
      </c>
      <c r="E3698" s="571" t="str">
        <f t="shared" si="3316"/>
        <v xml:space="preserve"> DIFFUSERS, REGISTERS, AND GRILLES</v>
      </c>
      <c r="F3698" s="533" t="str">
        <f t="shared" si="3317"/>
        <v>ME</v>
      </c>
      <c r="G3698" s="533" t="s">
        <v>2722</v>
      </c>
      <c r="H3698" s="533">
        <v>953</v>
      </c>
      <c r="I3698" s="533" t="s">
        <v>771</v>
      </c>
      <c r="J3698" s="533" t="str">
        <f t="shared" si="3321"/>
        <v>Return diffusers 600x600</v>
      </c>
      <c r="K3698" s="248" t="s">
        <v>77</v>
      </c>
      <c r="L3698" s="248" t="s">
        <v>775</v>
      </c>
      <c r="M3698" s="256">
        <v>10</v>
      </c>
      <c r="N3698" s="257" t="s">
        <v>39</v>
      </c>
      <c r="Q3698" s="533">
        <f t="shared" si="3322"/>
        <v>0</v>
      </c>
      <c r="R3698" s="533">
        <f t="shared" si="3323"/>
        <v>0</v>
      </c>
    </row>
    <row r="3699" spans="1:18" ht="15.75">
      <c r="A3699" s="533" t="s">
        <v>2729</v>
      </c>
      <c r="B3699" s="533">
        <v>23</v>
      </c>
      <c r="C3699" s="533" t="s">
        <v>682</v>
      </c>
      <c r="D3699" s="572" t="s">
        <v>2145</v>
      </c>
      <c r="E3699" s="571" t="str">
        <f t="shared" si="3316"/>
        <v xml:space="preserve"> DIFFUSERS, REGISTERS, AND GRILLES</v>
      </c>
      <c r="F3699" s="533" t="str">
        <f t="shared" si="3317"/>
        <v>ME</v>
      </c>
      <c r="G3699" s="533" t="s">
        <v>2722</v>
      </c>
      <c r="H3699" s="533">
        <v>954</v>
      </c>
      <c r="I3699" s="533" t="s">
        <v>771</v>
      </c>
      <c r="J3699" s="533" t="str">
        <f t="shared" si="3321"/>
        <v>Return diffusers 600x600</v>
      </c>
      <c r="K3699" s="248" t="s">
        <v>78</v>
      </c>
      <c r="L3699" s="248" t="s">
        <v>776</v>
      </c>
      <c r="M3699" s="256">
        <v>1</v>
      </c>
      <c r="N3699" s="257" t="s">
        <v>39</v>
      </c>
      <c r="Q3699" s="533">
        <f t="shared" si="3322"/>
        <v>0</v>
      </c>
      <c r="R3699" s="533">
        <f t="shared" si="3323"/>
        <v>0</v>
      </c>
    </row>
    <row r="3700" spans="1:18" ht="15.75">
      <c r="A3700" s="533" t="s">
        <v>2729</v>
      </c>
      <c r="B3700" s="533">
        <v>23</v>
      </c>
      <c r="C3700" s="533" t="s">
        <v>682</v>
      </c>
      <c r="D3700" s="572" t="s">
        <v>2145</v>
      </c>
      <c r="E3700" s="571" t="str">
        <f t="shared" si="3316"/>
        <v xml:space="preserve"> DIFFUSERS, REGISTERS, AND GRILLES</v>
      </c>
      <c r="F3700" s="533" t="str">
        <f t="shared" si="3317"/>
        <v>ME</v>
      </c>
      <c r="G3700" s="533" t="s">
        <v>2722</v>
      </c>
      <c r="H3700" s="533">
        <v>955</v>
      </c>
      <c r="I3700" s="533" t="s">
        <v>771</v>
      </c>
      <c r="J3700" s="533" t="str">
        <f t="shared" si="3321"/>
        <v>Return diffusers 600x600</v>
      </c>
      <c r="K3700" s="137" t="s">
        <v>50</v>
      </c>
      <c r="L3700" s="481" t="s">
        <v>777</v>
      </c>
      <c r="M3700" s="485">
        <v>1</v>
      </c>
      <c r="N3700" s="486" t="s">
        <v>39</v>
      </c>
      <c r="O3700" s="533">
        <v>190</v>
      </c>
      <c r="P3700" s="533">
        <v>190</v>
      </c>
      <c r="Q3700" s="533">
        <f t="shared" si="3322"/>
        <v>176.70000000000002</v>
      </c>
      <c r="R3700" s="533">
        <f t="shared" si="3323"/>
        <v>176.70000000000002</v>
      </c>
    </row>
    <row r="3701" spans="1:18" ht="15.75">
      <c r="A3701" s="533" t="s">
        <v>2729</v>
      </c>
      <c r="B3701" s="533">
        <v>23</v>
      </c>
      <c r="C3701" s="533" t="s">
        <v>682</v>
      </c>
      <c r="D3701" s="572" t="s">
        <v>2145</v>
      </c>
      <c r="E3701" s="571" t="str">
        <f t="shared" si="3316"/>
        <v xml:space="preserve"> DIFFUSERS, REGISTERS, AND GRILLES</v>
      </c>
      <c r="F3701" s="533" t="str">
        <f t="shared" si="3317"/>
        <v>ME</v>
      </c>
      <c r="G3701" s="533" t="s">
        <v>2725</v>
      </c>
      <c r="H3701" s="533">
        <v>956</v>
      </c>
      <c r="I3701" s="533" t="s">
        <v>771</v>
      </c>
      <c r="J3701" s="533" t="str">
        <f>L3701</f>
        <v>Exhaust diffusers 600x600</v>
      </c>
      <c r="K3701" s="248"/>
      <c r="L3701" s="248" t="s">
        <v>779</v>
      </c>
      <c r="M3701" s="250"/>
      <c r="N3701" s="249"/>
    </row>
    <row r="3702" spans="1:18" ht="15.75">
      <c r="A3702" s="533" t="s">
        <v>2729</v>
      </c>
      <c r="B3702" s="533">
        <v>23</v>
      </c>
      <c r="C3702" s="533" t="s">
        <v>682</v>
      </c>
      <c r="D3702" s="572" t="s">
        <v>2145</v>
      </c>
      <c r="E3702" s="571" t="str">
        <f t="shared" si="3316"/>
        <v xml:space="preserve"> DIFFUSERS, REGISTERS, AND GRILLES</v>
      </c>
      <c r="F3702" s="533" t="str">
        <f t="shared" si="3317"/>
        <v>ME</v>
      </c>
      <c r="G3702" s="533" t="s">
        <v>2722</v>
      </c>
      <c r="H3702" s="533">
        <v>957</v>
      </c>
      <c r="I3702" s="533" t="s">
        <v>771</v>
      </c>
      <c r="J3702" s="533" t="str">
        <f t="shared" ref="J3702:J3705" si="3324">J3701</f>
        <v>Exhaust diffusers 600x600</v>
      </c>
      <c r="K3702" s="248" t="s">
        <v>304</v>
      </c>
      <c r="L3702" s="248" t="s">
        <v>562</v>
      </c>
      <c r="M3702" s="233">
        <v>9</v>
      </c>
      <c r="N3702" s="249" t="s">
        <v>39</v>
      </c>
      <c r="P3702" s="533">
        <v>0</v>
      </c>
      <c r="Q3702" s="533">
        <f t="shared" ref="Q3702:Q3705" si="3325">O3702*0.93</f>
        <v>0</v>
      </c>
      <c r="R3702" s="533">
        <f t="shared" ref="R3702:R3705" si="3326">Q3702*M3702</f>
        <v>0</v>
      </c>
    </row>
    <row r="3703" spans="1:18" ht="15.75">
      <c r="A3703" s="533" t="s">
        <v>2729</v>
      </c>
      <c r="B3703" s="533">
        <v>23</v>
      </c>
      <c r="C3703" s="533" t="s">
        <v>682</v>
      </c>
      <c r="D3703" s="572" t="s">
        <v>2145</v>
      </c>
      <c r="E3703" s="571" t="str">
        <f t="shared" si="3316"/>
        <v xml:space="preserve"> DIFFUSERS, REGISTERS, AND GRILLES</v>
      </c>
      <c r="F3703" s="533" t="str">
        <f t="shared" si="3317"/>
        <v>ME</v>
      </c>
      <c r="G3703" s="533" t="s">
        <v>2722</v>
      </c>
      <c r="H3703" s="533">
        <v>958</v>
      </c>
      <c r="I3703" s="533" t="s">
        <v>771</v>
      </c>
      <c r="J3703" s="533" t="str">
        <f t="shared" si="3324"/>
        <v>Exhaust diffusers 600x600</v>
      </c>
      <c r="K3703" s="248" t="s">
        <v>306</v>
      </c>
      <c r="L3703" s="248" t="s">
        <v>774</v>
      </c>
      <c r="M3703" s="233">
        <v>6</v>
      </c>
      <c r="N3703" s="249" t="s">
        <v>39</v>
      </c>
      <c r="P3703" s="533">
        <v>0</v>
      </c>
      <c r="Q3703" s="533">
        <f t="shared" si="3325"/>
        <v>0</v>
      </c>
      <c r="R3703" s="533">
        <f t="shared" si="3326"/>
        <v>0</v>
      </c>
    </row>
    <row r="3704" spans="1:18" ht="15.75">
      <c r="A3704" s="533" t="s">
        <v>2729</v>
      </c>
      <c r="B3704" s="533">
        <v>23</v>
      </c>
      <c r="C3704" s="533" t="s">
        <v>682</v>
      </c>
      <c r="D3704" s="572" t="s">
        <v>2145</v>
      </c>
      <c r="E3704" s="571" t="str">
        <f t="shared" si="3316"/>
        <v xml:space="preserve"> DIFFUSERS, REGISTERS, AND GRILLES</v>
      </c>
      <c r="F3704" s="533" t="str">
        <f t="shared" si="3317"/>
        <v>ME</v>
      </c>
      <c r="G3704" s="533" t="s">
        <v>2722</v>
      </c>
      <c r="H3704" s="533">
        <v>959</v>
      </c>
      <c r="I3704" s="533" t="s">
        <v>771</v>
      </c>
      <c r="J3704" s="533" t="str">
        <f t="shared" si="3324"/>
        <v>Exhaust diffusers 600x600</v>
      </c>
      <c r="K3704" s="248" t="s">
        <v>13</v>
      </c>
      <c r="L3704" s="248" t="s">
        <v>776</v>
      </c>
      <c r="M3704" s="233">
        <v>3</v>
      </c>
      <c r="N3704" s="249" t="s">
        <v>39</v>
      </c>
      <c r="P3704" s="533">
        <v>0</v>
      </c>
      <c r="Q3704" s="533">
        <f t="shared" si="3325"/>
        <v>0</v>
      </c>
      <c r="R3704" s="533">
        <f t="shared" si="3326"/>
        <v>0</v>
      </c>
    </row>
    <row r="3705" spans="1:18" ht="15.75">
      <c r="A3705" s="533" t="s">
        <v>2729</v>
      </c>
      <c r="B3705" s="533">
        <v>23</v>
      </c>
      <c r="C3705" s="533" t="s">
        <v>682</v>
      </c>
      <c r="D3705" s="572" t="s">
        <v>2145</v>
      </c>
      <c r="E3705" s="571" t="str">
        <f t="shared" si="3316"/>
        <v xml:space="preserve"> DIFFUSERS, REGISTERS, AND GRILLES</v>
      </c>
      <c r="F3705" s="533" t="str">
        <f t="shared" si="3317"/>
        <v>ME</v>
      </c>
      <c r="G3705" s="533" t="s">
        <v>2722</v>
      </c>
      <c r="H3705" s="533">
        <v>960</v>
      </c>
      <c r="I3705" s="533" t="s">
        <v>771</v>
      </c>
      <c r="J3705" s="533" t="str">
        <f t="shared" si="3324"/>
        <v>Exhaust diffusers 600x600</v>
      </c>
      <c r="K3705" s="248" t="s">
        <v>15</v>
      </c>
      <c r="L3705" s="248" t="s">
        <v>777</v>
      </c>
      <c r="M3705" s="233">
        <v>1</v>
      </c>
      <c r="N3705" s="249" t="s">
        <v>39</v>
      </c>
      <c r="P3705" s="533">
        <v>0</v>
      </c>
      <c r="Q3705" s="533">
        <f t="shared" si="3325"/>
        <v>0</v>
      </c>
      <c r="R3705" s="533">
        <f t="shared" si="3326"/>
        <v>0</v>
      </c>
    </row>
    <row r="3706" spans="1:18" ht="15.75">
      <c r="A3706" s="533" t="s">
        <v>2729</v>
      </c>
      <c r="B3706" s="533">
        <v>23</v>
      </c>
      <c r="C3706" s="533" t="s">
        <v>682</v>
      </c>
      <c r="D3706" s="572" t="s">
        <v>2145</v>
      </c>
      <c r="E3706" s="571" t="str">
        <f t="shared" si="3316"/>
        <v xml:space="preserve"> DIFFUSERS, REGISTERS, AND GRILLES</v>
      </c>
      <c r="F3706" s="533" t="str">
        <f t="shared" si="3317"/>
        <v>ME</v>
      </c>
      <c r="G3706" s="533" t="s">
        <v>2725</v>
      </c>
      <c r="H3706" s="533">
        <v>961</v>
      </c>
      <c r="I3706" s="533" t="str">
        <f t="shared" ref="I3706" si="3327">L3706</f>
        <v>Registers</v>
      </c>
      <c r="J3706" s="533" t="str">
        <f t="shared" ref="J3706:J3707" si="3328">L3706</f>
        <v>Registers</v>
      </c>
      <c r="K3706" s="137"/>
      <c r="L3706" s="137" t="s">
        <v>780</v>
      </c>
      <c r="M3706" s="104"/>
      <c r="N3706" s="101"/>
    </row>
    <row r="3707" spans="1:18" ht="16.5" thickBot="1">
      <c r="A3707" s="533" t="s">
        <v>2729</v>
      </c>
      <c r="B3707" s="533">
        <v>23</v>
      </c>
      <c r="C3707" s="533" t="s">
        <v>682</v>
      </c>
      <c r="D3707" s="572" t="s">
        <v>2145</v>
      </c>
      <c r="E3707" s="571" t="str">
        <f t="shared" si="3316"/>
        <v xml:space="preserve"> DIFFUSERS, REGISTERS, AND GRILLES</v>
      </c>
      <c r="F3707" s="533" t="str">
        <f t="shared" si="3317"/>
        <v>ME</v>
      </c>
      <c r="G3707" s="533" t="s">
        <v>2725</v>
      </c>
      <c r="H3707" s="533">
        <v>962</v>
      </c>
      <c r="I3707" s="533" t="s">
        <v>780</v>
      </c>
      <c r="J3707" s="533" t="str">
        <f t="shared" si="3328"/>
        <v>Supply registers</v>
      </c>
      <c r="K3707" s="137"/>
      <c r="L3707" s="137" t="s">
        <v>781</v>
      </c>
      <c r="M3707" s="104"/>
      <c r="N3707" s="101"/>
    </row>
    <row r="3708" spans="1:18" ht="16.5" thickBot="1">
      <c r="A3708" s="533" t="s">
        <v>2729</v>
      </c>
      <c r="B3708" s="533">
        <v>23</v>
      </c>
      <c r="C3708" s="533" t="s">
        <v>682</v>
      </c>
      <c r="D3708" s="572" t="s">
        <v>2145</v>
      </c>
      <c r="E3708" s="571" t="str">
        <f t="shared" si="3316"/>
        <v xml:space="preserve"> DIFFUSERS, REGISTERS, AND GRILLES</v>
      </c>
      <c r="F3708" s="533" t="str">
        <f t="shared" si="3317"/>
        <v>ME</v>
      </c>
      <c r="G3708" s="533" t="s">
        <v>2722</v>
      </c>
      <c r="H3708" s="533">
        <v>963</v>
      </c>
      <c r="I3708" s="533" t="s">
        <v>780</v>
      </c>
      <c r="J3708" s="533" t="str">
        <f t="shared" ref="J3708:J3713" si="3329">J3707</f>
        <v>Supply registers</v>
      </c>
      <c r="K3708" s="137" t="s">
        <v>13</v>
      </c>
      <c r="L3708" s="137" t="s">
        <v>782</v>
      </c>
      <c r="M3708" s="189">
        <v>6</v>
      </c>
      <c r="N3708" s="259" t="s">
        <v>39</v>
      </c>
      <c r="O3708" s="533">
        <v>45</v>
      </c>
      <c r="P3708" s="533">
        <v>270</v>
      </c>
      <c r="Q3708" s="533">
        <f t="shared" ref="Q3708:Q3713" si="3330">O3708*0.93</f>
        <v>41.85</v>
      </c>
      <c r="R3708" s="533">
        <f t="shared" ref="R3708:R3713" si="3331">Q3708*M3708</f>
        <v>251.10000000000002</v>
      </c>
    </row>
    <row r="3709" spans="1:18" ht="15.75">
      <c r="A3709" s="533" t="s">
        <v>2729</v>
      </c>
      <c r="B3709" s="533">
        <v>23</v>
      </c>
      <c r="C3709" s="533" t="s">
        <v>682</v>
      </c>
      <c r="D3709" s="572" t="s">
        <v>2145</v>
      </c>
      <c r="E3709" s="571" t="str">
        <f t="shared" si="3316"/>
        <v xml:space="preserve"> DIFFUSERS, REGISTERS, AND GRILLES</v>
      </c>
      <c r="F3709" s="533" t="str">
        <f t="shared" si="3317"/>
        <v>ME</v>
      </c>
      <c r="G3709" s="533" t="s">
        <v>2722</v>
      </c>
      <c r="H3709" s="533">
        <v>964</v>
      </c>
      <c r="I3709" s="533" t="s">
        <v>780</v>
      </c>
      <c r="J3709" s="533" t="str">
        <f t="shared" si="3329"/>
        <v>Supply registers</v>
      </c>
      <c r="K3709" s="248" t="s">
        <v>19</v>
      </c>
      <c r="L3709" s="248" t="s">
        <v>783</v>
      </c>
      <c r="M3709" s="242">
        <v>2</v>
      </c>
      <c r="N3709" s="260" t="s">
        <v>39</v>
      </c>
      <c r="P3709" s="533">
        <v>0</v>
      </c>
      <c r="Q3709" s="533">
        <f t="shared" si="3330"/>
        <v>0</v>
      </c>
      <c r="R3709" s="533">
        <f t="shared" si="3331"/>
        <v>0</v>
      </c>
    </row>
    <row r="3710" spans="1:18" ht="16.5" thickBot="1">
      <c r="A3710" s="533" t="s">
        <v>2729</v>
      </c>
      <c r="B3710" s="533">
        <v>23</v>
      </c>
      <c r="C3710" s="533" t="s">
        <v>682</v>
      </c>
      <c r="D3710" s="572" t="s">
        <v>2145</v>
      </c>
      <c r="E3710" s="571" t="str">
        <f t="shared" si="3316"/>
        <v xml:space="preserve"> DIFFUSERS, REGISTERS, AND GRILLES</v>
      </c>
      <c r="F3710" s="533" t="str">
        <f t="shared" si="3317"/>
        <v>ME</v>
      </c>
      <c r="G3710" s="533" t="s">
        <v>2722</v>
      </c>
      <c r="H3710" s="533">
        <v>965</v>
      </c>
      <c r="I3710" s="533" t="s">
        <v>780</v>
      </c>
      <c r="J3710" s="533" t="str">
        <f t="shared" si="3329"/>
        <v>Supply registers</v>
      </c>
      <c r="K3710" s="248" t="s">
        <v>20</v>
      </c>
      <c r="L3710" s="248" t="s">
        <v>1080</v>
      </c>
      <c r="M3710" s="242">
        <v>1</v>
      </c>
      <c r="N3710" s="260" t="s">
        <v>39</v>
      </c>
      <c r="P3710" s="533">
        <v>0</v>
      </c>
      <c r="Q3710" s="533">
        <f t="shared" si="3330"/>
        <v>0</v>
      </c>
      <c r="R3710" s="533">
        <f t="shared" si="3331"/>
        <v>0</v>
      </c>
    </row>
    <row r="3711" spans="1:18" ht="16.5" thickBot="1">
      <c r="A3711" s="533" t="s">
        <v>2729</v>
      </c>
      <c r="B3711" s="533">
        <v>23</v>
      </c>
      <c r="C3711" s="533" t="s">
        <v>682</v>
      </c>
      <c r="D3711" s="572" t="s">
        <v>2145</v>
      </c>
      <c r="E3711" s="571" t="str">
        <f t="shared" si="3316"/>
        <v xml:space="preserve"> DIFFUSERS, REGISTERS, AND GRILLES</v>
      </c>
      <c r="F3711" s="533" t="str">
        <f t="shared" si="3317"/>
        <v>ME</v>
      </c>
      <c r="G3711" s="533" t="s">
        <v>2722</v>
      </c>
      <c r="H3711" s="533">
        <v>966</v>
      </c>
      <c r="I3711" s="533" t="s">
        <v>780</v>
      </c>
      <c r="J3711" s="533" t="str">
        <f t="shared" si="3329"/>
        <v>Supply registers</v>
      </c>
      <c r="K3711" s="137" t="s">
        <v>15</v>
      </c>
      <c r="L3711" s="137" t="s">
        <v>1081</v>
      </c>
      <c r="M3711" s="189">
        <v>2</v>
      </c>
      <c r="N3711" s="259" t="s">
        <v>39</v>
      </c>
      <c r="O3711" s="533">
        <v>65</v>
      </c>
      <c r="P3711" s="533">
        <v>130</v>
      </c>
      <c r="Q3711" s="533">
        <f t="shared" si="3330"/>
        <v>60.45</v>
      </c>
      <c r="R3711" s="533">
        <f t="shared" si="3331"/>
        <v>120.9</v>
      </c>
    </row>
    <row r="3712" spans="1:18" ht="15.75">
      <c r="A3712" s="533" t="s">
        <v>2729</v>
      </c>
      <c r="B3712" s="533">
        <v>23</v>
      </c>
      <c r="C3712" s="533" t="s">
        <v>682</v>
      </c>
      <c r="D3712" s="572" t="s">
        <v>2145</v>
      </c>
      <c r="E3712" s="571" t="str">
        <f t="shared" si="3316"/>
        <v xml:space="preserve"> DIFFUSERS, REGISTERS, AND GRILLES</v>
      </c>
      <c r="F3712" s="533" t="str">
        <f t="shared" si="3317"/>
        <v>ME</v>
      </c>
      <c r="G3712" s="533" t="s">
        <v>2722</v>
      </c>
      <c r="H3712" s="533">
        <v>967</v>
      </c>
      <c r="I3712" s="533" t="s">
        <v>780</v>
      </c>
      <c r="J3712" s="533" t="str">
        <f t="shared" si="3329"/>
        <v>Supply registers</v>
      </c>
      <c r="K3712" s="647" t="s">
        <v>17</v>
      </c>
      <c r="L3712" s="648" t="s">
        <v>1082</v>
      </c>
      <c r="M3712" s="649">
        <v>4</v>
      </c>
      <c r="N3712" s="488" t="s">
        <v>39</v>
      </c>
      <c r="Q3712" s="533">
        <f t="shared" si="3330"/>
        <v>0</v>
      </c>
      <c r="R3712" s="533">
        <f t="shared" si="3331"/>
        <v>0</v>
      </c>
    </row>
    <row r="3713" spans="1:18" ht="15.75">
      <c r="A3713" s="533" t="s">
        <v>2729</v>
      </c>
      <c r="B3713" s="533">
        <v>23</v>
      </c>
      <c r="C3713" s="533" t="s">
        <v>682</v>
      </c>
      <c r="D3713" s="572" t="s">
        <v>2145</v>
      </c>
      <c r="E3713" s="571" t="str">
        <f t="shared" si="3316"/>
        <v xml:space="preserve"> DIFFUSERS, REGISTERS, AND GRILLES</v>
      </c>
      <c r="F3713" s="533" t="str">
        <f t="shared" si="3317"/>
        <v>ME</v>
      </c>
      <c r="G3713" s="533" t="s">
        <v>2722</v>
      </c>
      <c r="H3713" s="533">
        <v>968</v>
      </c>
      <c r="I3713" s="533" t="s">
        <v>780</v>
      </c>
      <c r="J3713" s="533" t="str">
        <f t="shared" si="3329"/>
        <v>Supply registers</v>
      </c>
      <c r="K3713" s="248" t="s">
        <v>48</v>
      </c>
      <c r="L3713" s="248" t="s">
        <v>1083</v>
      </c>
      <c r="M3713" s="256">
        <v>1</v>
      </c>
      <c r="N3713" s="257" t="s">
        <v>39</v>
      </c>
      <c r="P3713" s="533">
        <v>0</v>
      </c>
      <c r="Q3713" s="533">
        <f t="shared" si="3330"/>
        <v>0</v>
      </c>
      <c r="R3713" s="533">
        <f t="shared" si="3331"/>
        <v>0</v>
      </c>
    </row>
    <row r="3714" spans="1:18" ht="16.5" thickBot="1">
      <c r="A3714" s="533" t="s">
        <v>2729</v>
      </c>
      <c r="B3714" s="533">
        <v>23</v>
      </c>
      <c r="C3714" s="533" t="s">
        <v>682</v>
      </c>
      <c r="D3714" s="572" t="s">
        <v>2145</v>
      </c>
      <c r="E3714" s="571" t="str">
        <f t="shared" si="3316"/>
        <v xml:space="preserve"> DIFFUSERS, REGISTERS, AND GRILLES</v>
      </c>
      <c r="F3714" s="533" t="str">
        <f t="shared" si="3317"/>
        <v>ME</v>
      </c>
      <c r="G3714" s="533" t="s">
        <v>2725</v>
      </c>
      <c r="H3714" s="533">
        <v>969</v>
      </c>
      <c r="I3714" s="533" t="s">
        <v>780</v>
      </c>
      <c r="J3714" s="533" t="str">
        <f>L3714</f>
        <v>Return air registers</v>
      </c>
      <c r="K3714" s="137"/>
      <c r="L3714" s="137" t="s">
        <v>784</v>
      </c>
      <c r="M3714" s="104"/>
      <c r="N3714" s="101"/>
    </row>
    <row r="3715" spans="1:18" ht="16.5" thickBot="1">
      <c r="A3715" s="533" t="s">
        <v>2729</v>
      </c>
      <c r="B3715" s="533">
        <v>23</v>
      </c>
      <c r="C3715" s="533" t="s">
        <v>682</v>
      </c>
      <c r="D3715" s="572" t="s">
        <v>2145</v>
      </c>
      <c r="E3715" s="571" t="str">
        <f t="shared" si="3316"/>
        <v xml:space="preserve"> DIFFUSERS, REGISTERS, AND GRILLES</v>
      </c>
      <c r="F3715" s="533" t="str">
        <f t="shared" si="3317"/>
        <v>ME</v>
      </c>
      <c r="G3715" s="533" t="s">
        <v>2722</v>
      </c>
      <c r="H3715" s="533">
        <v>970</v>
      </c>
      <c r="I3715" s="533" t="s">
        <v>780</v>
      </c>
      <c r="J3715" s="533" t="str">
        <f t="shared" ref="J3715:J3721" si="3332">J3714</f>
        <v>Return air registers</v>
      </c>
      <c r="K3715" s="137" t="s">
        <v>17</v>
      </c>
      <c r="L3715" s="137" t="s">
        <v>782</v>
      </c>
      <c r="M3715" s="180">
        <v>6</v>
      </c>
      <c r="N3715" s="262" t="s">
        <v>39</v>
      </c>
      <c r="O3715" s="533">
        <v>45</v>
      </c>
      <c r="P3715" s="533">
        <v>270</v>
      </c>
      <c r="Q3715" s="533">
        <f t="shared" ref="Q3715:Q3721" si="3333">O3715*0.93</f>
        <v>41.85</v>
      </c>
      <c r="R3715" s="533">
        <f t="shared" ref="R3715:R3721" si="3334">Q3715*M3715</f>
        <v>251.10000000000002</v>
      </c>
    </row>
    <row r="3716" spans="1:18" ht="15.75">
      <c r="A3716" s="533" t="s">
        <v>2729</v>
      </c>
      <c r="B3716" s="533">
        <v>23</v>
      </c>
      <c r="C3716" s="533" t="s">
        <v>682</v>
      </c>
      <c r="D3716" s="572" t="s">
        <v>2145</v>
      </c>
      <c r="E3716" s="571" t="str">
        <f t="shared" si="3316"/>
        <v xml:space="preserve"> DIFFUSERS, REGISTERS, AND GRILLES</v>
      </c>
      <c r="F3716" s="533" t="str">
        <f t="shared" si="3317"/>
        <v>ME</v>
      </c>
      <c r="G3716" s="533" t="s">
        <v>2722</v>
      </c>
      <c r="H3716" s="533">
        <v>971</v>
      </c>
      <c r="I3716" s="533" t="s">
        <v>780</v>
      </c>
      <c r="J3716" s="533" t="str">
        <f t="shared" si="3332"/>
        <v>Return air registers</v>
      </c>
      <c r="K3716" s="248" t="s">
        <v>76</v>
      </c>
      <c r="L3716" s="248" t="s">
        <v>783</v>
      </c>
      <c r="M3716" s="256">
        <v>2</v>
      </c>
      <c r="N3716" s="257" t="s">
        <v>39</v>
      </c>
      <c r="P3716" s="533">
        <v>0</v>
      </c>
      <c r="Q3716" s="533">
        <f t="shared" si="3333"/>
        <v>0</v>
      </c>
      <c r="R3716" s="533">
        <f t="shared" si="3334"/>
        <v>0</v>
      </c>
    </row>
    <row r="3717" spans="1:18" ht="15.75">
      <c r="A3717" s="533" t="s">
        <v>2729</v>
      </c>
      <c r="B3717" s="533">
        <v>23</v>
      </c>
      <c r="C3717" s="533" t="s">
        <v>682</v>
      </c>
      <c r="D3717" s="572" t="s">
        <v>2145</v>
      </c>
      <c r="E3717" s="571" t="str">
        <f t="shared" si="3316"/>
        <v xml:space="preserve"> DIFFUSERS, REGISTERS, AND GRILLES</v>
      </c>
      <c r="F3717" s="533" t="str">
        <f t="shared" si="3317"/>
        <v>ME</v>
      </c>
      <c r="G3717" s="533" t="s">
        <v>2722</v>
      </c>
      <c r="H3717" s="533">
        <v>972</v>
      </c>
      <c r="I3717" s="533" t="s">
        <v>780</v>
      </c>
      <c r="J3717" s="533" t="str">
        <f t="shared" si="3332"/>
        <v>Return air registers</v>
      </c>
      <c r="K3717" s="248" t="s">
        <v>77</v>
      </c>
      <c r="L3717" s="248" t="s">
        <v>786</v>
      </c>
      <c r="M3717" s="256">
        <v>1</v>
      </c>
      <c r="N3717" s="257" t="s">
        <v>39</v>
      </c>
      <c r="P3717" s="533">
        <v>0</v>
      </c>
      <c r="Q3717" s="533">
        <f t="shared" si="3333"/>
        <v>0</v>
      </c>
      <c r="R3717" s="533">
        <f t="shared" si="3334"/>
        <v>0</v>
      </c>
    </row>
    <row r="3718" spans="1:18" ht="16.5" thickBot="1">
      <c r="A3718" s="533" t="s">
        <v>2729</v>
      </c>
      <c r="B3718" s="533">
        <v>23</v>
      </c>
      <c r="C3718" s="533" t="s">
        <v>682</v>
      </c>
      <c r="D3718" s="572" t="s">
        <v>2145</v>
      </c>
      <c r="E3718" s="571" t="str">
        <f t="shared" si="3316"/>
        <v xml:space="preserve"> DIFFUSERS, REGISTERS, AND GRILLES</v>
      </c>
      <c r="F3718" s="533" t="str">
        <f t="shared" si="3317"/>
        <v>ME</v>
      </c>
      <c r="G3718" s="533" t="s">
        <v>2722</v>
      </c>
      <c r="H3718" s="533">
        <v>973</v>
      </c>
      <c r="I3718" s="533" t="s">
        <v>780</v>
      </c>
      <c r="J3718" s="533" t="str">
        <f t="shared" si="3332"/>
        <v>Return air registers</v>
      </c>
      <c r="K3718" s="248" t="s">
        <v>78</v>
      </c>
      <c r="L3718" s="248" t="s">
        <v>1080</v>
      </c>
      <c r="M3718" s="242">
        <v>1</v>
      </c>
      <c r="N3718" s="260" t="s">
        <v>39</v>
      </c>
      <c r="P3718" s="533">
        <v>0</v>
      </c>
      <c r="Q3718" s="533">
        <f t="shared" si="3333"/>
        <v>0</v>
      </c>
      <c r="R3718" s="533">
        <f t="shared" si="3334"/>
        <v>0</v>
      </c>
    </row>
    <row r="3719" spans="1:18" ht="16.5" thickBot="1">
      <c r="A3719" s="533" t="s">
        <v>2729</v>
      </c>
      <c r="B3719" s="533">
        <v>23</v>
      </c>
      <c r="C3719" s="533" t="s">
        <v>682</v>
      </c>
      <c r="D3719" s="572" t="s">
        <v>2145</v>
      </c>
      <c r="E3719" s="571" t="str">
        <f t="shared" si="3316"/>
        <v xml:space="preserve"> DIFFUSERS, REGISTERS, AND GRILLES</v>
      </c>
      <c r="F3719" s="533" t="str">
        <f t="shared" si="3317"/>
        <v>ME</v>
      </c>
      <c r="G3719" s="533" t="s">
        <v>2722</v>
      </c>
      <c r="H3719" s="533">
        <v>974</v>
      </c>
      <c r="I3719" s="533" t="s">
        <v>780</v>
      </c>
      <c r="J3719" s="533" t="str">
        <f t="shared" si="3332"/>
        <v>Return air registers</v>
      </c>
      <c r="K3719" s="137" t="s">
        <v>19</v>
      </c>
      <c r="L3719" s="137" t="s">
        <v>1081</v>
      </c>
      <c r="M3719" s="189">
        <v>2</v>
      </c>
      <c r="N3719" s="259" t="s">
        <v>39</v>
      </c>
      <c r="O3719" s="533">
        <v>95</v>
      </c>
      <c r="P3719" s="533">
        <v>190</v>
      </c>
      <c r="Q3719" s="533">
        <f t="shared" si="3333"/>
        <v>88.350000000000009</v>
      </c>
      <c r="R3719" s="533">
        <f t="shared" si="3334"/>
        <v>176.70000000000002</v>
      </c>
    </row>
    <row r="3720" spans="1:18" ht="15.75">
      <c r="A3720" s="533" t="s">
        <v>2729</v>
      </c>
      <c r="B3720" s="533">
        <v>23</v>
      </c>
      <c r="C3720" s="533" t="s">
        <v>682</v>
      </c>
      <c r="D3720" s="572" t="s">
        <v>2145</v>
      </c>
      <c r="E3720" s="571" t="str">
        <f t="shared" si="3316"/>
        <v xml:space="preserve"> DIFFUSERS, REGISTERS, AND GRILLES</v>
      </c>
      <c r="F3720" s="533" t="str">
        <f t="shared" si="3317"/>
        <v>ME</v>
      </c>
      <c r="G3720" s="533" t="s">
        <v>2722</v>
      </c>
      <c r="H3720" s="533">
        <v>975</v>
      </c>
      <c r="I3720" s="533" t="s">
        <v>780</v>
      </c>
      <c r="J3720" s="533" t="str">
        <f t="shared" si="3332"/>
        <v>Return air registers</v>
      </c>
      <c r="K3720" s="647" t="s">
        <v>1125</v>
      </c>
      <c r="L3720" s="647" t="s">
        <v>1082</v>
      </c>
      <c r="M3720" s="256">
        <v>4</v>
      </c>
      <c r="N3720" s="257" t="s">
        <v>39</v>
      </c>
      <c r="Q3720" s="533">
        <f t="shared" si="3333"/>
        <v>0</v>
      </c>
      <c r="R3720" s="533">
        <f t="shared" si="3334"/>
        <v>0</v>
      </c>
    </row>
    <row r="3721" spans="1:18" ht="15.75">
      <c r="A3721" s="533" t="s">
        <v>2729</v>
      </c>
      <c r="B3721" s="533">
        <v>23</v>
      </c>
      <c r="C3721" s="533" t="s">
        <v>682</v>
      </c>
      <c r="D3721" s="572" t="s">
        <v>2145</v>
      </c>
      <c r="E3721" s="571" t="str">
        <f t="shared" si="3316"/>
        <v xml:space="preserve"> DIFFUSERS, REGISTERS, AND GRILLES</v>
      </c>
      <c r="F3721" s="533" t="str">
        <f t="shared" si="3317"/>
        <v>ME</v>
      </c>
      <c r="G3721" s="533" t="s">
        <v>2722</v>
      </c>
      <c r="H3721" s="533">
        <v>976</v>
      </c>
      <c r="I3721" s="533" t="s">
        <v>780</v>
      </c>
      <c r="J3721" s="533" t="str">
        <f t="shared" si="3332"/>
        <v>Return air registers</v>
      </c>
      <c r="K3721" s="248" t="s">
        <v>306</v>
      </c>
      <c r="L3721" s="248" t="s">
        <v>1083</v>
      </c>
      <c r="M3721" s="256">
        <v>1</v>
      </c>
      <c r="N3721" s="257" t="s">
        <v>39</v>
      </c>
      <c r="P3721" s="533">
        <v>0</v>
      </c>
      <c r="Q3721" s="533">
        <f t="shared" si="3333"/>
        <v>0</v>
      </c>
      <c r="R3721" s="533">
        <f t="shared" si="3334"/>
        <v>0</v>
      </c>
    </row>
    <row r="3722" spans="1:18" ht="16.5" thickBot="1">
      <c r="A3722" s="533" t="s">
        <v>2729</v>
      </c>
      <c r="B3722" s="533">
        <v>23</v>
      </c>
      <c r="C3722" s="533" t="s">
        <v>682</v>
      </c>
      <c r="D3722" s="572" t="s">
        <v>2145</v>
      </c>
      <c r="E3722" s="571" t="str">
        <f t="shared" si="3316"/>
        <v xml:space="preserve"> DIFFUSERS, REGISTERS, AND GRILLES</v>
      </c>
      <c r="F3722" s="533" t="str">
        <f t="shared" si="3317"/>
        <v>ME</v>
      </c>
      <c r="G3722" s="533" t="s">
        <v>2725</v>
      </c>
      <c r="H3722" s="533">
        <v>977</v>
      </c>
      <c r="I3722" s="533" t="s">
        <v>780</v>
      </c>
      <c r="J3722" s="533" t="str">
        <f>L3722</f>
        <v>Exhaust air registers</v>
      </c>
      <c r="K3722" s="137"/>
      <c r="L3722" s="137" t="s">
        <v>785</v>
      </c>
      <c r="M3722" s="104"/>
      <c r="N3722" s="101"/>
    </row>
    <row r="3723" spans="1:18" ht="16.5" thickBot="1">
      <c r="A3723" s="533" t="s">
        <v>2729</v>
      </c>
      <c r="B3723" s="533">
        <v>23</v>
      </c>
      <c r="C3723" s="533" t="s">
        <v>682</v>
      </c>
      <c r="D3723" s="572" t="s">
        <v>2145</v>
      </c>
      <c r="E3723" s="571" t="str">
        <f t="shared" si="3316"/>
        <v xml:space="preserve"> DIFFUSERS, REGISTERS, AND GRILLES</v>
      </c>
      <c r="F3723" s="533" t="str">
        <f t="shared" si="3317"/>
        <v>ME</v>
      </c>
      <c r="G3723" s="533" t="s">
        <v>2722</v>
      </c>
      <c r="H3723" s="533">
        <v>978</v>
      </c>
      <c r="I3723" s="533" t="s">
        <v>780</v>
      </c>
      <c r="J3723" s="533" t="str">
        <f t="shared" ref="J3723:J3725" si="3335">J3722</f>
        <v>Exhaust air registers</v>
      </c>
      <c r="K3723" s="137" t="s">
        <v>13</v>
      </c>
      <c r="L3723" s="137" t="s">
        <v>786</v>
      </c>
      <c r="M3723" s="106">
        <v>12</v>
      </c>
      <c r="N3723" s="247" t="s">
        <v>39</v>
      </c>
      <c r="O3723" s="533">
        <v>30</v>
      </c>
      <c r="P3723" s="533">
        <v>360</v>
      </c>
      <c r="Q3723" s="533">
        <f t="shared" ref="Q3723:Q3725" si="3336">O3723*0.93</f>
        <v>27.900000000000002</v>
      </c>
      <c r="R3723" s="533">
        <f t="shared" ref="R3723:R3725" si="3337">Q3723*M3723</f>
        <v>334.8</v>
      </c>
    </row>
    <row r="3724" spans="1:18" ht="15.75">
      <c r="A3724" s="533" t="s">
        <v>2729</v>
      </c>
      <c r="B3724" s="533">
        <v>23</v>
      </c>
      <c r="C3724" s="533" t="s">
        <v>682</v>
      </c>
      <c r="D3724" s="572" t="s">
        <v>2145</v>
      </c>
      <c r="E3724" s="571" t="str">
        <f t="shared" si="3316"/>
        <v xml:space="preserve"> DIFFUSERS, REGISTERS, AND GRILLES</v>
      </c>
      <c r="F3724" s="533" t="str">
        <f t="shared" si="3317"/>
        <v>ME</v>
      </c>
      <c r="G3724" s="533" t="s">
        <v>2722</v>
      </c>
      <c r="H3724" s="533">
        <v>979</v>
      </c>
      <c r="I3724" s="533" t="s">
        <v>780</v>
      </c>
      <c r="J3724" s="533" t="str">
        <f t="shared" si="3335"/>
        <v>Exhaust air registers</v>
      </c>
      <c r="K3724" s="248" t="s">
        <v>15</v>
      </c>
      <c r="L3724" s="248" t="s">
        <v>1084</v>
      </c>
      <c r="M3724" s="233">
        <v>1</v>
      </c>
      <c r="N3724" s="249" t="s">
        <v>39</v>
      </c>
      <c r="P3724" s="533">
        <v>0</v>
      </c>
      <c r="Q3724" s="533">
        <f t="shared" si="3336"/>
        <v>0</v>
      </c>
      <c r="R3724" s="533">
        <f t="shared" si="3337"/>
        <v>0</v>
      </c>
    </row>
    <row r="3725" spans="1:18" ht="15.75">
      <c r="A3725" s="533" t="s">
        <v>2729</v>
      </c>
      <c r="B3725" s="533">
        <v>23</v>
      </c>
      <c r="C3725" s="533" t="s">
        <v>682</v>
      </c>
      <c r="D3725" s="572" t="s">
        <v>2145</v>
      </c>
      <c r="E3725" s="571" t="str">
        <f t="shared" si="3316"/>
        <v xml:space="preserve"> DIFFUSERS, REGISTERS, AND GRILLES</v>
      </c>
      <c r="F3725" s="533" t="str">
        <f t="shared" si="3317"/>
        <v>ME</v>
      </c>
      <c r="G3725" s="533" t="s">
        <v>2722</v>
      </c>
      <c r="H3725" s="533">
        <v>980</v>
      </c>
      <c r="I3725" s="533" t="s">
        <v>780</v>
      </c>
      <c r="J3725" s="533" t="str">
        <f t="shared" si="3335"/>
        <v>Exhaust air registers</v>
      </c>
      <c r="K3725" s="137" t="s">
        <v>15</v>
      </c>
      <c r="L3725" s="137" t="s">
        <v>1085</v>
      </c>
      <c r="M3725" s="106">
        <v>1</v>
      </c>
      <c r="N3725" s="101" t="s">
        <v>39</v>
      </c>
      <c r="O3725" s="533">
        <v>30</v>
      </c>
      <c r="P3725" s="533">
        <v>30</v>
      </c>
      <c r="Q3725" s="533">
        <f t="shared" si="3336"/>
        <v>27.900000000000002</v>
      </c>
      <c r="R3725" s="533">
        <f t="shared" si="3337"/>
        <v>27.900000000000002</v>
      </c>
    </row>
    <row r="3726" spans="1:18" ht="15.75">
      <c r="A3726" s="533" t="s">
        <v>2729</v>
      </c>
      <c r="B3726" s="533">
        <v>23</v>
      </c>
      <c r="C3726" s="533" t="s">
        <v>682</v>
      </c>
      <c r="D3726" s="572" t="s">
        <v>2145</v>
      </c>
      <c r="E3726" s="571" t="str">
        <f t="shared" si="3316"/>
        <v xml:space="preserve"> DIFFUSERS, REGISTERS, AND GRILLES</v>
      </c>
      <c r="F3726" s="533" t="str">
        <f t="shared" si="3317"/>
        <v>ME</v>
      </c>
      <c r="G3726" s="533" t="s">
        <v>2725</v>
      </c>
      <c r="H3726" s="533">
        <v>981</v>
      </c>
      <c r="I3726" s="533" t="str">
        <f t="shared" ref="I3726" si="3338">L3726</f>
        <v>Grilles</v>
      </c>
      <c r="J3726" s="533" t="str">
        <f t="shared" ref="J3726:J3727" si="3339">L3726</f>
        <v>Grilles</v>
      </c>
      <c r="K3726" s="137"/>
      <c r="L3726" s="137" t="s">
        <v>787</v>
      </c>
      <c r="M3726" s="104"/>
      <c r="N3726" s="101"/>
    </row>
    <row r="3727" spans="1:18" ht="16.5" thickBot="1">
      <c r="A3727" s="533" t="s">
        <v>2729</v>
      </c>
      <c r="B3727" s="533">
        <v>23</v>
      </c>
      <c r="C3727" s="533" t="s">
        <v>682</v>
      </c>
      <c r="D3727" s="572" t="s">
        <v>2145</v>
      </c>
      <c r="E3727" s="571" t="str">
        <f t="shared" si="3316"/>
        <v xml:space="preserve"> DIFFUSERS, REGISTERS, AND GRILLES</v>
      </c>
      <c r="F3727" s="533" t="str">
        <f t="shared" si="3317"/>
        <v>ME</v>
      </c>
      <c r="G3727" s="533" t="s">
        <v>2725</v>
      </c>
      <c r="H3727" s="533">
        <v>982</v>
      </c>
      <c r="I3727" s="533" t="s">
        <v>787</v>
      </c>
      <c r="J3727" s="533" t="str">
        <f t="shared" si="3339"/>
        <v>Door grilles</v>
      </c>
      <c r="K3727" s="137"/>
      <c r="L3727" s="137" t="s">
        <v>788</v>
      </c>
      <c r="M3727" s="104"/>
      <c r="N3727" s="101"/>
    </row>
    <row r="3728" spans="1:18" ht="16.5" thickBot="1">
      <c r="A3728" s="533" t="s">
        <v>2729</v>
      </c>
      <c r="B3728" s="533">
        <v>23</v>
      </c>
      <c r="C3728" s="533" t="s">
        <v>682</v>
      </c>
      <c r="D3728" s="572" t="s">
        <v>2145</v>
      </c>
      <c r="E3728" s="571" t="str">
        <f t="shared" si="3316"/>
        <v xml:space="preserve"> DIFFUSERS, REGISTERS, AND GRILLES</v>
      </c>
      <c r="F3728" s="533" t="str">
        <f t="shared" si="3317"/>
        <v>ME</v>
      </c>
      <c r="G3728" s="533" t="s">
        <v>2722</v>
      </c>
      <c r="H3728" s="533">
        <v>983</v>
      </c>
      <c r="I3728" s="533" t="s">
        <v>787</v>
      </c>
      <c r="J3728" s="533" t="str">
        <f t="shared" ref="J3728:J3730" si="3340">J3727</f>
        <v>Door grilles</v>
      </c>
      <c r="K3728" s="137" t="s">
        <v>17</v>
      </c>
      <c r="L3728" s="137" t="s">
        <v>789</v>
      </c>
      <c r="M3728" s="106">
        <v>12</v>
      </c>
      <c r="N3728" s="247" t="s">
        <v>39</v>
      </c>
      <c r="O3728" s="533">
        <v>25</v>
      </c>
      <c r="P3728" s="533">
        <v>300</v>
      </c>
      <c r="Q3728" s="533">
        <f t="shared" ref="Q3728:Q3730" si="3341">O3728*0.93</f>
        <v>23.25</v>
      </c>
      <c r="R3728" s="533">
        <f t="shared" ref="R3728:R3730" si="3342">Q3728*M3728</f>
        <v>279</v>
      </c>
    </row>
    <row r="3729" spans="1:18" ht="15.75">
      <c r="A3729" s="533" t="s">
        <v>2729</v>
      </c>
      <c r="B3729" s="533">
        <v>23</v>
      </c>
      <c r="C3729" s="533" t="s">
        <v>682</v>
      </c>
      <c r="D3729" s="572" t="s">
        <v>2145</v>
      </c>
      <c r="E3729" s="571" t="str">
        <f t="shared" si="3316"/>
        <v xml:space="preserve"> DIFFUSERS, REGISTERS, AND GRILLES</v>
      </c>
      <c r="F3729" s="533" t="str">
        <f t="shared" si="3317"/>
        <v>ME</v>
      </c>
      <c r="G3729" s="533" t="s">
        <v>2722</v>
      </c>
      <c r="H3729" s="533">
        <v>984</v>
      </c>
      <c r="I3729" s="533" t="s">
        <v>787</v>
      </c>
      <c r="J3729" s="533" t="str">
        <f t="shared" si="3340"/>
        <v>Door grilles</v>
      </c>
      <c r="K3729" s="248" t="s">
        <v>20</v>
      </c>
      <c r="L3729" s="248" t="s">
        <v>1086</v>
      </c>
      <c r="M3729" s="233">
        <v>1</v>
      </c>
      <c r="N3729" s="249" t="s">
        <v>39</v>
      </c>
      <c r="P3729" s="533">
        <v>0</v>
      </c>
      <c r="Q3729" s="533">
        <f t="shared" si="3341"/>
        <v>0</v>
      </c>
      <c r="R3729" s="533">
        <f t="shared" si="3342"/>
        <v>0</v>
      </c>
    </row>
    <row r="3730" spans="1:18" ht="15.75">
      <c r="A3730" s="533" t="s">
        <v>2729</v>
      </c>
      <c r="B3730" s="533">
        <v>23</v>
      </c>
      <c r="C3730" s="533" t="s">
        <v>682</v>
      </c>
      <c r="D3730" s="572" t="s">
        <v>2145</v>
      </c>
      <c r="E3730" s="571" t="str">
        <f t="shared" si="3316"/>
        <v xml:space="preserve"> DIFFUSERS, REGISTERS, AND GRILLES</v>
      </c>
      <c r="F3730" s="533" t="str">
        <f t="shared" si="3317"/>
        <v>ME</v>
      </c>
      <c r="G3730" s="533" t="s">
        <v>2722</v>
      </c>
      <c r="H3730" s="533">
        <v>985</v>
      </c>
      <c r="I3730" s="533" t="s">
        <v>787</v>
      </c>
      <c r="J3730" s="533" t="str">
        <f t="shared" si="3340"/>
        <v>Door grilles</v>
      </c>
      <c r="K3730" s="248" t="s">
        <v>21</v>
      </c>
      <c r="L3730" s="248" t="s">
        <v>1087</v>
      </c>
      <c r="M3730" s="233">
        <v>2</v>
      </c>
      <c r="N3730" s="249" t="s">
        <v>39</v>
      </c>
      <c r="P3730" s="533">
        <v>0</v>
      </c>
      <c r="Q3730" s="533">
        <f t="shared" si="3341"/>
        <v>0</v>
      </c>
      <c r="R3730" s="533">
        <f t="shared" si="3342"/>
        <v>0</v>
      </c>
    </row>
    <row r="3731" spans="1:18" ht="15.75">
      <c r="A3731" s="533" t="s">
        <v>2729</v>
      </c>
      <c r="B3731" s="533">
        <v>23</v>
      </c>
      <c r="C3731" s="533" t="s">
        <v>682</v>
      </c>
      <c r="D3731" s="572" t="s">
        <v>2157</v>
      </c>
      <c r="E3731" s="571" t="s">
        <v>1272</v>
      </c>
      <c r="F3731" s="533" t="str">
        <f t="shared" si="3317"/>
        <v>ME</v>
      </c>
      <c r="G3731" s="533" t="s">
        <v>2725</v>
      </c>
      <c r="H3731" s="533">
        <v>986</v>
      </c>
      <c r="I3731" s="533" t="str">
        <f t="shared" ref="I3731:I3732" si="3343">L3731</f>
        <v>235100 - BREECHINGS, CHIMNEYS, AND STACKS</v>
      </c>
      <c r="J3731" s="533" t="str">
        <f t="shared" ref="J3731:J3732" si="3344">L3731</f>
        <v>235100 - BREECHINGS, CHIMNEYS, AND STACKS</v>
      </c>
      <c r="K3731" s="248"/>
      <c r="L3731" s="248" t="s">
        <v>790</v>
      </c>
      <c r="M3731" s="250"/>
      <c r="N3731" s="249"/>
    </row>
    <row r="3732" spans="1:18" ht="15.75">
      <c r="A3732" s="533" t="s">
        <v>2729</v>
      </c>
      <c r="B3732" s="533">
        <v>23</v>
      </c>
      <c r="C3732" s="533" t="s">
        <v>682</v>
      </c>
      <c r="D3732" s="572" t="s">
        <v>2157</v>
      </c>
      <c r="E3732" s="571" t="str">
        <f t="shared" ref="E3732:E3733" si="3345">E3731</f>
        <v xml:space="preserve"> BREECHINGS, CHIMNEYS, AND STACKS</v>
      </c>
      <c r="F3732" s="533" t="str">
        <f t="shared" si="3317"/>
        <v>ME</v>
      </c>
      <c r="G3732" s="533" t="s">
        <v>2725</v>
      </c>
      <c r="H3732" s="533">
        <v>987</v>
      </c>
      <c r="I3732" s="533" t="str">
        <f t="shared" si="3343"/>
        <v>Boiler breeching ductwork</v>
      </c>
      <c r="J3732" s="533" t="str">
        <f t="shared" si="3344"/>
        <v>Boiler breeching ductwork</v>
      </c>
      <c r="K3732" s="248"/>
      <c r="L3732" s="248" t="s">
        <v>791</v>
      </c>
      <c r="M3732" s="250"/>
      <c r="N3732" s="249"/>
    </row>
    <row r="3733" spans="1:18" ht="15.75">
      <c r="A3733" s="533" t="s">
        <v>2729</v>
      </c>
      <c r="B3733" s="533">
        <v>23</v>
      </c>
      <c r="C3733" s="533" t="s">
        <v>682</v>
      </c>
      <c r="D3733" s="572" t="s">
        <v>2157</v>
      </c>
      <c r="E3733" s="571" t="str">
        <f t="shared" si="3345"/>
        <v xml:space="preserve"> BREECHINGS, CHIMNEYS, AND STACKS</v>
      </c>
      <c r="F3733" s="533" t="str">
        <f t="shared" si="3317"/>
        <v>ME</v>
      </c>
      <c r="G3733" s="533" t="s">
        <v>2722</v>
      </c>
      <c r="H3733" s="533">
        <v>988</v>
      </c>
      <c r="I3733" s="533" t="str">
        <f>I3731</f>
        <v>235100 - BREECHINGS, CHIMNEYS, AND STACKS</v>
      </c>
      <c r="J3733" s="533" t="str">
        <f>J3731</f>
        <v>235100 - BREECHINGS, CHIMNEYS, AND STACKS</v>
      </c>
      <c r="K3733" s="248" t="s">
        <v>45</v>
      </c>
      <c r="L3733" s="248" t="s">
        <v>792</v>
      </c>
      <c r="M3733" s="233">
        <v>13</v>
      </c>
      <c r="N3733" s="249" t="s">
        <v>95</v>
      </c>
      <c r="P3733" s="533">
        <v>0</v>
      </c>
      <c r="Q3733" s="533">
        <f>O3733*0.93</f>
        <v>0</v>
      </c>
      <c r="R3733" s="533">
        <f>Q3733*M3733</f>
        <v>0</v>
      </c>
    </row>
    <row r="3734" spans="1:18" ht="15.75">
      <c r="A3734" s="533" t="s">
        <v>2729</v>
      </c>
      <c r="B3734" s="533">
        <v>23</v>
      </c>
      <c r="C3734" s="533" t="s">
        <v>682</v>
      </c>
      <c r="D3734" s="572" t="s">
        <v>2163</v>
      </c>
      <c r="E3734" s="571" t="s">
        <v>1273</v>
      </c>
      <c r="F3734" s="533" t="str">
        <f t="shared" si="3317"/>
        <v>ME</v>
      </c>
      <c r="G3734" s="533" t="s">
        <v>2725</v>
      </c>
      <c r="H3734" s="533">
        <v>989</v>
      </c>
      <c r="I3734" s="533" t="str">
        <f t="shared" ref="I3734:I3735" si="3346">L3734</f>
        <v>235223 - CAST IRON BOILERS</v>
      </c>
      <c r="J3734" s="533" t="str">
        <f t="shared" ref="J3734:J3735" si="3347">L3734</f>
        <v>235223 - CAST IRON BOILERS</v>
      </c>
      <c r="K3734" s="248"/>
      <c r="L3734" s="248" t="s">
        <v>793</v>
      </c>
      <c r="M3734" s="250"/>
      <c r="N3734" s="249"/>
    </row>
    <row r="3735" spans="1:18" ht="15.75">
      <c r="A3735" s="533" t="s">
        <v>2729</v>
      </c>
      <c r="B3735" s="533">
        <v>23</v>
      </c>
      <c r="C3735" s="533" t="s">
        <v>682</v>
      </c>
      <c r="D3735" s="572" t="s">
        <v>2163</v>
      </c>
      <c r="E3735" s="571" t="str">
        <f t="shared" ref="E3735:E3737" si="3348">E3734</f>
        <v xml:space="preserve"> CAST IRON BOILERS</v>
      </c>
      <c r="F3735" s="533" t="str">
        <f t="shared" si="3317"/>
        <v>ME</v>
      </c>
      <c r="G3735" s="533" t="s">
        <v>2725</v>
      </c>
      <c r="H3735" s="533">
        <v>990</v>
      </c>
      <c r="I3735" s="533" t="str">
        <f t="shared" si="3346"/>
        <v>Hot-water boilers</v>
      </c>
      <c r="J3735" s="533" t="str">
        <f t="shared" si="3347"/>
        <v>Hot-water boilers</v>
      </c>
      <c r="K3735" s="248"/>
      <c r="L3735" s="248" t="s">
        <v>794</v>
      </c>
      <c r="M3735" s="250"/>
      <c r="N3735" s="249"/>
    </row>
    <row r="3736" spans="1:18" ht="15.75">
      <c r="A3736" s="533" t="s">
        <v>2729</v>
      </c>
      <c r="B3736" s="533">
        <v>23</v>
      </c>
      <c r="C3736" s="533" t="s">
        <v>682</v>
      </c>
      <c r="D3736" s="572" t="s">
        <v>2163</v>
      </c>
      <c r="E3736" s="571" t="str">
        <f t="shared" si="3348"/>
        <v xml:space="preserve"> CAST IRON BOILERS</v>
      </c>
      <c r="F3736" s="533" t="str">
        <f t="shared" si="3317"/>
        <v>ME</v>
      </c>
      <c r="G3736" s="533" t="s">
        <v>2722</v>
      </c>
      <c r="H3736" s="533">
        <v>991</v>
      </c>
      <c r="I3736" s="533" t="str">
        <f t="shared" ref="I3736:J3736" si="3349">I3734</f>
        <v>235223 - CAST IRON BOILERS</v>
      </c>
      <c r="J3736" s="533" t="str">
        <f t="shared" si="3349"/>
        <v>235223 - CAST IRON BOILERS</v>
      </c>
      <c r="K3736" s="248" t="s">
        <v>48</v>
      </c>
      <c r="L3736" s="248" t="s">
        <v>795</v>
      </c>
      <c r="M3736" s="233">
        <v>2</v>
      </c>
      <c r="N3736" s="249" t="s">
        <v>39</v>
      </c>
      <c r="P3736" s="533">
        <v>0</v>
      </c>
      <c r="Q3736" s="533">
        <f t="shared" ref="Q3736:Q3737" si="3350">O3736*0.93</f>
        <v>0</v>
      </c>
      <c r="R3736" s="533">
        <f t="shared" ref="R3736:R3737" si="3351">Q3736*M3736</f>
        <v>0</v>
      </c>
    </row>
    <row r="3737" spans="1:18" ht="15.75">
      <c r="A3737" s="533" t="s">
        <v>2729</v>
      </c>
      <c r="B3737" s="533">
        <v>23</v>
      </c>
      <c r="C3737" s="533" t="s">
        <v>682</v>
      </c>
      <c r="D3737" s="572" t="s">
        <v>2163</v>
      </c>
      <c r="E3737" s="571" t="str">
        <f t="shared" si="3348"/>
        <v xml:space="preserve"> CAST IRON BOILERS</v>
      </c>
      <c r="F3737" s="533" t="str">
        <f t="shared" si="3317"/>
        <v>ME</v>
      </c>
      <c r="G3737" s="533" t="s">
        <v>2722</v>
      </c>
      <c r="H3737" s="533">
        <v>992</v>
      </c>
      <c r="I3737" s="533" t="str">
        <f t="shared" ref="I3737:J3737" si="3352">I3735</f>
        <v>Hot-water boilers</v>
      </c>
      <c r="J3737" s="533" t="str">
        <f t="shared" si="3352"/>
        <v>Hot-water boilers</v>
      </c>
      <c r="K3737" s="248" t="s">
        <v>50</v>
      </c>
      <c r="L3737" s="248" t="s">
        <v>796</v>
      </c>
      <c r="M3737" s="233">
        <v>1</v>
      </c>
      <c r="N3737" s="249" t="s">
        <v>2</v>
      </c>
      <c r="Q3737" s="533">
        <f t="shared" si="3350"/>
        <v>0</v>
      </c>
      <c r="R3737" s="533">
        <f t="shared" si="3351"/>
        <v>0</v>
      </c>
    </row>
    <row r="3738" spans="1:18" ht="15.75">
      <c r="A3738" s="533" t="s">
        <v>2729</v>
      </c>
      <c r="B3738" s="533">
        <v>23</v>
      </c>
      <c r="C3738" s="533" t="s">
        <v>682</v>
      </c>
      <c r="D3738" s="572" t="s">
        <v>2217</v>
      </c>
      <c r="E3738" s="571" t="s">
        <v>1274</v>
      </c>
      <c r="F3738" s="533" t="str">
        <f t="shared" si="3317"/>
        <v>ME</v>
      </c>
      <c r="G3738" s="533" t="s">
        <v>2725</v>
      </c>
      <c r="H3738" s="533">
        <v>993</v>
      </c>
      <c r="I3738" s="533" t="str">
        <f t="shared" ref="I3738:I3739" si="3353">L3738</f>
        <v>237320 - VARIABLE REFRIGERANT VOLUME AIR CONDITIONNING UNITS</v>
      </c>
      <c r="J3738" s="533" t="str">
        <f t="shared" ref="J3738:J3739" si="3354">L3738</f>
        <v>237320 - VARIABLE REFRIGERANT VOLUME AIR CONDITIONNING UNITS</v>
      </c>
      <c r="K3738" s="137"/>
      <c r="L3738" s="137" t="s">
        <v>797</v>
      </c>
      <c r="M3738" s="104"/>
      <c r="N3738" s="101"/>
    </row>
    <row r="3739" spans="1:18" ht="16.5" thickBot="1">
      <c r="A3739" s="533" t="s">
        <v>2729</v>
      </c>
      <c r="B3739" s="533">
        <v>23</v>
      </c>
      <c r="C3739" s="533" t="s">
        <v>682</v>
      </c>
      <c r="D3739" s="572" t="s">
        <v>2217</v>
      </c>
      <c r="E3739" s="571" t="str">
        <f t="shared" ref="E3739:E3752" si="3355">E3738</f>
        <v xml:space="preserve"> VARIABLE REFRIGERANT VOLUME AIR CONDITIONNING UNITS</v>
      </c>
      <c r="F3739" s="533" t="str">
        <f t="shared" si="3317"/>
        <v>ME</v>
      </c>
      <c r="G3739" s="533" t="s">
        <v>2725</v>
      </c>
      <c r="H3739" s="533">
        <v>994</v>
      </c>
      <c r="I3739" s="533" t="str">
        <f t="shared" si="3353"/>
        <v>Indoor Units</v>
      </c>
      <c r="J3739" s="533" t="str">
        <f t="shared" si="3354"/>
        <v>Indoor Units</v>
      </c>
      <c r="K3739" s="137"/>
      <c r="L3739" s="137" t="s">
        <v>798</v>
      </c>
      <c r="M3739" s="104"/>
      <c r="N3739" s="101"/>
    </row>
    <row r="3740" spans="1:18" ht="15.75">
      <c r="A3740" s="533" t="s">
        <v>2729</v>
      </c>
      <c r="B3740" s="533">
        <v>23</v>
      </c>
      <c r="C3740" s="533" t="s">
        <v>682</v>
      </c>
      <c r="D3740" s="572" t="s">
        <v>2217</v>
      </c>
      <c r="E3740" s="571" t="str">
        <f t="shared" si="3355"/>
        <v xml:space="preserve"> VARIABLE REFRIGERANT VOLUME AIR CONDITIONNING UNITS</v>
      </c>
      <c r="F3740" s="533" t="str">
        <f t="shared" si="3317"/>
        <v>ME</v>
      </c>
      <c r="G3740" s="533" t="s">
        <v>2722</v>
      </c>
      <c r="H3740" s="533">
        <v>995</v>
      </c>
      <c r="I3740" s="533" t="str">
        <f t="shared" ref="I3740:J3740" si="3356">I3738</f>
        <v>237320 - VARIABLE REFRIGERANT VOLUME AIR CONDITIONNING UNITS</v>
      </c>
      <c r="J3740" s="533" t="str">
        <f t="shared" si="3356"/>
        <v>237320 - VARIABLE REFRIGERANT VOLUME AIR CONDITIONNING UNITS</v>
      </c>
      <c r="K3740" s="137" t="s">
        <v>13</v>
      </c>
      <c r="L3740" s="137" t="s">
        <v>799</v>
      </c>
      <c r="M3740" s="106">
        <v>3</v>
      </c>
      <c r="N3740" s="251" t="s">
        <v>39</v>
      </c>
      <c r="O3740" s="533">
        <v>375</v>
      </c>
      <c r="P3740" s="533">
        <v>1125</v>
      </c>
      <c r="Q3740" s="533">
        <f t="shared" ref="Q3740:Q3747" si="3357">O3740*0.93</f>
        <v>348.75</v>
      </c>
      <c r="R3740" s="533">
        <f t="shared" ref="R3740:R3747" si="3358">Q3740*M3740</f>
        <v>1046.25</v>
      </c>
    </row>
    <row r="3741" spans="1:18" ht="15.75">
      <c r="A3741" s="533" t="s">
        <v>2729</v>
      </c>
      <c r="B3741" s="533">
        <v>23</v>
      </c>
      <c r="C3741" s="533" t="s">
        <v>682</v>
      </c>
      <c r="D3741" s="572" t="s">
        <v>2217</v>
      </c>
      <c r="E3741" s="571" t="str">
        <f t="shared" si="3355"/>
        <v xml:space="preserve"> VARIABLE REFRIGERANT VOLUME AIR CONDITIONNING UNITS</v>
      </c>
      <c r="F3741" s="533" t="str">
        <f t="shared" si="3317"/>
        <v>ME</v>
      </c>
      <c r="G3741" s="533" t="s">
        <v>2722</v>
      </c>
      <c r="H3741" s="533">
        <v>996</v>
      </c>
      <c r="I3741" s="533" t="str">
        <f t="shared" ref="I3741:J3741" si="3359">I3739</f>
        <v>Indoor Units</v>
      </c>
      <c r="J3741" s="533" t="str">
        <f t="shared" si="3359"/>
        <v>Indoor Units</v>
      </c>
      <c r="K3741" s="137" t="s">
        <v>15</v>
      </c>
      <c r="L3741" s="137" t="s">
        <v>800</v>
      </c>
      <c r="M3741" s="106">
        <v>2</v>
      </c>
      <c r="N3741" s="252" t="s">
        <v>39</v>
      </c>
      <c r="O3741" s="533">
        <v>375</v>
      </c>
      <c r="P3741" s="533">
        <v>750</v>
      </c>
      <c r="Q3741" s="533">
        <f t="shared" si="3357"/>
        <v>348.75</v>
      </c>
      <c r="R3741" s="533">
        <f t="shared" si="3358"/>
        <v>697.5</v>
      </c>
    </row>
    <row r="3742" spans="1:18" ht="16.5" thickBot="1">
      <c r="A3742" s="533" t="s">
        <v>2729</v>
      </c>
      <c r="B3742" s="533">
        <v>23</v>
      </c>
      <c r="C3742" s="533" t="s">
        <v>682</v>
      </c>
      <c r="D3742" s="572" t="s">
        <v>2217</v>
      </c>
      <c r="E3742" s="571" t="str">
        <f t="shared" si="3355"/>
        <v xml:space="preserve"> VARIABLE REFRIGERANT VOLUME AIR CONDITIONNING UNITS</v>
      </c>
      <c r="F3742" s="533" t="str">
        <f t="shared" si="3317"/>
        <v>ME</v>
      </c>
      <c r="G3742" s="533" t="s">
        <v>2722</v>
      </c>
      <c r="H3742" s="533">
        <v>997</v>
      </c>
      <c r="I3742" s="533" t="str">
        <f t="shared" ref="I3742:J3742" si="3360">I3740</f>
        <v>237320 - VARIABLE REFRIGERANT VOLUME AIR CONDITIONNING UNITS</v>
      </c>
      <c r="J3742" s="533" t="str">
        <f t="shared" si="3360"/>
        <v>237320 - VARIABLE REFRIGERANT VOLUME AIR CONDITIONNING UNITS</v>
      </c>
      <c r="K3742" s="137" t="s">
        <v>17</v>
      </c>
      <c r="L3742" s="137" t="s">
        <v>801</v>
      </c>
      <c r="M3742" s="106">
        <v>6</v>
      </c>
      <c r="N3742" s="253" t="s">
        <v>39</v>
      </c>
      <c r="O3742" s="533">
        <v>500</v>
      </c>
      <c r="P3742" s="533">
        <v>3000</v>
      </c>
      <c r="Q3742" s="533">
        <f t="shared" si="3357"/>
        <v>465</v>
      </c>
      <c r="R3742" s="533">
        <f t="shared" si="3358"/>
        <v>2790</v>
      </c>
    </row>
    <row r="3743" spans="1:18" ht="16.5" thickBot="1">
      <c r="A3743" s="533" t="s">
        <v>2729</v>
      </c>
      <c r="B3743" s="533">
        <v>23</v>
      </c>
      <c r="C3743" s="533" t="s">
        <v>682</v>
      </c>
      <c r="D3743" s="572" t="s">
        <v>2217</v>
      </c>
      <c r="E3743" s="571" t="str">
        <f t="shared" si="3355"/>
        <v xml:space="preserve"> VARIABLE REFRIGERANT VOLUME AIR CONDITIONNING UNITS</v>
      </c>
      <c r="F3743" s="533" t="str">
        <f t="shared" si="3317"/>
        <v>ME</v>
      </c>
      <c r="G3743" s="533" t="s">
        <v>2722</v>
      </c>
      <c r="H3743" s="533">
        <v>998</v>
      </c>
      <c r="I3743" s="533" t="str">
        <f t="shared" ref="I3743:J3743" si="3361">I3741</f>
        <v>Indoor Units</v>
      </c>
      <c r="J3743" s="533" t="str">
        <f t="shared" si="3361"/>
        <v>Indoor Units</v>
      </c>
      <c r="K3743" s="248" t="s">
        <v>19</v>
      </c>
      <c r="L3743" s="248" t="s">
        <v>802</v>
      </c>
      <c r="M3743" s="233">
        <v>2</v>
      </c>
      <c r="N3743" s="249" t="s">
        <v>39</v>
      </c>
      <c r="P3743" s="533">
        <v>0</v>
      </c>
      <c r="Q3743" s="533">
        <f t="shared" si="3357"/>
        <v>0</v>
      </c>
      <c r="R3743" s="533">
        <f t="shared" si="3358"/>
        <v>0</v>
      </c>
    </row>
    <row r="3744" spans="1:18" ht="16.5" thickBot="1">
      <c r="A3744" s="533" t="s">
        <v>2729</v>
      </c>
      <c r="B3744" s="533">
        <v>23</v>
      </c>
      <c r="C3744" s="533" t="s">
        <v>682</v>
      </c>
      <c r="D3744" s="572" t="s">
        <v>2217</v>
      </c>
      <c r="E3744" s="571" t="str">
        <f t="shared" si="3355"/>
        <v xml:space="preserve"> VARIABLE REFRIGERANT VOLUME AIR CONDITIONNING UNITS</v>
      </c>
      <c r="F3744" s="533" t="str">
        <f t="shared" si="3317"/>
        <v>ME</v>
      </c>
      <c r="G3744" s="533" t="s">
        <v>2722</v>
      </c>
      <c r="H3744" s="533">
        <v>999</v>
      </c>
      <c r="I3744" s="533" t="str">
        <f t="shared" ref="I3744:J3744" si="3362">I3742</f>
        <v>237320 - VARIABLE REFRIGERANT VOLUME AIR CONDITIONNING UNITS</v>
      </c>
      <c r="J3744" s="533" t="str">
        <f t="shared" si="3362"/>
        <v>237320 - VARIABLE REFRIGERANT VOLUME AIR CONDITIONNING UNITS</v>
      </c>
      <c r="K3744" s="137" t="s">
        <v>19</v>
      </c>
      <c r="L3744" s="137" t="s">
        <v>803</v>
      </c>
      <c r="M3744" s="106">
        <v>1</v>
      </c>
      <c r="N3744" s="247" t="s">
        <v>39</v>
      </c>
      <c r="O3744" s="533">
        <v>600</v>
      </c>
      <c r="P3744" s="533">
        <v>600</v>
      </c>
      <c r="Q3744" s="533">
        <f t="shared" si="3357"/>
        <v>558</v>
      </c>
      <c r="R3744" s="533">
        <f t="shared" si="3358"/>
        <v>558</v>
      </c>
    </row>
    <row r="3745" spans="1:18" ht="15.75">
      <c r="A3745" s="533" t="s">
        <v>2729</v>
      </c>
      <c r="B3745" s="533">
        <v>23</v>
      </c>
      <c r="C3745" s="533" t="s">
        <v>682</v>
      </c>
      <c r="D3745" s="572" t="s">
        <v>2217</v>
      </c>
      <c r="E3745" s="571" t="str">
        <f t="shared" si="3355"/>
        <v xml:space="preserve"> VARIABLE REFRIGERANT VOLUME AIR CONDITIONNING UNITS</v>
      </c>
      <c r="F3745" s="533" t="str">
        <f t="shared" si="3317"/>
        <v>ME</v>
      </c>
      <c r="G3745" s="533" t="s">
        <v>2722</v>
      </c>
      <c r="H3745" s="533">
        <v>1000</v>
      </c>
      <c r="I3745" s="533" t="str">
        <f t="shared" ref="I3745:J3745" si="3363">I3743</f>
        <v>Indoor Units</v>
      </c>
      <c r="J3745" s="533" t="str">
        <f t="shared" si="3363"/>
        <v>Indoor Units</v>
      </c>
      <c r="K3745" s="248" t="s">
        <v>21</v>
      </c>
      <c r="L3745" s="248" t="s">
        <v>804</v>
      </c>
      <c r="M3745" s="233">
        <v>2</v>
      </c>
      <c r="N3745" s="249" t="s">
        <v>39</v>
      </c>
      <c r="P3745" s="533">
        <v>0</v>
      </c>
      <c r="Q3745" s="533">
        <f t="shared" si="3357"/>
        <v>0</v>
      </c>
      <c r="R3745" s="533">
        <f t="shared" si="3358"/>
        <v>0</v>
      </c>
    </row>
    <row r="3746" spans="1:18" ht="16.5" thickBot="1">
      <c r="A3746" s="533" t="s">
        <v>2729</v>
      </c>
      <c r="B3746" s="533">
        <v>23</v>
      </c>
      <c r="C3746" s="533" t="s">
        <v>682</v>
      </c>
      <c r="D3746" s="572" t="s">
        <v>2217</v>
      </c>
      <c r="E3746" s="571" t="str">
        <f t="shared" si="3355"/>
        <v xml:space="preserve"> VARIABLE REFRIGERANT VOLUME AIR CONDITIONNING UNITS</v>
      </c>
      <c r="F3746" s="533" t="str">
        <f t="shared" si="3317"/>
        <v>ME</v>
      </c>
      <c r="G3746" s="533" t="s">
        <v>2722</v>
      </c>
      <c r="H3746" s="533">
        <v>1001</v>
      </c>
      <c r="I3746" s="533" t="str">
        <f t="shared" ref="I3746:J3746" si="3364">I3744</f>
        <v>237320 - VARIABLE REFRIGERANT VOLUME AIR CONDITIONNING UNITS</v>
      </c>
      <c r="J3746" s="533" t="str">
        <f t="shared" si="3364"/>
        <v>237320 - VARIABLE REFRIGERANT VOLUME AIR CONDITIONNING UNITS</v>
      </c>
      <c r="K3746" s="248" t="s">
        <v>45</v>
      </c>
      <c r="L3746" s="248" t="s">
        <v>805</v>
      </c>
      <c r="M3746" s="233">
        <v>1</v>
      </c>
      <c r="N3746" s="249" t="s">
        <v>39</v>
      </c>
      <c r="P3746" s="533">
        <v>0</v>
      </c>
      <c r="Q3746" s="533">
        <f t="shared" si="3357"/>
        <v>0</v>
      </c>
      <c r="R3746" s="533">
        <f t="shared" si="3358"/>
        <v>0</v>
      </c>
    </row>
    <row r="3747" spans="1:18" ht="16.5" thickBot="1">
      <c r="A3747" s="533" t="s">
        <v>2729</v>
      </c>
      <c r="B3747" s="533">
        <v>23</v>
      </c>
      <c r="C3747" s="533" t="s">
        <v>682</v>
      </c>
      <c r="D3747" s="572" t="s">
        <v>2217</v>
      </c>
      <c r="E3747" s="571" t="str">
        <f t="shared" si="3355"/>
        <v xml:space="preserve"> VARIABLE REFRIGERANT VOLUME AIR CONDITIONNING UNITS</v>
      </c>
      <c r="F3747" s="533" t="str">
        <f t="shared" si="3317"/>
        <v>ME</v>
      </c>
      <c r="G3747" s="533" t="s">
        <v>2722</v>
      </c>
      <c r="H3747" s="533">
        <v>1002</v>
      </c>
      <c r="I3747" s="533" t="str">
        <f t="shared" ref="I3747:J3747" si="3365">I3745</f>
        <v>Indoor Units</v>
      </c>
      <c r="J3747" s="533" t="str">
        <f t="shared" si="3365"/>
        <v>Indoor Units</v>
      </c>
      <c r="K3747" s="137" t="s">
        <v>20</v>
      </c>
      <c r="L3747" s="137" t="s">
        <v>806</v>
      </c>
      <c r="M3747" s="106">
        <v>3</v>
      </c>
      <c r="N3747" s="247" t="s">
        <v>39</v>
      </c>
      <c r="O3747" s="533">
        <v>1000</v>
      </c>
      <c r="P3747" s="533">
        <v>3000</v>
      </c>
      <c r="Q3747" s="533">
        <f t="shared" si="3357"/>
        <v>930</v>
      </c>
      <c r="R3747" s="533">
        <f t="shared" si="3358"/>
        <v>2790</v>
      </c>
    </row>
    <row r="3748" spans="1:18" ht="15.75">
      <c r="A3748" s="533" t="s">
        <v>2729</v>
      </c>
      <c r="B3748" s="533">
        <v>23</v>
      </c>
      <c r="C3748" s="533" t="s">
        <v>682</v>
      </c>
      <c r="D3748" s="572" t="s">
        <v>2217</v>
      </c>
      <c r="E3748" s="571" t="str">
        <f t="shared" si="3355"/>
        <v xml:space="preserve"> VARIABLE REFRIGERANT VOLUME AIR CONDITIONNING UNITS</v>
      </c>
      <c r="F3748" s="533" t="str">
        <f t="shared" si="3317"/>
        <v>ME</v>
      </c>
      <c r="G3748" s="533" t="s">
        <v>2725</v>
      </c>
      <c r="H3748" s="533">
        <v>1003</v>
      </c>
      <c r="I3748" s="533" t="str">
        <f>L3748</f>
        <v>Outdoor Units</v>
      </c>
      <c r="J3748" s="533" t="str">
        <f>L3748</f>
        <v>Outdoor Units</v>
      </c>
      <c r="K3748" s="137"/>
      <c r="L3748" s="137" t="s">
        <v>807</v>
      </c>
      <c r="M3748" s="104"/>
      <c r="N3748" s="101"/>
    </row>
    <row r="3749" spans="1:18" ht="15.75">
      <c r="A3749" s="533" t="s">
        <v>2729</v>
      </c>
      <c r="B3749" s="533">
        <v>23</v>
      </c>
      <c r="C3749" s="533" t="s">
        <v>682</v>
      </c>
      <c r="D3749" s="572" t="s">
        <v>2217</v>
      </c>
      <c r="E3749" s="571" t="str">
        <f t="shared" si="3355"/>
        <v xml:space="preserve"> VARIABLE REFRIGERANT VOLUME AIR CONDITIONNING UNITS</v>
      </c>
      <c r="F3749" s="533" t="str">
        <f t="shared" si="3317"/>
        <v>ME</v>
      </c>
      <c r="G3749" s="533" t="s">
        <v>2722</v>
      </c>
      <c r="H3749" s="533">
        <v>1004</v>
      </c>
      <c r="I3749" s="533" t="str">
        <f t="shared" ref="I3749:J3749" si="3366">I3747</f>
        <v>Indoor Units</v>
      </c>
      <c r="J3749" s="533" t="str">
        <f t="shared" si="3366"/>
        <v>Indoor Units</v>
      </c>
      <c r="K3749" s="248" t="s">
        <v>50</v>
      </c>
      <c r="L3749" s="248" t="s">
        <v>808</v>
      </c>
      <c r="M3749" s="233">
        <v>1</v>
      </c>
      <c r="N3749" s="249" t="s">
        <v>39</v>
      </c>
      <c r="P3749" s="533">
        <v>0</v>
      </c>
      <c r="Q3749" s="533">
        <f t="shared" ref="Q3749:Q3752" si="3367">O3749*0.93</f>
        <v>0</v>
      </c>
      <c r="R3749" s="533">
        <f t="shared" ref="R3749:R3752" si="3368">Q3749*M3749</f>
        <v>0</v>
      </c>
    </row>
    <row r="3750" spans="1:18" ht="15.75">
      <c r="A3750" s="533" t="s">
        <v>2729</v>
      </c>
      <c r="B3750" s="533">
        <v>23</v>
      </c>
      <c r="C3750" s="533" t="s">
        <v>682</v>
      </c>
      <c r="D3750" s="572" t="s">
        <v>2217</v>
      </c>
      <c r="E3750" s="571" t="str">
        <f t="shared" si="3355"/>
        <v xml:space="preserve"> VARIABLE REFRIGERANT VOLUME AIR CONDITIONNING UNITS</v>
      </c>
      <c r="F3750" s="533" t="str">
        <f t="shared" si="3317"/>
        <v>ME</v>
      </c>
      <c r="G3750" s="533" t="s">
        <v>2722</v>
      </c>
      <c r="H3750" s="533">
        <v>1005</v>
      </c>
      <c r="I3750" s="533" t="str">
        <f t="shared" ref="I3750:J3750" si="3369">I3748</f>
        <v>Outdoor Units</v>
      </c>
      <c r="J3750" s="533" t="str">
        <f t="shared" si="3369"/>
        <v>Outdoor Units</v>
      </c>
      <c r="K3750" s="137" t="s">
        <v>76</v>
      </c>
      <c r="L3750" s="490" t="s">
        <v>809</v>
      </c>
      <c r="M3750" s="491">
        <v>1</v>
      </c>
      <c r="N3750" s="492" t="s">
        <v>39</v>
      </c>
      <c r="O3750" s="533">
        <v>16000</v>
      </c>
      <c r="P3750" s="533">
        <v>16000</v>
      </c>
      <c r="Q3750" s="533">
        <f t="shared" si="3367"/>
        <v>14880</v>
      </c>
      <c r="R3750" s="533">
        <f t="shared" si="3368"/>
        <v>14880</v>
      </c>
    </row>
    <row r="3751" spans="1:18" ht="15.75">
      <c r="A3751" s="533" t="s">
        <v>2729</v>
      </c>
      <c r="B3751" s="533">
        <v>23</v>
      </c>
      <c r="C3751" s="533" t="s">
        <v>682</v>
      </c>
      <c r="D3751" s="572" t="s">
        <v>2217</v>
      </c>
      <c r="E3751" s="571" t="str">
        <f t="shared" si="3355"/>
        <v xml:space="preserve"> VARIABLE REFRIGERANT VOLUME AIR CONDITIONNING UNITS</v>
      </c>
      <c r="F3751" s="533" t="str">
        <f t="shared" ref="F3751:F3787" si="3370">VLOOKUP(D:D,trade,3,FALSE)</f>
        <v>ME</v>
      </c>
      <c r="G3751" s="533" t="s">
        <v>2722</v>
      </c>
      <c r="H3751" s="533">
        <v>1006</v>
      </c>
      <c r="I3751" s="533" t="str">
        <f t="shared" ref="I3751:J3751" si="3371">I3749</f>
        <v>Indoor Units</v>
      </c>
      <c r="J3751" s="533" t="str">
        <f t="shared" si="3371"/>
        <v>Indoor Units</v>
      </c>
      <c r="K3751" s="248" t="s">
        <v>77</v>
      </c>
      <c r="L3751" s="248" t="s">
        <v>810</v>
      </c>
      <c r="M3751" s="233">
        <v>1</v>
      </c>
      <c r="N3751" s="249" t="s">
        <v>39</v>
      </c>
      <c r="P3751" s="533">
        <v>0</v>
      </c>
      <c r="Q3751" s="533">
        <f t="shared" si="3367"/>
        <v>0</v>
      </c>
      <c r="R3751" s="533">
        <f t="shared" si="3368"/>
        <v>0</v>
      </c>
    </row>
    <row r="3752" spans="1:18" ht="15.75">
      <c r="A3752" s="533" t="s">
        <v>2729</v>
      </c>
      <c r="B3752" s="533">
        <v>23</v>
      </c>
      <c r="C3752" s="533" t="s">
        <v>682</v>
      </c>
      <c r="D3752" s="572" t="s">
        <v>2217</v>
      </c>
      <c r="E3752" s="571" t="str">
        <f t="shared" si="3355"/>
        <v xml:space="preserve"> VARIABLE REFRIGERANT VOLUME AIR CONDITIONNING UNITS</v>
      </c>
      <c r="F3752" s="533" t="str">
        <f t="shared" si="3370"/>
        <v>ME</v>
      </c>
      <c r="G3752" s="533" t="s">
        <v>2722</v>
      </c>
      <c r="H3752" s="533">
        <v>1007</v>
      </c>
      <c r="I3752" s="533" t="str">
        <f t="shared" ref="I3752:J3752" si="3372">I3750</f>
        <v>Outdoor Units</v>
      </c>
      <c r="J3752" s="533" t="str">
        <f t="shared" si="3372"/>
        <v>Outdoor Units</v>
      </c>
      <c r="K3752" s="137" t="s">
        <v>21</v>
      </c>
      <c r="L3752" s="137" t="s">
        <v>811</v>
      </c>
      <c r="M3752" s="106">
        <v>1</v>
      </c>
      <c r="N3752" s="101" t="s">
        <v>2</v>
      </c>
      <c r="O3752" s="533">
        <v>29000</v>
      </c>
      <c r="P3752" s="533">
        <v>29000</v>
      </c>
      <c r="Q3752" s="533">
        <f t="shared" si="3367"/>
        <v>26970</v>
      </c>
      <c r="R3752" s="533">
        <f t="shared" si="3368"/>
        <v>26970</v>
      </c>
    </row>
    <row r="3753" spans="1:18" ht="15.75">
      <c r="A3753" s="533" t="s">
        <v>2729</v>
      </c>
      <c r="B3753" s="533">
        <v>23</v>
      </c>
      <c r="C3753" s="533" t="s">
        <v>682</v>
      </c>
      <c r="D3753" s="572" t="s">
        <v>2225</v>
      </c>
      <c r="E3753" s="571" t="s">
        <v>1317</v>
      </c>
      <c r="F3753" s="533" t="str">
        <f t="shared" si="3370"/>
        <v>ME</v>
      </c>
      <c r="G3753" s="533" t="s">
        <v>2725</v>
      </c>
      <c r="H3753" s="533">
        <v>1008</v>
      </c>
      <c r="I3753" s="533" t="str">
        <f>L3753</f>
        <v>237413 - PACKAGED, OUTDOOR, CENTRAL STATION AIR-HANDLING UNITS</v>
      </c>
      <c r="J3753" s="533" t="str">
        <f>L3753</f>
        <v>237413 - PACKAGED, OUTDOOR, CENTRAL STATION AIR-HANDLING UNITS</v>
      </c>
      <c r="K3753" s="248"/>
      <c r="L3753" s="248" t="s">
        <v>812</v>
      </c>
      <c r="M3753" s="250"/>
      <c r="N3753" s="249"/>
    </row>
    <row r="3754" spans="1:18" ht="15.75">
      <c r="A3754" s="533" t="s">
        <v>2729</v>
      </c>
      <c r="B3754" s="533">
        <v>23</v>
      </c>
      <c r="C3754" s="533" t="s">
        <v>682</v>
      </c>
      <c r="D3754" s="572" t="s">
        <v>2225</v>
      </c>
      <c r="E3754" s="571" t="str">
        <f t="shared" ref="E3754:E3758" si="3373">E3753</f>
        <v>PACKAGED, OUTDOOR, CENTRAL STATION AIR-HANDLING UNITS</v>
      </c>
      <c r="F3754" s="533" t="str">
        <f t="shared" si="3370"/>
        <v>ME</v>
      </c>
      <c r="G3754" s="533" t="s">
        <v>2722</v>
      </c>
      <c r="H3754" s="533">
        <v>1009</v>
      </c>
      <c r="I3754" s="533" t="str">
        <f t="shared" ref="I3754:J3754" si="3374">I3752</f>
        <v>Outdoor Units</v>
      </c>
      <c r="J3754" s="533" t="str">
        <f t="shared" si="3374"/>
        <v>Outdoor Units</v>
      </c>
      <c r="K3754" s="248" t="s">
        <v>13</v>
      </c>
      <c r="L3754" s="248" t="s">
        <v>813</v>
      </c>
      <c r="M3754" s="233">
        <v>1</v>
      </c>
      <c r="N3754" s="249" t="s">
        <v>39</v>
      </c>
      <c r="P3754" s="533">
        <v>0</v>
      </c>
      <c r="Q3754" s="533">
        <f t="shared" ref="Q3754:Q3758" si="3375">O3754*0.93</f>
        <v>0</v>
      </c>
      <c r="R3754" s="533">
        <f t="shared" ref="R3754:R3758" si="3376">Q3754*M3754</f>
        <v>0</v>
      </c>
    </row>
    <row r="3755" spans="1:18" ht="15.75">
      <c r="A3755" s="533" t="s">
        <v>2729</v>
      </c>
      <c r="B3755" s="533">
        <v>23</v>
      </c>
      <c r="C3755" s="533" t="s">
        <v>682</v>
      </c>
      <c r="D3755" s="572" t="s">
        <v>2225</v>
      </c>
      <c r="E3755" s="571" t="str">
        <f t="shared" si="3373"/>
        <v>PACKAGED, OUTDOOR, CENTRAL STATION AIR-HANDLING UNITS</v>
      </c>
      <c r="F3755" s="533" t="str">
        <f t="shared" si="3370"/>
        <v>ME</v>
      </c>
      <c r="G3755" s="533" t="s">
        <v>2722</v>
      </c>
      <c r="H3755" s="533">
        <v>1010</v>
      </c>
      <c r="I3755" s="533" t="str">
        <f t="shared" ref="I3755:J3755" si="3377">I3753</f>
        <v>237413 - PACKAGED, OUTDOOR, CENTRAL STATION AIR-HANDLING UNITS</v>
      </c>
      <c r="J3755" s="533" t="str">
        <f t="shared" si="3377"/>
        <v>237413 - PACKAGED, OUTDOOR, CENTRAL STATION AIR-HANDLING UNITS</v>
      </c>
      <c r="K3755" s="248" t="s">
        <v>15</v>
      </c>
      <c r="L3755" s="248" t="s">
        <v>814</v>
      </c>
      <c r="M3755" s="233">
        <v>1</v>
      </c>
      <c r="N3755" s="249" t="s">
        <v>39</v>
      </c>
      <c r="P3755" s="533">
        <v>0</v>
      </c>
      <c r="Q3755" s="533">
        <f t="shared" si="3375"/>
        <v>0</v>
      </c>
      <c r="R3755" s="533">
        <f t="shared" si="3376"/>
        <v>0</v>
      </c>
    </row>
    <row r="3756" spans="1:18" ht="15.75">
      <c r="A3756" s="533" t="s">
        <v>2729</v>
      </c>
      <c r="B3756" s="533">
        <v>23</v>
      </c>
      <c r="C3756" s="533" t="s">
        <v>682</v>
      </c>
      <c r="D3756" s="572" t="s">
        <v>2225</v>
      </c>
      <c r="E3756" s="571" t="str">
        <f t="shared" si="3373"/>
        <v>PACKAGED, OUTDOOR, CENTRAL STATION AIR-HANDLING UNITS</v>
      </c>
      <c r="F3756" s="533" t="str">
        <f t="shared" si="3370"/>
        <v>ME</v>
      </c>
      <c r="G3756" s="533" t="s">
        <v>2722</v>
      </c>
      <c r="H3756" s="533">
        <v>1011</v>
      </c>
      <c r="I3756" s="533" t="str">
        <f t="shared" ref="I3756:J3756" si="3378">I3754</f>
        <v>Outdoor Units</v>
      </c>
      <c r="J3756" s="533" t="str">
        <f t="shared" si="3378"/>
        <v>Outdoor Units</v>
      </c>
      <c r="K3756" s="248" t="s">
        <v>17</v>
      </c>
      <c r="L3756" s="248" t="s">
        <v>815</v>
      </c>
      <c r="M3756" s="233">
        <v>1</v>
      </c>
      <c r="N3756" s="249" t="s">
        <v>39</v>
      </c>
      <c r="P3756" s="533">
        <v>0</v>
      </c>
      <c r="Q3756" s="533">
        <f t="shared" si="3375"/>
        <v>0</v>
      </c>
      <c r="R3756" s="533">
        <f t="shared" si="3376"/>
        <v>0</v>
      </c>
    </row>
    <row r="3757" spans="1:18" ht="15.75">
      <c r="A3757" s="533" t="s">
        <v>2729</v>
      </c>
      <c r="B3757" s="533">
        <v>23</v>
      </c>
      <c r="C3757" s="533" t="s">
        <v>682</v>
      </c>
      <c r="D3757" s="572" t="s">
        <v>2225</v>
      </c>
      <c r="E3757" s="571" t="str">
        <f t="shared" si="3373"/>
        <v>PACKAGED, OUTDOOR, CENTRAL STATION AIR-HANDLING UNITS</v>
      </c>
      <c r="F3757" s="533" t="str">
        <f t="shared" si="3370"/>
        <v>ME</v>
      </c>
      <c r="G3757" s="533" t="s">
        <v>2722</v>
      </c>
      <c r="H3757" s="533">
        <v>1012</v>
      </c>
      <c r="I3757" s="533" t="str">
        <f t="shared" ref="I3757:J3757" si="3379">I3755</f>
        <v>237413 - PACKAGED, OUTDOOR, CENTRAL STATION AIR-HANDLING UNITS</v>
      </c>
      <c r="J3757" s="533" t="str">
        <f t="shared" si="3379"/>
        <v>237413 - PACKAGED, OUTDOOR, CENTRAL STATION AIR-HANDLING UNITS</v>
      </c>
      <c r="K3757" s="248" t="s">
        <v>19</v>
      </c>
      <c r="L3757" s="248" t="s">
        <v>816</v>
      </c>
      <c r="M3757" s="233">
        <v>1</v>
      </c>
      <c r="N3757" s="249" t="s">
        <v>39</v>
      </c>
      <c r="P3757" s="533">
        <v>0</v>
      </c>
      <c r="Q3757" s="533">
        <f t="shared" si="3375"/>
        <v>0</v>
      </c>
      <c r="R3757" s="533">
        <f t="shared" si="3376"/>
        <v>0</v>
      </c>
    </row>
    <row r="3758" spans="1:18" ht="15.75">
      <c r="A3758" s="533" t="s">
        <v>2729</v>
      </c>
      <c r="B3758" s="533">
        <v>23</v>
      </c>
      <c r="C3758" s="533" t="s">
        <v>682</v>
      </c>
      <c r="D3758" s="572" t="s">
        <v>2225</v>
      </c>
      <c r="E3758" s="571" t="str">
        <f t="shared" si="3373"/>
        <v>PACKAGED, OUTDOOR, CENTRAL STATION AIR-HANDLING UNITS</v>
      </c>
      <c r="F3758" s="533" t="str">
        <f t="shared" si="3370"/>
        <v>ME</v>
      </c>
      <c r="G3758" s="533" t="s">
        <v>2722</v>
      </c>
      <c r="H3758" s="533">
        <v>1013</v>
      </c>
      <c r="I3758" s="533" t="str">
        <f t="shared" ref="I3758:J3758" si="3380">I3756</f>
        <v>Outdoor Units</v>
      </c>
      <c r="J3758" s="533" t="str">
        <f t="shared" si="3380"/>
        <v>Outdoor Units</v>
      </c>
      <c r="K3758" s="248" t="s">
        <v>20</v>
      </c>
      <c r="L3758" s="248" t="s">
        <v>817</v>
      </c>
      <c r="M3758" s="233">
        <v>1</v>
      </c>
      <c r="N3758" s="249" t="s">
        <v>2</v>
      </c>
      <c r="Q3758" s="533">
        <f t="shared" si="3375"/>
        <v>0</v>
      </c>
      <c r="R3758" s="533">
        <f t="shared" si="3376"/>
        <v>0</v>
      </c>
    </row>
    <row r="3759" spans="1:18" ht="16.5" thickBot="1">
      <c r="A3759" s="533" t="s">
        <v>2729</v>
      </c>
      <c r="B3759" s="533">
        <v>23</v>
      </c>
      <c r="C3759" s="533" t="s">
        <v>682</v>
      </c>
      <c r="D3759" s="572" t="s">
        <v>2235</v>
      </c>
      <c r="E3759" s="571" t="s">
        <v>1275</v>
      </c>
      <c r="F3759" s="533" t="str">
        <f t="shared" si="3370"/>
        <v>ME</v>
      </c>
      <c r="G3759" s="533" t="s">
        <v>2725</v>
      </c>
      <c r="H3759" s="533">
        <v>1014</v>
      </c>
      <c r="I3759" s="533" t="str">
        <f>L3759</f>
        <v>238126 - Split System Air Conditionners</v>
      </c>
      <c r="J3759" s="533" t="str">
        <f>L3759</f>
        <v>238126 - Split System Air Conditionners</v>
      </c>
      <c r="K3759" s="137"/>
      <c r="L3759" s="137" t="s">
        <v>818</v>
      </c>
      <c r="M3759" s="104"/>
      <c r="N3759" s="101"/>
    </row>
    <row r="3760" spans="1:18" ht="16.5" thickBot="1">
      <c r="A3760" s="533" t="s">
        <v>2729</v>
      </c>
      <c r="B3760" s="533">
        <v>23</v>
      </c>
      <c r="C3760" s="533" t="s">
        <v>682</v>
      </c>
      <c r="D3760" s="572" t="s">
        <v>2235</v>
      </c>
      <c r="E3760" s="571" t="str">
        <f t="shared" ref="E3760:E3762" si="3381">E3759</f>
        <v xml:space="preserve"> Split System Air Conditionners</v>
      </c>
      <c r="F3760" s="533" t="str">
        <f t="shared" si="3370"/>
        <v>ME</v>
      </c>
      <c r="G3760" s="533" t="s">
        <v>2722</v>
      </c>
      <c r="H3760" s="533">
        <v>1015</v>
      </c>
      <c r="I3760" s="533" t="str">
        <f t="shared" ref="I3760:J3760" si="3382">I3758</f>
        <v>Outdoor Units</v>
      </c>
      <c r="J3760" s="533" t="str">
        <f t="shared" si="3382"/>
        <v>Outdoor Units</v>
      </c>
      <c r="K3760" s="137" t="s">
        <v>13</v>
      </c>
      <c r="L3760" s="137" t="s">
        <v>819</v>
      </c>
      <c r="M3760" s="106">
        <v>3</v>
      </c>
      <c r="N3760" s="247" t="s">
        <v>39</v>
      </c>
      <c r="O3760" s="533">
        <v>3200</v>
      </c>
      <c r="P3760" s="533">
        <v>9600</v>
      </c>
      <c r="Q3760" s="533">
        <f t="shared" ref="Q3760:Q3762" si="3383">O3760*0.93</f>
        <v>2976</v>
      </c>
      <c r="R3760" s="533">
        <f t="shared" ref="R3760:R3762" si="3384">Q3760*M3760</f>
        <v>8928</v>
      </c>
    </row>
    <row r="3761" spans="1:18" ht="15.75">
      <c r="A3761" s="533" t="s">
        <v>2729</v>
      </c>
      <c r="B3761" s="533">
        <v>23</v>
      </c>
      <c r="C3761" s="533" t="s">
        <v>682</v>
      </c>
      <c r="D3761" s="572" t="s">
        <v>2235</v>
      </c>
      <c r="E3761" s="571" t="str">
        <f t="shared" si="3381"/>
        <v xml:space="preserve"> Split System Air Conditionners</v>
      </c>
      <c r="F3761" s="533" t="str">
        <f t="shared" si="3370"/>
        <v>ME</v>
      </c>
      <c r="G3761" s="533" t="s">
        <v>2722</v>
      </c>
      <c r="H3761" s="533">
        <v>1016</v>
      </c>
      <c r="I3761" s="533" t="str">
        <f t="shared" ref="I3761:J3761" si="3385">I3759</f>
        <v>238126 - Split System Air Conditionners</v>
      </c>
      <c r="J3761" s="533" t="str">
        <f t="shared" si="3385"/>
        <v>238126 - Split System Air Conditionners</v>
      </c>
      <c r="K3761" s="248" t="s">
        <v>45</v>
      </c>
      <c r="L3761" s="248" t="s">
        <v>820</v>
      </c>
      <c r="M3761" s="233">
        <v>1</v>
      </c>
      <c r="N3761" s="249" t="s">
        <v>39</v>
      </c>
      <c r="P3761" s="533">
        <v>0</v>
      </c>
      <c r="Q3761" s="533">
        <f t="shared" si="3383"/>
        <v>0</v>
      </c>
      <c r="R3761" s="533">
        <f t="shared" si="3384"/>
        <v>0</v>
      </c>
    </row>
    <row r="3762" spans="1:18" ht="15.75">
      <c r="A3762" s="533" t="s">
        <v>2729</v>
      </c>
      <c r="B3762" s="533">
        <v>23</v>
      </c>
      <c r="C3762" s="533" t="s">
        <v>682</v>
      </c>
      <c r="D3762" s="572" t="s">
        <v>2235</v>
      </c>
      <c r="E3762" s="571" t="str">
        <f t="shared" si="3381"/>
        <v xml:space="preserve"> Split System Air Conditionners</v>
      </c>
      <c r="F3762" s="533" t="str">
        <f t="shared" si="3370"/>
        <v>ME</v>
      </c>
      <c r="G3762" s="533" t="s">
        <v>2722</v>
      </c>
      <c r="H3762" s="533">
        <v>1017</v>
      </c>
      <c r="I3762" s="533" t="str">
        <f t="shared" ref="I3762:J3762" si="3386">I3760</f>
        <v>Outdoor Units</v>
      </c>
      <c r="J3762" s="533" t="str">
        <f t="shared" si="3386"/>
        <v>Outdoor Units</v>
      </c>
      <c r="K3762" s="248" t="s">
        <v>48</v>
      </c>
      <c r="L3762" s="248" t="s">
        <v>821</v>
      </c>
      <c r="M3762" s="233">
        <v>1</v>
      </c>
      <c r="N3762" s="249" t="s">
        <v>39</v>
      </c>
      <c r="P3762" s="533">
        <v>0</v>
      </c>
      <c r="Q3762" s="533">
        <f t="shared" si="3383"/>
        <v>0</v>
      </c>
      <c r="R3762" s="533">
        <f t="shared" si="3384"/>
        <v>0</v>
      </c>
    </row>
    <row r="3763" spans="1:18" ht="15.75">
      <c r="A3763" s="533" t="s">
        <v>2729</v>
      </c>
      <c r="B3763" s="533">
        <v>23</v>
      </c>
      <c r="C3763" s="533" t="s">
        <v>682</v>
      </c>
      <c r="D3763" s="572" t="s">
        <v>2245</v>
      </c>
      <c r="E3763" s="571" t="s">
        <v>1276</v>
      </c>
      <c r="F3763" s="533" t="str">
        <f t="shared" si="3370"/>
        <v>ME</v>
      </c>
      <c r="G3763" s="533" t="s">
        <v>2725</v>
      </c>
      <c r="H3763" s="533">
        <v>1018</v>
      </c>
      <c r="I3763" s="533" t="str">
        <f t="shared" ref="I3763:I3764" si="3387">L3763</f>
        <v>238233 - CONVECTORS</v>
      </c>
      <c r="J3763" s="533" t="str">
        <f t="shared" ref="J3763" si="3388">L3763</f>
        <v>238233 - CONVECTORS</v>
      </c>
      <c r="K3763" s="248"/>
      <c r="L3763" s="248" t="s">
        <v>822</v>
      </c>
      <c r="M3763" s="250"/>
      <c r="N3763" s="249"/>
    </row>
    <row r="3764" spans="1:18" ht="15.75">
      <c r="A3764" s="533" t="s">
        <v>2729</v>
      </c>
      <c r="B3764" s="533">
        <v>23</v>
      </c>
      <c r="C3764" s="533" t="s">
        <v>682</v>
      </c>
      <c r="D3764" s="572" t="s">
        <v>2245</v>
      </c>
      <c r="E3764" s="571" t="str">
        <f t="shared" ref="E3764:E3787" si="3389">E3763</f>
        <v xml:space="preserve"> CONVECTORS</v>
      </c>
      <c r="F3764" s="533" t="str">
        <f t="shared" si="3370"/>
        <v>ME</v>
      </c>
      <c r="G3764" s="533" t="s">
        <v>2725</v>
      </c>
      <c r="H3764" s="533">
        <v>1019</v>
      </c>
      <c r="I3764" s="533" t="str">
        <f t="shared" si="3387"/>
        <v>Radiators</v>
      </c>
      <c r="J3764" s="533" t="s">
        <v>824</v>
      </c>
      <c r="K3764" s="248"/>
      <c r="L3764" s="248" t="s">
        <v>823</v>
      </c>
      <c r="M3764" s="250"/>
      <c r="N3764" s="236"/>
    </row>
    <row r="3765" spans="1:18" ht="15.75">
      <c r="A3765" s="533" t="s">
        <v>2729</v>
      </c>
      <c r="B3765" s="533">
        <v>23</v>
      </c>
      <c r="C3765" s="533" t="s">
        <v>682</v>
      </c>
      <c r="D3765" s="572" t="s">
        <v>2245</v>
      </c>
      <c r="E3765" s="571" t="str">
        <f t="shared" si="3389"/>
        <v xml:space="preserve"> CONVECTORS</v>
      </c>
      <c r="F3765" s="533" t="str">
        <f t="shared" si="3370"/>
        <v>ME</v>
      </c>
      <c r="G3765" s="533" t="s">
        <v>2725</v>
      </c>
      <c r="H3765" s="533">
        <v>1020</v>
      </c>
      <c r="I3765" s="533" t="s">
        <v>823</v>
      </c>
      <c r="J3765" s="533" t="str">
        <f t="shared" ref="J3765" si="3390">L3765</f>
        <v>Room Radiators:</v>
      </c>
      <c r="K3765" s="248"/>
      <c r="L3765" s="248" t="s">
        <v>824</v>
      </c>
      <c r="M3765" s="250"/>
      <c r="N3765" s="236"/>
    </row>
    <row r="3766" spans="1:18" ht="15.75">
      <c r="A3766" s="533" t="s">
        <v>2729</v>
      </c>
      <c r="B3766" s="533">
        <v>23</v>
      </c>
      <c r="C3766" s="533" t="s">
        <v>682</v>
      </c>
      <c r="D3766" s="572" t="s">
        <v>2245</v>
      </c>
      <c r="E3766" s="571" t="str">
        <f t="shared" si="3389"/>
        <v xml:space="preserve"> CONVECTORS</v>
      </c>
      <c r="F3766" s="533" t="str">
        <f t="shared" si="3370"/>
        <v>ME</v>
      </c>
      <c r="G3766" s="533" t="s">
        <v>2722</v>
      </c>
      <c r="H3766" s="533">
        <v>1021</v>
      </c>
      <c r="I3766" s="533" t="str">
        <f t="shared" ref="I3766:J3766" si="3391">I3764</f>
        <v>Radiators</v>
      </c>
      <c r="J3766" s="533" t="str">
        <f t="shared" si="3391"/>
        <v>Room Radiators:</v>
      </c>
      <c r="K3766" s="248" t="s">
        <v>50</v>
      </c>
      <c r="L3766" s="248" t="s">
        <v>825</v>
      </c>
      <c r="M3766" s="233">
        <v>4</v>
      </c>
      <c r="N3766" s="249" t="s">
        <v>39</v>
      </c>
      <c r="P3766" s="533">
        <v>0</v>
      </c>
      <c r="Q3766" s="533">
        <f t="shared" ref="Q3766:Q3776" si="3392">O3766*0.93</f>
        <v>0</v>
      </c>
      <c r="R3766" s="533">
        <f t="shared" ref="R3766:R3776" si="3393">Q3766*M3766</f>
        <v>0</v>
      </c>
    </row>
    <row r="3767" spans="1:18" ht="15.75">
      <c r="A3767" s="533" t="s">
        <v>2729</v>
      </c>
      <c r="B3767" s="533">
        <v>23</v>
      </c>
      <c r="C3767" s="533" t="s">
        <v>682</v>
      </c>
      <c r="D3767" s="572" t="s">
        <v>2245</v>
      </c>
      <c r="E3767" s="571" t="str">
        <f t="shared" si="3389"/>
        <v xml:space="preserve"> CONVECTORS</v>
      </c>
      <c r="F3767" s="533" t="str">
        <f t="shared" si="3370"/>
        <v>ME</v>
      </c>
      <c r="G3767" s="533" t="s">
        <v>2722</v>
      </c>
      <c r="H3767" s="533">
        <v>1022</v>
      </c>
      <c r="I3767" s="533" t="str">
        <f t="shared" ref="I3767:J3767" si="3394">I3765</f>
        <v>Radiators</v>
      </c>
      <c r="J3767" s="533" t="str">
        <f t="shared" si="3394"/>
        <v>Room Radiators:</v>
      </c>
      <c r="K3767" s="248" t="s">
        <v>76</v>
      </c>
      <c r="L3767" s="248" t="s">
        <v>826</v>
      </c>
      <c r="M3767" s="233">
        <v>13</v>
      </c>
      <c r="N3767" s="249" t="s">
        <v>39</v>
      </c>
      <c r="P3767" s="533">
        <v>0</v>
      </c>
      <c r="Q3767" s="533">
        <f t="shared" si="3392"/>
        <v>0</v>
      </c>
      <c r="R3767" s="533">
        <f t="shared" si="3393"/>
        <v>0</v>
      </c>
    </row>
    <row r="3768" spans="1:18" ht="15.75">
      <c r="A3768" s="533" t="s">
        <v>2729</v>
      </c>
      <c r="B3768" s="533">
        <v>23</v>
      </c>
      <c r="C3768" s="533" t="s">
        <v>682</v>
      </c>
      <c r="D3768" s="572" t="s">
        <v>2245</v>
      </c>
      <c r="E3768" s="571" t="str">
        <f t="shared" si="3389"/>
        <v xml:space="preserve"> CONVECTORS</v>
      </c>
      <c r="F3768" s="533" t="str">
        <f t="shared" si="3370"/>
        <v>ME</v>
      </c>
      <c r="G3768" s="533" t="s">
        <v>2722</v>
      </c>
      <c r="H3768" s="533">
        <v>1023</v>
      </c>
      <c r="I3768" s="533" t="str">
        <f t="shared" ref="I3768:J3768" si="3395">I3766</f>
        <v>Radiators</v>
      </c>
      <c r="J3768" s="533" t="str">
        <f t="shared" si="3395"/>
        <v>Room Radiators:</v>
      </c>
      <c r="K3768" s="248" t="s">
        <v>77</v>
      </c>
      <c r="L3768" s="248" t="s">
        <v>827</v>
      </c>
      <c r="M3768" s="233">
        <v>6</v>
      </c>
      <c r="N3768" s="249" t="s">
        <v>39</v>
      </c>
      <c r="P3768" s="533">
        <v>0</v>
      </c>
      <c r="Q3768" s="533">
        <f t="shared" si="3392"/>
        <v>0</v>
      </c>
      <c r="R3768" s="533">
        <f t="shared" si="3393"/>
        <v>0</v>
      </c>
    </row>
    <row r="3769" spans="1:18" ht="15.75">
      <c r="A3769" s="533" t="s">
        <v>2729</v>
      </c>
      <c r="B3769" s="533">
        <v>23</v>
      </c>
      <c r="C3769" s="533" t="s">
        <v>682</v>
      </c>
      <c r="D3769" s="572" t="s">
        <v>2245</v>
      </c>
      <c r="E3769" s="571" t="str">
        <f t="shared" si="3389"/>
        <v xml:space="preserve"> CONVECTORS</v>
      </c>
      <c r="F3769" s="533" t="str">
        <f t="shared" si="3370"/>
        <v>ME</v>
      </c>
      <c r="G3769" s="533" t="s">
        <v>2722</v>
      </c>
      <c r="H3769" s="533">
        <v>1024</v>
      </c>
      <c r="I3769" s="533" t="str">
        <f t="shared" ref="I3769:J3769" si="3396">I3767</f>
        <v>Radiators</v>
      </c>
      <c r="J3769" s="533" t="str">
        <f t="shared" si="3396"/>
        <v>Room Radiators:</v>
      </c>
      <c r="K3769" s="248" t="s">
        <v>78</v>
      </c>
      <c r="L3769" s="248" t="s">
        <v>828</v>
      </c>
      <c r="M3769" s="233">
        <v>1</v>
      </c>
      <c r="N3769" s="249" t="s">
        <v>39</v>
      </c>
      <c r="P3769" s="533">
        <v>0</v>
      </c>
      <c r="Q3769" s="533">
        <f t="shared" si="3392"/>
        <v>0</v>
      </c>
      <c r="R3769" s="533">
        <f t="shared" si="3393"/>
        <v>0</v>
      </c>
    </row>
    <row r="3770" spans="1:18" ht="15.75">
      <c r="A3770" s="533" t="s">
        <v>2729</v>
      </c>
      <c r="B3770" s="533">
        <v>23</v>
      </c>
      <c r="C3770" s="533" t="s">
        <v>682</v>
      </c>
      <c r="D3770" s="572" t="s">
        <v>2245</v>
      </c>
      <c r="E3770" s="571" t="str">
        <f t="shared" si="3389"/>
        <v xml:space="preserve"> CONVECTORS</v>
      </c>
      <c r="F3770" s="533" t="str">
        <f t="shared" si="3370"/>
        <v>ME</v>
      </c>
      <c r="G3770" s="533" t="s">
        <v>2722</v>
      </c>
      <c r="H3770" s="533">
        <v>1025</v>
      </c>
      <c r="I3770" s="533" t="str">
        <f t="shared" ref="I3770:J3770" si="3397">I3768</f>
        <v>Radiators</v>
      </c>
      <c r="J3770" s="533" t="str">
        <f t="shared" si="3397"/>
        <v>Room Radiators:</v>
      </c>
      <c r="K3770" s="248" t="s">
        <v>302</v>
      </c>
      <c r="L3770" s="248" t="s">
        <v>829</v>
      </c>
      <c r="M3770" s="233">
        <v>3</v>
      </c>
      <c r="N3770" s="249" t="s">
        <v>39</v>
      </c>
      <c r="P3770" s="533">
        <v>0</v>
      </c>
      <c r="Q3770" s="533">
        <f t="shared" si="3392"/>
        <v>0</v>
      </c>
      <c r="R3770" s="533">
        <f t="shared" si="3393"/>
        <v>0</v>
      </c>
    </row>
    <row r="3771" spans="1:18" ht="15.75">
      <c r="A3771" s="533" t="s">
        <v>2729</v>
      </c>
      <c r="B3771" s="533">
        <v>23</v>
      </c>
      <c r="C3771" s="533" t="s">
        <v>682</v>
      </c>
      <c r="D3771" s="572" t="s">
        <v>2245</v>
      </c>
      <c r="E3771" s="571" t="str">
        <f t="shared" si="3389"/>
        <v xml:space="preserve"> CONVECTORS</v>
      </c>
      <c r="F3771" s="533" t="str">
        <f t="shared" si="3370"/>
        <v>ME</v>
      </c>
      <c r="G3771" s="533" t="s">
        <v>2722</v>
      </c>
      <c r="H3771" s="533">
        <v>1026</v>
      </c>
      <c r="I3771" s="533" t="str">
        <f t="shared" ref="I3771:J3771" si="3398">I3769</f>
        <v>Radiators</v>
      </c>
      <c r="J3771" s="533" t="str">
        <f t="shared" si="3398"/>
        <v>Room Radiators:</v>
      </c>
      <c r="K3771" s="248" t="s">
        <v>304</v>
      </c>
      <c r="L3771" s="248" t="s">
        <v>830</v>
      </c>
      <c r="M3771" s="233">
        <v>9</v>
      </c>
      <c r="N3771" s="249" t="s">
        <v>39</v>
      </c>
      <c r="P3771" s="533">
        <v>0</v>
      </c>
      <c r="Q3771" s="533">
        <f t="shared" si="3392"/>
        <v>0</v>
      </c>
      <c r="R3771" s="533">
        <f t="shared" si="3393"/>
        <v>0</v>
      </c>
    </row>
    <row r="3772" spans="1:18" ht="15.75">
      <c r="A3772" s="533" t="s">
        <v>2729</v>
      </c>
      <c r="B3772" s="533">
        <v>23</v>
      </c>
      <c r="C3772" s="533" t="s">
        <v>682</v>
      </c>
      <c r="D3772" s="572" t="s">
        <v>2245</v>
      </c>
      <c r="E3772" s="571" t="str">
        <f t="shared" si="3389"/>
        <v xml:space="preserve"> CONVECTORS</v>
      </c>
      <c r="F3772" s="533" t="str">
        <f t="shared" si="3370"/>
        <v>ME</v>
      </c>
      <c r="G3772" s="533" t="s">
        <v>2722</v>
      </c>
      <c r="H3772" s="533">
        <v>1027</v>
      </c>
      <c r="I3772" s="533" t="str">
        <f t="shared" ref="I3772:J3772" si="3399">I3770</f>
        <v>Radiators</v>
      </c>
      <c r="J3772" s="533" t="str">
        <f t="shared" si="3399"/>
        <v>Room Radiators:</v>
      </c>
      <c r="K3772" s="248" t="s">
        <v>13</v>
      </c>
      <c r="L3772" s="248" t="s">
        <v>831</v>
      </c>
      <c r="M3772" s="233">
        <v>9</v>
      </c>
      <c r="N3772" s="249" t="s">
        <v>39</v>
      </c>
      <c r="P3772" s="533">
        <v>0</v>
      </c>
      <c r="Q3772" s="533">
        <f t="shared" si="3392"/>
        <v>0</v>
      </c>
      <c r="R3772" s="533">
        <f t="shared" si="3393"/>
        <v>0</v>
      </c>
    </row>
    <row r="3773" spans="1:18" ht="15.75">
      <c r="A3773" s="533" t="s">
        <v>2729</v>
      </c>
      <c r="B3773" s="533">
        <v>23</v>
      </c>
      <c r="C3773" s="533" t="s">
        <v>682</v>
      </c>
      <c r="D3773" s="572" t="s">
        <v>2245</v>
      </c>
      <c r="E3773" s="571" t="str">
        <f t="shared" si="3389"/>
        <v xml:space="preserve"> CONVECTORS</v>
      </c>
      <c r="F3773" s="533" t="str">
        <f t="shared" si="3370"/>
        <v>ME</v>
      </c>
      <c r="G3773" s="533" t="s">
        <v>2722</v>
      </c>
      <c r="H3773" s="533">
        <v>1028</v>
      </c>
      <c r="I3773" s="533" t="str">
        <f t="shared" ref="I3773:J3773" si="3400">I3771</f>
        <v>Radiators</v>
      </c>
      <c r="J3773" s="533" t="str">
        <f t="shared" si="3400"/>
        <v>Room Radiators:</v>
      </c>
      <c r="K3773" s="248" t="s">
        <v>15</v>
      </c>
      <c r="L3773" s="248" t="s">
        <v>832</v>
      </c>
      <c r="M3773" s="233">
        <v>10</v>
      </c>
      <c r="N3773" s="249" t="s">
        <v>39</v>
      </c>
      <c r="P3773" s="533">
        <v>0</v>
      </c>
      <c r="Q3773" s="533">
        <f t="shared" si="3392"/>
        <v>0</v>
      </c>
      <c r="R3773" s="533">
        <f t="shared" si="3393"/>
        <v>0</v>
      </c>
    </row>
    <row r="3774" spans="1:18" ht="15.75">
      <c r="A3774" s="533" t="s">
        <v>2729</v>
      </c>
      <c r="B3774" s="533">
        <v>23</v>
      </c>
      <c r="C3774" s="533" t="s">
        <v>682</v>
      </c>
      <c r="D3774" s="572" t="s">
        <v>2245</v>
      </c>
      <c r="E3774" s="571" t="str">
        <f t="shared" si="3389"/>
        <v xml:space="preserve"> CONVECTORS</v>
      </c>
      <c r="F3774" s="533" t="str">
        <f t="shared" si="3370"/>
        <v>ME</v>
      </c>
      <c r="G3774" s="533" t="s">
        <v>2722</v>
      </c>
      <c r="H3774" s="533">
        <v>1029</v>
      </c>
      <c r="I3774" s="533" t="str">
        <f t="shared" ref="I3774:J3774" si="3401">I3772</f>
        <v>Radiators</v>
      </c>
      <c r="J3774" s="533" t="str">
        <f t="shared" si="3401"/>
        <v>Room Radiators:</v>
      </c>
      <c r="K3774" s="248" t="s">
        <v>17</v>
      </c>
      <c r="L3774" s="248" t="s">
        <v>833</v>
      </c>
      <c r="M3774" s="233">
        <v>7</v>
      </c>
      <c r="N3774" s="249" t="s">
        <v>39</v>
      </c>
      <c r="P3774" s="533">
        <v>0</v>
      </c>
      <c r="Q3774" s="533">
        <f t="shared" si="3392"/>
        <v>0</v>
      </c>
      <c r="R3774" s="533">
        <f t="shared" si="3393"/>
        <v>0</v>
      </c>
    </row>
    <row r="3775" spans="1:18" ht="15.75">
      <c r="A3775" s="533" t="s">
        <v>2729</v>
      </c>
      <c r="B3775" s="533">
        <v>23</v>
      </c>
      <c r="C3775" s="533" t="s">
        <v>682</v>
      </c>
      <c r="D3775" s="572" t="s">
        <v>2245</v>
      </c>
      <c r="E3775" s="571" t="str">
        <f t="shared" si="3389"/>
        <v xml:space="preserve"> CONVECTORS</v>
      </c>
      <c r="F3775" s="533" t="str">
        <f t="shared" si="3370"/>
        <v>ME</v>
      </c>
      <c r="G3775" s="533" t="s">
        <v>2722</v>
      </c>
      <c r="H3775" s="533">
        <v>1030</v>
      </c>
      <c r="I3775" s="533" t="str">
        <f t="shared" ref="I3775:J3775" si="3402">I3773</f>
        <v>Radiators</v>
      </c>
      <c r="J3775" s="533" t="str">
        <f t="shared" si="3402"/>
        <v>Room Radiators:</v>
      </c>
      <c r="K3775" s="248" t="s">
        <v>19</v>
      </c>
      <c r="L3775" s="248" t="s">
        <v>834</v>
      </c>
      <c r="M3775" s="233">
        <v>4</v>
      </c>
      <c r="N3775" s="249" t="s">
        <v>39</v>
      </c>
      <c r="P3775" s="533">
        <v>0</v>
      </c>
      <c r="Q3775" s="533">
        <f t="shared" si="3392"/>
        <v>0</v>
      </c>
      <c r="R3775" s="533">
        <f t="shared" si="3393"/>
        <v>0</v>
      </c>
    </row>
    <row r="3776" spans="1:18" ht="15.75">
      <c r="A3776" s="533" t="s">
        <v>2729</v>
      </c>
      <c r="B3776" s="533">
        <v>23</v>
      </c>
      <c r="C3776" s="533" t="s">
        <v>682</v>
      </c>
      <c r="D3776" s="572" t="s">
        <v>2245</v>
      </c>
      <c r="E3776" s="571" t="str">
        <f t="shared" si="3389"/>
        <v xml:space="preserve"> CONVECTORS</v>
      </c>
      <c r="F3776" s="533" t="str">
        <f t="shared" si="3370"/>
        <v>ME</v>
      </c>
      <c r="G3776" s="533" t="s">
        <v>2722</v>
      </c>
      <c r="H3776" s="533">
        <v>1031</v>
      </c>
      <c r="I3776" s="533" t="str">
        <f t="shared" ref="I3776:J3776" si="3403">I3774</f>
        <v>Radiators</v>
      </c>
      <c r="J3776" s="533" t="str">
        <f t="shared" si="3403"/>
        <v>Room Radiators:</v>
      </c>
      <c r="K3776" s="248" t="s">
        <v>20</v>
      </c>
      <c r="L3776" s="248" t="s">
        <v>835</v>
      </c>
      <c r="M3776" s="233">
        <v>1</v>
      </c>
      <c r="N3776" s="249" t="s">
        <v>39</v>
      </c>
      <c r="P3776" s="533">
        <v>0</v>
      </c>
      <c r="Q3776" s="533">
        <f t="shared" si="3392"/>
        <v>0</v>
      </c>
      <c r="R3776" s="533">
        <f t="shared" si="3393"/>
        <v>0</v>
      </c>
    </row>
    <row r="3777" spans="1:18" ht="16.5" thickBot="1">
      <c r="A3777" s="533" t="s">
        <v>2729</v>
      </c>
      <c r="B3777" s="533">
        <v>23</v>
      </c>
      <c r="C3777" s="533" t="s">
        <v>682</v>
      </c>
      <c r="D3777" s="572" t="s">
        <v>2245</v>
      </c>
      <c r="E3777" s="571" t="str">
        <f t="shared" si="3389"/>
        <v xml:space="preserve"> CONVECTORS</v>
      </c>
      <c r="F3777" s="533" t="str">
        <f t="shared" si="3370"/>
        <v>ME</v>
      </c>
      <c r="G3777" s="533" t="s">
        <v>2725</v>
      </c>
      <c r="H3777" s="533">
        <v>1032</v>
      </c>
      <c r="I3777" s="533" t="str">
        <f t="shared" ref="I3777" si="3404">L3777</f>
        <v>Water Cabinets</v>
      </c>
      <c r="J3777" s="533" t="s">
        <v>1194</v>
      </c>
      <c r="K3777" s="137"/>
      <c r="L3777" s="137" t="s">
        <v>836</v>
      </c>
      <c r="M3777" s="139"/>
      <c r="N3777" s="98"/>
    </row>
    <row r="3778" spans="1:18" ht="16.5" thickBot="1">
      <c r="A3778" s="533" t="s">
        <v>2729</v>
      </c>
      <c r="B3778" s="533">
        <v>23</v>
      </c>
      <c r="C3778" s="533" t="s">
        <v>682</v>
      </c>
      <c r="D3778" s="572" t="s">
        <v>2245</v>
      </c>
      <c r="E3778" s="571" t="str">
        <f t="shared" si="3389"/>
        <v xml:space="preserve"> CONVECTORS</v>
      </c>
      <c r="F3778" s="533" t="str">
        <f t="shared" si="3370"/>
        <v>ME</v>
      </c>
      <c r="G3778" s="533" t="s">
        <v>2725</v>
      </c>
      <c r="H3778" s="533">
        <v>1033</v>
      </c>
      <c r="I3778" s="533" t="s">
        <v>836</v>
      </c>
      <c r="J3778" s="533" t="str">
        <f t="shared" ref="J3778:J3780" si="3405">L3778</f>
        <v>Steel cabinet only</v>
      </c>
      <c r="K3778" s="137"/>
      <c r="L3778" s="137" t="s">
        <v>1194</v>
      </c>
      <c r="M3778" s="263"/>
      <c r="N3778" s="98"/>
    </row>
    <row r="3779" spans="1:18" ht="15.75">
      <c r="A3779" s="533" t="s">
        <v>2729</v>
      </c>
      <c r="B3779" s="533">
        <v>23</v>
      </c>
      <c r="C3779" s="533" t="s">
        <v>682</v>
      </c>
      <c r="D3779" s="572" t="s">
        <v>2245</v>
      </c>
      <c r="E3779" s="571" t="str">
        <f t="shared" si="3389"/>
        <v xml:space="preserve"> CONVECTORS</v>
      </c>
      <c r="F3779" s="533" t="str">
        <f t="shared" si="3370"/>
        <v>ME</v>
      </c>
      <c r="G3779" s="533" t="s">
        <v>2725</v>
      </c>
      <c r="H3779" s="533">
        <v>1034</v>
      </c>
      <c r="I3779" s="533" t="str">
        <f t="shared" ref="I3779:I3780" si="3406">L3779</f>
        <v>includes two manifolds, one supply and one return, with all necessary accessories, valves, &amp; fittings required for system operation and maintenance</v>
      </c>
      <c r="J3779" s="533" t="str">
        <f t="shared" si="3405"/>
        <v>includes two manifolds, one supply and one return, with all necessary accessories, valves, &amp; fittings required for system operation and maintenance</v>
      </c>
      <c r="K3779" s="137"/>
      <c r="L3779" s="137" t="s">
        <v>1088</v>
      </c>
      <c r="M3779" s="651"/>
      <c r="N3779" s="98"/>
    </row>
    <row r="3780" spans="1:18" ht="15.75">
      <c r="A3780" s="533" t="s">
        <v>2729</v>
      </c>
      <c r="B3780" s="533">
        <v>23</v>
      </c>
      <c r="C3780" s="533" t="s">
        <v>682</v>
      </c>
      <c r="D3780" s="572" t="s">
        <v>2245</v>
      </c>
      <c r="E3780" s="571" t="str">
        <f t="shared" si="3389"/>
        <v xml:space="preserve"> CONVECTORS</v>
      </c>
      <c r="F3780" s="533" t="str">
        <f t="shared" si="3370"/>
        <v>ME</v>
      </c>
      <c r="G3780" s="533" t="s">
        <v>2725</v>
      </c>
      <c r="H3780" s="533">
        <v>1035</v>
      </c>
      <c r="I3780" s="533" t="str">
        <f t="shared" si="3406"/>
        <v xml:space="preserve">Manifold (number of inlets &amp; outlets as shown on drawings) </v>
      </c>
      <c r="J3780" s="533" t="str">
        <f t="shared" si="3405"/>
        <v xml:space="preserve">Manifold (number of inlets &amp; outlets as shown on drawings) </v>
      </c>
      <c r="K3780" s="137"/>
      <c r="L3780" s="137" t="s">
        <v>1089</v>
      </c>
      <c r="M3780" s="139"/>
      <c r="N3780" s="98"/>
    </row>
    <row r="3781" spans="1:18" ht="15.75">
      <c r="A3781" s="533" t="s">
        <v>2729</v>
      </c>
      <c r="B3781" s="533">
        <v>23</v>
      </c>
      <c r="C3781" s="533" t="s">
        <v>682</v>
      </c>
      <c r="D3781" s="572" t="s">
        <v>2245</v>
      </c>
      <c r="E3781" s="571" t="str">
        <f t="shared" si="3389"/>
        <v xml:space="preserve"> CONVECTORS</v>
      </c>
      <c r="F3781" s="533" t="str">
        <f t="shared" si="3370"/>
        <v>ME</v>
      </c>
      <c r="G3781" s="533" t="s">
        <v>2722</v>
      </c>
      <c r="H3781" s="533">
        <v>1036</v>
      </c>
      <c r="I3781" s="533" t="s">
        <v>836</v>
      </c>
      <c r="J3781" s="533" t="s">
        <v>1194</v>
      </c>
      <c r="K3781" s="137" t="s">
        <v>13</v>
      </c>
      <c r="L3781" s="137" t="s">
        <v>837</v>
      </c>
      <c r="M3781" s="158">
        <v>1</v>
      </c>
      <c r="N3781" s="101" t="s">
        <v>39</v>
      </c>
      <c r="O3781" s="533">
        <v>400</v>
      </c>
      <c r="P3781" s="533">
        <v>400</v>
      </c>
      <c r="Q3781" s="533">
        <f t="shared" ref="Q3781:Q3787" si="3407">O3781*0.93</f>
        <v>372</v>
      </c>
      <c r="R3781" s="533">
        <f t="shared" ref="R3781:R3787" si="3408">Q3781*M3781</f>
        <v>372</v>
      </c>
    </row>
    <row r="3782" spans="1:18" ht="15.75">
      <c r="A3782" s="533" t="s">
        <v>2729</v>
      </c>
      <c r="B3782" s="533">
        <v>23</v>
      </c>
      <c r="C3782" s="533" t="s">
        <v>682</v>
      </c>
      <c r="D3782" s="572" t="s">
        <v>2245</v>
      </c>
      <c r="E3782" s="571" t="str">
        <f t="shared" si="3389"/>
        <v xml:space="preserve"> CONVECTORS</v>
      </c>
      <c r="F3782" s="533" t="str">
        <f t="shared" si="3370"/>
        <v>ME</v>
      </c>
      <c r="G3782" s="533" t="s">
        <v>2722</v>
      </c>
      <c r="H3782" s="533">
        <v>1037</v>
      </c>
      <c r="I3782" s="533" t="s">
        <v>836</v>
      </c>
      <c r="J3782" s="533" t="s">
        <v>1194</v>
      </c>
      <c r="K3782" s="137" t="s">
        <v>15</v>
      </c>
      <c r="L3782" s="137" t="s">
        <v>838</v>
      </c>
      <c r="M3782" s="158">
        <v>1</v>
      </c>
      <c r="N3782" s="101" t="s">
        <v>39</v>
      </c>
      <c r="O3782" s="533">
        <v>360</v>
      </c>
      <c r="P3782" s="533">
        <v>360</v>
      </c>
      <c r="Q3782" s="533">
        <f t="shared" si="3407"/>
        <v>334.8</v>
      </c>
      <c r="R3782" s="533">
        <f t="shared" si="3408"/>
        <v>334.8</v>
      </c>
    </row>
    <row r="3783" spans="1:18" ht="15.75">
      <c r="A3783" s="533" t="s">
        <v>2729</v>
      </c>
      <c r="B3783" s="533">
        <v>23</v>
      </c>
      <c r="C3783" s="533" t="s">
        <v>682</v>
      </c>
      <c r="D3783" s="572" t="s">
        <v>2245</v>
      </c>
      <c r="E3783" s="571" t="str">
        <f t="shared" si="3389"/>
        <v xml:space="preserve"> CONVECTORS</v>
      </c>
      <c r="F3783" s="533" t="str">
        <f t="shared" si="3370"/>
        <v>ME</v>
      </c>
      <c r="G3783" s="533" t="s">
        <v>2722</v>
      </c>
      <c r="H3783" s="533">
        <v>1038</v>
      </c>
      <c r="I3783" s="533" t="s">
        <v>836</v>
      </c>
      <c r="J3783" s="533" t="s">
        <v>1194</v>
      </c>
      <c r="K3783" s="137" t="s">
        <v>17</v>
      </c>
      <c r="L3783" s="137" t="s">
        <v>839</v>
      </c>
      <c r="M3783" s="158">
        <v>1</v>
      </c>
      <c r="N3783" s="101" t="s">
        <v>39</v>
      </c>
      <c r="O3783" s="533">
        <v>340</v>
      </c>
      <c r="P3783" s="533">
        <v>340</v>
      </c>
      <c r="Q3783" s="533">
        <f t="shared" si="3407"/>
        <v>316.2</v>
      </c>
      <c r="R3783" s="533">
        <f t="shared" si="3408"/>
        <v>316.2</v>
      </c>
    </row>
    <row r="3784" spans="1:18" ht="15.75">
      <c r="A3784" s="533" t="s">
        <v>2729</v>
      </c>
      <c r="B3784" s="533">
        <v>23</v>
      </c>
      <c r="C3784" s="533" t="s">
        <v>682</v>
      </c>
      <c r="D3784" s="572" t="s">
        <v>2245</v>
      </c>
      <c r="E3784" s="571" t="str">
        <f t="shared" si="3389"/>
        <v xml:space="preserve"> CONVECTORS</v>
      </c>
      <c r="F3784" s="533" t="str">
        <f t="shared" si="3370"/>
        <v>ME</v>
      </c>
      <c r="G3784" s="533" t="s">
        <v>2722</v>
      </c>
      <c r="H3784" s="533">
        <v>1039</v>
      </c>
      <c r="I3784" s="533" t="s">
        <v>836</v>
      </c>
      <c r="J3784" s="533" t="s">
        <v>1194</v>
      </c>
      <c r="K3784" s="137" t="s">
        <v>19</v>
      </c>
      <c r="L3784" s="137" t="s">
        <v>840</v>
      </c>
      <c r="M3784" s="158">
        <v>1</v>
      </c>
      <c r="N3784" s="101" t="s">
        <v>39</v>
      </c>
      <c r="O3784" s="533">
        <v>375</v>
      </c>
      <c r="P3784" s="533">
        <v>375</v>
      </c>
      <c r="Q3784" s="533">
        <f t="shared" si="3407"/>
        <v>348.75</v>
      </c>
      <c r="R3784" s="533">
        <f t="shared" si="3408"/>
        <v>348.75</v>
      </c>
    </row>
    <row r="3785" spans="1:18" ht="15.75">
      <c r="A3785" s="533" t="s">
        <v>2729</v>
      </c>
      <c r="B3785" s="533">
        <v>23</v>
      </c>
      <c r="C3785" s="533" t="s">
        <v>682</v>
      </c>
      <c r="D3785" s="572" t="s">
        <v>2245</v>
      </c>
      <c r="E3785" s="571" t="str">
        <f t="shared" si="3389"/>
        <v xml:space="preserve"> CONVECTORS</v>
      </c>
      <c r="F3785" s="533" t="str">
        <f t="shared" si="3370"/>
        <v>ME</v>
      </c>
      <c r="G3785" s="533" t="s">
        <v>2722</v>
      </c>
      <c r="H3785" s="533">
        <v>1040</v>
      </c>
      <c r="I3785" s="533" t="s">
        <v>836</v>
      </c>
      <c r="J3785" s="533" t="s">
        <v>1194</v>
      </c>
      <c r="K3785" s="137" t="s">
        <v>20</v>
      </c>
      <c r="L3785" s="137" t="s">
        <v>841</v>
      </c>
      <c r="M3785" s="158">
        <v>1</v>
      </c>
      <c r="N3785" s="101" t="s">
        <v>39</v>
      </c>
      <c r="O3785" s="533">
        <v>375</v>
      </c>
      <c r="P3785" s="533">
        <v>375</v>
      </c>
      <c r="Q3785" s="533">
        <f t="shared" si="3407"/>
        <v>348.75</v>
      </c>
      <c r="R3785" s="533">
        <f t="shared" si="3408"/>
        <v>348.75</v>
      </c>
    </row>
    <row r="3786" spans="1:18" ht="15.75">
      <c r="A3786" s="533" t="s">
        <v>2729</v>
      </c>
      <c r="B3786" s="533">
        <v>23</v>
      </c>
      <c r="C3786" s="533" t="s">
        <v>682</v>
      </c>
      <c r="D3786" s="572" t="s">
        <v>2245</v>
      </c>
      <c r="E3786" s="571" t="str">
        <f t="shared" si="3389"/>
        <v xml:space="preserve"> CONVECTORS</v>
      </c>
      <c r="F3786" s="533" t="str">
        <f t="shared" si="3370"/>
        <v>ME</v>
      </c>
      <c r="G3786" s="533" t="s">
        <v>2722</v>
      </c>
      <c r="H3786" s="533">
        <v>1041</v>
      </c>
      <c r="I3786" s="533" t="s">
        <v>836</v>
      </c>
      <c r="J3786" s="533" t="s">
        <v>1194</v>
      </c>
      <c r="K3786" s="137" t="s">
        <v>21</v>
      </c>
      <c r="L3786" s="137" t="s">
        <v>842</v>
      </c>
      <c r="M3786" s="158">
        <v>1</v>
      </c>
      <c r="N3786" s="101" t="s">
        <v>39</v>
      </c>
      <c r="O3786" s="533">
        <v>375</v>
      </c>
      <c r="P3786" s="533">
        <v>375</v>
      </c>
      <c r="Q3786" s="533">
        <f t="shared" si="3407"/>
        <v>348.75</v>
      </c>
      <c r="R3786" s="533">
        <f t="shared" si="3408"/>
        <v>348.75</v>
      </c>
    </row>
    <row r="3787" spans="1:18" ht="15.75">
      <c r="A3787" s="533" t="s">
        <v>2729</v>
      </c>
      <c r="B3787" s="533">
        <v>23</v>
      </c>
      <c r="C3787" s="533" t="s">
        <v>682</v>
      </c>
      <c r="D3787" s="572" t="s">
        <v>2245</v>
      </c>
      <c r="E3787" s="571" t="str">
        <f t="shared" si="3389"/>
        <v xml:space="preserve"> CONVECTORS</v>
      </c>
      <c r="F3787" s="533" t="str">
        <f t="shared" si="3370"/>
        <v>ME</v>
      </c>
      <c r="G3787" s="533" t="s">
        <v>2722</v>
      </c>
      <c r="H3787" s="533">
        <v>1042</v>
      </c>
      <c r="I3787" s="533" t="s">
        <v>836</v>
      </c>
      <c r="J3787" s="533" t="s">
        <v>1194</v>
      </c>
      <c r="K3787" s="137" t="s">
        <v>45</v>
      </c>
      <c r="L3787" s="137" t="s">
        <v>843</v>
      </c>
      <c r="M3787" s="158">
        <v>1</v>
      </c>
      <c r="N3787" s="101" t="s">
        <v>39</v>
      </c>
      <c r="O3787" s="533">
        <v>360</v>
      </c>
      <c r="P3787" s="533">
        <v>360</v>
      </c>
      <c r="Q3787" s="533">
        <f t="shared" si="3407"/>
        <v>334.8</v>
      </c>
      <c r="R3787" s="533">
        <f t="shared" si="3408"/>
        <v>334.8</v>
      </c>
    </row>
    <row r="3788" spans="1:18" ht="15.75">
      <c r="A3788" s="533" t="s">
        <v>2729</v>
      </c>
      <c r="B3788" s="533">
        <v>23</v>
      </c>
      <c r="C3788" s="533" t="s">
        <v>682</v>
      </c>
      <c r="D3788" s="572" t="s">
        <v>2747</v>
      </c>
      <c r="E3788" s="571" t="s">
        <v>1277</v>
      </c>
      <c r="F3788" s="533" t="s">
        <v>1821</v>
      </c>
      <c r="G3788" s="533" t="s">
        <v>2725</v>
      </c>
      <c r="H3788" s="533">
        <v>1043</v>
      </c>
      <c r="I3788" s="533" t="str">
        <f t="shared" ref="I3788:I3790" si="3409">L3788</f>
        <v>239000 - SOLAR HEATING SYSTEM</v>
      </c>
      <c r="J3788" s="533" t="str">
        <f t="shared" ref="J3788:J3790" si="3410">L3788</f>
        <v>239000 - SOLAR HEATING SYSTEM</v>
      </c>
      <c r="K3788" s="248"/>
      <c r="L3788" s="248" t="s">
        <v>844</v>
      </c>
      <c r="M3788" s="250"/>
      <c r="N3788" s="236"/>
    </row>
    <row r="3789" spans="1:18" ht="15.75">
      <c r="A3789" s="533" t="s">
        <v>2729</v>
      </c>
      <c r="B3789" s="533">
        <v>23</v>
      </c>
      <c r="C3789" s="533" t="s">
        <v>682</v>
      </c>
      <c r="D3789" s="572" t="s">
        <v>2747</v>
      </c>
      <c r="E3789" s="571" t="str">
        <f t="shared" ref="E3789:E3792" si="3411">E3788</f>
        <v xml:space="preserve"> SOLAR HEATING SYSTEM</v>
      </c>
      <c r="F3789" s="533" t="s">
        <v>1821</v>
      </c>
      <c r="G3789" s="533" t="s">
        <v>2725</v>
      </c>
      <c r="H3789" s="533">
        <v>1044</v>
      </c>
      <c r="I3789" s="533" t="str">
        <f t="shared" si="3409"/>
        <v>Solar Collectors</v>
      </c>
      <c r="J3789" s="533" t="str">
        <f t="shared" si="3410"/>
        <v>Solar Collectors</v>
      </c>
      <c r="K3789" s="248"/>
      <c r="L3789" s="248" t="s">
        <v>845</v>
      </c>
      <c r="M3789" s="250"/>
      <c r="N3789" s="236"/>
    </row>
    <row r="3790" spans="1:18" ht="15.75">
      <c r="A3790" s="533" t="s">
        <v>2729</v>
      </c>
      <c r="B3790" s="533">
        <v>23</v>
      </c>
      <c r="C3790" s="533" t="s">
        <v>682</v>
      </c>
      <c r="D3790" s="572" t="s">
        <v>2747</v>
      </c>
      <c r="E3790" s="571" t="str">
        <f t="shared" si="3411"/>
        <v xml:space="preserve"> SOLAR HEATING SYSTEM</v>
      </c>
      <c r="F3790" s="533" t="s">
        <v>1821</v>
      </c>
      <c r="G3790" s="533" t="s">
        <v>2725</v>
      </c>
      <c r="H3790" s="533">
        <v>1045</v>
      </c>
      <c r="I3790" s="533" t="str">
        <f t="shared" si="3409"/>
        <v>Type SC-01</v>
      </c>
      <c r="J3790" s="533" t="str">
        <f t="shared" si="3410"/>
        <v>Type SC-01</v>
      </c>
      <c r="K3790" s="248"/>
      <c r="L3790" s="248" t="s">
        <v>846</v>
      </c>
      <c r="M3790" s="250"/>
      <c r="N3790" s="249"/>
    </row>
    <row r="3791" spans="1:18" ht="15.75">
      <c r="A3791" s="533" t="s">
        <v>2729</v>
      </c>
      <c r="B3791" s="533">
        <v>23</v>
      </c>
      <c r="C3791" s="533" t="s">
        <v>682</v>
      </c>
      <c r="D3791" s="572" t="s">
        <v>2747</v>
      </c>
      <c r="E3791" s="571" t="str">
        <f t="shared" si="3411"/>
        <v xml:space="preserve"> SOLAR HEATING SYSTEM</v>
      </c>
      <c r="F3791" s="533" t="s">
        <v>1821</v>
      </c>
      <c r="G3791" s="533" t="s">
        <v>2722</v>
      </c>
      <c r="H3791" s="533">
        <v>1046</v>
      </c>
      <c r="I3791" s="533" t="str">
        <f t="shared" ref="I3791:J3791" si="3412">I3789</f>
        <v>Solar Collectors</v>
      </c>
      <c r="J3791" s="533" t="str">
        <f t="shared" si="3412"/>
        <v>Solar Collectors</v>
      </c>
      <c r="K3791" s="248" t="s">
        <v>13</v>
      </c>
      <c r="L3791" s="248" t="s">
        <v>847</v>
      </c>
      <c r="M3791" s="233">
        <v>1</v>
      </c>
      <c r="N3791" s="236" t="s">
        <v>2</v>
      </c>
      <c r="Q3791" s="533">
        <f>O3791*0.93</f>
        <v>0</v>
      </c>
      <c r="R3791" s="533">
        <f>Q3791*M3791</f>
        <v>0</v>
      </c>
    </row>
    <row r="3792" spans="1:18" ht="15.75">
      <c r="A3792" s="533" t="s">
        <v>2729</v>
      </c>
      <c r="B3792" s="533">
        <v>23</v>
      </c>
      <c r="C3792" s="533" t="s">
        <v>682</v>
      </c>
      <c r="D3792" s="572" t="s">
        <v>2747</v>
      </c>
      <c r="E3792" s="571" t="str">
        <f t="shared" si="3411"/>
        <v xml:space="preserve"> SOLAR HEATING SYSTEM</v>
      </c>
      <c r="F3792" s="533" t="s">
        <v>1821</v>
      </c>
      <c r="G3792" s="533" t="s">
        <v>2725</v>
      </c>
      <c r="H3792" s="533">
        <v>1047</v>
      </c>
      <c r="I3792" s="533" t="str">
        <f t="shared" ref="I3792:J3792" si="3413">I3790</f>
        <v>Type SC-01</v>
      </c>
      <c r="J3792" s="533" t="str">
        <f t="shared" si="3413"/>
        <v>Type SC-01</v>
      </c>
      <c r="K3792" s="135" t="s">
        <v>848</v>
      </c>
      <c r="L3792" s="135"/>
      <c r="M3792" s="106"/>
      <c r="N3792" s="98"/>
    </row>
    <row r="3793" spans="1:18" ht="15.75">
      <c r="A3793" s="533" t="s">
        <v>2729</v>
      </c>
      <c r="B3793" s="533">
        <v>23</v>
      </c>
      <c r="C3793" s="533" t="s">
        <v>682</v>
      </c>
      <c r="D3793" s="10" t="s">
        <v>22</v>
      </c>
      <c r="E3793" s="10" t="s">
        <v>22</v>
      </c>
      <c r="G3793" s="533" t="s">
        <v>2724</v>
      </c>
      <c r="H3793" s="533">
        <v>1048</v>
      </c>
      <c r="I3793" s="533" t="str">
        <f t="shared" ref="I3793:J3793" si="3414">I3791</f>
        <v>Solar Collectors</v>
      </c>
      <c r="J3793" s="533" t="str">
        <f t="shared" si="3414"/>
        <v>Solar Collectors</v>
      </c>
      <c r="K3793" s="137" t="s">
        <v>22</v>
      </c>
      <c r="L3793" s="106"/>
      <c r="M3793" s="106"/>
      <c r="N3793" s="158"/>
      <c r="O3793" s="533" t="s">
        <v>8</v>
      </c>
      <c r="P3793" s="533">
        <v>105627</v>
      </c>
    </row>
    <row r="3794" spans="1:18" ht="15.75">
      <c r="A3794" s="533" t="s">
        <v>2729</v>
      </c>
      <c r="B3794" s="533">
        <v>26</v>
      </c>
      <c r="C3794" s="533" t="s">
        <v>850</v>
      </c>
      <c r="D3794" s="572" t="s">
        <v>2271</v>
      </c>
      <c r="E3794" s="571" t="s">
        <v>1278</v>
      </c>
      <c r="F3794" s="533" t="str">
        <f t="shared" ref="F3794:F3857" si="3415">VLOOKUP(D:D,trade,3,FALSE)</f>
        <v>EL</v>
      </c>
      <c r="G3794" s="533" t="s">
        <v>2725</v>
      </c>
      <c r="H3794" s="533">
        <v>1049</v>
      </c>
      <c r="I3794" s="533" t="str">
        <f t="shared" ref="I3794:J3794" si="3416">I3792</f>
        <v>Type SC-01</v>
      </c>
      <c r="J3794" s="533" t="str">
        <f t="shared" si="3416"/>
        <v>Type SC-01</v>
      </c>
      <c r="K3794" s="139" t="s">
        <v>849</v>
      </c>
      <c r="L3794" s="139"/>
      <c r="M3794" s="139"/>
      <c r="N3794" s="139"/>
    </row>
    <row r="3795" spans="1:18" ht="15.75">
      <c r="A3795" s="533" t="s">
        <v>2729</v>
      </c>
      <c r="B3795" s="533">
        <v>26</v>
      </c>
      <c r="C3795" s="533" t="s">
        <v>850</v>
      </c>
      <c r="D3795" s="572" t="s">
        <v>2271</v>
      </c>
      <c r="E3795" s="571" t="s">
        <v>1278</v>
      </c>
      <c r="F3795" s="533" t="str">
        <f t="shared" si="3415"/>
        <v>EL</v>
      </c>
      <c r="G3795" s="533" t="s">
        <v>2725</v>
      </c>
      <c r="H3795" s="533">
        <v>1050</v>
      </c>
      <c r="I3795" s="533" t="str">
        <f t="shared" ref="I3795:J3795" si="3417">I3793</f>
        <v>Solar Collectors</v>
      </c>
      <c r="J3795" s="533" t="str">
        <f t="shared" si="3417"/>
        <v>Solar Collectors</v>
      </c>
      <c r="K3795" s="139" t="s">
        <v>850</v>
      </c>
      <c r="L3795" s="139"/>
      <c r="M3795" s="139"/>
      <c r="N3795" s="139"/>
    </row>
    <row r="3796" spans="1:18" ht="15.75">
      <c r="A3796" s="533" t="s">
        <v>2729</v>
      </c>
      <c r="B3796" s="533">
        <v>26</v>
      </c>
      <c r="C3796" s="533" t="s">
        <v>850</v>
      </c>
      <c r="D3796" s="572" t="s">
        <v>2271</v>
      </c>
      <c r="E3796" s="571" t="s">
        <v>1278</v>
      </c>
      <c r="F3796" s="533" t="str">
        <f t="shared" si="3415"/>
        <v>EL</v>
      </c>
      <c r="G3796" s="533" t="s">
        <v>2725</v>
      </c>
      <c r="H3796" s="533">
        <v>1051</v>
      </c>
      <c r="I3796" s="533" t="str">
        <f t="shared" ref="I3796:J3796" si="3418">I3794</f>
        <v>Type SC-01</v>
      </c>
      <c r="J3796" s="533" t="str">
        <f t="shared" si="3418"/>
        <v>Type SC-01</v>
      </c>
      <c r="K3796" s="104" t="s">
        <v>2</v>
      </c>
      <c r="L3796" s="104" t="s">
        <v>25</v>
      </c>
      <c r="M3796" s="139" t="s">
        <v>4</v>
      </c>
      <c r="N3796" s="145" t="s">
        <v>5</v>
      </c>
      <c r="O3796" s="533" t="s">
        <v>6</v>
      </c>
      <c r="P3796" s="533" t="s">
        <v>7</v>
      </c>
    </row>
    <row r="3797" spans="1:18" ht="15.75">
      <c r="A3797" s="533" t="s">
        <v>2729</v>
      </c>
      <c r="B3797" s="533">
        <v>26</v>
      </c>
      <c r="C3797" s="533" t="s">
        <v>850</v>
      </c>
      <c r="D3797" s="572" t="s">
        <v>2271</v>
      </c>
      <c r="E3797" s="571" t="s">
        <v>1278</v>
      </c>
      <c r="F3797" s="533" t="str">
        <f t="shared" si="3415"/>
        <v>EL</v>
      </c>
      <c r="G3797" s="533" t="s">
        <v>2725</v>
      </c>
      <c r="H3797" s="533">
        <v>1052</v>
      </c>
      <c r="I3797" s="533" t="str">
        <f t="shared" ref="I3797:J3797" si="3419">I3795</f>
        <v>Solar Collectors</v>
      </c>
      <c r="J3797" s="533" t="str">
        <f t="shared" si="3419"/>
        <v>Solar Collectors</v>
      </c>
      <c r="K3797" s="104"/>
      <c r="L3797" s="104"/>
      <c r="M3797" s="139"/>
      <c r="N3797" s="156"/>
      <c r="P3797" s="533" t="s">
        <v>8</v>
      </c>
    </row>
    <row r="3798" spans="1:18" ht="15.75">
      <c r="A3798" s="533" t="s">
        <v>2729</v>
      </c>
      <c r="B3798" s="533">
        <v>26</v>
      </c>
      <c r="C3798" s="533" t="s">
        <v>850</v>
      </c>
      <c r="D3798" s="572" t="s">
        <v>2271</v>
      </c>
      <c r="E3798" s="571" t="s">
        <v>1278</v>
      </c>
      <c r="F3798" s="533" t="str">
        <f t="shared" si="3415"/>
        <v>EL</v>
      </c>
      <c r="G3798" s="533" t="s">
        <v>2725</v>
      </c>
      <c r="H3798" s="533">
        <v>1053</v>
      </c>
      <c r="I3798" s="533" t="str">
        <f t="shared" ref="I3798" si="3420">L3798</f>
        <v>General</v>
      </c>
      <c r="J3798" s="533" t="str">
        <f t="shared" ref="J3798" si="3421">L3798</f>
        <v>General</v>
      </c>
      <c r="K3798" s="104"/>
      <c r="L3798" s="104" t="s">
        <v>851</v>
      </c>
      <c r="M3798" s="139"/>
      <c r="N3798" s="156"/>
    </row>
    <row r="3799" spans="1:18" ht="15.75">
      <c r="A3799" s="533" t="s">
        <v>2729</v>
      </c>
      <c r="B3799" s="533">
        <v>26</v>
      </c>
      <c r="C3799" s="533" t="s">
        <v>850</v>
      </c>
      <c r="D3799" s="572" t="s">
        <v>2271</v>
      </c>
      <c r="E3799" s="571" t="s">
        <v>1278</v>
      </c>
      <c r="F3799" s="533" t="str">
        <f t="shared" si="3415"/>
        <v>EL</v>
      </c>
      <c r="G3799" s="533" t="s">
        <v>2722</v>
      </c>
      <c r="H3799" s="533">
        <v>1054</v>
      </c>
      <c r="I3799" s="533" t="str">
        <f>I3797</f>
        <v>Solar Collectors</v>
      </c>
      <c r="J3799" s="533" t="str">
        <f>J3797</f>
        <v>Solar Collectors</v>
      </c>
      <c r="K3799" s="106" t="s">
        <v>13</v>
      </c>
      <c r="L3799" s="138" t="s">
        <v>1078</v>
      </c>
      <c r="M3799" s="138">
        <v>1</v>
      </c>
      <c r="N3799" s="155" t="s">
        <v>2</v>
      </c>
      <c r="O3799" s="533">
        <v>3125</v>
      </c>
      <c r="P3799" s="533">
        <v>3125</v>
      </c>
      <c r="Q3799" s="533">
        <f>O3799*0.93</f>
        <v>2906.25</v>
      </c>
      <c r="R3799" s="533">
        <f>Q3799*M3799</f>
        <v>2906.25</v>
      </c>
    </row>
    <row r="3800" spans="1:18" ht="15.75">
      <c r="A3800" s="533" t="s">
        <v>2729</v>
      </c>
      <c r="B3800" s="533">
        <v>26</v>
      </c>
      <c r="C3800" s="533" t="s">
        <v>850</v>
      </c>
      <c r="D3800" s="572" t="s">
        <v>2271</v>
      </c>
      <c r="E3800" s="571" t="s">
        <v>1278</v>
      </c>
      <c r="F3800" s="533" t="str">
        <f t="shared" si="3415"/>
        <v>EL</v>
      </c>
      <c r="G3800" s="533" t="s">
        <v>2725</v>
      </c>
      <c r="H3800" s="533">
        <v>1055</v>
      </c>
      <c r="I3800" s="533" t="str">
        <f t="shared" ref="I3800:I3801" si="3422">L3800</f>
        <v>260519 - CONDUCTORS AND CABLES</v>
      </c>
      <c r="J3800" s="533" t="str">
        <f t="shared" ref="J3800:J3801" si="3423">L3800</f>
        <v>260519 - CONDUCTORS AND CABLES</v>
      </c>
      <c r="K3800" s="106"/>
      <c r="L3800" s="106" t="s">
        <v>852</v>
      </c>
      <c r="M3800" s="139"/>
      <c r="N3800" s="155"/>
    </row>
    <row r="3801" spans="1:18" ht="16.5" thickBot="1">
      <c r="A3801" s="533" t="s">
        <v>2729</v>
      </c>
      <c r="B3801" s="533">
        <v>26</v>
      </c>
      <c r="C3801" s="533" t="s">
        <v>850</v>
      </c>
      <c r="D3801" s="572" t="s">
        <v>2271</v>
      </c>
      <c r="E3801" s="571" t="str">
        <f t="shared" ref="E3801:E3821" si="3424">E3800</f>
        <v xml:space="preserve"> CONDUCTORS AND CABLES</v>
      </c>
      <c r="F3801" s="533" t="str">
        <f t="shared" si="3415"/>
        <v>EL</v>
      </c>
      <c r="G3801" s="533" t="s">
        <v>2725</v>
      </c>
      <c r="H3801" s="533">
        <v>1056</v>
      </c>
      <c r="I3801" s="533" t="str">
        <f t="shared" si="3422"/>
        <v>Single core, copper conductor, PVC insulated, (grounding cables), unarmoured; 0.6/1 kV</v>
      </c>
      <c r="J3801" s="533" t="str">
        <f t="shared" si="3423"/>
        <v>Single core, copper conductor, PVC insulated, (grounding cables), unarmoured; 0.6/1 kV</v>
      </c>
      <c r="K3801" s="106"/>
      <c r="L3801" s="106" t="s">
        <v>853</v>
      </c>
      <c r="M3801" s="139"/>
      <c r="N3801" s="155"/>
    </row>
    <row r="3802" spans="1:18" ht="15.75">
      <c r="A3802" s="533" t="s">
        <v>2729</v>
      </c>
      <c r="B3802" s="533">
        <v>26</v>
      </c>
      <c r="C3802" s="533" t="s">
        <v>850</v>
      </c>
      <c r="D3802" s="572" t="s">
        <v>2271</v>
      </c>
      <c r="E3802" s="571" t="str">
        <f t="shared" si="3424"/>
        <v xml:space="preserve"> CONDUCTORS AND CABLES</v>
      </c>
      <c r="F3802" s="533" t="str">
        <f t="shared" si="3415"/>
        <v>EL</v>
      </c>
      <c r="G3802" s="533" t="s">
        <v>2722</v>
      </c>
      <c r="H3802" s="533">
        <v>1057</v>
      </c>
      <c r="I3802" s="533" t="str">
        <f t="shared" ref="I3802:J3802" si="3425">I3800</f>
        <v>260519 - CONDUCTORS AND CABLES</v>
      </c>
      <c r="J3802" s="533" t="str">
        <f t="shared" si="3425"/>
        <v>260519 - CONDUCTORS AND CABLES</v>
      </c>
      <c r="K3802" s="106" t="s">
        <v>15</v>
      </c>
      <c r="L3802" s="106" t="s">
        <v>854</v>
      </c>
      <c r="M3802" s="138">
        <v>15</v>
      </c>
      <c r="N3802" s="498" t="s">
        <v>95</v>
      </c>
      <c r="O3802" s="533">
        <v>3</v>
      </c>
      <c r="P3802" s="533">
        <v>45</v>
      </c>
      <c r="Q3802" s="533">
        <f t="shared" ref="Q3802:Q3810" si="3426">O3802*0.93</f>
        <v>2.79</v>
      </c>
      <c r="R3802" s="533">
        <f t="shared" ref="R3802:R3810" si="3427">Q3802*M3802</f>
        <v>41.85</v>
      </c>
    </row>
    <row r="3803" spans="1:18" ht="15.75">
      <c r="A3803" s="533" t="s">
        <v>2729</v>
      </c>
      <c r="B3803" s="533">
        <v>26</v>
      </c>
      <c r="C3803" s="533" t="s">
        <v>850</v>
      </c>
      <c r="D3803" s="572" t="s">
        <v>2271</v>
      </c>
      <c r="E3803" s="571" t="str">
        <f t="shared" si="3424"/>
        <v xml:space="preserve"> CONDUCTORS AND CABLES</v>
      </c>
      <c r="F3803" s="533" t="str">
        <f t="shared" si="3415"/>
        <v>EL</v>
      </c>
      <c r="G3803" s="533" t="s">
        <v>2722</v>
      </c>
      <c r="H3803" s="533">
        <v>1058</v>
      </c>
      <c r="I3803" s="533" t="str">
        <f t="shared" ref="I3803:J3803" si="3428">I3801</f>
        <v>Single core, copper conductor, PVC insulated, (grounding cables), unarmoured; 0.6/1 kV</v>
      </c>
      <c r="J3803" s="533" t="str">
        <f t="shared" si="3428"/>
        <v>Single core, copper conductor, PVC insulated, (grounding cables), unarmoured; 0.6/1 kV</v>
      </c>
      <c r="K3803" s="106" t="s">
        <v>17</v>
      </c>
      <c r="L3803" s="106" t="s">
        <v>855</v>
      </c>
      <c r="M3803" s="138">
        <v>200</v>
      </c>
      <c r="N3803" s="499" t="s">
        <v>95</v>
      </c>
      <c r="O3803" s="533">
        <v>4</v>
      </c>
      <c r="P3803" s="533">
        <v>800</v>
      </c>
      <c r="Q3803" s="533">
        <f t="shared" si="3426"/>
        <v>3.72</v>
      </c>
      <c r="R3803" s="533">
        <f t="shared" si="3427"/>
        <v>744</v>
      </c>
    </row>
    <row r="3804" spans="1:18" ht="15.75">
      <c r="A3804" s="533" t="s">
        <v>2729</v>
      </c>
      <c r="B3804" s="533">
        <v>26</v>
      </c>
      <c r="C3804" s="533" t="s">
        <v>850</v>
      </c>
      <c r="D3804" s="572" t="s">
        <v>2271</v>
      </c>
      <c r="E3804" s="571" t="str">
        <f t="shared" si="3424"/>
        <v xml:space="preserve"> CONDUCTORS AND CABLES</v>
      </c>
      <c r="F3804" s="533" t="str">
        <f t="shared" si="3415"/>
        <v>EL</v>
      </c>
      <c r="G3804" s="533" t="s">
        <v>2722</v>
      </c>
      <c r="H3804" s="533">
        <v>1059</v>
      </c>
      <c r="I3804" s="533" t="str">
        <f t="shared" ref="I3804:J3804" si="3429">I3802</f>
        <v>260519 - CONDUCTORS AND CABLES</v>
      </c>
      <c r="J3804" s="533" t="str">
        <f t="shared" si="3429"/>
        <v>260519 - CONDUCTORS AND CABLES</v>
      </c>
      <c r="K3804" s="106" t="s">
        <v>19</v>
      </c>
      <c r="L3804" s="106" t="s">
        <v>856</v>
      </c>
      <c r="M3804" s="138">
        <v>200</v>
      </c>
      <c r="N3804" s="499" t="s">
        <v>95</v>
      </c>
      <c r="O3804" s="533">
        <v>5</v>
      </c>
      <c r="P3804" s="533">
        <v>1000</v>
      </c>
      <c r="Q3804" s="533">
        <f t="shared" si="3426"/>
        <v>4.6500000000000004</v>
      </c>
      <c r="R3804" s="533">
        <f t="shared" si="3427"/>
        <v>930.00000000000011</v>
      </c>
    </row>
    <row r="3805" spans="1:18" ht="15.75">
      <c r="A3805" s="533" t="s">
        <v>2729</v>
      </c>
      <c r="B3805" s="533">
        <v>26</v>
      </c>
      <c r="C3805" s="533" t="s">
        <v>850</v>
      </c>
      <c r="D3805" s="572" t="s">
        <v>2271</v>
      </c>
      <c r="E3805" s="571" t="str">
        <f t="shared" si="3424"/>
        <v xml:space="preserve"> CONDUCTORS AND CABLES</v>
      </c>
      <c r="F3805" s="533" t="str">
        <f t="shared" si="3415"/>
        <v>EL</v>
      </c>
      <c r="G3805" s="533" t="s">
        <v>2722</v>
      </c>
      <c r="H3805" s="533">
        <v>1060</v>
      </c>
      <c r="I3805" s="533" t="str">
        <f t="shared" ref="I3805:J3805" si="3430">I3803</f>
        <v>Single core, copper conductor, PVC insulated, (grounding cables), unarmoured; 0.6/1 kV</v>
      </c>
      <c r="J3805" s="533" t="str">
        <f t="shared" si="3430"/>
        <v>Single core, copper conductor, PVC insulated, (grounding cables), unarmoured; 0.6/1 kV</v>
      </c>
      <c r="K3805" s="106" t="s">
        <v>20</v>
      </c>
      <c r="L3805" s="106" t="s">
        <v>857</v>
      </c>
      <c r="M3805" s="138">
        <v>100</v>
      </c>
      <c r="N3805" s="499" t="s">
        <v>95</v>
      </c>
      <c r="O3805" s="533">
        <v>7</v>
      </c>
      <c r="P3805" s="533">
        <v>700</v>
      </c>
      <c r="Q3805" s="533">
        <f t="shared" si="3426"/>
        <v>6.5100000000000007</v>
      </c>
      <c r="R3805" s="533">
        <f t="shared" si="3427"/>
        <v>651.00000000000011</v>
      </c>
    </row>
    <row r="3806" spans="1:18" ht="15.75">
      <c r="A3806" s="533" t="s">
        <v>2729</v>
      </c>
      <c r="B3806" s="533">
        <v>26</v>
      </c>
      <c r="C3806" s="533" t="s">
        <v>850</v>
      </c>
      <c r="D3806" s="572" t="s">
        <v>2271</v>
      </c>
      <c r="E3806" s="571" t="str">
        <f t="shared" si="3424"/>
        <v xml:space="preserve"> CONDUCTORS AND CABLES</v>
      </c>
      <c r="F3806" s="533" t="str">
        <f t="shared" si="3415"/>
        <v>EL</v>
      </c>
      <c r="G3806" s="533" t="s">
        <v>2722</v>
      </c>
      <c r="H3806" s="533">
        <v>1061</v>
      </c>
      <c r="I3806" s="533" t="str">
        <f t="shared" ref="I3806:J3806" si="3431">I3804</f>
        <v>260519 - CONDUCTORS AND CABLES</v>
      </c>
      <c r="J3806" s="533" t="str">
        <f t="shared" si="3431"/>
        <v>260519 - CONDUCTORS AND CABLES</v>
      </c>
      <c r="K3806" s="106" t="s">
        <v>21</v>
      </c>
      <c r="L3806" s="106" t="s">
        <v>858</v>
      </c>
      <c r="M3806" s="138">
        <v>30</v>
      </c>
      <c r="N3806" s="499" t="s">
        <v>95</v>
      </c>
      <c r="O3806" s="533">
        <v>8</v>
      </c>
      <c r="P3806" s="533">
        <v>240</v>
      </c>
      <c r="Q3806" s="533">
        <f t="shared" si="3426"/>
        <v>7.44</v>
      </c>
      <c r="R3806" s="533">
        <f t="shared" si="3427"/>
        <v>223.20000000000002</v>
      </c>
    </row>
    <row r="3807" spans="1:18" ht="15.75">
      <c r="A3807" s="533" t="s">
        <v>2729</v>
      </c>
      <c r="B3807" s="533">
        <v>26</v>
      </c>
      <c r="C3807" s="533" t="s">
        <v>850</v>
      </c>
      <c r="D3807" s="572" t="s">
        <v>2271</v>
      </c>
      <c r="E3807" s="571" t="str">
        <f t="shared" si="3424"/>
        <v xml:space="preserve"> CONDUCTORS AND CABLES</v>
      </c>
      <c r="F3807" s="533" t="str">
        <f t="shared" si="3415"/>
        <v>EL</v>
      </c>
      <c r="G3807" s="533" t="s">
        <v>2722</v>
      </c>
      <c r="H3807" s="533">
        <v>1062</v>
      </c>
      <c r="I3807" s="533" t="str">
        <f t="shared" ref="I3807:J3807" si="3432">I3805</f>
        <v>Single core, copper conductor, PVC insulated, (grounding cables), unarmoured; 0.6/1 kV</v>
      </c>
      <c r="J3807" s="533" t="str">
        <f t="shared" si="3432"/>
        <v>Single core, copper conductor, PVC insulated, (grounding cables), unarmoured; 0.6/1 kV</v>
      </c>
      <c r="K3807" s="106" t="s">
        <v>45</v>
      </c>
      <c r="L3807" s="106" t="s">
        <v>859</v>
      </c>
      <c r="M3807" s="138">
        <v>120</v>
      </c>
      <c r="N3807" s="499" t="s">
        <v>95</v>
      </c>
      <c r="O3807" s="533">
        <v>9</v>
      </c>
      <c r="P3807" s="533">
        <v>1080</v>
      </c>
      <c r="Q3807" s="533">
        <f t="shared" si="3426"/>
        <v>8.370000000000001</v>
      </c>
      <c r="R3807" s="533">
        <f t="shared" si="3427"/>
        <v>1004.4000000000001</v>
      </c>
    </row>
    <row r="3808" spans="1:18" ht="15.75">
      <c r="A3808" s="533" t="s">
        <v>2729</v>
      </c>
      <c r="B3808" s="533">
        <v>26</v>
      </c>
      <c r="C3808" s="533" t="s">
        <v>850</v>
      </c>
      <c r="D3808" s="572" t="s">
        <v>2271</v>
      </c>
      <c r="E3808" s="571" t="str">
        <f t="shared" si="3424"/>
        <v xml:space="preserve"> CONDUCTORS AND CABLES</v>
      </c>
      <c r="F3808" s="533" t="str">
        <f t="shared" si="3415"/>
        <v>EL</v>
      </c>
      <c r="G3808" s="533" t="s">
        <v>2722</v>
      </c>
      <c r="H3808" s="533">
        <v>1063</v>
      </c>
      <c r="I3808" s="533" t="str">
        <f t="shared" ref="I3808:J3808" si="3433">I3806</f>
        <v>260519 - CONDUCTORS AND CABLES</v>
      </c>
      <c r="J3808" s="533" t="str">
        <f t="shared" si="3433"/>
        <v>260519 - CONDUCTORS AND CABLES</v>
      </c>
      <c r="K3808" s="106" t="s">
        <v>48</v>
      </c>
      <c r="L3808" s="106" t="s">
        <v>860</v>
      </c>
      <c r="M3808" s="138">
        <v>100</v>
      </c>
      <c r="N3808" s="499" t="s">
        <v>95</v>
      </c>
      <c r="O3808" s="533">
        <v>15</v>
      </c>
      <c r="P3808" s="533">
        <v>1500</v>
      </c>
      <c r="Q3808" s="533">
        <f t="shared" si="3426"/>
        <v>13.950000000000001</v>
      </c>
      <c r="R3808" s="533">
        <f t="shared" si="3427"/>
        <v>1395</v>
      </c>
    </row>
    <row r="3809" spans="1:18" ht="15.75">
      <c r="A3809" s="533" t="s">
        <v>2729</v>
      </c>
      <c r="B3809" s="533">
        <v>26</v>
      </c>
      <c r="C3809" s="533" t="s">
        <v>850</v>
      </c>
      <c r="D3809" s="572" t="s">
        <v>2271</v>
      </c>
      <c r="E3809" s="571" t="str">
        <f t="shared" si="3424"/>
        <v xml:space="preserve"> CONDUCTORS AND CABLES</v>
      </c>
      <c r="F3809" s="533" t="str">
        <f t="shared" si="3415"/>
        <v>EL</v>
      </c>
      <c r="G3809" s="533" t="s">
        <v>2722</v>
      </c>
      <c r="H3809" s="533">
        <v>1064</v>
      </c>
      <c r="I3809" s="533" t="str">
        <f t="shared" ref="I3809:J3809" si="3434">I3807</f>
        <v>Single core, copper conductor, PVC insulated, (grounding cables), unarmoured; 0.6/1 kV</v>
      </c>
      <c r="J3809" s="533" t="str">
        <f t="shared" si="3434"/>
        <v>Single core, copper conductor, PVC insulated, (grounding cables), unarmoured; 0.6/1 kV</v>
      </c>
      <c r="K3809" s="106" t="s">
        <v>50</v>
      </c>
      <c r="L3809" s="106" t="s">
        <v>861</v>
      </c>
      <c r="M3809" s="138">
        <v>115</v>
      </c>
      <c r="N3809" s="499" t="s">
        <v>95</v>
      </c>
      <c r="O3809" s="533">
        <v>18</v>
      </c>
      <c r="P3809" s="533">
        <v>2070</v>
      </c>
      <c r="Q3809" s="533">
        <f t="shared" si="3426"/>
        <v>16.740000000000002</v>
      </c>
      <c r="R3809" s="533">
        <f t="shared" si="3427"/>
        <v>1925.1000000000001</v>
      </c>
    </row>
    <row r="3810" spans="1:18" ht="16.5" thickBot="1">
      <c r="A3810" s="533" t="s">
        <v>2729</v>
      </c>
      <c r="B3810" s="533">
        <v>26</v>
      </c>
      <c r="C3810" s="533" t="s">
        <v>850</v>
      </c>
      <c r="D3810" s="572" t="s">
        <v>2271</v>
      </c>
      <c r="E3810" s="571" t="str">
        <f t="shared" si="3424"/>
        <v xml:space="preserve"> CONDUCTORS AND CABLES</v>
      </c>
      <c r="F3810" s="533" t="str">
        <f t="shared" si="3415"/>
        <v>EL</v>
      </c>
      <c r="G3810" s="533" t="s">
        <v>2722</v>
      </c>
      <c r="H3810" s="533">
        <v>1065</v>
      </c>
      <c r="I3810" s="533" t="str">
        <f t="shared" ref="I3810:J3810" si="3435">I3808</f>
        <v>260519 - CONDUCTORS AND CABLES</v>
      </c>
      <c r="J3810" s="533" t="str">
        <f t="shared" si="3435"/>
        <v>260519 - CONDUCTORS AND CABLES</v>
      </c>
      <c r="K3810" s="106" t="s">
        <v>76</v>
      </c>
      <c r="L3810" s="106" t="s">
        <v>862</v>
      </c>
      <c r="M3810" s="138">
        <v>65</v>
      </c>
      <c r="N3810" s="500" t="s">
        <v>95</v>
      </c>
      <c r="O3810" s="533">
        <v>28</v>
      </c>
      <c r="P3810" s="533">
        <v>1820</v>
      </c>
      <c r="Q3810" s="533">
        <f t="shared" si="3426"/>
        <v>26.040000000000003</v>
      </c>
      <c r="R3810" s="533">
        <f t="shared" si="3427"/>
        <v>1692.6000000000001</v>
      </c>
    </row>
    <row r="3811" spans="1:18" ht="16.5" thickBot="1">
      <c r="A3811" s="533" t="s">
        <v>2729</v>
      </c>
      <c r="B3811" s="533">
        <v>26</v>
      </c>
      <c r="C3811" s="533" t="s">
        <v>850</v>
      </c>
      <c r="D3811" s="572" t="s">
        <v>2271</v>
      </c>
      <c r="E3811" s="571" t="str">
        <f t="shared" si="3424"/>
        <v xml:space="preserve"> CONDUCTORS AND CABLES</v>
      </c>
      <c r="F3811" s="533" t="str">
        <f t="shared" si="3415"/>
        <v>EL</v>
      </c>
      <c r="G3811" s="533" t="s">
        <v>2725</v>
      </c>
      <c r="H3811" s="533">
        <v>1066</v>
      </c>
      <c r="I3811" s="533" t="str">
        <f>L3811</f>
        <v>Multi core, copper conductor, XLPE insulated, PVC sheathed feeder cables; unarmoured; 0.6/1 kV</v>
      </c>
      <c r="J3811" s="533" t="str">
        <f>L3811</f>
        <v>Multi core, copper conductor, XLPE insulated, PVC sheathed feeder cables; unarmoured; 0.6/1 kV</v>
      </c>
      <c r="K3811" s="106"/>
      <c r="L3811" s="106" t="s">
        <v>863</v>
      </c>
      <c r="M3811" s="139"/>
      <c r="N3811" s="155"/>
    </row>
    <row r="3812" spans="1:18" ht="15.75">
      <c r="A3812" s="533" t="s">
        <v>2729</v>
      </c>
      <c r="B3812" s="533">
        <v>26</v>
      </c>
      <c r="C3812" s="533" t="s">
        <v>850</v>
      </c>
      <c r="D3812" s="572" t="s">
        <v>2271</v>
      </c>
      <c r="E3812" s="571" t="str">
        <f t="shared" si="3424"/>
        <v xml:space="preserve"> CONDUCTORS AND CABLES</v>
      </c>
      <c r="F3812" s="533" t="str">
        <f t="shared" si="3415"/>
        <v>EL</v>
      </c>
      <c r="G3812" s="533" t="s">
        <v>2722</v>
      </c>
      <c r="H3812" s="533">
        <v>1067</v>
      </c>
      <c r="I3812" s="533" t="str">
        <f t="shared" ref="I3812:J3812" si="3436">I3810</f>
        <v>260519 - CONDUCTORS AND CABLES</v>
      </c>
      <c r="J3812" s="533" t="str">
        <f t="shared" si="3436"/>
        <v>260519 - CONDUCTORS AND CABLES</v>
      </c>
      <c r="K3812" s="106" t="s">
        <v>13</v>
      </c>
      <c r="L3812" s="106" t="s">
        <v>864</v>
      </c>
      <c r="M3812" s="138">
        <v>15</v>
      </c>
      <c r="N3812" s="498" t="s">
        <v>95</v>
      </c>
      <c r="O3812" s="533">
        <v>12</v>
      </c>
      <c r="P3812" s="533">
        <v>180</v>
      </c>
      <c r="Q3812" s="533">
        <f t="shared" ref="Q3812:Q3819" si="3437">O3812*0.93</f>
        <v>11.16</v>
      </c>
      <c r="R3812" s="533">
        <f t="shared" ref="R3812:R3819" si="3438">Q3812*M3812</f>
        <v>167.4</v>
      </c>
    </row>
    <row r="3813" spans="1:18" ht="15.75">
      <c r="A3813" s="533" t="s">
        <v>2729</v>
      </c>
      <c r="B3813" s="533">
        <v>26</v>
      </c>
      <c r="C3813" s="533" t="s">
        <v>850</v>
      </c>
      <c r="D3813" s="572" t="s">
        <v>2271</v>
      </c>
      <c r="E3813" s="571" t="str">
        <f t="shared" si="3424"/>
        <v xml:space="preserve"> CONDUCTORS AND CABLES</v>
      </c>
      <c r="F3813" s="533" t="str">
        <f t="shared" si="3415"/>
        <v>EL</v>
      </c>
      <c r="G3813" s="533" t="s">
        <v>2722</v>
      </c>
      <c r="H3813" s="533">
        <v>1068</v>
      </c>
      <c r="I3813" s="533" t="str">
        <f t="shared" ref="I3813:J3813" si="3439">I3811</f>
        <v>Multi core, copper conductor, XLPE insulated, PVC sheathed feeder cables; unarmoured; 0.6/1 kV</v>
      </c>
      <c r="J3813" s="533" t="str">
        <f t="shared" si="3439"/>
        <v>Multi core, copper conductor, XLPE insulated, PVC sheathed feeder cables; unarmoured; 0.6/1 kV</v>
      </c>
      <c r="K3813" s="106" t="s">
        <v>15</v>
      </c>
      <c r="L3813" s="106" t="s">
        <v>865</v>
      </c>
      <c r="M3813" s="138">
        <v>200</v>
      </c>
      <c r="N3813" s="499" t="s">
        <v>95</v>
      </c>
      <c r="O3813" s="533">
        <v>14</v>
      </c>
      <c r="P3813" s="533">
        <v>2800</v>
      </c>
      <c r="Q3813" s="533">
        <f t="shared" si="3437"/>
        <v>13.020000000000001</v>
      </c>
      <c r="R3813" s="533">
        <f t="shared" si="3438"/>
        <v>2604.0000000000005</v>
      </c>
    </row>
    <row r="3814" spans="1:18" ht="15.75">
      <c r="A3814" s="533" t="s">
        <v>2729</v>
      </c>
      <c r="B3814" s="533">
        <v>26</v>
      </c>
      <c r="C3814" s="533" t="s">
        <v>850</v>
      </c>
      <c r="D3814" s="572" t="s">
        <v>2271</v>
      </c>
      <c r="E3814" s="571" t="str">
        <f t="shared" si="3424"/>
        <v xml:space="preserve"> CONDUCTORS AND CABLES</v>
      </c>
      <c r="F3814" s="533" t="str">
        <f t="shared" si="3415"/>
        <v>EL</v>
      </c>
      <c r="G3814" s="533" t="s">
        <v>2722</v>
      </c>
      <c r="H3814" s="533">
        <v>1069</v>
      </c>
      <c r="I3814" s="533" t="str">
        <f t="shared" ref="I3814:J3814" si="3440">I3812</f>
        <v>260519 - CONDUCTORS AND CABLES</v>
      </c>
      <c r="J3814" s="533" t="str">
        <f t="shared" si="3440"/>
        <v>260519 - CONDUCTORS AND CABLES</v>
      </c>
      <c r="K3814" s="106" t="s">
        <v>17</v>
      </c>
      <c r="L3814" s="106" t="s">
        <v>866</v>
      </c>
      <c r="M3814" s="138">
        <v>200</v>
      </c>
      <c r="N3814" s="499" t="s">
        <v>95</v>
      </c>
      <c r="O3814" s="533">
        <v>18</v>
      </c>
      <c r="P3814" s="533">
        <v>3600</v>
      </c>
      <c r="Q3814" s="533">
        <f t="shared" si="3437"/>
        <v>16.740000000000002</v>
      </c>
      <c r="R3814" s="533">
        <f t="shared" si="3438"/>
        <v>3348.0000000000005</v>
      </c>
    </row>
    <row r="3815" spans="1:18" ht="15.75">
      <c r="A3815" s="533" t="s">
        <v>2729</v>
      </c>
      <c r="B3815" s="533">
        <v>26</v>
      </c>
      <c r="C3815" s="533" t="s">
        <v>850</v>
      </c>
      <c r="D3815" s="572" t="s">
        <v>2271</v>
      </c>
      <c r="E3815" s="571" t="str">
        <f t="shared" si="3424"/>
        <v xml:space="preserve"> CONDUCTORS AND CABLES</v>
      </c>
      <c r="F3815" s="533" t="str">
        <f t="shared" si="3415"/>
        <v>EL</v>
      </c>
      <c r="G3815" s="533" t="s">
        <v>2722</v>
      </c>
      <c r="H3815" s="533">
        <v>1070</v>
      </c>
      <c r="I3815" s="533" t="str">
        <f t="shared" ref="I3815:J3815" si="3441">I3813</f>
        <v>Multi core, copper conductor, XLPE insulated, PVC sheathed feeder cables; unarmoured; 0.6/1 kV</v>
      </c>
      <c r="J3815" s="533" t="str">
        <f t="shared" si="3441"/>
        <v>Multi core, copper conductor, XLPE insulated, PVC sheathed feeder cables; unarmoured; 0.6/1 kV</v>
      </c>
      <c r="K3815" s="106" t="s">
        <v>19</v>
      </c>
      <c r="L3815" s="106" t="s">
        <v>867</v>
      </c>
      <c r="M3815" s="138">
        <v>80</v>
      </c>
      <c r="N3815" s="499" t="s">
        <v>95</v>
      </c>
      <c r="O3815" s="533">
        <v>22</v>
      </c>
      <c r="P3815" s="533">
        <v>1760</v>
      </c>
      <c r="Q3815" s="533">
        <f t="shared" si="3437"/>
        <v>20.46</v>
      </c>
      <c r="R3815" s="533">
        <f t="shared" si="3438"/>
        <v>1636.8000000000002</v>
      </c>
    </row>
    <row r="3816" spans="1:18" ht="15.75">
      <c r="A3816" s="533" t="s">
        <v>2729</v>
      </c>
      <c r="B3816" s="533">
        <v>26</v>
      </c>
      <c r="C3816" s="533" t="s">
        <v>850</v>
      </c>
      <c r="D3816" s="572" t="s">
        <v>2271</v>
      </c>
      <c r="E3816" s="571" t="str">
        <f t="shared" si="3424"/>
        <v xml:space="preserve"> CONDUCTORS AND CABLES</v>
      </c>
      <c r="F3816" s="533" t="str">
        <f t="shared" si="3415"/>
        <v>EL</v>
      </c>
      <c r="G3816" s="533" t="s">
        <v>2722</v>
      </c>
      <c r="H3816" s="533">
        <v>1071</v>
      </c>
      <c r="I3816" s="533" t="str">
        <f t="shared" ref="I3816:J3816" si="3442">I3814</f>
        <v>260519 - CONDUCTORS AND CABLES</v>
      </c>
      <c r="J3816" s="533" t="str">
        <f t="shared" si="3442"/>
        <v>260519 - CONDUCTORS AND CABLES</v>
      </c>
      <c r="K3816" s="106" t="s">
        <v>20</v>
      </c>
      <c r="L3816" s="106" t="s">
        <v>868</v>
      </c>
      <c r="M3816" s="138">
        <v>100</v>
      </c>
      <c r="N3816" s="499" t="s">
        <v>95</v>
      </c>
      <c r="O3816" s="533">
        <v>30</v>
      </c>
      <c r="P3816" s="533">
        <v>3000</v>
      </c>
      <c r="Q3816" s="533">
        <f t="shared" si="3437"/>
        <v>27.900000000000002</v>
      </c>
      <c r="R3816" s="533">
        <f t="shared" si="3438"/>
        <v>2790</v>
      </c>
    </row>
    <row r="3817" spans="1:18" ht="15.75">
      <c r="A3817" s="533" t="s">
        <v>2729</v>
      </c>
      <c r="B3817" s="533">
        <v>26</v>
      </c>
      <c r="C3817" s="533" t="s">
        <v>850</v>
      </c>
      <c r="D3817" s="572" t="s">
        <v>2271</v>
      </c>
      <c r="E3817" s="571" t="str">
        <f t="shared" si="3424"/>
        <v xml:space="preserve"> CONDUCTORS AND CABLES</v>
      </c>
      <c r="F3817" s="533" t="str">
        <f t="shared" si="3415"/>
        <v>EL</v>
      </c>
      <c r="G3817" s="533" t="s">
        <v>2722</v>
      </c>
      <c r="H3817" s="533">
        <v>1072</v>
      </c>
      <c r="I3817" s="533" t="str">
        <f t="shared" ref="I3817:J3817" si="3443">I3815</f>
        <v>Multi core, copper conductor, XLPE insulated, PVC sheathed feeder cables; unarmoured; 0.6/1 kV</v>
      </c>
      <c r="J3817" s="533" t="str">
        <f t="shared" si="3443"/>
        <v>Multi core, copper conductor, XLPE insulated, PVC sheathed feeder cables; unarmoured; 0.6/1 kV</v>
      </c>
      <c r="K3817" s="106" t="s">
        <v>21</v>
      </c>
      <c r="L3817" s="106" t="s">
        <v>869</v>
      </c>
      <c r="M3817" s="138">
        <v>180</v>
      </c>
      <c r="N3817" s="499" t="s">
        <v>95</v>
      </c>
      <c r="O3817" s="533">
        <v>62</v>
      </c>
      <c r="P3817" s="533">
        <v>11160</v>
      </c>
      <c r="Q3817" s="533">
        <f t="shared" si="3437"/>
        <v>57.660000000000004</v>
      </c>
      <c r="R3817" s="533">
        <f t="shared" si="3438"/>
        <v>10378.800000000001</v>
      </c>
    </row>
    <row r="3818" spans="1:18" ht="15.75">
      <c r="A3818" s="533" t="s">
        <v>2729</v>
      </c>
      <c r="B3818" s="533">
        <v>26</v>
      </c>
      <c r="C3818" s="533" t="s">
        <v>850</v>
      </c>
      <c r="D3818" s="572" t="s">
        <v>2271</v>
      </c>
      <c r="E3818" s="571" t="str">
        <f t="shared" si="3424"/>
        <v xml:space="preserve"> CONDUCTORS AND CABLES</v>
      </c>
      <c r="F3818" s="533" t="str">
        <f t="shared" si="3415"/>
        <v>EL</v>
      </c>
      <c r="G3818" s="533" t="s">
        <v>2722</v>
      </c>
      <c r="H3818" s="533">
        <v>1073</v>
      </c>
      <c r="I3818" s="533" t="str">
        <f t="shared" ref="I3818:J3818" si="3444">I3816</f>
        <v>260519 - CONDUCTORS AND CABLES</v>
      </c>
      <c r="J3818" s="533" t="str">
        <f t="shared" si="3444"/>
        <v>260519 - CONDUCTORS AND CABLES</v>
      </c>
      <c r="K3818" s="106" t="s">
        <v>45</v>
      </c>
      <c r="L3818" s="106" t="s">
        <v>870</v>
      </c>
      <c r="M3818" s="138">
        <v>340</v>
      </c>
      <c r="N3818" s="499" t="s">
        <v>95</v>
      </c>
      <c r="O3818" s="533">
        <v>113</v>
      </c>
      <c r="P3818" s="533">
        <v>38420</v>
      </c>
      <c r="Q3818" s="533">
        <f t="shared" si="3437"/>
        <v>105.09</v>
      </c>
      <c r="R3818" s="533">
        <f t="shared" si="3438"/>
        <v>35730.6</v>
      </c>
    </row>
    <row r="3819" spans="1:18" ht="16.5" thickBot="1">
      <c r="A3819" s="533" t="s">
        <v>2729</v>
      </c>
      <c r="B3819" s="533">
        <v>26</v>
      </c>
      <c r="C3819" s="533" t="s">
        <v>850</v>
      </c>
      <c r="D3819" s="572" t="s">
        <v>2271</v>
      </c>
      <c r="E3819" s="571" t="str">
        <f t="shared" si="3424"/>
        <v xml:space="preserve"> CONDUCTORS AND CABLES</v>
      </c>
      <c r="F3819" s="533" t="str">
        <f t="shared" si="3415"/>
        <v>EL</v>
      </c>
      <c r="G3819" s="533" t="s">
        <v>2722</v>
      </c>
      <c r="H3819" s="533">
        <v>1074</v>
      </c>
      <c r="I3819" s="533" t="str">
        <f t="shared" ref="I3819:J3819" si="3445">I3817</f>
        <v>Multi core, copper conductor, XLPE insulated, PVC sheathed feeder cables; unarmoured; 0.6/1 kV</v>
      </c>
      <c r="J3819" s="533" t="str">
        <f t="shared" si="3445"/>
        <v>Multi core, copper conductor, XLPE insulated, PVC sheathed feeder cables; unarmoured; 0.6/1 kV</v>
      </c>
      <c r="K3819" s="106" t="s">
        <v>48</v>
      </c>
      <c r="L3819" s="106" t="s">
        <v>871</v>
      </c>
      <c r="M3819" s="138">
        <v>115</v>
      </c>
      <c r="N3819" s="500" t="s">
        <v>95</v>
      </c>
      <c r="O3819" s="533">
        <v>140</v>
      </c>
      <c r="P3819" s="533">
        <v>16100</v>
      </c>
      <c r="Q3819" s="533">
        <f t="shared" si="3437"/>
        <v>130.20000000000002</v>
      </c>
      <c r="R3819" s="533">
        <f t="shared" si="3438"/>
        <v>14973.000000000002</v>
      </c>
    </row>
    <row r="3820" spans="1:18" ht="15.75">
      <c r="A3820" s="533" t="s">
        <v>2729</v>
      </c>
      <c r="B3820" s="533">
        <v>26</v>
      </c>
      <c r="C3820" s="533" t="s">
        <v>850</v>
      </c>
      <c r="D3820" s="572" t="s">
        <v>2271</v>
      </c>
      <c r="E3820" s="571" t="str">
        <f t="shared" si="3424"/>
        <v xml:space="preserve"> CONDUCTORS AND CABLES</v>
      </c>
      <c r="F3820" s="533" t="str">
        <f t="shared" si="3415"/>
        <v>EL</v>
      </c>
      <c r="G3820" s="533" t="s">
        <v>2725</v>
      </c>
      <c r="H3820" s="533">
        <v>1075</v>
      </c>
      <c r="I3820" s="533" t="str">
        <f>L3820</f>
        <v>FP 400 Fire resistant armoured cables</v>
      </c>
      <c r="J3820" s="533" t="str">
        <f>L3820</f>
        <v>FP 400 Fire resistant armoured cables</v>
      </c>
      <c r="K3820" s="106"/>
      <c r="L3820" s="106" t="s">
        <v>872</v>
      </c>
      <c r="M3820" s="139"/>
      <c r="N3820" s="155"/>
    </row>
    <row r="3821" spans="1:18" ht="15.75">
      <c r="A3821" s="533" t="s">
        <v>2729</v>
      </c>
      <c r="B3821" s="533">
        <v>26</v>
      </c>
      <c r="C3821" s="533" t="s">
        <v>850</v>
      </c>
      <c r="D3821" s="572" t="s">
        <v>2271</v>
      </c>
      <c r="E3821" s="571" t="str">
        <f t="shared" si="3424"/>
        <v xml:space="preserve"> CONDUCTORS AND CABLES</v>
      </c>
      <c r="F3821" s="533" t="str">
        <f t="shared" si="3415"/>
        <v>EL</v>
      </c>
      <c r="G3821" s="533" t="s">
        <v>2722</v>
      </c>
      <c r="H3821" s="533">
        <v>1076</v>
      </c>
      <c r="I3821" s="533" t="str">
        <f>I3819</f>
        <v>Multi core, copper conductor, XLPE insulated, PVC sheathed feeder cables; unarmoured; 0.6/1 kV</v>
      </c>
      <c r="J3821" s="533" t="str">
        <f>J3819</f>
        <v>Multi core, copper conductor, XLPE insulated, PVC sheathed feeder cables; unarmoured; 0.6/1 kV</v>
      </c>
      <c r="K3821" s="106" t="s">
        <v>50</v>
      </c>
      <c r="L3821" s="106" t="s">
        <v>873</v>
      </c>
      <c r="M3821" s="138">
        <v>25</v>
      </c>
      <c r="N3821" s="155" t="s">
        <v>95</v>
      </c>
      <c r="O3821" s="533">
        <v>45</v>
      </c>
      <c r="P3821" s="533">
        <v>1125</v>
      </c>
      <c r="Q3821" s="533">
        <f>O3821*0.93</f>
        <v>41.85</v>
      </c>
      <c r="R3821" s="533">
        <f>Q3821*M3821</f>
        <v>1046.25</v>
      </c>
    </row>
    <row r="3822" spans="1:18" ht="15.75">
      <c r="A3822" s="533" t="s">
        <v>2729</v>
      </c>
      <c r="B3822" s="533">
        <v>26</v>
      </c>
      <c r="C3822" s="533" t="s">
        <v>850</v>
      </c>
      <c r="D3822" s="572" t="s">
        <v>2273</v>
      </c>
      <c r="E3822" s="571" t="s">
        <v>1279</v>
      </c>
      <c r="F3822" s="533" t="str">
        <f t="shared" si="3415"/>
        <v>EL</v>
      </c>
      <c r="G3822" s="533" t="s">
        <v>2725</v>
      </c>
      <c r="H3822" s="533">
        <v>1077</v>
      </c>
      <c r="I3822" s="533" t="str">
        <f t="shared" ref="I3822:I3823" si="3446">L3822</f>
        <v>260526 - GROUNDING AND BONDING FOR ELECTRICAL SYSTEMS</v>
      </c>
      <c r="J3822" s="533" t="str">
        <f t="shared" ref="J3822:J3823" si="3447">L3822</f>
        <v>260526 - GROUNDING AND BONDING FOR ELECTRICAL SYSTEMS</v>
      </c>
      <c r="K3822" s="106"/>
      <c r="L3822" s="106" t="s">
        <v>874</v>
      </c>
      <c r="M3822" s="139"/>
      <c r="N3822" s="155"/>
    </row>
    <row r="3823" spans="1:18" ht="15.75">
      <c r="A3823" s="533" t="s">
        <v>2729</v>
      </c>
      <c r="B3823" s="533">
        <v>26</v>
      </c>
      <c r="C3823" s="533" t="s">
        <v>850</v>
      </c>
      <c r="D3823" s="572" t="s">
        <v>2273</v>
      </c>
      <c r="E3823" s="571" t="str">
        <f t="shared" ref="E3823:E3827" si="3448">E3822</f>
        <v xml:space="preserve"> GROUNDING AND BONDING FOR ELECTRICAL SYSTEMS</v>
      </c>
      <c r="F3823" s="533" t="str">
        <f t="shared" si="3415"/>
        <v>EL</v>
      </c>
      <c r="G3823" s="533" t="s">
        <v>2725</v>
      </c>
      <c r="H3823" s="533">
        <v>1078</v>
      </c>
      <c r="I3823" s="533" t="str">
        <f t="shared" si="3446"/>
        <v>Type TN-S complete, for</v>
      </c>
      <c r="J3823" s="533" t="str">
        <f t="shared" si="3447"/>
        <v>Type TN-S complete, for</v>
      </c>
      <c r="K3823" s="106"/>
      <c r="L3823" s="106" t="s">
        <v>875</v>
      </c>
      <c r="M3823" s="139"/>
      <c r="N3823" s="155"/>
    </row>
    <row r="3824" spans="1:18" ht="15.75">
      <c r="A3824" s="533" t="s">
        <v>2729</v>
      </c>
      <c r="B3824" s="533">
        <v>26</v>
      </c>
      <c r="C3824" s="533" t="s">
        <v>850</v>
      </c>
      <c r="D3824" s="572" t="s">
        <v>2273</v>
      </c>
      <c r="E3824" s="571" t="str">
        <f t="shared" si="3448"/>
        <v xml:space="preserve"> GROUNDING AND BONDING FOR ELECTRICAL SYSTEMS</v>
      </c>
      <c r="F3824" s="533" t="str">
        <f t="shared" si="3415"/>
        <v>EL</v>
      </c>
      <c r="G3824" s="533" t="s">
        <v>2722</v>
      </c>
      <c r="H3824" s="533">
        <v>1079</v>
      </c>
      <c r="I3824" s="533" t="str">
        <f t="shared" ref="I3824:J3824" si="3449">I3822</f>
        <v>260526 - GROUNDING AND BONDING FOR ELECTRICAL SYSTEMS</v>
      </c>
      <c r="J3824" s="533" t="str">
        <f t="shared" si="3449"/>
        <v>260526 - GROUNDING AND BONDING FOR ELECTRICAL SYSTEMS</v>
      </c>
      <c r="K3824" s="106" t="s">
        <v>76</v>
      </c>
      <c r="L3824" s="106" t="s">
        <v>876</v>
      </c>
      <c r="M3824" s="138">
        <v>1</v>
      </c>
      <c r="N3824" s="155" t="s">
        <v>2</v>
      </c>
      <c r="O3824" s="533">
        <v>625</v>
      </c>
      <c r="P3824" s="533">
        <v>625</v>
      </c>
      <c r="Q3824" s="533">
        <f t="shared" ref="Q3824:Q3827" si="3450">O3824*0.93</f>
        <v>581.25</v>
      </c>
      <c r="R3824" s="533">
        <f t="shared" ref="R3824:R3827" si="3451">Q3824*M3824</f>
        <v>581.25</v>
      </c>
    </row>
    <row r="3825" spans="1:18" ht="15.75">
      <c r="A3825" s="533" t="s">
        <v>2729</v>
      </c>
      <c r="B3825" s="533">
        <v>26</v>
      </c>
      <c r="C3825" s="533" t="s">
        <v>850</v>
      </c>
      <c r="D3825" s="572" t="s">
        <v>2273</v>
      </c>
      <c r="E3825" s="571" t="str">
        <f t="shared" si="3448"/>
        <v xml:space="preserve"> GROUNDING AND BONDING FOR ELECTRICAL SYSTEMS</v>
      </c>
      <c r="F3825" s="533" t="str">
        <f t="shared" si="3415"/>
        <v>EL</v>
      </c>
      <c r="G3825" s="533" t="s">
        <v>2722</v>
      </c>
      <c r="H3825" s="533">
        <v>1080</v>
      </c>
      <c r="I3825" s="533" t="str">
        <f t="shared" ref="I3825:J3825" si="3452">I3823</f>
        <v>Type TN-S complete, for</v>
      </c>
      <c r="J3825" s="533" t="str">
        <f t="shared" si="3452"/>
        <v>Type TN-S complete, for</v>
      </c>
      <c r="K3825" s="106" t="s">
        <v>77</v>
      </c>
      <c r="L3825" s="106" t="s">
        <v>877</v>
      </c>
      <c r="M3825" s="138">
        <v>1</v>
      </c>
      <c r="N3825" s="155" t="s">
        <v>2</v>
      </c>
      <c r="O3825" s="533">
        <v>440</v>
      </c>
      <c r="P3825" s="533">
        <v>440</v>
      </c>
      <c r="Q3825" s="533">
        <f t="shared" si="3450"/>
        <v>409.20000000000005</v>
      </c>
      <c r="R3825" s="533">
        <f t="shared" si="3451"/>
        <v>409.20000000000005</v>
      </c>
    </row>
    <row r="3826" spans="1:18" ht="15.75">
      <c r="A3826" s="533" t="s">
        <v>2729</v>
      </c>
      <c r="B3826" s="533">
        <v>26</v>
      </c>
      <c r="C3826" s="533" t="s">
        <v>850</v>
      </c>
      <c r="D3826" s="572" t="s">
        <v>2273</v>
      </c>
      <c r="E3826" s="571" t="str">
        <f t="shared" si="3448"/>
        <v xml:space="preserve"> GROUNDING AND BONDING FOR ELECTRICAL SYSTEMS</v>
      </c>
      <c r="F3826" s="533" t="str">
        <f t="shared" si="3415"/>
        <v>EL</v>
      </c>
      <c r="G3826" s="533" t="s">
        <v>2722</v>
      </c>
      <c r="H3826" s="533">
        <v>1081</v>
      </c>
      <c r="I3826" s="533" t="str">
        <f t="shared" ref="I3826:J3826" si="3453">I3824</f>
        <v>260526 - GROUNDING AND BONDING FOR ELECTRICAL SYSTEMS</v>
      </c>
      <c r="J3826" s="533" t="str">
        <f t="shared" si="3453"/>
        <v>260526 - GROUNDING AND BONDING FOR ELECTRICAL SYSTEMS</v>
      </c>
      <c r="K3826" s="106" t="s">
        <v>78</v>
      </c>
      <c r="L3826" s="106" t="s">
        <v>878</v>
      </c>
      <c r="M3826" s="106">
        <v>1</v>
      </c>
      <c r="N3826" s="155" t="s">
        <v>2</v>
      </c>
      <c r="O3826" s="533">
        <v>440</v>
      </c>
      <c r="P3826" s="533">
        <v>440</v>
      </c>
      <c r="Q3826" s="533">
        <f t="shared" si="3450"/>
        <v>409.20000000000005</v>
      </c>
      <c r="R3826" s="533">
        <f t="shared" si="3451"/>
        <v>409.20000000000005</v>
      </c>
    </row>
    <row r="3827" spans="1:18" ht="15.75">
      <c r="A3827" s="533" t="s">
        <v>2729</v>
      </c>
      <c r="B3827" s="533">
        <v>26</v>
      </c>
      <c r="C3827" s="533" t="s">
        <v>850</v>
      </c>
      <c r="D3827" s="572" t="s">
        <v>2273</v>
      </c>
      <c r="E3827" s="571" t="str">
        <f t="shared" si="3448"/>
        <v xml:space="preserve"> GROUNDING AND BONDING FOR ELECTRICAL SYSTEMS</v>
      </c>
      <c r="F3827" s="533" t="str">
        <f t="shared" si="3415"/>
        <v>EL</v>
      </c>
      <c r="G3827" s="533" t="s">
        <v>2722</v>
      </c>
      <c r="H3827" s="533">
        <v>1082</v>
      </c>
      <c r="I3827" s="533" t="str">
        <f t="shared" ref="I3827:J3827" si="3454">I3825</f>
        <v>Type TN-S complete, for</v>
      </c>
      <c r="J3827" s="533" t="str">
        <f t="shared" si="3454"/>
        <v>Type TN-S complete, for</v>
      </c>
      <c r="K3827" s="106" t="s">
        <v>302</v>
      </c>
      <c r="L3827" s="106" t="s">
        <v>879</v>
      </c>
      <c r="M3827" s="138">
        <v>1</v>
      </c>
      <c r="N3827" s="155" t="s">
        <v>2</v>
      </c>
      <c r="O3827" s="533">
        <v>440</v>
      </c>
      <c r="P3827" s="533">
        <v>440</v>
      </c>
      <c r="Q3827" s="533">
        <f t="shared" si="3450"/>
        <v>409.20000000000005</v>
      </c>
      <c r="R3827" s="533">
        <f t="shared" si="3451"/>
        <v>409.20000000000005</v>
      </c>
    </row>
    <row r="3828" spans="1:18" ht="16.5" thickBot="1">
      <c r="A3828" s="533" t="s">
        <v>2729</v>
      </c>
      <c r="B3828" s="533">
        <v>26</v>
      </c>
      <c r="C3828" s="533" t="s">
        <v>850</v>
      </c>
      <c r="D3828" s="572" t="s">
        <v>2277</v>
      </c>
      <c r="E3828" s="571" t="s">
        <v>1280</v>
      </c>
      <c r="F3828" s="533" t="str">
        <f t="shared" si="3415"/>
        <v>EL</v>
      </c>
      <c r="G3828" s="533" t="s">
        <v>2725</v>
      </c>
      <c r="H3828" s="533">
        <v>1083</v>
      </c>
      <c r="I3828" s="533" t="str">
        <f>L3828</f>
        <v>260536 - CABLE TRAYS FOR ELECTRICAL SYSTEMS</v>
      </c>
      <c r="J3828" s="533" t="str">
        <f>L3828</f>
        <v>260536 - CABLE TRAYS FOR ELECTRICAL SYSTEMS</v>
      </c>
      <c r="K3828" s="106"/>
      <c r="L3828" s="106" t="s">
        <v>880</v>
      </c>
      <c r="M3828" s="139"/>
      <c r="N3828" s="155"/>
    </row>
    <row r="3829" spans="1:18" ht="15.75">
      <c r="A3829" s="533" t="s">
        <v>2729</v>
      </c>
      <c r="B3829" s="533">
        <v>26</v>
      </c>
      <c r="C3829" s="533" t="s">
        <v>850</v>
      </c>
      <c r="D3829" s="572" t="s">
        <v>2277</v>
      </c>
      <c r="E3829" s="571" t="str">
        <f t="shared" ref="E3829:E3831" si="3455">E3828</f>
        <v xml:space="preserve"> CABLE TRAYS FOR ELECTRICAL SYSTEMS</v>
      </c>
      <c r="F3829" s="533" t="str">
        <f t="shared" si="3415"/>
        <v>EL</v>
      </c>
      <c r="G3829" s="533" t="s">
        <v>2722</v>
      </c>
      <c r="H3829" s="533">
        <v>1084</v>
      </c>
      <c r="I3829" s="533" t="str">
        <f t="shared" ref="I3829:J3829" si="3456">I3827</f>
        <v>Type TN-S complete, for</v>
      </c>
      <c r="J3829" s="533" t="str">
        <f t="shared" si="3456"/>
        <v>Type TN-S complete, for</v>
      </c>
      <c r="K3829" s="106" t="s">
        <v>13</v>
      </c>
      <c r="L3829" s="106" t="s">
        <v>881</v>
      </c>
      <c r="M3829" s="138">
        <v>40</v>
      </c>
      <c r="N3829" s="498" t="s">
        <v>95</v>
      </c>
      <c r="O3829" s="533">
        <v>65</v>
      </c>
      <c r="P3829" s="533">
        <v>2600</v>
      </c>
      <c r="Q3829" s="533">
        <f t="shared" ref="Q3829:Q3831" si="3457">O3829*0.93</f>
        <v>60.45</v>
      </c>
      <c r="R3829" s="533">
        <f t="shared" ref="R3829:R3831" si="3458">Q3829*M3829</f>
        <v>2418</v>
      </c>
    </row>
    <row r="3830" spans="1:18" ht="15.75">
      <c r="A3830" s="533" t="s">
        <v>2729</v>
      </c>
      <c r="B3830" s="533">
        <v>26</v>
      </c>
      <c r="C3830" s="533" t="s">
        <v>850</v>
      </c>
      <c r="D3830" s="572" t="s">
        <v>2277</v>
      </c>
      <c r="E3830" s="571" t="str">
        <f t="shared" si="3455"/>
        <v xml:space="preserve"> CABLE TRAYS FOR ELECTRICAL SYSTEMS</v>
      </c>
      <c r="F3830" s="533" t="str">
        <f t="shared" si="3415"/>
        <v>EL</v>
      </c>
      <c r="G3830" s="533" t="s">
        <v>2722</v>
      </c>
      <c r="H3830" s="533">
        <v>1085</v>
      </c>
      <c r="I3830" s="533" t="str">
        <f t="shared" ref="I3830:J3830" si="3459">I3828</f>
        <v>260536 - CABLE TRAYS FOR ELECTRICAL SYSTEMS</v>
      </c>
      <c r="J3830" s="533" t="str">
        <f t="shared" si="3459"/>
        <v>260536 - CABLE TRAYS FOR ELECTRICAL SYSTEMS</v>
      </c>
      <c r="K3830" s="106" t="s">
        <v>15</v>
      </c>
      <c r="L3830" s="106" t="s">
        <v>882</v>
      </c>
      <c r="M3830" s="138">
        <v>50</v>
      </c>
      <c r="N3830" s="499" t="s">
        <v>95</v>
      </c>
      <c r="O3830" s="533">
        <v>35</v>
      </c>
      <c r="P3830" s="533">
        <v>1750</v>
      </c>
      <c r="Q3830" s="533">
        <f t="shared" si="3457"/>
        <v>32.550000000000004</v>
      </c>
      <c r="R3830" s="533">
        <f t="shared" si="3458"/>
        <v>1627.5000000000002</v>
      </c>
    </row>
    <row r="3831" spans="1:18" ht="16.5" thickBot="1">
      <c r="A3831" s="533" t="s">
        <v>2729</v>
      </c>
      <c r="B3831" s="533">
        <v>26</v>
      </c>
      <c r="C3831" s="533" t="s">
        <v>850</v>
      </c>
      <c r="D3831" s="572" t="s">
        <v>2277</v>
      </c>
      <c r="E3831" s="571" t="str">
        <f t="shared" si="3455"/>
        <v xml:space="preserve"> CABLE TRAYS FOR ELECTRICAL SYSTEMS</v>
      </c>
      <c r="F3831" s="533" t="str">
        <f t="shared" si="3415"/>
        <v>EL</v>
      </c>
      <c r="G3831" s="533" t="s">
        <v>2722</v>
      </c>
      <c r="H3831" s="533">
        <v>1086</v>
      </c>
      <c r="I3831" s="533" t="str">
        <f t="shared" ref="I3831:J3831" si="3460">I3829</f>
        <v>Type TN-S complete, for</v>
      </c>
      <c r="J3831" s="533" t="str">
        <f t="shared" si="3460"/>
        <v>Type TN-S complete, for</v>
      </c>
      <c r="K3831" s="106" t="s">
        <v>17</v>
      </c>
      <c r="L3831" s="106" t="s">
        <v>883</v>
      </c>
      <c r="M3831" s="138">
        <v>30</v>
      </c>
      <c r="N3831" s="500" t="s">
        <v>95</v>
      </c>
      <c r="O3831" s="533">
        <v>45</v>
      </c>
      <c r="P3831" s="533">
        <v>1350</v>
      </c>
      <c r="Q3831" s="533">
        <f t="shared" si="3457"/>
        <v>41.85</v>
      </c>
      <c r="R3831" s="533">
        <f t="shared" si="3458"/>
        <v>1255.5</v>
      </c>
    </row>
    <row r="3832" spans="1:18" ht="15.75">
      <c r="A3832" s="533" t="s">
        <v>2729</v>
      </c>
      <c r="B3832" s="533">
        <v>26</v>
      </c>
      <c r="C3832" s="533" t="s">
        <v>850</v>
      </c>
      <c r="D3832" s="572" t="s">
        <v>2281</v>
      </c>
      <c r="E3832" s="571" t="s">
        <v>1281</v>
      </c>
      <c r="F3832" s="533" t="str">
        <f t="shared" si="3415"/>
        <v>EL</v>
      </c>
      <c r="G3832" s="533" t="s">
        <v>2725</v>
      </c>
      <c r="H3832" s="533">
        <v>1087</v>
      </c>
      <c r="I3832" s="533" t="str">
        <f t="shared" ref="I3832:I3833" si="3461">L3832</f>
        <v>260543 - UNDERGROUND DUCTS AND RACEWAYS FOR ELECTRICAL SYSTEMS</v>
      </c>
      <c r="J3832" s="533" t="str">
        <f t="shared" ref="J3832:J3833" si="3462">L3832</f>
        <v>260543 - UNDERGROUND DUCTS AND RACEWAYS FOR ELECTRICAL SYSTEMS</v>
      </c>
      <c r="K3832" s="106"/>
      <c r="L3832" s="106" t="s">
        <v>884</v>
      </c>
      <c r="M3832" s="139"/>
      <c r="N3832" s="155"/>
    </row>
    <row r="3833" spans="1:18" ht="15.75">
      <c r="A3833" s="533" t="s">
        <v>2729</v>
      </c>
      <c r="B3833" s="533">
        <v>26</v>
      </c>
      <c r="C3833" s="533" t="s">
        <v>850</v>
      </c>
      <c r="D3833" s="572" t="s">
        <v>2281</v>
      </c>
      <c r="E3833" s="571" t="str">
        <f t="shared" ref="E3833:E3839" si="3463">E3832</f>
        <v xml:space="preserve"> UNDERGROUND DUCTS AND RACEWAYS FOR ELECTRICAL SYSTEMS</v>
      </c>
      <c r="F3833" s="533" t="str">
        <f t="shared" si="3415"/>
        <v>EL</v>
      </c>
      <c r="G3833" s="533" t="s">
        <v>2725</v>
      </c>
      <c r="H3833" s="533">
        <v>1088</v>
      </c>
      <c r="I3833" s="533" t="str">
        <f t="shared" si="3461"/>
        <v>Underground cable duct assemblies encased in concrete</v>
      </c>
      <c r="J3833" s="533" t="str">
        <f t="shared" si="3462"/>
        <v>Underground cable duct assemblies encased in concrete</v>
      </c>
      <c r="K3833" s="106"/>
      <c r="L3833" s="106" t="s">
        <v>885</v>
      </c>
      <c r="M3833" s="139"/>
      <c r="N3833" s="155"/>
    </row>
    <row r="3834" spans="1:18" ht="15.75">
      <c r="A3834" s="533" t="s">
        <v>2729</v>
      </c>
      <c r="B3834" s="533">
        <v>26</v>
      </c>
      <c r="C3834" s="533" t="s">
        <v>850</v>
      </c>
      <c r="D3834" s="572" t="s">
        <v>2281</v>
      </c>
      <c r="E3834" s="571" t="str">
        <f t="shared" si="3463"/>
        <v xml:space="preserve"> UNDERGROUND DUCTS AND RACEWAYS FOR ELECTRICAL SYSTEMS</v>
      </c>
      <c r="F3834" s="533" t="str">
        <f t="shared" si="3415"/>
        <v>EL</v>
      </c>
      <c r="G3834" s="533" t="s">
        <v>2722</v>
      </c>
      <c r="H3834" s="533">
        <v>1089</v>
      </c>
      <c r="I3834" s="533" t="str">
        <f t="shared" ref="I3834:J3834" si="3464">I3832</f>
        <v>260543 - UNDERGROUND DUCTS AND RACEWAYS FOR ELECTRICAL SYSTEMS</v>
      </c>
      <c r="J3834" s="533" t="str">
        <f t="shared" si="3464"/>
        <v>260543 - UNDERGROUND DUCTS AND RACEWAYS FOR ELECTRICAL SYSTEMS</v>
      </c>
      <c r="K3834" s="106" t="s">
        <v>19</v>
      </c>
      <c r="L3834" s="106" t="s">
        <v>2731</v>
      </c>
      <c r="M3834" s="138">
        <v>12</v>
      </c>
      <c r="N3834" s="302" t="s">
        <v>95</v>
      </c>
      <c r="O3834" s="533">
        <v>45</v>
      </c>
      <c r="P3834" s="533">
        <v>540</v>
      </c>
      <c r="Q3834" s="533">
        <f t="shared" ref="Q3834:Q3835" si="3465">O3834*0.93</f>
        <v>41.85</v>
      </c>
      <c r="R3834" s="533">
        <f t="shared" ref="R3834:R3835" si="3466">Q3834*M3834</f>
        <v>502.20000000000005</v>
      </c>
    </row>
    <row r="3835" spans="1:18" ht="15.75">
      <c r="A3835" s="533" t="s">
        <v>2729</v>
      </c>
      <c r="B3835" s="533">
        <v>26</v>
      </c>
      <c r="C3835" s="533" t="s">
        <v>850</v>
      </c>
      <c r="D3835" s="572" t="s">
        <v>2281</v>
      </c>
      <c r="E3835" s="571" t="str">
        <f t="shared" si="3463"/>
        <v xml:space="preserve"> UNDERGROUND DUCTS AND RACEWAYS FOR ELECTRICAL SYSTEMS</v>
      </c>
      <c r="F3835" s="533" t="str">
        <f t="shared" si="3415"/>
        <v>EL</v>
      </c>
      <c r="G3835" s="533" t="s">
        <v>2722</v>
      </c>
      <c r="H3835" s="533">
        <v>1090</v>
      </c>
      <c r="I3835" s="533" t="str">
        <f t="shared" ref="I3835:J3835" si="3467">I3833</f>
        <v>Underground cable duct assemblies encased in concrete</v>
      </c>
      <c r="J3835" s="533" t="str">
        <f t="shared" si="3467"/>
        <v>Underground cable duct assemblies encased in concrete</v>
      </c>
      <c r="K3835" s="106" t="s">
        <v>20</v>
      </c>
      <c r="L3835" s="106" t="s">
        <v>2732</v>
      </c>
      <c r="M3835" s="138">
        <v>50</v>
      </c>
      <c r="N3835" s="302" t="s">
        <v>95</v>
      </c>
      <c r="O3835" s="533">
        <v>25</v>
      </c>
      <c r="P3835" s="533">
        <v>1250</v>
      </c>
      <c r="Q3835" s="533">
        <f t="shared" si="3465"/>
        <v>23.25</v>
      </c>
      <c r="R3835" s="533">
        <f t="shared" si="3466"/>
        <v>1162.5</v>
      </c>
    </row>
    <row r="3836" spans="1:18" ht="15.75">
      <c r="A3836" s="533" t="s">
        <v>2729</v>
      </c>
      <c r="B3836" s="533">
        <v>26</v>
      </c>
      <c r="C3836" s="533" t="s">
        <v>850</v>
      </c>
      <c r="D3836" s="572" t="s">
        <v>2281</v>
      </c>
      <c r="E3836" s="571" t="str">
        <f t="shared" si="3463"/>
        <v xml:space="preserve"> UNDERGROUND DUCTS AND RACEWAYS FOR ELECTRICAL SYSTEMS</v>
      </c>
      <c r="F3836" s="533" t="str">
        <f t="shared" si="3415"/>
        <v>EL</v>
      </c>
      <c r="G3836" s="533" t="s">
        <v>2725</v>
      </c>
      <c r="H3836" s="533">
        <v>1091</v>
      </c>
      <c r="I3836" s="533" t="str">
        <f>L3836</f>
        <v>Trenches for directly buried LV cables</v>
      </c>
      <c r="J3836" s="533" t="str">
        <f>L3836</f>
        <v>Trenches for directly buried LV cables</v>
      </c>
      <c r="K3836" s="106"/>
      <c r="L3836" s="106" t="s">
        <v>888</v>
      </c>
      <c r="M3836" s="139"/>
      <c r="N3836" s="302"/>
    </row>
    <row r="3837" spans="1:18" ht="15.75">
      <c r="A3837" s="533" t="s">
        <v>2729</v>
      </c>
      <c r="B3837" s="533">
        <v>26</v>
      </c>
      <c r="C3837" s="533" t="s">
        <v>850</v>
      </c>
      <c r="D3837" s="572" t="s">
        <v>2281</v>
      </c>
      <c r="E3837" s="571" t="str">
        <f t="shared" si="3463"/>
        <v xml:space="preserve"> UNDERGROUND DUCTS AND RACEWAYS FOR ELECTRICAL SYSTEMS</v>
      </c>
      <c r="F3837" s="533" t="str">
        <f t="shared" si="3415"/>
        <v>EL</v>
      </c>
      <c r="G3837" s="533" t="s">
        <v>2722</v>
      </c>
      <c r="H3837" s="533">
        <v>1092</v>
      </c>
      <c r="I3837" s="533" t="str">
        <f>I3835</f>
        <v>Underground cable duct assemblies encased in concrete</v>
      </c>
      <c r="J3837" s="533" t="str">
        <f>J3835</f>
        <v>Underground cable duct assemblies encased in concrete</v>
      </c>
      <c r="K3837" s="106" t="s">
        <v>21</v>
      </c>
      <c r="L3837" s="106" t="s">
        <v>889</v>
      </c>
      <c r="M3837" s="138">
        <v>72</v>
      </c>
      <c r="N3837" s="302" t="s">
        <v>95</v>
      </c>
      <c r="O3837" s="533">
        <v>30</v>
      </c>
      <c r="P3837" s="533">
        <v>2160</v>
      </c>
      <c r="Q3837" s="533">
        <f>O3837*0.93</f>
        <v>27.900000000000002</v>
      </c>
      <c r="R3837" s="533">
        <f>Q3837*M3837</f>
        <v>2008.8000000000002</v>
      </c>
    </row>
    <row r="3838" spans="1:18" ht="15.75">
      <c r="A3838" s="533" t="s">
        <v>2729</v>
      </c>
      <c r="B3838" s="533">
        <v>26</v>
      </c>
      <c r="C3838" s="533" t="s">
        <v>850</v>
      </c>
      <c r="D3838" s="572" t="s">
        <v>2281</v>
      </c>
      <c r="E3838" s="571" t="str">
        <f t="shared" si="3463"/>
        <v xml:space="preserve"> UNDERGROUND DUCTS AND RACEWAYS FOR ELECTRICAL SYSTEMS</v>
      </c>
      <c r="F3838" s="533" t="str">
        <f t="shared" si="3415"/>
        <v>EL</v>
      </c>
      <c r="G3838" s="533" t="s">
        <v>2725</v>
      </c>
      <c r="H3838" s="533">
        <v>1093</v>
      </c>
      <c r="I3838" s="533" t="str">
        <f>L3838</f>
        <v>Manholes</v>
      </c>
      <c r="J3838" s="533" t="str">
        <f>L3838</f>
        <v>Manholes</v>
      </c>
      <c r="K3838" s="106"/>
      <c r="L3838" s="106" t="s">
        <v>890</v>
      </c>
      <c r="M3838" s="139"/>
      <c r="N3838" s="155"/>
    </row>
    <row r="3839" spans="1:18" ht="15.75">
      <c r="A3839" s="533" t="s">
        <v>2729</v>
      </c>
      <c r="B3839" s="533">
        <v>26</v>
      </c>
      <c r="C3839" s="533" t="s">
        <v>850</v>
      </c>
      <c r="D3839" s="572" t="s">
        <v>2281</v>
      </c>
      <c r="E3839" s="571" t="str">
        <f t="shared" si="3463"/>
        <v xml:space="preserve"> UNDERGROUND DUCTS AND RACEWAYS FOR ELECTRICAL SYSTEMS</v>
      </c>
      <c r="F3839" s="533" t="str">
        <f t="shared" si="3415"/>
        <v>EL</v>
      </c>
      <c r="G3839" s="533" t="s">
        <v>2722</v>
      </c>
      <c r="H3839" s="533">
        <v>1094</v>
      </c>
      <c r="I3839" s="533" t="str">
        <f>I3837</f>
        <v>Underground cable duct assemblies encased in concrete</v>
      </c>
      <c r="J3839" s="533" t="str">
        <f>J3837</f>
        <v>Underground cable duct assemblies encased in concrete</v>
      </c>
      <c r="K3839" s="106" t="s">
        <v>45</v>
      </c>
      <c r="L3839" s="106" t="s">
        <v>891</v>
      </c>
      <c r="M3839" s="138">
        <v>8</v>
      </c>
      <c r="N3839" s="155" t="s">
        <v>39</v>
      </c>
      <c r="O3839" s="533">
        <v>360</v>
      </c>
      <c r="P3839" s="533">
        <v>2880</v>
      </c>
      <c r="Q3839" s="533">
        <f>O3839*0.93</f>
        <v>334.8</v>
      </c>
      <c r="R3839" s="533">
        <f>Q3839*M3839</f>
        <v>2678.4</v>
      </c>
    </row>
    <row r="3840" spans="1:18" ht="15.75">
      <c r="A3840" s="533" t="s">
        <v>2729</v>
      </c>
      <c r="B3840" s="533">
        <v>26</v>
      </c>
      <c r="C3840" s="533" t="s">
        <v>850</v>
      </c>
      <c r="D3840" s="572" t="s">
        <v>2317</v>
      </c>
      <c r="E3840" s="571" t="s">
        <v>1282</v>
      </c>
      <c r="F3840" s="533" t="str">
        <f t="shared" si="3415"/>
        <v>EL</v>
      </c>
      <c r="G3840" s="533" t="s">
        <v>2725</v>
      </c>
      <c r="H3840" s="533">
        <v>1095</v>
      </c>
      <c r="I3840" s="533" t="str">
        <f t="shared" ref="I3840:I3841" si="3468">L3840</f>
        <v>262413 - SWITCHBOARDS</v>
      </c>
      <c r="J3840" s="533" t="str">
        <f t="shared" ref="J3840:J3841" si="3469">L3840</f>
        <v>262413 - SWITCHBOARDS</v>
      </c>
      <c r="K3840" s="150"/>
      <c r="L3840" s="150" t="s">
        <v>892</v>
      </c>
      <c r="M3840" s="139"/>
      <c r="N3840" s="390"/>
    </row>
    <row r="3841" spans="1:18" ht="15.75">
      <c r="A3841" s="533" t="s">
        <v>2729</v>
      </c>
      <c r="B3841" s="533">
        <v>26</v>
      </c>
      <c r="C3841" s="533" t="s">
        <v>850</v>
      </c>
      <c r="D3841" s="572" t="s">
        <v>2317</v>
      </c>
      <c r="E3841" s="571" t="str">
        <f t="shared" ref="E3841:E3842" si="3470">E3840</f>
        <v xml:space="preserve"> SWITCHBOARDS</v>
      </c>
      <c r="F3841" s="533" t="str">
        <f t="shared" si="3415"/>
        <v>EL</v>
      </c>
      <c r="G3841" s="533" t="s">
        <v>2725</v>
      </c>
      <c r="H3841" s="533">
        <v>1096</v>
      </c>
      <c r="I3841" s="533" t="str">
        <f t="shared" si="3468"/>
        <v>LV Main distribution panels including circuit breakers, busbars,etc. , as specified and as shown on drawings</v>
      </c>
      <c r="J3841" s="533" t="str">
        <f t="shared" si="3469"/>
        <v>LV Main distribution panels including circuit breakers, busbars,etc. , as specified and as shown on drawings</v>
      </c>
      <c r="K3841" s="150"/>
      <c r="L3841" s="150" t="s">
        <v>1079</v>
      </c>
      <c r="M3841" s="139"/>
      <c r="N3841" s="390"/>
    </row>
    <row r="3842" spans="1:18" ht="15.75">
      <c r="A3842" s="533" t="s">
        <v>2729</v>
      </c>
      <c r="B3842" s="533">
        <v>26</v>
      </c>
      <c r="C3842" s="533" t="s">
        <v>850</v>
      </c>
      <c r="D3842" s="572" t="s">
        <v>2317</v>
      </c>
      <c r="E3842" s="571" t="str">
        <f t="shared" si="3470"/>
        <v xml:space="preserve"> SWITCHBOARDS</v>
      </c>
      <c r="F3842" s="533" t="str">
        <f t="shared" si="3415"/>
        <v>EL</v>
      </c>
      <c r="G3842" s="533" t="s">
        <v>2722</v>
      </c>
      <c r="H3842" s="533">
        <v>1097</v>
      </c>
      <c r="I3842" s="533" t="str">
        <f>I3840</f>
        <v>262413 - SWITCHBOARDS</v>
      </c>
      <c r="J3842" s="533" t="str">
        <f>J3840</f>
        <v>262413 - SWITCHBOARDS</v>
      </c>
      <c r="K3842" s="106" t="s">
        <v>48</v>
      </c>
      <c r="L3842" s="106" t="s">
        <v>893</v>
      </c>
      <c r="M3842" s="138">
        <v>1</v>
      </c>
      <c r="N3842" s="155" t="s">
        <v>39</v>
      </c>
      <c r="O3842" s="533">
        <v>4750</v>
      </c>
      <c r="P3842" s="533">
        <v>4750</v>
      </c>
      <c r="Q3842" s="533">
        <f>O3842*0.93</f>
        <v>4417.5</v>
      </c>
      <c r="R3842" s="533">
        <f>Q3842*M3842</f>
        <v>4417.5</v>
      </c>
    </row>
    <row r="3843" spans="1:18" ht="15.75">
      <c r="A3843" s="533" t="s">
        <v>2729</v>
      </c>
      <c r="B3843" s="533">
        <v>26</v>
      </c>
      <c r="C3843" s="533" t="s">
        <v>850</v>
      </c>
      <c r="D3843" s="572" t="s">
        <v>2319</v>
      </c>
      <c r="E3843" s="571" t="s">
        <v>1283</v>
      </c>
      <c r="F3843" s="533" t="str">
        <f t="shared" si="3415"/>
        <v>EL</v>
      </c>
      <c r="G3843" s="533" t="s">
        <v>2725</v>
      </c>
      <c r="H3843" s="533">
        <v>1098</v>
      </c>
      <c r="I3843" s="533" t="str">
        <f t="shared" ref="I3843:I3844" si="3471">L3843</f>
        <v>262416 - PANELBOARDS</v>
      </c>
      <c r="J3843" s="533" t="str">
        <f t="shared" ref="J3843:J3844" si="3472">L3843</f>
        <v>262416 - PANELBOARDS</v>
      </c>
      <c r="K3843" s="150"/>
      <c r="L3843" s="150" t="s">
        <v>894</v>
      </c>
      <c r="M3843" s="139"/>
      <c r="N3843" s="390"/>
    </row>
    <row r="3844" spans="1:18" ht="15.75">
      <c r="A3844" s="533" t="s">
        <v>2729</v>
      </c>
      <c r="B3844" s="533">
        <v>26</v>
      </c>
      <c r="C3844" s="533" t="s">
        <v>850</v>
      </c>
      <c r="D3844" s="572" t="s">
        <v>2319</v>
      </c>
      <c r="E3844" s="571" t="str">
        <f t="shared" ref="E3844:E3870" si="3473">E3843</f>
        <v xml:space="preserve"> PANELBOARDS</v>
      </c>
      <c r="F3844" s="533" t="str">
        <f t="shared" si="3415"/>
        <v>EL</v>
      </c>
      <c r="G3844" s="533" t="s">
        <v>2725</v>
      </c>
      <c r="H3844" s="533">
        <v>1099</v>
      </c>
      <c r="I3844" s="533" t="str">
        <f t="shared" si="3471"/>
        <v>Distribution Panelboards (DPs)</v>
      </c>
      <c r="J3844" s="533" t="str">
        <f t="shared" si="3472"/>
        <v>Distribution Panelboards (DPs)</v>
      </c>
      <c r="K3844" s="106"/>
      <c r="L3844" s="106" t="s">
        <v>895</v>
      </c>
      <c r="M3844" s="139"/>
      <c r="N3844" s="155"/>
    </row>
    <row r="3845" spans="1:18" ht="15.75">
      <c r="A3845" s="533" t="s">
        <v>2729</v>
      </c>
      <c r="B3845" s="533">
        <v>26</v>
      </c>
      <c r="C3845" s="533" t="s">
        <v>850</v>
      </c>
      <c r="D3845" s="572" t="s">
        <v>2319</v>
      </c>
      <c r="E3845" s="571" t="str">
        <f t="shared" si="3473"/>
        <v xml:space="preserve"> PANELBOARDS</v>
      </c>
      <c r="F3845" s="533" t="str">
        <f t="shared" si="3415"/>
        <v>EL</v>
      </c>
      <c r="G3845" s="533" t="s">
        <v>2722</v>
      </c>
      <c r="H3845" s="533">
        <v>1100</v>
      </c>
      <c r="I3845" s="533" t="str">
        <f>I3843</f>
        <v>262416 - PANELBOARDS</v>
      </c>
      <c r="J3845" s="533" t="str">
        <f>J3843</f>
        <v>262416 - PANELBOARDS</v>
      </c>
      <c r="K3845" s="106" t="s">
        <v>50</v>
      </c>
      <c r="L3845" s="106" t="s">
        <v>896</v>
      </c>
      <c r="M3845" s="138">
        <v>1</v>
      </c>
      <c r="N3845" s="155" t="s">
        <v>39</v>
      </c>
      <c r="O3845" s="533">
        <v>1375</v>
      </c>
      <c r="P3845" s="533">
        <v>1375</v>
      </c>
      <c r="Q3845" s="533">
        <f>O3845*0.93</f>
        <v>1278.75</v>
      </c>
      <c r="R3845" s="533">
        <f>Q3845*M3845</f>
        <v>1278.75</v>
      </c>
    </row>
    <row r="3846" spans="1:18" ht="15.75">
      <c r="A3846" s="533" t="s">
        <v>2729</v>
      </c>
      <c r="B3846" s="533">
        <v>26</v>
      </c>
      <c r="C3846" s="533" t="s">
        <v>850</v>
      </c>
      <c r="D3846" s="572" t="s">
        <v>2319</v>
      </c>
      <c r="E3846" s="571" t="str">
        <f t="shared" si="3473"/>
        <v xml:space="preserve"> PANELBOARDS</v>
      </c>
      <c r="F3846" s="533" t="str">
        <f t="shared" si="3415"/>
        <v>EL</v>
      </c>
      <c r="G3846" s="533" t="s">
        <v>2725</v>
      </c>
      <c r="H3846" s="533">
        <v>1101</v>
      </c>
      <c r="I3846" s="533" t="str">
        <f>L3846</f>
        <v>Subdistribution panels</v>
      </c>
      <c r="J3846" s="533" t="str">
        <f>L3846</f>
        <v>Subdistribution panels</v>
      </c>
      <c r="K3846" s="150"/>
      <c r="L3846" s="150" t="s">
        <v>897</v>
      </c>
      <c r="M3846" s="139"/>
      <c r="N3846" s="390"/>
    </row>
    <row r="3847" spans="1:18" ht="15.75">
      <c r="A3847" s="533" t="s">
        <v>2729</v>
      </c>
      <c r="B3847" s="533">
        <v>26</v>
      </c>
      <c r="C3847" s="533" t="s">
        <v>850</v>
      </c>
      <c r="D3847" s="572" t="s">
        <v>2319</v>
      </c>
      <c r="E3847" s="571" t="str">
        <f t="shared" si="3473"/>
        <v xml:space="preserve"> PANELBOARDS</v>
      </c>
      <c r="F3847" s="533" t="str">
        <f t="shared" si="3415"/>
        <v>EL</v>
      </c>
      <c r="G3847" s="533" t="s">
        <v>2722</v>
      </c>
      <c r="H3847" s="533">
        <v>1102</v>
      </c>
      <c r="I3847" s="533" t="str">
        <f t="shared" ref="I3847:J3847" si="3474">I3845</f>
        <v>262416 - PANELBOARDS</v>
      </c>
      <c r="J3847" s="533" t="str">
        <f t="shared" si="3474"/>
        <v>262416 - PANELBOARDS</v>
      </c>
      <c r="K3847" s="106" t="s">
        <v>13</v>
      </c>
      <c r="L3847" s="106" t="s">
        <v>898</v>
      </c>
      <c r="M3847" s="138">
        <v>1</v>
      </c>
      <c r="N3847" s="155" t="s">
        <v>39</v>
      </c>
      <c r="O3847" s="533">
        <v>940</v>
      </c>
      <c r="P3847" s="533">
        <v>940</v>
      </c>
      <c r="Q3847" s="533">
        <f t="shared" ref="Q3847:Q3851" si="3475">O3847*0.93</f>
        <v>874.2</v>
      </c>
      <c r="R3847" s="533">
        <f t="shared" ref="R3847:R3851" si="3476">Q3847*M3847</f>
        <v>874.2</v>
      </c>
    </row>
    <row r="3848" spans="1:18" ht="15.75">
      <c r="A3848" s="533" t="s">
        <v>2729</v>
      </c>
      <c r="B3848" s="533">
        <v>26</v>
      </c>
      <c r="C3848" s="533" t="s">
        <v>850</v>
      </c>
      <c r="D3848" s="572" t="s">
        <v>2319</v>
      </c>
      <c r="E3848" s="571" t="str">
        <f t="shared" si="3473"/>
        <v xml:space="preserve"> PANELBOARDS</v>
      </c>
      <c r="F3848" s="533" t="str">
        <f t="shared" si="3415"/>
        <v>EL</v>
      </c>
      <c r="G3848" s="533" t="s">
        <v>2722</v>
      </c>
      <c r="H3848" s="533">
        <v>1103</v>
      </c>
      <c r="I3848" s="533" t="str">
        <f t="shared" ref="I3848:J3848" si="3477">I3846</f>
        <v>Subdistribution panels</v>
      </c>
      <c r="J3848" s="533" t="str">
        <f t="shared" si="3477"/>
        <v>Subdistribution panels</v>
      </c>
      <c r="K3848" s="233" t="s">
        <v>15</v>
      </c>
      <c r="L3848" s="233" t="s">
        <v>899</v>
      </c>
      <c r="M3848" s="632">
        <v>1</v>
      </c>
      <c r="N3848" s="497" t="s">
        <v>39</v>
      </c>
      <c r="P3848" s="533">
        <v>0</v>
      </c>
      <c r="Q3848" s="533">
        <f t="shared" si="3475"/>
        <v>0</v>
      </c>
      <c r="R3848" s="533">
        <f t="shared" si="3476"/>
        <v>0</v>
      </c>
    </row>
    <row r="3849" spans="1:18" ht="15.75">
      <c r="A3849" s="533" t="s">
        <v>2729</v>
      </c>
      <c r="B3849" s="533">
        <v>26</v>
      </c>
      <c r="C3849" s="533" t="s">
        <v>850</v>
      </c>
      <c r="D3849" s="572" t="s">
        <v>2319</v>
      </c>
      <c r="E3849" s="571" t="str">
        <f t="shared" si="3473"/>
        <v xml:space="preserve"> PANELBOARDS</v>
      </c>
      <c r="F3849" s="533" t="str">
        <f t="shared" si="3415"/>
        <v>EL</v>
      </c>
      <c r="G3849" s="533" t="s">
        <v>2722</v>
      </c>
      <c r="H3849" s="533">
        <v>1104</v>
      </c>
      <c r="I3849" s="533" t="str">
        <f t="shared" ref="I3849:J3849" si="3478">I3847</f>
        <v>262416 - PANELBOARDS</v>
      </c>
      <c r="J3849" s="533" t="str">
        <f t="shared" si="3478"/>
        <v>262416 - PANELBOARDS</v>
      </c>
      <c r="K3849" s="106" t="s">
        <v>15</v>
      </c>
      <c r="L3849" s="106" t="s">
        <v>900</v>
      </c>
      <c r="M3849" s="138">
        <v>1</v>
      </c>
      <c r="N3849" s="155" t="s">
        <v>39</v>
      </c>
      <c r="O3849" s="533">
        <v>1375</v>
      </c>
      <c r="P3849" s="533">
        <v>1375</v>
      </c>
      <c r="Q3849" s="533">
        <f t="shared" si="3475"/>
        <v>1278.75</v>
      </c>
      <c r="R3849" s="533">
        <f t="shared" si="3476"/>
        <v>1278.75</v>
      </c>
    </row>
    <row r="3850" spans="1:18" ht="15.75">
      <c r="A3850" s="533" t="s">
        <v>2729</v>
      </c>
      <c r="B3850" s="533">
        <v>26</v>
      </c>
      <c r="C3850" s="533" t="s">
        <v>850</v>
      </c>
      <c r="D3850" s="572" t="s">
        <v>2319</v>
      </c>
      <c r="E3850" s="571" t="str">
        <f t="shared" si="3473"/>
        <v xml:space="preserve"> PANELBOARDS</v>
      </c>
      <c r="F3850" s="533" t="str">
        <f t="shared" si="3415"/>
        <v>EL</v>
      </c>
      <c r="G3850" s="533" t="s">
        <v>2722</v>
      </c>
      <c r="H3850" s="533">
        <v>1105</v>
      </c>
      <c r="I3850" s="533" t="str">
        <f t="shared" ref="I3850:J3850" si="3479">I3848</f>
        <v>Subdistribution panels</v>
      </c>
      <c r="J3850" s="533" t="str">
        <f t="shared" si="3479"/>
        <v>Subdistribution panels</v>
      </c>
      <c r="K3850" s="106" t="s">
        <v>17</v>
      </c>
      <c r="L3850" s="106" t="s">
        <v>901</v>
      </c>
      <c r="M3850" s="138">
        <v>1</v>
      </c>
      <c r="N3850" s="155" t="s">
        <v>39</v>
      </c>
      <c r="O3850" s="533">
        <v>670</v>
      </c>
      <c r="P3850" s="533">
        <v>670</v>
      </c>
      <c r="Q3850" s="533">
        <f t="shared" si="3475"/>
        <v>623.1</v>
      </c>
      <c r="R3850" s="533">
        <f t="shared" si="3476"/>
        <v>623.1</v>
      </c>
    </row>
    <row r="3851" spans="1:18" ht="15.75">
      <c r="A3851" s="533" t="s">
        <v>2729</v>
      </c>
      <c r="B3851" s="533">
        <v>26</v>
      </c>
      <c r="C3851" s="533" t="s">
        <v>850</v>
      </c>
      <c r="D3851" s="572" t="s">
        <v>2319</v>
      </c>
      <c r="E3851" s="571" t="str">
        <f t="shared" si="3473"/>
        <v xml:space="preserve"> PANELBOARDS</v>
      </c>
      <c r="F3851" s="533" t="str">
        <f t="shared" si="3415"/>
        <v>EL</v>
      </c>
      <c r="G3851" s="533" t="s">
        <v>2722</v>
      </c>
      <c r="H3851" s="533">
        <v>1106</v>
      </c>
      <c r="I3851" s="533" t="str">
        <f t="shared" ref="I3851:J3851" si="3480">I3849</f>
        <v>262416 - PANELBOARDS</v>
      </c>
      <c r="J3851" s="533" t="str">
        <f t="shared" si="3480"/>
        <v>262416 - PANELBOARDS</v>
      </c>
      <c r="K3851" s="106" t="s">
        <v>19</v>
      </c>
      <c r="L3851" s="106" t="s">
        <v>902</v>
      </c>
      <c r="M3851" s="138">
        <v>1</v>
      </c>
      <c r="N3851" s="155" t="s">
        <v>39</v>
      </c>
      <c r="O3851" s="533">
        <v>670</v>
      </c>
      <c r="P3851" s="533">
        <v>670</v>
      </c>
      <c r="Q3851" s="533">
        <f t="shared" si="3475"/>
        <v>623.1</v>
      </c>
      <c r="R3851" s="533">
        <f t="shared" si="3476"/>
        <v>623.1</v>
      </c>
    </row>
    <row r="3852" spans="1:18" ht="15.75">
      <c r="A3852" s="533" t="s">
        <v>2729</v>
      </c>
      <c r="B3852" s="533">
        <v>26</v>
      </c>
      <c r="C3852" s="533" t="s">
        <v>850</v>
      </c>
      <c r="D3852" s="572" t="s">
        <v>2319</v>
      </c>
      <c r="E3852" s="571" t="str">
        <f t="shared" si="3473"/>
        <v xml:space="preserve"> PANELBOARDS</v>
      </c>
      <c r="F3852" s="533" t="str">
        <f t="shared" si="3415"/>
        <v>EL</v>
      </c>
      <c r="G3852" s="533" t="s">
        <v>2725</v>
      </c>
      <c r="H3852" s="533">
        <v>1107</v>
      </c>
      <c r="I3852" s="533" t="str">
        <f>L3852</f>
        <v>Final branch circuit panels</v>
      </c>
      <c r="J3852" s="533" t="str">
        <f>L3852</f>
        <v>Final branch circuit panels</v>
      </c>
      <c r="K3852" s="150"/>
      <c r="L3852" s="150" t="s">
        <v>903</v>
      </c>
      <c r="M3852" s="139"/>
      <c r="N3852" s="390"/>
    </row>
    <row r="3853" spans="1:18" ht="15.75">
      <c r="A3853" s="533" t="s">
        <v>2729</v>
      </c>
      <c r="B3853" s="533">
        <v>26</v>
      </c>
      <c r="C3853" s="533" t="s">
        <v>850</v>
      </c>
      <c r="D3853" s="572" t="s">
        <v>2319</v>
      </c>
      <c r="E3853" s="571" t="str">
        <f t="shared" si="3473"/>
        <v xml:space="preserve"> PANELBOARDS</v>
      </c>
      <c r="F3853" s="533" t="str">
        <f t="shared" si="3415"/>
        <v>EL</v>
      </c>
      <c r="G3853" s="533" t="s">
        <v>2722</v>
      </c>
      <c r="H3853" s="533">
        <v>1108</v>
      </c>
      <c r="I3853" s="533" t="str">
        <f t="shared" ref="I3853:J3853" si="3481">I3851</f>
        <v>262416 - PANELBOARDS</v>
      </c>
      <c r="J3853" s="533" t="str">
        <f t="shared" si="3481"/>
        <v>262416 - PANELBOARDS</v>
      </c>
      <c r="K3853" s="233" t="s">
        <v>21</v>
      </c>
      <c r="L3853" s="233" t="s">
        <v>904</v>
      </c>
      <c r="M3853" s="632">
        <v>1</v>
      </c>
      <c r="N3853" s="497" t="s">
        <v>39</v>
      </c>
      <c r="P3853" s="533">
        <v>0</v>
      </c>
      <c r="Q3853" s="533">
        <f t="shared" ref="Q3853:Q3870" si="3482">O3853*0.93</f>
        <v>0</v>
      </c>
      <c r="R3853" s="533">
        <f t="shared" ref="R3853:R3870" si="3483">Q3853*M3853</f>
        <v>0</v>
      </c>
    </row>
    <row r="3854" spans="1:18" ht="15.75">
      <c r="A3854" s="533" t="s">
        <v>2729</v>
      </c>
      <c r="B3854" s="533">
        <v>26</v>
      </c>
      <c r="C3854" s="533" t="s">
        <v>850</v>
      </c>
      <c r="D3854" s="572" t="s">
        <v>2319</v>
      </c>
      <c r="E3854" s="571" t="str">
        <f t="shared" si="3473"/>
        <v xml:space="preserve"> PANELBOARDS</v>
      </c>
      <c r="F3854" s="533" t="str">
        <f t="shared" si="3415"/>
        <v>EL</v>
      </c>
      <c r="G3854" s="533" t="s">
        <v>2722</v>
      </c>
      <c r="H3854" s="533">
        <v>1109</v>
      </c>
      <c r="I3854" s="533" t="str">
        <f t="shared" ref="I3854:J3854" si="3484">I3852</f>
        <v>Final branch circuit panels</v>
      </c>
      <c r="J3854" s="533" t="str">
        <f t="shared" si="3484"/>
        <v>Final branch circuit panels</v>
      </c>
      <c r="K3854" s="233" t="s">
        <v>45</v>
      </c>
      <c r="L3854" s="233" t="s">
        <v>905</v>
      </c>
      <c r="M3854" s="632">
        <v>1</v>
      </c>
      <c r="N3854" s="497" t="s">
        <v>39</v>
      </c>
      <c r="P3854" s="533">
        <v>0</v>
      </c>
      <c r="Q3854" s="533">
        <f t="shared" si="3482"/>
        <v>0</v>
      </c>
      <c r="R3854" s="533">
        <f t="shared" si="3483"/>
        <v>0</v>
      </c>
    </row>
    <row r="3855" spans="1:18" ht="15.75">
      <c r="A3855" s="533" t="s">
        <v>2729</v>
      </c>
      <c r="B3855" s="533">
        <v>26</v>
      </c>
      <c r="C3855" s="533" t="s">
        <v>850</v>
      </c>
      <c r="D3855" s="572" t="s">
        <v>2319</v>
      </c>
      <c r="E3855" s="571" t="str">
        <f t="shared" si="3473"/>
        <v xml:space="preserve"> PANELBOARDS</v>
      </c>
      <c r="F3855" s="533" t="str">
        <f t="shared" si="3415"/>
        <v>EL</v>
      </c>
      <c r="G3855" s="533" t="s">
        <v>2722</v>
      </c>
      <c r="H3855" s="533">
        <v>1110</v>
      </c>
      <c r="I3855" s="533" t="str">
        <f t="shared" ref="I3855:J3855" si="3485">I3853</f>
        <v>262416 - PANELBOARDS</v>
      </c>
      <c r="J3855" s="533" t="str">
        <f t="shared" si="3485"/>
        <v>262416 - PANELBOARDS</v>
      </c>
      <c r="K3855" s="233" t="s">
        <v>48</v>
      </c>
      <c r="L3855" s="233" t="s">
        <v>906</v>
      </c>
      <c r="M3855" s="632">
        <v>1</v>
      </c>
      <c r="N3855" s="497" t="s">
        <v>39</v>
      </c>
      <c r="P3855" s="533">
        <v>0</v>
      </c>
      <c r="Q3855" s="533">
        <f t="shared" si="3482"/>
        <v>0</v>
      </c>
      <c r="R3855" s="533">
        <f t="shared" si="3483"/>
        <v>0</v>
      </c>
    </row>
    <row r="3856" spans="1:18" ht="15.75">
      <c r="A3856" s="533" t="s">
        <v>2729</v>
      </c>
      <c r="B3856" s="533">
        <v>26</v>
      </c>
      <c r="C3856" s="533" t="s">
        <v>850</v>
      </c>
      <c r="D3856" s="572" t="s">
        <v>2319</v>
      </c>
      <c r="E3856" s="571" t="str">
        <f t="shared" si="3473"/>
        <v xml:space="preserve"> PANELBOARDS</v>
      </c>
      <c r="F3856" s="533" t="str">
        <f t="shared" si="3415"/>
        <v>EL</v>
      </c>
      <c r="G3856" s="533" t="s">
        <v>2722</v>
      </c>
      <c r="H3856" s="533">
        <v>1111</v>
      </c>
      <c r="I3856" s="533" t="str">
        <f t="shared" ref="I3856:J3856" si="3486">I3854</f>
        <v>Final branch circuit panels</v>
      </c>
      <c r="J3856" s="533" t="str">
        <f t="shared" si="3486"/>
        <v>Final branch circuit panels</v>
      </c>
      <c r="K3856" s="233" t="s">
        <v>50</v>
      </c>
      <c r="L3856" s="233" t="s">
        <v>907</v>
      </c>
      <c r="M3856" s="632">
        <v>1</v>
      </c>
      <c r="N3856" s="497" t="s">
        <v>39</v>
      </c>
      <c r="P3856" s="533">
        <v>0</v>
      </c>
      <c r="Q3856" s="533">
        <f t="shared" si="3482"/>
        <v>0</v>
      </c>
      <c r="R3856" s="533">
        <f t="shared" si="3483"/>
        <v>0</v>
      </c>
    </row>
    <row r="3857" spans="1:18" ht="15.75">
      <c r="A3857" s="533" t="s">
        <v>2729</v>
      </c>
      <c r="B3857" s="533">
        <v>26</v>
      </c>
      <c r="C3857" s="533" t="s">
        <v>850</v>
      </c>
      <c r="D3857" s="572" t="s">
        <v>2319</v>
      </c>
      <c r="E3857" s="571" t="str">
        <f t="shared" si="3473"/>
        <v xml:space="preserve"> PANELBOARDS</v>
      </c>
      <c r="F3857" s="533" t="str">
        <f t="shared" si="3415"/>
        <v>EL</v>
      </c>
      <c r="G3857" s="533" t="s">
        <v>2722</v>
      </c>
      <c r="H3857" s="533">
        <v>1112</v>
      </c>
      <c r="I3857" s="533" t="str">
        <f t="shared" ref="I3857:J3857" si="3487">I3855</f>
        <v>262416 - PANELBOARDS</v>
      </c>
      <c r="J3857" s="533" t="str">
        <f t="shared" si="3487"/>
        <v>262416 - PANELBOARDS</v>
      </c>
      <c r="K3857" s="106" t="s">
        <v>20</v>
      </c>
      <c r="L3857" s="106" t="s">
        <v>908</v>
      </c>
      <c r="M3857" s="138">
        <v>1</v>
      </c>
      <c r="N3857" s="155" t="s">
        <v>39</v>
      </c>
      <c r="O3857" s="533">
        <v>275</v>
      </c>
      <c r="P3857" s="533">
        <v>275</v>
      </c>
      <c r="Q3857" s="533">
        <f t="shared" si="3482"/>
        <v>255.75</v>
      </c>
      <c r="R3857" s="533">
        <f t="shared" si="3483"/>
        <v>255.75</v>
      </c>
    </row>
    <row r="3858" spans="1:18" ht="15.75">
      <c r="A3858" s="533" t="s">
        <v>2729</v>
      </c>
      <c r="B3858" s="533">
        <v>26</v>
      </c>
      <c r="C3858" s="533" t="s">
        <v>850</v>
      </c>
      <c r="D3858" s="572" t="s">
        <v>2319</v>
      </c>
      <c r="E3858" s="571" t="str">
        <f t="shared" si="3473"/>
        <v xml:space="preserve"> PANELBOARDS</v>
      </c>
      <c r="F3858" s="533" t="str">
        <f t="shared" ref="F3858:F3921" si="3488">VLOOKUP(D:D,trade,3,FALSE)</f>
        <v>EL</v>
      </c>
      <c r="G3858" s="533" t="s">
        <v>2722</v>
      </c>
      <c r="H3858" s="533">
        <v>1113</v>
      </c>
      <c r="I3858" s="533" t="str">
        <f t="shared" ref="I3858:J3858" si="3489">I3856</f>
        <v>Final branch circuit panels</v>
      </c>
      <c r="J3858" s="533" t="str">
        <f t="shared" si="3489"/>
        <v>Final branch circuit panels</v>
      </c>
      <c r="K3858" s="106" t="s">
        <v>21</v>
      </c>
      <c r="L3858" s="106" t="s">
        <v>909</v>
      </c>
      <c r="M3858" s="138">
        <v>1</v>
      </c>
      <c r="N3858" s="155" t="s">
        <v>39</v>
      </c>
      <c r="O3858" s="533">
        <v>275</v>
      </c>
      <c r="P3858" s="533">
        <v>275</v>
      </c>
      <c r="Q3858" s="533">
        <f t="shared" si="3482"/>
        <v>255.75</v>
      </c>
      <c r="R3858" s="533">
        <f t="shared" si="3483"/>
        <v>255.75</v>
      </c>
    </row>
    <row r="3859" spans="1:18" ht="15.75">
      <c r="A3859" s="533" t="s">
        <v>2729</v>
      </c>
      <c r="B3859" s="533">
        <v>26</v>
      </c>
      <c r="C3859" s="533" t="s">
        <v>850</v>
      </c>
      <c r="D3859" s="572" t="s">
        <v>2319</v>
      </c>
      <c r="E3859" s="571" t="str">
        <f t="shared" si="3473"/>
        <v xml:space="preserve"> PANELBOARDS</v>
      </c>
      <c r="F3859" s="533" t="str">
        <f t="shared" si="3488"/>
        <v>EL</v>
      </c>
      <c r="G3859" s="533" t="s">
        <v>2722</v>
      </c>
      <c r="H3859" s="533">
        <v>1114</v>
      </c>
      <c r="I3859" s="533" t="str">
        <f t="shared" ref="I3859:J3859" si="3490">I3857</f>
        <v>262416 - PANELBOARDS</v>
      </c>
      <c r="J3859" s="533" t="str">
        <f t="shared" si="3490"/>
        <v>262416 - PANELBOARDS</v>
      </c>
      <c r="K3859" s="233" t="s">
        <v>78</v>
      </c>
      <c r="L3859" s="233" t="s">
        <v>910</v>
      </c>
      <c r="M3859" s="632">
        <v>1</v>
      </c>
      <c r="N3859" s="497" t="s">
        <v>39</v>
      </c>
      <c r="P3859" s="533">
        <v>0</v>
      </c>
      <c r="Q3859" s="533">
        <f t="shared" si="3482"/>
        <v>0</v>
      </c>
      <c r="R3859" s="533">
        <f t="shared" si="3483"/>
        <v>0</v>
      </c>
    </row>
    <row r="3860" spans="1:18" ht="15.75">
      <c r="A3860" s="533" t="s">
        <v>2729</v>
      </c>
      <c r="B3860" s="533">
        <v>26</v>
      </c>
      <c r="C3860" s="533" t="s">
        <v>850</v>
      </c>
      <c r="D3860" s="572" t="s">
        <v>2319</v>
      </c>
      <c r="E3860" s="571" t="str">
        <f t="shared" si="3473"/>
        <v xml:space="preserve"> PANELBOARDS</v>
      </c>
      <c r="F3860" s="533" t="str">
        <f t="shared" si="3488"/>
        <v>EL</v>
      </c>
      <c r="G3860" s="533" t="s">
        <v>2722</v>
      </c>
      <c r="H3860" s="533">
        <v>1115</v>
      </c>
      <c r="I3860" s="533" t="str">
        <f t="shared" ref="I3860:J3860" si="3491">I3858</f>
        <v>Final branch circuit panels</v>
      </c>
      <c r="J3860" s="533" t="str">
        <f t="shared" si="3491"/>
        <v>Final branch circuit panels</v>
      </c>
      <c r="K3860" s="233" t="s">
        <v>302</v>
      </c>
      <c r="L3860" s="233" t="s">
        <v>911</v>
      </c>
      <c r="M3860" s="632">
        <v>1</v>
      </c>
      <c r="N3860" s="497" t="s">
        <v>39</v>
      </c>
      <c r="P3860" s="533">
        <v>0</v>
      </c>
      <c r="Q3860" s="533">
        <f t="shared" si="3482"/>
        <v>0</v>
      </c>
      <c r="R3860" s="533">
        <f t="shared" si="3483"/>
        <v>0</v>
      </c>
    </row>
    <row r="3861" spans="1:18" ht="15.75">
      <c r="A3861" s="533" t="s">
        <v>2729</v>
      </c>
      <c r="B3861" s="533">
        <v>26</v>
      </c>
      <c r="C3861" s="533" t="s">
        <v>850</v>
      </c>
      <c r="D3861" s="572" t="s">
        <v>2319</v>
      </c>
      <c r="E3861" s="571" t="str">
        <f t="shared" si="3473"/>
        <v xml:space="preserve"> PANELBOARDS</v>
      </c>
      <c r="F3861" s="533" t="str">
        <f t="shared" si="3488"/>
        <v>EL</v>
      </c>
      <c r="G3861" s="533" t="s">
        <v>2722</v>
      </c>
      <c r="H3861" s="533">
        <v>1116</v>
      </c>
      <c r="I3861" s="533" t="str">
        <f t="shared" ref="I3861:J3861" si="3492">I3859</f>
        <v>262416 - PANELBOARDS</v>
      </c>
      <c r="J3861" s="533" t="str">
        <f t="shared" si="3492"/>
        <v>262416 - PANELBOARDS</v>
      </c>
      <c r="K3861" s="233" t="s">
        <v>304</v>
      </c>
      <c r="L3861" s="233" t="s">
        <v>912</v>
      </c>
      <c r="M3861" s="632">
        <v>1</v>
      </c>
      <c r="N3861" s="497" t="s">
        <v>39</v>
      </c>
      <c r="P3861" s="533">
        <v>0</v>
      </c>
      <c r="Q3861" s="533">
        <f t="shared" si="3482"/>
        <v>0</v>
      </c>
      <c r="R3861" s="533">
        <f t="shared" si="3483"/>
        <v>0</v>
      </c>
    </row>
    <row r="3862" spans="1:18" ht="15.75">
      <c r="A3862" s="533" t="s">
        <v>2729</v>
      </c>
      <c r="B3862" s="533">
        <v>26</v>
      </c>
      <c r="C3862" s="533" t="s">
        <v>850</v>
      </c>
      <c r="D3862" s="572" t="s">
        <v>2319</v>
      </c>
      <c r="E3862" s="571" t="str">
        <f t="shared" si="3473"/>
        <v xml:space="preserve"> PANELBOARDS</v>
      </c>
      <c r="F3862" s="533" t="str">
        <f t="shared" si="3488"/>
        <v>EL</v>
      </c>
      <c r="G3862" s="533" t="s">
        <v>2722</v>
      </c>
      <c r="H3862" s="533">
        <v>1117</v>
      </c>
      <c r="I3862" s="533" t="str">
        <f t="shared" ref="I3862:J3862" si="3493">I3860</f>
        <v>Final branch circuit panels</v>
      </c>
      <c r="J3862" s="533" t="str">
        <f t="shared" si="3493"/>
        <v>Final branch circuit panels</v>
      </c>
      <c r="K3862" s="233" t="s">
        <v>306</v>
      </c>
      <c r="L3862" s="233" t="s">
        <v>913</v>
      </c>
      <c r="M3862" s="632">
        <v>1</v>
      </c>
      <c r="N3862" s="497" t="s">
        <v>39</v>
      </c>
      <c r="P3862" s="533">
        <v>0</v>
      </c>
      <c r="Q3862" s="533">
        <f t="shared" si="3482"/>
        <v>0</v>
      </c>
      <c r="R3862" s="533">
        <f t="shared" si="3483"/>
        <v>0</v>
      </c>
    </row>
    <row r="3863" spans="1:18" ht="15.75">
      <c r="A3863" s="533" t="s">
        <v>2729</v>
      </c>
      <c r="B3863" s="533">
        <v>26</v>
      </c>
      <c r="C3863" s="533" t="s">
        <v>850</v>
      </c>
      <c r="D3863" s="572" t="s">
        <v>2319</v>
      </c>
      <c r="E3863" s="571" t="str">
        <f t="shared" si="3473"/>
        <v xml:space="preserve"> PANELBOARDS</v>
      </c>
      <c r="F3863" s="533" t="str">
        <f t="shared" si="3488"/>
        <v>EL</v>
      </c>
      <c r="G3863" s="533" t="s">
        <v>2722</v>
      </c>
      <c r="H3863" s="533">
        <v>1118</v>
      </c>
      <c r="I3863" s="533" t="str">
        <f t="shared" ref="I3863:J3863" si="3494">I3861</f>
        <v>262416 - PANELBOARDS</v>
      </c>
      <c r="J3863" s="533" t="str">
        <f t="shared" si="3494"/>
        <v>262416 - PANELBOARDS</v>
      </c>
      <c r="K3863" s="233" t="s">
        <v>341</v>
      </c>
      <c r="L3863" s="233" t="s">
        <v>914</v>
      </c>
      <c r="M3863" s="632">
        <v>1</v>
      </c>
      <c r="N3863" s="497" t="s">
        <v>39</v>
      </c>
      <c r="P3863" s="533">
        <v>0</v>
      </c>
      <c r="Q3863" s="533">
        <f t="shared" si="3482"/>
        <v>0</v>
      </c>
      <c r="R3863" s="533">
        <f t="shared" si="3483"/>
        <v>0</v>
      </c>
    </row>
    <row r="3864" spans="1:18" ht="15.75">
      <c r="A3864" s="533" t="s">
        <v>2729</v>
      </c>
      <c r="B3864" s="533">
        <v>26</v>
      </c>
      <c r="C3864" s="533" t="s">
        <v>850</v>
      </c>
      <c r="D3864" s="572" t="s">
        <v>2319</v>
      </c>
      <c r="E3864" s="571" t="str">
        <f t="shared" si="3473"/>
        <v xml:space="preserve"> PANELBOARDS</v>
      </c>
      <c r="F3864" s="533" t="str">
        <f t="shared" si="3488"/>
        <v>EL</v>
      </c>
      <c r="G3864" s="533" t="s">
        <v>2722</v>
      </c>
      <c r="H3864" s="533">
        <v>1119</v>
      </c>
      <c r="I3864" s="533" t="str">
        <f t="shared" ref="I3864:J3864" si="3495">I3862</f>
        <v>Final branch circuit panels</v>
      </c>
      <c r="J3864" s="533" t="str">
        <f t="shared" si="3495"/>
        <v>Final branch circuit panels</v>
      </c>
      <c r="K3864" s="233" t="s">
        <v>343</v>
      </c>
      <c r="L3864" s="233" t="s">
        <v>915</v>
      </c>
      <c r="M3864" s="632">
        <v>1</v>
      </c>
      <c r="N3864" s="497" t="s">
        <v>39</v>
      </c>
      <c r="P3864" s="533">
        <v>0</v>
      </c>
      <c r="Q3864" s="533">
        <f t="shared" si="3482"/>
        <v>0</v>
      </c>
      <c r="R3864" s="533">
        <f t="shared" si="3483"/>
        <v>0</v>
      </c>
    </row>
    <row r="3865" spans="1:18" ht="15.75">
      <c r="A3865" s="533" t="s">
        <v>2729</v>
      </c>
      <c r="B3865" s="533">
        <v>26</v>
      </c>
      <c r="C3865" s="533" t="s">
        <v>850</v>
      </c>
      <c r="D3865" s="572" t="s">
        <v>2319</v>
      </c>
      <c r="E3865" s="571" t="str">
        <f t="shared" si="3473"/>
        <v xml:space="preserve"> PANELBOARDS</v>
      </c>
      <c r="F3865" s="533" t="str">
        <f t="shared" si="3488"/>
        <v>EL</v>
      </c>
      <c r="G3865" s="533" t="s">
        <v>2722</v>
      </c>
      <c r="H3865" s="533">
        <v>1120</v>
      </c>
      <c r="I3865" s="533" t="str">
        <f t="shared" ref="I3865:J3865" si="3496">I3863</f>
        <v>262416 - PANELBOARDS</v>
      </c>
      <c r="J3865" s="533" t="str">
        <f t="shared" si="3496"/>
        <v>262416 - PANELBOARDS</v>
      </c>
      <c r="K3865" s="106" t="s">
        <v>45</v>
      </c>
      <c r="L3865" s="106" t="s">
        <v>916</v>
      </c>
      <c r="M3865" s="138">
        <v>1</v>
      </c>
      <c r="N3865" s="155" t="s">
        <v>39</v>
      </c>
      <c r="O3865" s="533">
        <v>375</v>
      </c>
      <c r="P3865" s="533">
        <v>375</v>
      </c>
      <c r="Q3865" s="533">
        <f t="shared" si="3482"/>
        <v>348.75</v>
      </c>
      <c r="R3865" s="533">
        <f t="shared" si="3483"/>
        <v>348.75</v>
      </c>
    </row>
    <row r="3866" spans="1:18" ht="15.75">
      <c r="A3866" s="533" t="s">
        <v>2729</v>
      </c>
      <c r="B3866" s="533">
        <v>26</v>
      </c>
      <c r="C3866" s="533" t="s">
        <v>850</v>
      </c>
      <c r="D3866" s="572" t="s">
        <v>2319</v>
      </c>
      <c r="E3866" s="571" t="str">
        <f t="shared" si="3473"/>
        <v xml:space="preserve"> PANELBOARDS</v>
      </c>
      <c r="F3866" s="533" t="str">
        <f t="shared" si="3488"/>
        <v>EL</v>
      </c>
      <c r="G3866" s="533" t="s">
        <v>2722</v>
      </c>
      <c r="H3866" s="533">
        <v>1121</v>
      </c>
      <c r="I3866" s="533" t="str">
        <f t="shared" ref="I3866:J3866" si="3497">I3864</f>
        <v>Final branch circuit panels</v>
      </c>
      <c r="J3866" s="533" t="str">
        <f t="shared" si="3497"/>
        <v>Final branch circuit panels</v>
      </c>
      <c r="K3866" s="106" t="s">
        <v>48</v>
      </c>
      <c r="L3866" s="106" t="s">
        <v>917</v>
      </c>
      <c r="M3866" s="138">
        <v>1</v>
      </c>
      <c r="N3866" s="155" t="s">
        <v>39</v>
      </c>
      <c r="O3866" s="533">
        <v>375</v>
      </c>
      <c r="P3866" s="533">
        <v>375</v>
      </c>
      <c r="Q3866" s="533">
        <f t="shared" si="3482"/>
        <v>348.75</v>
      </c>
      <c r="R3866" s="533">
        <f t="shared" si="3483"/>
        <v>348.75</v>
      </c>
    </row>
    <row r="3867" spans="1:18" ht="15.75">
      <c r="A3867" s="533" t="s">
        <v>2729</v>
      </c>
      <c r="B3867" s="533">
        <v>26</v>
      </c>
      <c r="C3867" s="533" t="s">
        <v>850</v>
      </c>
      <c r="D3867" s="572" t="s">
        <v>2319</v>
      </c>
      <c r="E3867" s="571" t="str">
        <f t="shared" si="3473"/>
        <v xml:space="preserve"> PANELBOARDS</v>
      </c>
      <c r="F3867" s="533" t="str">
        <f t="shared" si="3488"/>
        <v>EL</v>
      </c>
      <c r="G3867" s="533" t="s">
        <v>2722</v>
      </c>
      <c r="H3867" s="533">
        <v>1122</v>
      </c>
      <c r="I3867" s="533" t="str">
        <f t="shared" ref="I3867:J3867" si="3498">I3865</f>
        <v>262416 - PANELBOARDS</v>
      </c>
      <c r="J3867" s="533" t="str">
        <f t="shared" si="3498"/>
        <v>262416 - PANELBOARDS</v>
      </c>
      <c r="K3867" s="233" t="s">
        <v>13</v>
      </c>
      <c r="L3867" s="233" t="s">
        <v>918</v>
      </c>
      <c r="M3867" s="632">
        <v>1</v>
      </c>
      <c r="N3867" s="497" t="s">
        <v>39</v>
      </c>
      <c r="P3867" s="533">
        <v>0</v>
      </c>
      <c r="Q3867" s="533">
        <f t="shared" si="3482"/>
        <v>0</v>
      </c>
      <c r="R3867" s="533">
        <f t="shared" si="3483"/>
        <v>0</v>
      </c>
    </row>
    <row r="3868" spans="1:18" ht="15.75">
      <c r="A3868" s="533" t="s">
        <v>2729</v>
      </c>
      <c r="B3868" s="533">
        <v>26</v>
      </c>
      <c r="C3868" s="533" t="s">
        <v>850</v>
      </c>
      <c r="D3868" s="572" t="s">
        <v>2319</v>
      </c>
      <c r="E3868" s="571" t="str">
        <f t="shared" si="3473"/>
        <v xml:space="preserve"> PANELBOARDS</v>
      </c>
      <c r="F3868" s="533" t="str">
        <f t="shared" si="3488"/>
        <v>EL</v>
      </c>
      <c r="G3868" s="533" t="s">
        <v>2722</v>
      </c>
      <c r="H3868" s="533">
        <v>1123</v>
      </c>
      <c r="I3868" s="533" t="str">
        <f t="shared" ref="I3868:J3868" si="3499">I3866</f>
        <v>Final branch circuit panels</v>
      </c>
      <c r="J3868" s="533" t="str">
        <f t="shared" si="3499"/>
        <v>Final branch circuit panels</v>
      </c>
      <c r="K3868" s="233" t="s">
        <v>15</v>
      </c>
      <c r="L3868" s="233" t="s">
        <v>919</v>
      </c>
      <c r="M3868" s="632">
        <v>1</v>
      </c>
      <c r="N3868" s="497" t="s">
        <v>39</v>
      </c>
      <c r="P3868" s="533">
        <v>0</v>
      </c>
      <c r="Q3868" s="533">
        <f t="shared" si="3482"/>
        <v>0</v>
      </c>
      <c r="R3868" s="533">
        <f t="shared" si="3483"/>
        <v>0</v>
      </c>
    </row>
    <row r="3869" spans="1:18" ht="15.75">
      <c r="A3869" s="533" t="s">
        <v>2729</v>
      </c>
      <c r="B3869" s="533">
        <v>26</v>
      </c>
      <c r="C3869" s="533" t="s">
        <v>850</v>
      </c>
      <c r="D3869" s="572" t="s">
        <v>2319</v>
      </c>
      <c r="E3869" s="571" t="str">
        <f t="shared" si="3473"/>
        <v xml:space="preserve"> PANELBOARDS</v>
      </c>
      <c r="F3869" s="533" t="str">
        <f t="shared" si="3488"/>
        <v>EL</v>
      </c>
      <c r="G3869" s="533" t="s">
        <v>2722</v>
      </c>
      <c r="H3869" s="533">
        <v>1124</v>
      </c>
      <c r="I3869" s="533" t="str">
        <f t="shared" ref="I3869:J3869" si="3500">I3867</f>
        <v>262416 - PANELBOARDS</v>
      </c>
      <c r="J3869" s="533" t="str">
        <f t="shared" si="3500"/>
        <v>262416 - PANELBOARDS</v>
      </c>
      <c r="K3869" s="233" t="s">
        <v>17</v>
      </c>
      <c r="L3869" s="233" t="s">
        <v>920</v>
      </c>
      <c r="M3869" s="632">
        <v>1</v>
      </c>
      <c r="N3869" s="497" t="s">
        <v>39</v>
      </c>
      <c r="P3869" s="533">
        <v>0</v>
      </c>
      <c r="Q3869" s="533">
        <f t="shared" si="3482"/>
        <v>0</v>
      </c>
      <c r="R3869" s="533">
        <f t="shared" si="3483"/>
        <v>0</v>
      </c>
    </row>
    <row r="3870" spans="1:18" ht="15.75">
      <c r="A3870" s="533" t="s">
        <v>2729</v>
      </c>
      <c r="B3870" s="533">
        <v>26</v>
      </c>
      <c r="C3870" s="533" t="s">
        <v>850</v>
      </c>
      <c r="D3870" s="572" t="s">
        <v>2319</v>
      </c>
      <c r="E3870" s="571" t="str">
        <f t="shared" si="3473"/>
        <v xml:space="preserve"> PANELBOARDS</v>
      </c>
      <c r="F3870" s="533" t="str">
        <f t="shared" si="3488"/>
        <v>EL</v>
      </c>
      <c r="G3870" s="533" t="s">
        <v>2722</v>
      </c>
      <c r="H3870" s="533">
        <v>1125</v>
      </c>
      <c r="I3870" s="533" t="str">
        <f t="shared" ref="I3870:J3870" si="3501">I3868</f>
        <v>Final branch circuit panels</v>
      </c>
      <c r="J3870" s="533" t="str">
        <f t="shared" si="3501"/>
        <v>Final branch circuit panels</v>
      </c>
      <c r="K3870" s="233" t="s">
        <v>19</v>
      </c>
      <c r="L3870" s="233" t="s">
        <v>921</v>
      </c>
      <c r="M3870" s="632">
        <v>1</v>
      </c>
      <c r="N3870" s="497" t="s">
        <v>39</v>
      </c>
      <c r="P3870" s="533">
        <v>0</v>
      </c>
      <c r="Q3870" s="533">
        <f t="shared" si="3482"/>
        <v>0</v>
      </c>
      <c r="R3870" s="533">
        <f t="shared" si="3483"/>
        <v>0</v>
      </c>
    </row>
    <row r="3871" spans="1:18" ht="15.75">
      <c r="A3871" s="533" t="s">
        <v>2729</v>
      </c>
      <c r="B3871" s="533">
        <v>26</v>
      </c>
      <c r="C3871" s="533" t="s">
        <v>850</v>
      </c>
      <c r="D3871" s="572" t="s">
        <v>2321</v>
      </c>
      <c r="E3871" s="571" t="s">
        <v>2754</v>
      </c>
      <c r="F3871" s="533" t="str">
        <f t="shared" si="3488"/>
        <v>EL</v>
      </c>
      <c r="G3871" s="533" t="s">
        <v>2725</v>
      </c>
      <c r="H3871" s="533">
        <v>1126</v>
      </c>
      <c r="I3871" s="533" t="str">
        <f>L3871</f>
        <v>262419 MOTOR CONTROL CENTERS</v>
      </c>
      <c r="J3871" s="533" t="str">
        <f>L3871</f>
        <v>262419 MOTOR CONTROL CENTERS</v>
      </c>
      <c r="K3871" s="106"/>
      <c r="L3871" s="106" t="s">
        <v>922</v>
      </c>
      <c r="M3871" s="139"/>
      <c r="N3871" s="155"/>
    </row>
    <row r="3872" spans="1:18" ht="15.75">
      <c r="A3872" s="533" t="s">
        <v>2729</v>
      </c>
      <c r="B3872" s="533">
        <v>26</v>
      </c>
      <c r="C3872" s="533" t="s">
        <v>850</v>
      </c>
      <c r="D3872" s="572" t="s">
        <v>2321</v>
      </c>
      <c r="E3872" s="571" t="str">
        <f>E3871</f>
        <v>MOTOR CONTROL CENTERS</v>
      </c>
      <c r="F3872" s="533" t="str">
        <f t="shared" si="3488"/>
        <v>EL</v>
      </c>
      <c r="G3872" s="533" t="s">
        <v>2722</v>
      </c>
      <c r="H3872" s="533">
        <v>1127</v>
      </c>
      <c r="I3872" s="533" t="str">
        <f>I3870</f>
        <v>Final branch circuit panels</v>
      </c>
      <c r="J3872" s="533" t="str">
        <f>J3870</f>
        <v>Final branch circuit panels</v>
      </c>
      <c r="K3872" s="106" t="s">
        <v>13</v>
      </c>
      <c r="L3872" s="106" t="s">
        <v>923</v>
      </c>
      <c r="M3872" s="138">
        <v>1</v>
      </c>
      <c r="N3872" s="155" t="s">
        <v>39</v>
      </c>
      <c r="O3872" s="533">
        <v>800</v>
      </c>
      <c r="P3872" s="533">
        <v>800</v>
      </c>
      <c r="Q3872" s="533">
        <f>O3872*0.93</f>
        <v>744</v>
      </c>
      <c r="R3872" s="533">
        <f>Q3872*M3872</f>
        <v>744</v>
      </c>
    </row>
    <row r="3873" spans="1:18" ht="15.75">
      <c r="A3873" s="533" t="s">
        <v>2729</v>
      </c>
      <c r="B3873" s="533">
        <v>26</v>
      </c>
      <c r="C3873" s="533" t="s">
        <v>850</v>
      </c>
      <c r="D3873" s="572" t="s">
        <v>2327</v>
      </c>
      <c r="E3873" s="571" t="s">
        <v>1284</v>
      </c>
      <c r="F3873" s="533" t="str">
        <f t="shared" si="3488"/>
        <v>EL</v>
      </c>
      <c r="G3873" s="533" t="s">
        <v>2725</v>
      </c>
      <c r="H3873" s="533">
        <v>1128</v>
      </c>
      <c r="I3873" s="533" t="str">
        <f t="shared" ref="I3873:I3874" si="3502">L3873</f>
        <v>262726 - WIRING DEVICES</v>
      </c>
      <c r="J3873" s="533" t="str">
        <f t="shared" ref="J3873:J3874" si="3503">L3873</f>
        <v>262726 - WIRING DEVICES</v>
      </c>
      <c r="K3873" s="106"/>
      <c r="L3873" s="106" t="s">
        <v>924</v>
      </c>
      <c r="M3873" s="139"/>
      <c r="N3873" s="155"/>
    </row>
    <row r="3874" spans="1:18" ht="16.5" thickBot="1">
      <c r="A3874" s="533" t="s">
        <v>2729</v>
      </c>
      <c r="B3874" s="533">
        <v>26</v>
      </c>
      <c r="C3874" s="533" t="s">
        <v>850</v>
      </c>
      <c r="D3874" s="572" t="s">
        <v>2327</v>
      </c>
      <c r="E3874" s="571" t="str">
        <f t="shared" ref="E3874:E3890" si="3504">E3873</f>
        <v xml:space="preserve"> WIRING DEVICES</v>
      </c>
      <c r="F3874" s="533" t="str">
        <f t="shared" si="3488"/>
        <v>EL</v>
      </c>
      <c r="G3874" s="533" t="s">
        <v>2725</v>
      </c>
      <c r="H3874" s="533">
        <v>1129</v>
      </c>
      <c r="I3874" s="533" t="str">
        <f t="shared" si="3502"/>
        <v>Switches</v>
      </c>
      <c r="J3874" s="533" t="str">
        <f t="shared" si="3503"/>
        <v>Switches</v>
      </c>
      <c r="K3874" s="106"/>
      <c r="L3874" s="106" t="s">
        <v>925</v>
      </c>
      <c r="M3874" s="139"/>
      <c r="N3874" s="155"/>
    </row>
    <row r="3875" spans="1:18" ht="15.75">
      <c r="A3875" s="533" t="s">
        <v>2729</v>
      </c>
      <c r="B3875" s="533">
        <v>26</v>
      </c>
      <c r="C3875" s="533" t="s">
        <v>850</v>
      </c>
      <c r="D3875" s="572" t="s">
        <v>2327</v>
      </c>
      <c r="E3875" s="571" t="str">
        <f t="shared" si="3504"/>
        <v xml:space="preserve"> WIRING DEVICES</v>
      </c>
      <c r="F3875" s="533" t="str">
        <f t="shared" si="3488"/>
        <v>EL</v>
      </c>
      <c r="G3875" s="533" t="s">
        <v>2722</v>
      </c>
      <c r="H3875" s="533">
        <v>1130</v>
      </c>
      <c r="I3875" s="533" t="str">
        <f t="shared" ref="I3875:J3875" si="3505">I3873</f>
        <v>262726 - WIRING DEVICES</v>
      </c>
      <c r="J3875" s="533" t="str">
        <f t="shared" si="3505"/>
        <v>262726 - WIRING DEVICES</v>
      </c>
      <c r="K3875" s="106" t="s">
        <v>15</v>
      </c>
      <c r="L3875" s="106" t="s">
        <v>926</v>
      </c>
      <c r="M3875" s="138">
        <v>30</v>
      </c>
      <c r="N3875" s="498" t="s">
        <v>39</v>
      </c>
      <c r="O3875" s="533">
        <v>8</v>
      </c>
      <c r="P3875" s="533">
        <v>240</v>
      </c>
      <c r="Q3875" s="533">
        <f t="shared" ref="Q3875:Q3880" si="3506">O3875*0.93</f>
        <v>7.44</v>
      </c>
      <c r="R3875" s="533">
        <f t="shared" ref="R3875:R3880" si="3507">Q3875*M3875</f>
        <v>223.20000000000002</v>
      </c>
    </row>
    <row r="3876" spans="1:18" ht="15.75">
      <c r="A3876" s="533" t="s">
        <v>2729</v>
      </c>
      <c r="B3876" s="533">
        <v>26</v>
      </c>
      <c r="C3876" s="533" t="s">
        <v>850</v>
      </c>
      <c r="D3876" s="572" t="s">
        <v>2327</v>
      </c>
      <c r="E3876" s="571" t="str">
        <f t="shared" si="3504"/>
        <v xml:space="preserve"> WIRING DEVICES</v>
      </c>
      <c r="F3876" s="533" t="str">
        <f t="shared" si="3488"/>
        <v>EL</v>
      </c>
      <c r="G3876" s="533" t="s">
        <v>2722</v>
      </c>
      <c r="H3876" s="533">
        <v>1131</v>
      </c>
      <c r="I3876" s="533" t="str">
        <f t="shared" ref="I3876:J3876" si="3508">I3874</f>
        <v>Switches</v>
      </c>
      <c r="J3876" s="533" t="str">
        <f t="shared" si="3508"/>
        <v>Switches</v>
      </c>
      <c r="K3876" s="106" t="s">
        <v>17</v>
      </c>
      <c r="L3876" s="106" t="s">
        <v>927</v>
      </c>
      <c r="M3876" s="138">
        <v>12</v>
      </c>
      <c r="N3876" s="499" t="s">
        <v>39</v>
      </c>
      <c r="O3876" s="533">
        <v>10</v>
      </c>
      <c r="P3876" s="533">
        <v>120</v>
      </c>
      <c r="Q3876" s="533">
        <f t="shared" si="3506"/>
        <v>9.3000000000000007</v>
      </c>
      <c r="R3876" s="533">
        <f t="shared" si="3507"/>
        <v>111.60000000000001</v>
      </c>
    </row>
    <row r="3877" spans="1:18" ht="15.75">
      <c r="A3877" s="533" t="s">
        <v>2729</v>
      </c>
      <c r="B3877" s="533">
        <v>26</v>
      </c>
      <c r="C3877" s="533" t="s">
        <v>850</v>
      </c>
      <c r="D3877" s="572" t="s">
        <v>2327</v>
      </c>
      <c r="E3877" s="571" t="str">
        <f t="shared" si="3504"/>
        <v xml:space="preserve"> WIRING DEVICES</v>
      </c>
      <c r="F3877" s="533" t="str">
        <f t="shared" si="3488"/>
        <v>EL</v>
      </c>
      <c r="G3877" s="533" t="s">
        <v>2722</v>
      </c>
      <c r="H3877" s="533">
        <v>1132</v>
      </c>
      <c r="I3877" s="533" t="str">
        <f t="shared" ref="I3877:J3877" si="3509">I3875</f>
        <v>262726 - WIRING DEVICES</v>
      </c>
      <c r="J3877" s="533" t="str">
        <f t="shared" si="3509"/>
        <v>262726 - WIRING DEVICES</v>
      </c>
      <c r="K3877" s="106" t="s">
        <v>19</v>
      </c>
      <c r="L3877" s="106" t="s">
        <v>928</v>
      </c>
      <c r="M3877" s="138">
        <v>6</v>
      </c>
      <c r="N3877" s="499" t="s">
        <v>39</v>
      </c>
      <c r="O3877" s="533">
        <v>10</v>
      </c>
      <c r="P3877" s="533">
        <v>60</v>
      </c>
      <c r="Q3877" s="533">
        <f t="shared" si="3506"/>
        <v>9.3000000000000007</v>
      </c>
      <c r="R3877" s="533">
        <f t="shared" si="3507"/>
        <v>55.800000000000004</v>
      </c>
    </row>
    <row r="3878" spans="1:18" ht="15.75">
      <c r="A3878" s="533" t="s">
        <v>2729</v>
      </c>
      <c r="B3878" s="533">
        <v>26</v>
      </c>
      <c r="C3878" s="533" t="s">
        <v>850</v>
      </c>
      <c r="D3878" s="572" t="s">
        <v>2327</v>
      </c>
      <c r="E3878" s="571" t="str">
        <f t="shared" si="3504"/>
        <v xml:space="preserve"> WIRING DEVICES</v>
      </c>
      <c r="F3878" s="533" t="str">
        <f t="shared" si="3488"/>
        <v>EL</v>
      </c>
      <c r="G3878" s="533" t="s">
        <v>2722</v>
      </c>
      <c r="H3878" s="533">
        <v>1133</v>
      </c>
      <c r="I3878" s="533" t="str">
        <f t="shared" ref="I3878:J3878" si="3510">I3876</f>
        <v>Switches</v>
      </c>
      <c r="J3878" s="533" t="str">
        <f t="shared" si="3510"/>
        <v>Switches</v>
      </c>
      <c r="K3878" s="106" t="s">
        <v>20</v>
      </c>
      <c r="L3878" s="106" t="s">
        <v>929</v>
      </c>
      <c r="M3878" s="138">
        <v>8</v>
      </c>
      <c r="N3878" s="499" t="s">
        <v>39</v>
      </c>
      <c r="O3878" s="533">
        <v>10</v>
      </c>
      <c r="P3878" s="533">
        <v>80</v>
      </c>
      <c r="Q3878" s="533">
        <f t="shared" si="3506"/>
        <v>9.3000000000000007</v>
      </c>
      <c r="R3878" s="533">
        <f t="shared" si="3507"/>
        <v>74.400000000000006</v>
      </c>
    </row>
    <row r="3879" spans="1:18" ht="16.5" thickBot="1">
      <c r="A3879" s="533" t="s">
        <v>2729</v>
      </c>
      <c r="B3879" s="533">
        <v>26</v>
      </c>
      <c r="C3879" s="533" t="s">
        <v>850</v>
      </c>
      <c r="D3879" s="572" t="s">
        <v>2327</v>
      </c>
      <c r="E3879" s="571" t="str">
        <f t="shared" si="3504"/>
        <v xml:space="preserve"> WIRING DEVICES</v>
      </c>
      <c r="F3879" s="533" t="str">
        <f t="shared" si="3488"/>
        <v>EL</v>
      </c>
      <c r="G3879" s="533" t="s">
        <v>2722</v>
      </c>
      <c r="H3879" s="533">
        <v>1134</v>
      </c>
      <c r="I3879" s="533" t="str">
        <f t="shared" ref="I3879:J3879" si="3511">I3877</f>
        <v>262726 - WIRING DEVICES</v>
      </c>
      <c r="J3879" s="533" t="str">
        <f t="shared" si="3511"/>
        <v>262726 - WIRING DEVICES</v>
      </c>
      <c r="K3879" s="106" t="s">
        <v>21</v>
      </c>
      <c r="L3879" s="106" t="s">
        <v>930</v>
      </c>
      <c r="M3879" s="138">
        <v>2</v>
      </c>
      <c r="N3879" s="500" t="s">
        <v>39</v>
      </c>
      <c r="O3879" s="533">
        <v>15</v>
      </c>
      <c r="P3879" s="533">
        <v>30</v>
      </c>
      <c r="Q3879" s="533">
        <f t="shared" si="3506"/>
        <v>13.950000000000001</v>
      </c>
      <c r="R3879" s="533">
        <f t="shared" si="3507"/>
        <v>27.900000000000002</v>
      </c>
    </row>
    <row r="3880" spans="1:18" ht="15.75">
      <c r="A3880" s="533" t="s">
        <v>2729</v>
      </c>
      <c r="B3880" s="533">
        <v>26</v>
      </c>
      <c r="C3880" s="533" t="s">
        <v>850</v>
      </c>
      <c r="D3880" s="572" t="s">
        <v>2327</v>
      </c>
      <c r="E3880" s="571" t="str">
        <f t="shared" si="3504"/>
        <v xml:space="preserve"> WIRING DEVICES</v>
      </c>
      <c r="F3880" s="533" t="str">
        <f t="shared" si="3488"/>
        <v>EL</v>
      </c>
      <c r="G3880" s="533" t="s">
        <v>2722</v>
      </c>
      <c r="H3880" s="533">
        <v>1135</v>
      </c>
      <c r="I3880" s="533" t="str">
        <f t="shared" ref="I3880:J3880" si="3512">I3878</f>
        <v>Switches</v>
      </c>
      <c r="J3880" s="533" t="str">
        <f t="shared" si="3512"/>
        <v>Switches</v>
      </c>
      <c r="K3880" s="233" t="s">
        <v>77</v>
      </c>
      <c r="L3880" s="233" t="s">
        <v>931</v>
      </c>
      <c r="M3880" s="632">
        <v>5</v>
      </c>
      <c r="N3880" s="497" t="s">
        <v>39</v>
      </c>
      <c r="P3880" s="533">
        <v>0</v>
      </c>
      <c r="Q3880" s="533">
        <f t="shared" si="3506"/>
        <v>0</v>
      </c>
      <c r="R3880" s="533">
        <f t="shared" si="3507"/>
        <v>0</v>
      </c>
    </row>
    <row r="3881" spans="1:18" ht="16.5" thickBot="1">
      <c r="A3881" s="533" t="s">
        <v>2729</v>
      </c>
      <c r="B3881" s="533">
        <v>26</v>
      </c>
      <c r="C3881" s="533" t="s">
        <v>850</v>
      </c>
      <c r="D3881" s="572" t="s">
        <v>2327</v>
      </c>
      <c r="E3881" s="571" t="str">
        <f t="shared" si="3504"/>
        <v xml:space="preserve"> WIRING DEVICES</v>
      </c>
      <c r="F3881" s="533" t="str">
        <f t="shared" si="3488"/>
        <v>EL</v>
      </c>
      <c r="G3881" s="533" t="s">
        <v>2725</v>
      </c>
      <c r="H3881" s="533">
        <v>1136</v>
      </c>
      <c r="I3881" s="533" t="str">
        <f>L3881</f>
        <v xml:space="preserve">Socket Outlets </v>
      </c>
      <c r="J3881" s="533" t="str">
        <f>L3881</f>
        <v xml:space="preserve">Socket Outlets </v>
      </c>
      <c r="K3881" s="106"/>
      <c r="L3881" s="106" t="s">
        <v>932</v>
      </c>
      <c r="M3881" s="139"/>
      <c r="N3881" s="155"/>
    </row>
    <row r="3882" spans="1:18" ht="15.75">
      <c r="A3882" s="533" t="s">
        <v>2729</v>
      </c>
      <c r="B3882" s="533">
        <v>26</v>
      </c>
      <c r="C3882" s="533" t="s">
        <v>850</v>
      </c>
      <c r="D3882" s="572" t="s">
        <v>2327</v>
      </c>
      <c r="E3882" s="571" t="str">
        <f t="shared" si="3504"/>
        <v xml:space="preserve"> WIRING DEVICES</v>
      </c>
      <c r="F3882" s="533" t="str">
        <f t="shared" si="3488"/>
        <v>EL</v>
      </c>
      <c r="G3882" s="533" t="s">
        <v>2722</v>
      </c>
      <c r="H3882" s="533">
        <v>1137</v>
      </c>
      <c r="I3882" s="533" t="str">
        <f t="shared" ref="I3882:J3882" si="3513">I3880</f>
        <v>Switches</v>
      </c>
      <c r="J3882" s="533" t="str">
        <f t="shared" si="3513"/>
        <v>Switches</v>
      </c>
      <c r="K3882" s="151" t="s">
        <v>45</v>
      </c>
      <c r="L3882" s="151" t="s">
        <v>933</v>
      </c>
      <c r="M3882" s="655">
        <v>34</v>
      </c>
      <c r="N3882" s="498" t="s">
        <v>39</v>
      </c>
      <c r="O3882" s="533">
        <v>45</v>
      </c>
      <c r="P3882" s="533">
        <v>1530</v>
      </c>
      <c r="Q3882" s="533">
        <f t="shared" ref="Q3882:Q3887" si="3514">O3882*0.93</f>
        <v>41.85</v>
      </c>
      <c r="R3882" s="533">
        <f t="shared" ref="R3882:R3887" si="3515">Q3882*M3882</f>
        <v>1422.9</v>
      </c>
    </row>
    <row r="3883" spans="1:18" ht="15.75">
      <c r="A3883" s="533" t="s">
        <v>2729</v>
      </c>
      <c r="B3883" s="533">
        <v>26</v>
      </c>
      <c r="C3883" s="533" t="s">
        <v>850</v>
      </c>
      <c r="D3883" s="572" t="s">
        <v>2327</v>
      </c>
      <c r="E3883" s="571" t="str">
        <f t="shared" si="3504"/>
        <v xml:space="preserve"> WIRING DEVICES</v>
      </c>
      <c r="F3883" s="533" t="str">
        <f t="shared" si="3488"/>
        <v>EL</v>
      </c>
      <c r="G3883" s="533" t="s">
        <v>2722</v>
      </c>
      <c r="H3883" s="533">
        <v>1138</v>
      </c>
      <c r="I3883" s="533" t="str">
        <f t="shared" ref="I3883:J3883" si="3516">I3881</f>
        <v xml:space="preserve">Socket Outlets </v>
      </c>
      <c r="J3883" s="533" t="str">
        <f t="shared" si="3516"/>
        <v xml:space="preserve">Socket Outlets </v>
      </c>
      <c r="K3883" s="151" t="s">
        <v>48</v>
      </c>
      <c r="L3883" s="151" t="s">
        <v>934</v>
      </c>
      <c r="M3883" s="655">
        <v>16</v>
      </c>
      <c r="N3883" s="499" t="s">
        <v>39</v>
      </c>
      <c r="O3883" s="533">
        <v>55</v>
      </c>
      <c r="P3883" s="533">
        <v>880</v>
      </c>
      <c r="Q3883" s="533">
        <f t="shared" si="3514"/>
        <v>51.150000000000006</v>
      </c>
      <c r="R3883" s="533">
        <f t="shared" si="3515"/>
        <v>818.40000000000009</v>
      </c>
    </row>
    <row r="3884" spans="1:18" ht="15.75">
      <c r="A3884" s="533" t="s">
        <v>2729</v>
      </c>
      <c r="B3884" s="533">
        <v>26</v>
      </c>
      <c r="C3884" s="533" t="s">
        <v>850</v>
      </c>
      <c r="D3884" s="572" t="s">
        <v>2327</v>
      </c>
      <c r="E3884" s="571" t="str">
        <f t="shared" si="3504"/>
        <v xml:space="preserve"> WIRING DEVICES</v>
      </c>
      <c r="F3884" s="533" t="str">
        <f t="shared" si="3488"/>
        <v>EL</v>
      </c>
      <c r="G3884" s="533" t="s">
        <v>2722</v>
      </c>
      <c r="H3884" s="533">
        <v>1139</v>
      </c>
      <c r="I3884" s="533" t="str">
        <f t="shared" ref="I3884:J3884" si="3517">I3882</f>
        <v>Switches</v>
      </c>
      <c r="J3884" s="533" t="str">
        <f t="shared" si="3517"/>
        <v>Switches</v>
      </c>
      <c r="K3884" s="151" t="s">
        <v>50</v>
      </c>
      <c r="L3884" s="151" t="s">
        <v>935</v>
      </c>
      <c r="M3884" s="655">
        <v>16</v>
      </c>
      <c r="N3884" s="499" t="s">
        <v>39</v>
      </c>
      <c r="O3884" s="533">
        <v>75</v>
      </c>
      <c r="P3884" s="533">
        <v>1200</v>
      </c>
      <c r="Q3884" s="533">
        <f t="shared" si="3514"/>
        <v>69.75</v>
      </c>
      <c r="R3884" s="533">
        <f t="shared" si="3515"/>
        <v>1116</v>
      </c>
    </row>
    <row r="3885" spans="1:18" ht="16.5" thickBot="1">
      <c r="A3885" s="533" t="s">
        <v>2729</v>
      </c>
      <c r="B3885" s="533">
        <v>26</v>
      </c>
      <c r="C3885" s="533" t="s">
        <v>850</v>
      </c>
      <c r="D3885" s="572" t="s">
        <v>2327</v>
      </c>
      <c r="E3885" s="571" t="str">
        <f t="shared" si="3504"/>
        <v xml:space="preserve"> WIRING DEVICES</v>
      </c>
      <c r="F3885" s="533" t="str">
        <f t="shared" si="3488"/>
        <v>EL</v>
      </c>
      <c r="G3885" s="533" t="s">
        <v>2722</v>
      </c>
      <c r="H3885" s="533">
        <v>1140</v>
      </c>
      <c r="I3885" s="533" t="str">
        <f t="shared" ref="I3885:J3885" si="3518">I3883</f>
        <v xml:space="preserve">Socket Outlets </v>
      </c>
      <c r="J3885" s="533" t="str">
        <f t="shared" si="3518"/>
        <v xml:space="preserve">Socket Outlets </v>
      </c>
      <c r="K3885" s="151" t="s">
        <v>76</v>
      </c>
      <c r="L3885" s="151" t="s">
        <v>936</v>
      </c>
      <c r="M3885" s="655">
        <v>1</v>
      </c>
      <c r="N3885" s="500" t="s">
        <v>39</v>
      </c>
      <c r="O3885" s="533">
        <v>85</v>
      </c>
      <c r="P3885" s="533">
        <v>85</v>
      </c>
      <c r="Q3885" s="533">
        <f t="shared" si="3514"/>
        <v>79.05</v>
      </c>
      <c r="R3885" s="533">
        <f t="shared" si="3515"/>
        <v>79.05</v>
      </c>
    </row>
    <row r="3886" spans="1:18" ht="15.75">
      <c r="A3886" s="533" t="s">
        <v>2729</v>
      </c>
      <c r="B3886" s="533">
        <v>26</v>
      </c>
      <c r="C3886" s="533" t="s">
        <v>850</v>
      </c>
      <c r="D3886" s="572" t="s">
        <v>2327</v>
      </c>
      <c r="E3886" s="571" t="str">
        <f t="shared" si="3504"/>
        <v xml:space="preserve"> WIRING DEVICES</v>
      </c>
      <c r="F3886" s="533" t="str">
        <f t="shared" si="3488"/>
        <v>EL</v>
      </c>
      <c r="G3886" s="533" t="s">
        <v>2722</v>
      </c>
      <c r="H3886" s="533">
        <v>1141</v>
      </c>
      <c r="I3886" s="533" t="str">
        <f t="shared" ref="I3886:J3886" si="3519">I3884</f>
        <v>Switches</v>
      </c>
      <c r="J3886" s="533" t="str">
        <f t="shared" si="3519"/>
        <v>Switches</v>
      </c>
      <c r="K3886" s="235" t="s">
        <v>341</v>
      </c>
      <c r="L3886" s="235" t="s">
        <v>937</v>
      </c>
      <c r="M3886" s="656">
        <v>2</v>
      </c>
      <c r="N3886" s="497" t="s">
        <v>39</v>
      </c>
      <c r="P3886" s="533">
        <v>0</v>
      </c>
      <c r="Q3886" s="533">
        <f t="shared" si="3514"/>
        <v>0</v>
      </c>
      <c r="R3886" s="533">
        <f t="shared" si="3515"/>
        <v>0</v>
      </c>
    </row>
    <row r="3887" spans="1:18" ht="15.75">
      <c r="A3887" s="533" t="s">
        <v>2729</v>
      </c>
      <c r="B3887" s="533">
        <v>26</v>
      </c>
      <c r="C3887" s="533" t="s">
        <v>850</v>
      </c>
      <c r="D3887" s="572" t="s">
        <v>2327</v>
      </c>
      <c r="E3887" s="571" t="str">
        <f t="shared" si="3504"/>
        <v xml:space="preserve"> WIRING DEVICES</v>
      </c>
      <c r="F3887" s="533" t="str">
        <f t="shared" si="3488"/>
        <v>EL</v>
      </c>
      <c r="G3887" s="533" t="s">
        <v>2722</v>
      </c>
      <c r="H3887" s="533">
        <v>1142</v>
      </c>
      <c r="I3887" s="533" t="str">
        <f t="shared" ref="I3887:J3887" si="3520">I3885</f>
        <v xml:space="preserve">Socket Outlets </v>
      </c>
      <c r="J3887" s="533" t="str">
        <f t="shared" si="3520"/>
        <v xml:space="preserve">Socket Outlets </v>
      </c>
      <c r="K3887" s="235" t="s">
        <v>13</v>
      </c>
      <c r="L3887" s="235" t="s">
        <v>938</v>
      </c>
      <c r="M3887" s="656">
        <v>1</v>
      </c>
      <c r="N3887" s="497" t="s">
        <v>39</v>
      </c>
      <c r="P3887" s="533">
        <v>0</v>
      </c>
      <c r="Q3887" s="533">
        <f t="shared" si="3514"/>
        <v>0</v>
      </c>
      <c r="R3887" s="533">
        <f t="shared" si="3515"/>
        <v>0</v>
      </c>
    </row>
    <row r="3888" spans="1:18" ht="16.5" thickBot="1">
      <c r="A3888" s="533" t="s">
        <v>2729</v>
      </c>
      <c r="B3888" s="533">
        <v>26</v>
      </c>
      <c r="C3888" s="533" t="s">
        <v>850</v>
      </c>
      <c r="D3888" s="572" t="s">
        <v>2327</v>
      </c>
      <c r="E3888" s="571" t="str">
        <f t="shared" si="3504"/>
        <v xml:space="preserve"> WIRING DEVICES</v>
      </c>
      <c r="F3888" s="533" t="str">
        <f t="shared" si="3488"/>
        <v>EL</v>
      </c>
      <c r="G3888" s="533" t="s">
        <v>2725</v>
      </c>
      <c r="H3888" s="533">
        <v>1143</v>
      </c>
      <c r="I3888" s="533" t="str">
        <f>L3888</f>
        <v>Electric Outlets</v>
      </c>
      <c r="J3888" s="533" t="str">
        <f>L3888</f>
        <v>Electric Outlets</v>
      </c>
      <c r="K3888" s="151"/>
      <c r="L3888" s="151" t="s">
        <v>939</v>
      </c>
      <c r="M3888" s="657"/>
      <c r="N3888" s="155"/>
    </row>
    <row r="3889" spans="1:18" ht="16.5" thickBot="1">
      <c r="A3889" s="533" t="s">
        <v>2729</v>
      </c>
      <c r="B3889" s="533">
        <v>26</v>
      </c>
      <c r="C3889" s="533" t="s">
        <v>850</v>
      </c>
      <c r="D3889" s="572" t="s">
        <v>2327</v>
      </c>
      <c r="E3889" s="571" t="str">
        <f t="shared" si="3504"/>
        <v xml:space="preserve"> WIRING DEVICES</v>
      </c>
      <c r="F3889" s="533" t="str">
        <f t="shared" si="3488"/>
        <v>EL</v>
      </c>
      <c r="G3889" s="533" t="s">
        <v>2722</v>
      </c>
      <c r="H3889" s="533">
        <v>1144</v>
      </c>
      <c r="I3889" s="533" t="str">
        <f t="shared" ref="I3889:J3889" si="3521">I3887</f>
        <v xml:space="preserve">Socket Outlets </v>
      </c>
      <c r="J3889" s="533" t="str">
        <f t="shared" si="3521"/>
        <v xml:space="preserve">Socket Outlets </v>
      </c>
      <c r="K3889" s="106" t="s">
        <v>13</v>
      </c>
      <c r="L3889" s="106" t="s">
        <v>940</v>
      </c>
      <c r="M3889" s="138">
        <v>26</v>
      </c>
      <c r="N3889" s="658" t="s">
        <v>39</v>
      </c>
      <c r="O3889" s="533">
        <v>60</v>
      </c>
      <c r="P3889" s="533">
        <v>1560</v>
      </c>
      <c r="Q3889" s="533">
        <f t="shared" ref="Q3889:Q3890" si="3522">O3889*0.93</f>
        <v>55.800000000000004</v>
      </c>
      <c r="R3889" s="533">
        <f t="shared" ref="R3889:R3890" si="3523">Q3889*M3889</f>
        <v>1450.8000000000002</v>
      </c>
    </row>
    <row r="3890" spans="1:18" ht="15.75">
      <c r="A3890" s="533" t="s">
        <v>2729</v>
      </c>
      <c r="B3890" s="533">
        <v>26</v>
      </c>
      <c r="C3890" s="533" t="s">
        <v>850</v>
      </c>
      <c r="D3890" s="572" t="s">
        <v>2327</v>
      </c>
      <c r="E3890" s="571" t="str">
        <f t="shared" si="3504"/>
        <v xml:space="preserve"> WIRING DEVICES</v>
      </c>
      <c r="F3890" s="533" t="str">
        <f t="shared" si="3488"/>
        <v>EL</v>
      </c>
      <c r="G3890" s="533" t="s">
        <v>2722</v>
      </c>
      <c r="H3890" s="533">
        <v>1145</v>
      </c>
      <c r="I3890" s="533" t="str">
        <f t="shared" ref="I3890:J3890" si="3524">I3888</f>
        <v>Electric Outlets</v>
      </c>
      <c r="J3890" s="533" t="str">
        <f t="shared" si="3524"/>
        <v>Electric Outlets</v>
      </c>
      <c r="K3890" s="233" t="s">
        <v>17</v>
      </c>
      <c r="L3890" s="233" t="s">
        <v>941</v>
      </c>
      <c r="M3890" s="632">
        <v>14</v>
      </c>
      <c r="N3890" s="497" t="s">
        <v>39</v>
      </c>
      <c r="P3890" s="533">
        <v>0</v>
      </c>
      <c r="Q3890" s="533">
        <f t="shared" si="3522"/>
        <v>0</v>
      </c>
      <c r="R3890" s="533">
        <f t="shared" si="3523"/>
        <v>0</v>
      </c>
    </row>
    <row r="3891" spans="1:18" ht="15.75">
      <c r="A3891" s="533" t="s">
        <v>2729</v>
      </c>
      <c r="B3891" s="533">
        <v>26</v>
      </c>
      <c r="C3891" s="533" t="s">
        <v>850</v>
      </c>
      <c r="D3891" s="572" t="s">
        <v>2333</v>
      </c>
      <c r="E3891" s="571" t="s">
        <v>1285</v>
      </c>
      <c r="F3891" s="533" t="str">
        <f t="shared" si="3488"/>
        <v>EL</v>
      </c>
      <c r="G3891" s="533" t="s">
        <v>2725</v>
      </c>
      <c r="H3891" s="533">
        <v>1146</v>
      </c>
      <c r="I3891" s="533" t="str">
        <f t="shared" ref="I3891:I3892" si="3525">L3891</f>
        <v>262816 - ENCLOSED SWITCHES AND CIRCUIT BREAKERS</v>
      </c>
      <c r="J3891" s="533" t="str">
        <f t="shared" ref="J3891:J3892" si="3526">L3891</f>
        <v>262816 - ENCLOSED SWITCHES AND CIRCUIT BREAKERS</v>
      </c>
      <c r="K3891" s="106"/>
      <c r="L3891" s="106" t="s">
        <v>942</v>
      </c>
      <c r="M3891" s="139"/>
      <c r="N3891" s="155"/>
    </row>
    <row r="3892" spans="1:18" ht="15.75">
      <c r="A3892" s="533" t="s">
        <v>2729</v>
      </c>
      <c r="B3892" s="533">
        <v>26</v>
      </c>
      <c r="C3892" s="533" t="s">
        <v>850</v>
      </c>
      <c r="D3892" s="572" t="s">
        <v>2333</v>
      </c>
      <c r="E3892" s="571" t="str">
        <f t="shared" ref="E3892:E3910" si="3527">E3891</f>
        <v xml:space="preserve"> ENCLOSED SWITCHES AND CIRCUIT BREAKERS</v>
      </c>
      <c r="F3892" s="533" t="str">
        <f t="shared" si="3488"/>
        <v>EL</v>
      </c>
      <c r="G3892" s="533" t="s">
        <v>2725</v>
      </c>
      <c r="H3892" s="533">
        <v>1147</v>
      </c>
      <c r="I3892" s="533" t="str">
        <f t="shared" si="3525"/>
        <v>Switch Disconnectors (Disconnecting Switches)</v>
      </c>
      <c r="J3892" s="533" t="str">
        <f t="shared" si="3526"/>
        <v>Switch Disconnectors (Disconnecting Switches)</v>
      </c>
      <c r="K3892" s="106"/>
      <c r="L3892" s="106" t="s">
        <v>943</v>
      </c>
      <c r="M3892" s="139"/>
      <c r="N3892" s="155"/>
    </row>
    <row r="3893" spans="1:18" ht="15.75">
      <c r="A3893" s="533" t="s">
        <v>2729</v>
      </c>
      <c r="B3893" s="533">
        <v>26</v>
      </c>
      <c r="C3893" s="533" t="s">
        <v>850</v>
      </c>
      <c r="D3893" s="572" t="s">
        <v>2333</v>
      </c>
      <c r="E3893" s="571" t="str">
        <f t="shared" si="3527"/>
        <v xml:space="preserve"> ENCLOSED SWITCHES AND CIRCUIT BREAKERS</v>
      </c>
      <c r="F3893" s="533" t="str">
        <f t="shared" si="3488"/>
        <v>EL</v>
      </c>
      <c r="G3893" s="533" t="s">
        <v>2722</v>
      </c>
      <c r="H3893" s="533">
        <v>1148</v>
      </c>
      <c r="I3893" s="533" t="str">
        <f t="shared" ref="I3893:J3893" si="3528">I3891</f>
        <v>262816 - ENCLOSED SWITCHES AND CIRCUIT BREAKERS</v>
      </c>
      <c r="J3893" s="533" t="str">
        <f t="shared" si="3528"/>
        <v>262816 - ENCLOSED SWITCHES AND CIRCUIT BREAKERS</v>
      </c>
      <c r="K3893" s="106" t="s">
        <v>15</v>
      </c>
      <c r="L3893" s="106" t="s">
        <v>944</v>
      </c>
      <c r="M3893" s="138">
        <v>15</v>
      </c>
      <c r="N3893" s="155" t="s">
        <v>39</v>
      </c>
      <c r="O3893" s="533">
        <v>50</v>
      </c>
      <c r="P3893" s="533">
        <v>750</v>
      </c>
      <c r="Q3893" s="533">
        <f t="shared" ref="Q3893:Q3905" si="3529">O3893*0.93</f>
        <v>46.5</v>
      </c>
      <c r="R3893" s="533">
        <f t="shared" ref="R3893:R3905" si="3530">Q3893*M3893</f>
        <v>697.5</v>
      </c>
    </row>
    <row r="3894" spans="1:18" ht="15.75">
      <c r="A3894" s="533" t="s">
        <v>2729</v>
      </c>
      <c r="B3894" s="533">
        <v>26</v>
      </c>
      <c r="C3894" s="533" t="s">
        <v>850</v>
      </c>
      <c r="D3894" s="572" t="s">
        <v>2333</v>
      </c>
      <c r="E3894" s="571" t="str">
        <f t="shared" si="3527"/>
        <v xml:space="preserve"> ENCLOSED SWITCHES AND CIRCUIT BREAKERS</v>
      </c>
      <c r="F3894" s="533" t="str">
        <f t="shared" si="3488"/>
        <v>EL</v>
      </c>
      <c r="G3894" s="533" t="s">
        <v>2722</v>
      </c>
      <c r="H3894" s="533">
        <v>1149</v>
      </c>
      <c r="I3894" s="533" t="str">
        <f t="shared" ref="I3894:J3894" si="3531">I3892</f>
        <v>Switch Disconnectors (Disconnecting Switches)</v>
      </c>
      <c r="J3894" s="533" t="str">
        <f t="shared" si="3531"/>
        <v>Switch Disconnectors (Disconnecting Switches)</v>
      </c>
      <c r="K3894" s="233" t="s">
        <v>20</v>
      </c>
      <c r="L3894" s="233" t="s">
        <v>945</v>
      </c>
      <c r="M3894" s="632">
        <v>6</v>
      </c>
      <c r="N3894" s="497" t="s">
        <v>39</v>
      </c>
      <c r="P3894" s="533">
        <v>0</v>
      </c>
      <c r="Q3894" s="533">
        <f t="shared" si="3529"/>
        <v>0</v>
      </c>
      <c r="R3894" s="533">
        <f t="shared" si="3530"/>
        <v>0</v>
      </c>
    </row>
    <row r="3895" spans="1:18" ht="16.5" thickBot="1">
      <c r="A3895" s="533" t="s">
        <v>2729</v>
      </c>
      <c r="B3895" s="533">
        <v>26</v>
      </c>
      <c r="C3895" s="533" t="s">
        <v>850</v>
      </c>
      <c r="D3895" s="572" t="s">
        <v>2333</v>
      </c>
      <c r="E3895" s="571" t="str">
        <f t="shared" si="3527"/>
        <v xml:space="preserve"> ENCLOSED SWITCHES AND CIRCUIT BREAKERS</v>
      </c>
      <c r="F3895" s="533" t="str">
        <f t="shared" si="3488"/>
        <v>EL</v>
      </c>
      <c r="G3895" s="533" t="s">
        <v>2722</v>
      </c>
      <c r="H3895" s="533">
        <v>1150</v>
      </c>
      <c r="I3895" s="533" t="str">
        <f t="shared" ref="I3895:J3895" si="3532">I3893</f>
        <v>262816 - ENCLOSED SWITCHES AND CIRCUIT BREAKERS</v>
      </c>
      <c r="J3895" s="533" t="str">
        <f t="shared" si="3532"/>
        <v>262816 - ENCLOSED SWITCHES AND CIRCUIT BREAKERS</v>
      </c>
      <c r="K3895" s="233" t="s">
        <v>21</v>
      </c>
      <c r="L3895" s="233" t="s">
        <v>946</v>
      </c>
      <c r="M3895" s="233">
        <v>3</v>
      </c>
      <c r="N3895" s="497" t="s">
        <v>39</v>
      </c>
      <c r="P3895" s="533">
        <v>0</v>
      </c>
      <c r="Q3895" s="533">
        <f t="shared" si="3529"/>
        <v>0</v>
      </c>
      <c r="R3895" s="533">
        <f t="shared" si="3530"/>
        <v>0</v>
      </c>
    </row>
    <row r="3896" spans="1:18" ht="16.5" thickBot="1">
      <c r="A3896" s="533" t="s">
        <v>2729</v>
      </c>
      <c r="B3896" s="533">
        <v>26</v>
      </c>
      <c r="C3896" s="533" t="s">
        <v>850</v>
      </c>
      <c r="D3896" s="572" t="s">
        <v>2333</v>
      </c>
      <c r="E3896" s="571" t="str">
        <f t="shared" si="3527"/>
        <v xml:space="preserve"> ENCLOSED SWITCHES AND CIRCUIT BREAKERS</v>
      </c>
      <c r="F3896" s="533" t="str">
        <f t="shared" si="3488"/>
        <v>EL</v>
      </c>
      <c r="G3896" s="533" t="s">
        <v>2722</v>
      </c>
      <c r="H3896" s="533">
        <v>1151</v>
      </c>
      <c r="I3896" s="533" t="str">
        <f t="shared" ref="I3896:J3896" si="3533">I3894</f>
        <v>Switch Disconnectors (Disconnecting Switches)</v>
      </c>
      <c r="J3896" s="533" t="str">
        <f t="shared" si="3533"/>
        <v>Switch Disconnectors (Disconnecting Switches)</v>
      </c>
      <c r="K3896" s="106" t="s">
        <v>17</v>
      </c>
      <c r="L3896" s="106" t="s">
        <v>947</v>
      </c>
      <c r="M3896" s="138">
        <v>2</v>
      </c>
      <c r="N3896" s="658" t="s">
        <v>39</v>
      </c>
      <c r="O3896" s="533">
        <v>100</v>
      </c>
      <c r="P3896" s="533">
        <v>200</v>
      </c>
      <c r="Q3896" s="533">
        <f t="shared" si="3529"/>
        <v>93</v>
      </c>
      <c r="R3896" s="533">
        <f t="shared" si="3530"/>
        <v>186</v>
      </c>
    </row>
    <row r="3897" spans="1:18" ht="15.75">
      <c r="A3897" s="533" t="s">
        <v>2729</v>
      </c>
      <c r="B3897" s="533">
        <v>26</v>
      </c>
      <c r="C3897" s="533" t="s">
        <v>850</v>
      </c>
      <c r="D3897" s="572" t="s">
        <v>2333</v>
      </c>
      <c r="E3897" s="571" t="str">
        <f t="shared" si="3527"/>
        <v xml:space="preserve"> ENCLOSED SWITCHES AND CIRCUIT BREAKERS</v>
      </c>
      <c r="F3897" s="533" t="str">
        <f t="shared" si="3488"/>
        <v>EL</v>
      </c>
      <c r="G3897" s="533" t="s">
        <v>2722</v>
      </c>
      <c r="H3897" s="533">
        <v>1152</v>
      </c>
      <c r="I3897" s="533" t="str">
        <f t="shared" ref="I3897:J3897" si="3534">I3895</f>
        <v>262816 - ENCLOSED SWITCHES AND CIRCUIT BREAKERS</v>
      </c>
      <c r="J3897" s="533" t="str">
        <f t="shared" si="3534"/>
        <v>262816 - ENCLOSED SWITCHES AND CIRCUIT BREAKERS</v>
      </c>
      <c r="K3897" s="233" t="s">
        <v>48</v>
      </c>
      <c r="L3897" s="233" t="s">
        <v>948</v>
      </c>
      <c r="M3897" s="233">
        <v>3</v>
      </c>
      <c r="N3897" s="497" t="s">
        <v>39</v>
      </c>
      <c r="P3897" s="533">
        <v>0</v>
      </c>
      <c r="Q3897" s="533">
        <f t="shared" si="3529"/>
        <v>0</v>
      </c>
      <c r="R3897" s="533">
        <f t="shared" si="3530"/>
        <v>0</v>
      </c>
    </row>
    <row r="3898" spans="1:18" ht="15.75">
      <c r="A3898" s="533" t="s">
        <v>2729</v>
      </c>
      <c r="B3898" s="533">
        <v>26</v>
      </c>
      <c r="C3898" s="533" t="s">
        <v>850</v>
      </c>
      <c r="D3898" s="572" t="s">
        <v>2333</v>
      </c>
      <c r="E3898" s="571" t="str">
        <f t="shared" si="3527"/>
        <v xml:space="preserve"> ENCLOSED SWITCHES AND CIRCUIT BREAKERS</v>
      </c>
      <c r="F3898" s="533" t="str">
        <f t="shared" si="3488"/>
        <v>EL</v>
      </c>
      <c r="G3898" s="533" t="s">
        <v>2722</v>
      </c>
      <c r="H3898" s="533">
        <v>1153</v>
      </c>
      <c r="I3898" s="533" t="str">
        <f t="shared" ref="I3898:J3898" si="3535">I3896</f>
        <v>Switch Disconnectors (Disconnecting Switches)</v>
      </c>
      <c r="J3898" s="533" t="str">
        <f t="shared" si="3535"/>
        <v>Switch Disconnectors (Disconnecting Switches)</v>
      </c>
      <c r="K3898" s="233" t="s">
        <v>50</v>
      </c>
      <c r="L3898" s="233" t="s">
        <v>949</v>
      </c>
      <c r="M3898" s="632">
        <v>3</v>
      </c>
      <c r="N3898" s="497" t="s">
        <v>39</v>
      </c>
      <c r="P3898" s="533">
        <v>0</v>
      </c>
      <c r="Q3898" s="533">
        <f t="shared" si="3529"/>
        <v>0</v>
      </c>
      <c r="R3898" s="533">
        <f t="shared" si="3530"/>
        <v>0</v>
      </c>
    </row>
    <row r="3899" spans="1:18" ht="15.75">
      <c r="A3899" s="533" t="s">
        <v>2729</v>
      </c>
      <c r="B3899" s="533">
        <v>26</v>
      </c>
      <c r="C3899" s="533" t="s">
        <v>850</v>
      </c>
      <c r="D3899" s="572" t="s">
        <v>2333</v>
      </c>
      <c r="E3899" s="571" t="str">
        <f t="shared" si="3527"/>
        <v xml:space="preserve"> ENCLOSED SWITCHES AND CIRCUIT BREAKERS</v>
      </c>
      <c r="F3899" s="533" t="str">
        <f t="shared" si="3488"/>
        <v>EL</v>
      </c>
      <c r="G3899" s="533" t="s">
        <v>2722</v>
      </c>
      <c r="H3899" s="533">
        <v>1154</v>
      </c>
      <c r="I3899" s="533" t="str">
        <f t="shared" ref="I3899:J3899" si="3536">I3897</f>
        <v>262816 - ENCLOSED SWITCHES AND CIRCUIT BREAKERS</v>
      </c>
      <c r="J3899" s="533" t="str">
        <f t="shared" si="3536"/>
        <v>262816 - ENCLOSED SWITCHES AND CIRCUIT BREAKERS</v>
      </c>
      <c r="K3899" s="233" t="s">
        <v>76</v>
      </c>
      <c r="L3899" s="233" t="s">
        <v>950</v>
      </c>
      <c r="M3899" s="632">
        <v>1</v>
      </c>
      <c r="N3899" s="497" t="s">
        <v>39</v>
      </c>
      <c r="P3899" s="533">
        <v>0</v>
      </c>
      <c r="Q3899" s="533">
        <f t="shared" si="3529"/>
        <v>0</v>
      </c>
      <c r="R3899" s="533">
        <f t="shared" si="3530"/>
        <v>0</v>
      </c>
    </row>
    <row r="3900" spans="1:18" ht="15.75">
      <c r="A3900" s="533" t="s">
        <v>2729</v>
      </c>
      <c r="B3900" s="533">
        <v>26</v>
      </c>
      <c r="C3900" s="533" t="s">
        <v>850</v>
      </c>
      <c r="D3900" s="572" t="s">
        <v>2333</v>
      </c>
      <c r="E3900" s="571" t="str">
        <f t="shared" si="3527"/>
        <v xml:space="preserve"> ENCLOSED SWITCHES AND CIRCUIT BREAKERS</v>
      </c>
      <c r="F3900" s="533" t="str">
        <f t="shared" si="3488"/>
        <v>EL</v>
      </c>
      <c r="G3900" s="533" t="s">
        <v>2722</v>
      </c>
      <c r="H3900" s="533">
        <v>1155</v>
      </c>
      <c r="I3900" s="533" t="str">
        <f t="shared" ref="I3900:J3900" si="3537">I3898</f>
        <v>Switch Disconnectors (Disconnecting Switches)</v>
      </c>
      <c r="J3900" s="533" t="str">
        <f t="shared" si="3537"/>
        <v>Switch Disconnectors (Disconnecting Switches)</v>
      </c>
      <c r="K3900" s="233" t="s">
        <v>77</v>
      </c>
      <c r="L3900" s="233" t="s">
        <v>951</v>
      </c>
      <c r="M3900" s="632">
        <v>2</v>
      </c>
      <c r="N3900" s="497" t="s">
        <v>39</v>
      </c>
      <c r="P3900" s="533">
        <v>0</v>
      </c>
      <c r="Q3900" s="533">
        <f t="shared" si="3529"/>
        <v>0</v>
      </c>
      <c r="R3900" s="533">
        <f t="shared" si="3530"/>
        <v>0</v>
      </c>
    </row>
    <row r="3901" spans="1:18" ht="16.5" thickBot="1">
      <c r="A3901" s="533" t="s">
        <v>2729</v>
      </c>
      <c r="B3901" s="533">
        <v>26</v>
      </c>
      <c r="C3901" s="533" t="s">
        <v>850</v>
      </c>
      <c r="D3901" s="572" t="s">
        <v>2333</v>
      </c>
      <c r="E3901" s="571" t="str">
        <f t="shared" si="3527"/>
        <v xml:space="preserve"> ENCLOSED SWITCHES AND CIRCUIT BREAKERS</v>
      </c>
      <c r="F3901" s="533" t="str">
        <f t="shared" si="3488"/>
        <v>EL</v>
      </c>
      <c r="G3901" s="533" t="s">
        <v>2722</v>
      </c>
      <c r="H3901" s="533">
        <v>1156</v>
      </c>
      <c r="I3901" s="533" t="str">
        <f t="shared" ref="I3901:J3901" si="3538">I3899</f>
        <v>262816 - ENCLOSED SWITCHES AND CIRCUIT BREAKERS</v>
      </c>
      <c r="J3901" s="533" t="str">
        <f t="shared" si="3538"/>
        <v>262816 - ENCLOSED SWITCHES AND CIRCUIT BREAKERS</v>
      </c>
      <c r="K3901" s="233" t="s">
        <v>78</v>
      </c>
      <c r="L3901" s="233" t="s">
        <v>952</v>
      </c>
      <c r="M3901" s="632">
        <v>1</v>
      </c>
      <c r="N3901" s="497" t="s">
        <v>39</v>
      </c>
      <c r="P3901" s="533">
        <v>0</v>
      </c>
      <c r="Q3901" s="533">
        <f t="shared" si="3529"/>
        <v>0</v>
      </c>
      <c r="R3901" s="533">
        <f t="shared" si="3530"/>
        <v>0</v>
      </c>
    </row>
    <row r="3902" spans="1:18" ht="16.5" thickBot="1">
      <c r="A3902" s="533" t="s">
        <v>2729</v>
      </c>
      <c r="B3902" s="533">
        <v>26</v>
      </c>
      <c r="C3902" s="533" t="s">
        <v>850</v>
      </c>
      <c r="D3902" s="572" t="s">
        <v>2333</v>
      </c>
      <c r="E3902" s="571" t="str">
        <f t="shared" si="3527"/>
        <v xml:space="preserve"> ENCLOSED SWITCHES AND CIRCUIT BREAKERS</v>
      </c>
      <c r="F3902" s="533" t="str">
        <f t="shared" si="3488"/>
        <v>EL</v>
      </c>
      <c r="G3902" s="533" t="s">
        <v>2722</v>
      </c>
      <c r="H3902" s="533">
        <v>1157</v>
      </c>
      <c r="I3902" s="533" t="str">
        <f t="shared" ref="I3902:J3902" si="3539">I3900</f>
        <v>Switch Disconnectors (Disconnecting Switches)</v>
      </c>
      <c r="J3902" s="533" t="str">
        <f t="shared" si="3539"/>
        <v>Switch Disconnectors (Disconnecting Switches)</v>
      </c>
      <c r="K3902" s="106" t="s">
        <v>302</v>
      </c>
      <c r="L3902" s="106" t="s">
        <v>953</v>
      </c>
      <c r="M3902" s="138">
        <v>2</v>
      </c>
      <c r="N3902" s="658" t="s">
        <v>39</v>
      </c>
      <c r="O3902" s="533">
        <v>50</v>
      </c>
      <c r="P3902" s="533">
        <v>100</v>
      </c>
      <c r="Q3902" s="533">
        <f t="shared" si="3529"/>
        <v>46.5</v>
      </c>
      <c r="R3902" s="533">
        <f t="shared" si="3530"/>
        <v>93</v>
      </c>
    </row>
    <row r="3903" spans="1:18" ht="15.75">
      <c r="A3903" s="533" t="s">
        <v>2729</v>
      </c>
      <c r="B3903" s="533">
        <v>26</v>
      </c>
      <c r="C3903" s="533" t="s">
        <v>850</v>
      </c>
      <c r="D3903" s="572" t="s">
        <v>2333</v>
      </c>
      <c r="E3903" s="571" t="str">
        <f t="shared" si="3527"/>
        <v xml:space="preserve"> ENCLOSED SWITCHES AND CIRCUIT BREAKERS</v>
      </c>
      <c r="F3903" s="533" t="str">
        <f t="shared" si="3488"/>
        <v>EL</v>
      </c>
      <c r="G3903" s="533" t="s">
        <v>2722</v>
      </c>
      <c r="H3903" s="533">
        <v>1158</v>
      </c>
      <c r="I3903" s="533" t="str">
        <f t="shared" ref="I3903:J3903" si="3540">I3901</f>
        <v>262816 - ENCLOSED SWITCHES AND CIRCUIT BREAKERS</v>
      </c>
      <c r="J3903" s="533" t="str">
        <f t="shared" si="3540"/>
        <v>262816 - ENCLOSED SWITCHES AND CIRCUIT BREAKERS</v>
      </c>
      <c r="K3903" s="233" t="s">
        <v>304</v>
      </c>
      <c r="L3903" s="233" t="s">
        <v>954</v>
      </c>
      <c r="M3903" s="632">
        <v>3</v>
      </c>
      <c r="N3903" s="497" t="s">
        <v>39</v>
      </c>
      <c r="P3903" s="533">
        <v>0</v>
      </c>
      <c r="Q3903" s="533">
        <f t="shared" si="3529"/>
        <v>0</v>
      </c>
      <c r="R3903" s="533">
        <f t="shared" si="3530"/>
        <v>0</v>
      </c>
    </row>
    <row r="3904" spans="1:18" ht="15.75">
      <c r="A3904" s="533" t="s">
        <v>2729</v>
      </c>
      <c r="B3904" s="533">
        <v>26</v>
      </c>
      <c r="C3904" s="533" t="s">
        <v>850</v>
      </c>
      <c r="D3904" s="572" t="s">
        <v>2333</v>
      </c>
      <c r="E3904" s="571" t="str">
        <f t="shared" si="3527"/>
        <v xml:space="preserve"> ENCLOSED SWITCHES AND CIRCUIT BREAKERS</v>
      </c>
      <c r="F3904" s="533" t="str">
        <f t="shared" si="3488"/>
        <v>EL</v>
      </c>
      <c r="G3904" s="533" t="s">
        <v>2722</v>
      </c>
      <c r="H3904" s="533">
        <v>1159</v>
      </c>
      <c r="I3904" s="533" t="str">
        <f t="shared" ref="I3904:J3904" si="3541">I3902</f>
        <v>Switch Disconnectors (Disconnecting Switches)</v>
      </c>
      <c r="J3904" s="533" t="str">
        <f t="shared" si="3541"/>
        <v>Switch Disconnectors (Disconnecting Switches)</v>
      </c>
      <c r="K3904" s="233" t="s">
        <v>306</v>
      </c>
      <c r="L3904" s="233" t="s">
        <v>955</v>
      </c>
      <c r="M3904" s="632">
        <v>3</v>
      </c>
      <c r="N3904" s="497" t="s">
        <v>39</v>
      </c>
      <c r="P3904" s="533">
        <v>0</v>
      </c>
      <c r="Q3904" s="533">
        <f t="shared" si="3529"/>
        <v>0</v>
      </c>
      <c r="R3904" s="533">
        <f t="shared" si="3530"/>
        <v>0</v>
      </c>
    </row>
    <row r="3905" spans="1:18" ht="15.75">
      <c r="A3905" s="533" t="s">
        <v>2729</v>
      </c>
      <c r="B3905" s="533">
        <v>26</v>
      </c>
      <c r="C3905" s="533" t="s">
        <v>850</v>
      </c>
      <c r="D3905" s="572" t="s">
        <v>2333</v>
      </c>
      <c r="E3905" s="571" t="str">
        <f t="shared" si="3527"/>
        <v xml:space="preserve"> ENCLOSED SWITCHES AND CIRCUIT BREAKERS</v>
      </c>
      <c r="F3905" s="533" t="str">
        <f t="shared" si="3488"/>
        <v>EL</v>
      </c>
      <c r="G3905" s="533" t="s">
        <v>2722</v>
      </c>
      <c r="H3905" s="533">
        <v>1160</v>
      </c>
      <c r="I3905" s="533" t="str">
        <f t="shared" ref="I3905:J3905" si="3542">I3903</f>
        <v>262816 - ENCLOSED SWITCHES AND CIRCUIT BREAKERS</v>
      </c>
      <c r="J3905" s="533" t="str">
        <f t="shared" si="3542"/>
        <v>262816 - ENCLOSED SWITCHES AND CIRCUIT BREAKERS</v>
      </c>
      <c r="K3905" s="233" t="s">
        <v>13</v>
      </c>
      <c r="L3905" s="233" t="s">
        <v>956</v>
      </c>
      <c r="M3905" s="632">
        <v>1</v>
      </c>
      <c r="N3905" s="497" t="s">
        <v>39</v>
      </c>
      <c r="P3905" s="533">
        <v>0</v>
      </c>
      <c r="Q3905" s="533">
        <f t="shared" si="3529"/>
        <v>0</v>
      </c>
      <c r="R3905" s="533">
        <f t="shared" si="3530"/>
        <v>0</v>
      </c>
    </row>
    <row r="3906" spans="1:18" ht="16.5" thickBot="1">
      <c r="A3906" s="533" t="s">
        <v>2729</v>
      </c>
      <c r="B3906" s="533">
        <v>26</v>
      </c>
      <c r="C3906" s="533" t="s">
        <v>850</v>
      </c>
      <c r="D3906" s="572" t="s">
        <v>2333</v>
      </c>
      <c r="E3906" s="571" t="str">
        <f t="shared" si="3527"/>
        <v xml:space="preserve"> ENCLOSED SWITCHES AND CIRCUIT BREAKERS</v>
      </c>
      <c r="F3906" s="533" t="str">
        <f t="shared" si="3488"/>
        <v>EL</v>
      </c>
      <c r="G3906" s="533" t="s">
        <v>2725</v>
      </c>
      <c r="H3906" s="533">
        <v>1161</v>
      </c>
      <c r="I3906" s="533" t="str">
        <f>L3906</f>
        <v>Switch Disconnectors with Combination Starter</v>
      </c>
      <c r="J3906" s="533" t="str">
        <f>L3906</f>
        <v>Switch Disconnectors with Combination Starter</v>
      </c>
      <c r="K3906" s="106"/>
      <c r="L3906" s="106" t="s">
        <v>957</v>
      </c>
      <c r="M3906" s="139"/>
      <c r="N3906" s="155"/>
    </row>
    <row r="3907" spans="1:18" ht="16.5" thickBot="1">
      <c r="A3907" s="533" t="s">
        <v>2729</v>
      </c>
      <c r="B3907" s="533">
        <v>26</v>
      </c>
      <c r="C3907" s="533" t="s">
        <v>850</v>
      </c>
      <c r="D3907" s="572" t="s">
        <v>2333</v>
      </c>
      <c r="E3907" s="571" t="str">
        <f t="shared" si="3527"/>
        <v xml:space="preserve"> ENCLOSED SWITCHES AND CIRCUIT BREAKERS</v>
      </c>
      <c r="F3907" s="533" t="str">
        <f t="shared" si="3488"/>
        <v>EL</v>
      </c>
      <c r="G3907" s="533" t="s">
        <v>2722</v>
      </c>
      <c r="H3907" s="533">
        <v>1162</v>
      </c>
      <c r="I3907" s="533" t="str">
        <f t="shared" ref="I3907:J3907" si="3543">I3905</f>
        <v>262816 - ENCLOSED SWITCHES AND CIRCUIT BREAKERS</v>
      </c>
      <c r="J3907" s="533" t="str">
        <f t="shared" si="3543"/>
        <v>262816 - ENCLOSED SWITCHES AND CIRCUIT BREAKERS</v>
      </c>
      <c r="K3907" s="106" t="s">
        <v>13</v>
      </c>
      <c r="L3907" s="106" t="s">
        <v>945</v>
      </c>
      <c r="M3907" s="138">
        <v>1</v>
      </c>
      <c r="N3907" s="658" t="s">
        <v>39</v>
      </c>
      <c r="O3907" s="533">
        <v>50</v>
      </c>
      <c r="P3907" s="533">
        <v>50</v>
      </c>
      <c r="Q3907" s="533">
        <f t="shared" ref="Q3907:Q3910" si="3544">O3907*0.93</f>
        <v>46.5</v>
      </c>
      <c r="R3907" s="533">
        <f t="shared" ref="R3907:R3910" si="3545">Q3907*M3907</f>
        <v>46.5</v>
      </c>
    </row>
    <row r="3908" spans="1:18" ht="16.5" thickBot="1">
      <c r="A3908" s="533" t="s">
        <v>2729</v>
      </c>
      <c r="B3908" s="533">
        <v>26</v>
      </c>
      <c r="C3908" s="533" t="s">
        <v>850</v>
      </c>
      <c r="D3908" s="572" t="s">
        <v>2333</v>
      </c>
      <c r="E3908" s="571" t="str">
        <f t="shared" si="3527"/>
        <v xml:space="preserve"> ENCLOSED SWITCHES AND CIRCUIT BREAKERS</v>
      </c>
      <c r="F3908" s="533" t="str">
        <f t="shared" si="3488"/>
        <v>EL</v>
      </c>
      <c r="G3908" s="533" t="s">
        <v>2722</v>
      </c>
      <c r="H3908" s="533">
        <v>1163</v>
      </c>
      <c r="I3908" s="533" t="str">
        <f t="shared" ref="I3908:J3908" si="3546">I3906</f>
        <v>Switch Disconnectors with Combination Starter</v>
      </c>
      <c r="J3908" s="533" t="str">
        <f t="shared" si="3546"/>
        <v>Switch Disconnectors with Combination Starter</v>
      </c>
      <c r="K3908" s="106" t="s">
        <v>15</v>
      </c>
      <c r="L3908" s="106" t="s">
        <v>946</v>
      </c>
      <c r="M3908" s="106">
        <v>1</v>
      </c>
      <c r="N3908" s="658" t="s">
        <v>39</v>
      </c>
      <c r="O3908" s="533">
        <v>75</v>
      </c>
      <c r="P3908" s="533">
        <v>75</v>
      </c>
      <c r="Q3908" s="533">
        <f t="shared" si="3544"/>
        <v>69.75</v>
      </c>
      <c r="R3908" s="533">
        <f t="shared" si="3545"/>
        <v>69.75</v>
      </c>
    </row>
    <row r="3909" spans="1:18" ht="16.5" thickBot="1">
      <c r="A3909" s="533" t="s">
        <v>2729</v>
      </c>
      <c r="B3909" s="533">
        <v>26</v>
      </c>
      <c r="C3909" s="533" t="s">
        <v>850</v>
      </c>
      <c r="D3909" s="572" t="s">
        <v>2333</v>
      </c>
      <c r="E3909" s="571" t="str">
        <f t="shared" si="3527"/>
        <v xml:space="preserve"> ENCLOSED SWITCHES AND CIRCUIT BREAKERS</v>
      </c>
      <c r="F3909" s="533" t="str">
        <f t="shared" si="3488"/>
        <v>EL</v>
      </c>
      <c r="G3909" s="533" t="s">
        <v>2722</v>
      </c>
      <c r="H3909" s="533">
        <v>1164</v>
      </c>
      <c r="I3909" s="533" t="str">
        <f t="shared" ref="I3909:J3909" si="3547">I3907</f>
        <v>262816 - ENCLOSED SWITCHES AND CIRCUIT BREAKERS</v>
      </c>
      <c r="J3909" s="533" t="str">
        <f t="shared" si="3547"/>
        <v>262816 - ENCLOSED SWITCHES AND CIRCUIT BREAKERS</v>
      </c>
      <c r="K3909" s="106" t="s">
        <v>17</v>
      </c>
      <c r="L3909" s="106" t="s">
        <v>958</v>
      </c>
      <c r="M3909" s="138">
        <v>1</v>
      </c>
      <c r="N3909" s="658" t="s">
        <v>39</v>
      </c>
      <c r="O3909" s="533">
        <v>100</v>
      </c>
      <c r="P3909" s="533">
        <v>100</v>
      </c>
      <c r="Q3909" s="533">
        <f t="shared" si="3544"/>
        <v>93</v>
      </c>
      <c r="R3909" s="533">
        <f t="shared" si="3545"/>
        <v>93</v>
      </c>
    </row>
    <row r="3910" spans="1:18" ht="15.75">
      <c r="A3910" s="533" t="s">
        <v>2729</v>
      </c>
      <c r="B3910" s="533">
        <v>26</v>
      </c>
      <c r="C3910" s="533" t="s">
        <v>850</v>
      </c>
      <c r="D3910" s="572" t="s">
        <v>2333</v>
      </c>
      <c r="E3910" s="571" t="str">
        <f t="shared" si="3527"/>
        <v xml:space="preserve"> ENCLOSED SWITCHES AND CIRCUIT BREAKERS</v>
      </c>
      <c r="F3910" s="533" t="str">
        <f t="shared" si="3488"/>
        <v>EL</v>
      </c>
      <c r="G3910" s="533" t="s">
        <v>2722</v>
      </c>
      <c r="H3910" s="533">
        <v>1165</v>
      </c>
      <c r="I3910" s="533" t="str">
        <f t="shared" ref="I3910:J3910" si="3548">I3908</f>
        <v>Switch Disconnectors with Combination Starter</v>
      </c>
      <c r="J3910" s="533" t="str">
        <f t="shared" si="3548"/>
        <v>Switch Disconnectors with Combination Starter</v>
      </c>
      <c r="K3910" s="106" t="s">
        <v>19</v>
      </c>
      <c r="L3910" s="106" t="s">
        <v>959</v>
      </c>
      <c r="M3910" s="138">
        <v>1</v>
      </c>
      <c r="N3910" s="155" t="s">
        <v>39</v>
      </c>
      <c r="O3910" s="533">
        <v>75</v>
      </c>
      <c r="P3910" s="533">
        <v>75</v>
      </c>
      <c r="Q3910" s="533">
        <f t="shared" si="3544"/>
        <v>69.75</v>
      </c>
      <c r="R3910" s="533">
        <f t="shared" si="3545"/>
        <v>69.75</v>
      </c>
    </row>
    <row r="3911" spans="1:18" ht="15.75">
      <c r="A3911" s="533" t="s">
        <v>2729</v>
      </c>
      <c r="B3911" s="533">
        <v>26</v>
      </c>
      <c r="C3911" s="533" t="s">
        <v>850</v>
      </c>
      <c r="D3911" s="572" t="s">
        <v>2341</v>
      </c>
      <c r="E3911" s="571" t="s">
        <v>1286</v>
      </c>
      <c r="F3911" s="533" t="str">
        <f t="shared" si="3488"/>
        <v>EL</v>
      </c>
      <c r="G3911" s="533" t="s">
        <v>2725</v>
      </c>
      <c r="H3911" s="533">
        <v>1166</v>
      </c>
      <c r="I3911" s="533" t="str">
        <f t="shared" ref="I3911:I3912" si="3549">L3911</f>
        <v>263213 - PACKAGED ENGINE GENERATORS</v>
      </c>
      <c r="J3911" s="533" t="str">
        <f t="shared" ref="J3911:J3912" si="3550">L3911</f>
        <v>263213 - PACKAGED ENGINE GENERATORS</v>
      </c>
      <c r="K3911" s="150"/>
      <c r="L3911" s="150" t="s">
        <v>960</v>
      </c>
      <c r="M3911" s="139"/>
      <c r="N3911" s="390"/>
    </row>
    <row r="3912" spans="1:18" ht="15.75">
      <c r="A3912" s="533" t="s">
        <v>2729</v>
      </c>
      <c r="B3912" s="533">
        <v>26</v>
      </c>
      <c r="C3912" s="533" t="s">
        <v>850</v>
      </c>
      <c r="D3912" s="572" t="s">
        <v>2341</v>
      </c>
      <c r="E3912" s="571" t="str">
        <f t="shared" ref="E3912:E3914" si="3551">E3911</f>
        <v xml:space="preserve"> PACKAGED ENGINE GENERATORS</v>
      </c>
      <c r="F3912" s="533" t="str">
        <f t="shared" si="3488"/>
        <v>EL</v>
      </c>
      <c r="G3912" s="533" t="s">
        <v>2725</v>
      </c>
      <c r="H3912" s="533">
        <v>1167</v>
      </c>
      <c r="I3912" s="533" t="str">
        <f t="shared" si="3549"/>
        <v>Oudooor sound proof generator, including enclosure, control panel, silencer, gas exhaust pipes, and installation of all accessories and equipment required.</v>
      </c>
      <c r="J3912" s="533" t="str">
        <f t="shared" si="3550"/>
        <v>Oudooor sound proof generator, including enclosure, control panel, silencer, gas exhaust pipes, and installation of all accessories and equipment required.</v>
      </c>
      <c r="K3912" s="150"/>
      <c r="L3912" s="150" t="s">
        <v>961</v>
      </c>
      <c r="M3912" s="139"/>
      <c r="N3912" s="390"/>
    </row>
    <row r="3913" spans="1:18" ht="15.75">
      <c r="A3913" s="533" t="s">
        <v>2729</v>
      </c>
      <c r="B3913" s="533">
        <v>26</v>
      </c>
      <c r="C3913" s="533" t="s">
        <v>850</v>
      </c>
      <c r="D3913" s="572" t="s">
        <v>2341</v>
      </c>
      <c r="E3913" s="571" t="str">
        <f t="shared" si="3551"/>
        <v xml:space="preserve"> PACKAGED ENGINE GENERATORS</v>
      </c>
      <c r="F3913" s="533" t="str">
        <f t="shared" si="3488"/>
        <v>EL</v>
      </c>
      <c r="G3913" s="533" t="s">
        <v>2722</v>
      </c>
      <c r="H3913" s="533">
        <v>1168</v>
      </c>
      <c r="I3913" s="533" t="str">
        <f t="shared" ref="I3913:J3913" si="3552">I3911</f>
        <v>263213 - PACKAGED ENGINE GENERATORS</v>
      </c>
      <c r="J3913" s="533" t="str">
        <f t="shared" si="3552"/>
        <v>263213 - PACKAGED ENGINE GENERATORS</v>
      </c>
      <c r="K3913" s="106" t="s">
        <v>20</v>
      </c>
      <c r="L3913" s="106" t="s">
        <v>962</v>
      </c>
      <c r="M3913" s="138">
        <v>1</v>
      </c>
      <c r="N3913" s="155" t="s">
        <v>39</v>
      </c>
      <c r="O3913" s="533">
        <v>36000</v>
      </c>
      <c r="P3913" s="533">
        <v>36000</v>
      </c>
      <c r="Q3913" s="533">
        <f t="shared" ref="Q3913:Q3914" si="3553">O3913*0.93</f>
        <v>33480</v>
      </c>
      <c r="R3913" s="533">
        <f t="shared" ref="R3913:R3914" si="3554">Q3913*M3913</f>
        <v>33480</v>
      </c>
    </row>
    <row r="3914" spans="1:18" ht="15.75">
      <c r="A3914" s="533" t="s">
        <v>2729</v>
      </c>
      <c r="B3914" s="533">
        <v>26</v>
      </c>
      <c r="C3914" s="533" t="s">
        <v>850</v>
      </c>
      <c r="D3914" s="572" t="s">
        <v>2341</v>
      </c>
      <c r="E3914" s="571" t="str">
        <f t="shared" si="3551"/>
        <v xml:space="preserve"> PACKAGED ENGINE GENERATORS</v>
      </c>
      <c r="F3914" s="533" t="str">
        <f t="shared" si="3488"/>
        <v>EL</v>
      </c>
      <c r="G3914" s="533" t="s">
        <v>2722</v>
      </c>
      <c r="H3914" s="533">
        <v>1169</v>
      </c>
      <c r="I3914" s="533" t="str">
        <f t="shared" ref="I3914:J3914" si="3555">I3912</f>
        <v>Oudooor sound proof generator, including enclosure, control panel, silencer, gas exhaust pipes, and installation of all accessories and equipment required.</v>
      </c>
      <c r="J3914" s="533" t="str">
        <f t="shared" si="3555"/>
        <v>Oudooor sound proof generator, including enclosure, control panel, silencer, gas exhaust pipes, and installation of all accessories and equipment required.</v>
      </c>
      <c r="K3914" s="106" t="s">
        <v>21</v>
      </c>
      <c r="L3914" s="106" t="s">
        <v>963</v>
      </c>
      <c r="M3914" s="138">
        <v>1</v>
      </c>
      <c r="N3914" s="155" t="s">
        <v>39</v>
      </c>
      <c r="O3914" s="533">
        <v>750</v>
      </c>
      <c r="P3914" s="533">
        <v>750</v>
      </c>
      <c r="Q3914" s="533">
        <f t="shared" si="3553"/>
        <v>697.5</v>
      </c>
      <c r="R3914" s="533">
        <f t="shared" si="3554"/>
        <v>697.5</v>
      </c>
    </row>
    <row r="3915" spans="1:18" ht="15.75">
      <c r="A3915" s="533" t="s">
        <v>2729</v>
      </c>
      <c r="B3915" s="533">
        <v>26</v>
      </c>
      <c r="C3915" s="533" t="s">
        <v>850</v>
      </c>
      <c r="D3915" s="572" t="s">
        <v>2351</v>
      </c>
      <c r="E3915" s="571" t="s">
        <v>1287</v>
      </c>
      <c r="F3915" s="533" t="str">
        <f t="shared" si="3488"/>
        <v>EL</v>
      </c>
      <c r="G3915" s="533" t="s">
        <v>2725</v>
      </c>
      <c r="H3915" s="533">
        <v>1170</v>
      </c>
      <c r="I3915" s="533" t="str">
        <f t="shared" ref="I3915:I3918" si="3556">L3915</f>
        <v xml:space="preserve">263353 - STATIC UNINTERRUPTIBLE POWER SUPPLY </v>
      </c>
      <c r="J3915" s="533" t="str">
        <f t="shared" ref="J3915:J3918" si="3557">L3915</f>
        <v xml:space="preserve">263353 - STATIC UNINTERRUPTIBLE POWER SUPPLY </v>
      </c>
      <c r="K3915" s="150"/>
      <c r="L3915" s="150" t="s">
        <v>964</v>
      </c>
      <c r="M3915" s="139"/>
      <c r="N3915" s="390"/>
    </row>
    <row r="3916" spans="1:18" ht="15.75">
      <c r="A3916" s="533" t="s">
        <v>2729</v>
      </c>
      <c r="B3916" s="533">
        <v>26</v>
      </c>
      <c r="C3916" s="533" t="s">
        <v>850</v>
      </c>
      <c r="D3916" s="572" t="s">
        <v>2351</v>
      </c>
      <c r="E3916" s="571" t="str">
        <f t="shared" ref="E3916:E3919" si="3558">E3915</f>
        <v xml:space="preserve"> STATIC UNINTERRUPTIBLE POWER SUPPLY </v>
      </c>
      <c r="F3916" s="533" t="str">
        <f t="shared" si="3488"/>
        <v>EL</v>
      </c>
      <c r="G3916" s="533" t="s">
        <v>2725</v>
      </c>
      <c r="H3916" s="533">
        <v>1171</v>
      </c>
      <c r="I3916" s="533" t="str">
        <f t="shared" si="3556"/>
        <v>UPS system complete, including</v>
      </c>
      <c r="J3916" s="533" t="str">
        <f t="shared" si="3557"/>
        <v>UPS system complete, including</v>
      </c>
      <c r="K3916" s="106"/>
      <c r="L3916" s="106" t="s">
        <v>965</v>
      </c>
      <c r="M3916" s="139"/>
      <c r="N3916" s="390"/>
    </row>
    <row r="3917" spans="1:18" ht="15.75">
      <c r="A3917" s="533" t="s">
        <v>2729</v>
      </c>
      <c r="B3917" s="533">
        <v>26</v>
      </c>
      <c r="C3917" s="533" t="s">
        <v>850</v>
      </c>
      <c r="D3917" s="572" t="s">
        <v>2351</v>
      </c>
      <c r="E3917" s="571" t="str">
        <f t="shared" si="3558"/>
        <v xml:space="preserve"> STATIC UNINTERRUPTIBLE POWER SUPPLY </v>
      </c>
      <c r="F3917" s="533" t="str">
        <f t="shared" si="3488"/>
        <v>EL</v>
      </c>
      <c r="G3917" s="533" t="s">
        <v>2725</v>
      </c>
      <c r="H3917" s="533">
        <v>1172</v>
      </c>
      <c r="I3917" s="533" t="str">
        <f t="shared" si="3556"/>
        <v>battery, charger, inverter, transfer</v>
      </c>
      <c r="J3917" s="533" t="str">
        <f t="shared" si="3557"/>
        <v>battery, charger, inverter, transfer</v>
      </c>
      <c r="K3917" s="106"/>
      <c r="L3917" s="106" t="s">
        <v>966</v>
      </c>
      <c r="M3917" s="139"/>
      <c r="N3917" s="390"/>
    </row>
    <row r="3918" spans="1:18" ht="15.75">
      <c r="A3918" s="533" t="s">
        <v>2729</v>
      </c>
      <c r="B3918" s="533">
        <v>26</v>
      </c>
      <c r="C3918" s="533" t="s">
        <v>850</v>
      </c>
      <c r="D3918" s="572" t="s">
        <v>2351</v>
      </c>
      <c r="E3918" s="571" t="str">
        <f t="shared" si="3558"/>
        <v xml:space="preserve"> STATIC UNINTERRUPTIBLE POWER SUPPLY </v>
      </c>
      <c r="F3918" s="533" t="str">
        <f t="shared" si="3488"/>
        <v>EL</v>
      </c>
      <c r="G3918" s="533" t="s">
        <v>2725</v>
      </c>
      <c r="H3918" s="533">
        <v>1173</v>
      </c>
      <c r="I3918" s="533" t="str">
        <f t="shared" si="3556"/>
        <v xml:space="preserve">switch and manual by pass switch  </v>
      </c>
      <c r="J3918" s="533" t="str">
        <f t="shared" si="3557"/>
        <v xml:space="preserve">switch and manual by pass switch  </v>
      </c>
      <c r="K3918" s="106"/>
      <c r="L3918" s="106" t="s">
        <v>967</v>
      </c>
      <c r="M3918" s="139"/>
      <c r="N3918" s="390"/>
    </row>
    <row r="3919" spans="1:18" ht="15.75">
      <c r="A3919" s="533" t="s">
        <v>2729</v>
      </c>
      <c r="B3919" s="533">
        <v>26</v>
      </c>
      <c r="C3919" s="533" t="s">
        <v>850</v>
      </c>
      <c r="D3919" s="572" t="s">
        <v>2351</v>
      </c>
      <c r="E3919" s="571" t="str">
        <f t="shared" si="3558"/>
        <v xml:space="preserve"> STATIC UNINTERRUPTIBLE POWER SUPPLY </v>
      </c>
      <c r="F3919" s="533" t="str">
        <f t="shared" si="3488"/>
        <v>EL</v>
      </c>
      <c r="G3919" s="533" t="s">
        <v>2722</v>
      </c>
      <c r="H3919" s="533">
        <v>1174</v>
      </c>
      <c r="I3919" s="533" t="str">
        <f>I3917</f>
        <v>battery, charger, inverter, transfer</v>
      </c>
      <c r="J3919" s="533" t="str">
        <f>J3917</f>
        <v>battery, charger, inverter, transfer</v>
      </c>
      <c r="K3919" s="138" t="s">
        <v>45</v>
      </c>
      <c r="L3919" s="138" t="s">
        <v>968</v>
      </c>
      <c r="M3919" s="138">
        <v>1</v>
      </c>
      <c r="N3919" s="155" t="s">
        <v>39</v>
      </c>
      <c r="O3919" s="533">
        <v>10000</v>
      </c>
      <c r="P3919" s="533">
        <v>10000</v>
      </c>
      <c r="Q3919" s="533">
        <f>O3919*0.93</f>
        <v>9300</v>
      </c>
      <c r="R3919" s="533">
        <f>Q3919*M3919</f>
        <v>9300</v>
      </c>
    </row>
    <row r="3920" spans="1:18" ht="15.75">
      <c r="A3920" s="533" t="s">
        <v>2729</v>
      </c>
      <c r="B3920" s="533">
        <v>26</v>
      </c>
      <c r="C3920" s="533" t="s">
        <v>850</v>
      </c>
      <c r="D3920" s="572" t="s">
        <v>2355</v>
      </c>
      <c r="E3920" s="571" t="s">
        <v>1288</v>
      </c>
      <c r="F3920" s="533" t="str">
        <f t="shared" si="3488"/>
        <v>EL</v>
      </c>
      <c r="G3920" s="533" t="s">
        <v>2725</v>
      </c>
      <c r="H3920" s="533">
        <v>1175</v>
      </c>
      <c r="I3920" s="533" t="str">
        <f t="shared" ref="I3920:I3921" si="3559">L3920</f>
        <v>263600 - TRANSFER SWITCHES</v>
      </c>
      <c r="J3920" s="533" t="str">
        <f t="shared" ref="J3920:J3921" si="3560">L3920</f>
        <v>263600 - TRANSFER SWITCHES</v>
      </c>
      <c r="K3920" s="150"/>
      <c r="L3920" s="150" t="s">
        <v>969</v>
      </c>
      <c r="M3920" s="139"/>
      <c r="N3920" s="390"/>
    </row>
    <row r="3921" spans="1:18" ht="15.75">
      <c r="A3921" s="533" t="s">
        <v>2729</v>
      </c>
      <c r="B3921" s="533">
        <v>26</v>
      </c>
      <c r="C3921" s="533" t="s">
        <v>850</v>
      </c>
      <c r="D3921" s="572" t="s">
        <v>2355</v>
      </c>
      <c r="E3921" s="571" t="str">
        <f t="shared" ref="E3921:E3922" si="3561">E3920</f>
        <v xml:space="preserve"> TRANSFER SWITCHES</v>
      </c>
      <c r="F3921" s="533" t="str">
        <f t="shared" si="3488"/>
        <v>EL</v>
      </c>
      <c r="G3921" s="533" t="s">
        <v>2725</v>
      </c>
      <c r="H3921" s="533">
        <v>1176</v>
      </c>
      <c r="I3921" s="533" t="str">
        <f t="shared" si="3559"/>
        <v>Automatic transfer switch</v>
      </c>
      <c r="J3921" s="533" t="str">
        <f t="shared" si="3560"/>
        <v>Automatic transfer switch</v>
      </c>
      <c r="K3921" s="150"/>
      <c r="L3921" s="150" t="s">
        <v>970</v>
      </c>
      <c r="M3921" s="139"/>
      <c r="N3921" s="390"/>
    </row>
    <row r="3922" spans="1:18" ht="15.75">
      <c r="A3922" s="533" t="s">
        <v>2729</v>
      </c>
      <c r="B3922" s="533">
        <v>26</v>
      </c>
      <c r="C3922" s="533" t="s">
        <v>850</v>
      </c>
      <c r="D3922" s="572" t="s">
        <v>2355</v>
      </c>
      <c r="E3922" s="571" t="str">
        <f t="shared" si="3561"/>
        <v xml:space="preserve"> TRANSFER SWITCHES</v>
      </c>
      <c r="F3922" s="533" t="str">
        <f t="shared" ref="F3922:F3947" si="3562">VLOOKUP(D:D,trade,3,FALSE)</f>
        <v>EL</v>
      </c>
      <c r="G3922" s="533" t="s">
        <v>2722</v>
      </c>
      <c r="H3922" s="533">
        <v>1177</v>
      </c>
      <c r="I3922" s="533" t="str">
        <f>I3920</f>
        <v>263600 - TRANSFER SWITCHES</v>
      </c>
      <c r="J3922" s="533" t="str">
        <f>J3920</f>
        <v>263600 - TRANSFER SWITCHES</v>
      </c>
      <c r="K3922" s="106" t="s">
        <v>13</v>
      </c>
      <c r="L3922" s="106" t="s">
        <v>971</v>
      </c>
      <c r="M3922" s="138">
        <v>1</v>
      </c>
      <c r="N3922" s="155" t="s">
        <v>39</v>
      </c>
      <c r="O3922" s="533">
        <v>1400</v>
      </c>
      <c r="P3922" s="533">
        <v>1400</v>
      </c>
      <c r="Q3922" s="533">
        <f>O3922*0.93</f>
        <v>1302</v>
      </c>
      <c r="R3922" s="533">
        <f>Q3922*M3922</f>
        <v>1302</v>
      </c>
    </row>
    <row r="3923" spans="1:18" ht="15.75">
      <c r="A3923" s="533" t="s">
        <v>2729</v>
      </c>
      <c r="B3923" s="533">
        <v>26</v>
      </c>
      <c r="C3923" s="533" t="s">
        <v>850</v>
      </c>
      <c r="D3923" s="572" t="s">
        <v>2359</v>
      </c>
      <c r="E3923" s="571" t="s">
        <v>1289</v>
      </c>
      <c r="F3923" s="533" t="str">
        <f t="shared" si="3562"/>
        <v>EL</v>
      </c>
      <c r="G3923" s="533" t="s">
        <v>2725</v>
      </c>
      <c r="H3923" s="533">
        <v>1178</v>
      </c>
      <c r="I3923" s="533" t="str">
        <f>L3923</f>
        <v>264113 - LIGHTNING PROTECTION FOR STRUCTURES</v>
      </c>
      <c r="J3923" s="533" t="str">
        <f>L3923</f>
        <v>264113 - LIGHTNING PROTECTION FOR STRUCTURES</v>
      </c>
      <c r="K3923" s="148"/>
      <c r="L3923" s="148" t="s">
        <v>972</v>
      </c>
      <c r="M3923" s="139"/>
      <c r="N3923" s="155"/>
    </row>
    <row r="3924" spans="1:18" ht="15.75">
      <c r="A3924" s="533" t="s">
        <v>2729</v>
      </c>
      <c r="B3924" s="533">
        <v>26</v>
      </c>
      <c r="C3924" s="533" t="s">
        <v>850</v>
      </c>
      <c r="D3924" s="572" t="s">
        <v>2359</v>
      </c>
      <c r="E3924" s="571" t="str">
        <f>E3923</f>
        <v xml:space="preserve"> LIGHTNING PROTECTION FOR STRUCTURES</v>
      </c>
      <c r="F3924" s="533" t="str">
        <f t="shared" si="3562"/>
        <v>EL</v>
      </c>
      <c r="G3924" s="533" t="s">
        <v>2722</v>
      </c>
      <c r="H3924" s="533">
        <v>1179</v>
      </c>
      <c r="I3924" s="533" t="str">
        <f>I3922</f>
        <v>263600 - TRANSFER SWITCHES</v>
      </c>
      <c r="J3924" s="533" t="str">
        <f>J3922</f>
        <v>263600 - TRANSFER SWITCHES</v>
      </c>
      <c r="K3924" s="106" t="s">
        <v>15</v>
      </c>
      <c r="L3924" s="106" t="s">
        <v>973</v>
      </c>
      <c r="M3924" s="138">
        <v>1</v>
      </c>
      <c r="N3924" s="155" t="s">
        <v>2</v>
      </c>
      <c r="O3924" s="533">
        <v>8750</v>
      </c>
      <c r="P3924" s="533">
        <v>8750</v>
      </c>
      <c r="Q3924" s="533">
        <f>O3924*0.93</f>
        <v>8137.5</v>
      </c>
      <c r="R3924" s="533">
        <f>Q3924*M3924</f>
        <v>8137.5</v>
      </c>
    </row>
    <row r="3925" spans="1:18" ht="15.75">
      <c r="A3925" s="533" t="s">
        <v>2729</v>
      </c>
      <c r="B3925" s="533">
        <v>26</v>
      </c>
      <c r="C3925" s="533" t="s">
        <v>850</v>
      </c>
      <c r="D3925" s="572" t="s">
        <v>2367</v>
      </c>
      <c r="E3925" s="571" t="s">
        <v>1290</v>
      </c>
      <c r="F3925" s="533" t="str">
        <f t="shared" si="3562"/>
        <v>EL</v>
      </c>
      <c r="G3925" s="533" t="s">
        <v>2725</v>
      </c>
      <c r="H3925" s="533">
        <v>1180</v>
      </c>
      <c r="I3925" s="533" t="str">
        <f t="shared" ref="I3925:I3926" si="3563">L3925</f>
        <v xml:space="preserve">265100 - INTERIOR LIGHTING </v>
      </c>
      <c r="J3925" s="533" t="str">
        <f t="shared" ref="J3925:J3926" si="3564">L3925</f>
        <v xml:space="preserve">265100 - INTERIOR LIGHTING </v>
      </c>
      <c r="K3925" s="106"/>
      <c r="L3925" s="106" t="s">
        <v>974</v>
      </c>
      <c r="M3925" s="139"/>
      <c r="N3925" s="155"/>
    </row>
    <row r="3926" spans="1:18" ht="16.5" thickBot="1">
      <c r="A3926" s="533" t="s">
        <v>2729</v>
      </c>
      <c r="B3926" s="533">
        <v>26</v>
      </c>
      <c r="C3926" s="533" t="s">
        <v>850</v>
      </c>
      <c r="D3926" s="572" t="s">
        <v>2367</v>
      </c>
      <c r="E3926" s="571" t="str">
        <f t="shared" ref="E3926:E3947" si="3565">E3925</f>
        <v xml:space="preserve"> INTERIOR LIGHTING </v>
      </c>
      <c r="F3926" s="533" t="str">
        <f t="shared" si="3562"/>
        <v>EL</v>
      </c>
      <c r="G3926" s="533" t="s">
        <v>2725</v>
      </c>
      <c r="H3926" s="533">
        <v>1181</v>
      </c>
      <c r="I3926" s="533" t="str">
        <f t="shared" si="3563"/>
        <v>Lighting Fixtures</v>
      </c>
      <c r="J3926" s="533" t="str">
        <f t="shared" si="3564"/>
        <v>Lighting Fixtures</v>
      </c>
      <c r="K3926" s="106"/>
      <c r="L3926" s="106" t="s">
        <v>975</v>
      </c>
      <c r="M3926" s="139"/>
      <c r="N3926" s="155"/>
    </row>
    <row r="3927" spans="1:18" ht="15.75">
      <c r="A3927" s="533" t="s">
        <v>2729</v>
      </c>
      <c r="B3927" s="533">
        <v>26</v>
      </c>
      <c r="C3927" s="533" t="s">
        <v>850</v>
      </c>
      <c r="D3927" s="572" t="s">
        <v>2367</v>
      </c>
      <c r="E3927" s="571" t="str">
        <f t="shared" si="3565"/>
        <v xml:space="preserve"> INTERIOR LIGHTING </v>
      </c>
      <c r="F3927" s="533" t="str">
        <f t="shared" si="3562"/>
        <v>EL</v>
      </c>
      <c r="G3927" s="533" t="s">
        <v>2722</v>
      </c>
      <c r="H3927" s="533">
        <v>1182</v>
      </c>
      <c r="I3927" s="533" t="str">
        <f t="shared" ref="I3927:J3927" si="3566">I3925</f>
        <v xml:space="preserve">265100 - INTERIOR LIGHTING </v>
      </c>
      <c r="J3927" s="533" t="str">
        <f t="shared" si="3566"/>
        <v xml:space="preserve">265100 - INTERIOR LIGHTING </v>
      </c>
      <c r="K3927" s="106" t="s">
        <v>17</v>
      </c>
      <c r="L3927" s="106" t="s">
        <v>976</v>
      </c>
      <c r="M3927" s="138">
        <v>2</v>
      </c>
      <c r="N3927" s="498" t="s">
        <v>39</v>
      </c>
      <c r="O3927" s="533">
        <v>85</v>
      </c>
      <c r="P3927" s="533">
        <v>170</v>
      </c>
      <c r="Q3927" s="533">
        <f t="shared" ref="Q3927:Q3946" si="3567">O3927*0.93</f>
        <v>79.05</v>
      </c>
      <c r="R3927" s="533">
        <f t="shared" ref="R3927:R3946" si="3568">Q3927*M3927</f>
        <v>158.1</v>
      </c>
    </row>
    <row r="3928" spans="1:18" ht="15.75">
      <c r="A3928" s="533" t="s">
        <v>2729</v>
      </c>
      <c r="B3928" s="533">
        <v>26</v>
      </c>
      <c r="C3928" s="533" t="s">
        <v>850</v>
      </c>
      <c r="D3928" s="572" t="s">
        <v>2367</v>
      </c>
      <c r="E3928" s="571" t="str">
        <f t="shared" si="3565"/>
        <v xml:space="preserve"> INTERIOR LIGHTING </v>
      </c>
      <c r="F3928" s="533" t="str">
        <f t="shared" si="3562"/>
        <v>EL</v>
      </c>
      <c r="G3928" s="533" t="s">
        <v>2722</v>
      </c>
      <c r="H3928" s="533">
        <v>1183</v>
      </c>
      <c r="I3928" s="533" t="str">
        <f t="shared" ref="I3928:J3928" si="3569">I3926</f>
        <v>Lighting Fixtures</v>
      </c>
      <c r="J3928" s="533" t="str">
        <f t="shared" si="3569"/>
        <v>Lighting Fixtures</v>
      </c>
      <c r="K3928" s="106" t="s">
        <v>19</v>
      </c>
      <c r="L3928" s="106" t="s">
        <v>977</v>
      </c>
      <c r="M3928" s="138">
        <v>8</v>
      </c>
      <c r="N3928" s="499" t="s">
        <v>39</v>
      </c>
      <c r="O3928" s="533">
        <v>60</v>
      </c>
      <c r="P3928" s="533">
        <v>480</v>
      </c>
      <c r="Q3928" s="533">
        <f t="shared" si="3567"/>
        <v>55.800000000000004</v>
      </c>
      <c r="R3928" s="533">
        <f t="shared" si="3568"/>
        <v>446.40000000000003</v>
      </c>
    </row>
    <row r="3929" spans="1:18" ht="16.5" thickBot="1">
      <c r="A3929" s="533" t="s">
        <v>2729</v>
      </c>
      <c r="B3929" s="533">
        <v>26</v>
      </c>
      <c r="C3929" s="533" t="s">
        <v>850</v>
      </c>
      <c r="D3929" s="572" t="s">
        <v>2367</v>
      </c>
      <c r="E3929" s="571" t="str">
        <f t="shared" si="3565"/>
        <v xml:space="preserve"> INTERIOR LIGHTING </v>
      </c>
      <c r="F3929" s="533" t="str">
        <f t="shared" si="3562"/>
        <v>EL</v>
      </c>
      <c r="G3929" s="533" t="s">
        <v>2722</v>
      </c>
      <c r="H3929" s="533">
        <v>1184</v>
      </c>
      <c r="I3929" s="533" t="str">
        <f t="shared" ref="I3929:J3929" si="3570">I3927</f>
        <v xml:space="preserve">265100 - INTERIOR LIGHTING </v>
      </c>
      <c r="J3929" s="533" t="str">
        <f t="shared" si="3570"/>
        <v xml:space="preserve">265100 - INTERIOR LIGHTING </v>
      </c>
      <c r="K3929" s="106" t="s">
        <v>20</v>
      </c>
      <c r="L3929" s="106" t="s">
        <v>978</v>
      </c>
      <c r="M3929" s="138">
        <v>23</v>
      </c>
      <c r="N3929" s="500" t="s">
        <v>39</v>
      </c>
      <c r="O3929" s="533">
        <v>85</v>
      </c>
      <c r="P3929" s="533">
        <v>1955</v>
      </c>
      <c r="Q3929" s="533">
        <f t="shared" si="3567"/>
        <v>79.05</v>
      </c>
      <c r="R3929" s="533">
        <f t="shared" si="3568"/>
        <v>1818.1499999999999</v>
      </c>
    </row>
    <row r="3930" spans="1:18" ht="15.75">
      <c r="A3930" s="533" t="s">
        <v>2729</v>
      </c>
      <c r="B3930" s="533">
        <v>26</v>
      </c>
      <c r="C3930" s="533" t="s">
        <v>850</v>
      </c>
      <c r="D3930" s="572" t="s">
        <v>2367</v>
      </c>
      <c r="E3930" s="571" t="str">
        <f t="shared" si="3565"/>
        <v xml:space="preserve"> INTERIOR LIGHTING </v>
      </c>
      <c r="F3930" s="533" t="str">
        <f t="shared" si="3562"/>
        <v>EL</v>
      </c>
      <c r="G3930" s="533" t="s">
        <v>2722</v>
      </c>
      <c r="H3930" s="533">
        <v>1185</v>
      </c>
      <c r="I3930" s="533" t="str">
        <f t="shared" ref="I3930:J3930" si="3571">I3928</f>
        <v>Lighting Fixtures</v>
      </c>
      <c r="J3930" s="533" t="str">
        <f t="shared" si="3571"/>
        <v>Lighting Fixtures</v>
      </c>
      <c r="K3930" s="233" t="s">
        <v>21</v>
      </c>
      <c r="L3930" s="233" t="s">
        <v>979</v>
      </c>
      <c r="M3930" s="632">
        <v>3</v>
      </c>
      <c r="N3930" s="497" t="s">
        <v>39</v>
      </c>
      <c r="P3930" s="533">
        <v>0</v>
      </c>
      <c r="Q3930" s="533">
        <f t="shared" si="3567"/>
        <v>0</v>
      </c>
      <c r="R3930" s="533">
        <f t="shared" si="3568"/>
        <v>0</v>
      </c>
    </row>
    <row r="3931" spans="1:18" ht="16.5" thickBot="1">
      <c r="A3931" s="533" t="s">
        <v>2729</v>
      </c>
      <c r="B3931" s="533">
        <v>26</v>
      </c>
      <c r="C3931" s="533" t="s">
        <v>850</v>
      </c>
      <c r="D3931" s="572" t="s">
        <v>2367</v>
      </c>
      <c r="E3931" s="571" t="str">
        <f t="shared" si="3565"/>
        <v xml:space="preserve"> INTERIOR LIGHTING </v>
      </c>
      <c r="F3931" s="533" t="str">
        <f t="shared" si="3562"/>
        <v>EL</v>
      </c>
      <c r="G3931" s="533" t="s">
        <v>2722</v>
      </c>
      <c r="H3931" s="533">
        <v>1186</v>
      </c>
      <c r="I3931" s="533" t="str">
        <f t="shared" ref="I3931:J3931" si="3572">I3929</f>
        <v xml:space="preserve">265100 - INTERIOR LIGHTING </v>
      </c>
      <c r="J3931" s="533" t="str">
        <f t="shared" si="3572"/>
        <v xml:space="preserve">265100 - INTERIOR LIGHTING </v>
      </c>
      <c r="K3931" s="233" t="s">
        <v>45</v>
      </c>
      <c r="L3931" s="233" t="s">
        <v>980</v>
      </c>
      <c r="M3931" s="632">
        <v>3</v>
      </c>
      <c r="N3931" s="497" t="s">
        <v>39</v>
      </c>
      <c r="P3931" s="533">
        <v>0</v>
      </c>
      <c r="Q3931" s="533">
        <f t="shared" si="3567"/>
        <v>0</v>
      </c>
      <c r="R3931" s="533">
        <f t="shared" si="3568"/>
        <v>0</v>
      </c>
    </row>
    <row r="3932" spans="1:18" ht="15.75">
      <c r="A3932" s="533" t="s">
        <v>2729</v>
      </c>
      <c r="B3932" s="533">
        <v>26</v>
      </c>
      <c r="C3932" s="533" t="s">
        <v>850</v>
      </c>
      <c r="D3932" s="572" t="s">
        <v>2367</v>
      </c>
      <c r="E3932" s="571" t="str">
        <f t="shared" si="3565"/>
        <v xml:space="preserve"> INTERIOR LIGHTING </v>
      </c>
      <c r="F3932" s="533" t="str">
        <f t="shared" si="3562"/>
        <v>EL</v>
      </c>
      <c r="G3932" s="533" t="s">
        <v>2722</v>
      </c>
      <c r="H3932" s="533">
        <v>1187</v>
      </c>
      <c r="I3932" s="533" t="str">
        <f t="shared" ref="I3932:J3932" si="3573">I3930</f>
        <v>Lighting Fixtures</v>
      </c>
      <c r="J3932" s="533" t="str">
        <f t="shared" si="3573"/>
        <v>Lighting Fixtures</v>
      </c>
      <c r="K3932" s="106" t="s">
        <v>21</v>
      </c>
      <c r="L3932" s="106" t="s">
        <v>981</v>
      </c>
      <c r="M3932" s="138">
        <v>39</v>
      </c>
      <c r="N3932" s="498" t="s">
        <v>39</v>
      </c>
      <c r="O3932" s="533">
        <v>95</v>
      </c>
      <c r="P3932" s="533">
        <v>3705</v>
      </c>
      <c r="Q3932" s="533">
        <f t="shared" si="3567"/>
        <v>88.350000000000009</v>
      </c>
      <c r="R3932" s="533">
        <f t="shared" si="3568"/>
        <v>3445.6500000000005</v>
      </c>
    </row>
    <row r="3933" spans="1:18" ht="15.75">
      <c r="A3933" s="533" t="s">
        <v>2729</v>
      </c>
      <c r="B3933" s="533">
        <v>26</v>
      </c>
      <c r="C3933" s="533" t="s">
        <v>850</v>
      </c>
      <c r="D3933" s="572" t="s">
        <v>2367</v>
      </c>
      <c r="E3933" s="571" t="str">
        <f t="shared" si="3565"/>
        <v xml:space="preserve"> INTERIOR LIGHTING </v>
      </c>
      <c r="F3933" s="533" t="str">
        <f t="shared" si="3562"/>
        <v>EL</v>
      </c>
      <c r="G3933" s="533" t="s">
        <v>2722</v>
      </c>
      <c r="H3933" s="533">
        <v>1188</v>
      </c>
      <c r="I3933" s="533" t="str">
        <f t="shared" ref="I3933:J3933" si="3574">I3931</f>
        <v xml:space="preserve">265100 - INTERIOR LIGHTING </v>
      </c>
      <c r="J3933" s="533" t="str">
        <f t="shared" si="3574"/>
        <v xml:space="preserve">265100 - INTERIOR LIGHTING </v>
      </c>
      <c r="K3933" s="106" t="s">
        <v>45</v>
      </c>
      <c r="L3933" s="106" t="s">
        <v>982</v>
      </c>
      <c r="M3933" s="138">
        <v>2</v>
      </c>
      <c r="N3933" s="499" t="s">
        <v>39</v>
      </c>
      <c r="O3933" s="533">
        <v>105</v>
      </c>
      <c r="P3933" s="533">
        <v>210</v>
      </c>
      <c r="Q3933" s="533">
        <f t="shared" si="3567"/>
        <v>97.65</v>
      </c>
      <c r="R3933" s="533">
        <f t="shared" si="3568"/>
        <v>195.3</v>
      </c>
    </row>
    <row r="3934" spans="1:18" ht="15.75">
      <c r="A3934" s="533" t="s">
        <v>2729</v>
      </c>
      <c r="B3934" s="533">
        <v>26</v>
      </c>
      <c r="C3934" s="533" t="s">
        <v>850</v>
      </c>
      <c r="D3934" s="572" t="s">
        <v>2367</v>
      </c>
      <c r="E3934" s="571" t="str">
        <f t="shared" si="3565"/>
        <v xml:space="preserve"> INTERIOR LIGHTING </v>
      </c>
      <c r="F3934" s="533" t="str">
        <f t="shared" si="3562"/>
        <v>EL</v>
      </c>
      <c r="G3934" s="533" t="s">
        <v>2722</v>
      </c>
      <c r="H3934" s="533">
        <v>1189</v>
      </c>
      <c r="I3934" s="533" t="str">
        <f t="shared" ref="I3934:J3934" si="3575">I3932</f>
        <v>Lighting Fixtures</v>
      </c>
      <c r="J3934" s="533" t="str">
        <f t="shared" si="3575"/>
        <v>Lighting Fixtures</v>
      </c>
      <c r="K3934" s="106" t="s">
        <v>48</v>
      </c>
      <c r="L3934" s="106" t="s">
        <v>983</v>
      </c>
      <c r="M3934" s="138">
        <v>11</v>
      </c>
      <c r="N3934" s="499" t="s">
        <v>39</v>
      </c>
      <c r="O3934" s="533">
        <v>105</v>
      </c>
      <c r="P3934" s="533">
        <v>1155</v>
      </c>
      <c r="Q3934" s="533">
        <f t="shared" si="3567"/>
        <v>97.65</v>
      </c>
      <c r="R3934" s="533">
        <f t="shared" si="3568"/>
        <v>1074.1500000000001</v>
      </c>
    </row>
    <row r="3935" spans="1:18" ht="16.5" thickBot="1">
      <c r="A3935" s="533" t="s">
        <v>2729</v>
      </c>
      <c r="B3935" s="533">
        <v>26</v>
      </c>
      <c r="C3935" s="533" t="s">
        <v>850</v>
      </c>
      <c r="D3935" s="572" t="s">
        <v>2367</v>
      </c>
      <c r="E3935" s="571" t="str">
        <f t="shared" si="3565"/>
        <v xml:space="preserve"> INTERIOR LIGHTING </v>
      </c>
      <c r="F3935" s="533" t="str">
        <f t="shared" si="3562"/>
        <v>EL</v>
      </c>
      <c r="G3935" s="533" t="s">
        <v>2722</v>
      </c>
      <c r="H3935" s="533">
        <v>1190</v>
      </c>
      <c r="I3935" s="533" t="str">
        <f t="shared" ref="I3935:J3935" si="3576">I3933</f>
        <v xml:space="preserve">265100 - INTERIOR LIGHTING </v>
      </c>
      <c r="J3935" s="533" t="str">
        <f t="shared" si="3576"/>
        <v xml:space="preserve">265100 - INTERIOR LIGHTING </v>
      </c>
      <c r="K3935" s="106" t="s">
        <v>50</v>
      </c>
      <c r="L3935" s="106" t="s">
        <v>984</v>
      </c>
      <c r="M3935" s="138">
        <v>2</v>
      </c>
      <c r="N3935" s="500" t="s">
        <v>39</v>
      </c>
      <c r="O3935" s="533">
        <v>150</v>
      </c>
      <c r="P3935" s="533">
        <v>300</v>
      </c>
      <c r="Q3935" s="533">
        <f t="shared" si="3567"/>
        <v>139.5</v>
      </c>
      <c r="R3935" s="533">
        <f t="shared" si="3568"/>
        <v>279</v>
      </c>
    </row>
    <row r="3936" spans="1:18" ht="15.75">
      <c r="A3936" s="533" t="s">
        <v>2729</v>
      </c>
      <c r="B3936" s="533">
        <v>26</v>
      </c>
      <c r="C3936" s="533" t="s">
        <v>850</v>
      </c>
      <c r="D3936" s="572" t="s">
        <v>2367</v>
      </c>
      <c r="E3936" s="571" t="str">
        <f t="shared" si="3565"/>
        <v xml:space="preserve"> INTERIOR LIGHTING </v>
      </c>
      <c r="F3936" s="533" t="str">
        <f t="shared" si="3562"/>
        <v>EL</v>
      </c>
      <c r="G3936" s="533" t="s">
        <v>2722</v>
      </c>
      <c r="H3936" s="533">
        <v>1191</v>
      </c>
      <c r="I3936" s="533" t="str">
        <f t="shared" ref="I3936:J3936" si="3577">I3934</f>
        <v>Lighting Fixtures</v>
      </c>
      <c r="J3936" s="533" t="str">
        <f t="shared" si="3577"/>
        <v>Lighting Fixtures</v>
      </c>
      <c r="K3936" s="233" t="s">
        <v>78</v>
      </c>
      <c r="L3936" s="233" t="s">
        <v>985</v>
      </c>
      <c r="M3936" s="632">
        <v>15</v>
      </c>
      <c r="N3936" s="497" t="s">
        <v>39</v>
      </c>
      <c r="P3936" s="533">
        <v>0</v>
      </c>
      <c r="Q3936" s="533">
        <f t="shared" si="3567"/>
        <v>0</v>
      </c>
      <c r="R3936" s="533">
        <f t="shared" si="3568"/>
        <v>0</v>
      </c>
    </row>
    <row r="3937" spans="1:18" ht="15.75">
      <c r="A3937" s="533" t="s">
        <v>2729</v>
      </c>
      <c r="B3937" s="533">
        <v>26</v>
      </c>
      <c r="C3937" s="533" t="s">
        <v>850</v>
      </c>
      <c r="D3937" s="572" t="s">
        <v>2367</v>
      </c>
      <c r="E3937" s="571" t="str">
        <f t="shared" si="3565"/>
        <v xml:space="preserve"> INTERIOR LIGHTING </v>
      </c>
      <c r="F3937" s="533" t="str">
        <f t="shared" si="3562"/>
        <v>EL</v>
      </c>
      <c r="G3937" s="533" t="s">
        <v>2722</v>
      </c>
      <c r="H3937" s="533">
        <v>1192</v>
      </c>
      <c r="I3937" s="533" t="str">
        <f t="shared" ref="I3937:J3937" si="3578">I3935</f>
        <v xml:space="preserve">265100 - INTERIOR LIGHTING </v>
      </c>
      <c r="J3937" s="533" t="str">
        <f t="shared" si="3578"/>
        <v xml:space="preserve">265100 - INTERIOR LIGHTING </v>
      </c>
      <c r="K3937" s="233" t="s">
        <v>302</v>
      </c>
      <c r="L3937" s="233" t="s">
        <v>986</v>
      </c>
      <c r="M3937" s="632">
        <v>9</v>
      </c>
      <c r="N3937" s="497" t="s">
        <v>39</v>
      </c>
      <c r="P3937" s="533">
        <v>0</v>
      </c>
      <c r="Q3937" s="533">
        <f t="shared" si="3567"/>
        <v>0</v>
      </c>
      <c r="R3937" s="533">
        <f t="shared" si="3568"/>
        <v>0</v>
      </c>
    </row>
    <row r="3938" spans="1:18" ht="16.5" thickBot="1">
      <c r="A3938" s="533" t="s">
        <v>2729</v>
      </c>
      <c r="B3938" s="533">
        <v>26</v>
      </c>
      <c r="C3938" s="533" t="s">
        <v>850</v>
      </c>
      <c r="D3938" s="572" t="s">
        <v>2367</v>
      </c>
      <c r="E3938" s="571" t="str">
        <f t="shared" si="3565"/>
        <v xml:space="preserve"> INTERIOR LIGHTING </v>
      </c>
      <c r="F3938" s="533" t="str">
        <f t="shared" si="3562"/>
        <v>EL</v>
      </c>
      <c r="G3938" s="533" t="s">
        <v>2722</v>
      </c>
      <c r="H3938" s="533">
        <v>1193</v>
      </c>
      <c r="I3938" s="533" t="str">
        <f t="shared" ref="I3938:J3938" si="3579">I3936</f>
        <v>Lighting Fixtures</v>
      </c>
      <c r="J3938" s="533" t="str">
        <f t="shared" si="3579"/>
        <v>Lighting Fixtures</v>
      </c>
      <c r="K3938" s="233" t="s">
        <v>304</v>
      </c>
      <c r="L3938" s="233" t="s">
        <v>987</v>
      </c>
      <c r="M3938" s="632">
        <v>40</v>
      </c>
      <c r="N3938" s="497" t="s">
        <v>39</v>
      </c>
      <c r="P3938" s="533">
        <v>0</v>
      </c>
      <c r="Q3938" s="533">
        <f t="shared" si="3567"/>
        <v>0</v>
      </c>
      <c r="R3938" s="533">
        <f t="shared" si="3568"/>
        <v>0</v>
      </c>
    </row>
    <row r="3939" spans="1:18" ht="16.5" thickBot="1">
      <c r="A3939" s="533" t="s">
        <v>2729</v>
      </c>
      <c r="B3939" s="533">
        <v>26</v>
      </c>
      <c r="C3939" s="533" t="s">
        <v>850</v>
      </c>
      <c r="D3939" s="572" t="s">
        <v>2367</v>
      </c>
      <c r="E3939" s="571" t="str">
        <f t="shared" si="3565"/>
        <v xml:space="preserve"> INTERIOR LIGHTING </v>
      </c>
      <c r="F3939" s="533" t="str">
        <f t="shared" si="3562"/>
        <v>EL</v>
      </c>
      <c r="G3939" s="533" t="s">
        <v>2722</v>
      </c>
      <c r="H3939" s="533">
        <v>1194</v>
      </c>
      <c r="I3939" s="533" t="str">
        <f t="shared" ref="I3939:J3939" si="3580">I3937</f>
        <v xml:space="preserve">265100 - INTERIOR LIGHTING </v>
      </c>
      <c r="J3939" s="533" t="str">
        <f t="shared" si="3580"/>
        <v xml:space="preserve">265100 - INTERIOR LIGHTING </v>
      </c>
      <c r="K3939" s="106" t="s">
        <v>76</v>
      </c>
      <c r="L3939" s="106" t="s">
        <v>988</v>
      </c>
      <c r="M3939" s="138">
        <v>5</v>
      </c>
      <c r="N3939" s="658" t="s">
        <v>39</v>
      </c>
      <c r="O3939" s="533">
        <v>425</v>
      </c>
      <c r="P3939" s="533">
        <v>2125</v>
      </c>
      <c r="Q3939" s="533">
        <f t="shared" si="3567"/>
        <v>395.25</v>
      </c>
      <c r="R3939" s="533">
        <f t="shared" si="3568"/>
        <v>1976.25</v>
      </c>
    </row>
    <row r="3940" spans="1:18" ht="16.5" thickBot="1">
      <c r="A3940" s="533" t="s">
        <v>2729</v>
      </c>
      <c r="B3940" s="533">
        <v>26</v>
      </c>
      <c r="C3940" s="533" t="s">
        <v>850</v>
      </c>
      <c r="D3940" s="572" t="s">
        <v>2367</v>
      </c>
      <c r="E3940" s="571" t="str">
        <f t="shared" si="3565"/>
        <v xml:space="preserve"> INTERIOR LIGHTING </v>
      </c>
      <c r="F3940" s="533" t="str">
        <f t="shared" si="3562"/>
        <v>EL</v>
      </c>
      <c r="G3940" s="533" t="s">
        <v>2722</v>
      </c>
      <c r="H3940" s="533">
        <v>1195</v>
      </c>
      <c r="I3940" s="533" t="str">
        <f t="shared" ref="I3940:J3940" si="3581">I3938</f>
        <v>Lighting Fixtures</v>
      </c>
      <c r="J3940" s="533" t="str">
        <f t="shared" si="3581"/>
        <v>Lighting Fixtures</v>
      </c>
      <c r="K3940" s="106" t="s">
        <v>13</v>
      </c>
      <c r="L3940" s="106" t="s">
        <v>989</v>
      </c>
      <c r="M3940" s="138">
        <v>3</v>
      </c>
      <c r="N3940" s="658" t="s">
        <v>39</v>
      </c>
      <c r="O3940" s="533">
        <v>150</v>
      </c>
      <c r="P3940" s="533">
        <v>450</v>
      </c>
      <c r="Q3940" s="533">
        <f t="shared" si="3567"/>
        <v>139.5</v>
      </c>
      <c r="R3940" s="533">
        <f t="shared" si="3568"/>
        <v>418.5</v>
      </c>
    </row>
    <row r="3941" spans="1:18" ht="16.5" thickBot="1">
      <c r="A3941" s="533" t="s">
        <v>2729</v>
      </c>
      <c r="B3941" s="533">
        <v>26</v>
      </c>
      <c r="C3941" s="533" t="s">
        <v>850</v>
      </c>
      <c r="D3941" s="572" t="s">
        <v>2367</v>
      </c>
      <c r="E3941" s="571" t="str">
        <f t="shared" si="3565"/>
        <v xml:space="preserve"> INTERIOR LIGHTING </v>
      </c>
      <c r="F3941" s="533" t="str">
        <f t="shared" si="3562"/>
        <v>EL</v>
      </c>
      <c r="G3941" s="533" t="s">
        <v>2722</v>
      </c>
      <c r="H3941" s="533">
        <v>1196</v>
      </c>
      <c r="I3941" s="533" t="str">
        <f t="shared" ref="I3941:J3941" si="3582">I3939</f>
        <v xml:space="preserve">265100 - INTERIOR LIGHTING </v>
      </c>
      <c r="J3941" s="533" t="str">
        <f t="shared" si="3582"/>
        <v xml:space="preserve">265100 - INTERIOR LIGHTING </v>
      </c>
      <c r="K3941" s="233" t="s">
        <v>15</v>
      </c>
      <c r="L3941" s="233" t="s">
        <v>990</v>
      </c>
      <c r="M3941" s="632">
        <v>16</v>
      </c>
      <c r="N3941" s="497" t="s">
        <v>39</v>
      </c>
      <c r="P3941" s="533">
        <v>0</v>
      </c>
      <c r="Q3941" s="533">
        <f t="shared" si="3567"/>
        <v>0</v>
      </c>
      <c r="R3941" s="533">
        <f t="shared" si="3568"/>
        <v>0</v>
      </c>
    </row>
    <row r="3942" spans="1:18" ht="15.75">
      <c r="A3942" s="533" t="s">
        <v>2729</v>
      </c>
      <c r="B3942" s="533">
        <v>26</v>
      </c>
      <c r="C3942" s="533" t="s">
        <v>850</v>
      </c>
      <c r="D3942" s="572" t="s">
        <v>2367</v>
      </c>
      <c r="E3942" s="571" t="str">
        <f t="shared" si="3565"/>
        <v xml:space="preserve"> INTERIOR LIGHTING </v>
      </c>
      <c r="F3942" s="533" t="str">
        <f t="shared" si="3562"/>
        <v>EL</v>
      </c>
      <c r="G3942" s="533" t="s">
        <v>2722</v>
      </c>
      <c r="H3942" s="533">
        <v>1197</v>
      </c>
      <c r="I3942" s="533" t="str">
        <f t="shared" ref="I3942:J3942" si="3583">I3940</f>
        <v>Lighting Fixtures</v>
      </c>
      <c r="J3942" s="533" t="str">
        <f t="shared" si="3583"/>
        <v>Lighting Fixtures</v>
      </c>
      <c r="K3942" s="106" t="s">
        <v>15</v>
      </c>
      <c r="L3942" s="106" t="s">
        <v>991</v>
      </c>
      <c r="M3942" s="138">
        <v>6</v>
      </c>
      <c r="N3942" s="498" t="s">
        <v>39</v>
      </c>
      <c r="O3942" s="533">
        <v>60</v>
      </c>
      <c r="P3942" s="533">
        <v>360</v>
      </c>
      <c r="Q3942" s="533">
        <f t="shared" si="3567"/>
        <v>55.800000000000004</v>
      </c>
      <c r="R3942" s="533">
        <f t="shared" si="3568"/>
        <v>334.8</v>
      </c>
    </row>
    <row r="3943" spans="1:18" ht="15.75">
      <c r="A3943" s="533" t="s">
        <v>2729</v>
      </c>
      <c r="B3943" s="533">
        <v>26</v>
      </c>
      <c r="C3943" s="533" t="s">
        <v>850</v>
      </c>
      <c r="D3943" s="572" t="s">
        <v>2367</v>
      </c>
      <c r="E3943" s="571" t="str">
        <f t="shared" si="3565"/>
        <v xml:space="preserve"> INTERIOR LIGHTING </v>
      </c>
      <c r="F3943" s="533" t="str">
        <f t="shared" si="3562"/>
        <v>EL</v>
      </c>
      <c r="G3943" s="533" t="s">
        <v>2722</v>
      </c>
      <c r="H3943" s="533">
        <v>1198</v>
      </c>
      <c r="I3943" s="533" t="str">
        <f t="shared" ref="I3943:J3943" si="3584">I3941</f>
        <v xml:space="preserve">265100 - INTERIOR LIGHTING </v>
      </c>
      <c r="J3943" s="533" t="str">
        <f t="shared" si="3584"/>
        <v xml:space="preserve">265100 - INTERIOR LIGHTING </v>
      </c>
      <c r="K3943" s="106" t="s">
        <v>17</v>
      </c>
      <c r="L3943" s="106" t="s">
        <v>992</v>
      </c>
      <c r="M3943" s="138">
        <v>2</v>
      </c>
      <c r="N3943" s="499" t="s">
        <v>39</v>
      </c>
      <c r="O3943" s="533">
        <v>140</v>
      </c>
      <c r="P3943" s="533">
        <v>280</v>
      </c>
      <c r="Q3943" s="533">
        <f t="shared" si="3567"/>
        <v>130.20000000000002</v>
      </c>
      <c r="R3943" s="533">
        <f t="shared" si="3568"/>
        <v>260.40000000000003</v>
      </c>
    </row>
    <row r="3944" spans="1:18" ht="16.5" thickBot="1">
      <c r="A3944" s="533" t="s">
        <v>2729</v>
      </c>
      <c r="B3944" s="533">
        <v>26</v>
      </c>
      <c r="C3944" s="533" t="s">
        <v>850</v>
      </c>
      <c r="D3944" s="572" t="s">
        <v>2367</v>
      </c>
      <c r="E3944" s="571" t="str">
        <f t="shared" si="3565"/>
        <v xml:space="preserve"> INTERIOR LIGHTING </v>
      </c>
      <c r="F3944" s="533" t="str">
        <f t="shared" si="3562"/>
        <v>EL</v>
      </c>
      <c r="G3944" s="533" t="s">
        <v>2722</v>
      </c>
      <c r="H3944" s="533">
        <v>1199</v>
      </c>
      <c r="I3944" s="533" t="str">
        <f t="shared" ref="I3944:J3944" si="3585">I3942</f>
        <v>Lighting Fixtures</v>
      </c>
      <c r="J3944" s="533" t="str">
        <f t="shared" si="3585"/>
        <v>Lighting Fixtures</v>
      </c>
      <c r="K3944" s="106" t="s">
        <v>19</v>
      </c>
      <c r="L3944" s="106" t="s">
        <v>993</v>
      </c>
      <c r="M3944" s="138">
        <v>10</v>
      </c>
      <c r="N3944" s="500" t="s">
        <v>39</v>
      </c>
      <c r="O3944" s="533">
        <v>150</v>
      </c>
      <c r="P3944" s="533">
        <v>1500</v>
      </c>
      <c r="Q3944" s="533">
        <f t="shared" si="3567"/>
        <v>139.5</v>
      </c>
      <c r="R3944" s="533">
        <f t="shared" si="3568"/>
        <v>1395</v>
      </c>
    </row>
    <row r="3945" spans="1:18" ht="15.75">
      <c r="A3945" s="533" t="s">
        <v>2729</v>
      </c>
      <c r="B3945" s="533">
        <v>26</v>
      </c>
      <c r="C3945" s="533" t="s">
        <v>850</v>
      </c>
      <c r="D3945" s="572" t="s">
        <v>2367</v>
      </c>
      <c r="E3945" s="571" t="str">
        <f t="shared" si="3565"/>
        <v xml:space="preserve"> INTERIOR LIGHTING </v>
      </c>
      <c r="F3945" s="533" t="str">
        <f t="shared" si="3562"/>
        <v>EL</v>
      </c>
      <c r="G3945" s="533" t="s">
        <v>2722</v>
      </c>
      <c r="H3945" s="533">
        <v>1200</v>
      </c>
      <c r="I3945" s="533" t="str">
        <f t="shared" ref="I3945:J3945" si="3586">I3943</f>
        <v xml:space="preserve">265100 - INTERIOR LIGHTING </v>
      </c>
      <c r="J3945" s="533" t="str">
        <f t="shared" si="3586"/>
        <v xml:space="preserve">265100 - INTERIOR LIGHTING </v>
      </c>
      <c r="K3945" s="233" t="s">
        <v>21</v>
      </c>
      <c r="L3945" s="233" t="s">
        <v>994</v>
      </c>
      <c r="M3945" s="632">
        <v>7</v>
      </c>
      <c r="N3945" s="497" t="s">
        <v>39</v>
      </c>
      <c r="P3945" s="533">
        <v>0</v>
      </c>
      <c r="Q3945" s="533">
        <f t="shared" si="3567"/>
        <v>0</v>
      </c>
      <c r="R3945" s="533">
        <f t="shared" si="3568"/>
        <v>0</v>
      </c>
    </row>
    <row r="3946" spans="1:18" ht="15.75">
      <c r="A3946" s="533" t="s">
        <v>2729</v>
      </c>
      <c r="B3946" s="533">
        <v>26</v>
      </c>
      <c r="C3946" s="533" t="s">
        <v>850</v>
      </c>
      <c r="D3946" s="572" t="s">
        <v>2367</v>
      </c>
      <c r="E3946" s="571" t="str">
        <f t="shared" si="3565"/>
        <v xml:space="preserve"> INTERIOR LIGHTING </v>
      </c>
      <c r="F3946" s="533" t="str">
        <f t="shared" si="3562"/>
        <v>EL</v>
      </c>
      <c r="G3946" s="533" t="s">
        <v>2722</v>
      </c>
      <c r="H3946" s="533">
        <v>1201</v>
      </c>
      <c r="I3946" s="533" t="str">
        <f t="shared" ref="I3946:J3946" si="3587">I3944</f>
        <v>Lighting Fixtures</v>
      </c>
      <c r="J3946" s="533" t="str">
        <f t="shared" si="3587"/>
        <v>Lighting Fixtures</v>
      </c>
      <c r="K3946" s="233" t="s">
        <v>45</v>
      </c>
      <c r="L3946" s="233" t="s">
        <v>995</v>
      </c>
      <c r="M3946" s="632">
        <v>533</v>
      </c>
      <c r="N3946" s="497" t="s">
        <v>95</v>
      </c>
      <c r="P3946" s="533">
        <v>0</v>
      </c>
      <c r="Q3946" s="533">
        <f t="shared" si="3567"/>
        <v>0</v>
      </c>
      <c r="R3946" s="533">
        <f t="shared" si="3568"/>
        <v>0</v>
      </c>
    </row>
    <row r="3947" spans="1:18" ht="15.75">
      <c r="A3947" s="533" t="s">
        <v>2729</v>
      </c>
      <c r="B3947" s="533">
        <v>26</v>
      </c>
      <c r="C3947" s="533" t="s">
        <v>850</v>
      </c>
      <c r="D3947" s="572" t="s">
        <v>2367</v>
      </c>
      <c r="E3947" s="571" t="str">
        <f t="shared" si="3565"/>
        <v xml:space="preserve"> INTERIOR LIGHTING </v>
      </c>
      <c r="F3947" s="533" t="str">
        <f t="shared" si="3562"/>
        <v>EL</v>
      </c>
      <c r="G3947" s="533" t="s">
        <v>2725</v>
      </c>
      <c r="H3947" s="533">
        <v>1202</v>
      </c>
      <c r="I3947" s="533" t="str">
        <f t="shared" ref="I3947:J3947" si="3588">I3945</f>
        <v xml:space="preserve">265100 - INTERIOR LIGHTING </v>
      </c>
      <c r="J3947" s="533" t="str">
        <f t="shared" si="3588"/>
        <v xml:space="preserve">265100 - INTERIOR LIGHTING </v>
      </c>
      <c r="K3947" s="104" t="s">
        <v>996</v>
      </c>
      <c r="L3947" s="104"/>
      <c r="M3947" s="138"/>
      <c r="N3947" s="155"/>
      <c r="O3947" s="533" t="s">
        <v>8</v>
      </c>
      <c r="P3947" s="533">
        <v>193605</v>
      </c>
    </row>
    <row r="3948" spans="1:18" ht="15.75">
      <c r="A3948" s="533" t="s">
        <v>2729</v>
      </c>
      <c r="B3948" s="533">
        <v>26</v>
      </c>
      <c r="C3948" s="533" t="s">
        <v>850</v>
      </c>
      <c r="D3948" s="10" t="s">
        <v>22</v>
      </c>
      <c r="E3948" s="10" t="s">
        <v>22</v>
      </c>
      <c r="G3948" s="533" t="s">
        <v>2724</v>
      </c>
      <c r="H3948" s="533">
        <v>1203</v>
      </c>
      <c r="I3948" s="533" t="str">
        <f t="shared" ref="I3948:J3948" si="3589">I3946</f>
        <v>Lighting Fixtures</v>
      </c>
      <c r="J3948" s="533" t="str">
        <f t="shared" si="3589"/>
        <v>Lighting Fixtures</v>
      </c>
      <c r="K3948" s="106" t="s">
        <v>22</v>
      </c>
      <c r="L3948" s="106"/>
      <c r="M3948" s="138"/>
      <c r="N3948" s="522"/>
    </row>
    <row r="3949" spans="1:18" ht="15.75">
      <c r="A3949" s="533" t="s">
        <v>2729</v>
      </c>
      <c r="B3949" s="533">
        <v>27</v>
      </c>
      <c r="C3949" s="533" t="s">
        <v>998</v>
      </c>
      <c r="D3949" s="572" t="s">
        <v>2748</v>
      </c>
      <c r="E3949" s="571" t="s">
        <v>1291</v>
      </c>
      <c r="F3949" s="533" t="s">
        <v>1835</v>
      </c>
      <c r="G3949" s="533" t="s">
        <v>2725</v>
      </c>
      <c r="H3949" s="533">
        <v>1204</v>
      </c>
      <c r="I3949" s="533" t="str">
        <f t="shared" ref="I3949:J3949" si="3590">I3947</f>
        <v xml:space="preserve">265100 - INTERIOR LIGHTING </v>
      </c>
      <c r="J3949" s="533" t="str">
        <f t="shared" si="3590"/>
        <v xml:space="preserve">265100 - INTERIOR LIGHTING </v>
      </c>
      <c r="K3949" s="139" t="s">
        <v>997</v>
      </c>
      <c r="L3949" s="139"/>
      <c r="M3949" s="139"/>
      <c r="N3949" s="139"/>
    </row>
    <row r="3950" spans="1:18" ht="15.75">
      <c r="A3950" s="533" t="s">
        <v>2729</v>
      </c>
      <c r="B3950" s="533">
        <v>27</v>
      </c>
      <c r="C3950" s="533" t="s">
        <v>998</v>
      </c>
      <c r="D3950" s="572" t="s">
        <v>2748</v>
      </c>
      <c r="E3950" s="571" t="s">
        <v>1291</v>
      </c>
      <c r="F3950" s="533" t="s">
        <v>1835</v>
      </c>
      <c r="G3950" s="533" t="s">
        <v>2725</v>
      </c>
      <c r="H3950" s="533">
        <v>1205</v>
      </c>
      <c r="I3950" s="533" t="str">
        <f t="shared" ref="I3950:J3950" si="3591">I3948</f>
        <v>Lighting Fixtures</v>
      </c>
      <c r="J3950" s="533" t="str">
        <f t="shared" si="3591"/>
        <v>Lighting Fixtures</v>
      </c>
      <c r="K3950" s="139" t="s">
        <v>998</v>
      </c>
      <c r="L3950" s="139"/>
      <c r="M3950" s="139"/>
      <c r="N3950" s="139"/>
    </row>
    <row r="3951" spans="1:18" ht="15.75">
      <c r="A3951" s="533" t="s">
        <v>2729</v>
      </c>
      <c r="B3951" s="533">
        <v>27</v>
      </c>
      <c r="C3951" s="533" t="s">
        <v>998</v>
      </c>
      <c r="D3951" s="572" t="s">
        <v>2748</v>
      </c>
      <c r="E3951" s="571" t="s">
        <v>1291</v>
      </c>
      <c r="F3951" s="533" t="s">
        <v>1835</v>
      </c>
      <c r="G3951" s="533" t="s">
        <v>2725</v>
      </c>
      <c r="H3951" s="533">
        <v>1206</v>
      </c>
      <c r="I3951" s="533" t="str">
        <f t="shared" ref="I3951:J3951" si="3592">I3949</f>
        <v xml:space="preserve">265100 - INTERIOR LIGHTING </v>
      </c>
      <c r="J3951" s="533" t="str">
        <f t="shared" si="3592"/>
        <v xml:space="preserve">265100 - INTERIOR LIGHTING </v>
      </c>
      <c r="K3951" s="104" t="s">
        <v>2</v>
      </c>
      <c r="L3951" s="104" t="s">
        <v>25</v>
      </c>
      <c r="M3951" s="104" t="s">
        <v>4</v>
      </c>
      <c r="N3951" s="156" t="s">
        <v>5</v>
      </c>
      <c r="O3951" s="533" t="s">
        <v>6</v>
      </c>
      <c r="P3951" s="533" t="s">
        <v>7</v>
      </c>
    </row>
    <row r="3952" spans="1:18" ht="15.75">
      <c r="A3952" s="533" t="s">
        <v>2729</v>
      </c>
      <c r="B3952" s="533">
        <v>27</v>
      </c>
      <c r="C3952" s="533" t="s">
        <v>998</v>
      </c>
      <c r="D3952" s="572" t="s">
        <v>2748</v>
      </c>
      <c r="E3952" s="571" t="s">
        <v>1291</v>
      </c>
      <c r="F3952" s="533" t="s">
        <v>1835</v>
      </c>
      <c r="G3952" s="533" t="s">
        <v>2725</v>
      </c>
      <c r="H3952" s="533">
        <v>1207</v>
      </c>
      <c r="I3952" s="533" t="str">
        <f t="shared" ref="I3952:J3952" si="3593">I3950</f>
        <v>Lighting Fixtures</v>
      </c>
      <c r="J3952" s="533" t="str">
        <f t="shared" si="3593"/>
        <v>Lighting Fixtures</v>
      </c>
      <c r="K3952" s="106"/>
      <c r="L3952" s="106"/>
      <c r="M3952" s="659"/>
      <c r="N3952" s="662"/>
      <c r="P3952" s="533" t="s">
        <v>8</v>
      </c>
    </row>
    <row r="3953" spans="1:18" ht="15.75">
      <c r="A3953" s="533" t="s">
        <v>2729</v>
      </c>
      <c r="B3953" s="533">
        <v>27</v>
      </c>
      <c r="C3953" s="533" t="s">
        <v>998</v>
      </c>
      <c r="D3953" s="572" t="s">
        <v>2748</v>
      </c>
      <c r="E3953" s="571" t="s">
        <v>1291</v>
      </c>
      <c r="F3953" s="533" t="s">
        <v>1835</v>
      </c>
      <c r="G3953" s="533" t="s">
        <v>2725</v>
      </c>
      <c r="H3953" s="533">
        <v>1208</v>
      </c>
      <c r="I3953" s="533" t="str">
        <f t="shared" ref="I3953:I3955" si="3594">L3953</f>
        <v>270536 - CABLE TRAYS FOR COMMUNICATIONS SYSTEMS</v>
      </c>
      <c r="J3953" s="533" t="str">
        <f t="shared" ref="J3953:J3955" si="3595">L3953</f>
        <v>270536 - CABLE TRAYS FOR COMMUNICATIONS SYSTEMS</v>
      </c>
      <c r="K3953" s="189"/>
      <c r="L3953" s="189" t="s">
        <v>999</v>
      </c>
      <c r="M3953" s="664"/>
      <c r="N3953" s="182"/>
    </row>
    <row r="3954" spans="1:18" ht="15.75">
      <c r="A3954" s="533" t="s">
        <v>2729</v>
      </c>
      <c r="B3954" s="533">
        <v>27</v>
      </c>
      <c r="C3954" s="533" t="s">
        <v>998</v>
      </c>
      <c r="D3954" s="572" t="s">
        <v>2748</v>
      </c>
      <c r="E3954" s="571" t="str">
        <f t="shared" ref="E3954:E3957" si="3596">E3953</f>
        <v xml:space="preserve"> CABLE TRAYS FOR COMMUNICATIONS SYSTEMS</v>
      </c>
      <c r="F3954" s="533" t="s">
        <v>1835</v>
      </c>
      <c r="G3954" s="533" t="s">
        <v>2725</v>
      </c>
      <c r="H3954" s="533">
        <v>1209</v>
      </c>
      <c r="I3954" s="533" t="str">
        <f t="shared" si="3594"/>
        <v>Supply, installation, testing, commissioning, putting into satisfactory operation and handing over complete Cable Trays for Communication Systems; including all necessary accessories, fittings, Support, fixation, cable bonding and labelling, cable management, licenses and all required software ; complete; As shown on drawings and described in specifications</v>
      </c>
      <c r="J3954" s="533" t="str">
        <f t="shared" si="3595"/>
        <v>Supply, installation, testing, commissioning, putting into satisfactory operation and handing over complete Cable Trays for Communication Systems; including all necessary accessories, fittings, Support, fixation, cable bonding and labelling, cable management, licenses and all required software ; complete; As shown on drawings and described in specifications</v>
      </c>
      <c r="K3954" s="189"/>
      <c r="L3954" s="189" t="s">
        <v>1126</v>
      </c>
      <c r="M3954" s="664"/>
      <c r="N3954" s="182"/>
    </row>
    <row r="3955" spans="1:18" ht="16.5" thickBot="1">
      <c r="A3955" s="533" t="s">
        <v>2729</v>
      </c>
      <c r="B3955" s="533">
        <v>27</v>
      </c>
      <c r="C3955" s="533" t="s">
        <v>998</v>
      </c>
      <c r="D3955" s="572" t="s">
        <v>2748</v>
      </c>
      <c r="E3955" s="571" t="str">
        <f t="shared" si="3596"/>
        <v xml:space="preserve"> CABLE TRAYS FOR COMMUNICATIONS SYSTEMS</v>
      </c>
      <c r="F3955" s="533" t="s">
        <v>1835</v>
      </c>
      <c r="G3955" s="533" t="s">
        <v>2725</v>
      </c>
      <c r="H3955" s="533">
        <v>1210</v>
      </c>
      <c r="I3955" s="533" t="str">
        <f t="shared" si="3594"/>
        <v>Covered Cable Trays</v>
      </c>
      <c r="J3955" s="533" t="str">
        <f t="shared" si="3595"/>
        <v>Covered Cable Trays</v>
      </c>
      <c r="K3955" s="189"/>
      <c r="L3955" s="189" t="s">
        <v>1127</v>
      </c>
      <c r="M3955" s="664"/>
      <c r="N3955" s="182"/>
    </row>
    <row r="3956" spans="1:18" ht="15.75">
      <c r="A3956" s="533" t="s">
        <v>2729</v>
      </c>
      <c r="B3956" s="533">
        <v>27</v>
      </c>
      <c r="C3956" s="533" t="s">
        <v>998</v>
      </c>
      <c r="D3956" s="572" t="s">
        <v>2748</v>
      </c>
      <c r="E3956" s="571" t="str">
        <f t="shared" si="3596"/>
        <v xml:space="preserve"> CABLE TRAYS FOR COMMUNICATIONS SYSTEMS</v>
      </c>
      <c r="F3956" s="533" t="s">
        <v>1835</v>
      </c>
      <c r="G3956" s="533" t="s">
        <v>2722</v>
      </c>
      <c r="H3956" s="533">
        <v>1211</v>
      </c>
      <c r="I3956" s="533" t="str">
        <f t="shared" ref="I3956:J3956" si="3597">I3954</f>
        <v>Supply, installation, testing, commissioning, putting into satisfactory operation and handing over complete Cable Trays for Communication Systems; including all necessary accessories, fittings, Support, fixation, cable bonding and labelling, cable management, licenses and all required software ; complete; As shown on drawings and described in specifications</v>
      </c>
      <c r="J3956" s="533" t="str">
        <f t="shared" si="3597"/>
        <v>Supply, installation, testing, commissioning, putting into satisfactory operation and handing over complete Cable Trays for Communication Systems; including all necessary accessories, fittings, Support, fixation, cable bonding and labelling, cable management, licenses and all required software ; complete; As shown on drawings and described in specifications</v>
      </c>
      <c r="K3956" s="189" t="s">
        <v>13</v>
      </c>
      <c r="L3956" s="189" t="s">
        <v>1128</v>
      </c>
      <c r="M3956" s="665">
        <v>150</v>
      </c>
      <c r="N3956" s="502" t="s">
        <v>95</v>
      </c>
      <c r="O3956" s="533">
        <v>40</v>
      </c>
      <c r="P3956" s="533">
        <v>6000</v>
      </c>
      <c r="Q3956" s="533">
        <f t="shared" ref="Q3956:Q3957" si="3598">O3956*0.93</f>
        <v>37.200000000000003</v>
      </c>
      <c r="R3956" s="533">
        <f t="shared" ref="R3956:R3957" si="3599">Q3956*M3956</f>
        <v>5580</v>
      </c>
    </row>
    <row r="3957" spans="1:18" ht="16.5" thickBot="1">
      <c r="A3957" s="533" t="s">
        <v>2729</v>
      </c>
      <c r="B3957" s="533">
        <v>27</v>
      </c>
      <c r="C3957" s="533" t="s">
        <v>998</v>
      </c>
      <c r="D3957" s="572" t="s">
        <v>2748</v>
      </c>
      <c r="E3957" s="571" t="str">
        <f t="shared" si="3596"/>
        <v xml:space="preserve"> CABLE TRAYS FOR COMMUNICATIONS SYSTEMS</v>
      </c>
      <c r="F3957" s="533" t="s">
        <v>1835</v>
      </c>
      <c r="G3957" s="533" t="s">
        <v>2722</v>
      </c>
      <c r="H3957" s="533">
        <v>1212</v>
      </c>
      <c r="I3957" s="533" t="str">
        <f t="shared" ref="I3957:J3957" si="3600">I3955</f>
        <v>Covered Cable Trays</v>
      </c>
      <c r="J3957" s="533" t="str">
        <f t="shared" si="3600"/>
        <v>Covered Cable Trays</v>
      </c>
      <c r="K3957" s="189" t="s">
        <v>15</v>
      </c>
      <c r="L3957" s="189" t="s">
        <v>1129</v>
      </c>
      <c r="M3957" s="665">
        <v>5</v>
      </c>
      <c r="N3957" s="503" t="s">
        <v>95</v>
      </c>
      <c r="O3957" s="533">
        <v>40</v>
      </c>
      <c r="P3957" s="533">
        <v>200</v>
      </c>
      <c r="Q3957" s="533">
        <f t="shared" si="3598"/>
        <v>37.200000000000003</v>
      </c>
      <c r="R3957" s="533">
        <f t="shared" si="3599"/>
        <v>186</v>
      </c>
    </row>
    <row r="3958" spans="1:18" ht="15.75">
      <c r="A3958" s="533" t="s">
        <v>2729</v>
      </c>
      <c r="B3958" s="533">
        <v>27</v>
      </c>
      <c r="C3958" s="533" t="s">
        <v>998</v>
      </c>
      <c r="D3958" s="572" t="s">
        <v>2386</v>
      </c>
      <c r="E3958" s="571" t="s">
        <v>1292</v>
      </c>
      <c r="F3958" s="533" t="str">
        <f t="shared" ref="F3958:F3977" si="3601">VLOOKUP(D:D,trade,3,FALSE)</f>
        <v>EL</v>
      </c>
      <c r="G3958" s="533" t="s">
        <v>2725</v>
      </c>
      <c r="H3958" s="533">
        <v>1213</v>
      </c>
      <c r="I3958" s="533" t="str">
        <f t="shared" ref="I3958:I3960" si="3602">L3958</f>
        <v>271105 - COMMUNICATIONS EQUIPMENT ROOM FITTINGS (TIA)</v>
      </c>
      <c r="J3958" s="533" t="str">
        <f t="shared" ref="J3958:J3960" si="3603">L3958</f>
        <v>271105 - COMMUNICATIONS EQUIPMENT ROOM FITTINGS (TIA)</v>
      </c>
      <c r="K3958" s="189"/>
      <c r="L3958" s="189" t="s">
        <v>1130</v>
      </c>
      <c r="M3958" s="664"/>
      <c r="N3958" s="182"/>
    </row>
    <row r="3959" spans="1:18" ht="15.75">
      <c r="A3959" s="533" t="s">
        <v>2729</v>
      </c>
      <c r="B3959" s="533">
        <v>27</v>
      </c>
      <c r="C3959" s="533" t="s">
        <v>998</v>
      </c>
      <c r="D3959" s="572" t="s">
        <v>2386</v>
      </c>
      <c r="E3959" s="571" t="str">
        <f t="shared" ref="E3959:E3961" si="3604">E3958</f>
        <v xml:space="preserve"> COMMUNICATIONS EQUIPMENT ROOM FITTINGS (TIA)</v>
      </c>
      <c r="F3959" s="533" t="str">
        <f t="shared" si="3601"/>
        <v>EL</v>
      </c>
      <c r="G3959" s="533" t="s">
        <v>2725</v>
      </c>
      <c r="H3959" s="533">
        <v>1214</v>
      </c>
      <c r="I3959" s="533" t="str">
        <f t="shared" si="3602"/>
        <v>Supply, installation, testing, commissioning, putting into satisfactory operation and handing over complete Communication Equipment Room Fittings ; including all necessary accessories, fittings, Support, fixation, cable bonding and labelling, cable management, licenses and all required software ; complete; As shown on drawings and described in specifications</v>
      </c>
      <c r="J3959" s="533" t="str">
        <f t="shared" si="3603"/>
        <v>Supply, installation, testing, commissioning, putting into satisfactory operation and handing over complete Communication Equipment Room Fittings ; including all necessary accessories, fittings, Support, fixation, cable bonding and labelling, cable management, licenses and all required software ; complete; As shown on drawings and described in specifications</v>
      </c>
      <c r="K3959" s="189"/>
      <c r="L3959" s="189" t="s">
        <v>1131</v>
      </c>
      <c r="M3959" s="664"/>
      <c r="N3959" s="182"/>
    </row>
    <row r="3960" spans="1:18" ht="15.75">
      <c r="A3960" s="533" t="s">
        <v>2729</v>
      </c>
      <c r="B3960" s="533">
        <v>27</v>
      </c>
      <c r="C3960" s="533" t="s">
        <v>998</v>
      </c>
      <c r="D3960" s="572" t="s">
        <v>2386</v>
      </c>
      <c r="E3960" s="571" t="str">
        <f t="shared" si="3604"/>
        <v xml:space="preserve"> COMMUNICATIONS EQUIPMENT ROOM FITTINGS (TIA)</v>
      </c>
      <c r="F3960" s="533" t="str">
        <f t="shared" si="3601"/>
        <v>EL</v>
      </c>
      <c r="G3960" s="533" t="s">
        <v>2725</v>
      </c>
      <c r="H3960" s="533">
        <v>1215</v>
      </c>
      <c r="I3960" s="533" t="str">
        <f t="shared" si="3602"/>
        <v>Telecommunications equipment cabinets; wall-mounted; modular type;</v>
      </c>
      <c r="J3960" s="533" t="str">
        <f t="shared" si="3603"/>
        <v>Telecommunications equipment cabinets; wall-mounted; modular type;</v>
      </c>
      <c r="K3960" s="189"/>
      <c r="L3960" s="189" t="s">
        <v>1132</v>
      </c>
      <c r="M3960" s="664"/>
      <c r="N3960" s="504"/>
    </row>
    <row r="3961" spans="1:18" ht="15.75">
      <c r="A3961" s="533" t="s">
        <v>2729</v>
      </c>
      <c r="B3961" s="533">
        <v>27</v>
      </c>
      <c r="C3961" s="533" t="s">
        <v>998</v>
      </c>
      <c r="D3961" s="572" t="s">
        <v>2386</v>
      </c>
      <c r="E3961" s="571" t="str">
        <f t="shared" si="3604"/>
        <v xml:space="preserve"> COMMUNICATIONS EQUIPMENT ROOM FITTINGS (TIA)</v>
      </c>
      <c r="F3961" s="533" t="str">
        <f t="shared" si="3601"/>
        <v>EL</v>
      </c>
      <c r="G3961" s="533" t="s">
        <v>2722</v>
      </c>
      <c r="H3961" s="533">
        <v>1216</v>
      </c>
      <c r="I3961" s="533" t="str">
        <f>I3959</f>
        <v>Supply, installation, testing, commissioning, putting into satisfactory operation and handing over complete Communication Equipment Room Fittings ; including all necessary accessories, fittings, Support, fixation, cable bonding and labelling, cable management, licenses and all required software ; complete; As shown on drawings and described in specifications</v>
      </c>
      <c r="J3961" s="533" t="str">
        <f>J3959</f>
        <v>Supply, installation, testing, commissioning, putting into satisfactory operation and handing over complete Communication Equipment Room Fittings ; including all necessary accessories, fittings, Support, fixation, cable bonding and labelling, cable management, licenses and all required software ; complete; As shown on drawings and described in specifications</v>
      </c>
      <c r="K3961" s="189" t="s">
        <v>13</v>
      </c>
      <c r="L3961" s="189" t="s">
        <v>1133</v>
      </c>
      <c r="M3961" s="665">
        <v>1</v>
      </c>
      <c r="N3961" s="182" t="s">
        <v>39</v>
      </c>
      <c r="O3961" s="533">
        <v>940</v>
      </c>
      <c r="P3961" s="533">
        <v>940</v>
      </c>
      <c r="Q3961" s="533">
        <f>O3961*0.93</f>
        <v>874.2</v>
      </c>
      <c r="R3961" s="533">
        <f>Q3961*M3961</f>
        <v>874.2</v>
      </c>
    </row>
    <row r="3962" spans="1:18" ht="15.75">
      <c r="A3962" s="533" t="s">
        <v>2729</v>
      </c>
      <c r="B3962" s="533">
        <v>27</v>
      </c>
      <c r="C3962" s="533" t="s">
        <v>998</v>
      </c>
      <c r="D3962" s="572" t="s">
        <v>2390</v>
      </c>
      <c r="E3962" s="571" t="s">
        <v>1293</v>
      </c>
      <c r="F3962" s="533" t="str">
        <f t="shared" si="3601"/>
        <v>EL</v>
      </c>
      <c r="G3962" s="533" t="s">
        <v>2725</v>
      </c>
      <c r="H3962" s="533">
        <v>1217</v>
      </c>
      <c r="I3962" s="533" t="str">
        <f t="shared" ref="I3962:I3964" si="3605">L3962</f>
        <v>271305 - COMMUNICATIONS BACKBONE CABLING (TIA)</v>
      </c>
      <c r="J3962" s="533" t="str">
        <f t="shared" ref="J3962:J3964" si="3606">L3962</f>
        <v>271305 - COMMUNICATIONS BACKBONE CABLING (TIA)</v>
      </c>
      <c r="K3962" s="189"/>
      <c r="L3962" s="189" t="s">
        <v>1134</v>
      </c>
      <c r="M3962" s="664"/>
      <c r="N3962" s="182"/>
    </row>
    <row r="3963" spans="1:18" ht="15.75">
      <c r="A3963" s="533" t="s">
        <v>2729</v>
      </c>
      <c r="B3963" s="533">
        <v>27</v>
      </c>
      <c r="C3963" s="533" t="s">
        <v>998</v>
      </c>
      <c r="D3963" s="572" t="s">
        <v>2390</v>
      </c>
      <c r="E3963" s="571" t="str">
        <f t="shared" ref="E3963:E3968" si="3607">E3962</f>
        <v xml:space="preserve"> COMMUNICATIONS BACKBONE CABLING (TIA)</v>
      </c>
      <c r="F3963" s="533" t="str">
        <f t="shared" si="3601"/>
        <v>EL</v>
      </c>
      <c r="G3963" s="533" t="s">
        <v>2725</v>
      </c>
      <c r="H3963" s="533">
        <v>1218</v>
      </c>
      <c r="I3963" s="533" t="str">
        <f t="shared" si="3605"/>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v>
      </c>
      <c r="J3963" s="533" t="str">
        <f t="shared" si="3606"/>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v>
      </c>
      <c r="K3963" s="189"/>
      <c r="L3963" s="189" t="s">
        <v>1135</v>
      </c>
      <c r="M3963" s="664"/>
      <c r="N3963" s="182"/>
    </row>
    <row r="3964" spans="1:18" ht="15.75">
      <c r="A3964" s="533" t="s">
        <v>2729</v>
      </c>
      <c r="B3964" s="533">
        <v>27</v>
      </c>
      <c r="C3964" s="533" t="s">
        <v>998</v>
      </c>
      <c r="D3964" s="572" t="s">
        <v>2390</v>
      </c>
      <c r="E3964" s="571" t="str">
        <f t="shared" si="3607"/>
        <v xml:space="preserve"> COMMUNICATIONS BACKBONE CABLING (TIA)</v>
      </c>
      <c r="F3964" s="533" t="str">
        <f t="shared" si="3601"/>
        <v>EL</v>
      </c>
      <c r="G3964" s="533" t="s">
        <v>2725</v>
      </c>
      <c r="H3964" s="533">
        <v>1219</v>
      </c>
      <c r="I3964" s="533" t="str">
        <f t="shared" si="3605"/>
        <v>Backbone Cables: UTP; CAT 3; PVC sheathed; suitable for indoor use as specified;</v>
      </c>
      <c r="J3964" s="533" t="str">
        <f t="shared" si="3606"/>
        <v>Backbone Cables: UTP; CAT 3; PVC sheathed; suitable for indoor use as specified;</v>
      </c>
      <c r="K3964" s="189"/>
      <c r="L3964" s="189" t="s">
        <v>1136</v>
      </c>
      <c r="M3964" s="666"/>
      <c r="N3964" s="182"/>
    </row>
    <row r="3965" spans="1:18" ht="15.75">
      <c r="A3965" s="533" t="s">
        <v>2729</v>
      </c>
      <c r="B3965" s="533">
        <v>27</v>
      </c>
      <c r="C3965" s="533" t="s">
        <v>998</v>
      </c>
      <c r="D3965" s="572" t="s">
        <v>2390</v>
      </c>
      <c r="E3965" s="571" t="str">
        <f t="shared" si="3607"/>
        <v xml:space="preserve"> COMMUNICATIONS BACKBONE CABLING (TIA)</v>
      </c>
      <c r="F3965" s="533" t="str">
        <f t="shared" si="3601"/>
        <v>EL</v>
      </c>
      <c r="G3965" s="533" t="s">
        <v>2722</v>
      </c>
      <c r="H3965" s="533">
        <v>1220</v>
      </c>
      <c r="I3965" s="533" t="str">
        <f>I3963</f>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v>
      </c>
      <c r="J3965" s="533" t="str">
        <f>J3963</f>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v>
      </c>
      <c r="K3965" s="189" t="s">
        <v>15</v>
      </c>
      <c r="L3965" s="189" t="s">
        <v>1137</v>
      </c>
      <c r="M3965" s="189">
        <v>170</v>
      </c>
      <c r="N3965" s="182" t="s">
        <v>95</v>
      </c>
      <c r="O3965" s="533">
        <v>40</v>
      </c>
      <c r="P3965" s="533">
        <v>6800</v>
      </c>
      <c r="Q3965" s="533">
        <f>O3965*0.93</f>
        <v>37.200000000000003</v>
      </c>
      <c r="R3965" s="533">
        <f>Q3965*M3965</f>
        <v>6324.0000000000009</v>
      </c>
    </row>
    <row r="3966" spans="1:18" ht="15.75">
      <c r="A3966" s="533" t="s">
        <v>2729</v>
      </c>
      <c r="B3966" s="533">
        <v>27</v>
      </c>
      <c r="C3966" s="533" t="s">
        <v>998</v>
      </c>
      <c r="D3966" s="572" t="s">
        <v>2390</v>
      </c>
      <c r="E3966" s="571" t="str">
        <f t="shared" si="3607"/>
        <v xml:space="preserve"> COMMUNICATIONS BACKBONE CABLING (TIA)</v>
      </c>
      <c r="F3966" s="533" t="str">
        <f t="shared" si="3601"/>
        <v>EL</v>
      </c>
      <c r="G3966" s="533" t="s">
        <v>2725</v>
      </c>
      <c r="H3966" s="533">
        <v>1221</v>
      </c>
      <c r="I3966" s="533" t="str">
        <f>L3966</f>
        <v>Main and Intermediate Cross-Connects</v>
      </c>
      <c r="J3966" s="533" t="str">
        <f>L3966</f>
        <v>Main and Intermediate Cross-Connects</v>
      </c>
      <c r="K3966" s="189"/>
      <c r="L3966" s="189" t="s">
        <v>1138</v>
      </c>
      <c r="M3966" s="664"/>
      <c r="N3966" s="182"/>
    </row>
    <row r="3967" spans="1:18" ht="15.75">
      <c r="A3967" s="533" t="s">
        <v>2729</v>
      </c>
      <c r="B3967" s="533">
        <v>27</v>
      </c>
      <c r="C3967" s="533" t="s">
        <v>998</v>
      </c>
      <c r="D3967" s="572" t="s">
        <v>2390</v>
      </c>
      <c r="E3967" s="571" t="str">
        <f t="shared" si="3607"/>
        <v xml:space="preserve"> COMMUNICATIONS BACKBONE CABLING (TIA)</v>
      </c>
      <c r="F3967" s="533" t="str">
        <f t="shared" si="3601"/>
        <v>EL</v>
      </c>
      <c r="G3967" s="533" t="s">
        <v>2722</v>
      </c>
      <c r="H3967" s="533">
        <v>1222</v>
      </c>
      <c r="I3967" s="533" t="str">
        <f t="shared" ref="I3967:J3967" si="3608">I3965</f>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v>
      </c>
      <c r="J3967" s="533" t="str">
        <f t="shared" si="3608"/>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v>
      </c>
      <c r="K3967" s="189" t="s">
        <v>13</v>
      </c>
      <c r="L3967" s="189" t="s">
        <v>1000</v>
      </c>
      <c r="M3967" s="665">
        <v>1</v>
      </c>
      <c r="N3967" s="182" t="s">
        <v>39</v>
      </c>
      <c r="O3967" s="533">
        <v>2300</v>
      </c>
      <c r="P3967" s="533">
        <v>2300</v>
      </c>
      <c r="Q3967" s="533">
        <f t="shared" ref="Q3967:Q3968" si="3609">O3967*0.93</f>
        <v>2139</v>
      </c>
      <c r="R3967" s="533">
        <f t="shared" ref="R3967:R3968" si="3610">Q3967*M3967</f>
        <v>2139</v>
      </c>
    </row>
    <row r="3968" spans="1:18" ht="15.75">
      <c r="A3968" s="533" t="s">
        <v>2729</v>
      </c>
      <c r="B3968" s="533">
        <v>27</v>
      </c>
      <c r="C3968" s="533" t="s">
        <v>998</v>
      </c>
      <c r="D3968" s="572" t="s">
        <v>2390</v>
      </c>
      <c r="E3968" s="571" t="str">
        <f t="shared" si="3607"/>
        <v xml:space="preserve"> COMMUNICATIONS BACKBONE CABLING (TIA)</v>
      </c>
      <c r="F3968" s="533" t="str">
        <f t="shared" si="3601"/>
        <v>EL</v>
      </c>
      <c r="G3968" s="533" t="s">
        <v>2722</v>
      </c>
      <c r="H3968" s="533">
        <v>1223</v>
      </c>
      <c r="I3968" s="533" t="str">
        <f t="shared" ref="I3968:J3968" si="3611">I3966</f>
        <v>Main and Intermediate Cross-Connects</v>
      </c>
      <c r="J3968" s="533" t="str">
        <f t="shared" si="3611"/>
        <v>Main and Intermediate Cross-Connects</v>
      </c>
      <c r="K3968" s="189" t="s">
        <v>15</v>
      </c>
      <c r="L3968" s="189" t="s">
        <v>1001</v>
      </c>
      <c r="M3968" s="665">
        <v>1</v>
      </c>
      <c r="N3968" s="182" t="s">
        <v>39</v>
      </c>
      <c r="O3968" s="533">
        <v>2300</v>
      </c>
      <c r="P3968" s="533">
        <v>2300</v>
      </c>
      <c r="Q3968" s="533">
        <f t="shared" si="3609"/>
        <v>2139</v>
      </c>
      <c r="R3968" s="533">
        <f t="shared" si="3610"/>
        <v>2139</v>
      </c>
    </row>
    <row r="3969" spans="1:18" ht="15.75">
      <c r="A3969" s="533" t="s">
        <v>2729</v>
      </c>
      <c r="B3969" s="533">
        <v>27</v>
      </c>
      <c r="C3969" s="533" t="s">
        <v>998</v>
      </c>
      <c r="D3969" s="572" t="s">
        <v>2394</v>
      </c>
      <c r="E3969" s="571" t="s">
        <v>1294</v>
      </c>
      <c r="F3969" s="533" t="str">
        <f t="shared" si="3601"/>
        <v>EL</v>
      </c>
      <c r="G3969" s="533" t="s">
        <v>2725</v>
      </c>
      <c r="H3969" s="533">
        <v>1224</v>
      </c>
      <c r="I3969" s="533" t="str">
        <f t="shared" ref="I3969:I3971" si="3612">L3969</f>
        <v>271505 - COMMUNICATIONS HORIZONTAL CABLING (TIA)</v>
      </c>
      <c r="J3969" s="533" t="str">
        <f t="shared" ref="J3969:J3971" si="3613">L3969</f>
        <v>271505 - COMMUNICATIONS HORIZONTAL CABLING (TIA)</v>
      </c>
      <c r="K3969" s="189"/>
      <c r="L3969" s="189" t="s">
        <v>1139</v>
      </c>
      <c r="M3969" s="664"/>
      <c r="N3969" s="182"/>
    </row>
    <row r="3970" spans="1:18" ht="15.75">
      <c r="A3970" s="533" t="s">
        <v>2729</v>
      </c>
      <c r="B3970" s="533">
        <v>27</v>
      </c>
      <c r="C3970" s="533" t="s">
        <v>998</v>
      </c>
      <c r="D3970" s="572" t="s">
        <v>2394</v>
      </c>
      <c r="E3970" s="571" t="str">
        <f t="shared" ref="E3970:E3977" si="3614">E3969</f>
        <v xml:space="preserve"> COMMUNICATIONS HORIZONTAL CABLING (TIA)</v>
      </c>
      <c r="F3970" s="533" t="str">
        <f t="shared" si="3601"/>
        <v>EL</v>
      </c>
      <c r="G3970" s="533" t="s">
        <v>2725</v>
      </c>
      <c r="H3970" s="533">
        <v>1225</v>
      </c>
      <c r="I3970" s="533" t="str">
        <f t="shared" si="3612"/>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v>
      </c>
      <c r="J3970" s="533" t="str">
        <f t="shared" si="3613"/>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v>
      </c>
      <c r="K3970" s="189"/>
      <c r="L3970" s="189" t="s">
        <v>1140</v>
      </c>
      <c r="M3970" s="666"/>
      <c r="N3970" s="182"/>
    </row>
    <row r="3971" spans="1:18" ht="16.5" thickBot="1">
      <c r="A3971" s="533" t="s">
        <v>2729</v>
      </c>
      <c r="B3971" s="533">
        <v>27</v>
      </c>
      <c r="C3971" s="533" t="s">
        <v>998</v>
      </c>
      <c r="D3971" s="572" t="s">
        <v>2394</v>
      </c>
      <c r="E3971" s="571" t="str">
        <f t="shared" si="3614"/>
        <v xml:space="preserve"> COMMUNICATIONS HORIZONTAL CABLING (TIA)</v>
      </c>
      <c r="F3971" s="533" t="str">
        <f t="shared" si="3601"/>
        <v>EL</v>
      </c>
      <c r="G3971" s="533" t="s">
        <v>2725</v>
      </c>
      <c r="H3971" s="533">
        <v>1226</v>
      </c>
      <c r="I3971" s="533" t="str">
        <f t="shared" si="3612"/>
        <v>Telecommunications Outlets/Connectors</v>
      </c>
      <c r="J3971" s="533" t="str">
        <f t="shared" si="3613"/>
        <v>Telecommunications Outlets/Connectors</v>
      </c>
      <c r="K3971" s="189"/>
      <c r="L3971" s="189" t="s">
        <v>1141</v>
      </c>
      <c r="M3971" s="666"/>
      <c r="N3971" s="182"/>
    </row>
    <row r="3972" spans="1:18" ht="15.75">
      <c r="A3972" s="533" t="s">
        <v>2729</v>
      </c>
      <c r="B3972" s="533">
        <v>27</v>
      </c>
      <c r="C3972" s="533" t="s">
        <v>998</v>
      </c>
      <c r="D3972" s="572" t="s">
        <v>2394</v>
      </c>
      <c r="E3972" s="571" t="str">
        <f t="shared" si="3614"/>
        <v xml:space="preserve"> COMMUNICATIONS HORIZONTAL CABLING (TIA)</v>
      </c>
      <c r="F3972" s="533" t="str">
        <f t="shared" si="3601"/>
        <v>EL</v>
      </c>
      <c r="G3972" s="533" t="s">
        <v>2722</v>
      </c>
      <c r="H3972" s="533">
        <v>1227</v>
      </c>
      <c r="I3972" s="533" t="str">
        <f t="shared" ref="I3972:J3972" si="3615">I3970</f>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v>
      </c>
      <c r="J3972" s="533" t="str">
        <f t="shared" si="3615"/>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v>
      </c>
      <c r="K3972" s="189" t="s">
        <v>17</v>
      </c>
      <c r="L3972" s="189" t="s">
        <v>1142</v>
      </c>
      <c r="M3972" s="665">
        <v>11</v>
      </c>
      <c r="N3972" s="502" t="s">
        <v>39</v>
      </c>
      <c r="O3972" s="533">
        <v>105</v>
      </c>
      <c r="P3972" s="533">
        <v>1155</v>
      </c>
      <c r="Q3972" s="533">
        <f t="shared" ref="Q3972:Q3975" si="3616">O3972*0.93</f>
        <v>97.65</v>
      </c>
      <c r="R3972" s="533">
        <f t="shared" ref="R3972:R3975" si="3617">Q3972*M3972</f>
        <v>1074.1500000000001</v>
      </c>
    </row>
    <row r="3973" spans="1:18" ht="15.75">
      <c r="A3973" s="533" t="s">
        <v>2729</v>
      </c>
      <c r="B3973" s="533">
        <v>27</v>
      </c>
      <c r="C3973" s="533" t="s">
        <v>998</v>
      </c>
      <c r="D3973" s="572" t="s">
        <v>2394</v>
      </c>
      <c r="E3973" s="571" t="str">
        <f t="shared" si="3614"/>
        <v xml:space="preserve"> COMMUNICATIONS HORIZONTAL CABLING (TIA)</v>
      </c>
      <c r="F3973" s="533" t="str">
        <f t="shared" si="3601"/>
        <v>EL</v>
      </c>
      <c r="G3973" s="533" t="s">
        <v>2722</v>
      </c>
      <c r="H3973" s="533">
        <v>1228</v>
      </c>
      <c r="I3973" s="533" t="str">
        <f t="shared" ref="I3973:J3973" si="3618">I3971</f>
        <v>Telecommunications Outlets/Connectors</v>
      </c>
      <c r="J3973" s="533" t="str">
        <f t="shared" si="3618"/>
        <v>Telecommunications Outlets/Connectors</v>
      </c>
      <c r="K3973" s="189" t="s">
        <v>19</v>
      </c>
      <c r="L3973" s="189" t="s">
        <v>1143</v>
      </c>
      <c r="M3973" s="665">
        <v>4</v>
      </c>
      <c r="N3973" s="505" t="s">
        <v>39</v>
      </c>
      <c r="O3973" s="533">
        <v>110</v>
      </c>
      <c r="P3973" s="533">
        <v>440</v>
      </c>
      <c r="Q3973" s="533">
        <f t="shared" si="3616"/>
        <v>102.30000000000001</v>
      </c>
      <c r="R3973" s="533">
        <f t="shared" si="3617"/>
        <v>409.20000000000005</v>
      </c>
    </row>
    <row r="3974" spans="1:18" ht="16.5" thickBot="1">
      <c r="A3974" s="533" t="s">
        <v>2729</v>
      </c>
      <c r="B3974" s="533">
        <v>27</v>
      </c>
      <c r="C3974" s="533" t="s">
        <v>998</v>
      </c>
      <c r="D3974" s="572" t="s">
        <v>2394</v>
      </c>
      <c r="E3974" s="571" t="str">
        <f t="shared" si="3614"/>
        <v xml:space="preserve"> COMMUNICATIONS HORIZONTAL CABLING (TIA)</v>
      </c>
      <c r="F3974" s="533" t="str">
        <f t="shared" si="3601"/>
        <v>EL</v>
      </c>
      <c r="G3974" s="533" t="s">
        <v>2722</v>
      </c>
      <c r="H3974" s="533">
        <v>1229</v>
      </c>
      <c r="I3974" s="533" t="str">
        <f t="shared" ref="I3974:J3974" si="3619">I3972</f>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v>
      </c>
      <c r="J3974" s="533" t="str">
        <f t="shared" si="3619"/>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v>
      </c>
      <c r="K3974" s="189" t="s">
        <v>20</v>
      </c>
      <c r="L3974" s="189" t="s">
        <v>1144</v>
      </c>
      <c r="M3974" s="665">
        <v>5</v>
      </c>
      <c r="N3974" s="503" t="s">
        <v>39</v>
      </c>
      <c r="O3974" s="533">
        <v>110</v>
      </c>
      <c r="P3974" s="533">
        <v>550</v>
      </c>
      <c r="Q3974" s="533">
        <f t="shared" si="3616"/>
        <v>102.30000000000001</v>
      </c>
      <c r="R3974" s="533">
        <f t="shared" si="3617"/>
        <v>511.50000000000006</v>
      </c>
    </row>
    <row r="3975" spans="1:18" ht="15.75">
      <c r="A3975" s="533" t="s">
        <v>2729</v>
      </c>
      <c r="B3975" s="533">
        <v>27</v>
      </c>
      <c r="C3975" s="533" t="s">
        <v>998</v>
      </c>
      <c r="D3975" s="572" t="s">
        <v>2394</v>
      </c>
      <c r="E3975" s="571" t="str">
        <f t="shared" si="3614"/>
        <v xml:space="preserve"> COMMUNICATIONS HORIZONTAL CABLING (TIA)</v>
      </c>
      <c r="F3975" s="533" t="str">
        <f t="shared" si="3601"/>
        <v>EL</v>
      </c>
      <c r="G3975" s="533" t="s">
        <v>2722</v>
      </c>
      <c r="H3975" s="533">
        <v>1230</v>
      </c>
      <c r="I3975" s="533" t="str">
        <f t="shared" ref="I3975:J3975" si="3620">I3973</f>
        <v>Telecommunications Outlets/Connectors</v>
      </c>
      <c r="J3975" s="533" t="str">
        <f t="shared" si="3620"/>
        <v>Telecommunications Outlets/Connectors</v>
      </c>
      <c r="K3975" s="242" t="s">
        <v>21</v>
      </c>
      <c r="L3975" s="242" t="s">
        <v>1145</v>
      </c>
      <c r="M3975" s="669">
        <v>1</v>
      </c>
      <c r="N3975" s="506" t="s">
        <v>39</v>
      </c>
      <c r="Q3975" s="533">
        <f t="shared" si="3616"/>
        <v>0</v>
      </c>
      <c r="R3975" s="533">
        <f t="shared" si="3617"/>
        <v>0</v>
      </c>
    </row>
    <row r="3976" spans="1:18" ht="16.5" thickBot="1">
      <c r="A3976" s="533" t="s">
        <v>2729</v>
      </c>
      <c r="B3976" s="533">
        <v>27</v>
      </c>
      <c r="C3976" s="533" t="s">
        <v>998</v>
      </c>
      <c r="D3976" s="572" t="s">
        <v>2394</v>
      </c>
      <c r="E3976" s="571" t="str">
        <f t="shared" si="3614"/>
        <v xml:space="preserve"> COMMUNICATIONS HORIZONTAL CABLING (TIA)</v>
      </c>
      <c r="F3976" s="533" t="str">
        <f t="shared" si="3601"/>
        <v>EL</v>
      </c>
      <c r="G3976" s="533" t="s">
        <v>2725</v>
      </c>
      <c r="H3976" s="533">
        <v>1231</v>
      </c>
      <c r="I3976" s="533" t="str">
        <f>L3976</f>
        <v xml:space="preserve">Horizontal Cross-connects, </v>
      </c>
      <c r="J3976" s="533" t="str">
        <f>L3976</f>
        <v xml:space="preserve">Horizontal Cross-connects, </v>
      </c>
      <c r="K3976" s="189"/>
      <c r="L3976" s="189" t="s">
        <v>1146</v>
      </c>
      <c r="M3976" s="666"/>
      <c r="N3976" s="182"/>
    </row>
    <row r="3977" spans="1:18" ht="16.5" thickBot="1">
      <c r="A3977" s="533" t="s">
        <v>2729</v>
      </c>
      <c r="B3977" s="533">
        <v>27</v>
      </c>
      <c r="C3977" s="533" t="s">
        <v>998</v>
      </c>
      <c r="D3977" s="572" t="s">
        <v>2394</v>
      </c>
      <c r="E3977" s="571" t="str">
        <f t="shared" si="3614"/>
        <v xml:space="preserve"> COMMUNICATIONS HORIZONTAL CABLING (TIA)</v>
      </c>
      <c r="F3977" s="533" t="str">
        <f t="shared" si="3601"/>
        <v>EL</v>
      </c>
      <c r="G3977" s="533" t="s">
        <v>2722</v>
      </c>
      <c r="H3977" s="533">
        <v>1232</v>
      </c>
      <c r="I3977" s="533" t="str">
        <f>I3975</f>
        <v>Telecommunications Outlets/Connectors</v>
      </c>
      <c r="J3977" s="533" t="str">
        <f>J3975</f>
        <v>Telecommunications Outlets/Connectors</v>
      </c>
      <c r="K3977" s="189" t="s">
        <v>21</v>
      </c>
      <c r="L3977" s="189" t="s">
        <v>1147</v>
      </c>
      <c r="M3977" s="665">
        <v>1</v>
      </c>
      <c r="N3977" s="508" t="s">
        <v>39</v>
      </c>
      <c r="O3977" s="533">
        <v>250</v>
      </c>
      <c r="P3977" s="533">
        <v>250</v>
      </c>
      <c r="Q3977" s="533">
        <f>O3977*0.93</f>
        <v>232.5</v>
      </c>
      <c r="R3977" s="533">
        <f>Q3977*M3977</f>
        <v>232.5</v>
      </c>
    </row>
    <row r="3978" spans="1:18" ht="15.75">
      <c r="A3978" s="533" t="s">
        <v>2729</v>
      </c>
      <c r="B3978" s="533">
        <v>27</v>
      </c>
      <c r="C3978" s="533" t="s">
        <v>998</v>
      </c>
      <c r="D3978" s="572" t="s">
        <v>2396</v>
      </c>
      <c r="E3978" s="571" t="s">
        <v>1295</v>
      </c>
      <c r="F3978" s="533" t="s">
        <v>1835</v>
      </c>
      <c r="G3978" s="533" t="s">
        <v>2725</v>
      </c>
      <c r="H3978" s="533">
        <v>1233</v>
      </c>
      <c r="I3978" s="533" t="str">
        <f t="shared" ref="I3978:I3980" si="3621">L3978</f>
        <v>272109 - DATA COMM FOR CAMPUS NETWORK</v>
      </c>
      <c r="J3978" s="533" t="str">
        <f t="shared" ref="J3978:J3980" si="3622">L3978</f>
        <v>272109 - DATA COMM FOR CAMPUS NETWORK</v>
      </c>
      <c r="K3978" s="189"/>
      <c r="L3978" s="189" t="s">
        <v>1148</v>
      </c>
      <c r="M3978" s="670"/>
      <c r="N3978" s="182"/>
    </row>
    <row r="3979" spans="1:18" ht="15.75">
      <c r="A3979" s="533" t="s">
        <v>2729</v>
      </c>
      <c r="B3979" s="533">
        <v>27</v>
      </c>
      <c r="C3979" s="533" t="s">
        <v>998</v>
      </c>
      <c r="D3979" s="572" t="s">
        <v>2396</v>
      </c>
      <c r="E3979" s="571" t="str">
        <f t="shared" ref="E3979:E3981" si="3623">E3978</f>
        <v xml:space="preserve"> DATA COMM FOR CAMPUS NETWORK</v>
      </c>
      <c r="F3979" s="533" t="s">
        <v>1835</v>
      </c>
      <c r="G3979" s="533" t="s">
        <v>2725</v>
      </c>
      <c r="H3979" s="533">
        <v>1234</v>
      </c>
      <c r="I3979" s="533" t="str">
        <f t="shared" si="3621"/>
        <v>Supply, installation, testing, commissioning, putting into satisfactory operation and handing over complete Data Communication Devices ; including all necessary accessories, fittings, Support, fixation, cable bonding and labelling, cable management, licenses and all required software ; complete; As shown on drawings and described in specifications</v>
      </c>
      <c r="J3979" s="533" t="str">
        <f t="shared" si="3622"/>
        <v>Supply, installation, testing, commissioning, putting into satisfactory operation and handing over complete Data Communication Devices ; including all necessary accessories, fittings, Support, fixation, cable bonding and labelling, cable management, licenses and all required software ; complete; As shown on drawings and described in specifications</v>
      </c>
      <c r="K3979" s="189"/>
      <c r="L3979" s="189" t="s">
        <v>1149</v>
      </c>
      <c r="M3979" s="666"/>
      <c r="N3979" s="182"/>
    </row>
    <row r="3980" spans="1:18" ht="15.75">
      <c r="A3980" s="533" t="s">
        <v>2729</v>
      </c>
      <c r="B3980" s="533">
        <v>27</v>
      </c>
      <c r="C3980" s="533" t="s">
        <v>998</v>
      </c>
      <c r="D3980" s="572" t="s">
        <v>2396</v>
      </c>
      <c r="E3980" s="571" t="str">
        <f t="shared" si="3623"/>
        <v xml:space="preserve"> DATA COMM FOR CAMPUS NETWORK</v>
      </c>
      <c r="F3980" s="533" t="s">
        <v>1835</v>
      </c>
      <c r="G3980" s="533" t="s">
        <v>2725</v>
      </c>
      <c r="H3980" s="533">
        <v>1235</v>
      </c>
      <c r="I3980" s="533" t="str">
        <f t="shared" si="3621"/>
        <v>Active communications and data processing equipment</v>
      </c>
      <c r="J3980" s="533" t="str">
        <f t="shared" si="3622"/>
        <v>Active communications and data processing equipment</v>
      </c>
      <c r="K3980" s="189"/>
      <c r="L3980" s="189" t="s">
        <v>1150</v>
      </c>
      <c r="M3980" s="666"/>
      <c r="N3980" s="182"/>
    </row>
    <row r="3981" spans="1:18" ht="15.75">
      <c r="A3981" s="533" t="s">
        <v>2729</v>
      </c>
      <c r="B3981" s="533">
        <v>27</v>
      </c>
      <c r="C3981" s="533" t="s">
        <v>998</v>
      </c>
      <c r="D3981" s="572" t="s">
        <v>2396</v>
      </c>
      <c r="E3981" s="571" t="str">
        <f t="shared" si="3623"/>
        <v xml:space="preserve"> DATA COMM FOR CAMPUS NETWORK</v>
      </c>
      <c r="F3981" s="533" t="s">
        <v>1835</v>
      </c>
      <c r="G3981" s="533" t="s">
        <v>2722</v>
      </c>
      <c r="H3981" s="533">
        <v>1236</v>
      </c>
      <c r="I3981" s="533" t="str">
        <f>I3979</f>
        <v>Supply, installation, testing, commissioning, putting into satisfactory operation and handing over complete Data Communication Devices ; including all necessary accessories, fittings, Support, fixation, cable bonding and labelling, cable management, licenses and all required software ; complete; As shown on drawings and described in specifications</v>
      </c>
      <c r="J3981" s="533" t="str">
        <f>J3979</f>
        <v>Supply, installation, testing, commissioning, putting into satisfactory operation and handing over complete Data Communication Devices ; including all necessary accessories, fittings, Support, fixation, cable bonding and labelling, cable management, licenses and all required software ; complete; As shown on drawings and described in specifications</v>
      </c>
      <c r="K3981" s="189" t="s">
        <v>13</v>
      </c>
      <c r="L3981" s="189" t="s">
        <v>1151</v>
      </c>
      <c r="M3981" s="665">
        <v>1</v>
      </c>
      <c r="N3981" s="182" t="s">
        <v>39</v>
      </c>
      <c r="O3981" s="533">
        <v>1250</v>
      </c>
      <c r="P3981" s="533">
        <v>1250</v>
      </c>
      <c r="Q3981" s="533">
        <f>O3981*0.93</f>
        <v>1162.5</v>
      </c>
      <c r="R3981" s="533">
        <f>Q3981*M3981</f>
        <v>1162.5</v>
      </c>
    </row>
    <row r="3982" spans="1:18" ht="15.75">
      <c r="A3982" s="533" t="s">
        <v>2729</v>
      </c>
      <c r="B3982" s="533">
        <v>27</v>
      </c>
      <c r="C3982" s="533" t="s">
        <v>998</v>
      </c>
      <c r="D3982" s="572" t="s">
        <v>2400</v>
      </c>
      <c r="E3982" s="571" t="s">
        <v>1296</v>
      </c>
      <c r="F3982" s="533" t="str">
        <f t="shared" ref="F3982:F3994" si="3624">VLOOKUP(D:D,trade,3,FALSE)</f>
        <v>EL</v>
      </c>
      <c r="G3982" s="533" t="s">
        <v>2725</v>
      </c>
      <c r="H3982" s="533">
        <v>1237</v>
      </c>
      <c r="I3982" s="533" t="str">
        <f t="shared" ref="I3982:I3984" si="3625">L3982</f>
        <v>272133 - WIRELESS DATA NETWORK</v>
      </c>
      <c r="J3982" s="533" t="str">
        <f t="shared" ref="J3982:J3984" si="3626">L3982</f>
        <v>272133 - WIRELESS DATA NETWORK</v>
      </c>
      <c r="K3982" s="189"/>
      <c r="L3982" s="189" t="s">
        <v>1152</v>
      </c>
      <c r="M3982" s="670"/>
      <c r="N3982" s="182"/>
    </row>
    <row r="3983" spans="1:18" ht="15.75">
      <c r="A3983" s="533" t="s">
        <v>2729</v>
      </c>
      <c r="B3983" s="533">
        <v>27</v>
      </c>
      <c r="C3983" s="533" t="s">
        <v>998</v>
      </c>
      <c r="D3983" s="572" t="s">
        <v>2400</v>
      </c>
      <c r="E3983" s="571" t="str">
        <f t="shared" ref="E3983:E3988" si="3627">E3982</f>
        <v xml:space="preserve"> WIRELESS DATA NETWORK</v>
      </c>
      <c r="F3983" s="533" t="str">
        <f t="shared" si="3624"/>
        <v>EL</v>
      </c>
      <c r="G3983" s="533" t="s">
        <v>2725</v>
      </c>
      <c r="H3983" s="533">
        <v>1238</v>
      </c>
      <c r="I3983" s="533" t="str">
        <f t="shared" si="3625"/>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v>
      </c>
      <c r="J3983" s="533" t="str">
        <f t="shared" si="3626"/>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v>
      </c>
      <c r="K3983" s="189"/>
      <c r="L3983" s="189" t="s">
        <v>1153</v>
      </c>
      <c r="M3983" s="666"/>
      <c r="N3983" s="182"/>
    </row>
    <row r="3984" spans="1:18" ht="15.75">
      <c r="A3984" s="533" t="s">
        <v>2729</v>
      </c>
      <c r="B3984" s="533">
        <v>27</v>
      </c>
      <c r="C3984" s="533" t="s">
        <v>998</v>
      </c>
      <c r="D3984" s="572" t="s">
        <v>2400</v>
      </c>
      <c r="E3984" s="571" t="str">
        <f t="shared" si="3627"/>
        <v xml:space="preserve"> WIRELESS DATA NETWORK</v>
      </c>
      <c r="F3984" s="533" t="str">
        <f t="shared" si="3624"/>
        <v>EL</v>
      </c>
      <c r="G3984" s="533" t="s">
        <v>2725</v>
      </c>
      <c r="H3984" s="533">
        <v>1239</v>
      </c>
      <c r="I3984" s="533" t="str">
        <f t="shared" si="3625"/>
        <v>Wireless data network components</v>
      </c>
      <c r="J3984" s="533" t="str">
        <f t="shared" si="3626"/>
        <v>Wireless data network components</v>
      </c>
      <c r="K3984" s="189"/>
      <c r="L3984" s="189" t="s">
        <v>1154</v>
      </c>
      <c r="M3984" s="664"/>
      <c r="N3984" s="182"/>
    </row>
    <row r="3985" spans="1:18" ht="16.5" thickBot="1">
      <c r="A3985" s="533" t="s">
        <v>2729</v>
      </c>
      <c r="B3985" s="533">
        <v>27</v>
      </c>
      <c r="C3985" s="533" t="s">
        <v>998</v>
      </c>
      <c r="D3985" s="572" t="s">
        <v>2400</v>
      </c>
      <c r="E3985" s="571" t="str">
        <f t="shared" si="3627"/>
        <v xml:space="preserve"> WIRELESS DATA NETWORK</v>
      </c>
      <c r="F3985" s="533" t="str">
        <f t="shared" si="3624"/>
        <v>EL</v>
      </c>
      <c r="G3985" s="533" t="s">
        <v>2722</v>
      </c>
      <c r="H3985" s="533">
        <v>1240</v>
      </c>
      <c r="I3985" s="533" t="str">
        <f t="shared" ref="I3985:J3985" si="3628">I3983</f>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v>
      </c>
      <c r="J3985" s="533" t="str">
        <f t="shared" si="3628"/>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v>
      </c>
      <c r="K3985" s="189" t="s">
        <v>15</v>
      </c>
      <c r="L3985" s="189" t="s">
        <v>1155</v>
      </c>
      <c r="M3985" s="665">
        <v>1</v>
      </c>
      <c r="N3985" s="182" t="s">
        <v>2</v>
      </c>
      <c r="O3985" s="533">
        <v>3100</v>
      </c>
      <c r="P3985" s="533">
        <v>3100</v>
      </c>
      <c r="Q3985" s="533">
        <f t="shared" ref="Q3985:Q3988" si="3629">O3985*0.93</f>
        <v>2883</v>
      </c>
      <c r="R3985" s="533">
        <f t="shared" ref="R3985:R3988" si="3630">Q3985*M3985</f>
        <v>2883</v>
      </c>
    </row>
    <row r="3986" spans="1:18" ht="16.5" thickBot="1">
      <c r="A3986" s="533" t="s">
        <v>2729</v>
      </c>
      <c r="B3986" s="533">
        <v>27</v>
      </c>
      <c r="C3986" s="533" t="s">
        <v>998</v>
      </c>
      <c r="D3986" s="572" t="s">
        <v>2400</v>
      </c>
      <c r="E3986" s="571" t="str">
        <f t="shared" si="3627"/>
        <v xml:space="preserve"> WIRELESS DATA NETWORK</v>
      </c>
      <c r="F3986" s="533" t="str">
        <f t="shared" si="3624"/>
        <v>EL</v>
      </c>
      <c r="G3986" s="533" t="s">
        <v>2722</v>
      </c>
      <c r="H3986" s="533">
        <v>1241</v>
      </c>
      <c r="I3986" s="533" t="str">
        <f t="shared" ref="I3986:J3986" si="3631">I3984</f>
        <v>Wireless data network components</v>
      </c>
      <c r="J3986" s="533" t="str">
        <f t="shared" si="3631"/>
        <v>Wireless data network components</v>
      </c>
      <c r="K3986" s="189" t="s">
        <v>17</v>
      </c>
      <c r="L3986" s="189" t="s">
        <v>1156</v>
      </c>
      <c r="M3986" s="665">
        <v>4</v>
      </c>
      <c r="N3986" s="508" t="s">
        <v>39</v>
      </c>
      <c r="O3986" s="533">
        <v>280</v>
      </c>
      <c r="P3986" s="533">
        <v>1120</v>
      </c>
      <c r="Q3986" s="533">
        <f t="shared" si="3629"/>
        <v>260.40000000000003</v>
      </c>
      <c r="R3986" s="533">
        <f t="shared" si="3630"/>
        <v>1041.6000000000001</v>
      </c>
    </row>
    <row r="3987" spans="1:18" ht="15.75">
      <c r="A3987" s="533" t="s">
        <v>2729</v>
      </c>
      <c r="B3987" s="533">
        <v>27</v>
      </c>
      <c r="C3987" s="533" t="s">
        <v>998</v>
      </c>
      <c r="D3987" s="572" t="s">
        <v>2400</v>
      </c>
      <c r="E3987" s="571" t="str">
        <f t="shared" si="3627"/>
        <v xml:space="preserve"> WIRELESS DATA NETWORK</v>
      </c>
      <c r="F3987" s="533" t="str">
        <f t="shared" si="3624"/>
        <v>EL</v>
      </c>
      <c r="G3987" s="533" t="s">
        <v>2722</v>
      </c>
      <c r="H3987" s="533">
        <v>1242</v>
      </c>
      <c r="I3987" s="533" t="str">
        <f t="shared" ref="I3987:J3987" si="3632">I3985</f>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v>
      </c>
      <c r="J3987" s="533" t="str">
        <f t="shared" si="3632"/>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v>
      </c>
      <c r="K3987" s="189" t="s">
        <v>19</v>
      </c>
      <c r="L3987" s="189" t="s">
        <v>1157</v>
      </c>
      <c r="M3987" s="665">
        <v>1</v>
      </c>
      <c r="N3987" s="182" t="s">
        <v>2</v>
      </c>
      <c r="O3987" s="533">
        <v>780</v>
      </c>
      <c r="P3987" s="533">
        <v>780</v>
      </c>
      <c r="Q3987" s="533">
        <f t="shared" si="3629"/>
        <v>725.40000000000009</v>
      </c>
      <c r="R3987" s="533">
        <f t="shared" si="3630"/>
        <v>725.40000000000009</v>
      </c>
    </row>
    <row r="3988" spans="1:18" ht="15.75">
      <c r="A3988" s="533" t="s">
        <v>2729</v>
      </c>
      <c r="B3988" s="533">
        <v>27</v>
      </c>
      <c r="C3988" s="533" t="s">
        <v>998</v>
      </c>
      <c r="D3988" s="572" t="s">
        <v>2400</v>
      </c>
      <c r="E3988" s="571" t="str">
        <f t="shared" si="3627"/>
        <v xml:space="preserve"> WIRELESS DATA NETWORK</v>
      </c>
      <c r="F3988" s="533" t="str">
        <f t="shared" si="3624"/>
        <v>EL</v>
      </c>
      <c r="G3988" s="533" t="s">
        <v>2722</v>
      </c>
      <c r="H3988" s="533">
        <v>1243</v>
      </c>
      <c r="I3988" s="533" t="str">
        <f t="shared" ref="I3988:J3988" si="3633">I3986</f>
        <v>Wireless data network components</v>
      </c>
      <c r="J3988" s="533" t="str">
        <f t="shared" si="3633"/>
        <v>Wireless data network components</v>
      </c>
      <c r="K3988" s="189" t="s">
        <v>13</v>
      </c>
      <c r="L3988" s="189" t="s">
        <v>1158</v>
      </c>
      <c r="M3988" s="665">
        <v>1</v>
      </c>
      <c r="N3988" s="182" t="s">
        <v>2</v>
      </c>
      <c r="O3988" s="717">
        <v>940</v>
      </c>
      <c r="P3988" s="717">
        <v>940</v>
      </c>
      <c r="Q3988" s="533">
        <f t="shared" si="3629"/>
        <v>874.2</v>
      </c>
      <c r="R3988" s="533">
        <f t="shared" si="3630"/>
        <v>874.2</v>
      </c>
    </row>
    <row r="3989" spans="1:18" ht="15.75">
      <c r="A3989" s="533" t="s">
        <v>2729</v>
      </c>
      <c r="B3989" s="533">
        <v>27</v>
      </c>
      <c r="C3989" s="533" t="s">
        <v>998</v>
      </c>
      <c r="D3989" s="572" t="s">
        <v>1308</v>
      </c>
      <c r="E3989" s="571" t="s">
        <v>1297</v>
      </c>
      <c r="F3989" s="533" t="str">
        <f t="shared" si="3624"/>
        <v>EL</v>
      </c>
      <c r="G3989" s="533" t="s">
        <v>2725</v>
      </c>
      <c r="H3989" s="533">
        <v>1244</v>
      </c>
      <c r="I3989" s="533" t="str">
        <f t="shared" ref="I3989:I3990" si="3634">L3989</f>
        <v>274133- MASTER ANTENNA TELEVISION SYSTEM</v>
      </c>
      <c r="J3989" s="533" t="str">
        <f t="shared" ref="J3989:J3990" si="3635">L3989</f>
        <v>274133- MASTER ANTENNA TELEVISION SYSTEM</v>
      </c>
      <c r="K3989" s="189"/>
      <c r="L3989" s="189" t="s">
        <v>1002</v>
      </c>
      <c r="M3989" s="670"/>
      <c r="N3989" s="182"/>
    </row>
    <row r="3990" spans="1:18" ht="15.75">
      <c r="A3990" s="533" t="s">
        <v>2729</v>
      </c>
      <c r="B3990" s="533">
        <v>27</v>
      </c>
      <c r="C3990" s="533" t="s">
        <v>998</v>
      </c>
      <c r="D3990" s="572" t="s">
        <v>1308</v>
      </c>
      <c r="E3990" s="571" t="str">
        <f t="shared" ref="E3990:E3994" si="3636">E3989</f>
        <v xml:space="preserve"> MASTER ANTENNA TELEVISION SYSTEM</v>
      </c>
      <c r="F3990" s="533" t="str">
        <f t="shared" si="3624"/>
        <v>EL</v>
      </c>
      <c r="G3990" s="533" t="s">
        <v>2725</v>
      </c>
      <c r="H3990" s="533">
        <v>1245</v>
      </c>
      <c r="I3990" s="533" t="str">
        <f t="shared" si="3634"/>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v>
      </c>
      <c r="J3990" s="533" t="str">
        <f t="shared" si="3635"/>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v>
      </c>
      <c r="K3990" s="189"/>
      <c r="L3990" s="189" t="s">
        <v>1159</v>
      </c>
      <c r="M3990" s="664"/>
      <c r="N3990" s="182"/>
    </row>
    <row r="3991" spans="1:18" ht="15.75">
      <c r="A3991" s="533" t="s">
        <v>2729</v>
      </c>
      <c r="B3991" s="533">
        <v>27</v>
      </c>
      <c r="C3991" s="533" t="s">
        <v>998</v>
      </c>
      <c r="D3991" s="572" t="s">
        <v>1308</v>
      </c>
      <c r="E3991" s="571" t="str">
        <f t="shared" si="3636"/>
        <v xml:space="preserve"> MASTER ANTENNA TELEVISION SYSTEM</v>
      </c>
      <c r="F3991" s="533" t="str">
        <f t="shared" si="3624"/>
        <v>EL</v>
      </c>
      <c r="G3991" s="533" t="s">
        <v>2722</v>
      </c>
      <c r="H3991" s="533">
        <v>1246</v>
      </c>
      <c r="I3991" s="533" t="str">
        <f t="shared" ref="I3991:J3991" si="3637">I3989</f>
        <v>274133- MASTER ANTENNA TELEVISION SYSTEM</v>
      </c>
      <c r="J3991" s="533" t="str">
        <f t="shared" si="3637"/>
        <v>274133- MASTER ANTENNA TELEVISION SYSTEM</v>
      </c>
      <c r="K3991" s="189" t="s">
        <v>15</v>
      </c>
      <c r="L3991" s="189" t="s">
        <v>1003</v>
      </c>
      <c r="M3991" s="185">
        <v>1</v>
      </c>
      <c r="N3991" s="182" t="s">
        <v>39</v>
      </c>
      <c r="O3991" s="533">
        <v>250</v>
      </c>
      <c r="P3991" s="533">
        <v>250</v>
      </c>
      <c r="Q3991" s="533">
        <f t="shared" ref="Q3991:Q3994" si="3638">O3991*0.93</f>
        <v>232.5</v>
      </c>
      <c r="R3991" s="533">
        <f t="shared" ref="R3991:R3994" si="3639">Q3991*M3991</f>
        <v>232.5</v>
      </c>
    </row>
    <row r="3992" spans="1:18" ht="15.75">
      <c r="A3992" s="533" t="s">
        <v>2729</v>
      </c>
      <c r="B3992" s="533">
        <v>27</v>
      </c>
      <c r="C3992" s="533" t="s">
        <v>998</v>
      </c>
      <c r="D3992" s="572" t="s">
        <v>1308</v>
      </c>
      <c r="E3992" s="571" t="str">
        <f t="shared" si="3636"/>
        <v xml:space="preserve"> MASTER ANTENNA TELEVISION SYSTEM</v>
      </c>
      <c r="F3992" s="533" t="str">
        <f t="shared" si="3624"/>
        <v>EL</v>
      </c>
      <c r="G3992" s="533" t="s">
        <v>2722</v>
      </c>
      <c r="H3992" s="533">
        <v>1247</v>
      </c>
      <c r="I3992" s="533" t="str">
        <f t="shared" ref="I3992:J3992" si="3640">I3990</f>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v>
      </c>
      <c r="J3992" s="533" t="str">
        <f t="shared" si="3640"/>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v>
      </c>
      <c r="K3992" s="189" t="s">
        <v>17</v>
      </c>
      <c r="L3992" s="189" t="s">
        <v>1004</v>
      </c>
      <c r="M3992" s="185">
        <v>1</v>
      </c>
      <c r="N3992" s="182" t="s">
        <v>39</v>
      </c>
      <c r="O3992" s="533">
        <v>125</v>
      </c>
      <c r="P3992" s="533">
        <v>125</v>
      </c>
      <c r="Q3992" s="533">
        <f t="shared" si="3638"/>
        <v>116.25</v>
      </c>
      <c r="R3992" s="533">
        <f t="shared" si="3639"/>
        <v>116.25</v>
      </c>
    </row>
    <row r="3993" spans="1:18" ht="16.5" thickBot="1">
      <c r="A3993" s="533" t="s">
        <v>2729</v>
      </c>
      <c r="B3993" s="533">
        <v>27</v>
      </c>
      <c r="C3993" s="533" t="s">
        <v>998</v>
      </c>
      <c r="D3993" s="572" t="s">
        <v>1308</v>
      </c>
      <c r="E3993" s="571" t="str">
        <f t="shared" si="3636"/>
        <v xml:space="preserve"> MASTER ANTENNA TELEVISION SYSTEM</v>
      </c>
      <c r="F3993" s="533" t="str">
        <f t="shared" si="3624"/>
        <v>EL</v>
      </c>
      <c r="G3993" s="533" t="s">
        <v>2722</v>
      </c>
      <c r="H3993" s="533">
        <v>1248</v>
      </c>
      <c r="I3993" s="533" t="str">
        <f t="shared" ref="I3993:J3993" si="3641">I3991</f>
        <v>274133- MASTER ANTENNA TELEVISION SYSTEM</v>
      </c>
      <c r="J3993" s="533" t="str">
        <f t="shared" si="3641"/>
        <v>274133- MASTER ANTENNA TELEVISION SYSTEM</v>
      </c>
      <c r="K3993" s="189" t="s">
        <v>19</v>
      </c>
      <c r="L3993" s="189" t="s">
        <v>1005</v>
      </c>
      <c r="M3993" s="185">
        <v>1</v>
      </c>
      <c r="N3993" s="182" t="s">
        <v>39</v>
      </c>
      <c r="O3993" s="533">
        <v>940</v>
      </c>
      <c r="P3993" s="533">
        <v>940</v>
      </c>
      <c r="Q3993" s="533">
        <f t="shared" si="3638"/>
        <v>874.2</v>
      </c>
      <c r="R3993" s="533">
        <f t="shared" si="3639"/>
        <v>874.2</v>
      </c>
    </row>
    <row r="3994" spans="1:18" ht="16.5" thickBot="1">
      <c r="A3994" s="533" t="s">
        <v>2729</v>
      </c>
      <c r="B3994" s="533">
        <v>27</v>
      </c>
      <c r="C3994" s="533" t="s">
        <v>998</v>
      </c>
      <c r="D3994" s="572" t="s">
        <v>1308</v>
      </c>
      <c r="E3994" s="571" t="str">
        <f t="shared" si="3636"/>
        <v xml:space="preserve"> MASTER ANTENNA TELEVISION SYSTEM</v>
      </c>
      <c r="F3994" s="533" t="str">
        <f t="shared" si="3624"/>
        <v>EL</v>
      </c>
      <c r="G3994" s="533" t="s">
        <v>2722</v>
      </c>
      <c r="H3994" s="533">
        <v>1249</v>
      </c>
      <c r="I3994" s="533" t="str">
        <f t="shared" ref="I3994:J3994" si="3642">I3992</f>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v>
      </c>
      <c r="J3994" s="533" t="str">
        <f t="shared" si="3642"/>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v>
      </c>
      <c r="K3994" s="189" t="s">
        <v>20</v>
      </c>
      <c r="L3994" s="189" t="s">
        <v>1006</v>
      </c>
      <c r="M3994" s="185">
        <v>7</v>
      </c>
      <c r="N3994" s="508" t="s">
        <v>39</v>
      </c>
      <c r="O3994" s="533">
        <v>130</v>
      </c>
      <c r="P3994" s="533">
        <v>910</v>
      </c>
      <c r="Q3994" s="533">
        <f t="shared" si="3638"/>
        <v>120.9</v>
      </c>
      <c r="R3994" s="533">
        <f t="shared" si="3639"/>
        <v>846.30000000000007</v>
      </c>
    </row>
    <row r="3995" spans="1:18" ht="15.75">
      <c r="A3995" s="533" t="s">
        <v>2729</v>
      </c>
      <c r="B3995" s="533">
        <v>27</v>
      </c>
      <c r="C3995" s="533" t="s">
        <v>998</v>
      </c>
      <c r="D3995" s="572" t="s">
        <v>2749</v>
      </c>
      <c r="E3995" s="571" t="s">
        <v>1318</v>
      </c>
      <c r="F3995" s="533" t="s">
        <v>1835</v>
      </c>
      <c r="G3995" s="533" t="s">
        <v>2725</v>
      </c>
      <c r="H3995" s="533">
        <v>1250</v>
      </c>
      <c r="I3995" s="533" t="str">
        <f t="shared" ref="I3995:I3997" si="3643">L3995</f>
        <v>274116  - INTEGRATED AUDIOVISUAL SYSTEMS AND EQUIPMENT - FOR AUDITORIUM</v>
      </c>
      <c r="J3995" s="533" t="str">
        <f t="shared" ref="J3995:J3997" si="3644">L3995</f>
        <v>274116  - INTEGRATED AUDIOVISUAL SYSTEMS AND EQUIPMENT - FOR AUDITORIUM</v>
      </c>
      <c r="K3995" s="242"/>
      <c r="L3995" s="189" t="s">
        <v>1007</v>
      </c>
      <c r="M3995" s="670"/>
      <c r="N3995" s="182"/>
    </row>
    <row r="3996" spans="1:18" ht="15.75">
      <c r="A3996" s="533" t="s">
        <v>2729</v>
      </c>
      <c r="B3996" s="533">
        <v>27</v>
      </c>
      <c r="C3996" s="533" t="s">
        <v>998</v>
      </c>
      <c r="D3996" s="572" t="s">
        <v>2749</v>
      </c>
      <c r="E3996" s="571" t="str">
        <f t="shared" ref="E3996:E4013" si="3645">E3995</f>
        <v>INTEGRATED AUDIOVISUAL SYSTEMS AND EQUIPMENT - FOR AUDITORIUM</v>
      </c>
      <c r="F3996" s="533" t="s">
        <v>1835</v>
      </c>
      <c r="G3996" s="533" t="s">
        <v>2725</v>
      </c>
      <c r="H3996" s="533">
        <v>1251</v>
      </c>
      <c r="I3996" s="533" t="str">
        <f t="shared" si="3643"/>
        <v>Supply, installation, testing, commissioning, putting into satisfactory operation and handing over complete Integrated AV System ; including all necessary accessories, fittings, Support, fixation, cable bonding and labelling, cable management, licenses and all required software ; complete; As shown on drawings and described in specifications</v>
      </c>
      <c r="J3996" s="533" t="str">
        <f t="shared" si="3644"/>
        <v>Supply, installation, testing, commissioning, putting into satisfactory operation and handing over complete Integrated AV System ; including all necessary accessories, fittings, Support, fixation, cable bonding and labelling, cable management, licenses and all required software ; complete; As shown on drawings and described in specifications</v>
      </c>
      <c r="K3996" s="242"/>
      <c r="L3996" s="189" t="s">
        <v>1160</v>
      </c>
      <c r="M3996" s="670"/>
      <c r="N3996" s="182"/>
    </row>
    <row r="3997" spans="1:18" ht="15.75">
      <c r="A3997" s="533" t="s">
        <v>2729</v>
      </c>
      <c r="B3997" s="533">
        <v>27</v>
      </c>
      <c r="C3997" s="533" t="s">
        <v>998</v>
      </c>
      <c r="D3997" s="572" t="s">
        <v>2749</v>
      </c>
      <c r="E3997" s="571" t="str">
        <f t="shared" si="3645"/>
        <v>INTEGRATED AUDIOVISUAL SYSTEMS AND EQUIPMENT - FOR AUDITORIUM</v>
      </c>
      <c r="F3997" s="533" t="s">
        <v>1835</v>
      </c>
      <c r="G3997" s="533" t="s">
        <v>2725</v>
      </c>
      <c r="H3997" s="533">
        <v>1252</v>
      </c>
      <c r="I3997" s="533" t="str">
        <f t="shared" si="3643"/>
        <v>Signal Processing and Central Equipment:</v>
      </c>
      <c r="J3997" s="533" t="str">
        <f t="shared" si="3644"/>
        <v>Signal Processing and Central Equipment:</v>
      </c>
      <c r="K3997" s="242"/>
      <c r="L3997" s="189" t="s">
        <v>1161</v>
      </c>
      <c r="M3997" s="664"/>
      <c r="N3997" s="504"/>
    </row>
    <row r="3998" spans="1:18" ht="15.75">
      <c r="A3998" s="533" t="s">
        <v>2729</v>
      </c>
      <c r="B3998" s="533">
        <v>27</v>
      </c>
      <c r="C3998" s="533" t="s">
        <v>998</v>
      </c>
      <c r="D3998" s="572" t="s">
        <v>2749</v>
      </c>
      <c r="E3998" s="571" t="str">
        <f t="shared" si="3645"/>
        <v>INTEGRATED AUDIOVISUAL SYSTEMS AND EQUIPMENT - FOR AUDITORIUM</v>
      </c>
      <c r="F3998" s="533" t="s">
        <v>1835</v>
      </c>
      <c r="G3998" s="533" t="s">
        <v>2722</v>
      </c>
      <c r="H3998" s="533">
        <v>1253</v>
      </c>
      <c r="I3998" s="533" t="str">
        <f t="shared" ref="I3998:J3998" si="3646">I3996</f>
        <v>Supply, installation, testing, commissioning, putting into satisfactory operation and handing over complete Integrated AV System ; including all necessary accessories, fittings, Support, fixation, cable bonding and labelling, cable management, licenses and all required software ; complete; As shown on drawings and described in specifications</v>
      </c>
      <c r="J3998" s="533" t="str">
        <f t="shared" si="3646"/>
        <v>Supply, installation, testing, commissioning, putting into satisfactory operation and handing over complete Integrated AV System ; including all necessary accessories, fittings, Support, fixation, cable bonding and labelling, cable management, licenses and all required software ; complete; As shown on drawings and described in specifications</v>
      </c>
      <c r="K3998" s="242" t="s">
        <v>21</v>
      </c>
      <c r="L3998" s="256" t="s">
        <v>1162</v>
      </c>
      <c r="M3998" s="256">
        <v>1</v>
      </c>
      <c r="N3998" s="244" t="s">
        <v>2</v>
      </c>
      <c r="Q3998" s="533">
        <f t="shared" ref="Q3998:Q3999" si="3647">O3998*0.93</f>
        <v>0</v>
      </c>
      <c r="R3998" s="533">
        <f t="shared" ref="R3998:R3999" si="3648">Q3998*M3998</f>
        <v>0</v>
      </c>
    </row>
    <row r="3999" spans="1:18" ht="15.75">
      <c r="A3999" s="533" t="s">
        <v>2729</v>
      </c>
      <c r="B3999" s="533">
        <v>27</v>
      </c>
      <c r="C3999" s="533" t="s">
        <v>998</v>
      </c>
      <c r="D3999" s="572" t="s">
        <v>2749</v>
      </c>
      <c r="E3999" s="571" t="str">
        <f t="shared" si="3645"/>
        <v>INTEGRATED AUDIOVISUAL SYSTEMS AND EQUIPMENT - FOR AUDITORIUM</v>
      </c>
      <c r="F3999" s="533" t="s">
        <v>1835</v>
      </c>
      <c r="G3999" s="533" t="s">
        <v>2722</v>
      </c>
      <c r="H3999" s="533">
        <v>1254</v>
      </c>
      <c r="I3999" s="533" t="str">
        <f t="shared" ref="I3999:J3999" si="3649">I3997</f>
        <v>Signal Processing and Central Equipment:</v>
      </c>
      <c r="J3999" s="533" t="str">
        <f t="shared" si="3649"/>
        <v>Signal Processing and Central Equipment:</v>
      </c>
      <c r="K3999" s="242" t="s">
        <v>13</v>
      </c>
      <c r="L3999" s="256" t="s">
        <v>1163</v>
      </c>
      <c r="M3999" s="256">
        <v>1</v>
      </c>
      <c r="N3999" s="244" t="s">
        <v>2</v>
      </c>
      <c r="Q3999" s="533">
        <f t="shared" si="3647"/>
        <v>0</v>
      </c>
      <c r="R3999" s="533">
        <f t="shared" si="3648"/>
        <v>0</v>
      </c>
    </row>
    <row r="4000" spans="1:18" ht="15.75">
      <c r="A4000" s="533" t="s">
        <v>2729</v>
      </c>
      <c r="B4000" s="533">
        <v>27</v>
      </c>
      <c r="C4000" s="533" t="s">
        <v>998</v>
      </c>
      <c r="D4000" s="572" t="s">
        <v>2749</v>
      </c>
      <c r="E4000" s="571" t="str">
        <f t="shared" si="3645"/>
        <v>INTEGRATED AUDIOVISUAL SYSTEMS AND EQUIPMENT - FOR AUDITORIUM</v>
      </c>
      <c r="F4000" s="533" t="s">
        <v>1835</v>
      </c>
      <c r="G4000" s="533" t="s">
        <v>2725</v>
      </c>
      <c r="H4000" s="533">
        <v>1255</v>
      </c>
      <c r="I4000" s="533" t="str">
        <f>L4000</f>
        <v>Video Projection Equipment &amp; Accessories</v>
      </c>
      <c r="J4000" s="533" t="str">
        <f>L4000</f>
        <v>Video Projection Equipment &amp; Accessories</v>
      </c>
      <c r="K4000" s="242"/>
      <c r="L4000" s="242" t="s">
        <v>1164</v>
      </c>
      <c r="M4000" s="672"/>
      <c r="N4000" s="509"/>
    </row>
    <row r="4001" spans="1:18" ht="15.75">
      <c r="A4001" s="533" t="s">
        <v>2729</v>
      </c>
      <c r="B4001" s="533">
        <v>27</v>
      </c>
      <c r="C4001" s="533" t="s">
        <v>998</v>
      </c>
      <c r="D4001" s="572" t="s">
        <v>2749</v>
      </c>
      <c r="E4001" s="571" t="str">
        <f t="shared" si="3645"/>
        <v>INTEGRATED AUDIOVISUAL SYSTEMS AND EQUIPMENT - FOR AUDITORIUM</v>
      </c>
      <c r="F4001" s="533" t="s">
        <v>1835</v>
      </c>
      <c r="G4001" s="533" t="s">
        <v>2722</v>
      </c>
      <c r="H4001" s="533">
        <v>1256</v>
      </c>
      <c r="I4001" s="533" t="str">
        <f t="shared" ref="I4001:J4001" si="3650">I3999</f>
        <v>Signal Processing and Central Equipment:</v>
      </c>
      <c r="J4001" s="533" t="str">
        <f t="shared" si="3650"/>
        <v>Signal Processing and Central Equipment:</v>
      </c>
      <c r="K4001" s="242" t="s">
        <v>15</v>
      </c>
      <c r="L4001" s="242" t="s">
        <v>1011</v>
      </c>
      <c r="M4001" s="256">
        <v>1</v>
      </c>
      <c r="N4001" s="506" t="s">
        <v>39</v>
      </c>
      <c r="Q4001" s="533">
        <f t="shared" ref="Q4001:Q4003" si="3651">O4001*0.93</f>
        <v>0</v>
      </c>
      <c r="R4001" s="533">
        <f t="shared" ref="R4001:R4003" si="3652">Q4001*M4001</f>
        <v>0</v>
      </c>
    </row>
    <row r="4002" spans="1:18" ht="15.75">
      <c r="A4002" s="533" t="s">
        <v>2729</v>
      </c>
      <c r="B4002" s="533">
        <v>27</v>
      </c>
      <c r="C4002" s="533" t="s">
        <v>998</v>
      </c>
      <c r="D4002" s="572" t="s">
        <v>2749</v>
      </c>
      <c r="E4002" s="571" t="str">
        <f t="shared" si="3645"/>
        <v>INTEGRATED AUDIOVISUAL SYSTEMS AND EQUIPMENT - FOR AUDITORIUM</v>
      </c>
      <c r="F4002" s="533" t="s">
        <v>1835</v>
      </c>
      <c r="G4002" s="533" t="s">
        <v>2722</v>
      </c>
      <c r="H4002" s="533">
        <v>1257</v>
      </c>
      <c r="I4002" s="533" t="str">
        <f t="shared" ref="I4002:J4002" si="3653">I4000</f>
        <v>Video Projection Equipment &amp; Accessories</v>
      </c>
      <c r="J4002" s="533" t="str">
        <f t="shared" si="3653"/>
        <v>Video Projection Equipment &amp; Accessories</v>
      </c>
      <c r="K4002" s="242" t="s">
        <v>17</v>
      </c>
      <c r="L4002" s="242" t="s">
        <v>1165</v>
      </c>
      <c r="M4002" s="256">
        <v>1</v>
      </c>
      <c r="N4002" s="506" t="s">
        <v>39</v>
      </c>
      <c r="Q4002" s="533">
        <f t="shared" si="3651"/>
        <v>0</v>
      </c>
      <c r="R4002" s="533">
        <f t="shared" si="3652"/>
        <v>0</v>
      </c>
    </row>
    <row r="4003" spans="1:18" ht="15.75">
      <c r="A4003" s="533" t="s">
        <v>2729</v>
      </c>
      <c r="B4003" s="533">
        <v>27</v>
      </c>
      <c r="C4003" s="533" t="s">
        <v>998</v>
      </c>
      <c r="D4003" s="572" t="s">
        <v>2749</v>
      </c>
      <c r="E4003" s="571" t="str">
        <f t="shared" si="3645"/>
        <v>INTEGRATED AUDIOVISUAL SYSTEMS AND EQUIPMENT - FOR AUDITORIUM</v>
      </c>
      <c r="F4003" s="533" t="s">
        <v>1835</v>
      </c>
      <c r="G4003" s="533" t="s">
        <v>2722</v>
      </c>
      <c r="H4003" s="533">
        <v>1258</v>
      </c>
      <c r="I4003" s="533" t="str">
        <f t="shared" ref="I4003:J4003" si="3654">I4001</f>
        <v>Signal Processing and Central Equipment:</v>
      </c>
      <c r="J4003" s="533" t="str">
        <f t="shared" si="3654"/>
        <v>Signal Processing and Central Equipment:</v>
      </c>
      <c r="K4003" s="242" t="s">
        <v>19</v>
      </c>
      <c r="L4003" s="242" t="s">
        <v>1166</v>
      </c>
      <c r="M4003" s="256">
        <v>1</v>
      </c>
      <c r="N4003" s="506" t="s">
        <v>39</v>
      </c>
      <c r="Q4003" s="533">
        <f t="shared" si="3651"/>
        <v>0</v>
      </c>
      <c r="R4003" s="533">
        <f t="shared" si="3652"/>
        <v>0</v>
      </c>
    </row>
    <row r="4004" spans="1:18" ht="15.75">
      <c r="A4004" s="533" t="s">
        <v>2729</v>
      </c>
      <c r="B4004" s="533">
        <v>27</v>
      </c>
      <c r="C4004" s="533" t="s">
        <v>998</v>
      </c>
      <c r="D4004" s="572" t="s">
        <v>2749</v>
      </c>
      <c r="E4004" s="571" t="str">
        <f t="shared" si="3645"/>
        <v>INTEGRATED AUDIOVISUAL SYSTEMS AND EQUIPMENT - FOR AUDITORIUM</v>
      </c>
      <c r="F4004" s="533" t="s">
        <v>1835</v>
      </c>
      <c r="G4004" s="533" t="s">
        <v>2725</v>
      </c>
      <c r="H4004" s="533">
        <v>1259</v>
      </c>
      <c r="I4004" s="533" t="str">
        <f>L4004</f>
        <v>Sound Re-inforcement Equipment:</v>
      </c>
      <c r="J4004" s="533" t="str">
        <f>L4004</f>
        <v>Sound Re-inforcement Equipment:</v>
      </c>
      <c r="K4004" s="242"/>
      <c r="L4004" s="242" t="s">
        <v>1167</v>
      </c>
      <c r="M4004" s="672"/>
      <c r="N4004" s="506"/>
    </row>
    <row r="4005" spans="1:18" ht="15.75">
      <c r="A4005" s="533" t="s">
        <v>2729</v>
      </c>
      <c r="B4005" s="533">
        <v>27</v>
      </c>
      <c r="C4005" s="533" t="s">
        <v>998</v>
      </c>
      <c r="D4005" s="572" t="s">
        <v>2749</v>
      </c>
      <c r="E4005" s="571" t="str">
        <f t="shared" si="3645"/>
        <v>INTEGRATED AUDIOVISUAL SYSTEMS AND EQUIPMENT - FOR AUDITORIUM</v>
      </c>
      <c r="F4005" s="533" t="s">
        <v>1835</v>
      </c>
      <c r="G4005" s="533" t="s">
        <v>2722</v>
      </c>
      <c r="H4005" s="533">
        <v>1260</v>
      </c>
      <c r="I4005" s="533" t="str">
        <f t="shared" ref="I4005:J4005" si="3655">I4003</f>
        <v>Signal Processing and Central Equipment:</v>
      </c>
      <c r="J4005" s="533" t="str">
        <f t="shared" si="3655"/>
        <v>Signal Processing and Central Equipment:</v>
      </c>
      <c r="K4005" s="242" t="s">
        <v>20</v>
      </c>
      <c r="L4005" s="242" t="s">
        <v>1010</v>
      </c>
      <c r="M4005" s="256">
        <v>10</v>
      </c>
      <c r="N4005" s="506" t="s">
        <v>39</v>
      </c>
      <c r="Q4005" s="533">
        <f t="shared" ref="Q4005:Q4007" si="3656">O4005*0.93</f>
        <v>0</v>
      </c>
      <c r="R4005" s="533">
        <f t="shared" ref="R4005:R4007" si="3657">Q4005*M4005</f>
        <v>0</v>
      </c>
    </row>
    <row r="4006" spans="1:18" ht="15.75">
      <c r="A4006" s="533" t="s">
        <v>2729</v>
      </c>
      <c r="B4006" s="533">
        <v>27</v>
      </c>
      <c r="C4006" s="533" t="s">
        <v>998</v>
      </c>
      <c r="D4006" s="572" t="s">
        <v>2749</v>
      </c>
      <c r="E4006" s="571" t="str">
        <f t="shared" si="3645"/>
        <v>INTEGRATED AUDIOVISUAL SYSTEMS AND EQUIPMENT - FOR AUDITORIUM</v>
      </c>
      <c r="F4006" s="533" t="s">
        <v>1835</v>
      </c>
      <c r="G4006" s="533" t="s">
        <v>2722</v>
      </c>
      <c r="H4006" s="533">
        <v>1261</v>
      </c>
      <c r="I4006" s="533" t="str">
        <f t="shared" ref="I4006:J4006" si="3658">I4004</f>
        <v>Sound Re-inforcement Equipment:</v>
      </c>
      <c r="J4006" s="533" t="str">
        <f t="shared" si="3658"/>
        <v>Sound Re-inforcement Equipment:</v>
      </c>
      <c r="K4006" s="242" t="s">
        <v>21</v>
      </c>
      <c r="L4006" s="242" t="s">
        <v>1008</v>
      </c>
      <c r="M4006" s="256">
        <v>3</v>
      </c>
      <c r="N4006" s="506" t="s">
        <v>39</v>
      </c>
      <c r="Q4006" s="533">
        <f t="shared" si="3656"/>
        <v>0</v>
      </c>
      <c r="R4006" s="533">
        <f t="shared" si="3657"/>
        <v>0</v>
      </c>
    </row>
    <row r="4007" spans="1:18" ht="15.75">
      <c r="A4007" s="533" t="s">
        <v>2729</v>
      </c>
      <c r="B4007" s="533">
        <v>27</v>
      </c>
      <c r="C4007" s="533" t="s">
        <v>998</v>
      </c>
      <c r="D4007" s="572" t="s">
        <v>2749</v>
      </c>
      <c r="E4007" s="571" t="str">
        <f t="shared" si="3645"/>
        <v>INTEGRATED AUDIOVISUAL SYSTEMS AND EQUIPMENT - FOR AUDITORIUM</v>
      </c>
      <c r="F4007" s="533" t="s">
        <v>1835</v>
      </c>
      <c r="G4007" s="533" t="s">
        <v>2722</v>
      </c>
      <c r="H4007" s="533">
        <v>1262</v>
      </c>
      <c r="I4007" s="533" t="str">
        <f t="shared" ref="I4007:J4007" si="3659">I4005</f>
        <v>Signal Processing and Central Equipment:</v>
      </c>
      <c r="J4007" s="533" t="str">
        <f t="shared" si="3659"/>
        <v>Signal Processing and Central Equipment:</v>
      </c>
      <c r="K4007" s="242" t="s">
        <v>45</v>
      </c>
      <c r="L4007" s="242" t="s">
        <v>1009</v>
      </c>
      <c r="M4007" s="256">
        <v>2</v>
      </c>
      <c r="N4007" s="506" t="s">
        <v>39</v>
      </c>
      <c r="Q4007" s="533">
        <f t="shared" si="3656"/>
        <v>0</v>
      </c>
      <c r="R4007" s="533">
        <f t="shared" si="3657"/>
        <v>0</v>
      </c>
    </row>
    <row r="4008" spans="1:18" ht="15.75">
      <c r="A4008" s="533" t="s">
        <v>2729</v>
      </c>
      <c r="B4008" s="533">
        <v>27</v>
      </c>
      <c r="C4008" s="533" t="s">
        <v>998</v>
      </c>
      <c r="D4008" s="572" t="s">
        <v>2749</v>
      </c>
      <c r="E4008" s="571" t="str">
        <f t="shared" si="3645"/>
        <v>INTEGRATED AUDIOVISUAL SYSTEMS AND EQUIPMENT - FOR AUDITORIUM</v>
      </c>
      <c r="F4008" s="533" t="s">
        <v>1835</v>
      </c>
      <c r="G4008" s="533" t="s">
        <v>2725</v>
      </c>
      <c r="H4008" s="533">
        <v>1263</v>
      </c>
      <c r="I4008" s="533" t="str">
        <f>L4008</f>
        <v>Miscellaneous Components:</v>
      </c>
      <c r="J4008" s="533" t="str">
        <f>L4008</f>
        <v>Miscellaneous Components:</v>
      </c>
      <c r="K4008" s="242"/>
      <c r="L4008" s="242" t="s">
        <v>1168</v>
      </c>
      <c r="M4008" s="672"/>
      <c r="N4008" s="506"/>
    </row>
    <row r="4009" spans="1:18" ht="15.75">
      <c r="A4009" s="533" t="s">
        <v>2729</v>
      </c>
      <c r="B4009" s="533">
        <v>27</v>
      </c>
      <c r="C4009" s="533" t="s">
        <v>998</v>
      </c>
      <c r="D4009" s="572" t="s">
        <v>2749</v>
      </c>
      <c r="E4009" s="571" t="str">
        <f t="shared" si="3645"/>
        <v>INTEGRATED AUDIOVISUAL SYSTEMS AND EQUIPMENT - FOR AUDITORIUM</v>
      </c>
      <c r="F4009" s="533" t="s">
        <v>1835</v>
      </c>
      <c r="G4009" s="533" t="s">
        <v>2722</v>
      </c>
      <c r="H4009" s="533">
        <v>1264</v>
      </c>
      <c r="I4009" s="533" t="str">
        <f t="shared" ref="I4009:J4009" si="3660">I4007</f>
        <v>Signal Processing and Central Equipment:</v>
      </c>
      <c r="J4009" s="533" t="str">
        <f t="shared" si="3660"/>
        <v>Signal Processing and Central Equipment:</v>
      </c>
      <c r="K4009" s="242" t="s">
        <v>48</v>
      </c>
      <c r="L4009" s="242" t="s">
        <v>1012</v>
      </c>
      <c r="M4009" s="256">
        <v>1</v>
      </c>
      <c r="N4009" s="506" t="s">
        <v>39</v>
      </c>
      <c r="Q4009" s="533">
        <f t="shared" ref="Q4009:Q4011" si="3661">O4009*0.93</f>
        <v>0</v>
      </c>
      <c r="R4009" s="533">
        <f t="shared" ref="R4009:R4011" si="3662">Q4009*M4009</f>
        <v>0</v>
      </c>
    </row>
    <row r="4010" spans="1:18" ht="15.75">
      <c r="A4010" s="533" t="s">
        <v>2729</v>
      </c>
      <c r="B4010" s="533">
        <v>27</v>
      </c>
      <c r="C4010" s="533" t="s">
        <v>998</v>
      </c>
      <c r="D4010" s="572" t="s">
        <v>2749</v>
      </c>
      <c r="E4010" s="571" t="str">
        <f t="shared" si="3645"/>
        <v>INTEGRATED AUDIOVISUAL SYSTEMS AND EQUIPMENT - FOR AUDITORIUM</v>
      </c>
      <c r="F4010" s="533" t="s">
        <v>1835</v>
      </c>
      <c r="G4010" s="533" t="s">
        <v>2722</v>
      </c>
      <c r="H4010" s="533">
        <v>1265</v>
      </c>
      <c r="I4010" s="533" t="str">
        <f t="shared" ref="I4010:J4010" si="3663">I4008</f>
        <v>Miscellaneous Components:</v>
      </c>
      <c r="J4010" s="533" t="str">
        <f t="shared" si="3663"/>
        <v>Miscellaneous Components:</v>
      </c>
      <c r="K4010" s="242" t="s">
        <v>50</v>
      </c>
      <c r="L4010" s="242" t="s">
        <v>1013</v>
      </c>
      <c r="M4010" s="256">
        <v>1</v>
      </c>
      <c r="N4010" s="506" t="s">
        <v>39</v>
      </c>
      <c r="Q4010" s="533">
        <f t="shared" si="3661"/>
        <v>0</v>
      </c>
      <c r="R4010" s="533">
        <f t="shared" si="3662"/>
        <v>0</v>
      </c>
    </row>
    <row r="4011" spans="1:18" ht="15.75">
      <c r="A4011" s="533" t="s">
        <v>2729</v>
      </c>
      <c r="B4011" s="533">
        <v>27</v>
      </c>
      <c r="C4011" s="533" t="s">
        <v>998</v>
      </c>
      <c r="D4011" s="572" t="s">
        <v>2749</v>
      </c>
      <c r="E4011" s="571" t="str">
        <f t="shared" si="3645"/>
        <v>INTEGRATED AUDIOVISUAL SYSTEMS AND EQUIPMENT - FOR AUDITORIUM</v>
      </c>
      <c r="F4011" s="533" t="s">
        <v>1835</v>
      </c>
      <c r="G4011" s="533" t="s">
        <v>2722</v>
      </c>
      <c r="H4011" s="533">
        <v>1266</v>
      </c>
      <c r="I4011" s="533" t="str">
        <f t="shared" ref="I4011:J4011" si="3664">I4009</f>
        <v>Signal Processing and Central Equipment:</v>
      </c>
      <c r="J4011" s="533" t="str">
        <f t="shared" si="3664"/>
        <v>Signal Processing and Central Equipment:</v>
      </c>
      <c r="K4011" s="242" t="s">
        <v>76</v>
      </c>
      <c r="L4011" s="242" t="s">
        <v>1169</v>
      </c>
      <c r="M4011" s="256">
        <v>1</v>
      </c>
      <c r="N4011" s="506" t="s">
        <v>39</v>
      </c>
      <c r="Q4011" s="533">
        <f t="shared" si="3661"/>
        <v>0</v>
      </c>
      <c r="R4011" s="533">
        <f t="shared" si="3662"/>
        <v>0</v>
      </c>
    </row>
    <row r="4012" spans="1:18" ht="15.75">
      <c r="A4012" s="533" t="s">
        <v>2729</v>
      </c>
      <c r="B4012" s="533">
        <v>27</v>
      </c>
      <c r="C4012" s="533" t="s">
        <v>998</v>
      </c>
      <c r="D4012" s="572" t="s">
        <v>2749</v>
      </c>
      <c r="E4012" s="571" t="str">
        <f t="shared" si="3645"/>
        <v>INTEGRATED AUDIOVISUAL SYSTEMS AND EQUIPMENT - FOR AUDITORIUM</v>
      </c>
      <c r="F4012" s="533" t="s">
        <v>1835</v>
      </c>
      <c r="G4012" s="533" t="s">
        <v>2725</v>
      </c>
      <c r="H4012" s="533">
        <v>1267</v>
      </c>
      <c r="I4012" s="533" t="str">
        <f>L4012</f>
        <v>A/V Equipment Racks/ Cabinets</v>
      </c>
      <c r="J4012" s="533" t="str">
        <f>L4012</f>
        <v>A/V Equipment Racks/ Cabinets</v>
      </c>
      <c r="K4012" s="242"/>
      <c r="L4012" s="242" t="s">
        <v>1170</v>
      </c>
      <c r="M4012" s="672"/>
      <c r="N4012" s="509"/>
    </row>
    <row r="4013" spans="1:18" ht="15.75">
      <c r="A4013" s="533" t="s">
        <v>2729</v>
      </c>
      <c r="B4013" s="533">
        <v>27</v>
      </c>
      <c r="C4013" s="533" t="s">
        <v>998</v>
      </c>
      <c r="D4013" s="572" t="s">
        <v>2749</v>
      </c>
      <c r="E4013" s="571" t="str">
        <f t="shared" si="3645"/>
        <v>INTEGRATED AUDIOVISUAL SYSTEMS AND EQUIPMENT - FOR AUDITORIUM</v>
      </c>
      <c r="F4013" s="533" t="s">
        <v>1835</v>
      </c>
      <c r="G4013" s="533" t="s">
        <v>2722</v>
      </c>
      <c r="H4013" s="533">
        <v>1268</v>
      </c>
      <c r="I4013" s="533" t="str">
        <f>I4011</f>
        <v>Signal Processing and Central Equipment:</v>
      </c>
      <c r="J4013" s="533" t="str">
        <f>J4011</f>
        <v>Signal Processing and Central Equipment:</v>
      </c>
      <c r="K4013" s="242" t="s">
        <v>77</v>
      </c>
      <c r="L4013" s="242" t="s">
        <v>1171</v>
      </c>
      <c r="M4013" s="256">
        <v>1</v>
      </c>
      <c r="N4013" s="506" t="s">
        <v>39</v>
      </c>
      <c r="Q4013" s="533">
        <f>O4013*0.93</f>
        <v>0</v>
      </c>
      <c r="R4013" s="533">
        <f>Q4013*M4013</f>
        <v>0</v>
      </c>
    </row>
    <row r="4014" spans="1:18" ht="15.75">
      <c r="A4014" s="533" t="s">
        <v>2729</v>
      </c>
      <c r="B4014" s="533">
        <v>27</v>
      </c>
      <c r="C4014" s="533" t="s">
        <v>998</v>
      </c>
      <c r="D4014" s="572" t="s">
        <v>2750</v>
      </c>
      <c r="E4014" s="571" t="s">
        <v>1298</v>
      </c>
      <c r="F4014" s="533" t="s">
        <v>1835</v>
      </c>
      <c r="G4014" s="533" t="s">
        <v>2725</v>
      </c>
      <c r="H4014" s="533">
        <v>1269</v>
      </c>
      <c r="I4014" s="533" t="str">
        <f t="shared" ref="I4014:I4016" si="3665">L4014</f>
        <v>275118 - PUBLIC ADDRESS / VOICE ALARM (PA/VA) SYSTEM</v>
      </c>
      <c r="J4014" s="533" t="str">
        <f t="shared" ref="J4014:J4016" si="3666">L4014</f>
        <v>275118 - PUBLIC ADDRESS / VOICE ALARM (PA/VA) SYSTEM</v>
      </c>
      <c r="K4014" s="190"/>
      <c r="L4014" s="190" t="s">
        <v>1172</v>
      </c>
      <c r="M4014" s="664"/>
      <c r="N4014" s="182"/>
    </row>
    <row r="4015" spans="1:18" ht="15.75">
      <c r="A4015" s="533" t="s">
        <v>2729</v>
      </c>
      <c r="B4015" s="533">
        <v>27</v>
      </c>
      <c r="C4015" s="533" t="s">
        <v>998</v>
      </c>
      <c r="D4015" s="572" t="s">
        <v>2750</v>
      </c>
      <c r="E4015" s="571" t="str">
        <f t="shared" ref="E4015:E4023" si="3667">E4014</f>
        <v xml:space="preserve"> PUBLIC ADDRESS / VOICE ALARM (PA/VA) SYSTEM</v>
      </c>
      <c r="F4015" s="533" t="s">
        <v>1835</v>
      </c>
      <c r="G4015" s="533" t="s">
        <v>2725</v>
      </c>
      <c r="H4015" s="533">
        <v>1270</v>
      </c>
      <c r="I4015" s="533" t="str">
        <f t="shared" si="3665"/>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J4015" s="533" t="str">
        <f t="shared" si="3666"/>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K4015" s="190"/>
      <c r="L4015" s="190" t="s">
        <v>1173</v>
      </c>
      <c r="M4015" s="670"/>
      <c r="N4015" s="182"/>
    </row>
    <row r="4016" spans="1:18" ht="15.75">
      <c r="A4016" s="533" t="s">
        <v>2729</v>
      </c>
      <c r="B4016" s="533">
        <v>27</v>
      </c>
      <c r="C4016" s="533" t="s">
        <v>998</v>
      </c>
      <c r="D4016" s="572" t="s">
        <v>2750</v>
      </c>
      <c r="E4016" s="571" t="str">
        <f t="shared" si="3667"/>
        <v xml:space="preserve"> PUBLIC ADDRESS / VOICE ALARM (PA/VA) SYSTEM</v>
      </c>
      <c r="F4016" s="533" t="s">
        <v>1835</v>
      </c>
      <c r="G4016" s="533" t="s">
        <v>2725</v>
      </c>
      <c r="H4016" s="533">
        <v>1271</v>
      </c>
      <c r="I4016" s="533" t="str">
        <f t="shared" si="3665"/>
        <v>Central (Headend) System Components;</v>
      </c>
      <c r="J4016" s="533" t="str">
        <f t="shared" si="3666"/>
        <v>Central (Headend) System Components;</v>
      </c>
      <c r="K4016" s="190"/>
      <c r="L4016" s="190" t="s">
        <v>1174</v>
      </c>
      <c r="M4016" s="675"/>
      <c r="N4016" s="182"/>
    </row>
    <row r="4017" spans="1:18" ht="15.75">
      <c r="A4017" s="533" t="s">
        <v>2729</v>
      </c>
      <c r="B4017" s="533">
        <v>27</v>
      </c>
      <c r="C4017" s="533" t="s">
        <v>998</v>
      </c>
      <c r="D4017" s="572" t="s">
        <v>2750</v>
      </c>
      <c r="E4017" s="571" t="str">
        <f t="shared" si="3667"/>
        <v xml:space="preserve"> PUBLIC ADDRESS / VOICE ALARM (PA/VA) SYSTEM</v>
      </c>
      <c r="F4017" s="533" t="s">
        <v>1835</v>
      </c>
      <c r="G4017" s="533" t="s">
        <v>2722</v>
      </c>
      <c r="H4017" s="533">
        <v>1272</v>
      </c>
      <c r="I4017" s="533" t="str">
        <f>I4015</f>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J4017" s="533" t="str">
        <f>J4015</f>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K4017" s="676" t="s">
        <v>13</v>
      </c>
      <c r="L4017" s="676" t="s">
        <v>1175</v>
      </c>
      <c r="M4017" s="180">
        <v>1</v>
      </c>
      <c r="N4017" s="182" t="s">
        <v>2</v>
      </c>
      <c r="O4017" s="533">
        <v>7800</v>
      </c>
      <c r="P4017" s="533">
        <v>7800</v>
      </c>
      <c r="Q4017" s="533">
        <f>O4017*0.93</f>
        <v>7254</v>
      </c>
      <c r="R4017" s="533">
        <f>Q4017*M4017</f>
        <v>7254</v>
      </c>
    </row>
    <row r="4018" spans="1:18" ht="16.5" thickBot="1">
      <c r="A4018" s="533" t="s">
        <v>2729</v>
      </c>
      <c r="B4018" s="533">
        <v>27</v>
      </c>
      <c r="C4018" s="533" t="s">
        <v>998</v>
      </c>
      <c r="D4018" s="572" t="s">
        <v>2750</v>
      </c>
      <c r="E4018" s="571" t="str">
        <f t="shared" si="3667"/>
        <v xml:space="preserve"> PUBLIC ADDRESS / VOICE ALARM (PA/VA) SYSTEM</v>
      </c>
      <c r="F4018" s="533" t="s">
        <v>1835</v>
      </c>
      <c r="G4018" s="533" t="s">
        <v>2725</v>
      </c>
      <c r="H4018" s="533">
        <v>1273</v>
      </c>
      <c r="I4018" s="533" t="str">
        <f>L4018</f>
        <v>System Peripheral Devices;</v>
      </c>
      <c r="J4018" s="533" t="str">
        <f>L4018</f>
        <v>System Peripheral Devices;</v>
      </c>
      <c r="K4018" s="676"/>
      <c r="L4018" s="676" t="s">
        <v>1176</v>
      </c>
      <c r="M4018" s="646"/>
      <c r="N4018" s="182"/>
    </row>
    <row r="4019" spans="1:18" ht="15.75">
      <c r="A4019" s="533" t="s">
        <v>2729</v>
      </c>
      <c r="B4019" s="533">
        <v>27</v>
      </c>
      <c r="C4019" s="533" t="s">
        <v>998</v>
      </c>
      <c r="D4019" s="572" t="s">
        <v>2750</v>
      </c>
      <c r="E4019" s="571" t="str">
        <f t="shared" si="3667"/>
        <v xml:space="preserve"> PUBLIC ADDRESS / VOICE ALARM (PA/VA) SYSTEM</v>
      </c>
      <c r="F4019" s="533" t="s">
        <v>1835</v>
      </c>
      <c r="G4019" s="533" t="s">
        <v>2722</v>
      </c>
      <c r="H4019" s="533">
        <v>1274</v>
      </c>
      <c r="I4019" s="533" t="str">
        <f t="shared" ref="I4019:J4019" si="3668">I4017</f>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J4019" s="533" t="str">
        <f t="shared" si="3668"/>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K4019" s="676" t="s">
        <v>15</v>
      </c>
      <c r="L4019" s="676" t="s">
        <v>1177</v>
      </c>
      <c r="M4019" s="188">
        <v>1</v>
      </c>
      <c r="N4019" s="502" t="s">
        <v>39</v>
      </c>
      <c r="O4019" s="533">
        <v>1250</v>
      </c>
      <c r="P4019" s="533">
        <v>1250</v>
      </c>
      <c r="Q4019" s="533">
        <f t="shared" ref="Q4019:Q4021" si="3669">O4019*0.93</f>
        <v>1162.5</v>
      </c>
      <c r="R4019" s="533">
        <f t="shared" ref="R4019:R4021" si="3670">Q4019*M4019</f>
        <v>1162.5</v>
      </c>
    </row>
    <row r="4020" spans="1:18" ht="16.5" thickBot="1">
      <c r="A4020" s="533" t="s">
        <v>2729</v>
      </c>
      <c r="B4020" s="533">
        <v>27</v>
      </c>
      <c r="C4020" s="533" t="s">
        <v>998</v>
      </c>
      <c r="D4020" s="572" t="s">
        <v>2750</v>
      </c>
      <c r="E4020" s="571" t="str">
        <f t="shared" si="3667"/>
        <v xml:space="preserve"> PUBLIC ADDRESS / VOICE ALARM (PA/VA) SYSTEM</v>
      </c>
      <c r="F4020" s="533" t="s">
        <v>1835</v>
      </c>
      <c r="G4020" s="533" t="s">
        <v>2722</v>
      </c>
      <c r="H4020" s="533">
        <v>1275</v>
      </c>
      <c r="I4020" s="533" t="str">
        <f t="shared" ref="I4020:J4020" si="3671">I4018</f>
        <v>System Peripheral Devices;</v>
      </c>
      <c r="J4020" s="533" t="str">
        <f t="shared" si="3671"/>
        <v>System Peripheral Devices;</v>
      </c>
      <c r="K4020" s="676" t="s">
        <v>17</v>
      </c>
      <c r="L4020" s="676" t="s">
        <v>1014</v>
      </c>
      <c r="M4020" s="188">
        <v>90</v>
      </c>
      <c r="N4020" s="503" t="s">
        <v>39</v>
      </c>
      <c r="O4020" s="533">
        <v>110</v>
      </c>
      <c r="P4020" s="533">
        <v>9900</v>
      </c>
      <c r="Q4020" s="533">
        <f t="shared" si="3669"/>
        <v>102.30000000000001</v>
      </c>
      <c r="R4020" s="533">
        <f t="shared" si="3670"/>
        <v>9207.0000000000018</v>
      </c>
    </row>
    <row r="4021" spans="1:18" ht="15.75">
      <c r="A4021" s="533" t="s">
        <v>2729</v>
      </c>
      <c r="B4021" s="533">
        <v>27</v>
      </c>
      <c r="C4021" s="533" t="s">
        <v>998</v>
      </c>
      <c r="D4021" s="572" t="s">
        <v>2750</v>
      </c>
      <c r="E4021" s="571" t="str">
        <f t="shared" si="3667"/>
        <v xml:space="preserve"> PUBLIC ADDRESS / VOICE ALARM (PA/VA) SYSTEM</v>
      </c>
      <c r="F4021" s="533" t="s">
        <v>1835</v>
      </c>
      <c r="G4021" s="533" t="s">
        <v>2722</v>
      </c>
      <c r="H4021" s="533">
        <v>1276</v>
      </c>
      <c r="I4021" s="533" t="str">
        <f t="shared" ref="I4021:J4021" si="3672">I4019</f>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J4021" s="533" t="str">
        <f t="shared" si="3672"/>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K4021" s="676" t="s">
        <v>19</v>
      </c>
      <c r="L4021" s="676" t="s">
        <v>1178</v>
      </c>
      <c r="M4021" s="665">
        <v>1</v>
      </c>
      <c r="N4021" s="182" t="s">
        <v>39</v>
      </c>
      <c r="O4021" s="533">
        <v>780</v>
      </c>
      <c r="P4021" s="533">
        <v>780</v>
      </c>
      <c r="Q4021" s="533">
        <f t="shared" si="3669"/>
        <v>725.40000000000009</v>
      </c>
      <c r="R4021" s="533">
        <f t="shared" si="3670"/>
        <v>725.40000000000009</v>
      </c>
    </row>
    <row r="4022" spans="1:18" ht="15.75">
      <c r="A4022" s="533" t="s">
        <v>2729</v>
      </c>
      <c r="B4022" s="533">
        <v>27</v>
      </c>
      <c r="C4022" s="533" t="s">
        <v>998</v>
      </c>
      <c r="D4022" s="572" t="s">
        <v>2750</v>
      </c>
      <c r="E4022" s="571" t="str">
        <f t="shared" si="3667"/>
        <v xml:space="preserve"> PUBLIC ADDRESS / VOICE ALARM (PA/VA) SYSTEM</v>
      </c>
      <c r="F4022" s="533" t="s">
        <v>1835</v>
      </c>
      <c r="G4022" s="533" t="s">
        <v>2725</v>
      </c>
      <c r="H4022" s="533">
        <v>1277</v>
      </c>
      <c r="I4022" s="533" t="str">
        <f>L4022</f>
        <v>A/V Equipment Racks/ Cabinets</v>
      </c>
      <c r="J4022" s="533" t="str">
        <f>L4022</f>
        <v>A/V Equipment Racks/ Cabinets</v>
      </c>
      <c r="K4022" s="189"/>
      <c r="L4022" s="189" t="s">
        <v>1170</v>
      </c>
      <c r="M4022" s="664"/>
      <c r="N4022" s="504"/>
    </row>
    <row r="4023" spans="1:18" ht="15.75">
      <c r="A4023" s="533" t="s">
        <v>2729</v>
      </c>
      <c r="B4023" s="533">
        <v>27</v>
      </c>
      <c r="C4023" s="533" t="s">
        <v>998</v>
      </c>
      <c r="D4023" s="572" t="s">
        <v>2750</v>
      </c>
      <c r="E4023" s="571" t="str">
        <f t="shared" si="3667"/>
        <v xml:space="preserve"> PUBLIC ADDRESS / VOICE ALARM (PA/VA) SYSTEM</v>
      </c>
      <c r="F4023" s="533" t="s">
        <v>1835</v>
      </c>
      <c r="G4023" s="533" t="s">
        <v>2722</v>
      </c>
      <c r="H4023" s="533">
        <v>1278</v>
      </c>
      <c r="I4023" s="533" t="str">
        <f>I4021</f>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J4023" s="533" t="str">
        <f>J4021</f>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K4023" s="189" t="s">
        <v>20</v>
      </c>
      <c r="L4023" s="189" t="s">
        <v>1179</v>
      </c>
      <c r="M4023" s="185">
        <v>1</v>
      </c>
      <c r="N4023" s="182" t="s">
        <v>39</v>
      </c>
      <c r="O4023" s="533">
        <v>4700</v>
      </c>
      <c r="P4023" s="533">
        <v>4700</v>
      </c>
      <c r="Q4023" s="533">
        <f>O4023*0.93</f>
        <v>4371</v>
      </c>
      <c r="R4023" s="533">
        <f>Q4023*M4023</f>
        <v>4371</v>
      </c>
    </row>
    <row r="4024" spans="1:18" ht="15.75">
      <c r="A4024" s="533" t="s">
        <v>2729</v>
      </c>
      <c r="B4024" s="533">
        <v>27</v>
      </c>
      <c r="C4024" s="533" t="s">
        <v>998</v>
      </c>
      <c r="D4024" s="572" t="s">
        <v>1309</v>
      </c>
      <c r="E4024" s="571" t="s">
        <v>1313</v>
      </c>
      <c r="F4024" s="533" t="str">
        <f t="shared" ref="F4024:F4030" si="3673">VLOOKUP(D:D,trade,3,FALSE)</f>
        <v>EL</v>
      </c>
      <c r="G4024" s="533" t="s">
        <v>2725</v>
      </c>
      <c r="H4024" s="533">
        <v>1279</v>
      </c>
      <c r="I4024" s="533" t="str">
        <f t="shared" ref="I4024:I4025" si="3674">L4024</f>
        <v>275223- NURSE CALL-CODE BLUE SYSTEMS</v>
      </c>
      <c r="J4024" s="533" t="str">
        <f t="shared" ref="J4024:J4025" si="3675">L4024</f>
        <v>275223- NURSE CALL-CODE BLUE SYSTEMS</v>
      </c>
      <c r="K4024" s="189"/>
      <c r="L4024" s="189" t="s">
        <v>1015</v>
      </c>
      <c r="M4024" s="664"/>
      <c r="N4024" s="393"/>
    </row>
    <row r="4025" spans="1:18" ht="15.75">
      <c r="A4025" s="533" t="s">
        <v>2729</v>
      </c>
      <c r="B4025" s="533">
        <v>27</v>
      </c>
      <c r="C4025" s="533" t="s">
        <v>998</v>
      </c>
      <c r="D4025" s="572" t="s">
        <v>1309</v>
      </c>
      <c r="E4025" s="571" t="str">
        <f t="shared" ref="E4025:E4030" si="3676">E4024</f>
        <v>NURSE CALL-CODE BLUE SYSTEMS</v>
      </c>
      <c r="F4025" s="533" t="str">
        <f t="shared" si="3673"/>
        <v>EL</v>
      </c>
      <c r="G4025" s="533" t="s">
        <v>2725</v>
      </c>
      <c r="H4025" s="533">
        <v>1280</v>
      </c>
      <c r="I4025" s="533" t="str">
        <f t="shared" si="3674"/>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J4025" s="533" t="str">
        <f t="shared" si="3675"/>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K4025" s="189"/>
      <c r="L4025" s="189" t="s">
        <v>1180</v>
      </c>
      <c r="M4025" s="670"/>
      <c r="N4025" s="393"/>
    </row>
    <row r="4026" spans="1:18" ht="15.75">
      <c r="A4026" s="533" t="s">
        <v>2729</v>
      </c>
      <c r="B4026" s="533">
        <v>27</v>
      </c>
      <c r="C4026" s="533" t="s">
        <v>998</v>
      </c>
      <c r="D4026" s="572" t="s">
        <v>1309</v>
      </c>
      <c r="E4026" s="571" t="str">
        <f t="shared" si="3676"/>
        <v>NURSE CALL-CODE BLUE SYSTEMS</v>
      </c>
      <c r="F4026" s="533" t="str">
        <f t="shared" si="3673"/>
        <v>EL</v>
      </c>
      <c r="G4026" s="533" t="s">
        <v>2722</v>
      </c>
      <c r="H4026" s="533">
        <v>1281</v>
      </c>
      <c r="I4026" s="533" t="str">
        <f t="shared" ref="I4026:J4026" si="3677">I4024</f>
        <v>275223- NURSE CALL-CODE BLUE SYSTEMS</v>
      </c>
      <c r="J4026" s="533" t="str">
        <f t="shared" si="3677"/>
        <v>275223- NURSE CALL-CODE BLUE SYSTEMS</v>
      </c>
      <c r="K4026" s="189" t="s">
        <v>13</v>
      </c>
      <c r="L4026" s="189" t="s">
        <v>1114</v>
      </c>
      <c r="M4026" s="665">
        <v>1</v>
      </c>
      <c r="N4026" s="393" t="s">
        <v>39</v>
      </c>
      <c r="O4026" s="533">
        <v>2500</v>
      </c>
      <c r="P4026" s="533">
        <v>2500</v>
      </c>
      <c r="Q4026" s="533">
        <f t="shared" ref="Q4026:Q4029" si="3678">O4026*0.93</f>
        <v>2325</v>
      </c>
      <c r="R4026" s="533">
        <f t="shared" ref="R4026:R4029" si="3679">Q4026*M4026</f>
        <v>2325</v>
      </c>
    </row>
    <row r="4027" spans="1:18" ht="15.75">
      <c r="A4027" s="533" t="s">
        <v>2729</v>
      </c>
      <c r="B4027" s="533">
        <v>27</v>
      </c>
      <c r="C4027" s="533" t="s">
        <v>998</v>
      </c>
      <c r="D4027" s="572" t="s">
        <v>1309</v>
      </c>
      <c r="E4027" s="571" t="str">
        <f t="shared" si="3676"/>
        <v>NURSE CALL-CODE BLUE SYSTEMS</v>
      </c>
      <c r="F4027" s="533" t="str">
        <f t="shared" si="3673"/>
        <v>EL</v>
      </c>
      <c r="G4027" s="533" t="s">
        <v>2722</v>
      </c>
      <c r="H4027" s="533">
        <v>1282</v>
      </c>
      <c r="I4027" s="533" t="str">
        <f t="shared" ref="I4027:J4027" si="3680">I4025</f>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J4027" s="533" t="str">
        <f t="shared" si="3680"/>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K4027" s="189" t="s">
        <v>15</v>
      </c>
      <c r="L4027" s="189" t="s">
        <v>1115</v>
      </c>
      <c r="M4027" s="678">
        <v>6</v>
      </c>
      <c r="N4027" s="680" t="s">
        <v>39</v>
      </c>
      <c r="O4027" s="533">
        <v>1500</v>
      </c>
      <c r="P4027" s="533">
        <v>9000</v>
      </c>
      <c r="Q4027" s="533">
        <f t="shared" si="3678"/>
        <v>1395</v>
      </c>
      <c r="R4027" s="533">
        <f t="shared" si="3679"/>
        <v>8370</v>
      </c>
    </row>
    <row r="4028" spans="1:18" ht="15.75">
      <c r="A4028" s="533" t="s">
        <v>2729</v>
      </c>
      <c r="B4028" s="533">
        <v>27</v>
      </c>
      <c r="C4028" s="533" t="s">
        <v>998</v>
      </c>
      <c r="D4028" s="572" t="s">
        <v>1309</v>
      </c>
      <c r="E4028" s="571" t="str">
        <f t="shared" si="3676"/>
        <v>NURSE CALL-CODE BLUE SYSTEMS</v>
      </c>
      <c r="F4028" s="533" t="str">
        <f t="shared" si="3673"/>
        <v>EL</v>
      </c>
      <c r="G4028" s="533" t="s">
        <v>2722</v>
      </c>
      <c r="H4028" s="533">
        <v>1283</v>
      </c>
      <c r="I4028" s="533" t="str">
        <f t="shared" ref="I4028:J4028" si="3681">I4026</f>
        <v>275223- NURSE CALL-CODE BLUE SYSTEMS</v>
      </c>
      <c r="J4028" s="533" t="str">
        <f t="shared" si="3681"/>
        <v>275223- NURSE CALL-CODE BLUE SYSTEMS</v>
      </c>
      <c r="K4028" s="189" t="s">
        <v>17</v>
      </c>
      <c r="L4028" s="189" t="s">
        <v>1116</v>
      </c>
      <c r="M4028" s="678">
        <v>1</v>
      </c>
      <c r="N4028" s="680" t="s">
        <v>39</v>
      </c>
      <c r="O4028" s="533">
        <v>1400</v>
      </c>
      <c r="P4028" s="533">
        <v>1400</v>
      </c>
      <c r="Q4028" s="533">
        <f t="shared" si="3678"/>
        <v>1302</v>
      </c>
      <c r="R4028" s="533">
        <f t="shared" si="3679"/>
        <v>1302</v>
      </c>
    </row>
    <row r="4029" spans="1:18" ht="15.75">
      <c r="A4029" s="533" t="s">
        <v>2729</v>
      </c>
      <c r="B4029" s="533">
        <v>27</v>
      </c>
      <c r="C4029" s="533" t="s">
        <v>998</v>
      </c>
      <c r="D4029" s="572" t="s">
        <v>1309</v>
      </c>
      <c r="E4029" s="571" t="str">
        <f t="shared" si="3676"/>
        <v>NURSE CALL-CODE BLUE SYSTEMS</v>
      </c>
      <c r="F4029" s="533" t="str">
        <f t="shared" si="3673"/>
        <v>EL</v>
      </c>
      <c r="G4029" s="533" t="s">
        <v>2722</v>
      </c>
      <c r="H4029" s="533">
        <v>1284</v>
      </c>
      <c r="I4029" s="533" t="str">
        <f t="shared" ref="I4029:J4029" si="3682">I4027</f>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J4029" s="533" t="str">
        <f t="shared" si="3682"/>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K4029" s="189" t="s">
        <v>19</v>
      </c>
      <c r="L4029" s="189" t="s">
        <v>1117</v>
      </c>
      <c r="M4029" s="678">
        <v>1</v>
      </c>
      <c r="N4029" s="680" t="s">
        <v>39</v>
      </c>
      <c r="O4029" s="533">
        <v>1400</v>
      </c>
      <c r="P4029" s="533">
        <v>1400</v>
      </c>
      <c r="Q4029" s="533">
        <f t="shared" si="3678"/>
        <v>1302</v>
      </c>
      <c r="R4029" s="533">
        <f t="shared" si="3679"/>
        <v>1302</v>
      </c>
    </row>
    <row r="4030" spans="1:18" ht="15.75">
      <c r="A4030" s="533" t="s">
        <v>2729</v>
      </c>
      <c r="B4030" s="533">
        <v>27</v>
      </c>
      <c r="C4030" s="533" t="s">
        <v>998</v>
      </c>
      <c r="D4030" s="572" t="s">
        <v>1309</v>
      </c>
      <c r="E4030" s="571" t="str">
        <f t="shared" si="3676"/>
        <v>NURSE CALL-CODE BLUE SYSTEMS</v>
      </c>
      <c r="F4030" s="533" t="str">
        <f t="shared" si="3673"/>
        <v>EL</v>
      </c>
      <c r="G4030" s="533" t="s">
        <v>2725</v>
      </c>
      <c r="H4030" s="533">
        <v>1285</v>
      </c>
      <c r="I4030" s="533" t="str">
        <f t="shared" ref="I4030:J4030" si="3683">I4028</f>
        <v>275223- NURSE CALL-CODE BLUE SYSTEMS</v>
      </c>
      <c r="J4030" s="533" t="str">
        <f t="shared" si="3683"/>
        <v>275223- NURSE CALL-CODE BLUE SYSTEMS</v>
      </c>
      <c r="K4030" s="104" t="s">
        <v>1016</v>
      </c>
      <c r="L4030" s="104"/>
      <c r="M4030" s="106"/>
      <c r="N4030" s="155"/>
      <c r="O4030" s="533" t="s">
        <v>8</v>
      </c>
      <c r="P4030" s="533">
        <v>69080</v>
      </c>
    </row>
    <row r="4031" spans="1:18" ht="15.75">
      <c r="A4031" s="533" t="s">
        <v>2729</v>
      </c>
      <c r="B4031" s="533">
        <v>27</v>
      </c>
      <c r="C4031" s="533" t="s">
        <v>998</v>
      </c>
      <c r="D4031" s="10" t="s">
        <v>22</v>
      </c>
      <c r="E4031" s="10" t="s">
        <v>22</v>
      </c>
      <c r="G4031" s="533" t="s">
        <v>2724</v>
      </c>
      <c r="H4031" s="533">
        <v>1286</v>
      </c>
      <c r="I4031" s="533" t="str">
        <f t="shared" ref="I4031:J4031" si="3684">I4029</f>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J4031" s="533" t="str">
        <f t="shared" si="3684"/>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K4031" s="106" t="s">
        <v>22</v>
      </c>
      <c r="L4031" s="106"/>
      <c r="M4031" s="106"/>
      <c r="N4031" s="522"/>
    </row>
    <row r="4032" spans="1:18" ht="15.75">
      <c r="A4032" s="533" t="s">
        <v>2729</v>
      </c>
      <c r="B4032" s="533">
        <v>28</v>
      </c>
      <c r="C4032" s="533" t="s">
        <v>1018</v>
      </c>
      <c r="D4032" s="572" t="s">
        <v>2468</v>
      </c>
      <c r="E4032" s="571" t="s">
        <v>1299</v>
      </c>
      <c r="F4032" s="533" t="str">
        <f t="shared" ref="F4032:F4057" si="3685">VLOOKUP(D:D,trade,3,FALSE)</f>
        <v>EL</v>
      </c>
      <c r="G4032" s="533" t="s">
        <v>2725</v>
      </c>
      <c r="H4032" s="533">
        <v>1287</v>
      </c>
      <c r="I4032" s="533" t="str">
        <f t="shared" ref="I4032:J4032" si="3686">I4030</f>
        <v>275223- NURSE CALL-CODE BLUE SYSTEMS</v>
      </c>
      <c r="J4032" s="533" t="str">
        <f t="shared" si="3686"/>
        <v>275223- NURSE CALL-CODE BLUE SYSTEMS</v>
      </c>
      <c r="K4032" s="342" t="s">
        <v>1017</v>
      </c>
      <c r="L4032" s="139"/>
      <c r="M4032" s="139"/>
      <c r="N4032" s="139"/>
    </row>
    <row r="4033" spans="1:18" ht="15.75">
      <c r="A4033" s="533" t="s">
        <v>2729</v>
      </c>
      <c r="B4033" s="533">
        <v>28</v>
      </c>
      <c r="C4033" s="533" t="s">
        <v>1018</v>
      </c>
      <c r="D4033" s="572" t="s">
        <v>2468</v>
      </c>
      <c r="E4033" s="571" t="s">
        <v>1299</v>
      </c>
      <c r="F4033" s="533" t="str">
        <f t="shared" si="3685"/>
        <v>EL</v>
      </c>
      <c r="G4033" s="533" t="s">
        <v>2725</v>
      </c>
      <c r="H4033" s="533">
        <v>1288</v>
      </c>
      <c r="I4033" s="533" t="str">
        <f t="shared" ref="I4033:J4033" si="3687">I4031</f>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J4033" s="533" t="str">
        <f t="shared" si="3687"/>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K4033" s="342" t="s">
        <v>1018</v>
      </c>
      <c r="L4033" s="139"/>
      <c r="M4033" s="139"/>
      <c r="N4033" s="139"/>
    </row>
    <row r="4034" spans="1:18" ht="15.75">
      <c r="A4034" s="533" t="s">
        <v>2729</v>
      </c>
      <c r="B4034" s="533">
        <v>28</v>
      </c>
      <c r="C4034" s="533" t="s">
        <v>1018</v>
      </c>
      <c r="D4034" s="572" t="s">
        <v>2468</v>
      </c>
      <c r="E4034" s="571" t="s">
        <v>1299</v>
      </c>
      <c r="F4034" s="533" t="str">
        <f t="shared" si="3685"/>
        <v>EL</v>
      </c>
      <c r="G4034" s="533" t="s">
        <v>2725</v>
      </c>
      <c r="H4034" s="533">
        <v>1289</v>
      </c>
      <c r="I4034" s="533" t="str">
        <f t="shared" ref="I4034:J4034" si="3688">I4032</f>
        <v>275223- NURSE CALL-CODE BLUE SYSTEMS</v>
      </c>
      <c r="J4034" s="533" t="str">
        <f t="shared" si="3688"/>
        <v>275223- NURSE CALL-CODE BLUE SYSTEMS</v>
      </c>
      <c r="K4034" s="324" t="s">
        <v>2</v>
      </c>
      <c r="L4034" s="135" t="s">
        <v>25</v>
      </c>
      <c r="M4034" s="139" t="s">
        <v>4</v>
      </c>
      <c r="N4034" s="146" t="s">
        <v>5</v>
      </c>
      <c r="O4034" s="533" t="s">
        <v>6</v>
      </c>
      <c r="P4034" s="533" t="s">
        <v>7</v>
      </c>
    </row>
    <row r="4035" spans="1:18" ht="15.75">
      <c r="A4035" s="533" t="s">
        <v>2729</v>
      </c>
      <c r="B4035" s="533">
        <v>28</v>
      </c>
      <c r="C4035" s="533" t="s">
        <v>1018</v>
      </c>
      <c r="D4035" s="572" t="s">
        <v>2468</v>
      </c>
      <c r="E4035" s="571" t="s">
        <v>1299</v>
      </c>
      <c r="F4035" s="533" t="str">
        <f t="shared" si="3685"/>
        <v>EL</v>
      </c>
      <c r="G4035" s="533" t="s">
        <v>2725</v>
      </c>
      <c r="H4035" s="533">
        <v>1290</v>
      </c>
      <c r="I4035" s="533" t="str">
        <f t="shared" ref="I4035:J4035" si="3689">I4033</f>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J4035" s="533" t="str">
        <f t="shared" si="3689"/>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K4035" s="320"/>
      <c r="L4035" s="137"/>
      <c r="M4035" s="138"/>
      <c r="N4035" s="142"/>
      <c r="P4035" s="533" t="s">
        <v>543</v>
      </c>
    </row>
    <row r="4036" spans="1:18" ht="15.75">
      <c r="A4036" s="533" t="s">
        <v>2729</v>
      </c>
      <c r="B4036" s="533">
        <v>28</v>
      </c>
      <c r="C4036" s="533" t="s">
        <v>1018</v>
      </c>
      <c r="D4036" s="572" t="s">
        <v>2468</v>
      </c>
      <c r="E4036" s="571" t="s">
        <v>1299</v>
      </c>
      <c r="F4036" s="533" t="str">
        <f t="shared" si="3685"/>
        <v>EL</v>
      </c>
      <c r="G4036" s="533" t="s">
        <v>2725</v>
      </c>
      <c r="H4036" s="533">
        <v>1291</v>
      </c>
      <c r="I4036" s="533" t="str">
        <f t="shared" ref="I4036:I4037" si="3690">L4036</f>
        <v>284621.13 - CONVENTIONAL FIRE ALARM SYSTEM</v>
      </c>
      <c r="J4036" s="533" t="str">
        <f t="shared" ref="J4036" si="3691">L4036</f>
        <v>284621.13 - CONVENTIONAL FIRE ALARM SYSTEM</v>
      </c>
      <c r="K4036" s="329"/>
      <c r="L4036" s="511" t="s">
        <v>1181</v>
      </c>
      <c r="M4036" s="670"/>
      <c r="N4036" s="686"/>
    </row>
    <row r="4037" spans="1:18" ht="15.75">
      <c r="A4037" s="533" t="s">
        <v>2729</v>
      </c>
      <c r="B4037" s="533">
        <v>28</v>
      </c>
      <c r="C4037" s="533" t="s">
        <v>1018</v>
      </c>
      <c r="D4037" s="572" t="s">
        <v>2468</v>
      </c>
      <c r="E4037" s="571" t="str">
        <f t="shared" ref="E4037:E4062" si="3692">E4036</f>
        <v xml:space="preserve"> CONVENTIONAL FIRE ALARM SYSTEM</v>
      </c>
      <c r="F4037" s="533" t="str">
        <f t="shared" si="3685"/>
        <v>EL</v>
      </c>
      <c r="G4037" s="533" t="s">
        <v>2725</v>
      </c>
      <c r="H4037" s="533">
        <v>1292</v>
      </c>
      <c r="I4037" s="533" t="str">
        <f t="shared" si="3690"/>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v>
      </c>
      <c r="J4037" s="533" t="s">
        <v>1019</v>
      </c>
      <c r="K4037" s="331"/>
      <c r="L4037" s="512" t="s">
        <v>1182</v>
      </c>
      <c r="M4037" s="664"/>
      <c r="N4037" s="191"/>
    </row>
    <row r="4038" spans="1:18" ht="15.75">
      <c r="A4038" s="533" t="s">
        <v>2729</v>
      </c>
      <c r="B4038" s="533">
        <v>28</v>
      </c>
      <c r="C4038" s="533" t="s">
        <v>1018</v>
      </c>
      <c r="D4038" s="572" t="s">
        <v>2468</v>
      </c>
      <c r="E4038" s="571" t="str">
        <f t="shared" si="3692"/>
        <v xml:space="preserve"> CONVENTIONAL FIRE ALARM SYSTEM</v>
      </c>
      <c r="F4038" s="533" t="str">
        <f t="shared" si="3685"/>
        <v>EL</v>
      </c>
      <c r="G4038" s="533" t="s">
        <v>2725</v>
      </c>
      <c r="H4038" s="533">
        <v>1293</v>
      </c>
      <c r="I4038" s="533" t="s">
        <v>1182</v>
      </c>
      <c r="J4038" s="533" t="str">
        <f t="shared" ref="J4038" si="3693">L4038</f>
        <v>Fire Alarm Control Unit</v>
      </c>
      <c r="K4038" s="331"/>
      <c r="L4038" s="512" t="s">
        <v>1019</v>
      </c>
      <c r="M4038" s="675"/>
      <c r="N4038" s="191"/>
      <c r="P4038" s="533">
        <v>0</v>
      </c>
    </row>
    <row r="4039" spans="1:18" ht="15.75">
      <c r="A4039" s="533" t="s">
        <v>2729</v>
      </c>
      <c r="B4039" s="533">
        <v>28</v>
      </c>
      <c r="C4039" s="533" t="s">
        <v>1018</v>
      </c>
      <c r="D4039" s="572" t="s">
        <v>2468</v>
      </c>
      <c r="E4039" s="571" t="str">
        <f t="shared" si="3692"/>
        <v xml:space="preserve"> CONVENTIONAL FIRE ALARM SYSTEM</v>
      </c>
      <c r="F4039" s="533" t="str">
        <f t="shared" si="3685"/>
        <v>EL</v>
      </c>
      <c r="G4039" s="533" t="s">
        <v>2722</v>
      </c>
      <c r="H4039" s="533">
        <v>1294</v>
      </c>
      <c r="I4039" s="533" t="str">
        <f>I4037</f>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v>
      </c>
      <c r="J4039" s="533" t="str">
        <f>J4037</f>
        <v>Fire Alarm Control Unit</v>
      </c>
      <c r="K4039" s="331" t="s">
        <v>13</v>
      </c>
      <c r="L4039" s="512" t="s">
        <v>1020</v>
      </c>
      <c r="M4039" s="665">
        <v>1</v>
      </c>
      <c r="N4039" s="191" t="s">
        <v>39</v>
      </c>
      <c r="O4039" s="533">
        <v>2000</v>
      </c>
      <c r="P4039" s="533">
        <v>2000</v>
      </c>
      <c r="Q4039" s="533">
        <f>O4039*0.93</f>
        <v>1860</v>
      </c>
      <c r="R4039" s="533">
        <f>Q4039*M4039</f>
        <v>1860</v>
      </c>
    </row>
    <row r="4040" spans="1:18" ht="16.5" thickBot="1">
      <c r="A4040" s="533" t="s">
        <v>2729</v>
      </c>
      <c r="B4040" s="533">
        <v>28</v>
      </c>
      <c r="C4040" s="533" t="s">
        <v>1018</v>
      </c>
      <c r="D4040" s="572" t="s">
        <v>2468</v>
      </c>
      <c r="E4040" s="571" t="str">
        <f t="shared" si="3692"/>
        <v xml:space="preserve"> CONVENTIONAL FIRE ALARM SYSTEM</v>
      </c>
      <c r="F4040" s="533" t="str">
        <f t="shared" si="3685"/>
        <v>EL</v>
      </c>
      <c r="G4040" s="533" t="s">
        <v>2725</v>
      </c>
      <c r="H4040" s="533">
        <v>1295</v>
      </c>
      <c r="I4040" s="533" t="str">
        <f>L4040</f>
        <v xml:space="preserve">Fire-alarm signal initiation devices </v>
      </c>
      <c r="J4040" s="533" t="str">
        <f>L4040</f>
        <v xml:space="preserve">Fire-alarm signal initiation devices </v>
      </c>
      <c r="K4040" s="331"/>
      <c r="L4040" s="512" t="s">
        <v>1021</v>
      </c>
      <c r="M4040" s="675"/>
      <c r="N4040" s="191"/>
      <c r="P4040" s="533">
        <v>0</v>
      </c>
    </row>
    <row r="4041" spans="1:18" ht="15.75">
      <c r="A4041" s="533" t="s">
        <v>2729</v>
      </c>
      <c r="B4041" s="533">
        <v>28</v>
      </c>
      <c r="C4041" s="533" t="s">
        <v>1018</v>
      </c>
      <c r="D4041" s="572" t="s">
        <v>2468</v>
      </c>
      <c r="E4041" s="571" t="str">
        <f t="shared" si="3692"/>
        <v xml:space="preserve"> CONVENTIONAL FIRE ALARM SYSTEM</v>
      </c>
      <c r="F4041" s="533" t="str">
        <f t="shared" si="3685"/>
        <v>EL</v>
      </c>
      <c r="G4041" s="533" t="s">
        <v>2722</v>
      </c>
      <c r="H4041" s="533">
        <v>1296</v>
      </c>
      <c r="I4041" s="533" t="str">
        <f t="shared" ref="I4041:J4041" si="3694">I4039</f>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v>
      </c>
      <c r="J4041" s="533" t="str">
        <f t="shared" si="3694"/>
        <v>Fire Alarm Control Unit</v>
      </c>
      <c r="K4041" s="331" t="s">
        <v>15</v>
      </c>
      <c r="L4041" s="512" t="s">
        <v>1022</v>
      </c>
      <c r="M4041" s="665">
        <v>4</v>
      </c>
      <c r="N4041" s="239" t="s">
        <v>39</v>
      </c>
      <c r="O4041" s="533">
        <v>115</v>
      </c>
      <c r="P4041" s="533">
        <v>460</v>
      </c>
      <c r="Q4041" s="533">
        <f t="shared" ref="Q4041:Q4046" si="3695">O4041*0.93</f>
        <v>106.95</v>
      </c>
      <c r="R4041" s="533">
        <f t="shared" ref="R4041:R4046" si="3696">Q4041*M4041</f>
        <v>427.8</v>
      </c>
    </row>
    <row r="4042" spans="1:18" ht="15.75">
      <c r="A4042" s="533" t="s">
        <v>2729</v>
      </c>
      <c r="B4042" s="533">
        <v>28</v>
      </c>
      <c r="C4042" s="533" t="s">
        <v>1018</v>
      </c>
      <c r="D4042" s="572" t="s">
        <v>2468</v>
      </c>
      <c r="E4042" s="571" t="str">
        <f t="shared" si="3692"/>
        <v xml:space="preserve"> CONVENTIONAL FIRE ALARM SYSTEM</v>
      </c>
      <c r="F4042" s="533" t="str">
        <f t="shared" si="3685"/>
        <v>EL</v>
      </c>
      <c r="G4042" s="533" t="s">
        <v>2722</v>
      </c>
      <c r="H4042" s="533">
        <v>1297</v>
      </c>
      <c r="I4042" s="533" t="str">
        <f t="shared" ref="I4042:J4042" si="3697">I4040</f>
        <v xml:space="preserve">Fire-alarm signal initiation devices </v>
      </c>
      <c r="J4042" s="533" t="str">
        <f t="shared" si="3697"/>
        <v xml:space="preserve">Fire-alarm signal initiation devices </v>
      </c>
      <c r="K4042" s="331" t="s">
        <v>17</v>
      </c>
      <c r="L4042" s="512" t="s">
        <v>1183</v>
      </c>
      <c r="M4042" s="665">
        <v>40</v>
      </c>
      <c r="N4042" s="240" t="s">
        <v>39</v>
      </c>
      <c r="O4042" s="533">
        <v>95</v>
      </c>
      <c r="P4042" s="533">
        <v>3800</v>
      </c>
      <c r="Q4042" s="533">
        <f t="shared" si="3695"/>
        <v>88.350000000000009</v>
      </c>
      <c r="R4042" s="533">
        <f t="shared" si="3696"/>
        <v>3534.0000000000005</v>
      </c>
    </row>
    <row r="4043" spans="1:18" ht="15.75">
      <c r="A4043" s="533" t="s">
        <v>2729</v>
      </c>
      <c r="B4043" s="533">
        <v>28</v>
      </c>
      <c r="C4043" s="533" t="s">
        <v>1018</v>
      </c>
      <c r="D4043" s="572" t="s">
        <v>2468</v>
      </c>
      <c r="E4043" s="571" t="str">
        <f t="shared" si="3692"/>
        <v xml:space="preserve"> CONVENTIONAL FIRE ALARM SYSTEM</v>
      </c>
      <c r="F4043" s="533" t="str">
        <f t="shared" si="3685"/>
        <v>EL</v>
      </c>
      <c r="G4043" s="533" t="s">
        <v>2722</v>
      </c>
      <c r="H4043" s="533">
        <v>1298</v>
      </c>
      <c r="I4043" s="533" t="str">
        <f t="shared" ref="I4043:J4043" si="3698">I4041</f>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v>
      </c>
      <c r="J4043" s="533" t="str">
        <f t="shared" si="3698"/>
        <v>Fire Alarm Control Unit</v>
      </c>
      <c r="K4043" s="331" t="s">
        <v>19</v>
      </c>
      <c r="L4043" s="512" t="s">
        <v>1184</v>
      </c>
      <c r="M4043" s="665">
        <v>6</v>
      </c>
      <c r="N4043" s="240" t="s">
        <v>39</v>
      </c>
      <c r="O4043" s="533">
        <v>95</v>
      </c>
      <c r="P4043" s="533">
        <v>570</v>
      </c>
      <c r="Q4043" s="533">
        <f t="shared" si="3695"/>
        <v>88.350000000000009</v>
      </c>
      <c r="R4043" s="533">
        <f t="shared" si="3696"/>
        <v>530.1</v>
      </c>
    </row>
    <row r="4044" spans="1:18" ht="15.75">
      <c r="A4044" s="533" t="s">
        <v>2729</v>
      </c>
      <c r="B4044" s="533">
        <v>28</v>
      </c>
      <c r="C4044" s="533" t="s">
        <v>1018</v>
      </c>
      <c r="D4044" s="572" t="s">
        <v>2468</v>
      </c>
      <c r="E4044" s="571" t="str">
        <f t="shared" si="3692"/>
        <v xml:space="preserve"> CONVENTIONAL FIRE ALARM SYSTEM</v>
      </c>
      <c r="F4044" s="533" t="str">
        <f t="shared" si="3685"/>
        <v>EL</v>
      </c>
      <c r="G4044" s="533" t="s">
        <v>2722</v>
      </c>
      <c r="H4044" s="533">
        <v>1299</v>
      </c>
      <c r="I4044" s="533" t="str">
        <f t="shared" ref="I4044:J4044" si="3699">I4042</f>
        <v xml:space="preserve">Fire-alarm signal initiation devices </v>
      </c>
      <c r="J4044" s="533" t="str">
        <f t="shared" si="3699"/>
        <v xml:space="preserve">Fire-alarm signal initiation devices </v>
      </c>
      <c r="K4044" s="331" t="s">
        <v>20</v>
      </c>
      <c r="L4044" s="512" t="s">
        <v>1185</v>
      </c>
      <c r="M4044" s="665">
        <v>4</v>
      </c>
      <c r="N4044" s="240" t="s">
        <v>39</v>
      </c>
      <c r="O4044" s="533">
        <v>105</v>
      </c>
      <c r="P4044" s="533">
        <v>420</v>
      </c>
      <c r="Q4044" s="533">
        <f t="shared" si="3695"/>
        <v>97.65</v>
      </c>
      <c r="R4044" s="533">
        <f t="shared" si="3696"/>
        <v>390.6</v>
      </c>
    </row>
    <row r="4045" spans="1:18" ht="16.5" thickBot="1">
      <c r="A4045" s="533" t="s">
        <v>2729</v>
      </c>
      <c r="B4045" s="533">
        <v>28</v>
      </c>
      <c r="C4045" s="533" t="s">
        <v>1018</v>
      </c>
      <c r="D4045" s="572" t="s">
        <v>2468</v>
      </c>
      <c r="E4045" s="571" t="str">
        <f t="shared" si="3692"/>
        <v xml:space="preserve"> CONVENTIONAL FIRE ALARM SYSTEM</v>
      </c>
      <c r="F4045" s="533" t="str">
        <f t="shared" si="3685"/>
        <v>EL</v>
      </c>
      <c r="G4045" s="533" t="s">
        <v>2722</v>
      </c>
      <c r="H4045" s="533">
        <v>1300</v>
      </c>
      <c r="I4045" s="533" t="str">
        <f t="shared" ref="I4045:J4045" si="3700">I4043</f>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v>
      </c>
      <c r="J4045" s="533" t="str">
        <f t="shared" si="3700"/>
        <v>Fire Alarm Control Unit</v>
      </c>
      <c r="K4045" s="331" t="s">
        <v>21</v>
      </c>
      <c r="L4045" s="512" t="s">
        <v>1023</v>
      </c>
      <c r="M4045" s="665">
        <v>3</v>
      </c>
      <c r="N4045" s="241" t="s">
        <v>39</v>
      </c>
      <c r="O4045" s="533">
        <v>95</v>
      </c>
      <c r="P4045" s="533">
        <v>285</v>
      </c>
      <c r="Q4045" s="533">
        <f t="shared" si="3695"/>
        <v>88.350000000000009</v>
      </c>
      <c r="R4045" s="533">
        <f t="shared" si="3696"/>
        <v>265.05</v>
      </c>
    </row>
    <row r="4046" spans="1:18" ht="15.75">
      <c r="A4046" s="533" t="s">
        <v>2729</v>
      </c>
      <c r="B4046" s="533">
        <v>28</v>
      </c>
      <c r="C4046" s="533" t="s">
        <v>1018</v>
      </c>
      <c r="D4046" s="572" t="s">
        <v>2468</v>
      </c>
      <c r="E4046" s="571" t="str">
        <f t="shared" si="3692"/>
        <v xml:space="preserve"> CONVENTIONAL FIRE ALARM SYSTEM</v>
      </c>
      <c r="F4046" s="533" t="str">
        <f t="shared" si="3685"/>
        <v>EL</v>
      </c>
      <c r="G4046" s="533" t="s">
        <v>2722</v>
      </c>
      <c r="H4046" s="533">
        <v>1301</v>
      </c>
      <c r="I4046" s="533" t="str">
        <f t="shared" ref="I4046:J4046" si="3701">I4044</f>
        <v xml:space="preserve">Fire-alarm signal initiation devices </v>
      </c>
      <c r="J4046" s="533" t="str">
        <f t="shared" si="3701"/>
        <v xml:space="preserve">Fire-alarm signal initiation devices </v>
      </c>
      <c r="K4046" s="331" t="s">
        <v>45</v>
      </c>
      <c r="L4046" s="512" t="s">
        <v>1030</v>
      </c>
      <c r="M4046" s="665">
        <v>1</v>
      </c>
      <c r="N4046" s="191" t="s">
        <v>2</v>
      </c>
      <c r="O4046" s="533">
        <v>2000</v>
      </c>
      <c r="P4046" s="533">
        <v>2000</v>
      </c>
      <c r="Q4046" s="533">
        <f t="shared" si="3695"/>
        <v>1860</v>
      </c>
      <c r="R4046" s="533">
        <f t="shared" si="3696"/>
        <v>1860</v>
      </c>
    </row>
    <row r="4047" spans="1:18" ht="16.5" thickBot="1">
      <c r="A4047" s="533" t="s">
        <v>2729</v>
      </c>
      <c r="B4047" s="533">
        <v>28</v>
      </c>
      <c r="C4047" s="533" t="s">
        <v>1018</v>
      </c>
      <c r="D4047" s="572" t="s">
        <v>2468</v>
      </c>
      <c r="E4047" s="571" t="str">
        <f t="shared" si="3692"/>
        <v xml:space="preserve"> CONVENTIONAL FIRE ALARM SYSTEM</v>
      </c>
      <c r="F4047" s="533" t="str">
        <f t="shared" si="3685"/>
        <v>EL</v>
      </c>
      <c r="G4047" s="533" t="s">
        <v>2725</v>
      </c>
      <c r="H4047" s="533">
        <v>1302</v>
      </c>
      <c r="I4047" s="533" t="str">
        <f>L4047</f>
        <v xml:space="preserve">Fire-alarm Notification devices </v>
      </c>
      <c r="J4047" s="533" t="str">
        <f>L4047</f>
        <v xml:space="preserve">Fire-alarm Notification devices </v>
      </c>
      <c r="K4047" s="331"/>
      <c r="L4047" s="512" t="s">
        <v>1024</v>
      </c>
      <c r="M4047" s="675"/>
      <c r="N4047" s="191"/>
      <c r="P4047" s="533">
        <v>0</v>
      </c>
    </row>
    <row r="4048" spans="1:18" ht="15.75">
      <c r="A4048" s="533" t="s">
        <v>2729</v>
      </c>
      <c r="B4048" s="533">
        <v>28</v>
      </c>
      <c r="C4048" s="533" t="s">
        <v>1018</v>
      </c>
      <c r="D4048" s="572" t="s">
        <v>2468</v>
      </c>
      <c r="E4048" s="571" t="str">
        <f t="shared" si="3692"/>
        <v xml:space="preserve"> CONVENTIONAL FIRE ALARM SYSTEM</v>
      </c>
      <c r="F4048" s="533" t="str">
        <f t="shared" si="3685"/>
        <v>EL</v>
      </c>
      <c r="G4048" s="533" t="s">
        <v>2722</v>
      </c>
      <c r="H4048" s="533">
        <v>1303</v>
      </c>
      <c r="I4048" s="533" t="str">
        <f t="shared" ref="I4048:J4048" si="3702">I4046</f>
        <v xml:space="preserve">Fire-alarm signal initiation devices </v>
      </c>
      <c r="J4048" s="533" t="str">
        <f t="shared" si="3702"/>
        <v xml:space="preserve">Fire-alarm signal initiation devices </v>
      </c>
      <c r="K4048" s="331" t="s">
        <v>13</v>
      </c>
      <c r="L4048" s="512" t="s">
        <v>1025</v>
      </c>
      <c r="M4048" s="665">
        <v>12</v>
      </c>
      <c r="N4048" s="239" t="s">
        <v>39</v>
      </c>
      <c r="O4048" s="533">
        <v>60</v>
      </c>
      <c r="P4048" s="533">
        <v>720</v>
      </c>
      <c r="Q4048" s="533">
        <f t="shared" ref="Q4048:Q4051" si="3703">O4048*0.93</f>
        <v>55.800000000000004</v>
      </c>
      <c r="R4048" s="533">
        <f t="shared" ref="R4048:R4051" si="3704">Q4048*M4048</f>
        <v>669.6</v>
      </c>
    </row>
    <row r="4049" spans="1:18" ht="16.5" thickBot="1">
      <c r="A4049" s="533" t="s">
        <v>2729</v>
      </c>
      <c r="B4049" s="533">
        <v>28</v>
      </c>
      <c r="C4049" s="533" t="s">
        <v>1018</v>
      </c>
      <c r="D4049" s="572" t="s">
        <v>2468</v>
      </c>
      <c r="E4049" s="571" t="str">
        <f t="shared" si="3692"/>
        <v xml:space="preserve"> CONVENTIONAL FIRE ALARM SYSTEM</v>
      </c>
      <c r="F4049" s="533" t="str">
        <f t="shared" si="3685"/>
        <v>EL</v>
      </c>
      <c r="G4049" s="533" t="s">
        <v>2722</v>
      </c>
      <c r="H4049" s="533">
        <v>1304</v>
      </c>
      <c r="I4049" s="533" t="str">
        <f t="shared" ref="I4049:J4049" si="3705">I4047</f>
        <v xml:space="preserve">Fire-alarm Notification devices </v>
      </c>
      <c r="J4049" s="533" t="str">
        <f t="shared" si="3705"/>
        <v xml:space="preserve">Fire-alarm Notification devices </v>
      </c>
      <c r="K4049" s="331" t="s">
        <v>15</v>
      </c>
      <c r="L4049" s="512" t="s">
        <v>1026</v>
      </c>
      <c r="M4049" s="665">
        <v>2</v>
      </c>
      <c r="N4049" s="241" t="s">
        <v>39</v>
      </c>
      <c r="O4049" s="533">
        <v>85</v>
      </c>
      <c r="P4049" s="533">
        <v>170</v>
      </c>
      <c r="Q4049" s="533">
        <f t="shared" si="3703"/>
        <v>79.05</v>
      </c>
      <c r="R4049" s="533">
        <f t="shared" si="3704"/>
        <v>158.1</v>
      </c>
    </row>
    <row r="4050" spans="1:18" ht="16.5" thickBot="1">
      <c r="A4050" s="533" t="s">
        <v>2729</v>
      </c>
      <c r="B4050" s="533">
        <v>28</v>
      </c>
      <c r="C4050" s="533" t="s">
        <v>1018</v>
      </c>
      <c r="D4050" s="572" t="s">
        <v>2468</v>
      </c>
      <c r="E4050" s="571" t="str">
        <f t="shared" si="3692"/>
        <v xml:space="preserve"> CONVENTIONAL FIRE ALARM SYSTEM</v>
      </c>
      <c r="F4050" s="533" t="str">
        <f t="shared" si="3685"/>
        <v>EL</v>
      </c>
      <c r="G4050" s="533" t="s">
        <v>2722</v>
      </c>
      <c r="H4050" s="533">
        <v>1305</v>
      </c>
      <c r="I4050" s="533" t="str">
        <f t="shared" ref="I4050:J4050" si="3706">I4048</f>
        <v xml:space="preserve">Fire-alarm signal initiation devices </v>
      </c>
      <c r="J4050" s="533" t="str">
        <f t="shared" si="3706"/>
        <v xml:space="preserve">Fire-alarm signal initiation devices </v>
      </c>
      <c r="K4050" s="337" t="s">
        <v>17</v>
      </c>
      <c r="L4050" s="513" t="s">
        <v>1027</v>
      </c>
      <c r="M4050" s="669">
        <v>2</v>
      </c>
      <c r="N4050" s="243" t="s">
        <v>39</v>
      </c>
      <c r="P4050" s="533">
        <v>0</v>
      </c>
      <c r="Q4050" s="533">
        <f t="shared" si="3703"/>
        <v>0</v>
      </c>
      <c r="R4050" s="533">
        <f t="shared" si="3704"/>
        <v>0</v>
      </c>
    </row>
    <row r="4051" spans="1:18" ht="16.5" thickBot="1">
      <c r="A4051" s="533" t="s">
        <v>2729</v>
      </c>
      <c r="B4051" s="533">
        <v>28</v>
      </c>
      <c r="C4051" s="533" t="s">
        <v>1018</v>
      </c>
      <c r="D4051" s="572" t="s">
        <v>2468</v>
      </c>
      <c r="E4051" s="571" t="str">
        <f t="shared" si="3692"/>
        <v xml:space="preserve"> CONVENTIONAL FIRE ALARM SYSTEM</v>
      </c>
      <c r="F4051" s="533" t="str">
        <f t="shared" si="3685"/>
        <v>EL</v>
      </c>
      <c r="G4051" s="533" t="s">
        <v>2722</v>
      </c>
      <c r="H4051" s="533">
        <v>1306</v>
      </c>
      <c r="I4051" s="533" t="str">
        <f t="shared" ref="I4051:J4051" si="3707">I4049</f>
        <v xml:space="preserve">Fire-alarm Notification devices </v>
      </c>
      <c r="J4051" s="533" t="str">
        <f t="shared" si="3707"/>
        <v xml:space="preserve">Fire-alarm Notification devices </v>
      </c>
      <c r="K4051" s="331" t="s">
        <v>17</v>
      </c>
      <c r="L4051" s="512" t="s">
        <v>1028</v>
      </c>
      <c r="M4051" s="665">
        <v>1</v>
      </c>
      <c r="N4051" s="245" t="s">
        <v>39</v>
      </c>
      <c r="O4051" s="533">
        <v>175</v>
      </c>
      <c r="P4051" s="533">
        <v>175</v>
      </c>
      <c r="Q4051" s="533">
        <f t="shared" si="3703"/>
        <v>162.75</v>
      </c>
      <c r="R4051" s="533">
        <f t="shared" si="3704"/>
        <v>162.75</v>
      </c>
    </row>
    <row r="4052" spans="1:18" ht="16.5" thickBot="1">
      <c r="A4052" s="533" t="s">
        <v>2729</v>
      </c>
      <c r="B4052" s="533">
        <v>28</v>
      </c>
      <c r="C4052" s="533" t="s">
        <v>1018</v>
      </c>
      <c r="D4052" s="572" t="s">
        <v>2468</v>
      </c>
      <c r="E4052" s="571" t="str">
        <f t="shared" si="3692"/>
        <v xml:space="preserve"> CONVENTIONAL FIRE ALARM SYSTEM</v>
      </c>
      <c r="F4052" s="533" t="str">
        <f t="shared" si="3685"/>
        <v>EL</v>
      </c>
      <c r="G4052" s="533" t="s">
        <v>2725</v>
      </c>
      <c r="H4052" s="533">
        <v>1307</v>
      </c>
      <c r="I4052" s="533" t="str">
        <f>L4052</f>
        <v>Addressable interface devices,</v>
      </c>
      <c r="J4052" s="533" t="str">
        <f>L4052</f>
        <v>Addressable interface devices,</v>
      </c>
      <c r="K4052" s="331"/>
      <c r="L4052" s="512" t="s">
        <v>1186</v>
      </c>
      <c r="M4052" s="675"/>
      <c r="N4052" s="191"/>
      <c r="P4052" s="533">
        <v>0</v>
      </c>
    </row>
    <row r="4053" spans="1:18" ht="15.75">
      <c r="A4053" s="533" t="s">
        <v>2729</v>
      </c>
      <c r="B4053" s="533">
        <v>28</v>
      </c>
      <c r="C4053" s="533" t="s">
        <v>1018</v>
      </c>
      <c r="D4053" s="572" t="s">
        <v>2468</v>
      </c>
      <c r="E4053" s="571" t="str">
        <f t="shared" si="3692"/>
        <v xml:space="preserve"> CONVENTIONAL FIRE ALARM SYSTEM</v>
      </c>
      <c r="F4053" s="533" t="str">
        <f t="shared" si="3685"/>
        <v>EL</v>
      </c>
      <c r="G4053" s="533" t="s">
        <v>2722</v>
      </c>
      <c r="H4053" s="533">
        <v>1308</v>
      </c>
      <c r="I4053" s="533" t="str">
        <f t="shared" ref="I4053:J4053" si="3708">I4051</f>
        <v xml:space="preserve">Fire-alarm Notification devices </v>
      </c>
      <c r="J4053" s="533" t="str">
        <f t="shared" si="3708"/>
        <v xml:space="preserve">Fire-alarm Notification devices </v>
      </c>
      <c r="K4053" s="331" t="s">
        <v>19</v>
      </c>
      <c r="L4053" s="512" t="s">
        <v>1187</v>
      </c>
      <c r="M4053" s="665">
        <v>2</v>
      </c>
      <c r="N4053" s="239" t="s">
        <v>39</v>
      </c>
      <c r="O4053" s="533">
        <v>175</v>
      </c>
      <c r="P4053" s="533">
        <v>350</v>
      </c>
      <c r="Q4053" s="533">
        <f t="shared" ref="Q4053:Q4056" si="3709">O4053*0.93</f>
        <v>162.75</v>
      </c>
      <c r="R4053" s="533">
        <f t="shared" ref="R4053:R4056" si="3710">Q4053*M4053</f>
        <v>325.5</v>
      </c>
    </row>
    <row r="4054" spans="1:18" ht="16.5" thickBot="1">
      <c r="A4054" s="533" t="s">
        <v>2729</v>
      </c>
      <c r="B4054" s="533">
        <v>28</v>
      </c>
      <c r="C4054" s="533" t="s">
        <v>1018</v>
      </c>
      <c r="D4054" s="572" t="s">
        <v>2468</v>
      </c>
      <c r="E4054" s="571" t="str">
        <f t="shared" si="3692"/>
        <v xml:space="preserve"> CONVENTIONAL FIRE ALARM SYSTEM</v>
      </c>
      <c r="F4054" s="533" t="str">
        <f t="shared" si="3685"/>
        <v>EL</v>
      </c>
      <c r="G4054" s="533" t="s">
        <v>2722</v>
      </c>
      <c r="H4054" s="533">
        <v>1309</v>
      </c>
      <c r="I4054" s="533" t="str">
        <f t="shared" ref="I4054:J4054" si="3711">I4052</f>
        <v>Addressable interface devices,</v>
      </c>
      <c r="J4054" s="533" t="str">
        <f t="shared" si="3711"/>
        <v>Addressable interface devices,</v>
      </c>
      <c r="K4054" s="331" t="s">
        <v>20</v>
      </c>
      <c r="L4054" s="512" t="s">
        <v>1188</v>
      </c>
      <c r="M4054" s="665">
        <v>2</v>
      </c>
      <c r="N4054" s="241" t="s">
        <v>39</v>
      </c>
      <c r="O4054" s="533">
        <v>175</v>
      </c>
      <c r="P4054" s="533">
        <v>350</v>
      </c>
      <c r="Q4054" s="533">
        <f t="shared" si="3709"/>
        <v>162.75</v>
      </c>
      <c r="R4054" s="533">
        <f t="shared" si="3710"/>
        <v>325.5</v>
      </c>
    </row>
    <row r="4055" spans="1:18" ht="16.5" thickBot="1">
      <c r="A4055" s="533" t="s">
        <v>2729</v>
      </c>
      <c r="B4055" s="533">
        <v>28</v>
      </c>
      <c r="C4055" s="533" t="s">
        <v>1018</v>
      </c>
      <c r="D4055" s="572" t="s">
        <v>2468</v>
      </c>
      <c r="E4055" s="571" t="str">
        <f t="shared" si="3692"/>
        <v xml:space="preserve"> CONVENTIONAL FIRE ALARM SYSTEM</v>
      </c>
      <c r="F4055" s="533" t="str">
        <f t="shared" si="3685"/>
        <v>EL</v>
      </c>
      <c r="G4055" s="533" t="s">
        <v>2722</v>
      </c>
      <c r="H4055" s="533">
        <v>1310</v>
      </c>
      <c r="I4055" s="533" t="str">
        <f t="shared" ref="I4055:J4055" si="3712">I4053</f>
        <v xml:space="preserve">Fire-alarm Notification devices </v>
      </c>
      <c r="J4055" s="533" t="str">
        <f t="shared" si="3712"/>
        <v xml:space="preserve">Fire-alarm Notification devices </v>
      </c>
      <c r="K4055" s="331" t="s">
        <v>21</v>
      </c>
      <c r="L4055" s="512" t="s">
        <v>1189</v>
      </c>
      <c r="M4055" s="665">
        <v>1</v>
      </c>
      <c r="N4055" s="191" t="s">
        <v>2</v>
      </c>
      <c r="O4055" s="533">
        <v>250</v>
      </c>
      <c r="P4055" s="533">
        <v>250</v>
      </c>
      <c r="Q4055" s="533">
        <f t="shared" si="3709"/>
        <v>232.5</v>
      </c>
      <c r="R4055" s="533">
        <f t="shared" si="3710"/>
        <v>232.5</v>
      </c>
    </row>
    <row r="4056" spans="1:18" ht="16.5" thickBot="1">
      <c r="A4056" s="533" t="s">
        <v>2729</v>
      </c>
      <c r="B4056" s="533">
        <v>28</v>
      </c>
      <c r="C4056" s="533" t="s">
        <v>1018</v>
      </c>
      <c r="D4056" s="572" t="s">
        <v>2468</v>
      </c>
      <c r="E4056" s="571" t="str">
        <f t="shared" si="3692"/>
        <v xml:space="preserve"> CONVENTIONAL FIRE ALARM SYSTEM</v>
      </c>
      <c r="F4056" s="533" t="str">
        <f t="shared" si="3685"/>
        <v>EL</v>
      </c>
      <c r="G4056" s="533" t="s">
        <v>2722</v>
      </c>
      <c r="H4056" s="533">
        <v>1311</v>
      </c>
      <c r="I4056" s="533" t="str">
        <f t="shared" ref="I4056:J4056" si="3713">I4054</f>
        <v>Addressable interface devices,</v>
      </c>
      <c r="J4056" s="533" t="str">
        <f t="shared" si="3713"/>
        <v>Addressable interface devices,</v>
      </c>
      <c r="K4056" s="331" t="s">
        <v>45</v>
      </c>
      <c r="L4056" s="512" t="s">
        <v>1029</v>
      </c>
      <c r="M4056" s="665">
        <v>4</v>
      </c>
      <c r="N4056" s="245" t="s">
        <v>39</v>
      </c>
      <c r="O4056" s="533">
        <v>25</v>
      </c>
      <c r="P4056" s="533">
        <v>100</v>
      </c>
      <c r="Q4056" s="533">
        <f t="shared" si="3709"/>
        <v>23.25</v>
      </c>
      <c r="R4056" s="533">
        <f t="shared" si="3710"/>
        <v>93</v>
      </c>
    </row>
    <row r="4057" spans="1:18" ht="15.75">
      <c r="A4057" s="533" t="s">
        <v>2729</v>
      </c>
      <c r="B4057" s="533">
        <v>28</v>
      </c>
      <c r="C4057" s="533" t="s">
        <v>1018</v>
      </c>
      <c r="D4057" s="572" t="s">
        <v>2468</v>
      </c>
      <c r="E4057" s="571" t="str">
        <f t="shared" si="3692"/>
        <v xml:space="preserve"> CONVENTIONAL FIRE ALARM SYSTEM</v>
      </c>
      <c r="F4057" s="533" t="str">
        <f t="shared" si="3685"/>
        <v>EL</v>
      </c>
      <c r="G4057" s="533" t="s">
        <v>2725</v>
      </c>
      <c r="H4057" s="533">
        <v>1312</v>
      </c>
      <c r="I4057" s="533" t="str">
        <f t="shared" ref="I4057:J4057" si="3714">I4055</f>
        <v xml:space="preserve">Fire-alarm Notification devices </v>
      </c>
      <c r="J4057" s="533" t="str">
        <f t="shared" si="3714"/>
        <v xml:space="preserve">Fire-alarm Notification devices </v>
      </c>
      <c r="K4057" s="324" t="s">
        <v>1031</v>
      </c>
      <c r="L4057" s="135"/>
      <c r="M4057" s="138"/>
      <c r="N4057" s="142"/>
      <c r="O4057" s="533" t="s">
        <v>8</v>
      </c>
      <c r="P4057" s="533">
        <v>11650</v>
      </c>
    </row>
    <row r="4058" spans="1:18" ht="15.75">
      <c r="A4058" s="533" t="s">
        <v>2729</v>
      </c>
      <c r="B4058" s="533">
        <v>28</v>
      </c>
      <c r="C4058" s="533" t="s">
        <v>1018</v>
      </c>
      <c r="D4058" s="10" t="s">
        <v>22</v>
      </c>
      <c r="E4058" s="10" t="s">
        <v>22</v>
      </c>
      <c r="G4058" s="533" t="s">
        <v>2724</v>
      </c>
      <c r="H4058" s="533">
        <v>1313</v>
      </c>
      <c r="I4058" s="533" t="str">
        <f t="shared" ref="I4058:J4058" si="3715">I4056</f>
        <v>Addressable interface devices,</v>
      </c>
      <c r="J4058" s="533" t="str">
        <f t="shared" si="3715"/>
        <v>Addressable interface devices,</v>
      </c>
      <c r="K4058" s="320" t="s">
        <v>22</v>
      </c>
      <c r="L4058" s="137"/>
      <c r="M4058" s="138"/>
      <c r="N4058" s="142"/>
    </row>
    <row r="4059" spans="1:18" ht="15.75">
      <c r="A4059" s="533" t="s">
        <v>2729</v>
      </c>
      <c r="B4059" s="533">
        <v>31</v>
      </c>
      <c r="C4059" s="533" t="s">
        <v>1033</v>
      </c>
      <c r="D4059" s="572" t="s">
        <v>2481</v>
      </c>
      <c r="E4059" s="571" t="s">
        <v>1300</v>
      </c>
      <c r="F4059" s="533" t="str">
        <f t="shared" ref="F4059:F4070" si="3716">VLOOKUP(D:D,trade,3,FALSE)</f>
        <v>GE</v>
      </c>
      <c r="G4059" s="533" t="s">
        <v>2725</v>
      </c>
      <c r="H4059" s="533">
        <v>1314</v>
      </c>
      <c r="I4059" s="533" t="str">
        <f t="shared" ref="I4059:J4059" si="3717">I4057</f>
        <v xml:space="preserve">Fire-alarm Notification devices </v>
      </c>
      <c r="J4059" s="533" t="str">
        <f t="shared" si="3717"/>
        <v xml:space="preserve">Fire-alarm Notification devices </v>
      </c>
      <c r="K4059" s="79"/>
      <c r="L4059" s="79"/>
      <c r="M4059" s="83" t="s">
        <v>1032</v>
      </c>
      <c r="N4059" s="109"/>
    </row>
    <row r="4060" spans="1:18" ht="15.75">
      <c r="A4060" s="533" t="s">
        <v>2729</v>
      </c>
      <c r="B4060" s="533">
        <v>31</v>
      </c>
      <c r="C4060" s="533" t="s">
        <v>1033</v>
      </c>
      <c r="D4060" s="572" t="s">
        <v>2481</v>
      </c>
      <c r="E4060" s="571" t="str">
        <f t="shared" si="3692"/>
        <v xml:space="preserve"> SITE CLEARING</v>
      </c>
      <c r="F4060" s="533" t="str">
        <f t="shared" si="3716"/>
        <v>GE</v>
      </c>
      <c r="G4060" s="533" t="s">
        <v>2725</v>
      </c>
      <c r="H4060" s="533">
        <v>1315</v>
      </c>
      <c r="I4060" s="533" t="str">
        <f t="shared" ref="I4060:J4060" si="3718">I4058</f>
        <v>Addressable interface devices,</v>
      </c>
      <c r="J4060" s="533" t="str">
        <f t="shared" si="3718"/>
        <v>Addressable interface devices,</v>
      </c>
      <c r="K4060" s="79"/>
      <c r="L4060" s="79"/>
      <c r="M4060" s="83" t="s">
        <v>1033</v>
      </c>
      <c r="N4060" s="109"/>
    </row>
    <row r="4061" spans="1:18" ht="15.75">
      <c r="A4061" s="533" t="s">
        <v>2729</v>
      </c>
      <c r="B4061" s="533">
        <v>31</v>
      </c>
      <c r="C4061" s="533" t="s">
        <v>1033</v>
      </c>
      <c r="D4061" s="572" t="s">
        <v>2481</v>
      </c>
      <c r="E4061" s="571" t="str">
        <f t="shared" si="3692"/>
        <v xml:space="preserve"> SITE CLEARING</v>
      </c>
      <c r="F4061" s="533" t="str">
        <f t="shared" si="3716"/>
        <v>GE</v>
      </c>
      <c r="G4061" s="533" t="s">
        <v>2725</v>
      </c>
      <c r="H4061" s="533">
        <v>1316</v>
      </c>
      <c r="I4061" s="533" t="str">
        <f t="shared" ref="I4061:J4061" si="3719">I4059</f>
        <v xml:space="preserve">Fire-alarm Notification devices </v>
      </c>
      <c r="J4061" s="533" t="str">
        <f t="shared" si="3719"/>
        <v xml:space="preserve">Fire-alarm Notification devices </v>
      </c>
      <c r="K4061" s="84" t="s">
        <v>2</v>
      </c>
      <c r="L4061" s="84" t="s">
        <v>25</v>
      </c>
      <c r="M4061" s="636" t="s">
        <v>4</v>
      </c>
      <c r="N4061" s="109" t="s">
        <v>5</v>
      </c>
      <c r="O4061" s="533" t="s">
        <v>6</v>
      </c>
      <c r="P4061" s="533" t="s">
        <v>7</v>
      </c>
    </row>
    <row r="4062" spans="1:18" ht="15.75">
      <c r="A4062" s="533" t="s">
        <v>2729</v>
      </c>
      <c r="B4062" s="533">
        <v>31</v>
      </c>
      <c r="C4062" s="533" t="s">
        <v>1033</v>
      </c>
      <c r="D4062" s="572" t="s">
        <v>2481</v>
      </c>
      <c r="E4062" s="571" t="str">
        <f t="shared" si="3692"/>
        <v xml:space="preserve"> SITE CLEARING</v>
      </c>
      <c r="F4062" s="533" t="str">
        <f t="shared" si="3716"/>
        <v>GE</v>
      </c>
      <c r="G4062" s="533" t="s">
        <v>2725</v>
      </c>
      <c r="H4062" s="533">
        <v>1317</v>
      </c>
      <c r="I4062" s="533" t="str">
        <f t="shared" ref="I4062:J4062" si="3720">I4060</f>
        <v>Addressable interface devices,</v>
      </c>
      <c r="J4062" s="533" t="str">
        <f t="shared" si="3720"/>
        <v>Addressable interface devices,</v>
      </c>
      <c r="K4062" s="75"/>
      <c r="L4062" s="75"/>
      <c r="M4062" s="75"/>
      <c r="N4062" s="76"/>
      <c r="P4062" s="533" t="s">
        <v>8</v>
      </c>
    </row>
    <row r="4063" spans="1:18" ht="15.75">
      <c r="A4063" s="533" t="s">
        <v>2729</v>
      </c>
      <c r="B4063" s="533">
        <v>31</v>
      </c>
      <c r="C4063" s="533" t="s">
        <v>1033</v>
      </c>
      <c r="D4063" s="572" t="s">
        <v>2481</v>
      </c>
      <c r="E4063" s="571" t="s">
        <v>1300</v>
      </c>
      <c r="F4063" s="533" t="str">
        <f t="shared" si="3716"/>
        <v>GE</v>
      </c>
      <c r="G4063" s="533" t="s">
        <v>2725</v>
      </c>
      <c r="H4063" s="533">
        <v>1318</v>
      </c>
      <c r="I4063" s="533" t="str">
        <f t="shared" ref="I4063:I4064" si="3721">L4063</f>
        <v>311000 - SITE CLEARING</v>
      </c>
      <c r="J4063" s="533" t="str">
        <f t="shared" ref="J4063:J4064" si="3722">L4063</f>
        <v>311000 - SITE CLEARING</v>
      </c>
      <c r="K4063" s="218"/>
      <c r="L4063" s="218" t="s">
        <v>1034</v>
      </c>
      <c r="M4063" s="615"/>
      <c r="N4063" s="194"/>
    </row>
    <row r="4064" spans="1:18" ht="15.75">
      <c r="A4064" s="533" t="s">
        <v>2729</v>
      </c>
      <c r="B4064" s="533">
        <v>31</v>
      </c>
      <c r="C4064" s="533" t="s">
        <v>1033</v>
      </c>
      <c r="D4064" s="572" t="s">
        <v>2481</v>
      </c>
      <c r="E4064" s="571" t="str">
        <f t="shared" ref="E4064:E4075" si="3723">E4063</f>
        <v xml:space="preserve"> SITE CLEARING</v>
      </c>
      <c r="F4064" s="533" t="str">
        <f t="shared" si="3716"/>
        <v>GE</v>
      </c>
      <c r="G4064" s="533" t="s">
        <v>2725</v>
      </c>
      <c r="H4064" s="533">
        <v>1319</v>
      </c>
      <c r="I4064" s="533" t="str">
        <f t="shared" si="3721"/>
        <v>Site preparation</v>
      </c>
      <c r="J4064" s="533" t="str">
        <f t="shared" si="3722"/>
        <v>Site preparation</v>
      </c>
      <c r="K4064" s="218"/>
      <c r="L4064" s="218" t="s">
        <v>1035</v>
      </c>
      <c r="M4064" s="615"/>
      <c r="N4064" s="194"/>
    </row>
    <row r="4065" spans="1:18" ht="15.75">
      <c r="A4065" s="533" t="s">
        <v>2729</v>
      </c>
      <c r="B4065" s="533">
        <v>31</v>
      </c>
      <c r="C4065" s="533" t="s">
        <v>1033</v>
      </c>
      <c r="D4065" s="572" t="s">
        <v>2481</v>
      </c>
      <c r="E4065" s="571" t="str">
        <f t="shared" si="3723"/>
        <v xml:space="preserve"> SITE CLEARING</v>
      </c>
      <c r="F4065" s="533" t="str">
        <f t="shared" si="3716"/>
        <v>GE</v>
      </c>
      <c r="G4065" s="533" t="s">
        <v>2722</v>
      </c>
      <c r="H4065" s="533">
        <v>1320</v>
      </c>
      <c r="I4065" s="533" t="str">
        <f>I4063</f>
        <v>311000 - SITE CLEARING</v>
      </c>
      <c r="J4065" s="533" t="str">
        <f>J4063</f>
        <v>311000 - SITE CLEARING</v>
      </c>
      <c r="K4065" s="218" t="s">
        <v>13</v>
      </c>
      <c r="L4065" s="218" t="s">
        <v>1036</v>
      </c>
      <c r="M4065" s="218">
        <v>1</v>
      </c>
      <c r="N4065" s="194" t="s">
        <v>2</v>
      </c>
      <c r="P4065" s="533">
        <v>0</v>
      </c>
      <c r="Q4065" s="533">
        <f>O4065*0.93</f>
        <v>0</v>
      </c>
      <c r="R4065" s="533">
        <f>Q4065*M4065</f>
        <v>0</v>
      </c>
    </row>
    <row r="4066" spans="1:18" ht="15.75">
      <c r="A4066" s="533" t="s">
        <v>2729</v>
      </c>
      <c r="B4066" s="533">
        <v>31</v>
      </c>
      <c r="C4066" s="533" t="s">
        <v>1033</v>
      </c>
      <c r="D4066" s="572" t="s">
        <v>2481</v>
      </c>
      <c r="E4066" s="571" t="str">
        <f t="shared" si="3723"/>
        <v xml:space="preserve"> SITE CLEARING</v>
      </c>
      <c r="F4066" s="533" t="str">
        <f t="shared" si="3716"/>
        <v>GE</v>
      </c>
      <c r="G4066" s="533" t="s">
        <v>2725</v>
      </c>
      <c r="H4066" s="533">
        <v>1321</v>
      </c>
      <c r="I4066" s="533" t="str">
        <f>L4066</f>
        <v>Excavating</v>
      </c>
      <c r="J4066" s="533" t="str">
        <f>L4066</f>
        <v>Excavating</v>
      </c>
      <c r="K4066" s="218"/>
      <c r="L4066" s="218" t="s">
        <v>1037</v>
      </c>
      <c r="M4066" s="615"/>
      <c r="N4066" s="194"/>
    </row>
    <row r="4067" spans="1:18" ht="15.75">
      <c r="A4067" s="533" t="s">
        <v>2729</v>
      </c>
      <c r="B4067" s="533">
        <v>31</v>
      </c>
      <c r="C4067" s="533" t="s">
        <v>1033</v>
      </c>
      <c r="D4067" s="572" t="s">
        <v>2481</v>
      </c>
      <c r="E4067" s="571" t="str">
        <f t="shared" si="3723"/>
        <v xml:space="preserve"> SITE CLEARING</v>
      </c>
      <c r="F4067" s="533" t="str">
        <f t="shared" si="3716"/>
        <v>GE</v>
      </c>
      <c r="G4067" s="533" t="s">
        <v>2722</v>
      </c>
      <c r="H4067" s="533">
        <v>1322</v>
      </c>
      <c r="I4067" s="533" t="str">
        <f>I4065</f>
        <v>311000 - SITE CLEARING</v>
      </c>
      <c r="J4067" s="533" t="str">
        <f>J4065</f>
        <v>311000 - SITE CLEARING</v>
      </c>
      <c r="K4067" s="218" t="s">
        <v>15</v>
      </c>
      <c r="L4067" s="218" t="s">
        <v>1038</v>
      </c>
      <c r="M4067" s="218">
        <v>415</v>
      </c>
      <c r="N4067" s="194" t="s">
        <v>69</v>
      </c>
      <c r="P4067" s="533">
        <v>0</v>
      </c>
      <c r="Q4067" s="533">
        <f>O4067*0.93</f>
        <v>0</v>
      </c>
      <c r="R4067" s="533">
        <f>Q4067*M4067</f>
        <v>0</v>
      </c>
    </row>
    <row r="4068" spans="1:18" ht="15.75">
      <c r="A4068" s="533" t="s">
        <v>2729</v>
      </c>
      <c r="B4068" s="533">
        <v>31</v>
      </c>
      <c r="C4068" s="533" t="s">
        <v>1033</v>
      </c>
      <c r="D4068" s="572" t="s">
        <v>2481</v>
      </c>
      <c r="E4068" s="571" t="str">
        <f t="shared" si="3723"/>
        <v xml:space="preserve"> SITE CLEARING</v>
      </c>
      <c r="F4068" s="533" t="str">
        <f t="shared" si="3716"/>
        <v>GE</v>
      </c>
      <c r="G4068" s="533" t="s">
        <v>2725</v>
      </c>
      <c r="H4068" s="533">
        <v>1323</v>
      </c>
      <c r="I4068" s="533" t="str">
        <f>L4068</f>
        <v xml:space="preserve">Filling </v>
      </c>
      <c r="J4068" s="533" t="str">
        <f>L4068</f>
        <v xml:space="preserve">Filling </v>
      </c>
      <c r="K4068" s="218"/>
      <c r="L4068" s="218" t="s">
        <v>1039</v>
      </c>
      <c r="M4068" s="615"/>
      <c r="N4068" s="194"/>
    </row>
    <row r="4069" spans="1:18" ht="15.75">
      <c r="A4069" s="533" t="s">
        <v>2729</v>
      </c>
      <c r="B4069" s="533">
        <v>31</v>
      </c>
      <c r="C4069" s="533" t="s">
        <v>1033</v>
      </c>
      <c r="D4069" s="572" t="s">
        <v>2481</v>
      </c>
      <c r="E4069" s="571" t="str">
        <f t="shared" si="3723"/>
        <v xml:space="preserve"> SITE CLEARING</v>
      </c>
      <c r="F4069" s="533" t="str">
        <f t="shared" si="3716"/>
        <v>GE</v>
      </c>
      <c r="G4069" s="533" t="s">
        <v>2722</v>
      </c>
      <c r="H4069" s="533">
        <v>1324</v>
      </c>
      <c r="I4069" s="533" t="str">
        <f>I4068</f>
        <v xml:space="preserve">Filling </v>
      </c>
      <c r="J4069" s="533" t="str">
        <f>J4068</f>
        <v xml:space="preserve">Filling </v>
      </c>
      <c r="K4069" s="218" t="s">
        <v>17</v>
      </c>
      <c r="L4069" s="218" t="s">
        <v>1040</v>
      </c>
      <c r="M4069" s="218">
        <v>290</v>
      </c>
      <c r="N4069" s="194" t="s">
        <v>69</v>
      </c>
      <c r="P4069" s="533">
        <v>0</v>
      </c>
      <c r="Q4069" s="533">
        <f>O4069*0.93</f>
        <v>0</v>
      </c>
      <c r="R4069" s="533">
        <f>Q4069*M4069</f>
        <v>0</v>
      </c>
    </row>
    <row r="4070" spans="1:18" ht="15.75">
      <c r="A4070" s="533" t="s">
        <v>2729</v>
      </c>
      <c r="B4070" s="533">
        <v>31</v>
      </c>
      <c r="C4070" s="533" t="s">
        <v>1033</v>
      </c>
      <c r="D4070" s="572" t="s">
        <v>2481</v>
      </c>
      <c r="E4070" s="571" t="str">
        <f t="shared" si="3723"/>
        <v xml:space="preserve"> SITE CLEARING</v>
      </c>
      <c r="F4070" s="533" t="str">
        <f t="shared" si="3716"/>
        <v>GE</v>
      </c>
      <c r="G4070" s="533" t="s">
        <v>2725</v>
      </c>
      <c r="H4070" s="533">
        <v>1325</v>
      </c>
      <c r="I4070" s="533" t="str">
        <f t="shared" ref="I4070:I4075" si="3724">I4069</f>
        <v xml:space="preserve">Filling </v>
      </c>
      <c r="J4070" s="533" t="str">
        <f t="shared" ref="J4070:J4075" si="3725">J4069</f>
        <v xml:space="preserve">Filling </v>
      </c>
      <c r="K4070" s="74" t="s">
        <v>1041</v>
      </c>
      <c r="L4070" s="74"/>
      <c r="M4070" s="75"/>
      <c r="N4070" s="76"/>
    </row>
    <row r="4071" spans="1:18" ht="15.75">
      <c r="A4071" s="533" t="s">
        <v>2729</v>
      </c>
      <c r="B4071" s="533">
        <v>31</v>
      </c>
      <c r="C4071" s="533" t="s">
        <v>1033</v>
      </c>
      <c r="D4071" s="10" t="s">
        <v>22</v>
      </c>
      <c r="E4071" s="10" t="s">
        <v>22</v>
      </c>
      <c r="G4071" s="533" t="s">
        <v>2724</v>
      </c>
      <c r="H4071" s="533">
        <v>1326</v>
      </c>
      <c r="I4071" s="533" t="str">
        <f t="shared" si="3724"/>
        <v xml:space="preserve">Filling </v>
      </c>
      <c r="J4071" s="533" t="str">
        <f t="shared" si="3725"/>
        <v xml:space="preserve">Filling </v>
      </c>
      <c r="K4071" s="75" t="s">
        <v>22</v>
      </c>
      <c r="L4071" s="75"/>
      <c r="M4071" s="75"/>
      <c r="N4071" s="76"/>
      <c r="O4071" s="533" t="s">
        <v>8</v>
      </c>
      <c r="P4071" s="533">
        <v>0</v>
      </c>
    </row>
    <row r="4072" spans="1:18" ht="15.75">
      <c r="A4072" s="533" t="s">
        <v>2729</v>
      </c>
      <c r="B4072" s="533">
        <v>32</v>
      </c>
      <c r="C4072" s="533" t="s">
        <v>1043</v>
      </c>
      <c r="D4072" s="572" t="s">
        <v>2576</v>
      </c>
      <c r="E4072" s="571" t="s">
        <v>1301</v>
      </c>
      <c r="F4072" s="533" t="str">
        <f t="shared" ref="F4072:F4090" si="3726">VLOOKUP(D:D,trade,3,FALSE)</f>
        <v>LS</v>
      </c>
      <c r="G4072" s="533" t="s">
        <v>2725</v>
      </c>
      <c r="H4072" s="533">
        <v>1327</v>
      </c>
      <c r="I4072" s="533" t="str">
        <f t="shared" si="3724"/>
        <v xml:space="preserve">Filling </v>
      </c>
      <c r="J4072" s="533" t="str">
        <f t="shared" si="3725"/>
        <v xml:space="preserve">Filling </v>
      </c>
      <c r="K4072" s="304"/>
      <c r="L4072" s="79"/>
      <c r="M4072" s="83" t="s">
        <v>1042</v>
      </c>
      <c r="N4072" s="83"/>
    </row>
    <row r="4073" spans="1:18" ht="15.75">
      <c r="A4073" s="533" t="s">
        <v>2729</v>
      </c>
      <c r="B4073" s="533">
        <v>32</v>
      </c>
      <c r="C4073" s="533" t="s">
        <v>1043</v>
      </c>
      <c r="D4073" s="572" t="s">
        <v>2576</v>
      </c>
      <c r="E4073" s="571" t="str">
        <f t="shared" si="3723"/>
        <v xml:space="preserve"> UNIT PAVING</v>
      </c>
      <c r="F4073" s="533" t="str">
        <f t="shared" si="3726"/>
        <v>LS</v>
      </c>
      <c r="G4073" s="533" t="s">
        <v>2725</v>
      </c>
      <c r="H4073" s="533">
        <v>1328</v>
      </c>
      <c r="I4073" s="533" t="str">
        <f t="shared" si="3724"/>
        <v xml:space="preserve">Filling </v>
      </c>
      <c r="J4073" s="533" t="str">
        <f t="shared" si="3725"/>
        <v xml:space="preserve">Filling </v>
      </c>
      <c r="K4073" s="304"/>
      <c r="L4073" s="79"/>
      <c r="M4073" s="83" t="s">
        <v>1043</v>
      </c>
      <c r="N4073" s="83"/>
    </row>
    <row r="4074" spans="1:18" ht="15.75">
      <c r="A4074" s="533" t="s">
        <v>2729</v>
      </c>
      <c r="B4074" s="533">
        <v>32</v>
      </c>
      <c r="C4074" s="533" t="s">
        <v>1043</v>
      </c>
      <c r="D4074" s="572" t="s">
        <v>2576</v>
      </c>
      <c r="E4074" s="571" t="str">
        <f t="shared" si="3723"/>
        <v xml:space="preserve"> UNIT PAVING</v>
      </c>
      <c r="F4074" s="533" t="str">
        <f t="shared" si="3726"/>
        <v>LS</v>
      </c>
      <c r="G4074" s="533" t="s">
        <v>2725</v>
      </c>
      <c r="H4074" s="533">
        <v>1329</v>
      </c>
      <c r="I4074" s="533" t="str">
        <f t="shared" si="3724"/>
        <v xml:space="preserve">Filling </v>
      </c>
      <c r="J4074" s="533" t="str">
        <f t="shared" si="3725"/>
        <v xml:space="preserve">Filling </v>
      </c>
      <c r="K4074" s="306" t="s">
        <v>2</v>
      </c>
      <c r="L4074" s="84" t="s">
        <v>25</v>
      </c>
      <c r="M4074" s="636" t="s">
        <v>4</v>
      </c>
      <c r="N4074" s="109" t="s">
        <v>5</v>
      </c>
      <c r="O4074" s="533" t="s">
        <v>6</v>
      </c>
      <c r="P4074" s="533" t="s">
        <v>7</v>
      </c>
    </row>
    <row r="4075" spans="1:18" ht="15.75">
      <c r="A4075" s="533" t="s">
        <v>2729</v>
      </c>
      <c r="B4075" s="533">
        <v>32</v>
      </c>
      <c r="C4075" s="533" t="s">
        <v>1043</v>
      </c>
      <c r="D4075" s="572" t="s">
        <v>2481</v>
      </c>
      <c r="E4075" s="571" t="str">
        <f t="shared" si="3723"/>
        <v xml:space="preserve"> UNIT PAVING</v>
      </c>
      <c r="F4075" s="533" t="str">
        <f t="shared" si="3726"/>
        <v>GE</v>
      </c>
      <c r="G4075" s="533" t="s">
        <v>2725</v>
      </c>
      <c r="H4075" s="533">
        <v>1330</v>
      </c>
      <c r="I4075" s="533" t="str">
        <f t="shared" si="3724"/>
        <v xml:space="preserve">Filling </v>
      </c>
      <c r="J4075" s="533" t="str">
        <f t="shared" si="3725"/>
        <v xml:space="preserve">Filling </v>
      </c>
      <c r="K4075" s="308"/>
      <c r="L4075" s="75"/>
      <c r="M4075" s="75"/>
      <c r="N4075" s="76"/>
      <c r="P4075" s="533" t="s">
        <v>8</v>
      </c>
    </row>
    <row r="4076" spans="1:18" ht="15.75">
      <c r="A4076" s="533" t="s">
        <v>2729</v>
      </c>
      <c r="B4076" s="533">
        <v>32</v>
      </c>
      <c r="C4076" s="533" t="s">
        <v>1043</v>
      </c>
      <c r="D4076" s="572" t="s">
        <v>2576</v>
      </c>
      <c r="E4076" s="571" t="s">
        <v>1301</v>
      </c>
      <c r="F4076" s="533" t="str">
        <f t="shared" si="3726"/>
        <v>LS</v>
      </c>
      <c r="G4076" s="533" t="s">
        <v>2725</v>
      </c>
      <c r="H4076" s="533">
        <v>1331</v>
      </c>
      <c r="I4076" s="533" t="str">
        <f t="shared" ref="I4076:I4077" si="3727">L4076</f>
        <v>321400 - UNIT PAVING</v>
      </c>
      <c r="J4076" s="533" t="str">
        <f t="shared" ref="J4076:J4077" si="3728">L4076</f>
        <v>321400 - UNIT PAVING</v>
      </c>
      <c r="K4076" s="311"/>
      <c r="L4076" s="218" t="s">
        <v>1044</v>
      </c>
      <c r="M4076" s="628"/>
      <c r="N4076" s="216"/>
    </row>
    <row r="4077" spans="1:18" ht="15.75">
      <c r="A4077" s="533" t="s">
        <v>2729</v>
      </c>
      <c r="B4077" s="533">
        <v>32</v>
      </c>
      <c r="C4077" s="533" t="s">
        <v>1043</v>
      </c>
      <c r="D4077" s="572" t="s">
        <v>2576</v>
      </c>
      <c r="E4077" s="571" t="str">
        <f t="shared" ref="E4077:E4080" si="3729">E4076</f>
        <v xml:space="preserve"> UNIT PAVING</v>
      </c>
      <c r="F4077" s="533" t="str">
        <f t="shared" si="3726"/>
        <v>LS</v>
      </c>
      <c r="G4077" s="533" t="s">
        <v>2725</v>
      </c>
      <c r="H4077" s="533">
        <v>1332</v>
      </c>
      <c r="I4077" s="533" t="str">
        <f t="shared" si="3727"/>
        <v>Precast concrete curb; ordinary Portland cement, smooth finish, reinforced; including fittings and fixings; complete; as specified and as Drg. A-501; detail 12</v>
      </c>
      <c r="J4077" s="533" t="str">
        <f t="shared" si="3728"/>
        <v>Precast concrete curb; ordinary Portland cement, smooth finish, reinforced; including fittings and fixings; complete; as specified and as Drg. A-501; detail 12</v>
      </c>
      <c r="K4077" s="311"/>
      <c r="L4077" s="218" t="s">
        <v>1045</v>
      </c>
      <c r="M4077" s="615"/>
      <c r="N4077" s="195"/>
    </row>
    <row r="4078" spans="1:18" ht="15.75">
      <c r="A4078" s="533" t="s">
        <v>2729</v>
      </c>
      <c r="B4078" s="533">
        <v>32</v>
      </c>
      <c r="C4078" s="533" t="s">
        <v>1043</v>
      </c>
      <c r="D4078" s="572" t="s">
        <v>2576</v>
      </c>
      <c r="E4078" s="571" t="str">
        <f t="shared" si="3729"/>
        <v xml:space="preserve"> UNIT PAVING</v>
      </c>
      <c r="F4078" s="533" t="str">
        <f t="shared" si="3726"/>
        <v>LS</v>
      </c>
      <c r="G4078" s="533" t="s">
        <v>2722</v>
      </c>
      <c r="H4078" s="533">
        <v>1333</v>
      </c>
      <c r="I4078" s="533" t="str">
        <f>I4076</f>
        <v>321400 - UNIT PAVING</v>
      </c>
      <c r="J4078" s="533" t="str">
        <f>J4076</f>
        <v>321400 - UNIT PAVING</v>
      </c>
      <c r="K4078" s="311" t="s">
        <v>13</v>
      </c>
      <c r="L4078" s="218" t="s">
        <v>1046</v>
      </c>
      <c r="M4078" s="218">
        <v>210</v>
      </c>
      <c r="N4078" s="229" t="s">
        <v>95</v>
      </c>
      <c r="P4078" s="533">
        <v>0</v>
      </c>
      <c r="Q4078" s="533">
        <f>O4078*0.93</f>
        <v>0</v>
      </c>
      <c r="R4078" s="533">
        <f>Q4078*M4078</f>
        <v>0</v>
      </c>
    </row>
    <row r="4079" spans="1:18" ht="15.75">
      <c r="A4079" s="533" t="s">
        <v>2729</v>
      </c>
      <c r="B4079" s="533">
        <v>32</v>
      </c>
      <c r="C4079" s="533" t="s">
        <v>1043</v>
      </c>
      <c r="D4079" s="572" t="s">
        <v>2576</v>
      </c>
      <c r="E4079" s="571" t="str">
        <f t="shared" si="3729"/>
        <v xml:space="preserve"> UNIT PAVING</v>
      </c>
      <c r="F4079" s="533" t="str">
        <f t="shared" si="3726"/>
        <v>LS</v>
      </c>
      <c r="G4079" s="533" t="s">
        <v>2725</v>
      </c>
      <c r="H4079" s="533">
        <v>1334</v>
      </c>
      <c r="I4079" s="533" t="str">
        <f>L4079</f>
        <v>Precast concrete tiles; including bedding mortar; to</v>
      </c>
      <c r="J4079" s="533" t="str">
        <f>L4079</f>
        <v>Precast concrete tiles; including bedding mortar; to</v>
      </c>
      <c r="K4079" s="311"/>
      <c r="L4079" s="218" t="s">
        <v>1047</v>
      </c>
      <c r="M4079" s="615"/>
      <c r="N4079" s="195"/>
    </row>
    <row r="4080" spans="1:18" ht="15.75">
      <c r="A4080" s="533" t="s">
        <v>2729</v>
      </c>
      <c r="B4080" s="533">
        <v>32</v>
      </c>
      <c r="C4080" s="533" t="s">
        <v>1043</v>
      </c>
      <c r="D4080" s="572" t="s">
        <v>2576</v>
      </c>
      <c r="E4080" s="571" t="str">
        <f t="shared" si="3729"/>
        <v xml:space="preserve"> UNIT PAVING</v>
      </c>
      <c r="F4080" s="533" t="str">
        <f t="shared" si="3726"/>
        <v>LS</v>
      </c>
      <c r="G4080" s="533" t="s">
        <v>2722</v>
      </c>
      <c r="H4080" s="533">
        <v>1335</v>
      </c>
      <c r="I4080" s="533" t="str">
        <f>I4078</f>
        <v>321400 - UNIT PAVING</v>
      </c>
      <c r="J4080" s="533" t="str">
        <f>J4078</f>
        <v>321400 - UNIT PAVING</v>
      </c>
      <c r="K4080" s="311" t="s">
        <v>15</v>
      </c>
      <c r="L4080" s="218" t="s">
        <v>1048</v>
      </c>
      <c r="M4080" s="218">
        <v>464</v>
      </c>
      <c r="N4080" s="229" t="s">
        <v>33</v>
      </c>
      <c r="P4080" s="533">
        <v>0</v>
      </c>
      <c r="Q4080" s="533">
        <f>O4080*0.93</f>
        <v>0</v>
      </c>
      <c r="R4080" s="533">
        <f>Q4080*M4080</f>
        <v>0</v>
      </c>
    </row>
    <row r="4081" spans="1:18" ht="15.75">
      <c r="A4081" s="533" t="s">
        <v>2729</v>
      </c>
      <c r="B4081" s="533">
        <v>32</v>
      </c>
      <c r="C4081" s="533" t="s">
        <v>1043</v>
      </c>
      <c r="D4081" s="572" t="s">
        <v>2560</v>
      </c>
      <c r="E4081" s="571" t="s">
        <v>1302</v>
      </c>
      <c r="F4081" s="533" t="str">
        <f t="shared" si="3726"/>
        <v>GE</v>
      </c>
      <c r="G4081" s="533" t="s">
        <v>2725</v>
      </c>
      <c r="H4081" s="533">
        <v>1336</v>
      </c>
      <c r="I4081" s="533" t="str">
        <f>L4081</f>
        <v>321116.16 - AGGREGATE SUBBASE COURSE</v>
      </c>
      <c r="J4081" s="533" t="str">
        <f>L4081</f>
        <v>321116.16 - AGGREGATE SUBBASE COURSE</v>
      </c>
      <c r="K4081" s="311"/>
      <c r="L4081" s="218" t="s">
        <v>1049</v>
      </c>
      <c r="M4081" s="615"/>
      <c r="N4081" s="195"/>
    </row>
    <row r="4082" spans="1:18" ht="15.75">
      <c r="A4082" s="533" t="s">
        <v>2729</v>
      </c>
      <c r="B4082" s="533">
        <v>32</v>
      </c>
      <c r="C4082" s="533" t="s">
        <v>1043</v>
      </c>
      <c r="D4082" s="572" t="s">
        <v>2560</v>
      </c>
      <c r="E4082" s="571" t="str">
        <f t="shared" ref="E4082:E4083" si="3730">E4081</f>
        <v xml:space="preserve"> AGGREGATE SUBBASE COURSE</v>
      </c>
      <c r="F4082" s="533" t="str">
        <f t="shared" si="3726"/>
        <v>GE</v>
      </c>
      <c r="G4082" s="533" t="s">
        <v>2722</v>
      </c>
      <c r="H4082" s="533">
        <v>1337</v>
      </c>
      <c r="I4082" s="533" t="str">
        <f t="shared" ref="I4082:J4082" si="3731">I4080</f>
        <v>321400 - UNIT PAVING</v>
      </c>
      <c r="J4082" s="533" t="str">
        <f t="shared" si="3731"/>
        <v>321400 - UNIT PAVING</v>
      </c>
      <c r="K4082" s="311" t="s">
        <v>17</v>
      </c>
      <c r="L4082" s="218" t="s">
        <v>1050</v>
      </c>
      <c r="M4082" s="218">
        <v>150</v>
      </c>
      <c r="N4082" s="229" t="s">
        <v>69</v>
      </c>
      <c r="P4082" s="533">
        <v>0</v>
      </c>
      <c r="Q4082" s="533">
        <f t="shared" ref="Q4082:Q4083" si="3732">O4082*0.93</f>
        <v>0</v>
      </c>
      <c r="R4082" s="533">
        <f t="shared" ref="R4082:R4083" si="3733">Q4082*M4082</f>
        <v>0</v>
      </c>
    </row>
    <row r="4083" spans="1:18" ht="15.75">
      <c r="A4083" s="533" t="s">
        <v>2729</v>
      </c>
      <c r="B4083" s="533">
        <v>32</v>
      </c>
      <c r="C4083" s="533" t="s">
        <v>1043</v>
      </c>
      <c r="D4083" s="572" t="s">
        <v>2560</v>
      </c>
      <c r="E4083" s="571" t="str">
        <f t="shared" si="3730"/>
        <v xml:space="preserve"> AGGREGATE SUBBASE COURSE</v>
      </c>
      <c r="F4083" s="533" t="str">
        <f t="shared" si="3726"/>
        <v>GE</v>
      </c>
      <c r="G4083" s="533" t="s">
        <v>2722</v>
      </c>
      <c r="H4083" s="533">
        <v>1338</v>
      </c>
      <c r="I4083" s="533" t="str">
        <f t="shared" ref="I4083:J4083" si="3734">I4081</f>
        <v>321116.16 - AGGREGATE SUBBASE COURSE</v>
      </c>
      <c r="J4083" s="533" t="str">
        <f t="shared" si="3734"/>
        <v>321116.16 - AGGREGATE SUBBASE COURSE</v>
      </c>
      <c r="K4083" s="311" t="s">
        <v>19</v>
      </c>
      <c r="L4083" s="218" t="s">
        <v>1051</v>
      </c>
      <c r="M4083" s="218">
        <v>120</v>
      </c>
      <c r="N4083" s="229" t="s">
        <v>69</v>
      </c>
      <c r="P4083" s="533">
        <v>0</v>
      </c>
      <c r="Q4083" s="533">
        <f t="shared" si="3732"/>
        <v>0</v>
      </c>
      <c r="R4083" s="533">
        <f t="shared" si="3733"/>
        <v>0</v>
      </c>
    </row>
    <row r="4084" spans="1:18" ht="15.75">
      <c r="A4084" s="533" t="s">
        <v>2729</v>
      </c>
      <c r="B4084" s="533">
        <v>32</v>
      </c>
      <c r="C4084" s="533" t="s">
        <v>1043</v>
      </c>
      <c r="D4084" s="572" t="s">
        <v>2566</v>
      </c>
      <c r="E4084" s="571" t="s">
        <v>1303</v>
      </c>
      <c r="F4084" s="533" t="str">
        <f t="shared" si="3726"/>
        <v>GE</v>
      </c>
      <c r="G4084" s="533" t="s">
        <v>2725</v>
      </c>
      <c r="H4084" s="533">
        <v>1339</v>
      </c>
      <c r="I4084" s="533" t="str">
        <f t="shared" ref="I4084:I4085" si="3735">L4084</f>
        <v>321216 - ASPHALT PAVING</v>
      </c>
      <c r="J4084" s="533" t="str">
        <f t="shared" ref="J4084:J4085" si="3736">L4084</f>
        <v>321216 - ASPHALT PAVING</v>
      </c>
      <c r="K4084" s="311"/>
      <c r="L4084" s="218" t="s">
        <v>1052</v>
      </c>
      <c r="M4084" s="615"/>
      <c r="N4084" s="229"/>
    </row>
    <row r="4085" spans="1:18" ht="15.75">
      <c r="A4085" s="533" t="s">
        <v>2729</v>
      </c>
      <c r="B4085" s="533">
        <v>32</v>
      </c>
      <c r="C4085" s="533" t="s">
        <v>1043</v>
      </c>
      <c r="D4085" s="572" t="s">
        <v>2566</v>
      </c>
      <c r="E4085" s="571" t="str">
        <f t="shared" ref="E4085:E4090" si="3737">E4084</f>
        <v xml:space="preserve"> ASPHALT PAVING</v>
      </c>
      <c r="F4085" s="533" t="str">
        <f t="shared" si="3726"/>
        <v>GE</v>
      </c>
      <c r="G4085" s="533" t="s">
        <v>2725</v>
      </c>
      <c r="H4085" s="533">
        <v>1340</v>
      </c>
      <c r="I4085" s="533" t="str">
        <f t="shared" si="3735"/>
        <v>0.5 MESAL</v>
      </c>
      <c r="J4085" s="533" t="str">
        <f t="shared" si="3736"/>
        <v>0.5 MESAL</v>
      </c>
      <c r="K4085" s="311"/>
      <c r="L4085" s="218" t="s">
        <v>1053</v>
      </c>
      <c r="M4085" s="615"/>
      <c r="N4085" s="229"/>
    </row>
    <row r="4086" spans="1:18" ht="15.75">
      <c r="A4086" s="533" t="s">
        <v>2729</v>
      </c>
      <c r="B4086" s="533">
        <v>32</v>
      </c>
      <c r="C4086" s="533" t="s">
        <v>1043</v>
      </c>
      <c r="D4086" s="572" t="s">
        <v>2566</v>
      </c>
      <c r="E4086" s="571" t="str">
        <f t="shared" si="3737"/>
        <v xml:space="preserve"> ASPHALT PAVING</v>
      </c>
      <c r="F4086" s="533" t="str">
        <f t="shared" si="3726"/>
        <v>GE</v>
      </c>
      <c r="G4086" s="533" t="s">
        <v>2722</v>
      </c>
      <c r="H4086" s="533">
        <v>1341</v>
      </c>
      <c r="I4086" s="533" t="str">
        <f t="shared" ref="I4086:J4086" si="3738">I4084</f>
        <v>321216 - ASPHALT PAVING</v>
      </c>
      <c r="J4086" s="533" t="str">
        <f t="shared" si="3738"/>
        <v>321216 - ASPHALT PAVING</v>
      </c>
      <c r="K4086" s="311" t="s">
        <v>20</v>
      </c>
      <c r="L4086" s="218" t="s">
        <v>1054</v>
      </c>
      <c r="M4086" s="218">
        <v>600</v>
      </c>
      <c r="N4086" s="229" t="s">
        <v>33</v>
      </c>
      <c r="P4086" s="533">
        <v>0</v>
      </c>
      <c r="Q4086" s="533">
        <f t="shared" ref="Q4086:Q4089" si="3739">O4086*0.93</f>
        <v>0</v>
      </c>
      <c r="R4086" s="533">
        <f t="shared" ref="R4086:R4089" si="3740">Q4086*M4086</f>
        <v>0</v>
      </c>
    </row>
    <row r="4087" spans="1:18" ht="15.75">
      <c r="A4087" s="533" t="s">
        <v>2729</v>
      </c>
      <c r="B4087" s="533">
        <v>32</v>
      </c>
      <c r="C4087" s="533" t="s">
        <v>1043</v>
      </c>
      <c r="D4087" s="572" t="s">
        <v>2566</v>
      </c>
      <c r="E4087" s="571" t="str">
        <f t="shared" si="3737"/>
        <v xml:space="preserve"> ASPHALT PAVING</v>
      </c>
      <c r="F4087" s="533" t="str">
        <f t="shared" si="3726"/>
        <v>GE</v>
      </c>
      <c r="G4087" s="533" t="s">
        <v>2722</v>
      </c>
      <c r="H4087" s="533">
        <v>1342</v>
      </c>
      <c r="I4087" s="533" t="str">
        <f t="shared" ref="I4087:J4087" si="3741">I4085</f>
        <v>0.5 MESAL</v>
      </c>
      <c r="J4087" s="533" t="str">
        <f t="shared" si="3741"/>
        <v>0.5 MESAL</v>
      </c>
      <c r="K4087" s="311" t="s">
        <v>21</v>
      </c>
      <c r="L4087" s="218" t="s">
        <v>1055</v>
      </c>
      <c r="M4087" s="218">
        <v>600</v>
      </c>
      <c r="N4087" s="229" t="s">
        <v>33</v>
      </c>
      <c r="P4087" s="533">
        <v>0</v>
      </c>
      <c r="Q4087" s="533">
        <f t="shared" si="3739"/>
        <v>0</v>
      </c>
      <c r="R4087" s="533">
        <f t="shared" si="3740"/>
        <v>0</v>
      </c>
    </row>
    <row r="4088" spans="1:18" ht="15.75">
      <c r="A4088" s="533" t="s">
        <v>2729</v>
      </c>
      <c r="B4088" s="533">
        <v>32</v>
      </c>
      <c r="C4088" s="533" t="s">
        <v>1043</v>
      </c>
      <c r="D4088" s="572" t="s">
        <v>2566</v>
      </c>
      <c r="E4088" s="571" t="str">
        <f t="shared" si="3737"/>
        <v xml:space="preserve"> ASPHALT PAVING</v>
      </c>
      <c r="F4088" s="533" t="str">
        <f t="shared" si="3726"/>
        <v>GE</v>
      </c>
      <c r="G4088" s="533" t="s">
        <v>2722</v>
      </c>
      <c r="H4088" s="533">
        <v>1343</v>
      </c>
      <c r="I4088" s="533" t="str">
        <f t="shared" ref="I4088:J4088" si="3742">I4086</f>
        <v>321216 - ASPHALT PAVING</v>
      </c>
      <c r="J4088" s="533" t="str">
        <f t="shared" si="3742"/>
        <v>321216 - ASPHALT PAVING</v>
      </c>
      <c r="K4088" s="311" t="s">
        <v>45</v>
      </c>
      <c r="L4088" s="218" t="s">
        <v>1056</v>
      </c>
      <c r="M4088" s="218">
        <v>37</v>
      </c>
      <c r="N4088" s="229" t="s">
        <v>69</v>
      </c>
      <c r="P4088" s="533">
        <v>0</v>
      </c>
      <c r="Q4088" s="533">
        <f t="shared" si="3739"/>
        <v>0</v>
      </c>
      <c r="R4088" s="533">
        <f t="shared" si="3740"/>
        <v>0</v>
      </c>
    </row>
    <row r="4089" spans="1:18" ht="15.75">
      <c r="A4089" s="533" t="s">
        <v>2729</v>
      </c>
      <c r="B4089" s="533">
        <v>32</v>
      </c>
      <c r="C4089" s="533" t="s">
        <v>1043</v>
      </c>
      <c r="D4089" s="572" t="s">
        <v>2566</v>
      </c>
      <c r="E4089" s="571" t="str">
        <f t="shared" si="3737"/>
        <v xml:space="preserve"> ASPHALT PAVING</v>
      </c>
      <c r="F4089" s="533" t="str">
        <f t="shared" si="3726"/>
        <v>GE</v>
      </c>
      <c r="G4089" s="533" t="s">
        <v>2722</v>
      </c>
      <c r="H4089" s="533">
        <v>1344</v>
      </c>
      <c r="I4089" s="533" t="str">
        <f t="shared" ref="I4089:J4089" si="3743">I4087</f>
        <v>0.5 MESAL</v>
      </c>
      <c r="J4089" s="533" t="str">
        <f t="shared" si="3743"/>
        <v>0.5 MESAL</v>
      </c>
      <c r="K4089" s="311" t="s">
        <v>48</v>
      </c>
      <c r="L4089" s="218" t="s">
        <v>1057</v>
      </c>
      <c r="M4089" s="218">
        <v>25</v>
      </c>
      <c r="N4089" s="229" t="s">
        <v>69</v>
      </c>
      <c r="P4089" s="533">
        <v>0</v>
      </c>
      <c r="Q4089" s="533">
        <f t="shared" si="3739"/>
        <v>0</v>
      </c>
      <c r="R4089" s="533">
        <f t="shared" si="3740"/>
        <v>0</v>
      </c>
    </row>
    <row r="4090" spans="1:18" ht="15.75">
      <c r="A4090" s="533" t="s">
        <v>2729</v>
      </c>
      <c r="B4090" s="533">
        <v>32</v>
      </c>
      <c r="C4090" s="533" t="s">
        <v>1043</v>
      </c>
      <c r="D4090" s="572" t="s">
        <v>2566</v>
      </c>
      <c r="E4090" s="571" t="str">
        <f t="shared" si="3737"/>
        <v xml:space="preserve"> ASPHALT PAVING</v>
      </c>
      <c r="F4090" s="533" t="str">
        <f t="shared" si="3726"/>
        <v>GE</v>
      </c>
      <c r="G4090" s="533" t="s">
        <v>2725</v>
      </c>
      <c r="H4090" s="533">
        <v>1345</v>
      </c>
      <c r="I4090" s="533" t="str">
        <f t="shared" ref="I4090:J4090" si="3744">I4088</f>
        <v>321216 - ASPHALT PAVING</v>
      </c>
      <c r="J4090" s="533" t="str">
        <f t="shared" si="3744"/>
        <v>321216 - ASPHALT PAVING</v>
      </c>
      <c r="K4090" s="317" t="s">
        <v>1058</v>
      </c>
      <c r="L4090" s="74"/>
      <c r="M4090" s="75"/>
      <c r="N4090" s="76"/>
    </row>
    <row r="4091" spans="1:18" ht="15.75">
      <c r="A4091" s="533" t="s">
        <v>2729</v>
      </c>
      <c r="B4091" s="533">
        <v>32</v>
      </c>
      <c r="C4091" s="533" t="s">
        <v>1043</v>
      </c>
      <c r="D4091" s="10" t="s">
        <v>22</v>
      </c>
      <c r="E4091" s="10" t="s">
        <v>22</v>
      </c>
      <c r="G4091" s="533" t="s">
        <v>2724</v>
      </c>
      <c r="H4091" s="533">
        <v>1346</v>
      </c>
      <c r="I4091" s="533" t="str">
        <f t="shared" ref="I4091:J4091" si="3745">I4089</f>
        <v>0.5 MESAL</v>
      </c>
      <c r="J4091" s="533" t="str">
        <f t="shared" si="3745"/>
        <v>0.5 MESAL</v>
      </c>
      <c r="K4091" s="308" t="s">
        <v>22</v>
      </c>
      <c r="L4091" s="75"/>
      <c r="M4091" s="75"/>
      <c r="N4091" s="110"/>
      <c r="O4091" s="533" t="s">
        <v>8</v>
      </c>
      <c r="P4091" s="533">
        <v>0</v>
      </c>
    </row>
    <row r="4092" spans="1:18" ht="15.75">
      <c r="A4092" s="533" t="s">
        <v>2729</v>
      </c>
      <c r="B4092" s="533" t="s">
        <v>1201</v>
      </c>
      <c r="C4092" s="533" t="s">
        <v>1059</v>
      </c>
      <c r="D4092" s="533" t="s">
        <v>1059</v>
      </c>
      <c r="E4092" s="533" t="s">
        <v>1059</v>
      </c>
      <c r="G4092" s="533" t="s">
        <v>2723</v>
      </c>
      <c r="H4092" s="533">
        <v>1347</v>
      </c>
      <c r="I4092" s="533" t="s">
        <v>1059</v>
      </c>
      <c r="J4092" s="533" t="s">
        <v>1059</v>
      </c>
      <c r="K4092" s="164" t="s">
        <v>1059</v>
      </c>
      <c r="L4092" s="164"/>
      <c r="M4092" s="164"/>
      <c r="N4092" s="164"/>
    </row>
    <row r="4093" spans="1:18" ht="15.75">
      <c r="A4093" s="533" t="s">
        <v>2729</v>
      </c>
      <c r="B4093" s="533" t="s">
        <v>1201</v>
      </c>
      <c r="C4093" s="533" t="s">
        <v>1059</v>
      </c>
      <c r="G4093" s="533" t="s">
        <v>2723</v>
      </c>
      <c r="H4093" s="533">
        <v>1348</v>
      </c>
      <c r="I4093" s="533" t="s">
        <v>1059</v>
      </c>
      <c r="J4093" s="533" t="s">
        <v>1059</v>
      </c>
      <c r="K4093" s="32"/>
      <c r="L4093" s="32"/>
      <c r="N4093" s="533" t="s">
        <v>7</v>
      </c>
    </row>
    <row r="4094" spans="1:18" ht="15.75">
      <c r="A4094" s="533" t="s">
        <v>2729</v>
      </c>
      <c r="B4094" s="533" t="s">
        <v>1201</v>
      </c>
      <c r="C4094" s="533" t="s">
        <v>1059</v>
      </c>
      <c r="G4094" s="533" t="s">
        <v>2723</v>
      </c>
      <c r="H4094" s="533">
        <v>1349</v>
      </c>
      <c r="I4094" s="533" t="s">
        <v>1059</v>
      </c>
      <c r="J4094" s="533" t="s">
        <v>1059</v>
      </c>
      <c r="K4094" s="32"/>
      <c r="L4094" s="32"/>
      <c r="N4094" s="533" t="s">
        <v>8</v>
      </c>
    </row>
    <row r="4095" spans="1:18" ht="15.75">
      <c r="A4095" s="533" t="s">
        <v>2729</v>
      </c>
      <c r="B4095" s="533" t="s">
        <v>1201</v>
      </c>
      <c r="C4095" s="533" t="s">
        <v>1059</v>
      </c>
      <c r="G4095" s="533" t="s">
        <v>2723</v>
      </c>
      <c r="H4095" s="533">
        <v>1350</v>
      </c>
      <c r="I4095" s="533" t="s">
        <v>1059</v>
      </c>
      <c r="J4095" s="533" t="s">
        <v>1059</v>
      </c>
      <c r="K4095" s="160" t="s">
        <v>1060</v>
      </c>
      <c r="L4095" s="160" t="s">
        <v>2730</v>
      </c>
      <c r="N4095" s="533">
        <v>65000</v>
      </c>
    </row>
    <row r="4096" spans="1:18" ht="15.75">
      <c r="A4096" s="533" t="s">
        <v>2729</v>
      </c>
      <c r="B4096" s="533" t="s">
        <v>1201</v>
      </c>
      <c r="C4096" s="533" t="s">
        <v>1059</v>
      </c>
      <c r="G4096" s="533" t="s">
        <v>2723</v>
      </c>
      <c r="H4096" s="533">
        <v>1351</v>
      </c>
      <c r="I4096" s="533" t="s">
        <v>1059</v>
      </c>
      <c r="J4096" s="533" t="s">
        <v>1059</v>
      </c>
      <c r="K4096" s="160" t="s">
        <v>1062</v>
      </c>
      <c r="L4096" s="160" t="s">
        <v>24</v>
      </c>
      <c r="N4096" s="533">
        <v>1785</v>
      </c>
    </row>
    <row r="4097" spans="1:14" ht="15.75">
      <c r="A4097" s="533" t="s">
        <v>2729</v>
      </c>
      <c r="B4097" s="533" t="s">
        <v>1201</v>
      </c>
      <c r="C4097" s="533" t="s">
        <v>1059</v>
      </c>
      <c r="G4097" s="533" t="s">
        <v>2723</v>
      </c>
      <c r="H4097" s="533">
        <v>1352</v>
      </c>
      <c r="I4097" s="533" t="s">
        <v>1059</v>
      </c>
      <c r="J4097" s="533" t="s">
        <v>1059</v>
      </c>
      <c r="K4097" s="160" t="s">
        <v>1063</v>
      </c>
      <c r="L4097" s="160" t="s">
        <v>65</v>
      </c>
      <c r="N4097" s="533">
        <v>24365</v>
      </c>
    </row>
    <row r="4098" spans="1:14" ht="15.75">
      <c r="A4098" s="533" t="s">
        <v>2729</v>
      </c>
      <c r="B4098" s="533" t="s">
        <v>1201</v>
      </c>
      <c r="C4098" s="533" t="s">
        <v>1059</v>
      </c>
      <c r="G4098" s="533" t="s">
        <v>2723</v>
      </c>
      <c r="H4098" s="533">
        <v>1353</v>
      </c>
      <c r="I4098" s="533" t="s">
        <v>1059</v>
      </c>
      <c r="J4098" s="533" t="s">
        <v>1059</v>
      </c>
      <c r="K4098" s="160" t="s">
        <v>103</v>
      </c>
      <c r="L4098" s="160" t="s">
        <v>104</v>
      </c>
      <c r="N4098" s="533">
        <v>21158</v>
      </c>
    </row>
    <row r="4099" spans="1:14" ht="15.75">
      <c r="A4099" s="533" t="s">
        <v>2729</v>
      </c>
      <c r="B4099" s="533" t="s">
        <v>1201</v>
      </c>
      <c r="C4099" s="533" t="s">
        <v>1059</v>
      </c>
      <c r="G4099" s="533" t="s">
        <v>2723</v>
      </c>
      <c r="H4099" s="533">
        <v>1354</v>
      </c>
      <c r="I4099" s="533" t="s">
        <v>1059</v>
      </c>
      <c r="J4099" s="533" t="s">
        <v>1059</v>
      </c>
      <c r="K4099" s="160" t="s">
        <v>1064</v>
      </c>
      <c r="L4099" s="160" t="s">
        <v>127</v>
      </c>
      <c r="N4099" s="533">
        <v>4325</v>
      </c>
    </row>
    <row r="4100" spans="1:14" ht="15.75">
      <c r="A4100" s="533" t="s">
        <v>2729</v>
      </c>
      <c r="B4100" s="533" t="s">
        <v>1201</v>
      </c>
      <c r="C4100" s="533" t="s">
        <v>1059</v>
      </c>
      <c r="G4100" s="533" t="s">
        <v>2723</v>
      </c>
      <c r="H4100" s="533">
        <v>1355</v>
      </c>
      <c r="I4100" s="533" t="s">
        <v>1059</v>
      </c>
      <c r="J4100" s="533" t="s">
        <v>1059</v>
      </c>
      <c r="K4100" s="160" t="s">
        <v>149</v>
      </c>
      <c r="L4100" s="160" t="s">
        <v>150</v>
      </c>
      <c r="N4100" s="533">
        <v>3100</v>
      </c>
    </row>
    <row r="4101" spans="1:14" ht="15.75">
      <c r="A4101" s="533" t="s">
        <v>2729</v>
      </c>
      <c r="B4101" s="533" t="s">
        <v>1201</v>
      </c>
      <c r="C4101" s="533" t="s">
        <v>1059</v>
      </c>
      <c r="G4101" s="533" t="s">
        <v>2723</v>
      </c>
      <c r="H4101" s="533">
        <v>1356</v>
      </c>
      <c r="I4101" s="533" t="s">
        <v>1059</v>
      </c>
      <c r="J4101" s="533" t="s">
        <v>1059</v>
      </c>
      <c r="K4101" s="160" t="s">
        <v>1065</v>
      </c>
      <c r="L4101" s="160" t="s">
        <v>157</v>
      </c>
      <c r="N4101" s="533">
        <v>112461</v>
      </c>
    </row>
    <row r="4102" spans="1:14" ht="15.75">
      <c r="A4102" s="533" t="s">
        <v>2729</v>
      </c>
      <c r="B4102" s="533" t="s">
        <v>1201</v>
      </c>
      <c r="C4102" s="533" t="s">
        <v>1059</v>
      </c>
      <c r="G4102" s="533" t="s">
        <v>2723</v>
      </c>
      <c r="H4102" s="533">
        <v>1357</v>
      </c>
      <c r="I4102" s="533" t="s">
        <v>1059</v>
      </c>
      <c r="J4102" s="533" t="s">
        <v>1059</v>
      </c>
      <c r="K4102" s="160" t="s">
        <v>1066</v>
      </c>
      <c r="L4102" s="160" t="s">
        <v>201</v>
      </c>
      <c r="N4102" s="533">
        <v>71540</v>
      </c>
    </row>
    <row r="4103" spans="1:14" ht="15.75">
      <c r="A4103" s="533" t="s">
        <v>2729</v>
      </c>
      <c r="B4103" s="533" t="s">
        <v>1201</v>
      </c>
      <c r="C4103" s="533" t="s">
        <v>1059</v>
      </c>
      <c r="G4103" s="533" t="s">
        <v>2723</v>
      </c>
      <c r="H4103" s="533">
        <v>1358</v>
      </c>
      <c r="I4103" s="533" t="s">
        <v>1059</v>
      </c>
      <c r="J4103" s="533" t="s">
        <v>1059</v>
      </c>
      <c r="K4103" s="160" t="s">
        <v>1067</v>
      </c>
      <c r="L4103" s="160" t="s">
        <v>359</v>
      </c>
      <c r="N4103" s="533">
        <v>103591</v>
      </c>
    </row>
    <row r="4104" spans="1:14" ht="15.75">
      <c r="A4104" s="533" t="s">
        <v>2729</v>
      </c>
      <c r="B4104" s="533" t="s">
        <v>1201</v>
      </c>
      <c r="C4104" s="533" t="s">
        <v>1059</v>
      </c>
      <c r="G4104" s="533" t="s">
        <v>2723</v>
      </c>
      <c r="H4104" s="533">
        <v>1359</v>
      </c>
      <c r="I4104" s="533" t="s">
        <v>1059</v>
      </c>
      <c r="J4104" s="533" t="s">
        <v>1059</v>
      </c>
      <c r="K4104" s="161" t="s">
        <v>422</v>
      </c>
      <c r="L4104" s="161" t="s">
        <v>423</v>
      </c>
      <c r="N4104" s="533">
        <v>8255</v>
      </c>
    </row>
    <row r="4105" spans="1:14" ht="15.75">
      <c r="A4105" s="533" t="s">
        <v>2729</v>
      </c>
      <c r="B4105" s="533" t="s">
        <v>1201</v>
      </c>
      <c r="C4105" s="533" t="s">
        <v>1059</v>
      </c>
      <c r="G4105" s="533" t="s">
        <v>2723</v>
      </c>
      <c r="H4105" s="533">
        <v>1360</v>
      </c>
      <c r="I4105" s="533" t="s">
        <v>1059</v>
      </c>
      <c r="J4105" s="533" t="s">
        <v>1059</v>
      </c>
      <c r="K4105" s="279" t="s">
        <v>445</v>
      </c>
      <c r="L4105" s="279" t="s">
        <v>446</v>
      </c>
      <c r="N4105" s="533">
        <v>0</v>
      </c>
    </row>
    <row r="4106" spans="1:14" ht="15.75">
      <c r="A4106" s="533" t="s">
        <v>2729</v>
      </c>
      <c r="B4106" s="533" t="s">
        <v>1201</v>
      </c>
      <c r="C4106" s="533" t="s">
        <v>1059</v>
      </c>
      <c r="G4106" s="533" t="s">
        <v>2723</v>
      </c>
      <c r="H4106" s="533">
        <v>1361</v>
      </c>
      <c r="I4106" s="533" t="s">
        <v>1059</v>
      </c>
      <c r="J4106" s="533" t="s">
        <v>1059</v>
      </c>
      <c r="K4106" s="160" t="s">
        <v>526</v>
      </c>
      <c r="L4106" s="160" t="s">
        <v>527</v>
      </c>
      <c r="N4106" s="533">
        <v>7270</v>
      </c>
    </row>
    <row r="4107" spans="1:14" ht="15.75">
      <c r="A4107" s="533" t="s">
        <v>2729</v>
      </c>
      <c r="B4107" s="533" t="s">
        <v>1201</v>
      </c>
      <c r="C4107" s="533" t="s">
        <v>1059</v>
      </c>
      <c r="G4107" s="533" t="s">
        <v>2723</v>
      </c>
      <c r="H4107" s="533">
        <v>1362</v>
      </c>
      <c r="I4107" s="533" t="s">
        <v>1059</v>
      </c>
      <c r="J4107" s="533" t="s">
        <v>1059</v>
      </c>
      <c r="K4107" s="278" t="s">
        <v>541</v>
      </c>
      <c r="L4107" s="278" t="s">
        <v>542</v>
      </c>
    </row>
    <row r="4108" spans="1:14" ht="15.75">
      <c r="A4108" s="533" t="s">
        <v>2729</v>
      </c>
      <c r="B4108" s="533" t="s">
        <v>1201</v>
      </c>
      <c r="C4108" s="533" t="s">
        <v>1059</v>
      </c>
      <c r="G4108" s="533" t="s">
        <v>2723</v>
      </c>
      <c r="H4108" s="533">
        <v>1363</v>
      </c>
      <c r="I4108" s="533" t="s">
        <v>1059</v>
      </c>
      <c r="J4108" s="533" t="s">
        <v>1059</v>
      </c>
      <c r="K4108" s="29" t="s">
        <v>550</v>
      </c>
      <c r="L4108" s="29" t="s">
        <v>551</v>
      </c>
      <c r="N4108" s="533">
        <v>25339</v>
      </c>
    </row>
    <row r="4109" spans="1:14" ht="15.75">
      <c r="A4109" s="533" t="s">
        <v>2729</v>
      </c>
      <c r="B4109" s="533" t="s">
        <v>1201</v>
      </c>
      <c r="C4109" s="533" t="s">
        <v>1059</v>
      </c>
      <c r="G4109" s="533" t="s">
        <v>2723</v>
      </c>
      <c r="H4109" s="533">
        <v>1364</v>
      </c>
      <c r="I4109" s="533" t="s">
        <v>1059</v>
      </c>
      <c r="J4109" s="533" t="s">
        <v>1059</v>
      </c>
      <c r="K4109" s="29" t="s">
        <v>587</v>
      </c>
      <c r="L4109" s="29" t="s">
        <v>588</v>
      </c>
      <c r="N4109" s="533">
        <v>95927</v>
      </c>
    </row>
    <row r="4110" spans="1:14" ht="15.75">
      <c r="A4110" s="533" t="s">
        <v>2729</v>
      </c>
      <c r="B4110" s="533" t="s">
        <v>1201</v>
      </c>
      <c r="C4110" s="533" t="s">
        <v>1059</v>
      </c>
      <c r="G4110" s="533" t="s">
        <v>2723</v>
      </c>
      <c r="H4110" s="533">
        <v>1365</v>
      </c>
      <c r="I4110" s="533" t="s">
        <v>1059</v>
      </c>
      <c r="J4110" s="533" t="s">
        <v>1059</v>
      </c>
      <c r="K4110" s="29" t="s">
        <v>681</v>
      </c>
      <c r="L4110" s="29" t="s">
        <v>1068</v>
      </c>
      <c r="N4110" s="533">
        <v>105627</v>
      </c>
    </row>
    <row r="4111" spans="1:14" ht="15.75">
      <c r="A4111" s="533" t="s">
        <v>2729</v>
      </c>
      <c r="B4111" s="533" t="s">
        <v>1201</v>
      </c>
      <c r="C4111" s="533" t="s">
        <v>1059</v>
      </c>
      <c r="G4111" s="533" t="s">
        <v>2723</v>
      </c>
      <c r="H4111" s="533">
        <v>1366</v>
      </c>
      <c r="I4111" s="533" t="s">
        <v>1059</v>
      </c>
      <c r="J4111" s="533" t="s">
        <v>1059</v>
      </c>
      <c r="K4111" s="29" t="s">
        <v>849</v>
      </c>
      <c r="L4111" s="29" t="s">
        <v>850</v>
      </c>
      <c r="N4111" s="533">
        <v>193605</v>
      </c>
    </row>
    <row r="4112" spans="1:14" ht="15.75">
      <c r="A4112" s="533" t="s">
        <v>2729</v>
      </c>
      <c r="B4112" s="533" t="s">
        <v>1201</v>
      </c>
      <c r="C4112" s="533" t="s">
        <v>1059</v>
      </c>
      <c r="G4112" s="533" t="s">
        <v>2723</v>
      </c>
      <c r="H4112" s="533">
        <v>1367</v>
      </c>
      <c r="I4112" s="533" t="s">
        <v>1059</v>
      </c>
      <c r="J4112" s="533" t="s">
        <v>1059</v>
      </c>
      <c r="K4112" s="29" t="s">
        <v>997</v>
      </c>
      <c r="L4112" s="29" t="s">
        <v>998</v>
      </c>
      <c r="N4112" s="533">
        <v>69080</v>
      </c>
    </row>
    <row r="4113" spans="1:15" ht="15.75">
      <c r="A4113" s="533" t="s">
        <v>2729</v>
      </c>
      <c r="B4113" s="533" t="s">
        <v>1201</v>
      </c>
      <c r="C4113" s="533" t="s">
        <v>1059</v>
      </c>
      <c r="G4113" s="533" t="s">
        <v>2723</v>
      </c>
      <c r="H4113" s="533">
        <v>1368</v>
      </c>
      <c r="I4113" s="533" t="s">
        <v>1059</v>
      </c>
      <c r="J4113" s="533" t="s">
        <v>1059</v>
      </c>
      <c r="K4113" s="29" t="s">
        <v>1017</v>
      </c>
      <c r="L4113" s="29" t="s">
        <v>1018</v>
      </c>
      <c r="N4113" s="533">
        <v>11650</v>
      </c>
    </row>
    <row r="4114" spans="1:15" ht="15.75">
      <c r="A4114" s="533" t="s">
        <v>2729</v>
      </c>
      <c r="B4114" s="533" t="s">
        <v>1201</v>
      </c>
      <c r="C4114" s="533" t="s">
        <v>1059</v>
      </c>
      <c r="G4114" s="533" t="s">
        <v>2723</v>
      </c>
      <c r="H4114" s="533">
        <v>1369</v>
      </c>
      <c r="I4114" s="533" t="s">
        <v>1059</v>
      </c>
      <c r="J4114" s="533" t="s">
        <v>1059</v>
      </c>
      <c r="K4114" s="278" t="s">
        <v>1032</v>
      </c>
      <c r="L4114" s="278" t="s">
        <v>1069</v>
      </c>
    </row>
    <row r="4115" spans="1:15" ht="15.75">
      <c r="A4115" s="533" t="s">
        <v>2729</v>
      </c>
      <c r="B4115" s="533" t="s">
        <v>1201</v>
      </c>
      <c r="C4115" s="533" t="s">
        <v>1059</v>
      </c>
      <c r="G4115" s="533" t="s">
        <v>2723</v>
      </c>
      <c r="H4115" s="533">
        <v>1370</v>
      </c>
      <c r="I4115" s="533" t="s">
        <v>1059</v>
      </c>
      <c r="J4115" s="533" t="s">
        <v>1059</v>
      </c>
      <c r="K4115" s="278" t="s">
        <v>1042</v>
      </c>
      <c r="L4115" s="278" t="s">
        <v>1043</v>
      </c>
    </row>
    <row r="4116" spans="1:15" ht="15.75">
      <c r="A4116" s="533" t="s">
        <v>2729</v>
      </c>
      <c r="B4116" s="533" t="s">
        <v>1201</v>
      </c>
      <c r="C4116" s="533" t="s">
        <v>1059</v>
      </c>
      <c r="G4116" s="533" t="s">
        <v>2723</v>
      </c>
      <c r="H4116" s="533">
        <v>1371</v>
      </c>
      <c r="I4116" s="533" t="s">
        <v>1059</v>
      </c>
      <c r="J4116" s="533" t="s">
        <v>1059</v>
      </c>
      <c r="K4116" s="162" t="s">
        <v>1070</v>
      </c>
      <c r="L4116" s="162"/>
    </row>
    <row r="4117" spans="1:15" ht="15.75">
      <c r="A4117" s="533" t="s">
        <v>2729</v>
      </c>
      <c r="B4117" s="533" t="s">
        <v>1201</v>
      </c>
      <c r="C4117" s="533" t="s">
        <v>1059</v>
      </c>
      <c r="G4117" s="533" t="s">
        <v>2723</v>
      </c>
      <c r="H4117" s="533">
        <v>1372</v>
      </c>
      <c r="I4117" s="533" t="s">
        <v>1059</v>
      </c>
      <c r="J4117" s="533" t="s">
        <v>1059</v>
      </c>
      <c r="K4117" s="86" t="s">
        <v>1071</v>
      </c>
      <c r="L4117" s="86"/>
      <c r="M4117" s="533" t="s">
        <v>8</v>
      </c>
      <c r="N4117" s="533">
        <v>924078</v>
      </c>
    </row>
    <row r="4118" spans="1:15" ht="15.75">
      <c r="A4118" s="533" t="s">
        <v>2784</v>
      </c>
      <c r="B4118" s="533" t="s">
        <v>1199</v>
      </c>
      <c r="G4118" s="533" t="s">
        <v>2725</v>
      </c>
      <c r="H4118" s="533">
        <v>1</v>
      </c>
      <c r="K4118" s="171" t="s">
        <v>1113</v>
      </c>
      <c r="L4118" s="532"/>
    </row>
    <row r="4119" spans="1:15" ht="15.75">
      <c r="A4119" s="533" t="s">
        <v>2784</v>
      </c>
      <c r="B4119" s="533" t="s">
        <v>1200</v>
      </c>
      <c r="G4119" s="533" t="s">
        <v>2725</v>
      </c>
      <c r="H4119" s="533">
        <v>2</v>
      </c>
      <c r="K4119" s="164" t="s">
        <v>1090</v>
      </c>
      <c r="L4119" s="164"/>
      <c r="M4119" s="164"/>
      <c r="N4119" s="164"/>
      <c r="O4119" s="164"/>
    </row>
    <row r="4120" spans="1:15" ht="15.75">
      <c r="A4120" s="533" t="s">
        <v>2784</v>
      </c>
      <c r="B4120" s="533" t="s">
        <v>1200</v>
      </c>
      <c r="G4120" s="533" t="s">
        <v>2725</v>
      </c>
      <c r="H4120" s="533">
        <v>3</v>
      </c>
      <c r="K4120" s="168" t="s">
        <v>1091</v>
      </c>
      <c r="L4120" s="168" t="s">
        <v>1061</v>
      </c>
      <c r="M4120" s="160"/>
      <c r="N4120" s="124"/>
      <c r="O4120" s="124"/>
    </row>
    <row r="4121" spans="1:15" ht="15.75">
      <c r="A4121" s="533" t="s">
        <v>2784</v>
      </c>
      <c r="B4121" s="533" t="s">
        <v>1200</v>
      </c>
      <c r="G4121" s="533" t="s">
        <v>2725</v>
      </c>
      <c r="H4121" s="533">
        <v>4</v>
      </c>
      <c r="K4121" s="168" t="s">
        <v>1092</v>
      </c>
      <c r="L4121" s="168" t="s">
        <v>24</v>
      </c>
      <c r="M4121" s="160"/>
      <c r="N4121" s="124"/>
      <c r="O4121" s="124"/>
    </row>
    <row r="4122" spans="1:15" ht="15.75">
      <c r="A4122" s="533" t="s">
        <v>2784</v>
      </c>
      <c r="B4122" s="533" t="s">
        <v>1200</v>
      </c>
      <c r="G4122" s="533" t="s">
        <v>2725</v>
      </c>
      <c r="H4122" s="533">
        <v>5</v>
      </c>
      <c r="K4122" s="168" t="s">
        <v>1093</v>
      </c>
      <c r="L4122" s="168" t="s">
        <v>65</v>
      </c>
      <c r="M4122" s="160"/>
      <c r="N4122" s="124"/>
      <c r="O4122" s="124"/>
    </row>
    <row r="4123" spans="1:15" ht="15.75">
      <c r="A4123" s="533" t="s">
        <v>2784</v>
      </c>
      <c r="B4123" s="533" t="s">
        <v>1200</v>
      </c>
      <c r="G4123" s="533" t="s">
        <v>2725</v>
      </c>
      <c r="H4123" s="533">
        <v>6</v>
      </c>
      <c r="K4123" s="168" t="s">
        <v>1094</v>
      </c>
      <c r="L4123" s="168" t="s">
        <v>104</v>
      </c>
      <c r="M4123" s="160"/>
      <c r="N4123" s="124"/>
      <c r="O4123" s="124"/>
    </row>
    <row r="4124" spans="1:15" ht="15.75">
      <c r="A4124" s="533" t="s">
        <v>2784</v>
      </c>
      <c r="B4124" s="533" t="s">
        <v>1200</v>
      </c>
      <c r="G4124" s="533" t="s">
        <v>2725</v>
      </c>
      <c r="H4124" s="533">
        <v>7</v>
      </c>
      <c r="K4124" s="168" t="s">
        <v>1095</v>
      </c>
      <c r="L4124" s="168" t="s">
        <v>127</v>
      </c>
      <c r="M4124" s="160"/>
      <c r="N4124" s="124"/>
      <c r="O4124" s="124"/>
    </row>
    <row r="4125" spans="1:15" ht="15.75">
      <c r="A4125" s="533" t="s">
        <v>2784</v>
      </c>
      <c r="B4125" s="533" t="s">
        <v>1200</v>
      </c>
      <c r="G4125" s="533" t="s">
        <v>2725</v>
      </c>
      <c r="H4125" s="533">
        <v>8</v>
      </c>
      <c r="K4125" s="168" t="s">
        <v>1096</v>
      </c>
      <c r="L4125" s="168" t="s">
        <v>150</v>
      </c>
      <c r="M4125" s="160"/>
      <c r="N4125" s="124"/>
      <c r="O4125" s="124"/>
    </row>
    <row r="4126" spans="1:15" ht="15.75">
      <c r="A4126" s="533" t="s">
        <v>2784</v>
      </c>
      <c r="B4126" s="533" t="s">
        <v>1200</v>
      </c>
      <c r="G4126" s="533" t="s">
        <v>2725</v>
      </c>
      <c r="H4126" s="533">
        <v>9</v>
      </c>
      <c r="K4126" s="168" t="s">
        <v>1097</v>
      </c>
      <c r="L4126" s="168" t="s">
        <v>157</v>
      </c>
      <c r="M4126" s="160"/>
      <c r="N4126" s="124"/>
      <c r="O4126" s="124"/>
    </row>
    <row r="4127" spans="1:15" ht="15.75">
      <c r="A4127" s="533" t="s">
        <v>2784</v>
      </c>
      <c r="B4127" s="533" t="s">
        <v>1200</v>
      </c>
      <c r="G4127" s="533" t="s">
        <v>2725</v>
      </c>
      <c r="H4127" s="533">
        <v>10</v>
      </c>
      <c r="K4127" s="168" t="s">
        <v>1098</v>
      </c>
      <c r="L4127" s="168" t="s">
        <v>201</v>
      </c>
      <c r="M4127" s="160"/>
      <c r="N4127" s="124"/>
      <c r="O4127" s="124"/>
    </row>
    <row r="4128" spans="1:15" ht="15.75">
      <c r="A4128" s="533" t="s">
        <v>2784</v>
      </c>
      <c r="B4128" s="533" t="s">
        <v>1200</v>
      </c>
      <c r="G4128" s="533" t="s">
        <v>2725</v>
      </c>
      <c r="H4128" s="533">
        <v>11</v>
      </c>
      <c r="K4128" s="168" t="s">
        <v>1099</v>
      </c>
      <c r="L4128" s="168" t="s">
        <v>359</v>
      </c>
      <c r="M4128" s="160"/>
      <c r="N4128" s="124"/>
      <c r="O4128" s="124"/>
    </row>
    <row r="4129" spans="1:17" ht="15.75">
      <c r="A4129" s="533" t="s">
        <v>2784</v>
      </c>
      <c r="B4129" s="533" t="s">
        <v>1200</v>
      </c>
      <c r="G4129" s="533" t="s">
        <v>2725</v>
      </c>
      <c r="H4129" s="533">
        <v>12</v>
      </c>
      <c r="K4129" s="169" t="s">
        <v>1100</v>
      </c>
      <c r="L4129" s="169" t="s">
        <v>423</v>
      </c>
      <c r="M4129" s="161"/>
      <c r="N4129" s="126"/>
      <c r="O4129" s="126"/>
    </row>
    <row r="4130" spans="1:17" ht="15.75">
      <c r="A4130" s="533" t="s">
        <v>2784</v>
      </c>
      <c r="B4130" s="533" t="s">
        <v>1200</v>
      </c>
      <c r="G4130" s="533" t="s">
        <v>2725</v>
      </c>
      <c r="H4130" s="533">
        <v>13</v>
      </c>
      <c r="K4130" s="300" t="s">
        <v>1101</v>
      </c>
      <c r="L4130" s="168" t="s">
        <v>446</v>
      </c>
      <c r="M4130" s="160"/>
      <c r="N4130" s="124"/>
      <c r="O4130" s="124"/>
    </row>
    <row r="4131" spans="1:17" ht="15.75">
      <c r="A4131" s="533" t="s">
        <v>2784</v>
      </c>
      <c r="B4131" s="533" t="s">
        <v>1200</v>
      </c>
      <c r="G4131" s="533" t="s">
        <v>2725</v>
      </c>
      <c r="H4131" s="533">
        <v>14</v>
      </c>
      <c r="K4131" s="168" t="s">
        <v>1102</v>
      </c>
      <c r="L4131" s="168" t="s">
        <v>527</v>
      </c>
      <c r="M4131" s="160"/>
      <c r="N4131" s="124"/>
      <c r="O4131" s="124"/>
    </row>
    <row r="4132" spans="1:17" ht="15.75">
      <c r="A4132" s="533" t="s">
        <v>2784</v>
      </c>
      <c r="B4132" s="533" t="s">
        <v>1200</v>
      </c>
      <c r="G4132" s="533" t="s">
        <v>2725</v>
      </c>
      <c r="H4132" s="533">
        <v>15</v>
      </c>
      <c r="K4132" s="299" t="s">
        <v>1103</v>
      </c>
      <c r="L4132" s="170" t="s">
        <v>542</v>
      </c>
      <c r="M4132" s="29"/>
      <c r="N4132" s="124"/>
      <c r="O4132" s="124"/>
    </row>
    <row r="4133" spans="1:17" ht="15.75">
      <c r="A4133" s="533" t="s">
        <v>2784</v>
      </c>
      <c r="B4133" s="533" t="s">
        <v>1200</v>
      </c>
      <c r="G4133" s="533" t="s">
        <v>2725</v>
      </c>
      <c r="H4133" s="533">
        <v>16</v>
      </c>
      <c r="K4133" s="170" t="s">
        <v>1104</v>
      </c>
      <c r="L4133" s="170" t="s">
        <v>551</v>
      </c>
      <c r="M4133" s="29"/>
      <c r="N4133" s="124"/>
      <c r="O4133" s="124"/>
    </row>
    <row r="4134" spans="1:17" ht="15.75">
      <c r="A4134" s="533" t="s">
        <v>2784</v>
      </c>
      <c r="B4134" s="533" t="s">
        <v>1200</v>
      </c>
      <c r="G4134" s="533" t="s">
        <v>2725</v>
      </c>
      <c r="H4134" s="533">
        <v>17</v>
      </c>
      <c r="K4134" s="170" t="s">
        <v>1105</v>
      </c>
      <c r="L4134" s="170" t="s">
        <v>588</v>
      </c>
      <c r="M4134" s="29"/>
      <c r="N4134" s="124"/>
      <c r="O4134" s="124"/>
    </row>
    <row r="4135" spans="1:17" ht="15.75">
      <c r="A4135" s="533" t="s">
        <v>2784</v>
      </c>
      <c r="B4135" s="533" t="s">
        <v>1200</v>
      </c>
      <c r="G4135" s="533" t="s">
        <v>2725</v>
      </c>
      <c r="H4135" s="533">
        <v>18</v>
      </c>
      <c r="K4135" s="170" t="s">
        <v>1106</v>
      </c>
      <c r="L4135" s="170" t="s">
        <v>1068</v>
      </c>
      <c r="M4135" s="29"/>
      <c r="N4135" s="124"/>
      <c r="O4135" s="124"/>
    </row>
    <row r="4136" spans="1:17" ht="15.75">
      <c r="A4136" s="533" t="s">
        <v>2784</v>
      </c>
      <c r="B4136" s="533" t="s">
        <v>1200</v>
      </c>
      <c r="G4136" s="533" t="s">
        <v>2725</v>
      </c>
      <c r="H4136" s="533">
        <v>19</v>
      </c>
      <c r="K4136" s="170" t="s">
        <v>1107</v>
      </c>
      <c r="L4136" s="170" t="s">
        <v>850</v>
      </c>
      <c r="M4136" s="29"/>
      <c r="N4136" s="124"/>
      <c r="O4136" s="124"/>
    </row>
    <row r="4137" spans="1:17" ht="15.75">
      <c r="A4137" s="533" t="s">
        <v>2784</v>
      </c>
      <c r="B4137" s="533" t="s">
        <v>1200</v>
      </c>
      <c r="G4137" s="533" t="s">
        <v>2725</v>
      </c>
      <c r="H4137" s="533">
        <v>20</v>
      </c>
      <c r="K4137" s="170" t="s">
        <v>1108</v>
      </c>
      <c r="L4137" s="170" t="s">
        <v>998</v>
      </c>
      <c r="M4137" s="29"/>
      <c r="N4137" s="124"/>
      <c r="O4137" s="124"/>
    </row>
    <row r="4138" spans="1:17" ht="15.75">
      <c r="A4138" s="533" t="s">
        <v>2784</v>
      </c>
      <c r="B4138" s="533" t="s">
        <v>1200</v>
      </c>
      <c r="G4138" s="533" t="s">
        <v>2725</v>
      </c>
      <c r="H4138" s="533">
        <v>21</v>
      </c>
      <c r="K4138" s="170" t="s">
        <v>1109</v>
      </c>
      <c r="L4138" s="170" t="s">
        <v>1018</v>
      </c>
      <c r="M4138" s="29"/>
      <c r="N4138" s="124"/>
      <c r="O4138" s="124"/>
    </row>
    <row r="4139" spans="1:17" ht="15.75">
      <c r="A4139" s="533" t="s">
        <v>2784</v>
      </c>
      <c r="B4139" s="533" t="s">
        <v>1200</v>
      </c>
      <c r="G4139" s="533" t="s">
        <v>2725</v>
      </c>
      <c r="H4139" s="533">
        <v>22</v>
      </c>
      <c r="K4139" s="299" t="s">
        <v>1110</v>
      </c>
      <c r="L4139" s="170" t="s">
        <v>1069</v>
      </c>
      <c r="M4139" s="29"/>
      <c r="N4139" s="124"/>
      <c r="O4139" s="124"/>
    </row>
    <row r="4140" spans="1:17" ht="15.75">
      <c r="A4140" s="533" t="s">
        <v>2784</v>
      </c>
      <c r="B4140" s="533" t="s">
        <v>1200</v>
      </c>
      <c r="G4140" s="533" t="s">
        <v>2725</v>
      </c>
      <c r="H4140" s="533">
        <v>23</v>
      </c>
      <c r="K4140" s="299" t="s">
        <v>1111</v>
      </c>
      <c r="L4140" s="170" t="s">
        <v>1043</v>
      </c>
      <c r="M4140" s="29"/>
      <c r="N4140" s="124"/>
      <c r="O4140" s="124"/>
    </row>
    <row r="4141" spans="1:17" ht="15.75">
      <c r="A4141" s="533" t="s">
        <v>2784</v>
      </c>
      <c r="B4141" s="533">
        <v>1</v>
      </c>
      <c r="C4141" s="533" t="s">
        <v>1</v>
      </c>
      <c r="D4141" s="572" t="s">
        <v>1319</v>
      </c>
      <c r="E4141" s="571" t="s">
        <v>1209</v>
      </c>
      <c r="F4141" s="533" t="str">
        <f t="shared" ref="F4141:F4153" si="3746">VLOOKUP(D4141,trade1,3,FALSE)</f>
        <v>AR</v>
      </c>
      <c r="G4141" s="533" t="s">
        <v>2725</v>
      </c>
      <c r="H4141" s="533">
        <v>24</v>
      </c>
      <c r="I4141" s="533" t="s">
        <v>11</v>
      </c>
      <c r="J4141" s="533" t="s">
        <v>12</v>
      </c>
      <c r="K4141" s="1"/>
      <c r="L4141" s="1"/>
      <c r="M4141" s="2" t="s">
        <v>0</v>
      </c>
      <c r="N4141" s="3"/>
      <c r="O4141" s="4"/>
      <c r="P4141" s="5"/>
      <c r="Q4141" s="5"/>
    </row>
    <row r="4142" spans="1:17" ht="15.75">
      <c r="A4142" s="533" t="s">
        <v>2784</v>
      </c>
      <c r="B4142" s="533">
        <v>1</v>
      </c>
      <c r="C4142" s="533" t="s">
        <v>1</v>
      </c>
      <c r="D4142" s="572" t="s">
        <v>1319</v>
      </c>
      <c r="E4142" s="571" t="s">
        <v>1209</v>
      </c>
      <c r="F4142" s="533" t="str">
        <f t="shared" si="3746"/>
        <v>AR</v>
      </c>
      <c r="G4142" s="533" t="s">
        <v>2725</v>
      </c>
      <c r="H4142" s="533">
        <v>25</v>
      </c>
      <c r="I4142" s="533" t="s">
        <v>11</v>
      </c>
      <c r="J4142" s="533" t="s">
        <v>12</v>
      </c>
      <c r="K4142" s="1"/>
      <c r="L4142" s="1"/>
      <c r="M4142" s="2" t="s">
        <v>1</v>
      </c>
      <c r="N4142" s="3"/>
      <c r="O4142" s="4"/>
      <c r="P4142" s="5"/>
      <c r="Q4142" s="5"/>
    </row>
    <row r="4143" spans="1:17" ht="15.75">
      <c r="A4143" s="533" t="s">
        <v>2784</v>
      </c>
      <c r="B4143" s="533">
        <v>1</v>
      </c>
      <c r="C4143" s="533" t="s">
        <v>1</v>
      </c>
      <c r="D4143" s="572" t="s">
        <v>1319</v>
      </c>
      <c r="E4143" s="571" t="s">
        <v>1209</v>
      </c>
      <c r="F4143" s="533" t="str">
        <f t="shared" si="3746"/>
        <v>AR</v>
      </c>
      <c r="G4143" s="533" t="s">
        <v>2725</v>
      </c>
      <c r="H4143" s="533">
        <v>26</v>
      </c>
      <c r="I4143" s="533" t="s">
        <v>11</v>
      </c>
      <c r="J4143" s="533" t="s">
        <v>12</v>
      </c>
      <c r="K4143" s="6" t="s">
        <v>2</v>
      </c>
      <c r="L4143" s="6" t="s">
        <v>3</v>
      </c>
      <c r="M4143" s="6" t="s">
        <v>4</v>
      </c>
      <c r="N4143" s="7" t="s">
        <v>5</v>
      </c>
      <c r="O4143" s="8" t="s">
        <v>6</v>
      </c>
      <c r="P4143" s="9" t="s">
        <v>7</v>
      </c>
      <c r="Q4143" s="9"/>
    </row>
    <row r="4144" spans="1:17" ht="15.75">
      <c r="A4144" s="533" t="s">
        <v>2784</v>
      </c>
      <c r="B4144" s="533">
        <v>1</v>
      </c>
      <c r="C4144" s="533" t="s">
        <v>1</v>
      </c>
      <c r="D4144" s="572" t="s">
        <v>1319</v>
      </c>
      <c r="E4144" s="571" t="s">
        <v>1209</v>
      </c>
      <c r="F4144" s="533" t="str">
        <f t="shared" si="3746"/>
        <v>AR</v>
      </c>
      <c r="G4144" s="533" t="s">
        <v>2725</v>
      </c>
      <c r="H4144" s="533">
        <v>27</v>
      </c>
      <c r="I4144" s="533" t="s">
        <v>11</v>
      </c>
      <c r="J4144" s="533" t="s">
        <v>12</v>
      </c>
      <c r="K4144" s="10"/>
      <c r="L4144" s="10"/>
      <c r="M4144" s="10"/>
      <c r="N4144" s="11"/>
      <c r="O4144" s="12"/>
      <c r="P4144" s="13" t="s">
        <v>8</v>
      </c>
      <c r="Q4144" s="13"/>
    </row>
    <row r="4145" spans="1:18" ht="15.75">
      <c r="A4145" s="533" t="s">
        <v>2784</v>
      </c>
      <c r="B4145" s="533">
        <v>1</v>
      </c>
      <c r="C4145" s="533" t="s">
        <v>1</v>
      </c>
      <c r="D4145" s="572" t="s">
        <v>1319</v>
      </c>
      <c r="E4145" s="571" t="s">
        <v>1209</v>
      </c>
      <c r="F4145" s="533" t="str">
        <f t="shared" si="3746"/>
        <v>AR</v>
      </c>
      <c r="G4145" s="533" t="s">
        <v>2725</v>
      </c>
      <c r="H4145" s="533">
        <v>28</v>
      </c>
      <c r="I4145" s="533" t="s">
        <v>11</v>
      </c>
      <c r="J4145" s="533" t="s">
        <v>12</v>
      </c>
      <c r="K4145" s="14"/>
      <c r="L4145" s="14" t="s">
        <v>9</v>
      </c>
      <c r="M4145" s="15"/>
      <c r="N4145" s="14"/>
      <c r="O4145" s="14"/>
      <c r="P4145" s="13"/>
      <c r="Q4145" s="13"/>
    </row>
    <row r="4146" spans="1:18" ht="15.75">
      <c r="A4146" s="533" t="s">
        <v>2784</v>
      </c>
      <c r="B4146" s="533">
        <v>1</v>
      </c>
      <c r="C4146" s="533" t="s">
        <v>1</v>
      </c>
      <c r="D4146" s="572" t="s">
        <v>1319</v>
      </c>
      <c r="E4146" s="571" t="str">
        <f>E4145</f>
        <v xml:space="preserve"> GENERAL REQUIREMENTS</v>
      </c>
      <c r="F4146" s="533" t="str">
        <f t="shared" si="3746"/>
        <v>AR</v>
      </c>
      <c r="G4146" s="533" t="s">
        <v>2725</v>
      </c>
      <c r="H4146" s="533">
        <v>29</v>
      </c>
      <c r="I4146" s="533" t="s">
        <v>11</v>
      </c>
      <c r="J4146" s="533" t="s">
        <v>12</v>
      </c>
      <c r="K4146" s="14"/>
      <c r="L4146" s="14" t="s">
        <v>10</v>
      </c>
      <c r="M4146" s="15"/>
      <c r="N4146" s="14"/>
      <c r="O4146" s="14"/>
      <c r="P4146" s="13"/>
      <c r="Q4146" s="13"/>
    </row>
    <row r="4147" spans="1:18" ht="15.75">
      <c r="A4147" s="533" t="s">
        <v>2784</v>
      </c>
      <c r="B4147" s="533">
        <v>1</v>
      </c>
      <c r="C4147" s="533" t="s">
        <v>1</v>
      </c>
      <c r="D4147" s="572" t="s">
        <v>1319</v>
      </c>
      <c r="E4147" s="571" t="str">
        <f t="shared" ref="E4147:E4158" si="3747">E4146</f>
        <v xml:space="preserve"> GENERAL REQUIREMENTS</v>
      </c>
      <c r="F4147" s="533" t="str">
        <f t="shared" si="3746"/>
        <v>AR</v>
      </c>
      <c r="G4147" s="533" t="s">
        <v>2725</v>
      </c>
      <c r="H4147" s="533">
        <v>30</v>
      </c>
      <c r="I4147" s="533" t="str">
        <f>L4147</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4147" s="533" t="str">
        <f>L4148</f>
        <v>Conditions of Contract</v>
      </c>
      <c r="K4147" s="14"/>
      <c r="L4147" s="14" t="s">
        <v>11</v>
      </c>
      <c r="M4147" s="74"/>
      <c r="N4147" s="14"/>
      <c r="O4147" s="14"/>
      <c r="P4147" s="13"/>
      <c r="Q4147" s="13"/>
    </row>
    <row r="4148" spans="1:18" ht="15.75">
      <c r="A4148" s="533" t="s">
        <v>2784</v>
      </c>
      <c r="B4148" s="533">
        <v>1</v>
      </c>
      <c r="C4148" s="533" t="s">
        <v>1</v>
      </c>
      <c r="D4148" s="572" t="s">
        <v>1319</v>
      </c>
      <c r="E4148" s="571" t="str">
        <f t="shared" si="3747"/>
        <v xml:space="preserve"> GENERAL REQUIREMENTS</v>
      </c>
      <c r="F4148" s="533" t="str">
        <f t="shared" si="3746"/>
        <v>AR</v>
      </c>
      <c r="G4148" s="533" t="s">
        <v>2725</v>
      </c>
      <c r="H4148" s="533">
        <v>31</v>
      </c>
      <c r="I4148" s="533" t="str">
        <f>I4146</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4148" s="533" t="str">
        <f>J4146</f>
        <v>Conditions of Contract</v>
      </c>
      <c r="K4148" s="14"/>
      <c r="L4148" s="14" t="s">
        <v>12</v>
      </c>
      <c r="M4148" s="74"/>
      <c r="N4148" s="14"/>
      <c r="O4148" s="14"/>
      <c r="P4148" s="13"/>
      <c r="Q4148" s="13"/>
    </row>
    <row r="4149" spans="1:18" ht="15.75">
      <c r="A4149" s="533" t="s">
        <v>2784</v>
      </c>
      <c r="B4149" s="533">
        <v>1</v>
      </c>
      <c r="C4149" s="533" t="s">
        <v>1</v>
      </c>
      <c r="D4149" s="572" t="s">
        <v>1319</v>
      </c>
      <c r="E4149" s="571" t="str">
        <f t="shared" si="3747"/>
        <v xml:space="preserve"> GENERAL REQUIREMENTS</v>
      </c>
      <c r="F4149" s="533" t="str">
        <f t="shared" si="3746"/>
        <v>AR</v>
      </c>
      <c r="G4149" s="533" t="s">
        <v>2722</v>
      </c>
      <c r="H4149" s="533">
        <v>32</v>
      </c>
      <c r="I4149" s="533" t="str">
        <f t="shared" ref="I4149:J4149" si="3748">I4147</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4149" s="533" t="str">
        <f t="shared" si="3748"/>
        <v>Conditions of Contract</v>
      </c>
      <c r="K4149" s="16" t="s">
        <v>13</v>
      </c>
      <c r="L4149" s="16" t="s">
        <v>14</v>
      </c>
      <c r="M4149" s="75">
        <v>1</v>
      </c>
      <c r="N4149" s="14" t="s">
        <v>2</v>
      </c>
      <c r="O4149" s="124">
        <v>66638.2</v>
      </c>
      <c r="P4149" s="124">
        <v>66638.2</v>
      </c>
      <c r="Q4149" s="124">
        <v>66638.2</v>
      </c>
      <c r="R4149" s="124">
        <v>66638.2</v>
      </c>
    </row>
    <row r="4150" spans="1:18" ht="15.75">
      <c r="A4150" s="533" t="s">
        <v>2784</v>
      </c>
      <c r="B4150" s="533">
        <v>1</v>
      </c>
      <c r="C4150" s="533" t="s">
        <v>1</v>
      </c>
      <c r="D4150" s="572" t="s">
        <v>1319</v>
      </c>
      <c r="E4150" s="571" t="str">
        <f t="shared" si="3747"/>
        <v xml:space="preserve"> GENERAL REQUIREMENTS</v>
      </c>
      <c r="F4150" s="533" t="str">
        <f t="shared" si="3746"/>
        <v>AR</v>
      </c>
      <c r="G4150" s="533" t="s">
        <v>2722</v>
      </c>
      <c r="H4150" s="533">
        <v>33</v>
      </c>
      <c r="I4150" s="533" t="str">
        <f t="shared" ref="I4150:J4150" si="3749">I4148</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4150" s="533" t="str">
        <f t="shared" si="3749"/>
        <v>Conditions of Contract</v>
      </c>
      <c r="K4150" s="10" t="s">
        <v>15</v>
      </c>
      <c r="L4150" s="10" t="s">
        <v>16</v>
      </c>
      <c r="M4150" s="10">
        <v>1</v>
      </c>
      <c r="N4150" s="11" t="s">
        <v>2</v>
      </c>
      <c r="O4150" s="12"/>
      <c r="P4150" s="13"/>
      <c r="Q4150" s="13"/>
    </row>
    <row r="4151" spans="1:18" ht="15.75">
      <c r="A4151" s="533" t="s">
        <v>2784</v>
      </c>
      <c r="B4151" s="533">
        <v>1</v>
      </c>
      <c r="C4151" s="533" t="s">
        <v>1</v>
      </c>
      <c r="D4151" s="572" t="s">
        <v>1319</v>
      </c>
      <c r="E4151" s="571" t="str">
        <f t="shared" si="3747"/>
        <v xml:space="preserve"> GENERAL REQUIREMENTS</v>
      </c>
      <c r="F4151" s="533" t="str">
        <f t="shared" si="3746"/>
        <v>AR</v>
      </c>
      <c r="G4151" s="533" t="s">
        <v>2722</v>
      </c>
      <c r="H4151" s="533">
        <v>34</v>
      </c>
      <c r="I4151" s="533" t="str">
        <f t="shared" ref="I4151:J4151" si="3750">I4149</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4151" s="533" t="str">
        <f t="shared" si="3750"/>
        <v>Conditions of Contract</v>
      </c>
      <c r="K4151" s="10" t="s">
        <v>17</v>
      </c>
      <c r="L4151" s="10" t="s">
        <v>18</v>
      </c>
      <c r="M4151" s="10">
        <v>1</v>
      </c>
      <c r="N4151" s="11" t="s">
        <v>2</v>
      </c>
      <c r="O4151" s="12"/>
      <c r="P4151" s="13"/>
      <c r="Q4151" s="13"/>
    </row>
    <row r="4152" spans="1:18" ht="15.75">
      <c r="A4152" s="533" t="s">
        <v>2784</v>
      </c>
      <c r="B4152" s="533">
        <v>1</v>
      </c>
      <c r="C4152" s="533" t="s">
        <v>1</v>
      </c>
      <c r="D4152" s="572" t="s">
        <v>1319</v>
      </c>
      <c r="E4152" s="571" t="str">
        <f t="shared" si="3747"/>
        <v xml:space="preserve"> GENERAL REQUIREMENTS</v>
      </c>
      <c r="F4152" s="533" t="str">
        <f t="shared" si="3746"/>
        <v>AR</v>
      </c>
      <c r="G4152" s="533" t="s">
        <v>2722</v>
      </c>
      <c r="H4152" s="533">
        <v>35</v>
      </c>
      <c r="I4152" s="533" t="str">
        <f t="shared" ref="I4152:J4152" si="3751">I4150</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4152" s="533" t="str">
        <f t="shared" si="3751"/>
        <v>Conditions of Contract</v>
      </c>
      <c r="K4152" s="10" t="s">
        <v>19</v>
      </c>
      <c r="L4152" s="10" t="s">
        <v>1190</v>
      </c>
      <c r="M4152" s="10">
        <v>1</v>
      </c>
      <c r="N4152" s="11" t="s">
        <v>2</v>
      </c>
      <c r="O4152" s="12"/>
      <c r="P4152" s="13"/>
      <c r="Q4152" s="13"/>
    </row>
    <row r="4153" spans="1:18" ht="15.75">
      <c r="A4153" s="533" t="s">
        <v>2784</v>
      </c>
      <c r="B4153" s="533">
        <v>1</v>
      </c>
      <c r="C4153" s="533" t="s">
        <v>1</v>
      </c>
      <c r="D4153" s="572" t="s">
        <v>1319</v>
      </c>
      <c r="E4153" s="571" t="str">
        <f t="shared" si="3747"/>
        <v xml:space="preserve"> GENERAL REQUIREMENTS</v>
      </c>
      <c r="F4153" s="533" t="str">
        <f t="shared" si="3746"/>
        <v>AR</v>
      </c>
      <c r="G4153" s="533" t="s">
        <v>2725</v>
      </c>
      <c r="H4153" s="533">
        <v>36</v>
      </c>
      <c r="I4153" s="533" t="str">
        <f t="shared" ref="I4153:J4153" si="3752">I4151</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4153" s="533" t="str">
        <f t="shared" si="3752"/>
        <v>Conditions of Contract</v>
      </c>
      <c r="K4153" s="6" t="s">
        <v>1</v>
      </c>
      <c r="L4153" s="6"/>
      <c r="M4153" s="75"/>
      <c r="N4153" s="11"/>
      <c r="O4153" s="12"/>
      <c r="P4153" s="13"/>
      <c r="Q4153" s="17"/>
    </row>
    <row r="4154" spans="1:18" ht="15.75">
      <c r="A4154" s="533" t="s">
        <v>2784</v>
      </c>
      <c r="B4154" s="533">
        <v>1</v>
      </c>
      <c r="C4154" s="533" t="s">
        <v>1</v>
      </c>
      <c r="D4154" s="10" t="s">
        <v>22</v>
      </c>
      <c r="E4154" s="10" t="s">
        <v>22</v>
      </c>
      <c r="G4154" s="533" t="s">
        <v>2724</v>
      </c>
      <c r="H4154" s="533">
        <v>37</v>
      </c>
      <c r="I4154" s="533" t="str">
        <f t="shared" ref="I4154:J4154" si="3753">I4152</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4154" s="533" t="str">
        <f t="shared" si="3753"/>
        <v>Conditions of Contract</v>
      </c>
      <c r="K4154" s="10" t="s">
        <v>22</v>
      </c>
      <c r="L4154" s="10"/>
      <c r="M4154" s="75"/>
      <c r="N4154" s="11"/>
      <c r="O4154" s="12" t="s">
        <v>8</v>
      </c>
      <c r="P4154" s="13">
        <v>0</v>
      </c>
      <c r="Q4154" s="13"/>
    </row>
    <row r="4155" spans="1:18" ht="15.75">
      <c r="A4155" s="533" t="s">
        <v>2784</v>
      </c>
      <c r="B4155" s="533">
        <v>2</v>
      </c>
      <c r="C4155" s="533" t="s">
        <v>24</v>
      </c>
      <c r="D4155" s="572" t="s">
        <v>1413</v>
      </c>
      <c r="E4155" s="571" t="s">
        <v>1210</v>
      </c>
      <c r="F4155" s="533" t="str">
        <f t="shared" ref="F4155:F4161" si="3754">VLOOKUP(D4155,trade1,3,FALSE)</f>
        <v>AR</v>
      </c>
      <c r="G4155" s="533" t="s">
        <v>2725</v>
      </c>
      <c r="H4155" s="533">
        <v>38</v>
      </c>
      <c r="I4155" s="533" t="str">
        <f t="shared" ref="I4155:J4155" si="3755">I4153</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4155" s="533" t="str">
        <f t="shared" si="3755"/>
        <v>Conditions of Contract</v>
      </c>
      <c r="K4155" s="1"/>
      <c r="L4155" s="1"/>
      <c r="M4155" s="2" t="s">
        <v>23</v>
      </c>
      <c r="N4155" s="18"/>
      <c r="O4155" s="4"/>
      <c r="P4155" s="5"/>
      <c r="Q4155" s="5"/>
    </row>
    <row r="4156" spans="1:18" ht="15.75">
      <c r="A4156" s="533" t="s">
        <v>2784</v>
      </c>
      <c r="B4156" s="533">
        <v>2</v>
      </c>
      <c r="C4156" s="533" t="s">
        <v>24</v>
      </c>
      <c r="D4156" s="572" t="s">
        <v>1413</v>
      </c>
      <c r="E4156" s="571" t="str">
        <f t="shared" si="3747"/>
        <v xml:space="preserve"> SELECTIVE STRUCTURE DEMOLITION</v>
      </c>
      <c r="F4156" s="533" t="str">
        <f t="shared" si="3754"/>
        <v>AR</v>
      </c>
      <c r="G4156" s="533" t="s">
        <v>2725</v>
      </c>
      <c r="H4156" s="533">
        <v>39</v>
      </c>
      <c r="I4156" s="533" t="str">
        <f t="shared" ref="I4156:J4156" si="3756">I4154</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4156" s="533" t="str">
        <f t="shared" si="3756"/>
        <v>Conditions of Contract</v>
      </c>
      <c r="K4156" s="1"/>
      <c r="L4156" s="1"/>
      <c r="M4156" s="2" t="s">
        <v>24</v>
      </c>
      <c r="N4156" s="18"/>
      <c r="O4156" s="4"/>
      <c r="P4156" s="5"/>
      <c r="Q4156" s="5"/>
    </row>
    <row r="4157" spans="1:18" ht="15.75">
      <c r="A4157" s="533" t="s">
        <v>2784</v>
      </c>
      <c r="B4157" s="533">
        <v>2</v>
      </c>
      <c r="C4157" s="533" t="s">
        <v>24</v>
      </c>
      <c r="D4157" s="572" t="s">
        <v>1413</v>
      </c>
      <c r="E4157" s="571" t="str">
        <f t="shared" si="3747"/>
        <v xml:space="preserve"> SELECTIVE STRUCTURE DEMOLITION</v>
      </c>
      <c r="F4157" s="533" t="str">
        <f t="shared" si="3754"/>
        <v>AR</v>
      </c>
      <c r="G4157" s="533" t="s">
        <v>2725</v>
      </c>
      <c r="H4157" s="533">
        <v>40</v>
      </c>
      <c r="I4157" s="533" t="str">
        <f t="shared" ref="I4157:J4157" si="3757">I4155</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4157" s="533" t="str">
        <f t="shared" si="3757"/>
        <v>Conditions of Contract</v>
      </c>
      <c r="K4157" s="19" t="s">
        <v>2</v>
      </c>
      <c r="L4157" s="19" t="s">
        <v>25</v>
      </c>
      <c r="M4157" s="20" t="s">
        <v>4</v>
      </c>
      <c r="N4157" s="18" t="s">
        <v>5</v>
      </c>
      <c r="O4157" s="18" t="s">
        <v>6</v>
      </c>
      <c r="P4157" s="21" t="s">
        <v>7</v>
      </c>
      <c r="Q4157" s="21"/>
    </row>
    <row r="4158" spans="1:18" ht="15.75">
      <c r="A4158" s="533" t="s">
        <v>2784</v>
      </c>
      <c r="B4158" s="533">
        <v>2</v>
      </c>
      <c r="C4158" s="533" t="s">
        <v>24</v>
      </c>
      <c r="D4158" s="572" t="s">
        <v>1413</v>
      </c>
      <c r="E4158" s="571" t="str">
        <f t="shared" si="3747"/>
        <v xml:space="preserve"> SELECTIVE STRUCTURE DEMOLITION</v>
      </c>
      <c r="F4158" s="533" t="str">
        <f t="shared" si="3754"/>
        <v>AR</v>
      </c>
      <c r="G4158" s="533" t="s">
        <v>2725</v>
      </c>
      <c r="H4158" s="533">
        <v>41</v>
      </c>
      <c r="I4158" s="533" t="str">
        <f t="shared" ref="I4158:J4158" si="3758">I4156</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4158" s="533" t="str">
        <f t="shared" si="3758"/>
        <v>Conditions of Contract</v>
      </c>
      <c r="K4158" s="1"/>
      <c r="L4158" s="1"/>
      <c r="M4158" s="2"/>
      <c r="N4158" s="4"/>
      <c r="O4158" s="4"/>
      <c r="P4158" s="22" t="s">
        <v>8</v>
      </c>
      <c r="Q4158" s="22"/>
    </row>
    <row r="4159" spans="1:18" ht="15.75">
      <c r="A4159" s="533" t="s">
        <v>2784</v>
      </c>
      <c r="B4159" s="533">
        <v>2</v>
      </c>
      <c r="C4159" s="533" t="s">
        <v>24</v>
      </c>
      <c r="D4159" s="572" t="s">
        <v>1413</v>
      </c>
      <c r="E4159" s="571" t="s">
        <v>1210</v>
      </c>
      <c r="F4159" s="533" t="str">
        <f t="shared" si="3754"/>
        <v>AR</v>
      </c>
      <c r="G4159" s="533" t="s">
        <v>2725</v>
      </c>
      <c r="H4159" s="533">
        <v>42</v>
      </c>
      <c r="I4159" s="533" t="str">
        <f t="shared" ref="I4159:J4159" si="3759">I4157</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4159" s="533" t="str">
        <f t="shared" si="3759"/>
        <v>Conditions of Contract</v>
      </c>
      <c r="K4159" s="23"/>
      <c r="L4159" s="23" t="s">
        <v>26</v>
      </c>
      <c r="M4159" s="573"/>
      <c r="N4159" s="24"/>
      <c r="O4159" s="24"/>
      <c r="P4159" s="25"/>
      <c r="Q4159" s="25"/>
    </row>
    <row r="4160" spans="1:18" ht="15.75">
      <c r="A4160" s="533" t="s">
        <v>2784</v>
      </c>
      <c r="B4160" s="533">
        <v>2</v>
      </c>
      <c r="C4160" s="533" t="s">
        <v>24</v>
      </c>
      <c r="D4160" s="572" t="s">
        <v>1413</v>
      </c>
      <c r="E4160" s="571" t="str">
        <f t="shared" ref="E4160:E4193" si="3760">E4159</f>
        <v xml:space="preserve"> SELECTIVE STRUCTURE DEMOLITION</v>
      </c>
      <c r="F4160" s="533" t="str">
        <f t="shared" si="3754"/>
        <v>AR</v>
      </c>
      <c r="G4160" s="533" t="s">
        <v>2725</v>
      </c>
      <c r="H4160" s="533">
        <v>43</v>
      </c>
      <c r="I4160" s="533" t="str">
        <f t="shared" ref="I4160:J4160" si="3761">I4158</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4160" s="533" t="str">
        <f t="shared" si="3761"/>
        <v>Conditions of Contract</v>
      </c>
      <c r="K4160" s="23"/>
      <c r="L4160" s="23" t="s">
        <v>27</v>
      </c>
      <c r="M4160" s="574"/>
      <c r="N4160" s="24"/>
      <c r="O4160" s="24"/>
      <c r="P4160" s="25"/>
      <c r="Q4160" s="25"/>
    </row>
    <row r="4161" spans="1:18" ht="15.75">
      <c r="A4161" s="533" t="s">
        <v>2784</v>
      </c>
      <c r="B4161" s="533">
        <v>2</v>
      </c>
      <c r="C4161" s="533" t="s">
        <v>24</v>
      </c>
      <c r="D4161" s="572" t="s">
        <v>1413</v>
      </c>
      <c r="E4161" s="571" t="str">
        <f t="shared" si="3760"/>
        <v xml:space="preserve"> SELECTIVE STRUCTURE DEMOLITION</v>
      </c>
      <c r="F4161" s="533" t="str">
        <f t="shared" si="3754"/>
        <v>AR</v>
      </c>
      <c r="G4161" s="533" t="s">
        <v>2725</v>
      </c>
      <c r="H4161" s="533">
        <v>44</v>
      </c>
      <c r="I4161" s="533" t="str">
        <f t="shared" ref="I4161:J4161" si="3762">I4159</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4161" s="533" t="str">
        <f t="shared" si="3762"/>
        <v>Conditions of Contract</v>
      </c>
      <c r="K4161" s="23"/>
      <c r="L4161" s="23" t="s">
        <v>28</v>
      </c>
      <c r="M4161" s="574"/>
      <c r="N4161" s="24"/>
      <c r="O4161" s="24"/>
      <c r="P4161" s="25"/>
      <c r="Q4161" s="25"/>
    </row>
    <row r="4162" spans="1:18" ht="15.75">
      <c r="A4162" s="533" t="s">
        <v>2784</v>
      </c>
      <c r="B4162" s="533">
        <v>2</v>
      </c>
      <c r="C4162" s="533" t="s">
        <v>24</v>
      </c>
      <c r="D4162" s="572" t="s">
        <v>1413</v>
      </c>
      <c r="E4162" s="571" t="str">
        <f t="shared" si="3760"/>
        <v xml:space="preserve"> SELECTIVE STRUCTURE DEMOLITION</v>
      </c>
      <c r="F4162" s="533" t="str">
        <f t="shared" ref="F4162:F4188" si="3763">VLOOKUP(D4162,trade,3,FALSE)</f>
        <v>AR</v>
      </c>
      <c r="G4162" s="533" t="s">
        <v>2725</v>
      </c>
      <c r="H4162" s="533">
        <v>45</v>
      </c>
      <c r="I4162" s="533" t="str">
        <f t="shared" ref="I4162:J4162" si="3764">I4160</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4162" s="533" t="str">
        <f t="shared" si="3764"/>
        <v>Conditions of Contract</v>
      </c>
      <c r="K4162" s="23"/>
      <c r="L4162" s="23" t="s">
        <v>29</v>
      </c>
      <c r="M4162" s="574"/>
      <c r="N4162" s="24"/>
      <c r="O4162" s="24"/>
      <c r="P4162" s="25"/>
      <c r="Q4162" s="25"/>
    </row>
    <row r="4163" spans="1:18" ht="15.75">
      <c r="A4163" s="533" t="s">
        <v>2784</v>
      </c>
      <c r="B4163" s="533">
        <v>2</v>
      </c>
      <c r="C4163" s="533" t="s">
        <v>24</v>
      </c>
      <c r="D4163" s="572" t="s">
        <v>1413</v>
      </c>
      <c r="E4163" s="571" t="str">
        <f t="shared" si="3760"/>
        <v xml:space="preserve"> SELECTIVE STRUCTURE DEMOLITION</v>
      </c>
      <c r="F4163" s="533" t="str">
        <f t="shared" si="3763"/>
        <v>AR</v>
      </c>
      <c r="G4163" s="533" t="s">
        <v>2725</v>
      </c>
      <c r="H4163" s="533">
        <v>46</v>
      </c>
      <c r="I4163" s="533" t="str">
        <f t="shared" ref="I4163:J4163" si="3765">I4161</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4163" s="533" t="str">
        <f t="shared" si="3765"/>
        <v>Conditions of Contract</v>
      </c>
      <c r="K4163" s="23"/>
      <c r="L4163" s="23" t="s">
        <v>30</v>
      </c>
      <c r="M4163" s="574"/>
      <c r="N4163" s="24"/>
      <c r="O4163" s="24"/>
      <c r="P4163" s="25"/>
      <c r="Q4163" s="25"/>
    </row>
    <row r="4164" spans="1:18" ht="15.75">
      <c r="A4164" s="533" t="s">
        <v>2784</v>
      </c>
      <c r="B4164" s="533">
        <v>2</v>
      </c>
      <c r="C4164" s="533" t="s">
        <v>24</v>
      </c>
      <c r="D4164" s="572" t="s">
        <v>1413</v>
      </c>
      <c r="E4164" s="571" t="str">
        <f t="shared" si="3760"/>
        <v xml:space="preserve"> SELECTIVE STRUCTURE DEMOLITION</v>
      </c>
      <c r="F4164" s="533" t="str">
        <f t="shared" si="3763"/>
        <v>AR</v>
      </c>
      <c r="G4164" s="533" t="s">
        <v>2725</v>
      </c>
      <c r="H4164" s="533">
        <v>47</v>
      </c>
      <c r="I4164" s="533" t="str">
        <f>L4164</f>
        <v xml:space="preserve">Demolition </v>
      </c>
      <c r="J4164" s="533" t="str">
        <f>L4164</f>
        <v xml:space="preserve">Demolition </v>
      </c>
      <c r="K4164" s="23"/>
      <c r="L4164" s="23" t="s">
        <v>31</v>
      </c>
      <c r="M4164" s="26"/>
      <c r="N4164" s="161"/>
      <c r="O4164" s="4"/>
      <c r="P4164" s="25"/>
      <c r="Q4164" s="25"/>
    </row>
    <row r="4165" spans="1:18" ht="15.75">
      <c r="A4165" s="533" t="s">
        <v>2784</v>
      </c>
      <c r="B4165" s="533">
        <v>2</v>
      </c>
      <c r="C4165" s="533" t="s">
        <v>24</v>
      </c>
      <c r="D4165" s="572" t="s">
        <v>1413</v>
      </c>
      <c r="E4165" s="571" t="str">
        <f t="shared" si="3760"/>
        <v xml:space="preserve"> SELECTIVE STRUCTURE DEMOLITION</v>
      </c>
      <c r="F4165" s="533" t="str">
        <f t="shared" si="3763"/>
        <v>AR</v>
      </c>
      <c r="G4165" s="533" t="s">
        <v>2722</v>
      </c>
      <c r="H4165" s="533">
        <v>48</v>
      </c>
      <c r="I4165" s="533" t="str">
        <f t="shared" ref="I4165:J4165" si="3766">I4163</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4165" s="533" t="str">
        <f t="shared" si="3766"/>
        <v>Conditions of Contract</v>
      </c>
      <c r="K4165" s="23" t="s">
        <v>13</v>
      </c>
      <c r="L4165" s="23" t="s">
        <v>32</v>
      </c>
      <c r="M4165" s="28">
        <v>17</v>
      </c>
      <c r="N4165" s="27" t="s">
        <v>33</v>
      </c>
      <c r="O4165" s="24">
        <v>25</v>
      </c>
      <c r="P4165" s="25">
        <v>425</v>
      </c>
      <c r="Q4165" s="25">
        <f>O4165</f>
        <v>25</v>
      </c>
      <c r="R4165" s="729">
        <f>P4165</f>
        <v>425</v>
      </c>
    </row>
    <row r="4166" spans="1:18" ht="15.75">
      <c r="A4166" s="533" t="s">
        <v>2784</v>
      </c>
      <c r="B4166" s="533">
        <v>2</v>
      </c>
      <c r="C4166" s="533" t="s">
        <v>24</v>
      </c>
      <c r="D4166" s="572" t="s">
        <v>1413</v>
      </c>
      <c r="E4166" s="571" t="str">
        <f t="shared" si="3760"/>
        <v xml:space="preserve"> SELECTIVE STRUCTURE DEMOLITION</v>
      </c>
      <c r="F4166" s="533" t="str">
        <f t="shared" si="3763"/>
        <v>AR</v>
      </c>
      <c r="G4166" s="533" t="s">
        <v>2722</v>
      </c>
      <c r="H4166" s="533">
        <v>49</v>
      </c>
      <c r="I4166" s="533" t="str">
        <f t="shared" ref="I4166:J4166" si="3767">I4164</f>
        <v xml:space="preserve">Demolition </v>
      </c>
      <c r="J4166" s="533" t="str">
        <f t="shared" si="3767"/>
        <v xml:space="preserve">Demolition </v>
      </c>
      <c r="K4166" s="199" t="s">
        <v>15</v>
      </c>
      <c r="L4166" s="23" t="s">
        <v>34</v>
      </c>
      <c r="M4166" s="575">
        <v>73</v>
      </c>
      <c r="N4166" s="301" t="s">
        <v>33</v>
      </c>
      <c r="O4166" s="200"/>
      <c r="P4166" s="25">
        <v>0</v>
      </c>
      <c r="Q4166" s="25">
        <f t="shared" ref="Q4166:Q4167" si="3768">O4166</f>
        <v>0</v>
      </c>
      <c r="R4166" s="729">
        <f t="shared" ref="R4166:R4167" si="3769">P4166</f>
        <v>0</v>
      </c>
    </row>
    <row r="4167" spans="1:18" ht="15.75">
      <c r="A4167" s="533" t="s">
        <v>2784</v>
      </c>
      <c r="B4167" s="533">
        <v>2</v>
      </c>
      <c r="C4167" s="533" t="s">
        <v>24</v>
      </c>
      <c r="D4167" s="572" t="s">
        <v>1413</v>
      </c>
      <c r="E4167" s="571" t="str">
        <f t="shared" si="3760"/>
        <v xml:space="preserve"> SELECTIVE STRUCTURE DEMOLITION</v>
      </c>
      <c r="F4167" s="533" t="str">
        <f t="shared" si="3763"/>
        <v>AR</v>
      </c>
      <c r="G4167" s="533" t="s">
        <v>2722</v>
      </c>
      <c r="H4167" s="533">
        <v>50</v>
      </c>
      <c r="I4167" s="533" t="str">
        <f t="shared" ref="I4167:J4167" si="3770">I4165</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4167" s="533" t="str">
        <f t="shared" si="3770"/>
        <v>Conditions of Contract</v>
      </c>
      <c r="K4167" s="199" t="s">
        <v>17</v>
      </c>
      <c r="L4167" s="23" t="s">
        <v>35</v>
      </c>
      <c r="M4167" s="575">
        <v>22</v>
      </c>
      <c r="N4167" s="301" t="s">
        <v>33</v>
      </c>
      <c r="O4167" s="200"/>
      <c r="P4167" s="25">
        <v>0</v>
      </c>
      <c r="Q4167" s="25">
        <f t="shared" si="3768"/>
        <v>0</v>
      </c>
      <c r="R4167" s="729">
        <f t="shared" si="3769"/>
        <v>0</v>
      </c>
    </row>
    <row r="4168" spans="1:18" ht="15.75">
      <c r="A4168" s="533" t="s">
        <v>2784</v>
      </c>
      <c r="B4168" s="533">
        <v>2</v>
      </c>
      <c r="C4168" s="533" t="s">
        <v>24</v>
      </c>
      <c r="D4168" s="572" t="s">
        <v>1413</v>
      </c>
      <c r="E4168" s="571" t="str">
        <f t="shared" si="3760"/>
        <v xml:space="preserve"> SELECTIVE STRUCTURE DEMOLITION</v>
      </c>
      <c r="F4168" s="533" t="str">
        <f t="shared" si="3763"/>
        <v>AR</v>
      </c>
      <c r="G4168" s="533" t="s">
        <v>2725</v>
      </c>
      <c r="H4168" s="533">
        <v>51</v>
      </c>
      <c r="I4168" s="533" t="str">
        <f>L4168</f>
        <v>Alteration</v>
      </c>
      <c r="J4168" s="533" t="str">
        <f>L4168</f>
        <v>Alteration</v>
      </c>
      <c r="K4168" s="23"/>
      <c r="L4168" s="23" t="s">
        <v>36</v>
      </c>
      <c r="M4168" s="26"/>
      <c r="N4168" s="27"/>
      <c r="O4168" s="29">
        <v>0</v>
      </c>
      <c r="P4168" s="25"/>
      <c r="Q4168" s="25"/>
    </row>
    <row r="4169" spans="1:18" ht="15.75">
      <c r="A4169" s="533" t="s">
        <v>2784</v>
      </c>
      <c r="B4169" s="533">
        <v>2</v>
      </c>
      <c r="C4169" s="533" t="s">
        <v>24</v>
      </c>
      <c r="D4169" s="572" t="s">
        <v>1413</v>
      </c>
      <c r="E4169" s="571" t="str">
        <f t="shared" si="3760"/>
        <v xml:space="preserve"> SELECTIVE STRUCTURE DEMOLITION</v>
      </c>
      <c r="F4169" s="533" t="str">
        <f t="shared" si="3763"/>
        <v>AR</v>
      </c>
      <c r="G4169" s="533" t="s">
        <v>2722</v>
      </c>
      <c r="H4169" s="533">
        <v>52</v>
      </c>
      <c r="I4169" s="533" t="str">
        <f t="shared" ref="I4169:J4169" si="3771">I4167</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4169" s="533" t="str">
        <f t="shared" si="3771"/>
        <v>Conditions of Contract</v>
      </c>
      <c r="K4169" s="23" t="s">
        <v>13</v>
      </c>
      <c r="L4169" s="23" t="s">
        <v>37</v>
      </c>
      <c r="M4169" s="28">
        <v>4</v>
      </c>
      <c r="N4169" s="27" t="s">
        <v>33</v>
      </c>
      <c r="O4169" s="24">
        <v>25</v>
      </c>
      <c r="P4169" s="25">
        <v>100</v>
      </c>
      <c r="Q4169" s="25">
        <f t="shared" ref="Q4169:Q4173" si="3772">O4169</f>
        <v>25</v>
      </c>
      <c r="R4169" s="729">
        <f t="shared" ref="R4169:R4173" si="3773">P4169</f>
        <v>100</v>
      </c>
    </row>
    <row r="4170" spans="1:18" ht="15.75">
      <c r="A4170" s="533" t="s">
        <v>2784</v>
      </c>
      <c r="B4170" s="533">
        <v>2</v>
      </c>
      <c r="C4170" s="533" t="s">
        <v>24</v>
      </c>
      <c r="D4170" s="572" t="s">
        <v>1413</v>
      </c>
      <c r="E4170" s="571" t="str">
        <f t="shared" si="3760"/>
        <v xml:space="preserve"> SELECTIVE STRUCTURE DEMOLITION</v>
      </c>
      <c r="F4170" s="533" t="str">
        <f t="shared" si="3763"/>
        <v>AR</v>
      </c>
      <c r="G4170" s="533" t="s">
        <v>2722</v>
      </c>
      <c r="H4170" s="533">
        <v>53</v>
      </c>
      <c r="I4170" s="533" t="str">
        <f t="shared" ref="I4170:J4170" si="3774">I4168</f>
        <v>Alteration</v>
      </c>
      <c r="J4170" s="533" t="str">
        <f t="shared" si="3774"/>
        <v>Alteration</v>
      </c>
      <c r="K4170" s="199" t="s">
        <v>15</v>
      </c>
      <c r="L4170" s="23" t="s">
        <v>38</v>
      </c>
      <c r="M4170" s="575">
        <v>1</v>
      </c>
      <c r="N4170" s="301" t="s">
        <v>39</v>
      </c>
      <c r="O4170" s="200"/>
      <c r="P4170" s="25">
        <v>0</v>
      </c>
      <c r="Q4170" s="25">
        <f t="shared" si="3772"/>
        <v>0</v>
      </c>
      <c r="R4170" s="729">
        <f t="shared" si="3773"/>
        <v>0</v>
      </c>
    </row>
    <row r="4171" spans="1:18" ht="15.75">
      <c r="A4171" s="533" t="s">
        <v>2784</v>
      </c>
      <c r="B4171" s="533">
        <v>2</v>
      </c>
      <c r="C4171" s="533" t="s">
        <v>24</v>
      </c>
      <c r="D4171" s="572" t="s">
        <v>1413</v>
      </c>
      <c r="E4171" s="571" t="str">
        <f t="shared" si="3760"/>
        <v xml:space="preserve"> SELECTIVE STRUCTURE DEMOLITION</v>
      </c>
      <c r="F4171" s="533" t="str">
        <f t="shared" si="3763"/>
        <v>AR</v>
      </c>
      <c r="G4171" s="533" t="s">
        <v>2722</v>
      </c>
      <c r="H4171" s="533">
        <v>54</v>
      </c>
      <c r="I4171" s="533" t="str">
        <f t="shared" ref="I4171:J4171" si="3775">I4169</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4171" s="533" t="str">
        <f t="shared" si="3775"/>
        <v>Conditions of Contract</v>
      </c>
      <c r="K4171" s="199" t="s">
        <v>17</v>
      </c>
      <c r="L4171" s="23" t="s">
        <v>40</v>
      </c>
      <c r="M4171" s="575">
        <v>8</v>
      </c>
      <c r="N4171" s="301" t="s">
        <v>39</v>
      </c>
      <c r="O4171" s="200"/>
      <c r="P4171" s="25">
        <v>0</v>
      </c>
      <c r="Q4171" s="25">
        <f t="shared" si="3772"/>
        <v>0</v>
      </c>
      <c r="R4171" s="729">
        <f t="shared" si="3773"/>
        <v>0</v>
      </c>
    </row>
    <row r="4172" spans="1:18" ht="15.75">
      <c r="A4172" s="533" t="s">
        <v>2784</v>
      </c>
      <c r="B4172" s="533">
        <v>2</v>
      </c>
      <c r="C4172" s="533" t="s">
        <v>24</v>
      </c>
      <c r="D4172" s="572" t="s">
        <v>1413</v>
      </c>
      <c r="E4172" s="571" t="str">
        <f t="shared" si="3760"/>
        <v xml:space="preserve"> SELECTIVE STRUCTURE DEMOLITION</v>
      </c>
      <c r="F4172" s="533" t="str">
        <f t="shared" si="3763"/>
        <v>AR</v>
      </c>
      <c r="G4172" s="533" t="s">
        <v>2722</v>
      </c>
      <c r="H4172" s="533">
        <v>55</v>
      </c>
      <c r="I4172" s="533" t="str">
        <f t="shared" ref="I4172:J4172" si="3776">I4170</f>
        <v>Alteration</v>
      </c>
      <c r="J4172" s="533" t="str">
        <f t="shared" si="3776"/>
        <v>Alteration</v>
      </c>
      <c r="K4172" s="23" t="s">
        <v>15</v>
      </c>
      <c r="L4172" s="23" t="s">
        <v>41</v>
      </c>
      <c r="M4172" s="28">
        <v>19</v>
      </c>
      <c r="N4172" s="27" t="s">
        <v>39</v>
      </c>
      <c r="O4172" s="24">
        <v>50</v>
      </c>
      <c r="P4172" s="25">
        <v>950</v>
      </c>
      <c r="Q4172" s="25">
        <f t="shared" si="3772"/>
        <v>50</v>
      </c>
      <c r="R4172" s="729">
        <f t="shared" si="3773"/>
        <v>950</v>
      </c>
    </row>
    <row r="4173" spans="1:18" ht="15.75">
      <c r="A4173" s="533" t="s">
        <v>2784</v>
      </c>
      <c r="B4173" s="533">
        <v>2</v>
      </c>
      <c r="C4173" s="533" t="s">
        <v>24</v>
      </c>
      <c r="D4173" s="572" t="s">
        <v>1413</v>
      </c>
      <c r="E4173" s="571" t="str">
        <f t="shared" si="3760"/>
        <v xml:space="preserve"> SELECTIVE STRUCTURE DEMOLITION</v>
      </c>
      <c r="F4173" s="533" t="str">
        <f t="shared" si="3763"/>
        <v>AR</v>
      </c>
      <c r="G4173" s="533" t="s">
        <v>2722</v>
      </c>
      <c r="H4173" s="533">
        <v>56</v>
      </c>
      <c r="I4173" s="533" t="str">
        <f t="shared" ref="I4173:J4173" si="3777">I4171</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J4173" s="533" t="str">
        <f t="shared" si="3777"/>
        <v>Conditions of Contract</v>
      </c>
      <c r="K4173" s="199" t="s">
        <v>20</v>
      </c>
      <c r="L4173" s="23" t="s">
        <v>42</v>
      </c>
      <c r="M4173" s="575">
        <v>8</v>
      </c>
      <c r="N4173" s="301" t="s">
        <v>39</v>
      </c>
      <c r="O4173" s="200"/>
      <c r="P4173" s="25">
        <v>0</v>
      </c>
      <c r="Q4173" s="25">
        <f t="shared" si="3772"/>
        <v>0</v>
      </c>
      <c r="R4173" s="729">
        <f t="shared" si="3773"/>
        <v>0</v>
      </c>
    </row>
    <row r="4174" spans="1:18" ht="15.75">
      <c r="A4174" s="533" t="s">
        <v>2784</v>
      </c>
      <c r="B4174" s="533">
        <v>2</v>
      </c>
      <c r="C4174" s="533" t="s">
        <v>24</v>
      </c>
      <c r="D4174" s="572" t="s">
        <v>1413</v>
      </c>
      <c r="E4174" s="571" t="str">
        <f t="shared" si="3760"/>
        <v xml:space="preserve"> SELECTIVE STRUCTURE DEMOLITION</v>
      </c>
      <c r="F4174" s="533" t="str">
        <f t="shared" si="3763"/>
        <v>AR</v>
      </c>
      <c r="G4174" s="533" t="s">
        <v>2725</v>
      </c>
      <c r="H4174" s="533">
        <v>57</v>
      </c>
      <c r="I4174" s="533" t="str">
        <f>L4174</f>
        <v xml:space="preserve">Architectural Demolition </v>
      </c>
      <c r="J4174" s="533" t="str">
        <f>L4175</f>
        <v>Demolish and cart away existing block (Solid and/or Hollow) and concrete elements with all finishes; including steel reinforcement, make good all disturbed surround to receive new finishes; complete; as specified, shown on Drawings and Engineer's instructions</v>
      </c>
      <c r="K4174" s="23"/>
      <c r="L4174" s="23" t="s">
        <v>1191</v>
      </c>
      <c r="M4174" s="573"/>
      <c r="N4174" s="24"/>
      <c r="O4174" s="24">
        <v>0</v>
      </c>
      <c r="P4174" s="25"/>
      <c r="Q4174" s="25"/>
    </row>
    <row r="4175" spans="1:18" ht="16.5" thickBot="1">
      <c r="A4175" s="533" t="s">
        <v>2784</v>
      </c>
      <c r="B4175" s="533">
        <v>2</v>
      </c>
      <c r="C4175" s="533" t="s">
        <v>24</v>
      </c>
      <c r="D4175" s="572" t="s">
        <v>1413</v>
      </c>
      <c r="E4175" s="571" t="str">
        <f t="shared" si="3760"/>
        <v xml:space="preserve"> SELECTIVE STRUCTURE DEMOLITION</v>
      </c>
      <c r="F4175" s="533" t="str">
        <f t="shared" si="3763"/>
        <v>AR</v>
      </c>
      <c r="G4175" s="533" t="s">
        <v>2725</v>
      </c>
      <c r="H4175" s="533">
        <v>58</v>
      </c>
      <c r="I4175" s="533" t="str">
        <f>L4174</f>
        <v xml:space="preserve">Architectural Demolition </v>
      </c>
      <c r="J4175" s="533" t="str">
        <f>L4175</f>
        <v>Demolish and cart away existing block (Solid and/or Hollow) and concrete elements with all finishes; including steel reinforcement, make good all disturbed surround to receive new finishes; complete; as specified, shown on Drawings and Engineer's instructions</v>
      </c>
      <c r="K4175" s="23"/>
      <c r="L4175" s="23" t="s">
        <v>43</v>
      </c>
      <c r="M4175" s="573"/>
      <c r="N4175" s="24"/>
      <c r="O4175" s="24">
        <v>0</v>
      </c>
      <c r="P4175" s="25"/>
      <c r="Q4175" s="25"/>
    </row>
    <row r="4176" spans="1:18" ht="16.5" thickBot="1">
      <c r="A4176" s="533" t="s">
        <v>2784</v>
      </c>
      <c r="B4176" s="533">
        <v>2</v>
      </c>
      <c r="C4176" s="533" t="s">
        <v>24</v>
      </c>
      <c r="D4176" s="572" t="s">
        <v>1413</v>
      </c>
      <c r="E4176" s="571" t="str">
        <f t="shared" si="3760"/>
        <v xml:space="preserve"> SELECTIVE STRUCTURE DEMOLITION</v>
      </c>
      <c r="F4176" s="533" t="str">
        <f t="shared" si="3763"/>
        <v>AR</v>
      </c>
      <c r="G4176" s="533" t="s">
        <v>2722</v>
      </c>
      <c r="H4176" s="533">
        <v>59</v>
      </c>
      <c r="I4176" s="533" t="str">
        <f t="shared" ref="I4176:I4181" si="3778">I4175</f>
        <v xml:space="preserve">Architectural Demolition </v>
      </c>
      <c r="J4176" s="533" t="str">
        <f>J4175</f>
        <v>Demolish and cart away existing block (Solid and/or Hollow) and concrete elements with all finishes; including steel reinforcement, make good all disturbed surround to receive new finishes; complete; as specified, shown on Drawings and Engineer's instructions</v>
      </c>
      <c r="K4176" s="23" t="s">
        <v>17</v>
      </c>
      <c r="L4176" s="23" t="s">
        <v>1193</v>
      </c>
      <c r="M4176" s="576">
        <v>1</v>
      </c>
      <c r="N4176" s="24" t="s">
        <v>2</v>
      </c>
      <c r="O4176" s="24">
        <v>360</v>
      </c>
      <c r="P4176" s="25">
        <v>360</v>
      </c>
      <c r="Q4176" s="25">
        <f>O4176</f>
        <v>360</v>
      </c>
      <c r="R4176" s="729">
        <f>P4176</f>
        <v>360</v>
      </c>
    </row>
    <row r="4177" spans="1:18" ht="15.75">
      <c r="A4177" s="533" t="s">
        <v>2784</v>
      </c>
      <c r="B4177" s="533">
        <v>2</v>
      </c>
      <c r="C4177" s="533" t="s">
        <v>24</v>
      </c>
      <c r="D4177" s="572" t="s">
        <v>1413</v>
      </c>
      <c r="E4177" s="571" t="str">
        <f t="shared" si="3760"/>
        <v xml:space="preserve"> SELECTIVE STRUCTURE DEMOLITION</v>
      </c>
      <c r="F4177" s="533" t="str">
        <f t="shared" si="3763"/>
        <v>AR</v>
      </c>
      <c r="G4177" s="533" t="s">
        <v>2725</v>
      </c>
      <c r="H4177" s="533">
        <v>60</v>
      </c>
      <c r="I4177" s="533" t="str">
        <f t="shared" si="3778"/>
        <v xml:space="preserve">Architectural Demolition </v>
      </c>
      <c r="J4177" s="533" t="str">
        <f>L4177</f>
        <v>Demolish and cart away existing finish; including all related works, make good all disturbed surround to receive new finish; complete; as specified, shown on Drawings and Engineer's instructions</v>
      </c>
      <c r="K4177" s="199"/>
      <c r="L4177" s="199" t="s">
        <v>44</v>
      </c>
      <c r="M4177" s="577"/>
      <c r="N4177" s="200"/>
      <c r="O4177" s="200">
        <v>0</v>
      </c>
      <c r="P4177" s="25"/>
      <c r="Q4177" s="25"/>
    </row>
    <row r="4178" spans="1:18" ht="15.75">
      <c r="A4178" s="533" t="s">
        <v>2784</v>
      </c>
      <c r="B4178" s="533">
        <v>2</v>
      </c>
      <c r="C4178" s="533" t="s">
        <v>24</v>
      </c>
      <c r="D4178" s="572" t="s">
        <v>1413</v>
      </c>
      <c r="E4178" s="571" t="str">
        <f t="shared" si="3760"/>
        <v xml:space="preserve"> SELECTIVE STRUCTURE DEMOLITION</v>
      </c>
      <c r="F4178" s="533" t="str">
        <f t="shared" si="3763"/>
        <v>AR</v>
      </c>
      <c r="G4178" s="533" t="s">
        <v>2722</v>
      </c>
      <c r="H4178" s="533">
        <v>61</v>
      </c>
      <c r="I4178" s="533" t="str">
        <f t="shared" si="3778"/>
        <v xml:space="preserve">Architectural Demolition </v>
      </c>
      <c r="J4178" s="533" t="str">
        <f>J4177</f>
        <v>Demolish and cart away existing finish; including all related works, make good all disturbed surround to receive new finish; complete; as specified, shown on Drawings and Engineer's instructions</v>
      </c>
      <c r="K4178" s="199" t="s">
        <v>45</v>
      </c>
      <c r="L4178" s="199" t="s">
        <v>46</v>
      </c>
      <c r="M4178" s="578">
        <v>1</v>
      </c>
      <c r="N4178" s="200" t="s">
        <v>2</v>
      </c>
      <c r="O4178" s="200">
        <v>0</v>
      </c>
      <c r="P4178" s="25">
        <v>0</v>
      </c>
      <c r="Q4178" s="25">
        <f t="shared" ref="Q4178:Q4180" si="3779">O4178</f>
        <v>0</v>
      </c>
      <c r="R4178" s="729">
        <f t="shared" ref="R4178:R4180" si="3780">P4178</f>
        <v>0</v>
      </c>
    </row>
    <row r="4179" spans="1:18" ht="15.75">
      <c r="A4179" s="533" t="s">
        <v>2784</v>
      </c>
      <c r="B4179" s="533">
        <v>2</v>
      </c>
      <c r="C4179" s="533" t="s">
        <v>24</v>
      </c>
      <c r="D4179" s="572" t="s">
        <v>1413</v>
      </c>
      <c r="E4179" s="571" t="str">
        <f t="shared" si="3760"/>
        <v xml:space="preserve"> SELECTIVE STRUCTURE DEMOLITION</v>
      </c>
      <c r="F4179" s="533" t="str">
        <f t="shared" si="3763"/>
        <v>AR</v>
      </c>
      <c r="G4179" s="533" t="s">
        <v>2722</v>
      </c>
      <c r="H4179" s="533">
        <v>62</v>
      </c>
      <c r="I4179" s="533" t="str">
        <f t="shared" si="3778"/>
        <v xml:space="preserve">Architectural Demolition </v>
      </c>
      <c r="J4179" s="533" t="str">
        <f>J4178</f>
        <v>Demolish and cart away existing finish; including all related works, make good all disturbed surround to receive new finish; complete; as specified, shown on Drawings and Engineer's instructions</v>
      </c>
      <c r="K4179" s="199" t="s">
        <v>48</v>
      </c>
      <c r="L4179" s="199" t="s">
        <v>49</v>
      </c>
      <c r="M4179" s="578">
        <v>1</v>
      </c>
      <c r="N4179" s="200" t="s">
        <v>2</v>
      </c>
      <c r="O4179" s="200">
        <v>0</v>
      </c>
      <c r="P4179" s="25">
        <v>0</v>
      </c>
      <c r="Q4179" s="25">
        <f t="shared" si="3779"/>
        <v>0</v>
      </c>
      <c r="R4179" s="729">
        <f t="shared" si="3780"/>
        <v>0</v>
      </c>
    </row>
    <row r="4180" spans="1:18" ht="15.75">
      <c r="A4180" s="533" t="s">
        <v>2784</v>
      </c>
      <c r="B4180" s="533">
        <v>2</v>
      </c>
      <c r="C4180" s="533" t="s">
        <v>24</v>
      </c>
      <c r="D4180" s="572" t="s">
        <v>1413</v>
      </c>
      <c r="E4180" s="571" t="str">
        <f t="shared" si="3760"/>
        <v xml:space="preserve"> SELECTIVE STRUCTURE DEMOLITION</v>
      </c>
      <c r="F4180" s="533" t="str">
        <f t="shared" si="3763"/>
        <v>AR</v>
      </c>
      <c r="G4180" s="533" t="s">
        <v>2722</v>
      </c>
      <c r="H4180" s="533">
        <v>63</v>
      </c>
      <c r="I4180" s="533" t="str">
        <f t="shared" si="3778"/>
        <v xml:space="preserve">Architectural Demolition </v>
      </c>
      <c r="J4180" s="533" t="str">
        <f>J4179</f>
        <v>Demolish and cart away existing finish; including all related works, make good all disturbed surround to receive new finish; complete; as specified, shown on Drawings and Engineer's instructions</v>
      </c>
      <c r="K4180" s="199" t="s">
        <v>50</v>
      </c>
      <c r="L4180" s="199" t="s">
        <v>51</v>
      </c>
      <c r="M4180" s="578">
        <v>1</v>
      </c>
      <c r="N4180" s="200" t="s">
        <v>2</v>
      </c>
      <c r="O4180" s="200">
        <v>0</v>
      </c>
      <c r="P4180" s="25">
        <v>0</v>
      </c>
      <c r="Q4180" s="25">
        <f t="shared" si="3779"/>
        <v>0</v>
      </c>
      <c r="R4180" s="729">
        <f t="shared" si="3780"/>
        <v>0</v>
      </c>
    </row>
    <row r="4181" spans="1:18" ht="15.75">
      <c r="A4181" s="533" t="s">
        <v>2784</v>
      </c>
      <c r="B4181" s="533">
        <v>2</v>
      </c>
      <c r="C4181" s="533" t="s">
        <v>24</v>
      </c>
      <c r="D4181" s="572" t="s">
        <v>1413</v>
      </c>
      <c r="E4181" s="571" t="str">
        <f t="shared" si="3760"/>
        <v xml:space="preserve"> SELECTIVE STRUCTURE DEMOLITION</v>
      </c>
      <c r="F4181" s="533" t="str">
        <f t="shared" si="3763"/>
        <v>AR</v>
      </c>
      <c r="G4181" s="533" t="s">
        <v>2725</v>
      </c>
      <c r="H4181" s="533">
        <v>64</v>
      </c>
      <c r="I4181" s="533" t="str">
        <f t="shared" si="3778"/>
        <v xml:space="preserve">Architectural Demolition </v>
      </c>
      <c r="J4181" s="533" t="str">
        <f>L4181</f>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4181" s="23"/>
      <c r="L4181" s="23" t="s">
        <v>52</v>
      </c>
      <c r="M4181" s="573"/>
      <c r="N4181" s="24"/>
      <c r="O4181" s="24">
        <v>0</v>
      </c>
      <c r="P4181" s="25"/>
      <c r="Q4181" s="25"/>
    </row>
    <row r="4182" spans="1:18" ht="15.75">
      <c r="A4182" s="533" t="s">
        <v>2784</v>
      </c>
      <c r="B4182" s="533">
        <v>2</v>
      </c>
      <c r="C4182" s="533" t="s">
        <v>24</v>
      </c>
      <c r="D4182" s="572" t="s">
        <v>1413</v>
      </c>
      <c r="E4182" s="571" t="str">
        <f t="shared" si="3760"/>
        <v xml:space="preserve"> SELECTIVE STRUCTURE DEMOLITION</v>
      </c>
      <c r="F4182" s="533" t="str">
        <f t="shared" si="3763"/>
        <v>AR</v>
      </c>
      <c r="G4182" s="533" t="s">
        <v>2725</v>
      </c>
      <c r="H4182" s="533">
        <v>65</v>
      </c>
      <c r="I4182" s="533" t="str">
        <f>I4181</f>
        <v xml:space="preserve">Architectural Demolition </v>
      </c>
      <c r="J4182" s="533" t="str">
        <f>L4181</f>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4182" s="23"/>
      <c r="L4182" s="23" t="s">
        <v>53</v>
      </c>
      <c r="M4182" s="573"/>
      <c r="N4182" s="24"/>
      <c r="O4182" s="24">
        <v>0</v>
      </c>
      <c r="P4182" s="25"/>
      <c r="Q4182" s="25"/>
    </row>
    <row r="4183" spans="1:18" ht="15.75">
      <c r="A4183" s="533" t="s">
        <v>2784</v>
      </c>
      <c r="B4183" s="533">
        <v>2</v>
      </c>
      <c r="C4183" s="533" t="s">
        <v>24</v>
      </c>
      <c r="D4183" s="572" t="s">
        <v>1413</v>
      </c>
      <c r="E4183" s="571" t="str">
        <f t="shared" si="3760"/>
        <v xml:space="preserve"> SELECTIVE STRUCTURE DEMOLITION</v>
      </c>
      <c r="F4183" s="533" t="str">
        <f t="shared" si="3763"/>
        <v>AR</v>
      </c>
      <c r="G4183" s="533" t="s">
        <v>2722</v>
      </c>
      <c r="H4183" s="533">
        <v>66</v>
      </c>
      <c r="I4183" s="533" t="str">
        <f t="shared" ref="I4183:J4183" si="3781">I4181</f>
        <v xml:space="preserve">Architectural Demolition </v>
      </c>
      <c r="J4183" s="533" t="str">
        <f t="shared" si="3781"/>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4183" s="199" t="s">
        <v>13</v>
      </c>
      <c r="L4183" s="199" t="s">
        <v>54</v>
      </c>
      <c r="M4183" s="579">
        <v>3</v>
      </c>
      <c r="N4183" s="201" t="s">
        <v>39</v>
      </c>
      <c r="O4183" s="200">
        <v>0</v>
      </c>
      <c r="P4183" s="292">
        <v>0</v>
      </c>
      <c r="Q4183" s="25">
        <f t="shared" ref="Q4183:Q4187" si="3782">O4183</f>
        <v>0</v>
      </c>
      <c r="R4183" s="729">
        <f t="shared" ref="R4183:R4187" si="3783">P4183</f>
        <v>0</v>
      </c>
    </row>
    <row r="4184" spans="1:18" ht="15.75">
      <c r="A4184" s="533" t="s">
        <v>2784</v>
      </c>
      <c r="B4184" s="533">
        <v>2</v>
      </c>
      <c r="C4184" s="533" t="s">
        <v>24</v>
      </c>
      <c r="D4184" s="572" t="s">
        <v>1413</v>
      </c>
      <c r="E4184" s="571" t="str">
        <f t="shared" si="3760"/>
        <v xml:space="preserve"> SELECTIVE STRUCTURE DEMOLITION</v>
      </c>
      <c r="F4184" s="533" t="str">
        <f t="shared" si="3763"/>
        <v>AR</v>
      </c>
      <c r="G4184" s="533" t="s">
        <v>2722</v>
      </c>
      <c r="H4184" s="533">
        <v>67</v>
      </c>
      <c r="I4184" s="533" t="str">
        <f t="shared" ref="I4184:J4184" si="3784">I4182</f>
        <v xml:space="preserve">Architectural Demolition </v>
      </c>
      <c r="J4184" s="533" t="str">
        <f t="shared" si="3784"/>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4184" s="199" t="s">
        <v>15</v>
      </c>
      <c r="L4184" s="199" t="s">
        <v>56</v>
      </c>
      <c r="M4184" s="579">
        <v>10</v>
      </c>
      <c r="N4184" s="201" t="s">
        <v>39</v>
      </c>
      <c r="O4184" s="200">
        <v>0</v>
      </c>
      <c r="P4184" s="25">
        <v>0</v>
      </c>
      <c r="Q4184" s="25">
        <f t="shared" si="3782"/>
        <v>0</v>
      </c>
      <c r="R4184" s="729">
        <f t="shared" si="3783"/>
        <v>0</v>
      </c>
    </row>
    <row r="4185" spans="1:18" ht="16.5" thickBot="1">
      <c r="A4185" s="533" t="s">
        <v>2784</v>
      </c>
      <c r="B4185" s="533">
        <v>2</v>
      </c>
      <c r="C4185" s="533" t="s">
        <v>24</v>
      </c>
      <c r="D4185" s="572" t="s">
        <v>1413</v>
      </c>
      <c r="E4185" s="571" t="str">
        <f t="shared" si="3760"/>
        <v xml:space="preserve"> SELECTIVE STRUCTURE DEMOLITION</v>
      </c>
      <c r="F4185" s="533" t="str">
        <f t="shared" si="3763"/>
        <v>AR</v>
      </c>
      <c r="G4185" s="533" t="s">
        <v>2722</v>
      </c>
      <c r="H4185" s="533">
        <v>68</v>
      </c>
      <c r="I4185" s="533" t="str">
        <f t="shared" ref="I4185:J4185" si="3785">I4183</f>
        <v xml:space="preserve">Architectural Demolition </v>
      </c>
      <c r="J4185" s="533" t="str">
        <f t="shared" si="3785"/>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4185" s="202" t="s">
        <v>17</v>
      </c>
      <c r="L4185" s="202" t="s">
        <v>58</v>
      </c>
      <c r="M4185" s="579">
        <v>5</v>
      </c>
      <c r="N4185" s="201" t="s">
        <v>39</v>
      </c>
      <c r="O4185" s="201">
        <v>0</v>
      </c>
      <c r="P4185" s="30">
        <v>0</v>
      </c>
      <c r="Q4185" s="25">
        <f t="shared" si="3782"/>
        <v>0</v>
      </c>
      <c r="R4185" s="729">
        <f t="shared" si="3783"/>
        <v>0</v>
      </c>
    </row>
    <row r="4186" spans="1:18" ht="16.5" thickBot="1">
      <c r="A4186" s="533" t="s">
        <v>2784</v>
      </c>
      <c r="B4186" s="533">
        <v>2</v>
      </c>
      <c r="C4186" s="533" t="s">
        <v>24</v>
      </c>
      <c r="D4186" s="572" t="s">
        <v>1413</v>
      </c>
      <c r="E4186" s="571" t="str">
        <f t="shared" si="3760"/>
        <v xml:space="preserve"> SELECTIVE STRUCTURE DEMOLITION</v>
      </c>
      <c r="F4186" s="533" t="str">
        <f t="shared" si="3763"/>
        <v>AR</v>
      </c>
      <c r="G4186" s="533" t="s">
        <v>2722</v>
      </c>
      <c r="H4186" s="533">
        <v>69</v>
      </c>
      <c r="I4186" s="533" t="str">
        <f t="shared" ref="I4186:J4186" si="3786">I4184</f>
        <v xml:space="preserve">Architectural Demolition </v>
      </c>
      <c r="J4186" s="533" t="str">
        <f t="shared" si="3786"/>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4186" s="23" t="s">
        <v>13</v>
      </c>
      <c r="L4186" s="23" t="s">
        <v>60</v>
      </c>
      <c r="M4186" s="130">
        <v>1</v>
      </c>
      <c r="N4186" s="198" t="s">
        <v>39</v>
      </c>
      <c r="O4186" s="24">
        <v>125</v>
      </c>
      <c r="P4186" s="25">
        <v>125</v>
      </c>
      <c r="Q4186" s="25">
        <f t="shared" si="3782"/>
        <v>125</v>
      </c>
      <c r="R4186" s="729">
        <f t="shared" si="3783"/>
        <v>125</v>
      </c>
    </row>
    <row r="4187" spans="1:18" ht="15.75">
      <c r="A4187" s="533" t="s">
        <v>2784</v>
      </c>
      <c r="B4187" s="533">
        <v>2</v>
      </c>
      <c r="C4187" s="533" t="s">
        <v>24</v>
      </c>
      <c r="D4187" s="572" t="s">
        <v>1413</v>
      </c>
      <c r="E4187" s="571" t="str">
        <f t="shared" si="3760"/>
        <v xml:space="preserve"> SELECTIVE STRUCTURE DEMOLITION</v>
      </c>
      <c r="F4187" s="533" t="str">
        <f t="shared" si="3763"/>
        <v>AR</v>
      </c>
      <c r="G4187" s="533" t="s">
        <v>2722</v>
      </c>
      <c r="H4187" s="533">
        <v>70</v>
      </c>
      <c r="I4187" s="533" t="str">
        <f t="shared" ref="I4187:J4187" si="3787">I4185</f>
        <v xml:space="preserve">Architectural Demolition </v>
      </c>
      <c r="J4187" s="533" t="str">
        <f t="shared" si="3787"/>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4187" s="199" t="s">
        <v>20</v>
      </c>
      <c r="L4187" s="199" t="s">
        <v>62</v>
      </c>
      <c r="M4187" s="578">
        <v>1</v>
      </c>
      <c r="N4187" s="200" t="s">
        <v>39</v>
      </c>
      <c r="O4187" s="200"/>
      <c r="P4187" s="25"/>
      <c r="Q4187" s="25">
        <f t="shared" si="3782"/>
        <v>0</v>
      </c>
      <c r="R4187" s="729">
        <f t="shared" si="3783"/>
        <v>0</v>
      </c>
    </row>
    <row r="4188" spans="1:18" ht="15.75">
      <c r="A4188" s="533" t="s">
        <v>2784</v>
      </c>
      <c r="B4188" s="533">
        <v>2</v>
      </c>
      <c r="C4188" s="533" t="s">
        <v>24</v>
      </c>
      <c r="D4188" s="572" t="s">
        <v>1413</v>
      </c>
      <c r="E4188" s="571" t="str">
        <f t="shared" si="3760"/>
        <v xml:space="preserve"> SELECTIVE STRUCTURE DEMOLITION</v>
      </c>
      <c r="F4188" s="533" t="str">
        <f t="shared" si="3763"/>
        <v>AR</v>
      </c>
      <c r="G4188" s="533" t="s">
        <v>2725</v>
      </c>
      <c r="H4188" s="533">
        <v>71</v>
      </c>
      <c r="I4188" s="533" t="str">
        <f t="shared" ref="I4188:J4188" si="3788">I4186</f>
        <v xml:space="preserve">Architectural Demolition </v>
      </c>
      <c r="J4188" s="533" t="str">
        <f t="shared" si="3788"/>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4188" s="31" t="s">
        <v>1192</v>
      </c>
      <c r="L4188" s="31"/>
      <c r="M4188" s="32"/>
      <c r="N4188" s="33"/>
      <c r="O4188" s="33"/>
      <c r="P4188" s="360"/>
      <c r="Q4188" s="34"/>
    </row>
    <row r="4189" spans="1:18" ht="15.75">
      <c r="A4189" s="533" t="s">
        <v>2784</v>
      </c>
      <c r="B4189" s="533">
        <v>2</v>
      </c>
      <c r="C4189" s="533" t="s">
        <v>24</v>
      </c>
      <c r="D4189" s="35" t="s">
        <v>22</v>
      </c>
      <c r="E4189" s="35" t="s">
        <v>22</v>
      </c>
      <c r="G4189" s="533" t="s">
        <v>2724</v>
      </c>
      <c r="H4189" s="533">
        <v>72</v>
      </c>
      <c r="I4189" s="533" t="str">
        <f t="shared" ref="I4189:J4189" si="3789">I4187</f>
        <v xml:space="preserve">Architectural Demolition </v>
      </c>
      <c r="J4189" s="533" t="str">
        <f t="shared" si="3789"/>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4189" s="35" t="s">
        <v>22</v>
      </c>
      <c r="L4189" s="35"/>
      <c r="M4189" s="32"/>
      <c r="N4189" s="33"/>
      <c r="O4189" s="33" t="s">
        <v>8</v>
      </c>
      <c r="P4189" s="360">
        <v>1960</v>
      </c>
      <c r="Q4189" s="25"/>
    </row>
    <row r="4190" spans="1:18" ht="15.75">
      <c r="A4190" s="533" t="s">
        <v>2784</v>
      </c>
      <c r="B4190" s="533">
        <v>3</v>
      </c>
      <c r="C4190" s="533" t="s">
        <v>65</v>
      </c>
      <c r="D4190" s="572" t="s">
        <v>1426</v>
      </c>
      <c r="E4190" s="571" t="s">
        <v>1314</v>
      </c>
      <c r="F4190" s="533" t="str">
        <f t="shared" ref="F4190:F4220" si="3790">VLOOKUP(D4190,trade,3,FALSE)</f>
        <v>ST</v>
      </c>
      <c r="G4190" s="533" t="s">
        <v>2725</v>
      </c>
      <c r="H4190" s="533">
        <v>73</v>
      </c>
      <c r="I4190" s="533" t="str">
        <f t="shared" ref="I4190:J4190" si="3791">I4188</f>
        <v xml:space="preserve">Architectural Demolition </v>
      </c>
      <c r="J4190" s="533" t="str">
        <f t="shared" si="3791"/>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4190" s="36"/>
      <c r="L4190" s="396"/>
      <c r="M4190" s="397" t="s">
        <v>64</v>
      </c>
      <c r="N4190" s="398"/>
      <c r="O4190" s="399"/>
      <c r="P4190" s="361"/>
      <c r="Q4190" s="400"/>
    </row>
    <row r="4191" spans="1:18" ht="15.75">
      <c r="A4191" s="533" t="s">
        <v>2784</v>
      </c>
      <c r="B4191" s="533">
        <v>3</v>
      </c>
      <c r="C4191" s="533" t="s">
        <v>65</v>
      </c>
      <c r="D4191" s="572" t="s">
        <v>1426</v>
      </c>
      <c r="E4191" s="571" t="s">
        <v>1314</v>
      </c>
      <c r="F4191" s="533" t="str">
        <f t="shared" si="3790"/>
        <v>ST</v>
      </c>
      <c r="G4191" s="533" t="s">
        <v>2725</v>
      </c>
      <c r="H4191" s="533">
        <v>74</v>
      </c>
      <c r="I4191" s="533" t="str">
        <f t="shared" ref="I4191:J4191" si="3792">I4189</f>
        <v xml:space="preserve">Architectural Demolition </v>
      </c>
      <c r="J4191" s="533" t="str">
        <f t="shared" si="3792"/>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4191" s="36"/>
      <c r="L4191" s="396"/>
      <c r="M4191" s="397" t="s">
        <v>65</v>
      </c>
      <c r="N4191" s="398"/>
      <c r="O4191" s="399"/>
      <c r="P4191" s="361"/>
      <c r="Q4191" s="400"/>
    </row>
    <row r="4192" spans="1:18" ht="15.75">
      <c r="A4192" s="533" t="s">
        <v>2784</v>
      </c>
      <c r="B4192" s="533">
        <v>3</v>
      </c>
      <c r="C4192" s="533" t="s">
        <v>65</v>
      </c>
      <c r="D4192" s="572" t="s">
        <v>1413</v>
      </c>
      <c r="E4192" s="571" t="str">
        <f t="shared" si="3760"/>
        <v xml:space="preserve"> CAST - IN PLACE CONCRETE  </v>
      </c>
      <c r="F4192" s="533" t="str">
        <f t="shared" si="3790"/>
        <v>AR</v>
      </c>
      <c r="G4192" s="533" t="s">
        <v>2725</v>
      </c>
      <c r="H4192" s="533">
        <v>75</v>
      </c>
      <c r="I4192" s="533" t="str">
        <f t="shared" ref="I4192:J4192" si="3793">I4190</f>
        <v xml:space="preserve">Architectural Demolition </v>
      </c>
      <c r="J4192" s="533" t="str">
        <f t="shared" si="3793"/>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4192" s="42" t="s">
        <v>2</v>
      </c>
      <c r="L4192" s="401" t="s">
        <v>25</v>
      </c>
      <c r="M4192" s="402" t="s">
        <v>4</v>
      </c>
      <c r="N4192" s="398" t="s">
        <v>5</v>
      </c>
      <c r="O4192" s="403" t="s">
        <v>6</v>
      </c>
      <c r="P4192" s="362" t="s">
        <v>7</v>
      </c>
      <c r="Q4192" s="404"/>
    </row>
    <row r="4193" spans="1:18" ht="15.75">
      <c r="A4193" s="533" t="s">
        <v>2784</v>
      </c>
      <c r="B4193" s="533">
        <v>3</v>
      </c>
      <c r="C4193" s="533" t="s">
        <v>65</v>
      </c>
      <c r="D4193" s="572" t="s">
        <v>1413</v>
      </c>
      <c r="E4193" s="571" t="str">
        <f t="shared" si="3760"/>
        <v xml:space="preserve"> CAST - IN PLACE CONCRETE  </v>
      </c>
      <c r="F4193" s="533" t="str">
        <f t="shared" si="3790"/>
        <v>AR</v>
      </c>
      <c r="G4193" s="533" t="s">
        <v>2725</v>
      </c>
      <c r="H4193" s="533">
        <v>76</v>
      </c>
      <c r="I4193" s="533" t="str">
        <f t="shared" ref="I4193:J4193" si="3794">I4191</f>
        <v xml:space="preserve">Architectural Demolition </v>
      </c>
      <c r="J4193" s="533" t="str">
        <f t="shared" si="3794"/>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4193" s="36"/>
      <c r="L4193" s="396"/>
      <c r="M4193" s="397"/>
      <c r="N4193" s="405"/>
      <c r="O4193" s="406"/>
      <c r="P4193" s="361" t="s">
        <v>8</v>
      </c>
      <c r="Q4193" s="407"/>
    </row>
    <row r="4194" spans="1:18" ht="15.75">
      <c r="A4194" s="533" t="s">
        <v>2784</v>
      </c>
      <c r="B4194" s="533">
        <v>3</v>
      </c>
      <c r="C4194" s="533" t="s">
        <v>65</v>
      </c>
      <c r="D4194" s="572" t="s">
        <v>1426</v>
      </c>
      <c r="E4194" s="571" t="s">
        <v>1314</v>
      </c>
      <c r="F4194" s="533" t="str">
        <f t="shared" si="3790"/>
        <v>ST</v>
      </c>
      <c r="G4194" s="533" t="s">
        <v>2725</v>
      </c>
      <c r="H4194" s="533">
        <v>77</v>
      </c>
      <c r="I4194" s="533" t="str">
        <f t="shared" ref="I4194:J4194" si="3795">I4192</f>
        <v xml:space="preserve">Architectural Demolition </v>
      </c>
      <c r="J4194" s="533" t="str">
        <f t="shared" si="3795"/>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4194" s="37"/>
      <c r="L4194" s="397" t="s">
        <v>66</v>
      </c>
      <c r="M4194" s="584"/>
      <c r="N4194" s="585"/>
      <c r="O4194" s="586"/>
      <c r="P4194" s="361"/>
      <c r="Q4194" s="399"/>
    </row>
    <row r="4195" spans="1:18" ht="15.75">
      <c r="A4195" s="533" t="s">
        <v>2784</v>
      </c>
      <c r="B4195" s="533">
        <v>3</v>
      </c>
      <c r="C4195" s="533" t="s">
        <v>65</v>
      </c>
      <c r="D4195" s="572" t="s">
        <v>1426</v>
      </c>
      <c r="E4195" s="571" t="str">
        <f t="shared" ref="E4195:E4220" si="3796">E4194</f>
        <v xml:space="preserve"> CAST - IN PLACE CONCRETE  </v>
      </c>
      <c r="F4195" s="533" t="str">
        <f t="shared" si="3790"/>
        <v>ST</v>
      </c>
      <c r="G4195" s="533" t="s">
        <v>2725</v>
      </c>
      <c r="H4195" s="533">
        <v>78</v>
      </c>
      <c r="I4195" s="533" t="str">
        <f>L4195</f>
        <v>Concrete; Compressive strength on cylinder 110 kg/cm2; Ordinary Portland cement (Type I ); plain</v>
      </c>
      <c r="J4195" s="533" t="str">
        <f>L4195</f>
        <v>Concrete; Compressive strength on cylinder 110 kg/cm2; Ordinary Portland cement (Type I ); plain</v>
      </c>
      <c r="K4195" s="209"/>
      <c r="L4195" s="414" t="s">
        <v>67</v>
      </c>
      <c r="M4195" s="588"/>
      <c r="N4195" s="408"/>
      <c r="O4195" s="409"/>
      <c r="P4195" s="361"/>
      <c r="Q4195" s="399"/>
    </row>
    <row r="4196" spans="1:18" ht="15.75">
      <c r="A4196" s="533" t="s">
        <v>2784</v>
      </c>
      <c r="B4196" s="533">
        <v>3</v>
      </c>
      <c r="C4196" s="533" t="s">
        <v>65</v>
      </c>
      <c r="D4196" s="572" t="s">
        <v>1426</v>
      </c>
      <c r="E4196" s="571" t="str">
        <f t="shared" si="3796"/>
        <v xml:space="preserve"> CAST - IN PLACE CONCRETE  </v>
      </c>
      <c r="F4196" s="533" t="str">
        <f t="shared" si="3790"/>
        <v>ST</v>
      </c>
      <c r="G4196" s="533" t="s">
        <v>2722</v>
      </c>
      <c r="H4196" s="533">
        <v>79</v>
      </c>
      <c r="I4196" s="533" t="str">
        <f t="shared" ref="I4196:J4196" si="3797">I4194</f>
        <v xml:space="preserve">Architectural Demolition </v>
      </c>
      <c r="J4196" s="533" t="str">
        <f t="shared" si="3797"/>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4196" s="209" t="s">
        <v>13</v>
      </c>
      <c r="L4196" s="414" t="s">
        <v>68</v>
      </c>
      <c r="M4196" s="590">
        <v>38</v>
      </c>
      <c r="N4196" s="408" t="s">
        <v>69</v>
      </c>
      <c r="O4196" s="409">
        <v>0</v>
      </c>
      <c r="P4196" s="293">
        <v>0</v>
      </c>
      <c r="Q4196" s="25">
        <f t="shared" ref="Q4196:Q4198" si="3798">O4196</f>
        <v>0</v>
      </c>
      <c r="R4196" s="729">
        <f t="shared" ref="R4196:R4198" si="3799">P4196</f>
        <v>0</v>
      </c>
    </row>
    <row r="4197" spans="1:18" ht="15.75">
      <c r="A4197" s="533" t="s">
        <v>2784</v>
      </c>
      <c r="B4197" s="533">
        <v>3</v>
      </c>
      <c r="C4197" s="533" t="s">
        <v>65</v>
      </c>
      <c r="D4197" s="572" t="s">
        <v>1426</v>
      </c>
      <c r="E4197" s="571" t="str">
        <f t="shared" si="3796"/>
        <v xml:space="preserve"> CAST - IN PLACE CONCRETE  </v>
      </c>
      <c r="F4197" s="533" t="str">
        <f t="shared" si="3790"/>
        <v>ST</v>
      </c>
      <c r="G4197" s="533" t="s">
        <v>2722</v>
      </c>
      <c r="H4197" s="533">
        <v>80</v>
      </c>
      <c r="I4197" s="533" t="str">
        <f t="shared" ref="I4197:J4197" si="3800">I4195</f>
        <v>Concrete; Compressive strength on cylinder 110 kg/cm2; Ordinary Portland cement (Type I ); plain</v>
      </c>
      <c r="J4197" s="533" t="str">
        <f t="shared" si="3800"/>
        <v>Concrete; Compressive strength on cylinder 110 kg/cm2; Ordinary Portland cement (Type I ); plain</v>
      </c>
      <c r="K4197" s="209" t="s">
        <v>15</v>
      </c>
      <c r="L4197" s="414" t="s">
        <v>70</v>
      </c>
      <c r="M4197" s="590">
        <v>6</v>
      </c>
      <c r="N4197" s="408" t="s">
        <v>69</v>
      </c>
      <c r="O4197" s="409">
        <v>0</v>
      </c>
      <c r="P4197" s="293">
        <v>0</v>
      </c>
      <c r="Q4197" s="25">
        <f t="shared" si="3798"/>
        <v>0</v>
      </c>
      <c r="R4197" s="729">
        <f t="shared" si="3799"/>
        <v>0</v>
      </c>
    </row>
    <row r="4198" spans="1:18" ht="16.5" thickBot="1">
      <c r="A4198" s="533" t="s">
        <v>2784</v>
      </c>
      <c r="B4198" s="533">
        <v>3</v>
      </c>
      <c r="C4198" s="533" t="s">
        <v>65</v>
      </c>
      <c r="D4198" s="572" t="s">
        <v>1426</v>
      </c>
      <c r="E4198" s="571" t="str">
        <f t="shared" si="3796"/>
        <v xml:space="preserve"> CAST - IN PLACE CONCRETE  </v>
      </c>
      <c r="F4198" s="533" t="str">
        <f t="shared" si="3790"/>
        <v>ST</v>
      </c>
      <c r="G4198" s="533" t="s">
        <v>2722</v>
      </c>
      <c r="H4198" s="533">
        <v>81</v>
      </c>
      <c r="I4198" s="533" t="str">
        <f t="shared" ref="I4198:J4198" si="3801">I4196</f>
        <v xml:space="preserve">Architectural Demolition </v>
      </c>
      <c r="J4198" s="533" t="str">
        <f t="shared" si="3801"/>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4198" s="209" t="s">
        <v>17</v>
      </c>
      <c r="L4198" s="414" t="s">
        <v>71</v>
      </c>
      <c r="M4198" s="590">
        <v>5</v>
      </c>
      <c r="N4198" s="410" t="s">
        <v>69</v>
      </c>
      <c r="O4198" s="409">
        <v>0</v>
      </c>
      <c r="P4198" s="293">
        <v>0</v>
      </c>
      <c r="Q4198" s="25">
        <f t="shared" si="3798"/>
        <v>0</v>
      </c>
      <c r="R4198" s="729">
        <f t="shared" si="3799"/>
        <v>0</v>
      </c>
    </row>
    <row r="4199" spans="1:18" ht="16.5" thickBot="1">
      <c r="A4199" s="533" t="s">
        <v>2784</v>
      </c>
      <c r="B4199" s="533">
        <v>3</v>
      </c>
      <c r="C4199" s="533" t="s">
        <v>65</v>
      </c>
      <c r="D4199" s="572" t="s">
        <v>1426</v>
      </c>
      <c r="E4199" s="571" t="str">
        <f t="shared" si="3796"/>
        <v xml:space="preserve"> CAST - IN PLACE CONCRETE  </v>
      </c>
      <c r="F4199" s="533" t="str">
        <f t="shared" si="3790"/>
        <v>ST</v>
      </c>
      <c r="G4199" s="533" t="s">
        <v>2725</v>
      </c>
      <c r="H4199" s="533">
        <v>82</v>
      </c>
      <c r="I4199" s="533" t="str">
        <f>L4199</f>
        <v xml:space="preserve">Concrete; Compression strength on cylinder 300 kg/cm2; Ordinary Portland cement Type I;  including basic and plain finish formwork reinforced </v>
      </c>
      <c r="J4199" s="533" t="str">
        <f>L4199</f>
        <v xml:space="preserve">Concrete; Compression strength on cylinder 300 kg/cm2; Ordinary Portland cement Type I;  including basic and plain finish formwork reinforced </v>
      </c>
      <c r="K4199" s="37"/>
      <c r="L4199" s="397" t="s">
        <v>72</v>
      </c>
      <c r="M4199" s="591"/>
      <c r="N4199" s="363"/>
      <c r="O4199" s="411">
        <v>0</v>
      </c>
      <c r="P4199" s="293"/>
      <c r="Q4199" s="399"/>
    </row>
    <row r="4200" spans="1:18" ht="15.75">
      <c r="A4200" s="533" t="s">
        <v>2784</v>
      </c>
      <c r="B4200" s="533">
        <v>3</v>
      </c>
      <c r="C4200" s="533" t="s">
        <v>65</v>
      </c>
      <c r="D4200" s="572" t="s">
        <v>1426</v>
      </c>
      <c r="E4200" s="571" t="str">
        <f t="shared" si="3796"/>
        <v xml:space="preserve"> CAST - IN PLACE CONCRETE  </v>
      </c>
      <c r="F4200" s="533" t="str">
        <f t="shared" si="3790"/>
        <v>ST</v>
      </c>
      <c r="G4200" s="533" t="s">
        <v>2722</v>
      </c>
      <c r="H4200" s="533">
        <v>83</v>
      </c>
      <c r="I4200" s="533" t="str">
        <f t="shared" ref="I4200:J4200" si="3802">I4198</f>
        <v xml:space="preserve">Architectural Demolition </v>
      </c>
      <c r="J4200" s="533" t="str">
        <f t="shared" si="3802"/>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4200" s="209" t="s">
        <v>19</v>
      </c>
      <c r="L4200" s="414" t="s">
        <v>1118</v>
      </c>
      <c r="M4200" s="592">
        <v>80</v>
      </c>
      <c r="N4200" s="408" t="s">
        <v>69</v>
      </c>
      <c r="O4200" s="409">
        <v>0</v>
      </c>
      <c r="P4200" s="293">
        <v>0</v>
      </c>
      <c r="Q4200" s="25">
        <f t="shared" ref="Q4200:Q4209" si="3803">O4200</f>
        <v>0</v>
      </c>
      <c r="R4200" s="729">
        <f t="shared" ref="R4200:R4209" si="3804">P4200</f>
        <v>0</v>
      </c>
    </row>
    <row r="4201" spans="1:18" ht="15.75">
      <c r="A4201" s="533" t="s">
        <v>2784</v>
      </c>
      <c r="B4201" s="533">
        <v>3</v>
      </c>
      <c r="C4201" s="533" t="s">
        <v>65</v>
      </c>
      <c r="D4201" s="572" t="s">
        <v>1426</v>
      </c>
      <c r="E4201" s="571" t="str">
        <f t="shared" si="3796"/>
        <v xml:space="preserve"> CAST - IN PLACE CONCRETE  </v>
      </c>
      <c r="F4201" s="533" t="str">
        <f t="shared" si="3790"/>
        <v>ST</v>
      </c>
      <c r="G4201" s="533" t="s">
        <v>2722</v>
      </c>
      <c r="H4201" s="533">
        <v>84</v>
      </c>
      <c r="I4201" s="533" t="str">
        <f t="shared" ref="I4201:J4201" si="3805">I4199</f>
        <v xml:space="preserve">Concrete; Compression strength on cylinder 300 kg/cm2; Ordinary Portland cement Type I;  including basic and plain finish formwork reinforced </v>
      </c>
      <c r="J4201" s="533" t="str">
        <f t="shared" si="3805"/>
        <v xml:space="preserve">Concrete; Compression strength on cylinder 300 kg/cm2; Ordinary Portland cement Type I;  including basic and plain finish formwork reinforced </v>
      </c>
      <c r="K4201" s="209" t="s">
        <v>20</v>
      </c>
      <c r="L4201" s="414" t="s">
        <v>73</v>
      </c>
      <c r="M4201" s="590">
        <v>30</v>
      </c>
      <c r="N4201" s="408" t="s">
        <v>69</v>
      </c>
      <c r="O4201" s="409">
        <v>0</v>
      </c>
      <c r="P4201" s="293">
        <v>0</v>
      </c>
      <c r="Q4201" s="25">
        <f t="shared" si="3803"/>
        <v>0</v>
      </c>
      <c r="R4201" s="729">
        <f t="shared" si="3804"/>
        <v>0</v>
      </c>
    </row>
    <row r="4202" spans="1:18" ht="15.75">
      <c r="A4202" s="533" t="s">
        <v>2784</v>
      </c>
      <c r="B4202" s="533">
        <v>3</v>
      </c>
      <c r="C4202" s="533" t="s">
        <v>65</v>
      </c>
      <c r="D4202" s="572" t="s">
        <v>1426</v>
      </c>
      <c r="E4202" s="571" t="str">
        <f t="shared" si="3796"/>
        <v xml:space="preserve"> CAST - IN PLACE CONCRETE  </v>
      </c>
      <c r="F4202" s="533" t="str">
        <f t="shared" si="3790"/>
        <v>ST</v>
      </c>
      <c r="G4202" s="533" t="s">
        <v>2722</v>
      </c>
      <c r="H4202" s="533">
        <v>85</v>
      </c>
      <c r="I4202" s="533" t="str">
        <f t="shared" ref="I4202:J4202" si="3806">I4200</f>
        <v xml:space="preserve">Architectural Demolition </v>
      </c>
      <c r="J4202" s="533" t="str">
        <f t="shared" si="3806"/>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4202" s="209" t="s">
        <v>21</v>
      </c>
      <c r="L4202" s="414" t="s">
        <v>74</v>
      </c>
      <c r="M4202" s="414">
        <v>1</v>
      </c>
      <c r="N4202" s="408" t="s">
        <v>69</v>
      </c>
      <c r="O4202" s="409">
        <v>0</v>
      </c>
      <c r="P4202" s="293">
        <v>0</v>
      </c>
      <c r="Q4202" s="25">
        <f t="shared" si="3803"/>
        <v>0</v>
      </c>
      <c r="R4202" s="729">
        <f t="shared" si="3804"/>
        <v>0</v>
      </c>
    </row>
    <row r="4203" spans="1:18" ht="16.5" thickBot="1">
      <c r="A4203" s="533" t="s">
        <v>2784</v>
      </c>
      <c r="B4203" s="533">
        <v>3</v>
      </c>
      <c r="C4203" s="533" t="s">
        <v>65</v>
      </c>
      <c r="D4203" s="572" t="s">
        <v>1426</v>
      </c>
      <c r="E4203" s="571" t="str">
        <f t="shared" si="3796"/>
        <v xml:space="preserve"> CAST - IN PLACE CONCRETE  </v>
      </c>
      <c r="F4203" s="533" t="str">
        <f t="shared" si="3790"/>
        <v>ST</v>
      </c>
      <c r="G4203" s="533" t="s">
        <v>2722</v>
      </c>
      <c r="H4203" s="533">
        <v>86</v>
      </c>
      <c r="I4203" s="533" t="str">
        <f t="shared" ref="I4203:J4203" si="3807">I4201</f>
        <v xml:space="preserve">Concrete; Compression strength on cylinder 300 kg/cm2; Ordinary Portland cement Type I;  including basic and plain finish formwork reinforced </v>
      </c>
      <c r="J4203" s="533" t="str">
        <f t="shared" si="3807"/>
        <v xml:space="preserve">Concrete; Compression strength on cylinder 300 kg/cm2; Ordinary Portland cement Type I;  including basic and plain finish formwork reinforced </v>
      </c>
      <c r="K4203" s="593" t="s">
        <v>45</v>
      </c>
      <c r="L4203" s="594" t="s">
        <v>75</v>
      </c>
      <c r="M4203" s="590">
        <v>50</v>
      </c>
      <c r="N4203" s="408" t="s">
        <v>69</v>
      </c>
      <c r="O4203" s="409">
        <v>0</v>
      </c>
      <c r="P4203" s="293">
        <v>0</v>
      </c>
      <c r="Q4203" s="25">
        <f t="shared" si="3803"/>
        <v>0</v>
      </c>
      <c r="R4203" s="729">
        <f t="shared" si="3804"/>
        <v>0</v>
      </c>
    </row>
    <row r="4204" spans="1:18" ht="16.5" thickBot="1">
      <c r="A4204" s="533" t="s">
        <v>2784</v>
      </c>
      <c r="B4204" s="533">
        <v>3</v>
      </c>
      <c r="C4204" s="533" t="s">
        <v>65</v>
      </c>
      <c r="D4204" s="572" t="s">
        <v>1426</v>
      </c>
      <c r="E4204" s="571" t="str">
        <f t="shared" si="3796"/>
        <v xml:space="preserve"> CAST - IN PLACE CONCRETE  </v>
      </c>
      <c r="F4204" s="533" t="str">
        <f t="shared" si="3790"/>
        <v>ST</v>
      </c>
      <c r="G4204" s="533" t="s">
        <v>2722</v>
      </c>
      <c r="H4204" s="533">
        <v>87</v>
      </c>
      <c r="I4204" s="533" t="str">
        <f t="shared" ref="I4204:J4204" si="3808">I4202</f>
        <v xml:space="preserve">Architectural Demolition </v>
      </c>
      <c r="J4204" s="533" t="str">
        <f t="shared" si="3808"/>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4204" s="37" t="s">
        <v>13</v>
      </c>
      <c r="L4204" s="397" t="s">
        <v>1197</v>
      </c>
      <c r="M4204" s="596">
        <v>20</v>
      </c>
      <c r="N4204" s="363" t="s">
        <v>69</v>
      </c>
      <c r="O4204" s="411">
        <v>119</v>
      </c>
      <c r="P4204" s="293">
        <v>2380</v>
      </c>
      <c r="Q4204" s="25">
        <f t="shared" si="3803"/>
        <v>119</v>
      </c>
      <c r="R4204" s="729">
        <f t="shared" si="3804"/>
        <v>2380</v>
      </c>
    </row>
    <row r="4205" spans="1:18" ht="16.5" thickBot="1">
      <c r="A4205" s="533" t="s">
        <v>2784</v>
      </c>
      <c r="B4205" s="533">
        <v>3</v>
      </c>
      <c r="C4205" s="533" t="s">
        <v>65</v>
      </c>
      <c r="D4205" s="572" t="s">
        <v>1426</v>
      </c>
      <c r="E4205" s="571" t="str">
        <f t="shared" si="3796"/>
        <v xml:space="preserve"> CAST - IN PLACE CONCRETE  </v>
      </c>
      <c r="F4205" s="533" t="str">
        <f t="shared" si="3790"/>
        <v>ST</v>
      </c>
      <c r="G4205" s="533" t="s">
        <v>2722</v>
      </c>
      <c r="H4205" s="533">
        <v>88</v>
      </c>
      <c r="I4205" s="533" t="str">
        <f t="shared" ref="I4205:J4205" si="3809">I4203</f>
        <v xml:space="preserve">Concrete; Compression strength on cylinder 300 kg/cm2; Ordinary Portland cement Type I;  including basic and plain finish formwork reinforced </v>
      </c>
      <c r="J4205" s="533" t="str">
        <f t="shared" si="3809"/>
        <v xml:space="preserve">Concrete; Compression strength on cylinder 300 kg/cm2; Ordinary Portland cement Type I;  including basic and plain finish formwork reinforced </v>
      </c>
      <c r="K4205" s="37" t="s">
        <v>15</v>
      </c>
      <c r="L4205" s="397" t="s">
        <v>1119</v>
      </c>
      <c r="M4205" s="597">
        <v>5</v>
      </c>
      <c r="N4205" s="412" t="s">
        <v>69</v>
      </c>
      <c r="O4205" s="411">
        <v>125</v>
      </c>
      <c r="P4205" s="293">
        <v>625</v>
      </c>
      <c r="Q4205" s="25">
        <f t="shared" si="3803"/>
        <v>125</v>
      </c>
      <c r="R4205" s="729">
        <f t="shared" si="3804"/>
        <v>625</v>
      </c>
    </row>
    <row r="4206" spans="1:18" ht="15.75">
      <c r="A4206" s="533" t="s">
        <v>2784</v>
      </c>
      <c r="B4206" s="533">
        <v>3</v>
      </c>
      <c r="C4206" s="533" t="s">
        <v>65</v>
      </c>
      <c r="D4206" s="572" t="s">
        <v>1426</v>
      </c>
      <c r="E4206" s="571" t="str">
        <f t="shared" si="3796"/>
        <v xml:space="preserve"> CAST - IN PLACE CONCRETE  </v>
      </c>
      <c r="F4206" s="533" t="str">
        <f t="shared" si="3790"/>
        <v>ST</v>
      </c>
      <c r="G4206" s="533" t="s">
        <v>2722</v>
      </c>
      <c r="H4206" s="533">
        <v>89</v>
      </c>
      <c r="I4206" s="533" t="str">
        <f t="shared" ref="I4206:J4206" si="3810">I4204</f>
        <v xml:space="preserve">Architectural Demolition </v>
      </c>
      <c r="J4206" s="533" t="str">
        <f t="shared" si="3810"/>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4206" s="209" t="s">
        <v>76</v>
      </c>
      <c r="L4206" s="414" t="s">
        <v>1120</v>
      </c>
      <c r="M4206" s="592">
        <v>1</v>
      </c>
      <c r="N4206" s="408" t="s">
        <v>69</v>
      </c>
      <c r="O4206" s="409">
        <v>0</v>
      </c>
      <c r="P4206" s="293">
        <v>0</v>
      </c>
      <c r="Q4206" s="25">
        <f t="shared" si="3803"/>
        <v>0</v>
      </c>
      <c r="R4206" s="729">
        <f t="shared" si="3804"/>
        <v>0</v>
      </c>
    </row>
    <row r="4207" spans="1:18" ht="15.75">
      <c r="A4207" s="533" t="s">
        <v>2784</v>
      </c>
      <c r="B4207" s="533">
        <v>3</v>
      </c>
      <c r="C4207" s="533" t="s">
        <v>65</v>
      </c>
      <c r="D4207" s="572" t="s">
        <v>1426</v>
      </c>
      <c r="E4207" s="571" t="str">
        <f t="shared" si="3796"/>
        <v xml:space="preserve"> CAST - IN PLACE CONCRETE  </v>
      </c>
      <c r="F4207" s="533" t="str">
        <f t="shared" si="3790"/>
        <v>ST</v>
      </c>
      <c r="G4207" s="533" t="s">
        <v>2722</v>
      </c>
      <c r="H4207" s="533">
        <v>90</v>
      </c>
      <c r="I4207" s="533" t="str">
        <f t="shared" ref="I4207:J4207" si="3811">I4205</f>
        <v xml:space="preserve">Concrete; Compression strength on cylinder 300 kg/cm2; Ordinary Portland cement Type I;  including basic and plain finish formwork reinforced </v>
      </c>
      <c r="J4207" s="533" t="str">
        <f t="shared" si="3811"/>
        <v xml:space="preserve">Concrete; Compression strength on cylinder 300 kg/cm2; Ordinary Portland cement Type I;  including basic and plain finish formwork reinforced </v>
      </c>
      <c r="K4207" s="37" t="s">
        <v>17</v>
      </c>
      <c r="L4207" s="397" t="s">
        <v>79</v>
      </c>
      <c r="M4207" s="422">
        <v>5</v>
      </c>
      <c r="N4207" s="363" t="s">
        <v>69</v>
      </c>
      <c r="O4207" s="411">
        <v>125</v>
      </c>
      <c r="P4207" s="293">
        <v>625</v>
      </c>
      <c r="Q4207" s="25">
        <f t="shared" si="3803"/>
        <v>125</v>
      </c>
      <c r="R4207" s="729">
        <f t="shared" si="3804"/>
        <v>625</v>
      </c>
    </row>
    <row r="4208" spans="1:18" ht="16.5" thickBot="1">
      <c r="A4208" s="533" t="s">
        <v>2784</v>
      </c>
      <c r="B4208" s="533">
        <v>3</v>
      </c>
      <c r="C4208" s="533" t="s">
        <v>65</v>
      </c>
      <c r="D4208" s="572" t="s">
        <v>1426</v>
      </c>
      <c r="E4208" s="571" t="str">
        <f t="shared" si="3796"/>
        <v xml:space="preserve"> CAST - IN PLACE CONCRETE  </v>
      </c>
      <c r="F4208" s="533" t="str">
        <f t="shared" si="3790"/>
        <v>ST</v>
      </c>
      <c r="G4208" s="533" t="s">
        <v>2722</v>
      </c>
      <c r="H4208" s="533">
        <v>91</v>
      </c>
      <c r="I4208" s="533" t="str">
        <f t="shared" ref="I4208:J4208" si="3812">I4206</f>
        <v xml:space="preserve">Architectural Demolition </v>
      </c>
      <c r="J4208" s="533" t="str">
        <f t="shared" si="3812"/>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K4208" s="37" t="s">
        <v>19</v>
      </c>
      <c r="L4208" s="397" t="s">
        <v>1121</v>
      </c>
      <c r="M4208" s="422">
        <v>32</v>
      </c>
      <c r="N4208" s="363" t="s">
        <v>33</v>
      </c>
      <c r="O4208" s="411">
        <v>38</v>
      </c>
      <c r="P4208" s="293">
        <v>1216</v>
      </c>
      <c r="Q4208" s="25">
        <f t="shared" si="3803"/>
        <v>38</v>
      </c>
      <c r="R4208" s="729">
        <f t="shared" si="3804"/>
        <v>1216</v>
      </c>
    </row>
    <row r="4209" spans="1:18" ht="16.5" thickBot="1">
      <c r="A4209" s="533" t="s">
        <v>2784</v>
      </c>
      <c r="B4209" s="533">
        <v>3</v>
      </c>
      <c r="C4209" s="533" t="s">
        <v>65</v>
      </c>
      <c r="D4209" s="572" t="s">
        <v>1426</v>
      </c>
      <c r="E4209" s="571" t="str">
        <f t="shared" si="3796"/>
        <v xml:space="preserve"> CAST - IN PLACE CONCRETE  </v>
      </c>
      <c r="F4209" s="533" t="str">
        <f t="shared" si="3790"/>
        <v>ST</v>
      </c>
      <c r="G4209" s="533" t="s">
        <v>2722</v>
      </c>
      <c r="H4209" s="533">
        <v>92</v>
      </c>
      <c r="I4209" s="533" t="str">
        <f t="shared" ref="I4209:J4209" si="3813">I4207</f>
        <v xml:space="preserve">Concrete; Compression strength on cylinder 300 kg/cm2; Ordinary Portland cement Type I;  including basic and plain finish formwork reinforced </v>
      </c>
      <c r="J4209" s="533" t="str">
        <f t="shared" si="3813"/>
        <v xml:space="preserve">Concrete; Compression strength on cylinder 300 kg/cm2; Ordinary Portland cement Type I;  including basic and plain finish formwork reinforced </v>
      </c>
      <c r="K4209" s="37" t="s">
        <v>20</v>
      </c>
      <c r="L4209" s="397" t="s">
        <v>1122</v>
      </c>
      <c r="M4209" s="422">
        <v>2</v>
      </c>
      <c r="N4209" s="412" t="s">
        <v>69</v>
      </c>
      <c r="O4209" s="411">
        <v>125</v>
      </c>
      <c r="P4209" s="293">
        <v>250</v>
      </c>
      <c r="Q4209" s="25">
        <f t="shared" si="3803"/>
        <v>125</v>
      </c>
      <c r="R4209" s="729">
        <f t="shared" si="3804"/>
        <v>250</v>
      </c>
    </row>
    <row r="4210" spans="1:18" ht="15.75">
      <c r="A4210" s="533" t="s">
        <v>2784</v>
      </c>
      <c r="B4210" s="533">
        <v>3</v>
      </c>
      <c r="C4210" s="533" t="s">
        <v>65</v>
      </c>
      <c r="D4210" s="572" t="s">
        <v>1426</v>
      </c>
      <c r="E4210" s="571" t="str">
        <f t="shared" si="3796"/>
        <v xml:space="preserve"> CAST - IN PLACE CONCRETE  </v>
      </c>
      <c r="F4210" s="533" t="str">
        <f t="shared" si="3790"/>
        <v>ST</v>
      </c>
      <c r="G4210" s="533" t="s">
        <v>2725</v>
      </c>
      <c r="H4210" s="533">
        <v>93</v>
      </c>
      <c r="I4210" s="533" t="str">
        <f>L4210</f>
        <v xml:space="preserve">Concrete; Compression strength on cylinder 250 kg/cm2; Ordinary Portland cement Type I;  including basic and plain finish formwork reinforced </v>
      </c>
      <c r="J4210" s="533" t="str">
        <f>L4210</f>
        <v xml:space="preserve">Concrete; Compression strength on cylinder 250 kg/cm2; Ordinary Portland cement Type I;  including basic and plain finish formwork reinforced </v>
      </c>
      <c r="K4210" s="209"/>
      <c r="L4210" s="414" t="s">
        <v>80</v>
      </c>
      <c r="M4210" s="588"/>
      <c r="N4210" s="408"/>
      <c r="O4210" s="409">
        <v>0</v>
      </c>
      <c r="P4210" s="293"/>
      <c r="Q4210" s="399"/>
    </row>
    <row r="4211" spans="1:18" ht="15.75">
      <c r="A4211" s="533" t="s">
        <v>2784</v>
      </c>
      <c r="B4211" s="533">
        <v>3</v>
      </c>
      <c r="C4211" s="533" t="s">
        <v>65</v>
      </c>
      <c r="D4211" s="572" t="s">
        <v>1426</v>
      </c>
      <c r="E4211" s="571" t="str">
        <f t="shared" si="3796"/>
        <v xml:space="preserve"> CAST - IN PLACE CONCRETE  </v>
      </c>
      <c r="F4211" s="533" t="str">
        <f t="shared" si="3790"/>
        <v>ST</v>
      </c>
      <c r="G4211" s="533" t="s">
        <v>2722</v>
      </c>
      <c r="H4211" s="533">
        <v>94</v>
      </c>
      <c r="I4211" s="533" t="str">
        <f>I4209</f>
        <v xml:space="preserve">Concrete; Compression strength on cylinder 300 kg/cm2; Ordinary Portland cement Type I;  including basic and plain finish formwork reinforced </v>
      </c>
      <c r="J4211" s="533" t="str">
        <f>J4209</f>
        <v xml:space="preserve">Concrete; Compression strength on cylinder 300 kg/cm2; Ordinary Portland cement Type I;  including basic and plain finish formwork reinforced </v>
      </c>
      <c r="K4211" s="209" t="s">
        <v>15</v>
      </c>
      <c r="L4211" s="414" t="s">
        <v>68</v>
      </c>
      <c r="M4211" s="590">
        <v>93</v>
      </c>
      <c r="N4211" s="408" t="s">
        <v>69</v>
      </c>
      <c r="O4211" s="409">
        <v>0</v>
      </c>
      <c r="P4211" s="293">
        <v>0</v>
      </c>
      <c r="Q4211" s="25">
        <f>O4211</f>
        <v>0</v>
      </c>
      <c r="R4211" s="729">
        <f>P4211</f>
        <v>0</v>
      </c>
    </row>
    <row r="4212" spans="1:18" ht="16.5" thickBot="1">
      <c r="A4212" s="533" t="s">
        <v>2784</v>
      </c>
      <c r="B4212" s="533">
        <v>3</v>
      </c>
      <c r="C4212" s="533" t="s">
        <v>65</v>
      </c>
      <c r="D4212" s="572" t="s">
        <v>1426</v>
      </c>
      <c r="E4212" s="571" t="str">
        <f t="shared" si="3796"/>
        <v xml:space="preserve"> CAST - IN PLACE CONCRETE  </v>
      </c>
      <c r="F4212" s="533" t="str">
        <f t="shared" si="3790"/>
        <v>ST</v>
      </c>
      <c r="G4212" s="533" t="s">
        <v>2725</v>
      </c>
      <c r="H4212" s="533">
        <v>95</v>
      </c>
      <c r="I4212" s="533" t="str">
        <f>L4212</f>
        <v>Bar reinforcement</v>
      </c>
      <c r="J4212" s="533" t="str">
        <f>L4212</f>
        <v>Bar reinforcement</v>
      </c>
      <c r="K4212" s="37"/>
      <c r="L4212" s="397" t="s">
        <v>81</v>
      </c>
      <c r="M4212" s="599"/>
      <c r="N4212" s="363"/>
      <c r="O4212" s="411">
        <v>0</v>
      </c>
      <c r="P4212" s="293"/>
      <c r="Q4212" s="399"/>
    </row>
    <row r="4213" spans="1:18" ht="16.5" thickBot="1">
      <c r="A4213" s="533" t="s">
        <v>2784</v>
      </c>
      <c r="B4213" s="533">
        <v>3</v>
      </c>
      <c r="C4213" s="533" t="s">
        <v>65</v>
      </c>
      <c r="D4213" s="572" t="s">
        <v>1426</v>
      </c>
      <c r="E4213" s="571" t="str">
        <f t="shared" si="3796"/>
        <v xml:space="preserve"> CAST - IN PLACE CONCRETE  </v>
      </c>
      <c r="F4213" s="533" t="str">
        <f t="shared" si="3790"/>
        <v>ST</v>
      </c>
      <c r="G4213" s="533" t="s">
        <v>2722</v>
      </c>
      <c r="H4213" s="533">
        <v>96</v>
      </c>
      <c r="I4213" s="533" t="str">
        <f>I4211</f>
        <v xml:space="preserve">Concrete; Compression strength on cylinder 300 kg/cm2; Ordinary Portland cement Type I;  including basic and plain finish formwork reinforced </v>
      </c>
      <c r="J4213" s="533" t="str">
        <f>J4211</f>
        <v xml:space="preserve">Concrete; Compression strength on cylinder 300 kg/cm2; Ordinary Portland cement Type I;  including basic and plain finish formwork reinforced </v>
      </c>
      <c r="K4213" s="36" t="s">
        <v>13</v>
      </c>
      <c r="L4213" s="396" t="s">
        <v>82</v>
      </c>
      <c r="M4213" s="422">
        <v>2.5</v>
      </c>
      <c r="N4213" s="285" t="s">
        <v>83</v>
      </c>
      <c r="O4213" s="399">
        <v>938</v>
      </c>
      <c r="P4213" s="293">
        <v>2345</v>
      </c>
      <c r="Q4213" s="25">
        <f>O4213</f>
        <v>938</v>
      </c>
      <c r="R4213" s="729">
        <f>P4213</f>
        <v>2345</v>
      </c>
    </row>
    <row r="4214" spans="1:18" ht="15.75">
      <c r="A4214" s="533" t="s">
        <v>2784</v>
      </c>
      <c r="B4214" s="533">
        <v>3</v>
      </c>
      <c r="C4214" s="533" t="s">
        <v>65</v>
      </c>
      <c r="D4214" s="572" t="s">
        <v>1426</v>
      </c>
      <c r="E4214" s="571" t="str">
        <f t="shared" si="3796"/>
        <v xml:space="preserve"> CAST - IN PLACE CONCRETE  </v>
      </c>
      <c r="F4214" s="533" t="str">
        <f t="shared" si="3790"/>
        <v>ST</v>
      </c>
      <c r="G4214" s="533" t="s">
        <v>2725</v>
      </c>
      <c r="H4214" s="533">
        <v>97</v>
      </c>
      <c r="I4214" s="533" t="str">
        <f>L4214</f>
        <v>Dowel Bars Planted With Epoxy Mortar</v>
      </c>
      <c r="J4214" s="533" t="str">
        <f>L4214</f>
        <v>Dowel Bars Planted With Epoxy Mortar</v>
      </c>
      <c r="K4214" s="36"/>
      <c r="L4214" s="396" t="s">
        <v>84</v>
      </c>
      <c r="M4214" s="402"/>
      <c r="N4214" s="361"/>
      <c r="O4214" s="399">
        <v>0</v>
      </c>
      <c r="P4214" s="293"/>
      <c r="Q4214" s="400"/>
    </row>
    <row r="4215" spans="1:18" ht="15.75">
      <c r="A4215" s="533" t="s">
        <v>2784</v>
      </c>
      <c r="B4215" s="533">
        <v>3</v>
      </c>
      <c r="C4215" s="533" t="s">
        <v>65</v>
      </c>
      <c r="D4215" s="572" t="s">
        <v>1426</v>
      </c>
      <c r="E4215" s="571" t="str">
        <f t="shared" si="3796"/>
        <v xml:space="preserve"> CAST - IN PLACE CONCRETE  </v>
      </c>
      <c r="F4215" s="533" t="str">
        <f t="shared" si="3790"/>
        <v>ST</v>
      </c>
      <c r="G4215" s="533" t="s">
        <v>2722</v>
      </c>
      <c r="H4215" s="533">
        <v>98</v>
      </c>
      <c r="I4215" s="533" t="str">
        <f t="shared" ref="I4215:J4215" si="3814">I4213</f>
        <v xml:space="preserve">Concrete; Compression strength on cylinder 300 kg/cm2; Ordinary Portland cement Type I;  including basic and plain finish formwork reinforced </v>
      </c>
      <c r="J4215" s="533" t="str">
        <f t="shared" si="3814"/>
        <v xml:space="preserve">Concrete; Compression strength on cylinder 300 kg/cm2; Ordinary Portland cement Type I;  including basic and plain finish formwork reinforced </v>
      </c>
      <c r="K4215" s="36" t="s">
        <v>15</v>
      </c>
      <c r="L4215" s="396" t="s">
        <v>85</v>
      </c>
      <c r="M4215" s="397">
        <v>210</v>
      </c>
      <c r="N4215" s="361" t="s">
        <v>39</v>
      </c>
      <c r="O4215" s="399">
        <v>7</v>
      </c>
      <c r="P4215" s="294">
        <v>1470</v>
      </c>
      <c r="Q4215" s="25">
        <f t="shared" ref="Q4215:Q4220" si="3815">O4215</f>
        <v>7</v>
      </c>
      <c r="R4215" s="729">
        <f t="shared" ref="R4215:R4220" si="3816">P4215</f>
        <v>1470</v>
      </c>
    </row>
    <row r="4216" spans="1:18" ht="15.75">
      <c r="A4216" s="533" t="s">
        <v>2784</v>
      </c>
      <c r="B4216" s="533">
        <v>3</v>
      </c>
      <c r="C4216" s="533" t="s">
        <v>65</v>
      </c>
      <c r="D4216" s="572" t="s">
        <v>1426</v>
      </c>
      <c r="E4216" s="571" t="str">
        <f t="shared" si="3796"/>
        <v xml:space="preserve"> CAST - IN PLACE CONCRETE  </v>
      </c>
      <c r="F4216" s="533" t="str">
        <f t="shared" si="3790"/>
        <v>ST</v>
      </c>
      <c r="G4216" s="533" t="s">
        <v>2722</v>
      </c>
      <c r="H4216" s="533">
        <v>99</v>
      </c>
      <c r="I4216" s="533" t="str">
        <f t="shared" ref="I4216:J4216" si="3817">I4214</f>
        <v>Dowel Bars Planted With Epoxy Mortar</v>
      </c>
      <c r="J4216" s="533" t="str">
        <f t="shared" si="3817"/>
        <v>Dowel Bars Planted With Epoxy Mortar</v>
      </c>
      <c r="K4216" s="36" t="s">
        <v>17</v>
      </c>
      <c r="L4216" s="396" t="s">
        <v>86</v>
      </c>
      <c r="M4216" s="397">
        <v>330</v>
      </c>
      <c r="N4216" s="361" t="s">
        <v>39</v>
      </c>
      <c r="O4216" s="399">
        <v>8</v>
      </c>
      <c r="P4216" s="294">
        <v>2640</v>
      </c>
      <c r="Q4216" s="25">
        <f t="shared" si="3815"/>
        <v>8</v>
      </c>
      <c r="R4216" s="729">
        <f t="shared" si="3816"/>
        <v>2640</v>
      </c>
    </row>
    <row r="4217" spans="1:18" ht="15.75">
      <c r="A4217" s="533" t="s">
        <v>2784</v>
      </c>
      <c r="B4217" s="533">
        <v>3</v>
      </c>
      <c r="C4217" s="533" t="s">
        <v>65</v>
      </c>
      <c r="D4217" s="572" t="s">
        <v>1426</v>
      </c>
      <c r="E4217" s="571" t="str">
        <f t="shared" si="3796"/>
        <v xml:space="preserve"> CAST - IN PLACE CONCRETE  </v>
      </c>
      <c r="F4217" s="533" t="str">
        <f t="shared" si="3790"/>
        <v>ST</v>
      </c>
      <c r="G4217" s="533" t="s">
        <v>2722</v>
      </c>
      <c r="H4217" s="533">
        <v>100</v>
      </c>
      <c r="I4217" s="533" t="str">
        <f t="shared" ref="I4217:J4217" si="3818">I4215</f>
        <v xml:space="preserve">Concrete; Compression strength on cylinder 300 kg/cm2; Ordinary Portland cement Type I;  including basic and plain finish formwork reinforced </v>
      </c>
      <c r="J4217" s="533" t="str">
        <f t="shared" si="3818"/>
        <v xml:space="preserve">Concrete; Compression strength on cylinder 300 kg/cm2; Ordinary Portland cement Type I;  including basic and plain finish formwork reinforced </v>
      </c>
      <c r="K4217" s="36" t="s">
        <v>19</v>
      </c>
      <c r="L4217" s="396" t="s">
        <v>87</v>
      </c>
      <c r="M4217" s="397">
        <v>102</v>
      </c>
      <c r="N4217" s="361" t="s">
        <v>39</v>
      </c>
      <c r="O4217" s="399">
        <v>9</v>
      </c>
      <c r="P4217" s="293">
        <v>918</v>
      </c>
      <c r="Q4217" s="25">
        <f t="shared" si="3815"/>
        <v>9</v>
      </c>
      <c r="R4217" s="729">
        <f t="shared" si="3816"/>
        <v>918</v>
      </c>
    </row>
    <row r="4218" spans="1:18" ht="15.75">
      <c r="A4218" s="533" t="s">
        <v>2784</v>
      </c>
      <c r="B4218" s="533">
        <v>3</v>
      </c>
      <c r="C4218" s="533" t="s">
        <v>65</v>
      </c>
      <c r="D4218" s="572" t="s">
        <v>1426</v>
      </c>
      <c r="E4218" s="571" t="str">
        <f t="shared" si="3796"/>
        <v xml:space="preserve"> CAST - IN PLACE CONCRETE  </v>
      </c>
      <c r="F4218" s="533" t="str">
        <f t="shared" si="3790"/>
        <v>ST</v>
      </c>
      <c r="G4218" s="533" t="s">
        <v>2722</v>
      </c>
      <c r="H4218" s="533">
        <v>101</v>
      </c>
      <c r="I4218" s="533" t="str">
        <f t="shared" ref="I4218:J4218" si="3819">I4216</f>
        <v>Dowel Bars Planted With Epoxy Mortar</v>
      </c>
      <c r="J4218" s="533" t="str">
        <f t="shared" si="3819"/>
        <v>Dowel Bars Planted With Epoxy Mortar</v>
      </c>
      <c r="K4218" s="286" t="s">
        <v>45</v>
      </c>
      <c r="L4218" s="413" t="s">
        <v>88</v>
      </c>
      <c r="M4218" s="414">
        <v>30</v>
      </c>
      <c r="N4218" s="415" t="s">
        <v>39</v>
      </c>
      <c r="O4218" s="416">
        <v>0</v>
      </c>
      <c r="P4218" s="293">
        <v>0</v>
      </c>
      <c r="Q4218" s="25">
        <f t="shared" si="3815"/>
        <v>0</v>
      </c>
      <c r="R4218" s="729">
        <f t="shared" si="3816"/>
        <v>0</v>
      </c>
    </row>
    <row r="4219" spans="1:18" ht="16.5" thickBot="1">
      <c r="A4219" s="533" t="s">
        <v>2784</v>
      </c>
      <c r="B4219" s="533">
        <v>3</v>
      </c>
      <c r="C4219" s="533" t="s">
        <v>65</v>
      </c>
      <c r="D4219" s="572" t="s">
        <v>1426</v>
      </c>
      <c r="E4219" s="571" t="str">
        <f t="shared" si="3796"/>
        <v xml:space="preserve"> CAST - IN PLACE CONCRETE  </v>
      </c>
      <c r="F4219" s="533" t="str">
        <f t="shared" si="3790"/>
        <v>ST</v>
      </c>
      <c r="G4219" s="533" t="s">
        <v>2722</v>
      </c>
      <c r="H4219" s="533">
        <v>102</v>
      </c>
      <c r="I4219" s="533" t="str">
        <f t="shared" ref="I4219:J4219" si="3820">I4217</f>
        <v xml:space="preserve">Concrete; Compression strength on cylinder 300 kg/cm2; Ordinary Portland cement Type I;  including basic and plain finish formwork reinforced </v>
      </c>
      <c r="J4219" s="533" t="str">
        <f t="shared" si="3820"/>
        <v xml:space="preserve">Concrete; Compression strength on cylinder 300 kg/cm2; Ordinary Portland cement Type I;  including basic and plain finish formwork reinforced </v>
      </c>
      <c r="K4219" s="36" t="s">
        <v>20</v>
      </c>
      <c r="L4219" s="396" t="s">
        <v>89</v>
      </c>
      <c r="M4219" s="397">
        <v>4</v>
      </c>
      <c r="N4219" s="361" t="s">
        <v>39</v>
      </c>
      <c r="O4219" s="399">
        <v>13</v>
      </c>
      <c r="P4219" s="293">
        <v>52</v>
      </c>
      <c r="Q4219" s="25">
        <f t="shared" si="3815"/>
        <v>13</v>
      </c>
      <c r="R4219" s="729">
        <f t="shared" si="3816"/>
        <v>52</v>
      </c>
    </row>
    <row r="4220" spans="1:18" ht="16.5" thickBot="1">
      <c r="A4220" s="533" t="s">
        <v>2784</v>
      </c>
      <c r="B4220" s="533">
        <v>3</v>
      </c>
      <c r="C4220" s="533" t="s">
        <v>65</v>
      </c>
      <c r="D4220" s="572" t="s">
        <v>1426</v>
      </c>
      <c r="E4220" s="571" t="str">
        <f t="shared" si="3796"/>
        <v xml:space="preserve"> CAST - IN PLACE CONCRETE  </v>
      </c>
      <c r="F4220" s="533" t="str">
        <f t="shared" si="3790"/>
        <v>ST</v>
      </c>
      <c r="G4220" s="533" t="s">
        <v>2722</v>
      </c>
      <c r="H4220" s="533">
        <v>103</v>
      </c>
      <c r="I4220" s="533" t="str">
        <f t="shared" ref="I4220:J4220" si="3821">I4218</f>
        <v>Dowel Bars Planted With Epoxy Mortar</v>
      </c>
      <c r="J4220" s="533" t="str">
        <f t="shared" si="3821"/>
        <v>Dowel Bars Planted With Epoxy Mortar</v>
      </c>
      <c r="K4220" s="36" t="s">
        <v>21</v>
      </c>
      <c r="L4220" s="396" t="s">
        <v>1198</v>
      </c>
      <c r="M4220" s="417">
        <v>8</v>
      </c>
      <c r="N4220" s="418" t="s">
        <v>39</v>
      </c>
      <c r="O4220" s="419">
        <v>17</v>
      </c>
      <c r="P4220" s="361">
        <v>136</v>
      </c>
      <c r="Q4220" s="25">
        <f t="shared" si="3815"/>
        <v>17</v>
      </c>
      <c r="R4220" s="729">
        <f t="shared" si="3816"/>
        <v>136</v>
      </c>
    </row>
    <row r="4221" spans="1:18" ht="15.75">
      <c r="A4221" s="533" t="s">
        <v>2784</v>
      </c>
      <c r="B4221" s="533">
        <v>3</v>
      </c>
      <c r="C4221" s="533" t="s">
        <v>65</v>
      </c>
      <c r="D4221" s="572" t="s">
        <v>2735</v>
      </c>
      <c r="E4221" s="571" t="s">
        <v>1211</v>
      </c>
      <c r="F4221" s="533" t="s">
        <v>1321</v>
      </c>
      <c r="G4221" s="533" t="s">
        <v>2725</v>
      </c>
      <c r="H4221" s="533">
        <v>104</v>
      </c>
      <c r="I4221" s="533" t="str">
        <f t="shared" ref="I4221:I4222" si="3822">L4221</f>
        <v xml:space="preserve">035440 - CEMENT BASED SCREED </v>
      </c>
      <c r="J4221" s="533" t="str">
        <f t="shared" ref="J4221:J4222" si="3823">L4221</f>
        <v xml:space="preserve">035440 - CEMENT BASED SCREED </v>
      </c>
      <c r="K4221" s="49"/>
      <c r="L4221" s="420" t="s">
        <v>90</v>
      </c>
      <c r="M4221" s="599"/>
      <c r="N4221" s="363"/>
      <c r="O4221" s="411"/>
      <c r="P4221" s="363"/>
      <c r="Q4221" s="411"/>
    </row>
    <row r="4222" spans="1:18" ht="15.75">
      <c r="A4222" s="533" t="s">
        <v>2784</v>
      </c>
      <c r="B4222" s="533">
        <v>3</v>
      </c>
      <c r="C4222" s="533" t="s">
        <v>65</v>
      </c>
      <c r="D4222" s="572" t="s">
        <v>2735</v>
      </c>
      <c r="E4222" s="571" t="str">
        <f t="shared" ref="E4222:E4237" si="3824">E4221</f>
        <v xml:space="preserve"> CEMENT BASED SCREED </v>
      </c>
      <c r="F4222" s="533" t="s">
        <v>1321</v>
      </c>
      <c r="G4222" s="533" t="s">
        <v>2725</v>
      </c>
      <c r="H4222" s="533">
        <v>105</v>
      </c>
      <c r="I4222" s="533" t="str">
        <f t="shared" si="3822"/>
        <v>Cement-sand screed; finished to receive sheet membrane; laid to falls and cross falls; to</v>
      </c>
      <c r="J4222" s="533" t="str">
        <f t="shared" si="3823"/>
        <v>Cement-sand screed; finished to receive sheet membrane; laid to falls and cross falls; to</v>
      </c>
      <c r="K4222" s="49"/>
      <c r="L4222" s="420" t="s">
        <v>91</v>
      </c>
      <c r="M4222" s="599"/>
      <c r="N4222" s="421"/>
      <c r="O4222" s="411"/>
      <c r="P4222" s="363"/>
      <c r="Q4222" s="411"/>
    </row>
    <row r="4223" spans="1:18" ht="15.75">
      <c r="A4223" s="533" t="s">
        <v>2784</v>
      </c>
      <c r="B4223" s="533">
        <v>3</v>
      </c>
      <c r="C4223" s="533" t="s">
        <v>65</v>
      </c>
      <c r="D4223" s="572" t="s">
        <v>2735</v>
      </c>
      <c r="E4223" s="571" t="str">
        <f t="shared" si="3824"/>
        <v xml:space="preserve"> CEMENT BASED SCREED </v>
      </c>
      <c r="F4223" s="533" t="s">
        <v>1321</v>
      </c>
      <c r="G4223" s="533" t="s">
        <v>2722</v>
      </c>
      <c r="H4223" s="533">
        <v>106</v>
      </c>
      <c r="I4223" s="533" t="str">
        <f t="shared" ref="I4223:J4223" si="3825">I4221</f>
        <v xml:space="preserve">035440 - CEMENT BASED SCREED </v>
      </c>
      <c r="J4223" s="533" t="str">
        <f t="shared" si="3825"/>
        <v xml:space="preserve">035440 - CEMENT BASED SCREED </v>
      </c>
      <c r="K4223" s="49" t="s">
        <v>13</v>
      </c>
      <c r="L4223" s="420" t="s">
        <v>92</v>
      </c>
      <c r="M4223" s="422">
        <v>1144</v>
      </c>
      <c r="N4223" s="421" t="s">
        <v>33</v>
      </c>
      <c r="O4223" s="411">
        <v>5</v>
      </c>
      <c r="P4223" s="295">
        <v>5720</v>
      </c>
      <c r="Q4223" s="25">
        <f t="shared" ref="Q4223:Q4225" si="3826">O4223</f>
        <v>5</v>
      </c>
      <c r="R4223" s="729">
        <f t="shared" ref="R4223:R4225" si="3827">P4223</f>
        <v>5720</v>
      </c>
    </row>
    <row r="4224" spans="1:18" ht="15.75">
      <c r="A4224" s="533" t="s">
        <v>2784</v>
      </c>
      <c r="B4224" s="533">
        <v>3</v>
      </c>
      <c r="C4224" s="533" t="s">
        <v>65</v>
      </c>
      <c r="D4224" s="572" t="s">
        <v>2735</v>
      </c>
      <c r="E4224" s="571" t="str">
        <f t="shared" si="3824"/>
        <v xml:space="preserve"> CEMENT BASED SCREED </v>
      </c>
      <c r="F4224" s="533" t="s">
        <v>1321</v>
      </c>
      <c r="G4224" s="533" t="s">
        <v>2722</v>
      </c>
      <c r="H4224" s="533">
        <v>107</v>
      </c>
      <c r="I4224" s="533" t="str">
        <f t="shared" ref="I4224:J4224" si="3828">I4222</f>
        <v>Cement-sand screed; finished to receive sheet membrane; laid to falls and cross falls; to</v>
      </c>
      <c r="J4224" s="533" t="str">
        <f t="shared" si="3828"/>
        <v>Cement-sand screed; finished to receive sheet membrane; laid to falls and cross falls; to</v>
      </c>
      <c r="K4224" s="49" t="s">
        <v>15</v>
      </c>
      <c r="L4224" s="420" t="s">
        <v>93</v>
      </c>
      <c r="M4224" s="422">
        <v>138</v>
      </c>
      <c r="N4224" s="421" t="s">
        <v>33</v>
      </c>
      <c r="O4224" s="411">
        <v>6</v>
      </c>
      <c r="P4224" s="295">
        <v>828</v>
      </c>
      <c r="Q4224" s="25">
        <f t="shared" si="3826"/>
        <v>6</v>
      </c>
      <c r="R4224" s="729">
        <f t="shared" si="3827"/>
        <v>828</v>
      </c>
    </row>
    <row r="4225" spans="1:18" ht="15.75">
      <c r="A4225" s="533" t="s">
        <v>2784</v>
      </c>
      <c r="B4225" s="533">
        <v>3</v>
      </c>
      <c r="C4225" s="533" t="s">
        <v>65</v>
      </c>
      <c r="D4225" s="572" t="s">
        <v>2735</v>
      </c>
      <c r="E4225" s="571" t="str">
        <f t="shared" si="3824"/>
        <v xml:space="preserve"> CEMENT BASED SCREED </v>
      </c>
      <c r="F4225" s="533" t="s">
        <v>1321</v>
      </c>
      <c r="G4225" s="533" t="s">
        <v>2722</v>
      </c>
      <c r="H4225" s="533">
        <v>108</v>
      </c>
      <c r="I4225" s="533" t="str">
        <f t="shared" ref="I4225:J4225" si="3829">I4223</f>
        <v xml:space="preserve">035440 - CEMENT BASED SCREED </v>
      </c>
      <c r="J4225" s="533" t="str">
        <f t="shared" si="3829"/>
        <v xml:space="preserve">035440 - CEMENT BASED SCREED </v>
      </c>
      <c r="K4225" s="49" t="s">
        <v>17</v>
      </c>
      <c r="L4225" s="420" t="s">
        <v>94</v>
      </c>
      <c r="M4225" s="422">
        <v>419</v>
      </c>
      <c r="N4225" s="421" t="s">
        <v>95</v>
      </c>
      <c r="O4225" s="411">
        <v>1.5</v>
      </c>
      <c r="P4225" s="295">
        <v>628.5</v>
      </c>
      <c r="Q4225" s="25">
        <f t="shared" si="3826"/>
        <v>1.5</v>
      </c>
      <c r="R4225" s="729">
        <f t="shared" si="3827"/>
        <v>628.5</v>
      </c>
    </row>
    <row r="4226" spans="1:18" ht="16.5" thickBot="1">
      <c r="A4226" s="533" t="s">
        <v>2784</v>
      </c>
      <c r="B4226" s="533">
        <v>3</v>
      </c>
      <c r="C4226" s="533" t="s">
        <v>65</v>
      </c>
      <c r="D4226" s="572" t="s">
        <v>2735</v>
      </c>
      <c r="E4226" s="571" t="str">
        <f t="shared" si="3824"/>
        <v xml:space="preserve"> CEMENT BASED SCREED </v>
      </c>
      <c r="F4226" s="533" t="s">
        <v>1321</v>
      </c>
      <c r="G4226" s="533" t="s">
        <v>2725</v>
      </c>
      <c r="H4226" s="533">
        <v>109</v>
      </c>
      <c r="I4226" s="533" t="str">
        <f>L4226</f>
        <v>Cement-sand screed topping; trowelled finish; to receive finish; to</v>
      </c>
      <c r="J4226" s="533" t="str">
        <f>L4226</f>
        <v>Cement-sand screed topping; trowelled finish; to receive finish; to</v>
      </c>
      <c r="K4226" s="49"/>
      <c r="L4226" s="420" t="s">
        <v>96</v>
      </c>
      <c r="M4226" s="599"/>
      <c r="N4226" s="421"/>
      <c r="O4226" s="411"/>
      <c r="P4226" s="295"/>
      <c r="Q4226" s="411"/>
    </row>
    <row r="4227" spans="1:18" ht="16.5" thickBot="1">
      <c r="A4227" s="533" t="s">
        <v>2784</v>
      </c>
      <c r="B4227" s="533">
        <v>3</v>
      </c>
      <c r="C4227" s="533" t="s">
        <v>65</v>
      </c>
      <c r="D4227" s="572" t="s">
        <v>2735</v>
      </c>
      <c r="E4227" s="571" t="str">
        <f t="shared" si="3824"/>
        <v xml:space="preserve"> CEMENT BASED SCREED </v>
      </c>
      <c r="F4227" s="533" t="s">
        <v>1321</v>
      </c>
      <c r="G4227" s="533" t="s">
        <v>2722</v>
      </c>
      <c r="H4227" s="533">
        <v>110</v>
      </c>
      <c r="I4227" s="533" t="str">
        <f t="shared" ref="I4227:J4227" si="3830">I4225</f>
        <v xml:space="preserve">035440 - CEMENT BASED SCREED </v>
      </c>
      <c r="J4227" s="533" t="str">
        <f t="shared" si="3830"/>
        <v xml:space="preserve">035440 - CEMENT BASED SCREED </v>
      </c>
      <c r="K4227" s="57" t="s">
        <v>19</v>
      </c>
      <c r="L4227" s="423" t="s">
        <v>97</v>
      </c>
      <c r="M4227" s="423">
        <v>64</v>
      </c>
      <c r="N4227" s="424" t="s">
        <v>33</v>
      </c>
      <c r="O4227" s="425">
        <v>8</v>
      </c>
      <c r="P4227" s="296">
        <v>512</v>
      </c>
      <c r="Q4227" s="25">
        <f t="shared" ref="Q4227:Q4229" si="3831">O4227</f>
        <v>8</v>
      </c>
      <c r="R4227" s="729">
        <f t="shared" ref="R4227:R4229" si="3832">P4227</f>
        <v>512</v>
      </c>
    </row>
    <row r="4228" spans="1:18" ht="16.5" thickBot="1">
      <c r="A4228" s="533" t="s">
        <v>2784</v>
      </c>
      <c r="B4228" s="533">
        <v>3</v>
      </c>
      <c r="C4228" s="533" t="s">
        <v>65</v>
      </c>
      <c r="D4228" s="572" t="s">
        <v>2735</v>
      </c>
      <c r="E4228" s="571" t="str">
        <f t="shared" si="3824"/>
        <v xml:space="preserve"> CEMENT BASED SCREED </v>
      </c>
      <c r="F4228" s="533" t="s">
        <v>1321</v>
      </c>
      <c r="G4228" s="533" t="s">
        <v>2722</v>
      </c>
      <c r="H4228" s="533">
        <v>111</v>
      </c>
      <c r="I4228" s="533" t="str">
        <f t="shared" ref="I4228:J4228" si="3833">I4226</f>
        <v>Cement-sand screed topping; trowelled finish; to receive finish; to</v>
      </c>
      <c r="J4228" s="533" t="str">
        <f t="shared" si="3833"/>
        <v>Cement-sand screed topping; trowelled finish; to receive finish; to</v>
      </c>
      <c r="K4228" s="53" t="s">
        <v>20</v>
      </c>
      <c r="L4228" s="426" t="s">
        <v>98</v>
      </c>
      <c r="M4228" s="426">
        <v>8</v>
      </c>
      <c r="N4228" s="427" t="s">
        <v>33</v>
      </c>
      <c r="O4228" s="428">
        <v>10</v>
      </c>
      <c r="P4228" s="294">
        <v>80</v>
      </c>
      <c r="Q4228" s="25">
        <f t="shared" si="3831"/>
        <v>10</v>
      </c>
      <c r="R4228" s="729">
        <f t="shared" si="3832"/>
        <v>80</v>
      </c>
    </row>
    <row r="4229" spans="1:18" ht="16.5" thickBot="1">
      <c r="A4229" s="533" t="s">
        <v>2784</v>
      </c>
      <c r="B4229" s="533">
        <v>3</v>
      </c>
      <c r="C4229" s="533" t="s">
        <v>65</v>
      </c>
      <c r="D4229" s="572" t="s">
        <v>2735</v>
      </c>
      <c r="E4229" s="571" t="str">
        <f t="shared" si="3824"/>
        <v xml:space="preserve"> CEMENT BASED SCREED </v>
      </c>
      <c r="F4229" s="533" t="s">
        <v>1321</v>
      </c>
      <c r="G4229" s="533" t="s">
        <v>2722</v>
      </c>
      <c r="H4229" s="533">
        <v>112</v>
      </c>
      <c r="I4229" s="533" t="str">
        <f t="shared" ref="I4229:J4229" si="3834">I4227</f>
        <v xml:space="preserve">035440 - CEMENT BASED SCREED </v>
      </c>
      <c r="J4229" s="533" t="str">
        <f t="shared" si="3834"/>
        <v xml:space="preserve">035440 - CEMENT BASED SCREED </v>
      </c>
      <c r="K4229" s="53" t="s">
        <v>21</v>
      </c>
      <c r="L4229" s="426" t="s">
        <v>99</v>
      </c>
      <c r="M4229" s="426">
        <v>70</v>
      </c>
      <c r="N4229" s="429" t="s">
        <v>95</v>
      </c>
      <c r="O4229" s="428">
        <v>3</v>
      </c>
      <c r="P4229" s="294">
        <v>210</v>
      </c>
      <c r="Q4229" s="25">
        <f t="shared" si="3831"/>
        <v>3</v>
      </c>
      <c r="R4229" s="729">
        <f t="shared" si="3832"/>
        <v>210</v>
      </c>
    </row>
    <row r="4230" spans="1:18" ht="15.75">
      <c r="A4230" s="533" t="s">
        <v>2784</v>
      </c>
      <c r="B4230" s="533">
        <v>3</v>
      </c>
      <c r="C4230" s="533" t="s">
        <v>65</v>
      </c>
      <c r="D4230" s="572" t="s">
        <v>2735</v>
      </c>
      <c r="E4230" s="571" t="str">
        <f t="shared" si="3824"/>
        <v xml:space="preserve"> CEMENT BASED SCREED </v>
      </c>
      <c r="F4230" s="533" t="s">
        <v>1321</v>
      </c>
      <c r="G4230" s="533" t="s">
        <v>2725</v>
      </c>
      <c r="H4230" s="533">
        <v>113</v>
      </c>
      <c r="I4230" s="533" t="str">
        <f>L4230</f>
        <v>Cement-sand screed filling; to receive finish; to</v>
      </c>
      <c r="J4230" s="533" t="str">
        <f>L4230</f>
        <v>Cement-sand screed filling; to receive finish; to</v>
      </c>
      <c r="K4230" s="206"/>
      <c r="L4230" s="430" t="s">
        <v>100</v>
      </c>
      <c r="M4230" s="601"/>
      <c r="N4230" s="431"/>
      <c r="O4230" s="432"/>
      <c r="P4230" s="298"/>
      <c r="Q4230" s="433"/>
    </row>
    <row r="4231" spans="1:18" ht="15.75">
      <c r="A4231" s="533" t="s">
        <v>2784</v>
      </c>
      <c r="B4231" s="533">
        <v>3</v>
      </c>
      <c r="C4231" s="533" t="s">
        <v>65</v>
      </c>
      <c r="D4231" s="572" t="s">
        <v>2735</v>
      </c>
      <c r="E4231" s="571" t="str">
        <f t="shared" si="3824"/>
        <v xml:space="preserve"> CEMENT BASED SCREED </v>
      </c>
      <c r="F4231" s="533" t="s">
        <v>1321</v>
      </c>
      <c r="G4231" s="533" t="s">
        <v>2722</v>
      </c>
      <c r="H4231" s="533">
        <v>114</v>
      </c>
      <c r="I4231" s="533" t="str">
        <f t="shared" ref="I4231:J4231" si="3835">I4229</f>
        <v xml:space="preserve">035440 - CEMENT BASED SCREED </v>
      </c>
      <c r="J4231" s="533" t="str">
        <f t="shared" si="3835"/>
        <v xml:space="preserve">035440 - CEMENT BASED SCREED </v>
      </c>
      <c r="K4231" s="209" t="s">
        <v>45</v>
      </c>
      <c r="L4231" s="414" t="s">
        <v>101</v>
      </c>
      <c r="M4231" s="414">
        <v>3</v>
      </c>
      <c r="N4231" s="415" t="s">
        <v>33</v>
      </c>
      <c r="O4231" s="416">
        <v>0</v>
      </c>
      <c r="P4231" s="297">
        <v>0</v>
      </c>
      <c r="Q4231" s="25">
        <f>O4231</f>
        <v>0</v>
      </c>
      <c r="R4231" s="729">
        <f>P4231</f>
        <v>0</v>
      </c>
    </row>
    <row r="4232" spans="1:18" ht="15.75">
      <c r="A4232" s="533" t="s">
        <v>2784</v>
      </c>
      <c r="B4232" s="533">
        <v>3</v>
      </c>
      <c r="C4232" s="533" t="s">
        <v>65</v>
      </c>
      <c r="D4232" s="572" t="s">
        <v>2735</v>
      </c>
      <c r="E4232" s="571" t="str">
        <f t="shared" si="3824"/>
        <v xml:space="preserve"> CEMENT BASED SCREED </v>
      </c>
      <c r="F4232" s="533" t="s">
        <v>1321</v>
      </c>
      <c r="G4232" s="533" t="s">
        <v>2725</v>
      </c>
      <c r="H4232" s="533">
        <v>115</v>
      </c>
      <c r="I4232" s="533" t="str">
        <f t="shared" ref="I4232:J4232" si="3836">I4230</f>
        <v>Cement-sand screed filling; to receive finish; to</v>
      </c>
      <c r="J4232" s="533" t="str">
        <f t="shared" si="3836"/>
        <v>Cement-sand screed filling; to receive finish; to</v>
      </c>
      <c r="K4232" s="63" t="s">
        <v>102</v>
      </c>
      <c r="L4232" s="434"/>
      <c r="M4232" s="435"/>
      <c r="N4232" s="364"/>
      <c r="O4232" s="436"/>
      <c r="P4232" s="364"/>
      <c r="Q4232" s="437"/>
    </row>
    <row r="4233" spans="1:18" ht="15.75">
      <c r="A4233" s="533" t="s">
        <v>2784</v>
      </c>
      <c r="B4233" s="533">
        <v>3</v>
      </c>
      <c r="C4233" s="533" t="s">
        <v>65</v>
      </c>
      <c r="D4233" s="10" t="s">
        <v>22</v>
      </c>
      <c r="E4233" s="10" t="s">
        <v>22</v>
      </c>
      <c r="G4233" s="533" t="s">
        <v>2724</v>
      </c>
      <c r="H4233" s="533">
        <v>116</v>
      </c>
      <c r="I4233" s="533" t="str">
        <f t="shared" ref="I4233:J4233" si="3837">I4231</f>
        <v xml:space="preserve">035440 - CEMENT BASED SCREED </v>
      </c>
      <c r="J4233" s="533" t="str">
        <f t="shared" si="3837"/>
        <v xml:space="preserve">035440 - CEMENT BASED SCREED </v>
      </c>
      <c r="K4233" s="59" t="s">
        <v>22</v>
      </c>
      <c r="L4233" s="435"/>
      <c r="M4233" s="435"/>
      <c r="N4233" s="364"/>
      <c r="O4233" s="436" t="s">
        <v>8</v>
      </c>
      <c r="P4233" s="364">
        <v>20635.5</v>
      </c>
      <c r="Q4233" s="438"/>
    </row>
    <row r="4234" spans="1:18" ht="15.75">
      <c r="A4234" s="533" t="s">
        <v>2784</v>
      </c>
      <c r="B4234" s="533">
        <v>4</v>
      </c>
      <c r="C4234" s="533" t="s">
        <v>104</v>
      </c>
      <c r="D4234" s="572" t="s">
        <v>1457</v>
      </c>
      <c r="E4234" s="571" t="s">
        <v>1212</v>
      </c>
      <c r="F4234" s="533" t="str">
        <f t="shared" ref="F4234:F4237" si="3838">VLOOKUP(D4234,trade,3,FALSE)</f>
        <v>AR</v>
      </c>
      <c r="G4234" s="533" t="s">
        <v>2725</v>
      </c>
      <c r="H4234" s="533">
        <v>117</v>
      </c>
      <c r="I4234" s="533" t="str">
        <f t="shared" ref="I4234:J4234" si="3839">I4232</f>
        <v>Cement-sand screed filling; to receive finish; to</v>
      </c>
      <c r="J4234" s="533" t="str">
        <f t="shared" si="3839"/>
        <v>Cement-sand screed filling; to receive finish; to</v>
      </c>
      <c r="K4234" s="65"/>
      <c r="L4234" s="65"/>
      <c r="M4234" s="66" t="s">
        <v>103</v>
      </c>
      <c r="N4234" s="66"/>
      <c r="O4234" s="66"/>
      <c r="P4234" s="66"/>
      <c r="Q4234" s="66"/>
    </row>
    <row r="4235" spans="1:18" ht="15.75">
      <c r="A4235" s="533" t="s">
        <v>2784</v>
      </c>
      <c r="B4235" s="533">
        <v>4</v>
      </c>
      <c r="C4235" s="533" t="s">
        <v>104</v>
      </c>
      <c r="D4235" s="572" t="s">
        <v>1457</v>
      </c>
      <c r="E4235" s="571" t="str">
        <f t="shared" si="3824"/>
        <v xml:space="preserve"> UNIT MASONRY </v>
      </c>
      <c r="F4235" s="533" t="str">
        <f t="shared" si="3838"/>
        <v>AR</v>
      </c>
      <c r="G4235" s="533" t="s">
        <v>2725</v>
      </c>
      <c r="H4235" s="533">
        <v>118</v>
      </c>
      <c r="I4235" s="533" t="str">
        <f t="shared" ref="I4235:J4235" si="3840">I4233</f>
        <v xml:space="preserve">035440 - CEMENT BASED SCREED </v>
      </c>
      <c r="J4235" s="533" t="str">
        <f t="shared" si="3840"/>
        <v xml:space="preserve">035440 - CEMENT BASED SCREED </v>
      </c>
      <c r="K4235" s="65"/>
      <c r="L4235" s="65"/>
      <c r="M4235" s="66" t="s">
        <v>104</v>
      </c>
      <c r="N4235" s="66"/>
      <c r="O4235" s="66"/>
      <c r="P4235" s="66"/>
      <c r="Q4235" s="66"/>
    </row>
    <row r="4236" spans="1:18" ht="15.75">
      <c r="A4236" s="533" t="s">
        <v>2784</v>
      </c>
      <c r="B4236" s="533">
        <v>4</v>
      </c>
      <c r="C4236" s="533" t="s">
        <v>104</v>
      </c>
      <c r="D4236" s="572" t="s">
        <v>1457</v>
      </c>
      <c r="E4236" s="571" t="str">
        <f t="shared" si="3824"/>
        <v xml:space="preserve"> UNIT MASONRY </v>
      </c>
      <c r="F4236" s="533" t="str">
        <f t="shared" si="3838"/>
        <v>AR</v>
      </c>
      <c r="G4236" s="533" t="s">
        <v>2725</v>
      </c>
      <c r="H4236" s="533">
        <v>119</v>
      </c>
      <c r="I4236" s="533" t="str">
        <f t="shared" ref="I4236:J4236" si="3841">I4234</f>
        <v>Cement-sand screed filling; to receive finish; to</v>
      </c>
      <c r="J4236" s="533" t="str">
        <f t="shared" si="3841"/>
        <v>Cement-sand screed filling; to receive finish; to</v>
      </c>
      <c r="K4236" s="67" t="s">
        <v>2</v>
      </c>
      <c r="L4236" s="67" t="s">
        <v>105</v>
      </c>
      <c r="M4236" s="67" t="s">
        <v>4</v>
      </c>
      <c r="N4236" s="66" t="s">
        <v>5</v>
      </c>
      <c r="O4236" s="66" t="s">
        <v>6</v>
      </c>
      <c r="P4236" s="602" t="s">
        <v>7</v>
      </c>
      <c r="Q4236" s="602"/>
    </row>
    <row r="4237" spans="1:18" ht="15.75">
      <c r="A4237" s="533" t="s">
        <v>2784</v>
      </c>
      <c r="B4237" s="533">
        <v>4</v>
      </c>
      <c r="C4237" s="533" t="s">
        <v>104</v>
      </c>
      <c r="D4237" s="572" t="s">
        <v>1457</v>
      </c>
      <c r="E4237" s="571" t="str">
        <f t="shared" si="3824"/>
        <v xml:space="preserve"> UNIT MASONRY </v>
      </c>
      <c r="F4237" s="533" t="str">
        <f t="shared" si="3838"/>
        <v>AR</v>
      </c>
      <c r="G4237" s="533" t="s">
        <v>2725</v>
      </c>
      <c r="H4237" s="533">
        <v>120</v>
      </c>
      <c r="I4237" s="533" t="str">
        <f t="shared" ref="I4237:J4237" si="3842">I4235</f>
        <v xml:space="preserve">035440 - CEMENT BASED SCREED </v>
      </c>
      <c r="J4237" s="533" t="str">
        <f t="shared" si="3842"/>
        <v xml:space="preserve">035440 - CEMENT BASED SCREED </v>
      </c>
      <c r="K4237" s="67"/>
      <c r="L4237" s="67"/>
      <c r="M4237" s="67"/>
      <c r="N4237" s="66"/>
      <c r="O4237" s="66"/>
      <c r="P4237" s="602" t="s">
        <v>8</v>
      </c>
      <c r="Q4237" s="603"/>
    </row>
    <row r="4238" spans="1:18" ht="15.75">
      <c r="A4238" s="533" t="s">
        <v>2784</v>
      </c>
      <c r="B4238" s="533">
        <v>4</v>
      </c>
      <c r="C4238" s="533" t="s">
        <v>104</v>
      </c>
      <c r="D4238" s="572" t="s">
        <v>1457</v>
      </c>
      <c r="E4238" s="571" t="s">
        <v>1212</v>
      </c>
      <c r="F4238" s="533" t="str">
        <f t="shared" ref="F4238:F4248" si="3843">VLOOKUP(D:D,trade,3,FALSE)</f>
        <v>AR</v>
      </c>
      <c r="G4238" s="533" t="s">
        <v>2725</v>
      </c>
      <c r="H4238" s="533">
        <v>121</v>
      </c>
      <c r="I4238" s="533" t="str">
        <f t="shared" ref="I4238:I4239" si="3844">L4238</f>
        <v xml:space="preserve">042000 - UNIT MASONRY </v>
      </c>
      <c r="J4238" s="533" t="str">
        <f t="shared" ref="J4238:J4239" si="3845">L4238</f>
        <v xml:space="preserve">042000 - UNIT MASONRY </v>
      </c>
      <c r="K4238" s="65"/>
      <c r="L4238" s="65" t="s">
        <v>106</v>
      </c>
      <c r="M4238" s="67"/>
      <c r="N4238" s="604"/>
      <c r="O4238" s="604"/>
      <c r="P4238" s="603"/>
      <c r="Q4238" s="71"/>
    </row>
    <row r="4239" spans="1:18" ht="15.75">
      <c r="A4239" s="533" t="s">
        <v>2784</v>
      </c>
      <c r="B4239" s="533">
        <v>4</v>
      </c>
      <c r="C4239" s="533" t="s">
        <v>104</v>
      </c>
      <c r="D4239" s="572" t="s">
        <v>1457</v>
      </c>
      <c r="E4239" s="571" t="str">
        <f t="shared" ref="E4239:E4247" si="3846">E4238</f>
        <v xml:space="preserve"> UNIT MASONRY </v>
      </c>
      <c r="F4239" s="533" t="str">
        <f t="shared" si="3843"/>
        <v>AR</v>
      </c>
      <c r="G4239" s="533" t="s">
        <v>2725</v>
      </c>
      <c r="H4239" s="533">
        <v>122</v>
      </c>
      <c r="I4239" s="533" t="str">
        <f t="shared" si="3844"/>
        <v xml:space="preserve">Concrete hollow blocks; ordinary Portland cement; including mortar bedding and jointing; to </v>
      </c>
      <c r="J4239" s="533" t="str">
        <f t="shared" si="3845"/>
        <v xml:space="preserve">Concrete hollow blocks; ordinary Portland cement; including mortar bedding and jointing; to </v>
      </c>
      <c r="K4239" s="605"/>
      <c r="L4239" s="605" t="s">
        <v>107</v>
      </c>
      <c r="M4239" s="606"/>
      <c r="N4239" s="607"/>
      <c r="O4239" s="607"/>
      <c r="P4239" s="603"/>
      <c r="Q4239" s="71"/>
    </row>
    <row r="4240" spans="1:18" ht="15.75">
      <c r="A4240" s="533" t="s">
        <v>2784</v>
      </c>
      <c r="B4240" s="533">
        <v>4</v>
      </c>
      <c r="C4240" s="533" t="s">
        <v>104</v>
      </c>
      <c r="D4240" s="572" t="s">
        <v>1457</v>
      </c>
      <c r="E4240" s="571" t="str">
        <f t="shared" si="3846"/>
        <v xml:space="preserve"> UNIT MASONRY </v>
      </c>
      <c r="F4240" s="533" t="str">
        <f t="shared" si="3843"/>
        <v>AR</v>
      </c>
      <c r="G4240" s="533" t="s">
        <v>2722</v>
      </c>
      <c r="H4240" s="533">
        <v>123</v>
      </c>
      <c r="I4240" s="533" t="str">
        <f t="shared" ref="I4240:J4240" si="3847">I4238</f>
        <v xml:space="preserve">042000 - UNIT MASONRY </v>
      </c>
      <c r="J4240" s="533" t="str">
        <f t="shared" si="3847"/>
        <v xml:space="preserve">042000 - UNIT MASONRY </v>
      </c>
      <c r="K4240" s="213" t="s">
        <v>13</v>
      </c>
      <c r="L4240" s="213" t="s">
        <v>108</v>
      </c>
      <c r="M4240" s="213">
        <v>517</v>
      </c>
      <c r="N4240" s="611" t="s">
        <v>33</v>
      </c>
      <c r="O4240" s="609"/>
      <c r="P4240" s="610">
        <v>0</v>
      </c>
      <c r="Q4240" s="25">
        <f t="shared" ref="Q4240:Q4242" si="3848">O4240</f>
        <v>0</v>
      </c>
      <c r="R4240" s="729">
        <f t="shared" ref="R4240:R4242" si="3849">P4240</f>
        <v>0</v>
      </c>
    </row>
    <row r="4241" spans="1:18" ht="15.75">
      <c r="A4241" s="533" t="s">
        <v>2784</v>
      </c>
      <c r="B4241" s="533">
        <v>4</v>
      </c>
      <c r="C4241" s="533" t="s">
        <v>104</v>
      </c>
      <c r="D4241" s="572" t="s">
        <v>1457</v>
      </c>
      <c r="E4241" s="571" t="str">
        <f t="shared" si="3846"/>
        <v xml:space="preserve"> UNIT MASONRY </v>
      </c>
      <c r="F4241" s="533" t="str">
        <f t="shared" si="3843"/>
        <v>AR</v>
      </c>
      <c r="G4241" s="533" t="s">
        <v>2722</v>
      </c>
      <c r="H4241" s="533">
        <v>124</v>
      </c>
      <c r="I4241" s="533" t="str">
        <f t="shared" ref="I4241:J4241" si="3850">I4239</f>
        <v xml:space="preserve">Concrete hollow blocks; ordinary Portland cement; including mortar bedding and jointing; to </v>
      </c>
      <c r="J4241" s="533" t="str">
        <f t="shared" si="3850"/>
        <v xml:space="preserve">Concrete hollow blocks; ordinary Portland cement; including mortar bedding and jointing; to </v>
      </c>
      <c r="K4241" s="213" t="s">
        <v>15</v>
      </c>
      <c r="L4241" s="213" t="s">
        <v>109</v>
      </c>
      <c r="M4241" s="213">
        <v>60</v>
      </c>
      <c r="N4241" s="609" t="s">
        <v>33</v>
      </c>
      <c r="O4241" s="609"/>
      <c r="P4241" s="610">
        <v>0</v>
      </c>
      <c r="Q4241" s="25">
        <f t="shared" si="3848"/>
        <v>0</v>
      </c>
      <c r="R4241" s="729">
        <f t="shared" si="3849"/>
        <v>0</v>
      </c>
    </row>
    <row r="4242" spans="1:18" ht="15.75">
      <c r="A4242" s="533" t="s">
        <v>2784</v>
      </c>
      <c r="B4242" s="533">
        <v>4</v>
      </c>
      <c r="C4242" s="533" t="s">
        <v>104</v>
      </c>
      <c r="D4242" s="572" t="s">
        <v>1457</v>
      </c>
      <c r="E4242" s="571" t="str">
        <f t="shared" si="3846"/>
        <v xml:space="preserve"> UNIT MASONRY </v>
      </c>
      <c r="F4242" s="533" t="str">
        <f t="shared" si="3843"/>
        <v>AR</v>
      </c>
      <c r="G4242" s="533" t="s">
        <v>2722</v>
      </c>
      <c r="H4242" s="533">
        <v>125</v>
      </c>
      <c r="I4242" s="533" t="str">
        <f t="shared" ref="I4242:J4242" si="3851">I4240</f>
        <v xml:space="preserve">042000 - UNIT MASONRY </v>
      </c>
      <c r="J4242" s="533" t="str">
        <f t="shared" si="3851"/>
        <v xml:space="preserve">042000 - UNIT MASONRY </v>
      </c>
      <c r="K4242" s="213" t="s">
        <v>17</v>
      </c>
      <c r="L4242" s="213" t="s">
        <v>110</v>
      </c>
      <c r="M4242" s="213">
        <v>164</v>
      </c>
      <c r="N4242" s="611" t="s">
        <v>33</v>
      </c>
      <c r="O4242" s="609"/>
      <c r="P4242" s="610">
        <v>0</v>
      </c>
      <c r="Q4242" s="25">
        <f t="shared" si="3848"/>
        <v>0</v>
      </c>
      <c r="R4242" s="729">
        <f t="shared" si="3849"/>
        <v>0</v>
      </c>
    </row>
    <row r="4243" spans="1:18" ht="15.75">
      <c r="A4243" s="533" t="s">
        <v>2784</v>
      </c>
      <c r="B4243" s="533">
        <v>4</v>
      </c>
      <c r="C4243" s="533" t="s">
        <v>104</v>
      </c>
      <c r="D4243" s="572" t="s">
        <v>1457</v>
      </c>
      <c r="E4243" s="571" t="str">
        <f t="shared" si="3846"/>
        <v xml:space="preserve"> UNIT MASONRY </v>
      </c>
      <c r="F4243" s="533" t="str">
        <f t="shared" si="3843"/>
        <v>AR</v>
      </c>
      <c r="G4243" s="533" t="s">
        <v>2725</v>
      </c>
      <c r="H4243" s="533">
        <v>126</v>
      </c>
      <c r="I4243" s="533" t="str">
        <f>L4243</f>
        <v>Concrete blocks; ordinary Portland cement; including mortar bedding and jointing; fire rated; to</v>
      </c>
      <c r="J4243" s="533" t="str">
        <f>L4243</f>
        <v>Concrete blocks; ordinary Portland cement; including mortar bedding and jointing; fire rated; to</v>
      </c>
      <c r="K4243" s="68"/>
      <c r="L4243" s="68" t="s">
        <v>111</v>
      </c>
      <c r="M4243" s="612"/>
      <c r="N4243" s="69"/>
      <c r="O4243" s="69"/>
      <c r="P4243" s="70"/>
      <c r="Q4243" s="70"/>
    </row>
    <row r="4244" spans="1:18" ht="16.5" thickBot="1">
      <c r="A4244" s="533" t="s">
        <v>2784</v>
      </c>
      <c r="B4244" s="533">
        <v>4</v>
      </c>
      <c r="C4244" s="533" t="s">
        <v>104</v>
      </c>
      <c r="D4244" s="572" t="s">
        <v>1457</v>
      </c>
      <c r="E4244" s="571" t="str">
        <f t="shared" si="3846"/>
        <v xml:space="preserve"> UNIT MASONRY </v>
      </c>
      <c r="F4244" s="533" t="str">
        <f t="shared" si="3843"/>
        <v>AR</v>
      </c>
      <c r="G4244" s="533" t="s">
        <v>2722</v>
      </c>
      <c r="H4244" s="533">
        <v>127</v>
      </c>
      <c r="I4244" s="533" t="str">
        <f t="shared" ref="I4244:J4244" si="3852">I4242</f>
        <v xml:space="preserve">042000 - UNIT MASONRY </v>
      </c>
      <c r="J4244" s="533" t="str">
        <f t="shared" si="3852"/>
        <v xml:space="preserve">042000 - UNIT MASONRY </v>
      </c>
      <c r="K4244" s="213" t="s">
        <v>19</v>
      </c>
      <c r="L4244" s="213" t="s">
        <v>112</v>
      </c>
      <c r="M4244" s="213">
        <v>34</v>
      </c>
      <c r="N4244" s="214" t="s">
        <v>33</v>
      </c>
      <c r="O4244" s="215"/>
      <c r="P4244" s="70">
        <v>0</v>
      </c>
      <c r="Q4244" s="25">
        <f t="shared" ref="Q4244:Q4247" si="3853">O4244</f>
        <v>0</v>
      </c>
      <c r="R4244" s="729">
        <f t="shared" ref="R4244:R4247" si="3854">P4244</f>
        <v>0</v>
      </c>
    </row>
    <row r="4245" spans="1:18" ht="16.5" thickBot="1">
      <c r="A4245" s="533" t="s">
        <v>2784</v>
      </c>
      <c r="B4245" s="533">
        <v>4</v>
      </c>
      <c r="C4245" s="533" t="s">
        <v>104</v>
      </c>
      <c r="D4245" s="572" t="s">
        <v>1457</v>
      </c>
      <c r="E4245" s="571" t="str">
        <f t="shared" si="3846"/>
        <v xml:space="preserve"> UNIT MASONRY </v>
      </c>
      <c r="F4245" s="533" t="str">
        <f t="shared" si="3843"/>
        <v>AR</v>
      </c>
      <c r="G4245" s="533" t="s">
        <v>2722</v>
      </c>
      <c r="H4245" s="533">
        <v>128</v>
      </c>
      <c r="I4245" s="533" t="str">
        <f t="shared" ref="I4245:J4245" si="3855">I4243</f>
        <v>Concrete blocks; ordinary Portland cement; including mortar bedding and jointing; fire rated; to</v>
      </c>
      <c r="J4245" s="533" t="str">
        <f t="shared" si="3855"/>
        <v>Concrete blocks; ordinary Portland cement; including mortar bedding and jointing; fire rated; to</v>
      </c>
      <c r="K4245" s="68" t="s">
        <v>13</v>
      </c>
      <c r="L4245" s="68" t="s">
        <v>113</v>
      </c>
      <c r="M4245" s="68">
        <v>14</v>
      </c>
      <c r="N4245" s="212" t="s">
        <v>33</v>
      </c>
      <c r="O4245" s="69">
        <v>13</v>
      </c>
      <c r="P4245" s="70">
        <v>182</v>
      </c>
      <c r="Q4245" s="25">
        <f t="shared" si="3853"/>
        <v>13</v>
      </c>
      <c r="R4245" s="729">
        <f t="shared" si="3854"/>
        <v>182</v>
      </c>
    </row>
    <row r="4246" spans="1:18" ht="15.75">
      <c r="A4246" s="533" t="s">
        <v>2784</v>
      </c>
      <c r="B4246" s="533">
        <v>4</v>
      </c>
      <c r="C4246" s="533" t="s">
        <v>104</v>
      </c>
      <c r="D4246" s="572" t="s">
        <v>1457</v>
      </c>
      <c r="E4246" s="571" t="str">
        <f t="shared" si="3846"/>
        <v xml:space="preserve"> UNIT MASONRY </v>
      </c>
      <c r="F4246" s="533" t="str">
        <f t="shared" si="3843"/>
        <v>AR</v>
      </c>
      <c r="G4246" s="533" t="s">
        <v>2722</v>
      </c>
      <c r="H4246" s="533">
        <v>129</v>
      </c>
      <c r="I4246" s="533" t="str">
        <f t="shared" ref="I4246:J4246" si="3856">I4244</f>
        <v xml:space="preserve">042000 - UNIT MASONRY </v>
      </c>
      <c r="J4246" s="533" t="str">
        <f t="shared" si="3856"/>
        <v xml:space="preserve">042000 - UNIT MASONRY </v>
      </c>
      <c r="K4246" s="213" t="s">
        <v>21</v>
      </c>
      <c r="L4246" s="213" t="s">
        <v>114</v>
      </c>
      <c r="M4246" s="213">
        <v>135</v>
      </c>
      <c r="N4246" s="215" t="s">
        <v>33</v>
      </c>
      <c r="O4246" s="215"/>
      <c r="P4246" s="70">
        <v>0</v>
      </c>
      <c r="Q4246" s="25">
        <f t="shared" si="3853"/>
        <v>0</v>
      </c>
      <c r="R4246" s="729">
        <f t="shared" si="3854"/>
        <v>0</v>
      </c>
    </row>
    <row r="4247" spans="1:18" ht="15.75">
      <c r="A4247" s="533" t="s">
        <v>2784</v>
      </c>
      <c r="B4247" s="533">
        <v>4</v>
      </c>
      <c r="C4247" s="533" t="s">
        <v>104</v>
      </c>
      <c r="D4247" s="572" t="s">
        <v>1457</v>
      </c>
      <c r="E4247" s="571" t="str">
        <f t="shared" si="3846"/>
        <v xml:space="preserve"> UNIT MASONRY </v>
      </c>
      <c r="F4247" s="533" t="str">
        <f t="shared" si="3843"/>
        <v>AR</v>
      </c>
      <c r="G4247" s="533" t="s">
        <v>2722</v>
      </c>
      <c r="H4247" s="533">
        <v>130</v>
      </c>
      <c r="I4247" s="533" t="str">
        <f t="shared" ref="I4247:J4247" si="3857">I4245</f>
        <v>Concrete blocks; ordinary Portland cement; including mortar bedding and jointing; fire rated; to</v>
      </c>
      <c r="J4247" s="533" t="str">
        <f t="shared" si="3857"/>
        <v>Concrete blocks; ordinary Portland cement; including mortar bedding and jointing; fire rated; to</v>
      </c>
      <c r="K4247" s="213" t="s">
        <v>45</v>
      </c>
      <c r="L4247" s="213" t="s">
        <v>115</v>
      </c>
      <c r="M4247" s="213">
        <v>56</v>
      </c>
      <c r="N4247" s="215" t="s">
        <v>33</v>
      </c>
      <c r="O4247" s="215"/>
      <c r="P4247" s="70">
        <v>0</v>
      </c>
      <c r="Q4247" s="25">
        <f t="shared" si="3853"/>
        <v>0</v>
      </c>
      <c r="R4247" s="729">
        <f t="shared" si="3854"/>
        <v>0</v>
      </c>
    </row>
    <row r="4248" spans="1:18" ht="15.75">
      <c r="A4248" s="533" t="s">
        <v>2784</v>
      </c>
      <c r="B4248" s="533">
        <v>4</v>
      </c>
      <c r="C4248" s="533" t="s">
        <v>104</v>
      </c>
      <c r="D4248" s="572" t="s">
        <v>1459</v>
      </c>
      <c r="E4248" s="571" t="s">
        <v>1213</v>
      </c>
      <c r="F4248" s="533" t="str">
        <f t="shared" si="3843"/>
        <v>AR</v>
      </c>
      <c r="G4248" s="533" t="s">
        <v>2725</v>
      </c>
      <c r="H4248" s="533">
        <v>131</v>
      </c>
      <c r="I4248" s="533" t="str">
        <f t="shared" ref="I4248:I4250" si="3858">L4248</f>
        <v>042300 - GLASS UNIT MASONRY</v>
      </c>
      <c r="J4248" s="533" t="str">
        <f t="shared" ref="J4248:J4250" si="3859">L4248</f>
        <v>042300 - GLASS UNIT MASONRY</v>
      </c>
      <c r="K4248" s="68"/>
      <c r="L4248" s="68" t="s">
        <v>116</v>
      </c>
      <c r="M4248" s="612"/>
      <c r="N4248" s="69"/>
      <c r="O4248" s="69"/>
      <c r="P4248" s="70"/>
      <c r="Q4248" s="71"/>
    </row>
    <row r="4249" spans="1:18" ht="15.75">
      <c r="A4249" s="533" t="s">
        <v>2784</v>
      </c>
      <c r="B4249" s="533">
        <v>4</v>
      </c>
      <c r="C4249" s="533" t="s">
        <v>104</v>
      </c>
      <c r="D4249" s="572" t="s">
        <v>2736</v>
      </c>
      <c r="E4249" s="571" t="s">
        <v>1214</v>
      </c>
      <c r="F4249" s="533" t="s">
        <v>1321</v>
      </c>
      <c r="G4249" s="533" t="s">
        <v>2725</v>
      </c>
      <c r="H4249" s="533">
        <v>132</v>
      </c>
      <c r="I4249" s="533" t="str">
        <f t="shared" si="3858"/>
        <v>042313 - VERTICAL GLASS UNIT MASONRY</v>
      </c>
      <c r="J4249" s="533" t="str">
        <f t="shared" si="3859"/>
        <v>042313 - VERTICAL GLASS UNIT MASONRY</v>
      </c>
      <c r="K4249" s="68"/>
      <c r="L4249" s="68" t="s">
        <v>117</v>
      </c>
      <c r="M4249" s="612"/>
      <c r="N4249" s="69"/>
      <c r="O4249" s="69"/>
      <c r="P4249" s="70"/>
      <c r="Q4249" s="71"/>
    </row>
    <row r="4250" spans="1:18" ht="15.75">
      <c r="A4250" s="533" t="s">
        <v>2784</v>
      </c>
      <c r="B4250" s="533">
        <v>4</v>
      </c>
      <c r="C4250" s="533" t="s">
        <v>104</v>
      </c>
      <c r="D4250" s="572" t="s">
        <v>2736</v>
      </c>
      <c r="E4250" s="571" t="str">
        <f t="shared" ref="E4250:E4252" si="3860">E4249</f>
        <v xml:space="preserve"> VERTICAL GLASS UNIT MASONRY</v>
      </c>
      <c r="F4250" s="533" t="s">
        <v>1321</v>
      </c>
      <c r="G4250" s="533" t="s">
        <v>2725</v>
      </c>
      <c r="H4250" s="533">
        <v>133</v>
      </c>
      <c r="I4250" s="533" t="str">
        <f t="shared" si="3858"/>
        <v>Glass block partitions; including all necessary fixings and fittings materials; as specified and as shown on Drawings</v>
      </c>
      <c r="J4250" s="533" t="str">
        <f t="shared" si="3859"/>
        <v>Glass block partitions; including all necessary fixings and fittings materials; as specified and as shown on Drawings</v>
      </c>
      <c r="K4250" s="68"/>
      <c r="L4250" s="68" t="s">
        <v>118</v>
      </c>
      <c r="M4250" s="613"/>
      <c r="N4250" s="72"/>
      <c r="O4250" s="72"/>
      <c r="P4250" s="70"/>
      <c r="Q4250" s="71"/>
    </row>
    <row r="4251" spans="1:18" ht="15.75">
      <c r="A4251" s="533" t="s">
        <v>2784</v>
      </c>
      <c r="B4251" s="533">
        <v>4</v>
      </c>
      <c r="C4251" s="533" t="s">
        <v>104</v>
      </c>
      <c r="D4251" s="572" t="s">
        <v>2736</v>
      </c>
      <c r="E4251" s="571" t="str">
        <f t="shared" si="3860"/>
        <v xml:space="preserve"> VERTICAL GLASS UNIT MASONRY</v>
      </c>
      <c r="F4251" s="533" t="s">
        <v>1321</v>
      </c>
      <c r="G4251" s="533" t="s">
        <v>2722</v>
      </c>
      <c r="H4251" s="533">
        <v>134</v>
      </c>
      <c r="I4251" s="533" t="str">
        <f t="shared" ref="I4251:J4251" si="3861">I4249</f>
        <v>042313 - VERTICAL GLASS UNIT MASONRY</v>
      </c>
      <c r="J4251" s="533" t="str">
        <f t="shared" si="3861"/>
        <v>042313 - VERTICAL GLASS UNIT MASONRY</v>
      </c>
      <c r="K4251" s="68" t="s">
        <v>15</v>
      </c>
      <c r="L4251" s="68" t="s">
        <v>119</v>
      </c>
      <c r="M4251" s="68">
        <v>7</v>
      </c>
      <c r="N4251" s="69" t="s">
        <v>33</v>
      </c>
      <c r="O4251" s="69">
        <v>188</v>
      </c>
      <c r="P4251" s="70">
        <v>1316</v>
      </c>
      <c r="Q4251" s="25">
        <f t="shared" ref="Q4251:Q4252" si="3862">O4251</f>
        <v>188</v>
      </c>
      <c r="R4251" s="729">
        <f t="shared" ref="R4251:R4252" si="3863">P4251</f>
        <v>1316</v>
      </c>
    </row>
    <row r="4252" spans="1:18" ht="15.75">
      <c r="A4252" s="533" t="s">
        <v>2784</v>
      </c>
      <c r="B4252" s="533">
        <v>4</v>
      </c>
      <c r="C4252" s="533" t="s">
        <v>104</v>
      </c>
      <c r="D4252" s="572" t="s">
        <v>2736</v>
      </c>
      <c r="E4252" s="571" t="str">
        <f t="shared" si="3860"/>
        <v xml:space="preserve"> VERTICAL GLASS UNIT MASONRY</v>
      </c>
      <c r="F4252" s="533" t="s">
        <v>1321</v>
      </c>
      <c r="G4252" s="533" t="s">
        <v>2722</v>
      </c>
      <c r="H4252" s="533">
        <v>135</v>
      </c>
      <c r="I4252" s="533" t="str">
        <f t="shared" ref="I4252:J4252" si="3864">I4250</f>
        <v>Glass block partitions; including all necessary fixings and fittings materials; as specified and as shown on Drawings</v>
      </c>
      <c r="J4252" s="533" t="str">
        <f t="shared" si="3864"/>
        <v>Glass block partitions; including all necessary fixings and fittings materials; as specified and as shown on Drawings</v>
      </c>
      <c r="K4252" s="68" t="s">
        <v>17</v>
      </c>
      <c r="L4252" s="68" t="s">
        <v>120</v>
      </c>
      <c r="M4252" s="68">
        <v>22</v>
      </c>
      <c r="N4252" s="69" t="s">
        <v>33</v>
      </c>
      <c r="O4252" s="69">
        <v>188</v>
      </c>
      <c r="P4252" s="70">
        <v>4136</v>
      </c>
      <c r="Q4252" s="25">
        <f t="shared" si="3862"/>
        <v>188</v>
      </c>
      <c r="R4252" s="729">
        <f t="shared" si="3863"/>
        <v>4136</v>
      </c>
    </row>
    <row r="4253" spans="1:18" ht="15.75">
      <c r="A4253" s="533" t="s">
        <v>2784</v>
      </c>
      <c r="B4253" s="533">
        <v>4</v>
      </c>
      <c r="C4253" s="533" t="s">
        <v>104</v>
      </c>
      <c r="D4253" s="572" t="s">
        <v>1461</v>
      </c>
      <c r="E4253" s="571" t="s">
        <v>1215</v>
      </c>
      <c r="F4253" s="533" t="str">
        <f t="shared" ref="F4253:F4257" si="3865">VLOOKUP(D:D,trade,3,FALSE)</f>
        <v>AR</v>
      </c>
      <c r="G4253" s="533" t="s">
        <v>2725</v>
      </c>
      <c r="H4253" s="533">
        <v>136</v>
      </c>
      <c r="I4253" s="533" t="str">
        <f t="shared" ref="I4253:I4254" si="3866">L4253</f>
        <v>044200 - EXTERIOR STONE CLADDING</v>
      </c>
      <c r="J4253" s="533" t="str">
        <f t="shared" ref="J4253:J4254" si="3867">L4253</f>
        <v>044200 - EXTERIOR STONE CLADDING</v>
      </c>
      <c r="K4253" s="68"/>
      <c r="L4253" s="68" t="s">
        <v>121</v>
      </c>
      <c r="M4253" s="612"/>
      <c r="N4253" s="69"/>
      <c r="O4253" s="69"/>
      <c r="P4253" s="70"/>
      <c r="Q4253" s="71"/>
    </row>
    <row r="4254" spans="1:18" ht="15.75">
      <c r="A4254" s="533" t="s">
        <v>2784</v>
      </c>
      <c r="B4254" s="533">
        <v>4</v>
      </c>
      <c r="C4254" s="533" t="s">
        <v>104</v>
      </c>
      <c r="D4254" s="572" t="s">
        <v>1461</v>
      </c>
      <c r="E4254" s="571" t="str">
        <f t="shared" ref="E4254:E4262" si="3868">E4253</f>
        <v xml:space="preserve"> EXTERIOR STONE CLADDING</v>
      </c>
      <c r="F4254" s="533" t="str">
        <f t="shared" si="3865"/>
        <v>AR</v>
      </c>
      <c r="G4254" s="533" t="s">
        <v>2725</v>
      </c>
      <c r="H4254" s="533">
        <v>137</v>
      </c>
      <c r="I4254" s="533" t="str">
        <f t="shared" si="3866"/>
        <v>Limestone cladding slabs and features; 30 mm thick; best quality limestone; including backing mortar, water repellents, and all necessary fixings and fittings materials; as specified and as shown on Drawings</v>
      </c>
      <c r="J4254" s="533" t="str">
        <f t="shared" si="3867"/>
        <v>Limestone cladding slabs and features; 30 mm thick; best quality limestone; including backing mortar, water repellents, and all necessary fixings and fittings materials; as specified and as shown on Drawings</v>
      </c>
      <c r="K4254" s="68"/>
      <c r="L4254" s="68" t="s">
        <v>122</v>
      </c>
      <c r="M4254" s="612"/>
      <c r="N4254" s="69"/>
      <c r="O4254" s="69"/>
      <c r="P4254" s="70"/>
      <c r="Q4254" s="71"/>
    </row>
    <row r="4255" spans="1:18" ht="15.75">
      <c r="A4255" s="533" t="s">
        <v>2784</v>
      </c>
      <c r="B4255" s="533">
        <v>4</v>
      </c>
      <c r="C4255" s="533" t="s">
        <v>104</v>
      </c>
      <c r="D4255" s="572" t="s">
        <v>1461</v>
      </c>
      <c r="E4255" s="571" t="str">
        <f t="shared" si="3868"/>
        <v xml:space="preserve"> EXTERIOR STONE CLADDING</v>
      </c>
      <c r="F4255" s="533" t="str">
        <f t="shared" si="3865"/>
        <v>AR</v>
      </c>
      <c r="G4255" s="533" t="s">
        <v>2722</v>
      </c>
      <c r="H4255" s="533">
        <v>138</v>
      </c>
      <c r="I4255" s="533" t="str">
        <f t="shared" ref="I4255:J4255" si="3869">I4253</f>
        <v>044200 - EXTERIOR STONE CLADDING</v>
      </c>
      <c r="J4255" s="533" t="str">
        <f t="shared" si="3869"/>
        <v>044200 - EXTERIOR STONE CLADDING</v>
      </c>
      <c r="K4255" s="68" t="s">
        <v>13</v>
      </c>
      <c r="L4255" s="68" t="s">
        <v>123</v>
      </c>
      <c r="M4255" s="68">
        <v>268</v>
      </c>
      <c r="N4255" s="69" t="s">
        <v>33</v>
      </c>
      <c r="O4255" s="69">
        <v>53</v>
      </c>
      <c r="P4255" s="70">
        <v>14204</v>
      </c>
      <c r="Q4255" s="25">
        <f t="shared" ref="Q4255:Q4256" si="3870">O4255</f>
        <v>53</v>
      </c>
      <c r="R4255" s="729">
        <f t="shared" ref="R4255:R4256" si="3871">P4255</f>
        <v>14204</v>
      </c>
    </row>
    <row r="4256" spans="1:18" ht="15.75">
      <c r="A4256" s="533" t="s">
        <v>2784</v>
      </c>
      <c r="B4256" s="533">
        <v>4</v>
      </c>
      <c r="C4256" s="533" t="s">
        <v>104</v>
      </c>
      <c r="D4256" s="572" t="s">
        <v>1461</v>
      </c>
      <c r="E4256" s="571" t="str">
        <f t="shared" si="3868"/>
        <v xml:space="preserve"> EXTERIOR STONE CLADDING</v>
      </c>
      <c r="F4256" s="533" t="str">
        <f t="shared" si="3865"/>
        <v>AR</v>
      </c>
      <c r="G4256" s="533" t="s">
        <v>2722</v>
      </c>
      <c r="H4256" s="533">
        <v>139</v>
      </c>
      <c r="I4256" s="533" t="str">
        <f t="shared" ref="I4256:J4256" si="3872">I4254</f>
        <v>Limestone cladding slabs and features; 30 mm thick; best quality limestone; including backing mortar, water repellents, and all necessary fixings and fittings materials; as specified and as shown on Drawings</v>
      </c>
      <c r="J4256" s="533" t="str">
        <f t="shared" si="3872"/>
        <v>Limestone cladding slabs and features; 30 mm thick; best quality limestone; including backing mortar, water repellents, and all necessary fixings and fittings materials; as specified and as shown on Drawings</v>
      </c>
      <c r="K4256" s="68" t="s">
        <v>15</v>
      </c>
      <c r="L4256" s="68" t="s">
        <v>124</v>
      </c>
      <c r="M4256" s="68">
        <v>30</v>
      </c>
      <c r="N4256" s="197" t="s">
        <v>33</v>
      </c>
      <c r="O4256" s="69">
        <v>44</v>
      </c>
      <c r="P4256" s="70">
        <v>1320</v>
      </c>
      <c r="Q4256" s="25">
        <f t="shared" si="3870"/>
        <v>44</v>
      </c>
      <c r="R4256" s="729">
        <f t="shared" si="3871"/>
        <v>1320</v>
      </c>
    </row>
    <row r="4257" spans="1:18" ht="15.75">
      <c r="A4257" s="533" t="s">
        <v>2784</v>
      </c>
      <c r="B4257" s="533">
        <v>4</v>
      </c>
      <c r="C4257" s="533" t="s">
        <v>104</v>
      </c>
      <c r="D4257" s="572" t="s">
        <v>1461</v>
      </c>
      <c r="E4257" s="571" t="str">
        <f t="shared" si="3868"/>
        <v xml:space="preserve"> EXTERIOR STONE CLADDING</v>
      </c>
      <c r="F4257" s="533" t="str">
        <f t="shared" si="3865"/>
        <v>AR</v>
      </c>
      <c r="G4257" s="533" t="s">
        <v>2725</v>
      </c>
      <c r="H4257" s="533">
        <v>140</v>
      </c>
      <c r="I4257" s="533" t="str">
        <f t="shared" ref="I4257:J4257" si="3873">I4255</f>
        <v>044200 - EXTERIOR STONE CLADDING</v>
      </c>
      <c r="J4257" s="533" t="str">
        <f t="shared" si="3873"/>
        <v>044200 - EXTERIOR STONE CLADDING</v>
      </c>
      <c r="K4257" s="67" t="s">
        <v>125</v>
      </c>
      <c r="L4257" s="67"/>
      <c r="M4257" s="65"/>
      <c r="N4257" s="72"/>
      <c r="O4257" s="72"/>
      <c r="P4257" s="71"/>
      <c r="Q4257" s="73"/>
    </row>
    <row r="4258" spans="1:18" ht="15.75">
      <c r="A4258" s="533" t="s">
        <v>2784</v>
      </c>
      <c r="B4258" s="533">
        <v>4</v>
      </c>
      <c r="C4258" s="533" t="s">
        <v>104</v>
      </c>
      <c r="D4258" s="10" t="s">
        <v>22</v>
      </c>
      <c r="E4258" s="10" t="s">
        <v>22</v>
      </c>
      <c r="G4258" s="533" t="s">
        <v>2724</v>
      </c>
      <c r="H4258" s="533">
        <v>141</v>
      </c>
      <c r="I4258" s="533" t="str">
        <f t="shared" ref="I4258:J4258" si="3874">I4256</f>
        <v>Limestone cladding slabs and features; 30 mm thick; best quality limestone; including backing mortar, water repellents, and all necessary fixings and fittings materials; as specified and as shown on Drawings</v>
      </c>
      <c r="J4258" s="533" t="str">
        <f t="shared" si="3874"/>
        <v>Limestone cladding slabs and features; 30 mm thick; best quality limestone; including backing mortar, water repellents, and all necessary fixings and fittings materials; as specified and as shown on Drawings</v>
      </c>
      <c r="K4258" s="65" t="s">
        <v>22</v>
      </c>
      <c r="L4258" s="65"/>
      <c r="M4258" s="65"/>
      <c r="N4258" s="534"/>
      <c r="O4258" s="534" t="s">
        <v>8</v>
      </c>
      <c r="P4258" s="534">
        <v>21158</v>
      </c>
      <c r="Q4258" s="535"/>
    </row>
    <row r="4259" spans="1:18" ht="15.75">
      <c r="A4259" s="533" t="s">
        <v>2784</v>
      </c>
      <c r="B4259" s="533">
        <v>5</v>
      </c>
      <c r="C4259" s="533" t="s">
        <v>127</v>
      </c>
      <c r="D4259" s="572" t="s">
        <v>1476</v>
      </c>
      <c r="E4259" s="571" t="s">
        <v>1216</v>
      </c>
      <c r="F4259" s="533" t="str">
        <f t="shared" ref="F4259:F4276" si="3875">VLOOKUP(D:D,trade,3,FALSE)</f>
        <v>AR</v>
      </c>
      <c r="G4259" s="533" t="s">
        <v>2725</v>
      </c>
      <c r="H4259" s="533">
        <v>142</v>
      </c>
      <c r="I4259" s="533" t="str">
        <f t="shared" ref="I4259:J4259" si="3876">I4257</f>
        <v>044200 - EXTERIOR STONE CLADDING</v>
      </c>
      <c r="J4259" s="533" t="str">
        <f t="shared" si="3876"/>
        <v>044200 - EXTERIOR STONE CLADDING</v>
      </c>
      <c r="K4259" s="74" t="s">
        <v>126</v>
      </c>
      <c r="L4259" s="74"/>
      <c r="M4259" s="74"/>
      <c r="N4259" s="74"/>
      <c r="O4259" s="74"/>
      <c r="P4259" s="74"/>
      <c r="Q4259" s="74"/>
    </row>
    <row r="4260" spans="1:18" ht="15.75">
      <c r="A4260" s="533" t="s">
        <v>2784</v>
      </c>
      <c r="B4260" s="533">
        <v>5</v>
      </c>
      <c r="C4260" s="533" t="s">
        <v>127</v>
      </c>
      <c r="D4260" s="572" t="s">
        <v>1476</v>
      </c>
      <c r="E4260" s="571" t="str">
        <f t="shared" si="3868"/>
        <v xml:space="preserve"> METAL FABRICATIONS</v>
      </c>
      <c r="F4260" s="533" t="str">
        <f t="shared" si="3875"/>
        <v>AR</v>
      </c>
      <c r="G4260" s="533" t="s">
        <v>2725</v>
      </c>
      <c r="H4260" s="533">
        <v>143</v>
      </c>
      <c r="I4260" s="533" t="str">
        <f t="shared" ref="I4260:J4260" si="3877">I4258</f>
        <v>Limestone cladding slabs and features; 30 mm thick; best quality limestone; including backing mortar, water repellents, and all necessary fixings and fittings materials; as specified and as shown on Drawings</v>
      </c>
      <c r="J4260" s="533" t="str">
        <f t="shared" si="3877"/>
        <v>Limestone cladding slabs and features; 30 mm thick; best quality limestone; including backing mortar, water repellents, and all necessary fixings and fittings materials; as specified and as shown on Drawings</v>
      </c>
      <c r="K4260" s="74" t="s">
        <v>127</v>
      </c>
      <c r="L4260" s="74"/>
      <c r="M4260" s="74"/>
      <c r="N4260" s="74"/>
      <c r="O4260" s="74"/>
      <c r="P4260" s="74"/>
      <c r="Q4260" s="74"/>
    </row>
    <row r="4261" spans="1:18" ht="15.75">
      <c r="A4261" s="533" t="s">
        <v>2784</v>
      </c>
      <c r="B4261" s="533">
        <v>5</v>
      </c>
      <c r="C4261" s="533" t="s">
        <v>127</v>
      </c>
      <c r="D4261" s="572" t="s">
        <v>1476</v>
      </c>
      <c r="E4261" s="571" t="str">
        <f t="shared" si="3868"/>
        <v xml:space="preserve"> METAL FABRICATIONS</v>
      </c>
      <c r="F4261" s="533" t="str">
        <f t="shared" si="3875"/>
        <v>AR</v>
      </c>
      <c r="G4261" s="533" t="s">
        <v>2725</v>
      </c>
      <c r="H4261" s="533">
        <v>144</v>
      </c>
      <c r="I4261" s="533" t="str">
        <f t="shared" ref="I4261:J4261" si="3878">I4259</f>
        <v>044200 - EXTERIOR STONE CLADDING</v>
      </c>
      <c r="J4261" s="533" t="str">
        <f t="shared" si="3878"/>
        <v>044200 - EXTERIOR STONE CLADDING</v>
      </c>
      <c r="K4261" s="74" t="s">
        <v>2</v>
      </c>
      <c r="L4261" s="74" t="s">
        <v>25</v>
      </c>
      <c r="M4261" s="614" t="s">
        <v>4</v>
      </c>
      <c r="N4261" s="8" t="s">
        <v>5</v>
      </c>
      <c r="O4261" s="8" t="s">
        <v>6</v>
      </c>
      <c r="P4261" s="8" t="s">
        <v>7</v>
      </c>
      <c r="Q4261" s="8"/>
    </row>
    <row r="4262" spans="1:18" ht="15.75">
      <c r="A4262" s="533" t="s">
        <v>2784</v>
      </c>
      <c r="B4262" s="533">
        <v>5</v>
      </c>
      <c r="C4262" s="533" t="s">
        <v>127</v>
      </c>
      <c r="D4262" s="572" t="s">
        <v>1476</v>
      </c>
      <c r="E4262" s="571" t="str">
        <f t="shared" si="3868"/>
        <v xml:space="preserve"> METAL FABRICATIONS</v>
      </c>
      <c r="F4262" s="533" t="str">
        <f t="shared" si="3875"/>
        <v>AR</v>
      </c>
      <c r="G4262" s="533" t="s">
        <v>2725</v>
      </c>
      <c r="H4262" s="533">
        <v>145</v>
      </c>
      <c r="I4262" s="533" t="str">
        <f t="shared" ref="I4262:J4262" si="3879">I4260</f>
        <v>Limestone cladding slabs and features; 30 mm thick; best quality limestone; including backing mortar, water repellents, and all necessary fixings and fittings materials; as specified and as shown on Drawings</v>
      </c>
      <c r="J4262" s="533" t="str">
        <f t="shared" si="3879"/>
        <v>Limestone cladding slabs and features; 30 mm thick; best quality limestone; including backing mortar, water repellents, and all necessary fixings and fittings materials; as specified and as shown on Drawings</v>
      </c>
      <c r="K4262" s="75"/>
      <c r="L4262" s="75"/>
      <c r="M4262" s="165"/>
      <c r="N4262" s="76"/>
      <c r="O4262" s="12"/>
      <c r="P4262" s="12" t="s">
        <v>8</v>
      </c>
      <c r="Q4262" s="12"/>
    </row>
    <row r="4263" spans="1:18" ht="15.75">
      <c r="A4263" s="533" t="s">
        <v>2784</v>
      </c>
      <c r="B4263" s="533">
        <v>5</v>
      </c>
      <c r="C4263" s="533" t="s">
        <v>127</v>
      </c>
      <c r="D4263" s="572" t="s">
        <v>1476</v>
      </c>
      <c r="E4263" s="571" t="s">
        <v>1216</v>
      </c>
      <c r="F4263" s="533" t="str">
        <f t="shared" si="3875"/>
        <v>AR</v>
      </c>
      <c r="G4263" s="533" t="s">
        <v>2725</v>
      </c>
      <c r="H4263" s="533">
        <v>146</v>
      </c>
      <c r="I4263" s="533" t="str">
        <f t="shared" ref="I4263:I4264" si="3880">L4263</f>
        <v>055000 - METAL FABRICATIONS</v>
      </c>
      <c r="J4263" s="533" t="str">
        <f t="shared" ref="J4263:J4264" si="3881">L4263</f>
        <v>055000 - METAL FABRICATIONS</v>
      </c>
      <c r="K4263" s="75"/>
      <c r="L4263" s="75" t="s">
        <v>128</v>
      </c>
      <c r="M4263" s="6"/>
      <c r="N4263" s="77"/>
      <c r="O4263" s="12"/>
      <c r="P4263" s="12"/>
      <c r="Q4263" s="12"/>
    </row>
    <row r="4264" spans="1:18" ht="15.75">
      <c r="A4264" s="533" t="s">
        <v>2784</v>
      </c>
      <c r="B4264" s="533">
        <v>5</v>
      </c>
      <c r="C4264" s="533" t="s">
        <v>127</v>
      </c>
      <c r="D4264" s="572" t="s">
        <v>1476</v>
      </c>
      <c r="E4264" s="571" t="str">
        <f t="shared" ref="E4264:E4270" si="3882">E4263</f>
        <v xml:space="preserve"> METAL FABRICATIONS</v>
      </c>
      <c r="F4264" s="533" t="str">
        <f t="shared" si="3875"/>
        <v>AR</v>
      </c>
      <c r="G4264" s="533" t="s">
        <v>2725</v>
      </c>
      <c r="H4264" s="533">
        <v>147</v>
      </c>
      <c r="I4264" s="533" t="str">
        <f t="shared" si="3880"/>
        <v>Access ladders; galvanized mild steel; comprising flat strings and bar rungs; including brackets, anchor bolts, polyurethane paint, fittings and fixings; complete; as specified and as Drg. A-502</v>
      </c>
      <c r="J4264" s="533" t="str">
        <f t="shared" si="3881"/>
        <v>Access ladders; galvanized mild steel; comprising flat strings and bar rungs; including brackets, anchor bolts, polyurethane paint, fittings and fixings; complete; as specified and as Drg. A-502</v>
      </c>
      <c r="K4264" s="75"/>
      <c r="L4264" s="75" t="s">
        <v>129</v>
      </c>
      <c r="M4264" s="6"/>
      <c r="N4264" s="77"/>
      <c r="O4264" s="12"/>
      <c r="P4264" s="12"/>
      <c r="Q4264" s="12"/>
    </row>
    <row r="4265" spans="1:18" ht="15.75">
      <c r="A4265" s="533" t="s">
        <v>2784</v>
      </c>
      <c r="B4265" s="533">
        <v>5</v>
      </c>
      <c r="C4265" s="533" t="s">
        <v>127</v>
      </c>
      <c r="D4265" s="572" t="s">
        <v>1476</v>
      </c>
      <c r="E4265" s="571" t="str">
        <f t="shared" si="3882"/>
        <v xml:space="preserve"> METAL FABRICATIONS</v>
      </c>
      <c r="F4265" s="533" t="str">
        <f t="shared" si="3875"/>
        <v>AR</v>
      </c>
      <c r="G4265" s="533" t="s">
        <v>2722</v>
      </c>
      <c r="H4265" s="533">
        <v>148</v>
      </c>
      <c r="I4265" s="533" t="str">
        <f t="shared" ref="I4265:J4265" si="3883">I4263</f>
        <v>055000 - METAL FABRICATIONS</v>
      </c>
      <c r="J4265" s="533" t="str">
        <f t="shared" si="3883"/>
        <v>055000 - METAL FABRICATIONS</v>
      </c>
      <c r="K4265" s="75" t="s">
        <v>13</v>
      </c>
      <c r="L4265" s="75" t="s">
        <v>130</v>
      </c>
      <c r="M4265" s="10">
        <v>1</v>
      </c>
      <c r="N4265" s="78" t="s">
        <v>39</v>
      </c>
      <c r="O4265" s="12">
        <v>288</v>
      </c>
      <c r="P4265" s="12">
        <v>288</v>
      </c>
      <c r="Q4265" s="25">
        <f t="shared" ref="Q4265:Q4268" si="3884">O4265</f>
        <v>288</v>
      </c>
      <c r="R4265" s="729">
        <f t="shared" ref="R4265:R4268" si="3885">P4265</f>
        <v>288</v>
      </c>
    </row>
    <row r="4266" spans="1:18" ht="15.75">
      <c r="A4266" s="533" t="s">
        <v>2784</v>
      </c>
      <c r="B4266" s="533">
        <v>5</v>
      </c>
      <c r="C4266" s="533" t="s">
        <v>127</v>
      </c>
      <c r="D4266" s="572" t="s">
        <v>1476</v>
      </c>
      <c r="E4266" s="571" t="str">
        <f t="shared" si="3882"/>
        <v xml:space="preserve"> METAL FABRICATIONS</v>
      </c>
      <c r="F4266" s="533" t="str">
        <f t="shared" si="3875"/>
        <v>AR</v>
      </c>
      <c r="G4266" s="533" t="s">
        <v>2722</v>
      </c>
      <c r="H4266" s="533">
        <v>149</v>
      </c>
      <c r="I4266" s="533" t="str">
        <f t="shared" ref="I4266:J4266" si="3886">I4264</f>
        <v>Access ladders; galvanized mild steel; comprising flat strings and bar rungs; including brackets, anchor bolts, polyurethane paint, fittings and fixings; complete; as specified and as Drg. A-502</v>
      </c>
      <c r="J4266" s="533" t="str">
        <f t="shared" si="3886"/>
        <v>Access ladders; galvanized mild steel; comprising flat strings and bar rungs; including brackets, anchor bolts, polyurethane paint, fittings and fixings; complete; as specified and as Drg. A-502</v>
      </c>
      <c r="K4266" s="75" t="s">
        <v>15</v>
      </c>
      <c r="L4266" s="75" t="s">
        <v>131</v>
      </c>
      <c r="M4266" s="10">
        <v>1</v>
      </c>
      <c r="N4266" s="78" t="s">
        <v>39</v>
      </c>
      <c r="O4266" s="12">
        <v>313</v>
      </c>
      <c r="P4266" s="12">
        <v>313</v>
      </c>
      <c r="Q4266" s="25">
        <f t="shared" si="3884"/>
        <v>313</v>
      </c>
      <c r="R4266" s="729">
        <f t="shared" si="3885"/>
        <v>313</v>
      </c>
    </row>
    <row r="4267" spans="1:18" ht="15.75">
      <c r="A4267" s="533" t="s">
        <v>2784</v>
      </c>
      <c r="B4267" s="533">
        <v>5</v>
      </c>
      <c r="C4267" s="533" t="s">
        <v>127</v>
      </c>
      <c r="D4267" s="572" t="s">
        <v>1476</v>
      </c>
      <c r="E4267" s="571" t="str">
        <f t="shared" si="3882"/>
        <v xml:space="preserve"> METAL FABRICATIONS</v>
      </c>
      <c r="F4267" s="533" t="str">
        <f t="shared" si="3875"/>
        <v>AR</v>
      </c>
      <c r="G4267" s="533" t="s">
        <v>2722</v>
      </c>
      <c r="H4267" s="533">
        <v>150</v>
      </c>
      <c r="I4267" s="533" t="str">
        <f t="shared" ref="I4267:J4267" si="3887">I4265</f>
        <v>055000 - METAL FABRICATIONS</v>
      </c>
      <c r="J4267" s="533" t="str">
        <f t="shared" si="3887"/>
        <v>055000 - METAL FABRICATIONS</v>
      </c>
      <c r="K4267" s="75" t="s">
        <v>17</v>
      </c>
      <c r="L4267" s="75" t="s">
        <v>132</v>
      </c>
      <c r="M4267" s="10">
        <v>1</v>
      </c>
      <c r="N4267" s="78" t="s">
        <v>39</v>
      </c>
      <c r="O4267" s="12">
        <v>344</v>
      </c>
      <c r="P4267" s="12">
        <v>344</v>
      </c>
      <c r="Q4267" s="25">
        <f t="shared" si="3884"/>
        <v>344</v>
      </c>
      <c r="R4267" s="729">
        <f t="shared" si="3885"/>
        <v>344</v>
      </c>
    </row>
    <row r="4268" spans="1:18" ht="15.75">
      <c r="A4268" s="533" t="s">
        <v>2784</v>
      </c>
      <c r="B4268" s="533">
        <v>5</v>
      </c>
      <c r="C4268" s="533" t="s">
        <v>127</v>
      </c>
      <c r="D4268" s="572" t="s">
        <v>1476</v>
      </c>
      <c r="E4268" s="571" t="str">
        <f t="shared" si="3882"/>
        <v xml:space="preserve"> METAL FABRICATIONS</v>
      </c>
      <c r="F4268" s="533" t="str">
        <f t="shared" si="3875"/>
        <v>AR</v>
      </c>
      <c r="G4268" s="533" t="s">
        <v>2722</v>
      </c>
      <c r="H4268" s="533">
        <v>151</v>
      </c>
      <c r="I4268" s="533" t="str">
        <f t="shared" ref="I4268:J4268" si="3888">I4266</f>
        <v>Access ladders; galvanized mild steel; comprising flat strings and bar rungs; including brackets, anchor bolts, polyurethane paint, fittings and fixings; complete; as specified and as Drg. A-502</v>
      </c>
      <c r="J4268" s="533" t="str">
        <f t="shared" si="3888"/>
        <v>Access ladders; galvanized mild steel; comprising flat strings and bar rungs; including brackets, anchor bolts, polyurethane paint, fittings and fixings; complete; as specified and as Drg. A-502</v>
      </c>
      <c r="K4268" s="75" t="s">
        <v>19</v>
      </c>
      <c r="L4268" s="75" t="s">
        <v>133</v>
      </c>
      <c r="M4268" s="10">
        <v>1</v>
      </c>
      <c r="N4268" s="78" t="s">
        <v>39</v>
      </c>
      <c r="O4268" s="12">
        <v>357</v>
      </c>
      <c r="P4268" s="12">
        <v>357</v>
      </c>
      <c r="Q4268" s="25">
        <f t="shared" si="3884"/>
        <v>357</v>
      </c>
      <c r="R4268" s="729">
        <f t="shared" si="3885"/>
        <v>357</v>
      </c>
    </row>
    <row r="4269" spans="1:18" ht="15.75">
      <c r="A4269" s="533" t="s">
        <v>2784</v>
      </c>
      <c r="B4269" s="533">
        <v>5</v>
      </c>
      <c r="C4269" s="533" t="s">
        <v>127</v>
      </c>
      <c r="D4269" s="572" t="s">
        <v>1476</v>
      </c>
      <c r="E4269" s="571" t="str">
        <f t="shared" si="3882"/>
        <v xml:space="preserve"> METAL FABRICATIONS</v>
      </c>
      <c r="F4269" s="533" t="str">
        <f t="shared" si="3875"/>
        <v>AR</v>
      </c>
      <c r="G4269" s="533" t="s">
        <v>2725</v>
      </c>
      <c r="H4269" s="533">
        <v>152</v>
      </c>
      <c r="I4269" s="533" t="str">
        <f>L4269</f>
        <v>Burglar bar protection; comprising steel bar welded to steel box frame; including epoxy paint, ironmongery, fittings and fixings; complete; as specified and as Drg. A-600</v>
      </c>
      <c r="J4269" s="533" t="str">
        <f>L4269</f>
        <v>Burglar bar protection; comprising steel bar welded to steel box frame; including epoxy paint, ironmongery, fittings and fixings; complete; as specified and as Drg. A-600</v>
      </c>
      <c r="K4269" s="218"/>
      <c r="L4269" s="218" t="s">
        <v>134</v>
      </c>
      <c r="M4269" s="615"/>
      <c r="N4269" s="195"/>
      <c r="O4269" s="217">
        <v>0</v>
      </c>
      <c r="P4269" s="16"/>
      <c r="Q4269" s="78"/>
    </row>
    <row r="4270" spans="1:18" ht="15.75">
      <c r="A4270" s="533" t="s">
        <v>2784</v>
      </c>
      <c r="B4270" s="533">
        <v>5</v>
      </c>
      <c r="C4270" s="533" t="s">
        <v>127</v>
      </c>
      <c r="D4270" s="572" t="s">
        <v>1476</v>
      </c>
      <c r="E4270" s="571" t="str">
        <f t="shared" si="3882"/>
        <v xml:space="preserve"> METAL FABRICATIONS</v>
      </c>
      <c r="F4270" s="533" t="str">
        <f t="shared" si="3875"/>
        <v>AR</v>
      </c>
      <c r="G4270" s="533" t="s">
        <v>2722</v>
      </c>
      <c r="H4270" s="533">
        <v>153</v>
      </c>
      <c r="I4270" s="533" t="str">
        <f>I4268</f>
        <v>Access ladders; galvanized mild steel; comprising flat strings and bar rungs; including brackets, anchor bolts, polyurethane paint, fittings and fixings; complete; as specified and as Drg. A-502</v>
      </c>
      <c r="J4270" s="533" t="str">
        <f>J4268</f>
        <v>Access ladders; galvanized mild steel; comprising flat strings and bar rungs; including brackets, anchor bolts, polyurethane paint, fittings and fixings; complete; as specified and as Drg. A-502</v>
      </c>
      <c r="K4270" s="218" t="s">
        <v>20</v>
      </c>
      <c r="L4270" s="218" t="s">
        <v>135</v>
      </c>
      <c r="M4270" s="218">
        <v>1</v>
      </c>
      <c r="N4270" s="195" t="s">
        <v>39</v>
      </c>
      <c r="O4270" s="217">
        <v>0</v>
      </c>
      <c r="P4270" s="12">
        <v>0</v>
      </c>
      <c r="Q4270" s="25">
        <f>O4270</f>
        <v>0</v>
      </c>
      <c r="R4270" s="729">
        <f>P4270</f>
        <v>0</v>
      </c>
    </row>
    <row r="4271" spans="1:18" ht="15.75">
      <c r="A4271" s="533" t="s">
        <v>2784</v>
      </c>
      <c r="B4271" s="533">
        <v>5</v>
      </c>
      <c r="C4271" s="533" t="s">
        <v>127</v>
      </c>
      <c r="D4271" s="572" t="s">
        <v>1478</v>
      </c>
      <c r="E4271" s="571" t="s">
        <v>1217</v>
      </c>
      <c r="F4271" s="533" t="str">
        <f t="shared" si="3875"/>
        <v>AR</v>
      </c>
      <c r="G4271" s="533" t="s">
        <v>2725</v>
      </c>
      <c r="H4271" s="533">
        <v>154</v>
      </c>
      <c r="I4271" s="533" t="str">
        <f t="shared" ref="I4271:I4272" si="3889">L4271</f>
        <v>055213 - PIPE AND TUBE RAILINGS</v>
      </c>
      <c r="J4271" s="533" t="str">
        <f t="shared" ref="J4271:J4272" si="3890">L4271</f>
        <v>055213 - PIPE AND TUBE RAILINGS</v>
      </c>
      <c r="K4271" s="218"/>
      <c r="L4271" s="218" t="s">
        <v>136</v>
      </c>
      <c r="M4271" s="616"/>
      <c r="N4271" s="219"/>
      <c r="O4271" s="195">
        <v>0</v>
      </c>
      <c r="P4271" s="12"/>
      <c r="Q4271" s="12"/>
    </row>
    <row r="4272" spans="1:18" ht="15.75">
      <c r="A4272" s="533" t="s">
        <v>2784</v>
      </c>
      <c r="B4272" s="533">
        <v>5</v>
      </c>
      <c r="C4272" s="533" t="s">
        <v>127</v>
      </c>
      <c r="D4272" s="572" t="s">
        <v>1478</v>
      </c>
      <c r="E4272" s="571" t="str">
        <f t="shared" ref="E4272:E4276" si="3891">E4271</f>
        <v xml:space="preserve"> PIPE AND TUBE RAILINGS</v>
      </c>
      <c r="F4272" s="533" t="str">
        <f t="shared" si="3875"/>
        <v>AR</v>
      </c>
      <c r="G4272" s="533" t="s">
        <v>2725</v>
      </c>
      <c r="H4272" s="533">
        <v>155</v>
      </c>
      <c r="I4272" s="533" t="str">
        <f t="shared" si="3889"/>
        <v>Balustrades and handrails; constructed from galvanized tubular steel, finish to receive paint; comprising 60 diameter top rail, 25 diameter intermediate rails, 37.5 diameter posts; including mild steel cover flange, anchored to concrete; fittings and fixings; complete; as specified and as Drg. A-501; detail 1</v>
      </c>
      <c r="J4272" s="533" t="str">
        <f t="shared" si="3890"/>
        <v>Balustrades and handrails; constructed from galvanized tubular steel, finish to receive paint; comprising 60 diameter top rail, 25 diameter intermediate rails, 37.5 diameter posts; including mild steel cover flange, anchored to concrete; fittings and fixings; complete; as specified and as Drg. A-501; detail 1</v>
      </c>
      <c r="K4272" s="218"/>
      <c r="L4272" s="218" t="s">
        <v>137</v>
      </c>
      <c r="M4272" s="617"/>
      <c r="N4272" s="219"/>
      <c r="O4272" s="195">
        <v>0</v>
      </c>
      <c r="P4272" s="12"/>
      <c r="Q4272" s="12"/>
    </row>
    <row r="4273" spans="1:18" ht="15.75">
      <c r="A4273" s="533" t="s">
        <v>2784</v>
      </c>
      <c r="B4273" s="533">
        <v>5</v>
      </c>
      <c r="C4273" s="533" t="s">
        <v>127</v>
      </c>
      <c r="D4273" s="572" t="s">
        <v>1478</v>
      </c>
      <c r="E4273" s="571" t="str">
        <f t="shared" si="3891"/>
        <v xml:space="preserve"> PIPE AND TUBE RAILINGS</v>
      </c>
      <c r="F4273" s="533" t="str">
        <f t="shared" si="3875"/>
        <v>AR</v>
      </c>
      <c r="G4273" s="533" t="s">
        <v>2722</v>
      </c>
      <c r="H4273" s="533">
        <v>156</v>
      </c>
      <c r="I4273" s="533" t="str">
        <f>I4271</f>
        <v>055213 - PIPE AND TUBE RAILINGS</v>
      </c>
      <c r="J4273" s="533" t="str">
        <f>J4271</f>
        <v>055213 - PIPE AND TUBE RAILINGS</v>
      </c>
      <c r="K4273" s="218" t="s">
        <v>13</v>
      </c>
      <c r="L4273" s="218" t="s">
        <v>138</v>
      </c>
      <c r="M4273" s="193">
        <v>25</v>
      </c>
      <c r="N4273" s="226" t="s">
        <v>95</v>
      </c>
      <c r="O4273" s="195">
        <v>0</v>
      </c>
      <c r="P4273" s="12">
        <v>0</v>
      </c>
      <c r="Q4273" s="25">
        <f>O4273</f>
        <v>0</v>
      </c>
      <c r="R4273" s="729">
        <f>P4273</f>
        <v>0</v>
      </c>
    </row>
    <row r="4274" spans="1:18" ht="15.75">
      <c r="A4274" s="533" t="s">
        <v>2784</v>
      </c>
      <c r="B4274" s="533">
        <v>5</v>
      </c>
      <c r="C4274" s="533" t="s">
        <v>127</v>
      </c>
      <c r="D4274" s="572" t="s">
        <v>1478</v>
      </c>
      <c r="E4274" s="571" t="str">
        <f t="shared" si="3891"/>
        <v xml:space="preserve"> PIPE AND TUBE RAILINGS</v>
      </c>
      <c r="F4274" s="533" t="str">
        <f t="shared" si="3875"/>
        <v>AR</v>
      </c>
      <c r="G4274" s="533" t="s">
        <v>2725</v>
      </c>
      <c r="H4274" s="533">
        <v>157</v>
      </c>
      <c r="I4274" s="533" t="str">
        <f>L4274</f>
        <v>Steel handrail and balustrades; comprising 60 diameter tubular steel section handrail, 25 diameter steel rail and 40 x 10 steel support; including steel cover flange, anchored to concrete; fittings and fixings; complete; as specified and as Drg. A-503; detail 10</v>
      </c>
      <c r="J4274" s="533" t="str">
        <f>L4274</f>
        <v>Steel handrail and balustrades; comprising 60 diameter tubular steel section handrail, 25 diameter steel rail and 40 x 10 steel support; including steel cover flange, anchored to concrete; fittings and fixings; complete; as specified and as Drg. A-503; detail 10</v>
      </c>
      <c r="K4274" s="218"/>
      <c r="L4274" s="218" t="s">
        <v>139</v>
      </c>
      <c r="M4274" s="616"/>
      <c r="N4274" s="217"/>
      <c r="O4274" s="195">
        <v>0</v>
      </c>
      <c r="P4274" s="12"/>
      <c r="Q4274" s="12"/>
    </row>
    <row r="4275" spans="1:18" ht="15.75">
      <c r="A4275" s="533" t="s">
        <v>2784</v>
      </c>
      <c r="B4275" s="533">
        <v>5</v>
      </c>
      <c r="C4275" s="533" t="s">
        <v>127</v>
      </c>
      <c r="D4275" s="572" t="s">
        <v>1478</v>
      </c>
      <c r="E4275" s="571" t="str">
        <f t="shared" si="3891"/>
        <v xml:space="preserve"> PIPE AND TUBE RAILINGS</v>
      </c>
      <c r="F4275" s="533" t="str">
        <f t="shared" si="3875"/>
        <v>AR</v>
      </c>
      <c r="G4275" s="533" t="s">
        <v>2722</v>
      </c>
      <c r="H4275" s="533">
        <v>158</v>
      </c>
      <c r="I4275" s="533" t="str">
        <f t="shared" ref="I4275:J4275" si="3892">I4273</f>
        <v>055213 - PIPE AND TUBE RAILINGS</v>
      </c>
      <c r="J4275" s="533" t="str">
        <f t="shared" si="3892"/>
        <v>055213 - PIPE AND TUBE RAILINGS</v>
      </c>
      <c r="K4275" s="218" t="s">
        <v>15</v>
      </c>
      <c r="L4275" s="218" t="s">
        <v>140</v>
      </c>
      <c r="M4275" s="193">
        <v>3</v>
      </c>
      <c r="N4275" s="217" t="s">
        <v>95</v>
      </c>
      <c r="O4275" s="195">
        <v>0</v>
      </c>
      <c r="P4275" s="12">
        <v>0</v>
      </c>
      <c r="Q4275" s="25">
        <f t="shared" ref="Q4275:Q4276" si="3893">O4275</f>
        <v>0</v>
      </c>
      <c r="R4275" s="729">
        <f t="shared" ref="R4275:R4276" si="3894">P4275</f>
        <v>0</v>
      </c>
    </row>
    <row r="4276" spans="1:18" ht="15.75">
      <c r="A4276" s="533" t="s">
        <v>2784</v>
      </c>
      <c r="B4276" s="533">
        <v>5</v>
      </c>
      <c r="C4276" s="533" t="s">
        <v>127</v>
      </c>
      <c r="D4276" s="572" t="s">
        <v>1478</v>
      </c>
      <c r="E4276" s="571" t="str">
        <f t="shared" si="3891"/>
        <v xml:space="preserve"> PIPE AND TUBE RAILINGS</v>
      </c>
      <c r="F4276" s="533" t="str">
        <f t="shared" si="3875"/>
        <v>AR</v>
      </c>
      <c r="G4276" s="533" t="s">
        <v>2722</v>
      </c>
      <c r="H4276" s="533">
        <v>159</v>
      </c>
      <c r="I4276" s="533" t="str">
        <f t="shared" ref="I4276:J4276" si="3895">I4274</f>
        <v>Steel handrail and balustrades; comprising 60 diameter tubular steel section handrail, 25 diameter steel rail and 40 x 10 steel support; including steel cover flange, anchored to concrete; fittings and fixings; complete; as specified and as Drg. A-503; detail 10</v>
      </c>
      <c r="J4276" s="533" t="str">
        <f t="shared" si="3895"/>
        <v>Steel handrail and balustrades; comprising 60 diameter tubular steel section handrail, 25 diameter steel rail and 40 x 10 steel support; including steel cover flange, anchored to concrete; fittings and fixings; complete; as specified and as Drg. A-503; detail 10</v>
      </c>
      <c r="K4276" s="218" t="s">
        <v>17</v>
      </c>
      <c r="L4276" s="218" t="s">
        <v>141</v>
      </c>
      <c r="M4276" s="193">
        <v>29</v>
      </c>
      <c r="N4276" s="217" t="s">
        <v>95</v>
      </c>
      <c r="O4276" s="195">
        <v>0</v>
      </c>
      <c r="P4276" s="12">
        <v>0</v>
      </c>
      <c r="Q4276" s="25">
        <f t="shared" si="3893"/>
        <v>0</v>
      </c>
      <c r="R4276" s="729">
        <f t="shared" si="3894"/>
        <v>0</v>
      </c>
    </row>
    <row r="4277" spans="1:18" ht="15.75">
      <c r="A4277" s="533" t="s">
        <v>2784</v>
      </c>
      <c r="B4277" s="533">
        <v>5</v>
      </c>
      <c r="C4277" s="533" t="s">
        <v>127</v>
      </c>
      <c r="D4277" s="572" t="s">
        <v>2737</v>
      </c>
      <c r="E4277" s="571" t="s">
        <v>1218</v>
      </c>
      <c r="F4277" s="533" t="s">
        <v>1321</v>
      </c>
      <c r="G4277" s="533" t="s">
        <v>2725</v>
      </c>
      <c r="H4277" s="533">
        <v>160</v>
      </c>
      <c r="I4277" s="533" t="str">
        <f t="shared" ref="I4277:I4278" si="3896">L4277</f>
        <v>055300 - METAL GRATINGS</v>
      </c>
      <c r="J4277" s="533" t="str">
        <f t="shared" ref="J4277:J4278" si="3897">L4277</f>
        <v>055300 - METAL GRATINGS</v>
      </c>
      <c r="K4277" s="75"/>
      <c r="L4277" s="75" t="s">
        <v>142</v>
      </c>
      <c r="M4277" s="6"/>
      <c r="N4277" s="78"/>
      <c r="O4277" s="12">
        <v>0</v>
      </c>
      <c r="P4277" s="12"/>
      <c r="Q4277" s="12"/>
    </row>
    <row r="4278" spans="1:18" ht="15.75">
      <c r="A4278" s="533" t="s">
        <v>2784</v>
      </c>
      <c r="B4278" s="533">
        <v>5</v>
      </c>
      <c r="C4278" s="533" t="s">
        <v>127</v>
      </c>
      <c r="D4278" s="572" t="s">
        <v>2737</v>
      </c>
      <c r="E4278" s="571" t="str">
        <f t="shared" ref="E4278:E4280" si="3898">E4277</f>
        <v xml:space="preserve"> METAL GRATINGS</v>
      </c>
      <c r="F4278" s="533" t="s">
        <v>1321</v>
      </c>
      <c r="G4278" s="533" t="s">
        <v>2725</v>
      </c>
      <c r="H4278" s="533">
        <v>161</v>
      </c>
      <c r="I4278" s="533" t="str">
        <f t="shared" si="3896"/>
        <v>Trench cover, ductile iron grating; comprising solid rectangular bearing bars; including galvanized steel angle frame set in concrete, fixings and fittings; complete; as specified and as Drg. A-501; detail 8</v>
      </c>
      <c r="J4278" s="533" t="str">
        <f t="shared" si="3897"/>
        <v>Trench cover, ductile iron grating; comprising solid rectangular bearing bars; including galvanized steel angle frame set in concrete, fixings and fittings; complete; as specified and as Drg. A-501; detail 8</v>
      </c>
      <c r="K4278" s="75"/>
      <c r="L4278" s="75" t="s">
        <v>143</v>
      </c>
      <c r="M4278" s="6"/>
      <c r="N4278" s="78"/>
      <c r="O4278" s="12">
        <v>0</v>
      </c>
      <c r="P4278" s="12"/>
      <c r="Q4278" s="12"/>
    </row>
    <row r="4279" spans="1:18" ht="15.75">
      <c r="A4279" s="533" t="s">
        <v>2784</v>
      </c>
      <c r="B4279" s="533">
        <v>5</v>
      </c>
      <c r="C4279" s="533" t="s">
        <v>127</v>
      </c>
      <c r="D4279" s="572" t="s">
        <v>2737</v>
      </c>
      <c r="E4279" s="571" t="str">
        <f t="shared" si="3898"/>
        <v xml:space="preserve"> METAL GRATINGS</v>
      </c>
      <c r="F4279" s="533" t="s">
        <v>1321</v>
      </c>
      <c r="G4279" s="533" t="s">
        <v>2722</v>
      </c>
      <c r="H4279" s="533">
        <v>162</v>
      </c>
      <c r="I4279" s="533" t="str">
        <f t="shared" ref="I4279:J4279" si="3899">I4277</f>
        <v>055300 - METAL GRATINGS</v>
      </c>
      <c r="J4279" s="533" t="str">
        <f t="shared" si="3899"/>
        <v>055300 - METAL GRATINGS</v>
      </c>
      <c r="K4279" s="75" t="s">
        <v>13</v>
      </c>
      <c r="L4279" s="75" t="s">
        <v>144</v>
      </c>
      <c r="M4279" s="10">
        <v>6</v>
      </c>
      <c r="N4279" s="78" t="s">
        <v>95</v>
      </c>
      <c r="O4279" s="12">
        <v>125</v>
      </c>
      <c r="P4279" s="12">
        <v>750</v>
      </c>
      <c r="Q4279" s="25">
        <f t="shared" ref="Q4279:Q4280" si="3900">O4279</f>
        <v>125</v>
      </c>
      <c r="R4279" s="729">
        <f t="shared" ref="R4279:R4280" si="3901">P4279</f>
        <v>750</v>
      </c>
    </row>
    <row r="4280" spans="1:18" ht="15.75">
      <c r="A4280" s="533" t="s">
        <v>2784</v>
      </c>
      <c r="B4280" s="533">
        <v>5</v>
      </c>
      <c r="C4280" s="533" t="s">
        <v>127</v>
      </c>
      <c r="D4280" s="572" t="s">
        <v>2737</v>
      </c>
      <c r="E4280" s="571" t="str">
        <f t="shared" si="3898"/>
        <v xml:space="preserve"> METAL GRATINGS</v>
      </c>
      <c r="F4280" s="533" t="s">
        <v>1321</v>
      </c>
      <c r="G4280" s="533" t="s">
        <v>2722</v>
      </c>
      <c r="H4280" s="533">
        <v>163</v>
      </c>
      <c r="I4280" s="533" t="str">
        <f t="shared" ref="I4280:J4280" si="3902">I4278</f>
        <v>Trench cover, ductile iron grating; comprising solid rectangular bearing bars; including galvanized steel angle frame set in concrete, fixings and fittings; complete; as specified and as Drg. A-501; detail 8</v>
      </c>
      <c r="J4280" s="533" t="str">
        <f t="shared" si="3902"/>
        <v>Trench cover, ductile iron grating; comprising solid rectangular bearing bars; including galvanized steel angle frame set in concrete, fixings and fittings; complete; as specified and as Drg. A-501; detail 8</v>
      </c>
      <c r="K4280" s="75" t="s">
        <v>15</v>
      </c>
      <c r="L4280" s="75" t="s">
        <v>145</v>
      </c>
      <c r="M4280" s="10">
        <v>1</v>
      </c>
      <c r="N4280" s="78" t="s">
        <v>39</v>
      </c>
      <c r="O4280" s="12">
        <v>350</v>
      </c>
      <c r="P4280" s="81">
        <v>350</v>
      </c>
      <c r="Q4280" s="25">
        <f t="shared" si="3900"/>
        <v>350</v>
      </c>
      <c r="R4280" s="729">
        <f t="shared" si="3901"/>
        <v>350</v>
      </c>
    </row>
    <row r="4281" spans="1:18" ht="15.75">
      <c r="A4281" s="533" t="s">
        <v>2784</v>
      </c>
      <c r="B4281" s="533">
        <v>5</v>
      </c>
      <c r="C4281" s="533" t="s">
        <v>127</v>
      </c>
      <c r="D4281" s="572" t="s">
        <v>1488</v>
      </c>
      <c r="E4281" s="571" t="s">
        <v>1219</v>
      </c>
      <c r="F4281" s="533" t="str">
        <f t="shared" ref="F4281:F4284" si="3903">VLOOKUP(D:D,trade,3,FALSE)</f>
        <v>AR</v>
      </c>
      <c r="G4281" s="533" t="s">
        <v>2725</v>
      </c>
      <c r="H4281" s="533">
        <v>164</v>
      </c>
      <c r="I4281" s="533" t="str">
        <f t="shared" ref="I4281:I4282" si="3904">L4281</f>
        <v>057300 - DECORATIVE METAL RAILINGS</v>
      </c>
      <c r="J4281" s="533" t="str">
        <f t="shared" ref="J4281:J4282" si="3905">L4281</f>
        <v>057300 - DECORATIVE METAL RAILINGS</v>
      </c>
      <c r="K4281" s="75"/>
      <c r="L4281" s="75" t="s">
        <v>146</v>
      </c>
      <c r="M4281" s="6"/>
      <c r="N4281" s="77"/>
      <c r="O4281" s="12">
        <v>0</v>
      </c>
      <c r="P4281" s="12"/>
      <c r="Q4281" s="12"/>
    </row>
    <row r="4282" spans="1:18" ht="16.5" thickBot="1">
      <c r="A4282" s="533" t="s">
        <v>2784</v>
      </c>
      <c r="B4282" s="533">
        <v>5</v>
      </c>
      <c r="C4282" s="533" t="s">
        <v>127</v>
      </c>
      <c r="D4282" s="572" t="s">
        <v>1488</v>
      </c>
      <c r="E4282" s="571" t="str">
        <f t="shared" ref="E4282:E4284" si="3906">E4281</f>
        <v xml:space="preserve"> DECORATIVE METAL RAILINGS</v>
      </c>
      <c r="F4282" s="533" t="str">
        <f t="shared" si="3903"/>
        <v>AR</v>
      </c>
      <c r="G4282" s="533" t="s">
        <v>2725</v>
      </c>
      <c r="H4282" s="533">
        <v>165</v>
      </c>
      <c r="I4282" s="533" t="str">
        <f t="shared" si="3904"/>
        <v>Glass balustrades and handrails; comprising 76 diameter aluminum tubular section handrail, clear laminated tempered glass baluster, 50 x 50 aluminum hollow section bottom rail and posts; including flanges, fittings and fixings; complete; as specified and as Drg. A-503; detail 9</v>
      </c>
      <c r="J4282" s="533" t="str">
        <f t="shared" si="3905"/>
        <v>Glass balustrades and handrails; comprising 76 diameter aluminum tubular section handrail, clear laminated tempered glass baluster, 50 x 50 aluminum hollow section bottom rail and posts; including flanges, fittings and fixings; complete; as specified and as Drg. A-503; detail 9</v>
      </c>
      <c r="K4282" s="75"/>
      <c r="L4282" s="75" t="s">
        <v>1072</v>
      </c>
      <c r="M4282" s="574"/>
      <c r="N4282" s="77"/>
      <c r="O4282" s="12">
        <v>0</v>
      </c>
      <c r="P4282" s="12"/>
      <c r="Q4282" s="12"/>
    </row>
    <row r="4283" spans="1:18" ht="16.5" thickBot="1">
      <c r="A4283" s="533" t="s">
        <v>2784</v>
      </c>
      <c r="B4283" s="533">
        <v>5</v>
      </c>
      <c r="C4283" s="533" t="s">
        <v>127</v>
      </c>
      <c r="D4283" s="572" t="s">
        <v>1488</v>
      </c>
      <c r="E4283" s="571" t="str">
        <f t="shared" si="3906"/>
        <v xml:space="preserve"> DECORATIVE METAL RAILINGS</v>
      </c>
      <c r="F4283" s="533" t="str">
        <f t="shared" si="3903"/>
        <v>AR</v>
      </c>
      <c r="G4283" s="533" t="s">
        <v>2722</v>
      </c>
      <c r="H4283" s="533">
        <v>166</v>
      </c>
      <c r="I4283" s="533" t="str">
        <f t="shared" ref="I4283:J4283" si="3907">I4281</f>
        <v>057300 - DECORATIVE METAL RAILINGS</v>
      </c>
      <c r="J4283" s="533" t="str">
        <f t="shared" si="3907"/>
        <v>057300 - DECORATIVE METAL RAILINGS</v>
      </c>
      <c r="K4283" s="75" t="s">
        <v>13</v>
      </c>
      <c r="L4283" s="75" t="s">
        <v>147</v>
      </c>
      <c r="M4283" s="10">
        <v>12</v>
      </c>
      <c r="N4283" s="220" t="s">
        <v>95</v>
      </c>
      <c r="O4283" s="12">
        <v>163</v>
      </c>
      <c r="P4283" s="12">
        <v>1956</v>
      </c>
      <c r="Q4283" s="25">
        <f>O4283</f>
        <v>163</v>
      </c>
      <c r="R4283" s="729">
        <f>P4283</f>
        <v>1956</v>
      </c>
    </row>
    <row r="4284" spans="1:18" ht="15.75">
      <c r="A4284" s="533" t="s">
        <v>2784</v>
      </c>
      <c r="B4284" s="533">
        <v>5</v>
      </c>
      <c r="C4284" s="533" t="s">
        <v>127</v>
      </c>
      <c r="D4284" s="572" t="s">
        <v>1488</v>
      </c>
      <c r="E4284" s="571" t="str">
        <f t="shared" si="3906"/>
        <v xml:space="preserve"> DECORATIVE METAL RAILINGS</v>
      </c>
      <c r="F4284" s="533" t="str">
        <f t="shared" si="3903"/>
        <v>AR</v>
      </c>
      <c r="G4284" s="533" t="s">
        <v>2725</v>
      </c>
      <c r="H4284" s="533">
        <v>167</v>
      </c>
      <c r="I4284" s="533" t="str">
        <f t="shared" ref="I4284:J4284" si="3908">I4282</f>
        <v>Glass balustrades and handrails; comprising 76 diameter aluminum tubular section handrail, clear laminated tempered glass baluster, 50 x 50 aluminum hollow section bottom rail and posts; including flanges, fittings and fixings; complete; as specified and as Drg. A-503; detail 9</v>
      </c>
      <c r="J4284" s="533" t="str">
        <f t="shared" si="3908"/>
        <v>Glass balustrades and handrails; comprising 76 diameter aluminum tubular section handrail, clear laminated tempered glass baluster, 50 x 50 aluminum hollow section bottom rail and posts; including flanges, fittings and fixings; complete; as specified and as Drg. A-503; detail 9</v>
      </c>
      <c r="K4284" s="74" t="s">
        <v>148</v>
      </c>
      <c r="L4284" s="74"/>
      <c r="M4284" s="165"/>
      <c r="N4284" s="76"/>
      <c r="O4284" s="12"/>
      <c r="P4284" s="16"/>
      <c r="Q4284" s="618"/>
    </row>
    <row r="4285" spans="1:18" ht="15.75">
      <c r="A4285" s="533" t="s">
        <v>2784</v>
      </c>
      <c r="B4285" s="533">
        <v>5</v>
      </c>
      <c r="C4285" s="533" t="s">
        <v>127</v>
      </c>
      <c r="D4285" s="10" t="s">
        <v>22</v>
      </c>
      <c r="E4285" s="10" t="s">
        <v>22</v>
      </c>
      <c r="G4285" s="533" t="s">
        <v>2724</v>
      </c>
      <c r="H4285" s="533">
        <v>168</v>
      </c>
      <c r="I4285" s="533" t="str">
        <f t="shared" ref="I4285:J4285" si="3909">I4283</f>
        <v>057300 - DECORATIVE METAL RAILINGS</v>
      </c>
      <c r="J4285" s="533" t="str">
        <f t="shared" si="3909"/>
        <v>057300 - DECORATIVE METAL RAILINGS</v>
      </c>
      <c r="K4285" s="75" t="s">
        <v>22</v>
      </c>
      <c r="L4285" s="75"/>
      <c r="M4285" s="165"/>
      <c r="N4285" s="76"/>
      <c r="O4285" s="12" t="s">
        <v>8</v>
      </c>
      <c r="P4285" s="12">
        <v>4358</v>
      </c>
      <c r="Q4285" s="12"/>
    </row>
    <row r="4286" spans="1:18" ht="15.75">
      <c r="A4286" s="533" t="s">
        <v>2784</v>
      </c>
      <c r="B4286" s="533">
        <v>6</v>
      </c>
      <c r="C4286" s="533" t="s">
        <v>150</v>
      </c>
      <c r="D4286" s="572" t="s">
        <v>2738</v>
      </c>
      <c r="E4286" s="571" t="s">
        <v>1220</v>
      </c>
      <c r="F4286" s="533" t="s">
        <v>1321</v>
      </c>
      <c r="G4286" s="533" t="s">
        <v>2725</v>
      </c>
      <c r="H4286" s="533">
        <v>169</v>
      </c>
      <c r="I4286" s="533" t="str">
        <f t="shared" ref="I4286:J4286" si="3910">I4284</f>
        <v>Glass balustrades and handrails; comprising 76 diameter aluminum tubular section handrail, clear laminated tempered glass baluster, 50 x 50 aluminum hollow section bottom rail and posts; including flanges, fittings and fixings; complete; as specified and as Drg. A-503; detail 9</v>
      </c>
      <c r="J4286" s="533" t="str">
        <f t="shared" si="3910"/>
        <v>Glass balustrades and handrails; comprising 76 diameter aluminum tubular section handrail, clear laminated tempered glass baluster, 50 x 50 aluminum hollow section bottom rail and posts; including flanges, fittings and fixings; complete; as specified and as Drg. A-503; detail 9</v>
      </c>
      <c r="K4286" s="79"/>
      <c r="L4286" s="79"/>
      <c r="M4286" s="84" t="s">
        <v>149</v>
      </c>
      <c r="N4286" s="83"/>
      <c r="O4286" s="84"/>
      <c r="P4286" s="84"/>
      <c r="Q4286" s="84"/>
    </row>
    <row r="4287" spans="1:18" ht="15.75">
      <c r="A4287" s="533" t="s">
        <v>2784</v>
      </c>
      <c r="B4287" s="533">
        <v>6</v>
      </c>
      <c r="C4287" s="533" t="s">
        <v>150</v>
      </c>
      <c r="D4287" s="572" t="s">
        <v>2738</v>
      </c>
      <c r="E4287" s="571" t="s">
        <v>1220</v>
      </c>
      <c r="F4287" s="533" t="s">
        <v>1321</v>
      </c>
      <c r="G4287" s="533" t="s">
        <v>2725</v>
      </c>
      <c r="H4287" s="533">
        <v>170</v>
      </c>
      <c r="I4287" s="533" t="str">
        <f t="shared" ref="I4287:J4287" si="3911">I4285</f>
        <v>057300 - DECORATIVE METAL RAILINGS</v>
      </c>
      <c r="J4287" s="533" t="str">
        <f t="shared" si="3911"/>
        <v>057300 - DECORATIVE METAL RAILINGS</v>
      </c>
      <c r="K4287" s="79"/>
      <c r="L4287" s="79"/>
      <c r="M4287" s="84" t="s">
        <v>150</v>
      </c>
      <c r="N4287" s="83"/>
      <c r="O4287" s="84"/>
      <c r="P4287" s="84"/>
      <c r="Q4287" s="84"/>
    </row>
    <row r="4288" spans="1:18" ht="15.75">
      <c r="A4288" s="533" t="s">
        <v>2784</v>
      </c>
      <c r="B4288" s="533">
        <v>6</v>
      </c>
      <c r="C4288" s="533" t="s">
        <v>150</v>
      </c>
      <c r="D4288" s="572" t="s">
        <v>2738</v>
      </c>
      <c r="E4288" s="571" t="s">
        <v>1220</v>
      </c>
      <c r="F4288" s="533" t="s">
        <v>1321</v>
      </c>
      <c r="G4288" s="533" t="s">
        <v>2725</v>
      </c>
      <c r="H4288" s="533">
        <v>171</v>
      </c>
      <c r="I4288" s="533" t="str">
        <f t="shared" ref="I4288:J4288" si="3912">I4286</f>
        <v>Glass balustrades and handrails; comprising 76 diameter aluminum tubular section handrail, clear laminated tempered glass baluster, 50 x 50 aluminum hollow section bottom rail and posts; including flanges, fittings and fixings; complete; as specified and as Drg. A-503; detail 9</v>
      </c>
      <c r="J4288" s="533" t="str">
        <f t="shared" si="3912"/>
        <v>Glass balustrades and handrails; comprising 76 diameter aluminum tubular section handrail, clear laminated tempered glass baluster, 50 x 50 aluminum hollow section bottom rail and posts; including flanges, fittings and fixings; complete; as specified and as Drg. A-503; detail 9</v>
      </c>
      <c r="K4288" s="84" t="s">
        <v>2</v>
      </c>
      <c r="L4288" s="84" t="s">
        <v>25</v>
      </c>
      <c r="M4288" s="84" t="s">
        <v>4</v>
      </c>
      <c r="N4288" s="109" t="s">
        <v>5</v>
      </c>
      <c r="O4288" s="109" t="s">
        <v>6</v>
      </c>
      <c r="P4288" s="619" t="s">
        <v>7</v>
      </c>
      <c r="Q4288" s="619"/>
    </row>
    <row r="4289" spans="1:18" ht="15.75">
      <c r="A4289" s="533" t="s">
        <v>2784</v>
      </c>
      <c r="B4289" s="533">
        <v>6</v>
      </c>
      <c r="C4289" s="533" t="s">
        <v>150</v>
      </c>
      <c r="D4289" s="572" t="s">
        <v>2738</v>
      </c>
      <c r="E4289" s="571" t="s">
        <v>1220</v>
      </c>
      <c r="F4289" s="533" t="s">
        <v>1321</v>
      </c>
      <c r="G4289" s="533" t="s">
        <v>2725</v>
      </c>
      <c r="H4289" s="533">
        <v>172</v>
      </c>
      <c r="I4289" s="533" t="str">
        <f t="shared" ref="I4289:J4289" si="3913">I4287</f>
        <v>057300 - DECORATIVE METAL RAILINGS</v>
      </c>
      <c r="J4289" s="533" t="str">
        <f t="shared" si="3913"/>
        <v>057300 - DECORATIVE METAL RAILINGS</v>
      </c>
      <c r="K4289" s="79"/>
      <c r="L4289" s="79"/>
      <c r="M4289" s="84"/>
      <c r="N4289" s="109"/>
      <c r="O4289" s="109"/>
      <c r="P4289" s="619" t="s">
        <v>8</v>
      </c>
      <c r="Q4289" s="80"/>
    </row>
    <row r="4290" spans="1:18" ht="15.75">
      <c r="A4290" s="533" t="s">
        <v>2784</v>
      </c>
      <c r="B4290" s="533">
        <v>6</v>
      </c>
      <c r="C4290" s="533" t="s">
        <v>150</v>
      </c>
      <c r="D4290" s="572" t="s">
        <v>2738</v>
      </c>
      <c r="E4290" s="571" t="s">
        <v>1220</v>
      </c>
      <c r="F4290" s="533" t="s">
        <v>1321</v>
      </c>
      <c r="G4290" s="533" t="s">
        <v>2725</v>
      </c>
      <c r="H4290" s="533">
        <v>173</v>
      </c>
      <c r="I4290" s="533" t="str">
        <f t="shared" ref="I4290:I4291" si="3914">L4290</f>
        <v>066200 - CAST PLASTIC (GRP) FABRICATIONS</v>
      </c>
      <c r="J4290" s="533" t="str">
        <f t="shared" ref="J4290:J4291" si="3915">L4290</f>
        <v>066200 - CAST PLASTIC (GRP) FABRICATIONS</v>
      </c>
      <c r="K4290" s="79"/>
      <c r="L4290" s="79" t="s">
        <v>151</v>
      </c>
      <c r="M4290" s="84"/>
      <c r="N4290" s="81"/>
      <c r="O4290" s="81"/>
      <c r="P4290" s="80"/>
      <c r="Q4290" s="80"/>
    </row>
    <row r="4291" spans="1:18" ht="15.75">
      <c r="A4291" s="533" t="s">
        <v>2784</v>
      </c>
      <c r="B4291" s="533">
        <v>6</v>
      </c>
      <c r="C4291" s="533" t="s">
        <v>150</v>
      </c>
      <c r="D4291" s="572" t="s">
        <v>2738</v>
      </c>
      <c r="E4291" s="571" t="str">
        <f t="shared" ref="E4291:E4299" si="3916">E4290</f>
        <v xml:space="preserve"> CAST PLASTIC (GRP) FABRICATIONS</v>
      </c>
      <c r="F4291" s="533" t="s">
        <v>1321</v>
      </c>
      <c r="G4291" s="533" t="s">
        <v>2725</v>
      </c>
      <c r="H4291" s="533">
        <v>174</v>
      </c>
      <c r="I4291" s="533" t="str">
        <f t="shared" si="3914"/>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J4291" s="533" t="str">
        <f t="shared" si="3915"/>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K4291" s="79"/>
      <c r="L4291" s="79" t="s">
        <v>152</v>
      </c>
      <c r="M4291" s="84"/>
      <c r="N4291" s="81"/>
      <c r="O4291" s="81"/>
      <c r="P4291" s="80"/>
      <c r="Q4291" s="80"/>
    </row>
    <row r="4292" spans="1:18" ht="15.75">
      <c r="A4292" s="533" t="s">
        <v>2784</v>
      </c>
      <c r="B4292" s="533">
        <v>6</v>
      </c>
      <c r="C4292" s="533" t="s">
        <v>150</v>
      </c>
      <c r="D4292" s="572" t="s">
        <v>2738</v>
      </c>
      <c r="E4292" s="571" t="str">
        <f t="shared" si="3916"/>
        <v xml:space="preserve"> CAST PLASTIC (GRP) FABRICATIONS</v>
      </c>
      <c r="F4292" s="533" t="s">
        <v>1321</v>
      </c>
      <c r="G4292" s="533" t="s">
        <v>2722</v>
      </c>
      <c r="H4292" s="533">
        <v>175</v>
      </c>
      <c r="I4292" s="533" t="str">
        <f t="shared" ref="I4292:J4292" si="3917">I4290</f>
        <v>066200 - CAST PLASTIC (GRP) FABRICATIONS</v>
      </c>
      <c r="J4292" s="533" t="str">
        <f t="shared" si="3917"/>
        <v>066200 - CAST PLASTIC (GRP) FABRICATIONS</v>
      </c>
      <c r="K4292" s="79" t="s">
        <v>13</v>
      </c>
      <c r="L4292" s="79" t="s">
        <v>153</v>
      </c>
      <c r="M4292" s="79">
        <v>2</v>
      </c>
      <c r="N4292" s="81" t="s">
        <v>39</v>
      </c>
      <c r="O4292" s="81">
        <v>750</v>
      </c>
      <c r="P4292" s="80">
        <v>1500</v>
      </c>
      <c r="Q4292" s="25">
        <f t="shared" ref="Q4292:Q4293" si="3918">O4292</f>
        <v>750</v>
      </c>
      <c r="R4292" s="729">
        <f t="shared" ref="R4292:R4293" si="3919">P4292</f>
        <v>1500</v>
      </c>
    </row>
    <row r="4293" spans="1:18" ht="15.75">
      <c r="A4293" s="533" t="s">
        <v>2784</v>
      </c>
      <c r="B4293" s="533">
        <v>6</v>
      </c>
      <c r="C4293" s="533" t="s">
        <v>150</v>
      </c>
      <c r="D4293" s="572" t="s">
        <v>2738</v>
      </c>
      <c r="E4293" s="571" t="str">
        <f t="shared" si="3916"/>
        <v xml:space="preserve"> CAST PLASTIC (GRP) FABRICATIONS</v>
      </c>
      <c r="F4293" s="533" t="s">
        <v>1321</v>
      </c>
      <c r="G4293" s="533" t="s">
        <v>2722</v>
      </c>
      <c r="H4293" s="533">
        <v>176</v>
      </c>
      <c r="I4293" s="533" t="str">
        <f t="shared" ref="I4293:J4293" si="3920">I4291</f>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J4293" s="533" t="str">
        <f t="shared" si="3920"/>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K4293" s="75" t="s">
        <v>15</v>
      </c>
      <c r="L4293" s="75" t="s">
        <v>154</v>
      </c>
      <c r="M4293" s="75">
        <v>2</v>
      </c>
      <c r="N4293" s="12" t="s">
        <v>39</v>
      </c>
      <c r="O4293" s="12">
        <v>800</v>
      </c>
      <c r="P4293" s="80">
        <v>1600</v>
      </c>
      <c r="Q4293" s="25">
        <f t="shared" si="3918"/>
        <v>800</v>
      </c>
      <c r="R4293" s="729">
        <f t="shared" si="3919"/>
        <v>1600</v>
      </c>
    </row>
    <row r="4294" spans="1:18" ht="15.75">
      <c r="A4294" s="533" t="s">
        <v>2784</v>
      </c>
      <c r="B4294" s="533">
        <v>6</v>
      </c>
      <c r="C4294" s="533" t="s">
        <v>150</v>
      </c>
      <c r="D4294" s="572" t="s">
        <v>2738</v>
      </c>
      <c r="E4294" s="571" t="str">
        <f t="shared" si="3916"/>
        <v xml:space="preserve"> CAST PLASTIC (GRP) FABRICATIONS</v>
      </c>
      <c r="F4294" s="533" t="s">
        <v>1321</v>
      </c>
      <c r="G4294" s="533" t="s">
        <v>2725</v>
      </c>
      <c r="H4294" s="533">
        <v>177</v>
      </c>
      <c r="I4294" s="533" t="str">
        <f t="shared" ref="I4294:J4294" si="3921">I4292</f>
        <v>066200 - CAST PLASTIC (GRP) FABRICATIONS</v>
      </c>
      <c r="J4294" s="533" t="str">
        <f t="shared" si="3921"/>
        <v>066200 - CAST PLASTIC (GRP) FABRICATIONS</v>
      </c>
      <c r="K4294" s="84" t="s">
        <v>155</v>
      </c>
      <c r="L4294" s="84"/>
      <c r="M4294" s="84"/>
      <c r="N4294" s="81"/>
      <c r="O4294" s="81"/>
      <c r="P4294" s="80"/>
      <c r="Q4294" s="85"/>
    </row>
    <row r="4295" spans="1:18" ht="15.75">
      <c r="A4295" s="533" t="s">
        <v>2784</v>
      </c>
      <c r="B4295" s="533">
        <v>6</v>
      </c>
      <c r="C4295" s="533" t="s">
        <v>150</v>
      </c>
      <c r="D4295" s="10" t="s">
        <v>22</v>
      </c>
      <c r="E4295" s="10" t="s">
        <v>22</v>
      </c>
      <c r="G4295" s="533" t="s">
        <v>2724</v>
      </c>
      <c r="H4295" s="533">
        <v>178</v>
      </c>
      <c r="I4295" s="533" t="str">
        <f t="shared" ref="I4295:J4295" si="3922">I4293</f>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J4295" s="533" t="str">
        <f t="shared" si="3922"/>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K4295" s="79" t="s">
        <v>22</v>
      </c>
      <c r="L4295" s="79"/>
      <c r="M4295" s="79"/>
      <c r="N4295" s="536"/>
      <c r="O4295" s="536" t="s">
        <v>8</v>
      </c>
      <c r="P4295" s="537">
        <v>3100</v>
      </c>
      <c r="Q4295" s="537"/>
    </row>
    <row r="4296" spans="1:18" ht="15.75">
      <c r="A4296" s="533" t="s">
        <v>2784</v>
      </c>
      <c r="B4296" s="533">
        <v>7</v>
      </c>
      <c r="C4296" s="533" t="s">
        <v>157</v>
      </c>
      <c r="D4296" s="572" t="s">
        <v>1522</v>
      </c>
      <c r="E4296" s="571" t="s">
        <v>1221</v>
      </c>
      <c r="F4296" s="533" t="str">
        <f t="shared" ref="F4296:F4340" si="3923">VLOOKUP(D:D,trade,3,FALSE)</f>
        <v>ST</v>
      </c>
      <c r="G4296" s="533" t="s">
        <v>2725</v>
      </c>
      <c r="H4296" s="533">
        <v>179</v>
      </c>
      <c r="I4296" s="533" t="str">
        <f t="shared" ref="I4296:J4296" si="3924">I4294</f>
        <v>066200 - CAST PLASTIC (GRP) FABRICATIONS</v>
      </c>
      <c r="J4296" s="533" t="str">
        <f t="shared" si="3924"/>
        <v>066200 - CAST PLASTIC (GRP) FABRICATIONS</v>
      </c>
      <c r="K4296" s="96" t="s">
        <v>156</v>
      </c>
      <c r="L4296" s="96"/>
      <c r="M4296" s="96"/>
      <c r="N4296" s="96"/>
      <c r="O4296" s="96"/>
      <c r="P4296" s="96"/>
      <c r="Q4296" s="96"/>
    </row>
    <row r="4297" spans="1:18" ht="15.75">
      <c r="A4297" s="533" t="s">
        <v>2784</v>
      </c>
      <c r="B4297" s="533">
        <v>7</v>
      </c>
      <c r="C4297" s="533" t="s">
        <v>157</v>
      </c>
      <c r="D4297" s="572" t="s">
        <v>1522</v>
      </c>
      <c r="E4297" s="571" t="str">
        <f t="shared" si="3916"/>
        <v xml:space="preserve"> BITUMINOUS DAMPROOFING</v>
      </c>
      <c r="F4297" s="533" t="str">
        <f t="shared" si="3923"/>
        <v>ST</v>
      </c>
      <c r="G4297" s="533" t="s">
        <v>2725</v>
      </c>
      <c r="H4297" s="533">
        <v>180</v>
      </c>
      <c r="I4297" s="533" t="str">
        <f t="shared" ref="I4297:J4297" si="3925">I4295</f>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J4297" s="533" t="str">
        <f t="shared" si="3925"/>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K4297" s="96" t="s">
        <v>157</v>
      </c>
      <c r="L4297" s="96"/>
      <c r="M4297" s="96"/>
      <c r="N4297" s="96"/>
      <c r="O4297" s="96"/>
      <c r="P4297" s="96"/>
      <c r="Q4297" s="96"/>
    </row>
    <row r="4298" spans="1:18" ht="15.75">
      <c r="A4298" s="533" t="s">
        <v>2784</v>
      </c>
      <c r="B4298" s="533">
        <v>7</v>
      </c>
      <c r="C4298" s="533" t="s">
        <v>157</v>
      </c>
      <c r="D4298" s="572" t="s">
        <v>1522</v>
      </c>
      <c r="E4298" s="571" t="str">
        <f t="shared" si="3916"/>
        <v xml:space="preserve"> BITUMINOUS DAMPROOFING</v>
      </c>
      <c r="F4298" s="533" t="str">
        <f t="shared" si="3923"/>
        <v>ST</v>
      </c>
      <c r="G4298" s="533" t="s">
        <v>2725</v>
      </c>
      <c r="H4298" s="533">
        <v>181</v>
      </c>
      <c r="I4298" s="533" t="str">
        <f t="shared" ref="I4298:J4298" si="3926">I4296</f>
        <v>066200 - CAST PLASTIC (GRP) FABRICATIONS</v>
      </c>
      <c r="J4298" s="533" t="str">
        <f t="shared" si="3926"/>
        <v>066200 - CAST PLASTIC (GRP) FABRICATIONS</v>
      </c>
      <c r="K4298" s="104" t="s">
        <v>2</v>
      </c>
      <c r="L4298" s="104" t="s">
        <v>25</v>
      </c>
      <c r="M4298" s="135" t="s">
        <v>4</v>
      </c>
      <c r="N4298" s="175" t="s">
        <v>5</v>
      </c>
      <c r="O4298" s="136" t="s">
        <v>6</v>
      </c>
      <c r="P4298" s="146" t="s">
        <v>7</v>
      </c>
      <c r="Q4298" s="136"/>
    </row>
    <row r="4299" spans="1:18" ht="15.75">
      <c r="A4299" s="533" t="s">
        <v>2784</v>
      </c>
      <c r="B4299" s="533">
        <v>7</v>
      </c>
      <c r="C4299" s="533" t="s">
        <v>157</v>
      </c>
      <c r="D4299" s="572" t="s">
        <v>1522</v>
      </c>
      <c r="E4299" s="571" t="str">
        <f t="shared" si="3916"/>
        <v xml:space="preserve"> BITUMINOUS DAMPROOFING</v>
      </c>
      <c r="F4299" s="533" t="str">
        <f t="shared" si="3923"/>
        <v>ST</v>
      </c>
      <c r="G4299" s="533" t="s">
        <v>2725</v>
      </c>
      <c r="H4299" s="533">
        <v>182</v>
      </c>
      <c r="I4299" s="533" t="str">
        <f t="shared" ref="I4299:J4299" si="3927">I4297</f>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J4299" s="533" t="str">
        <f t="shared" si="3927"/>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K4299" s="106"/>
      <c r="L4299" s="106"/>
      <c r="M4299" s="137"/>
      <c r="N4299" s="174"/>
      <c r="O4299" s="98"/>
      <c r="P4299" s="142" t="s">
        <v>8</v>
      </c>
      <c r="Q4299" s="98"/>
    </row>
    <row r="4300" spans="1:18" ht="15.75">
      <c r="A4300" s="533" t="s">
        <v>2784</v>
      </c>
      <c r="B4300" s="533">
        <v>7</v>
      </c>
      <c r="C4300" s="533" t="s">
        <v>157</v>
      </c>
      <c r="D4300" s="572" t="s">
        <v>1522</v>
      </c>
      <c r="E4300" s="571" t="s">
        <v>1221</v>
      </c>
      <c r="F4300" s="533" t="str">
        <f t="shared" si="3923"/>
        <v>ST</v>
      </c>
      <c r="G4300" s="533" t="s">
        <v>2725</v>
      </c>
      <c r="H4300" s="533">
        <v>183</v>
      </c>
      <c r="I4300" s="533" t="str">
        <f t="shared" ref="I4300" si="3928">L4300</f>
        <v>071113 - BITUMINOUS DAMPROOFING</v>
      </c>
      <c r="J4300" s="533" t="str">
        <f t="shared" ref="J4300" si="3929">L4300</f>
        <v>071113 - BITUMINOUS DAMPROOFING</v>
      </c>
      <c r="K4300" s="233"/>
      <c r="L4300" s="233" t="s">
        <v>158</v>
      </c>
      <c r="M4300" s="621"/>
      <c r="N4300" s="236"/>
      <c r="O4300" s="236"/>
      <c r="P4300" s="142"/>
      <c r="Q4300" s="98"/>
    </row>
    <row r="4301" spans="1:18" ht="15.75">
      <c r="A4301" s="533" t="s">
        <v>2784</v>
      </c>
      <c r="B4301" s="533">
        <v>7</v>
      </c>
      <c r="C4301" s="533" t="s">
        <v>157</v>
      </c>
      <c r="D4301" s="572" t="s">
        <v>1522</v>
      </c>
      <c r="E4301" s="571" t="str">
        <f t="shared" ref="E4301:E4302" si="3930">E4300</f>
        <v xml:space="preserve"> BITUMINOUS DAMPROOFING</v>
      </c>
      <c r="F4301" s="533" t="str">
        <f t="shared" si="3923"/>
        <v>ST</v>
      </c>
      <c r="G4301" s="533" t="s">
        <v>2722</v>
      </c>
      <c r="H4301" s="533">
        <v>184</v>
      </c>
      <c r="I4301" s="533" t="str">
        <f t="shared" ref="I4301:J4301" si="3931">I4299</f>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J4301" s="533" t="str">
        <f t="shared" si="3931"/>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K4301" s="233" t="s">
        <v>13</v>
      </c>
      <c r="L4301" s="233" t="s">
        <v>159</v>
      </c>
      <c r="M4301" s="233">
        <v>420</v>
      </c>
      <c r="N4301" s="225" t="s">
        <v>33</v>
      </c>
      <c r="O4301" s="236"/>
      <c r="P4301" s="142">
        <v>0</v>
      </c>
      <c r="Q4301" s="25">
        <f t="shared" ref="Q4301:Q4302" si="3932">O4301</f>
        <v>0</v>
      </c>
      <c r="R4301" s="729">
        <f t="shared" ref="R4301:R4302" si="3933">P4301</f>
        <v>0</v>
      </c>
    </row>
    <row r="4302" spans="1:18" ht="15.75">
      <c r="A4302" s="533" t="s">
        <v>2784</v>
      </c>
      <c r="B4302" s="533">
        <v>7</v>
      </c>
      <c r="C4302" s="533" t="s">
        <v>157</v>
      </c>
      <c r="D4302" s="572" t="s">
        <v>1522</v>
      </c>
      <c r="E4302" s="571" t="str">
        <f t="shared" si="3930"/>
        <v xml:space="preserve"> BITUMINOUS DAMPROOFING</v>
      </c>
      <c r="F4302" s="533" t="str">
        <f t="shared" si="3923"/>
        <v>ST</v>
      </c>
      <c r="G4302" s="533" t="s">
        <v>2722</v>
      </c>
      <c r="H4302" s="533">
        <v>185</v>
      </c>
      <c r="I4302" s="533" t="str">
        <f t="shared" ref="I4302:J4302" si="3934">I4300</f>
        <v>071113 - BITUMINOUS DAMPROOFING</v>
      </c>
      <c r="J4302" s="533" t="str">
        <f t="shared" si="3934"/>
        <v>071113 - BITUMINOUS DAMPROOFING</v>
      </c>
      <c r="K4302" s="290" t="s">
        <v>15</v>
      </c>
      <c r="L4302" s="290" t="s">
        <v>73</v>
      </c>
      <c r="M4302" s="290">
        <v>105</v>
      </c>
      <c r="N4302" s="291" t="s">
        <v>33</v>
      </c>
      <c r="O4302" s="236"/>
      <c r="P4302" s="90">
        <v>0</v>
      </c>
      <c r="Q4302" s="25">
        <f t="shared" si="3932"/>
        <v>0</v>
      </c>
      <c r="R4302" s="729">
        <f t="shared" si="3933"/>
        <v>0</v>
      </c>
    </row>
    <row r="4303" spans="1:18" ht="15.75">
      <c r="A4303" s="533" t="s">
        <v>2784</v>
      </c>
      <c r="B4303" s="533">
        <v>7</v>
      </c>
      <c r="C4303" s="533" t="s">
        <v>157</v>
      </c>
      <c r="D4303" s="572" t="s">
        <v>1536</v>
      </c>
      <c r="E4303" s="571" t="s">
        <v>1222</v>
      </c>
      <c r="F4303" s="533" t="str">
        <f t="shared" si="3923"/>
        <v>AR</v>
      </c>
      <c r="G4303" s="533" t="s">
        <v>2725</v>
      </c>
      <c r="H4303" s="533">
        <v>186</v>
      </c>
      <c r="I4303" s="533" t="str">
        <f t="shared" ref="I4303:I4304" si="3935">L4303</f>
        <v>071416 - COLD FLUID APPLIED WATERPROOFING</v>
      </c>
      <c r="J4303" s="533" t="str">
        <f t="shared" ref="J4303:J4304" si="3936">L4303</f>
        <v>071416 - COLD FLUID APPLIED WATERPROOFING</v>
      </c>
      <c r="K4303" s="106"/>
      <c r="L4303" s="106" t="s">
        <v>160</v>
      </c>
      <c r="M4303" s="622"/>
      <c r="N4303" s="174"/>
      <c r="O4303" s="98"/>
      <c r="P4303" s="142"/>
      <c r="Q4303" s="98"/>
    </row>
    <row r="4304" spans="1:18" ht="16.5" thickBot="1">
      <c r="A4304" s="533" t="s">
        <v>2784</v>
      </c>
      <c r="B4304" s="533">
        <v>7</v>
      </c>
      <c r="C4304" s="533" t="s">
        <v>157</v>
      </c>
      <c r="D4304" s="572" t="s">
        <v>1536</v>
      </c>
      <c r="E4304" s="571" t="str">
        <f t="shared" ref="E4304:E4305" si="3937">E4303</f>
        <v xml:space="preserve"> COLD FLUID APPLIED WATERPROOFING</v>
      </c>
      <c r="F4304" s="533" t="str">
        <f t="shared" si="3923"/>
        <v>AR</v>
      </c>
      <c r="G4304" s="533" t="s">
        <v>2725</v>
      </c>
      <c r="H4304" s="533">
        <v>187</v>
      </c>
      <c r="I4304" s="533" t="str">
        <f t="shared" si="3935"/>
        <v>Liquid applied waterproofing membrane; single component modified polyurethane, bitumen free, waterproofing; to</v>
      </c>
      <c r="J4304" s="533" t="str">
        <f t="shared" si="3936"/>
        <v>Liquid applied waterproofing membrane; single component modified polyurethane, bitumen free, waterproofing; to</v>
      </c>
      <c r="K4304" s="106"/>
      <c r="L4304" s="106" t="s">
        <v>161</v>
      </c>
      <c r="M4304" s="135"/>
      <c r="N4304" s="174"/>
      <c r="O4304" s="98"/>
      <c r="P4304" s="142"/>
      <c r="Q4304" s="98"/>
    </row>
    <row r="4305" spans="1:18" ht="16.5" thickBot="1">
      <c r="A4305" s="533" t="s">
        <v>2784</v>
      </c>
      <c r="B4305" s="533">
        <v>7</v>
      </c>
      <c r="C4305" s="533" t="s">
        <v>157</v>
      </c>
      <c r="D4305" s="572" t="s">
        <v>1536</v>
      </c>
      <c r="E4305" s="571" t="str">
        <f t="shared" si="3937"/>
        <v xml:space="preserve"> COLD FLUID APPLIED WATERPROOFING</v>
      </c>
      <c r="F4305" s="533" t="str">
        <f t="shared" si="3923"/>
        <v>AR</v>
      </c>
      <c r="G4305" s="533" t="s">
        <v>2722</v>
      </c>
      <c r="H4305" s="533">
        <v>188</v>
      </c>
      <c r="I4305" s="533" t="str">
        <f>I4303</f>
        <v>071416 - COLD FLUID APPLIED WATERPROOFING</v>
      </c>
      <c r="J4305" s="533" t="str">
        <f>J4303</f>
        <v>071416 - COLD FLUID APPLIED WATERPROOFING</v>
      </c>
      <c r="K4305" s="106" t="s">
        <v>13</v>
      </c>
      <c r="L4305" s="106" t="s">
        <v>162</v>
      </c>
      <c r="M4305" s="137">
        <v>36</v>
      </c>
      <c r="N4305" s="222" t="s">
        <v>33</v>
      </c>
      <c r="O4305" s="98">
        <v>16</v>
      </c>
      <c r="P4305" s="142">
        <v>576</v>
      </c>
      <c r="Q4305" s="25">
        <f>O4305</f>
        <v>16</v>
      </c>
      <c r="R4305" s="729">
        <f>P4305</f>
        <v>576</v>
      </c>
    </row>
    <row r="4306" spans="1:18" ht="15.75">
      <c r="A4306" s="533" t="s">
        <v>2784</v>
      </c>
      <c r="B4306" s="533">
        <v>7</v>
      </c>
      <c r="C4306" s="533" t="s">
        <v>157</v>
      </c>
      <c r="D4306" s="572" t="s">
        <v>1546</v>
      </c>
      <c r="E4306" s="571" t="s">
        <v>1223</v>
      </c>
      <c r="F4306" s="533" t="str">
        <f t="shared" si="3923"/>
        <v>AR</v>
      </c>
      <c r="G4306" s="533" t="s">
        <v>2725</v>
      </c>
      <c r="H4306" s="533">
        <v>189</v>
      </c>
      <c r="I4306" s="533" t="str">
        <f t="shared" ref="I4306:I4307" si="3938">L4306</f>
        <v>071800 - TRAFFIC COATINGS</v>
      </c>
      <c r="J4306" s="533" t="str">
        <f t="shared" ref="J4306:J4307" si="3939">L4306</f>
        <v>071800 - TRAFFIC COATINGS</v>
      </c>
      <c r="K4306" s="106"/>
      <c r="L4306" s="106" t="s">
        <v>165</v>
      </c>
      <c r="M4306" s="135"/>
      <c r="N4306" s="174"/>
      <c r="O4306" s="98"/>
      <c r="P4306" s="142"/>
      <c r="Q4306" s="98"/>
    </row>
    <row r="4307" spans="1:18" ht="16.5" thickBot="1">
      <c r="A4307" s="533" t="s">
        <v>2784</v>
      </c>
      <c r="B4307" s="533">
        <v>7</v>
      </c>
      <c r="C4307" s="533" t="s">
        <v>157</v>
      </c>
      <c r="D4307" s="572" t="s">
        <v>1546</v>
      </c>
      <c r="E4307" s="571" t="str">
        <f t="shared" ref="E4307:E4308" si="3940">E4306</f>
        <v xml:space="preserve"> TRAFFIC COATINGS</v>
      </c>
      <c r="F4307" s="533" t="str">
        <f t="shared" si="3923"/>
        <v>AR</v>
      </c>
      <c r="G4307" s="533" t="s">
        <v>2725</v>
      </c>
      <c r="H4307" s="533">
        <v>190</v>
      </c>
      <c r="I4307" s="533" t="str">
        <f t="shared" si="3938"/>
        <v>Fluid applied deck coating; polyurethane elastomeric coating, to trowelled smooth surfaces; to</v>
      </c>
      <c r="J4307" s="533" t="str">
        <f t="shared" si="3939"/>
        <v>Fluid applied deck coating; polyurethane elastomeric coating, to trowelled smooth surfaces; to</v>
      </c>
      <c r="K4307" s="87"/>
      <c r="L4307" s="87" t="s">
        <v>166</v>
      </c>
      <c r="M4307" s="574"/>
      <c r="N4307" s="88"/>
      <c r="O4307" s="89"/>
      <c r="P4307" s="90"/>
      <c r="Q4307" s="89"/>
    </row>
    <row r="4308" spans="1:18" ht="16.5" thickBot="1">
      <c r="A4308" s="533" t="s">
        <v>2784</v>
      </c>
      <c r="B4308" s="533">
        <v>7</v>
      </c>
      <c r="C4308" s="533" t="s">
        <v>157</v>
      </c>
      <c r="D4308" s="572" t="s">
        <v>1546</v>
      </c>
      <c r="E4308" s="571" t="str">
        <f t="shared" si="3940"/>
        <v xml:space="preserve"> TRAFFIC COATINGS</v>
      </c>
      <c r="F4308" s="533" t="str">
        <f t="shared" si="3923"/>
        <v>AR</v>
      </c>
      <c r="G4308" s="533" t="s">
        <v>2722</v>
      </c>
      <c r="H4308" s="533">
        <v>191</v>
      </c>
      <c r="I4308" s="533" t="str">
        <f>I4306</f>
        <v>071800 - TRAFFIC COATINGS</v>
      </c>
      <c r="J4308" s="533" t="str">
        <f>J4306</f>
        <v>071800 - TRAFFIC COATINGS</v>
      </c>
      <c r="K4308" s="87" t="s">
        <v>15</v>
      </c>
      <c r="L4308" s="87" t="s">
        <v>167</v>
      </c>
      <c r="M4308" s="176">
        <v>64</v>
      </c>
      <c r="N4308" s="223" t="s">
        <v>33</v>
      </c>
      <c r="O4308" s="89">
        <v>18</v>
      </c>
      <c r="P4308" s="90">
        <v>1152</v>
      </c>
      <c r="Q4308" s="25">
        <f>O4308</f>
        <v>18</v>
      </c>
      <c r="R4308" s="729">
        <f>P4308</f>
        <v>1152</v>
      </c>
    </row>
    <row r="4309" spans="1:18" ht="15.75">
      <c r="A4309" s="533" t="s">
        <v>2784</v>
      </c>
      <c r="B4309" s="533">
        <v>7</v>
      </c>
      <c r="C4309" s="533" t="s">
        <v>157</v>
      </c>
      <c r="D4309" s="572" t="s">
        <v>1550</v>
      </c>
      <c r="E4309" s="571" t="s">
        <v>1224</v>
      </c>
      <c r="F4309" s="533" t="str">
        <f t="shared" si="3923"/>
        <v>AR</v>
      </c>
      <c r="G4309" s="533" t="s">
        <v>2725</v>
      </c>
      <c r="H4309" s="533">
        <v>192</v>
      </c>
      <c r="I4309" s="533" t="str">
        <f t="shared" ref="I4309:I4310" si="3941">L4309</f>
        <v>072100 - THERMAL INSULATION</v>
      </c>
      <c r="J4309" s="533" t="str">
        <f t="shared" ref="J4309:J4310" si="3942">L4309</f>
        <v>072100 - THERMAL INSULATION</v>
      </c>
      <c r="K4309" s="106"/>
      <c r="L4309" s="106" t="s">
        <v>169</v>
      </c>
      <c r="M4309" s="135"/>
      <c r="N4309" s="174"/>
      <c r="O4309" s="98"/>
      <c r="P4309" s="142"/>
      <c r="Q4309" s="98"/>
    </row>
    <row r="4310" spans="1:18" ht="15.75">
      <c r="A4310" s="533" t="s">
        <v>2784</v>
      </c>
      <c r="B4310" s="533">
        <v>7</v>
      </c>
      <c r="C4310" s="533" t="s">
        <v>157</v>
      </c>
      <c r="D4310" s="572" t="s">
        <v>1550</v>
      </c>
      <c r="E4310" s="571" t="str">
        <f t="shared" ref="E4310:E4312" si="3943">E4309</f>
        <v xml:space="preserve"> THERMAL INSULATION</v>
      </c>
      <c r="F4310" s="533" t="str">
        <f t="shared" si="3923"/>
        <v>AR</v>
      </c>
      <c r="G4310" s="533" t="s">
        <v>2725</v>
      </c>
      <c r="H4310" s="533">
        <v>193</v>
      </c>
      <c r="I4310" s="533" t="str">
        <f t="shared" si="3941"/>
        <v>Extruded polystyrene insulation boards; including fittings and fixings; to</v>
      </c>
      <c r="J4310" s="533" t="str">
        <f t="shared" si="3942"/>
        <v>Extruded polystyrene insulation boards; including fittings and fixings; to</v>
      </c>
      <c r="K4310" s="106"/>
      <c r="L4310" s="106" t="s">
        <v>170</v>
      </c>
      <c r="M4310" s="135"/>
      <c r="N4310" s="174"/>
      <c r="O4310" s="98"/>
      <c r="P4310" s="142"/>
      <c r="Q4310" s="98"/>
    </row>
    <row r="4311" spans="1:18" ht="15.75">
      <c r="A4311" s="533" t="s">
        <v>2784</v>
      </c>
      <c r="B4311" s="533">
        <v>7</v>
      </c>
      <c r="C4311" s="533" t="s">
        <v>157</v>
      </c>
      <c r="D4311" s="572" t="s">
        <v>1550</v>
      </c>
      <c r="E4311" s="571" t="str">
        <f t="shared" si="3943"/>
        <v xml:space="preserve"> THERMAL INSULATION</v>
      </c>
      <c r="F4311" s="533" t="str">
        <f t="shared" si="3923"/>
        <v>AR</v>
      </c>
      <c r="G4311" s="533" t="s">
        <v>2722</v>
      </c>
      <c r="H4311" s="533">
        <v>194</v>
      </c>
      <c r="I4311" s="533" t="str">
        <f t="shared" ref="I4311:J4311" si="3944">I4309</f>
        <v>072100 - THERMAL INSULATION</v>
      </c>
      <c r="J4311" s="533" t="str">
        <f t="shared" si="3944"/>
        <v>072100 - THERMAL INSULATION</v>
      </c>
      <c r="K4311" s="106" t="s">
        <v>17</v>
      </c>
      <c r="L4311" s="106" t="s">
        <v>171</v>
      </c>
      <c r="M4311" s="137">
        <v>40</v>
      </c>
      <c r="N4311" s="142" t="s">
        <v>33</v>
      </c>
      <c r="O4311" s="98">
        <v>8</v>
      </c>
      <c r="P4311" s="142">
        <v>320</v>
      </c>
      <c r="Q4311" s="25">
        <f t="shared" ref="Q4311:Q4312" si="3945">O4311</f>
        <v>8</v>
      </c>
      <c r="R4311" s="729">
        <f t="shared" ref="R4311:R4312" si="3946">P4311</f>
        <v>320</v>
      </c>
    </row>
    <row r="4312" spans="1:18" ht="15.75">
      <c r="A4312" s="533" t="s">
        <v>2784</v>
      </c>
      <c r="B4312" s="533">
        <v>7</v>
      </c>
      <c r="C4312" s="533" t="s">
        <v>157</v>
      </c>
      <c r="D4312" s="572" t="s">
        <v>1550</v>
      </c>
      <c r="E4312" s="571" t="str">
        <f t="shared" si="3943"/>
        <v xml:space="preserve"> THERMAL INSULATION</v>
      </c>
      <c r="F4312" s="533" t="str">
        <f t="shared" si="3923"/>
        <v>AR</v>
      </c>
      <c r="G4312" s="533" t="s">
        <v>2722</v>
      </c>
      <c r="H4312" s="533">
        <v>195</v>
      </c>
      <c r="I4312" s="533" t="str">
        <f t="shared" ref="I4312:J4312" si="3947">I4310</f>
        <v>Extruded polystyrene insulation boards; including fittings and fixings; to</v>
      </c>
      <c r="J4312" s="533" t="str">
        <f t="shared" si="3947"/>
        <v>Extruded polystyrene insulation boards; including fittings and fixings; to</v>
      </c>
      <c r="K4312" s="87" t="s">
        <v>19</v>
      </c>
      <c r="L4312" s="87" t="s">
        <v>172</v>
      </c>
      <c r="M4312" s="176">
        <v>1065</v>
      </c>
      <c r="N4312" s="177" t="s">
        <v>33</v>
      </c>
      <c r="O4312" s="89">
        <v>8</v>
      </c>
      <c r="P4312" s="142">
        <v>8520</v>
      </c>
      <c r="Q4312" s="25">
        <f t="shared" si="3945"/>
        <v>8</v>
      </c>
      <c r="R4312" s="729">
        <f t="shared" si="3946"/>
        <v>8520</v>
      </c>
    </row>
    <row r="4313" spans="1:18" ht="15.75">
      <c r="A4313" s="533" t="s">
        <v>2784</v>
      </c>
      <c r="B4313" s="533">
        <v>7</v>
      </c>
      <c r="C4313" s="533" t="s">
        <v>157</v>
      </c>
      <c r="D4313" s="572" t="s">
        <v>1580</v>
      </c>
      <c r="E4313" s="571" t="s">
        <v>1315</v>
      </c>
      <c r="F4313" s="533" t="str">
        <f t="shared" si="3923"/>
        <v>AR</v>
      </c>
      <c r="G4313" s="533" t="s">
        <v>2725</v>
      </c>
      <c r="H4313" s="533">
        <v>196</v>
      </c>
      <c r="I4313" s="533" t="str">
        <f t="shared" ref="I4313:I4314" si="3948">L4313</f>
        <v>075323 - ETHYLENE-PROPYLENE DIENE-MONOMER (EPDM) ROOFING</v>
      </c>
      <c r="J4313" s="533" t="str">
        <f t="shared" ref="J4313:J4314" si="3949">L4313</f>
        <v>075323 - ETHYLENE-PROPYLENE DIENE-MONOMER (EPDM) ROOFING</v>
      </c>
      <c r="K4313" s="87"/>
      <c r="L4313" s="87" t="s">
        <v>173</v>
      </c>
      <c r="M4313" s="574"/>
      <c r="N4313" s="178"/>
      <c r="O4313" s="89"/>
      <c r="P4313" s="90"/>
      <c r="Q4313" s="98"/>
    </row>
    <row r="4314" spans="1:18" ht="15.75">
      <c r="A4314" s="533" t="s">
        <v>2784</v>
      </c>
      <c r="B4314" s="533">
        <v>7</v>
      </c>
      <c r="C4314" s="533" t="s">
        <v>157</v>
      </c>
      <c r="D4314" s="572" t="s">
        <v>1580</v>
      </c>
      <c r="E4314" s="571" t="str">
        <f t="shared" ref="E4314:E4323" si="3950">E4313</f>
        <v xml:space="preserve"> ETHYLENE-PROPYLENE DIENE-MONOMER (EPDM) ROOFING</v>
      </c>
      <c r="F4314" s="533" t="str">
        <f t="shared" si="3923"/>
        <v>AR</v>
      </c>
      <c r="G4314" s="533" t="s">
        <v>2725</v>
      </c>
      <c r="H4314" s="533">
        <v>197</v>
      </c>
      <c r="I4314" s="533" t="str">
        <f t="shared" si="3948"/>
        <v>EPDM sheet roofing; flexible sheet formed from a terpolymer of ethylene propylene diene, black colour, fully bonded; to</v>
      </c>
      <c r="J4314" s="533" t="str">
        <f t="shared" si="3949"/>
        <v>EPDM sheet roofing; flexible sheet formed from a terpolymer of ethylene propylene diene, black colour, fully bonded; to</v>
      </c>
      <c r="K4314" s="87"/>
      <c r="L4314" s="87" t="s">
        <v>175</v>
      </c>
      <c r="M4314" s="574"/>
      <c r="N4314" s="178"/>
      <c r="O4314" s="89"/>
      <c r="P4314" s="90"/>
      <c r="Q4314" s="98"/>
    </row>
    <row r="4315" spans="1:18" ht="15.75">
      <c r="A4315" s="533" t="s">
        <v>2784</v>
      </c>
      <c r="B4315" s="533">
        <v>7</v>
      </c>
      <c r="C4315" s="533" t="s">
        <v>157</v>
      </c>
      <c r="D4315" s="572" t="s">
        <v>1580</v>
      </c>
      <c r="E4315" s="571" t="str">
        <f t="shared" si="3950"/>
        <v xml:space="preserve"> ETHYLENE-PROPYLENE DIENE-MONOMER (EPDM) ROOFING</v>
      </c>
      <c r="F4315" s="533" t="str">
        <f t="shared" si="3923"/>
        <v>AR</v>
      </c>
      <c r="G4315" s="533" t="s">
        <v>2722</v>
      </c>
      <c r="H4315" s="533">
        <v>198</v>
      </c>
      <c r="I4315" s="533" t="str">
        <f t="shared" ref="I4315:J4315" si="3951">I4313</f>
        <v>075323 - ETHYLENE-PROPYLENE DIENE-MONOMER (EPDM) ROOFING</v>
      </c>
      <c r="J4315" s="533" t="str">
        <f t="shared" si="3951"/>
        <v>075323 - ETHYLENE-PROPYLENE DIENE-MONOMER (EPDM) ROOFING</v>
      </c>
      <c r="K4315" s="87" t="s">
        <v>13</v>
      </c>
      <c r="L4315" s="87" t="s">
        <v>176</v>
      </c>
      <c r="M4315" s="176">
        <v>1144</v>
      </c>
      <c r="N4315" s="177" t="s">
        <v>33</v>
      </c>
      <c r="O4315" s="89">
        <v>40</v>
      </c>
      <c r="P4315" s="90">
        <v>45760</v>
      </c>
      <c r="Q4315" s="25">
        <f t="shared" ref="Q4315:Q4317" si="3952">O4315</f>
        <v>40</v>
      </c>
      <c r="R4315" s="729">
        <f t="shared" ref="R4315:R4317" si="3953">P4315</f>
        <v>45760</v>
      </c>
    </row>
    <row r="4316" spans="1:18" ht="15.75">
      <c r="A4316" s="533" t="s">
        <v>2784</v>
      </c>
      <c r="B4316" s="533">
        <v>7</v>
      </c>
      <c r="C4316" s="533" t="s">
        <v>157</v>
      </c>
      <c r="D4316" s="572" t="s">
        <v>1580</v>
      </c>
      <c r="E4316" s="571" t="str">
        <f t="shared" si="3950"/>
        <v xml:space="preserve"> ETHYLENE-PROPYLENE DIENE-MONOMER (EPDM) ROOFING</v>
      </c>
      <c r="F4316" s="533" t="str">
        <f t="shared" si="3923"/>
        <v>AR</v>
      </c>
      <c r="G4316" s="533" t="s">
        <v>2722</v>
      </c>
      <c r="H4316" s="533">
        <v>199</v>
      </c>
      <c r="I4316" s="533" t="str">
        <f t="shared" ref="I4316:J4316" si="3954">I4314</f>
        <v>EPDM sheet roofing; flexible sheet formed from a terpolymer of ethylene propylene diene, black colour, fully bonded; to</v>
      </c>
      <c r="J4316" s="533" t="str">
        <f t="shared" si="3954"/>
        <v>EPDM sheet roofing; flexible sheet formed from a terpolymer of ethylene propylene diene, black colour, fully bonded; to</v>
      </c>
      <c r="K4316" s="87" t="s">
        <v>15</v>
      </c>
      <c r="L4316" s="87" t="s">
        <v>178</v>
      </c>
      <c r="M4316" s="176">
        <v>138</v>
      </c>
      <c r="N4316" s="177" t="s">
        <v>33</v>
      </c>
      <c r="O4316" s="89">
        <v>38</v>
      </c>
      <c r="P4316" s="90">
        <v>5244</v>
      </c>
      <c r="Q4316" s="25">
        <f t="shared" si="3952"/>
        <v>38</v>
      </c>
      <c r="R4316" s="729">
        <f t="shared" si="3953"/>
        <v>5244</v>
      </c>
    </row>
    <row r="4317" spans="1:18" ht="15.75">
      <c r="A4317" s="533" t="s">
        <v>2784</v>
      </c>
      <c r="B4317" s="533">
        <v>7</v>
      </c>
      <c r="C4317" s="533" t="s">
        <v>157</v>
      </c>
      <c r="D4317" s="572" t="s">
        <v>1580</v>
      </c>
      <c r="E4317" s="571" t="str">
        <f t="shared" si="3950"/>
        <v xml:space="preserve"> ETHYLENE-PROPYLENE DIENE-MONOMER (EPDM) ROOFING</v>
      </c>
      <c r="F4317" s="533" t="str">
        <f t="shared" si="3923"/>
        <v>AR</v>
      </c>
      <c r="G4317" s="533" t="s">
        <v>2722</v>
      </c>
      <c r="H4317" s="533">
        <v>200</v>
      </c>
      <c r="I4317" s="533" t="str">
        <f t="shared" ref="I4317:J4317" si="3955">I4315</f>
        <v>075323 - ETHYLENE-PROPYLENE DIENE-MONOMER (EPDM) ROOFING</v>
      </c>
      <c r="J4317" s="533" t="str">
        <f t="shared" si="3955"/>
        <v>075323 - ETHYLENE-PROPYLENE DIENE-MONOMER (EPDM) ROOFING</v>
      </c>
      <c r="K4317" s="87" t="s">
        <v>17</v>
      </c>
      <c r="L4317" s="87" t="s">
        <v>79</v>
      </c>
      <c r="M4317" s="176">
        <v>243</v>
      </c>
      <c r="N4317" s="177" t="s">
        <v>33</v>
      </c>
      <c r="O4317" s="89">
        <v>38</v>
      </c>
      <c r="P4317" s="90">
        <v>9234</v>
      </c>
      <c r="Q4317" s="25">
        <f t="shared" si="3952"/>
        <v>38</v>
      </c>
      <c r="R4317" s="729">
        <f t="shared" si="3953"/>
        <v>9234</v>
      </c>
    </row>
    <row r="4318" spans="1:18" ht="15.75">
      <c r="A4318" s="533" t="s">
        <v>2784</v>
      </c>
      <c r="B4318" s="533">
        <v>7</v>
      </c>
      <c r="C4318" s="533" t="s">
        <v>157</v>
      </c>
      <c r="D4318" s="572" t="s">
        <v>1580</v>
      </c>
      <c r="E4318" s="571" t="str">
        <f t="shared" si="3950"/>
        <v xml:space="preserve"> ETHYLENE-PROPYLENE DIENE-MONOMER (EPDM) ROOFING</v>
      </c>
      <c r="F4318" s="533" t="str">
        <f t="shared" si="3923"/>
        <v>AR</v>
      </c>
      <c r="G4318" s="533" t="s">
        <v>2725</v>
      </c>
      <c r="H4318" s="533">
        <v>201</v>
      </c>
      <c r="I4318" s="533" t="str">
        <f>L4318</f>
        <v>Filter membrane; vapour permeable geotextile, non woven thermally bonded continuous polypropylene filments; to</v>
      </c>
      <c r="J4318" s="533" t="str">
        <f>L4318</f>
        <v>Filter membrane; vapour permeable geotextile, non woven thermally bonded continuous polypropylene filments; to</v>
      </c>
      <c r="K4318" s="87"/>
      <c r="L4318" s="87" t="s">
        <v>179</v>
      </c>
      <c r="M4318" s="574"/>
      <c r="N4318" s="178"/>
      <c r="O4318" s="89"/>
      <c r="P4318" s="90"/>
      <c r="Q4318" s="98"/>
    </row>
    <row r="4319" spans="1:18" ht="15.75">
      <c r="A4319" s="533" t="s">
        <v>2784</v>
      </c>
      <c r="B4319" s="533">
        <v>7</v>
      </c>
      <c r="C4319" s="533" t="s">
        <v>157</v>
      </c>
      <c r="D4319" s="572" t="s">
        <v>1580</v>
      </c>
      <c r="E4319" s="571" t="str">
        <f t="shared" si="3950"/>
        <v xml:space="preserve"> ETHYLENE-PROPYLENE DIENE-MONOMER (EPDM) ROOFING</v>
      </c>
      <c r="F4319" s="533" t="str">
        <f t="shared" si="3923"/>
        <v>AR</v>
      </c>
      <c r="G4319" s="533" t="s">
        <v>2722</v>
      </c>
      <c r="H4319" s="533">
        <v>202</v>
      </c>
      <c r="I4319" s="533" t="str">
        <f>I4317</f>
        <v>075323 - ETHYLENE-PROPYLENE DIENE-MONOMER (EPDM) ROOFING</v>
      </c>
      <c r="J4319" s="533" t="str">
        <f>J4317</f>
        <v>075323 - ETHYLENE-PROPYLENE DIENE-MONOMER (EPDM) ROOFING</v>
      </c>
      <c r="K4319" s="87" t="s">
        <v>19</v>
      </c>
      <c r="L4319" s="87" t="s">
        <v>176</v>
      </c>
      <c r="M4319" s="176">
        <v>1065</v>
      </c>
      <c r="N4319" s="177" t="s">
        <v>33</v>
      </c>
      <c r="O4319" s="89">
        <v>25</v>
      </c>
      <c r="P4319" s="90">
        <v>26625</v>
      </c>
      <c r="Q4319" s="25">
        <f>O4319</f>
        <v>25</v>
      </c>
      <c r="R4319" s="729">
        <f>P4319</f>
        <v>26625</v>
      </c>
    </row>
    <row r="4320" spans="1:18" ht="15.75">
      <c r="A4320" s="533" t="s">
        <v>2784</v>
      </c>
      <c r="B4320" s="533">
        <v>7</v>
      </c>
      <c r="C4320" s="533" t="s">
        <v>157</v>
      </c>
      <c r="D4320" s="572" t="s">
        <v>1580</v>
      </c>
      <c r="E4320" s="571" t="str">
        <f t="shared" si="3950"/>
        <v xml:space="preserve"> ETHYLENE-PROPYLENE DIENE-MONOMER (EPDM) ROOFING</v>
      </c>
      <c r="F4320" s="533" t="str">
        <f t="shared" si="3923"/>
        <v>AR</v>
      </c>
      <c r="G4320" s="533" t="s">
        <v>2725</v>
      </c>
      <c r="H4320" s="533">
        <v>203</v>
      </c>
      <c r="I4320" s="533" t="str">
        <f>L4320</f>
        <v>Elastomeric coating; U.V. protection to waterproof membrane; to</v>
      </c>
      <c r="J4320" s="533" t="str">
        <f>L4320</f>
        <v>Elastomeric coating; U.V. protection to waterproof membrane; to</v>
      </c>
      <c r="K4320" s="87"/>
      <c r="L4320" s="87" t="s">
        <v>180</v>
      </c>
      <c r="M4320" s="574"/>
      <c r="N4320" s="178"/>
      <c r="O4320" s="89"/>
      <c r="P4320" s="90"/>
      <c r="Q4320" s="89"/>
    </row>
    <row r="4321" spans="1:18" ht="15.75">
      <c r="A4321" s="533" t="s">
        <v>2784</v>
      </c>
      <c r="B4321" s="533">
        <v>7</v>
      </c>
      <c r="C4321" s="533" t="s">
        <v>157</v>
      </c>
      <c r="D4321" s="572" t="s">
        <v>1580</v>
      </c>
      <c r="E4321" s="571" t="str">
        <f t="shared" si="3950"/>
        <v xml:space="preserve"> ETHYLENE-PROPYLENE DIENE-MONOMER (EPDM) ROOFING</v>
      </c>
      <c r="F4321" s="533" t="str">
        <f t="shared" si="3923"/>
        <v>AR</v>
      </c>
      <c r="G4321" s="533" t="s">
        <v>2722</v>
      </c>
      <c r="H4321" s="533">
        <v>204</v>
      </c>
      <c r="I4321" s="533" t="str">
        <f>I4319</f>
        <v>075323 - ETHYLENE-PROPYLENE DIENE-MONOMER (EPDM) ROOFING</v>
      </c>
      <c r="J4321" s="533" t="str">
        <f>J4319</f>
        <v>075323 - ETHYLENE-PROPYLENE DIENE-MONOMER (EPDM) ROOFING</v>
      </c>
      <c r="K4321" s="87" t="s">
        <v>20</v>
      </c>
      <c r="L4321" s="87" t="s">
        <v>79</v>
      </c>
      <c r="M4321" s="176">
        <v>63</v>
      </c>
      <c r="N4321" s="177" t="s">
        <v>33</v>
      </c>
      <c r="O4321" s="89">
        <v>25</v>
      </c>
      <c r="P4321" s="90">
        <v>1575</v>
      </c>
      <c r="Q4321" s="25">
        <f>O4321</f>
        <v>25</v>
      </c>
      <c r="R4321" s="729">
        <f>P4321</f>
        <v>1575</v>
      </c>
    </row>
    <row r="4322" spans="1:18" ht="15.75">
      <c r="A4322" s="533" t="s">
        <v>2784</v>
      </c>
      <c r="B4322" s="533">
        <v>7</v>
      </c>
      <c r="C4322" s="533" t="s">
        <v>157</v>
      </c>
      <c r="D4322" s="572" t="s">
        <v>1580</v>
      </c>
      <c r="E4322" s="571" t="str">
        <f t="shared" si="3950"/>
        <v xml:space="preserve"> ETHYLENE-PROPYLENE DIENE-MONOMER (EPDM) ROOFING</v>
      </c>
      <c r="F4322" s="533" t="str">
        <f t="shared" si="3923"/>
        <v>AR</v>
      </c>
      <c r="G4322" s="533" t="s">
        <v>2725</v>
      </c>
      <c r="H4322" s="533">
        <v>205</v>
      </c>
      <c r="I4322" s="533" t="str">
        <f>L4322</f>
        <v>Protective covering ballast; crushed gravel; to</v>
      </c>
      <c r="J4322" s="533" t="str">
        <f>L4322</f>
        <v>Protective covering ballast; crushed gravel; to</v>
      </c>
      <c r="K4322" s="87"/>
      <c r="L4322" s="87" t="s">
        <v>181</v>
      </c>
      <c r="M4322" s="574"/>
      <c r="N4322" s="178"/>
      <c r="O4322" s="89"/>
      <c r="P4322" s="90"/>
      <c r="Q4322" s="89"/>
    </row>
    <row r="4323" spans="1:18" ht="15.75">
      <c r="A4323" s="533" t="s">
        <v>2784</v>
      </c>
      <c r="B4323" s="533">
        <v>7</v>
      </c>
      <c r="C4323" s="533" t="s">
        <v>157</v>
      </c>
      <c r="D4323" s="572" t="s">
        <v>1580</v>
      </c>
      <c r="E4323" s="571" t="str">
        <f t="shared" si="3950"/>
        <v xml:space="preserve"> ETHYLENE-PROPYLENE DIENE-MONOMER (EPDM) ROOFING</v>
      </c>
      <c r="F4323" s="533" t="str">
        <f t="shared" si="3923"/>
        <v>AR</v>
      </c>
      <c r="G4323" s="533" t="s">
        <v>2722</v>
      </c>
      <c r="H4323" s="533">
        <v>206</v>
      </c>
      <c r="I4323" s="533" t="str">
        <f>I4321</f>
        <v>075323 - ETHYLENE-PROPYLENE DIENE-MONOMER (EPDM) ROOFING</v>
      </c>
      <c r="J4323" s="533" t="str">
        <f>J4321</f>
        <v>075323 - ETHYLENE-PROPYLENE DIENE-MONOMER (EPDM) ROOFING</v>
      </c>
      <c r="K4323" s="87" t="s">
        <v>21</v>
      </c>
      <c r="L4323" s="87" t="s">
        <v>182</v>
      </c>
      <c r="M4323" s="176">
        <v>1065</v>
      </c>
      <c r="N4323" s="177" t="s">
        <v>33</v>
      </c>
      <c r="O4323" s="89">
        <v>5</v>
      </c>
      <c r="P4323" s="90">
        <v>5325</v>
      </c>
      <c r="Q4323" s="25">
        <f>O4323</f>
        <v>5</v>
      </c>
      <c r="R4323" s="729">
        <f>P4323</f>
        <v>5325</v>
      </c>
    </row>
    <row r="4324" spans="1:18" ht="15.75">
      <c r="A4324" s="533" t="s">
        <v>2784</v>
      </c>
      <c r="B4324" s="533">
        <v>7</v>
      </c>
      <c r="C4324" s="533" t="s">
        <v>157</v>
      </c>
      <c r="D4324" s="572" t="s">
        <v>1590</v>
      </c>
      <c r="E4324" s="571" t="s">
        <v>1225</v>
      </c>
      <c r="F4324" s="533" t="str">
        <f t="shared" si="3923"/>
        <v>AR</v>
      </c>
      <c r="G4324" s="533" t="s">
        <v>2725</v>
      </c>
      <c r="H4324" s="533">
        <v>207</v>
      </c>
      <c r="I4324" s="533" t="str">
        <f t="shared" ref="I4324:I4325" si="3956">L4324</f>
        <v>077200 - ROOF ACCESSORIES</v>
      </c>
      <c r="J4324" s="533" t="str">
        <f t="shared" ref="J4324:J4325" si="3957">L4324</f>
        <v>077200 - ROOF ACCESSORIES</v>
      </c>
      <c r="K4324" s="87"/>
      <c r="L4324" s="87" t="s">
        <v>183</v>
      </c>
      <c r="M4324" s="574"/>
      <c r="N4324" s="178"/>
      <c r="O4324" s="89"/>
      <c r="P4324" s="90"/>
      <c r="Q4324" s="89"/>
    </row>
    <row r="4325" spans="1:18" ht="15.75">
      <c r="A4325" s="533" t="s">
        <v>2784</v>
      </c>
      <c r="B4325" s="533">
        <v>7</v>
      </c>
      <c r="C4325" s="533" t="s">
        <v>157</v>
      </c>
      <c r="D4325" s="572" t="s">
        <v>1590</v>
      </c>
      <c r="E4325" s="571" t="str">
        <f t="shared" ref="E4325:E4331" si="3958">E4324</f>
        <v xml:space="preserve"> ROOF ACCESSORIES</v>
      </c>
      <c r="F4325" s="533" t="str">
        <f t="shared" si="3923"/>
        <v>AR</v>
      </c>
      <c r="G4325" s="533" t="s">
        <v>2725</v>
      </c>
      <c r="H4325" s="533">
        <v>208</v>
      </c>
      <c r="I4325" s="533" t="str">
        <f t="shared" si="3956"/>
        <v>Accessories; aluminum alloy; as Drg. FD-A-502; detail 6</v>
      </c>
      <c r="J4325" s="533" t="str">
        <f t="shared" si="3957"/>
        <v>Accessories; aluminum alloy; as Drg. FD-A-502; detail 6</v>
      </c>
      <c r="K4325" s="87"/>
      <c r="L4325" s="87" t="s">
        <v>1074</v>
      </c>
      <c r="M4325" s="574"/>
      <c r="N4325" s="178"/>
      <c r="O4325" s="89"/>
      <c r="P4325" s="90"/>
      <c r="Q4325" s="89"/>
    </row>
    <row r="4326" spans="1:18" ht="15.75">
      <c r="A4326" s="533" t="s">
        <v>2784</v>
      </c>
      <c r="B4326" s="533">
        <v>7</v>
      </c>
      <c r="C4326" s="533" t="s">
        <v>157</v>
      </c>
      <c r="D4326" s="572" t="s">
        <v>1590</v>
      </c>
      <c r="E4326" s="571" t="str">
        <f t="shared" si="3958"/>
        <v xml:space="preserve"> ROOF ACCESSORIES</v>
      </c>
      <c r="F4326" s="533" t="str">
        <f t="shared" si="3923"/>
        <v>AR</v>
      </c>
      <c r="G4326" s="533" t="s">
        <v>2722</v>
      </c>
      <c r="H4326" s="533">
        <v>209</v>
      </c>
      <c r="I4326" s="533" t="str">
        <f>I4324</f>
        <v>077200 - ROOF ACCESSORIES</v>
      </c>
      <c r="J4326" s="533" t="str">
        <f>J4324</f>
        <v>077200 - ROOF ACCESSORIES</v>
      </c>
      <c r="K4326" s="87" t="s">
        <v>45</v>
      </c>
      <c r="L4326" s="87" t="s">
        <v>184</v>
      </c>
      <c r="M4326" s="176">
        <v>419</v>
      </c>
      <c r="N4326" s="177" t="s">
        <v>95</v>
      </c>
      <c r="O4326" s="89">
        <v>15</v>
      </c>
      <c r="P4326" s="90">
        <v>6285</v>
      </c>
      <c r="Q4326" s="25">
        <f>O4326</f>
        <v>15</v>
      </c>
      <c r="R4326" s="729">
        <f>P4326</f>
        <v>6285</v>
      </c>
    </row>
    <row r="4327" spans="1:18" ht="15.75">
      <c r="A4327" s="533" t="s">
        <v>2784</v>
      </c>
      <c r="B4327" s="533">
        <v>7</v>
      </c>
      <c r="C4327" s="533" t="s">
        <v>157</v>
      </c>
      <c r="D4327" s="572" t="s">
        <v>1590</v>
      </c>
      <c r="E4327" s="571" t="str">
        <f t="shared" si="3958"/>
        <v xml:space="preserve"> ROOF ACCESSORIES</v>
      </c>
      <c r="F4327" s="533" t="str">
        <f t="shared" si="3923"/>
        <v>AR</v>
      </c>
      <c r="G4327" s="533" t="s">
        <v>2725</v>
      </c>
      <c r="H4327" s="533">
        <v>210</v>
      </c>
      <c r="I4327" s="533" t="str">
        <f>L4327</f>
        <v>Accessories; galvanized steel</v>
      </c>
      <c r="J4327" s="533" t="str">
        <f>L4327</f>
        <v>Accessories; galvanized steel</v>
      </c>
      <c r="K4327" s="87"/>
      <c r="L4327" s="87" t="s">
        <v>185</v>
      </c>
      <c r="M4327" s="574"/>
      <c r="N4327" s="178"/>
      <c r="O4327" s="89"/>
      <c r="P4327" s="90"/>
      <c r="Q4327" s="89"/>
    </row>
    <row r="4328" spans="1:18" ht="15.75">
      <c r="A4328" s="533" t="s">
        <v>2784</v>
      </c>
      <c r="B4328" s="533">
        <v>7</v>
      </c>
      <c r="C4328" s="533" t="s">
        <v>157</v>
      </c>
      <c r="D4328" s="572" t="s">
        <v>1590</v>
      </c>
      <c r="E4328" s="571" t="str">
        <f t="shared" si="3958"/>
        <v xml:space="preserve"> ROOF ACCESSORIES</v>
      </c>
      <c r="F4328" s="533" t="str">
        <f t="shared" si="3923"/>
        <v>AR</v>
      </c>
      <c r="G4328" s="533" t="s">
        <v>2722</v>
      </c>
      <c r="H4328" s="533">
        <v>211</v>
      </c>
      <c r="I4328" s="533" t="str">
        <f>I4326</f>
        <v>077200 - ROOF ACCESSORIES</v>
      </c>
      <c r="J4328" s="533" t="str">
        <f>J4326</f>
        <v>077200 - ROOF ACCESSORIES</v>
      </c>
      <c r="K4328" s="87" t="s">
        <v>13</v>
      </c>
      <c r="L4328" s="87" t="s">
        <v>186</v>
      </c>
      <c r="M4328" s="176">
        <v>12</v>
      </c>
      <c r="N4328" s="177" t="s">
        <v>39</v>
      </c>
      <c r="O4328" s="89">
        <v>36</v>
      </c>
      <c r="P4328" s="90">
        <v>432</v>
      </c>
      <c r="Q4328" s="25">
        <f>O4328</f>
        <v>36</v>
      </c>
      <c r="R4328" s="729">
        <f>P4328</f>
        <v>432</v>
      </c>
    </row>
    <row r="4329" spans="1:18" ht="15.75">
      <c r="A4329" s="533" t="s">
        <v>2784</v>
      </c>
      <c r="B4329" s="533">
        <v>7</v>
      </c>
      <c r="C4329" s="533" t="s">
        <v>157</v>
      </c>
      <c r="D4329" s="572" t="s">
        <v>1590</v>
      </c>
      <c r="E4329" s="571" t="str">
        <f t="shared" si="3958"/>
        <v xml:space="preserve"> ROOF ACCESSORIES</v>
      </c>
      <c r="F4329" s="533" t="str">
        <f t="shared" si="3923"/>
        <v>AR</v>
      </c>
      <c r="G4329" s="533" t="s">
        <v>2725</v>
      </c>
      <c r="H4329" s="533">
        <v>212</v>
      </c>
      <c r="I4329" s="533" t="str">
        <f>L4329</f>
        <v>Access hatches; comprising 2 thick galvanized pressed steel skin cover, steel angle frame set in concrete; including ironmongery, stay chain, padlock, neoprene gaskets, timber nailer, epoxy paint, fittings and fixings; complete; as specified and as Drg. FD-A-502; detail 2</v>
      </c>
      <c r="J4329" s="533" t="str">
        <f>L4329</f>
        <v>Access hatches; comprising 2 thick galvanized pressed steel skin cover, steel angle frame set in concrete; including ironmongery, stay chain, padlock, neoprene gaskets, timber nailer, epoxy paint, fittings and fixings; complete; as specified and as Drg. FD-A-502; detail 2</v>
      </c>
      <c r="K4329" s="87"/>
      <c r="L4329" s="87" t="s">
        <v>187</v>
      </c>
      <c r="M4329" s="574"/>
      <c r="N4329" s="178"/>
      <c r="O4329" s="89"/>
      <c r="P4329" s="90"/>
      <c r="Q4329" s="89"/>
    </row>
    <row r="4330" spans="1:18" ht="15.75">
      <c r="A4330" s="533" t="s">
        <v>2784</v>
      </c>
      <c r="B4330" s="533">
        <v>7</v>
      </c>
      <c r="C4330" s="533" t="s">
        <v>157</v>
      </c>
      <c r="D4330" s="572" t="s">
        <v>1590</v>
      </c>
      <c r="E4330" s="571" t="str">
        <f t="shared" si="3958"/>
        <v xml:space="preserve"> ROOF ACCESSORIES</v>
      </c>
      <c r="F4330" s="533" t="str">
        <f t="shared" si="3923"/>
        <v>AR</v>
      </c>
      <c r="G4330" s="533" t="s">
        <v>2722</v>
      </c>
      <c r="H4330" s="533">
        <v>213</v>
      </c>
      <c r="I4330" s="533" t="str">
        <f t="shared" ref="I4330:J4330" si="3959">I4328</f>
        <v>077200 - ROOF ACCESSORIES</v>
      </c>
      <c r="J4330" s="533" t="str">
        <f t="shared" si="3959"/>
        <v>077200 - ROOF ACCESSORIES</v>
      </c>
      <c r="K4330" s="87" t="s">
        <v>15</v>
      </c>
      <c r="L4330" s="87" t="s">
        <v>188</v>
      </c>
      <c r="M4330" s="176">
        <v>4</v>
      </c>
      <c r="N4330" s="90" t="s">
        <v>39</v>
      </c>
      <c r="O4330" s="89">
        <v>216</v>
      </c>
      <c r="P4330" s="90">
        <v>864</v>
      </c>
      <c r="Q4330" s="25">
        <f t="shared" ref="Q4330:Q4331" si="3960">O4330</f>
        <v>216</v>
      </c>
      <c r="R4330" s="729">
        <f t="shared" ref="R4330:R4331" si="3961">P4330</f>
        <v>864</v>
      </c>
    </row>
    <row r="4331" spans="1:18" ht="15.75">
      <c r="A4331" s="533" t="s">
        <v>2784</v>
      </c>
      <c r="B4331" s="533">
        <v>7</v>
      </c>
      <c r="C4331" s="533" t="s">
        <v>157</v>
      </c>
      <c r="D4331" s="572" t="s">
        <v>1590</v>
      </c>
      <c r="E4331" s="571" t="str">
        <f t="shared" si="3958"/>
        <v xml:space="preserve"> ROOF ACCESSORIES</v>
      </c>
      <c r="F4331" s="533" t="str">
        <f t="shared" si="3923"/>
        <v>AR</v>
      </c>
      <c r="G4331" s="533" t="s">
        <v>2722</v>
      </c>
      <c r="H4331" s="533">
        <v>214</v>
      </c>
      <c r="I4331" s="533" t="str">
        <f t="shared" ref="I4331:J4331" si="3962">I4329</f>
        <v>Access hatches; comprising 2 thick galvanized pressed steel skin cover, steel angle frame set in concrete; including ironmongery, stay chain, padlock, neoprene gaskets, timber nailer, epoxy paint, fittings and fixings; complete; as specified and as Drg. FD-A-502; detail 2</v>
      </c>
      <c r="J4331" s="533" t="str">
        <f t="shared" si="3962"/>
        <v>Access hatches; comprising 2 thick galvanized pressed steel skin cover, steel angle frame set in concrete; including ironmongery, stay chain, padlock, neoprene gaskets, timber nailer, epoxy paint, fittings and fixings; complete; as specified and as Drg. FD-A-502; detail 2</v>
      </c>
      <c r="K4331" s="87" t="s">
        <v>17</v>
      </c>
      <c r="L4331" s="87" t="s">
        <v>190</v>
      </c>
      <c r="M4331" s="176">
        <v>2</v>
      </c>
      <c r="N4331" s="177" t="s">
        <v>39</v>
      </c>
      <c r="O4331" s="89">
        <v>150</v>
      </c>
      <c r="P4331" s="90">
        <v>300</v>
      </c>
      <c r="Q4331" s="25">
        <f t="shared" si="3960"/>
        <v>150</v>
      </c>
      <c r="R4331" s="729">
        <f t="shared" si="3961"/>
        <v>300</v>
      </c>
    </row>
    <row r="4332" spans="1:18" ht="15.75">
      <c r="A4332" s="533" t="s">
        <v>2784</v>
      </c>
      <c r="B4332" s="533">
        <v>7</v>
      </c>
      <c r="C4332" s="533" t="s">
        <v>157</v>
      </c>
      <c r="D4332" s="572" t="s">
        <v>1604</v>
      </c>
      <c r="E4332" s="571" t="s">
        <v>1226</v>
      </c>
      <c r="F4332" s="533" t="str">
        <f t="shared" si="3923"/>
        <v>AR</v>
      </c>
      <c r="G4332" s="533" t="s">
        <v>2725</v>
      </c>
      <c r="H4332" s="533">
        <v>215</v>
      </c>
      <c r="I4332" s="533" t="str">
        <f t="shared" ref="I4332:I4333" si="3963">L4332</f>
        <v>079200 - JOINT SEALANTS</v>
      </c>
      <c r="J4332" s="533" t="str">
        <f t="shared" ref="J4332:J4333" si="3964">L4332</f>
        <v>079200 - JOINT SEALANTS</v>
      </c>
      <c r="K4332" s="87"/>
      <c r="L4332" s="87" t="s">
        <v>191</v>
      </c>
      <c r="M4332" s="574"/>
      <c r="N4332" s="178"/>
      <c r="O4332" s="88"/>
      <c r="P4332" s="90"/>
      <c r="Q4332" s="89"/>
    </row>
    <row r="4333" spans="1:18" ht="15.75">
      <c r="A4333" s="533" t="s">
        <v>2784</v>
      </c>
      <c r="B4333" s="533">
        <v>7</v>
      </c>
      <c r="C4333" s="533" t="s">
        <v>157</v>
      </c>
      <c r="D4333" s="572" t="s">
        <v>1604</v>
      </c>
      <c r="E4333" s="571" t="str">
        <f t="shared" ref="E4333:E4340" si="3965">E4332</f>
        <v xml:space="preserve"> JOINT SEALANTS</v>
      </c>
      <c r="F4333" s="533" t="str">
        <f t="shared" si="3923"/>
        <v>AR</v>
      </c>
      <c r="G4333" s="533" t="s">
        <v>2725</v>
      </c>
      <c r="H4333" s="533">
        <v>216</v>
      </c>
      <c r="I4333" s="533" t="str">
        <f t="shared" si="3963"/>
        <v>Expansion joints; in finish; including metal angle trim, plaster stop and architraves, filler pieces, sealant and backing cord as appropriate; complete; as specified and as Drg. FD-A-502; detail 10</v>
      </c>
      <c r="J4333" s="533" t="str">
        <f t="shared" si="3964"/>
        <v>Expansion joints; in finish; including metal angle trim, plaster stop and architraves, filler pieces, sealant and backing cord as appropriate; complete; as specified and as Drg. FD-A-502; detail 10</v>
      </c>
      <c r="K4333" s="87"/>
      <c r="L4333" s="87" t="s">
        <v>192</v>
      </c>
      <c r="M4333" s="574"/>
      <c r="N4333" s="178"/>
      <c r="O4333" s="88"/>
      <c r="P4333" s="90"/>
      <c r="Q4333" s="89"/>
    </row>
    <row r="4334" spans="1:18" ht="16.5" thickBot="1">
      <c r="A4334" s="533" t="s">
        <v>2784</v>
      </c>
      <c r="B4334" s="533">
        <v>7</v>
      </c>
      <c r="C4334" s="533" t="s">
        <v>157</v>
      </c>
      <c r="D4334" s="572" t="s">
        <v>1604</v>
      </c>
      <c r="E4334" s="571" t="str">
        <f t="shared" si="3965"/>
        <v xml:space="preserve"> JOINT SEALANTS</v>
      </c>
      <c r="F4334" s="533" t="str">
        <f t="shared" si="3923"/>
        <v>AR</v>
      </c>
      <c r="G4334" s="533" t="s">
        <v>2722</v>
      </c>
      <c r="H4334" s="533">
        <v>217</v>
      </c>
      <c r="I4334" s="533" t="str">
        <f t="shared" ref="I4334:J4334" si="3966">I4332</f>
        <v>079200 - JOINT SEALANTS</v>
      </c>
      <c r="J4334" s="533" t="str">
        <f t="shared" si="3966"/>
        <v>079200 - JOINT SEALANTS</v>
      </c>
      <c r="K4334" s="224" t="s">
        <v>19</v>
      </c>
      <c r="L4334" s="224" t="s">
        <v>193</v>
      </c>
      <c r="M4334" s="290">
        <v>37</v>
      </c>
      <c r="N4334" s="271" t="s">
        <v>95</v>
      </c>
      <c r="O4334" s="225"/>
      <c r="P4334" s="90">
        <v>0</v>
      </c>
      <c r="Q4334" s="25">
        <f t="shared" ref="Q4334:Q4339" si="3967">O4334</f>
        <v>0</v>
      </c>
      <c r="R4334" s="729">
        <f t="shared" ref="R4334:R4339" si="3968">P4334</f>
        <v>0</v>
      </c>
    </row>
    <row r="4335" spans="1:18" ht="16.5" thickBot="1">
      <c r="A4335" s="533" t="s">
        <v>2784</v>
      </c>
      <c r="B4335" s="533">
        <v>7</v>
      </c>
      <c r="C4335" s="533" t="s">
        <v>157</v>
      </c>
      <c r="D4335" s="572" t="s">
        <v>1604</v>
      </c>
      <c r="E4335" s="571" t="str">
        <f t="shared" si="3965"/>
        <v xml:space="preserve"> JOINT SEALANTS</v>
      </c>
      <c r="F4335" s="533" t="str">
        <f t="shared" si="3923"/>
        <v>AR</v>
      </c>
      <c r="G4335" s="533" t="s">
        <v>2722</v>
      </c>
      <c r="H4335" s="533">
        <v>218</v>
      </c>
      <c r="I4335" s="533" t="str">
        <f t="shared" ref="I4335:J4335" si="3969">I4333</f>
        <v>Expansion joints; in finish; including metal angle trim, plaster stop and architraves, filler pieces, sealant and backing cord as appropriate; complete; as specified and as Drg. FD-A-502; detail 10</v>
      </c>
      <c r="J4335" s="533" t="str">
        <f t="shared" si="3969"/>
        <v>Expansion joints; in finish; including metal angle trim, plaster stop and architraves, filler pieces, sealant and backing cord as appropriate; complete; as specified and as Drg. FD-A-502; detail 10</v>
      </c>
      <c r="K4335" s="87" t="s">
        <v>19</v>
      </c>
      <c r="L4335" s="87" t="s">
        <v>1196</v>
      </c>
      <c r="M4335" s="176">
        <v>2</v>
      </c>
      <c r="N4335" s="272" t="s">
        <v>95</v>
      </c>
      <c r="O4335" s="89">
        <v>35</v>
      </c>
      <c r="P4335" s="90">
        <v>70</v>
      </c>
      <c r="Q4335" s="25">
        <f t="shared" si="3967"/>
        <v>35</v>
      </c>
      <c r="R4335" s="729">
        <f t="shared" si="3968"/>
        <v>70</v>
      </c>
    </row>
    <row r="4336" spans="1:18" ht="15.75">
      <c r="A4336" s="533" t="s">
        <v>2784</v>
      </c>
      <c r="B4336" s="533">
        <v>7</v>
      </c>
      <c r="C4336" s="533" t="s">
        <v>157</v>
      </c>
      <c r="D4336" s="572" t="s">
        <v>1604</v>
      </c>
      <c r="E4336" s="571" t="str">
        <f t="shared" si="3965"/>
        <v xml:space="preserve"> JOINT SEALANTS</v>
      </c>
      <c r="F4336" s="533" t="str">
        <f t="shared" si="3923"/>
        <v>AR</v>
      </c>
      <c r="G4336" s="533" t="s">
        <v>2722</v>
      </c>
      <c r="H4336" s="533">
        <v>219</v>
      </c>
      <c r="I4336" s="533" t="str">
        <f t="shared" ref="I4336:J4336" si="3970">I4334</f>
        <v>079200 - JOINT SEALANTS</v>
      </c>
      <c r="J4336" s="533" t="str">
        <f t="shared" si="3970"/>
        <v>079200 - JOINT SEALANTS</v>
      </c>
      <c r="K4336" s="224" t="s">
        <v>21</v>
      </c>
      <c r="L4336" s="224" t="s">
        <v>194</v>
      </c>
      <c r="M4336" s="290">
        <v>3</v>
      </c>
      <c r="N4336" s="271" t="s">
        <v>95</v>
      </c>
      <c r="O4336" s="225"/>
      <c r="P4336" s="90">
        <v>0</v>
      </c>
      <c r="Q4336" s="25">
        <f t="shared" si="3967"/>
        <v>0</v>
      </c>
      <c r="R4336" s="729">
        <f t="shared" si="3968"/>
        <v>0</v>
      </c>
    </row>
    <row r="4337" spans="1:18" ht="16.5" thickBot="1">
      <c r="A4337" s="533" t="s">
        <v>2784</v>
      </c>
      <c r="B4337" s="533">
        <v>7</v>
      </c>
      <c r="C4337" s="533" t="s">
        <v>157</v>
      </c>
      <c r="D4337" s="572" t="s">
        <v>1604</v>
      </c>
      <c r="E4337" s="571" t="str">
        <f t="shared" si="3965"/>
        <v xml:space="preserve"> JOINT SEALANTS</v>
      </c>
      <c r="F4337" s="533" t="str">
        <f t="shared" si="3923"/>
        <v>AR</v>
      </c>
      <c r="G4337" s="533" t="s">
        <v>2722</v>
      </c>
      <c r="H4337" s="533">
        <v>220</v>
      </c>
      <c r="I4337" s="533" t="str">
        <f t="shared" ref="I4337:J4337" si="3971">I4335</f>
        <v>Expansion joints; in finish; including metal angle trim, plaster stop and architraves, filler pieces, sealant and backing cord as appropriate; complete; as specified and as Drg. FD-A-502; detail 10</v>
      </c>
      <c r="J4337" s="533" t="str">
        <f t="shared" si="3971"/>
        <v>Expansion joints; in finish; including metal angle trim, plaster stop and architraves, filler pieces, sealant and backing cord as appropriate; complete; as specified and as Drg. FD-A-502; detail 10</v>
      </c>
      <c r="K4337" s="224" t="s">
        <v>45</v>
      </c>
      <c r="L4337" s="224" t="s">
        <v>195</v>
      </c>
      <c r="M4337" s="290">
        <v>18</v>
      </c>
      <c r="N4337" s="271" t="s">
        <v>95</v>
      </c>
      <c r="O4337" s="225"/>
      <c r="P4337" s="90">
        <v>0</v>
      </c>
      <c r="Q4337" s="25">
        <f t="shared" si="3967"/>
        <v>0</v>
      </c>
      <c r="R4337" s="729">
        <f t="shared" si="3968"/>
        <v>0</v>
      </c>
    </row>
    <row r="4338" spans="1:18" ht="16.5" thickBot="1">
      <c r="A4338" s="533" t="s">
        <v>2784</v>
      </c>
      <c r="B4338" s="533">
        <v>7</v>
      </c>
      <c r="C4338" s="533" t="s">
        <v>157</v>
      </c>
      <c r="D4338" s="572" t="s">
        <v>1604</v>
      </c>
      <c r="E4338" s="571" t="str">
        <f t="shared" si="3965"/>
        <v xml:space="preserve"> JOINT SEALANTS</v>
      </c>
      <c r="F4338" s="533" t="str">
        <f t="shared" si="3923"/>
        <v>AR</v>
      </c>
      <c r="G4338" s="533" t="s">
        <v>2722</v>
      </c>
      <c r="H4338" s="533">
        <v>221</v>
      </c>
      <c r="I4338" s="533" t="str">
        <f t="shared" ref="I4338:J4338" si="3972">I4336</f>
        <v>079200 - JOINT SEALANTS</v>
      </c>
      <c r="J4338" s="533" t="str">
        <f t="shared" si="3972"/>
        <v>079200 - JOINT SEALANTS</v>
      </c>
      <c r="K4338" s="87" t="s">
        <v>13</v>
      </c>
      <c r="L4338" s="87" t="s">
        <v>196</v>
      </c>
      <c r="M4338" s="176">
        <v>7</v>
      </c>
      <c r="N4338" s="272" t="s">
        <v>95</v>
      </c>
      <c r="O4338" s="89">
        <v>35</v>
      </c>
      <c r="P4338" s="90">
        <v>245</v>
      </c>
      <c r="Q4338" s="25">
        <f t="shared" si="3967"/>
        <v>35</v>
      </c>
      <c r="R4338" s="729">
        <f t="shared" si="3968"/>
        <v>245</v>
      </c>
    </row>
    <row r="4339" spans="1:18" ht="15.75">
      <c r="A4339" s="533" t="s">
        <v>2784</v>
      </c>
      <c r="B4339" s="533">
        <v>7</v>
      </c>
      <c r="C4339" s="533" t="s">
        <v>157</v>
      </c>
      <c r="D4339" s="572" t="s">
        <v>1604</v>
      </c>
      <c r="E4339" s="571" t="str">
        <f t="shared" si="3965"/>
        <v xml:space="preserve"> JOINT SEALANTS</v>
      </c>
      <c r="F4339" s="533" t="str">
        <f t="shared" si="3923"/>
        <v>AR</v>
      </c>
      <c r="G4339" s="533" t="s">
        <v>2722</v>
      </c>
      <c r="H4339" s="533">
        <v>222</v>
      </c>
      <c r="I4339" s="533" t="str">
        <f t="shared" ref="I4339:J4339" si="3973">I4337</f>
        <v>Expansion joints; in finish; including metal angle trim, plaster stop and architraves, filler pieces, sealant and backing cord as appropriate; complete; as specified and as Drg. FD-A-502; detail 10</v>
      </c>
      <c r="J4339" s="533" t="str">
        <f t="shared" si="3973"/>
        <v>Expansion joints; in finish; including metal angle trim, plaster stop and architraves, filler pieces, sealant and backing cord as appropriate; complete; as specified and as Drg. FD-A-502; detail 10</v>
      </c>
      <c r="K4339" s="224" t="s">
        <v>15</v>
      </c>
      <c r="L4339" s="224" t="s">
        <v>197</v>
      </c>
      <c r="M4339" s="290">
        <v>17</v>
      </c>
      <c r="N4339" s="271" t="s">
        <v>95</v>
      </c>
      <c r="O4339" s="225"/>
      <c r="P4339" s="90">
        <v>0</v>
      </c>
      <c r="Q4339" s="25">
        <f t="shared" si="3967"/>
        <v>0</v>
      </c>
      <c r="R4339" s="729">
        <f t="shared" si="3968"/>
        <v>0</v>
      </c>
    </row>
    <row r="4340" spans="1:18" ht="15.75">
      <c r="A4340" s="533" t="s">
        <v>2784</v>
      </c>
      <c r="B4340" s="533">
        <v>7</v>
      </c>
      <c r="C4340" s="533" t="s">
        <v>157</v>
      </c>
      <c r="D4340" s="572" t="s">
        <v>1604</v>
      </c>
      <c r="E4340" s="571" t="str">
        <f t="shared" si="3965"/>
        <v xml:space="preserve"> JOINT SEALANTS</v>
      </c>
      <c r="F4340" s="533" t="str">
        <f t="shared" si="3923"/>
        <v>AR</v>
      </c>
      <c r="G4340" s="533" t="s">
        <v>2725</v>
      </c>
      <c r="H4340" s="533">
        <v>223</v>
      </c>
      <c r="I4340" s="533" t="str">
        <f t="shared" ref="I4340:J4340" si="3974">I4338</f>
        <v>079200 - JOINT SEALANTS</v>
      </c>
      <c r="J4340" s="533" t="str">
        <f t="shared" si="3974"/>
        <v>079200 - JOINT SEALANTS</v>
      </c>
      <c r="K4340" s="96" t="s">
        <v>198</v>
      </c>
      <c r="L4340" s="96"/>
      <c r="M4340" s="176"/>
      <c r="N4340" s="178"/>
      <c r="O4340" s="89"/>
      <c r="P4340" s="90"/>
      <c r="Q4340" s="179"/>
    </row>
    <row r="4341" spans="1:18" ht="15.75">
      <c r="A4341" s="533" t="s">
        <v>2784</v>
      </c>
      <c r="B4341" s="533">
        <v>7</v>
      </c>
      <c r="C4341" s="533" t="s">
        <v>157</v>
      </c>
      <c r="D4341" s="10" t="s">
        <v>22</v>
      </c>
      <c r="E4341" s="10" t="s">
        <v>22</v>
      </c>
      <c r="G4341" s="533" t="s">
        <v>2724</v>
      </c>
      <c r="H4341" s="533">
        <v>224</v>
      </c>
      <c r="I4341" s="533" t="str">
        <f t="shared" ref="I4341:J4341" si="3975">I4339</f>
        <v>Expansion joints; in finish; including metal angle trim, plaster stop and architraves, filler pieces, sealant and backing cord as appropriate; complete; as specified and as Drg. FD-A-502; detail 10</v>
      </c>
      <c r="J4341" s="533" t="str">
        <f t="shared" si="3975"/>
        <v>Expansion joints; in finish; including metal angle trim, plaster stop and architraves, filler pieces, sealant and backing cord as appropriate; complete; as specified and as Drg. FD-A-502; detail 10</v>
      </c>
      <c r="K4341" s="130" t="s">
        <v>199</v>
      </c>
      <c r="L4341" s="130"/>
      <c r="M4341" s="137"/>
      <c r="N4341" s="178"/>
      <c r="O4341" s="89" t="s">
        <v>8</v>
      </c>
      <c r="P4341" s="90">
        <v>112527</v>
      </c>
      <c r="Q4341" s="439"/>
    </row>
    <row r="4342" spans="1:18" ht="15.75">
      <c r="A4342" s="533" t="s">
        <v>2784</v>
      </c>
      <c r="B4342" s="533">
        <v>8</v>
      </c>
      <c r="C4342" s="533" t="s">
        <v>201</v>
      </c>
      <c r="D4342" s="572" t="s">
        <v>1615</v>
      </c>
      <c r="E4342" s="571" t="s">
        <v>1227</v>
      </c>
      <c r="F4342" s="533" t="str">
        <f t="shared" ref="F4342:F4405" si="3976">VLOOKUP(D:D,trade,3,FALSE)</f>
        <v>AR</v>
      </c>
      <c r="G4342" s="533" t="s">
        <v>2725</v>
      </c>
      <c r="H4342" s="533">
        <v>225</v>
      </c>
      <c r="I4342" s="533" t="str">
        <f t="shared" ref="I4342:J4342" si="3977">I4340</f>
        <v>079200 - JOINT SEALANTS</v>
      </c>
      <c r="J4342" s="533" t="str">
        <f t="shared" si="3977"/>
        <v>079200 - JOINT SEALANTS</v>
      </c>
      <c r="K4342" s="87"/>
      <c r="L4342" s="87"/>
      <c r="M4342" s="445" t="s">
        <v>200</v>
      </c>
      <c r="N4342" s="365"/>
      <c r="O4342" s="365"/>
      <c r="P4342" s="365"/>
      <c r="Q4342" s="365"/>
    </row>
    <row r="4343" spans="1:18" ht="15.75">
      <c r="A4343" s="533" t="s">
        <v>2784</v>
      </c>
      <c r="B4343" s="533">
        <v>8</v>
      </c>
      <c r="C4343" s="533" t="s">
        <v>201</v>
      </c>
      <c r="D4343" s="572" t="s">
        <v>1615</v>
      </c>
      <c r="E4343" s="571" t="s">
        <v>1227</v>
      </c>
      <c r="F4343" s="533" t="str">
        <f t="shared" si="3976"/>
        <v>AR</v>
      </c>
      <c r="G4343" s="533" t="s">
        <v>2725</v>
      </c>
      <c r="H4343" s="533">
        <v>226</v>
      </c>
      <c r="I4343" s="533" t="str">
        <f t="shared" ref="I4343:J4343" si="3978">I4341</f>
        <v>Expansion joints; in finish; including metal angle trim, plaster stop and architraves, filler pieces, sealant and backing cord as appropriate; complete; as specified and as Drg. FD-A-502; detail 10</v>
      </c>
      <c r="J4343" s="533" t="str">
        <f t="shared" si="3978"/>
        <v>Expansion joints; in finish; including metal angle trim, plaster stop and architraves, filler pieces, sealant and backing cord as appropriate; complete; as specified and as Drg. FD-A-502; detail 10</v>
      </c>
      <c r="K4343" s="87"/>
      <c r="L4343" s="87"/>
      <c r="M4343" s="445" t="s">
        <v>201</v>
      </c>
      <c r="N4343" s="365"/>
      <c r="O4343" s="365"/>
      <c r="P4343" s="365"/>
      <c r="Q4343" s="365"/>
    </row>
    <row r="4344" spans="1:18" ht="15.75">
      <c r="A4344" s="533" t="s">
        <v>2784</v>
      </c>
      <c r="B4344" s="533">
        <v>8</v>
      </c>
      <c r="C4344" s="533" t="s">
        <v>201</v>
      </c>
      <c r="D4344" s="572" t="s">
        <v>1615</v>
      </c>
      <c r="E4344" s="571" t="s">
        <v>1227</v>
      </c>
      <c r="F4344" s="533" t="str">
        <f t="shared" si="3976"/>
        <v>AR</v>
      </c>
      <c r="G4344" s="533" t="s">
        <v>2725</v>
      </c>
      <c r="H4344" s="533">
        <v>227</v>
      </c>
      <c r="I4344" s="533" t="str">
        <f t="shared" ref="I4344:J4344" si="3979">I4342</f>
        <v>079200 - JOINT SEALANTS</v>
      </c>
      <c r="J4344" s="533" t="str">
        <f t="shared" si="3979"/>
        <v>079200 - JOINT SEALANTS</v>
      </c>
      <c r="K4344" s="96" t="s">
        <v>2</v>
      </c>
      <c r="L4344" s="96" t="s">
        <v>202</v>
      </c>
      <c r="M4344" s="466" t="s">
        <v>4</v>
      </c>
      <c r="N4344" s="365" t="s">
        <v>5</v>
      </c>
      <c r="O4344" s="365" t="s">
        <v>6</v>
      </c>
      <c r="P4344" s="366" t="s">
        <v>7</v>
      </c>
      <c r="Q4344" s="366"/>
    </row>
    <row r="4345" spans="1:18" ht="15.75">
      <c r="A4345" s="533" t="s">
        <v>2784</v>
      </c>
      <c r="B4345" s="533">
        <v>8</v>
      </c>
      <c r="C4345" s="533" t="s">
        <v>201</v>
      </c>
      <c r="D4345" s="572" t="s">
        <v>1615</v>
      </c>
      <c r="E4345" s="571" t="s">
        <v>1227</v>
      </c>
      <c r="F4345" s="533" t="str">
        <f t="shared" si="3976"/>
        <v>AR</v>
      </c>
      <c r="G4345" s="533" t="s">
        <v>2725</v>
      </c>
      <c r="H4345" s="533">
        <v>228</v>
      </c>
      <c r="I4345" s="533" t="str">
        <f t="shared" ref="I4345:J4345" si="3980">I4343</f>
        <v>Expansion joints; in finish; including metal angle trim, plaster stop and architraves, filler pieces, sealant and backing cord as appropriate; complete; as specified and as Drg. FD-A-502; detail 10</v>
      </c>
      <c r="J4345" s="533" t="str">
        <f t="shared" si="3980"/>
        <v>Expansion joints; in finish; including metal angle trim, plaster stop and architraves, filler pieces, sealant and backing cord as appropriate; complete; as specified and as Drg. FD-A-502; detail 10</v>
      </c>
      <c r="K4345" s="87"/>
      <c r="L4345" s="87"/>
      <c r="M4345" s="445"/>
      <c r="N4345" s="440"/>
      <c r="O4345" s="440"/>
      <c r="P4345" s="367" t="s">
        <v>8</v>
      </c>
      <c r="Q4345" s="367"/>
    </row>
    <row r="4346" spans="1:18" ht="15.75">
      <c r="A4346" s="533" t="s">
        <v>2784</v>
      </c>
      <c r="B4346" s="533">
        <v>8</v>
      </c>
      <c r="C4346" s="533" t="s">
        <v>201</v>
      </c>
      <c r="D4346" s="572" t="s">
        <v>1615</v>
      </c>
      <c r="E4346" s="571" t="s">
        <v>1227</v>
      </c>
      <c r="F4346" s="533" t="str">
        <f t="shared" si="3976"/>
        <v>AR</v>
      </c>
      <c r="G4346" s="533" t="s">
        <v>2725</v>
      </c>
      <c r="H4346" s="533">
        <v>229</v>
      </c>
      <c r="I4346" s="533" t="str">
        <f t="shared" ref="I4346:I4347" si="3981">L4346</f>
        <v>081113 - HOLLOW METAL DOORS AND FRAMES</v>
      </c>
      <c r="J4346" s="533" t="str">
        <f t="shared" ref="J4346:J4347" si="3982">L4346</f>
        <v>081113 - HOLLOW METAL DOORS AND FRAMES</v>
      </c>
      <c r="K4346" s="87"/>
      <c r="L4346" s="87" t="s">
        <v>203</v>
      </c>
      <c r="M4346" s="466"/>
      <c r="N4346" s="440"/>
      <c r="O4346" s="440"/>
      <c r="P4346" s="367"/>
      <c r="Q4346" s="367"/>
    </row>
    <row r="4347" spans="1:18" ht="15.75">
      <c r="A4347" s="533" t="s">
        <v>2784</v>
      </c>
      <c r="B4347" s="533">
        <v>8</v>
      </c>
      <c r="C4347" s="533" t="s">
        <v>201</v>
      </c>
      <c r="D4347" s="572" t="s">
        <v>1615</v>
      </c>
      <c r="E4347" s="571" t="str">
        <f t="shared" ref="E4347:E4382" si="3983">E4346</f>
        <v xml:space="preserve"> HOLLOW METAL DOORS AND FRAMES</v>
      </c>
      <c r="F4347" s="533" t="str">
        <f t="shared" si="3976"/>
        <v>AR</v>
      </c>
      <c r="G4347" s="533" t="s">
        <v>2725</v>
      </c>
      <c r="H4347" s="533">
        <v>230</v>
      </c>
      <c r="I4347" s="533" t="str">
        <f t="shared" si="3981"/>
        <v>Flush steel doors; 43 mm thick; leaf construction type 3.constructed from steel section frame; galvanized steel sheet both skins, factory primed for painting; including fittings and fixings; complete; as specified and as Drg. A-611</v>
      </c>
      <c r="J4347" s="533" t="str">
        <f t="shared" si="3982"/>
        <v>Flush steel doors; 43 mm thick; leaf construction type 3.constructed from steel section frame; galvanized steel sheet both skins, factory primed for painting; including fittings and fixings; complete; as specified and as Drg. A-611</v>
      </c>
      <c r="K4347" s="87"/>
      <c r="L4347" s="87" t="s">
        <v>204</v>
      </c>
      <c r="M4347" s="466"/>
      <c r="N4347" s="440"/>
      <c r="O4347" s="440"/>
      <c r="P4347" s="367"/>
      <c r="Q4347" s="367"/>
    </row>
    <row r="4348" spans="1:18" ht="15.75">
      <c r="A4348" s="533" t="s">
        <v>2784</v>
      </c>
      <c r="B4348" s="533">
        <v>8</v>
      </c>
      <c r="C4348" s="533" t="s">
        <v>201</v>
      </c>
      <c r="D4348" s="572" t="s">
        <v>1615</v>
      </c>
      <c r="E4348" s="571" t="str">
        <f t="shared" si="3983"/>
        <v xml:space="preserve"> HOLLOW METAL DOORS AND FRAMES</v>
      </c>
      <c r="F4348" s="533" t="str">
        <f t="shared" si="3976"/>
        <v>AR</v>
      </c>
      <c r="G4348" s="533" t="s">
        <v>2722</v>
      </c>
      <c r="H4348" s="533">
        <v>231</v>
      </c>
      <c r="I4348" s="533" t="str">
        <f t="shared" ref="I4348:J4348" si="3984">I4346</f>
        <v>081113 - HOLLOW METAL DOORS AND FRAMES</v>
      </c>
      <c r="J4348" s="533" t="str">
        <f t="shared" si="3984"/>
        <v>081113 - HOLLOW METAL DOORS AND FRAMES</v>
      </c>
      <c r="K4348" s="224" t="s">
        <v>13</v>
      </c>
      <c r="L4348" s="224" t="s">
        <v>205</v>
      </c>
      <c r="M4348" s="446">
        <v>3</v>
      </c>
      <c r="N4348" s="441" t="s">
        <v>39</v>
      </c>
      <c r="O4348" s="441">
        <v>0</v>
      </c>
      <c r="P4348" s="367">
        <v>0</v>
      </c>
      <c r="Q4348" s="25">
        <f t="shared" ref="Q4348:Q4357" si="3985">O4348</f>
        <v>0</v>
      </c>
      <c r="R4348" s="729">
        <f t="shared" ref="R4348:R4357" si="3986">P4348</f>
        <v>0</v>
      </c>
    </row>
    <row r="4349" spans="1:18" ht="15.75">
      <c r="A4349" s="533" t="s">
        <v>2784</v>
      </c>
      <c r="B4349" s="533">
        <v>8</v>
      </c>
      <c r="C4349" s="533" t="s">
        <v>201</v>
      </c>
      <c r="D4349" s="572" t="s">
        <v>1615</v>
      </c>
      <c r="E4349" s="571" t="str">
        <f t="shared" si="3983"/>
        <v xml:space="preserve"> HOLLOW METAL DOORS AND FRAMES</v>
      </c>
      <c r="F4349" s="533" t="str">
        <f t="shared" si="3976"/>
        <v>AR</v>
      </c>
      <c r="G4349" s="533" t="s">
        <v>2722</v>
      </c>
      <c r="H4349" s="533">
        <v>232</v>
      </c>
      <c r="I4349" s="533" t="str">
        <f t="shared" ref="I4349:J4349" si="3987">I4347</f>
        <v>Flush steel doors; 43 mm thick; leaf construction type 3.constructed from steel section frame; galvanized steel sheet both skins, factory primed for painting; including fittings and fixings; complete; as specified and as Drg. A-611</v>
      </c>
      <c r="J4349" s="533" t="str">
        <f t="shared" si="3987"/>
        <v>Flush steel doors; 43 mm thick; leaf construction type 3.constructed from steel section frame; galvanized steel sheet both skins, factory primed for painting; including fittings and fixings; complete; as specified and as Drg. A-611</v>
      </c>
      <c r="K4349" s="224" t="s">
        <v>15</v>
      </c>
      <c r="L4349" s="224" t="s">
        <v>206</v>
      </c>
      <c r="M4349" s="446">
        <v>1</v>
      </c>
      <c r="N4349" s="441" t="s">
        <v>39</v>
      </c>
      <c r="O4349" s="441">
        <v>0</v>
      </c>
      <c r="P4349" s="367">
        <v>0</v>
      </c>
      <c r="Q4349" s="25">
        <f t="shared" si="3985"/>
        <v>0</v>
      </c>
      <c r="R4349" s="729">
        <f t="shared" si="3986"/>
        <v>0</v>
      </c>
    </row>
    <row r="4350" spans="1:18" ht="15.75">
      <c r="A4350" s="533" t="s">
        <v>2784</v>
      </c>
      <c r="B4350" s="533">
        <v>8</v>
      </c>
      <c r="C4350" s="533" t="s">
        <v>201</v>
      </c>
      <c r="D4350" s="572" t="s">
        <v>1615</v>
      </c>
      <c r="E4350" s="571" t="str">
        <f t="shared" si="3983"/>
        <v xml:space="preserve"> HOLLOW METAL DOORS AND FRAMES</v>
      </c>
      <c r="F4350" s="533" t="str">
        <f t="shared" si="3976"/>
        <v>AR</v>
      </c>
      <c r="G4350" s="533" t="s">
        <v>2722</v>
      </c>
      <c r="H4350" s="533">
        <v>233</v>
      </c>
      <c r="I4350" s="533" t="str">
        <f t="shared" ref="I4350:J4350" si="3988">I4348</f>
        <v>081113 - HOLLOW METAL DOORS AND FRAMES</v>
      </c>
      <c r="J4350" s="533" t="str">
        <f t="shared" si="3988"/>
        <v>081113 - HOLLOW METAL DOORS AND FRAMES</v>
      </c>
      <c r="K4350" s="224" t="s">
        <v>17</v>
      </c>
      <c r="L4350" s="224" t="s">
        <v>207</v>
      </c>
      <c r="M4350" s="446">
        <v>1</v>
      </c>
      <c r="N4350" s="441" t="s">
        <v>39</v>
      </c>
      <c r="O4350" s="441">
        <v>0</v>
      </c>
      <c r="P4350" s="367">
        <v>0</v>
      </c>
      <c r="Q4350" s="25">
        <f t="shared" si="3985"/>
        <v>0</v>
      </c>
      <c r="R4350" s="729">
        <f t="shared" si="3986"/>
        <v>0</v>
      </c>
    </row>
    <row r="4351" spans="1:18" ht="15.75">
      <c r="A4351" s="533" t="s">
        <v>2784</v>
      </c>
      <c r="B4351" s="533">
        <v>8</v>
      </c>
      <c r="C4351" s="533" t="s">
        <v>201</v>
      </c>
      <c r="D4351" s="572" t="s">
        <v>1615</v>
      </c>
      <c r="E4351" s="571" t="str">
        <f t="shared" si="3983"/>
        <v xml:space="preserve"> HOLLOW METAL DOORS AND FRAMES</v>
      </c>
      <c r="F4351" s="533" t="str">
        <f t="shared" si="3976"/>
        <v>AR</v>
      </c>
      <c r="G4351" s="533" t="s">
        <v>2722</v>
      </c>
      <c r="H4351" s="533">
        <v>234</v>
      </c>
      <c r="I4351" s="533" t="str">
        <f t="shared" ref="I4351:J4351" si="3989">I4349</f>
        <v>Flush steel doors; 43 mm thick; leaf construction type 3.constructed from steel section frame; galvanized steel sheet both skins, factory primed for painting; including fittings and fixings; complete; as specified and as Drg. A-611</v>
      </c>
      <c r="J4351" s="533" t="str">
        <f t="shared" si="3989"/>
        <v>Flush steel doors; 43 mm thick; leaf construction type 3.constructed from steel section frame; galvanized steel sheet both skins, factory primed for painting; including fittings and fixings; complete; as specified and as Drg. A-611</v>
      </c>
      <c r="K4351" s="224" t="s">
        <v>19</v>
      </c>
      <c r="L4351" s="224" t="s">
        <v>208</v>
      </c>
      <c r="M4351" s="446">
        <v>1</v>
      </c>
      <c r="N4351" s="441" t="s">
        <v>39</v>
      </c>
      <c r="O4351" s="441">
        <v>0</v>
      </c>
      <c r="P4351" s="367">
        <v>0</v>
      </c>
      <c r="Q4351" s="25">
        <f t="shared" si="3985"/>
        <v>0</v>
      </c>
      <c r="R4351" s="729">
        <f t="shared" si="3986"/>
        <v>0</v>
      </c>
    </row>
    <row r="4352" spans="1:18" ht="15.75">
      <c r="A4352" s="533" t="s">
        <v>2784</v>
      </c>
      <c r="B4352" s="533">
        <v>8</v>
      </c>
      <c r="C4352" s="533" t="s">
        <v>201</v>
      </c>
      <c r="D4352" s="572" t="s">
        <v>1615</v>
      </c>
      <c r="E4352" s="571" t="str">
        <f t="shared" si="3983"/>
        <v xml:space="preserve"> HOLLOW METAL DOORS AND FRAMES</v>
      </c>
      <c r="F4352" s="533" t="str">
        <f t="shared" si="3976"/>
        <v>AR</v>
      </c>
      <c r="G4352" s="533" t="s">
        <v>2722</v>
      </c>
      <c r="H4352" s="533">
        <v>235</v>
      </c>
      <c r="I4352" s="533" t="str">
        <f t="shared" ref="I4352:J4352" si="3990">I4350</f>
        <v>081113 - HOLLOW METAL DOORS AND FRAMES</v>
      </c>
      <c r="J4352" s="533" t="str">
        <f t="shared" si="3990"/>
        <v>081113 - HOLLOW METAL DOORS AND FRAMES</v>
      </c>
      <c r="K4352" s="224" t="s">
        <v>20</v>
      </c>
      <c r="L4352" s="224" t="s">
        <v>209</v>
      </c>
      <c r="M4352" s="446">
        <v>2</v>
      </c>
      <c r="N4352" s="441" t="s">
        <v>39</v>
      </c>
      <c r="O4352" s="441">
        <v>0</v>
      </c>
      <c r="P4352" s="367">
        <v>0</v>
      </c>
      <c r="Q4352" s="25">
        <f t="shared" si="3985"/>
        <v>0</v>
      </c>
      <c r="R4352" s="729">
        <f t="shared" si="3986"/>
        <v>0</v>
      </c>
    </row>
    <row r="4353" spans="1:18" ht="15.75">
      <c r="A4353" s="533" t="s">
        <v>2784</v>
      </c>
      <c r="B4353" s="533">
        <v>8</v>
      </c>
      <c r="C4353" s="533" t="s">
        <v>201</v>
      </c>
      <c r="D4353" s="572" t="s">
        <v>1615</v>
      </c>
      <c r="E4353" s="571" t="str">
        <f t="shared" si="3983"/>
        <v xml:space="preserve"> HOLLOW METAL DOORS AND FRAMES</v>
      </c>
      <c r="F4353" s="533" t="str">
        <f t="shared" si="3976"/>
        <v>AR</v>
      </c>
      <c r="G4353" s="533" t="s">
        <v>2722</v>
      </c>
      <c r="H4353" s="533">
        <v>236</v>
      </c>
      <c r="I4353" s="533" t="str">
        <f t="shared" ref="I4353:J4353" si="3991">I4351</f>
        <v>Flush steel doors; 43 mm thick; leaf construction type 3.constructed from steel section frame; galvanized steel sheet both skins, factory primed for painting; including fittings and fixings; complete; as specified and as Drg. A-611</v>
      </c>
      <c r="J4353" s="533" t="str">
        <f t="shared" si="3991"/>
        <v>Flush steel doors; 43 mm thick; leaf construction type 3.constructed from steel section frame; galvanized steel sheet both skins, factory primed for painting; including fittings and fixings; complete; as specified and as Drg. A-611</v>
      </c>
      <c r="K4353" s="224" t="s">
        <v>21</v>
      </c>
      <c r="L4353" s="224" t="s">
        <v>210</v>
      </c>
      <c r="M4353" s="446">
        <v>1</v>
      </c>
      <c r="N4353" s="441" t="s">
        <v>39</v>
      </c>
      <c r="O4353" s="441">
        <v>0</v>
      </c>
      <c r="P4353" s="367">
        <v>0</v>
      </c>
      <c r="Q4353" s="25">
        <f t="shared" si="3985"/>
        <v>0</v>
      </c>
      <c r="R4353" s="729">
        <f t="shared" si="3986"/>
        <v>0</v>
      </c>
    </row>
    <row r="4354" spans="1:18" ht="15.75">
      <c r="A4354" s="533" t="s">
        <v>2784</v>
      </c>
      <c r="B4354" s="533">
        <v>8</v>
      </c>
      <c r="C4354" s="533" t="s">
        <v>201</v>
      </c>
      <c r="D4354" s="572" t="s">
        <v>1615</v>
      </c>
      <c r="E4354" s="571" t="str">
        <f t="shared" si="3983"/>
        <v xml:space="preserve"> HOLLOW METAL DOORS AND FRAMES</v>
      </c>
      <c r="F4354" s="533" t="str">
        <f t="shared" si="3976"/>
        <v>AR</v>
      </c>
      <c r="G4354" s="533" t="s">
        <v>2722</v>
      </c>
      <c r="H4354" s="533">
        <v>237</v>
      </c>
      <c r="I4354" s="533" t="str">
        <f t="shared" ref="I4354:J4354" si="3992">I4352</f>
        <v>081113 - HOLLOW METAL DOORS AND FRAMES</v>
      </c>
      <c r="J4354" s="533" t="str">
        <f t="shared" si="3992"/>
        <v>081113 - HOLLOW METAL DOORS AND FRAMES</v>
      </c>
      <c r="K4354" s="224" t="s">
        <v>45</v>
      </c>
      <c r="L4354" s="224" t="s">
        <v>211</v>
      </c>
      <c r="M4354" s="446">
        <v>1</v>
      </c>
      <c r="N4354" s="441" t="s">
        <v>39</v>
      </c>
      <c r="O4354" s="441">
        <v>0</v>
      </c>
      <c r="P4354" s="367">
        <v>0</v>
      </c>
      <c r="Q4354" s="25">
        <f t="shared" si="3985"/>
        <v>0</v>
      </c>
      <c r="R4354" s="729">
        <f t="shared" si="3986"/>
        <v>0</v>
      </c>
    </row>
    <row r="4355" spans="1:18" ht="16.5" thickBot="1">
      <c r="A4355" s="533" t="s">
        <v>2784</v>
      </c>
      <c r="B4355" s="533">
        <v>8</v>
      </c>
      <c r="C4355" s="533" t="s">
        <v>201</v>
      </c>
      <c r="D4355" s="572" t="s">
        <v>1615</v>
      </c>
      <c r="E4355" s="571" t="str">
        <f t="shared" si="3983"/>
        <v xml:space="preserve"> HOLLOW METAL DOORS AND FRAMES</v>
      </c>
      <c r="F4355" s="533" t="str">
        <f t="shared" si="3976"/>
        <v>AR</v>
      </c>
      <c r="G4355" s="533" t="s">
        <v>2722</v>
      </c>
      <c r="H4355" s="533">
        <v>238</v>
      </c>
      <c r="I4355" s="533" t="str">
        <f t="shared" ref="I4355:J4355" si="3993">I4353</f>
        <v>Flush steel doors; 43 mm thick; leaf construction type 3.constructed from steel section frame; galvanized steel sheet both skins, factory primed for painting; including fittings and fixings; complete; as specified and as Drg. A-611</v>
      </c>
      <c r="J4355" s="533" t="str">
        <f t="shared" si="3993"/>
        <v>Flush steel doors; 43 mm thick; leaf construction type 3.constructed from steel section frame; galvanized steel sheet both skins, factory primed for painting; including fittings and fixings; complete; as specified and as Drg. A-611</v>
      </c>
      <c r="K4355" s="224" t="s">
        <v>48</v>
      </c>
      <c r="L4355" s="224" t="s">
        <v>212</v>
      </c>
      <c r="M4355" s="446">
        <v>5</v>
      </c>
      <c r="N4355" s="441" t="s">
        <v>39</v>
      </c>
      <c r="O4355" s="441">
        <v>0</v>
      </c>
      <c r="P4355" s="367">
        <v>0</v>
      </c>
      <c r="Q4355" s="25">
        <f t="shared" si="3985"/>
        <v>0</v>
      </c>
      <c r="R4355" s="729">
        <f t="shared" si="3986"/>
        <v>0</v>
      </c>
    </row>
    <row r="4356" spans="1:18" ht="16.5" thickBot="1">
      <c r="A4356" s="533" t="s">
        <v>2784</v>
      </c>
      <c r="B4356" s="533">
        <v>8</v>
      </c>
      <c r="C4356" s="533" t="s">
        <v>201</v>
      </c>
      <c r="D4356" s="572" t="s">
        <v>1615</v>
      </c>
      <c r="E4356" s="571" t="str">
        <f t="shared" si="3983"/>
        <v xml:space="preserve"> HOLLOW METAL DOORS AND FRAMES</v>
      </c>
      <c r="F4356" s="533" t="str">
        <f t="shared" si="3976"/>
        <v>AR</v>
      </c>
      <c r="G4356" s="533" t="s">
        <v>2722</v>
      </c>
      <c r="H4356" s="533">
        <v>239</v>
      </c>
      <c r="I4356" s="533" t="str">
        <f t="shared" ref="I4356:J4356" si="3994">I4354</f>
        <v>081113 - HOLLOW METAL DOORS AND FRAMES</v>
      </c>
      <c r="J4356" s="533" t="str">
        <f t="shared" si="3994"/>
        <v>081113 - HOLLOW METAL DOORS AND FRAMES</v>
      </c>
      <c r="K4356" s="87" t="s">
        <v>13</v>
      </c>
      <c r="L4356" s="87" t="s">
        <v>213</v>
      </c>
      <c r="M4356" s="445">
        <v>1</v>
      </c>
      <c r="N4356" s="442" t="s">
        <v>39</v>
      </c>
      <c r="O4356" s="440">
        <v>332</v>
      </c>
      <c r="P4356" s="367">
        <v>332</v>
      </c>
      <c r="Q4356" s="25">
        <f t="shared" si="3985"/>
        <v>332</v>
      </c>
      <c r="R4356" s="729">
        <f t="shared" si="3986"/>
        <v>332</v>
      </c>
    </row>
    <row r="4357" spans="1:18" ht="15.75">
      <c r="A4357" s="533" t="s">
        <v>2784</v>
      </c>
      <c r="B4357" s="533">
        <v>8</v>
      </c>
      <c r="C4357" s="533" t="s">
        <v>201</v>
      </c>
      <c r="D4357" s="572" t="s">
        <v>1615</v>
      </c>
      <c r="E4357" s="571" t="str">
        <f t="shared" si="3983"/>
        <v xml:space="preserve"> HOLLOW METAL DOORS AND FRAMES</v>
      </c>
      <c r="F4357" s="533" t="str">
        <f t="shared" si="3976"/>
        <v>AR</v>
      </c>
      <c r="G4357" s="533" t="s">
        <v>2722</v>
      </c>
      <c r="H4357" s="533">
        <v>240</v>
      </c>
      <c r="I4357" s="533" t="str">
        <f t="shared" ref="I4357:J4357" si="3995">I4355</f>
        <v>Flush steel doors; 43 mm thick; leaf construction type 3.constructed from steel section frame; galvanized steel sheet both skins, factory primed for painting; including fittings and fixings; complete; as specified and as Drg. A-611</v>
      </c>
      <c r="J4357" s="533" t="str">
        <f t="shared" si="3995"/>
        <v>Flush steel doors; 43 mm thick; leaf construction type 3.constructed from steel section frame; galvanized steel sheet both skins, factory primed for painting; including fittings and fixings; complete; as specified and as Drg. A-611</v>
      </c>
      <c r="K4357" s="224" t="s">
        <v>76</v>
      </c>
      <c r="L4357" s="224" t="s">
        <v>214</v>
      </c>
      <c r="M4357" s="446">
        <v>1</v>
      </c>
      <c r="N4357" s="441" t="s">
        <v>39</v>
      </c>
      <c r="O4357" s="441">
        <v>0</v>
      </c>
      <c r="P4357" s="367">
        <v>0</v>
      </c>
      <c r="Q4357" s="25">
        <f t="shared" si="3985"/>
        <v>0</v>
      </c>
      <c r="R4357" s="729">
        <f t="shared" si="3986"/>
        <v>0</v>
      </c>
    </row>
    <row r="4358" spans="1:18" ht="16.5" thickBot="1">
      <c r="A4358" s="533" t="s">
        <v>2784</v>
      </c>
      <c r="B4358" s="533">
        <v>8</v>
      </c>
      <c r="C4358" s="533" t="s">
        <v>201</v>
      </c>
      <c r="D4358" s="572" t="s">
        <v>1615</v>
      </c>
      <c r="E4358" s="571" t="str">
        <f t="shared" si="3983"/>
        <v xml:space="preserve"> HOLLOW METAL DOORS AND FRAMES</v>
      </c>
      <c r="F4358" s="533" t="str">
        <f t="shared" si="3976"/>
        <v>AR</v>
      </c>
      <c r="G4358" s="533" t="s">
        <v>2725</v>
      </c>
      <c r="H4358" s="533">
        <v>241</v>
      </c>
      <c r="I4358" s="533" t="str">
        <f>L4358</f>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J4358" s="533" t="str">
        <f>L4358</f>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K4358" s="87"/>
      <c r="L4358" s="87" t="s">
        <v>215</v>
      </c>
      <c r="M4358" s="466"/>
      <c r="N4358" s="440"/>
      <c r="O4358" s="440">
        <v>0</v>
      </c>
      <c r="P4358" s="367"/>
      <c r="Q4358" s="367"/>
    </row>
    <row r="4359" spans="1:18" ht="16.5" thickBot="1">
      <c r="A4359" s="533" t="s">
        <v>2784</v>
      </c>
      <c r="B4359" s="533">
        <v>8</v>
      </c>
      <c r="C4359" s="533" t="s">
        <v>201</v>
      </c>
      <c r="D4359" s="572" t="s">
        <v>1615</v>
      </c>
      <c r="E4359" s="571" t="str">
        <f t="shared" si="3983"/>
        <v xml:space="preserve"> HOLLOW METAL DOORS AND FRAMES</v>
      </c>
      <c r="F4359" s="533" t="str">
        <f t="shared" si="3976"/>
        <v>AR</v>
      </c>
      <c r="G4359" s="533" t="s">
        <v>2722</v>
      </c>
      <c r="H4359" s="533">
        <v>242</v>
      </c>
      <c r="I4359" s="533" t="str">
        <f t="shared" ref="I4359:J4359" si="3996">I4357</f>
        <v>Flush steel doors; 43 mm thick; leaf construction type 3.constructed from steel section frame; galvanized steel sheet both skins, factory primed for painting; including fittings and fixings; complete; as specified and as Drg. A-611</v>
      </c>
      <c r="J4359" s="533" t="str">
        <f t="shared" si="3996"/>
        <v>Flush steel doors; 43 mm thick; leaf construction type 3.constructed from steel section frame; galvanized steel sheet both skins, factory primed for painting; including fittings and fixings; complete; as specified and as Drg. A-611</v>
      </c>
      <c r="K4359" s="87" t="s">
        <v>13</v>
      </c>
      <c r="L4359" s="87" t="s">
        <v>216</v>
      </c>
      <c r="M4359" s="445">
        <v>1</v>
      </c>
      <c r="N4359" s="442" t="s">
        <v>39</v>
      </c>
      <c r="O4359" s="440">
        <v>488</v>
      </c>
      <c r="P4359" s="367">
        <v>488</v>
      </c>
      <c r="Q4359" s="25">
        <f t="shared" ref="Q4359:Q4365" si="3997">O4359</f>
        <v>488</v>
      </c>
      <c r="R4359" s="729">
        <f t="shared" ref="R4359:R4365" si="3998">P4359</f>
        <v>488</v>
      </c>
    </row>
    <row r="4360" spans="1:18" ht="15.75">
      <c r="A4360" s="533" t="s">
        <v>2784</v>
      </c>
      <c r="B4360" s="533">
        <v>8</v>
      </c>
      <c r="C4360" s="533" t="s">
        <v>201</v>
      </c>
      <c r="D4360" s="572" t="s">
        <v>1615</v>
      </c>
      <c r="E4360" s="571" t="str">
        <f t="shared" si="3983"/>
        <v xml:space="preserve"> HOLLOW METAL DOORS AND FRAMES</v>
      </c>
      <c r="F4360" s="533" t="str">
        <f t="shared" si="3976"/>
        <v>AR</v>
      </c>
      <c r="G4360" s="533" t="s">
        <v>2722</v>
      </c>
      <c r="H4360" s="533">
        <v>243</v>
      </c>
      <c r="I4360" s="533" t="str">
        <f t="shared" ref="I4360:J4360" si="3999">I4358</f>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J4360" s="533" t="str">
        <f t="shared" si="3999"/>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K4360" s="224" t="s">
        <v>15</v>
      </c>
      <c r="L4360" s="224" t="s">
        <v>217</v>
      </c>
      <c r="M4360" s="446">
        <v>1</v>
      </c>
      <c r="N4360" s="441" t="s">
        <v>39</v>
      </c>
      <c r="O4360" s="441">
        <v>0</v>
      </c>
      <c r="P4360" s="367">
        <v>0</v>
      </c>
      <c r="Q4360" s="25">
        <f t="shared" si="3997"/>
        <v>0</v>
      </c>
      <c r="R4360" s="729">
        <f t="shared" si="3998"/>
        <v>0</v>
      </c>
    </row>
    <row r="4361" spans="1:18" ht="15.75">
      <c r="A4361" s="533" t="s">
        <v>2784</v>
      </c>
      <c r="B4361" s="533">
        <v>8</v>
      </c>
      <c r="C4361" s="533" t="s">
        <v>201</v>
      </c>
      <c r="D4361" s="572" t="s">
        <v>1615</v>
      </c>
      <c r="E4361" s="571" t="str">
        <f t="shared" si="3983"/>
        <v xml:space="preserve"> HOLLOW METAL DOORS AND FRAMES</v>
      </c>
      <c r="F4361" s="533" t="str">
        <f t="shared" si="3976"/>
        <v>AR</v>
      </c>
      <c r="G4361" s="533" t="s">
        <v>2722</v>
      </c>
      <c r="H4361" s="533">
        <v>244</v>
      </c>
      <c r="I4361" s="533" t="str">
        <f t="shared" ref="I4361:J4361" si="4000">I4359</f>
        <v>Flush steel doors; 43 mm thick; leaf construction type 3.constructed from steel section frame; galvanized steel sheet both skins, factory primed for painting; including fittings and fixings; complete; as specified and as Drg. A-611</v>
      </c>
      <c r="J4361" s="533" t="str">
        <f t="shared" si="4000"/>
        <v>Flush steel doors; 43 mm thick; leaf construction type 3.constructed from steel section frame; galvanized steel sheet both skins, factory primed for painting; including fittings and fixings; complete; as specified and as Drg. A-611</v>
      </c>
      <c r="K4361" s="224" t="s">
        <v>17</v>
      </c>
      <c r="L4361" s="224" t="s">
        <v>218</v>
      </c>
      <c r="M4361" s="446">
        <v>2</v>
      </c>
      <c r="N4361" s="441" t="s">
        <v>39</v>
      </c>
      <c r="O4361" s="441">
        <v>0</v>
      </c>
      <c r="P4361" s="367">
        <v>0</v>
      </c>
      <c r="Q4361" s="25">
        <f t="shared" si="3997"/>
        <v>0</v>
      </c>
      <c r="R4361" s="729">
        <f t="shared" si="3998"/>
        <v>0</v>
      </c>
    </row>
    <row r="4362" spans="1:18" ht="16.5" thickBot="1">
      <c r="A4362" s="533" t="s">
        <v>2784</v>
      </c>
      <c r="B4362" s="533">
        <v>8</v>
      </c>
      <c r="C4362" s="533" t="s">
        <v>201</v>
      </c>
      <c r="D4362" s="572" t="s">
        <v>1615</v>
      </c>
      <c r="E4362" s="571" t="str">
        <f t="shared" si="3983"/>
        <v xml:space="preserve"> HOLLOW METAL DOORS AND FRAMES</v>
      </c>
      <c r="F4362" s="533" t="str">
        <f t="shared" si="3976"/>
        <v>AR</v>
      </c>
      <c r="G4362" s="533" t="s">
        <v>2722</v>
      </c>
      <c r="H4362" s="533">
        <v>245</v>
      </c>
      <c r="I4362" s="533" t="str">
        <f t="shared" ref="I4362:J4362" si="4001">I4360</f>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J4362" s="533" t="str">
        <f t="shared" si="4001"/>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K4362" s="224" t="s">
        <v>19</v>
      </c>
      <c r="L4362" s="224" t="s">
        <v>219</v>
      </c>
      <c r="M4362" s="446">
        <v>1</v>
      </c>
      <c r="N4362" s="441" t="s">
        <v>39</v>
      </c>
      <c r="O4362" s="441">
        <v>0</v>
      </c>
      <c r="P4362" s="367">
        <v>0</v>
      </c>
      <c r="Q4362" s="25">
        <f t="shared" si="3997"/>
        <v>0</v>
      </c>
      <c r="R4362" s="729">
        <f t="shared" si="3998"/>
        <v>0</v>
      </c>
    </row>
    <row r="4363" spans="1:18" ht="16.5" thickBot="1">
      <c r="A4363" s="533" t="s">
        <v>2784</v>
      </c>
      <c r="B4363" s="533">
        <v>8</v>
      </c>
      <c r="C4363" s="533" t="s">
        <v>201</v>
      </c>
      <c r="D4363" s="572" t="s">
        <v>1615</v>
      </c>
      <c r="E4363" s="571" t="str">
        <f t="shared" si="3983"/>
        <v xml:space="preserve"> HOLLOW METAL DOORS AND FRAMES</v>
      </c>
      <c r="F4363" s="533" t="str">
        <f t="shared" si="3976"/>
        <v>AR</v>
      </c>
      <c r="G4363" s="533" t="s">
        <v>2722</v>
      </c>
      <c r="H4363" s="533">
        <v>246</v>
      </c>
      <c r="I4363" s="533" t="str">
        <f t="shared" ref="I4363:J4363" si="4002">I4361</f>
        <v>Flush steel doors; 43 mm thick; leaf construction type 3.constructed from steel section frame; galvanized steel sheet both skins, factory primed for painting; including fittings and fixings; complete; as specified and as Drg. A-611</v>
      </c>
      <c r="J4363" s="533" t="str">
        <f t="shared" si="4002"/>
        <v>Flush steel doors; 43 mm thick; leaf construction type 3.constructed from steel section frame; galvanized steel sheet both skins, factory primed for painting; including fittings and fixings; complete; as specified and as Drg. A-611</v>
      </c>
      <c r="K4363" s="87" t="s">
        <v>15</v>
      </c>
      <c r="L4363" s="87" t="s">
        <v>220</v>
      </c>
      <c r="M4363" s="445">
        <v>3</v>
      </c>
      <c r="N4363" s="442" t="s">
        <v>39</v>
      </c>
      <c r="O4363" s="440">
        <v>375</v>
      </c>
      <c r="P4363" s="367">
        <v>1125</v>
      </c>
      <c r="Q4363" s="25">
        <f t="shared" si="3997"/>
        <v>375</v>
      </c>
      <c r="R4363" s="729">
        <f t="shared" si="3998"/>
        <v>1125</v>
      </c>
    </row>
    <row r="4364" spans="1:18" ht="16.5" thickBot="1">
      <c r="A4364" s="533" t="s">
        <v>2784</v>
      </c>
      <c r="B4364" s="533">
        <v>8</v>
      </c>
      <c r="C4364" s="533" t="s">
        <v>201</v>
      </c>
      <c r="D4364" s="572" t="s">
        <v>1615</v>
      </c>
      <c r="E4364" s="571" t="str">
        <f t="shared" si="3983"/>
        <v xml:space="preserve"> HOLLOW METAL DOORS AND FRAMES</v>
      </c>
      <c r="F4364" s="533" t="str">
        <f t="shared" si="3976"/>
        <v>AR</v>
      </c>
      <c r="G4364" s="533" t="s">
        <v>2722</v>
      </c>
      <c r="H4364" s="533">
        <v>247</v>
      </c>
      <c r="I4364" s="533" t="str">
        <f t="shared" ref="I4364:J4364" si="4003">I4362</f>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J4364" s="533" t="str">
        <f t="shared" si="4003"/>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K4364" s="224" t="s">
        <v>21</v>
      </c>
      <c r="L4364" s="224" t="s">
        <v>221</v>
      </c>
      <c r="M4364" s="446">
        <v>1</v>
      </c>
      <c r="N4364" s="441" t="s">
        <v>39</v>
      </c>
      <c r="O4364" s="441">
        <v>0</v>
      </c>
      <c r="P4364" s="367">
        <v>0</v>
      </c>
      <c r="Q4364" s="25">
        <f t="shared" si="3997"/>
        <v>0</v>
      </c>
      <c r="R4364" s="729">
        <f t="shared" si="3998"/>
        <v>0</v>
      </c>
    </row>
    <row r="4365" spans="1:18" ht="16.5" thickBot="1">
      <c r="A4365" s="533" t="s">
        <v>2784</v>
      </c>
      <c r="B4365" s="533">
        <v>8</v>
      </c>
      <c r="C4365" s="533" t="s">
        <v>201</v>
      </c>
      <c r="D4365" s="572" t="s">
        <v>1615</v>
      </c>
      <c r="E4365" s="571" t="str">
        <f t="shared" si="3983"/>
        <v xml:space="preserve"> HOLLOW METAL DOORS AND FRAMES</v>
      </c>
      <c r="F4365" s="533" t="str">
        <f t="shared" si="3976"/>
        <v>AR</v>
      </c>
      <c r="G4365" s="533" t="s">
        <v>2722</v>
      </c>
      <c r="H4365" s="533">
        <v>248</v>
      </c>
      <c r="I4365" s="533" t="str">
        <f t="shared" ref="I4365:J4365" si="4004">I4363</f>
        <v>Flush steel doors; 43 mm thick; leaf construction type 3.constructed from steel section frame; galvanized steel sheet both skins, factory primed for painting; including fittings and fixings; complete; as specified and as Drg. A-611</v>
      </c>
      <c r="J4365" s="533" t="str">
        <f t="shared" si="4004"/>
        <v>Flush steel doors; 43 mm thick; leaf construction type 3.constructed from steel section frame; galvanized steel sheet both skins, factory primed for painting; including fittings and fixings; complete; as specified and as Drg. A-611</v>
      </c>
      <c r="K4365" s="87" t="s">
        <v>17</v>
      </c>
      <c r="L4365" s="87" t="s">
        <v>222</v>
      </c>
      <c r="M4365" s="445">
        <v>1</v>
      </c>
      <c r="N4365" s="442" t="s">
        <v>39</v>
      </c>
      <c r="O4365" s="440">
        <v>938</v>
      </c>
      <c r="P4365" s="367">
        <v>938</v>
      </c>
      <c r="Q4365" s="25">
        <f t="shared" si="3997"/>
        <v>938</v>
      </c>
      <c r="R4365" s="729">
        <f t="shared" si="3998"/>
        <v>938</v>
      </c>
    </row>
    <row r="4366" spans="1:18" ht="16.5" thickBot="1">
      <c r="A4366" s="533" t="s">
        <v>2784</v>
      </c>
      <c r="B4366" s="533">
        <v>8</v>
      </c>
      <c r="C4366" s="533" t="s">
        <v>201</v>
      </c>
      <c r="D4366" s="572" t="s">
        <v>1615</v>
      </c>
      <c r="E4366" s="571" t="str">
        <f t="shared" si="3983"/>
        <v xml:space="preserve"> HOLLOW METAL DOORS AND FRAMES</v>
      </c>
      <c r="F4366" s="533" t="str">
        <f t="shared" si="3976"/>
        <v>AR</v>
      </c>
      <c r="G4366" s="533" t="s">
        <v>2725</v>
      </c>
      <c r="H4366" s="533">
        <v>249</v>
      </c>
      <c r="I4366" s="533" t="str">
        <f>L4366</f>
        <v>Louvered steel doors; 43 mm thick; leaf construction type 5; galvanized; zinc coated and factory primed for painting; including fittings and fixings; complete; as specified and as Drg. A-611</v>
      </c>
      <c r="J4366" s="533" t="str">
        <f>L4366</f>
        <v>Louvered steel doors; 43 mm thick; leaf construction type 5; galvanized; zinc coated and factory primed for painting; including fittings and fixings; complete; as specified and as Drg. A-611</v>
      </c>
      <c r="K4366" s="87"/>
      <c r="L4366" s="87" t="s">
        <v>223</v>
      </c>
      <c r="M4366" s="466"/>
      <c r="N4366" s="440"/>
      <c r="O4366" s="440">
        <v>0</v>
      </c>
      <c r="P4366" s="367"/>
      <c r="Q4366" s="367"/>
    </row>
    <row r="4367" spans="1:18" ht="16.5" thickBot="1">
      <c r="A4367" s="533" t="s">
        <v>2784</v>
      </c>
      <c r="B4367" s="533">
        <v>8</v>
      </c>
      <c r="C4367" s="533" t="s">
        <v>201</v>
      </c>
      <c r="D4367" s="572" t="s">
        <v>1615</v>
      </c>
      <c r="E4367" s="571" t="str">
        <f t="shared" si="3983"/>
        <v xml:space="preserve"> HOLLOW METAL DOORS AND FRAMES</v>
      </c>
      <c r="F4367" s="533" t="str">
        <f t="shared" si="3976"/>
        <v>AR</v>
      </c>
      <c r="G4367" s="533" t="s">
        <v>2722</v>
      </c>
      <c r="H4367" s="533">
        <v>250</v>
      </c>
      <c r="I4367" s="533" t="str">
        <f t="shared" ref="I4367:J4367" si="4005">I4365</f>
        <v>Flush steel doors; 43 mm thick; leaf construction type 3.constructed from steel section frame; galvanized steel sheet both skins, factory primed for painting; including fittings and fixings; complete; as specified and as Drg. A-611</v>
      </c>
      <c r="J4367" s="533" t="str">
        <f t="shared" si="4005"/>
        <v>Flush steel doors; 43 mm thick; leaf construction type 3.constructed from steel section frame; galvanized steel sheet both skins, factory primed for painting; including fittings and fixings; complete; as specified and as Drg. A-611</v>
      </c>
      <c r="K4367" s="87" t="s">
        <v>13</v>
      </c>
      <c r="L4367" s="87" t="s">
        <v>224</v>
      </c>
      <c r="M4367" s="445">
        <v>2</v>
      </c>
      <c r="N4367" s="442" t="s">
        <v>39</v>
      </c>
      <c r="O4367" s="440">
        <v>800</v>
      </c>
      <c r="P4367" s="367">
        <v>1600</v>
      </c>
      <c r="Q4367" s="25">
        <f t="shared" ref="Q4367:Q4369" si="4006">O4367</f>
        <v>800</v>
      </c>
      <c r="R4367" s="729">
        <f t="shared" ref="R4367:R4369" si="4007">P4367</f>
        <v>1600</v>
      </c>
    </row>
    <row r="4368" spans="1:18" ht="15.75">
      <c r="A4368" s="533" t="s">
        <v>2784</v>
      </c>
      <c r="B4368" s="533">
        <v>8</v>
      </c>
      <c r="C4368" s="533" t="s">
        <v>201</v>
      </c>
      <c r="D4368" s="572" t="s">
        <v>1615</v>
      </c>
      <c r="E4368" s="571" t="str">
        <f t="shared" si="3983"/>
        <v xml:space="preserve"> HOLLOW METAL DOORS AND FRAMES</v>
      </c>
      <c r="F4368" s="533" t="str">
        <f t="shared" si="3976"/>
        <v>AR</v>
      </c>
      <c r="G4368" s="533" t="s">
        <v>2722</v>
      </c>
      <c r="H4368" s="533">
        <v>251</v>
      </c>
      <c r="I4368" s="533" t="str">
        <f t="shared" ref="I4368:J4368" si="4008">I4366</f>
        <v>Louvered steel doors; 43 mm thick; leaf construction type 5; galvanized; zinc coated and factory primed for painting; including fittings and fixings; complete; as specified and as Drg. A-611</v>
      </c>
      <c r="J4368" s="533" t="str">
        <f t="shared" si="4008"/>
        <v>Louvered steel doors; 43 mm thick; leaf construction type 5; galvanized; zinc coated and factory primed for painting; including fittings and fixings; complete; as specified and as Drg. A-611</v>
      </c>
      <c r="K4368" s="224" t="s">
        <v>15</v>
      </c>
      <c r="L4368" s="224" t="s">
        <v>225</v>
      </c>
      <c r="M4368" s="446">
        <v>1</v>
      </c>
      <c r="N4368" s="441" t="s">
        <v>39</v>
      </c>
      <c r="O4368" s="441">
        <v>0</v>
      </c>
      <c r="P4368" s="367">
        <v>0</v>
      </c>
      <c r="Q4368" s="25">
        <f t="shared" si="4006"/>
        <v>0</v>
      </c>
      <c r="R4368" s="729">
        <f t="shared" si="4007"/>
        <v>0</v>
      </c>
    </row>
    <row r="4369" spans="1:18" ht="15.75">
      <c r="A4369" s="533" t="s">
        <v>2784</v>
      </c>
      <c r="B4369" s="533">
        <v>8</v>
      </c>
      <c r="C4369" s="533" t="s">
        <v>201</v>
      </c>
      <c r="D4369" s="572" t="s">
        <v>1615</v>
      </c>
      <c r="E4369" s="571" t="str">
        <f t="shared" si="3983"/>
        <v xml:space="preserve"> HOLLOW METAL DOORS AND FRAMES</v>
      </c>
      <c r="F4369" s="533" t="str">
        <f t="shared" si="3976"/>
        <v>AR</v>
      </c>
      <c r="G4369" s="533" t="s">
        <v>2722</v>
      </c>
      <c r="H4369" s="533">
        <v>252</v>
      </c>
      <c r="I4369" s="533" t="str">
        <f t="shared" ref="I4369:J4369" si="4009">I4367</f>
        <v>Flush steel doors; 43 mm thick; leaf construction type 3.constructed from steel section frame; galvanized steel sheet both skins, factory primed for painting; including fittings and fixings; complete; as specified and as Drg. A-611</v>
      </c>
      <c r="J4369" s="533" t="str">
        <f t="shared" si="4009"/>
        <v>Flush steel doors; 43 mm thick; leaf construction type 3.constructed from steel section frame; galvanized steel sheet both skins, factory primed for painting; including fittings and fixings; complete; as specified and as Drg. A-611</v>
      </c>
      <c r="K4369" s="224" t="s">
        <v>17</v>
      </c>
      <c r="L4369" s="224" t="s">
        <v>226</v>
      </c>
      <c r="M4369" s="446">
        <v>1</v>
      </c>
      <c r="N4369" s="441" t="s">
        <v>39</v>
      </c>
      <c r="O4369" s="441">
        <v>0</v>
      </c>
      <c r="P4369" s="367">
        <v>0</v>
      </c>
      <c r="Q4369" s="25">
        <f t="shared" si="4006"/>
        <v>0</v>
      </c>
      <c r="R4369" s="729">
        <f t="shared" si="4007"/>
        <v>0</v>
      </c>
    </row>
    <row r="4370" spans="1:18" ht="15.75">
      <c r="A4370" s="533" t="s">
        <v>2784</v>
      </c>
      <c r="B4370" s="533">
        <v>8</v>
      </c>
      <c r="C4370" s="533" t="s">
        <v>201</v>
      </c>
      <c r="D4370" s="572" t="s">
        <v>1615</v>
      </c>
      <c r="E4370" s="571" t="str">
        <f t="shared" si="3983"/>
        <v xml:space="preserve"> HOLLOW METAL DOORS AND FRAMES</v>
      </c>
      <c r="F4370" s="533" t="str">
        <f t="shared" si="3976"/>
        <v>AR</v>
      </c>
      <c r="G4370" s="533" t="s">
        <v>2725</v>
      </c>
      <c r="H4370" s="533">
        <v>253</v>
      </c>
      <c r="I4370" s="533" t="str">
        <f>L4370</f>
        <v>Special doors; including ironmongery, accessories, painting, fittings and fixings; complete; as specified and as Drg. A-611</v>
      </c>
      <c r="J4370" s="533" t="str">
        <f>L4370</f>
        <v>Special doors; including ironmongery, accessories, painting, fittings and fixings; complete; as specified and as Drg. A-611</v>
      </c>
      <c r="K4370" s="224"/>
      <c r="L4370" s="224" t="s">
        <v>1075</v>
      </c>
      <c r="M4370" s="624"/>
      <c r="N4370" s="441"/>
      <c r="O4370" s="441">
        <v>0</v>
      </c>
      <c r="P4370" s="367"/>
      <c r="Q4370" s="367"/>
    </row>
    <row r="4371" spans="1:18" ht="15.75">
      <c r="A4371" s="533" t="s">
        <v>2784</v>
      </c>
      <c r="B4371" s="533">
        <v>8</v>
      </c>
      <c r="C4371" s="533" t="s">
        <v>201</v>
      </c>
      <c r="D4371" s="572" t="s">
        <v>1615</v>
      </c>
      <c r="E4371" s="571" t="str">
        <f t="shared" si="3983"/>
        <v xml:space="preserve"> HOLLOW METAL DOORS AND FRAMES</v>
      </c>
      <c r="F4371" s="533" t="str">
        <f t="shared" si="3976"/>
        <v>AR</v>
      </c>
      <c r="G4371" s="533" t="s">
        <v>2722</v>
      </c>
      <c r="H4371" s="533">
        <v>254</v>
      </c>
      <c r="I4371" s="533" t="str">
        <f t="shared" ref="I4371:J4371" si="4010">I4369</f>
        <v>Flush steel doors; 43 mm thick; leaf construction type 3.constructed from steel section frame; galvanized steel sheet both skins, factory primed for painting; including fittings and fixings; complete; as specified and as Drg. A-611</v>
      </c>
      <c r="J4371" s="533" t="str">
        <f t="shared" si="4010"/>
        <v>Flush steel doors; 43 mm thick; leaf construction type 3.constructed from steel section frame; galvanized steel sheet both skins, factory primed for painting; including fittings and fixings; complete; as specified and as Drg. A-611</v>
      </c>
      <c r="K4371" s="224" t="s">
        <v>19</v>
      </c>
      <c r="L4371" s="224" t="s">
        <v>227</v>
      </c>
      <c r="M4371" s="446">
        <v>1</v>
      </c>
      <c r="N4371" s="441" t="s">
        <v>39</v>
      </c>
      <c r="O4371" s="441">
        <v>0</v>
      </c>
      <c r="P4371" s="367">
        <v>0</v>
      </c>
      <c r="Q4371" s="25">
        <f t="shared" ref="Q4371:Q4374" si="4011">O4371</f>
        <v>0</v>
      </c>
      <c r="R4371" s="729">
        <f t="shared" ref="R4371:R4374" si="4012">P4371</f>
        <v>0</v>
      </c>
    </row>
    <row r="4372" spans="1:18" ht="15.75">
      <c r="A4372" s="533" t="s">
        <v>2784</v>
      </c>
      <c r="B4372" s="533">
        <v>8</v>
      </c>
      <c r="C4372" s="533" t="s">
        <v>201</v>
      </c>
      <c r="D4372" s="572" t="s">
        <v>1615</v>
      </c>
      <c r="E4372" s="571" t="str">
        <f t="shared" si="3983"/>
        <v xml:space="preserve"> HOLLOW METAL DOORS AND FRAMES</v>
      </c>
      <c r="F4372" s="533" t="str">
        <f t="shared" si="3976"/>
        <v>AR</v>
      </c>
      <c r="G4372" s="533" t="s">
        <v>2722</v>
      </c>
      <c r="H4372" s="533">
        <v>255</v>
      </c>
      <c r="I4372" s="533" t="str">
        <f t="shared" ref="I4372:J4372" si="4013">I4370</f>
        <v>Special doors; including ironmongery, accessories, painting, fittings and fixings; complete; as specified and as Drg. A-611</v>
      </c>
      <c r="J4372" s="533" t="str">
        <f t="shared" si="4013"/>
        <v>Special doors; including ironmongery, accessories, painting, fittings and fixings; complete; as specified and as Drg. A-611</v>
      </c>
      <c r="K4372" s="224" t="s">
        <v>20</v>
      </c>
      <c r="L4372" s="224" t="s">
        <v>228</v>
      </c>
      <c r="M4372" s="446">
        <v>2</v>
      </c>
      <c r="N4372" s="441" t="s">
        <v>39</v>
      </c>
      <c r="O4372" s="441">
        <v>0</v>
      </c>
      <c r="P4372" s="367">
        <v>0</v>
      </c>
      <c r="Q4372" s="25">
        <f t="shared" si="4011"/>
        <v>0</v>
      </c>
      <c r="R4372" s="729">
        <f t="shared" si="4012"/>
        <v>0</v>
      </c>
    </row>
    <row r="4373" spans="1:18" ht="15.75">
      <c r="A4373" s="533" t="s">
        <v>2784</v>
      </c>
      <c r="B4373" s="533">
        <v>8</v>
      </c>
      <c r="C4373" s="533" t="s">
        <v>201</v>
      </c>
      <c r="D4373" s="572" t="s">
        <v>1615</v>
      </c>
      <c r="E4373" s="571" t="str">
        <f t="shared" si="3983"/>
        <v xml:space="preserve"> HOLLOW METAL DOORS AND FRAMES</v>
      </c>
      <c r="F4373" s="533" t="str">
        <f t="shared" si="3976"/>
        <v>AR</v>
      </c>
      <c r="G4373" s="533" t="s">
        <v>2722</v>
      </c>
      <c r="H4373" s="533">
        <v>256</v>
      </c>
      <c r="I4373" s="533" t="str">
        <f t="shared" ref="I4373:J4373" si="4014">I4371</f>
        <v>Flush steel doors; 43 mm thick; leaf construction type 3.constructed from steel section frame; galvanized steel sheet both skins, factory primed for painting; including fittings and fixings; complete; as specified and as Drg. A-611</v>
      </c>
      <c r="J4373" s="533" t="str">
        <f t="shared" si="4014"/>
        <v>Flush steel doors; 43 mm thick; leaf construction type 3.constructed from steel section frame; galvanized steel sheet both skins, factory primed for painting; including fittings and fixings; complete; as specified and as Drg. A-611</v>
      </c>
      <c r="K4373" s="224" t="s">
        <v>21</v>
      </c>
      <c r="L4373" s="224" t="s">
        <v>229</v>
      </c>
      <c r="M4373" s="446">
        <v>2</v>
      </c>
      <c r="N4373" s="441" t="s">
        <v>39</v>
      </c>
      <c r="O4373" s="441">
        <v>0</v>
      </c>
      <c r="P4373" s="367">
        <v>0</v>
      </c>
      <c r="Q4373" s="25">
        <f t="shared" si="4011"/>
        <v>0</v>
      </c>
      <c r="R4373" s="729">
        <f t="shared" si="4012"/>
        <v>0</v>
      </c>
    </row>
    <row r="4374" spans="1:18" ht="15.75">
      <c r="A4374" s="533" t="s">
        <v>2784</v>
      </c>
      <c r="B4374" s="533">
        <v>8</v>
      </c>
      <c r="C4374" s="533" t="s">
        <v>201</v>
      </c>
      <c r="D4374" s="572" t="s">
        <v>1615</v>
      </c>
      <c r="E4374" s="571" t="str">
        <f t="shared" si="3983"/>
        <v xml:space="preserve"> HOLLOW METAL DOORS AND FRAMES</v>
      </c>
      <c r="F4374" s="533" t="str">
        <f t="shared" si="3976"/>
        <v>AR</v>
      </c>
      <c r="G4374" s="533" t="s">
        <v>2722</v>
      </c>
      <c r="H4374" s="533">
        <v>257</v>
      </c>
      <c r="I4374" s="533" t="str">
        <f t="shared" ref="I4374:J4374" si="4015">I4372</f>
        <v>Special doors; including ironmongery, accessories, painting, fittings and fixings; complete; as specified and as Drg. A-611</v>
      </c>
      <c r="J4374" s="533" t="str">
        <f t="shared" si="4015"/>
        <v>Special doors; including ironmongery, accessories, painting, fittings and fixings; complete; as specified and as Drg. A-611</v>
      </c>
      <c r="K4374" s="224" t="s">
        <v>45</v>
      </c>
      <c r="L4374" s="224" t="s">
        <v>230</v>
      </c>
      <c r="M4374" s="446">
        <v>1</v>
      </c>
      <c r="N4374" s="441" t="s">
        <v>39</v>
      </c>
      <c r="O4374" s="441">
        <v>0</v>
      </c>
      <c r="P4374" s="367">
        <v>0</v>
      </c>
      <c r="Q4374" s="25">
        <f t="shared" si="4011"/>
        <v>0</v>
      </c>
      <c r="R4374" s="729">
        <f t="shared" si="4012"/>
        <v>0</v>
      </c>
    </row>
    <row r="4375" spans="1:18" ht="16.5" thickBot="1">
      <c r="A4375" s="533" t="s">
        <v>2784</v>
      </c>
      <c r="B4375" s="533">
        <v>8</v>
      </c>
      <c r="C4375" s="533" t="s">
        <v>201</v>
      </c>
      <c r="D4375" s="572" t="s">
        <v>1615</v>
      </c>
      <c r="E4375" s="571" t="str">
        <f t="shared" si="3983"/>
        <v xml:space="preserve"> HOLLOW METAL DOORS AND FRAMES</v>
      </c>
      <c r="F4375" s="533" t="str">
        <f t="shared" si="3976"/>
        <v>AR</v>
      </c>
      <c r="G4375" s="533" t="s">
        <v>2725</v>
      </c>
      <c r="H4375" s="533">
        <v>258</v>
      </c>
      <c r="I4375" s="533" t="str">
        <f>L4375</f>
        <v>Steel hollow door frames; zinc coated and factory primed for painting; including fixings and fillings solid with mortar; as specified and as Drg. A-611</v>
      </c>
      <c r="J4375" s="533" t="str">
        <f>L4375</f>
        <v>Steel hollow door frames; zinc coated and factory primed for painting; including fixings and fillings solid with mortar; as specified and as Drg. A-611</v>
      </c>
      <c r="K4375" s="87"/>
      <c r="L4375" s="87" t="s">
        <v>231</v>
      </c>
      <c r="M4375" s="466"/>
      <c r="N4375" s="440"/>
      <c r="O4375" s="440">
        <v>0</v>
      </c>
      <c r="P4375" s="367"/>
      <c r="Q4375" s="367"/>
    </row>
    <row r="4376" spans="1:18" ht="16.5" thickBot="1">
      <c r="A4376" s="533" t="s">
        <v>2784</v>
      </c>
      <c r="B4376" s="533">
        <v>8</v>
      </c>
      <c r="C4376" s="533" t="s">
        <v>201</v>
      </c>
      <c r="D4376" s="572" t="s">
        <v>1615</v>
      </c>
      <c r="E4376" s="571" t="str">
        <f t="shared" si="3983"/>
        <v xml:space="preserve"> HOLLOW METAL DOORS AND FRAMES</v>
      </c>
      <c r="F4376" s="533" t="str">
        <f t="shared" si="3976"/>
        <v>AR</v>
      </c>
      <c r="G4376" s="533" t="s">
        <v>2722</v>
      </c>
      <c r="H4376" s="533">
        <v>259</v>
      </c>
      <c r="I4376" s="533" t="str">
        <f t="shared" ref="I4376:J4376" si="4016">I4374</f>
        <v>Special doors; including ironmongery, accessories, painting, fittings and fixings; complete; as specified and as Drg. A-611</v>
      </c>
      <c r="J4376" s="533" t="str">
        <f t="shared" si="4016"/>
        <v>Special doors; including ironmongery, accessories, painting, fittings and fixings; complete; as specified and as Drg. A-611</v>
      </c>
      <c r="K4376" s="87" t="s">
        <v>15</v>
      </c>
      <c r="L4376" s="87" t="s">
        <v>232</v>
      </c>
      <c r="M4376" s="445">
        <v>300</v>
      </c>
      <c r="N4376" s="442" t="s">
        <v>95</v>
      </c>
      <c r="O4376" s="440">
        <v>22</v>
      </c>
      <c r="P4376" s="367">
        <v>6600</v>
      </c>
      <c r="Q4376" s="25">
        <f t="shared" ref="Q4376:Q4377" si="4017">O4376</f>
        <v>22</v>
      </c>
      <c r="R4376" s="729">
        <f t="shared" ref="R4376:R4377" si="4018">P4376</f>
        <v>6600</v>
      </c>
    </row>
    <row r="4377" spans="1:18" ht="15.75">
      <c r="A4377" s="533" t="s">
        <v>2784</v>
      </c>
      <c r="B4377" s="533">
        <v>8</v>
      </c>
      <c r="C4377" s="533" t="s">
        <v>201</v>
      </c>
      <c r="D4377" s="572" t="s">
        <v>1615</v>
      </c>
      <c r="E4377" s="571" t="str">
        <f t="shared" si="3983"/>
        <v xml:space="preserve"> HOLLOW METAL DOORS AND FRAMES</v>
      </c>
      <c r="F4377" s="533" t="str">
        <f t="shared" si="3976"/>
        <v>AR</v>
      </c>
      <c r="G4377" s="533" t="s">
        <v>2722</v>
      </c>
      <c r="H4377" s="533">
        <v>260</v>
      </c>
      <c r="I4377" s="533" t="str">
        <f t="shared" ref="I4377:J4377" si="4019">I4375</f>
        <v>Steel hollow door frames; zinc coated and factory primed for painting; including fixings and fillings solid with mortar; as specified and as Drg. A-611</v>
      </c>
      <c r="J4377" s="533" t="str">
        <f t="shared" si="4019"/>
        <v>Steel hollow door frames; zinc coated and factory primed for painting; including fixings and fillings solid with mortar; as specified and as Drg. A-611</v>
      </c>
      <c r="K4377" s="224" t="s">
        <v>50</v>
      </c>
      <c r="L4377" s="224" t="s">
        <v>233</v>
      </c>
      <c r="M4377" s="446">
        <v>7</v>
      </c>
      <c r="N4377" s="441" t="s">
        <v>95</v>
      </c>
      <c r="O4377" s="441">
        <v>0</v>
      </c>
      <c r="P4377" s="367"/>
      <c r="Q4377" s="25">
        <f t="shared" si="4017"/>
        <v>0</v>
      </c>
      <c r="R4377" s="729">
        <f t="shared" si="4018"/>
        <v>0</v>
      </c>
    </row>
    <row r="4378" spans="1:18" ht="15.75">
      <c r="A4378" s="533" t="s">
        <v>2784</v>
      </c>
      <c r="B4378" s="533">
        <v>8</v>
      </c>
      <c r="C4378" s="533" t="s">
        <v>201</v>
      </c>
      <c r="D4378" s="572" t="s">
        <v>1615</v>
      </c>
      <c r="E4378" s="571" t="str">
        <f t="shared" si="3983"/>
        <v xml:space="preserve"> HOLLOW METAL DOORS AND FRAMES</v>
      </c>
      <c r="F4378" s="533" t="str">
        <f t="shared" si="3976"/>
        <v>AR</v>
      </c>
      <c r="G4378" s="533" t="s">
        <v>2725</v>
      </c>
      <c r="H4378" s="533">
        <v>261</v>
      </c>
      <c r="I4378" s="533" t="str">
        <f>L4378</f>
        <v>Steel hollow door frames; fire rated, zinc coated and factory primed for painting; including fixings and filling solid with mortar; as specified and as Drg. A-611</v>
      </c>
      <c r="J4378" s="533" t="str">
        <f>L4378</f>
        <v>Steel hollow door frames; fire rated, zinc coated and factory primed for painting; including fixings and filling solid with mortar; as specified and as Drg. A-611</v>
      </c>
      <c r="K4378" s="87"/>
      <c r="L4378" s="87" t="s">
        <v>234</v>
      </c>
      <c r="M4378" s="466"/>
      <c r="N4378" s="440"/>
      <c r="O4378" s="440">
        <v>0</v>
      </c>
      <c r="P4378" s="367"/>
      <c r="Q4378" s="367"/>
    </row>
    <row r="4379" spans="1:18" ht="15.75">
      <c r="A4379" s="533" t="s">
        <v>2784</v>
      </c>
      <c r="B4379" s="533">
        <v>8</v>
      </c>
      <c r="C4379" s="533" t="s">
        <v>201</v>
      </c>
      <c r="D4379" s="572" t="s">
        <v>1615</v>
      </c>
      <c r="E4379" s="571" t="str">
        <f t="shared" si="3983"/>
        <v xml:space="preserve"> HOLLOW METAL DOORS AND FRAMES</v>
      </c>
      <c r="F4379" s="533" t="str">
        <f t="shared" si="3976"/>
        <v>AR</v>
      </c>
      <c r="G4379" s="533" t="s">
        <v>2722</v>
      </c>
      <c r="H4379" s="533">
        <v>262</v>
      </c>
      <c r="I4379" s="533" t="str">
        <f t="shared" ref="I4379:J4379" si="4020">I4377</f>
        <v>Steel hollow door frames; zinc coated and factory primed for painting; including fixings and fillings solid with mortar; as specified and as Drg. A-611</v>
      </c>
      <c r="J4379" s="533" t="str">
        <f t="shared" si="4020"/>
        <v>Steel hollow door frames; zinc coated and factory primed for painting; including fixings and fillings solid with mortar; as specified and as Drg. A-611</v>
      </c>
      <c r="K4379" s="224" t="s">
        <v>13</v>
      </c>
      <c r="L4379" s="224" t="s">
        <v>235</v>
      </c>
      <c r="M4379" s="446">
        <v>65</v>
      </c>
      <c r="N4379" s="441" t="s">
        <v>95</v>
      </c>
      <c r="O4379" s="441">
        <v>0</v>
      </c>
      <c r="P4379" s="367"/>
      <c r="Q4379" s="25">
        <f t="shared" ref="Q4379:Q4382" si="4021">O4379</f>
        <v>0</v>
      </c>
      <c r="R4379" s="729">
        <f t="shared" ref="R4379:R4382" si="4022">P4379</f>
        <v>0</v>
      </c>
    </row>
    <row r="4380" spans="1:18" ht="15.75">
      <c r="A4380" s="533" t="s">
        <v>2784</v>
      </c>
      <c r="B4380" s="533">
        <v>8</v>
      </c>
      <c r="C4380" s="533" t="s">
        <v>201</v>
      </c>
      <c r="D4380" s="572" t="s">
        <v>1615</v>
      </c>
      <c r="E4380" s="571" t="str">
        <f t="shared" si="3983"/>
        <v xml:space="preserve"> HOLLOW METAL DOORS AND FRAMES</v>
      </c>
      <c r="F4380" s="533" t="str">
        <f t="shared" si="3976"/>
        <v>AR</v>
      </c>
      <c r="G4380" s="533" t="s">
        <v>2722</v>
      </c>
      <c r="H4380" s="533">
        <v>263</v>
      </c>
      <c r="I4380" s="533" t="str">
        <f t="shared" ref="I4380:J4380" si="4023">I4378</f>
        <v>Steel hollow door frames; fire rated, zinc coated and factory primed for painting; including fixings and filling solid with mortar; as specified and as Drg. A-611</v>
      </c>
      <c r="J4380" s="533" t="str">
        <f t="shared" si="4023"/>
        <v>Steel hollow door frames; fire rated, zinc coated and factory primed for painting; including fixings and filling solid with mortar; as specified and as Drg. A-611</v>
      </c>
      <c r="K4380" s="224" t="s">
        <v>15</v>
      </c>
      <c r="L4380" s="224" t="s">
        <v>236</v>
      </c>
      <c r="M4380" s="446">
        <v>44</v>
      </c>
      <c r="N4380" s="441" t="s">
        <v>95</v>
      </c>
      <c r="O4380" s="441">
        <v>0</v>
      </c>
      <c r="P4380" s="367">
        <v>0</v>
      </c>
      <c r="Q4380" s="25">
        <f t="shared" si="4021"/>
        <v>0</v>
      </c>
      <c r="R4380" s="729">
        <f t="shared" si="4022"/>
        <v>0</v>
      </c>
    </row>
    <row r="4381" spans="1:18" ht="16.5" thickBot="1">
      <c r="A4381" s="533" t="s">
        <v>2784</v>
      </c>
      <c r="B4381" s="533">
        <v>8</v>
      </c>
      <c r="C4381" s="533" t="s">
        <v>201</v>
      </c>
      <c r="D4381" s="572" t="s">
        <v>1615</v>
      </c>
      <c r="E4381" s="571" t="str">
        <f t="shared" si="3983"/>
        <v xml:space="preserve"> HOLLOW METAL DOORS AND FRAMES</v>
      </c>
      <c r="F4381" s="533" t="str">
        <f t="shared" si="3976"/>
        <v>AR</v>
      </c>
      <c r="G4381" s="533" t="s">
        <v>2722</v>
      </c>
      <c r="H4381" s="533">
        <v>264</v>
      </c>
      <c r="I4381" s="533" t="str">
        <f t="shared" ref="I4381:J4381" si="4024">I4379</f>
        <v>Steel hollow door frames; zinc coated and factory primed for painting; including fixings and fillings solid with mortar; as specified and as Drg. A-611</v>
      </c>
      <c r="J4381" s="533" t="str">
        <f t="shared" si="4024"/>
        <v>Steel hollow door frames; zinc coated and factory primed for painting; including fixings and fillings solid with mortar; as specified and as Drg. A-611</v>
      </c>
      <c r="K4381" s="224" t="s">
        <v>17</v>
      </c>
      <c r="L4381" s="224" t="s">
        <v>237</v>
      </c>
      <c r="M4381" s="446">
        <v>109</v>
      </c>
      <c r="N4381" s="441" t="s">
        <v>95</v>
      </c>
      <c r="O4381" s="441">
        <v>0</v>
      </c>
      <c r="P4381" s="367"/>
      <c r="Q4381" s="25">
        <f t="shared" si="4021"/>
        <v>0</v>
      </c>
      <c r="R4381" s="729">
        <f t="shared" si="4022"/>
        <v>0</v>
      </c>
    </row>
    <row r="4382" spans="1:18" ht="16.5" thickBot="1">
      <c r="A4382" s="533" t="s">
        <v>2784</v>
      </c>
      <c r="B4382" s="533">
        <v>8</v>
      </c>
      <c r="C4382" s="533" t="s">
        <v>201</v>
      </c>
      <c r="D4382" s="572" t="s">
        <v>1615</v>
      </c>
      <c r="E4382" s="571" t="str">
        <f t="shared" si="3983"/>
        <v xml:space="preserve"> HOLLOW METAL DOORS AND FRAMES</v>
      </c>
      <c r="F4382" s="533" t="str">
        <f t="shared" si="3976"/>
        <v>AR</v>
      </c>
      <c r="G4382" s="533" t="s">
        <v>2722</v>
      </c>
      <c r="H4382" s="533">
        <v>265</v>
      </c>
      <c r="I4382" s="533" t="str">
        <f t="shared" ref="I4382:J4382" si="4025">I4380</f>
        <v>Steel hollow door frames; fire rated, zinc coated and factory primed for painting; including fixings and filling solid with mortar; as specified and as Drg. A-611</v>
      </c>
      <c r="J4382" s="533" t="str">
        <f t="shared" si="4025"/>
        <v>Steel hollow door frames; fire rated, zinc coated and factory primed for painting; including fixings and filling solid with mortar; as specified and as Drg. A-611</v>
      </c>
      <c r="K4382" s="87" t="s">
        <v>13</v>
      </c>
      <c r="L4382" s="87" t="s">
        <v>238</v>
      </c>
      <c r="M4382" s="445">
        <v>5</v>
      </c>
      <c r="N4382" s="442" t="s">
        <v>95</v>
      </c>
      <c r="O4382" s="440">
        <v>29</v>
      </c>
      <c r="P4382" s="367">
        <v>145</v>
      </c>
      <c r="Q4382" s="25">
        <f t="shared" si="4021"/>
        <v>29</v>
      </c>
      <c r="R4382" s="729">
        <f t="shared" si="4022"/>
        <v>145</v>
      </c>
    </row>
    <row r="4383" spans="1:18" ht="15.75">
      <c r="A4383" s="533" t="s">
        <v>2784</v>
      </c>
      <c r="B4383" s="533">
        <v>8</v>
      </c>
      <c r="C4383" s="533" t="s">
        <v>201</v>
      </c>
      <c r="D4383" s="572" t="s">
        <v>1619</v>
      </c>
      <c r="E4383" s="571" t="s">
        <v>1228</v>
      </c>
      <c r="F4383" s="533" t="str">
        <f t="shared" si="3976"/>
        <v>AR</v>
      </c>
      <c r="G4383" s="533" t="s">
        <v>2725</v>
      </c>
      <c r="H4383" s="533">
        <v>266</v>
      </c>
      <c r="I4383" s="533" t="str">
        <f t="shared" ref="I4383:I4384" si="4026">L4383</f>
        <v>081416 - FLUSH WOOD DOORS</v>
      </c>
      <c r="J4383" s="533" t="str">
        <f t="shared" ref="J4383:J4384" si="4027">L4383</f>
        <v>081416 - FLUSH WOOD DOORS</v>
      </c>
      <c r="K4383" s="87"/>
      <c r="L4383" s="87" t="s">
        <v>239</v>
      </c>
      <c r="M4383" s="466"/>
      <c r="N4383" s="440"/>
      <c r="O4383" s="440">
        <v>0</v>
      </c>
      <c r="P4383" s="367"/>
      <c r="Q4383" s="367"/>
    </row>
    <row r="4384" spans="1:18" ht="15.75">
      <c r="A4384" s="533" t="s">
        <v>2784</v>
      </c>
      <c r="B4384" s="533">
        <v>8</v>
      </c>
      <c r="C4384" s="533" t="s">
        <v>201</v>
      </c>
      <c r="D4384" s="572" t="s">
        <v>1619</v>
      </c>
      <c r="E4384" s="571" t="str">
        <f t="shared" ref="E4384:E4413" si="4028">E4383</f>
        <v xml:space="preserve"> FLUSH WOOD DOORS</v>
      </c>
      <c r="F4384" s="533" t="str">
        <f t="shared" si="3976"/>
        <v>AR</v>
      </c>
      <c r="G4384" s="533" t="s">
        <v>2725</v>
      </c>
      <c r="H4384" s="533">
        <v>267</v>
      </c>
      <c r="I4384" s="533" t="str">
        <f t="shared" si="4026"/>
        <v>Flush wood doors; semi-solid core, 43 thick, leaf construction type 1; comprising preservative treated softwood framing and noggins faced both sides with 6 mm plywood glued and pressed to framing and lipped on all edges with hardwood, veneered faced, finished to receive clear finish paint; including fittings and fixings; complete; as specified and as Drg. A-611</v>
      </c>
      <c r="J4384" s="533" t="str">
        <f t="shared" si="4027"/>
        <v>Flush wood doors; semi-solid core, 43 thick, leaf construction type 1; comprising preservative treated softwood framing and noggins faced both sides with 6 mm plywood glued and pressed to framing and lipped on all edges with hardwood, veneered faced, finished to receive clear finish paint; including fittings and fixings; complete; as specified and as Drg. A-611</v>
      </c>
      <c r="K4384" s="224"/>
      <c r="L4384" s="224" t="s">
        <v>240</v>
      </c>
      <c r="M4384" s="624"/>
      <c r="N4384" s="441"/>
      <c r="O4384" s="441">
        <v>0</v>
      </c>
      <c r="P4384" s="367"/>
      <c r="Q4384" s="367"/>
    </row>
    <row r="4385" spans="1:18" ht="15.75">
      <c r="A4385" s="533" t="s">
        <v>2784</v>
      </c>
      <c r="B4385" s="533">
        <v>8</v>
      </c>
      <c r="C4385" s="533" t="s">
        <v>201</v>
      </c>
      <c r="D4385" s="572" t="s">
        <v>1619</v>
      </c>
      <c r="E4385" s="571" t="str">
        <f t="shared" si="4028"/>
        <v xml:space="preserve"> FLUSH WOOD DOORS</v>
      </c>
      <c r="F4385" s="533" t="str">
        <f t="shared" si="3976"/>
        <v>AR</v>
      </c>
      <c r="G4385" s="533" t="s">
        <v>2722</v>
      </c>
      <c r="H4385" s="533">
        <v>268</v>
      </c>
      <c r="I4385" s="533" t="str">
        <f>I4383</f>
        <v>081416 - FLUSH WOOD DOORS</v>
      </c>
      <c r="J4385" s="533" t="str">
        <f>J4383</f>
        <v>081416 - FLUSH WOOD DOORS</v>
      </c>
      <c r="K4385" s="224" t="s">
        <v>20</v>
      </c>
      <c r="L4385" s="224" t="s">
        <v>241</v>
      </c>
      <c r="M4385" s="446">
        <v>4</v>
      </c>
      <c r="N4385" s="441" t="s">
        <v>39</v>
      </c>
      <c r="O4385" s="441">
        <v>0</v>
      </c>
      <c r="P4385" s="367"/>
      <c r="Q4385" s="25">
        <f>O4385</f>
        <v>0</v>
      </c>
      <c r="R4385" s="729">
        <f>P4385</f>
        <v>0</v>
      </c>
    </row>
    <row r="4386" spans="1:18" ht="16.5" thickBot="1">
      <c r="A4386" s="533" t="s">
        <v>2784</v>
      </c>
      <c r="B4386" s="533">
        <v>8</v>
      </c>
      <c r="C4386" s="533" t="s">
        <v>201</v>
      </c>
      <c r="D4386" s="572" t="s">
        <v>1619</v>
      </c>
      <c r="E4386" s="571" t="str">
        <f t="shared" si="4028"/>
        <v xml:space="preserve"> FLUSH WOOD DOORS</v>
      </c>
      <c r="F4386" s="533" t="str">
        <f t="shared" si="3976"/>
        <v>AR</v>
      </c>
      <c r="G4386" s="533" t="s">
        <v>2725</v>
      </c>
      <c r="H4386" s="533">
        <v>269</v>
      </c>
      <c r="I4386" s="533" t="str">
        <f>L4386</f>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J4386" s="533" t="str">
        <f>L4386</f>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K4386" s="87"/>
      <c r="L4386" s="87" t="s">
        <v>242</v>
      </c>
      <c r="M4386" s="466"/>
      <c r="N4386" s="440"/>
      <c r="O4386" s="440">
        <v>0</v>
      </c>
      <c r="P4386" s="367"/>
      <c r="Q4386" s="367"/>
    </row>
    <row r="4387" spans="1:18" ht="16.5" thickBot="1">
      <c r="A4387" s="533" t="s">
        <v>2784</v>
      </c>
      <c r="B4387" s="533">
        <v>8</v>
      </c>
      <c r="C4387" s="533" t="s">
        <v>201</v>
      </c>
      <c r="D4387" s="572" t="s">
        <v>1619</v>
      </c>
      <c r="E4387" s="571" t="str">
        <f t="shared" si="4028"/>
        <v xml:space="preserve"> FLUSH WOOD DOORS</v>
      </c>
      <c r="F4387" s="533" t="str">
        <f t="shared" si="3976"/>
        <v>AR</v>
      </c>
      <c r="G4387" s="533" t="s">
        <v>2722</v>
      </c>
      <c r="H4387" s="533">
        <v>270</v>
      </c>
      <c r="I4387" s="533" t="str">
        <f t="shared" ref="I4387:J4387" si="4029">I4385</f>
        <v>081416 - FLUSH WOOD DOORS</v>
      </c>
      <c r="J4387" s="533" t="str">
        <f t="shared" si="4029"/>
        <v>081416 - FLUSH WOOD DOORS</v>
      </c>
      <c r="K4387" s="87" t="s">
        <v>13</v>
      </c>
      <c r="L4387" s="87" t="s">
        <v>243</v>
      </c>
      <c r="M4387" s="445">
        <v>3</v>
      </c>
      <c r="N4387" s="442" t="s">
        <v>39</v>
      </c>
      <c r="O4387" s="440">
        <v>261</v>
      </c>
      <c r="P4387" s="367">
        <v>783</v>
      </c>
      <c r="Q4387" s="25">
        <f t="shared" ref="Q4387:Q4395" si="4030">O4387</f>
        <v>261</v>
      </c>
      <c r="R4387" s="729">
        <f t="shared" ref="R4387:R4395" si="4031">P4387</f>
        <v>783</v>
      </c>
    </row>
    <row r="4388" spans="1:18" ht="15.75">
      <c r="A4388" s="533" t="s">
        <v>2784</v>
      </c>
      <c r="B4388" s="533">
        <v>8</v>
      </c>
      <c r="C4388" s="533" t="s">
        <v>201</v>
      </c>
      <c r="D4388" s="572" t="s">
        <v>1619</v>
      </c>
      <c r="E4388" s="571" t="str">
        <f t="shared" si="4028"/>
        <v xml:space="preserve"> FLUSH WOOD DOORS</v>
      </c>
      <c r="F4388" s="533" t="str">
        <f t="shared" si="3976"/>
        <v>AR</v>
      </c>
      <c r="G4388" s="533" t="s">
        <v>2722</v>
      </c>
      <c r="H4388" s="533">
        <v>271</v>
      </c>
      <c r="I4388" s="533" t="str">
        <f t="shared" ref="I4388:J4388" si="4032">I4386</f>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J4388" s="533" t="str">
        <f t="shared" si="4032"/>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K4388" s="224" t="s">
        <v>15</v>
      </c>
      <c r="L4388" s="224" t="s">
        <v>244</v>
      </c>
      <c r="M4388" s="446">
        <v>2</v>
      </c>
      <c r="N4388" s="441" t="s">
        <v>39</v>
      </c>
      <c r="O4388" s="441">
        <v>0</v>
      </c>
      <c r="P4388" s="368"/>
      <c r="Q4388" s="25">
        <f t="shared" si="4030"/>
        <v>0</v>
      </c>
      <c r="R4388" s="729">
        <f t="shared" si="4031"/>
        <v>0</v>
      </c>
    </row>
    <row r="4389" spans="1:18" ht="16.5" thickBot="1">
      <c r="A4389" s="533" t="s">
        <v>2784</v>
      </c>
      <c r="B4389" s="533">
        <v>8</v>
      </c>
      <c r="C4389" s="533" t="s">
        <v>201</v>
      </c>
      <c r="D4389" s="572" t="s">
        <v>1619</v>
      </c>
      <c r="E4389" s="571" t="str">
        <f t="shared" si="4028"/>
        <v xml:space="preserve"> FLUSH WOOD DOORS</v>
      </c>
      <c r="F4389" s="533" t="str">
        <f t="shared" si="3976"/>
        <v>AR</v>
      </c>
      <c r="G4389" s="533" t="s">
        <v>2722</v>
      </c>
      <c r="H4389" s="533">
        <v>272</v>
      </c>
      <c r="I4389" s="533" t="str">
        <f t="shared" ref="I4389:J4389" si="4033">I4387</f>
        <v>081416 - FLUSH WOOD DOORS</v>
      </c>
      <c r="J4389" s="533" t="str">
        <f t="shared" si="4033"/>
        <v>081416 - FLUSH WOOD DOORS</v>
      </c>
      <c r="K4389" s="224" t="s">
        <v>17</v>
      </c>
      <c r="L4389" s="224" t="s">
        <v>245</v>
      </c>
      <c r="M4389" s="446">
        <v>1</v>
      </c>
      <c r="N4389" s="441" t="s">
        <v>39</v>
      </c>
      <c r="O4389" s="441">
        <v>0</v>
      </c>
      <c r="P4389" s="368"/>
      <c r="Q4389" s="25">
        <f t="shared" si="4030"/>
        <v>0</v>
      </c>
      <c r="R4389" s="729">
        <f t="shared" si="4031"/>
        <v>0</v>
      </c>
    </row>
    <row r="4390" spans="1:18" ht="16.5" thickBot="1">
      <c r="A4390" s="533" t="s">
        <v>2784</v>
      </c>
      <c r="B4390" s="533">
        <v>8</v>
      </c>
      <c r="C4390" s="533" t="s">
        <v>201</v>
      </c>
      <c r="D4390" s="572" t="s">
        <v>1619</v>
      </c>
      <c r="E4390" s="571" t="str">
        <f t="shared" si="4028"/>
        <v xml:space="preserve"> FLUSH WOOD DOORS</v>
      </c>
      <c r="F4390" s="533" t="str">
        <f t="shared" si="3976"/>
        <v>AR</v>
      </c>
      <c r="G4390" s="533" t="s">
        <v>2722</v>
      </c>
      <c r="H4390" s="533">
        <v>273</v>
      </c>
      <c r="I4390" s="533" t="str">
        <f t="shared" ref="I4390:J4390" si="4034">I4388</f>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J4390" s="533" t="str">
        <f t="shared" si="4034"/>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K4390" s="87" t="s">
        <v>15</v>
      </c>
      <c r="L4390" s="87" t="s">
        <v>246</v>
      </c>
      <c r="M4390" s="445">
        <v>1</v>
      </c>
      <c r="N4390" s="442" t="s">
        <v>39</v>
      </c>
      <c r="O4390" s="440">
        <v>327</v>
      </c>
      <c r="P4390" s="367">
        <v>327</v>
      </c>
      <c r="Q4390" s="25">
        <f t="shared" si="4030"/>
        <v>327</v>
      </c>
      <c r="R4390" s="729">
        <f t="shared" si="4031"/>
        <v>327</v>
      </c>
    </row>
    <row r="4391" spans="1:18" ht="16.5" thickBot="1">
      <c r="A4391" s="533" t="s">
        <v>2784</v>
      </c>
      <c r="B4391" s="533">
        <v>8</v>
      </c>
      <c r="C4391" s="533" t="s">
        <v>201</v>
      </c>
      <c r="D4391" s="572" t="s">
        <v>1619</v>
      </c>
      <c r="E4391" s="571" t="str">
        <f t="shared" si="4028"/>
        <v xml:space="preserve"> FLUSH WOOD DOORS</v>
      </c>
      <c r="F4391" s="533" t="str">
        <f t="shared" si="3976"/>
        <v>AR</v>
      </c>
      <c r="G4391" s="533" t="s">
        <v>2722</v>
      </c>
      <c r="H4391" s="533">
        <v>274</v>
      </c>
      <c r="I4391" s="533" t="str">
        <f t="shared" ref="I4391:J4391" si="4035">I4389</f>
        <v>081416 - FLUSH WOOD DOORS</v>
      </c>
      <c r="J4391" s="533" t="str">
        <f t="shared" si="4035"/>
        <v>081416 - FLUSH WOOD DOORS</v>
      </c>
      <c r="K4391" s="224" t="s">
        <v>20</v>
      </c>
      <c r="L4391" s="224" t="s">
        <v>247</v>
      </c>
      <c r="M4391" s="446">
        <v>5</v>
      </c>
      <c r="N4391" s="441" t="s">
        <v>39</v>
      </c>
      <c r="O4391" s="441">
        <v>0</v>
      </c>
      <c r="P4391" s="368"/>
      <c r="Q4391" s="25">
        <f t="shared" si="4030"/>
        <v>0</v>
      </c>
      <c r="R4391" s="729">
        <f t="shared" si="4031"/>
        <v>0</v>
      </c>
    </row>
    <row r="4392" spans="1:18" ht="16.5" thickBot="1">
      <c r="A4392" s="533" t="s">
        <v>2784</v>
      </c>
      <c r="B4392" s="533">
        <v>8</v>
      </c>
      <c r="C4392" s="533" t="s">
        <v>201</v>
      </c>
      <c r="D4392" s="572" t="s">
        <v>1619</v>
      </c>
      <c r="E4392" s="571" t="str">
        <f t="shared" si="4028"/>
        <v xml:space="preserve"> FLUSH WOOD DOORS</v>
      </c>
      <c r="F4392" s="533" t="str">
        <f t="shared" si="3976"/>
        <v>AR</v>
      </c>
      <c r="G4392" s="533" t="s">
        <v>2722</v>
      </c>
      <c r="H4392" s="533">
        <v>275</v>
      </c>
      <c r="I4392" s="533" t="str">
        <f t="shared" ref="I4392:J4392" si="4036">I4390</f>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J4392" s="533" t="str">
        <f t="shared" si="4036"/>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K4392" s="87" t="s">
        <v>17</v>
      </c>
      <c r="L4392" s="87" t="s">
        <v>248</v>
      </c>
      <c r="M4392" s="445">
        <v>9</v>
      </c>
      <c r="N4392" s="442" t="s">
        <v>39</v>
      </c>
      <c r="O4392" s="440">
        <v>276</v>
      </c>
      <c r="P4392" s="367">
        <v>2484</v>
      </c>
      <c r="Q4392" s="25">
        <f t="shared" si="4030"/>
        <v>276</v>
      </c>
      <c r="R4392" s="729">
        <f t="shared" si="4031"/>
        <v>2484</v>
      </c>
    </row>
    <row r="4393" spans="1:18" ht="16.5" thickBot="1">
      <c r="A4393" s="533" t="s">
        <v>2784</v>
      </c>
      <c r="B4393" s="533">
        <v>8</v>
      </c>
      <c r="C4393" s="533" t="s">
        <v>201</v>
      </c>
      <c r="D4393" s="572" t="s">
        <v>1619</v>
      </c>
      <c r="E4393" s="571" t="str">
        <f t="shared" si="4028"/>
        <v xml:space="preserve"> FLUSH WOOD DOORS</v>
      </c>
      <c r="F4393" s="533" t="str">
        <f t="shared" si="3976"/>
        <v>AR</v>
      </c>
      <c r="G4393" s="533" t="s">
        <v>2722</v>
      </c>
      <c r="H4393" s="533">
        <v>276</v>
      </c>
      <c r="I4393" s="533" t="str">
        <f t="shared" ref="I4393:J4393" si="4037">I4391</f>
        <v>081416 - FLUSH WOOD DOORS</v>
      </c>
      <c r="J4393" s="533" t="str">
        <f t="shared" si="4037"/>
        <v>081416 - FLUSH WOOD DOORS</v>
      </c>
      <c r="K4393" s="87" t="s">
        <v>19</v>
      </c>
      <c r="L4393" s="87" t="s">
        <v>249</v>
      </c>
      <c r="M4393" s="445">
        <v>6</v>
      </c>
      <c r="N4393" s="442" t="s">
        <v>39</v>
      </c>
      <c r="O4393" s="440">
        <v>283</v>
      </c>
      <c r="P4393" s="367">
        <v>1698</v>
      </c>
      <c r="Q4393" s="25">
        <f t="shared" si="4030"/>
        <v>283</v>
      </c>
      <c r="R4393" s="729">
        <f t="shared" si="4031"/>
        <v>1698</v>
      </c>
    </row>
    <row r="4394" spans="1:18" ht="16.5" thickBot="1">
      <c r="A4394" s="533" t="s">
        <v>2784</v>
      </c>
      <c r="B4394" s="533">
        <v>8</v>
      </c>
      <c r="C4394" s="533" t="s">
        <v>201</v>
      </c>
      <c r="D4394" s="572" t="s">
        <v>1619</v>
      </c>
      <c r="E4394" s="571" t="str">
        <f t="shared" si="4028"/>
        <v xml:space="preserve"> FLUSH WOOD DOORS</v>
      </c>
      <c r="F4394" s="533" t="str">
        <f t="shared" si="3976"/>
        <v>AR</v>
      </c>
      <c r="G4394" s="533" t="s">
        <v>2722</v>
      </c>
      <c r="H4394" s="533">
        <v>277</v>
      </c>
      <c r="I4394" s="533" t="str">
        <f t="shared" ref="I4394:J4394" si="4038">I4392</f>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J4394" s="533" t="str">
        <f t="shared" si="4038"/>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K4394" s="224" t="s">
        <v>48</v>
      </c>
      <c r="L4394" s="224" t="s">
        <v>250</v>
      </c>
      <c r="M4394" s="446">
        <v>1</v>
      </c>
      <c r="N4394" s="441" t="s">
        <v>39</v>
      </c>
      <c r="O4394" s="441">
        <v>0</v>
      </c>
      <c r="P4394" s="368"/>
      <c r="Q4394" s="25">
        <f t="shared" si="4030"/>
        <v>0</v>
      </c>
      <c r="R4394" s="729">
        <f t="shared" si="4031"/>
        <v>0</v>
      </c>
    </row>
    <row r="4395" spans="1:18" ht="16.5" thickBot="1">
      <c r="A4395" s="533" t="s">
        <v>2784</v>
      </c>
      <c r="B4395" s="533">
        <v>8</v>
      </c>
      <c r="C4395" s="533" t="s">
        <v>201</v>
      </c>
      <c r="D4395" s="572" t="s">
        <v>1619</v>
      </c>
      <c r="E4395" s="571" t="str">
        <f t="shared" si="4028"/>
        <v xml:space="preserve"> FLUSH WOOD DOORS</v>
      </c>
      <c r="F4395" s="533" t="str">
        <f t="shared" si="3976"/>
        <v>AR</v>
      </c>
      <c r="G4395" s="533" t="s">
        <v>2722</v>
      </c>
      <c r="H4395" s="533">
        <v>278</v>
      </c>
      <c r="I4395" s="533" t="str">
        <f t="shared" ref="I4395:J4395" si="4039">I4393</f>
        <v>081416 - FLUSH WOOD DOORS</v>
      </c>
      <c r="J4395" s="533" t="str">
        <f t="shared" si="4039"/>
        <v>081416 - FLUSH WOOD DOORS</v>
      </c>
      <c r="K4395" s="87" t="s">
        <v>20</v>
      </c>
      <c r="L4395" s="87" t="s">
        <v>251</v>
      </c>
      <c r="M4395" s="445">
        <v>1</v>
      </c>
      <c r="N4395" s="442" t="s">
        <v>39</v>
      </c>
      <c r="O4395" s="440">
        <v>276</v>
      </c>
      <c r="P4395" s="367">
        <v>276</v>
      </c>
      <c r="Q4395" s="25">
        <f t="shared" si="4030"/>
        <v>276</v>
      </c>
      <c r="R4395" s="729">
        <f t="shared" si="4031"/>
        <v>276</v>
      </c>
    </row>
    <row r="4396" spans="1:18" ht="15.75">
      <c r="A4396" s="533" t="s">
        <v>2784</v>
      </c>
      <c r="B4396" s="533">
        <v>8</v>
      </c>
      <c r="C4396" s="533" t="s">
        <v>201</v>
      </c>
      <c r="D4396" s="572" t="s">
        <v>1619</v>
      </c>
      <c r="E4396" s="571" t="str">
        <f t="shared" si="4028"/>
        <v xml:space="preserve"> FLUSH WOOD DOORS</v>
      </c>
      <c r="F4396" s="533" t="str">
        <f t="shared" si="3976"/>
        <v>AR</v>
      </c>
      <c r="G4396" s="533" t="s">
        <v>2725</v>
      </c>
      <c r="H4396" s="533">
        <v>279</v>
      </c>
      <c r="I4396" s="533" t="str">
        <f>L4396</f>
        <v>Flush wood doors; solid core, 43 thick, leaf construction type 2, fire rated, comprising hardwood framing and noggins; particle core faced both sides with 6 mm plywood lipped on all edges with hardwood, veneered faced, finished to receive clear finish paint; including intumescent strip, fittings and fixings; complete; as specified and as Drg. A-611</v>
      </c>
      <c r="J4396" s="533" t="str">
        <f>L4396</f>
        <v>Flush wood doors; solid core, 43 thick, leaf construction type 2, fire rated, comprising hardwood framing and noggins; particle core faced both sides with 6 mm plywood lipped on all edges with hardwood, veneered faced, finished to receive clear finish paint; including intumescent strip, fittings and fixings; complete; as specified and as Drg. A-611</v>
      </c>
      <c r="K4396" s="224"/>
      <c r="L4396" s="224" t="s">
        <v>252</v>
      </c>
      <c r="M4396" s="624"/>
      <c r="N4396" s="441"/>
      <c r="O4396" s="441">
        <v>0</v>
      </c>
      <c r="P4396" s="368"/>
      <c r="Q4396" s="368"/>
    </row>
    <row r="4397" spans="1:18" ht="15.75">
      <c r="A4397" s="533" t="s">
        <v>2784</v>
      </c>
      <c r="B4397" s="533">
        <v>8</v>
      </c>
      <c r="C4397" s="533" t="s">
        <v>201</v>
      </c>
      <c r="D4397" s="572" t="s">
        <v>1619</v>
      </c>
      <c r="E4397" s="571" t="str">
        <f t="shared" si="4028"/>
        <v xml:space="preserve"> FLUSH WOOD DOORS</v>
      </c>
      <c r="F4397" s="533" t="str">
        <f t="shared" si="3976"/>
        <v>AR</v>
      </c>
      <c r="G4397" s="533" t="s">
        <v>2722</v>
      </c>
      <c r="H4397" s="533">
        <v>280</v>
      </c>
      <c r="I4397" s="533" t="str">
        <f>I4395</f>
        <v>081416 - FLUSH WOOD DOORS</v>
      </c>
      <c r="J4397" s="533" t="str">
        <f>J4395</f>
        <v>081416 - FLUSH WOOD DOORS</v>
      </c>
      <c r="K4397" s="224" t="s">
        <v>13</v>
      </c>
      <c r="L4397" s="224" t="s">
        <v>253</v>
      </c>
      <c r="M4397" s="446">
        <v>1</v>
      </c>
      <c r="N4397" s="441" t="s">
        <v>39</v>
      </c>
      <c r="O4397" s="441">
        <v>0</v>
      </c>
      <c r="P4397" s="368"/>
      <c r="Q4397" s="25">
        <f>O4397</f>
        <v>0</v>
      </c>
      <c r="R4397" s="729">
        <f>P4397</f>
        <v>0</v>
      </c>
    </row>
    <row r="4398" spans="1:18" ht="15.75">
      <c r="A4398" s="533" t="s">
        <v>2784</v>
      </c>
      <c r="B4398" s="533">
        <v>8</v>
      </c>
      <c r="C4398" s="533" t="s">
        <v>201</v>
      </c>
      <c r="D4398" s="572" t="s">
        <v>1619</v>
      </c>
      <c r="E4398" s="571" t="str">
        <f t="shared" si="4028"/>
        <v xml:space="preserve"> FLUSH WOOD DOORS</v>
      </c>
      <c r="F4398" s="533" t="str">
        <f t="shared" si="3976"/>
        <v>AR</v>
      </c>
      <c r="G4398" s="533" t="s">
        <v>2725</v>
      </c>
      <c r="H4398" s="533">
        <v>281</v>
      </c>
      <c r="I4398" s="533" t="str">
        <f>L4398</f>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J4398" s="533" t="str">
        <f>L4398</f>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K4398" s="87"/>
      <c r="L4398" s="87" t="s">
        <v>254</v>
      </c>
      <c r="M4398" s="466"/>
      <c r="N4398" s="440"/>
      <c r="O4398" s="440">
        <v>0</v>
      </c>
      <c r="P4398" s="367"/>
      <c r="Q4398" s="367"/>
    </row>
    <row r="4399" spans="1:18" ht="15.75">
      <c r="A4399" s="533" t="s">
        <v>2784</v>
      </c>
      <c r="B4399" s="533">
        <v>8</v>
      </c>
      <c r="C4399" s="533" t="s">
        <v>201</v>
      </c>
      <c r="D4399" s="572" t="s">
        <v>1619</v>
      </c>
      <c r="E4399" s="571" t="str">
        <f t="shared" si="4028"/>
        <v xml:space="preserve"> FLUSH WOOD DOORS</v>
      </c>
      <c r="F4399" s="533" t="str">
        <f t="shared" si="3976"/>
        <v>AR</v>
      </c>
      <c r="G4399" s="533" t="s">
        <v>2722</v>
      </c>
      <c r="H4399" s="533">
        <v>282</v>
      </c>
      <c r="I4399" s="533" t="str">
        <f t="shared" ref="I4399:J4399" si="4040">I4397</f>
        <v>081416 - FLUSH WOOD DOORS</v>
      </c>
      <c r="J4399" s="533" t="str">
        <f t="shared" si="4040"/>
        <v>081416 - FLUSH WOOD DOORS</v>
      </c>
      <c r="K4399" s="224" t="s">
        <v>15</v>
      </c>
      <c r="L4399" s="224" t="s">
        <v>255</v>
      </c>
      <c r="M4399" s="446">
        <v>1</v>
      </c>
      <c r="N4399" s="441" t="s">
        <v>39</v>
      </c>
      <c r="O4399" s="441"/>
      <c r="P4399" s="367">
        <v>0</v>
      </c>
      <c r="Q4399" s="25">
        <f t="shared" ref="Q4399:Q4407" si="4041">O4399</f>
        <v>0</v>
      </c>
      <c r="R4399" s="729">
        <f t="shared" ref="R4399:R4407" si="4042">P4399</f>
        <v>0</v>
      </c>
    </row>
    <row r="4400" spans="1:18" ht="15.75">
      <c r="A4400" s="533" t="s">
        <v>2784</v>
      </c>
      <c r="B4400" s="533">
        <v>8</v>
      </c>
      <c r="C4400" s="533" t="s">
        <v>201</v>
      </c>
      <c r="D4400" s="572" t="s">
        <v>1619</v>
      </c>
      <c r="E4400" s="571" t="str">
        <f t="shared" si="4028"/>
        <v xml:space="preserve"> FLUSH WOOD DOORS</v>
      </c>
      <c r="F4400" s="533" t="str">
        <f t="shared" si="3976"/>
        <v>AR</v>
      </c>
      <c r="G4400" s="533" t="s">
        <v>2722</v>
      </c>
      <c r="H4400" s="533">
        <v>283</v>
      </c>
      <c r="I4400" s="533" t="str">
        <f t="shared" ref="I4400:J4400" si="4043">I4398</f>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J4400" s="533" t="str">
        <f t="shared" si="4043"/>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K4400" s="224" t="s">
        <v>17</v>
      </c>
      <c r="L4400" s="224" t="s">
        <v>256</v>
      </c>
      <c r="M4400" s="446">
        <v>2</v>
      </c>
      <c r="N4400" s="441" t="s">
        <v>39</v>
      </c>
      <c r="O4400" s="441"/>
      <c r="P4400" s="367">
        <v>0</v>
      </c>
      <c r="Q4400" s="25">
        <f t="shared" si="4041"/>
        <v>0</v>
      </c>
      <c r="R4400" s="729">
        <f t="shared" si="4042"/>
        <v>0</v>
      </c>
    </row>
    <row r="4401" spans="1:18" ht="16.5" thickBot="1">
      <c r="A4401" s="533" t="s">
        <v>2784</v>
      </c>
      <c r="B4401" s="533">
        <v>8</v>
      </c>
      <c r="C4401" s="533" t="s">
        <v>201</v>
      </c>
      <c r="D4401" s="572" t="s">
        <v>1619</v>
      </c>
      <c r="E4401" s="571" t="str">
        <f t="shared" si="4028"/>
        <v xml:space="preserve"> FLUSH WOOD DOORS</v>
      </c>
      <c r="F4401" s="533" t="str">
        <f t="shared" si="3976"/>
        <v>AR</v>
      </c>
      <c r="G4401" s="533" t="s">
        <v>2722</v>
      </c>
      <c r="H4401" s="533">
        <v>284</v>
      </c>
      <c r="I4401" s="533" t="str">
        <f t="shared" ref="I4401:J4401" si="4044">I4399</f>
        <v>081416 - FLUSH WOOD DOORS</v>
      </c>
      <c r="J4401" s="533" t="str">
        <f t="shared" si="4044"/>
        <v>081416 - FLUSH WOOD DOORS</v>
      </c>
      <c r="K4401" s="224" t="s">
        <v>19</v>
      </c>
      <c r="L4401" s="224" t="s">
        <v>253</v>
      </c>
      <c r="M4401" s="446">
        <v>1</v>
      </c>
      <c r="N4401" s="441" t="s">
        <v>39</v>
      </c>
      <c r="O4401" s="441"/>
      <c r="P4401" s="367">
        <v>0</v>
      </c>
      <c r="Q4401" s="25">
        <f t="shared" si="4041"/>
        <v>0</v>
      </c>
      <c r="R4401" s="729">
        <f t="shared" si="4042"/>
        <v>0</v>
      </c>
    </row>
    <row r="4402" spans="1:18" ht="16.5" thickBot="1">
      <c r="A4402" s="533" t="s">
        <v>2784</v>
      </c>
      <c r="B4402" s="533">
        <v>8</v>
      </c>
      <c r="C4402" s="533" t="s">
        <v>201</v>
      </c>
      <c r="D4402" s="572" t="s">
        <v>1619</v>
      </c>
      <c r="E4402" s="571" t="str">
        <f t="shared" si="4028"/>
        <v xml:space="preserve"> FLUSH WOOD DOORS</v>
      </c>
      <c r="F4402" s="533" t="str">
        <f t="shared" si="3976"/>
        <v>AR</v>
      </c>
      <c r="G4402" s="533" t="s">
        <v>2722</v>
      </c>
      <c r="H4402" s="533">
        <v>285</v>
      </c>
      <c r="I4402" s="533" t="str">
        <f t="shared" ref="I4402:J4402" si="4045">I4400</f>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J4402" s="533" t="str">
        <f t="shared" si="4045"/>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K4402" s="87" t="s">
        <v>13</v>
      </c>
      <c r="L4402" s="87" t="s">
        <v>257</v>
      </c>
      <c r="M4402" s="445">
        <v>1</v>
      </c>
      <c r="N4402" s="442" t="s">
        <v>39</v>
      </c>
      <c r="O4402" s="440">
        <v>508</v>
      </c>
      <c r="P4402" s="367">
        <v>508</v>
      </c>
      <c r="Q4402" s="25">
        <f t="shared" si="4041"/>
        <v>508</v>
      </c>
      <c r="R4402" s="729">
        <f t="shared" si="4042"/>
        <v>508</v>
      </c>
    </row>
    <row r="4403" spans="1:18" ht="16.5" thickBot="1">
      <c r="A4403" s="533" t="s">
        <v>2784</v>
      </c>
      <c r="B4403" s="533">
        <v>8</v>
      </c>
      <c r="C4403" s="533" t="s">
        <v>201</v>
      </c>
      <c r="D4403" s="572" t="s">
        <v>1619</v>
      </c>
      <c r="E4403" s="571" t="str">
        <f t="shared" si="4028"/>
        <v xml:space="preserve"> FLUSH WOOD DOORS</v>
      </c>
      <c r="F4403" s="533" t="str">
        <f t="shared" si="3976"/>
        <v>AR</v>
      </c>
      <c r="G4403" s="533" t="s">
        <v>2722</v>
      </c>
      <c r="H4403" s="533">
        <v>286</v>
      </c>
      <c r="I4403" s="533" t="str">
        <f t="shared" ref="I4403:J4403" si="4046">I4401</f>
        <v>081416 - FLUSH WOOD DOORS</v>
      </c>
      <c r="J4403" s="533" t="str">
        <f t="shared" si="4046"/>
        <v>081416 - FLUSH WOOD DOORS</v>
      </c>
      <c r="K4403" s="87" t="s">
        <v>15</v>
      </c>
      <c r="L4403" s="87" t="s">
        <v>258</v>
      </c>
      <c r="M4403" s="445">
        <v>2</v>
      </c>
      <c r="N4403" s="442" t="s">
        <v>39</v>
      </c>
      <c r="O4403" s="440">
        <v>399</v>
      </c>
      <c r="P4403" s="367">
        <v>798</v>
      </c>
      <c r="Q4403" s="25">
        <f t="shared" si="4041"/>
        <v>399</v>
      </c>
      <c r="R4403" s="729">
        <f t="shared" si="4042"/>
        <v>798</v>
      </c>
    </row>
    <row r="4404" spans="1:18" ht="15.75">
      <c r="A4404" s="533" t="s">
        <v>2784</v>
      </c>
      <c r="B4404" s="533">
        <v>8</v>
      </c>
      <c r="C4404" s="533" t="s">
        <v>201</v>
      </c>
      <c r="D4404" s="572" t="s">
        <v>1619</v>
      </c>
      <c r="E4404" s="571" t="str">
        <f t="shared" si="4028"/>
        <v xml:space="preserve"> FLUSH WOOD DOORS</v>
      </c>
      <c r="F4404" s="533" t="str">
        <f t="shared" si="3976"/>
        <v>AR</v>
      </c>
      <c r="G4404" s="533" t="s">
        <v>2722</v>
      </c>
      <c r="H4404" s="533">
        <v>287</v>
      </c>
      <c r="I4404" s="533" t="str">
        <f t="shared" ref="I4404:J4404" si="4047">I4402</f>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J4404" s="533" t="str">
        <f t="shared" si="4047"/>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K4404" s="224" t="s">
        <v>13</v>
      </c>
      <c r="L4404" s="224" t="s">
        <v>259</v>
      </c>
      <c r="M4404" s="446">
        <v>5</v>
      </c>
      <c r="N4404" s="441" t="s">
        <v>39</v>
      </c>
      <c r="O4404" s="441">
        <v>0</v>
      </c>
      <c r="P4404" s="368"/>
      <c r="Q4404" s="25">
        <f t="shared" si="4041"/>
        <v>0</v>
      </c>
      <c r="R4404" s="729">
        <f t="shared" si="4042"/>
        <v>0</v>
      </c>
    </row>
    <row r="4405" spans="1:18" ht="16.5" thickBot="1">
      <c r="A4405" s="533" t="s">
        <v>2784</v>
      </c>
      <c r="B4405" s="533">
        <v>8</v>
      </c>
      <c r="C4405" s="533" t="s">
        <v>201</v>
      </c>
      <c r="D4405" s="572" t="s">
        <v>1619</v>
      </c>
      <c r="E4405" s="571" t="str">
        <f t="shared" si="4028"/>
        <v xml:space="preserve"> FLUSH WOOD DOORS</v>
      </c>
      <c r="F4405" s="533" t="str">
        <f t="shared" si="3976"/>
        <v>AR</v>
      </c>
      <c r="G4405" s="533" t="s">
        <v>2722</v>
      </c>
      <c r="H4405" s="533">
        <v>288</v>
      </c>
      <c r="I4405" s="533" t="str">
        <f t="shared" ref="I4405:J4405" si="4048">I4403</f>
        <v>081416 - FLUSH WOOD DOORS</v>
      </c>
      <c r="J4405" s="533" t="str">
        <f t="shared" si="4048"/>
        <v>081416 - FLUSH WOOD DOORS</v>
      </c>
      <c r="K4405" s="224" t="s">
        <v>15</v>
      </c>
      <c r="L4405" s="224" t="s">
        <v>260</v>
      </c>
      <c r="M4405" s="446">
        <v>2</v>
      </c>
      <c r="N4405" s="441" t="s">
        <v>39</v>
      </c>
      <c r="O4405" s="441">
        <v>0</v>
      </c>
      <c r="P4405" s="368"/>
      <c r="Q4405" s="25">
        <f t="shared" si="4041"/>
        <v>0</v>
      </c>
      <c r="R4405" s="729">
        <f t="shared" si="4042"/>
        <v>0</v>
      </c>
    </row>
    <row r="4406" spans="1:18" ht="16.5" thickBot="1">
      <c r="A4406" s="533" t="s">
        <v>2784</v>
      </c>
      <c r="B4406" s="533">
        <v>8</v>
      </c>
      <c r="C4406" s="533" t="s">
        <v>201</v>
      </c>
      <c r="D4406" s="572" t="s">
        <v>1619</v>
      </c>
      <c r="E4406" s="571" t="str">
        <f t="shared" si="4028"/>
        <v xml:space="preserve"> FLUSH WOOD DOORS</v>
      </c>
      <c r="F4406" s="533" t="str">
        <f t="shared" ref="F4406:F4421" si="4049">VLOOKUP(D:D,trade,3,FALSE)</f>
        <v>AR</v>
      </c>
      <c r="G4406" s="533" t="s">
        <v>2722</v>
      </c>
      <c r="H4406" s="533">
        <v>289</v>
      </c>
      <c r="I4406" s="533" t="str">
        <f t="shared" ref="I4406:J4406" si="4050">I4404</f>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J4406" s="533" t="str">
        <f t="shared" si="4050"/>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K4406" s="87" t="s">
        <v>13</v>
      </c>
      <c r="L4406" s="87" t="s">
        <v>261</v>
      </c>
      <c r="M4406" s="445">
        <v>6</v>
      </c>
      <c r="N4406" s="442" t="s">
        <v>39</v>
      </c>
      <c r="O4406" s="440">
        <v>406</v>
      </c>
      <c r="P4406" s="367">
        <v>2436</v>
      </c>
      <c r="Q4406" s="25">
        <f t="shared" si="4041"/>
        <v>406</v>
      </c>
      <c r="R4406" s="729">
        <f t="shared" si="4042"/>
        <v>2436</v>
      </c>
    </row>
    <row r="4407" spans="1:18" ht="16.5" thickBot="1">
      <c r="A4407" s="533" t="s">
        <v>2784</v>
      </c>
      <c r="B4407" s="533">
        <v>8</v>
      </c>
      <c r="C4407" s="533" t="s">
        <v>201</v>
      </c>
      <c r="D4407" s="572" t="s">
        <v>1619</v>
      </c>
      <c r="E4407" s="571" t="str">
        <f t="shared" si="4028"/>
        <v xml:space="preserve"> FLUSH WOOD DOORS</v>
      </c>
      <c r="F4407" s="533" t="str">
        <f t="shared" si="4049"/>
        <v>AR</v>
      </c>
      <c r="G4407" s="533" t="s">
        <v>2722</v>
      </c>
      <c r="H4407" s="533">
        <v>290</v>
      </c>
      <c r="I4407" s="533" t="str">
        <f t="shared" ref="I4407:J4407" si="4051">I4405</f>
        <v>081416 - FLUSH WOOD DOORS</v>
      </c>
      <c r="J4407" s="533" t="str">
        <f t="shared" si="4051"/>
        <v>081416 - FLUSH WOOD DOORS</v>
      </c>
      <c r="K4407" s="87" t="s">
        <v>15</v>
      </c>
      <c r="L4407" s="87" t="s">
        <v>262</v>
      </c>
      <c r="M4407" s="445">
        <v>2</v>
      </c>
      <c r="N4407" s="442" t="s">
        <v>39</v>
      </c>
      <c r="O4407" s="440">
        <v>1537</v>
      </c>
      <c r="P4407" s="367">
        <v>3074</v>
      </c>
      <c r="Q4407" s="25">
        <f t="shared" si="4041"/>
        <v>1537</v>
      </c>
      <c r="R4407" s="729">
        <f t="shared" si="4042"/>
        <v>3074</v>
      </c>
    </row>
    <row r="4408" spans="1:18" ht="16.5" thickBot="1">
      <c r="A4408" s="533" t="s">
        <v>2784</v>
      </c>
      <c r="B4408" s="533">
        <v>8</v>
      </c>
      <c r="C4408" s="533" t="s">
        <v>201</v>
      </c>
      <c r="D4408" s="572" t="s">
        <v>1619</v>
      </c>
      <c r="E4408" s="571" t="str">
        <f t="shared" si="4028"/>
        <v xml:space="preserve"> FLUSH WOOD DOORS</v>
      </c>
      <c r="F4408" s="533" t="str">
        <f t="shared" si="4049"/>
        <v>AR</v>
      </c>
      <c r="G4408" s="533" t="s">
        <v>2725</v>
      </c>
      <c r="H4408" s="533">
        <v>291</v>
      </c>
      <c r="I4408" s="533" t="str">
        <f>L4408</f>
        <v>Wood door frames; hardwood, factory primed for painting; including soft wood sub frame, fittings and fixings; as specified and as Drg. A-611</v>
      </c>
      <c r="J4408" s="533" t="str">
        <f>L4408</f>
        <v>Wood door frames; hardwood, factory primed for painting; including soft wood sub frame, fittings and fixings; as specified and as Drg. A-611</v>
      </c>
      <c r="K4408" s="87"/>
      <c r="L4408" s="87" t="s">
        <v>263</v>
      </c>
      <c r="M4408" s="466"/>
      <c r="N4408" s="440"/>
      <c r="O4408" s="440">
        <v>0</v>
      </c>
      <c r="P4408" s="367"/>
      <c r="Q4408" s="367"/>
    </row>
    <row r="4409" spans="1:18" ht="16.5" thickBot="1">
      <c r="A4409" s="533" t="s">
        <v>2784</v>
      </c>
      <c r="B4409" s="533">
        <v>8</v>
      </c>
      <c r="C4409" s="533" t="s">
        <v>201</v>
      </c>
      <c r="D4409" s="572" t="s">
        <v>1619</v>
      </c>
      <c r="E4409" s="571" t="str">
        <f t="shared" si="4028"/>
        <v xml:space="preserve"> FLUSH WOOD DOORS</v>
      </c>
      <c r="F4409" s="533" t="str">
        <f t="shared" si="4049"/>
        <v>AR</v>
      </c>
      <c r="G4409" s="533" t="s">
        <v>2722</v>
      </c>
      <c r="H4409" s="533">
        <v>292</v>
      </c>
      <c r="I4409" s="533" t="str">
        <f>I4407</f>
        <v>081416 - FLUSH WOOD DOORS</v>
      </c>
      <c r="J4409" s="533" t="str">
        <f>J4407</f>
        <v>081416 - FLUSH WOOD DOORS</v>
      </c>
      <c r="K4409" s="87" t="s">
        <v>17</v>
      </c>
      <c r="L4409" s="87" t="s">
        <v>264</v>
      </c>
      <c r="M4409" s="445">
        <v>10</v>
      </c>
      <c r="N4409" s="442" t="s">
        <v>95</v>
      </c>
      <c r="O4409" s="440">
        <v>66</v>
      </c>
      <c r="P4409" s="367">
        <v>660</v>
      </c>
      <c r="Q4409" s="25">
        <f>O4409</f>
        <v>66</v>
      </c>
      <c r="R4409" s="729">
        <f>P4409</f>
        <v>660</v>
      </c>
    </row>
    <row r="4410" spans="1:18" ht="15.75">
      <c r="A4410" s="533" t="s">
        <v>2784</v>
      </c>
      <c r="B4410" s="533">
        <v>8</v>
      </c>
      <c r="C4410" s="533" t="s">
        <v>201</v>
      </c>
      <c r="D4410" s="572" t="s">
        <v>1619</v>
      </c>
      <c r="E4410" s="571" t="str">
        <f t="shared" si="4028"/>
        <v xml:space="preserve"> FLUSH WOOD DOORS</v>
      </c>
      <c r="F4410" s="533" t="str">
        <f t="shared" si="4049"/>
        <v>AR</v>
      </c>
      <c r="G4410" s="533" t="s">
        <v>2725</v>
      </c>
      <c r="H4410" s="533">
        <v>293</v>
      </c>
      <c r="I4410" s="533" t="str">
        <f>L4410</f>
        <v>Wood door frames, fire rated, factory primed for painting; including sub frame, fittings and fixings; as specified and as Drg. A-611</v>
      </c>
      <c r="J4410" s="533" t="str">
        <f>L4410</f>
        <v>Wood door frames, fire rated, factory primed for painting; including sub frame, fittings and fixings; as specified and as Drg. A-611</v>
      </c>
      <c r="K4410" s="224"/>
      <c r="L4410" s="224" t="s">
        <v>265</v>
      </c>
      <c r="M4410" s="624"/>
      <c r="N4410" s="441"/>
      <c r="O4410" s="441">
        <v>0</v>
      </c>
      <c r="P4410" s="367"/>
      <c r="Q4410" s="367"/>
    </row>
    <row r="4411" spans="1:18" ht="15.75">
      <c r="A4411" s="533" t="s">
        <v>2784</v>
      </c>
      <c r="B4411" s="533">
        <v>8</v>
      </c>
      <c r="C4411" s="533" t="s">
        <v>201</v>
      </c>
      <c r="D4411" s="572" t="s">
        <v>1619</v>
      </c>
      <c r="E4411" s="571" t="str">
        <f t="shared" si="4028"/>
        <v xml:space="preserve"> FLUSH WOOD DOORS</v>
      </c>
      <c r="F4411" s="533" t="str">
        <f t="shared" si="4049"/>
        <v>AR</v>
      </c>
      <c r="G4411" s="533" t="s">
        <v>2722</v>
      </c>
      <c r="H4411" s="533">
        <v>294</v>
      </c>
      <c r="I4411" s="533" t="str">
        <f>I4409</f>
        <v>081416 - FLUSH WOOD DOORS</v>
      </c>
      <c r="J4411" s="533" t="str">
        <f>J4409</f>
        <v>081416 - FLUSH WOOD DOORS</v>
      </c>
      <c r="K4411" s="224" t="s">
        <v>21</v>
      </c>
      <c r="L4411" s="224" t="s">
        <v>266</v>
      </c>
      <c r="M4411" s="446">
        <v>6</v>
      </c>
      <c r="N4411" s="441" t="s">
        <v>95</v>
      </c>
      <c r="O4411" s="441"/>
      <c r="P4411" s="367">
        <v>0</v>
      </c>
      <c r="Q4411" s="25">
        <f>O4411</f>
        <v>0</v>
      </c>
      <c r="R4411" s="729">
        <f>P4411</f>
        <v>0</v>
      </c>
    </row>
    <row r="4412" spans="1:18" ht="15.75">
      <c r="A4412" s="533" t="s">
        <v>2784</v>
      </c>
      <c r="B4412" s="533">
        <v>8</v>
      </c>
      <c r="C4412" s="533" t="s">
        <v>201</v>
      </c>
      <c r="D4412" s="572" t="s">
        <v>1619</v>
      </c>
      <c r="E4412" s="571" t="str">
        <f t="shared" si="4028"/>
        <v xml:space="preserve"> FLUSH WOOD DOORS</v>
      </c>
      <c r="F4412" s="533" t="str">
        <f t="shared" si="4049"/>
        <v>AR</v>
      </c>
      <c r="G4412" s="533" t="s">
        <v>2725</v>
      </c>
      <c r="H4412" s="533">
        <v>295</v>
      </c>
      <c r="I4412" s="533" t="str">
        <f>L4412</f>
        <v>Wood architrave; hardwood, factory primed for painting; including fittings and fixings; to</v>
      </c>
      <c r="J4412" s="533" t="str">
        <f>L4412</f>
        <v>Wood architrave; hardwood, factory primed for painting; including fittings and fixings; to</v>
      </c>
      <c r="K4412" s="87"/>
      <c r="L4412" s="87" t="s">
        <v>267</v>
      </c>
      <c r="M4412" s="466"/>
      <c r="N4412" s="440"/>
      <c r="O4412" s="440">
        <v>0</v>
      </c>
      <c r="P4412" s="367"/>
      <c r="Q4412" s="367"/>
    </row>
    <row r="4413" spans="1:18" ht="15.75">
      <c r="A4413" s="533" t="s">
        <v>2784</v>
      </c>
      <c r="B4413" s="533">
        <v>8</v>
      </c>
      <c r="C4413" s="533" t="s">
        <v>201</v>
      </c>
      <c r="D4413" s="572" t="s">
        <v>1619</v>
      </c>
      <c r="E4413" s="571" t="str">
        <f t="shared" si="4028"/>
        <v xml:space="preserve"> FLUSH WOOD DOORS</v>
      </c>
      <c r="F4413" s="533" t="str">
        <f t="shared" si="4049"/>
        <v>AR</v>
      </c>
      <c r="G4413" s="533" t="s">
        <v>2722</v>
      </c>
      <c r="H4413" s="533">
        <v>296</v>
      </c>
      <c r="I4413" s="533" t="str">
        <f>I4411</f>
        <v>081416 - FLUSH WOOD DOORS</v>
      </c>
      <c r="J4413" s="533" t="str">
        <f>J4411</f>
        <v>081416 - FLUSH WOOD DOORS</v>
      </c>
      <c r="K4413" s="87" t="s">
        <v>19</v>
      </c>
      <c r="L4413" s="87" t="s">
        <v>268</v>
      </c>
      <c r="M4413" s="445">
        <v>48</v>
      </c>
      <c r="N4413" s="440" t="s">
        <v>95</v>
      </c>
      <c r="O4413" s="440">
        <v>15</v>
      </c>
      <c r="P4413" s="367">
        <v>720</v>
      </c>
      <c r="Q4413" s="25">
        <f>O4413</f>
        <v>15</v>
      </c>
      <c r="R4413" s="729">
        <f>P4413</f>
        <v>720</v>
      </c>
    </row>
    <row r="4414" spans="1:18" ht="15.75">
      <c r="A4414" s="533" t="s">
        <v>2784</v>
      </c>
      <c r="B4414" s="533">
        <v>8</v>
      </c>
      <c r="C4414" s="533" t="s">
        <v>201</v>
      </c>
      <c r="D4414" s="572" t="s">
        <v>1629</v>
      </c>
      <c r="E4414" s="571" t="s">
        <v>1229</v>
      </c>
      <c r="F4414" s="533" t="str">
        <f t="shared" si="4049"/>
        <v>AR</v>
      </c>
      <c r="G4414" s="533" t="s">
        <v>2725</v>
      </c>
      <c r="H4414" s="533">
        <v>297</v>
      </c>
      <c r="I4414" s="533" t="str">
        <f t="shared" ref="I4414:I4415" si="4052">L4414</f>
        <v>083113 - ACCESS DOORS AND FRAMES</v>
      </c>
      <c r="J4414" s="533" t="str">
        <f t="shared" ref="J4414:J4415" si="4053">L4414</f>
        <v>083113 - ACCESS DOORS AND FRAMES</v>
      </c>
      <c r="K4414" s="87"/>
      <c r="L4414" s="87" t="s">
        <v>269</v>
      </c>
      <c r="M4414" s="466"/>
      <c r="N4414" s="440"/>
      <c r="O4414" s="440">
        <v>0</v>
      </c>
      <c r="P4414" s="367"/>
      <c r="Q4414" s="367"/>
    </row>
    <row r="4415" spans="1:18" ht="15.75">
      <c r="A4415" s="533" t="s">
        <v>2784</v>
      </c>
      <c r="B4415" s="533">
        <v>8</v>
      </c>
      <c r="C4415" s="533" t="s">
        <v>201</v>
      </c>
      <c r="D4415" s="572" t="s">
        <v>1629</v>
      </c>
      <c r="E4415" s="571" t="str">
        <f t="shared" ref="E4415:E4421" si="4054">E4414</f>
        <v xml:space="preserve"> ACCESS DOORS AND FRAMES</v>
      </c>
      <c r="F4415" s="533" t="str">
        <f t="shared" si="4049"/>
        <v>AR</v>
      </c>
      <c r="G4415" s="533" t="s">
        <v>2725</v>
      </c>
      <c r="H4415" s="533">
        <v>298</v>
      </c>
      <c r="I4415" s="533" t="str">
        <f t="shared" si="4052"/>
        <v>Water tank cover; comprising 1.5 thick galvanized steel sheet skins; 50 thick injected polyurethane core, steel angle frame set in concrete; including epoxy paint, hinges, ironmongery, fittings and fixings; complete; as specified and as Drg. A-502; detail 5</v>
      </c>
      <c r="J4415" s="533" t="str">
        <f t="shared" si="4053"/>
        <v>Water tank cover; comprising 1.5 thick galvanized steel sheet skins; 50 thick injected polyurethane core, steel angle frame set in concrete; including epoxy paint, hinges, ironmongery, fittings and fixings; complete; as specified and as Drg. A-502; detail 5</v>
      </c>
      <c r="K4415" s="87"/>
      <c r="L4415" s="87" t="s">
        <v>270</v>
      </c>
      <c r="M4415" s="625"/>
      <c r="N4415" s="440"/>
      <c r="O4415" s="440">
        <v>0</v>
      </c>
      <c r="P4415" s="367"/>
      <c r="Q4415" s="367"/>
    </row>
    <row r="4416" spans="1:18" ht="15.75">
      <c r="A4416" s="533" t="s">
        <v>2784</v>
      </c>
      <c r="B4416" s="533">
        <v>8</v>
      </c>
      <c r="C4416" s="533" t="s">
        <v>201</v>
      </c>
      <c r="D4416" s="572" t="s">
        <v>1629</v>
      </c>
      <c r="E4416" s="571" t="str">
        <f t="shared" si="4054"/>
        <v xml:space="preserve"> ACCESS DOORS AND FRAMES</v>
      </c>
      <c r="F4416" s="533" t="str">
        <f t="shared" si="4049"/>
        <v>AR</v>
      </c>
      <c r="G4416" s="533" t="s">
        <v>2722</v>
      </c>
      <c r="H4416" s="533">
        <v>299</v>
      </c>
      <c r="I4416" s="533" t="str">
        <f>I4414</f>
        <v>083113 - ACCESS DOORS AND FRAMES</v>
      </c>
      <c r="J4416" s="533" t="str">
        <f>J4414</f>
        <v>083113 - ACCESS DOORS AND FRAMES</v>
      </c>
      <c r="K4416" s="87" t="s">
        <v>13</v>
      </c>
      <c r="L4416" s="87" t="s">
        <v>271</v>
      </c>
      <c r="M4416" s="445">
        <v>2</v>
      </c>
      <c r="N4416" s="440" t="s">
        <v>39</v>
      </c>
      <c r="O4416" s="440">
        <v>357</v>
      </c>
      <c r="P4416" s="367">
        <v>714</v>
      </c>
      <c r="Q4416" s="25">
        <f>O4416</f>
        <v>357</v>
      </c>
      <c r="R4416" s="729">
        <f>P4416</f>
        <v>714</v>
      </c>
    </row>
    <row r="4417" spans="1:18" ht="15.75">
      <c r="A4417" s="533" t="s">
        <v>2784</v>
      </c>
      <c r="B4417" s="533">
        <v>8</v>
      </c>
      <c r="C4417" s="533" t="s">
        <v>201</v>
      </c>
      <c r="D4417" s="572" t="s">
        <v>1629</v>
      </c>
      <c r="E4417" s="571" t="str">
        <f t="shared" si="4054"/>
        <v xml:space="preserve"> ACCESS DOORS AND FRAMES</v>
      </c>
      <c r="F4417" s="533" t="str">
        <f t="shared" si="4049"/>
        <v>AR</v>
      </c>
      <c r="G4417" s="533" t="s">
        <v>2725</v>
      </c>
      <c r="H4417" s="533">
        <v>300</v>
      </c>
      <c r="I4417" s="533" t="str">
        <f>L4417</f>
        <v>Shaft access panels; comprising 100 x 50 preservative treated softwood frame, 12 thick blockboard, with hardwood edging, 6 thick plywood facing on both sides, finished to receive paint; including hinges, architrave, paint, ironmongery, fittings and fixings; complete; as specified and as Drg. A-501; detail 7</v>
      </c>
      <c r="J4417" s="533" t="str">
        <f>L4417</f>
        <v>Shaft access panels; comprising 100 x 50 preservative treated softwood frame, 12 thick blockboard, with hardwood edging, 6 thick plywood facing on both sides, finished to receive paint; including hinges, architrave, paint, ironmongery, fittings and fixings; complete; as specified and as Drg. A-501; detail 7</v>
      </c>
      <c r="K4417" s="87"/>
      <c r="L4417" s="87" t="s">
        <v>272</v>
      </c>
      <c r="M4417" s="466"/>
      <c r="N4417" s="440"/>
      <c r="O4417" s="440">
        <v>0</v>
      </c>
      <c r="P4417" s="367"/>
      <c r="Q4417" s="367"/>
    </row>
    <row r="4418" spans="1:18" ht="15.75">
      <c r="A4418" s="533" t="s">
        <v>2784</v>
      </c>
      <c r="B4418" s="533">
        <v>8</v>
      </c>
      <c r="C4418" s="533" t="s">
        <v>201</v>
      </c>
      <c r="D4418" s="572" t="s">
        <v>1629</v>
      </c>
      <c r="E4418" s="571" t="str">
        <f t="shared" si="4054"/>
        <v xml:space="preserve"> ACCESS DOORS AND FRAMES</v>
      </c>
      <c r="F4418" s="533" t="str">
        <f t="shared" si="4049"/>
        <v>AR</v>
      </c>
      <c r="G4418" s="533" t="s">
        <v>2722</v>
      </c>
      <c r="H4418" s="533">
        <v>301</v>
      </c>
      <c r="I4418" s="533" t="str">
        <f>I4416</f>
        <v>083113 - ACCESS DOORS AND FRAMES</v>
      </c>
      <c r="J4418" s="533" t="str">
        <f>J4416</f>
        <v>083113 - ACCESS DOORS AND FRAMES</v>
      </c>
      <c r="K4418" s="87" t="s">
        <v>15</v>
      </c>
      <c r="L4418" s="87" t="s">
        <v>273</v>
      </c>
      <c r="M4418" s="445">
        <v>1</v>
      </c>
      <c r="N4418" s="440" t="s">
        <v>39</v>
      </c>
      <c r="O4418" s="440">
        <v>305</v>
      </c>
      <c r="P4418" s="367">
        <v>305</v>
      </c>
      <c r="Q4418" s="25">
        <f>O4418</f>
        <v>305</v>
      </c>
      <c r="R4418" s="729">
        <f>P4418</f>
        <v>305</v>
      </c>
    </row>
    <row r="4419" spans="1:18" ht="15.75">
      <c r="A4419" s="533" t="s">
        <v>2784</v>
      </c>
      <c r="B4419" s="533">
        <v>8</v>
      </c>
      <c r="C4419" s="533" t="s">
        <v>201</v>
      </c>
      <c r="D4419" s="572" t="s">
        <v>1629</v>
      </c>
      <c r="E4419" s="571" t="str">
        <f t="shared" si="4054"/>
        <v xml:space="preserve"> ACCESS DOORS AND FRAMES</v>
      </c>
      <c r="F4419" s="533" t="str">
        <f t="shared" si="4049"/>
        <v>AR</v>
      </c>
      <c r="G4419" s="533" t="s">
        <v>2725</v>
      </c>
      <c r="H4419" s="533">
        <v>302</v>
      </c>
      <c r="I4419" s="533" t="str">
        <f>L4419</f>
        <v>Electrical closets door; comprising 40 x 20 x 3 thick galvanized steel channel frame; 3 thick fixed steel louvers, polyurethane foam filling, with associated steel frame and hardware, factory primed for painting; including paint, ironmongery, all necessary fixings and fittings; complete; as specified and as Drg. A-501; detail 6</v>
      </c>
      <c r="J4419" s="533" t="str">
        <f>L4419</f>
        <v>Electrical closets door; comprising 40 x 20 x 3 thick galvanized steel channel frame; 3 thick fixed steel louvers, polyurethane foam filling, with associated steel frame and hardware, factory primed for painting; including paint, ironmongery, all necessary fixings and fittings; complete; as specified and as Drg. A-501; detail 6</v>
      </c>
      <c r="K4419" s="87"/>
      <c r="L4419" s="87" t="s">
        <v>274</v>
      </c>
      <c r="M4419" s="466"/>
      <c r="N4419" s="440"/>
      <c r="O4419" s="440">
        <v>0</v>
      </c>
      <c r="P4419" s="367"/>
      <c r="Q4419" s="367"/>
    </row>
    <row r="4420" spans="1:18" ht="16.5" thickBot="1">
      <c r="A4420" s="533" t="s">
        <v>2784</v>
      </c>
      <c r="B4420" s="533">
        <v>8</v>
      </c>
      <c r="C4420" s="533" t="s">
        <v>201</v>
      </c>
      <c r="D4420" s="572" t="s">
        <v>1629</v>
      </c>
      <c r="E4420" s="571" t="str">
        <f t="shared" si="4054"/>
        <v xml:space="preserve"> ACCESS DOORS AND FRAMES</v>
      </c>
      <c r="F4420" s="533" t="str">
        <f t="shared" si="4049"/>
        <v>AR</v>
      </c>
      <c r="G4420" s="533" t="s">
        <v>2722</v>
      </c>
      <c r="H4420" s="533">
        <v>303</v>
      </c>
      <c r="I4420" s="533" t="str">
        <f t="shared" ref="I4420:J4420" si="4055">I4418</f>
        <v>083113 - ACCESS DOORS AND FRAMES</v>
      </c>
      <c r="J4420" s="533" t="str">
        <f t="shared" si="4055"/>
        <v>083113 - ACCESS DOORS AND FRAMES</v>
      </c>
      <c r="K4420" s="224" t="s">
        <v>17</v>
      </c>
      <c r="L4420" s="224" t="s">
        <v>275</v>
      </c>
      <c r="M4420" s="446">
        <v>2</v>
      </c>
      <c r="N4420" s="441" t="s">
        <v>39</v>
      </c>
      <c r="O4420" s="441"/>
      <c r="P4420" s="367">
        <v>0</v>
      </c>
      <c r="Q4420" s="25">
        <f t="shared" ref="Q4420:Q4421" si="4056">O4420</f>
        <v>0</v>
      </c>
      <c r="R4420" s="729">
        <f t="shared" ref="R4420:R4421" si="4057">P4420</f>
        <v>0</v>
      </c>
    </row>
    <row r="4421" spans="1:18" ht="16.5" thickBot="1">
      <c r="A4421" s="533" t="s">
        <v>2784</v>
      </c>
      <c r="B4421" s="533">
        <v>8</v>
      </c>
      <c r="C4421" s="533" t="s">
        <v>201</v>
      </c>
      <c r="D4421" s="572" t="s">
        <v>1629</v>
      </c>
      <c r="E4421" s="571" t="str">
        <f t="shared" si="4054"/>
        <v xml:space="preserve"> ACCESS DOORS AND FRAMES</v>
      </c>
      <c r="F4421" s="533" t="str">
        <f t="shared" si="4049"/>
        <v>AR</v>
      </c>
      <c r="G4421" s="533" t="s">
        <v>2722</v>
      </c>
      <c r="H4421" s="533">
        <v>304</v>
      </c>
      <c r="I4421" s="533" t="str">
        <f t="shared" ref="I4421:J4421" si="4058">I4419</f>
        <v>Electrical closets door; comprising 40 x 20 x 3 thick galvanized steel channel frame; 3 thick fixed steel louvers, polyurethane foam filling, with associated steel frame and hardware, factory primed for painting; including paint, ironmongery, all necessary fixings and fittings; complete; as specified and as Drg. A-501; detail 6</v>
      </c>
      <c r="J4421" s="533" t="str">
        <f t="shared" si="4058"/>
        <v>Electrical closets door; comprising 40 x 20 x 3 thick galvanized steel channel frame; 3 thick fixed steel louvers, polyurethane foam filling, with associated steel frame and hardware, factory primed for painting; including paint, ironmongery, all necessary fixings and fittings; complete; as specified and as Drg. A-501; detail 6</v>
      </c>
      <c r="K4421" s="87" t="s">
        <v>17</v>
      </c>
      <c r="L4421" s="87" t="s">
        <v>276</v>
      </c>
      <c r="M4421" s="445">
        <v>1</v>
      </c>
      <c r="N4421" s="442" t="s">
        <v>39</v>
      </c>
      <c r="O4421" s="440">
        <v>675</v>
      </c>
      <c r="P4421" s="367">
        <v>675</v>
      </c>
      <c r="Q4421" s="25">
        <f t="shared" si="4056"/>
        <v>675</v>
      </c>
      <c r="R4421" s="729">
        <f t="shared" si="4057"/>
        <v>675</v>
      </c>
    </row>
    <row r="4422" spans="1:18" ht="15.75">
      <c r="A4422" s="533" t="s">
        <v>2784</v>
      </c>
      <c r="B4422" s="533">
        <v>8</v>
      </c>
      <c r="C4422" s="533" t="s">
        <v>201</v>
      </c>
      <c r="D4422" s="572" t="s">
        <v>2739</v>
      </c>
      <c r="E4422" s="571" t="s">
        <v>1316</v>
      </c>
      <c r="F4422" s="533" t="s">
        <v>1321</v>
      </c>
      <c r="G4422" s="533" t="s">
        <v>2725</v>
      </c>
      <c r="H4422" s="533">
        <v>305</v>
      </c>
      <c r="I4422" s="533" t="str">
        <f t="shared" ref="I4422:I4423" si="4059">L4422</f>
        <v>083213 - SLIDING ALUMINIUM-FRAMED GLASS DOORS</v>
      </c>
      <c r="J4422" s="533" t="str">
        <f t="shared" ref="J4422:J4423" si="4060">L4422</f>
        <v>083213 - SLIDING ALUMINIUM-FRAMED GLASS DOORS</v>
      </c>
      <c r="K4422" s="87"/>
      <c r="L4422" s="87" t="s">
        <v>277</v>
      </c>
      <c r="M4422" s="466"/>
      <c r="N4422" s="440"/>
      <c r="O4422" s="440">
        <v>0</v>
      </c>
      <c r="P4422" s="367"/>
      <c r="Q4422" s="367"/>
    </row>
    <row r="4423" spans="1:18" ht="16.5" thickBot="1">
      <c r="A4423" s="533" t="s">
        <v>2784</v>
      </c>
      <c r="B4423" s="533">
        <v>8</v>
      </c>
      <c r="C4423" s="533" t="s">
        <v>201</v>
      </c>
      <c r="D4423" s="572" t="s">
        <v>2739</v>
      </c>
      <c r="E4423" s="571" t="str">
        <f t="shared" ref="E4423:E4426" si="4061">E4422</f>
        <v>SLIDING ALUMINIUM-FRAMED GLASS DOORS</v>
      </c>
      <c r="F4423" s="533" t="s">
        <v>1321</v>
      </c>
      <c r="G4423" s="533" t="s">
        <v>2725</v>
      </c>
      <c r="H4423" s="533">
        <v>306</v>
      </c>
      <c r="I4423" s="533" t="str">
        <f t="shared" si="4059"/>
        <v>Sliding aluminum glass doors and screens; high performance organic PVDF coating finish; including sub frames, bedding, pointing, glazing gaskets and beads, suspension system, rails, fittings, fixings and ironmongery; glazing; as Drg. A-600</v>
      </c>
      <c r="J4423" s="533" t="str">
        <f t="shared" si="4060"/>
        <v>Sliding aluminum glass doors and screens; high performance organic PVDF coating finish; including sub frames, bedding, pointing, glazing gaskets and beads, suspension system, rails, fittings, fixings and ironmongery; glazing; as Drg. A-600</v>
      </c>
      <c r="K4423" s="87"/>
      <c r="L4423" s="87" t="s">
        <v>278</v>
      </c>
      <c r="M4423" s="466"/>
      <c r="N4423" s="440"/>
      <c r="O4423" s="440">
        <v>0</v>
      </c>
      <c r="P4423" s="367"/>
      <c r="Q4423" s="367"/>
    </row>
    <row r="4424" spans="1:18" ht="16.5" thickBot="1">
      <c r="A4424" s="533" t="s">
        <v>2784</v>
      </c>
      <c r="B4424" s="533">
        <v>8</v>
      </c>
      <c r="C4424" s="533" t="s">
        <v>201</v>
      </c>
      <c r="D4424" s="572" t="s">
        <v>2739</v>
      </c>
      <c r="E4424" s="571" t="str">
        <f t="shared" si="4061"/>
        <v>SLIDING ALUMINIUM-FRAMED GLASS DOORS</v>
      </c>
      <c r="F4424" s="533" t="s">
        <v>1321</v>
      </c>
      <c r="G4424" s="533" t="s">
        <v>2722</v>
      </c>
      <c r="H4424" s="533">
        <v>307</v>
      </c>
      <c r="I4424" s="533" t="str">
        <f t="shared" ref="I4424:J4424" si="4062">I4422</f>
        <v>083213 - SLIDING ALUMINIUM-FRAMED GLASS DOORS</v>
      </c>
      <c r="J4424" s="533" t="str">
        <f t="shared" si="4062"/>
        <v>083213 - SLIDING ALUMINIUM-FRAMED GLASS DOORS</v>
      </c>
      <c r="K4424" s="87" t="s">
        <v>13</v>
      </c>
      <c r="L4424" s="87" t="s">
        <v>279</v>
      </c>
      <c r="M4424" s="445">
        <v>6</v>
      </c>
      <c r="N4424" s="442" t="s">
        <v>39</v>
      </c>
      <c r="O4424" s="440">
        <v>2802</v>
      </c>
      <c r="P4424" s="367">
        <v>16812</v>
      </c>
      <c r="Q4424" s="25">
        <f t="shared" ref="Q4424:Q4426" si="4063">O4424</f>
        <v>2802</v>
      </c>
      <c r="R4424" s="729">
        <f t="shared" ref="R4424:R4426" si="4064">P4424</f>
        <v>16812</v>
      </c>
    </row>
    <row r="4425" spans="1:18" ht="16.5" thickBot="1">
      <c r="A4425" s="533" t="s">
        <v>2784</v>
      </c>
      <c r="B4425" s="533">
        <v>8</v>
      </c>
      <c r="C4425" s="533" t="s">
        <v>201</v>
      </c>
      <c r="D4425" s="572" t="s">
        <v>2739</v>
      </c>
      <c r="E4425" s="571" t="str">
        <f t="shared" si="4061"/>
        <v>SLIDING ALUMINIUM-FRAMED GLASS DOORS</v>
      </c>
      <c r="F4425" s="533" t="s">
        <v>1321</v>
      </c>
      <c r="G4425" s="533" t="s">
        <v>2722</v>
      </c>
      <c r="H4425" s="533">
        <v>308</v>
      </c>
      <c r="I4425" s="533" t="str">
        <f t="shared" ref="I4425:J4425" si="4065">I4423</f>
        <v>Sliding aluminum glass doors and screens; high performance organic PVDF coating finish; including sub frames, bedding, pointing, glazing gaskets and beads, suspension system, rails, fittings, fixings and ironmongery; glazing; as Drg. A-600</v>
      </c>
      <c r="J4425" s="533" t="str">
        <f t="shared" si="4065"/>
        <v>Sliding aluminum glass doors and screens; high performance organic PVDF coating finish; including sub frames, bedding, pointing, glazing gaskets and beads, suspension system, rails, fittings, fixings and ironmongery; glazing; as Drg. A-600</v>
      </c>
      <c r="K4425" s="87" t="s">
        <v>15</v>
      </c>
      <c r="L4425" s="87" t="s">
        <v>280</v>
      </c>
      <c r="M4425" s="445">
        <v>1</v>
      </c>
      <c r="N4425" s="442" t="s">
        <v>39</v>
      </c>
      <c r="O4425" s="440">
        <v>3515</v>
      </c>
      <c r="P4425" s="367">
        <v>3515</v>
      </c>
      <c r="Q4425" s="25">
        <f t="shared" si="4063"/>
        <v>3515</v>
      </c>
      <c r="R4425" s="729">
        <f t="shared" si="4064"/>
        <v>3515</v>
      </c>
    </row>
    <row r="4426" spans="1:18" ht="16.5" thickBot="1">
      <c r="A4426" s="533" t="s">
        <v>2784</v>
      </c>
      <c r="B4426" s="533">
        <v>8</v>
      </c>
      <c r="C4426" s="533" t="s">
        <v>201</v>
      </c>
      <c r="D4426" s="572" t="s">
        <v>2739</v>
      </c>
      <c r="E4426" s="571" t="str">
        <f t="shared" si="4061"/>
        <v>SLIDING ALUMINIUM-FRAMED GLASS DOORS</v>
      </c>
      <c r="F4426" s="533" t="s">
        <v>1321</v>
      </c>
      <c r="G4426" s="533" t="s">
        <v>2722</v>
      </c>
      <c r="H4426" s="533">
        <v>309</v>
      </c>
      <c r="I4426" s="533" t="str">
        <f t="shared" ref="I4426:J4426" si="4066">I4424</f>
        <v>083213 - SLIDING ALUMINIUM-FRAMED GLASS DOORS</v>
      </c>
      <c r="J4426" s="533" t="str">
        <f t="shared" si="4066"/>
        <v>083213 - SLIDING ALUMINIUM-FRAMED GLASS DOORS</v>
      </c>
      <c r="K4426" s="87" t="s">
        <v>17</v>
      </c>
      <c r="L4426" s="87" t="s">
        <v>281</v>
      </c>
      <c r="M4426" s="445">
        <v>1</v>
      </c>
      <c r="N4426" s="442" t="s">
        <v>39</v>
      </c>
      <c r="O4426" s="440">
        <v>3969</v>
      </c>
      <c r="P4426" s="367">
        <v>3969</v>
      </c>
      <c r="Q4426" s="25">
        <f t="shared" si="4063"/>
        <v>3969</v>
      </c>
      <c r="R4426" s="729">
        <f t="shared" si="4064"/>
        <v>3969</v>
      </c>
    </row>
    <row r="4427" spans="1:18" ht="15.75">
      <c r="A4427" s="533" t="s">
        <v>2784</v>
      </c>
      <c r="B4427" s="533">
        <v>8</v>
      </c>
      <c r="C4427" s="533" t="s">
        <v>201</v>
      </c>
      <c r="D4427" s="572" t="s">
        <v>1645</v>
      </c>
      <c r="E4427" s="571" t="s">
        <v>1230</v>
      </c>
      <c r="F4427" s="533" t="str">
        <f t="shared" ref="F4427:F4452" si="4067">VLOOKUP(D:D,trade,3,FALSE)</f>
        <v>AR</v>
      </c>
      <c r="G4427" s="533" t="s">
        <v>2725</v>
      </c>
      <c r="H4427" s="533">
        <v>310</v>
      </c>
      <c r="I4427" s="533" t="str">
        <f t="shared" ref="I4427:I4428" si="4068">L4427</f>
        <v>084113 - ALUMINUM FRAMED ENTRANCES AND STOREFRONTS</v>
      </c>
      <c r="J4427" s="533" t="str">
        <f t="shared" ref="J4427:J4428" si="4069">L4427</f>
        <v>084113 - ALUMINUM FRAMED ENTRANCES AND STOREFRONTS</v>
      </c>
      <c r="K4427" s="224"/>
      <c r="L4427" s="224" t="s">
        <v>282</v>
      </c>
      <c r="M4427" s="624"/>
      <c r="N4427" s="441"/>
      <c r="O4427" s="441">
        <v>0</v>
      </c>
      <c r="P4427" s="367"/>
      <c r="Q4427" s="367"/>
    </row>
    <row r="4428" spans="1:18" ht="15.75">
      <c r="A4428" s="533" t="s">
        <v>2784</v>
      </c>
      <c r="B4428" s="533">
        <v>8</v>
      </c>
      <c r="C4428" s="533" t="s">
        <v>201</v>
      </c>
      <c r="D4428" s="572" t="s">
        <v>1645</v>
      </c>
      <c r="E4428" s="571" t="str">
        <f t="shared" ref="E4428:E4432" si="4070">E4427</f>
        <v xml:space="preserve"> ALUMINUM FRAMED ENTRANCES AND STOREFRONTS</v>
      </c>
      <c r="F4428" s="533" t="str">
        <f t="shared" si="4067"/>
        <v>AR</v>
      </c>
      <c r="G4428" s="533" t="s">
        <v>2725</v>
      </c>
      <c r="H4428" s="533">
        <v>311</v>
      </c>
      <c r="I4428" s="533" t="str">
        <f t="shared" si="4068"/>
        <v>Aluminum alloy glazed doors and screens; high performance organic PVDF coating finish; including timber sub frames, bedding, pointing, glazing gaskets and beads, fittings, fixings and ironmongery, glazing; as Drg. A-600</v>
      </c>
      <c r="J4428" s="533" t="str">
        <f t="shared" si="4069"/>
        <v>Aluminum alloy glazed doors and screens; high performance organic PVDF coating finish; including timber sub frames, bedding, pointing, glazing gaskets and beads, fittings, fixings and ironmongery, glazing; as Drg. A-600</v>
      </c>
      <c r="K4428" s="224"/>
      <c r="L4428" s="224" t="s">
        <v>283</v>
      </c>
      <c r="M4428" s="624"/>
      <c r="N4428" s="441"/>
      <c r="O4428" s="441">
        <v>0</v>
      </c>
      <c r="P4428" s="367"/>
      <c r="Q4428" s="367"/>
    </row>
    <row r="4429" spans="1:18" ht="15.75">
      <c r="A4429" s="533" t="s">
        <v>2784</v>
      </c>
      <c r="B4429" s="533">
        <v>8</v>
      </c>
      <c r="C4429" s="533" t="s">
        <v>201</v>
      </c>
      <c r="D4429" s="572" t="s">
        <v>1645</v>
      </c>
      <c r="E4429" s="571" t="str">
        <f t="shared" si="4070"/>
        <v xml:space="preserve"> ALUMINUM FRAMED ENTRANCES AND STOREFRONTS</v>
      </c>
      <c r="F4429" s="533" t="str">
        <f t="shared" si="4067"/>
        <v>AR</v>
      </c>
      <c r="G4429" s="533" t="s">
        <v>2722</v>
      </c>
      <c r="H4429" s="533">
        <v>312</v>
      </c>
      <c r="I4429" s="533" t="str">
        <f t="shared" ref="I4429:J4429" si="4071">I4427</f>
        <v>084113 - ALUMINUM FRAMED ENTRANCES AND STOREFRONTS</v>
      </c>
      <c r="J4429" s="533" t="str">
        <f t="shared" si="4071"/>
        <v>084113 - ALUMINUM FRAMED ENTRANCES AND STOREFRONTS</v>
      </c>
      <c r="K4429" s="224" t="s">
        <v>19</v>
      </c>
      <c r="L4429" s="224" t="s">
        <v>284</v>
      </c>
      <c r="M4429" s="446">
        <v>1</v>
      </c>
      <c r="N4429" s="441" t="s">
        <v>39</v>
      </c>
      <c r="O4429" s="441"/>
      <c r="P4429" s="367"/>
      <c r="Q4429" s="25">
        <f t="shared" ref="Q4429:Q4432" si="4072">O4429</f>
        <v>0</v>
      </c>
      <c r="R4429" s="729">
        <f t="shared" ref="R4429:R4432" si="4073">P4429</f>
        <v>0</v>
      </c>
    </row>
    <row r="4430" spans="1:18" ht="15.75">
      <c r="A4430" s="533" t="s">
        <v>2784</v>
      </c>
      <c r="B4430" s="533">
        <v>8</v>
      </c>
      <c r="C4430" s="533" t="s">
        <v>201</v>
      </c>
      <c r="D4430" s="572" t="s">
        <v>1645</v>
      </c>
      <c r="E4430" s="571" t="str">
        <f t="shared" si="4070"/>
        <v xml:space="preserve"> ALUMINUM FRAMED ENTRANCES AND STOREFRONTS</v>
      </c>
      <c r="F4430" s="533" t="str">
        <f t="shared" si="4067"/>
        <v>AR</v>
      </c>
      <c r="G4430" s="533" t="s">
        <v>2722</v>
      </c>
      <c r="H4430" s="533">
        <v>313</v>
      </c>
      <c r="I4430" s="533" t="str">
        <f t="shared" ref="I4430:J4430" si="4074">I4428</f>
        <v>Aluminum alloy glazed doors and screens; high performance organic PVDF coating finish; including timber sub frames, bedding, pointing, glazing gaskets and beads, fittings, fixings and ironmongery, glazing; as Drg. A-600</v>
      </c>
      <c r="J4430" s="533" t="str">
        <f t="shared" si="4074"/>
        <v>Aluminum alloy glazed doors and screens; high performance organic PVDF coating finish; including timber sub frames, bedding, pointing, glazing gaskets and beads, fittings, fixings and ironmongery, glazing; as Drg. A-600</v>
      </c>
      <c r="K4430" s="224" t="s">
        <v>20</v>
      </c>
      <c r="L4430" s="224" t="s">
        <v>285</v>
      </c>
      <c r="M4430" s="446">
        <v>1</v>
      </c>
      <c r="N4430" s="441" t="s">
        <v>39</v>
      </c>
      <c r="O4430" s="441"/>
      <c r="P4430" s="367"/>
      <c r="Q4430" s="25">
        <f t="shared" si="4072"/>
        <v>0</v>
      </c>
      <c r="R4430" s="729">
        <f t="shared" si="4073"/>
        <v>0</v>
      </c>
    </row>
    <row r="4431" spans="1:18" ht="15.75">
      <c r="A4431" s="533" t="s">
        <v>2784</v>
      </c>
      <c r="B4431" s="533">
        <v>8</v>
      </c>
      <c r="C4431" s="533" t="s">
        <v>201</v>
      </c>
      <c r="D4431" s="572" t="s">
        <v>1645</v>
      </c>
      <c r="E4431" s="571" t="str">
        <f t="shared" si="4070"/>
        <v xml:space="preserve"> ALUMINUM FRAMED ENTRANCES AND STOREFRONTS</v>
      </c>
      <c r="F4431" s="533" t="str">
        <f t="shared" si="4067"/>
        <v>AR</v>
      </c>
      <c r="G4431" s="533" t="s">
        <v>2722</v>
      </c>
      <c r="H4431" s="533">
        <v>314</v>
      </c>
      <c r="I4431" s="533" t="str">
        <f t="shared" ref="I4431:J4431" si="4075">I4429</f>
        <v>084113 - ALUMINUM FRAMED ENTRANCES AND STOREFRONTS</v>
      </c>
      <c r="J4431" s="533" t="str">
        <f t="shared" si="4075"/>
        <v>084113 - ALUMINUM FRAMED ENTRANCES AND STOREFRONTS</v>
      </c>
      <c r="K4431" s="224" t="s">
        <v>21</v>
      </c>
      <c r="L4431" s="224" t="s">
        <v>286</v>
      </c>
      <c r="M4431" s="446">
        <v>1</v>
      </c>
      <c r="N4431" s="441" t="s">
        <v>39</v>
      </c>
      <c r="O4431" s="441"/>
      <c r="P4431" s="367"/>
      <c r="Q4431" s="25">
        <f t="shared" si="4072"/>
        <v>0</v>
      </c>
      <c r="R4431" s="729">
        <f t="shared" si="4073"/>
        <v>0</v>
      </c>
    </row>
    <row r="4432" spans="1:18" ht="15.75">
      <c r="A4432" s="533" t="s">
        <v>2784</v>
      </c>
      <c r="B4432" s="533">
        <v>8</v>
      </c>
      <c r="C4432" s="533" t="s">
        <v>201</v>
      </c>
      <c r="D4432" s="572" t="s">
        <v>1645</v>
      </c>
      <c r="E4432" s="571" t="str">
        <f t="shared" si="4070"/>
        <v xml:space="preserve"> ALUMINUM FRAMED ENTRANCES AND STOREFRONTS</v>
      </c>
      <c r="F4432" s="533" t="str">
        <f t="shared" si="4067"/>
        <v>AR</v>
      </c>
      <c r="G4432" s="533" t="s">
        <v>2722</v>
      </c>
      <c r="H4432" s="533">
        <v>315</v>
      </c>
      <c r="I4432" s="533" t="str">
        <f t="shared" ref="I4432:J4432" si="4076">I4430</f>
        <v>Aluminum alloy glazed doors and screens; high performance organic PVDF coating finish; including timber sub frames, bedding, pointing, glazing gaskets and beads, fittings, fixings and ironmongery, glazing; as Drg. A-600</v>
      </c>
      <c r="J4432" s="533" t="str">
        <f t="shared" si="4076"/>
        <v>Aluminum alloy glazed doors and screens; high performance organic PVDF coating finish; including timber sub frames, bedding, pointing, glazing gaskets and beads, fittings, fixings and ironmongery, glazing; as Drg. A-600</v>
      </c>
      <c r="K4432" s="224" t="s">
        <v>45</v>
      </c>
      <c r="L4432" s="224" t="s">
        <v>287</v>
      </c>
      <c r="M4432" s="446">
        <v>1</v>
      </c>
      <c r="N4432" s="441" t="s">
        <v>39</v>
      </c>
      <c r="O4432" s="441"/>
      <c r="P4432" s="367"/>
      <c r="Q4432" s="25">
        <f t="shared" si="4072"/>
        <v>0</v>
      </c>
      <c r="R4432" s="729">
        <f t="shared" si="4073"/>
        <v>0</v>
      </c>
    </row>
    <row r="4433" spans="1:18" ht="15.75">
      <c r="A4433" s="533" t="s">
        <v>2784</v>
      </c>
      <c r="B4433" s="533">
        <v>8</v>
      </c>
      <c r="C4433" s="533" t="s">
        <v>201</v>
      </c>
      <c r="D4433" s="572" t="s">
        <v>1661</v>
      </c>
      <c r="E4433" s="571" t="s">
        <v>1231</v>
      </c>
      <c r="F4433" s="533" t="str">
        <f t="shared" si="4067"/>
        <v>AR</v>
      </c>
      <c r="G4433" s="533" t="s">
        <v>2725</v>
      </c>
      <c r="H4433" s="533">
        <v>316</v>
      </c>
      <c r="I4433" s="533" t="str">
        <f t="shared" ref="I4433:I4434" si="4077">L4433</f>
        <v>085113 - ALUMINUM WINDOWS</v>
      </c>
      <c r="J4433" s="533" t="str">
        <f t="shared" ref="J4433:J4434" si="4078">L4433</f>
        <v>085113 - ALUMINUM WINDOWS</v>
      </c>
      <c r="K4433" s="87"/>
      <c r="L4433" s="87" t="s">
        <v>288</v>
      </c>
      <c r="M4433" s="466"/>
      <c r="N4433" s="440"/>
      <c r="O4433" s="440">
        <v>0</v>
      </c>
      <c r="P4433" s="367"/>
      <c r="Q4433" s="367"/>
    </row>
    <row r="4434" spans="1:18" ht="16.5" thickBot="1">
      <c r="A4434" s="533" t="s">
        <v>2784</v>
      </c>
      <c r="B4434" s="533">
        <v>8</v>
      </c>
      <c r="C4434" s="533" t="s">
        <v>201</v>
      </c>
      <c r="D4434" s="572" t="s">
        <v>1661</v>
      </c>
      <c r="E4434" s="571" t="str">
        <f t="shared" ref="E4434:E4452" si="4079">E4433</f>
        <v xml:space="preserve"> ALUMINUM WINDOWS</v>
      </c>
      <c r="F4434" s="533" t="str">
        <f t="shared" si="4067"/>
        <v>AR</v>
      </c>
      <c r="G4434" s="533" t="s">
        <v>2725</v>
      </c>
      <c r="H4434" s="533">
        <v>317</v>
      </c>
      <c r="I4434" s="533" t="str">
        <f t="shared" si="4077"/>
        <v>Window and screens; aluminum alloy; high performance organic PVDF coating finish; including sub frame, fixings, bedding, pointing, glazing gaskets and beads, ironmongery, glazing; complete; as specified and as Drg. A-600</v>
      </c>
      <c r="J4434" s="533" t="str">
        <f t="shared" si="4078"/>
        <v>Window and screens; aluminum alloy; high performance organic PVDF coating finish; including sub frame, fixings, bedding, pointing, glazing gaskets and beads, ironmongery, glazing; complete; as specified and as Drg. A-600</v>
      </c>
      <c r="K4434" s="87"/>
      <c r="L4434" s="87" t="s">
        <v>289</v>
      </c>
      <c r="M4434" s="466"/>
      <c r="N4434" s="440"/>
      <c r="O4434" s="440">
        <v>0</v>
      </c>
      <c r="P4434" s="367"/>
      <c r="Q4434" s="367"/>
    </row>
    <row r="4435" spans="1:18" ht="16.5" thickBot="1">
      <c r="A4435" s="533" t="s">
        <v>2784</v>
      </c>
      <c r="B4435" s="533">
        <v>8</v>
      </c>
      <c r="C4435" s="533" t="s">
        <v>201</v>
      </c>
      <c r="D4435" s="572" t="s">
        <v>1661</v>
      </c>
      <c r="E4435" s="571" t="str">
        <f t="shared" si="4079"/>
        <v xml:space="preserve"> ALUMINUM WINDOWS</v>
      </c>
      <c r="F4435" s="533" t="str">
        <f t="shared" si="4067"/>
        <v>AR</v>
      </c>
      <c r="G4435" s="533" t="s">
        <v>2722</v>
      </c>
      <c r="H4435" s="533">
        <v>318</v>
      </c>
      <c r="I4435" s="533" t="str">
        <f t="shared" ref="I4435:J4435" si="4080">I4433</f>
        <v>085113 - ALUMINUM WINDOWS</v>
      </c>
      <c r="J4435" s="533" t="str">
        <f t="shared" si="4080"/>
        <v>085113 - ALUMINUM WINDOWS</v>
      </c>
      <c r="K4435" s="87" t="s">
        <v>13</v>
      </c>
      <c r="L4435" s="87" t="s">
        <v>290</v>
      </c>
      <c r="M4435" s="445">
        <v>2</v>
      </c>
      <c r="N4435" s="442" t="s">
        <v>39</v>
      </c>
      <c r="O4435" s="440">
        <v>979</v>
      </c>
      <c r="P4435" s="367">
        <v>1958</v>
      </c>
      <c r="Q4435" s="25">
        <f t="shared" ref="Q4435:Q4452" si="4081">O4435</f>
        <v>979</v>
      </c>
      <c r="R4435" s="729">
        <f t="shared" ref="R4435:R4452" si="4082">P4435</f>
        <v>1958</v>
      </c>
    </row>
    <row r="4436" spans="1:18" ht="15.75">
      <c r="A4436" s="533" t="s">
        <v>2784</v>
      </c>
      <c r="B4436" s="533">
        <v>8</v>
      </c>
      <c r="C4436" s="533" t="s">
        <v>201</v>
      </c>
      <c r="D4436" s="572" t="s">
        <v>1661</v>
      </c>
      <c r="E4436" s="571" t="str">
        <f t="shared" si="4079"/>
        <v xml:space="preserve"> ALUMINUM WINDOWS</v>
      </c>
      <c r="F4436" s="533" t="str">
        <f t="shared" si="4067"/>
        <v>AR</v>
      </c>
      <c r="G4436" s="533" t="s">
        <v>2722</v>
      </c>
      <c r="H4436" s="533">
        <v>319</v>
      </c>
      <c r="I4436" s="533" t="str">
        <f t="shared" ref="I4436:J4436" si="4083">I4434</f>
        <v>Window and screens; aluminum alloy; high performance organic PVDF coating finish; including sub frame, fixings, bedding, pointing, glazing gaskets and beads, ironmongery, glazing; complete; as specified and as Drg. A-600</v>
      </c>
      <c r="J4436" s="533" t="str">
        <f t="shared" si="4083"/>
        <v>Window and screens; aluminum alloy; high performance organic PVDF coating finish; including sub frame, fixings, bedding, pointing, glazing gaskets and beads, ironmongery, glazing; complete; as specified and as Drg. A-600</v>
      </c>
      <c r="K4436" s="224" t="s">
        <v>15</v>
      </c>
      <c r="L4436" s="224" t="s">
        <v>291</v>
      </c>
      <c r="M4436" s="446">
        <v>3</v>
      </c>
      <c r="N4436" s="441" t="s">
        <v>39</v>
      </c>
      <c r="O4436" s="441">
        <v>0</v>
      </c>
      <c r="P4436" s="367"/>
      <c r="Q4436" s="25">
        <f t="shared" si="4081"/>
        <v>0</v>
      </c>
      <c r="R4436" s="729">
        <f t="shared" si="4082"/>
        <v>0</v>
      </c>
    </row>
    <row r="4437" spans="1:18" ht="15.75">
      <c r="A4437" s="533" t="s">
        <v>2784</v>
      </c>
      <c r="B4437" s="533">
        <v>8</v>
      </c>
      <c r="C4437" s="533" t="s">
        <v>201</v>
      </c>
      <c r="D4437" s="572" t="s">
        <v>1661</v>
      </c>
      <c r="E4437" s="571" t="str">
        <f t="shared" si="4079"/>
        <v xml:space="preserve"> ALUMINUM WINDOWS</v>
      </c>
      <c r="F4437" s="533" t="str">
        <f t="shared" si="4067"/>
        <v>AR</v>
      </c>
      <c r="G4437" s="533" t="s">
        <v>2722</v>
      </c>
      <c r="H4437" s="533">
        <v>320</v>
      </c>
      <c r="I4437" s="533" t="str">
        <f t="shared" ref="I4437:J4437" si="4084">I4435</f>
        <v>085113 - ALUMINUM WINDOWS</v>
      </c>
      <c r="J4437" s="533" t="str">
        <f t="shared" si="4084"/>
        <v>085113 - ALUMINUM WINDOWS</v>
      </c>
      <c r="K4437" s="224" t="s">
        <v>17</v>
      </c>
      <c r="L4437" s="224" t="s">
        <v>292</v>
      </c>
      <c r="M4437" s="446">
        <v>2</v>
      </c>
      <c r="N4437" s="441" t="s">
        <v>39</v>
      </c>
      <c r="O4437" s="441">
        <v>0</v>
      </c>
      <c r="P4437" s="367"/>
      <c r="Q4437" s="25">
        <f t="shared" si="4081"/>
        <v>0</v>
      </c>
      <c r="R4437" s="729">
        <f t="shared" si="4082"/>
        <v>0</v>
      </c>
    </row>
    <row r="4438" spans="1:18" ht="16.5" thickBot="1">
      <c r="A4438" s="533" t="s">
        <v>2784</v>
      </c>
      <c r="B4438" s="533">
        <v>8</v>
      </c>
      <c r="C4438" s="533" t="s">
        <v>201</v>
      </c>
      <c r="D4438" s="572" t="s">
        <v>1661</v>
      </c>
      <c r="E4438" s="571" t="str">
        <f t="shared" si="4079"/>
        <v xml:space="preserve"> ALUMINUM WINDOWS</v>
      </c>
      <c r="F4438" s="533" t="str">
        <f t="shared" si="4067"/>
        <v>AR</v>
      </c>
      <c r="G4438" s="533" t="s">
        <v>2722</v>
      </c>
      <c r="H4438" s="533">
        <v>321</v>
      </c>
      <c r="I4438" s="533" t="str">
        <f t="shared" ref="I4438:J4438" si="4085">I4436</f>
        <v>Window and screens; aluminum alloy; high performance organic PVDF coating finish; including sub frame, fixings, bedding, pointing, glazing gaskets and beads, ironmongery, glazing; complete; as specified and as Drg. A-600</v>
      </c>
      <c r="J4438" s="533" t="str">
        <f t="shared" si="4085"/>
        <v>Window and screens; aluminum alloy; high performance organic PVDF coating finish; including sub frame, fixings, bedding, pointing, glazing gaskets and beads, ironmongery, glazing; complete; as specified and as Drg. A-600</v>
      </c>
      <c r="K4438" s="224" t="s">
        <v>19</v>
      </c>
      <c r="L4438" s="224" t="s">
        <v>293</v>
      </c>
      <c r="M4438" s="446">
        <v>1</v>
      </c>
      <c r="N4438" s="441" t="s">
        <v>39</v>
      </c>
      <c r="O4438" s="441">
        <v>0</v>
      </c>
      <c r="P4438" s="367"/>
      <c r="Q4438" s="25">
        <f t="shared" si="4081"/>
        <v>0</v>
      </c>
      <c r="R4438" s="729">
        <f t="shared" si="4082"/>
        <v>0</v>
      </c>
    </row>
    <row r="4439" spans="1:18" ht="16.5" thickBot="1">
      <c r="A4439" s="533" t="s">
        <v>2784</v>
      </c>
      <c r="B4439" s="533">
        <v>8</v>
      </c>
      <c r="C4439" s="533" t="s">
        <v>201</v>
      </c>
      <c r="D4439" s="572" t="s">
        <v>1661</v>
      </c>
      <c r="E4439" s="571" t="str">
        <f t="shared" si="4079"/>
        <v xml:space="preserve"> ALUMINUM WINDOWS</v>
      </c>
      <c r="F4439" s="533" t="str">
        <f t="shared" si="4067"/>
        <v>AR</v>
      </c>
      <c r="G4439" s="533" t="s">
        <v>2722</v>
      </c>
      <c r="H4439" s="533">
        <v>322</v>
      </c>
      <c r="I4439" s="533" t="str">
        <f t="shared" ref="I4439:J4439" si="4086">I4437</f>
        <v>085113 - ALUMINUM WINDOWS</v>
      </c>
      <c r="J4439" s="533" t="str">
        <f t="shared" si="4086"/>
        <v>085113 - ALUMINUM WINDOWS</v>
      </c>
      <c r="K4439" s="87" t="s">
        <v>15</v>
      </c>
      <c r="L4439" s="87" t="s">
        <v>294</v>
      </c>
      <c r="M4439" s="445">
        <v>2</v>
      </c>
      <c r="N4439" s="442" t="s">
        <v>39</v>
      </c>
      <c r="O4439" s="440">
        <v>1145</v>
      </c>
      <c r="P4439" s="367">
        <v>2290</v>
      </c>
      <c r="Q4439" s="25">
        <f t="shared" si="4081"/>
        <v>1145</v>
      </c>
      <c r="R4439" s="729">
        <f t="shared" si="4082"/>
        <v>2290</v>
      </c>
    </row>
    <row r="4440" spans="1:18" ht="15.75">
      <c r="A4440" s="533" t="s">
        <v>2784</v>
      </c>
      <c r="B4440" s="533">
        <v>8</v>
      </c>
      <c r="C4440" s="533" t="s">
        <v>201</v>
      </c>
      <c r="D4440" s="572" t="s">
        <v>1661</v>
      </c>
      <c r="E4440" s="571" t="str">
        <f t="shared" si="4079"/>
        <v xml:space="preserve"> ALUMINUM WINDOWS</v>
      </c>
      <c r="F4440" s="533" t="str">
        <f t="shared" si="4067"/>
        <v>AR</v>
      </c>
      <c r="G4440" s="533" t="s">
        <v>2722</v>
      </c>
      <c r="H4440" s="533">
        <v>323</v>
      </c>
      <c r="I4440" s="533" t="str">
        <f t="shared" ref="I4440:J4440" si="4087">I4438</f>
        <v>Window and screens; aluminum alloy; high performance organic PVDF coating finish; including sub frame, fixings, bedding, pointing, glazing gaskets and beads, ironmongery, glazing; complete; as specified and as Drg. A-600</v>
      </c>
      <c r="J4440" s="533" t="str">
        <f t="shared" si="4087"/>
        <v>Window and screens; aluminum alloy; high performance organic PVDF coating finish; including sub frame, fixings, bedding, pointing, glazing gaskets and beads, ironmongery, glazing; complete; as specified and as Drg. A-600</v>
      </c>
      <c r="K4440" s="224" t="s">
        <v>21</v>
      </c>
      <c r="L4440" s="224" t="s">
        <v>295</v>
      </c>
      <c r="M4440" s="446">
        <v>2</v>
      </c>
      <c r="N4440" s="441" t="s">
        <v>39</v>
      </c>
      <c r="O4440" s="441">
        <v>0</v>
      </c>
      <c r="P4440" s="367"/>
      <c r="Q4440" s="25">
        <f t="shared" si="4081"/>
        <v>0</v>
      </c>
      <c r="R4440" s="729">
        <f t="shared" si="4082"/>
        <v>0</v>
      </c>
    </row>
    <row r="4441" spans="1:18" ht="15.75">
      <c r="A4441" s="533" t="s">
        <v>2784</v>
      </c>
      <c r="B4441" s="533">
        <v>8</v>
      </c>
      <c r="C4441" s="533" t="s">
        <v>201</v>
      </c>
      <c r="D4441" s="572" t="s">
        <v>1661</v>
      </c>
      <c r="E4441" s="571" t="str">
        <f t="shared" si="4079"/>
        <v xml:space="preserve"> ALUMINUM WINDOWS</v>
      </c>
      <c r="F4441" s="533" t="str">
        <f t="shared" si="4067"/>
        <v>AR</v>
      </c>
      <c r="G4441" s="533" t="s">
        <v>2722</v>
      </c>
      <c r="H4441" s="533">
        <v>324</v>
      </c>
      <c r="I4441" s="533" t="str">
        <f t="shared" ref="I4441:J4441" si="4088">I4439</f>
        <v>085113 - ALUMINUM WINDOWS</v>
      </c>
      <c r="J4441" s="533" t="str">
        <f t="shared" si="4088"/>
        <v>085113 - ALUMINUM WINDOWS</v>
      </c>
      <c r="K4441" s="224" t="s">
        <v>45</v>
      </c>
      <c r="L4441" s="224" t="s">
        <v>296</v>
      </c>
      <c r="M4441" s="446">
        <v>2</v>
      </c>
      <c r="N4441" s="441" t="s">
        <v>39</v>
      </c>
      <c r="O4441" s="441">
        <v>0</v>
      </c>
      <c r="P4441" s="367"/>
      <c r="Q4441" s="25">
        <f t="shared" si="4081"/>
        <v>0</v>
      </c>
      <c r="R4441" s="729">
        <f t="shared" si="4082"/>
        <v>0</v>
      </c>
    </row>
    <row r="4442" spans="1:18" ht="15.75">
      <c r="A4442" s="533" t="s">
        <v>2784</v>
      </c>
      <c r="B4442" s="533">
        <v>8</v>
      </c>
      <c r="C4442" s="533" t="s">
        <v>201</v>
      </c>
      <c r="D4442" s="572" t="s">
        <v>1661</v>
      </c>
      <c r="E4442" s="571" t="str">
        <f t="shared" si="4079"/>
        <v xml:space="preserve"> ALUMINUM WINDOWS</v>
      </c>
      <c r="F4442" s="533" t="str">
        <f t="shared" si="4067"/>
        <v>AR</v>
      </c>
      <c r="G4442" s="533" t="s">
        <v>2722</v>
      </c>
      <c r="H4442" s="533">
        <v>325</v>
      </c>
      <c r="I4442" s="533" t="str">
        <f t="shared" ref="I4442:J4442" si="4089">I4440</f>
        <v>Window and screens; aluminum alloy; high performance organic PVDF coating finish; including sub frame, fixings, bedding, pointing, glazing gaskets and beads, ironmongery, glazing; complete; as specified and as Drg. A-600</v>
      </c>
      <c r="J4442" s="533" t="str">
        <f t="shared" si="4089"/>
        <v>Window and screens; aluminum alloy; high performance organic PVDF coating finish; including sub frame, fixings, bedding, pointing, glazing gaskets and beads, ironmongery, glazing; complete; as specified and as Drg. A-600</v>
      </c>
      <c r="K4442" s="224" t="s">
        <v>48</v>
      </c>
      <c r="L4442" s="224" t="s">
        <v>297</v>
      </c>
      <c r="M4442" s="446">
        <v>6</v>
      </c>
      <c r="N4442" s="441" t="s">
        <v>39</v>
      </c>
      <c r="O4442" s="441">
        <v>0</v>
      </c>
      <c r="P4442" s="367"/>
      <c r="Q4442" s="25">
        <f t="shared" si="4081"/>
        <v>0</v>
      </c>
      <c r="R4442" s="729">
        <f t="shared" si="4082"/>
        <v>0</v>
      </c>
    </row>
    <row r="4443" spans="1:18" ht="15.75">
      <c r="A4443" s="533" t="s">
        <v>2784</v>
      </c>
      <c r="B4443" s="533">
        <v>8</v>
      </c>
      <c r="C4443" s="533" t="s">
        <v>201</v>
      </c>
      <c r="D4443" s="572" t="s">
        <v>1661</v>
      </c>
      <c r="E4443" s="571" t="str">
        <f t="shared" si="4079"/>
        <v xml:space="preserve"> ALUMINUM WINDOWS</v>
      </c>
      <c r="F4443" s="533" t="str">
        <f t="shared" si="4067"/>
        <v>AR</v>
      </c>
      <c r="G4443" s="533" t="s">
        <v>2722</v>
      </c>
      <c r="H4443" s="533">
        <v>326</v>
      </c>
      <c r="I4443" s="533" t="str">
        <f t="shared" ref="I4443:J4443" si="4090">I4441</f>
        <v>085113 - ALUMINUM WINDOWS</v>
      </c>
      <c r="J4443" s="533" t="str">
        <f t="shared" si="4090"/>
        <v>085113 - ALUMINUM WINDOWS</v>
      </c>
      <c r="K4443" s="224" t="s">
        <v>50</v>
      </c>
      <c r="L4443" s="224" t="s">
        <v>298</v>
      </c>
      <c r="M4443" s="446">
        <v>2</v>
      </c>
      <c r="N4443" s="441" t="s">
        <v>39</v>
      </c>
      <c r="O4443" s="441">
        <v>0</v>
      </c>
      <c r="P4443" s="367"/>
      <c r="Q4443" s="25">
        <f t="shared" si="4081"/>
        <v>0</v>
      </c>
      <c r="R4443" s="729">
        <f t="shared" si="4082"/>
        <v>0</v>
      </c>
    </row>
    <row r="4444" spans="1:18" ht="15.75">
      <c r="A4444" s="533" t="s">
        <v>2784</v>
      </c>
      <c r="B4444" s="533">
        <v>8</v>
      </c>
      <c r="C4444" s="533" t="s">
        <v>201</v>
      </c>
      <c r="D4444" s="572" t="s">
        <v>1661</v>
      </c>
      <c r="E4444" s="571" t="str">
        <f t="shared" si="4079"/>
        <v xml:space="preserve"> ALUMINUM WINDOWS</v>
      </c>
      <c r="F4444" s="533" t="str">
        <f t="shared" si="4067"/>
        <v>AR</v>
      </c>
      <c r="G4444" s="533" t="s">
        <v>2722</v>
      </c>
      <c r="H4444" s="533">
        <v>327</v>
      </c>
      <c r="I4444" s="533" t="str">
        <f t="shared" ref="I4444:J4444" si="4091">I4442</f>
        <v>Window and screens; aluminum alloy; high performance organic PVDF coating finish; including sub frame, fixings, bedding, pointing, glazing gaskets and beads, ironmongery, glazing; complete; as specified and as Drg. A-600</v>
      </c>
      <c r="J4444" s="533" t="str">
        <f t="shared" si="4091"/>
        <v>Window and screens; aluminum alloy; high performance organic PVDF coating finish; including sub frame, fixings, bedding, pointing, glazing gaskets and beads, ironmongery, glazing; complete; as specified and as Drg. A-600</v>
      </c>
      <c r="K4444" s="224" t="s">
        <v>76</v>
      </c>
      <c r="L4444" s="224" t="s">
        <v>299</v>
      </c>
      <c r="M4444" s="446">
        <v>1</v>
      </c>
      <c r="N4444" s="441" t="s">
        <v>39</v>
      </c>
      <c r="O4444" s="441">
        <v>0</v>
      </c>
      <c r="P4444" s="367"/>
      <c r="Q4444" s="25">
        <f t="shared" si="4081"/>
        <v>0</v>
      </c>
      <c r="R4444" s="729">
        <f t="shared" si="4082"/>
        <v>0</v>
      </c>
    </row>
    <row r="4445" spans="1:18" ht="15.75">
      <c r="A4445" s="533" t="s">
        <v>2784</v>
      </c>
      <c r="B4445" s="533">
        <v>8</v>
      </c>
      <c r="C4445" s="533" t="s">
        <v>201</v>
      </c>
      <c r="D4445" s="572" t="s">
        <v>1661</v>
      </c>
      <c r="E4445" s="571" t="str">
        <f t="shared" si="4079"/>
        <v xml:space="preserve"> ALUMINUM WINDOWS</v>
      </c>
      <c r="F4445" s="533" t="str">
        <f t="shared" si="4067"/>
        <v>AR</v>
      </c>
      <c r="G4445" s="533" t="s">
        <v>2722</v>
      </c>
      <c r="H4445" s="533">
        <v>328</v>
      </c>
      <c r="I4445" s="533" t="str">
        <f t="shared" ref="I4445:J4445" si="4092">I4443</f>
        <v>085113 - ALUMINUM WINDOWS</v>
      </c>
      <c r="J4445" s="533" t="str">
        <f t="shared" si="4092"/>
        <v>085113 - ALUMINUM WINDOWS</v>
      </c>
      <c r="K4445" s="224" t="s">
        <v>77</v>
      </c>
      <c r="L4445" s="224" t="s">
        <v>300</v>
      </c>
      <c r="M4445" s="446">
        <v>4</v>
      </c>
      <c r="N4445" s="441" t="s">
        <v>39</v>
      </c>
      <c r="O4445" s="441">
        <v>0</v>
      </c>
      <c r="P4445" s="367"/>
      <c r="Q4445" s="25">
        <f t="shared" si="4081"/>
        <v>0</v>
      </c>
      <c r="R4445" s="729">
        <f t="shared" si="4082"/>
        <v>0</v>
      </c>
    </row>
    <row r="4446" spans="1:18" ht="16.5" thickBot="1">
      <c r="A4446" s="533" t="s">
        <v>2784</v>
      </c>
      <c r="B4446" s="533">
        <v>8</v>
      </c>
      <c r="C4446" s="533" t="s">
        <v>201</v>
      </c>
      <c r="D4446" s="572" t="s">
        <v>1661</v>
      </c>
      <c r="E4446" s="571" t="str">
        <f t="shared" si="4079"/>
        <v xml:space="preserve"> ALUMINUM WINDOWS</v>
      </c>
      <c r="F4446" s="533" t="str">
        <f t="shared" si="4067"/>
        <v>AR</v>
      </c>
      <c r="G4446" s="533" t="s">
        <v>2722</v>
      </c>
      <c r="H4446" s="533">
        <v>329</v>
      </c>
      <c r="I4446" s="533" t="str">
        <f t="shared" ref="I4446:J4446" si="4093">I4444</f>
        <v>Window and screens; aluminum alloy; high performance organic PVDF coating finish; including sub frame, fixings, bedding, pointing, glazing gaskets and beads, ironmongery, glazing; complete; as specified and as Drg. A-600</v>
      </c>
      <c r="J4446" s="533" t="str">
        <f t="shared" si="4093"/>
        <v>Window and screens; aluminum alloy; high performance organic PVDF coating finish; including sub frame, fixings, bedding, pointing, glazing gaskets and beads, ironmongery, glazing; complete; as specified and as Drg. A-600</v>
      </c>
      <c r="K4446" s="224" t="s">
        <v>78</v>
      </c>
      <c r="L4446" s="224" t="s">
        <v>301</v>
      </c>
      <c r="M4446" s="446">
        <v>2</v>
      </c>
      <c r="N4446" s="441" t="s">
        <v>39</v>
      </c>
      <c r="O4446" s="441">
        <v>0</v>
      </c>
      <c r="P4446" s="367"/>
      <c r="Q4446" s="25">
        <f t="shared" si="4081"/>
        <v>0</v>
      </c>
      <c r="R4446" s="729">
        <f t="shared" si="4082"/>
        <v>0</v>
      </c>
    </row>
    <row r="4447" spans="1:18" ht="16.5" thickBot="1">
      <c r="A4447" s="533" t="s">
        <v>2784</v>
      </c>
      <c r="B4447" s="533">
        <v>8</v>
      </c>
      <c r="C4447" s="533" t="s">
        <v>201</v>
      </c>
      <c r="D4447" s="572" t="s">
        <v>1661</v>
      </c>
      <c r="E4447" s="571" t="str">
        <f t="shared" si="4079"/>
        <v xml:space="preserve"> ALUMINUM WINDOWS</v>
      </c>
      <c r="F4447" s="533" t="str">
        <f t="shared" si="4067"/>
        <v>AR</v>
      </c>
      <c r="G4447" s="533" t="s">
        <v>2722</v>
      </c>
      <c r="H4447" s="533">
        <v>330</v>
      </c>
      <c r="I4447" s="533" t="str">
        <f t="shared" ref="I4447:J4447" si="4094">I4445</f>
        <v>085113 - ALUMINUM WINDOWS</v>
      </c>
      <c r="J4447" s="533" t="str">
        <f t="shared" si="4094"/>
        <v>085113 - ALUMINUM WINDOWS</v>
      </c>
      <c r="K4447" s="87" t="s">
        <v>17</v>
      </c>
      <c r="L4447" s="87" t="s">
        <v>303</v>
      </c>
      <c r="M4447" s="445">
        <v>3</v>
      </c>
      <c r="N4447" s="442" t="s">
        <v>39</v>
      </c>
      <c r="O4447" s="440">
        <v>852</v>
      </c>
      <c r="P4447" s="367">
        <v>2556</v>
      </c>
      <c r="Q4447" s="25">
        <f t="shared" si="4081"/>
        <v>852</v>
      </c>
      <c r="R4447" s="729">
        <f t="shared" si="4082"/>
        <v>2556</v>
      </c>
    </row>
    <row r="4448" spans="1:18" ht="16.5" thickBot="1">
      <c r="A4448" s="533" t="s">
        <v>2784</v>
      </c>
      <c r="B4448" s="533">
        <v>8</v>
      </c>
      <c r="C4448" s="533" t="s">
        <v>201</v>
      </c>
      <c r="D4448" s="572" t="s">
        <v>1661</v>
      </c>
      <c r="E4448" s="571" t="str">
        <f t="shared" si="4079"/>
        <v xml:space="preserve"> ALUMINUM WINDOWS</v>
      </c>
      <c r="F4448" s="533" t="str">
        <f t="shared" si="4067"/>
        <v>AR</v>
      </c>
      <c r="G4448" s="533" t="s">
        <v>2722</v>
      </c>
      <c r="H4448" s="533">
        <v>331</v>
      </c>
      <c r="I4448" s="533" t="str">
        <f t="shared" ref="I4448:J4448" si="4095">I4446</f>
        <v>Window and screens; aluminum alloy; high performance organic PVDF coating finish; including sub frame, fixings, bedding, pointing, glazing gaskets and beads, ironmongery, glazing; complete; as specified and as Drg. A-600</v>
      </c>
      <c r="J4448" s="533" t="str">
        <f t="shared" si="4095"/>
        <v>Window and screens; aluminum alloy; high performance organic PVDF coating finish; including sub frame, fixings, bedding, pointing, glazing gaskets and beads, ironmongery, glazing; complete; as specified and as Drg. A-600</v>
      </c>
      <c r="K4448" s="224" t="s">
        <v>304</v>
      </c>
      <c r="L4448" s="224" t="s">
        <v>305</v>
      </c>
      <c r="M4448" s="446">
        <v>1</v>
      </c>
      <c r="N4448" s="441" t="s">
        <v>39</v>
      </c>
      <c r="O4448" s="441"/>
      <c r="P4448" s="367">
        <v>0</v>
      </c>
      <c r="Q4448" s="25">
        <f t="shared" si="4081"/>
        <v>0</v>
      </c>
      <c r="R4448" s="729">
        <f t="shared" si="4082"/>
        <v>0</v>
      </c>
    </row>
    <row r="4449" spans="1:18" ht="16.5" thickBot="1">
      <c r="A4449" s="533" t="s">
        <v>2784</v>
      </c>
      <c r="B4449" s="533">
        <v>8</v>
      </c>
      <c r="C4449" s="533" t="s">
        <v>201</v>
      </c>
      <c r="D4449" s="572" t="s">
        <v>1661</v>
      </c>
      <c r="E4449" s="571" t="str">
        <f t="shared" si="4079"/>
        <v xml:space="preserve"> ALUMINUM WINDOWS</v>
      </c>
      <c r="F4449" s="533" t="str">
        <f t="shared" si="4067"/>
        <v>AR</v>
      </c>
      <c r="G4449" s="533" t="s">
        <v>2722</v>
      </c>
      <c r="H4449" s="533">
        <v>332</v>
      </c>
      <c r="I4449" s="533" t="str">
        <f t="shared" ref="I4449:J4449" si="4096">I4447</f>
        <v>085113 - ALUMINUM WINDOWS</v>
      </c>
      <c r="J4449" s="533" t="str">
        <f t="shared" si="4096"/>
        <v>085113 - ALUMINUM WINDOWS</v>
      </c>
      <c r="K4449" s="87" t="s">
        <v>19</v>
      </c>
      <c r="L4449" s="87" t="s">
        <v>307</v>
      </c>
      <c r="M4449" s="445">
        <v>1</v>
      </c>
      <c r="N4449" s="442" t="s">
        <v>39</v>
      </c>
      <c r="O4449" s="440">
        <v>1000</v>
      </c>
      <c r="P4449" s="367">
        <v>1000</v>
      </c>
      <c r="Q4449" s="25">
        <f t="shared" si="4081"/>
        <v>1000</v>
      </c>
      <c r="R4449" s="729">
        <f t="shared" si="4082"/>
        <v>1000</v>
      </c>
    </row>
    <row r="4450" spans="1:18" ht="16.5" thickBot="1">
      <c r="A4450" s="533" t="s">
        <v>2784</v>
      </c>
      <c r="B4450" s="533">
        <v>8</v>
      </c>
      <c r="C4450" s="533" t="s">
        <v>201</v>
      </c>
      <c r="D4450" s="572" t="s">
        <v>1661</v>
      </c>
      <c r="E4450" s="571" t="str">
        <f t="shared" si="4079"/>
        <v xml:space="preserve"> ALUMINUM WINDOWS</v>
      </c>
      <c r="F4450" s="533" t="str">
        <f t="shared" si="4067"/>
        <v>AR</v>
      </c>
      <c r="G4450" s="533" t="s">
        <v>2722</v>
      </c>
      <c r="H4450" s="533">
        <v>333</v>
      </c>
      <c r="I4450" s="533" t="str">
        <f t="shared" ref="I4450:J4450" si="4097">I4448</f>
        <v>Window and screens; aluminum alloy; high performance organic PVDF coating finish; including sub frame, fixings, bedding, pointing, glazing gaskets and beads, ironmongery, glazing; complete; as specified and as Drg. A-600</v>
      </c>
      <c r="J4450" s="533" t="str">
        <f t="shared" si="4097"/>
        <v>Window and screens; aluminum alloy; high performance organic PVDF coating finish; including sub frame, fixings, bedding, pointing, glazing gaskets and beads, ironmongery, glazing; complete; as specified and as Drg. A-600</v>
      </c>
      <c r="K4450" s="224" t="s">
        <v>13</v>
      </c>
      <c r="L4450" s="224" t="s">
        <v>308</v>
      </c>
      <c r="M4450" s="446">
        <v>2</v>
      </c>
      <c r="N4450" s="441" t="s">
        <v>39</v>
      </c>
      <c r="O4450" s="441">
        <v>0</v>
      </c>
      <c r="P4450" s="367"/>
      <c r="Q4450" s="25">
        <f t="shared" si="4081"/>
        <v>0</v>
      </c>
      <c r="R4450" s="729">
        <f t="shared" si="4082"/>
        <v>0</v>
      </c>
    </row>
    <row r="4451" spans="1:18" ht="16.5" thickBot="1">
      <c r="A4451" s="533" t="s">
        <v>2784</v>
      </c>
      <c r="B4451" s="533">
        <v>8</v>
      </c>
      <c r="C4451" s="533" t="s">
        <v>201</v>
      </c>
      <c r="D4451" s="572" t="s">
        <v>1661</v>
      </c>
      <c r="E4451" s="571" t="str">
        <f t="shared" si="4079"/>
        <v xml:space="preserve"> ALUMINUM WINDOWS</v>
      </c>
      <c r="F4451" s="533" t="str">
        <f t="shared" si="4067"/>
        <v>AR</v>
      </c>
      <c r="G4451" s="533" t="s">
        <v>2722</v>
      </c>
      <c r="H4451" s="533">
        <v>334</v>
      </c>
      <c r="I4451" s="533" t="str">
        <f t="shared" ref="I4451:J4451" si="4098">I4449</f>
        <v>085113 - ALUMINUM WINDOWS</v>
      </c>
      <c r="J4451" s="533" t="str">
        <f t="shared" si="4098"/>
        <v>085113 - ALUMINUM WINDOWS</v>
      </c>
      <c r="K4451" s="87" t="s">
        <v>13</v>
      </c>
      <c r="L4451" s="87" t="s">
        <v>309</v>
      </c>
      <c r="M4451" s="445">
        <v>1</v>
      </c>
      <c r="N4451" s="442" t="s">
        <v>39</v>
      </c>
      <c r="O4451" s="440">
        <v>4269</v>
      </c>
      <c r="P4451" s="367">
        <v>4269</v>
      </c>
      <c r="Q4451" s="25">
        <f t="shared" si="4081"/>
        <v>4269</v>
      </c>
      <c r="R4451" s="729">
        <f t="shared" si="4082"/>
        <v>4269</v>
      </c>
    </row>
    <row r="4452" spans="1:18" ht="15.75">
      <c r="A4452" s="533" t="s">
        <v>2784</v>
      </c>
      <c r="B4452" s="533">
        <v>8</v>
      </c>
      <c r="C4452" s="533" t="s">
        <v>201</v>
      </c>
      <c r="D4452" s="572" t="s">
        <v>1661</v>
      </c>
      <c r="E4452" s="571" t="str">
        <f t="shared" si="4079"/>
        <v xml:space="preserve"> ALUMINUM WINDOWS</v>
      </c>
      <c r="F4452" s="533" t="str">
        <f t="shared" si="4067"/>
        <v>AR</v>
      </c>
      <c r="G4452" s="533" t="s">
        <v>2722</v>
      </c>
      <c r="H4452" s="533">
        <v>335</v>
      </c>
      <c r="I4452" s="533" t="str">
        <f t="shared" ref="I4452:J4452" si="4099">I4450</f>
        <v>Window and screens; aluminum alloy; high performance organic PVDF coating finish; including sub frame, fixings, bedding, pointing, glazing gaskets and beads, ironmongery, glazing; complete; as specified and as Drg. A-600</v>
      </c>
      <c r="J4452" s="533" t="str">
        <f t="shared" si="4099"/>
        <v>Window and screens; aluminum alloy; high performance organic PVDF coating finish; including sub frame, fixings, bedding, pointing, glazing gaskets and beads, ironmongery, glazing; complete; as specified and as Drg. A-600</v>
      </c>
      <c r="K4452" s="224" t="s">
        <v>17</v>
      </c>
      <c r="L4452" s="224" t="s">
        <v>310</v>
      </c>
      <c r="M4452" s="446">
        <v>2</v>
      </c>
      <c r="N4452" s="441" t="s">
        <v>39</v>
      </c>
      <c r="O4452" s="441">
        <v>0</v>
      </c>
      <c r="P4452" s="368"/>
      <c r="Q4452" s="25">
        <f t="shared" si="4081"/>
        <v>0</v>
      </c>
      <c r="R4452" s="729">
        <f t="shared" si="4082"/>
        <v>0</v>
      </c>
    </row>
    <row r="4453" spans="1:18" ht="15.75">
      <c r="A4453" s="533" t="s">
        <v>2784</v>
      </c>
      <c r="B4453" s="533">
        <v>8</v>
      </c>
      <c r="C4453" s="533" t="s">
        <v>201</v>
      </c>
      <c r="D4453" s="572" t="s">
        <v>2740</v>
      </c>
      <c r="E4453" s="571" t="s">
        <v>1232</v>
      </c>
      <c r="F4453" s="533" t="s">
        <v>1321</v>
      </c>
      <c r="G4453" s="533" t="s">
        <v>2725</v>
      </c>
      <c r="H4453" s="533">
        <v>336</v>
      </c>
      <c r="I4453" s="533" t="str">
        <f t="shared" ref="I4453:I4454" si="4100">L4453</f>
        <v>087111 - DOOR HARDWARE (SCHEDULED BY DESCRIBING PRODUCTS)</v>
      </c>
      <c r="J4453" s="533" t="str">
        <f t="shared" ref="J4453" si="4101">L4453</f>
        <v>087111 - DOOR HARDWARE (SCHEDULED BY DESCRIBING PRODUCTS)</v>
      </c>
      <c r="K4453" s="87"/>
      <c r="L4453" s="87" t="s">
        <v>311</v>
      </c>
      <c r="M4453" s="466"/>
      <c r="N4453" s="440"/>
      <c r="O4453" s="440">
        <v>0</v>
      </c>
      <c r="P4453" s="367"/>
      <c r="Q4453" s="367"/>
    </row>
    <row r="4454" spans="1:18" ht="15.75">
      <c r="A4454" s="533" t="s">
        <v>2784</v>
      </c>
      <c r="B4454" s="533">
        <v>8</v>
      </c>
      <c r="C4454" s="533" t="s">
        <v>201</v>
      </c>
      <c r="D4454" s="572" t="s">
        <v>2740</v>
      </c>
      <c r="E4454" s="571" t="str">
        <f t="shared" ref="E4454:E4496" si="4102">E4453</f>
        <v xml:space="preserve"> DOOR HARDWARE (SCHEDULED BY DESCRIBING PRODUCTS)</v>
      </c>
      <c r="F4454" s="533" t="s">
        <v>1321</v>
      </c>
      <c r="G4454" s="533" t="s">
        <v>2725</v>
      </c>
      <c r="H4454" s="533">
        <v>337</v>
      </c>
      <c r="I4454" s="533" t="str">
        <f t="shared" si="4100"/>
        <v>Door hardware sets; including all  ironmongery and accessories as per hardware sets scheduled by describing products; as specified and as Drg. A-611</v>
      </c>
      <c r="J4454" s="533" t="s">
        <v>313</v>
      </c>
      <c r="K4454" s="87"/>
      <c r="L4454" s="87" t="s">
        <v>312</v>
      </c>
      <c r="M4454" s="466"/>
      <c r="N4454" s="440"/>
      <c r="O4454" s="440">
        <v>0</v>
      </c>
      <c r="P4454" s="367"/>
      <c r="Q4454" s="367"/>
    </row>
    <row r="4455" spans="1:18" ht="16.5" thickBot="1">
      <c r="A4455" s="533" t="s">
        <v>2784</v>
      </c>
      <c r="B4455" s="533">
        <v>8</v>
      </c>
      <c r="C4455" s="533" t="s">
        <v>201</v>
      </c>
      <c r="D4455" s="572" t="s">
        <v>2740</v>
      </c>
      <c r="E4455" s="571" t="str">
        <f t="shared" si="4102"/>
        <v xml:space="preserve"> DOOR HARDWARE (SCHEDULED BY DESCRIBING PRODUCTS)</v>
      </c>
      <c r="F4455" s="533" t="s">
        <v>1321</v>
      </c>
      <c r="G4455" s="533" t="s">
        <v>2725</v>
      </c>
      <c r="H4455" s="533">
        <v>338</v>
      </c>
      <c r="I4455" s="533" t="s">
        <v>312</v>
      </c>
      <c r="J4455" s="533" t="str">
        <f t="shared" ref="J4455" si="4103">L4455</f>
        <v>For non fire rated doors</v>
      </c>
      <c r="K4455" s="87"/>
      <c r="L4455" s="87" t="s">
        <v>313</v>
      </c>
      <c r="M4455" s="466"/>
      <c r="N4455" s="440"/>
      <c r="O4455" s="440">
        <v>0</v>
      </c>
      <c r="P4455" s="367"/>
      <c r="Q4455" s="367"/>
    </row>
    <row r="4456" spans="1:18" ht="16.5" thickBot="1">
      <c r="A4456" s="533" t="s">
        <v>2784</v>
      </c>
      <c r="B4456" s="533">
        <v>8</v>
      </c>
      <c r="C4456" s="533" t="s">
        <v>201</v>
      </c>
      <c r="D4456" s="572" t="s">
        <v>2740</v>
      </c>
      <c r="E4456" s="571" t="str">
        <f t="shared" si="4102"/>
        <v xml:space="preserve"> DOOR HARDWARE (SCHEDULED BY DESCRIBING PRODUCTS)</v>
      </c>
      <c r="F4456" s="533" t="s">
        <v>1321</v>
      </c>
      <c r="G4456" s="533" t="s">
        <v>2722</v>
      </c>
      <c r="H4456" s="533">
        <v>339</v>
      </c>
      <c r="I4456" s="533" t="str">
        <f t="shared" ref="I4456:J4456" si="4104">I4454</f>
        <v>Door hardware sets; including all  ironmongery and accessories as per hardware sets scheduled by describing products; as specified and as Drg. A-611</v>
      </c>
      <c r="J4456" s="533" t="str">
        <f t="shared" si="4104"/>
        <v>For non fire rated doors</v>
      </c>
      <c r="K4456" s="87" t="s">
        <v>15</v>
      </c>
      <c r="L4456" s="87" t="s">
        <v>314</v>
      </c>
      <c r="M4456" s="445">
        <v>7</v>
      </c>
      <c r="N4456" s="442" t="s">
        <v>39</v>
      </c>
      <c r="O4456" s="440">
        <v>269</v>
      </c>
      <c r="P4456" s="367">
        <f>269*M4456</f>
        <v>1883</v>
      </c>
      <c r="Q4456" s="25">
        <f>O4456</f>
        <v>269</v>
      </c>
      <c r="R4456" s="729">
        <f>Q4456*M4456</f>
        <v>1883</v>
      </c>
    </row>
    <row r="4457" spans="1:18" ht="15.75">
      <c r="A4457" s="533" t="s">
        <v>2784</v>
      </c>
      <c r="B4457" s="533">
        <v>8</v>
      </c>
      <c r="C4457" s="533" t="s">
        <v>201</v>
      </c>
      <c r="D4457" s="572" t="s">
        <v>2740</v>
      </c>
      <c r="E4457" s="571" t="str">
        <f t="shared" si="4102"/>
        <v xml:space="preserve"> DOOR HARDWARE (SCHEDULED BY DESCRIBING PRODUCTS)</v>
      </c>
      <c r="F4457" s="533" t="s">
        <v>1321</v>
      </c>
      <c r="G4457" s="533" t="s">
        <v>2722</v>
      </c>
      <c r="H4457" s="533">
        <v>340</v>
      </c>
      <c r="I4457" s="533" t="str">
        <f t="shared" ref="I4457:J4457" si="4105">I4455</f>
        <v>Door hardware sets; including all  ironmongery and accessories as per hardware sets scheduled by describing products; as specified and as Drg. A-611</v>
      </c>
      <c r="J4457" s="533" t="str">
        <f t="shared" si="4105"/>
        <v>For non fire rated doors</v>
      </c>
      <c r="K4457" s="224" t="s">
        <v>20</v>
      </c>
      <c r="L4457" s="224" t="s">
        <v>315</v>
      </c>
      <c r="M4457" s="446">
        <v>1</v>
      </c>
      <c r="N4457" s="441" t="s">
        <v>39</v>
      </c>
      <c r="O4457" s="441">
        <v>0</v>
      </c>
      <c r="P4457" s="367"/>
      <c r="Q4457" s="25">
        <f t="shared" ref="Q4457:Q4478" si="4106">O4457</f>
        <v>0</v>
      </c>
      <c r="R4457" s="729">
        <f t="shared" ref="R4457:R4478" si="4107">P4457</f>
        <v>0</v>
      </c>
    </row>
    <row r="4458" spans="1:18" ht="15.75">
      <c r="A4458" s="533" t="s">
        <v>2784</v>
      </c>
      <c r="B4458" s="533">
        <v>8</v>
      </c>
      <c r="C4458" s="533" t="s">
        <v>201</v>
      </c>
      <c r="D4458" s="572" t="s">
        <v>2740</v>
      </c>
      <c r="E4458" s="571" t="str">
        <f t="shared" si="4102"/>
        <v xml:space="preserve"> DOOR HARDWARE (SCHEDULED BY DESCRIBING PRODUCTS)</v>
      </c>
      <c r="F4458" s="533" t="s">
        <v>1321</v>
      </c>
      <c r="G4458" s="533" t="s">
        <v>2722</v>
      </c>
      <c r="H4458" s="533">
        <v>341</v>
      </c>
      <c r="I4458" s="533" t="str">
        <f t="shared" ref="I4458:J4458" si="4108">I4456</f>
        <v>Door hardware sets; including all  ironmongery and accessories as per hardware sets scheduled by describing products; as specified and as Drg. A-611</v>
      </c>
      <c r="J4458" s="533" t="str">
        <f t="shared" si="4108"/>
        <v>For non fire rated doors</v>
      </c>
      <c r="K4458" s="224" t="s">
        <v>21</v>
      </c>
      <c r="L4458" s="224" t="s">
        <v>316</v>
      </c>
      <c r="M4458" s="446">
        <v>1</v>
      </c>
      <c r="N4458" s="441" t="s">
        <v>39</v>
      </c>
      <c r="O4458" s="441">
        <v>0</v>
      </c>
      <c r="P4458" s="367"/>
      <c r="Q4458" s="25">
        <f t="shared" si="4106"/>
        <v>0</v>
      </c>
      <c r="R4458" s="729">
        <f t="shared" si="4107"/>
        <v>0</v>
      </c>
    </row>
    <row r="4459" spans="1:18" ht="16.5" thickBot="1">
      <c r="A4459" s="533" t="s">
        <v>2784</v>
      </c>
      <c r="B4459" s="533">
        <v>8</v>
      </c>
      <c r="C4459" s="533" t="s">
        <v>201</v>
      </c>
      <c r="D4459" s="572" t="s">
        <v>2740</v>
      </c>
      <c r="E4459" s="571" t="str">
        <f t="shared" si="4102"/>
        <v xml:space="preserve"> DOOR HARDWARE (SCHEDULED BY DESCRIBING PRODUCTS)</v>
      </c>
      <c r="F4459" s="533" t="s">
        <v>1321</v>
      </c>
      <c r="G4459" s="533" t="s">
        <v>2722</v>
      </c>
      <c r="H4459" s="533">
        <v>342</v>
      </c>
      <c r="I4459" s="533" t="str">
        <f t="shared" ref="I4459:J4459" si="4109">I4457</f>
        <v>Door hardware sets; including all  ironmongery and accessories as per hardware sets scheduled by describing products; as specified and as Drg. A-611</v>
      </c>
      <c r="J4459" s="533" t="str">
        <f t="shared" si="4109"/>
        <v>For non fire rated doors</v>
      </c>
      <c r="K4459" s="224" t="s">
        <v>45</v>
      </c>
      <c r="L4459" s="224" t="s">
        <v>317</v>
      </c>
      <c r="M4459" s="446">
        <v>4</v>
      </c>
      <c r="N4459" s="441" t="s">
        <v>39</v>
      </c>
      <c r="O4459" s="441">
        <v>0</v>
      </c>
      <c r="P4459" s="367"/>
      <c r="Q4459" s="25">
        <f t="shared" si="4106"/>
        <v>0</v>
      </c>
      <c r="R4459" s="729">
        <f t="shared" si="4107"/>
        <v>0</v>
      </c>
    </row>
    <row r="4460" spans="1:18" ht="16.5" thickBot="1">
      <c r="A4460" s="533" t="s">
        <v>2784</v>
      </c>
      <c r="B4460" s="533">
        <v>8</v>
      </c>
      <c r="C4460" s="533" t="s">
        <v>201</v>
      </c>
      <c r="D4460" s="572" t="s">
        <v>2740</v>
      </c>
      <c r="E4460" s="571" t="str">
        <f t="shared" si="4102"/>
        <v xml:space="preserve"> DOOR HARDWARE (SCHEDULED BY DESCRIBING PRODUCTS)</v>
      </c>
      <c r="F4460" s="533" t="s">
        <v>1321</v>
      </c>
      <c r="G4460" s="533" t="s">
        <v>2722</v>
      </c>
      <c r="H4460" s="533">
        <v>343</v>
      </c>
      <c r="I4460" s="533" t="str">
        <f t="shared" ref="I4460:J4460" si="4110">I4458</f>
        <v>Door hardware sets; including all  ironmongery and accessories as per hardware sets scheduled by describing products; as specified and as Drg. A-611</v>
      </c>
      <c r="J4460" s="533" t="str">
        <f t="shared" si="4110"/>
        <v>For non fire rated doors</v>
      </c>
      <c r="K4460" s="87" t="s">
        <v>17</v>
      </c>
      <c r="L4460" s="87" t="s">
        <v>318</v>
      </c>
      <c r="M4460" s="445">
        <v>3</v>
      </c>
      <c r="N4460" s="442" t="s">
        <v>39</v>
      </c>
      <c r="O4460" s="440">
        <v>145</v>
      </c>
      <c r="P4460" s="367">
        <v>435</v>
      </c>
      <c r="Q4460" s="25">
        <f t="shared" si="4106"/>
        <v>145</v>
      </c>
      <c r="R4460" s="729">
        <f t="shared" si="4107"/>
        <v>435</v>
      </c>
    </row>
    <row r="4461" spans="1:18" ht="15.75">
      <c r="A4461" s="533" t="s">
        <v>2784</v>
      </c>
      <c r="B4461" s="533">
        <v>8</v>
      </c>
      <c r="C4461" s="533" t="s">
        <v>201</v>
      </c>
      <c r="D4461" s="572" t="s">
        <v>2740</v>
      </c>
      <c r="E4461" s="571" t="str">
        <f t="shared" si="4102"/>
        <v xml:space="preserve"> DOOR HARDWARE (SCHEDULED BY DESCRIBING PRODUCTS)</v>
      </c>
      <c r="F4461" s="533" t="s">
        <v>1321</v>
      </c>
      <c r="G4461" s="533" t="s">
        <v>2722</v>
      </c>
      <c r="H4461" s="533">
        <v>344</v>
      </c>
      <c r="I4461" s="533" t="str">
        <f t="shared" ref="I4461:J4461" si="4111">I4459</f>
        <v>Door hardware sets; including all  ironmongery and accessories as per hardware sets scheduled by describing products; as specified and as Drg. A-611</v>
      </c>
      <c r="J4461" s="533" t="str">
        <f t="shared" si="4111"/>
        <v>For non fire rated doors</v>
      </c>
      <c r="K4461" s="224" t="s">
        <v>50</v>
      </c>
      <c r="L4461" s="224" t="s">
        <v>319</v>
      </c>
      <c r="M4461" s="446">
        <v>1</v>
      </c>
      <c r="N4461" s="441" t="s">
        <v>39</v>
      </c>
      <c r="O4461" s="441">
        <v>0</v>
      </c>
      <c r="P4461" s="367"/>
      <c r="Q4461" s="25">
        <f t="shared" si="4106"/>
        <v>0</v>
      </c>
      <c r="R4461" s="729">
        <f t="shared" si="4107"/>
        <v>0</v>
      </c>
    </row>
    <row r="4462" spans="1:18" ht="16.5" thickBot="1">
      <c r="A4462" s="533" t="s">
        <v>2784</v>
      </c>
      <c r="B4462" s="533">
        <v>8</v>
      </c>
      <c r="C4462" s="533" t="s">
        <v>201</v>
      </c>
      <c r="D4462" s="572" t="s">
        <v>2740</v>
      </c>
      <c r="E4462" s="571" t="str">
        <f t="shared" si="4102"/>
        <v xml:space="preserve"> DOOR HARDWARE (SCHEDULED BY DESCRIBING PRODUCTS)</v>
      </c>
      <c r="F4462" s="533" t="s">
        <v>1321</v>
      </c>
      <c r="G4462" s="533" t="s">
        <v>2722</v>
      </c>
      <c r="H4462" s="533">
        <v>345</v>
      </c>
      <c r="I4462" s="533" t="str">
        <f t="shared" ref="I4462:J4462" si="4112">I4460</f>
        <v>Door hardware sets; including all  ironmongery and accessories as per hardware sets scheduled by describing products; as specified and as Drg. A-611</v>
      </c>
      <c r="J4462" s="533" t="str">
        <f t="shared" si="4112"/>
        <v>For non fire rated doors</v>
      </c>
      <c r="K4462" s="224" t="s">
        <v>76</v>
      </c>
      <c r="L4462" s="224" t="s">
        <v>320</v>
      </c>
      <c r="M4462" s="446">
        <v>1</v>
      </c>
      <c r="N4462" s="441" t="s">
        <v>39</v>
      </c>
      <c r="O4462" s="441">
        <v>0</v>
      </c>
      <c r="P4462" s="367"/>
      <c r="Q4462" s="25">
        <f t="shared" si="4106"/>
        <v>0</v>
      </c>
      <c r="R4462" s="729">
        <f t="shared" si="4107"/>
        <v>0</v>
      </c>
    </row>
    <row r="4463" spans="1:18" ht="16.5" thickBot="1">
      <c r="A4463" s="533" t="s">
        <v>2784</v>
      </c>
      <c r="B4463" s="533">
        <v>8</v>
      </c>
      <c r="C4463" s="533" t="s">
        <v>201</v>
      </c>
      <c r="D4463" s="572" t="s">
        <v>2740</v>
      </c>
      <c r="E4463" s="571" t="str">
        <f t="shared" si="4102"/>
        <v xml:space="preserve"> DOOR HARDWARE (SCHEDULED BY DESCRIBING PRODUCTS)</v>
      </c>
      <c r="F4463" s="533" t="s">
        <v>1321</v>
      </c>
      <c r="G4463" s="533" t="s">
        <v>2722</v>
      </c>
      <c r="H4463" s="533">
        <v>346</v>
      </c>
      <c r="I4463" s="533" t="str">
        <f t="shared" ref="I4463:J4463" si="4113">I4461</f>
        <v>Door hardware sets; including all  ironmongery and accessories as per hardware sets scheduled by describing products; as specified and as Drg. A-611</v>
      </c>
      <c r="J4463" s="533" t="str">
        <f t="shared" si="4113"/>
        <v>For non fire rated doors</v>
      </c>
      <c r="K4463" s="87" t="s">
        <v>19</v>
      </c>
      <c r="L4463" s="87" t="s">
        <v>321</v>
      </c>
      <c r="M4463" s="445">
        <v>1</v>
      </c>
      <c r="N4463" s="442" t="s">
        <v>39</v>
      </c>
      <c r="O4463" s="440">
        <v>257</v>
      </c>
      <c r="P4463" s="367">
        <v>257</v>
      </c>
      <c r="Q4463" s="25">
        <f t="shared" si="4106"/>
        <v>257</v>
      </c>
      <c r="R4463" s="729">
        <f t="shared" si="4107"/>
        <v>257</v>
      </c>
    </row>
    <row r="4464" spans="1:18" ht="16.5" thickBot="1">
      <c r="A4464" s="533" t="s">
        <v>2784</v>
      </c>
      <c r="B4464" s="533">
        <v>8</v>
      </c>
      <c r="C4464" s="533" t="s">
        <v>201</v>
      </c>
      <c r="D4464" s="572" t="s">
        <v>2740</v>
      </c>
      <c r="E4464" s="571" t="str">
        <f t="shared" si="4102"/>
        <v xml:space="preserve"> DOOR HARDWARE (SCHEDULED BY DESCRIBING PRODUCTS)</v>
      </c>
      <c r="F4464" s="533" t="s">
        <v>1321</v>
      </c>
      <c r="G4464" s="533" t="s">
        <v>2722</v>
      </c>
      <c r="H4464" s="533">
        <v>347</v>
      </c>
      <c r="I4464" s="533" t="str">
        <f t="shared" ref="I4464:J4464" si="4114">I4462</f>
        <v>Door hardware sets; including all  ironmongery and accessories as per hardware sets scheduled by describing products; as specified and as Drg. A-611</v>
      </c>
      <c r="J4464" s="533" t="str">
        <f t="shared" si="4114"/>
        <v>For non fire rated doors</v>
      </c>
      <c r="K4464" s="87" t="s">
        <v>20</v>
      </c>
      <c r="L4464" s="87" t="s">
        <v>322</v>
      </c>
      <c r="M4464" s="445">
        <v>2</v>
      </c>
      <c r="N4464" s="442" t="s">
        <v>39</v>
      </c>
      <c r="O4464" s="440">
        <v>283</v>
      </c>
      <c r="P4464" s="367">
        <v>566</v>
      </c>
      <c r="Q4464" s="25">
        <f t="shared" si="4106"/>
        <v>283</v>
      </c>
      <c r="R4464" s="729">
        <f t="shared" si="4107"/>
        <v>566</v>
      </c>
    </row>
    <row r="4465" spans="1:18" ht="15.75">
      <c r="A4465" s="533" t="s">
        <v>2784</v>
      </c>
      <c r="B4465" s="533">
        <v>8</v>
      </c>
      <c r="C4465" s="533" t="s">
        <v>201</v>
      </c>
      <c r="D4465" s="572" t="s">
        <v>2740</v>
      </c>
      <c r="E4465" s="571" t="str">
        <f t="shared" si="4102"/>
        <v xml:space="preserve"> DOOR HARDWARE (SCHEDULED BY DESCRIBING PRODUCTS)</v>
      </c>
      <c r="F4465" s="533" t="s">
        <v>1321</v>
      </c>
      <c r="G4465" s="533" t="s">
        <v>2722</v>
      </c>
      <c r="H4465" s="533">
        <v>348</v>
      </c>
      <c r="I4465" s="533" t="str">
        <f t="shared" ref="I4465:J4465" si="4115">I4463</f>
        <v>Door hardware sets; including all  ironmongery and accessories as per hardware sets scheduled by describing products; as specified and as Drg. A-611</v>
      </c>
      <c r="J4465" s="533" t="str">
        <f t="shared" si="4115"/>
        <v>For non fire rated doors</v>
      </c>
      <c r="K4465" s="224" t="s">
        <v>302</v>
      </c>
      <c r="L4465" s="224" t="s">
        <v>323</v>
      </c>
      <c r="M4465" s="446">
        <v>1</v>
      </c>
      <c r="N4465" s="441" t="s">
        <v>39</v>
      </c>
      <c r="O4465" s="441">
        <v>0</v>
      </c>
      <c r="P4465" s="367"/>
      <c r="Q4465" s="25">
        <f t="shared" si="4106"/>
        <v>0</v>
      </c>
      <c r="R4465" s="729">
        <f t="shared" si="4107"/>
        <v>0</v>
      </c>
    </row>
    <row r="4466" spans="1:18" ht="15.75">
      <c r="A4466" s="533" t="s">
        <v>2784</v>
      </c>
      <c r="B4466" s="533">
        <v>8</v>
      </c>
      <c r="C4466" s="533" t="s">
        <v>201</v>
      </c>
      <c r="D4466" s="572" t="s">
        <v>2740</v>
      </c>
      <c r="E4466" s="571" t="str">
        <f t="shared" si="4102"/>
        <v xml:space="preserve"> DOOR HARDWARE (SCHEDULED BY DESCRIBING PRODUCTS)</v>
      </c>
      <c r="F4466" s="533" t="s">
        <v>1321</v>
      </c>
      <c r="G4466" s="533" t="s">
        <v>2722</v>
      </c>
      <c r="H4466" s="533">
        <v>349</v>
      </c>
      <c r="I4466" s="533" t="str">
        <f t="shared" ref="I4466:J4466" si="4116">I4464</f>
        <v>Door hardware sets; including all  ironmongery and accessories as per hardware sets scheduled by describing products; as specified and as Drg. A-611</v>
      </c>
      <c r="J4466" s="533" t="str">
        <f t="shared" si="4116"/>
        <v>For non fire rated doors</v>
      </c>
      <c r="K4466" s="224" t="s">
        <v>304</v>
      </c>
      <c r="L4466" s="224" t="s">
        <v>324</v>
      </c>
      <c r="M4466" s="446">
        <v>1</v>
      </c>
      <c r="N4466" s="441" t="s">
        <v>39</v>
      </c>
      <c r="O4466" s="441">
        <v>0</v>
      </c>
      <c r="P4466" s="367"/>
      <c r="Q4466" s="25">
        <f t="shared" si="4106"/>
        <v>0</v>
      </c>
      <c r="R4466" s="729">
        <f t="shared" si="4107"/>
        <v>0</v>
      </c>
    </row>
    <row r="4467" spans="1:18" ht="16.5" thickBot="1">
      <c r="A4467" s="533" t="s">
        <v>2784</v>
      </c>
      <c r="B4467" s="533">
        <v>8</v>
      </c>
      <c r="C4467" s="533" t="s">
        <v>201</v>
      </c>
      <c r="D4467" s="572" t="s">
        <v>2740</v>
      </c>
      <c r="E4467" s="571" t="str">
        <f t="shared" si="4102"/>
        <v xml:space="preserve"> DOOR HARDWARE (SCHEDULED BY DESCRIBING PRODUCTS)</v>
      </c>
      <c r="F4467" s="533" t="s">
        <v>1321</v>
      </c>
      <c r="G4467" s="533" t="s">
        <v>2722</v>
      </c>
      <c r="H4467" s="533">
        <v>350</v>
      </c>
      <c r="I4467" s="533" t="str">
        <f t="shared" ref="I4467:J4467" si="4117">I4465</f>
        <v>Door hardware sets; including all  ironmongery and accessories as per hardware sets scheduled by describing products; as specified and as Drg. A-611</v>
      </c>
      <c r="J4467" s="533" t="str">
        <f t="shared" si="4117"/>
        <v>For non fire rated doors</v>
      </c>
      <c r="K4467" s="224" t="s">
        <v>13</v>
      </c>
      <c r="L4467" s="224" t="s">
        <v>325</v>
      </c>
      <c r="M4467" s="446">
        <v>1</v>
      </c>
      <c r="N4467" s="441" t="s">
        <v>39</v>
      </c>
      <c r="O4467" s="441">
        <v>0</v>
      </c>
      <c r="P4467" s="367"/>
      <c r="Q4467" s="25">
        <f t="shared" si="4106"/>
        <v>0</v>
      </c>
      <c r="R4467" s="729">
        <f t="shared" si="4107"/>
        <v>0</v>
      </c>
    </row>
    <row r="4468" spans="1:18" ht="16.5" thickBot="1">
      <c r="A4468" s="533" t="s">
        <v>2784</v>
      </c>
      <c r="B4468" s="533">
        <v>8</v>
      </c>
      <c r="C4468" s="533" t="s">
        <v>201</v>
      </c>
      <c r="D4468" s="572" t="s">
        <v>2740</v>
      </c>
      <c r="E4468" s="571" t="str">
        <f t="shared" si="4102"/>
        <v xml:space="preserve"> DOOR HARDWARE (SCHEDULED BY DESCRIBING PRODUCTS)</v>
      </c>
      <c r="F4468" s="533" t="s">
        <v>1321</v>
      </c>
      <c r="G4468" s="533" t="s">
        <v>2722</v>
      </c>
      <c r="H4468" s="533">
        <v>351</v>
      </c>
      <c r="I4468" s="533" t="str">
        <f t="shared" ref="I4468:J4468" si="4118">I4466</f>
        <v>Door hardware sets; including all  ironmongery and accessories as per hardware sets scheduled by describing products; as specified and as Drg. A-611</v>
      </c>
      <c r="J4468" s="533" t="str">
        <f t="shared" si="4118"/>
        <v>For non fire rated doors</v>
      </c>
      <c r="K4468" s="87" t="s">
        <v>13</v>
      </c>
      <c r="L4468" s="87" t="s">
        <v>326</v>
      </c>
      <c r="M4468" s="445">
        <v>4</v>
      </c>
      <c r="N4468" s="442" t="s">
        <v>39</v>
      </c>
      <c r="O4468" s="440">
        <v>79</v>
      </c>
      <c r="P4468" s="367">
        <v>316</v>
      </c>
      <c r="Q4468" s="25">
        <f t="shared" si="4106"/>
        <v>79</v>
      </c>
      <c r="R4468" s="729">
        <f t="shared" si="4107"/>
        <v>316</v>
      </c>
    </row>
    <row r="4469" spans="1:18" ht="16.5" thickBot="1">
      <c r="A4469" s="533" t="s">
        <v>2784</v>
      </c>
      <c r="B4469" s="533">
        <v>8</v>
      </c>
      <c r="C4469" s="533" t="s">
        <v>201</v>
      </c>
      <c r="D4469" s="572" t="s">
        <v>2740</v>
      </c>
      <c r="E4469" s="571" t="str">
        <f t="shared" si="4102"/>
        <v xml:space="preserve"> DOOR HARDWARE (SCHEDULED BY DESCRIBING PRODUCTS)</v>
      </c>
      <c r="F4469" s="533" t="s">
        <v>1321</v>
      </c>
      <c r="G4469" s="533" t="s">
        <v>2722</v>
      </c>
      <c r="H4469" s="533">
        <v>352</v>
      </c>
      <c r="I4469" s="533" t="str">
        <f t="shared" ref="I4469:J4469" si="4119">I4467</f>
        <v>Door hardware sets; including all  ironmongery and accessories as per hardware sets scheduled by describing products; as specified and as Drg. A-611</v>
      </c>
      <c r="J4469" s="533" t="str">
        <f t="shared" si="4119"/>
        <v>For non fire rated doors</v>
      </c>
      <c r="K4469" s="87" t="s">
        <v>15</v>
      </c>
      <c r="L4469" s="87" t="s">
        <v>327</v>
      </c>
      <c r="M4469" s="445">
        <v>1</v>
      </c>
      <c r="N4469" s="442" t="s">
        <v>39</v>
      </c>
      <c r="O4469" s="440">
        <v>522</v>
      </c>
      <c r="P4469" s="367">
        <v>522</v>
      </c>
      <c r="Q4469" s="25">
        <f t="shared" si="4106"/>
        <v>522</v>
      </c>
      <c r="R4469" s="729">
        <f t="shared" si="4107"/>
        <v>522</v>
      </c>
    </row>
    <row r="4470" spans="1:18" ht="16.5" thickBot="1">
      <c r="A4470" s="533" t="s">
        <v>2784</v>
      </c>
      <c r="B4470" s="533">
        <v>8</v>
      </c>
      <c r="C4470" s="533" t="s">
        <v>201</v>
      </c>
      <c r="D4470" s="572" t="s">
        <v>2740</v>
      </c>
      <c r="E4470" s="571" t="str">
        <f t="shared" si="4102"/>
        <v xml:space="preserve"> DOOR HARDWARE (SCHEDULED BY DESCRIBING PRODUCTS)</v>
      </c>
      <c r="F4470" s="533" t="s">
        <v>1321</v>
      </c>
      <c r="G4470" s="533" t="s">
        <v>2722</v>
      </c>
      <c r="H4470" s="533">
        <v>353</v>
      </c>
      <c r="I4470" s="533" t="str">
        <f t="shared" ref="I4470:J4470" si="4120">I4468</f>
        <v>Door hardware sets; including all  ironmongery and accessories as per hardware sets scheduled by describing products; as specified and as Drg. A-611</v>
      </c>
      <c r="J4470" s="533" t="str">
        <f t="shared" si="4120"/>
        <v>For non fire rated doors</v>
      </c>
      <c r="K4470" s="87" t="s">
        <v>17</v>
      </c>
      <c r="L4470" s="87" t="s">
        <v>328</v>
      </c>
      <c r="M4470" s="445">
        <v>1</v>
      </c>
      <c r="N4470" s="442" t="s">
        <v>39</v>
      </c>
      <c r="O4470" s="440">
        <v>167</v>
      </c>
      <c r="P4470" s="367">
        <v>167</v>
      </c>
      <c r="Q4470" s="25">
        <f t="shared" si="4106"/>
        <v>167</v>
      </c>
      <c r="R4470" s="729">
        <f t="shared" si="4107"/>
        <v>167</v>
      </c>
    </row>
    <row r="4471" spans="1:18" ht="16.5" thickBot="1">
      <c r="A4471" s="533" t="s">
        <v>2784</v>
      </c>
      <c r="B4471" s="533">
        <v>8</v>
      </c>
      <c r="C4471" s="533" t="s">
        <v>201</v>
      </c>
      <c r="D4471" s="572" t="s">
        <v>2740</v>
      </c>
      <c r="E4471" s="571" t="str">
        <f t="shared" si="4102"/>
        <v xml:space="preserve"> DOOR HARDWARE (SCHEDULED BY DESCRIBING PRODUCTS)</v>
      </c>
      <c r="F4471" s="533" t="s">
        <v>1321</v>
      </c>
      <c r="G4471" s="533" t="s">
        <v>2722</v>
      </c>
      <c r="H4471" s="533">
        <v>354</v>
      </c>
      <c r="I4471" s="533" t="str">
        <f t="shared" ref="I4471:J4471" si="4121">I4469</f>
        <v>Door hardware sets; including all  ironmongery and accessories as per hardware sets scheduled by describing products; as specified and as Drg. A-611</v>
      </c>
      <c r="J4471" s="533" t="str">
        <f t="shared" si="4121"/>
        <v>For non fire rated doors</v>
      </c>
      <c r="K4471" s="87" t="s">
        <v>19</v>
      </c>
      <c r="L4471" s="87" t="s">
        <v>329</v>
      </c>
      <c r="M4471" s="445">
        <v>1</v>
      </c>
      <c r="N4471" s="442" t="s">
        <v>39</v>
      </c>
      <c r="O4471" s="440">
        <v>380</v>
      </c>
      <c r="P4471" s="367">
        <v>380</v>
      </c>
      <c r="Q4471" s="25">
        <f t="shared" si="4106"/>
        <v>380</v>
      </c>
      <c r="R4471" s="729">
        <f t="shared" si="4107"/>
        <v>380</v>
      </c>
    </row>
    <row r="4472" spans="1:18" ht="16.5" thickBot="1">
      <c r="A4472" s="533" t="s">
        <v>2784</v>
      </c>
      <c r="B4472" s="533">
        <v>8</v>
      </c>
      <c r="C4472" s="533" t="s">
        <v>201</v>
      </c>
      <c r="D4472" s="572" t="s">
        <v>2740</v>
      </c>
      <c r="E4472" s="571" t="str">
        <f t="shared" si="4102"/>
        <v xml:space="preserve"> DOOR HARDWARE (SCHEDULED BY DESCRIBING PRODUCTS)</v>
      </c>
      <c r="F4472" s="533" t="s">
        <v>1321</v>
      </c>
      <c r="G4472" s="533" t="s">
        <v>2722</v>
      </c>
      <c r="H4472" s="533">
        <v>355</v>
      </c>
      <c r="I4472" s="533" t="str">
        <f t="shared" ref="I4472:J4472" si="4122">I4470</f>
        <v>Door hardware sets; including all  ironmongery and accessories as per hardware sets scheduled by describing products; as specified and as Drg. A-611</v>
      </c>
      <c r="J4472" s="533" t="str">
        <f t="shared" si="4122"/>
        <v>For non fire rated doors</v>
      </c>
      <c r="K4472" s="224" t="s">
        <v>21</v>
      </c>
      <c r="L4472" s="224" t="s">
        <v>330</v>
      </c>
      <c r="M4472" s="446">
        <v>1</v>
      </c>
      <c r="N4472" s="441" t="s">
        <v>39</v>
      </c>
      <c r="O4472" s="441">
        <v>0</v>
      </c>
      <c r="P4472" s="368"/>
      <c r="Q4472" s="25">
        <f t="shared" si="4106"/>
        <v>0</v>
      </c>
      <c r="R4472" s="729">
        <f t="shared" si="4107"/>
        <v>0</v>
      </c>
    </row>
    <row r="4473" spans="1:18" ht="16.5" thickBot="1">
      <c r="A4473" s="533" t="s">
        <v>2784</v>
      </c>
      <c r="B4473" s="533">
        <v>8</v>
      </c>
      <c r="C4473" s="533" t="s">
        <v>201</v>
      </c>
      <c r="D4473" s="572" t="s">
        <v>2740</v>
      </c>
      <c r="E4473" s="571" t="str">
        <f t="shared" si="4102"/>
        <v xml:space="preserve"> DOOR HARDWARE (SCHEDULED BY DESCRIBING PRODUCTS)</v>
      </c>
      <c r="F4473" s="533" t="s">
        <v>1321</v>
      </c>
      <c r="G4473" s="533" t="s">
        <v>2722</v>
      </c>
      <c r="H4473" s="533">
        <v>356</v>
      </c>
      <c r="I4473" s="533" t="str">
        <f t="shared" ref="I4473:J4473" si="4123">I4471</f>
        <v>Door hardware sets; including all  ironmongery and accessories as per hardware sets scheduled by describing products; as specified and as Drg. A-611</v>
      </c>
      <c r="J4473" s="533" t="str">
        <f t="shared" si="4123"/>
        <v>For non fire rated doors</v>
      </c>
      <c r="K4473" s="87" t="s">
        <v>20</v>
      </c>
      <c r="L4473" s="87" t="s">
        <v>331</v>
      </c>
      <c r="M4473" s="445">
        <v>1</v>
      </c>
      <c r="N4473" s="442" t="s">
        <v>39</v>
      </c>
      <c r="O4473" s="440">
        <v>169</v>
      </c>
      <c r="P4473" s="367">
        <v>169</v>
      </c>
      <c r="Q4473" s="25">
        <f t="shared" si="4106"/>
        <v>169</v>
      </c>
      <c r="R4473" s="729">
        <f t="shared" si="4107"/>
        <v>169</v>
      </c>
    </row>
    <row r="4474" spans="1:18" ht="16.5" thickBot="1">
      <c r="A4474" s="533" t="s">
        <v>2784</v>
      </c>
      <c r="B4474" s="533">
        <v>8</v>
      </c>
      <c r="C4474" s="533" t="s">
        <v>201</v>
      </c>
      <c r="D4474" s="572" t="s">
        <v>2740</v>
      </c>
      <c r="E4474" s="571" t="str">
        <f t="shared" si="4102"/>
        <v xml:space="preserve"> DOOR HARDWARE (SCHEDULED BY DESCRIBING PRODUCTS)</v>
      </c>
      <c r="F4474" s="533" t="s">
        <v>1321</v>
      </c>
      <c r="G4474" s="533" t="s">
        <v>2722</v>
      </c>
      <c r="H4474" s="533">
        <v>357</v>
      </c>
      <c r="I4474" s="533" t="str">
        <f t="shared" ref="I4474:J4474" si="4124">I4472</f>
        <v>Door hardware sets; including all  ironmongery and accessories as per hardware sets scheduled by describing products; as specified and as Drg. A-611</v>
      </c>
      <c r="J4474" s="533" t="str">
        <f t="shared" si="4124"/>
        <v>For non fire rated doors</v>
      </c>
      <c r="K4474" s="224" t="s">
        <v>48</v>
      </c>
      <c r="L4474" s="224" t="s">
        <v>332</v>
      </c>
      <c r="M4474" s="446">
        <v>1</v>
      </c>
      <c r="N4474" s="441" t="s">
        <v>39</v>
      </c>
      <c r="O4474" s="441">
        <v>0</v>
      </c>
      <c r="P4474" s="368"/>
      <c r="Q4474" s="25">
        <f t="shared" si="4106"/>
        <v>0</v>
      </c>
      <c r="R4474" s="729">
        <f t="shared" si="4107"/>
        <v>0</v>
      </c>
    </row>
    <row r="4475" spans="1:18" ht="16.5" thickBot="1">
      <c r="A4475" s="533" t="s">
        <v>2784</v>
      </c>
      <c r="B4475" s="533">
        <v>8</v>
      </c>
      <c r="C4475" s="533" t="s">
        <v>201</v>
      </c>
      <c r="D4475" s="572" t="s">
        <v>2740</v>
      </c>
      <c r="E4475" s="571" t="str">
        <f t="shared" si="4102"/>
        <v xml:space="preserve"> DOOR HARDWARE (SCHEDULED BY DESCRIBING PRODUCTS)</v>
      </c>
      <c r="F4475" s="533" t="s">
        <v>1321</v>
      </c>
      <c r="G4475" s="533" t="s">
        <v>2722</v>
      </c>
      <c r="H4475" s="533">
        <v>358</v>
      </c>
      <c r="I4475" s="533" t="str">
        <f t="shared" ref="I4475:J4475" si="4125">I4473</f>
        <v>Door hardware sets; including all  ironmongery and accessories as per hardware sets scheduled by describing products; as specified and as Drg. A-611</v>
      </c>
      <c r="J4475" s="533" t="str">
        <f t="shared" si="4125"/>
        <v>For non fire rated doors</v>
      </c>
      <c r="K4475" s="87" t="s">
        <v>21</v>
      </c>
      <c r="L4475" s="87" t="s">
        <v>333</v>
      </c>
      <c r="M4475" s="445">
        <v>1</v>
      </c>
      <c r="N4475" s="442" t="s">
        <v>39</v>
      </c>
      <c r="O4475" s="440">
        <v>105</v>
      </c>
      <c r="P4475" s="367">
        <v>105</v>
      </c>
      <c r="Q4475" s="25">
        <f t="shared" si="4106"/>
        <v>105</v>
      </c>
      <c r="R4475" s="729">
        <f t="shared" si="4107"/>
        <v>105</v>
      </c>
    </row>
    <row r="4476" spans="1:18" ht="16.5" thickBot="1">
      <c r="A4476" s="533" t="s">
        <v>2784</v>
      </c>
      <c r="B4476" s="533">
        <v>8</v>
      </c>
      <c r="C4476" s="533" t="s">
        <v>201</v>
      </c>
      <c r="D4476" s="572" t="s">
        <v>2740</v>
      </c>
      <c r="E4476" s="571" t="str">
        <f t="shared" si="4102"/>
        <v xml:space="preserve"> DOOR HARDWARE (SCHEDULED BY DESCRIBING PRODUCTS)</v>
      </c>
      <c r="F4476" s="533" t="s">
        <v>1321</v>
      </c>
      <c r="G4476" s="533" t="s">
        <v>2722</v>
      </c>
      <c r="H4476" s="533">
        <v>359</v>
      </c>
      <c r="I4476" s="533" t="str">
        <f t="shared" ref="I4476:J4476" si="4126">I4474</f>
        <v>Door hardware sets; including all  ironmongery and accessories as per hardware sets scheduled by describing products; as specified and as Drg. A-611</v>
      </c>
      <c r="J4476" s="533" t="str">
        <f t="shared" si="4126"/>
        <v>For non fire rated doors</v>
      </c>
      <c r="K4476" s="87" t="s">
        <v>45</v>
      </c>
      <c r="L4476" s="87" t="s">
        <v>334</v>
      </c>
      <c r="M4476" s="445">
        <v>2</v>
      </c>
      <c r="N4476" s="442" t="s">
        <v>39</v>
      </c>
      <c r="O4476" s="440">
        <v>79</v>
      </c>
      <c r="P4476" s="367">
        <v>158</v>
      </c>
      <c r="Q4476" s="25">
        <f t="shared" si="4106"/>
        <v>79</v>
      </c>
      <c r="R4476" s="729">
        <f t="shared" si="4107"/>
        <v>158</v>
      </c>
    </row>
    <row r="4477" spans="1:18" ht="15.75">
      <c r="A4477" s="533" t="s">
        <v>2784</v>
      </c>
      <c r="B4477" s="533">
        <v>8</v>
      </c>
      <c r="C4477" s="533" t="s">
        <v>201</v>
      </c>
      <c r="D4477" s="572" t="s">
        <v>2740</v>
      </c>
      <c r="E4477" s="571" t="str">
        <f t="shared" si="4102"/>
        <v xml:space="preserve"> DOOR HARDWARE (SCHEDULED BY DESCRIBING PRODUCTS)</v>
      </c>
      <c r="F4477" s="533" t="s">
        <v>1321</v>
      </c>
      <c r="G4477" s="533" t="s">
        <v>2722</v>
      </c>
      <c r="H4477" s="533">
        <v>360</v>
      </c>
      <c r="I4477" s="533" t="str">
        <f t="shared" ref="I4477:J4477" si="4127">I4475</f>
        <v>Door hardware sets; including all  ironmongery and accessories as per hardware sets scheduled by describing products; as specified and as Drg. A-611</v>
      </c>
      <c r="J4477" s="533" t="str">
        <f t="shared" si="4127"/>
        <v>For non fire rated doors</v>
      </c>
      <c r="K4477" s="87" t="s">
        <v>48</v>
      </c>
      <c r="L4477" s="87" t="s">
        <v>335</v>
      </c>
      <c r="M4477" s="445">
        <v>7</v>
      </c>
      <c r="N4477" s="440" t="s">
        <v>39</v>
      </c>
      <c r="O4477" s="440">
        <v>79</v>
      </c>
      <c r="P4477" s="367">
        <v>553</v>
      </c>
      <c r="Q4477" s="25">
        <f t="shared" si="4106"/>
        <v>79</v>
      </c>
      <c r="R4477" s="729">
        <f t="shared" si="4107"/>
        <v>553</v>
      </c>
    </row>
    <row r="4478" spans="1:18" ht="15.75">
      <c r="A4478" s="533" t="s">
        <v>2784</v>
      </c>
      <c r="B4478" s="533">
        <v>8</v>
      </c>
      <c r="C4478" s="533" t="s">
        <v>201</v>
      </c>
      <c r="D4478" s="572" t="s">
        <v>2740</v>
      </c>
      <c r="E4478" s="571" t="str">
        <f t="shared" si="4102"/>
        <v xml:space="preserve"> DOOR HARDWARE (SCHEDULED BY DESCRIBING PRODUCTS)</v>
      </c>
      <c r="F4478" s="533" t="s">
        <v>1321</v>
      </c>
      <c r="G4478" s="533" t="s">
        <v>2722</v>
      </c>
      <c r="H4478" s="533">
        <v>361</v>
      </c>
      <c r="I4478" s="533" t="str">
        <f t="shared" ref="I4478:J4478" si="4128">I4476</f>
        <v>Door hardware sets; including all  ironmongery and accessories as per hardware sets scheduled by describing products; as specified and as Drg. A-611</v>
      </c>
      <c r="J4478" s="533" t="str">
        <f t="shared" si="4128"/>
        <v>For non fire rated doors</v>
      </c>
      <c r="K4478" s="224" t="s">
        <v>78</v>
      </c>
      <c r="L4478" s="224" t="s">
        <v>336</v>
      </c>
      <c r="M4478" s="446">
        <v>3</v>
      </c>
      <c r="N4478" s="441" t="s">
        <v>39</v>
      </c>
      <c r="O4478" s="441"/>
      <c r="P4478" s="367"/>
      <c r="Q4478" s="25">
        <f t="shared" si="4106"/>
        <v>0</v>
      </c>
      <c r="R4478" s="729">
        <f t="shared" si="4107"/>
        <v>0</v>
      </c>
    </row>
    <row r="4479" spans="1:18" ht="16.5" thickBot="1">
      <c r="A4479" s="533" t="s">
        <v>2784</v>
      </c>
      <c r="B4479" s="533">
        <v>8</v>
      </c>
      <c r="C4479" s="533" t="s">
        <v>201</v>
      </c>
      <c r="D4479" s="572" t="s">
        <v>2740</v>
      </c>
      <c r="E4479" s="571" t="str">
        <f t="shared" si="4102"/>
        <v xml:space="preserve"> DOOR HARDWARE (SCHEDULED BY DESCRIBING PRODUCTS)</v>
      </c>
      <c r="F4479" s="533" t="s">
        <v>1321</v>
      </c>
      <c r="G4479" s="533" t="s">
        <v>2725</v>
      </c>
      <c r="H4479" s="533">
        <v>362</v>
      </c>
      <c r="I4479" s="533" t="s">
        <v>312</v>
      </c>
      <c r="J4479" s="533" t="str">
        <f>L4479</f>
        <v>For fire rated doors</v>
      </c>
      <c r="K4479" s="87"/>
      <c r="L4479" s="87" t="s">
        <v>337</v>
      </c>
      <c r="M4479" s="466"/>
      <c r="N4479" s="440"/>
      <c r="O4479" s="440">
        <v>0</v>
      </c>
      <c r="P4479" s="367"/>
      <c r="Q4479" s="367"/>
    </row>
    <row r="4480" spans="1:18" ht="16.5" thickBot="1">
      <c r="A4480" s="533" t="s">
        <v>2784</v>
      </c>
      <c r="B4480" s="533">
        <v>8</v>
      </c>
      <c r="C4480" s="533" t="s">
        <v>201</v>
      </c>
      <c r="D4480" s="572" t="s">
        <v>2740</v>
      </c>
      <c r="E4480" s="571" t="str">
        <f t="shared" si="4102"/>
        <v xml:space="preserve"> DOOR HARDWARE (SCHEDULED BY DESCRIBING PRODUCTS)</v>
      </c>
      <c r="F4480" s="533" t="s">
        <v>1321</v>
      </c>
      <c r="G4480" s="533" t="s">
        <v>2722</v>
      </c>
      <c r="H4480" s="533">
        <v>363</v>
      </c>
      <c r="I4480" s="533" t="str">
        <f t="shared" ref="I4480:J4480" si="4129">I4478</f>
        <v>Door hardware sets; including all  ironmongery and accessories as per hardware sets scheduled by describing products; as specified and as Drg. A-611</v>
      </c>
      <c r="J4480" s="533" t="str">
        <f t="shared" si="4129"/>
        <v>For non fire rated doors</v>
      </c>
      <c r="K4480" s="87" t="s">
        <v>50</v>
      </c>
      <c r="L4480" s="87" t="s">
        <v>338</v>
      </c>
      <c r="M4480" s="445">
        <v>1</v>
      </c>
      <c r="N4480" s="442" t="s">
        <v>39</v>
      </c>
      <c r="O4480" s="440">
        <v>269</v>
      </c>
      <c r="P4480" s="367">
        <v>269</v>
      </c>
      <c r="Q4480" s="25">
        <f t="shared" ref="Q4480:Q4495" si="4130">O4480</f>
        <v>269</v>
      </c>
      <c r="R4480" s="729">
        <f t="shared" ref="R4480:R4495" si="4131">P4480</f>
        <v>269</v>
      </c>
    </row>
    <row r="4481" spans="1:18" ht="16.5" thickBot="1">
      <c r="A4481" s="533" t="s">
        <v>2784</v>
      </c>
      <c r="B4481" s="533">
        <v>8</v>
      </c>
      <c r="C4481" s="533" t="s">
        <v>201</v>
      </c>
      <c r="D4481" s="572" t="s">
        <v>2740</v>
      </c>
      <c r="E4481" s="571" t="str">
        <f t="shared" si="4102"/>
        <v xml:space="preserve"> DOOR HARDWARE (SCHEDULED BY DESCRIBING PRODUCTS)</v>
      </c>
      <c r="F4481" s="533" t="s">
        <v>1321</v>
      </c>
      <c r="G4481" s="533" t="s">
        <v>2722</v>
      </c>
      <c r="H4481" s="533">
        <v>364</v>
      </c>
      <c r="I4481" s="533" t="str">
        <f t="shared" ref="I4481:J4481" si="4132">I4479</f>
        <v>Door hardware sets; including all  ironmongery and accessories as per hardware sets scheduled by describing products; as specified and as Drg. A-611</v>
      </c>
      <c r="J4481" s="533" t="str">
        <f t="shared" si="4132"/>
        <v>For fire rated doors</v>
      </c>
      <c r="K4481" s="87" t="s">
        <v>76</v>
      </c>
      <c r="L4481" s="87" t="s">
        <v>339</v>
      </c>
      <c r="M4481" s="445">
        <v>1</v>
      </c>
      <c r="N4481" s="442" t="s">
        <v>39</v>
      </c>
      <c r="O4481" s="440">
        <v>105</v>
      </c>
      <c r="P4481" s="367">
        <v>105</v>
      </c>
      <c r="Q4481" s="25">
        <f t="shared" si="4130"/>
        <v>105</v>
      </c>
      <c r="R4481" s="729">
        <f t="shared" si="4131"/>
        <v>105</v>
      </c>
    </row>
    <row r="4482" spans="1:18" ht="16.5" thickBot="1">
      <c r="A4482" s="533" t="s">
        <v>2784</v>
      </c>
      <c r="B4482" s="533">
        <v>8</v>
      </c>
      <c r="C4482" s="533" t="s">
        <v>201</v>
      </c>
      <c r="D4482" s="572" t="s">
        <v>2740</v>
      </c>
      <c r="E4482" s="571" t="str">
        <f t="shared" si="4102"/>
        <v xml:space="preserve"> DOOR HARDWARE (SCHEDULED BY DESCRIBING PRODUCTS)</v>
      </c>
      <c r="F4482" s="533" t="s">
        <v>1321</v>
      </c>
      <c r="G4482" s="533" t="s">
        <v>2722</v>
      </c>
      <c r="H4482" s="533">
        <v>365</v>
      </c>
      <c r="I4482" s="533" t="str">
        <f t="shared" ref="I4482:J4482" si="4133">I4480</f>
        <v>Door hardware sets; including all  ironmongery and accessories as per hardware sets scheduled by describing products; as specified and as Drg. A-611</v>
      </c>
      <c r="J4482" s="533" t="str">
        <f t="shared" si="4133"/>
        <v>For non fire rated doors</v>
      </c>
      <c r="K4482" s="224" t="s">
        <v>306</v>
      </c>
      <c r="L4482" s="224" t="s">
        <v>340</v>
      </c>
      <c r="M4482" s="446">
        <v>1</v>
      </c>
      <c r="N4482" s="441" t="s">
        <v>39</v>
      </c>
      <c r="O4482" s="441">
        <v>0</v>
      </c>
      <c r="P4482" s="367"/>
      <c r="Q4482" s="25">
        <f t="shared" si="4130"/>
        <v>0</v>
      </c>
      <c r="R4482" s="729">
        <f t="shared" si="4131"/>
        <v>0</v>
      </c>
    </row>
    <row r="4483" spans="1:18" ht="16.5" thickBot="1">
      <c r="A4483" s="533" t="s">
        <v>2784</v>
      </c>
      <c r="B4483" s="533">
        <v>8</v>
      </c>
      <c r="C4483" s="533" t="s">
        <v>201</v>
      </c>
      <c r="D4483" s="572" t="s">
        <v>2740</v>
      </c>
      <c r="E4483" s="571" t="str">
        <f t="shared" si="4102"/>
        <v xml:space="preserve"> DOOR HARDWARE (SCHEDULED BY DESCRIBING PRODUCTS)</v>
      </c>
      <c r="F4483" s="533" t="s">
        <v>1321</v>
      </c>
      <c r="G4483" s="533" t="s">
        <v>2722</v>
      </c>
      <c r="H4483" s="533">
        <v>366</v>
      </c>
      <c r="I4483" s="533" t="str">
        <f t="shared" ref="I4483:J4483" si="4134">I4481</f>
        <v>Door hardware sets; including all  ironmongery and accessories as per hardware sets scheduled by describing products; as specified and as Drg. A-611</v>
      </c>
      <c r="J4483" s="533" t="str">
        <f t="shared" si="4134"/>
        <v>For fire rated doors</v>
      </c>
      <c r="K4483" s="87" t="s">
        <v>77</v>
      </c>
      <c r="L4483" s="87" t="s">
        <v>342</v>
      </c>
      <c r="M4483" s="445">
        <v>1</v>
      </c>
      <c r="N4483" s="442" t="s">
        <v>39</v>
      </c>
      <c r="O4483" s="440">
        <v>169</v>
      </c>
      <c r="P4483" s="367">
        <v>169</v>
      </c>
      <c r="Q4483" s="25">
        <f t="shared" si="4130"/>
        <v>169</v>
      </c>
      <c r="R4483" s="729">
        <f t="shared" si="4131"/>
        <v>169</v>
      </c>
    </row>
    <row r="4484" spans="1:18" ht="16.5" thickBot="1">
      <c r="A4484" s="533" t="s">
        <v>2784</v>
      </c>
      <c r="B4484" s="533">
        <v>8</v>
      </c>
      <c r="C4484" s="533" t="s">
        <v>201</v>
      </c>
      <c r="D4484" s="572" t="s">
        <v>2740</v>
      </c>
      <c r="E4484" s="571" t="str">
        <f t="shared" si="4102"/>
        <v xml:space="preserve"> DOOR HARDWARE (SCHEDULED BY DESCRIBING PRODUCTS)</v>
      </c>
      <c r="F4484" s="533" t="s">
        <v>1321</v>
      </c>
      <c r="G4484" s="533" t="s">
        <v>2722</v>
      </c>
      <c r="H4484" s="533">
        <v>367</v>
      </c>
      <c r="I4484" s="533" t="str">
        <f t="shared" ref="I4484:J4484" si="4135">I4482</f>
        <v>Door hardware sets; including all  ironmongery and accessories as per hardware sets scheduled by describing products; as specified and as Drg. A-611</v>
      </c>
      <c r="J4484" s="533" t="str">
        <f t="shared" si="4135"/>
        <v>For non fire rated doors</v>
      </c>
      <c r="K4484" s="87" t="s">
        <v>78</v>
      </c>
      <c r="L4484" s="87" t="s">
        <v>344</v>
      </c>
      <c r="M4484" s="445">
        <v>6</v>
      </c>
      <c r="N4484" s="442" t="s">
        <v>39</v>
      </c>
      <c r="O4484" s="440">
        <v>107</v>
      </c>
      <c r="P4484" s="367">
        <v>642</v>
      </c>
      <c r="Q4484" s="25">
        <f t="shared" si="4130"/>
        <v>107</v>
      </c>
      <c r="R4484" s="729">
        <f t="shared" si="4131"/>
        <v>642</v>
      </c>
    </row>
    <row r="4485" spans="1:18" ht="15.75">
      <c r="A4485" s="533" t="s">
        <v>2784</v>
      </c>
      <c r="B4485" s="533">
        <v>8</v>
      </c>
      <c r="C4485" s="533" t="s">
        <v>201</v>
      </c>
      <c r="D4485" s="572" t="s">
        <v>2740</v>
      </c>
      <c r="E4485" s="571" t="str">
        <f t="shared" si="4102"/>
        <v xml:space="preserve"> DOOR HARDWARE (SCHEDULED BY DESCRIBING PRODUCTS)</v>
      </c>
      <c r="F4485" s="533" t="s">
        <v>1321</v>
      </c>
      <c r="G4485" s="533" t="s">
        <v>2722</v>
      </c>
      <c r="H4485" s="533">
        <v>368</v>
      </c>
      <c r="I4485" s="533" t="str">
        <f t="shared" ref="I4485:J4485" si="4136">I4483</f>
        <v>Door hardware sets; including all  ironmongery and accessories as per hardware sets scheduled by describing products; as specified and as Drg. A-611</v>
      </c>
      <c r="J4485" s="533" t="str">
        <f t="shared" si="4136"/>
        <v>For fire rated doors</v>
      </c>
      <c r="K4485" s="224" t="s">
        <v>83</v>
      </c>
      <c r="L4485" s="224" t="s">
        <v>345</v>
      </c>
      <c r="M4485" s="446">
        <v>2</v>
      </c>
      <c r="N4485" s="441" t="s">
        <v>39</v>
      </c>
      <c r="O4485" s="441">
        <v>0</v>
      </c>
      <c r="P4485" s="367"/>
      <c r="Q4485" s="25">
        <f t="shared" si="4130"/>
        <v>0</v>
      </c>
      <c r="R4485" s="729">
        <f t="shared" si="4131"/>
        <v>0</v>
      </c>
    </row>
    <row r="4486" spans="1:18" ht="15.75">
      <c r="A4486" s="533" t="s">
        <v>2784</v>
      </c>
      <c r="B4486" s="533">
        <v>8</v>
      </c>
      <c r="C4486" s="533" t="s">
        <v>201</v>
      </c>
      <c r="D4486" s="572" t="s">
        <v>2740</v>
      </c>
      <c r="E4486" s="571" t="str">
        <f t="shared" si="4102"/>
        <v xml:space="preserve"> DOOR HARDWARE (SCHEDULED BY DESCRIBING PRODUCTS)</v>
      </c>
      <c r="F4486" s="533" t="s">
        <v>1321</v>
      </c>
      <c r="G4486" s="533" t="s">
        <v>2722</v>
      </c>
      <c r="H4486" s="533">
        <v>369</v>
      </c>
      <c r="I4486" s="533" t="str">
        <f t="shared" ref="I4486:J4486" si="4137">I4484</f>
        <v>Door hardware sets; including all  ironmongery and accessories as per hardware sets scheduled by describing products; as specified and as Drg. A-611</v>
      </c>
      <c r="J4486" s="533" t="str">
        <f t="shared" si="4137"/>
        <v>For non fire rated doors</v>
      </c>
      <c r="K4486" s="224" t="s">
        <v>346</v>
      </c>
      <c r="L4486" s="224" t="s">
        <v>347</v>
      </c>
      <c r="M4486" s="446">
        <v>1</v>
      </c>
      <c r="N4486" s="441" t="s">
        <v>39</v>
      </c>
      <c r="O4486" s="441">
        <v>0</v>
      </c>
      <c r="P4486" s="367"/>
      <c r="Q4486" s="25">
        <f t="shared" si="4130"/>
        <v>0</v>
      </c>
      <c r="R4486" s="729">
        <f t="shared" si="4131"/>
        <v>0</v>
      </c>
    </row>
    <row r="4487" spans="1:18" ht="15.75">
      <c r="A4487" s="533" t="s">
        <v>2784</v>
      </c>
      <c r="B4487" s="533">
        <v>8</v>
      </c>
      <c r="C4487" s="533" t="s">
        <v>201</v>
      </c>
      <c r="D4487" s="572" t="s">
        <v>2740</v>
      </c>
      <c r="E4487" s="571" t="str">
        <f t="shared" si="4102"/>
        <v xml:space="preserve"> DOOR HARDWARE (SCHEDULED BY DESCRIBING PRODUCTS)</v>
      </c>
      <c r="F4487" s="533" t="s">
        <v>1321</v>
      </c>
      <c r="G4487" s="533" t="s">
        <v>2722</v>
      </c>
      <c r="H4487" s="533">
        <v>370</v>
      </c>
      <c r="I4487" s="533" t="str">
        <f t="shared" ref="I4487:J4487" si="4138">I4485</f>
        <v>Door hardware sets; including all  ironmongery and accessories as per hardware sets scheduled by describing products; as specified and as Drg. A-611</v>
      </c>
      <c r="J4487" s="533" t="str">
        <f t="shared" si="4138"/>
        <v>For fire rated doors</v>
      </c>
      <c r="K4487" s="224" t="s">
        <v>13</v>
      </c>
      <c r="L4487" s="224" t="s">
        <v>348</v>
      </c>
      <c r="M4487" s="446">
        <v>1</v>
      </c>
      <c r="N4487" s="441" t="s">
        <v>39</v>
      </c>
      <c r="O4487" s="441">
        <v>0</v>
      </c>
      <c r="P4487" s="367"/>
      <c r="Q4487" s="25">
        <f t="shared" si="4130"/>
        <v>0</v>
      </c>
      <c r="R4487" s="729">
        <f t="shared" si="4131"/>
        <v>0</v>
      </c>
    </row>
    <row r="4488" spans="1:18" ht="15.75">
      <c r="A4488" s="533" t="s">
        <v>2784</v>
      </c>
      <c r="B4488" s="533">
        <v>8</v>
      </c>
      <c r="C4488" s="533" t="s">
        <v>201</v>
      </c>
      <c r="D4488" s="572" t="s">
        <v>2740</v>
      </c>
      <c r="E4488" s="571" t="str">
        <f t="shared" si="4102"/>
        <v xml:space="preserve"> DOOR HARDWARE (SCHEDULED BY DESCRIBING PRODUCTS)</v>
      </c>
      <c r="F4488" s="533" t="s">
        <v>1321</v>
      </c>
      <c r="G4488" s="533" t="s">
        <v>2722</v>
      </c>
      <c r="H4488" s="533">
        <v>371</v>
      </c>
      <c r="I4488" s="533" t="str">
        <f t="shared" ref="I4488:J4488" si="4139">I4486</f>
        <v>Door hardware sets; including all  ironmongery and accessories as per hardware sets scheduled by describing products; as specified and as Drg. A-611</v>
      </c>
      <c r="J4488" s="533" t="str">
        <f t="shared" si="4139"/>
        <v>For non fire rated doors</v>
      </c>
      <c r="K4488" s="224" t="s">
        <v>15</v>
      </c>
      <c r="L4488" s="224" t="s">
        <v>349</v>
      </c>
      <c r="M4488" s="446">
        <v>1</v>
      </c>
      <c r="N4488" s="441" t="s">
        <v>39</v>
      </c>
      <c r="O4488" s="441">
        <v>0</v>
      </c>
      <c r="P4488" s="367"/>
      <c r="Q4488" s="25">
        <f t="shared" si="4130"/>
        <v>0</v>
      </c>
      <c r="R4488" s="729">
        <f t="shared" si="4131"/>
        <v>0</v>
      </c>
    </row>
    <row r="4489" spans="1:18" ht="16.5" thickBot="1">
      <c r="A4489" s="533" t="s">
        <v>2784</v>
      </c>
      <c r="B4489" s="533">
        <v>8</v>
      </c>
      <c r="C4489" s="533" t="s">
        <v>201</v>
      </c>
      <c r="D4489" s="572" t="s">
        <v>2740</v>
      </c>
      <c r="E4489" s="571" t="str">
        <f t="shared" si="4102"/>
        <v xml:space="preserve"> DOOR HARDWARE (SCHEDULED BY DESCRIBING PRODUCTS)</v>
      </c>
      <c r="F4489" s="533" t="s">
        <v>1321</v>
      </c>
      <c r="G4489" s="533" t="s">
        <v>2722</v>
      </c>
      <c r="H4489" s="533">
        <v>372</v>
      </c>
      <c r="I4489" s="533" t="str">
        <f t="shared" ref="I4489:J4489" si="4140">I4487</f>
        <v>Door hardware sets; including all  ironmongery and accessories as per hardware sets scheduled by describing products; as specified and as Drg. A-611</v>
      </c>
      <c r="J4489" s="533" t="str">
        <f t="shared" si="4140"/>
        <v>For fire rated doors</v>
      </c>
      <c r="K4489" s="224" t="s">
        <v>17</v>
      </c>
      <c r="L4489" s="224" t="s">
        <v>350</v>
      </c>
      <c r="M4489" s="446">
        <v>1</v>
      </c>
      <c r="N4489" s="441" t="s">
        <v>39</v>
      </c>
      <c r="O4489" s="441">
        <v>0</v>
      </c>
      <c r="P4489" s="367"/>
      <c r="Q4489" s="25">
        <f t="shared" si="4130"/>
        <v>0</v>
      </c>
      <c r="R4489" s="729">
        <f t="shared" si="4131"/>
        <v>0</v>
      </c>
    </row>
    <row r="4490" spans="1:18" ht="16.5" thickBot="1">
      <c r="A4490" s="533" t="s">
        <v>2784</v>
      </c>
      <c r="B4490" s="533">
        <v>8</v>
      </c>
      <c r="C4490" s="533" t="s">
        <v>201</v>
      </c>
      <c r="D4490" s="572" t="s">
        <v>2740</v>
      </c>
      <c r="E4490" s="571" t="str">
        <f t="shared" si="4102"/>
        <v xml:space="preserve"> DOOR HARDWARE (SCHEDULED BY DESCRIBING PRODUCTS)</v>
      </c>
      <c r="F4490" s="533" t="s">
        <v>1321</v>
      </c>
      <c r="G4490" s="533" t="s">
        <v>2722</v>
      </c>
      <c r="H4490" s="533">
        <v>373</v>
      </c>
      <c r="I4490" s="533" t="str">
        <f t="shared" ref="I4490:J4490" si="4141">I4488</f>
        <v>Door hardware sets; including all  ironmongery and accessories as per hardware sets scheduled by describing products; as specified and as Drg. A-611</v>
      </c>
      <c r="J4490" s="533" t="str">
        <f t="shared" si="4141"/>
        <v>For non fire rated doors</v>
      </c>
      <c r="K4490" s="87" t="s">
        <v>13</v>
      </c>
      <c r="L4490" s="87" t="s">
        <v>351</v>
      </c>
      <c r="M4490" s="445">
        <v>1</v>
      </c>
      <c r="N4490" s="442" t="s">
        <v>39</v>
      </c>
      <c r="O4490" s="440">
        <v>597</v>
      </c>
      <c r="P4490" s="367">
        <v>597</v>
      </c>
      <c r="Q4490" s="25">
        <f t="shared" si="4130"/>
        <v>597</v>
      </c>
      <c r="R4490" s="729">
        <f t="shared" si="4131"/>
        <v>597</v>
      </c>
    </row>
    <row r="4491" spans="1:18" ht="16.5" thickBot="1">
      <c r="A4491" s="533" t="s">
        <v>2784</v>
      </c>
      <c r="B4491" s="533">
        <v>8</v>
      </c>
      <c r="C4491" s="533" t="s">
        <v>201</v>
      </c>
      <c r="D4491" s="572" t="s">
        <v>2740</v>
      </c>
      <c r="E4491" s="571" t="str">
        <f t="shared" si="4102"/>
        <v xml:space="preserve"> DOOR HARDWARE (SCHEDULED BY DESCRIBING PRODUCTS)</v>
      </c>
      <c r="F4491" s="533" t="s">
        <v>1321</v>
      </c>
      <c r="G4491" s="533" t="s">
        <v>2722</v>
      </c>
      <c r="H4491" s="533">
        <v>374</v>
      </c>
      <c r="I4491" s="533" t="str">
        <f t="shared" ref="I4491:J4491" si="4142">I4489</f>
        <v>Door hardware sets; including all  ironmongery and accessories as per hardware sets scheduled by describing products; as specified and as Drg. A-611</v>
      </c>
      <c r="J4491" s="533" t="str">
        <f t="shared" si="4142"/>
        <v>For fire rated doors</v>
      </c>
      <c r="K4491" s="224" t="s">
        <v>20</v>
      </c>
      <c r="L4491" s="224" t="s">
        <v>352</v>
      </c>
      <c r="M4491" s="446">
        <v>1</v>
      </c>
      <c r="N4491" s="441" t="s">
        <v>39</v>
      </c>
      <c r="O4491" s="441">
        <v>0</v>
      </c>
      <c r="P4491" s="367"/>
      <c r="Q4491" s="25">
        <f t="shared" si="4130"/>
        <v>0</v>
      </c>
      <c r="R4491" s="729">
        <f t="shared" si="4131"/>
        <v>0</v>
      </c>
    </row>
    <row r="4492" spans="1:18" ht="16.5" thickBot="1">
      <c r="A4492" s="533" t="s">
        <v>2784</v>
      </c>
      <c r="B4492" s="533">
        <v>8</v>
      </c>
      <c r="C4492" s="533" t="s">
        <v>201</v>
      </c>
      <c r="D4492" s="572" t="s">
        <v>2740</v>
      </c>
      <c r="E4492" s="571" t="str">
        <f t="shared" si="4102"/>
        <v xml:space="preserve"> DOOR HARDWARE (SCHEDULED BY DESCRIBING PRODUCTS)</v>
      </c>
      <c r="F4492" s="533" t="s">
        <v>1321</v>
      </c>
      <c r="G4492" s="533" t="s">
        <v>2722</v>
      </c>
      <c r="H4492" s="533">
        <v>375</v>
      </c>
      <c r="I4492" s="533" t="str">
        <f t="shared" ref="I4492:J4492" si="4143">I4490</f>
        <v>Door hardware sets; including all  ironmongery and accessories as per hardware sets scheduled by describing products; as specified and as Drg. A-611</v>
      </c>
      <c r="J4492" s="533" t="str">
        <f t="shared" si="4143"/>
        <v>For non fire rated doors</v>
      </c>
      <c r="K4492" s="87" t="s">
        <v>15</v>
      </c>
      <c r="L4492" s="87" t="s">
        <v>353</v>
      </c>
      <c r="M4492" s="445">
        <v>1</v>
      </c>
      <c r="N4492" s="442" t="s">
        <v>39</v>
      </c>
      <c r="O4492" s="440">
        <v>380</v>
      </c>
      <c r="P4492" s="367">
        <v>380</v>
      </c>
      <c r="Q4492" s="25">
        <f t="shared" si="4130"/>
        <v>380</v>
      </c>
      <c r="R4492" s="729">
        <f t="shared" si="4131"/>
        <v>380</v>
      </c>
    </row>
    <row r="4493" spans="1:18" ht="16.5" thickBot="1">
      <c r="A4493" s="533" t="s">
        <v>2784</v>
      </c>
      <c r="B4493" s="533">
        <v>8</v>
      </c>
      <c r="C4493" s="533" t="s">
        <v>201</v>
      </c>
      <c r="D4493" s="572" t="s">
        <v>2740</v>
      </c>
      <c r="E4493" s="571" t="str">
        <f t="shared" si="4102"/>
        <v xml:space="preserve"> DOOR HARDWARE (SCHEDULED BY DESCRIBING PRODUCTS)</v>
      </c>
      <c r="F4493" s="533" t="s">
        <v>1321</v>
      </c>
      <c r="G4493" s="533" t="s">
        <v>2722</v>
      </c>
      <c r="H4493" s="533">
        <v>376</v>
      </c>
      <c r="I4493" s="533" t="str">
        <f t="shared" ref="I4493:J4493" si="4144">I4491</f>
        <v>Door hardware sets; including all  ironmongery and accessories as per hardware sets scheduled by describing products; as specified and as Drg. A-611</v>
      </c>
      <c r="J4493" s="533" t="str">
        <f t="shared" si="4144"/>
        <v>For fire rated doors</v>
      </c>
      <c r="K4493" s="224" t="s">
        <v>45</v>
      </c>
      <c r="L4493" s="224" t="s">
        <v>354</v>
      </c>
      <c r="M4493" s="446">
        <v>1</v>
      </c>
      <c r="N4493" s="441" t="s">
        <v>39</v>
      </c>
      <c r="O4493" s="441"/>
      <c r="P4493" s="367">
        <v>0</v>
      </c>
      <c r="Q4493" s="25">
        <f t="shared" si="4130"/>
        <v>0</v>
      </c>
      <c r="R4493" s="729">
        <f t="shared" si="4131"/>
        <v>0</v>
      </c>
    </row>
    <row r="4494" spans="1:18" ht="16.5" thickBot="1">
      <c r="A4494" s="533" t="s">
        <v>2784</v>
      </c>
      <c r="B4494" s="533">
        <v>8</v>
      </c>
      <c r="C4494" s="533" t="s">
        <v>201</v>
      </c>
      <c r="D4494" s="572" t="s">
        <v>2740</v>
      </c>
      <c r="E4494" s="571" t="str">
        <f t="shared" si="4102"/>
        <v xml:space="preserve"> DOOR HARDWARE (SCHEDULED BY DESCRIBING PRODUCTS)</v>
      </c>
      <c r="F4494" s="533" t="s">
        <v>1321</v>
      </c>
      <c r="G4494" s="533" t="s">
        <v>2722</v>
      </c>
      <c r="H4494" s="533">
        <v>377</v>
      </c>
      <c r="I4494" s="533" t="str">
        <f t="shared" ref="I4494:J4494" si="4145">I4492</f>
        <v>Door hardware sets; including all  ironmongery and accessories as per hardware sets scheduled by describing products; as specified and as Drg. A-611</v>
      </c>
      <c r="J4494" s="533" t="str">
        <f t="shared" si="4145"/>
        <v>For non fire rated doors</v>
      </c>
      <c r="K4494" s="87" t="s">
        <v>17</v>
      </c>
      <c r="L4494" s="87" t="s">
        <v>355</v>
      </c>
      <c r="M4494" s="445">
        <v>2</v>
      </c>
      <c r="N4494" s="442" t="s">
        <v>39</v>
      </c>
      <c r="O4494" s="440">
        <v>169</v>
      </c>
      <c r="P4494" s="367">
        <v>338</v>
      </c>
      <c r="Q4494" s="25">
        <f t="shared" si="4130"/>
        <v>169</v>
      </c>
      <c r="R4494" s="729">
        <f t="shared" si="4131"/>
        <v>338</v>
      </c>
    </row>
    <row r="4495" spans="1:18" ht="16.5" thickBot="1">
      <c r="A4495" s="533" t="s">
        <v>2784</v>
      </c>
      <c r="B4495" s="533">
        <v>8</v>
      </c>
      <c r="C4495" s="533" t="s">
        <v>201</v>
      </c>
      <c r="D4495" s="572" t="s">
        <v>2740</v>
      </c>
      <c r="E4495" s="571" t="str">
        <f t="shared" si="4102"/>
        <v xml:space="preserve"> DOOR HARDWARE (SCHEDULED BY DESCRIBING PRODUCTS)</v>
      </c>
      <c r="F4495" s="533" t="s">
        <v>1321</v>
      </c>
      <c r="G4495" s="533" t="s">
        <v>2722</v>
      </c>
      <c r="H4495" s="533">
        <v>378</v>
      </c>
      <c r="I4495" s="533" t="str">
        <f t="shared" ref="I4495:J4495" si="4146">I4493</f>
        <v>Door hardware sets; including all  ironmongery and accessories as per hardware sets scheduled by describing products; as specified and as Drg. A-611</v>
      </c>
      <c r="J4495" s="533" t="str">
        <f t="shared" si="4146"/>
        <v>For fire rated doors</v>
      </c>
      <c r="K4495" s="87" t="s">
        <v>19</v>
      </c>
      <c r="L4495" s="87" t="s">
        <v>356</v>
      </c>
      <c r="M4495" s="445">
        <v>2</v>
      </c>
      <c r="N4495" s="442" t="s">
        <v>39</v>
      </c>
      <c r="O4495" s="440">
        <v>105</v>
      </c>
      <c r="P4495" s="367">
        <v>210</v>
      </c>
      <c r="Q4495" s="25">
        <f t="shared" si="4130"/>
        <v>105</v>
      </c>
      <c r="R4495" s="729">
        <f t="shared" si="4131"/>
        <v>210</v>
      </c>
    </row>
    <row r="4496" spans="1:18" ht="15.75">
      <c r="A4496" s="533" t="s">
        <v>2784</v>
      </c>
      <c r="B4496" s="533">
        <v>8</v>
      </c>
      <c r="C4496" s="533" t="s">
        <v>201</v>
      </c>
      <c r="D4496" s="572" t="s">
        <v>2740</v>
      </c>
      <c r="E4496" s="571" t="str">
        <f t="shared" si="4102"/>
        <v xml:space="preserve"> DOOR HARDWARE (SCHEDULED BY DESCRIBING PRODUCTS)</v>
      </c>
      <c r="F4496" s="533" t="s">
        <v>1321</v>
      </c>
      <c r="G4496" s="533" t="s">
        <v>2725</v>
      </c>
      <c r="H4496" s="533">
        <v>379</v>
      </c>
      <c r="I4496" s="533" t="str">
        <f t="shared" ref="I4496:J4496" si="4147">I4494</f>
        <v>Door hardware sets; including all  ironmongery and accessories as per hardware sets scheduled by describing products; as specified and as Drg. A-611</v>
      </c>
      <c r="J4496" s="533" t="str">
        <f t="shared" si="4147"/>
        <v>For non fire rated doors</v>
      </c>
      <c r="K4496" s="96" t="s">
        <v>357</v>
      </c>
      <c r="L4496" s="96"/>
      <c r="M4496" s="445"/>
      <c r="N4496" s="440"/>
      <c r="O4496" s="440"/>
      <c r="P4496" s="367"/>
      <c r="Q4496" s="447"/>
    </row>
    <row r="4497" spans="1:18" ht="15.75">
      <c r="A4497" s="533" t="s">
        <v>2784</v>
      </c>
      <c r="B4497" s="533">
        <v>8</v>
      </c>
      <c r="C4497" s="533" t="s">
        <v>201</v>
      </c>
      <c r="D4497" s="10" t="s">
        <v>22</v>
      </c>
      <c r="E4497" s="10" t="s">
        <v>22</v>
      </c>
      <c r="G4497" s="533" t="s">
        <v>2724</v>
      </c>
      <c r="H4497" s="533">
        <v>380</v>
      </c>
      <c r="I4497" s="533" t="str">
        <f t="shared" ref="I4497:J4497" si="4148">I4495</f>
        <v>Door hardware sets; including all  ironmongery and accessories as per hardware sets scheduled by describing products; as specified and as Drg. A-611</v>
      </c>
      <c r="J4497" s="533" t="str">
        <f t="shared" si="4148"/>
        <v>For fire rated doors</v>
      </c>
      <c r="K4497" s="87" t="s">
        <v>22</v>
      </c>
      <c r="L4497" s="87"/>
      <c r="M4497" s="445"/>
      <c r="N4497" s="440"/>
      <c r="O4497" s="440" t="s">
        <v>8</v>
      </c>
      <c r="P4497" s="367">
        <f>SUM(P4348:P4495)</f>
        <v>71276</v>
      </c>
      <c r="Q4497" s="440"/>
    </row>
    <row r="4498" spans="1:18" ht="15.75">
      <c r="A4498" s="533" t="s">
        <v>2784</v>
      </c>
      <c r="B4498" s="533">
        <v>9</v>
      </c>
      <c r="C4498" s="533" t="s">
        <v>359</v>
      </c>
      <c r="D4498" s="572" t="s">
        <v>1698</v>
      </c>
      <c r="E4498" s="571" t="s">
        <v>1233</v>
      </c>
      <c r="F4498" s="533" t="str">
        <f t="shared" ref="F4498:F4514" si="4149">VLOOKUP(D:D,trade,3,FALSE)</f>
        <v>AR</v>
      </c>
      <c r="G4498" s="533" t="s">
        <v>2725</v>
      </c>
      <c r="H4498" s="533">
        <v>381</v>
      </c>
      <c r="I4498" s="533" t="str">
        <f t="shared" ref="I4498:J4498" si="4150">I4496</f>
        <v>Door hardware sets; including all  ironmongery and accessories as per hardware sets scheduled by describing products; as specified and as Drg. A-611</v>
      </c>
      <c r="J4498" s="533" t="str">
        <f t="shared" si="4150"/>
        <v>For non fire rated doors</v>
      </c>
      <c r="K4498" s="87"/>
      <c r="L4498" s="87"/>
      <c r="M4498" s="87" t="s">
        <v>358</v>
      </c>
      <c r="N4498" s="196"/>
      <c r="O4498" s="196"/>
      <c r="P4498" s="369"/>
      <c r="Q4498" s="92"/>
    </row>
    <row r="4499" spans="1:18" ht="15.75">
      <c r="A4499" s="533" t="s">
        <v>2784</v>
      </c>
      <c r="B4499" s="533">
        <v>9</v>
      </c>
      <c r="C4499" s="533" t="s">
        <v>359</v>
      </c>
      <c r="D4499" s="572" t="s">
        <v>1698</v>
      </c>
      <c r="E4499" s="571" t="s">
        <v>1233</v>
      </c>
      <c r="F4499" s="533" t="str">
        <f t="shared" si="4149"/>
        <v>AR</v>
      </c>
      <c r="G4499" s="533" t="s">
        <v>2725</v>
      </c>
      <c r="H4499" s="533">
        <v>382</v>
      </c>
      <c r="I4499" s="533" t="str">
        <f t="shared" ref="I4499:J4499" si="4151">I4497</f>
        <v>Door hardware sets; including all  ironmongery and accessories as per hardware sets scheduled by describing products; as specified and as Drg. A-611</v>
      </c>
      <c r="J4499" s="533" t="str">
        <f t="shared" si="4151"/>
        <v>For fire rated doors</v>
      </c>
      <c r="K4499" s="87"/>
      <c r="L4499" s="87"/>
      <c r="M4499" s="87" t="s">
        <v>359</v>
      </c>
      <c r="N4499" s="196"/>
      <c r="O4499" s="196"/>
      <c r="P4499" s="369"/>
      <c r="Q4499" s="92"/>
    </row>
    <row r="4500" spans="1:18" ht="15.75">
      <c r="A4500" s="533" t="s">
        <v>2784</v>
      </c>
      <c r="B4500" s="533">
        <v>9</v>
      </c>
      <c r="C4500" s="533" t="s">
        <v>359</v>
      </c>
      <c r="D4500" s="572" t="s">
        <v>1698</v>
      </c>
      <c r="E4500" s="571" t="s">
        <v>1233</v>
      </c>
      <c r="F4500" s="533" t="str">
        <f t="shared" si="4149"/>
        <v>AR</v>
      </c>
      <c r="G4500" s="533" t="s">
        <v>2725</v>
      </c>
      <c r="H4500" s="533">
        <v>383</v>
      </c>
      <c r="I4500" s="533" t="str">
        <f t="shared" ref="I4500:J4500" si="4152">I4498</f>
        <v>Door hardware sets; including all  ironmongery and accessories as per hardware sets scheduled by describing products; as specified and as Drg. A-611</v>
      </c>
      <c r="J4500" s="533" t="str">
        <f t="shared" si="4152"/>
        <v>For non fire rated doors</v>
      </c>
      <c r="K4500" s="96" t="s">
        <v>2</v>
      </c>
      <c r="L4500" s="96" t="s">
        <v>360</v>
      </c>
      <c r="M4500" s="96" t="s">
        <v>4</v>
      </c>
      <c r="N4500" s="196" t="s">
        <v>5</v>
      </c>
      <c r="O4500" s="196" t="s">
        <v>6</v>
      </c>
      <c r="P4500" s="196" t="s">
        <v>7</v>
      </c>
      <c r="Q4500" s="93"/>
    </row>
    <row r="4501" spans="1:18" ht="15.75">
      <c r="A4501" s="533" t="s">
        <v>2784</v>
      </c>
      <c r="B4501" s="533">
        <v>9</v>
      </c>
      <c r="C4501" s="533" t="s">
        <v>359</v>
      </c>
      <c r="D4501" s="572" t="s">
        <v>1698</v>
      </c>
      <c r="E4501" s="571" t="s">
        <v>1233</v>
      </c>
      <c r="F4501" s="533" t="str">
        <f t="shared" si="4149"/>
        <v>AR</v>
      </c>
      <c r="G4501" s="533" t="s">
        <v>2725</v>
      </c>
      <c r="H4501" s="533">
        <v>384</v>
      </c>
      <c r="I4501" s="533" t="str">
        <f t="shared" ref="I4501:J4501" si="4153">I4499</f>
        <v>Door hardware sets; including all  ironmongery and accessories as per hardware sets scheduled by describing products; as specified and as Drg. A-611</v>
      </c>
      <c r="J4501" s="533" t="str">
        <f t="shared" si="4153"/>
        <v>For fire rated doors</v>
      </c>
      <c r="K4501" s="87"/>
      <c r="L4501" s="87"/>
      <c r="M4501" s="87"/>
      <c r="N4501" s="89"/>
      <c r="O4501" s="89"/>
      <c r="P4501" s="94" t="s">
        <v>8</v>
      </c>
      <c r="Q4501" s="94"/>
    </row>
    <row r="4502" spans="1:18" ht="15.75">
      <c r="A4502" s="533" t="s">
        <v>2784</v>
      </c>
      <c r="B4502" s="533">
        <v>9</v>
      </c>
      <c r="C4502" s="533" t="s">
        <v>359</v>
      </c>
      <c r="D4502" s="572" t="s">
        <v>1698</v>
      </c>
      <c r="E4502" s="571" t="s">
        <v>1233</v>
      </c>
      <c r="F4502" s="533" t="str">
        <f t="shared" si="4149"/>
        <v>AR</v>
      </c>
      <c r="G4502" s="533" t="s">
        <v>2725</v>
      </c>
      <c r="H4502" s="533">
        <v>385</v>
      </c>
      <c r="I4502" s="533" t="str">
        <f t="shared" ref="I4502:I4503" si="4154">L4502</f>
        <v>092400 - PORTLAND CEMENT PLASTER</v>
      </c>
      <c r="J4502" s="533" t="str">
        <f t="shared" ref="J4502:J4503" si="4155">L4502</f>
        <v>092400 - PORTLAND CEMENT PLASTER</v>
      </c>
      <c r="K4502" s="87"/>
      <c r="L4502" s="87" t="s">
        <v>361</v>
      </c>
      <c r="M4502" s="96"/>
      <c r="N4502" s="89"/>
      <c r="O4502" s="89"/>
      <c r="P4502" s="623"/>
      <c r="Q4502" s="623"/>
    </row>
    <row r="4503" spans="1:18" ht="16.5" thickBot="1">
      <c r="A4503" s="533" t="s">
        <v>2784</v>
      </c>
      <c r="B4503" s="533">
        <v>9</v>
      </c>
      <c r="C4503" s="533" t="s">
        <v>359</v>
      </c>
      <c r="D4503" s="572" t="s">
        <v>1698</v>
      </c>
      <c r="E4503" s="571" t="str">
        <f t="shared" ref="E4503:E4511" si="4156">E4502</f>
        <v xml:space="preserve"> PORTLAND CEMENT PLASTER</v>
      </c>
      <c r="F4503" s="533" t="str">
        <f t="shared" si="4149"/>
        <v>AR</v>
      </c>
      <c r="G4503" s="533" t="s">
        <v>2725</v>
      </c>
      <c r="H4503" s="533">
        <v>386</v>
      </c>
      <c r="I4503" s="533" t="str">
        <f t="shared" si="4154"/>
        <v>Cement-sand plaster; plain finish; to</v>
      </c>
      <c r="J4503" s="533" t="str">
        <f t="shared" si="4155"/>
        <v>Cement-sand plaster; plain finish; to</v>
      </c>
      <c r="K4503" s="87"/>
      <c r="L4503" s="87" t="s">
        <v>362</v>
      </c>
      <c r="M4503" s="96"/>
      <c r="N4503" s="89"/>
      <c r="O4503" s="89"/>
      <c r="P4503" s="623"/>
      <c r="Q4503" s="623"/>
    </row>
    <row r="4504" spans="1:18" ht="16.5" thickBot="1">
      <c r="A4504" s="533" t="s">
        <v>2784</v>
      </c>
      <c r="B4504" s="533">
        <v>9</v>
      </c>
      <c r="C4504" s="533" t="s">
        <v>359</v>
      </c>
      <c r="D4504" s="572" t="s">
        <v>1698</v>
      </c>
      <c r="E4504" s="571" t="str">
        <f t="shared" si="4156"/>
        <v xml:space="preserve"> PORTLAND CEMENT PLASTER</v>
      </c>
      <c r="F4504" s="533" t="str">
        <f t="shared" si="4149"/>
        <v>AR</v>
      </c>
      <c r="G4504" s="533" t="s">
        <v>2722</v>
      </c>
      <c r="H4504" s="533">
        <v>387</v>
      </c>
      <c r="I4504" s="533" t="str">
        <f t="shared" ref="I4504:J4504" si="4157">I4502</f>
        <v>092400 - PORTLAND CEMENT PLASTER</v>
      </c>
      <c r="J4504" s="533" t="str">
        <f t="shared" si="4157"/>
        <v>092400 - PORTLAND CEMENT PLASTER</v>
      </c>
      <c r="K4504" s="87" t="s">
        <v>13</v>
      </c>
      <c r="L4504" s="87" t="s">
        <v>363</v>
      </c>
      <c r="M4504" s="87">
        <v>1658</v>
      </c>
      <c r="N4504" s="223" t="s">
        <v>33</v>
      </c>
      <c r="O4504" s="89">
        <v>7</v>
      </c>
      <c r="P4504" s="94">
        <v>11606</v>
      </c>
      <c r="Q4504" s="25">
        <f t="shared" ref="Q4504:Q4509" si="4158">O4504</f>
        <v>7</v>
      </c>
      <c r="R4504" s="729">
        <f t="shared" ref="R4504:R4509" si="4159">P4504</f>
        <v>11606</v>
      </c>
    </row>
    <row r="4505" spans="1:18" ht="15.75">
      <c r="A4505" s="533" t="s">
        <v>2784</v>
      </c>
      <c r="B4505" s="533">
        <v>9</v>
      </c>
      <c r="C4505" s="533" t="s">
        <v>359</v>
      </c>
      <c r="D4505" s="572" t="s">
        <v>1698</v>
      </c>
      <c r="E4505" s="571" t="str">
        <f t="shared" si="4156"/>
        <v xml:space="preserve"> PORTLAND CEMENT PLASTER</v>
      </c>
      <c r="F4505" s="533" t="str">
        <f t="shared" si="4149"/>
        <v>AR</v>
      </c>
      <c r="G4505" s="533" t="s">
        <v>2722</v>
      </c>
      <c r="H4505" s="533">
        <v>388</v>
      </c>
      <c r="I4505" s="533" t="str">
        <f t="shared" ref="I4505:J4505" si="4160">I4503</f>
        <v>Cement-sand plaster; plain finish; to</v>
      </c>
      <c r="J4505" s="533" t="str">
        <f t="shared" si="4160"/>
        <v>Cement-sand plaster; plain finish; to</v>
      </c>
      <c r="K4505" s="224" t="s">
        <v>15</v>
      </c>
      <c r="L4505" s="224" t="s">
        <v>364</v>
      </c>
      <c r="M4505" s="224">
        <v>47</v>
      </c>
      <c r="N4505" s="225" t="s">
        <v>33</v>
      </c>
      <c r="O4505" s="225">
        <v>0</v>
      </c>
      <c r="P4505" s="94">
        <v>0</v>
      </c>
      <c r="Q4505" s="25">
        <f t="shared" si="4158"/>
        <v>0</v>
      </c>
      <c r="R4505" s="729">
        <f t="shared" si="4159"/>
        <v>0</v>
      </c>
    </row>
    <row r="4506" spans="1:18" ht="15.75">
      <c r="A4506" s="533" t="s">
        <v>2784</v>
      </c>
      <c r="B4506" s="533">
        <v>9</v>
      </c>
      <c r="C4506" s="533" t="s">
        <v>359</v>
      </c>
      <c r="D4506" s="572" t="s">
        <v>1698</v>
      </c>
      <c r="E4506" s="571" t="str">
        <f t="shared" si="4156"/>
        <v xml:space="preserve"> PORTLAND CEMENT PLASTER</v>
      </c>
      <c r="F4506" s="533" t="str">
        <f t="shared" si="4149"/>
        <v>AR</v>
      </c>
      <c r="G4506" s="533" t="s">
        <v>2722</v>
      </c>
      <c r="H4506" s="533">
        <v>389</v>
      </c>
      <c r="I4506" s="533" t="str">
        <f t="shared" ref="I4506:J4506" si="4161">I4504</f>
        <v>092400 - PORTLAND CEMENT PLASTER</v>
      </c>
      <c r="J4506" s="533" t="str">
        <f t="shared" si="4161"/>
        <v>092400 - PORTLAND CEMENT PLASTER</v>
      </c>
      <c r="K4506" s="87" t="s">
        <v>15</v>
      </c>
      <c r="L4506" s="87" t="s">
        <v>365</v>
      </c>
      <c r="M4506" s="87">
        <v>1100</v>
      </c>
      <c r="N4506" s="89" t="s">
        <v>33</v>
      </c>
      <c r="O4506" s="89">
        <v>9</v>
      </c>
      <c r="P4506" s="623">
        <v>9900</v>
      </c>
      <c r="Q4506" s="25">
        <f t="shared" si="4158"/>
        <v>9</v>
      </c>
      <c r="R4506" s="729">
        <f t="shared" si="4159"/>
        <v>9900</v>
      </c>
    </row>
    <row r="4507" spans="1:18" ht="15.75">
      <c r="A4507" s="533" t="s">
        <v>2784</v>
      </c>
      <c r="B4507" s="533">
        <v>9</v>
      </c>
      <c r="C4507" s="533" t="s">
        <v>359</v>
      </c>
      <c r="D4507" s="572" t="s">
        <v>1698</v>
      </c>
      <c r="E4507" s="571" t="str">
        <f t="shared" si="4156"/>
        <v xml:space="preserve"> PORTLAND CEMENT PLASTER</v>
      </c>
      <c r="F4507" s="533" t="str">
        <f t="shared" si="4149"/>
        <v>AR</v>
      </c>
      <c r="G4507" s="533" t="s">
        <v>2722</v>
      </c>
      <c r="H4507" s="533">
        <v>390</v>
      </c>
      <c r="I4507" s="533" t="str">
        <f t="shared" ref="I4507:J4507" si="4162">I4505</f>
        <v>Cement-sand plaster; plain finish; to</v>
      </c>
      <c r="J4507" s="533" t="str">
        <f t="shared" si="4162"/>
        <v>Cement-sand plaster; plain finish; to</v>
      </c>
      <c r="K4507" s="87" t="s">
        <v>17</v>
      </c>
      <c r="L4507" s="87" t="s">
        <v>366</v>
      </c>
      <c r="M4507" s="87">
        <v>399</v>
      </c>
      <c r="N4507" s="89" t="s">
        <v>33</v>
      </c>
      <c r="O4507" s="89">
        <v>8</v>
      </c>
      <c r="P4507" s="623">
        <v>3192</v>
      </c>
      <c r="Q4507" s="25">
        <f t="shared" si="4158"/>
        <v>8</v>
      </c>
      <c r="R4507" s="729">
        <f t="shared" si="4159"/>
        <v>3192</v>
      </c>
    </row>
    <row r="4508" spans="1:18" ht="15.75">
      <c r="A4508" s="533" t="s">
        <v>2784</v>
      </c>
      <c r="B4508" s="533">
        <v>9</v>
      </c>
      <c r="C4508" s="533" t="s">
        <v>359</v>
      </c>
      <c r="D4508" s="572" t="s">
        <v>1698</v>
      </c>
      <c r="E4508" s="571" t="str">
        <f t="shared" si="4156"/>
        <v xml:space="preserve"> PORTLAND CEMENT PLASTER</v>
      </c>
      <c r="F4508" s="533" t="str">
        <f t="shared" si="4149"/>
        <v>AR</v>
      </c>
      <c r="G4508" s="533" t="s">
        <v>2722</v>
      </c>
      <c r="H4508" s="533">
        <v>391</v>
      </c>
      <c r="I4508" s="533" t="str">
        <f t="shared" ref="I4508:J4508" si="4163">I4506</f>
        <v>092400 - PORTLAND CEMENT PLASTER</v>
      </c>
      <c r="J4508" s="533" t="str">
        <f t="shared" si="4163"/>
        <v>092400 - PORTLAND CEMENT PLASTER</v>
      </c>
      <c r="K4508" s="87" t="s">
        <v>19</v>
      </c>
      <c r="L4508" s="87" t="s">
        <v>367</v>
      </c>
      <c r="M4508" s="87">
        <v>137</v>
      </c>
      <c r="N4508" s="89" t="s">
        <v>33</v>
      </c>
      <c r="O4508" s="89">
        <v>9</v>
      </c>
      <c r="P4508" s="623">
        <v>1233</v>
      </c>
      <c r="Q4508" s="25">
        <f t="shared" si="4158"/>
        <v>9</v>
      </c>
      <c r="R4508" s="729">
        <f t="shared" si="4159"/>
        <v>1233</v>
      </c>
    </row>
    <row r="4509" spans="1:18" ht="15.75">
      <c r="A4509" s="533" t="s">
        <v>2784</v>
      </c>
      <c r="B4509" s="533">
        <v>9</v>
      </c>
      <c r="C4509" s="533" t="s">
        <v>359</v>
      </c>
      <c r="D4509" s="572" t="s">
        <v>1698</v>
      </c>
      <c r="E4509" s="571" t="str">
        <f t="shared" si="4156"/>
        <v xml:space="preserve"> PORTLAND CEMENT PLASTER</v>
      </c>
      <c r="F4509" s="533" t="str">
        <f t="shared" si="4149"/>
        <v>AR</v>
      </c>
      <c r="G4509" s="533" t="s">
        <v>2722</v>
      </c>
      <c r="H4509" s="533">
        <v>392</v>
      </c>
      <c r="I4509" s="533" t="str">
        <f t="shared" ref="I4509:J4509" si="4164">I4507</f>
        <v>Cement-sand plaster; plain finish; to</v>
      </c>
      <c r="J4509" s="533" t="str">
        <f t="shared" si="4164"/>
        <v>Cement-sand plaster; plain finish; to</v>
      </c>
      <c r="K4509" s="224" t="s">
        <v>21</v>
      </c>
      <c r="L4509" s="224" t="s">
        <v>368</v>
      </c>
      <c r="M4509" s="224">
        <v>31</v>
      </c>
      <c r="N4509" s="225" t="s">
        <v>33</v>
      </c>
      <c r="O4509" s="225">
        <v>0</v>
      </c>
      <c r="P4509" s="623">
        <v>0</v>
      </c>
      <c r="Q4509" s="25">
        <f t="shared" si="4158"/>
        <v>0</v>
      </c>
      <c r="R4509" s="729">
        <f t="shared" si="4159"/>
        <v>0</v>
      </c>
    </row>
    <row r="4510" spans="1:18" ht="16.5" thickBot="1">
      <c r="A4510" s="533" t="s">
        <v>2784</v>
      </c>
      <c r="B4510" s="533">
        <v>9</v>
      </c>
      <c r="C4510" s="533" t="s">
        <v>359</v>
      </c>
      <c r="D4510" s="572" t="s">
        <v>1698</v>
      </c>
      <c r="E4510" s="571" t="str">
        <f t="shared" si="4156"/>
        <v xml:space="preserve"> PORTLAND CEMENT PLASTER</v>
      </c>
      <c r="F4510" s="533" t="str">
        <f t="shared" si="4149"/>
        <v>AR</v>
      </c>
      <c r="G4510" s="533" t="s">
        <v>2725</v>
      </c>
      <c r="H4510" s="533">
        <v>393</v>
      </c>
      <c r="I4510" s="533" t="str">
        <f>L4510</f>
        <v>Cement-sand plaster; finished to receive tiling; to</v>
      </c>
      <c r="J4510" s="533" t="str">
        <f>L4510</f>
        <v>Cement-sand plaster; finished to receive tiling; to</v>
      </c>
      <c r="K4510" s="87"/>
      <c r="L4510" s="87" t="s">
        <v>369</v>
      </c>
      <c r="M4510" s="96"/>
      <c r="N4510" s="89"/>
      <c r="O4510" s="89">
        <v>0</v>
      </c>
      <c r="P4510" s="623"/>
      <c r="Q4510" s="94"/>
    </row>
    <row r="4511" spans="1:18" ht="16.5" thickBot="1">
      <c r="A4511" s="533" t="s">
        <v>2784</v>
      </c>
      <c r="B4511" s="533">
        <v>9</v>
      </c>
      <c r="C4511" s="533" t="s">
        <v>359</v>
      </c>
      <c r="D4511" s="572" t="s">
        <v>1698</v>
      </c>
      <c r="E4511" s="571" t="str">
        <f t="shared" si="4156"/>
        <v xml:space="preserve"> PORTLAND CEMENT PLASTER</v>
      </c>
      <c r="F4511" s="533" t="str">
        <f t="shared" si="4149"/>
        <v>AR</v>
      </c>
      <c r="G4511" s="533" t="s">
        <v>2722</v>
      </c>
      <c r="H4511" s="533">
        <v>394</v>
      </c>
      <c r="I4511" s="533" t="str">
        <f>I4509</f>
        <v>Cement-sand plaster; plain finish; to</v>
      </c>
      <c r="J4511" s="533" t="str">
        <f>J4509</f>
        <v>Cement-sand plaster; plain finish; to</v>
      </c>
      <c r="K4511" s="87" t="s">
        <v>20</v>
      </c>
      <c r="L4511" s="87" t="s">
        <v>363</v>
      </c>
      <c r="M4511" s="87">
        <v>116</v>
      </c>
      <c r="N4511" s="223" t="s">
        <v>33</v>
      </c>
      <c r="O4511" s="89">
        <v>10</v>
      </c>
      <c r="P4511" s="94">
        <v>1160</v>
      </c>
      <c r="Q4511" s="25">
        <f>O4511</f>
        <v>10</v>
      </c>
      <c r="R4511" s="729">
        <f>P4511</f>
        <v>1160</v>
      </c>
    </row>
    <row r="4512" spans="1:18" ht="15.75">
      <c r="A4512" s="533" t="s">
        <v>2784</v>
      </c>
      <c r="B4512" s="533">
        <v>9</v>
      </c>
      <c r="C4512" s="533" t="s">
        <v>359</v>
      </c>
      <c r="D4512" s="572" t="s">
        <v>1702</v>
      </c>
      <c r="E4512" s="571" t="s">
        <v>1234</v>
      </c>
      <c r="F4512" s="533" t="str">
        <f t="shared" si="4149"/>
        <v>AR</v>
      </c>
      <c r="G4512" s="533" t="s">
        <v>2725</v>
      </c>
      <c r="H4512" s="533">
        <v>395</v>
      </c>
      <c r="I4512" s="533" t="str">
        <f t="shared" ref="I4512:I4513" si="4165">L4512</f>
        <v>092900 - GYPSUM BOARD</v>
      </c>
      <c r="J4512" s="533" t="str">
        <f t="shared" ref="J4512:J4513" si="4166">L4512</f>
        <v>092900 - GYPSUM BOARD</v>
      </c>
      <c r="K4512" s="87"/>
      <c r="L4512" s="87" t="s">
        <v>370</v>
      </c>
      <c r="M4512" s="96"/>
      <c r="N4512" s="89"/>
      <c r="O4512" s="89">
        <v>0</v>
      </c>
      <c r="P4512" s="94"/>
      <c r="Q4512" s="94"/>
    </row>
    <row r="4513" spans="1:18" ht="16.5" thickBot="1">
      <c r="A4513" s="533" t="s">
        <v>2784</v>
      </c>
      <c r="B4513" s="533">
        <v>9</v>
      </c>
      <c r="C4513" s="533" t="s">
        <v>359</v>
      </c>
      <c r="D4513" s="572" t="s">
        <v>1702</v>
      </c>
      <c r="E4513" s="571" t="str">
        <f t="shared" ref="E4513:E4514" si="4167">E4512</f>
        <v xml:space="preserve"> GYPSUM BOARD</v>
      </c>
      <c r="F4513" s="533" t="str">
        <f t="shared" si="4149"/>
        <v>AR</v>
      </c>
      <c r="G4513" s="533" t="s">
        <v>2725</v>
      </c>
      <c r="H4513" s="533">
        <v>396</v>
      </c>
      <c r="I4513" s="533" t="str">
        <f t="shared" si="4165"/>
        <v>Gypsum boards suspended ceiling; comprising gypsum board; finished to receive paint; including suspension system, acoustical sealant, upstands, edge trim, hangers, fittings and fixings; furring (vertical surfaces); complete; as specified and shown on Drawings; to</v>
      </c>
      <c r="J4513" s="533" t="str">
        <f t="shared" si="4166"/>
        <v>Gypsum boards suspended ceiling; comprising gypsum board; finished to receive paint; including suspension system, acoustical sealant, upstands, edge trim, hangers, fittings and fixings; furring (vertical surfaces); complete; as specified and shown on Drawings; to</v>
      </c>
      <c r="K4513" s="87"/>
      <c r="L4513" s="87" t="s">
        <v>371</v>
      </c>
      <c r="M4513" s="96"/>
      <c r="N4513" s="89"/>
      <c r="O4513" s="89">
        <v>0</v>
      </c>
      <c r="P4513" s="94"/>
      <c r="Q4513" s="94"/>
    </row>
    <row r="4514" spans="1:18" ht="16.5" thickBot="1">
      <c r="A4514" s="533" t="s">
        <v>2784</v>
      </c>
      <c r="B4514" s="533">
        <v>9</v>
      </c>
      <c r="C4514" s="533" t="s">
        <v>359</v>
      </c>
      <c r="D4514" s="572" t="s">
        <v>1702</v>
      </c>
      <c r="E4514" s="571" t="str">
        <f t="shared" si="4167"/>
        <v xml:space="preserve"> GYPSUM BOARD</v>
      </c>
      <c r="F4514" s="533" t="str">
        <f t="shared" si="4149"/>
        <v>AR</v>
      </c>
      <c r="G4514" s="533" t="s">
        <v>2722</v>
      </c>
      <c r="H4514" s="533">
        <v>397</v>
      </c>
      <c r="I4514" s="533" t="str">
        <f>I4512</f>
        <v>092900 - GYPSUM BOARD</v>
      </c>
      <c r="J4514" s="533" t="str">
        <f>J4512</f>
        <v>092900 - GYPSUM BOARD</v>
      </c>
      <c r="K4514" s="87" t="s">
        <v>21</v>
      </c>
      <c r="L4514" s="87" t="s">
        <v>372</v>
      </c>
      <c r="M4514" s="87">
        <v>66</v>
      </c>
      <c r="N4514" s="223" t="s">
        <v>33</v>
      </c>
      <c r="O4514" s="89">
        <v>19</v>
      </c>
      <c r="P4514" s="94">
        <v>1254</v>
      </c>
      <c r="Q4514" s="25">
        <f>O4514</f>
        <v>19</v>
      </c>
      <c r="R4514" s="729">
        <f>P4514</f>
        <v>1254</v>
      </c>
    </row>
    <row r="4515" spans="1:18" ht="15.75">
      <c r="A4515" s="533" t="s">
        <v>2784</v>
      </c>
      <c r="B4515" s="533">
        <v>9</v>
      </c>
      <c r="C4515" s="533" t="s">
        <v>359</v>
      </c>
      <c r="D4515" s="572" t="s">
        <v>2741</v>
      </c>
      <c r="E4515" s="571" t="s">
        <v>1235</v>
      </c>
      <c r="F4515" s="533" t="s">
        <v>1321</v>
      </c>
      <c r="G4515" s="533" t="s">
        <v>2725</v>
      </c>
      <c r="H4515" s="533">
        <v>398</v>
      </c>
      <c r="I4515" s="533" t="str">
        <f t="shared" ref="I4515:I4516" si="4168">L4515</f>
        <v>093000 - TILING</v>
      </c>
      <c r="J4515" s="533" t="str">
        <f t="shared" ref="J4515:J4516" si="4169">L4515</f>
        <v>093000 - TILING</v>
      </c>
      <c r="K4515" s="87"/>
      <c r="L4515" s="87" t="s">
        <v>373</v>
      </c>
      <c r="M4515" s="96"/>
      <c r="N4515" s="89"/>
      <c r="O4515" s="89">
        <v>0</v>
      </c>
      <c r="P4515" s="94"/>
      <c r="Q4515" s="94"/>
    </row>
    <row r="4516" spans="1:18" ht="15.75">
      <c r="A4516" s="533" t="s">
        <v>2784</v>
      </c>
      <c r="B4516" s="533">
        <v>9</v>
      </c>
      <c r="C4516" s="533" t="s">
        <v>359</v>
      </c>
      <c r="D4516" s="572" t="s">
        <v>2741</v>
      </c>
      <c r="E4516" s="571" t="str">
        <f t="shared" ref="E4516:E4526" si="4170">E4515</f>
        <v xml:space="preserve"> TILING</v>
      </c>
      <c r="F4516" s="533" t="s">
        <v>1321</v>
      </c>
      <c r="G4516" s="533" t="s">
        <v>2725</v>
      </c>
      <c r="H4516" s="533">
        <v>399</v>
      </c>
      <c r="I4516" s="533" t="str">
        <f t="shared" si="4168"/>
        <v>Ceramic tiles and fittings; vitrified unglazed, with non slip finish; including cement-sand screed; to</v>
      </c>
      <c r="J4516" s="533" t="str">
        <f t="shared" si="4169"/>
        <v>Ceramic tiles and fittings; vitrified unglazed, with non slip finish; including cement-sand screed; to</v>
      </c>
      <c r="K4516" s="87"/>
      <c r="L4516" s="87" t="s">
        <v>374</v>
      </c>
      <c r="M4516" s="96"/>
      <c r="N4516" s="89"/>
      <c r="O4516" s="89">
        <v>0</v>
      </c>
      <c r="P4516" s="94"/>
      <c r="Q4516" s="94"/>
    </row>
    <row r="4517" spans="1:18" ht="16.5" thickBot="1">
      <c r="A4517" s="533" t="s">
        <v>2784</v>
      </c>
      <c r="B4517" s="533">
        <v>9</v>
      </c>
      <c r="C4517" s="533" t="s">
        <v>359</v>
      </c>
      <c r="D4517" s="572" t="s">
        <v>2741</v>
      </c>
      <c r="E4517" s="571" t="str">
        <f t="shared" si="4170"/>
        <v xml:space="preserve"> TILING</v>
      </c>
      <c r="F4517" s="533" t="s">
        <v>1321</v>
      </c>
      <c r="G4517" s="533" t="s">
        <v>2722</v>
      </c>
      <c r="H4517" s="533">
        <v>400</v>
      </c>
      <c r="I4517" s="533" t="str">
        <f t="shared" ref="I4517:J4517" si="4171">I4515</f>
        <v>093000 - TILING</v>
      </c>
      <c r="J4517" s="533" t="str">
        <f t="shared" si="4171"/>
        <v>093000 - TILING</v>
      </c>
      <c r="K4517" s="224" t="s">
        <v>13</v>
      </c>
      <c r="L4517" s="224" t="s">
        <v>375</v>
      </c>
      <c r="M4517" s="224">
        <v>42</v>
      </c>
      <c r="N4517" s="225" t="s">
        <v>33</v>
      </c>
      <c r="O4517" s="225">
        <v>0</v>
      </c>
      <c r="P4517" s="94">
        <v>0</v>
      </c>
      <c r="Q4517" s="25">
        <f t="shared" ref="Q4517:Q4523" si="4172">O4517</f>
        <v>0</v>
      </c>
      <c r="R4517" s="729">
        <f t="shared" ref="R4517:R4523" si="4173">P4517</f>
        <v>0</v>
      </c>
    </row>
    <row r="4518" spans="1:18" ht="16.5" thickBot="1">
      <c r="A4518" s="533" t="s">
        <v>2784</v>
      </c>
      <c r="B4518" s="533">
        <v>9</v>
      </c>
      <c r="C4518" s="533" t="s">
        <v>359</v>
      </c>
      <c r="D4518" s="572" t="s">
        <v>2741</v>
      </c>
      <c r="E4518" s="571" t="str">
        <f t="shared" si="4170"/>
        <v xml:space="preserve"> TILING</v>
      </c>
      <c r="F4518" s="533" t="s">
        <v>1321</v>
      </c>
      <c r="G4518" s="533" t="s">
        <v>2722</v>
      </c>
      <c r="H4518" s="533">
        <v>401</v>
      </c>
      <c r="I4518" s="533" t="str">
        <f t="shared" ref="I4518:J4518" si="4174">I4516</f>
        <v>Ceramic tiles and fittings; vitrified unglazed, with non slip finish; including cement-sand screed; to</v>
      </c>
      <c r="J4518" s="533" t="str">
        <f t="shared" si="4174"/>
        <v>Ceramic tiles and fittings; vitrified unglazed, with non slip finish; including cement-sand screed; to</v>
      </c>
      <c r="K4518" s="87" t="s">
        <v>13</v>
      </c>
      <c r="L4518" s="87" t="s">
        <v>376</v>
      </c>
      <c r="M4518" s="87">
        <v>15</v>
      </c>
      <c r="N4518" s="223" t="s">
        <v>33</v>
      </c>
      <c r="O4518" s="89">
        <v>33</v>
      </c>
      <c r="P4518" s="94">
        <v>495</v>
      </c>
      <c r="Q4518" s="25">
        <f t="shared" si="4172"/>
        <v>33</v>
      </c>
      <c r="R4518" s="729">
        <f t="shared" si="4173"/>
        <v>495</v>
      </c>
    </row>
    <row r="4519" spans="1:18" ht="16.5" thickBot="1">
      <c r="A4519" s="533" t="s">
        <v>2784</v>
      </c>
      <c r="B4519" s="533">
        <v>9</v>
      </c>
      <c r="C4519" s="533" t="s">
        <v>359</v>
      </c>
      <c r="D4519" s="572" t="s">
        <v>2741</v>
      </c>
      <c r="E4519" s="571" t="str">
        <f t="shared" si="4170"/>
        <v xml:space="preserve"> TILING</v>
      </c>
      <c r="F4519" s="533" t="s">
        <v>1321</v>
      </c>
      <c r="G4519" s="533" t="s">
        <v>2722</v>
      </c>
      <c r="H4519" s="533">
        <v>402</v>
      </c>
      <c r="I4519" s="533" t="str">
        <f t="shared" ref="I4519:J4519" si="4175">I4517</f>
        <v>093000 - TILING</v>
      </c>
      <c r="J4519" s="533" t="str">
        <f t="shared" si="4175"/>
        <v>093000 - TILING</v>
      </c>
      <c r="K4519" s="87" t="s">
        <v>15</v>
      </c>
      <c r="L4519" s="87" t="s">
        <v>377</v>
      </c>
      <c r="M4519" s="87">
        <v>25</v>
      </c>
      <c r="N4519" s="223" t="s">
        <v>33</v>
      </c>
      <c r="O4519" s="89">
        <v>33</v>
      </c>
      <c r="P4519" s="94">
        <v>825</v>
      </c>
      <c r="Q4519" s="25">
        <f t="shared" si="4172"/>
        <v>33</v>
      </c>
      <c r="R4519" s="729">
        <f t="shared" si="4173"/>
        <v>825</v>
      </c>
    </row>
    <row r="4520" spans="1:18" ht="16.5" thickBot="1">
      <c r="A4520" s="533" t="s">
        <v>2784</v>
      </c>
      <c r="B4520" s="533">
        <v>9</v>
      </c>
      <c r="C4520" s="533" t="s">
        <v>359</v>
      </c>
      <c r="D4520" s="572" t="s">
        <v>2741</v>
      </c>
      <c r="E4520" s="571" t="str">
        <f t="shared" si="4170"/>
        <v xml:space="preserve"> TILING</v>
      </c>
      <c r="F4520" s="533" t="s">
        <v>1321</v>
      </c>
      <c r="G4520" s="533" t="s">
        <v>2722</v>
      </c>
      <c r="H4520" s="533">
        <v>403</v>
      </c>
      <c r="I4520" s="533" t="str">
        <f t="shared" ref="I4520:J4520" si="4176">I4518</f>
        <v>Ceramic tiles and fittings; vitrified unglazed, with non slip finish; including cement-sand screed; to</v>
      </c>
      <c r="J4520" s="533" t="str">
        <f t="shared" si="4176"/>
        <v>Ceramic tiles and fittings; vitrified unglazed, with non slip finish; including cement-sand screed; to</v>
      </c>
      <c r="K4520" s="87" t="s">
        <v>17</v>
      </c>
      <c r="L4520" s="87" t="s">
        <v>378</v>
      </c>
      <c r="M4520" s="87">
        <v>31</v>
      </c>
      <c r="N4520" s="223" t="s">
        <v>33</v>
      </c>
      <c r="O4520" s="89">
        <v>38</v>
      </c>
      <c r="P4520" s="94">
        <v>1178</v>
      </c>
      <c r="Q4520" s="25">
        <f t="shared" si="4172"/>
        <v>38</v>
      </c>
      <c r="R4520" s="729">
        <f t="shared" si="4173"/>
        <v>1178</v>
      </c>
    </row>
    <row r="4521" spans="1:18" ht="16.5" thickBot="1">
      <c r="A4521" s="533" t="s">
        <v>2784</v>
      </c>
      <c r="B4521" s="533">
        <v>9</v>
      </c>
      <c r="C4521" s="533" t="s">
        <v>359</v>
      </c>
      <c r="D4521" s="572" t="s">
        <v>2741</v>
      </c>
      <c r="E4521" s="571" t="str">
        <f t="shared" si="4170"/>
        <v xml:space="preserve"> TILING</v>
      </c>
      <c r="F4521" s="533" t="s">
        <v>1321</v>
      </c>
      <c r="G4521" s="533" t="s">
        <v>2722</v>
      </c>
      <c r="H4521" s="533">
        <v>404</v>
      </c>
      <c r="I4521" s="533" t="str">
        <f t="shared" ref="I4521:J4521" si="4177">I4519</f>
        <v>093000 - TILING</v>
      </c>
      <c r="J4521" s="533" t="str">
        <f t="shared" si="4177"/>
        <v>093000 - TILING</v>
      </c>
      <c r="K4521" s="87" t="s">
        <v>19</v>
      </c>
      <c r="L4521" s="87" t="s">
        <v>379</v>
      </c>
      <c r="M4521" s="87">
        <v>641</v>
      </c>
      <c r="N4521" s="223" t="s">
        <v>33</v>
      </c>
      <c r="O4521" s="89">
        <v>32</v>
      </c>
      <c r="P4521" s="94">
        <v>20512</v>
      </c>
      <c r="Q4521" s="25">
        <f t="shared" si="4172"/>
        <v>32</v>
      </c>
      <c r="R4521" s="729">
        <f t="shared" si="4173"/>
        <v>20512</v>
      </c>
    </row>
    <row r="4522" spans="1:18" ht="16.5" thickBot="1">
      <c r="A4522" s="533" t="s">
        <v>2784</v>
      </c>
      <c r="B4522" s="533">
        <v>9</v>
      </c>
      <c r="C4522" s="533" t="s">
        <v>359</v>
      </c>
      <c r="D4522" s="572" t="s">
        <v>2741</v>
      </c>
      <c r="E4522" s="571" t="str">
        <f t="shared" si="4170"/>
        <v xml:space="preserve"> TILING</v>
      </c>
      <c r="F4522" s="533" t="s">
        <v>1321</v>
      </c>
      <c r="G4522" s="533" t="s">
        <v>2722</v>
      </c>
      <c r="H4522" s="533">
        <v>405</v>
      </c>
      <c r="I4522" s="533" t="str">
        <f t="shared" ref="I4522:J4522" si="4178">I4520</f>
        <v>Ceramic tiles and fittings; vitrified unglazed, with non slip finish; including cement-sand screed; to</v>
      </c>
      <c r="J4522" s="533" t="str">
        <f t="shared" si="4178"/>
        <v>Ceramic tiles and fittings; vitrified unglazed, with non slip finish; including cement-sand screed; to</v>
      </c>
      <c r="K4522" s="87" t="s">
        <v>20</v>
      </c>
      <c r="L4522" s="87" t="s">
        <v>380</v>
      </c>
      <c r="M4522" s="87">
        <v>533</v>
      </c>
      <c r="N4522" s="223" t="s">
        <v>95</v>
      </c>
      <c r="O4522" s="89">
        <v>13</v>
      </c>
      <c r="P4522" s="94">
        <v>6929</v>
      </c>
      <c r="Q4522" s="25">
        <f t="shared" si="4172"/>
        <v>13</v>
      </c>
      <c r="R4522" s="729">
        <f t="shared" si="4173"/>
        <v>6929</v>
      </c>
    </row>
    <row r="4523" spans="1:18" ht="15.75">
      <c r="A4523" s="533" t="s">
        <v>2784</v>
      </c>
      <c r="B4523" s="533">
        <v>9</v>
      </c>
      <c r="C4523" s="533" t="s">
        <v>359</v>
      </c>
      <c r="D4523" s="572" t="s">
        <v>2741</v>
      </c>
      <c r="E4523" s="571" t="str">
        <f t="shared" si="4170"/>
        <v xml:space="preserve"> TILING</v>
      </c>
      <c r="F4523" s="533" t="s">
        <v>1321</v>
      </c>
      <c r="G4523" s="533" t="s">
        <v>2722</v>
      </c>
      <c r="H4523" s="533">
        <v>406</v>
      </c>
      <c r="I4523" s="533" t="str">
        <f t="shared" ref="I4523:J4523" si="4179">I4521</f>
        <v>093000 - TILING</v>
      </c>
      <c r="J4523" s="533" t="str">
        <f t="shared" si="4179"/>
        <v>093000 - TILING</v>
      </c>
      <c r="K4523" s="224" t="s">
        <v>45</v>
      </c>
      <c r="L4523" s="224" t="s">
        <v>381</v>
      </c>
      <c r="M4523" s="224">
        <v>11</v>
      </c>
      <c r="N4523" s="225" t="s">
        <v>95</v>
      </c>
      <c r="O4523" s="225">
        <v>0</v>
      </c>
      <c r="P4523" s="94">
        <v>0</v>
      </c>
      <c r="Q4523" s="25">
        <f t="shared" si="4172"/>
        <v>0</v>
      </c>
      <c r="R4523" s="729">
        <f t="shared" si="4173"/>
        <v>0</v>
      </c>
    </row>
    <row r="4524" spans="1:18" ht="15.75">
      <c r="A4524" s="533" t="s">
        <v>2784</v>
      </c>
      <c r="B4524" s="533">
        <v>9</v>
      </c>
      <c r="C4524" s="533" t="s">
        <v>359</v>
      </c>
      <c r="D4524" s="572" t="s">
        <v>2741</v>
      </c>
      <c r="E4524" s="571" t="str">
        <f t="shared" si="4170"/>
        <v xml:space="preserve"> TILING</v>
      </c>
      <c r="F4524" s="533" t="s">
        <v>1321</v>
      </c>
      <c r="G4524" s="533" t="s">
        <v>2725</v>
      </c>
      <c r="H4524" s="533">
        <v>407</v>
      </c>
      <c r="I4524" s="533" t="str">
        <f>L4524</f>
        <v>Glazed ceramic tiles and fittings; vitrified satin glazed with cushion edges and space lugs; to</v>
      </c>
      <c r="J4524" s="533" t="str">
        <f>L4524</f>
        <v>Glazed ceramic tiles and fittings; vitrified satin glazed with cushion edges and space lugs; to</v>
      </c>
      <c r="K4524" s="87"/>
      <c r="L4524" s="87" t="s">
        <v>382</v>
      </c>
      <c r="M4524" s="96"/>
      <c r="N4524" s="89"/>
      <c r="O4524" s="89">
        <v>0</v>
      </c>
      <c r="P4524" s="94"/>
      <c r="Q4524" s="94"/>
    </row>
    <row r="4525" spans="1:18" ht="16.5" thickBot="1">
      <c r="A4525" s="533" t="s">
        <v>2784</v>
      </c>
      <c r="B4525" s="533">
        <v>9</v>
      </c>
      <c r="C4525" s="533" t="s">
        <v>359</v>
      </c>
      <c r="D4525" s="572" t="s">
        <v>2741</v>
      </c>
      <c r="E4525" s="571" t="str">
        <f t="shared" si="4170"/>
        <v xml:space="preserve"> TILING</v>
      </c>
      <c r="F4525" s="533" t="s">
        <v>1321</v>
      </c>
      <c r="G4525" s="533" t="s">
        <v>2722</v>
      </c>
      <c r="H4525" s="533">
        <v>408</v>
      </c>
      <c r="I4525" s="533" t="str">
        <f t="shared" ref="I4525:J4525" si="4180">I4523</f>
        <v>093000 - TILING</v>
      </c>
      <c r="J4525" s="533" t="str">
        <f t="shared" si="4180"/>
        <v>093000 - TILING</v>
      </c>
      <c r="K4525" s="224" t="s">
        <v>48</v>
      </c>
      <c r="L4525" s="224" t="s">
        <v>383</v>
      </c>
      <c r="M4525" s="224">
        <v>231</v>
      </c>
      <c r="N4525" s="225" t="s">
        <v>33</v>
      </c>
      <c r="O4525" s="225">
        <v>0</v>
      </c>
      <c r="P4525" s="94">
        <v>0</v>
      </c>
      <c r="Q4525" s="25">
        <f t="shared" ref="Q4525:Q4526" si="4181">O4525</f>
        <v>0</v>
      </c>
      <c r="R4525" s="729">
        <f t="shared" ref="R4525:R4526" si="4182">P4525</f>
        <v>0</v>
      </c>
    </row>
    <row r="4526" spans="1:18" ht="16.5" thickBot="1">
      <c r="A4526" s="533" t="s">
        <v>2784</v>
      </c>
      <c r="B4526" s="533">
        <v>9</v>
      </c>
      <c r="C4526" s="533" t="s">
        <v>359</v>
      </c>
      <c r="D4526" s="572" t="s">
        <v>2741</v>
      </c>
      <c r="E4526" s="571" t="str">
        <f t="shared" si="4170"/>
        <v xml:space="preserve"> TILING</v>
      </c>
      <c r="F4526" s="533" t="s">
        <v>1321</v>
      </c>
      <c r="G4526" s="533" t="s">
        <v>2722</v>
      </c>
      <c r="H4526" s="533">
        <v>409</v>
      </c>
      <c r="I4526" s="533" t="str">
        <f t="shared" ref="I4526:J4526" si="4183">I4524</f>
        <v>Glazed ceramic tiles and fittings; vitrified satin glazed with cushion edges and space lugs; to</v>
      </c>
      <c r="J4526" s="533" t="str">
        <f t="shared" si="4183"/>
        <v>Glazed ceramic tiles and fittings; vitrified satin glazed with cushion edges and space lugs; to</v>
      </c>
      <c r="K4526" s="87" t="s">
        <v>21</v>
      </c>
      <c r="L4526" s="87" t="s">
        <v>384</v>
      </c>
      <c r="M4526" s="87">
        <v>116</v>
      </c>
      <c r="N4526" s="223" t="s">
        <v>33</v>
      </c>
      <c r="O4526" s="89">
        <v>22</v>
      </c>
      <c r="P4526" s="94">
        <v>2552</v>
      </c>
      <c r="Q4526" s="25">
        <f t="shared" si="4181"/>
        <v>22</v>
      </c>
      <c r="R4526" s="729">
        <f t="shared" si="4182"/>
        <v>2552</v>
      </c>
    </row>
    <row r="4527" spans="1:18" ht="15.75">
      <c r="A4527" s="533" t="s">
        <v>2784</v>
      </c>
      <c r="B4527" s="533">
        <v>9</v>
      </c>
      <c r="C4527" s="533" t="s">
        <v>359</v>
      </c>
      <c r="D4527" s="572" t="s">
        <v>1716</v>
      </c>
      <c r="E4527" s="571" t="s">
        <v>1236</v>
      </c>
      <c r="F4527" s="533" t="str">
        <f t="shared" ref="F4527:F4565" si="4184">VLOOKUP(D:D,trade,3,FALSE)</f>
        <v>AR</v>
      </c>
      <c r="G4527" s="533" t="s">
        <v>2725</v>
      </c>
      <c r="H4527" s="533">
        <v>410</v>
      </c>
      <c r="I4527" s="533" t="str">
        <f t="shared" ref="I4527:I4528" si="4185">L4527</f>
        <v>095133 - ACOUSTICAL METAL PAN CEILINGS</v>
      </c>
      <c r="J4527" s="533" t="str">
        <f t="shared" ref="J4527:J4528" si="4186">L4527</f>
        <v>095133 - ACOUSTICAL METAL PAN CEILINGS</v>
      </c>
      <c r="K4527" s="87"/>
      <c r="L4527" s="87" t="s">
        <v>385</v>
      </c>
      <c r="M4527" s="96"/>
      <c r="N4527" s="89"/>
      <c r="O4527" s="89">
        <v>0</v>
      </c>
      <c r="P4527" s="94"/>
      <c r="Q4527" s="94"/>
    </row>
    <row r="4528" spans="1:18" ht="15.75">
      <c r="A4528" s="533" t="s">
        <v>2784</v>
      </c>
      <c r="B4528" s="533">
        <v>9</v>
      </c>
      <c r="C4528" s="533" t="s">
        <v>359</v>
      </c>
      <c r="D4528" s="572" t="s">
        <v>1716</v>
      </c>
      <c r="E4528" s="571" t="str">
        <f t="shared" ref="E4528:E4531" si="4187">E4527</f>
        <v xml:space="preserve"> ACOUSTICAL METAL PAN CEILINGS</v>
      </c>
      <c r="F4528" s="533" t="str">
        <f t="shared" si="4184"/>
        <v>AR</v>
      </c>
      <c r="G4528" s="533" t="s">
        <v>2725</v>
      </c>
      <c r="H4528" s="533">
        <v>411</v>
      </c>
      <c r="I4528" s="533" t="str">
        <f t="shared" si="4185"/>
        <v>Metal panel suspended ceilings; comprising 600 x 600 thick perforated aluminum panels, square edges, flat surface and polyester powder coated finish; including snap-in grid suspension system, hangers, angles and edge trims; furring (vertical surfaces); complete; complete; as specified and shown on Drawings; to</v>
      </c>
      <c r="J4528" s="533" t="str">
        <f t="shared" si="4186"/>
        <v>Metal panel suspended ceilings; comprising 600 x 600 thick perforated aluminum panels, square edges, flat surface and polyester powder coated finish; including snap-in grid suspension system, hangers, angles and edge trims; furring (vertical surfaces); complete; complete; as specified and shown on Drawings; to</v>
      </c>
      <c r="K4528" s="87"/>
      <c r="L4528" s="87" t="s">
        <v>386</v>
      </c>
      <c r="M4528" s="96"/>
      <c r="N4528" s="89"/>
      <c r="O4528" s="89">
        <v>0</v>
      </c>
      <c r="P4528" s="94"/>
      <c r="Q4528" s="94"/>
    </row>
    <row r="4529" spans="1:18" ht="15.75">
      <c r="A4529" s="533" t="s">
        <v>2784</v>
      </c>
      <c r="B4529" s="533">
        <v>9</v>
      </c>
      <c r="C4529" s="533" t="s">
        <v>359</v>
      </c>
      <c r="D4529" s="572" t="s">
        <v>1716</v>
      </c>
      <c r="E4529" s="571" t="str">
        <f t="shared" si="4187"/>
        <v xml:space="preserve"> ACOUSTICAL METAL PAN CEILINGS</v>
      </c>
      <c r="F4529" s="533" t="str">
        <f t="shared" si="4184"/>
        <v>AR</v>
      </c>
      <c r="G4529" s="533" t="s">
        <v>2722</v>
      </c>
      <c r="H4529" s="533">
        <v>412</v>
      </c>
      <c r="I4529" s="533" t="str">
        <f>I4527</f>
        <v>095133 - ACOUSTICAL METAL PAN CEILINGS</v>
      </c>
      <c r="J4529" s="533" t="str">
        <f>J4527</f>
        <v>095133 - ACOUSTICAL METAL PAN CEILINGS</v>
      </c>
      <c r="K4529" s="87" t="s">
        <v>45</v>
      </c>
      <c r="L4529" s="87" t="s">
        <v>387</v>
      </c>
      <c r="M4529" s="87">
        <v>200</v>
      </c>
      <c r="N4529" s="89" t="s">
        <v>33</v>
      </c>
      <c r="O4529" s="89">
        <v>30</v>
      </c>
      <c r="P4529" s="94">
        <v>6000</v>
      </c>
      <c r="Q4529" s="25">
        <f>O4529</f>
        <v>30</v>
      </c>
      <c r="R4529" s="729">
        <f>P4529</f>
        <v>6000</v>
      </c>
    </row>
    <row r="4530" spans="1:18" ht="16.5" thickBot="1">
      <c r="A4530" s="533" t="s">
        <v>2784</v>
      </c>
      <c r="B4530" s="533">
        <v>9</v>
      </c>
      <c r="C4530" s="533" t="s">
        <v>359</v>
      </c>
      <c r="D4530" s="572" t="s">
        <v>1716</v>
      </c>
      <c r="E4530" s="571" t="str">
        <f t="shared" si="4187"/>
        <v xml:space="preserve"> ACOUSTICAL METAL PAN CEILINGS</v>
      </c>
      <c r="F4530" s="533" t="str">
        <f t="shared" si="4184"/>
        <v>AR</v>
      </c>
      <c r="G4530" s="533" t="s">
        <v>2725</v>
      </c>
      <c r="H4530" s="533">
        <v>413</v>
      </c>
      <c r="I4530" s="533" t="str">
        <f>L4530</f>
        <v>Decorative suspended ceilings; comprising gypsum boards and perforated aluminum panels; including paint on gypsum, suspension system, upstands, edge trim, hangers, fittings and fixings; furring (vertical surfaces); complete; as specified and shown on Drawings; to</v>
      </c>
      <c r="J4530" s="533" t="str">
        <f>L4530</f>
        <v>Decorative suspended ceilings; comprising gypsum boards and perforated aluminum panels; including paint on gypsum, suspension system, upstands, edge trim, hangers, fittings and fixings; furring (vertical surfaces); complete; as specified and shown on Drawings; to</v>
      </c>
      <c r="K4530" s="87"/>
      <c r="L4530" s="87" t="s">
        <v>388</v>
      </c>
      <c r="M4530" s="96"/>
      <c r="N4530" s="89"/>
      <c r="O4530" s="89">
        <v>0</v>
      </c>
      <c r="P4530" s="94"/>
      <c r="Q4530" s="94"/>
    </row>
    <row r="4531" spans="1:18" ht="16.5" thickBot="1">
      <c r="A4531" s="533" t="s">
        <v>2784</v>
      </c>
      <c r="B4531" s="533">
        <v>9</v>
      </c>
      <c r="C4531" s="533" t="s">
        <v>359</v>
      </c>
      <c r="D4531" s="572" t="s">
        <v>1716</v>
      </c>
      <c r="E4531" s="571" t="str">
        <f t="shared" si="4187"/>
        <v xml:space="preserve"> ACOUSTICAL METAL PAN CEILINGS</v>
      </c>
      <c r="F4531" s="533" t="str">
        <f t="shared" si="4184"/>
        <v>AR</v>
      </c>
      <c r="G4531" s="533" t="s">
        <v>2722</v>
      </c>
      <c r="H4531" s="533">
        <v>414</v>
      </c>
      <c r="I4531" s="533" t="str">
        <f>I4529</f>
        <v>095133 - ACOUSTICAL METAL PAN CEILINGS</v>
      </c>
      <c r="J4531" s="533" t="str">
        <f>J4529</f>
        <v>095133 - ACOUSTICAL METAL PAN CEILINGS</v>
      </c>
      <c r="K4531" s="87" t="s">
        <v>13</v>
      </c>
      <c r="L4531" s="87" t="s">
        <v>387</v>
      </c>
      <c r="M4531" s="87">
        <v>77</v>
      </c>
      <c r="N4531" s="223" t="s">
        <v>33</v>
      </c>
      <c r="O4531" s="89">
        <v>45</v>
      </c>
      <c r="P4531" s="94">
        <v>3465</v>
      </c>
      <c r="Q4531" s="25">
        <f>O4531</f>
        <v>45</v>
      </c>
      <c r="R4531" s="729">
        <f>P4531</f>
        <v>3465</v>
      </c>
    </row>
    <row r="4532" spans="1:18" ht="15.75">
      <c r="A4532" s="533" t="s">
        <v>2784</v>
      </c>
      <c r="B4532" s="533">
        <v>9</v>
      </c>
      <c r="C4532" s="533" t="s">
        <v>359</v>
      </c>
      <c r="D4532" s="572" t="s">
        <v>1718</v>
      </c>
      <c r="E4532" s="571" t="s">
        <v>1237</v>
      </c>
      <c r="F4532" s="533" t="str">
        <f t="shared" si="4184"/>
        <v>AR</v>
      </c>
      <c r="G4532" s="533" t="s">
        <v>2725</v>
      </c>
      <c r="H4532" s="533">
        <v>415</v>
      </c>
      <c r="I4532" s="533" t="str">
        <f t="shared" ref="I4532:I4533" si="4188">L4532</f>
        <v>095423 - LINEAR METAL CEILINGS</v>
      </c>
      <c r="J4532" s="533" t="str">
        <f t="shared" ref="J4532:J4533" si="4189">L4532</f>
        <v>095423 - LINEAR METAL CEILINGS</v>
      </c>
      <c r="K4532" s="87"/>
      <c r="L4532" s="87" t="s">
        <v>389</v>
      </c>
      <c r="M4532" s="96"/>
      <c r="N4532" s="89"/>
      <c r="O4532" s="89">
        <v>0</v>
      </c>
      <c r="P4532" s="94"/>
      <c r="Q4532" s="94"/>
    </row>
    <row r="4533" spans="1:18" ht="16.5" thickBot="1">
      <c r="A4533" s="533" t="s">
        <v>2784</v>
      </c>
      <c r="B4533" s="533">
        <v>9</v>
      </c>
      <c r="C4533" s="533" t="s">
        <v>359</v>
      </c>
      <c r="D4533" s="572" t="s">
        <v>1718</v>
      </c>
      <c r="E4533" s="571" t="str">
        <f t="shared" ref="E4533:E4534" si="4190">E4532</f>
        <v xml:space="preserve"> LINEAR METAL CEILINGS</v>
      </c>
      <c r="F4533" s="533" t="str">
        <f t="shared" si="4184"/>
        <v>AR</v>
      </c>
      <c r="G4533" s="533" t="s">
        <v>2725</v>
      </c>
      <c r="H4533" s="533">
        <v>416</v>
      </c>
      <c r="I4533" s="533" t="str">
        <f t="shared" si="4188"/>
        <v>Linear metal suspended ceiling; aluminum 200 mm module strips with stove-enamelled finish; non perforated; including concealed grid suspension system; hangers; edge trims and angles; to</v>
      </c>
      <c r="J4533" s="533" t="str">
        <f t="shared" si="4189"/>
        <v>Linear metal suspended ceiling; aluminum 200 mm module strips with stove-enamelled finish; non perforated; including concealed grid suspension system; hangers; edge trims and angles; to</v>
      </c>
      <c r="K4533" s="87"/>
      <c r="L4533" s="87" t="s">
        <v>390</v>
      </c>
      <c r="M4533" s="135"/>
      <c r="N4533" s="89"/>
      <c r="O4533" s="89">
        <v>0</v>
      </c>
      <c r="P4533" s="94"/>
      <c r="Q4533" s="94"/>
    </row>
    <row r="4534" spans="1:18" ht="16.5" thickBot="1">
      <c r="A4534" s="533" t="s">
        <v>2784</v>
      </c>
      <c r="B4534" s="533">
        <v>9</v>
      </c>
      <c r="C4534" s="533" t="s">
        <v>359</v>
      </c>
      <c r="D4534" s="572" t="s">
        <v>1718</v>
      </c>
      <c r="E4534" s="571" t="str">
        <f t="shared" si="4190"/>
        <v xml:space="preserve"> LINEAR METAL CEILINGS</v>
      </c>
      <c r="F4534" s="533" t="str">
        <f t="shared" si="4184"/>
        <v>AR</v>
      </c>
      <c r="G4534" s="533" t="s">
        <v>2722</v>
      </c>
      <c r="H4534" s="533">
        <v>417</v>
      </c>
      <c r="I4534" s="533" t="str">
        <f>I4532</f>
        <v>095423 - LINEAR METAL CEILINGS</v>
      </c>
      <c r="J4534" s="533" t="str">
        <f>J4532</f>
        <v>095423 - LINEAR METAL CEILINGS</v>
      </c>
      <c r="K4534" s="87" t="s">
        <v>15</v>
      </c>
      <c r="L4534" s="87" t="s">
        <v>387</v>
      </c>
      <c r="M4534" s="137">
        <v>45</v>
      </c>
      <c r="N4534" s="448" t="s">
        <v>33</v>
      </c>
      <c r="O4534" s="98">
        <v>50</v>
      </c>
      <c r="P4534" s="94">
        <v>2250</v>
      </c>
      <c r="Q4534" s="25">
        <f>O4534</f>
        <v>50</v>
      </c>
      <c r="R4534" s="729">
        <f>P4534</f>
        <v>2250</v>
      </c>
    </row>
    <row r="4535" spans="1:18" ht="15.75">
      <c r="A4535" s="533" t="s">
        <v>2784</v>
      </c>
      <c r="B4535" s="533">
        <v>9</v>
      </c>
      <c r="C4535" s="533" t="s">
        <v>359</v>
      </c>
      <c r="D4535" s="572" t="s">
        <v>1730</v>
      </c>
      <c r="E4535" s="571" t="s">
        <v>1238</v>
      </c>
      <c r="F4535" s="533" t="str">
        <f t="shared" si="4184"/>
        <v>AR</v>
      </c>
      <c r="G4535" s="533" t="s">
        <v>2725</v>
      </c>
      <c r="H4535" s="533">
        <v>418</v>
      </c>
      <c r="I4535" s="533" t="str">
        <f t="shared" ref="I4535:I4536" si="4191">L4535</f>
        <v>096340 - STONE FLOORING</v>
      </c>
      <c r="J4535" s="533" t="str">
        <f t="shared" ref="J4535:J4536" si="4192">L4535</f>
        <v>096340 - STONE FLOORING</v>
      </c>
      <c r="K4535" s="87"/>
      <c r="L4535" s="87" t="s">
        <v>391</v>
      </c>
      <c r="M4535" s="96"/>
      <c r="N4535" s="89"/>
      <c r="O4535" s="89">
        <v>0</v>
      </c>
      <c r="P4535" s="94"/>
      <c r="Q4535" s="94"/>
    </row>
    <row r="4536" spans="1:18" ht="16.5" thickBot="1">
      <c r="A4536" s="533" t="s">
        <v>2784</v>
      </c>
      <c r="B4536" s="533">
        <v>9</v>
      </c>
      <c r="C4536" s="533" t="s">
        <v>359</v>
      </c>
      <c r="D4536" s="572" t="s">
        <v>1730</v>
      </c>
      <c r="E4536" s="571" t="str">
        <f t="shared" ref="E4536:E4552" si="4193">E4535</f>
        <v xml:space="preserve"> STONE FLOORING</v>
      </c>
      <c r="F4536" s="533" t="str">
        <f t="shared" si="4184"/>
        <v>AR</v>
      </c>
      <c r="G4536" s="533" t="s">
        <v>2725</v>
      </c>
      <c r="H4536" s="533">
        <v>419</v>
      </c>
      <c r="I4536" s="533" t="str">
        <f t="shared" si="4191"/>
        <v>Marble slabs and fittings; best quality, polished finish; including cement sand screed; complete; as specified and shown on Drawings</v>
      </c>
      <c r="J4536" s="533" t="str">
        <f t="shared" si="4192"/>
        <v>Marble slabs and fittings; best quality, polished finish; including cement sand screed; complete; as specified and shown on Drawings</v>
      </c>
      <c r="K4536" s="87"/>
      <c r="L4536" s="87" t="s">
        <v>392</v>
      </c>
      <c r="M4536" s="96"/>
      <c r="N4536" s="89"/>
      <c r="O4536" s="89">
        <v>0</v>
      </c>
      <c r="P4536" s="94"/>
      <c r="Q4536" s="94"/>
    </row>
    <row r="4537" spans="1:18" ht="16.5" thickBot="1">
      <c r="A4537" s="533" t="s">
        <v>2784</v>
      </c>
      <c r="B4537" s="533">
        <v>9</v>
      </c>
      <c r="C4537" s="533" t="s">
        <v>359</v>
      </c>
      <c r="D4537" s="572" t="s">
        <v>1730</v>
      </c>
      <c r="E4537" s="571" t="str">
        <f t="shared" si="4193"/>
        <v xml:space="preserve"> STONE FLOORING</v>
      </c>
      <c r="F4537" s="533" t="str">
        <f t="shared" si="4184"/>
        <v>AR</v>
      </c>
      <c r="G4537" s="533" t="s">
        <v>2722</v>
      </c>
      <c r="H4537" s="533">
        <v>420</v>
      </c>
      <c r="I4537" s="533" t="str">
        <f t="shared" ref="I4537:J4537" si="4194">I4535</f>
        <v>096340 - STONE FLOORING</v>
      </c>
      <c r="J4537" s="533" t="str">
        <f t="shared" si="4194"/>
        <v>096340 - STONE FLOORING</v>
      </c>
      <c r="K4537" s="87" t="s">
        <v>17</v>
      </c>
      <c r="L4537" s="87" t="s">
        <v>393</v>
      </c>
      <c r="M4537" s="87">
        <v>30</v>
      </c>
      <c r="N4537" s="223" t="s">
        <v>95</v>
      </c>
      <c r="O4537" s="89">
        <v>50</v>
      </c>
      <c r="P4537" s="94">
        <v>1500</v>
      </c>
      <c r="Q4537" s="25">
        <f t="shared" ref="Q4537:Q4543" si="4195">O4537</f>
        <v>50</v>
      </c>
      <c r="R4537" s="729">
        <f t="shared" ref="R4537:R4543" si="4196">P4537</f>
        <v>1500</v>
      </c>
    </row>
    <row r="4538" spans="1:18" ht="16.5" thickBot="1">
      <c r="A4538" s="533" t="s">
        <v>2784</v>
      </c>
      <c r="B4538" s="533">
        <v>9</v>
      </c>
      <c r="C4538" s="533" t="s">
        <v>359</v>
      </c>
      <c r="D4538" s="572" t="s">
        <v>1730</v>
      </c>
      <c r="E4538" s="571" t="str">
        <f t="shared" si="4193"/>
        <v xml:space="preserve"> STONE FLOORING</v>
      </c>
      <c r="F4538" s="533" t="str">
        <f t="shared" si="4184"/>
        <v>AR</v>
      </c>
      <c r="G4538" s="533" t="s">
        <v>2722</v>
      </c>
      <c r="H4538" s="533">
        <v>421</v>
      </c>
      <c r="I4538" s="533" t="str">
        <f t="shared" ref="I4538:J4538" si="4197">I4536</f>
        <v>Marble slabs and fittings; best quality, polished finish; including cement sand screed; complete; as specified and shown on Drawings</v>
      </c>
      <c r="J4538" s="533" t="str">
        <f t="shared" si="4197"/>
        <v>Marble slabs and fittings; best quality, polished finish; including cement sand screed; complete; as specified and shown on Drawings</v>
      </c>
      <c r="K4538" s="87" t="s">
        <v>19</v>
      </c>
      <c r="L4538" s="87" t="s">
        <v>394</v>
      </c>
      <c r="M4538" s="87">
        <v>16</v>
      </c>
      <c r="N4538" s="223" t="s">
        <v>95</v>
      </c>
      <c r="O4538" s="89">
        <v>63</v>
      </c>
      <c r="P4538" s="94">
        <v>1008</v>
      </c>
      <c r="Q4538" s="25">
        <f t="shared" si="4195"/>
        <v>63</v>
      </c>
      <c r="R4538" s="729">
        <f t="shared" si="4196"/>
        <v>1008</v>
      </c>
    </row>
    <row r="4539" spans="1:18" ht="16.5" thickBot="1">
      <c r="A4539" s="533" t="s">
        <v>2784</v>
      </c>
      <c r="B4539" s="533">
        <v>9</v>
      </c>
      <c r="C4539" s="533" t="s">
        <v>359</v>
      </c>
      <c r="D4539" s="572" t="s">
        <v>1730</v>
      </c>
      <c r="E4539" s="571" t="str">
        <f t="shared" si="4193"/>
        <v xml:space="preserve"> STONE FLOORING</v>
      </c>
      <c r="F4539" s="533" t="str">
        <f t="shared" si="4184"/>
        <v>AR</v>
      </c>
      <c r="G4539" s="533" t="s">
        <v>2722</v>
      </c>
      <c r="H4539" s="533">
        <v>422</v>
      </c>
      <c r="I4539" s="533" t="str">
        <f t="shared" ref="I4539:J4539" si="4198">I4537</f>
        <v>096340 - STONE FLOORING</v>
      </c>
      <c r="J4539" s="533" t="str">
        <f t="shared" si="4198"/>
        <v>096340 - STONE FLOORING</v>
      </c>
      <c r="K4539" s="87" t="s">
        <v>20</v>
      </c>
      <c r="L4539" s="87" t="s">
        <v>395</v>
      </c>
      <c r="M4539" s="87">
        <v>2</v>
      </c>
      <c r="N4539" s="223" t="s">
        <v>95</v>
      </c>
      <c r="O4539" s="89">
        <v>75</v>
      </c>
      <c r="P4539" s="94">
        <v>150</v>
      </c>
      <c r="Q4539" s="25">
        <f t="shared" si="4195"/>
        <v>75</v>
      </c>
      <c r="R4539" s="729">
        <f t="shared" si="4196"/>
        <v>150</v>
      </c>
    </row>
    <row r="4540" spans="1:18" ht="15.75">
      <c r="A4540" s="533" t="s">
        <v>2784</v>
      </c>
      <c r="B4540" s="533">
        <v>9</v>
      </c>
      <c r="C4540" s="533" t="s">
        <v>359</v>
      </c>
      <c r="D4540" s="572" t="s">
        <v>1730</v>
      </c>
      <c r="E4540" s="571" t="str">
        <f t="shared" si="4193"/>
        <v xml:space="preserve"> STONE FLOORING</v>
      </c>
      <c r="F4540" s="533" t="str">
        <f t="shared" si="4184"/>
        <v>AR</v>
      </c>
      <c r="G4540" s="533" t="s">
        <v>2722</v>
      </c>
      <c r="H4540" s="533">
        <v>423</v>
      </c>
      <c r="I4540" s="533" t="str">
        <f t="shared" ref="I4540:J4540" si="4199">I4538</f>
        <v>Marble slabs and fittings; best quality, polished finish; including cement sand screed; complete; as specified and shown on Drawings</v>
      </c>
      <c r="J4540" s="533" t="str">
        <f t="shared" si="4199"/>
        <v>Marble slabs and fittings; best quality, polished finish; including cement sand screed; complete; as specified and shown on Drawings</v>
      </c>
      <c r="K4540" s="224" t="s">
        <v>21</v>
      </c>
      <c r="L4540" s="224" t="s">
        <v>396</v>
      </c>
      <c r="M4540" s="224">
        <v>58</v>
      </c>
      <c r="N4540" s="225" t="s">
        <v>95</v>
      </c>
      <c r="O4540" s="225"/>
      <c r="P4540" s="94">
        <v>0</v>
      </c>
      <c r="Q4540" s="25">
        <f t="shared" si="4195"/>
        <v>0</v>
      </c>
      <c r="R4540" s="729">
        <f t="shared" si="4196"/>
        <v>0</v>
      </c>
    </row>
    <row r="4541" spans="1:18" ht="15.75">
      <c r="A4541" s="533" t="s">
        <v>2784</v>
      </c>
      <c r="B4541" s="533">
        <v>9</v>
      </c>
      <c r="C4541" s="533" t="s">
        <v>359</v>
      </c>
      <c r="D4541" s="572" t="s">
        <v>1730</v>
      </c>
      <c r="E4541" s="571" t="str">
        <f t="shared" si="4193"/>
        <v xml:space="preserve"> STONE FLOORING</v>
      </c>
      <c r="F4541" s="533" t="str">
        <f t="shared" si="4184"/>
        <v>AR</v>
      </c>
      <c r="G4541" s="533" t="s">
        <v>2722</v>
      </c>
      <c r="H4541" s="533">
        <v>424</v>
      </c>
      <c r="I4541" s="533" t="str">
        <f t="shared" ref="I4541:J4541" si="4200">I4539</f>
        <v>096340 - STONE FLOORING</v>
      </c>
      <c r="J4541" s="533" t="str">
        <f t="shared" si="4200"/>
        <v>096340 - STONE FLOORING</v>
      </c>
      <c r="K4541" s="224" t="s">
        <v>45</v>
      </c>
      <c r="L4541" s="224" t="s">
        <v>397</v>
      </c>
      <c r="M4541" s="224">
        <v>58</v>
      </c>
      <c r="N4541" s="225" t="s">
        <v>95</v>
      </c>
      <c r="O4541" s="225"/>
      <c r="P4541" s="94">
        <v>0</v>
      </c>
      <c r="Q4541" s="25">
        <f t="shared" si="4195"/>
        <v>0</v>
      </c>
      <c r="R4541" s="729">
        <f t="shared" si="4196"/>
        <v>0</v>
      </c>
    </row>
    <row r="4542" spans="1:18" ht="15.75">
      <c r="A4542" s="533" t="s">
        <v>2784</v>
      </c>
      <c r="B4542" s="533">
        <v>9</v>
      </c>
      <c r="C4542" s="533" t="s">
        <v>359</v>
      </c>
      <c r="D4542" s="572" t="s">
        <v>1730</v>
      </c>
      <c r="E4542" s="571" t="str">
        <f t="shared" si="4193"/>
        <v xml:space="preserve"> STONE FLOORING</v>
      </c>
      <c r="F4542" s="533" t="str">
        <f t="shared" si="4184"/>
        <v>AR</v>
      </c>
      <c r="G4542" s="533" t="s">
        <v>2722</v>
      </c>
      <c r="H4542" s="533">
        <v>425</v>
      </c>
      <c r="I4542" s="533" t="str">
        <f t="shared" ref="I4542:J4542" si="4201">I4540</f>
        <v>Marble slabs and fittings; best quality, polished finish; including cement sand screed; complete; as specified and shown on Drawings</v>
      </c>
      <c r="J4542" s="533" t="str">
        <f t="shared" si="4201"/>
        <v>Marble slabs and fittings; best quality, polished finish; including cement sand screed; complete; as specified and shown on Drawings</v>
      </c>
      <c r="K4542" s="224" t="s">
        <v>13</v>
      </c>
      <c r="L4542" s="224" t="s">
        <v>99</v>
      </c>
      <c r="M4542" s="224">
        <v>8</v>
      </c>
      <c r="N4542" s="225" t="s">
        <v>95</v>
      </c>
      <c r="O4542" s="225"/>
      <c r="P4542" s="94">
        <v>0</v>
      </c>
      <c r="Q4542" s="25">
        <f t="shared" si="4195"/>
        <v>0</v>
      </c>
      <c r="R4542" s="729">
        <f t="shared" si="4196"/>
        <v>0</v>
      </c>
    </row>
    <row r="4543" spans="1:18" ht="15.75">
      <c r="A4543" s="533" t="s">
        <v>2784</v>
      </c>
      <c r="B4543" s="533">
        <v>9</v>
      </c>
      <c r="C4543" s="533" t="s">
        <v>359</v>
      </c>
      <c r="D4543" s="572" t="s">
        <v>1730</v>
      </c>
      <c r="E4543" s="571" t="str">
        <f t="shared" si="4193"/>
        <v xml:space="preserve"> STONE FLOORING</v>
      </c>
      <c r="F4543" s="533" t="str">
        <f t="shared" si="4184"/>
        <v>AR</v>
      </c>
      <c r="G4543" s="533" t="s">
        <v>2722</v>
      </c>
      <c r="H4543" s="533">
        <v>426</v>
      </c>
      <c r="I4543" s="533" t="str">
        <f t="shared" ref="I4543:J4543" si="4202">I4541</f>
        <v>096340 - STONE FLOORING</v>
      </c>
      <c r="J4543" s="533" t="str">
        <f t="shared" si="4202"/>
        <v>096340 - STONE FLOORING</v>
      </c>
      <c r="K4543" s="224" t="s">
        <v>15</v>
      </c>
      <c r="L4543" s="224" t="s">
        <v>398</v>
      </c>
      <c r="M4543" s="224">
        <v>24</v>
      </c>
      <c r="N4543" s="225" t="s">
        <v>95</v>
      </c>
      <c r="O4543" s="225"/>
      <c r="P4543" s="94">
        <v>0</v>
      </c>
      <c r="Q4543" s="25">
        <f t="shared" si="4195"/>
        <v>0</v>
      </c>
      <c r="R4543" s="729">
        <f t="shared" si="4196"/>
        <v>0</v>
      </c>
    </row>
    <row r="4544" spans="1:18" ht="15.75">
      <c r="A4544" s="533" t="s">
        <v>2784</v>
      </c>
      <c r="B4544" s="533">
        <v>9</v>
      </c>
      <c r="C4544" s="533" t="s">
        <v>359</v>
      </c>
      <c r="D4544" s="572" t="s">
        <v>1730</v>
      </c>
      <c r="E4544" s="571" t="str">
        <f t="shared" si="4193"/>
        <v xml:space="preserve"> STONE FLOORING</v>
      </c>
      <c r="F4544" s="533" t="str">
        <f t="shared" si="4184"/>
        <v>AR</v>
      </c>
      <c r="G4544" s="533" t="s">
        <v>2725</v>
      </c>
      <c r="H4544" s="533">
        <v>427</v>
      </c>
      <c r="I4544" s="533" t="str">
        <f>L4544</f>
        <v>Granite slabs and fittings; best quality; polished finish; including cement-sand screed; complete; as specified and as shown on Drawings</v>
      </c>
      <c r="J4544" s="533" t="str">
        <f>L4544</f>
        <v>Granite slabs and fittings; best quality; polished finish; including cement-sand screed; complete; as specified and as shown on Drawings</v>
      </c>
      <c r="K4544" s="224"/>
      <c r="L4544" s="224" t="s">
        <v>399</v>
      </c>
      <c r="M4544" s="621"/>
      <c r="N4544" s="225"/>
      <c r="O4544" s="225">
        <v>0</v>
      </c>
      <c r="P4544" s="94"/>
      <c r="Q4544" s="93"/>
    </row>
    <row r="4545" spans="1:18" ht="15.75">
      <c r="A4545" s="533" t="s">
        <v>2784</v>
      </c>
      <c r="B4545" s="533">
        <v>9</v>
      </c>
      <c r="C4545" s="533" t="s">
        <v>359</v>
      </c>
      <c r="D4545" s="572" t="s">
        <v>1730</v>
      </c>
      <c r="E4545" s="571" t="str">
        <f t="shared" si="4193"/>
        <v xml:space="preserve"> STONE FLOORING</v>
      </c>
      <c r="F4545" s="533" t="str">
        <f t="shared" si="4184"/>
        <v>AR</v>
      </c>
      <c r="G4545" s="533" t="s">
        <v>2722</v>
      </c>
      <c r="H4545" s="533">
        <v>428</v>
      </c>
      <c r="I4545" s="533" t="str">
        <f t="shared" ref="I4545:J4545" si="4203">I4543</f>
        <v>096340 - STONE FLOORING</v>
      </c>
      <c r="J4545" s="533" t="str">
        <f t="shared" si="4203"/>
        <v>096340 - STONE FLOORING</v>
      </c>
      <c r="K4545" s="224" t="s">
        <v>17</v>
      </c>
      <c r="L4545" s="224" t="s">
        <v>400</v>
      </c>
      <c r="M4545" s="224">
        <v>19</v>
      </c>
      <c r="N4545" s="225" t="s">
        <v>33</v>
      </c>
      <c r="O4545" s="225"/>
      <c r="P4545" s="94">
        <v>0</v>
      </c>
      <c r="Q4545" s="25">
        <f t="shared" ref="Q4545:Q4552" si="4204">O4545</f>
        <v>0</v>
      </c>
      <c r="R4545" s="729">
        <f t="shared" ref="R4545:R4552" si="4205">P4545</f>
        <v>0</v>
      </c>
    </row>
    <row r="4546" spans="1:18" ht="15.75">
      <c r="A4546" s="533" t="s">
        <v>2784</v>
      </c>
      <c r="B4546" s="533">
        <v>9</v>
      </c>
      <c r="C4546" s="533" t="s">
        <v>359</v>
      </c>
      <c r="D4546" s="572" t="s">
        <v>1730</v>
      </c>
      <c r="E4546" s="571" t="str">
        <f t="shared" si="4193"/>
        <v xml:space="preserve"> STONE FLOORING</v>
      </c>
      <c r="F4546" s="533" t="str">
        <f t="shared" si="4184"/>
        <v>AR</v>
      </c>
      <c r="G4546" s="533" t="s">
        <v>2722</v>
      </c>
      <c r="H4546" s="533">
        <v>429</v>
      </c>
      <c r="I4546" s="533" t="str">
        <f t="shared" ref="I4546:J4546" si="4206">I4544</f>
        <v>Granite slabs and fittings; best quality; polished finish; including cement-sand screed; complete; as specified and as shown on Drawings</v>
      </c>
      <c r="J4546" s="533" t="str">
        <f t="shared" si="4206"/>
        <v>Granite slabs and fittings; best quality; polished finish; including cement-sand screed; complete; as specified and as shown on Drawings</v>
      </c>
      <c r="K4546" s="224" t="s">
        <v>19</v>
      </c>
      <c r="L4546" s="224" t="s">
        <v>401</v>
      </c>
      <c r="M4546" s="224">
        <v>27</v>
      </c>
      <c r="N4546" s="225" t="s">
        <v>33</v>
      </c>
      <c r="O4546" s="225"/>
      <c r="P4546" s="94">
        <v>0</v>
      </c>
      <c r="Q4546" s="25">
        <f t="shared" si="4204"/>
        <v>0</v>
      </c>
      <c r="R4546" s="729">
        <f t="shared" si="4205"/>
        <v>0</v>
      </c>
    </row>
    <row r="4547" spans="1:18" ht="15.75">
      <c r="A4547" s="533" t="s">
        <v>2784</v>
      </c>
      <c r="B4547" s="533">
        <v>9</v>
      </c>
      <c r="C4547" s="533" t="s">
        <v>359</v>
      </c>
      <c r="D4547" s="572" t="s">
        <v>1730</v>
      </c>
      <c r="E4547" s="571" t="str">
        <f t="shared" si="4193"/>
        <v xml:space="preserve"> STONE FLOORING</v>
      </c>
      <c r="F4547" s="533" t="str">
        <f t="shared" si="4184"/>
        <v>AR</v>
      </c>
      <c r="G4547" s="533" t="s">
        <v>2722</v>
      </c>
      <c r="H4547" s="533">
        <v>430</v>
      </c>
      <c r="I4547" s="533" t="str">
        <f t="shared" ref="I4547:J4547" si="4207">I4545</f>
        <v>096340 - STONE FLOORING</v>
      </c>
      <c r="J4547" s="533" t="str">
        <f t="shared" si="4207"/>
        <v>096340 - STONE FLOORING</v>
      </c>
      <c r="K4547" s="224" t="s">
        <v>20</v>
      </c>
      <c r="L4547" s="224" t="s">
        <v>402</v>
      </c>
      <c r="M4547" s="224">
        <v>78</v>
      </c>
      <c r="N4547" s="225" t="s">
        <v>95</v>
      </c>
      <c r="O4547" s="225"/>
      <c r="P4547" s="94">
        <v>0</v>
      </c>
      <c r="Q4547" s="25">
        <f t="shared" si="4204"/>
        <v>0</v>
      </c>
      <c r="R4547" s="729">
        <f t="shared" si="4205"/>
        <v>0</v>
      </c>
    </row>
    <row r="4548" spans="1:18" ht="15.75">
      <c r="A4548" s="533" t="s">
        <v>2784</v>
      </c>
      <c r="B4548" s="533">
        <v>9</v>
      </c>
      <c r="C4548" s="533" t="s">
        <v>359</v>
      </c>
      <c r="D4548" s="572" t="s">
        <v>1730</v>
      </c>
      <c r="E4548" s="571" t="str">
        <f t="shared" si="4193"/>
        <v xml:space="preserve"> STONE FLOORING</v>
      </c>
      <c r="F4548" s="533" t="str">
        <f t="shared" si="4184"/>
        <v>AR</v>
      </c>
      <c r="G4548" s="533" t="s">
        <v>2722</v>
      </c>
      <c r="H4548" s="533">
        <v>431</v>
      </c>
      <c r="I4548" s="533" t="str">
        <f t="shared" ref="I4548:J4548" si="4208">I4546</f>
        <v>Granite slabs and fittings; best quality; polished finish; including cement-sand screed; complete; as specified and as shown on Drawings</v>
      </c>
      <c r="J4548" s="533" t="str">
        <f t="shared" si="4208"/>
        <v>Granite slabs and fittings; best quality; polished finish; including cement-sand screed; complete; as specified and as shown on Drawings</v>
      </c>
      <c r="K4548" s="224" t="s">
        <v>21</v>
      </c>
      <c r="L4548" s="224" t="s">
        <v>403</v>
      </c>
      <c r="M4548" s="224">
        <v>78</v>
      </c>
      <c r="N4548" s="225" t="s">
        <v>95</v>
      </c>
      <c r="O4548" s="225"/>
      <c r="P4548" s="94">
        <v>0</v>
      </c>
      <c r="Q4548" s="25">
        <f t="shared" si="4204"/>
        <v>0</v>
      </c>
      <c r="R4548" s="729">
        <f t="shared" si="4205"/>
        <v>0</v>
      </c>
    </row>
    <row r="4549" spans="1:18" ht="15.75">
      <c r="A4549" s="533" t="s">
        <v>2784</v>
      </c>
      <c r="B4549" s="533">
        <v>9</v>
      </c>
      <c r="C4549" s="533" t="s">
        <v>359</v>
      </c>
      <c r="D4549" s="572" t="s">
        <v>1730</v>
      </c>
      <c r="E4549" s="571" t="str">
        <f t="shared" si="4193"/>
        <v xml:space="preserve"> STONE FLOORING</v>
      </c>
      <c r="F4549" s="533" t="str">
        <f t="shared" si="4184"/>
        <v>AR</v>
      </c>
      <c r="G4549" s="533" t="s">
        <v>2722</v>
      </c>
      <c r="H4549" s="533">
        <v>432</v>
      </c>
      <c r="I4549" s="533" t="str">
        <f t="shared" ref="I4549:J4549" si="4209">I4547</f>
        <v>096340 - STONE FLOORING</v>
      </c>
      <c r="J4549" s="533" t="str">
        <f t="shared" si="4209"/>
        <v>096340 - STONE FLOORING</v>
      </c>
      <c r="K4549" s="224" t="s">
        <v>45</v>
      </c>
      <c r="L4549" s="224" t="s">
        <v>99</v>
      </c>
      <c r="M4549" s="224">
        <v>51</v>
      </c>
      <c r="N4549" s="225" t="s">
        <v>95</v>
      </c>
      <c r="O4549" s="225"/>
      <c r="P4549" s="94">
        <v>0</v>
      </c>
      <c r="Q4549" s="25">
        <f t="shared" si="4204"/>
        <v>0</v>
      </c>
      <c r="R4549" s="729">
        <f t="shared" si="4205"/>
        <v>0</v>
      </c>
    </row>
    <row r="4550" spans="1:18" ht="15.75">
      <c r="A4550" s="533" t="s">
        <v>2784</v>
      </c>
      <c r="B4550" s="533">
        <v>9</v>
      </c>
      <c r="C4550" s="533" t="s">
        <v>359</v>
      </c>
      <c r="D4550" s="572" t="s">
        <v>1730</v>
      </c>
      <c r="E4550" s="571" t="str">
        <f t="shared" si="4193"/>
        <v xml:space="preserve"> STONE FLOORING</v>
      </c>
      <c r="F4550" s="533" t="str">
        <f t="shared" si="4184"/>
        <v>AR</v>
      </c>
      <c r="G4550" s="533" t="s">
        <v>2722</v>
      </c>
      <c r="H4550" s="533">
        <v>433</v>
      </c>
      <c r="I4550" s="533" t="str">
        <f t="shared" ref="I4550:J4550" si="4210">I4548</f>
        <v>Granite slabs and fittings; best quality; polished finish; including cement-sand screed; complete; as specified and as shown on Drawings</v>
      </c>
      <c r="J4550" s="533" t="str">
        <f t="shared" si="4210"/>
        <v>Granite slabs and fittings; best quality; polished finish; including cement-sand screed; complete; as specified and as shown on Drawings</v>
      </c>
      <c r="K4550" s="224" t="s">
        <v>48</v>
      </c>
      <c r="L4550" s="224" t="s">
        <v>398</v>
      </c>
      <c r="M4550" s="224">
        <v>20</v>
      </c>
      <c r="N4550" s="225" t="s">
        <v>95</v>
      </c>
      <c r="O4550" s="225"/>
      <c r="P4550" s="94">
        <v>0</v>
      </c>
      <c r="Q4550" s="25">
        <f t="shared" si="4204"/>
        <v>0</v>
      </c>
      <c r="R4550" s="729">
        <f t="shared" si="4205"/>
        <v>0</v>
      </c>
    </row>
    <row r="4551" spans="1:18" ht="15.75">
      <c r="A4551" s="533" t="s">
        <v>2784</v>
      </c>
      <c r="B4551" s="533">
        <v>9</v>
      </c>
      <c r="C4551" s="533" t="s">
        <v>359</v>
      </c>
      <c r="D4551" s="572" t="s">
        <v>1730</v>
      </c>
      <c r="E4551" s="571" t="str">
        <f t="shared" si="4193"/>
        <v xml:space="preserve"> STONE FLOORING</v>
      </c>
      <c r="F4551" s="533" t="str">
        <f t="shared" si="4184"/>
        <v>AR</v>
      </c>
      <c r="G4551" s="533" t="s">
        <v>2722</v>
      </c>
      <c r="H4551" s="533">
        <v>434</v>
      </c>
      <c r="I4551" s="533" t="str">
        <f t="shared" ref="I4551:J4551" si="4211">I4549</f>
        <v>096340 - STONE FLOORING</v>
      </c>
      <c r="J4551" s="533" t="str">
        <f t="shared" si="4211"/>
        <v>096340 - STONE FLOORING</v>
      </c>
      <c r="K4551" s="224" t="s">
        <v>50</v>
      </c>
      <c r="L4551" s="224" t="s">
        <v>404</v>
      </c>
      <c r="M4551" s="224">
        <v>18</v>
      </c>
      <c r="N4551" s="225" t="s">
        <v>95</v>
      </c>
      <c r="O4551" s="225"/>
      <c r="P4551" s="94">
        <v>0</v>
      </c>
      <c r="Q4551" s="25">
        <f t="shared" si="4204"/>
        <v>0</v>
      </c>
      <c r="R4551" s="729">
        <f t="shared" si="4205"/>
        <v>0</v>
      </c>
    </row>
    <row r="4552" spans="1:18" ht="15.75">
      <c r="A4552" s="533" t="s">
        <v>2784</v>
      </c>
      <c r="B4552" s="533">
        <v>9</v>
      </c>
      <c r="C4552" s="533" t="s">
        <v>359</v>
      </c>
      <c r="D4552" s="572" t="s">
        <v>1730</v>
      </c>
      <c r="E4552" s="571" t="str">
        <f t="shared" si="4193"/>
        <v xml:space="preserve"> STONE FLOORING</v>
      </c>
      <c r="F4552" s="533" t="str">
        <f t="shared" si="4184"/>
        <v>AR</v>
      </c>
      <c r="G4552" s="533" t="s">
        <v>2722</v>
      </c>
      <c r="H4552" s="533">
        <v>435</v>
      </c>
      <c r="I4552" s="533" t="str">
        <f t="shared" ref="I4552:J4552" si="4212">I4550</f>
        <v>Granite slabs and fittings; best quality; polished finish; including cement-sand screed; complete; as specified and as shown on Drawings</v>
      </c>
      <c r="J4552" s="533" t="str">
        <f t="shared" si="4212"/>
        <v>Granite slabs and fittings; best quality; polished finish; including cement-sand screed; complete; as specified and as shown on Drawings</v>
      </c>
      <c r="K4552" s="224" t="s">
        <v>76</v>
      </c>
      <c r="L4552" s="224" t="s">
        <v>405</v>
      </c>
      <c r="M4552" s="224">
        <v>18</v>
      </c>
      <c r="N4552" s="225" t="s">
        <v>95</v>
      </c>
      <c r="O4552" s="225"/>
      <c r="P4552" s="94">
        <v>0</v>
      </c>
      <c r="Q4552" s="25">
        <f t="shared" si="4204"/>
        <v>0</v>
      </c>
      <c r="R4552" s="729">
        <f t="shared" si="4205"/>
        <v>0</v>
      </c>
    </row>
    <row r="4553" spans="1:18" ht="15.75">
      <c r="A4553" s="533" t="s">
        <v>2784</v>
      </c>
      <c r="B4553" s="533">
        <v>9</v>
      </c>
      <c r="C4553" s="533" t="s">
        <v>359</v>
      </c>
      <c r="D4553" s="572" t="s">
        <v>1776</v>
      </c>
      <c r="E4553" s="571" t="s">
        <v>1239</v>
      </c>
      <c r="F4553" s="533" t="str">
        <f t="shared" si="4184"/>
        <v>AR</v>
      </c>
      <c r="G4553" s="533" t="s">
        <v>2725</v>
      </c>
      <c r="H4553" s="533">
        <v>436</v>
      </c>
      <c r="I4553" s="533" t="str">
        <f t="shared" ref="I4553:I4554" si="4213">L4553</f>
        <v>099113 - EXTERIOR PAINTING</v>
      </c>
      <c r="J4553" s="533" t="str">
        <f t="shared" ref="J4553:J4554" si="4214">L4553</f>
        <v>099113 - EXTERIOR PAINTING</v>
      </c>
      <c r="K4553" s="87"/>
      <c r="L4553" s="87" t="s">
        <v>406</v>
      </c>
      <c r="M4553" s="96"/>
      <c r="N4553" s="89"/>
      <c r="O4553" s="89">
        <v>0</v>
      </c>
      <c r="P4553" s="94"/>
      <c r="Q4553" s="94"/>
    </row>
    <row r="4554" spans="1:18" ht="16.5" thickBot="1">
      <c r="A4554" s="533" t="s">
        <v>2784</v>
      </c>
      <c r="B4554" s="533">
        <v>9</v>
      </c>
      <c r="C4554" s="533" t="s">
        <v>359</v>
      </c>
      <c r="D4554" s="572" t="s">
        <v>1776</v>
      </c>
      <c r="E4554" s="571" t="str">
        <f t="shared" ref="E4554:E4555" si="4215">E4553</f>
        <v xml:space="preserve"> EXTERIOR PAINTING</v>
      </c>
      <c r="F4554" s="533" t="str">
        <f t="shared" si="4184"/>
        <v>AR</v>
      </c>
      <c r="G4554" s="533" t="s">
        <v>2725</v>
      </c>
      <c r="H4554" s="533">
        <v>437</v>
      </c>
      <c r="I4554" s="533" t="str">
        <f t="shared" si="4213"/>
        <v>External textured acrylic  emulsion paint, resin based, water-resistant suitable for repeated washing and scrubbing; to concrete, masonry, render and plaster</v>
      </c>
      <c r="J4554" s="533" t="str">
        <f t="shared" si="4214"/>
        <v>External textured acrylic  emulsion paint, resin based, water-resistant suitable for repeated washing and scrubbing; to concrete, masonry, render and plaster</v>
      </c>
      <c r="K4554" s="87"/>
      <c r="L4554" s="87" t="s">
        <v>407</v>
      </c>
      <c r="M4554" s="96"/>
      <c r="N4554" s="89"/>
      <c r="O4554" s="89">
        <v>0</v>
      </c>
      <c r="P4554" s="94"/>
      <c r="Q4554" s="94"/>
    </row>
    <row r="4555" spans="1:18" ht="16.5" thickBot="1">
      <c r="A4555" s="533" t="s">
        <v>2784</v>
      </c>
      <c r="B4555" s="533">
        <v>9</v>
      </c>
      <c r="C4555" s="533" t="s">
        <v>359</v>
      </c>
      <c r="D4555" s="572" t="s">
        <v>1776</v>
      </c>
      <c r="E4555" s="571" t="str">
        <f t="shared" si="4215"/>
        <v xml:space="preserve"> EXTERIOR PAINTING</v>
      </c>
      <c r="F4555" s="533" t="str">
        <f t="shared" si="4184"/>
        <v>AR</v>
      </c>
      <c r="G4555" s="533" t="s">
        <v>2722</v>
      </c>
      <c r="H4555" s="533">
        <v>438</v>
      </c>
      <c r="I4555" s="533" t="str">
        <f>I4553</f>
        <v>099113 - EXTERIOR PAINTING</v>
      </c>
      <c r="J4555" s="533" t="str">
        <f>J4553</f>
        <v>099113 - EXTERIOR PAINTING</v>
      </c>
      <c r="K4555" s="87" t="s">
        <v>13</v>
      </c>
      <c r="L4555" s="87" t="s">
        <v>164</v>
      </c>
      <c r="M4555" s="87">
        <v>1277</v>
      </c>
      <c r="N4555" s="223" t="s">
        <v>33</v>
      </c>
      <c r="O4555" s="89">
        <v>8</v>
      </c>
      <c r="P4555" s="94">
        <v>10216</v>
      </c>
      <c r="Q4555" s="25">
        <f>O4555</f>
        <v>8</v>
      </c>
      <c r="R4555" s="729">
        <f>P4555</f>
        <v>10216</v>
      </c>
    </row>
    <row r="4556" spans="1:18" ht="15.75">
      <c r="A4556" s="533" t="s">
        <v>2784</v>
      </c>
      <c r="B4556" s="533">
        <v>9</v>
      </c>
      <c r="C4556" s="533" t="s">
        <v>359</v>
      </c>
      <c r="D4556" s="572" t="s">
        <v>1778</v>
      </c>
      <c r="E4556" s="571" t="s">
        <v>1240</v>
      </c>
      <c r="F4556" s="533" t="str">
        <f t="shared" si="4184"/>
        <v>AR</v>
      </c>
      <c r="G4556" s="533" t="s">
        <v>2725</v>
      </c>
      <c r="H4556" s="533">
        <v>439</v>
      </c>
      <c r="I4556" s="533" t="str">
        <f t="shared" ref="I4556:I4557" si="4216">L4556</f>
        <v>099123 - INTERIOR PAINTING</v>
      </c>
      <c r="J4556" s="533" t="str">
        <f t="shared" ref="J4556:J4557" si="4217">L4556</f>
        <v>099123 - INTERIOR PAINTING</v>
      </c>
      <c r="K4556" s="87"/>
      <c r="L4556" s="87" t="s">
        <v>408</v>
      </c>
      <c r="M4556" s="96"/>
      <c r="N4556" s="89"/>
      <c r="O4556" s="89">
        <v>0</v>
      </c>
      <c r="P4556" s="94"/>
      <c r="Q4556" s="94"/>
    </row>
    <row r="4557" spans="1:18" ht="16.5" thickBot="1">
      <c r="A4557" s="533" t="s">
        <v>2784</v>
      </c>
      <c r="B4557" s="533">
        <v>9</v>
      </c>
      <c r="C4557" s="533" t="s">
        <v>359</v>
      </c>
      <c r="D4557" s="572" t="s">
        <v>1778</v>
      </c>
      <c r="E4557" s="571" t="str">
        <f t="shared" ref="E4557:E4565" si="4218">E4556</f>
        <v xml:space="preserve"> INTERIOR PAINTING</v>
      </c>
      <c r="F4557" s="533" t="str">
        <f t="shared" si="4184"/>
        <v>AR</v>
      </c>
      <c r="G4557" s="533" t="s">
        <v>2725</v>
      </c>
      <c r="H4557" s="533">
        <v>440</v>
      </c>
      <c r="I4557" s="533" t="str">
        <f t="shared" si="4216"/>
        <v>Interior flat latex-based paint; emulsion paint, based on PVA and PVA acrylic copolymers, water resistant suitable for repeated washing and scrubbing, to concrete, masonry, render and plaster</v>
      </c>
      <c r="J4557" s="533" t="str">
        <f t="shared" si="4217"/>
        <v>Interior flat latex-based paint; emulsion paint, based on PVA and PVA acrylic copolymers, water resistant suitable for repeated washing and scrubbing, to concrete, masonry, render and plaster</v>
      </c>
      <c r="K4557" s="87"/>
      <c r="L4557" s="87" t="s">
        <v>409</v>
      </c>
      <c r="M4557" s="96"/>
      <c r="N4557" s="89"/>
      <c r="O4557" s="89">
        <v>0</v>
      </c>
      <c r="P4557" s="94"/>
      <c r="Q4557" s="94"/>
    </row>
    <row r="4558" spans="1:18" ht="16.5" thickBot="1">
      <c r="A4558" s="533" t="s">
        <v>2784</v>
      </c>
      <c r="B4558" s="533">
        <v>9</v>
      </c>
      <c r="C4558" s="533" t="s">
        <v>359</v>
      </c>
      <c r="D4558" s="572" t="s">
        <v>1778</v>
      </c>
      <c r="E4558" s="571" t="str">
        <f t="shared" si="4218"/>
        <v xml:space="preserve"> INTERIOR PAINTING</v>
      </c>
      <c r="F4558" s="533" t="str">
        <f t="shared" si="4184"/>
        <v>AR</v>
      </c>
      <c r="G4558" s="533" t="s">
        <v>2722</v>
      </c>
      <c r="H4558" s="533">
        <v>441</v>
      </c>
      <c r="I4558" s="533" t="str">
        <f t="shared" ref="I4558:J4558" si="4219">I4556</f>
        <v>099123 - INTERIOR PAINTING</v>
      </c>
      <c r="J4558" s="533" t="str">
        <f t="shared" si="4219"/>
        <v>099123 - INTERIOR PAINTING</v>
      </c>
      <c r="K4558" s="87" t="s">
        <v>13</v>
      </c>
      <c r="L4558" s="87" t="s">
        <v>410</v>
      </c>
      <c r="M4558" s="87">
        <v>2057</v>
      </c>
      <c r="N4558" s="223" t="s">
        <v>33</v>
      </c>
      <c r="O4558" s="89">
        <v>7</v>
      </c>
      <c r="P4558" s="94">
        <v>14399</v>
      </c>
      <c r="Q4558" s="25">
        <f t="shared" ref="Q4558:Q4559" si="4220">O4558</f>
        <v>7</v>
      </c>
      <c r="R4558" s="729">
        <f t="shared" ref="R4558:R4559" si="4221">P4558</f>
        <v>14399</v>
      </c>
    </row>
    <row r="4559" spans="1:18" ht="15.75">
      <c r="A4559" s="533" t="s">
        <v>2784</v>
      </c>
      <c r="B4559" s="533">
        <v>9</v>
      </c>
      <c r="C4559" s="533" t="s">
        <v>359</v>
      </c>
      <c r="D4559" s="572" t="s">
        <v>1778</v>
      </c>
      <c r="E4559" s="571" t="str">
        <f t="shared" si="4218"/>
        <v xml:space="preserve"> INTERIOR PAINTING</v>
      </c>
      <c r="F4559" s="533" t="str">
        <f t="shared" si="4184"/>
        <v>AR</v>
      </c>
      <c r="G4559" s="533" t="s">
        <v>2722</v>
      </c>
      <c r="H4559" s="533">
        <v>442</v>
      </c>
      <c r="I4559" s="533" t="str">
        <f t="shared" ref="I4559:J4559" si="4222">I4557</f>
        <v>Interior flat latex-based paint; emulsion paint, based on PVA and PVA acrylic copolymers, water resistant suitable for repeated washing and scrubbing, to concrete, masonry, render and plaster</v>
      </c>
      <c r="J4559" s="533" t="str">
        <f t="shared" si="4222"/>
        <v>Interior flat latex-based paint; emulsion paint, based on PVA and PVA acrylic copolymers, water resistant suitable for repeated washing and scrubbing, to concrete, masonry, render and plaster</v>
      </c>
      <c r="K4559" s="224" t="s">
        <v>15</v>
      </c>
      <c r="L4559" s="224" t="s">
        <v>411</v>
      </c>
      <c r="M4559" s="224">
        <v>472</v>
      </c>
      <c r="N4559" s="225" t="s">
        <v>33</v>
      </c>
      <c r="O4559" s="225"/>
      <c r="P4559" s="94">
        <v>0</v>
      </c>
      <c r="Q4559" s="25">
        <f t="shared" si="4220"/>
        <v>0</v>
      </c>
      <c r="R4559" s="729">
        <f t="shared" si="4221"/>
        <v>0</v>
      </c>
    </row>
    <row r="4560" spans="1:18" ht="16.5" thickBot="1">
      <c r="A4560" s="533" t="s">
        <v>2784</v>
      </c>
      <c r="B4560" s="533">
        <v>9</v>
      </c>
      <c r="C4560" s="533" t="s">
        <v>359</v>
      </c>
      <c r="D4560" s="572" t="s">
        <v>1778</v>
      </c>
      <c r="E4560" s="571" t="str">
        <f t="shared" si="4218"/>
        <v xml:space="preserve"> INTERIOR PAINTING</v>
      </c>
      <c r="F4560" s="533" t="str">
        <f t="shared" si="4184"/>
        <v>AR</v>
      </c>
      <c r="G4560" s="533" t="s">
        <v>2725</v>
      </c>
      <c r="H4560" s="533">
        <v>443</v>
      </c>
      <c r="I4560" s="533" t="str">
        <f>L4560</f>
        <v>Oil paint; oleo-resinous alkyd paint; to primed metal</v>
      </c>
      <c r="J4560" s="533" t="str">
        <f>L4560</f>
        <v>Oil paint; oleo-resinous alkyd paint; to primed metal</v>
      </c>
      <c r="K4560" s="87"/>
      <c r="L4560" s="87" t="s">
        <v>412</v>
      </c>
      <c r="M4560" s="96"/>
      <c r="N4560" s="89"/>
      <c r="O4560" s="89">
        <v>0</v>
      </c>
      <c r="P4560" s="94"/>
      <c r="Q4560" s="94"/>
    </row>
    <row r="4561" spans="1:18" ht="16.5" thickBot="1">
      <c r="A4561" s="533" t="s">
        <v>2784</v>
      </c>
      <c r="B4561" s="533">
        <v>9</v>
      </c>
      <c r="C4561" s="533" t="s">
        <v>359</v>
      </c>
      <c r="D4561" s="572" t="s">
        <v>1778</v>
      </c>
      <c r="E4561" s="571" t="str">
        <f t="shared" si="4218"/>
        <v xml:space="preserve"> INTERIOR PAINTING</v>
      </c>
      <c r="F4561" s="533" t="str">
        <f t="shared" si="4184"/>
        <v>AR</v>
      </c>
      <c r="G4561" s="533" t="s">
        <v>2722</v>
      </c>
      <c r="H4561" s="533">
        <v>444</v>
      </c>
      <c r="I4561" s="533" t="str">
        <f>I4559</f>
        <v>Interior flat latex-based paint; emulsion paint, based on PVA and PVA acrylic copolymers, water resistant suitable for repeated washing and scrubbing, to concrete, masonry, render and plaster</v>
      </c>
      <c r="J4561" s="533" t="str">
        <f>J4559</f>
        <v>Interior flat latex-based paint; emulsion paint, based on PVA and PVA acrylic copolymers, water resistant suitable for repeated washing and scrubbing, to concrete, masonry, render and plaster</v>
      </c>
      <c r="K4561" s="87" t="s">
        <v>15</v>
      </c>
      <c r="L4561" s="87" t="s">
        <v>413</v>
      </c>
      <c r="M4561" s="87">
        <v>150</v>
      </c>
      <c r="N4561" s="223" t="s">
        <v>33</v>
      </c>
      <c r="O4561" s="89">
        <v>7</v>
      </c>
      <c r="P4561" s="94">
        <v>1050</v>
      </c>
      <c r="Q4561" s="25">
        <f>O4561</f>
        <v>7</v>
      </c>
      <c r="R4561" s="729">
        <f>P4561</f>
        <v>1050</v>
      </c>
    </row>
    <row r="4562" spans="1:18" ht="15.75">
      <c r="A4562" s="533" t="s">
        <v>2784</v>
      </c>
      <c r="B4562" s="533">
        <v>9</v>
      </c>
      <c r="C4562" s="533" t="s">
        <v>359</v>
      </c>
      <c r="D4562" s="572" t="s">
        <v>1778</v>
      </c>
      <c r="E4562" s="571" t="str">
        <f t="shared" si="4218"/>
        <v xml:space="preserve"> INTERIOR PAINTING</v>
      </c>
      <c r="F4562" s="533" t="str">
        <f t="shared" si="4184"/>
        <v>AR</v>
      </c>
      <c r="G4562" s="533" t="s">
        <v>2725</v>
      </c>
      <c r="H4562" s="533">
        <v>445</v>
      </c>
      <c r="I4562" s="533" t="str">
        <f>L4562</f>
        <v>Oil paint; oleo-resinous alkyd paint; to primed wood</v>
      </c>
      <c r="J4562" s="533" t="str">
        <f>L4562</f>
        <v>Oil paint; oleo-resinous alkyd paint; to primed wood</v>
      </c>
      <c r="K4562" s="224"/>
      <c r="L4562" s="224" t="s">
        <v>414</v>
      </c>
      <c r="M4562" s="621"/>
      <c r="N4562" s="225"/>
      <c r="O4562" s="225">
        <v>0</v>
      </c>
      <c r="P4562" s="94"/>
      <c r="Q4562" s="94"/>
    </row>
    <row r="4563" spans="1:18" ht="15.75">
      <c r="A4563" s="533" t="s">
        <v>2784</v>
      </c>
      <c r="B4563" s="533">
        <v>9</v>
      </c>
      <c r="C4563" s="533" t="s">
        <v>359</v>
      </c>
      <c r="D4563" s="572" t="s">
        <v>1778</v>
      </c>
      <c r="E4563" s="571" t="str">
        <f t="shared" si="4218"/>
        <v xml:space="preserve"> INTERIOR PAINTING</v>
      </c>
      <c r="F4563" s="533" t="str">
        <f t="shared" si="4184"/>
        <v>AR</v>
      </c>
      <c r="G4563" s="533" t="s">
        <v>2722</v>
      </c>
      <c r="H4563" s="533">
        <v>446</v>
      </c>
      <c r="I4563" s="533" t="str">
        <f>I4561</f>
        <v>Interior flat latex-based paint; emulsion paint, based on PVA and PVA acrylic copolymers, water resistant suitable for repeated washing and scrubbing, to concrete, masonry, render and plaster</v>
      </c>
      <c r="J4563" s="533" t="str">
        <f>J4561</f>
        <v>Interior flat latex-based paint; emulsion paint, based on PVA and PVA acrylic copolymers, water resistant suitable for repeated washing and scrubbing, to concrete, masonry, render and plaster</v>
      </c>
      <c r="K4563" s="224" t="s">
        <v>19</v>
      </c>
      <c r="L4563" s="224" t="s">
        <v>413</v>
      </c>
      <c r="M4563" s="224">
        <v>22</v>
      </c>
      <c r="N4563" s="225" t="s">
        <v>33</v>
      </c>
      <c r="O4563" s="225"/>
      <c r="P4563" s="94">
        <v>0</v>
      </c>
      <c r="Q4563" s="25">
        <f>O4563</f>
        <v>0</v>
      </c>
      <c r="R4563" s="729">
        <f>P4563</f>
        <v>0</v>
      </c>
    </row>
    <row r="4564" spans="1:18" ht="16.5" thickBot="1">
      <c r="A4564" s="533" t="s">
        <v>2784</v>
      </c>
      <c r="B4564" s="533">
        <v>9</v>
      </c>
      <c r="C4564" s="533" t="s">
        <v>359</v>
      </c>
      <c r="D4564" s="572" t="s">
        <v>1778</v>
      </c>
      <c r="E4564" s="571" t="str">
        <f t="shared" si="4218"/>
        <v xml:space="preserve"> INTERIOR PAINTING</v>
      </c>
      <c r="F4564" s="533" t="str">
        <f t="shared" si="4184"/>
        <v>AR</v>
      </c>
      <c r="G4564" s="533" t="s">
        <v>2725</v>
      </c>
      <c r="H4564" s="533">
        <v>447</v>
      </c>
      <c r="I4564" s="533" t="str">
        <f>L4564</f>
        <v>Varnish; to wood</v>
      </c>
      <c r="J4564" s="533" t="str">
        <f>L4564</f>
        <v>Varnish; to wood</v>
      </c>
      <c r="K4564" s="87"/>
      <c r="L4564" s="87" t="s">
        <v>415</v>
      </c>
      <c r="M4564" s="96"/>
      <c r="N4564" s="89"/>
      <c r="O4564" s="89">
        <v>0</v>
      </c>
      <c r="P4564" s="94"/>
      <c r="Q4564" s="94"/>
    </row>
    <row r="4565" spans="1:18" ht="16.5" thickBot="1">
      <c r="A4565" s="533" t="s">
        <v>2784</v>
      </c>
      <c r="B4565" s="533">
        <v>9</v>
      </c>
      <c r="C4565" s="533" t="s">
        <v>359</v>
      </c>
      <c r="D4565" s="572" t="s">
        <v>1778</v>
      </c>
      <c r="E4565" s="571" t="str">
        <f t="shared" si="4218"/>
        <v xml:space="preserve"> INTERIOR PAINTING</v>
      </c>
      <c r="F4565" s="533" t="str">
        <f t="shared" si="4184"/>
        <v>AR</v>
      </c>
      <c r="G4565" s="533" t="s">
        <v>2722</v>
      </c>
      <c r="H4565" s="533">
        <v>448</v>
      </c>
      <c r="I4565" s="533" t="str">
        <f>I4563</f>
        <v>Interior flat latex-based paint; emulsion paint, based on PVA and PVA acrylic copolymers, water resistant suitable for repeated washing and scrubbing, to concrete, masonry, render and plaster</v>
      </c>
      <c r="J4565" s="533" t="str">
        <f>J4563</f>
        <v>Interior flat latex-based paint; emulsion paint, based on PVA and PVA acrylic copolymers, water resistant suitable for repeated washing and scrubbing, to concrete, masonry, render and plaster</v>
      </c>
      <c r="K4565" s="87" t="s">
        <v>17</v>
      </c>
      <c r="L4565" s="87" t="s">
        <v>413</v>
      </c>
      <c r="M4565" s="87">
        <v>5</v>
      </c>
      <c r="N4565" s="223" t="s">
        <v>33</v>
      </c>
      <c r="O4565" s="89">
        <v>50</v>
      </c>
      <c r="P4565" s="94">
        <v>250</v>
      </c>
      <c r="Q4565" s="25">
        <f>O4565</f>
        <v>50</v>
      </c>
      <c r="R4565" s="729">
        <f>P4565</f>
        <v>250</v>
      </c>
    </row>
    <row r="4566" spans="1:18" ht="15.75">
      <c r="A4566" s="533" t="s">
        <v>2784</v>
      </c>
      <c r="B4566" s="533">
        <v>9</v>
      </c>
      <c r="C4566" s="533" t="s">
        <v>359</v>
      </c>
      <c r="D4566" s="572" t="s">
        <v>2742</v>
      </c>
      <c r="E4566" s="571" t="s">
        <v>1241</v>
      </c>
      <c r="F4566" s="533" t="s">
        <v>1321</v>
      </c>
      <c r="G4566" s="533" t="s">
        <v>2725</v>
      </c>
      <c r="H4566" s="533">
        <v>449</v>
      </c>
      <c r="I4566" s="533" t="str">
        <f t="shared" ref="I4566:I4567" si="4223">L4566</f>
        <v>099600 - HIGH PERFORMANCE COATINGS</v>
      </c>
      <c r="J4566" s="533" t="str">
        <f t="shared" ref="J4566:J4567" si="4224">L4566</f>
        <v>099600 - HIGH PERFORMANCE COATINGS</v>
      </c>
      <c r="K4566" s="87"/>
      <c r="L4566" s="87" t="s">
        <v>416</v>
      </c>
      <c r="M4566" s="96"/>
      <c r="N4566" s="89"/>
      <c r="O4566" s="89">
        <v>0</v>
      </c>
      <c r="P4566" s="94"/>
      <c r="Q4566" s="94"/>
    </row>
    <row r="4567" spans="1:18" ht="16.5" thickBot="1">
      <c r="A4567" s="533" t="s">
        <v>2784</v>
      </c>
      <c r="B4567" s="533">
        <v>9</v>
      </c>
      <c r="C4567" s="533" t="s">
        <v>359</v>
      </c>
      <c r="D4567" s="572" t="s">
        <v>2742</v>
      </c>
      <c r="E4567" s="571" t="str">
        <f t="shared" ref="E4567:E4578" si="4225">E4566</f>
        <v xml:space="preserve"> HIGH PERFORMANCE COATINGS</v>
      </c>
      <c r="F4567" s="533" t="s">
        <v>1321</v>
      </c>
      <c r="G4567" s="533" t="s">
        <v>2725</v>
      </c>
      <c r="H4567" s="533">
        <v>450</v>
      </c>
      <c r="I4567" s="533" t="str">
        <f t="shared" si="4223"/>
        <v>Epoxy concrete floor sealer; water dispersed, coloured, dustproofed and surface sealer; to</v>
      </c>
      <c r="J4567" s="533" t="str">
        <f t="shared" si="4224"/>
        <v>Epoxy concrete floor sealer; water dispersed, coloured, dustproofed and surface sealer; to</v>
      </c>
      <c r="K4567" s="87"/>
      <c r="L4567" s="87" t="s">
        <v>1076</v>
      </c>
      <c r="M4567" s="574"/>
      <c r="N4567" s="89"/>
      <c r="O4567" s="89">
        <v>0</v>
      </c>
      <c r="P4567" s="95"/>
      <c r="Q4567" s="89"/>
    </row>
    <row r="4568" spans="1:18" ht="16.5" thickBot="1">
      <c r="A4568" s="533" t="s">
        <v>2784</v>
      </c>
      <c r="B4568" s="533">
        <v>9</v>
      </c>
      <c r="C4568" s="533" t="s">
        <v>359</v>
      </c>
      <c r="D4568" s="572" t="s">
        <v>2742</v>
      </c>
      <c r="E4568" s="571" t="str">
        <f t="shared" si="4225"/>
        <v xml:space="preserve"> HIGH PERFORMANCE COATINGS</v>
      </c>
      <c r="F4568" s="533" t="s">
        <v>1321</v>
      </c>
      <c r="G4568" s="533" t="s">
        <v>2722</v>
      </c>
      <c r="H4568" s="533">
        <v>451</v>
      </c>
      <c r="I4568" s="533" t="str">
        <f>I4566</f>
        <v>099600 - HIGH PERFORMANCE COATINGS</v>
      </c>
      <c r="J4568" s="533" t="str">
        <f>J4566</f>
        <v>099600 - HIGH PERFORMANCE COATINGS</v>
      </c>
      <c r="K4568" s="87" t="s">
        <v>19</v>
      </c>
      <c r="L4568" s="87" t="s">
        <v>417</v>
      </c>
      <c r="M4568" s="176">
        <v>7</v>
      </c>
      <c r="N4568" s="223" t="s">
        <v>33</v>
      </c>
      <c r="O4568" s="89">
        <v>25</v>
      </c>
      <c r="P4568" s="89">
        <v>175</v>
      </c>
      <c r="Q4568" s="25">
        <f>O4568</f>
        <v>25</v>
      </c>
      <c r="R4568" s="729">
        <f>P4568</f>
        <v>175</v>
      </c>
    </row>
    <row r="4569" spans="1:18" ht="16.5" thickBot="1">
      <c r="A4569" s="533" t="s">
        <v>2784</v>
      </c>
      <c r="B4569" s="533">
        <v>9</v>
      </c>
      <c r="C4569" s="533" t="s">
        <v>359</v>
      </c>
      <c r="D4569" s="572" t="s">
        <v>2742</v>
      </c>
      <c r="E4569" s="571" t="str">
        <f t="shared" si="4225"/>
        <v xml:space="preserve"> HIGH PERFORMANCE COATINGS</v>
      </c>
      <c r="F4569" s="533" t="s">
        <v>1321</v>
      </c>
      <c r="G4569" s="533" t="s">
        <v>2725</v>
      </c>
      <c r="H4569" s="533">
        <v>452</v>
      </c>
      <c r="I4569" s="533" t="str">
        <f>L4569</f>
        <v>Polyurethane paint; to concrete, masonry, render and plaster; to</v>
      </c>
      <c r="J4569" s="533" t="str">
        <f>L4569</f>
        <v>Polyurethane paint; to concrete, masonry, render and plaster; to</v>
      </c>
      <c r="K4569" s="87"/>
      <c r="L4569" s="87" t="s">
        <v>418</v>
      </c>
      <c r="M4569" s="574"/>
      <c r="N4569" s="89"/>
      <c r="O4569" s="89">
        <v>0</v>
      </c>
      <c r="P4569" s="95"/>
      <c r="Q4569" s="89"/>
    </row>
    <row r="4570" spans="1:18" ht="16.5" thickBot="1">
      <c r="A4570" s="533" t="s">
        <v>2784</v>
      </c>
      <c r="B4570" s="533">
        <v>9</v>
      </c>
      <c r="C4570" s="533" t="s">
        <v>359</v>
      </c>
      <c r="D4570" s="572" t="s">
        <v>2742</v>
      </c>
      <c r="E4570" s="571" t="str">
        <f t="shared" si="4225"/>
        <v xml:space="preserve"> HIGH PERFORMANCE COATINGS</v>
      </c>
      <c r="F4570" s="533" t="s">
        <v>1321</v>
      </c>
      <c r="G4570" s="533" t="s">
        <v>2722</v>
      </c>
      <c r="H4570" s="533">
        <v>453</v>
      </c>
      <c r="I4570" s="533" t="str">
        <f>I4568</f>
        <v>099600 - HIGH PERFORMANCE COATINGS</v>
      </c>
      <c r="J4570" s="533" t="str">
        <f>J4568</f>
        <v>099600 - HIGH PERFORMANCE COATINGS</v>
      </c>
      <c r="K4570" s="87" t="s">
        <v>20</v>
      </c>
      <c r="L4570" s="87" t="s">
        <v>413</v>
      </c>
      <c r="M4570" s="176">
        <v>60</v>
      </c>
      <c r="N4570" s="223" t="s">
        <v>33</v>
      </c>
      <c r="O4570" s="89">
        <v>32</v>
      </c>
      <c r="P4570" s="89">
        <v>1920</v>
      </c>
      <c r="Q4570" s="25">
        <f>O4570</f>
        <v>32</v>
      </c>
      <c r="R4570" s="729">
        <f>P4570</f>
        <v>1920</v>
      </c>
    </row>
    <row r="4571" spans="1:18" ht="15.75">
      <c r="A4571" s="533" t="s">
        <v>2784</v>
      </c>
      <c r="B4571" s="533">
        <v>9</v>
      </c>
      <c r="C4571" s="533" t="s">
        <v>359</v>
      </c>
      <c r="D4571" s="572" t="s">
        <v>2742</v>
      </c>
      <c r="E4571" s="571" t="str">
        <f t="shared" si="4225"/>
        <v xml:space="preserve"> HIGH PERFORMANCE COATINGS</v>
      </c>
      <c r="F4571" s="533" t="s">
        <v>1321</v>
      </c>
      <c r="G4571" s="533" t="s">
        <v>2725</v>
      </c>
      <c r="H4571" s="533">
        <v>454</v>
      </c>
      <c r="I4571" s="533" t="str">
        <f>L4571</f>
        <v>Epoxy paint; to primed metal</v>
      </c>
      <c r="J4571" s="533" t="str">
        <f>L4571</f>
        <v>Epoxy paint; to primed metal</v>
      </c>
      <c r="K4571" s="224"/>
      <c r="L4571" s="224" t="s">
        <v>419</v>
      </c>
      <c r="M4571" s="621"/>
      <c r="N4571" s="225"/>
      <c r="O4571" s="225">
        <v>0</v>
      </c>
      <c r="P4571" s="94"/>
      <c r="Q4571" s="94"/>
    </row>
    <row r="4572" spans="1:18" ht="15.75">
      <c r="A4572" s="533" t="s">
        <v>2784</v>
      </c>
      <c r="B4572" s="533">
        <v>9</v>
      </c>
      <c r="C4572" s="533" t="s">
        <v>359</v>
      </c>
      <c r="D4572" s="572" t="s">
        <v>2742</v>
      </c>
      <c r="E4572" s="571" t="str">
        <f t="shared" si="4225"/>
        <v xml:space="preserve"> HIGH PERFORMANCE COATINGS</v>
      </c>
      <c r="F4572" s="533" t="s">
        <v>1321</v>
      </c>
      <c r="G4572" s="533" t="s">
        <v>2722</v>
      </c>
      <c r="H4572" s="533">
        <v>455</v>
      </c>
      <c r="I4572" s="533" t="str">
        <f t="shared" ref="I4572:J4572" si="4226">I4570</f>
        <v>099600 - HIGH PERFORMANCE COATINGS</v>
      </c>
      <c r="J4572" s="533" t="str">
        <f t="shared" si="4226"/>
        <v>099600 - HIGH PERFORMANCE COATINGS</v>
      </c>
      <c r="K4572" s="224" t="s">
        <v>13</v>
      </c>
      <c r="L4572" s="224" t="s">
        <v>420</v>
      </c>
      <c r="M4572" s="224">
        <v>100</v>
      </c>
      <c r="N4572" s="225" t="s">
        <v>33</v>
      </c>
      <c r="O4572" s="225"/>
      <c r="P4572" s="94">
        <v>0</v>
      </c>
      <c r="Q4572" s="25">
        <f>O4572</f>
        <v>0</v>
      </c>
      <c r="R4572" s="729">
        <f>P4572</f>
        <v>0</v>
      </c>
    </row>
    <row r="4573" spans="1:18" ht="15.75">
      <c r="A4573" s="533" t="s">
        <v>2784</v>
      </c>
      <c r="B4573" s="533">
        <v>9</v>
      </c>
      <c r="C4573" s="533" t="s">
        <v>359</v>
      </c>
      <c r="D4573" s="572" t="s">
        <v>2742</v>
      </c>
      <c r="E4573" s="571" t="str">
        <f t="shared" si="4225"/>
        <v xml:space="preserve"> HIGH PERFORMANCE COATINGS</v>
      </c>
      <c r="F4573" s="533" t="s">
        <v>1321</v>
      </c>
      <c r="G4573" s="533" t="s">
        <v>2725</v>
      </c>
      <c r="H4573" s="533">
        <v>456</v>
      </c>
      <c r="I4573" s="533" t="str">
        <f t="shared" ref="I4573:J4573" si="4227">I4571</f>
        <v>Epoxy paint; to primed metal</v>
      </c>
      <c r="J4573" s="533" t="str">
        <f t="shared" si="4227"/>
        <v>Epoxy paint; to primed metal</v>
      </c>
      <c r="K4573" s="96" t="s">
        <v>421</v>
      </c>
      <c r="L4573" s="96"/>
      <c r="M4573" s="87"/>
      <c r="N4573" s="89"/>
      <c r="O4573" s="89"/>
      <c r="P4573" s="94"/>
      <c r="Q4573" s="97"/>
    </row>
    <row r="4574" spans="1:18" ht="15.75">
      <c r="A4574" s="533" t="s">
        <v>2784</v>
      </c>
      <c r="B4574" s="533">
        <v>9</v>
      </c>
      <c r="C4574" s="533" t="s">
        <v>359</v>
      </c>
      <c r="D4574" s="10" t="s">
        <v>22</v>
      </c>
      <c r="E4574" s="10" t="s">
        <v>22</v>
      </c>
      <c r="F4574" s="533" t="s">
        <v>1321</v>
      </c>
      <c r="G4574" s="533" t="s">
        <v>2724</v>
      </c>
      <c r="H4574" s="533">
        <v>457</v>
      </c>
      <c r="I4574" s="533" t="str">
        <f t="shared" ref="I4574:J4574" si="4228">I4572</f>
        <v>099600 - HIGH PERFORMANCE COATINGS</v>
      </c>
      <c r="J4574" s="533" t="str">
        <f t="shared" si="4228"/>
        <v>099600 - HIGH PERFORMANCE COATINGS</v>
      </c>
      <c r="K4574" s="87" t="s">
        <v>22</v>
      </c>
      <c r="L4574" s="87"/>
      <c r="M4574" s="87"/>
      <c r="N4574" s="89"/>
      <c r="O4574" s="89" t="s">
        <v>8</v>
      </c>
      <c r="P4574" s="94">
        <v>103219</v>
      </c>
      <c r="Q4574" s="94"/>
    </row>
    <row r="4575" spans="1:18" ht="15.75">
      <c r="A4575" s="533" t="s">
        <v>2784</v>
      </c>
      <c r="B4575" s="533">
        <v>10</v>
      </c>
      <c r="C4575" s="533" t="s">
        <v>423</v>
      </c>
      <c r="D4575" s="572" t="s">
        <v>1795</v>
      </c>
      <c r="E4575" s="571" t="s">
        <v>1242</v>
      </c>
      <c r="F4575" s="533" t="s">
        <v>1321</v>
      </c>
      <c r="G4575" s="533" t="s">
        <v>2725</v>
      </c>
      <c r="H4575" s="533">
        <v>458</v>
      </c>
      <c r="I4575" s="533" t="str">
        <f t="shared" ref="I4575:J4575" si="4229">I4573</f>
        <v>Epoxy paint; to primed metal</v>
      </c>
      <c r="J4575" s="533" t="str">
        <f t="shared" si="4229"/>
        <v>Epoxy paint; to primed metal</v>
      </c>
      <c r="K4575" s="75"/>
      <c r="L4575" s="75"/>
      <c r="M4575" s="99" t="s">
        <v>422</v>
      </c>
      <c r="N4575" s="99"/>
      <c r="O4575" s="99"/>
      <c r="P4575" s="99"/>
      <c r="Q4575" s="99"/>
    </row>
    <row r="4576" spans="1:18" ht="15.75">
      <c r="A4576" s="533" t="s">
        <v>2784</v>
      </c>
      <c r="B4576" s="533">
        <v>10</v>
      </c>
      <c r="C4576" s="533" t="s">
        <v>423</v>
      </c>
      <c r="D4576" s="572" t="s">
        <v>1795</v>
      </c>
      <c r="E4576" s="571" t="str">
        <f t="shared" si="4225"/>
        <v xml:space="preserve"> PANEL SIGNAGE</v>
      </c>
      <c r="F4576" s="533" t="s">
        <v>1321</v>
      </c>
      <c r="G4576" s="533" t="s">
        <v>2725</v>
      </c>
      <c r="H4576" s="533">
        <v>459</v>
      </c>
      <c r="I4576" s="533" t="str">
        <f t="shared" ref="I4576:J4576" si="4230">I4574</f>
        <v>099600 - HIGH PERFORMANCE COATINGS</v>
      </c>
      <c r="J4576" s="533" t="str">
        <f t="shared" si="4230"/>
        <v>099600 - HIGH PERFORMANCE COATINGS</v>
      </c>
      <c r="K4576" s="75"/>
      <c r="L4576" s="75"/>
      <c r="M4576" s="99" t="s">
        <v>423</v>
      </c>
      <c r="N4576" s="99"/>
      <c r="O4576" s="99"/>
      <c r="P4576" s="99"/>
      <c r="Q4576" s="99"/>
    </row>
    <row r="4577" spans="1:18" ht="15.75">
      <c r="A4577" s="533" t="s">
        <v>2784</v>
      </c>
      <c r="B4577" s="533">
        <v>10</v>
      </c>
      <c r="C4577" s="533" t="s">
        <v>423</v>
      </c>
      <c r="D4577" s="572" t="s">
        <v>1795</v>
      </c>
      <c r="E4577" s="571" t="str">
        <f t="shared" si="4225"/>
        <v xml:space="preserve"> PANEL SIGNAGE</v>
      </c>
      <c r="F4577" s="533" t="s">
        <v>1321</v>
      </c>
      <c r="G4577" s="533" t="s">
        <v>2725</v>
      </c>
      <c r="H4577" s="533">
        <v>460</v>
      </c>
      <c r="I4577" s="533" t="str">
        <f t="shared" ref="I4577:J4577" si="4231">I4575</f>
        <v>Epoxy paint; to primed metal</v>
      </c>
      <c r="J4577" s="533" t="str">
        <f t="shared" si="4231"/>
        <v>Epoxy paint; to primed metal</v>
      </c>
      <c r="K4577" s="74" t="s">
        <v>2</v>
      </c>
      <c r="L4577" s="74" t="s">
        <v>424</v>
      </c>
      <c r="M4577" s="74" t="s">
        <v>4</v>
      </c>
      <c r="N4577" s="99" t="s">
        <v>5</v>
      </c>
      <c r="O4577" s="99" t="s">
        <v>6</v>
      </c>
      <c r="P4577" s="100" t="s">
        <v>7</v>
      </c>
      <c r="Q4577" s="100"/>
    </row>
    <row r="4578" spans="1:18" ht="15.75">
      <c r="A4578" s="533" t="s">
        <v>2784</v>
      </c>
      <c r="B4578" s="533">
        <v>10</v>
      </c>
      <c r="C4578" s="533" t="s">
        <v>423</v>
      </c>
      <c r="D4578" s="572" t="s">
        <v>1795</v>
      </c>
      <c r="E4578" s="571" t="str">
        <f t="shared" si="4225"/>
        <v xml:space="preserve"> PANEL SIGNAGE</v>
      </c>
      <c r="F4578" s="533" t="s">
        <v>1321</v>
      </c>
      <c r="G4578" s="533" t="s">
        <v>2725</v>
      </c>
      <c r="H4578" s="533">
        <v>461</v>
      </c>
      <c r="I4578" s="533" t="str">
        <f t="shared" ref="I4578:J4578" si="4232">I4576</f>
        <v>099600 - HIGH PERFORMANCE COATINGS</v>
      </c>
      <c r="J4578" s="533" t="str">
        <f t="shared" si="4232"/>
        <v>099600 - HIGH PERFORMANCE COATINGS</v>
      </c>
      <c r="K4578" s="75"/>
      <c r="L4578" s="75"/>
      <c r="M4578" s="74"/>
      <c r="N4578" s="12"/>
      <c r="O4578" s="12"/>
      <c r="P4578" s="78" t="s">
        <v>8</v>
      </c>
      <c r="Q4578" s="78"/>
    </row>
    <row r="4579" spans="1:18" ht="15.75">
      <c r="A4579" s="533" t="s">
        <v>2784</v>
      </c>
      <c r="B4579" s="533">
        <v>10</v>
      </c>
      <c r="C4579" s="533" t="s">
        <v>423</v>
      </c>
      <c r="D4579" s="572" t="s">
        <v>1795</v>
      </c>
      <c r="E4579" s="571" t="s">
        <v>1242</v>
      </c>
      <c r="F4579" s="533" t="str">
        <f t="shared" ref="F4579:F4593" si="4233">VLOOKUP(D:D,trade,3,FALSE)</f>
        <v>AR</v>
      </c>
      <c r="G4579" s="533" t="s">
        <v>2725</v>
      </c>
      <c r="H4579" s="533">
        <v>462</v>
      </c>
      <c r="I4579" s="533" t="str">
        <f t="shared" ref="I4579:I4580" si="4234">L4579</f>
        <v>101423 - PANEL SIGNAGE</v>
      </c>
      <c r="J4579" s="533" t="str">
        <f t="shared" ref="J4579:J4580" si="4235">L4579</f>
        <v>101423 - PANEL SIGNAGE</v>
      </c>
      <c r="K4579" s="75"/>
      <c r="L4579" s="75" t="s">
        <v>425</v>
      </c>
      <c r="M4579" s="74"/>
      <c r="N4579" s="12"/>
      <c r="O4579" s="12"/>
      <c r="P4579" s="78"/>
      <c r="Q4579" s="78"/>
    </row>
    <row r="4580" spans="1:18" ht="15.75">
      <c r="A4580" s="533" t="s">
        <v>2784</v>
      </c>
      <c r="B4580" s="533">
        <v>10</v>
      </c>
      <c r="C4580" s="533" t="s">
        <v>423</v>
      </c>
      <c r="D4580" s="572" t="s">
        <v>1795</v>
      </c>
      <c r="E4580" s="571" t="str">
        <f t="shared" ref="E4580:E4582" si="4236">E4579</f>
        <v xml:space="preserve"> PANEL SIGNAGE</v>
      </c>
      <c r="F4580" s="533" t="str">
        <f t="shared" si="4233"/>
        <v>AR</v>
      </c>
      <c r="G4580" s="533" t="s">
        <v>2725</v>
      </c>
      <c r="H4580" s="533">
        <v>463</v>
      </c>
      <c r="I4580" s="533" t="str">
        <f t="shared" si="4234"/>
        <v>Internal sign; comprising 3 thick MP plastic face, 10 high copy &amp; graphics, braille dots, aluminium and wood profiles; including background, screws, fittings and fixings; complete; as specified and as Drg. A-503; detail 6</v>
      </c>
      <c r="J4580" s="533" t="str">
        <f t="shared" si="4235"/>
        <v>Internal sign; comprising 3 thick MP plastic face, 10 high copy &amp; graphics, braille dots, aluminium and wood profiles; including background, screws, fittings and fixings; complete; as specified and as Drg. A-503; detail 6</v>
      </c>
      <c r="K4580" s="75"/>
      <c r="L4580" s="221" t="s">
        <v>426</v>
      </c>
      <c r="M4580" s="626"/>
      <c r="N4580" s="76"/>
      <c r="O4580" s="77"/>
      <c r="P4580" s="16"/>
      <c r="Q4580" s="78"/>
    </row>
    <row r="4581" spans="1:18" ht="15.75">
      <c r="A4581" s="533" t="s">
        <v>2784</v>
      </c>
      <c r="B4581" s="533">
        <v>10</v>
      </c>
      <c r="C4581" s="533" t="s">
        <v>423</v>
      </c>
      <c r="D4581" s="572" t="s">
        <v>1795</v>
      </c>
      <c r="E4581" s="571" t="str">
        <f t="shared" si="4236"/>
        <v xml:space="preserve"> PANEL SIGNAGE</v>
      </c>
      <c r="F4581" s="533" t="str">
        <f t="shared" si="4233"/>
        <v>AR</v>
      </c>
      <c r="G4581" s="533" t="s">
        <v>2722</v>
      </c>
      <c r="H4581" s="533">
        <v>464</v>
      </c>
      <c r="I4581" s="533" t="str">
        <f t="shared" ref="I4581:J4581" si="4237">I4579</f>
        <v>101423 - PANEL SIGNAGE</v>
      </c>
      <c r="J4581" s="533" t="str">
        <f t="shared" si="4237"/>
        <v>101423 - PANEL SIGNAGE</v>
      </c>
      <c r="K4581" s="75" t="s">
        <v>13</v>
      </c>
      <c r="L4581" s="449" t="s">
        <v>427</v>
      </c>
      <c r="M4581" s="711">
        <v>6</v>
      </c>
      <c r="N4581" s="450" t="s">
        <v>39</v>
      </c>
      <c r="O4581" s="450">
        <v>38</v>
      </c>
      <c r="P4581" s="370">
        <v>228</v>
      </c>
      <c r="Q4581" s="25">
        <f t="shared" ref="Q4581:Q4582" si="4238">O4581</f>
        <v>38</v>
      </c>
      <c r="R4581" s="729">
        <f t="shared" ref="R4581:R4582" si="4239">P4581</f>
        <v>228</v>
      </c>
    </row>
    <row r="4582" spans="1:18" ht="15.75">
      <c r="A4582" s="533" t="s">
        <v>2784</v>
      </c>
      <c r="B4582" s="533">
        <v>10</v>
      </c>
      <c r="C4582" s="533" t="s">
        <v>423</v>
      </c>
      <c r="D4582" s="572" t="s">
        <v>1795</v>
      </c>
      <c r="E4582" s="571" t="str">
        <f t="shared" si="4236"/>
        <v xml:space="preserve"> PANEL SIGNAGE</v>
      </c>
      <c r="F4582" s="533" t="str">
        <f t="shared" si="4233"/>
        <v>AR</v>
      </c>
      <c r="G4582" s="533" t="s">
        <v>2722</v>
      </c>
      <c r="H4582" s="533">
        <v>465</v>
      </c>
      <c r="I4582" s="533" t="str">
        <f t="shared" ref="I4582:J4582" si="4240">I4580</f>
        <v>Internal sign; comprising 3 thick MP plastic face, 10 high copy &amp; graphics, braille dots, aluminium and wood profiles; including background, screws, fittings and fixings; complete; as specified and as Drg. A-503; detail 6</v>
      </c>
      <c r="J4582" s="533" t="str">
        <f t="shared" si="4240"/>
        <v>Internal sign; comprising 3 thick MP plastic face, 10 high copy &amp; graphics, braille dots, aluminium and wood profiles; including background, screws, fittings and fixings; complete; as specified and as Drg. A-503; detail 6</v>
      </c>
      <c r="K4582" s="75" t="s">
        <v>15</v>
      </c>
      <c r="L4582" s="449" t="s">
        <v>428</v>
      </c>
      <c r="M4582" s="711">
        <v>6</v>
      </c>
      <c r="N4582" s="450" t="s">
        <v>39</v>
      </c>
      <c r="O4582" s="450">
        <v>50</v>
      </c>
      <c r="P4582" s="370">
        <v>300</v>
      </c>
      <c r="Q4582" s="25">
        <f t="shared" si="4238"/>
        <v>50</v>
      </c>
      <c r="R4582" s="729">
        <f t="shared" si="4239"/>
        <v>300</v>
      </c>
    </row>
    <row r="4583" spans="1:18" ht="15.75">
      <c r="A4583" s="533" t="s">
        <v>2784</v>
      </c>
      <c r="B4583" s="533">
        <v>10</v>
      </c>
      <c r="C4583" s="533" t="s">
        <v>423</v>
      </c>
      <c r="D4583" s="572" t="s">
        <v>1815</v>
      </c>
      <c r="E4583" s="571" t="s">
        <v>1243</v>
      </c>
      <c r="F4583" s="533" t="str">
        <f t="shared" si="4233"/>
        <v>AR</v>
      </c>
      <c r="G4583" s="533" t="s">
        <v>2725</v>
      </c>
      <c r="H4583" s="533">
        <v>466</v>
      </c>
      <c r="I4583" s="533" t="str">
        <f t="shared" ref="I4583:I4584" si="4241">L4583</f>
        <v>102800 - TOILET, BATH AND LAUNDRY ACCESSORIES</v>
      </c>
      <c r="J4583" s="533" t="str">
        <f t="shared" ref="J4583:J4584" si="4242">L4583</f>
        <v>102800 - TOILET, BATH AND LAUNDRY ACCESSORIES</v>
      </c>
      <c r="K4583" s="75"/>
      <c r="L4583" s="75" t="s">
        <v>429</v>
      </c>
      <c r="M4583" s="74"/>
      <c r="N4583" s="12"/>
      <c r="O4583" s="12">
        <v>0</v>
      </c>
      <c r="P4583" s="78"/>
      <c r="Q4583" s="78"/>
    </row>
    <row r="4584" spans="1:18" ht="16.5" thickBot="1">
      <c r="A4584" s="533" t="s">
        <v>2784</v>
      </c>
      <c r="B4584" s="533">
        <v>10</v>
      </c>
      <c r="C4584" s="533" t="s">
        <v>423</v>
      </c>
      <c r="D4584" s="572" t="s">
        <v>1815</v>
      </c>
      <c r="E4584" s="571" t="str">
        <f t="shared" ref="E4584:E4593" si="4243">E4583</f>
        <v xml:space="preserve"> TOILET, BATH AND LAUNDRY ACCESSORIES</v>
      </c>
      <c r="F4584" s="533" t="str">
        <f t="shared" si="4233"/>
        <v>AR</v>
      </c>
      <c r="G4584" s="533" t="s">
        <v>2725</v>
      </c>
      <c r="H4584" s="533">
        <v>467</v>
      </c>
      <c r="I4584" s="533" t="str">
        <f t="shared" si="4241"/>
        <v>Miscellaneous fixtures and fittings; complete; as specified and shown on Drawings</v>
      </c>
      <c r="J4584" s="533" t="str">
        <f t="shared" si="4242"/>
        <v>Miscellaneous fixtures and fittings; complete; as specified and shown on Drawings</v>
      </c>
      <c r="K4584" s="75"/>
      <c r="L4584" s="75" t="s">
        <v>430</v>
      </c>
      <c r="M4584" s="74"/>
      <c r="N4584" s="12"/>
      <c r="O4584" s="12">
        <v>0</v>
      </c>
      <c r="P4584" s="78"/>
      <c r="Q4584" s="78"/>
    </row>
    <row r="4585" spans="1:18" ht="16.5" thickBot="1">
      <c r="A4585" s="533" t="s">
        <v>2784</v>
      </c>
      <c r="B4585" s="533">
        <v>10</v>
      </c>
      <c r="C4585" s="533" t="s">
        <v>423</v>
      </c>
      <c r="D4585" s="572" t="s">
        <v>1815</v>
      </c>
      <c r="E4585" s="571" t="str">
        <f t="shared" si="4243"/>
        <v xml:space="preserve"> TOILET, BATH AND LAUNDRY ACCESSORIES</v>
      </c>
      <c r="F4585" s="533" t="str">
        <f t="shared" si="4233"/>
        <v>AR</v>
      </c>
      <c r="G4585" s="533" t="s">
        <v>2722</v>
      </c>
      <c r="H4585" s="533">
        <v>468</v>
      </c>
      <c r="I4585" s="533" t="str">
        <f t="shared" ref="I4585:J4585" si="4244">I4583</f>
        <v>102800 - TOILET, BATH AND LAUNDRY ACCESSORIES</v>
      </c>
      <c r="J4585" s="533" t="str">
        <f t="shared" si="4244"/>
        <v>102800 - TOILET, BATH AND LAUNDRY ACCESSORIES</v>
      </c>
      <c r="K4585" s="75" t="s">
        <v>17</v>
      </c>
      <c r="L4585" s="75" t="s">
        <v>431</v>
      </c>
      <c r="M4585" s="75">
        <v>7</v>
      </c>
      <c r="N4585" s="227" t="s">
        <v>39</v>
      </c>
      <c r="O4585" s="12">
        <v>19</v>
      </c>
      <c r="P4585" s="78">
        <v>133</v>
      </c>
      <c r="Q4585" s="25">
        <f t="shared" ref="Q4585:Q4591" si="4245">O4585</f>
        <v>19</v>
      </c>
      <c r="R4585" s="729">
        <f t="shared" ref="R4585:R4591" si="4246">P4585</f>
        <v>133</v>
      </c>
    </row>
    <row r="4586" spans="1:18" ht="16.5" thickBot="1">
      <c r="A4586" s="533" t="s">
        <v>2784</v>
      </c>
      <c r="B4586" s="533">
        <v>10</v>
      </c>
      <c r="C4586" s="533" t="s">
        <v>423</v>
      </c>
      <c r="D4586" s="572" t="s">
        <v>1815</v>
      </c>
      <c r="E4586" s="571" t="str">
        <f t="shared" si="4243"/>
        <v xml:space="preserve"> TOILET, BATH AND LAUNDRY ACCESSORIES</v>
      </c>
      <c r="F4586" s="533" t="str">
        <f t="shared" si="4233"/>
        <v>AR</v>
      </c>
      <c r="G4586" s="533" t="s">
        <v>2722</v>
      </c>
      <c r="H4586" s="533">
        <v>469</v>
      </c>
      <c r="I4586" s="533" t="str">
        <f t="shared" ref="I4586:J4586" si="4247">I4584</f>
        <v>Miscellaneous fixtures and fittings; complete; as specified and shown on Drawings</v>
      </c>
      <c r="J4586" s="533" t="str">
        <f t="shared" si="4247"/>
        <v>Miscellaneous fixtures and fittings; complete; as specified and shown on Drawings</v>
      </c>
      <c r="K4586" s="75" t="s">
        <v>19</v>
      </c>
      <c r="L4586" s="75" t="s">
        <v>432</v>
      </c>
      <c r="M4586" s="75">
        <v>7</v>
      </c>
      <c r="N4586" s="227" t="s">
        <v>39</v>
      </c>
      <c r="O4586" s="12">
        <v>44</v>
      </c>
      <c r="P4586" s="78">
        <v>308</v>
      </c>
      <c r="Q4586" s="25">
        <f t="shared" si="4245"/>
        <v>44</v>
      </c>
      <c r="R4586" s="729">
        <f t="shared" si="4246"/>
        <v>308</v>
      </c>
    </row>
    <row r="4587" spans="1:18" ht="16.5" thickBot="1">
      <c r="A4587" s="533" t="s">
        <v>2784</v>
      </c>
      <c r="B4587" s="533">
        <v>10</v>
      </c>
      <c r="C4587" s="533" t="s">
        <v>423</v>
      </c>
      <c r="D4587" s="572" t="s">
        <v>1815</v>
      </c>
      <c r="E4587" s="571" t="str">
        <f t="shared" si="4243"/>
        <v xml:space="preserve"> TOILET, BATH AND LAUNDRY ACCESSORIES</v>
      </c>
      <c r="F4587" s="533" t="str">
        <f t="shared" si="4233"/>
        <v>AR</v>
      </c>
      <c r="G4587" s="533" t="s">
        <v>2722</v>
      </c>
      <c r="H4587" s="533">
        <v>470</v>
      </c>
      <c r="I4587" s="533" t="str">
        <f t="shared" ref="I4587:J4587" si="4248">I4585</f>
        <v>102800 - TOILET, BATH AND LAUNDRY ACCESSORIES</v>
      </c>
      <c r="J4587" s="533" t="str">
        <f t="shared" si="4248"/>
        <v>102800 - TOILET, BATH AND LAUNDRY ACCESSORIES</v>
      </c>
      <c r="K4587" s="75" t="s">
        <v>20</v>
      </c>
      <c r="L4587" s="75" t="s">
        <v>433</v>
      </c>
      <c r="M4587" s="75">
        <v>7</v>
      </c>
      <c r="N4587" s="227" t="s">
        <v>39</v>
      </c>
      <c r="O4587" s="12">
        <v>38</v>
      </c>
      <c r="P4587" s="78">
        <v>266</v>
      </c>
      <c r="Q4587" s="25">
        <f t="shared" si="4245"/>
        <v>38</v>
      </c>
      <c r="R4587" s="729">
        <f t="shared" si="4246"/>
        <v>266</v>
      </c>
    </row>
    <row r="4588" spans="1:18" ht="15.75">
      <c r="A4588" s="533" t="s">
        <v>2784</v>
      </c>
      <c r="B4588" s="533">
        <v>10</v>
      </c>
      <c r="C4588" s="533" t="s">
        <v>423</v>
      </c>
      <c r="D4588" s="572" t="s">
        <v>1815</v>
      </c>
      <c r="E4588" s="571" t="str">
        <f t="shared" si="4243"/>
        <v xml:space="preserve"> TOILET, BATH AND LAUNDRY ACCESSORIES</v>
      </c>
      <c r="F4588" s="533" t="str">
        <f t="shared" si="4233"/>
        <v>AR</v>
      </c>
      <c r="G4588" s="533" t="s">
        <v>2722</v>
      </c>
      <c r="H4588" s="533">
        <v>471</v>
      </c>
      <c r="I4588" s="533" t="str">
        <f t="shared" ref="I4588:J4588" si="4249">I4586</f>
        <v>Miscellaneous fixtures and fittings; complete; as specified and shown on Drawings</v>
      </c>
      <c r="J4588" s="533" t="str">
        <f t="shared" si="4249"/>
        <v>Miscellaneous fixtures and fittings; complete; as specified and shown on Drawings</v>
      </c>
      <c r="K4588" s="218" t="s">
        <v>21</v>
      </c>
      <c r="L4588" s="218" t="s">
        <v>434</v>
      </c>
      <c r="M4588" s="218">
        <v>7</v>
      </c>
      <c r="N4588" s="195" t="s">
        <v>39</v>
      </c>
      <c r="O4588" s="195"/>
      <c r="P4588" s="78">
        <v>0</v>
      </c>
      <c r="Q4588" s="25">
        <f t="shared" si="4245"/>
        <v>0</v>
      </c>
      <c r="R4588" s="729">
        <f t="shared" si="4246"/>
        <v>0</v>
      </c>
    </row>
    <row r="4589" spans="1:18" ht="16.5" thickBot="1">
      <c r="A4589" s="533" t="s">
        <v>2784</v>
      </c>
      <c r="B4589" s="533">
        <v>10</v>
      </c>
      <c r="C4589" s="533" t="s">
        <v>423</v>
      </c>
      <c r="D4589" s="572" t="s">
        <v>1815</v>
      </c>
      <c r="E4589" s="571" t="str">
        <f t="shared" si="4243"/>
        <v xml:space="preserve"> TOILET, BATH AND LAUNDRY ACCESSORIES</v>
      </c>
      <c r="F4589" s="533" t="str">
        <f t="shared" si="4233"/>
        <v>AR</v>
      </c>
      <c r="G4589" s="533" t="s">
        <v>2722</v>
      </c>
      <c r="H4589" s="533">
        <v>472</v>
      </c>
      <c r="I4589" s="533" t="str">
        <f t="shared" ref="I4589:J4589" si="4250">I4587</f>
        <v>102800 - TOILET, BATH AND LAUNDRY ACCESSORIES</v>
      </c>
      <c r="J4589" s="533" t="str">
        <f t="shared" si="4250"/>
        <v>102800 - TOILET, BATH AND LAUNDRY ACCESSORIES</v>
      </c>
      <c r="K4589" s="218" t="s">
        <v>45</v>
      </c>
      <c r="L4589" s="218" t="s">
        <v>435</v>
      </c>
      <c r="M4589" s="218">
        <v>7</v>
      </c>
      <c r="N4589" s="195" t="s">
        <v>39</v>
      </c>
      <c r="O4589" s="195"/>
      <c r="P4589" s="78">
        <v>0</v>
      </c>
      <c r="Q4589" s="25">
        <f t="shared" si="4245"/>
        <v>0</v>
      </c>
      <c r="R4589" s="729">
        <f t="shared" si="4246"/>
        <v>0</v>
      </c>
    </row>
    <row r="4590" spans="1:18" ht="16.5" thickBot="1">
      <c r="A4590" s="533" t="s">
        <v>2784</v>
      </c>
      <c r="B4590" s="533">
        <v>10</v>
      </c>
      <c r="C4590" s="533" t="s">
        <v>423</v>
      </c>
      <c r="D4590" s="572" t="s">
        <v>1815</v>
      </c>
      <c r="E4590" s="571" t="str">
        <f t="shared" si="4243"/>
        <v xml:space="preserve"> TOILET, BATH AND LAUNDRY ACCESSORIES</v>
      </c>
      <c r="F4590" s="533" t="str">
        <f t="shared" si="4233"/>
        <v>AR</v>
      </c>
      <c r="G4590" s="533" t="s">
        <v>2722</v>
      </c>
      <c r="H4590" s="533">
        <v>473</v>
      </c>
      <c r="I4590" s="533" t="str">
        <f t="shared" ref="I4590:J4590" si="4251">I4588</f>
        <v>Miscellaneous fixtures and fittings; complete; as specified and shown on Drawings</v>
      </c>
      <c r="J4590" s="533" t="str">
        <f t="shared" si="4251"/>
        <v>Miscellaneous fixtures and fittings; complete; as specified and shown on Drawings</v>
      </c>
      <c r="K4590" s="75" t="s">
        <v>48</v>
      </c>
      <c r="L4590" s="75" t="s">
        <v>436</v>
      </c>
      <c r="M4590" s="75">
        <v>7</v>
      </c>
      <c r="N4590" s="227" t="s">
        <v>39</v>
      </c>
      <c r="O4590" s="12">
        <v>25</v>
      </c>
      <c r="P4590" s="78">
        <v>175</v>
      </c>
      <c r="Q4590" s="25">
        <f t="shared" si="4245"/>
        <v>25</v>
      </c>
      <c r="R4590" s="729">
        <f t="shared" si="4246"/>
        <v>175</v>
      </c>
    </row>
    <row r="4591" spans="1:18" ht="16.5" thickBot="1">
      <c r="A4591" s="533" t="s">
        <v>2784</v>
      </c>
      <c r="B4591" s="533">
        <v>10</v>
      </c>
      <c r="C4591" s="533" t="s">
        <v>423</v>
      </c>
      <c r="D4591" s="572" t="s">
        <v>1815</v>
      </c>
      <c r="E4591" s="571" t="str">
        <f t="shared" si="4243"/>
        <v xml:space="preserve"> TOILET, BATH AND LAUNDRY ACCESSORIES</v>
      </c>
      <c r="F4591" s="533" t="str">
        <f t="shared" si="4233"/>
        <v>AR</v>
      </c>
      <c r="G4591" s="533" t="s">
        <v>2722</v>
      </c>
      <c r="H4591" s="533">
        <v>474</v>
      </c>
      <c r="I4591" s="533" t="str">
        <f t="shared" ref="I4591:J4591" si="4252">I4589</f>
        <v>102800 - TOILET, BATH AND LAUNDRY ACCESSORIES</v>
      </c>
      <c r="J4591" s="533" t="str">
        <f t="shared" si="4252"/>
        <v>102800 - TOILET, BATH AND LAUNDRY ACCESSORIES</v>
      </c>
      <c r="K4591" s="75" t="s">
        <v>50</v>
      </c>
      <c r="L4591" s="75" t="s">
        <v>437</v>
      </c>
      <c r="M4591" s="75">
        <v>7</v>
      </c>
      <c r="N4591" s="227" t="s">
        <v>39</v>
      </c>
      <c r="O4591" s="12">
        <v>38</v>
      </c>
      <c r="P4591" s="78">
        <v>266</v>
      </c>
      <c r="Q4591" s="25">
        <f t="shared" si="4245"/>
        <v>38</v>
      </c>
      <c r="R4591" s="729">
        <f t="shared" si="4246"/>
        <v>266</v>
      </c>
    </row>
    <row r="4592" spans="1:18" ht="16.5" thickBot="1">
      <c r="A4592" s="533" t="s">
        <v>2784</v>
      </c>
      <c r="B4592" s="533">
        <v>10</v>
      </c>
      <c r="C4592" s="533" t="s">
        <v>423</v>
      </c>
      <c r="D4592" s="572" t="s">
        <v>1815</v>
      </c>
      <c r="E4592" s="571" t="str">
        <f t="shared" si="4243"/>
        <v xml:space="preserve"> TOILET, BATH AND LAUNDRY ACCESSORIES</v>
      </c>
      <c r="F4592" s="533" t="str">
        <f t="shared" si="4233"/>
        <v>AR</v>
      </c>
      <c r="G4592" s="533" t="s">
        <v>2725</v>
      </c>
      <c r="H4592" s="533">
        <v>475</v>
      </c>
      <c r="I4592" s="533" t="str">
        <f>L4592</f>
        <v>Mirror glass; 6 mm thick; polished plate glass, surfaces mounted type, with nickel plate brass; including cardboard filler; fittings and fixings; complete; as specified and as Drg. A-503; detail 8</v>
      </c>
      <c r="J4592" s="533" t="str">
        <f>L4592</f>
        <v>Mirror glass; 6 mm thick; polished plate glass, surfaces mounted type, with nickel plate brass; including cardboard filler; fittings and fixings; complete; as specified and as Drg. A-503; detail 8</v>
      </c>
      <c r="K4592" s="75"/>
      <c r="L4592" s="75" t="s">
        <v>438</v>
      </c>
      <c r="M4592" s="74"/>
      <c r="N4592" s="12"/>
      <c r="O4592" s="12">
        <v>0</v>
      </c>
      <c r="P4592" s="78"/>
      <c r="Q4592" s="78"/>
    </row>
    <row r="4593" spans="1:18" ht="16.5" thickBot="1">
      <c r="A4593" s="533" t="s">
        <v>2784</v>
      </c>
      <c r="B4593" s="533">
        <v>10</v>
      </c>
      <c r="C4593" s="533" t="s">
        <v>423</v>
      </c>
      <c r="D4593" s="572" t="s">
        <v>1815</v>
      </c>
      <c r="E4593" s="571" t="str">
        <f t="shared" si="4243"/>
        <v xml:space="preserve"> TOILET, BATH AND LAUNDRY ACCESSORIES</v>
      </c>
      <c r="F4593" s="533" t="str">
        <f t="shared" si="4233"/>
        <v>AR</v>
      </c>
      <c r="G4593" s="533" t="s">
        <v>2722</v>
      </c>
      <c r="H4593" s="533">
        <v>476</v>
      </c>
      <c r="I4593" s="533" t="str">
        <f>I4591</f>
        <v>102800 - TOILET, BATH AND LAUNDRY ACCESSORIES</v>
      </c>
      <c r="J4593" s="533" t="str">
        <f>J4591</f>
        <v>102800 - TOILET, BATH AND LAUNDRY ACCESSORIES</v>
      </c>
      <c r="K4593" s="75" t="s">
        <v>13</v>
      </c>
      <c r="L4593" s="75" t="s">
        <v>439</v>
      </c>
      <c r="M4593" s="75">
        <v>7</v>
      </c>
      <c r="N4593" s="227" t="s">
        <v>39</v>
      </c>
      <c r="O4593" s="12">
        <v>50</v>
      </c>
      <c r="P4593" s="78">
        <v>350</v>
      </c>
      <c r="Q4593" s="25">
        <f>O4593</f>
        <v>50</v>
      </c>
      <c r="R4593" s="729">
        <f>P4593</f>
        <v>350</v>
      </c>
    </row>
    <row r="4594" spans="1:18" ht="15.75">
      <c r="A4594" s="533" t="s">
        <v>2784</v>
      </c>
      <c r="B4594" s="533">
        <v>10</v>
      </c>
      <c r="C4594" s="533" t="s">
        <v>423</v>
      </c>
      <c r="D4594" s="572" t="s">
        <v>2743</v>
      </c>
      <c r="E4594" s="571" t="s">
        <v>1310</v>
      </c>
      <c r="F4594" s="533" t="s">
        <v>1821</v>
      </c>
      <c r="G4594" s="533" t="s">
        <v>2725</v>
      </c>
      <c r="H4594" s="533">
        <v>477</v>
      </c>
      <c r="I4594" s="533" t="str">
        <f t="shared" ref="I4594:I4595" si="4253">L4594</f>
        <v>104416 - FIRE-EXTINGUISHERS</v>
      </c>
      <c r="J4594" s="533" t="str">
        <f t="shared" ref="J4594:J4595" si="4254">L4594</f>
        <v>104416 - FIRE-EXTINGUISHERS</v>
      </c>
      <c r="K4594" s="29"/>
      <c r="L4594" s="29" t="s">
        <v>440</v>
      </c>
      <c r="M4594" s="627"/>
      <c r="N4594" s="101"/>
      <c r="O4594" s="4">
        <v>0</v>
      </c>
      <c r="P4594" s="4"/>
      <c r="Q4594" s="4"/>
    </row>
    <row r="4595" spans="1:18" ht="15.75">
      <c r="A4595" s="533" t="s">
        <v>2784</v>
      </c>
      <c r="B4595" s="533">
        <v>10</v>
      </c>
      <c r="C4595" s="533" t="s">
        <v>423</v>
      </c>
      <c r="D4595" s="572" t="s">
        <v>2743</v>
      </c>
      <c r="E4595" s="571" t="str">
        <f t="shared" ref="E4595:E4598" si="4255">E4594</f>
        <v xml:space="preserve"> FIRE-EXTINGUISHERS</v>
      </c>
      <c r="F4595" s="533" t="s">
        <v>1821</v>
      </c>
      <c r="G4595" s="533" t="s">
        <v>2725</v>
      </c>
      <c r="H4595" s="533">
        <v>478</v>
      </c>
      <c r="I4595" s="533" t="str">
        <f t="shared" si="4253"/>
        <v>Portable fire extinguishers complete with all accessories</v>
      </c>
      <c r="J4595" s="533" t="str">
        <f t="shared" si="4254"/>
        <v>Portable fire extinguishers complete with all accessories</v>
      </c>
      <c r="K4595" s="29"/>
      <c r="L4595" s="29" t="s">
        <v>441</v>
      </c>
      <c r="M4595" s="627"/>
      <c r="N4595" s="101"/>
      <c r="O4595" s="4">
        <v>0</v>
      </c>
      <c r="P4595" s="4"/>
      <c r="Q4595" s="4"/>
    </row>
    <row r="4596" spans="1:18" ht="15.75">
      <c r="A4596" s="533" t="s">
        <v>2784</v>
      </c>
      <c r="B4596" s="533">
        <v>10</v>
      </c>
      <c r="C4596" s="533" t="s">
        <v>423</v>
      </c>
      <c r="D4596" s="572" t="s">
        <v>2743</v>
      </c>
      <c r="E4596" s="571" t="str">
        <f t="shared" si="4255"/>
        <v xml:space="preserve"> FIRE-EXTINGUISHERS</v>
      </c>
      <c r="F4596" s="533" t="s">
        <v>1821</v>
      </c>
      <c r="G4596" s="533" t="s">
        <v>2722</v>
      </c>
      <c r="H4596" s="533">
        <v>479</v>
      </c>
      <c r="I4596" s="533" t="str">
        <f t="shared" ref="I4596:J4596" si="4256">I4594</f>
        <v>104416 - FIRE-EXTINGUISHERS</v>
      </c>
      <c r="J4596" s="533" t="str">
        <f t="shared" si="4256"/>
        <v>104416 - FIRE-EXTINGUISHERS</v>
      </c>
      <c r="K4596" s="29" t="s">
        <v>15</v>
      </c>
      <c r="L4596" s="29" t="s">
        <v>442</v>
      </c>
      <c r="M4596" s="29">
        <v>11</v>
      </c>
      <c r="N4596" s="101" t="s">
        <v>39</v>
      </c>
      <c r="O4596" s="4">
        <v>63</v>
      </c>
      <c r="P4596" s="98">
        <v>693</v>
      </c>
      <c r="Q4596" s="25">
        <f t="shared" ref="Q4596:Q4597" si="4257">O4596</f>
        <v>63</v>
      </c>
      <c r="R4596" s="729">
        <f t="shared" ref="R4596:R4597" si="4258">P4596</f>
        <v>693</v>
      </c>
    </row>
    <row r="4597" spans="1:18" ht="15.75">
      <c r="A4597" s="533" t="s">
        <v>2784</v>
      </c>
      <c r="B4597" s="533">
        <v>10</v>
      </c>
      <c r="C4597" s="533" t="s">
        <v>423</v>
      </c>
      <c r="D4597" s="572" t="s">
        <v>2743</v>
      </c>
      <c r="E4597" s="571" t="str">
        <f t="shared" si="4255"/>
        <v xml:space="preserve"> FIRE-EXTINGUISHERS</v>
      </c>
      <c r="F4597" s="533" t="s">
        <v>1821</v>
      </c>
      <c r="G4597" s="533" t="s">
        <v>2722</v>
      </c>
      <c r="H4597" s="533">
        <v>480</v>
      </c>
      <c r="I4597" s="533" t="str">
        <f t="shared" ref="I4597:J4597" si="4259">I4595</f>
        <v>Portable fire extinguishers complete with all accessories</v>
      </c>
      <c r="J4597" s="533" t="str">
        <f t="shared" si="4259"/>
        <v>Portable fire extinguishers complete with all accessories</v>
      </c>
      <c r="K4597" s="29" t="s">
        <v>17</v>
      </c>
      <c r="L4597" s="29" t="s">
        <v>443</v>
      </c>
      <c r="M4597" s="29">
        <v>8</v>
      </c>
      <c r="N4597" s="101" t="s">
        <v>39</v>
      </c>
      <c r="O4597" s="4">
        <v>75</v>
      </c>
      <c r="P4597" s="98">
        <v>600</v>
      </c>
      <c r="Q4597" s="25">
        <f t="shared" si="4257"/>
        <v>75</v>
      </c>
      <c r="R4597" s="729">
        <f t="shared" si="4258"/>
        <v>600</v>
      </c>
    </row>
    <row r="4598" spans="1:18" ht="15.75">
      <c r="A4598" s="533" t="s">
        <v>2784</v>
      </c>
      <c r="B4598" s="533">
        <v>10</v>
      </c>
      <c r="C4598" s="533" t="s">
        <v>423</v>
      </c>
      <c r="D4598" s="572" t="s">
        <v>2743</v>
      </c>
      <c r="E4598" s="571" t="str">
        <f t="shared" si="4255"/>
        <v xml:space="preserve"> FIRE-EXTINGUISHERS</v>
      </c>
      <c r="F4598" s="533" t="s">
        <v>1821</v>
      </c>
      <c r="G4598" s="533" t="s">
        <v>2725</v>
      </c>
      <c r="H4598" s="533">
        <v>481</v>
      </c>
      <c r="I4598" s="533" t="str">
        <f t="shared" ref="I4598:J4598" si="4260">I4596</f>
        <v>104416 - FIRE-EXTINGUISHERS</v>
      </c>
      <c r="J4598" s="533" t="str">
        <f t="shared" si="4260"/>
        <v>104416 - FIRE-EXTINGUISHERS</v>
      </c>
      <c r="K4598" s="74" t="s">
        <v>444</v>
      </c>
      <c r="L4598" s="74"/>
      <c r="M4598" s="75"/>
      <c r="N4598" s="12"/>
      <c r="O4598" s="12"/>
      <c r="P4598" s="78"/>
      <c r="Q4598" s="103"/>
    </row>
    <row r="4599" spans="1:18" ht="15.75">
      <c r="A4599" s="533" t="s">
        <v>2784</v>
      </c>
      <c r="B4599" s="533">
        <v>10</v>
      </c>
      <c r="C4599" s="533" t="s">
        <v>423</v>
      </c>
      <c r="D4599" s="10" t="s">
        <v>22</v>
      </c>
      <c r="E4599" s="10" t="s">
        <v>22</v>
      </c>
      <c r="G4599" s="533" t="s">
        <v>2724</v>
      </c>
      <c r="H4599" s="533">
        <v>482</v>
      </c>
      <c r="I4599" s="533" t="str">
        <f t="shared" ref="I4599:J4599" si="4261">I4597</f>
        <v>Portable fire extinguishers complete with all accessories</v>
      </c>
      <c r="J4599" s="533" t="str">
        <f t="shared" si="4261"/>
        <v>Portable fire extinguishers complete with all accessories</v>
      </c>
      <c r="K4599" s="75" t="s">
        <v>22</v>
      </c>
      <c r="L4599" s="75"/>
      <c r="M4599" s="75"/>
      <c r="N4599" s="12"/>
      <c r="O4599" s="12" t="s">
        <v>8</v>
      </c>
      <c r="P4599" s="12">
        <v>3319</v>
      </c>
      <c r="Q4599" s="78"/>
    </row>
    <row r="4600" spans="1:18" ht="15.75">
      <c r="A4600" s="533" t="s">
        <v>2784</v>
      </c>
      <c r="B4600" s="533">
        <v>11</v>
      </c>
      <c r="C4600" s="533" t="s">
        <v>446</v>
      </c>
      <c r="D4600" s="572" t="s">
        <v>1842</v>
      </c>
      <c r="E4600" s="571" t="s">
        <v>1244</v>
      </c>
      <c r="F4600" s="533" t="str">
        <f t="shared" ref="F4600:F4663" si="4262">VLOOKUP(D:D,trade,3,FALSE)</f>
        <v>ME</v>
      </c>
      <c r="G4600" s="533" t="s">
        <v>2725</v>
      </c>
      <c r="H4600" s="533">
        <v>483</v>
      </c>
      <c r="I4600" s="533" t="str">
        <f t="shared" ref="I4600:J4600" si="4263">I4598</f>
        <v>104416 - FIRE-EXTINGUISHERS</v>
      </c>
      <c r="J4600" s="533" t="str">
        <f t="shared" si="4263"/>
        <v>104416 - FIRE-EXTINGUISHERS</v>
      </c>
      <c r="K4600" s="75"/>
      <c r="L4600" s="75"/>
      <c r="M4600" s="99" t="s">
        <v>445</v>
      </c>
      <c r="N4600" s="99"/>
      <c r="O4600" s="99"/>
      <c r="P4600" s="99"/>
      <c r="Q4600" s="99"/>
    </row>
    <row r="4601" spans="1:18" ht="15.75">
      <c r="A4601" s="533" t="s">
        <v>2784</v>
      </c>
      <c r="B4601" s="533">
        <v>11</v>
      </c>
      <c r="C4601" s="533" t="s">
        <v>446</v>
      </c>
      <c r="D4601" s="572" t="s">
        <v>1842</v>
      </c>
      <c r="E4601" s="571" t="s">
        <v>1244</v>
      </c>
      <c r="F4601" s="533" t="str">
        <f t="shared" si="4262"/>
        <v>ME</v>
      </c>
      <c r="G4601" s="533" t="s">
        <v>2725</v>
      </c>
      <c r="H4601" s="533">
        <v>484</v>
      </c>
      <c r="I4601" s="533" t="str">
        <f t="shared" ref="I4601:J4601" si="4264">I4599</f>
        <v>Portable fire extinguishers complete with all accessories</v>
      </c>
      <c r="J4601" s="533" t="str">
        <f t="shared" si="4264"/>
        <v>Portable fire extinguishers complete with all accessories</v>
      </c>
      <c r="K4601" s="75"/>
      <c r="L4601" s="75"/>
      <c r="M4601" s="99" t="s">
        <v>446</v>
      </c>
      <c r="N4601" s="99"/>
      <c r="O4601" s="99"/>
      <c r="P4601" s="99"/>
      <c r="Q4601" s="99"/>
    </row>
    <row r="4602" spans="1:18" ht="15.75">
      <c r="A4602" s="533" t="s">
        <v>2784</v>
      </c>
      <c r="B4602" s="533">
        <v>11</v>
      </c>
      <c r="C4602" s="533" t="s">
        <v>446</v>
      </c>
      <c r="D4602" s="572" t="s">
        <v>1842</v>
      </c>
      <c r="E4602" s="571" t="s">
        <v>1244</v>
      </c>
      <c r="F4602" s="533" t="str">
        <f t="shared" si="4262"/>
        <v>ME</v>
      </c>
      <c r="G4602" s="533" t="s">
        <v>2725</v>
      </c>
      <c r="H4602" s="533">
        <v>485</v>
      </c>
      <c r="I4602" s="533" t="str">
        <f t="shared" ref="I4602:J4602" si="4265">I4600</f>
        <v>104416 - FIRE-EXTINGUISHERS</v>
      </c>
      <c r="J4602" s="533" t="str">
        <f t="shared" si="4265"/>
        <v>104416 - FIRE-EXTINGUISHERS</v>
      </c>
      <c r="K4602" s="20" t="s">
        <v>2</v>
      </c>
      <c r="L4602" s="20" t="s">
        <v>25</v>
      </c>
      <c r="M4602" s="18" t="s">
        <v>4</v>
      </c>
      <c r="N4602" s="18" t="s">
        <v>5</v>
      </c>
      <c r="O4602" s="18" t="s">
        <v>6</v>
      </c>
      <c r="P4602" s="18" t="s">
        <v>7</v>
      </c>
      <c r="Q4602" s="18"/>
    </row>
    <row r="4603" spans="1:18" ht="15.75">
      <c r="A4603" s="533" t="s">
        <v>2784</v>
      </c>
      <c r="B4603" s="533">
        <v>11</v>
      </c>
      <c r="C4603" s="533" t="s">
        <v>446</v>
      </c>
      <c r="D4603" s="572" t="s">
        <v>1842</v>
      </c>
      <c r="E4603" s="571" t="s">
        <v>1244</v>
      </c>
      <c r="F4603" s="533" t="str">
        <f t="shared" si="4262"/>
        <v>ME</v>
      </c>
      <c r="G4603" s="533" t="s">
        <v>2725</v>
      </c>
      <c r="H4603" s="533">
        <v>486</v>
      </c>
      <c r="I4603" s="533" t="str">
        <f t="shared" ref="I4603:J4603" si="4266">I4601</f>
        <v>Portable fire extinguishers complete with all accessories</v>
      </c>
      <c r="J4603" s="533" t="str">
        <f t="shared" si="4266"/>
        <v>Portable fire extinguishers complete with all accessories</v>
      </c>
      <c r="K4603" s="2"/>
      <c r="L4603" s="2"/>
      <c r="M4603" s="29"/>
      <c r="N4603" s="4"/>
      <c r="O4603" s="4"/>
      <c r="P4603" s="4" t="s">
        <v>8</v>
      </c>
      <c r="Q4603" s="4"/>
    </row>
    <row r="4604" spans="1:18" ht="15.75">
      <c r="A4604" s="533" t="s">
        <v>2784</v>
      </c>
      <c r="B4604" s="533">
        <v>11</v>
      </c>
      <c r="C4604" s="533" t="s">
        <v>446</v>
      </c>
      <c r="D4604" s="572" t="s">
        <v>1842</v>
      </c>
      <c r="E4604" s="571" t="s">
        <v>1244</v>
      </c>
      <c r="F4604" s="533" t="str">
        <f t="shared" si="4262"/>
        <v>ME</v>
      </c>
      <c r="G4604" s="533" t="s">
        <v>2725</v>
      </c>
      <c r="H4604" s="533">
        <v>487</v>
      </c>
      <c r="I4604" s="533" t="str">
        <f t="shared" ref="I4604:I4606" si="4267">L4604</f>
        <v>114000 - FOOD SERVICE EQUIPMENT</v>
      </c>
      <c r="J4604" s="533" t="str">
        <f t="shared" ref="J4604:J4606" si="4268">L4604</f>
        <v>114000 - FOOD SERVICE EQUIPMENT</v>
      </c>
      <c r="K4604" s="278"/>
      <c r="L4604" s="278" t="s">
        <v>447</v>
      </c>
      <c r="M4604" s="628"/>
      <c r="N4604" s="273"/>
      <c r="O4604" s="270"/>
      <c r="P4604" s="4"/>
      <c r="Q4604" s="4"/>
    </row>
    <row r="4605" spans="1:18" ht="15.75">
      <c r="A4605" s="533" t="s">
        <v>2784</v>
      </c>
      <c r="B4605" s="533">
        <v>11</v>
      </c>
      <c r="C4605" s="533" t="s">
        <v>446</v>
      </c>
      <c r="D4605" s="572" t="s">
        <v>1842</v>
      </c>
      <c r="E4605" s="571" t="str">
        <f t="shared" ref="E4605:E4668" si="4269">E4604</f>
        <v xml:space="preserve"> FOOD SERVICE EQUIPMENT</v>
      </c>
      <c r="F4605" s="533" t="str">
        <f t="shared" si="4262"/>
        <v>ME</v>
      </c>
      <c r="G4605" s="533" t="s">
        <v>2725</v>
      </c>
      <c r="H4605" s="533">
        <v>488</v>
      </c>
      <c r="I4605" s="533" t="str">
        <f t="shared" si="4267"/>
        <v>KITCHEN AREA</v>
      </c>
      <c r="J4605" s="533" t="str">
        <f t="shared" si="4268"/>
        <v>KITCHEN AREA</v>
      </c>
      <c r="K4605" s="278"/>
      <c r="L4605" s="278" t="s">
        <v>448</v>
      </c>
      <c r="M4605" s="628"/>
      <c r="N4605" s="273"/>
      <c r="O4605" s="270"/>
      <c r="P4605" s="4"/>
      <c r="Q4605" s="4"/>
    </row>
    <row r="4606" spans="1:18" ht="15.75">
      <c r="A4606" s="533" t="s">
        <v>2784</v>
      </c>
      <c r="B4606" s="533">
        <v>11</v>
      </c>
      <c r="C4606" s="533" t="s">
        <v>446</v>
      </c>
      <c r="D4606" s="572" t="s">
        <v>1842</v>
      </c>
      <c r="E4606" s="571" t="str">
        <f t="shared" si="4269"/>
        <v xml:space="preserve"> FOOD SERVICE EQUIPMENT</v>
      </c>
      <c r="F4606" s="533" t="str">
        <f t="shared" si="4262"/>
        <v>ME</v>
      </c>
      <c r="G4606" s="533" t="s">
        <v>2725</v>
      </c>
      <c r="H4606" s="533">
        <v>489</v>
      </c>
      <c r="I4606" s="533" t="str">
        <f t="shared" si="4267"/>
        <v>Storages</v>
      </c>
      <c r="J4606" s="533" t="str">
        <f t="shared" si="4268"/>
        <v>Storages</v>
      </c>
      <c r="K4606" s="278"/>
      <c r="L4606" s="278" t="s">
        <v>449</v>
      </c>
      <c r="M4606" s="250"/>
      <c r="N4606" s="278"/>
      <c r="O4606" s="278"/>
      <c r="P4606" s="4"/>
      <c r="Q4606" s="4"/>
    </row>
    <row r="4607" spans="1:18" ht="15.75">
      <c r="A4607" s="533" t="s">
        <v>2784</v>
      </c>
      <c r="B4607" s="533">
        <v>11</v>
      </c>
      <c r="C4607" s="533" t="s">
        <v>446</v>
      </c>
      <c r="D4607" s="572" t="s">
        <v>1842</v>
      </c>
      <c r="E4607" s="571" t="str">
        <f t="shared" si="4269"/>
        <v xml:space="preserve"> FOOD SERVICE EQUIPMENT</v>
      </c>
      <c r="F4607" s="533" t="str">
        <f t="shared" si="4262"/>
        <v>ME</v>
      </c>
      <c r="G4607" s="533" t="s">
        <v>2722</v>
      </c>
      <c r="H4607" s="533">
        <v>490</v>
      </c>
      <c r="I4607" s="533" t="str">
        <f t="shared" ref="I4607:J4607" si="4270">I4605</f>
        <v>KITCHEN AREA</v>
      </c>
      <c r="J4607" s="533" t="str">
        <f t="shared" si="4270"/>
        <v>KITCHEN AREA</v>
      </c>
      <c r="K4607" s="278" t="s">
        <v>13</v>
      </c>
      <c r="L4607" s="278" t="s">
        <v>450</v>
      </c>
      <c r="M4607" s="629">
        <v>1</v>
      </c>
      <c r="N4607" s="630" t="s">
        <v>39</v>
      </c>
      <c r="O4607" s="630"/>
      <c r="P4607" s="105">
        <v>0</v>
      </c>
      <c r="Q4607" s="25">
        <f t="shared" ref="Q4607:Q4611" si="4271">O4607</f>
        <v>0</v>
      </c>
      <c r="R4607" s="729">
        <f t="shared" ref="R4607:R4611" si="4272">P4607</f>
        <v>0</v>
      </c>
    </row>
    <row r="4608" spans="1:18" ht="15.75">
      <c r="A4608" s="533" t="s">
        <v>2784</v>
      </c>
      <c r="B4608" s="533">
        <v>11</v>
      </c>
      <c r="C4608" s="533" t="s">
        <v>446</v>
      </c>
      <c r="D4608" s="572" t="s">
        <v>1842</v>
      </c>
      <c r="E4608" s="571" t="str">
        <f t="shared" si="4269"/>
        <v xml:space="preserve"> FOOD SERVICE EQUIPMENT</v>
      </c>
      <c r="F4608" s="533" t="str">
        <f t="shared" si="4262"/>
        <v>ME</v>
      </c>
      <c r="G4608" s="533" t="s">
        <v>2722</v>
      </c>
      <c r="H4608" s="533">
        <v>491</v>
      </c>
      <c r="I4608" s="533" t="str">
        <f t="shared" ref="I4608:J4608" si="4273">I4606</f>
        <v>Storages</v>
      </c>
      <c r="J4608" s="533" t="str">
        <f t="shared" si="4273"/>
        <v>Storages</v>
      </c>
      <c r="K4608" s="278" t="s">
        <v>15</v>
      </c>
      <c r="L4608" s="278" t="s">
        <v>451</v>
      </c>
      <c r="M4608" s="629">
        <v>2</v>
      </c>
      <c r="N4608" s="630" t="s">
        <v>39</v>
      </c>
      <c r="O4608" s="630"/>
      <c r="P4608" s="105">
        <v>0</v>
      </c>
      <c r="Q4608" s="25">
        <f t="shared" si="4271"/>
        <v>0</v>
      </c>
      <c r="R4608" s="729">
        <f t="shared" si="4272"/>
        <v>0</v>
      </c>
    </row>
    <row r="4609" spans="1:18" ht="15.75">
      <c r="A4609" s="533" t="s">
        <v>2784</v>
      </c>
      <c r="B4609" s="533">
        <v>11</v>
      </c>
      <c r="C4609" s="533" t="s">
        <v>446</v>
      </c>
      <c r="D4609" s="572" t="s">
        <v>1842</v>
      </c>
      <c r="E4609" s="571" t="str">
        <f t="shared" si="4269"/>
        <v xml:space="preserve"> FOOD SERVICE EQUIPMENT</v>
      </c>
      <c r="F4609" s="533" t="str">
        <f t="shared" si="4262"/>
        <v>ME</v>
      </c>
      <c r="G4609" s="533" t="s">
        <v>2722</v>
      </c>
      <c r="H4609" s="533">
        <v>492</v>
      </c>
      <c r="I4609" s="533" t="str">
        <f t="shared" ref="I4609:J4609" si="4274">I4607</f>
        <v>KITCHEN AREA</v>
      </c>
      <c r="J4609" s="533" t="str">
        <f t="shared" si="4274"/>
        <v>KITCHEN AREA</v>
      </c>
      <c r="K4609" s="278" t="s">
        <v>17</v>
      </c>
      <c r="L4609" s="278" t="s">
        <v>450</v>
      </c>
      <c r="M4609" s="629">
        <v>1</v>
      </c>
      <c r="N4609" s="274" t="s">
        <v>39</v>
      </c>
      <c r="O4609" s="630"/>
      <c r="P4609" s="105">
        <v>0</v>
      </c>
      <c r="Q4609" s="25">
        <f t="shared" si="4271"/>
        <v>0</v>
      </c>
      <c r="R4609" s="729">
        <f t="shared" si="4272"/>
        <v>0</v>
      </c>
    </row>
    <row r="4610" spans="1:18" ht="15.75">
      <c r="A4610" s="533" t="s">
        <v>2784</v>
      </c>
      <c r="B4610" s="533">
        <v>11</v>
      </c>
      <c r="C4610" s="533" t="s">
        <v>446</v>
      </c>
      <c r="D4610" s="572" t="s">
        <v>1842</v>
      </c>
      <c r="E4610" s="571" t="str">
        <f t="shared" si="4269"/>
        <v xml:space="preserve"> FOOD SERVICE EQUIPMENT</v>
      </c>
      <c r="F4610" s="533" t="str">
        <f t="shared" si="4262"/>
        <v>ME</v>
      </c>
      <c r="G4610" s="533" t="s">
        <v>2722</v>
      </c>
      <c r="H4610" s="533">
        <v>493</v>
      </c>
      <c r="I4610" s="533" t="str">
        <f t="shared" ref="I4610:J4610" si="4275">I4608</f>
        <v>Storages</v>
      </c>
      <c r="J4610" s="533" t="str">
        <f t="shared" si="4275"/>
        <v>Storages</v>
      </c>
      <c r="K4610" s="278" t="s">
        <v>19</v>
      </c>
      <c r="L4610" s="278" t="s">
        <v>452</v>
      </c>
      <c r="M4610" s="629">
        <v>14</v>
      </c>
      <c r="N4610" s="274" t="s">
        <v>39</v>
      </c>
      <c r="O4610" s="630"/>
      <c r="P4610" s="105">
        <v>0</v>
      </c>
      <c r="Q4610" s="25">
        <f t="shared" si="4271"/>
        <v>0</v>
      </c>
      <c r="R4610" s="729">
        <f t="shared" si="4272"/>
        <v>0</v>
      </c>
    </row>
    <row r="4611" spans="1:18" ht="15.75">
      <c r="A4611" s="533" t="s">
        <v>2784</v>
      </c>
      <c r="B4611" s="533">
        <v>11</v>
      </c>
      <c r="C4611" s="533" t="s">
        <v>446</v>
      </c>
      <c r="D4611" s="572" t="s">
        <v>1842</v>
      </c>
      <c r="E4611" s="571" t="str">
        <f t="shared" si="4269"/>
        <v xml:space="preserve"> FOOD SERVICE EQUIPMENT</v>
      </c>
      <c r="F4611" s="533" t="str">
        <f t="shared" si="4262"/>
        <v>ME</v>
      </c>
      <c r="G4611" s="533" t="s">
        <v>2722</v>
      </c>
      <c r="H4611" s="533">
        <v>494</v>
      </c>
      <c r="I4611" s="533" t="str">
        <f t="shared" ref="I4611:J4611" si="4276">I4609</f>
        <v>KITCHEN AREA</v>
      </c>
      <c r="J4611" s="533" t="str">
        <f t="shared" si="4276"/>
        <v>KITCHEN AREA</v>
      </c>
      <c r="K4611" s="278" t="s">
        <v>20</v>
      </c>
      <c r="L4611" s="278" t="s">
        <v>452</v>
      </c>
      <c r="M4611" s="629">
        <v>18</v>
      </c>
      <c r="N4611" s="274" t="s">
        <v>39</v>
      </c>
      <c r="O4611" s="630"/>
      <c r="P4611" s="105">
        <v>0</v>
      </c>
      <c r="Q4611" s="25">
        <f t="shared" si="4271"/>
        <v>0</v>
      </c>
      <c r="R4611" s="729">
        <f t="shared" si="4272"/>
        <v>0</v>
      </c>
    </row>
    <row r="4612" spans="1:18" ht="15.75">
      <c r="A4612" s="533" t="s">
        <v>2784</v>
      </c>
      <c r="B4612" s="533">
        <v>11</v>
      </c>
      <c r="C4612" s="533" t="s">
        <v>446</v>
      </c>
      <c r="D4612" s="572" t="s">
        <v>1842</v>
      </c>
      <c r="E4612" s="571" t="str">
        <f t="shared" si="4269"/>
        <v xml:space="preserve"> FOOD SERVICE EQUIPMENT</v>
      </c>
      <c r="F4612" s="533" t="str">
        <f t="shared" si="4262"/>
        <v>ME</v>
      </c>
      <c r="G4612" s="533" t="s">
        <v>2725</v>
      </c>
      <c r="H4612" s="533">
        <v>495</v>
      </c>
      <c r="I4612" s="533" t="str">
        <f>L4612</f>
        <v>Prewash Area</v>
      </c>
      <c r="J4612" s="533" t="str">
        <f>L4612</f>
        <v>Prewash Area</v>
      </c>
      <c r="K4612" s="278"/>
      <c r="L4612" s="278" t="s">
        <v>453</v>
      </c>
      <c r="M4612" s="631"/>
      <c r="N4612" s="278"/>
      <c r="O4612" s="278"/>
      <c r="P4612" s="105"/>
      <c r="Q4612" s="105"/>
    </row>
    <row r="4613" spans="1:18" ht="15.75">
      <c r="A4613" s="533" t="s">
        <v>2784</v>
      </c>
      <c r="B4613" s="533">
        <v>11</v>
      </c>
      <c r="C4613" s="533" t="s">
        <v>446</v>
      </c>
      <c r="D4613" s="572" t="s">
        <v>1842</v>
      </c>
      <c r="E4613" s="571" t="str">
        <f t="shared" si="4269"/>
        <v xml:space="preserve"> FOOD SERVICE EQUIPMENT</v>
      </c>
      <c r="F4613" s="533" t="str">
        <f t="shared" si="4262"/>
        <v>ME</v>
      </c>
      <c r="G4613" s="533" t="s">
        <v>2722</v>
      </c>
      <c r="H4613" s="533">
        <v>496</v>
      </c>
      <c r="I4613" s="533" t="str">
        <f t="shared" ref="I4613:J4613" si="4277">I4611</f>
        <v>KITCHEN AREA</v>
      </c>
      <c r="J4613" s="533" t="str">
        <f t="shared" si="4277"/>
        <v>KITCHEN AREA</v>
      </c>
      <c r="K4613" s="278" t="s">
        <v>21</v>
      </c>
      <c r="L4613" s="278" t="s">
        <v>454</v>
      </c>
      <c r="M4613" s="629">
        <v>1</v>
      </c>
      <c r="N4613" s="274" t="s">
        <v>39</v>
      </c>
      <c r="O4613" s="630"/>
      <c r="P4613" s="105">
        <v>0</v>
      </c>
      <c r="Q4613" s="25">
        <f t="shared" ref="Q4613:Q4619" si="4278">O4613</f>
        <v>0</v>
      </c>
      <c r="R4613" s="729">
        <f t="shared" ref="R4613:R4619" si="4279">P4613</f>
        <v>0</v>
      </c>
    </row>
    <row r="4614" spans="1:18" ht="15.75">
      <c r="A4614" s="533" t="s">
        <v>2784</v>
      </c>
      <c r="B4614" s="533">
        <v>11</v>
      </c>
      <c r="C4614" s="533" t="s">
        <v>446</v>
      </c>
      <c r="D4614" s="572" t="s">
        <v>1842</v>
      </c>
      <c r="E4614" s="571" t="str">
        <f t="shared" si="4269"/>
        <v xml:space="preserve"> FOOD SERVICE EQUIPMENT</v>
      </c>
      <c r="F4614" s="533" t="str">
        <f t="shared" si="4262"/>
        <v>ME</v>
      </c>
      <c r="G4614" s="533" t="s">
        <v>2722</v>
      </c>
      <c r="H4614" s="533">
        <v>497</v>
      </c>
      <c r="I4614" s="533" t="str">
        <f t="shared" ref="I4614:J4614" si="4280">I4612</f>
        <v>Prewash Area</v>
      </c>
      <c r="J4614" s="533" t="str">
        <f t="shared" si="4280"/>
        <v>Prewash Area</v>
      </c>
      <c r="K4614" s="278" t="s">
        <v>45</v>
      </c>
      <c r="L4614" s="278" t="s">
        <v>455</v>
      </c>
      <c r="M4614" s="629">
        <v>1</v>
      </c>
      <c r="N4614" s="274" t="s">
        <v>39</v>
      </c>
      <c r="O4614" s="630"/>
      <c r="P4614" s="105">
        <v>0</v>
      </c>
      <c r="Q4614" s="25">
        <f t="shared" si="4278"/>
        <v>0</v>
      </c>
      <c r="R4614" s="729">
        <f t="shared" si="4279"/>
        <v>0</v>
      </c>
    </row>
    <row r="4615" spans="1:18" ht="15.75">
      <c r="A4615" s="533" t="s">
        <v>2784</v>
      </c>
      <c r="B4615" s="533">
        <v>11</v>
      </c>
      <c r="C4615" s="533" t="s">
        <v>446</v>
      </c>
      <c r="D4615" s="572" t="s">
        <v>1842</v>
      </c>
      <c r="E4615" s="571" t="str">
        <f t="shared" si="4269"/>
        <v xml:space="preserve"> FOOD SERVICE EQUIPMENT</v>
      </c>
      <c r="F4615" s="533" t="str">
        <f t="shared" si="4262"/>
        <v>ME</v>
      </c>
      <c r="G4615" s="533" t="s">
        <v>2722</v>
      </c>
      <c r="H4615" s="533">
        <v>498</v>
      </c>
      <c r="I4615" s="533" t="str">
        <f t="shared" ref="I4615:J4615" si="4281">I4613</f>
        <v>KITCHEN AREA</v>
      </c>
      <c r="J4615" s="533" t="str">
        <f t="shared" si="4281"/>
        <v>KITCHEN AREA</v>
      </c>
      <c r="K4615" s="278" t="s">
        <v>48</v>
      </c>
      <c r="L4615" s="278" t="s">
        <v>456</v>
      </c>
      <c r="M4615" s="629">
        <v>1</v>
      </c>
      <c r="N4615" s="274" t="s">
        <v>39</v>
      </c>
      <c r="O4615" s="630"/>
      <c r="P4615" s="105">
        <v>0</v>
      </c>
      <c r="Q4615" s="25">
        <f t="shared" si="4278"/>
        <v>0</v>
      </c>
      <c r="R4615" s="729">
        <f t="shared" si="4279"/>
        <v>0</v>
      </c>
    </row>
    <row r="4616" spans="1:18" ht="15.75">
      <c r="A4616" s="533" t="s">
        <v>2784</v>
      </c>
      <c r="B4616" s="533">
        <v>11</v>
      </c>
      <c r="C4616" s="533" t="s">
        <v>446</v>
      </c>
      <c r="D4616" s="572" t="s">
        <v>1842</v>
      </c>
      <c r="E4616" s="571" t="str">
        <f t="shared" si="4269"/>
        <v xml:space="preserve"> FOOD SERVICE EQUIPMENT</v>
      </c>
      <c r="F4616" s="533" t="str">
        <f t="shared" si="4262"/>
        <v>ME</v>
      </c>
      <c r="G4616" s="533" t="s">
        <v>2722</v>
      </c>
      <c r="H4616" s="533">
        <v>499</v>
      </c>
      <c r="I4616" s="533" t="str">
        <f t="shared" ref="I4616:J4616" si="4282">I4614</f>
        <v>Prewash Area</v>
      </c>
      <c r="J4616" s="533" t="str">
        <f t="shared" si="4282"/>
        <v>Prewash Area</v>
      </c>
      <c r="K4616" s="278" t="s">
        <v>50</v>
      </c>
      <c r="L4616" s="278" t="s">
        <v>457</v>
      </c>
      <c r="M4616" s="629">
        <v>1</v>
      </c>
      <c r="N4616" s="274" t="s">
        <v>39</v>
      </c>
      <c r="O4616" s="630"/>
      <c r="P4616" s="105">
        <v>0</v>
      </c>
      <c r="Q4616" s="25">
        <f t="shared" si="4278"/>
        <v>0</v>
      </c>
      <c r="R4616" s="729">
        <f t="shared" si="4279"/>
        <v>0</v>
      </c>
    </row>
    <row r="4617" spans="1:18" ht="15.75">
      <c r="A4617" s="533" t="s">
        <v>2784</v>
      </c>
      <c r="B4617" s="533">
        <v>11</v>
      </c>
      <c r="C4617" s="533" t="s">
        <v>446</v>
      </c>
      <c r="D4617" s="572" t="s">
        <v>1842</v>
      </c>
      <c r="E4617" s="571" t="str">
        <f t="shared" si="4269"/>
        <v xml:space="preserve"> FOOD SERVICE EQUIPMENT</v>
      </c>
      <c r="F4617" s="533" t="str">
        <f t="shared" si="4262"/>
        <v>ME</v>
      </c>
      <c r="G4617" s="533" t="s">
        <v>2722</v>
      </c>
      <c r="H4617" s="533">
        <v>500</v>
      </c>
      <c r="I4617" s="533" t="str">
        <f t="shared" ref="I4617:J4617" si="4283">I4615</f>
        <v>KITCHEN AREA</v>
      </c>
      <c r="J4617" s="533" t="str">
        <f t="shared" si="4283"/>
        <v>KITCHEN AREA</v>
      </c>
      <c r="K4617" s="278" t="s">
        <v>76</v>
      </c>
      <c r="L4617" s="278" t="s">
        <v>458</v>
      </c>
      <c r="M4617" s="629">
        <v>1</v>
      </c>
      <c r="N4617" s="274" t="s">
        <v>39</v>
      </c>
      <c r="O4617" s="630"/>
      <c r="P4617" s="105">
        <v>0</v>
      </c>
      <c r="Q4617" s="25">
        <f t="shared" si="4278"/>
        <v>0</v>
      </c>
      <c r="R4617" s="729">
        <f t="shared" si="4279"/>
        <v>0</v>
      </c>
    </row>
    <row r="4618" spans="1:18" ht="15.75">
      <c r="A4618" s="533" t="s">
        <v>2784</v>
      </c>
      <c r="B4618" s="533">
        <v>11</v>
      </c>
      <c r="C4618" s="533" t="s">
        <v>446</v>
      </c>
      <c r="D4618" s="572" t="s">
        <v>1842</v>
      </c>
      <c r="E4618" s="571" t="str">
        <f t="shared" si="4269"/>
        <v xml:space="preserve"> FOOD SERVICE EQUIPMENT</v>
      </c>
      <c r="F4618" s="533" t="str">
        <f t="shared" si="4262"/>
        <v>ME</v>
      </c>
      <c r="G4618" s="533" t="s">
        <v>2722</v>
      </c>
      <c r="H4618" s="533">
        <v>501</v>
      </c>
      <c r="I4618" s="533" t="str">
        <f t="shared" ref="I4618:J4618" si="4284">I4616</f>
        <v>Prewash Area</v>
      </c>
      <c r="J4618" s="533" t="str">
        <f t="shared" si="4284"/>
        <v>Prewash Area</v>
      </c>
      <c r="K4618" s="278" t="s">
        <v>77</v>
      </c>
      <c r="L4618" s="278" t="s">
        <v>459</v>
      </c>
      <c r="M4618" s="278">
        <v>1</v>
      </c>
      <c r="N4618" s="274" t="s">
        <v>39</v>
      </c>
      <c r="O4618" s="630"/>
      <c r="P4618" s="105">
        <v>0</v>
      </c>
      <c r="Q4618" s="25">
        <f t="shared" si="4278"/>
        <v>0</v>
      </c>
      <c r="R4618" s="729">
        <f t="shared" si="4279"/>
        <v>0</v>
      </c>
    </row>
    <row r="4619" spans="1:18" ht="15.75">
      <c r="A4619" s="533" t="s">
        <v>2784</v>
      </c>
      <c r="B4619" s="533">
        <v>11</v>
      </c>
      <c r="C4619" s="533" t="s">
        <v>446</v>
      </c>
      <c r="D4619" s="572" t="s">
        <v>1842</v>
      </c>
      <c r="E4619" s="571" t="str">
        <f t="shared" si="4269"/>
        <v xml:space="preserve"> FOOD SERVICE EQUIPMENT</v>
      </c>
      <c r="F4619" s="533" t="str">
        <f t="shared" si="4262"/>
        <v>ME</v>
      </c>
      <c r="G4619" s="533" t="s">
        <v>2722</v>
      </c>
      <c r="H4619" s="533">
        <v>502</v>
      </c>
      <c r="I4619" s="533" t="str">
        <f t="shared" ref="I4619:J4619" si="4285">I4617</f>
        <v>KITCHEN AREA</v>
      </c>
      <c r="J4619" s="533" t="str">
        <f t="shared" si="4285"/>
        <v>KITCHEN AREA</v>
      </c>
      <c r="K4619" s="278" t="s">
        <v>78</v>
      </c>
      <c r="L4619" s="278" t="s">
        <v>460</v>
      </c>
      <c r="M4619" s="278">
        <v>1</v>
      </c>
      <c r="N4619" s="274" t="s">
        <v>39</v>
      </c>
      <c r="O4619" s="630"/>
      <c r="P4619" s="105">
        <v>0</v>
      </c>
      <c r="Q4619" s="25">
        <f t="shared" si="4278"/>
        <v>0</v>
      </c>
      <c r="R4619" s="729">
        <f t="shared" si="4279"/>
        <v>0</v>
      </c>
    </row>
    <row r="4620" spans="1:18" ht="15.75">
      <c r="A4620" s="533" t="s">
        <v>2784</v>
      </c>
      <c r="B4620" s="533">
        <v>11</v>
      </c>
      <c r="C4620" s="533" t="s">
        <v>446</v>
      </c>
      <c r="D4620" s="572" t="s">
        <v>1842</v>
      </c>
      <c r="E4620" s="571" t="str">
        <f t="shared" si="4269"/>
        <v xml:space="preserve"> FOOD SERVICE EQUIPMENT</v>
      </c>
      <c r="F4620" s="533" t="str">
        <f t="shared" si="4262"/>
        <v>ME</v>
      </c>
      <c r="G4620" s="533" t="s">
        <v>2725</v>
      </c>
      <c r="H4620" s="533">
        <v>503</v>
      </c>
      <c r="I4620" s="533" t="str">
        <f>L4620</f>
        <v>Vegetable Preparation</v>
      </c>
      <c r="J4620" s="533" t="str">
        <f>L4620</f>
        <v>Vegetable Preparation</v>
      </c>
      <c r="K4620" s="278"/>
      <c r="L4620" s="278" t="s">
        <v>1077</v>
      </c>
      <c r="M4620" s="631"/>
      <c r="N4620" s="274"/>
      <c r="O4620" s="630"/>
      <c r="P4620" s="105"/>
      <c r="Q4620" s="105"/>
    </row>
    <row r="4621" spans="1:18" ht="15.75">
      <c r="A4621" s="533" t="s">
        <v>2784</v>
      </c>
      <c r="B4621" s="533">
        <v>11</v>
      </c>
      <c r="C4621" s="533" t="s">
        <v>446</v>
      </c>
      <c r="D4621" s="572" t="s">
        <v>1842</v>
      </c>
      <c r="E4621" s="571" t="str">
        <f t="shared" si="4269"/>
        <v xml:space="preserve"> FOOD SERVICE EQUIPMENT</v>
      </c>
      <c r="F4621" s="533" t="str">
        <f t="shared" si="4262"/>
        <v>ME</v>
      </c>
      <c r="G4621" s="533" t="s">
        <v>2722</v>
      </c>
      <c r="H4621" s="533">
        <v>504</v>
      </c>
      <c r="I4621" s="533" t="str">
        <f t="shared" ref="I4621:J4621" si="4286">I4619</f>
        <v>KITCHEN AREA</v>
      </c>
      <c r="J4621" s="533" t="str">
        <f t="shared" si="4286"/>
        <v>KITCHEN AREA</v>
      </c>
      <c r="K4621" s="278" t="s">
        <v>302</v>
      </c>
      <c r="L4621" s="278" t="s">
        <v>461</v>
      </c>
      <c r="M4621" s="629">
        <v>1</v>
      </c>
      <c r="N4621" s="274" t="s">
        <v>39</v>
      </c>
      <c r="O4621" s="630"/>
      <c r="P4621" s="105">
        <v>0</v>
      </c>
      <c r="Q4621" s="25">
        <f t="shared" ref="Q4621:Q4627" si="4287">O4621</f>
        <v>0</v>
      </c>
      <c r="R4621" s="729">
        <f t="shared" ref="R4621:R4627" si="4288">P4621</f>
        <v>0</v>
      </c>
    </row>
    <row r="4622" spans="1:18" ht="15.75">
      <c r="A4622" s="533" t="s">
        <v>2784</v>
      </c>
      <c r="B4622" s="533">
        <v>11</v>
      </c>
      <c r="C4622" s="533" t="s">
        <v>446</v>
      </c>
      <c r="D4622" s="572" t="s">
        <v>1842</v>
      </c>
      <c r="E4622" s="571" t="str">
        <f t="shared" si="4269"/>
        <v xml:space="preserve"> FOOD SERVICE EQUIPMENT</v>
      </c>
      <c r="F4622" s="533" t="str">
        <f t="shared" si="4262"/>
        <v>ME</v>
      </c>
      <c r="G4622" s="533" t="s">
        <v>2722</v>
      </c>
      <c r="H4622" s="533">
        <v>505</v>
      </c>
      <c r="I4622" s="533" t="str">
        <f t="shared" ref="I4622:J4622" si="4289">I4620</f>
        <v>Vegetable Preparation</v>
      </c>
      <c r="J4622" s="533" t="str">
        <f t="shared" si="4289"/>
        <v>Vegetable Preparation</v>
      </c>
      <c r="K4622" s="278" t="s">
        <v>304</v>
      </c>
      <c r="L4622" s="278" t="s">
        <v>462</v>
      </c>
      <c r="M4622" s="629">
        <v>1</v>
      </c>
      <c r="N4622" s="274" t="s">
        <v>39</v>
      </c>
      <c r="O4622" s="270"/>
      <c r="P4622" s="105">
        <v>0</v>
      </c>
      <c r="Q4622" s="25">
        <f t="shared" si="4287"/>
        <v>0</v>
      </c>
      <c r="R4622" s="729">
        <f t="shared" si="4288"/>
        <v>0</v>
      </c>
    </row>
    <row r="4623" spans="1:18" ht="15.75">
      <c r="A4623" s="533" t="s">
        <v>2784</v>
      </c>
      <c r="B4623" s="533">
        <v>11</v>
      </c>
      <c r="C4623" s="533" t="s">
        <v>446</v>
      </c>
      <c r="D4623" s="572" t="s">
        <v>1842</v>
      </c>
      <c r="E4623" s="571" t="str">
        <f t="shared" si="4269"/>
        <v xml:space="preserve"> FOOD SERVICE EQUIPMENT</v>
      </c>
      <c r="F4623" s="533" t="str">
        <f t="shared" si="4262"/>
        <v>ME</v>
      </c>
      <c r="G4623" s="533" t="s">
        <v>2722</v>
      </c>
      <c r="H4623" s="533">
        <v>506</v>
      </c>
      <c r="I4623" s="533" t="str">
        <f t="shared" ref="I4623:J4623" si="4290">I4621</f>
        <v>KITCHEN AREA</v>
      </c>
      <c r="J4623" s="533" t="str">
        <f t="shared" si="4290"/>
        <v>KITCHEN AREA</v>
      </c>
      <c r="K4623" s="278" t="s">
        <v>13</v>
      </c>
      <c r="L4623" s="278" t="s">
        <v>455</v>
      </c>
      <c r="M4623" s="629">
        <v>2</v>
      </c>
      <c r="N4623" s="274" t="s">
        <v>39</v>
      </c>
      <c r="O4623" s="270"/>
      <c r="P4623" s="105">
        <v>0</v>
      </c>
      <c r="Q4623" s="25">
        <f t="shared" si="4287"/>
        <v>0</v>
      </c>
      <c r="R4623" s="729">
        <f t="shared" si="4288"/>
        <v>0</v>
      </c>
    </row>
    <row r="4624" spans="1:18" ht="15.75">
      <c r="A4624" s="533" t="s">
        <v>2784</v>
      </c>
      <c r="B4624" s="533">
        <v>11</v>
      </c>
      <c r="C4624" s="533" t="s">
        <v>446</v>
      </c>
      <c r="D4624" s="572" t="s">
        <v>1842</v>
      </c>
      <c r="E4624" s="571" t="str">
        <f t="shared" si="4269"/>
        <v xml:space="preserve"> FOOD SERVICE EQUIPMENT</v>
      </c>
      <c r="F4624" s="533" t="str">
        <f t="shared" si="4262"/>
        <v>ME</v>
      </c>
      <c r="G4624" s="533" t="s">
        <v>2722</v>
      </c>
      <c r="H4624" s="533">
        <v>507</v>
      </c>
      <c r="I4624" s="533" t="str">
        <f t="shared" ref="I4624:J4624" si="4291">I4622</f>
        <v>Vegetable Preparation</v>
      </c>
      <c r="J4624" s="533" t="str">
        <f t="shared" si="4291"/>
        <v>Vegetable Preparation</v>
      </c>
      <c r="K4624" s="278" t="s">
        <v>15</v>
      </c>
      <c r="L4624" s="278" t="s">
        <v>463</v>
      </c>
      <c r="M4624" s="629">
        <v>1</v>
      </c>
      <c r="N4624" s="274" t="s">
        <v>39</v>
      </c>
      <c r="O4624" s="270"/>
      <c r="P4624" s="105">
        <v>0</v>
      </c>
      <c r="Q4624" s="25">
        <f t="shared" si="4287"/>
        <v>0</v>
      </c>
      <c r="R4624" s="729">
        <f t="shared" si="4288"/>
        <v>0</v>
      </c>
    </row>
    <row r="4625" spans="1:18" ht="15.75">
      <c r="A4625" s="533" t="s">
        <v>2784</v>
      </c>
      <c r="B4625" s="533">
        <v>11</v>
      </c>
      <c r="C4625" s="533" t="s">
        <v>446</v>
      </c>
      <c r="D4625" s="572" t="s">
        <v>1842</v>
      </c>
      <c r="E4625" s="571" t="str">
        <f t="shared" si="4269"/>
        <v xml:space="preserve"> FOOD SERVICE EQUIPMENT</v>
      </c>
      <c r="F4625" s="533" t="str">
        <f t="shared" si="4262"/>
        <v>ME</v>
      </c>
      <c r="G4625" s="533" t="s">
        <v>2722</v>
      </c>
      <c r="H4625" s="533">
        <v>508</v>
      </c>
      <c r="I4625" s="533" t="str">
        <f t="shared" ref="I4625:J4625" si="4292">I4623</f>
        <v>KITCHEN AREA</v>
      </c>
      <c r="J4625" s="533" t="str">
        <f t="shared" si="4292"/>
        <v>KITCHEN AREA</v>
      </c>
      <c r="K4625" s="278" t="s">
        <v>17</v>
      </c>
      <c r="L4625" s="278" t="s">
        <v>454</v>
      </c>
      <c r="M4625" s="629">
        <v>1</v>
      </c>
      <c r="N4625" s="274" t="s">
        <v>39</v>
      </c>
      <c r="O4625" s="270"/>
      <c r="P4625" s="105">
        <v>0</v>
      </c>
      <c r="Q4625" s="25">
        <f t="shared" si="4287"/>
        <v>0</v>
      </c>
      <c r="R4625" s="729">
        <f t="shared" si="4288"/>
        <v>0</v>
      </c>
    </row>
    <row r="4626" spans="1:18" ht="15.75">
      <c r="A4626" s="533" t="s">
        <v>2784</v>
      </c>
      <c r="B4626" s="533">
        <v>11</v>
      </c>
      <c r="C4626" s="533" t="s">
        <v>446</v>
      </c>
      <c r="D4626" s="572" t="s">
        <v>1842</v>
      </c>
      <c r="E4626" s="571" t="str">
        <f t="shared" si="4269"/>
        <v xml:space="preserve"> FOOD SERVICE EQUIPMENT</v>
      </c>
      <c r="F4626" s="533" t="str">
        <f t="shared" si="4262"/>
        <v>ME</v>
      </c>
      <c r="G4626" s="533" t="s">
        <v>2722</v>
      </c>
      <c r="H4626" s="533">
        <v>509</v>
      </c>
      <c r="I4626" s="533" t="str">
        <f t="shared" ref="I4626:J4626" si="4293">I4624</f>
        <v>Vegetable Preparation</v>
      </c>
      <c r="J4626" s="533" t="str">
        <f t="shared" si="4293"/>
        <v>Vegetable Preparation</v>
      </c>
      <c r="K4626" s="278" t="s">
        <v>19</v>
      </c>
      <c r="L4626" s="278" t="s">
        <v>464</v>
      </c>
      <c r="M4626" s="629">
        <v>1</v>
      </c>
      <c r="N4626" s="274" t="s">
        <v>39</v>
      </c>
      <c r="O4626" s="270"/>
      <c r="P4626" s="105">
        <v>0</v>
      </c>
      <c r="Q4626" s="25">
        <f t="shared" si="4287"/>
        <v>0</v>
      </c>
      <c r="R4626" s="729">
        <f t="shared" si="4288"/>
        <v>0</v>
      </c>
    </row>
    <row r="4627" spans="1:18" ht="15.75">
      <c r="A4627" s="533" t="s">
        <v>2784</v>
      </c>
      <c r="B4627" s="533">
        <v>11</v>
      </c>
      <c r="C4627" s="533" t="s">
        <v>446</v>
      </c>
      <c r="D4627" s="572" t="s">
        <v>1842</v>
      </c>
      <c r="E4627" s="571" t="str">
        <f t="shared" si="4269"/>
        <v xml:space="preserve"> FOOD SERVICE EQUIPMENT</v>
      </c>
      <c r="F4627" s="533" t="str">
        <f t="shared" si="4262"/>
        <v>ME</v>
      </c>
      <c r="G4627" s="533" t="s">
        <v>2722</v>
      </c>
      <c r="H4627" s="533">
        <v>510</v>
      </c>
      <c r="I4627" s="533" t="str">
        <f t="shared" ref="I4627:J4627" si="4294">I4625</f>
        <v>KITCHEN AREA</v>
      </c>
      <c r="J4627" s="533" t="str">
        <f t="shared" si="4294"/>
        <v>KITCHEN AREA</v>
      </c>
      <c r="K4627" s="278" t="s">
        <v>20</v>
      </c>
      <c r="L4627" s="278" t="s">
        <v>465</v>
      </c>
      <c r="M4627" s="278">
        <v>1</v>
      </c>
      <c r="N4627" s="274" t="s">
        <v>39</v>
      </c>
      <c r="O4627" s="270"/>
      <c r="P4627" s="105">
        <v>0</v>
      </c>
      <c r="Q4627" s="25">
        <f t="shared" si="4287"/>
        <v>0</v>
      </c>
      <c r="R4627" s="729">
        <f t="shared" si="4288"/>
        <v>0</v>
      </c>
    </row>
    <row r="4628" spans="1:18" ht="15.75">
      <c r="A4628" s="533" t="s">
        <v>2784</v>
      </c>
      <c r="B4628" s="533">
        <v>11</v>
      </c>
      <c r="C4628" s="533" t="s">
        <v>446</v>
      </c>
      <c r="D4628" s="572" t="s">
        <v>1842</v>
      </c>
      <c r="E4628" s="571" t="str">
        <f t="shared" si="4269"/>
        <v xml:space="preserve"> FOOD SERVICE EQUIPMENT</v>
      </c>
      <c r="F4628" s="533" t="str">
        <f t="shared" si="4262"/>
        <v>ME</v>
      </c>
      <c r="G4628" s="533" t="s">
        <v>2725</v>
      </c>
      <c r="H4628" s="533">
        <v>511</v>
      </c>
      <c r="I4628" s="533" t="str">
        <f>L4628</f>
        <v>Meat &amp; Poultry Preparation</v>
      </c>
      <c r="J4628" s="533" t="str">
        <f>L4628</f>
        <v>Meat &amp; Poultry Preparation</v>
      </c>
      <c r="K4628" s="278"/>
      <c r="L4628" s="278" t="s">
        <v>466</v>
      </c>
      <c r="M4628" s="631"/>
      <c r="N4628" s="273"/>
      <c r="O4628" s="270"/>
      <c r="P4628" s="105"/>
      <c r="Q4628" s="105"/>
    </row>
    <row r="4629" spans="1:18" ht="15.75">
      <c r="A4629" s="533" t="s">
        <v>2784</v>
      </c>
      <c r="B4629" s="533">
        <v>11</v>
      </c>
      <c r="C4629" s="533" t="s">
        <v>446</v>
      </c>
      <c r="D4629" s="572" t="s">
        <v>1842</v>
      </c>
      <c r="E4629" s="571" t="str">
        <f t="shared" si="4269"/>
        <v xml:space="preserve"> FOOD SERVICE EQUIPMENT</v>
      </c>
      <c r="F4629" s="533" t="str">
        <f t="shared" si="4262"/>
        <v>ME</v>
      </c>
      <c r="G4629" s="533" t="s">
        <v>2722</v>
      </c>
      <c r="H4629" s="533">
        <v>512</v>
      </c>
      <c r="I4629" s="533" t="str">
        <f t="shared" ref="I4629:J4629" si="4295">I4627</f>
        <v>KITCHEN AREA</v>
      </c>
      <c r="J4629" s="533" t="str">
        <f t="shared" si="4295"/>
        <v>KITCHEN AREA</v>
      </c>
      <c r="K4629" s="278" t="s">
        <v>21</v>
      </c>
      <c r="L4629" s="278" t="s">
        <v>467</v>
      </c>
      <c r="M4629" s="629">
        <v>1</v>
      </c>
      <c r="N4629" s="274" t="s">
        <v>39</v>
      </c>
      <c r="O4629" s="630"/>
      <c r="P4629" s="105">
        <v>0</v>
      </c>
      <c r="Q4629" s="25">
        <f t="shared" ref="Q4629:Q4635" si="4296">O4629</f>
        <v>0</v>
      </c>
      <c r="R4629" s="729">
        <f t="shared" ref="R4629:R4635" si="4297">P4629</f>
        <v>0</v>
      </c>
    </row>
    <row r="4630" spans="1:18" ht="15.75">
      <c r="A4630" s="533" t="s">
        <v>2784</v>
      </c>
      <c r="B4630" s="533">
        <v>11</v>
      </c>
      <c r="C4630" s="533" t="s">
        <v>446</v>
      </c>
      <c r="D4630" s="572" t="s">
        <v>1842</v>
      </c>
      <c r="E4630" s="571" t="str">
        <f t="shared" si="4269"/>
        <v xml:space="preserve"> FOOD SERVICE EQUIPMENT</v>
      </c>
      <c r="F4630" s="533" t="str">
        <f t="shared" si="4262"/>
        <v>ME</v>
      </c>
      <c r="G4630" s="533" t="s">
        <v>2722</v>
      </c>
      <c r="H4630" s="533">
        <v>513</v>
      </c>
      <c r="I4630" s="533" t="str">
        <f t="shared" ref="I4630:J4630" si="4298">I4628</f>
        <v>Meat &amp; Poultry Preparation</v>
      </c>
      <c r="J4630" s="533" t="str">
        <f t="shared" si="4298"/>
        <v>Meat &amp; Poultry Preparation</v>
      </c>
      <c r="K4630" s="278" t="s">
        <v>45</v>
      </c>
      <c r="L4630" s="278" t="s">
        <v>468</v>
      </c>
      <c r="M4630" s="233">
        <v>1</v>
      </c>
      <c r="N4630" s="236" t="s">
        <v>39</v>
      </c>
      <c r="O4630" s="236"/>
      <c r="P4630" s="105">
        <v>0</v>
      </c>
      <c r="Q4630" s="25">
        <f t="shared" si="4296"/>
        <v>0</v>
      </c>
      <c r="R4630" s="729">
        <f t="shared" si="4297"/>
        <v>0</v>
      </c>
    </row>
    <row r="4631" spans="1:18" ht="15.75">
      <c r="A4631" s="533" t="s">
        <v>2784</v>
      </c>
      <c r="B4631" s="533">
        <v>11</v>
      </c>
      <c r="C4631" s="533" t="s">
        <v>446</v>
      </c>
      <c r="D4631" s="572" t="s">
        <v>1842</v>
      </c>
      <c r="E4631" s="571" t="str">
        <f t="shared" si="4269"/>
        <v xml:space="preserve"> FOOD SERVICE EQUIPMENT</v>
      </c>
      <c r="F4631" s="533" t="str">
        <f t="shared" si="4262"/>
        <v>ME</v>
      </c>
      <c r="G4631" s="533" t="s">
        <v>2722</v>
      </c>
      <c r="H4631" s="533">
        <v>514</v>
      </c>
      <c r="I4631" s="533" t="str">
        <f t="shared" ref="I4631:J4631" si="4299">I4629</f>
        <v>KITCHEN AREA</v>
      </c>
      <c r="J4631" s="533" t="str">
        <f t="shared" si="4299"/>
        <v>KITCHEN AREA</v>
      </c>
      <c r="K4631" s="278" t="s">
        <v>48</v>
      </c>
      <c r="L4631" s="278" t="s">
        <v>455</v>
      </c>
      <c r="M4631" s="629">
        <v>2</v>
      </c>
      <c r="N4631" s="274" t="s">
        <v>39</v>
      </c>
      <c r="O4631" s="630"/>
      <c r="P4631" s="105">
        <v>0</v>
      </c>
      <c r="Q4631" s="25">
        <f t="shared" si="4296"/>
        <v>0</v>
      </c>
      <c r="R4631" s="729">
        <f t="shared" si="4297"/>
        <v>0</v>
      </c>
    </row>
    <row r="4632" spans="1:18" ht="15.75">
      <c r="A4632" s="533" t="s">
        <v>2784</v>
      </c>
      <c r="B4632" s="533">
        <v>11</v>
      </c>
      <c r="C4632" s="533" t="s">
        <v>446</v>
      </c>
      <c r="D4632" s="572" t="s">
        <v>1842</v>
      </c>
      <c r="E4632" s="571" t="str">
        <f t="shared" si="4269"/>
        <v xml:space="preserve"> FOOD SERVICE EQUIPMENT</v>
      </c>
      <c r="F4632" s="533" t="str">
        <f t="shared" si="4262"/>
        <v>ME</v>
      </c>
      <c r="G4632" s="533" t="s">
        <v>2722</v>
      </c>
      <c r="H4632" s="533">
        <v>515</v>
      </c>
      <c r="I4632" s="533" t="str">
        <f t="shared" ref="I4632:J4632" si="4300">I4630</f>
        <v>Meat &amp; Poultry Preparation</v>
      </c>
      <c r="J4632" s="533" t="str">
        <f t="shared" si="4300"/>
        <v>Meat &amp; Poultry Preparation</v>
      </c>
      <c r="K4632" s="278" t="s">
        <v>50</v>
      </c>
      <c r="L4632" s="278" t="s">
        <v>469</v>
      </c>
      <c r="M4632" s="629">
        <v>1</v>
      </c>
      <c r="N4632" s="274" t="s">
        <v>39</v>
      </c>
      <c r="O4632" s="630"/>
      <c r="P4632" s="105">
        <v>0</v>
      </c>
      <c r="Q4632" s="25">
        <f t="shared" si="4296"/>
        <v>0</v>
      </c>
      <c r="R4632" s="729">
        <f t="shared" si="4297"/>
        <v>0</v>
      </c>
    </row>
    <row r="4633" spans="1:18" ht="15.75">
      <c r="A4633" s="533" t="s">
        <v>2784</v>
      </c>
      <c r="B4633" s="533">
        <v>11</v>
      </c>
      <c r="C4633" s="533" t="s">
        <v>446</v>
      </c>
      <c r="D4633" s="572" t="s">
        <v>1842</v>
      </c>
      <c r="E4633" s="571" t="str">
        <f t="shared" si="4269"/>
        <v xml:space="preserve"> FOOD SERVICE EQUIPMENT</v>
      </c>
      <c r="F4633" s="533" t="str">
        <f t="shared" si="4262"/>
        <v>ME</v>
      </c>
      <c r="G4633" s="533" t="s">
        <v>2722</v>
      </c>
      <c r="H4633" s="533">
        <v>516</v>
      </c>
      <c r="I4633" s="533" t="str">
        <f t="shared" ref="I4633:J4633" si="4301">I4631</f>
        <v>KITCHEN AREA</v>
      </c>
      <c r="J4633" s="533" t="str">
        <f t="shared" si="4301"/>
        <v>KITCHEN AREA</v>
      </c>
      <c r="K4633" s="278" t="s">
        <v>76</v>
      </c>
      <c r="L4633" s="278" t="s">
        <v>470</v>
      </c>
      <c r="M4633" s="629">
        <v>1</v>
      </c>
      <c r="N4633" s="274" t="s">
        <v>39</v>
      </c>
      <c r="O4633" s="630"/>
      <c r="P4633" s="105">
        <v>0</v>
      </c>
      <c r="Q4633" s="25">
        <f t="shared" si="4296"/>
        <v>0</v>
      </c>
      <c r="R4633" s="729">
        <f t="shared" si="4297"/>
        <v>0</v>
      </c>
    </row>
    <row r="4634" spans="1:18" ht="15.75">
      <c r="A4634" s="533" t="s">
        <v>2784</v>
      </c>
      <c r="B4634" s="533">
        <v>11</v>
      </c>
      <c r="C4634" s="533" t="s">
        <v>446</v>
      </c>
      <c r="D4634" s="572" t="s">
        <v>1842</v>
      </c>
      <c r="E4634" s="571" t="str">
        <f t="shared" si="4269"/>
        <v xml:space="preserve"> FOOD SERVICE EQUIPMENT</v>
      </c>
      <c r="F4634" s="533" t="str">
        <f t="shared" si="4262"/>
        <v>ME</v>
      </c>
      <c r="G4634" s="533" t="s">
        <v>2722</v>
      </c>
      <c r="H4634" s="533">
        <v>517</v>
      </c>
      <c r="I4634" s="533" t="str">
        <f t="shared" ref="I4634:J4634" si="4302">I4632</f>
        <v>Meat &amp; Poultry Preparation</v>
      </c>
      <c r="J4634" s="533" t="str">
        <f t="shared" si="4302"/>
        <v>Meat &amp; Poultry Preparation</v>
      </c>
      <c r="K4634" s="278" t="s">
        <v>77</v>
      </c>
      <c r="L4634" s="278" t="s">
        <v>464</v>
      </c>
      <c r="M4634" s="629">
        <v>1</v>
      </c>
      <c r="N4634" s="274" t="s">
        <v>39</v>
      </c>
      <c r="O4634" s="630"/>
      <c r="P4634" s="105">
        <v>0</v>
      </c>
      <c r="Q4634" s="25">
        <f t="shared" si="4296"/>
        <v>0</v>
      </c>
      <c r="R4634" s="729">
        <f t="shared" si="4297"/>
        <v>0</v>
      </c>
    </row>
    <row r="4635" spans="1:18" ht="15.75">
      <c r="A4635" s="533" t="s">
        <v>2784</v>
      </c>
      <c r="B4635" s="533">
        <v>11</v>
      </c>
      <c r="C4635" s="533" t="s">
        <v>446</v>
      </c>
      <c r="D4635" s="572" t="s">
        <v>1842</v>
      </c>
      <c r="E4635" s="571" t="str">
        <f t="shared" si="4269"/>
        <v xml:space="preserve"> FOOD SERVICE EQUIPMENT</v>
      </c>
      <c r="F4635" s="533" t="str">
        <f t="shared" si="4262"/>
        <v>ME</v>
      </c>
      <c r="G4635" s="533" t="s">
        <v>2722</v>
      </c>
      <c r="H4635" s="533">
        <v>518</v>
      </c>
      <c r="I4635" s="533" t="str">
        <f t="shared" ref="I4635:J4635" si="4303">I4633</f>
        <v>KITCHEN AREA</v>
      </c>
      <c r="J4635" s="533" t="str">
        <f t="shared" si="4303"/>
        <v>KITCHEN AREA</v>
      </c>
      <c r="K4635" s="278" t="s">
        <v>78</v>
      </c>
      <c r="L4635" s="278" t="s">
        <v>471</v>
      </c>
      <c r="M4635" s="278">
        <v>1</v>
      </c>
      <c r="N4635" s="274" t="s">
        <v>39</v>
      </c>
      <c r="O4635" s="630"/>
      <c r="P4635" s="105">
        <v>0</v>
      </c>
      <c r="Q4635" s="25">
        <f t="shared" si="4296"/>
        <v>0</v>
      </c>
      <c r="R4635" s="729">
        <f t="shared" si="4297"/>
        <v>0</v>
      </c>
    </row>
    <row r="4636" spans="1:18" ht="15.75">
      <c r="A4636" s="533" t="s">
        <v>2784</v>
      </c>
      <c r="B4636" s="533">
        <v>11</v>
      </c>
      <c r="C4636" s="533" t="s">
        <v>446</v>
      </c>
      <c r="D4636" s="572" t="s">
        <v>1842</v>
      </c>
      <c r="E4636" s="571" t="str">
        <f t="shared" si="4269"/>
        <v xml:space="preserve"> FOOD SERVICE EQUIPMENT</v>
      </c>
      <c r="F4636" s="533" t="str">
        <f t="shared" si="4262"/>
        <v>ME</v>
      </c>
      <c r="G4636" s="533" t="s">
        <v>2725</v>
      </c>
      <c r="H4636" s="533">
        <v>519</v>
      </c>
      <c r="I4636" s="533" t="str">
        <f>L4636</f>
        <v>Bakery &amp; Pastry</v>
      </c>
      <c r="J4636" s="533" t="str">
        <f>L4636</f>
        <v>Bakery &amp; Pastry</v>
      </c>
      <c r="K4636" s="278"/>
      <c r="L4636" s="278" t="s">
        <v>472</v>
      </c>
      <c r="M4636" s="631"/>
      <c r="N4636" s="273"/>
      <c r="O4636" s="270"/>
      <c r="P4636" s="105"/>
      <c r="Q4636" s="105"/>
    </row>
    <row r="4637" spans="1:18" ht="15.75">
      <c r="A4637" s="533" t="s">
        <v>2784</v>
      </c>
      <c r="B4637" s="533">
        <v>11</v>
      </c>
      <c r="C4637" s="533" t="s">
        <v>446</v>
      </c>
      <c r="D4637" s="572" t="s">
        <v>1842</v>
      </c>
      <c r="E4637" s="571" t="str">
        <f t="shared" si="4269"/>
        <v xml:space="preserve"> FOOD SERVICE EQUIPMENT</v>
      </c>
      <c r="F4637" s="533" t="str">
        <f t="shared" si="4262"/>
        <v>ME</v>
      </c>
      <c r="G4637" s="533" t="s">
        <v>2722</v>
      </c>
      <c r="H4637" s="533">
        <v>520</v>
      </c>
      <c r="I4637" s="533" t="str">
        <f t="shared" ref="I4637:J4637" si="4304">I4635</f>
        <v>KITCHEN AREA</v>
      </c>
      <c r="J4637" s="533" t="str">
        <f t="shared" si="4304"/>
        <v>KITCHEN AREA</v>
      </c>
      <c r="K4637" s="278" t="s">
        <v>302</v>
      </c>
      <c r="L4637" s="278" t="s">
        <v>473</v>
      </c>
      <c r="M4637" s="233">
        <v>1</v>
      </c>
      <c r="N4637" s="274" t="s">
        <v>39</v>
      </c>
      <c r="O4637" s="274"/>
      <c r="P4637" s="105">
        <v>0</v>
      </c>
      <c r="Q4637" s="25">
        <f t="shared" ref="Q4637:Q4650" si="4305">O4637</f>
        <v>0</v>
      </c>
      <c r="R4637" s="729">
        <f t="shared" ref="R4637:R4650" si="4306">P4637</f>
        <v>0</v>
      </c>
    </row>
    <row r="4638" spans="1:18" ht="15.75">
      <c r="A4638" s="533" t="s">
        <v>2784</v>
      </c>
      <c r="B4638" s="533">
        <v>11</v>
      </c>
      <c r="C4638" s="533" t="s">
        <v>446</v>
      </c>
      <c r="D4638" s="572" t="s">
        <v>1842</v>
      </c>
      <c r="E4638" s="571" t="str">
        <f t="shared" si="4269"/>
        <v xml:space="preserve"> FOOD SERVICE EQUIPMENT</v>
      </c>
      <c r="F4638" s="533" t="str">
        <f t="shared" si="4262"/>
        <v>ME</v>
      </c>
      <c r="G4638" s="533" t="s">
        <v>2722</v>
      </c>
      <c r="H4638" s="533">
        <v>521</v>
      </c>
      <c r="I4638" s="533" t="str">
        <f t="shared" ref="I4638:J4638" si="4307">I4636</f>
        <v>Bakery &amp; Pastry</v>
      </c>
      <c r="J4638" s="533" t="str">
        <f t="shared" si="4307"/>
        <v>Bakery &amp; Pastry</v>
      </c>
      <c r="K4638" s="278" t="s">
        <v>304</v>
      </c>
      <c r="L4638" s="278" t="s">
        <v>469</v>
      </c>
      <c r="M4638" s="629">
        <v>2</v>
      </c>
      <c r="N4638" s="274" t="s">
        <v>39</v>
      </c>
      <c r="O4638" s="630"/>
      <c r="P4638" s="105">
        <v>0</v>
      </c>
      <c r="Q4638" s="25">
        <f t="shared" si="4305"/>
        <v>0</v>
      </c>
      <c r="R4638" s="729">
        <f t="shared" si="4306"/>
        <v>0</v>
      </c>
    </row>
    <row r="4639" spans="1:18" ht="15.75">
      <c r="A4639" s="533" t="s">
        <v>2784</v>
      </c>
      <c r="B4639" s="533">
        <v>11</v>
      </c>
      <c r="C4639" s="533" t="s">
        <v>446</v>
      </c>
      <c r="D4639" s="572" t="s">
        <v>1842</v>
      </c>
      <c r="E4639" s="571" t="str">
        <f t="shared" si="4269"/>
        <v xml:space="preserve"> FOOD SERVICE EQUIPMENT</v>
      </c>
      <c r="F4639" s="533" t="str">
        <f t="shared" si="4262"/>
        <v>ME</v>
      </c>
      <c r="G4639" s="533" t="s">
        <v>2722</v>
      </c>
      <c r="H4639" s="533">
        <v>522</v>
      </c>
      <c r="I4639" s="533" t="str">
        <f t="shared" ref="I4639:J4639" si="4308">I4637</f>
        <v>KITCHEN AREA</v>
      </c>
      <c r="J4639" s="533" t="str">
        <f t="shared" si="4308"/>
        <v>KITCHEN AREA</v>
      </c>
      <c r="K4639" s="278" t="s">
        <v>306</v>
      </c>
      <c r="L4639" s="278" t="s">
        <v>455</v>
      </c>
      <c r="M4639" s="629">
        <v>2</v>
      </c>
      <c r="N4639" s="274" t="s">
        <v>39</v>
      </c>
      <c r="O4639" s="630"/>
      <c r="P4639" s="105">
        <v>0</v>
      </c>
      <c r="Q4639" s="25">
        <f t="shared" si="4305"/>
        <v>0</v>
      </c>
      <c r="R4639" s="729">
        <f t="shared" si="4306"/>
        <v>0</v>
      </c>
    </row>
    <row r="4640" spans="1:18" ht="15.75">
      <c r="A4640" s="533" t="s">
        <v>2784</v>
      </c>
      <c r="B4640" s="533">
        <v>11</v>
      </c>
      <c r="C4640" s="533" t="s">
        <v>446</v>
      </c>
      <c r="D4640" s="572" t="s">
        <v>1842</v>
      </c>
      <c r="E4640" s="571" t="str">
        <f t="shared" si="4269"/>
        <v xml:space="preserve"> FOOD SERVICE EQUIPMENT</v>
      </c>
      <c r="F4640" s="533" t="str">
        <f t="shared" si="4262"/>
        <v>ME</v>
      </c>
      <c r="G4640" s="533" t="s">
        <v>2722</v>
      </c>
      <c r="H4640" s="533">
        <v>523</v>
      </c>
      <c r="I4640" s="533" t="str">
        <f t="shared" ref="I4640:J4640" si="4309">I4638</f>
        <v>Bakery &amp; Pastry</v>
      </c>
      <c r="J4640" s="533" t="str">
        <f t="shared" si="4309"/>
        <v>Bakery &amp; Pastry</v>
      </c>
      <c r="K4640" s="278" t="s">
        <v>341</v>
      </c>
      <c r="L4640" s="278" t="s">
        <v>474</v>
      </c>
      <c r="M4640" s="629">
        <v>1</v>
      </c>
      <c r="N4640" s="274" t="s">
        <v>39</v>
      </c>
      <c r="O4640" s="630"/>
      <c r="P4640" s="105">
        <v>0</v>
      </c>
      <c r="Q4640" s="25">
        <f t="shared" si="4305"/>
        <v>0</v>
      </c>
      <c r="R4640" s="729">
        <f t="shared" si="4306"/>
        <v>0</v>
      </c>
    </row>
    <row r="4641" spans="1:18" ht="15.75">
      <c r="A4641" s="533" t="s">
        <v>2784</v>
      </c>
      <c r="B4641" s="533">
        <v>11</v>
      </c>
      <c r="C4641" s="533" t="s">
        <v>446</v>
      </c>
      <c r="D4641" s="572" t="s">
        <v>1842</v>
      </c>
      <c r="E4641" s="571" t="str">
        <f t="shared" si="4269"/>
        <v xml:space="preserve"> FOOD SERVICE EQUIPMENT</v>
      </c>
      <c r="F4641" s="533" t="str">
        <f t="shared" si="4262"/>
        <v>ME</v>
      </c>
      <c r="G4641" s="533" t="s">
        <v>2722</v>
      </c>
      <c r="H4641" s="533">
        <v>524</v>
      </c>
      <c r="I4641" s="533" t="str">
        <f t="shared" ref="I4641:J4641" si="4310">I4639</f>
        <v>KITCHEN AREA</v>
      </c>
      <c r="J4641" s="533" t="str">
        <f t="shared" si="4310"/>
        <v>KITCHEN AREA</v>
      </c>
      <c r="K4641" s="278" t="s">
        <v>343</v>
      </c>
      <c r="L4641" s="278" t="s">
        <v>475</v>
      </c>
      <c r="M4641" s="629">
        <v>1</v>
      </c>
      <c r="N4641" s="274" t="s">
        <v>39</v>
      </c>
      <c r="O4641" s="630"/>
      <c r="P4641" s="105">
        <v>0</v>
      </c>
      <c r="Q4641" s="25">
        <f t="shared" si="4305"/>
        <v>0</v>
      </c>
      <c r="R4641" s="729">
        <f t="shared" si="4306"/>
        <v>0</v>
      </c>
    </row>
    <row r="4642" spans="1:18" ht="15.75">
      <c r="A4642" s="533" t="s">
        <v>2784</v>
      </c>
      <c r="B4642" s="533">
        <v>11</v>
      </c>
      <c r="C4642" s="533" t="s">
        <v>446</v>
      </c>
      <c r="D4642" s="572" t="s">
        <v>1842</v>
      </c>
      <c r="E4642" s="571" t="str">
        <f t="shared" si="4269"/>
        <v xml:space="preserve"> FOOD SERVICE EQUIPMENT</v>
      </c>
      <c r="F4642" s="533" t="str">
        <f t="shared" si="4262"/>
        <v>ME</v>
      </c>
      <c r="G4642" s="533" t="s">
        <v>2722</v>
      </c>
      <c r="H4642" s="533">
        <v>525</v>
      </c>
      <c r="I4642" s="533" t="str">
        <f t="shared" ref="I4642:J4642" si="4311">I4640</f>
        <v>Bakery &amp; Pastry</v>
      </c>
      <c r="J4642" s="533" t="str">
        <f t="shared" si="4311"/>
        <v>Bakery &amp; Pastry</v>
      </c>
      <c r="K4642" s="278" t="s">
        <v>83</v>
      </c>
      <c r="L4642" s="278" t="s">
        <v>476</v>
      </c>
      <c r="M4642" s="629">
        <v>1</v>
      </c>
      <c r="N4642" s="274" t="s">
        <v>39</v>
      </c>
      <c r="O4642" s="630"/>
      <c r="P4642" s="105">
        <v>0</v>
      </c>
      <c r="Q4642" s="25">
        <f t="shared" si="4305"/>
        <v>0</v>
      </c>
      <c r="R4642" s="729">
        <f t="shared" si="4306"/>
        <v>0</v>
      </c>
    </row>
    <row r="4643" spans="1:18" ht="15.75">
      <c r="A4643" s="533" t="s">
        <v>2784</v>
      </c>
      <c r="B4643" s="533">
        <v>11</v>
      </c>
      <c r="C4643" s="533" t="s">
        <v>446</v>
      </c>
      <c r="D4643" s="572" t="s">
        <v>1842</v>
      </c>
      <c r="E4643" s="571" t="str">
        <f t="shared" si="4269"/>
        <v xml:space="preserve"> FOOD SERVICE EQUIPMENT</v>
      </c>
      <c r="F4643" s="533" t="str">
        <f t="shared" si="4262"/>
        <v>ME</v>
      </c>
      <c r="G4643" s="533" t="s">
        <v>2722</v>
      </c>
      <c r="H4643" s="533">
        <v>526</v>
      </c>
      <c r="I4643" s="533" t="str">
        <f t="shared" ref="I4643:J4643" si="4312">I4641</f>
        <v>KITCHEN AREA</v>
      </c>
      <c r="J4643" s="533" t="str">
        <f t="shared" si="4312"/>
        <v>KITCHEN AREA</v>
      </c>
      <c r="K4643" s="278" t="s">
        <v>13</v>
      </c>
      <c r="L4643" s="278" t="s">
        <v>464</v>
      </c>
      <c r="M4643" s="629">
        <v>1</v>
      </c>
      <c r="N4643" s="274" t="s">
        <v>39</v>
      </c>
      <c r="O4643" s="630"/>
      <c r="P4643" s="105">
        <v>0</v>
      </c>
      <c r="Q4643" s="25">
        <f t="shared" si="4305"/>
        <v>0</v>
      </c>
      <c r="R4643" s="729">
        <f t="shared" si="4306"/>
        <v>0</v>
      </c>
    </row>
    <row r="4644" spans="1:18" ht="15.75">
      <c r="A4644" s="533" t="s">
        <v>2784</v>
      </c>
      <c r="B4644" s="533">
        <v>11</v>
      </c>
      <c r="C4644" s="533" t="s">
        <v>446</v>
      </c>
      <c r="D4644" s="572" t="s">
        <v>1842</v>
      </c>
      <c r="E4644" s="571" t="str">
        <f t="shared" si="4269"/>
        <v xml:space="preserve"> FOOD SERVICE EQUIPMENT</v>
      </c>
      <c r="F4644" s="533" t="str">
        <f t="shared" si="4262"/>
        <v>ME</v>
      </c>
      <c r="G4644" s="533" t="s">
        <v>2722</v>
      </c>
      <c r="H4644" s="533">
        <v>527</v>
      </c>
      <c r="I4644" s="533" t="str">
        <f t="shared" ref="I4644:J4644" si="4313">I4642</f>
        <v>Bakery &amp; Pastry</v>
      </c>
      <c r="J4644" s="533" t="str">
        <f t="shared" si="4313"/>
        <v>Bakery &amp; Pastry</v>
      </c>
      <c r="K4644" s="278" t="s">
        <v>15</v>
      </c>
      <c r="L4644" s="278" t="s">
        <v>477</v>
      </c>
      <c r="M4644" s="629">
        <v>1</v>
      </c>
      <c r="N4644" s="274" t="s">
        <v>39</v>
      </c>
      <c r="O4644" s="630"/>
      <c r="P4644" s="105">
        <v>0</v>
      </c>
      <c r="Q4644" s="25">
        <f t="shared" si="4305"/>
        <v>0</v>
      </c>
      <c r="R4644" s="729">
        <f t="shared" si="4306"/>
        <v>0</v>
      </c>
    </row>
    <row r="4645" spans="1:18" ht="15.75">
      <c r="A4645" s="533" t="s">
        <v>2784</v>
      </c>
      <c r="B4645" s="533">
        <v>11</v>
      </c>
      <c r="C4645" s="533" t="s">
        <v>446</v>
      </c>
      <c r="D4645" s="572" t="s">
        <v>1842</v>
      </c>
      <c r="E4645" s="571" t="str">
        <f t="shared" si="4269"/>
        <v xml:space="preserve"> FOOD SERVICE EQUIPMENT</v>
      </c>
      <c r="F4645" s="533" t="str">
        <f t="shared" si="4262"/>
        <v>ME</v>
      </c>
      <c r="G4645" s="533" t="s">
        <v>2722</v>
      </c>
      <c r="H4645" s="533">
        <v>528</v>
      </c>
      <c r="I4645" s="533" t="str">
        <f t="shared" ref="I4645:J4645" si="4314">I4643</f>
        <v>KITCHEN AREA</v>
      </c>
      <c r="J4645" s="533" t="str">
        <f t="shared" si="4314"/>
        <v>KITCHEN AREA</v>
      </c>
      <c r="K4645" s="278" t="s">
        <v>17</v>
      </c>
      <c r="L4645" s="278" t="s">
        <v>478</v>
      </c>
      <c r="M4645" s="629">
        <v>1</v>
      </c>
      <c r="N4645" s="274" t="s">
        <v>39</v>
      </c>
      <c r="O4645" s="630"/>
      <c r="P4645" s="105">
        <v>0</v>
      </c>
      <c r="Q4645" s="25">
        <f t="shared" si="4305"/>
        <v>0</v>
      </c>
      <c r="R4645" s="729">
        <f t="shared" si="4306"/>
        <v>0</v>
      </c>
    </row>
    <row r="4646" spans="1:18" ht="15.75">
      <c r="A4646" s="533" t="s">
        <v>2784</v>
      </c>
      <c r="B4646" s="533">
        <v>11</v>
      </c>
      <c r="C4646" s="533" t="s">
        <v>446</v>
      </c>
      <c r="D4646" s="572" t="s">
        <v>1842</v>
      </c>
      <c r="E4646" s="571" t="str">
        <f t="shared" si="4269"/>
        <v xml:space="preserve"> FOOD SERVICE EQUIPMENT</v>
      </c>
      <c r="F4646" s="533" t="str">
        <f t="shared" si="4262"/>
        <v>ME</v>
      </c>
      <c r="G4646" s="533" t="s">
        <v>2722</v>
      </c>
      <c r="H4646" s="533">
        <v>529</v>
      </c>
      <c r="I4646" s="533" t="str">
        <f t="shared" ref="I4646:J4646" si="4315">I4644</f>
        <v>Bakery &amp; Pastry</v>
      </c>
      <c r="J4646" s="533" t="str">
        <f t="shared" si="4315"/>
        <v>Bakery &amp; Pastry</v>
      </c>
      <c r="K4646" s="278" t="s">
        <v>19</v>
      </c>
      <c r="L4646" s="278" t="s">
        <v>479</v>
      </c>
      <c r="M4646" s="629">
        <v>1</v>
      </c>
      <c r="N4646" s="274" t="s">
        <v>39</v>
      </c>
      <c r="O4646" s="630"/>
      <c r="P4646" s="105">
        <v>0</v>
      </c>
      <c r="Q4646" s="25">
        <f t="shared" si="4305"/>
        <v>0</v>
      </c>
      <c r="R4646" s="729">
        <f t="shared" si="4306"/>
        <v>0</v>
      </c>
    </row>
    <row r="4647" spans="1:18" ht="15.75">
      <c r="A4647" s="533" t="s">
        <v>2784</v>
      </c>
      <c r="B4647" s="533">
        <v>11</v>
      </c>
      <c r="C4647" s="533" t="s">
        <v>446</v>
      </c>
      <c r="D4647" s="572" t="s">
        <v>1842</v>
      </c>
      <c r="E4647" s="571" t="str">
        <f t="shared" si="4269"/>
        <v xml:space="preserve"> FOOD SERVICE EQUIPMENT</v>
      </c>
      <c r="F4647" s="533" t="str">
        <f t="shared" si="4262"/>
        <v>ME</v>
      </c>
      <c r="G4647" s="533" t="s">
        <v>2722</v>
      </c>
      <c r="H4647" s="533">
        <v>530</v>
      </c>
      <c r="I4647" s="533" t="str">
        <f t="shared" ref="I4647:J4647" si="4316">I4645</f>
        <v>KITCHEN AREA</v>
      </c>
      <c r="J4647" s="533" t="str">
        <f t="shared" si="4316"/>
        <v>KITCHEN AREA</v>
      </c>
      <c r="K4647" s="278" t="s">
        <v>20</v>
      </c>
      <c r="L4647" s="278" t="s">
        <v>464</v>
      </c>
      <c r="M4647" s="233">
        <v>1</v>
      </c>
      <c r="N4647" s="236" t="s">
        <v>39</v>
      </c>
      <c r="O4647" s="630"/>
      <c r="P4647" s="105">
        <v>0</v>
      </c>
      <c r="Q4647" s="25">
        <f t="shared" si="4305"/>
        <v>0</v>
      </c>
      <c r="R4647" s="729">
        <f t="shared" si="4306"/>
        <v>0</v>
      </c>
    </row>
    <row r="4648" spans="1:18" ht="15.75">
      <c r="A4648" s="533" t="s">
        <v>2784</v>
      </c>
      <c r="B4648" s="533">
        <v>11</v>
      </c>
      <c r="C4648" s="533" t="s">
        <v>446</v>
      </c>
      <c r="D4648" s="572" t="s">
        <v>1842</v>
      </c>
      <c r="E4648" s="571" t="str">
        <f t="shared" si="4269"/>
        <v xml:space="preserve"> FOOD SERVICE EQUIPMENT</v>
      </c>
      <c r="F4648" s="533" t="str">
        <f t="shared" si="4262"/>
        <v>ME</v>
      </c>
      <c r="G4648" s="533" t="s">
        <v>2722</v>
      </c>
      <c r="H4648" s="533">
        <v>531</v>
      </c>
      <c r="I4648" s="533" t="str">
        <f t="shared" ref="I4648:J4648" si="4317">I4646</f>
        <v>Bakery &amp; Pastry</v>
      </c>
      <c r="J4648" s="533" t="str">
        <f t="shared" si="4317"/>
        <v>Bakery &amp; Pastry</v>
      </c>
      <c r="K4648" s="278" t="s">
        <v>21</v>
      </c>
      <c r="L4648" s="278" t="s">
        <v>480</v>
      </c>
      <c r="M4648" s="278">
        <v>1</v>
      </c>
      <c r="N4648" s="236" t="s">
        <v>39</v>
      </c>
      <c r="O4648" s="630"/>
      <c r="P4648" s="105">
        <v>0</v>
      </c>
      <c r="Q4648" s="25">
        <f t="shared" si="4305"/>
        <v>0</v>
      </c>
      <c r="R4648" s="729">
        <f t="shared" si="4306"/>
        <v>0</v>
      </c>
    </row>
    <row r="4649" spans="1:18" ht="15.75">
      <c r="A4649" s="533" t="s">
        <v>2784</v>
      </c>
      <c r="B4649" s="533">
        <v>11</v>
      </c>
      <c r="C4649" s="533" t="s">
        <v>446</v>
      </c>
      <c r="D4649" s="572" t="s">
        <v>1842</v>
      </c>
      <c r="E4649" s="571" t="str">
        <f t="shared" si="4269"/>
        <v xml:space="preserve"> FOOD SERVICE EQUIPMENT</v>
      </c>
      <c r="F4649" s="533" t="str">
        <f t="shared" si="4262"/>
        <v>ME</v>
      </c>
      <c r="G4649" s="533" t="s">
        <v>2722</v>
      </c>
      <c r="H4649" s="533">
        <v>532</v>
      </c>
      <c r="I4649" s="533" t="str">
        <f t="shared" ref="I4649:J4649" si="4318">I4647</f>
        <v>KITCHEN AREA</v>
      </c>
      <c r="J4649" s="533" t="str">
        <f t="shared" si="4318"/>
        <v>KITCHEN AREA</v>
      </c>
      <c r="K4649" s="278" t="s">
        <v>45</v>
      </c>
      <c r="L4649" s="278" t="s">
        <v>481</v>
      </c>
      <c r="M4649" s="278">
        <v>1</v>
      </c>
      <c r="N4649" s="236" t="s">
        <v>39</v>
      </c>
      <c r="O4649" s="630"/>
      <c r="P4649" s="105">
        <v>0</v>
      </c>
      <c r="Q4649" s="25">
        <f t="shared" si="4305"/>
        <v>0</v>
      </c>
      <c r="R4649" s="729">
        <f t="shared" si="4306"/>
        <v>0</v>
      </c>
    </row>
    <row r="4650" spans="1:18" ht="15.75">
      <c r="A4650" s="533" t="s">
        <v>2784</v>
      </c>
      <c r="B4650" s="533">
        <v>11</v>
      </c>
      <c r="C4650" s="533" t="s">
        <v>446</v>
      </c>
      <c r="D4650" s="572" t="s">
        <v>1842</v>
      </c>
      <c r="E4650" s="571" t="str">
        <f t="shared" si="4269"/>
        <v xml:space="preserve"> FOOD SERVICE EQUIPMENT</v>
      </c>
      <c r="F4650" s="533" t="str">
        <f t="shared" si="4262"/>
        <v>ME</v>
      </c>
      <c r="G4650" s="533" t="s">
        <v>2722</v>
      </c>
      <c r="H4650" s="533">
        <v>533</v>
      </c>
      <c r="I4650" s="533" t="str">
        <f t="shared" ref="I4650:J4650" si="4319">I4648</f>
        <v>Bakery &amp; Pastry</v>
      </c>
      <c r="J4650" s="533" t="str">
        <f t="shared" si="4319"/>
        <v>Bakery &amp; Pastry</v>
      </c>
      <c r="K4650" s="278" t="s">
        <v>48</v>
      </c>
      <c r="L4650" s="278" t="s">
        <v>482</v>
      </c>
      <c r="M4650" s="278">
        <v>1</v>
      </c>
      <c r="N4650" s="236" t="s">
        <v>39</v>
      </c>
      <c r="O4650" s="630"/>
      <c r="P4650" s="105">
        <v>0</v>
      </c>
      <c r="Q4650" s="25">
        <f t="shared" si="4305"/>
        <v>0</v>
      </c>
      <c r="R4650" s="729">
        <f t="shared" si="4306"/>
        <v>0</v>
      </c>
    </row>
    <row r="4651" spans="1:18" ht="15.75">
      <c r="A4651" s="533" t="s">
        <v>2784</v>
      </c>
      <c r="B4651" s="533">
        <v>11</v>
      </c>
      <c r="C4651" s="533" t="s">
        <v>446</v>
      </c>
      <c r="D4651" s="572" t="s">
        <v>1842</v>
      </c>
      <c r="E4651" s="571" t="str">
        <f t="shared" si="4269"/>
        <v xml:space="preserve"> FOOD SERVICE EQUIPMENT</v>
      </c>
      <c r="F4651" s="533" t="str">
        <f t="shared" si="4262"/>
        <v>ME</v>
      </c>
      <c r="G4651" s="533" t="s">
        <v>2725</v>
      </c>
      <c r="H4651" s="533">
        <v>534</v>
      </c>
      <c r="I4651" s="533" t="str">
        <f>L4651</f>
        <v>Hot Kitchen</v>
      </c>
      <c r="J4651" s="533" t="str">
        <f>L4651</f>
        <v>Hot Kitchen</v>
      </c>
      <c r="K4651" s="278"/>
      <c r="L4651" s="278" t="s">
        <v>483</v>
      </c>
      <c r="M4651" s="631"/>
      <c r="N4651" s="273"/>
      <c r="O4651" s="270"/>
      <c r="P4651" s="105"/>
      <c r="Q4651" s="105"/>
    </row>
    <row r="4652" spans="1:18" ht="15.75">
      <c r="A4652" s="533" t="s">
        <v>2784</v>
      </c>
      <c r="B4652" s="533">
        <v>11</v>
      </c>
      <c r="C4652" s="533" t="s">
        <v>446</v>
      </c>
      <c r="D4652" s="572" t="s">
        <v>1842</v>
      </c>
      <c r="E4652" s="571" t="str">
        <f t="shared" si="4269"/>
        <v xml:space="preserve"> FOOD SERVICE EQUIPMENT</v>
      </c>
      <c r="F4652" s="533" t="str">
        <f t="shared" si="4262"/>
        <v>ME</v>
      </c>
      <c r="G4652" s="533" t="s">
        <v>2722</v>
      </c>
      <c r="H4652" s="533">
        <v>535</v>
      </c>
      <c r="I4652" s="533" t="str">
        <f t="shared" ref="I4652:J4652" si="4320">I4650</f>
        <v>Bakery &amp; Pastry</v>
      </c>
      <c r="J4652" s="533" t="str">
        <f t="shared" si="4320"/>
        <v>Bakery &amp; Pastry</v>
      </c>
      <c r="K4652" s="278" t="s">
        <v>50</v>
      </c>
      <c r="L4652" s="278" t="s">
        <v>467</v>
      </c>
      <c r="M4652" s="629">
        <v>2</v>
      </c>
      <c r="N4652" s="274" t="s">
        <v>39</v>
      </c>
      <c r="O4652" s="630"/>
      <c r="P4652" s="105">
        <v>0</v>
      </c>
      <c r="Q4652" s="25">
        <f t="shared" ref="Q4652:Q4665" si="4321">O4652</f>
        <v>0</v>
      </c>
      <c r="R4652" s="729">
        <f t="shared" ref="R4652:R4665" si="4322">P4652</f>
        <v>0</v>
      </c>
    </row>
    <row r="4653" spans="1:18" ht="15.75">
      <c r="A4653" s="533" t="s">
        <v>2784</v>
      </c>
      <c r="B4653" s="533">
        <v>11</v>
      </c>
      <c r="C4653" s="533" t="s">
        <v>446</v>
      </c>
      <c r="D4653" s="572" t="s">
        <v>1842</v>
      </c>
      <c r="E4653" s="571" t="str">
        <f t="shared" si="4269"/>
        <v xml:space="preserve"> FOOD SERVICE EQUIPMENT</v>
      </c>
      <c r="F4653" s="533" t="str">
        <f t="shared" si="4262"/>
        <v>ME</v>
      </c>
      <c r="G4653" s="533" t="s">
        <v>2722</v>
      </c>
      <c r="H4653" s="533">
        <v>536</v>
      </c>
      <c r="I4653" s="533" t="str">
        <f t="shared" ref="I4653:J4653" si="4323">I4651</f>
        <v>Hot Kitchen</v>
      </c>
      <c r="J4653" s="533" t="str">
        <f t="shared" si="4323"/>
        <v>Hot Kitchen</v>
      </c>
      <c r="K4653" s="278" t="s">
        <v>76</v>
      </c>
      <c r="L4653" s="278" t="s">
        <v>484</v>
      </c>
      <c r="M4653" s="629">
        <v>1</v>
      </c>
      <c r="N4653" s="274" t="s">
        <v>39</v>
      </c>
      <c r="O4653" s="630"/>
      <c r="P4653" s="105">
        <v>0</v>
      </c>
      <c r="Q4653" s="25">
        <f t="shared" si="4321"/>
        <v>0</v>
      </c>
      <c r="R4653" s="729">
        <f t="shared" si="4322"/>
        <v>0</v>
      </c>
    </row>
    <row r="4654" spans="1:18" ht="15.75">
      <c r="A4654" s="533" t="s">
        <v>2784</v>
      </c>
      <c r="B4654" s="533">
        <v>11</v>
      </c>
      <c r="C4654" s="533" t="s">
        <v>446</v>
      </c>
      <c r="D4654" s="572" t="s">
        <v>1842</v>
      </c>
      <c r="E4654" s="571" t="str">
        <f t="shared" si="4269"/>
        <v xml:space="preserve"> FOOD SERVICE EQUIPMENT</v>
      </c>
      <c r="F4654" s="533" t="str">
        <f t="shared" si="4262"/>
        <v>ME</v>
      </c>
      <c r="G4654" s="533" t="s">
        <v>2722</v>
      </c>
      <c r="H4654" s="533">
        <v>537</v>
      </c>
      <c r="I4654" s="533" t="str">
        <f t="shared" ref="I4654:J4654" si="4324">I4652</f>
        <v>Bakery &amp; Pastry</v>
      </c>
      <c r="J4654" s="533" t="str">
        <f t="shared" si="4324"/>
        <v>Bakery &amp; Pastry</v>
      </c>
      <c r="K4654" s="278" t="s">
        <v>77</v>
      </c>
      <c r="L4654" s="278" t="s">
        <v>485</v>
      </c>
      <c r="M4654" s="632">
        <v>2</v>
      </c>
      <c r="N4654" s="236" t="s">
        <v>39</v>
      </c>
      <c r="O4654" s="630"/>
      <c r="P4654" s="105">
        <v>0</v>
      </c>
      <c r="Q4654" s="25">
        <f t="shared" si="4321"/>
        <v>0</v>
      </c>
      <c r="R4654" s="729">
        <f t="shared" si="4322"/>
        <v>0</v>
      </c>
    </row>
    <row r="4655" spans="1:18" ht="15.75">
      <c r="A4655" s="533" t="s">
        <v>2784</v>
      </c>
      <c r="B4655" s="533">
        <v>11</v>
      </c>
      <c r="C4655" s="533" t="s">
        <v>446</v>
      </c>
      <c r="D4655" s="572" t="s">
        <v>1842</v>
      </c>
      <c r="E4655" s="571" t="str">
        <f t="shared" si="4269"/>
        <v xml:space="preserve"> FOOD SERVICE EQUIPMENT</v>
      </c>
      <c r="F4655" s="533" t="str">
        <f t="shared" si="4262"/>
        <v>ME</v>
      </c>
      <c r="G4655" s="533" t="s">
        <v>2722</v>
      </c>
      <c r="H4655" s="533">
        <v>538</v>
      </c>
      <c r="I4655" s="533" t="str">
        <f t="shared" ref="I4655:J4655" si="4325">I4653</f>
        <v>Hot Kitchen</v>
      </c>
      <c r="J4655" s="533" t="str">
        <f t="shared" si="4325"/>
        <v>Hot Kitchen</v>
      </c>
      <c r="K4655" s="278" t="s">
        <v>78</v>
      </c>
      <c r="L4655" s="278" t="s">
        <v>464</v>
      </c>
      <c r="M4655" s="632">
        <v>1</v>
      </c>
      <c r="N4655" s="225" t="s">
        <v>39</v>
      </c>
      <c r="O4655" s="630"/>
      <c r="P4655" s="105">
        <v>0</v>
      </c>
      <c r="Q4655" s="25">
        <f t="shared" si="4321"/>
        <v>0</v>
      </c>
      <c r="R4655" s="729">
        <f t="shared" si="4322"/>
        <v>0</v>
      </c>
    </row>
    <row r="4656" spans="1:18" ht="15.75">
      <c r="A4656" s="533" t="s">
        <v>2784</v>
      </c>
      <c r="B4656" s="533">
        <v>11</v>
      </c>
      <c r="C4656" s="533" t="s">
        <v>446</v>
      </c>
      <c r="D4656" s="572" t="s">
        <v>1842</v>
      </c>
      <c r="E4656" s="571" t="str">
        <f t="shared" si="4269"/>
        <v xml:space="preserve"> FOOD SERVICE EQUIPMENT</v>
      </c>
      <c r="F4656" s="533" t="str">
        <f t="shared" si="4262"/>
        <v>ME</v>
      </c>
      <c r="G4656" s="533" t="s">
        <v>2722</v>
      </c>
      <c r="H4656" s="533">
        <v>539</v>
      </c>
      <c r="I4656" s="533" t="str">
        <f t="shared" ref="I4656:J4656" si="4326">I4654</f>
        <v>Bakery &amp; Pastry</v>
      </c>
      <c r="J4656" s="533" t="str">
        <f t="shared" si="4326"/>
        <v>Bakery &amp; Pastry</v>
      </c>
      <c r="K4656" s="278" t="s">
        <v>302</v>
      </c>
      <c r="L4656" s="278" t="s">
        <v>486</v>
      </c>
      <c r="M4656" s="278">
        <v>1</v>
      </c>
      <c r="N4656" s="225" t="s">
        <v>39</v>
      </c>
      <c r="O4656" s="630"/>
      <c r="P4656" s="105">
        <v>0</v>
      </c>
      <c r="Q4656" s="25">
        <f t="shared" si="4321"/>
        <v>0</v>
      </c>
      <c r="R4656" s="729">
        <f t="shared" si="4322"/>
        <v>0</v>
      </c>
    </row>
    <row r="4657" spans="1:18" ht="15.75">
      <c r="A4657" s="533" t="s">
        <v>2784</v>
      </c>
      <c r="B4657" s="533">
        <v>11</v>
      </c>
      <c r="C4657" s="533" t="s">
        <v>446</v>
      </c>
      <c r="D4657" s="572" t="s">
        <v>1842</v>
      </c>
      <c r="E4657" s="571" t="str">
        <f t="shared" si="4269"/>
        <v xml:space="preserve"> FOOD SERVICE EQUIPMENT</v>
      </c>
      <c r="F4657" s="533" t="str">
        <f t="shared" si="4262"/>
        <v>ME</v>
      </c>
      <c r="G4657" s="533" t="s">
        <v>2722</v>
      </c>
      <c r="H4657" s="533">
        <v>540</v>
      </c>
      <c r="I4657" s="533" t="str">
        <f t="shared" ref="I4657:J4657" si="4327">I4655</f>
        <v>Hot Kitchen</v>
      </c>
      <c r="J4657" s="533" t="str">
        <f t="shared" si="4327"/>
        <v>Hot Kitchen</v>
      </c>
      <c r="K4657" s="278" t="s">
        <v>304</v>
      </c>
      <c r="L4657" s="278" t="s">
        <v>487</v>
      </c>
      <c r="M4657" s="233">
        <v>1</v>
      </c>
      <c r="N4657" s="274" t="s">
        <v>39</v>
      </c>
      <c r="O4657" s="630"/>
      <c r="P4657" s="105">
        <v>0</v>
      </c>
      <c r="Q4657" s="25">
        <f t="shared" si="4321"/>
        <v>0</v>
      </c>
      <c r="R4657" s="729">
        <f t="shared" si="4322"/>
        <v>0</v>
      </c>
    </row>
    <row r="4658" spans="1:18" ht="15.75">
      <c r="A4658" s="533" t="s">
        <v>2784</v>
      </c>
      <c r="B4658" s="533">
        <v>11</v>
      </c>
      <c r="C4658" s="533" t="s">
        <v>446</v>
      </c>
      <c r="D4658" s="572" t="s">
        <v>1842</v>
      </c>
      <c r="E4658" s="571" t="str">
        <f t="shared" si="4269"/>
        <v xml:space="preserve"> FOOD SERVICE EQUIPMENT</v>
      </c>
      <c r="F4658" s="533" t="str">
        <f t="shared" si="4262"/>
        <v>ME</v>
      </c>
      <c r="G4658" s="533" t="s">
        <v>2722</v>
      </c>
      <c r="H4658" s="533">
        <v>541</v>
      </c>
      <c r="I4658" s="533" t="str">
        <f t="shared" ref="I4658:J4658" si="4328">I4656</f>
        <v>Bakery &amp; Pastry</v>
      </c>
      <c r="J4658" s="533" t="str">
        <f t="shared" si="4328"/>
        <v>Bakery &amp; Pastry</v>
      </c>
      <c r="K4658" s="278" t="s">
        <v>306</v>
      </c>
      <c r="L4658" s="278" t="s">
        <v>488</v>
      </c>
      <c r="M4658" s="629">
        <v>2</v>
      </c>
      <c r="N4658" s="274" t="s">
        <v>39</v>
      </c>
      <c r="O4658" s="630"/>
      <c r="P4658" s="105">
        <v>0</v>
      </c>
      <c r="Q4658" s="25">
        <f t="shared" si="4321"/>
        <v>0</v>
      </c>
      <c r="R4658" s="729">
        <f t="shared" si="4322"/>
        <v>0</v>
      </c>
    </row>
    <row r="4659" spans="1:18" ht="15.75">
      <c r="A4659" s="533" t="s">
        <v>2784</v>
      </c>
      <c r="B4659" s="533">
        <v>11</v>
      </c>
      <c r="C4659" s="533" t="s">
        <v>446</v>
      </c>
      <c r="D4659" s="572" t="s">
        <v>1842</v>
      </c>
      <c r="E4659" s="571" t="str">
        <f t="shared" si="4269"/>
        <v xml:space="preserve"> FOOD SERVICE EQUIPMENT</v>
      </c>
      <c r="F4659" s="533" t="str">
        <f t="shared" si="4262"/>
        <v>ME</v>
      </c>
      <c r="G4659" s="533" t="s">
        <v>2722</v>
      </c>
      <c r="H4659" s="533">
        <v>542</v>
      </c>
      <c r="I4659" s="533" t="str">
        <f t="shared" ref="I4659:J4659" si="4329">I4657</f>
        <v>Hot Kitchen</v>
      </c>
      <c r="J4659" s="533" t="str">
        <f t="shared" si="4329"/>
        <v>Hot Kitchen</v>
      </c>
      <c r="K4659" s="278" t="s">
        <v>341</v>
      </c>
      <c r="L4659" s="278" t="s">
        <v>489</v>
      </c>
      <c r="M4659" s="629">
        <v>1</v>
      </c>
      <c r="N4659" s="274" t="s">
        <v>39</v>
      </c>
      <c r="O4659" s="630"/>
      <c r="P4659" s="105">
        <v>0</v>
      </c>
      <c r="Q4659" s="25">
        <f t="shared" si="4321"/>
        <v>0</v>
      </c>
      <c r="R4659" s="729">
        <f t="shared" si="4322"/>
        <v>0</v>
      </c>
    </row>
    <row r="4660" spans="1:18" ht="15.75">
      <c r="A4660" s="533" t="s">
        <v>2784</v>
      </c>
      <c r="B4660" s="533">
        <v>11</v>
      </c>
      <c r="C4660" s="533" t="s">
        <v>446</v>
      </c>
      <c r="D4660" s="572" t="s">
        <v>1842</v>
      </c>
      <c r="E4660" s="571" t="str">
        <f t="shared" si="4269"/>
        <v xml:space="preserve"> FOOD SERVICE EQUIPMENT</v>
      </c>
      <c r="F4660" s="533" t="str">
        <f t="shared" si="4262"/>
        <v>ME</v>
      </c>
      <c r="G4660" s="533" t="s">
        <v>2722</v>
      </c>
      <c r="H4660" s="533">
        <v>543</v>
      </c>
      <c r="I4660" s="533" t="str">
        <f t="shared" ref="I4660:J4660" si="4330">I4658</f>
        <v>Bakery &amp; Pastry</v>
      </c>
      <c r="J4660" s="533" t="str">
        <f t="shared" si="4330"/>
        <v>Bakery &amp; Pastry</v>
      </c>
      <c r="K4660" s="278" t="s">
        <v>343</v>
      </c>
      <c r="L4660" s="278" t="s">
        <v>490</v>
      </c>
      <c r="M4660" s="629">
        <v>1</v>
      </c>
      <c r="N4660" s="274" t="s">
        <v>39</v>
      </c>
      <c r="O4660" s="630"/>
      <c r="P4660" s="105">
        <v>0</v>
      </c>
      <c r="Q4660" s="25">
        <f t="shared" si="4321"/>
        <v>0</v>
      </c>
      <c r="R4660" s="729">
        <f t="shared" si="4322"/>
        <v>0</v>
      </c>
    </row>
    <row r="4661" spans="1:18" ht="15.75">
      <c r="A4661" s="533" t="s">
        <v>2784</v>
      </c>
      <c r="B4661" s="533">
        <v>11</v>
      </c>
      <c r="C4661" s="533" t="s">
        <v>446</v>
      </c>
      <c r="D4661" s="572" t="s">
        <v>1842</v>
      </c>
      <c r="E4661" s="571" t="str">
        <f t="shared" si="4269"/>
        <v xml:space="preserve"> FOOD SERVICE EQUIPMENT</v>
      </c>
      <c r="F4661" s="533" t="str">
        <f t="shared" si="4262"/>
        <v>ME</v>
      </c>
      <c r="G4661" s="533" t="s">
        <v>2722</v>
      </c>
      <c r="H4661" s="533">
        <v>544</v>
      </c>
      <c r="I4661" s="533" t="str">
        <f t="shared" ref="I4661:J4661" si="4331">I4659</f>
        <v>Hot Kitchen</v>
      </c>
      <c r="J4661" s="533" t="str">
        <f t="shared" si="4331"/>
        <v>Hot Kitchen</v>
      </c>
      <c r="K4661" s="278" t="s">
        <v>83</v>
      </c>
      <c r="L4661" s="278" t="s">
        <v>481</v>
      </c>
      <c r="M4661" s="629">
        <v>1</v>
      </c>
      <c r="N4661" s="274" t="s">
        <v>39</v>
      </c>
      <c r="O4661" s="630"/>
      <c r="P4661" s="105">
        <v>0</v>
      </c>
      <c r="Q4661" s="25">
        <f t="shared" si="4321"/>
        <v>0</v>
      </c>
      <c r="R4661" s="729">
        <f t="shared" si="4322"/>
        <v>0</v>
      </c>
    </row>
    <row r="4662" spans="1:18" ht="15.75">
      <c r="A4662" s="533" t="s">
        <v>2784</v>
      </c>
      <c r="B4662" s="533">
        <v>11</v>
      </c>
      <c r="C4662" s="533" t="s">
        <v>446</v>
      </c>
      <c r="D4662" s="572" t="s">
        <v>1842</v>
      </c>
      <c r="E4662" s="571" t="str">
        <f t="shared" si="4269"/>
        <v xml:space="preserve"> FOOD SERVICE EQUIPMENT</v>
      </c>
      <c r="F4662" s="533" t="str">
        <f t="shared" si="4262"/>
        <v>ME</v>
      </c>
      <c r="G4662" s="533" t="s">
        <v>2722</v>
      </c>
      <c r="H4662" s="533">
        <v>545</v>
      </c>
      <c r="I4662" s="533" t="str">
        <f t="shared" ref="I4662:J4662" si="4332">I4660</f>
        <v>Bakery &amp; Pastry</v>
      </c>
      <c r="J4662" s="533" t="str">
        <f t="shared" si="4332"/>
        <v>Bakery &amp; Pastry</v>
      </c>
      <c r="K4662" s="278" t="s">
        <v>13</v>
      </c>
      <c r="L4662" s="278" t="s">
        <v>474</v>
      </c>
      <c r="M4662" s="275">
        <v>1</v>
      </c>
      <c r="N4662" s="274" t="s">
        <v>39</v>
      </c>
      <c r="O4662" s="630"/>
      <c r="P4662" s="105">
        <v>0</v>
      </c>
      <c r="Q4662" s="25">
        <f t="shared" si="4321"/>
        <v>0</v>
      </c>
      <c r="R4662" s="729">
        <f t="shared" si="4322"/>
        <v>0</v>
      </c>
    </row>
    <row r="4663" spans="1:18" ht="15.75">
      <c r="A4663" s="533" t="s">
        <v>2784</v>
      </c>
      <c r="B4663" s="533">
        <v>11</v>
      </c>
      <c r="C4663" s="533" t="s">
        <v>446</v>
      </c>
      <c r="D4663" s="572" t="s">
        <v>1842</v>
      </c>
      <c r="E4663" s="571" t="str">
        <f t="shared" si="4269"/>
        <v xml:space="preserve"> FOOD SERVICE EQUIPMENT</v>
      </c>
      <c r="F4663" s="533" t="str">
        <f t="shared" si="4262"/>
        <v>ME</v>
      </c>
      <c r="G4663" s="533" t="s">
        <v>2722</v>
      </c>
      <c r="H4663" s="533">
        <v>546</v>
      </c>
      <c r="I4663" s="533" t="str">
        <f t="shared" ref="I4663:J4663" si="4333">I4661</f>
        <v>Hot Kitchen</v>
      </c>
      <c r="J4663" s="533" t="str">
        <f t="shared" si="4333"/>
        <v>Hot Kitchen</v>
      </c>
      <c r="K4663" s="278" t="s">
        <v>15</v>
      </c>
      <c r="L4663" s="278" t="s">
        <v>491</v>
      </c>
      <c r="M4663" s="233">
        <v>1</v>
      </c>
      <c r="N4663" s="274" t="s">
        <v>39</v>
      </c>
      <c r="O4663" s="630"/>
      <c r="P4663" s="105">
        <v>0</v>
      </c>
      <c r="Q4663" s="25">
        <f t="shared" si="4321"/>
        <v>0</v>
      </c>
      <c r="R4663" s="729">
        <f t="shared" si="4322"/>
        <v>0</v>
      </c>
    </row>
    <row r="4664" spans="1:18" ht="15.75">
      <c r="A4664" s="533" t="s">
        <v>2784</v>
      </c>
      <c r="B4664" s="533">
        <v>11</v>
      </c>
      <c r="C4664" s="533" t="s">
        <v>446</v>
      </c>
      <c r="D4664" s="572" t="s">
        <v>1842</v>
      </c>
      <c r="E4664" s="571" t="str">
        <f t="shared" si="4269"/>
        <v xml:space="preserve"> FOOD SERVICE EQUIPMENT</v>
      </c>
      <c r="F4664" s="533" t="str">
        <f t="shared" ref="F4664:F4718" si="4334">VLOOKUP(D:D,trade,3,FALSE)</f>
        <v>ME</v>
      </c>
      <c r="G4664" s="533" t="s">
        <v>2722</v>
      </c>
      <c r="H4664" s="533">
        <v>547</v>
      </c>
      <c r="I4664" s="533" t="str">
        <f t="shared" ref="I4664:J4664" si="4335">I4662</f>
        <v>Bakery &amp; Pastry</v>
      </c>
      <c r="J4664" s="533" t="str">
        <f t="shared" si="4335"/>
        <v>Bakery &amp; Pastry</v>
      </c>
      <c r="K4664" s="278" t="s">
        <v>17</v>
      </c>
      <c r="L4664" s="278" t="s">
        <v>481</v>
      </c>
      <c r="M4664" s="629">
        <v>1</v>
      </c>
      <c r="N4664" s="274" t="s">
        <v>39</v>
      </c>
      <c r="O4664" s="630"/>
      <c r="P4664" s="105">
        <v>0</v>
      </c>
      <c r="Q4664" s="25">
        <f t="shared" si="4321"/>
        <v>0</v>
      </c>
      <c r="R4664" s="729">
        <f t="shared" si="4322"/>
        <v>0</v>
      </c>
    </row>
    <row r="4665" spans="1:18" ht="15.75">
      <c r="A4665" s="533" t="s">
        <v>2784</v>
      </c>
      <c r="B4665" s="533">
        <v>11</v>
      </c>
      <c r="C4665" s="533" t="s">
        <v>446</v>
      </c>
      <c r="D4665" s="572" t="s">
        <v>1842</v>
      </c>
      <c r="E4665" s="571" t="str">
        <f t="shared" si="4269"/>
        <v xml:space="preserve"> FOOD SERVICE EQUIPMENT</v>
      </c>
      <c r="F4665" s="533" t="str">
        <f t="shared" si="4334"/>
        <v>ME</v>
      </c>
      <c r="G4665" s="533" t="s">
        <v>2722</v>
      </c>
      <c r="H4665" s="533">
        <v>548</v>
      </c>
      <c r="I4665" s="533" t="str">
        <f t="shared" ref="I4665:J4665" si="4336">I4663</f>
        <v>Hot Kitchen</v>
      </c>
      <c r="J4665" s="533" t="str">
        <f t="shared" si="4336"/>
        <v>Hot Kitchen</v>
      </c>
      <c r="K4665" s="278" t="s">
        <v>19</v>
      </c>
      <c r="L4665" s="278" t="s">
        <v>469</v>
      </c>
      <c r="M4665" s="275">
        <v>1</v>
      </c>
      <c r="N4665" s="274" t="s">
        <v>39</v>
      </c>
      <c r="O4665" s="630"/>
      <c r="P4665" s="105">
        <v>0</v>
      </c>
      <c r="Q4665" s="25">
        <f t="shared" si="4321"/>
        <v>0</v>
      </c>
      <c r="R4665" s="729">
        <f t="shared" si="4322"/>
        <v>0</v>
      </c>
    </row>
    <row r="4666" spans="1:18" ht="15.75">
      <c r="A4666" s="533" t="s">
        <v>2784</v>
      </c>
      <c r="B4666" s="533">
        <v>11</v>
      </c>
      <c r="C4666" s="533" t="s">
        <v>446</v>
      </c>
      <c r="D4666" s="572" t="s">
        <v>1842</v>
      </c>
      <c r="E4666" s="571" t="str">
        <f t="shared" si="4269"/>
        <v xml:space="preserve"> FOOD SERVICE EQUIPMENT</v>
      </c>
      <c r="F4666" s="533" t="str">
        <f t="shared" si="4334"/>
        <v>ME</v>
      </c>
      <c r="G4666" s="533" t="s">
        <v>2725</v>
      </c>
      <c r="H4666" s="533">
        <v>549</v>
      </c>
      <c r="I4666" s="533" t="str">
        <f>L4666</f>
        <v>Cold Kitchen</v>
      </c>
      <c r="J4666" s="533" t="str">
        <f>L4666</f>
        <v>Cold Kitchen</v>
      </c>
      <c r="K4666" s="278"/>
      <c r="L4666" s="278" t="s">
        <v>492</v>
      </c>
      <c r="M4666" s="633"/>
      <c r="N4666" s="634"/>
      <c r="O4666" s="634"/>
      <c r="P4666" s="105"/>
      <c r="Q4666" s="105"/>
    </row>
    <row r="4667" spans="1:18" ht="15.75">
      <c r="A4667" s="533" t="s">
        <v>2784</v>
      </c>
      <c r="B4667" s="533">
        <v>11</v>
      </c>
      <c r="C4667" s="533" t="s">
        <v>446</v>
      </c>
      <c r="D4667" s="572" t="s">
        <v>1842</v>
      </c>
      <c r="E4667" s="571" t="str">
        <f t="shared" si="4269"/>
        <v xml:space="preserve"> FOOD SERVICE EQUIPMENT</v>
      </c>
      <c r="F4667" s="533" t="str">
        <f t="shared" si="4334"/>
        <v>ME</v>
      </c>
      <c r="G4667" s="533" t="s">
        <v>2722</v>
      </c>
      <c r="H4667" s="533">
        <v>550</v>
      </c>
      <c r="I4667" s="533" t="str">
        <f t="shared" ref="I4667:J4667" si="4337">I4665</f>
        <v>Hot Kitchen</v>
      </c>
      <c r="J4667" s="533" t="str">
        <f t="shared" si="4337"/>
        <v>Hot Kitchen</v>
      </c>
      <c r="K4667" s="278" t="s">
        <v>20</v>
      </c>
      <c r="L4667" s="278" t="s">
        <v>470</v>
      </c>
      <c r="M4667" s="634">
        <v>1</v>
      </c>
      <c r="N4667" s="274" t="s">
        <v>39</v>
      </c>
      <c r="O4667" s="630"/>
      <c r="P4667" s="105">
        <v>0</v>
      </c>
      <c r="Q4667" s="25">
        <f t="shared" ref="Q4667:Q4674" si="4338">O4667</f>
        <v>0</v>
      </c>
      <c r="R4667" s="729">
        <f t="shared" ref="R4667:R4674" si="4339">P4667</f>
        <v>0</v>
      </c>
    </row>
    <row r="4668" spans="1:18" ht="15.75">
      <c r="A4668" s="533" t="s">
        <v>2784</v>
      </c>
      <c r="B4668" s="533">
        <v>11</v>
      </c>
      <c r="C4668" s="533" t="s">
        <v>446</v>
      </c>
      <c r="D4668" s="572" t="s">
        <v>1842</v>
      </c>
      <c r="E4668" s="571" t="str">
        <f t="shared" si="4269"/>
        <v xml:space="preserve"> FOOD SERVICE EQUIPMENT</v>
      </c>
      <c r="F4668" s="533" t="str">
        <f t="shared" si="4334"/>
        <v>ME</v>
      </c>
      <c r="G4668" s="533" t="s">
        <v>2722</v>
      </c>
      <c r="H4668" s="533">
        <v>551</v>
      </c>
      <c r="I4668" s="533" t="str">
        <f t="shared" ref="I4668:J4668" si="4340">I4666</f>
        <v>Cold Kitchen</v>
      </c>
      <c r="J4668" s="533" t="str">
        <f t="shared" si="4340"/>
        <v>Cold Kitchen</v>
      </c>
      <c r="K4668" s="278" t="s">
        <v>21</v>
      </c>
      <c r="L4668" s="278" t="s">
        <v>493</v>
      </c>
      <c r="M4668" s="634">
        <v>1</v>
      </c>
      <c r="N4668" s="274" t="s">
        <v>39</v>
      </c>
      <c r="O4668" s="630"/>
      <c r="P4668" s="105">
        <v>0</v>
      </c>
      <c r="Q4668" s="25">
        <f t="shared" si="4338"/>
        <v>0</v>
      </c>
      <c r="R4668" s="729">
        <f t="shared" si="4339"/>
        <v>0</v>
      </c>
    </row>
    <row r="4669" spans="1:18" ht="15.75">
      <c r="A4669" s="533" t="s">
        <v>2784</v>
      </c>
      <c r="B4669" s="533">
        <v>11</v>
      </c>
      <c r="C4669" s="533" t="s">
        <v>446</v>
      </c>
      <c r="D4669" s="572" t="s">
        <v>1842</v>
      </c>
      <c r="E4669" s="571" t="str">
        <f t="shared" ref="E4669:E4697" si="4341">E4668</f>
        <v xml:space="preserve"> FOOD SERVICE EQUIPMENT</v>
      </c>
      <c r="F4669" s="533" t="str">
        <f t="shared" si="4334"/>
        <v>ME</v>
      </c>
      <c r="G4669" s="533" t="s">
        <v>2722</v>
      </c>
      <c r="H4669" s="533">
        <v>552</v>
      </c>
      <c r="I4669" s="533" t="str">
        <f t="shared" ref="I4669:J4669" si="4342">I4667</f>
        <v>Hot Kitchen</v>
      </c>
      <c r="J4669" s="533" t="str">
        <f t="shared" si="4342"/>
        <v>Hot Kitchen</v>
      </c>
      <c r="K4669" s="278" t="s">
        <v>45</v>
      </c>
      <c r="L4669" s="278" t="s">
        <v>494</v>
      </c>
      <c r="M4669" s="634">
        <v>1</v>
      </c>
      <c r="N4669" s="274" t="s">
        <v>39</v>
      </c>
      <c r="O4669" s="630"/>
      <c r="P4669" s="105">
        <v>0</v>
      </c>
      <c r="Q4669" s="25">
        <f t="shared" si="4338"/>
        <v>0</v>
      </c>
      <c r="R4669" s="729">
        <f t="shared" si="4339"/>
        <v>0</v>
      </c>
    </row>
    <row r="4670" spans="1:18" ht="15.75">
      <c r="A4670" s="533" t="s">
        <v>2784</v>
      </c>
      <c r="B4670" s="533">
        <v>11</v>
      </c>
      <c r="C4670" s="533" t="s">
        <v>446</v>
      </c>
      <c r="D4670" s="572" t="s">
        <v>1842</v>
      </c>
      <c r="E4670" s="571" t="str">
        <f t="shared" si="4341"/>
        <v xml:space="preserve"> FOOD SERVICE EQUIPMENT</v>
      </c>
      <c r="F4670" s="533" t="str">
        <f t="shared" si="4334"/>
        <v>ME</v>
      </c>
      <c r="G4670" s="533" t="s">
        <v>2722</v>
      </c>
      <c r="H4670" s="533">
        <v>553</v>
      </c>
      <c r="I4670" s="533" t="str">
        <f t="shared" ref="I4670:J4670" si="4343">I4668</f>
        <v>Cold Kitchen</v>
      </c>
      <c r="J4670" s="533" t="str">
        <f t="shared" si="4343"/>
        <v>Cold Kitchen</v>
      </c>
      <c r="K4670" s="278" t="s">
        <v>48</v>
      </c>
      <c r="L4670" s="278" t="s">
        <v>485</v>
      </c>
      <c r="M4670" s="634">
        <v>1</v>
      </c>
      <c r="N4670" s="274" t="s">
        <v>39</v>
      </c>
      <c r="O4670" s="630"/>
      <c r="P4670" s="105">
        <v>0</v>
      </c>
      <c r="Q4670" s="25">
        <f t="shared" si="4338"/>
        <v>0</v>
      </c>
      <c r="R4670" s="729">
        <f t="shared" si="4339"/>
        <v>0</v>
      </c>
    </row>
    <row r="4671" spans="1:18" ht="15.75">
      <c r="A4671" s="533" t="s">
        <v>2784</v>
      </c>
      <c r="B4671" s="533">
        <v>11</v>
      </c>
      <c r="C4671" s="533" t="s">
        <v>446</v>
      </c>
      <c r="D4671" s="572" t="s">
        <v>1842</v>
      </c>
      <c r="E4671" s="571" t="str">
        <f t="shared" si="4341"/>
        <v xml:space="preserve"> FOOD SERVICE EQUIPMENT</v>
      </c>
      <c r="F4671" s="533" t="str">
        <f t="shared" si="4334"/>
        <v>ME</v>
      </c>
      <c r="G4671" s="533" t="s">
        <v>2722</v>
      </c>
      <c r="H4671" s="533">
        <v>554</v>
      </c>
      <c r="I4671" s="533" t="str">
        <f t="shared" ref="I4671:J4671" si="4344">I4669</f>
        <v>Hot Kitchen</v>
      </c>
      <c r="J4671" s="533" t="str">
        <f t="shared" si="4344"/>
        <v>Hot Kitchen</v>
      </c>
      <c r="K4671" s="278" t="s">
        <v>50</v>
      </c>
      <c r="L4671" s="278" t="s">
        <v>464</v>
      </c>
      <c r="M4671" s="634">
        <v>2</v>
      </c>
      <c r="N4671" s="274" t="s">
        <v>39</v>
      </c>
      <c r="O4671" s="630"/>
      <c r="P4671" s="105">
        <v>0</v>
      </c>
      <c r="Q4671" s="25">
        <f t="shared" si="4338"/>
        <v>0</v>
      </c>
      <c r="R4671" s="729">
        <f t="shared" si="4339"/>
        <v>0</v>
      </c>
    </row>
    <row r="4672" spans="1:18" ht="15.75">
      <c r="A4672" s="533" t="s">
        <v>2784</v>
      </c>
      <c r="B4672" s="533">
        <v>11</v>
      </c>
      <c r="C4672" s="533" t="s">
        <v>446</v>
      </c>
      <c r="D4672" s="572" t="s">
        <v>1842</v>
      </c>
      <c r="E4672" s="571" t="str">
        <f t="shared" si="4341"/>
        <v xml:space="preserve"> FOOD SERVICE EQUIPMENT</v>
      </c>
      <c r="F4672" s="533" t="str">
        <f t="shared" si="4334"/>
        <v>ME</v>
      </c>
      <c r="G4672" s="533" t="s">
        <v>2722</v>
      </c>
      <c r="H4672" s="533">
        <v>555</v>
      </c>
      <c r="I4672" s="533" t="str">
        <f t="shared" ref="I4672:J4672" si="4345">I4670</f>
        <v>Cold Kitchen</v>
      </c>
      <c r="J4672" s="533" t="str">
        <f t="shared" si="4345"/>
        <v>Cold Kitchen</v>
      </c>
      <c r="K4672" s="278" t="s">
        <v>76</v>
      </c>
      <c r="L4672" s="278" t="s">
        <v>495</v>
      </c>
      <c r="M4672" s="634">
        <v>1</v>
      </c>
      <c r="N4672" s="274" t="s">
        <v>39</v>
      </c>
      <c r="O4672" s="630"/>
      <c r="P4672" s="105">
        <v>0</v>
      </c>
      <c r="Q4672" s="25">
        <f t="shared" si="4338"/>
        <v>0</v>
      </c>
      <c r="R4672" s="729">
        <f t="shared" si="4339"/>
        <v>0</v>
      </c>
    </row>
    <row r="4673" spans="1:18" ht="15.75">
      <c r="A4673" s="533" t="s">
        <v>2784</v>
      </c>
      <c r="B4673" s="533">
        <v>11</v>
      </c>
      <c r="C4673" s="533" t="s">
        <v>446</v>
      </c>
      <c r="D4673" s="572" t="s">
        <v>1842</v>
      </c>
      <c r="E4673" s="571" t="str">
        <f t="shared" si="4341"/>
        <v xml:space="preserve"> FOOD SERVICE EQUIPMENT</v>
      </c>
      <c r="F4673" s="533" t="str">
        <f t="shared" si="4334"/>
        <v>ME</v>
      </c>
      <c r="G4673" s="533" t="s">
        <v>2722</v>
      </c>
      <c r="H4673" s="533">
        <v>556</v>
      </c>
      <c r="I4673" s="533" t="str">
        <f t="shared" ref="I4673:J4673" si="4346">I4671</f>
        <v>Hot Kitchen</v>
      </c>
      <c r="J4673" s="533" t="str">
        <f t="shared" si="4346"/>
        <v>Hot Kitchen</v>
      </c>
      <c r="K4673" s="278" t="s">
        <v>77</v>
      </c>
      <c r="L4673" s="278" t="s">
        <v>496</v>
      </c>
      <c r="M4673" s="634">
        <v>1</v>
      </c>
      <c r="N4673" s="274" t="s">
        <v>39</v>
      </c>
      <c r="O4673" s="630"/>
      <c r="P4673" s="105">
        <v>0</v>
      </c>
      <c r="Q4673" s="25">
        <f t="shared" si="4338"/>
        <v>0</v>
      </c>
      <c r="R4673" s="729">
        <f t="shared" si="4339"/>
        <v>0</v>
      </c>
    </row>
    <row r="4674" spans="1:18" ht="15.75">
      <c r="A4674" s="533" t="s">
        <v>2784</v>
      </c>
      <c r="B4674" s="533">
        <v>11</v>
      </c>
      <c r="C4674" s="533" t="s">
        <v>446</v>
      </c>
      <c r="D4674" s="572" t="s">
        <v>1842</v>
      </c>
      <c r="E4674" s="571" t="str">
        <f t="shared" si="4341"/>
        <v xml:space="preserve"> FOOD SERVICE EQUIPMENT</v>
      </c>
      <c r="F4674" s="533" t="str">
        <f t="shared" si="4334"/>
        <v>ME</v>
      </c>
      <c r="G4674" s="533" t="s">
        <v>2722</v>
      </c>
      <c r="H4674" s="533">
        <v>557</v>
      </c>
      <c r="I4674" s="533" t="str">
        <f t="shared" ref="I4674:J4674" si="4347">I4672</f>
        <v>Cold Kitchen</v>
      </c>
      <c r="J4674" s="533" t="str">
        <f t="shared" si="4347"/>
        <v>Cold Kitchen</v>
      </c>
      <c r="K4674" s="278" t="s">
        <v>78</v>
      </c>
      <c r="L4674" s="278" t="s">
        <v>497</v>
      </c>
      <c r="M4674" s="634">
        <v>1</v>
      </c>
      <c r="N4674" s="274" t="s">
        <v>39</v>
      </c>
      <c r="O4674" s="630"/>
      <c r="P4674" s="105">
        <v>0</v>
      </c>
      <c r="Q4674" s="25">
        <f t="shared" si="4338"/>
        <v>0</v>
      </c>
      <c r="R4674" s="729">
        <f t="shared" si="4339"/>
        <v>0</v>
      </c>
    </row>
    <row r="4675" spans="1:18" ht="15.75">
      <c r="A4675" s="533" t="s">
        <v>2784</v>
      </c>
      <c r="B4675" s="533">
        <v>11</v>
      </c>
      <c r="C4675" s="533" t="s">
        <v>446</v>
      </c>
      <c r="D4675" s="572" t="s">
        <v>1842</v>
      </c>
      <c r="E4675" s="571" t="str">
        <f t="shared" si="4341"/>
        <v xml:space="preserve"> FOOD SERVICE EQUIPMENT</v>
      </c>
      <c r="F4675" s="533" t="str">
        <f t="shared" si="4334"/>
        <v>ME</v>
      </c>
      <c r="G4675" s="533" t="s">
        <v>2725</v>
      </c>
      <c r="H4675" s="533">
        <v>558</v>
      </c>
      <c r="I4675" s="533" t="str">
        <f>L4675</f>
        <v>Potwash Area</v>
      </c>
      <c r="J4675" s="533" t="str">
        <f>L4675</f>
        <v>Potwash Area</v>
      </c>
      <c r="K4675" s="278"/>
      <c r="L4675" s="278" t="s">
        <v>498</v>
      </c>
      <c r="M4675" s="633"/>
      <c r="N4675" s="634"/>
      <c r="O4675" s="634"/>
      <c r="P4675" s="105"/>
      <c r="Q4675" s="105"/>
    </row>
    <row r="4676" spans="1:18" ht="15.75">
      <c r="A4676" s="533" t="s">
        <v>2784</v>
      </c>
      <c r="B4676" s="533">
        <v>11</v>
      </c>
      <c r="C4676" s="533" t="s">
        <v>446</v>
      </c>
      <c r="D4676" s="572" t="s">
        <v>1842</v>
      </c>
      <c r="E4676" s="571" t="str">
        <f t="shared" si="4341"/>
        <v xml:space="preserve"> FOOD SERVICE EQUIPMENT</v>
      </c>
      <c r="F4676" s="533" t="str">
        <f t="shared" si="4334"/>
        <v>ME</v>
      </c>
      <c r="G4676" s="533" t="s">
        <v>2722</v>
      </c>
      <c r="H4676" s="533">
        <v>559</v>
      </c>
      <c r="I4676" s="533" t="str">
        <f t="shared" ref="I4676:J4676" si="4348">I4674</f>
        <v>Cold Kitchen</v>
      </c>
      <c r="J4676" s="533" t="str">
        <f t="shared" si="4348"/>
        <v>Cold Kitchen</v>
      </c>
      <c r="K4676" s="278" t="s">
        <v>302</v>
      </c>
      <c r="L4676" s="278" t="s">
        <v>499</v>
      </c>
      <c r="M4676" s="634">
        <v>1</v>
      </c>
      <c r="N4676" s="274" t="s">
        <v>39</v>
      </c>
      <c r="O4676" s="630"/>
      <c r="P4676" s="105">
        <v>0</v>
      </c>
      <c r="Q4676" s="25">
        <f t="shared" ref="Q4676:Q4680" si="4349">O4676</f>
        <v>0</v>
      </c>
      <c r="R4676" s="729">
        <f t="shared" ref="R4676:R4680" si="4350">P4676</f>
        <v>0</v>
      </c>
    </row>
    <row r="4677" spans="1:18" ht="15.75">
      <c r="A4677" s="533" t="s">
        <v>2784</v>
      </c>
      <c r="B4677" s="533">
        <v>11</v>
      </c>
      <c r="C4677" s="533" t="s">
        <v>446</v>
      </c>
      <c r="D4677" s="572" t="s">
        <v>1842</v>
      </c>
      <c r="E4677" s="571" t="str">
        <f t="shared" si="4341"/>
        <v xml:space="preserve"> FOOD SERVICE EQUIPMENT</v>
      </c>
      <c r="F4677" s="533" t="str">
        <f t="shared" si="4334"/>
        <v>ME</v>
      </c>
      <c r="G4677" s="533" t="s">
        <v>2722</v>
      </c>
      <c r="H4677" s="533">
        <v>560</v>
      </c>
      <c r="I4677" s="533" t="str">
        <f t="shared" ref="I4677:J4677" si="4351">I4675</f>
        <v>Potwash Area</v>
      </c>
      <c r="J4677" s="533" t="str">
        <f t="shared" si="4351"/>
        <v>Potwash Area</v>
      </c>
      <c r="K4677" s="278" t="s">
        <v>304</v>
      </c>
      <c r="L4677" s="278" t="s">
        <v>457</v>
      </c>
      <c r="M4677" s="634">
        <v>1</v>
      </c>
      <c r="N4677" s="274" t="s">
        <v>39</v>
      </c>
      <c r="O4677" s="630"/>
      <c r="P4677" s="105">
        <v>0</v>
      </c>
      <c r="Q4677" s="25">
        <f t="shared" si="4349"/>
        <v>0</v>
      </c>
      <c r="R4677" s="729">
        <f t="shared" si="4350"/>
        <v>0</v>
      </c>
    </row>
    <row r="4678" spans="1:18" ht="15.75">
      <c r="A4678" s="533" t="s">
        <v>2784</v>
      </c>
      <c r="B4678" s="533">
        <v>11</v>
      </c>
      <c r="C4678" s="533" t="s">
        <v>446</v>
      </c>
      <c r="D4678" s="572" t="s">
        <v>1842</v>
      </c>
      <c r="E4678" s="571" t="str">
        <f t="shared" si="4341"/>
        <v xml:space="preserve"> FOOD SERVICE EQUIPMENT</v>
      </c>
      <c r="F4678" s="533" t="str">
        <f t="shared" si="4334"/>
        <v>ME</v>
      </c>
      <c r="G4678" s="533" t="s">
        <v>2722</v>
      </c>
      <c r="H4678" s="533">
        <v>561</v>
      </c>
      <c r="I4678" s="533" t="str">
        <f t="shared" ref="I4678:J4678" si="4352">I4676</f>
        <v>Cold Kitchen</v>
      </c>
      <c r="J4678" s="533" t="str">
        <f t="shared" si="4352"/>
        <v>Cold Kitchen</v>
      </c>
      <c r="K4678" s="278" t="s">
        <v>306</v>
      </c>
      <c r="L4678" s="278" t="s">
        <v>485</v>
      </c>
      <c r="M4678" s="634">
        <v>1</v>
      </c>
      <c r="N4678" s="274" t="s">
        <v>39</v>
      </c>
      <c r="O4678" s="630"/>
      <c r="P4678" s="105">
        <v>0</v>
      </c>
      <c r="Q4678" s="25">
        <f t="shared" si="4349"/>
        <v>0</v>
      </c>
      <c r="R4678" s="729">
        <f t="shared" si="4350"/>
        <v>0</v>
      </c>
    </row>
    <row r="4679" spans="1:18" ht="15.75">
      <c r="A4679" s="533" t="s">
        <v>2784</v>
      </c>
      <c r="B4679" s="533">
        <v>11</v>
      </c>
      <c r="C4679" s="533" t="s">
        <v>446</v>
      </c>
      <c r="D4679" s="572" t="s">
        <v>1842</v>
      </c>
      <c r="E4679" s="571" t="str">
        <f t="shared" si="4341"/>
        <v xml:space="preserve"> FOOD SERVICE EQUIPMENT</v>
      </c>
      <c r="F4679" s="533" t="str">
        <f t="shared" si="4334"/>
        <v>ME</v>
      </c>
      <c r="G4679" s="533" t="s">
        <v>2722</v>
      </c>
      <c r="H4679" s="533">
        <v>562</v>
      </c>
      <c r="I4679" s="533" t="str">
        <f t="shared" ref="I4679:J4679" si="4353">I4677</f>
        <v>Potwash Area</v>
      </c>
      <c r="J4679" s="533" t="str">
        <f t="shared" si="4353"/>
        <v>Potwash Area</v>
      </c>
      <c r="K4679" s="634" t="s">
        <v>341</v>
      </c>
      <c r="L4679" s="634" t="s">
        <v>500</v>
      </c>
      <c r="M4679" s="634">
        <v>3</v>
      </c>
      <c r="N4679" s="274" t="s">
        <v>39</v>
      </c>
      <c r="O4679" s="630"/>
      <c r="P4679" s="105">
        <v>0</v>
      </c>
      <c r="Q4679" s="25">
        <f t="shared" si="4349"/>
        <v>0</v>
      </c>
      <c r="R4679" s="729">
        <f t="shared" si="4350"/>
        <v>0</v>
      </c>
    </row>
    <row r="4680" spans="1:18" ht="15.75">
      <c r="A4680" s="533" t="s">
        <v>2784</v>
      </c>
      <c r="B4680" s="533">
        <v>11</v>
      </c>
      <c r="C4680" s="533" t="s">
        <v>446</v>
      </c>
      <c r="D4680" s="572" t="s">
        <v>1842</v>
      </c>
      <c r="E4680" s="571" t="str">
        <f t="shared" si="4341"/>
        <v xml:space="preserve"> FOOD SERVICE EQUIPMENT</v>
      </c>
      <c r="F4680" s="533" t="str">
        <f t="shared" si="4334"/>
        <v>ME</v>
      </c>
      <c r="G4680" s="533" t="s">
        <v>2722</v>
      </c>
      <c r="H4680" s="533">
        <v>563</v>
      </c>
      <c r="I4680" s="533" t="str">
        <f t="shared" ref="I4680:J4680" si="4354">I4678</f>
        <v>Cold Kitchen</v>
      </c>
      <c r="J4680" s="533" t="str">
        <f t="shared" si="4354"/>
        <v>Cold Kitchen</v>
      </c>
      <c r="K4680" s="278" t="s">
        <v>343</v>
      </c>
      <c r="L4680" s="278" t="s">
        <v>464</v>
      </c>
      <c r="M4680" s="634">
        <v>1</v>
      </c>
      <c r="N4680" s="274" t="s">
        <v>39</v>
      </c>
      <c r="O4680" s="630"/>
      <c r="P4680" s="105">
        <v>0</v>
      </c>
      <c r="Q4680" s="25">
        <f t="shared" si="4349"/>
        <v>0</v>
      </c>
      <c r="R4680" s="729">
        <f t="shared" si="4350"/>
        <v>0</v>
      </c>
    </row>
    <row r="4681" spans="1:18" ht="15.75">
      <c r="A4681" s="533" t="s">
        <v>2784</v>
      </c>
      <c r="B4681" s="533">
        <v>11</v>
      </c>
      <c r="C4681" s="533" t="s">
        <v>446</v>
      </c>
      <c r="D4681" s="572" t="s">
        <v>1842</v>
      </c>
      <c r="E4681" s="571" t="str">
        <f t="shared" si="4341"/>
        <v xml:space="preserve"> FOOD SERVICE EQUIPMENT</v>
      </c>
      <c r="F4681" s="533" t="str">
        <f t="shared" si="4334"/>
        <v>ME</v>
      </c>
      <c r="G4681" s="533" t="s">
        <v>2725</v>
      </c>
      <c r="H4681" s="533">
        <v>564</v>
      </c>
      <c r="I4681" s="533" t="str">
        <f>L4681</f>
        <v>Dishwash Area</v>
      </c>
      <c r="J4681" s="533" t="str">
        <f>L4681</f>
        <v>Dishwash Area</v>
      </c>
      <c r="K4681" s="634"/>
      <c r="L4681" s="634" t="s">
        <v>501</v>
      </c>
      <c r="M4681" s="633"/>
      <c r="N4681" s="278"/>
      <c r="O4681" s="278"/>
      <c r="P4681" s="105"/>
      <c r="Q4681" s="105"/>
    </row>
    <row r="4682" spans="1:18" ht="15.75">
      <c r="A4682" s="533" t="s">
        <v>2784</v>
      </c>
      <c r="B4682" s="533">
        <v>11</v>
      </c>
      <c r="C4682" s="533" t="s">
        <v>446</v>
      </c>
      <c r="D4682" s="572" t="s">
        <v>1842</v>
      </c>
      <c r="E4682" s="571" t="str">
        <f t="shared" si="4341"/>
        <v xml:space="preserve"> FOOD SERVICE EQUIPMENT</v>
      </c>
      <c r="F4682" s="533" t="str">
        <f t="shared" si="4334"/>
        <v>ME</v>
      </c>
      <c r="G4682" s="533" t="s">
        <v>2722</v>
      </c>
      <c r="H4682" s="533">
        <v>565</v>
      </c>
      <c r="I4682" s="533" t="str">
        <f t="shared" ref="I4682:J4682" si="4355">I4680</f>
        <v>Cold Kitchen</v>
      </c>
      <c r="J4682" s="533" t="str">
        <f t="shared" si="4355"/>
        <v>Cold Kitchen</v>
      </c>
      <c r="K4682" s="634" t="s">
        <v>13</v>
      </c>
      <c r="L4682" s="634" t="s">
        <v>499</v>
      </c>
      <c r="M4682" s="634">
        <v>1</v>
      </c>
      <c r="N4682" s="274" t="s">
        <v>39</v>
      </c>
      <c r="O4682" s="630"/>
      <c r="P4682" s="105">
        <v>0</v>
      </c>
      <c r="Q4682" s="25">
        <f t="shared" ref="Q4682:Q4686" si="4356">O4682</f>
        <v>0</v>
      </c>
      <c r="R4682" s="729">
        <f t="shared" ref="R4682:R4686" si="4357">P4682</f>
        <v>0</v>
      </c>
    </row>
    <row r="4683" spans="1:18" ht="15.75">
      <c r="A4683" s="533" t="s">
        <v>2784</v>
      </c>
      <c r="B4683" s="533">
        <v>11</v>
      </c>
      <c r="C4683" s="533" t="s">
        <v>446</v>
      </c>
      <c r="D4683" s="572" t="s">
        <v>1842</v>
      </c>
      <c r="E4683" s="571" t="str">
        <f t="shared" si="4341"/>
        <v xml:space="preserve"> FOOD SERVICE EQUIPMENT</v>
      </c>
      <c r="F4683" s="533" t="str">
        <f t="shared" si="4334"/>
        <v>ME</v>
      </c>
      <c r="G4683" s="533" t="s">
        <v>2722</v>
      </c>
      <c r="H4683" s="533">
        <v>566</v>
      </c>
      <c r="I4683" s="533" t="str">
        <f t="shared" ref="I4683:J4683" si="4358">I4681</f>
        <v>Dishwash Area</v>
      </c>
      <c r="J4683" s="533" t="str">
        <f t="shared" si="4358"/>
        <v>Dishwash Area</v>
      </c>
      <c r="K4683" s="634" t="s">
        <v>15</v>
      </c>
      <c r="L4683" s="634" t="s">
        <v>457</v>
      </c>
      <c r="M4683" s="634">
        <v>1</v>
      </c>
      <c r="N4683" s="274" t="s">
        <v>39</v>
      </c>
      <c r="O4683" s="630"/>
      <c r="P4683" s="105">
        <v>0</v>
      </c>
      <c r="Q4683" s="25">
        <f t="shared" si="4356"/>
        <v>0</v>
      </c>
      <c r="R4683" s="729">
        <f t="shared" si="4357"/>
        <v>0</v>
      </c>
    </row>
    <row r="4684" spans="1:18" ht="15.75">
      <c r="A4684" s="533" t="s">
        <v>2784</v>
      </c>
      <c r="B4684" s="533">
        <v>11</v>
      </c>
      <c r="C4684" s="533" t="s">
        <v>446</v>
      </c>
      <c r="D4684" s="572" t="s">
        <v>1842</v>
      </c>
      <c r="E4684" s="571" t="str">
        <f t="shared" si="4341"/>
        <v xml:space="preserve"> FOOD SERVICE EQUIPMENT</v>
      </c>
      <c r="F4684" s="533" t="str">
        <f t="shared" si="4334"/>
        <v>ME</v>
      </c>
      <c r="G4684" s="533" t="s">
        <v>2722</v>
      </c>
      <c r="H4684" s="533">
        <v>567</v>
      </c>
      <c r="I4684" s="533" t="str">
        <f t="shared" ref="I4684:J4684" si="4359">I4682</f>
        <v>Cold Kitchen</v>
      </c>
      <c r="J4684" s="533" t="str">
        <f t="shared" si="4359"/>
        <v>Cold Kitchen</v>
      </c>
      <c r="K4684" s="634" t="s">
        <v>17</v>
      </c>
      <c r="L4684" s="634" t="s">
        <v>485</v>
      </c>
      <c r="M4684" s="634">
        <v>1</v>
      </c>
      <c r="N4684" s="274" t="s">
        <v>39</v>
      </c>
      <c r="O4684" s="630"/>
      <c r="P4684" s="105">
        <v>0</v>
      </c>
      <c r="Q4684" s="25">
        <f t="shared" si="4356"/>
        <v>0</v>
      </c>
      <c r="R4684" s="729">
        <f t="shared" si="4357"/>
        <v>0</v>
      </c>
    </row>
    <row r="4685" spans="1:18" ht="15.75">
      <c r="A4685" s="533" t="s">
        <v>2784</v>
      </c>
      <c r="B4685" s="533">
        <v>11</v>
      </c>
      <c r="C4685" s="533" t="s">
        <v>446</v>
      </c>
      <c r="D4685" s="572" t="s">
        <v>1842</v>
      </c>
      <c r="E4685" s="571" t="str">
        <f t="shared" si="4341"/>
        <v xml:space="preserve"> FOOD SERVICE EQUIPMENT</v>
      </c>
      <c r="F4685" s="533" t="str">
        <f t="shared" si="4334"/>
        <v>ME</v>
      </c>
      <c r="G4685" s="533" t="s">
        <v>2722</v>
      </c>
      <c r="H4685" s="533">
        <v>568</v>
      </c>
      <c r="I4685" s="533" t="str">
        <f t="shared" ref="I4685:J4685" si="4360">I4683</f>
        <v>Dishwash Area</v>
      </c>
      <c r="J4685" s="533" t="str">
        <f t="shared" si="4360"/>
        <v>Dishwash Area</v>
      </c>
      <c r="K4685" s="278" t="s">
        <v>19</v>
      </c>
      <c r="L4685" s="278" t="s">
        <v>502</v>
      </c>
      <c r="M4685" s="634">
        <v>5</v>
      </c>
      <c r="N4685" s="274" t="s">
        <v>39</v>
      </c>
      <c r="O4685" s="630"/>
      <c r="P4685" s="105">
        <v>0</v>
      </c>
      <c r="Q4685" s="25">
        <f t="shared" si="4356"/>
        <v>0</v>
      </c>
      <c r="R4685" s="729">
        <f t="shared" si="4357"/>
        <v>0</v>
      </c>
    </row>
    <row r="4686" spans="1:18" ht="15.75">
      <c r="A4686" s="533" t="s">
        <v>2784</v>
      </c>
      <c r="B4686" s="533">
        <v>11</v>
      </c>
      <c r="C4686" s="533" t="s">
        <v>446</v>
      </c>
      <c r="D4686" s="572" t="s">
        <v>1842</v>
      </c>
      <c r="E4686" s="571" t="str">
        <f t="shared" si="4341"/>
        <v xml:space="preserve"> FOOD SERVICE EQUIPMENT</v>
      </c>
      <c r="F4686" s="533" t="str">
        <f t="shared" si="4334"/>
        <v>ME</v>
      </c>
      <c r="G4686" s="533" t="s">
        <v>2722</v>
      </c>
      <c r="H4686" s="533">
        <v>569</v>
      </c>
      <c r="I4686" s="533" t="str">
        <f t="shared" ref="I4686:J4686" si="4361">I4684</f>
        <v>Cold Kitchen</v>
      </c>
      <c r="J4686" s="533" t="str">
        <f t="shared" si="4361"/>
        <v>Cold Kitchen</v>
      </c>
      <c r="K4686" s="278" t="s">
        <v>20</v>
      </c>
      <c r="L4686" s="278" t="s">
        <v>464</v>
      </c>
      <c r="M4686" s="634">
        <v>1</v>
      </c>
      <c r="N4686" s="274" t="s">
        <v>39</v>
      </c>
      <c r="O4686" s="630"/>
      <c r="P4686" s="105">
        <v>0</v>
      </c>
      <c r="Q4686" s="25">
        <f t="shared" si="4356"/>
        <v>0</v>
      </c>
      <c r="R4686" s="729">
        <f t="shared" si="4357"/>
        <v>0</v>
      </c>
    </row>
    <row r="4687" spans="1:18" ht="15.75">
      <c r="A4687" s="533" t="s">
        <v>2784</v>
      </c>
      <c r="B4687" s="533">
        <v>11</v>
      </c>
      <c r="C4687" s="533" t="s">
        <v>446</v>
      </c>
      <c r="D4687" s="572" t="s">
        <v>1842</v>
      </c>
      <c r="E4687" s="571" t="str">
        <f t="shared" si="4341"/>
        <v xml:space="preserve"> FOOD SERVICE EQUIPMENT</v>
      </c>
      <c r="F4687" s="533" t="str">
        <f t="shared" si="4334"/>
        <v>ME</v>
      </c>
      <c r="G4687" s="533" t="s">
        <v>2725</v>
      </c>
      <c r="H4687" s="533">
        <v>570</v>
      </c>
      <c r="I4687" s="533" t="str">
        <f>L4687</f>
        <v>Corridor</v>
      </c>
      <c r="J4687" s="533" t="str">
        <f>L4687</f>
        <v>Corridor</v>
      </c>
      <c r="K4687" s="634"/>
      <c r="L4687" s="634" t="s">
        <v>503</v>
      </c>
      <c r="M4687" s="633"/>
      <c r="N4687" s="634"/>
      <c r="O4687" s="634"/>
      <c r="P4687" s="105"/>
      <c r="Q4687" s="105"/>
    </row>
    <row r="4688" spans="1:18" ht="15.75">
      <c r="A4688" s="533" t="s">
        <v>2784</v>
      </c>
      <c r="B4688" s="533">
        <v>11</v>
      </c>
      <c r="C4688" s="533" t="s">
        <v>446</v>
      </c>
      <c r="D4688" s="572" t="s">
        <v>1842</v>
      </c>
      <c r="E4688" s="571" t="str">
        <f t="shared" si="4341"/>
        <v xml:space="preserve"> FOOD SERVICE EQUIPMENT</v>
      </c>
      <c r="F4688" s="533" t="str">
        <f t="shared" si="4334"/>
        <v>ME</v>
      </c>
      <c r="G4688" s="533" t="s">
        <v>2722</v>
      </c>
      <c r="H4688" s="533">
        <v>571</v>
      </c>
      <c r="I4688" s="533" t="str">
        <f t="shared" ref="I4688:J4688" si="4362">I4686</f>
        <v>Cold Kitchen</v>
      </c>
      <c r="J4688" s="533" t="str">
        <f t="shared" si="4362"/>
        <v>Cold Kitchen</v>
      </c>
      <c r="K4688" s="634" t="s">
        <v>21</v>
      </c>
      <c r="L4688" s="634" t="s">
        <v>467</v>
      </c>
      <c r="M4688" s="634">
        <v>2</v>
      </c>
      <c r="N4688" s="274" t="s">
        <v>39</v>
      </c>
      <c r="O4688" s="630"/>
      <c r="P4688" s="105">
        <v>0</v>
      </c>
      <c r="Q4688" s="25">
        <f t="shared" ref="Q4688:Q4690" si="4363">O4688</f>
        <v>0</v>
      </c>
      <c r="R4688" s="729">
        <f t="shared" ref="R4688:R4690" si="4364">P4688</f>
        <v>0</v>
      </c>
    </row>
    <row r="4689" spans="1:18" ht="15.75">
      <c r="A4689" s="533" t="s">
        <v>2784</v>
      </c>
      <c r="B4689" s="533">
        <v>11</v>
      </c>
      <c r="C4689" s="533" t="s">
        <v>446</v>
      </c>
      <c r="D4689" s="572" t="s">
        <v>1842</v>
      </c>
      <c r="E4689" s="571" t="str">
        <f t="shared" si="4341"/>
        <v xml:space="preserve"> FOOD SERVICE EQUIPMENT</v>
      </c>
      <c r="F4689" s="533" t="str">
        <f t="shared" si="4334"/>
        <v>ME</v>
      </c>
      <c r="G4689" s="533" t="s">
        <v>2722</v>
      </c>
      <c r="H4689" s="533">
        <v>572</v>
      </c>
      <c r="I4689" s="533" t="str">
        <f t="shared" ref="I4689:J4689" si="4365">I4687</f>
        <v>Corridor</v>
      </c>
      <c r="J4689" s="533" t="str">
        <f t="shared" si="4365"/>
        <v>Corridor</v>
      </c>
      <c r="K4689" s="278" t="s">
        <v>45</v>
      </c>
      <c r="L4689" s="278" t="s">
        <v>504</v>
      </c>
      <c r="M4689" s="634">
        <v>3</v>
      </c>
      <c r="N4689" s="274" t="s">
        <v>39</v>
      </c>
      <c r="O4689" s="630"/>
      <c r="P4689" s="105">
        <v>0</v>
      </c>
      <c r="Q4689" s="25">
        <f t="shared" si="4363"/>
        <v>0</v>
      </c>
      <c r="R4689" s="729">
        <f t="shared" si="4364"/>
        <v>0</v>
      </c>
    </row>
    <row r="4690" spans="1:18" ht="15.75">
      <c r="A4690" s="533" t="s">
        <v>2784</v>
      </c>
      <c r="B4690" s="533">
        <v>11</v>
      </c>
      <c r="C4690" s="533" t="s">
        <v>446</v>
      </c>
      <c r="D4690" s="572" t="s">
        <v>1842</v>
      </c>
      <c r="E4690" s="571" t="str">
        <f t="shared" si="4341"/>
        <v xml:space="preserve"> FOOD SERVICE EQUIPMENT</v>
      </c>
      <c r="F4690" s="533" t="str">
        <f t="shared" si="4334"/>
        <v>ME</v>
      </c>
      <c r="G4690" s="533" t="s">
        <v>2722</v>
      </c>
      <c r="H4690" s="533">
        <v>573</v>
      </c>
      <c r="I4690" s="533" t="str">
        <f t="shared" ref="I4690:J4690" si="4366">I4688</f>
        <v>Cold Kitchen</v>
      </c>
      <c r="J4690" s="533" t="str">
        <f t="shared" si="4366"/>
        <v>Cold Kitchen</v>
      </c>
      <c r="K4690" s="278" t="s">
        <v>48</v>
      </c>
      <c r="L4690" s="278" t="s">
        <v>505</v>
      </c>
      <c r="M4690" s="278">
        <v>1</v>
      </c>
      <c r="N4690" s="274" t="s">
        <v>39</v>
      </c>
      <c r="O4690" s="630"/>
      <c r="P4690" s="105">
        <v>0</v>
      </c>
      <c r="Q4690" s="25">
        <f t="shared" si="4363"/>
        <v>0</v>
      </c>
      <c r="R4690" s="729">
        <f t="shared" si="4364"/>
        <v>0</v>
      </c>
    </row>
    <row r="4691" spans="1:18" ht="15.75">
      <c r="A4691" s="533" t="s">
        <v>2784</v>
      </c>
      <c r="B4691" s="533">
        <v>11</v>
      </c>
      <c r="C4691" s="533" t="s">
        <v>446</v>
      </c>
      <c r="D4691" s="572" t="s">
        <v>1842</v>
      </c>
      <c r="E4691" s="571" t="str">
        <f t="shared" si="4341"/>
        <v xml:space="preserve"> FOOD SERVICE EQUIPMENT</v>
      </c>
      <c r="F4691" s="533" t="str">
        <f t="shared" si="4334"/>
        <v>ME</v>
      </c>
      <c r="G4691" s="533" t="s">
        <v>2725</v>
      </c>
      <c r="H4691" s="533">
        <v>574</v>
      </c>
      <c r="I4691" s="533" t="str">
        <f>L4691</f>
        <v>Plating Area</v>
      </c>
      <c r="J4691" s="533" t="str">
        <f>L4691</f>
        <v>Plating Area</v>
      </c>
      <c r="K4691" s="278"/>
      <c r="L4691" s="278" t="s">
        <v>506</v>
      </c>
      <c r="M4691" s="633"/>
      <c r="N4691" s="634"/>
      <c r="O4691" s="634"/>
      <c r="P4691" s="105"/>
      <c r="Q4691" s="105"/>
    </row>
    <row r="4692" spans="1:18" ht="15.75">
      <c r="A4692" s="533" t="s">
        <v>2784</v>
      </c>
      <c r="B4692" s="533">
        <v>11</v>
      </c>
      <c r="C4692" s="533" t="s">
        <v>446</v>
      </c>
      <c r="D4692" s="572" t="s">
        <v>1842</v>
      </c>
      <c r="E4692" s="571" t="str">
        <f t="shared" si="4341"/>
        <v xml:space="preserve"> FOOD SERVICE EQUIPMENT</v>
      </c>
      <c r="F4692" s="533" t="str">
        <f t="shared" si="4334"/>
        <v>ME</v>
      </c>
      <c r="G4692" s="533" t="s">
        <v>2722</v>
      </c>
      <c r="H4692" s="533">
        <v>575</v>
      </c>
      <c r="I4692" s="533" t="str">
        <f t="shared" ref="I4692:J4692" si="4367">I4690</f>
        <v>Cold Kitchen</v>
      </c>
      <c r="J4692" s="533" t="str">
        <f t="shared" si="4367"/>
        <v>Cold Kitchen</v>
      </c>
      <c r="K4692" s="278" t="s">
        <v>50</v>
      </c>
      <c r="L4692" s="278" t="s">
        <v>467</v>
      </c>
      <c r="M4692" s="634">
        <v>1</v>
      </c>
      <c r="N4692" s="274" t="s">
        <v>39</v>
      </c>
      <c r="O4692" s="630"/>
      <c r="P4692" s="105">
        <v>0</v>
      </c>
      <c r="Q4692" s="25">
        <f t="shared" ref="Q4692:Q4697" si="4368">O4692</f>
        <v>0</v>
      </c>
      <c r="R4692" s="729">
        <f t="shared" ref="R4692:R4697" si="4369">P4692</f>
        <v>0</v>
      </c>
    </row>
    <row r="4693" spans="1:18" ht="15.75">
      <c r="A4693" s="533" t="s">
        <v>2784</v>
      </c>
      <c r="B4693" s="533">
        <v>11</v>
      </c>
      <c r="C4693" s="533" t="s">
        <v>446</v>
      </c>
      <c r="D4693" s="572" t="s">
        <v>1842</v>
      </c>
      <c r="E4693" s="571" t="str">
        <f t="shared" si="4341"/>
        <v xml:space="preserve"> FOOD SERVICE EQUIPMENT</v>
      </c>
      <c r="F4693" s="533" t="str">
        <f t="shared" si="4334"/>
        <v>ME</v>
      </c>
      <c r="G4693" s="533" t="s">
        <v>2722</v>
      </c>
      <c r="H4693" s="533">
        <v>576</v>
      </c>
      <c r="I4693" s="533" t="str">
        <f t="shared" ref="I4693:J4693" si="4370">I4691</f>
        <v>Plating Area</v>
      </c>
      <c r="J4693" s="533" t="str">
        <f t="shared" si="4370"/>
        <v>Plating Area</v>
      </c>
      <c r="K4693" s="634" t="s">
        <v>76</v>
      </c>
      <c r="L4693" s="634" t="s">
        <v>464</v>
      </c>
      <c r="M4693" s="634">
        <v>1</v>
      </c>
      <c r="N4693" s="274" t="s">
        <v>39</v>
      </c>
      <c r="O4693" s="630"/>
      <c r="P4693" s="105">
        <v>0</v>
      </c>
      <c r="Q4693" s="25">
        <f t="shared" si="4368"/>
        <v>0</v>
      </c>
      <c r="R4693" s="729">
        <f t="shared" si="4369"/>
        <v>0</v>
      </c>
    </row>
    <row r="4694" spans="1:18" ht="15.75">
      <c r="A4694" s="533" t="s">
        <v>2784</v>
      </c>
      <c r="B4694" s="533">
        <v>11</v>
      </c>
      <c r="C4694" s="533" t="s">
        <v>446</v>
      </c>
      <c r="D4694" s="572" t="s">
        <v>1842</v>
      </c>
      <c r="E4694" s="571" t="str">
        <f t="shared" si="4341"/>
        <v xml:space="preserve"> FOOD SERVICE EQUIPMENT</v>
      </c>
      <c r="F4694" s="533" t="str">
        <f t="shared" si="4334"/>
        <v>ME</v>
      </c>
      <c r="G4694" s="533" t="s">
        <v>2722</v>
      </c>
      <c r="H4694" s="533">
        <v>577</v>
      </c>
      <c r="I4694" s="533" t="str">
        <f t="shared" ref="I4694:J4694" si="4371">I4692</f>
        <v>Cold Kitchen</v>
      </c>
      <c r="J4694" s="533" t="str">
        <f t="shared" si="4371"/>
        <v>Cold Kitchen</v>
      </c>
      <c r="K4694" s="278" t="s">
        <v>77</v>
      </c>
      <c r="L4694" s="278" t="s">
        <v>507</v>
      </c>
      <c r="M4694" s="278">
        <v>2</v>
      </c>
      <c r="N4694" s="270" t="s">
        <v>39</v>
      </c>
      <c r="O4694" s="630"/>
      <c r="P4694" s="105">
        <v>0</v>
      </c>
      <c r="Q4694" s="25">
        <f t="shared" si="4368"/>
        <v>0</v>
      </c>
      <c r="R4694" s="729">
        <f t="shared" si="4369"/>
        <v>0</v>
      </c>
    </row>
    <row r="4695" spans="1:18" ht="15.75">
      <c r="A4695" s="533" t="s">
        <v>2784</v>
      </c>
      <c r="B4695" s="533">
        <v>11</v>
      </c>
      <c r="C4695" s="533" t="s">
        <v>446</v>
      </c>
      <c r="D4695" s="572" t="s">
        <v>1842</v>
      </c>
      <c r="E4695" s="571" t="str">
        <f t="shared" si="4341"/>
        <v xml:space="preserve"> FOOD SERVICE EQUIPMENT</v>
      </c>
      <c r="F4695" s="533" t="str">
        <f t="shared" si="4334"/>
        <v>ME</v>
      </c>
      <c r="G4695" s="533" t="s">
        <v>2722</v>
      </c>
      <c r="H4695" s="533">
        <v>578</v>
      </c>
      <c r="I4695" s="533" t="str">
        <f t="shared" ref="I4695:J4695" si="4372">I4693</f>
        <v>Plating Area</v>
      </c>
      <c r="J4695" s="533" t="str">
        <f t="shared" si="4372"/>
        <v>Plating Area</v>
      </c>
      <c r="K4695" s="278" t="s">
        <v>78</v>
      </c>
      <c r="L4695" s="278" t="s">
        <v>496</v>
      </c>
      <c r="M4695" s="278">
        <v>1</v>
      </c>
      <c r="N4695" s="274" t="s">
        <v>39</v>
      </c>
      <c r="O4695" s="630"/>
      <c r="P4695" s="105">
        <v>0</v>
      </c>
      <c r="Q4695" s="25">
        <f t="shared" si="4368"/>
        <v>0</v>
      </c>
      <c r="R4695" s="729">
        <f t="shared" si="4369"/>
        <v>0</v>
      </c>
    </row>
    <row r="4696" spans="1:18" ht="15.75">
      <c r="A4696" s="533" t="s">
        <v>2784</v>
      </c>
      <c r="B4696" s="533">
        <v>11</v>
      </c>
      <c r="C4696" s="533" t="s">
        <v>446</v>
      </c>
      <c r="D4696" s="572" t="s">
        <v>1842</v>
      </c>
      <c r="E4696" s="571" t="str">
        <f t="shared" si="4341"/>
        <v xml:space="preserve"> FOOD SERVICE EQUIPMENT</v>
      </c>
      <c r="F4696" s="533" t="str">
        <f t="shared" si="4334"/>
        <v>ME</v>
      </c>
      <c r="G4696" s="533" t="s">
        <v>2722</v>
      </c>
      <c r="H4696" s="533">
        <v>579</v>
      </c>
      <c r="I4696" s="533" t="str">
        <f t="shared" ref="I4696:J4696" si="4373">I4694</f>
        <v>Cold Kitchen</v>
      </c>
      <c r="J4696" s="533" t="str">
        <f t="shared" si="4373"/>
        <v>Cold Kitchen</v>
      </c>
      <c r="K4696" s="278" t="s">
        <v>302</v>
      </c>
      <c r="L4696" s="278" t="s">
        <v>508</v>
      </c>
      <c r="M4696" s="278">
        <v>1</v>
      </c>
      <c r="N4696" s="274" t="s">
        <v>39</v>
      </c>
      <c r="O4696" s="630"/>
      <c r="P4696" s="105">
        <v>0</v>
      </c>
      <c r="Q4696" s="25">
        <f t="shared" si="4368"/>
        <v>0</v>
      </c>
      <c r="R4696" s="729">
        <f t="shared" si="4369"/>
        <v>0</v>
      </c>
    </row>
    <row r="4697" spans="1:18" ht="15.75">
      <c r="A4697" s="533" t="s">
        <v>2784</v>
      </c>
      <c r="B4697" s="533">
        <v>11</v>
      </c>
      <c r="C4697" s="533" t="s">
        <v>446</v>
      </c>
      <c r="D4697" s="572" t="s">
        <v>1842</v>
      </c>
      <c r="E4697" s="571" t="str">
        <f t="shared" si="4341"/>
        <v xml:space="preserve"> FOOD SERVICE EQUIPMENT</v>
      </c>
      <c r="F4697" s="533" t="str">
        <f t="shared" si="4334"/>
        <v>ME</v>
      </c>
      <c r="G4697" s="533" t="s">
        <v>2722</v>
      </c>
      <c r="H4697" s="533">
        <v>580</v>
      </c>
      <c r="I4697" s="533" t="str">
        <f t="shared" ref="I4697:J4697" si="4374">I4695</f>
        <v>Plating Area</v>
      </c>
      <c r="J4697" s="533" t="str">
        <f t="shared" si="4374"/>
        <v>Plating Area</v>
      </c>
      <c r="K4697" s="278" t="s">
        <v>304</v>
      </c>
      <c r="L4697" s="278" t="s">
        <v>509</v>
      </c>
      <c r="M4697" s="278">
        <v>1</v>
      </c>
      <c r="N4697" s="274" t="s">
        <v>39</v>
      </c>
      <c r="O4697" s="630"/>
      <c r="P4697" s="105">
        <v>0</v>
      </c>
      <c r="Q4697" s="25">
        <f t="shared" si="4368"/>
        <v>0</v>
      </c>
      <c r="R4697" s="729">
        <f t="shared" si="4369"/>
        <v>0</v>
      </c>
    </row>
    <row r="4698" spans="1:18" ht="15.75">
      <c r="A4698" s="533" t="s">
        <v>2784</v>
      </c>
      <c r="B4698" s="533">
        <v>11</v>
      </c>
      <c r="C4698" s="533" t="s">
        <v>446</v>
      </c>
      <c r="D4698" s="572" t="s">
        <v>1848</v>
      </c>
      <c r="E4698" s="571" t="s">
        <v>1245</v>
      </c>
      <c r="F4698" s="533" t="str">
        <f t="shared" si="4334"/>
        <v>ME</v>
      </c>
      <c r="G4698" s="533" t="s">
        <v>2725</v>
      </c>
      <c r="H4698" s="533">
        <v>581</v>
      </c>
      <c r="I4698" s="533" t="str">
        <f t="shared" ref="I4698:I4699" si="4375">L4698</f>
        <v>117000 - LAUNDRY EQUIPMENT</v>
      </c>
      <c r="J4698" s="533" t="str">
        <f t="shared" ref="J4698:J4699" si="4376">L4698</f>
        <v>117000 - LAUNDRY EQUIPMENT</v>
      </c>
      <c r="K4698" s="278"/>
      <c r="L4698" s="278" t="s">
        <v>510</v>
      </c>
      <c r="M4698" s="628"/>
      <c r="N4698" s="273"/>
      <c r="O4698" s="270"/>
      <c r="P4698" s="29"/>
      <c r="Q4698" s="635"/>
    </row>
    <row r="4699" spans="1:18" ht="15.75">
      <c r="A4699" s="533" t="s">
        <v>2784</v>
      </c>
      <c r="B4699" s="533">
        <v>11</v>
      </c>
      <c r="C4699" s="533" t="s">
        <v>446</v>
      </c>
      <c r="D4699" s="572" t="s">
        <v>1848</v>
      </c>
      <c r="E4699" s="571" t="str">
        <f t="shared" ref="E4699:E4718" si="4377">E4698</f>
        <v xml:space="preserve"> LAUNDRY EQUIPMENT</v>
      </c>
      <c r="F4699" s="533" t="str">
        <f t="shared" si="4334"/>
        <v>ME</v>
      </c>
      <c r="G4699" s="533" t="s">
        <v>2725</v>
      </c>
      <c r="H4699" s="533">
        <v>582</v>
      </c>
      <c r="I4699" s="533" t="str">
        <f t="shared" si="4375"/>
        <v>LAUNDRY</v>
      </c>
      <c r="J4699" s="533" t="str">
        <f t="shared" si="4376"/>
        <v>LAUNDRY</v>
      </c>
      <c r="K4699" s="278"/>
      <c r="L4699" s="278" t="s">
        <v>511</v>
      </c>
      <c r="M4699" s="628"/>
      <c r="N4699" s="273"/>
      <c r="O4699" s="270"/>
      <c r="P4699" s="4"/>
      <c r="Q4699" s="4"/>
    </row>
    <row r="4700" spans="1:18" ht="15.75">
      <c r="A4700" s="533" t="s">
        <v>2784</v>
      </c>
      <c r="B4700" s="533">
        <v>11</v>
      </c>
      <c r="C4700" s="533" t="s">
        <v>446</v>
      </c>
      <c r="D4700" s="572" t="s">
        <v>1848</v>
      </c>
      <c r="E4700" s="571" t="str">
        <f t="shared" si="4377"/>
        <v xml:space="preserve"> LAUNDRY EQUIPMENT</v>
      </c>
      <c r="F4700" s="533" t="str">
        <f t="shared" si="4334"/>
        <v>ME</v>
      </c>
      <c r="G4700" s="533" t="s">
        <v>2722</v>
      </c>
      <c r="H4700" s="533">
        <v>583</v>
      </c>
      <c r="I4700" s="533" t="str">
        <f t="shared" ref="I4700:J4700" si="4378">I4698</f>
        <v>117000 - LAUNDRY EQUIPMENT</v>
      </c>
      <c r="J4700" s="533" t="str">
        <f t="shared" si="4378"/>
        <v>117000 - LAUNDRY EQUIPMENT</v>
      </c>
      <c r="K4700" s="278" t="s">
        <v>13</v>
      </c>
      <c r="L4700" s="278" t="s">
        <v>467</v>
      </c>
      <c r="M4700" s="629">
        <v>2</v>
      </c>
      <c r="N4700" s="630" t="s">
        <v>39</v>
      </c>
      <c r="O4700" s="630"/>
      <c r="P4700" s="102">
        <v>0</v>
      </c>
      <c r="Q4700" s="25">
        <f t="shared" ref="Q4700:Q4717" si="4379">O4700</f>
        <v>0</v>
      </c>
      <c r="R4700" s="729">
        <f t="shared" ref="R4700:R4717" si="4380">P4700</f>
        <v>0</v>
      </c>
    </row>
    <row r="4701" spans="1:18" ht="15.75">
      <c r="A4701" s="533" t="s">
        <v>2784</v>
      </c>
      <c r="B4701" s="533">
        <v>11</v>
      </c>
      <c r="C4701" s="533" t="s">
        <v>446</v>
      </c>
      <c r="D4701" s="572" t="s">
        <v>1848</v>
      </c>
      <c r="E4701" s="571" t="str">
        <f t="shared" si="4377"/>
        <v xml:space="preserve"> LAUNDRY EQUIPMENT</v>
      </c>
      <c r="F4701" s="533" t="str">
        <f t="shared" si="4334"/>
        <v>ME</v>
      </c>
      <c r="G4701" s="533" t="s">
        <v>2722</v>
      </c>
      <c r="H4701" s="533">
        <v>584</v>
      </c>
      <c r="I4701" s="533" t="str">
        <f t="shared" ref="I4701:J4701" si="4381">I4699</f>
        <v>LAUNDRY</v>
      </c>
      <c r="J4701" s="533" t="str">
        <f t="shared" si="4381"/>
        <v>LAUNDRY</v>
      </c>
      <c r="K4701" s="278" t="s">
        <v>15</v>
      </c>
      <c r="L4701" s="278" t="s">
        <v>505</v>
      </c>
      <c r="M4701" s="278">
        <v>1</v>
      </c>
      <c r="N4701" s="277" t="s">
        <v>39</v>
      </c>
      <c r="O4701" s="630"/>
      <c r="P4701" s="102">
        <v>0</v>
      </c>
      <c r="Q4701" s="25">
        <f t="shared" si="4379"/>
        <v>0</v>
      </c>
      <c r="R4701" s="729">
        <f t="shared" si="4380"/>
        <v>0</v>
      </c>
    </row>
    <row r="4702" spans="1:18" ht="15.75">
      <c r="A4702" s="533" t="s">
        <v>2784</v>
      </c>
      <c r="B4702" s="533">
        <v>11</v>
      </c>
      <c r="C4702" s="533" t="s">
        <v>446</v>
      </c>
      <c r="D4702" s="572" t="s">
        <v>1848</v>
      </c>
      <c r="E4702" s="571" t="str">
        <f t="shared" si="4377"/>
        <v xml:space="preserve"> LAUNDRY EQUIPMENT</v>
      </c>
      <c r="F4702" s="533" t="str">
        <f t="shared" si="4334"/>
        <v>ME</v>
      </c>
      <c r="G4702" s="533" t="s">
        <v>2722</v>
      </c>
      <c r="H4702" s="533">
        <v>585</v>
      </c>
      <c r="I4702" s="533" t="str">
        <f t="shared" ref="I4702:J4702" si="4382">I4700</f>
        <v>117000 - LAUNDRY EQUIPMENT</v>
      </c>
      <c r="J4702" s="533" t="str">
        <f t="shared" si="4382"/>
        <v>117000 - LAUNDRY EQUIPMENT</v>
      </c>
      <c r="K4702" s="278" t="s">
        <v>17</v>
      </c>
      <c r="L4702" s="278" t="s">
        <v>512</v>
      </c>
      <c r="M4702" s="629">
        <v>1</v>
      </c>
      <c r="N4702" s="630" t="s">
        <v>39</v>
      </c>
      <c r="O4702" s="630"/>
      <c r="P4702" s="102">
        <v>0</v>
      </c>
      <c r="Q4702" s="25">
        <f t="shared" si="4379"/>
        <v>0</v>
      </c>
      <c r="R4702" s="729">
        <f t="shared" si="4380"/>
        <v>0</v>
      </c>
    </row>
    <row r="4703" spans="1:18" ht="15.75">
      <c r="A4703" s="533" t="s">
        <v>2784</v>
      </c>
      <c r="B4703" s="533">
        <v>11</v>
      </c>
      <c r="C4703" s="533" t="s">
        <v>446</v>
      </c>
      <c r="D4703" s="572" t="s">
        <v>1848</v>
      </c>
      <c r="E4703" s="571" t="str">
        <f t="shared" si="4377"/>
        <v xml:space="preserve"> LAUNDRY EQUIPMENT</v>
      </c>
      <c r="F4703" s="533" t="str">
        <f t="shared" si="4334"/>
        <v>ME</v>
      </c>
      <c r="G4703" s="533" t="s">
        <v>2722</v>
      </c>
      <c r="H4703" s="533">
        <v>586</v>
      </c>
      <c r="I4703" s="533" t="str">
        <f t="shared" ref="I4703:J4703" si="4383">I4701</f>
        <v>LAUNDRY</v>
      </c>
      <c r="J4703" s="533" t="str">
        <f t="shared" si="4383"/>
        <v>LAUNDRY</v>
      </c>
      <c r="K4703" s="278" t="s">
        <v>19</v>
      </c>
      <c r="L4703" s="278" t="s">
        <v>485</v>
      </c>
      <c r="M4703" s="629">
        <v>1</v>
      </c>
      <c r="N4703" s="274" t="s">
        <v>39</v>
      </c>
      <c r="O4703" s="630"/>
      <c r="P4703" s="102">
        <v>0</v>
      </c>
      <c r="Q4703" s="25">
        <f t="shared" si="4379"/>
        <v>0</v>
      </c>
      <c r="R4703" s="729">
        <f t="shared" si="4380"/>
        <v>0</v>
      </c>
    </row>
    <row r="4704" spans="1:18" ht="15.75">
      <c r="A4704" s="533" t="s">
        <v>2784</v>
      </c>
      <c r="B4704" s="533">
        <v>11</v>
      </c>
      <c r="C4704" s="533" t="s">
        <v>446</v>
      </c>
      <c r="D4704" s="572" t="s">
        <v>1848</v>
      </c>
      <c r="E4704" s="571" t="str">
        <f t="shared" si="4377"/>
        <v xml:space="preserve"> LAUNDRY EQUIPMENT</v>
      </c>
      <c r="F4704" s="533" t="str">
        <f t="shared" si="4334"/>
        <v>ME</v>
      </c>
      <c r="G4704" s="533" t="s">
        <v>2722</v>
      </c>
      <c r="H4704" s="533">
        <v>587</v>
      </c>
      <c r="I4704" s="533" t="str">
        <f t="shared" ref="I4704:J4704" si="4384">I4702</f>
        <v>117000 - LAUNDRY EQUIPMENT</v>
      </c>
      <c r="J4704" s="533" t="str">
        <f t="shared" si="4384"/>
        <v>117000 - LAUNDRY EQUIPMENT</v>
      </c>
      <c r="K4704" s="278" t="s">
        <v>20</v>
      </c>
      <c r="L4704" s="278" t="s">
        <v>513</v>
      </c>
      <c r="M4704" s="278">
        <v>2</v>
      </c>
      <c r="N4704" s="630" t="s">
        <v>39</v>
      </c>
      <c r="O4704" s="630"/>
      <c r="P4704" s="102">
        <v>0</v>
      </c>
      <c r="Q4704" s="25">
        <f t="shared" si="4379"/>
        <v>0</v>
      </c>
      <c r="R4704" s="729">
        <f t="shared" si="4380"/>
        <v>0</v>
      </c>
    </row>
    <row r="4705" spans="1:18" ht="15.75">
      <c r="A4705" s="533" t="s">
        <v>2784</v>
      </c>
      <c r="B4705" s="533">
        <v>11</v>
      </c>
      <c r="C4705" s="533" t="s">
        <v>446</v>
      </c>
      <c r="D4705" s="572" t="s">
        <v>1848</v>
      </c>
      <c r="E4705" s="571" t="str">
        <f t="shared" si="4377"/>
        <v xml:space="preserve"> LAUNDRY EQUIPMENT</v>
      </c>
      <c r="F4705" s="533" t="str">
        <f t="shared" si="4334"/>
        <v>ME</v>
      </c>
      <c r="G4705" s="533" t="s">
        <v>2722</v>
      </c>
      <c r="H4705" s="533">
        <v>588</v>
      </c>
      <c r="I4705" s="533" t="str">
        <f t="shared" ref="I4705:J4705" si="4385">I4703</f>
        <v>LAUNDRY</v>
      </c>
      <c r="J4705" s="533" t="str">
        <f t="shared" si="4385"/>
        <v>LAUNDRY</v>
      </c>
      <c r="K4705" s="278" t="s">
        <v>21</v>
      </c>
      <c r="L4705" s="278" t="s">
        <v>514</v>
      </c>
      <c r="M4705" s="278">
        <v>1</v>
      </c>
      <c r="N4705" s="274" t="s">
        <v>39</v>
      </c>
      <c r="O4705" s="630"/>
      <c r="P4705" s="102">
        <v>0</v>
      </c>
      <c r="Q4705" s="25">
        <f t="shared" si="4379"/>
        <v>0</v>
      </c>
      <c r="R4705" s="729">
        <f t="shared" si="4380"/>
        <v>0</v>
      </c>
    </row>
    <row r="4706" spans="1:18" ht="15.75">
      <c r="A4706" s="533" t="s">
        <v>2784</v>
      </c>
      <c r="B4706" s="533">
        <v>11</v>
      </c>
      <c r="C4706" s="533" t="s">
        <v>446</v>
      </c>
      <c r="D4706" s="572" t="s">
        <v>1848</v>
      </c>
      <c r="E4706" s="571" t="str">
        <f t="shared" si="4377"/>
        <v xml:space="preserve"> LAUNDRY EQUIPMENT</v>
      </c>
      <c r="F4706" s="533" t="str">
        <f t="shared" si="4334"/>
        <v>ME</v>
      </c>
      <c r="G4706" s="533" t="s">
        <v>2722</v>
      </c>
      <c r="H4706" s="533">
        <v>589</v>
      </c>
      <c r="I4706" s="533" t="str">
        <f t="shared" ref="I4706:J4706" si="4386">I4704</f>
        <v>117000 - LAUNDRY EQUIPMENT</v>
      </c>
      <c r="J4706" s="533" t="str">
        <f t="shared" si="4386"/>
        <v>117000 - LAUNDRY EQUIPMENT</v>
      </c>
      <c r="K4706" s="278" t="s">
        <v>45</v>
      </c>
      <c r="L4706" s="278" t="s">
        <v>515</v>
      </c>
      <c r="M4706" s="278">
        <v>1</v>
      </c>
      <c r="N4706" s="274" t="s">
        <v>39</v>
      </c>
      <c r="O4706" s="630"/>
      <c r="P4706" s="102">
        <v>0</v>
      </c>
      <c r="Q4706" s="25">
        <f t="shared" si="4379"/>
        <v>0</v>
      </c>
      <c r="R4706" s="729">
        <f t="shared" si="4380"/>
        <v>0</v>
      </c>
    </row>
    <row r="4707" spans="1:18" ht="15.75">
      <c r="A4707" s="533" t="s">
        <v>2784</v>
      </c>
      <c r="B4707" s="533">
        <v>11</v>
      </c>
      <c r="C4707" s="533" t="s">
        <v>446</v>
      </c>
      <c r="D4707" s="572" t="s">
        <v>1848</v>
      </c>
      <c r="E4707" s="571" t="str">
        <f t="shared" si="4377"/>
        <v xml:space="preserve"> LAUNDRY EQUIPMENT</v>
      </c>
      <c r="F4707" s="533" t="str">
        <f t="shared" si="4334"/>
        <v>ME</v>
      </c>
      <c r="G4707" s="533" t="s">
        <v>2722</v>
      </c>
      <c r="H4707" s="533">
        <v>590</v>
      </c>
      <c r="I4707" s="533" t="str">
        <f t="shared" ref="I4707:J4707" si="4387">I4705</f>
        <v>LAUNDRY</v>
      </c>
      <c r="J4707" s="533" t="str">
        <f t="shared" si="4387"/>
        <v>LAUNDRY</v>
      </c>
      <c r="K4707" s="278" t="s">
        <v>48</v>
      </c>
      <c r="L4707" s="278" t="s">
        <v>516</v>
      </c>
      <c r="M4707" s="278">
        <v>1</v>
      </c>
      <c r="N4707" s="274" t="s">
        <v>39</v>
      </c>
      <c r="O4707" s="630"/>
      <c r="P4707" s="102">
        <v>0</v>
      </c>
      <c r="Q4707" s="25">
        <f t="shared" si="4379"/>
        <v>0</v>
      </c>
      <c r="R4707" s="729">
        <f t="shared" si="4380"/>
        <v>0</v>
      </c>
    </row>
    <row r="4708" spans="1:18" ht="15.75">
      <c r="A4708" s="533" t="s">
        <v>2784</v>
      </c>
      <c r="B4708" s="533">
        <v>11</v>
      </c>
      <c r="C4708" s="533" t="s">
        <v>446</v>
      </c>
      <c r="D4708" s="572" t="s">
        <v>1848</v>
      </c>
      <c r="E4708" s="571" t="str">
        <f t="shared" si="4377"/>
        <v xml:space="preserve"> LAUNDRY EQUIPMENT</v>
      </c>
      <c r="F4708" s="533" t="str">
        <f t="shared" si="4334"/>
        <v>ME</v>
      </c>
      <c r="G4708" s="533" t="s">
        <v>2722</v>
      </c>
      <c r="H4708" s="533">
        <v>591</v>
      </c>
      <c r="I4708" s="533" t="str">
        <f t="shared" ref="I4708:J4708" si="4388">I4706</f>
        <v>117000 - LAUNDRY EQUIPMENT</v>
      </c>
      <c r="J4708" s="533" t="str">
        <f t="shared" si="4388"/>
        <v>117000 - LAUNDRY EQUIPMENT</v>
      </c>
      <c r="K4708" s="278" t="s">
        <v>50</v>
      </c>
      <c r="L4708" s="278" t="s">
        <v>517</v>
      </c>
      <c r="M4708" s="278">
        <v>1</v>
      </c>
      <c r="N4708" s="274" t="s">
        <v>39</v>
      </c>
      <c r="O4708" s="630"/>
      <c r="P4708" s="102">
        <v>0</v>
      </c>
      <c r="Q4708" s="25">
        <f t="shared" si="4379"/>
        <v>0</v>
      </c>
      <c r="R4708" s="729">
        <f t="shared" si="4380"/>
        <v>0</v>
      </c>
    </row>
    <row r="4709" spans="1:18" ht="15.75">
      <c r="A4709" s="533" t="s">
        <v>2784</v>
      </c>
      <c r="B4709" s="533">
        <v>11</v>
      </c>
      <c r="C4709" s="533" t="s">
        <v>446</v>
      </c>
      <c r="D4709" s="572" t="s">
        <v>1848</v>
      </c>
      <c r="E4709" s="571" t="str">
        <f t="shared" si="4377"/>
        <v xml:space="preserve"> LAUNDRY EQUIPMENT</v>
      </c>
      <c r="F4709" s="533" t="str">
        <f t="shared" si="4334"/>
        <v>ME</v>
      </c>
      <c r="G4709" s="533" t="s">
        <v>2722</v>
      </c>
      <c r="H4709" s="533">
        <v>592</v>
      </c>
      <c r="I4709" s="533" t="str">
        <f t="shared" ref="I4709:J4709" si="4389">I4707</f>
        <v>LAUNDRY</v>
      </c>
      <c r="J4709" s="533" t="str">
        <f t="shared" si="4389"/>
        <v>LAUNDRY</v>
      </c>
      <c r="K4709" s="278" t="s">
        <v>76</v>
      </c>
      <c r="L4709" s="278" t="s">
        <v>518</v>
      </c>
      <c r="M4709" s="278">
        <v>1</v>
      </c>
      <c r="N4709" s="270" t="s">
        <v>39</v>
      </c>
      <c r="O4709" s="630"/>
      <c r="P4709" s="102">
        <v>0</v>
      </c>
      <c r="Q4709" s="25">
        <f t="shared" si="4379"/>
        <v>0</v>
      </c>
      <c r="R4709" s="729">
        <f t="shared" si="4380"/>
        <v>0</v>
      </c>
    </row>
    <row r="4710" spans="1:18" ht="15.75">
      <c r="A4710" s="533" t="s">
        <v>2784</v>
      </c>
      <c r="B4710" s="533">
        <v>11</v>
      </c>
      <c r="C4710" s="533" t="s">
        <v>446</v>
      </c>
      <c r="D4710" s="572" t="s">
        <v>1848</v>
      </c>
      <c r="E4710" s="571" t="str">
        <f t="shared" si="4377"/>
        <v xml:space="preserve"> LAUNDRY EQUIPMENT</v>
      </c>
      <c r="F4710" s="533" t="str">
        <f t="shared" si="4334"/>
        <v>ME</v>
      </c>
      <c r="G4710" s="533" t="s">
        <v>2722</v>
      </c>
      <c r="H4710" s="533">
        <v>593</v>
      </c>
      <c r="I4710" s="533" t="str">
        <f t="shared" ref="I4710:J4710" si="4390">I4708</f>
        <v>117000 - LAUNDRY EQUIPMENT</v>
      </c>
      <c r="J4710" s="533" t="str">
        <f t="shared" si="4390"/>
        <v>117000 - LAUNDRY EQUIPMENT</v>
      </c>
      <c r="K4710" s="278" t="s">
        <v>77</v>
      </c>
      <c r="L4710" s="278" t="s">
        <v>519</v>
      </c>
      <c r="M4710" s="629">
        <v>1</v>
      </c>
      <c r="N4710" s="274" t="s">
        <v>39</v>
      </c>
      <c r="O4710" s="630"/>
      <c r="P4710" s="102">
        <v>0</v>
      </c>
      <c r="Q4710" s="25">
        <f t="shared" si="4379"/>
        <v>0</v>
      </c>
      <c r="R4710" s="729">
        <f t="shared" si="4380"/>
        <v>0</v>
      </c>
    </row>
    <row r="4711" spans="1:18" ht="15.75">
      <c r="A4711" s="533" t="s">
        <v>2784</v>
      </c>
      <c r="B4711" s="533">
        <v>11</v>
      </c>
      <c r="C4711" s="533" t="s">
        <v>446</v>
      </c>
      <c r="D4711" s="572" t="s">
        <v>1848</v>
      </c>
      <c r="E4711" s="571" t="str">
        <f t="shared" si="4377"/>
        <v xml:space="preserve"> LAUNDRY EQUIPMENT</v>
      </c>
      <c r="F4711" s="533" t="str">
        <f t="shared" si="4334"/>
        <v>ME</v>
      </c>
      <c r="G4711" s="533" t="s">
        <v>2722</v>
      </c>
      <c r="H4711" s="533">
        <v>594</v>
      </c>
      <c r="I4711" s="533" t="str">
        <f t="shared" ref="I4711:J4711" si="4391">I4709</f>
        <v>LAUNDRY</v>
      </c>
      <c r="J4711" s="533" t="str">
        <f t="shared" si="4391"/>
        <v>LAUNDRY</v>
      </c>
      <c r="K4711" s="278" t="s">
        <v>78</v>
      </c>
      <c r="L4711" s="278" t="s">
        <v>508</v>
      </c>
      <c r="M4711" s="629">
        <v>1</v>
      </c>
      <c r="N4711" s="274" t="s">
        <v>39</v>
      </c>
      <c r="O4711" s="630"/>
      <c r="P4711" s="102">
        <v>0</v>
      </c>
      <c r="Q4711" s="25">
        <f t="shared" si="4379"/>
        <v>0</v>
      </c>
      <c r="R4711" s="729">
        <f t="shared" si="4380"/>
        <v>0</v>
      </c>
    </row>
    <row r="4712" spans="1:18" ht="15.75">
      <c r="A4712" s="533" t="s">
        <v>2784</v>
      </c>
      <c r="B4712" s="533">
        <v>11</v>
      </c>
      <c r="C4712" s="533" t="s">
        <v>446</v>
      </c>
      <c r="D4712" s="572" t="s">
        <v>1848</v>
      </c>
      <c r="E4712" s="571" t="str">
        <f t="shared" si="4377"/>
        <v xml:space="preserve"> LAUNDRY EQUIPMENT</v>
      </c>
      <c r="F4712" s="533" t="str">
        <f t="shared" si="4334"/>
        <v>ME</v>
      </c>
      <c r="G4712" s="533" t="s">
        <v>2722</v>
      </c>
      <c r="H4712" s="533">
        <v>595</v>
      </c>
      <c r="I4712" s="533" t="str">
        <f t="shared" ref="I4712:J4712" si="4392">I4710</f>
        <v>117000 - LAUNDRY EQUIPMENT</v>
      </c>
      <c r="J4712" s="533" t="str">
        <f t="shared" si="4392"/>
        <v>117000 - LAUNDRY EQUIPMENT</v>
      </c>
      <c r="K4712" s="278" t="s">
        <v>302</v>
      </c>
      <c r="L4712" s="278" t="s">
        <v>520</v>
      </c>
      <c r="M4712" s="629">
        <v>1</v>
      </c>
      <c r="N4712" s="274" t="s">
        <v>39</v>
      </c>
      <c r="O4712" s="630"/>
      <c r="P4712" s="102">
        <v>0</v>
      </c>
      <c r="Q4712" s="25">
        <f t="shared" si="4379"/>
        <v>0</v>
      </c>
      <c r="R4712" s="729">
        <f t="shared" si="4380"/>
        <v>0</v>
      </c>
    </row>
    <row r="4713" spans="1:18" ht="15.75">
      <c r="A4713" s="533" t="s">
        <v>2784</v>
      </c>
      <c r="B4713" s="533">
        <v>11</v>
      </c>
      <c r="C4713" s="533" t="s">
        <v>446</v>
      </c>
      <c r="D4713" s="572" t="s">
        <v>1848</v>
      </c>
      <c r="E4713" s="571" t="str">
        <f t="shared" si="4377"/>
        <v xml:space="preserve"> LAUNDRY EQUIPMENT</v>
      </c>
      <c r="F4713" s="533" t="str">
        <f t="shared" si="4334"/>
        <v>ME</v>
      </c>
      <c r="G4713" s="533" t="s">
        <v>2722</v>
      </c>
      <c r="H4713" s="533">
        <v>596</v>
      </c>
      <c r="I4713" s="533" t="str">
        <f t="shared" ref="I4713:J4713" si="4393">I4711</f>
        <v>LAUNDRY</v>
      </c>
      <c r="J4713" s="533" t="str">
        <f t="shared" si="4393"/>
        <v>LAUNDRY</v>
      </c>
      <c r="K4713" s="278" t="s">
        <v>304</v>
      </c>
      <c r="L4713" s="278" t="s">
        <v>521</v>
      </c>
      <c r="M4713" s="629">
        <v>2</v>
      </c>
      <c r="N4713" s="274" t="s">
        <v>39</v>
      </c>
      <c r="O4713" s="630"/>
      <c r="P4713" s="102">
        <v>0</v>
      </c>
      <c r="Q4713" s="25">
        <f t="shared" si="4379"/>
        <v>0</v>
      </c>
      <c r="R4713" s="729">
        <f t="shared" si="4380"/>
        <v>0</v>
      </c>
    </row>
    <row r="4714" spans="1:18" ht="15.75">
      <c r="A4714" s="533" t="s">
        <v>2784</v>
      </c>
      <c r="B4714" s="533">
        <v>11</v>
      </c>
      <c r="C4714" s="533" t="s">
        <v>446</v>
      </c>
      <c r="D4714" s="572" t="s">
        <v>1848</v>
      </c>
      <c r="E4714" s="571" t="str">
        <f t="shared" si="4377"/>
        <v xml:space="preserve"> LAUNDRY EQUIPMENT</v>
      </c>
      <c r="F4714" s="533" t="str">
        <f t="shared" si="4334"/>
        <v>ME</v>
      </c>
      <c r="G4714" s="533" t="s">
        <v>2722</v>
      </c>
      <c r="H4714" s="533">
        <v>597</v>
      </c>
      <c r="I4714" s="533" t="str">
        <f t="shared" ref="I4714:J4714" si="4394">I4712</f>
        <v>117000 - LAUNDRY EQUIPMENT</v>
      </c>
      <c r="J4714" s="533" t="str">
        <f t="shared" si="4394"/>
        <v>117000 - LAUNDRY EQUIPMENT</v>
      </c>
      <c r="K4714" s="278" t="s">
        <v>306</v>
      </c>
      <c r="L4714" s="278" t="s">
        <v>522</v>
      </c>
      <c r="M4714" s="629">
        <v>2</v>
      </c>
      <c r="N4714" s="274" t="s">
        <v>39</v>
      </c>
      <c r="O4714" s="630"/>
      <c r="P4714" s="102">
        <v>0</v>
      </c>
      <c r="Q4714" s="25">
        <f t="shared" si="4379"/>
        <v>0</v>
      </c>
      <c r="R4714" s="729">
        <f t="shared" si="4380"/>
        <v>0</v>
      </c>
    </row>
    <row r="4715" spans="1:18" ht="15.75">
      <c r="A4715" s="533" t="s">
        <v>2784</v>
      </c>
      <c r="B4715" s="533">
        <v>11</v>
      </c>
      <c r="C4715" s="533" t="s">
        <v>446</v>
      </c>
      <c r="D4715" s="572" t="s">
        <v>1848</v>
      </c>
      <c r="E4715" s="571" t="str">
        <f t="shared" si="4377"/>
        <v xml:space="preserve"> LAUNDRY EQUIPMENT</v>
      </c>
      <c r="F4715" s="533" t="str">
        <f t="shared" si="4334"/>
        <v>ME</v>
      </c>
      <c r="G4715" s="533" t="s">
        <v>2722</v>
      </c>
      <c r="H4715" s="533">
        <v>598</v>
      </c>
      <c r="I4715" s="533" t="str">
        <f t="shared" ref="I4715:J4715" si="4395">I4713</f>
        <v>LAUNDRY</v>
      </c>
      <c r="J4715" s="533" t="str">
        <f t="shared" si="4395"/>
        <v>LAUNDRY</v>
      </c>
      <c r="K4715" s="278" t="s">
        <v>341</v>
      </c>
      <c r="L4715" s="278" t="s">
        <v>508</v>
      </c>
      <c r="M4715" s="629">
        <v>2</v>
      </c>
      <c r="N4715" s="274" t="s">
        <v>39</v>
      </c>
      <c r="O4715" s="630"/>
      <c r="P4715" s="102">
        <v>0</v>
      </c>
      <c r="Q4715" s="25">
        <f t="shared" si="4379"/>
        <v>0</v>
      </c>
      <c r="R4715" s="729">
        <f t="shared" si="4380"/>
        <v>0</v>
      </c>
    </row>
    <row r="4716" spans="1:18" ht="15.75">
      <c r="A4716" s="533" t="s">
        <v>2784</v>
      </c>
      <c r="B4716" s="533">
        <v>11</v>
      </c>
      <c r="C4716" s="533" t="s">
        <v>446</v>
      </c>
      <c r="D4716" s="572" t="s">
        <v>1848</v>
      </c>
      <c r="E4716" s="571" t="str">
        <f t="shared" si="4377"/>
        <v xml:space="preserve"> LAUNDRY EQUIPMENT</v>
      </c>
      <c r="F4716" s="533" t="str">
        <f t="shared" si="4334"/>
        <v>ME</v>
      </c>
      <c r="G4716" s="533" t="s">
        <v>2722</v>
      </c>
      <c r="H4716" s="533">
        <v>599</v>
      </c>
      <c r="I4716" s="533" t="str">
        <f t="shared" ref="I4716:J4716" si="4396">I4714</f>
        <v>117000 - LAUNDRY EQUIPMENT</v>
      </c>
      <c r="J4716" s="533" t="str">
        <f t="shared" si="4396"/>
        <v>117000 - LAUNDRY EQUIPMENT</v>
      </c>
      <c r="K4716" s="278" t="s">
        <v>343</v>
      </c>
      <c r="L4716" s="278" t="s">
        <v>523</v>
      </c>
      <c r="M4716" s="278">
        <v>1</v>
      </c>
      <c r="N4716" s="270" t="s">
        <v>39</v>
      </c>
      <c r="O4716" s="630"/>
      <c r="P4716" s="102">
        <v>0</v>
      </c>
      <c r="Q4716" s="25">
        <f t="shared" si="4379"/>
        <v>0</v>
      </c>
      <c r="R4716" s="729">
        <f t="shared" si="4380"/>
        <v>0</v>
      </c>
    </row>
    <row r="4717" spans="1:18" ht="15.75">
      <c r="A4717" s="533" t="s">
        <v>2784</v>
      </c>
      <c r="B4717" s="533">
        <v>11</v>
      </c>
      <c r="C4717" s="533" t="s">
        <v>446</v>
      </c>
      <c r="D4717" s="572" t="s">
        <v>1848</v>
      </c>
      <c r="E4717" s="571" t="str">
        <f t="shared" si="4377"/>
        <v xml:space="preserve"> LAUNDRY EQUIPMENT</v>
      </c>
      <c r="F4717" s="533" t="str">
        <f t="shared" si="4334"/>
        <v>ME</v>
      </c>
      <c r="G4717" s="533" t="s">
        <v>2722</v>
      </c>
      <c r="H4717" s="533">
        <v>600</v>
      </c>
      <c r="I4717" s="533" t="str">
        <f t="shared" ref="I4717:J4717" si="4397">I4715</f>
        <v>LAUNDRY</v>
      </c>
      <c r="J4717" s="533" t="str">
        <f t="shared" si="4397"/>
        <v>LAUNDRY</v>
      </c>
      <c r="K4717" s="278" t="s">
        <v>83</v>
      </c>
      <c r="L4717" s="278" t="s">
        <v>524</v>
      </c>
      <c r="M4717" s="629">
        <v>1</v>
      </c>
      <c r="N4717" s="270" t="s">
        <v>39</v>
      </c>
      <c r="O4717" s="630"/>
      <c r="P4717" s="102">
        <v>0</v>
      </c>
      <c r="Q4717" s="25">
        <f t="shared" si="4379"/>
        <v>0</v>
      </c>
      <c r="R4717" s="729">
        <f t="shared" si="4380"/>
        <v>0</v>
      </c>
    </row>
    <row r="4718" spans="1:18" ht="15.75">
      <c r="A4718" s="533" t="s">
        <v>2784</v>
      </c>
      <c r="B4718" s="533">
        <v>11</v>
      </c>
      <c r="C4718" s="533" t="s">
        <v>446</v>
      </c>
      <c r="D4718" s="572" t="s">
        <v>1848</v>
      </c>
      <c r="E4718" s="571" t="str">
        <f t="shared" si="4377"/>
        <v xml:space="preserve"> LAUNDRY EQUIPMENT</v>
      </c>
      <c r="F4718" s="533" t="str">
        <f t="shared" si="4334"/>
        <v>ME</v>
      </c>
      <c r="G4718" s="533" t="s">
        <v>2725</v>
      </c>
      <c r="H4718" s="533">
        <v>601</v>
      </c>
      <c r="I4718" s="533" t="str">
        <f t="shared" ref="I4718:J4718" si="4398">I4716</f>
        <v>117000 - LAUNDRY EQUIPMENT</v>
      </c>
      <c r="J4718" s="533" t="str">
        <f t="shared" si="4398"/>
        <v>117000 - LAUNDRY EQUIPMENT</v>
      </c>
      <c r="K4718" s="20" t="s">
        <v>525</v>
      </c>
      <c r="L4718" s="20"/>
      <c r="M4718" s="29"/>
      <c r="N4718" s="29"/>
      <c r="O4718" s="29" t="s">
        <v>8</v>
      </c>
      <c r="P4718" s="102">
        <v>0</v>
      </c>
      <c r="Q4718" s="78"/>
    </row>
    <row r="4719" spans="1:18" ht="16.5" thickBot="1">
      <c r="A4719" s="533" t="s">
        <v>2784</v>
      </c>
      <c r="B4719" s="533">
        <v>11</v>
      </c>
      <c r="C4719" s="533" t="s">
        <v>446</v>
      </c>
      <c r="D4719" s="10" t="s">
        <v>22</v>
      </c>
      <c r="E4719" s="10" t="s">
        <v>22</v>
      </c>
      <c r="G4719" s="533" t="s">
        <v>2724</v>
      </c>
      <c r="H4719" s="533">
        <v>602</v>
      </c>
      <c r="I4719" s="533" t="str">
        <f t="shared" ref="I4719:J4719" si="4399">I4717</f>
        <v>LAUNDRY</v>
      </c>
      <c r="J4719" s="533" t="str">
        <f t="shared" si="4399"/>
        <v>LAUNDRY</v>
      </c>
      <c r="K4719" s="2" t="s">
        <v>22</v>
      </c>
      <c r="L4719" s="2"/>
      <c r="M4719" s="29"/>
      <c r="N4719" s="29"/>
      <c r="O4719" s="29"/>
      <c r="P4719" s="102"/>
      <c r="Q4719" s="108"/>
    </row>
    <row r="4720" spans="1:18" ht="16.5" thickTop="1">
      <c r="A4720" s="533" t="s">
        <v>2784</v>
      </c>
      <c r="B4720" s="533">
        <v>12</v>
      </c>
      <c r="C4720" s="533" t="s">
        <v>527</v>
      </c>
      <c r="D4720" s="572" t="s">
        <v>1873</v>
      </c>
      <c r="E4720" s="571" t="s">
        <v>1246</v>
      </c>
      <c r="F4720" s="533" t="str">
        <f t="shared" ref="F4720:F4736" si="4400">VLOOKUP(D:D,trade,3,FALSE)</f>
        <v>AR</v>
      </c>
      <c r="G4720" s="533" t="s">
        <v>2725</v>
      </c>
      <c r="H4720" s="533">
        <v>603</v>
      </c>
      <c r="I4720" s="533" t="str">
        <f t="shared" ref="I4720:J4720" si="4401">I4718</f>
        <v>117000 - LAUNDRY EQUIPMENT</v>
      </c>
      <c r="J4720" s="533" t="str">
        <f t="shared" si="4401"/>
        <v>117000 - LAUNDRY EQUIPMENT</v>
      </c>
      <c r="K4720" s="79"/>
      <c r="L4720" s="79"/>
      <c r="M4720" s="83" t="s">
        <v>526</v>
      </c>
      <c r="N4720" s="83"/>
      <c r="O4720" s="83"/>
      <c r="P4720" s="83"/>
      <c r="Q4720" s="83"/>
    </row>
    <row r="4721" spans="1:18" ht="15.75">
      <c r="A4721" s="533" t="s">
        <v>2784</v>
      </c>
      <c r="B4721" s="533">
        <v>12</v>
      </c>
      <c r="C4721" s="533" t="s">
        <v>527</v>
      </c>
      <c r="D4721" s="572" t="s">
        <v>1873</v>
      </c>
      <c r="E4721" s="571" t="s">
        <v>1246</v>
      </c>
      <c r="F4721" s="533" t="str">
        <f t="shared" si="4400"/>
        <v>AR</v>
      </c>
      <c r="G4721" s="533" t="s">
        <v>2725</v>
      </c>
      <c r="H4721" s="533">
        <v>604</v>
      </c>
      <c r="I4721" s="533" t="str">
        <f t="shared" ref="I4721:J4721" si="4402">I4719</f>
        <v>LAUNDRY</v>
      </c>
      <c r="J4721" s="533" t="str">
        <f t="shared" si="4402"/>
        <v>LAUNDRY</v>
      </c>
      <c r="K4721" s="79"/>
      <c r="L4721" s="79"/>
      <c r="M4721" s="83" t="s">
        <v>527</v>
      </c>
      <c r="N4721" s="83"/>
      <c r="O4721" s="83"/>
      <c r="P4721" s="83"/>
      <c r="Q4721" s="83"/>
    </row>
    <row r="4722" spans="1:18" ht="15.75">
      <c r="A4722" s="533" t="s">
        <v>2784</v>
      </c>
      <c r="B4722" s="533">
        <v>12</v>
      </c>
      <c r="C4722" s="533" t="s">
        <v>527</v>
      </c>
      <c r="D4722" s="572" t="s">
        <v>1873</v>
      </c>
      <c r="E4722" s="571" t="s">
        <v>1246</v>
      </c>
      <c r="F4722" s="533" t="str">
        <f t="shared" si="4400"/>
        <v>AR</v>
      </c>
      <c r="G4722" s="533" t="s">
        <v>2725</v>
      </c>
      <c r="H4722" s="533">
        <v>605</v>
      </c>
      <c r="I4722" s="533" t="str">
        <f t="shared" ref="I4722:J4722" si="4403">I4720</f>
        <v>117000 - LAUNDRY EQUIPMENT</v>
      </c>
      <c r="J4722" s="533" t="str">
        <f t="shared" si="4403"/>
        <v>117000 - LAUNDRY EQUIPMENT</v>
      </c>
      <c r="K4722" s="84" t="s">
        <v>2</v>
      </c>
      <c r="L4722" s="84" t="s">
        <v>25</v>
      </c>
      <c r="M4722" s="636" t="s">
        <v>4</v>
      </c>
      <c r="N4722" s="109" t="s">
        <v>5</v>
      </c>
      <c r="O4722" s="109" t="s">
        <v>6</v>
      </c>
      <c r="P4722" s="109" t="s">
        <v>7</v>
      </c>
      <c r="Q4722" s="109"/>
    </row>
    <row r="4723" spans="1:18" ht="15.75">
      <c r="A4723" s="533" t="s">
        <v>2784</v>
      </c>
      <c r="B4723" s="533">
        <v>12</v>
      </c>
      <c r="C4723" s="533" t="s">
        <v>527</v>
      </c>
      <c r="D4723" s="572" t="s">
        <v>1873</v>
      </c>
      <c r="E4723" s="571" t="s">
        <v>1246</v>
      </c>
      <c r="F4723" s="533" t="str">
        <f t="shared" si="4400"/>
        <v>AR</v>
      </c>
      <c r="G4723" s="533" t="s">
        <v>2725</v>
      </c>
      <c r="H4723" s="533">
        <v>606</v>
      </c>
      <c r="I4723" s="533" t="str">
        <f t="shared" ref="I4723:J4723" si="4404">I4721</f>
        <v>LAUNDRY</v>
      </c>
      <c r="J4723" s="533" t="str">
        <f t="shared" si="4404"/>
        <v>LAUNDRY</v>
      </c>
      <c r="K4723" s="75"/>
      <c r="L4723" s="75"/>
      <c r="M4723" s="75"/>
      <c r="N4723" s="76"/>
      <c r="O4723" s="12"/>
      <c r="P4723" s="12" t="s">
        <v>8</v>
      </c>
      <c r="Q4723" s="12"/>
    </row>
    <row r="4724" spans="1:18" ht="15.75">
      <c r="A4724" s="533" t="s">
        <v>2784</v>
      </c>
      <c r="B4724" s="533">
        <v>12</v>
      </c>
      <c r="C4724" s="533" t="s">
        <v>527</v>
      </c>
      <c r="D4724" s="572" t="s">
        <v>1873</v>
      </c>
      <c r="E4724" s="571" t="s">
        <v>1246</v>
      </c>
      <c r="F4724" s="533" t="str">
        <f t="shared" si="4400"/>
        <v>AR</v>
      </c>
      <c r="G4724" s="533" t="s">
        <v>2725</v>
      </c>
      <c r="H4724" s="533">
        <v>607</v>
      </c>
      <c r="I4724" s="533" t="str">
        <f t="shared" ref="I4724:I4725" si="4405">L4724</f>
        <v>123640 - STONE CONTERTOPS</v>
      </c>
      <c r="J4724" s="533" t="str">
        <f t="shared" ref="J4724:J4725" si="4406">L4724</f>
        <v>123640 - STONE CONTERTOPS</v>
      </c>
      <c r="K4724" s="75"/>
      <c r="L4724" s="75" t="s">
        <v>528</v>
      </c>
      <c r="M4724" s="74"/>
      <c r="N4724" s="76"/>
      <c r="O4724" s="12"/>
      <c r="P4724" s="12"/>
      <c r="Q4724" s="12"/>
    </row>
    <row r="4725" spans="1:18" ht="16.5" thickBot="1">
      <c r="A4725" s="533" t="s">
        <v>2784</v>
      </c>
      <c r="B4725" s="533">
        <v>12</v>
      </c>
      <c r="C4725" s="533" t="s">
        <v>527</v>
      </c>
      <c r="D4725" s="572" t="s">
        <v>1873</v>
      </c>
      <c r="E4725" s="571" t="str">
        <f t="shared" ref="E4725:E4730" si="4407">E4724</f>
        <v xml:space="preserve"> STONE CONTERTOPS</v>
      </c>
      <c r="F4725" s="533" t="str">
        <f t="shared" si="4400"/>
        <v>AR</v>
      </c>
      <c r="G4725" s="533" t="s">
        <v>2725</v>
      </c>
      <c r="H4725" s="533">
        <v>608</v>
      </c>
      <c r="I4725" s="533" t="str">
        <f t="shared" si="4405"/>
        <v>Reception counter units; constructed from 100 thick hollow concrete blocks, filled with concrete and reinforced 12 diameter steel bars, faced with plaster and paint on both sides, comprising 30 thick granite serving counter top, 25 thick blockboard counter top faced on all exposed surfaces with plastic laminate veneer; including base steel angle brackets, 6 thick cork board on plywood, fittings and fixings; complete; as specified and as Drg. A-503; detail 11</v>
      </c>
      <c r="J4725" s="533" t="str">
        <f t="shared" si="4406"/>
        <v>Reception counter units; constructed from 100 thick hollow concrete blocks, filled with concrete and reinforced 12 diameter steel bars, faced with plaster and paint on both sides, comprising 30 thick granite serving counter top, 25 thick blockboard counter top faced on all exposed surfaces with plastic laminate veneer; including base steel angle brackets, 6 thick cork board on plywood, fittings and fixings; complete; as specified and as Drg. A-503; detail 11</v>
      </c>
      <c r="K4725" s="75"/>
      <c r="L4725" s="75" t="s">
        <v>529</v>
      </c>
      <c r="M4725" s="74"/>
      <c r="N4725" s="12"/>
      <c r="O4725" s="12"/>
      <c r="P4725" s="12"/>
      <c r="Q4725" s="12"/>
    </row>
    <row r="4726" spans="1:18" ht="16.5" thickBot="1">
      <c r="A4726" s="533" t="s">
        <v>2784</v>
      </c>
      <c r="B4726" s="533">
        <v>12</v>
      </c>
      <c r="C4726" s="533" t="s">
        <v>527</v>
      </c>
      <c r="D4726" s="572" t="s">
        <v>1873</v>
      </c>
      <c r="E4726" s="571" t="str">
        <f t="shared" si="4407"/>
        <v xml:space="preserve"> STONE CONTERTOPS</v>
      </c>
      <c r="F4726" s="533" t="str">
        <f t="shared" si="4400"/>
        <v>AR</v>
      </c>
      <c r="G4726" s="533" t="s">
        <v>2722</v>
      </c>
      <c r="H4726" s="533">
        <v>609</v>
      </c>
      <c r="I4726" s="533" t="str">
        <f>I4724</f>
        <v>123640 - STONE CONTERTOPS</v>
      </c>
      <c r="J4726" s="533" t="str">
        <f>J4724</f>
        <v>123640 - STONE CONTERTOPS</v>
      </c>
      <c r="K4726" s="75" t="s">
        <v>13</v>
      </c>
      <c r="L4726" s="451" t="s">
        <v>530</v>
      </c>
      <c r="M4726" s="451">
        <v>6</v>
      </c>
      <c r="N4726" s="452" t="s">
        <v>95</v>
      </c>
      <c r="O4726" s="371">
        <v>375</v>
      </c>
      <c r="P4726" s="371">
        <v>2250</v>
      </c>
      <c r="Q4726" s="25">
        <f>O4726</f>
        <v>375</v>
      </c>
      <c r="R4726" s="729">
        <f>P4726</f>
        <v>2250</v>
      </c>
    </row>
    <row r="4727" spans="1:18" ht="16.5" thickBot="1">
      <c r="A4727" s="533" t="s">
        <v>2784</v>
      </c>
      <c r="B4727" s="533">
        <v>12</v>
      </c>
      <c r="C4727" s="533" t="s">
        <v>527</v>
      </c>
      <c r="D4727" s="572" t="s">
        <v>1873</v>
      </c>
      <c r="E4727" s="571" t="str">
        <f t="shared" si="4407"/>
        <v xml:space="preserve"> STONE CONTERTOPS</v>
      </c>
      <c r="F4727" s="533" t="str">
        <f t="shared" si="4400"/>
        <v>AR</v>
      </c>
      <c r="G4727" s="533" t="s">
        <v>2725</v>
      </c>
      <c r="H4727" s="533">
        <v>610</v>
      </c>
      <c r="I4727" s="533" t="str">
        <f>L4727</f>
        <v>Pantry worktop; 30 thick granite; including 20 thick backsplash, supports and fixings; complete; as specified and as Drg. A-501; detail 14</v>
      </c>
      <c r="J4727" s="533" t="str">
        <f>L4727</f>
        <v>Pantry worktop; 30 thick granite; including 20 thick backsplash, supports and fixings; complete; as specified and as Drg. A-501; detail 14</v>
      </c>
      <c r="K4727" s="75"/>
      <c r="L4727" s="75" t="s">
        <v>531</v>
      </c>
      <c r="M4727" s="74"/>
      <c r="N4727" s="76"/>
      <c r="O4727" s="12">
        <v>0</v>
      </c>
      <c r="P4727" s="12"/>
      <c r="Q4727" s="12"/>
    </row>
    <row r="4728" spans="1:18" ht="16.5" thickBot="1">
      <c r="A4728" s="533" t="s">
        <v>2784</v>
      </c>
      <c r="B4728" s="533">
        <v>12</v>
      </c>
      <c r="C4728" s="533" t="s">
        <v>527</v>
      </c>
      <c r="D4728" s="572" t="s">
        <v>1873</v>
      </c>
      <c r="E4728" s="571" t="str">
        <f t="shared" si="4407"/>
        <v xml:space="preserve"> STONE CONTERTOPS</v>
      </c>
      <c r="F4728" s="533" t="str">
        <f t="shared" si="4400"/>
        <v>AR</v>
      </c>
      <c r="G4728" s="533" t="s">
        <v>2722</v>
      </c>
      <c r="H4728" s="533">
        <v>611</v>
      </c>
      <c r="I4728" s="533" t="str">
        <f t="shared" ref="I4728:J4728" si="4408">I4726</f>
        <v>123640 - STONE CONTERTOPS</v>
      </c>
      <c r="J4728" s="533" t="str">
        <f t="shared" si="4408"/>
        <v>123640 - STONE CONTERTOPS</v>
      </c>
      <c r="K4728" s="75" t="s">
        <v>15</v>
      </c>
      <c r="L4728" s="75" t="s">
        <v>532</v>
      </c>
      <c r="M4728" s="75">
        <v>23</v>
      </c>
      <c r="N4728" s="228" t="s">
        <v>95</v>
      </c>
      <c r="O4728" s="12">
        <v>163</v>
      </c>
      <c r="P4728" s="12">
        <v>3749</v>
      </c>
      <c r="Q4728" s="25">
        <f t="shared" ref="Q4728:Q4730" si="4409">O4728</f>
        <v>163</v>
      </c>
      <c r="R4728" s="729">
        <f t="shared" ref="R4728:R4730" si="4410">P4728</f>
        <v>3749</v>
      </c>
    </row>
    <row r="4729" spans="1:18" ht="15.75">
      <c r="A4729" s="533" t="s">
        <v>2784</v>
      </c>
      <c r="B4729" s="533">
        <v>12</v>
      </c>
      <c r="C4729" s="533" t="s">
        <v>527</v>
      </c>
      <c r="D4729" s="572" t="s">
        <v>1873</v>
      </c>
      <c r="E4729" s="571" t="str">
        <f t="shared" si="4407"/>
        <v xml:space="preserve"> STONE CONTERTOPS</v>
      </c>
      <c r="F4729" s="533" t="str">
        <f t="shared" si="4400"/>
        <v>AR</v>
      </c>
      <c r="G4729" s="533" t="s">
        <v>2722</v>
      </c>
      <c r="H4729" s="533">
        <v>612</v>
      </c>
      <c r="I4729" s="533" t="str">
        <f t="shared" ref="I4729:J4729" si="4411">I4727</f>
        <v>Pantry worktop; 30 thick granite; including 20 thick backsplash, supports and fixings; complete; as specified and as Drg. A-501; detail 14</v>
      </c>
      <c r="J4729" s="533" t="str">
        <f t="shared" si="4411"/>
        <v>Pantry worktop; 30 thick granite; including 20 thick backsplash, supports and fixings; complete; as specified and as Drg. A-501; detail 14</v>
      </c>
      <c r="K4729" s="75" t="s">
        <v>17</v>
      </c>
      <c r="L4729" s="75" t="s">
        <v>533</v>
      </c>
      <c r="M4729" s="75">
        <v>7</v>
      </c>
      <c r="N4729" s="81" t="s">
        <v>95</v>
      </c>
      <c r="O4729" s="12">
        <v>175</v>
      </c>
      <c r="P4729" s="12">
        <v>1225</v>
      </c>
      <c r="Q4729" s="25">
        <f t="shared" si="4409"/>
        <v>175</v>
      </c>
      <c r="R4729" s="729">
        <f t="shared" si="4410"/>
        <v>1225</v>
      </c>
    </row>
    <row r="4730" spans="1:18" ht="15.75">
      <c r="A4730" s="533" t="s">
        <v>2784</v>
      </c>
      <c r="B4730" s="533">
        <v>12</v>
      </c>
      <c r="C4730" s="533" t="s">
        <v>527</v>
      </c>
      <c r="D4730" s="572" t="s">
        <v>1873</v>
      </c>
      <c r="E4730" s="571" t="str">
        <f t="shared" si="4407"/>
        <v xml:space="preserve"> STONE CONTERTOPS</v>
      </c>
      <c r="F4730" s="533" t="str">
        <f t="shared" si="4400"/>
        <v>AR</v>
      </c>
      <c r="G4730" s="533" t="s">
        <v>2722</v>
      </c>
      <c r="H4730" s="533">
        <v>613</v>
      </c>
      <c r="I4730" s="533" t="str">
        <f t="shared" ref="I4730:J4730" si="4412">I4728</f>
        <v>123640 - STONE CONTERTOPS</v>
      </c>
      <c r="J4730" s="533" t="str">
        <f t="shared" si="4412"/>
        <v>123640 - STONE CONTERTOPS</v>
      </c>
      <c r="K4730" s="218" t="s">
        <v>19</v>
      </c>
      <c r="L4730" s="218" t="s">
        <v>534</v>
      </c>
      <c r="M4730" s="218">
        <v>12</v>
      </c>
      <c r="N4730" s="229" t="s">
        <v>95</v>
      </c>
      <c r="O4730" s="195"/>
      <c r="P4730" s="12">
        <v>0</v>
      </c>
      <c r="Q4730" s="25">
        <f t="shared" si="4409"/>
        <v>0</v>
      </c>
      <c r="R4730" s="729">
        <f t="shared" si="4410"/>
        <v>0</v>
      </c>
    </row>
    <row r="4731" spans="1:18" ht="15.75">
      <c r="A4731" s="533" t="s">
        <v>2784</v>
      </c>
      <c r="B4731" s="533">
        <v>12</v>
      </c>
      <c r="C4731" s="533" t="s">
        <v>527</v>
      </c>
      <c r="D4731" s="572" t="s">
        <v>1879</v>
      </c>
      <c r="E4731" s="571" t="s">
        <v>1247</v>
      </c>
      <c r="F4731" s="533" t="str">
        <f t="shared" si="4400"/>
        <v>AR</v>
      </c>
      <c r="G4731" s="533" t="s">
        <v>2725</v>
      </c>
      <c r="H4731" s="533">
        <v>614</v>
      </c>
      <c r="I4731" s="533" t="str">
        <f t="shared" ref="I4731:I4732" si="4413">L4731</f>
        <v>124813 - ENTRANCE FLOOR MATS AND FRAME</v>
      </c>
      <c r="J4731" s="533" t="str">
        <f t="shared" ref="J4731:J4732" si="4414">L4731</f>
        <v>124813 - ENTRANCE FLOOR MATS AND FRAME</v>
      </c>
      <c r="K4731" s="218"/>
      <c r="L4731" s="75" t="s">
        <v>535</v>
      </c>
      <c r="M4731" s="74"/>
      <c r="N4731" s="77"/>
      <c r="O4731" s="12">
        <v>0</v>
      </c>
      <c r="P4731" s="12"/>
      <c r="Q4731" s="12"/>
    </row>
    <row r="4732" spans="1:18" ht="15.75">
      <c r="A4732" s="533" t="s">
        <v>2784</v>
      </c>
      <c r="B4732" s="533">
        <v>12</v>
      </c>
      <c r="C4732" s="533" t="s">
        <v>527</v>
      </c>
      <c r="D4732" s="572" t="s">
        <v>1879</v>
      </c>
      <c r="E4732" s="571" t="str">
        <f t="shared" ref="E4732:E4736" si="4415">E4731</f>
        <v xml:space="preserve"> ENTRANCE FLOOR MATS AND FRAME</v>
      </c>
      <c r="F4732" s="533" t="str">
        <f t="shared" si="4400"/>
        <v>AR</v>
      </c>
      <c r="G4732" s="533" t="s">
        <v>2725</v>
      </c>
      <c r="H4732" s="533">
        <v>615</v>
      </c>
      <c r="I4732" s="533" t="str">
        <f t="shared" si="4413"/>
        <v>Door mats and frames; corrugated rubber mat strips with aluminium slates; including aluminium frame with patent-clip-on polypropylene corner brackets for building in; including cement-sand screed levelling; complete; as specified and as Drg. A-501; detail 15</v>
      </c>
      <c r="J4732" s="533" t="str">
        <f t="shared" si="4414"/>
        <v>Door mats and frames; corrugated rubber mat strips with aluminium slates; including aluminium frame with patent-clip-on polypropylene corner brackets for building in; including cement-sand screed levelling; complete; as specified and as Drg. A-501; detail 15</v>
      </c>
      <c r="K4732" s="218"/>
      <c r="L4732" s="75" t="s">
        <v>536</v>
      </c>
      <c r="M4732" s="74"/>
      <c r="N4732" s="76"/>
      <c r="O4732" s="12">
        <v>0</v>
      </c>
      <c r="P4732" s="78"/>
      <c r="Q4732" s="78"/>
    </row>
    <row r="4733" spans="1:18" ht="15.75">
      <c r="A4733" s="533" t="s">
        <v>2784</v>
      </c>
      <c r="B4733" s="533">
        <v>12</v>
      </c>
      <c r="C4733" s="533" t="s">
        <v>527</v>
      </c>
      <c r="D4733" s="572" t="s">
        <v>1879</v>
      </c>
      <c r="E4733" s="571" t="str">
        <f t="shared" si="4415"/>
        <v xml:space="preserve"> ENTRANCE FLOOR MATS AND FRAME</v>
      </c>
      <c r="F4733" s="533" t="str">
        <f t="shared" si="4400"/>
        <v>AR</v>
      </c>
      <c r="G4733" s="533" t="s">
        <v>2722</v>
      </c>
      <c r="H4733" s="533">
        <v>616</v>
      </c>
      <c r="I4733" s="533" t="str">
        <f t="shared" ref="I4733:J4733" si="4416">I4731</f>
        <v>124813 - ENTRANCE FLOOR MATS AND FRAME</v>
      </c>
      <c r="J4733" s="533" t="str">
        <f t="shared" si="4416"/>
        <v>124813 - ENTRANCE FLOOR MATS AND FRAME</v>
      </c>
      <c r="K4733" s="218" t="s">
        <v>13</v>
      </c>
      <c r="L4733" s="75" t="s">
        <v>537</v>
      </c>
      <c r="M4733" s="218">
        <v>1</v>
      </c>
      <c r="N4733" s="229" t="s">
        <v>39</v>
      </c>
      <c r="O4733" s="195"/>
      <c r="P4733" s="78">
        <v>0</v>
      </c>
      <c r="Q4733" s="25">
        <f t="shared" ref="Q4733:Q4735" si="4417">O4733</f>
        <v>0</v>
      </c>
      <c r="R4733" s="729">
        <f t="shared" ref="R4733:R4735" si="4418">P4733</f>
        <v>0</v>
      </c>
    </row>
    <row r="4734" spans="1:18" ht="15.75">
      <c r="A4734" s="533" t="s">
        <v>2784</v>
      </c>
      <c r="B4734" s="533">
        <v>12</v>
      </c>
      <c r="C4734" s="533" t="s">
        <v>527</v>
      </c>
      <c r="D4734" s="572" t="s">
        <v>1879</v>
      </c>
      <c r="E4734" s="571" t="str">
        <f t="shared" si="4415"/>
        <v xml:space="preserve"> ENTRANCE FLOOR MATS AND FRAME</v>
      </c>
      <c r="F4734" s="533" t="str">
        <f t="shared" si="4400"/>
        <v>AR</v>
      </c>
      <c r="G4734" s="533" t="s">
        <v>2722</v>
      </c>
      <c r="H4734" s="533">
        <v>617</v>
      </c>
      <c r="I4734" s="533" t="str">
        <f t="shared" ref="I4734:J4734" si="4419">I4732</f>
        <v>Door mats and frames; corrugated rubber mat strips with aluminium slates; including aluminium frame with patent-clip-on polypropylene corner brackets for building in; including cement-sand screed levelling; complete; as specified and as Drg. A-501; detail 15</v>
      </c>
      <c r="J4734" s="533" t="str">
        <f t="shared" si="4419"/>
        <v>Door mats and frames; corrugated rubber mat strips with aluminium slates; including aluminium frame with patent-clip-on polypropylene corner brackets for building in; including cement-sand screed levelling; complete; as specified and as Drg. A-501; detail 15</v>
      </c>
      <c r="K4734" s="218" t="s">
        <v>15</v>
      </c>
      <c r="L4734" s="75" t="s">
        <v>538</v>
      </c>
      <c r="M4734" s="218">
        <v>1</v>
      </c>
      <c r="N4734" s="229" t="s">
        <v>39</v>
      </c>
      <c r="O4734" s="195"/>
      <c r="P4734" s="78">
        <v>0</v>
      </c>
      <c r="Q4734" s="25">
        <f t="shared" si="4417"/>
        <v>0</v>
      </c>
      <c r="R4734" s="729">
        <f t="shared" si="4418"/>
        <v>0</v>
      </c>
    </row>
    <row r="4735" spans="1:18" ht="15.75">
      <c r="A4735" s="533" t="s">
        <v>2784</v>
      </c>
      <c r="B4735" s="533">
        <v>12</v>
      </c>
      <c r="C4735" s="533" t="s">
        <v>527</v>
      </c>
      <c r="D4735" s="572" t="s">
        <v>1879</v>
      </c>
      <c r="E4735" s="571" t="str">
        <f t="shared" si="4415"/>
        <v xml:space="preserve"> ENTRANCE FLOOR MATS AND FRAME</v>
      </c>
      <c r="F4735" s="533" t="str">
        <f t="shared" si="4400"/>
        <v>AR</v>
      </c>
      <c r="G4735" s="533" t="s">
        <v>2722</v>
      </c>
      <c r="H4735" s="533">
        <v>618</v>
      </c>
      <c r="I4735" s="533" t="str">
        <f t="shared" ref="I4735:J4735" si="4420">I4733</f>
        <v>124813 - ENTRANCE FLOOR MATS AND FRAME</v>
      </c>
      <c r="J4735" s="533" t="str">
        <f t="shared" si="4420"/>
        <v>124813 - ENTRANCE FLOOR MATS AND FRAME</v>
      </c>
      <c r="K4735" s="218" t="s">
        <v>17</v>
      </c>
      <c r="L4735" s="75" t="s">
        <v>539</v>
      </c>
      <c r="M4735" s="218">
        <v>1</v>
      </c>
      <c r="N4735" s="229" t="s">
        <v>39</v>
      </c>
      <c r="O4735" s="195"/>
      <c r="P4735" s="78">
        <v>0</v>
      </c>
      <c r="Q4735" s="25">
        <f t="shared" si="4417"/>
        <v>0</v>
      </c>
      <c r="R4735" s="729">
        <f t="shared" si="4418"/>
        <v>0</v>
      </c>
    </row>
    <row r="4736" spans="1:18" ht="15.75">
      <c r="A4736" s="533" t="s">
        <v>2784</v>
      </c>
      <c r="B4736" s="533">
        <v>12</v>
      </c>
      <c r="C4736" s="533" t="s">
        <v>527</v>
      </c>
      <c r="D4736" s="572" t="s">
        <v>1879</v>
      </c>
      <c r="E4736" s="571" t="str">
        <f t="shared" si="4415"/>
        <v xml:space="preserve"> ENTRANCE FLOOR MATS AND FRAME</v>
      </c>
      <c r="F4736" s="533" t="str">
        <f t="shared" si="4400"/>
        <v>AR</v>
      </c>
      <c r="G4736" s="533" t="s">
        <v>2725</v>
      </c>
      <c r="H4736" s="533">
        <v>619</v>
      </c>
      <c r="I4736" s="533" t="str">
        <f t="shared" ref="I4736:J4736" si="4421">I4734</f>
        <v>Door mats and frames; corrugated rubber mat strips with aluminium slates; including aluminium frame with patent-clip-on polypropylene corner brackets for building in; including cement-sand screed levelling; complete; as specified and as Drg. A-501; detail 15</v>
      </c>
      <c r="J4736" s="533" t="str">
        <f t="shared" si="4421"/>
        <v>Door mats and frames; corrugated rubber mat strips with aluminium slates; including aluminium frame with patent-clip-on polypropylene corner brackets for building in; including cement-sand screed levelling; complete; as specified and as Drg. A-501; detail 15</v>
      </c>
      <c r="K4736" s="74" t="s">
        <v>540</v>
      </c>
      <c r="L4736" s="74"/>
      <c r="M4736" s="75"/>
      <c r="N4736" s="76"/>
      <c r="O4736" s="12"/>
      <c r="P4736" s="78"/>
      <c r="Q4736" s="103"/>
    </row>
    <row r="4737" spans="1:18" ht="15.75">
      <c r="A4737" s="533" t="s">
        <v>2784</v>
      </c>
      <c r="B4737" s="533">
        <v>12</v>
      </c>
      <c r="C4737" s="533" t="s">
        <v>527</v>
      </c>
      <c r="D4737" s="10" t="s">
        <v>22</v>
      </c>
      <c r="E4737" s="10" t="s">
        <v>22</v>
      </c>
      <c r="G4737" s="533" t="s">
        <v>2724</v>
      </c>
      <c r="H4737" s="533">
        <v>620</v>
      </c>
      <c r="I4737" s="533" t="str">
        <f t="shared" ref="I4737:J4737" si="4422">I4735</f>
        <v>124813 - ENTRANCE FLOOR MATS AND FRAME</v>
      </c>
      <c r="J4737" s="533" t="str">
        <f t="shared" si="4422"/>
        <v>124813 - ENTRANCE FLOOR MATS AND FRAME</v>
      </c>
      <c r="K4737" s="75" t="s">
        <v>22</v>
      </c>
      <c r="L4737" s="75"/>
      <c r="M4737" s="75"/>
      <c r="N4737" s="110"/>
      <c r="O4737" s="16" t="s">
        <v>8</v>
      </c>
      <c r="P4737" s="16">
        <v>7224</v>
      </c>
      <c r="Q4737" s="538"/>
    </row>
    <row r="4738" spans="1:18" ht="15.75">
      <c r="A4738" s="533" t="s">
        <v>2784</v>
      </c>
      <c r="B4738" s="533">
        <v>14</v>
      </c>
      <c r="C4738" s="533" t="s">
        <v>542</v>
      </c>
      <c r="D4738" s="572" t="s">
        <v>1916</v>
      </c>
      <c r="E4738" s="571" t="s">
        <v>1248</v>
      </c>
      <c r="F4738" s="533" t="str">
        <f t="shared" ref="F4738:F4747" si="4423">VLOOKUP(D:D,trade,3,FALSE)</f>
        <v>EL</v>
      </c>
      <c r="G4738" s="533" t="s">
        <v>2725</v>
      </c>
      <c r="H4738" s="533">
        <v>621</v>
      </c>
      <c r="I4738" s="533" t="str">
        <f t="shared" ref="I4738:J4738" si="4424">I4736</f>
        <v>Door mats and frames; corrugated rubber mat strips with aluminium slates; including aluminium frame with patent-clip-on polypropylene corner brackets for building in; including cement-sand screed levelling; complete; as specified and as Drg. A-501; detail 15</v>
      </c>
      <c r="J4738" s="533" t="str">
        <f t="shared" si="4424"/>
        <v>Door mats and frames; corrugated rubber mat strips with aluminium slates; including aluminium frame with patent-clip-on polypropylene corner brackets for building in; including cement-sand screed levelling; complete; as specified and as Drg. A-501; detail 15</v>
      </c>
      <c r="K4738" s="524" t="s">
        <v>541</v>
      </c>
      <c r="L4738" s="524"/>
      <c r="M4738" s="524"/>
      <c r="N4738" s="524"/>
      <c r="O4738" s="524"/>
      <c r="P4738" s="524"/>
      <c r="Q4738" s="524"/>
    </row>
    <row r="4739" spans="1:18" ht="15.75">
      <c r="A4739" s="533" t="s">
        <v>2784</v>
      </c>
      <c r="B4739" s="533">
        <v>14</v>
      </c>
      <c r="C4739" s="533" t="s">
        <v>542</v>
      </c>
      <c r="D4739" s="572" t="s">
        <v>1916</v>
      </c>
      <c r="E4739" s="571" t="s">
        <v>1248</v>
      </c>
      <c r="F4739" s="533" t="str">
        <f t="shared" si="4423"/>
        <v>EL</v>
      </c>
      <c r="G4739" s="533" t="s">
        <v>2725</v>
      </c>
      <c r="H4739" s="533">
        <v>622</v>
      </c>
      <c r="I4739" s="533" t="str">
        <f t="shared" ref="I4739:J4739" si="4425">I4737</f>
        <v>124813 - ENTRANCE FLOOR MATS AND FRAME</v>
      </c>
      <c r="J4739" s="533" t="str">
        <f t="shared" si="4425"/>
        <v>124813 - ENTRANCE FLOOR MATS AND FRAME</v>
      </c>
      <c r="K4739" s="524" t="s">
        <v>542</v>
      </c>
      <c r="L4739" s="524"/>
      <c r="M4739" s="524"/>
      <c r="N4739" s="524"/>
      <c r="O4739" s="524"/>
      <c r="P4739" s="524"/>
      <c r="Q4739" s="524"/>
    </row>
    <row r="4740" spans="1:18" ht="15.75">
      <c r="A4740" s="533" t="s">
        <v>2784</v>
      </c>
      <c r="B4740" s="533">
        <v>14</v>
      </c>
      <c r="C4740" s="533" t="s">
        <v>542</v>
      </c>
      <c r="D4740" s="572" t="s">
        <v>1916</v>
      </c>
      <c r="E4740" s="571" t="s">
        <v>1248</v>
      </c>
      <c r="F4740" s="533" t="str">
        <f t="shared" si="4423"/>
        <v>EL</v>
      </c>
      <c r="G4740" s="533" t="s">
        <v>2725</v>
      </c>
      <c r="H4740" s="533">
        <v>623</v>
      </c>
      <c r="I4740" s="533" t="str">
        <f t="shared" ref="I4740:J4740" si="4426">I4738</f>
        <v>Door mats and frames; corrugated rubber mat strips with aluminium slates; including aluminium frame with patent-clip-on polypropylene corner brackets for building in; including cement-sand screed levelling; complete; as specified and as Drg. A-501; detail 15</v>
      </c>
      <c r="J4740" s="533" t="str">
        <f t="shared" si="4426"/>
        <v>Door mats and frames; corrugated rubber mat strips with aluminium slates; including aluminium frame with patent-clip-on polypropylene corner brackets for building in; including cement-sand screed levelling; complete; as specified and as Drg. A-501; detail 15</v>
      </c>
      <c r="K4740" s="118" t="s">
        <v>2</v>
      </c>
      <c r="L4740" s="118" t="s">
        <v>25</v>
      </c>
      <c r="M4740" s="524" t="s">
        <v>4</v>
      </c>
      <c r="N4740" s="303" t="s">
        <v>5</v>
      </c>
      <c r="O4740" s="303" t="s">
        <v>6</v>
      </c>
      <c r="P4740" s="114" t="s">
        <v>7</v>
      </c>
      <c r="Q4740" s="114"/>
    </row>
    <row r="4741" spans="1:18" ht="15.75">
      <c r="A4741" s="533" t="s">
        <v>2784</v>
      </c>
      <c r="B4741" s="533">
        <v>14</v>
      </c>
      <c r="C4741" s="533" t="s">
        <v>542</v>
      </c>
      <c r="D4741" s="572" t="s">
        <v>1916</v>
      </c>
      <c r="E4741" s="571" t="s">
        <v>1248</v>
      </c>
      <c r="F4741" s="533" t="str">
        <f t="shared" si="4423"/>
        <v>EL</v>
      </c>
      <c r="G4741" s="533" t="s">
        <v>2725</v>
      </c>
      <c r="H4741" s="533">
        <v>624</v>
      </c>
      <c r="I4741" s="533" t="str">
        <f t="shared" ref="I4741:J4741" si="4427">I4739</f>
        <v>124813 - ENTRANCE FLOOR MATS AND FRAME</v>
      </c>
      <c r="J4741" s="533" t="str">
        <f t="shared" si="4427"/>
        <v>124813 - ENTRANCE FLOOR MATS AND FRAME</v>
      </c>
      <c r="K4741" s="120"/>
      <c r="L4741" s="120"/>
      <c r="M4741" s="119"/>
      <c r="N4741" s="112"/>
      <c r="O4741" s="112"/>
      <c r="P4741" s="113" t="s">
        <v>543</v>
      </c>
      <c r="Q4741" s="113"/>
    </row>
    <row r="4742" spans="1:18" ht="15.75">
      <c r="A4742" s="533" t="s">
        <v>2784</v>
      </c>
      <c r="B4742" s="533">
        <v>14</v>
      </c>
      <c r="C4742" s="533" t="s">
        <v>542</v>
      </c>
      <c r="D4742" s="572" t="s">
        <v>1916</v>
      </c>
      <c r="E4742" s="571" t="s">
        <v>1248</v>
      </c>
      <c r="F4742" s="533" t="str">
        <f t="shared" si="4423"/>
        <v>EL</v>
      </c>
      <c r="G4742" s="533" t="s">
        <v>2725</v>
      </c>
      <c r="H4742" s="533">
        <v>625</v>
      </c>
      <c r="I4742" s="533" t="str">
        <f t="shared" ref="I4742:I4743" si="4428">L4742</f>
        <v>142100 - ELECTRIC TRACTION ELEVATORS</v>
      </c>
      <c r="J4742" s="533" t="str">
        <f t="shared" ref="J4742:J4743" si="4429">L4742</f>
        <v>142100 - ELECTRIC TRACTION ELEVATORS</v>
      </c>
      <c r="K4742" s="637"/>
      <c r="L4742" s="637" t="s">
        <v>544</v>
      </c>
      <c r="M4742" s="638"/>
      <c r="N4742" s="453"/>
      <c r="O4742" s="454"/>
      <c r="P4742" s="372">
        <v>0</v>
      </c>
      <c r="Q4742" s="455"/>
    </row>
    <row r="4743" spans="1:18" ht="15.75">
      <c r="A4743" s="533" t="s">
        <v>2784</v>
      </c>
      <c r="B4743" s="533">
        <v>14</v>
      </c>
      <c r="C4743" s="533" t="s">
        <v>542</v>
      </c>
      <c r="D4743" s="572" t="s">
        <v>1916</v>
      </c>
      <c r="E4743" s="571" t="str">
        <f t="shared" ref="E4743:E4747" si="4430">E4742</f>
        <v xml:space="preserve"> ELECTRIC TRACTION ELEVATORS</v>
      </c>
      <c r="F4743" s="533" t="str">
        <f t="shared" si="4423"/>
        <v>EL</v>
      </c>
      <c r="G4743" s="533" t="s">
        <v>2725</v>
      </c>
      <c r="H4743" s="533">
        <v>626</v>
      </c>
      <c r="I4743" s="533" t="str">
        <f t="shared" si="4428"/>
        <v>Passenger, bed, &amp; service lifts, including all necessary controls and accessories</v>
      </c>
      <c r="J4743" s="533" t="str">
        <f t="shared" si="4429"/>
        <v>Passenger, bed, &amp; service lifts, including all necessary controls and accessories</v>
      </c>
      <c r="K4743" s="637"/>
      <c r="L4743" s="637" t="s">
        <v>545</v>
      </c>
      <c r="M4743" s="639"/>
      <c r="N4743" s="453"/>
      <c r="O4743" s="454"/>
      <c r="P4743" s="372"/>
      <c r="Q4743" s="455"/>
    </row>
    <row r="4744" spans="1:18" ht="15.75">
      <c r="A4744" s="533" t="s">
        <v>2784</v>
      </c>
      <c r="B4744" s="533">
        <v>14</v>
      </c>
      <c r="C4744" s="533" t="s">
        <v>542</v>
      </c>
      <c r="D4744" s="572" t="s">
        <v>1916</v>
      </c>
      <c r="E4744" s="571" t="str">
        <f t="shared" si="4430"/>
        <v xml:space="preserve"> ELECTRIC TRACTION ELEVATORS</v>
      </c>
      <c r="F4744" s="533" t="str">
        <f t="shared" si="4423"/>
        <v>EL</v>
      </c>
      <c r="G4744" s="533" t="s">
        <v>2722</v>
      </c>
      <c r="H4744" s="533">
        <v>627</v>
      </c>
      <c r="I4744" s="533" t="str">
        <f t="shared" ref="I4744:J4744" si="4431">I4742</f>
        <v>142100 - ELECTRIC TRACTION ELEVATORS</v>
      </c>
      <c r="J4744" s="533" t="str">
        <f t="shared" si="4431"/>
        <v>142100 - ELECTRIC TRACTION ELEVATORS</v>
      </c>
      <c r="K4744" s="640" t="s">
        <v>13</v>
      </c>
      <c r="L4744" s="640" t="s">
        <v>546</v>
      </c>
      <c r="M4744" s="578">
        <v>1</v>
      </c>
      <c r="N4744" s="453" t="s">
        <v>39</v>
      </c>
      <c r="O4744" s="454"/>
      <c r="P4744" s="372">
        <v>0</v>
      </c>
      <c r="Q4744" s="25">
        <f t="shared" ref="Q4744:Q4746" si="4432">O4744</f>
        <v>0</v>
      </c>
      <c r="R4744" s="729">
        <f t="shared" ref="R4744:R4746" si="4433">P4744</f>
        <v>0</v>
      </c>
    </row>
    <row r="4745" spans="1:18" ht="15.75">
      <c r="A4745" s="533" t="s">
        <v>2784</v>
      </c>
      <c r="B4745" s="533">
        <v>14</v>
      </c>
      <c r="C4745" s="533" t="s">
        <v>542</v>
      </c>
      <c r="D4745" s="572" t="s">
        <v>1916</v>
      </c>
      <c r="E4745" s="571" t="str">
        <f t="shared" si="4430"/>
        <v xml:space="preserve"> ELECTRIC TRACTION ELEVATORS</v>
      </c>
      <c r="F4745" s="533" t="str">
        <f t="shared" si="4423"/>
        <v>EL</v>
      </c>
      <c r="G4745" s="533" t="s">
        <v>2722</v>
      </c>
      <c r="H4745" s="533">
        <v>628</v>
      </c>
      <c r="I4745" s="533" t="str">
        <f t="shared" ref="I4745:J4745" si="4434">I4743</f>
        <v>Passenger, bed, &amp; service lifts, including all necessary controls and accessories</v>
      </c>
      <c r="J4745" s="533" t="str">
        <f t="shared" si="4434"/>
        <v>Passenger, bed, &amp; service lifts, including all necessary controls and accessories</v>
      </c>
      <c r="K4745" s="640" t="s">
        <v>15</v>
      </c>
      <c r="L4745" s="640" t="s">
        <v>547</v>
      </c>
      <c r="M4745" s="578">
        <v>1</v>
      </c>
      <c r="N4745" s="453" t="s">
        <v>39</v>
      </c>
      <c r="O4745" s="454"/>
      <c r="P4745" s="372">
        <v>0</v>
      </c>
      <c r="Q4745" s="25">
        <f t="shared" si="4432"/>
        <v>0</v>
      </c>
      <c r="R4745" s="729">
        <f t="shared" si="4433"/>
        <v>0</v>
      </c>
    </row>
    <row r="4746" spans="1:18" ht="15.75">
      <c r="A4746" s="533" t="s">
        <v>2784</v>
      </c>
      <c r="B4746" s="533">
        <v>14</v>
      </c>
      <c r="C4746" s="533" t="s">
        <v>542</v>
      </c>
      <c r="D4746" s="572" t="s">
        <v>1916</v>
      </c>
      <c r="E4746" s="571" t="str">
        <f t="shared" si="4430"/>
        <v xml:space="preserve"> ELECTRIC TRACTION ELEVATORS</v>
      </c>
      <c r="F4746" s="533" t="str">
        <f t="shared" si="4423"/>
        <v>EL</v>
      </c>
      <c r="G4746" s="533" t="s">
        <v>2722</v>
      </c>
      <c r="H4746" s="533">
        <v>629</v>
      </c>
      <c r="I4746" s="533" t="str">
        <f t="shared" ref="I4746:J4746" si="4435">I4744</f>
        <v>142100 - ELECTRIC TRACTION ELEVATORS</v>
      </c>
      <c r="J4746" s="533" t="str">
        <f t="shared" si="4435"/>
        <v>142100 - ELECTRIC TRACTION ELEVATORS</v>
      </c>
      <c r="K4746" s="640" t="s">
        <v>17</v>
      </c>
      <c r="L4746" s="640" t="s">
        <v>548</v>
      </c>
      <c r="M4746" s="578">
        <v>1</v>
      </c>
      <c r="N4746" s="453" t="s">
        <v>39</v>
      </c>
      <c r="O4746" s="454"/>
      <c r="P4746" s="116">
        <v>0</v>
      </c>
      <c r="Q4746" s="25">
        <f t="shared" si="4432"/>
        <v>0</v>
      </c>
      <c r="R4746" s="729">
        <f t="shared" si="4433"/>
        <v>0</v>
      </c>
    </row>
    <row r="4747" spans="1:18" ht="15.75">
      <c r="A4747" s="533" t="s">
        <v>2784</v>
      </c>
      <c r="B4747" s="533">
        <v>14</v>
      </c>
      <c r="C4747" s="533" t="s">
        <v>542</v>
      </c>
      <c r="D4747" s="572" t="s">
        <v>1916</v>
      </c>
      <c r="E4747" s="571" t="str">
        <f t="shared" si="4430"/>
        <v xml:space="preserve"> ELECTRIC TRACTION ELEVATORS</v>
      </c>
      <c r="F4747" s="533" t="str">
        <f t="shared" si="4423"/>
        <v>EL</v>
      </c>
      <c r="G4747" s="533" t="s">
        <v>2725</v>
      </c>
      <c r="H4747" s="533">
        <v>630</v>
      </c>
      <c r="I4747" s="533" t="str">
        <f t="shared" ref="I4747:J4747" si="4436">I4745</f>
        <v>Passenger, bed, &amp; service lifts, including all necessary controls and accessories</v>
      </c>
      <c r="J4747" s="533" t="str">
        <f t="shared" si="4436"/>
        <v>Passenger, bed, &amp; service lifts, including all necessary controls and accessories</v>
      </c>
      <c r="K4747" s="118" t="s">
        <v>549</v>
      </c>
      <c r="L4747" s="118"/>
      <c r="M4747" s="119"/>
      <c r="N4747" s="112"/>
      <c r="O4747" s="112"/>
      <c r="P4747" s="113"/>
      <c r="Q4747" s="456"/>
    </row>
    <row r="4748" spans="1:18" ht="15.75">
      <c r="A4748" s="533" t="s">
        <v>2784</v>
      </c>
      <c r="B4748" s="533">
        <v>14</v>
      </c>
      <c r="C4748" s="533" t="s">
        <v>542</v>
      </c>
      <c r="D4748" s="10" t="s">
        <v>22</v>
      </c>
      <c r="E4748" s="10" t="s">
        <v>22</v>
      </c>
      <c r="G4748" s="533" t="s">
        <v>2724</v>
      </c>
      <c r="H4748" s="533">
        <v>631</v>
      </c>
      <c r="I4748" s="533" t="str">
        <f t="shared" ref="I4748:J4748" si="4437">I4746</f>
        <v>142100 - ELECTRIC TRACTION ELEVATORS</v>
      </c>
      <c r="J4748" s="533" t="str">
        <f t="shared" si="4437"/>
        <v>142100 - ELECTRIC TRACTION ELEVATORS</v>
      </c>
      <c r="K4748" s="120" t="s">
        <v>22</v>
      </c>
      <c r="L4748" s="120"/>
      <c r="M4748" s="119"/>
      <c r="N4748" s="112"/>
      <c r="O4748" s="119" t="s">
        <v>543</v>
      </c>
      <c r="P4748" s="113">
        <v>0</v>
      </c>
      <c r="Q4748" s="457"/>
    </row>
    <row r="4749" spans="1:18" ht="15.75">
      <c r="A4749" s="533" t="s">
        <v>2784</v>
      </c>
      <c r="B4749" s="533">
        <v>21</v>
      </c>
      <c r="C4749" s="533" t="s">
        <v>551</v>
      </c>
      <c r="D4749" s="572" t="s">
        <v>2744</v>
      </c>
      <c r="E4749" s="571" t="s">
        <v>1311</v>
      </c>
      <c r="F4749" s="533" t="s">
        <v>1821</v>
      </c>
      <c r="G4749" s="533" t="s">
        <v>2725</v>
      </c>
      <c r="H4749" s="533">
        <v>632</v>
      </c>
      <c r="I4749" s="533" t="str">
        <f t="shared" ref="I4749:J4749" si="4438">I4747</f>
        <v>Passenger, bed, &amp; service lifts, including all necessary controls and accessories</v>
      </c>
      <c r="J4749" s="533" t="str">
        <f t="shared" si="4438"/>
        <v>Passenger, bed, &amp; service lifts, including all necessary controls and accessories</v>
      </c>
      <c r="K4749" s="10"/>
      <c r="L4749" s="10"/>
      <c r="M4749" s="75" t="s">
        <v>550</v>
      </c>
      <c r="N4749" s="196"/>
      <c r="O4749" s="8"/>
      <c r="P4749" s="641"/>
      <c r="Q4749" s="99"/>
    </row>
    <row r="4750" spans="1:18" ht="15.75">
      <c r="A4750" s="533" t="s">
        <v>2784</v>
      </c>
      <c r="B4750" s="533">
        <v>21</v>
      </c>
      <c r="C4750" s="533" t="s">
        <v>551</v>
      </c>
      <c r="D4750" s="572" t="s">
        <v>2744</v>
      </c>
      <c r="E4750" s="571" t="s">
        <v>1311</v>
      </c>
      <c r="F4750" s="533" t="s">
        <v>1821</v>
      </c>
      <c r="G4750" s="533" t="s">
        <v>2725</v>
      </c>
      <c r="H4750" s="533">
        <v>633</v>
      </c>
      <c r="I4750" s="533" t="str">
        <f t="shared" ref="I4750:J4750" si="4439">I4748</f>
        <v>142100 - ELECTRIC TRACTION ELEVATORS</v>
      </c>
      <c r="J4750" s="533" t="str">
        <f t="shared" si="4439"/>
        <v>142100 - ELECTRIC TRACTION ELEVATORS</v>
      </c>
      <c r="K4750" s="10"/>
      <c r="L4750" s="10"/>
      <c r="M4750" s="75" t="s">
        <v>551</v>
      </c>
      <c r="N4750" s="196"/>
      <c r="O4750" s="8"/>
      <c r="P4750" s="641"/>
      <c r="Q4750" s="99"/>
    </row>
    <row r="4751" spans="1:18" ht="15.75">
      <c r="A4751" s="533" t="s">
        <v>2784</v>
      </c>
      <c r="B4751" s="533">
        <v>21</v>
      </c>
      <c r="C4751" s="533" t="s">
        <v>551</v>
      </c>
      <c r="D4751" s="572" t="s">
        <v>2744</v>
      </c>
      <c r="E4751" s="571" t="s">
        <v>1311</v>
      </c>
      <c r="F4751" s="533" t="s">
        <v>1821</v>
      </c>
      <c r="G4751" s="533" t="s">
        <v>2725</v>
      </c>
      <c r="H4751" s="533">
        <v>634</v>
      </c>
      <c r="I4751" s="533" t="str">
        <f t="shared" ref="I4751:J4751" si="4440">I4749</f>
        <v>Passenger, bed, &amp; service lifts, including all necessary controls and accessories</v>
      </c>
      <c r="J4751" s="533" t="str">
        <f t="shared" si="4440"/>
        <v>Passenger, bed, &amp; service lifts, including all necessary controls and accessories</v>
      </c>
      <c r="K4751" s="31" t="s">
        <v>2</v>
      </c>
      <c r="L4751" s="31" t="s">
        <v>25</v>
      </c>
      <c r="M4751" s="121" t="s">
        <v>4</v>
      </c>
      <c r="N4751" s="122" t="s">
        <v>5</v>
      </c>
      <c r="O4751" s="121" t="s">
        <v>6</v>
      </c>
      <c r="P4751" s="641" t="s">
        <v>7</v>
      </c>
      <c r="Q4751" s="121"/>
    </row>
    <row r="4752" spans="1:18" ht="15.75">
      <c r="A4752" s="533" t="s">
        <v>2784</v>
      </c>
      <c r="B4752" s="533">
        <v>21</v>
      </c>
      <c r="C4752" s="533" t="s">
        <v>551</v>
      </c>
      <c r="D4752" s="572" t="s">
        <v>2744</v>
      </c>
      <c r="E4752" s="571" t="s">
        <v>1311</v>
      </c>
      <c r="F4752" s="533" t="s">
        <v>1821</v>
      </c>
      <c r="G4752" s="533" t="s">
        <v>2725</v>
      </c>
      <c r="H4752" s="533">
        <v>635</v>
      </c>
      <c r="I4752" s="533" t="str">
        <f t="shared" ref="I4752:J4752" si="4441">I4750</f>
        <v>142100 - ELECTRIC TRACTION ELEVATORS</v>
      </c>
      <c r="J4752" s="533" t="str">
        <f t="shared" si="4441"/>
        <v>142100 - ELECTRIC TRACTION ELEVATORS</v>
      </c>
      <c r="K4752" s="35"/>
      <c r="L4752" s="35"/>
      <c r="M4752" s="160"/>
      <c r="N4752" s="123"/>
      <c r="O4752" s="33"/>
      <c r="P4752" s="641" t="s">
        <v>8</v>
      </c>
      <c r="Q4752" s="33"/>
    </row>
    <row r="4753" spans="1:18" ht="15.75">
      <c r="A4753" s="533" t="s">
        <v>2784</v>
      </c>
      <c r="B4753" s="533">
        <v>21</v>
      </c>
      <c r="C4753" s="533" t="s">
        <v>551</v>
      </c>
      <c r="D4753" s="572" t="s">
        <v>2744</v>
      </c>
      <c r="E4753" s="571" t="s">
        <v>1311</v>
      </c>
      <c r="F4753" s="533" t="s">
        <v>1821</v>
      </c>
      <c r="G4753" s="533" t="s">
        <v>2725</v>
      </c>
      <c r="H4753" s="533">
        <v>636</v>
      </c>
      <c r="I4753" s="533" t="str">
        <f t="shared" ref="I4753:I4754" si="4442">L4753</f>
        <v>211100 - FACILITY FIRE-SUPPRESSION WATER- SERVICE PIPING</v>
      </c>
      <c r="J4753" s="533" t="str">
        <f t="shared" ref="J4753" si="4443">L4753</f>
        <v>211100 - FACILITY FIRE-SUPPRESSION WATER- SERVICE PIPING</v>
      </c>
      <c r="K4753" s="1"/>
      <c r="L4753" s="1" t="s">
        <v>552</v>
      </c>
      <c r="M4753" s="627"/>
      <c r="N4753" s="101"/>
      <c r="O4753" s="4"/>
      <c r="P4753" s="641"/>
      <c r="Q4753" s="4"/>
    </row>
    <row r="4754" spans="1:18" ht="15.75">
      <c r="A4754" s="533" t="s">
        <v>2784</v>
      </c>
      <c r="B4754" s="533">
        <v>21</v>
      </c>
      <c r="C4754" s="533" t="s">
        <v>551</v>
      </c>
      <c r="D4754" s="572" t="s">
        <v>2744</v>
      </c>
      <c r="E4754" s="571" t="str">
        <f t="shared" ref="E4754:E4791" si="4444">E4753</f>
        <v>FACILITY FIRE-SUPPRESSION WATER- SERVICE PIPING</v>
      </c>
      <c r="F4754" s="533" t="s">
        <v>1821</v>
      </c>
      <c r="G4754" s="533" t="s">
        <v>2725</v>
      </c>
      <c r="H4754" s="533">
        <v>637</v>
      </c>
      <c r="I4754" s="533" t="str">
        <f t="shared" si="4442"/>
        <v>Standpipes and wet-pipe sprinlers</v>
      </c>
      <c r="J4754" s="533" t="s">
        <v>554</v>
      </c>
      <c r="K4754" s="1"/>
      <c r="L4754" s="1" t="s">
        <v>553</v>
      </c>
      <c r="M4754" s="627"/>
      <c r="N4754" s="101"/>
      <c r="O4754" s="4"/>
      <c r="P4754" s="641"/>
      <c r="Q4754" s="4"/>
    </row>
    <row r="4755" spans="1:18" ht="15.75">
      <c r="A4755" s="533" t="s">
        <v>2784</v>
      </c>
      <c r="B4755" s="533">
        <v>21</v>
      </c>
      <c r="C4755" s="533" t="s">
        <v>551</v>
      </c>
      <c r="D4755" s="572" t="s">
        <v>2744</v>
      </c>
      <c r="E4755" s="571" t="str">
        <f t="shared" si="4444"/>
        <v>FACILITY FIRE-SUPPRESSION WATER- SERVICE PIPING</v>
      </c>
      <c r="F4755" s="533" t="s">
        <v>1821</v>
      </c>
      <c r="G4755" s="533" t="s">
        <v>2725</v>
      </c>
      <c r="H4755" s="533">
        <v>638</v>
      </c>
      <c r="I4755" s="533" t="s">
        <v>553</v>
      </c>
      <c r="J4755" s="533" t="str">
        <f t="shared" ref="J4755" si="4445">L4755</f>
        <v>Black Steel Pipes and fittings</v>
      </c>
      <c r="K4755" s="1"/>
      <c r="L4755" s="1" t="s">
        <v>554</v>
      </c>
      <c r="M4755" s="627"/>
      <c r="N4755" s="101"/>
      <c r="O4755" s="4"/>
      <c r="P4755" s="641"/>
      <c r="Q4755" s="4"/>
    </row>
    <row r="4756" spans="1:18" ht="16.5" thickBot="1">
      <c r="A4756" s="533" t="s">
        <v>2784</v>
      </c>
      <c r="B4756" s="533">
        <v>21</v>
      </c>
      <c r="C4756" s="533" t="s">
        <v>551</v>
      </c>
      <c r="D4756" s="572" t="s">
        <v>2744</v>
      </c>
      <c r="E4756" s="571" t="str">
        <f t="shared" si="4444"/>
        <v>FACILITY FIRE-SUPPRESSION WATER- SERVICE PIPING</v>
      </c>
      <c r="F4756" s="533" t="s">
        <v>1821</v>
      </c>
      <c r="G4756" s="533" t="s">
        <v>2722</v>
      </c>
      <c r="H4756" s="533">
        <v>639</v>
      </c>
      <c r="I4756" s="533" t="str">
        <f t="shared" ref="I4756:J4756" si="4446">I4754</f>
        <v>Standpipes and wet-pipe sprinlers</v>
      </c>
      <c r="J4756" s="533" t="str">
        <f t="shared" si="4446"/>
        <v>Black Steel Pipes and fittings</v>
      </c>
      <c r="K4756" s="1" t="s">
        <v>13</v>
      </c>
      <c r="L4756" s="1" t="s">
        <v>555</v>
      </c>
      <c r="M4756" s="29">
        <v>480</v>
      </c>
      <c r="N4756" s="101" t="s">
        <v>95</v>
      </c>
      <c r="O4756" s="4">
        <v>14</v>
      </c>
      <c r="P4756" s="641">
        <v>6720</v>
      </c>
      <c r="Q4756" s="25">
        <f t="shared" ref="Q4756:Q4763" si="4447">O4756</f>
        <v>14</v>
      </c>
      <c r="R4756" s="729">
        <f t="shared" ref="R4756:R4763" si="4448">P4756</f>
        <v>6720</v>
      </c>
    </row>
    <row r="4757" spans="1:18" ht="15.75">
      <c r="A4757" s="533" t="s">
        <v>2784</v>
      </c>
      <c r="B4757" s="533">
        <v>21</v>
      </c>
      <c r="C4757" s="533" t="s">
        <v>551</v>
      </c>
      <c r="D4757" s="572" t="s">
        <v>2744</v>
      </c>
      <c r="E4757" s="571" t="str">
        <f t="shared" si="4444"/>
        <v>FACILITY FIRE-SUPPRESSION WATER- SERVICE PIPING</v>
      </c>
      <c r="F4757" s="533" t="s">
        <v>1821</v>
      </c>
      <c r="G4757" s="533" t="s">
        <v>2722</v>
      </c>
      <c r="H4757" s="533">
        <v>640</v>
      </c>
      <c r="I4757" s="533" t="str">
        <f t="shared" ref="I4757:J4757" si="4449">I4755</f>
        <v>Standpipes and wet-pipe sprinlers</v>
      </c>
      <c r="J4757" s="533" t="str">
        <f t="shared" si="4449"/>
        <v>Black Steel Pipes and fittings</v>
      </c>
      <c r="K4757" s="1" t="s">
        <v>15</v>
      </c>
      <c r="L4757" s="1" t="s">
        <v>556</v>
      </c>
      <c r="M4757" s="29">
        <v>22</v>
      </c>
      <c r="N4757" s="251" t="s">
        <v>95</v>
      </c>
      <c r="O4757" s="4">
        <v>17</v>
      </c>
      <c r="P4757" s="641">
        <v>374</v>
      </c>
      <c r="Q4757" s="25">
        <f t="shared" si="4447"/>
        <v>17</v>
      </c>
      <c r="R4757" s="729">
        <f t="shared" si="4448"/>
        <v>374</v>
      </c>
    </row>
    <row r="4758" spans="1:18" ht="15.75">
      <c r="A4758" s="533" t="s">
        <v>2784</v>
      </c>
      <c r="B4758" s="533">
        <v>21</v>
      </c>
      <c r="C4758" s="533" t="s">
        <v>551</v>
      </c>
      <c r="D4758" s="572" t="s">
        <v>2744</v>
      </c>
      <c r="E4758" s="571" t="str">
        <f t="shared" si="4444"/>
        <v>FACILITY FIRE-SUPPRESSION WATER- SERVICE PIPING</v>
      </c>
      <c r="F4758" s="533" t="s">
        <v>1821</v>
      </c>
      <c r="G4758" s="533" t="s">
        <v>2722</v>
      </c>
      <c r="H4758" s="533">
        <v>641</v>
      </c>
      <c r="I4758" s="533" t="str">
        <f t="shared" ref="I4758:J4758" si="4450">I4756</f>
        <v>Standpipes and wet-pipe sprinlers</v>
      </c>
      <c r="J4758" s="533" t="str">
        <f t="shared" si="4450"/>
        <v>Black Steel Pipes and fittings</v>
      </c>
      <c r="K4758" s="1" t="s">
        <v>17</v>
      </c>
      <c r="L4758" s="1" t="s">
        <v>557</v>
      </c>
      <c r="M4758" s="29">
        <v>30</v>
      </c>
      <c r="N4758" s="252" t="s">
        <v>95</v>
      </c>
      <c r="O4758" s="4">
        <v>19</v>
      </c>
      <c r="P4758" s="641">
        <v>570</v>
      </c>
      <c r="Q4758" s="25">
        <f t="shared" si="4447"/>
        <v>19</v>
      </c>
      <c r="R4758" s="729">
        <f t="shared" si="4448"/>
        <v>570</v>
      </c>
    </row>
    <row r="4759" spans="1:18" ht="15.75">
      <c r="A4759" s="533" t="s">
        <v>2784</v>
      </c>
      <c r="B4759" s="533">
        <v>21</v>
      </c>
      <c r="C4759" s="533" t="s">
        <v>551</v>
      </c>
      <c r="D4759" s="572" t="s">
        <v>2744</v>
      </c>
      <c r="E4759" s="571" t="str">
        <f t="shared" si="4444"/>
        <v>FACILITY FIRE-SUPPRESSION WATER- SERVICE PIPING</v>
      </c>
      <c r="F4759" s="533" t="s">
        <v>1821</v>
      </c>
      <c r="G4759" s="533" t="s">
        <v>2722</v>
      </c>
      <c r="H4759" s="533">
        <v>642</v>
      </c>
      <c r="I4759" s="533" t="str">
        <f t="shared" ref="I4759:J4759" si="4451">I4757</f>
        <v>Standpipes and wet-pipe sprinlers</v>
      </c>
      <c r="J4759" s="533" t="str">
        <f t="shared" si="4451"/>
        <v>Black Steel Pipes and fittings</v>
      </c>
      <c r="K4759" s="1" t="s">
        <v>19</v>
      </c>
      <c r="L4759" s="1" t="s">
        <v>558</v>
      </c>
      <c r="M4759" s="29">
        <v>50</v>
      </c>
      <c r="N4759" s="252" t="s">
        <v>95</v>
      </c>
      <c r="O4759" s="4">
        <v>25</v>
      </c>
      <c r="P4759" s="641">
        <v>1250</v>
      </c>
      <c r="Q4759" s="25">
        <f t="shared" si="4447"/>
        <v>25</v>
      </c>
      <c r="R4759" s="729">
        <f t="shared" si="4448"/>
        <v>1250</v>
      </c>
    </row>
    <row r="4760" spans="1:18" ht="16.5" thickBot="1">
      <c r="A4760" s="533" t="s">
        <v>2784</v>
      </c>
      <c r="B4760" s="533">
        <v>21</v>
      </c>
      <c r="C4760" s="533" t="s">
        <v>551</v>
      </c>
      <c r="D4760" s="572" t="s">
        <v>2744</v>
      </c>
      <c r="E4760" s="571" t="str">
        <f t="shared" si="4444"/>
        <v>FACILITY FIRE-SUPPRESSION WATER- SERVICE PIPING</v>
      </c>
      <c r="F4760" s="533" t="s">
        <v>1821</v>
      </c>
      <c r="G4760" s="533" t="s">
        <v>2722</v>
      </c>
      <c r="H4760" s="533">
        <v>643</v>
      </c>
      <c r="I4760" s="533" t="str">
        <f t="shared" ref="I4760:J4760" si="4452">I4758</f>
        <v>Standpipes and wet-pipe sprinlers</v>
      </c>
      <c r="J4760" s="533" t="str">
        <f t="shared" si="4452"/>
        <v>Black Steel Pipes and fittings</v>
      </c>
      <c r="K4760" s="1" t="s">
        <v>20</v>
      </c>
      <c r="L4760" s="1" t="s">
        <v>559</v>
      </c>
      <c r="M4760" s="29">
        <v>20</v>
      </c>
      <c r="N4760" s="253" t="s">
        <v>95</v>
      </c>
      <c r="O4760" s="4">
        <v>33</v>
      </c>
      <c r="P4760" s="641">
        <v>660</v>
      </c>
      <c r="Q4760" s="25">
        <f t="shared" si="4447"/>
        <v>33</v>
      </c>
      <c r="R4760" s="729">
        <f t="shared" si="4448"/>
        <v>660</v>
      </c>
    </row>
    <row r="4761" spans="1:18" ht="16.5" thickBot="1">
      <c r="A4761" s="533" t="s">
        <v>2784</v>
      </c>
      <c r="B4761" s="533">
        <v>21</v>
      </c>
      <c r="C4761" s="533" t="s">
        <v>551</v>
      </c>
      <c r="D4761" s="572" t="s">
        <v>2744</v>
      </c>
      <c r="E4761" s="571" t="str">
        <f t="shared" si="4444"/>
        <v>FACILITY FIRE-SUPPRESSION WATER- SERVICE PIPING</v>
      </c>
      <c r="F4761" s="533" t="s">
        <v>1821</v>
      </c>
      <c r="G4761" s="533" t="s">
        <v>2722</v>
      </c>
      <c r="H4761" s="533">
        <v>644</v>
      </c>
      <c r="I4761" s="533" t="str">
        <f t="shared" ref="I4761:J4761" si="4453">I4759</f>
        <v>Standpipes and wet-pipe sprinlers</v>
      </c>
      <c r="J4761" s="533" t="str">
        <f t="shared" si="4453"/>
        <v>Black Steel Pipes and fittings</v>
      </c>
      <c r="K4761" s="269" t="s">
        <v>21</v>
      </c>
      <c r="L4761" s="269" t="s">
        <v>560</v>
      </c>
      <c r="M4761" s="278">
        <v>21</v>
      </c>
      <c r="N4761" s="249" t="s">
        <v>95</v>
      </c>
      <c r="O4761" s="270"/>
      <c r="P4761" s="641">
        <v>0</v>
      </c>
      <c r="Q4761" s="25">
        <f t="shared" si="4447"/>
        <v>0</v>
      </c>
      <c r="R4761" s="729">
        <f t="shared" si="4448"/>
        <v>0</v>
      </c>
    </row>
    <row r="4762" spans="1:18" ht="16.5" thickBot="1">
      <c r="A4762" s="533" t="s">
        <v>2784</v>
      </c>
      <c r="B4762" s="533">
        <v>21</v>
      </c>
      <c r="C4762" s="533" t="s">
        <v>551</v>
      </c>
      <c r="D4762" s="572" t="s">
        <v>2744</v>
      </c>
      <c r="E4762" s="571" t="str">
        <f t="shared" si="4444"/>
        <v>FACILITY FIRE-SUPPRESSION WATER- SERVICE PIPING</v>
      </c>
      <c r="F4762" s="533" t="s">
        <v>1821</v>
      </c>
      <c r="G4762" s="533" t="s">
        <v>2722</v>
      </c>
      <c r="H4762" s="533">
        <v>645</v>
      </c>
      <c r="I4762" s="533" t="str">
        <f t="shared" ref="I4762:J4762" si="4454">I4760</f>
        <v>Standpipes and wet-pipe sprinlers</v>
      </c>
      <c r="J4762" s="533" t="str">
        <f t="shared" si="4454"/>
        <v>Black Steel Pipes and fittings</v>
      </c>
      <c r="K4762" s="1" t="s">
        <v>21</v>
      </c>
      <c r="L4762" s="1" t="s">
        <v>561</v>
      </c>
      <c r="M4762" s="29">
        <v>65</v>
      </c>
      <c r="N4762" s="247" t="s">
        <v>95</v>
      </c>
      <c r="O4762" s="4">
        <v>69</v>
      </c>
      <c r="P4762" s="641">
        <v>4485</v>
      </c>
      <c r="Q4762" s="25">
        <f t="shared" si="4447"/>
        <v>69</v>
      </c>
      <c r="R4762" s="729">
        <f t="shared" si="4448"/>
        <v>4485</v>
      </c>
    </row>
    <row r="4763" spans="1:18" ht="15.75">
      <c r="A4763" s="533" t="s">
        <v>2784</v>
      </c>
      <c r="B4763" s="533">
        <v>21</v>
      </c>
      <c r="C4763" s="533" t="s">
        <v>551</v>
      </c>
      <c r="D4763" s="572" t="s">
        <v>2744</v>
      </c>
      <c r="E4763" s="571" t="str">
        <f t="shared" si="4444"/>
        <v>FACILITY FIRE-SUPPRESSION WATER- SERVICE PIPING</v>
      </c>
      <c r="F4763" s="533" t="s">
        <v>1821</v>
      </c>
      <c r="G4763" s="533" t="s">
        <v>2722</v>
      </c>
      <c r="H4763" s="533">
        <v>646</v>
      </c>
      <c r="I4763" s="533" t="str">
        <f t="shared" ref="I4763:J4763" si="4455">I4761</f>
        <v>Standpipes and wet-pipe sprinlers</v>
      </c>
      <c r="J4763" s="533" t="str">
        <f t="shared" si="4455"/>
        <v>Black Steel Pipes and fittings</v>
      </c>
      <c r="K4763" s="1" t="s">
        <v>45</v>
      </c>
      <c r="L4763" s="1" t="s">
        <v>562</v>
      </c>
      <c r="M4763" s="29">
        <v>19</v>
      </c>
      <c r="N4763" s="101" t="s">
        <v>95</v>
      </c>
      <c r="O4763" s="4">
        <v>94</v>
      </c>
      <c r="P4763" s="641">
        <v>1786</v>
      </c>
      <c r="Q4763" s="25">
        <f t="shared" si="4447"/>
        <v>94</v>
      </c>
      <c r="R4763" s="729">
        <f t="shared" si="4448"/>
        <v>1786</v>
      </c>
    </row>
    <row r="4764" spans="1:18" ht="15.75">
      <c r="A4764" s="533" t="s">
        <v>2784</v>
      </c>
      <c r="B4764" s="533">
        <v>21</v>
      </c>
      <c r="C4764" s="533" t="s">
        <v>551</v>
      </c>
      <c r="D4764" s="572" t="s">
        <v>2744</v>
      </c>
      <c r="E4764" s="571" t="str">
        <f t="shared" si="4444"/>
        <v>FACILITY FIRE-SUPPRESSION WATER- SERVICE PIPING</v>
      </c>
      <c r="F4764" s="533" t="s">
        <v>1821</v>
      </c>
      <c r="G4764" s="533" t="s">
        <v>2725</v>
      </c>
      <c r="H4764" s="533">
        <v>647</v>
      </c>
      <c r="I4764" s="533" t="str">
        <f t="shared" ref="I4764" si="4456">L4764</f>
        <v>Valves</v>
      </c>
      <c r="J4764" s="533" t="s">
        <v>564</v>
      </c>
      <c r="K4764" s="1"/>
      <c r="L4764" s="1" t="s">
        <v>563</v>
      </c>
      <c r="M4764" s="627"/>
      <c r="N4764" s="101"/>
      <c r="O4764" s="4">
        <v>0</v>
      </c>
      <c r="P4764" s="641"/>
      <c r="Q4764" s="4"/>
    </row>
    <row r="4765" spans="1:18" ht="15.75">
      <c r="A4765" s="533" t="s">
        <v>2784</v>
      </c>
      <c r="B4765" s="533">
        <v>21</v>
      </c>
      <c r="C4765" s="533" t="s">
        <v>551</v>
      </c>
      <c r="D4765" s="572" t="s">
        <v>2744</v>
      </c>
      <c r="E4765" s="571" t="str">
        <f t="shared" si="4444"/>
        <v>FACILITY FIRE-SUPPRESSION WATER- SERVICE PIPING</v>
      </c>
      <c r="F4765" s="533" t="s">
        <v>1821</v>
      </c>
      <c r="G4765" s="533" t="s">
        <v>2725</v>
      </c>
      <c r="H4765" s="533">
        <v>648</v>
      </c>
      <c r="I4765" s="533" t="s">
        <v>563</v>
      </c>
      <c r="J4765" s="533" t="str">
        <f t="shared" ref="J4765" si="4457">L4765</f>
        <v>Gate valves</v>
      </c>
      <c r="K4765" s="1"/>
      <c r="L4765" s="1" t="s">
        <v>564</v>
      </c>
      <c r="M4765" s="627"/>
      <c r="N4765" s="101"/>
      <c r="O4765" s="4">
        <v>0</v>
      </c>
      <c r="P4765" s="641"/>
      <c r="Q4765" s="4"/>
    </row>
    <row r="4766" spans="1:18" ht="15.75">
      <c r="A4766" s="533" t="s">
        <v>2784</v>
      </c>
      <c r="B4766" s="533">
        <v>21</v>
      </c>
      <c r="C4766" s="533" t="s">
        <v>551</v>
      </c>
      <c r="D4766" s="572" t="s">
        <v>2744</v>
      </c>
      <c r="E4766" s="571" t="str">
        <f t="shared" si="4444"/>
        <v>FACILITY FIRE-SUPPRESSION WATER- SERVICE PIPING</v>
      </c>
      <c r="F4766" s="533" t="s">
        <v>1821</v>
      </c>
      <c r="G4766" s="533" t="s">
        <v>2722</v>
      </c>
      <c r="H4766" s="533">
        <v>649</v>
      </c>
      <c r="I4766" s="533" t="str">
        <f t="shared" ref="I4766:J4766" si="4458">I4764</f>
        <v>Valves</v>
      </c>
      <c r="J4766" s="533" t="str">
        <f t="shared" si="4458"/>
        <v>Gate valves</v>
      </c>
      <c r="K4766" s="1" t="s">
        <v>48</v>
      </c>
      <c r="L4766" s="1" t="s">
        <v>555</v>
      </c>
      <c r="M4766" s="29">
        <v>1</v>
      </c>
      <c r="N4766" s="101" t="s">
        <v>39</v>
      </c>
      <c r="O4766" s="4">
        <v>19</v>
      </c>
      <c r="P4766" s="641">
        <v>19</v>
      </c>
      <c r="Q4766" s="25">
        <f t="shared" ref="Q4766:Q4770" si="4459">O4766</f>
        <v>19</v>
      </c>
      <c r="R4766" s="729">
        <f t="shared" ref="R4766:R4770" si="4460">P4766</f>
        <v>19</v>
      </c>
    </row>
    <row r="4767" spans="1:18" ht="15.75">
      <c r="A4767" s="533" t="s">
        <v>2784</v>
      </c>
      <c r="B4767" s="533">
        <v>21</v>
      </c>
      <c r="C4767" s="533" t="s">
        <v>551</v>
      </c>
      <c r="D4767" s="572" t="s">
        <v>2744</v>
      </c>
      <c r="E4767" s="571" t="str">
        <f t="shared" si="4444"/>
        <v>FACILITY FIRE-SUPPRESSION WATER- SERVICE PIPING</v>
      </c>
      <c r="F4767" s="533" t="s">
        <v>1821</v>
      </c>
      <c r="G4767" s="533" t="s">
        <v>2722</v>
      </c>
      <c r="H4767" s="533">
        <v>650</v>
      </c>
      <c r="I4767" s="533" t="str">
        <f t="shared" ref="I4767:J4767" si="4461">I4765</f>
        <v>Valves</v>
      </c>
      <c r="J4767" s="533" t="str">
        <f t="shared" si="4461"/>
        <v>Gate valves</v>
      </c>
      <c r="K4767" s="1" t="s">
        <v>50</v>
      </c>
      <c r="L4767" s="1" t="s">
        <v>557</v>
      </c>
      <c r="M4767" s="29">
        <v>1</v>
      </c>
      <c r="N4767" s="101" t="s">
        <v>39</v>
      </c>
      <c r="O4767" s="4">
        <v>38</v>
      </c>
      <c r="P4767" s="641">
        <v>38</v>
      </c>
      <c r="Q4767" s="25">
        <f t="shared" si="4459"/>
        <v>38</v>
      </c>
      <c r="R4767" s="729">
        <f t="shared" si="4460"/>
        <v>38</v>
      </c>
    </row>
    <row r="4768" spans="1:18" ht="15.75">
      <c r="A4768" s="533" t="s">
        <v>2784</v>
      </c>
      <c r="B4768" s="533">
        <v>21</v>
      </c>
      <c r="C4768" s="533" t="s">
        <v>551</v>
      </c>
      <c r="D4768" s="572" t="s">
        <v>2744</v>
      </c>
      <c r="E4768" s="571" t="str">
        <f t="shared" si="4444"/>
        <v>FACILITY FIRE-SUPPRESSION WATER- SERVICE PIPING</v>
      </c>
      <c r="F4768" s="533" t="s">
        <v>1821</v>
      </c>
      <c r="G4768" s="533" t="s">
        <v>2722</v>
      </c>
      <c r="H4768" s="533">
        <v>651</v>
      </c>
      <c r="I4768" s="533" t="str">
        <f t="shared" ref="I4768:J4768" si="4462">I4766</f>
        <v>Valves</v>
      </c>
      <c r="J4768" s="533" t="str">
        <f t="shared" si="4462"/>
        <v>Gate valves</v>
      </c>
      <c r="K4768" s="1" t="s">
        <v>76</v>
      </c>
      <c r="L4768" s="1" t="s">
        <v>558</v>
      </c>
      <c r="M4768" s="29">
        <v>4</v>
      </c>
      <c r="N4768" s="101" t="s">
        <v>39</v>
      </c>
      <c r="O4768" s="4">
        <v>50</v>
      </c>
      <c r="P4768" s="641">
        <v>200</v>
      </c>
      <c r="Q4768" s="25">
        <f t="shared" si="4459"/>
        <v>50</v>
      </c>
      <c r="R4768" s="729">
        <f t="shared" si="4460"/>
        <v>200</v>
      </c>
    </row>
    <row r="4769" spans="1:18" ht="15.75">
      <c r="A4769" s="533" t="s">
        <v>2784</v>
      </c>
      <c r="B4769" s="533">
        <v>21</v>
      </c>
      <c r="C4769" s="533" t="s">
        <v>551</v>
      </c>
      <c r="D4769" s="572" t="s">
        <v>2744</v>
      </c>
      <c r="E4769" s="571" t="str">
        <f t="shared" si="4444"/>
        <v>FACILITY FIRE-SUPPRESSION WATER- SERVICE PIPING</v>
      </c>
      <c r="F4769" s="533" t="s">
        <v>1821</v>
      </c>
      <c r="G4769" s="533" t="s">
        <v>2722</v>
      </c>
      <c r="H4769" s="533">
        <v>652</v>
      </c>
      <c r="I4769" s="533" t="str">
        <f t="shared" ref="I4769:J4769" si="4463">I4767</f>
        <v>Valves</v>
      </c>
      <c r="J4769" s="533" t="str">
        <f t="shared" si="4463"/>
        <v>Gate valves</v>
      </c>
      <c r="K4769" s="1" t="s">
        <v>77</v>
      </c>
      <c r="L4769" s="1" t="s">
        <v>561</v>
      </c>
      <c r="M4769" s="29">
        <v>1</v>
      </c>
      <c r="N4769" s="101" t="s">
        <v>39</v>
      </c>
      <c r="O4769" s="4">
        <v>188</v>
      </c>
      <c r="P4769" s="641">
        <v>188</v>
      </c>
      <c r="Q4769" s="25">
        <f t="shared" si="4459"/>
        <v>188</v>
      </c>
      <c r="R4769" s="729">
        <f t="shared" si="4460"/>
        <v>188</v>
      </c>
    </row>
    <row r="4770" spans="1:18" ht="15.75">
      <c r="A4770" s="533" t="s">
        <v>2784</v>
      </c>
      <c r="B4770" s="533">
        <v>21</v>
      </c>
      <c r="C4770" s="533" t="s">
        <v>551</v>
      </c>
      <c r="D4770" s="572" t="s">
        <v>2744</v>
      </c>
      <c r="E4770" s="571" t="str">
        <f t="shared" si="4444"/>
        <v>FACILITY FIRE-SUPPRESSION WATER- SERVICE PIPING</v>
      </c>
      <c r="F4770" s="533" t="s">
        <v>1821</v>
      </c>
      <c r="G4770" s="533" t="s">
        <v>2722</v>
      </c>
      <c r="H4770" s="533">
        <v>653</v>
      </c>
      <c r="I4770" s="533" t="str">
        <f t="shared" ref="I4770:J4770" si="4464">I4768</f>
        <v>Valves</v>
      </c>
      <c r="J4770" s="533" t="str">
        <f t="shared" si="4464"/>
        <v>Gate valves</v>
      </c>
      <c r="K4770" s="1" t="s">
        <v>78</v>
      </c>
      <c r="L4770" s="1" t="s">
        <v>562</v>
      </c>
      <c r="M4770" s="29">
        <v>4</v>
      </c>
      <c r="N4770" s="101" t="s">
        <v>39</v>
      </c>
      <c r="O4770" s="4">
        <v>563</v>
      </c>
      <c r="P4770" s="641">
        <v>2252</v>
      </c>
      <c r="Q4770" s="25">
        <f t="shared" si="4459"/>
        <v>563</v>
      </c>
      <c r="R4770" s="729">
        <f t="shared" si="4460"/>
        <v>2252</v>
      </c>
    </row>
    <row r="4771" spans="1:18" ht="15.75">
      <c r="A4771" s="533" t="s">
        <v>2784</v>
      </c>
      <c r="B4771" s="533">
        <v>21</v>
      </c>
      <c r="C4771" s="533" t="s">
        <v>551</v>
      </c>
      <c r="D4771" s="572" t="s">
        <v>2744</v>
      </c>
      <c r="E4771" s="571" t="str">
        <f t="shared" si="4444"/>
        <v>FACILITY FIRE-SUPPRESSION WATER- SERVICE PIPING</v>
      </c>
      <c r="F4771" s="533" t="s">
        <v>1821</v>
      </c>
      <c r="G4771" s="533" t="s">
        <v>2725</v>
      </c>
      <c r="H4771" s="533">
        <v>654</v>
      </c>
      <c r="I4771" s="533" t="str">
        <f>L4771</f>
        <v>Test and drain valves</v>
      </c>
      <c r="J4771" s="533" t="str">
        <f>L4771</f>
        <v>Test and drain valves</v>
      </c>
      <c r="K4771" s="269"/>
      <c r="L4771" s="269" t="s">
        <v>565</v>
      </c>
      <c r="M4771" s="628"/>
      <c r="N4771" s="249"/>
      <c r="O4771" s="270">
        <v>0</v>
      </c>
      <c r="P4771" s="641"/>
      <c r="Q4771" s="4"/>
    </row>
    <row r="4772" spans="1:18" ht="15.75">
      <c r="A4772" s="533" t="s">
        <v>2784</v>
      </c>
      <c r="B4772" s="533">
        <v>21</v>
      </c>
      <c r="C4772" s="533" t="s">
        <v>551</v>
      </c>
      <c r="D4772" s="572" t="s">
        <v>2744</v>
      </c>
      <c r="E4772" s="571" t="str">
        <f t="shared" si="4444"/>
        <v>FACILITY FIRE-SUPPRESSION WATER- SERVICE PIPING</v>
      </c>
      <c r="F4772" s="533" t="s">
        <v>1821</v>
      </c>
      <c r="G4772" s="533" t="s">
        <v>2722</v>
      </c>
      <c r="H4772" s="533">
        <v>655</v>
      </c>
      <c r="I4772" s="533" t="str">
        <f>I4770</f>
        <v>Valves</v>
      </c>
      <c r="J4772" s="533" t="str">
        <f>J4770</f>
        <v>Gate valves</v>
      </c>
      <c r="K4772" s="269" t="s">
        <v>13</v>
      </c>
      <c r="L4772" s="269" t="s">
        <v>555</v>
      </c>
      <c r="M4772" s="278">
        <v>2</v>
      </c>
      <c r="N4772" s="249" t="s">
        <v>39</v>
      </c>
      <c r="O4772" s="270"/>
      <c r="P4772" s="641">
        <v>0</v>
      </c>
      <c r="Q4772" s="25">
        <f>O4772</f>
        <v>0</v>
      </c>
      <c r="R4772" s="729">
        <f>P4772</f>
        <v>0</v>
      </c>
    </row>
    <row r="4773" spans="1:18" ht="15.75">
      <c r="A4773" s="533" t="s">
        <v>2784</v>
      </c>
      <c r="B4773" s="533">
        <v>21</v>
      </c>
      <c r="C4773" s="533" t="s">
        <v>551</v>
      </c>
      <c r="D4773" s="572" t="s">
        <v>2744</v>
      </c>
      <c r="E4773" s="571" t="str">
        <f t="shared" si="4444"/>
        <v>FACILITY FIRE-SUPPRESSION WATER- SERVICE PIPING</v>
      </c>
      <c r="F4773" s="533" t="s">
        <v>1821</v>
      </c>
      <c r="G4773" s="533" t="s">
        <v>2725</v>
      </c>
      <c r="H4773" s="533">
        <v>656</v>
      </c>
      <c r="I4773" s="533" t="str">
        <f t="shared" ref="I4773" si="4465">L4773</f>
        <v>Specialty Valves</v>
      </c>
      <c r="J4773" s="533" t="str">
        <f t="shared" ref="J4773:J4775" si="4466">L4773</f>
        <v>Specialty Valves</v>
      </c>
      <c r="K4773" s="1"/>
      <c r="L4773" s="1" t="s">
        <v>566</v>
      </c>
      <c r="M4773" s="627"/>
      <c r="N4773" s="101"/>
      <c r="O4773" s="4">
        <v>0</v>
      </c>
      <c r="P4773" s="641"/>
      <c r="Q4773" s="4"/>
    </row>
    <row r="4774" spans="1:18" ht="15.75">
      <c r="A4774" s="533" t="s">
        <v>2784</v>
      </c>
      <c r="B4774" s="533">
        <v>21</v>
      </c>
      <c r="C4774" s="533" t="s">
        <v>551</v>
      </c>
      <c r="D4774" s="572" t="s">
        <v>2744</v>
      </c>
      <c r="E4774" s="571" t="str">
        <f t="shared" si="4444"/>
        <v>FACILITY FIRE-SUPPRESSION WATER- SERVICE PIPING</v>
      </c>
      <c r="F4774" s="533" t="s">
        <v>1821</v>
      </c>
      <c r="G4774" s="533" t="s">
        <v>2725</v>
      </c>
      <c r="H4774" s="533">
        <v>657</v>
      </c>
      <c r="I4774" s="533" t="s">
        <v>566</v>
      </c>
      <c r="J4774" s="533" t="str">
        <f t="shared" si="4466"/>
        <v>Fire-Protection-Service Valves</v>
      </c>
      <c r="K4774" s="1"/>
      <c r="L4774" s="1" t="s">
        <v>567</v>
      </c>
      <c r="M4774" s="627"/>
      <c r="N4774" s="101"/>
      <c r="O4774" s="4">
        <v>0</v>
      </c>
      <c r="P4774" s="641"/>
      <c r="Q4774" s="4"/>
    </row>
    <row r="4775" spans="1:18" ht="15.75">
      <c r="A4775" s="533" t="s">
        <v>2784</v>
      </c>
      <c r="B4775" s="533">
        <v>21</v>
      </c>
      <c r="C4775" s="533" t="s">
        <v>551</v>
      </c>
      <c r="D4775" s="572" t="s">
        <v>2744</v>
      </c>
      <c r="E4775" s="571" t="str">
        <f t="shared" si="4444"/>
        <v>FACILITY FIRE-SUPPRESSION WATER- SERVICE PIPING</v>
      </c>
      <c r="F4775" s="533" t="s">
        <v>1821</v>
      </c>
      <c r="G4775" s="533" t="s">
        <v>2725</v>
      </c>
      <c r="H4775" s="533">
        <v>658</v>
      </c>
      <c r="I4775" s="533" t="s">
        <v>566</v>
      </c>
      <c r="J4775" s="533" t="str">
        <f t="shared" si="4466"/>
        <v>Alarm check valves</v>
      </c>
      <c r="K4775" s="1"/>
      <c r="L4775" s="1" t="s">
        <v>568</v>
      </c>
      <c r="M4775" s="627"/>
      <c r="N4775" s="101"/>
      <c r="O4775" s="4">
        <v>0</v>
      </c>
      <c r="P4775" s="641"/>
      <c r="Q4775" s="4"/>
    </row>
    <row r="4776" spans="1:18" ht="15.75">
      <c r="A4776" s="533" t="s">
        <v>2784</v>
      </c>
      <c r="B4776" s="533">
        <v>21</v>
      </c>
      <c r="C4776" s="533" t="s">
        <v>551</v>
      </c>
      <c r="D4776" s="572" t="s">
        <v>2744</v>
      </c>
      <c r="E4776" s="571" t="str">
        <f t="shared" si="4444"/>
        <v>FACILITY FIRE-SUPPRESSION WATER- SERVICE PIPING</v>
      </c>
      <c r="F4776" s="533" t="s">
        <v>1821</v>
      </c>
      <c r="G4776" s="533" t="s">
        <v>2722</v>
      </c>
      <c r="H4776" s="533">
        <v>659</v>
      </c>
      <c r="I4776" s="533" t="s">
        <v>566</v>
      </c>
      <c r="J4776" s="533" t="str">
        <f>J4775</f>
        <v>Alarm check valves</v>
      </c>
      <c r="K4776" s="1" t="s">
        <v>13</v>
      </c>
      <c r="L4776" s="1" t="s">
        <v>561</v>
      </c>
      <c r="M4776" s="29">
        <v>1</v>
      </c>
      <c r="N4776" s="101" t="s">
        <v>39</v>
      </c>
      <c r="O4776" s="4">
        <v>250</v>
      </c>
      <c r="P4776" s="641">
        <v>250</v>
      </c>
      <c r="Q4776" s="25">
        <f>O4776</f>
        <v>250</v>
      </c>
      <c r="R4776" s="729">
        <f>P4776</f>
        <v>250</v>
      </c>
    </row>
    <row r="4777" spans="1:18" ht="15.75">
      <c r="A4777" s="533" t="s">
        <v>2784</v>
      </c>
      <c r="B4777" s="533">
        <v>21</v>
      </c>
      <c r="C4777" s="533" t="s">
        <v>551</v>
      </c>
      <c r="D4777" s="572" t="s">
        <v>2744</v>
      </c>
      <c r="E4777" s="571" t="str">
        <f t="shared" si="4444"/>
        <v>FACILITY FIRE-SUPPRESSION WATER- SERVICE PIPING</v>
      </c>
      <c r="F4777" s="533" t="s">
        <v>1821</v>
      </c>
      <c r="G4777" s="533" t="s">
        <v>2725</v>
      </c>
      <c r="H4777" s="533">
        <v>660</v>
      </c>
      <c r="I4777" s="533" t="s">
        <v>566</v>
      </c>
      <c r="J4777" s="533" t="str">
        <f>L4777</f>
        <v>Check valves</v>
      </c>
      <c r="K4777" s="1"/>
      <c r="L4777" s="1" t="s">
        <v>569</v>
      </c>
      <c r="M4777" s="627"/>
      <c r="N4777" s="101"/>
      <c r="O4777" s="4">
        <v>0</v>
      </c>
      <c r="P4777" s="641"/>
      <c r="Q4777" s="4"/>
    </row>
    <row r="4778" spans="1:18" ht="15.75">
      <c r="A4778" s="533" t="s">
        <v>2784</v>
      </c>
      <c r="B4778" s="533">
        <v>21</v>
      </c>
      <c r="C4778" s="533" t="s">
        <v>551</v>
      </c>
      <c r="D4778" s="572" t="s">
        <v>2744</v>
      </c>
      <c r="E4778" s="571" t="str">
        <f t="shared" si="4444"/>
        <v>FACILITY FIRE-SUPPRESSION WATER- SERVICE PIPING</v>
      </c>
      <c r="F4778" s="533" t="s">
        <v>1821</v>
      </c>
      <c r="G4778" s="533" t="s">
        <v>2722</v>
      </c>
      <c r="H4778" s="533">
        <v>661</v>
      </c>
      <c r="I4778" s="533" t="s">
        <v>566</v>
      </c>
      <c r="J4778" s="533" t="str">
        <f>J4777</f>
        <v>Check valves</v>
      </c>
      <c r="K4778" s="1" t="s">
        <v>15</v>
      </c>
      <c r="L4778" s="1" t="s">
        <v>561</v>
      </c>
      <c r="M4778" s="29">
        <v>1</v>
      </c>
      <c r="N4778" s="101" t="s">
        <v>39</v>
      </c>
      <c r="O4778" s="4">
        <v>250</v>
      </c>
      <c r="P4778" s="641">
        <v>250</v>
      </c>
      <c r="Q4778" s="25">
        <f t="shared" ref="Q4778:Q4779" si="4467">O4778</f>
        <v>250</v>
      </c>
      <c r="R4778" s="729">
        <f t="shared" ref="R4778:R4779" si="4468">P4778</f>
        <v>250</v>
      </c>
    </row>
    <row r="4779" spans="1:18" ht="15.75">
      <c r="A4779" s="533" t="s">
        <v>2784</v>
      </c>
      <c r="B4779" s="533">
        <v>21</v>
      </c>
      <c r="C4779" s="533" t="s">
        <v>551</v>
      </c>
      <c r="D4779" s="572" t="s">
        <v>2744</v>
      </c>
      <c r="E4779" s="571" t="str">
        <f t="shared" si="4444"/>
        <v>FACILITY FIRE-SUPPRESSION WATER- SERVICE PIPING</v>
      </c>
      <c r="F4779" s="533" t="s">
        <v>1821</v>
      </c>
      <c r="G4779" s="533" t="s">
        <v>2722</v>
      </c>
      <c r="H4779" s="533">
        <v>662</v>
      </c>
      <c r="I4779" s="533" t="s">
        <v>566</v>
      </c>
      <c r="J4779" s="533" t="str">
        <f>J4777</f>
        <v>Check valves</v>
      </c>
      <c r="K4779" s="1" t="s">
        <v>17</v>
      </c>
      <c r="L4779" s="1" t="s">
        <v>562</v>
      </c>
      <c r="M4779" s="29">
        <v>2</v>
      </c>
      <c r="N4779" s="101" t="s">
        <v>39</v>
      </c>
      <c r="O4779" s="4">
        <v>563</v>
      </c>
      <c r="P4779" s="641">
        <v>1126</v>
      </c>
      <c r="Q4779" s="25">
        <f t="shared" si="4467"/>
        <v>563</v>
      </c>
      <c r="R4779" s="729">
        <f t="shared" si="4468"/>
        <v>1126</v>
      </c>
    </row>
    <row r="4780" spans="1:18" ht="15.75">
      <c r="A4780" s="533" t="s">
        <v>2784</v>
      </c>
      <c r="B4780" s="533">
        <v>21</v>
      </c>
      <c r="C4780" s="533" t="s">
        <v>551</v>
      </c>
      <c r="D4780" s="572" t="s">
        <v>2744</v>
      </c>
      <c r="E4780" s="571" t="str">
        <f t="shared" si="4444"/>
        <v>FACILITY FIRE-SUPPRESSION WATER- SERVICE PIPING</v>
      </c>
      <c r="F4780" s="533" t="s">
        <v>1821</v>
      </c>
      <c r="G4780" s="533" t="s">
        <v>2725</v>
      </c>
      <c r="H4780" s="533">
        <v>663</v>
      </c>
      <c r="I4780" s="533" t="s">
        <v>566</v>
      </c>
      <c r="J4780" s="533" t="str">
        <f>L4780</f>
        <v>Zone valve assembly</v>
      </c>
      <c r="K4780" s="1"/>
      <c r="L4780" s="1" t="s">
        <v>570</v>
      </c>
      <c r="M4780" s="627"/>
      <c r="N4780" s="101"/>
      <c r="O4780" s="4">
        <v>0</v>
      </c>
      <c r="P4780" s="641"/>
      <c r="Q4780" s="4"/>
    </row>
    <row r="4781" spans="1:18" ht="15.75">
      <c r="A4781" s="533" t="s">
        <v>2784</v>
      </c>
      <c r="B4781" s="533">
        <v>21</v>
      </c>
      <c r="C4781" s="533" t="s">
        <v>551</v>
      </c>
      <c r="D4781" s="572" t="s">
        <v>2744</v>
      </c>
      <c r="E4781" s="571" t="str">
        <f t="shared" si="4444"/>
        <v>FACILITY FIRE-SUPPRESSION WATER- SERVICE PIPING</v>
      </c>
      <c r="F4781" s="533" t="s">
        <v>1821</v>
      </c>
      <c r="G4781" s="533" t="s">
        <v>2722</v>
      </c>
      <c r="H4781" s="533">
        <v>664</v>
      </c>
      <c r="I4781" s="533" t="s">
        <v>566</v>
      </c>
      <c r="J4781" s="533" t="str">
        <f>J4780</f>
        <v>Zone valve assembly</v>
      </c>
      <c r="K4781" s="1" t="s">
        <v>19</v>
      </c>
      <c r="L4781" s="1" t="s">
        <v>561</v>
      </c>
      <c r="M4781" s="29">
        <v>2</v>
      </c>
      <c r="N4781" s="101" t="s">
        <v>39</v>
      </c>
      <c r="O4781" s="4">
        <v>250</v>
      </c>
      <c r="P4781" s="641">
        <v>500</v>
      </c>
      <c r="Q4781" s="25">
        <f>O4781</f>
        <v>250</v>
      </c>
      <c r="R4781" s="729">
        <f>P4781</f>
        <v>500</v>
      </c>
    </row>
    <row r="4782" spans="1:18" ht="15.75">
      <c r="A4782" s="533" t="s">
        <v>2784</v>
      </c>
      <c r="B4782" s="533">
        <v>21</v>
      </c>
      <c r="C4782" s="533" t="s">
        <v>551</v>
      </c>
      <c r="D4782" s="572" t="s">
        <v>2744</v>
      </c>
      <c r="E4782" s="571" t="str">
        <f t="shared" si="4444"/>
        <v>FACILITY FIRE-SUPPRESSION WATER- SERVICE PIPING</v>
      </c>
      <c r="F4782" s="533" t="s">
        <v>1821</v>
      </c>
      <c r="G4782" s="533" t="s">
        <v>2725</v>
      </c>
      <c r="H4782" s="533">
        <v>665</v>
      </c>
      <c r="I4782" s="533" t="s">
        <v>566</v>
      </c>
      <c r="J4782" s="533" t="str">
        <f>L4782</f>
        <v>Automatic Sprinklers</v>
      </c>
      <c r="K4782" s="269"/>
      <c r="L4782" s="269" t="s">
        <v>571</v>
      </c>
      <c r="M4782" s="628"/>
      <c r="N4782" s="249"/>
      <c r="O4782" s="270">
        <v>0</v>
      </c>
      <c r="P4782" s="641"/>
      <c r="Q4782" s="4"/>
    </row>
    <row r="4783" spans="1:18" ht="15.75">
      <c r="A4783" s="533" t="s">
        <v>2784</v>
      </c>
      <c r="B4783" s="533">
        <v>21</v>
      </c>
      <c r="C4783" s="533" t="s">
        <v>551</v>
      </c>
      <c r="D4783" s="572" t="s">
        <v>2744</v>
      </c>
      <c r="E4783" s="571" t="str">
        <f t="shared" si="4444"/>
        <v>FACILITY FIRE-SUPPRESSION WATER- SERVICE PIPING</v>
      </c>
      <c r="F4783" s="533" t="s">
        <v>1821</v>
      </c>
      <c r="G4783" s="533" t="s">
        <v>2722</v>
      </c>
      <c r="H4783" s="533">
        <v>666</v>
      </c>
      <c r="I4783" s="533" t="s">
        <v>566</v>
      </c>
      <c r="J4783" s="533" t="str">
        <f>J4782</f>
        <v>Automatic Sprinklers</v>
      </c>
      <c r="K4783" s="269" t="s">
        <v>21</v>
      </c>
      <c r="L4783" s="269" t="s">
        <v>572</v>
      </c>
      <c r="M4783" s="278">
        <v>27</v>
      </c>
      <c r="N4783" s="249" t="s">
        <v>39</v>
      </c>
      <c r="O4783" s="270"/>
      <c r="P4783" s="641">
        <v>0</v>
      </c>
      <c r="Q4783" s="25">
        <f t="shared" ref="Q4783:Q4785" si="4469">O4783</f>
        <v>0</v>
      </c>
      <c r="R4783" s="729">
        <f t="shared" ref="R4783:R4785" si="4470">P4783</f>
        <v>0</v>
      </c>
    </row>
    <row r="4784" spans="1:18" ht="15.75">
      <c r="A4784" s="533" t="s">
        <v>2784</v>
      </c>
      <c r="B4784" s="533">
        <v>21</v>
      </c>
      <c r="C4784" s="533" t="s">
        <v>551</v>
      </c>
      <c r="D4784" s="572" t="s">
        <v>2744</v>
      </c>
      <c r="E4784" s="571" t="str">
        <f t="shared" si="4444"/>
        <v>FACILITY FIRE-SUPPRESSION WATER- SERVICE PIPING</v>
      </c>
      <c r="F4784" s="533" t="s">
        <v>1821</v>
      </c>
      <c r="G4784" s="533" t="s">
        <v>2722</v>
      </c>
      <c r="H4784" s="533">
        <v>667</v>
      </c>
      <c r="I4784" s="533" t="s">
        <v>566</v>
      </c>
      <c r="J4784" s="533" t="str">
        <f>J4783</f>
        <v>Automatic Sprinklers</v>
      </c>
      <c r="K4784" s="269" t="s">
        <v>45</v>
      </c>
      <c r="L4784" s="269" t="s">
        <v>573</v>
      </c>
      <c r="M4784" s="278">
        <v>92</v>
      </c>
      <c r="N4784" s="249" t="s">
        <v>39</v>
      </c>
      <c r="O4784" s="270"/>
      <c r="P4784" s="641">
        <v>0</v>
      </c>
      <c r="Q4784" s="25">
        <f t="shared" si="4469"/>
        <v>0</v>
      </c>
      <c r="R4784" s="729">
        <f t="shared" si="4470"/>
        <v>0</v>
      </c>
    </row>
    <row r="4785" spans="1:18" ht="15.75">
      <c r="A4785" s="533" t="s">
        <v>2784</v>
      </c>
      <c r="B4785" s="533">
        <v>21</v>
      </c>
      <c r="C4785" s="533" t="s">
        <v>551</v>
      </c>
      <c r="D4785" s="572" t="s">
        <v>2744</v>
      </c>
      <c r="E4785" s="571" t="str">
        <f t="shared" si="4444"/>
        <v>FACILITY FIRE-SUPPRESSION WATER- SERVICE PIPING</v>
      </c>
      <c r="F4785" s="533" t="s">
        <v>1821</v>
      </c>
      <c r="G4785" s="533" t="s">
        <v>2722</v>
      </c>
      <c r="H4785" s="533">
        <v>668</v>
      </c>
      <c r="I4785" s="533" t="s">
        <v>566</v>
      </c>
      <c r="J4785" s="533" t="str">
        <f>J4784</f>
        <v>Automatic Sprinklers</v>
      </c>
      <c r="K4785" s="269" t="s">
        <v>48</v>
      </c>
      <c r="L4785" s="269" t="s">
        <v>574</v>
      </c>
      <c r="M4785" s="278">
        <v>6</v>
      </c>
      <c r="N4785" s="249" t="s">
        <v>39</v>
      </c>
      <c r="O4785" s="270"/>
      <c r="P4785" s="641">
        <v>0</v>
      </c>
      <c r="Q4785" s="25">
        <f t="shared" si="4469"/>
        <v>0</v>
      </c>
      <c r="R4785" s="729">
        <f t="shared" si="4470"/>
        <v>0</v>
      </c>
    </row>
    <row r="4786" spans="1:18" ht="16.5" thickBot="1">
      <c r="A4786" s="533" t="s">
        <v>2784</v>
      </c>
      <c r="B4786" s="533">
        <v>21</v>
      </c>
      <c r="C4786" s="533" t="s">
        <v>551</v>
      </c>
      <c r="D4786" s="572" t="s">
        <v>2744</v>
      </c>
      <c r="E4786" s="571" t="str">
        <f t="shared" si="4444"/>
        <v>FACILITY FIRE-SUPPRESSION WATER- SERVICE PIPING</v>
      </c>
      <c r="F4786" s="533" t="s">
        <v>1821</v>
      </c>
      <c r="G4786" s="533" t="s">
        <v>2725</v>
      </c>
      <c r="H4786" s="533">
        <v>669</v>
      </c>
      <c r="I4786" s="533" t="s">
        <v>566</v>
      </c>
      <c r="J4786" s="533" t="str">
        <f>L4786</f>
        <v>Hose Connection</v>
      </c>
      <c r="K4786" s="1"/>
      <c r="L4786" s="1" t="s">
        <v>575</v>
      </c>
      <c r="M4786" s="627"/>
      <c r="N4786" s="101"/>
      <c r="O4786" s="4">
        <v>0</v>
      </c>
      <c r="P4786" s="641"/>
      <c r="Q4786" s="4"/>
    </row>
    <row r="4787" spans="1:18" ht="16.5" thickBot="1">
      <c r="A4787" s="533" t="s">
        <v>2784</v>
      </c>
      <c r="B4787" s="533">
        <v>21</v>
      </c>
      <c r="C4787" s="533" t="s">
        <v>551</v>
      </c>
      <c r="D4787" s="572" t="s">
        <v>2744</v>
      </c>
      <c r="E4787" s="571" t="str">
        <f t="shared" si="4444"/>
        <v>FACILITY FIRE-SUPPRESSION WATER- SERVICE PIPING</v>
      </c>
      <c r="F4787" s="533" t="s">
        <v>1821</v>
      </c>
      <c r="G4787" s="533" t="s">
        <v>2722</v>
      </c>
      <c r="H4787" s="533">
        <v>670</v>
      </c>
      <c r="I4787" s="533" t="s">
        <v>566</v>
      </c>
      <c r="J4787" s="533" t="str">
        <f>J4786</f>
        <v>Hose Connection</v>
      </c>
      <c r="K4787" s="1" t="s">
        <v>20</v>
      </c>
      <c r="L4787" s="1" t="s">
        <v>576</v>
      </c>
      <c r="M4787" s="29">
        <v>3</v>
      </c>
      <c r="N4787" s="247" t="s">
        <v>39</v>
      </c>
      <c r="O4787" s="4">
        <v>469</v>
      </c>
      <c r="P4787" s="641">
        <v>1407</v>
      </c>
      <c r="Q4787" s="25">
        <f t="shared" ref="Q4787:Q4788" si="4471">O4787</f>
        <v>469</v>
      </c>
      <c r="R4787" s="729">
        <f t="shared" ref="R4787:R4788" si="4472">P4787</f>
        <v>1407</v>
      </c>
    </row>
    <row r="4788" spans="1:18" ht="15.75">
      <c r="A4788" s="533" t="s">
        <v>2784</v>
      </c>
      <c r="B4788" s="533">
        <v>21</v>
      </c>
      <c r="C4788" s="533" t="s">
        <v>551</v>
      </c>
      <c r="D4788" s="572" t="s">
        <v>2744</v>
      </c>
      <c r="E4788" s="571" t="str">
        <f t="shared" si="4444"/>
        <v>FACILITY FIRE-SUPPRESSION WATER- SERVICE PIPING</v>
      </c>
      <c r="F4788" s="533" t="s">
        <v>1821</v>
      </c>
      <c r="G4788" s="533" t="s">
        <v>2722</v>
      </c>
      <c r="H4788" s="533">
        <v>671</v>
      </c>
      <c r="I4788" s="533" t="s">
        <v>566</v>
      </c>
      <c r="J4788" s="533" t="str">
        <f>J4787</f>
        <v>Hose Connection</v>
      </c>
      <c r="K4788" s="1" t="s">
        <v>21</v>
      </c>
      <c r="L4788" s="1" t="s">
        <v>577</v>
      </c>
      <c r="M4788" s="29">
        <v>2</v>
      </c>
      <c r="N4788" s="101" t="s">
        <v>39</v>
      </c>
      <c r="O4788" s="4">
        <v>469</v>
      </c>
      <c r="P4788" s="641">
        <v>938</v>
      </c>
      <c r="Q4788" s="25">
        <f t="shared" si="4471"/>
        <v>469</v>
      </c>
      <c r="R4788" s="729">
        <f t="shared" si="4472"/>
        <v>938</v>
      </c>
    </row>
    <row r="4789" spans="1:18" ht="15.75">
      <c r="A4789" s="533" t="s">
        <v>2784</v>
      </c>
      <c r="B4789" s="533">
        <v>21</v>
      </c>
      <c r="C4789" s="533" t="s">
        <v>551</v>
      </c>
      <c r="D4789" s="572" t="s">
        <v>2744</v>
      </c>
      <c r="E4789" s="571" t="str">
        <f t="shared" si="4444"/>
        <v>FACILITY FIRE-SUPPRESSION WATER- SERVICE PIPING</v>
      </c>
      <c r="F4789" s="533" t="s">
        <v>1821</v>
      </c>
      <c r="G4789" s="533" t="s">
        <v>2725</v>
      </c>
      <c r="H4789" s="533">
        <v>672</v>
      </c>
      <c r="I4789" s="533" t="s">
        <v>566</v>
      </c>
      <c r="J4789" s="533" t="str">
        <f>L4789</f>
        <v>Fire Department Connections</v>
      </c>
      <c r="K4789" s="1"/>
      <c r="L4789" s="1" t="s">
        <v>578</v>
      </c>
      <c r="M4789" s="627"/>
      <c r="N4789" s="101"/>
      <c r="O4789" s="4">
        <v>0</v>
      </c>
      <c r="P4789" s="641"/>
      <c r="Q4789" s="4"/>
    </row>
    <row r="4790" spans="1:18" ht="15.75">
      <c r="A4790" s="533" t="s">
        <v>2784</v>
      </c>
      <c r="B4790" s="533">
        <v>21</v>
      </c>
      <c r="C4790" s="533" t="s">
        <v>551</v>
      </c>
      <c r="D4790" s="572" t="s">
        <v>2744</v>
      </c>
      <c r="E4790" s="571" t="str">
        <f t="shared" si="4444"/>
        <v>FACILITY FIRE-SUPPRESSION WATER- SERVICE PIPING</v>
      </c>
      <c r="F4790" s="533" t="s">
        <v>1821</v>
      </c>
      <c r="G4790" s="533" t="s">
        <v>2722</v>
      </c>
      <c r="H4790" s="533">
        <v>673</v>
      </c>
      <c r="I4790" s="533" t="s">
        <v>566</v>
      </c>
      <c r="J4790" s="533" t="str">
        <f>J4789</f>
        <v>Fire Department Connections</v>
      </c>
      <c r="K4790" s="1" t="s">
        <v>45</v>
      </c>
      <c r="L4790" s="1" t="s">
        <v>561</v>
      </c>
      <c r="M4790" s="29">
        <v>1</v>
      </c>
      <c r="N4790" s="101" t="s">
        <v>39</v>
      </c>
      <c r="O4790" s="4">
        <v>225</v>
      </c>
      <c r="P4790" s="641">
        <v>225</v>
      </c>
      <c r="Q4790" s="25">
        <f t="shared" ref="Q4790:Q4791" si="4473">O4790</f>
        <v>225</v>
      </c>
      <c r="R4790" s="729">
        <f t="shared" ref="R4790:R4791" si="4474">P4790</f>
        <v>225</v>
      </c>
    </row>
    <row r="4791" spans="1:18" ht="15.75">
      <c r="A4791" s="533" t="s">
        <v>2784</v>
      </c>
      <c r="B4791" s="533">
        <v>21</v>
      </c>
      <c r="C4791" s="533" t="s">
        <v>551</v>
      </c>
      <c r="D4791" s="572" t="s">
        <v>2744</v>
      </c>
      <c r="E4791" s="571" t="str">
        <f t="shared" si="4444"/>
        <v>FACILITY FIRE-SUPPRESSION WATER- SERVICE PIPING</v>
      </c>
      <c r="F4791" s="533" t="s">
        <v>1821</v>
      </c>
      <c r="G4791" s="533" t="s">
        <v>2722</v>
      </c>
      <c r="H4791" s="533">
        <v>674</v>
      </c>
      <c r="I4791" s="533" t="s">
        <v>566</v>
      </c>
      <c r="J4791" s="533" t="str">
        <f>J4790</f>
        <v>Fire Department Connections</v>
      </c>
      <c r="K4791" s="1" t="s">
        <v>48</v>
      </c>
      <c r="L4791" s="1" t="s">
        <v>579</v>
      </c>
      <c r="M4791" s="29">
        <v>1</v>
      </c>
      <c r="N4791" s="101" t="s">
        <v>2</v>
      </c>
      <c r="O4791" s="4">
        <v>125</v>
      </c>
      <c r="P4791" s="641">
        <v>125</v>
      </c>
      <c r="Q4791" s="25">
        <f t="shared" si="4473"/>
        <v>125</v>
      </c>
      <c r="R4791" s="729">
        <f t="shared" si="4474"/>
        <v>125</v>
      </c>
    </row>
    <row r="4792" spans="1:18" ht="15.75">
      <c r="A4792" s="533" t="s">
        <v>2784</v>
      </c>
      <c r="B4792" s="533">
        <v>21</v>
      </c>
      <c r="C4792" s="533" t="s">
        <v>551</v>
      </c>
      <c r="D4792" s="572" t="s">
        <v>1961</v>
      </c>
      <c r="E4792" s="571" t="s">
        <v>1312</v>
      </c>
      <c r="F4792" s="533" t="str">
        <f t="shared" ref="F4792:F4798" si="4475">VLOOKUP(D:D,trade,3,FALSE)</f>
        <v>ME</v>
      </c>
      <c r="G4792" s="533" t="s">
        <v>2725</v>
      </c>
      <c r="H4792" s="533">
        <v>675</v>
      </c>
      <c r="I4792" s="533" t="str">
        <f t="shared" ref="I4792:I4793" si="4476">L4792</f>
        <v>213113 - ELECTRIC-DRIVE, CENTRIFUGAL FIRE PUMPS</v>
      </c>
      <c r="J4792" s="533" t="str">
        <f t="shared" ref="J4792:J4793" si="4477">L4792</f>
        <v>213113 - ELECTRIC-DRIVE, CENTRIFUGAL FIRE PUMPS</v>
      </c>
      <c r="K4792" s="1"/>
      <c r="L4792" s="1" t="s">
        <v>580</v>
      </c>
      <c r="M4792" s="627"/>
      <c r="N4792" s="101"/>
      <c r="O4792" s="4">
        <v>0</v>
      </c>
      <c r="P4792" s="641"/>
      <c r="Q4792" s="4"/>
    </row>
    <row r="4793" spans="1:18" ht="15.75">
      <c r="A4793" s="533" t="s">
        <v>2784</v>
      </c>
      <c r="B4793" s="533">
        <v>21</v>
      </c>
      <c r="C4793" s="533" t="s">
        <v>551</v>
      </c>
      <c r="D4793" s="572" t="s">
        <v>1961</v>
      </c>
      <c r="E4793" s="571" t="str">
        <f t="shared" ref="E4793:E4798" si="4478">E4792</f>
        <v xml:space="preserve"> ELECTRIC-DRIVE, CENTRIFUGAL FIRE PUMPS</v>
      </c>
      <c r="F4793" s="533" t="str">
        <f t="shared" si="4475"/>
        <v>ME</v>
      </c>
      <c r="G4793" s="533" t="s">
        <v>2725</v>
      </c>
      <c r="H4793" s="533">
        <v>676</v>
      </c>
      <c r="I4793" s="533" t="str">
        <f t="shared" si="4476"/>
        <v>End Suction Fire Pumps</v>
      </c>
      <c r="J4793" s="533" t="str">
        <f t="shared" si="4477"/>
        <v>End Suction Fire Pumps</v>
      </c>
      <c r="K4793" s="1"/>
      <c r="L4793" s="1" t="s">
        <v>581</v>
      </c>
      <c r="M4793" s="627"/>
      <c r="N4793" s="101"/>
      <c r="O4793" s="4">
        <v>0</v>
      </c>
      <c r="P4793" s="641"/>
      <c r="Q4793" s="4"/>
    </row>
    <row r="4794" spans="1:18" ht="15.75">
      <c r="A4794" s="533" t="s">
        <v>2784</v>
      </c>
      <c r="B4794" s="533">
        <v>21</v>
      </c>
      <c r="C4794" s="533" t="s">
        <v>551</v>
      </c>
      <c r="D4794" s="572" t="s">
        <v>1961</v>
      </c>
      <c r="E4794" s="571" t="str">
        <f t="shared" si="4478"/>
        <v xml:space="preserve"> ELECTRIC-DRIVE, CENTRIFUGAL FIRE PUMPS</v>
      </c>
      <c r="F4794" s="533" t="str">
        <f t="shared" si="4475"/>
        <v>ME</v>
      </c>
      <c r="G4794" s="533" t="s">
        <v>2722</v>
      </c>
      <c r="H4794" s="533">
        <v>677</v>
      </c>
      <c r="I4794" s="533" t="str">
        <f>I4792</f>
        <v>213113 - ELECTRIC-DRIVE, CENTRIFUGAL FIRE PUMPS</v>
      </c>
      <c r="J4794" s="533" t="str">
        <f>J4792</f>
        <v>213113 - ELECTRIC-DRIVE, CENTRIFUGAL FIRE PUMPS</v>
      </c>
      <c r="K4794" s="269" t="s">
        <v>13</v>
      </c>
      <c r="L4794" s="269" t="s">
        <v>582</v>
      </c>
      <c r="M4794" s="278">
        <v>2</v>
      </c>
      <c r="N4794" s="249" t="s">
        <v>39</v>
      </c>
      <c r="O4794" s="270"/>
      <c r="P4794" s="641">
        <v>0</v>
      </c>
      <c r="Q4794" s="25">
        <f>O4794</f>
        <v>0</v>
      </c>
      <c r="R4794" s="729">
        <f>P4794</f>
        <v>0</v>
      </c>
    </row>
    <row r="4795" spans="1:18" ht="15.75">
      <c r="A4795" s="533" t="s">
        <v>2784</v>
      </c>
      <c r="B4795" s="533">
        <v>21</v>
      </c>
      <c r="C4795" s="533" t="s">
        <v>551</v>
      </c>
      <c r="D4795" s="572" t="s">
        <v>1961</v>
      </c>
      <c r="E4795" s="571" t="str">
        <f t="shared" si="4478"/>
        <v xml:space="preserve"> ELECTRIC-DRIVE, CENTRIFUGAL FIRE PUMPS</v>
      </c>
      <c r="F4795" s="533" t="str">
        <f t="shared" si="4475"/>
        <v>ME</v>
      </c>
      <c r="G4795" s="533" t="s">
        <v>2725</v>
      </c>
      <c r="H4795" s="533">
        <v>678</v>
      </c>
      <c r="I4795" s="533" t="str">
        <f>L4795</f>
        <v>Pressure-Maintenance Pumps</v>
      </c>
      <c r="J4795" s="533" t="str">
        <f>L4795</f>
        <v>Pressure-Maintenance Pumps</v>
      </c>
      <c r="K4795" s="1"/>
      <c r="L4795" s="1" t="s">
        <v>583</v>
      </c>
      <c r="M4795" s="627"/>
      <c r="N4795" s="101"/>
      <c r="O4795" s="4">
        <v>0</v>
      </c>
      <c r="P4795" s="641"/>
      <c r="Q4795" s="4"/>
    </row>
    <row r="4796" spans="1:18" ht="15.75">
      <c r="A4796" s="533" t="s">
        <v>2784</v>
      </c>
      <c r="B4796" s="533">
        <v>21</v>
      </c>
      <c r="C4796" s="533" t="s">
        <v>551</v>
      </c>
      <c r="D4796" s="572" t="s">
        <v>1961</v>
      </c>
      <c r="E4796" s="571" t="str">
        <f t="shared" si="4478"/>
        <v xml:space="preserve"> ELECTRIC-DRIVE, CENTRIFUGAL FIRE PUMPS</v>
      </c>
      <c r="F4796" s="533" t="str">
        <f t="shared" si="4475"/>
        <v>ME</v>
      </c>
      <c r="G4796" s="533" t="s">
        <v>2722</v>
      </c>
      <c r="H4796" s="533">
        <v>679</v>
      </c>
      <c r="I4796" s="533" t="str">
        <f t="shared" ref="I4796:J4796" si="4479">I4794</f>
        <v>213113 - ELECTRIC-DRIVE, CENTRIFUGAL FIRE PUMPS</v>
      </c>
      <c r="J4796" s="533" t="str">
        <f t="shared" si="4479"/>
        <v>213113 - ELECTRIC-DRIVE, CENTRIFUGAL FIRE PUMPS</v>
      </c>
      <c r="K4796" s="1" t="s">
        <v>13</v>
      </c>
      <c r="L4796" s="1" t="s">
        <v>584</v>
      </c>
      <c r="M4796" s="29">
        <v>1</v>
      </c>
      <c r="N4796" s="101" t="s">
        <v>39</v>
      </c>
      <c r="O4796" s="4">
        <v>1875</v>
      </c>
      <c r="P4796" s="641">
        <v>1875</v>
      </c>
      <c r="Q4796" s="25">
        <f t="shared" ref="Q4796:Q4797" si="4480">O4796</f>
        <v>1875</v>
      </c>
      <c r="R4796" s="729">
        <f t="shared" ref="R4796:R4797" si="4481">P4796</f>
        <v>1875</v>
      </c>
    </row>
    <row r="4797" spans="1:18" ht="15.75">
      <c r="A4797" s="533" t="s">
        <v>2784</v>
      </c>
      <c r="B4797" s="533">
        <v>21</v>
      </c>
      <c r="C4797" s="533" t="s">
        <v>551</v>
      </c>
      <c r="D4797" s="572" t="s">
        <v>1961</v>
      </c>
      <c r="E4797" s="571" t="str">
        <f t="shared" si="4478"/>
        <v xml:space="preserve"> ELECTRIC-DRIVE, CENTRIFUGAL FIRE PUMPS</v>
      </c>
      <c r="F4797" s="533" t="str">
        <f t="shared" si="4475"/>
        <v>ME</v>
      </c>
      <c r="G4797" s="533" t="s">
        <v>2722</v>
      </c>
      <c r="H4797" s="533">
        <v>680</v>
      </c>
      <c r="I4797" s="533" t="str">
        <f t="shared" ref="I4797:J4797" si="4482">I4795</f>
        <v>Pressure-Maintenance Pumps</v>
      </c>
      <c r="J4797" s="533" t="str">
        <f t="shared" si="4482"/>
        <v>Pressure-Maintenance Pumps</v>
      </c>
      <c r="K4797" s="269" t="s">
        <v>17</v>
      </c>
      <c r="L4797" s="269" t="s">
        <v>585</v>
      </c>
      <c r="M4797" s="276">
        <v>1</v>
      </c>
      <c r="N4797" s="249" t="s">
        <v>2</v>
      </c>
      <c r="O4797" s="270"/>
      <c r="P4797" s="641"/>
      <c r="Q4797" s="25">
        <f t="shared" si="4480"/>
        <v>0</v>
      </c>
      <c r="R4797" s="729">
        <f t="shared" si="4481"/>
        <v>0</v>
      </c>
    </row>
    <row r="4798" spans="1:18" ht="15.75">
      <c r="A4798" s="533" t="s">
        <v>2784</v>
      </c>
      <c r="B4798" s="533">
        <v>21</v>
      </c>
      <c r="C4798" s="533" t="s">
        <v>551</v>
      </c>
      <c r="D4798" s="572" t="s">
        <v>1961</v>
      </c>
      <c r="E4798" s="571" t="str">
        <f t="shared" si="4478"/>
        <v xml:space="preserve"> ELECTRIC-DRIVE, CENTRIFUGAL FIRE PUMPS</v>
      </c>
      <c r="F4798" s="533" t="str">
        <f t="shared" si="4475"/>
        <v>ME</v>
      </c>
      <c r="G4798" s="533" t="s">
        <v>2725</v>
      </c>
      <c r="H4798" s="533">
        <v>681</v>
      </c>
      <c r="I4798" s="533" t="str">
        <f>I4797</f>
        <v>Pressure-Maintenance Pumps</v>
      </c>
      <c r="J4798" s="533" t="str">
        <f>J4797</f>
        <v>Pressure-Maintenance Pumps</v>
      </c>
      <c r="K4798" s="31" t="s">
        <v>586</v>
      </c>
      <c r="L4798" s="31"/>
      <c r="M4798" s="160"/>
      <c r="N4798" s="123"/>
      <c r="O4798" s="33"/>
      <c r="P4798" s="641"/>
      <c r="Q4798" s="125"/>
    </row>
    <row r="4799" spans="1:18" ht="15.75">
      <c r="A4799" s="533" t="s">
        <v>2784</v>
      </c>
      <c r="B4799" s="533">
        <v>21</v>
      </c>
      <c r="C4799" s="533" t="s">
        <v>551</v>
      </c>
      <c r="D4799" s="10" t="s">
        <v>22</v>
      </c>
      <c r="E4799" s="10" t="s">
        <v>22</v>
      </c>
      <c r="G4799" s="533" t="s">
        <v>2724</v>
      </c>
      <c r="H4799" s="533">
        <v>682</v>
      </c>
      <c r="I4799" s="533" t="str">
        <f t="shared" ref="I4799:J4799" si="4483">I4798</f>
        <v>Pressure-Maintenance Pumps</v>
      </c>
      <c r="J4799" s="533" t="str">
        <f t="shared" si="4483"/>
        <v>Pressure-Maintenance Pumps</v>
      </c>
      <c r="K4799" s="35" t="s">
        <v>22</v>
      </c>
      <c r="L4799" s="35"/>
      <c r="M4799" s="160"/>
      <c r="N4799" s="123"/>
      <c r="O4799" s="33" t="s">
        <v>8</v>
      </c>
      <c r="P4799" s="641">
        <v>25238</v>
      </c>
      <c r="Q4799" s="126"/>
    </row>
    <row r="4800" spans="1:18" ht="15.75">
      <c r="A4800" s="533" t="s">
        <v>2784</v>
      </c>
      <c r="B4800" s="533">
        <v>22</v>
      </c>
      <c r="C4800" s="533" t="s">
        <v>588</v>
      </c>
      <c r="D4800" s="572" t="s">
        <v>1996</v>
      </c>
      <c r="E4800" s="571" t="s">
        <v>1249</v>
      </c>
      <c r="F4800" s="533" t="str">
        <f t="shared" ref="F4800:F4863" si="4484">VLOOKUP(D:D,trade,3,FALSE)</f>
        <v>ME</v>
      </c>
      <c r="G4800" s="533" t="s">
        <v>2725</v>
      </c>
      <c r="H4800" s="533">
        <v>683</v>
      </c>
      <c r="I4800" s="533" t="str">
        <f t="shared" ref="I4800:J4800" si="4485">I4799</f>
        <v>Pressure-Maintenance Pumps</v>
      </c>
      <c r="J4800" s="533" t="str">
        <f t="shared" si="4485"/>
        <v>Pressure-Maintenance Pumps</v>
      </c>
      <c r="K4800" s="87"/>
      <c r="L4800" s="87"/>
      <c r="M4800" s="87" t="s">
        <v>587</v>
      </c>
      <c r="N4800" s="365"/>
      <c r="O4800" s="365"/>
      <c r="P4800" s="373"/>
      <c r="Q4800" s="365"/>
    </row>
    <row r="4801" spans="1:18" ht="15.75">
      <c r="A4801" s="533" t="s">
        <v>2784</v>
      </c>
      <c r="B4801" s="533">
        <v>22</v>
      </c>
      <c r="C4801" s="533" t="s">
        <v>588</v>
      </c>
      <c r="D4801" s="572" t="s">
        <v>1996</v>
      </c>
      <c r="E4801" s="571" t="s">
        <v>1249</v>
      </c>
      <c r="F4801" s="533" t="str">
        <f t="shared" si="4484"/>
        <v>ME</v>
      </c>
      <c r="G4801" s="533" t="s">
        <v>2725</v>
      </c>
      <c r="H4801" s="533">
        <v>684</v>
      </c>
      <c r="I4801" s="533" t="str">
        <f t="shared" ref="I4801:J4801" si="4486">I4800</f>
        <v>Pressure-Maintenance Pumps</v>
      </c>
      <c r="J4801" s="533" t="str">
        <f t="shared" si="4486"/>
        <v>Pressure-Maintenance Pumps</v>
      </c>
      <c r="K4801" s="87"/>
      <c r="L4801" s="87"/>
      <c r="M4801" s="87" t="s">
        <v>588</v>
      </c>
      <c r="N4801" s="365"/>
      <c r="O4801" s="365"/>
      <c r="P4801" s="373"/>
      <c r="Q4801" s="365"/>
    </row>
    <row r="4802" spans="1:18" ht="15.75">
      <c r="A4802" s="533" t="s">
        <v>2784</v>
      </c>
      <c r="B4802" s="533">
        <v>22</v>
      </c>
      <c r="C4802" s="533" t="s">
        <v>588</v>
      </c>
      <c r="D4802" s="572" t="s">
        <v>1996</v>
      </c>
      <c r="E4802" s="571" t="s">
        <v>1249</v>
      </c>
      <c r="F4802" s="533" t="str">
        <f t="shared" si="4484"/>
        <v>ME</v>
      </c>
      <c r="G4802" s="533" t="s">
        <v>2725</v>
      </c>
      <c r="H4802" s="533">
        <v>685</v>
      </c>
      <c r="I4802" s="533" t="str">
        <f t="shared" ref="I4802:J4802" si="4487">I4801</f>
        <v>Pressure-Maintenance Pumps</v>
      </c>
      <c r="J4802" s="533" t="str">
        <f t="shared" si="4487"/>
        <v>Pressure-Maintenance Pumps</v>
      </c>
      <c r="K4802" s="128" t="s">
        <v>2</v>
      </c>
      <c r="L4802" s="128" t="s">
        <v>25</v>
      </c>
      <c r="M4802" s="642" t="s">
        <v>4</v>
      </c>
      <c r="N4802" s="458" t="s">
        <v>5</v>
      </c>
      <c r="O4802" s="303" t="s">
        <v>6</v>
      </c>
      <c r="P4802" s="373" t="s">
        <v>7</v>
      </c>
      <c r="Q4802" s="303"/>
    </row>
    <row r="4803" spans="1:18" ht="15.75">
      <c r="A4803" s="533" t="s">
        <v>2784</v>
      </c>
      <c r="B4803" s="533">
        <v>22</v>
      </c>
      <c r="C4803" s="533" t="s">
        <v>588</v>
      </c>
      <c r="D4803" s="572" t="s">
        <v>1996</v>
      </c>
      <c r="E4803" s="571" t="s">
        <v>1249</v>
      </c>
      <c r="F4803" s="533" t="str">
        <f t="shared" si="4484"/>
        <v>ME</v>
      </c>
      <c r="G4803" s="533" t="s">
        <v>2725</v>
      </c>
      <c r="H4803" s="533">
        <v>686</v>
      </c>
      <c r="I4803" s="533" t="str">
        <f t="shared" ref="I4803:J4803" si="4488">I4802</f>
        <v>Pressure-Maintenance Pumps</v>
      </c>
      <c r="J4803" s="533" t="str">
        <f t="shared" si="4488"/>
        <v>Pressure-Maintenance Pumps</v>
      </c>
      <c r="K4803" s="130"/>
      <c r="L4803" s="130"/>
      <c r="M4803" s="525"/>
      <c r="N4803" s="459"/>
      <c r="O4803" s="112"/>
      <c r="P4803" s="373" t="s">
        <v>8</v>
      </c>
      <c r="Q4803" s="112"/>
    </row>
    <row r="4804" spans="1:18" ht="15.75">
      <c r="A4804" s="533" t="s">
        <v>2784</v>
      </c>
      <c r="B4804" s="533">
        <v>22</v>
      </c>
      <c r="C4804" s="533" t="s">
        <v>588</v>
      </c>
      <c r="D4804" s="572" t="s">
        <v>1996</v>
      </c>
      <c r="E4804" s="571" t="s">
        <v>1249</v>
      </c>
      <c r="F4804" s="533" t="str">
        <f t="shared" si="4484"/>
        <v>ME</v>
      </c>
      <c r="G4804" s="533" t="s">
        <v>2725</v>
      </c>
      <c r="H4804" s="533">
        <v>687</v>
      </c>
      <c r="I4804" s="533" t="str">
        <f t="shared" ref="I4804:I4806" si="4489">L4804</f>
        <v>220719 - PLUMBING PIPING INSULATION</v>
      </c>
      <c r="J4804" s="533" t="str">
        <f t="shared" ref="J4804:J4805" si="4490">L4804</f>
        <v>220719 - PLUMBING PIPING INSULATION</v>
      </c>
      <c r="K4804" s="95"/>
      <c r="L4804" s="95" t="s">
        <v>589</v>
      </c>
      <c r="M4804" s="131"/>
      <c r="N4804" s="367"/>
      <c r="O4804" s="302"/>
      <c r="P4804" s="373"/>
      <c r="Q4804" s="302"/>
    </row>
    <row r="4805" spans="1:18" ht="15.75">
      <c r="A4805" s="533" t="s">
        <v>2784</v>
      </c>
      <c r="B4805" s="533">
        <v>22</v>
      </c>
      <c r="C4805" s="533" t="s">
        <v>588</v>
      </c>
      <c r="D4805" s="572" t="s">
        <v>1996</v>
      </c>
      <c r="E4805" s="571" t="str">
        <f t="shared" ref="E4805:E4821" si="4491">E4804</f>
        <v xml:space="preserve"> PLUMBING PIPING INSULATION</v>
      </c>
      <c r="F4805" s="533" t="str">
        <f t="shared" si="4484"/>
        <v>ME</v>
      </c>
      <c r="G4805" s="533" t="s">
        <v>2725</v>
      </c>
      <c r="H4805" s="533">
        <v>688</v>
      </c>
      <c r="I4805" s="533" t="str">
        <f t="shared" si="4489"/>
        <v>Interior Insulation, Mineral Fiber</v>
      </c>
      <c r="J4805" s="533" t="str">
        <f t="shared" si="4490"/>
        <v>Interior Insulation, Mineral Fiber</v>
      </c>
      <c r="K4805" s="95"/>
      <c r="L4805" s="95" t="s">
        <v>590</v>
      </c>
      <c r="M4805" s="131"/>
      <c r="N4805" s="367"/>
      <c r="O4805" s="302"/>
      <c r="P4805" s="373"/>
      <c r="Q4805" s="302"/>
    </row>
    <row r="4806" spans="1:18" ht="15.75">
      <c r="A4806" s="533" t="s">
        <v>2784</v>
      </c>
      <c r="B4806" s="533">
        <v>22</v>
      </c>
      <c r="C4806" s="533" t="s">
        <v>588</v>
      </c>
      <c r="D4806" s="572" t="s">
        <v>1996</v>
      </c>
      <c r="E4806" s="571" t="str">
        <f t="shared" si="4491"/>
        <v xml:space="preserve"> PLUMBING PIPING INSULATION</v>
      </c>
      <c r="F4806" s="533" t="str">
        <f t="shared" si="4484"/>
        <v>ME</v>
      </c>
      <c r="G4806" s="533" t="s">
        <v>2725</v>
      </c>
      <c r="H4806" s="533">
        <v>689</v>
      </c>
      <c r="I4806" s="533" t="str">
        <f t="shared" si="4489"/>
        <v>Domestic hot and recirculated hot water, concealed</v>
      </c>
      <c r="J4806" s="533" t="s">
        <v>592</v>
      </c>
      <c r="K4806" s="95"/>
      <c r="L4806" s="95" t="s">
        <v>591</v>
      </c>
      <c r="M4806" s="131"/>
      <c r="N4806" s="367"/>
      <c r="O4806" s="302"/>
      <c r="P4806" s="373"/>
      <c r="Q4806" s="302"/>
    </row>
    <row r="4807" spans="1:18" ht="16.5" thickBot="1">
      <c r="A4807" s="533" t="s">
        <v>2784</v>
      </c>
      <c r="B4807" s="533">
        <v>22</v>
      </c>
      <c r="C4807" s="533" t="s">
        <v>588</v>
      </c>
      <c r="D4807" s="572" t="s">
        <v>1996</v>
      </c>
      <c r="E4807" s="571" t="str">
        <f t="shared" si="4491"/>
        <v xml:space="preserve"> PLUMBING PIPING INSULATION</v>
      </c>
      <c r="F4807" s="533" t="str">
        <f t="shared" si="4484"/>
        <v>ME</v>
      </c>
      <c r="G4807" s="533" t="s">
        <v>2725</v>
      </c>
      <c r="H4807" s="533">
        <v>690</v>
      </c>
      <c r="I4807" s="533" t="s">
        <v>591</v>
      </c>
      <c r="J4807" s="533" t="str">
        <f t="shared" ref="J4807" si="4492">L4807</f>
        <v>25 mm thick</v>
      </c>
      <c r="K4807" s="95"/>
      <c r="L4807" s="95" t="s">
        <v>592</v>
      </c>
      <c r="M4807" s="131"/>
      <c r="N4807" s="367"/>
      <c r="O4807" s="302"/>
      <c r="P4807" s="373"/>
      <c r="Q4807" s="302"/>
    </row>
    <row r="4808" spans="1:18" ht="15.75">
      <c r="A4808" s="533" t="s">
        <v>2784</v>
      </c>
      <c r="B4808" s="533">
        <v>22</v>
      </c>
      <c r="C4808" s="533" t="s">
        <v>588</v>
      </c>
      <c r="D4808" s="572" t="s">
        <v>1996</v>
      </c>
      <c r="E4808" s="571" t="str">
        <f t="shared" si="4491"/>
        <v xml:space="preserve"> PLUMBING PIPING INSULATION</v>
      </c>
      <c r="F4808" s="533" t="str">
        <f t="shared" si="4484"/>
        <v>ME</v>
      </c>
      <c r="G4808" s="533" t="s">
        <v>2722</v>
      </c>
      <c r="H4808" s="533">
        <v>691</v>
      </c>
      <c r="I4808" s="533" t="str">
        <f t="shared" ref="I4808:J4808" si="4493">I4806</f>
        <v>Domestic hot and recirculated hot water, concealed</v>
      </c>
      <c r="J4808" s="533" t="str">
        <f t="shared" si="4493"/>
        <v>25 mm thick</v>
      </c>
      <c r="K4808" s="95" t="s">
        <v>13</v>
      </c>
      <c r="L4808" s="95" t="s">
        <v>593</v>
      </c>
      <c r="M4808" s="95">
        <v>150</v>
      </c>
      <c r="N4808" s="460" t="s">
        <v>95</v>
      </c>
      <c r="O4808" s="302">
        <v>10</v>
      </c>
      <c r="P4808" s="373">
        <v>1500</v>
      </c>
      <c r="Q4808" s="25">
        <f t="shared" ref="Q4808:Q4814" si="4494">O4808</f>
        <v>10</v>
      </c>
      <c r="R4808" s="729">
        <f t="shared" ref="R4808:R4814" si="4495">P4808</f>
        <v>1500</v>
      </c>
    </row>
    <row r="4809" spans="1:18" ht="15.75">
      <c r="A4809" s="533" t="s">
        <v>2784</v>
      </c>
      <c r="B4809" s="533">
        <v>22</v>
      </c>
      <c r="C4809" s="533" t="s">
        <v>588</v>
      </c>
      <c r="D4809" s="572" t="s">
        <v>1996</v>
      </c>
      <c r="E4809" s="571" t="str">
        <f t="shared" si="4491"/>
        <v xml:space="preserve"> PLUMBING PIPING INSULATION</v>
      </c>
      <c r="F4809" s="533" t="str">
        <f t="shared" si="4484"/>
        <v>ME</v>
      </c>
      <c r="G4809" s="533" t="s">
        <v>2722</v>
      </c>
      <c r="H4809" s="533">
        <v>692</v>
      </c>
      <c r="I4809" s="533" t="str">
        <f t="shared" ref="I4809:J4809" si="4496">I4807</f>
        <v>Domestic hot and recirculated hot water, concealed</v>
      </c>
      <c r="J4809" s="533" t="str">
        <f t="shared" si="4496"/>
        <v>25 mm thick</v>
      </c>
      <c r="K4809" s="95" t="s">
        <v>15</v>
      </c>
      <c r="L4809" s="95" t="s">
        <v>594</v>
      </c>
      <c r="M4809" s="95">
        <v>100</v>
      </c>
      <c r="N4809" s="461" t="s">
        <v>95</v>
      </c>
      <c r="O4809" s="302">
        <v>13</v>
      </c>
      <c r="P4809" s="373">
        <v>1300</v>
      </c>
      <c r="Q4809" s="25">
        <f t="shared" si="4494"/>
        <v>13</v>
      </c>
      <c r="R4809" s="729">
        <f t="shared" si="4495"/>
        <v>1300</v>
      </c>
    </row>
    <row r="4810" spans="1:18" ht="15.75">
      <c r="A4810" s="533" t="s">
        <v>2784</v>
      </c>
      <c r="B4810" s="533">
        <v>22</v>
      </c>
      <c r="C4810" s="533" t="s">
        <v>588</v>
      </c>
      <c r="D4810" s="572" t="s">
        <v>1996</v>
      </c>
      <c r="E4810" s="571" t="str">
        <f t="shared" si="4491"/>
        <v xml:space="preserve"> PLUMBING PIPING INSULATION</v>
      </c>
      <c r="F4810" s="533" t="str">
        <f t="shared" si="4484"/>
        <v>ME</v>
      </c>
      <c r="G4810" s="533" t="s">
        <v>2722</v>
      </c>
      <c r="H4810" s="533">
        <v>693</v>
      </c>
      <c r="I4810" s="533" t="str">
        <f t="shared" ref="I4810:J4810" si="4497">I4808</f>
        <v>Domestic hot and recirculated hot water, concealed</v>
      </c>
      <c r="J4810" s="533" t="str">
        <f t="shared" si="4497"/>
        <v>25 mm thick</v>
      </c>
      <c r="K4810" s="95" t="s">
        <v>17</v>
      </c>
      <c r="L4810" s="95" t="s">
        <v>595</v>
      </c>
      <c r="M4810" s="95">
        <v>50</v>
      </c>
      <c r="N4810" s="461" t="s">
        <v>95</v>
      </c>
      <c r="O4810" s="302">
        <v>19</v>
      </c>
      <c r="P4810" s="373">
        <v>950</v>
      </c>
      <c r="Q4810" s="25">
        <f t="shared" si="4494"/>
        <v>19</v>
      </c>
      <c r="R4810" s="729">
        <f t="shared" si="4495"/>
        <v>950</v>
      </c>
    </row>
    <row r="4811" spans="1:18" ht="15.75">
      <c r="A4811" s="533" t="s">
        <v>2784</v>
      </c>
      <c r="B4811" s="533">
        <v>22</v>
      </c>
      <c r="C4811" s="533" t="s">
        <v>588</v>
      </c>
      <c r="D4811" s="572" t="s">
        <v>1996</v>
      </c>
      <c r="E4811" s="571" t="str">
        <f t="shared" si="4491"/>
        <v xml:space="preserve"> PLUMBING PIPING INSULATION</v>
      </c>
      <c r="F4811" s="533" t="str">
        <f t="shared" si="4484"/>
        <v>ME</v>
      </c>
      <c r="G4811" s="533" t="s">
        <v>2722</v>
      </c>
      <c r="H4811" s="533">
        <v>694</v>
      </c>
      <c r="I4811" s="533" t="str">
        <f t="shared" ref="I4811:J4811" si="4498">I4809</f>
        <v>Domestic hot and recirculated hot water, concealed</v>
      </c>
      <c r="J4811" s="533" t="str">
        <f t="shared" si="4498"/>
        <v>25 mm thick</v>
      </c>
      <c r="K4811" s="95" t="s">
        <v>19</v>
      </c>
      <c r="L4811" s="95" t="s">
        <v>556</v>
      </c>
      <c r="M4811" s="95">
        <v>80</v>
      </c>
      <c r="N4811" s="461" t="s">
        <v>95</v>
      </c>
      <c r="O4811" s="302">
        <v>23</v>
      </c>
      <c r="P4811" s="373">
        <v>1840</v>
      </c>
      <c r="Q4811" s="25">
        <f t="shared" si="4494"/>
        <v>23</v>
      </c>
      <c r="R4811" s="729">
        <f t="shared" si="4495"/>
        <v>1840</v>
      </c>
    </row>
    <row r="4812" spans="1:18" ht="15.75">
      <c r="A4812" s="533" t="s">
        <v>2784</v>
      </c>
      <c r="B4812" s="533">
        <v>22</v>
      </c>
      <c r="C4812" s="533" t="s">
        <v>588</v>
      </c>
      <c r="D4812" s="572" t="s">
        <v>1996</v>
      </c>
      <c r="E4812" s="571" t="str">
        <f t="shared" si="4491"/>
        <v xml:space="preserve"> PLUMBING PIPING INSULATION</v>
      </c>
      <c r="F4812" s="533" t="str">
        <f t="shared" si="4484"/>
        <v>ME</v>
      </c>
      <c r="G4812" s="533" t="s">
        <v>2722</v>
      </c>
      <c r="H4812" s="533">
        <v>695</v>
      </c>
      <c r="I4812" s="533" t="str">
        <f t="shared" ref="I4812:J4812" si="4499">I4810</f>
        <v>Domestic hot and recirculated hot water, concealed</v>
      </c>
      <c r="J4812" s="533" t="str">
        <f t="shared" si="4499"/>
        <v>25 mm thick</v>
      </c>
      <c r="K4812" s="95" t="s">
        <v>20</v>
      </c>
      <c r="L4812" s="95" t="s">
        <v>557</v>
      </c>
      <c r="M4812" s="95">
        <v>55</v>
      </c>
      <c r="N4812" s="461" t="s">
        <v>95</v>
      </c>
      <c r="O4812" s="302">
        <v>27</v>
      </c>
      <c r="P4812" s="373">
        <v>1485</v>
      </c>
      <c r="Q4812" s="25">
        <f t="shared" si="4494"/>
        <v>27</v>
      </c>
      <c r="R4812" s="729">
        <f t="shared" si="4495"/>
        <v>1485</v>
      </c>
    </row>
    <row r="4813" spans="1:18" ht="15.75">
      <c r="A4813" s="533" t="s">
        <v>2784</v>
      </c>
      <c r="B4813" s="533">
        <v>22</v>
      </c>
      <c r="C4813" s="533" t="s">
        <v>588</v>
      </c>
      <c r="D4813" s="572" t="s">
        <v>1996</v>
      </c>
      <c r="E4813" s="571" t="str">
        <f t="shared" si="4491"/>
        <v xml:space="preserve"> PLUMBING PIPING INSULATION</v>
      </c>
      <c r="F4813" s="533" t="str">
        <f t="shared" si="4484"/>
        <v>ME</v>
      </c>
      <c r="G4813" s="533" t="s">
        <v>2722</v>
      </c>
      <c r="H4813" s="533">
        <v>696</v>
      </c>
      <c r="I4813" s="533" t="str">
        <f t="shared" ref="I4813:J4813" si="4500">I4811</f>
        <v>Domestic hot and recirculated hot water, concealed</v>
      </c>
      <c r="J4813" s="533" t="str">
        <f t="shared" si="4500"/>
        <v>25 mm thick</v>
      </c>
      <c r="K4813" s="95" t="s">
        <v>21</v>
      </c>
      <c r="L4813" s="95" t="s">
        <v>558</v>
      </c>
      <c r="M4813" s="95">
        <v>80</v>
      </c>
      <c r="N4813" s="461" t="s">
        <v>95</v>
      </c>
      <c r="O4813" s="302">
        <v>34</v>
      </c>
      <c r="P4813" s="373">
        <v>2720</v>
      </c>
      <c r="Q4813" s="25">
        <f t="shared" si="4494"/>
        <v>34</v>
      </c>
      <c r="R4813" s="729">
        <f t="shared" si="4495"/>
        <v>2720</v>
      </c>
    </row>
    <row r="4814" spans="1:18" ht="16.5" thickBot="1">
      <c r="A4814" s="533" t="s">
        <v>2784</v>
      </c>
      <c r="B4814" s="533">
        <v>22</v>
      </c>
      <c r="C4814" s="533" t="s">
        <v>588</v>
      </c>
      <c r="D4814" s="572" t="s">
        <v>1996</v>
      </c>
      <c r="E4814" s="571" t="str">
        <f t="shared" si="4491"/>
        <v xml:space="preserve"> PLUMBING PIPING INSULATION</v>
      </c>
      <c r="F4814" s="533" t="str">
        <f t="shared" si="4484"/>
        <v>ME</v>
      </c>
      <c r="G4814" s="533" t="s">
        <v>2722</v>
      </c>
      <c r="H4814" s="533">
        <v>697</v>
      </c>
      <c r="I4814" s="533" t="str">
        <f t="shared" ref="I4814:J4814" si="4501">I4812</f>
        <v>Domestic hot and recirculated hot water, concealed</v>
      </c>
      <c r="J4814" s="533" t="str">
        <f t="shared" si="4501"/>
        <v>25 mm thick</v>
      </c>
      <c r="K4814" s="95" t="s">
        <v>45</v>
      </c>
      <c r="L4814" s="95" t="s">
        <v>559</v>
      </c>
      <c r="M4814" s="95">
        <v>15</v>
      </c>
      <c r="N4814" s="462" t="s">
        <v>95</v>
      </c>
      <c r="O4814" s="302">
        <v>44</v>
      </c>
      <c r="P4814" s="373">
        <v>660</v>
      </c>
      <c r="Q4814" s="25">
        <f t="shared" si="4494"/>
        <v>44</v>
      </c>
      <c r="R4814" s="729">
        <f t="shared" si="4495"/>
        <v>660</v>
      </c>
    </row>
    <row r="4815" spans="1:18" ht="15.75">
      <c r="A4815" s="533" t="s">
        <v>2784</v>
      </c>
      <c r="B4815" s="533">
        <v>22</v>
      </c>
      <c r="C4815" s="533" t="s">
        <v>588</v>
      </c>
      <c r="D4815" s="572" t="s">
        <v>1996</v>
      </c>
      <c r="E4815" s="571" t="str">
        <f t="shared" si="4491"/>
        <v xml:space="preserve"> PLUMBING PIPING INSULATION</v>
      </c>
      <c r="F4815" s="533" t="str">
        <f t="shared" si="4484"/>
        <v>ME</v>
      </c>
      <c r="G4815" s="533" t="s">
        <v>2725</v>
      </c>
      <c r="H4815" s="533">
        <v>698</v>
      </c>
      <c r="I4815" s="533" t="str">
        <f t="shared" ref="I4815" si="4502">L4815</f>
        <v>Domestic hot and recirculated hot water, on all pipes running in mechanical rooms or exposed to view, Mineral fiber with AL jacketing</v>
      </c>
      <c r="J4815" s="533" t="s">
        <v>592</v>
      </c>
      <c r="K4815" s="95"/>
      <c r="L4815" s="95" t="s">
        <v>596</v>
      </c>
      <c r="M4815" s="96"/>
      <c r="N4815" s="367"/>
      <c r="O4815" s="138">
        <v>0</v>
      </c>
      <c r="P4815" s="373"/>
      <c r="Q4815" s="302"/>
    </row>
    <row r="4816" spans="1:18" ht="16.5" thickBot="1">
      <c r="A4816" s="533" t="s">
        <v>2784</v>
      </c>
      <c r="B4816" s="533">
        <v>22</v>
      </c>
      <c r="C4816" s="533" t="s">
        <v>588</v>
      </c>
      <c r="D4816" s="572" t="s">
        <v>1996</v>
      </c>
      <c r="E4816" s="571" t="str">
        <f t="shared" si="4491"/>
        <v xml:space="preserve"> PLUMBING PIPING INSULATION</v>
      </c>
      <c r="F4816" s="533" t="str">
        <f t="shared" si="4484"/>
        <v>ME</v>
      </c>
      <c r="G4816" s="533" t="s">
        <v>2725</v>
      </c>
      <c r="H4816" s="533">
        <v>699</v>
      </c>
      <c r="I4816" s="533" t="s">
        <v>596</v>
      </c>
      <c r="J4816" s="533" t="str">
        <f t="shared" ref="J4816" si="4503">L4816</f>
        <v>25 mm thick</v>
      </c>
      <c r="K4816" s="95"/>
      <c r="L4816" s="95" t="s">
        <v>592</v>
      </c>
      <c r="M4816" s="131"/>
      <c r="N4816" s="367"/>
      <c r="O4816" s="112">
        <v>0</v>
      </c>
      <c r="P4816" s="373"/>
      <c r="Q4816" s="302"/>
    </row>
    <row r="4817" spans="1:18" ht="15.75">
      <c r="A4817" s="533" t="s">
        <v>2784</v>
      </c>
      <c r="B4817" s="533">
        <v>22</v>
      </c>
      <c r="C4817" s="533" t="s">
        <v>588</v>
      </c>
      <c r="D4817" s="572" t="s">
        <v>1996</v>
      </c>
      <c r="E4817" s="571" t="str">
        <f t="shared" si="4491"/>
        <v xml:space="preserve"> PLUMBING PIPING INSULATION</v>
      </c>
      <c r="F4817" s="533" t="str">
        <f t="shared" si="4484"/>
        <v>ME</v>
      </c>
      <c r="G4817" s="533" t="s">
        <v>2722</v>
      </c>
      <c r="H4817" s="533">
        <v>700</v>
      </c>
      <c r="I4817" s="533" t="str">
        <f t="shared" ref="I4817:J4817" si="4504">I4815</f>
        <v>Domestic hot and recirculated hot water, on all pipes running in mechanical rooms or exposed to view, Mineral fiber with AL jacketing</v>
      </c>
      <c r="J4817" s="533" t="str">
        <f t="shared" si="4504"/>
        <v>25 mm thick</v>
      </c>
      <c r="K4817" s="95" t="s">
        <v>48</v>
      </c>
      <c r="L4817" s="95" t="s">
        <v>594</v>
      </c>
      <c r="M4817" s="95">
        <v>10</v>
      </c>
      <c r="N4817" s="460" t="s">
        <v>95</v>
      </c>
      <c r="O4817" s="302">
        <v>14</v>
      </c>
      <c r="P4817" s="373">
        <v>140</v>
      </c>
      <c r="Q4817" s="25">
        <f t="shared" ref="Q4817:Q4821" si="4505">O4817</f>
        <v>14</v>
      </c>
      <c r="R4817" s="729">
        <f t="shared" ref="R4817:R4821" si="4506">P4817</f>
        <v>140</v>
      </c>
    </row>
    <row r="4818" spans="1:18" ht="15.75">
      <c r="A4818" s="533" t="s">
        <v>2784</v>
      </c>
      <c r="B4818" s="533">
        <v>22</v>
      </c>
      <c r="C4818" s="533" t="s">
        <v>588</v>
      </c>
      <c r="D4818" s="572" t="s">
        <v>1996</v>
      </c>
      <c r="E4818" s="571" t="str">
        <f t="shared" si="4491"/>
        <v xml:space="preserve"> PLUMBING PIPING INSULATION</v>
      </c>
      <c r="F4818" s="533" t="str">
        <f t="shared" si="4484"/>
        <v>ME</v>
      </c>
      <c r="G4818" s="533" t="s">
        <v>2722</v>
      </c>
      <c r="H4818" s="533">
        <v>701</v>
      </c>
      <c r="I4818" s="533" t="str">
        <f t="shared" ref="I4818:J4818" si="4507">I4816</f>
        <v>Domestic hot and recirculated hot water, on all pipes running in mechanical rooms or exposed to view, Mineral fiber with AL jacketing</v>
      </c>
      <c r="J4818" s="533" t="str">
        <f t="shared" si="4507"/>
        <v>25 mm thick</v>
      </c>
      <c r="K4818" s="95" t="s">
        <v>50</v>
      </c>
      <c r="L4818" s="95" t="s">
        <v>595</v>
      </c>
      <c r="M4818" s="95">
        <v>10</v>
      </c>
      <c r="N4818" s="461" t="s">
        <v>95</v>
      </c>
      <c r="O4818" s="302">
        <v>13</v>
      </c>
      <c r="P4818" s="373">
        <v>130</v>
      </c>
      <c r="Q4818" s="25">
        <f t="shared" si="4505"/>
        <v>13</v>
      </c>
      <c r="R4818" s="729">
        <f t="shared" si="4506"/>
        <v>130</v>
      </c>
    </row>
    <row r="4819" spans="1:18" ht="15.75">
      <c r="A4819" s="533" t="s">
        <v>2784</v>
      </c>
      <c r="B4819" s="533">
        <v>22</v>
      </c>
      <c r="C4819" s="533" t="s">
        <v>588</v>
      </c>
      <c r="D4819" s="572" t="s">
        <v>1996</v>
      </c>
      <c r="E4819" s="571" t="str">
        <f t="shared" si="4491"/>
        <v xml:space="preserve"> PLUMBING PIPING INSULATION</v>
      </c>
      <c r="F4819" s="533" t="str">
        <f t="shared" si="4484"/>
        <v>ME</v>
      </c>
      <c r="G4819" s="533" t="s">
        <v>2722</v>
      </c>
      <c r="H4819" s="533">
        <v>702</v>
      </c>
      <c r="I4819" s="533" t="str">
        <f t="shared" ref="I4819:J4819" si="4508">I4817</f>
        <v>Domestic hot and recirculated hot water, on all pipes running in mechanical rooms or exposed to view, Mineral fiber with AL jacketing</v>
      </c>
      <c r="J4819" s="533" t="str">
        <f t="shared" si="4508"/>
        <v>25 mm thick</v>
      </c>
      <c r="K4819" s="95" t="s">
        <v>76</v>
      </c>
      <c r="L4819" s="95" t="s">
        <v>597</v>
      </c>
      <c r="M4819" s="95">
        <v>10</v>
      </c>
      <c r="N4819" s="461" t="s">
        <v>95</v>
      </c>
      <c r="O4819" s="302">
        <v>28</v>
      </c>
      <c r="P4819" s="373">
        <v>280</v>
      </c>
      <c r="Q4819" s="25">
        <f t="shared" si="4505"/>
        <v>28</v>
      </c>
      <c r="R4819" s="729">
        <f t="shared" si="4506"/>
        <v>280</v>
      </c>
    </row>
    <row r="4820" spans="1:18" ht="16.5" thickBot="1">
      <c r="A4820" s="533" t="s">
        <v>2784</v>
      </c>
      <c r="B4820" s="533">
        <v>22</v>
      </c>
      <c r="C4820" s="533" t="s">
        <v>588</v>
      </c>
      <c r="D4820" s="572" t="s">
        <v>1996</v>
      </c>
      <c r="E4820" s="571" t="str">
        <f t="shared" si="4491"/>
        <v xml:space="preserve"> PLUMBING PIPING INSULATION</v>
      </c>
      <c r="F4820" s="533" t="str">
        <f t="shared" si="4484"/>
        <v>ME</v>
      </c>
      <c r="G4820" s="533" t="s">
        <v>2722</v>
      </c>
      <c r="H4820" s="533">
        <v>703</v>
      </c>
      <c r="I4820" s="533" t="str">
        <f t="shared" ref="I4820:J4820" si="4509">I4818</f>
        <v>Domestic hot and recirculated hot water, on all pipes running in mechanical rooms or exposed to view, Mineral fiber with AL jacketing</v>
      </c>
      <c r="J4820" s="533" t="str">
        <f t="shared" si="4509"/>
        <v>25 mm thick</v>
      </c>
      <c r="K4820" s="95" t="s">
        <v>77</v>
      </c>
      <c r="L4820" s="95" t="s">
        <v>558</v>
      </c>
      <c r="M4820" s="95">
        <v>20</v>
      </c>
      <c r="N4820" s="462" t="s">
        <v>95</v>
      </c>
      <c r="O4820" s="302">
        <v>35</v>
      </c>
      <c r="P4820" s="373">
        <v>700</v>
      </c>
      <c r="Q4820" s="25">
        <f t="shared" si="4505"/>
        <v>35</v>
      </c>
      <c r="R4820" s="729">
        <f t="shared" si="4506"/>
        <v>700</v>
      </c>
    </row>
    <row r="4821" spans="1:18" ht="16.5" thickBot="1">
      <c r="A4821" s="533" t="s">
        <v>2784</v>
      </c>
      <c r="B4821" s="533">
        <v>22</v>
      </c>
      <c r="C4821" s="533" t="s">
        <v>588</v>
      </c>
      <c r="D4821" s="572" t="s">
        <v>1996</v>
      </c>
      <c r="E4821" s="571" t="str">
        <f t="shared" si="4491"/>
        <v xml:space="preserve"> PLUMBING PIPING INSULATION</v>
      </c>
      <c r="F4821" s="533" t="str">
        <f t="shared" si="4484"/>
        <v>ME</v>
      </c>
      <c r="G4821" s="533" t="s">
        <v>2722</v>
      </c>
      <c r="H4821" s="533">
        <v>704</v>
      </c>
      <c r="I4821" s="533" t="str">
        <f t="shared" ref="I4821:J4821" si="4510">I4819</f>
        <v>Domestic hot and recirculated hot water, on all pipes running in mechanical rooms or exposed to view, Mineral fiber with AL jacketing</v>
      </c>
      <c r="J4821" s="533" t="str">
        <f t="shared" si="4510"/>
        <v>25 mm thick</v>
      </c>
      <c r="K4821" s="95" t="s">
        <v>13</v>
      </c>
      <c r="L4821" s="95" t="s">
        <v>559</v>
      </c>
      <c r="M4821" s="95">
        <v>15</v>
      </c>
      <c r="N4821" s="463" t="s">
        <v>95</v>
      </c>
      <c r="O4821" s="302">
        <v>45</v>
      </c>
      <c r="P4821" s="373">
        <v>675</v>
      </c>
      <c r="Q4821" s="25">
        <f t="shared" si="4505"/>
        <v>45</v>
      </c>
      <c r="R4821" s="729">
        <f t="shared" si="4506"/>
        <v>675</v>
      </c>
    </row>
    <row r="4822" spans="1:18" ht="15.75">
      <c r="A4822" s="533" t="s">
        <v>2784</v>
      </c>
      <c r="B4822" s="533">
        <v>22</v>
      </c>
      <c r="C4822" s="533" t="s">
        <v>588</v>
      </c>
      <c r="D4822" s="572" t="s">
        <v>1998</v>
      </c>
      <c r="E4822" s="571" t="s">
        <v>1250</v>
      </c>
      <c r="F4822" s="533" t="str">
        <f t="shared" si="4484"/>
        <v>ME</v>
      </c>
      <c r="G4822" s="533" t="s">
        <v>2725</v>
      </c>
      <c r="H4822" s="533">
        <v>705</v>
      </c>
      <c r="I4822" s="533" t="str">
        <f t="shared" ref="I4822:I4823" si="4511">L4822</f>
        <v>221116 - WATER DISTRIBUTION PIPING</v>
      </c>
      <c r="J4822" s="533" t="str">
        <f t="shared" ref="J4822" si="4512">L4822</f>
        <v>221116 - WATER DISTRIBUTION PIPING</v>
      </c>
      <c r="K4822" s="95"/>
      <c r="L4822" s="95" t="s">
        <v>598</v>
      </c>
      <c r="M4822" s="131"/>
      <c r="N4822" s="367"/>
      <c r="O4822" s="302">
        <v>0</v>
      </c>
      <c r="P4822" s="373"/>
      <c r="Q4822" s="302"/>
    </row>
    <row r="4823" spans="1:18" ht="15.75">
      <c r="A4823" s="533" t="s">
        <v>2784</v>
      </c>
      <c r="B4823" s="533">
        <v>22</v>
      </c>
      <c r="C4823" s="533" t="s">
        <v>588</v>
      </c>
      <c r="D4823" s="572" t="s">
        <v>1998</v>
      </c>
      <c r="E4823" s="571" t="str">
        <f t="shared" ref="E4823:E4846" si="4513">E4822</f>
        <v xml:space="preserve"> WATER DISTRIBUTION PIPING</v>
      </c>
      <c r="F4823" s="533" t="str">
        <f t="shared" si="4484"/>
        <v>ME</v>
      </c>
      <c r="G4823" s="533" t="s">
        <v>2725</v>
      </c>
      <c r="H4823" s="533">
        <v>706</v>
      </c>
      <c r="I4823" s="533" t="str">
        <f t="shared" si="4511"/>
        <v>Aboveground, Water Distribution Piping</v>
      </c>
      <c r="J4823" s="533" t="s">
        <v>600</v>
      </c>
      <c r="K4823" s="95"/>
      <c r="L4823" s="95" t="s">
        <v>599</v>
      </c>
      <c r="M4823" s="131"/>
      <c r="N4823" s="367"/>
      <c r="O4823" s="302">
        <v>0</v>
      </c>
      <c r="P4823" s="373"/>
      <c r="Q4823" s="302"/>
    </row>
    <row r="4824" spans="1:18" ht="16.5" thickBot="1">
      <c r="A4824" s="533" t="s">
        <v>2784</v>
      </c>
      <c r="B4824" s="533">
        <v>22</v>
      </c>
      <c r="C4824" s="533" t="s">
        <v>588</v>
      </c>
      <c r="D4824" s="572" t="s">
        <v>1998</v>
      </c>
      <c r="E4824" s="571" t="str">
        <f t="shared" si="4513"/>
        <v xml:space="preserve"> WATER DISTRIBUTION PIPING</v>
      </c>
      <c r="F4824" s="533" t="str">
        <f t="shared" si="4484"/>
        <v>ME</v>
      </c>
      <c r="G4824" s="533" t="s">
        <v>2725</v>
      </c>
      <c r="H4824" s="533">
        <v>707</v>
      </c>
      <c r="I4824" s="533" t="s">
        <v>599</v>
      </c>
      <c r="J4824" s="533" t="str">
        <f t="shared" ref="J4824" si="4514">L4824</f>
        <v>Cold Water PVC Pipes and fittings</v>
      </c>
      <c r="K4824" s="95"/>
      <c r="L4824" s="95" t="s">
        <v>600</v>
      </c>
      <c r="M4824" s="131"/>
      <c r="N4824" s="367"/>
      <c r="O4824" s="302">
        <v>0</v>
      </c>
      <c r="P4824" s="373"/>
      <c r="Q4824" s="302"/>
    </row>
    <row r="4825" spans="1:18" ht="15.75">
      <c r="A4825" s="533" t="s">
        <v>2784</v>
      </c>
      <c r="B4825" s="533">
        <v>22</v>
      </c>
      <c r="C4825" s="533" t="s">
        <v>588</v>
      </c>
      <c r="D4825" s="572" t="s">
        <v>1998</v>
      </c>
      <c r="E4825" s="571" t="str">
        <f t="shared" si="4513"/>
        <v xml:space="preserve"> WATER DISTRIBUTION PIPING</v>
      </c>
      <c r="F4825" s="533" t="str">
        <f t="shared" si="4484"/>
        <v>ME</v>
      </c>
      <c r="G4825" s="533" t="s">
        <v>2722</v>
      </c>
      <c r="H4825" s="533">
        <v>708</v>
      </c>
      <c r="I4825" s="533" t="str">
        <f t="shared" ref="I4825:J4825" si="4515">I4823</f>
        <v>Aboveground, Water Distribution Piping</v>
      </c>
      <c r="J4825" s="533" t="str">
        <f t="shared" si="4515"/>
        <v>Cold Water PVC Pipes and fittings</v>
      </c>
      <c r="K4825" s="95" t="s">
        <v>15</v>
      </c>
      <c r="L4825" s="95" t="s">
        <v>593</v>
      </c>
      <c r="M4825" s="95">
        <v>190</v>
      </c>
      <c r="N4825" s="460" t="s">
        <v>95</v>
      </c>
      <c r="O4825" s="302">
        <v>8</v>
      </c>
      <c r="P4825" s="373">
        <v>1520</v>
      </c>
      <c r="Q4825" s="25">
        <f t="shared" ref="Q4825:Q4832" si="4516">O4825</f>
        <v>8</v>
      </c>
      <c r="R4825" s="729">
        <f t="shared" ref="R4825:R4832" si="4517">P4825</f>
        <v>1520</v>
      </c>
    </row>
    <row r="4826" spans="1:18" ht="15.75">
      <c r="A4826" s="533" t="s">
        <v>2784</v>
      </c>
      <c r="B4826" s="533">
        <v>22</v>
      </c>
      <c r="C4826" s="533" t="s">
        <v>588</v>
      </c>
      <c r="D4826" s="572" t="s">
        <v>1998</v>
      </c>
      <c r="E4826" s="571" t="str">
        <f t="shared" si="4513"/>
        <v xml:space="preserve"> WATER DISTRIBUTION PIPING</v>
      </c>
      <c r="F4826" s="533" t="str">
        <f t="shared" si="4484"/>
        <v>ME</v>
      </c>
      <c r="G4826" s="533" t="s">
        <v>2722</v>
      </c>
      <c r="H4826" s="533">
        <v>709</v>
      </c>
      <c r="I4826" s="533" t="str">
        <f t="shared" ref="I4826:J4826" si="4518">I4824</f>
        <v>Aboveground, Water Distribution Piping</v>
      </c>
      <c r="J4826" s="533" t="str">
        <f t="shared" si="4518"/>
        <v>Cold Water PVC Pipes and fittings</v>
      </c>
      <c r="K4826" s="95" t="s">
        <v>17</v>
      </c>
      <c r="L4826" s="95" t="s">
        <v>594</v>
      </c>
      <c r="M4826" s="95">
        <v>120</v>
      </c>
      <c r="N4826" s="461" t="s">
        <v>95</v>
      </c>
      <c r="O4826" s="302">
        <v>8</v>
      </c>
      <c r="P4826" s="373">
        <v>960</v>
      </c>
      <c r="Q4826" s="25">
        <f t="shared" si="4516"/>
        <v>8</v>
      </c>
      <c r="R4826" s="729">
        <f t="shared" si="4517"/>
        <v>960</v>
      </c>
    </row>
    <row r="4827" spans="1:18" ht="15.75">
      <c r="A4827" s="533" t="s">
        <v>2784</v>
      </c>
      <c r="B4827" s="533">
        <v>22</v>
      </c>
      <c r="C4827" s="533" t="s">
        <v>588</v>
      </c>
      <c r="D4827" s="572" t="s">
        <v>1998</v>
      </c>
      <c r="E4827" s="571" t="str">
        <f t="shared" si="4513"/>
        <v xml:space="preserve"> WATER DISTRIBUTION PIPING</v>
      </c>
      <c r="F4827" s="533" t="str">
        <f t="shared" si="4484"/>
        <v>ME</v>
      </c>
      <c r="G4827" s="533" t="s">
        <v>2722</v>
      </c>
      <c r="H4827" s="533">
        <v>710</v>
      </c>
      <c r="I4827" s="533" t="str">
        <f t="shared" ref="I4827:J4827" si="4519">I4825</f>
        <v>Aboveground, Water Distribution Piping</v>
      </c>
      <c r="J4827" s="533" t="str">
        <f t="shared" si="4519"/>
        <v>Cold Water PVC Pipes and fittings</v>
      </c>
      <c r="K4827" s="95" t="s">
        <v>19</v>
      </c>
      <c r="L4827" s="95" t="s">
        <v>595</v>
      </c>
      <c r="M4827" s="95">
        <v>80</v>
      </c>
      <c r="N4827" s="461" t="s">
        <v>95</v>
      </c>
      <c r="O4827" s="302">
        <v>12</v>
      </c>
      <c r="P4827" s="373">
        <v>960</v>
      </c>
      <c r="Q4827" s="25">
        <f t="shared" si="4516"/>
        <v>12</v>
      </c>
      <c r="R4827" s="729">
        <f t="shared" si="4517"/>
        <v>960</v>
      </c>
    </row>
    <row r="4828" spans="1:18" ht="15.75">
      <c r="A4828" s="533" t="s">
        <v>2784</v>
      </c>
      <c r="B4828" s="533">
        <v>22</v>
      </c>
      <c r="C4828" s="533" t="s">
        <v>588</v>
      </c>
      <c r="D4828" s="572" t="s">
        <v>1998</v>
      </c>
      <c r="E4828" s="571" t="str">
        <f t="shared" si="4513"/>
        <v xml:space="preserve"> WATER DISTRIBUTION PIPING</v>
      </c>
      <c r="F4828" s="533" t="str">
        <f t="shared" si="4484"/>
        <v>ME</v>
      </c>
      <c r="G4828" s="533" t="s">
        <v>2722</v>
      </c>
      <c r="H4828" s="533">
        <v>711</v>
      </c>
      <c r="I4828" s="533" t="str">
        <f t="shared" ref="I4828:J4828" si="4520">I4826</f>
        <v>Aboveground, Water Distribution Piping</v>
      </c>
      <c r="J4828" s="533" t="str">
        <f t="shared" si="4520"/>
        <v>Cold Water PVC Pipes and fittings</v>
      </c>
      <c r="K4828" s="95" t="s">
        <v>20</v>
      </c>
      <c r="L4828" s="95" t="s">
        <v>556</v>
      </c>
      <c r="M4828" s="95">
        <v>70</v>
      </c>
      <c r="N4828" s="461" t="s">
        <v>95</v>
      </c>
      <c r="O4828" s="302">
        <v>15</v>
      </c>
      <c r="P4828" s="373">
        <v>1050</v>
      </c>
      <c r="Q4828" s="25">
        <f t="shared" si="4516"/>
        <v>15</v>
      </c>
      <c r="R4828" s="729">
        <f t="shared" si="4517"/>
        <v>1050</v>
      </c>
    </row>
    <row r="4829" spans="1:18" ht="15.75">
      <c r="A4829" s="533" t="s">
        <v>2784</v>
      </c>
      <c r="B4829" s="533">
        <v>22</v>
      </c>
      <c r="C4829" s="533" t="s">
        <v>588</v>
      </c>
      <c r="D4829" s="572" t="s">
        <v>1998</v>
      </c>
      <c r="E4829" s="571" t="str">
        <f t="shared" si="4513"/>
        <v xml:space="preserve"> WATER DISTRIBUTION PIPING</v>
      </c>
      <c r="F4829" s="533" t="str">
        <f t="shared" si="4484"/>
        <v>ME</v>
      </c>
      <c r="G4829" s="533" t="s">
        <v>2722</v>
      </c>
      <c r="H4829" s="533">
        <v>712</v>
      </c>
      <c r="I4829" s="533" t="str">
        <f t="shared" ref="I4829:J4829" si="4521">I4827</f>
        <v>Aboveground, Water Distribution Piping</v>
      </c>
      <c r="J4829" s="533" t="str">
        <f t="shared" si="4521"/>
        <v>Cold Water PVC Pipes and fittings</v>
      </c>
      <c r="K4829" s="95" t="s">
        <v>21</v>
      </c>
      <c r="L4829" s="95" t="s">
        <v>557</v>
      </c>
      <c r="M4829" s="95">
        <v>57</v>
      </c>
      <c r="N4829" s="461" t="s">
        <v>95</v>
      </c>
      <c r="O4829" s="302">
        <v>23</v>
      </c>
      <c r="P4829" s="373">
        <v>1311</v>
      </c>
      <c r="Q4829" s="25">
        <f t="shared" si="4516"/>
        <v>23</v>
      </c>
      <c r="R4829" s="729">
        <f t="shared" si="4517"/>
        <v>1311</v>
      </c>
    </row>
    <row r="4830" spans="1:18" ht="16.5" thickBot="1">
      <c r="A4830" s="533" t="s">
        <v>2784</v>
      </c>
      <c r="B4830" s="533">
        <v>22</v>
      </c>
      <c r="C4830" s="533" t="s">
        <v>588</v>
      </c>
      <c r="D4830" s="572" t="s">
        <v>1998</v>
      </c>
      <c r="E4830" s="571" t="str">
        <f t="shared" si="4513"/>
        <v xml:space="preserve"> WATER DISTRIBUTION PIPING</v>
      </c>
      <c r="F4830" s="533" t="str">
        <f t="shared" si="4484"/>
        <v>ME</v>
      </c>
      <c r="G4830" s="533" t="s">
        <v>2722</v>
      </c>
      <c r="H4830" s="533">
        <v>713</v>
      </c>
      <c r="I4830" s="533" t="str">
        <f t="shared" ref="I4830:J4830" si="4522">I4828</f>
        <v>Aboveground, Water Distribution Piping</v>
      </c>
      <c r="J4830" s="533" t="str">
        <f t="shared" si="4522"/>
        <v>Cold Water PVC Pipes and fittings</v>
      </c>
      <c r="K4830" s="95" t="s">
        <v>45</v>
      </c>
      <c r="L4830" s="95" t="s">
        <v>558</v>
      </c>
      <c r="M4830" s="95">
        <v>168</v>
      </c>
      <c r="N4830" s="462" t="s">
        <v>95</v>
      </c>
      <c r="O4830" s="302">
        <v>35</v>
      </c>
      <c r="P4830" s="373">
        <v>5880</v>
      </c>
      <c r="Q4830" s="25">
        <f t="shared" si="4516"/>
        <v>35</v>
      </c>
      <c r="R4830" s="729">
        <f t="shared" si="4517"/>
        <v>5880</v>
      </c>
    </row>
    <row r="4831" spans="1:18" ht="15.75">
      <c r="A4831" s="533" t="s">
        <v>2784</v>
      </c>
      <c r="B4831" s="533">
        <v>22</v>
      </c>
      <c r="C4831" s="533" t="s">
        <v>588</v>
      </c>
      <c r="D4831" s="572" t="s">
        <v>1998</v>
      </c>
      <c r="E4831" s="571" t="str">
        <f t="shared" si="4513"/>
        <v xml:space="preserve"> WATER DISTRIBUTION PIPING</v>
      </c>
      <c r="F4831" s="533" t="str">
        <f t="shared" si="4484"/>
        <v>ME</v>
      </c>
      <c r="G4831" s="533" t="s">
        <v>2722</v>
      </c>
      <c r="H4831" s="533">
        <v>714</v>
      </c>
      <c r="I4831" s="533" t="str">
        <f t="shared" ref="I4831:J4831" si="4523">I4829</f>
        <v>Aboveground, Water Distribution Piping</v>
      </c>
      <c r="J4831" s="533" t="str">
        <f t="shared" si="4523"/>
        <v>Cold Water PVC Pipes and fittings</v>
      </c>
      <c r="K4831" s="95" t="s">
        <v>48</v>
      </c>
      <c r="L4831" s="95" t="s">
        <v>559</v>
      </c>
      <c r="M4831" s="95">
        <v>41</v>
      </c>
      <c r="N4831" s="367" t="s">
        <v>95</v>
      </c>
      <c r="O4831" s="302">
        <v>48</v>
      </c>
      <c r="P4831" s="373">
        <v>1968</v>
      </c>
      <c r="Q4831" s="25">
        <f t="shared" si="4516"/>
        <v>48</v>
      </c>
      <c r="R4831" s="729">
        <f t="shared" si="4517"/>
        <v>1968</v>
      </c>
    </row>
    <row r="4832" spans="1:18" ht="15.75">
      <c r="A4832" s="533" t="s">
        <v>2784</v>
      </c>
      <c r="B4832" s="533">
        <v>22</v>
      </c>
      <c r="C4832" s="533" t="s">
        <v>588</v>
      </c>
      <c r="D4832" s="572" t="s">
        <v>1998</v>
      </c>
      <c r="E4832" s="571" t="str">
        <f t="shared" si="4513"/>
        <v xml:space="preserve"> WATER DISTRIBUTION PIPING</v>
      </c>
      <c r="F4832" s="533" t="str">
        <f t="shared" si="4484"/>
        <v>ME</v>
      </c>
      <c r="G4832" s="533" t="s">
        <v>2722</v>
      </c>
      <c r="H4832" s="533">
        <v>715</v>
      </c>
      <c r="I4832" s="533" t="str">
        <f t="shared" ref="I4832:J4832" si="4524">I4830</f>
        <v>Aboveground, Water Distribution Piping</v>
      </c>
      <c r="J4832" s="533" t="str">
        <f t="shared" si="4524"/>
        <v>Cold Water PVC Pipes and fittings</v>
      </c>
      <c r="K4832" s="95" t="s">
        <v>50</v>
      </c>
      <c r="L4832" s="95" t="s">
        <v>560</v>
      </c>
      <c r="M4832" s="95">
        <v>17</v>
      </c>
      <c r="N4832" s="367" t="s">
        <v>95</v>
      </c>
      <c r="O4832" s="302">
        <v>57</v>
      </c>
      <c r="P4832" s="373">
        <v>969</v>
      </c>
      <c r="Q4832" s="25">
        <f t="shared" si="4516"/>
        <v>57</v>
      </c>
      <c r="R4832" s="729">
        <f t="shared" si="4517"/>
        <v>969</v>
      </c>
    </row>
    <row r="4833" spans="1:18" ht="16.5" thickBot="1">
      <c r="A4833" s="533" t="s">
        <v>2784</v>
      </c>
      <c r="B4833" s="533">
        <v>22</v>
      </c>
      <c r="C4833" s="533" t="s">
        <v>588</v>
      </c>
      <c r="D4833" s="572" t="s">
        <v>1998</v>
      </c>
      <c r="E4833" s="571" t="str">
        <f t="shared" si="4513"/>
        <v xml:space="preserve"> WATER DISTRIBUTION PIPING</v>
      </c>
      <c r="F4833" s="533" t="str">
        <f t="shared" si="4484"/>
        <v>ME</v>
      </c>
      <c r="G4833" s="533" t="s">
        <v>2725</v>
      </c>
      <c r="H4833" s="533">
        <v>716</v>
      </c>
      <c r="I4833" s="533" t="s">
        <v>599</v>
      </c>
      <c r="J4833" s="533" t="str">
        <f>L4833</f>
        <v>Hot Water CPVC Pipes and fittings</v>
      </c>
      <c r="K4833" s="95"/>
      <c r="L4833" s="95" t="s">
        <v>601</v>
      </c>
      <c r="M4833" s="131"/>
      <c r="N4833" s="367"/>
      <c r="O4833" s="302">
        <v>0</v>
      </c>
      <c r="P4833" s="373"/>
      <c r="Q4833" s="302"/>
    </row>
    <row r="4834" spans="1:18" ht="15.75">
      <c r="A4834" s="533" t="s">
        <v>2784</v>
      </c>
      <c r="B4834" s="533">
        <v>22</v>
      </c>
      <c r="C4834" s="533" t="s">
        <v>588</v>
      </c>
      <c r="D4834" s="572" t="s">
        <v>1998</v>
      </c>
      <c r="E4834" s="571" t="str">
        <f t="shared" si="4513"/>
        <v xml:space="preserve"> WATER DISTRIBUTION PIPING</v>
      </c>
      <c r="F4834" s="533" t="str">
        <f t="shared" si="4484"/>
        <v>ME</v>
      </c>
      <c r="G4834" s="533" t="s">
        <v>2722</v>
      </c>
      <c r="H4834" s="533">
        <v>717</v>
      </c>
      <c r="I4834" s="533" t="str">
        <f t="shared" ref="I4834:J4834" si="4525">I4832</f>
        <v>Aboveground, Water Distribution Piping</v>
      </c>
      <c r="J4834" s="533" t="str">
        <f t="shared" si="4525"/>
        <v>Cold Water PVC Pipes and fittings</v>
      </c>
      <c r="K4834" s="95" t="s">
        <v>76</v>
      </c>
      <c r="L4834" s="95" t="s">
        <v>593</v>
      </c>
      <c r="M4834" s="95">
        <v>150</v>
      </c>
      <c r="N4834" s="460" t="s">
        <v>95</v>
      </c>
      <c r="O4834" s="302">
        <v>8</v>
      </c>
      <c r="P4834" s="373">
        <v>1200</v>
      </c>
      <c r="Q4834" s="25">
        <f t="shared" ref="Q4834:Q4840" si="4526">O4834</f>
        <v>8</v>
      </c>
      <c r="R4834" s="729">
        <f t="shared" ref="R4834:R4840" si="4527">P4834</f>
        <v>1200</v>
      </c>
    </row>
    <row r="4835" spans="1:18" ht="15.75">
      <c r="A4835" s="533" t="s">
        <v>2784</v>
      </c>
      <c r="B4835" s="533">
        <v>22</v>
      </c>
      <c r="C4835" s="533" t="s">
        <v>588</v>
      </c>
      <c r="D4835" s="572" t="s">
        <v>1998</v>
      </c>
      <c r="E4835" s="571" t="str">
        <f t="shared" si="4513"/>
        <v xml:space="preserve"> WATER DISTRIBUTION PIPING</v>
      </c>
      <c r="F4835" s="533" t="str">
        <f t="shared" si="4484"/>
        <v>ME</v>
      </c>
      <c r="G4835" s="533" t="s">
        <v>2722</v>
      </c>
      <c r="H4835" s="533">
        <v>718</v>
      </c>
      <c r="I4835" s="533" t="str">
        <f t="shared" ref="I4835:J4835" si="4528">I4833</f>
        <v>Aboveground, Water Distribution Piping</v>
      </c>
      <c r="J4835" s="533" t="str">
        <f t="shared" si="4528"/>
        <v>Hot Water CPVC Pipes and fittings</v>
      </c>
      <c r="K4835" s="95" t="s">
        <v>77</v>
      </c>
      <c r="L4835" s="95" t="s">
        <v>594</v>
      </c>
      <c r="M4835" s="95">
        <v>110</v>
      </c>
      <c r="N4835" s="461" t="s">
        <v>95</v>
      </c>
      <c r="O4835" s="302">
        <v>8</v>
      </c>
      <c r="P4835" s="373">
        <v>880</v>
      </c>
      <c r="Q4835" s="25">
        <f t="shared" si="4526"/>
        <v>8</v>
      </c>
      <c r="R4835" s="729">
        <f t="shared" si="4527"/>
        <v>880</v>
      </c>
    </row>
    <row r="4836" spans="1:18" ht="15.75">
      <c r="A4836" s="533" t="s">
        <v>2784</v>
      </c>
      <c r="B4836" s="533">
        <v>22</v>
      </c>
      <c r="C4836" s="533" t="s">
        <v>588</v>
      </c>
      <c r="D4836" s="572" t="s">
        <v>1998</v>
      </c>
      <c r="E4836" s="571" t="str">
        <f t="shared" si="4513"/>
        <v xml:space="preserve"> WATER DISTRIBUTION PIPING</v>
      </c>
      <c r="F4836" s="533" t="str">
        <f t="shared" si="4484"/>
        <v>ME</v>
      </c>
      <c r="G4836" s="533" t="s">
        <v>2722</v>
      </c>
      <c r="H4836" s="533">
        <v>719</v>
      </c>
      <c r="I4836" s="533" t="str">
        <f t="shared" ref="I4836:J4836" si="4529">I4834</f>
        <v>Aboveground, Water Distribution Piping</v>
      </c>
      <c r="J4836" s="533" t="str">
        <f t="shared" si="4529"/>
        <v>Cold Water PVC Pipes and fittings</v>
      </c>
      <c r="K4836" s="95" t="s">
        <v>78</v>
      </c>
      <c r="L4836" s="95" t="s">
        <v>595</v>
      </c>
      <c r="M4836" s="95">
        <v>60</v>
      </c>
      <c r="N4836" s="461" t="s">
        <v>95</v>
      </c>
      <c r="O4836" s="302">
        <v>12</v>
      </c>
      <c r="P4836" s="373">
        <v>720</v>
      </c>
      <c r="Q4836" s="25">
        <f t="shared" si="4526"/>
        <v>12</v>
      </c>
      <c r="R4836" s="729">
        <f t="shared" si="4527"/>
        <v>720</v>
      </c>
    </row>
    <row r="4837" spans="1:18" ht="15.75">
      <c r="A4837" s="533" t="s">
        <v>2784</v>
      </c>
      <c r="B4837" s="533">
        <v>22</v>
      </c>
      <c r="C4837" s="533" t="s">
        <v>588</v>
      </c>
      <c r="D4837" s="572" t="s">
        <v>1998</v>
      </c>
      <c r="E4837" s="571" t="str">
        <f t="shared" si="4513"/>
        <v xml:space="preserve"> WATER DISTRIBUTION PIPING</v>
      </c>
      <c r="F4837" s="533" t="str">
        <f t="shared" si="4484"/>
        <v>ME</v>
      </c>
      <c r="G4837" s="533" t="s">
        <v>2722</v>
      </c>
      <c r="H4837" s="533">
        <v>720</v>
      </c>
      <c r="I4837" s="533" t="str">
        <f t="shared" ref="I4837:J4837" si="4530">I4835</f>
        <v>Aboveground, Water Distribution Piping</v>
      </c>
      <c r="J4837" s="533" t="str">
        <f t="shared" si="4530"/>
        <v>Hot Water CPVC Pipes and fittings</v>
      </c>
      <c r="K4837" s="95" t="s">
        <v>302</v>
      </c>
      <c r="L4837" s="95" t="s">
        <v>556</v>
      </c>
      <c r="M4837" s="95">
        <v>80</v>
      </c>
      <c r="N4837" s="461" t="s">
        <v>95</v>
      </c>
      <c r="O4837" s="302">
        <v>15</v>
      </c>
      <c r="P4837" s="373">
        <v>1200</v>
      </c>
      <c r="Q4837" s="25">
        <f t="shared" si="4526"/>
        <v>15</v>
      </c>
      <c r="R4837" s="729">
        <f t="shared" si="4527"/>
        <v>1200</v>
      </c>
    </row>
    <row r="4838" spans="1:18" ht="15.75">
      <c r="A4838" s="533" t="s">
        <v>2784</v>
      </c>
      <c r="B4838" s="533">
        <v>22</v>
      </c>
      <c r="C4838" s="533" t="s">
        <v>588</v>
      </c>
      <c r="D4838" s="572" t="s">
        <v>1998</v>
      </c>
      <c r="E4838" s="571" t="str">
        <f t="shared" si="4513"/>
        <v xml:space="preserve"> WATER DISTRIBUTION PIPING</v>
      </c>
      <c r="F4838" s="533" t="str">
        <f t="shared" si="4484"/>
        <v>ME</v>
      </c>
      <c r="G4838" s="533" t="s">
        <v>2722</v>
      </c>
      <c r="H4838" s="533">
        <v>721</v>
      </c>
      <c r="I4838" s="533" t="str">
        <f t="shared" ref="I4838:J4838" si="4531">I4836</f>
        <v>Aboveground, Water Distribution Piping</v>
      </c>
      <c r="J4838" s="533" t="str">
        <f t="shared" si="4531"/>
        <v>Cold Water PVC Pipes and fittings</v>
      </c>
      <c r="K4838" s="95" t="s">
        <v>304</v>
      </c>
      <c r="L4838" s="95" t="s">
        <v>557</v>
      </c>
      <c r="M4838" s="95">
        <v>65</v>
      </c>
      <c r="N4838" s="461" t="s">
        <v>95</v>
      </c>
      <c r="O4838" s="302">
        <v>23</v>
      </c>
      <c r="P4838" s="373">
        <v>1495</v>
      </c>
      <c r="Q4838" s="25">
        <f t="shared" si="4526"/>
        <v>23</v>
      </c>
      <c r="R4838" s="729">
        <f t="shared" si="4527"/>
        <v>1495</v>
      </c>
    </row>
    <row r="4839" spans="1:18" ht="16.5" thickBot="1">
      <c r="A4839" s="533" t="s">
        <v>2784</v>
      </c>
      <c r="B4839" s="533">
        <v>22</v>
      </c>
      <c r="C4839" s="533" t="s">
        <v>588</v>
      </c>
      <c r="D4839" s="572" t="s">
        <v>1998</v>
      </c>
      <c r="E4839" s="571" t="str">
        <f t="shared" si="4513"/>
        <v xml:space="preserve"> WATER DISTRIBUTION PIPING</v>
      </c>
      <c r="F4839" s="533" t="str">
        <f t="shared" si="4484"/>
        <v>ME</v>
      </c>
      <c r="G4839" s="533" t="s">
        <v>2722</v>
      </c>
      <c r="H4839" s="533">
        <v>722</v>
      </c>
      <c r="I4839" s="533" t="str">
        <f t="shared" ref="I4839:J4839" si="4532">I4837</f>
        <v>Aboveground, Water Distribution Piping</v>
      </c>
      <c r="J4839" s="533" t="str">
        <f t="shared" si="4532"/>
        <v>Hot Water CPVC Pipes and fittings</v>
      </c>
      <c r="K4839" s="95" t="s">
        <v>306</v>
      </c>
      <c r="L4839" s="95" t="s">
        <v>558</v>
      </c>
      <c r="M4839" s="95">
        <v>100</v>
      </c>
      <c r="N4839" s="462" t="s">
        <v>95</v>
      </c>
      <c r="O4839" s="302">
        <v>35</v>
      </c>
      <c r="P4839" s="373">
        <v>3500</v>
      </c>
      <c r="Q4839" s="25">
        <f t="shared" si="4526"/>
        <v>35</v>
      </c>
      <c r="R4839" s="729">
        <f t="shared" si="4527"/>
        <v>3500</v>
      </c>
    </row>
    <row r="4840" spans="1:18" ht="15.75">
      <c r="A4840" s="533" t="s">
        <v>2784</v>
      </c>
      <c r="B4840" s="533">
        <v>22</v>
      </c>
      <c r="C4840" s="533" t="s">
        <v>588</v>
      </c>
      <c r="D4840" s="572" t="s">
        <v>1998</v>
      </c>
      <c r="E4840" s="571" t="str">
        <f t="shared" si="4513"/>
        <v xml:space="preserve"> WATER DISTRIBUTION PIPING</v>
      </c>
      <c r="F4840" s="533" t="str">
        <f t="shared" si="4484"/>
        <v>ME</v>
      </c>
      <c r="G4840" s="533" t="s">
        <v>2722</v>
      </c>
      <c r="H4840" s="533">
        <v>723</v>
      </c>
      <c r="I4840" s="533" t="str">
        <f t="shared" ref="I4840:J4840" si="4533">I4838</f>
        <v>Aboveground, Water Distribution Piping</v>
      </c>
      <c r="J4840" s="533" t="str">
        <f t="shared" si="4533"/>
        <v>Cold Water PVC Pipes and fittings</v>
      </c>
      <c r="K4840" s="95" t="s">
        <v>341</v>
      </c>
      <c r="L4840" s="95" t="s">
        <v>559</v>
      </c>
      <c r="M4840" s="95">
        <v>34</v>
      </c>
      <c r="N4840" s="464" t="s">
        <v>95</v>
      </c>
      <c r="O4840" s="302">
        <v>48</v>
      </c>
      <c r="P4840" s="373">
        <v>1632</v>
      </c>
      <c r="Q4840" s="25">
        <f t="shared" si="4526"/>
        <v>48</v>
      </c>
      <c r="R4840" s="729">
        <f t="shared" si="4527"/>
        <v>1632</v>
      </c>
    </row>
    <row r="4841" spans="1:18" ht="15.75">
      <c r="A4841" s="533" t="s">
        <v>2784</v>
      </c>
      <c r="B4841" s="533">
        <v>22</v>
      </c>
      <c r="C4841" s="533" t="s">
        <v>588</v>
      </c>
      <c r="D4841" s="572" t="s">
        <v>1998</v>
      </c>
      <c r="E4841" s="571" t="str">
        <f t="shared" si="4513"/>
        <v xml:space="preserve"> WATER DISTRIBUTION PIPING</v>
      </c>
      <c r="F4841" s="533" t="str">
        <f t="shared" si="4484"/>
        <v>ME</v>
      </c>
      <c r="G4841" s="533" t="s">
        <v>2725</v>
      </c>
      <c r="H4841" s="533">
        <v>724</v>
      </c>
      <c r="I4841" s="533" t="s">
        <v>599</v>
      </c>
      <c r="J4841" s="533" t="str">
        <f>L4841</f>
        <v>Valves</v>
      </c>
      <c r="K4841" s="95"/>
      <c r="L4841" s="95" t="s">
        <v>563</v>
      </c>
      <c r="M4841" s="131"/>
      <c r="N4841" s="367"/>
      <c r="O4841" s="302">
        <v>0</v>
      </c>
      <c r="P4841" s="373"/>
      <c r="Q4841" s="302"/>
    </row>
    <row r="4842" spans="1:18" ht="15.75">
      <c r="A4842" s="533" t="s">
        <v>2784</v>
      </c>
      <c r="B4842" s="533">
        <v>22</v>
      </c>
      <c r="C4842" s="533" t="s">
        <v>588</v>
      </c>
      <c r="D4842" s="572" t="s">
        <v>1998</v>
      </c>
      <c r="E4842" s="571" t="str">
        <f t="shared" si="4513"/>
        <v xml:space="preserve"> WATER DISTRIBUTION PIPING</v>
      </c>
      <c r="F4842" s="533" t="str">
        <f t="shared" si="4484"/>
        <v>ME</v>
      </c>
      <c r="G4842" s="533" t="s">
        <v>2722</v>
      </c>
      <c r="H4842" s="533">
        <v>725</v>
      </c>
      <c r="I4842" s="533" t="str">
        <f t="shared" ref="I4842:J4842" si="4534">I4840</f>
        <v>Aboveground, Water Distribution Piping</v>
      </c>
      <c r="J4842" s="533" t="str">
        <f t="shared" si="4534"/>
        <v>Cold Water PVC Pipes and fittings</v>
      </c>
      <c r="K4842" s="95" t="s">
        <v>13</v>
      </c>
      <c r="L4842" s="95" t="s">
        <v>602</v>
      </c>
      <c r="M4842" s="95">
        <v>1</v>
      </c>
      <c r="N4842" s="445" t="s">
        <v>2</v>
      </c>
      <c r="O4842" s="465">
        <v>187.5</v>
      </c>
      <c r="P4842" s="374">
        <v>187.5</v>
      </c>
      <c r="Q4842" s="25">
        <f t="shared" ref="Q4842:Q4846" si="4535">O4842</f>
        <v>187.5</v>
      </c>
      <c r="R4842" s="729">
        <f t="shared" ref="R4842:R4846" si="4536">P4842</f>
        <v>187.5</v>
      </c>
    </row>
    <row r="4843" spans="1:18" ht="15.75">
      <c r="A4843" s="533" t="s">
        <v>2784</v>
      </c>
      <c r="B4843" s="533">
        <v>22</v>
      </c>
      <c r="C4843" s="533" t="s">
        <v>588</v>
      </c>
      <c r="D4843" s="572" t="s">
        <v>1998</v>
      </c>
      <c r="E4843" s="571" t="str">
        <f t="shared" si="4513"/>
        <v xml:space="preserve"> WATER DISTRIBUTION PIPING</v>
      </c>
      <c r="F4843" s="533" t="str">
        <f t="shared" si="4484"/>
        <v>ME</v>
      </c>
      <c r="G4843" s="533" t="s">
        <v>2722</v>
      </c>
      <c r="H4843" s="533">
        <v>726</v>
      </c>
      <c r="I4843" s="533" t="str">
        <f t="shared" ref="I4843:J4843" si="4537">I4841</f>
        <v>Aboveground, Water Distribution Piping</v>
      </c>
      <c r="J4843" s="533" t="str">
        <f t="shared" si="4537"/>
        <v>Valves</v>
      </c>
      <c r="K4843" s="95" t="s">
        <v>15</v>
      </c>
      <c r="L4843" s="95" t="s">
        <v>603</v>
      </c>
      <c r="M4843" s="95">
        <v>1</v>
      </c>
      <c r="N4843" s="445" t="s">
        <v>2</v>
      </c>
      <c r="O4843" s="465">
        <v>313</v>
      </c>
      <c r="P4843" s="374">
        <v>313</v>
      </c>
      <c r="Q4843" s="25">
        <f t="shared" si="4535"/>
        <v>313</v>
      </c>
      <c r="R4843" s="729">
        <f t="shared" si="4536"/>
        <v>313</v>
      </c>
    </row>
    <row r="4844" spans="1:18" ht="15.75">
      <c r="A4844" s="533" t="s">
        <v>2784</v>
      </c>
      <c r="B4844" s="533">
        <v>22</v>
      </c>
      <c r="C4844" s="533" t="s">
        <v>588</v>
      </c>
      <c r="D4844" s="572" t="s">
        <v>1998</v>
      </c>
      <c r="E4844" s="571" t="str">
        <f t="shared" si="4513"/>
        <v xml:space="preserve"> WATER DISTRIBUTION PIPING</v>
      </c>
      <c r="F4844" s="533" t="str">
        <f t="shared" si="4484"/>
        <v>ME</v>
      </c>
      <c r="G4844" s="533" t="s">
        <v>2722</v>
      </c>
      <c r="H4844" s="533">
        <v>727</v>
      </c>
      <c r="I4844" s="533" t="str">
        <f t="shared" ref="I4844:J4844" si="4538">I4842</f>
        <v>Aboveground, Water Distribution Piping</v>
      </c>
      <c r="J4844" s="533" t="str">
        <f t="shared" si="4538"/>
        <v>Cold Water PVC Pipes and fittings</v>
      </c>
      <c r="K4844" s="95" t="s">
        <v>17</v>
      </c>
      <c r="L4844" s="95" t="s">
        <v>604</v>
      </c>
      <c r="M4844" s="95">
        <v>1</v>
      </c>
      <c r="N4844" s="445" t="s">
        <v>2</v>
      </c>
      <c r="O4844" s="465">
        <v>312</v>
      </c>
      <c r="P4844" s="374">
        <v>312</v>
      </c>
      <c r="Q4844" s="25">
        <f t="shared" si="4535"/>
        <v>312</v>
      </c>
      <c r="R4844" s="729">
        <f t="shared" si="4536"/>
        <v>312</v>
      </c>
    </row>
    <row r="4845" spans="1:18" ht="15.75">
      <c r="A4845" s="533" t="s">
        <v>2784</v>
      </c>
      <c r="B4845" s="533">
        <v>22</v>
      </c>
      <c r="C4845" s="533" t="s">
        <v>588</v>
      </c>
      <c r="D4845" s="572" t="s">
        <v>1998</v>
      </c>
      <c r="E4845" s="571" t="str">
        <f t="shared" si="4513"/>
        <v xml:space="preserve"> WATER DISTRIBUTION PIPING</v>
      </c>
      <c r="F4845" s="533" t="str">
        <f t="shared" si="4484"/>
        <v>ME</v>
      </c>
      <c r="G4845" s="533" t="s">
        <v>2722</v>
      </c>
      <c r="H4845" s="533">
        <v>728</v>
      </c>
      <c r="I4845" s="533" t="str">
        <f t="shared" ref="I4845:J4845" si="4539">I4843</f>
        <v>Aboveground, Water Distribution Piping</v>
      </c>
      <c r="J4845" s="533" t="str">
        <f t="shared" si="4539"/>
        <v>Valves</v>
      </c>
      <c r="K4845" s="95" t="s">
        <v>19</v>
      </c>
      <c r="L4845" s="95" t="s">
        <v>605</v>
      </c>
      <c r="M4845" s="95">
        <v>1</v>
      </c>
      <c r="N4845" s="445" t="s">
        <v>2</v>
      </c>
      <c r="O4845" s="465">
        <v>315</v>
      </c>
      <c r="P4845" s="374">
        <v>315</v>
      </c>
      <c r="Q4845" s="25">
        <f t="shared" si="4535"/>
        <v>315</v>
      </c>
      <c r="R4845" s="729">
        <f t="shared" si="4536"/>
        <v>315</v>
      </c>
    </row>
    <row r="4846" spans="1:18" ht="15.75">
      <c r="A4846" s="533" t="s">
        <v>2784</v>
      </c>
      <c r="B4846" s="533">
        <v>22</v>
      </c>
      <c r="C4846" s="533" t="s">
        <v>588</v>
      </c>
      <c r="D4846" s="572" t="s">
        <v>1998</v>
      </c>
      <c r="E4846" s="571" t="str">
        <f t="shared" si="4513"/>
        <v xml:space="preserve"> WATER DISTRIBUTION PIPING</v>
      </c>
      <c r="F4846" s="533" t="str">
        <f t="shared" si="4484"/>
        <v>ME</v>
      </c>
      <c r="G4846" s="533" t="s">
        <v>2722</v>
      </c>
      <c r="H4846" s="533">
        <v>729</v>
      </c>
      <c r="I4846" s="533" t="str">
        <f t="shared" ref="I4846:J4846" si="4540">I4844</f>
        <v>Aboveground, Water Distribution Piping</v>
      </c>
      <c r="J4846" s="533" t="str">
        <f t="shared" si="4540"/>
        <v>Cold Water PVC Pipes and fittings</v>
      </c>
      <c r="K4846" s="95" t="s">
        <v>20</v>
      </c>
      <c r="L4846" s="95" t="s">
        <v>606</v>
      </c>
      <c r="M4846" s="95">
        <v>1</v>
      </c>
      <c r="N4846" s="367" t="s">
        <v>2</v>
      </c>
      <c r="O4846" s="465">
        <v>469</v>
      </c>
      <c r="P4846" s="374">
        <v>469</v>
      </c>
      <c r="Q4846" s="25">
        <f t="shared" si="4535"/>
        <v>469</v>
      </c>
      <c r="R4846" s="729">
        <f t="shared" si="4536"/>
        <v>469</v>
      </c>
    </row>
    <row r="4847" spans="1:18" ht="15.75">
      <c r="A4847" s="533" t="s">
        <v>2784</v>
      </c>
      <c r="B4847" s="533">
        <v>22</v>
      </c>
      <c r="C4847" s="533" t="s">
        <v>588</v>
      </c>
      <c r="D4847" s="572" t="s">
        <v>2002</v>
      </c>
      <c r="E4847" s="571" t="s">
        <v>1251</v>
      </c>
      <c r="F4847" s="533" t="str">
        <f t="shared" si="4484"/>
        <v>ME</v>
      </c>
      <c r="G4847" s="533" t="s">
        <v>2725</v>
      </c>
      <c r="H4847" s="533">
        <v>730</v>
      </c>
      <c r="I4847" s="533" t="str">
        <f t="shared" ref="I4847:I4848" si="4541">L4847</f>
        <v>221123 - DOMESTIC WATER PIPING SPECIALTIES</v>
      </c>
      <c r="J4847" s="533" t="str">
        <f t="shared" ref="J4847:J4848" si="4542">L4847</f>
        <v>221123 - DOMESTIC WATER PIPING SPECIALTIES</v>
      </c>
      <c r="K4847" s="95"/>
      <c r="L4847" s="95" t="s">
        <v>607</v>
      </c>
      <c r="M4847" s="131"/>
      <c r="N4847" s="367"/>
      <c r="O4847" s="302">
        <v>0</v>
      </c>
      <c r="P4847" s="373"/>
      <c r="Q4847" s="302"/>
    </row>
    <row r="4848" spans="1:18" ht="15.75">
      <c r="A4848" s="533" t="s">
        <v>2784</v>
      </c>
      <c r="B4848" s="533">
        <v>22</v>
      </c>
      <c r="C4848" s="533" t="s">
        <v>588</v>
      </c>
      <c r="D4848" s="572" t="s">
        <v>2002</v>
      </c>
      <c r="E4848" s="571" t="str">
        <f t="shared" ref="E4848:E4854" si="4543">E4847</f>
        <v xml:space="preserve"> DOMESTIC WATER PIPING SPECIALTIES</v>
      </c>
      <c r="F4848" s="533" t="str">
        <f t="shared" si="4484"/>
        <v>ME</v>
      </c>
      <c r="G4848" s="533" t="s">
        <v>2725</v>
      </c>
      <c r="H4848" s="533">
        <v>731</v>
      </c>
      <c r="I4848" s="533" t="str">
        <f t="shared" si="4541"/>
        <v>WATER TAPS</v>
      </c>
      <c r="J4848" s="533" t="str">
        <f t="shared" si="4542"/>
        <v>WATER TAPS</v>
      </c>
      <c r="K4848" s="95"/>
      <c r="L4848" s="95" t="s">
        <v>608</v>
      </c>
      <c r="M4848" s="131"/>
      <c r="N4848" s="367"/>
      <c r="O4848" s="112">
        <v>0</v>
      </c>
      <c r="P4848" s="373"/>
      <c r="Q4848" s="373"/>
    </row>
    <row r="4849" spans="1:18" ht="15.75">
      <c r="A4849" s="533" t="s">
        <v>2784</v>
      </c>
      <c r="B4849" s="533">
        <v>22</v>
      </c>
      <c r="C4849" s="533" t="s">
        <v>588</v>
      </c>
      <c r="D4849" s="572" t="s">
        <v>2002</v>
      </c>
      <c r="E4849" s="571" t="str">
        <f t="shared" si="4543"/>
        <v xml:space="preserve"> DOMESTIC WATER PIPING SPECIALTIES</v>
      </c>
      <c r="F4849" s="533" t="str">
        <f t="shared" si="4484"/>
        <v>ME</v>
      </c>
      <c r="G4849" s="533" t="s">
        <v>2722</v>
      </c>
      <c r="H4849" s="533">
        <v>732</v>
      </c>
      <c r="I4849" s="533" t="str">
        <f>I4847</f>
        <v>221123 - DOMESTIC WATER PIPING SPECIALTIES</v>
      </c>
      <c r="J4849" s="533" t="str">
        <f>J4847</f>
        <v>221123 - DOMESTIC WATER PIPING SPECIALTIES</v>
      </c>
      <c r="K4849" s="95" t="s">
        <v>21</v>
      </c>
      <c r="L4849" s="95" t="s">
        <v>609</v>
      </c>
      <c r="M4849" s="95">
        <v>1</v>
      </c>
      <c r="N4849" s="367" t="s">
        <v>39</v>
      </c>
      <c r="O4849" s="112">
        <v>350</v>
      </c>
      <c r="P4849" s="373">
        <v>350</v>
      </c>
      <c r="Q4849" s="25">
        <f>O4849</f>
        <v>350</v>
      </c>
      <c r="R4849" s="729">
        <f>P4849</f>
        <v>350</v>
      </c>
    </row>
    <row r="4850" spans="1:18" ht="16.5" thickBot="1">
      <c r="A4850" s="533" t="s">
        <v>2784</v>
      </c>
      <c r="B4850" s="533">
        <v>22</v>
      </c>
      <c r="C4850" s="533" t="s">
        <v>588</v>
      </c>
      <c r="D4850" s="572" t="s">
        <v>2002</v>
      </c>
      <c r="E4850" s="571" t="str">
        <f t="shared" si="4543"/>
        <v xml:space="preserve"> DOMESTIC WATER PIPING SPECIALTIES</v>
      </c>
      <c r="F4850" s="533" t="str">
        <f t="shared" si="4484"/>
        <v>ME</v>
      </c>
      <c r="G4850" s="533" t="s">
        <v>2725</v>
      </c>
      <c r="H4850" s="533">
        <v>733</v>
      </c>
      <c r="I4850" s="533" t="str">
        <f>L4850</f>
        <v>PERINAL BIP COCK</v>
      </c>
      <c r="J4850" s="533" t="str">
        <f>L4850</f>
        <v>PERINAL BIP COCK</v>
      </c>
      <c r="K4850" s="95"/>
      <c r="L4850" s="95" t="s">
        <v>610</v>
      </c>
      <c r="M4850" s="131"/>
      <c r="N4850" s="367"/>
      <c r="O4850" s="112">
        <v>0</v>
      </c>
      <c r="P4850" s="373"/>
      <c r="Q4850" s="373"/>
    </row>
    <row r="4851" spans="1:18" ht="16.5" thickBot="1">
      <c r="A4851" s="533" t="s">
        <v>2784</v>
      </c>
      <c r="B4851" s="533">
        <v>22</v>
      </c>
      <c r="C4851" s="533" t="s">
        <v>588</v>
      </c>
      <c r="D4851" s="572" t="s">
        <v>2002</v>
      </c>
      <c r="E4851" s="571" t="str">
        <f t="shared" si="4543"/>
        <v xml:space="preserve"> DOMESTIC WATER PIPING SPECIALTIES</v>
      </c>
      <c r="F4851" s="533" t="str">
        <f t="shared" si="4484"/>
        <v>ME</v>
      </c>
      <c r="G4851" s="533" t="s">
        <v>2722</v>
      </c>
      <c r="H4851" s="533">
        <v>734</v>
      </c>
      <c r="I4851" s="533" t="str">
        <f>I4849</f>
        <v>221123 - DOMESTIC WATER PIPING SPECIALTIES</v>
      </c>
      <c r="J4851" s="533" t="str">
        <f>J4849</f>
        <v>221123 - DOMESTIC WATER PIPING SPECIALTIES</v>
      </c>
      <c r="K4851" s="95" t="s">
        <v>45</v>
      </c>
      <c r="L4851" s="95" t="s">
        <v>611</v>
      </c>
      <c r="M4851" s="95">
        <v>7</v>
      </c>
      <c r="N4851" s="463" t="s">
        <v>39</v>
      </c>
      <c r="O4851" s="112">
        <v>313</v>
      </c>
      <c r="P4851" s="373">
        <v>2191</v>
      </c>
      <c r="Q4851" s="25">
        <f>O4851</f>
        <v>313</v>
      </c>
      <c r="R4851" s="729">
        <f>P4851</f>
        <v>2191</v>
      </c>
    </row>
    <row r="4852" spans="1:18" ht="15.75">
      <c r="A4852" s="533" t="s">
        <v>2784</v>
      </c>
      <c r="B4852" s="533">
        <v>22</v>
      </c>
      <c r="C4852" s="533" t="s">
        <v>588</v>
      </c>
      <c r="D4852" s="572" t="s">
        <v>2002</v>
      </c>
      <c r="E4852" s="571" t="str">
        <f t="shared" si="4543"/>
        <v xml:space="preserve"> DOMESTIC WATER PIPING SPECIALTIES</v>
      </c>
      <c r="F4852" s="533" t="str">
        <f t="shared" si="4484"/>
        <v>ME</v>
      </c>
      <c r="G4852" s="533" t="s">
        <v>2725</v>
      </c>
      <c r="H4852" s="533">
        <v>735</v>
      </c>
      <c r="I4852" s="533" t="str">
        <f>L4852</f>
        <v>Float valve</v>
      </c>
      <c r="J4852" s="533" t="str">
        <f>L4852</f>
        <v>Float valve</v>
      </c>
      <c r="K4852" s="95"/>
      <c r="L4852" s="95" t="s">
        <v>612</v>
      </c>
      <c r="M4852" s="131"/>
      <c r="N4852" s="367"/>
      <c r="O4852" s="302">
        <v>0</v>
      </c>
      <c r="P4852" s="373"/>
      <c r="Q4852" s="373"/>
    </row>
    <row r="4853" spans="1:18" ht="15.75">
      <c r="A4853" s="533" t="s">
        <v>2784</v>
      </c>
      <c r="B4853" s="533">
        <v>22</v>
      </c>
      <c r="C4853" s="533" t="s">
        <v>588</v>
      </c>
      <c r="D4853" s="572" t="s">
        <v>2002</v>
      </c>
      <c r="E4853" s="571" t="str">
        <f t="shared" si="4543"/>
        <v xml:space="preserve"> DOMESTIC WATER PIPING SPECIALTIES</v>
      </c>
      <c r="F4853" s="533" t="str">
        <f t="shared" si="4484"/>
        <v>ME</v>
      </c>
      <c r="G4853" s="533" t="s">
        <v>2722</v>
      </c>
      <c r="H4853" s="533">
        <v>736</v>
      </c>
      <c r="I4853" s="533" t="str">
        <f t="shared" ref="I4853:J4853" si="4544">I4851</f>
        <v>221123 - DOMESTIC WATER PIPING SPECIALTIES</v>
      </c>
      <c r="J4853" s="533" t="str">
        <f t="shared" si="4544"/>
        <v>221123 - DOMESTIC WATER PIPING SPECIALTIES</v>
      </c>
      <c r="K4853" s="95" t="s">
        <v>48</v>
      </c>
      <c r="L4853" s="95" t="s">
        <v>558</v>
      </c>
      <c r="M4853" s="95">
        <v>4</v>
      </c>
      <c r="N4853" s="367" t="s">
        <v>39</v>
      </c>
      <c r="O4853" s="302">
        <v>150</v>
      </c>
      <c r="P4853" s="373">
        <v>600</v>
      </c>
      <c r="Q4853" s="25">
        <f t="shared" ref="Q4853:Q4854" si="4545">O4853</f>
        <v>150</v>
      </c>
      <c r="R4853" s="729">
        <f t="shared" ref="R4853:R4854" si="4546">P4853</f>
        <v>600</v>
      </c>
    </row>
    <row r="4854" spans="1:18" ht="15.75">
      <c r="A4854" s="533" t="s">
        <v>2784</v>
      </c>
      <c r="B4854" s="533">
        <v>22</v>
      </c>
      <c r="C4854" s="533" t="s">
        <v>588</v>
      </c>
      <c r="D4854" s="572" t="s">
        <v>2002</v>
      </c>
      <c r="E4854" s="571" t="str">
        <f t="shared" si="4543"/>
        <v xml:space="preserve"> DOMESTIC WATER PIPING SPECIALTIES</v>
      </c>
      <c r="F4854" s="533" t="str">
        <f t="shared" si="4484"/>
        <v>ME</v>
      </c>
      <c r="G4854" s="533" t="s">
        <v>2722</v>
      </c>
      <c r="H4854" s="533">
        <v>737</v>
      </c>
      <c r="I4854" s="533" t="str">
        <f t="shared" ref="I4854:J4854" si="4547">I4852</f>
        <v>Float valve</v>
      </c>
      <c r="J4854" s="533" t="str">
        <f t="shared" si="4547"/>
        <v>Float valve</v>
      </c>
      <c r="K4854" s="95" t="s">
        <v>50</v>
      </c>
      <c r="L4854" s="95" t="s">
        <v>613</v>
      </c>
      <c r="M4854" s="95">
        <v>1</v>
      </c>
      <c r="N4854" s="367" t="s">
        <v>39</v>
      </c>
      <c r="O4854" s="302">
        <v>175</v>
      </c>
      <c r="P4854" s="373">
        <v>175</v>
      </c>
      <c r="Q4854" s="25">
        <f t="shared" si="4545"/>
        <v>175</v>
      </c>
      <c r="R4854" s="729">
        <f t="shared" si="4546"/>
        <v>175</v>
      </c>
    </row>
    <row r="4855" spans="1:18" ht="15.75">
      <c r="A4855" s="533" t="s">
        <v>2784</v>
      </c>
      <c r="B4855" s="533">
        <v>22</v>
      </c>
      <c r="C4855" s="533" t="s">
        <v>588</v>
      </c>
      <c r="D4855" s="572" t="s">
        <v>2002</v>
      </c>
      <c r="E4855" s="571" t="s">
        <v>1252</v>
      </c>
      <c r="F4855" s="533" t="str">
        <f t="shared" si="4484"/>
        <v>ME</v>
      </c>
      <c r="G4855" s="533" t="s">
        <v>2725</v>
      </c>
      <c r="H4855" s="533">
        <v>738</v>
      </c>
      <c r="I4855" s="533" t="str">
        <f t="shared" ref="I4855:I4856" si="4548">L4855</f>
        <v xml:space="preserve">221123 - DOMESTIC WATER PUMPS </v>
      </c>
      <c r="J4855" s="533" t="str">
        <f t="shared" ref="J4855:J4856" si="4549">L4855</f>
        <v xml:space="preserve">221123 - DOMESTIC WATER PUMPS </v>
      </c>
      <c r="K4855" s="95"/>
      <c r="L4855" s="95" t="s">
        <v>614</v>
      </c>
      <c r="M4855" s="131"/>
      <c r="N4855" s="367"/>
      <c r="O4855" s="302">
        <v>0</v>
      </c>
      <c r="P4855" s="373"/>
      <c r="Q4855" s="373"/>
    </row>
    <row r="4856" spans="1:18" ht="15.75">
      <c r="A4856" s="533" t="s">
        <v>2784</v>
      </c>
      <c r="B4856" s="533">
        <v>22</v>
      </c>
      <c r="C4856" s="533" t="s">
        <v>588</v>
      </c>
      <c r="D4856" s="572" t="s">
        <v>2002</v>
      </c>
      <c r="E4856" s="571" t="str">
        <f t="shared" ref="E4856:E4862" si="4550">E4855</f>
        <v xml:space="preserve"> DOMESTIC WATER PUMPS </v>
      </c>
      <c r="F4856" s="533" t="str">
        <f t="shared" si="4484"/>
        <v>ME</v>
      </c>
      <c r="G4856" s="533" t="s">
        <v>2725</v>
      </c>
      <c r="H4856" s="533">
        <v>739</v>
      </c>
      <c r="I4856" s="533" t="str">
        <f t="shared" si="4548"/>
        <v>In-Line Circulators</v>
      </c>
      <c r="J4856" s="533" t="str">
        <f t="shared" si="4549"/>
        <v>In-Line Circulators</v>
      </c>
      <c r="K4856" s="95"/>
      <c r="L4856" s="95" t="s">
        <v>615</v>
      </c>
      <c r="M4856" s="131"/>
      <c r="N4856" s="367"/>
      <c r="O4856" s="302">
        <v>0</v>
      </c>
      <c r="P4856" s="373"/>
      <c r="Q4856" s="373"/>
    </row>
    <row r="4857" spans="1:18" ht="15.75">
      <c r="A4857" s="533" t="s">
        <v>2784</v>
      </c>
      <c r="B4857" s="533">
        <v>22</v>
      </c>
      <c r="C4857" s="533" t="s">
        <v>588</v>
      </c>
      <c r="D4857" s="572" t="s">
        <v>2002</v>
      </c>
      <c r="E4857" s="571" t="str">
        <f t="shared" si="4550"/>
        <v xml:space="preserve"> DOMESTIC WATER PUMPS </v>
      </c>
      <c r="F4857" s="533" t="str">
        <f t="shared" si="4484"/>
        <v>ME</v>
      </c>
      <c r="G4857" s="533" t="s">
        <v>2722</v>
      </c>
      <c r="H4857" s="533">
        <v>740</v>
      </c>
      <c r="I4857" s="533" t="str">
        <f t="shared" ref="I4857:J4857" si="4551">I4855</f>
        <v xml:space="preserve">221123 - DOMESTIC WATER PUMPS </v>
      </c>
      <c r="J4857" s="533" t="str">
        <f t="shared" si="4551"/>
        <v xml:space="preserve">221123 - DOMESTIC WATER PUMPS </v>
      </c>
      <c r="K4857" s="95" t="s">
        <v>76</v>
      </c>
      <c r="L4857" s="95" t="s">
        <v>616</v>
      </c>
      <c r="M4857" s="95">
        <v>2</v>
      </c>
      <c r="N4857" s="367" t="s">
        <v>39</v>
      </c>
      <c r="O4857" s="302">
        <v>188</v>
      </c>
      <c r="P4857" s="373">
        <v>376</v>
      </c>
      <c r="Q4857" s="25">
        <f t="shared" ref="Q4857:Q4858" si="4552">O4857</f>
        <v>188</v>
      </c>
      <c r="R4857" s="729">
        <f t="shared" ref="R4857:R4858" si="4553">P4857</f>
        <v>376</v>
      </c>
    </row>
    <row r="4858" spans="1:18" ht="15.75">
      <c r="A4858" s="533" t="s">
        <v>2784</v>
      </c>
      <c r="B4858" s="533">
        <v>22</v>
      </c>
      <c r="C4858" s="533" t="s">
        <v>588</v>
      </c>
      <c r="D4858" s="572" t="s">
        <v>2002</v>
      </c>
      <c r="E4858" s="571" t="str">
        <f t="shared" si="4550"/>
        <v xml:space="preserve"> DOMESTIC WATER PUMPS </v>
      </c>
      <c r="F4858" s="533" t="str">
        <f t="shared" si="4484"/>
        <v>ME</v>
      </c>
      <c r="G4858" s="533" t="s">
        <v>2722</v>
      </c>
      <c r="H4858" s="533">
        <v>741</v>
      </c>
      <c r="I4858" s="533" t="str">
        <f t="shared" ref="I4858:J4858" si="4554">I4856</f>
        <v>In-Line Circulators</v>
      </c>
      <c r="J4858" s="533" t="str">
        <f t="shared" si="4554"/>
        <v>In-Line Circulators</v>
      </c>
      <c r="K4858" s="95" t="s">
        <v>77</v>
      </c>
      <c r="L4858" s="95" t="s">
        <v>617</v>
      </c>
      <c r="M4858" s="95">
        <v>2</v>
      </c>
      <c r="N4858" s="367" t="s">
        <v>39</v>
      </c>
      <c r="O4858" s="302">
        <v>232</v>
      </c>
      <c r="P4858" s="373">
        <v>464</v>
      </c>
      <c r="Q4858" s="25">
        <f t="shared" si="4552"/>
        <v>232</v>
      </c>
      <c r="R4858" s="729">
        <f t="shared" si="4553"/>
        <v>464</v>
      </c>
    </row>
    <row r="4859" spans="1:18" ht="15.75">
      <c r="A4859" s="533" t="s">
        <v>2784</v>
      </c>
      <c r="B4859" s="533">
        <v>22</v>
      </c>
      <c r="C4859" s="533" t="s">
        <v>588</v>
      </c>
      <c r="D4859" s="572" t="s">
        <v>2002</v>
      </c>
      <c r="E4859" s="571" t="str">
        <f t="shared" si="4550"/>
        <v xml:space="preserve"> DOMESTIC WATER PUMPS </v>
      </c>
      <c r="F4859" s="533" t="str">
        <f t="shared" si="4484"/>
        <v>ME</v>
      </c>
      <c r="G4859" s="533" t="s">
        <v>2725</v>
      </c>
      <c r="H4859" s="533">
        <v>742</v>
      </c>
      <c r="I4859" s="533" t="str">
        <f>L4859</f>
        <v>End suction centrifugal pumps</v>
      </c>
      <c r="J4859" s="533" t="str">
        <f>L4859</f>
        <v>End suction centrifugal pumps</v>
      </c>
      <c r="K4859" s="95"/>
      <c r="L4859" s="95" t="s">
        <v>618</v>
      </c>
      <c r="M4859" s="131"/>
      <c r="N4859" s="367"/>
      <c r="O4859" s="302">
        <v>0</v>
      </c>
      <c r="P4859" s="373"/>
      <c r="Q4859" s="373"/>
    </row>
    <row r="4860" spans="1:18" ht="15.75">
      <c r="A4860" s="533" t="s">
        <v>2784</v>
      </c>
      <c r="B4860" s="533">
        <v>22</v>
      </c>
      <c r="C4860" s="533" t="s">
        <v>588</v>
      </c>
      <c r="D4860" s="572" t="s">
        <v>2002</v>
      </c>
      <c r="E4860" s="571" t="str">
        <f t="shared" si="4550"/>
        <v xml:space="preserve"> DOMESTIC WATER PUMPS </v>
      </c>
      <c r="F4860" s="533" t="str">
        <f t="shared" si="4484"/>
        <v>ME</v>
      </c>
      <c r="G4860" s="533" t="s">
        <v>2722</v>
      </c>
      <c r="H4860" s="533">
        <v>743</v>
      </c>
      <c r="I4860" s="533" t="str">
        <f t="shared" ref="I4860:J4860" si="4555">I4858</f>
        <v>In-Line Circulators</v>
      </c>
      <c r="J4860" s="533" t="str">
        <f t="shared" si="4555"/>
        <v>In-Line Circulators</v>
      </c>
      <c r="K4860" s="95" t="s">
        <v>13</v>
      </c>
      <c r="L4860" s="95" t="s">
        <v>619</v>
      </c>
      <c r="M4860" s="95">
        <v>2</v>
      </c>
      <c r="N4860" s="367" t="s">
        <v>39</v>
      </c>
      <c r="O4860" s="302">
        <v>350</v>
      </c>
      <c r="P4860" s="373">
        <v>700</v>
      </c>
      <c r="Q4860" s="25">
        <f t="shared" ref="Q4860:Q4862" si="4556">O4860</f>
        <v>350</v>
      </c>
      <c r="R4860" s="729">
        <f t="shared" ref="R4860:R4862" si="4557">P4860</f>
        <v>700</v>
      </c>
    </row>
    <row r="4861" spans="1:18" ht="15.75">
      <c r="A4861" s="533" t="s">
        <v>2784</v>
      </c>
      <c r="B4861" s="533">
        <v>22</v>
      </c>
      <c r="C4861" s="533" t="s">
        <v>588</v>
      </c>
      <c r="D4861" s="572" t="s">
        <v>2002</v>
      </c>
      <c r="E4861" s="571" t="str">
        <f t="shared" si="4550"/>
        <v xml:space="preserve"> DOMESTIC WATER PUMPS </v>
      </c>
      <c r="F4861" s="533" t="str">
        <f t="shared" si="4484"/>
        <v>ME</v>
      </c>
      <c r="G4861" s="533" t="s">
        <v>2722</v>
      </c>
      <c r="H4861" s="533">
        <v>744</v>
      </c>
      <c r="I4861" s="533" t="str">
        <f t="shared" ref="I4861:J4861" si="4558">I4859</f>
        <v>End suction centrifugal pumps</v>
      </c>
      <c r="J4861" s="533" t="str">
        <f t="shared" si="4558"/>
        <v>End suction centrifugal pumps</v>
      </c>
      <c r="K4861" s="95" t="s">
        <v>15</v>
      </c>
      <c r="L4861" s="95" t="s">
        <v>620</v>
      </c>
      <c r="M4861" s="95">
        <v>2</v>
      </c>
      <c r="N4861" s="367" t="s">
        <v>39</v>
      </c>
      <c r="O4861" s="302">
        <v>350</v>
      </c>
      <c r="P4861" s="373">
        <v>700</v>
      </c>
      <c r="Q4861" s="25">
        <f t="shared" si="4556"/>
        <v>350</v>
      </c>
      <c r="R4861" s="729">
        <f t="shared" si="4557"/>
        <v>700</v>
      </c>
    </row>
    <row r="4862" spans="1:18" ht="15.75">
      <c r="A4862" s="533" t="s">
        <v>2784</v>
      </c>
      <c r="B4862" s="533">
        <v>22</v>
      </c>
      <c r="C4862" s="533" t="s">
        <v>588</v>
      </c>
      <c r="D4862" s="572" t="s">
        <v>2002</v>
      </c>
      <c r="E4862" s="571" t="str">
        <f t="shared" si="4550"/>
        <v xml:space="preserve"> DOMESTIC WATER PUMPS </v>
      </c>
      <c r="F4862" s="533" t="str">
        <f t="shared" si="4484"/>
        <v>ME</v>
      </c>
      <c r="G4862" s="533" t="s">
        <v>2722</v>
      </c>
      <c r="H4862" s="533">
        <v>745</v>
      </c>
      <c r="I4862" s="533" t="str">
        <f t="shared" ref="I4862:J4862" si="4559">I4860</f>
        <v>In-Line Circulators</v>
      </c>
      <c r="J4862" s="533" t="str">
        <f t="shared" si="4559"/>
        <v>In-Line Circulators</v>
      </c>
      <c r="K4862" s="87" t="s">
        <v>17</v>
      </c>
      <c r="L4862" s="87" t="s">
        <v>621</v>
      </c>
      <c r="M4862" s="95">
        <v>1</v>
      </c>
      <c r="N4862" s="367" t="s">
        <v>2</v>
      </c>
      <c r="O4862" s="465">
        <v>375</v>
      </c>
      <c r="P4862" s="373">
        <v>375</v>
      </c>
      <c r="Q4862" s="25">
        <f t="shared" si="4556"/>
        <v>375</v>
      </c>
      <c r="R4862" s="729">
        <f t="shared" si="4557"/>
        <v>375</v>
      </c>
    </row>
    <row r="4863" spans="1:18" ht="15.75">
      <c r="A4863" s="533" t="s">
        <v>2784</v>
      </c>
      <c r="B4863" s="533">
        <v>22</v>
      </c>
      <c r="C4863" s="533" t="s">
        <v>588</v>
      </c>
      <c r="D4863" s="572" t="s">
        <v>2004</v>
      </c>
      <c r="E4863" s="571" t="s">
        <v>1253</v>
      </c>
      <c r="F4863" s="533" t="str">
        <f t="shared" si="4484"/>
        <v>ME</v>
      </c>
      <c r="G4863" s="533" t="s">
        <v>2725</v>
      </c>
      <c r="H4863" s="533">
        <v>746</v>
      </c>
      <c r="I4863" s="533" t="str">
        <f>L4863</f>
        <v>221123.13 - DOMESTIC WATER PACKAGED BOOSTER PUMP SETS</v>
      </c>
      <c r="J4863" s="533" t="str">
        <f>L4863</f>
        <v>221123.13 - DOMESTIC WATER PACKAGED BOOSTER PUMP SETS</v>
      </c>
      <c r="K4863" s="95"/>
      <c r="L4863" s="95" t="s">
        <v>622</v>
      </c>
      <c r="M4863" s="96"/>
      <c r="N4863" s="367"/>
      <c r="O4863" s="302">
        <v>0</v>
      </c>
      <c r="P4863" s="373"/>
      <c r="Q4863" s="373"/>
    </row>
    <row r="4864" spans="1:18" ht="15.75">
      <c r="A4864" s="533" t="s">
        <v>2784</v>
      </c>
      <c r="B4864" s="533">
        <v>22</v>
      </c>
      <c r="C4864" s="533" t="s">
        <v>588</v>
      </c>
      <c r="D4864" s="572" t="s">
        <v>2004</v>
      </c>
      <c r="E4864" s="571" t="str">
        <f t="shared" ref="E4864:E4866" si="4560">E4863</f>
        <v xml:space="preserve"> DOMESTIC WATER PACKAGED BOOSTER PUMP SETS</v>
      </c>
      <c r="F4864" s="533" t="str">
        <f t="shared" ref="F4864:F4887" si="4561">VLOOKUP(D:D,trade,3,FALSE)</f>
        <v>ME</v>
      </c>
      <c r="G4864" s="533" t="s">
        <v>2722</v>
      </c>
      <c r="H4864" s="533">
        <v>747</v>
      </c>
      <c r="I4864" s="533" t="str">
        <f t="shared" ref="I4864:J4864" si="4562">I4862</f>
        <v>In-Line Circulators</v>
      </c>
      <c r="J4864" s="533" t="str">
        <f t="shared" si="4562"/>
        <v>In-Line Circulators</v>
      </c>
      <c r="K4864" s="95" t="s">
        <v>19</v>
      </c>
      <c r="L4864" s="95" t="s">
        <v>623</v>
      </c>
      <c r="M4864" s="95">
        <v>1</v>
      </c>
      <c r="N4864" s="367" t="s">
        <v>624</v>
      </c>
      <c r="O4864" s="302">
        <v>150</v>
      </c>
      <c r="P4864" s="373">
        <v>150</v>
      </c>
      <c r="Q4864" s="25">
        <f t="shared" ref="Q4864:Q4866" si="4563">O4864</f>
        <v>150</v>
      </c>
      <c r="R4864" s="729">
        <f t="shared" ref="R4864:R4866" si="4564">P4864</f>
        <v>150</v>
      </c>
    </row>
    <row r="4865" spans="1:18" ht="15.75">
      <c r="A4865" s="533" t="s">
        <v>2784</v>
      </c>
      <c r="B4865" s="533">
        <v>22</v>
      </c>
      <c r="C4865" s="533" t="s">
        <v>588</v>
      </c>
      <c r="D4865" s="572" t="s">
        <v>2004</v>
      </c>
      <c r="E4865" s="571" t="str">
        <f t="shared" si="4560"/>
        <v xml:space="preserve"> DOMESTIC WATER PACKAGED BOOSTER PUMP SETS</v>
      </c>
      <c r="F4865" s="533" t="str">
        <f t="shared" si="4561"/>
        <v>ME</v>
      </c>
      <c r="G4865" s="533" t="s">
        <v>2722</v>
      </c>
      <c r="H4865" s="533">
        <v>748</v>
      </c>
      <c r="I4865" s="533" t="str">
        <f t="shared" ref="I4865:J4865" si="4565">I4863</f>
        <v>221123.13 - DOMESTIC WATER PACKAGED BOOSTER PUMP SETS</v>
      </c>
      <c r="J4865" s="533" t="str">
        <f t="shared" si="4565"/>
        <v>221123.13 - DOMESTIC WATER PACKAGED BOOSTER PUMP SETS</v>
      </c>
      <c r="K4865" s="95" t="s">
        <v>20</v>
      </c>
      <c r="L4865" s="95" t="s">
        <v>625</v>
      </c>
      <c r="M4865" s="95">
        <v>1</v>
      </c>
      <c r="N4865" s="367" t="s">
        <v>624</v>
      </c>
      <c r="O4865" s="302">
        <v>150</v>
      </c>
      <c r="P4865" s="373">
        <v>150</v>
      </c>
      <c r="Q4865" s="25">
        <f t="shared" si="4563"/>
        <v>150</v>
      </c>
      <c r="R4865" s="729">
        <f t="shared" si="4564"/>
        <v>150</v>
      </c>
    </row>
    <row r="4866" spans="1:18" ht="15.75">
      <c r="A4866" s="533" t="s">
        <v>2784</v>
      </c>
      <c r="B4866" s="533">
        <v>22</v>
      </c>
      <c r="C4866" s="533" t="s">
        <v>588</v>
      </c>
      <c r="D4866" s="572" t="s">
        <v>2004</v>
      </c>
      <c r="E4866" s="571" t="str">
        <f t="shared" si="4560"/>
        <v xml:space="preserve"> DOMESTIC WATER PACKAGED BOOSTER PUMP SETS</v>
      </c>
      <c r="F4866" s="533" t="str">
        <f t="shared" si="4561"/>
        <v>ME</v>
      </c>
      <c r="G4866" s="533" t="s">
        <v>2722</v>
      </c>
      <c r="H4866" s="533">
        <v>749</v>
      </c>
      <c r="I4866" s="533" t="str">
        <f t="shared" ref="I4866:J4866" si="4566">I4864</f>
        <v>In-Line Circulators</v>
      </c>
      <c r="J4866" s="533" t="str">
        <f t="shared" si="4566"/>
        <v>In-Line Circulators</v>
      </c>
      <c r="K4866" s="87" t="s">
        <v>21</v>
      </c>
      <c r="L4866" s="87" t="s">
        <v>626</v>
      </c>
      <c r="M4866" s="95">
        <v>1</v>
      </c>
      <c r="N4866" s="367" t="s">
        <v>2</v>
      </c>
      <c r="O4866" s="465">
        <v>313</v>
      </c>
      <c r="P4866" s="373">
        <v>313</v>
      </c>
      <c r="Q4866" s="25">
        <f t="shared" si="4563"/>
        <v>313</v>
      </c>
      <c r="R4866" s="729">
        <f t="shared" si="4564"/>
        <v>313</v>
      </c>
    </row>
    <row r="4867" spans="1:18" ht="15.75">
      <c r="A4867" s="533" t="s">
        <v>2784</v>
      </c>
      <c r="B4867" s="533">
        <v>22</v>
      </c>
      <c r="C4867" s="533" t="s">
        <v>588</v>
      </c>
      <c r="D4867" s="572" t="s">
        <v>2008</v>
      </c>
      <c r="E4867" s="571" t="s">
        <v>1254</v>
      </c>
      <c r="F4867" s="533" t="str">
        <f t="shared" si="4561"/>
        <v>ME</v>
      </c>
      <c r="G4867" s="533" t="s">
        <v>2725</v>
      </c>
      <c r="H4867" s="533">
        <v>750</v>
      </c>
      <c r="I4867" s="533" t="str">
        <f t="shared" ref="I4867:I4869" si="4567">L4867</f>
        <v>221316 - SANITARY WASTE AND VENT PIPING</v>
      </c>
      <c r="J4867" s="533" t="str">
        <f t="shared" ref="J4867:J4869" si="4568">L4867</f>
        <v>221316 - SANITARY WASTE AND VENT PIPING</v>
      </c>
      <c r="K4867" s="95"/>
      <c r="L4867" s="95" t="s">
        <v>627</v>
      </c>
      <c r="M4867" s="96"/>
      <c r="N4867" s="367"/>
      <c r="O4867" s="302">
        <v>0</v>
      </c>
      <c r="P4867" s="373"/>
      <c r="Q4867" s="373"/>
    </row>
    <row r="4868" spans="1:18" ht="15.75">
      <c r="A4868" s="533" t="s">
        <v>2784</v>
      </c>
      <c r="B4868" s="533">
        <v>22</v>
      </c>
      <c r="C4868" s="533" t="s">
        <v>588</v>
      </c>
      <c r="D4868" s="572" t="s">
        <v>2008</v>
      </c>
      <c r="E4868" s="571" t="str">
        <f t="shared" ref="E4868:E4887" si="4569">E4867</f>
        <v xml:space="preserve"> SANITARY WASTE AND VENT PIPING</v>
      </c>
      <c r="F4868" s="533" t="str">
        <f t="shared" si="4561"/>
        <v>ME</v>
      </c>
      <c r="G4868" s="533" t="s">
        <v>2725</v>
      </c>
      <c r="H4868" s="533">
        <v>751</v>
      </c>
      <c r="I4868" s="533" t="str">
        <f t="shared" si="4567"/>
        <v>Above Ground / Underground , Soil, Waste and Vent Piping</v>
      </c>
      <c r="J4868" s="533" t="str">
        <f t="shared" si="4568"/>
        <v>Above Ground / Underground , Soil, Waste and Vent Piping</v>
      </c>
      <c r="K4868" s="131"/>
      <c r="L4868" s="131" t="s">
        <v>628</v>
      </c>
      <c r="M4868" s="96"/>
      <c r="N4868" s="366"/>
      <c r="O4868" s="365">
        <v>0</v>
      </c>
      <c r="P4868" s="373"/>
      <c r="Q4868" s="373"/>
    </row>
    <row r="4869" spans="1:18" ht="16.5" thickBot="1">
      <c r="A4869" s="533" t="s">
        <v>2784</v>
      </c>
      <c r="B4869" s="533">
        <v>22</v>
      </c>
      <c r="C4869" s="533" t="s">
        <v>588</v>
      </c>
      <c r="D4869" s="572" t="s">
        <v>2008</v>
      </c>
      <c r="E4869" s="571" t="str">
        <f t="shared" si="4569"/>
        <v xml:space="preserve"> SANITARY WASTE AND VENT PIPING</v>
      </c>
      <c r="F4869" s="533" t="str">
        <f t="shared" si="4561"/>
        <v>ME</v>
      </c>
      <c r="G4869" s="533" t="s">
        <v>2725</v>
      </c>
      <c r="H4869" s="533">
        <v>752</v>
      </c>
      <c r="I4869" s="533" t="str">
        <f t="shared" si="4567"/>
        <v xml:space="preserve">PVC pipes </v>
      </c>
      <c r="J4869" s="533" t="str">
        <f t="shared" si="4568"/>
        <v xml:space="preserve">PVC pipes </v>
      </c>
      <c r="K4869" s="95"/>
      <c r="L4869" s="95" t="s">
        <v>629</v>
      </c>
      <c r="M4869" s="131"/>
      <c r="N4869" s="367"/>
      <c r="O4869" s="302">
        <v>0</v>
      </c>
      <c r="P4869" s="373"/>
      <c r="Q4869" s="373"/>
    </row>
    <row r="4870" spans="1:18" ht="15.75">
      <c r="A4870" s="533" t="s">
        <v>2784</v>
      </c>
      <c r="B4870" s="533">
        <v>22</v>
      </c>
      <c r="C4870" s="533" t="s">
        <v>588</v>
      </c>
      <c r="D4870" s="572" t="s">
        <v>2008</v>
      </c>
      <c r="E4870" s="571" t="str">
        <f t="shared" si="4569"/>
        <v xml:space="preserve"> SANITARY WASTE AND VENT PIPING</v>
      </c>
      <c r="F4870" s="533" t="str">
        <f t="shared" si="4561"/>
        <v>ME</v>
      </c>
      <c r="G4870" s="533" t="s">
        <v>2722</v>
      </c>
      <c r="H4870" s="533">
        <v>753</v>
      </c>
      <c r="I4870" s="533" t="str">
        <f t="shared" ref="I4870:J4870" si="4570">I4868</f>
        <v>Above Ground / Underground , Soil, Waste and Vent Piping</v>
      </c>
      <c r="J4870" s="533" t="str">
        <f t="shared" si="4570"/>
        <v>Above Ground / Underground , Soil, Waste and Vent Piping</v>
      </c>
      <c r="K4870" s="95" t="s">
        <v>45</v>
      </c>
      <c r="L4870" s="95" t="s">
        <v>630</v>
      </c>
      <c r="M4870" s="95">
        <v>167</v>
      </c>
      <c r="N4870" s="460" t="s">
        <v>95</v>
      </c>
      <c r="O4870" s="302">
        <v>13</v>
      </c>
      <c r="P4870" s="373">
        <v>2171</v>
      </c>
      <c r="Q4870" s="25">
        <f t="shared" ref="Q4870:Q4874" si="4571">O4870</f>
        <v>13</v>
      </c>
      <c r="R4870" s="729">
        <f t="shared" ref="R4870:R4874" si="4572">P4870</f>
        <v>2171</v>
      </c>
    </row>
    <row r="4871" spans="1:18" ht="15.75">
      <c r="A4871" s="533" t="s">
        <v>2784</v>
      </c>
      <c r="B4871" s="533">
        <v>22</v>
      </c>
      <c r="C4871" s="533" t="s">
        <v>588</v>
      </c>
      <c r="D4871" s="572" t="s">
        <v>2008</v>
      </c>
      <c r="E4871" s="571" t="str">
        <f t="shared" si="4569"/>
        <v xml:space="preserve"> SANITARY WASTE AND VENT PIPING</v>
      </c>
      <c r="F4871" s="533" t="str">
        <f t="shared" si="4561"/>
        <v>ME</v>
      </c>
      <c r="G4871" s="533" t="s">
        <v>2722</v>
      </c>
      <c r="H4871" s="533">
        <v>754</v>
      </c>
      <c r="I4871" s="533" t="str">
        <f t="shared" ref="I4871:J4871" si="4573">I4869</f>
        <v xml:space="preserve">PVC pipes </v>
      </c>
      <c r="J4871" s="533" t="str">
        <f t="shared" si="4573"/>
        <v xml:space="preserve">PVC pipes </v>
      </c>
      <c r="K4871" s="95" t="s">
        <v>48</v>
      </c>
      <c r="L4871" s="95" t="s">
        <v>558</v>
      </c>
      <c r="M4871" s="95">
        <v>475</v>
      </c>
      <c r="N4871" s="461" t="s">
        <v>95</v>
      </c>
      <c r="O4871" s="302">
        <v>15</v>
      </c>
      <c r="P4871" s="373">
        <v>7125</v>
      </c>
      <c r="Q4871" s="25">
        <f t="shared" si="4571"/>
        <v>15</v>
      </c>
      <c r="R4871" s="729">
        <f t="shared" si="4572"/>
        <v>7125</v>
      </c>
    </row>
    <row r="4872" spans="1:18" ht="15.75">
      <c r="A4872" s="533" t="s">
        <v>2784</v>
      </c>
      <c r="B4872" s="533">
        <v>22</v>
      </c>
      <c r="C4872" s="533" t="s">
        <v>588</v>
      </c>
      <c r="D4872" s="572" t="s">
        <v>2008</v>
      </c>
      <c r="E4872" s="571" t="str">
        <f t="shared" si="4569"/>
        <v xml:space="preserve"> SANITARY WASTE AND VENT PIPING</v>
      </c>
      <c r="F4872" s="533" t="str">
        <f t="shared" si="4561"/>
        <v>ME</v>
      </c>
      <c r="G4872" s="533" t="s">
        <v>2722</v>
      </c>
      <c r="H4872" s="533">
        <v>755</v>
      </c>
      <c r="I4872" s="533" t="str">
        <f t="shared" ref="I4872:J4872" si="4574">I4870</f>
        <v>Above Ground / Underground , Soil, Waste and Vent Piping</v>
      </c>
      <c r="J4872" s="533" t="str">
        <f t="shared" si="4574"/>
        <v>Above Ground / Underground , Soil, Waste and Vent Piping</v>
      </c>
      <c r="K4872" s="95" t="s">
        <v>50</v>
      </c>
      <c r="L4872" s="95" t="s">
        <v>631</v>
      </c>
      <c r="M4872" s="95">
        <v>97</v>
      </c>
      <c r="N4872" s="461" t="s">
        <v>95</v>
      </c>
      <c r="O4872" s="302">
        <v>18</v>
      </c>
      <c r="P4872" s="373">
        <v>1746</v>
      </c>
      <c r="Q4872" s="25">
        <f t="shared" si="4571"/>
        <v>18</v>
      </c>
      <c r="R4872" s="729">
        <f t="shared" si="4572"/>
        <v>1746</v>
      </c>
    </row>
    <row r="4873" spans="1:18" ht="16.5" thickBot="1">
      <c r="A4873" s="533" t="s">
        <v>2784</v>
      </c>
      <c r="B4873" s="533">
        <v>22</v>
      </c>
      <c r="C4873" s="533" t="s">
        <v>588</v>
      </c>
      <c r="D4873" s="572" t="s">
        <v>2008</v>
      </c>
      <c r="E4873" s="571" t="str">
        <f t="shared" si="4569"/>
        <v xml:space="preserve"> SANITARY WASTE AND VENT PIPING</v>
      </c>
      <c r="F4873" s="533" t="str">
        <f t="shared" si="4561"/>
        <v>ME</v>
      </c>
      <c r="G4873" s="533" t="s">
        <v>2722</v>
      </c>
      <c r="H4873" s="533">
        <v>756</v>
      </c>
      <c r="I4873" s="533" t="str">
        <f t="shared" ref="I4873:J4873" si="4575">I4871</f>
        <v xml:space="preserve">PVC pipes </v>
      </c>
      <c r="J4873" s="533" t="str">
        <f t="shared" si="4575"/>
        <v xml:space="preserve">PVC pipes </v>
      </c>
      <c r="K4873" s="95" t="s">
        <v>76</v>
      </c>
      <c r="L4873" s="95" t="s">
        <v>632</v>
      </c>
      <c r="M4873" s="95">
        <v>265</v>
      </c>
      <c r="N4873" s="462" t="s">
        <v>95</v>
      </c>
      <c r="O4873" s="302">
        <v>20</v>
      </c>
      <c r="P4873" s="373">
        <v>5300</v>
      </c>
      <c r="Q4873" s="25">
        <f t="shared" si="4571"/>
        <v>20</v>
      </c>
      <c r="R4873" s="729">
        <f t="shared" si="4572"/>
        <v>5300</v>
      </c>
    </row>
    <row r="4874" spans="1:18" ht="15.75">
      <c r="A4874" s="533" t="s">
        <v>2784</v>
      </c>
      <c r="B4874" s="533">
        <v>22</v>
      </c>
      <c r="C4874" s="533" t="s">
        <v>588</v>
      </c>
      <c r="D4874" s="572" t="s">
        <v>2008</v>
      </c>
      <c r="E4874" s="571" t="str">
        <f t="shared" si="4569"/>
        <v xml:space="preserve"> SANITARY WASTE AND VENT PIPING</v>
      </c>
      <c r="F4874" s="533" t="str">
        <f t="shared" si="4561"/>
        <v>ME</v>
      </c>
      <c r="G4874" s="533" t="s">
        <v>2722</v>
      </c>
      <c r="H4874" s="533">
        <v>757</v>
      </c>
      <c r="I4874" s="533" t="str">
        <f t="shared" ref="I4874:J4874" si="4576">I4872</f>
        <v>Above Ground / Underground , Soil, Waste and Vent Piping</v>
      </c>
      <c r="J4874" s="533" t="str">
        <f t="shared" si="4576"/>
        <v>Above Ground / Underground , Soil, Waste and Vent Piping</v>
      </c>
      <c r="K4874" s="95" t="s">
        <v>77</v>
      </c>
      <c r="L4874" s="95" t="s">
        <v>562</v>
      </c>
      <c r="M4874" s="95">
        <v>55</v>
      </c>
      <c r="N4874" s="367" t="s">
        <v>95</v>
      </c>
      <c r="O4874" s="302">
        <v>23</v>
      </c>
      <c r="P4874" s="373">
        <v>1265</v>
      </c>
      <c r="Q4874" s="25">
        <f t="shared" si="4571"/>
        <v>23</v>
      </c>
      <c r="R4874" s="729">
        <f t="shared" si="4572"/>
        <v>1265</v>
      </c>
    </row>
    <row r="4875" spans="1:18" ht="15.75">
      <c r="A4875" s="533" t="s">
        <v>2784</v>
      </c>
      <c r="B4875" s="533">
        <v>22</v>
      </c>
      <c r="C4875" s="533" t="s">
        <v>588</v>
      </c>
      <c r="D4875" s="572" t="s">
        <v>2008</v>
      </c>
      <c r="E4875" s="571" t="str">
        <f t="shared" si="4569"/>
        <v xml:space="preserve"> SANITARY WASTE AND VENT PIPING</v>
      </c>
      <c r="F4875" s="533" t="str">
        <f t="shared" si="4561"/>
        <v>ME</v>
      </c>
      <c r="G4875" s="533" t="s">
        <v>2725</v>
      </c>
      <c r="H4875" s="533">
        <v>758</v>
      </c>
      <c r="I4875" s="533" t="str">
        <f t="shared" ref="I4875:I4876" si="4577">L4875</f>
        <v>Underground, soil, waste and vent piping connecting inspection chambers</v>
      </c>
      <c r="J4875" s="533" t="str">
        <f t="shared" ref="J4875:J4876" si="4578">L4875</f>
        <v>Underground, soil, waste and vent piping connecting inspection chambers</v>
      </c>
      <c r="K4875" s="131"/>
      <c r="L4875" s="131" t="s">
        <v>633</v>
      </c>
      <c r="M4875" s="96"/>
      <c r="N4875" s="366"/>
      <c r="O4875" s="302">
        <v>0</v>
      </c>
      <c r="P4875" s="373"/>
      <c r="Q4875" s="373"/>
    </row>
    <row r="4876" spans="1:18" ht="15.75">
      <c r="A4876" s="533" t="s">
        <v>2784</v>
      </c>
      <c r="B4876" s="533">
        <v>22</v>
      </c>
      <c r="C4876" s="533" t="s">
        <v>588</v>
      </c>
      <c r="D4876" s="572" t="s">
        <v>2008</v>
      </c>
      <c r="E4876" s="571" t="str">
        <f t="shared" si="4569"/>
        <v xml:space="preserve"> SANITARY WASTE AND VENT PIPING</v>
      </c>
      <c r="F4876" s="533" t="str">
        <f t="shared" si="4561"/>
        <v>ME</v>
      </c>
      <c r="G4876" s="533" t="s">
        <v>2725</v>
      </c>
      <c r="H4876" s="533">
        <v>759</v>
      </c>
      <c r="I4876" s="533" t="str">
        <f t="shared" si="4577"/>
        <v>PVC pipes</v>
      </c>
      <c r="J4876" s="533" t="str">
        <f t="shared" si="4578"/>
        <v>PVC pipes</v>
      </c>
      <c r="K4876" s="95"/>
      <c r="L4876" s="95" t="s">
        <v>634</v>
      </c>
      <c r="M4876" s="128"/>
      <c r="N4876" s="459"/>
      <c r="O4876" s="302">
        <v>0</v>
      </c>
      <c r="P4876" s="373"/>
      <c r="Q4876" s="373"/>
    </row>
    <row r="4877" spans="1:18" ht="15.75">
      <c r="A4877" s="533" t="s">
        <v>2784</v>
      </c>
      <c r="B4877" s="533">
        <v>22</v>
      </c>
      <c r="C4877" s="533" t="s">
        <v>588</v>
      </c>
      <c r="D4877" s="572" t="s">
        <v>2008</v>
      </c>
      <c r="E4877" s="571" t="str">
        <f t="shared" si="4569"/>
        <v xml:space="preserve"> SANITARY WASTE AND VENT PIPING</v>
      </c>
      <c r="F4877" s="533" t="str">
        <f t="shared" si="4561"/>
        <v>ME</v>
      </c>
      <c r="G4877" s="533" t="s">
        <v>2722</v>
      </c>
      <c r="H4877" s="533">
        <v>760</v>
      </c>
      <c r="I4877" s="533" t="str">
        <f>I4875</f>
        <v>Underground, soil, waste and vent piping connecting inspection chambers</v>
      </c>
      <c r="J4877" s="533" t="str">
        <f>J4875</f>
        <v>Underground, soil, waste and vent piping connecting inspection chambers</v>
      </c>
      <c r="K4877" s="95" t="s">
        <v>13</v>
      </c>
      <c r="L4877" s="95" t="s">
        <v>562</v>
      </c>
      <c r="M4877" s="130">
        <v>185</v>
      </c>
      <c r="N4877" s="459" t="s">
        <v>95</v>
      </c>
      <c r="O4877" s="302">
        <v>35</v>
      </c>
      <c r="P4877" s="373">
        <v>6475</v>
      </c>
      <c r="Q4877" s="25">
        <f>O4877</f>
        <v>35</v>
      </c>
      <c r="R4877" s="729">
        <f>P4877</f>
        <v>6475</v>
      </c>
    </row>
    <row r="4878" spans="1:18" ht="15.75">
      <c r="A4878" s="533" t="s">
        <v>2784</v>
      </c>
      <c r="B4878" s="533">
        <v>22</v>
      </c>
      <c r="C4878" s="533" t="s">
        <v>588</v>
      </c>
      <c r="D4878" s="572" t="s">
        <v>2008</v>
      </c>
      <c r="E4878" s="571" t="str">
        <f t="shared" si="4569"/>
        <v xml:space="preserve"> SANITARY WASTE AND VENT PIPING</v>
      </c>
      <c r="F4878" s="533" t="str">
        <f t="shared" si="4561"/>
        <v>ME</v>
      </c>
      <c r="G4878" s="533" t="s">
        <v>2725</v>
      </c>
      <c r="H4878" s="533">
        <v>761</v>
      </c>
      <c r="I4878" s="533" t="str">
        <f>L4878</f>
        <v xml:space="preserve">Inspection Chambers </v>
      </c>
      <c r="J4878" s="533" t="str">
        <f>L4878</f>
        <v xml:space="preserve">Inspection Chambers </v>
      </c>
      <c r="K4878" s="95"/>
      <c r="L4878" s="95" t="s">
        <v>635</v>
      </c>
      <c r="M4878" s="131"/>
      <c r="N4878" s="367"/>
      <c r="O4878" s="302">
        <v>0</v>
      </c>
      <c r="P4878" s="373"/>
      <c r="Q4878" s="373"/>
    </row>
    <row r="4879" spans="1:18" ht="15.75">
      <c r="A4879" s="533" t="s">
        <v>2784</v>
      </c>
      <c r="B4879" s="533">
        <v>22</v>
      </c>
      <c r="C4879" s="533" t="s">
        <v>588</v>
      </c>
      <c r="D4879" s="572" t="s">
        <v>2008</v>
      </c>
      <c r="E4879" s="571" t="str">
        <f t="shared" si="4569"/>
        <v xml:space="preserve"> SANITARY WASTE AND VENT PIPING</v>
      </c>
      <c r="F4879" s="533" t="str">
        <f t="shared" si="4561"/>
        <v>ME</v>
      </c>
      <c r="G4879" s="533" t="s">
        <v>2722</v>
      </c>
      <c r="H4879" s="533">
        <v>762</v>
      </c>
      <c r="I4879" s="533" t="str">
        <f>I4877</f>
        <v>Underground, soil, waste and vent piping connecting inspection chambers</v>
      </c>
      <c r="J4879" s="533" t="str">
        <f>J4877</f>
        <v>Underground, soil, waste and vent piping connecting inspection chambers</v>
      </c>
      <c r="K4879" s="95" t="s">
        <v>15</v>
      </c>
      <c r="L4879" s="95" t="s">
        <v>636</v>
      </c>
      <c r="M4879" s="95">
        <v>5</v>
      </c>
      <c r="N4879" s="367" t="s">
        <v>39</v>
      </c>
      <c r="O4879" s="302">
        <v>175</v>
      </c>
      <c r="P4879" s="373">
        <v>875</v>
      </c>
      <c r="Q4879" s="25">
        <f>O4879</f>
        <v>175</v>
      </c>
      <c r="R4879" s="729">
        <f>P4879</f>
        <v>875</v>
      </c>
    </row>
    <row r="4880" spans="1:18" ht="15.75">
      <c r="A4880" s="533" t="s">
        <v>2784</v>
      </c>
      <c r="B4880" s="533">
        <v>22</v>
      </c>
      <c r="C4880" s="533" t="s">
        <v>588</v>
      </c>
      <c r="D4880" s="572" t="s">
        <v>2008</v>
      </c>
      <c r="E4880" s="571" t="str">
        <f t="shared" si="4569"/>
        <v xml:space="preserve"> SANITARY WASTE AND VENT PIPING</v>
      </c>
      <c r="F4880" s="533" t="str">
        <f t="shared" si="4561"/>
        <v>ME</v>
      </c>
      <c r="G4880" s="533" t="s">
        <v>2725</v>
      </c>
      <c r="H4880" s="533">
        <v>763</v>
      </c>
      <c r="I4880" s="533" t="str">
        <f t="shared" ref="I4880:I4881" si="4579">L4880</f>
        <v>Aboveground / Underground , Soil, Waste Force Mains</v>
      </c>
      <c r="J4880" s="533" t="str">
        <f t="shared" ref="J4880:J4881" si="4580">L4880</f>
        <v>Aboveground / Underground , Soil, Waste Force Mains</v>
      </c>
      <c r="K4880" s="131"/>
      <c r="L4880" s="131" t="s">
        <v>637</v>
      </c>
      <c r="M4880" s="96"/>
      <c r="N4880" s="366"/>
      <c r="O4880" s="365">
        <v>0</v>
      </c>
      <c r="P4880" s="373"/>
      <c r="Q4880" s="373"/>
    </row>
    <row r="4881" spans="1:18" ht="15.75">
      <c r="A4881" s="533" t="s">
        <v>2784</v>
      </c>
      <c r="B4881" s="533">
        <v>22</v>
      </c>
      <c r="C4881" s="533" t="s">
        <v>588</v>
      </c>
      <c r="D4881" s="572" t="s">
        <v>2008</v>
      </c>
      <c r="E4881" s="571" t="str">
        <f t="shared" si="4569"/>
        <v xml:space="preserve"> SANITARY WASTE AND VENT PIPING</v>
      </c>
      <c r="F4881" s="533" t="str">
        <f t="shared" si="4561"/>
        <v>ME</v>
      </c>
      <c r="G4881" s="533" t="s">
        <v>2725</v>
      </c>
      <c r="H4881" s="533">
        <v>764</v>
      </c>
      <c r="I4881" s="533" t="str">
        <f t="shared" si="4579"/>
        <v>Ductile-iron pipes</v>
      </c>
      <c r="J4881" s="533" t="str">
        <f t="shared" si="4580"/>
        <v>Ductile-iron pipes</v>
      </c>
      <c r="K4881" s="95"/>
      <c r="L4881" s="95" t="s">
        <v>638</v>
      </c>
      <c r="M4881" s="131"/>
      <c r="N4881" s="367"/>
      <c r="O4881" s="302">
        <v>0</v>
      </c>
      <c r="P4881" s="373"/>
      <c r="Q4881" s="373"/>
    </row>
    <row r="4882" spans="1:18" ht="15.75">
      <c r="A4882" s="533" t="s">
        <v>2784</v>
      </c>
      <c r="B4882" s="533">
        <v>22</v>
      </c>
      <c r="C4882" s="533" t="s">
        <v>588</v>
      </c>
      <c r="D4882" s="572" t="s">
        <v>2008</v>
      </c>
      <c r="E4882" s="571" t="str">
        <f t="shared" si="4569"/>
        <v xml:space="preserve"> SANITARY WASTE AND VENT PIPING</v>
      </c>
      <c r="F4882" s="533" t="str">
        <f t="shared" si="4561"/>
        <v>ME</v>
      </c>
      <c r="G4882" s="533" t="s">
        <v>2722</v>
      </c>
      <c r="H4882" s="533">
        <v>765</v>
      </c>
      <c r="I4882" s="533" t="str">
        <f>I4880</f>
        <v>Aboveground / Underground , Soil, Waste Force Mains</v>
      </c>
      <c r="J4882" s="533" t="str">
        <f>J4880</f>
        <v>Aboveground / Underground , Soil, Waste Force Mains</v>
      </c>
      <c r="K4882" s="95" t="s">
        <v>17</v>
      </c>
      <c r="L4882" s="95" t="s">
        <v>558</v>
      </c>
      <c r="M4882" s="95">
        <v>15</v>
      </c>
      <c r="N4882" s="367" t="s">
        <v>95</v>
      </c>
      <c r="O4882" s="302">
        <v>28</v>
      </c>
      <c r="P4882" s="373">
        <v>420</v>
      </c>
      <c r="Q4882" s="25">
        <f>O4882</f>
        <v>28</v>
      </c>
      <c r="R4882" s="729">
        <f>P4882</f>
        <v>420</v>
      </c>
    </row>
    <row r="4883" spans="1:18" ht="15.75">
      <c r="A4883" s="533" t="s">
        <v>2784</v>
      </c>
      <c r="B4883" s="533">
        <v>22</v>
      </c>
      <c r="C4883" s="533" t="s">
        <v>588</v>
      </c>
      <c r="D4883" s="572" t="s">
        <v>2008</v>
      </c>
      <c r="E4883" s="571" t="str">
        <f t="shared" si="4569"/>
        <v xml:space="preserve"> SANITARY WASTE AND VENT PIPING</v>
      </c>
      <c r="F4883" s="533" t="str">
        <f t="shared" si="4561"/>
        <v>ME</v>
      </c>
      <c r="G4883" s="533" t="s">
        <v>2725</v>
      </c>
      <c r="H4883" s="533">
        <v>766</v>
      </c>
      <c r="I4883" s="533" t="str">
        <f t="shared" ref="I4883:I4884" si="4581">L4883</f>
        <v>Aboveground , Storm Drainage Piping</v>
      </c>
      <c r="J4883" s="533" t="str">
        <f t="shared" ref="J4883:J4884" si="4582">L4883</f>
        <v>Aboveground , Storm Drainage Piping</v>
      </c>
      <c r="K4883" s="95"/>
      <c r="L4883" s="95" t="s">
        <v>639</v>
      </c>
      <c r="M4883" s="131"/>
      <c r="N4883" s="367"/>
      <c r="O4883" s="302">
        <v>0</v>
      </c>
      <c r="P4883" s="373"/>
      <c r="Q4883" s="373"/>
    </row>
    <row r="4884" spans="1:18" ht="15.75">
      <c r="A4884" s="533" t="s">
        <v>2784</v>
      </c>
      <c r="B4884" s="533">
        <v>22</v>
      </c>
      <c r="C4884" s="533" t="s">
        <v>588</v>
      </c>
      <c r="D4884" s="572" t="s">
        <v>2008</v>
      </c>
      <c r="E4884" s="571" t="str">
        <f t="shared" si="4569"/>
        <v xml:space="preserve"> SANITARY WASTE AND VENT PIPING</v>
      </c>
      <c r="F4884" s="533" t="str">
        <f t="shared" si="4561"/>
        <v>ME</v>
      </c>
      <c r="G4884" s="533" t="s">
        <v>2725</v>
      </c>
      <c r="H4884" s="533">
        <v>767</v>
      </c>
      <c r="I4884" s="533" t="str">
        <f t="shared" si="4581"/>
        <v>PVC pipes</v>
      </c>
      <c r="J4884" s="533" t="str">
        <f t="shared" si="4582"/>
        <v>PVC pipes</v>
      </c>
      <c r="K4884" s="95"/>
      <c r="L4884" s="95" t="s">
        <v>634</v>
      </c>
      <c r="M4884" s="131"/>
      <c r="N4884" s="367"/>
      <c r="O4884" s="302">
        <v>0</v>
      </c>
      <c r="P4884" s="373"/>
      <c r="Q4884" s="373"/>
    </row>
    <row r="4885" spans="1:18" ht="15.75">
      <c r="A4885" s="533" t="s">
        <v>2784</v>
      </c>
      <c r="B4885" s="533">
        <v>22</v>
      </c>
      <c r="C4885" s="533" t="s">
        <v>588</v>
      </c>
      <c r="D4885" s="572" t="s">
        <v>2008</v>
      </c>
      <c r="E4885" s="571" t="str">
        <f t="shared" si="4569"/>
        <v xml:space="preserve"> SANITARY WASTE AND VENT PIPING</v>
      </c>
      <c r="F4885" s="533" t="str">
        <f t="shared" si="4561"/>
        <v>ME</v>
      </c>
      <c r="G4885" s="533" t="s">
        <v>2722</v>
      </c>
      <c r="H4885" s="533">
        <v>768</v>
      </c>
      <c r="I4885" s="533" t="str">
        <f t="shared" ref="I4885:J4885" si="4583">I4883</f>
        <v>Aboveground , Storm Drainage Piping</v>
      </c>
      <c r="J4885" s="533" t="str">
        <f t="shared" si="4583"/>
        <v>Aboveground , Storm Drainage Piping</v>
      </c>
      <c r="K4885" s="95" t="s">
        <v>19</v>
      </c>
      <c r="L4885" s="95" t="s">
        <v>558</v>
      </c>
      <c r="M4885" s="95">
        <v>76</v>
      </c>
      <c r="N4885" s="367" t="s">
        <v>95</v>
      </c>
      <c r="O4885" s="302">
        <v>18</v>
      </c>
      <c r="P4885" s="373">
        <v>1368</v>
      </c>
      <c r="Q4885" s="25">
        <f t="shared" ref="Q4885:Q4887" si="4584">O4885</f>
        <v>18</v>
      </c>
      <c r="R4885" s="729">
        <f t="shared" ref="R4885:R4887" si="4585">P4885</f>
        <v>1368</v>
      </c>
    </row>
    <row r="4886" spans="1:18" ht="15.75">
      <c r="A4886" s="533" t="s">
        <v>2784</v>
      </c>
      <c r="B4886" s="533">
        <v>22</v>
      </c>
      <c r="C4886" s="533" t="s">
        <v>588</v>
      </c>
      <c r="D4886" s="572" t="s">
        <v>2008</v>
      </c>
      <c r="E4886" s="571" t="str">
        <f t="shared" si="4569"/>
        <v xml:space="preserve"> SANITARY WASTE AND VENT PIPING</v>
      </c>
      <c r="F4886" s="533" t="str">
        <f t="shared" si="4561"/>
        <v>ME</v>
      </c>
      <c r="G4886" s="533" t="s">
        <v>2722</v>
      </c>
      <c r="H4886" s="533">
        <v>769</v>
      </c>
      <c r="I4886" s="533" t="str">
        <f t="shared" ref="I4886:J4886" si="4586">I4884</f>
        <v>PVC pipes</v>
      </c>
      <c r="J4886" s="533" t="str">
        <f t="shared" si="4586"/>
        <v>PVC pipes</v>
      </c>
      <c r="K4886" s="95" t="s">
        <v>20</v>
      </c>
      <c r="L4886" s="95" t="s">
        <v>560</v>
      </c>
      <c r="M4886" s="95">
        <v>81</v>
      </c>
      <c r="N4886" s="367" t="s">
        <v>95</v>
      </c>
      <c r="O4886" s="302">
        <v>20</v>
      </c>
      <c r="P4886" s="373">
        <v>1620</v>
      </c>
      <c r="Q4886" s="25">
        <f t="shared" si="4584"/>
        <v>20</v>
      </c>
      <c r="R4886" s="729">
        <f t="shared" si="4585"/>
        <v>1620</v>
      </c>
    </row>
    <row r="4887" spans="1:18" ht="15.75">
      <c r="A4887" s="533" t="s">
        <v>2784</v>
      </c>
      <c r="B4887" s="533">
        <v>22</v>
      </c>
      <c r="C4887" s="533" t="s">
        <v>588</v>
      </c>
      <c r="D4887" s="572" t="s">
        <v>2008</v>
      </c>
      <c r="E4887" s="571" t="str">
        <f t="shared" si="4569"/>
        <v xml:space="preserve"> SANITARY WASTE AND VENT PIPING</v>
      </c>
      <c r="F4887" s="533" t="str">
        <f t="shared" si="4561"/>
        <v>ME</v>
      </c>
      <c r="G4887" s="533" t="s">
        <v>2722</v>
      </c>
      <c r="H4887" s="533">
        <v>770</v>
      </c>
      <c r="I4887" s="533" t="str">
        <f t="shared" ref="I4887:J4887" si="4587">I4885</f>
        <v>Aboveground , Storm Drainage Piping</v>
      </c>
      <c r="J4887" s="533" t="str">
        <f t="shared" si="4587"/>
        <v>Aboveground , Storm Drainage Piping</v>
      </c>
      <c r="K4887" s="95" t="s">
        <v>21</v>
      </c>
      <c r="L4887" s="95" t="s">
        <v>632</v>
      </c>
      <c r="M4887" s="95">
        <v>19</v>
      </c>
      <c r="N4887" s="367" t="s">
        <v>95</v>
      </c>
      <c r="O4887" s="302">
        <v>23</v>
      </c>
      <c r="P4887" s="373">
        <v>437</v>
      </c>
      <c r="Q4887" s="25">
        <f t="shared" si="4584"/>
        <v>23</v>
      </c>
      <c r="R4887" s="729">
        <f t="shared" si="4585"/>
        <v>437</v>
      </c>
    </row>
    <row r="4888" spans="1:18" ht="15.75">
      <c r="A4888" s="533" t="s">
        <v>2784</v>
      </c>
      <c r="B4888" s="533">
        <v>22</v>
      </c>
      <c r="C4888" s="533" t="s">
        <v>588</v>
      </c>
      <c r="D4888" s="572" t="s">
        <v>2010</v>
      </c>
      <c r="E4888" s="571" t="s">
        <v>1255</v>
      </c>
      <c r="F4888" s="533" t="s">
        <v>1821</v>
      </c>
      <c r="G4888" s="533" t="s">
        <v>2725</v>
      </c>
      <c r="H4888" s="533">
        <v>771</v>
      </c>
      <c r="I4888" s="533" t="str">
        <f t="shared" ref="I4888:I4889" si="4588">L4888</f>
        <v>22112 - SANITARY WATER PIPING SPECIALTIES</v>
      </c>
      <c r="J4888" s="533" t="str">
        <f t="shared" ref="J4888:J4889" si="4589">L4888</f>
        <v>22112 - SANITARY WATER PIPING SPECIALTIES</v>
      </c>
      <c r="K4888" s="131"/>
      <c r="L4888" s="131" t="s">
        <v>640</v>
      </c>
      <c r="M4888" s="131"/>
      <c r="N4888" s="466"/>
      <c r="O4888" s="139">
        <v>0</v>
      </c>
      <c r="P4888" s="373"/>
      <c r="Q4888" s="373"/>
    </row>
    <row r="4889" spans="1:18" ht="16.5" thickBot="1">
      <c r="A4889" s="533" t="s">
        <v>2784</v>
      </c>
      <c r="B4889" s="533">
        <v>22</v>
      </c>
      <c r="C4889" s="533" t="s">
        <v>588</v>
      </c>
      <c r="D4889" s="572" t="s">
        <v>2010</v>
      </c>
      <c r="E4889" s="571" t="str">
        <f t="shared" ref="E4889:E4902" si="4590">E4888</f>
        <v xml:space="preserve"> SANITARY WATER PIPING SPECIALTIES</v>
      </c>
      <c r="F4889" s="533" t="s">
        <v>1821</v>
      </c>
      <c r="G4889" s="533" t="s">
        <v>2725</v>
      </c>
      <c r="H4889" s="533">
        <v>772</v>
      </c>
      <c r="I4889" s="533" t="str">
        <f t="shared" si="4588"/>
        <v>Floor drains</v>
      </c>
      <c r="J4889" s="533" t="str">
        <f t="shared" si="4589"/>
        <v>Floor drains</v>
      </c>
      <c r="K4889" s="95"/>
      <c r="L4889" s="95" t="s">
        <v>641</v>
      </c>
      <c r="M4889" s="131"/>
      <c r="N4889" s="367"/>
      <c r="O4889" s="302">
        <v>0</v>
      </c>
      <c r="P4889" s="373"/>
      <c r="Q4889" s="373"/>
    </row>
    <row r="4890" spans="1:18" ht="16.5" thickBot="1">
      <c r="A4890" s="533" t="s">
        <v>2784</v>
      </c>
      <c r="B4890" s="533">
        <v>22</v>
      </c>
      <c r="C4890" s="533" t="s">
        <v>588</v>
      </c>
      <c r="D4890" s="572" t="s">
        <v>2010</v>
      </c>
      <c r="E4890" s="571" t="str">
        <f t="shared" si="4590"/>
        <v xml:space="preserve"> SANITARY WATER PIPING SPECIALTIES</v>
      </c>
      <c r="F4890" s="533" t="s">
        <v>1821</v>
      </c>
      <c r="G4890" s="533" t="s">
        <v>2722</v>
      </c>
      <c r="H4890" s="533">
        <v>773</v>
      </c>
      <c r="I4890" s="533" t="str">
        <f t="shared" ref="I4890:J4890" si="4591">I4888</f>
        <v>22112 - SANITARY WATER PIPING SPECIALTIES</v>
      </c>
      <c r="J4890" s="533" t="str">
        <f t="shared" si="4591"/>
        <v>22112 - SANITARY WATER PIPING SPECIALTIES</v>
      </c>
      <c r="K4890" s="95" t="s">
        <v>45</v>
      </c>
      <c r="L4890" s="95" t="s">
        <v>642</v>
      </c>
      <c r="M4890" s="95">
        <v>18</v>
      </c>
      <c r="N4890" s="463" t="s">
        <v>39</v>
      </c>
      <c r="O4890" s="302">
        <v>69</v>
      </c>
      <c r="P4890" s="373">
        <v>1242</v>
      </c>
      <c r="Q4890" s="25">
        <f t="shared" ref="Q4890:Q4891" si="4592">O4890</f>
        <v>69</v>
      </c>
      <c r="R4890" s="729">
        <f t="shared" ref="R4890:R4891" si="4593">P4890</f>
        <v>1242</v>
      </c>
    </row>
    <row r="4891" spans="1:18" ht="15.75">
      <c r="A4891" s="533" t="s">
        <v>2784</v>
      </c>
      <c r="B4891" s="533">
        <v>22</v>
      </c>
      <c r="C4891" s="533" t="s">
        <v>588</v>
      </c>
      <c r="D4891" s="572" t="s">
        <v>2010</v>
      </c>
      <c r="E4891" s="571" t="str">
        <f t="shared" si="4590"/>
        <v xml:space="preserve"> SANITARY WATER PIPING SPECIALTIES</v>
      </c>
      <c r="F4891" s="533" t="s">
        <v>1821</v>
      </c>
      <c r="G4891" s="533" t="s">
        <v>2722</v>
      </c>
      <c r="H4891" s="533">
        <v>774</v>
      </c>
      <c r="I4891" s="533" t="str">
        <f t="shared" ref="I4891:J4891" si="4594">I4889</f>
        <v>Floor drains</v>
      </c>
      <c r="J4891" s="533" t="str">
        <f t="shared" si="4594"/>
        <v>Floor drains</v>
      </c>
      <c r="K4891" s="264" t="s">
        <v>48</v>
      </c>
      <c r="L4891" s="264" t="s">
        <v>643</v>
      </c>
      <c r="M4891" s="264">
        <v>6</v>
      </c>
      <c r="N4891" s="368" t="s">
        <v>39</v>
      </c>
      <c r="O4891" s="467"/>
      <c r="P4891" s="373">
        <v>0</v>
      </c>
      <c r="Q4891" s="25">
        <f t="shared" si="4592"/>
        <v>0</v>
      </c>
      <c r="R4891" s="729">
        <f t="shared" si="4593"/>
        <v>0</v>
      </c>
    </row>
    <row r="4892" spans="1:18" ht="15.75">
      <c r="A4892" s="533" t="s">
        <v>2784</v>
      </c>
      <c r="B4892" s="533">
        <v>22</v>
      </c>
      <c r="C4892" s="533" t="s">
        <v>588</v>
      </c>
      <c r="D4892" s="572" t="s">
        <v>2010</v>
      </c>
      <c r="E4892" s="571" t="str">
        <f t="shared" si="4590"/>
        <v xml:space="preserve"> SANITARY WATER PIPING SPECIALTIES</v>
      </c>
      <c r="F4892" s="533" t="s">
        <v>1821</v>
      </c>
      <c r="G4892" s="533" t="s">
        <v>2725</v>
      </c>
      <c r="H4892" s="533">
        <v>775</v>
      </c>
      <c r="I4892" s="533" t="str">
        <f>L4892</f>
        <v>Floor cleanouts</v>
      </c>
      <c r="J4892" s="533" t="str">
        <f>L4892</f>
        <v>Floor cleanouts</v>
      </c>
      <c r="K4892" s="95"/>
      <c r="L4892" s="95" t="s">
        <v>644</v>
      </c>
      <c r="M4892" s="131"/>
      <c r="N4892" s="367"/>
      <c r="O4892" s="302">
        <v>0</v>
      </c>
      <c r="P4892" s="373"/>
      <c r="Q4892" s="373"/>
    </row>
    <row r="4893" spans="1:18" ht="15.75">
      <c r="A4893" s="533" t="s">
        <v>2784</v>
      </c>
      <c r="B4893" s="533">
        <v>22</v>
      </c>
      <c r="C4893" s="533" t="s">
        <v>588</v>
      </c>
      <c r="D4893" s="572" t="s">
        <v>2010</v>
      </c>
      <c r="E4893" s="571" t="str">
        <f t="shared" si="4590"/>
        <v xml:space="preserve"> SANITARY WATER PIPING SPECIALTIES</v>
      </c>
      <c r="F4893" s="533" t="s">
        <v>1821</v>
      </c>
      <c r="G4893" s="533" t="s">
        <v>2722</v>
      </c>
      <c r="H4893" s="533">
        <v>776</v>
      </c>
      <c r="I4893" s="533" t="str">
        <f t="shared" ref="I4893:J4893" si="4595">I4891</f>
        <v>Floor drains</v>
      </c>
      <c r="J4893" s="533" t="str">
        <f t="shared" si="4595"/>
        <v>Floor drains</v>
      </c>
      <c r="K4893" s="264" t="s">
        <v>48</v>
      </c>
      <c r="L4893" s="468" t="s">
        <v>645</v>
      </c>
      <c r="M4893" s="468">
        <v>5</v>
      </c>
      <c r="N4893" s="469" t="s">
        <v>39</v>
      </c>
      <c r="O4893" s="470">
        <v>0</v>
      </c>
      <c r="P4893" s="375">
        <v>0</v>
      </c>
      <c r="Q4893" s="25">
        <f t="shared" ref="Q4893:Q4895" si="4596">O4893</f>
        <v>0</v>
      </c>
      <c r="R4893" s="729">
        <f t="shared" ref="R4893:R4895" si="4597">P4893</f>
        <v>0</v>
      </c>
    </row>
    <row r="4894" spans="1:18" ht="15.75">
      <c r="A4894" s="533" t="s">
        <v>2784</v>
      </c>
      <c r="B4894" s="533">
        <v>22</v>
      </c>
      <c r="C4894" s="533" t="s">
        <v>588</v>
      </c>
      <c r="D4894" s="572" t="s">
        <v>2010</v>
      </c>
      <c r="E4894" s="571" t="str">
        <f t="shared" si="4590"/>
        <v xml:space="preserve"> SANITARY WATER PIPING SPECIALTIES</v>
      </c>
      <c r="F4894" s="533" t="s">
        <v>1821</v>
      </c>
      <c r="G4894" s="533" t="s">
        <v>2722</v>
      </c>
      <c r="H4894" s="533">
        <v>777</v>
      </c>
      <c r="I4894" s="533" t="str">
        <f t="shared" ref="I4894:J4894" si="4598">I4892</f>
        <v>Floor cleanouts</v>
      </c>
      <c r="J4894" s="533" t="str">
        <f t="shared" si="4598"/>
        <v>Floor cleanouts</v>
      </c>
      <c r="K4894" s="95" t="s">
        <v>48</v>
      </c>
      <c r="L4894" s="95" t="s">
        <v>646</v>
      </c>
      <c r="M4894" s="95">
        <v>4</v>
      </c>
      <c r="N4894" s="464" t="s">
        <v>39</v>
      </c>
      <c r="O4894" s="302">
        <v>69</v>
      </c>
      <c r="P4894" s="373">
        <v>276</v>
      </c>
      <c r="Q4894" s="25">
        <f t="shared" si="4596"/>
        <v>69</v>
      </c>
      <c r="R4894" s="729">
        <f t="shared" si="4597"/>
        <v>276</v>
      </c>
    </row>
    <row r="4895" spans="1:18" ht="15.75">
      <c r="A4895" s="533" t="s">
        <v>2784</v>
      </c>
      <c r="B4895" s="533">
        <v>22</v>
      </c>
      <c r="C4895" s="533" t="s">
        <v>588</v>
      </c>
      <c r="D4895" s="572" t="s">
        <v>2010</v>
      </c>
      <c r="E4895" s="571" t="str">
        <f t="shared" si="4590"/>
        <v xml:space="preserve"> SANITARY WATER PIPING SPECIALTIES</v>
      </c>
      <c r="F4895" s="533" t="s">
        <v>1821</v>
      </c>
      <c r="G4895" s="533" t="s">
        <v>2722</v>
      </c>
      <c r="H4895" s="533">
        <v>778</v>
      </c>
      <c r="I4895" s="533" t="str">
        <f t="shared" ref="I4895:J4895" si="4599">I4893</f>
        <v>Floor drains</v>
      </c>
      <c r="J4895" s="533" t="str">
        <f t="shared" si="4599"/>
        <v>Floor drains</v>
      </c>
      <c r="K4895" s="95" t="s">
        <v>13</v>
      </c>
      <c r="L4895" s="95" t="s">
        <v>647</v>
      </c>
      <c r="M4895" s="95">
        <v>1</v>
      </c>
      <c r="N4895" s="367" t="s">
        <v>2</v>
      </c>
      <c r="O4895" s="465">
        <v>250</v>
      </c>
      <c r="P4895" s="373">
        <v>250</v>
      </c>
      <c r="Q4895" s="25">
        <f t="shared" si="4596"/>
        <v>250</v>
      </c>
      <c r="R4895" s="729">
        <f t="shared" si="4597"/>
        <v>250</v>
      </c>
    </row>
    <row r="4896" spans="1:18" ht="15.75">
      <c r="A4896" s="533" t="s">
        <v>2784</v>
      </c>
      <c r="B4896" s="533">
        <v>22</v>
      </c>
      <c r="C4896" s="533" t="s">
        <v>588</v>
      </c>
      <c r="D4896" s="572" t="s">
        <v>2010</v>
      </c>
      <c r="E4896" s="571" t="str">
        <f t="shared" si="4590"/>
        <v xml:space="preserve"> SANITARY WATER PIPING SPECIALTIES</v>
      </c>
      <c r="F4896" s="533" t="s">
        <v>1821</v>
      </c>
      <c r="G4896" s="533" t="s">
        <v>2725</v>
      </c>
      <c r="H4896" s="533">
        <v>779</v>
      </c>
      <c r="I4896" s="533" t="str">
        <f>L4896</f>
        <v>Roof drains</v>
      </c>
      <c r="J4896" s="533" t="str">
        <f>L4896</f>
        <v>Roof drains</v>
      </c>
      <c r="K4896" s="95"/>
      <c r="L4896" s="95" t="s">
        <v>648</v>
      </c>
      <c r="M4896" s="131"/>
      <c r="N4896" s="367"/>
      <c r="O4896" s="302">
        <v>0</v>
      </c>
      <c r="P4896" s="373"/>
      <c r="Q4896" s="373"/>
    </row>
    <row r="4897" spans="1:18" ht="15.75">
      <c r="A4897" s="533" t="s">
        <v>2784</v>
      </c>
      <c r="B4897" s="533">
        <v>22</v>
      </c>
      <c r="C4897" s="533" t="s">
        <v>588</v>
      </c>
      <c r="D4897" s="572" t="s">
        <v>2010</v>
      </c>
      <c r="E4897" s="571" t="str">
        <f t="shared" si="4590"/>
        <v xml:space="preserve"> SANITARY WATER PIPING SPECIALTIES</v>
      </c>
      <c r="F4897" s="533" t="s">
        <v>1821</v>
      </c>
      <c r="G4897" s="533" t="s">
        <v>2722</v>
      </c>
      <c r="H4897" s="533">
        <v>780</v>
      </c>
      <c r="I4897" s="533" t="str">
        <f t="shared" ref="I4897:J4897" si="4600">I4895</f>
        <v>Floor drains</v>
      </c>
      <c r="J4897" s="533" t="str">
        <f t="shared" si="4600"/>
        <v>Floor drains</v>
      </c>
      <c r="K4897" s="95" t="s">
        <v>15</v>
      </c>
      <c r="L4897" s="95" t="s">
        <v>649</v>
      </c>
      <c r="M4897" s="95">
        <v>10</v>
      </c>
      <c r="N4897" s="367" t="s">
        <v>39</v>
      </c>
      <c r="O4897" s="302">
        <v>100</v>
      </c>
      <c r="P4897" s="373">
        <v>1000</v>
      </c>
      <c r="Q4897" s="25">
        <f t="shared" ref="Q4897:Q4898" si="4601">O4897</f>
        <v>100</v>
      </c>
      <c r="R4897" s="729">
        <f t="shared" ref="R4897:R4898" si="4602">P4897</f>
        <v>1000</v>
      </c>
    </row>
    <row r="4898" spans="1:18" ht="15.75">
      <c r="A4898" s="533" t="s">
        <v>2784</v>
      </c>
      <c r="B4898" s="533">
        <v>22</v>
      </c>
      <c r="C4898" s="533" t="s">
        <v>588</v>
      </c>
      <c r="D4898" s="572" t="s">
        <v>2010</v>
      </c>
      <c r="E4898" s="571" t="str">
        <f t="shared" si="4590"/>
        <v xml:space="preserve"> SANITARY WATER PIPING SPECIALTIES</v>
      </c>
      <c r="F4898" s="533" t="s">
        <v>1821</v>
      </c>
      <c r="G4898" s="533" t="s">
        <v>2722</v>
      </c>
      <c r="H4898" s="533">
        <v>781</v>
      </c>
      <c r="I4898" s="533" t="str">
        <f t="shared" ref="I4898:J4898" si="4603">I4896</f>
        <v>Roof drains</v>
      </c>
      <c r="J4898" s="533" t="str">
        <f t="shared" si="4603"/>
        <v>Roof drains</v>
      </c>
      <c r="K4898" s="95" t="s">
        <v>17</v>
      </c>
      <c r="L4898" s="95" t="s">
        <v>650</v>
      </c>
      <c r="M4898" s="95">
        <v>4</v>
      </c>
      <c r="N4898" s="367" t="s">
        <v>39</v>
      </c>
      <c r="O4898" s="302">
        <v>175</v>
      </c>
      <c r="P4898" s="373">
        <v>700</v>
      </c>
      <c r="Q4898" s="25">
        <f t="shared" si="4601"/>
        <v>175</v>
      </c>
      <c r="R4898" s="729">
        <f t="shared" si="4602"/>
        <v>700</v>
      </c>
    </row>
    <row r="4899" spans="1:18" ht="16.5" thickBot="1">
      <c r="A4899" s="533" t="s">
        <v>2784</v>
      </c>
      <c r="B4899" s="533">
        <v>22</v>
      </c>
      <c r="C4899" s="533" t="s">
        <v>588</v>
      </c>
      <c r="D4899" s="572" t="s">
        <v>2010</v>
      </c>
      <c r="E4899" s="571" t="str">
        <f t="shared" si="4590"/>
        <v xml:space="preserve"> SANITARY WATER PIPING SPECIALTIES</v>
      </c>
      <c r="F4899" s="533" t="s">
        <v>1821</v>
      </c>
      <c r="G4899" s="533" t="s">
        <v>2725</v>
      </c>
      <c r="H4899" s="533">
        <v>782</v>
      </c>
      <c r="I4899" s="533" t="str">
        <f>L4899</f>
        <v>Balcony drains</v>
      </c>
      <c r="J4899" s="533" t="str">
        <f>L4899</f>
        <v>Balcony drains</v>
      </c>
      <c r="K4899" s="95"/>
      <c r="L4899" s="95" t="s">
        <v>651</v>
      </c>
      <c r="M4899" s="131"/>
      <c r="N4899" s="367"/>
      <c r="O4899" s="302">
        <v>0</v>
      </c>
      <c r="P4899" s="373"/>
      <c r="Q4899" s="373"/>
    </row>
    <row r="4900" spans="1:18" ht="16.5" thickBot="1">
      <c r="A4900" s="533" t="s">
        <v>2784</v>
      </c>
      <c r="B4900" s="533">
        <v>22</v>
      </c>
      <c r="C4900" s="533" t="s">
        <v>588</v>
      </c>
      <c r="D4900" s="572" t="s">
        <v>2010</v>
      </c>
      <c r="E4900" s="571" t="str">
        <f t="shared" si="4590"/>
        <v xml:space="preserve"> SANITARY WATER PIPING SPECIALTIES</v>
      </c>
      <c r="F4900" s="533" t="s">
        <v>1821</v>
      </c>
      <c r="G4900" s="533" t="s">
        <v>2722</v>
      </c>
      <c r="H4900" s="533">
        <v>783</v>
      </c>
      <c r="I4900" s="533" t="str">
        <f>I4898</f>
        <v>Roof drains</v>
      </c>
      <c r="J4900" s="533" t="str">
        <f>J4898</f>
        <v>Roof drains</v>
      </c>
      <c r="K4900" s="95" t="s">
        <v>19</v>
      </c>
      <c r="L4900" s="95" t="s">
        <v>652</v>
      </c>
      <c r="M4900" s="95">
        <v>6</v>
      </c>
      <c r="N4900" s="463" t="s">
        <v>39</v>
      </c>
      <c r="O4900" s="302">
        <v>69</v>
      </c>
      <c r="P4900" s="373">
        <v>414</v>
      </c>
      <c r="Q4900" s="25">
        <f>O4900</f>
        <v>69</v>
      </c>
      <c r="R4900" s="729">
        <f>P4900</f>
        <v>414</v>
      </c>
    </row>
    <row r="4901" spans="1:18" ht="15.75">
      <c r="A4901" s="533" t="s">
        <v>2784</v>
      </c>
      <c r="B4901" s="533">
        <v>22</v>
      </c>
      <c r="C4901" s="533" t="s">
        <v>588</v>
      </c>
      <c r="D4901" s="572" t="s">
        <v>2010</v>
      </c>
      <c r="E4901" s="571" t="str">
        <f t="shared" si="4590"/>
        <v xml:space="preserve"> SANITARY WATER PIPING SPECIALTIES</v>
      </c>
      <c r="F4901" s="533" t="s">
        <v>1821</v>
      </c>
      <c r="G4901" s="533" t="s">
        <v>2725</v>
      </c>
      <c r="H4901" s="533">
        <v>784</v>
      </c>
      <c r="I4901" s="533" t="str">
        <f>L4901</f>
        <v>Terrace drains</v>
      </c>
      <c r="J4901" s="533" t="str">
        <f>L4901</f>
        <v>Terrace drains</v>
      </c>
      <c r="K4901" s="95"/>
      <c r="L4901" s="95" t="s">
        <v>653</v>
      </c>
      <c r="M4901" s="131"/>
      <c r="N4901" s="367"/>
      <c r="O4901" s="302">
        <v>0</v>
      </c>
      <c r="P4901" s="373"/>
      <c r="Q4901" s="373"/>
    </row>
    <row r="4902" spans="1:18" ht="15.75">
      <c r="A4902" s="533" t="s">
        <v>2784</v>
      </c>
      <c r="B4902" s="533">
        <v>22</v>
      </c>
      <c r="C4902" s="533" t="s">
        <v>588</v>
      </c>
      <c r="D4902" s="572" t="s">
        <v>2010</v>
      </c>
      <c r="E4902" s="571" t="str">
        <f t="shared" si="4590"/>
        <v xml:space="preserve"> SANITARY WATER PIPING SPECIALTIES</v>
      </c>
      <c r="F4902" s="533" t="s">
        <v>1821</v>
      </c>
      <c r="G4902" s="533" t="s">
        <v>2722</v>
      </c>
      <c r="H4902" s="533">
        <v>785</v>
      </c>
      <c r="I4902" s="533" t="str">
        <f>I4900</f>
        <v>Roof drains</v>
      </c>
      <c r="J4902" s="533" t="str">
        <f>J4900</f>
        <v>Roof drains</v>
      </c>
      <c r="K4902" s="95" t="s">
        <v>20</v>
      </c>
      <c r="L4902" s="95" t="s">
        <v>654</v>
      </c>
      <c r="M4902" s="95">
        <v>7</v>
      </c>
      <c r="N4902" s="367" t="s">
        <v>39</v>
      </c>
      <c r="O4902" s="302">
        <v>69</v>
      </c>
      <c r="P4902" s="373">
        <v>483</v>
      </c>
      <c r="Q4902" s="25">
        <f>O4902</f>
        <v>69</v>
      </c>
      <c r="R4902" s="729">
        <f>P4902</f>
        <v>483</v>
      </c>
    </row>
    <row r="4903" spans="1:18" ht="15.75">
      <c r="A4903" s="533" t="s">
        <v>2784</v>
      </c>
      <c r="B4903" s="533">
        <v>22</v>
      </c>
      <c r="C4903" s="533" t="s">
        <v>588</v>
      </c>
      <c r="D4903" s="572" t="s">
        <v>2018</v>
      </c>
      <c r="E4903" s="571" t="s">
        <v>1256</v>
      </c>
      <c r="F4903" s="533" t="str">
        <f t="shared" ref="F4903:F4913" si="4604">VLOOKUP(D:D,trade,3,FALSE)</f>
        <v>ME</v>
      </c>
      <c r="G4903" s="533" t="s">
        <v>2725</v>
      </c>
      <c r="H4903" s="533">
        <v>786</v>
      </c>
      <c r="I4903" s="533" t="str">
        <f t="shared" ref="I4903:I4904" si="4605">L4903</f>
        <v>221429 - SUMP PUMPS</v>
      </c>
      <c r="J4903" s="533" t="str">
        <f t="shared" ref="J4903:J4904" si="4606">L4903</f>
        <v>221429 - SUMP PUMPS</v>
      </c>
      <c r="K4903" s="95"/>
      <c r="L4903" s="95" t="s">
        <v>655</v>
      </c>
      <c r="M4903" s="131"/>
      <c r="N4903" s="367"/>
      <c r="O4903" s="302">
        <v>0</v>
      </c>
      <c r="P4903" s="373"/>
      <c r="Q4903" s="373"/>
    </row>
    <row r="4904" spans="1:18" ht="15.75">
      <c r="A4904" s="533" t="s">
        <v>2784</v>
      </c>
      <c r="B4904" s="533">
        <v>22</v>
      </c>
      <c r="C4904" s="533" t="s">
        <v>588</v>
      </c>
      <c r="D4904" s="572" t="s">
        <v>2018</v>
      </c>
      <c r="E4904" s="571" t="str">
        <f t="shared" ref="E4904:E4906" si="4607">E4903</f>
        <v xml:space="preserve"> SUMP PUMPS</v>
      </c>
      <c r="F4904" s="533" t="str">
        <f t="shared" si="4604"/>
        <v>ME</v>
      </c>
      <c r="G4904" s="533" t="s">
        <v>2725</v>
      </c>
      <c r="H4904" s="533">
        <v>787</v>
      </c>
      <c r="I4904" s="533" t="str">
        <f t="shared" si="4605"/>
        <v>Duplex sump pumps</v>
      </c>
      <c r="J4904" s="533" t="str">
        <f t="shared" si="4606"/>
        <v>Duplex sump pumps</v>
      </c>
      <c r="K4904" s="95"/>
      <c r="L4904" s="95" t="s">
        <v>656</v>
      </c>
      <c r="M4904" s="131"/>
      <c r="N4904" s="367"/>
      <c r="O4904" s="302">
        <v>0</v>
      </c>
      <c r="P4904" s="373"/>
      <c r="Q4904" s="373"/>
    </row>
    <row r="4905" spans="1:18" ht="15.75">
      <c r="A4905" s="533" t="s">
        <v>2784</v>
      </c>
      <c r="B4905" s="533">
        <v>22</v>
      </c>
      <c r="C4905" s="533" t="s">
        <v>588</v>
      </c>
      <c r="D4905" s="572" t="s">
        <v>2018</v>
      </c>
      <c r="E4905" s="571" t="str">
        <f t="shared" si="4607"/>
        <v xml:space="preserve"> SUMP PUMPS</v>
      </c>
      <c r="F4905" s="533" t="str">
        <f t="shared" si="4604"/>
        <v>ME</v>
      </c>
      <c r="G4905" s="533" t="s">
        <v>2722</v>
      </c>
      <c r="H4905" s="533">
        <v>788</v>
      </c>
      <c r="I4905" s="533" t="str">
        <f t="shared" ref="I4905:J4905" si="4608">I4903</f>
        <v>221429 - SUMP PUMPS</v>
      </c>
      <c r="J4905" s="533" t="str">
        <f t="shared" si="4608"/>
        <v>221429 - SUMP PUMPS</v>
      </c>
      <c r="K4905" s="95" t="s">
        <v>21</v>
      </c>
      <c r="L4905" s="95" t="s">
        <v>657</v>
      </c>
      <c r="M4905" s="95">
        <v>1</v>
      </c>
      <c r="N4905" s="367" t="s">
        <v>624</v>
      </c>
      <c r="O4905" s="302">
        <v>1063</v>
      </c>
      <c r="P4905" s="373">
        <v>1063</v>
      </c>
      <c r="Q4905" s="25">
        <f t="shared" ref="Q4905:Q4906" si="4609">O4905</f>
        <v>1063</v>
      </c>
      <c r="R4905" s="729">
        <f t="shared" ref="R4905:R4906" si="4610">P4905</f>
        <v>1063</v>
      </c>
    </row>
    <row r="4906" spans="1:18" ht="15.75">
      <c r="A4906" s="533" t="s">
        <v>2784</v>
      </c>
      <c r="B4906" s="533">
        <v>22</v>
      </c>
      <c r="C4906" s="533" t="s">
        <v>588</v>
      </c>
      <c r="D4906" s="572" t="s">
        <v>2018</v>
      </c>
      <c r="E4906" s="571" t="str">
        <f t="shared" si="4607"/>
        <v xml:space="preserve"> SUMP PUMPS</v>
      </c>
      <c r="F4906" s="533" t="str">
        <f t="shared" si="4604"/>
        <v>ME</v>
      </c>
      <c r="G4906" s="533" t="s">
        <v>2722</v>
      </c>
      <c r="H4906" s="533">
        <v>789</v>
      </c>
      <c r="I4906" s="533" t="str">
        <f t="shared" ref="I4906:J4906" si="4611">I4904</f>
        <v>Duplex sump pumps</v>
      </c>
      <c r="J4906" s="533" t="str">
        <f t="shared" si="4611"/>
        <v>Duplex sump pumps</v>
      </c>
      <c r="K4906" s="87" t="s">
        <v>45</v>
      </c>
      <c r="L4906" s="87" t="s">
        <v>658</v>
      </c>
      <c r="M4906" s="95">
        <v>1</v>
      </c>
      <c r="N4906" s="367" t="s">
        <v>2</v>
      </c>
      <c r="O4906" s="465">
        <v>313</v>
      </c>
      <c r="P4906" s="373">
        <v>313</v>
      </c>
      <c r="Q4906" s="25">
        <f t="shared" si="4609"/>
        <v>313</v>
      </c>
      <c r="R4906" s="729">
        <f t="shared" si="4610"/>
        <v>313</v>
      </c>
    </row>
    <row r="4907" spans="1:18" ht="15.75">
      <c r="A4907" s="533" t="s">
        <v>2784</v>
      </c>
      <c r="B4907" s="533">
        <v>22</v>
      </c>
      <c r="C4907" s="533" t="s">
        <v>588</v>
      </c>
      <c r="D4907" s="572" t="s">
        <v>2024</v>
      </c>
      <c r="E4907" s="571" t="s">
        <v>1257</v>
      </c>
      <c r="F4907" s="533" t="str">
        <f t="shared" si="4604"/>
        <v>ME</v>
      </c>
      <c r="G4907" s="533" t="s">
        <v>2725</v>
      </c>
      <c r="H4907" s="533">
        <v>790</v>
      </c>
      <c r="I4907" s="533" t="str">
        <f>L4907</f>
        <v>223100 - DOMESTIC WATER SOFTNERS</v>
      </c>
      <c r="J4907" s="533" t="str">
        <f>L4907</f>
        <v>223100 - DOMESTIC WATER SOFTNERS</v>
      </c>
      <c r="K4907" s="95"/>
      <c r="L4907" s="95" t="s">
        <v>659</v>
      </c>
      <c r="M4907" s="131"/>
      <c r="N4907" s="367"/>
      <c r="O4907" s="302">
        <v>0</v>
      </c>
      <c r="P4907" s="373"/>
      <c r="Q4907" s="373"/>
    </row>
    <row r="4908" spans="1:18" ht="15.75">
      <c r="A4908" s="533" t="s">
        <v>2784</v>
      </c>
      <c r="B4908" s="533">
        <v>22</v>
      </c>
      <c r="C4908" s="533" t="s">
        <v>588</v>
      </c>
      <c r="D4908" s="572" t="s">
        <v>2024</v>
      </c>
      <c r="E4908" s="571" t="str">
        <f>E4907</f>
        <v xml:space="preserve"> DOMESTIC WATER SOFTNERS</v>
      </c>
      <c r="F4908" s="533" t="str">
        <f t="shared" si="4604"/>
        <v>ME</v>
      </c>
      <c r="G4908" s="533" t="s">
        <v>2722</v>
      </c>
      <c r="H4908" s="533">
        <v>791</v>
      </c>
      <c r="I4908" s="533" t="str">
        <f>I4906</f>
        <v>Duplex sump pumps</v>
      </c>
      <c r="J4908" s="533" t="str">
        <f>J4906</f>
        <v>Duplex sump pumps</v>
      </c>
      <c r="K4908" s="95" t="s">
        <v>48</v>
      </c>
      <c r="L4908" s="95" t="s">
        <v>660</v>
      </c>
      <c r="M4908" s="95">
        <v>1</v>
      </c>
      <c r="N4908" s="367" t="s">
        <v>39</v>
      </c>
      <c r="O4908" s="302">
        <v>475</v>
      </c>
      <c r="P4908" s="373">
        <v>475</v>
      </c>
      <c r="Q4908" s="25">
        <f>O4908</f>
        <v>475</v>
      </c>
      <c r="R4908" s="729">
        <f>P4908</f>
        <v>475</v>
      </c>
    </row>
    <row r="4909" spans="1:18" ht="15.75">
      <c r="A4909" s="533" t="s">
        <v>2784</v>
      </c>
      <c r="B4909" s="533">
        <v>22</v>
      </c>
      <c r="C4909" s="533" t="s">
        <v>588</v>
      </c>
      <c r="D4909" s="572" t="s">
        <v>1304</v>
      </c>
      <c r="E4909" s="571" t="s">
        <v>1258</v>
      </c>
      <c r="F4909" s="533" t="str">
        <f t="shared" si="4604"/>
        <v>ME</v>
      </c>
      <c r="G4909" s="533" t="s">
        <v>2725</v>
      </c>
      <c r="H4909" s="533">
        <v>792</v>
      </c>
      <c r="I4909" s="533" t="str">
        <f t="shared" ref="I4909:I4910" si="4612">L4909</f>
        <v>223500- DOMESTIC WATER HEAT EXCHANGERS</v>
      </c>
      <c r="J4909" s="533" t="str">
        <f t="shared" ref="J4909:J4910" si="4613">L4909</f>
        <v>223500- DOMESTIC WATER HEAT EXCHANGERS</v>
      </c>
      <c r="K4909" s="95"/>
      <c r="L4909" s="95" t="s">
        <v>661</v>
      </c>
      <c r="M4909" s="131"/>
      <c r="N4909" s="367"/>
      <c r="O4909" s="302">
        <v>0</v>
      </c>
      <c r="P4909" s="373"/>
      <c r="Q4909" s="373"/>
    </row>
    <row r="4910" spans="1:18" ht="15.75">
      <c r="A4910" s="533" t="s">
        <v>2784</v>
      </c>
      <c r="B4910" s="533">
        <v>22</v>
      </c>
      <c r="C4910" s="533" t="s">
        <v>588</v>
      </c>
      <c r="D4910" s="572" t="s">
        <v>1304</v>
      </c>
      <c r="E4910" s="571" t="str">
        <f t="shared" ref="E4910:E4913" si="4614">E4909</f>
        <v xml:space="preserve"> DOMESTIC WATER HEAT EXCHANGERS</v>
      </c>
      <c r="F4910" s="533" t="str">
        <f t="shared" si="4604"/>
        <v>ME</v>
      </c>
      <c r="G4910" s="533" t="s">
        <v>2725</v>
      </c>
      <c r="H4910" s="533">
        <v>793</v>
      </c>
      <c r="I4910" s="533" t="str">
        <f t="shared" si="4612"/>
        <v>Large-capacity storage heat exchangers</v>
      </c>
      <c r="J4910" s="533" t="str">
        <f t="shared" si="4613"/>
        <v>Large-capacity storage heat exchangers</v>
      </c>
      <c r="K4910" s="95"/>
      <c r="L4910" s="95" t="s">
        <v>662</v>
      </c>
      <c r="M4910" s="131"/>
      <c r="N4910" s="367"/>
      <c r="O4910" s="302">
        <v>0</v>
      </c>
      <c r="P4910" s="373"/>
      <c r="Q4910" s="373"/>
    </row>
    <row r="4911" spans="1:18" ht="15.75">
      <c r="A4911" s="533" t="s">
        <v>2784</v>
      </c>
      <c r="B4911" s="533">
        <v>22</v>
      </c>
      <c r="C4911" s="533" t="s">
        <v>588</v>
      </c>
      <c r="D4911" s="572" t="s">
        <v>1304</v>
      </c>
      <c r="E4911" s="571" t="str">
        <f t="shared" si="4614"/>
        <v xml:space="preserve"> DOMESTIC WATER HEAT EXCHANGERS</v>
      </c>
      <c r="F4911" s="533" t="str">
        <f t="shared" si="4604"/>
        <v>ME</v>
      </c>
      <c r="G4911" s="533" t="s">
        <v>2722</v>
      </c>
      <c r="H4911" s="533">
        <v>794</v>
      </c>
      <c r="I4911" s="533" t="str">
        <f t="shared" ref="I4911:J4911" si="4615">I4909</f>
        <v>223500- DOMESTIC WATER HEAT EXCHANGERS</v>
      </c>
      <c r="J4911" s="533" t="str">
        <f t="shared" si="4615"/>
        <v>223500- DOMESTIC WATER HEAT EXCHANGERS</v>
      </c>
      <c r="K4911" s="264" t="s">
        <v>50</v>
      </c>
      <c r="L4911" s="264" t="s">
        <v>663</v>
      </c>
      <c r="M4911" s="264">
        <v>2</v>
      </c>
      <c r="N4911" s="368" t="s">
        <v>39</v>
      </c>
      <c r="O4911" s="467"/>
      <c r="P4911" s="373">
        <v>0</v>
      </c>
      <c r="Q4911" s="25">
        <f t="shared" ref="Q4911:Q4913" si="4616">O4911</f>
        <v>0</v>
      </c>
      <c r="R4911" s="729">
        <f t="shared" ref="R4911:R4913" si="4617">P4911</f>
        <v>0</v>
      </c>
    </row>
    <row r="4912" spans="1:18" ht="16.5" thickBot="1">
      <c r="A4912" s="533" t="s">
        <v>2784</v>
      </c>
      <c r="B4912" s="533">
        <v>22</v>
      </c>
      <c r="C4912" s="533" t="s">
        <v>588</v>
      </c>
      <c r="D4912" s="572" t="s">
        <v>1304</v>
      </c>
      <c r="E4912" s="571" t="str">
        <f t="shared" si="4614"/>
        <v xml:space="preserve"> DOMESTIC WATER HEAT EXCHANGERS</v>
      </c>
      <c r="F4912" s="533" t="str">
        <f t="shared" si="4604"/>
        <v>ME</v>
      </c>
      <c r="G4912" s="533" t="s">
        <v>2722</v>
      </c>
      <c r="H4912" s="533">
        <v>795</v>
      </c>
      <c r="I4912" s="533" t="str">
        <f t="shared" ref="I4912:J4912" si="4618">I4910</f>
        <v>Large-capacity storage heat exchangers</v>
      </c>
      <c r="J4912" s="533" t="str">
        <f t="shared" si="4618"/>
        <v>Large-capacity storage heat exchangers</v>
      </c>
      <c r="K4912" s="264" t="s">
        <v>76</v>
      </c>
      <c r="L4912" s="264" t="s">
        <v>664</v>
      </c>
      <c r="M4912" s="264">
        <v>2</v>
      </c>
      <c r="N4912" s="368" t="s">
        <v>39</v>
      </c>
      <c r="O4912" s="467"/>
      <c r="P4912" s="373">
        <v>0</v>
      </c>
      <c r="Q4912" s="25">
        <f t="shared" si="4616"/>
        <v>0</v>
      </c>
      <c r="R4912" s="729">
        <f t="shared" si="4617"/>
        <v>0</v>
      </c>
    </row>
    <row r="4913" spans="1:18" ht="16.5" thickBot="1">
      <c r="A4913" s="533" t="s">
        <v>2784</v>
      </c>
      <c r="B4913" s="533">
        <v>22</v>
      </c>
      <c r="C4913" s="533" t="s">
        <v>588</v>
      </c>
      <c r="D4913" s="572" t="s">
        <v>1304</v>
      </c>
      <c r="E4913" s="571" t="str">
        <f t="shared" si="4614"/>
        <v xml:space="preserve"> DOMESTIC WATER HEAT EXCHANGERS</v>
      </c>
      <c r="F4913" s="533" t="str">
        <f t="shared" si="4604"/>
        <v>ME</v>
      </c>
      <c r="G4913" s="533" t="s">
        <v>2722</v>
      </c>
      <c r="H4913" s="533">
        <v>796</v>
      </c>
      <c r="I4913" s="533" t="str">
        <f t="shared" ref="I4913:J4913" si="4619">I4911</f>
        <v>223500- DOMESTIC WATER HEAT EXCHANGERS</v>
      </c>
      <c r="J4913" s="533" t="str">
        <f t="shared" si="4619"/>
        <v>223500- DOMESTIC WATER HEAT EXCHANGERS</v>
      </c>
      <c r="K4913" s="95" t="s">
        <v>50</v>
      </c>
      <c r="L4913" s="95" t="s">
        <v>1195</v>
      </c>
      <c r="M4913" s="265">
        <v>10</v>
      </c>
      <c r="N4913" s="471" t="s">
        <v>39</v>
      </c>
      <c r="O4913" s="472">
        <v>300</v>
      </c>
      <c r="P4913" s="373">
        <v>3000</v>
      </c>
      <c r="Q4913" s="25">
        <f t="shared" si="4616"/>
        <v>300</v>
      </c>
      <c r="R4913" s="729">
        <f t="shared" si="4617"/>
        <v>3000</v>
      </c>
    </row>
    <row r="4914" spans="1:18" ht="15.75">
      <c r="A4914" s="533" t="s">
        <v>2784</v>
      </c>
      <c r="B4914" s="533">
        <v>22</v>
      </c>
      <c r="C4914" s="533" t="s">
        <v>588</v>
      </c>
      <c r="D4914" s="572" t="s">
        <v>2746</v>
      </c>
      <c r="E4914" s="571" t="s">
        <v>1259</v>
      </c>
      <c r="F4914" s="533" t="s">
        <v>1821</v>
      </c>
      <c r="G4914" s="533" t="s">
        <v>2725</v>
      </c>
      <c r="H4914" s="533">
        <v>797</v>
      </c>
      <c r="I4914" s="533" t="str">
        <f t="shared" ref="I4914:I4915" si="4620">L4914</f>
        <v>224000 - PLUMBING FIXTURES</v>
      </c>
      <c r="J4914" s="533" t="str">
        <f t="shared" ref="J4914:J4915" si="4621">L4914</f>
        <v>224000 - PLUMBING FIXTURES</v>
      </c>
      <c r="K4914" s="95"/>
      <c r="L4914" s="95" t="s">
        <v>665</v>
      </c>
      <c r="M4914" s="131"/>
      <c r="N4914" s="367"/>
      <c r="O4914" s="302">
        <v>0</v>
      </c>
      <c r="P4914" s="373"/>
      <c r="Q4914" s="373"/>
    </row>
    <row r="4915" spans="1:18" ht="16.5" thickBot="1">
      <c r="A4915" s="533" t="s">
        <v>2784</v>
      </c>
      <c r="B4915" s="533">
        <v>22</v>
      </c>
      <c r="C4915" s="533" t="s">
        <v>588</v>
      </c>
      <c r="D4915" s="572" t="s">
        <v>2746</v>
      </c>
      <c r="E4915" s="571" t="str">
        <f t="shared" ref="E4915:E4929" si="4622">E4914</f>
        <v xml:space="preserve"> PLUMBING FIXTURES</v>
      </c>
      <c r="F4915" s="533" t="s">
        <v>1821</v>
      </c>
      <c r="G4915" s="533" t="s">
        <v>2725</v>
      </c>
      <c r="H4915" s="533">
        <v>798</v>
      </c>
      <c r="I4915" s="533" t="str">
        <f t="shared" si="4620"/>
        <v>Lavatories</v>
      </c>
      <c r="J4915" s="533" t="str">
        <f t="shared" si="4621"/>
        <v>Lavatories</v>
      </c>
      <c r="K4915" s="95"/>
      <c r="L4915" s="95" t="s">
        <v>666</v>
      </c>
      <c r="M4915" s="131"/>
      <c r="N4915" s="367"/>
      <c r="O4915" s="302">
        <v>0</v>
      </c>
      <c r="P4915" s="373"/>
      <c r="Q4915" s="373"/>
    </row>
    <row r="4916" spans="1:18" ht="16.5" thickBot="1">
      <c r="A4916" s="533" t="s">
        <v>2784</v>
      </c>
      <c r="B4916" s="533">
        <v>22</v>
      </c>
      <c r="C4916" s="533" t="s">
        <v>588</v>
      </c>
      <c r="D4916" s="572" t="s">
        <v>2746</v>
      </c>
      <c r="E4916" s="571" t="str">
        <f t="shared" si="4622"/>
        <v xml:space="preserve"> PLUMBING FIXTURES</v>
      </c>
      <c r="F4916" s="533" t="s">
        <v>1821</v>
      </c>
      <c r="G4916" s="533" t="s">
        <v>2722</v>
      </c>
      <c r="H4916" s="533">
        <v>799</v>
      </c>
      <c r="I4916" s="533" t="str">
        <f t="shared" ref="I4916:J4916" si="4623">I4914</f>
        <v>224000 - PLUMBING FIXTURES</v>
      </c>
      <c r="J4916" s="533" t="str">
        <f t="shared" si="4623"/>
        <v>224000 - PLUMBING FIXTURES</v>
      </c>
      <c r="K4916" s="95" t="s">
        <v>13</v>
      </c>
      <c r="L4916" s="95" t="s">
        <v>667</v>
      </c>
      <c r="M4916" s="95">
        <v>8</v>
      </c>
      <c r="N4916" s="463" t="s">
        <v>39</v>
      </c>
      <c r="O4916" s="302">
        <v>238</v>
      </c>
      <c r="P4916" s="373">
        <v>1904</v>
      </c>
      <c r="Q4916" s="25">
        <f t="shared" ref="Q4916:Q4917" si="4624">O4916</f>
        <v>238</v>
      </c>
      <c r="R4916" s="729">
        <f t="shared" ref="R4916:R4917" si="4625">P4916</f>
        <v>1904</v>
      </c>
    </row>
    <row r="4917" spans="1:18" ht="15.75">
      <c r="A4917" s="533" t="s">
        <v>2784</v>
      </c>
      <c r="B4917" s="533">
        <v>22</v>
      </c>
      <c r="C4917" s="533" t="s">
        <v>588</v>
      </c>
      <c r="D4917" s="572" t="s">
        <v>2746</v>
      </c>
      <c r="E4917" s="571" t="str">
        <f t="shared" si="4622"/>
        <v xml:space="preserve"> PLUMBING FIXTURES</v>
      </c>
      <c r="F4917" s="533" t="s">
        <v>1821</v>
      </c>
      <c r="G4917" s="533" t="s">
        <v>2722</v>
      </c>
      <c r="H4917" s="533">
        <v>800</v>
      </c>
      <c r="I4917" s="533" t="str">
        <f t="shared" ref="I4917:J4917" si="4626">I4915</f>
        <v>Lavatories</v>
      </c>
      <c r="J4917" s="533" t="str">
        <f t="shared" si="4626"/>
        <v>Lavatories</v>
      </c>
      <c r="K4917" s="95" t="s">
        <v>15</v>
      </c>
      <c r="L4917" s="95" t="s">
        <v>668</v>
      </c>
      <c r="M4917" s="95">
        <v>1</v>
      </c>
      <c r="N4917" s="367" t="s">
        <v>39</v>
      </c>
      <c r="O4917" s="302">
        <v>300</v>
      </c>
      <c r="P4917" s="373">
        <v>300</v>
      </c>
      <c r="Q4917" s="25">
        <f t="shared" si="4624"/>
        <v>300</v>
      </c>
      <c r="R4917" s="729">
        <f t="shared" si="4625"/>
        <v>300</v>
      </c>
    </row>
    <row r="4918" spans="1:18" ht="15.75">
      <c r="A4918" s="533" t="s">
        <v>2784</v>
      </c>
      <c r="B4918" s="533">
        <v>22</v>
      </c>
      <c r="C4918" s="533" t="s">
        <v>588</v>
      </c>
      <c r="D4918" s="572" t="s">
        <v>2746</v>
      </c>
      <c r="E4918" s="571" t="str">
        <f t="shared" si="4622"/>
        <v xml:space="preserve"> PLUMBING FIXTURES</v>
      </c>
      <c r="F4918" s="533" t="s">
        <v>1821</v>
      </c>
      <c r="G4918" s="533" t="s">
        <v>2725</v>
      </c>
      <c r="H4918" s="533">
        <v>801</v>
      </c>
      <c r="I4918" s="533" t="str">
        <f>L4918</f>
        <v>Water closets</v>
      </c>
      <c r="J4918" s="533" t="str">
        <f>L4918</f>
        <v>Water closets</v>
      </c>
      <c r="K4918" s="95"/>
      <c r="L4918" s="95" t="s">
        <v>669</v>
      </c>
      <c r="M4918" s="131"/>
      <c r="N4918" s="367"/>
      <c r="O4918" s="302">
        <v>0</v>
      </c>
      <c r="P4918" s="373"/>
      <c r="Q4918" s="373"/>
    </row>
    <row r="4919" spans="1:18" ht="15.75">
      <c r="A4919" s="533" t="s">
        <v>2784</v>
      </c>
      <c r="B4919" s="533">
        <v>22</v>
      </c>
      <c r="C4919" s="533" t="s">
        <v>588</v>
      </c>
      <c r="D4919" s="572" t="s">
        <v>2746</v>
      </c>
      <c r="E4919" s="571" t="str">
        <f t="shared" si="4622"/>
        <v xml:space="preserve"> PLUMBING FIXTURES</v>
      </c>
      <c r="F4919" s="533" t="s">
        <v>1821</v>
      </c>
      <c r="G4919" s="533" t="s">
        <v>2722</v>
      </c>
      <c r="H4919" s="533">
        <v>802</v>
      </c>
      <c r="I4919" s="533" t="str">
        <f t="shared" ref="I4919:J4919" si="4627">I4917</f>
        <v>Lavatories</v>
      </c>
      <c r="J4919" s="533" t="str">
        <f t="shared" si="4627"/>
        <v>Lavatories</v>
      </c>
      <c r="K4919" s="95" t="s">
        <v>17</v>
      </c>
      <c r="L4919" s="95" t="s">
        <v>670</v>
      </c>
      <c r="M4919" s="95">
        <v>7</v>
      </c>
      <c r="N4919" s="473" t="s">
        <v>39</v>
      </c>
      <c r="O4919" s="302">
        <v>363</v>
      </c>
      <c r="P4919" s="373">
        <v>2541</v>
      </c>
      <c r="Q4919" s="25">
        <f t="shared" ref="Q4919:Q4920" si="4628">O4919</f>
        <v>363</v>
      </c>
      <c r="R4919" s="729">
        <f t="shared" ref="R4919:R4920" si="4629">P4919</f>
        <v>2541</v>
      </c>
    </row>
    <row r="4920" spans="1:18" ht="15.75">
      <c r="A4920" s="533" t="s">
        <v>2784</v>
      </c>
      <c r="B4920" s="533">
        <v>22</v>
      </c>
      <c r="C4920" s="533" t="s">
        <v>588</v>
      </c>
      <c r="D4920" s="572" t="s">
        <v>2746</v>
      </c>
      <c r="E4920" s="571" t="str">
        <f t="shared" si="4622"/>
        <v xml:space="preserve"> PLUMBING FIXTURES</v>
      </c>
      <c r="F4920" s="533" t="s">
        <v>1821</v>
      </c>
      <c r="G4920" s="533" t="s">
        <v>2722</v>
      </c>
      <c r="H4920" s="533">
        <v>803</v>
      </c>
      <c r="I4920" s="533" t="str">
        <f t="shared" ref="I4920:J4920" si="4630">I4918</f>
        <v>Water closets</v>
      </c>
      <c r="J4920" s="533" t="str">
        <f t="shared" si="4630"/>
        <v>Water closets</v>
      </c>
      <c r="K4920" s="264" t="s">
        <v>19</v>
      </c>
      <c r="L4920" s="264" t="s">
        <v>671</v>
      </c>
      <c r="M4920" s="264">
        <v>1</v>
      </c>
      <c r="N4920" s="368" t="s">
        <v>39</v>
      </c>
      <c r="O4920" s="467"/>
      <c r="P4920" s="373">
        <v>0</v>
      </c>
      <c r="Q4920" s="25">
        <f t="shared" si="4628"/>
        <v>0</v>
      </c>
      <c r="R4920" s="729">
        <f t="shared" si="4629"/>
        <v>0</v>
      </c>
    </row>
    <row r="4921" spans="1:18" ht="15.75">
      <c r="A4921" s="533" t="s">
        <v>2784</v>
      </c>
      <c r="B4921" s="533">
        <v>22</v>
      </c>
      <c r="C4921" s="533" t="s">
        <v>588</v>
      </c>
      <c r="D4921" s="572" t="s">
        <v>2746</v>
      </c>
      <c r="E4921" s="571" t="str">
        <f t="shared" si="4622"/>
        <v xml:space="preserve"> PLUMBING FIXTURES</v>
      </c>
      <c r="F4921" s="533" t="s">
        <v>1821</v>
      </c>
      <c r="G4921" s="533" t="s">
        <v>2725</v>
      </c>
      <c r="H4921" s="533">
        <v>804</v>
      </c>
      <c r="I4921" s="533" t="str">
        <f>L4921</f>
        <v>Bathtubs</v>
      </c>
      <c r="J4921" s="533" t="str">
        <f>L4921</f>
        <v>Bathtubs</v>
      </c>
      <c r="K4921" s="264"/>
      <c r="L4921" s="264" t="s">
        <v>672</v>
      </c>
      <c r="M4921" s="268"/>
      <c r="N4921" s="368"/>
      <c r="O4921" s="467">
        <v>0</v>
      </c>
      <c r="P4921" s="373"/>
      <c r="Q4921" s="373"/>
    </row>
    <row r="4922" spans="1:18" ht="15.75">
      <c r="A4922" s="533" t="s">
        <v>2784</v>
      </c>
      <c r="B4922" s="533">
        <v>22</v>
      </c>
      <c r="C4922" s="533" t="s">
        <v>588</v>
      </c>
      <c r="D4922" s="572" t="s">
        <v>2746</v>
      </c>
      <c r="E4922" s="571" t="str">
        <f t="shared" si="4622"/>
        <v xml:space="preserve"> PLUMBING FIXTURES</v>
      </c>
      <c r="F4922" s="533" t="s">
        <v>1821</v>
      </c>
      <c r="G4922" s="533" t="s">
        <v>2722</v>
      </c>
      <c r="H4922" s="533">
        <v>805</v>
      </c>
      <c r="I4922" s="533" t="str">
        <f>I4920</f>
        <v>Water closets</v>
      </c>
      <c r="J4922" s="533" t="str">
        <f>J4920</f>
        <v>Water closets</v>
      </c>
      <c r="K4922" s="264" t="s">
        <v>20</v>
      </c>
      <c r="L4922" s="264" t="s">
        <v>673</v>
      </c>
      <c r="M4922" s="264">
        <v>6</v>
      </c>
      <c r="N4922" s="368" t="s">
        <v>39</v>
      </c>
      <c r="O4922" s="467"/>
      <c r="P4922" s="373">
        <v>0</v>
      </c>
      <c r="Q4922" s="25">
        <f>O4922</f>
        <v>0</v>
      </c>
      <c r="R4922" s="729">
        <f>P4922</f>
        <v>0</v>
      </c>
    </row>
    <row r="4923" spans="1:18" ht="15.75">
      <c r="A4923" s="533" t="s">
        <v>2784</v>
      </c>
      <c r="B4923" s="533">
        <v>22</v>
      </c>
      <c r="C4923" s="533" t="s">
        <v>588</v>
      </c>
      <c r="D4923" s="572" t="s">
        <v>2746</v>
      </c>
      <c r="E4923" s="571" t="str">
        <f t="shared" si="4622"/>
        <v xml:space="preserve"> PLUMBING FIXTURES</v>
      </c>
      <c r="F4923" s="533" t="s">
        <v>1821</v>
      </c>
      <c r="G4923" s="533" t="s">
        <v>2725</v>
      </c>
      <c r="H4923" s="533">
        <v>806</v>
      </c>
      <c r="I4923" s="533" t="str">
        <f>L4923</f>
        <v>Showers</v>
      </c>
      <c r="J4923" s="533" t="str">
        <f>L4923</f>
        <v>Showers</v>
      </c>
      <c r="K4923" s="95"/>
      <c r="L4923" s="95" t="s">
        <v>674</v>
      </c>
      <c r="M4923" s="131"/>
      <c r="N4923" s="367"/>
      <c r="O4923" s="302">
        <v>0</v>
      </c>
      <c r="P4923" s="373"/>
      <c r="Q4923" s="373"/>
    </row>
    <row r="4924" spans="1:18" ht="15.75">
      <c r="A4924" s="533" t="s">
        <v>2784</v>
      </c>
      <c r="B4924" s="533">
        <v>22</v>
      </c>
      <c r="C4924" s="533" t="s">
        <v>588</v>
      </c>
      <c r="D4924" s="572" t="s">
        <v>2746</v>
      </c>
      <c r="E4924" s="571" t="str">
        <f t="shared" si="4622"/>
        <v xml:space="preserve"> PLUMBING FIXTURES</v>
      </c>
      <c r="F4924" s="533" t="s">
        <v>1821</v>
      </c>
      <c r="G4924" s="533" t="s">
        <v>2722</v>
      </c>
      <c r="H4924" s="533">
        <v>807</v>
      </c>
      <c r="I4924" s="533" t="str">
        <f>I4922</f>
        <v>Water closets</v>
      </c>
      <c r="J4924" s="533" t="str">
        <f>J4922</f>
        <v>Water closets</v>
      </c>
      <c r="K4924" s="95" t="s">
        <v>19</v>
      </c>
      <c r="L4924" s="95" t="s">
        <v>675</v>
      </c>
      <c r="M4924" s="95">
        <v>6</v>
      </c>
      <c r="N4924" s="367" t="s">
        <v>39</v>
      </c>
      <c r="O4924" s="302">
        <v>438</v>
      </c>
      <c r="P4924" s="373">
        <v>2628</v>
      </c>
      <c r="Q4924" s="25">
        <f>O4924</f>
        <v>438</v>
      </c>
      <c r="R4924" s="729">
        <f>P4924</f>
        <v>2628</v>
      </c>
    </row>
    <row r="4925" spans="1:18" ht="16.5" thickBot="1">
      <c r="A4925" s="533" t="s">
        <v>2784</v>
      </c>
      <c r="B4925" s="533">
        <v>22</v>
      </c>
      <c r="C4925" s="533" t="s">
        <v>588</v>
      </c>
      <c r="D4925" s="572" t="s">
        <v>2746</v>
      </c>
      <c r="E4925" s="571" t="str">
        <f t="shared" si="4622"/>
        <v xml:space="preserve"> PLUMBING FIXTURES</v>
      </c>
      <c r="F4925" s="533" t="s">
        <v>1821</v>
      </c>
      <c r="G4925" s="533" t="s">
        <v>2725</v>
      </c>
      <c r="H4925" s="533">
        <v>808</v>
      </c>
      <c r="I4925" s="533" t="str">
        <f>L4925</f>
        <v>Sinks</v>
      </c>
      <c r="J4925" s="533" t="str">
        <f>L4925</f>
        <v>Sinks</v>
      </c>
      <c r="K4925" s="95"/>
      <c r="L4925" s="95" t="s">
        <v>676</v>
      </c>
      <c r="M4925" s="131"/>
      <c r="N4925" s="367"/>
      <c r="O4925" s="302">
        <v>0</v>
      </c>
      <c r="P4925" s="373"/>
      <c r="Q4925" s="373"/>
    </row>
    <row r="4926" spans="1:18" ht="16.5" thickBot="1">
      <c r="A4926" s="533" t="s">
        <v>2784</v>
      </c>
      <c r="B4926" s="533">
        <v>22</v>
      </c>
      <c r="C4926" s="533" t="s">
        <v>588</v>
      </c>
      <c r="D4926" s="572" t="s">
        <v>2746</v>
      </c>
      <c r="E4926" s="571" t="str">
        <f t="shared" si="4622"/>
        <v xml:space="preserve"> PLUMBING FIXTURES</v>
      </c>
      <c r="F4926" s="533" t="s">
        <v>1821</v>
      </c>
      <c r="G4926" s="533" t="s">
        <v>2722</v>
      </c>
      <c r="H4926" s="533">
        <v>809</v>
      </c>
      <c r="I4926" s="533" t="str">
        <f t="shared" ref="I4926:J4926" si="4631">I4924</f>
        <v>Water closets</v>
      </c>
      <c r="J4926" s="533" t="str">
        <f t="shared" si="4631"/>
        <v>Water closets</v>
      </c>
      <c r="K4926" s="95" t="s">
        <v>20</v>
      </c>
      <c r="L4926" s="95" t="s">
        <v>677</v>
      </c>
      <c r="M4926" s="95">
        <v>1</v>
      </c>
      <c r="N4926" s="463" t="s">
        <v>39</v>
      </c>
      <c r="O4926" s="302">
        <v>175</v>
      </c>
      <c r="P4926" s="373">
        <v>175</v>
      </c>
      <c r="Q4926" s="25">
        <f t="shared" ref="Q4926:Q4928" si="4632">O4926</f>
        <v>175</v>
      </c>
      <c r="R4926" s="729">
        <f t="shared" ref="R4926:R4928" si="4633">P4926</f>
        <v>175</v>
      </c>
    </row>
    <row r="4927" spans="1:18" ht="16.5" thickBot="1">
      <c r="A4927" s="533" t="s">
        <v>2784</v>
      </c>
      <c r="B4927" s="533">
        <v>22</v>
      </c>
      <c r="C4927" s="533" t="s">
        <v>588</v>
      </c>
      <c r="D4927" s="572" t="s">
        <v>2746</v>
      </c>
      <c r="E4927" s="571" t="str">
        <f t="shared" si="4622"/>
        <v xml:space="preserve"> PLUMBING FIXTURES</v>
      </c>
      <c r="F4927" s="533" t="s">
        <v>1821</v>
      </c>
      <c r="G4927" s="533" t="s">
        <v>2722</v>
      </c>
      <c r="H4927" s="533">
        <v>810</v>
      </c>
      <c r="I4927" s="533" t="str">
        <f t="shared" ref="I4927:J4927" si="4634">I4925</f>
        <v>Sinks</v>
      </c>
      <c r="J4927" s="533" t="str">
        <f t="shared" si="4634"/>
        <v>Sinks</v>
      </c>
      <c r="K4927" s="95" t="s">
        <v>21</v>
      </c>
      <c r="L4927" s="95" t="s">
        <v>678</v>
      </c>
      <c r="M4927" s="95">
        <v>9</v>
      </c>
      <c r="N4927" s="463" t="s">
        <v>39</v>
      </c>
      <c r="O4927" s="302">
        <v>150</v>
      </c>
      <c r="P4927" s="373">
        <v>1350</v>
      </c>
      <c r="Q4927" s="25">
        <f t="shared" si="4632"/>
        <v>150</v>
      </c>
      <c r="R4927" s="729">
        <f t="shared" si="4633"/>
        <v>1350</v>
      </c>
    </row>
    <row r="4928" spans="1:18" ht="15.75">
      <c r="A4928" s="533" t="s">
        <v>2784</v>
      </c>
      <c r="B4928" s="533">
        <v>22</v>
      </c>
      <c r="C4928" s="533" t="s">
        <v>588</v>
      </c>
      <c r="D4928" s="572" t="s">
        <v>2746</v>
      </c>
      <c r="E4928" s="571" t="str">
        <f t="shared" si="4622"/>
        <v xml:space="preserve"> PLUMBING FIXTURES</v>
      </c>
      <c r="F4928" s="533" t="s">
        <v>1821</v>
      </c>
      <c r="G4928" s="533" t="s">
        <v>2722</v>
      </c>
      <c r="H4928" s="533">
        <v>811</v>
      </c>
      <c r="I4928" s="533" t="str">
        <f t="shared" ref="I4928:J4928" si="4635">I4926</f>
        <v>Water closets</v>
      </c>
      <c r="J4928" s="533" t="str">
        <f t="shared" si="4635"/>
        <v>Water closets</v>
      </c>
      <c r="K4928" s="264" t="s">
        <v>50</v>
      </c>
      <c r="L4928" s="264" t="s">
        <v>679</v>
      </c>
      <c r="M4928" s="264">
        <v>1</v>
      </c>
      <c r="N4928" s="368" t="s">
        <v>39</v>
      </c>
      <c r="O4928" s="467"/>
      <c r="P4928" s="373">
        <v>0</v>
      </c>
      <c r="Q4928" s="25">
        <f t="shared" si="4632"/>
        <v>0</v>
      </c>
      <c r="R4928" s="729">
        <f t="shared" si="4633"/>
        <v>0</v>
      </c>
    </row>
    <row r="4929" spans="1:18" ht="15.75">
      <c r="A4929" s="533" t="s">
        <v>2784</v>
      </c>
      <c r="B4929" s="533">
        <v>22</v>
      </c>
      <c r="C4929" s="533" t="s">
        <v>588</v>
      </c>
      <c r="D4929" s="572" t="s">
        <v>2746</v>
      </c>
      <c r="E4929" s="571" t="str">
        <f t="shared" si="4622"/>
        <v xml:space="preserve"> PLUMBING FIXTURES</v>
      </c>
      <c r="F4929" s="533" t="s">
        <v>1821</v>
      </c>
      <c r="G4929" s="533" t="s">
        <v>2725</v>
      </c>
      <c r="H4929" s="533">
        <v>812</v>
      </c>
      <c r="I4929" s="533" t="str">
        <f t="shared" ref="I4929:J4929" si="4636">I4927</f>
        <v>Sinks</v>
      </c>
      <c r="J4929" s="533" t="str">
        <f t="shared" si="4636"/>
        <v>Sinks</v>
      </c>
      <c r="K4929" s="128" t="s">
        <v>680</v>
      </c>
      <c r="L4929" s="128"/>
      <c r="M4929" s="525"/>
      <c r="N4929" s="459"/>
      <c r="O4929" s="112"/>
      <c r="P4929" s="373"/>
      <c r="Q4929" s="474"/>
    </row>
    <row r="4930" spans="1:18" ht="15.75">
      <c r="A4930" s="533" t="s">
        <v>2784</v>
      </c>
      <c r="B4930" s="533">
        <v>22</v>
      </c>
      <c r="C4930" s="533" t="s">
        <v>588</v>
      </c>
      <c r="D4930" s="10" t="s">
        <v>22</v>
      </c>
      <c r="E4930" s="10" t="s">
        <v>22</v>
      </c>
      <c r="G4930" s="533" t="s">
        <v>2724</v>
      </c>
      <c r="H4930" s="533">
        <v>813</v>
      </c>
      <c r="I4930" s="533" t="str">
        <f t="shared" ref="I4930:J4930" si="4637">I4928</f>
        <v>Water closets</v>
      </c>
      <c r="J4930" s="533" t="str">
        <f t="shared" si="4637"/>
        <v>Water closets</v>
      </c>
      <c r="K4930" s="130" t="s">
        <v>22</v>
      </c>
      <c r="L4930" s="130"/>
      <c r="M4930" s="525"/>
      <c r="N4930" s="111"/>
      <c r="O4930" s="119" t="s">
        <v>8</v>
      </c>
      <c r="P4930" s="526">
        <v>92681.5</v>
      </c>
      <c r="Q4930" s="527"/>
    </row>
    <row r="4931" spans="1:18" ht="15.75">
      <c r="A4931" s="533" t="s">
        <v>2784</v>
      </c>
      <c r="B4931" s="533">
        <v>23</v>
      </c>
      <c r="C4931" s="533" t="s">
        <v>682</v>
      </c>
      <c r="D4931" s="572" t="s">
        <v>2094</v>
      </c>
      <c r="E4931" s="571" t="s">
        <v>1260</v>
      </c>
      <c r="F4931" s="533" t="str">
        <f t="shared" ref="F4931:F4994" si="4638">VLOOKUP(D:D,trade,3,FALSE)</f>
        <v>ME</v>
      </c>
      <c r="G4931" s="533" t="s">
        <v>2725</v>
      </c>
      <c r="H4931" s="533">
        <v>814</v>
      </c>
      <c r="I4931" s="533" t="str">
        <f t="shared" ref="I4931:J4931" si="4639">I4929</f>
        <v>Sinks</v>
      </c>
      <c r="J4931" s="533" t="str">
        <f t="shared" si="4639"/>
        <v>Sinks</v>
      </c>
      <c r="K4931" s="131" t="s">
        <v>681</v>
      </c>
      <c r="L4931" s="131"/>
      <c r="M4931" s="131"/>
      <c r="N4931" s="131"/>
      <c r="O4931" s="131"/>
      <c r="P4931" s="131"/>
      <c r="Q4931" s="131"/>
    </row>
    <row r="4932" spans="1:18" ht="15.75">
      <c r="A4932" s="533" t="s">
        <v>2784</v>
      </c>
      <c r="B4932" s="533">
        <v>23</v>
      </c>
      <c r="C4932" s="533" t="s">
        <v>682</v>
      </c>
      <c r="D4932" s="572" t="s">
        <v>2094</v>
      </c>
      <c r="E4932" s="571" t="s">
        <v>1260</v>
      </c>
      <c r="F4932" s="533" t="str">
        <f t="shared" si="4638"/>
        <v>ME</v>
      </c>
      <c r="G4932" s="533" t="s">
        <v>2725</v>
      </c>
      <c r="H4932" s="533">
        <v>815</v>
      </c>
      <c r="I4932" s="533" t="str">
        <f t="shared" ref="I4932:J4932" si="4640">I4930</f>
        <v>Water closets</v>
      </c>
      <c r="J4932" s="533" t="str">
        <f t="shared" si="4640"/>
        <v>Water closets</v>
      </c>
      <c r="K4932" s="131" t="s">
        <v>682</v>
      </c>
      <c r="L4932" s="131"/>
      <c r="M4932" s="131"/>
      <c r="N4932" s="131"/>
      <c r="O4932" s="131"/>
      <c r="P4932" s="131"/>
      <c r="Q4932" s="131"/>
    </row>
    <row r="4933" spans="1:18" ht="15.75">
      <c r="A4933" s="533" t="s">
        <v>2784</v>
      </c>
      <c r="B4933" s="533">
        <v>23</v>
      </c>
      <c r="C4933" s="533" t="s">
        <v>682</v>
      </c>
      <c r="D4933" s="572" t="s">
        <v>2094</v>
      </c>
      <c r="E4933" s="571" t="s">
        <v>1260</v>
      </c>
      <c r="F4933" s="533" t="str">
        <f t="shared" si="4638"/>
        <v>ME</v>
      </c>
      <c r="G4933" s="533" t="s">
        <v>2725</v>
      </c>
      <c r="H4933" s="533">
        <v>816</v>
      </c>
      <c r="I4933" s="533" t="str">
        <f t="shared" ref="I4933:J4933" si="4641">I4931</f>
        <v>Sinks</v>
      </c>
      <c r="J4933" s="533" t="str">
        <f t="shared" si="4641"/>
        <v>Sinks</v>
      </c>
      <c r="K4933" s="135" t="s">
        <v>2</v>
      </c>
      <c r="L4933" s="135" t="s">
        <v>25</v>
      </c>
      <c r="M4933" s="104" t="s">
        <v>4</v>
      </c>
      <c r="N4933" s="136" t="s">
        <v>5</v>
      </c>
      <c r="O4933" s="136" t="s">
        <v>6</v>
      </c>
      <c r="P4933" s="376" t="s">
        <v>7</v>
      </c>
      <c r="Q4933" s="376"/>
    </row>
    <row r="4934" spans="1:18" ht="15.75">
      <c r="A4934" s="533" t="s">
        <v>2784</v>
      </c>
      <c r="B4934" s="533">
        <v>23</v>
      </c>
      <c r="C4934" s="533" t="s">
        <v>682</v>
      </c>
      <c r="D4934" s="572" t="s">
        <v>2094</v>
      </c>
      <c r="E4934" s="571" t="s">
        <v>1260</v>
      </c>
      <c r="F4934" s="533" t="str">
        <f t="shared" si="4638"/>
        <v>ME</v>
      </c>
      <c r="G4934" s="533" t="s">
        <v>2725</v>
      </c>
      <c r="H4934" s="533">
        <v>817</v>
      </c>
      <c r="I4934" s="533" t="str">
        <f t="shared" ref="I4934:J4934" si="4642">I4932</f>
        <v>Water closets</v>
      </c>
      <c r="J4934" s="533" t="str">
        <f t="shared" si="4642"/>
        <v>Water closets</v>
      </c>
      <c r="K4934" s="137"/>
      <c r="L4934" s="137"/>
      <c r="M4934" s="106"/>
      <c r="N4934" s="98"/>
      <c r="O4934" s="98"/>
      <c r="P4934" s="377" t="s">
        <v>8</v>
      </c>
      <c r="Q4934" s="377"/>
    </row>
    <row r="4935" spans="1:18" ht="15.75">
      <c r="A4935" s="533" t="s">
        <v>2784</v>
      </c>
      <c r="B4935" s="533">
        <v>23</v>
      </c>
      <c r="C4935" s="533" t="s">
        <v>682</v>
      </c>
      <c r="D4935" s="572" t="s">
        <v>2094</v>
      </c>
      <c r="E4935" s="571" t="s">
        <v>1260</v>
      </c>
      <c r="F4935" s="533" t="str">
        <f t="shared" si="4638"/>
        <v>ME</v>
      </c>
      <c r="G4935" s="533" t="s">
        <v>2725</v>
      </c>
      <c r="H4935" s="533">
        <v>818</v>
      </c>
      <c r="I4935" s="533" t="str">
        <f t="shared" ref="I4935:I4937" si="4643">L4935</f>
        <v>230713 - DUCT INSULATION</v>
      </c>
      <c r="J4935" s="533" t="str">
        <f t="shared" ref="J4935:J4937" si="4644">L4935</f>
        <v>230713 - DUCT INSULATION</v>
      </c>
      <c r="K4935" s="137"/>
      <c r="L4935" s="137" t="s">
        <v>683</v>
      </c>
      <c r="M4935" s="104"/>
      <c r="N4935" s="101"/>
      <c r="O4935" s="98"/>
      <c r="P4935" s="377"/>
      <c r="Q4935" s="377"/>
    </row>
    <row r="4936" spans="1:18" ht="15.75">
      <c r="A4936" s="533" t="s">
        <v>2784</v>
      </c>
      <c r="B4936" s="533">
        <v>23</v>
      </c>
      <c r="C4936" s="533" t="s">
        <v>682</v>
      </c>
      <c r="D4936" s="572" t="s">
        <v>2094</v>
      </c>
      <c r="E4936" s="571" t="str">
        <f t="shared" ref="E4936:E4948" si="4645">E4935</f>
        <v xml:space="preserve"> DUCT INSULATION</v>
      </c>
      <c r="F4936" s="533" t="str">
        <f t="shared" si="4638"/>
        <v>ME</v>
      </c>
      <c r="G4936" s="533" t="s">
        <v>2725</v>
      </c>
      <c r="H4936" s="533">
        <v>819</v>
      </c>
      <c r="I4936" s="533" t="str">
        <f t="shared" si="4643"/>
        <v>Indoor Duct And Plenum Insulation</v>
      </c>
      <c r="J4936" s="533" t="str">
        <f t="shared" si="4644"/>
        <v>Indoor Duct And Plenum Insulation</v>
      </c>
      <c r="K4936" s="137"/>
      <c r="L4936" s="137" t="s">
        <v>684</v>
      </c>
      <c r="M4936" s="104"/>
      <c r="N4936" s="101"/>
      <c r="O4936" s="98"/>
      <c r="P4936" s="377"/>
      <c r="Q4936" s="377"/>
    </row>
    <row r="4937" spans="1:18" ht="16.5" thickBot="1">
      <c r="A4937" s="533" t="s">
        <v>2784</v>
      </c>
      <c r="B4937" s="533">
        <v>23</v>
      </c>
      <c r="C4937" s="533" t="s">
        <v>682</v>
      </c>
      <c r="D4937" s="572" t="s">
        <v>2094</v>
      </c>
      <c r="E4937" s="571" t="str">
        <f t="shared" si="4645"/>
        <v xml:space="preserve"> DUCT INSULATION</v>
      </c>
      <c r="F4937" s="533" t="str">
        <f t="shared" si="4638"/>
        <v>ME</v>
      </c>
      <c r="G4937" s="533" t="s">
        <v>2725</v>
      </c>
      <c r="H4937" s="533">
        <v>820</v>
      </c>
      <c r="I4937" s="533" t="str">
        <f t="shared" si="4643"/>
        <v>Rectangular, supply and Return ducts, concealed</v>
      </c>
      <c r="J4937" s="533" t="str">
        <f t="shared" si="4644"/>
        <v>Rectangular, supply and Return ducts, concealed</v>
      </c>
      <c r="K4937" s="137"/>
      <c r="L4937" s="137" t="s">
        <v>685</v>
      </c>
      <c r="M4937" s="104"/>
      <c r="N4937" s="101"/>
      <c r="O4937" s="98"/>
      <c r="P4937" s="377"/>
      <c r="Q4937" s="377"/>
    </row>
    <row r="4938" spans="1:18" ht="16.5" thickBot="1">
      <c r="A4938" s="533" t="s">
        <v>2784</v>
      </c>
      <c r="B4938" s="533">
        <v>23</v>
      </c>
      <c r="C4938" s="533" t="s">
        <v>682</v>
      </c>
      <c r="D4938" s="572" t="s">
        <v>2094</v>
      </c>
      <c r="E4938" s="571" t="str">
        <f t="shared" si="4645"/>
        <v xml:space="preserve"> DUCT INSULATION</v>
      </c>
      <c r="F4938" s="533" t="str">
        <f t="shared" si="4638"/>
        <v>ME</v>
      </c>
      <c r="G4938" s="533" t="s">
        <v>2722</v>
      </c>
      <c r="H4938" s="533">
        <v>821</v>
      </c>
      <c r="I4938" s="533" t="str">
        <f>I4936</f>
        <v>Indoor Duct And Plenum Insulation</v>
      </c>
      <c r="J4938" s="533" t="str">
        <f>J4936</f>
        <v>Indoor Duct And Plenum Insulation</v>
      </c>
      <c r="K4938" s="137" t="s">
        <v>13</v>
      </c>
      <c r="L4938" s="137" t="s">
        <v>686</v>
      </c>
      <c r="M4938" s="106">
        <v>70</v>
      </c>
      <c r="N4938" s="247" t="s">
        <v>33</v>
      </c>
      <c r="O4938" s="98">
        <v>75</v>
      </c>
      <c r="P4938" s="378">
        <v>5250</v>
      </c>
      <c r="Q4938" s="25">
        <f>O4938</f>
        <v>75</v>
      </c>
      <c r="R4938" s="729">
        <f>P4938</f>
        <v>5250</v>
      </c>
    </row>
    <row r="4939" spans="1:18" ht="16.5" thickBot="1">
      <c r="A4939" s="533" t="s">
        <v>2784</v>
      </c>
      <c r="B4939" s="533">
        <v>23</v>
      </c>
      <c r="C4939" s="533" t="s">
        <v>682</v>
      </c>
      <c r="D4939" s="572" t="s">
        <v>2094</v>
      </c>
      <c r="E4939" s="571" t="str">
        <f t="shared" si="4645"/>
        <v xml:space="preserve"> DUCT INSULATION</v>
      </c>
      <c r="F4939" s="533" t="str">
        <f t="shared" si="4638"/>
        <v>ME</v>
      </c>
      <c r="G4939" s="533" t="s">
        <v>2725</v>
      </c>
      <c r="H4939" s="533">
        <v>822</v>
      </c>
      <c r="I4939" s="533" t="str">
        <f>L4939</f>
        <v>Rectangular, treated fresh air ducts, concealed</v>
      </c>
      <c r="J4939" s="533" t="str">
        <f>L4939</f>
        <v>Rectangular, treated fresh air ducts, concealed</v>
      </c>
      <c r="K4939" s="137"/>
      <c r="L4939" s="137" t="s">
        <v>687</v>
      </c>
      <c r="M4939" s="104"/>
      <c r="N4939" s="101"/>
      <c r="O4939" s="98">
        <v>0</v>
      </c>
      <c r="P4939" s="378"/>
      <c r="Q4939" s="378"/>
    </row>
    <row r="4940" spans="1:18" ht="16.5" thickBot="1">
      <c r="A4940" s="533" t="s">
        <v>2784</v>
      </c>
      <c r="B4940" s="533">
        <v>23</v>
      </c>
      <c r="C4940" s="533" t="s">
        <v>682</v>
      </c>
      <c r="D4940" s="572" t="s">
        <v>2094</v>
      </c>
      <c r="E4940" s="571" t="str">
        <f t="shared" si="4645"/>
        <v xml:space="preserve"> DUCT INSULATION</v>
      </c>
      <c r="F4940" s="533" t="str">
        <f t="shared" si="4638"/>
        <v>ME</v>
      </c>
      <c r="G4940" s="533" t="s">
        <v>2722</v>
      </c>
      <c r="H4940" s="533">
        <v>823</v>
      </c>
      <c r="I4940" s="533" t="str">
        <f>I4938</f>
        <v>Indoor Duct And Plenum Insulation</v>
      </c>
      <c r="J4940" s="533" t="str">
        <f>J4938</f>
        <v>Indoor Duct And Plenum Insulation</v>
      </c>
      <c r="K4940" s="137" t="s">
        <v>15</v>
      </c>
      <c r="L4940" s="137" t="s">
        <v>686</v>
      </c>
      <c r="M4940" s="106">
        <v>50</v>
      </c>
      <c r="N4940" s="247" t="s">
        <v>33</v>
      </c>
      <c r="O4940" s="98">
        <v>88</v>
      </c>
      <c r="P4940" s="378">
        <v>4400</v>
      </c>
      <c r="Q4940" s="25">
        <f>O4940</f>
        <v>88</v>
      </c>
      <c r="R4940" s="729">
        <f>P4940</f>
        <v>4400</v>
      </c>
    </row>
    <row r="4941" spans="1:18" ht="15.75">
      <c r="A4941" s="533" t="s">
        <v>2784</v>
      </c>
      <c r="B4941" s="533">
        <v>23</v>
      </c>
      <c r="C4941" s="533" t="s">
        <v>682</v>
      </c>
      <c r="D4941" s="572" t="s">
        <v>2094</v>
      </c>
      <c r="E4941" s="571" t="str">
        <f t="shared" si="4645"/>
        <v xml:space="preserve"> DUCT INSULATION</v>
      </c>
      <c r="F4941" s="533" t="str">
        <f t="shared" si="4638"/>
        <v>ME</v>
      </c>
      <c r="G4941" s="533" t="s">
        <v>2725</v>
      </c>
      <c r="H4941" s="533">
        <v>824</v>
      </c>
      <c r="I4941" s="533" t="str">
        <f>L4941</f>
        <v>Rectangular, range-hood exhaust ducts, concealed</v>
      </c>
      <c r="J4941" s="533" t="str">
        <f>L4941</f>
        <v>Rectangular, range-hood exhaust ducts, concealed</v>
      </c>
      <c r="K4941" s="248"/>
      <c r="L4941" s="248" t="s">
        <v>688</v>
      </c>
      <c r="M4941" s="250"/>
      <c r="N4941" s="249"/>
      <c r="O4941" s="236">
        <v>0</v>
      </c>
      <c r="P4941" s="377"/>
      <c r="Q4941" s="377"/>
    </row>
    <row r="4942" spans="1:18" ht="15.75">
      <c r="A4942" s="533" t="s">
        <v>2784</v>
      </c>
      <c r="B4942" s="533">
        <v>23</v>
      </c>
      <c r="C4942" s="533" t="s">
        <v>682</v>
      </c>
      <c r="D4942" s="572" t="s">
        <v>2094</v>
      </c>
      <c r="E4942" s="571" t="str">
        <f t="shared" si="4645"/>
        <v xml:space="preserve"> DUCT INSULATION</v>
      </c>
      <c r="F4942" s="533" t="str">
        <f t="shared" si="4638"/>
        <v>ME</v>
      </c>
      <c r="G4942" s="533" t="s">
        <v>2722</v>
      </c>
      <c r="H4942" s="533">
        <v>825</v>
      </c>
      <c r="I4942" s="533" t="str">
        <f>I4940</f>
        <v>Indoor Duct And Plenum Insulation</v>
      </c>
      <c r="J4942" s="533" t="str">
        <f>J4940</f>
        <v>Indoor Duct And Plenum Insulation</v>
      </c>
      <c r="K4942" s="248" t="s">
        <v>17</v>
      </c>
      <c r="L4942" s="248" t="s">
        <v>689</v>
      </c>
      <c r="M4942" s="233">
        <v>90</v>
      </c>
      <c r="N4942" s="249" t="s">
        <v>33</v>
      </c>
      <c r="O4942" s="236"/>
      <c r="P4942" s="377">
        <v>0</v>
      </c>
      <c r="Q4942" s="25">
        <f>O4942</f>
        <v>0</v>
      </c>
      <c r="R4942" s="729">
        <f>P4942</f>
        <v>0</v>
      </c>
    </row>
    <row r="4943" spans="1:18" ht="15.75">
      <c r="A4943" s="533" t="s">
        <v>2784</v>
      </c>
      <c r="B4943" s="533">
        <v>23</v>
      </c>
      <c r="C4943" s="533" t="s">
        <v>682</v>
      </c>
      <c r="D4943" s="572" t="s">
        <v>2094</v>
      </c>
      <c r="E4943" s="571" t="str">
        <f t="shared" si="4645"/>
        <v xml:space="preserve"> DUCT INSULATION</v>
      </c>
      <c r="F4943" s="533" t="str">
        <f t="shared" si="4638"/>
        <v>ME</v>
      </c>
      <c r="G4943" s="533" t="s">
        <v>2725</v>
      </c>
      <c r="H4943" s="533">
        <v>826</v>
      </c>
      <c r="I4943" s="533" t="str">
        <f t="shared" ref="I4943" si="4646">L4943</f>
        <v>Outdoor Duct And Plenum Insulation</v>
      </c>
      <c r="J4943" s="533" t="s">
        <v>685</v>
      </c>
      <c r="K4943" s="248"/>
      <c r="L4943" s="248" t="s">
        <v>690</v>
      </c>
      <c r="M4943" s="250"/>
      <c r="N4943" s="236"/>
      <c r="O4943" s="236">
        <v>0</v>
      </c>
      <c r="P4943" s="377"/>
      <c r="Q4943" s="377"/>
    </row>
    <row r="4944" spans="1:18" ht="15.75">
      <c r="A4944" s="533" t="s">
        <v>2784</v>
      </c>
      <c r="B4944" s="533">
        <v>23</v>
      </c>
      <c r="C4944" s="533" t="s">
        <v>682</v>
      </c>
      <c r="D4944" s="572" t="s">
        <v>2094</v>
      </c>
      <c r="E4944" s="571" t="str">
        <f t="shared" si="4645"/>
        <v xml:space="preserve"> DUCT INSULATION</v>
      </c>
      <c r="F4944" s="533" t="str">
        <f t="shared" si="4638"/>
        <v>ME</v>
      </c>
      <c r="G4944" s="533" t="s">
        <v>2725</v>
      </c>
      <c r="H4944" s="533">
        <v>827</v>
      </c>
      <c r="I4944" s="533" t="s">
        <v>690</v>
      </c>
      <c r="J4944" s="533" t="str">
        <f t="shared" ref="J4944" si="4647">L4944</f>
        <v>Rectangular, supply and Return ducts, concealed</v>
      </c>
      <c r="K4944" s="248"/>
      <c r="L4944" s="248" t="s">
        <v>685</v>
      </c>
      <c r="M4944" s="250"/>
      <c r="N4944" s="249"/>
      <c r="O4944" s="236">
        <v>0</v>
      </c>
      <c r="P4944" s="377"/>
      <c r="Q4944" s="377"/>
    </row>
    <row r="4945" spans="1:18" ht="15.75">
      <c r="A4945" s="533" t="s">
        <v>2784</v>
      </c>
      <c r="B4945" s="533">
        <v>23</v>
      </c>
      <c r="C4945" s="533" t="s">
        <v>682</v>
      </c>
      <c r="D4945" s="572" t="s">
        <v>2094</v>
      </c>
      <c r="E4945" s="571" t="str">
        <f t="shared" si="4645"/>
        <v xml:space="preserve"> DUCT INSULATION</v>
      </c>
      <c r="F4945" s="533" t="str">
        <f t="shared" si="4638"/>
        <v>ME</v>
      </c>
      <c r="G4945" s="533" t="s">
        <v>2722</v>
      </c>
      <c r="H4945" s="533">
        <v>828</v>
      </c>
      <c r="I4945" s="533" t="str">
        <f>I4943</f>
        <v>Outdoor Duct And Plenum Insulation</v>
      </c>
      <c r="J4945" s="533" t="str">
        <f>J4943</f>
        <v>Rectangular, supply and Return ducts, concealed</v>
      </c>
      <c r="K4945" s="248" t="s">
        <v>19</v>
      </c>
      <c r="L4945" s="248" t="s">
        <v>691</v>
      </c>
      <c r="M4945" s="233">
        <v>150</v>
      </c>
      <c r="N4945" s="249" t="s">
        <v>33</v>
      </c>
      <c r="O4945" s="236"/>
      <c r="P4945" s="377">
        <v>0</v>
      </c>
      <c r="Q4945" s="25">
        <f>O4945</f>
        <v>0</v>
      </c>
      <c r="R4945" s="729">
        <f>P4945</f>
        <v>0</v>
      </c>
    </row>
    <row r="4946" spans="1:18" ht="15.75">
      <c r="A4946" s="533" t="s">
        <v>2784</v>
      </c>
      <c r="B4946" s="533">
        <v>23</v>
      </c>
      <c r="C4946" s="533" t="s">
        <v>682</v>
      </c>
      <c r="D4946" s="572" t="s">
        <v>2094</v>
      </c>
      <c r="E4946" s="571" t="str">
        <f t="shared" si="4645"/>
        <v xml:space="preserve"> DUCT INSULATION</v>
      </c>
      <c r="F4946" s="533" t="str">
        <f t="shared" si="4638"/>
        <v>ME</v>
      </c>
      <c r="G4946" s="533" t="s">
        <v>2725</v>
      </c>
      <c r="H4946" s="533">
        <v>829</v>
      </c>
      <c r="I4946" s="533" t="str">
        <f t="shared" ref="I4946" si="4648">L4946</f>
        <v>Boiler Breeching And Connector Insulation</v>
      </c>
      <c r="J4946" s="533" t="s">
        <v>693</v>
      </c>
      <c r="K4946" s="248"/>
      <c r="L4946" s="248" t="s">
        <v>692</v>
      </c>
      <c r="M4946" s="250"/>
      <c r="N4946" s="236"/>
      <c r="O4946" s="236">
        <v>0</v>
      </c>
      <c r="P4946" s="379"/>
      <c r="Q4946" s="379"/>
    </row>
    <row r="4947" spans="1:18" ht="15.75">
      <c r="A4947" s="533" t="s">
        <v>2784</v>
      </c>
      <c r="B4947" s="533">
        <v>23</v>
      </c>
      <c r="C4947" s="533" t="s">
        <v>682</v>
      </c>
      <c r="D4947" s="572" t="s">
        <v>2094</v>
      </c>
      <c r="E4947" s="571" t="str">
        <f t="shared" si="4645"/>
        <v xml:space="preserve"> DUCT INSULATION</v>
      </c>
      <c r="F4947" s="533" t="str">
        <f t="shared" si="4638"/>
        <v>ME</v>
      </c>
      <c r="G4947" s="533" t="s">
        <v>2725</v>
      </c>
      <c r="H4947" s="533">
        <v>830</v>
      </c>
      <c r="I4947" s="533" t="s">
        <v>692</v>
      </c>
      <c r="J4947" s="533" t="str">
        <f t="shared" ref="J4947" si="4649">L4947</f>
        <v>Round</v>
      </c>
      <c r="K4947" s="248"/>
      <c r="L4947" s="248" t="s">
        <v>693</v>
      </c>
      <c r="M4947" s="250"/>
      <c r="N4947" s="249"/>
      <c r="O4947" s="236">
        <v>0</v>
      </c>
      <c r="P4947" s="377"/>
      <c r="Q4947" s="377"/>
    </row>
    <row r="4948" spans="1:18" ht="15.75">
      <c r="A4948" s="533" t="s">
        <v>2784</v>
      </c>
      <c r="B4948" s="533">
        <v>23</v>
      </c>
      <c r="C4948" s="533" t="s">
        <v>682</v>
      </c>
      <c r="D4948" s="572" t="s">
        <v>2094</v>
      </c>
      <c r="E4948" s="571" t="str">
        <f t="shared" si="4645"/>
        <v xml:space="preserve"> DUCT INSULATION</v>
      </c>
      <c r="F4948" s="533" t="str">
        <f t="shared" si="4638"/>
        <v>ME</v>
      </c>
      <c r="G4948" s="533" t="s">
        <v>2722</v>
      </c>
      <c r="H4948" s="533">
        <v>831</v>
      </c>
      <c r="I4948" s="533" t="str">
        <f>I4946</f>
        <v>Boiler Breeching And Connector Insulation</v>
      </c>
      <c r="J4948" s="533" t="str">
        <f>J4946</f>
        <v>Round</v>
      </c>
      <c r="K4948" s="248" t="s">
        <v>20</v>
      </c>
      <c r="L4948" s="248" t="s">
        <v>694</v>
      </c>
      <c r="M4948" s="233">
        <v>30</v>
      </c>
      <c r="N4948" s="249" t="s">
        <v>33</v>
      </c>
      <c r="O4948" s="236"/>
      <c r="P4948" s="377">
        <v>0</v>
      </c>
      <c r="Q4948" s="25">
        <f>O4948</f>
        <v>0</v>
      </c>
      <c r="R4948" s="729">
        <f>P4948</f>
        <v>0</v>
      </c>
    </row>
    <row r="4949" spans="1:18" ht="15.75">
      <c r="A4949" s="533" t="s">
        <v>2784</v>
      </c>
      <c r="B4949" s="533">
        <v>23</v>
      </c>
      <c r="C4949" s="533" t="s">
        <v>682</v>
      </c>
      <c r="D4949" s="572" t="s">
        <v>2098</v>
      </c>
      <c r="E4949" s="571" t="s">
        <v>1261</v>
      </c>
      <c r="F4949" s="533" t="str">
        <f t="shared" si="4638"/>
        <v>ME</v>
      </c>
      <c r="G4949" s="533" t="s">
        <v>2725</v>
      </c>
      <c r="H4949" s="533">
        <v>832</v>
      </c>
      <c r="I4949" s="533" t="str">
        <f t="shared" ref="I4949:I4950" si="4650">L4949</f>
        <v>230719 - HVAC PIPE INSULATION</v>
      </c>
      <c r="J4949" s="533" t="str">
        <f t="shared" ref="J4949" si="4651">L4949</f>
        <v>230719 - HVAC PIPE INSULATION</v>
      </c>
      <c r="K4949" s="137"/>
      <c r="L4949" s="137" t="s">
        <v>695</v>
      </c>
      <c r="M4949" s="104"/>
      <c r="N4949" s="101"/>
      <c r="O4949" s="98">
        <v>0</v>
      </c>
      <c r="P4949" s="377"/>
      <c r="Q4949" s="377"/>
    </row>
    <row r="4950" spans="1:18" ht="15.75">
      <c r="A4950" s="533" t="s">
        <v>2784</v>
      </c>
      <c r="B4950" s="533">
        <v>23</v>
      </c>
      <c r="C4950" s="533" t="s">
        <v>682</v>
      </c>
      <c r="D4950" s="572" t="s">
        <v>2098</v>
      </c>
      <c r="E4950" s="571" t="str">
        <f t="shared" ref="E4950:E4966" si="4652">E4949</f>
        <v xml:space="preserve"> HVAC PIPE INSULATION</v>
      </c>
      <c r="F4950" s="533" t="str">
        <f t="shared" si="4638"/>
        <v>ME</v>
      </c>
      <c r="G4950" s="533" t="s">
        <v>2725</v>
      </c>
      <c r="H4950" s="533">
        <v>833</v>
      </c>
      <c r="I4950" s="533" t="str">
        <f t="shared" si="4650"/>
        <v>Interior Insulation</v>
      </c>
      <c r="J4950" s="533" t="s">
        <v>697</v>
      </c>
      <c r="K4950" s="137"/>
      <c r="L4950" s="137" t="s">
        <v>696</v>
      </c>
      <c r="M4950" s="104"/>
      <c r="N4950" s="101"/>
      <c r="O4950" s="98">
        <v>0</v>
      </c>
      <c r="P4950" s="377"/>
      <c r="Q4950" s="377"/>
    </row>
    <row r="4951" spans="1:18" ht="15.75">
      <c r="A4951" s="533" t="s">
        <v>2784</v>
      </c>
      <c r="B4951" s="533">
        <v>23</v>
      </c>
      <c r="C4951" s="533" t="s">
        <v>682</v>
      </c>
      <c r="D4951" s="572" t="s">
        <v>2098</v>
      </c>
      <c r="E4951" s="571" t="str">
        <f t="shared" si="4652"/>
        <v xml:space="preserve"> HVAC PIPE INSULATION</v>
      </c>
      <c r="F4951" s="533" t="str">
        <f t="shared" si="4638"/>
        <v>ME</v>
      </c>
      <c r="G4951" s="533" t="s">
        <v>2725</v>
      </c>
      <c r="H4951" s="533">
        <v>834</v>
      </c>
      <c r="I4951" s="533" t="s">
        <v>696</v>
      </c>
      <c r="J4951" s="533" t="str">
        <f t="shared" ref="J4951:J4952" si="4653">L4951</f>
        <v>Condensate drain piping</v>
      </c>
      <c r="K4951" s="137"/>
      <c r="L4951" s="137" t="s">
        <v>697</v>
      </c>
      <c r="M4951" s="104"/>
      <c r="N4951" s="101"/>
      <c r="O4951" s="98">
        <v>0</v>
      </c>
      <c r="P4951" s="377"/>
      <c r="Q4951" s="377"/>
    </row>
    <row r="4952" spans="1:18" ht="16.5" thickBot="1">
      <c r="A4952" s="533" t="s">
        <v>2784</v>
      </c>
      <c r="B4952" s="533">
        <v>23</v>
      </c>
      <c r="C4952" s="533" t="s">
        <v>682</v>
      </c>
      <c r="D4952" s="572" t="s">
        <v>2098</v>
      </c>
      <c r="E4952" s="571" t="str">
        <f t="shared" si="4652"/>
        <v xml:space="preserve"> HVAC PIPE INSULATION</v>
      </c>
      <c r="F4952" s="533" t="str">
        <f t="shared" si="4638"/>
        <v>ME</v>
      </c>
      <c r="G4952" s="533" t="s">
        <v>2725</v>
      </c>
      <c r="H4952" s="533">
        <v>835</v>
      </c>
      <c r="I4952" s="533" t="s">
        <v>697</v>
      </c>
      <c r="J4952" s="533" t="str">
        <f t="shared" si="4653"/>
        <v>19 mm thick</v>
      </c>
      <c r="K4952" s="137"/>
      <c r="L4952" s="137" t="s">
        <v>698</v>
      </c>
      <c r="M4952" s="104"/>
      <c r="N4952" s="101"/>
      <c r="O4952" s="98">
        <v>0</v>
      </c>
      <c r="P4952" s="377"/>
      <c r="Q4952" s="377"/>
    </row>
    <row r="4953" spans="1:18" ht="16.5" thickBot="1">
      <c r="A4953" s="533" t="s">
        <v>2784</v>
      </c>
      <c r="B4953" s="533">
        <v>23</v>
      </c>
      <c r="C4953" s="533" t="s">
        <v>682</v>
      </c>
      <c r="D4953" s="572" t="s">
        <v>2098</v>
      </c>
      <c r="E4953" s="571" t="str">
        <f t="shared" si="4652"/>
        <v xml:space="preserve"> HVAC PIPE INSULATION</v>
      </c>
      <c r="F4953" s="533" t="str">
        <f t="shared" si="4638"/>
        <v>ME</v>
      </c>
      <c r="G4953" s="533" t="s">
        <v>2722</v>
      </c>
      <c r="H4953" s="533">
        <v>836</v>
      </c>
      <c r="I4953" s="533" t="str">
        <f>I4951</f>
        <v>Interior Insulation</v>
      </c>
      <c r="J4953" s="533" t="str">
        <f>J4951</f>
        <v>Condensate drain piping</v>
      </c>
      <c r="K4953" s="137" t="s">
        <v>13</v>
      </c>
      <c r="L4953" s="137" t="s">
        <v>594</v>
      </c>
      <c r="M4953" s="106">
        <v>60</v>
      </c>
      <c r="N4953" s="247" t="s">
        <v>95</v>
      </c>
      <c r="O4953" s="98">
        <v>25</v>
      </c>
      <c r="P4953" s="377">
        <v>1500</v>
      </c>
      <c r="Q4953" s="25">
        <f>O4953</f>
        <v>25</v>
      </c>
      <c r="R4953" s="729">
        <f>P4953</f>
        <v>1500</v>
      </c>
    </row>
    <row r="4954" spans="1:18" ht="15.75">
      <c r="A4954" s="533" t="s">
        <v>2784</v>
      </c>
      <c r="B4954" s="533">
        <v>23</v>
      </c>
      <c r="C4954" s="533" t="s">
        <v>682</v>
      </c>
      <c r="D4954" s="572" t="s">
        <v>2098</v>
      </c>
      <c r="E4954" s="571" t="str">
        <f t="shared" si="4652"/>
        <v xml:space="preserve"> HVAC PIPE INSULATION</v>
      </c>
      <c r="F4954" s="533" t="str">
        <f t="shared" si="4638"/>
        <v>ME</v>
      </c>
      <c r="G4954" s="533" t="s">
        <v>2725</v>
      </c>
      <c r="H4954" s="533">
        <v>837</v>
      </c>
      <c r="I4954" s="533" t="str">
        <f t="shared" ref="I4954" si="4654">L4954</f>
        <v>Heating hot-water supply and return, concealed</v>
      </c>
      <c r="J4954" s="533" t="str">
        <f t="shared" ref="J4954:J4955" si="4655">L4954</f>
        <v>Heating hot-water supply and return, concealed</v>
      </c>
      <c r="K4954" s="137"/>
      <c r="L4954" s="137" t="s">
        <v>699</v>
      </c>
      <c r="M4954" s="104"/>
      <c r="N4954" s="101"/>
      <c r="O4954" s="98">
        <v>0</v>
      </c>
      <c r="P4954" s="377"/>
      <c r="Q4954" s="377"/>
    </row>
    <row r="4955" spans="1:18" ht="16.5" thickBot="1">
      <c r="A4955" s="533" t="s">
        <v>2784</v>
      </c>
      <c r="B4955" s="533">
        <v>23</v>
      </c>
      <c r="C4955" s="533" t="s">
        <v>682</v>
      </c>
      <c r="D4955" s="572" t="s">
        <v>2098</v>
      </c>
      <c r="E4955" s="571" t="str">
        <f t="shared" si="4652"/>
        <v xml:space="preserve"> HVAC PIPE INSULATION</v>
      </c>
      <c r="F4955" s="533" t="str">
        <f t="shared" si="4638"/>
        <v>ME</v>
      </c>
      <c r="G4955" s="533" t="s">
        <v>2725</v>
      </c>
      <c r="H4955" s="533">
        <v>838</v>
      </c>
      <c r="I4955" s="533" t="s">
        <v>699</v>
      </c>
      <c r="J4955" s="533" t="str">
        <f t="shared" si="4655"/>
        <v>25 mm thick</v>
      </c>
      <c r="K4955" s="137"/>
      <c r="L4955" s="137" t="s">
        <v>592</v>
      </c>
      <c r="M4955" s="104"/>
      <c r="N4955" s="98"/>
      <c r="O4955" s="98">
        <v>0</v>
      </c>
      <c r="P4955" s="379"/>
      <c r="Q4955" s="379"/>
    </row>
    <row r="4956" spans="1:18" ht="15.75">
      <c r="A4956" s="533" t="s">
        <v>2784</v>
      </c>
      <c r="B4956" s="533">
        <v>23</v>
      </c>
      <c r="C4956" s="533" t="s">
        <v>682</v>
      </c>
      <c r="D4956" s="572" t="s">
        <v>2098</v>
      </c>
      <c r="E4956" s="571" t="str">
        <f t="shared" si="4652"/>
        <v xml:space="preserve"> HVAC PIPE INSULATION</v>
      </c>
      <c r="F4956" s="533" t="str">
        <f t="shared" si="4638"/>
        <v>ME</v>
      </c>
      <c r="G4956" s="533" t="s">
        <v>2722</v>
      </c>
      <c r="H4956" s="533">
        <v>839</v>
      </c>
      <c r="I4956" s="533" t="s">
        <v>699</v>
      </c>
      <c r="K4956" s="137" t="s">
        <v>15</v>
      </c>
      <c r="L4956" s="137" t="s">
        <v>594</v>
      </c>
      <c r="M4956" s="106">
        <v>5</v>
      </c>
      <c r="N4956" s="251" t="s">
        <v>95</v>
      </c>
      <c r="O4956" s="98">
        <v>28</v>
      </c>
      <c r="P4956" s="379">
        <v>140</v>
      </c>
      <c r="Q4956" s="25">
        <f t="shared" ref="Q4956:Q4959" si="4656">O4956</f>
        <v>28</v>
      </c>
      <c r="R4956" s="729">
        <f t="shared" ref="R4956:R4959" si="4657">P4956</f>
        <v>140</v>
      </c>
    </row>
    <row r="4957" spans="1:18" ht="15.75">
      <c r="A4957" s="533" t="s">
        <v>2784</v>
      </c>
      <c r="B4957" s="533">
        <v>23</v>
      </c>
      <c r="C4957" s="533" t="s">
        <v>682</v>
      </c>
      <c r="D4957" s="572" t="s">
        <v>2098</v>
      </c>
      <c r="E4957" s="571" t="str">
        <f t="shared" si="4652"/>
        <v xml:space="preserve"> HVAC PIPE INSULATION</v>
      </c>
      <c r="F4957" s="533" t="str">
        <f t="shared" si="4638"/>
        <v>ME</v>
      </c>
      <c r="G4957" s="533" t="s">
        <v>2722</v>
      </c>
      <c r="H4957" s="533">
        <v>840</v>
      </c>
      <c r="I4957" s="533" t="s">
        <v>699</v>
      </c>
      <c r="K4957" s="137" t="s">
        <v>17</v>
      </c>
      <c r="L4957" s="137" t="s">
        <v>555</v>
      </c>
      <c r="M4957" s="106">
        <v>50</v>
      </c>
      <c r="N4957" s="252" t="s">
        <v>95</v>
      </c>
      <c r="O4957" s="98">
        <v>30</v>
      </c>
      <c r="P4957" s="379">
        <v>1500</v>
      </c>
      <c r="Q4957" s="25">
        <f t="shared" si="4656"/>
        <v>30</v>
      </c>
      <c r="R4957" s="729">
        <f t="shared" si="4657"/>
        <v>1500</v>
      </c>
    </row>
    <row r="4958" spans="1:18" ht="16.5" thickBot="1">
      <c r="A4958" s="533" t="s">
        <v>2784</v>
      </c>
      <c r="B4958" s="533">
        <v>23</v>
      </c>
      <c r="C4958" s="533" t="s">
        <v>682</v>
      </c>
      <c r="D4958" s="572" t="s">
        <v>2098</v>
      </c>
      <c r="E4958" s="571" t="str">
        <f t="shared" si="4652"/>
        <v xml:space="preserve"> HVAC PIPE INSULATION</v>
      </c>
      <c r="F4958" s="533" t="str">
        <f t="shared" si="4638"/>
        <v>ME</v>
      </c>
      <c r="G4958" s="533" t="s">
        <v>2722</v>
      </c>
      <c r="H4958" s="533">
        <v>841</v>
      </c>
      <c r="I4958" s="533" t="s">
        <v>699</v>
      </c>
      <c r="K4958" s="137" t="s">
        <v>19</v>
      </c>
      <c r="L4958" s="137" t="s">
        <v>556</v>
      </c>
      <c r="M4958" s="106">
        <v>3</v>
      </c>
      <c r="N4958" s="253" t="s">
        <v>95</v>
      </c>
      <c r="O4958" s="98">
        <v>33</v>
      </c>
      <c r="P4958" s="379">
        <v>99</v>
      </c>
      <c r="Q4958" s="25">
        <f t="shared" si="4656"/>
        <v>33</v>
      </c>
      <c r="R4958" s="729">
        <f t="shared" si="4657"/>
        <v>99</v>
      </c>
    </row>
    <row r="4959" spans="1:18" ht="15.75">
      <c r="A4959" s="533" t="s">
        <v>2784</v>
      </c>
      <c r="B4959" s="533">
        <v>23</v>
      </c>
      <c r="C4959" s="533" t="s">
        <v>682</v>
      </c>
      <c r="D4959" s="572" t="s">
        <v>2098</v>
      </c>
      <c r="E4959" s="571" t="str">
        <f t="shared" si="4652"/>
        <v xml:space="preserve"> HVAC PIPE INSULATION</v>
      </c>
      <c r="F4959" s="533" t="str">
        <f t="shared" si="4638"/>
        <v>ME</v>
      </c>
      <c r="G4959" s="533" t="s">
        <v>2722</v>
      </c>
      <c r="H4959" s="533">
        <v>842</v>
      </c>
      <c r="I4959" s="533" t="s">
        <v>699</v>
      </c>
      <c r="K4959" s="248" t="s">
        <v>20</v>
      </c>
      <c r="L4959" s="248" t="s">
        <v>557</v>
      </c>
      <c r="M4959" s="233">
        <v>150</v>
      </c>
      <c r="N4959" s="249" t="s">
        <v>95</v>
      </c>
      <c r="O4959" s="236"/>
      <c r="P4959" s="379">
        <v>0</v>
      </c>
      <c r="Q4959" s="25">
        <f t="shared" si="4656"/>
        <v>0</v>
      </c>
      <c r="R4959" s="729">
        <f t="shared" si="4657"/>
        <v>0</v>
      </c>
    </row>
    <row r="4960" spans="1:18" ht="15.75">
      <c r="A4960" s="533" t="s">
        <v>2784</v>
      </c>
      <c r="B4960" s="533">
        <v>23</v>
      </c>
      <c r="C4960" s="533" t="s">
        <v>682</v>
      </c>
      <c r="D4960" s="572" t="s">
        <v>2098</v>
      </c>
      <c r="E4960" s="571" t="str">
        <f t="shared" si="4652"/>
        <v xml:space="preserve"> HVAC PIPE INSULATION</v>
      </c>
      <c r="F4960" s="533" t="str">
        <f t="shared" si="4638"/>
        <v>ME</v>
      </c>
      <c r="G4960" s="533" t="s">
        <v>2725</v>
      </c>
      <c r="H4960" s="533">
        <v>843</v>
      </c>
      <c r="I4960" s="533" t="s">
        <v>699</v>
      </c>
      <c r="J4960" s="533" t="str">
        <f>L4960</f>
        <v>38 mm thick</v>
      </c>
      <c r="K4960" s="248"/>
      <c r="L4960" s="248" t="s">
        <v>700</v>
      </c>
      <c r="M4960" s="250"/>
      <c r="N4960" s="249"/>
      <c r="O4960" s="236">
        <v>0</v>
      </c>
      <c r="P4960" s="377"/>
      <c r="Q4960" s="377"/>
    </row>
    <row r="4961" spans="1:18" ht="15.75">
      <c r="A4961" s="533" t="s">
        <v>2784</v>
      </c>
      <c r="B4961" s="533">
        <v>23</v>
      </c>
      <c r="C4961" s="533" t="s">
        <v>682</v>
      </c>
      <c r="D4961" s="572" t="s">
        <v>2098</v>
      </c>
      <c r="E4961" s="571" t="str">
        <f t="shared" si="4652"/>
        <v xml:space="preserve"> HVAC PIPE INSULATION</v>
      </c>
      <c r="F4961" s="533" t="str">
        <f t="shared" si="4638"/>
        <v>ME</v>
      </c>
      <c r="G4961" s="533" t="s">
        <v>2722</v>
      </c>
      <c r="H4961" s="533">
        <v>844</v>
      </c>
      <c r="I4961" s="533" t="s">
        <v>699</v>
      </c>
      <c r="J4961" s="533" t="str">
        <f>J4960</f>
        <v>38 mm thick</v>
      </c>
      <c r="K4961" s="248" t="s">
        <v>21</v>
      </c>
      <c r="L4961" s="248" t="s">
        <v>559</v>
      </c>
      <c r="M4961" s="233">
        <v>70</v>
      </c>
      <c r="N4961" s="249" t="s">
        <v>95</v>
      </c>
      <c r="O4961" s="236"/>
      <c r="P4961" s="377">
        <v>0</v>
      </c>
      <c r="Q4961" s="25">
        <f>O4961</f>
        <v>0</v>
      </c>
      <c r="R4961" s="729">
        <f>P4961</f>
        <v>0</v>
      </c>
    </row>
    <row r="4962" spans="1:18" ht="15.75">
      <c r="A4962" s="533" t="s">
        <v>2784</v>
      </c>
      <c r="B4962" s="533">
        <v>23</v>
      </c>
      <c r="C4962" s="533" t="s">
        <v>682</v>
      </c>
      <c r="D4962" s="572" t="s">
        <v>2098</v>
      </c>
      <c r="E4962" s="571" t="str">
        <f t="shared" si="4652"/>
        <v xml:space="preserve"> HVAC PIPE INSULATION</v>
      </c>
      <c r="F4962" s="533" t="str">
        <f t="shared" si="4638"/>
        <v>ME</v>
      </c>
      <c r="G4962" s="533" t="s">
        <v>2725</v>
      </c>
      <c r="H4962" s="533">
        <v>845</v>
      </c>
      <c r="I4962" s="533" t="s">
        <v>699</v>
      </c>
      <c r="J4962" s="533" t="str">
        <f t="shared" ref="J4962:J4963" si="4658">L4962</f>
        <v>Heating hot-water supply and return, on all pipes running in mechanical rooms or exposed to view with AL jacketing</v>
      </c>
      <c r="K4962" s="248"/>
      <c r="L4962" s="137" t="s">
        <v>701</v>
      </c>
      <c r="M4962" s="104"/>
      <c r="N4962" s="98"/>
      <c r="O4962" s="98">
        <v>0</v>
      </c>
      <c r="P4962" s="377"/>
      <c r="Q4962" s="377"/>
    </row>
    <row r="4963" spans="1:18" ht="15.75">
      <c r="A4963" s="533" t="s">
        <v>2784</v>
      </c>
      <c r="B4963" s="533">
        <v>23</v>
      </c>
      <c r="C4963" s="533" t="s">
        <v>682</v>
      </c>
      <c r="D4963" s="572" t="s">
        <v>2098</v>
      </c>
      <c r="E4963" s="571" t="str">
        <f t="shared" si="4652"/>
        <v xml:space="preserve"> HVAC PIPE INSULATION</v>
      </c>
      <c r="F4963" s="533" t="str">
        <f t="shared" si="4638"/>
        <v>ME</v>
      </c>
      <c r="G4963" s="533" t="s">
        <v>2725</v>
      </c>
      <c r="H4963" s="533">
        <v>846</v>
      </c>
      <c r="I4963" s="533" t="s">
        <v>699</v>
      </c>
      <c r="J4963" s="533" t="str">
        <f t="shared" si="4658"/>
        <v>50 mm thick</v>
      </c>
      <c r="K4963" s="248"/>
      <c r="L4963" s="137" t="s">
        <v>702</v>
      </c>
      <c r="M4963" s="104"/>
      <c r="N4963" s="101"/>
      <c r="O4963" s="98">
        <v>0</v>
      </c>
      <c r="P4963" s="377"/>
      <c r="Q4963" s="377"/>
    </row>
    <row r="4964" spans="1:18" ht="15.75">
      <c r="A4964" s="533" t="s">
        <v>2784</v>
      </c>
      <c r="B4964" s="533">
        <v>23</v>
      </c>
      <c r="C4964" s="533" t="s">
        <v>682</v>
      </c>
      <c r="D4964" s="572" t="s">
        <v>2098</v>
      </c>
      <c r="E4964" s="571" t="str">
        <f t="shared" si="4652"/>
        <v xml:space="preserve"> HVAC PIPE INSULATION</v>
      </c>
      <c r="F4964" s="533" t="str">
        <f t="shared" si="4638"/>
        <v>ME</v>
      </c>
      <c r="G4964" s="533" t="s">
        <v>2722</v>
      </c>
      <c r="H4964" s="533">
        <v>847</v>
      </c>
      <c r="I4964" s="533" t="str">
        <f t="shared" ref="I4964:J4964" si="4659">I4962</f>
        <v>Heating hot-water supply and return, concealed</v>
      </c>
      <c r="J4964" s="533" t="str">
        <f t="shared" si="4659"/>
        <v>Heating hot-water supply and return, on all pipes running in mechanical rooms or exposed to view with AL jacketing</v>
      </c>
      <c r="K4964" s="248" t="s">
        <v>20</v>
      </c>
      <c r="L4964" s="475" t="s">
        <v>557</v>
      </c>
      <c r="M4964" s="644">
        <v>17</v>
      </c>
      <c r="N4964" s="476" t="s">
        <v>95</v>
      </c>
      <c r="O4964" s="477"/>
      <c r="P4964" s="380">
        <v>0</v>
      </c>
      <c r="Q4964" s="25">
        <f t="shared" ref="Q4964:Q4966" si="4660">O4964</f>
        <v>0</v>
      </c>
      <c r="R4964" s="729">
        <f t="shared" ref="R4964:R4966" si="4661">P4964</f>
        <v>0</v>
      </c>
    </row>
    <row r="4965" spans="1:18" ht="15.75">
      <c r="A4965" s="533" t="s">
        <v>2784</v>
      </c>
      <c r="B4965" s="533">
        <v>23</v>
      </c>
      <c r="C4965" s="533" t="s">
        <v>682</v>
      </c>
      <c r="D4965" s="572" t="s">
        <v>2098</v>
      </c>
      <c r="E4965" s="571" t="str">
        <f t="shared" si="4652"/>
        <v xml:space="preserve"> HVAC PIPE INSULATION</v>
      </c>
      <c r="F4965" s="533" t="str">
        <f t="shared" si="4638"/>
        <v>ME</v>
      </c>
      <c r="G4965" s="533" t="s">
        <v>2722</v>
      </c>
      <c r="H4965" s="533">
        <v>848</v>
      </c>
      <c r="I4965" s="533" t="str">
        <f t="shared" ref="I4965:J4965" si="4662">I4963</f>
        <v>Heating hot-water supply and return, concealed</v>
      </c>
      <c r="J4965" s="533" t="str">
        <f t="shared" si="4662"/>
        <v>50 mm thick</v>
      </c>
      <c r="K4965" s="248" t="s">
        <v>21</v>
      </c>
      <c r="L4965" s="475" t="s">
        <v>559</v>
      </c>
      <c r="M4965" s="644">
        <v>15</v>
      </c>
      <c r="N4965" s="476" t="s">
        <v>95</v>
      </c>
      <c r="O4965" s="477"/>
      <c r="P4965" s="380">
        <v>0</v>
      </c>
      <c r="Q4965" s="25">
        <f t="shared" si="4660"/>
        <v>0</v>
      </c>
      <c r="R4965" s="729">
        <f t="shared" si="4661"/>
        <v>0</v>
      </c>
    </row>
    <row r="4966" spans="1:18" ht="15.75">
      <c r="A4966" s="533" t="s">
        <v>2784</v>
      </c>
      <c r="B4966" s="533">
        <v>23</v>
      </c>
      <c r="C4966" s="533" t="s">
        <v>682</v>
      </c>
      <c r="D4966" s="572" t="s">
        <v>2098</v>
      </c>
      <c r="E4966" s="571" t="str">
        <f t="shared" si="4652"/>
        <v xml:space="preserve"> HVAC PIPE INSULATION</v>
      </c>
      <c r="F4966" s="533" t="str">
        <f t="shared" si="4638"/>
        <v>ME</v>
      </c>
      <c r="G4966" s="533" t="s">
        <v>2722</v>
      </c>
      <c r="H4966" s="533">
        <v>849</v>
      </c>
      <c r="I4966" s="533" t="str">
        <f t="shared" ref="I4966:J4966" si="4663">I4964</f>
        <v>Heating hot-water supply and return, concealed</v>
      </c>
      <c r="J4966" s="533" t="str">
        <f t="shared" si="4663"/>
        <v>Heating hot-water supply and return, on all pipes running in mechanical rooms or exposed to view with AL jacketing</v>
      </c>
      <c r="K4966" s="248" t="s">
        <v>45</v>
      </c>
      <c r="L4966" s="475" t="s">
        <v>560</v>
      </c>
      <c r="M4966" s="644">
        <v>50</v>
      </c>
      <c r="N4966" s="476" t="s">
        <v>95</v>
      </c>
      <c r="O4966" s="477"/>
      <c r="P4966" s="380">
        <v>0</v>
      </c>
      <c r="Q4966" s="25">
        <f t="shared" si="4660"/>
        <v>0</v>
      </c>
      <c r="R4966" s="729">
        <f t="shared" si="4661"/>
        <v>0</v>
      </c>
    </row>
    <row r="4967" spans="1:18" ht="15.75">
      <c r="A4967" s="533" t="s">
        <v>2784</v>
      </c>
      <c r="B4967" s="533">
        <v>23</v>
      </c>
      <c r="C4967" s="533" t="s">
        <v>682</v>
      </c>
      <c r="D4967" s="572" t="s">
        <v>2100</v>
      </c>
      <c r="E4967" s="571" t="s">
        <v>1262</v>
      </c>
      <c r="F4967" s="533" t="str">
        <f t="shared" si="4638"/>
        <v>ME</v>
      </c>
      <c r="G4967" s="533" t="s">
        <v>2725</v>
      </c>
      <c r="H4967" s="533">
        <v>850</v>
      </c>
      <c r="I4967" s="533" t="str">
        <f t="shared" ref="I4967:I4968" si="4664">L4967</f>
        <v>230900 - BUILDING MANAGEMENT SYSTEM (BMS), INSTRUMENTATION AND CONTROLS</v>
      </c>
      <c r="J4967" s="533" t="str">
        <f t="shared" ref="J4967:J4968" si="4665">L4967</f>
        <v>230900 - BUILDING MANAGEMENT SYSTEM (BMS), INSTRUMENTATION AND CONTROLS</v>
      </c>
      <c r="K4967" s="248"/>
      <c r="L4967" s="248" t="s">
        <v>1123</v>
      </c>
      <c r="M4967" s="250"/>
      <c r="N4967" s="249"/>
      <c r="O4967" s="236">
        <v>0</v>
      </c>
      <c r="P4967" s="377"/>
      <c r="Q4967" s="377"/>
    </row>
    <row r="4968" spans="1:18" ht="15.75">
      <c r="A4968" s="533" t="s">
        <v>2784</v>
      </c>
      <c r="B4968" s="533">
        <v>23</v>
      </c>
      <c r="C4968" s="533" t="s">
        <v>682</v>
      </c>
      <c r="D4968" s="572" t="s">
        <v>2100</v>
      </c>
      <c r="E4968" s="571" t="str">
        <f t="shared" ref="E4968:E4969" si="4666">E4967</f>
        <v xml:space="preserve"> BUILDING MANAGEMENT SYSTEM (BMS), INSTRUMENTATION AND CONTROLS</v>
      </c>
      <c r="F4968" s="533" t="str">
        <f t="shared" si="4638"/>
        <v>ME</v>
      </c>
      <c r="G4968" s="533" t="s">
        <v>2725</v>
      </c>
      <c r="H4968" s="533">
        <v>851</v>
      </c>
      <c r="I4968" s="533" t="str">
        <f t="shared" si="4664"/>
        <v>System complete as specified and as shown on drawings</v>
      </c>
      <c r="J4968" s="533" t="str">
        <f t="shared" si="4665"/>
        <v>System complete as specified and as shown on drawings</v>
      </c>
      <c r="K4968" s="248"/>
      <c r="L4968" s="248" t="s">
        <v>703</v>
      </c>
      <c r="M4968" s="250"/>
      <c r="N4968" s="249"/>
      <c r="O4968" s="236">
        <v>0</v>
      </c>
      <c r="P4968" s="377"/>
      <c r="Q4968" s="377"/>
    </row>
    <row r="4969" spans="1:18" ht="15.75">
      <c r="A4969" s="533" t="s">
        <v>2784</v>
      </c>
      <c r="B4969" s="533">
        <v>23</v>
      </c>
      <c r="C4969" s="533" t="s">
        <v>682</v>
      </c>
      <c r="D4969" s="572" t="s">
        <v>2100</v>
      </c>
      <c r="E4969" s="571" t="str">
        <f t="shared" si="4666"/>
        <v xml:space="preserve"> BUILDING MANAGEMENT SYSTEM (BMS), INSTRUMENTATION AND CONTROLS</v>
      </c>
      <c r="F4969" s="533" t="str">
        <f t="shared" si="4638"/>
        <v>ME</v>
      </c>
      <c r="G4969" s="533" t="s">
        <v>2722</v>
      </c>
      <c r="H4969" s="533">
        <v>852</v>
      </c>
      <c r="I4969" s="533" t="str">
        <f>I4967</f>
        <v>230900 - BUILDING MANAGEMENT SYSTEM (BMS), INSTRUMENTATION AND CONTROLS</v>
      </c>
      <c r="J4969" s="533" t="str">
        <f>J4967</f>
        <v>230900 - BUILDING MANAGEMENT SYSTEM (BMS), INSTRUMENTATION AND CONTROLS</v>
      </c>
      <c r="K4969" s="248" t="s">
        <v>13</v>
      </c>
      <c r="L4969" s="248" t="s">
        <v>704</v>
      </c>
      <c r="M4969" s="233">
        <v>1</v>
      </c>
      <c r="N4969" s="249" t="s">
        <v>2</v>
      </c>
      <c r="O4969" s="236"/>
      <c r="P4969" s="377"/>
      <c r="Q4969" s="25">
        <f>O4969</f>
        <v>0</v>
      </c>
      <c r="R4969" s="729">
        <f>P4969</f>
        <v>0</v>
      </c>
    </row>
    <row r="4970" spans="1:18" ht="15.75">
      <c r="A4970" s="533" t="s">
        <v>2784</v>
      </c>
      <c r="B4970" s="533">
        <v>23</v>
      </c>
      <c r="C4970" s="533" t="s">
        <v>682</v>
      </c>
      <c r="D4970" s="572" t="s">
        <v>2104</v>
      </c>
      <c r="E4970" s="571" t="s">
        <v>1263</v>
      </c>
      <c r="F4970" s="533" t="str">
        <f t="shared" si="4638"/>
        <v>ME</v>
      </c>
      <c r="G4970" s="533" t="s">
        <v>2725</v>
      </c>
      <c r="H4970" s="533">
        <v>853</v>
      </c>
      <c r="I4970" s="533" t="str">
        <f t="shared" ref="I4970:I4971" si="4667">L4970</f>
        <v>231113 - FACILITY FUEL OIL PIPING</v>
      </c>
      <c r="J4970" s="533" t="str">
        <f t="shared" ref="J4970:J4971" si="4668">L4970</f>
        <v>231113 - FACILITY FUEL OIL PIPING</v>
      </c>
      <c r="K4970" s="137"/>
      <c r="L4970" s="137" t="s">
        <v>705</v>
      </c>
      <c r="M4970" s="104"/>
      <c r="N4970" s="101"/>
      <c r="O4970" s="98">
        <v>0</v>
      </c>
      <c r="P4970" s="377"/>
      <c r="Q4970" s="377"/>
    </row>
    <row r="4971" spans="1:18" ht="15.75">
      <c r="A4971" s="533" t="s">
        <v>2784</v>
      </c>
      <c r="B4971" s="533">
        <v>23</v>
      </c>
      <c r="C4971" s="533" t="s">
        <v>682</v>
      </c>
      <c r="D4971" s="572" t="s">
        <v>2104</v>
      </c>
      <c r="E4971" s="571" t="str">
        <f t="shared" ref="E4971:E4983" si="4669">E4970</f>
        <v xml:space="preserve"> FACILITY FUEL OIL PIPING</v>
      </c>
      <c r="F4971" s="533" t="str">
        <f t="shared" si="4638"/>
        <v>ME</v>
      </c>
      <c r="G4971" s="533" t="s">
        <v>2725</v>
      </c>
      <c r="H4971" s="533">
        <v>854</v>
      </c>
      <c r="I4971" s="533" t="str">
        <f t="shared" si="4667"/>
        <v>Black steel pipes and fittings</v>
      </c>
      <c r="J4971" s="533" t="str">
        <f t="shared" si="4668"/>
        <v>Black steel pipes and fittings</v>
      </c>
      <c r="K4971" s="137"/>
      <c r="L4971" s="137" t="s">
        <v>706</v>
      </c>
      <c r="M4971" s="104"/>
      <c r="N4971" s="101"/>
      <c r="O4971" s="98">
        <v>0</v>
      </c>
      <c r="P4971" s="377"/>
      <c r="Q4971" s="377"/>
    </row>
    <row r="4972" spans="1:18" ht="16.5" thickBot="1">
      <c r="A4972" s="533" t="s">
        <v>2784</v>
      </c>
      <c r="B4972" s="533">
        <v>23</v>
      </c>
      <c r="C4972" s="533" t="s">
        <v>682</v>
      </c>
      <c r="D4972" s="572" t="s">
        <v>2104</v>
      </c>
      <c r="E4972" s="571" t="str">
        <f t="shared" si="4669"/>
        <v xml:space="preserve"> FACILITY FUEL OIL PIPING</v>
      </c>
      <c r="F4972" s="533" t="str">
        <f t="shared" si="4638"/>
        <v>ME</v>
      </c>
      <c r="G4972" s="533" t="s">
        <v>2722</v>
      </c>
      <c r="H4972" s="533">
        <v>855</v>
      </c>
      <c r="I4972" s="533" t="str">
        <f t="shared" ref="I4972:J4972" si="4670">I4970</f>
        <v>231113 - FACILITY FUEL OIL PIPING</v>
      </c>
      <c r="J4972" s="533" t="str">
        <f t="shared" si="4670"/>
        <v>231113 - FACILITY FUEL OIL PIPING</v>
      </c>
      <c r="K4972" s="248" t="s">
        <v>15</v>
      </c>
      <c r="L4972" s="248" t="s">
        <v>593</v>
      </c>
      <c r="M4972" s="233">
        <v>11</v>
      </c>
      <c r="N4972" s="249" t="s">
        <v>95</v>
      </c>
      <c r="O4972" s="236"/>
      <c r="P4972" s="377"/>
      <c r="Q4972" s="25">
        <f t="shared" ref="Q4972:Q4973" si="4671">O4972</f>
        <v>0</v>
      </c>
      <c r="R4972" s="729">
        <f t="shared" ref="R4972:R4973" si="4672">P4972</f>
        <v>0</v>
      </c>
    </row>
    <row r="4973" spans="1:18" ht="16.5" thickBot="1">
      <c r="A4973" s="533" t="s">
        <v>2784</v>
      </c>
      <c r="B4973" s="533">
        <v>23</v>
      </c>
      <c r="C4973" s="533" t="s">
        <v>682</v>
      </c>
      <c r="D4973" s="572" t="s">
        <v>2104</v>
      </c>
      <c r="E4973" s="571" t="str">
        <f t="shared" si="4669"/>
        <v xml:space="preserve"> FACILITY FUEL OIL PIPING</v>
      </c>
      <c r="F4973" s="533" t="str">
        <f t="shared" si="4638"/>
        <v>ME</v>
      </c>
      <c r="G4973" s="533" t="s">
        <v>2722</v>
      </c>
      <c r="H4973" s="533">
        <v>856</v>
      </c>
      <c r="I4973" s="533" t="str">
        <f t="shared" ref="I4973:J4973" si="4673">I4971</f>
        <v>Black steel pipes and fittings</v>
      </c>
      <c r="J4973" s="533" t="str">
        <f t="shared" si="4673"/>
        <v>Black steel pipes and fittings</v>
      </c>
      <c r="K4973" s="137" t="s">
        <v>13</v>
      </c>
      <c r="L4973" s="137" t="s">
        <v>594</v>
      </c>
      <c r="M4973" s="106">
        <v>8</v>
      </c>
      <c r="N4973" s="247" t="s">
        <v>95</v>
      </c>
      <c r="O4973" s="98">
        <v>23</v>
      </c>
      <c r="P4973" s="377">
        <v>184</v>
      </c>
      <c r="Q4973" s="25">
        <f t="shared" si="4671"/>
        <v>23</v>
      </c>
      <c r="R4973" s="729">
        <f t="shared" si="4672"/>
        <v>184</v>
      </c>
    </row>
    <row r="4974" spans="1:18" ht="15.75">
      <c r="A4974" s="533" t="s">
        <v>2784</v>
      </c>
      <c r="B4974" s="533">
        <v>23</v>
      </c>
      <c r="C4974" s="533" t="s">
        <v>682</v>
      </c>
      <c r="D4974" s="572" t="s">
        <v>2104</v>
      </c>
      <c r="E4974" s="571" t="str">
        <f t="shared" si="4669"/>
        <v xml:space="preserve"> FACILITY FUEL OIL PIPING</v>
      </c>
      <c r="F4974" s="533" t="str">
        <f t="shared" si="4638"/>
        <v>ME</v>
      </c>
      <c r="G4974" s="533" t="s">
        <v>2725</v>
      </c>
      <c r="H4974" s="533">
        <v>857</v>
      </c>
      <c r="I4974" s="533" t="str">
        <f t="shared" ref="I4974:I4975" si="4674">L4974</f>
        <v>Valves</v>
      </c>
      <c r="J4974" s="533" t="str">
        <f t="shared" ref="J4974:J4975" si="4675">L4974</f>
        <v>Valves</v>
      </c>
      <c r="K4974" s="137"/>
      <c r="L4974" s="137" t="s">
        <v>563</v>
      </c>
      <c r="M4974" s="104"/>
      <c r="N4974" s="98"/>
      <c r="O4974" s="98">
        <v>0</v>
      </c>
      <c r="P4974" s="377"/>
      <c r="Q4974" s="377"/>
    </row>
    <row r="4975" spans="1:18" ht="15.75">
      <c r="A4975" s="533" t="s">
        <v>2784</v>
      </c>
      <c r="B4975" s="533">
        <v>23</v>
      </c>
      <c r="C4975" s="533" t="s">
        <v>682</v>
      </c>
      <c r="D4975" s="572" t="s">
        <v>2104</v>
      </c>
      <c r="E4975" s="571" t="str">
        <f t="shared" si="4669"/>
        <v xml:space="preserve"> FACILITY FUEL OIL PIPING</v>
      </c>
      <c r="F4975" s="533" t="str">
        <f t="shared" si="4638"/>
        <v>ME</v>
      </c>
      <c r="G4975" s="533" t="s">
        <v>2725</v>
      </c>
      <c r="H4975" s="533">
        <v>858</v>
      </c>
      <c r="I4975" s="533" t="str">
        <f t="shared" si="4674"/>
        <v>Gate valves</v>
      </c>
      <c r="J4975" s="533" t="str">
        <f t="shared" si="4675"/>
        <v>Gate valves</v>
      </c>
      <c r="K4975" s="137"/>
      <c r="L4975" s="137" t="s">
        <v>564</v>
      </c>
      <c r="M4975" s="104"/>
      <c r="N4975" s="98"/>
      <c r="O4975" s="98">
        <v>0</v>
      </c>
      <c r="P4975" s="377"/>
      <c r="Q4975" s="377"/>
    </row>
    <row r="4976" spans="1:18" ht="15.75">
      <c r="A4976" s="533" t="s">
        <v>2784</v>
      </c>
      <c r="B4976" s="533">
        <v>23</v>
      </c>
      <c r="C4976" s="533" t="s">
        <v>682</v>
      </c>
      <c r="D4976" s="572" t="s">
        <v>2104</v>
      </c>
      <c r="E4976" s="571" t="str">
        <f t="shared" si="4669"/>
        <v xml:space="preserve"> FACILITY FUEL OIL PIPING</v>
      </c>
      <c r="F4976" s="533" t="str">
        <f t="shared" si="4638"/>
        <v>ME</v>
      </c>
      <c r="G4976" s="533" t="s">
        <v>2722</v>
      </c>
      <c r="H4976" s="533">
        <v>859</v>
      </c>
      <c r="I4976" s="533" t="str">
        <f>I4974</f>
        <v>Valves</v>
      </c>
      <c r="J4976" s="533" t="str">
        <f>J4974</f>
        <v>Valves</v>
      </c>
      <c r="K4976" s="137" t="s">
        <v>15</v>
      </c>
      <c r="L4976" s="137" t="s">
        <v>594</v>
      </c>
      <c r="M4976" s="106">
        <v>1</v>
      </c>
      <c r="N4976" s="101" t="s">
        <v>2</v>
      </c>
      <c r="O4976" s="101">
        <v>313</v>
      </c>
      <c r="P4976" s="377">
        <v>313</v>
      </c>
      <c r="Q4976" s="25">
        <f>O4976</f>
        <v>313</v>
      </c>
      <c r="R4976" s="729">
        <f>P4976</f>
        <v>313</v>
      </c>
    </row>
    <row r="4977" spans="1:18" ht="15.75">
      <c r="A4977" s="533" t="s">
        <v>2784</v>
      </c>
      <c r="B4977" s="533">
        <v>23</v>
      </c>
      <c r="C4977" s="533" t="s">
        <v>682</v>
      </c>
      <c r="D4977" s="572" t="s">
        <v>2104</v>
      </c>
      <c r="E4977" s="571" t="str">
        <f t="shared" si="4669"/>
        <v xml:space="preserve"> FACILITY FUEL OIL PIPING</v>
      </c>
      <c r="F4977" s="533" t="str">
        <f t="shared" si="4638"/>
        <v>ME</v>
      </c>
      <c r="G4977" s="533" t="s">
        <v>2725</v>
      </c>
      <c r="H4977" s="533">
        <v>860</v>
      </c>
      <c r="I4977" s="533" t="str">
        <f>L4977</f>
        <v>Check valves</v>
      </c>
      <c r="J4977" s="533" t="str">
        <f>L4977</f>
        <v>Check valves</v>
      </c>
      <c r="K4977" s="645"/>
      <c r="L4977" s="645" t="s">
        <v>569</v>
      </c>
      <c r="M4977" s="646"/>
      <c r="N4977" s="645"/>
      <c r="O4977" s="181">
        <v>0</v>
      </c>
      <c r="P4977" s="377"/>
      <c r="Q4977" s="377"/>
    </row>
    <row r="4978" spans="1:18" ht="15.75">
      <c r="A4978" s="533" t="s">
        <v>2784</v>
      </c>
      <c r="B4978" s="533">
        <v>23</v>
      </c>
      <c r="C4978" s="533" t="s">
        <v>682</v>
      </c>
      <c r="D4978" s="572" t="s">
        <v>2104</v>
      </c>
      <c r="E4978" s="571" t="str">
        <f t="shared" si="4669"/>
        <v xml:space="preserve"> FACILITY FUEL OIL PIPING</v>
      </c>
      <c r="F4978" s="533" t="str">
        <f t="shared" si="4638"/>
        <v>ME</v>
      </c>
      <c r="G4978" s="533" t="s">
        <v>2722</v>
      </c>
      <c r="H4978" s="533">
        <v>861</v>
      </c>
      <c r="I4978" s="533" t="str">
        <f>I4976</f>
        <v>Valves</v>
      </c>
      <c r="J4978" s="533" t="str">
        <f>J4976</f>
        <v>Valves</v>
      </c>
      <c r="K4978" s="645" t="s">
        <v>17</v>
      </c>
      <c r="L4978" s="645" t="s">
        <v>594</v>
      </c>
      <c r="M4978" s="180">
        <v>1</v>
      </c>
      <c r="N4978" s="645" t="s">
        <v>2</v>
      </c>
      <c r="O4978" s="101">
        <v>313</v>
      </c>
      <c r="P4978" s="377">
        <v>313</v>
      </c>
      <c r="Q4978" s="25">
        <f>O4978</f>
        <v>313</v>
      </c>
      <c r="R4978" s="729">
        <f>P4978</f>
        <v>313</v>
      </c>
    </row>
    <row r="4979" spans="1:18" ht="15.75">
      <c r="A4979" s="533" t="s">
        <v>2784</v>
      </c>
      <c r="B4979" s="533">
        <v>23</v>
      </c>
      <c r="C4979" s="533" t="s">
        <v>682</v>
      </c>
      <c r="D4979" s="572" t="s">
        <v>2104</v>
      </c>
      <c r="E4979" s="571" t="str">
        <f t="shared" si="4669"/>
        <v xml:space="preserve"> FACILITY FUEL OIL PIPING</v>
      </c>
      <c r="F4979" s="533" t="str">
        <f t="shared" si="4638"/>
        <v>ME</v>
      </c>
      <c r="G4979" s="533" t="s">
        <v>2725</v>
      </c>
      <c r="H4979" s="533">
        <v>862</v>
      </c>
      <c r="I4979" s="533" t="str">
        <f>L4979</f>
        <v>Fuel oil storage tanks</v>
      </c>
      <c r="J4979" s="533" t="str">
        <f>L4979</f>
        <v>Fuel oil storage tanks</v>
      </c>
      <c r="K4979" s="137"/>
      <c r="L4979" s="137" t="s">
        <v>707</v>
      </c>
      <c r="M4979" s="104"/>
      <c r="N4979" s="101"/>
      <c r="O4979" s="98">
        <v>0</v>
      </c>
      <c r="P4979" s="377"/>
      <c r="Q4979" s="377"/>
    </row>
    <row r="4980" spans="1:18" ht="15.75">
      <c r="A4980" s="533" t="s">
        <v>2784</v>
      </c>
      <c r="B4980" s="533">
        <v>23</v>
      </c>
      <c r="C4980" s="533" t="s">
        <v>682</v>
      </c>
      <c r="D4980" s="572" t="s">
        <v>2104</v>
      </c>
      <c r="E4980" s="571" t="str">
        <f t="shared" si="4669"/>
        <v xml:space="preserve"> FACILITY FUEL OIL PIPING</v>
      </c>
      <c r="F4980" s="533" t="str">
        <f t="shared" si="4638"/>
        <v>ME</v>
      </c>
      <c r="G4980" s="533" t="s">
        <v>2722</v>
      </c>
      <c r="H4980" s="533">
        <v>863</v>
      </c>
      <c r="I4980" s="533" t="str">
        <f t="shared" ref="I4980:J4980" si="4676">I4978</f>
        <v>Valves</v>
      </c>
      <c r="J4980" s="533" t="str">
        <f t="shared" si="4676"/>
        <v>Valves</v>
      </c>
      <c r="K4980" s="248" t="s">
        <v>21</v>
      </c>
      <c r="L4980" s="248" t="s">
        <v>708</v>
      </c>
      <c r="M4980" s="233">
        <v>3</v>
      </c>
      <c r="N4980" s="249" t="s">
        <v>39</v>
      </c>
      <c r="O4980" s="236"/>
      <c r="P4980" s="377">
        <v>0</v>
      </c>
      <c r="Q4980" s="25">
        <f t="shared" ref="Q4980:Q4981" si="4677">O4980</f>
        <v>0</v>
      </c>
      <c r="R4980" s="729">
        <f t="shared" ref="R4980:R4981" si="4678">P4980</f>
        <v>0</v>
      </c>
    </row>
    <row r="4981" spans="1:18" ht="15.75">
      <c r="A4981" s="533" t="s">
        <v>2784</v>
      </c>
      <c r="B4981" s="533">
        <v>23</v>
      </c>
      <c r="C4981" s="533" t="s">
        <v>682</v>
      </c>
      <c r="D4981" s="572" t="s">
        <v>2104</v>
      </c>
      <c r="E4981" s="571" t="str">
        <f t="shared" si="4669"/>
        <v xml:space="preserve"> FACILITY FUEL OIL PIPING</v>
      </c>
      <c r="F4981" s="533" t="str">
        <f t="shared" si="4638"/>
        <v>ME</v>
      </c>
      <c r="G4981" s="533" t="s">
        <v>2722</v>
      </c>
      <c r="H4981" s="533">
        <v>864</v>
      </c>
      <c r="I4981" s="533" t="str">
        <f t="shared" ref="I4981:J4981" si="4679">I4979</f>
        <v>Fuel oil storage tanks</v>
      </c>
      <c r="J4981" s="533" t="str">
        <f t="shared" si="4679"/>
        <v>Fuel oil storage tanks</v>
      </c>
      <c r="K4981" s="137" t="s">
        <v>19</v>
      </c>
      <c r="L4981" s="137" t="s">
        <v>709</v>
      </c>
      <c r="M4981" s="106">
        <v>2</v>
      </c>
      <c r="N4981" s="101" t="s">
        <v>39</v>
      </c>
      <c r="O4981" s="98">
        <v>600</v>
      </c>
      <c r="P4981" s="377">
        <v>1200</v>
      </c>
      <c r="Q4981" s="25">
        <f t="shared" si="4677"/>
        <v>600</v>
      </c>
      <c r="R4981" s="729">
        <f t="shared" si="4678"/>
        <v>1200</v>
      </c>
    </row>
    <row r="4982" spans="1:18" ht="16.5" thickBot="1">
      <c r="A4982" s="533" t="s">
        <v>2784</v>
      </c>
      <c r="B4982" s="533">
        <v>23</v>
      </c>
      <c r="C4982" s="533" t="s">
        <v>682</v>
      </c>
      <c r="D4982" s="572" t="s">
        <v>2104</v>
      </c>
      <c r="E4982" s="571" t="str">
        <f t="shared" si="4669"/>
        <v xml:space="preserve"> FACILITY FUEL OIL PIPING</v>
      </c>
      <c r="F4982" s="533" t="str">
        <f t="shared" si="4638"/>
        <v>ME</v>
      </c>
      <c r="G4982" s="533" t="s">
        <v>2725</v>
      </c>
      <c r="H4982" s="533">
        <v>865</v>
      </c>
      <c r="I4982" s="533" t="str">
        <f>L4982</f>
        <v>Strainer</v>
      </c>
      <c r="J4982" s="533" t="str">
        <f>L4982</f>
        <v>Strainer</v>
      </c>
      <c r="K4982" s="137"/>
      <c r="L4982" s="137" t="s">
        <v>710</v>
      </c>
      <c r="M4982" s="104"/>
      <c r="N4982" s="101"/>
      <c r="O4982" s="98">
        <v>0</v>
      </c>
      <c r="P4982" s="377"/>
      <c r="Q4982" s="377"/>
    </row>
    <row r="4983" spans="1:18" ht="16.5" thickBot="1">
      <c r="A4983" s="533" t="s">
        <v>2784</v>
      </c>
      <c r="B4983" s="533">
        <v>23</v>
      </c>
      <c r="C4983" s="533" t="s">
        <v>682</v>
      </c>
      <c r="D4983" s="572" t="s">
        <v>2104</v>
      </c>
      <c r="E4983" s="571" t="str">
        <f t="shared" si="4669"/>
        <v xml:space="preserve"> FACILITY FUEL OIL PIPING</v>
      </c>
      <c r="F4983" s="533" t="str">
        <f t="shared" si="4638"/>
        <v>ME</v>
      </c>
      <c r="G4983" s="533" t="s">
        <v>2722</v>
      </c>
      <c r="H4983" s="533">
        <v>866</v>
      </c>
      <c r="I4983" s="533" t="str">
        <f>I4981</f>
        <v>Fuel oil storage tanks</v>
      </c>
      <c r="J4983" s="533" t="str">
        <f>J4981</f>
        <v>Fuel oil storage tanks</v>
      </c>
      <c r="K4983" s="137" t="s">
        <v>20</v>
      </c>
      <c r="L4983" s="137" t="s">
        <v>594</v>
      </c>
      <c r="M4983" s="106">
        <v>1</v>
      </c>
      <c r="N4983" s="247" t="s">
        <v>39</v>
      </c>
      <c r="O4983" s="98">
        <v>188</v>
      </c>
      <c r="P4983" s="377">
        <v>188</v>
      </c>
      <c r="Q4983" s="25">
        <f>O4983</f>
        <v>188</v>
      </c>
      <c r="R4983" s="729">
        <f>P4983</f>
        <v>188</v>
      </c>
    </row>
    <row r="4984" spans="1:18" ht="15.75">
      <c r="A4984" s="533" t="s">
        <v>2784</v>
      </c>
      <c r="B4984" s="533">
        <v>23</v>
      </c>
      <c r="C4984" s="533" t="s">
        <v>682</v>
      </c>
      <c r="D4984" s="572" t="s">
        <v>2110</v>
      </c>
      <c r="E4984" s="571" t="s">
        <v>1264</v>
      </c>
      <c r="F4984" s="533" t="str">
        <f t="shared" si="4638"/>
        <v>ME</v>
      </c>
      <c r="G4984" s="533" t="s">
        <v>2725</v>
      </c>
      <c r="H4984" s="533">
        <v>867</v>
      </c>
      <c r="I4984" s="533" t="str">
        <f t="shared" ref="I4984:I4985" si="4680">L4984</f>
        <v>231126 - FACILITY LIQUEFIED PETROLIUM GAS PIPING</v>
      </c>
      <c r="J4984" s="533" t="str">
        <f t="shared" ref="J4984" si="4681">L4984</f>
        <v>231126 - FACILITY LIQUEFIED PETROLIUM GAS PIPING</v>
      </c>
      <c r="K4984" s="248"/>
      <c r="L4984" s="248" t="s">
        <v>711</v>
      </c>
      <c r="M4984" s="250"/>
      <c r="N4984" s="249"/>
      <c r="O4984" s="236">
        <v>0</v>
      </c>
      <c r="P4984" s="381"/>
      <c r="Q4984" s="377"/>
    </row>
    <row r="4985" spans="1:18" ht="15.75">
      <c r="A4985" s="533" t="s">
        <v>2784</v>
      </c>
      <c r="B4985" s="533">
        <v>23</v>
      </c>
      <c r="C4985" s="533" t="s">
        <v>682</v>
      </c>
      <c r="D4985" s="572" t="s">
        <v>2110</v>
      </c>
      <c r="E4985" s="571" t="str">
        <f t="shared" ref="E4985:E4998" si="4682">E4984</f>
        <v xml:space="preserve"> FACILITY LIQUEFIED PETROLIUM GAS PIPING</v>
      </c>
      <c r="F4985" s="533" t="str">
        <f t="shared" si="4638"/>
        <v>ME</v>
      </c>
      <c r="G4985" s="533" t="s">
        <v>2725</v>
      </c>
      <c r="H4985" s="533">
        <v>868</v>
      </c>
      <c r="I4985" s="533" t="str">
        <f t="shared" si="4680"/>
        <v>Aboveground pipes and fittings</v>
      </c>
      <c r="J4985" s="533" t="s">
        <v>706</v>
      </c>
      <c r="K4985" s="248"/>
      <c r="L4985" s="248" t="s">
        <v>712</v>
      </c>
      <c r="M4985" s="250"/>
      <c r="N4985" s="249"/>
      <c r="O4985" s="236">
        <v>0</v>
      </c>
      <c r="P4985" s="381"/>
      <c r="Q4985" s="377"/>
    </row>
    <row r="4986" spans="1:18" ht="15.75">
      <c r="A4986" s="533" t="s">
        <v>2784</v>
      </c>
      <c r="B4986" s="533">
        <v>23</v>
      </c>
      <c r="C4986" s="533" t="s">
        <v>682</v>
      </c>
      <c r="D4986" s="572" t="s">
        <v>2110</v>
      </c>
      <c r="E4986" s="571" t="str">
        <f t="shared" si="4682"/>
        <v xml:space="preserve"> FACILITY LIQUEFIED PETROLIUM GAS PIPING</v>
      </c>
      <c r="F4986" s="533" t="str">
        <f t="shared" si="4638"/>
        <v>ME</v>
      </c>
      <c r="G4986" s="533" t="s">
        <v>2725</v>
      </c>
      <c r="H4986" s="533">
        <v>869</v>
      </c>
      <c r="I4986" s="533" t="s">
        <v>712</v>
      </c>
      <c r="J4986" s="533" t="str">
        <f t="shared" ref="J4986" si="4683">L4986</f>
        <v>Black steel pipes and fittings</v>
      </c>
      <c r="K4986" s="248"/>
      <c r="L4986" s="248" t="s">
        <v>706</v>
      </c>
      <c r="M4986" s="250"/>
      <c r="N4986" s="249"/>
      <c r="O4986" s="236">
        <v>0</v>
      </c>
      <c r="P4986" s="381"/>
      <c r="Q4986" s="377"/>
    </row>
    <row r="4987" spans="1:18" ht="15.75">
      <c r="A4987" s="533" t="s">
        <v>2784</v>
      </c>
      <c r="B4987" s="533">
        <v>23</v>
      </c>
      <c r="C4987" s="533" t="s">
        <v>682</v>
      </c>
      <c r="D4987" s="572" t="s">
        <v>2110</v>
      </c>
      <c r="E4987" s="571" t="str">
        <f t="shared" si="4682"/>
        <v xml:space="preserve"> FACILITY LIQUEFIED PETROLIUM GAS PIPING</v>
      </c>
      <c r="F4987" s="533" t="str">
        <f t="shared" si="4638"/>
        <v>ME</v>
      </c>
      <c r="G4987" s="533" t="s">
        <v>2722</v>
      </c>
      <c r="H4987" s="533">
        <v>870</v>
      </c>
      <c r="I4987" s="533" t="str">
        <f>I4985</f>
        <v>Aboveground pipes and fittings</v>
      </c>
      <c r="J4987" s="533" t="str">
        <f>J4985</f>
        <v>Black steel pipes and fittings</v>
      </c>
      <c r="K4987" s="248" t="s">
        <v>13</v>
      </c>
      <c r="L4987" s="248" t="s">
        <v>556</v>
      </c>
      <c r="M4987" s="233">
        <v>30</v>
      </c>
      <c r="N4987" s="249" t="s">
        <v>95</v>
      </c>
      <c r="O4987" s="236"/>
      <c r="P4987" s="381">
        <v>0</v>
      </c>
      <c r="Q4987" s="25">
        <f>O4987</f>
        <v>0</v>
      </c>
      <c r="R4987" s="729">
        <f>P4987</f>
        <v>0</v>
      </c>
    </row>
    <row r="4988" spans="1:18" ht="15.75">
      <c r="A4988" s="533" t="s">
        <v>2784</v>
      </c>
      <c r="B4988" s="533">
        <v>23</v>
      </c>
      <c r="C4988" s="533" t="s">
        <v>682</v>
      </c>
      <c r="D4988" s="572" t="s">
        <v>2110</v>
      </c>
      <c r="E4988" s="571" t="str">
        <f t="shared" si="4682"/>
        <v xml:space="preserve"> FACILITY LIQUEFIED PETROLIUM GAS PIPING</v>
      </c>
      <c r="F4988" s="533" t="str">
        <f t="shared" si="4638"/>
        <v>ME</v>
      </c>
      <c r="G4988" s="533" t="s">
        <v>2725</v>
      </c>
      <c r="H4988" s="533">
        <v>871</v>
      </c>
      <c r="I4988" s="533" t="str">
        <f>L4988</f>
        <v>Copper pipes running under tiles</v>
      </c>
      <c r="J4988" s="533" t="str">
        <f>L4988</f>
        <v>Copper pipes running under tiles</v>
      </c>
      <c r="K4988" s="248"/>
      <c r="L4988" s="248" t="s">
        <v>713</v>
      </c>
      <c r="M4988" s="250"/>
      <c r="N4988" s="249"/>
      <c r="O4988" s="236">
        <v>0</v>
      </c>
      <c r="P4988" s="381"/>
      <c r="Q4988" s="377"/>
    </row>
    <row r="4989" spans="1:18" ht="15.75">
      <c r="A4989" s="533" t="s">
        <v>2784</v>
      </c>
      <c r="B4989" s="533">
        <v>23</v>
      </c>
      <c r="C4989" s="533" t="s">
        <v>682</v>
      </c>
      <c r="D4989" s="572" t="s">
        <v>2110</v>
      </c>
      <c r="E4989" s="571" t="str">
        <f t="shared" si="4682"/>
        <v xml:space="preserve"> FACILITY LIQUEFIED PETROLIUM GAS PIPING</v>
      </c>
      <c r="F4989" s="533" t="str">
        <f t="shared" si="4638"/>
        <v>ME</v>
      </c>
      <c r="G4989" s="533" t="s">
        <v>2722</v>
      </c>
      <c r="H4989" s="533">
        <v>872</v>
      </c>
      <c r="I4989" s="533" t="str">
        <f t="shared" ref="I4989:J4989" si="4684">I4987</f>
        <v>Aboveground pipes and fittings</v>
      </c>
      <c r="J4989" s="533" t="str">
        <f t="shared" si="4684"/>
        <v>Black steel pipes and fittings</v>
      </c>
      <c r="K4989" s="248" t="s">
        <v>15</v>
      </c>
      <c r="L4989" s="248" t="s">
        <v>714</v>
      </c>
      <c r="M4989" s="233">
        <v>25</v>
      </c>
      <c r="N4989" s="249" t="s">
        <v>95</v>
      </c>
      <c r="O4989" s="236"/>
      <c r="P4989" s="381">
        <v>0</v>
      </c>
      <c r="Q4989" s="25">
        <f t="shared" ref="Q4989:Q4991" si="4685">O4989</f>
        <v>0</v>
      </c>
      <c r="R4989" s="729">
        <f t="shared" ref="R4989:R4991" si="4686">P4989</f>
        <v>0</v>
      </c>
    </row>
    <row r="4990" spans="1:18" ht="15.75">
      <c r="A4990" s="533" t="s">
        <v>2784</v>
      </c>
      <c r="B4990" s="533">
        <v>23</v>
      </c>
      <c r="C4990" s="533" t="s">
        <v>682</v>
      </c>
      <c r="D4990" s="572" t="s">
        <v>2110</v>
      </c>
      <c r="E4990" s="571" t="str">
        <f t="shared" si="4682"/>
        <v xml:space="preserve"> FACILITY LIQUEFIED PETROLIUM GAS PIPING</v>
      </c>
      <c r="F4990" s="533" t="str">
        <f t="shared" si="4638"/>
        <v>ME</v>
      </c>
      <c r="G4990" s="533" t="s">
        <v>2722</v>
      </c>
      <c r="H4990" s="533">
        <v>873</v>
      </c>
      <c r="I4990" s="533" t="str">
        <f t="shared" ref="I4990:J4990" si="4687">I4988</f>
        <v>Copper pipes running under tiles</v>
      </c>
      <c r="J4990" s="533" t="str">
        <f t="shared" si="4687"/>
        <v>Copper pipes running under tiles</v>
      </c>
      <c r="K4990" s="248" t="s">
        <v>17</v>
      </c>
      <c r="L4990" s="248" t="s">
        <v>715</v>
      </c>
      <c r="M4990" s="233">
        <v>5</v>
      </c>
      <c r="N4990" s="249" t="s">
        <v>95</v>
      </c>
      <c r="O4990" s="236"/>
      <c r="P4990" s="381">
        <v>0</v>
      </c>
      <c r="Q4990" s="25">
        <f t="shared" si="4685"/>
        <v>0</v>
      </c>
      <c r="R4990" s="729">
        <f t="shared" si="4686"/>
        <v>0</v>
      </c>
    </row>
    <row r="4991" spans="1:18" ht="15.75">
      <c r="A4991" s="533" t="s">
        <v>2784</v>
      </c>
      <c r="B4991" s="533">
        <v>23</v>
      </c>
      <c r="C4991" s="533" t="s">
        <v>682</v>
      </c>
      <c r="D4991" s="572" t="s">
        <v>2110</v>
      </c>
      <c r="E4991" s="571" t="str">
        <f t="shared" si="4682"/>
        <v xml:space="preserve"> FACILITY LIQUEFIED PETROLIUM GAS PIPING</v>
      </c>
      <c r="F4991" s="533" t="str">
        <f t="shared" si="4638"/>
        <v>ME</v>
      </c>
      <c r="G4991" s="533" t="s">
        <v>2722</v>
      </c>
      <c r="H4991" s="533">
        <v>874</v>
      </c>
      <c r="I4991" s="533" t="str">
        <f t="shared" ref="I4991:J4991" si="4688">I4989</f>
        <v>Aboveground pipes and fittings</v>
      </c>
      <c r="J4991" s="533" t="str">
        <f t="shared" si="4688"/>
        <v>Black steel pipes and fittings</v>
      </c>
      <c r="K4991" s="248" t="s">
        <v>19</v>
      </c>
      <c r="L4991" s="248" t="s">
        <v>1124</v>
      </c>
      <c r="M4991" s="233">
        <v>1</v>
      </c>
      <c r="N4991" s="249" t="s">
        <v>39</v>
      </c>
      <c r="O4991" s="236"/>
      <c r="P4991" s="381">
        <v>0</v>
      </c>
      <c r="Q4991" s="25">
        <f t="shared" si="4685"/>
        <v>0</v>
      </c>
      <c r="R4991" s="729">
        <f t="shared" si="4686"/>
        <v>0</v>
      </c>
    </row>
    <row r="4992" spans="1:18" ht="15.75">
      <c r="A4992" s="533" t="s">
        <v>2784</v>
      </c>
      <c r="B4992" s="533">
        <v>23</v>
      </c>
      <c r="C4992" s="533" t="s">
        <v>682</v>
      </c>
      <c r="D4992" s="572" t="s">
        <v>2110</v>
      </c>
      <c r="E4992" s="571" t="str">
        <f t="shared" si="4682"/>
        <v xml:space="preserve"> FACILITY LIQUEFIED PETROLIUM GAS PIPING</v>
      </c>
      <c r="F4992" s="533" t="str">
        <f t="shared" si="4638"/>
        <v>ME</v>
      </c>
      <c r="G4992" s="533" t="s">
        <v>2725</v>
      </c>
      <c r="H4992" s="533">
        <v>875</v>
      </c>
      <c r="I4992" s="533" t="str">
        <f>L4992</f>
        <v>Gas panels</v>
      </c>
      <c r="J4992" s="533" t="str">
        <f>L4992</f>
        <v>Gas panels</v>
      </c>
      <c r="K4992" s="248"/>
      <c r="L4992" s="248" t="s">
        <v>716</v>
      </c>
      <c r="M4992" s="250"/>
      <c r="N4992" s="249"/>
      <c r="O4992" s="236">
        <v>0</v>
      </c>
      <c r="P4992" s="381"/>
      <c r="Q4992" s="377"/>
    </row>
    <row r="4993" spans="1:18" ht="15.75">
      <c r="A4993" s="533" t="s">
        <v>2784</v>
      </c>
      <c r="B4993" s="533">
        <v>23</v>
      </c>
      <c r="C4993" s="533" t="s">
        <v>682</v>
      </c>
      <c r="D4993" s="572" t="s">
        <v>2110</v>
      </c>
      <c r="E4993" s="571" t="str">
        <f t="shared" si="4682"/>
        <v xml:space="preserve"> FACILITY LIQUEFIED PETROLIUM GAS PIPING</v>
      </c>
      <c r="F4993" s="533" t="str">
        <f t="shared" si="4638"/>
        <v>ME</v>
      </c>
      <c r="G4993" s="533" t="s">
        <v>2722</v>
      </c>
      <c r="H4993" s="533">
        <v>876</v>
      </c>
      <c r="I4993" s="533" t="str">
        <f>I4991</f>
        <v>Aboveground pipes and fittings</v>
      </c>
      <c r="J4993" s="533" t="str">
        <f>J4991</f>
        <v>Black steel pipes and fittings</v>
      </c>
      <c r="K4993" s="248" t="s">
        <v>20</v>
      </c>
      <c r="L4993" s="248" t="s">
        <v>717</v>
      </c>
      <c r="M4993" s="233">
        <v>1</v>
      </c>
      <c r="N4993" s="249" t="s">
        <v>39</v>
      </c>
      <c r="O4993" s="236"/>
      <c r="P4993" s="381">
        <v>0</v>
      </c>
      <c r="Q4993" s="25">
        <f>O4993</f>
        <v>0</v>
      </c>
      <c r="R4993" s="729">
        <f>P4993</f>
        <v>0</v>
      </c>
    </row>
    <row r="4994" spans="1:18" ht="15.75">
      <c r="A4994" s="533" t="s">
        <v>2784</v>
      </c>
      <c r="B4994" s="533">
        <v>23</v>
      </c>
      <c r="C4994" s="533" t="s">
        <v>682</v>
      </c>
      <c r="D4994" s="572" t="s">
        <v>2110</v>
      </c>
      <c r="E4994" s="571" t="str">
        <f t="shared" si="4682"/>
        <v xml:space="preserve"> FACILITY LIQUEFIED PETROLIUM GAS PIPING</v>
      </c>
      <c r="F4994" s="533" t="str">
        <f t="shared" si="4638"/>
        <v>ME</v>
      </c>
      <c r="G4994" s="533" t="s">
        <v>2725</v>
      </c>
      <c r="H4994" s="533">
        <v>877</v>
      </c>
      <c r="I4994" s="533" t="str">
        <f>L4994</f>
        <v>Solenoid valve</v>
      </c>
      <c r="J4994" s="533" t="str">
        <f>L4994</f>
        <v>Solenoid valve</v>
      </c>
      <c r="K4994" s="248"/>
      <c r="L4994" s="248" t="s">
        <v>718</v>
      </c>
      <c r="M4994" s="250"/>
      <c r="N4994" s="249"/>
      <c r="O4994" s="236">
        <v>0</v>
      </c>
      <c r="P4994" s="382"/>
      <c r="Q4994" s="377"/>
    </row>
    <row r="4995" spans="1:18" ht="15.75">
      <c r="A4995" s="533" t="s">
        <v>2784</v>
      </c>
      <c r="B4995" s="533">
        <v>23</v>
      </c>
      <c r="C4995" s="533" t="s">
        <v>682</v>
      </c>
      <c r="D4995" s="572" t="s">
        <v>2110</v>
      </c>
      <c r="E4995" s="571" t="str">
        <f t="shared" si="4682"/>
        <v xml:space="preserve"> FACILITY LIQUEFIED PETROLIUM GAS PIPING</v>
      </c>
      <c r="F4995" s="533" t="str">
        <f t="shared" ref="F4995:F5058" si="4689">VLOOKUP(D:D,trade,3,FALSE)</f>
        <v>ME</v>
      </c>
      <c r="G4995" s="533" t="s">
        <v>2722</v>
      </c>
      <c r="H4995" s="533">
        <v>878</v>
      </c>
      <c r="I4995" s="533" t="str">
        <f>I4993</f>
        <v>Aboveground pipes and fittings</v>
      </c>
      <c r="J4995" s="533" t="str">
        <f>J4993</f>
        <v>Black steel pipes and fittings</v>
      </c>
      <c r="K4995" s="248" t="s">
        <v>21</v>
      </c>
      <c r="L4995" s="248" t="s">
        <v>556</v>
      </c>
      <c r="M4995" s="233">
        <v>1</v>
      </c>
      <c r="N4995" s="249" t="s">
        <v>39</v>
      </c>
      <c r="O4995" s="236"/>
      <c r="P4995" s="381">
        <v>0</v>
      </c>
      <c r="Q4995" s="25">
        <f>O4995</f>
        <v>0</v>
      </c>
      <c r="R4995" s="729">
        <f>P4995</f>
        <v>0</v>
      </c>
    </row>
    <row r="4996" spans="1:18" ht="15.75">
      <c r="A4996" s="533" t="s">
        <v>2784</v>
      </c>
      <c r="B4996" s="533">
        <v>23</v>
      </c>
      <c r="C4996" s="533" t="s">
        <v>682</v>
      </c>
      <c r="D4996" s="572" t="s">
        <v>2110</v>
      </c>
      <c r="E4996" s="571" t="str">
        <f t="shared" si="4682"/>
        <v xml:space="preserve"> FACILITY LIQUEFIED PETROLIUM GAS PIPING</v>
      </c>
      <c r="F4996" s="533" t="str">
        <f t="shared" si="4689"/>
        <v>ME</v>
      </c>
      <c r="G4996" s="533" t="s">
        <v>2725</v>
      </c>
      <c r="H4996" s="533">
        <v>879</v>
      </c>
      <c r="I4996" s="533" t="str">
        <f>L4996</f>
        <v>Excess flow shut-off valve</v>
      </c>
      <c r="J4996" s="533" t="str">
        <f>L4996</f>
        <v>Excess flow shut-off valve</v>
      </c>
      <c r="K4996" s="248"/>
      <c r="L4996" s="248" t="s">
        <v>719</v>
      </c>
      <c r="M4996" s="250"/>
      <c r="N4996" s="249"/>
      <c r="O4996" s="236">
        <v>0</v>
      </c>
      <c r="P4996" s="381"/>
      <c r="Q4996" s="377"/>
    </row>
    <row r="4997" spans="1:18" ht="15.75">
      <c r="A4997" s="533" t="s">
        <v>2784</v>
      </c>
      <c r="B4997" s="533">
        <v>23</v>
      </c>
      <c r="C4997" s="533" t="s">
        <v>682</v>
      </c>
      <c r="D4997" s="572" t="s">
        <v>2110</v>
      </c>
      <c r="E4997" s="571" t="str">
        <f t="shared" si="4682"/>
        <v xml:space="preserve"> FACILITY LIQUEFIED PETROLIUM GAS PIPING</v>
      </c>
      <c r="F4997" s="533" t="str">
        <f t="shared" si="4689"/>
        <v>ME</v>
      </c>
      <c r="G4997" s="533" t="s">
        <v>2722</v>
      </c>
      <c r="H4997" s="533">
        <v>880</v>
      </c>
      <c r="I4997" s="533" t="str">
        <f t="shared" ref="I4997:J4997" si="4690">I4995</f>
        <v>Aboveground pipes and fittings</v>
      </c>
      <c r="J4997" s="533" t="str">
        <f t="shared" si="4690"/>
        <v>Black steel pipes and fittings</v>
      </c>
      <c r="K4997" s="248" t="s">
        <v>45</v>
      </c>
      <c r="L4997" s="248" t="s">
        <v>556</v>
      </c>
      <c r="M4997" s="233">
        <v>1</v>
      </c>
      <c r="N4997" s="249" t="s">
        <v>39</v>
      </c>
      <c r="O4997" s="236"/>
      <c r="P4997" s="381">
        <v>0</v>
      </c>
      <c r="Q4997" s="25">
        <f t="shared" ref="Q4997:Q4998" si="4691">O4997</f>
        <v>0</v>
      </c>
      <c r="R4997" s="729">
        <f t="shared" ref="R4997:R4998" si="4692">P4997</f>
        <v>0</v>
      </c>
    </row>
    <row r="4998" spans="1:18" ht="15.75">
      <c r="A4998" s="533" t="s">
        <v>2784</v>
      </c>
      <c r="B4998" s="533">
        <v>23</v>
      </c>
      <c r="C4998" s="533" t="s">
        <v>682</v>
      </c>
      <c r="D4998" s="572" t="s">
        <v>2110</v>
      </c>
      <c r="E4998" s="571" t="str">
        <f t="shared" si="4682"/>
        <v xml:space="preserve"> FACILITY LIQUEFIED PETROLIUM GAS PIPING</v>
      </c>
      <c r="F4998" s="533" t="str">
        <f t="shared" si="4689"/>
        <v>ME</v>
      </c>
      <c r="G4998" s="533" t="s">
        <v>2722</v>
      </c>
      <c r="H4998" s="533">
        <v>881</v>
      </c>
      <c r="I4998" s="533" t="str">
        <f t="shared" ref="I4998:J4998" si="4693">I4996</f>
        <v>Excess flow shut-off valve</v>
      </c>
      <c r="J4998" s="533" t="str">
        <f t="shared" si="4693"/>
        <v>Excess flow shut-off valve</v>
      </c>
      <c r="K4998" s="248" t="s">
        <v>48</v>
      </c>
      <c r="L4998" s="248" t="s">
        <v>720</v>
      </c>
      <c r="M4998" s="233">
        <v>1</v>
      </c>
      <c r="N4998" s="249" t="s">
        <v>2</v>
      </c>
      <c r="O4998" s="236"/>
      <c r="P4998" s="381"/>
      <c r="Q4998" s="25">
        <f t="shared" si="4691"/>
        <v>0</v>
      </c>
      <c r="R4998" s="729">
        <f t="shared" si="4692"/>
        <v>0</v>
      </c>
    </row>
    <row r="4999" spans="1:18" ht="15.75">
      <c r="A4999" s="533" t="s">
        <v>2784</v>
      </c>
      <c r="B4999" s="533">
        <v>23</v>
      </c>
      <c r="C4999" s="533" t="s">
        <v>682</v>
      </c>
      <c r="D4999" s="572" t="s">
        <v>2112</v>
      </c>
      <c r="E4999" s="571" t="s">
        <v>1265</v>
      </c>
      <c r="F4999" s="533" t="str">
        <f t="shared" si="4689"/>
        <v>ME</v>
      </c>
      <c r="G4999" s="533" t="s">
        <v>2725</v>
      </c>
      <c r="H4999" s="533">
        <v>882</v>
      </c>
      <c r="I4999" s="533" t="str">
        <f t="shared" ref="I4999:I5000" si="4694">L4999</f>
        <v>232113 - HYDRONIC PIPING</v>
      </c>
      <c r="J4999" s="533" t="str">
        <f t="shared" ref="J4999" si="4695">L4999</f>
        <v>232113 - HYDRONIC PIPING</v>
      </c>
      <c r="K4999" s="137"/>
      <c r="L4999" s="137" t="s">
        <v>721</v>
      </c>
      <c r="M4999" s="104"/>
      <c r="N4999" s="101"/>
      <c r="O4999" s="98">
        <v>0</v>
      </c>
      <c r="P4999" s="377"/>
      <c r="Q4999" s="377"/>
    </row>
    <row r="5000" spans="1:18" ht="15.75">
      <c r="A5000" s="533" t="s">
        <v>2784</v>
      </c>
      <c r="B5000" s="533">
        <v>23</v>
      </c>
      <c r="C5000" s="533" t="s">
        <v>682</v>
      </c>
      <c r="D5000" s="572" t="s">
        <v>2112</v>
      </c>
      <c r="E5000" s="571" t="str">
        <f t="shared" ref="E5000:E5018" si="4696">E4999</f>
        <v xml:space="preserve"> HYDRONIC PIPING</v>
      </c>
      <c r="F5000" s="533" t="str">
        <f t="shared" si="4689"/>
        <v>ME</v>
      </c>
      <c r="G5000" s="533" t="s">
        <v>2725</v>
      </c>
      <c r="H5000" s="533">
        <v>883</v>
      </c>
      <c r="I5000" s="533" t="str">
        <f t="shared" si="4694"/>
        <v>Hot Water Pipes</v>
      </c>
      <c r="J5000" s="533" t="s">
        <v>706</v>
      </c>
      <c r="K5000" s="137"/>
      <c r="L5000" s="137" t="s">
        <v>722</v>
      </c>
      <c r="M5000" s="104"/>
      <c r="N5000" s="101"/>
      <c r="O5000" s="98">
        <v>0</v>
      </c>
      <c r="P5000" s="377"/>
      <c r="Q5000" s="377"/>
    </row>
    <row r="5001" spans="1:18" ht="16.5" thickBot="1">
      <c r="A5001" s="533" t="s">
        <v>2784</v>
      </c>
      <c r="B5001" s="533">
        <v>23</v>
      </c>
      <c r="C5001" s="533" t="s">
        <v>682</v>
      </c>
      <c r="D5001" s="572" t="s">
        <v>2112</v>
      </c>
      <c r="E5001" s="571" t="str">
        <f t="shared" si="4696"/>
        <v xml:space="preserve"> HYDRONIC PIPING</v>
      </c>
      <c r="F5001" s="533" t="str">
        <f t="shared" si="4689"/>
        <v>ME</v>
      </c>
      <c r="G5001" s="533" t="s">
        <v>2725</v>
      </c>
      <c r="H5001" s="533">
        <v>884</v>
      </c>
      <c r="I5001" s="533" t="s">
        <v>722</v>
      </c>
      <c r="J5001" s="533" t="str">
        <f t="shared" ref="J5001" si="4697">L5001</f>
        <v>Black steel pipes and fittings</v>
      </c>
      <c r="K5001" s="137"/>
      <c r="L5001" s="137" t="s">
        <v>706</v>
      </c>
      <c r="M5001" s="104"/>
      <c r="N5001" s="101"/>
      <c r="O5001" s="98">
        <v>0</v>
      </c>
      <c r="P5001" s="377"/>
      <c r="Q5001" s="377"/>
    </row>
    <row r="5002" spans="1:18" ht="16.5" thickBot="1">
      <c r="A5002" s="533" t="s">
        <v>2784</v>
      </c>
      <c r="B5002" s="533">
        <v>23</v>
      </c>
      <c r="C5002" s="533" t="s">
        <v>682</v>
      </c>
      <c r="D5002" s="572" t="s">
        <v>2112</v>
      </c>
      <c r="E5002" s="571" t="str">
        <f t="shared" si="4696"/>
        <v xml:space="preserve"> HYDRONIC PIPING</v>
      </c>
      <c r="F5002" s="533" t="str">
        <f t="shared" si="4689"/>
        <v>ME</v>
      </c>
      <c r="G5002" s="533" t="s">
        <v>2722</v>
      </c>
      <c r="H5002" s="533">
        <v>885</v>
      </c>
      <c r="I5002" s="533" t="str">
        <f t="shared" ref="I5002:J5002" si="4698">I5000</f>
        <v>Hot Water Pipes</v>
      </c>
      <c r="J5002" s="533" t="str">
        <f t="shared" si="4698"/>
        <v>Black steel pipes and fittings</v>
      </c>
      <c r="K5002" s="137" t="s">
        <v>13</v>
      </c>
      <c r="L5002" s="137" t="s">
        <v>594</v>
      </c>
      <c r="M5002" s="106">
        <v>5</v>
      </c>
      <c r="N5002" s="247" t="s">
        <v>95</v>
      </c>
      <c r="O5002" s="98">
        <v>19</v>
      </c>
      <c r="P5002" s="377">
        <v>95</v>
      </c>
      <c r="Q5002" s="25">
        <f t="shared" ref="Q5002:Q5008" si="4699">O5002</f>
        <v>19</v>
      </c>
      <c r="R5002" s="729">
        <f t="shared" ref="R5002:R5008" si="4700">P5002</f>
        <v>95</v>
      </c>
    </row>
    <row r="5003" spans="1:18" ht="16.5" thickBot="1">
      <c r="A5003" s="533" t="s">
        <v>2784</v>
      </c>
      <c r="B5003" s="533">
        <v>23</v>
      </c>
      <c r="C5003" s="533" t="s">
        <v>682</v>
      </c>
      <c r="D5003" s="572" t="s">
        <v>2112</v>
      </c>
      <c r="E5003" s="571" t="str">
        <f t="shared" si="4696"/>
        <v xml:space="preserve"> HYDRONIC PIPING</v>
      </c>
      <c r="F5003" s="533" t="str">
        <f t="shared" si="4689"/>
        <v>ME</v>
      </c>
      <c r="G5003" s="533" t="s">
        <v>2722</v>
      </c>
      <c r="H5003" s="533">
        <v>886</v>
      </c>
      <c r="I5003" s="533" t="str">
        <f t="shared" ref="I5003:J5003" si="4701">I5001</f>
        <v>Hot Water Pipes</v>
      </c>
      <c r="J5003" s="533" t="str">
        <f t="shared" si="4701"/>
        <v>Black steel pipes and fittings</v>
      </c>
      <c r="K5003" s="137" t="s">
        <v>15</v>
      </c>
      <c r="L5003" s="137" t="s">
        <v>555</v>
      </c>
      <c r="M5003" s="106">
        <v>50</v>
      </c>
      <c r="N5003" s="247" t="s">
        <v>95</v>
      </c>
      <c r="O5003" s="98">
        <v>23</v>
      </c>
      <c r="P5003" s="377">
        <v>1150</v>
      </c>
      <c r="Q5003" s="25">
        <f t="shared" si="4699"/>
        <v>23</v>
      </c>
      <c r="R5003" s="729">
        <f t="shared" si="4700"/>
        <v>1150</v>
      </c>
    </row>
    <row r="5004" spans="1:18" ht="16.5" thickBot="1">
      <c r="A5004" s="533" t="s">
        <v>2784</v>
      </c>
      <c r="B5004" s="533">
        <v>23</v>
      </c>
      <c r="C5004" s="533" t="s">
        <v>682</v>
      </c>
      <c r="D5004" s="572" t="s">
        <v>2112</v>
      </c>
      <c r="E5004" s="571" t="str">
        <f t="shared" si="4696"/>
        <v xml:space="preserve"> HYDRONIC PIPING</v>
      </c>
      <c r="F5004" s="533" t="str">
        <f t="shared" si="4689"/>
        <v>ME</v>
      </c>
      <c r="G5004" s="533" t="s">
        <v>2722</v>
      </c>
      <c r="H5004" s="533">
        <v>887</v>
      </c>
      <c r="I5004" s="533" t="str">
        <f t="shared" ref="I5004:J5004" si="4702">I5002</f>
        <v>Hot Water Pipes</v>
      </c>
      <c r="J5004" s="533" t="str">
        <f t="shared" si="4702"/>
        <v>Black steel pipes and fittings</v>
      </c>
      <c r="K5004" s="137" t="s">
        <v>13</v>
      </c>
      <c r="L5004" s="137" t="s">
        <v>556</v>
      </c>
      <c r="M5004" s="106">
        <v>3</v>
      </c>
      <c r="N5004" s="247" t="s">
        <v>95</v>
      </c>
      <c r="O5004" s="98">
        <v>25</v>
      </c>
      <c r="P5004" s="377">
        <v>75</v>
      </c>
      <c r="Q5004" s="25">
        <f t="shared" si="4699"/>
        <v>25</v>
      </c>
      <c r="R5004" s="729">
        <f t="shared" si="4700"/>
        <v>75</v>
      </c>
    </row>
    <row r="5005" spans="1:18" ht="15.75">
      <c r="A5005" s="533" t="s">
        <v>2784</v>
      </c>
      <c r="B5005" s="533">
        <v>23</v>
      </c>
      <c r="C5005" s="533" t="s">
        <v>682</v>
      </c>
      <c r="D5005" s="572" t="s">
        <v>2112</v>
      </c>
      <c r="E5005" s="571" t="str">
        <f t="shared" si="4696"/>
        <v xml:space="preserve"> HYDRONIC PIPING</v>
      </c>
      <c r="F5005" s="533" t="str">
        <f t="shared" si="4689"/>
        <v>ME</v>
      </c>
      <c r="G5005" s="533" t="s">
        <v>2722</v>
      </c>
      <c r="H5005" s="533">
        <v>888</v>
      </c>
      <c r="I5005" s="533" t="str">
        <f t="shared" ref="I5005:J5005" si="4703">I5003</f>
        <v>Hot Water Pipes</v>
      </c>
      <c r="J5005" s="533" t="str">
        <f t="shared" si="4703"/>
        <v>Black steel pipes and fittings</v>
      </c>
      <c r="K5005" s="248" t="s">
        <v>15</v>
      </c>
      <c r="L5005" s="248" t="s">
        <v>557</v>
      </c>
      <c r="M5005" s="233">
        <v>170</v>
      </c>
      <c r="N5005" s="249" t="s">
        <v>95</v>
      </c>
      <c r="O5005" s="236"/>
      <c r="P5005" s="377">
        <v>0</v>
      </c>
      <c r="Q5005" s="25">
        <f t="shared" si="4699"/>
        <v>0</v>
      </c>
      <c r="R5005" s="729">
        <f t="shared" si="4700"/>
        <v>0</v>
      </c>
    </row>
    <row r="5006" spans="1:18" ht="15.75">
      <c r="A5006" s="533" t="s">
        <v>2784</v>
      </c>
      <c r="B5006" s="533">
        <v>23</v>
      </c>
      <c r="C5006" s="533" t="s">
        <v>682</v>
      </c>
      <c r="D5006" s="572" t="s">
        <v>2112</v>
      </c>
      <c r="E5006" s="571" t="str">
        <f t="shared" si="4696"/>
        <v xml:space="preserve"> HYDRONIC PIPING</v>
      </c>
      <c r="F5006" s="533" t="str">
        <f t="shared" si="4689"/>
        <v>ME</v>
      </c>
      <c r="G5006" s="533" t="s">
        <v>2722</v>
      </c>
      <c r="H5006" s="533">
        <v>889</v>
      </c>
      <c r="I5006" s="533" t="str">
        <f t="shared" ref="I5006:J5006" si="4704">I5004</f>
        <v>Hot Water Pipes</v>
      </c>
      <c r="J5006" s="533" t="str">
        <f t="shared" si="4704"/>
        <v>Black steel pipes and fittings</v>
      </c>
      <c r="K5006" s="248" t="s">
        <v>17</v>
      </c>
      <c r="L5006" s="248" t="s">
        <v>558</v>
      </c>
      <c r="M5006" s="233">
        <v>175</v>
      </c>
      <c r="N5006" s="249" t="s">
        <v>95</v>
      </c>
      <c r="O5006" s="236"/>
      <c r="P5006" s="377">
        <v>0</v>
      </c>
      <c r="Q5006" s="25">
        <f t="shared" si="4699"/>
        <v>0</v>
      </c>
      <c r="R5006" s="729">
        <f t="shared" si="4700"/>
        <v>0</v>
      </c>
    </row>
    <row r="5007" spans="1:18" ht="15.75">
      <c r="A5007" s="533" t="s">
        <v>2784</v>
      </c>
      <c r="B5007" s="533">
        <v>23</v>
      </c>
      <c r="C5007" s="533" t="s">
        <v>682</v>
      </c>
      <c r="D5007" s="572" t="s">
        <v>2112</v>
      </c>
      <c r="E5007" s="571" t="str">
        <f t="shared" si="4696"/>
        <v xml:space="preserve"> HYDRONIC PIPING</v>
      </c>
      <c r="F5007" s="533" t="str">
        <f t="shared" si="4689"/>
        <v>ME</v>
      </c>
      <c r="G5007" s="533" t="s">
        <v>2722</v>
      </c>
      <c r="H5007" s="533">
        <v>890</v>
      </c>
      <c r="I5007" s="533" t="str">
        <f t="shared" ref="I5007:J5007" si="4705">I5005</f>
        <v>Hot Water Pipes</v>
      </c>
      <c r="J5007" s="533" t="str">
        <f t="shared" si="4705"/>
        <v>Black steel pipes and fittings</v>
      </c>
      <c r="K5007" s="248" t="s">
        <v>19</v>
      </c>
      <c r="L5007" s="248" t="s">
        <v>559</v>
      </c>
      <c r="M5007" s="233">
        <v>105</v>
      </c>
      <c r="N5007" s="249" t="s">
        <v>95</v>
      </c>
      <c r="O5007" s="236"/>
      <c r="P5007" s="377">
        <v>0</v>
      </c>
      <c r="Q5007" s="25">
        <f t="shared" si="4699"/>
        <v>0</v>
      </c>
      <c r="R5007" s="729">
        <f t="shared" si="4700"/>
        <v>0</v>
      </c>
    </row>
    <row r="5008" spans="1:18" ht="15.75">
      <c r="A5008" s="533" t="s">
        <v>2784</v>
      </c>
      <c r="B5008" s="533">
        <v>23</v>
      </c>
      <c r="C5008" s="533" t="s">
        <v>682</v>
      </c>
      <c r="D5008" s="572" t="s">
        <v>2112</v>
      </c>
      <c r="E5008" s="571" t="str">
        <f t="shared" si="4696"/>
        <v xml:space="preserve"> HYDRONIC PIPING</v>
      </c>
      <c r="F5008" s="533" t="str">
        <f t="shared" si="4689"/>
        <v>ME</v>
      </c>
      <c r="G5008" s="533" t="s">
        <v>2722</v>
      </c>
      <c r="H5008" s="533">
        <v>891</v>
      </c>
      <c r="I5008" s="533" t="str">
        <f t="shared" ref="I5008:J5008" si="4706">I5006</f>
        <v>Hot Water Pipes</v>
      </c>
      <c r="J5008" s="533" t="str">
        <f t="shared" si="4706"/>
        <v>Black steel pipes and fittings</v>
      </c>
      <c r="K5008" s="248" t="s">
        <v>20</v>
      </c>
      <c r="L5008" s="248" t="s">
        <v>560</v>
      </c>
      <c r="M5008" s="233">
        <v>50</v>
      </c>
      <c r="N5008" s="249" t="s">
        <v>95</v>
      </c>
      <c r="O5008" s="236"/>
      <c r="P5008" s="377">
        <v>0</v>
      </c>
      <c r="Q5008" s="25">
        <f t="shared" si="4699"/>
        <v>0</v>
      </c>
      <c r="R5008" s="729">
        <f t="shared" si="4700"/>
        <v>0</v>
      </c>
    </row>
    <row r="5009" spans="1:18" ht="16.5" thickBot="1">
      <c r="A5009" s="533" t="s">
        <v>2784</v>
      </c>
      <c r="B5009" s="533">
        <v>23</v>
      </c>
      <c r="C5009" s="533" t="s">
        <v>682</v>
      </c>
      <c r="D5009" s="572" t="s">
        <v>2112</v>
      </c>
      <c r="E5009" s="571" t="str">
        <f t="shared" si="4696"/>
        <v xml:space="preserve"> HYDRONIC PIPING</v>
      </c>
      <c r="F5009" s="533" t="str">
        <f t="shared" si="4689"/>
        <v>ME</v>
      </c>
      <c r="G5009" s="533" t="s">
        <v>2725</v>
      </c>
      <c r="H5009" s="533">
        <v>892</v>
      </c>
      <c r="I5009" s="533" t="str">
        <f>L5009</f>
        <v xml:space="preserve">PEX-A Flexible pipe, complete with fittings, valves, controls , joints, flexible connectors, unions, flanges, couplings, sleeves and all the accessories required for system operation, maintenance and occupants comfort. </v>
      </c>
      <c r="J5009" s="533" t="str">
        <f>L5009</f>
        <v xml:space="preserve">PEX-A Flexible pipe, complete with fittings, valves, controls , joints, flexible connectors, unions, flanges, couplings, sleeves and all the accessories required for system operation, maintenance and occupants comfort. </v>
      </c>
      <c r="K5009" s="137"/>
      <c r="L5009" s="137" t="s">
        <v>723</v>
      </c>
      <c r="M5009" s="104"/>
      <c r="N5009" s="101"/>
      <c r="O5009" s="98">
        <v>0</v>
      </c>
      <c r="P5009" s="377"/>
      <c r="Q5009" s="377"/>
    </row>
    <row r="5010" spans="1:18" ht="16.5" thickBot="1">
      <c r="A5010" s="533" t="s">
        <v>2784</v>
      </c>
      <c r="B5010" s="533">
        <v>23</v>
      </c>
      <c r="C5010" s="533" t="s">
        <v>682</v>
      </c>
      <c r="D5010" s="572" t="s">
        <v>2112</v>
      </c>
      <c r="E5010" s="571" t="str">
        <f t="shared" si="4696"/>
        <v xml:space="preserve"> HYDRONIC PIPING</v>
      </c>
      <c r="F5010" s="533" t="str">
        <f t="shared" si="4689"/>
        <v>ME</v>
      </c>
      <c r="G5010" s="533" t="s">
        <v>2722</v>
      </c>
      <c r="H5010" s="533">
        <v>893</v>
      </c>
      <c r="I5010" s="533" t="str">
        <f>I5008</f>
        <v>Hot Water Pipes</v>
      </c>
      <c r="J5010" s="533" t="str">
        <f>J5008</f>
        <v>Black steel pipes and fittings</v>
      </c>
      <c r="K5010" s="137" t="s">
        <v>15</v>
      </c>
      <c r="L5010" s="137" t="s">
        <v>724</v>
      </c>
      <c r="M5010" s="106">
        <v>278</v>
      </c>
      <c r="N5010" s="247" t="s">
        <v>95</v>
      </c>
      <c r="O5010" s="98">
        <v>4</v>
      </c>
      <c r="P5010" s="377">
        <v>1112</v>
      </c>
      <c r="Q5010" s="25">
        <f>O5010</f>
        <v>4</v>
      </c>
      <c r="R5010" s="729">
        <f>P5010</f>
        <v>1112</v>
      </c>
    </row>
    <row r="5011" spans="1:18" ht="15.75">
      <c r="A5011" s="533" t="s">
        <v>2784</v>
      </c>
      <c r="B5011" s="533">
        <v>23</v>
      </c>
      <c r="C5011" s="533" t="s">
        <v>682</v>
      </c>
      <c r="D5011" s="572" t="s">
        <v>2112</v>
      </c>
      <c r="E5011" s="571" t="str">
        <f t="shared" si="4696"/>
        <v xml:space="preserve"> HYDRONIC PIPING</v>
      </c>
      <c r="F5011" s="533" t="str">
        <f t="shared" si="4689"/>
        <v>ME</v>
      </c>
      <c r="G5011" s="533" t="s">
        <v>2725</v>
      </c>
      <c r="H5011" s="533">
        <v>894</v>
      </c>
      <c r="I5011" s="533" t="str">
        <f t="shared" ref="I5011" si="4707">L5011</f>
        <v>Condensate Drain Pipes</v>
      </c>
      <c r="J5011" s="533" t="s">
        <v>726</v>
      </c>
      <c r="K5011" s="137"/>
      <c r="L5011" s="137" t="s">
        <v>725</v>
      </c>
      <c r="M5011" s="104"/>
      <c r="N5011" s="101"/>
      <c r="O5011" s="98">
        <v>0</v>
      </c>
      <c r="P5011" s="377"/>
      <c r="Q5011" s="377"/>
    </row>
    <row r="5012" spans="1:18" ht="16.5" thickBot="1">
      <c r="A5012" s="533" t="s">
        <v>2784</v>
      </c>
      <c r="B5012" s="533">
        <v>23</v>
      </c>
      <c r="C5012" s="533" t="s">
        <v>682</v>
      </c>
      <c r="D5012" s="572" t="s">
        <v>2112</v>
      </c>
      <c r="E5012" s="571" t="str">
        <f t="shared" si="4696"/>
        <v xml:space="preserve"> HYDRONIC PIPING</v>
      </c>
      <c r="F5012" s="533" t="str">
        <f t="shared" si="4689"/>
        <v>ME</v>
      </c>
      <c r="G5012" s="533" t="s">
        <v>2725</v>
      </c>
      <c r="H5012" s="533">
        <v>895</v>
      </c>
      <c r="I5012" s="533" t="s">
        <v>725</v>
      </c>
      <c r="J5012" s="533" t="str">
        <f t="shared" ref="J5012" si="4708">L5012</f>
        <v>PVC pipes and fittings</v>
      </c>
      <c r="K5012" s="137"/>
      <c r="L5012" s="137" t="s">
        <v>726</v>
      </c>
      <c r="M5012" s="104"/>
      <c r="N5012" s="101"/>
      <c r="O5012" s="98">
        <v>0</v>
      </c>
      <c r="P5012" s="377"/>
      <c r="Q5012" s="377"/>
    </row>
    <row r="5013" spans="1:18" ht="16.5" thickBot="1">
      <c r="A5013" s="533" t="s">
        <v>2784</v>
      </c>
      <c r="B5013" s="533">
        <v>23</v>
      </c>
      <c r="C5013" s="533" t="s">
        <v>682</v>
      </c>
      <c r="D5013" s="572" t="s">
        <v>2112</v>
      </c>
      <c r="E5013" s="571" t="str">
        <f t="shared" si="4696"/>
        <v xml:space="preserve"> HYDRONIC PIPING</v>
      </c>
      <c r="F5013" s="533" t="str">
        <f t="shared" si="4689"/>
        <v>ME</v>
      </c>
      <c r="G5013" s="533" t="s">
        <v>2722</v>
      </c>
      <c r="H5013" s="533">
        <v>896</v>
      </c>
      <c r="I5013" s="533" t="str">
        <f>I5011</f>
        <v>Condensate Drain Pipes</v>
      </c>
      <c r="J5013" s="533" t="str">
        <f>J5011</f>
        <v>PVC pipes and fittings</v>
      </c>
      <c r="K5013" s="137" t="s">
        <v>17</v>
      </c>
      <c r="L5013" s="137" t="s">
        <v>594</v>
      </c>
      <c r="M5013" s="106">
        <v>100</v>
      </c>
      <c r="N5013" s="247" t="s">
        <v>95</v>
      </c>
      <c r="O5013" s="98">
        <v>9</v>
      </c>
      <c r="P5013" s="377">
        <v>900</v>
      </c>
      <c r="Q5013" s="25">
        <f>O5013</f>
        <v>9</v>
      </c>
      <c r="R5013" s="729">
        <f>P5013</f>
        <v>900</v>
      </c>
    </row>
    <row r="5014" spans="1:18" ht="15.75">
      <c r="A5014" s="533" t="s">
        <v>2784</v>
      </c>
      <c r="B5014" s="533">
        <v>23</v>
      </c>
      <c r="C5014" s="533" t="s">
        <v>682</v>
      </c>
      <c r="D5014" s="572" t="s">
        <v>2112</v>
      </c>
      <c r="E5014" s="571" t="str">
        <f t="shared" si="4696"/>
        <v xml:space="preserve"> HYDRONIC PIPING</v>
      </c>
      <c r="F5014" s="533" t="str">
        <f t="shared" si="4689"/>
        <v>ME</v>
      </c>
      <c r="G5014" s="533" t="s">
        <v>2725</v>
      </c>
      <c r="H5014" s="533">
        <v>897</v>
      </c>
      <c r="I5014" s="533" t="str">
        <f>L5014</f>
        <v>Valves</v>
      </c>
      <c r="J5014" s="533" t="str">
        <f>L5014</f>
        <v>Valves</v>
      </c>
      <c r="K5014" s="248"/>
      <c r="L5014" s="248" t="s">
        <v>563</v>
      </c>
      <c r="M5014" s="250"/>
      <c r="N5014" s="249"/>
      <c r="O5014" s="236">
        <v>0</v>
      </c>
      <c r="P5014" s="377"/>
      <c r="Q5014" s="377"/>
    </row>
    <row r="5015" spans="1:18" ht="15.75">
      <c r="A5015" s="533" t="s">
        <v>2784</v>
      </c>
      <c r="B5015" s="533">
        <v>23</v>
      </c>
      <c r="C5015" s="533" t="s">
        <v>682</v>
      </c>
      <c r="D5015" s="572" t="s">
        <v>2112</v>
      </c>
      <c r="E5015" s="571" t="str">
        <f t="shared" si="4696"/>
        <v xml:space="preserve"> HYDRONIC PIPING</v>
      </c>
      <c r="F5015" s="533" t="str">
        <f t="shared" si="4689"/>
        <v>ME</v>
      </c>
      <c r="G5015" s="533" t="s">
        <v>2722</v>
      </c>
      <c r="H5015" s="533">
        <v>898</v>
      </c>
      <c r="I5015" s="533" t="str">
        <f>I5013</f>
        <v>Condensate Drain Pipes</v>
      </c>
      <c r="J5015" s="533" t="str">
        <f>J5013</f>
        <v>PVC pipes and fittings</v>
      </c>
      <c r="K5015" s="248" t="s">
        <v>48</v>
      </c>
      <c r="L5015" s="248" t="s">
        <v>727</v>
      </c>
      <c r="M5015" s="233">
        <v>1</v>
      </c>
      <c r="N5015" s="249" t="s">
        <v>2</v>
      </c>
      <c r="O5015" s="236"/>
      <c r="P5015" s="377"/>
      <c r="Q5015" s="25">
        <f>O5015</f>
        <v>0</v>
      </c>
      <c r="R5015" s="729">
        <f>P5015</f>
        <v>0</v>
      </c>
    </row>
    <row r="5016" spans="1:18" ht="15.75">
      <c r="A5016" s="533" t="s">
        <v>2784</v>
      </c>
      <c r="B5016" s="533">
        <v>23</v>
      </c>
      <c r="C5016" s="533" t="s">
        <v>682</v>
      </c>
      <c r="D5016" s="572" t="s">
        <v>2112</v>
      </c>
      <c r="E5016" s="571" t="str">
        <f t="shared" si="4696"/>
        <v xml:space="preserve"> HYDRONIC PIPING</v>
      </c>
      <c r="F5016" s="533" t="str">
        <f t="shared" si="4689"/>
        <v>ME</v>
      </c>
      <c r="G5016" s="533" t="s">
        <v>2725</v>
      </c>
      <c r="H5016" s="533">
        <v>899</v>
      </c>
      <c r="I5016" s="533" t="str">
        <f t="shared" ref="I5016" si="4709">L5016</f>
        <v>Hydronic Specialties</v>
      </c>
      <c r="J5016" s="533" t="s">
        <v>729</v>
      </c>
      <c r="K5016" s="248"/>
      <c r="L5016" s="248" t="s">
        <v>728</v>
      </c>
      <c r="M5016" s="250"/>
      <c r="N5016" s="249"/>
      <c r="O5016" s="236">
        <v>0</v>
      </c>
      <c r="P5016" s="377"/>
      <c r="Q5016" s="377"/>
    </row>
    <row r="5017" spans="1:18" ht="15.75">
      <c r="A5017" s="533" t="s">
        <v>2784</v>
      </c>
      <c r="B5017" s="533">
        <v>23</v>
      </c>
      <c r="C5017" s="533" t="s">
        <v>682</v>
      </c>
      <c r="D5017" s="572" t="s">
        <v>2112</v>
      </c>
      <c r="E5017" s="571" t="str">
        <f t="shared" si="4696"/>
        <v xml:space="preserve"> HYDRONIC PIPING</v>
      </c>
      <c r="F5017" s="533" t="str">
        <f t="shared" si="4689"/>
        <v>ME</v>
      </c>
      <c r="G5017" s="533" t="s">
        <v>2725</v>
      </c>
      <c r="H5017" s="533">
        <v>900</v>
      </c>
      <c r="I5017" s="533" t="s">
        <v>728</v>
      </c>
      <c r="J5017" s="533" t="str">
        <f t="shared" ref="J5017" si="4710">L5017</f>
        <v>Expansion Tanks</v>
      </c>
      <c r="K5017" s="248"/>
      <c r="L5017" s="248" t="s">
        <v>729</v>
      </c>
      <c r="M5017" s="250"/>
      <c r="N5017" s="249"/>
      <c r="O5017" s="236">
        <v>0</v>
      </c>
      <c r="P5017" s="377"/>
      <c r="Q5017" s="377"/>
    </row>
    <row r="5018" spans="1:18" ht="15.75">
      <c r="A5018" s="533" t="s">
        <v>2784</v>
      </c>
      <c r="B5018" s="533">
        <v>23</v>
      </c>
      <c r="C5018" s="533" t="s">
        <v>682</v>
      </c>
      <c r="D5018" s="572" t="s">
        <v>2112</v>
      </c>
      <c r="E5018" s="571" t="str">
        <f t="shared" si="4696"/>
        <v xml:space="preserve"> HYDRONIC PIPING</v>
      </c>
      <c r="F5018" s="533" t="str">
        <f t="shared" si="4689"/>
        <v>ME</v>
      </c>
      <c r="G5018" s="533" t="s">
        <v>2722</v>
      </c>
      <c r="H5018" s="533">
        <v>901</v>
      </c>
      <c r="I5018" s="533" t="str">
        <f>I5016</f>
        <v>Hydronic Specialties</v>
      </c>
      <c r="J5018" s="533" t="str">
        <f>J5016</f>
        <v>Expansion Tanks</v>
      </c>
      <c r="K5018" s="248" t="s">
        <v>50</v>
      </c>
      <c r="L5018" s="248" t="s">
        <v>730</v>
      </c>
      <c r="M5018" s="233">
        <v>1</v>
      </c>
      <c r="N5018" s="249" t="s">
        <v>39</v>
      </c>
      <c r="O5018" s="236"/>
      <c r="P5018" s="377"/>
      <c r="Q5018" s="25">
        <f>O5018</f>
        <v>0</v>
      </c>
      <c r="R5018" s="729">
        <f>P5018</f>
        <v>0</v>
      </c>
    </row>
    <row r="5019" spans="1:18" ht="15.75">
      <c r="A5019" s="533" t="s">
        <v>2784</v>
      </c>
      <c r="B5019" s="533">
        <v>23</v>
      </c>
      <c r="C5019" s="533" t="s">
        <v>682</v>
      </c>
      <c r="D5019" s="572" t="s">
        <v>2114</v>
      </c>
      <c r="E5019" s="571" t="s">
        <v>1266</v>
      </c>
      <c r="F5019" s="533" t="str">
        <f t="shared" si="4689"/>
        <v>ME</v>
      </c>
      <c r="G5019" s="533" t="s">
        <v>2725</v>
      </c>
      <c r="H5019" s="533">
        <v>902</v>
      </c>
      <c r="I5019" s="533" t="str">
        <f t="shared" ref="I5019:I5020" si="4711">L5019</f>
        <v>232123 - HYDRONIC PUMPS</v>
      </c>
      <c r="J5019" s="533" t="str">
        <f t="shared" ref="J5019:J5020" si="4712">L5019</f>
        <v>232123 - HYDRONIC PUMPS</v>
      </c>
      <c r="K5019" s="248"/>
      <c r="L5019" s="248" t="s">
        <v>731</v>
      </c>
      <c r="M5019" s="250"/>
      <c r="N5019" s="249"/>
      <c r="O5019" s="236">
        <v>0</v>
      </c>
      <c r="P5019" s="377"/>
      <c r="Q5019" s="377"/>
    </row>
    <row r="5020" spans="1:18" ht="15.75">
      <c r="A5020" s="533" t="s">
        <v>2784</v>
      </c>
      <c r="B5020" s="533">
        <v>23</v>
      </c>
      <c r="C5020" s="533" t="s">
        <v>682</v>
      </c>
      <c r="D5020" s="572" t="s">
        <v>2114</v>
      </c>
      <c r="E5020" s="571" t="str">
        <f t="shared" ref="E5020:E5025" si="4713">E5019</f>
        <v xml:space="preserve"> HYDRONIC PUMPS</v>
      </c>
      <c r="F5020" s="533" t="str">
        <f t="shared" si="4689"/>
        <v>ME</v>
      </c>
      <c r="G5020" s="533" t="s">
        <v>2725</v>
      </c>
      <c r="H5020" s="533">
        <v>903</v>
      </c>
      <c r="I5020" s="533" t="str">
        <f t="shared" si="4711"/>
        <v>Centrifugal Flexible-coupled end suction pumps</v>
      </c>
      <c r="J5020" s="533" t="str">
        <f t="shared" si="4712"/>
        <v>Centrifugal Flexible-coupled end suction pumps</v>
      </c>
      <c r="K5020" s="248"/>
      <c r="L5020" s="248" t="s">
        <v>732</v>
      </c>
      <c r="M5020" s="250"/>
      <c r="N5020" s="249"/>
      <c r="O5020" s="236">
        <v>0</v>
      </c>
      <c r="P5020" s="376"/>
      <c r="Q5020" s="377"/>
    </row>
    <row r="5021" spans="1:18" ht="15.75">
      <c r="A5021" s="533" t="s">
        <v>2784</v>
      </c>
      <c r="B5021" s="533">
        <v>23</v>
      </c>
      <c r="C5021" s="533" t="s">
        <v>682</v>
      </c>
      <c r="D5021" s="572" t="s">
        <v>2114</v>
      </c>
      <c r="E5021" s="571" t="str">
        <f t="shared" si="4713"/>
        <v xml:space="preserve"> HYDRONIC PUMPS</v>
      </c>
      <c r="F5021" s="533" t="str">
        <f t="shared" si="4689"/>
        <v>ME</v>
      </c>
      <c r="G5021" s="533" t="s">
        <v>2722</v>
      </c>
      <c r="H5021" s="533">
        <v>904</v>
      </c>
      <c r="I5021" s="533" t="str">
        <f t="shared" ref="I5021:J5021" si="4714">I5019</f>
        <v>232123 - HYDRONIC PUMPS</v>
      </c>
      <c r="J5021" s="533" t="str">
        <f t="shared" si="4714"/>
        <v>232123 - HYDRONIC PUMPS</v>
      </c>
      <c r="K5021" s="248" t="s">
        <v>13</v>
      </c>
      <c r="L5021" s="248" t="s">
        <v>733</v>
      </c>
      <c r="M5021" s="233">
        <v>2</v>
      </c>
      <c r="N5021" s="249" t="s">
        <v>39</v>
      </c>
      <c r="O5021" s="236"/>
      <c r="P5021" s="377">
        <v>0</v>
      </c>
      <c r="Q5021" s="25">
        <f t="shared" ref="Q5021:Q5025" si="4715">O5021</f>
        <v>0</v>
      </c>
      <c r="R5021" s="729">
        <f t="shared" ref="R5021:R5025" si="4716">P5021</f>
        <v>0</v>
      </c>
    </row>
    <row r="5022" spans="1:18" ht="15.75">
      <c r="A5022" s="533" t="s">
        <v>2784</v>
      </c>
      <c r="B5022" s="533">
        <v>23</v>
      </c>
      <c r="C5022" s="533" t="s">
        <v>682</v>
      </c>
      <c r="D5022" s="572" t="s">
        <v>2114</v>
      </c>
      <c r="E5022" s="571" t="str">
        <f t="shared" si="4713"/>
        <v xml:space="preserve"> HYDRONIC PUMPS</v>
      </c>
      <c r="F5022" s="533" t="str">
        <f t="shared" si="4689"/>
        <v>ME</v>
      </c>
      <c r="G5022" s="533" t="s">
        <v>2722</v>
      </c>
      <c r="H5022" s="533">
        <v>905</v>
      </c>
      <c r="I5022" s="533" t="str">
        <f t="shared" ref="I5022:J5022" si="4717">I5020</f>
        <v>Centrifugal Flexible-coupled end suction pumps</v>
      </c>
      <c r="J5022" s="533" t="str">
        <f t="shared" si="4717"/>
        <v>Centrifugal Flexible-coupled end suction pumps</v>
      </c>
      <c r="K5022" s="248" t="s">
        <v>15</v>
      </c>
      <c r="L5022" s="248" t="s">
        <v>734</v>
      </c>
      <c r="M5022" s="233">
        <v>2</v>
      </c>
      <c r="N5022" s="249" t="s">
        <v>39</v>
      </c>
      <c r="O5022" s="236"/>
      <c r="P5022" s="377">
        <v>0</v>
      </c>
      <c r="Q5022" s="25">
        <f t="shared" si="4715"/>
        <v>0</v>
      </c>
      <c r="R5022" s="729">
        <f t="shared" si="4716"/>
        <v>0</v>
      </c>
    </row>
    <row r="5023" spans="1:18" ht="15.75">
      <c r="A5023" s="533" t="s">
        <v>2784</v>
      </c>
      <c r="B5023" s="533">
        <v>23</v>
      </c>
      <c r="C5023" s="533" t="s">
        <v>682</v>
      </c>
      <c r="D5023" s="572" t="s">
        <v>2114</v>
      </c>
      <c r="E5023" s="571" t="str">
        <f t="shared" si="4713"/>
        <v xml:space="preserve"> HYDRONIC PUMPS</v>
      </c>
      <c r="F5023" s="533" t="str">
        <f t="shared" si="4689"/>
        <v>ME</v>
      </c>
      <c r="G5023" s="533" t="s">
        <v>2722</v>
      </c>
      <c r="H5023" s="533">
        <v>906</v>
      </c>
      <c r="I5023" s="533" t="str">
        <f t="shared" ref="I5023:J5023" si="4718">I5021</f>
        <v>232123 - HYDRONIC PUMPS</v>
      </c>
      <c r="J5023" s="533" t="str">
        <f t="shared" si="4718"/>
        <v>232123 - HYDRONIC PUMPS</v>
      </c>
      <c r="K5023" s="248" t="s">
        <v>17</v>
      </c>
      <c r="L5023" s="248" t="s">
        <v>735</v>
      </c>
      <c r="M5023" s="233">
        <v>2</v>
      </c>
      <c r="N5023" s="249" t="s">
        <v>39</v>
      </c>
      <c r="O5023" s="236"/>
      <c r="P5023" s="377">
        <v>0</v>
      </c>
      <c r="Q5023" s="25">
        <f t="shared" si="4715"/>
        <v>0</v>
      </c>
      <c r="R5023" s="729">
        <f t="shared" si="4716"/>
        <v>0</v>
      </c>
    </row>
    <row r="5024" spans="1:18" ht="15.75">
      <c r="A5024" s="533" t="s">
        <v>2784</v>
      </c>
      <c r="B5024" s="533">
        <v>23</v>
      </c>
      <c r="C5024" s="533" t="s">
        <v>682</v>
      </c>
      <c r="D5024" s="572" t="s">
        <v>2114</v>
      </c>
      <c r="E5024" s="571" t="str">
        <f t="shared" si="4713"/>
        <v xml:space="preserve"> HYDRONIC PUMPS</v>
      </c>
      <c r="F5024" s="533" t="str">
        <f t="shared" si="4689"/>
        <v>ME</v>
      </c>
      <c r="G5024" s="533" t="s">
        <v>2722</v>
      </c>
      <c r="H5024" s="533">
        <v>907</v>
      </c>
      <c r="I5024" s="533" t="str">
        <f t="shared" ref="I5024:J5024" si="4719">I5022</f>
        <v>Centrifugal Flexible-coupled end suction pumps</v>
      </c>
      <c r="J5024" s="533" t="str">
        <f t="shared" si="4719"/>
        <v>Centrifugal Flexible-coupled end suction pumps</v>
      </c>
      <c r="K5024" s="248" t="s">
        <v>19</v>
      </c>
      <c r="L5024" s="248" t="s">
        <v>736</v>
      </c>
      <c r="M5024" s="233">
        <v>2</v>
      </c>
      <c r="N5024" s="249" t="s">
        <v>39</v>
      </c>
      <c r="O5024" s="236"/>
      <c r="P5024" s="377">
        <v>0</v>
      </c>
      <c r="Q5024" s="25">
        <f t="shared" si="4715"/>
        <v>0</v>
      </c>
      <c r="R5024" s="729">
        <f t="shared" si="4716"/>
        <v>0</v>
      </c>
    </row>
    <row r="5025" spans="1:18" ht="15.75">
      <c r="A5025" s="533" t="s">
        <v>2784</v>
      </c>
      <c r="B5025" s="533">
        <v>23</v>
      </c>
      <c r="C5025" s="533" t="s">
        <v>682</v>
      </c>
      <c r="D5025" s="572" t="s">
        <v>2114</v>
      </c>
      <c r="E5025" s="571" t="str">
        <f t="shared" si="4713"/>
        <v xml:space="preserve"> HYDRONIC PUMPS</v>
      </c>
      <c r="F5025" s="533" t="str">
        <f t="shared" si="4689"/>
        <v>ME</v>
      </c>
      <c r="G5025" s="533" t="s">
        <v>2722</v>
      </c>
      <c r="H5025" s="533">
        <v>908</v>
      </c>
      <c r="I5025" s="533" t="str">
        <f t="shared" ref="I5025:J5025" si="4720">I5023</f>
        <v>232123 - HYDRONIC PUMPS</v>
      </c>
      <c r="J5025" s="533" t="str">
        <f t="shared" si="4720"/>
        <v>232123 - HYDRONIC PUMPS</v>
      </c>
      <c r="K5025" s="248" t="s">
        <v>20</v>
      </c>
      <c r="L5025" s="248" t="s">
        <v>737</v>
      </c>
      <c r="M5025" s="233">
        <v>1</v>
      </c>
      <c r="N5025" s="249" t="s">
        <v>2</v>
      </c>
      <c r="O5025" s="236"/>
      <c r="P5025" s="377"/>
      <c r="Q5025" s="25">
        <f t="shared" si="4715"/>
        <v>0</v>
      </c>
      <c r="R5025" s="729">
        <f t="shared" si="4716"/>
        <v>0</v>
      </c>
    </row>
    <row r="5026" spans="1:18" ht="15.75">
      <c r="A5026" s="533" t="s">
        <v>2784</v>
      </c>
      <c r="B5026" s="533">
        <v>23</v>
      </c>
      <c r="C5026" s="533" t="s">
        <v>682</v>
      </c>
      <c r="D5026" s="572" t="s">
        <v>1305</v>
      </c>
      <c r="E5026" s="571" t="s">
        <v>1267</v>
      </c>
      <c r="F5026" s="533" t="str">
        <f t="shared" si="4689"/>
        <v>ME</v>
      </c>
      <c r="G5026" s="533" t="s">
        <v>2725</v>
      </c>
      <c r="H5026" s="533">
        <v>909</v>
      </c>
      <c r="I5026" s="533" t="str">
        <f>L5026</f>
        <v>232500- HVAC WATER TREATMENT</v>
      </c>
      <c r="J5026" s="533" t="str">
        <f>L5026</f>
        <v>232500- HVAC WATER TREATMENT</v>
      </c>
      <c r="K5026" s="248"/>
      <c r="L5026" s="248" t="s">
        <v>738</v>
      </c>
      <c r="M5026" s="250"/>
      <c r="N5026" s="249"/>
      <c r="O5026" s="236">
        <v>0</v>
      </c>
      <c r="P5026" s="377"/>
      <c r="Q5026" s="377"/>
    </row>
    <row r="5027" spans="1:18" ht="15.75">
      <c r="A5027" s="533" t="s">
        <v>2784</v>
      </c>
      <c r="B5027" s="533">
        <v>23</v>
      </c>
      <c r="C5027" s="533" t="s">
        <v>682</v>
      </c>
      <c r="D5027" s="572" t="s">
        <v>1305</v>
      </c>
      <c r="E5027" s="571" t="str">
        <f t="shared" ref="E5027:E5028" si="4721">E5026</f>
        <v xml:space="preserve"> HVAC WATER TREATMENT</v>
      </c>
      <c r="F5027" s="533" t="str">
        <f t="shared" si="4689"/>
        <v>ME</v>
      </c>
      <c r="G5027" s="533" t="s">
        <v>2722</v>
      </c>
      <c r="H5027" s="533">
        <v>910</v>
      </c>
      <c r="I5027" s="533" t="str">
        <f t="shared" ref="I5027:J5027" si="4722">I5025</f>
        <v>232123 - HYDRONIC PUMPS</v>
      </c>
      <c r="J5027" s="533" t="str">
        <f t="shared" si="4722"/>
        <v>232123 - HYDRONIC PUMPS</v>
      </c>
      <c r="K5027" s="248" t="s">
        <v>21</v>
      </c>
      <c r="L5027" s="248" t="s">
        <v>739</v>
      </c>
      <c r="M5027" s="233">
        <v>1</v>
      </c>
      <c r="N5027" s="249" t="s">
        <v>2</v>
      </c>
      <c r="O5027" s="236"/>
      <c r="P5027" s="377"/>
      <c r="Q5027" s="25">
        <f t="shared" ref="Q5027:Q5028" si="4723">O5027</f>
        <v>0</v>
      </c>
      <c r="R5027" s="729">
        <f t="shared" ref="R5027:R5028" si="4724">P5027</f>
        <v>0</v>
      </c>
    </row>
    <row r="5028" spans="1:18" ht="15.75">
      <c r="A5028" s="533" t="s">
        <v>2784</v>
      </c>
      <c r="B5028" s="533">
        <v>23</v>
      </c>
      <c r="C5028" s="533" t="s">
        <v>682</v>
      </c>
      <c r="D5028" s="572" t="s">
        <v>1305</v>
      </c>
      <c r="E5028" s="571" t="str">
        <f t="shared" si="4721"/>
        <v xml:space="preserve"> HVAC WATER TREATMENT</v>
      </c>
      <c r="F5028" s="533" t="str">
        <f t="shared" si="4689"/>
        <v>ME</v>
      </c>
      <c r="G5028" s="533" t="s">
        <v>2722</v>
      </c>
      <c r="H5028" s="533">
        <v>911</v>
      </c>
      <c r="I5028" s="533" t="str">
        <f t="shared" ref="I5028:J5028" si="4725">I5026</f>
        <v>232500- HVAC WATER TREATMENT</v>
      </c>
      <c r="J5028" s="533" t="str">
        <f t="shared" si="4725"/>
        <v>232500- HVAC WATER TREATMENT</v>
      </c>
      <c r="K5028" s="248" t="s">
        <v>45</v>
      </c>
      <c r="L5028" s="248" t="s">
        <v>740</v>
      </c>
      <c r="M5028" s="233">
        <v>1</v>
      </c>
      <c r="N5028" s="249" t="s">
        <v>2</v>
      </c>
      <c r="O5028" s="236"/>
      <c r="P5028" s="377"/>
      <c r="Q5028" s="25">
        <f t="shared" si="4723"/>
        <v>0</v>
      </c>
      <c r="R5028" s="729">
        <f t="shared" si="4724"/>
        <v>0</v>
      </c>
    </row>
    <row r="5029" spans="1:18" ht="16.5" thickBot="1">
      <c r="A5029" s="533" t="s">
        <v>2784</v>
      </c>
      <c r="B5029" s="533">
        <v>23</v>
      </c>
      <c r="C5029" s="533" t="s">
        <v>682</v>
      </c>
      <c r="D5029" s="572" t="s">
        <v>1306</v>
      </c>
      <c r="E5029" s="571" t="s">
        <v>1268</v>
      </c>
      <c r="F5029" s="533" t="str">
        <f t="shared" si="4689"/>
        <v>ME</v>
      </c>
      <c r="G5029" s="533" t="s">
        <v>2725</v>
      </c>
      <c r="H5029" s="533">
        <v>912</v>
      </c>
      <c r="I5029" s="533" t="str">
        <f>L5029</f>
        <v>233113- METAL DUCTS</v>
      </c>
      <c r="J5029" s="533" t="str">
        <f>L5029</f>
        <v>233113- METAL DUCTS</v>
      </c>
      <c r="K5029" s="137"/>
      <c r="L5029" s="137" t="s">
        <v>741</v>
      </c>
      <c r="M5029" s="104"/>
      <c r="N5029" s="101"/>
      <c r="O5029" s="98">
        <v>0</v>
      </c>
      <c r="P5029" s="377"/>
      <c r="Q5029" s="377"/>
    </row>
    <row r="5030" spans="1:18" ht="16.5" thickBot="1">
      <c r="A5030" s="533" t="s">
        <v>2784</v>
      </c>
      <c r="B5030" s="533">
        <v>23</v>
      </c>
      <c r="C5030" s="533" t="s">
        <v>682</v>
      </c>
      <c r="D5030" s="572" t="s">
        <v>1306</v>
      </c>
      <c r="E5030" s="571" t="str">
        <f t="shared" ref="E5030:E5031" si="4726">E5029</f>
        <v xml:space="preserve"> METAL DUCTS</v>
      </c>
      <c r="F5030" s="533" t="str">
        <f t="shared" si="4689"/>
        <v>ME</v>
      </c>
      <c r="G5030" s="533" t="s">
        <v>2722</v>
      </c>
      <c r="H5030" s="533">
        <v>913</v>
      </c>
      <c r="I5030" s="533" t="str">
        <f t="shared" ref="I5030:J5030" si="4727">I5028</f>
        <v>232500- HVAC WATER TREATMENT</v>
      </c>
      <c r="J5030" s="533" t="str">
        <f t="shared" si="4727"/>
        <v>232500- HVAC WATER TREATMENT</v>
      </c>
      <c r="K5030" s="137" t="s">
        <v>13</v>
      </c>
      <c r="L5030" s="137" t="s">
        <v>742</v>
      </c>
      <c r="M5030" s="106">
        <v>2400</v>
      </c>
      <c r="N5030" s="247" t="s">
        <v>743</v>
      </c>
      <c r="O5030" s="98">
        <v>5</v>
      </c>
      <c r="P5030" s="377">
        <v>12000</v>
      </c>
      <c r="Q5030" s="25">
        <f t="shared" ref="Q5030:Q5031" si="4728">O5030</f>
        <v>5</v>
      </c>
      <c r="R5030" s="729">
        <f t="shared" ref="R5030:R5031" si="4729">P5030</f>
        <v>12000</v>
      </c>
    </row>
    <row r="5031" spans="1:18" ht="15.75">
      <c r="A5031" s="533" t="s">
        <v>2784</v>
      </c>
      <c r="B5031" s="533">
        <v>23</v>
      </c>
      <c r="C5031" s="533" t="s">
        <v>682</v>
      </c>
      <c r="D5031" s="572" t="s">
        <v>1306</v>
      </c>
      <c r="E5031" s="571" t="str">
        <f t="shared" si="4726"/>
        <v xml:space="preserve"> METAL DUCTS</v>
      </c>
      <c r="F5031" s="533" t="str">
        <f t="shared" si="4689"/>
        <v>ME</v>
      </c>
      <c r="G5031" s="533" t="s">
        <v>2722</v>
      </c>
      <c r="H5031" s="533">
        <v>914</v>
      </c>
      <c r="I5031" s="533" t="str">
        <f t="shared" ref="I5031:J5031" si="4730">I5029</f>
        <v>233113- METAL DUCTS</v>
      </c>
      <c r="J5031" s="533" t="str">
        <f t="shared" si="4730"/>
        <v>233113- METAL DUCTS</v>
      </c>
      <c r="K5031" s="248" t="s">
        <v>50</v>
      </c>
      <c r="L5031" s="248" t="s">
        <v>744</v>
      </c>
      <c r="M5031" s="233">
        <v>402</v>
      </c>
      <c r="N5031" s="249" t="s">
        <v>743</v>
      </c>
      <c r="O5031" s="236"/>
      <c r="P5031" s="377">
        <v>0</v>
      </c>
      <c r="Q5031" s="25">
        <f t="shared" si="4728"/>
        <v>0</v>
      </c>
      <c r="R5031" s="729">
        <f t="shared" si="4729"/>
        <v>0</v>
      </c>
    </row>
    <row r="5032" spans="1:18" ht="15.75">
      <c r="A5032" s="533" t="s">
        <v>2784</v>
      </c>
      <c r="B5032" s="533">
        <v>23</v>
      </c>
      <c r="C5032" s="533" t="s">
        <v>682</v>
      </c>
      <c r="D5032" s="572" t="s">
        <v>2130</v>
      </c>
      <c r="E5032" s="571" t="s">
        <v>1269</v>
      </c>
      <c r="F5032" s="533" t="str">
        <f t="shared" si="4689"/>
        <v>ME</v>
      </c>
      <c r="G5032" s="533" t="s">
        <v>2725</v>
      </c>
      <c r="H5032" s="533">
        <v>915</v>
      </c>
      <c r="I5032" s="533" t="str">
        <f>L5032</f>
        <v>233300 - AIR DUCT ACCESSORIES</v>
      </c>
      <c r="J5032" s="533" t="str">
        <f>L5032</f>
        <v>233300 - AIR DUCT ACCESSORIES</v>
      </c>
      <c r="K5032" s="137"/>
      <c r="L5032" s="137" t="s">
        <v>745</v>
      </c>
      <c r="M5032" s="104"/>
      <c r="N5032" s="101"/>
      <c r="O5032" s="98">
        <v>0</v>
      </c>
      <c r="P5032" s="377"/>
      <c r="Q5032" s="377"/>
    </row>
    <row r="5033" spans="1:18" ht="15.75">
      <c r="A5033" s="533" t="s">
        <v>2784</v>
      </c>
      <c r="B5033" s="533">
        <v>23</v>
      </c>
      <c r="C5033" s="533" t="s">
        <v>682</v>
      </c>
      <c r="D5033" s="572" t="s">
        <v>2130</v>
      </c>
      <c r="E5033" s="571" t="str">
        <f t="shared" ref="E5033:E5037" si="4731">E5032</f>
        <v xml:space="preserve"> AIR DUCT ACCESSORIES</v>
      </c>
      <c r="F5033" s="533" t="str">
        <f t="shared" si="4689"/>
        <v>ME</v>
      </c>
      <c r="G5033" s="533" t="s">
        <v>2722</v>
      </c>
      <c r="H5033" s="533">
        <v>916</v>
      </c>
      <c r="I5033" s="533" t="str">
        <f t="shared" ref="I5033:J5033" si="4732">I5031</f>
        <v>233113- METAL DUCTS</v>
      </c>
      <c r="J5033" s="533" t="str">
        <f t="shared" si="4732"/>
        <v>233113- METAL DUCTS</v>
      </c>
      <c r="K5033" s="137" t="s">
        <v>15</v>
      </c>
      <c r="L5033" s="478" t="s">
        <v>746</v>
      </c>
      <c r="M5033" s="491">
        <v>1</v>
      </c>
      <c r="N5033" s="479" t="s">
        <v>2</v>
      </c>
      <c r="O5033" s="480">
        <v>562.5</v>
      </c>
      <c r="P5033" s="383">
        <v>562.5</v>
      </c>
      <c r="Q5033" s="25">
        <f t="shared" ref="Q5033:Q5035" si="4733">O5033</f>
        <v>562.5</v>
      </c>
      <c r="R5033" s="729">
        <f t="shared" ref="R5033:R5035" si="4734">P5033</f>
        <v>562.5</v>
      </c>
    </row>
    <row r="5034" spans="1:18" ht="15.75">
      <c r="A5034" s="533" t="s">
        <v>2784</v>
      </c>
      <c r="B5034" s="533">
        <v>23</v>
      </c>
      <c r="C5034" s="533" t="s">
        <v>682</v>
      </c>
      <c r="D5034" s="572" t="s">
        <v>2130</v>
      </c>
      <c r="E5034" s="571" t="str">
        <f t="shared" si="4731"/>
        <v xml:space="preserve"> AIR DUCT ACCESSORIES</v>
      </c>
      <c r="F5034" s="533" t="str">
        <f t="shared" si="4689"/>
        <v>ME</v>
      </c>
      <c r="G5034" s="533" t="s">
        <v>2722</v>
      </c>
      <c r="H5034" s="533">
        <v>917</v>
      </c>
      <c r="I5034" s="533" t="str">
        <f t="shared" ref="I5034:J5034" si="4735">I5032</f>
        <v>233300 - AIR DUCT ACCESSORIES</v>
      </c>
      <c r="J5034" s="533" t="str">
        <f t="shared" si="4735"/>
        <v>233300 - AIR DUCT ACCESSORIES</v>
      </c>
      <c r="K5034" s="137" t="s">
        <v>17</v>
      </c>
      <c r="L5034" s="478" t="s">
        <v>747</v>
      </c>
      <c r="M5034" s="491">
        <v>1</v>
      </c>
      <c r="N5034" s="479" t="s">
        <v>2</v>
      </c>
      <c r="O5034" s="480">
        <v>375</v>
      </c>
      <c r="P5034" s="383">
        <v>375</v>
      </c>
      <c r="Q5034" s="25">
        <f t="shared" si="4733"/>
        <v>375</v>
      </c>
      <c r="R5034" s="729">
        <f t="shared" si="4734"/>
        <v>375</v>
      </c>
    </row>
    <row r="5035" spans="1:18" ht="15.75">
      <c r="A5035" s="533" t="s">
        <v>2784</v>
      </c>
      <c r="B5035" s="533">
        <v>23</v>
      </c>
      <c r="C5035" s="533" t="s">
        <v>682</v>
      </c>
      <c r="D5035" s="572" t="s">
        <v>2130</v>
      </c>
      <c r="E5035" s="571" t="str">
        <f t="shared" si="4731"/>
        <v xml:space="preserve"> AIR DUCT ACCESSORIES</v>
      </c>
      <c r="F5035" s="533" t="str">
        <f t="shared" si="4689"/>
        <v>ME</v>
      </c>
      <c r="G5035" s="533" t="s">
        <v>2722</v>
      </c>
      <c r="H5035" s="533">
        <v>918</v>
      </c>
      <c r="I5035" s="533" t="str">
        <f t="shared" ref="I5035:J5035" si="4736">I5033</f>
        <v>233113- METAL DUCTS</v>
      </c>
      <c r="J5035" s="533" t="str">
        <f t="shared" si="4736"/>
        <v>233113- METAL DUCTS</v>
      </c>
      <c r="K5035" s="137" t="s">
        <v>19</v>
      </c>
      <c r="L5035" s="478" t="s">
        <v>748</v>
      </c>
      <c r="M5035" s="491">
        <v>1</v>
      </c>
      <c r="N5035" s="479" t="s">
        <v>2</v>
      </c>
      <c r="O5035" s="480">
        <v>375</v>
      </c>
      <c r="P5035" s="383">
        <v>375</v>
      </c>
      <c r="Q5035" s="25">
        <f t="shared" si="4733"/>
        <v>375</v>
      </c>
      <c r="R5035" s="729">
        <f t="shared" si="4734"/>
        <v>375</v>
      </c>
    </row>
    <row r="5036" spans="1:18" ht="16.5" thickBot="1">
      <c r="A5036" s="533" t="s">
        <v>2784</v>
      </c>
      <c r="B5036" s="533">
        <v>23</v>
      </c>
      <c r="C5036" s="533" t="s">
        <v>682</v>
      </c>
      <c r="D5036" s="572" t="s">
        <v>2130</v>
      </c>
      <c r="E5036" s="571" t="str">
        <f t="shared" si="4731"/>
        <v xml:space="preserve"> AIR DUCT ACCESSORIES</v>
      </c>
      <c r="F5036" s="533" t="str">
        <f t="shared" si="4689"/>
        <v>ME</v>
      </c>
      <c r="G5036" s="533" t="s">
        <v>2725</v>
      </c>
      <c r="H5036" s="533">
        <v>919</v>
      </c>
      <c r="I5036" s="533" t="str">
        <f>L5036</f>
        <v>Flexible ducts</v>
      </c>
      <c r="J5036" s="533" t="str">
        <f>L5036</f>
        <v>Flexible ducts</v>
      </c>
      <c r="K5036" s="137"/>
      <c r="L5036" s="137" t="s">
        <v>749</v>
      </c>
      <c r="M5036" s="104"/>
      <c r="N5036" s="101"/>
      <c r="O5036" s="98">
        <v>0</v>
      </c>
      <c r="P5036" s="377"/>
      <c r="Q5036" s="377"/>
    </row>
    <row r="5037" spans="1:18" ht="16.5" thickBot="1">
      <c r="A5037" s="533" t="s">
        <v>2784</v>
      </c>
      <c r="B5037" s="533">
        <v>23</v>
      </c>
      <c r="C5037" s="533" t="s">
        <v>682</v>
      </c>
      <c r="D5037" s="572" t="s">
        <v>2130</v>
      </c>
      <c r="E5037" s="571" t="str">
        <f t="shared" si="4731"/>
        <v xml:space="preserve"> AIR DUCT ACCESSORIES</v>
      </c>
      <c r="F5037" s="533" t="str">
        <f t="shared" si="4689"/>
        <v>ME</v>
      </c>
      <c r="G5037" s="533" t="s">
        <v>2722</v>
      </c>
      <c r="H5037" s="533">
        <v>920</v>
      </c>
      <c r="I5037" s="533" t="str">
        <f>I5035</f>
        <v>233113- METAL DUCTS</v>
      </c>
      <c r="J5037" s="533" t="str">
        <f>J5035</f>
        <v>233113- METAL DUCTS</v>
      </c>
      <c r="K5037" s="137" t="s">
        <v>13</v>
      </c>
      <c r="L5037" s="137" t="s">
        <v>562</v>
      </c>
      <c r="M5037" s="106">
        <v>3</v>
      </c>
      <c r="N5037" s="247" t="s">
        <v>95</v>
      </c>
      <c r="O5037" s="98">
        <v>38</v>
      </c>
      <c r="P5037" s="377">
        <v>114</v>
      </c>
      <c r="Q5037" s="25">
        <f>O5037</f>
        <v>38</v>
      </c>
      <c r="R5037" s="729">
        <f>P5037</f>
        <v>114</v>
      </c>
    </row>
    <row r="5038" spans="1:18" ht="15.75">
      <c r="A5038" s="533" t="s">
        <v>2784</v>
      </c>
      <c r="B5038" s="533">
        <v>23</v>
      </c>
      <c r="C5038" s="533" t="s">
        <v>682</v>
      </c>
      <c r="D5038" s="572" t="s">
        <v>1307</v>
      </c>
      <c r="E5038" s="571" t="s">
        <v>1270</v>
      </c>
      <c r="F5038" s="533" t="str">
        <f t="shared" si="4689"/>
        <v>ME</v>
      </c>
      <c r="G5038" s="533" t="s">
        <v>2725</v>
      </c>
      <c r="H5038" s="533">
        <v>921</v>
      </c>
      <c r="I5038" s="533" t="str">
        <f t="shared" ref="I5038:I5039" si="4737">L5038</f>
        <v>233423- POWER VENTILATOR UTILITY SET FANS</v>
      </c>
      <c r="J5038" s="533" t="str">
        <f t="shared" ref="J5038:J5039" si="4738">L5038</f>
        <v>233423- POWER VENTILATOR UTILITY SET FANS</v>
      </c>
      <c r="K5038" s="137"/>
      <c r="L5038" s="137" t="s">
        <v>750</v>
      </c>
      <c r="M5038" s="104"/>
      <c r="N5038" s="101"/>
      <c r="O5038" s="98">
        <v>0</v>
      </c>
      <c r="P5038" s="377"/>
      <c r="Q5038" s="377"/>
    </row>
    <row r="5039" spans="1:18" ht="15.75">
      <c r="A5039" s="533" t="s">
        <v>2784</v>
      </c>
      <c r="B5039" s="533">
        <v>23</v>
      </c>
      <c r="C5039" s="533" t="s">
        <v>682</v>
      </c>
      <c r="D5039" s="572" t="s">
        <v>1307</v>
      </c>
      <c r="E5039" s="571" t="str">
        <f t="shared" ref="E5039:E5057" si="4739">E5038</f>
        <v xml:space="preserve"> POWER VENTILATOR UTILITY SET FANS</v>
      </c>
      <c r="F5039" s="533" t="str">
        <f t="shared" si="4689"/>
        <v>ME</v>
      </c>
      <c r="G5039" s="533" t="s">
        <v>2725</v>
      </c>
      <c r="H5039" s="533">
        <v>922</v>
      </c>
      <c r="I5039" s="533" t="str">
        <f t="shared" si="4737"/>
        <v>Centrifugal inline fans</v>
      </c>
      <c r="J5039" s="533" t="str">
        <f t="shared" si="4738"/>
        <v>Centrifugal inline fans</v>
      </c>
      <c r="K5039" s="137"/>
      <c r="L5039" s="137" t="s">
        <v>751</v>
      </c>
      <c r="M5039" s="104"/>
      <c r="N5039" s="101"/>
      <c r="O5039" s="98">
        <v>0</v>
      </c>
      <c r="P5039" s="377"/>
      <c r="Q5039" s="377"/>
    </row>
    <row r="5040" spans="1:18" ht="15.75">
      <c r="A5040" s="533" t="s">
        <v>2784</v>
      </c>
      <c r="B5040" s="533">
        <v>23</v>
      </c>
      <c r="C5040" s="533" t="s">
        <v>682</v>
      </c>
      <c r="D5040" s="572" t="s">
        <v>1307</v>
      </c>
      <c r="E5040" s="571" t="str">
        <f t="shared" si="4739"/>
        <v xml:space="preserve"> POWER VENTILATOR UTILITY SET FANS</v>
      </c>
      <c r="F5040" s="533" t="str">
        <f t="shared" si="4689"/>
        <v>ME</v>
      </c>
      <c r="G5040" s="533" t="s">
        <v>2722</v>
      </c>
      <c r="H5040" s="533">
        <v>923</v>
      </c>
      <c r="I5040" s="533" t="str">
        <f t="shared" ref="I5040:J5040" si="4740">I5038</f>
        <v>233423- POWER VENTILATOR UTILITY SET FANS</v>
      </c>
      <c r="J5040" s="533" t="str">
        <f t="shared" si="4740"/>
        <v>233423- POWER VENTILATOR UTILITY SET FANS</v>
      </c>
      <c r="K5040" s="248" t="s">
        <v>15</v>
      </c>
      <c r="L5040" s="248" t="s">
        <v>752</v>
      </c>
      <c r="M5040" s="233">
        <v>1</v>
      </c>
      <c r="N5040" s="249" t="s">
        <v>39</v>
      </c>
      <c r="O5040" s="236"/>
      <c r="P5040" s="377">
        <v>0</v>
      </c>
      <c r="Q5040" s="25">
        <f t="shared" ref="Q5040:Q5051" si="4741">O5040</f>
        <v>0</v>
      </c>
      <c r="R5040" s="729">
        <f t="shared" ref="R5040:R5051" si="4742">P5040</f>
        <v>0</v>
      </c>
    </row>
    <row r="5041" spans="1:18" ht="15.75">
      <c r="A5041" s="533" t="s">
        <v>2784</v>
      </c>
      <c r="B5041" s="533">
        <v>23</v>
      </c>
      <c r="C5041" s="533" t="s">
        <v>682</v>
      </c>
      <c r="D5041" s="572" t="s">
        <v>1307</v>
      </c>
      <c r="E5041" s="571" t="str">
        <f t="shared" si="4739"/>
        <v xml:space="preserve"> POWER VENTILATOR UTILITY SET FANS</v>
      </c>
      <c r="F5041" s="533" t="str">
        <f t="shared" si="4689"/>
        <v>ME</v>
      </c>
      <c r="G5041" s="533" t="s">
        <v>2722</v>
      </c>
      <c r="H5041" s="533">
        <v>924</v>
      </c>
      <c r="I5041" s="533" t="str">
        <f t="shared" ref="I5041:J5041" si="4743">I5039</f>
        <v>Centrifugal inline fans</v>
      </c>
      <c r="J5041" s="533" t="str">
        <f t="shared" si="4743"/>
        <v>Centrifugal inline fans</v>
      </c>
      <c r="K5041" s="248" t="s">
        <v>17</v>
      </c>
      <c r="L5041" s="248" t="s">
        <v>753</v>
      </c>
      <c r="M5041" s="233">
        <v>1</v>
      </c>
      <c r="N5041" s="249" t="s">
        <v>39</v>
      </c>
      <c r="O5041" s="236"/>
      <c r="P5041" s="377">
        <v>0</v>
      </c>
      <c r="Q5041" s="25">
        <f t="shared" si="4741"/>
        <v>0</v>
      </c>
      <c r="R5041" s="729">
        <f t="shared" si="4742"/>
        <v>0</v>
      </c>
    </row>
    <row r="5042" spans="1:18" ht="15.75">
      <c r="A5042" s="533" t="s">
        <v>2784</v>
      </c>
      <c r="B5042" s="533">
        <v>23</v>
      </c>
      <c r="C5042" s="533" t="s">
        <v>682</v>
      </c>
      <c r="D5042" s="572" t="s">
        <v>1307</v>
      </c>
      <c r="E5042" s="571" t="str">
        <f t="shared" si="4739"/>
        <v xml:space="preserve"> POWER VENTILATOR UTILITY SET FANS</v>
      </c>
      <c r="F5042" s="533" t="str">
        <f t="shared" si="4689"/>
        <v>ME</v>
      </c>
      <c r="G5042" s="533" t="s">
        <v>2722</v>
      </c>
      <c r="H5042" s="533">
        <v>925</v>
      </c>
      <c r="I5042" s="533" t="str">
        <f t="shared" ref="I5042:J5042" si="4744">I5040</f>
        <v>233423- POWER VENTILATOR UTILITY SET FANS</v>
      </c>
      <c r="J5042" s="533" t="str">
        <f t="shared" si="4744"/>
        <v>233423- POWER VENTILATOR UTILITY SET FANS</v>
      </c>
      <c r="K5042" s="248" t="s">
        <v>19</v>
      </c>
      <c r="L5042" s="248" t="s">
        <v>754</v>
      </c>
      <c r="M5042" s="233">
        <v>1</v>
      </c>
      <c r="N5042" s="249" t="s">
        <v>39</v>
      </c>
      <c r="O5042" s="236"/>
      <c r="P5042" s="377">
        <v>0</v>
      </c>
      <c r="Q5042" s="25">
        <f t="shared" si="4741"/>
        <v>0</v>
      </c>
      <c r="R5042" s="729">
        <f t="shared" si="4742"/>
        <v>0</v>
      </c>
    </row>
    <row r="5043" spans="1:18" ht="15.75">
      <c r="A5043" s="533" t="s">
        <v>2784</v>
      </c>
      <c r="B5043" s="533">
        <v>23</v>
      </c>
      <c r="C5043" s="533" t="s">
        <v>682</v>
      </c>
      <c r="D5043" s="572" t="s">
        <v>1307</v>
      </c>
      <c r="E5043" s="571" t="str">
        <f t="shared" si="4739"/>
        <v xml:space="preserve"> POWER VENTILATOR UTILITY SET FANS</v>
      </c>
      <c r="F5043" s="533" t="str">
        <f t="shared" si="4689"/>
        <v>ME</v>
      </c>
      <c r="G5043" s="533" t="s">
        <v>2722</v>
      </c>
      <c r="H5043" s="533">
        <v>926</v>
      </c>
      <c r="I5043" s="533" t="str">
        <f t="shared" ref="I5043:J5043" si="4745">I5041</f>
        <v>Centrifugal inline fans</v>
      </c>
      <c r="J5043" s="533" t="str">
        <f t="shared" si="4745"/>
        <v>Centrifugal inline fans</v>
      </c>
      <c r="K5043" s="248" t="s">
        <v>20</v>
      </c>
      <c r="L5043" s="248" t="s">
        <v>755</v>
      </c>
      <c r="M5043" s="233">
        <v>1</v>
      </c>
      <c r="N5043" s="249" t="s">
        <v>39</v>
      </c>
      <c r="O5043" s="236"/>
      <c r="P5043" s="377">
        <v>0</v>
      </c>
      <c r="Q5043" s="25">
        <f t="shared" si="4741"/>
        <v>0</v>
      </c>
      <c r="R5043" s="729">
        <f t="shared" si="4742"/>
        <v>0</v>
      </c>
    </row>
    <row r="5044" spans="1:18" ht="15.75">
      <c r="A5044" s="533" t="s">
        <v>2784</v>
      </c>
      <c r="B5044" s="533">
        <v>23</v>
      </c>
      <c r="C5044" s="533" t="s">
        <v>682</v>
      </c>
      <c r="D5044" s="572" t="s">
        <v>1307</v>
      </c>
      <c r="E5044" s="571" t="str">
        <f t="shared" si="4739"/>
        <v xml:space="preserve"> POWER VENTILATOR UTILITY SET FANS</v>
      </c>
      <c r="F5044" s="533" t="str">
        <f t="shared" si="4689"/>
        <v>ME</v>
      </c>
      <c r="G5044" s="533" t="s">
        <v>2722</v>
      </c>
      <c r="H5044" s="533">
        <v>927</v>
      </c>
      <c r="I5044" s="533" t="str">
        <f t="shared" ref="I5044:J5044" si="4746">I5042</f>
        <v>233423- POWER VENTILATOR UTILITY SET FANS</v>
      </c>
      <c r="J5044" s="533" t="str">
        <f t="shared" si="4746"/>
        <v>233423- POWER VENTILATOR UTILITY SET FANS</v>
      </c>
      <c r="K5044" s="248" t="s">
        <v>21</v>
      </c>
      <c r="L5044" s="248" t="s">
        <v>756</v>
      </c>
      <c r="M5044" s="233">
        <v>1</v>
      </c>
      <c r="N5044" s="249" t="s">
        <v>39</v>
      </c>
      <c r="O5044" s="236"/>
      <c r="P5044" s="377">
        <v>0</v>
      </c>
      <c r="Q5044" s="25">
        <f t="shared" si="4741"/>
        <v>0</v>
      </c>
      <c r="R5044" s="729">
        <f t="shared" si="4742"/>
        <v>0</v>
      </c>
    </row>
    <row r="5045" spans="1:18" ht="15.75">
      <c r="A5045" s="533" t="s">
        <v>2784</v>
      </c>
      <c r="B5045" s="533">
        <v>23</v>
      </c>
      <c r="C5045" s="533" t="s">
        <v>682</v>
      </c>
      <c r="D5045" s="572" t="s">
        <v>1307</v>
      </c>
      <c r="E5045" s="571" t="str">
        <f t="shared" si="4739"/>
        <v xml:space="preserve"> POWER VENTILATOR UTILITY SET FANS</v>
      </c>
      <c r="F5045" s="533" t="str">
        <f t="shared" si="4689"/>
        <v>ME</v>
      </c>
      <c r="G5045" s="533" t="s">
        <v>2722</v>
      </c>
      <c r="H5045" s="533">
        <v>928</v>
      </c>
      <c r="I5045" s="533" t="str">
        <f t="shared" ref="I5045:J5045" si="4747">I5043</f>
        <v>Centrifugal inline fans</v>
      </c>
      <c r="J5045" s="533" t="str">
        <f t="shared" si="4747"/>
        <v>Centrifugal inline fans</v>
      </c>
      <c r="K5045" s="248" t="s">
        <v>45</v>
      </c>
      <c r="L5045" s="248" t="s">
        <v>757</v>
      </c>
      <c r="M5045" s="233">
        <v>1</v>
      </c>
      <c r="N5045" s="249" t="s">
        <v>39</v>
      </c>
      <c r="O5045" s="236"/>
      <c r="P5045" s="377">
        <v>0</v>
      </c>
      <c r="Q5045" s="25">
        <f t="shared" si="4741"/>
        <v>0</v>
      </c>
      <c r="R5045" s="729">
        <f t="shared" si="4742"/>
        <v>0</v>
      </c>
    </row>
    <row r="5046" spans="1:18" ht="15.75">
      <c r="A5046" s="533" t="s">
        <v>2784</v>
      </c>
      <c r="B5046" s="533">
        <v>23</v>
      </c>
      <c r="C5046" s="533" t="s">
        <v>682</v>
      </c>
      <c r="D5046" s="572" t="s">
        <v>1307</v>
      </c>
      <c r="E5046" s="571" t="str">
        <f t="shared" si="4739"/>
        <v xml:space="preserve"> POWER VENTILATOR UTILITY SET FANS</v>
      </c>
      <c r="F5046" s="533" t="str">
        <f t="shared" si="4689"/>
        <v>ME</v>
      </c>
      <c r="G5046" s="533" t="s">
        <v>2722</v>
      </c>
      <c r="H5046" s="533">
        <v>929</v>
      </c>
      <c r="I5046" s="533" t="str">
        <f t="shared" ref="I5046:J5046" si="4748">I5044</f>
        <v>233423- POWER VENTILATOR UTILITY SET FANS</v>
      </c>
      <c r="J5046" s="533" t="str">
        <f t="shared" si="4748"/>
        <v>233423- POWER VENTILATOR UTILITY SET FANS</v>
      </c>
      <c r="K5046" s="137" t="s">
        <v>15</v>
      </c>
      <c r="L5046" s="137" t="s">
        <v>758</v>
      </c>
      <c r="M5046" s="106">
        <v>1</v>
      </c>
      <c r="N5046" s="101" t="s">
        <v>39</v>
      </c>
      <c r="O5046" s="98">
        <v>1063</v>
      </c>
      <c r="P5046" s="377">
        <v>1063</v>
      </c>
      <c r="Q5046" s="25">
        <f t="shared" si="4741"/>
        <v>1063</v>
      </c>
      <c r="R5046" s="729">
        <f t="shared" si="4742"/>
        <v>1063</v>
      </c>
    </row>
    <row r="5047" spans="1:18" ht="15.75">
      <c r="A5047" s="533" t="s">
        <v>2784</v>
      </c>
      <c r="B5047" s="533">
        <v>23</v>
      </c>
      <c r="C5047" s="533" t="s">
        <v>682</v>
      </c>
      <c r="D5047" s="572" t="s">
        <v>1307</v>
      </c>
      <c r="E5047" s="571" t="str">
        <f t="shared" si="4739"/>
        <v xml:space="preserve"> POWER VENTILATOR UTILITY SET FANS</v>
      </c>
      <c r="F5047" s="533" t="str">
        <f t="shared" si="4689"/>
        <v>ME</v>
      </c>
      <c r="G5047" s="533" t="s">
        <v>2722</v>
      </c>
      <c r="H5047" s="533">
        <v>930</v>
      </c>
      <c r="I5047" s="533" t="str">
        <f t="shared" ref="I5047:J5047" si="4749">I5045</f>
        <v>Centrifugal inline fans</v>
      </c>
      <c r="J5047" s="533" t="str">
        <f t="shared" si="4749"/>
        <v>Centrifugal inline fans</v>
      </c>
      <c r="K5047" s="248" t="s">
        <v>50</v>
      </c>
      <c r="L5047" s="248" t="s">
        <v>759</v>
      </c>
      <c r="M5047" s="233">
        <v>1</v>
      </c>
      <c r="N5047" s="249" t="s">
        <v>39</v>
      </c>
      <c r="O5047" s="236"/>
      <c r="P5047" s="377">
        <v>0</v>
      </c>
      <c r="Q5047" s="25">
        <f t="shared" si="4741"/>
        <v>0</v>
      </c>
      <c r="R5047" s="729">
        <f t="shared" si="4742"/>
        <v>0</v>
      </c>
    </row>
    <row r="5048" spans="1:18" ht="15.75">
      <c r="A5048" s="533" t="s">
        <v>2784</v>
      </c>
      <c r="B5048" s="533">
        <v>23</v>
      </c>
      <c r="C5048" s="533" t="s">
        <v>682</v>
      </c>
      <c r="D5048" s="572" t="s">
        <v>1307</v>
      </c>
      <c r="E5048" s="571" t="str">
        <f t="shared" si="4739"/>
        <v xml:space="preserve"> POWER VENTILATOR UTILITY SET FANS</v>
      </c>
      <c r="F5048" s="533" t="str">
        <f t="shared" si="4689"/>
        <v>ME</v>
      </c>
      <c r="G5048" s="533" t="s">
        <v>2722</v>
      </c>
      <c r="H5048" s="533">
        <v>931</v>
      </c>
      <c r="I5048" s="533" t="str">
        <f t="shared" ref="I5048:J5048" si="4750">I5046</f>
        <v>233423- POWER VENTILATOR UTILITY SET FANS</v>
      </c>
      <c r="J5048" s="533" t="str">
        <f t="shared" si="4750"/>
        <v>233423- POWER VENTILATOR UTILITY SET FANS</v>
      </c>
      <c r="K5048" s="248" t="s">
        <v>76</v>
      </c>
      <c r="L5048" s="248" t="s">
        <v>760</v>
      </c>
      <c r="M5048" s="233">
        <v>1</v>
      </c>
      <c r="N5048" s="249" t="s">
        <v>39</v>
      </c>
      <c r="O5048" s="236"/>
      <c r="P5048" s="377">
        <v>0</v>
      </c>
      <c r="Q5048" s="25">
        <f t="shared" si="4741"/>
        <v>0</v>
      </c>
      <c r="R5048" s="729">
        <f t="shared" si="4742"/>
        <v>0</v>
      </c>
    </row>
    <row r="5049" spans="1:18" ht="15.75">
      <c r="A5049" s="533" t="s">
        <v>2784</v>
      </c>
      <c r="B5049" s="533">
        <v>23</v>
      </c>
      <c r="C5049" s="533" t="s">
        <v>682</v>
      </c>
      <c r="D5049" s="572" t="s">
        <v>1307</v>
      </c>
      <c r="E5049" s="571" t="str">
        <f t="shared" si="4739"/>
        <v xml:space="preserve"> POWER VENTILATOR UTILITY SET FANS</v>
      </c>
      <c r="F5049" s="533" t="str">
        <f t="shared" si="4689"/>
        <v>ME</v>
      </c>
      <c r="G5049" s="533" t="s">
        <v>2722</v>
      </c>
      <c r="H5049" s="533">
        <v>932</v>
      </c>
      <c r="I5049" s="533" t="str">
        <f t="shared" ref="I5049:J5049" si="4751">I5047</f>
        <v>Centrifugal inline fans</v>
      </c>
      <c r="J5049" s="533" t="str">
        <f t="shared" si="4751"/>
        <v>Centrifugal inline fans</v>
      </c>
      <c r="K5049" s="248" t="s">
        <v>77</v>
      </c>
      <c r="L5049" s="248" t="s">
        <v>761</v>
      </c>
      <c r="M5049" s="233">
        <v>1</v>
      </c>
      <c r="N5049" s="249" t="s">
        <v>39</v>
      </c>
      <c r="O5049" s="236"/>
      <c r="P5049" s="377">
        <v>0</v>
      </c>
      <c r="Q5049" s="25">
        <f t="shared" si="4741"/>
        <v>0</v>
      </c>
      <c r="R5049" s="729">
        <f t="shared" si="4742"/>
        <v>0</v>
      </c>
    </row>
    <row r="5050" spans="1:18" ht="15.75">
      <c r="A5050" s="533" t="s">
        <v>2784</v>
      </c>
      <c r="B5050" s="533">
        <v>23</v>
      </c>
      <c r="C5050" s="533" t="s">
        <v>682</v>
      </c>
      <c r="D5050" s="572" t="s">
        <v>1307</v>
      </c>
      <c r="E5050" s="571" t="str">
        <f t="shared" si="4739"/>
        <v xml:space="preserve"> POWER VENTILATOR UTILITY SET FANS</v>
      </c>
      <c r="F5050" s="533" t="str">
        <f t="shared" si="4689"/>
        <v>ME</v>
      </c>
      <c r="G5050" s="533" t="s">
        <v>2722</v>
      </c>
      <c r="H5050" s="533">
        <v>933</v>
      </c>
      <c r="I5050" s="533" t="str">
        <f t="shared" ref="I5050:J5050" si="4752">I5048</f>
        <v>233423- POWER VENTILATOR UTILITY SET FANS</v>
      </c>
      <c r="J5050" s="533" t="str">
        <f t="shared" si="4752"/>
        <v>233423- POWER VENTILATOR UTILITY SET FANS</v>
      </c>
      <c r="K5050" s="248" t="s">
        <v>78</v>
      </c>
      <c r="L5050" s="248" t="s">
        <v>762</v>
      </c>
      <c r="M5050" s="233">
        <v>1</v>
      </c>
      <c r="N5050" s="249" t="s">
        <v>39</v>
      </c>
      <c r="O5050" s="236"/>
      <c r="P5050" s="377">
        <v>0</v>
      </c>
      <c r="Q5050" s="25">
        <f t="shared" si="4741"/>
        <v>0</v>
      </c>
      <c r="R5050" s="729">
        <f t="shared" si="4742"/>
        <v>0</v>
      </c>
    </row>
    <row r="5051" spans="1:18" ht="15.75">
      <c r="A5051" s="533" t="s">
        <v>2784</v>
      </c>
      <c r="B5051" s="533">
        <v>23</v>
      </c>
      <c r="C5051" s="533" t="s">
        <v>682</v>
      </c>
      <c r="D5051" s="572" t="s">
        <v>1307</v>
      </c>
      <c r="E5051" s="571" t="str">
        <f t="shared" si="4739"/>
        <v xml:space="preserve"> POWER VENTILATOR UTILITY SET FANS</v>
      </c>
      <c r="F5051" s="533" t="str">
        <f t="shared" si="4689"/>
        <v>ME</v>
      </c>
      <c r="G5051" s="533" t="s">
        <v>2722</v>
      </c>
      <c r="H5051" s="533">
        <v>934</v>
      </c>
      <c r="I5051" s="533" t="str">
        <f t="shared" ref="I5051:J5051" si="4753">I5049</f>
        <v>Centrifugal inline fans</v>
      </c>
      <c r="J5051" s="533" t="str">
        <f t="shared" si="4753"/>
        <v>Centrifugal inline fans</v>
      </c>
      <c r="K5051" s="248" t="s">
        <v>302</v>
      </c>
      <c r="L5051" s="248" t="s">
        <v>763</v>
      </c>
      <c r="M5051" s="233">
        <v>1</v>
      </c>
      <c r="N5051" s="249" t="s">
        <v>39</v>
      </c>
      <c r="O5051" s="236"/>
      <c r="P5051" s="377">
        <v>0</v>
      </c>
      <c r="Q5051" s="25">
        <f t="shared" si="4741"/>
        <v>0</v>
      </c>
      <c r="R5051" s="729">
        <f t="shared" si="4742"/>
        <v>0</v>
      </c>
    </row>
    <row r="5052" spans="1:18" ht="15.75">
      <c r="A5052" s="533" t="s">
        <v>2784</v>
      </c>
      <c r="B5052" s="533">
        <v>23</v>
      </c>
      <c r="C5052" s="533" t="s">
        <v>682</v>
      </c>
      <c r="D5052" s="572" t="s">
        <v>1307</v>
      </c>
      <c r="E5052" s="571" t="str">
        <f t="shared" si="4739"/>
        <v xml:space="preserve"> POWER VENTILATOR UTILITY SET FANS</v>
      </c>
      <c r="F5052" s="533" t="str">
        <f t="shared" si="4689"/>
        <v>ME</v>
      </c>
      <c r="G5052" s="533" t="s">
        <v>2725</v>
      </c>
      <c r="H5052" s="533">
        <v>935</v>
      </c>
      <c r="I5052" s="533" t="str">
        <f>L5052</f>
        <v>Roof Exhaust fans</v>
      </c>
      <c r="J5052" s="533" t="str">
        <f>L5052</f>
        <v>Roof Exhaust fans</v>
      </c>
      <c r="K5052" s="137"/>
      <c r="L5052" s="137" t="s">
        <v>764</v>
      </c>
      <c r="M5052" s="104"/>
      <c r="N5052" s="101"/>
      <c r="O5052" s="98">
        <v>0</v>
      </c>
      <c r="P5052" s="377"/>
      <c r="Q5052" s="377"/>
    </row>
    <row r="5053" spans="1:18" ht="15.75">
      <c r="A5053" s="533" t="s">
        <v>2784</v>
      </c>
      <c r="B5053" s="533">
        <v>23</v>
      </c>
      <c r="C5053" s="533" t="s">
        <v>682</v>
      </c>
      <c r="D5053" s="572" t="s">
        <v>1307</v>
      </c>
      <c r="E5053" s="571" t="str">
        <f t="shared" si="4739"/>
        <v xml:space="preserve"> POWER VENTILATOR UTILITY SET FANS</v>
      </c>
      <c r="F5053" s="533" t="str">
        <f t="shared" si="4689"/>
        <v>ME</v>
      </c>
      <c r="G5053" s="533" t="s">
        <v>2722</v>
      </c>
      <c r="H5053" s="533">
        <v>936</v>
      </c>
      <c r="I5053" s="533" t="str">
        <f t="shared" ref="I5053:J5053" si="4754">I5051</f>
        <v>Centrifugal inline fans</v>
      </c>
      <c r="J5053" s="533" t="str">
        <f t="shared" si="4754"/>
        <v>Centrifugal inline fans</v>
      </c>
      <c r="K5053" s="137" t="s">
        <v>17</v>
      </c>
      <c r="L5053" s="137" t="s">
        <v>765</v>
      </c>
      <c r="M5053" s="106">
        <v>1</v>
      </c>
      <c r="N5053" s="101" t="s">
        <v>766</v>
      </c>
      <c r="O5053" s="98">
        <v>138</v>
      </c>
      <c r="P5053" s="377">
        <v>138</v>
      </c>
      <c r="Q5053" s="25">
        <f t="shared" ref="Q5053:Q5057" si="4755">O5053</f>
        <v>138</v>
      </c>
      <c r="R5053" s="729">
        <f t="shared" ref="R5053:R5057" si="4756">P5053</f>
        <v>138</v>
      </c>
    </row>
    <row r="5054" spans="1:18" ht="15.75">
      <c r="A5054" s="533" t="s">
        <v>2784</v>
      </c>
      <c r="B5054" s="533">
        <v>23</v>
      </c>
      <c r="C5054" s="533" t="s">
        <v>682</v>
      </c>
      <c r="D5054" s="572" t="s">
        <v>1307</v>
      </c>
      <c r="E5054" s="571" t="str">
        <f t="shared" si="4739"/>
        <v xml:space="preserve"> POWER VENTILATOR UTILITY SET FANS</v>
      </c>
      <c r="F5054" s="533" t="str">
        <f t="shared" si="4689"/>
        <v>ME</v>
      </c>
      <c r="G5054" s="533" t="s">
        <v>2722</v>
      </c>
      <c r="H5054" s="533">
        <v>937</v>
      </c>
      <c r="I5054" s="533" t="str">
        <f t="shared" ref="I5054:J5054" si="4757">I5052</f>
        <v>Roof Exhaust fans</v>
      </c>
      <c r="J5054" s="533" t="str">
        <f t="shared" si="4757"/>
        <v>Roof Exhaust fans</v>
      </c>
      <c r="K5054" s="248" t="s">
        <v>306</v>
      </c>
      <c r="L5054" s="248" t="s">
        <v>767</v>
      </c>
      <c r="M5054" s="233">
        <v>1</v>
      </c>
      <c r="N5054" s="249" t="s">
        <v>766</v>
      </c>
      <c r="O5054" s="236"/>
      <c r="P5054" s="377">
        <v>0</v>
      </c>
      <c r="Q5054" s="25">
        <f t="shared" si="4755"/>
        <v>0</v>
      </c>
      <c r="R5054" s="729">
        <f t="shared" si="4756"/>
        <v>0</v>
      </c>
    </row>
    <row r="5055" spans="1:18" ht="15.75">
      <c r="A5055" s="533" t="s">
        <v>2784</v>
      </c>
      <c r="B5055" s="533">
        <v>23</v>
      </c>
      <c r="C5055" s="533" t="s">
        <v>682</v>
      </c>
      <c r="D5055" s="572" t="s">
        <v>1307</v>
      </c>
      <c r="E5055" s="571" t="str">
        <f t="shared" si="4739"/>
        <v xml:space="preserve"> POWER VENTILATOR UTILITY SET FANS</v>
      </c>
      <c r="F5055" s="533" t="str">
        <f t="shared" si="4689"/>
        <v>ME</v>
      </c>
      <c r="G5055" s="533" t="s">
        <v>2722</v>
      </c>
      <c r="H5055" s="533">
        <v>938</v>
      </c>
      <c r="I5055" s="533" t="str">
        <f t="shared" ref="I5055:J5055" si="4758">I5053</f>
        <v>Centrifugal inline fans</v>
      </c>
      <c r="J5055" s="533" t="str">
        <f t="shared" si="4758"/>
        <v>Centrifugal inline fans</v>
      </c>
      <c r="K5055" s="248" t="s">
        <v>341</v>
      </c>
      <c r="L5055" s="248" t="s">
        <v>768</v>
      </c>
      <c r="M5055" s="233">
        <v>1</v>
      </c>
      <c r="N5055" s="249" t="s">
        <v>39</v>
      </c>
      <c r="O5055" s="236"/>
      <c r="P5055" s="377">
        <v>0</v>
      </c>
      <c r="Q5055" s="25">
        <f t="shared" si="4755"/>
        <v>0</v>
      </c>
      <c r="R5055" s="729">
        <f t="shared" si="4756"/>
        <v>0</v>
      </c>
    </row>
    <row r="5056" spans="1:18" ht="15.75">
      <c r="A5056" s="533" t="s">
        <v>2784</v>
      </c>
      <c r="B5056" s="533">
        <v>23</v>
      </c>
      <c r="C5056" s="533" t="s">
        <v>682</v>
      </c>
      <c r="D5056" s="572" t="s">
        <v>1307</v>
      </c>
      <c r="E5056" s="571" t="str">
        <f t="shared" si="4739"/>
        <v xml:space="preserve"> POWER VENTILATOR UTILITY SET FANS</v>
      </c>
      <c r="F5056" s="533" t="str">
        <f t="shared" si="4689"/>
        <v>ME</v>
      </c>
      <c r="G5056" s="533" t="s">
        <v>2722</v>
      </c>
      <c r="H5056" s="533">
        <v>939</v>
      </c>
      <c r="I5056" s="533" t="str">
        <f t="shared" ref="I5056:J5056" si="4759">I5054</f>
        <v>Roof Exhaust fans</v>
      </c>
      <c r="J5056" s="533" t="str">
        <f t="shared" si="4759"/>
        <v>Roof Exhaust fans</v>
      </c>
      <c r="K5056" s="137" t="s">
        <v>13</v>
      </c>
      <c r="L5056" s="137" t="s">
        <v>762</v>
      </c>
      <c r="M5056" s="106">
        <v>1</v>
      </c>
      <c r="N5056" s="101" t="s">
        <v>39</v>
      </c>
      <c r="O5056" s="98">
        <v>1013</v>
      </c>
      <c r="P5056" s="377">
        <v>1013</v>
      </c>
      <c r="Q5056" s="25">
        <f t="shared" si="4755"/>
        <v>1013</v>
      </c>
      <c r="R5056" s="729">
        <f t="shared" si="4756"/>
        <v>1013</v>
      </c>
    </row>
    <row r="5057" spans="1:18" ht="15.75">
      <c r="A5057" s="533" t="s">
        <v>2784</v>
      </c>
      <c r="B5057" s="533">
        <v>23</v>
      </c>
      <c r="C5057" s="533" t="s">
        <v>682</v>
      </c>
      <c r="D5057" s="572" t="s">
        <v>1307</v>
      </c>
      <c r="E5057" s="571" t="str">
        <f t="shared" si="4739"/>
        <v xml:space="preserve"> POWER VENTILATOR UTILITY SET FANS</v>
      </c>
      <c r="F5057" s="533" t="str">
        <f t="shared" si="4689"/>
        <v>ME</v>
      </c>
      <c r="G5057" s="533" t="s">
        <v>2722</v>
      </c>
      <c r="H5057" s="533">
        <v>940</v>
      </c>
      <c r="I5057" s="533" t="str">
        <f t="shared" ref="I5057:J5057" si="4760">I5055</f>
        <v>Centrifugal inline fans</v>
      </c>
      <c r="J5057" s="533" t="str">
        <f t="shared" si="4760"/>
        <v>Centrifugal inline fans</v>
      </c>
      <c r="K5057" s="137" t="s">
        <v>15</v>
      </c>
      <c r="L5057" s="137" t="s">
        <v>769</v>
      </c>
      <c r="M5057" s="106">
        <v>1</v>
      </c>
      <c r="N5057" s="101" t="s">
        <v>2</v>
      </c>
      <c r="O5057" s="98">
        <v>375</v>
      </c>
      <c r="P5057" s="377">
        <v>375</v>
      </c>
      <c r="Q5057" s="25">
        <f t="shared" si="4755"/>
        <v>375</v>
      </c>
      <c r="R5057" s="729">
        <f t="shared" si="4756"/>
        <v>375</v>
      </c>
    </row>
    <row r="5058" spans="1:18" ht="15.75">
      <c r="A5058" s="533" t="s">
        <v>2784</v>
      </c>
      <c r="B5058" s="533">
        <v>23</v>
      </c>
      <c r="C5058" s="533" t="s">
        <v>682</v>
      </c>
      <c r="D5058" s="572" t="s">
        <v>2145</v>
      </c>
      <c r="E5058" s="571" t="s">
        <v>1271</v>
      </c>
      <c r="F5058" s="533" t="str">
        <f t="shared" si="4689"/>
        <v>ME</v>
      </c>
      <c r="G5058" s="533" t="s">
        <v>2725</v>
      </c>
      <c r="H5058" s="533">
        <v>941</v>
      </c>
      <c r="I5058" s="533" t="str">
        <f t="shared" ref="I5058:I5059" si="4761">L5058</f>
        <v>233713 - DIFFUSERS, REGISTERS, AND GRILLES</v>
      </c>
      <c r="J5058" s="533" t="str">
        <f t="shared" ref="J5058:J5060" si="4762">L5058</f>
        <v>233713 - DIFFUSERS, REGISTERS, AND GRILLES</v>
      </c>
      <c r="K5058" s="137"/>
      <c r="L5058" s="137" t="s">
        <v>770</v>
      </c>
      <c r="M5058" s="104"/>
      <c r="N5058" s="101"/>
      <c r="O5058" s="98">
        <v>0</v>
      </c>
      <c r="P5058" s="377"/>
      <c r="Q5058" s="377"/>
    </row>
    <row r="5059" spans="1:18" ht="15.75">
      <c r="A5059" s="533" t="s">
        <v>2784</v>
      </c>
      <c r="B5059" s="533">
        <v>23</v>
      </c>
      <c r="C5059" s="533" t="s">
        <v>682</v>
      </c>
      <c r="D5059" s="572" t="s">
        <v>2145</v>
      </c>
      <c r="E5059" s="571" t="str">
        <f t="shared" ref="E5059:E5102" si="4763">E5058</f>
        <v xml:space="preserve"> DIFFUSERS, REGISTERS, AND GRILLES</v>
      </c>
      <c r="F5059" s="533" t="str">
        <f t="shared" ref="F5059:F5122" si="4764">VLOOKUP(D:D,trade,3,FALSE)</f>
        <v>ME</v>
      </c>
      <c r="G5059" s="533" t="s">
        <v>2725</v>
      </c>
      <c r="H5059" s="533">
        <v>942</v>
      </c>
      <c r="I5059" s="533" t="str">
        <f t="shared" si="4761"/>
        <v>Diffusers</v>
      </c>
      <c r="J5059" s="533" t="str">
        <f t="shared" si="4762"/>
        <v>Diffusers</v>
      </c>
      <c r="K5059" s="137"/>
      <c r="L5059" s="137" t="s">
        <v>771</v>
      </c>
      <c r="M5059" s="104"/>
      <c r="N5059" s="101"/>
      <c r="O5059" s="98">
        <v>0</v>
      </c>
      <c r="P5059" s="377"/>
      <c r="Q5059" s="377"/>
    </row>
    <row r="5060" spans="1:18" ht="16.5" thickBot="1">
      <c r="A5060" s="533" t="s">
        <v>2784</v>
      </c>
      <c r="B5060" s="533">
        <v>23</v>
      </c>
      <c r="C5060" s="533" t="s">
        <v>682</v>
      </c>
      <c r="D5060" s="572" t="s">
        <v>2145</v>
      </c>
      <c r="E5060" s="571" t="str">
        <f t="shared" si="4763"/>
        <v xml:space="preserve"> DIFFUSERS, REGISTERS, AND GRILLES</v>
      </c>
      <c r="F5060" s="533" t="str">
        <f t="shared" si="4764"/>
        <v>ME</v>
      </c>
      <c r="G5060" s="533" t="s">
        <v>2725</v>
      </c>
      <c r="H5060" s="533">
        <v>943</v>
      </c>
      <c r="I5060" s="533" t="s">
        <v>771</v>
      </c>
      <c r="J5060" s="533" t="str">
        <f t="shared" si="4762"/>
        <v>Supply diffusers 600x600</v>
      </c>
      <c r="K5060" s="137"/>
      <c r="L5060" s="137" t="s">
        <v>772</v>
      </c>
      <c r="M5060" s="104"/>
      <c r="N5060" s="101"/>
      <c r="O5060" s="98">
        <v>0</v>
      </c>
      <c r="P5060" s="377"/>
      <c r="Q5060" s="377"/>
    </row>
    <row r="5061" spans="1:18" ht="15.75">
      <c r="A5061" s="533" t="s">
        <v>2784</v>
      </c>
      <c r="B5061" s="533">
        <v>23</v>
      </c>
      <c r="C5061" s="533" t="s">
        <v>682</v>
      </c>
      <c r="D5061" s="572" t="s">
        <v>2145</v>
      </c>
      <c r="E5061" s="571" t="str">
        <f t="shared" si="4763"/>
        <v xml:space="preserve"> DIFFUSERS, REGISTERS, AND GRILLES</v>
      </c>
      <c r="F5061" s="533" t="str">
        <f t="shared" si="4764"/>
        <v>ME</v>
      </c>
      <c r="G5061" s="533" t="s">
        <v>2722</v>
      </c>
      <c r="H5061" s="533">
        <v>944</v>
      </c>
      <c r="I5061" s="533" t="s">
        <v>771</v>
      </c>
      <c r="J5061" s="533" t="str">
        <f>J5060</f>
        <v>Supply diffusers 600x600</v>
      </c>
      <c r="K5061" s="137" t="s">
        <v>17</v>
      </c>
      <c r="L5061" s="137" t="s">
        <v>562</v>
      </c>
      <c r="M5061" s="106">
        <v>11</v>
      </c>
      <c r="N5061" s="251" t="s">
        <v>39</v>
      </c>
      <c r="O5061" s="98">
        <v>100</v>
      </c>
      <c r="P5061" s="378">
        <v>1100</v>
      </c>
      <c r="Q5061" s="25">
        <f t="shared" ref="Q5061:Q5066" si="4765">O5061</f>
        <v>100</v>
      </c>
      <c r="R5061" s="729">
        <f t="shared" ref="R5061:R5066" si="4766">P5061</f>
        <v>1100</v>
      </c>
    </row>
    <row r="5062" spans="1:18" ht="15.75">
      <c r="A5062" s="533" t="s">
        <v>2784</v>
      </c>
      <c r="B5062" s="533">
        <v>23</v>
      </c>
      <c r="C5062" s="533" t="s">
        <v>682</v>
      </c>
      <c r="D5062" s="572" t="s">
        <v>2145</v>
      </c>
      <c r="E5062" s="571" t="str">
        <f t="shared" si="4763"/>
        <v xml:space="preserve"> DIFFUSERS, REGISTERS, AND GRILLES</v>
      </c>
      <c r="F5062" s="533" t="str">
        <f t="shared" si="4764"/>
        <v>ME</v>
      </c>
      <c r="G5062" s="533" t="s">
        <v>2722</v>
      </c>
      <c r="H5062" s="533">
        <v>945</v>
      </c>
      <c r="I5062" s="533" t="s">
        <v>771</v>
      </c>
      <c r="J5062" s="533" t="str">
        <f t="shared" ref="J5062:J5077" si="4767">J5061</f>
        <v>Supply diffusers 600x600</v>
      </c>
      <c r="K5062" s="137" t="s">
        <v>19</v>
      </c>
      <c r="L5062" s="137" t="s">
        <v>773</v>
      </c>
      <c r="M5062" s="106">
        <v>3</v>
      </c>
      <c r="N5062" s="252" t="s">
        <v>39</v>
      </c>
      <c r="O5062" s="98">
        <v>107</v>
      </c>
      <c r="P5062" s="378">
        <v>321</v>
      </c>
      <c r="Q5062" s="25">
        <f t="shared" si="4765"/>
        <v>107</v>
      </c>
      <c r="R5062" s="729">
        <f t="shared" si="4766"/>
        <v>321</v>
      </c>
    </row>
    <row r="5063" spans="1:18" ht="16.5" thickBot="1">
      <c r="A5063" s="533" t="s">
        <v>2784</v>
      </c>
      <c r="B5063" s="533">
        <v>23</v>
      </c>
      <c r="C5063" s="533" t="s">
        <v>682</v>
      </c>
      <c r="D5063" s="572" t="s">
        <v>2145</v>
      </c>
      <c r="E5063" s="571" t="str">
        <f t="shared" si="4763"/>
        <v xml:space="preserve"> DIFFUSERS, REGISTERS, AND GRILLES</v>
      </c>
      <c r="F5063" s="533" t="str">
        <f t="shared" si="4764"/>
        <v>ME</v>
      </c>
      <c r="G5063" s="533" t="s">
        <v>2722</v>
      </c>
      <c r="H5063" s="533">
        <v>946</v>
      </c>
      <c r="I5063" s="533" t="s">
        <v>771</v>
      </c>
      <c r="J5063" s="533" t="str">
        <f t="shared" si="4767"/>
        <v>Supply diffusers 600x600</v>
      </c>
      <c r="K5063" s="137" t="s">
        <v>20</v>
      </c>
      <c r="L5063" s="137" t="s">
        <v>774</v>
      </c>
      <c r="M5063" s="106">
        <v>1</v>
      </c>
      <c r="N5063" s="253" t="s">
        <v>39</v>
      </c>
      <c r="O5063" s="98">
        <v>138</v>
      </c>
      <c r="P5063" s="378">
        <v>138</v>
      </c>
      <c r="Q5063" s="25">
        <f t="shared" si="4765"/>
        <v>138</v>
      </c>
      <c r="R5063" s="729">
        <f t="shared" si="4766"/>
        <v>138</v>
      </c>
    </row>
    <row r="5064" spans="1:18" ht="15.75">
      <c r="A5064" s="533" t="s">
        <v>2784</v>
      </c>
      <c r="B5064" s="533">
        <v>23</v>
      </c>
      <c r="C5064" s="533" t="s">
        <v>682</v>
      </c>
      <c r="D5064" s="572" t="s">
        <v>2145</v>
      </c>
      <c r="E5064" s="571" t="str">
        <f t="shared" si="4763"/>
        <v xml:space="preserve"> DIFFUSERS, REGISTERS, AND GRILLES</v>
      </c>
      <c r="F5064" s="533" t="str">
        <f t="shared" si="4764"/>
        <v>ME</v>
      </c>
      <c r="G5064" s="533" t="s">
        <v>2722</v>
      </c>
      <c r="H5064" s="533">
        <v>947</v>
      </c>
      <c r="I5064" s="533" t="s">
        <v>771</v>
      </c>
      <c r="J5064" s="533" t="str">
        <f t="shared" si="4767"/>
        <v>Supply diffusers 600x600</v>
      </c>
      <c r="K5064" s="248" t="s">
        <v>21</v>
      </c>
      <c r="L5064" s="248" t="s">
        <v>775</v>
      </c>
      <c r="M5064" s="233">
        <v>7</v>
      </c>
      <c r="N5064" s="249" t="s">
        <v>39</v>
      </c>
      <c r="O5064" s="236"/>
      <c r="P5064" s="378">
        <v>0</v>
      </c>
      <c r="Q5064" s="25">
        <f t="shared" si="4765"/>
        <v>0</v>
      </c>
      <c r="R5064" s="729">
        <f t="shared" si="4766"/>
        <v>0</v>
      </c>
    </row>
    <row r="5065" spans="1:18" ht="15.75">
      <c r="A5065" s="533" t="s">
        <v>2784</v>
      </c>
      <c r="B5065" s="533">
        <v>23</v>
      </c>
      <c r="C5065" s="533" t="s">
        <v>682</v>
      </c>
      <c r="D5065" s="572" t="s">
        <v>2145</v>
      </c>
      <c r="E5065" s="571" t="str">
        <f t="shared" si="4763"/>
        <v xml:space="preserve"> DIFFUSERS, REGISTERS, AND GRILLES</v>
      </c>
      <c r="F5065" s="533" t="str">
        <f t="shared" si="4764"/>
        <v>ME</v>
      </c>
      <c r="G5065" s="533" t="s">
        <v>2722</v>
      </c>
      <c r="H5065" s="533">
        <v>948</v>
      </c>
      <c r="I5065" s="533" t="s">
        <v>771</v>
      </c>
      <c r="J5065" s="533" t="str">
        <f t="shared" si="4767"/>
        <v>Supply diffusers 600x600</v>
      </c>
      <c r="K5065" s="248" t="s">
        <v>45</v>
      </c>
      <c r="L5065" s="248" t="s">
        <v>776</v>
      </c>
      <c r="M5065" s="233">
        <v>5</v>
      </c>
      <c r="N5065" s="249" t="s">
        <v>39</v>
      </c>
      <c r="O5065" s="236"/>
      <c r="P5065" s="378">
        <v>0</v>
      </c>
      <c r="Q5065" s="25">
        <f t="shared" si="4765"/>
        <v>0</v>
      </c>
      <c r="R5065" s="729">
        <f t="shared" si="4766"/>
        <v>0</v>
      </c>
    </row>
    <row r="5066" spans="1:18" ht="15.75">
      <c r="A5066" s="533" t="s">
        <v>2784</v>
      </c>
      <c r="B5066" s="533">
        <v>23</v>
      </c>
      <c r="C5066" s="533" t="s">
        <v>682</v>
      </c>
      <c r="D5066" s="572" t="s">
        <v>2145</v>
      </c>
      <c r="E5066" s="571" t="str">
        <f t="shared" si="4763"/>
        <v xml:space="preserve"> DIFFUSERS, REGISTERS, AND GRILLES</v>
      </c>
      <c r="F5066" s="533" t="str">
        <f t="shared" si="4764"/>
        <v>ME</v>
      </c>
      <c r="G5066" s="533" t="s">
        <v>2722</v>
      </c>
      <c r="H5066" s="533">
        <v>949</v>
      </c>
      <c r="I5066" s="533" t="s">
        <v>771</v>
      </c>
      <c r="J5066" s="533" t="str">
        <f t="shared" si="4767"/>
        <v>Supply diffusers 600x600</v>
      </c>
      <c r="K5066" s="137" t="s">
        <v>21</v>
      </c>
      <c r="L5066" s="481" t="s">
        <v>777</v>
      </c>
      <c r="M5066" s="482">
        <v>2</v>
      </c>
      <c r="N5066" s="483" t="s">
        <v>39</v>
      </c>
      <c r="O5066" s="484">
        <v>188</v>
      </c>
      <c r="P5066" s="384">
        <v>376</v>
      </c>
      <c r="Q5066" s="25">
        <f t="shared" si="4765"/>
        <v>188</v>
      </c>
      <c r="R5066" s="729">
        <f t="shared" si="4766"/>
        <v>376</v>
      </c>
    </row>
    <row r="5067" spans="1:18" ht="16.5" thickBot="1">
      <c r="A5067" s="533" t="s">
        <v>2784</v>
      </c>
      <c r="B5067" s="533">
        <v>23</v>
      </c>
      <c r="C5067" s="533" t="s">
        <v>682</v>
      </c>
      <c r="D5067" s="572" t="s">
        <v>2145</v>
      </c>
      <c r="E5067" s="571" t="str">
        <f t="shared" si="4763"/>
        <v xml:space="preserve"> DIFFUSERS, REGISTERS, AND GRILLES</v>
      </c>
      <c r="F5067" s="533" t="str">
        <f t="shared" si="4764"/>
        <v>ME</v>
      </c>
      <c r="G5067" s="533" t="s">
        <v>2725</v>
      </c>
      <c r="H5067" s="533">
        <v>950</v>
      </c>
      <c r="I5067" s="533" t="s">
        <v>771</v>
      </c>
      <c r="J5067" s="533" t="str">
        <f>L5067</f>
        <v>Return diffusers 600x600</v>
      </c>
      <c r="K5067" s="137"/>
      <c r="L5067" s="137" t="s">
        <v>778</v>
      </c>
      <c r="M5067" s="104"/>
      <c r="N5067" s="101"/>
      <c r="O5067" s="98">
        <v>0</v>
      </c>
      <c r="P5067" s="377"/>
      <c r="Q5067" s="377"/>
    </row>
    <row r="5068" spans="1:18" ht="15.75">
      <c r="A5068" s="533" t="s">
        <v>2784</v>
      </c>
      <c r="B5068" s="533">
        <v>23</v>
      </c>
      <c r="C5068" s="533" t="s">
        <v>682</v>
      </c>
      <c r="D5068" s="572" t="s">
        <v>2145</v>
      </c>
      <c r="E5068" s="571" t="str">
        <f t="shared" si="4763"/>
        <v xml:space="preserve"> DIFFUSERS, REGISTERS, AND GRILLES</v>
      </c>
      <c r="F5068" s="533" t="str">
        <f t="shared" si="4764"/>
        <v>ME</v>
      </c>
      <c r="G5068" s="533" t="s">
        <v>2722</v>
      </c>
      <c r="H5068" s="533">
        <v>951</v>
      </c>
      <c r="I5068" s="533" t="s">
        <v>771</v>
      </c>
      <c r="J5068" s="533" t="str">
        <f t="shared" si="4767"/>
        <v>Return diffusers 600x600</v>
      </c>
      <c r="K5068" s="137" t="s">
        <v>45</v>
      </c>
      <c r="L5068" s="137" t="s">
        <v>562</v>
      </c>
      <c r="M5068" s="180">
        <v>2</v>
      </c>
      <c r="N5068" s="254" t="s">
        <v>39</v>
      </c>
      <c r="O5068" s="181">
        <v>100</v>
      </c>
      <c r="P5068" s="377">
        <v>200</v>
      </c>
      <c r="Q5068" s="25">
        <f t="shared" ref="Q5068:Q5072" si="4768">O5068</f>
        <v>100</v>
      </c>
      <c r="R5068" s="729">
        <f t="shared" ref="R5068:R5072" si="4769">P5068</f>
        <v>200</v>
      </c>
    </row>
    <row r="5069" spans="1:18" ht="16.5" thickBot="1">
      <c r="A5069" s="533" t="s">
        <v>2784</v>
      </c>
      <c r="B5069" s="533">
        <v>23</v>
      </c>
      <c r="C5069" s="533" t="s">
        <v>682</v>
      </c>
      <c r="D5069" s="572" t="s">
        <v>2145</v>
      </c>
      <c r="E5069" s="571" t="str">
        <f t="shared" si="4763"/>
        <v xml:space="preserve"> DIFFUSERS, REGISTERS, AND GRILLES</v>
      </c>
      <c r="F5069" s="533" t="str">
        <f t="shared" si="4764"/>
        <v>ME</v>
      </c>
      <c r="G5069" s="533" t="s">
        <v>2722</v>
      </c>
      <c r="H5069" s="533">
        <v>952</v>
      </c>
      <c r="I5069" s="533" t="s">
        <v>771</v>
      </c>
      <c r="J5069" s="533" t="str">
        <f t="shared" si="4767"/>
        <v>Return diffusers 600x600</v>
      </c>
      <c r="K5069" s="137" t="s">
        <v>48</v>
      </c>
      <c r="L5069" s="137" t="s">
        <v>774</v>
      </c>
      <c r="M5069" s="180">
        <v>4</v>
      </c>
      <c r="N5069" s="255" t="s">
        <v>39</v>
      </c>
      <c r="O5069" s="181">
        <v>107</v>
      </c>
      <c r="P5069" s="377">
        <v>428</v>
      </c>
      <c r="Q5069" s="25">
        <f t="shared" si="4768"/>
        <v>107</v>
      </c>
      <c r="R5069" s="729">
        <f t="shared" si="4769"/>
        <v>428</v>
      </c>
    </row>
    <row r="5070" spans="1:18" ht="15.75">
      <c r="A5070" s="533" t="s">
        <v>2784</v>
      </c>
      <c r="B5070" s="533">
        <v>23</v>
      </c>
      <c r="C5070" s="533" t="s">
        <v>682</v>
      </c>
      <c r="D5070" s="572" t="s">
        <v>2145</v>
      </c>
      <c r="E5070" s="571" t="str">
        <f t="shared" si="4763"/>
        <v xml:space="preserve"> DIFFUSERS, REGISTERS, AND GRILLES</v>
      </c>
      <c r="F5070" s="533" t="str">
        <f t="shared" si="4764"/>
        <v>ME</v>
      </c>
      <c r="G5070" s="533" t="s">
        <v>2722</v>
      </c>
      <c r="H5070" s="533">
        <v>953</v>
      </c>
      <c r="I5070" s="533" t="s">
        <v>771</v>
      </c>
      <c r="J5070" s="533" t="str">
        <f t="shared" si="4767"/>
        <v>Return diffusers 600x600</v>
      </c>
      <c r="K5070" s="248" t="s">
        <v>77</v>
      </c>
      <c r="L5070" s="248" t="s">
        <v>775</v>
      </c>
      <c r="M5070" s="256">
        <v>10</v>
      </c>
      <c r="N5070" s="257" t="s">
        <v>39</v>
      </c>
      <c r="O5070" s="258"/>
      <c r="P5070" s="377"/>
      <c r="Q5070" s="25">
        <f t="shared" si="4768"/>
        <v>0</v>
      </c>
      <c r="R5070" s="729">
        <f t="shared" si="4769"/>
        <v>0</v>
      </c>
    </row>
    <row r="5071" spans="1:18" ht="15.75">
      <c r="A5071" s="533" t="s">
        <v>2784</v>
      </c>
      <c r="B5071" s="533">
        <v>23</v>
      </c>
      <c r="C5071" s="533" t="s">
        <v>682</v>
      </c>
      <c r="D5071" s="572" t="s">
        <v>2145</v>
      </c>
      <c r="E5071" s="571" t="str">
        <f t="shared" si="4763"/>
        <v xml:space="preserve"> DIFFUSERS, REGISTERS, AND GRILLES</v>
      </c>
      <c r="F5071" s="533" t="str">
        <f t="shared" si="4764"/>
        <v>ME</v>
      </c>
      <c r="G5071" s="533" t="s">
        <v>2722</v>
      </c>
      <c r="H5071" s="533">
        <v>954</v>
      </c>
      <c r="I5071" s="533" t="s">
        <v>771</v>
      </c>
      <c r="J5071" s="533" t="str">
        <f t="shared" si="4767"/>
        <v>Return diffusers 600x600</v>
      </c>
      <c r="K5071" s="248" t="s">
        <v>78</v>
      </c>
      <c r="L5071" s="248" t="s">
        <v>776</v>
      </c>
      <c r="M5071" s="256">
        <v>1</v>
      </c>
      <c r="N5071" s="257" t="s">
        <v>39</v>
      </c>
      <c r="O5071" s="258"/>
      <c r="P5071" s="377"/>
      <c r="Q5071" s="25">
        <f t="shared" si="4768"/>
        <v>0</v>
      </c>
      <c r="R5071" s="729">
        <f t="shared" si="4769"/>
        <v>0</v>
      </c>
    </row>
    <row r="5072" spans="1:18" ht="15.75">
      <c r="A5072" s="533" t="s">
        <v>2784</v>
      </c>
      <c r="B5072" s="533">
        <v>23</v>
      </c>
      <c r="C5072" s="533" t="s">
        <v>682</v>
      </c>
      <c r="D5072" s="572" t="s">
        <v>2145</v>
      </c>
      <c r="E5072" s="571" t="str">
        <f t="shared" si="4763"/>
        <v xml:space="preserve"> DIFFUSERS, REGISTERS, AND GRILLES</v>
      </c>
      <c r="F5072" s="533" t="str">
        <f t="shared" si="4764"/>
        <v>ME</v>
      </c>
      <c r="G5072" s="533" t="s">
        <v>2722</v>
      </c>
      <c r="H5072" s="533">
        <v>955</v>
      </c>
      <c r="I5072" s="533" t="s">
        <v>771</v>
      </c>
      <c r="J5072" s="533" t="str">
        <f t="shared" si="4767"/>
        <v>Return diffusers 600x600</v>
      </c>
      <c r="K5072" s="137" t="s">
        <v>50</v>
      </c>
      <c r="L5072" s="481" t="s">
        <v>777</v>
      </c>
      <c r="M5072" s="485">
        <v>1</v>
      </c>
      <c r="N5072" s="486" t="s">
        <v>39</v>
      </c>
      <c r="O5072" s="487">
        <v>188</v>
      </c>
      <c r="P5072" s="384">
        <v>188</v>
      </c>
      <c r="Q5072" s="25">
        <f t="shared" si="4768"/>
        <v>188</v>
      </c>
      <c r="R5072" s="729">
        <f t="shared" si="4769"/>
        <v>188</v>
      </c>
    </row>
    <row r="5073" spans="1:18" ht="15.75">
      <c r="A5073" s="533" t="s">
        <v>2784</v>
      </c>
      <c r="B5073" s="533">
        <v>23</v>
      </c>
      <c r="C5073" s="533" t="s">
        <v>682</v>
      </c>
      <c r="D5073" s="572" t="s">
        <v>2145</v>
      </c>
      <c r="E5073" s="571" t="str">
        <f t="shared" si="4763"/>
        <v xml:space="preserve"> DIFFUSERS, REGISTERS, AND GRILLES</v>
      </c>
      <c r="F5073" s="533" t="str">
        <f t="shared" si="4764"/>
        <v>ME</v>
      </c>
      <c r="G5073" s="533" t="s">
        <v>2725</v>
      </c>
      <c r="H5073" s="533">
        <v>956</v>
      </c>
      <c r="I5073" s="533" t="s">
        <v>771</v>
      </c>
      <c r="J5073" s="533" t="str">
        <f>L5073</f>
        <v>Exhaust diffusers 600x600</v>
      </c>
      <c r="K5073" s="248"/>
      <c r="L5073" s="248" t="s">
        <v>779</v>
      </c>
      <c r="M5073" s="250"/>
      <c r="N5073" s="249"/>
      <c r="O5073" s="236">
        <v>0</v>
      </c>
      <c r="P5073" s="377"/>
      <c r="Q5073" s="377"/>
    </row>
    <row r="5074" spans="1:18" ht="15.75">
      <c r="A5074" s="533" t="s">
        <v>2784</v>
      </c>
      <c r="B5074" s="533">
        <v>23</v>
      </c>
      <c r="C5074" s="533" t="s">
        <v>682</v>
      </c>
      <c r="D5074" s="572" t="s">
        <v>2145</v>
      </c>
      <c r="E5074" s="571" t="str">
        <f t="shared" si="4763"/>
        <v xml:space="preserve"> DIFFUSERS, REGISTERS, AND GRILLES</v>
      </c>
      <c r="F5074" s="533" t="str">
        <f t="shared" si="4764"/>
        <v>ME</v>
      </c>
      <c r="G5074" s="533" t="s">
        <v>2722</v>
      </c>
      <c r="H5074" s="533">
        <v>957</v>
      </c>
      <c r="I5074" s="533" t="s">
        <v>771</v>
      </c>
      <c r="J5074" s="533" t="str">
        <f t="shared" si="4767"/>
        <v>Exhaust diffusers 600x600</v>
      </c>
      <c r="K5074" s="248" t="s">
        <v>304</v>
      </c>
      <c r="L5074" s="248" t="s">
        <v>562</v>
      </c>
      <c r="M5074" s="233">
        <v>9</v>
      </c>
      <c r="N5074" s="249" t="s">
        <v>39</v>
      </c>
      <c r="O5074" s="236"/>
      <c r="P5074" s="377">
        <v>0</v>
      </c>
      <c r="Q5074" s="25">
        <f t="shared" ref="Q5074:Q5077" si="4770">O5074</f>
        <v>0</v>
      </c>
      <c r="R5074" s="729">
        <f t="shared" ref="R5074:R5077" si="4771">P5074</f>
        <v>0</v>
      </c>
    </row>
    <row r="5075" spans="1:18" ht="15.75">
      <c r="A5075" s="533" t="s">
        <v>2784</v>
      </c>
      <c r="B5075" s="533">
        <v>23</v>
      </c>
      <c r="C5075" s="533" t="s">
        <v>682</v>
      </c>
      <c r="D5075" s="572" t="s">
        <v>2145</v>
      </c>
      <c r="E5075" s="571" t="str">
        <f t="shared" si="4763"/>
        <v xml:space="preserve"> DIFFUSERS, REGISTERS, AND GRILLES</v>
      </c>
      <c r="F5075" s="533" t="str">
        <f t="shared" si="4764"/>
        <v>ME</v>
      </c>
      <c r="G5075" s="533" t="s">
        <v>2722</v>
      </c>
      <c r="H5075" s="533">
        <v>958</v>
      </c>
      <c r="I5075" s="533" t="s">
        <v>771</v>
      </c>
      <c r="J5075" s="533" t="str">
        <f t="shared" si="4767"/>
        <v>Exhaust diffusers 600x600</v>
      </c>
      <c r="K5075" s="248" t="s">
        <v>306</v>
      </c>
      <c r="L5075" s="248" t="s">
        <v>774</v>
      </c>
      <c r="M5075" s="233">
        <v>6</v>
      </c>
      <c r="N5075" s="249" t="s">
        <v>39</v>
      </c>
      <c r="O5075" s="236"/>
      <c r="P5075" s="377">
        <v>0</v>
      </c>
      <c r="Q5075" s="25">
        <f t="shared" si="4770"/>
        <v>0</v>
      </c>
      <c r="R5075" s="729">
        <f t="shared" si="4771"/>
        <v>0</v>
      </c>
    </row>
    <row r="5076" spans="1:18" ht="15.75">
      <c r="A5076" s="533" t="s">
        <v>2784</v>
      </c>
      <c r="B5076" s="533">
        <v>23</v>
      </c>
      <c r="C5076" s="533" t="s">
        <v>682</v>
      </c>
      <c r="D5076" s="572" t="s">
        <v>2145</v>
      </c>
      <c r="E5076" s="571" t="str">
        <f t="shared" si="4763"/>
        <v xml:space="preserve"> DIFFUSERS, REGISTERS, AND GRILLES</v>
      </c>
      <c r="F5076" s="533" t="str">
        <f t="shared" si="4764"/>
        <v>ME</v>
      </c>
      <c r="G5076" s="533" t="s">
        <v>2722</v>
      </c>
      <c r="H5076" s="533">
        <v>959</v>
      </c>
      <c r="I5076" s="533" t="s">
        <v>771</v>
      </c>
      <c r="J5076" s="533" t="str">
        <f t="shared" si="4767"/>
        <v>Exhaust diffusers 600x600</v>
      </c>
      <c r="K5076" s="248" t="s">
        <v>13</v>
      </c>
      <c r="L5076" s="248" t="s">
        <v>776</v>
      </c>
      <c r="M5076" s="233">
        <v>3</v>
      </c>
      <c r="N5076" s="249" t="s">
        <v>39</v>
      </c>
      <c r="O5076" s="236"/>
      <c r="P5076" s="377">
        <v>0</v>
      </c>
      <c r="Q5076" s="25">
        <f t="shared" si="4770"/>
        <v>0</v>
      </c>
      <c r="R5076" s="729">
        <f t="shared" si="4771"/>
        <v>0</v>
      </c>
    </row>
    <row r="5077" spans="1:18" ht="15.75">
      <c r="A5077" s="533" t="s">
        <v>2784</v>
      </c>
      <c r="B5077" s="533">
        <v>23</v>
      </c>
      <c r="C5077" s="533" t="s">
        <v>682</v>
      </c>
      <c r="D5077" s="572" t="s">
        <v>2145</v>
      </c>
      <c r="E5077" s="571" t="str">
        <f t="shared" si="4763"/>
        <v xml:space="preserve"> DIFFUSERS, REGISTERS, AND GRILLES</v>
      </c>
      <c r="F5077" s="533" t="str">
        <f t="shared" si="4764"/>
        <v>ME</v>
      </c>
      <c r="G5077" s="533" t="s">
        <v>2722</v>
      </c>
      <c r="H5077" s="533">
        <v>960</v>
      </c>
      <c r="I5077" s="533" t="s">
        <v>771</v>
      </c>
      <c r="J5077" s="533" t="str">
        <f t="shared" si="4767"/>
        <v>Exhaust diffusers 600x600</v>
      </c>
      <c r="K5077" s="248" t="s">
        <v>15</v>
      </c>
      <c r="L5077" s="248" t="s">
        <v>777</v>
      </c>
      <c r="M5077" s="233">
        <v>1</v>
      </c>
      <c r="N5077" s="249" t="s">
        <v>39</v>
      </c>
      <c r="O5077" s="236"/>
      <c r="P5077" s="377">
        <v>0</v>
      </c>
      <c r="Q5077" s="25">
        <f t="shared" si="4770"/>
        <v>0</v>
      </c>
      <c r="R5077" s="729">
        <f t="shared" si="4771"/>
        <v>0</v>
      </c>
    </row>
    <row r="5078" spans="1:18" ht="15.75">
      <c r="A5078" s="533" t="s">
        <v>2784</v>
      </c>
      <c r="B5078" s="533">
        <v>23</v>
      </c>
      <c r="C5078" s="533" t="s">
        <v>682</v>
      </c>
      <c r="D5078" s="572" t="s">
        <v>2145</v>
      </c>
      <c r="E5078" s="571" t="str">
        <f t="shared" si="4763"/>
        <v xml:space="preserve"> DIFFUSERS, REGISTERS, AND GRILLES</v>
      </c>
      <c r="F5078" s="533" t="str">
        <f t="shared" si="4764"/>
        <v>ME</v>
      </c>
      <c r="G5078" s="533" t="s">
        <v>2725</v>
      </c>
      <c r="H5078" s="533">
        <v>961</v>
      </c>
      <c r="I5078" s="533" t="str">
        <f t="shared" ref="I5078" si="4772">L5078</f>
        <v>Registers</v>
      </c>
      <c r="J5078" s="533" t="str">
        <f t="shared" ref="J5078:J5079" si="4773">L5078</f>
        <v>Registers</v>
      </c>
      <c r="K5078" s="137"/>
      <c r="L5078" s="137" t="s">
        <v>780</v>
      </c>
      <c r="M5078" s="104"/>
      <c r="N5078" s="101"/>
      <c r="O5078" s="98">
        <v>0</v>
      </c>
      <c r="P5078" s="377"/>
      <c r="Q5078" s="377"/>
    </row>
    <row r="5079" spans="1:18" ht="16.5" thickBot="1">
      <c r="A5079" s="533" t="s">
        <v>2784</v>
      </c>
      <c r="B5079" s="533">
        <v>23</v>
      </c>
      <c r="C5079" s="533" t="s">
        <v>682</v>
      </c>
      <c r="D5079" s="572" t="s">
        <v>2145</v>
      </c>
      <c r="E5079" s="571" t="str">
        <f t="shared" si="4763"/>
        <v xml:space="preserve"> DIFFUSERS, REGISTERS, AND GRILLES</v>
      </c>
      <c r="F5079" s="533" t="str">
        <f t="shared" si="4764"/>
        <v>ME</v>
      </c>
      <c r="G5079" s="533" t="s">
        <v>2725</v>
      </c>
      <c r="H5079" s="533">
        <v>962</v>
      </c>
      <c r="I5079" s="533" t="s">
        <v>780</v>
      </c>
      <c r="J5079" s="533" t="str">
        <f t="shared" si="4773"/>
        <v>Supply registers</v>
      </c>
      <c r="K5079" s="137"/>
      <c r="L5079" s="137" t="s">
        <v>781</v>
      </c>
      <c r="M5079" s="104"/>
      <c r="N5079" s="101"/>
      <c r="O5079" s="98">
        <v>0</v>
      </c>
      <c r="P5079" s="377"/>
      <c r="Q5079" s="377"/>
    </row>
    <row r="5080" spans="1:18" ht="16.5" thickBot="1">
      <c r="A5080" s="533" t="s">
        <v>2784</v>
      </c>
      <c r="B5080" s="533">
        <v>23</v>
      </c>
      <c r="C5080" s="533" t="s">
        <v>682</v>
      </c>
      <c r="D5080" s="572" t="s">
        <v>2145</v>
      </c>
      <c r="E5080" s="571" t="str">
        <f t="shared" si="4763"/>
        <v xml:space="preserve"> DIFFUSERS, REGISTERS, AND GRILLES</v>
      </c>
      <c r="F5080" s="533" t="str">
        <f t="shared" si="4764"/>
        <v>ME</v>
      </c>
      <c r="G5080" s="533" t="s">
        <v>2722</v>
      </c>
      <c r="H5080" s="533">
        <v>963</v>
      </c>
      <c r="I5080" s="533" t="s">
        <v>780</v>
      </c>
      <c r="J5080" s="533" t="str">
        <f t="shared" ref="J5080:J5085" si="4774">J5079</f>
        <v>Supply registers</v>
      </c>
      <c r="K5080" s="137" t="s">
        <v>13</v>
      </c>
      <c r="L5080" s="137" t="s">
        <v>782</v>
      </c>
      <c r="M5080" s="189">
        <v>6</v>
      </c>
      <c r="N5080" s="259" t="s">
        <v>39</v>
      </c>
      <c r="O5080" s="167">
        <v>44</v>
      </c>
      <c r="P5080" s="377">
        <v>264</v>
      </c>
      <c r="Q5080" s="25">
        <f t="shared" ref="Q5080:Q5085" si="4775">O5080</f>
        <v>44</v>
      </c>
      <c r="R5080" s="729">
        <f t="shared" ref="R5080:R5085" si="4776">P5080</f>
        <v>264</v>
      </c>
    </row>
    <row r="5081" spans="1:18" ht="15.75">
      <c r="A5081" s="533" t="s">
        <v>2784</v>
      </c>
      <c r="B5081" s="533">
        <v>23</v>
      </c>
      <c r="C5081" s="533" t="s">
        <v>682</v>
      </c>
      <c r="D5081" s="572" t="s">
        <v>2145</v>
      </c>
      <c r="E5081" s="571" t="str">
        <f t="shared" si="4763"/>
        <v xml:space="preserve"> DIFFUSERS, REGISTERS, AND GRILLES</v>
      </c>
      <c r="F5081" s="533" t="str">
        <f t="shared" si="4764"/>
        <v>ME</v>
      </c>
      <c r="G5081" s="533" t="s">
        <v>2722</v>
      </c>
      <c r="H5081" s="533">
        <v>964</v>
      </c>
      <c r="I5081" s="533" t="s">
        <v>780</v>
      </c>
      <c r="J5081" s="533" t="str">
        <f t="shared" si="4774"/>
        <v>Supply registers</v>
      </c>
      <c r="K5081" s="248" t="s">
        <v>19</v>
      </c>
      <c r="L5081" s="248" t="s">
        <v>783</v>
      </c>
      <c r="M5081" s="242">
        <v>2</v>
      </c>
      <c r="N5081" s="260" t="s">
        <v>39</v>
      </c>
      <c r="O5081" s="261"/>
      <c r="P5081" s="377">
        <v>0</v>
      </c>
      <c r="Q5081" s="25">
        <f t="shared" si="4775"/>
        <v>0</v>
      </c>
      <c r="R5081" s="729">
        <f t="shared" si="4776"/>
        <v>0</v>
      </c>
    </row>
    <row r="5082" spans="1:18" ht="16.5" thickBot="1">
      <c r="A5082" s="533" t="s">
        <v>2784</v>
      </c>
      <c r="B5082" s="533">
        <v>23</v>
      </c>
      <c r="C5082" s="533" t="s">
        <v>682</v>
      </c>
      <c r="D5082" s="572" t="s">
        <v>2145</v>
      </c>
      <c r="E5082" s="571" t="str">
        <f t="shared" si="4763"/>
        <v xml:space="preserve"> DIFFUSERS, REGISTERS, AND GRILLES</v>
      </c>
      <c r="F5082" s="533" t="str">
        <f t="shared" si="4764"/>
        <v>ME</v>
      </c>
      <c r="G5082" s="533" t="s">
        <v>2722</v>
      </c>
      <c r="H5082" s="533">
        <v>965</v>
      </c>
      <c r="I5082" s="533" t="s">
        <v>780</v>
      </c>
      <c r="J5082" s="533" t="str">
        <f t="shared" si="4774"/>
        <v>Supply registers</v>
      </c>
      <c r="K5082" s="248" t="s">
        <v>20</v>
      </c>
      <c r="L5082" s="248" t="s">
        <v>1080</v>
      </c>
      <c r="M5082" s="242">
        <v>1</v>
      </c>
      <c r="N5082" s="260" t="s">
        <v>39</v>
      </c>
      <c r="O5082" s="261"/>
      <c r="P5082" s="377">
        <v>0</v>
      </c>
      <c r="Q5082" s="25">
        <f t="shared" si="4775"/>
        <v>0</v>
      </c>
      <c r="R5082" s="729">
        <f t="shared" si="4776"/>
        <v>0</v>
      </c>
    </row>
    <row r="5083" spans="1:18" ht="16.5" thickBot="1">
      <c r="A5083" s="533" t="s">
        <v>2784</v>
      </c>
      <c r="B5083" s="533">
        <v>23</v>
      </c>
      <c r="C5083" s="533" t="s">
        <v>682</v>
      </c>
      <c r="D5083" s="572" t="s">
        <v>2145</v>
      </c>
      <c r="E5083" s="571" t="str">
        <f t="shared" si="4763"/>
        <v xml:space="preserve"> DIFFUSERS, REGISTERS, AND GRILLES</v>
      </c>
      <c r="F5083" s="533" t="str">
        <f t="shared" si="4764"/>
        <v>ME</v>
      </c>
      <c r="G5083" s="533" t="s">
        <v>2722</v>
      </c>
      <c r="H5083" s="533">
        <v>966</v>
      </c>
      <c r="I5083" s="533" t="s">
        <v>780</v>
      </c>
      <c r="J5083" s="533" t="str">
        <f t="shared" si="4774"/>
        <v>Supply registers</v>
      </c>
      <c r="K5083" s="137" t="s">
        <v>15</v>
      </c>
      <c r="L5083" s="137" t="s">
        <v>1081</v>
      </c>
      <c r="M5083" s="189">
        <v>2</v>
      </c>
      <c r="N5083" s="259" t="s">
        <v>39</v>
      </c>
      <c r="O5083" s="167">
        <v>63</v>
      </c>
      <c r="P5083" s="377">
        <v>126</v>
      </c>
      <c r="Q5083" s="25">
        <f t="shared" si="4775"/>
        <v>63</v>
      </c>
      <c r="R5083" s="729">
        <f t="shared" si="4776"/>
        <v>126</v>
      </c>
    </row>
    <row r="5084" spans="1:18" ht="15.75">
      <c r="A5084" s="533" t="s">
        <v>2784</v>
      </c>
      <c r="B5084" s="533">
        <v>23</v>
      </c>
      <c r="C5084" s="533" t="s">
        <v>682</v>
      </c>
      <c r="D5084" s="572" t="s">
        <v>2145</v>
      </c>
      <c r="E5084" s="571" t="str">
        <f t="shared" si="4763"/>
        <v xml:space="preserve"> DIFFUSERS, REGISTERS, AND GRILLES</v>
      </c>
      <c r="F5084" s="533" t="str">
        <f t="shared" si="4764"/>
        <v>ME</v>
      </c>
      <c r="G5084" s="533" t="s">
        <v>2722</v>
      </c>
      <c r="H5084" s="533">
        <v>967</v>
      </c>
      <c r="I5084" s="533" t="s">
        <v>780</v>
      </c>
      <c r="J5084" s="533" t="str">
        <f t="shared" si="4774"/>
        <v>Supply registers</v>
      </c>
      <c r="K5084" s="647" t="s">
        <v>17</v>
      </c>
      <c r="L5084" s="648" t="s">
        <v>1082</v>
      </c>
      <c r="M5084" s="649">
        <v>4</v>
      </c>
      <c r="N5084" s="488" t="s">
        <v>39</v>
      </c>
      <c r="O5084" s="489"/>
      <c r="P5084" s="385">
        <v>0</v>
      </c>
      <c r="Q5084" s="25">
        <f t="shared" si="4775"/>
        <v>0</v>
      </c>
      <c r="R5084" s="729">
        <f t="shared" si="4776"/>
        <v>0</v>
      </c>
    </row>
    <row r="5085" spans="1:18" ht="15.75">
      <c r="A5085" s="533" t="s">
        <v>2784</v>
      </c>
      <c r="B5085" s="533">
        <v>23</v>
      </c>
      <c r="C5085" s="533" t="s">
        <v>682</v>
      </c>
      <c r="D5085" s="572" t="s">
        <v>2145</v>
      </c>
      <c r="E5085" s="571" t="str">
        <f t="shared" si="4763"/>
        <v xml:space="preserve"> DIFFUSERS, REGISTERS, AND GRILLES</v>
      </c>
      <c r="F5085" s="533" t="str">
        <f t="shared" si="4764"/>
        <v>ME</v>
      </c>
      <c r="G5085" s="533" t="s">
        <v>2722</v>
      </c>
      <c r="H5085" s="533">
        <v>968</v>
      </c>
      <c r="I5085" s="533" t="s">
        <v>780</v>
      </c>
      <c r="J5085" s="533" t="str">
        <f t="shared" si="4774"/>
        <v>Supply registers</v>
      </c>
      <c r="K5085" s="248" t="s">
        <v>48</v>
      </c>
      <c r="L5085" s="248" t="s">
        <v>1083</v>
      </c>
      <c r="M5085" s="256">
        <v>1</v>
      </c>
      <c r="N5085" s="257" t="s">
        <v>39</v>
      </c>
      <c r="O5085" s="261"/>
      <c r="P5085" s="377">
        <v>0</v>
      </c>
      <c r="Q5085" s="25">
        <f t="shared" si="4775"/>
        <v>0</v>
      </c>
      <c r="R5085" s="729">
        <f t="shared" si="4776"/>
        <v>0</v>
      </c>
    </row>
    <row r="5086" spans="1:18" ht="16.5" thickBot="1">
      <c r="A5086" s="533" t="s">
        <v>2784</v>
      </c>
      <c r="B5086" s="533">
        <v>23</v>
      </c>
      <c r="C5086" s="533" t="s">
        <v>682</v>
      </c>
      <c r="D5086" s="572" t="s">
        <v>2145</v>
      </c>
      <c r="E5086" s="571" t="str">
        <f t="shared" si="4763"/>
        <v xml:space="preserve"> DIFFUSERS, REGISTERS, AND GRILLES</v>
      </c>
      <c r="F5086" s="533" t="str">
        <f t="shared" si="4764"/>
        <v>ME</v>
      </c>
      <c r="G5086" s="533" t="s">
        <v>2725</v>
      </c>
      <c r="H5086" s="533">
        <v>969</v>
      </c>
      <c r="I5086" s="533" t="s">
        <v>780</v>
      </c>
      <c r="J5086" s="533" t="str">
        <f>L5086</f>
        <v>Return air registers</v>
      </c>
      <c r="K5086" s="137"/>
      <c r="L5086" s="137" t="s">
        <v>784</v>
      </c>
      <c r="M5086" s="104"/>
      <c r="N5086" s="101"/>
      <c r="O5086" s="98">
        <v>0</v>
      </c>
      <c r="P5086" s="377"/>
      <c r="Q5086" s="377"/>
    </row>
    <row r="5087" spans="1:18" ht="16.5" thickBot="1">
      <c r="A5087" s="533" t="s">
        <v>2784</v>
      </c>
      <c r="B5087" s="533">
        <v>23</v>
      </c>
      <c r="C5087" s="533" t="s">
        <v>682</v>
      </c>
      <c r="D5087" s="572" t="s">
        <v>2145</v>
      </c>
      <c r="E5087" s="571" t="str">
        <f t="shared" si="4763"/>
        <v xml:space="preserve"> DIFFUSERS, REGISTERS, AND GRILLES</v>
      </c>
      <c r="F5087" s="533" t="str">
        <f t="shared" si="4764"/>
        <v>ME</v>
      </c>
      <c r="G5087" s="533" t="s">
        <v>2722</v>
      </c>
      <c r="H5087" s="533">
        <v>970</v>
      </c>
      <c r="I5087" s="533" t="s">
        <v>780</v>
      </c>
      <c r="J5087" s="533" t="str">
        <f t="shared" ref="J5087:J5093" si="4777">J5086</f>
        <v>Return air registers</v>
      </c>
      <c r="K5087" s="137" t="s">
        <v>17</v>
      </c>
      <c r="L5087" s="137" t="s">
        <v>782</v>
      </c>
      <c r="M5087" s="180">
        <v>6</v>
      </c>
      <c r="N5087" s="262" t="s">
        <v>39</v>
      </c>
      <c r="O5087" s="181">
        <v>44</v>
      </c>
      <c r="P5087" s="377">
        <v>264</v>
      </c>
      <c r="Q5087" s="25">
        <f t="shared" ref="Q5087:Q5093" si="4778">O5087</f>
        <v>44</v>
      </c>
      <c r="R5087" s="729">
        <f t="shared" ref="R5087:R5093" si="4779">P5087</f>
        <v>264</v>
      </c>
    </row>
    <row r="5088" spans="1:18" ht="15.75">
      <c r="A5088" s="533" t="s">
        <v>2784</v>
      </c>
      <c r="B5088" s="533">
        <v>23</v>
      </c>
      <c r="C5088" s="533" t="s">
        <v>682</v>
      </c>
      <c r="D5088" s="572" t="s">
        <v>2145</v>
      </c>
      <c r="E5088" s="571" t="str">
        <f t="shared" si="4763"/>
        <v xml:space="preserve"> DIFFUSERS, REGISTERS, AND GRILLES</v>
      </c>
      <c r="F5088" s="533" t="str">
        <f t="shared" si="4764"/>
        <v>ME</v>
      </c>
      <c r="G5088" s="533" t="s">
        <v>2722</v>
      </c>
      <c r="H5088" s="533">
        <v>971</v>
      </c>
      <c r="I5088" s="533" t="s">
        <v>780</v>
      </c>
      <c r="J5088" s="533" t="str">
        <f t="shared" si="4777"/>
        <v>Return air registers</v>
      </c>
      <c r="K5088" s="248" t="s">
        <v>76</v>
      </c>
      <c r="L5088" s="248" t="s">
        <v>783</v>
      </c>
      <c r="M5088" s="256">
        <v>2</v>
      </c>
      <c r="N5088" s="257" t="s">
        <v>39</v>
      </c>
      <c r="O5088" s="258"/>
      <c r="P5088" s="377">
        <v>0</v>
      </c>
      <c r="Q5088" s="25">
        <f t="shared" si="4778"/>
        <v>0</v>
      </c>
      <c r="R5088" s="729">
        <f t="shared" si="4779"/>
        <v>0</v>
      </c>
    </row>
    <row r="5089" spans="1:18" ht="15.75">
      <c r="A5089" s="533" t="s">
        <v>2784</v>
      </c>
      <c r="B5089" s="533">
        <v>23</v>
      </c>
      <c r="C5089" s="533" t="s">
        <v>682</v>
      </c>
      <c r="D5089" s="572" t="s">
        <v>2145</v>
      </c>
      <c r="E5089" s="571" t="str">
        <f t="shared" si="4763"/>
        <v xml:space="preserve"> DIFFUSERS, REGISTERS, AND GRILLES</v>
      </c>
      <c r="F5089" s="533" t="str">
        <f t="shared" si="4764"/>
        <v>ME</v>
      </c>
      <c r="G5089" s="533" t="s">
        <v>2722</v>
      </c>
      <c r="H5089" s="533">
        <v>972</v>
      </c>
      <c r="I5089" s="533" t="s">
        <v>780</v>
      </c>
      <c r="J5089" s="533" t="str">
        <f t="shared" si="4777"/>
        <v>Return air registers</v>
      </c>
      <c r="K5089" s="248" t="s">
        <v>77</v>
      </c>
      <c r="L5089" s="248" t="s">
        <v>786</v>
      </c>
      <c r="M5089" s="256">
        <v>1</v>
      </c>
      <c r="N5089" s="257" t="s">
        <v>39</v>
      </c>
      <c r="O5089" s="258"/>
      <c r="P5089" s="377">
        <v>0</v>
      </c>
      <c r="Q5089" s="25">
        <f t="shared" si="4778"/>
        <v>0</v>
      </c>
      <c r="R5089" s="729">
        <f t="shared" si="4779"/>
        <v>0</v>
      </c>
    </row>
    <row r="5090" spans="1:18" ht="16.5" thickBot="1">
      <c r="A5090" s="533" t="s">
        <v>2784</v>
      </c>
      <c r="B5090" s="533">
        <v>23</v>
      </c>
      <c r="C5090" s="533" t="s">
        <v>682</v>
      </c>
      <c r="D5090" s="572" t="s">
        <v>2145</v>
      </c>
      <c r="E5090" s="571" t="str">
        <f t="shared" si="4763"/>
        <v xml:space="preserve"> DIFFUSERS, REGISTERS, AND GRILLES</v>
      </c>
      <c r="F5090" s="533" t="str">
        <f t="shared" si="4764"/>
        <v>ME</v>
      </c>
      <c r="G5090" s="533" t="s">
        <v>2722</v>
      </c>
      <c r="H5090" s="533">
        <v>973</v>
      </c>
      <c r="I5090" s="533" t="s">
        <v>780</v>
      </c>
      <c r="J5090" s="533" t="str">
        <f t="shared" si="4777"/>
        <v>Return air registers</v>
      </c>
      <c r="K5090" s="248" t="s">
        <v>78</v>
      </c>
      <c r="L5090" s="248" t="s">
        <v>1080</v>
      </c>
      <c r="M5090" s="242">
        <v>1</v>
      </c>
      <c r="N5090" s="260" t="s">
        <v>39</v>
      </c>
      <c r="O5090" s="261"/>
      <c r="P5090" s="377">
        <v>0</v>
      </c>
      <c r="Q5090" s="25">
        <f t="shared" si="4778"/>
        <v>0</v>
      </c>
      <c r="R5090" s="729">
        <f t="shared" si="4779"/>
        <v>0</v>
      </c>
    </row>
    <row r="5091" spans="1:18" ht="16.5" thickBot="1">
      <c r="A5091" s="533" t="s">
        <v>2784</v>
      </c>
      <c r="B5091" s="533">
        <v>23</v>
      </c>
      <c r="C5091" s="533" t="s">
        <v>682</v>
      </c>
      <c r="D5091" s="572" t="s">
        <v>2145</v>
      </c>
      <c r="E5091" s="571" t="str">
        <f t="shared" si="4763"/>
        <v xml:space="preserve"> DIFFUSERS, REGISTERS, AND GRILLES</v>
      </c>
      <c r="F5091" s="533" t="str">
        <f t="shared" si="4764"/>
        <v>ME</v>
      </c>
      <c r="G5091" s="533" t="s">
        <v>2722</v>
      </c>
      <c r="H5091" s="533">
        <v>974</v>
      </c>
      <c r="I5091" s="533" t="s">
        <v>780</v>
      </c>
      <c r="J5091" s="533" t="str">
        <f t="shared" si="4777"/>
        <v>Return air registers</v>
      </c>
      <c r="K5091" s="137" t="s">
        <v>19</v>
      </c>
      <c r="L5091" s="137" t="s">
        <v>1081</v>
      </c>
      <c r="M5091" s="189">
        <v>2</v>
      </c>
      <c r="N5091" s="259" t="s">
        <v>39</v>
      </c>
      <c r="O5091" s="167">
        <v>94</v>
      </c>
      <c r="P5091" s="377">
        <v>188</v>
      </c>
      <c r="Q5091" s="25">
        <f t="shared" si="4778"/>
        <v>94</v>
      </c>
      <c r="R5091" s="729">
        <f t="shared" si="4779"/>
        <v>188</v>
      </c>
    </row>
    <row r="5092" spans="1:18" ht="15.75">
      <c r="A5092" s="533" t="s">
        <v>2784</v>
      </c>
      <c r="B5092" s="533">
        <v>23</v>
      </c>
      <c r="C5092" s="533" t="s">
        <v>682</v>
      </c>
      <c r="D5092" s="572" t="s">
        <v>2145</v>
      </c>
      <c r="E5092" s="571" t="str">
        <f t="shared" si="4763"/>
        <v xml:space="preserve"> DIFFUSERS, REGISTERS, AND GRILLES</v>
      </c>
      <c r="F5092" s="533" t="str">
        <f t="shared" si="4764"/>
        <v>ME</v>
      </c>
      <c r="G5092" s="533" t="s">
        <v>2722</v>
      </c>
      <c r="H5092" s="533">
        <v>975</v>
      </c>
      <c r="I5092" s="533" t="s">
        <v>780</v>
      </c>
      <c r="J5092" s="533" t="str">
        <f t="shared" si="4777"/>
        <v>Return air registers</v>
      </c>
      <c r="K5092" s="647" t="s">
        <v>1125</v>
      </c>
      <c r="L5092" s="647" t="s">
        <v>1082</v>
      </c>
      <c r="M5092" s="256">
        <v>4</v>
      </c>
      <c r="N5092" s="257" t="s">
        <v>39</v>
      </c>
      <c r="O5092" s="261"/>
      <c r="P5092" s="377"/>
      <c r="Q5092" s="25">
        <f t="shared" si="4778"/>
        <v>0</v>
      </c>
      <c r="R5092" s="729">
        <f t="shared" si="4779"/>
        <v>0</v>
      </c>
    </row>
    <row r="5093" spans="1:18" ht="15.75">
      <c r="A5093" s="533" t="s">
        <v>2784</v>
      </c>
      <c r="B5093" s="533">
        <v>23</v>
      </c>
      <c r="C5093" s="533" t="s">
        <v>682</v>
      </c>
      <c r="D5093" s="572" t="s">
        <v>2145</v>
      </c>
      <c r="E5093" s="571" t="str">
        <f t="shared" si="4763"/>
        <v xml:space="preserve"> DIFFUSERS, REGISTERS, AND GRILLES</v>
      </c>
      <c r="F5093" s="533" t="str">
        <f t="shared" si="4764"/>
        <v>ME</v>
      </c>
      <c r="G5093" s="533" t="s">
        <v>2722</v>
      </c>
      <c r="H5093" s="533">
        <v>976</v>
      </c>
      <c r="I5093" s="533" t="s">
        <v>780</v>
      </c>
      <c r="J5093" s="533" t="str">
        <f t="shared" si="4777"/>
        <v>Return air registers</v>
      </c>
      <c r="K5093" s="248" t="s">
        <v>306</v>
      </c>
      <c r="L5093" s="248" t="s">
        <v>1083</v>
      </c>
      <c r="M5093" s="256">
        <v>1</v>
      </c>
      <c r="N5093" s="257" t="s">
        <v>39</v>
      </c>
      <c r="O5093" s="261"/>
      <c r="P5093" s="377">
        <v>0</v>
      </c>
      <c r="Q5093" s="25">
        <f t="shared" si="4778"/>
        <v>0</v>
      </c>
      <c r="R5093" s="729">
        <f t="shared" si="4779"/>
        <v>0</v>
      </c>
    </row>
    <row r="5094" spans="1:18" ht="16.5" thickBot="1">
      <c r="A5094" s="533" t="s">
        <v>2784</v>
      </c>
      <c r="B5094" s="533">
        <v>23</v>
      </c>
      <c r="C5094" s="533" t="s">
        <v>682</v>
      </c>
      <c r="D5094" s="572" t="s">
        <v>2145</v>
      </c>
      <c r="E5094" s="571" t="str">
        <f t="shared" si="4763"/>
        <v xml:space="preserve"> DIFFUSERS, REGISTERS, AND GRILLES</v>
      </c>
      <c r="F5094" s="533" t="str">
        <f t="shared" si="4764"/>
        <v>ME</v>
      </c>
      <c r="G5094" s="533" t="s">
        <v>2725</v>
      </c>
      <c r="H5094" s="533">
        <v>977</v>
      </c>
      <c r="I5094" s="533" t="s">
        <v>780</v>
      </c>
      <c r="J5094" s="533" t="str">
        <f>L5094</f>
        <v>Exhaust air registers</v>
      </c>
      <c r="K5094" s="137"/>
      <c r="L5094" s="137" t="s">
        <v>785</v>
      </c>
      <c r="M5094" s="104"/>
      <c r="N5094" s="101"/>
      <c r="O5094" s="98">
        <v>0</v>
      </c>
      <c r="P5094" s="377"/>
      <c r="Q5094" s="377"/>
    </row>
    <row r="5095" spans="1:18" ht="16.5" thickBot="1">
      <c r="A5095" s="533" t="s">
        <v>2784</v>
      </c>
      <c r="B5095" s="533">
        <v>23</v>
      </c>
      <c r="C5095" s="533" t="s">
        <v>682</v>
      </c>
      <c r="D5095" s="572" t="s">
        <v>2145</v>
      </c>
      <c r="E5095" s="571" t="str">
        <f t="shared" si="4763"/>
        <v xml:space="preserve"> DIFFUSERS, REGISTERS, AND GRILLES</v>
      </c>
      <c r="F5095" s="533" t="str">
        <f t="shared" si="4764"/>
        <v>ME</v>
      </c>
      <c r="G5095" s="533" t="s">
        <v>2722</v>
      </c>
      <c r="H5095" s="533">
        <v>978</v>
      </c>
      <c r="I5095" s="533" t="s">
        <v>780</v>
      </c>
      <c r="J5095" s="533" t="str">
        <f t="shared" ref="J5095:J5097" si="4780">J5094</f>
        <v>Exhaust air registers</v>
      </c>
      <c r="K5095" s="137" t="s">
        <v>13</v>
      </c>
      <c r="L5095" s="137" t="s">
        <v>786</v>
      </c>
      <c r="M5095" s="106">
        <v>12</v>
      </c>
      <c r="N5095" s="247" t="s">
        <v>39</v>
      </c>
      <c r="O5095" s="98">
        <v>32</v>
      </c>
      <c r="P5095" s="377">
        <v>384</v>
      </c>
      <c r="Q5095" s="25">
        <f t="shared" ref="Q5095:Q5097" si="4781">O5095</f>
        <v>32</v>
      </c>
      <c r="R5095" s="729">
        <f t="shared" ref="R5095:R5097" si="4782">P5095</f>
        <v>384</v>
      </c>
    </row>
    <row r="5096" spans="1:18" ht="15.75">
      <c r="A5096" s="533" t="s">
        <v>2784</v>
      </c>
      <c r="B5096" s="533">
        <v>23</v>
      </c>
      <c r="C5096" s="533" t="s">
        <v>682</v>
      </c>
      <c r="D5096" s="572" t="s">
        <v>2145</v>
      </c>
      <c r="E5096" s="571" t="str">
        <f t="shared" si="4763"/>
        <v xml:space="preserve"> DIFFUSERS, REGISTERS, AND GRILLES</v>
      </c>
      <c r="F5096" s="533" t="str">
        <f t="shared" si="4764"/>
        <v>ME</v>
      </c>
      <c r="G5096" s="533" t="s">
        <v>2722</v>
      </c>
      <c r="H5096" s="533">
        <v>979</v>
      </c>
      <c r="I5096" s="533" t="s">
        <v>780</v>
      </c>
      <c r="J5096" s="533" t="str">
        <f t="shared" si="4780"/>
        <v>Exhaust air registers</v>
      </c>
      <c r="K5096" s="248" t="s">
        <v>15</v>
      </c>
      <c r="L5096" s="248" t="s">
        <v>1084</v>
      </c>
      <c r="M5096" s="233">
        <v>1</v>
      </c>
      <c r="N5096" s="249" t="s">
        <v>39</v>
      </c>
      <c r="O5096" s="236"/>
      <c r="P5096" s="377">
        <v>0</v>
      </c>
      <c r="Q5096" s="25">
        <f t="shared" si="4781"/>
        <v>0</v>
      </c>
      <c r="R5096" s="729">
        <f t="shared" si="4782"/>
        <v>0</v>
      </c>
    </row>
    <row r="5097" spans="1:18" ht="15.75">
      <c r="A5097" s="533" t="s">
        <v>2784</v>
      </c>
      <c r="B5097" s="533">
        <v>23</v>
      </c>
      <c r="C5097" s="533" t="s">
        <v>682</v>
      </c>
      <c r="D5097" s="572" t="s">
        <v>2145</v>
      </c>
      <c r="E5097" s="571" t="str">
        <f t="shared" si="4763"/>
        <v xml:space="preserve"> DIFFUSERS, REGISTERS, AND GRILLES</v>
      </c>
      <c r="F5097" s="533" t="str">
        <f t="shared" si="4764"/>
        <v>ME</v>
      </c>
      <c r="G5097" s="533" t="s">
        <v>2722</v>
      </c>
      <c r="H5097" s="533">
        <v>980</v>
      </c>
      <c r="I5097" s="533" t="s">
        <v>780</v>
      </c>
      <c r="J5097" s="533" t="str">
        <f t="shared" si="4780"/>
        <v>Exhaust air registers</v>
      </c>
      <c r="K5097" s="137" t="s">
        <v>15</v>
      </c>
      <c r="L5097" s="137" t="s">
        <v>1085</v>
      </c>
      <c r="M5097" s="106">
        <v>1</v>
      </c>
      <c r="N5097" s="101" t="s">
        <v>39</v>
      </c>
      <c r="O5097" s="98">
        <v>32</v>
      </c>
      <c r="P5097" s="377">
        <v>32</v>
      </c>
      <c r="Q5097" s="25">
        <f t="shared" si="4781"/>
        <v>32</v>
      </c>
      <c r="R5097" s="729">
        <f t="shared" si="4782"/>
        <v>32</v>
      </c>
    </row>
    <row r="5098" spans="1:18" ht="15.75">
      <c r="A5098" s="533" t="s">
        <v>2784</v>
      </c>
      <c r="B5098" s="533">
        <v>23</v>
      </c>
      <c r="C5098" s="533" t="s">
        <v>682</v>
      </c>
      <c r="D5098" s="572" t="s">
        <v>2145</v>
      </c>
      <c r="E5098" s="571" t="str">
        <f t="shared" si="4763"/>
        <v xml:space="preserve"> DIFFUSERS, REGISTERS, AND GRILLES</v>
      </c>
      <c r="F5098" s="533" t="str">
        <f t="shared" si="4764"/>
        <v>ME</v>
      </c>
      <c r="G5098" s="533" t="s">
        <v>2725</v>
      </c>
      <c r="H5098" s="533">
        <v>981</v>
      </c>
      <c r="I5098" s="533" t="str">
        <f t="shared" ref="I5098" si="4783">L5098</f>
        <v>Grilles</v>
      </c>
      <c r="J5098" s="533" t="str">
        <f t="shared" ref="J5098:J5099" si="4784">L5098</f>
        <v>Grilles</v>
      </c>
      <c r="K5098" s="137"/>
      <c r="L5098" s="137" t="s">
        <v>787</v>
      </c>
      <c r="M5098" s="104"/>
      <c r="N5098" s="101"/>
      <c r="O5098" s="98">
        <v>0</v>
      </c>
      <c r="P5098" s="377"/>
      <c r="Q5098" s="377"/>
    </row>
    <row r="5099" spans="1:18" ht="16.5" thickBot="1">
      <c r="A5099" s="533" t="s">
        <v>2784</v>
      </c>
      <c r="B5099" s="533">
        <v>23</v>
      </c>
      <c r="C5099" s="533" t="s">
        <v>682</v>
      </c>
      <c r="D5099" s="572" t="s">
        <v>2145</v>
      </c>
      <c r="E5099" s="571" t="str">
        <f t="shared" si="4763"/>
        <v xml:space="preserve"> DIFFUSERS, REGISTERS, AND GRILLES</v>
      </c>
      <c r="F5099" s="533" t="str">
        <f t="shared" si="4764"/>
        <v>ME</v>
      </c>
      <c r="G5099" s="533" t="s">
        <v>2725</v>
      </c>
      <c r="H5099" s="533">
        <v>982</v>
      </c>
      <c r="I5099" s="533" t="s">
        <v>787</v>
      </c>
      <c r="J5099" s="533" t="str">
        <f t="shared" si="4784"/>
        <v>Door grilles</v>
      </c>
      <c r="K5099" s="137"/>
      <c r="L5099" s="137" t="s">
        <v>788</v>
      </c>
      <c r="M5099" s="104"/>
      <c r="N5099" s="101"/>
      <c r="O5099" s="98">
        <v>0</v>
      </c>
      <c r="P5099" s="377"/>
      <c r="Q5099" s="377"/>
    </row>
    <row r="5100" spans="1:18" ht="16.5" thickBot="1">
      <c r="A5100" s="533" t="s">
        <v>2784</v>
      </c>
      <c r="B5100" s="533">
        <v>23</v>
      </c>
      <c r="C5100" s="533" t="s">
        <v>682</v>
      </c>
      <c r="D5100" s="572" t="s">
        <v>2145</v>
      </c>
      <c r="E5100" s="571" t="str">
        <f t="shared" si="4763"/>
        <v xml:space="preserve"> DIFFUSERS, REGISTERS, AND GRILLES</v>
      </c>
      <c r="F5100" s="533" t="str">
        <f t="shared" si="4764"/>
        <v>ME</v>
      </c>
      <c r="G5100" s="533" t="s">
        <v>2722</v>
      </c>
      <c r="H5100" s="533">
        <v>983</v>
      </c>
      <c r="I5100" s="533" t="s">
        <v>787</v>
      </c>
      <c r="J5100" s="533" t="str">
        <f t="shared" ref="J5100:J5102" si="4785">J5099</f>
        <v>Door grilles</v>
      </c>
      <c r="K5100" s="137" t="s">
        <v>17</v>
      </c>
      <c r="L5100" s="137" t="s">
        <v>789</v>
      </c>
      <c r="M5100" s="106">
        <v>12</v>
      </c>
      <c r="N5100" s="247" t="s">
        <v>39</v>
      </c>
      <c r="O5100" s="98">
        <v>25</v>
      </c>
      <c r="P5100" s="377">
        <v>300</v>
      </c>
      <c r="Q5100" s="25">
        <f t="shared" ref="Q5100:Q5102" si="4786">O5100</f>
        <v>25</v>
      </c>
      <c r="R5100" s="729">
        <f t="shared" ref="R5100:R5102" si="4787">P5100</f>
        <v>300</v>
      </c>
    </row>
    <row r="5101" spans="1:18" ht="15.75">
      <c r="A5101" s="533" t="s">
        <v>2784</v>
      </c>
      <c r="B5101" s="533">
        <v>23</v>
      </c>
      <c r="C5101" s="533" t="s">
        <v>682</v>
      </c>
      <c r="D5101" s="572" t="s">
        <v>2145</v>
      </c>
      <c r="E5101" s="571" t="str">
        <f t="shared" si="4763"/>
        <v xml:space="preserve"> DIFFUSERS, REGISTERS, AND GRILLES</v>
      </c>
      <c r="F5101" s="533" t="str">
        <f t="shared" si="4764"/>
        <v>ME</v>
      </c>
      <c r="G5101" s="533" t="s">
        <v>2722</v>
      </c>
      <c r="H5101" s="533">
        <v>984</v>
      </c>
      <c r="I5101" s="533" t="s">
        <v>787</v>
      </c>
      <c r="J5101" s="533" t="str">
        <f t="shared" si="4785"/>
        <v>Door grilles</v>
      </c>
      <c r="K5101" s="248" t="s">
        <v>20</v>
      </c>
      <c r="L5101" s="248" t="s">
        <v>1086</v>
      </c>
      <c r="M5101" s="233">
        <v>1</v>
      </c>
      <c r="N5101" s="249" t="s">
        <v>39</v>
      </c>
      <c r="O5101" s="236"/>
      <c r="P5101" s="377">
        <v>0</v>
      </c>
      <c r="Q5101" s="25">
        <f t="shared" si="4786"/>
        <v>0</v>
      </c>
      <c r="R5101" s="729">
        <f t="shared" si="4787"/>
        <v>0</v>
      </c>
    </row>
    <row r="5102" spans="1:18" ht="15.75">
      <c r="A5102" s="533" t="s">
        <v>2784</v>
      </c>
      <c r="B5102" s="533">
        <v>23</v>
      </c>
      <c r="C5102" s="533" t="s">
        <v>682</v>
      </c>
      <c r="D5102" s="572" t="s">
        <v>2145</v>
      </c>
      <c r="E5102" s="571" t="str">
        <f t="shared" si="4763"/>
        <v xml:space="preserve"> DIFFUSERS, REGISTERS, AND GRILLES</v>
      </c>
      <c r="F5102" s="533" t="str">
        <f t="shared" si="4764"/>
        <v>ME</v>
      </c>
      <c r="G5102" s="533" t="s">
        <v>2722</v>
      </c>
      <c r="H5102" s="533">
        <v>985</v>
      </c>
      <c r="I5102" s="533" t="s">
        <v>787</v>
      </c>
      <c r="J5102" s="533" t="str">
        <f t="shared" si="4785"/>
        <v>Door grilles</v>
      </c>
      <c r="K5102" s="248" t="s">
        <v>21</v>
      </c>
      <c r="L5102" s="248" t="s">
        <v>1087</v>
      </c>
      <c r="M5102" s="233">
        <v>2</v>
      </c>
      <c r="N5102" s="249" t="s">
        <v>39</v>
      </c>
      <c r="O5102" s="236"/>
      <c r="P5102" s="377">
        <v>0</v>
      </c>
      <c r="Q5102" s="25">
        <f t="shared" si="4786"/>
        <v>0</v>
      </c>
      <c r="R5102" s="729">
        <f t="shared" si="4787"/>
        <v>0</v>
      </c>
    </row>
    <row r="5103" spans="1:18" ht="15.75">
      <c r="A5103" s="533" t="s">
        <v>2784</v>
      </c>
      <c r="B5103" s="533">
        <v>23</v>
      </c>
      <c r="C5103" s="533" t="s">
        <v>682</v>
      </c>
      <c r="D5103" s="572" t="s">
        <v>2157</v>
      </c>
      <c r="E5103" s="571" t="s">
        <v>1272</v>
      </c>
      <c r="F5103" s="533" t="str">
        <f t="shared" si="4764"/>
        <v>ME</v>
      </c>
      <c r="G5103" s="533" t="s">
        <v>2725</v>
      </c>
      <c r="H5103" s="533">
        <v>986</v>
      </c>
      <c r="I5103" s="533" t="str">
        <f t="shared" ref="I5103:I5104" si="4788">L5103</f>
        <v>235100 - BREECHINGS, CHIMNEYS, AND STACKS</v>
      </c>
      <c r="J5103" s="533" t="str">
        <f t="shared" ref="J5103:J5104" si="4789">L5103</f>
        <v>235100 - BREECHINGS, CHIMNEYS, AND STACKS</v>
      </c>
      <c r="K5103" s="248"/>
      <c r="L5103" s="248" t="s">
        <v>790</v>
      </c>
      <c r="M5103" s="250"/>
      <c r="N5103" s="249"/>
      <c r="O5103" s="236">
        <v>0</v>
      </c>
      <c r="P5103" s="377"/>
      <c r="Q5103" s="377"/>
    </row>
    <row r="5104" spans="1:18" ht="15.75">
      <c r="A5104" s="533" t="s">
        <v>2784</v>
      </c>
      <c r="B5104" s="533">
        <v>23</v>
      </c>
      <c r="C5104" s="533" t="s">
        <v>682</v>
      </c>
      <c r="D5104" s="572" t="s">
        <v>2157</v>
      </c>
      <c r="E5104" s="571" t="str">
        <f t="shared" ref="E5104:E5105" si="4790">E5103</f>
        <v xml:space="preserve"> BREECHINGS, CHIMNEYS, AND STACKS</v>
      </c>
      <c r="F5104" s="533" t="str">
        <f t="shared" si="4764"/>
        <v>ME</v>
      </c>
      <c r="G5104" s="533" t="s">
        <v>2725</v>
      </c>
      <c r="H5104" s="533">
        <v>987</v>
      </c>
      <c r="I5104" s="533" t="str">
        <f t="shared" si="4788"/>
        <v>Boiler breeching ductwork</v>
      </c>
      <c r="J5104" s="533" t="str">
        <f t="shared" si="4789"/>
        <v>Boiler breeching ductwork</v>
      </c>
      <c r="K5104" s="248"/>
      <c r="L5104" s="248" t="s">
        <v>791</v>
      </c>
      <c r="M5104" s="250"/>
      <c r="N5104" s="249"/>
      <c r="O5104" s="236">
        <v>0</v>
      </c>
      <c r="P5104" s="377"/>
      <c r="Q5104" s="377"/>
    </row>
    <row r="5105" spans="1:18" ht="15.75">
      <c r="A5105" s="533" t="s">
        <v>2784</v>
      </c>
      <c r="B5105" s="533">
        <v>23</v>
      </c>
      <c r="C5105" s="533" t="s">
        <v>682</v>
      </c>
      <c r="D5105" s="572" t="s">
        <v>2157</v>
      </c>
      <c r="E5105" s="571" t="str">
        <f t="shared" si="4790"/>
        <v xml:space="preserve"> BREECHINGS, CHIMNEYS, AND STACKS</v>
      </c>
      <c r="F5105" s="533" t="str">
        <f t="shared" si="4764"/>
        <v>ME</v>
      </c>
      <c r="G5105" s="533" t="s">
        <v>2722</v>
      </c>
      <c r="H5105" s="533">
        <v>988</v>
      </c>
      <c r="I5105" s="533" t="str">
        <f>I5103</f>
        <v>235100 - BREECHINGS, CHIMNEYS, AND STACKS</v>
      </c>
      <c r="J5105" s="533" t="str">
        <f>J5103</f>
        <v>235100 - BREECHINGS, CHIMNEYS, AND STACKS</v>
      </c>
      <c r="K5105" s="248" t="s">
        <v>45</v>
      </c>
      <c r="L5105" s="248" t="s">
        <v>792</v>
      </c>
      <c r="M5105" s="233">
        <v>13</v>
      </c>
      <c r="N5105" s="249" t="s">
        <v>95</v>
      </c>
      <c r="O5105" s="236"/>
      <c r="P5105" s="377">
        <v>0</v>
      </c>
      <c r="Q5105" s="25">
        <f>O5105</f>
        <v>0</v>
      </c>
      <c r="R5105" s="729">
        <f>P5105</f>
        <v>0</v>
      </c>
    </row>
    <row r="5106" spans="1:18" ht="15.75">
      <c r="A5106" s="533" t="s">
        <v>2784</v>
      </c>
      <c r="B5106" s="533">
        <v>23</v>
      </c>
      <c r="C5106" s="533" t="s">
        <v>682</v>
      </c>
      <c r="D5106" s="572" t="s">
        <v>2163</v>
      </c>
      <c r="E5106" s="571" t="s">
        <v>1273</v>
      </c>
      <c r="F5106" s="533" t="str">
        <f t="shared" si="4764"/>
        <v>ME</v>
      </c>
      <c r="G5106" s="533" t="s">
        <v>2725</v>
      </c>
      <c r="H5106" s="533">
        <v>989</v>
      </c>
      <c r="I5106" s="533" t="str">
        <f t="shared" ref="I5106:I5107" si="4791">L5106</f>
        <v>235223 - CAST IRON BOILERS</v>
      </c>
      <c r="J5106" s="533" t="str">
        <f t="shared" ref="J5106:J5107" si="4792">L5106</f>
        <v>235223 - CAST IRON BOILERS</v>
      </c>
      <c r="K5106" s="248"/>
      <c r="L5106" s="248" t="s">
        <v>793</v>
      </c>
      <c r="M5106" s="250"/>
      <c r="N5106" s="249"/>
      <c r="O5106" s="236">
        <v>0</v>
      </c>
      <c r="P5106" s="377"/>
      <c r="Q5106" s="377"/>
    </row>
    <row r="5107" spans="1:18" ht="15.75">
      <c r="A5107" s="533" t="s">
        <v>2784</v>
      </c>
      <c r="B5107" s="533">
        <v>23</v>
      </c>
      <c r="C5107" s="533" t="s">
        <v>682</v>
      </c>
      <c r="D5107" s="572" t="s">
        <v>2163</v>
      </c>
      <c r="E5107" s="571" t="str">
        <f t="shared" ref="E5107:E5109" si="4793">E5106</f>
        <v xml:space="preserve"> CAST IRON BOILERS</v>
      </c>
      <c r="F5107" s="533" t="str">
        <f t="shared" si="4764"/>
        <v>ME</v>
      </c>
      <c r="G5107" s="533" t="s">
        <v>2725</v>
      </c>
      <c r="H5107" s="533">
        <v>990</v>
      </c>
      <c r="I5107" s="533" t="str">
        <f t="shared" si="4791"/>
        <v>Hot-water boilers</v>
      </c>
      <c r="J5107" s="533" t="str">
        <f t="shared" si="4792"/>
        <v>Hot-water boilers</v>
      </c>
      <c r="K5107" s="248"/>
      <c r="L5107" s="248" t="s">
        <v>794</v>
      </c>
      <c r="M5107" s="250"/>
      <c r="N5107" s="249"/>
      <c r="O5107" s="236">
        <v>0</v>
      </c>
      <c r="P5107" s="377"/>
      <c r="Q5107" s="377"/>
    </row>
    <row r="5108" spans="1:18" ht="15.75">
      <c r="A5108" s="533" t="s">
        <v>2784</v>
      </c>
      <c r="B5108" s="533">
        <v>23</v>
      </c>
      <c r="C5108" s="533" t="s">
        <v>682</v>
      </c>
      <c r="D5108" s="572" t="s">
        <v>2163</v>
      </c>
      <c r="E5108" s="571" t="str">
        <f t="shared" si="4793"/>
        <v xml:space="preserve"> CAST IRON BOILERS</v>
      </c>
      <c r="F5108" s="533" t="str">
        <f t="shared" si="4764"/>
        <v>ME</v>
      </c>
      <c r="G5108" s="533" t="s">
        <v>2722</v>
      </c>
      <c r="H5108" s="533">
        <v>991</v>
      </c>
      <c r="I5108" s="533" t="str">
        <f t="shared" ref="I5108:J5108" si="4794">I5106</f>
        <v>235223 - CAST IRON BOILERS</v>
      </c>
      <c r="J5108" s="533" t="str">
        <f t="shared" si="4794"/>
        <v>235223 - CAST IRON BOILERS</v>
      </c>
      <c r="K5108" s="248" t="s">
        <v>48</v>
      </c>
      <c r="L5108" s="248" t="s">
        <v>795</v>
      </c>
      <c r="M5108" s="233">
        <v>2</v>
      </c>
      <c r="N5108" s="249" t="s">
        <v>39</v>
      </c>
      <c r="O5108" s="236"/>
      <c r="P5108" s="377">
        <v>0</v>
      </c>
      <c r="Q5108" s="25">
        <f t="shared" ref="Q5108:Q5109" si="4795">O5108</f>
        <v>0</v>
      </c>
      <c r="R5108" s="729">
        <f t="shared" ref="R5108:R5109" si="4796">P5108</f>
        <v>0</v>
      </c>
    </row>
    <row r="5109" spans="1:18" ht="15.75">
      <c r="A5109" s="533" t="s">
        <v>2784</v>
      </c>
      <c r="B5109" s="533">
        <v>23</v>
      </c>
      <c r="C5109" s="533" t="s">
        <v>682</v>
      </c>
      <c r="D5109" s="572" t="s">
        <v>2163</v>
      </c>
      <c r="E5109" s="571" t="str">
        <f t="shared" si="4793"/>
        <v xml:space="preserve"> CAST IRON BOILERS</v>
      </c>
      <c r="F5109" s="533" t="str">
        <f t="shared" si="4764"/>
        <v>ME</v>
      </c>
      <c r="G5109" s="533" t="s">
        <v>2722</v>
      </c>
      <c r="H5109" s="533">
        <v>992</v>
      </c>
      <c r="I5109" s="533" t="str">
        <f t="shared" ref="I5109:J5109" si="4797">I5107</f>
        <v>Hot-water boilers</v>
      </c>
      <c r="J5109" s="533" t="str">
        <f t="shared" si="4797"/>
        <v>Hot-water boilers</v>
      </c>
      <c r="K5109" s="248" t="s">
        <v>50</v>
      </c>
      <c r="L5109" s="248" t="s">
        <v>796</v>
      </c>
      <c r="M5109" s="233">
        <v>1</v>
      </c>
      <c r="N5109" s="249" t="s">
        <v>2</v>
      </c>
      <c r="O5109" s="236"/>
      <c r="P5109" s="377"/>
      <c r="Q5109" s="25">
        <f t="shared" si="4795"/>
        <v>0</v>
      </c>
      <c r="R5109" s="729">
        <f t="shared" si="4796"/>
        <v>0</v>
      </c>
    </row>
    <row r="5110" spans="1:18" ht="15.75">
      <c r="A5110" s="533" t="s">
        <v>2784</v>
      </c>
      <c r="B5110" s="533">
        <v>23</v>
      </c>
      <c r="C5110" s="533" t="s">
        <v>682</v>
      </c>
      <c r="D5110" s="572" t="s">
        <v>2217</v>
      </c>
      <c r="E5110" s="571" t="s">
        <v>1274</v>
      </c>
      <c r="F5110" s="533" t="str">
        <f t="shared" si="4764"/>
        <v>ME</v>
      </c>
      <c r="G5110" s="533" t="s">
        <v>2725</v>
      </c>
      <c r="H5110" s="533">
        <v>993</v>
      </c>
      <c r="I5110" s="533" t="str">
        <f t="shared" ref="I5110:I5111" si="4798">L5110</f>
        <v>237320 - VARIABLE REFRIGERANT VOLUME AIR CONDITIONNING UNITS</v>
      </c>
      <c r="J5110" s="533" t="str">
        <f t="shared" ref="J5110:J5111" si="4799">L5110</f>
        <v>237320 - VARIABLE REFRIGERANT VOLUME AIR CONDITIONNING UNITS</v>
      </c>
      <c r="K5110" s="137"/>
      <c r="L5110" s="137" t="s">
        <v>797</v>
      </c>
      <c r="M5110" s="104"/>
      <c r="N5110" s="101"/>
      <c r="O5110" s="98">
        <v>0</v>
      </c>
      <c r="P5110" s="377"/>
      <c r="Q5110" s="377"/>
    </row>
    <row r="5111" spans="1:18" ht="16.5" thickBot="1">
      <c r="A5111" s="533" t="s">
        <v>2784</v>
      </c>
      <c r="B5111" s="533">
        <v>23</v>
      </c>
      <c r="C5111" s="533" t="s">
        <v>682</v>
      </c>
      <c r="D5111" s="572" t="s">
        <v>2217</v>
      </c>
      <c r="E5111" s="571" t="str">
        <f t="shared" ref="E5111:E5124" si="4800">E5110</f>
        <v xml:space="preserve"> VARIABLE REFRIGERANT VOLUME AIR CONDITIONNING UNITS</v>
      </c>
      <c r="F5111" s="533" t="str">
        <f t="shared" si="4764"/>
        <v>ME</v>
      </c>
      <c r="G5111" s="533" t="s">
        <v>2725</v>
      </c>
      <c r="H5111" s="533">
        <v>994</v>
      </c>
      <c r="I5111" s="533" t="str">
        <f t="shared" si="4798"/>
        <v>Indoor Units</v>
      </c>
      <c r="J5111" s="533" t="str">
        <f t="shared" si="4799"/>
        <v>Indoor Units</v>
      </c>
      <c r="K5111" s="137"/>
      <c r="L5111" s="137" t="s">
        <v>798</v>
      </c>
      <c r="M5111" s="104"/>
      <c r="N5111" s="101"/>
      <c r="O5111" s="98">
        <v>0</v>
      </c>
      <c r="P5111" s="377"/>
      <c r="Q5111" s="377"/>
    </row>
    <row r="5112" spans="1:18" ht="15.75">
      <c r="A5112" s="533" t="s">
        <v>2784</v>
      </c>
      <c r="B5112" s="533">
        <v>23</v>
      </c>
      <c r="C5112" s="533" t="s">
        <v>682</v>
      </c>
      <c r="D5112" s="572" t="s">
        <v>2217</v>
      </c>
      <c r="E5112" s="571" t="str">
        <f t="shared" si="4800"/>
        <v xml:space="preserve"> VARIABLE REFRIGERANT VOLUME AIR CONDITIONNING UNITS</v>
      </c>
      <c r="F5112" s="533" t="str">
        <f t="shared" si="4764"/>
        <v>ME</v>
      </c>
      <c r="G5112" s="533" t="s">
        <v>2722</v>
      </c>
      <c r="H5112" s="533">
        <v>995</v>
      </c>
      <c r="I5112" s="533" t="str">
        <f t="shared" ref="I5112:J5112" si="4801">I5110</f>
        <v>237320 - VARIABLE REFRIGERANT VOLUME AIR CONDITIONNING UNITS</v>
      </c>
      <c r="J5112" s="533" t="str">
        <f t="shared" si="4801"/>
        <v>237320 - VARIABLE REFRIGERANT VOLUME AIR CONDITIONNING UNITS</v>
      </c>
      <c r="K5112" s="137" t="s">
        <v>13</v>
      </c>
      <c r="L5112" s="137" t="s">
        <v>799</v>
      </c>
      <c r="M5112" s="106">
        <v>3</v>
      </c>
      <c r="N5112" s="251" t="s">
        <v>39</v>
      </c>
      <c r="O5112" s="98">
        <v>375</v>
      </c>
      <c r="P5112" s="377">
        <v>1125</v>
      </c>
      <c r="Q5112" s="25">
        <f t="shared" ref="Q5112:Q5119" si="4802">O5112</f>
        <v>375</v>
      </c>
      <c r="R5112" s="729">
        <f t="shared" ref="R5112:R5119" si="4803">P5112</f>
        <v>1125</v>
      </c>
    </row>
    <row r="5113" spans="1:18" ht="15.75">
      <c r="A5113" s="533" t="s">
        <v>2784</v>
      </c>
      <c r="B5113" s="533">
        <v>23</v>
      </c>
      <c r="C5113" s="533" t="s">
        <v>682</v>
      </c>
      <c r="D5113" s="572" t="s">
        <v>2217</v>
      </c>
      <c r="E5113" s="571" t="str">
        <f t="shared" si="4800"/>
        <v xml:space="preserve"> VARIABLE REFRIGERANT VOLUME AIR CONDITIONNING UNITS</v>
      </c>
      <c r="F5113" s="533" t="str">
        <f t="shared" si="4764"/>
        <v>ME</v>
      </c>
      <c r="G5113" s="533" t="s">
        <v>2722</v>
      </c>
      <c r="H5113" s="533">
        <v>996</v>
      </c>
      <c r="I5113" s="533" t="str">
        <f t="shared" ref="I5113:J5113" si="4804">I5111</f>
        <v>Indoor Units</v>
      </c>
      <c r="J5113" s="533" t="str">
        <f t="shared" si="4804"/>
        <v>Indoor Units</v>
      </c>
      <c r="K5113" s="137" t="s">
        <v>15</v>
      </c>
      <c r="L5113" s="137" t="s">
        <v>800</v>
      </c>
      <c r="M5113" s="106">
        <v>2</v>
      </c>
      <c r="N5113" s="252" t="s">
        <v>39</v>
      </c>
      <c r="O5113" s="98">
        <v>375</v>
      </c>
      <c r="P5113" s="377">
        <v>750</v>
      </c>
      <c r="Q5113" s="25">
        <f t="shared" si="4802"/>
        <v>375</v>
      </c>
      <c r="R5113" s="729">
        <f t="shared" si="4803"/>
        <v>750</v>
      </c>
    </row>
    <row r="5114" spans="1:18" ht="16.5" thickBot="1">
      <c r="A5114" s="533" t="s">
        <v>2784</v>
      </c>
      <c r="B5114" s="533">
        <v>23</v>
      </c>
      <c r="C5114" s="533" t="s">
        <v>682</v>
      </c>
      <c r="D5114" s="572" t="s">
        <v>2217</v>
      </c>
      <c r="E5114" s="571" t="str">
        <f t="shared" si="4800"/>
        <v xml:space="preserve"> VARIABLE REFRIGERANT VOLUME AIR CONDITIONNING UNITS</v>
      </c>
      <c r="F5114" s="533" t="str">
        <f t="shared" si="4764"/>
        <v>ME</v>
      </c>
      <c r="G5114" s="533" t="s">
        <v>2722</v>
      </c>
      <c r="H5114" s="533">
        <v>997</v>
      </c>
      <c r="I5114" s="533" t="str">
        <f t="shared" ref="I5114:J5114" si="4805">I5112</f>
        <v>237320 - VARIABLE REFRIGERANT VOLUME AIR CONDITIONNING UNITS</v>
      </c>
      <c r="J5114" s="533" t="str">
        <f t="shared" si="4805"/>
        <v>237320 - VARIABLE REFRIGERANT VOLUME AIR CONDITIONNING UNITS</v>
      </c>
      <c r="K5114" s="137" t="s">
        <v>17</v>
      </c>
      <c r="L5114" s="137" t="s">
        <v>801</v>
      </c>
      <c r="M5114" s="106">
        <v>6</v>
      </c>
      <c r="N5114" s="253" t="s">
        <v>39</v>
      </c>
      <c r="O5114" s="98">
        <v>500</v>
      </c>
      <c r="P5114" s="377">
        <v>3000</v>
      </c>
      <c r="Q5114" s="25">
        <f t="shared" si="4802"/>
        <v>500</v>
      </c>
      <c r="R5114" s="729">
        <f t="shared" si="4803"/>
        <v>3000</v>
      </c>
    </row>
    <row r="5115" spans="1:18" ht="16.5" thickBot="1">
      <c r="A5115" s="533" t="s">
        <v>2784</v>
      </c>
      <c r="B5115" s="533">
        <v>23</v>
      </c>
      <c r="C5115" s="533" t="s">
        <v>682</v>
      </c>
      <c r="D5115" s="572" t="s">
        <v>2217</v>
      </c>
      <c r="E5115" s="571" t="str">
        <f t="shared" si="4800"/>
        <v xml:space="preserve"> VARIABLE REFRIGERANT VOLUME AIR CONDITIONNING UNITS</v>
      </c>
      <c r="F5115" s="533" t="str">
        <f t="shared" si="4764"/>
        <v>ME</v>
      </c>
      <c r="G5115" s="533" t="s">
        <v>2722</v>
      </c>
      <c r="H5115" s="533">
        <v>998</v>
      </c>
      <c r="I5115" s="533" t="str">
        <f t="shared" ref="I5115:J5115" si="4806">I5113</f>
        <v>Indoor Units</v>
      </c>
      <c r="J5115" s="533" t="str">
        <f t="shared" si="4806"/>
        <v>Indoor Units</v>
      </c>
      <c r="K5115" s="248" t="s">
        <v>19</v>
      </c>
      <c r="L5115" s="248" t="s">
        <v>802</v>
      </c>
      <c r="M5115" s="233">
        <v>2</v>
      </c>
      <c r="N5115" s="249" t="s">
        <v>39</v>
      </c>
      <c r="O5115" s="236"/>
      <c r="P5115" s="377">
        <v>0</v>
      </c>
      <c r="Q5115" s="25">
        <f t="shared" si="4802"/>
        <v>0</v>
      </c>
      <c r="R5115" s="729">
        <f t="shared" si="4803"/>
        <v>0</v>
      </c>
    </row>
    <row r="5116" spans="1:18" ht="16.5" thickBot="1">
      <c r="A5116" s="533" t="s">
        <v>2784</v>
      </c>
      <c r="B5116" s="533">
        <v>23</v>
      </c>
      <c r="C5116" s="533" t="s">
        <v>682</v>
      </c>
      <c r="D5116" s="572" t="s">
        <v>2217</v>
      </c>
      <c r="E5116" s="571" t="str">
        <f t="shared" si="4800"/>
        <v xml:space="preserve"> VARIABLE REFRIGERANT VOLUME AIR CONDITIONNING UNITS</v>
      </c>
      <c r="F5116" s="533" t="str">
        <f t="shared" si="4764"/>
        <v>ME</v>
      </c>
      <c r="G5116" s="533" t="s">
        <v>2722</v>
      </c>
      <c r="H5116" s="533">
        <v>999</v>
      </c>
      <c r="I5116" s="533" t="str">
        <f t="shared" ref="I5116:J5116" si="4807">I5114</f>
        <v>237320 - VARIABLE REFRIGERANT VOLUME AIR CONDITIONNING UNITS</v>
      </c>
      <c r="J5116" s="533" t="str">
        <f t="shared" si="4807"/>
        <v>237320 - VARIABLE REFRIGERANT VOLUME AIR CONDITIONNING UNITS</v>
      </c>
      <c r="K5116" s="137" t="s">
        <v>19</v>
      </c>
      <c r="L5116" s="137" t="s">
        <v>803</v>
      </c>
      <c r="M5116" s="106">
        <v>1</v>
      </c>
      <c r="N5116" s="247" t="s">
        <v>39</v>
      </c>
      <c r="O5116" s="98">
        <v>600</v>
      </c>
      <c r="P5116" s="377">
        <v>600</v>
      </c>
      <c r="Q5116" s="25">
        <f t="shared" si="4802"/>
        <v>600</v>
      </c>
      <c r="R5116" s="729">
        <f t="shared" si="4803"/>
        <v>600</v>
      </c>
    </row>
    <row r="5117" spans="1:18" ht="15.75">
      <c r="A5117" s="533" t="s">
        <v>2784</v>
      </c>
      <c r="B5117" s="533">
        <v>23</v>
      </c>
      <c r="C5117" s="533" t="s">
        <v>682</v>
      </c>
      <c r="D5117" s="572" t="s">
        <v>2217</v>
      </c>
      <c r="E5117" s="571" t="str">
        <f t="shared" si="4800"/>
        <v xml:space="preserve"> VARIABLE REFRIGERANT VOLUME AIR CONDITIONNING UNITS</v>
      </c>
      <c r="F5117" s="533" t="str">
        <f t="shared" si="4764"/>
        <v>ME</v>
      </c>
      <c r="G5117" s="533" t="s">
        <v>2722</v>
      </c>
      <c r="H5117" s="533">
        <v>1000</v>
      </c>
      <c r="I5117" s="533" t="str">
        <f t="shared" ref="I5117:J5117" si="4808">I5115</f>
        <v>Indoor Units</v>
      </c>
      <c r="J5117" s="533" t="str">
        <f t="shared" si="4808"/>
        <v>Indoor Units</v>
      </c>
      <c r="K5117" s="248" t="s">
        <v>21</v>
      </c>
      <c r="L5117" s="248" t="s">
        <v>804</v>
      </c>
      <c r="M5117" s="233">
        <v>2</v>
      </c>
      <c r="N5117" s="249" t="s">
        <v>39</v>
      </c>
      <c r="O5117" s="236"/>
      <c r="P5117" s="377">
        <v>0</v>
      </c>
      <c r="Q5117" s="25">
        <f t="shared" si="4802"/>
        <v>0</v>
      </c>
      <c r="R5117" s="729">
        <f t="shared" si="4803"/>
        <v>0</v>
      </c>
    </row>
    <row r="5118" spans="1:18" ht="16.5" thickBot="1">
      <c r="A5118" s="533" t="s">
        <v>2784</v>
      </c>
      <c r="B5118" s="533">
        <v>23</v>
      </c>
      <c r="C5118" s="533" t="s">
        <v>682</v>
      </c>
      <c r="D5118" s="572" t="s">
        <v>2217</v>
      </c>
      <c r="E5118" s="571" t="str">
        <f t="shared" si="4800"/>
        <v xml:space="preserve"> VARIABLE REFRIGERANT VOLUME AIR CONDITIONNING UNITS</v>
      </c>
      <c r="F5118" s="533" t="str">
        <f t="shared" si="4764"/>
        <v>ME</v>
      </c>
      <c r="G5118" s="533" t="s">
        <v>2722</v>
      </c>
      <c r="H5118" s="533">
        <v>1001</v>
      </c>
      <c r="I5118" s="533" t="str">
        <f t="shared" ref="I5118:J5118" si="4809">I5116</f>
        <v>237320 - VARIABLE REFRIGERANT VOLUME AIR CONDITIONNING UNITS</v>
      </c>
      <c r="J5118" s="533" t="str">
        <f t="shared" si="4809"/>
        <v>237320 - VARIABLE REFRIGERANT VOLUME AIR CONDITIONNING UNITS</v>
      </c>
      <c r="K5118" s="248" t="s">
        <v>45</v>
      </c>
      <c r="L5118" s="248" t="s">
        <v>805</v>
      </c>
      <c r="M5118" s="233">
        <v>1</v>
      </c>
      <c r="N5118" s="249" t="s">
        <v>39</v>
      </c>
      <c r="O5118" s="236"/>
      <c r="P5118" s="377">
        <v>0</v>
      </c>
      <c r="Q5118" s="25">
        <f t="shared" si="4802"/>
        <v>0</v>
      </c>
      <c r="R5118" s="729">
        <f t="shared" si="4803"/>
        <v>0</v>
      </c>
    </row>
    <row r="5119" spans="1:18" ht="16.5" thickBot="1">
      <c r="A5119" s="533" t="s">
        <v>2784</v>
      </c>
      <c r="B5119" s="533">
        <v>23</v>
      </c>
      <c r="C5119" s="533" t="s">
        <v>682</v>
      </c>
      <c r="D5119" s="572" t="s">
        <v>2217</v>
      </c>
      <c r="E5119" s="571" t="str">
        <f t="shared" si="4800"/>
        <v xml:space="preserve"> VARIABLE REFRIGERANT VOLUME AIR CONDITIONNING UNITS</v>
      </c>
      <c r="F5119" s="533" t="str">
        <f t="shared" si="4764"/>
        <v>ME</v>
      </c>
      <c r="G5119" s="533" t="s">
        <v>2722</v>
      </c>
      <c r="H5119" s="533">
        <v>1002</v>
      </c>
      <c r="I5119" s="533" t="str">
        <f t="shared" ref="I5119:J5119" si="4810">I5117</f>
        <v>Indoor Units</v>
      </c>
      <c r="J5119" s="533" t="str">
        <f t="shared" si="4810"/>
        <v>Indoor Units</v>
      </c>
      <c r="K5119" s="137" t="s">
        <v>20</v>
      </c>
      <c r="L5119" s="137" t="s">
        <v>806</v>
      </c>
      <c r="M5119" s="106">
        <v>3</v>
      </c>
      <c r="N5119" s="247" t="s">
        <v>39</v>
      </c>
      <c r="O5119" s="98">
        <v>1000</v>
      </c>
      <c r="P5119" s="377">
        <v>3000</v>
      </c>
      <c r="Q5119" s="25">
        <f t="shared" si="4802"/>
        <v>1000</v>
      </c>
      <c r="R5119" s="729">
        <f t="shared" si="4803"/>
        <v>3000</v>
      </c>
    </row>
    <row r="5120" spans="1:18" ht="15.75">
      <c r="A5120" s="533" t="s">
        <v>2784</v>
      </c>
      <c r="B5120" s="533">
        <v>23</v>
      </c>
      <c r="C5120" s="533" t="s">
        <v>682</v>
      </c>
      <c r="D5120" s="572" t="s">
        <v>2217</v>
      </c>
      <c r="E5120" s="571" t="str">
        <f t="shared" si="4800"/>
        <v xml:space="preserve"> VARIABLE REFRIGERANT VOLUME AIR CONDITIONNING UNITS</v>
      </c>
      <c r="F5120" s="533" t="str">
        <f t="shared" si="4764"/>
        <v>ME</v>
      </c>
      <c r="G5120" s="533" t="s">
        <v>2725</v>
      </c>
      <c r="H5120" s="533">
        <v>1003</v>
      </c>
      <c r="I5120" s="533" t="str">
        <f>L5120</f>
        <v>Outdoor Units</v>
      </c>
      <c r="J5120" s="533" t="str">
        <f>L5120</f>
        <v>Outdoor Units</v>
      </c>
      <c r="K5120" s="137"/>
      <c r="L5120" s="137" t="s">
        <v>807</v>
      </c>
      <c r="M5120" s="104"/>
      <c r="N5120" s="101"/>
      <c r="O5120" s="98">
        <v>0</v>
      </c>
      <c r="P5120" s="377"/>
      <c r="Q5120" s="377"/>
    </row>
    <row r="5121" spans="1:18" ht="15.75">
      <c r="A5121" s="533" t="s">
        <v>2784</v>
      </c>
      <c r="B5121" s="533">
        <v>23</v>
      </c>
      <c r="C5121" s="533" t="s">
        <v>682</v>
      </c>
      <c r="D5121" s="572" t="s">
        <v>2217</v>
      </c>
      <c r="E5121" s="571" t="str">
        <f t="shared" si="4800"/>
        <v xml:space="preserve"> VARIABLE REFRIGERANT VOLUME AIR CONDITIONNING UNITS</v>
      </c>
      <c r="F5121" s="533" t="str">
        <f t="shared" si="4764"/>
        <v>ME</v>
      </c>
      <c r="G5121" s="533" t="s">
        <v>2722</v>
      </c>
      <c r="H5121" s="533">
        <v>1004</v>
      </c>
      <c r="I5121" s="533" t="str">
        <f t="shared" ref="I5121:J5121" si="4811">I5119</f>
        <v>Indoor Units</v>
      </c>
      <c r="J5121" s="533" t="str">
        <f t="shared" si="4811"/>
        <v>Indoor Units</v>
      </c>
      <c r="K5121" s="248" t="s">
        <v>50</v>
      </c>
      <c r="L5121" s="248" t="s">
        <v>808</v>
      </c>
      <c r="M5121" s="233">
        <v>1</v>
      </c>
      <c r="N5121" s="249" t="s">
        <v>39</v>
      </c>
      <c r="O5121" s="236"/>
      <c r="P5121" s="377">
        <v>0</v>
      </c>
      <c r="Q5121" s="25">
        <f t="shared" ref="Q5121:Q5124" si="4812">O5121</f>
        <v>0</v>
      </c>
      <c r="R5121" s="729">
        <f t="shared" ref="R5121:R5124" si="4813">P5121</f>
        <v>0</v>
      </c>
    </row>
    <row r="5122" spans="1:18" ht="15.75">
      <c r="A5122" s="533" t="s">
        <v>2784</v>
      </c>
      <c r="B5122" s="533">
        <v>23</v>
      </c>
      <c r="C5122" s="533" t="s">
        <v>682</v>
      </c>
      <c r="D5122" s="572" t="s">
        <v>2217</v>
      </c>
      <c r="E5122" s="571" t="str">
        <f t="shared" si="4800"/>
        <v xml:space="preserve"> VARIABLE REFRIGERANT VOLUME AIR CONDITIONNING UNITS</v>
      </c>
      <c r="F5122" s="533" t="str">
        <f t="shared" si="4764"/>
        <v>ME</v>
      </c>
      <c r="G5122" s="533" t="s">
        <v>2722</v>
      </c>
      <c r="H5122" s="533">
        <v>1005</v>
      </c>
      <c r="I5122" s="533" t="str">
        <f t="shared" ref="I5122:J5122" si="4814">I5120</f>
        <v>Outdoor Units</v>
      </c>
      <c r="J5122" s="533" t="str">
        <f t="shared" si="4814"/>
        <v>Outdoor Units</v>
      </c>
      <c r="K5122" s="137" t="s">
        <v>76</v>
      </c>
      <c r="L5122" s="490" t="s">
        <v>809</v>
      </c>
      <c r="M5122" s="491">
        <v>1</v>
      </c>
      <c r="N5122" s="492" t="s">
        <v>39</v>
      </c>
      <c r="O5122" s="493">
        <v>16000</v>
      </c>
      <c r="P5122" s="386">
        <v>16000</v>
      </c>
      <c r="Q5122" s="25">
        <f t="shared" si="4812"/>
        <v>16000</v>
      </c>
      <c r="R5122" s="729">
        <f t="shared" si="4813"/>
        <v>16000</v>
      </c>
    </row>
    <row r="5123" spans="1:18" ht="15.75">
      <c r="A5123" s="533" t="s">
        <v>2784</v>
      </c>
      <c r="B5123" s="533">
        <v>23</v>
      </c>
      <c r="C5123" s="533" t="s">
        <v>682</v>
      </c>
      <c r="D5123" s="572" t="s">
        <v>2217</v>
      </c>
      <c r="E5123" s="571" t="str">
        <f t="shared" si="4800"/>
        <v xml:space="preserve"> VARIABLE REFRIGERANT VOLUME AIR CONDITIONNING UNITS</v>
      </c>
      <c r="F5123" s="533" t="str">
        <f t="shared" ref="F5123:F5159" si="4815">VLOOKUP(D:D,trade,3,FALSE)</f>
        <v>ME</v>
      </c>
      <c r="G5123" s="533" t="s">
        <v>2722</v>
      </c>
      <c r="H5123" s="533">
        <v>1006</v>
      </c>
      <c r="I5123" s="533" t="str">
        <f t="shared" ref="I5123:J5123" si="4816">I5121</f>
        <v>Indoor Units</v>
      </c>
      <c r="J5123" s="533" t="str">
        <f t="shared" si="4816"/>
        <v>Indoor Units</v>
      </c>
      <c r="K5123" s="248" t="s">
        <v>77</v>
      </c>
      <c r="L5123" s="248" t="s">
        <v>810</v>
      </c>
      <c r="M5123" s="233">
        <v>1</v>
      </c>
      <c r="N5123" s="249" t="s">
        <v>39</v>
      </c>
      <c r="O5123" s="236"/>
      <c r="P5123" s="377">
        <v>0</v>
      </c>
      <c r="Q5123" s="25">
        <f t="shared" si="4812"/>
        <v>0</v>
      </c>
      <c r="R5123" s="729">
        <f t="shared" si="4813"/>
        <v>0</v>
      </c>
    </row>
    <row r="5124" spans="1:18" ht="15.75">
      <c r="A5124" s="533" t="s">
        <v>2784</v>
      </c>
      <c r="B5124" s="533">
        <v>23</v>
      </c>
      <c r="C5124" s="533" t="s">
        <v>682</v>
      </c>
      <c r="D5124" s="572" t="s">
        <v>2217</v>
      </c>
      <c r="E5124" s="571" t="str">
        <f t="shared" si="4800"/>
        <v xml:space="preserve"> VARIABLE REFRIGERANT VOLUME AIR CONDITIONNING UNITS</v>
      </c>
      <c r="F5124" s="533" t="str">
        <f t="shared" si="4815"/>
        <v>ME</v>
      </c>
      <c r="G5124" s="533" t="s">
        <v>2722</v>
      </c>
      <c r="H5124" s="533">
        <v>1007</v>
      </c>
      <c r="I5124" s="533" t="str">
        <f t="shared" ref="I5124:J5124" si="4817">I5122</f>
        <v>Outdoor Units</v>
      </c>
      <c r="J5124" s="533" t="str">
        <f t="shared" si="4817"/>
        <v>Outdoor Units</v>
      </c>
      <c r="K5124" s="137" t="s">
        <v>21</v>
      </c>
      <c r="L5124" s="137" t="s">
        <v>811</v>
      </c>
      <c r="M5124" s="106">
        <v>1</v>
      </c>
      <c r="N5124" s="101" t="s">
        <v>2</v>
      </c>
      <c r="O5124" s="98">
        <v>11250</v>
      </c>
      <c r="P5124" s="387">
        <v>11250</v>
      </c>
      <c r="Q5124" s="25">
        <f t="shared" si="4812"/>
        <v>11250</v>
      </c>
      <c r="R5124" s="729">
        <f t="shared" si="4813"/>
        <v>11250</v>
      </c>
    </row>
    <row r="5125" spans="1:18" ht="15.75">
      <c r="A5125" s="533" t="s">
        <v>2784</v>
      </c>
      <c r="B5125" s="533">
        <v>23</v>
      </c>
      <c r="C5125" s="533" t="s">
        <v>682</v>
      </c>
      <c r="D5125" s="572" t="s">
        <v>2225</v>
      </c>
      <c r="E5125" s="571" t="s">
        <v>1317</v>
      </c>
      <c r="F5125" s="533" t="str">
        <f t="shared" si="4815"/>
        <v>ME</v>
      </c>
      <c r="G5125" s="533" t="s">
        <v>2725</v>
      </c>
      <c r="H5125" s="533">
        <v>1008</v>
      </c>
      <c r="I5125" s="533" t="str">
        <f>L5125</f>
        <v>237413 - PACKAGED, OUTDOOR, CENTRAL STATION AIR-HANDLING UNITS</v>
      </c>
      <c r="J5125" s="533" t="str">
        <f>L5125</f>
        <v>237413 - PACKAGED, OUTDOOR, CENTRAL STATION AIR-HANDLING UNITS</v>
      </c>
      <c r="K5125" s="248"/>
      <c r="L5125" s="248" t="s">
        <v>812</v>
      </c>
      <c r="M5125" s="250"/>
      <c r="N5125" s="249"/>
      <c r="O5125" s="236">
        <v>0</v>
      </c>
      <c r="P5125" s="377"/>
      <c r="Q5125" s="377"/>
    </row>
    <row r="5126" spans="1:18" ht="15.75">
      <c r="A5126" s="533" t="s">
        <v>2784</v>
      </c>
      <c r="B5126" s="533">
        <v>23</v>
      </c>
      <c r="C5126" s="533" t="s">
        <v>682</v>
      </c>
      <c r="D5126" s="572" t="s">
        <v>2225</v>
      </c>
      <c r="E5126" s="571" t="str">
        <f t="shared" ref="E5126:E5130" si="4818">E5125</f>
        <v>PACKAGED, OUTDOOR, CENTRAL STATION AIR-HANDLING UNITS</v>
      </c>
      <c r="F5126" s="533" t="str">
        <f t="shared" si="4815"/>
        <v>ME</v>
      </c>
      <c r="G5126" s="533" t="s">
        <v>2722</v>
      </c>
      <c r="H5126" s="533">
        <v>1009</v>
      </c>
      <c r="I5126" s="533" t="str">
        <f t="shared" ref="I5126:J5126" si="4819">I5124</f>
        <v>Outdoor Units</v>
      </c>
      <c r="J5126" s="533" t="str">
        <f t="shared" si="4819"/>
        <v>Outdoor Units</v>
      </c>
      <c r="K5126" s="248" t="s">
        <v>13</v>
      </c>
      <c r="L5126" s="248" t="s">
        <v>813</v>
      </c>
      <c r="M5126" s="233">
        <v>1</v>
      </c>
      <c r="N5126" s="249" t="s">
        <v>39</v>
      </c>
      <c r="O5126" s="236"/>
      <c r="P5126" s="378">
        <v>0</v>
      </c>
      <c r="Q5126" s="25">
        <f t="shared" ref="Q5126:Q5130" si="4820">O5126</f>
        <v>0</v>
      </c>
      <c r="R5126" s="729">
        <f t="shared" ref="R5126:R5130" si="4821">P5126</f>
        <v>0</v>
      </c>
    </row>
    <row r="5127" spans="1:18" ht="15.75">
      <c r="A5127" s="533" t="s">
        <v>2784</v>
      </c>
      <c r="B5127" s="533">
        <v>23</v>
      </c>
      <c r="C5127" s="533" t="s">
        <v>682</v>
      </c>
      <c r="D5127" s="572" t="s">
        <v>2225</v>
      </c>
      <c r="E5127" s="571" t="str">
        <f t="shared" si="4818"/>
        <v>PACKAGED, OUTDOOR, CENTRAL STATION AIR-HANDLING UNITS</v>
      </c>
      <c r="F5127" s="533" t="str">
        <f t="shared" si="4815"/>
        <v>ME</v>
      </c>
      <c r="G5127" s="533" t="s">
        <v>2722</v>
      </c>
      <c r="H5127" s="533">
        <v>1010</v>
      </c>
      <c r="I5127" s="533" t="str">
        <f t="shared" ref="I5127:J5127" si="4822">I5125</f>
        <v>237413 - PACKAGED, OUTDOOR, CENTRAL STATION AIR-HANDLING UNITS</v>
      </c>
      <c r="J5127" s="533" t="str">
        <f t="shared" si="4822"/>
        <v>237413 - PACKAGED, OUTDOOR, CENTRAL STATION AIR-HANDLING UNITS</v>
      </c>
      <c r="K5127" s="248" t="s">
        <v>15</v>
      </c>
      <c r="L5127" s="248" t="s">
        <v>814</v>
      </c>
      <c r="M5127" s="233">
        <v>1</v>
      </c>
      <c r="N5127" s="249" t="s">
        <v>39</v>
      </c>
      <c r="O5127" s="236"/>
      <c r="P5127" s="378">
        <v>0</v>
      </c>
      <c r="Q5127" s="25">
        <f t="shared" si="4820"/>
        <v>0</v>
      </c>
      <c r="R5127" s="729">
        <f t="shared" si="4821"/>
        <v>0</v>
      </c>
    </row>
    <row r="5128" spans="1:18" ht="15.75">
      <c r="A5128" s="533" t="s">
        <v>2784</v>
      </c>
      <c r="B5128" s="533">
        <v>23</v>
      </c>
      <c r="C5128" s="533" t="s">
        <v>682</v>
      </c>
      <c r="D5128" s="572" t="s">
        <v>2225</v>
      </c>
      <c r="E5128" s="571" t="str">
        <f t="shared" si="4818"/>
        <v>PACKAGED, OUTDOOR, CENTRAL STATION AIR-HANDLING UNITS</v>
      </c>
      <c r="F5128" s="533" t="str">
        <f t="shared" si="4815"/>
        <v>ME</v>
      </c>
      <c r="G5128" s="533" t="s">
        <v>2722</v>
      </c>
      <c r="H5128" s="533">
        <v>1011</v>
      </c>
      <c r="I5128" s="533" t="str">
        <f t="shared" ref="I5128:J5128" si="4823">I5126</f>
        <v>Outdoor Units</v>
      </c>
      <c r="J5128" s="533" t="str">
        <f t="shared" si="4823"/>
        <v>Outdoor Units</v>
      </c>
      <c r="K5128" s="248" t="s">
        <v>17</v>
      </c>
      <c r="L5128" s="248" t="s">
        <v>815</v>
      </c>
      <c r="M5128" s="233">
        <v>1</v>
      </c>
      <c r="N5128" s="249" t="s">
        <v>39</v>
      </c>
      <c r="O5128" s="236"/>
      <c r="P5128" s="378">
        <v>0</v>
      </c>
      <c r="Q5128" s="25">
        <f t="shared" si="4820"/>
        <v>0</v>
      </c>
      <c r="R5128" s="729">
        <f t="shared" si="4821"/>
        <v>0</v>
      </c>
    </row>
    <row r="5129" spans="1:18" ht="15.75">
      <c r="A5129" s="533" t="s">
        <v>2784</v>
      </c>
      <c r="B5129" s="533">
        <v>23</v>
      </c>
      <c r="C5129" s="533" t="s">
        <v>682</v>
      </c>
      <c r="D5129" s="572" t="s">
        <v>2225</v>
      </c>
      <c r="E5129" s="571" t="str">
        <f t="shared" si="4818"/>
        <v>PACKAGED, OUTDOOR, CENTRAL STATION AIR-HANDLING UNITS</v>
      </c>
      <c r="F5129" s="533" t="str">
        <f t="shared" si="4815"/>
        <v>ME</v>
      </c>
      <c r="G5129" s="533" t="s">
        <v>2722</v>
      </c>
      <c r="H5129" s="533">
        <v>1012</v>
      </c>
      <c r="I5129" s="533" t="str">
        <f t="shared" ref="I5129:J5129" si="4824">I5127</f>
        <v>237413 - PACKAGED, OUTDOOR, CENTRAL STATION AIR-HANDLING UNITS</v>
      </c>
      <c r="J5129" s="533" t="str">
        <f t="shared" si="4824"/>
        <v>237413 - PACKAGED, OUTDOOR, CENTRAL STATION AIR-HANDLING UNITS</v>
      </c>
      <c r="K5129" s="248" t="s">
        <v>19</v>
      </c>
      <c r="L5129" s="248" t="s">
        <v>816</v>
      </c>
      <c r="M5129" s="233">
        <v>1</v>
      </c>
      <c r="N5129" s="249" t="s">
        <v>39</v>
      </c>
      <c r="O5129" s="236"/>
      <c r="P5129" s="378">
        <v>0</v>
      </c>
      <c r="Q5129" s="25">
        <f t="shared" si="4820"/>
        <v>0</v>
      </c>
      <c r="R5129" s="729">
        <f t="shared" si="4821"/>
        <v>0</v>
      </c>
    </row>
    <row r="5130" spans="1:18" ht="15.75">
      <c r="A5130" s="533" t="s">
        <v>2784</v>
      </c>
      <c r="B5130" s="533">
        <v>23</v>
      </c>
      <c r="C5130" s="533" t="s">
        <v>682</v>
      </c>
      <c r="D5130" s="572" t="s">
        <v>2225</v>
      </c>
      <c r="E5130" s="571" t="str">
        <f t="shared" si="4818"/>
        <v>PACKAGED, OUTDOOR, CENTRAL STATION AIR-HANDLING UNITS</v>
      </c>
      <c r="F5130" s="533" t="str">
        <f t="shared" si="4815"/>
        <v>ME</v>
      </c>
      <c r="G5130" s="533" t="s">
        <v>2722</v>
      </c>
      <c r="H5130" s="533">
        <v>1013</v>
      </c>
      <c r="I5130" s="533" t="str">
        <f t="shared" ref="I5130:J5130" si="4825">I5128</f>
        <v>Outdoor Units</v>
      </c>
      <c r="J5130" s="533" t="str">
        <f t="shared" si="4825"/>
        <v>Outdoor Units</v>
      </c>
      <c r="K5130" s="248" t="s">
        <v>20</v>
      </c>
      <c r="L5130" s="248" t="s">
        <v>817</v>
      </c>
      <c r="M5130" s="233">
        <v>1</v>
      </c>
      <c r="N5130" s="249" t="s">
        <v>2</v>
      </c>
      <c r="O5130" s="236"/>
      <c r="P5130" s="378"/>
      <c r="Q5130" s="25">
        <f t="shared" si="4820"/>
        <v>0</v>
      </c>
      <c r="R5130" s="729">
        <f t="shared" si="4821"/>
        <v>0</v>
      </c>
    </row>
    <row r="5131" spans="1:18" ht="16.5" thickBot="1">
      <c r="A5131" s="533" t="s">
        <v>2784</v>
      </c>
      <c r="B5131" s="533">
        <v>23</v>
      </c>
      <c r="C5131" s="533" t="s">
        <v>682</v>
      </c>
      <c r="D5131" s="572" t="s">
        <v>2235</v>
      </c>
      <c r="E5131" s="571" t="s">
        <v>1275</v>
      </c>
      <c r="F5131" s="533" t="str">
        <f t="shared" si="4815"/>
        <v>ME</v>
      </c>
      <c r="G5131" s="533" t="s">
        <v>2725</v>
      </c>
      <c r="H5131" s="533">
        <v>1014</v>
      </c>
      <c r="I5131" s="533" t="str">
        <f>L5131</f>
        <v>238126 - Split System Air Conditionners</v>
      </c>
      <c r="J5131" s="533" t="str">
        <f>L5131</f>
        <v>238126 - Split System Air Conditionners</v>
      </c>
      <c r="K5131" s="137"/>
      <c r="L5131" s="137" t="s">
        <v>818</v>
      </c>
      <c r="M5131" s="104"/>
      <c r="N5131" s="101"/>
      <c r="O5131" s="98">
        <v>0</v>
      </c>
      <c r="P5131" s="377"/>
      <c r="Q5131" s="377"/>
    </row>
    <row r="5132" spans="1:18" ht="16.5" thickBot="1">
      <c r="A5132" s="533" t="s">
        <v>2784</v>
      </c>
      <c r="B5132" s="533">
        <v>23</v>
      </c>
      <c r="C5132" s="533" t="s">
        <v>682</v>
      </c>
      <c r="D5132" s="572" t="s">
        <v>2235</v>
      </c>
      <c r="E5132" s="571" t="str">
        <f t="shared" ref="E5132:E5134" si="4826">E5131</f>
        <v xml:space="preserve"> Split System Air Conditionners</v>
      </c>
      <c r="F5132" s="533" t="str">
        <f t="shared" si="4815"/>
        <v>ME</v>
      </c>
      <c r="G5132" s="533" t="s">
        <v>2722</v>
      </c>
      <c r="H5132" s="533">
        <v>1015</v>
      </c>
      <c r="I5132" s="533" t="str">
        <f t="shared" ref="I5132:J5132" si="4827">I5130</f>
        <v>Outdoor Units</v>
      </c>
      <c r="J5132" s="533" t="str">
        <f t="shared" si="4827"/>
        <v>Outdoor Units</v>
      </c>
      <c r="K5132" s="137" t="s">
        <v>13</v>
      </c>
      <c r="L5132" s="137" t="s">
        <v>819</v>
      </c>
      <c r="M5132" s="106">
        <v>3</v>
      </c>
      <c r="N5132" s="247" t="s">
        <v>39</v>
      </c>
      <c r="O5132" s="98">
        <v>1063</v>
      </c>
      <c r="P5132" s="378">
        <v>3189</v>
      </c>
      <c r="Q5132" s="25">
        <f t="shared" ref="Q5132:Q5134" si="4828">O5132</f>
        <v>1063</v>
      </c>
      <c r="R5132" s="729">
        <f t="shared" ref="R5132:R5134" si="4829">P5132</f>
        <v>3189</v>
      </c>
    </row>
    <row r="5133" spans="1:18" ht="15.75">
      <c r="A5133" s="533" t="s">
        <v>2784</v>
      </c>
      <c r="B5133" s="533">
        <v>23</v>
      </c>
      <c r="C5133" s="533" t="s">
        <v>682</v>
      </c>
      <c r="D5133" s="572" t="s">
        <v>2235</v>
      </c>
      <c r="E5133" s="571" t="str">
        <f t="shared" si="4826"/>
        <v xml:space="preserve"> Split System Air Conditionners</v>
      </c>
      <c r="F5133" s="533" t="str">
        <f t="shared" si="4815"/>
        <v>ME</v>
      </c>
      <c r="G5133" s="533" t="s">
        <v>2722</v>
      </c>
      <c r="H5133" s="533">
        <v>1016</v>
      </c>
      <c r="I5133" s="533" t="str">
        <f t="shared" ref="I5133:J5133" si="4830">I5131</f>
        <v>238126 - Split System Air Conditionners</v>
      </c>
      <c r="J5133" s="533" t="str">
        <f t="shared" si="4830"/>
        <v>238126 - Split System Air Conditionners</v>
      </c>
      <c r="K5133" s="248" t="s">
        <v>45</v>
      </c>
      <c r="L5133" s="248" t="s">
        <v>820</v>
      </c>
      <c r="M5133" s="233">
        <v>1</v>
      </c>
      <c r="N5133" s="249" t="s">
        <v>39</v>
      </c>
      <c r="O5133" s="236"/>
      <c r="P5133" s="378">
        <v>0</v>
      </c>
      <c r="Q5133" s="25">
        <f t="shared" si="4828"/>
        <v>0</v>
      </c>
      <c r="R5133" s="729">
        <f t="shared" si="4829"/>
        <v>0</v>
      </c>
    </row>
    <row r="5134" spans="1:18" ht="15.75">
      <c r="A5134" s="533" t="s">
        <v>2784</v>
      </c>
      <c r="B5134" s="533">
        <v>23</v>
      </c>
      <c r="C5134" s="533" t="s">
        <v>682</v>
      </c>
      <c r="D5134" s="572" t="s">
        <v>2235</v>
      </c>
      <c r="E5134" s="571" t="str">
        <f t="shared" si="4826"/>
        <v xml:space="preserve"> Split System Air Conditionners</v>
      </c>
      <c r="F5134" s="533" t="str">
        <f t="shared" si="4815"/>
        <v>ME</v>
      </c>
      <c r="G5134" s="533" t="s">
        <v>2722</v>
      </c>
      <c r="H5134" s="533">
        <v>1017</v>
      </c>
      <c r="I5134" s="533" t="str">
        <f t="shared" ref="I5134:J5134" si="4831">I5132</f>
        <v>Outdoor Units</v>
      </c>
      <c r="J5134" s="533" t="str">
        <f t="shared" si="4831"/>
        <v>Outdoor Units</v>
      </c>
      <c r="K5134" s="248" t="s">
        <v>48</v>
      </c>
      <c r="L5134" s="248" t="s">
        <v>821</v>
      </c>
      <c r="M5134" s="233">
        <v>1</v>
      </c>
      <c r="N5134" s="249" t="s">
        <v>39</v>
      </c>
      <c r="O5134" s="236"/>
      <c r="P5134" s="378">
        <v>0</v>
      </c>
      <c r="Q5134" s="25">
        <f t="shared" si="4828"/>
        <v>0</v>
      </c>
      <c r="R5134" s="729">
        <f t="shared" si="4829"/>
        <v>0</v>
      </c>
    </row>
    <row r="5135" spans="1:18" ht="15.75">
      <c r="A5135" s="533" t="s">
        <v>2784</v>
      </c>
      <c r="B5135" s="533">
        <v>23</v>
      </c>
      <c r="C5135" s="533" t="s">
        <v>682</v>
      </c>
      <c r="D5135" s="572" t="s">
        <v>2245</v>
      </c>
      <c r="E5135" s="571" t="s">
        <v>1276</v>
      </c>
      <c r="F5135" s="533" t="str">
        <f t="shared" si="4815"/>
        <v>ME</v>
      </c>
      <c r="G5135" s="533" t="s">
        <v>2725</v>
      </c>
      <c r="H5135" s="533">
        <v>1018</v>
      </c>
      <c r="I5135" s="533" t="str">
        <f t="shared" ref="I5135:I5136" si="4832">L5135</f>
        <v>238233 - CONVECTORS</v>
      </c>
      <c r="J5135" s="533" t="str">
        <f t="shared" ref="J5135" si="4833">L5135</f>
        <v>238233 - CONVECTORS</v>
      </c>
      <c r="K5135" s="248"/>
      <c r="L5135" s="248" t="s">
        <v>822</v>
      </c>
      <c r="M5135" s="250"/>
      <c r="N5135" s="249"/>
      <c r="O5135" s="236">
        <v>0</v>
      </c>
      <c r="P5135" s="377"/>
      <c r="Q5135" s="377"/>
    </row>
    <row r="5136" spans="1:18" ht="15.75">
      <c r="A5136" s="533" t="s">
        <v>2784</v>
      </c>
      <c r="B5136" s="533">
        <v>23</v>
      </c>
      <c r="C5136" s="533" t="s">
        <v>682</v>
      </c>
      <c r="D5136" s="572" t="s">
        <v>2245</v>
      </c>
      <c r="E5136" s="571" t="str">
        <f t="shared" ref="E5136:E5159" si="4834">E5135</f>
        <v xml:space="preserve"> CONVECTORS</v>
      </c>
      <c r="F5136" s="533" t="str">
        <f t="shared" si="4815"/>
        <v>ME</v>
      </c>
      <c r="G5136" s="533" t="s">
        <v>2725</v>
      </c>
      <c r="H5136" s="533">
        <v>1019</v>
      </c>
      <c r="I5136" s="533" t="str">
        <f t="shared" si="4832"/>
        <v>Radiators</v>
      </c>
      <c r="J5136" s="533" t="s">
        <v>824</v>
      </c>
      <c r="K5136" s="248"/>
      <c r="L5136" s="248" t="s">
        <v>823</v>
      </c>
      <c r="M5136" s="250"/>
      <c r="N5136" s="236"/>
      <c r="O5136" s="236">
        <v>0</v>
      </c>
      <c r="P5136" s="379"/>
      <c r="Q5136" s="377"/>
    </row>
    <row r="5137" spans="1:18" ht="15.75">
      <c r="A5137" s="533" t="s">
        <v>2784</v>
      </c>
      <c r="B5137" s="533">
        <v>23</v>
      </c>
      <c r="C5137" s="533" t="s">
        <v>682</v>
      </c>
      <c r="D5137" s="572" t="s">
        <v>2245</v>
      </c>
      <c r="E5137" s="571" t="str">
        <f t="shared" si="4834"/>
        <v xml:space="preserve"> CONVECTORS</v>
      </c>
      <c r="F5137" s="533" t="str">
        <f t="shared" si="4815"/>
        <v>ME</v>
      </c>
      <c r="G5137" s="533" t="s">
        <v>2725</v>
      </c>
      <c r="H5137" s="533">
        <v>1020</v>
      </c>
      <c r="I5137" s="533" t="s">
        <v>823</v>
      </c>
      <c r="J5137" s="533" t="str">
        <f t="shared" ref="J5137" si="4835">L5137</f>
        <v>Room Radiators:</v>
      </c>
      <c r="K5137" s="248"/>
      <c r="L5137" s="248" t="s">
        <v>824</v>
      </c>
      <c r="M5137" s="250"/>
      <c r="N5137" s="236"/>
      <c r="O5137" s="236">
        <v>0</v>
      </c>
      <c r="P5137" s="379"/>
      <c r="Q5137" s="377"/>
    </row>
    <row r="5138" spans="1:18" ht="15.75">
      <c r="A5138" s="533" t="s">
        <v>2784</v>
      </c>
      <c r="B5138" s="533">
        <v>23</v>
      </c>
      <c r="C5138" s="533" t="s">
        <v>682</v>
      </c>
      <c r="D5138" s="572" t="s">
        <v>2245</v>
      </c>
      <c r="E5138" s="571" t="str">
        <f t="shared" si="4834"/>
        <v xml:space="preserve"> CONVECTORS</v>
      </c>
      <c r="F5138" s="533" t="str">
        <f t="shared" si="4815"/>
        <v>ME</v>
      </c>
      <c r="G5138" s="533" t="s">
        <v>2722</v>
      </c>
      <c r="H5138" s="533">
        <v>1021</v>
      </c>
      <c r="I5138" s="533" t="str">
        <f t="shared" ref="I5138:J5138" si="4836">I5136</f>
        <v>Radiators</v>
      </c>
      <c r="J5138" s="533" t="str">
        <f t="shared" si="4836"/>
        <v>Room Radiators:</v>
      </c>
      <c r="K5138" s="248" t="s">
        <v>50</v>
      </c>
      <c r="L5138" s="248" t="s">
        <v>825</v>
      </c>
      <c r="M5138" s="233">
        <v>4</v>
      </c>
      <c r="N5138" s="249" t="s">
        <v>39</v>
      </c>
      <c r="O5138" s="236"/>
      <c r="P5138" s="388">
        <v>0</v>
      </c>
      <c r="Q5138" s="25">
        <f t="shared" ref="Q5138:Q5148" si="4837">O5138</f>
        <v>0</v>
      </c>
      <c r="R5138" s="729">
        <f t="shared" ref="R5138:R5148" si="4838">P5138</f>
        <v>0</v>
      </c>
    </row>
    <row r="5139" spans="1:18" ht="15.75">
      <c r="A5139" s="533" t="s">
        <v>2784</v>
      </c>
      <c r="B5139" s="533">
        <v>23</v>
      </c>
      <c r="C5139" s="533" t="s">
        <v>682</v>
      </c>
      <c r="D5139" s="572" t="s">
        <v>2245</v>
      </c>
      <c r="E5139" s="571" t="str">
        <f t="shared" si="4834"/>
        <v xml:space="preserve"> CONVECTORS</v>
      </c>
      <c r="F5139" s="533" t="str">
        <f t="shared" si="4815"/>
        <v>ME</v>
      </c>
      <c r="G5139" s="533" t="s">
        <v>2722</v>
      </c>
      <c r="H5139" s="533">
        <v>1022</v>
      </c>
      <c r="I5139" s="533" t="str">
        <f t="shared" ref="I5139:J5139" si="4839">I5137</f>
        <v>Radiators</v>
      </c>
      <c r="J5139" s="533" t="str">
        <f t="shared" si="4839"/>
        <v>Room Radiators:</v>
      </c>
      <c r="K5139" s="248" t="s">
        <v>76</v>
      </c>
      <c r="L5139" s="248" t="s">
        <v>826</v>
      </c>
      <c r="M5139" s="233">
        <v>13</v>
      </c>
      <c r="N5139" s="249" t="s">
        <v>39</v>
      </c>
      <c r="O5139" s="236"/>
      <c r="P5139" s="388">
        <v>0</v>
      </c>
      <c r="Q5139" s="25">
        <f t="shared" si="4837"/>
        <v>0</v>
      </c>
      <c r="R5139" s="729">
        <f t="shared" si="4838"/>
        <v>0</v>
      </c>
    </row>
    <row r="5140" spans="1:18" ht="15.75">
      <c r="A5140" s="533" t="s">
        <v>2784</v>
      </c>
      <c r="B5140" s="533">
        <v>23</v>
      </c>
      <c r="C5140" s="533" t="s">
        <v>682</v>
      </c>
      <c r="D5140" s="572" t="s">
        <v>2245</v>
      </c>
      <c r="E5140" s="571" t="str">
        <f t="shared" si="4834"/>
        <v xml:space="preserve"> CONVECTORS</v>
      </c>
      <c r="F5140" s="533" t="str">
        <f t="shared" si="4815"/>
        <v>ME</v>
      </c>
      <c r="G5140" s="533" t="s">
        <v>2722</v>
      </c>
      <c r="H5140" s="533">
        <v>1023</v>
      </c>
      <c r="I5140" s="533" t="str">
        <f t="shared" ref="I5140:J5140" si="4840">I5138</f>
        <v>Radiators</v>
      </c>
      <c r="J5140" s="533" t="str">
        <f t="shared" si="4840"/>
        <v>Room Radiators:</v>
      </c>
      <c r="K5140" s="248" t="s">
        <v>77</v>
      </c>
      <c r="L5140" s="248" t="s">
        <v>827</v>
      </c>
      <c r="M5140" s="233">
        <v>6</v>
      </c>
      <c r="N5140" s="249" t="s">
        <v>39</v>
      </c>
      <c r="O5140" s="236"/>
      <c r="P5140" s="388">
        <v>0</v>
      </c>
      <c r="Q5140" s="25">
        <f t="shared" si="4837"/>
        <v>0</v>
      </c>
      <c r="R5140" s="729">
        <f t="shared" si="4838"/>
        <v>0</v>
      </c>
    </row>
    <row r="5141" spans="1:18" ht="15.75">
      <c r="A5141" s="533" t="s">
        <v>2784</v>
      </c>
      <c r="B5141" s="533">
        <v>23</v>
      </c>
      <c r="C5141" s="533" t="s">
        <v>682</v>
      </c>
      <c r="D5141" s="572" t="s">
        <v>2245</v>
      </c>
      <c r="E5141" s="571" t="str">
        <f t="shared" si="4834"/>
        <v xml:space="preserve"> CONVECTORS</v>
      </c>
      <c r="F5141" s="533" t="str">
        <f t="shared" si="4815"/>
        <v>ME</v>
      </c>
      <c r="G5141" s="533" t="s">
        <v>2722</v>
      </c>
      <c r="H5141" s="533">
        <v>1024</v>
      </c>
      <c r="I5141" s="533" t="str">
        <f t="shared" ref="I5141:J5141" si="4841">I5139</f>
        <v>Radiators</v>
      </c>
      <c r="J5141" s="533" t="str">
        <f t="shared" si="4841"/>
        <v>Room Radiators:</v>
      </c>
      <c r="K5141" s="248" t="s">
        <v>78</v>
      </c>
      <c r="L5141" s="248" t="s">
        <v>828</v>
      </c>
      <c r="M5141" s="233">
        <v>1</v>
      </c>
      <c r="N5141" s="249" t="s">
        <v>39</v>
      </c>
      <c r="O5141" s="236"/>
      <c r="P5141" s="388">
        <v>0</v>
      </c>
      <c r="Q5141" s="25">
        <f t="shared" si="4837"/>
        <v>0</v>
      </c>
      <c r="R5141" s="729">
        <f t="shared" si="4838"/>
        <v>0</v>
      </c>
    </row>
    <row r="5142" spans="1:18" ht="15.75">
      <c r="A5142" s="533" t="s">
        <v>2784</v>
      </c>
      <c r="B5142" s="533">
        <v>23</v>
      </c>
      <c r="C5142" s="533" t="s">
        <v>682</v>
      </c>
      <c r="D5142" s="572" t="s">
        <v>2245</v>
      </c>
      <c r="E5142" s="571" t="str">
        <f t="shared" si="4834"/>
        <v xml:space="preserve"> CONVECTORS</v>
      </c>
      <c r="F5142" s="533" t="str">
        <f t="shared" si="4815"/>
        <v>ME</v>
      </c>
      <c r="G5142" s="533" t="s">
        <v>2722</v>
      </c>
      <c r="H5142" s="533">
        <v>1025</v>
      </c>
      <c r="I5142" s="533" t="str">
        <f t="shared" ref="I5142:J5142" si="4842">I5140</f>
        <v>Radiators</v>
      </c>
      <c r="J5142" s="533" t="str">
        <f t="shared" si="4842"/>
        <v>Room Radiators:</v>
      </c>
      <c r="K5142" s="248" t="s">
        <v>302</v>
      </c>
      <c r="L5142" s="248" t="s">
        <v>829</v>
      </c>
      <c r="M5142" s="233">
        <v>3</v>
      </c>
      <c r="N5142" s="249" t="s">
        <v>39</v>
      </c>
      <c r="O5142" s="236"/>
      <c r="P5142" s="388">
        <v>0</v>
      </c>
      <c r="Q5142" s="25">
        <f t="shared" si="4837"/>
        <v>0</v>
      </c>
      <c r="R5142" s="729">
        <f t="shared" si="4838"/>
        <v>0</v>
      </c>
    </row>
    <row r="5143" spans="1:18" ht="15.75">
      <c r="A5143" s="533" t="s">
        <v>2784</v>
      </c>
      <c r="B5143" s="533">
        <v>23</v>
      </c>
      <c r="C5143" s="533" t="s">
        <v>682</v>
      </c>
      <c r="D5143" s="572" t="s">
        <v>2245</v>
      </c>
      <c r="E5143" s="571" t="str">
        <f t="shared" si="4834"/>
        <v xml:space="preserve"> CONVECTORS</v>
      </c>
      <c r="F5143" s="533" t="str">
        <f t="shared" si="4815"/>
        <v>ME</v>
      </c>
      <c r="G5143" s="533" t="s">
        <v>2722</v>
      </c>
      <c r="H5143" s="533">
        <v>1026</v>
      </c>
      <c r="I5143" s="533" t="str">
        <f t="shared" ref="I5143:J5143" si="4843">I5141</f>
        <v>Radiators</v>
      </c>
      <c r="J5143" s="533" t="str">
        <f t="shared" si="4843"/>
        <v>Room Radiators:</v>
      </c>
      <c r="K5143" s="248" t="s">
        <v>304</v>
      </c>
      <c r="L5143" s="248" t="s">
        <v>830</v>
      </c>
      <c r="M5143" s="233">
        <v>9</v>
      </c>
      <c r="N5143" s="249" t="s">
        <v>39</v>
      </c>
      <c r="O5143" s="236"/>
      <c r="P5143" s="388">
        <v>0</v>
      </c>
      <c r="Q5143" s="25">
        <f t="shared" si="4837"/>
        <v>0</v>
      </c>
      <c r="R5143" s="729">
        <f t="shared" si="4838"/>
        <v>0</v>
      </c>
    </row>
    <row r="5144" spans="1:18" ht="15.75">
      <c r="A5144" s="533" t="s">
        <v>2784</v>
      </c>
      <c r="B5144" s="533">
        <v>23</v>
      </c>
      <c r="C5144" s="533" t="s">
        <v>682</v>
      </c>
      <c r="D5144" s="572" t="s">
        <v>2245</v>
      </c>
      <c r="E5144" s="571" t="str">
        <f t="shared" si="4834"/>
        <v xml:space="preserve"> CONVECTORS</v>
      </c>
      <c r="F5144" s="533" t="str">
        <f t="shared" si="4815"/>
        <v>ME</v>
      </c>
      <c r="G5144" s="533" t="s">
        <v>2722</v>
      </c>
      <c r="H5144" s="533">
        <v>1027</v>
      </c>
      <c r="I5144" s="533" t="str">
        <f t="shared" ref="I5144:J5144" si="4844">I5142</f>
        <v>Radiators</v>
      </c>
      <c r="J5144" s="533" t="str">
        <f t="shared" si="4844"/>
        <v>Room Radiators:</v>
      </c>
      <c r="K5144" s="248" t="s">
        <v>13</v>
      </c>
      <c r="L5144" s="248" t="s">
        <v>831</v>
      </c>
      <c r="M5144" s="233">
        <v>9</v>
      </c>
      <c r="N5144" s="249" t="s">
        <v>39</v>
      </c>
      <c r="O5144" s="236"/>
      <c r="P5144" s="388">
        <v>0</v>
      </c>
      <c r="Q5144" s="25">
        <f t="shared" si="4837"/>
        <v>0</v>
      </c>
      <c r="R5144" s="729">
        <f t="shared" si="4838"/>
        <v>0</v>
      </c>
    </row>
    <row r="5145" spans="1:18" ht="15.75">
      <c r="A5145" s="533" t="s">
        <v>2784</v>
      </c>
      <c r="B5145" s="533">
        <v>23</v>
      </c>
      <c r="C5145" s="533" t="s">
        <v>682</v>
      </c>
      <c r="D5145" s="572" t="s">
        <v>2245</v>
      </c>
      <c r="E5145" s="571" t="str">
        <f t="shared" si="4834"/>
        <v xml:space="preserve"> CONVECTORS</v>
      </c>
      <c r="F5145" s="533" t="str">
        <f t="shared" si="4815"/>
        <v>ME</v>
      </c>
      <c r="G5145" s="533" t="s">
        <v>2722</v>
      </c>
      <c r="H5145" s="533">
        <v>1028</v>
      </c>
      <c r="I5145" s="533" t="str">
        <f t="shared" ref="I5145:J5145" si="4845">I5143</f>
        <v>Radiators</v>
      </c>
      <c r="J5145" s="533" t="str">
        <f t="shared" si="4845"/>
        <v>Room Radiators:</v>
      </c>
      <c r="K5145" s="248" t="s">
        <v>15</v>
      </c>
      <c r="L5145" s="248" t="s">
        <v>832</v>
      </c>
      <c r="M5145" s="233">
        <v>10</v>
      </c>
      <c r="N5145" s="249" t="s">
        <v>39</v>
      </c>
      <c r="O5145" s="236"/>
      <c r="P5145" s="388">
        <v>0</v>
      </c>
      <c r="Q5145" s="25">
        <f t="shared" si="4837"/>
        <v>0</v>
      </c>
      <c r="R5145" s="729">
        <f t="shared" si="4838"/>
        <v>0</v>
      </c>
    </row>
    <row r="5146" spans="1:18" ht="15.75">
      <c r="A5146" s="533" t="s">
        <v>2784</v>
      </c>
      <c r="B5146" s="533">
        <v>23</v>
      </c>
      <c r="C5146" s="533" t="s">
        <v>682</v>
      </c>
      <c r="D5146" s="572" t="s">
        <v>2245</v>
      </c>
      <c r="E5146" s="571" t="str">
        <f t="shared" si="4834"/>
        <v xml:space="preserve"> CONVECTORS</v>
      </c>
      <c r="F5146" s="533" t="str">
        <f t="shared" si="4815"/>
        <v>ME</v>
      </c>
      <c r="G5146" s="533" t="s">
        <v>2722</v>
      </c>
      <c r="H5146" s="533">
        <v>1029</v>
      </c>
      <c r="I5146" s="533" t="str">
        <f t="shared" ref="I5146:J5146" si="4846">I5144</f>
        <v>Radiators</v>
      </c>
      <c r="J5146" s="533" t="str">
        <f t="shared" si="4846"/>
        <v>Room Radiators:</v>
      </c>
      <c r="K5146" s="248" t="s">
        <v>17</v>
      </c>
      <c r="L5146" s="248" t="s">
        <v>833</v>
      </c>
      <c r="M5146" s="233">
        <v>7</v>
      </c>
      <c r="N5146" s="249" t="s">
        <v>39</v>
      </c>
      <c r="O5146" s="236"/>
      <c r="P5146" s="388">
        <v>0</v>
      </c>
      <c r="Q5146" s="25">
        <f t="shared" si="4837"/>
        <v>0</v>
      </c>
      <c r="R5146" s="729">
        <f t="shared" si="4838"/>
        <v>0</v>
      </c>
    </row>
    <row r="5147" spans="1:18" ht="15.75">
      <c r="A5147" s="533" t="s">
        <v>2784</v>
      </c>
      <c r="B5147" s="533">
        <v>23</v>
      </c>
      <c r="C5147" s="533" t="s">
        <v>682</v>
      </c>
      <c r="D5147" s="572" t="s">
        <v>2245</v>
      </c>
      <c r="E5147" s="571" t="str">
        <f t="shared" si="4834"/>
        <v xml:space="preserve"> CONVECTORS</v>
      </c>
      <c r="F5147" s="533" t="str">
        <f t="shared" si="4815"/>
        <v>ME</v>
      </c>
      <c r="G5147" s="533" t="s">
        <v>2722</v>
      </c>
      <c r="H5147" s="533">
        <v>1030</v>
      </c>
      <c r="I5147" s="533" t="str">
        <f t="shared" ref="I5147:J5147" si="4847">I5145</f>
        <v>Radiators</v>
      </c>
      <c r="J5147" s="533" t="str">
        <f t="shared" si="4847"/>
        <v>Room Radiators:</v>
      </c>
      <c r="K5147" s="248" t="s">
        <v>19</v>
      </c>
      <c r="L5147" s="248" t="s">
        <v>834</v>
      </c>
      <c r="M5147" s="233">
        <v>4</v>
      </c>
      <c r="N5147" s="249" t="s">
        <v>39</v>
      </c>
      <c r="O5147" s="236"/>
      <c r="P5147" s="388">
        <v>0</v>
      </c>
      <c r="Q5147" s="25">
        <f t="shared" si="4837"/>
        <v>0</v>
      </c>
      <c r="R5147" s="729">
        <f t="shared" si="4838"/>
        <v>0</v>
      </c>
    </row>
    <row r="5148" spans="1:18" ht="15.75">
      <c r="A5148" s="533" t="s">
        <v>2784</v>
      </c>
      <c r="B5148" s="533">
        <v>23</v>
      </c>
      <c r="C5148" s="533" t="s">
        <v>682</v>
      </c>
      <c r="D5148" s="572" t="s">
        <v>2245</v>
      </c>
      <c r="E5148" s="571" t="str">
        <f t="shared" si="4834"/>
        <v xml:space="preserve"> CONVECTORS</v>
      </c>
      <c r="F5148" s="533" t="str">
        <f t="shared" si="4815"/>
        <v>ME</v>
      </c>
      <c r="G5148" s="533" t="s">
        <v>2722</v>
      </c>
      <c r="H5148" s="533">
        <v>1031</v>
      </c>
      <c r="I5148" s="533" t="str">
        <f t="shared" ref="I5148:J5148" si="4848">I5146</f>
        <v>Radiators</v>
      </c>
      <c r="J5148" s="533" t="str">
        <f t="shared" si="4848"/>
        <v>Room Radiators:</v>
      </c>
      <c r="K5148" s="248" t="s">
        <v>20</v>
      </c>
      <c r="L5148" s="248" t="s">
        <v>835</v>
      </c>
      <c r="M5148" s="233">
        <v>1</v>
      </c>
      <c r="N5148" s="249" t="s">
        <v>39</v>
      </c>
      <c r="O5148" s="236"/>
      <c r="P5148" s="388">
        <v>0</v>
      </c>
      <c r="Q5148" s="25">
        <f t="shared" si="4837"/>
        <v>0</v>
      </c>
      <c r="R5148" s="729">
        <f t="shared" si="4838"/>
        <v>0</v>
      </c>
    </row>
    <row r="5149" spans="1:18" ht="16.5" thickBot="1">
      <c r="A5149" s="533" t="s">
        <v>2784</v>
      </c>
      <c r="B5149" s="533">
        <v>23</v>
      </c>
      <c r="C5149" s="533" t="s">
        <v>682</v>
      </c>
      <c r="D5149" s="572" t="s">
        <v>2245</v>
      </c>
      <c r="E5149" s="571" t="str">
        <f t="shared" si="4834"/>
        <v xml:space="preserve"> CONVECTORS</v>
      </c>
      <c r="F5149" s="533" t="str">
        <f t="shared" si="4815"/>
        <v>ME</v>
      </c>
      <c r="G5149" s="533" t="s">
        <v>2725</v>
      </c>
      <c r="H5149" s="533">
        <v>1032</v>
      </c>
      <c r="I5149" s="533" t="str">
        <f t="shared" ref="I5149" si="4849">L5149</f>
        <v>Water Cabinets</v>
      </c>
      <c r="J5149" s="533" t="s">
        <v>1194</v>
      </c>
      <c r="K5149" s="137"/>
      <c r="L5149" s="137" t="s">
        <v>836</v>
      </c>
      <c r="M5149" s="139"/>
      <c r="N5149" s="98"/>
      <c r="O5149" s="98">
        <v>0</v>
      </c>
      <c r="P5149" s="379"/>
      <c r="Q5149" s="377"/>
    </row>
    <row r="5150" spans="1:18" ht="16.5" thickBot="1">
      <c r="A5150" s="533" t="s">
        <v>2784</v>
      </c>
      <c r="B5150" s="533">
        <v>23</v>
      </c>
      <c r="C5150" s="533" t="s">
        <v>682</v>
      </c>
      <c r="D5150" s="572" t="s">
        <v>2245</v>
      </c>
      <c r="E5150" s="571" t="str">
        <f t="shared" si="4834"/>
        <v xml:space="preserve"> CONVECTORS</v>
      </c>
      <c r="F5150" s="533" t="str">
        <f t="shared" si="4815"/>
        <v>ME</v>
      </c>
      <c r="G5150" s="533" t="s">
        <v>2725</v>
      </c>
      <c r="H5150" s="533">
        <v>1033</v>
      </c>
      <c r="I5150" s="533" t="s">
        <v>836</v>
      </c>
      <c r="J5150" s="533" t="str">
        <f t="shared" ref="J5150:J5152" si="4850">L5150</f>
        <v>Steel cabinet only</v>
      </c>
      <c r="K5150" s="137"/>
      <c r="L5150" s="137" t="s">
        <v>1194</v>
      </c>
      <c r="M5150" s="263"/>
      <c r="N5150" s="98"/>
      <c r="O5150" s="98">
        <v>0</v>
      </c>
      <c r="P5150" s="379"/>
      <c r="Q5150" s="377"/>
    </row>
    <row r="5151" spans="1:18" ht="15.75">
      <c r="A5151" s="533" t="s">
        <v>2784</v>
      </c>
      <c r="B5151" s="533">
        <v>23</v>
      </c>
      <c r="C5151" s="533" t="s">
        <v>682</v>
      </c>
      <c r="D5151" s="572" t="s">
        <v>2245</v>
      </c>
      <c r="E5151" s="571" t="str">
        <f t="shared" si="4834"/>
        <v xml:space="preserve"> CONVECTORS</v>
      </c>
      <c r="F5151" s="533" t="str">
        <f t="shared" si="4815"/>
        <v>ME</v>
      </c>
      <c r="G5151" s="533" t="s">
        <v>2725</v>
      </c>
      <c r="H5151" s="533">
        <v>1034</v>
      </c>
      <c r="I5151" s="533" t="str">
        <f t="shared" ref="I5151:I5152" si="4851">L5151</f>
        <v>includes two manifolds, one supply and one return, with all necessary accessories, valves, &amp; fittings required for system operation and maintenance</v>
      </c>
      <c r="J5151" s="533" t="str">
        <f t="shared" si="4850"/>
        <v>includes two manifolds, one supply and one return, with all necessary accessories, valves, &amp; fittings required for system operation and maintenance</v>
      </c>
      <c r="K5151" s="137"/>
      <c r="L5151" s="137" t="s">
        <v>1088</v>
      </c>
      <c r="M5151" s="651"/>
      <c r="N5151" s="98"/>
      <c r="O5151" s="98">
        <v>0</v>
      </c>
      <c r="P5151" s="379"/>
      <c r="Q5151" s="377"/>
    </row>
    <row r="5152" spans="1:18" ht="15.75">
      <c r="A5152" s="533" t="s">
        <v>2784</v>
      </c>
      <c r="B5152" s="533">
        <v>23</v>
      </c>
      <c r="C5152" s="533" t="s">
        <v>682</v>
      </c>
      <c r="D5152" s="572" t="s">
        <v>2245</v>
      </c>
      <c r="E5152" s="571" t="str">
        <f t="shared" si="4834"/>
        <v xml:space="preserve"> CONVECTORS</v>
      </c>
      <c r="F5152" s="533" t="str">
        <f t="shared" si="4815"/>
        <v>ME</v>
      </c>
      <c r="G5152" s="533" t="s">
        <v>2725</v>
      </c>
      <c r="H5152" s="533">
        <v>1035</v>
      </c>
      <c r="I5152" s="533" t="str">
        <f t="shared" si="4851"/>
        <v xml:space="preserve">Manifold (number of inlets &amp; outlets as shown on drawings) </v>
      </c>
      <c r="J5152" s="533" t="str">
        <f t="shared" si="4850"/>
        <v xml:space="preserve">Manifold (number of inlets &amp; outlets as shown on drawings) </v>
      </c>
      <c r="K5152" s="137"/>
      <c r="L5152" s="137" t="s">
        <v>1089</v>
      </c>
      <c r="M5152" s="139"/>
      <c r="N5152" s="98"/>
      <c r="O5152" s="98"/>
      <c r="P5152" s="379"/>
      <c r="Q5152" s="377"/>
    </row>
    <row r="5153" spans="1:18" ht="15.75">
      <c r="A5153" s="533" t="s">
        <v>2784</v>
      </c>
      <c r="B5153" s="533">
        <v>23</v>
      </c>
      <c r="C5153" s="533" t="s">
        <v>682</v>
      </c>
      <c r="D5153" s="572" t="s">
        <v>2245</v>
      </c>
      <c r="E5153" s="571" t="str">
        <f t="shared" si="4834"/>
        <v xml:space="preserve"> CONVECTORS</v>
      </c>
      <c r="F5153" s="533" t="str">
        <f t="shared" si="4815"/>
        <v>ME</v>
      </c>
      <c r="G5153" s="533" t="s">
        <v>2722</v>
      </c>
      <c r="H5153" s="533">
        <v>1036</v>
      </c>
      <c r="I5153" s="533" t="s">
        <v>836</v>
      </c>
      <c r="J5153" s="533" t="s">
        <v>1194</v>
      </c>
      <c r="K5153" s="137" t="s">
        <v>13</v>
      </c>
      <c r="L5153" s="137" t="s">
        <v>837</v>
      </c>
      <c r="M5153" s="158">
        <v>1</v>
      </c>
      <c r="N5153" s="101" t="s">
        <v>39</v>
      </c>
      <c r="O5153" s="98">
        <v>80</v>
      </c>
      <c r="P5153" s="389">
        <v>80</v>
      </c>
      <c r="Q5153" s="25">
        <f t="shared" ref="Q5153:Q5159" si="4852">O5153</f>
        <v>80</v>
      </c>
      <c r="R5153" s="729">
        <f t="shared" ref="R5153:R5159" si="4853">P5153</f>
        <v>80</v>
      </c>
    </row>
    <row r="5154" spans="1:18" ht="15.75">
      <c r="A5154" s="533" t="s">
        <v>2784</v>
      </c>
      <c r="B5154" s="533">
        <v>23</v>
      </c>
      <c r="C5154" s="533" t="s">
        <v>682</v>
      </c>
      <c r="D5154" s="572" t="s">
        <v>2245</v>
      </c>
      <c r="E5154" s="571" t="str">
        <f t="shared" si="4834"/>
        <v xml:space="preserve"> CONVECTORS</v>
      </c>
      <c r="F5154" s="533" t="str">
        <f t="shared" si="4815"/>
        <v>ME</v>
      </c>
      <c r="G5154" s="533" t="s">
        <v>2722</v>
      </c>
      <c r="H5154" s="533">
        <v>1037</v>
      </c>
      <c r="I5154" s="533" t="s">
        <v>836</v>
      </c>
      <c r="J5154" s="533" t="s">
        <v>1194</v>
      </c>
      <c r="K5154" s="137" t="s">
        <v>15</v>
      </c>
      <c r="L5154" s="137" t="s">
        <v>838</v>
      </c>
      <c r="M5154" s="158">
        <v>1</v>
      </c>
      <c r="N5154" s="101" t="s">
        <v>39</v>
      </c>
      <c r="O5154" s="98">
        <v>80</v>
      </c>
      <c r="P5154" s="387">
        <v>80</v>
      </c>
      <c r="Q5154" s="25">
        <f t="shared" si="4852"/>
        <v>80</v>
      </c>
      <c r="R5154" s="729">
        <f t="shared" si="4853"/>
        <v>80</v>
      </c>
    </row>
    <row r="5155" spans="1:18" ht="15.75">
      <c r="A5155" s="533" t="s">
        <v>2784</v>
      </c>
      <c r="B5155" s="533">
        <v>23</v>
      </c>
      <c r="C5155" s="533" t="s">
        <v>682</v>
      </c>
      <c r="D5155" s="572" t="s">
        <v>2245</v>
      </c>
      <c r="E5155" s="571" t="str">
        <f t="shared" si="4834"/>
        <v xml:space="preserve"> CONVECTORS</v>
      </c>
      <c r="F5155" s="533" t="str">
        <f t="shared" si="4815"/>
        <v>ME</v>
      </c>
      <c r="G5155" s="533" t="s">
        <v>2722</v>
      </c>
      <c r="H5155" s="533">
        <v>1038</v>
      </c>
      <c r="I5155" s="533" t="s">
        <v>836</v>
      </c>
      <c r="J5155" s="533" t="s">
        <v>1194</v>
      </c>
      <c r="K5155" s="137" t="s">
        <v>17</v>
      </c>
      <c r="L5155" s="137" t="s">
        <v>839</v>
      </c>
      <c r="M5155" s="158">
        <v>1</v>
      </c>
      <c r="N5155" s="101" t="s">
        <v>39</v>
      </c>
      <c r="O5155" s="98">
        <v>80</v>
      </c>
      <c r="P5155" s="387">
        <v>80</v>
      </c>
      <c r="Q5155" s="25">
        <f t="shared" si="4852"/>
        <v>80</v>
      </c>
      <c r="R5155" s="729">
        <f t="shared" si="4853"/>
        <v>80</v>
      </c>
    </row>
    <row r="5156" spans="1:18" ht="15.75">
      <c r="A5156" s="533" t="s">
        <v>2784</v>
      </c>
      <c r="B5156" s="533">
        <v>23</v>
      </c>
      <c r="C5156" s="533" t="s">
        <v>682</v>
      </c>
      <c r="D5156" s="572" t="s">
        <v>2245</v>
      </c>
      <c r="E5156" s="571" t="str">
        <f t="shared" si="4834"/>
        <v xml:space="preserve"> CONVECTORS</v>
      </c>
      <c r="F5156" s="533" t="str">
        <f t="shared" si="4815"/>
        <v>ME</v>
      </c>
      <c r="G5156" s="533" t="s">
        <v>2722</v>
      </c>
      <c r="H5156" s="533">
        <v>1039</v>
      </c>
      <c r="I5156" s="533" t="s">
        <v>836</v>
      </c>
      <c r="J5156" s="533" t="s">
        <v>1194</v>
      </c>
      <c r="K5156" s="137" t="s">
        <v>19</v>
      </c>
      <c r="L5156" s="137" t="s">
        <v>840</v>
      </c>
      <c r="M5156" s="158">
        <v>1</v>
      </c>
      <c r="N5156" s="101" t="s">
        <v>39</v>
      </c>
      <c r="O5156" s="98">
        <v>80</v>
      </c>
      <c r="P5156" s="387">
        <v>80</v>
      </c>
      <c r="Q5156" s="25">
        <f t="shared" si="4852"/>
        <v>80</v>
      </c>
      <c r="R5156" s="729">
        <f t="shared" si="4853"/>
        <v>80</v>
      </c>
    </row>
    <row r="5157" spans="1:18" ht="15.75">
      <c r="A5157" s="533" t="s">
        <v>2784</v>
      </c>
      <c r="B5157" s="533">
        <v>23</v>
      </c>
      <c r="C5157" s="533" t="s">
        <v>682</v>
      </c>
      <c r="D5157" s="572" t="s">
        <v>2245</v>
      </c>
      <c r="E5157" s="571" t="str">
        <f t="shared" si="4834"/>
        <v xml:space="preserve"> CONVECTORS</v>
      </c>
      <c r="F5157" s="533" t="str">
        <f t="shared" si="4815"/>
        <v>ME</v>
      </c>
      <c r="G5157" s="533" t="s">
        <v>2722</v>
      </c>
      <c r="H5157" s="533">
        <v>1040</v>
      </c>
      <c r="I5157" s="533" t="s">
        <v>836</v>
      </c>
      <c r="J5157" s="533" t="s">
        <v>1194</v>
      </c>
      <c r="K5157" s="137" t="s">
        <v>20</v>
      </c>
      <c r="L5157" s="137" t="s">
        <v>841</v>
      </c>
      <c r="M5157" s="158">
        <v>1</v>
      </c>
      <c r="N5157" s="101" t="s">
        <v>39</v>
      </c>
      <c r="O5157" s="98">
        <v>80</v>
      </c>
      <c r="P5157" s="387">
        <v>80</v>
      </c>
      <c r="Q5157" s="25">
        <f t="shared" si="4852"/>
        <v>80</v>
      </c>
      <c r="R5157" s="729">
        <f t="shared" si="4853"/>
        <v>80</v>
      </c>
    </row>
    <row r="5158" spans="1:18" ht="15.75">
      <c r="A5158" s="533" t="s">
        <v>2784</v>
      </c>
      <c r="B5158" s="533">
        <v>23</v>
      </c>
      <c r="C5158" s="533" t="s">
        <v>682</v>
      </c>
      <c r="D5158" s="572" t="s">
        <v>2245</v>
      </c>
      <c r="E5158" s="571" t="str">
        <f t="shared" si="4834"/>
        <v xml:space="preserve"> CONVECTORS</v>
      </c>
      <c r="F5158" s="533" t="str">
        <f t="shared" si="4815"/>
        <v>ME</v>
      </c>
      <c r="G5158" s="533" t="s">
        <v>2722</v>
      </c>
      <c r="H5158" s="533">
        <v>1041</v>
      </c>
      <c r="I5158" s="533" t="s">
        <v>836</v>
      </c>
      <c r="J5158" s="533" t="s">
        <v>1194</v>
      </c>
      <c r="K5158" s="137" t="s">
        <v>21</v>
      </c>
      <c r="L5158" s="137" t="s">
        <v>842</v>
      </c>
      <c r="M5158" s="158">
        <v>1</v>
      </c>
      <c r="N5158" s="101" t="s">
        <v>39</v>
      </c>
      <c r="O5158" s="98">
        <v>80</v>
      </c>
      <c r="P5158" s="387">
        <v>80</v>
      </c>
      <c r="Q5158" s="25">
        <f t="shared" si="4852"/>
        <v>80</v>
      </c>
      <c r="R5158" s="729">
        <f t="shared" si="4853"/>
        <v>80</v>
      </c>
    </row>
    <row r="5159" spans="1:18" ht="15.75">
      <c r="A5159" s="533" t="s">
        <v>2784</v>
      </c>
      <c r="B5159" s="533">
        <v>23</v>
      </c>
      <c r="C5159" s="533" t="s">
        <v>682</v>
      </c>
      <c r="D5159" s="572" t="s">
        <v>2245</v>
      </c>
      <c r="E5159" s="571" t="str">
        <f t="shared" si="4834"/>
        <v xml:space="preserve"> CONVECTORS</v>
      </c>
      <c r="F5159" s="533" t="str">
        <f t="shared" si="4815"/>
        <v>ME</v>
      </c>
      <c r="G5159" s="533" t="s">
        <v>2722</v>
      </c>
      <c r="H5159" s="533">
        <v>1042</v>
      </c>
      <c r="I5159" s="533" t="s">
        <v>836</v>
      </c>
      <c r="J5159" s="533" t="s">
        <v>1194</v>
      </c>
      <c r="K5159" s="137" t="s">
        <v>45</v>
      </c>
      <c r="L5159" s="137" t="s">
        <v>843</v>
      </c>
      <c r="M5159" s="158">
        <v>1</v>
      </c>
      <c r="N5159" s="101" t="s">
        <v>39</v>
      </c>
      <c r="O5159" s="98">
        <v>80</v>
      </c>
      <c r="P5159" s="387">
        <v>80</v>
      </c>
      <c r="Q5159" s="25">
        <f t="shared" si="4852"/>
        <v>80</v>
      </c>
      <c r="R5159" s="729">
        <f t="shared" si="4853"/>
        <v>80</v>
      </c>
    </row>
    <row r="5160" spans="1:18" ht="15.75">
      <c r="A5160" s="533" t="s">
        <v>2784</v>
      </c>
      <c r="B5160" s="533">
        <v>23</v>
      </c>
      <c r="C5160" s="533" t="s">
        <v>682</v>
      </c>
      <c r="D5160" s="572" t="s">
        <v>2747</v>
      </c>
      <c r="E5160" s="571" t="s">
        <v>1277</v>
      </c>
      <c r="F5160" s="533" t="s">
        <v>1821</v>
      </c>
      <c r="G5160" s="533" t="s">
        <v>2725</v>
      </c>
      <c r="H5160" s="533">
        <v>1043</v>
      </c>
      <c r="I5160" s="533" t="str">
        <f t="shared" ref="I5160:I5162" si="4854">L5160</f>
        <v>239000 - SOLAR HEATING SYSTEM</v>
      </c>
      <c r="J5160" s="533" t="str">
        <f t="shared" ref="J5160:J5162" si="4855">L5160</f>
        <v>239000 - SOLAR HEATING SYSTEM</v>
      </c>
      <c r="K5160" s="248"/>
      <c r="L5160" s="248" t="s">
        <v>844</v>
      </c>
      <c r="M5160" s="250"/>
      <c r="N5160" s="236"/>
      <c r="O5160" s="236"/>
      <c r="P5160" s="377"/>
      <c r="Q5160" s="377"/>
    </row>
    <row r="5161" spans="1:18" ht="15.75">
      <c r="A5161" s="533" t="s">
        <v>2784</v>
      </c>
      <c r="B5161" s="533">
        <v>23</v>
      </c>
      <c r="C5161" s="533" t="s">
        <v>682</v>
      </c>
      <c r="D5161" s="572" t="s">
        <v>2747</v>
      </c>
      <c r="E5161" s="571" t="str">
        <f t="shared" ref="E5161:E5164" si="4856">E5160</f>
        <v xml:space="preserve"> SOLAR HEATING SYSTEM</v>
      </c>
      <c r="F5161" s="533" t="s">
        <v>1821</v>
      </c>
      <c r="G5161" s="533" t="s">
        <v>2725</v>
      </c>
      <c r="H5161" s="533">
        <v>1044</v>
      </c>
      <c r="I5161" s="533" t="str">
        <f t="shared" si="4854"/>
        <v>Solar Collectors</v>
      </c>
      <c r="J5161" s="533" t="str">
        <f t="shared" si="4855"/>
        <v>Solar Collectors</v>
      </c>
      <c r="K5161" s="248"/>
      <c r="L5161" s="248" t="s">
        <v>845</v>
      </c>
      <c r="M5161" s="250"/>
      <c r="N5161" s="236"/>
      <c r="O5161" s="236"/>
      <c r="P5161" s="377"/>
      <c r="Q5161" s="377"/>
    </row>
    <row r="5162" spans="1:18" ht="15.75">
      <c r="A5162" s="533" t="s">
        <v>2784</v>
      </c>
      <c r="B5162" s="533">
        <v>23</v>
      </c>
      <c r="C5162" s="533" t="s">
        <v>682</v>
      </c>
      <c r="D5162" s="572" t="s">
        <v>2747</v>
      </c>
      <c r="E5162" s="571" t="str">
        <f t="shared" si="4856"/>
        <v xml:space="preserve"> SOLAR HEATING SYSTEM</v>
      </c>
      <c r="F5162" s="533" t="s">
        <v>1821</v>
      </c>
      <c r="G5162" s="533" t="s">
        <v>2725</v>
      </c>
      <c r="H5162" s="533">
        <v>1045</v>
      </c>
      <c r="I5162" s="533" t="str">
        <f t="shared" si="4854"/>
        <v>Type SC-01</v>
      </c>
      <c r="J5162" s="533" t="str">
        <f t="shared" si="4855"/>
        <v>Type SC-01</v>
      </c>
      <c r="K5162" s="248"/>
      <c r="L5162" s="248" t="s">
        <v>846</v>
      </c>
      <c r="M5162" s="250"/>
      <c r="N5162" s="249"/>
      <c r="O5162" s="236"/>
      <c r="P5162" s="377"/>
      <c r="Q5162" s="377"/>
    </row>
    <row r="5163" spans="1:18" ht="15.75">
      <c r="A5163" s="533" t="s">
        <v>2784</v>
      </c>
      <c r="B5163" s="533">
        <v>23</v>
      </c>
      <c r="C5163" s="533" t="s">
        <v>682</v>
      </c>
      <c r="D5163" s="572" t="s">
        <v>2747</v>
      </c>
      <c r="E5163" s="571" t="str">
        <f t="shared" si="4856"/>
        <v xml:space="preserve"> SOLAR HEATING SYSTEM</v>
      </c>
      <c r="F5163" s="533" t="s">
        <v>1821</v>
      </c>
      <c r="G5163" s="533" t="s">
        <v>2722</v>
      </c>
      <c r="H5163" s="533">
        <v>1046</v>
      </c>
      <c r="I5163" s="533" t="str">
        <f t="shared" ref="I5163:J5163" si="4857">I5161</f>
        <v>Solar Collectors</v>
      </c>
      <c r="J5163" s="533" t="str">
        <f t="shared" si="4857"/>
        <v>Solar Collectors</v>
      </c>
      <c r="K5163" s="248" t="s">
        <v>13</v>
      </c>
      <c r="L5163" s="248" t="s">
        <v>847</v>
      </c>
      <c r="M5163" s="233">
        <v>1</v>
      </c>
      <c r="N5163" s="236" t="s">
        <v>2</v>
      </c>
      <c r="O5163" s="236"/>
      <c r="P5163" s="379"/>
      <c r="Q5163" s="25">
        <f>O5163</f>
        <v>0</v>
      </c>
      <c r="R5163" s="729">
        <f>P5163</f>
        <v>0</v>
      </c>
    </row>
    <row r="5164" spans="1:18" ht="15.75">
      <c r="A5164" s="533" t="s">
        <v>2784</v>
      </c>
      <c r="B5164" s="533">
        <v>23</v>
      </c>
      <c r="C5164" s="533" t="s">
        <v>682</v>
      </c>
      <c r="D5164" s="572" t="s">
        <v>2747</v>
      </c>
      <c r="E5164" s="571" t="str">
        <f t="shared" si="4856"/>
        <v xml:space="preserve"> SOLAR HEATING SYSTEM</v>
      </c>
      <c r="F5164" s="533" t="s">
        <v>1821</v>
      </c>
      <c r="G5164" s="533" t="s">
        <v>2725</v>
      </c>
      <c r="H5164" s="533">
        <v>1047</v>
      </c>
      <c r="I5164" s="533" t="str">
        <f t="shared" ref="I5164:J5164" si="4858">I5162</f>
        <v>Type SC-01</v>
      </c>
      <c r="J5164" s="533" t="str">
        <f t="shared" si="4858"/>
        <v>Type SC-01</v>
      </c>
      <c r="K5164" s="135" t="s">
        <v>848</v>
      </c>
      <c r="L5164" s="135"/>
      <c r="M5164" s="106"/>
      <c r="N5164" s="98"/>
      <c r="O5164" s="98"/>
      <c r="P5164" s="379"/>
      <c r="Q5164" s="495"/>
    </row>
    <row r="5165" spans="1:18" ht="15.75">
      <c r="A5165" s="533" t="s">
        <v>2784</v>
      </c>
      <c r="B5165" s="533">
        <v>23</v>
      </c>
      <c r="C5165" s="533" t="s">
        <v>682</v>
      </c>
      <c r="D5165" s="10" t="s">
        <v>22</v>
      </c>
      <c r="E5165" s="10" t="s">
        <v>22</v>
      </c>
      <c r="G5165" s="533" t="s">
        <v>2724</v>
      </c>
      <c r="H5165" s="533">
        <v>1048</v>
      </c>
      <c r="I5165" s="533" t="str">
        <f t="shared" ref="I5165:J5165" si="4859">I5163</f>
        <v>Solar Collectors</v>
      </c>
      <c r="J5165" s="533" t="str">
        <f t="shared" si="4859"/>
        <v>Solar Collectors</v>
      </c>
      <c r="K5165" s="137" t="s">
        <v>22</v>
      </c>
      <c r="L5165" s="106"/>
      <c r="M5165" s="106"/>
      <c r="N5165" s="158"/>
      <c r="O5165" s="158" t="s">
        <v>8</v>
      </c>
      <c r="P5165" s="528">
        <f>SUM(P4935:P5164)</f>
        <v>78217.5</v>
      </c>
      <c r="Q5165" s="529"/>
    </row>
    <row r="5166" spans="1:18" ht="15.75">
      <c r="A5166" s="533" t="s">
        <v>2784</v>
      </c>
      <c r="B5166" s="533">
        <v>26</v>
      </c>
      <c r="C5166" s="533" t="s">
        <v>850</v>
      </c>
      <c r="D5166" s="572" t="s">
        <v>2271</v>
      </c>
      <c r="E5166" s="571" t="s">
        <v>1278</v>
      </c>
      <c r="F5166" s="533" t="str">
        <f t="shared" ref="F5166:F5229" si="4860">VLOOKUP(D:D,trade,3,FALSE)</f>
        <v>EL</v>
      </c>
      <c r="G5166" s="533" t="s">
        <v>2725</v>
      </c>
      <c r="H5166" s="533">
        <v>1049</v>
      </c>
      <c r="I5166" s="533" t="str">
        <f t="shared" ref="I5166:J5166" si="4861">I5164</f>
        <v>Type SC-01</v>
      </c>
      <c r="J5166" s="533" t="str">
        <f t="shared" si="4861"/>
        <v>Type SC-01</v>
      </c>
      <c r="K5166" s="139" t="s">
        <v>849</v>
      </c>
      <c r="L5166" s="139"/>
      <c r="M5166" s="139"/>
      <c r="N5166" s="139"/>
      <c r="O5166" s="139"/>
      <c r="P5166" s="139"/>
      <c r="Q5166" s="139"/>
    </row>
    <row r="5167" spans="1:18" ht="15.75">
      <c r="A5167" s="533" t="s">
        <v>2784</v>
      </c>
      <c r="B5167" s="533">
        <v>26</v>
      </c>
      <c r="C5167" s="533" t="s">
        <v>850</v>
      </c>
      <c r="D5167" s="572" t="s">
        <v>2271</v>
      </c>
      <c r="E5167" s="571" t="s">
        <v>1278</v>
      </c>
      <c r="F5167" s="533" t="str">
        <f t="shared" si="4860"/>
        <v>EL</v>
      </c>
      <c r="G5167" s="533" t="s">
        <v>2725</v>
      </c>
      <c r="H5167" s="533">
        <v>1050</v>
      </c>
      <c r="I5167" s="533" t="str">
        <f t="shared" ref="I5167:J5167" si="4862">I5165</f>
        <v>Solar Collectors</v>
      </c>
      <c r="J5167" s="533" t="str">
        <f t="shared" si="4862"/>
        <v>Solar Collectors</v>
      </c>
      <c r="K5167" s="139" t="s">
        <v>850</v>
      </c>
      <c r="L5167" s="139"/>
      <c r="M5167" s="139"/>
      <c r="N5167" s="139"/>
      <c r="O5167" s="139"/>
      <c r="P5167" s="139"/>
      <c r="Q5167" s="139"/>
    </row>
    <row r="5168" spans="1:18" ht="15.75">
      <c r="A5168" s="533" t="s">
        <v>2784</v>
      </c>
      <c r="B5168" s="533">
        <v>26</v>
      </c>
      <c r="C5168" s="533" t="s">
        <v>850</v>
      </c>
      <c r="D5168" s="572" t="s">
        <v>2271</v>
      </c>
      <c r="E5168" s="571" t="s">
        <v>1278</v>
      </c>
      <c r="F5168" s="533" t="str">
        <f t="shared" si="4860"/>
        <v>EL</v>
      </c>
      <c r="G5168" s="533" t="s">
        <v>2725</v>
      </c>
      <c r="H5168" s="533">
        <v>1051</v>
      </c>
      <c r="I5168" s="533" t="str">
        <f t="shared" ref="I5168:J5168" si="4863">I5166</f>
        <v>Type SC-01</v>
      </c>
      <c r="J5168" s="533" t="str">
        <f t="shared" si="4863"/>
        <v>Type SC-01</v>
      </c>
      <c r="K5168" s="104" t="s">
        <v>2</v>
      </c>
      <c r="L5168" s="104" t="s">
        <v>25</v>
      </c>
      <c r="M5168" s="139" t="s">
        <v>4</v>
      </c>
      <c r="N5168" s="145" t="s">
        <v>5</v>
      </c>
      <c r="O5168" s="145" t="s">
        <v>6</v>
      </c>
      <c r="P5168" s="145" t="s">
        <v>7</v>
      </c>
      <c r="Q5168" s="145"/>
    </row>
    <row r="5169" spans="1:18" ht="15.75">
      <c r="A5169" s="533" t="s">
        <v>2784</v>
      </c>
      <c r="B5169" s="533">
        <v>26</v>
      </c>
      <c r="C5169" s="533" t="s">
        <v>850</v>
      </c>
      <c r="D5169" s="572" t="s">
        <v>2271</v>
      </c>
      <c r="E5169" s="571" t="s">
        <v>1278</v>
      </c>
      <c r="F5169" s="533" t="str">
        <f t="shared" si="4860"/>
        <v>EL</v>
      </c>
      <c r="G5169" s="533" t="s">
        <v>2725</v>
      </c>
      <c r="H5169" s="533">
        <v>1052</v>
      </c>
      <c r="I5169" s="533" t="str">
        <f t="shared" ref="I5169:J5169" si="4864">I5167</f>
        <v>Solar Collectors</v>
      </c>
      <c r="J5169" s="533" t="str">
        <f t="shared" si="4864"/>
        <v>Solar Collectors</v>
      </c>
      <c r="K5169" s="104"/>
      <c r="L5169" s="104"/>
      <c r="M5169" s="139"/>
      <c r="N5169" s="156"/>
      <c r="O5169" s="496"/>
      <c r="P5169" s="145" t="s">
        <v>8</v>
      </c>
      <c r="Q5169" s="145"/>
    </row>
    <row r="5170" spans="1:18" ht="15.75">
      <c r="A5170" s="533" t="s">
        <v>2784</v>
      </c>
      <c r="B5170" s="533">
        <v>26</v>
      </c>
      <c r="C5170" s="533" t="s">
        <v>850</v>
      </c>
      <c r="D5170" s="572" t="s">
        <v>2271</v>
      </c>
      <c r="E5170" s="571" t="s">
        <v>1278</v>
      </c>
      <c r="F5170" s="533" t="str">
        <f t="shared" si="4860"/>
        <v>EL</v>
      </c>
      <c r="G5170" s="533" t="s">
        <v>2725</v>
      </c>
      <c r="H5170" s="533">
        <v>1053</v>
      </c>
      <c r="I5170" s="533" t="str">
        <f t="shared" ref="I5170" si="4865">L5170</f>
        <v>General</v>
      </c>
      <c r="J5170" s="533" t="str">
        <f t="shared" ref="J5170" si="4866">L5170</f>
        <v>General</v>
      </c>
      <c r="K5170" s="104"/>
      <c r="L5170" s="104" t="s">
        <v>851</v>
      </c>
      <c r="M5170" s="139"/>
      <c r="N5170" s="156"/>
      <c r="O5170" s="496"/>
      <c r="P5170" s="145"/>
      <c r="Q5170" s="145"/>
    </row>
    <row r="5171" spans="1:18" ht="15.75">
      <c r="A5171" s="533" t="s">
        <v>2784</v>
      </c>
      <c r="B5171" s="533">
        <v>26</v>
      </c>
      <c r="C5171" s="533" t="s">
        <v>850</v>
      </c>
      <c r="D5171" s="572" t="s">
        <v>2271</v>
      </c>
      <c r="E5171" s="571" t="s">
        <v>1278</v>
      </c>
      <c r="F5171" s="533" t="str">
        <f t="shared" si="4860"/>
        <v>EL</v>
      </c>
      <c r="G5171" s="533" t="s">
        <v>2722</v>
      </c>
      <c r="H5171" s="533">
        <v>1054</v>
      </c>
      <c r="I5171" s="533" t="str">
        <f>I5169</f>
        <v>Solar Collectors</v>
      </c>
      <c r="J5171" s="533" t="str">
        <f>J5169</f>
        <v>Solar Collectors</v>
      </c>
      <c r="K5171" s="106" t="s">
        <v>13</v>
      </c>
      <c r="L5171" s="138" t="s">
        <v>1078</v>
      </c>
      <c r="M5171" s="138">
        <v>1</v>
      </c>
      <c r="N5171" s="155" t="s">
        <v>2</v>
      </c>
      <c r="O5171" s="302">
        <v>3125</v>
      </c>
      <c r="P5171" s="143">
        <v>3125</v>
      </c>
      <c r="Q5171" s="25">
        <f>O5171</f>
        <v>3125</v>
      </c>
      <c r="R5171" s="729">
        <f>P5171</f>
        <v>3125</v>
      </c>
    </row>
    <row r="5172" spans="1:18" ht="15.75">
      <c r="A5172" s="533" t="s">
        <v>2784</v>
      </c>
      <c r="B5172" s="533">
        <v>26</v>
      </c>
      <c r="C5172" s="533" t="s">
        <v>850</v>
      </c>
      <c r="D5172" s="572" t="s">
        <v>2271</v>
      </c>
      <c r="E5172" s="571" t="s">
        <v>1278</v>
      </c>
      <c r="F5172" s="533" t="str">
        <f t="shared" si="4860"/>
        <v>EL</v>
      </c>
      <c r="G5172" s="533" t="s">
        <v>2725</v>
      </c>
      <c r="H5172" s="533">
        <v>1055</v>
      </c>
      <c r="I5172" s="533" t="str">
        <f t="shared" ref="I5172:I5173" si="4867">L5172</f>
        <v>260519 - CONDUCTORS AND CABLES</v>
      </c>
      <c r="J5172" s="533" t="str">
        <f t="shared" ref="J5172:J5173" si="4868">L5172</f>
        <v>260519 - CONDUCTORS AND CABLES</v>
      </c>
      <c r="K5172" s="106"/>
      <c r="L5172" s="106" t="s">
        <v>852</v>
      </c>
      <c r="M5172" s="139"/>
      <c r="N5172" s="155"/>
      <c r="O5172" s="302">
        <v>0</v>
      </c>
      <c r="P5172" s="143"/>
      <c r="Q5172" s="143"/>
    </row>
    <row r="5173" spans="1:18" ht="16.5" thickBot="1">
      <c r="A5173" s="533" t="s">
        <v>2784</v>
      </c>
      <c r="B5173" s="533">
        <v>26</v>
      </c>
      <c r="C5173" s="533" t="s">
        <v>850</v>
      </c>
      <c r="D5173" s="572" t="s">
        <v>2271</v>
      </c>
      <c r="E5173" s="571" t="str">
        <f t="shared" ref="E5173:E5193" si="4869">E5172</f>
        <v xml:space="preserve"> CONDUCTORS AND CABLES</v>
      </c>
      <c r="F5173" s="533" t="str">
        <f t="shared" si="4860"/>
        <v>EL</v>
      </c>
      <c r="G5173" s="533" t="s">
        <v>2725</v>
      </c>
      <c r="H5173" s="533">
        <v>1056</v>
      </c>
      <c r="I5173" s="533" t="str">
        <f t="shared" si="4867"/>
        <v>Single core, copper conductor, PVC insulated, (grounding cables), unarmoured; 0.6/1 kV</v>
      </c>
      <c r="J5173" s="533" t="str">
        <f t="shared" si="4868"/>
        <v>Single core, copper conductor, PVC insulated, (grounding cables), unarmoured; 0.6/1 kV</v>
      </c>
      <c r="K5173" s="106"/>
      <c r="L5173" s="106" t="s">
        <v>853</v>
      </c>
      <c r="M5173" s="139"/>
      <c r="N5173" s="155"/>
      <c r="O5173" s="302">
        <v>0</v>
      </c>
      <c r="P5173" s="143"/>
      <c r="Q5173" s="143"/>
    </row>
    <row r="5174" spans="1:18" ht="15.75">
      <c r="A5174" s="533" t="s">
        <v>2784</v>
      </c>
      <c r="B5174" s="533">
        <v>26</v>
      </c>
      <c r="C5174" s="533" t="s">
        <v>850</v>
      </c>
      <c r="D5174" s="572" t="s">
        <v>2271</v>
      </c>
      <c r="E5174" s="571" t="str">
        <f t="shared" si="4869"/>
        <v xml:space="preserve"> CONDUCTORS AND CABLES</v>
      </c>
      <c r="F5174" s="533" t="str">
        <f t="shared" si="4860"/>
        <v>EL</v>
      </c>
      <c r="G5174" s="533" t="s">
        <v>2722</v>
      </c>
      <c r="H5174" s="533">
        <v>1057</v>
      </c>
      <c r="I5174" s="533" t="str">
        <f t="shared" ref="I5174:J5174" si="4870">I5172</f>
        <v>260519 - CONDUCTORS AND CABLES</v>
      </c>
      <c r="J5174" s="533" t="str">
        <f t="shared" si="4870"/>
        <v>260519 - CONDUCTORS AND CABLES</v>
      </c>
      <c r="K5174" s="106" t="s">
        <v>15</v>
      </c>
      <c r="L5174" s="106" t="s">
        <v>854</v>
      </c>
      <c r="M5174" s="138">
        <v>15</v>
      </c>
      <c r="N5174" s="498" t="s">
        <v>95</v>
      </c>
      <c r="O5174" s="302">
        <v>3</v>
      </c>
      <c r="P5174" s="143">
        <v>45</v>
      </c>
      <c r="Q5174" s="25">
        <f t="shared" ref="Q5174:Q5182" si="4871">O5174</f>
        <v>3</v>
      </c>
      <c r="R5174" s="729">
        <f t="shared" ref="R5174:R5182" si="4872">P5174</f>
        <v>45</v>
      </c>
    </row>
    <row r="5175" spans="1:18" ht="15.75">
      <c r="A5175" s="533" t="s">
        <v>2784</v>
      </c>
      <c r="B5175" s="533">
        <v>26</v>
      </c>
      <c r="C5175" s="533" t="s">
        <v>850</v>
      </c>
      <c r="D5175" s="572" t="s">
        <v>2271</v>
      </c>
      <c r="E5175" s="571" t="str">
        <f t="shared" si="4869"/>
        <v xml:space="preserve"> CONDUCTORS AND CABLES</v>
      </c>
      <c r="F5175" s="533" t="str">
        <f t="shared" si="4860"/>
        <v>EL</v>
      </c>
      <c r="G5175" s="533" t="s">
        <v>2722</v>
      </c>
      <c r="H5175" s="533">
        <v>1058</v>
      </c>
      <c r="I5175" s="533" t="str">
        <f t="shared" ref="I5175:J5175" si="4873">I5173</f>
        <v>Single core, copper conductor, PVC insulated, (grounding cables), unarmoured; 0.6/1 kV</v>
      </c>
      <c r="J5175" s="533" t="str">
        <f t="shared" si="4873"/>
        <v>Single core, copper conductor, PVC insulated, (grounding cables), unarmoured; 0.6/1 kV</v>
      </c>
      <c r="K5175" s="106" t="s">
        <v>17</v>
      </c>
      <c r="L5175" s="106" t="s">
        <v>855</v>
      </c>
      <c r="M5175" s="138">
        <v>200</v>
      </c>
      <c r="N5175" s="499" t="s">
        <v>95</v>
      </c>
      <c r="O5175" s="302">
        <v>4</v>
      </c>
      <c r="P5175" s="143">
        <v>800</v>
      </c>
      <c r="Q5175" s="25">
        <f t="shared" si="4871"/>
        <v>4</v>
      </c>
      <c r="R5175" s="729">
        <f t="shared" si="4872"/>
        <v>800</v>
      </c>
    </row>
    <row r="5176" spans="1:18" ht="15.75">
      <c r="A5176" s="533" t="s">
        <v>2784</v>
      </c>
      <c r="B5176" s="533">
        <v>26</v>
      </c>
      <c r="C5176" s="533" t="s">
        <v>850</v>
      </c>
      <c r="D5176" s="572" t="s">
        <v>2271</v>
      </c>
      <c r="E5176" s="571" t="str">
        <f t="shared" si="4869"/>
        <v xml:space="preserve"> CONDUCTORS AND CABLES</v>
      </c>
      <c r="F5176" s="533" t="str">
        <f t="shared" si="4860"/>
        <v>EL</v>
      </c>
      <c r="G5176" s="533" t="s">
        <v>2722</v>
      </c>
      <c r="H5176" s="533">
        <v>1059</v>
      </c>
      <c r="I5176" s="533" t="str">
        <f t="shared" ref="I5176:J5176" si="4874">I5174</f>
        <v>260519 - CONDUCTORS AND CABLES</v>
      </c>
      <c r="J5176" s="533" t="str">
        <f t="shared" si="4874"/>
        <v>260519 - CONDUCTORS AND CABLES</v>
      </c>
      <c r="K5176" s="106" t="s">
        <v>19</v>
      </c>
      <c r="L5176" s="106" t="s">
        <v>856</v>
      </c>
      <c r="M5176" s="138">
        <v>200</v>
      </c>
      <c r="N5176" s="499" t="s">
        <v>95</v>
      </c>
      <c r="O5176" s="302">
        <v>5</v>
      </c>
      <c r="P5176" s="143">
        <v>1000</v>
      </c>
      <c r="Q5176" s="25">
        <f t="shared" si="4871"/>
        <v>5</v>
      </c>
      <c r="R5176" s="729">
        <f t="shared" si="4872"/>
        <v>1000</v>
      </c>
    </row>
    <row r="5177" spans="1:18" ht="15.75">
      <c r="A5177" s="533" t="s">
        <v>2784</v>
      </c>
      <c r="B5177" s="533">
        <v>26</v>
      </c>
      <c r="C5177" s="533" t="s">
        <v>850</v>
      </c>
      <c r="D5177" s="572" t="s">
        <v>2271</v>
      </c>
      <c r="E5177" s="571" t="str">
        <f t="shared" si="4869"/>
        <v xml:space="preserve"> CONDUCTORS AND CABLES</v>
      </c>
      <c r="F5177" s="533" t="str">
        <f t="shared" si="4860"/>
        <v>EL</v>
      </c>
      <c r="G5177" s="533" t="s">
        <v>2722</v>
      </c>
      <c r="H5177" s="533">
        <v>1060</v>
      </c>
      <c r="I5177" s="533" t="str">
        <f t="shared" ref="I5177:J5177" si="4875">I5175</f>
        <v>Single core, copper conductor, PVC insulated, (grounding cables), unarmoured; 0.6/1 kV</v>
      </c>
      <c r="J5177" s="533" t="str">
        <f t="shared" si="4875"/>
        <v>Single core, copper conductor, PVC insulated, (grounding cables), unarmoured; 0.6/1 kV</v>
      </c>
      <c r="K5177" s="106" t="s">
        <v>20</v>
      </c>
      <c r="L5177" s="106" t="s">
        <v>857</v>
      </c>
      <c r="M5177" s="138">
        <v>100</v>
      </c>
      <c r="N5177" s="499" t="s">
        <v>95</v>
      </c>
      <c r="O5177" s="302">
        <v>7</v>
      </c>
      <c r="P5177" s="143">
        <v>700</v>
      </c>
      <c r="Q5177" s="25">
        <f t="shared" si="4871"/>
        <v>7</v>
      </c>
      <c r="R5177" s="729">
        <f t="shared" si="4872"/>
        <v>700</v>
      </c>
    </row>
    <row r="5178" spans="1:18" ht="15.75">
      <c r="A5178" s="533" t="s">
        <v>2784</v>
      </c>
      <c r="B5178" s="533">
        <v>26</v>
      </c>
      <c r="C5178" s="533" t="s">
        <v>850</v>
      </c>
      <c r="D5178" s="572" t="s">
        <v>2271</v>
      </c>
      <c r="E5178" s="571" t="str">
        <f t="shared" si="4869"/>
        <v xml:space="preserve"> CONDUCTORS AND CABLES</v>
      </c>
      <c r="F5178" s="533" t="str">
        <f t="shared" si="4860"/>
        <v>EL</v>
      </c>
      <c r="G5178" s="533" t="s">
        <v>2722</v>
      </c>
      <c r="H5178" s="533">
        <v>1061</v>
      </c>
      <c r="I5178" s="533" t="str">
        <f t="shared" ref="I5178:J5178" si="4876">I5176</f>
        <v>260519 - CONDUCTORS AND CABLES</v>
      </c>
      <c r="J5178" s="533" t="str">
        <f t="shared" si="4876"/>
        <v>260519 - CONDUCTORS AND CABLES</v>
      </c>
      <c r="K5178" s="106" t="s">
        <v>21</v>
      </c>
      <c r="L5178" s="106" t="s">
        <v>858</v>
      </c>
      <c r="M5178" s="138">
        <v>30</v>
      </c>
      <c r="N5178" s="499" t="s">
        <v>95</v>
      </c>
      <c r="O5178" s="302">
        <v>8</v>
      </c>
      <c r="P5178" s="143">
        <v>240</v>
      </c>
      <c r="Q5178" s="25">
        <f t="shared" si="4871"/>
        <v>8</v>
      </c>
      <c r="R5178" s="729">
        <f t="shared" si="4872"/>
        <v>240</v>
      </c>
    </row>
    <row r="5179" spans="1:18" ht="15.75">
      <c r="A5179" s="533" t="s">
        <v>2784</v>
      </c>
      <c r="B5179" s="533">
        <v>26</v>
      </c>
      <c r="C5179" s="533" t="s">
        <v>850</v>
      </c>
      <c r="D5179" s="572" t="s">
        <v>2271</v>
      </c>
      <c r="E5179" s="571" t="str">
        <f t="shared" si="4869"/>
        <v xml:space="preserve"> CONDUCTORS AND CABLES</v>
      </c>
      <c r="F5179" s="533" t="str">
        <f t="shared" si="4860"/>
        <v>EL</v>
      </c>
      <c r="G5179" s="533" t="s">
        <v>2722</v>
      </c>
      <c r="H5179" s="533">
        <v>1062</v>
      </c>
      <c r="I5179" s="533" t="str">
        <f t="shared" ref="I5179:J5179" si="4877">I5177</f>
        <v>Single core, copper conductor, PVC insulated, (grounding cables), unarmoured; 0.6/1 kV</v>
      </c>
      <c r="J5179" s="533" t="str">
        <f t="shared" si="4877"/>
        <v>Single core, copper conductor, PVC insulated, (grounding cables), unarmoured; 0.6/1 kV</v>
      </c>
      <c r="K5179" s="106" t="s">
        <v>45</v>
      </c>
      <c r="L5179" s="106" t="s">
        <v>859</v>
      </c>
      <c r="M5179" s="138">
        <v>120</v>
      </c>
      <c r="N5179" s="499" t="s">
        <v>95</v>
      </c>
      <c r="O5179" s="302">
        <v>9</v>
      </c>
      <c r="P5179" s="143">
        <v>1080</v>
      </c>
      <c r="Q5179" s="25">
        <f t="shared" si="4871"/>
        <v>9</v>
      </c>
      <c r="R5179" s="729">
        <f t="shared" si="4872"/>
        <v>1080</v>
      </c>
    </row>
    <row r="5180" spans="1:18" ht="15.75">
      <c r="A5180" s="533" t="s">
        <v>2784</v>
      </c>
      <c r="B5180" s="533">
        <v>26</v>
      </c>
      <c r="C5180" s="533" t="s">
        <v>850</v>
      </c>
      <c r="D5180" s="572" t="s">
        <v>2271</v>
      </c>
      <c r="E5180" s="571" t="str">
        <f t="shared" si="4869"/>
        <v xml:space="preserve"> CONDUCTORS AND CABLES</v>
      </c>
      <c r="F5180" s="533" t="str">
        <f t="shared" si="4860"/>
        <v>EL</v>
      </c>
      <c r="G5180" s="533" t="s">
        <v>2722</v>
      </c>
      <c r="H5180" s="533">
        <v>1063</v>
      </c>
      <c r="I5180" s="533" t="str">
        <f t="shared" ref="I5180:J5180" si="4878">I5178</f>
        <v>260519 - CONDUCTORS AND CABLES</v>
      </c>
      <c r="J5180" s="533" t="str">
        <f t="shared" si="4878"/>
        <v>260519 - CONDUCTORS AND CABLES</v>
      </c>
      <c r="K5180" s="106" t="s">
        <v>48</v>
      </c>
      <c r="L5180" s="106" t="s">
        <v>860</v>
      </c>
      <c r="M5180" s="138">
        <v>100</v>
      </c>
      <c r="N5180" s="499" t="s">
        <v>95</v>
      </c>
      <c r="O5180" s="302">
        <v>15</v>
      </c>
      <c r="P5180" s="143">
        <v>1500</v>
      </c>
      <c r="Q5180" s="25">
        <f t="shared" si="4871"/>
        <v>15</v>
      </c>
      <c r="R5180" s="729">
        <f t="shared" si="4872"/>
        <v>1500</v>
      </c>
    </row>
    <row r="5181" spans="1:18" ht="15.75">
      <c r="A5181" s="533" t="s">
        <v>2784</v>
      </c>
      <c r="B5181" s="533">
        <v>26</v>
      </c>
      <c r="C5181" s="533" t="s">
        <v>850</v>
      </c>
      <c r="D5181" s="572" t="s">
        <v>2271</v>
      </c>
      <c r="E5181" s="571" t="str">
        <f t="shared" si="4869"/>
        <v xml:space="preserve"> CONDUCTORS AND CABLES</v>
      </c>
      <c r="F5181" s="533" t="str">
        <f t="shared" si="4860"/>
        <v>EL</v>
      </c>
      <c r="G5181" s="533" t="s">
        <v>2722</v>
      </c>
      <c r="H5181" s="533">
        <v>1064</v>
      </c>
      <c r="I5181" s="533" t="str">
        <f t="shared" ref="I5181:J5181" si="4879">I5179</f>
        <v>Single core, copper conductor, PVC insulated, (grounding cables), unarmoured; 0.6/1 kV</v>
      </c>
      <c r="J5181" s="533" t="str">
        <f t="shared" si="4879"/>
        <v>Single core, copper conductor, PVC insulated, (grounding cables), unarmoured; 0.6/1 kV</v>
      </c>
      <c r="K5181" s="106" t="s">
        <v>50</v>
      </c>
      <c r="L5181" s="106" t="s">
        <v>861</v>
      </c>
      <c r="M5181" s="138">
        <v>115</v>
      </c>
      <c r="N5181" s="499" t="s">
        <v>95</v>
      </c>
      <c r="O5181" s="302">
        <v>18</v>
      </c>
      <c r="P5181" s="143">
        <v>2070</v>
      </c>
      <c r="Q5181" s="25">
        <f t="shared" si="4871"/>
        <v>18</v>
      </c>
      <c r="R5181" s="729">
        <f t="shared" si="4872"/>
        <v>2070</v>
      </c>
    </row>
    <row r="5182" spans="1:18" ht="16.5" thickBot="1">
      <c r="A5182" s="533" t="s">
        <v>2784</v>
      </c>
      <c r="B5182" s="533">
        <v>26</v>
      </c>
      <c r="C5182" s="533" t="s">
        <v>850</v>
      </c>
      <c r="D5182" s="572" t="s">
        <v>2271</v>
      </c>
      <c r="E5182" s="571" t="str">
        <f t="shared" si="4869"/>
        <v xml:space="preserve"> CONDUCTORS AND CABLES</v>
      </c>
      <c r="F5182" s="533" t="str">
        <f t="shared" si="4860"/>
        <v>EL</v>
      </c>
      <c r="G5182" s="533" t="s">
        <v>2722</v>
      </c>
      <c r="H5182" s="533">
        <v>1065</v>
      </c>
      <c r="I5182" s="533" t="str">
        <f t="shared" ref="I5182:J5182" si="4880">I5180</f>
        <v>260519 - CONDUCTORS AND CABLES</v>
      </c>
      <c r="J5182" s="533" t="str">
        <f t="shared" si="4880"/>
        <v>260519 - CONDUCTORS AND CABLES</v>
      </c>
      <c r="K5182" s="106" t="s">
        <v>76</v>
      </c>
      <c r="L5182" s="106" t="s">
        <v>862</v>
      </c>
      <c r="M5182" s="138">
        <v>65</v>
      </c>
      <c r="N5182" s="500" t="s">
        <v>95</v>
      </c>
      <c r="O5182" s="302">
        <v>28</v>
      </c>
      <c r="P5182" s="143">
        <v>1820</v>
      </c>
      <c r="Q5182" s="25">
        <f t="shared" si="4871"/>
        <v>28</v>
      </c>
      <c r="R5182" s="729">
        <f t="shared" si="4872"/>
        <v>1820</v>
      </c>
    </row>
    <row r="5183" spans="1:18" ht="16.5" thickBot="1">
      <c r="A5183" s="533" t="s">
        <v>2784</v>
      </c>
      <c r="B5183" s="533">
        <v>26</v>
      </c>
      <c r="C5183" s="533" t="s">
        <v>850</v>
      </c>
      <c r="D5183" s="572" t="s">
        <v>2271</v>
      </c>
      <c r="E5183" s="571" t="str">
        <f t="shared" si="4869"/>
        <v xml:space="preserve"> CONDUCTORS AND CABLES</v>
      </c>
      <c r="F5183" s="533" t="str">
        <f t="shared" si="4860"/>
        <v>EL</v>
      </c>
      <c r="G5183" s="533" t="s">
        <v>2725</v>
      </c>
      <c r="H5183" s="533">
        <v>1066</v>
      </c>
      <c r="I5183" s="533" t="str">
        <f>L5183</f>
        <v>Multi core, copper conductor, XLPE insulated, PVC sheathed feeder cables; unarmoured; 0.6/1 kV</v>
      </c>
      <c r="J5183" s="533" t="str">
        <f>L5183</f>
        <v>Multi core, copper conductor, XLPE insulated, PVC sheathed feeder cables; unarmoured; 0.6/1 kV</v>
      </c>
      <c r="K5183" s="106"/>
      <c r="L5183" s="106" t="s">
        <v>863</v>
      </c>
      <c r="M5183" s="139"/>
      <c r="N5183" s="155"/>
      <c r="O5183" s="302">
        <v>0</v>
      </c>
      <c r="P5183" s="143"/>
      <c r="Q5183" s="143"/>
    </row>
    <row r="5184" spans="1:18" ht="15.75">
      <c r="A5184" s="533" t="s">
        <v>2784</v>
      </c>
      <c r="B5184" s="533">
        <v>26</v>
      </c>
      <c r="C5184" s="533" t="s">
        <v>850</v>
      </c>
      <c r="D5184" s="572" t="s">
        <v>2271</v>
      </c>
      <c r="E5184" s="571" t="str">
        <f t="shared" si="4869"/>
        <v xml:space="preserve"> CONDUCTORS AND CABLES</v>
      </c>
      <c r="F5184" s="533" t="str">
        <f t="shared" si="4860"/>
        <v>EL</v>
      </c>
      <c r="G5184" s="533" t="s">
        <v>2722</v>
      </c>
      <c r="H5184" s="533">
        <v>1067</v>
      </c>
      <c r="I5184" s="533" t="str">
        <f t="shared" ref="I5184:J5184" si="4881">I5182</f>
        <v>260519 - CONDUCTORS AND CABLES</v>
      </c>
      <c r="J5184" s="533" t="str">
        <f t="shared" si="4881"/>
        <v>260519 - CONDUCTORS AND CABLES</v>
      </c>
      <c r="K5184" s="106" t="s">
        <v>13</v>
      </c>
      <c r="L5184" s="106" t="s">
        <v>864</v>
      </c>
      <c r="M5184" s="138">
        <v>15</v>
      </c>
      <c r="N5184" s="498" t="s">
        <v>95</v>
      </c>
      <c r="O5184" s="302">
        <v>12</v>
      </c>
      <c r="P5184" s="143">
        <v>180</v>
      </c>
      <c r="Q5184" s="25">
        <f t="shared" ref="Q5184:Q5191" si="4882">O5184</f>
        <v>12</v>
      </c>
      <c r="R5184" s="729">
        <f t="shared" ref="R5184:R5191" si="4883">P5184</f>
        <v>180</v>
      </c>
    </row>
    <row r="5185" spans="1:18" ht="15.75">
      <c r="A5185" s="533" t="s">
        <v>2784</v>
      </c>
      <c r="B5185" s="533">
        <v>26</v>
      </c>
      <c r="C5185" s="533" t="s">
        <v>850</v>
      </c>
      <c r="D5185" s="572" t="s">
        <v>2271</v>
      </c>
      <c r="E5185" s="571" t="str">
        <f t="shared" si="4869"/>
        <v xml:space="preserve"> CONDUCTORS AND CABLES</v>
      </c>
      <c r="F5185" s="533" t="str">
        <f t="shared" si="4860"/>
        <v>EL</v>
      </c>
      <c r="G5185" s="533" t="s">
        <v>2722</v>
      </c>
      <c r="H5185" s="533">
        <v>1068</v>
      </c>
      <c r="I5185" s="533" t="str">
        <f t="shared" ref="I5185:J5185" si="4884">I5183</f>
        <v>Multi core, copper conductor, XLPE insulated, PVC sheathed feeder cables; unarmoured; 0.6/1 kV</v>
      </c>
      <c r="J5185" s="533" t="str">
        <f t="shared" si="4884"/>
        <v>Multi core, copper conductor, XLPE insulated, PVC sheathed feeder cables; unarmoured; 0.6/1 kV</v>
      </c>
      <c r="K5185" s="106" t="s">
        <v>15</v>
      </c>
      <c r="L5185" s="106" t="s">
        <v>865</v>
      </c>
      <c r="M5185" s="138">
        <v>200</v>
      </c>
      <c r="N5185" s="499" t="s">
        <v>95</v>
      </c>
      <c r="O5185" s="302">
        <v>14</v>
      </c>
      <c r="P5185" s="143">
        <v>2800</v>
      </c>
      <c r="Q5185" s="25">
        <f t="shared" si="4882"/>
        <v>14</v>
      </c>
      <c r="R5185" s="729">
        <f t="shared" si="4883"/>
        <v>2800</v>
      </c>
    </row>
    <row r="5186" spans="1:18" ht="15.75">
      <c r="A5186" s="533" t="s">
        <v>2784</v>
      </c>
      <c r="B5186" s="533">
        <v>26</v>
      </c>
      <c r="C5186" s="533" t="s">
        <v>850</v>
      </c>
      <c r="D5186" s="572" t="s">
        <v>2271</v>
      </c>
      <c r="E5186" s="571" t="str">
        <f t="shared" si="4869"/>
        <v xml:space="preserve"> CONDUCTORS AND CABLES</v>
      </c>
      <c r="F5186" s="533" t="str">
        <f t="shared" si="4860"/>
        <v>EL</v>
      </c>
      <c r="G5186" s="533" t="s">
        <v>2722</v>
      </c>
      <c r="H5186" s="533">
        <v>1069</v>
      </c>
      <c r="I5186" s="533" t="str">
        <f t="shared" ref="I5186:J5186" si="4885">I5184</f>
        <v>260519 - CONDUCTORS AND CABLES</v>
      </c>
      <c r="J5186" s="533" t="str">
        <f t="shared" si="4885"/>
        <v>260519 - CONDUCTORS AND CABLES</v>
      </c>
      <c r="K5186" s="106" t="s">
        <v>17</v>
      </c>
      <c r="L5186" s="106" t="s">
        <v>866</v>
      </c>
      <c r="M5186" s="138">
        <v>200</v>
      </c>
      <c r="N5186" s="499" t="s">
        <v>95</v>
      </c>
      <c r="O5186" s="302">
        <v>18</v>
      </c>
      <c r="P5186" s="143">
        <v>3600</v>
      </c>
      <c r="Q5186" s="25">
        <f t="shared" si="4882"/>
        <v>18</v>
      </c>
      <c r="R5186" s="729">
        <f t="shared" si="4883"/>
        <v>3600</v>
      </c>
    </row>
    <row r="5187" spans="1:18" ht="15.75">
      <c r="A5187" s="533" t="s">
        <v>2784</v>
      </c>
      <c r="B5187" s="533">
        <v>26</v>
      </c>
      <c r="C5187" s="533" t="s">
        <v>850</v>
      </c>
      <c r="D5187" s="572" t="s">
        <v>2271</v>
      </c>
      <c r="E5187" s="571" t="str">
        <f t="shared" si="4869"/>
        <v xml:space="preserve"> CONDUCTORS AND CABLES</v>
      </c>
      <c r="F5187" s="533" t="str">
        <f t="shared" si="4860"/>
        <v>EL</v>
      </c>
      <c r="G5187" s="533" t="s">
        <v>2722</v>
      </c>
      <c r="H5187" s="533">
        <v>1070</v>
      </c>
      <c r="I5187" s="533" t="str">
        <f t="shared" ref="I5187:J5187" si="4886">I5185</f>
        <v>Multi core, copper conductor, XLPE insulated, PVC sheathed feeder cables; unarmoured; 0.6/1 kV</v>
      </c>
      <c r="J5187" s="533" t="str">
        <f t="shared" si="4886"/>
        <v>Multi core, copper conductor, XLPE insulated, PVC sheathed feeder cables; unarmoured; 0.6/1 kV</v>
      </c>
      <c r="K5187" s="106" t="s">
        <v>19</v>
      </c>
      <c r="L5187" s="106" t="s">
        <v>867</v>
      </c>
      <c r="M5187" s="138">
        <v>80</v>
      </c>
      <c r="N5187" s="499" t="s">
        <v>95</v>
      </c>
      <c r="O5187" s="302">
        <v>22</v>
      </c>
      <c r="P5187" s="143">
        <v>1760</v>
      </c>
      <c r="Q5187" s="25">
        <f t="shared" si="4882"/>
        <v>22</v>
      </c>
      <c r="R5187" s="729">
        <f t="shared" si="4883"/>
        <v>1760</v>
      </c>
    </row>
    <row r="5188" spans="1:18" ht="15.75">
      <c r="A5188" s="533" t="s">
        <v>2784</v>
      </c>
      <c r="B5188" s="533">
        <v>26</v>
      </c>
      <c r="C5188" s="533" t="s">
        <v>850</v>
      </c>
      <c r="D5188" s="572" t="s">
        <v>2271</v>
      </c>
      <c r="E5188" s="571" t="str">
        <f t="shared" si="4869"/>
        <v xml:space="preserve"> CONDUCTORS AND CABLES</v>
      </c>
      <c r="F5188" s="533" t="str">
        <f t="shared" si="4860"/>
        <v>EL</v>
      </c>
      <c r="G5188" s="533" t="s">
        <v>2722</v>
      </c>
      <c r="H5188" s="533">
        <v>1071</v>
      </c>
      <c r="I5188" s="533" t="str">
        <f t="shared" ref="I5188:J5188" si="4887">I5186</f>
        <v>260519 - CONDUCTORS AND CABLES</v>
      </c>
      <c r="J5188" s="533" t="str">
        <f t="shared" si="4887"/>
        <v>260519 - CONDUCTORS AND CABLES</v>
      </c>
      <c r="K5188" s="106" t="s">
        <v>20</v>
      </c>
      <c r="L5188" s="106" t="s">
        <v>868</v>
      </c>
      <c r="M5188" s="138">
        <v>100</v>
      </c>
      <c r="N5188" s="499" t="s">
        <v>95</v>
      </c>
      <c r="O5188" s="302">
        <v>30</v>
      </c>
      <c r="P5188" s="143">
        <v>3000</v>
      </c>
      <c r="Q5188" s="25">
        <f t="shared" si="4882"/>
        <v>30</v>
      </c>
      <c r="R5188" s="729">
        <f t="shared" si="4883"/>
        <v>3000</v>
      </c>
    </row>
    <row r="5189" spans="1:18" ht="15.75">
      <c r="A5189" s="533" t="s">
        <v>2784</v>
      </c>
      <c r="B5189" s="533">
        <v>26</v>
      </c>
      <c r="C5189" s="533" t="s">
        <v>850</v>
      </c>
      <c r="D5189" s="572" t="s">
        <v>2271</v>
      </c>
      <c r="E5189" s="571" t="str">
        <f t="shared" si="4869"/>
        <v xml:space="preserve"> CONDUCTORS AND CABLES</v>
      </c>
      <c r="F5189" s="533" t="str">
        <f t="shared" si="4860"/>
        <v>EL</v>
      </c>
      <c r="G5189" s="533" t="s">
        <v>2722</v>
      </c>
      <c r="H5189" s="533">
        <v>1072</v>
      </c>
      <c r="I5189" s="533" t="str">
        <f t="shared" ref="I5189:J5189" si="4888">I5187</f>
        <v>Multi core, copper conductor, XLPE insulated, PVC sheathed feeder cables; unarmoured; 0.6/1 kV</v>
      </c>
      <c r="J5189" s="533" t="str">
        <f t="shared" si="4888"/>
        <v>Multi core, copper conductor, XLPE insulated, PVC sheathed feeder cables; unarmoured; 0.6/1 kV</v>
      </c>
      <c r="K5189" s="106" t="s">
        <v>21</v>
      </c>
      <c r="L5189" s="106" t="s">
        <v>869</v>
      </c>
      <c r="M5189" s="138">
        <v>180</v>
      </c>
      <c r="N5189" s="499" t="s">
        <v>95</v>
      </c>
      <c r="O5189" s="302">
        <v>62</v>
      </c>
      <c r="P5189" s="143">
        <v>11160</v>
      </c>
      <c r="Q5189" s="25">
        <f t="shared" si="4882"/>
        <v>62</v>
      </c>
      <c r="R5189" s="729">
        <f t="shared" si="4883"/>
        <v>11160</v>
      </c>
    </row>
    <row r="5190" spans="1:18" ht="15.75">
      <c r="A5190" s="533" t="s">
        <v>2784</v>
      </c>
      <c r="B5190" s="533">
        <v>26</v>
      </c>
      <c r="C5190" s="533" t="s">
        <v>850</v>
      </c>
      <c r="D5190" s="572" t="s">
        <v>2271</v>
      </c>
      <c r="E5190" s="571" t="str">
        <f t="shared" si="4869"/>
        <v xml:space="preserve"> CONDUCTORS AND CABLES</v>
      </c>
      <c r="F5190" s="533" t="str">
        <f t="shared" si="4860"/>
        <v>EL</v>
      </c>
      <c r="G5190" s="533" t="s">
        <v>2722</v>
      </c>
      <c r="H5190" s="533">
        <v>1073</v>
      </c>
      <c r="I5190" s="533" t="str">
        <f t="shared" ref="I5190:J5190" si="4889">I5188</f>
        <v>260519 - CONDUCTORS AND CABLES</v>
      </c>
      <c r="J5190" s="533" t="str">
        <f t="shared" si="4889"/>
        <v>260519 - CONDUCTORS AND CABLES</v>
      </c>
      <c r="K5190" s="106" t="s">
        <v>45</v>
      </c>
      <c r="L5190" s="106" t="s">
        <v>870</v>
      </c>
      <c r="M5190" s="138">
        <v>340</v>
      </c>
      <c r="N5190" s="499" t="s">
        <v>95</v>
      </c>
      <c r="O5190" s="302">
        <v>113</v>
      </c>
      <c r="P5190" s="143">
        <v>38420</v>
      </c>
      <c r="Q5190" s="25">
        <f t="shared" si="4882"/>
        <v>113</v>
      </c>
      <c r="R5190" s="729">
        <f t="shared" si="4883"/>
        <v>38420</v>
      </c>
    </row>
    <row r="5191" spans="1:18" ht="16.5" thickBot="1">
      <c r="A5191" s="533" t="s">
        <v>2784</v>
      </c>
      <c r="B5191" s="533">
        <v>26</v>
      </c>
      <c r="C5191" s="533" t="s">
        <v>850</v>
      </c>
      <c r="D5191" s="572" t="s">
        <v>2271</v>
      </c>
      <c r="E5191" s="571" t="str">
        <f t="shared" si="4869"/>
        <v xml:space="preserve"> CONDUCTORS AND CABLES</v>
      </c>
      <c r="F5191" s="533" t="str">
        <f t="shared" si="4860"/>
        <v>EL</v>
      </c>
      <c r="G5191" s="533" t="s">
        <v>2722</v>
      </c>
      <c r="H5191" s="533">
        <v>1074</v>
      </c>
      <c r="I5191" s="533" t="str">
        <f t="shared" ref="I5191:J5191" si="4890">I5189</f>
        <v>Multi core, copper conductor, XLPE insulated, PVC sheathed feeder cables; unarmoured; 0.6/1 kV</v>
      </c>
      <c r="J5191" s="533" t="str">
        <f t="shared" si="4890"/>
        <v>Multi core, copper conductor, XLPE insulated, PVC sheathed feeder cables; unarmoured; 0.6/1 kV</v>
      </c>
      <c r="K5191" s="106" t="s">
        <v>48</v>
      </c>
      <c r="L5191" s="106" t="s">
        <v>871</v>
      </c>
      <c r="M5191" s="138">
        <v>115</v>
      </c>
      <c r="N5191" s="500" t="s">
        <v>95</v>
      </c>
      <c r="O5191" s="302">
        <v>138</v>
      </c>
      <c r="P5191" s="143">
        <v>15870</v>
      </c>
      <c r="Q5191" s="25">
        <f t="shared" si="4882"/>
        <v>138</v>
      </c>
      <c r="R5191" s="729">
        <f t="shared" si="4883"/>
        <v>15870</v>
      </c>
    </row>
    <row r="5192" spans="1:18" ht="15.75">
      <c r="A5192" s="533" t="s">
        <v>2784</v>
      </c>
      <c r="B5192" s="533">
        <v>26</v>
      </c>
      <c r="C5192" s="533" t="s">
        <v>850</v>
      </c>
      <c r="D5192" s="572" t="s">
        <v>2271</v>
      </c>
      <c r="E5192" s="571" t="str">
        <f t="shared" si="4869"/>
        <v xml:space="preserve"> CONDUCTORS AND CABLES</v>
      </c>
      <c r="F5192" s="533" t="str">
        <f t="shared" si="4860"/>
        <v>EL</v>
      </c>
      <c r="G5192" s="533" t="s">
        <v>2725</v>
      </c>
      <c r="H5192" s="533">
        <v>1075</v>
      </c>
      <c r="I5192" s="533" t="str">
        <f>L5192</f>
        <v>FP 400 Fire resistant armoured cables</v>
      </c>
      <c r="J5192" s="533" t="str">
        <f>L5192</f>
        <v>FP 400 Fire resistant armoured cables</v>
      </c>
      <c r="K5192" s="106"/>
      <c r="L5192" s="106" t="s">
        <v>872</v>
      </c>
      <c r="M5192" s="139"/>
      <c r="N5192" s="155"/>
      <c r="O5192" s="302">
        <v>0</v>
      </c>
      <c r="P5192" s="143"/>
      <c r="Q5192" s="143"/>
    </row>
    <row r="5193" spans="1:18" ht="15.75">
      <c r="A5193" s="533" t="s">
        <v>2784</v>
      </c>
      <c r="B5193" s="533">
        <v>26</v>
      </c>
      <c r="C5193" s="533" t="s">
        <v>850</v>
      </c>
      <c r="D5193" s="572" t="s">
        <v>2271</v>
      </c>
      <c r="E5193" s="571" t="str">
        <f t="shared" si="4869"/>
        <v xml:space="preserve"> CONDUCTORS AND CABLES</v>
      </c>
      <c r="F5193" s="533" t="str">
        <f t="shared" si="4860"/>
        <v>EL</v>
      </c>
      <c r="G5193" s="533" t="s">
        <v>2722</v>
      </c>
      <c r="H5193" s="533">
        <v>1076</v>
      </c>
      <c r="I5193" s="533" t="str">
        <f>I5191</f>
        <v>Multi core, copper conductor, XLPE insulated, PVC sheathed feeder cables; unarmoured; 0.6/1 kV</v>
      </c>
      <c r="J5193" s="533" t="str">
        <f>J5191</f>
        <v>Multi core, copper conductor, XLPE insulated, PVC sheathed feeder cables; unarmoured; 0.6/1 kV</v>
      </c>
      <c r="K5193" s="106" t="s">
        <v>50</v>
      </c>
      <c r="L5193" s="106" t="s">
        <v>873</v>
      </c>
      <c r="M5193" s="138">
        <v>25</v>
      </c>
      <c r="N5193" s="155" t="s">
        <v>95</v>
      </c>
      <c r="O5193" s="302">
        <v>44</v>
      </c>
      <c r="P5193" s="143">
        <v>1100</v>
      </c>
      <c r="Q5193" s="25">
        <f>O5193</f>
        <v>44</v>
      </c>
      <c r="R5193" s="729">
        <f>P5193</f>
        <v>1100</v>
      </c>
    </row>
    <row r="5194" spans="1:18" ht="15.75">
      <c r="A5194" s="533" t="s">
        <v>2784</v>
      </c>
      <c r="B5194" s="533">
        <v>26</v>
      </c>
      <c r="C5194" s="533" t="s">
        <v>850</v>
      </c>
      <c r="D5194" s="572" t="s">
        <v>2273</v>
      </c>
      <c r="E5194" s="571" t="s">
        <v>1279</v>
      </c>
      <c r="F5194" s="533" t="str">
        <f t="shared" si="4860"/>
        <v>EL</v>
      </c>
      <c r="G5194" s="533" t="s">
        <v>2725</v>
      </c>
      <c r="H5194" s="533">
        <v>1077</v>
      </c>
      <c r="I5194" s="533" t="str">
        <f t="shared" ref="I5194:I5195" si="4891">L5194</f>
        <v>260526 - GROUNDING AND BONDING FOR ELECTRICAL SYSTEMS</v>
      </c>
      <c r="J5194" s="533" t="str">
        <f t="shared" ref="J5194:J5195" si="4892">L5194</f>
        <v>260526 - GROUNDING AND BONDING FOR ELECTRICAL SYSTEMS</v>
      </c>
      <c r="K5194" s="106"/>
      <c r="L5194" s="106" t="s">
        <v>874</v>
      </c>
      <c r="M5194" s="139"/>
      <c r="N5194" s="155"/>
      <c r="O5194" s="302">
        <v>0</v>
      </c>
      <c r="P5194" s="143"/>
      <c r="Q5194" s="143"/>
    </row>
    <row r="5195" spans="1:18" ht="15.75">
      <c r="A5195" s="533" t="s">
        <v>2784</v>
      </c>
      <c r="B5195" s="533">
        <v>26</v>
      </c>
      <c r="C5195" s="533" t="s">
        <v>850</v>
      </c>
      <c r="D5195" s="572" t="s">
        <v>2273</v>
      </c>
      <c r="E5195" s="571" t="str">
        <f t="shared" ref="E5195:E5199" si="4893">E5194</f>
        <v xml:space="preserve"> GROUNDING AND BONDING FOR ELECTRICAL SYSTEMS</v>
      </c>
      <c r="F5195" s="533" t="str">
        <f t="shared" si="4860"/>
        <v>EL</v>
      </c>
      <c r="G5195" s="533" t="s">
        <v>2725</v>
      </c>
      <c r="H5195" s="533">
        <v>1078</v>
      </c>
      <c r="I5195" s="533" t="str">
        <f t="shared" si="4891"/>
        <v>Type TN-S complete, for</v>
      </c>
      <c r="J5195" s="533" t="str">
        <f t="shared" si="4892"/>
        <v>Type TN-S complete, for</v>
      </c>
      <c r="K5195" s="106"/>
      <c r="L5195" s="106" t="s">
        <v>875</v>
      </c>
      <c r="M5195" s="139"/>
      <c r="N5195" s="155"/>
      <c r="O5195" s="302">
        <v>0</v>
      </c>
      <c r="P5195" s="143"/>
      <c r="Q5195" s="143"/>
    </row>
    <row r="5196" spans="1:18" ht="15.75">
      <c r="A5196" s="533" t="s">
        <v>2784</v>
      </c>
      <c r="B5196" s="533">
        <v>26</v>
      </c>
      <c r="C5196" s="533" t="s">
        <v>850</v>
      </c>
      <c r="D5196" s="572" t="s">
        <v>2273</v>
      </c>
      <c r="E5196" s="571" t="str">
        <f t="shared" si="4893"/>
        <v xml:space="preserve"> GROUNDING AND BONDING FOR ELECTRICAL SYSTEMS</v>
      </c>
      <c r="F5196" s="533" t="str">
        <f t="shared" si="4860"/>
        <v>EL</v>
      </c>
      <c r="G5196" s="533" t="s">
        <v>2722</v>
      </c>
      <c r="H5196" s="533">
        <v>1079</v>
      </c>
      <c r="I5196" s="533" t="str">
        <f t="shared" ref="I5196:J5196" si="4894">I5194</f>
        <v>260526 - GROUNDING AND BONDING FOR ELECTRICAL SYSTEMS</v>
      </c>
      <c r="J5196" s="533" t="str">
        <f t="shared" si="4894"/>
        <v>260526 - GROUNDING AND BONDING FOR ELECTRICAL SYSTEMS</v>
      </c>
      <c r="K5196" s="106" t="s">
        <v>76</v>
      </c>
      <c r="L5196" s="106" t="s">
        <v>876</v>
      </c>
      <c r="M5196" s="138">
        <v>1</v>
      </c>
      <c r="N5196" s="155" t="s">
        <v>2</v>
      </c>
      <c r="O5196" s="302">
        <v>625</v>
      </c>
      <c r="P5196" s="143">
        <v>625</v>
      </c>
      <c r="Q5196" s="25">
        <f t="shared" ref="Q5196:Q5199" si="4895">O5196</f>
        <v>625</v>
      </c>
      <c r="R5196" s="729">
        <f t="shared" ref="R5196:R5199" si="4896">P5196</f>
        <v>625</v>
      </c>
    </row>
    <row r="5197" spans="1:18" ht="15.75">
      <c r="A5197" s="533" t="s">
        <v>2784</v>
      </c>
      <c r="B5197" s="533">
        <v>26</v>
      </c>
      <c r="C5197" s="533" t="s">
        <v>850</v>
      </c>
      <c r="D5197" s="572" t="s">
        <v>2273</v>
      </c>
      <c r="E5197" s="571" t="str">
        <f t="shared" si="4893"/>
        <v xml:space="preserve"> GROUNDING AND BONDING FOR ELECTRICAL SYSTEMS</v>
      </c>
      <c r="F5197" s="533" t="str">
        <f t="shared" si="4860"/>
        <v>EL</v>
      </c>
      <c r="G5197" s="533" t="s">
        <v>2722</v>
      </c>
      <c r="H5197" s="533">
        <v>1080</v>
      </c>
      <c r="I5197" s="533" t="str">
        <f t="shared" ref="I5197:J5197" si="4897">I5195</f>
        <v>Type TN-S complete, for</v>
      </c>
      <c r="J5197" s="533" t="str">
        <f t="shared" si="4897"/>
        <v>Type TN-S complete, for</v>
      </c>
      <c r="K5197" s="106" t="s">
        <v>77</v>
      </c>
      <c r="L5197" s="106" t="s">
        <v>877</v>
      </c>
      <c r="M5197" s="138">
        <v>1</v>
      </c>
      <c r="N5197" s="155" t="s">
        <v>2</v>
      </c>
      <c r="O5197" s="302">
        <v>438</v>
      </c>
      <c r="P5197" s="143">
        <v>438</v>
      </c>
      <c r="Q5197" s="25">
        <f t="shared" si="4895"/>
        <v>438</v>
      </c>
      <c r="R5197" s="729">
        <f t="shared" si="4896"/>
        <v>438</v>
      </c>
    </row>
    <row r="5198" spans="1:18" ht="15.75">
      <c r="A5198" s="533" t="s">
        <v>2784</v>
      </c>
      <c r="B5198" s="533">
        <v>26</v>
      </c>
      <c r="C5198" s="533" t="s">
        <v>850</v>
      </c>
      <c r="D5198" s="572" t="s">
        <v>2273</v>
      </c>
      <c r="E5198" s="571" t="str">
        <f t="shared" si="4893"/>
        <v xml:space="preserve"> GROUNDING AND BONDING FOR ELECTRICAL SYSTEMS</v>
      </c>
      <c r="F5198" s="533" t="str">
        <f t="shared" si="4860"/>
        <v>EL</v>
      </c>
      <c r="G5198" s="533" t="s">
        <v>2722</v>
      </c>
      <c r="H5198" s="533">
        <v>1081</v>
      </c>
      <c r="I5198" s="533" t="str">
        <f t="shared" ref="I5198:J5198" si="4898">I5196</f>
        <v>260526 - GROUNDING AND BONDING FOR ELECTRICAL SYSTEMS</v>
      </c>
      <c r="J5198" s="533" t="str">
        <f t="shared" si="4898"/>
        <v>260526 - GROUNDING AND BONDING FOR ELECTRICAL SYSTEMS</v>
      </c>
      <c r="K5198" s="106" t="s">
        <v>78</v>
      </c>
      <c r="L5198" s="106" t="s">
        <v>878</v>
      </c>
      <c r="M5198" s="106">
        <v>1</v>
      </c>
      <c r="N5198" s="155" t="s">
        <v>2</v>
      </c>
      <c r="O5198" s="302">
        <v>438</v>
      </c>
      <c r="P5198" s="143">
        <v>438</v>
      </c>
      <c r="Q5198" s="25">
        <f t="shared" si="4895"/>
        <v>438</v>
      </c>
      <c r="R5198" s="729">
        <f t="shared" si="4896"/>
        <v>438</v>
      </c>
    </row>
    <row r="5199" spans="1:18" ht="15.75">
      <c r="A5199" s="533" t="s">
        <v>2784</v>
      </c>
      <c r="B5199" s="533">
        <v>26</v>
      </c>
      <c r="C5199" s="533" t="s">
        <v>850</v>
      </c>
      <c r="D5199" s="572" t="s">
        <v>2273</v>
      </c>
      <c r="E5199" s="571" t="str">
        <f t="shared" si="4893"/>
        <v xml:space="preserve"> GROUNDING AND BONDING FOR ELECTRICAL SYSTEMS</v>
      </c>
      <c r="F5199" s="533" t="str">
        <f t="shared" si="4860"/>
        <v>EL</v>
      </c>
      <c r="G5199" s="533" t="s">
        <v>2722</v>
      </c>
      <c r="H5199" s="533">
        <v>1082</v>
      </c>
      <c r="I5199" s="533" t="str">
        <f t="shared" ref="I5199:J5199" si="4899">I5197</f>
        <v>Type TN-S complete, for</v>
      </c>
      <c r="J5199" s="533" t="str">
        <f t="shared" si="4899"/>
        <v>Type TN-S complete, for</v>
      </c>
      <c r="K5199" s="106" t="s">
        <v>302</v>
      </c>
      <c r="L5199" s="106" t="s">
        <v>879</v>
      </c>
      <c r="M5199" s="138">
        <v>1</v>
      </c>
      <c r="N5199" s="155" t="s">
        <v>2</v>
      </c>
      <c r="O5199" s="302">
        <v>438</v>
      </c>
      <c r="P5199" s="143">
        <v>438</v>
      </c>
      <c r="Q5199" s="25">
        <f t="shared" si="4895"/>
        <v>438</v>
      </c>
      <c r="R5199" s="729">
        <f t="shared" si="4896"/>
        <v>438</v>
      </c>
    </row>
    <row r="5200" spans="1:18" ht="16.5" thickBot="1">
      <c r="A5200" s="533" t="s">
        <v>2784</v>
      </c>
      <c r="B5200" s="533">
        <v>26</v>
      </c>
      <c r="C5200" s="533" t="s">
        <v>850</v>
      </c>
      <c r="D5200" s="572" t="s">
        <v>2277</v>
      </c>
      <c r="E5200" s="571" t="s">
        <v>1280</v>
      </c>
      <c r="F5200" s="533" t="str">
        <f t="shared" si="4860"/>
        <v>EL</v>
      </c>
      <c r="G5200" s="533" t="s">
        <v>2725</v>
      </c>
      <c r="H5200" s="533">
        <v>1083</v>
      </c>
      <c r="I5200" s="533" t="str">
        <f>L5200</f>
        <v>260536 - CABLE TRAYS FOR ELECTRICAL SYSTEMS</v>
      </c>
      <c r="J5200" s="533" t="str">
        <f>L5200</f>
        <v>260536 - CABLE TRAYS FOR ELECTRICAL SYSTEMS</v>
      </c>
      <c r="K5200" s="106"/>
      <c r="L5200" s="106" t="s">
        <v>880</v>
      </c>
      <c r="M5200" s="139"/>
      <c r="N5200" s="155"/>
      <c r="O5200" s="302">
        <v>0</v>
      </c>
      <c r="P5200" s="143"/>
      <c r="Q5200" s="143"/>
    </row>
    <row r="5201" spans="1:18" ht="15.75">
      <c r="A5201" s="533" t="s">
        <v>2784</v>
      </c>
      <c r="B5201" s="533">
        <v>26</v>
      </c>
      <c r="C5201" s="533" t="s">
        <v>850</v>
      </c>
      <c r="D5201" s="572" t="s">
        <v>2277</v>
      </c>
      <c r="E5201" s="571" t="str">
        <f t="shared" ref="E5201:E5203" si="4900">E5200</f>
        <v xml:space="preserve"> CABLE TRAYS FOR ELECTRICAL SYSTEMS</v>
      </c>
      <c r="F5201" s="533" t="str">
        <f t="shared" si="4860"/>
        <v>EL</v>
      </c>
      <c r="G5201" s="533" t="s">
        <v>2722</v>
      </c>
      <c r="H5201" s="533">
        <v>1084</v>
      </c>
      <c r="I5201" s="533" t="str">
        <f t="shared" ref="I5201:J5201" si="4901">I5199</f>
        <v>Type TN-S complete, for</v>
      </c>
      <c r="J5201" s="533" t="str">
        <f t="shared" si="4901"/>
        <v>Type TN-S complete, for</v>
      </c>
      <c r="K5201" s="106" t="s">
        <v>13</v>
      </c>
      <c r="L5201" s="106" t="s">
        <v>881</v>
      </c>
      <c r="M5201" s="138">
        <v>40</v>
      </c>
      <c r="N5201" s="498" t="s">
        <v>95</v>
      </c>
      <c r="O5201" s="302">
        <v>65</v>
      </c>
      <c r="P5201" s="143">
        <v>2600</v>
      </c>
      <c r="Q5201" s="25">
        <f t="shared" ref="Q5201:Q5203" si="4902">O5201</f>
        <v>65</v>
      </c>
      <c r="R5201" s="729">
        <f t="shared" ref="R5201:R5203" si="4903">P5201</f>
        <v>2600</v>
      </c>
    </row>
    <row r="5202" spans="1:18" ht="15.75">
      <c r="A5202" s="533" t="s">
        <v>2784</v>
      </c>
      <c r="B5202" s="533">
        <v>26</v>
      </c>
      <c r="C5202" s="533" t="s">
        <v>850</v>
      </c>
      <c r="D5202" s="572" t="s">
        <v>2277</v>
      </c>
      <c r="E5202" s="571" t="str">
        <f t="shared" si="4900"/>
        <v xml:space="preserve"> CABLE TRAYS FOR ELECTRICAL SYSTEMS</v>
      </c>
      <c r="F5202" s="533" t="str">
        <f t="shared" si="4860"/>
        <v>EL</v>
      </c>
      <c r="G5202" s="533" t="s">
        <v>2722</v>
      </c>
      <c r="H5202" s="533">
        <v>1085</v>
      </c>
      <c r="I5202" s="533" t="str">
        <f t="shared" ref="I5202:J5202" si="4904">I5200</f>
        <v>260536 - CABLE TRAYS FOR ELECTRICAL SYSTEMS</v>
      </c>
      <c r="J5202" s="533" t="str">
        <f t="shared" si="4904"/>
        <v>260536 - CABLE TRAYS FOR ELECTRICAL SYSTEMS</v>
      </c>
      <c r="K5202" s="106" t="s">
        <v>15</v>
      </c>
      <c r="L5202" s="106" t="s">
        <v>882</v>
      </c>
      <c r="M5202" s="138">
        <v>50</v>
      </c>
      <c r="N5202" s="499" t="s">
        <v>95</v>
      </c>
      <c r="O5202" s="302">
        <v>35</v>
      </c>
      <c r="P5202" s="143">
        <v>1750</v>
      </c>
      <c r="Q5202" s="25">
        <f t="shared" si="4902"/>
        <v>35</v>
      </c>
      <c r="R5202" s="729">
        <f t="shared" si="4903"/>
        <v>1750</v>
      </c>
    </row>
    <row r="5203" spans="1:18" ht="16.5" thickBot="1">
      <c r="A5203" s="533" t="s">
        <v>2784</v>
      </c>
      <c r="B5203" s="533">
        <v>26</v>
      </c>
      <c r="C5203" s="533" t="s">
        <v>850</v>
      </c>
      <c r="D5203" s="572" t="s">
        <v>2277</v>
      </c>
      <c r="E5203" s="571" t="str">
        <f t="shared" si="4900"/>
        <v xml:space="preserve"> CABLE TRAYS FOR ELECTRICAL SYSTEMS</v>
      </c>
      <c r="F5203" s="533" t="str">
        <f t="shared" si="4860"/>
        <v>EL</v>
      </c>
      <c r="G5203" s="533" t="s">
        <v>2722</v>
      </c>
      <c r="H5203" s="533">
        <v>1086</v>
      </c>
      <c r="I5203" s="533" t="str">
        <f t="shared" ref="I5203:J5203" si="4905">I5201</f>
        <v>Type TN-S complete, for</v>
      </c>
      <c r="J5203" s="533" t="str">
        <f t="shared" si="4905"/>
        <v>Type TN-S complete, for</v>
      </c>
      <c r="K5203" s="106" t="s">
        <v>17</v>
      </c>
      <c r="L5203" s="106" t="s">
        <v>883</v>
      </c>
      <c r="M5203" s="138">
        <v>30</v>
      </c>
      <c r="N5203" s="500" t="s">
        <v>95</v>
      </c>
      <c r="O5203" s="302">
        <v>45</v>
      </c>
      <c r="P5203" s="143">
        <v>1350</v>
      </c>
      <c r="Q5203" s="25">
        <f t="shared" si="4902"/>
        <v>45</v>
      </c>
      <c r="R5203" s="729">
        <f t="shared" si="4903"/>
        <v>1350</v>
      </c>
    </row>
    <row r="5204" spans="1:18" ht="15.75">
      <c r="A5204" s="533" t="s">
        <v>2784</v>
      </c>
      <c r="B5204" s="533">
        <v>26</v>
      </c>
      <c r="C5204" s="533" t="s">
        <v>850</v>
      </c>
      <c r="D5204" s="572" t="s">
        <v>2281</v>
      </c>
      <c r="E5204" s="571" t="s">
        <v>1281</v>
      </c>
      <c r="F5204" s="533" t="str">
        <f t="shared" si="4860"/>
        <v>EL</v>
      </c>
      <c r="G5204" s="533" t="s">
        <v>2725</v>
      </c>
      <c r="H5204" s="533">
        <v>1087</v>
      </c>
      <c r="I5204" s="533" t="str">
        <f t="shared" ref="I5204:I5205" si="4906">L5204</f>
        <v>260543 - UNDERGROUND DUCTS AND RACEWAYS FOR ELECTRICAL SYSTEMS</v>
      </c>
      <c r="J5204" s="533" t="str">
        <f t="shared" ref="J5204:J5205" si="4907">L5204</f>
        <v>260543 - UNDERGROUND DUCTS AND RACEWAYS FOR ELECTRICAL SYSTEMS</v>
      </c>
      <c r="K5204" s="106"/>
      <c r="L5204" s="106" t="s">
        <v>884</v>
      </c>
      <c r="M5204" s="139"/>
      <c r="N5204" s="155"/>
      <c r="O5204" s="302">
        <v>0</v>
      </c>
      <c r="P5204" s="143"/>
      <c r="Q5204" s="143"/>
    </row>
    <row r="5205" spans="1:18" ht="15.75">
      <c r="A5205" s="533" t="s">
        <v>2784</v>
      </c>
      <c r="B5205" s="533">
        <v>26</v>
      </c>
      <c r="C5205" s="533" t="s">
        <v>850</v>
      </c>
      <c r="D5205" s="572" t="s">
        <v>2281</v>
      </c>
      <c r="E5205" s="571" t="str">
        <f t="shared" ref="E5205:E5211" si="4908">E5204</f>
        <v xml:space="preserve"> UNDERGROUND DUCTS AND RACEWAYS FOR ELECTRICAL SYSTEMS</v>
      </c>
      <c r="F5205" s="533" t="str">
        <f t="shared" si="4860"/>
        <v>EL</v>
      </c>
      <c r="G5205" s="533" t="s">
        <v>2725</v>
      </c>
      <c r="H5205" s="533">
        <v>1088</v>
      </c>
      <c r="I5205" s="533" t="str">
        <f t="shared" si="4906"/>
        <v>Underground cable duct assemblies encased in concrete</v>
      </c>
      <c r="J5205" s="533" t="str">
        <f t="shared" si="4907"/>
        <v>Underground cable duct assemblies encased in concrete</v>
      </c>
      <c r="K5205" s="106"/>
      <c r="L5205" s="106" t="s">
        <v>885</v>
      </c>
      <c r="M5205" s="139"/>
      <c r="N5205" s="155"/>
      <c r="O5205" s="302">
        <v>0</v>
      </c>
      <c r="P5205" s="143"/>
      <c r="Q5205" s="143"/>
    </row>
    <row r="5206" spans="1:18" ht="15.75">
      <c r="A5206" s="533" t="s">
        <v>2784</v>
      </c>
      <c r="B5206" s="533">
        <v>26</v>
      </c>
      <c r="C5206" s="533" t="s">
        <v>850</v>
      </c>
      <c r="D5206" s="572" t="s">
        <v>2281</v>
      </c>
      <c r="E5206" s="571" t="str">
        <f t="shared" si="4908"/>
        <v xml:space="preserve"> UNDERGROUND DUCTS AND RACEWAYS FOR ELECTRICAL SYSTEMS</v>
      </c>
      <c r="F5206" s="533" t="str">
        <f t="shared" si="4860"/>
        <v>EL</v>
      </c>
      <c r="G5206" s="533" t="s">
        <v>2722</v>
      </c>
      <c r="H5206" s="533">
        <v>1089</v>
      </c>
      <c r="I5206" s="533" t="str">
        <f t="shared" ref="I5206:J5206" si="4909">I5204</f>
        <v>260543 - UNDERGROUND DUCTS AND RACEWAYS FOR ELECTRICAL SYSTEMS</v>
      </c>
      <c r="J5206" s="533" t="str">
        <f t="shared" si="4909"/>
        <v>260543 - UNDERGROUND DUCTS AND RACEWAYS FOR ELECTRICAL SYSTEMS</v>
      </c>
      <c r="K5206" s="106" t="s">
        <v>19</v>
      </c>
      <c r="L5206" s="106" t="s">
        <v>2731</v>
      </c>
      <c r="M5206" s="138">
        <v>12</v>
      </c>
      <c r="N5206" s="302" t="s">
        <v>95</v>
      </c>
      <c r="O5206" s="302">
        <v>44</v>
      </c>
      <c r="P5206" s="143">
        <v>528</v>
      </c>
      <c r="Q5206" s="25">
        <f t="shared" ref="Q5206:Q5207" si="4910">O5206</f>
        <v>44</v>
      </c>
      <c r="R5206" s="729">
        <f t="shared" ref="R5206:R5207" si="4911">P5206</f>
        <v>528</v>
      </c>
    </row>
    <row r="5207" spans="1:18" ht="15.75">
      <c r="A5207" s="533" t="s">
        <v>2784</v>
      </c>
      <c r="B5207" s="533">
        <v>26</v>
      </c>
      <c r="C5207" s="533" t="s">
        <v>850</v>
      </c>
      <c r="D5207" s="572" t="s">
        <v>2281</v>
      </c>
      <c r="E5207" s="571" t="str">
        <f t="shared" si="4908"/>
        <v xml:space="preserve"> UNDERGROUND DUCTS AND RACEWAYS FOR ELECTRICAL SYSTEMS</v>
      </c>
      <c r="F5207" s="533" t="str">
        <f t="shared" si="4860"/>
        <v>EL</v>
      </c>
      <c r="G5207" s="533" t="s">
        <v>2722</v>
      </c>
      <c r="H5207" s="533">
        <v>1090</v>
      </c>
      <c r="I5207" s="533" t="str">
        <f t="shared" ref="I5207:J5207" si="4912">I5205</f>
        <v>Underground cable duct assemblies encased in concrete</v>
      </c>
      <c r="J5207" s="533" t="str">
        <f t="shared" si="4912"/>
        <v>Underground cable duct assemblies encased in concrete</v>
      </c>
      <c r="K5207" s="106" t="s">
        <v>20</v>
      </c>
      <c r="L5207" s="106" t="s">
        <v>2732</v>
      </c>
      <c r="M5207" s="138">
        <v>50</v>
      </c>
      <c r="N5207" s="302" t="s">
        <v>95</v>
      </c>
      <c r="O5207" s="302">
        <v>25</v>
      </c>
      <c r="P5207" s="143">
        <v>1250</v>
      </c>
      <c r="Q5207" s="25">
        <f t="shared" si="4910"/>
        <v>25</v>
      </c>
      <c r="R5207" s="729">
        <f t="shared" si="4911"/>
        <v>1250</v>
      </c>
    </row>
    <row r="5208" spans="1:18" ht="15.75">
      <c r="A5208" s="533" t="s">
        <v>2784</v>
      </c>
      <c r="B5208" s="533">
        <v>26</v>
      </c>
      <c r="C5208" s="533" t="s">
        <v>850</v>
      </c>
      <c r="D5208" s="572" t="s">
        <v>2281</v>
      </c>
      <c r="E5208" s="571" t="str">
        <f t="shared" si="4908"/>
        <v xml:space="preserve"> UNDERGROUND DUCTS AND RACEWAYS FOR ELECTRICAL SYSTEMS</v>
      </c>
      <c r="F5208" s="533" t="str">
        <f t="shared" si="4860"/>
        <v>EL</v>
      </c>
      <c r="G5208" s="533" t="s">
        <v>2725</v>
      </c>
      <c r="H5208" s="533">
        <v>1091</v>
      </c>
      <c r="I5208" s="533" t="str">
        <f>L5208</f>
        <v>Trenches for directly buried LV cables</v>
      </c>
      <c r="J5208" s="533" t="str">
        <f>L5208</f>
        <v>Trenches for directly buried LV cables</v>
      </c>
      <c r="K5208" s="106"/>
      <c r="L5208" s="106" t="s">
        <v>888</v>
      </c>
      <c r="M5208" s="139"/>
      <c r="N5208" s="302"/>
      <c r="O5208" s="302">
        <v>0</v>
      </c>
      <c r="P5208" s="143"/>
      <c r="Q5208" s="143"/>
    </row>
    <row r="5209" spans="1:18" ht="15.75">
      <c r="A5209" s="533" t="s">
        <v>2784</v>
      </c>
      <c r="B5209" s="533">
        <v>26</v>
      </c>
      <c r="C5209" s="533" t="s">
        <v>850</v>
      </c>
      <c r="D5209" s="572" t="s">
        <v>2281</v>
      </c>
      <c r="E5209" s="571" t="str">
        <f t="shared" si="4908"/>
        <v xml:space="preserve"> UNDERGROUND DUCTS AND RACEWAYS FOR ELECTRICAL SYSTEMS</v>
      </c>
      <c r="F5209" s="533" t="str">
        <f t="shared" si="4860"/>
        <v>EL</v>
      </c>
      <c r="G5209" s="533" t="s">
        <v>2722</v>
      </c>
      <c r="H5209" s="533">
        <v>1092</v>
      </c>
      <c r="I5209" s="533" t="str">
        <f>I5207</f>
        <v>Underground cable duct assemblies encased in concrete</v>
      </c>
      <c r="J5209" s="533" t="str">
        <f>J5207</f>
        <v>Underground cable duct assemblies encased in concrete</v>
      </c>
      <c r="K5209" s="106" t="s">
        <v>21</v>
      </c>
      <c r="L5209" s="106" t="s">
        <v>889</v>
      </c>
      <c r="M5209" s="138">
        <v>72</v>
      </c>
      <c r="N5209" s="302" t="s">
        <v>95</v>
      </c>
      <c r="O5209" s="302">
        <v>28</v>
      </c>
      <c r="P5209" s="143">
        <v>2016</v>
      </c>
      <c r="Q5209" s="25">
        <f>O5209</f>
        <v>28</v>
      </c>
      <c r="R5209" s="729">
        <f>P5209</f>
        <v>2016</v>
      </c>
    </row>
    <row r="5210" spans="1:18" ht="15.75">
      <c r="A5210" s="533" t="s">
        <v>2784</v>
      </c>
      <c r="B5210" s="533">
        <v>26</v>
      </c>
      <c r="C5210" s="533" t="s">
        <v>850</v>
      </c>
      <c r="D5210" s="572" t="s">
        <v>2281</v>
      </c>
      <c r="E5210" s="571" t="str">
        <f t="shared" si="4908"/>
        <v xml:space="preserve"> UNDERGROUND DUCTS AND RACEWAYS FOR ELECTRICAL SYSTEMS</v>
      </c>
      <c r="F5210" s="533" t="str">
        <f t="shared" si="4860"/>
        <v>EL</v>
      </c>
      <c r="G5210" s="533" t="s">
        <v>2725</v>
      </c>
      <c r="H5210" s="533">
        <v>1093</v>
      </c>
      <c r="I5210" s="533" t="str">
        <f>L5210</f>
        <v>Manholes</v>
      </c>
      <c r="J5210" s="533" t="str">
        <f>L5210</f>
        <v>Manholes</v>
      </c>
      <c r="K5210" s="106"/>
      <c r="L5210" s="106" t="s">
        <v>890</v>
      </c>
      <c r="M5210" s="139"/>
      <c r="N5210" s="155"/>
      <c r="O5210" s="302">
        <v>0</v>
      </c>
      <c r="P5210" s="143"/>
      <c r="Q5210" s="143"/>
    </row>
    <row r="5211" spans="1:18" ht="15.75">
      <c r="A5211" s="533" t="s">
        <v>2784</v>
      </c>
      <c r="B5211" s="533">
        <v>26</v>
      </c>
      <c r="C5211" s="533" t="s">
        <v>850</v>
      </c>
      <c r="D5211" s="572" t="s">
        <v>2281</v>
      </c>
      <c r="E5211" s="571" t="str">
        <f t="shared" si="4908"/>
        <v xml:space="preserve"> UNDERGROUND DUCTS AND RACEWAYS FOR ELECTRICAL SYSTEMS</v>
      </c>
      <c r="F5211" s="533" t="str">
        <f t="shared" si="4860"/>
        <v>EL</v>
      </c>
      <c r="G5211" s="533" t="s">
        <v>2722</v>
      </c>
      <c r="H5211" s="533">
        <v>1094</v>
      </c>
      <c r="I5211" s="533" t="str">
        <f>I5209</f>
        <v>Underground cable duct assemblies encased in concrete</v>
      </c>
      <c r="J5211" s="533" t="str">
        <f>J5209</f>
        <v>Underground cable duct assemblies encased in concrete</v>
      </c>
      <c r="K5211" s="106" t="s">
        <v>45</v>
      </c>
      <c r="L5211" s="106" t="s">
        <v>891</v>
      </c>
      <c r="M5211" s="138">
        <v>8</v>
      </c>
      <c r="N5211" s="155" t="s">
        <v>39</v>
      </c>
      <c r="O5211" s="302">
        <v>363</v>
      </c>
      <c r="P5211" s="143">
        <v>2904</v>
      </c>
      <c r="Q5211" s="25">
        <f>O5211</f>
        <v>363</v>
      </c>
      <c r="R5211" s="729">
        <f>P5211</f>
        <v>2904</v>
      </c>
    </row>
    <row r="5212" spans="1:18" ht="15.75">
      <c r="A5212" s="533" t="s">
        <v>2784</v>
      </c>
      <c r="B5212" s="533">
        <v>26</v>
      </c>
      <c r="C5212" s="533" t="s">
        <v>850</v>
      </c>
      <c r="D5212" s="572" t="s">
        <v>2317</v>
      </c>
      <c r="E5212" s="571" t="s">
        <v>1282</v>
      </c>
      <c r="F5212" s="533" t="str">
        <f t="shared" si="4860"/>
        <v>EL</v>
      </c>
      <c r="G5212" s="533" t="s">
        <v>2725</v>
      </c>
      <c r="H5212" s="533">
        <v>1095</v>
      </c>
      <c r="I5212" s="533" t="str">
        <f t="shared" ref="I5212:I5213" si="4913">L5212</f>
        <v>262413 - SWITCHBOARDS</v>
      </c>
      <c r="J5212" s="533" t="str">
        <f t="shared" ref="J5212:J5213" si="4914">L5212</f>
        <v>262413 - SWITCHBOARDS</v>
      </c>
      <c r="K5212" s="150"/>
      <c r="L5212" s="150" t="s">
        <v>892</v>
      </c>
      <c r="M5212" s="139"/>
      <c r="N5212" s="390"/>
      <c r="O5212" s="390">
        <v>0</v>
      </c>
      <c r="P5212" s="390"/>
      <c r="Q5212" s="390"/>
    </row>
    <row r="5213" spans="1:18" ht="15.75">
      <c r="A5213" s="533" t="s">
        <v>2784</v>
      </c>
      <c r="B5213" s="533">
        <v>26</v>
      </c>
      <c r="C5213" s="533" t="s">
        <v>850</v>
      </c>
      <c r="D5213" s="572" t="s">
        <v>2317</v>
      </c>
      <c r="E5213" s="571" t="str">
        <f t="shared" ref="E5213:E5214" si="4915">E5212</f>
        <v xml:space="preserve"> SWITCHBOARDS</v>
      </c>
      <c r="F5213" s="533" t="str">
        <f t="shared" si="4860"/>
        <v>EL</v>
      </c>
      <c r="G5213" s="533" t="s">
        <v>2725</v>
      </c>
      <c r="H5213" s="533">
        <v>1096</v>
      </c>
      <c r="I5213" s="533" t="str">
        <f t="shared" si="4913"/>
        <v>LV Main distribution panels including circuit breakers, busbars,etc. , as specified and as shown on drawings</v>
      </c>
      <c r="J5213" s="533" t="str">
        <f t="shared" si="4914"/>
        <v>LV Main distribution panels including circuit breakers, busbars,etc. , as specified and as shown on drawings</v>
      </c>
      <c r="K5213" s="150"/>
      <c r="L5213" s="150" t="s">
        <v>1079</v>
      </c>
      <c r="M5213" s="139"/>
      <c r="N5213" s="390"/>
      <c r="O5213" s="390">
        <v>0</v>
      </c>
      <c r="P5213" s="391"/>
      <c r="Q5213" s="390"/>
    </row>
    <row r="5214" spans="1:18" ht="15.75">
      <c r="A5214" s="533" t="s">
        <v>2784</v>
      </c>
      <c r="B5214" s="533">
        <v>26</v>
      </c>
      <c r="C5214" s="533" t="s">
        <v>850</v>
      </c>
      <c r="D5214" s="572" t="s">
        <v>2317</v>
      </c>
      <c r="E5214" s="571" t="str">
        <f t="shared" si="4915"/>
        <v xml:space="preserve"> SWITCHBOARDS</v>
      </c>
      <c r="F5214" s="533" t="str">
        <f t="shared" si="4860"/>
        <v>EL</v>
      </c>
      <c r="G5214" s="533" t="s">
        <v>2722</v>
      </c>
      <c r="H5214" s="533">
        <v>1097</v>
      </c>
      <c r="I5214" s="533" t="str">
        <f>I5212</f>
        <v>262413 - SWITCHBOARDS</v>
      </c>
      <c r="J5214" s="533" t="str">
        <f>J5212</f>
        <v>262413 - SWITCHBOARDS</v>
      </c>
      <c r="K5214" s="106" t="s">
        <v>48</v>
      </c>
      <c r="L5214" s="106" t="s">
        <v>893</v>
      </c>
      <c r="M5214" s="138">
        <v>1</v>
      </c>
      <c r="N5214" s="155" t="s">
        <v>39</v>
      </c>
      <c r="O5214" s="302">
        <v>4750</v>
      </c>
      <c r="P5214" s="143">
        <v>4750</v>
      </c>
      <c r="Q5214" s="25">
        <f>O5214</f>
        <v>4750</v>
      </c>
      <c r="R5214" s="729">
        <f>P5214</f>
        <v>4750</v>
      </c>
    </row>
    <row r="5215" spans="1:18" ht="15.75">
      <c r="A5215" s="533" t="s">
        <v>2784</v>
      </c>
      <c r="B5215" s="533">
        <v>26</v>
      </c>
      <c r="C5215" s="533" t="s">
        <v>850</v>
      </c>
      <c r="D5215" s="572" t="s">
        <v>2319</v>
      </c>
      <c r="E5215" s="571" t="s">
        <v>1283</v>
      </c>
      <c r="F5215" s="533" t="str">
        <f t="shared" si="4860"/>
        <v>EL</v>
      </c>
      <c r="G5215" s="533" t="s">
        <v>2725</v>
      </c>
      <c r="H5215" s="533">
        <v>1098</v>
      </c>
      <c r="I5215" s="533" t="str">
        <f t="shared" ref="I5215:I5216" si="4916">L5215</f>
        <v>262416 - PANELBOARDS</v>
      </c>
      <c r="J5215" s="533" t="str">
        <f t="shared" ref="J5215:J5216" si="4917">L5215</f>
        <v>262416 - PANELBOARDS</v>
      </c>
      <c r="K5215" s="150"/>
      <c r="L5215" s="150" t="s">
        <v>894</v>
      </c>
      <c r="M5215" s="139"/>
      <c r="N5215" s="390"/>
      <c r="O5215" s="390">
        <v>0</v>
      </c>
      <c r="P5215" s="391"/>
      <c r="Q5215" s="390"/>
    </row>
    <row r="5216" spans="1:18" ht="15.75">
      <c r="A5216" s="533" t="s">
        <v>2784</v>
      </c>
      <c r="B5216" s="533">
        <v>26</v>
      </c>
      <c r="C5216" s="533" t="s">
        <v>850</v>
      </c>
      <c r="D5216" s="572" t="s">
        <v>2319</v>
      </c>
      <c r="E5216" s="571" t="str">
        <f t="shared" ref="E5216:E5242" si="4918">E5215</f>
        <v xml:space="preserve"> PANELBOARDS</v>
      </c>
      <c r="F5216" s="533" t="str">
        <f t="shared" si="4860"/>
        <v>EL</v>
      </c>
      <c r="G5216" s="533" t="s">
        <v>2725</v>
      </c>
      <c r="H5216" s="533">
        <v>1099</v>
      </c>
      <c r="I5216" s="533" t="str">
        <f t="shared" si="4916"/>
        <v>Distribution Panelboards (DPs)</v>
      </c>
      <c r="J5216" s="533" t="str">
        <f t="shared" si="4917"/>
        <v>Distribution Panelboards (DPs)</v>
      </c>
      <c r="K5216" s="106"/>
      <c r="L5216" s="106" t="s">
        <v>895</v>
      </c>
      <c r="M5216" s="139"/>
      <c r="N5216" s="155"/>
      <c r="O5216" s="302">
        <v>0</v>
      </c>
      <c r="P5216" s="143"/>
      <c r="Q5216" s="143"/>
    </row>
    <row r="5217" spans="1:18" ht="15.75">
      <c r="A5217" s="533" t="s">
        <v>2784</v>
      </c>
      <c r="B5217" s="533">
        <v>26</v>
      </c>
      <c r="C5217" s="533" t="s">
        <v>850</v>
      </c>
      <c r="D5217" s="572" t="s">
        <v>2319</v>
      </c>
      <c r="E5217" s="571" t="str">
        <f t="shared" si="4918"/>
        <v xml:space="preserve"> PANELBOARDS</v>
      </c>
      <c r="F5217" s="533" t="str">
        <f t="shared" si="4860"/>
        <v>EL</v>
      </c>
      <c r="G5217" s="533" t="s">
        <v>2722</v>
      </c>
      <c r="H5217" s="533">
        <v>1100</v>
      </c>
      <c r="I5217" s="533" t="str">
        <f>I5215</f>
        <v>262416 - PANELBOARDS</v>
      </c>
      <c r="J5217" s="533" t="str">
        <f>J5215</f>
        <v>262416 - PANELBOARDS</v>
      </c>
      <c r="K5217" s="106" t="s">
        <v>50</v>
      </c>
      <c r="L5217" s="106" t="s">
        <v>896</v>
      </c>
      <c r="M5217" s="138">
        <v>1</v>
      </c>
      <c r="N5217" s="155" t="s">
        <v>39</v>
      </c>
      <c r="O5217" s="302">
        <v>1375</v>
      </c>
      <c r="P5217" s="143">
        <v>1375</v>
      </c>
      <c r="Q5217" s="25">
        <f>O5217</f>
        <v>1375</v>
      </c>
      <c r="R5217" s="729">
        <f>P5217</f>
        <v>1375</v>
      </c>
    </row>
    <row r="5218" spans="1:18" ht="15.75">
      <c r="A5218" s="533" t="s">
        <v>2784</v>
      </c>
      <c r="B5218" s="533">
        <v>26</v>
      </c>
      <c r="C5218" s="533" t="s">
        <v>850</v>
      </c>
      <c r="D5218" s="572" t="s">
        <v>2319</v>
      </c>
      <c r="E5218" s="571" t="str">
        <f t="shared" si="4918"/>
        <v xml:space="preserve"> PANELBOARDS</v>
      </c>
      <c r="F5218" s="533" t="str">
        <f t="shared" si="4860"/>
        <v>EL</v>
      </c>
      <c r="G5218" s="533" t="s">
        <v>2725</v>
      </c>
      <c r="H5218" s="533">
        <v>1101</v>
      </c>
      <c r="I5218" s="533" t="str">
        <f>L5218</f>
        <v>Subdistribution panels</v>
      </c>
      <c r="J5218" s="533" t="str">
        <f>L5218</f>
        <v>Subdistribution panels</v>
      </c>
      <c r="K5218" s="150"/>
      <c r="L5218" s="150" t="s">
        <v>897</v>
      </c>
      <c r="M5218" s="139"/>
      <c r="N5218" s="390"/>
      <c r="O5218" s="390">
        <v>0</v>
      </c>
      <c r="P5218" s="391"/>
      <c r="Q5218" s="390"/>
    </row>
    <row r="5219" spans="1:18" ht="15.75">
      <c r="A5219" s="533" t="s">
        <v>2784</v>
      </c>
      <c r="B5219" s="533">
        <v>26</v>
      </c>
      <c r="C5219" s="533" t="s">
        <v>850</v>
      </c>
      <c r="D5219" s="572" t="s">
        <v>2319</v>
      </c>
      <c r="E5219" s="571" t="str">
        <f t="shared" si="4918"/>
        <v xml:space="preserve"> PANELBOARDS</v>
      </c>
      <c r="F5219" s="533" t="str">
        <f t="shared" si="4860"/>
        <v>EL</v>
      </c>
      <c r="G5219" s="533" t="s">
        <v>2722</v>
      </c>
      <c r="H5219" s="533">
        <v>1102</v>
      </c>
      <c r="I5219" s="533" t="str">
        <f t="shared" ref="I5219:J5219" si="4919">I5217</f>
        <v>262416 - PANELBOARDS</v>
      </c>
      <c r="J5219" s="533" t="str">
        <f t="shared" si="4919"/>
        <v>262416 - PANELBOARDS</v>
      </c>
      <c r="K5219" s="106" t="s">
        <v>13</v>
      </c>
      <c r="L5219" s="106" t="s">
        <v>898</v>
      </c>
      <c r="M5219" s="138">
        <v>1</v>
      </c>
      <c r="N5219" s="155" t="s">
        <v>39</v>
      </c>
      <c r="O5219" s="302">
        <v>938</v>
      </c>
      <c r="P5219" s="143">
        <v>938</v>
      </c>
      <c r="Q5219" s="25">
        <f t="shared" ref="Q5219:Q5223" si="4920">O5219</f>
        <v>938</v>
      </c>
      <c r="R5219" s="729">
        <f t="shared" ref="R5219:R5223" si="4921">P5219</f>
        <v>938</v>
      </c>
    </row>
    <row r="5220" spans="1:18" ht="15.75">
      <c r="A5220" s="533" t="s">
        <v>2784</v>
      </c>
      <c r="B5220" s="533">
        <v>26</v>
      </c>
      <c r="C5220" s="533" t="s">
        <v>850</v>
      </c>
      <c r="D5220" s="572" t="s">
        <v>2319</v>
      </c>
      <c r="E5220" s="571" t="str">
        <f t="shared" si="4918"/>
        <v xml:space="preserve"> PANELBOARDS</v>
      </c>
      <c r="F5220" s="533" t="str">
        <f t="shared" si="4860"/>
        <v>EL</v>
      </c>
      <c r="G5220" s="533" t="s">
        <v>2722</v>
      </c>
      <c r="H5220" s="533">
        <v>1103</v>
      </c>
      <c r="I5220" s="533" t="str">
        <f t="shared" ref="I5220:J5220" si="4922">I5218</f>
        <v>Subdistribution panels</v>
      </c>
      <c r="J5220" s="533" t="str">
        <f t="shared" si="4922"/>
        <v>Subdistribution panels</v>
      </c>
      <c r="K5220" s="233" t="s">
        <v>15</v>
      </c>
      <c r="L5220" s="233" t="s">
        <v>899</v>
      </c>
      <c r="M5220" s="632">
        <v>1</v>
      </c>
      <c r="N5220" s="497" t="s">
        <v>39</v>
      </c>
      <c r="O5220" s="467"/>
      <c r="P5220" s="143">
        <v>0</v>
      </c>
      <c r="Q5220" s="25">
        <f t="shared" si="4920"/>
        <v>0</v>
      </c>
      <c r="R5220" s="729">
        <f t="shared" si="4921"/>
        <v>0</v>
      </c>
    </row>
    <row r="5221" spans="1:18" ht="15.75">
      <c r="A5221" s="533" t="s">
        <v>2784</v>
      </c>
      <c r="B5221" s="533">
        <v>26</v>
      </c>
      <c r="C5221" s="533" t="s">
        <v>850</v>
      </c>
      <c r="D5221" s="572" t="s">
        <v>2319</v>
      </c>
      <c r="E5221" s="571" t="str">
        <f t="shared" si="4918"/>
        <v xml:space="preserve"> PANELBOARDS</v>
      </c>
      <c r="F5221" s="533" t="str">
        <f t="shared" si="4860"/>
        <v>EL</v>
      </c>
      <c r="G5221" s="533" t="s">
        <v>2722</v>
      </c>
      <c r="H5221" s="533">
        <v>1104</v>
      </c>
      <c r="I5221" s="533" t="str">
        <f t="shared" ref="I5221:J5221" si="4923">I5219</f>
        <v>262416 - PANELBOARDS</v>
      </c>
      <c r="J5221" s="533" t="str">
        <f t="shared" si="4923"/>
        <v>262416 - PANELBOARDS</v>
      </c>
      <c r="K5221" s="106" t="s">
        <v>15</v>
      </c>
      <c r="L5221" s="106" t="s">
        <v>900</v>
      </c>
      <c r="M5221" s="138">
        <v>1</v>
      </c>
      <c r="N5221" s="155" t="s">
        <v>39</v>
      </c>
      <c r="O5221" s="302">
        <v>1375</v>
      </c>
      <c r="P5221" s="143">
        <v>1375</v>
      </c>
      <c r="Q5221" s="25">
        <f t="shared" si="4920"/>
        <v>1375</v>
      </c>
      <c r="R5221" s="729">
        <f t="shared" si="4921"/>
        <v>1375</v>
      </c>
    </row>
    <row r="5222" spans="1:18" ht="15.75">
      <c r="A5222" s="533" t="s">
        <v>2784</v>
      </c>
      <c r="B5222" s="533">
        <v>26</v>
      </c>
      <c r="C5222" s="533" t="s">
        <v>850</v>
      </c>
      <c r="D5222" s="572" t="s">
        <v>2319</v>
      </c>
      <c r="E5222" s="571" t="str">
        <f t="shared" si="4918"/>
        <v xml:space="preserve"> PANELBOARDS</v>
      </c>
      <c r="F5222" s="533" t="str">
        <f t="shared" si="4860"/>
        <v>EL</v>
      </c>
      <c r="G5222" s="533" t="s">
        <v>2722</v>
      </c>
      <c r="H5222" s="533">
        <v>1105</v>
      </c>
      <c r="I5222" s="533" t="str">
        <f t="shared" ref="I5222:J5222" si="4924">I5220</f>
        <v>Subdistribution panels</v>
      </c>
      <c r="J5222" s="533" t="str">
        <f t="shared" si="4924"/>
        <v>Subdistribution panels</v>
      </c>
      <c r="K5222" s="106" t="s">
        <v>17</v>
      </c>
      <c r="L5222" s="106" t="s">
        <v>901</v>
      </c>
      <c r="M5222" s="138">
        <v>1</v>
      </c>
      <c r="N5222" s="155" t="s">
        <v>39</v>
      </c>
      <c r="O5222" s="302">
        <v>688</v>
      </c>
      <c r="P5222" s="143">
        <v>688</v>
      </c>
      <c r="Q5222" s="25">
        <f t="shared" si="4920"/>
        <v>688</v>
      </c>
      <c r="R5222" s="729">
        <f t="shared" si="4921"/>
        <v>688</v>
      </c>
    </row>
    <row r="5223" spans="1:18" ht="15.75">
      <c r="A5223" s="533" t="s">
        <v>2784</v>
      </c>
      <c r="B5223" s="533">
        <v>26</v>
      </c>
      <c r="C5223" s="533" t="s">
        <v>850</v>
      </c>
      <c r="D5223" s="572" t="s">
        <v>2319</v>
      </c>
      <c r="E5223" s="571" t="str">
        <f t="shared" si="4918"/>
        <v xml:space="preserve"> PANELBOARDS</v>
      </c>
      <c r="F5223" s="533" t="str">
        <f t="shared" si="4860"/>
        <v>EL</v>
      </c>
      <c r="G5223" s="533" t="s">
        <v>2722</v>
      </c>
      <c r="H5223" s="533">
        <v>1106</v>
      </c>
      <c r="I5223" s="533" t="str">
        <f t="shared" ref="I5223:J5223" si="4925">I5221</f>
        <v>262416 - PANELBOARDS</v>
      </c>
      <c r="J5223" s="533" t="str">
        <f t="shared" si="4925"/>
        <v>262416 - PANELBOARDS</v>
      </c>
      <c r="K5223" s="106" t="s">
        <v>19</v>
      </c>
      <c r="L5223" s="106" t="s">
        <v>902</v>
      </c>
      <c r="M5223" s="138">
        <v>1</v>
      </c>
      <c r="N5223" s="155" t="s">
        <v>39</v>
      </c>
      <c r="O5223" s="302">
        <v>688</v>
      </c>
      <c r="P5223" s="143">
        <v>688</v>
      </c>
      <c r="Q5223" s="25">
        <f t="shared" si="4920"/>
        <v>688</v>
      </c>
      <c r="R5223" s="729">
        <f t="shared" si="4921"/>
        <v>688</v>
      </c>
    </row>
    <row r="5224" spans="1:18" ht="15.75">
      <c r="A5224" s="533" t="s">
        <v>2784</v>
      </c>
      <c r="B5224" s="533">
        <v>26</v>
      </c>
      <c r="C5224" s="533" t="s">
        <v>850</v>
      </c>
      <c r="D5224" s="572" t="s">
        <v>2319</v>
      </c>
      <c r="E5224" s="571" t="str">
        <f t="shared" si="4918"/>
        <v xml:space="preserve"> PANELBOARDS</v>
      </c>
      <c r="F5224" s="533" t="str">
        <f t="shared" si="4860"/>
        <v>EL</v>
      </c>
      <c r="G5224" s="533" t="s">
        <v>2725</v>
      </c>
      <c r="H5224" s="533">
        <v>1107</v>
      </c>
      <c r="I5224" s="533" t="str">
        <f>L5224</f>
        <v>Final branch circuit panels</v>
      </c>
      <c r="J5224" s="533" t="str">
        <f>L5224</f>
        <v>Final branch circuit panels</v>
      </c>
      <c r="K5224" s="150"/>
      <c r="L5224" s="150" t="s">
        <v>903</v>
      </c>
      <c r="M5224" s="139"/>
      <c r="N5224" s="390"/>
      <c r="O5224" s="390">
        <v>0</v>
      </c>
      <c r="P5224" s="391"/>
      <c r="Q5224" s="390"/>
    </row>
    <row r="5225" spans="1:18" ht="15.75">
      <c r="A5225" s="533" t="s">
        <v>2784</v>
      </c>
      <c r="B5225" s="533">
        <v>26</v>
      </c>
      <c r="C5225" s="533" t="s">
        <v>850</v>
      </c>
      <c r="D5225" s="572" t="s">
        <v>2319</v>
      </c>
      <c r="E5225" s="571" t="str">
        <f t="shared" si="4918"/>
        <v xml:space="preserve"> PANELBOARDS</v>
      </c>
      <c r="F5225" s="533" t="str">
        <f t="shared" si="4860"/>
        <v>EL</v>
      </c>
      <c r="G5225" s="533" t="s">
        <v>2722</v>
      </c>
      <c r="H5225" s="533">
        <v>1108</v>
      </c>
      <c r="I5225" s="533" t="str">
        <f t="shared" ref="I5225:J5225" si="4926">I5223</f>
        <v>262416 - PANELBOARDS</v>
      </c>
      <c r="J5225" s="533" t="str">
        <f t="shared" si="4926"/>
        <v>262416 - PANELBOARDS</v>
      </c>
      <c r="K5225" s="233" t="s">
        <v>21</v>
      </c>
      <c r="L5225" s="233" t="s">
        <v>904</v>
      </c>
      <c r="M5225" s="632">
        <v>1</v>
      </c>
      <c r="N5225" s="497" t="s">
        <v>39</v>
      </c>
      <c r="O5225" s="467"/>
      <c r="P5225" s="143">
        <v>0</v>
      </c>
      <c r="Q5225" s="25">
        <f t="shared" ref="Q5225:Q5242" si="4927">O5225</f>
        <v>0</v>
      </c>
      <c r="R5225" s="729">
        <f t="shared" ref="R5225:R5242" si="4928">P5225</f>
        <v>0</v>
      </c>
    </row>
    <row r="5226" spans="1:18" ht="15.75">
      <c r="A5226" s="533" t="s">
        <v>2784</v>
      </c>
      <c r="B5226" s="533">
        <v>26</v>
      </c>
      <c r="C5226" s="533" t="s">
        <v>850</v>
      </c>
      <c r="D5226" s="572" t="s">
        <v>2319</v>
      </c>
      <c r="E5226" s="571" t="str">
        <f t="shared" si="4918"/>
        <v xml:space="preserve"> PANELBOARDS</v>
      </c>
      <c r="F5226" s="533" t="str">
        <f t="shared" si="4860"/>
        <v>EL</v>
      </c>
      <c r="G5226" s="533" t="s">
        <v>2722</v>
      </c>
      <c r="H5226" s="533">
        <v>1109</v>
      </c>
      <c r="I5226" s="533" t="str">
        <f t="shared" ref="I5226:J5226" si="4929">I5224</f>
        <v>Final branch circuit panels</v>
      </c>
      <c r="J5226" s="533" t="str">
        <f t="shared" si="4929"/>
        <v>Final branch circuit panels</v>
      </c>
      <c r="K5226" s="233" t="s">
        <v>45</v>
      </c>
      <c r="L5226" s="233" t="s">
        <v>905</v>
      </c>
      <c r="M5226" s="632">
        <v>1</v>
      </c>
      <c r="N5226" s="497" t="s">
        <v>39</v>
      </c>
      <c r="O5226" s="467"/>
      <c r="P5226" s="143">
        <v>0</v>
      </c>
      <c r="Q5226" s="25">
        <f t="shared" si="4927"/>
        <v>0</v>
      </c>
      <c r="R5226" s="729">
        <f t="shared" si="4928"/>
        <v>0</v>
      </c>
    </row>
    <row r="5227" spans="1:18" ht="15.75">
      <c r="A5227" s="533" t="s">
        <v>2784</v>
      </c>
      <c r="B5227" s="533">
        <v>26</v>
      </c>
      <c r="C5227" s="533" t="s">
        <v>850</v>
      </c>
      <c r="D5227" s="572" t="s">
        <v>2319</v>
      </c>
      <c r="E5227" s="571" t="str">
        <f t="shared" si="4918"/>
        <v xml:space="preserve"> PANELBOARDS</v>
      </c>
      <c r="F5227" s="533" t="str">
        <f t="shared" si="4860"/>
        <v>EL</v>
      </c>
      <c r="G5227" s="533" t="s">
        <v>2722</v>
      </c>
      <c r="H5227" s="533">
        <v>1110</v>
      </c>
      <c r="I5227" s="533" t="str">
        <f t="shared" ref="I5227:J5227" si="4930">I5225</f>
        <v>262416 - PANELBOARDS</v>
      </c>
      <c r="J5227" s="533" t="str">
        <f t="shared" si="4930"/>
        <v>262416 - PANELBOARDS</v>
      </c>
      <c r="K5227" s="233" t="s">
        <v>48</v>
      </c>
      <c r="L5227" s="233" t="s">
        <v>906</v>
      </c>
      <c r="M5227" s="632">
        <v>1</v>
      </c>
      <c r="N5227" s="497" t="s">
        <v>39</v>
      </c>
      <c r="O5227" s="467"/>
      <c r="P5227" s="143">
        <v>0</v>
      </c>
      <c r="Q5227" s="25">
        <f t="shared" si="4927"/>
        <v>0</v>
      </c>
      <c r="R5227" s="729">
        <f t="shared" si="4928"/>
        <v>0</v>
      </c>
    </row>
    <row r="5228" spans="1:18" ht="15.75">
      <c r="A5228" s="533" t="s">
        <v>2784</v>
      </c>
      <c r="B5228" s="533">
        <v>26</v>
      </c>
      <c r="C5228" s="533" t="s">
        <v>850</v>
      </c>
      <c r="D5228" s="572" t="s">
        <v>2319</v>
      </c>
      <c r="E5228" s="571" t="str">
        <f t="shared" si="4918"/>
        <v xml:space="preserve"> PANELBOARDS</v>
      </c>
      <c r="F5228" s="533" t="str">
        <f t="shared" si="4860"/>
        <v>EL</v>
      </c>
      <c r="G5228" s="533" t="s">
        <v>2722</v>
      </c>
      <c r="H5228" s="533">
        <v>1111</v>
      </c>
      <c r="I5228" s="533" t="str">
        <f t="shared" ref="I5228:J5228" si="4931">I5226</f>
        <v>Final branch circuit panels</v>
      </c>
      <c r="J5228" s="533" t="str">
        <f t="shared" si="4931"/>
        <v>Final branch circuit panels</v>
      </c>
      <c r="K5228" s="233" t="s">
        <v>50</v>
      </c>
      <c r="L5228" s="233" t="s">
        <v>907</v>
      </c>
      <c r="M5228" s="632">
        <v>1</v>
      </c>
      <c r="N5228" s="497" t="s">
        <v>39</v>
      </c>
      <c r="O5228" s="467"/>
      <c r="P5228" s="143">
        <v>0</v>
      </c>
      <c r="Q5228" s="25">
        <f t="shared" si="4927"/>
        <v>0</v>
      </c>
      <c r="R5228" s="729">
        <f t="shared" si="4928"/>
        <v>0</v>
      </c>
    </row>
    <row r="5229" spans="1:18" ht="15.75">
      <c r="A5229" s="533" t="s">
        <v>2784</v>
      </c>
      <c r="B5229" s="533">
        <v>26</v>
      </c>
      <c r="C5229" s="533" t="s">
        <v>850</v>
      </c>
      <c r="D5229" s="572" t="s">
        <v>2319</v>
      </c>
      <c r="E5229" s="571" t="str">
        <f t="shared" si="4918"/>
        <v xml:space="preserve"> PANELBOARDS</v>
      </c>
      <c r="F5229" s="533" t="str">
        <f t="shared" si="4860"/>
        <v>EL</v>
      </c>
      <c r="G5229" s="533" t="s">
        <v>2722</v>
      </c>
      <c r="H5229" s="533">
        <v>1112</v>
      </c>
      <c r="I5229" s="533" t="str">
        <f t="shared" ref="I5229:J5229" si="4932">I5227</f>
        <v>262416 - PANELBOARDS</v>
      </c>
      <c r="J5229" s="533" t="str">
        <f t="shared" si="4932"/>
        <v>262416 - PANELBOARDS</v>
      </c>
      <c r="K5229" s="106" t="s">
        <v>20</v>
      </c>
      <c r="L5229" s="106" t="s">
        <v>908</v>
      </c>
      <c r="M5229" s="138">
        <v>1</v>
      </c>
      <c r="N5229" s="155" t="s">
        <v>39</v>
      </c>
      <c r="O5229" s="302">
        <v>375</v>
      </c>
      <c r="P5229" s="143">
        <v>375</v>
      </c>
      <c r="Q5229" s="25">
        <f t="shared" si="4927"/>
        <v>375</v>
      </c>
      <c r="R5229" s="729">
        <f t="shared" si="4928"/>
        <v>375</v>
      </c>
    </row>
    <row r="5230" spans="1:18" ht="15.75">
      <c r="A5230" s="533" t="s">
        <v>2784</v>
      </c>
      <c r="B5230" s="533">
        <v>26</v>
      </c>
      <c r="C5230" s="533" t="s">
        <v>850</v>
      </c>
      <c r="D5230" s="572" t="s">
        <v>2319</v>
      </c>
      <c r="E5230" s="571" t="str">
        <f t="shared" si="4918"/>
        <v xml:space="preserve"> PANELBOARDS</v>
      </c>
      <c r="F5230" s="533" t="str">
        <f t="shared" ref="F5230:F5293" si="4933">VLOOKUP(D:D,trade,3,FALSE)</f>
        <v>EL</v>
      </c>
      <c r="G5230" s="533" t="s">
        <v>2722</v>
      </c>
      <c r="H5230" s="533">
        <v>1113</v>
      </c>
      <c r="I5230" s="533" t="str">
        <f t="shared" ref="I5230:J5230" si="4934">I5228</f>
        <v>Final branch circuit panels</v>
      </c>
      <c r="J5230" s="533" t="str">
        <f t="shared" si="4934"/>
        <v>Final branch circuit panels</v>
      </c>
      <c r="K5230" s="106" t="s">
        <v>21</v>
      </c>
      <c r="L5230" s="106" t="s">
        <v>909</v>
      </c>
      <c r="M5230" s="138">
        <v>1</v>
      </c>
      <c r="N5230" s="155" t="s">
        <v>39</v>
      </c>
      <c r="O5230" s="302">
        <v>375</v>
      </c>
      <c r="P5230" s="143">
        <v>375</v>
      </c>
      <c r="Q5230" s="25">
        <f t="shared" si="4927"/>
        <v>375</v>
      </c>
      <c r="R5230" s="729">
        <f t="shared" si="4928"/>
        <v>375</v>
      </c>
    </row>
    <row r="5231" spans="1:18" ht="15.75">
      <c r="A5231" s="533" t="s">
        <v>2784</v>
      </c>
      <c r="B5231" s="533">
        <v>26</v>
      </c>
      <c r="C5231" s="533" t="s">
        <v>850</v>
      </c>
      <c r="D5231" s="572" t="s">
        <v>2319</v>
      </c>
      <c r="E5231" s="571" t="str">
        <f t="shared" si="4918"/>
        <v xml:space="preserve"> PANELBOARDS</v>
      </c>
      <c r="F5231" s="533" t="str">
        <f t="shared" si="4933"/>
        <v>EL</v>
      </c>
      <c r="G5231" s="533" t="s">
        <v>2722</v>
      </c>
      <c r="H5231" s="533">
        <v>1114</v>
      </c>
      <c r="I5231" s="533" t="str">
        <f t="shared" ref="I5231:J5231" si="4935">I5229</f>
        <v>262416 - PANELBOARDS</v>
      </c>
      <c r="J5231" s="533" t="str">
        <f t="shared" si="4935"/>
        <v>262416 - PANELBOARDS</v>
      </c>
      <c r="K5231" s="233" t="s">
        <v>78</v>
      </c>
      <c r="L5231" s="233" t="s">
        <v>910</v>
      </c>
      <c r="M5231" s="632">
        <v>1</v>
      </c>
      <c r="N5231" s="497" t="s">
        <v>39</v>
      </c>
      <c r="O5231" s="467"/>
      <c r="P5231" s="143">
        <v>0</v>
      </c>
      <c r="Q5231" s="25">
        <f t="shared" si="4927"/>
        <v>0</v>
      </c>
      <c r="R5231" s="729">
        <f t="shared" si="4928"/>
        <v>0</v>
      </c>
    </row>
    <row r="5232" spans="1:18" ht="15.75">
      <c r="A5232" s="533" t="s">
        <v>2784</v>
      </c>
      <c r="B5232" s="533">
        <v>26</v>
      </c>
      <c r="C5232" s="533" t="s">
        <v>850</v>
      </c>
      <c r="D5232" s="572" t="s">
        <v>2319</v>
      </c>
      <c r="E5232" s="571" t="str">
        <f t="shared" si="4918"/>
        <v xml:space="preserve"> PANELBOARDS</v>
      </c>
      <c r="F5232" s="533" t="str">
        <f t="shared" si="4933"/>
        <v>EL</v>
      </c>
      <c r="G5232" s="533" t="s">
        <v>2722</v>
      </c>
      <c r="H5232" s="533">
        <v>1115</v>
      </c>
      <c r="I5232" s="533" t="str">
        <f t="shared" ref="I5232:J5232" si="4936">I5230</f>
        <v>Final branch circuit panels</v>
      </c>
      <c r="J5232" s="533" t="str">
        <f t="shared" si="4936"/>
        <v>Final branch circuit panels</v>
      </c>
      <c r="K5232" s="233" t="s">
        <v>302</v>
      </c>
      <c r="L5232" s="233" t="s">
        <v>911</v>
      </c>
      <c r="M5232" s="632">
        <v>1</v>
      </c>
      <c r="N5232" s="497" t="s">
        <v>39</v>
      </c>
      <c r="O5232" s="467"/>
      <c r="P5232" s="143">
        <v>0</v>
      </c>
      <c r="Q5232" s="25">
        <f t="shared" si="4927"/>
        <v>0</v>
      </c>
      <c r="R5232" s="729">
        <f t="shared" si="4928"/>
        <v>0</v>
      </c>
    </row>
    <row r="5233" spans="1:18" ht="15.75">
      <c r="A5233" s="533" t="s">
        <v>2784</v>
      </c>
      <c r="B5233" s="533">
        <v>26</v>
      </c>
      <c r="C5233" s="533" t="s">
        <v>850</v>
      </c>
      <c r="D5233" s="572" t="s">
        <v>2319</v>
      </c>
      <c r="E5233" s="571" t="str">
        <f t="shared" si="4918"/>
        <v xml:space="preserve"> PANELBOARDS</v>
      </c>
      <c r="F5233" s="533" t="str">
        <f t="shared" si="4933"/>
        <v>EL</v>
      </c>
      <c r="G5233" s="533" t="s">
        <v>2722</v>
      </c>
      <c r="H5233" s="533">
        <v>1116</v>
      </c>
      <c r="I5233" s="533" t="str">
        <f t="shared" ref="I5233:J5233" si="4937">I5231</f>
        <v>262416 - PANELBOARDS</v>
      </c>
      <c r="J5233" s="533" t="str">
        <f t="shared" si="4937"/>
        <v>262416 - PANELBOARDS</v>
      </c>
      <c r="K5233" s="233" t="s">
        <v>304</v>
      </c>
      <c r="L5233" s="233" t="s">
        <v>912</v>
      </c>
      <c r="M5233" s="632">
        <v>1</v>
      </c>
      <c r="N5233" s="497" t="s">
        <v>39</v>
      </c>
      <c r="O5233" s="467"/>
      <c r="P5233" s="143">
        <v>0</v>
      </c>
      <c r="Q5233" s="25">
        <f t="shared" si="4927"/>
        <v>0</v>
      </c>
      <c r="R5233" s="729">
        <f t="shared" si="4928"/>
        <v>0</v>
      </c>
    </row>
    <row r="5234" spans="1:18" ht="15.75">
      <c r="A5234" s="533" t="s">
        <v>2784</v>
      </c>
      <c r="B5234" s="533">
        <v>26</v>
      </c>
      <c r="C5234" s="533" t="s">
        <v>850</v>
      </c>
      <c r="D5234" s="572" t="s">
        <v>2319</v>
      </c>
      <c r="E5234" s="571" t="str">
        <f t="shared" si="4918"/>
        <v xml:space="preserve"> PANELBOARDS</v>
      </c>
      <c r="F5234" s="533" t="str">
        <f t="shared" si="4933"/>
        <v>EL</v>
      </c>
      <c r="G5234" s="533" t="s">
        <v>2722</v>
      </c>
      <c r="H5234" s="533">
        <v>1117</v>
      </c>
      <c r="I5234" s="533" t="str">
        <f t="shared" ref="I5234:J5234" si="4938">I5232</f>
        <v>Final branch circuit panels</v>
      </c>
      <c r="J5234" s="533" t="str">
        <f t="shared" si="4938"/>
        <v>Final branch circuit panels</v>
      </c>
      <c r="K5234" s="233" t="s">
        <v>306</v>
      </c>
      <c r="L5234" s="233" t="s">
        <v>913</v>
      </c>
      <c r="M5234" s="632">
        <v>1</v>
      </c>
      <c r="N5234" s="497" t="s">
        <v>39</v>
      </c>
      <c r="O5234" s="467"/>
      <c r="P5234" s="143">
        <v>0</v>
      </c>
      <c r="Q5234" s="25">
        <f t="shared" si="4927"/>
        <v>0</v>
      </c>
      <c r="R5234" s="729">
        <f t="shared" si="4928"/>
        <v>0</v>
      </c>
    </row>
    <row r="5235" spans="1:18" ht="15.75">
      <c r="A5235" s="533" t="s">
        <v>2784</v>
      </c>
      <c r="B5235" s="533">
        <v>26</v>
      </c>
      <c r="C5235" s="533" t="s">
        <v>850</v>
      </c>
      <c r="D5235" s="572" t="s">
        <v>2319</v>
      </c>
      <c r="E5235" s="571" t="str">
        <f t="shared" si="4918"/>
        <v xml:space="preserve"> PANELBOARDS</v>
      </c>
      <c r="F5235" s="533" t="str">
        <f t="shared" si="4933"/>
        <v>EL</v>
      </c>
      <c r="G5235" s="533" t="s">
        <v>2722</v>
      </c>
      <c r="H5235" s="533">
        <v>1118</v>
      </c>
      <c r="I5235" s="533" t="str">
        <f t="shared" ref="I5235:J5235" si="4939">I5233</f>
        <v>262416 - PANELBOARDS</v>
      </c>
      <c r="J5235" s="533" t="str">
        <f t="shared" si="4939"/>
        <v>262416 - PANELBOARDS</v>
      </c>
      <c r="K5235" s="233" t="s">
        <v>341</v>
      </c>
      <c r="L5235" s="233" t="s">
        <v>914</v>
      </c>
      <c r="M5235" s="632">
        <v>1</v>
      </c>
      <c r="N5235" s="497" t="s">
        <v>39</v>
      </c>
      <c r="O5235" s="467"/>
      <c r="P5235" s="143">
        <v>0</v>
      </c>
      <c r="Q5235" s="25">
        <f t="shared" si="4927"/>
        <v>0</v>
      </c>
      <c r="R5235" s="729">
        <f t="shared" si="4928"/>
        <v>0</v>
      </c>
    </row>
    <row r="5236" spans="1:18" ht="15.75">
      <c r="A5236" s="533" t="s">
        <v>2784</v>
      </c>
      <c r="B5236" s="533">
        <v>26</v>
      </c>
      <c r="C5236" s="533" t="s">
        <v>850</v>
      </c>
      <c r="D5236" s="572" t="s">
        <v>2319</v>
      </c>
      <c r="E5236" s="571" t="str">
        <f t="shared" si="4918"/>
        <v xml:space="preserve"> PANELBOARDS</v>
      </c>
      <c r="F5236" s="533" t="str">
        <f t="shared" si="4933"/>
        <v>EL</v>
      </c>
      <c r="G5236" s="533" t="s">
        <v>2722</v>
      </c>
      <c r="H5236" s="533">
        <v>1119</v>
      </c>
      <c r="I5236" s="533" t="str">
        <f t="shared" ref="I5236:J5236" si="4940">I5234</f>
        <v>Final branch circuit panels</v>
      </c>
      <c r="J5236" s="533" t="str">
        <f t="shared" si="4940"/>
        <v>Final branch circuit panels</v>
      </c>
      <c r="K5236" s="233" t="s">
        <v>343</v>
      </c>
      <c r="L5236" s="233" t="s">
        <v>915</v>
      </c>
      <c r="M5236" s="632">
        <v>1</v>
      </c>
      <c r="N5236" s="497" t="s">
        <v>39</v>
      </c>
      <c r="O5236" s="467"/>
      <c r="P5236" s="143">
        <v>0</v>
      </c>
      <c r="Q5236" s="25">
        <f t="shared" si="4927"/>
        <v>0</v>
      </c>
      <c r="R5236" s="729">
        <f t="shared" si="4928"/>
        <v>0</v>
      </c>
    </row>
    <row r="5237" spans="1:18" ht="15.75">
      <c r="A5237" s="533" t="s">
        <v>2784</v>
      </c>
      <c r="B5237" s="533">
        <v>26</v>
      </c>
      <c r="C5237" s="533" t="s">
        <v>850</v>
      </c>
      <c r="D5237" s="572" t="s">
        <v>2319</v>
      </c>
      <c r="E5237" s="571" t="str">
        <f t="shared" si="4918"/>
        <v xml:space="preserve"> PANELBOARDS</v>
      </c>
      <c r="F5237" s="533" t="str">
        <f t="shared" si="4933"/>
        <v>EL</v>
      </c>
      <c r="G5237" s="533" t="s">
        <v>2722</v>
      </c>
      <c r="H5237" s="533">
        <v>1120</v>
      </c>
      <c r="I5237" s="533" t="str">
        <f t="shared" ref="I5237:J5237" si="4941">I5235</f>
        <v>262416 - PANELBOARDS</v>
      </c>
      <c r="J5237" s="533" t="str">
        <f t="shared" si="4941"/>
        <v>262416 - PANELBOARDS</v>
      </c>
      <c r="K5237" s="106" t="s">
        <v>45</v>
      </c>
      <c r="L5237" s="106" t="s">
        <v>916</v>
      </c>
      <c r="M5237" s="138">
        <v>1</v>
      </c>
      <c r="N5237" s="155" t="s">
        <v>39</v>
      </c>
      <c r="O5237" s="302">
        <v>375</v>
      </c>
      <c r="P5237" s="143">
        <v>375</v>
      </c>
      <c r="Q5237" s="25">
        <f t="shared" si="4927"/>
        <v>375</v>
      </c>
      <c r="R5237" s="729">
        <f t="shared" si="4928"/>
        <v>375</v>
      </c>
    </row>
    <row r="5238" spans="1:18" ht="15.75">
      <c r="A5238" s="533" t="s">
        <v>2784</v>
      </c>
      <c r="B5238" s="533">
        <v>26</v>
      </c>
      <c r="C5238" s="533" t="s">
        <v>850</v>
      </c>
      <c r="D5238" s="572" t="s">
        <v>2319</v>
      </c>
      <c r="E5238" s="571" t="str">
        <f t="shared" si="4918"/>
        <v xml:space="preserve"> PANELBOARDS</v>
      </c>
      <c r="F5238" s="533" t="str">
        <f t="shared" si="4933"/>
        <v>EL</v>
      </c>
      <c r="G5238" s="533" t="s">
        <v>2722</v>
      </c>
      <c r="H5238" s="533">
        <v>1121</v>
      </c>
      <c r="I5238" s="533" t="str">
        <f t="shared" ref="I5238:J5238" si="4942">I5236</f>
        <v>Final branch circuit panels</v>
      </c>
      <c r="J5238" s="533" t="str">
        <f t="shared" si="4942"/>
        <v>Final branch circuit panels</v>
      </c>
      <c r="K5238" s="106" t="s">
        <v>48</v>
      </c>
      <c r="L5238" s="106" t="s">
        <v>917</v>
      </c>
      <c r="M5238" s="138">
        <v>1</v>
      </c>
      <c r="N5238" s="155" t="s">
        <v>39</v>
      </c>
      <c r="O5238" s="302">
        <v>375</v>
      </c>
      <c r="P5238" s="143">
        <v>375</v>
      </c>
      <c r="Q5238" s="25">
        <f t="shared" si="4927"/>
        <v>375</v>
      </c>
      <c r="R5238" s="729">
        <f t="shared" si="4928"/>
        <v>375</v>
      </c>
    </row>
    <row r="5239" spans="1:18" ht="15.75">
      <c r="A5239" s="533" t="s">
        <v>2784</v>
      </c>
      <c r="B5239" s="533">
        <v>26</v>
      </c>
      <c r="C5239" s="533" t="s">
        <v>850</v>
      </c>
      <c r="D5239" s="572" t="s">
        <v>2319</v>
      </c>
      <c r="E5239" s="571" t="str">
        <f t="shared" si="4918"/>
        <v xml:space="preserve"> PANELBOARDS</v>
      </c>
      <c r="F5239" s="533" t="str">
        <f t="shared" si="4933"/>
        <v>EL</v>
      </c>
      <c r="G5239" s="533" t="s">
        <v>2722</v>
      </c>
      <c r="H5239" s="533">
        <v>1122</v>
      </c>
      <c r="I5239" s="533" t="str">
        <f t="shared" ref="I5239:J5239" si="4943">I5237</f>
        <v>262416 - PANELBOARDS</v>
      </c>
      <c r="J5239" s="533" t="str">
        <f t="shared" si="4943"/>
        <v>262416 - PANELBOARDS</v>
      </c>
      <c r="K5239" s="233" t="s">
        <v>13</v>
      </c>
      <c r="L5239" s="233" t="s">
        <v>918</v>
      </c>
      <c r="M5239" s="632">
        <v>1</v>
      </c>
      <c r="N5239" s="497" t="s">
        <v>39</v>
      </c>
      <c r="O5239" s="467"/>
      <c r="P5239" s="143">
        <v>0</v>
      </c>
      <c r="Q5239" s="25">
        <f t="shared" si="4927"/>
        <v>0</v>
      </c>
      <c r="R5239" s="729">
        <f t="shared" si="4928"/>
        <v>0</v>
      </c>
    </row>
    <row r="5240" spans="1:18" ht="15.75">
      <c r="A5240" s="533" t="s">
        <v>2784</v>
      </c>
      <c r="B5240" s="533">
        <v>26</v>
      </c>
      <c r="C5240" s="533" t="s">
        <v>850</v>
      </c>
      <c r="D5240" s="572" t="s">
        <v>2319</v>
      </c>
      <c r="E5240" s="571" t="str">
        <f t="shared" si="4918"/>
        <v xml:space="preserve"> PANELBOARDS</v>
      </c>
      <c r="F5240" s="533" t="str">
        <f t="shared" si="4933"/>
        <v>EL</v>
      </c>
      <c r="G5240" s="533" t="s">
        <v>2722</v>
      </c>
      <c r="H5240" s="533">
        <v>1123</v>
      </c>
      <c r="I5240" s="533" t="str">
        <f t="shared" ref="I5240:J5240" si="4944">I5238</f>
        <v>Final branch circuit panels</v>
      </c>
      <c r="J5240" s="533" t="str">
        <f t="shared" si="4944"/>
        <v>Final branch circuit panels</v>
      </c>
      <c r="K5240" s="233" t="s">
        <v>15</v>
      </c>
      <c r="L5240" s="233" t="s">
        <v>919</v>
      </c>
      <c r="M5240" s="632">
        <v>1</v>
      </c>
      <c r="N5240" s="497" t="s">
        <v>39</v>
      </c>
      <c r="O5240" s="467"/>
      <c r="P5240" s="143">
        <v>0</v>
      </c>
      <c r="Q5240" s="25">
        <f t="shared" si="4927"/>
        <v>0</v>
      </c>
      <c r="R5240" s="729">
        <f t="shared" si="4928"/>
        <v>0</v>
      </c>
    </row>
    <row r="5241" spans="1:18" ht="15.75">
      <c r="A5241" s="533" t="s">
        <v>2784</v>
      </c>
      <c r="B5241" s="533">
        <v>26</v>
      </c>
      <c r="C5241" s="533" t="s">
        <v>850</v>
      </c>
      <c r="D5241" s="572" t="s">
        <v>2319</v>
      </c>
      <c r="E5241" s="571" t="str">
        <f t="shared" si="4918"/>
        <v xml:space="preserve"> PANELBOARDS</v>
      </c>
      <c r="F5241" s="533" t="str">
        <f t="shared" si="4933"/>
        <v>EL</v>
      </c>
      <c r="G5241" s="533" t="s">
        <v>2722</v>
      </c>
      <c r="H5241" s="533">
        <v>1124</v>
      </c>
      <c r="I5241" s="533" t="str">
        <f t="shared" ref="I5241:J5241" si="4945">I5239</f>
        <v>262416 - PANELBOARDS</v>
      </c>
      <c r="J5241" s="533" t="str">
        <f t="shared" si="4945"/>
        <v>262416 - PANELBOARDS</v>
      </c>
      <c r="K5241" s="233" t="s">
        <v>17</v>
      </c>
      <c r="L5241" s="233" t="s">
        <v>920</v>
      </c>
      <c r="M5241" s="632">
        <v>1</v>
      </c>
      <c r="N5241" s="497" t="s">
        <v>39</v>
      </c>
      <c r="O5241" s="467"/>
      <c r="P5241" s="143">
        <v>0</v>
      </c>
      <c r="Q5241" s="25">
        <f t="shared" si="4927"/>
        <v>0</v>
      </c>
      <c r="R5241" s="729">
        <f t="shared" si="4928"/>
        <v>0</v>
      </c>
    </row>
    <row r="5242" spans="1:18" ht="15.75">
      <c r="A5242" s="533" t="s">
        <v>2784</v>
      </c>
      <c r="B5242" s="533">
        <v>26</v>
      </c>
      <c r="C5242" s="533" t="s">
        <v>850</v>
      </c>
      <c r="D5242" s="572" t="s">
        <v>2319</v>
      </c>
      <c r="E5242" s="571" t="str">
        <f t="shared" si="4918"/>
        <v xml:space="preserve"> PANELBOARDS</v>
      </c>
      <c r="F5242" s="533" t="str">
        <f t="shared" si="4933"/>
        <v>EL</v>
      </c>
      <c r="G5242" s="533" t="s">
        <v>2722</v>
      </c>
      <c r="H5242" s="533">
        <v>1125</v>
      </c>
      <c r="I5242" s="533" t="str">
        <f t="shared" ref="I5242:J5242" si="4946">I5240</f>
        <v>Final branch circuit panels</v>
      </c>
      <c r="J5242" s="533" t="str">
        <f t="shared" si="4946"/>
        <v>Final branch circuit panels</v>
      </c>
      <c r="K5242" s="233" t="s">
        <v>19</v>
      </c>
      <c r="L5242" s="233" t="s">
        <v>921</v>
      </c>
      <c r="M5242" s="632">
        <v>1</v>
      </c>
      <c r="N5242" s="497" t="s">
        <v>39</v>
      </c>
      <c r="O5242" s="467"/>
      <c r="P5242" s="143">
        <v>0</v>
      </c>
      <c r="Q5242" s="25">
        <f t="shared" si="4927"/>
        <v>0</v>
      </c>
      <c r="R5242" s="729">
        <f t="shared" si="4928"/>
        <v>0</v>
      </c>
    </row>
    <row r="5243" spans="1:18" ht="15.75">
      <c r="A5243" s="533" t="s">
        <v>2784</v>
      </c>
      <c r="B5243" s="533">
        <v>26</v>
      </c>
      <c r="C5243" s="533" t="s">
        <v>850</v>
      </c>
      <c r="D5243" s="572" t="s">
        <v>2321</v>
      </c>
      <c r="E5243" s="571" t="s">
        <v>2754</v>
      </c>
      <c r="F5243" s="533" t="str">
        <f t="shared" si="4933"/>
        <v>EL</v>
      </c>
      <c r="G5243" s="533" t="s">
        <v>2725</v>
      </c>
      <c r="H5243" s="533">
        <v>1126</v>
      </c>
      <c r="I5243" s="533" t="str">
        <f>L5243</f>
        <v>262419 MOTOR CONTROL CENTERS</v>
      </c>
      <c r="J5243" s="533" t="str">
        <f>L5243</f>
        <v>262419 MOTOR CONTROL CENTERS</v>
      </c>
      <c r="K5243" s="106"/>
      <c r="L5243" s="106" t="s">
        <v>922</v>
      </c>
      <c r="M5243" s="139"/>
      <c r="N5243" s="155"/>
      <c r="O5243" s="302">
        <v>0</v>
      </c>
      <c r="P5243" s="391"/>
      <c r="Q5243" s="390"/>
    </row>
    <row r="5244" spans="1:18" ht="15.75">
      <c r="A5244" s="533" t="s">
        <v>2784</v>
      </c>
      <c r="B5244" s="533">
        <v>26</v>
      </c>
      <c r="C5244" s="533" t="s">
        <v>850</v>
      </c>
      <c r="D5244" s="572" t="s">
        <v>2321</v>
      </c>
      <c r="E5244" s="571" t="str">
        <f>E5243</f>
        <v>MOTOR CONTROL CENTERS</v>
      </c>
      <c r="F5244" s="533" t="str">
        <f t="shared" si="4933"/>
        <v>EL</v>
      </c>
      <c r="G5244" s="533" t="s">
        <v>2722</v>
      </c>
      <c r="H5244" s="533">
        <v>1127</v>
      </c>
      <c r="I5244" s="533" t="str">
        <f>I5242</f>
        <v>Final branch circuit panels</v>
      </c>
      <c r="J5244" s="533" t="str">
        <f>J5242</f>
        <v>Final branch circuit panels</v>
      </c>
      <c r="K5244" s="106" t="s">
        <v>13</v>
      </c>
      <c r="L5244" s="106" t="s">
        <v>923</v>
      </c>
      <c r="M5244" s="138">
        <v>1</v>
      </c>
      <c r="N5244" s="155" t="s">
        <v>39</v>
      </c>
      <c r="O5244" s="302">
        <v>813</v>
      </c>
      <c r="P5244" s="143">
        <v>813</v>
      </c>
      <c r="Q5244" s="25">
        <f>O5244</f>
        <v>813</v>
      </c>
      <c r="R5244" s="729">
        <f>P5244</f>
        <v>813</v>
      </c>
    </row>
    <row r="5245" spans="1:18" ht="15.75">
      <c r="A5245" s="533" t="s">
        <v>2784</v>
      </c>
      <c r="B5245" s="533">
        <v>26</v>
      </c>
      <c r="C5245" s="533" t="s">
        <v>850</v>
      </c>
      <c r="D5245" s="572" t="s">
        <v>2327</v>
      </c>
      <c r="E5245" s="571" t="s">
        <v>1284</v>
      </c>
      <c r="F5245" s="533" t="str">
        <f t="shared" si="4933"/>
        <v>EL</v>
      </c>
      <c r="G5245" s="533" t="s">
        <v>2725</v>
      </c>
      <c r="H5245" s="533">
        <v>1128</v>
      </c>
      <c r="I5245" s="533" t="str">
        <f t="shared" ref="I5245:I5246" si="4947">L5245</f>
        <v>262726 - WIRING DEVICES</v>
      </c>
      <c r="J5245" s="533" t="str">
        <f t="shared" ref="J5245:J5246" si="4948">L5245</f>
        <v>262726 - WIRING DEVICES</v>
      </c>
      <c r="K5245" s="106"/>
      <c r="L5245" s="106" t="s">
        <v>924</v>
      </c>
      <c r="M5245" s="139"/>
      <c r="N5245" s="155"/>
      <c r="O5245" s="302">
        <v>0</v>
      </c>
      <c r="P5245" s="143"/>
      <c r="Q5245" s="143"/>
    </row>
    <row r="5246" spans="1:18" ht="16.5" thickBot="1">
      <c r="A5246" s="533" t="s">
        <v>2784</v>
      </c>
      <c r="B5246" s="533">
        <v>26</v>
      </c>
      <c r="C5246" s="533" t="s">
        <v>850</v>
      </c>
      <c r="D5246" s="572" t="s">
        <v>2327</v>
      </c>
      <c r="E5246" s="571" t="str">
        <f t="shared" ref="E5246:E5262" si="4949">E5245</f>
        <v xml:space="preserve"> WIRING DEVICES</v>
      </c>
      <c r="F5246" s="533" t="str">
        <f t="shared" si="4933"/>
        <v>EL</v>
      </c>
      <c r="G5246" s="533" t="s">
        <v>2725</v>
      </c>
      <c r="H5246" s="533">
        <v>1129</v>
      </c>
      <c r="I5246" s="533" t="str">
        <f t="shared" si="4947"/>
        <v>Switches</v>
      </c>
      <c r="J5246" s="533" t="str">
        <f t="shared" si="4948"/>
        <v>Switches</v>
      </c>
      <c r="K5246" s="106"/>
      <c r="L5246" s="106" t="s">
        <v>925</v>
      </c>
      <c r="M5246" s="139"/>
      <c r="N5246" s="155"/>
      <c r="O5246" s="302">
        <v>0</v>
      </c>
      <c r="P5246" s="143"/>
      <c r="Q5246" s="143"/>
    </row>
    <row r="5247" spans="1:18" ht="15.75">
      <c r="A5247" s="533" t="s">
        <v>2784</v>
      </c>
      <c r="B5247" s="533">
        <v>26</v>
      </c>
      <c r="C5247" s="533" t="s">
        <v>850</v>
      </c>
      <c r="D5247" s="572" t="s">
        <v>2327</v>
      </c>
      <c r="E5247" s="571" t="str">
        <f t="shared" si="4949"/>
        <v xml:space="preserve"> WIRING DEVICES</v>
      </c>
      <c r="F5247" s="533" t="str">
        <f t="shared" si="4933"/>
        <v>EL</v>
      </c>
      <c r="G5247" s="533" t="s">
        <v>2722</v>
      </c>
      <c r="H5247" s="533">
        <v>1130</v>
      </c>
      <c r="I5247" s="533" t="str">
        <f t="shared" ref="I5247:J5247" si="4950">I5245</f>
        <v>262726 - WIRING DEVICES</v>
      </c>
      <c r="J5247" s="533" t="str">
        <f t="shared" si="4950"/>
        <v>262726 - WIRING DEVICES</v>
      </c>
      <c r="K5247" s="106" t="s">
        <v>15</v>
      </c>
      <c r="L5247" s="106" t="s">
        <v>926</v>
      </c>
      <c r="M5247" s="138">
        <v>30</v>
      </c>
      <c r="N5247" s="498" t="s">
        <v>39</v>
      </c>
      <c r="O5247" s="302">
        <v>8</v>
      </c>
      <c r="P5247" s="143">
        <v>240</v>
      </c>
      <c r="Q5247" s="25">
        <f t="shared" ref="Q5247:Q5252" si="4951">O5247</f>
        <v>8</v>
      </c>
      <c r="R5247" s="729">
        <f t="shared" ref="R5247:R5252" si="4952">P5247</f>
        <v>240</v>
      </c>
    </row>
    <row r="5248" spans="1:18" ht="15.75">
      <c r="A5248" s="533" t="s">
        <v>2784</v>
      </c>
      <c r="B5248" s="533">
        <v>26</v>
      </c>
      <c r="C5248" s="533" t="s">
        <v>850</v>
      </c>
      <c r="D5248" s="572" t="s">
        <v>2327</v>
      </c>
      <c r="E5248" s="571" t="str">
        <f t="shared" si="4949"/>
        <v xml:space="preserve"> WIRING DEVICES</v>
      </c>
      <c r="F5248" s="533" t="str">
        <f t="shared" si="4933"/>
        <v>EL</v>
      </c>
      <c r="G5248" s="533" t="s">
        <v>2722</v>
      </c>
      <c r="H5248" s="533">
        <v>1131</v>
      </c>
      <c r="I5248" s="533" t="str">
        <f t="shared" ref="I5248:J5248" si="4953">I5246</f>
        <v>Switches</v>
      </c>
      <c r="J5248" s="533" t="str">
        <f t="shared" si="4953"/>
        <v>Switches</v>
      </c>
      <c r="K5248" s="106" t="s">
        <v>17</v>
      </c>
      <c r="L5248" s="106" t="s">
        <v>927</v>
      </c>
      <c r="M5248" s="138">
        <v>12</v>
      </c>
      <c r="N5248" s="499" t="s">
        <v>39</v>
      </c>
      <c r="O5248" s="302">
        <v>10</v>
      </c>
      <c r="P5248" s="143">
        <v>120</v>
      </c>
      <c r="Q5248" s="25">
        <f t="shared" si="4951"/>
        <v>10</v>
      </c>
      <c r="R5248" s="729">
        <f t="shared" si="4952"/>
        <v>120</v>
      </c>
    </row>
    <row r="5249" spans="1:18" ht="15.75">
      <c r="A5249" s="533" t="s">
        <v>2784</v>
      </c>
      <c r="B5249" s="533">
        <v>26</v>
      </c>
      <c r="C5249" s="533" t="s">
        <v>850</v>
      </c>
      <c r="D5249" s="572" t="s">
        <v>2327</v>
      </c>
      <c r="E5249" s="571" t="str">
        <f t="shared" si="4949"/>
        <v xml:space="preserve"> WIRING DEVICES</v>
      </c>
      <c r="F5249" s="533" t="str">
        <f t="shared" si="4933"/>
        <v>EL</v>
      </c>
      <c r="G5249" s="533" t="s">
        <v>2722</v>
      </c>
      <c r="H5249" s="533">
        <v>1132</v>
      </c>
      <c r="I5249" s="533" t="str">
        <f t="shared" ref="I5249:J5249" si="4954">I5247</f>
        <v>262726 - WIRING DEVICES</v>
      </c>
      <c r="J5249" s="533" t="str">
        <f t="shared" si="4954"/>
        <v>262726 - WIRING DEVICES</v>
      </c>
      <c r="K5249" s="106" t="s">
        <v>19</v>
      </c>
      <c r="L5249" s="106" t="s">
        <v>928</v>
      </c>
      <c r="M5249" s="138">
        <v>6</v>
      </c>
      <c r="N5249" s="499" t="s">
        <v>39</v>
      </c>
      <c r="O5249" s="302">
        <v>10</v>
      </c>
      <c r="P5249" s="143">
        <v>60</v>
      </c>
      <c r="Q5249" s="25">
        <f t="shared" si="4951"/>
        <v>10</v>
      </c>
      <c r="R5249" s="729">
        <f t="shared" si="4952"/>
        <v>60</v>
      </c>
    </row>
    <row r="5250" spans="1:18" ht="15.75">
      <c r="A5250" s="533" t="s">
        <v>2784</v>
      </c>
      <c r="B5250" s="533">
        <v>26</v>
      </c>
      <c r="C5250" s="533" t="s">
        <v>850</v>
      </c>
      <c r="D5250" s="572" t="s">
        <v>2327</v>
      </c>
      <c r="E5250" s="571" t="str">
        <f t="shared" si="4949"/>
        <v xml:space="preserve"> WIRING DEVICES</v>
      </c>
      <c r="F5250" s="533" t="str">
        <f t="shared" si="4933"/>
        <v>EL</v>
      </c>
      <c r="G5250" s="533" t="s">
        <v>2722</v>
      </c>
      <c r="H5250" s="533">
        <v>1133</v>
      </c>
      <c r="I5250" s="533" t="str">
        <f t="shared" ref="I5250:J5250" si="4955">I5248</f>
        <v>Switches</v>
      </c>
      <c r="J5250" s="533" t="str">
        <f t="shared" si="4955"/>
        <v>Switches</v>
      </c>
      <c r="K5250" s="106" t="s">
        <v>20</v>
      </c>
      <c r="L5250" s="106" t="s">
        <v>929</v>
      </c>
      <c r="M5250" s="138">
        <v>8</v>
      </c>
      <c r="N5250" s="499" t="s">
        <v>39</v>
      </c>
      <c r="O5250" s="302">
        <v>10</v>
      </c>
      <c r="P5250" s="143">
        <v>80</v>
      </c>
      <c r="Q5250" s="25">
        <f t="shared" si="4951"/>
        <v>10</v>
      </c>
      <c r="R5250" s="729">
        <f t="shared" si="4952"/>
        <v>80</v>
      </c>
    </row>
    <row r="5251" spans="1:18" ht="16.5" thickBot="1">
      <c r="A5251" s="533" t="s">
        <v>2784</v>
      </c>
      <c r="B5251" s="533">
        <v>26</v>
      </c>
      <c r="C5251" s="533" t="s">
        <v>850</v>
      </c>
      <c r="D5251" s="572" t="s">
        <v>2327</v>
      </c>
      <c r="E5251" s="571" t="str">
        <f t="shared" si="4949"/>
        <v xml:space="preserve"> WIRING DEVICES</v>
      </c>
      <c r="F5251" s="533" t="str">
        <f t="shared" si="4933"/>
        <v>EL</v>
      </c>
      <c r="G5251" s="533" t="s">
        <v>2722</v>
      </c>
      <c r="H5251" s="533">
        <v>1134</v>
      </c>
      <c r="I5251" s="533" t="str">
        <f t="shared" ref="I5251:J5251" si="4956">I5249</f>
        <v>262726 - WIRING DEVICES</v>
      </c>
      <c r="J5251" s="533" t="str">
        <f t="shared" si="4956"/>
        <v>262726 - WIRING DEVICES</v>
      </c>
      <c r="K5251" s="106" t="s">
        <v>21</v>
      </c>
      <c r="L5251" s="106" t="s">
        <v>930</v>
      </c>
      <c r="M5251" s="138">
        <v>2</v>
      </c>
      <c r="N5251" s="500" t="s">
        <v>39</v>
      </c>
      <c r="O5251" s="302">
        <v>15</v>
      </c>
      <c r="P5251" s="143">
        <v>30</v>
      </c>
      <c r="Q5251" s="25">
        <f t="shared" si="4951"/>
        <v>15</v>
      </c>
      <c r="R5251" s="729">
        <f t="shared" si="4952"/>
        <v>30</v>
      </c>
    </row>
    <row r="5252" spans="1:18" ht="15.75">
      <c r="A5252" s="533" t="s">
        <v>2784</v>
      </c>
      <c r="B5252" s="533">
        <v>26</v>
      </c>
      <c r="C5252" s="533" t="s">
        <v>850</v>
      </c>
      <c r="D5252" s="572" t="s">
        <v>2327</v>
      </c>
      <c r="E5252" s="571" t="str">
        <f t="shared" si="4949"/>
        <v xml:space="preserve"> WIRING DEVICES</v>
      </c>
      <c r="F5252" s="533" t="str">
        <f t="shared" si="4933"/>
        <v>EL</v>
      </c>
      <c r="G5252" s="533" t="s">
        <v>2722</v>
      </c>
      <c r="H5252" s="533">
        <v>1135</v>
      </c>
      <c r="I5252" s="533" t="str">
        <f t="shared" ref="I5252:J5252" si="4957">I5250</f>
        <v>Switches</v>
      </c>
      <c r="J5252" s="533" t="str">
        <f t="shared" si="4957"/>
        <v>Switches</v>
      </c>
      <c r="K5252" s="233" t="s">
        <v>77</v>
      </c>
      <c r="L5252" s="233" t="s">
        <v>931</v>
      </c>
      <c r="M5252" s="632">
        <v>5</v>
      </c>
      <c r="N5252" s="497" t="s">
        <v>39</v>
      </c>
      <c r="O5252" s="467">
        <v>32</v>
      </c>
      <c r="P5252" s="143">
        <v>160</v>
      </c>
      <c r="Q5252" s="25">
        <f t="shared" si="4951"/>
        <v>32</v>
      </c>
      <c r="R5252" s="729">
        <f t="shared" si="4952"/>
        <v>160</v>
      </c>
    </row>
    <row r="5253" spans="1:18" ht="16.5" thickBot="1">
      <c r="A5253" s="533" t="s">
        <v>2784</v>
      </c>
      <c r="B5253" s="533">
        <v>26</v>
      </c>
      <c r="C5253" s="533" t="s">
        <v>850</v>
      </c>
      <c r="D5253" s="572" t="s">
        <v>2327</v>
      </c>
      <c r="E5253" s="571" t="str">
        <f t="shared" si="4949"/>
        <v xml:space="preserve"> WIRING DEVICES</v>
      </c>
      <c r="F5253" s="533" t="str">
        <f t="shared" si="4933"/>
        <v>EL</v>
      </c>
      <c r="G5253" s="533" t="s">
        <v>2725</v>
      </c>
      <c r="H5253" s="533">
        <v>1136</v>
      </c>
      <c r="I5253" s="533" t="str">
        <f>L5253</f>
        <v xml:space="preserve">Socket Outlets </v>
      </c>
      <c r="J5253" s="533" t="str">
        <f>L5253</f>
        <v xml:space="preserve">Socket Outlets </v>
      </c>
      <c r="K5253" s="106"/>
      <c r="L5253" s="106" t="s">
        <v>932</v>
      </c>
      <c r="M5253" s="139"/>
      <c r="N5253" s="155"/>
      <c r="O5253" s="302">
        <v>0</v>
      </c>
      <c r="P5253" s="143"/>
      <c r="Q5253" s="143"/>
    </row>
    <row r="5254" spans="1:18" ht="15.75">
      <c r="A5254" s="533" t="s">
        <v>2784</v>
      </c>
      <c r="B5254" s="533">
        <v>26</v>
      </c>
      <c r="C5254" s="533" t="s">
        <v>850</v>
      </c>
      <c r="D5254" s="572" t="s">
        <v>2327</v>
      </c>
      <c r="E5254" s="571" t="str">
        <f t="shared" si="4949"/>
        <v xml:space="preserve"> WIRING DEVICES</v>
      </c>
      <c r="F5254" s="533" t="str">
        <f t="shared" si="4933"/>
        <v>EL</v>
      </c>
      <c r="G5254" s="533" t="s">
        <v>2722</v>
      </c>
      <c r="H5254" s="533">
        <v>1137</v>
      </c>
      <c r="I5254" s="533" t="str">
        <f t="shared" ref="I5254:J5254" si="4958">I5252</f>
        <v>Switches</v>
      </c>
      <c r="J5254" s="533" t="str">
        <f t="shared" si="4958"/>
        <v>Switches</v>
      </c>
      <c r="K5254" s="151" t="s">
        <v>45</v>
      </c>
      <c r="L5254" s="151" t="s">
        <v>933</v>
      </c>
      <c r="M5254" s="655">
        <v>34</v>
      </c>
      <c r="N5254" s="498" t="s">
        <v>39</v>
      </c>
      <c r="O5254" s="302">
        <v>45</v>
      </c>
      <c r="P5254" s="143">
        <v>1530</v>
      </c>
      <c r="Q5254" s="25">
        <f t="shared" ref="Q5254:Q5259" si="4959">O5254</f>
        <v>45</v>
      </c>
      <c r="R5254" s="729">
        <f t="shared" ref="R5254:R5259" si="4960">P5254</f>
        <v>1530</v>
      </c>
    </row>
    <row r="5255" spans="1:18" ht="15.75">
      <c r="A5255" s="533" t="s">
        <v>2784</v>
      </c>
      <c r="B5255" s="533">
        <v>26</v>
      </c>
      <c r="C5255" s="533" t="s">
        <v>850</v>
      </c>
      <c r="D5255" s="572" t="s">
        <v>2327</v>
      </c>
      <c r="E5255" s="571" t="str">
        <f t="shared" si="4949"/>
        <v xml:space="preserve"> WIRING DEVICES</v>
      </c>
      <c r="F5255" s="533" t="str">
        <f t="shared" si="4933"/>
        <v>EL</v>
      </c>
      <c r="G5255" s="533" t="s">
        <v>2722</v>
      </c>
      <c r="H5255" s="533">
        <v>1138</v>
      </c>
      <c r="I5255" s="533" t="str">
        <f t="shared" ref="I5255:J5255" si="4961">I5253</f>
        <v xml:space="preserve">Socket Outlets </v>
      </c>
      <c r="J5255" s="533" t="str">
        <f t="shared" si="4961"/>
        <v xml:space="preserve">Socket Outlets </v>
      </c>
      <c r="K5255" s="151" t="s">
        <v>48</v>
      </c>
      <c r="L5255" s="151" t="s">
        <v>934</v>
      </c>
      <c r="M5255" s="655">
        <v>16</v>
      </c>
      <c r="N5255" s="499" t="s">
        <v>39</v>
      </c>
      <c r="O5255" s="302">
        <v>53</v>
      </c>
      <c r="P5255" s="143">
        <v>848</v>
      </c>
      <c r="Q5255" s="25">
        <f t="shared" si="4959"/>
        <v>53</v>
      </c>
      <c r="R5255" s="729">
        <f t="shared" si="4960"/>
        <v>848</v>
      </c>
    </row>
    <row r="5256" spans="1:18" ht="15.75">
      <c r="A5256" s="533" t="s">
        <v>2784</v>
      </c>
      <c r="B5256" s="533">
        <v>26</v>
      </c>
      <c r="C5256" s="533" t="s">
        <v>850</v>
      </c>
      <c r="D5256" s="572" t="s">
        <v>2327</v>
      </c>
      <c r="E5256" s="571" t="str">
        <f t="shared" si="4949"/>
        <v xml:space="preserve"> WIRING DEVICES</v>
      </c>
      <c r="F5256" s="533" t="str">
        <f t="shared" si="4933"/>
        <v>EL</v>
      </c>
      <c r="G5256" s="533" t="s">
        <v>2722</v>
      </c>
      <c r="H5256" s="533">
        <v>1139</v>
      </c>
      <c r="I5256" s="533" t="str">
        <f t="shared" ref="I5256:J5256" si="4962">I5254</f>
        <v>Switches</v>
      </c>
      <c r="J5256" s="533" t="str">
        <f t="shared" si="4962"/>
        <v>Switches</v>
      </c>
      <c r="K5256" s="151" t="s">
        <v>50</v>
      </c>
      <c r="L5256" s="151" t="s">
        <v>935</v>
      </c>
      <c r="M5256" s="655">
        <v>16</v>
      </c>
      <c r="N5256" s="499" t="s">
        <v>39</v>
      </c>
      <c r="O5256" s="302">
        <v>73</v>
      </c>
      <c r="P5256" s="143">
        <v>1168</v>
      </c>
      <c r="Q5256" s="25">
        <f t="shared" si="4959"/>
        <v>73</v>
      </c>
      <c r="R5256" s="729">
        <f t="shared" si="4960"/>
        <v>1168</v>
      </c>
    </row>
    <row r="5257" spans="1:18" ht="16.5" thickBot="1">
      <c r="A5257" s="533" t="s">
        <v>2784</v>
      </c>
      <c r="B5257" s="533">
        <v>26</v>
      </c>
      <c r="C5257" s="533" t="s">
        <v>850</v>
      </c>
      <c r="D5257" s="572" t="s">
        <v>2327</v>
      </c>
      <c r="E5257" s="571" t="str">
        <f t="shared" si="4949"/>
        <v xml:space="preserve"> WIRING DEVICES</v>
      </c>
      <c r="F5257" s="533" t="str">
        <f t="shared" si="4933"/>
        <v>EL</v>
      </c>
      <c r="G5257" s="533" t="s">
        <v>2722</v>
      </c>
      <c r="H5257" s="533">
        <v>1140</v>
      </c>
      <c r="I5257" s="533" t="str">
        <f t="shared" ref="I5257:J5257" si="4963">I5255</f>
        <v xml:space="preserve">Socket Outlets </v>
      </c>
      <c r="J5257" s="533" t="str">
        <f t="shared" si="4963"/>
        <v xml:space="preserve">Socket Outlets </v>
      </c>
      <c r="K5257" s="151" t="s">
        <v>76</v>
      </c>
      <c r="L5257" s="151" t="s">
        <v>936</v>
      </c>
      <c r="M5257" s="655">
        <v>1</v>
      </c>
      <c r="N5257" s="500" t="s">
        <v>39</v>
      </c>
      <c r="O5257" s="302">
        <v>85</v>
      </c>
      <c r="P5257" s="143">
        <v>85</v>
      </c>
      <c r="Q5257" s="25">
        <f t="shared" si="4959"/>
        <v>85</v>
      </c>
      <c r="R5257" s="729">
        <f t="shared" si="4960"/>
        <v>85</v>
      </c>
    </row>
    <row r="5258" spans="1:18" ht="15.75">
      <c r="A5258" s="533" t="s">
        <v>2784</v>
      </c>
      <c r="B5258" s="533">
        <v>26</v>
      </c>
      <c r="C5258" s="533" t="s">
        <v>850</v>
      </c>
      <c r="D5258" s="572" t="s">
        <v>2327</v>
      </c>
      <c r="E5258" s="571" t="str">
        <f t="shared" si="4949"/>
        <v xml:space="preserve"> WIRING DEVICES</v>
      </c>
      <c r="F5258" s="533" t="str">
        <f t="shared" si="4933"/>
        <v>EL</v>
      </c>
      <c r="G5258" s="533" t="s">
        <v>2722</v>
      </c>
      <c r="H5258" s="533">
        <v>1141</v>
      </c>
      <c r="I5258" s="533" t="str">
        <f t="shared" ref="I5258:J5258" si="4964">I5256</f>
        <v>Switches</v>
      </c>
      <c r="J5258" s="533" t="str">
        <f t="shared" si="4964"/>
        <v>Switches</v>
      </c>
      <c r="K5258" s="235" t="s">
        <v>341</v>
      </c>
      <c r="L5258" s="235" t="s">
        <v>937</v>
      </c>
      <c r="M5258" s="656">
        <v>2</v>
      </c>
      <c r="N5258" s="497" t="s">
        <v>39</v>
      </c>
      <c r="O5258" s="467"/>
      <c r="P5258" s="143">
        <v>0</v>
      </c>
      <c r="Q5258" s="25">
        <f t="shared" si="4959"/>
        <v>0</v>
      </c>
      <c r="R5258" s="729">
        <f t="shared" si="4960"/>
        <v>0</v>
      </c>
    </row>
    <row r="5259" spans="1:18" ht="15.75">
      <c r="A5259" s="533" t="s">
        <v>2784</v>
      </c>
      <c r="B5259" s="533">
        <v>26</v>
      </c>
      <c r="C5259" s="533" t="s">
        <v>850</v>
      </c>
      <c r="D5259" s="572" t="s">
        <v>2327</v>
      </c>
      <c r="E5259" s="571" t="str">
        <f t="shared" si="4949"/>
        <v xml:space="preserve"> WIRING DEVICES</v>
      </c>
      <c r="F5259" s="533" t="str">
        <f t="shared" si="4933"/>
        <v>EL</v>
      </c>
      <c r="G5259" s="533" t="s">
        <v>2722</v>
      </c>
      <c r="H5259" s="533">
        <v>1142</v>
      </c>
      <c r="I5259" s="533" t="str">
        <f t="shared" ref="I5259:J5259" si="4965">I5257</f>
        <v xml:space="preserve">Socket Outlets </v>
      </c>
      <c r="J5259" s="533" t="str">
        <f t="shared" si="4965"/>
        <v xml:space="preserve">Socket Outlets </v>
      </c>
      <c r="K5259" s="235" t="s">
        <v>13</v>
      </c>
      <c r="L5259" s="235" t="s">
        <v>938</v>
      </c>
      <c r="M5259" s="656">
        <v>1</v>
      </c>
      <c r="N5259" s="497" t="s">
        <v>39</v>
      </c>
      <c r="O5259" s="467"/>
      <c r="P5259" s="143">
        <v>0</v>
      </c>
      <c r="Q5259" s="25">
        <f t="shared" si="4959"/>
        <v>0</v>
      </c>
      <c r="R5259" s="729">
        <f t="shared" si="4960"/>
        <v>0</v>
      </c>
    </row>
    <row r="5260" spans="1:18" ht="16.5" thickBot="1">
      <c r="A5260" s="533" t="s">
        <v>2784</v>
      </c>
      <c r="B5260" s="533">
        <v>26</v>
      </c>
      <c r="C5260" s="533" t="s">
        <v>850</v>
      </c>
      <c r="D5260" s="572" t="s">
        <v>2327</v>
      </c>
      <c r="E5260" s="571" t="str">
        <f t="shared" si="4949"/>
        <v xml:space="preserve"> WIRING DEVICES</v>
      </c>
      <c r="F5260" s="533" t="str">
        <f t="shared" si="4933"/>
        <v>EL</v>
      </c>
      <c r="G5260" s="533" t="s">
        <v>2725</v>
      </c>
      <c r="H5260" s="533">
        <v>1143</v>
      </c>
      <c r="I5260" s="533" t="str">
        <f>L5260</f>
        <v>Electric Outlets</v>
      </c>
      <c r="J5260" s="533" t="str">
        <f>L5260</f>
        <v>Electric Outlets</v>
      </c>
      <c r="K5260" s="151"/>
      <c r="L5260" s="151" t="s">
        <v>939</v>
      </c>
      <c r="M5260" s="657"/>
      <c r="N5260" s="155"/>
      <c r="O5260" s="302">
        <v>0</v>
      </c>
      <c r="P5260" s="143"/>
      <c r="Q5260" s="143"/>
    </row>
    <row r="5261" spans="1:18" ht="16.5" thickBot="1">
      <c r="A5261" s="533" t="s">
        <v>2784</v>
      </c>
      <c r="B5261" s="533">
        <v>26</v>
      </c>
      <c r="C5261" s="533" t="s">
        <v>850</v>
      </c>
      <c r="D5261" s="572" t="s">
        <v>2327</v>
      </c>
      <c r="E5261" s="571" t="str">
        <f t="shared" si="4949"/>
        <v xml:space="preserve"> WIRING DEVICES</v>
      </c>
      <c r="F5261" s="533" t="str">
        <f t="shared" si="4933"/>
        <v>EL</v>
      </c>
      <c r="G5261" s="533" t="s">
        <v>2722</v>
      </c>
      <c r="H5261" s="533">
        <v>1144</v>
      </c>
      <c r="I5261" s="533" t="str">
        <f t="shared" ref="I5261:J5261" si="4966">I5259</f>
        <v xml:space="preserve">Socket Outlets </v>
      </c>
      <c r="J5261" s="533" t="str">
        <f t="shared" si="4966"/>
        <v xml:space="preserve">Socket Outlets </v>
      </c>
      <c r="K5261" s="106" t="s">
        <v>13</v>
      </c>
      <c r="L5261" s="106" t="s">
        <v>940</v>
      </c>
      <c r="M5261" s="138">
        <v>26</v>
      </c>
      <c r="N5261" s="658" t="s">
        <v>39</v>
      </c>
      <c r="O5261" s="302">
        <v>60</v>
      </c>
      <c r="P5261" s="143">
        <v>1560</v>
      </c>
      <c r="Q5261" s="25">
        <f t="shared" ref="Q5261:Q5262" si="4967">O5261</f>
        <v>60</v>
      </c>
      <c r="R5261" s="729">
        <f t="shared" ref="R5261:R5262" si="4968">P5261</f>
        <v>1560</v>
      </c>
    </row>
    <row r="5262" spans="1:18" ht="15.75">
      <c r="A5262" s="533" t="s">
        <v>2784</v>
      </c>
      <c r="B5262" s="533">
        <v>26</v>
      </c>
      <c r="C5262" s="533" t="s">
        <v>850</v>
      </c>
      <c r="D5262" s="572" t="s">
        <v>2327</v>
      </c>
      <c r="E5262" s="571" t="str">
        <f t="shared" si="4949"/>
        <v xml:space="preserve"> WIRING DEVICES</v>
      </c>
      <c r="F5262" s="533" t="str">
        <f t="shared" si="4933"/>
        <v>EL</v>
      </c>
      <c r="G5262" s="533" t="s">
        <v>2722</v>
      </c>
      <c r="H5262" s="533">
        <v>1145</v>
      </c>
      <c r="I5262" s="533" t="str">
        <f t="shared" ref="I5262:J5262" si="4969">I5260</f>
        <v>Electric Outlets</v>
      </c>
      <c r="J5262" s="533" t="str">
        <f t="shared" si="4969"/>
        <v>Electric Outlets</v>
      </c>
      <c r="K5262" s="233" t="s">
        <v>17</v>
      </c>
      <c r="L5262" s="233" t="s">
        <v>941</v>
      </c>
      <c r="M5262" s="632">
        <v>14</v>
      </c>
      <c r="N5262" s="497" t="s">
        <v>39</v>
      </c>
      <c r="O5262" s="467"/>
      <c r="P5262" s="143">
        <v>0</v>
      </c>
      <c r="Q5262" s="25">
        <f t="shared" si="4967"/>
        <v>0</v>
      </c>
      <c r="R5262" s="729">
        <f t="shared" si="4968"/>
        <v>0</v>
      </c>
    </row>
    <row r="5263" spans="1:18" ht="15.75">
      <c r="A5263" s="533" t="s">
        <v>2784</v>
      </c>
      <c r="B5263" s="533">
        <v>26</v>
      </c>
      <c r="C5263" s="533" t="s">
        <v>850</v>
      </c>
      <c r="D5263" s="572" t="s">
        <v>2333</v>
      </c>
      <c r="E5263" s="571" t="s">
        <v>1285</v>
      </c>
      <c r="F5263" s="533" t="str">
        <f t="shared" si="4933"/>
        <v>EL</v>
      </c>
      <c r="G5263" s="533" t="s">
        <v>2725</v>
      </c>
      <c r="H5263" s="533">
        <v>1146</v>
      </c>
      <c r="I5263" s="533" t="str">
        <f t="shared" ref="I5263:I5264" si="4970">L5263</f>
        <v>262816 - ENCLOSED SWITCHES AND CIRCUIT BREAKERS</v>
      </c>
      <c r="J5263" s="533" t="str">
        <f t="shared" ref="J5263:J5264" si="4971">L5263</f>
        <v>262816 - ENCLOSED SWITCHES AND CIRCUIT BREAKERS</v>
      </c>
      <c r="K5263" s="106"/>
      <c r="L5263" s="106" t="s">
        <v>942</v>
      </c>
      <c r="M5263" s="139"/>
      <c r="N5263" s="155"/>
      <c r="O5263" s="302">
        <v>0</v>
      </c>
      <c r="P5263" s="143"/>
      <c r="Q5263" s="143"/>
    </row>
    <row r="5264" spans="1:18" ht="15.75">
      <c r="A5264" s="533" t="s">
        <v>2784</v>
      </c>
      <c r="B5264" s="533">
        <v>26</v>
      </c>
      <c r="C5264" s="533" t="s">
        <v>850</v>
      </c>
      <c r="D5264" s="572" t="s">
        <v>2333</v>
      </c>
      <c r="E5264" s="571" t="str">
        <f t="shared" ref="E5264:E5282" si="4972">E5263</f>
        <v xml:space="preserve"> ENCLOSED SWITCHES AND CIRCUIT BREAKERS</v>
      </c>
      <c r="F5264" s="533" t="str">
        <f t="shared" si="4933"/>
        <v>EL</v>
      </c>
      <c r="G5264" s="533" t="s">
        <v>2725</v>
      </c>
      <c r="H5264" s="533">
        <v>1147</v>
      </c>
      <c r="I5264" s="533" t="str">
        <f t="shared" si="4970"/>
        <v>Switch Disconnectors (Disconnecting Switches)</v>
      </c>
      <c r="J5264" s="533" t="str">
        <f t="shared" si="4971"/>
        <v>Switch Disconnectors (Disconnecting Switches)</v>
      </c>
      <c r="K5264" s="106"/>
      <c r="L5264" s="106" t="s">
        <v>943</v>
      </c>
      <c r="M5264" s="139"/>
      <c r="N5264" s="155"/>
      <c r="O5264" s="302">
        <v>0</v>
      </c>
      <c r="P5264" s="390"/>
      <c r="Q5264" s="390"/>
    </row>
    <row r="5265" spans="1:18" ht="15.75">
      <c r="A5265" s="533" t="s">
        <v>2784</v>
      </c>
      <c r="B5265" s="533">
        <v>26</v>
      </c>
      <c r="C5265" s="533" t="s">
        <v>850</v>
      </c>
      <c r="D5265" s="572" t="s">
        <v>2333</v>
      </c>
      <c r="E5265" s="571" t="str">
        <f t="shared" si="4972"/>
        <v xml:space="preserve"> ENCLOSED SWITCHES AND CIRCUIT BREAKERS</v>
      </c>
      <c r="F5265" s="533" t="str">
        <f t="shared" si="4933"/>
        <v>EL</v>
      </c>
      <c r="G5265" s="533" t="s">
        <v>2722</v>
      </c>
      <c r="H5265" s="533">
        <v>1148</v>
      </c>
      <c r="I5265" s="533" t="str">
        <f t="shared" ref="I5265:J5265" si="4973">I5263</f>
        <v>262816 - ENCLOSED SWITCHES AND CIRCUIT BREAKERS</v>
      </c>
      <c r="J5265" s="533" t="str">
        <f t="shared" si="4973"/>
        <v>262816 - ENCLOSED SWITCHES AND CIRCUIT BREAKERS</v>
      </c>
      <c r="K5265" s="106" t="s">
        <v>15</v>
      </c>
      <c r="L5265" s="106" t="s">
        <v>944</v>
      </c>
      <c r="M5265" s="138">
        <v>15</v>
      </c>
      <c r="N5265" s="155" t="s">
        <v>39</v>
      </c>
      <c r="O5265" s="302">
        <v>50</v>
      </c>
      <c r="P5265" s="143">
        <v>750</v>
      </c>
      <c r="Q5265" s="25">
        <f t="shared" ref="Q5265:Q5277" si="4974">O5265</f>
        <v>50</v>
      </c>
      <c r="R5265" s="729">
        <f t="shared" ref="R5265:R5277" si="4975">P5265</f>
        <v>750</v>
      </c>
    </row>
    <row r="5266" spans="1:18" ht="15.75">
      <c r="A5266" s="533" t="s">
        <v>2784</v>
      </c>
      <c r="B5266" s="533">
        <v>26</v>
      </c>
      <c r="C5266" s="533" t="s">
        <v>850</v>
      </c>
      <c r="D5266" s="572" t="s">
        <v>2333</v>
      </c>
      <c r="E5266" s="571" t="str">
        <f t="shared" si="4972"/>
        <v xml:space="preserve"> ENCLOSED SWITCHES AND CIRCUIT BREAKERS</v>
      </c>
      <c r="F5266" s="533" t="str">
        <f t="shared" si="4933"/>
        <v>EL</v>
      </c>
      <c r="G5266" s="533" t="s">
        <v>2722</v>
      </c>
      <c r="H5266" s="533">
        <v>1149</v>
      </c>
      <c r="I5266" s="533" t="str">
        <f t="shared" ref="I5266:J5266" si="4976">I5264</f>
        <v>Switch Disconnectors (Disconnecting Switches)</v>
      </c>
      <c r="J5266" s="533" t="str">
        <f t="shared" si="4976"/>
        <v>Switch Disconnectors (Disconnecting Switches)</v>
      </c>
      <c r="K5266" s="233" t="s">
        <v>20</v>
      </c>
      <c r="L5266" s="233" t="s">
        <v>945</v>
      </c>
      <c r="M5266" s="632">
        <v>6</v>
      </c>
      <c r="N5266" s="497" t="s">
        <v>39</v>
      </c>
      <c r="O5266" s="467"/>
      <c r="P5266" s="143">
        <v>0</v>
      </c>
      <c r="Q5266" s="25">
        <f t="shared" si="4974"/>
        <v>0</v>
      </c>
      <c r="R5266" s="729">
        <f t="shared" si="4975"/>
        <v>0</v>
      </c>
    </row>
    <row r="5267" spans="1:18" ht="16.5" thickBot="1">
      <c r="A5267" s="533" t="s">
        <v>2784</v>
      </c>
      <c r="B5267" s="533">
        <v>26</v>
      </c>
      <c r="C5267" s="533" t="s">
        <v>850</v>
      </c>
      <c r="D5267" s="572" t="s">
        <v>2333</v>
      </c>
      <c r="E5267" s="571" t="str">
        <f t="shared" si="4972"/>
        <v xml:space="preserve"> ENCLOSED SWITCHES AND CIRCUIT BREAKERS</v>
      </c>
      <c r="F5267" s="533" t="str">
        <f t="shared" si="4933"/>
        <v>EL</v>
      </c>
      <c r="G5267" s="533" t="s">
        <v>2722</v>
      </c>
      <c r="H5267" s="533">
        <v>1150</v>
      </c>
      <c r="I5267" s="533" t="str">
        <f t="shared" ref="I5267:J5267" si="4977">I5265</f>
        <v>262816 - ENCLOSED SWITCHES AND CIRCUIT BREAKERS</v>
      </c>
      <c r="J5267" s="533" t="str">
        <f t="shared" si="4977"/>
        <v>262816 - ENCLOSED SWITCHES AND CIRCUIT BREAKERS</v>
      </c>
      <c r="K5267" s="233" t="s">
        <v>21</v>
      </c>
      <c r="L5267" s="233" t="s">
        <v>946</v>
      </c>
      <c r="M5267" s="233">
        <v>3</v>
      </c>
      <c r="N5267" s="497" t="s">
        <v>39</v>
      </c>
      <c r="O5267" s="467"/>
      <c r="P5267" s="143">
        <v>0</v>
      </c>
      <c r="Q5267" s="25">
        <f t="shared" si="4974"/>
        <v>0</v>
      </c>
      <c r="R5267" s="729">
        <f t="shared" si="4975"/>
        <v>0</v>
      </c>
    </row>
    <row r="5268" spans="1:18" ht="16.5" thickBot="1">
      <c r="A5268" s="533" t="s">
        <v>2784</v>
      </c>
      <c r="B5268" s="533">
        <v>26</v>
      </c>
      <c r="C5268" s="533" t="s">
        <v>850</v>
      </c>
      <c r="D5268" s="572" t="s">
        <v>2333</v>
      </c>
      <c r="E5268" s="571" t="str">
        <f t="shared" si="4972"/>
        <v xml:space="preserve"> ENCLOSED SWITCHES AND CIRCUIT BREAKERS</v>
      </c>
      <c r="F5268" s="533" t="str">
        <f t="shared" si="4933"/>
        <v>EL</v>
      </c>
      <c r="G5268" s="533" t="s">
        <v>2722</v>
      </c>
      <c r="H5268" s="533">
        <v>1151</v>
      </c>
      <c r="I5268" s="533" t="str">
        <f t="shared" ref="I5268:J5268" si="4978">I5266</f>
        <v>Switch Disconnectors (Disconnecting Switches)</v>
      </c>
      <c r="J5268" s="533" t="str">
        <f t="shared" si="4978"/>
        <v>Switch Disconnectors (Disconnecting Switches)</v>
      </c>
      <c r="K5268" s="106" t="s">
        <v>17</v>
      </c>
      <c r="L5268" s="106" t="s">
        <v>947</v>
      </c>
      <c r="M5268" s="138">
        <v>2</v>
      </c>
      <c r="N5268" s="658" t="s">
        <v>39</v>
      </c>
      <c r="O5268" s="302">
        <v>100</v>
      </c>
      <c r="P5268" s="143">
        <v>200</v>
      </c>
      <c r="Q5268" s="25">
        <f t="shared" si="4974"/>
        <v>100</v>
      </c>
      <c r="R5268" s="729">
        <f t="shared" si="4975"/>
        <v>200</v>
      </c>
    </row>
    <row r="5269" spans="1:18" ht="15.75">
      <c r="A5269" s="533" t="s">
        <v>2784</v>
      </c>
      <c r="B5269" s="533">
        <v>26</v>
      </c>
      <c r="C5269" s="533" t="s">
        <v>850</v>
      </c>
      <c r="D5269" s="572" t="s">
        <v>2333</v>
      </c>
      <c r="E5269" s="571" t="str">
        <f t="shared" si="4972"/>
        <v xml:space="preserve"> ENCLOSED SWITCHES AND CIRCUIT BREAKERS</v>
      </c>
      <c r="F5269" s="533" t="str">
        <f t="shared" si="4933"/>
        <v>EL</v>
      </c>
      <c r="G5269" s="533" t="s">
        <v>2722</v>
      </c>
      <c r="H5269" s="533">
        <v>1152</v>
      </c>
      <c r="I5269" s="533" t="str">
        <f t="shared" ref="I5269:J5269" si="4979">I5267</f>
        <v>262816 - ENCLOSED SWITCHES AND CIRCUIT BREAKERS</v>
      </c>
      <c r="J5269" s="533" t="str">
        <f t="shared" si="4979"/>
        <v>262816 - ENCLOSED SWITCHES AND CIRCUIT BREAKERS</v>
      </c>
      <c r="K5269" s="233" t="s">
        <v>48</v>
      </c>
      <c r="L5269" s="233" t="s">
        <v>948</v>
      </c>
      <c r="M5269" s="233">
        <v>3</v>
      </c>
      <c r="N5269" s="497" t="s">
        <v>39</v>
      </c>
      <c r="O5269" s="467"/>
      <c r="P5269" s="143">
        <v>0</v>
      </c>
      <c r="Q5269" s="25">
        <f t="shared" si="4974"/>
        <v>0</v>
      </c>
      <c r="R5269" s="729">
        <f t="shared" si="4975"/>
        <v>0</v>
      </c>
    </row>
    <row r="5270" spans="1:18" ht="15.75">
      <c r="A5270" s="533" t="s">
        <v>2784</v>
      </c>
      <c r="B5270" s="533">
        <v>26</v>
      </c>
      <c r="C5270" s="533" t="s">
        <v>850</v>
      </c>
      <c r="D5270" s="572" t="s">
        <v>2333</v>
      </c>
      <c r="E5270" s="571" t="str">
        <f t="shared" si="4972"/>
        <v xml:space="preserve"> ENCLOSED SWITCHES AND CIRCUIT BREAKERS</v>
      </c>
      <c r="F5270" s="533" t="str">
        <f t="shared" si="4933"/>
        <v>EL</v>
      </c>
      <c r="G5270" s="533" t="s">
        <v>2722</v>
      </c>
      <c r="H5270" s="533">
        <v>1153</v>
      </c>
      <c r="I5270" s="533" t="str">
        <f t="shared" ref="I5270:J5270" si="4980">I5268</f>
        <v>Switch Disconnectors (Disconnecting Switches)</v>
      </c>
      <c r="J5270" s="533" t="str">
        <f t="shared" si="4980"/>
        <v>Switch Disconnectors (Disconnecting Switches)</v>
      </c>
      <c r="K5270" s="233" t="s">
        <v>50</v>
      </c>
      <c r="L5270" s="233" t="s">
        <v>949</v>
      </c>
      <c r="M5270" s="632">
        <v>3</v>
      </c>
      <c r="N5270" s="497" t="s">
        <v>39</v>
      </c>
      <c r="O5270" s="467"/>
      <c r="P5270" s="143">
        <v>0</v>
      </c>
      <c r="Q5270" s="25">
        <f t="shared" si="4974"/>
        <v>0</v>
      </c>
      <c r="R5270" s="729">
        <f t="shared" si="4975"/>
        <v>0</v>
      </c>
    </row>
    <row r="5271" spans="1:18" ht="15.75">
      <c r="A5271" s="533" t="s">
        <v>2784</v>
      </c>
      <c r="B5271" s="533">
        <v>26</v>
      </c>
      <c r="C5271" s="533" t="s">
        <v>850</v>
      </c>
      <c r="D5271" s="572" t="s">
        <v>2333</v>
      </c>
      <c r="E5271" s="571" t="str">
        <f t="shared" si="4972"/>
        <v xml:space="preserve"> ENCLOSED SWITCHES AND CIRCUIT BREAKERS</v>
      </c>
      <c r="F5271" s="533" t="str">
        <f t="shared" si="4933"/>
        <v>EL</v>
      </c>
      <c r="G5271" s="533" t="s">
        <v>2722</v>
      </c>
      <c r="H5271" s="533">
        <v>1154</v>
      </c>
      <c r="I5271" s="533" t="str">
        <f t="shared" ref="I5271:J5271" si="4981">I5269</f>
        <v>262816 - ENCLOSED SWITCHES AND CIRCUIT BREAKERS</v>
      </c>
      <c r="J5271" s="533" t="str">
        <f t="shared" si="4981"/>
        <v>262816 - ENCLOSED SWITCHES AND CIRCUIT BREAKERS</v>
      </c>
      <c r="K5271" s="233" t="s">
        <v>76</v>
      </c>
      <c r="L5271" s="233" t="s">
        <v>950</v>
      </c>
      <c r="M5271" s="632">
        <v>1</v>
      </c>
      <c r="N5271" s="497" t="s">
        <v>39</v>
      </c>
      <c r="O5271" s="467"/>
      <c r="P5271" s="143">
        <v>0</v>
      </c>
      <c r="Q5271" s="25">
        <f t="shared" si="4974"/>
        <v>0</v>
      </c>
      <c r="R5271" s="729">
        <f t="shared" si="4975"/>
        <v>0</v>
      </c>
    </row>
    <row r="5272" spans="1:18" ht="15.75">
      <c r="A5272" s="533" t="s">
        <v>2784</v>
      </c>
      <c r="B5272" s="533">
        <v>26</v>
      </c>
      <c r="C5272" s="533" t="s">
        <v>850</v>
      </c>
      <c r="D5272" s="572" t="s">
        <v>2333</v>
      </c>
      <c r="E5272" s="571" t="str">
        <f t="shared" si="4972"/>
        <v xml:space="preserve"> ENCLOSED SWITCHES AND CIRCUIT BREAKERS</v>
      </c>
      <c r="F5272" s="533" t="str">
        <f t="shared" si="4933"/>
        <v>EL</v>
      </c>
      <c r="G5272" s="533" t="s">
        <v>2722</v>
      </c>
      <c r="H5272" s="533">
        <v>1155</v>
      </c>
      <c r="I5272" s="533" t="str">
        <f t="shared" ref="I5272:J5272" si="4982">I5270</f>
        <v>Switch Disconnectors (Disconnecting Switches)</v>
      </c>
      <c r="J5272" s="533" t="str">
        <f t="shared" si="4982"/>
        <v>Switch Disconnectors (Disconnecting Switches)</v>
      </c>
      <c r="K5272" s="233" t="s">
        <v>77</v>
      </c>
      <c r="L5272" s="233" t="s">
        <v>951</v>
      </c>
      <c r="M5272" s="632">
        <v>2</v>
      </c>
      <c r="N5272" s="497" t="s">
        <v>39</v>
      </c>
      <c r="O5272" s="467"/>
      <c r="P5272" s="143">
        <v>0</v>
      </c>
      <c r="Q5272" s="25">
        <f t="shared" si="4974"/>
        <v>0</v>
      </c>
      <c r="R5272" s="729">
        <f t="shared" si="4975"/>
        <v>0</v>
      </c>
    </row>
    <row r="5273" spans="1:18" ht="16.5" thickBot="1">
      <c r="A5273" s="533" t="s">
        <v>2784</v>
      </c>
      <c r="B5273" s="533">
        <v>26</v>
      </c>
      <c r="C5273" s="533" t="s">
        <v>850</v>
      </c>
      <c r="D5273" s="572" t="s">
        <v>2333</v>
      </c>
      <c r="E5273" s="571" t="str">
        <f t="shared" si="4972"/>
        <v xml:space="preserve"> ENCLOSED SWITCHES AND CIRCUIT BREAKERS</v>
      </c>
      <c r="F5273" s="533" t="str">
        <f t="shared" si="4933"/>
        <v>EL</v>
      </c>
      <c r="G5273" s="533" t="s">
        <v>2722</v>
      </c>
      <c r="H5273" s="533">
        <v>1156</v>
      </c>
      <c r="I5273" s="533" t="str">
        <f t="shared" ref="I5273:J5273" si="4983">I5271</f>
        <v>262816 - ENCLOSED SWITCHES AND CIRCUIT BREAKERS</v>
      </c>
      <c r="J5273" s="533" t="str">
        <f t="shared" si="4983"/>
        <v>262816 - ENCLOSED SWITCHES AND CIRCUIT BREAKERS</v>
      </c>
      <c r="K5273" s="233" t="s">
        <v>78</v>
      </c>
      <c r="L5273" s="233" t="s">
        <v>952</v>
      </c>
      <c r="M5273" s="632">
        <v>1</v>
      </c>
      <c r="N5273" s="497" t="s">
        <v>39</v>
      </c>
      <c r="O5273" s="467"/>
      <c r="P5273" s="143">
        <v>0</v>
      </c>
      <c r="Q5273" s="25">
        <f t="shared" si="4974"/>
        <v>0</v>
      </c>
      <c r="R5273" s="729">
        <f t="shared" si="4975"/>
        <v>0</v>
      </c>
    </row>
    <row r="5274" spans="1:18" ht="16.5" thickBot="1">
      <c r="A5274" s="533" t="s">
        <v>2784</v>
      </c>
      <c r="B5274" s="533">
        <v>26</v>
      </c>
      <c r="C5274" s="533" t="s">
        <v>850</v>
      </c>
      <c r="D5274" s="572" t="s">
        <v>2333</v>
      </c>
      <c r="E5274" s="571" t="str">
        <f t="shared" si="4972"/>
        <v xml:space="preserve"> ENCLOSED SWITCHES AND CIRCUIT BREAKERS</v>
      </c>
      <c r="F5274" s="533" t="str">
        <f t="shared" si="4933"/>
        <v>EL</v>
      </c>
      <c r="G5274" s="533" t="s">
        <v>2722</v>
      </c>
      <c r="H5274" s="533">
        <v>1157</v>
      </c>
      <c r="I5274" s="533" t="str">
        <f t="shared" ref="I5274:J5274" si="4984">I5272</f>
        <v>Switch Disconnectors (Disconnecting Switches)</v>
      </c>
      <c r="J5274" s="533" t="str">
        <f t="shared" si="4984"/>
        <v>Switch Disconnectors (Disconnecting Switches)</v>
      </c>
      <c r="K5274" s="106" t="s">
        <v>302</v>
      </c>
      <c r="L5274" s="106" t="s">
        <v>953</v>
      </c>
      <c r="M5274" s="138">
        <v>2</v>
      </c>
      <c r="N5274" s="658" t="s">
        <v>39</v>
      </c>
      <c r="O5274" s="302">
        <v>50</v>
      </c>
      <c r="P5274" s="143">
        <v>100</v>
      </c>
      <c r="Q5274" s="25">
        <f t="shared" si="4974"/>
        <v>50</v>
      </c>
      <c r="R5274" s="729">
        <f t="shared" si="4975"/>
        <v>100</v>
      </c>
    </row>
    <row r="5275" spans="1:18" ht="15.75">
      <c r="A5275" s="533" t="s">
        <v>2784</v>
      </c>
      <c r="B5275" s="533">
        <v>26</v>
      </c>
      <c r="C5275" s="533" t="s">
        <v>850</v>
      </c>
      <c r="D5275" s="572" t="s">
        <v>2333</v>
      </c>
      <c r="E5275" s="571" t="str">
        <f t="shared" si="4972"/>
        <v xml:space="preserve"> ENCLOSED SWITCHES AND CIRCUIT BREAKERS</v>
      </c>
      <c r="F5275" s="533" t="str">
        <f t="shared" si="4933"/>
        <v>EL</v>
      </c>
      <c r="G5275" s="533" t="s">
        <v>2722</v>
      </c>
      <c r="H5275" s="533">
        <v>1158</v>
      </c>
      <c r="I5275" s="533" t="str">
        <f t="shared" ref="I5275:J5275" si="4985">I5273</f>
        <v>262816 - ENCLOSED SWITCHES AND CIRCUIT BREAKERS</v>
      </c>
      <c r="J5275" s="533" t="str">
        <f t="shared" si="4985"/>
        <v>262816 - ENCLOSED SWITCHES AND CIRCUIT BREAKERS</v>
      </c>
      <c r="K5275" s="233" t="s">
        <v>304</v>
      </c>
      <c r="L5275" s="233" t="s">
        <v>954</v>
      </c>
      <c r="M5275" s="632">
        <v>3</v>
      </c>
      <c r="N5275" s="497" t="s">
        <v>39</v>
      </c>
      <c r="O5275" s="467"/>
      <c r="P5275" s="143">
        <v>0</v>
      </c>
      <c r="Q5275" s="25">
        <f t="shared" si="4974"/>
        <v>0</v>
      </c>
      <c r="R5275" s="729">
        <f t="shared" si="4975"/>
        <v>0</v>
      </c>
    </row>
    <row r="5276" spans="1:18" ht="15.75">
      <c r="A5276" s="533" t="s">
        <v>2784</v>
      </c>
      <c r="B5276" s="533">
        <v>26</v>
      </c>
      <c r="C5276" s="533" t="s">
        <v>850</v>
      </c>
      <c r="D5276" s="572" t="s">
        <v>2333</v>
      </c>
      <c r="E5276" s="571" t="str">
        <f t="shared" si="4972"/>
        <v xml:space="preserve"> ENCLOSED SWITCHES AND CIRCUIT BREAKERS</v>
      </c>
      <c r="F5276" s="533" t="str">
        <f t="shared" si="4933"/>
        <v>EL</v>
      </c>
      <c r="G5276" s="533" t="s">
        <v>2722</v>
      </c>
      <c r="H5276" s="533">
        <v>1159</v>
      </c>
      <c r="I5276" s="533" t="str">
        <f t="shared" ref="I5276:J5276" si="4986">I5274</f>
        <v>Switch Disconnectors (Disconnecting Switches)</v>
      </c>
      <c r="J5276" s="533" t="str">
        <f t="shared" si="4986"/>
        <v>Switch Disconnectors (Disconnecting Switches)</v>
      </c>
      <c r="K5276" s="233" t="s">
        <v>306</v>
      </c>
      <c r="L5276" s="233" t="s">
        <v>955</v>
      </c>
      <c r="M5276" s="632">
        <v>3</v>
      </c>
      <c r="N5276" s="497" t="s">
        <v>39</v>
      </c>
      <c r="O5276" s="467"/>
      <c r="P5276" s="143">
        <v>0</v>
      </c>
      <c r="Q5276" s="25">
        <f t="shared" si="4974"/>
        <v>0</v>
      </c>
      <c r="R5276" s="729">
        <f t="shared" si="4975"/>
        <v>0</v>
      </c>
    </row>
    <row r="5277" spans="1:18" ht="15.75">
      <c r="A5277" s="533" t="s">
        <v>2784</v>
      </c>
      <c r="B5277" s="533">
        <v>26</v>
      </c>
      <c r="C5277" s="533" t="s">
        <v>850</v>
      </c>
      <c r="D5277" s="572" t="s">
        <v>2333</v>
      </c>
      <c r="E5277" s="571" t="str">
        <f t="shared" si="4972"/>
        <v xml:space="preserve"> ENCLOSED SWITCHES AND CIRCUIT BREAKERS</v>
      </c>
      <c r="F5277" s="533" t="str">
        <f t="shared" si="4933"/>
        <v>EL</v>
      </c>
      <c r="G5277" s="533" t="s">
        <v>2722</v>
      </c>
      <c r="H5277" s="533">
        <v>1160</v>
      </c>
      <c r="I5277" s="533" t="str">
        <f t="shared" ref="I5277:J5277" si="4987">I5275</f>
        <v>262816 - ENCLOSED SWITCHES AND CIRCUIT BREAKERS</v>
      </c>
      <c r="J5277" s="533" t="str">
        <f t="shared" si="4987"/>
        <v>262816 - ENCLOSED SWITCHES AND CIRCUIT BREAKERS</v>
      </c>
      <c r="K5277" s="233" t="s">
        <v>13</v>
      </c>
      <c r="L5277" s="233" t="s">
        <v>956</v>
      </c>
      <c r="M5277" s="632">
        <v>1</v>
      </c>
      <c r="N5277" s="497" t="s">
        <v>39</v>
      </c>
      <c r="O5277" s="467"/>
      <c r="P5277" s="143">
        <v>0</v>
      </c>
      <c r="Q5277" s="25">
        <f t="shared" si="4974"/>
        <v>0</v>
      </c>
      <c r="R5277" s="729">
        <f t="shared" si="4975"/>
        <v>0</v>
      </c>
    </row>
    <row r="5278" spans="1:18" ht="16.5" thickBot="1">
      <c r="A5278" s="533" t="s">
        <v>2784</v>
      </c>
      <c r="B5278" s="533">
        <v>26</v>
      </c>
      <c r="C5278" s="533" t="s">
        <v>850</v>
      </c>
      <c r="D5278" s="572" t="s">
        <v>2333</v>
      </c>
      <c r="E5278" s="571" t="str">
        <f t="shared" si="4972"/>
        <v xml:space="preserve"> ENCLOSED SWITCHES AND CIRCUIT BREAKERS</v>
      </c>
      <c r="F5278" s="533" t="str">
        <f t="shared" si="4933"/>
        <v>EL</v>
      </c>
      <c r="G5278" s="533" t="s">
        <v>2725</v>
      </c>
      <c r="H5278" s="533">
        <v>1161</v>
      </c>
      <c r="I5278" s="533" t="str">
        <f>L5278</f>
        <v>Switch Disconnectors with Combination Starter</v>
      </c>
      <c r="J5278" s="533" t="str">
        <f>L5278</f>
        <v>Switch Disconnectors with Combination Starter</v>
      </c>
      <c r="K5278" s="106"/>
      <c r="L5278" s="106" t="s">
        <v>957</v>
      </c>
      <c r="M5278" s="139"/>
      <c r="N5278" s="155"/>
      <c r="O5278" s="302">
        <v>0</v>
      </c>
      <c r="P5278" s="143"/>
      <c r="Q5278" s="143"/>
    </row>
    <row r="5279" spans="1:18" ht="16.5" thickBot="1">
      <c r="A5279" s="533" t="s">
        <v>2784</v>
      </c>
      <c r="B5279" s="533">
        <v>26</v>
      </c>
      <c r="C5279" s="533" t="s">
        <v>850</v>
      </c>
      <c r="D5279" s="572" t="s">
        <v>2333</v>
      </c>
      <c r="E5279" s="571" t="str">
        <f t="shared" si="4972"/>
        <v xml:space="preserve"> ENCLOSED SWITCHES AND CIRCUIT BREAKERS</v>
      </c>
      <c r="F5279" s="533" t="str">
        <f t="shared" si="4933"/>
        <v>EL</v>
      </c>
      <c r="G5279" s="533" t="s">
        <v>2722</v>
      </c>
      <c r="H5279" s="533">
        <v>1162</v>
      </c>
      <c r="I5279" s="533" t="str">
        <f t="shared" ref="I5279:J5279" si="4988">I5277</f>
        <v>262816 - ENCLOSED SWITCHES AND CIRCUIT BREAKERS</v>
      </c>
      <c r="J5279" s="533" t="str">
        <f t="shared" si="4988"/>
        <v>262816 - ENCLOSED SWITCHES AND CIRCUIT BREAKERS</v>
      </c>
      <c r="K5279" s="106" t="s">
        <v>13</v>
      </c>
      <c r="L5279" s="106" t="s">
        <v>945</v>
      </c>
      <c r="M5279" s="138">
        <v>1</v>
      </c>
      <c r="N5279" s="658" t="s">
        <v>39</v>
      </c>
      <c r="O5279" s="302">
        <v>50</v>
      </c>
      <c r="P5279" s="143">
        <v>50</v>
      </c>
      <c r="Q5279" s="25">
        <f t="shared" ref="Q5279:Q5282" si="4989">O5279</f>
        <v>50</v>
      </c>
      <c r="R5279" s="729">
        <f t="shared" ref="R5279:R5282" si="4990">P5279</f>
        <v>50</v>
      </c>
    </row>
    <row r="5280" spans="1:18" ht="16.5" thickBot="1">
      <c r="A5280" s="533" t="s">
        <v>2784</v>
      </c>
      <c r="B5280" s="533">
        <v>26</v>
      </c>
      <c r="C5280" s="533" t="s">
        <v>850</v>
      </c>
      <c r="D5280" s="572" t="s">
        <v>2333</v>
      </c>
      <c r="E5280" s="571" t="str">
        <f t="shared" si="4972"/>
        <v xml:space="preserve"> ENCLOSED SWITCHES AND CIRCUIT BREAKERS</v>
      </c>
      <c r="F5280" s="533" t="str">
        <f t="shared" si="4933"/>
        <v>EL</v>
      </c>
      <c r="G5280" s="533" t="s">
        <v>2722</v>
      </c>
      <c r="H5280" s="533">
        <v>1163</v>
      </c>
      <c r="I5280" s="533" t="str">
        <f t="shared" ref="I5280:J5280" si="4991">I5278</f>
        <v>Switch Disconnectors with Combination Starter</v>
      </c>
      <c r="J5280" s="533" t="str">
        <f t="shared" si="4991"/>
        <v>Switch Disconnectors with Combination Starter</v>
      </c>
      <c r="K5280" s="106" t="s">
        <v>15</v>
      </c>
      <c r="L5280" s="106" t="s">
        <v>946</v>
      </c>
      <c r="M5280" s="106">
        <v>1</v>
      </c>
      <c r="N5280" s="658" t="s">
        <v>39</v>
      </c>
      <c r="O5280" s="302">
        <v>75</v>
      </c>
      <c r="P5280" s="143">
        <v>75</v>
      </c>
      <c r="Q5280" s="25">
        <f t="shared" si="4989"/>
        <v>75</v>
      </c>
      <c r="R5280" s="729">
        <f t="shared" si="4990"/>
        <v>75</v>
      </c>
    </row>
    <row r="5281" spans="1:18" ht="16.5" thickBot="1">
      <c r="A5281" s="533" t="s">
        <v>2784</v>
      </c>
      <c r="B5281" s="533">
        <v>26</v>
      </c>
      <c r="C5281" s="533" t="s">
        <v>850</v>
      </c>
      <c r="D5281" s="572" t="s">
        <v>2333</v>
      </c>
      <c r="E5281" s="571" t="str">
        <f t="shared" si="4972"/>
        <v xml:space="preserve"> ENCLOSED SWITCHES AND CIRCUIT BREAKERS</v>
      </c>
      <c r="F5281" s="533" t="str">
        <f t="shared" si="4933"/>
        <v>EL</v>
      </c>
      <c r="G5281" s="533" t="s">
        <v>2722</v>
      </c>
      <c r="H5281" s="533">
        <v>1164</v>
      </c>
      <c r="I5281" s="533" t="str">
        <f t="shared" ref="I5281:J5281" si="4992">I5279</f>
        <v>262816 - ENCLOSED SWITCHES AND CIRCUIT BREAKERS</v>
      </c>
      <c r="J5281" s="533" t="str">
        <f t="shared" si="4992"/>
        <v>262816 - ENCLOSED SWITCHES AND CIRCUIT BREAKERS</v>
      </c>
      <c r="K5281" s="106" t="s">
        <v>17</v>
      </c>
      <c r="L5281" s="106" t="s">
        <v>958</v>
      </c>
      <c r="M5281" s="138">
        <v>1</v>
      </c>
      <c r="N5281" s="658" t="s">
        <v>39</v>
      </c>
      <c r="O5281" s="302">
        <v>100</v>
      </c>
      <c r="P5281" s="143">
        <v>100</v>
      </c>
      <c r="Q5281" s="25">
        <f t="shared" si="4989"/>
        <v>100</v>
      </c>
      <c r="R5281" s="729">
        <f t="shared" si="4990"/>
        <v>100</v>
      </c>
    </row>
    <row r="5282" spans="1:18" ht="15.75">
      <c r="A5282" s="533" t="s">
        <v>2784</v>
      </c>
      <c r="B5282" s="533">
        <v>26</v>
      </c>
      <c r="C5282" s="533" t="s">
        <v>850</v>
      </c>
      <c r="D5282" s="572" t="s">
        <v>2333</v>
      </c>
      <c r="E5282" s="571" t="str">
        <f t="shared" si="4972"/>
        <v xml:space="preserve"> ENCLOSED SWITCHES AND CIRCUIT BREAKERS</v>
      </c>
      <c r="F5282" s="533" t="str">
        <f t="shared" si="4933"/>
        <v>EL</v>
      </c>
      <c r="G5282" s="533" t="s">
        <v>2722</v>
      </c>
      <c r="H5282" s="533">
        <v>1165</v>
      </c>
      <c r="I5282" s="533" t="str">
        <f t="shared" ref="I5282:J5282" si="4993">I5280</f>
        <v>Switch Disconnectors with Combination Starter</v>
      </c>
      <c r="J5282" s="533" t="str">
        <f t="shared" si="4993"/>
        <v>Switch Disconnectors with Combination Starter</v>
      </c>
      <c r="K5282" s="106" t="s">
        <v>19</v>
      </c>
      <c r="L5282" s="106" t="s">
        <v>959</v>
      </c>
      <c r="M5282" s="138">
        <v>1</v>
      </c>
      <c r="N5282" s="155" t="s">
        <v>39</v>
      </c>
      <c r="O5282" s="302">
        <v>75</v>
      </c>
      <c r="P5282" s="143">
        <v>75</v>
      </c>
      <c r="Q5282" s="25">
        <f t="shared" si="4989"/>
        <v>75</v>
      </c>
      <c r="R5282" s="729">
        <f t="shared" si="4990"/>
        <v>75</v>
      </c>
    </row>
    <row r="5283" spans="1:18" ht="15.75">
      <c r="A5283" s="533" t="s">
        <v>2784</v>
      </c>
      <c r="B5283" s="533">
        <v>26</v>
      </c>
      <c r="C5283" s="533" t="s">
        <v>850</v>
      </c>
      <c r="D5283" s="572" t="s">
        <v>2341</v>
      </c>
      <c r="E5283" s="571" t="s">
        <v>1286</v>
      </c>
      <c r="F5283" s="533" t="str">
        <f t="shared" si="4933"/>
        <v>EL</v>
      </c>
      <c r="G5283" s="533" t="s">
        <v>2725</v>
      </c>
      <c r="H5283" s="533">
        <v>1166</v>
      </c>
      <c r="I5283" s="533" t="str">
        <f t="shared" ref="I5283:I5284" si="4994">L5283</f>
        <v>263213 - PACKAGED ENGINE GENERATORS</v>
      </c>
      <c r="J5283" s="533" t="str">
        <f t="shared" ref="J5283:J5284" si="4995">L5283</f>
        <v>263213 - PACKAGED ENGINE GENERATORS</v>
      </c>
      <c r="K5283" s="150"/>
      <c r="L5283" s="150" t="s">
        <v>960</v>
      </c>
      <c r="M5283" s="139"/>
      <c r="N5283" s="390"/>
      <c r="O5283" s="390">
        <v>0</v>
      </c>
      <c r="P5283" s="143"/>
      <c r="Q5283" s="143"/>
    </row>
    <row r="5284" spans="1:18" ht="15.75">
      <c r="A5284" s="533" t="s">
        <v>2784</v>
      </c>
      <c r="B5284" s="533">
        <v>26</v>
      </c>
      <c r="C5284" s="533" t="s">
        <v>850</v>
      </c>
      <c r="D5284" s="572" t="s">
        <v>2341</v>
      </c>
      <c r="E5284" s="571" t="str">
        <f t="shared" ref="E5284:E5286" si="4996">E5283</f>
        <v xml:space="preserve"> PACKAGED ENGINE GENERATORS</v>
      </c>
      <c r="F5284" s="533" t="str">
        <f t="shared" si="4933"/>
        <v>EL</v>
      </c>
      <c r="G5284" s="533" t="s">
        <v>2725</v>
      </c>
      <c r="H5284" s="533">
        <v>1167</v>
      </c>
      <c r="I5284" s="533" t="str">
        <f t="shared" si="4994"/>
        <v>Oudooor sound proof generator, including enclosure, control panel, silencer, gas exhaust pipes, and installation of all accessories and equipment required.</v>
      </c>
      <c r="J5284" s="533" t="str">
        <f t="shared" si="4995"/>
        <v>Oudooor sound proof generator, including enclosure, control panel, silencer, gas exhaust pipes, and installation of all accessories and equipment required.</v>
      </c>
      <c r="K5284" s="150"/>
      <c r="L5284" s="150" t="s">
        <v>961</v>
      </c>
      <c r="M5284" s="139"/>
      <c r="N5284" s="390"/>
      <c r="O5284" s="390">
        <v>0</v>
      </c>
      <c r="P5284" s="143"/>
      <c r="Q5284" s="143"/>
    </row>
    <row r="5285" spans="1:18" ht="15.75">
      <c r="A5285" s="533" t="s">
        <v>2784</v>
      </c>
      <c r="B5285" s="533">
        <v>26</v>
      </c>
      <c r="C5285" s="533" t="s">
        <v>850</v>
      </c>
      <c r="D5285" s="572" t="s">
        <v>2341</v>
      </c>
      <c r="E5285" s="571" t="str">
        <f t="shared" si="4996"/>
        <v xml:space="preserve"> PACKAGED ENGINE GENERATORS</v>
      </c>
      <c r="F5285" s="533" t="str">
        <f t="shared" si="4933"/>
        <v>EL</v>
      </c>
      <c r="G5285" s="533" t="s">
        <v>2722</v>
      </c>
      <c r="H5285" s="533">
        <v>1168</v>
      </c>
      <c r="I5285" s="533" t="str">
        <f t="shared" ref="I5285:J5285" si="4997">I5283</f>
        <v>263213 - PACKAGED ENGINE GENERATORS</v>
      </c>
      <c r="J5285" s="533" t="str">
        <f t="shared" si="4997"/>
        <v>263213 - PACKAGED ENGINE GENERATORS</v>
      </c>
      <c r="K5285" s="106" t="s">
        <v>20</v>
      </c>
      <c r="L5285" s="106" t="s">
        <v>962</v>
      </c>
      <c r="M5285" s="138">
        <v>1</v>
      </c>
      <c r="N5285" s="155" t="s">
        <v>39</v>
      </c>
      <c r="O5285" s="302">
        <v>36250</v>
      </c>
      <c r="P5285" s="143">
        <v>36250</v>
      </c>
      <c r="Q5285" s="25">
        <f t="shared" ref="Q5285:Q5286" si="4998">O5285</f>
        <v>36250</v>
      </c>
      <c r="R5285" s="729">
        <f t="shared" ref="R5285:R5286" si="4999">P5285</f>
        <v>36250</v>
      </c>
    </row>
    <row r="5286" spans="1:18" ht="15.75">
      <c r="A5286" s="533" t="s">
        <v>2784</v>
      </c>
      <c r="B5286" s="533">
        <v>26</v>
      </c>
      <c r="C5286" s="533" t="s">
        <v>850</v>
      </c>
      <c r="D5286" s="572" t="s">
        <v>2341</v>
      </c>
      <c r="E5286" s="571" t="str">
        <f t="shared" si="4996"/>
        <v xml:space="preserve"> PACKAGED ENGINE GENERATORS</v>
      </c>
      <c r="F5286" s="533" t="str">
        <f t="shared" si="4933"/>
        <v>EL</v>
      </c>
      <c r="G5286" s="533" t="s">
        <v>2722</v>
      </c>
      <c r="H5286" s="533">
        <v>1169</v>
      </c>
      <c r="I5286" s="533" t="str">
        <f t="shared" ref="I5286:J5286" si="5000">I5284</f>
        <v>Oudooor sound proof generator, including enclosure, control panel, silencer, gas exhaust pipes, and installation of all accessories and equipment required.</v>
      </c>
      <c r="J5286" s="533" t="str">
        <f t="shared" si="5000"/>
        <v>Oudooor sound proof generator, including enclosure, control panel, silencer, gas exhaust pipes, and installation of all accessories and equipment required.</v>
      </c>
      <c r="K5286" s="106" t="s">
        <v>21</v>
      </c>
      <c r="L5286" s="106" t="s">
        <v>963</v>
      </c>
      <c r="M5286" s="138">
        <v>1</v>
      </c>
      <c r="N5286" s="155" t="s">
        <v>39</v>
      </c>
      <c r="O5286" s="302">
        <v>750</v>
      </c>
      <c r="P5286" s="143">
        <v>750</v>
      </c>
      <c r="Q5286" s="25">
        <f t="shared" si="4998"/>
        <v>750</v>
      </c>
      <c r="R5286" s="729">
        <f t="shared" si="4999"/>
        <v>750</v>
      </c>
    </row>
    <row r="5287" spans="1:18" ht="15.75">
      <c r="A5287" s="533" t="s">
        <v>2784</v>
      </c>
      <c r="B5287" s="533">
        <v>26</v>
      </c>
      <c r="C5287" s="533" t="s">
        <v>850</v>
      </c>
      <c r="D5287" s="572" t="s">
        <v>2351</v>
      </c>
      <c r="E5287" s="571" t="s">
        <v>1287</v>
      </c>
      <c r="F5287" s="533" t="str">
        <f t="shared" si="4933"/>
        <v>EL</v>
      </c>
      <c r="G5287" s="533" t="s">
        <v>2725</v>
      </c>
      <c r="H5287" s="533">
        <v>1170</v>
      </c>
      <c r="I5287" s="533" t="str">
        <f t="shared" ref="I5287:I5290" si="5001">L5287</f>
        <v xml:space="preserve">263353 - STATIC UNINTERRUPTIBLE POWER SUPPLY </v>
      </c>
      <c r="J5287" s="533" t="str">
        <f t="shared" ref="J5287:J5290" si="5002">L5287</f>
        <v xml:space="preserve">263353 - STATIC UNINTERRUPTIBLE POWER SUPPLY </v>
      </c>
      <c r="K5287" s="150"/>
      <c r="L5287" s="150" t="s">
        <v>964</v>
      </c>
      <c r="M5287" s="139"/>
      <c r="N5287" s="390"/>
      <c r="O5287" s="302">
        <v>0</v>
      </c>
      <c r="P5287" s="143"/>
      <c r="Q5287" s="143"/>
    </row>
    <row r="5288" spans="1:18" ht="15.75">
      <c r="A5288" s="533" t="s">
        <v>2784</v>
      </c>
      <c r="B5288" s="533">
        <v>26</v>
      </c>
      <c r="C5288" s="533" t="s">
        <v>850</v>
      </c>
      <c r="D5288" s="572" t="s">
        <v>2351</v>
      </c>
      <c r="E5288" s="571" t="str">
        <f t="shared" ref="E5288:E5291" si="5003">E5287</f>
        <v xml:space="preserve"> STATIC UNINTERRUPTIBLE POWER SUPPLY </v>
      </c>
      <c r="F5288" s="533" t="str">
        <f t="shared" si="4933"/>
        <v>EL</v>
      </c>
      <c r="G5288" s="533" t="s">
        <v>2725</v>
      </c>
      <c r="H5288" s="533">
        <v>1171</v>
      </c>
      <c r="I5288" s="533" t="str">
        <f t="shared" si="5001"/>
        <v>UPS system complete, including</v>
      </c>
      <c r="J5288" s="533" t="str">
        <f t="shared" si="5002"/>
        <v>UPS system complete, including</v>
      </c>
      <c r="K5288" s="106"/>
      <c r="L5288" s="106" t="s">
        <v>965</v>
      </c>
      <c r="M5288" s="139"/>
      <c r="N5288" s="390"/>
      <c r="O5288" s="302">
        <v>0</v>
      </c>
      <c r="P5288" s="143"/>
      <c r="Q5288" s="143"/>
    </row>
    <row r="5289" spans="1:18" ht="15.75">
      <c r="A5289" s="533" t="s">
        <v>2784</v>
      </c>
      <c r="B5289" s="533">
        <v>26</v>
      </c>
      <c r="C5289" s="533" t="s">
        <v>850</v>
      </c>
      <c r="D5289" s="572" t="s">
        <v>2351</v>
      </c>
      <c r="E5289" s="571" t="str">
        <f t="shared" si="5003"/>
        <v xml:space="preserve"> STATIC UNINTERRUPTIBLE POWER SUPPLY </v>
      </c>
      <c r="F5289" s="533" t="str">
        <f t="shared" si="4933"/>
        <v>EL</v>
      </c>
      <c r="G5289" s="533" t="s">
        <v>2725</v>
      </c>
      <c r="H5289" s="533">
        <v>1172</v>
      </c>
      <c r="I5289" s="533" t="str">
        <f t="shared" si="5001"/>
        <v>battery, charger, inverter, transfer</v>
      </c>
      <c r="J5289" s="533" t="str">
        <f t="shared" si="5002"/>
        <v>battery, charger, inverter, transfer</v>
      </c>
      <c r="K5289" s="106"/>
      <c r="L5289" s="106" t="s">
        <v>966</v>
      </c>
      <c r="M5289" s="139"/>
      <c r="N5289" s="390"/>
      <c r="O5289" s="302">
        <v>0</v>
      </c>
      <c r="P5289" s="143"/>
      <c r="Q5289" s="143"/>
    </row>
    <row r="5290" spans="1:18" ht="15.75">
      <c r="A5290" s="533" t="s">
        <v>2784</v>
      </c>
      <c r="B5290" s="533">
        <v>26</v>
      </c>
      <c r="C5290" s="533" t="s">
        <v>850</v>
      </c>
      <c r="D5290" s="572" t="s">
        <v>2351</v>
      </c>
      <c r="E5290" s="571" t="str">
        <f t="shared" si="5003"/>
        <v xml:space="preserve"> STATIC UNINTERRUPTIBLE POWER SUPPLY </v>
      </c>
      <c r="F5290" s="533" t="str">
        <f t="shared" si="4933"/>
        <v>EL</v>
      </c>
      <c r="G5290" s="533" t="s">
        <v>2725</v>
      </c>
      <c r="H5290" s="533">
        <v>1173</v>
      </c>
      <c r="I5290" s="533" t="str">
        <f t="shared" si="5001"/>
        <v xml:space="preserve">switch and manual by pass switch  </v>
      </c>
      <c r="J5290" s="533" t="str">
        <f t="shared" si="5002"/>
        <v xml:space="preserve">switch and manual by pass switch  </v>
      </c>
      <c r="K5290" s="106"/>
      <c r="L5290" s="106" t="s">
        <v>967</v>
      </c>
      <c r="M5290" s="139"/>
      <c r="N5290" s="390"/>
      <c r="O5290" s="302">
        <v>0</v>
      </c>
      <c r="P5290" s="143"/>
      <c r="Q5290" s="143"/>
    </row>
    <row r="5291" spans="1:18" ht="15.75">
      <c r="A5291" s="533" t="s">
        <v>2784</v>
      </c>
      <c r="B5291" s="533">
        <v>26</v>
      </c>
      <c r="C5291" s="533" t="s">
        <v>850</v>
      </c>
      <c r="D5291" s="572" t="s">
        <v>2351</v>
      </c>
      <c r="E5291" s="571" t="str">
        <f t="shared" si="5003"/>
        <v xml:space="preserve"> STATIC UNINTERRUPTIBLE POWER SUPPLY </v>
      </c>
      <c r="F5291" s="533" t="str">
        <f t="shared" si="4933"/>
        <v>EL</v>
      </c>
      <c r="G5291" s="533" t="s">
        <v>2722</v>
      </c>
      <c r="H5291" s="533">
        <v>1174</v>
      </c>
      <c r="I5291" s="533" t="str">
        <f>I5289</f>
        <v>battery, charger, inverter, transfer</v>
      </c>
      <c r="J5291" s="533" t="str">
        <f>J5289</f>
        <v>battery, charger, inverter, transfer</v>
      </c>
      <c r="K5291" s="138" t="s">
        <v>45</v>
      </c>
      <c r="L5291" s="138" t="s">
        <v>968</v>
      </c>
      <c r="M5291" s="138">
        <v>1</v>
      </c>
      <c r="N5291" s="155" t="s">
        <v>39</v>
      </c>
      <c r="O5291" s="302">
        <v>10000</v>
      </c>
      <c r="P5291" s="143">
        <v>10000</v>
      </c>
      <c r="Q5291" s="25">
        <f>O5291</f>
        <v>10000</v>
      </c>
      <c r="R5291" s="729">
        <f>P5291</f>
        <v>10000</v>
      </c>
    </row>
    <row r="5292" spans="1:18" ht="15.75">
      <c r="A5292" s="533" t="s">
        <v>2784</v>
      </c>
      <c r="B5292" s="533">
        <v>26</v>
      </c>
      <c r="C5292" s="533" t="s">
        <v>850</v>
      </c>
      <c r="D5292" s="572" t="s">
        <v>2355</v>
      </c>
      <c r="E5292" s="571" t="s">
        <v>1288</v>
      </c>
      <c r="F5292" s="533" t="str">
        <f t="shared" si="4933"/>
        <v>EL</v>
      </c>
      <c r="G5292" s="533" t="s">
        <v>2725</v>
      </c>
      <c r="H5292" s="533">
        <v>1175</v>
      </c>
      <c r="I5292" s="533" t="str">
        <f t="shared" ref="I5292:I5293" si="5004">L5292</f>
        <v>263600 - TRANSFER SWITCHES</v>
      </c>
      <c r="J5292" s="533" t="str">
        <f t="shared" ref="J5292:J5293" si="5005">L5292</f>
        <v>263600 - TRANSFER SWITCHES</v>
      </c>
      <c r="K5292" s="150"/>
      <c r="L5292" s="150" t="s">
        <v>969</v>
      </c>
      <c r="M5292" s="139"/>
      <c r="N5292" s="390"/>
      <c r="O5292" s="390">
        <v>0</v>
      </c>
      <c r="P5292" s="143"/>
      <c r="Q5292" s="143"/>
    </row>
    <row r="5293" spans="1:18" ht="15.75">
      <c r="A5293" s="533" t="s">
        <v>2784</v>
      </c>
      <c r="B5293" s="533">
        <v>26</v>
      </c>
      <c r="C5293" s="533" t="s">
        <v>850</v>
      </c>
      <c r="D5293" s="572" t="s">
        <v>2355</v>
      </c>
      <c r="E5293" s="571" t="str">
        <f t="shared" ref="E5293:E5294" si="5006">E5292</f>
        <v xml:space="preserve"> TRANSFER SWITCHES</v>
      </c>
      <c r="F5293" s="533" t="str">
        <f t="shared" si="4933"/>
        <v>EL</v>
      </c>
      <c r="G5293" s="533" t="s">
        <v>2725</v>
      </c>
      <c r="H5293" s="533">
        <v>1176</v>
      </c>
      <c r="I5293" s="533" t="str">
        <f t="shared" si="5004"/>
        <v>Automatic transfer switch</v>
      </c>
      <c r="J5293" s="533" t="str">
        <f t="shared" si="5005"/>
        <v>Automatic transfer switch</v>
      </c>
      <c r="K5293" s="150"/>
      <c r="L5293" s="150" t="s">
        <v>970</v>
      </c>
      <c r="M5293" s="139"/>
      <c r="N5293" s="390"/>
      <c r="O5293" s="390">
        <v>0</v>
      </c>
      <c r="P5293" s="143"/>
      <c r="Q5293" s="143"/>
    </row>
    <row r="5294" spans="1:18" ht="15.75">
      <c r="A5294" s="533" t="s">
        <v>2784</v>
      </c>
      <c r="B5294" s="533">
        <v>26</v>
      </c>
      <c r="C5294" s="533" t="s">
        <v>850</v>
      </c>
      <c r="D5294" s="572" t="s">
        <v>2355</v>
      </c>
      <c r="E5294" s="571" t="str">
        <f t="shared" si="5006"/>
        <v xml:space="preserve"> TRANSFER SWITCHES</v>
      </c>
      <c r="F5294" s="533" t="str">
        <f t="shared" ref="F5294:F5319" si="5007">VLOOKUP(D:D,trade,3,FALSE)</f>
        <v>EL</v>
      </c>
      <c r="G5294" s="533" t="s">
        <v>2722</v>
      </c>
      <c r="H5294" s="533">
        <v>1177</v>
      </c>
      <c r="I5294" s="533" t="str">
        <f>I5292</f>
        <v>263600 - TRANSFER SWITCHES</v>
      </c>
      <c r="J5294" s="533" t="str">
        <f>J5292</f>
        <v>263600 - TRANSFER SWITCHES</v>
      </c>
      <c r="K5294" s="106" t="s">
        <v>13</v>
      </c>
      <c r="L5294" s="106" t="s">
        <v>971</v>
      </c>
      <c r="M5294" s="138">
        <v>1</v>
      </c>
      <c r="N5294" s="155" t="s">
        <v>39</v>
      </c>
      <c r="O5294" s="302">
        <v>1375</v>
      </c>
      <c r="P5294" s="143">
        <v>1375</v>
      </c>
      <c r="Q5294" s="25">
        <f>O5294</f>
        <v>1375</v>
      </c>
      <c r="R5294" s="729">
        <f>P5294</f>
        <v>1375</v>
      </c>
    </row>
    <row r="5295" spans="1:18" ht="15.75">
      <c r="A5295" s="533" t="s">
        <v>2784</v>
      </c>
      <c r="B5295" s="533">
        <v>26</v>
      </c>
      <c r="C5295" s="533" t="s">
        <v>850</v>
      </c>
      <c r="D5295" s="572" t="s">
        <v>2359</v>
      </c>
      <c r="E5295" s="571" t="s">
        <v>1289</v>
      </c>
      <c r="F5295" s="533" t="str">
        <f t="shared" si="5007"/>
        <v>EL</v>
      </c>
      <c r="G5295" s="533" t="s">
        <v>2725</v>
      </c>
      <c r="H5295" s="533">
        <v>1178</v>
      </c>
      <c r="I5295" s="533" t="str">
        <f>L5295</f>
        <v>264113 - LIGHTNING PROTECTION FOR STRUCTURES</v>
      </c>
      <c r="J5295" s="533" t="str">
        <f>L5295</f>
        <v>264113 - LIGHTNING PROTECTION FOR STRUCTURES</v>
      </c>
      <c r="K5295" s="148"/>
      <c r="L5295" s="148" t="s">
        <v>972</v>
      </c>
      <c r="M5295" s="139"/>
      <c r="N5295" s="155"/>
      <c r="O5295" s="391">
        <v>0</v>
      </c>
      <c r="P5295" s="143"/>
      <c r="Q5295" s="143"/>
    </row>
    <row r="5296" spans="1:18" ht="15.75">
      <c r="A5296" s="533" t="s">
        <v>2784</v>
      </c>
      <c r="B5296" s="533">
        <v>26</v>
      </c>
      <c r="C5296" s="533" t="s">
        <v>850</v>
      </c>
      <c r="D5296" s="572" t="s">
        <v>2359</v>
      </c>
      <c r="E5296" s="571" t="str">
        <f>E5295</f>
        <v xml:space="preserve"> LIGHTNING PROTECTION FOR STRUCTURES</v>
      </c>
      <c r="F5296" s="533" t="str">
        <f t="shared" si="5007"/>
        <v>EL</v>
      </c>
      <c r="G5296" s="533" t="s">
        <v>2722</v>
      </c>
      <c r="H5296" s="533">
        <v>1179</v>
      </c>
      <c r="I5296" s="533" t="str">
        <f>I5294</f>
        <v>263600 - TRANSFER SWITCHES</v>
      </c>
      <c r="J5296" s="533" t="str">
        <f>J5294</f>
        <v>263600 - TRANSFER SWITCHES</v>
      </c>
      <c r="K5296" s="106" t="s">
        <v>15</v>
      </c>
      <c r="L5296" s="106" t="s">
        <v>973</v>
      </c>
      <c r="M5296" s="138">
        <v>1</v>
      </c>
      <c r="N5296" s="155" t="s">
        <v>2</v>
      </c>
      <c r="O5296" s="302">
        <v>8750</v>
      </c>
      <c r="P5296" s="143">
        <v>8750</v>
      </c>
      <c r="Q5296" s="25">
        <f>O5296</f>
        <v>8750</v>
      </c>
      <c r="R5296" s="729">
        <f>P5296</f>
        <v>8750</v>
      </c>
    </row>
    <row r="5297" spans="1:18" ht="15.75">
      <c r="A5297" s="533" t="s">
        <v>2784</v>
      </c>
      <c r="B5297" s="533">
        <v>26</v>
      </c>
      <c r="C5297" s="533" t="s">
        <v>850</v>
      </c>
      <c r="D5297" s="572" t="s">
        <v>2367</v>
      </c>
      <c r="E5297" s="571" t="s">
        <v>1290</v>
      </c>
      <c r="F5297" s="533" t="str">
        <f t="shared" si="5007"/>
        <v>EL</v>
      </c>
      <c r="G5297" s="533" t="s">
        <v>2725</v>
      </c>
      <c r="H5297" s="533">
        <v>1180</v>
      </c>
      <c r="I5297" s="533" t="str">
        <f t="shared" ref="I5297:I5298" si="5008">L5297</f>
        <v xml:space="preserve">265100 - INTERIOR LIGHTING </v>
      </c>
      <c r="J5297" s="533" t="str">
        <f t="shared" ref="J5297:J5298" si="5009">L5297</f>
        <v xml:space="preserve">265100 - INTERIOR LIGHTING </v>
      </c>
      <c r="K5297" s="106"/>
      <c r="L5297" s="106" t="s">
        <v>974</v>
      </c>
      <c r="M5297" s="139"/>
      <c r="N5297" s="155"/>
      <c r="O5297" s="302">
        <v>0</v>
      </c>
      <c r="P5297" s="143"/>
      <c r="Q5297" s="143"/>
    </row>
    <row r="5298" spans="1:18" ht="16.5" thickBot="1">
      <c r="A5298" s="533" t="s">
        <v>2784</v>
      </c>
      <c r="B5298" s="533">
        <v>26</v>
      </c>
      <c r="C5298" s="533" t="s">
        <v>850</v>
      </c>
      <c r="D5298" s="572" t="s">
        <v>2367</v>
      </c>
      <c r="E5298" s="571" t="str">
        <f t="shared" ref="E5298:E5319" si="5010">E5297</f>
        <v xml:space="preserve"> INTERIOR LIGHTING </v>
      </c>
      <c r="F5298" s="533" t="str">
        <f t="shared" si="5007"/>
        <v>EL</v>
      </c>
      <c r="G5298" s="533" t="s">
        <v>2725</v>
      </c>
      <c r="H5298" s="533">
        <v>1181</v>
      </c>
      <c r="I5298" s="533" t="str">
        <f t="shared" si="5008"/>
        <v>Lighting Fixtures</v>
      </c>
      <c r="J5298" s="533" t="str">
        <f t="shared" si="5009"/>
        <v>Lighting Fixtures</v>
      </c>
      <c r="K5298" s="106"/>
      <c r="L5298" s="106" t="s">
        <v>975</v>
      </c>
      <c r="M5298" s="139"/>
      <c r="N5298" s="155"/>
      <c r="O5298" s="302">
        <v>0</v>
      </c>
      <c r="P5298" s="143"/>
      <c r="Q5298" s="143"/>
    </row>
    <row r="5299" spans="1:18" ht="15.75">
      <c r="A5299" s="533" t="s">
        <v>2784</v>
      </c>
      <c r="B5299" s="533">
        <v>26</v>
      </c>
      <c r="C5299" s="533" t="s">
        <v>850</v>
      </c>
      <c r="D5299" s="572" t="s">
        <v>2367</v>
      </c>
      <c r="E5299" s="571" t="str">
        <f t="shared" si="5010"/>
        <v xml:space="preserve"> INTERIOR LIGHTING </v>
      </c>
      <c r="F5299" s="533" t="str">
        <f t="shared" si="5007"/>
        <v>EL</v>
      </c>
      <c r="G5299" s="533" t="s">
        <v>2722</v>
      </c>
      <c r="H5299" s="533">
        <v>1182</v>
      </c>
      <c r="I5299" s="533" t="str">
        <f t="shared" ref="I5299:J5299" si="5011">I5297</f>
        <v xml:space="preserve">265100 - INTERIOR LIGHTING </v>
      </c>
      <c r="J5299" s="533" t="str">
        <f t="shared" si="5011"/>
        <v xml:space="preserve">265100 - INTERIOR LIGHTING </v>
      </c>
      <c r="K5299" s="106" t="s">
        <v>17</v>
      </c>
      <c r="L5299" s="106" t="s">
        <v>976</v>
      </c>
      <c r="M5299" s="138">
        <v>2</v>
      </c>
      <c r="N5299" s="498" t="s">
        <v>39</v>
      </c>
      <c r="O5299" s="302">
        <v>85</v>
      </c>
      <c r="P5299" s="143">
        <v>170</v>
      </c>
      <c r="Q5299" s="25">
        <f t="shared" ref="Q5299:Q5318" si="5012">O5299</f>
        <v>85</v>
      </c>
      <c r="R5299" s="729">
        <f t="shared" ref="R5299:R5318" si="5013">P5299</f>
        <v>170</v>
      </c>
    </row>
    <row r="5300" spans="1:18" ht="15.75">
      <c r="A5300" s="533" t="s">
        <v>2784</v>
      </c>
      <c r="B5300" s="533">
        <v>26</v>
      </c>
      <c r="C5300" s="533" t="s">
        <v>850</v>
      </c>
      <c r="D5300" s="572" t="s">
        <v>2367</v>
      </c>
      <c r="E5300" s="571" t="str">
        <f t="shared" si="5010"/>
        <v xml:space="preserve"> INTERIOR LIGHTING </v>
      </c>
      <c r="F5300" s="533" t="str">
        <f t="shared" si="5007"/>
        <v>EL</v>
      </c>
      <c r="G5300" s="533" t="s">
        <v>2722</v>
      </c>
      <c r="H5300" s="533">
        <v>1183</v>
      </c>
      <c r="I5300" s="533" t="str">
        <f t="shared" ref="I5300:J5300" si="5014">I5298</f>
        <v>Lighting Fixtures</v>
      </c>
      <c r="J5300" s="533" t="str">
        <f t="shared" si="5014"/>
        <v>Lighting Fixtures</v>
      </c>
      <c r="K5300" s="106" t="s">
        <v>19</v>
      </c>
      <c r="L5300" s="106" t="s">
        <v>977</v>
      </c>
      <c r="M5300" s="138">
        <v>8</v>
      </c>
      <c r="N5300" s="499" t="s">
        <v>39</v>
      </c>
      <c r="O5300" s="302">
        <v>60</v>
      </c>
      <c r="P5300" s="143">
        <v>480</v>
      </c>
      <c r="Q5300" s="25">
        <f t="shared" si="5012"/>
        <v>60</v>
      </c>
      <c r="R5300" s="729">
        <f t="shared" si="5013"/>
        <v>480</v>
      </c>
    </row>
    <row r="5301" spans="1:18" ht="16.5" thickBot="1">
      <c r="A5301" s="533" t="s">
        <v>2784</v>
      </c>
      <c r="B5301" s="533">
        <v>26</v>
      </c>
      <c r="C5301" s="533" t="s">
        <v>850</v>
      </c>
      <c r="D5301" s="572" t="s">
        <v>2367</v>
      </c>
      <c r="E5301" s="571" t="str">
        <f t="shared" si="5010"/>
        <v xml:space="preserve"> INTERIOR LIGHTING </v>
      </c>
      <c r="F5301" s="533" t="str">
        <f t="shared" si="5007"/>
        <v>EL</v>
      </c>
      <c r="G5301" s="533" t="s">
        <v>2722</v>
      </c>
      <c r="H5301" s="533">
        <v>1184</v>
      </c>
      <c r="I5301" s="533" t="str">
        <f t="shared" ref="I5301:J5301" si="5015">I5299</f>
        <v xml:space="preserve">265100 - INTERIOR LIGHTING </v>
      </c>
      <c r="J5301" s="533" t="str">
        <f t="shared" si="5015"/>
        <v xml:space="preserve">265100 - INTERIOR LIGHTING </v>
      </c>
      <c r="K5301" s="106" t="s">
        <v>20</v>
      </c>
      <c r="L5301" s="106" t="s">
        <v>978</v>
      </c>
      <c r="M5301" s="138">
        <v>23</v>
      </c>
      <c r="N5301" s="500" t="s">
        <v>39</v>
      </c>
      <c r="O5301" s="302">
        <v>85</v>
      </c>
      <c r="P5301" s="143">
        <v>1955</v>
      </c>
      <c r="Q5301" s="25">
        <f t="shared" si="5012"/>
        <v>85</v>
      </c>
      <c r="R5301" s="729">
        <f t="shared" si="5013"/>
        <v>1955</v>
      </c>
    </row>
    <row r="5302" spans="1:18" ht="15.75">
      <c r="A5302" s="533" t="s">
        <v>2784</v>
      </c>
      <c r="B5302" s="533">
        <v>26</v>
      </c>
      <c r="C5302" s="533" t="s">
        <v>850</v>
      </c>
      <c r="D5302" s="572" t="s">
        <v>2367</v>
      </c>
      <c r="E5302" s="571" t="str">
        <f t="shared" si="5010"/>
        <v xml:space="preserve"> INTERIOR LIGHTING </v>
      </c>
      <c r="F5302" s="533" t="str">
        <f t="shared" si="5007"/>
        <v>EL</v>
      </c>
      <c r="G5302" s="533" t="s">
        <v>2722</v>
      </c>
      <c r="H5302" s="533">
        <v>1185</v>
      </c>
      <c r="I5302" s="533" t="str">
        <f t="shared" ref="I5302:J5302" si="5016">I5300</f>
        <v>Lighting Fixtures</v>
      </c>
      <c r="J5302" s="533" t="str">
        <f t="shared" si="5016"/>
        <v>Lighting Fixtures</v>
      </c>
      <c r="K5302" s="233" t="s">
        <v>21</v>
      </c>
      <c r="L5302" s="233" t="s">
        <v>979</v>
      </c>
      <c r="M5302" s="632">
        <v>3</v>
      </c>
      <c r="N5302" s="497" t="s">
        <v>39</v>
      </c>
      <c r="O5302" s="467"/>
      <c r="P5302" s="143">
        <v>0</v>
      </c>
      <c r="Q5302" s="25">
        <f t="shared" si="5012"/>
        <v>0</v>
      </c>
      <c r="R5302" s="729">
        <f t="shared" si="5013"/>
        <v>0</v>
      </c>
    </row>
    <row r="5303" spans="1:18" ht="16.5" thickBot="1">
      <c r="A5303" s="533" t="s">
        <v>2784</v>
      </c>
      <c r="B5303" s="533">
        <v>26</v>
      </c>
      <c r="C5303" s="533" t="s">
        <v>850</v>
      </c>
      <c r="D5303" s="572" t="s">
        <v>2367</v>
      </c>
      <c r="E5303" s="571" t="str">
        <f t="shared" si="5010"/>
        <v xml:space="preserve"> INTERIOR LIGHTING </v>
      </c>
      <c r="F5303" s="533" t="str">
        <f t="shared" si="5007"/>
        <v>EL</v>
      </c>
      <c r="G5303" s="533" t="s">
        <v>2722</v>
      </c>
      <c r="H5303" s="533">
        <v>1186</v>
      </c>
      <c r="I5303" s="533" t="str">
        <f t="shared" ref="I5303:J5303" si="5017">I5301</f>
        <v xml:space="preserve">265100 - INTERIOR LIGHTING </v>
      </c>
      <c r="J5303" s="533" t="str">
        <f t="shared" si="5017"/>
        <v xml:space="preserve">265100 - INTERIOR LIGHTING </v>
      </c>
      <c r="K5303" s="233" t="s">
        <v>45</v>
      </c>
      <c r="L5303" s="233" t="s">
        <v>980</v>
      </c>
      <c r="M5303" s="632">
        <v>3</v>
      </c>
      <c r="N5303" s="497" t="s">
        <v>39</v>
      </c>
      <c r="O5303" s="467"/>
      <c r="P5303" s="143">
        <v>0</v>
      </c>
      <c r="Q5303" s="25">
        <f t="shared" si="5012"/>
        <v>0</v>
      </c>
      <c r="R5303" s="729">
        <f t="shared" si="5013"/>
        <v>0</v>
      </c>
    </row>
    <row r="5304" spans="1:18" ht="15.75">
      <c r="A5304" s="533" t="s">
        <v>2784</v>
      </c>
      <c r="B5304" s="533">
        <v>26</v>
      </c>
      <c r="C5304" s="533" t="s">
        <v>850</v>
      </c>
      <c r="D5304" s="572" t="s">
        <v>2367</v>
      </c>
      <c r="E5304" s="571" t="str">
        <f t="shared" si="5010"/>
        <v xml:space="preserve"> INTERIOR LIGHTING </v>
      </c>
      <c r="F5304" s="533" t="str">
        <f t="shared" si="5007"/>
        <v>EL</v>
      </c>
      <c r="G5304" s="533" t="s">
        <v>2722</v>
      </c>
      <c r="H5304" s="533">
        <v>1187</v>
      </c>
      <c r="I5304" s="533" t="str">
        <f t="shared" ref="I5304:J5304" si="5018">I5302</f>
        <v>Lighting Fixtures</v>
      </c>
      <c r="J5304" s="533" t="str">
        <f t="shared" si="5018"/>
        <v>Lighting Fixtures</v>
      </c>
      <c r="K5304" s="106" t="s">
        <v>21</v>
      </c>
      <c r="L5304" s="106" t="s">
        <v>981</v>
      </c>
      <c r="M5304" s="138">
        <v>39</v>
      </c>
      <c r="N5304" s="498" t="s">
        <v>39</v>
      </c>
      <c r="O5304" s="302">
        <v>94</v>
      </c>
      <c r="P5304" s="143">
        <v>3666</v>
      </c>
      <c r="Q5304" s="25">
        <f t="shared" si="5012"/>
        <v>94</v>
      </c>
      <c r="R5304" s="729">
        <f t="shared" si="5013"/>
        <v>3666</v>
      </c>
    </row>
    <row r="5305" spans="1:18" ht="15.75">
      <c r="A5305" s="533" t="s">
        <v>2784</v>
      </c>
      <c r="B5305" s="533">
        <v>26</v>
      </c>
      <c r="C5305" s="533" t="s">
        <v>850</v>
      </c>
      <c r="D5305" s="572" t="s">
        <v>2367</v>
      </c>
      <c r="E5305" s="571" t="str">
        <f t="shared" si="5010"/>
        <v xml:space="preserve"> INTERIOR LIGHTING </v>
      </c>
      <c r="F5305" s="533" t="str">
        <f t="shared" si="5007"/>
        <v>EL</v>
      </c>
      <c r="G5305" s="533" t="s">
        <v>2722</v>
      </c>
      <c r="H5305" s="533">
        <v>1188</v>
      </c>
      <c r="I5305" s="533" t="str">
        <f t="shared" ref="I5305:J5305" si="5019">I5303</f>
        <v xml:space="preserve">265100 - INTERIOR LIGHTING </v>
      </c>
      <c r="J5305" s="533" t="str">
        <f t="shared" si="5019"/>
        <v xml:space="preserve">265100 - INTERIOR LIGHTING </v>
      </c>
      <c r="K5305" s="106" t="s">
        <v>45</v>
      </c>
      <c r="L5305" s="106" t="s">
        <v>982</v>
      </c>
      <c r="M5305" s="138">
        <v>2</v>
      </c>
      <c r="N5305" s="499" t="s">
        <v>39</v>
      </c>
      <c r="O5305" s="302">
        <v>107</v>
      </c>
      <c r="P5305" s="143">
        <v>214</v>
      </c>
      <c r="Q5305" s="25">
        <f t="shared" si="5012"/>
        <v>107</v>
      </c>
      <c r="R5305" s="729">
        <f t="shared" si="5013"/>
        <v>214</v>
      </c>
    </row>
    <row r="5306" spans="1:18" ht="15.75">
      <c r="A5306" s="533" t="s">
        <v>2784</v>
      </c>
      <c r="B5306" s="533">
        <v>26</v>
      </c>
      <c r="C5306" s="533" t="s">
        <v>850</v>
      </c>
      <c r="D5306" s="572" t="s">
        <v>2367</v>
      </c>
      <c r="E5306" s="571" t="str">
        <f t="shared" si="5010"/>
        <v xml:space="preserve"> INTERIOR LIGHTING </v>
      </c>
      <c r="F5306" s="533" t="str">
        <f t="shared" si="5007"/>
        <v>EL</v>
      </c>
      <c r="G5306" s="533" t="s">
        <v>2722</v>
      </c>
      <c r="H5306" s="533">
        <v>1189</v>
      </c>
      <c r="I5306" s="533" t="str">
        <f t="shared" ref="I5306:J5306" si="5020">I5304</f>
        <v>Lighting Fixtures</v>
      </c>
      <c r="J5306" s="533" t="str">
        <f t="shared" si="5020"/>
        <v>Lighting Fixtures</v>
      </c>
      <c r="K5306" s="106" t="s">
        <v>48</v>
      </c>
      <c r="L5306" s="106" t="s">
        <v>983</v>
      </c>
      <c r="M5306" s="138">
        <v>11</v>
      </c>
      <c r="N5306" s="499" t="s">
        <v>39</v>
      </c>
      <c r="O5306" s="302">
        <v>107</v>
      </c>
      <c r="P5306" s="143">
        <v>1177</v>
      </c>
      <c r="Q5306" s="25">
        <f t="shared" si="5012"/>
        <v>107</v>
      </c>
      <c r="R5306" s="729">
        <f t="shared" si="5013"/>
        <v>1177</v>
      </c>
    </row>
    <row r="5307" spans="1:18" ht="16.5" thickBot="1">
      <c r="A5307" s="533" t="s">
        <v>2784</v>
      </c>
      <c r="B5307" s="533">
        <v>26</v>
      </c>
      <c r="C5307" s="533" t="s">
        <v>850</v>
      </c>
      <c r="D5307" s="572" t="s">
        <v>2367</v>
      </c>
      <c r="E5307" s="571" t="str">
        <f t="shared" si="5010"/>
        <v xml:space="preserve"> INTERIOR LIGHTING </v>
      </c>
      <c r="F5307" s="533" t="str">
        <f t="shared" si="5007"/>
        <v>EL</v>
      </c>
      <c r="G5307" s="533" t="s">
        <v>2722</v>
      </c>
      <c r="H5307" s="533">
        <v>1190</v>
      </c>
      <c r="I5307" s="533" t="str">
        <f t="shared" ref="I5307:J5307" si="5021">I5305</f>
        <v xml:space="preserve">265100 - INTERIOR LIGHTING </v>
      </c>
      <c r="J5307" s="533" t="str">
        <f t="shared" si="5021"/>
        <v xml:space="preserve">265100 - INTERIOR LIGHTING </v>
      </c>
      <c r="K5307" s="106" t="s">
        <v>50</v>
      </c>
      <c r="L5307" s="106" t="s">
        <v>984</v>
      </c>
      <c r="M5307" s="138">
        <v>2</v>
      </c>
      <c r="N5307" s="500" t="s">
        <v>39</v>
      </c>
      <c r="O5307" s="302">
        <v>150</v>
      </c>
      <c r="P5307" s="143">
        <v>300</v>
      </c>
      <c r="Q5307" s="25">
        <f t="shared" si="5012"/>
        <v>150</v>
      </c>
      <c r="R5307" s="729">
        <f t="shared" si="5013"/>
        <v>300</v>
      </c>
    </row>
    <row r="5308" spans="1:18" ht="15.75">
      <c r="A5308" s="533" t="s">
        <v>2784</v>
      </c>
      <c r="B5308" s="533">
        <v>26</v>
      </c>
      <c r="C5308" s="533" t="s">
        <v>850</v>
      </c>
      <c r="D5308" s="572" t="s">
        <v>2367</v>
      </c>
      <c r="E5308" s="571" t="str">
        <f t="shared" si="5010"/>
        <v xml:space="preserve"> INTERIOR LIGHTING </v>
      </c>
      <c r="F5308" s="533" t="str">
        <f t="shared" si="5007"/>
        <v>EL</v>
      </c>
      <c r="G5308" s="533" t="s">
        <v>2722</v>
      </c>
      <c r="H5308" s="533">
        <v>1191</v>
      </c>
      <c r="I5308" s="533" t="str">
        <f t="shared" ref="I5308:J5308" si="5022">I5306</f>
        <v>Lighting Fixtures</v>
      </c>
      <c r="J5308" s="533" t="str">
        <f t="shared" si="5022"/>
        <v>Lighting Fixtures</v>
      </c>
      <c r="K5308" s="233" t="s">
        <v>78</v>
      </c>
      <c r="L5308" s="233" t="s">
        <v>985</v>
      </c>
      <c r="M5308" s="632">
        <v>15</v>
      </c>
      <c r="N5308" s="497" t="s">
        <v>39</v>
      </c>
      <c r="O5308" s="467"/>
      <c r="P5308" s="143">
        <v>0</v>
      </c>
      <c r="Q5308" s="25">
        <f t="shared" si="5012"/>
        <v>0</v>
      </c>
      <c r="R5308" s="729">
        <f t="shared" si="5013"/>
        <v>0</v>
      </c>
    </row>
    <row r="5309" spans="1:18" ht="15.75">
      <c r="A5309" s="533" t="s">
        <v>2784</v>
      </c>
      <c r="B5309" s="533">
        <v>26</v>
      </c>
      <c r="C5309" s="533" t="s">
        <v>850</v>
      </c>
      <c r="D5309" s="572" t="s">
        <v>2367</v>
      </c>
      <c r="E5309" s="571" t="str">
        <f t="shared" si="5010"/>
        <v xml:space="preserve"> INTERIOR LIGHTING </v>
      </c>
      <c r="F5309" s="533" t="str">
        <f t="shared" si="5007"/>
        <v>EL</v>
      </c>
      <c r="G5309" s="533" t="s">
        <v>2722</v>
      </c>
      <c r="H5309" s="533">
        <v>1192</v>
      </c>
      <c r="I5309" s="533" t="str">
        <f t="shared" ref="I5309:J5309" si="5023">I5307</f>
        <v xml:space="preserve">265100 - INTERIOR LIGHTING </v>
      </c>
      <c r="J5309" s="533" t="str">
        <f t="shared" si="5023"/>
        <v xml:space="preserve">265100 - INTERIOR LIGHTING </v>
      </c>
      <c r="K5309" s="233" t="s">
        <v>302</v>
      </c>
      <c r="L5309" s="233" t="s">
        <v>986</v>
      </c>
      <c r="M5309" s="632">
        <v>9</v>
      </c>
      <c r="N5309" s="497" t="s">
        <v>39</v>
      </c>
      <c r="O5309" s="467"/>
      <c r="P5309" s="143">
        <v>0</v>
      </c>
      <c r="Q5309" s="25">
        <f t="shared" si="5012"/>
        <v>0</v>
      </c>
      <c r="R5309" s="729">
        <f t="shared" si="5013"/>
        <v>0</v>
      </c>
    </row>
    <row r="5310" spans="1:18" ht="16.5" thickBot="1">
      <c r="A5310" s="533" t="s">
        <v>2784</v>
      </c>
      <c r="B5310" s="533">
        <v>26</v>
      </c>
      <c r="C5310" s="533" t="s">
        <v>850</v>
      </c>
      <c r="D5310" s="572" t="s">
        <v>2367</v>
      </c>
      <c r="E5310" s="571" t="str">
        <f t="shared" si="5010"/>
        <v xml:space="preserve"> INTERIOR LIGHTING </v>
      </c>
      <c r="F5310" s="533" t="str">
        <f t="shared" si="5007"/>
        <v>EL</v>
      </c>
      <c r="G5310" s="533" t="s">
        <v>2722</v>
      </c>
      <c r="H5310" s="533">
        <v>1193</v>
      </c>
      <c r="I5310" s="533" t="str">
        <f t="shared" ref="I5310:J5310" si="5024">I5308</f>
        <v>Lighting Fixtures</v>
      </c>
      <c r="J5310" s="533" t="str">
        <f t="shared" si="5024"/>
        <v>Lighting Fixtures</v>
      </c>
      <c r="K5310" s="233" t="s">
        <v>304</v>
      </c>
      <c r="L5310" s="233" t="s">
        <v>987</v>
      </c>
      <c r="M5310" s="632">
        <v>40</v>
      </c>
      <c r="N5310" s="497" t="s">
        <v>39</v>
      </c>
      <c r="O5310" s="467"/>
      <c r="P5310" s="143">
        <v>0</v>
      </c>
      <c r="Q5310" s="25">
        <f t="shared" si="5012"/>
        <v>0</v>
      </c>
      <c r="R5310" s="729">
        <f t="shared" si="5013"/>
        <v>0</v>
      </c>
    </row>
    <row r="5311" spans="1:18" ht="16.5" thickBot="1">
      <c r="A5311" s="533" t="s">
        <v>2784</v>
      </c>
      <c r="B5311" s="533">
        <v>26</v>
      </c>
      <c r="C5311" s="533" t="s">
        <v>850</v>
      </c>
      <c r="D5311" s="572" t="s">
        <v>2367</v>
      </c>
      <c r="E5311" s="571" t="str">
        <f t="shared" si="5010"/>
        <v xml:space="preserve"> INTERIOR LIGHTING </v>
      </c>
      <c r="F5311" s="533" t="str">
        <f t="shared" si="5007"/>
        <v>EL</v>
      </c>
      <c r="G5311" s="533" t="s">
        <v>2722</v>
      </c>
      <c r="H5311" s="533">
        <v>1194</v>
      </c>
      <c r="I5311" s="533" t="str">
        <f t="shared" ref="I5311:J5311" si="5025">I5309</f>
        <v xml:space="preserve">265100 - INTERIOR LIGHTING </v>
      </c>
      <c r="J5311" s="533" t="str">
        <f t="shared" si="5025"/>
        <v xml:space="preserve">265100 - INTERIOR LIGHTING </v>
      </c>
      <c r="K5311" s="106" t="s">
        <v>76</v>
      </c>
      <c r="L5311" s="106" t="s">
        <v>988</v>
      </c>
      <c r="M5311" s="138">
        <v>5</v>
      </c>
      <c r="N5311" s="658" t="s">
        <v>39</v>
      </c>
      <c r="O5311" s="302">
        <v>85</v>
      </c>
      <c r="P5311" s="143">
        <v>425</v>
      </c>
      <c r="Q5311" s="25">
        <f t="shared" si="5012"/>
        <v>85</v>
      </c>
      <c r="R5311" s="729">
        <f t="shared" si="5013"/>
        <v>425</v>
      </c>
    </row>
    <row r="5312" spans="1:18" ht="16.5" thickBot="1">
      <c r="A5312" s="533" t="s">
        <v>2784</v>
      </c>
      <c r="B5312" s="533">
        <v>26</v>
      </c>
      <c r="C5312" s="533" t="s">
        <v>850</v>
      </c>
      <c r="D5312" s="572" t="s">
        <v>2367</v>
      </c>
      <c r="E5312" s="571" t="str">
        <f t="shared" si="5010"/>
        <v xml:space="preserve"> INTERIOR LIGHTING </v>
      </c>
      <c r="F5312" s="533" t="str">
        <f t="shared" si="5007"/>
        <v>EL</v>
      </c>
      <c r="G5312" s="533" t="s">
        <v>2722</v>
      </c>
      <c r="H5312" s="533">
        <v>1195</v>
      </c>
      <c r="I5312" s="533" t="str">
        <f t="shared" ref="I5312:J5312" si="5026">I5310</f>
        <v>Lighting Fixtures</v>
      </c>
      <c r="J5312" s="533" t="str">
        <f t="shared" si="5026"/>
        <v>Lighting Fixtures</v>
      </c>
      <c r="K5312" s="106" t="s">
        <v>13</v>
      </c>
      <c r="L5312" s="106" t="s">
        <v>989</v>
      </c>
      <c r="M5312" s="138">
        <v>3</v>
      </c>
      <c r="N5312" s="658" t="s">
        <v>39</v>
      </c>
      <c r="O5312" s="302">
        <v>150</v>
      </c>
      <c r="P5312" s="143">
        <v>450</v>
      </c>
      <c r="Q5312" s="25">
        <f t="shared" si="5012"/>
        <v>150</v>
      </c>
      <c r="R5312" s="729">
        <f t="shared" si="5013"/>
        <v>450</v>
      </c>
    </row>
    <row r="5313" spans="1:18" ht="16.5" thickBot="1">
      <c r="A5313" s="533" t="s">
        <v>2784</v>
      </c>
      <c r="B5313" s="533">
        <v>26</v>
      </c>
      <c r="C5313" s="533" t="s">
        <v>850</v>
      </c>
      <c r="D5313" s="572" t="s">
        <v>2367</v>
      </c>
      <c r="E5313" s="571" t="str">
        <f t="shared" si="5010"/>
        <v xml:space="preserve"> INTERIOR LIGHTING </v>
      </c>
      <c r="F5313" s="533" t="str">
        <f t="shared" si="5007"/>
        <v>EL</v>
      </c>
      <c r="G5313" s="533" t="s">
        <v>2722</v>
      </c>
      <c r="H5313" s="533">
        <v>1196</v>
      </c>
      <c r="I5313" s="533" t="str">
        <f t="shared" ref="I5313:J5313" si="5027">I5311</f>
        <v xml:space="preserve">265100 - INTERIOR LIGHTING </v>
      </c>
      <c r="J5313" s="533" t="str">
        <f t="shared" si="5027"/>
        <v xml:space="preserve">265100 - INTERIOR LIGHTING </v>
      </c>
      <c r="K5313" s="233" t="s">
        <v>15</v>
      </c>
      <c r="L5313" s="233" t="s">
        <v>990</v>
      </c>
      <c r="M5313" s="632">
        <v>16</v>
      </c>
      <c r="N5313" s="497" t="s">
        <v>39</v>
      </c>
      <c r="O5313" s="467"/>
      <c r="P5313" s="143">
        <v>0</v>
      </c>
      <c r="Q5313" s="25">
        <f t="shared" si="5012"/>
        <v>0</v>
      </c>
      <c r="R5313" s="729">
        <f t="shared" si="5013"/>
        <v>0</v>
      </c>
    </row>
    <row r="5314" spans="1:18" ht="15.75">
      <c r="A5314" s="533" t="s">
        <v>2784</v>
      </c>
      <c r="B5314" s="533">
        <v>26</v>
      </c>
      <c r="C5314" s="533" t="s">
        <v>850</v>
      </c>
      <c r="D5314" s="572" t="s">
        <v>2367</v>
      </c>
      <c r="E5314" s="571" t="str">
        <f t="shared" si="5010"/>
        <v xml:space="preserve"> INTERIOR LIGHTING </v>
      </c>
      <c r="F5314" s="533" t="str">
        <f t="shared" si="5007"/>
        <v>EL</v>
      </c>
      <c r="G5314" s="533" t="s">
        <v>2722</v>
      </c>
      <c r="H5314" s="533">
        <v>1197</v>
      </c>
      <c r="I5314" s="533" t="str">
        <f t="shared" ref="I5314:J5314" si="5028">I5312</f>
        <v>Lighting Fixtures</v>
      </c>
      <c r="J5314" s="533" t="str">
        <f t="shared" si="5028"/>
        <v>Lighting Fixtures</v>
      </c>
      <c r="K5314" s="106" t="s">
        <v>15</v>
      </c>
      <c r="L5314" s="106" t="s">
        <v>991</v>
      </c>
      <c r="M5314" s="138">
        <v>6</v>
      </c>
      <c r="N5314" s="498" t="s">
        <v>39</v>
      </c>
      <c r="O5314" s="302">
        <v>60</v>
      </c>
      <c r="P5314" s="143">
        <v>360</v>
      </c>
      <c r="Q5314" s="25">
        <f t="shared" si="5012"/>
        <v>60</v>
      </c>
      <c r="R5314" s="729">
        <f t="shared" si="5013"/>
        <v>360</v>
      </c>
    </row>
    <row r="5315" spans="1:18" ht="15.75">
      <c r="A5315" s="533" t="s">
        <v>2784</v>
      </c>
      <c r="B5315" s="533">
        <v>26</v>
      </c>
      <c r="C5315" s="533" t="s">
        <v>850</v>
      </c>
      <c r="D5315" s="572" t="s">
        <v>2367</v>
      </c>
      <c r="E5315" s="571" t="str">
        <f t="shared" si="5010"/>
        <v xml:space="preserve"> INTERIOR LIGHTING </v>
      </c>
      <c r="F5315" s="533" t="str">
        <f t="shared" si="5007"/>
        <v>EL</v>
      </c>
      <c r="G5315" s="533" t="s">
        <v>2722</v>
      </c>
      <c r="H5315" s="533">
        <v>1198</v>
      </c>
      <c r="I5315" s="533" t="str">
        <f t="shared" ref="I5315:J5315" si="5029">I5313</f>
        <v xml:space="preserve">265100 - INTERIOR LIGHTING </v>
      </c>
      <c r="J5315" s="533" t="str">
        <f t="shared" si="5029"/>
        <v xml:space="preserve">265100 - INTERIOR LIGHTING </v>
      </c>
      <c r="K5315" s="106" t="s">
        <v>17</v>
      </c>
      <c r="L5315" s="106" t="s">
        <v>992</v>
      </c>
      <c r="M5315" s="138">
        <v>2</v>
      </c>
      <c r="N5315" s="499" t="s">
        <v>39</v>
      </c>
      <c r="O5315" s="302">
        <v>138</v>
      </c>
      <c r="P5315" s="143">
        <v>276</v>
      </c>
      <c r="Q5315" s="25">
        <f t="shared" si="5012"/>
        <v>138</v>
      </c>
      <c r="R5315" s="729">
        <f t="shared" si="5013"/>
        <v>276</v>
      </c>
    </row>
    <row r="5316" spans="1:18" ht="16.5" thickBot="1">
      <c r="A5316" s="533" t="s">
        <v>2784</v>
      </c>
      <c r="B5316" s="533">
        <v>26</v>
      </c>
      <c r="C5316" s="533" t="s">
        <v>850</v>
      </c>
      <c r="D5316" s="572" t="s">
        <v>2367</v>
      </c>
      <c r="E5316" s="571" t="str">
        <f t="shared" si="5010"/>
        <v xml:space="preserve"> INTERIOR LIGHTING </v>
      </c>
      <c r="F5316" s="533" t="str">
        <f t="shared" si="5007"/>
        <v>EL</v>
      </c>
      <c r="G5316" s="533" t="s">
        <v>2722</v>
      </c>
      <c r="H5316" s="533">
        <v>1199</v>
      </c>
      <c r="I5316" s="533" t="str">
        <f t="shared" ref="I5316:J5316" si="5030">I5314</f>
        <v>Lighting Fixtures</v>
      </c>
      <c r="J5316" s="533" t="str">
        <f t="shared" si="5030"/>
        <v>Lighting Fixtures</v>
      </c>
      <c r="K5316" s="106" t="s">
        <v>19</v>
      </c>
      <c r="L5316" s="106" t="s">
        <v>993</v>
      </c>
      <c r="M5316" s="138">
        <v>10</v>
      </c>
      <c r="N5316" s="500" t="s">
        <v>39</v>
      </c>
      <c r="O5316" s="302">
        <v>150</v>
      </c>
      <c r="P5316" s="143">
        <v>1500</v>
      </c>
      <c r="Q5316" s="25">
        <f t="shared" si="5012"/>
        <v>150</v>
      </c>
      <c r="R5316" s="729">
        <f t="shared" si="5013"/>
        <v>1500</v>
      </c>
    </row>
    <row r="5317" spans="1:18" ht="15.75">
      <c r="A5317" s="533" t="s">
        <v>2784</v>
      </c>
      <c r="B5317" s="533">
        <v>26</v>
      </c>
      <c r="C5317" s="533" t="s">
        <v>850</v>
      </c>
      <c r="D5317" s="572" t="s">
        <v>2367</v>
      </c>
      <c r="E5317" s="571" t="str">
        <f t="shared" si="5010"/>
        <v xml:space="preserve"> INTERIOR LIGHTING </v>
      </c>
      <c r="F5317" s="533" t="str">
        <f t="shared" si="5007"/>
        <v>EL</v>
      </c>
      <c r="G5317" s="533" t="s">
        <v>2722</v>
      </c>
      <c r="H5317" s="533">
        <v>1200</v>
      </c>
      <c r="I5317" s="533" t="str">
        <f t="shared" ref="I5317:J5317" si="5031">I5315</f>
        <v xml:space="preserve">265100 - INTERIOR LIGHTING </v>
      </c>
      <c r="J5317" s="533" t="str">
        <f t="shared" si="5031"/>
        <v xml:space="preserve">265100 - INTERIOR LIGHTING </v>
      </c>
      <c r="K5317" s="233" t="s">
        <v>21</v>
      </c>
      <c r="L5317" s="233" t="s">
        <v>994</v>
      </c>
      <c r="M5317" s="632">
        <v>7</v>
      </c>
      <c r="N5317" s="497" t="s">
        <v>39</v>
      </c>
      <c r="O5317" s="467"/>
      <c r="P5317" s="143">
        <v>0</v>
      </c>
      <c r="Q5317" s="25">
        <f t="shared" si="5012"/>
        <v>0</v>
      </c>
      <c r="R5317" s="729">
        <f t="shared" si="5013"/>
        <v>0</v>
      </c>
    </row>
    <row r="5318" spans="1:18" ht="15.75">
      <c r="A5318" s="533" t="s">
        <v>2784</v>
      </c>
      <c r="B5318" s="533">
        <v>26</v>
      </c>
      <c r="C5318" s="533" t="s">
        <v>850</v>
      </c>
      <c r="D5318" s="572" t="s">
        <v>2367</v>
      </c>
      <c r="E5318" s="571" t="str">
        <f t="shared" si="5010"/>
        <v xml:space="preserve"> INTERIOR LIGHTING </v>
      </c>
      <c r="F5318" s="533" t="str">
        <f t="shared" si="5007"/>
        <v>EL</v>
      </c>
      <c r="G5318" s="533" t="s">
        <v>2722</v>
      </c>
      <c r="H5318" s="533">
        <v>1201</v>
      </c>
      <c r="I5318" s="533" t="str">
        <f t="shared" ref="I5318:J5318" si="5032">I5316</f>
        <v>Lighting Fixtures</v>
      </c>
      <c r="J5318" s="533" t="str">
        <f t="shared" si="5032"/>
        <v>Lighting Fixtures</v>
      </c>
      <c r="K5318" s="233" t="s">
        <v>45</v>
      </c>
      <c r="L5318" s="233" t="s">
        <v>995</v>
      </c>
      <c r="M5318" s="632">
        <v>533</v>
      </c>
      <c r="N5318" s="497" t="s">
        <v>95</v>
      </c>
      <c r="O5318" s="467"/>
      <c r="P5318" s="143">
        <v>0</v>
      </c>
      <c r="Q5318" s="25">
        <f t="shared" si="5012"/>
        <v>0</v>
      </c>
      <c r="R5318" s="729">
        <f t="shared" si="5013"/>
        <v>0</v>
      </c>
    </row>
    <row r="5319" spans="1:18" ht="15.75">
      <c r="A5319" s="533" t="s">
        <v>2784</v>
      </c>
      <c r="B5319" s="533">
        <v>26</v>
      </c>
      <c r="C5319" s="533" t="s">
        <v>850</v>
      </c>
      <c r="D5319" s="572" t="s">
        <v>2367</v>
      </c>
      <c r="E5319" s="571" t="str">
        <f t="shared" si="5010"/>
        <v xml:space="preserve"> INTERIOR LIGHTING </v>
      </c>
      <c r="F5319" s="533" t="str">
        <f t="shared" si="5007"/>
        <v>EL</v>
      </c>
      <c r="G5319" s="533" t="s">
        <v>2725</v>
      </c>
      <c r="H5319" s="533">
        <v>1202</v>
      </c>
      <c r="I5319" s="533" t="str">
        <f t="shared" ref="I5319:J5319" si="5033">I5317</f>
        <v xml:space="preserve">265100 - INTERIOR LIGHTING </v>
      </c>
      <c r="J5319" s="533" t="str">
        <f t="shared" si="5033"/>
        <v xml:space="preserve">265100 - INTERIOR LIGHTING </v>
      </c>
      <c r="K5319" s="104" t="s">
        <v>996</v>
      </c>
      <c r="L5319" s="104"/>
      <c r="M5319" s="138"/>
      <c r="N5319" s="155"/>
      <c r="O5319" s="302" t="s">
        <v>8</v>
      </c>
      <c r="P5319" s="143">
        <v>192063</v>
      </c>
      <c r="Q5319" s="143"/>
    </row>
    <row r="5320" spans="1:18" ht="16.5" thickBot="1">
      <c r="A5320" s="533" t="s">
        <v>2784</v>
      </c>
      <c r="B5320" s="533">
        <v>26</v>
      </c>
      <c r="C5320" s="533" t="s">
        <v>850</v>
      </c>
      <c r="D5320" s="10" t="s">
        <v>22</v>
      </c>
      <c r="E5320" s="10" t="s">
        <v>22</v>
      </c>
      <c r="G5320" s="533" t="s">
        <v>2724</v>
      </c>
      <c r="H5320" s="533">
        <v>1203</v>
      </c>
      <c r="I5320" s="533" t="str">
        <f t="shared" ref="I5320:J5320" si="5034">I5318</f>
        <v>Lighting Fixtures</v>
      </c>
      <c r="J5320" s="533" t="str">
        <f t="shared" si="5034"/>
        <v>Lighting Fixtures</v>
      </c>
      <c r="K5320" s="106" t="s">
        <v>22</v>
      </c>
      <c r="L5320" s="106"/>
      <c r="M5320" s="138"/>
      <c r="N5320" s="522"/>
      <c r="O5320" s="138"/>
      <c r="P5320" s="530"/>
      <c r="Q5320" s="531"/>
    </row>
    <row r="5321" spans="1:18" ht="16.5" thickTop="1">
      <c r="A5321" s="533" t="s">
        <v>2784</v>
      </c>
      <c r="B5321" s="533">
        <v>27</v>
      </c>
      <c r="C5321" s="533" t="s">
        <v>998</v>
      </c>
      <c r="D5321" s="572" t="s">
        <v>2748</v>
      </c>
      <c r="E5321" s="571" t="s">
        <v>1291</v>
      </c>
      <c r="F5321" s="533" t="s">
        <v>1835</v>
      </c>
      <c r="G5321" s="533" t="s">
        <v>2725</v>
      </c>
      <c r="H5321" s="533">
        <v>1204</v>
      </c>
      <c r="I5321" s="533" t="str">
        <f t="shared" ref="I5321:J5321" si="5035">I5319</f>
        <v xml:space="preserve">265100 - INTERIOR LIGHTING </v>
      </c>
      <c r="J5321" s="533" t="str">
        <f t="shared" si="5035"/>
        <v xml:space="preserve">265100 - INTERIOR LIGHTING </v>
      </c>
      <c r="K5321" s="139" t="s">
        <v>997</v>
      </c>
      <c r="L5321" s="139"/>
      <c r="M5321" s="139"/>
      <c r="N5321" s="139"/>
      <c r="O5321" s="139"/>
      <c r="P5321" s="139"/>
      <c r="Q5321" s="139"/>
    </row>
    <row r="5322" spans="1:18" ht="15.75">
      <c r="A5322" s="533" t="s">
        <v>2784</v>
      </c>
      <c r="B5322" s="533">
        <v>27</v>
      </c>
      <c r="C5322" s="533" t="s">
        <v>998</v>
      </c>
      <c r="D5322" s="572" t="s">
        <v>2748</v>
      </c>
      <c r="E5322" s="571" t="s">
        <v>1291</v>
      </c>
      <c r="F5322" s="533" t="s">
        <v>1835</v>
      </c>
      <c r="G5322" s="533" t="s">
        <v>2725</v>
      </c>
      <c r="H5322" s="533">
        <v>1205</v>
      </c>
      <c r="I5322" s="533" t="str">
        <f t="shared" ref="I5322:J5322" si="5036">I5320</f>
        <v>Lighting Fixtures</v>
      </c>
      <c r="J5322" s="533" t="str">
        <f t="shared" si="5036"/>
        <v>Lighting Fixtures</v>
      </c>
      <c r="K5322" s="139" t="s">
        <v>998</v>
      </c>
      <c r="L5322" s="139"/>
      <c r="M5322" s="139"/>
      <c r="N5322" s="139"/>
      <c r="O5322" s="139"/>
      <c r="P5322" s="139"/>
      <c r="Q5322" s="139"/>
    </row>
    <row r="5323" spans="1:18" ht="15.75">
      <c r="A5323" s="533" t="s">
        <v>2784</v>
      </c>
      <c r="B5323" s="533">
        <v>27</v>
      </c>
      <c r="C5323" s="533" t="s">
        <v>998</v>
      </c>
      <c r="D5323" s="572" t="s">
        <v>2748</v>
      </c>
      <c r="E5323" s="571" t="s">
        <v>1291</v>
      </c>
      <c r="F5323" s="533" t="s">
        <v>1835</v>
      </c>
      <c r="G5323" s="533" t="s">
        <v>2725</v>
      </c>
      <c r="H5323" s="533">
        <v>1206</v>
      </c>
      <c r="I5323" s="533" t="str">
        <f t="shared" ref="I5323:J5323" si="5037">I5321</f>
        <v xml:space="preserve">265100 - INTERIOR LIGHTING </v>
      </c>
      <c r="J5323" s="533" t="str">
        <f t="shared" si="5037"/>
        <v xml:space="preserve">265100 - INTERIOR LIGHTING </v>
      </c>
      <c r="K5323" s="104" t="s">
        <v>2</v>
      </c>
      <c r="L5323" s="104" t="s">
        <v>25</v>
      </c>
      <c r="M5323" s="104" t="s">
        <v>4</v>
      </c>
      <c r="N5323" s="156" t="s">
        <v>5</v>
      </c>
      <c r="O5323" s="145" t="s">
        <v>6</v>
      </c>
      <c r="P5323" s="156" t="s">
        <v>7</v>
      </c>
      <c r="Q5323" s="156"/>
    </row>
    <row r="5324" spans="1:18" ht="15.75">
      <c r="A5324" s="533" t="s">
        <v>2784</v>
      </c>
      <c r="B5324" s="533">
        <v>27</v>
      </c>
      <c r="C5324" s="533" t="s">
        <v>998</v>
      </c>
      <c r="D5324" s="572" t="s">
        <v>2748</v>
      </c>
      <c r="E5324" s="571" t="s">
        <v>1291</v>
      </c>
      <c r="F5324" s="533" t="s">
        <v>1835</v>
      </c>
      <c r="G5324" s="533" t="s">
        <v>2725</v>
      </c>
      <c r="H5324" s="533">
        <v>1207</v>
      </c>
      <c r="I5324" s="533" t="str">
        <f t="shared" ref="I5324:J5324" si="5038">I5322</f>
        <v>Lighting Fixtures</v>
      </c>
      <c r="J5324" s="533" t="str">
        <f t="shared" si="5038"/>
        <v>Lighting Fixtures</v>
      </c>
      <c r="K5324" s="106"/>
      <c r="L5324" s="106"/>
      <c r="M5324" s="659"/>
      <c r="N5324" s="662"/>
      <c r="O5324" s="663"/>
      <c r="P5324" s="662" t="s">
        <v>8</v>
      </c>
      <c r="Q5324" s="157"/>
    </row>
    <row r="5325" spans="1:18" ht="15.75">
      <c r="A5325" s="533" t="s">
        <v>2784</v>
      </c>
      <c r="B5325" s="533">
        <v>27</v>
      </c>
      <c r="C5325" s="533" t="s">
        <v>998</v>
      </c>
      <c r="D5325" s="572" t="s">
        <v>2748</v>
      </c>
      <c r="E5325" s="571" t="s">
        <v>1291</v>
      </c>
      <c r="F5325" s="533" t="s">
        <v>1835</v>
      </c>
      <c r="G5325" s="533" t="s">
        <v>2725</v>
      </c>
      <c r="H5325" s="533">
        <v>1208</v>
      </c>
      <c r="I5325" s="533" t="str">
        <f t="shared" ref="I5325:I5327" si="5039">L5325</f>
        <v>270536 - CABLE TRAYS FOR COMMUNICATIONS SYSTEMS</v>
      </c>
      <c r="J5325" s="533" t="str">
        <f t="shared" ref="J5325:J5327" si="5040">L5325</f>
        <v>270536 - CABLE TRAYS FOR COMMUNICATIONS SYSTEMS</v>
      </c>
      <c r="K5325" s="189"/>
      <c r="L5325" s="189" t="s">
        <v>999</v>
      </c>
      <c r="M5325" s="664"/>
      <c r="N5325" s="182"/>
      <c r="O5325" s="501"/>
      <c r="P5325" s="182"/>
      <c r="Q5325" s="182"/>
    </row>
    <row r="5326" spans="1:18" ht="15.75">
      <c r="A5326" s="533" t="s">
        <v>2784</v>
      </c>
      <c r="B5326" s="533">
        <v>27</v>
      </c>
      <c r="C5326" s="533" t="s">
        <v>998</v>
      </c>
      <c r="D5326" s="572" t="s">
        <v>2748</v>
      </c>
      <c r="E5326" s="571" t="str">
        <f t="shared" ref="E5326:E5329" si="5041">E5325</f>
        <v xml:space="preserve"> CABLE TRAYS FOR COMMUNICATIONS SYSTEMS</v>
      </c>
      <c r="F5326" s="533" t="s">
        <v>1835</v>
      </c>
      <c r="G5326" s="533" t="s">
        <v>2725</v>
      </c>
      <c r="H5326" s="533">
        <v>1209</v>
      </c>
      <c r="I5326" s="533" t="str">
        <f t="shared" si="5039"/>
        <v>Supply, installation, testing, commissioning, putting into satisfactory operation and handing over complete Cable Trays for Communication Systems; including all necessary accessories, fittings, Support, fixation, cable bonding and labelling, cable management, licenses and all required software ; complete; As shown on drawings and described in specifications</v>
      </c>
      <c r="J5326" s="533" t="str">
        <f t="shared" si="5040"/>
        <v>Supply, installation, testing, commissioning, putting into satisfactory operation and handing over complete Cable Trays for Communication Systems; including all necessary accessories, fittings, Support, fixation, cable bonding and labelling, cable management, licenses and all required software ; complete; As shown on drawings and described in specifications</v>
      </c>
      <c r="K5326" s="189"/>
      <c r="L5326" s="189" t="s">
        <v>1126</v>
      </c>
      <c r="M5326" s="664"/>
      <c r="N5326" s="182"/>
      <c r="O5326" s="501"/>
      <c r="P5326" s="182"/>
      <c r="Q5326" s="184"/>
    </row>
    <row r="5327" spans="1:18" ht="16.5" thickBot="1">
      <c r="A5327" s="533" t="s">
        <v>2784</v>
      </c>
      <c r="B5327" s="533">
        <v>27</v>
      </c>
      <c r="C5327" s="533" t="s">
        <v>998</v>
      </c>
      <c r="D5327" s="572" t="s">
        <v>2748</v>
      </c>
      <c r="E5327" s="571" t="str">
        <f t="shared" si="5041"/>
        <v xml:space="preserve"> CABLE TRAYS FOR COMMUNICATIONS SYSTEMS</v>
      </c>
      <c r="F5327" s="533" t="s">
        <v>1835</v>
      </c>
      <c r="G5327" s="533" t="s">
        <v>2725</v>
      </c>
      <c r="H5327" s="533">
        <v>1210</v>
      </c>
      <c r="I5327" s="533" t="str">
        <f t="shared" si="5039"/>
        <v>Covered Cable Trays</v>
      </c>
      <c r="J5327" s="533" t="str">
        <f t="shared" si="5040"/>
        <v>Covered Cable Trays</v>
      </c>
      <c r="K5327" s="189"/>
      <c r="L5327" s="189" t="s">
        <v>1127</v>
      </c>
      <c r="M5327" s="664"/>
      <c r="N5327" s="182"/>
      <c r="O5327" s="501"/>
      <c r="P5327" s="182"/>
      <c r="Q5327" s="184"/>
    </row>
    <row r="5328" spans="1:18" ht="15.75">
      <c r="A5328" s="533" t="s">
        <v>2784</v>
      </c>
      <c r="B5328" s="533">
        <v>27</v>
      </c>
      <c r="C5328" s="533" t="s">
        <v>998</v>
      </c>
      <c r="D5328" s="572" t="s">
        <v>2748</v>
      </c>
      <c r="E5328" s="571" t="str">
        <f t="shared" si="5041"/>
        <v xml:space="preserve"> CABLE TRAYS FOR COMMUNICATIONS SYSTEMS</v>
      </c>
      <c r="F5328" s="533" t="s">
        <v>1835</v>
      </c>
      <c r="G5328" s="533" t="s">
        <v>2722</v>
      </c>
      <c r="H5328" s="533">
        <v>1211</v>
      </c>
      <c r="I5328" s="533" t="str">
        <f t="shared" ref="I5328:J5328" si="5042">I5326</f>
        <v>Supply, installation, testing, commissioning, putting into satisfactory operation and handing over complete Cable Trays for Communication Systems; including all necessary accessories, fittings, Support, fixation, cable bonding and labelling, cable management, licenses and all required software ; complete; As shown on drawings and described in specifications</v>
      </c>
      <c r="J5328" s="533" t="str">
        <f t="shared" si="5042"/>
        <v>Supply, installation, testing, commissioning, putting into satisfactory operation and handing over complete Cable Trays for Communication Systems; including all necessary accessories, fittings, Support, fixation, cable bonding and labelling, cable management, licenses and all required software ; complete; As shown on drawings and described in specifications</v>
      </c>
      <c r="K5328" s="189" t="s">
        <v>13</v>
      </c>
      <c r="L5328" s="189" t="s">
        <v>1128</v>
      </c>
      <c r="M5328" s="665">
        <v>150</v>
      </c>
      <c r="N5328" s="502" t="s">
        <v>95</v>
      </c>
      <c r="O5328" s="501">
        <v>40</v>
      </c>
      <c r="P5328" s="182">
        <v>6000</v>
      </c>
      <c r="Q5328" s="25">
        <f t="shared" ref="Q5328:Q5329" si="5043">O5328</f>
        <v>40</v>
      </c>
      <c r="R5328" s="729">
        <f t="shared" ref="R5328:R5329" si="5044">P5328</f>
        <v>6000</v>
      </c>
    </row>
    <row r="5329" spans="1:18" ht="16.5" thickBot="1">
      <c r="A5329" s="533" t="s">
        <v>2784</v>
      </c>
      <c r="B5329" s="533">
        <v>27</v>
      </c>
      <c r="C5329" s="533" t="s">
        <v>998</v>
      </c>
      <c r="D5329" s="572" t="s">
        <v>2748</v>
      </c>
      <c r="E5329" s="571" t="str">
        <f t="shared" si="5041"/>
        <v xml:space="preserve"> CABLE TRAYS FOR COMMUNICATIONS SYSTEMS</v>
      </c>
      <c r="F5329" s="533" t="s">
        <v>1835</v>
      </c>
      <c r="G5329" s="533" t="s">
        <v>2722</v>
      </c>
      <c r="H5329" s="533">
        <v>1212</v>
      </c>
      <c r="I5329" s="533" t="str">
        <f t="shared" ref="I5329:J5329" si="5045">I5327</f>
        <v>Covered Cable Trays</v>
      </c>
      <c r="J5329" s="533" t="str">
        <f t="shared" si="5045"/>
        <v>Covered Cable Trays</v>
      </c>
      <c r="K5329" s="189" t="s">
        <v>15</v>
      </c>
      <c r="L5329" s="189" t="s">
        <v>1129</v>
      </c>
      <c r="M5329" s="665">
        <v>5</v>
      </c>
      <c r="N5329" s="503" t="s">
        <v>95</v>
      </c>
      <c r="O5329" s="501">
        <v>40</v>
      </c>
      <c r="P5329" s="182">
        <v>200</v>
      </c>
      <c r="Q5329" s="25">
        <f t="shared" si="5043"/>
        <v>40</v>
      </c>
      <c r="R5329" s="729">
        <f t="shared" si="5044"/>
        <v>200</v>
      </c>
    </row>
    <row r="5330" spans="1:18" ht="15.75">
      <c r="A5330" s="533" t="s">
        <v>2784</v>
      </c>
      <c r="B5330" s="533">
        <v>27</v>
      </c>
      <c r="C5330" s="533" t="s">
        <v>998</v>
      </c>
      <c r="D5330" s="572" t="s">
        <v>2386</v>
      </c>
      <c r="E5330" s="571" t="s">
        <v>1292</v>
      </c>
      <c r="F5330" s="533" t="str">
        <f t="shared" ref="F5330:F5349" si="5046">VLOOKUP(D:D,trade,3,FALSE)</f>
        <v>EL</v>
      </c>
      <c r="G5330" s="533" t="s">
        <v>2725</v>
      </c>
      <c r="H5330" s="533">
        <v>1213</v>
      </c>
      <c r="I5330" s="533" t="str">
        <f t="shared" ref="I5330:I5332" si="5047">L5330</f>
        <v>271105 - COMMUNICATIONS EQUIPMENT ROOM FITTINGS (TIA)</v>
      </c>
      <c r="J5330" s="533" t="str">
        <f t="shared" ref="J5330:J5332" si="5048">L5330</f>
        <v>271105 - COMMUNICATIONS EQUIPMENT ROOM FITTINGS (TIA)</v>
      </c>
      <c r="K5330" s="189"/>
      <c r="L5330" s="189" t="s">
        <v>1130</v>
      </c>
      <c r="M5330" s="664"/>
      <c r="N5330" s="182"/>
      <c r="O5330" s="501">
        <v>0</v>
      </c>
      <c r="P5330" s="182"/>
      <c r="Q5330" s="184"/>
    </row>
    <row r="5331" spans="1:18" ht="15.75">
      <c r="A5331" s="533" t="s">
        <v>2784</v>
      </c>
      <c r="B5331" s="533">
        <v>27</v>
      </c>
      <c r="C5331" s="533" t="s">
        <v>998</v>
      </c>
      <c r="D5331" s="572" t="s">
        <v>2386</v>
      </c>
      <c r="E5331" s="571" t="str">
        <f t="shared" ref="E5331:E5333" si="5049">E5330</f>
        <v xml:space="preserve"> COMMUNICATIONS EQUIPMENT ROOM FITTINGS (TIA)</v>
      </c>
      <c r="F5331" s="533" t="str">
        <f t="shared" si="5046"/>
        <v>EL</v>
      </c>
      <c r="G5331" s="533" t="s">
        <v>2725</v>
      </c>
      <c r="H5331" s="533">
        <v>1214</v>
      </c>
      <c r="I5331" s="533" t="str">
        <f t="shared" si="5047"/>
        <v>Supply, installation, testing, commissioning, putting into satisfactory operation and handing over complete Communication Equipment Room Fittings ; including all necessary accessories, fittings, Support, fixation, cable bonding and labelling, cable management, licenses and all required software ; complete; As shown on drawings and described in specifications</v>
      </c>
      <c r="J5331" s="533" t="str">
        <f t="shared" si="5048"/>
        <v>Supply, installation, testing, commissioning, putting into satisfactory operation and handing over complete Communication Equipment Room Fittings ; including all necessary accessories, fittings, Support, fixation, cable bonding and labelling, cable management, licenses and all required software ; complete; As shown on drawings and described in specifications</v>
      </c>
      <c r="K5331" s="189"/>
      <c r="L5331" s="189" t="s">
        <v>1131</v>
      </c>
      <c r="M5331" s="664"/>
      <c r="N5331" s="182"/>
      <c r="O5331" s="501">
        <v>0</v>
      </c>
      <c r="P5331" s="182"/>
      <c r="Q5331" s="184"/>
    </row>
    <row r="5332" spans="1:18" ht="15.75">
      <c r="A5332" s="533" t="s">
        <v>2784</v>
      </c>
      <c r="B5332" s="533">
        <v>27</v>
      </c>
      <c r="C5332" s="533" t="s">
        <v>998</v>
      </c>
      <c r="D5332" s="572" t="s">
        <v>2386</v>
      </c>
      <c r="E5332" s="571" t="str">
        <f t="shared" si="5049"/>
        <v xml:space="preserve"> COMMUNICATIONS EQUIPMENT ROOM FITTINGS (TIA)</v>
      </c>
      <c r="F5332" s="533" t="str">
        <f t="shared" si="5046"/>
        <v>EL</v>
      </c>
      <c r="G5332" s="533" t="s">
        <v>2725</v>
      </c>
      <c r="H5332" s="533">
        <v>1215</v>
      </c>
      <c r="I5332" s="533" t="str">
        <f t="shared" si="5047"/>
        <v>Telecommunications equipment cabinets; wall-mounted; modular type;</v>
      </c>
      <c r="J5332" s="533" t="str">
        <f t="shared" si="5048"/>
        <v>Telecommunications equipment cabinets; wall-mounted; modular type;</v>
      </c>
      <c r="K5332" s="189"/>
      <c r="L5332" s="189" t="s">
        <v>1132</v>
      </c>
      <c r="M5332" s="664"/>
      <c r="N5332" s="504"/>
      <c r="O5332" s="504">
        <v>0</v>
      </c>
      <c r="P5332" s="392"/>
      <c r="Q5332" s="184"/>
    </row>
    <row r="5333" spans="1:18" ht="15.75">
      <c r="A5333" s="533" t="s">
        <v>2784</v>
      </c>
      <c r="B5333" s="533">
        <v>27</v>
      </c>
      <c r="C5333" s="533" t="s">
        <v>998</v>
      </c>
      <c r="D5333" s="572" t="s">
        <v>2386</v>
      </c>
      <c r="E5333" s="571" t="str">
        <f t="shared" si="5049"/>
        <v xml:space="preserve"> COMMUNICATIONS EQUIPMENT ROOM FITTINGS (TIA)</v>
      </c>
      <c r="F5333" s="533" t="str">
        <f t="shared" si="5046"/>
        <v>EL</v>
      </c>
      <c r="G5333" s="533" t="s">
        <v>2722</v>
      </c>
      <c r="H5333" s="533">
        <v>1216</v>
      </c>
      <c r="I5333" s="533" t="str">
        <f>I5331</f>
        <v>Supply, installation, testing, commissioning, putting into satisfactory operation and handing over complete Communication Equipment Room Fittings ; including all necessary accessories, fittings, Support, fixation, cable bonding and labelling, cable management, licenses and all required software ; complete; As shown on drawings and described in specifications</v>
      </c>
      <c r="J5333" s="533" t="str">
        <f>J5331</f>
        <v>Supply, installation, testing, commissioning, putting into satisfactory operation and handing over complete Communication Equipment Room Fittings ; including all necessary accessories, fittings, Support, fixation, cable bonding and labelling, cable management, licenses and all required software ; complete; As shown on drawings and described in specifications</v>
      </c>
      <c r="K5333" s="189" t="s">
        <v>13</v>
      </c>
      <c r="L5333" s="189" t="s">
        <v>1133</v>
      </c>
      <c r="M5333" s="665">
        <v>1</v>
      </c>
      <c r="N5333" s="182" t="s">
        <v>39</v>
      </c>
      <c r="O5333" s="501">
        <v>938</v>
      </c>
      <c r="P5333" s="182">
        <v>938</v>
      </c>
      <c r="Q5333" s="25">
        <f>O5333</f>
        <v>938</v>
      </c>
      <c r="R5333" s="729">
        <f>P5333</f>
        <v>938</v>
      </c>
    </row>
    <row r="5334" spans="1:18" ht="15.75">
      <c r="A5334" s="533" t="s">
        <v>2784</v>
      </c>
      <c r="B5334" s="533">
        <v>27</v>
      </c>
      <c r="C5334" s="533" t="s">
        <v>998</v>
      </c>
      <c r="D5334" s="572" t="s">
        <v>2390</v>
      </c>
      <c r="E5334" s="571" t="s">
        <v>1293</v>
      </c>
      <c r="F5334" s="533" t="str">
        <f t="shared" si="5046"/>
        <v>EL</v>
      </c>
      <c r="G5334" s="533" t="s">
        <v>2725</v>
      </c>
      <c r="H5334" s="533">
        <v>1217</v>
      </c>
      <c r="I5334" s="533" t="str">
        <f t="shared" ref="I5334:I5336" si="5050">L5334</f>
        <v>271305 - COMMUNICATIONS BACKBONE CABLING (TIA)</v>
      </c>
      <c r="J5334" s="533" t="str">
        <f t="shared" ref="J5334:J5336" si="5051">L5334</f>
        <v>271305 - COMMUNICATIONS BACKBONE CABLING (TIA)</v>
      </c>
      <c r="K5334" s="189"/>
      <c r="L5334" s="189" t="s">
        <v>1134</v>
      </c>
      <c r="M5334" s="664"/>
      <c r="N5334" s="182"/>
      <c r="O5334" s="501">
        <v>0</v>
      </c>
      <c r="P5334" s="182"/>
      <c r="Q5334" s="184"/>
    </row>
    <row r="5335" spans="1:18" ht="15.75">
      <c r="A5335" s="533" t="s">
        <v>2784</v>
      </c>
      <c r="B5335" s="533">
        <v>27</v>
      </c>
      <c r="C5335" s="533" t="s">
        <v>998</v>
      </c>
      <c r="D5335" s="572" t="s">
        <v>2390</v>
      </c>
      <c r="E5335" s="571" t="str">
        <f t="shared" ref="E5335:E5340" si="5052">E5334</f>
        <v xml:space="preserve"> COMMUNICATIONS BACKBONE CABLING (TIA)</v>
      </c>
      <c r="F5335" s="533" t="str">
        <f t="shared" si="5046"/>
        <v>EL</v>
      </c>
      <c r="G5335" s="533" t="s">
        <v>2725</v>
      </c>
      <c r="H5335" s="533">
        <v>1218</v>
      </c>
      <c r="I5335" s="533" t="str">
        <f t="shared" si="5050"/>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v>
      </c>
      <c r="J5335" s="533" t="str">
        <f t="shared" si="5051"/>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v>
      </c>
      <c r="K5335" s="189"/>
      <c r="L5335" s="189" t="s">
        <v>1135</v>
      </c>
      <c r="M5335" s="664"/>
      <c r="N5335" s="182"/>
      <c r="O5335" s="501">
        <v>0</v>
      </c>
      <c r="P5335" s="182"/>
      <c r="Q5335" s="184"/>
    </row>
    <row r="5336" spans="1:18" ht="15.75">
      <c r="A5336" s="533" t="s">
        <v>2784</v>
      </c>
      <c r="B5336" s="533">
        <v>27</v>
      </c>
      <c r="C5336" s="533" t="s">
        <v>998</v>
      </c>
      <c r="D5336" s="572" t="s">
        <v>2390</v>
      </c>
      <c r="E5336" s="571" t="str">
        <f t="shared" si="5052"/>
        <v xml:space="preserve"> COMMUNICATIONS BACKBONE CABLING (TIA)</v>
      </c>
      <c r="F5336" s="533" t="str">
        <f t="shared" si="5046"/>
        <v>EL</v>
      </c>
      <c r="G5336" s="533" t="s">
        <v>2725</v>
      </c>
      <c r="H5336" s="533">
        <v>1219</v>
      </c>
      <c r="I5336" s="533" t="str">
        <f t="shared" si="5050"/>
        <v>Backbone Cables: UTP; CAT 3; PVC sheathed; suitable for indoor use as specified;</v>
      </c>
      <c r="J5336" s="533" t="str">
        <f t="shared" si="5051"/>
        <v>Backbone Cables: UTP; CAT 3; PVC sheathed; suitable for indoor use as specified;</v>
      </c>
      <c r="K5336" s="189"/>
      <c r="L5336" s="189" t="s">
        <v>1136</v>
      </c>
      <c r="M5336" s="666"/>
      <c r="N5336" s="182"/>
      <c r="O5336" s="501">
        <v>0</v>
      </c>
      <c r="P5336" s="182"/>
      <c r="Q5336" s="184"/>
    </row>
    <row r="5337" spans="1:18" ht="15.75">
      <c r="A5337" s="533" t="s">
        <v>2784</v>
      </c>
      <c r="B5337" s="533">
        <v>27</v>
      </c>
      <c r="C5337" s="533" t="s">
        <v>998</v>
      </c>
      <c r="D5337" s="572" t="s">
        <v>2390</v>
      </c>
      <c r="E5337" s="571" t="str">
        <f t="shared" si="5052"/>
        <v xml:space="preserve"> COMMUNICATIONS BACKBONE CABLING (TIA)</v>
      </c>
      <c r="F5337" s="533" t="str">
        <f t="shared" si="5046"/>
        <v>EL</v>
      </c>
      <c r="G5337" s="533" t="s">
        <v>2722</v>
      </c>
      <c r="H5337" s="533">
        <v>1220</v>
      </c>
      <c r="I5337" s="533" t="str">
        <f>I5335</f>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v>
      </c>
      <c r="J5337" s="533" t="str">
        <f>J5335</f>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v>
      </c>
      <c r="K5337" s="189" t="s">
        <v>15</v>
      </c>
      <c r="L5337" s="189" t="s">
        <v>1137</v>
      </c>
      <c r="M5337" s="189">
        <v>170</v>
      </c>
      <c r="N5337" s="182" t="s">
        <v>95</v>
      </c>
      <c r="O5337" s="668">
        <v>40</v>
      </c>
      <c r="P5337" s="182">
        <v>6800</v>
      </c>
      <c r="Q5337" s="25">
        <f>O5337</f>
        <v>40</v>
      </c>
      <c r="R5337" s="729">
        <f>P5337</f>
        <v>6800</v>
      </c>
    </row>
    <row r="5338" spans="1:18" ht="15.75">
      <c r="A5338" s="533" t="s">
        <v>2784</v>
      </c>
      <c r="B5338" s="533">
        <v>27</v>
      </c>
      <c r="C5338" s="533" t="s">
        <v>998</v>
      </c>
      <c r="D5338" s="572" t="s">
        <v>2390</v>
      </c>
      <c r="E5338" s="571" t="str">
        <f t="shared" si="5052"/>
        <v xml:space="preserve"> COMMUNICATIONS BACKBONE CABLING (TIA)</v>
      </c>
      <c r="F5338" s="533" t="str">
        <f t="shared" si="5046"/>
        <v>EL</v>
      </c>
      <c r="G5338" s="533" t="s">
        <v>2725</v>
      </c>
      <c r="H5338" s="533">
        <v>1221</v>
      </c>
      <c r="I5338" s="533" t="str">
        <f>L5338</f>
        <v>Main and Intermediate Cross-Connects</v>
      </c>
      <c r="J5338" s="533" t="str">
        <f>L5338</f>
        <v>Main and Intermediate Cross-Connects</v>
      </c>
      <c r="K5338" s="189"/>
      <c r="L5338" s="189" t="s">
        <v>1138</v>
      </c>
      <c r="M5338" s="664"/>
      <c r="N5338" s="182"/>
      <c r="O5338" s="501">
        <v>0</v>
      </c>
      <c r="P5338" s="182"/>
      <c r="Q5338" s="184"/>
    </row>
    <row r="5339" spans="1:18" ht="15.75">
      <c r="A5339" s="533" t="s">
        <v>2784</v>
      </c>
      <c r="B5339" s="533">
        <v>27</v>
      </c>
      <c r="C5339" s="533" t="s">
        <v>998</v>
      </c>
      <c r="D5339" s="572" t="s">
        <v>2390</v>
      </c>
      <c r="E5339" s="571" t="str">
        <f t="shared" si="5052"/>
        <v xml:space="preserve"> COMMUNICATIONS BACKBONE CABLING (TIA)</v>
      </c>
      <c r="F5339" s="533" t="str">
        <f t="shared" si="5046"/>
        <v>EL</v>
      </c>
      <c r="G5339" s="533" t="s">
        <v>2722</v>
      </c>
      <c r="H5339" s="533">
        <v>1222</v>
      </c>
      <c r="I5339" s="533" t="str">
        <f t="shared" ref="I5339:J5339" si="5053">I5337</f>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v>
      </c>
      <c r="J5339" s="533" t="str">
        <f t="shared" si="5053"/>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v>
      </c>
      <c r="K5339" s="189" t="s">
        <v>13</v>
      </c>
      <c r="L5339" s="189" t="s">
        <v>1000</v>
      </c>
      <c r="M5339" s="665">
        <v>1</v>
      </c>
      <c r="N5339" s="182" t="s">
        <v>39</v>
      </c>
      <c r="O5339" s="501">
        <v>2344</v>
      </c>
      <c r="P5339" s="182">
        <v>2344</v>
      </c>
      <c r="Q5339" s="25">
        <f t="shared" ref="Q5339:Q5340" si="5054">O5339</f>
        <v>2344</v>
      </c>
      <c r="R5339" s="729">
        <f t="shared" ref="R5339:R5340" si="5055">P5339</f>
        <v>2344</v>
      </c>
    </row>
    <row r="5340" spans="1:18" ht="15.75">
      <c r="A5340" s="533" t="s">
        <v>2784</v>
      </c>
      <c r="B5340" s="533">
        <v>27</v>
      </c>
      <c r="C5340" s="533" t="s">
        <v>998</v>
      </c>
      <c r="D5340" s="572" t="s">
        <v>2390</v>
      </c>
      <c r="E5340" s="571" t="str">
        <f t="shared" si="5052"/>
        <v xml:space="preserve"> COMMUNICATIONS BACKBONE CABLING (TIA)</v>
      </c>
      <c r="F5340" s="533" t="str">
        <f t="shared" si="5046"/>
        <v>EL</v>
      </c>
      <c r="G5340" s="533" t="s">
        <v>2722</v>
      </c>
      <c r="H5340" s="533">
        <v>1223</v>
      </c>
      <c r="I5340" s="533" t="str">
        <f t="shared" ref="I5340:J5340" si="5056">I5338</f>
        <v>Main and Intermediate Cross-Connects</v>
      </c>
      <c r="J5340" s="533" t="str">
        <f t="shared" si="5056"/>
        <v>Main and Intermediate Cross-Connects</v>
      </c>
      <c r="K5340" s="189" t="s">
        <v>15</v>
      </c>
      <c r="L5340" s="189" t="s">
        <v>1001</v>
      </c>
      <c r="M5340" s="665">
        <v>1</v>
      </c>
      <c r="N5340" s="182" t="s">
        <v>39</v>
      </c>
      <c r="O5340" s="501">
        <v>2344</v>
      </c>
      <c r="P5340" s="182">
        <v>2344</v>
      </c>
      <c r="Q5340" s="25">
        <f t="shared" si="5054"/>
        <v>2344</v>
      </c>
      <c r="R5340" s="729">
        <f t="shared" si="5055"/>
        <v>2344</v>
      </c>
    </row>
    <row r="5341" spans="1:18" ht="15.75">
      <c r="A5341" s="533" t="s">
        <v>2784</v>
      </c>
      <c r="B5341" s="533">
        <v>27</v>
      </c>
      <c r="C5341" s="533" t="s">
        <v>998</v>
      </c>
      <c r="D5341" s="572" t="s">
        <v>2394</v>
      </c>
      <c r="E5341" s="571" t="s">
        <v>1294</v>
      </c>
      <c r="F5341" s="533" t="str">
        <f t="shared" si="5046"/>
        <v>EL</v>
      </c>
      <c r="G5341" s="533" t="s">
        <v>2725</v>
      </c>
      <c r="H5341" s="533">
        <v>1224</v>
      </c>
      <c r="I5341" s="533" t="str">
        <f t="shared" ref="I5341:I5343" si="5057">L5341</f>
        <v>271505 - COMMUNICATIONS HORIZONTAL CABLING (TIA)</v>
      </c>
      <c r="J5341" s="533" t="str">
        <f t="shared" ref="J5341:J5343" si="5058">L5341</f>
        <v>271505 - COMMUNICATIONS HORIZONTAL CABLING (TIA)</v>
      </c>
      <c r="K5341" s="189"/>
      <c r="L5341" s="189" t="s">
        <v>1139</v>
      </c>
      <c r="M5341" s="664"/>
      <c r="N5341" s="182"/>
      <c r="O5341" s="501">
        <v>0</v>
      </c>
      <c r="P5341" s="182"/>
      <c r="Q5341" s="184"/>
    </row>
    <row r="5342" spans="1:18" ht="15.75">
      <c r="A5342" s="533" t="s">
        <v>2784</v>
      </c>
      <c r="B5342" s="533">
        <v>27</v>
      </c>
      <c r="C5342" s="533" t="s">
        <v>998</v>
      </c>
      <c r="D5342" s="572" t="s">
        <v>2394</v>
      </c>
      <c r="E5342" s="571" t="str">
        <f t="shared" ref="E5342:E5349" si="5059">E5341</f>
        <v xml:space="preserve"> COMMUNICATIONS HORIZONTAL CABLING (TIA)</v>
      </c>
      <c r="F5342" s="533" t="str">
        <f t="shared" si="5046"/>
        <v>EL</v>
      </c>
      <c r="G5342" s="533" t="s">
        <v>2725</v>
      </c>
      <c r="H5342" s="533">
        <v>1225</v>
      </c>
      <c r="I5342" s="533" t="str">
        <f t="shared" si="5057"/>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v>
      </c>
      <c r="J5342" s="533" t="str">
        <f t="shared" si="5058"/>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v>
      </c>
      <c r="K5342" s="189"/>
      <c r="L5342" s="189" t="s">
        <v>1140</v>
      </c>
      <c r="M5342" s="666"/>
      <c r="N5342" s="182"/>
      <c r="O5342" s="501">
        <v>0</v>
      </c>
      <c r="P5342" s="182"/>
      <c r="Q5342" s="184"/>
    </row>
    <row r="5343" spans="1:18" ht="16.5" thickBot="1">
      <c r="A5343" s="533" t="s">
        <v>2784</v>
      </c>
      <c r="B5343" s="533">
        <v>27</v>
      </c>
      <c r="C5343" s="533" t="s">
        <v>998</v>
      </c>
      <c r="D5343" s="572" t="s">
        <v>2394</v>
      </c>
      <c r="E5343" s="571" t="str">
        <f t="shared" si="5059"/>
        <v xml:space="preserve"> COMMUNICATIONS HORIZONTAL CABLING (TIA)</v>
      </c>
      <c r="F5343" s="533" t="str">
        <f t="shared" si="5046"/>
        <v>EL</v>
      </c>
      <c r="G5343" s="533" t="s">
        <v>2725</v>
      </c>
      <c r="H5343" s="533">
        <v>1226</v>
      </c>
      <c r="I5343" s="533" t="str">
        <f t="shared" si="5057"/>
        <v>Telecommunications Outlets/Connectors</v>
      </c>
      <c r="J5343" s="533" t="str">
        <f t="shared" si="5058"/>
        <v>Telecommunications Outlets/Connectors</v>
      </c>
      <c r="K5343" s="189"/>
      <c r="L5343" s="189" t="s">
        <v>1141</v>
      </c>
      <c r="M5343" s="666"/>
      <c r="N5343" s="182"/>
      <c r="O5343" s="501">
        <v>0</v>
      </c>
      <c r="P5343" s="182"/>
      <c r="Q5343" s="184"/>
    </row>
    <row r="5344" spans="1:18" ht="15.75">
      <c r="A5344" s="533" t="s">
        <v>2784</v>
      </c>
      <c r="B5344" s="533">
        <v>27</v>
      </c>
      <c r="C5344" s="533" t="s">
        <v>998</v>
      </c>
      <c r="D5344" s="572" t="s">
        <v>2394</v>
      </c>
      <c r="E5344" s="571" t="str">
        <f t="shared" si="5059"/>
        <v xml:space="preserve"> COMMUNICATIONS HORIZONTAL CABLING (TIA)</v>
      </c>
      <c r="F5344" s="533" t="str">
        <f t="shared" si="5046"/>
        <v>EL</v>
      </c>
      <c r="G5344" s="533" t="s">
        <v>2722</v>
      </c>
      <c r="H5344" s="533">
        <v>1227</v>
      </c>
      <c r="I5344" s="533" t="str">
        <f t="shared" ref="I5344:J5344" si="5060">I5342</f>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v>
      </c>
      <c r="J5344" s="533" t="str">
        <f t="shared" si="5060"/>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v>
      </c>
      <c r="K5344" s="189" t="s">
        <v>17</v>
      </c>
      <c r="L5344" s="189" t="s">
        <v>1142</v>
      </c>
      <c r="M5344" s="665">
        <v>11</v>
      </c>
      <c r="N5344" s="502" t="s">
        <v>39</v>
      </c>
      <c r="O5344" s="501">
        <v>104</v>
      </c>
      <c r="P5344" s="182">
        <v>1144</v>
      </c>
      <c r="Q5344" s="25">
        <f t="shared" ref="Q5344:Q5347" si="5061">O5344</f>
        <v>104</v>
      </c>
      <c r="R5344" s="729">
        <f t="shared" ref="R5344:R5347" si="5062">P5344</f>
        <v>1144</v>
      </c>
    </row>
    <row r="5345" spans="1:18" ht="15.75">
      <c r="A5345" s="533" t="s">
        <v>2784</v>
      </c>
      <c r="B5345" s="533">
        <v>27</v>
      </c>
      <c r="C5345" s="533" t="s">
        <v>998</v>
      </c>
      <c r="D5345" s="572" t="s">
        <v>2394</v>
      </c>
      <c r="E5345" s="571" t="str">
        <f t="shared" si="5059"/>
        <v xml:space="preserve"> COMMUNICATIONS HORIZONTAL CABLING (TIA)</v>
      </c>
      <c r="F5345" s="533" t="str">
        <f t="shared" si="5046"/>
        <v>EL</v>
      </c>
      <c r="G5345" s="533" t="s">
        <v>2722</v>
      </c>
      <c r="H5345" s="533">
        <v>1228</v>
      </c>
      <c r="I5345" s="533" t="str">
        <f t="shared" ref="I5345:J5345" si="5063">I5343</f>
        <v>Telecommunications Outlets/Connectors</v>
      </c>
      <c r="J5345" s="533" t="str">
        <f t="shared" si="5063"/>
        <v>Telecommunications Outlets/Connectors</v>
      </c>
      <c r="K5345" s="189" t="s">
        <v>19</v>
      </c>
      <c r="L5345" s="189" t="s">
        <v>1143</v>
      </c>
      <c r="M5345" s="665">
        <v>4</v>
      </c>
      <c r="N5345" s="505" t="s">
        <v>39</v>
      </c>
      <c r="O5345" s="501">
        <v>107</v>
      </c>
      <c r="P5345" s="182">
        <v>428</v>
      </c>
      <c r="Q5345" s="25">
        <f t="shared" si="5061"/>
        <v>107</v>
      </c>
      <c r="R5345" s="729">
        <f t="shared" si="5062"/>
        <v>428</v>
      </c>
    </row>
    <row r="5346" spans="1:18" ht="16.5" thickBot="1">
      <c r="A5346" s="533" t="s">
        <v>2784</v>
      </c>
      <c r="B5346" s="533">
        <v>27</v>
      </c>
      <c r="C5346" s="533" t="s">
        <v>998</v>
      </c>
      <c r="D5346" s="572" t="s">
        <v>2394</v>
      </c>
      <c r="E5346" s="571" t="str">
        <f t="shared" si="5059"/>
        <v xml:space="preserve"> COMMUNICATIONS HORIZONTAL CABLING (TIA)</v>
      </c>
      <c r="F5346" s="533" t="str">
        <f t="shared" si="5046"/>
        <v>EL</v>
      </c>
      <c r="G5346" s="533" t="s">
        <v>2722</v>
      </c>
      <c r="H5346" s="533">
        <v>1229</v>
      </c>
      <c r="I5346" s="533" t="str">
        <f t="shared" ref="I5346:J5346" si="5064">I5344</f>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v>
      </c>
      <c r="J5346" s="533" t="str">
        <f t="shared" si="5064"/>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v>
      </c>
      <c r="K5346" s="189" t="s">
        <v>20</v>
      </c>
      <c r="L5346" s="189" t="s">
        <v>1144</v>
      </c>
      <c r="M5346" s="665">
        <v>5</v>
      </c>
      <c r="N5346" s="503" t="s">
        <v>39</v>
      </c>
      <c r="O5346" s="501">
        <v>107</v>
      </c>
      <c r="P5346" s="182">
        <v>535</v>
      </c>
      <c r="Q5346" s="25">
        <f t="shared" si="5061"/>
        <v>107</v>
      </c>
      <c r="R5346" s="729">
        <f t="shared" si="5062"/>
        <v>535</v>
      </c>
    </row>
    <row r="5347" spans="1:18" ht="15.75">
      <c r="A5347" s="533" t="s">
        <v>2784</v>
      </c>
      <c r="B5347" s="533">
        <v>27</v>
      </c>
      <c r="C5347" s="533" t="s">
        <v>998</v>
      </c>
      <c r="D5347" s="572" t="s">
        <v>2394</v>
      </c>
      <c r="E5347" s="571" t="str">
        <f t="shared" si="5059"/>
        <v xml:space="preserve"> COMMUNICATIONS HORIZONTAL CABLING (TIA)</v>
      </c>
      <c r="F5347" s="533" t="str">
        <f t="shared" si="5046"/>
        <v>EL</v>
      </c>
      <c r="G5347" s="533" t="s">
        <v>2722</v>
      </c>
      <c r="H5347" s="533">
        <v>1230</v>
      </c>
      <c r="I5347" s="533" t="str">
        <f t="shared" ref="I5347:J5347" si="5065">I5345</f>
        <v>Telecommunications Outlets/Connectors</v>
      </c>
      <c r="J5347" s="533" t="str">
        <f t="shared" si="5065"/>
        <v>Telecommunications Outlets/Connectors</v>
      </c>
      <c r="K5347" s="242" t="s">
        <v>21</v>
      </c>
      <c r="L5347" s="242" t="s">
        <v>1145</v>
      </c>
      <c r="M5347" s="669">
        <v>1</v>
      </c>
      <c r="N5347" s="506" t="s">
        <v>39</v>
      </c>
      <c r="O5347" s="507"/>
      <c r="P5347" s="182"/>
      <c r="Q5347" s="25">
        <f t="shared" si="5061"/>
        <v>0</v>
      </c>
      <c r="R5347" s="729">
        <f t="shared" si="5062"/>
        <v>0</v>
      </c>
    </row>
    <row r="5348" spans="1:18" ht="16.5" thickBot="1">
      <c r="A5348" s="533" t="s">
        <v>2784</v>
      </c>
      <c r="B5348" s="533">
        <v>27</v>
      </c>
      <c r="C5348" s="533" t="s">
        <v>998</v>
      </c>
      <c r="D5348" s="572" t="s">
        <v>2394</v>
      </c>
      <c r="E5348" s="571" t="str">
        <f t="shared" si="5059"/>
        <v xml:space="preserve"> COMMUNICATIONS HORIZONTAL CABLING (TIA)</v>
      </c>
      <c r="F5348" s="533" t="str">
        <f t="shared" si="5046"/>
        <v>EL</v>
      </c>
      <c r="G5348" s="533" t="s">
        <v>2725</v>
      </c>
      <c r="H5348" s="533">
        <v>1231</v>
      </c>
      <c r="I5348" s="533" t="str">
        <f>L5348</f>
        <v xml:space="preserve">Horizontal Cross-connects, </v>
      </c>
      <c r="J5348" s="533" t="str">
        <f>L5348</f>
        <v xml:space="preserve">Horizontal Cross-connects, </v>
      </c>
      <c r="K5348" s="189"/>
      <c r="L5348" s="189" t="s">
        <v>1146</v>
      </c>
      <c r="M5348" s="666"/>
      <c r="N5348" s="182"/>
      <c r="O5348" s="501">
        <v>0</v>
      </c>
      <c r="P5348" s="182"/>
      <c r="Q5348" s="184"/>
    </row>
    <row r="5349" spans="1:18" ht="16.5" thickBot="1">
      <c r="A5349" s="533" t="s">
        <v>2784</v>
      </c>
      <c r="B5349" s="533">
        <v>27</v>
      </c>
      <c r="C5349" s="533" t="s">
        <v>998</v>
      </c>
      <c r="D5349" s="572" t="s">
        <v>2394</v>
      </c>
      <c r="E5349" s="571" t="str">
        <f t="shared" si="5059"/>
        <v xml:space="preserve"> COMMUNICATIONS HORIZONTAL CABLING (TIA)</v>
      </c>
      <c r="F5349" s="533" t="str">
        <f t="shared" si="5046"/>
        <v>EL</v>
      </c>
      <c r="G5349" s="533" t="s">
        <v>2722</v>
      </c>
      <c r="H5349" s="533">
        <v>1232</v>
      </c>
      <c r="I5349" s="533" t="str">
        <f>I5347</f>
        <v>Telecommunications Outlets/Connectors</v>
      </c>
      <c r="J5349" s="533" t="str">
        <f>J5347</f>
        <v>Telecommunications Outlets/Connectors</v>
      </c>
      <c r="K5349" s="189" t="s">
        <v>21</v>
      </c>
      <c r="L5349" s="189" t="s">
        <v>1147</v>
      </c>
      <c r="M5349" s="665">
        <v>1</v>
      </c>
      <c r="N5349" s="508" t="s">
        <v>39</v>
      </c>
      <c r="O5349" s="182">
        <v>250</v>
      </c>
      <c r="P5349" s="182">
        <v>250</v>
      </c>
      <c r="Q5349" s="25">
        <f>O5349</f>
        <v>250</v>
      </c>
      <c r="R5349" s="729">
        <f>P5349</f>
        <v>250</v>
      </c>
    </row>
    <row r="5350" spans="1:18" ht="15.75">
      <c r="A5350" s="533" t="s">
        <v>2784</v>
      </c>
      <c r="B5350" s="533">
        <v>27</v>
      </c>
      <c r="C5350" s="533" t="s">
        <v>998</v>
      </c>
      <c r="D5350" s="572" t="s">
        <v>2396</v>
      </c>
      <c r="E5350" s="571" t="s">
        <v>1295</v>
      </c>
      <c r="F5350" s="533" t="s">
        <v>1835</v>
      </c>
      <c r="G5350" s="533" t="s">
        <v>2725</v>
      </c>
      <c r="H5350" s="533">
        <v>1233</v>
      </c>
      <c r="I5350" s="533" t="str">
        <f t="shared" ref="I5350:I5352" si="5066">L5350</f>
        <v>272109 - DATA COMM FOR CAMPUS NETWORK</v>
      </c>
      <c r="J5350" s="533" t="str">
        <f t="shared" ref="J5350:J5352" si="5067">L5350</f>
        <v>272109 - DATA COMM FOR CAMPUS NETWORK</v>
      </c>
      <c r="K5350" s="189"/>
      <c r="L5350" s="189" t="s">
        <v>1148</v>
      </c>
      <c r="M5350" s="670"/>
      <c r="N5350" s="182"/>
      <c r="O5350" s="501">
        <v>0</v>
      </c>
      <c r="P5350" s="182"/>
      <c r="Q5350" s="184"/>
    </row>
    <row r="5351" spans="1:18" ht="15.75">
      <c r="A5351" s="533" t="s">
        <v>2784</v>
      </c>
      <c r="B5351" s="533">
        <v>27</v>
      </c>
      <c r="C5351" s="533" t="s">
        <v>998</v>
      </c>
      <c r="D5351" s="572" t="s">
        <v>2396</v>
      </c>
      <c r="E5351" s="571" t="str">
        <f t="shared" ref="E5351:E5353" si="5068">E5350</f>
        <v xml:space="preserve"> DATA COMM FOR CAMPUS NETWORK</v>
      </c>
      <c r="F5351" s="533" t="s">
        <v>1835</v>
      </c>
      <c r="G5351" s="533" t="s">
        <v>2725</v>
      </c>
      <c r="H5351" s="533">
        <v>1234</v>
      </c>
      <c r="I5351" s="533" t="str">
        <f t="shared" si="5066"/>
        <v>Supply, installation, testing, commissioning, putting into satisfactory operation and handing over complete Data Communication Devices ; including all necessary accessories, fittings, Support, fixation, cable bonding and labelling, cable management, licenses and all required software ; complete; As shown on drawings and described in specifications</v>
      </c>
      <c r="J5351" s="533" t="str">
        <f t="shared" si="5067"/>
        <v>Supply, installation, testing, commissioning, putting into satisfactory operation and handing over complete Data Communication Devices ; including all necessary accessories, fittings, Support, fixation, cable bonding and labelling, cable management, licenses and all required software ; complete; As shown on drawings and described in specifications</v>
      </c>
      <c r="K5351" s="189"/>
      <c r="L5351" s="189" t="s">
        <v>1149</v>
      </c>
      <c r="M5351" s="666"/>
      <c r="N5351" s="182"/>
      <c r="O5351" s="501">
        <v>0</v>
      </c>
      <c r="P5351" s="182"/>
      <c r="Q5351" s="184"/>
    </row>
    <row r="5352" spans="1:18" ht="15.75">
      <c r="A5352" s="533" t="s">
        <v>2784</v>
      </c>
      <c r="B5352" s="533">
        <v>27</v>
      </c>
      <c r="C5352" s="533" t="s">
        <v>998</v>
      </c>
      <c r="D5352" s="572" t="s">
        <v>2396</v>
      </c>
      <c r="E5352" s="571" t="str">
        <f t="shared" si="5068"/>
        <v xml:space="preserve"> DATA COMM FOR CAMPUS NETWORK</v>
      </c>
      <c r="F5352" s="533" t="s">
        <v>1835</v>
      </c>
      <c r="G5352" s="533" t="s">
        <v>2725</v>
      </c>
      <c r="H5352" s="533">
        <v>1235</v>
      </c>
      <c r="I5352" s="533" t="str">
        <f t="shared" si="5066"/>
        <v>Active communications and data processing equipment</v>
      </c>
      <c r="J5352" s="533" t="str">
        <f t="shared" si="5067"/>
        <v>Active communications and data processing equipment</v>
      </c>
      <c r="K5352" s="189"/>
      <c r="L5352" s="189" t="s">
        <v>1150</v>
      </c>
      <c r="M5352" s="666"/>
      <c r="N5352" s="182"/>
      <c r="O5352" s="501">
        <v>0</v>
      </c>
      <c r="P5352" s="182"/>
      <c r="Q5352" s="184"/>
    </row>
    <row r="5353" spans="1:18" ht="15.75">
      <c r="A5353" s="533" t="s">
        <v>2784</v>
      </c>
      <c r="B5353" s="533">
        <v>27</v>
      </c>
      <c r="C5353" s="533" t="s">
        <v>998</v>
      </c>
      <c r="D5353" s="572" t="s">
        <v>2396</v>
      </c>
      <c r="E5353" s="571" t="str">
        <f t="shared" si="5068"/>
        <v xml:space="preserve"> DATA COMM FOR CAMPUS NETWORK</v>
      </c>
      <c r="F5353" s="533" t="s">
        <v>1835</v>
      </c>
      <c r="G5353" s="533" t="s">
        <v>2722</v>
      </c>
      <c r="H5353" s="533">
        <v>1236</v>
      </c>
      <c r="I5353" s="533" t="str">
        <f>I5351</f>
        <v>Supply, installation, testing, commissioning, putting into satisfactory operation and handing over complete Data Communication Devices ; including all necessary accessories, fittings, Support, fixation, cable bonding and labelling, cable management, licenses and all required software ; complete; As shown on drawings and described in specifications</v>
      </c>
      <c r="J5353" s="533" t="str">
        <f>J5351</f>
        <v>Supply, installation, testing, commissioning, putting into satisfactory operation and handing over complete Data Communication Devices ; including all necessary accessories, fittings, Support, fixation, cable bonding and labelling, cable management, licenses and all required software ; complete; As shown on drawings and described in specifications</v>
      </c>
      <c r="K5353" s="189" t="s">
        <v>13</v>
      </c>
      <c r="L5353" s="189" t="s">
        <v>1151</v>
      </c>
      <c r="M5353" s="665">
        <v>1</v>
      </c>
      <c r="N5353" s="182" t="s">
        <v>39</v>
      </c>
      <c r="O5353" s="501">
        <v>1250</v>
      </c>
      <c r="P5353" s="184">
        <v>1250</v>
      </c>
      <c r="Q5353" s="25">
        <f>O5353</f>
        <v>1250</v>
      </c>
      <c r="R5353" s="729">
        <f>P5353</f>
        <v>1250</v>
      </c>
    </row>
    <row r="5354" spans="1:18" ht="15.75">
      <c r="A5354" s="533" t="s">
        <v>2784</v>
      </c>
      <c r="B5354" s="533">
        <v>27</v>
      </c>
      <c r="C5354" s="533" t="s">
        <v>998</v>
      </c>
      <c r="D5354" s="572" t="s">
        <v>2400</v>
      </c>
      <c r="E5354" s="571" t="s">
        <v>1296</v>
      </c>
      <c r="F5354" s="533" t="str">
        <f t="shared" ref="F5354:F5366" si="5069">VLOOKUP(D:D,trade,3,FALSE)</f>
        <v>EL</v>
      </c>
      <c r="G5354" s="533" t="s">
        <v>2725</v>
      </c>
      <c r="H5354" s="533">
        <v>1237</v>
      </c>
      <c r="I5354" s="533" t="str">
        <f t="shared" ref="I5354:I5356" si="5070">L5354</f>
        <v>272133 - WIRELESS DATA NETWORK</v>
      </c>
      <c r="J5354" s="533" t="str">
        <f t="shared" ref="J5354:J5356" si="5071">L5354</f>
        <v>272133 - WIRELESS DATA NETWORK</v>
      </c>
      <c r="K5354" s="189"/>
      <c r="L5354" s="189" t="s">
        <v>1152</v>
      </c>
      <c r="M5354" s="670"/>
      <c r="N5354" s="182"/>
      <c r="O5354" s="501">
        <v>0</v>
      </c>
      <c r="P5354" s="182"/>
      <c r="Q5354" s="184"/>
    </row>
    <row r="5355" spans="1:18" ht="15.75">
      <c r="A5355" s="533" t="s">
        <v>2784</v>
      </c>
      <c r="B5355" s="533">
        <v>27</v>
      </c>
      <c r="C5355" s="533" t="s">
        <v>998</v>
      </c>
      <c r="D5355" s="572" t="s">
        <v>2400</v>
      </c>
      <c r="E5355" s="571" t="str">
        <f t="shared" ref="E5355:E5360" si="5072">E5354</f>
        <v xml:space="preserve"> WIRELESS DATA NETWORK</v>
      </c>
      <c r="F5355" s="533" t="str">
        <f t="shared" si="5069"/>
        <v>EL</v>
      </c>
      <c r="G5355" s="533" t="s">
        <v>2725</v>
      </c>
      <c r="H5355" s="533">
        <v>1238</v>
      </c>
      <c r="I5355" s="533" t="str">
        <f t="shared" si="5070"/>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v>
      </c>
      <c r="J5355" s="533" t="str">
        <f t="shared" si="5071"/>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v>
      </c>
      <c r="K5355" s="189"/>
      <c r="L5355" s="189" t="s">
        <v>1153</v>
      </c>
      <c r="M5355" s="666"/>
      <c r="N5355" s="182"/>
      <c r="O5355" s="501">
        <v>0</v>
      </c>
      <c r="P5355" s="182"/>
      <c r="Q5355" s="184"/>
    </row>
    <row r="5356" spans="1:18" ht="15.75">
      <c r="A5356" s="533" t="s">
        <v>2784</v>
      </c>
      <c r="B5356" s="533">
        <v>27</v>
      </c>
      <c r="C5356" s="533" t="s">
        <v>998</v>
      </c>
      <c r="D5356" s="572" t="s">
        <v>2400</v>
      </c>
      <c r="E5356" s="571" t="str">
        <f t="shared" si="5072"/>
        <v xml:space="preserve"> WIRELESS DATA NETWORK</v>
      </c>
      <c r="F5356" s="533" t="str">
        <f t="shared" si="5069"/>
        <v>EL</v>
      </c>
      <c r="G5356" s="533" t="s">
        <v>2725</v>
      </c>
      <c r="H5356" s="533">
        <v>1239</v>
      </c>
      <c r="I5356" s="533" t="str">
        <f t="shared" si="5070"/>
        <v>Wireless data network components</v>
      </c>
      <c r="J5356" s="533" t="str">
        <f t="shared" si="5071"/>
        <v>Wireless data network components</v>
      </c>
      <c r="K5356" s="189"/>
      <c r="L5356" s="189" t="s">
        <v>1154</v>
      </c>
      <c r="M5356" s="664"/>
      <c r="N5356" s="182"/>
      <c r="O5356" s="501">
        <v>0</v>
      </c>
      <c r="P5356" s="184"/>
      <c r="Q5356" s="184"/>
    </row>
    <row r="5357" spans="1:18" ht="16.5" thickBot="1">
      <c r="A5357" s="533" t="s">
        <v>2784</v>
      </c>
      <c r="B5357" s="533">
        <v>27</v>
      </c>
      <c r="C5357" s="533" t="s">
        <v>998</v>
      </c>
      <c r="D5357" s="572" t="s">
        <v>2400</v>
      </c>
      <c r="E5357" s="571" t="str">
        <f t="shared" si="5072"/>
        <v xml:space="preserve"> WIRELESS DATA NETWORK</v>
      </c>
      <c r="F5357" s="533" t="str">
        <f t="shared" si="5069"/>
        <v>EL</v>
      </c>
      <c r="G5357" s="533" t="s">
        <v>2722</v>
      </c>
      <c r="H5357" s="533">
        <v>1240</v>
      </c>
      <c r="I5357" s="533" t="str">
        <f t="shared" ref="I5357:J5357" si="5073">I5355</f>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v>
      </c>
      <c r="J5357" s="533" t="str">
        <f t="shared" si="5073"/>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v>
      </c>
      <c r="K5357" s="189" t="s">
        <v>15</v>
      </c>
      <c r="L5357" s="189" t="s">
        <v>1155</v>
      </c>
      <c r="M5357" s="665">
        <v>1</v>
      </c>
      <c r="N5357" s="182" t="s">
        <v>2</v>
      </c>
      <c r="O5357" s="501">
        <v>3125</v>
      </c>
      <c r="P5357" s="184">
        <v>3125</v>
      </c>
      <c r="Q5357" s="25">
        <f t="shared" ref="Q5357:Q5360" si="5074">O5357</f>
        <v>3125</v>
      </c>
      <c r="R5357" s="729">
        <f t="shared" ref="R5357:R5360" si="5075">P5357</f>
        <v>3125</v>
      </c>
    </row>
    <row r="5358" spans="1:18" ht="16.5" thickBot="1">
      <c r="A5358" s="533" t="s">
        <v>2784</v>
      </c>
      <c r="B5358" s="533">
        <v>27</v>
      </c>
      <c r="C5358" s="533" t="s">
        <v>998</v>
      </c>
      <c r="D5358" s="572" t="s">
        <v>2400</v>
      </c>
      <c r="E5358" s="571" t="str">
        <f t="shared" si="5072"/>
        <v xml:space="preserve"> WIRELESS DATA NETWORK</v>
      </c>
      <c r="F5358" s="533" t="str">
        <f t="shared" si="5069"/>
        <v>EL</v>
      </c>
      <c r="G5358" s="533" t="s">
        <v>2722</v>
      </c>
      <c r="H5358" s="533">
        <v>1241</v>
      </c>
      <c r="I5358" s="533" t="str">
        <f t="shared" ref="I5358:J5358" si="5076">I5356</f>
        <v>Wireless data network components</v>
      </c>
      <c r="J5358" s="533" t="str">
        <f t="shared" si="5076"/>
        <v>Wireless data network components</v>
      </c>
      <c r="K5358" s="189" t="s">
        <v>17</v>
      </c>
      <c r="L5358" s="189" t="s">
        <v>1156</v>
      </c>
      <c r="M5358" s="665">
        <v>4</v>
      </c>
      <c r="N5358" s="508" t="s">
        <v>39</v>
      </c>
      <c r="O5358" s="501">
        <v>282</v>
      </c>
      <c r="P5358" s="184">
        <v>1128</v>
      </c>
      <c r="Q5358" s="25">
        <f t="shared" si="5074"/>
        <v>282</v>
      </c>
      <c r="R5358" s="729">
        <f t="shared" si="5075"/>
        <v>1128</v>
      </c>
    </row>
    <row r="5359" spans="1:18" ht="15.75">
      <c r="A5359" s="533" t="s">
        <v>2784</v>
      </c>
      <c r="B5359" s="533">
        <v>27</v>
      </c>
      <c r="C5359" s="533" t="s">
        <v>998</v>
      </c>
      <c r="D5359" s="572" t="s">
        <v>2400</v>
      </c>
      <c r="E5359" s="571" t="str">
        <f t="shared" si="5072"/>
        <v xml:space="preserve"> WIRELESS DATA NETWORK</v>
      </c>
      <c r="F5359" s="533" t="str">
        <f t="shared" si="5069"/>
        <v>EL</v>
      </c>
      <c r="G5359" s="533" t="s">
        <v>2722</v>
      </c>
      <c r="H5359" s="533">
        <v>1242</v>
      </c>
      <c r="I5359" s="533" t="str">
        <f t="shared" ref="I5359:J5359" si="5077">I5357</f>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v>
      </c>
      <c r="J5359" s="533" t="str">
        <f t="shared" si="5077"/>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v>
      </c>
      <c r="K5359" s="189" t="s">
        <v>19</v>
      </c>
      <c r="L5359" s="189" t="s">
        <v>1157</v>
      </c>
      <c r="M5359" s="665">
        <v>1</v>
      </c>
      <c r="N5359" s="182" t="s">
        <v>2</v>
      </c>
      <c r="O5359" s="501">
        <v>782</v>
      </c>
      <c r="P5359" s="184">
        <v>782</v>
      </c>
      <c r="Q5359" s="25">
        <f t="shared" si="5074"/>
        <v>782</v>
      </c>
      <c r="R5359" s="729">
        <f t="shared" si="5075"/>
        <v>782</v>
      </c>
    </row>
    <row r="5360" spans="1:18" ht="15.75">
      <c r="A5360" s="533" t="s">
        <v>2784</v>
      </c>
      <c r="B5360" s="533">
        <v>27</v>
      </c>
      <c r="C5360" s="533" t="s">
        <v>998</v>
      </c>
      <c r="D5360" s="572" t="s">
        <v>2400</v>
      </c>
      <c r="E5360" s="571" t="str">
        <f t="shared" si="5072"/>
        <v xml:space="preserve"> WIRELESS DATA NETWORK</v>
      </c>
      <c r="F5360" s="533" t="str">
        <f t="shared" si="5069"/>
        <v>EL</v>
      </c>
      <c r="G5360" s="533" t="s">
        <v>2722</v>
      </c>
      <c r="H5360" s="533">
        <v>1243</v>
      </c>
      <c r="I5360" s="533" t="str">
        <f t="shared" ref="I5360:J5360" si="5078">I5358</f>
        <v>Wireless data network components</v>
      </c>
      <c r="J5360" s="533" t="str">
        <f t="shared" si="5078"/>
        <v>Wireless data network components</v>
      </c>
      <c r="K5360" s="189" t="s">
        <v>13</v>
      </c>
      <c r="L5360" s="189" t="s">
        <v>1158</v>
      </c>
      <c r="M5360" s="665">
        <v>1</v>
      </c>
      <c r="N5360" s="182" t="s">
        <v>2</v>
      </c>
      <c r="O5360" s="501">
        <v>938</v>
      </c>
      <c r="P5360" s="184">
        <v>938</v>
      </c>
      <c r="Q5360" s="25">
        <f t="shared" si="5074"/>
        <v>938</v>
      </c>
      <c r="R5360" s="729">
        <f t="shared" si="5075"/>
        <v>938</v>
      </c>
    </row>
    <row r="5361" spans="1:18" ht="15.75">
      <c r="A5361" s="533" t="s">
        <v>2784</v>
      </c>
      <c r="B5361" s="533">
        <v>27</v>
      </c>
      <c r="C5361" s="533" t="s">
        <v>998</v>
      </c>
      <c r="D5361" s="572" t="s">
        <v>1308</v>
      </c>
      <c r="E5361" s="571" t="s">
        <v>1297</v>
      </c>
      <c r="F5361" s="533" t="str">
        <f t="shared" si="5069"/>
        <v>EL</v>
      </c>
      <c r="G5361" s="533" t="s">
        <v>2725</v>
      </c>
      <c r="H5361" s="533">
        <v>1244</v>
      </c>
      <c r="I5361" s="533" t="str">
        <f t="shared" ref="I5361:I5362" si="5079">L5361</f>
        <v>274133- MASTER ANTENNA TELEVISION SYSTEM</v>
      </c>
      <c r="J5361" s="533" t="str">
        <f t="shared" ref="J5361:J5362" si="5080">L5361</f>
        <v>274133- MASTER ANTENNA TELEVISION SYSTEM</v>
      </c>
      <c r="K5361" s="189"/>
      <c r="L5361" s="189" t="s">
        <v>1002</v>
      </c>
      <c r="M5361" s="670"/>
      <c r="N5361" s="182"/>
      <c r="O5361" s="501">
        <v>0</v>
      </c>
      <c r="P5361" s="182"/>
      <c r="Q5361" s="184"/>
    </row>
    <row r="5362" spans="1:18" ht="15.75">
      <c r="A5362" s="533" t="s">
        <v>2784</v>
      </c>
      <c r="B5362" s="533">
        <v>27</v>
      </c>
      <c r="C5362" s="533" t="s">
        <v>998</v>
      </c>
      <c r="D5362" s="572" t="s">
        <v>1308</v>
      </c>
      <c r="E5362" s="571" t="str">
        <f t="shared" ref="E5362:E5366" si="5081">E5361</f>
        <v xml:space="preserve"> MASTER ANTENNA TELEVISION SYSTEM</v>
      </c>
      <c r="F5362" s="533" t="str">
        <f t="shared" si="5069"/>
        <v>EL</v>
      </c>
      <c r="G5362" s="533" t="s">
        <v>2725</v>
      </c>
      <c r="H5362" s="533">
        <v>1245</v>
      </c>
      <c r="I5362" s="533" t="str">
        <f t="shared" si="5079"/>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v>
      </c>
      <c r="J5362" s="533" t="str">
        <f t="shared" si="5080"/>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v>
      </c>
      <c r="K5362" s="189"/>
      <c r="L5362" s="189" t="s">
        <v>1159</v>
      </c>
      <c r="M5362" s="664"/>
      <c r="N5362" s="182"/>
      <c r="O5362" s="501">
        <v>0</v>
      </c>
      <c r="P5362" s="182"/>
      <c r="Q5362" s="184"/>
    </row>
    <row r="5363" spans="1:18" ht="15.75">
      <c r="A5363" s="533" t="s">
        <v>2784</v>
      </c>
      <c r="B5363" s="533">
        <v>27</v>
      </c>
      <c r="C5363" s="533" t="s">
        <v>998</v>
      </c>
      <c r="D5363" s="572" t="s">
        <v>1308</v>
      </c>
      <c r="E5363" s="571" t="str">
        <f t="shared" si="5081"/>
        <v xml:space="preserve"> MASTER ANTENNA TELEVISION SYSTEM</v>
      </c>
      <c r="F5363" s="533" t="str">
        <f t="shared" si="5069"/>
        <v>EL</v>
      </c>
      <c r="G5363" s="533" t="s">
        <v>2722</v>
      </c>
      <c r="H5363" s="533">
        <v>1246</v>
      </c>
      <c r="I5363" s="533" t="str">
        <f t="shared" ref="I5363:J5363" si="5082">I5361</f>
        <v>274133- MASTER ANTENNA TELEVISION SYSTEM</v>
      </c>
      <c r="J5363" s="533" t="str">
        <f t="shared" si="5082"/>
        <v>274133- MASTER ANTENNA TELEVISION SYSTEM</v>
      </c>
      <c r="K5363" s="189" t="s">
        <v>15</v>
      </c>
      <c r="L5363" s="189" t="s">
        <v>1003</v>
      </c>
      <c r="M5363" s="185">
        <v>1</v>
      </c>
      <c r="N5363" s="182" t="s">
        <v>39</v>
      </c>
      <c r="O5363" s="501">
        <v>235</v>
      </c>
      <c r="P5363" s="182">
        <v>235</v>
      </c>
      <c r="Q5363" s="25">
        <f t="shared" ref="Q5363:Q5366" si="5083">O5363</f>
        <v>235</v>
      </c>
      <c r="R5363" s="729">
        <f t="shared" ref="R5363:R5366" si="5084">P5363</f>
        <v>235</v>
      </c>
    </row>
    <row r="5364" spans="1:18" ht="15.75">
      <c r="A5364" s="533" t="s">
        <v>2784</v>
      </c>
      <c r="B5364" s="533">
        <v>27</v>
      </c>
      <c r="C5364" s="533" t="s">
        <v>998</v>
      </c>
      <c r="D5364" s="572" t="s">
        <v>1308</v>
      </c>
      <c r="E5364" s="571" t="str">
        <f t="shared" si="5081"/>
        <v xml:space="preserve"> MASTER ANTENNA TELEVISION SYSTEM</v>
      </c>
      <c r="F5364" s="533" t="str">
        <f t="shared" si="5069"/>
        <v>EL</v>
      </c>
      <c r="G5364" s="533" t="s">
        <v>2722</v>
      </c>
      <c r="H5364" s="533">
        <v>1247</v>
      </c>
      <c r="I5364" s="533" t="str">
        <f t="shared" ref="I5364:J5364" si="5085">I5362</f>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v>
      </c>
      <c r="J5364" s="533" t="str">
        <f t="shared" si="5085"/>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v>
      </c>
      <c r="K5364" s="189" t="s">
        <v>17</v>
      </c>
      <c r="L5364" s="189" t="s">
        <v>1004</v>
      </c>
      <c r="M5364" s="185">
        <v>1</v>
      </c>
      <c r="N5364" s="182" t="s">
        <v>39</v>
      </c>
      <c r="O5364" s="501">
        <v>125</v>
      </c>
      <c r="P5364" s="182">
        <v>125</v>
      </c>
      <c r="Q5364" s="25">
        <f t="shared" si="5083"/>
        <v>125</v>
      </c>
      <c r="R5364" s="729">
        <f t="shared" si="5084"/>
        <v>125</v>
      </c>
    </row>
    <row r="5365" spans="1:18" ht="16.5" thickBot="1">
      <c r="A5365" s="533" t="s">
        <v>2784</v>
      </c>
      <c r="B5365" s="533">
        <v>27</v>
      </c>
      <c r="C5365" s="533" t="s">
        <v>998</v>
      </c>
      <c r="D5365" s="572" t="s">
        <v>1308</v>
      </c>
      <c r="E5365" s="571" t="str">
        <f t="shared" si="5081"/>
        <v xml:space="preserve"> MASTER ANTENNA TELEVISION SYSTEM</v>
      </c>
      <c r="F5365" s="533" t="str">
        <f t="shared" si="5069"/>
        <v>EL</v>
      </c>
      <c r="G5365" s="533" t="s">
        <v>2722</v>
      </c>
      <c r="H5365" s="533">
        <v>1248</v>
      </c>
      <c r="I5365" s="533" t="str">
        <f t="shared" ref="I5365:J5365" si="5086">I5363</f>
        <v>274133- MASTER ANTENNA TELEVISION SYSTEM</v>
      </c>
      <c r="J5365" s="533" t="str">
        <f t="shared" si="5086"/>
        <v>274133- MASTER ANTENNA TELEVISION SYSTEM</v>
      </c>
      <c r="K5365" s="189" t="s">
        <v>19</v>
      </c>
      <c r="L5365" s="189" t="s">
        <v>1005</v>
      </c>
      <c r="M5365" s="185">
        <v>1</v>
      </c>
      <c r="N5365" s="182" t="s">
        <v>39</v>
      </c>
      <c r="O5365" s="501">
        <v>938</v>
      </c>
      <c r="P5365" s="182">
        <v>938</v>
      </c>
      <c r="Q5365" s="25">
        <f t="shared" si="5083"/>
        <v>938</v>
      </c>
      <c r="R5365" s="729">
        <f t="shared" si="5084"/>
        <v>938</v>
      </c>
    </row>
    <row r="5366" spans="1:18" ht="16.5" thickBot="1">
      <c r="A5366" s="533" t="s">
        <v>2784</v>
      </c>
      <c r="B5366" s="533">
        <v>27</v>
      </c>
      <c r="C5366" s="533" t="s">
        <v>998</v>
      </c>
      <c r="D5366" s="572" t="s">
        <v>1308</v>
      </c>
      <c r="E5366" s="571" t="str">
        <f t="shared" si="5081"/>
        <v xml:space="preserve"> MASTER ANTENNA TELEVISION SYSTEM</v>
      </c>
      <c r="F5366" s="533" t="str">
        <f t="shared" si="5069"/>
        <v>EL</v>
      </c>
      <c r="G5366" s="533" t="s">
        <v>2722</v>
      </c>
      <c r="H5366" s="533">
        <v>1249</v>
      </c>
      <c r="I5366" s="533" t="str">
        <f t="shared" ref="I5366:J5366" si="5087">I5364</f>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v>
      </c>
      <c r="J5366" s="533" t="str">
        <f t="shared" si="5087"/>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v>
      </c>
      <c r="K5366" s="189" t="s">
        <v>20</v>
      </c>
      <c r="L5366" s="189" t="s">
        <v>1006</v>
      </c>
      <c r="M5366" s="185">
        <v>7</v>
      </c>
      <c r="N5366" s="508" t="s">
        <v>39</v>
      </c>
      <c r="O5366" s="501">
        <v>134</v>
      </c>
      <c r="P5366" s="182">
        <v>938</v>
      </c>
      <c r="Q5366" s="25">
        <f t="shared" si="5083"/>
        <v>134</v>
      </c>
      <c r="R5366" s="729">
        <f t="shared" si="5084"/>
        <v>938</v>
      </c>
    </row>
    <row r="5367" spans="1:18" ht="15.75">
      <c r="A5367" s="533" t="s">
        <v>2784</v>
      </c>
      <c r="B5367" s="533">
        <v>27</v>
      </c>
      <c r="C5367" s="533" t="s">
        <v>998</v>
      </c>
      <c r="D5367" s="572" t="s">
        <v>2749</v>
      </c>
      <c r="E5367" s="571" t="s">
        <v>1318</v>
      </c>
      <c r="F5367" s="533" t="s">
        <v>1835</v>
      </c>
      <c r="G5367" s="533" t="s">
        <v>2725</v>
      </c>
      <c r="H5367" s="533">
        <v>1250</v>
      </c>
      <c r="I5367" s="533" t="str">
        <f t="shared" ref="I5367:I5369" si="5088">L5367</f>
        <v>274116  - INTEGRATED AUDIOVISUAL SYSTEMS AND EQUIPMENT - FOR AUDITORIUM</v>
      </c>
      <c r="J5367" s="533" t="str">
        <f t="shared" ref="J5367:J5369" si="5089">L5367</f>
        <v>274116  - INTEGRATED AUDIOVISUAL SYSTEMS AND EQUIPMENT - FOR AUDITORIUM</v>
      </c>
      <c r="K5367" s="242"/>
      <c r="L5367" s="189" t="s">
        <v>1007</v>
      </c>
      <c r="M5367" s="670"/>
      <c r="N5367" s="182"/>
      <c r="O5367" s="501">
        <v>0</v>
      </c>
      <c r="P5367" s="182"/>
      <c r="Q5367" s="184"/>
    </row>
    <row r="5368" spans="1:18" ht="15.75">
      <c r="A5368" s="533" t="s">
        <v>2784</v>
      </c>
      <c r="B5368" s="533">
        <v>27</v>
      </c>
      <c r="C5368" s="533" t="s">
        <v>998</v>
      </c>
      <c r="D5368" s="572" t="s">
        <v>2749</v>
      </c>
      <c r="E5368" s="571" t="str">
        <f t="shared" ref="E5368:E5385" si="5090">E5367</f>
        <v>INTEGRATED AUDIOVISUAL SYSTEMS AND EQUIPMENT - FOR AUDITORIUM</v>
      </c>
      <c r="F5368" s="533" t="s">
        <v>1835</v>
      </c>
      <c r="G5368" s="533" t="s">
        <v>2725</v>
      </c>
      <c r="H5368" s="533">
        <v>1251</v>
      </c>
      <c r="I5368" s="533" t="str">
        <f t="shared" si="5088"/>
        <v>Supply, installation, testing, commissioning, putting into satisfactory operation and handing over complete Integrated AV System ; including all necessary accessories, fittings, Support, fixation, cable bonding and labelling, cable management, licenses and all required software ; complete; As shown on drawings and described in specifications</v>
      </c>
      <c r="J5368" s="533" t="str">
        <f t="shared" si="5089"/>
        <v>Supply, installation, testing, commissioning, putting into satisfactory operation and handing over complete Integrated AV System ; including all necessary accessories, fittings, Support, fixation, cable bonding and labelling, cable management, licenses and all required software ; complete; As shown on drawings and described in specifications</v>
      </c>
      <c r="K5368" s="242"/>
      <c r="L5368" s="189" t="s">
        <v>1160</v>
      </c>
      <c r="M5368" s="670"/>
      <c r="N5368" s="182"/>
      <c r="O5368" s="501">
        <v>0</v>
      </c>
      <c r="P5368" s="182"/>
      <c r="Q5368" s="184"/>
    </row>
    <row r="5369" spans="1:18" ht="15.75">
      <c r="A5369" s="533" t="s">
        <v>2784</v>
      </c>
      <c r="B5369" s="533">
        <v>27</v>
      </c>
      <c r="C5369" s="533" t="s">
        <v>998</v>
      </c>
      <c r="D5369" s="572" t="s">
        <v>2749</v>
      </c>
      <c r="E5369" s="571" t="str">
        <f t="shared" si="5090"/>
        <v>INTEGRATED AUDIOVISUAL SYSTEMS AND EQUIPMENT - FOR AUDITORIUM</v>
      </c>
      <c r="F5369" s="533" t="s">
        <v>1835</v>
      </c>
      <c r="G5369" s="533" t="s">
        <v>2725</v>
      </c>
      <c r="H5369" s="533">
        <v>1252</v>
      </c>
      <c r="I5369" s="533" t="str">
        <f t="shared" si="5088"/>
        <v>Signal Processing and Central Equipment:</v>
      </c>
      <c r="J5369" s="533" t="str">
        <f t="shared" si="5089"/>
        <v>Signal Processing and Central Equipment:</v>
      </c>
      <c r="K5369" s="242"/>
      <c r="L5369" s="189" t="s">
        <v>1161</v>
      </c>
      <c r="M5369" s="664"/>
      <c r="N5369" s="504"/>
      <c r="O5369" s="674">
        <v>0</v>
      </c>
      <c r="P5369" s="392"/>
      <c r="Q5369" s="392"/>
    </row>
    <row r="5370" spans="1:18" ht="15.75">
      <c r="A5370" s="533" t="s">
        <v>2784</v>
      </c>
      <c r="B5370" s="533">
        <v>27</v>
      </c>
      <c r="C5370" s="533" t="s">
        <v>998</v>
      </c>
      <c r="D5370" s="572" t="s">
        <v>2749</v>
      </c>
      <c r="E5370" s="571" t="str">
        <f t="shared" si="5090"/>
        <v>INTEGRATED AUDIOVISUAL SYSTEMS AND EQUIPMENT - FOR AUDITORIUM</v>
      </c>
      <c r="F5370" s="533" t="s">
        <v>1835</v>
      </c>
      <c r="G5370" s="533" t="s">
        <v>2722</v>
      </c>
      <c r="H5370" s="533">
        <v>1253</v>
      </c>
      <c r="I5370" s="533" t="str">
        <f t="shared" ref="I5370:J5370" si="5091">I5368</f>
        <v>Supply, installation, testing, commissioning, putting into satisfactory operation and handing over complete Integrated AV System ; including all necessary accessories, fittings, Support, fixation, cable bonding and labelling, cable management, licenses and all required software ; complete; As shown on drawings and described in specifications</v>
      </c>
      <c r="J5370" s="533" t="str">
        <f t="shared" si="5091"/>
        <v>Supply, installation, testing, commissioning, putting into satisfactory operation and handing over complete Integrated AV System ; including all necessary accessories, fittings, Support, fixation, cable bonding and labelling, cable management, licenses and all required software ; complete; As shown on drawings and described in specifications</v>
      </c>
      <c r="K5370" s="242" t="s">
        <v>21</v>
      </c>
      <c r="L5370" s="189" t="s">
        <v>1162</v>
      </c>
      <c r="M5370" s="185">
        <v>1</v>
      </c>
      <c r="N5370" s="182" t="s">
        <v>2</v>
      </c>
      <c r="O5370" s="501"/>
      <c r="P5370" s="184"/>
      <c r="Q5370" s="25">
        <f t="shared" ref="Q5370:Q5371" si="5092">O5370</f>
        <v>0</v>
      </c>
      <c r="R5370" s="729">
        <f t="shared" ref="R5370:R5371" si="5093">P5370</f>
        <v>0</v>
      </c>
    </row>
    <row r="5371" spans="1:18" ht="15.75">
      <c r="A5371" s="533" t="s">
        <v>2784</v>
      </c>
      <c r="B5371" s="533">
        <v>27</v>
      </c>
      <c r="C5371" s="533" t="s">
        <v>998</v>
      </c>
      <c r="D5371" s="572" t="s">
        <v>2749</v>
      </c>
      <c r="E5371" s="571" t="str">
        <f t="shared" si="5090"/>
        <v>INTEGRATED AUDIOVISUAL SYSTEMS AND EQUIPMENT - FOR AUDITORIUM</v>
      </c>
      <c r="F5371" s="533" t="s">
        <v>1835</v>
      </c>
      <c r="G5371" s="533" t="s">
        <v>2722</v>
      </c>
      <c r="H5371" s="533">
        <v>1254</v>
      </c>
      <c r="I5371" s="533" t="str">
        <f t="shared" ref="I5371:J5371" si="5094">I5369</f>
        <v>Signal Processing and Central Equipment:</v>
      </c>
      <c r="J5371" s="533" t="str">
        <f t="shared" si="5094"/>
        <v>Signal Processing and Central Equipment:</v>
      </c>
      <c r="K5371" s="242" t="s">
        <v>13</v>
      </c>
      <c r="L5371" s="189" t="s">
        <v>1163</v>
      </c>
      <c r="M5371" s="185">
        <v>1</v>
      </c>
      <c r="N5371" s="182" t="s">
        <v>2</v>
      </c>
      <c r="O5371" s="501"/>
      <c r="P5371" s="184"/>
      <c r="Q5371" s="25">
        <f t="shared" si="5092"/>
        <v>0</v>
      </c>
      <c r="R5371" s="729">
        <f t="shared" si="5093"/>
        <v>0</v>
      </c>
    </row>
    <row r="5372" spans="1:18" ht="15.75">
      <c r="A5372" s="533" t="s">
        <v>2784</v>
      </c>
      <c r="B5372" s="533">
        <v>27</v>
      </c>
      <c r="C5372" s="533" t="s">
        <v>998</v>
      </c>
      <c r="D5372" s="572" t="s">
        <v>2749</v>
      </c>
      <c r="E5372" s="571" t="str">
        <f t="shared" si="5090"/>
        <v>INTEGRATED AUDIOVISUAL SYSTEMS AND EQUIPMENT - FOR AUDITORIUM</v>
      </c>
      <c r="F5372" s="533" t="s">
        <v>1835</v>
      </c>
      <c r="G5372" s="533" t="s">
        <v>2725</v>
      </c>
      <c r="H5372" s="533">
        <v>1255</v>
      </c>
      <c r="I5372" s="533" t="str">
        <f>L5372</f>
        <v>Video Projection Equipment &amp; Accessories</v>
      </c>
      <c r="J5372" s="533" t="str">
        <f>L5372</f>
        <v>Video Projection Equipment &amp; Accessories</v>
      </c>
      <c r="K5372" s="242"/>
      <c r="L5372" s="242" t="s">
        <v>1164</v>
      </c>
      <c r="M5372" s="672"/>
      <c r="N5372" s="509"/>
      <c r="O5372" s="509">
        <v>0</v>
      </c>
      <c r="P5372" s="392"/>
      <c r="Q5372" s="392"/>
    </row>
    <row r="5373" spans="1:18" ht="15.75">
      <c r="A5373" s="533" t="s">
        <v>2784</v>
      </c>
      <c r="B5373" s="533">
        <v>27</v>
      </c>
      <c r="C5373" s="533" t="s">
        <v>998</v>
      </c>
      <c r="D5373" s="572" t="s">
        <v>2749</v>
      </c>
      <c r="E5373" s="571" t="str">
        <f t="shared" si="5090"/>
        <v>INTEGRATED AUDIOVISUAL SYSTEMS AND EQUIPMENT - FOR AUDITORIUM</v>
      </c>
      <c r="F5373" s="533" t="s">
        <v>1835</v>
      </c>
      <c r="G5373" s="533" t="s">
        <v>2722</v>
      </c>
      <c r="H5373" s="533">
        <v>1256</v>
      </c>
      <c r="I5373" s="533" t="str">
        <f t="shared" ref="I5373:J5373" si="5095">I5371</f>
        <v>Signal Processing and Central Equipment:</v>
      </c>
      <c r="J5373" s="533" t="str">
        <f t="shared" si="5095"/>
        <v>Signal Processing and Central Equipment:</v>
      </c>
      <c r="K5373" s="242" t="s">
        <v>15</v>
      </c>
      <c r="L5373" s="242" t="s">
        <v>1011</v>
      </c>
      <c r="M5373" s="256">
        <v>1</v>
      </c>
      <c r="N5373" s="506" t="s">
        <v>39</v>
      </c>
      <c r="O5373" s="507"/>
      <c r="P5373" s="184"/>
      <c r="Q5373" s="25">
        <f t="shared" ref="Q5373:Q5375" si="5096">O5373</f>
        <v>0</v>
      </c>
      <c r="R5373" s="729">
        <f t="shared" ref="R5373:R5375" si="5097">P5373</f>
        <v>0</v>
      </c>
    </row>
    <row r="5374" spans="1:18" ht="15.75">
      <c r="A5374" s="533" t="s">
        <v>2784</v>
      </c>
      <c r="B5374" s="533">
        <v>27</v>
      </c>
      <c r="C5374" s="533" t="s">
        <v>998</v>
      </c>
      <c r="D5374" s="572" t="s">
        <v>2749</v>
      </c>
      <c r="E5374" s="571" t="str">
        <f t="shared" si="5090"/>
        <v>INTEGRATED AUDIOVISUAL SYSTEMS AND EQUIPMENT - FOR AUDITORIUM</v>
      </c>
      <c r="F5374" s="533" t="s">
        <v>1835</v>
      </c>
      <c r="G5374" s="533" t="s">
        <v>2722</v>
      </c>
      <c r="H5374" s="533">
        <v>1257</v>
      </c>
      <c r="I5374" s="533" t="str">
        <f t="shared" ref="I5374:J5374" si="5098">I5372</f>
        <v>Video Projection Equipment &amp; Accessories</v>
      </c>
      <c r="J5374" s="533" t="str">
        <f t="shared" si="5098"/>
        <v>Video Projection Equipment &amp; Accessories</v>
      </c>
      <c r="K5374" s="242" t="s">
        <v>17</v>
      </c>
      <c r="L5374" s="242" t="s">
        <v>1165</v>
      </c>
      <c r="M5374" s="256">
        <v>1</v>
      </c>
      <c r="N5374" s="506" t="s">
        <v>39</v>
      </c>
      <c r="O5374" s="507"/>
      <c r="P5374" s="184"/>
      <c r="Q5374" s="25">
        <f t="shared" si="5096"/>
        <v>0</v>
      </c>
      <c r="R5374" s="729">
        <f t="shared" si="5097"/>
        <v>0</v>
      </c>
    </row>
    <row r="5375" spans="1:18" ht="15.75">
      <c r="A5375" s="533" t="s">
        <v>2784</v>
      </c>
      <c r="B5375" s="533">
        <v>27</v>
      </c>
      <c r="C5375" s="533" t="s">
        <v>998</v>
      </c>
      <c r="D5375" s="572" t="s">
        <v>2749</v>
      </c>
      <c r="E5375" s="571" t="str">
        <f t="shared" si="5090"/>
        <v>INTEGRATED AUDIOVISUAL SYSTEMS AND EQUIPMENT - FOR AUDITORIUM</v>
      </c>
      <c r="F5375" s="533" t="s">
        <v>1835</v>
      </c>
      <c r="G5375" s="533" t="s">
        <v>2722</v>
      </c>
      <c r="H5375" s="533">
        <v>1258</v>
      </c>
      <c r="I5375" s="533" t="str">
        <f t="shared" ref="I5375:J5375" si="5099">I5373</f>
        <v>Signal Processing and Central Equipment:</v>
      </c>
      <c r="J5375" s="533" t="str">
        <f t="shared" si="5099"/>
        <v>Signal Processing and Central Equipment:</v>
      </c>
      <c r="K5375" s="242" t="s">
        <v>19</v>
      </c>
      <c r="L5375" s="242" t="s">
        <v>1166</v>
      </c>
      <c r="M5375" s="256">
        <v>1</v>
      </c>
      <c r="N5375" s="506" t="s">
        <v>39</v>
      </c>
      <c r="O5375" s="507"/>
      <c r="P5375" s="184"/>
      <c r="Q5375" s="25">
        <f t="shared" si="5096"/>
        <v>0</v>
      </c>
      <c r="R5375" s="729">
        <f t="shared" si="5097"/>
        <v>0</v>
      </c>
    </row>
    <row r="5376" spans="1:18" ht="15.75">
      <c r="A5376" s="533" t="s">
        <v>2784</v>
      </c>
      <c r="B5376" s="533">
        <v>27</v>
      </c>
      <c r="C5376" s="533" t="s">
        <v>998</v>
      </c>
      <c r="D5376" s="572" t="s">
        <v>2749</v>
      </c>
      <c r="E5376" s="571" t="str">
        <f t="shared" si="5090"/>
        <v>INTEGRATED AUDIOVISUAL SYSTEMS AND EQUIPMENT - FOR AUDITORIUM</v>
      </c>
      <c r="F5376" s="533" t="s">
        <v>1835</v>
      </c>
      <c r="G5376" s="533" t="s">
        <v>2725</v>
      </c>
      <c r="H5376" s="533">
        <v>1259</v>
      </c>
      <c r="I5376" s="533" t="str">
        <f>L5376</f>
        <v>Sound Re-inforcement Equipment:</v>
      </c>
      <c r="J5376" s="533" t="str">
        <f>L5376</f>
        <v>Sound Re-inforcement Equipment:</v>
      </c>
      <c r="K5376" s="242"/>
      <c r="L5376" s="242" t="s">
        <v>1167</v>
      </c>
      <c r="M5376" s="672"/>
      <c r="N5376" s="506"/>
      <c r="O5376" s="507"/>
      <c r="P5376" s="182"/>
      <c r="Q5376" s="184"/>
    </row>
    <row r="5377" spans="1:18" ht="15.75">
      <c r="A5377" s="533" t="s">
        <v>2784</v>
      </c>
      <c r="B5377" s="533">
        <v>27</v>
      </c>
      <c r="C5377" s="533" t="s">
        <v>998</v>
      </c>
      <c r="D5377" s="572" t="s">
        <v>2749</v>
      </c>
      <c r="E5377" s="571" t="str">
        <f t="shared" si="5090"/>
        <v>INTEGRATED AUDIOVISUAL SYSTEMS AND EQUIPMENT - FOR AUDITORIUM</v>
      </c>
      <c r="F5377" s="533" t="s">
        <v>1835</v>
      </c>
      <c r="G5377" s="533" t="s">
        <v>2722</v>
      </c>
      <c r="H5377" s="533">
        <v>1260</v>
      </c>
      <c r="I5377" s="533" t="str">
        <f t="shared" ref="I5377:J5377" si="5100">I5375</f>
        <v>Signal Processing and Central Equipment:</v>
      </c>
      <c r="J5377" s="533" t="str">
        <f t="shared" si="5100"/>
        <v>Signal Processing and Central Equipment:</v>
      </c>
      <c r="K5377" s="242" t="s">
        <v>20</v>
      </c>
      <c r="L5377" s="242" t="s">
        <v>1010</v>
      </c>
      <c r="M5377" s="256">
        <v>10</v>
      </c>
      <c r="N5377" s="506" t="s">
        <v>39</v>
      </c>
      <c r="O5377" s="507"/>
      <c r="P5377" s="182"/>
      <c r="Q5377" s="25">
        <f t="shared" ref="Q5377:Q5379" si="5101">O5377</f>
        <v>0</v>
      </c>
      <c r="R5377" s="729">
        <f t="shared" ref="R5377:R5379" si="5102">P5377</f>
        <v>0</v>
      </c>
    </row>
    <row r="5378" spans="1:18" ht="15.75">
      <c r="A5378" s="533" t="s">
        <v>2784</v>
      </c>
      <c r="B5378" s="533">
        <v>27</v>
      </c>
      <c r="C5378" s="533" t="s">
        <v>998</v>
      </c>
      <c r="D5378" s="572" t="s">
        <v>2749</v>
      </c>
      <c r="E5378" s="571" t="str">
        <f t="shared" si="5090"/>
        <v>INTEGRATED AUDIOVISUAL SYSTEMS AND EQUIPMENT - FOR AUDITORIUM</v>
      </c>
      <c r="F5378" s="533" t="s">
        <v>1835</v>
      </c>
      <c r="G5378" s="533" t="s">
        <v>2722</v>
      </c>
      <c r="H5378" s="533">
        <v>1261</v>
      </c>
      <c r="I5378" s="533" t="str">
        <f t="shared" ref="I5378:J5378" si="5103">I5376</f>
        <v>Sound Re-inforcement Equipment:</v>
      </c>
      <c r="J5378" s="533" t="str">
        <f t="shared" si="5103"/>
        <v>Sound Re-inforcement Equipment:</v>
      </c>
      <c r="K5378" s="242" t="s">
        <v>21</v>
      </c>
      <c r="L5378" s="242" t="s">
        <v>1008</v>
      </c>
      <c r="M5378" s="256">
        <v>3</v>
      </c>
      <c r="N5378" s="506" t="s">
        <v>39</v>
      </c>
      <c r="O5378" s="507"/>
      <c r="P5378" s="182"/>
      <c r="Q5378" s="25">
        <f t="shared" si="5101"/>
        <v>0</v>
      </c>
      <c r="R5378" s="729">
        <f t="shared" si="5102"/>
        <v>0</v>
      </c>
    </row>
    <row r="5379" spans="1:18" ht="15.75">
      <c r="A5379" s="533" t="s">
        <v>2784</v>
      </c>
      <c r="B5379" s="533">
        <v>27</v>
      </c>
      <c r="C5379" s="533" t="s">
        <v>998</v>
      </c>
      <c r="D5379" s="572" t="s">
        <v>2749</v>
      </c>
      <c r="E5379" s="571" t="str">
        <f t="shared" si="5090"/>
        <v>INTEGRATED AUDIOVISUAL SYSTEMS AND EQUIPMENT - FOR AUDITORIUM</v>
      </c>
      <c r="F5379" s="533" t="s">
        <v>1835</v>
      </c>
      <c r="G5379" s="533" t="s">
        <v>2722</v>
      </c>
      <c r="H5379" s="533">
        <v>1262</v>
      </c>
      <c r="I5379" s="533" t="str">
        <f t="shared" ref="I5379:J5379" si="5104">I5377</f>
        <v>Signal Processing and Central Equipment:</v>
      </c>
      <c r="J5379" s="533" t="str">
        <f t="shared" si="5104"/>
        <v>Signal Processing and Central Equipment:</v>
      </c>
      <c r="K5379" s="242" t="s">
        <v>45</v>
      </c>
      <c r="L5379" s="242" t="s">
        <v>1009</v>
      </c>
      <c r="M5379" s="256">
        <v>2</v>
      </c>
      <c r="N5379" s="506" t="s">
        <v>39</v>
      </c>
      <c r="O5379" s="507"/>
      <c r="P5379" s="182"/>
      <c r="Q5379" s="25">
        <f t="shared" si="5101"/>
        <v>0</v>
      </c>
      <c r="R5379" s="729">
        <f t="shared" si="5102"/>
        <v>0</v>
      </c>
    </row>
    <row r="5380" spans="1:18" ht="15.75">
      <c r="A5380" s="533" t="s">
        <v>2784</v>
      </c>
      <c r="B5380" s="533">
        <v>27</v>
      </c>
      <c r="C5380" s="533" t="s">
        <v>998</v>
      </c>
      <c r="D5380" s="572" t="s">
        <v>2749</v>
      </c>
      <c r="E5380" s="571" t="str">
        <f t="shared" si="5090"/>
        <v>INTEGRATED AUDIOVISUAL SYSTEMS AND EQUIPMENT - FOR AUDITORIUM</v>
      </c>
      <c r="F5380" s="533" t="s">
        <v>1835</v>
      </c>
      <c r="G5380" s="533" t="s">
        <v>2725</v>
      </c>
      <c r="H5380" s="533">
        <v>1263</v>
      </c>
      <c r="I5380" s="533" t="str">
        <f>L5380</f>
        <v>Miscellaneous Components:</v>
      </c>
      <c r="J5380" s="533" t="str">
        <f>L5380</f>
        <v>Miscellaneous Components:</v>
      </c>
      <c r="K5380" s="242"/>
      <c r="L5380" s="242" t="s">
        <v>1168</v>
      </c>
      <c r="M5380" s="672"/>
      <c r="N5380" s="506"/>
      <c r="O5380" s="507"/>
      <c r="P5380" s="182"/>
      <c r="Q5380" s="184"/>
    </row>
    <row r="5381" spans="1:18" ht="15.75">
      <c r="A5381" s="533" t="s">
        <v>2784</v>
      </c>
      <c r="B5381" s="533">
        <v>27</v>
      </c>
      <c r="C5381" s="533" t="s">
        <v>998</v>
      </c>
      <c r="D5381" s="572" t="s">
        <v>2749</v>
      </c>
      <c r="E5381" s="571" t="str">
        <f t="shared" si="5090"/>
        <v>INTEGRATED AUDIOVISUAL SYSTEMS AND EQUIPMENT - FOR AUDITORIUM</v>
      </c>
      <c r="F5381" s="533" t="s">
        <v>1835</v>
      </c>
      <c r="G5381" s="533" t="s">
        <v>2722</v>
      </c>
      <c r="H5381" s="533">
        <v>1264</v>
      </c>
      <c r="I5381" s="533" t="str">
        <f t="shared" ref="I5381:J5381" si="5105">I5379</f>
        <v>Signal Processing and Central Equipment:</v>
      </c>
      <c r="J5381" s="533" t="str">
        <f t="shared" si="5105"/>
        <v>Signal Processing and Central Equipment:</v>
      </c>
      <c r="K5381" s="242" t="s">
        <v>48</v>
      </c>
      <c r="L5381" s="242" t="s">
        <v>1012</v>
      </c>
      <c r="M5381" s="256">
        <v>1</v>
      </c>
      <c r="N5381" s="506" t="s">
        <v>39</v>
      </c>
      <c r="O5381" s="507"/>
      <c r="P5381" s="182"/>
      <c r="Q5381" s="25">
        <f t="shared" ref="Q5381:Q5383" si="5106">O5381</f>
        <v>0</v>
      </c>
      <c r="R5381" s="729">
        <f t="shared" ref="R5381:R5383" si="5107">P5381</f>
        <v>0</v>
      </c>
    </row>
    <row r="5382" spans="1:18" ht="15.75">
      <c r="A5382" s="533" t="s">
        <v>2784</v>
      </c>
      <c r="B5382" s="533">
        <v>27</v>
      </c>
      <c r="C5382" s="533" t="s">
        <v>998</v>
      </c>
      <c r="D5382" s="572" t="s">
        <v>2749</v>
      </c>
      <c r="E5382" s="571" t="str">
        <f t="shared" si="5090"/>
        <v>INTEGRATED AUDIOVISUAL SYSTEMS AND EQUIPMENT - FOR AUDITORIUM</v>
      </c>
      <c r="F5382" s="533" t="s">
        <v>1835</v>
      </c>
      <c r="G5382" s="533" t="s">
        <v>2722</v>
      </c>
      <c r="H5382" s="533">
        <v>1265</v>
      </c>
      <c r="I5382" s="533" t="str">
        <f t="shared" ref="I5382:J5382" si="5108">I5380</f>
        <v>Miscellaneous Components:</v>
      </c>
      <c r="J5382" s="533" t="str">
        <f t="shared" si="5108"/>
        <v>Miscellaneous Components:</v>
      </c>
      <c r="K5382" s="242" t="s">
        <v>50</v>
      </c>
      <c r="L5382" s="242" t="s">
        <v>1013</v>
      </c>
      <c r="M5382" s="256">
        <v>1</v>
      </c>
      <c r="N5382" s="506" t="s">
        <v>39</v>
      </c>
      <c r="O5382" s="507"/>
      <c r="P5382" s="182"/>
      <c r="Q5382" s="25">
        <f t="shared" si="5106"/>
        <v>0</v>
      </c>
      <c r="R5382" s="729">
        <f t="shared" si="5107"/>
        <v>0</v>
      </c>
    </row>
    <row r="5383" spans="1:18" ht="15.75">
      <c r="A5383" s="533" t="s">
        <v>2784</v>
      </c>
      <c r="B5383" s="533">
        <v>27</v>
      </c>
      <c r="C5383" s="533" t="s">
        <v>998</v>
      </c>
      <c r="D5383" s="572" t="s">
        <v>2749</v>
      </c>
      <c r="E5383" s="571" t="str">
        <f t="shared" si="5090"/>
        <v>INTEGRATED AUDIOVISUAL SYSTEMS AND EQUIPMENT - FOR AUDITORIUM</v>
      </c>
      <c r="F5383" s="533" t="s">
        <v>1835</v>
      </c>
      <c r="G5383" s="533" t="s">
        <v>2722</v>
      </c>
      <c r="H5383" s="533">
        <v>1266</v>
      </c>
      <c r="I5383" s="533" t="str">
        <f t="shared" ref="I5383:J5383" si="5109">I5381</f>
        <v>Signal Processing and Central Equipment:</v>
      </c>
      <c r="J5383" s="533" t="str">
        <f t="shared" si="5109"/>
        <v>Signal Processing and Central Equipment:</v>
      </c>
      <c r="K5383" s="242" t="s">
        <v>76</v>
      </c>
      <c r="L5383" s="242" t="s">
        <v>1169</v>
      </c>
      <c r="M5383" s="256">
        <v>1</v>
      </c>
      <c r="N5383" s="506" t="s">
        <v>39</v>
      </c>
      <c r="O5383" s="507"/>
      <c r="P5383" s="184"/>
      <c r="Q5383" s="25">
        <f t="shared" si="5106"/>
        <v>0</v>
      </c>
      <c r="R5383" s="729">
        <f t="shared" si="5107"/>
        <v>0</v>
      </c>
    </row>
    <row r="5384" spans="1:18" ht="15.75">
      <c r="A5384" s="533" t="s">
        <v>2784</v>
      </c>
      <c r="B5384" s="533">
        <v>27</v>
      </c>
      <c r="C5384" s="533" t="s">
        <v>998</v>
      </c>
      <c r="D5384" s="572" t="s">
        <v>2749</v>
      </c>
      <c r="E5384" s="571" t="str">
        <f t="shared" si="5090"/>
        <v>INTEGRATED AUDIOVISUAL SYSTEMS AND EQUIPMENT - FOR AUDITORIUM</v>
      </c>
      <c r="F5384" s="533" t="s">
        <v>1835</v>
      </c>
      <c r="G5384" s="533" t="s">
        <v>2725</v>
      </c>
      <c r="H5384" s="533">
        <v>1267</v>
      </c>
      <c r="I5384" s="533" t="str">
        <f>L5384</f>
        <v>A/V Equipment Racks/ Cabinets</v>
      </c>
      <c r="J5384" s="533" t="str">
        <f>L5384</f>
        <v>A/V Equipment Racks/ Cabinets</v>
      </c>
      <c r="K5384" s="242"/>
      <c r="L5384" s="242" t="s">
        <v>1170</v>
      </c>
      <c r="M5384" s="672"/>
      <c r="N5384" s="509"/>
      <c r="O5384" s="509"/>
      <c r="P5384" s="392"/>
      <c r="Q5384" s="392"/>
    </row>
    <row r="5385" spans="1:18" ht="15.75">
      <c r="A5385" s="533" t="s">
        <v>2784</v>
      </c>
      <c r="B5385" s="533">
        <v>27</v>
      </c>
      <c r="C5385" s="533" t="s">
        <v>998</v>
      </c>
      <c r="D5385" s="572" t="s">
        <v>2749</v>
      </c>
      <c r="E5385" s="571" t="str">
        <f t="shared" si="5090"/>
        <v>INTEGRATED AUDIOVISUAL SYSTEMS AND EQUIPMENT - FOR AUDITORIUM</v>
      </c>
      <c r="F5385" s="533" t="s">
        <v>1835</v>
      </c>
      <c r="G5385" s="533" t="s">
        <v>2722</v>
      </c>
      <c r="H5385" s="533">
        <v>1268</v>
      </c>
      <c r="I5385" s="533" t="str">
        <f>I5383</f>
        <v>Signal Processing and Central Equipment:</v>
      </c>
      <c r="J5385" s="533" t="str">
        <f>J5383</f>
        <v>Signal Processing and Central Equipment:</v>
      </c>
      <c r="K5385" s="242" t="s">
        <v>77</v>
      </c>
      <c r="L5385" s="242" t="s">
        <v>1171</v>
      </c>
      <c r="M5385" s="256">
        <v>1</v>
      </c>
      <c r="N5385" s="506" t="s">
        <v>39</v>
      </c>
      <c r="O5385" s="507"/>
      <c r="P5385" s="182"/>
      <c r="Q5385" s="25">
        <f>O5385</f>
        <v>0</v>
      </c>
      <c r="R5385" s="729">
        <f>P5385</f>
        <v>0</v>
      </c>
    </row>
    <row r="5386" spans="1:18" ht="15.75">
      <c r="A5386" s="533" t="s">
        <v>2784</v>
      </c>
      <c r="B5386" s="533">
        <v>27</v>
      </c>
      <c r="C5386" s="533" t="s">
        <v>998</v>
      </c>
      <c r="D5386" s="572" t="s">
        <v>2750</v>
      </c>
      <c r="E5386" s="571" t="s">
        <v>1298</v>
      </c>
      <c r="F5386" s="533" t="s">
        <v>1835</v>
      </c>
      <c r="G5386" s="533" t="s">
        <v>2725</v>
      </c>
      <c r="H5386" s="533">
        <v>1269</v>
      </c>
      <c r="I5386" s="533" t="str">
        <f t="shared" ref="I5386:I5388" si="5110">L5386</f>
        <v>275118 - PUBLIC ADDRESS / VOICE ALARM (PA/VA) SYSTEM</v>
      </c>
      <c r="J5386" s="533" t="str">
        <f t="shared" ref="J5386:J5388" si="5111">L5386</f>
        <v>275118 - PUBLIC ADDRESS / VOICE ALARM (PA/VA) SYSTEM</v>
      </c>
      <c r="K5386" s="190"/>
      <c r="L5386" s="190" t="s">
        <v>1172</v>
      </c>
      <c r="M5386" s="664"/>
      <c r="N5386" s="182"/>
      <c r="O5386" s="501">
        <v>0</v>
      </c>
      <c r="P5386" s="182"/>
      <c r="Q5386" s="184"/>
    </row>
    <row r="5387" spans="1:18" ht="15.75">
      <c r="A5387" s="533" t="s">
        <v>2784</v>
      </c>
      <c r="B5387" s="533">
        <v>27</v>
      </c>
      <c r="C5387" s="533" t="s">
        <v>998</v>
      </c>
      <c r="D5387" s="572" t="s">
        <v>2750</v>
      </c>
      <c r="E5387" s="571" t="str">
        <f t="shared" ref="E5387:E5395" si="5112">E5386</f>
        <v xml:space="preserve"> PUBLIC ADDRESS / VOICE ALARM (PA/VA) SYSTEM</v>
      </c>
      <c r="F5387" s="533" t="s">
        <v>1835</v>
      </c>
      <c r="G5387" s="533" t="s">
        <v>2725</v>
      </c>
      <c r="H5387" s="533">
        <v>1270</v>
      </c>
      <c r="I5387" s="533" t="str">
        <f t="shared" si="5110"/>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J5387" s="533" t="str">
        <f t="shared" si="5111"/>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K5387" s="190"/>
      <c r="L5387" s="190" t="s">
        <v>1173</v>
      </c>
      <c r="M5387" s="670"/>
      <c r="N5387" s="182"/>
      <c r="O5387" s="501">
        <v>0</v>
      </c>
      <c r="P5387" s="182"/>
      <c r="Q5387" s="184"/>
    </row>
    <row r="5388" spans="1:18" ht="15.75">
      <c r="A5388" s="533" t="s">
        <v>2784</v>
      </c>
      <c r="B5388" s="533">
        <v>27</v>
      </c>
      <c r="C5388" s="533" t="s">
        <v>998</v>
      </c>
      <c r="D5388" s="572" t="s">
        <v>2750</v>
      </c>
      <c r="E5388" s="571" t="str">
        <f t="shared" si="5112"/>
        <v xml:space="preserve"> PUBLIC ADDRESS / VOICE ALARM (PA/VA) SYSTEM</v>
      </c>
      <c r="F5388" s="533" t="s">
        <v>1835</v>
      </c>
      <c r="G5388" s="533" t="s">
        <v>2725</v>
      </c>
      <c r="H5388" s="533">
        <v>1271</v>
      </c>
      <c r="I5388" s="533" t="str">
        <f t="shared" si="5110"/>
        <v>Central (Headend) System Components;</v>
      </c>
      <c r="J5388" s="533" t="str">
        <f t="shared" si="5111"/>
        <v>Central (Headend) System Components;</v>
      </c>
      <c r="K5388" s="190"/>
      <c r="L5388" s="190" t="s">
        <v>1174</v>
      </c>
      <c r="M5388" s="675"/>
      <c r="N5388" s="182"/>
      <c r="O5388" s="501">
        <v>0</v>
      </c>
      <c r="P5388" s="182"/>
      <c r="Q5388" s="184"/>
    </row>
    <row r="5389" spans="1:18" ht="15.75">
      <c r="A5389" s="533" t="s">
        <v>2784</v>
      </c>
      <c r="B5389" s="533">
        <v>27</v>
      </c>
      <c r="C5389" s="533" t="s">
        <v>998</v>
      </c>
      <c r="D5389" s="572" t="s">
        <v>2750</v>
      </c>
      <c r="E5389" s="571" t="str">
        <f t="shared" si="5112"/>
        <v xml:space="preserve"> PUBLIC ADDRESS / VOICE ALARM (PA/VA) SYSTEM</v>
      </c>
      <c r="F5389" s="533" t="s">
        <v>1835</v>
      </c>
      <c r="G5389" s="533" t="s">
        <v>2722</v>
      </c>
      <c r="H5389" s="533">
        <v>1272</v>
      </c>
      <c r="I5389" s="533" t="str">
        <f>I5387</f>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J5389" s="533" t="str">
        <f>J5387</f>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K5389" s="676" t="s">
        <v>13</v>
      </c>
      <c r="L5389" s="676" t="s">
        <v>1175</v>
      </c>
      <c r="M5389" s="180">
        <v>1</v>
      </c>
      <c r="N5389" s="182" t="s">
        <v>2</v>
      </c>
      <c r="O5389" s="501">
        <v>7813</v>
      </c>
      <c r="P5389" s="182">
        <v>7813</v>
      </c>
      <c r="Q5389" s="25">
        <f>O5389</f>
        <v>7813</v>
      </c>
      <c r="R5389" s="729">
        <f>P5389</f>
        <v>7813</v>
      </c>
    </row>
    <row r="5390" spans="1:18" ht="16.5" thickBot="1">
      <c r="A5390" s="533" t="s">
        <v>2784</v>
      </c>
      <c r="B5390" s="533">
        <v>27</v>
      </c>
      <c r="C5390" s="533" t="s">
        <v>998</v>
      </c>
      <c r="D5390" s="572" t="s">
        <v>2750</v>
      </c>
      <c r="E5390" s="571" t="str">
        <f t="shared" si="5112"/>
        <v xml:space="preserve"> PUBLIC ADDRESS / VOICE ALARM (PA/VA) SYSTEM</v>
      </c>
      <c r="F5390" s="533" t="s">
        <v>1835</v>
      </c>
      <c r="G5390" s="533" t="s">
        <v>2725</v>
      </c>
      <c r="H5390" s="533">
        <v>1273</v>
      </c>
      <c r="I5390" s="533" t="str">
        <f>L5390</f>
        <v>System Peripheral Devices;</v>
      </c>
      <c r="J5390" s="533" t="str">
        <f>L5390</f>
        <v>System Peripheral Devices;</v>
      </c>
      <c r="K5390" s="676"/>
      <c r="L5390" s="676" t="s">
        <v>1176</v>
      </c>
      <c r="M5390" s="646"/>
      <c r="N5390" s="182"/>
      <c r="O5390" s="501">
        <v>0</v>
      </c>
      <c r="P5390" s="182"/>
      <c r="Q5390" s="184"/>
    </row>
    <row r="5391" spans="1:18" ht="15.75">
      <c r="A5391" s="533" t="s">
        <v>2784</v>
      </c>
      <c r="B5391" s="533">
        <v>27</v>
      </c>
      <c r="C5391" s="533" t="s">
        <v>998</v>
      </c>
      <c r="D5391" s="572" t="s">
        <v>2750</v>
      </c>
      <c r="E5391" s="571" t="str">
        <f t="shared" si="5112"/>
        <v xml:space="preserve"> PUBLIC ADDRESS / VOICE ALARM (PA/VA) SYSTEM</v>
      </c>
      <c r="F5391" s="533" t="s">
        <v>1835</v>
      </c>
      <c r="G5391" s="533" t="s">
        <v>2722</v>
      </c>
      <c r="H5391" s="533">
        <v>1274</v>
      </c>
      <c r="I5391" s="533" t="str">
        <f t="shared" ref="I5391:J5391" si="5113">I5389</f>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J5391" s="533" t="str">
        <f t="shared" si="5113"/>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K5391" s="676" t="s">
        <v>15</v>
      </c>
      <c r="L5391" s="676" t="s">
        <v>1177</v>
      </c>
      <c r="M5391" s="188">
        <v>1</v>
      </c>
      <c r="N5391" s="502" t="s">
        <v>39</v>
      </c>
      <c r="O5391" s="501">
        <v>1250</v>
      </c>
      <c r="P5391" s="182">
        <v>1250</v>
      </c>
      <c r="Q5391" s="25">
        <f t="shared" ref="Q5391:Q5393" si="5114">O5391</f>
        <v>1250</v>
      </c>
      <c r="R5391" s="729">
        <f t="shared" ref="R5391:R5393" si="5115">P5391</f>
        <v>1250</v>
      </c>
    </row>
    <row r="5392" spans="1:18" ht="16.5" thickBot="1">
      <c r="A5392" s="533" t="s">
        <v>2784</v>
      </c>
      <c r="B5392" s="533">
        <v>27</v>
      </c>
      <c r="C5392" s="533" t="s">
        <v>998</v>
      </c>
      <c r="D5392" s="572" t="s">
        <v>2750</v>
      </c>
      <c r="E5392" s="571" t="str">
        <f t="shared" si="5112"/>
        <v xml:space="preserve"> PUBLIC ADDRESS / VOICE ALARM (PA/VA) SYSTEM</v>
      </c>
      <c r="F5392" s="533" t="s">
        <v>1835</v>
      </c>
      <c r="G5392" s="533" t="s">
        <v>2722</v>
      </c>
      <c r="H5392" s="533">
        <v>1275</v>
      </c>
      <c r="I5392" s="533" t="str">
        <f t="shared" ref="I5392:J5392" si="5116">I5390</f>
        <v>System Peripheral Devices;</v>
      </c>
      <c r="J5392" s="533" t="str">
        <f t="shared" si="5116"/>
        <v>System Peripheral Devices;</v>
      </c>
      <c r="K5392" s="676" t="s">
        <v>17</v>
      </c>
      <c r="L5392" s="676" t="s">
        <v>1014</v>
      </c>
      <c r="M5392" s="188">
        <v>90</v>
      </c>
      <c r="N5392" s="503" t="s">
        <v>39</v>
      </c>
      <c r="O5392" s="501">
        <v>235</v>
      </c>
      <c r="P5392" s="182">
        <v>21150</v>
      </c>
      <c r="Q5392" s="25">
        <f t="shared" si="5114"/>
        <v>235</v>
      </c>
      <c r="R5392" s="729">
        <f t="shared" si="5115"/>
        <v>21150</v>
      </c>
    </row>
    <row r="5393" spans="1:18" ht="15.75">
      <c r="A5393" s="533" t="s">
        <v>2784</v>
      </c>
      <c r="B5393" s="533">
        <v>27</v>
      </c>
      <c r="C5393" s="533" t="s">
        <v>998</v>
      </c>
      <c r="D5393" s="572" t="s">
        <v>2750</v>
      </c>
      <c r="E5393" s="571" t="str">
        <f t="shared" si="5112"/>
        <v xml:space="preserve"> PUBLIC ADDRESS / VOICE ALARM (PA/VA) SYSTEM</v>
      </c>
      <c r="F5393" s="533" t="s">
        <v>1835</v>
      </c>
      <c r="G5393" s="533" t="s">
        <v>2722</v>
      </c>
      <c r="H5393" s="533">
        <v>1276</v>
      </c>
      <c r="I5393" s="533" t="str">
        <f t="shared" ref="I5393:J5393" si="5117">I5391</f>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J5393" s="533" t="str">
        <f t="shared" si="5117"/>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K5393" s="676" t="s">
        <v>19</v>
      </c>
      <c r="L5393" s="676" t="s">
        <v>1178</v>
      </c>
      <c r="M5393" s="665">
        <v>1</v>
      </c>
      <c r="N5393" s="182" t="s">
        <v>39</v>
      </c>
      <c r="O5393" s="501">
        <v>782</v>
      </c>
      <c r="P5393" s="182">
        <v>782</v>
      </c>
      <c r="Q5393" s="25">
        <f t="shared" si="5114"/>
        <v>782</v>
      </c>
      <c r="R5393" s="729">
        <f t="shared" si="5115"/>
        <v>782</v>
      </c>
    </row>
    <row r="5394" spans="1:18" ht="15.75">
      <c r="A5394" s="533" t="s">
        <v>2784</v>
      </c>
      <c r="B5394" s="533">
        <v>27</v>
      </c>
      <c r="C5394" s="533" t="s">
        <v>998</v>
      </c>
      <c r="D5394" s="572" t="s">
        <v>2750</v>
      </c>
      <c r="E5394" s="571" t="str">
        <f t="shared" si="5112"/>
        <v xml:space="preserve"> PUBLIC ADDRESS / VOICE ALARM (PA/VA) SYSTEM</v>
      </c>
      <c r="F5394" s="533" t="s">
        <v>1835</v>
      </c>
      <c r="G5394" s="533" t="s">
        <v>2725</v>
      </c>
      <c r="H5394" s="533">
        <v>1277</v>
      </c>
      <c r="I5394" s="533" t="str">
        <f>L5394</f>
        <v>A/V Equipment Racks/ Cabinets</v>
      </c>
      <c r="J5394" s="533" t="str">
        <f>L5394</f>
        <v>A/V Equipment Racks/ Cabinets</v>
      </c>
      <c r="K5394" s="189"/>
      <c r="L5394" s="189" t="s">
        <v>1170</v>
      </c>
      <c r="M5394" s="664"/>
      <c r="N5394" s="504"/>
      <c r="O5394" s="504">
        <v>0</v>
      </c>
      <c r="P5394" s="392"/>
      <c r="Q5394" s="392"/>
    </row>
    <row r="5395" spans="1:18" ht="15.75">
      <c r="A5395" s="533" t="s">
        <v>2784</v>
      </c>
      <c r="B5395" s="533">
        <v>27</v>
      </c>
      <c r="C5395" s="533" t="s">
        <v>998</v>
      </c>
      <c r="D5395" s="572" t="s">
        <v>2750</v>
      </c>
      <c r="E5395" s="571" t="str">
        <f t="shared" si="5112"/>
        <v xml:space="preserve"> PUBLIC ADDRESS / VOICE ALARM (PA/VA) SYSTEM</v>
      </c>
      <c r="F5395" s="533" t="s">
        <v>1835</v>
      </c>
      <c r="G5395" s="533" t="s">
        <v>2722</v>
      </c>
      <c r="H5395" s="533">
        <v>1278</v>
      </c>
      <c r="I5395" s="533" t="str">
        <f>I5393</f>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J5395" s="533" t="str">
        <f>J5393</f>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K5395" s="189" t="s">
        <v>20</v>
      </c>
      <c r="L5395" s="189" t="s">
        <v>1179</v>
      </c>
      <c r="M5395" s="185">
        <v>1</v>
      </c>
      <c r="N5395" s="182" t="s">
        <v>39</v>
      </c>
      <c r="O5395" s="501">
        <v>4688</v>
      </c>
      <c r="P5395" s="182">
        <v>4688</v>
      </c>
      <c r="Q5395" s="25">
        <f>O5395</f>
        <v>4688</v>
      </c>
      <c r="R5395" s="729">
        <f>P5395</f>
        <v>4688</v>
      </c>
    </row>
    <row r="5396" spans="1:18" ht="15.75">
      <c r="A5396" s="533" t="s">
        <v>2784</v>
      </c>
      <c r="B5396" s="533">
        <v>27</v>
      </c>
      <c r="C5396" s="533" t="s">
        <v>998</v>
      </c>
      <c r="D5396" s="572" t="s">
        <v>1309</v>
      </c>
      <c r="E5396" s="571" t="s">
        <v>1313</v>
      </c>
      <c r="F5396" s="533" t="str">
        <f t="shared" ref="F5396:F5402" si="5118">VLOOKUP(D:D,trade,3,FALSE)</f>
        <v>EL</v>
      </c>
      <c r="G5396" s="533" t="s">
        <v>2725</v>
      </c>
      <c r="H5396" s="533">
        <v>1279</v>
      </c>
      <c r="I5396" s="533" t="str">
        <f t="shared" ref="I5396:I5397" si="5119">L5396</f>
        <v>275223- NURSE CALL-CODE BLUE SYSTEMS</v>
      </c>
      <c r="J5396" s="533" t="str">
        <f t="shared" ref="J5396:J5397" si="5120">L5396</f>
        <v>275223- NURSE CALL-CODE BLUE SYSTEMS</v>
      </c>
      <c r="K5396" s="189"/>
      <c r="L5396" s="189" t="s">
        <v>1015</v>
      </c>
      <c r="M5396" s="664"/>
      <c r="N5396" s="393"/>
      <c r="O5396" s="510">
        <v>0</v>
      </c>
      <c r="P5396" s="393"/>
      <c r="Q5396" s="184"/>
    </row>
    <row r="5397" spans="1:18" ht="15.75">
      <c r="A5397" s="533" t="s">
        <v>2784</v>
      </c>
      <c r="B5397" s="533">
        <v>27</v>
      </c>
      <c r="C5397" s="533" t="s">
        <v>998</v>
      </c>
      <c r="D5397" s="572" t="s">
        <v>1309</v>
      </c>
      <c r="E5397" s="571" t="str">
        <f t="shared" ref="E5397:E5402" si="5121">E5396</f>
        <v>NURSE CALL-CODE BLUE SYSTEMS</v>
      </c>
      <c r="F5397" s="533" t="str">
        <f t="shared" si="5118"/>
        <v>EL</v>
      </c>
      <c r="G5397" s="533" t="s">
        <v>2725</v>
      </c>
      <c r="H5397" s="533">
        <v>1280</v>
      </c>
      <c r="I5397" s="533" t="str">
        <f t="shared" si="5119"/>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J5397" s="533" t="str">
        <f t="shared" si="5120"/>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K5397" s="189"/>
      <c r="L5397" s="189" t="s">
        <v>1180</v>
      </c>
      <c r="M5397" s="670"/>
      <c r="N5397" s="393"/>
      <c r="O5397" s="510">
        <v>0</v>
      </c>
      <c r="P5397" s="182"/>
      <c r="Q5397" s="184"/>
    </row>
    <row r="5398" spans="1:18" ht="15.75">
      <c r="A5398" s="533" t="s">
        <v>2784</v>
      </c>
      <c r="B5398" s="533">
        <v>27</v>
      </c>
      <c r="C5398" s="533" t="s">
        <v>998</v>
      </c>
      <c r="D5398" s="572" t="s">
        <v>1309</v>
      </c>
      <c r="E5398" s="571" t="str">
        <f t="shared" si="5121"/>
        <v>NURSE CALL-CODE BLUE SYSTEMS</v>
      </c>
      <c r="F5398" s="533" t="str">
        <f t="shared" si="5118"/>
        <v>EL</v>
      </c>
      <c r="G5398" s="533" t="s">
        <v>2722</v>
      </c>
      <c r="H5398" s="533">
        <v>1281</v>
      </c>
      <c r="I5398" s="533" t="str">
        <f t="shared" ref="I5398:J5398" si="5122">I5396</f>
        <v>275223- NURSE CALL-CODE BLUE SYSTEMS</v>
      </c>
      <c r="J5398" s="533" t="str">
        <f t="shared" si="5122"/>
        <v>275223- NURSE CALL-CODE BLUE SYSTEMS</v>
      </c>
      <c r="K5398" s="189" t="s">
        <v>13</v>
      </c>
      <c r="L5398" s="189" t="s">
        <v>1114</v>
      </c>
      <c r="M5398" s="665">
        <v>1</v>
      </c>
      <c r="N5398" s="393" t="s">
        <v>39</v>
      </c>
      <c r="O5398" s="510">
        <v>2344</v>
      </c>
      <c r="P5398" s="184">
        <v>2344</v>
      </c>
      <c r="Q5398" s="25">
        <f t="shared" ref="Q5398:Q5401" si="5123">O5398</f>
        <v>2344</v>
      </c>
      <c r="R5398" s="729">
        <f t="shared" ref="R5398:R5401" si="5124">P5398</f>
        <v>2344</v>
      </c>
    </row>
    <row r="5399" spans="1:18" ht="15.75">
      <c r="A5399" s="533" t="s">
        <v>2784</v>
      </c>
      <c r="B5399" s="533">
        <v>27</v>
      </c>
      <c r="C5399" s="533" t="s">
        <v>998</v>
      </c>
      <c r="D5399" s="572" t="s">
        <v>1309</v>
      </c>
      <c r="E5399" s="571" t="str">
        <f t="shared" si="5121"/>
        <v>NURSE CALL-CODE BLUE SYSTEMS</v>
      </c>
      <c r="F5399" s="533" t="str">
        <f t="shared" si="5118"/>
        <v>EL</v>
      </c>
      <c r="G5399" s="533" t="s">
        <v>2722</v>
      </c>
      <c r="H5399" s="533">
        <v>1282</v>
      </c>
      <c r="I5399" s="533" t="str">
        <f t="shared" ref="I5399:J5399" si="5125">I5397</f>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J5399" s="533" t="str">
        <f t="shared" si="5125"/>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K5399" s="189" t="s">
        <v>15</v>
      </c>
      <c r="L5399" s="189" t="s">
        <v>1115</v>
      </c>
      <c r="M5399" s="678">
        <v>6</v>
      </c>
      <c r="N5399" s="680" t="s">
        <v>39</v>
      </c>
      <c r="O5399" s="681">
        <v>1875</v>
      </c>
      <c r="P5399" s="182">
        <v>11250</v>
      </c>
      <c r="Q5399" s="25">
        <f t="shared" si="5123"/>
        <v>1875</v>
      </c>
      <c r="R5399" s="729">
        <f t="shared" si="5124"/>
        <v>11250</v>
      </c>
    </row>
    <row r="5400" spans="1:18" ht="15.75">
      <c r="A5400" s="533" t="s">
        <v>2784</v>
      </c>
      <c r="B5400" s="533">
        <v>27</v>
      </c>
      <c r="C5400" s="533" t="s">
        <v>998</v>
      </c>
      <c r="D5400" s="572" t="s">
        <v>1309</v>
      </c>
      <c r="E5400" s="571" t="str">
        <f t="shared" si="5121"/>
        <v>NURSE CALL-CODE BLUE SYSTEMS</v>
      </c>
      <c r="F5400" s="533" t="str">
        <f t="shared" si="5118"/>
        <v>EL</v>
      </c>
      <c r="G5400" s="533" t="s">
        <v>2722</v>
      </c>
      <c r="H5400" s="533">
        <v>1283</v>
      </c>
      <c r="I5400" s="533" t="str">
        <f t="shared" ref="I5400:J5400" si="5126">I5398</f>
        <v>275223- NURSE CALL-CODE BLUE SYSTEMS</v>
      </c>
      <c r="J5400" s="533" t="str">
        <f t="shared" si="5126"/>
        <v>275223- NURSE CALL-CODE BLUE SYSTEMS</v>
      </c>
      <c r="K5400" s="189" t="s">
        <v>17</v>
      </c>
      <c r="L5400" s="189" t="s">
        <v>1116</v>
      </c>
      <c r="M5400" s="678">
        <v>1</v>
      </c>
      <c r="N5400" s="680" t="s">
        <v>39</v>
      </c>
      <c r="O5400" s="681">
        <v>1719</v>
      </c>
      <c r="P5400" s="182">
        <v>1719</v>
      </c>
      <c r="Q5400" s="25">
        <f t="shared" si="5123"/>
        <v>1719</v>
      </c>
      <c r="R5400" s="729">
        <f t="shared" si="5124"/>
        <v>1719</v>
      </c>
    </row>
    <row r="5401" spans="1:18" ht="15.75">
      <c r="A5401" s="533" t="s">
        <v>2784</v>
      </c>
      <c r="B5401" s="533">
        <v>27</v>
      </c>
      <c r="C5401" s="533" t="s">
        <v>998</v>
      </c>
      <c r="D5401" s="572" t="s">
        <v>1309</v>
      </c>
      <c r="E5401" s="571" t="str">
        <f t="shared" si="5121"/>
        <v>NURSE CALL-CODE BLUE SYSTEMS</v>
      </c>
      <c r="F5401" s="533" t="str">
        <f t="shared" si="5118"/>
        <v>EL</v>
      </c>
      <c r="G5401" s="533" t="s">
        <v>2722</v>
      </c>
      <c r="H5401" s="533">
        <v>1284</v>
      </c>
      <c r="I5401" s="533" t="str">
        <f t="shared" ref="I5401:J5401" si="5127">I5399</f>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J5401" s="533" t="str">
        <f t="shared" si="5127"/>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K5401" s="189" t="s">
        <v>19</v>
      </c>
      <c r="L5401" s="189" t="s">
        <v>1117</v>
      </c>
      <c r="M5401" s="678">
        <v>1</v>
      </c>
      <c r="N5401" s="680" t="s">
        <v>39</v>
      </c>
      <c r="O5401" s="681">
        <v>1719</v>
      </c>
      <c r="P5401" s="182">
        <v>1719</v>
      </c>
      <c r="Q5401" s="25">
        <f t="shared" si="5123"/>
        <v>1719</v>
      </c>
      <c r="R5401" s="729">
        <f t="shared" si="5124"/>
        <v>1719</v>
      </c>
    </row>
    <row r="5402" spans="1:18" ht="15.75">
      <c r="A5402" s="533" t="s">
        <v>2784</v>
      </c>
      <c r="B5402" s="533">
        <v>27</v>
      </c>
      <c r="C5402" s="533" t="s">
        <v>998</v>
      </c>
      <c r="D5402" s="572" t="s">
        <v>1309</v>
      </c>
      <c r="E5402" s="571" t="str">
        <f t="shared" si="5121"/>
        <v>NURSE CALL-CODE BLUE SYSTEMS</v>
      </c>
      <c r="F5402" s="533" t="str">
        <f t="shared" si="5118"/>
        <v>EL</v>
      </c>
      <c r="G5402" s="533" t="s">
        <v>2725</v>
      </c>
      <c r="H5402" s="533">
        <v>1285</v>
      </c>
      <c r="I5402" s="533" t="str">
        <f t="shared" ref="I5402:J5402" si="5128">I5400</f>
        <v>275223- NURSE CALL-CODE BLUE SYSTEMS</v>
      </c>
      <c r="J5402" s="533" t="str">
        <f t="shared" si="5128"/>
        <v>275223- NURSE CALL-CODE BLUE SYSTEMS</v>
      </c>
      <c r="K5402" s="104" t="s">
        <v>1016</v>
      </c>
      <c r="L5402" s="104"/>
      <c r="M5402" s="106"/>
      <c r="N5402" s="155"/>
      <c r="O5402" s="302" t="s">
        <v>8</v>
      </c>
      <c r="P5402" s="155">
        <f>SUM(P5328:P5401)</f>
        <v>83157</v>
      </c>
      <c r="Q5402" s="367"/>
    </row>
    <row r="5403" spans="1:18" ht="16.5" thickBot="1">
      <c r="A5403" s="533" t="s">
        <v>2784</v>
      </c>
      <c r="B5403" s="533">
        <v>27</v>
      </c>
      <c r="C5403" s="533" t="s">
        <v>998</v>
      </c>
      <c r="D5403" s="10" t="s">
        <v>22</v>
      </c>
      <c r="E5403" s="10" t="s">
        <v>22</v>
      </c>
      <c r="G5403" s="533" t="s">
        <v>2724</v>
      </c>
      <c r="H5403" s="533">
        <v>1286</v>
      </c>
      <c r="I5403" s="533" t="str">
        <f t="shared" ref="I5403:J5403" si="5129">I5401</f>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J5403" s="533" t="str">
        <f t="shared" si="5129"/>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K5403" s="106" t="s">
        <v>22</v>
      </c>
      <c r="L5403" s="106"/>
      <c r="M5403" s="106"/>
      <c r="N5403" s="522"/>
      <c r="O5403" s="138"/>
      <c r="P5403" s="522"/>
      <c r="Q5403" s="523"/>
    </row>
    <row r="5404" spans="1:18" ht="16.5" thickTop="1">
      <c r="A5404" s="533" t="s">
        <v>2784</v>
      </c>
      <c r="B5404" s="533">
        <v>28</v>
      </c>
      <c r="C5404" s="533" t="s">
        <v>1018</v>
      </c>
      <c r="D5404" s="572" t="s">
        <v>2468</v>
      </c>
      <c r="E5404" s="571" t="s">
        <v>1299</v>
      </c>
      <c r="F5404" s="533" t="str">
        <f t="shared" ref="F5404:F5429" si="5130">VLOOKUP(D:D,trade,3,FALSE)</f>
        <v>EL</v>
      </c>
      <c r="G5404" s="533" t="s">
        <v>2725</v>
      </c>
      <c r="H5404" s="533">
        <v>1287</v>
      </c>
      <c r="I5404" s="533" t="str">
        <f t="shared" ref="I5404:J5404" si="5131">I5402</f>
        <v>275223- NURSE CALL-CODE BLUE SYSTEMS</v>
      </c>
      <c r="J5404" s="533" t="str">
        <f t="shared" si="5131"/>
        <v>275223- NURSE CALL-CODE BLUE SYSTEMS</v>
      </c>
      <c r="K5404" s="342" t="s">
        <v>1017</v>
      </c>
      <c r="L5404" s="139"/>
      <c r="M5404" s="139"/>
      <c r="N5404" s="139"/>
      <c r="O5404" s="139"/>
      <c r="P5404" s="139"/>
      <c r="Q5404" s="139"/>
    </row>
    <row r="5405" spans="1:18" ht="15.75">
      <c r="A5405" s="533" t="s">
        <v>2784</v>
      </c>
      <c r="B5405" s="533">
        <v>28</v>
      </c>
      <c r="C5405" s="533" t="s">
        <v>1018</v>
      </c>
      <c r="D5405" s="572" t="s">
        <v>2468</v>
      </c>
      <c r="E5405" s="571" t="s">
        <v>1299</v>
      </c>
      <c r="F5405" s="533" t="str">
        <f t="shared" si="5130"/>
        <v>EL</v>
      </c>
      <c r="G5405" s="533" t="s">
        <v>2725</v>
      </c>
      <c r="H5405" s="533">
        <v>1288</v>
      </c>
      <c r="I5405" s="533" t="str">
        <f t="shared" ref="I5405:J5405" si="5132">I5403</f>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J5405" s="533" t="str">
        <f t="shared" si="5132"/>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K5405" s="342" t="s">
        <v>1018</v>
      </c>
      <c r="L5405" s="139"/>
      <c r="M5405" s="139"/>
      <c r="N5405" s="139"/>
      <c r="O5405" s="139"/>
      <c r="P5405" s="139"/>
      <c r="Q5405" s="139"/>
    </row>
    <row r="5406" spans="1:18" ht="15.75">
      <c r="A5406" s="533" t="s">
        <v>2784</v>
      </c>
      <c r="B5406" s="533">
        <v>28</v>
      </c>
      <c r="C5406" s="533" t="s">
        <v>1018</v>
      </c>
      <c r="D5406" s="572" t="s">
        <v>2468</v>
      </c>
      <c r="E5406" s="571" t="s">
        <v>1299</v>
      </c>
      <c r="F5406" s="533" t="str">
        <f t="shared" si="5130"/>
        <v>EL</v>
      </c>
      <c r="G5406" s="533" t="s">
        <v>2725</v>
      </c>
      <c r="H5406" s="533">
        <v>1289</v>
      </c>
      <c r="I5406" s="533" t="str">
        <f t="shared" ref="I5406:J5406" si="5133">I5404</f>
        <v>275223- NURSE CALL-CODE BLUE SYSTEMS</v>
      </c>
      <c r="J5406" s="533" t="str">
        <f t="shared" si="5133"/>
        <v>275223- NURSE CALL-CODE BLUE SYSTEMS</v>
      </c>
      <c r="K5406" s="324" t="s">
        <v>2</v>
      </c>
      <c r="L5406" s="135" t="s">
        <v>25</v>
      </c>
      <c r="M5406" s="139" t="s">
        <v>4</v>
      </c>
      <c r="N5406" s="146" t="s">
        <v>5</v>
      </c>
      <c r="O5406" s="145" t="s">
        <v>6</v>
      </c>
      <c r="P5406" s="156" t="s">
        <v>7</v>
      </c>
      <c r="Q5406" s="156"/>
    </row>
    <row r="5407" spans="1:18" ht="15.75">
      <c r="A5407" s="533" t="s">
        <v>2784</v>
      </c>
      <c r="B5407" s="533">
        <v>28</v>
      </c>
      <c r="C5407" s="533" t="s">
        <v>1018</v>
      </c>
      <c r="D5407" s="572" t="s">
        <v>2468</v>
      </c>
      <c r="E5407" s="571" t="s">
        <v>1299</v>
      </c>
      <c r="F5407" s="533" t="str">
        <f t="shared" si="5130"/>
        <v>EL</v>
      </c>
      <c r="G5407" s="533" t="s">
        <v>2725</v>
      </c>
      <c r="H5407" s="533">
        <v>1290</v>
      </c>
      <c r="I5407" s="533" t="str">
        <f t="shared" ref="I5407:J5407" si="5134">I5405</f>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J5407" s="533" t="str">
        <f t="shared" si="5134"/>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K5407" s="320"/>
      <c r="L5407" s="137"/>
      <c r="M5407" s="138"/>
      <c r="N5407" s="142"/>
      <c r="O5407" s="98"/>
      <c r="P5407" s="155" t="s">
        <v>543</v>
      </c>
      <c r="Q5407" s="155"/>
    </row>
    <row r="5408" spans="1:18" ht="15.75">
      <c r="A5408" s="533" t="s">
        <v>2784</v>
      </c>
      <c r="B5408" s="533">
        <v>28</v>
      </c>
      <c r="C5408" s="533" t="s">
        <v>1018</v>
      </c>
      <c r="D5408" s="572" t="s">
        <v>2468</v>
      </c>
      <c r="E5408" s="571" t="s">
        <v>1299</v>
      </c>
      <c r="F5408" s="533" t="str">
        <f t="shared" si="5130"/>
        <v>EL</v>
      </c>
      <c r="G5408" s="533" t="s">
        <v>2725</v>
      </c>
      <c r="H5408" s="533">
        <v>1291</v>
      </c>
      <c r="I5408" s="533" t="str">
        <f t="shared" ref="I5408:I5409" si="5135">L5408</f>
        <v>284621.13 - CONVENTIONAL FIRE ALARM SYSTEM</v>
      </c>
      <c r="J5408" s="533" t="str">
        <f t="shared" ref="J5408" si="5136">L5408</f>
        <v>284621.13 - CONVENTIONAL FIRE ALARM SYSTEM</v>
      </c>
      <c r="K5408" s="329"/>
      <c r="L5408" s="511" t="s">
        <v>1181</v>
      </c>
      <c r="M5408" s="670"/>
      <c r="N5408" s="686"/>
      <c r="O5408" s="687"/>
      <c r="P5408" s="90"/>
      <c r="Q5408" s="90"/>
    </row>
    <row r="5409" spans="1:18" ht="15.75">
      <c r="A5409" s="533" t="s">
        <v>2784</v>
      </c>
      <c r="B5409" s="533">
        <v>28</v>
      </c>
      <c r="C5409" s="533" t="s">
        <v>1018</v>
      </c>
      <c r="D5409" s="572" t="s">
        <v>2468</v>
      </c>
      <c r="E5409" s="571" t="str">
        <f t="shared" ref="E5409:E5434" si="5137">E5408</f>
        <v xml:space="preserve"> CONVENTIONAL FIRE ALARM SYSTEM</v>
      </c>
      <c r="F5409" s="533" t="str">
        <f t="shared" si="5130"/>
        <v>EL</v>
      </c>
      <c r="G5409" s="533" t="s">
        <v>2725</v>
      </c>
      <c r="H5409" s="533">
        <v>1292</v>
      </c>
      <c r="I5409" s="533" t="str">
        <f t="shared" si="5135"/>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v>
      </c>
      <c r="J5409" s="533" t="s">
        <v>1019</v>
      </c>
      <c r="K5409" s="331"/>
      <c r="L5409" s="512" t="s">
        <v>1182</v>
      </c>
      <c r="M5409" s="664"/>
      <c r="N5409" s="191"/>
      <c r="O5409" s="192"/>
      <c r="P5409" s="90"/>
      <c r="Q5409" s="90"/>
    </row>
    <row r="5410" spans="1:18" ht="15.75">
      <c r="A5410" s="533" t="s">
        <v>2784</v>
      </c>
      <c r="B5410" s="533">
        <v>28</v>
      </c>
      <c r="C5410" s="533" t="s">
        <v>1018</v>
      </c>
      <c r="D5410" s="572" t="s">
        <v>2468</v>
      </c>
      <c r="E5410" s="571" t="str">
        <f t="shared" si="5137"/>
        <v xml:space="preserve"> CONVENTIONAL FIRE ALARM SYSTEM</v>
      </c>
      <c r="F5410" s="533" t="str">
        <f t="shared" si="5130"/>
        <v>EL</v>
      </c>
      <c r="G5410" s="533" t="s">
        <v>2725</v>
      </c>
      <c r="H5410" s="533">
        <v>1293</v>
      </c>
      <c r="I5410" s="533" t="s">
        <v>1182</v>
      </c>
      <c r="J5410" s="533" t="str">
        <f t="shared" ref="J5410" si="5138">L5410</f>
        <v>Fire Alarm Control Unit</v>
      </c>
      <c r="K5410" s="331"/>
      <c r="L5410" s="512" t="s">
        <v>1019</v>
      </c>
      <c r="M5410" s="675"/>
      <c r="N5410" s="191"/>
      <c r="O5410" s="192"/>
      <c r="P5410" s="90">
        <v>0</v>
      </c>
      <c r="Q5410" s="90"/>
    </row>
    <row r="5411" spans="1:18" ht="15.75">
      <c r="A5411" s="533" t="s">
        <v>2784</v>
      </c>
      <c r="B5411" s="533">
        <v>28</v>
      </c>
      <c r="C5411" s="533" t="s">
        <v>1018</v>
      </c>
      <c r="D5411" s="572" t="s">
        <v>2468</v>
      </c>
      <c r="E5411" s="571" t="str">
        <f t="shared" si="5137"/>
        <v xml:space="preserve"> CONVENTIONAL FIRE ALARM SYSTEM</v>
      </c>
      <c r="F5411" s="533" t="str">
        <f t="shared" si="5130"/>
        <v>EL</v>
      </c>
      <c r="G5411" s="533" t="s">
        <v>2722</v>
      </c>
      <c r="H5411" s="533">
        <v>1294</v>
      </c>
      <c r="I5411" s="533" t="str">
        <f>I5409</f>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v>
      </c>
      <c r="J5411" s="533" t="str">
        <f>J5409</f>
        <v>Fire Alarm Control Unit</v>
      </c>
      <c r="K5411" s="331" t="s">
        <v>13</v>
      </c>
      <c r="L5411" s="512" t="s">
        <v>1020</v>
      </c>
      <c r="M5411" s="665">
        <v>1</v>
      </c>
      <c r="N5411" s="191" t="s">
        <v>39</v>
      </c>
      <c r="O5411" s="192">
        <v>1200</v>
      </c>
      <c r="P5411" s="344">
        <v>1200</v>
      </c>
      <c r="Q5411" s="25">
        <f>O5411</f>
        <v>1200</v>
      </c>
      <c r="R5411" s="729">
        <f>P5411</f>
        <v>1200</v>
      </c>
    </row>
    <row r="5412" spans="1:18" ht="16.5" thickBot="1">
      <c r="A5412" s="533" t="s">
        <v>2784</v>
      </c>
      <c r="B5412" s="533">
        <v>28</v>
      </c>
      <c r="C5412" s="533" t="s">
        <v>1018</v>
      </c>
      <c r="D5412" s="572" t="s">
        <v>2468</v>
      </c>
      <c r="E5412" s="571" t="str">
        <f t="shared" si="5137"/>
        <v xml:space="preserve"> CONVENTIONAL FIRE ALARM SYSTEM</v>
      </c>
      <c r="F5412" s="533" t="str">
        <f t="shared" si="5130"/>
        <v>EL</v>
      </c>
      <c r="G5412" s="533" t="s">
        <v>2725</v>
      </c>
      <c r="H5412" s="533">
        <v>1295</v>
      </c>
      <c r="I5412" s="533" t="str">
        <f>L5412</f>
        <v xml:space="preserve">Fire-alarm signal initiation devices </v>
      </c>
      <c r="J5412" s="533" t="str">
        <f>L5412</f>
        <v xml:space="preserve">Fire-alarm signal initiation devices </v>
      </c>
      <c r="K5412" s="331"/>
      <c r="L5412" s="512" t="s">
        <v>1021</v>
      </c>
      <c r="M5412" s="675"/>
      <c r="N5412" s="191"/>
      <c r="O5412" s="192">
        <v>0</v>
      </c>
      <c r="P5412" s="344">
        <v>0</v>
      </c>
      <c r="Q5412" s="90"/>
    </row>
    <row r="5413" spans="1:18" ht="15.75">
      <c r="A5413" s="533" t="s">
        <v>2784</v>
      </c>
      <c r="B5413" s="533">
        <v>28</v>
      </c>
      <c r="C5413" s="533" t="s">
        <v>1018</v>
      </c>
      <c r="D5413" s="572" t="s">
        <v>2468</v>
      </c>
      <c r="E5413" s="571" t="str">
        <f t="shared" si="5137"/>
        <v xml:space="preserve"> CONVENTIONAL FIRE ALARM SYSTEM</v>
      </c>
      <c r="F5413" s="533" t="str">
        <f t="shared" si="5130"/>
        <v>EL</v>
      </c>
      <c r="G5413" s="533" t="s">
        <v>2722</v>
      </c>
      <c r="H5413" s="533">
        <v>1296</v>
      </c>
      <c r="I5413" s="533" t="str">
        <f t="shared" ref="I5413:J5413" si="5139">I5411</f>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v>
      </c>
      <c r="J5413" s="533" t="str">
        <f t="shared" si="5139"/>
        <v>Fire Alarm Control Unit</v>
      </c>
      <c r="K5413" s="331" t="s">
        <v>15</v>
      </c>
      <c r="L5413" s="512" t="s">
        <v>1022</v>
      </c>
      <c r="M5413" s="665">
        <v>4</v>
      </c>
      <c r="N5413" s="239" t="s">
        <v>39</v>
      </c>
      <c r="O5413" s="192">
        <v>90</v>
      </c>
      <c r="P5413" s="344">
        <v>360</v>
      </c>
      <c r="Q5413" s="25">
        <f t="shared" ref="Q5413:Q5418" si="5140">O5413</f>
        <v>90</v>
      </c>
      <c r="R5413" s="729">
        <f t="shared" ref="R5413:R5418" si="5141">P5413</f>
        <v>360</v>
      </c>
    </row>
    <row r="5414" spans="1:18" ht="15.75">
      <c r="A5414" s="533" t="s">
        <v>2784</v>
      </c>
      <c r="B5414" s="533">
        <v>28</v>
      </c>
      <c r="C5414" s="533" t="s">
        <v>1018</v>
      </c>
      <c r="D5414" s="572" t="s">
        <v>2468</v>
      </c>
      <c r="E5414" s="571" t="str">
        <f t="shared" si="5137"/>
        <v xml:space="preserve"> CONVENTIONAL FIRE ALARM SYSTEM</v>
      </c>
      <c r="F5414" s="533" t="str">
        <f t="shared" si="5130"/>
        <v>EL</v>
      </c>
      <c r="G5414" s="533" t="s">
        <v>2722</v>
      </c>
      <c r="H5414" s="533">
        <v>1297</v>
      </c>
      <c r="I5414" s="533" t="str">
        <f t="shared" ref="I5414:J5414" si="5142">I5412</f>
        <v xml:space="preserve">Fire-alarm signal initiation devices </v>
      </c>
      <c r="J5414" s="533" t="str">
        <f t="shared" si="5142"/>
        <v xml:space="preserve">Fire-alarm signal initiation devices </v>
      </c>
      <c r="K5414" s="331" t="s">
        <v>17</v>
      </c>
      <c r="L5414" s="512" t="s">
        <v>1183</v>
      </c>
      <c r="M5414" s="665">
        <v>40</v>
      </c>
      <c r="N5414" s="240" t="s">
        <v>39</v>
      </c>
      <c r="O5414" s="192">
        <v>75</v>
      </c>
      <c r="P5414" s="344">
        <v>3000</v>
      </c>
      <c r="Q5414" s="25">
        <f t="shared" si="5140"/>
        <v>75</v>
      </c>
      <c r="R5414" s="729">
        <f t="shared" si="5141"/>
        <v>3000</v>
      </c>
    </row>
    <row r="5415" spans="1:18" ht="15.75">
      <c r="A5415" s="533" t="s">
        <v>2784</v>
      </c>
      <c r="B5415" s="533">
        <v>28</v>
      </c>
      <c r="C5415" s="533" t="s">
        <v>1018</v>
      </c>
      <c r="D5415" s="572" t="s">
        <v>2468</v>
      </c>
      <c r="E5415" s="571" t="str">
        <f t="shared" si="5137"/>
        <v xml:space="preserve"> CONVENTIONAL FIRE ALARM SYSTEM</v>
      </c>
      <c r="F5415" s="533" t="str">
        <f t="shared" si="5130"/>
        <v>EL</v>
      </c>
      <c r="G5415" s="533" t="s">
        <v>2722</v>
      </c>
      <c r="H5415" s="533">
        <v>1298</v>
      </c>
      <c r="I5415" s="533" t="str">
        <f t="shared" ref="I5415:J5415" si="5143">I5413</f>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v>
      </c>
      <c r="J5415" s="533" t="str">
        <f t="shared" si="5143"/>
        <v>Fire Alarm Control Unit</v>
      </c>
      <c r="K5415" s="331" t="s">
        <v>19</v>
      </c>
      <c r="L5415" s="512" t="s">
        <v>1184</v>
      </c>
      <c r="M5415" s="665">
        <v>6</v>
      </c>
      <c r="N5415" s="240" t="s">
        <v>39</v>
      </c>
      <c r="O5415" s="192">
        <v>75</v>
      </c>
      <c r="P5415" s="344">
        <v>450</v>
      </c>
      <c r="Q5415" s="25">
        <f t="shared" si="5140"/>
        <v>75</v>
      </c>
      <c r="R5415" s="729">
        <f t="shared" si="5141"/>
        <v>450</v>
      </c>
    </row>
    <row r="5416" spans="1:18" ht="15.75">
      <c r="A5416" s="533" t="s">
        <v>2784</v>
      </c>
      <c r="B5416" s="533">
        <v>28</v>
      </c>
      <c r="C5416" s="533" t="s">
        <v>1018</v>
      </c>
      <c r="D5416" s="572" t="s">
        <v>2468</v>
      </c>
      <c r="E5416" s="571" t="str">
        <f t="shared" si="5137"/>
        <v xml:space="preserve"> CONVENTIONAL FIRE ALARM SYSTEM</v>
      </c>
      <c r="F5416" s="533" t="str">
        <f t="shared" si="5130"/>
        <v>EL</v>
      </c>
      <c r="G5416" s="533" t="s">
        <v>2722</v>
      </c>
      <c r="H5416" s="533">
        <v>1299</v>
      </c>
      <c r="I5416" s="533" t="str">
        <f t="shared" ref="I5416:J5416" si="5144">I5414</f>
        <v xml:space="preserve">Fire-alarm signal initiation devices </v>
      </c>
      <c r="J5416" s="533" t="str">
        <f t="shared" si="5144"/>
        <v xml:space="preserve">Fire-alarm signal initiation devices </v>
      </c>
      <c r="K5416" s="331" t="s">
        <v>20</v>
      </c>
      <c r="L5416" s="512" t="s">
        <v>1185</v>
      </c>
      <c r="M5416" s="665">
        <v>4</v>
      </c>
      <c r="N5416" s="240" t="s">
        <v>39</v>
      </c>
      <c r="O5416" s="192">
        <v>85</v>
      </c>
      <c r="P5416" s="344">
        <v>340</v>
      </c>
      <c r="Q5416" s="25">
        <f t="shared" si="5140"/>
        <v>85</v>
      </c>
      <c r="R5416" s="729">
        <f t="shared" si="5141"/>
        <v>340</v>
      </c>
    </row>
    <row r="5417" spans="1:18" ht="16.5" thickBot="1">
      <c r="A5417" s="533" t="s">
        <v>2784</v>
      </c>
      <c r="B5417" s="533">
        <v>28</v>
      </c>
      <c r="C5417" s="533" t="s">
        <v>1018</v>
      </c>
      <c r="D5417" s="572" t="s">
        <v>2468</v>
      </c>
      <c r="E5417" s="571" t="str">
        <f t="shared" si="5137"/>
        <v xml:space="preserve"> CONVENTIONAL FIRE ALARM SYSTEM</v>
      </c>
      <c r="F5417" s="533" t="str">
        <f t="shared" si="5130"/>
        <v>EL</v>
      </c>
      <c r="G5417" s="533" t="s">
        <v>2722</v>
      </c>
      <c r="H5417" s="533">
        <v>1300</v>
      </c>
      <c r="I5417" s="533" t="str">
        <f t="shared" ref="I5417:J5417" si="5145">I5415</f>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v>
      </c>
      <c r="J5417" s="533" t="str">
        <f t="shared" si="5145"/>
        <v>Fire Alarm Control Unit</v>
      </c>
      <c r="K5417" s="331" t="s">
        <v>21</v>
      </c>
      <c r="L5417" s="512" t="s">
        <v>1023</v>
      </c>
      <c r="M5417" s="665">
        <v>3</v>
      </c>
      <c r="N5417" s="241" t="s">
        <v>39</v>
      </c>
      <c r="O5417" s="192">
        <v>75</v>
      </c>
      <c r="P5417" s="344">
        <v>225</v>
      </c>
      <c r="Q5417" s="25">
        <f t="shared" si="5140"/>
        <v>75</v>
      </c>
      <c r="R5417" s="729">
        <f t="shared" si="5141"/>
        <v>225</v>
      </c>
    </row>
    <row r="5418" spans="1:18" ht="15.75">
      <c r="A5418" s="533" t="s">
        <v>2784</v>
      </c>
      <c r="B5418" s="533">
        <v>28</v>
      </c>
      <c r="C5418" s="533" t="s">
        <v>1018</v>
      </c>
      <c r="D5418" s="572" t="s">
        <v>2468</v>
      </c>
      <c r="E5418" s="571" t="str">
        <f t="shared" si="5137"/>
        <v xml:space="preserve"> CONVENTIONAL FIRE ALARM SYSTEM</v>
      </c>
      <c r="F5418" s="533" t="str">
        <f t="shared" si="5130"/>
        <v>EL</v>
      </c>
      <c r="G5418" s="533" t="s">
        <v>2722</v>
      </c>
      <c r="H5418" s="533">
        <v>1301</v>
      </c>
      <c r="I5418" s="533" t="str">
        <f t="shared" ref="I5418:J5418" si="5146">I5416</f>
        <v xml:space="preserve">Fire-alarm signal initiation devices </v>
      </c>
      <c r="J5418" s="533" t="str">
        <f t="shared" si="5146"/>
        <v xml:space="preserve">Fire-alarm signal initiation devices </v>
      </c>
      <c r="K5418" s="331" t="s">
        <v>45</v>
      </c>
      <c r="L5418" s="512" t="s">
        <v>1030</v>
      </c>
      <c r="M5418" s="665">
        <v>1</v>
      </c>
      <c r="N5418" s="191" t="s">
        <v>2</v>
      </c>
      <c r="O5418" s="192">
        <v>1000</v>
      </c>
      <c r="P5418" s="344">
        <v>1000</v>
      </c>
      <c r="Q5418" s="25">
        <f t="shared" si="5140"/>
        <v>1000</v>
      </c>
      <c r="R5418" s="729">
        <f t="shared" si="5141"/>
        <v>1000</v>
      </c>
    </row>
    <row r="5419" spans="1:18" ht="16.5" thickBot="1">
      <c r="A5419" s="533" t="s">
        <v>2784</v>
      </c>
      <c r="B5419" s="533">
        <v>28</v>
      </c>
      <c r="C5419" s="533" t="s">
        <v>1018</v>
      </c>
      <c r="D5419" s="572" t="s">
        <v>2468</v>
      </c>
      <c r="E5419" s="571" t="str">
        <f t="shared" si="5137"/>
        <v xml:space="preserve"> CONVENTIONAL FIRE ALARM SYSTEM</v>
      </c>
      <c r="F5419" s="533" t="str">
        <f t="shared" si="5130"/>
        <v>EL</v>
      </c>
      <c r="G5419" s="533" t="s">
        <v>2725</v>
      </c>
      <c r="H5419" s="533">
        <v>1302</v>
      </c>
      <c r="I5419" s="533" t="str">
        <f>L5419</f>
        <v xml:space="preserve">Fire-alarm Notification devices </v>
      </c>
      <c r="J5419" s="533" t="str">
        <f>L5419</f>
        <v xml:space="preserve">Fire-alarm Notification devices </v>
      </c>
      <c r="K5419" s="331"/>
      <c r="L5419" s="512" t="s">
        <v>1024</v>
      </c>
      <c r="M5419" s="675"/>
      <c r="N5419" s="191"/>
      <c r="O5419" s="192">
        <v>0</v>
      </c>
      <c r="P5419" s="344">
        <v>0</v>
      </c>
      <c r="Q5419" s="90"/>
    </row>
    <row r="5420" spans="1:18" ht="15.75">
      <c r="A5420" s="533" t="s">
        <v>2784</v>
      </c>
      <c r="B5420" s="533">
        <v>28</v>
      </c>
      <c r="C5420" s="533" t="s">
        <v>1018</v>
      </c>
      <c r="D5420" s="572" t="s">
        <v>2468</v>
      </c>
      <c r="E5420" s="571" t="str">
        <f t="shared" si="5137"/>
        <v xml:space="preserve"> CONVENTIONAL FIRE ALARM SYSTEM</v>
      </c>
      <c r="F5420" s="533" t="str">
        <f t="shared" si="5130"/>
        <v>EL</v>
      </c>
      <c r="G5420" s="533" t="s">
        <v>2722</v>
      </c>
      <c r="H5420" s="533">
        <v>1303</v>
      </c>
      <c r="I5420" s="533" t="str">
        <f t="shared" ref="I5420:J5420" si="5147">I5418</f>
        <v xml:space="preserve">Fire-alarm signal initiation devices </v>
      </c>
      <c r="J5420" s="533" t="str">
        <f t="shared" si="5147"/>
        <v xml:space="preserve">Fire-alarm signal initiation devices </v>
      </c>
      <c r="K5420" s="331" t="s">
        <v>13</v>
      </c>
      <c r="L5420" s="512" t="s">
        <v>1025</v>
      </c>
      <c r="M5420" s="665">
        <v>12</v>
      </c>
      <c r="N5420" s="239" t="s">
        <v>39</v>
      </c>
      <c r="O5420" s="192">
        <v>50</v>
      </c>
      <c r="P5420" s="344">
        <v>600</v>
      </c>
      <c r="Q5420" s="25">
        <f t="shared" ref="Q5420:Q5423" si="5148">O5420</f>
        <v>50</v>
      </c>
      <c r="R5420" s="729">
        <f t="shared" ref="R5420:R5423" si="5149">P5420</f>
        <v>600</v>
      </c>
    </row>
    <row r="5421" spans="1:18" ht="16.5" thickBot="1">
      <c r="A5421" s="533" t="s">
        <v>2784</v>
      </c>
      <c r="B5421" s="533">
        <v>28</v>
      </c>
      <c r="C5421" s="533" t="s">
        <v>1018</v>
      </c>
      <c r="D5421" s="572" t="s">
        <v>2468</v>
      </c>
      <c r="E5421" s="571" t="str">
        <f t="shared" si="5137"/>
        <v xml:space="preserve"> CONVENTIONAL FIRE ALARM SYSTEM</v>
      </c>
      <c r="F5421" s="533" t="str">
        <f t="shared" si="5130"/>
        <v>EL</v>
      </c>
      <c r="G5421" s="533" t="s">
        <v>2722</v>
      </c>
      <c r="H5421" s="533">
        <v>1304</v>
      </c>
      <c r="I5421" s="533" t="str">
        <f t="shared" ref="I5421:J5421" si="5150">I5419</f>
        <v xml:space="preserve">Fire-alarm Notification devices </v>
      </c>
      <c r="J5421" s="533" t="str">
        <f t="shared" si="5150"/>
        <v xml:space="preserve">Fire-alarm Notification devices </v>
      </c>
      <c r="K5421" s="331" t="s">
        <v>15</v>
      </c>
      <c r="L5421" s="512" t="s">
        <v>1026</v>
      </c>
      <c r="M5421" s="665">
        <v>2</v>
      </c>
      <c r="N5421" s="241" t="s">
        <v>39</v>
      </c>
      <c r="O5421" s="192">
        <v>70</v>
      </c>
      <c r="P5421" s="344">
        <v>140</v>
      </c>
      <c r="Q5421" s="25">
        <f t="shared" si="5148"/>
        <v>70</v>
      </c>
      <c r="R5421" s="729">
        <f t="shared" si="5149"/>
        <v>140</v>
      </c>
    </row>
    <row r="5422" spans="1:18" ht="16.5" thickBot="1">
      <c r="A5422" s="533" t="s">
        <v>2784</v>
      </c>
      <c r="B5422" s="533">
        <v>28</v>
      </c>
      <c r="C5422" s="533" t="s">
        <v>1018</v>
      </c>
      <c r="D5422" s="572" t="s">
        <v>2468</v>
      </c>
      <c r="E5422" s="571" t="str">
        <f t="shared" si="5137"/>
        <v xml:space="preserve"> CONVENTIONAL FIRE ALARM SYSTEM</v>
      </c>
      <c r="F5422" s="533" t="str">
        <f t="shared" si="5130"/>
        <v>EL</v>
      </c>
      <c r="G5422" s="533" t="s">
        <v>2722</v>
      </c>
      <c r="H5422" s="533">
        <v>1305</v>
      </c>
      <c r="I5422" s="533" t="str">
        <f t="shared" ref="I5422:J5422" si="5151">I5420</f>
        <v xml:space="preserve">Fire-alarm signal initiation devices </v>
      </c>
      <c r="J5422" s="533" t="str">
        <f t="shared" si="5151"/>
        <v xml:space="preserve">Fire-alarm signal initiation devices </v>
      </c>
      <c r="K5422" s="337" t="s">
        <v>17</v>
      </c>
      <c r="L5422" s="513" t="s">
        <v>1027</v>
      </c>
      <c r="M5422" s="669">
        <v>2</v>
      </c>
      <c r="N5422" s="243" t="s">
        <v>39</v>
      </c>
      <c r="O5422" s="244"/>
      <c r="P5422" s="344">
        <v>0</v>
      </c>
      <c r="Q5422" s="25">
        <f t="shared" si="5148"/>
        <v>0</v>
      </c>
      <c r="R5422" s="729">
        <f t="shared" si="5149"/>
        <v>0</v>
      </c>
    </row>
    <row r="5423" spans="1:18" ht="16.5" thickBot="1">
      <c r="A5423" s="533" t="s">
        <v>2784</v>
      </c>
      <c r="B5423" s="533">
        <v>28</v>
      </c>
      <c r="C5423" s="533" t="s">
        <v>1018</v>
      </c>
      <c r="D5423" s="572" t="s">
        <v>2468</v>
      </c>
      <c r="E5423" s="571" t="str">
        <f t="shared" si="5137"/>
        <v xml:space="preserve"> CONVENTIONAL FIRE ALARM SYSTEM</v>
      </c>
      <c r="F5423" s="533" t="str">
        <f t="shared" si="5130"/>
        <v>EL</v>
      </c>
      <c r="G5423" s="533" t="s">
        <v>2722</v>
      </c>
      <c r="H5423" s="533">
        <v>1306</v>
      </c>
      <c r="I5423" s="533" t="str">
        <f t="shared" ref="I5423:J5423" si="5152">I5421</f>
        <v xml:space="preserve">Fire-alarm Notification devices </v>
      </c>
      <c r="J5423" s="533" t="str">
        <f t="shared" si="5152"/>
        <v xml:space="preserve">Fire-alarm Notification devices </v>
      </c>
      <c r="K5423" s="331" t="s">
        <v>17</v>
      </c>
      <c r="L5423" s="512" t="s">
        <v>1028</v>
      </c>
      <c r="M5423" s="665">
        <v>1</v>
      </c>
      <c r="N5423" s="245" t="s">
        <v>39</v>
      </c>
      <c r="O5423" s="192">
        <v>140</v>
      </c>
      <c r="P5423" s="344">
        <v>140</v>
      </c>
      <c r="Q5423" s="25">
        <f t="shared" si="5148"/>
        <v>140</v>
      </c>
      <c r="R5423" s="729">
        <f t="shared" si="5149"/>
        <v>140</v>
      </c>
    </row>
    <row r="5424" spans="1:18" ht="16.5" thickBot="1">
      <c r="A5424" s="533" t="s">
        <v>2784</v>
      </c>
      <c r="B5424" s="533">
        <v>28</v>
      </c>
      <c r="C5424" s="533" t="s">
        <v>1018</v>
      </c>
      <c r="D5424" s="572" t="s">
        <v>2468</v>
      </c>
      <c r="E5424" s="571" t="str">
        <f t="shared" si="5137"/>
        <v xml:space="preserve"> CONVENTIONAL FIRE ALARM SYSTEM</v>
      </c>
      <c r="F5424" s="533" t="str">
        <f t="shared" si="5130"/>
        <v>EL</v>
      </c>
      <c r="G5424" s="533" t="s">
        <v>2725</v>
      </c>
      <c r="H5424" s="533">
        <v>1307</v>
      </c>
      <c r="I5424" s="533" t="str">
        <f>L5424</f>
        <v>Addressable interface devices,</v>
      </c>
      <c r="J5424" s="533" t="str">
        <f>L5424</f>
        <v>Addressable interface devices,</v>
      </c>
      <c r="K5424" s="331"/>
      <c r="L5424" s="512" t="s">
        <v>1186</v>
      </c>
      <c r="M5424" s="675"/>
      <c r="N5424" s="191"/>
      <c r="O5424" s="192">
        <v>0</v>
      </c>
      <c r="P5424" s="344">
        <v>0</v>
      </c>
      <c r="Q5424" s="90"/>
    </row>
    <row r="5425" spans="1:18" ht="15.75">
      <c r="A5425" s="533" t="s">
        <v>2784</v>
      </c>
      <c r="B5425" s="533">
        <v>28</v>
      </c>
      <c r="C5425" s="533" t="s">
        <v>1018</v>
      </c>
      <c r="D5425" s="572" t="s">
        <v>2468</v>
      </c>
      <c r="E5425" s="571" t="str">
        <f t="shared" si="5137"/>
        <v xml:space="preserve"> CONVENTIONAL FIRE ALARM SYSTEM</v>
      </c>
      <c r="F5425" s="533" t="str">
        <f t="shared" si="5130"/>
        <v>EL</v>
      </c>
      <c r="G5425" s="533" t="s">
        <v>2722</v>
      </c>
      <c r="H5425" s="533">
        <v>1308</v>
      </c>
      <c r="I5425" s="533" t="str">
        <f t="shared" ref="I5425:J5425" si="5153">I5423</f>
        <v xml:space="preserve">Fire-alarm Notification devices </v>
      </c>
      <c r="J5425" s="533" t="str">
        <f t="shared" si="5153"/>
        <v xml:space="preserve">Fire-alarm Notification devices </v>
      </c>
      <c r="K5425" s="331" t="s">
        <v>19</v>
      </c>
      <c r="L5425" s="512" t="s">
        <v>1187</v>
      </c>
      <c r="M5425" s="665">
        <v>2</v>
      </c>
      <c r="N5425" s="239" t="s">
        <v>39</v>
      </c>
      <c r="O5425" s="192">
        <v>140</v>
      </c>
      <c r="P5425" s="344">
        <v>280</v>
      </c>
      <c r="Q5425" s="25">
        <f t="shared" ref="Q5425:Q5428" si="5154">O5425</f>
        <v>140</v>
      </c>
      <c r="R5425" s="729">
        <f t="shared" ref="R5425:R5428" si="5155">P5425</f>
        <v>280</v>
      </c>
    </row>
    <row r="5426" spans="1:18" ht="16.5" thickBot="1">
      <c r="A5426" s="533" t="s">
        <v>2784</v>
      </c>
      <c r="B5426" s="533">
        <v>28</v>
      </c>
      <c r="C5426" s="533" t="s">
        <v>1018</v>
      </c>
      <c r="D5426" s="572" t="s">
        <v>2468</v>
      </c>
      <c r="E5426" s="571" t="str">
        <f t="shared" si="5137"/>
        <v xml:space="preserve"> CONVENTIONAL FIRE ALARM SYSTEM</v>
      </c>
      <c r="F5426" s="533" t="str">
        <f t="shared" si="5130"/>
        <v>EL</v>
      </c>
      <c r="G5426" s="533" t="s">
        <v>2722</v>
      </c>
      <c r="H5426" s="533">
        <v>1309</v>
      </c>
      <c r="I5426" s="533" t="str">
        <f t="shared" ref="I5426:J5426" si="5156">I5424</f>
        <v>Addressable interface devices,</v>
      </c>
      <c r="J5426" s="533" t="str">
        <f t="shared" si="5156"/>
        <v>Addressable interface devices,</v>
      </c>
      <c r="K5426" s="331" t="s">
        <v>20</v>
      </c>
      <c r="L5426" s="512" t="s">
        <v>1188</v>
      </c>
      <c r="M5426" s="665">
        <v>2</v>
      </c>
      <c r="N5426" s="241" t="s">
        <v>39</v>
      </c>
      <c r="O5426" s="192">
        <v>140</v>
      </c>
      <c r="P5426" s="344">
        <v>280</v>
      </c>
      <c r="Q5426" s="25">
        <f t="shared" si="5154"/>
        <v>140</v>
      </c>
      <c r="R5426" s="729">
        <f t="shared" si="5155"/>
        <v>280</v>
      </c>
    </row>
    <row r="5427" spans="1:18" ht="16.5" thickBot="1">
      <c r="A5427" s="533" t="s">
        <v>2784</v>
      </c>
      <c r="B5427" s="533">
        <v>28</v>
      </c>
      <c r="C5427" s="533" t="s">
        <v>1018</v>
      </c>
      <c r="D5427" s="572" t="s">
        <v>2468</v>
      </c>
      <c r="E5427" s="571" t="str">
        <f t="shared" si="5137"/>
        <v xml:space="preserve"> CONVENTIONAL FIRE ALARM SYSTEM</v>
      </c>
      <c r="F5427" s="533" t="str">
        <f t="shared" si="5130"/>
        <v>EL</v>
      </c>
      <c r="G5427" s="533" t="s">
        <v>2722</v>
      </c>
      <c r="H5427" s="533">
        <v>1310</v>
      </c>
      <c r="I5427" s="533" t="str">
        <f t="shared" ref="I5427:J5427" si="5157">I5425</f>
        <v xml:space="preserve">Fire-alarm Notification devices </v>
      </c>
      <c r="J5427" s="533" t="str">
        <f t="shared" si="5157"/>
        <v xml:space="preserve">Fire-alarm Notification devices </v>
      </c>
      <c r="K5427" s="331" t="s">
        <v>21</v>
      </c>
      <c r="L5427" s="512" t="s">
        <v>1189</v>
      </c>
      <c r="M5427" s="665">
        <v>1</v>
      </c>
      <c r="N5427" s="191" t="s">
        <v>2</v>
      </c>
      <c r="O5427" s="192">
        <v>200</v>
      </c>
      <c r="P5427" s="344">
        <v>200</v>
      </c>
      <c r="Q5427" s="25">
        <f t="shared" si="5154"/>
        <v>200</v>
      </c>
      <c r="R5427" s="729">
        <f t="shared" si="5155"/>
        <v>200</v>
      </c>
    </row>
    <row r="5428" spans="1:18" ht="16.5" thickBot="1">
      <c r="A5428" s="533" t="s">
        <v>2784</v>
      </c>
      <c r="B5428" s="533">
        <v>28</v>
      </c>
      <c r="C5428" s="533" t="s">
        <v>1018</v>
      </c>
      <c r="D5428" s="572" t="s">
        <v>2468</v>
      </c>
      <c r="E5428" s="571" t="str">
        <f t="shared" si="5137"/>
        <v xml:space="preserve"> CONVENTIONAL FIRE ALARM SYSTEM</v>
      </c>
      <c r="F5428" s="533" t="str">
        <f t="shared" si="5130"/>
        <v>EL</v>
      </c>
      <c r="G5428" s="533" t="s">
        <v>2722</v>
      </c>
      <c r="H5428" s="533">
        <v>1311</v>
      </c>
      <c r="I5428" s="533" t="str">
        <f t="shared" ref="I5428:J5428" si="5158">I5426</f>
        <v>Addressable interface devices,</v>
      </c>
      <c r="J5428" s="533" t="str">
        <f t="shared" si="5158"/>
        <v>Addressable interface devices,</v>
      </c>
      <c r="K5428" s="331" t="s">
        <v>45</v>
      </c>
      <c r="L5428" s="512" t="s">
        <v>1029</v>
      </c>
      <c r="M5428" s="665">
        <v>4</v>
      </c>
      <c r="N5428" s="245" t="s">
        <v>39</v>
      </c>
      <c r="O5428" s="192">
        <v>20</v>
      </c>
      <c r="P5428" s="344">
        <v>80</v>
      </c>
      <c r="Q5428" s="25">
        <f t="shared" si="5154"/>
        <v>20</v>
      </c>
      <c r="R5428" s="729">
        <f t="shared" si="5155"/>
        <v>80</v>
      </c>
    </row>
    <row r="5429" spans="1:18" ht="15.75">
      <c r="A5429" s="533" t="s">
        <v>2784</v>
      </c>
      <c r="B5429" s="533">
        <v>28</v>
      </c>
      <c r="C5429" s="533" t="s">
        <v>1018</v>
      </c>
      <c r="D5429" s="572" t="s">
        <v>2468</v>
      </c>
      <c r="E5429" s="571" t="str">
        <f t="shared" si="5137"/>
        <v xml:space="preserve"> CONVENTIONAL FIRE ALARM SYSTEM</v>
      </c>
      <c r="F5429" s="533" t="str">
        <f t="shared" si="5130"/>
        <v>EL</v>
      </c>
      <c r="G5429" s="533" t="s">
        <v>2725</v>
      </c>
      <c r="H5429" s="533">
        <v>1312</v>
      </c>
      <c r="I5429" s="533" t="str">
        <f t="shared" ref="I5429:J5429" si="5159">I5427</f>
        <v xml:space="preserve">Fire-alarm Notification devices </v>
      </c>
      <c r="J5429" s="533" t="str">
        <f t="shared" si="5159"/>
        <v xml:space="preserve">Fire-alarm Notification devices </v>
      </c>
      <c r="K5429" s="324" t="s">
        <v>1031</v>
      </c>
      <c r="L5429" s="135"/>
      <c r="M5429" s="138"/>
      <c r="N5429" s="142"/>
      <c r="O5429" s="98" t="s">
        <v>8</v>
      </c>
      <c r="P5429" s="155">
        <f>SUM(P5410:P5428)</f>
        <v>8295</v>
      </c>
      <c r="Q5429" s="157"/>
    </row>
    <row r="5430" spans="1:18" ht="16.5" thickBot="1">
      <c r="A5430" s="533" t="s">
        <v>2784</v>
      </c>
      <c r="B5430" s="533">
        <v>28</v>
      </c>
      <c r="C5430" s="533" t="s">
        <v>1018</v>
      </c>
      <c r="D5430" s="10" t="s">
        <v>22</v>
      </c>
      <c r="E5430" s="10" t="s">
        <v>22</v>
      </c>
      <c r="G5430" s="533" t="s">
        <v>2724</v>
      </c>
      <c r="H5430" s="533">
        <v>1313</v>
      </c>
      <c r="I5430" s="533" t="str">
        <f t="shared" ref="I5430:J5430" si="5160">I5428</f>
        <v>Addressable interface devices,</v>
      </c>
      <c r="J5430" s="533" t="str">
        <f t="shared" si="5160"/>
        <v>Addressable interface devices,</v>
      </c>
      <c r="K5430" s="320" t="s">
        <v>22</v>
      </c>
      <c r="L5430" s="137"/>
      <c r="M5430" s="138"/>
      <c r="N5430" s="142"/>
      <c r="O5430" s="158"/>
      <c r="P5430" s="155"/>
      <c r="Q5430" s="694"/>
    </row>
    <row r="5431" spans="1:18" ht="16.5" thickTop="1">
      <c r="A5431" s="533" t="s">
        <v>2784</v>
      </c>
      <c r="B5431" s="533">
        <v>31</v>
      </c>
      <c r="C5431" s="533" t="s">
        <v>1033</v>
      </c>
      <c r="D5431" s="572" t="s">
        <v>2481</v>
      </c>
      <c r="E5431" s="571" t="s">
        <v>1300</v>
      </c>
      <c r="F5431" s="533" t="str">
        <f t="shared" ref="F5431:F5442" si="5161">VLOOKUP(D:D,trade,3,FALSE)</f>
        <v>GE</v>
      </c>
      <c r="G5431" s="533" t="s">
        <v>2725</v>
      </c>
      <c r="H5431" s="533">
        <v>1314</v>
      </c>
      <c r="I5431" s="533" t="str">
        <f t="shared" ref="I5431:J5431" si="5162">I5429</f>
        <v xml:space="preserve">Fire-alarm Notification devices </v>
      </c>
      <c r="J5431" s="533" t="str">
        <f t="shared" si="5162"/>
        <v xml:space="preserve">Fire-alarm Notification devices </v>
      </c>
      <c r="K5431" s="79"/>
      <c r="L5431" s="79"/>
      <c r="M5431" s="83" t="s">
        <v>1032</v>
      </c>
      <c r="N5431" s="109"/>
      <c r="O5431" s="109"/>
      <c r="P5431" s="83"/>
      <c r="Q5431" s="83"/>
    </row>
    <row r="5432" spans="1:18" ht="15.75">
      <c r="A5432" s="533" t="s">
        <v>2784</v>
      </c>
      <c r="B5432" s="533">
        <v>31</v>
      </c>
      <c r="C5432" s="533" t="s">
        <v>1033</v>
      </c>
      <c r="D5432" s="572" t="s">
        <v>2481</v>
      </c>
      <c r="E5432" s="571" t="str">
        <f t="shared" si="5137"/>
        <v xml:space="preserve"> SITE CLEARING</v>
      </c>
      <c r="F5432" s="533" t="str">
        <f t="shared" si="5161"/>
        <v>GE</v>
      </c>
      <c r="G5432" s="533" t="s">
        <v>2725</v>
      </c>
      <c r="H5432" s="533">
        <v>1315</v>
      </c>
      <c r="I5432" s="533" t="str">
        <f t="shared" ref="I5432:J5432" si="5163">I5430</f>
        <v>Addressable interface devices,</v>
      </c>
      <c r="J5432" s="533" t="str">
        <f t="shared" si="5163"/>
        <v>Addressable interface devices,</v>
      </c>
      <c r="K5432" s="79"/>
      <c r="L5432" s="79"/>
      <c r="M5432" s="83" t="s">
        <v>1033</v>
      </c>
      <c r="N5432" s="109"/>
      <c r="O5432" s="109"/>
      <c r="P5432" s="83"/>
      <c r="Q5432" s="83"/>
    </row>
    <row r="5433" spans="1:18" ht="15.75">
      <c r="A5433" s="533" t="s">
        <v>2784</v>
      </c>
      <c r="B5433" s="533">
        <v>31</v>
      </c>
      <c r="C5433" s="533" t="s">
        <v>1033</v>
      </c>
      <c r="D5433" s="572" t="s">
        <v>2481</v>
      </c>
      <c r="E5433" s="571" t="str">
        <f t="shared" si="5137"/>
        <v xml:space="preserve"> SITE CLEARING</v>
      </c>
      <c r="F5433" s="533" t="str">
        <f t="shared" si="5161"/>
        <v>GE</v>
      </c>
      <c r="G5433" s="533" t="s">
        <v>2725</v>
      </c>
      <c r="H5433" s="533">
        <v>1316</v>
      </c>
      <c r="I5433" s="533" t="str">
        <f t="shared" ref="I5433:J5433" si="5164">I5431</f>
        <v xml:space="preserve">Fire-alarm Notification devices </v>
      </c>
      <c r="J5433" s="533" t="str">
        <f t="shared" si="5164"/>
        <v xml:space="preserve">Fire-alarm Notification devices </v>
      </c>
      <c r="K5433" s="84" t="s">
        <v>2</v>
      </c>
      <c r="L5433" s="84" t="s">
        <v>25</v>
      </c>
      <c r="M5433" s="636" t="s">
        <v>4</v>
      </c>
      <c r="N5433" s="109" t="s">
        <v>5</v>
      </c>
      <c r="O5433" s="109" t="s">
        <v>6</v>
      </c>
      <c r="P5433" s="109" t="s">
        <v>7</v>
      </c>
      <c r="Q5433" s="109"/>
    </row>
    <row r="5434" spans="1:18" ht="15.75">
      <c r="A5434" s="533" t="s">
        <v>2784</v>
      </c>
      <c r="B5434" s="533">
        <v>31</v>
      </c>
      <c r="C5434" s="533" t="s">
        <v>1033</v>
      </c>
      <c r="D5434" s="572" t="s">
        <v>2481</v>
      </c>
      <c r="E5434" s="571" t="str">
        <f t="shared" si="5137"/>
        <v xml:space="preserve"> SITE CLEARING</v>
      </c>
      <c r="F5434" s="533" t="str">
        <f t="shared" si="5161"/>
        <v>GE</v>
      </c>
      <c r="G5434" s="533" t="s">
        <v>2725</v>
      </c>
      <c r="H5434" s="533">
        <v>1317</v>
      </c>
      <c r="I5434" s="533" t="str">
        <f t="shared" ref="I5434:J5434" si="5165">I5432</f>
        <v>Addressable interface devices,</v>
      </c>
      <c r="J5434" s="533" t="str">
        <f t="shared" si="5165"/>
        <v>Addressable interface devices,</v>
      </c>
      <c r="K5434" s="75"/>
      <c r="L5434" s="75"/>
      <c r="M5434" s="75"/>
      <c r="N5434" s="76"/>
      <c r="O5434" s="12"/>
      <c r="P5434" s="12" t="s">
        <v>8</v>
      </c>
      <c r="Q5434" s="12"/>
    </row>
    <row r="5435" spans="1:18" ht="15.75">
      <c r="A5435" s="533" t="s">
        <v>2784</v>
      </c>
      <c r="B5435" s="533">
        <v>31</v>
      </c>
      <c r="C5435" s="533" t="s">
        <v>1033</v>
      </c>
      <c r="D5435" s="572" t="s">
        <v>2481</v>
      </c>
      <c r="E5435" s="571" t="s">
        <v>1300</v>
      </c>
      <c r="F5435" s="533" t="str">
        <f t="shared" si="5161"/>
        <v>GE</v>
      </c>
      <c r="G5435" s="533" t="s">
        <v>2725</v>
      </c>
      <c r="H5435" s="533">
        <v>1318</v>
      </c>
      <c r="I5435" s="533" t="str">
        <f t="shared" ref="I5435:I5436" si="5166">L5435</f>
        <v>311000 - SITE CLEARING</v>
      </c>
      <c r="J5435" s="533" t="str">
        <f t="shared" ref="J5435:J5436" si="5167">L5435</f>
        <v>311000 - SITE CLEARING</v>
      </c>
      <c r="K5435" s="218"/>
      <c r="L5435" s="218" t="s">
        <v>1034</v>
      </c>
      <c r="M5435" s="615"/>
      <c r="N5435" s="194"/>
      <c r="O5435" s="195"/>
      <c r="P5435" s="12"/>
      <c r="Q5435" s="12"/>
    </row>
    <row r="5436" spans="1:18" ht="15.75">
      <c r="A5436" s="533" t="s">
        <v>2784</v>
      </c>
      <c r="B5436" s="533">
        <v>31</v>
      </c>
      <c r="C5436" s="533" t="s">
        <v>1033</v>
      </c>
      <c r="D5436" s="572" t="s">
        <v>2481</v>
      </c>
      <c r="E5436" s="571" t="str">
        <f t="shared" ref="E5436:E5447" si="5168">E5435</f>
        <v xml:space="preserve"> SITE CLEARING</v>
      </c>
      <c r="F5436" s="533" t="str">
        <f t="shared" si="5161"/>
        <v>GE</v>
      </c>
      <c r="G5436" s="533" t="s">
        <v>2725</v>
      </c>
      <c r="H5436" s="533">
        <v>1319</v>
      </c>
      <c r="I5436" s="533" t="str">
        <f t="shared" si="5166"/>
        <v>Site preparation</v>
      </c>
      <c r="J5436" s="533" t="str">
        <f t="shared" si="5167"/>
        <v>Site preparation</v>
      </c>
      <c r="K5436" s="218"/>
      <c r="L5436" s="218" t="s">
        <v>1035</v>
      </c>
      <c r="M5436" s="615"/>
      <c r="N5436" s="194"/>
      <c r="O5436" s="195"/>
      <c r="P5436" s="78"/>
      <c r="Q5436" s="78"/>
    </row>
    <row r="5437" spans="1:18" ht="15.75">
      <c r="A5437" s="533" t="s">
        <v>2784</v>
      </c>
      <c r="B5437" s="533">
        <v>31</v>
      </c>
      <c r="C5437" s="533" t="s">
        <v>1033</v>
      </c>
      <c r="D5437" s="572" t="s">
        <v>2481</v>
      </c>
      <c r="E5437" s="571" t="str">
        <f t="shared" si="5168"/>
        <v xml:space="preserve"> SITE CLEARING</v>
      </c>
      <c r="F5437" s="533" t="str">
        <f t="shared" si="5161"/>
        <v>GE</v>
      </c>
      <c r="G5437" s="533" t="s">
        <v>2722</v>
      </c>
      <c r="H5437" s="533">
        <v>1320</v>
      </c>
      <c r="I5437" s="533" t="str">
        <f>I5435</f>
        <v>311000 - SITE CLEARING</v>
      </c>
      <c r="J5437" s="533" t="str">
        <f>J5435</f>
        <v>311000 - SITE CLEARING</v>
      </c>
      <c r="K5437" s="218" t="s">
        <v>13</v>
      </c>
      <c r="L5437" s="218" t="s">
        <v>1036</v>
      </c>
      <c r="M5437" s="218">
        <v>1</v>
      </c>
      <c r="N5437" s="194" t="s">
        <v>2</v>
      </c>
      <c r="O5437" s="195"/>
      <c r="P5437" s="78">
        <v>0</v>
      </c>
      <c r="Q5437" s="25">
        <f>O5437</f>
        <v>0</v>
      </c>
      <c r="R5437" s="729">
        <f>P5437</f>
        <v>0</v>
      </c>
    </row>
    <row r="5438" spans="1:18" ht="15.75">
      <c r="A5438" s="533" t="s">
        <v>2784</v>
      </c>
      <c r="B5438" s="533">
        <v>31</v>
      </c>
      <c r="C5438" s="533" t="s">
        <v>1033</v>
      </c>
      <c r="D5438" s="572" t="s">
        <v>2481</v>
      </c>
      <c r="E5438" s="571" t="str">
        <f t="shared" si="5168"/>
        <v xml:space="preserve"> SITE CLEARING</v>
      </c>
      <c r="F5438" s="533" t="str">
        <f t="shared" si="5161"/>
        <v>GE</v>
      </c>
      <c r="G5438" s="533" t="s">
        <v>2725</v>
      </c>
      <c r="H5438" s="533">
        <v>1321</v>
      </c>
      <c r="I5438" s="533" t="str">
        <f>L5438</f>
        <v>Excavating</v>
      </c>
      <c r="J5438" s="533" t="str">
        <f>L5438</f>
        <v>Excavating</v>
      </c>
      <c r="K5438" s="218"/>
      <c r="L5438" s="218" t="s">
        <v>1037</v>
      </c>
      <c r="M5438" s="615"/>
      <c r="N5438" s="194"/>
      <c r="O5438" s="195"/>
      <c r="P5438" s="78"/>
      <c r="Q5438" s="78"/>
    </row>
    <row r="5439" spans="1:18" ht="15.75">
      <c r="A5439" s="533" t="s">
        <v>2784</v>
      </c>
      <c r="B5439" s="533">
        <v>31</v>
      </c>
      <c r="C5439" s="533" t="s">
        <v>1033</v>
      </c>
      <c r="D5439" s="572" t="s">
        <v>2481</v>
      </c>
      <c r="E5439" s="571" t="str">
        <f t="shared" si="5168"/>
        <v xml:space="preserve"> SITE CLEARING</v>
      </c>
      <c r="F5439" s="533" t="str">
        <f t="shared" si="5161"/>
        <v>GE</v>
      </c>
      <c r="G5439" s="533" t="s">
        <v>2722</v>
      </c>
      <c r="H5439" s="533">
        <v>1322</v>
      </c>
      <c r="I5439" s="533" t="str">
        <f>I5437</f>
        <v>311000 - SITE CLEARING</v>
      </c>
      <c r="J5439" s="533" t="str">
        <f>J5437</f>
        <v>311000 - SITE CLEARING</v>
      </c>
      <c r="K5439" s="218" t="s">
        <v>15</v>
      </c>
      <c r="L5439" s="218" t="s">
        <v>1038</v>
      </c>
      <c r="M5439" s="218">
        <v>415</v>
      </c>
      <c r="N5439" s="194" t="s">
        <v>69</v>
      </c>
      <c r="O5439" s="195"/>
      <c r="P5439" s="78">
        <v>0</v>
      </c>
      <c r="Q5439" s="25">
        <f>O5439</f>
        <v>0</v>
      </c>
      <c r="R5439" s="729">
        <f>P5439</f>
        <v>0</v>
      </c>
    </row>
    <row r="5440" spans="1:18" ht="15.75">
      <c r="A5440" s="533" t="s">
        <v>2784</v>
      </c>
      <c r="B5440" s="533">
        <v>31</v>
      </c>
      <c r="C5440" s="533" t="s">
        <v>1033</v>
      </c>
      <c r="D5440" s="572" t="s">
        <v>2481</v>
      </c>
      <c r="E5440" s="571" t="str">
        <f t="shared" si="5168"/>
        <v xml:space="preserve"> SITE CLEARING</v>
      </c>
      <c r="F5440" s="533" t="str">
        <f t="shared" si="5161"/>
        <v>GE</v>
      </c>
      <c r="G5440" s="533" t="s">
        <v>2725</v>
      </c>
      <c r="H5440" s="533">
        <v>1323</v>
      </c>
      <c r="I5440" s="533" t="str">
        <f>L5440</f>
        <v xml:space="preserve">Filling </v>
      </c>
      <c r="J5440" s="533" t="str">
        <f>L5440</f>
        <v xml:space="preserve">Filling </v>
      </c>
      <c r="K5440" s="218"/>
      <c r="L5440" s="218" t="s">
        <v>1039</v>
      </c>
      <c r="M5440" s="615"/>
      <c r="N5440" s="194"/>
      <c r="O5440" s="195"/>
      <c r="P5440" s="78"/>
      <c r="Q5440" s="78"/>
    </row>
    <row r="5441" spans="1:18" ht="15.75">
      <c r="A5441" s="533" t="s">
        <v>2784</v>
      </c>
      <c r="B5441" s="533">
        <v>31</v>
      </c>
      <c r="C5441" s="533" t="s">
        <v>1033</v>
      </c>
      <c r="D5441" s="572" t="s">
        <v>2481</v>
      </c>
      <c r="E5441" s="571" t="str">
        <f t="shared" si="5168"/>
        <v xml:space="preserve"> SITE CLEARING</v>
      </c>
      <c r="F5441" s="533" t="str">
        <f t="shared" si="5161"/>
        <v>GE</v>
      </c>
      <c r="G5441" s="533" t="s">
        <v>2722</v>
      </c>
      <c r="H5441" s="533">
        <v>1324</v>
      </c>
      <c r="I5441" s="533" t="str">
        <f>I5440</f>
        <v xml:space="preserve">Filling </v>
      </c>
      <c r="J5441" s="533" t="str">
        <f>J5440</f>
        <v xml:space="preserve">Filling </v>
      </c>
      <c r="K5441" s="218" t="s">
        <v>17</v>
      </c>
      <c r="L5441" s="218" t="s">
        <v>1040</v>
      </c>
      <c r="M5441" s="218">
        <v>290</v>
      </c>
      <c r="N5441" s="194" t="s">
        <v>69</v>
      </c>
      <c r="O5441" s="195"/>
      <c r="P5441" s="78">
        <v>0</v>
      </c>
      <c r="Q5441" s="25">
        <f>O5441</f>
        <v>0</v>
      </c>
      <c r="R5441" s="729">
        <f>P5441</f>
        <v>0</v>
      </c>
    </row>
    <row r="5442" spans="1:18" ht="15.75">
      <c r="A5442" s="533" t="s">
        <v>2784</v>
      </c>
      <c r="B5442" s="533">
        <v>31</v>
      </c>
      <c r="C5442" s="533" t="s">
        <v>1033</v>
      </c>
      <c r="D5442" s="572" t="s">
        <v>2481</v>
      </c>
      <c r="E5442" s="571" t="str">
        <f t="shared" si="5168"/>
        <v xml:space="preserve"> SITE CLEARING</v>
      </c>
      <c r="F5442" s="533" t="str">
        <f t="shared" si="5161"/>
        <v>GE</v>
      </c>
      <c r="G5442" s="533" t="s">
        <v>2725</v>
      </c>
      <c r="H5442" s="533">
        <v>1325</v>
      </c>
      <c r="I5442" s="533" t="str">
        <f t="shared" ref="I5442:J5442" si="5169">I5441</f>
        <v xml:space="preserve">Filling </v>
      </c>
      <c r="J5442" s="533" t="str">
        <f t="shared" si="5169"/>
        <v xml:space="preserve">Filling </v>
      </c>
      <c r="K5442" s="74" t="s">
        <v>1041</v>
      </c>
      <c r="L5442" s="74"/>
      <c r="M5442" s="75"/>
      <c r="N5442" s="76"/>
      <c r="O5442" s="12"/>
      <c r="P5442" s="78"/>
      <c r="Q5442" s="103"/>
    </row>
    <row r="5443" spans="1:18" ht="15.75">
      <c r="A5443" s="533" t="s">
        <v>2784</v>
      </c>
      <c r="B5443" s="533">
        <v>31</v>
      </c>
      <c r="C5443" s="533" t="s">
        <v>1033</v>
      </c>
      <c r="D5443" s="10" t="s">
        <v>22</v>
      </c>
      <c r="E5443" s="10" t="s">
        <v>22</v>
      </c>
      <c r="G5443" s="533" t="s">
        <v>2724</v>
      </c>
      <c r="H5443" s="533">
        <v>1326</v>
      </c>
      <c r="I5443" s="533" t="str">
        <f t="shared" ref="I5443:J5443" si="5170">I5442</f>
        <v xml:space="preserve">Filling </v>
      </c>
      <c r="J5443" s="533" t="str">
        <f t="shared" si="5170"/>
        <v xml:space="preserve">Filling </v>
      </c>
      <c r="K5443" s="75" t="s">
        <v>22</v>
      </c>
      <c r="L5443" s="75"/>
      <c r="M5443" s="75"/>
      <c r="N5443" s="76"/>
      <c r="O5443" s="12" t="s">
        <v>8</v>
      </c>
      <c r="P5443" s="12">
        <v>0</v>
      </c>
      <c r="Q5443" s="78"/>
    </row>
    <row r="5444" spans="1:18" ht="15.75">
      <c r="A5444" s="533" t="s">
        <v>2784</v>
      </c>
      <c r="B5444" s="533">
        <v>32</v>
      </c>
      <c r="C5444" s="533" t="s">
        <v>1043</v>
      </c>
      <c r="D5444" s="572" t="s">
        <v>2576</v>
      </c>
      <c r="E5444" s="571" t="s">
        <v>1301</v>
      </c>
      <c r="F5444" s="533" t="str">
        <f t="shared" ref="F5444:F5462" si="5171">VLOOKUP(D:D,trade,3,FALSE)</f>
        <v>LS</v>
      </c>
      <c r="G5444" s="533" t="s">
        <v>2725</v>
      </c>
      <c r="H5444" s="533">
        <v>1327</v>
      </c>
      <c r="I5444" s="533" t="str">
        <f t="shared" ref="I5444:J5444" si="5172">I5443</f>
        <v xml:space="preserve">Filling </v>
      </c>
      <c r="J5444" s="533" t="str">
        <f t="shared" si="5172"/>
        <v xml:space="preserve">Filling </v>
      </c>
      <c r="K5444" s="304"/>
      <c r="L5444" s="79"/>
      <c r="M5444" s="83" t="s">
        <v>1042</v>
      </c>
      <c r="N5444" s="83"/>
      <c r="O5444" s="83"/>
      <c r="P5444" s="83"/>
      <c r="Q5444" s="83"/>
    </row>
    <row r="5445" spans="1:18" ht="15.75">
      <c r="A5445" s="533" t="s">
        <v>2784</v>
      </c>
      <c r="B5445" s="533">
        <v>32</v>
      </c>
      <c r="C5445" s="533" t="s">
        <v>1043</v>
      </c>
      <c r="D5445" s="572" t="s">
        <v>2576</v>
      </c>
      <c r="E5445" s="571" t="str">
        <f t="shared" si="5168"/>
        <v xml:space="preserve"> UNIT PAVING</v>
      </c>
      <c r="F5445" s="533" t="str">
        <f t="shared" si="5171"/>
        <v>LS</v>
      </c>
      <c r="G5445" s="533" t="s">
        <v>2725</v>
      </c>
      <c r="H5445" s="533">
        <v>1328</v>
      </c>
      <c r="I5445" s="533" t="str">
        <f t="shared" ref="I5445:J5445" si="5173">I5444</f>
        <v xml:space="preserve">Filling </v>
      </c>
      <c r="J5445" s="533" t="str">
        <f t="shared" si="5173"/>
        <v xml:space="preserve">Filling </v>
      </c>
      <c r="K5445" s="304"/>
      <c r="L5445" s="79"/>
      <c r="M5445" s="83" t="s">
        <v>1043</v>
      </c>
      <c r="N5445" s="83"/>
      <c r="O5445" s="83"/>
      <c r="P5445" s="83"/>
      <c r="Q5445" s="83"/>
    </row>
    <row r="5446" spans="1:18" ht="15.75">
      <c r="A5446" s="533" t="s">
        <v>2784</v>
      </c>
      <c r="B5446" s="533">
        <v>32</v>
      </c>
      <c r="C5446" s="533" t="s">
        <v>1043</v>
      </c>
      <c r="D5446" s="572" t="s">
        <v>2576</v>
      </c>
      <c r="E5446" s="571" t="str">
        <f t="shared" si="5168"/>
        <v xml:space="preserve"> UNIT PAVING</v>
      </c>
      <c r="F5446" s="533" t="str">
        <f t="shared" si="5171"/>
        <v>LS</v>
      </c>
      <c r="G5446" s="533" t="s">
        <v>2725</v>
      </c>
      <c r="H5446" s="533">
        <v>1329</v>
      </c>
      <c r="I5446" s="533" t="str">
        <f t="shared" ref="I5446:J5446" si="5174">I5445</f>
        <v xml:space="preserve">Filling </v>
      </c>
      <c r="J5446" s="533" t="str">
        <f t="shared" si="5174"/>
        <v xml:space="preserve">Filling </v>
      </c>
      <c r="K5446" s="306" t="s">
        <v>2</v>
      </c>
      <c r="L5446" s="84" t="s">
        <v>25</v>
      </c>
      <c r="M5446" s="636" t="s">
        <v>4</v>
      </c>
      <c r="N5446" s="109" t="s">
        <v>5</v>
      </c>
      <c r="O5446" s="109" t="s">
        <v>6</v>
      </c>
      <c r="P5446" s="109" t="s">
        <v>7</v>
      </c>
      <c r="Q5446" s="109"/>
    </row>
    <row r="5447" spans="1:18" ht="15.75">
      <c r="A5447" s="533" t="s">
        <v>2784</v>
      </c>
      <c r="B5447" s="533">
        <v>32</v>
      </c>
      <c r="C5447" s="533" t="s">
        <v>1043</v>
      </c>
      <c r="D5447" s="572" t="s">
        <v>2481</v>
      </c>
      <c r="E5447" s="571" t="str">
        <f t="shared" si="5168"/>
        <v xml:space="preserve"> UNIT PAVING</v>
      </c>
      <c r="F5447" s="533" t="str">
        <f t="shared" si="5171"/>
        <v>GE</v>
      </c>
      <c r="G5447" s="533" t="s">
        <v>2725</v>
      </c>
      <c r="H5447" s="533">
        <v>1330</v>
      </c>
      <c r="I5447" s="533" t="str">
        <f t="shared" ref="I5447:J5447" si="5175">I5446</f>
        <v xml:space="preserve">Filling </v>
      </c>
      <c r="J5447" s="533" t="str">
        <f t="shared" si="5175"/>
        <v xml:space="preserve">Filling </v>
      </c>
      <c r="K5447" s="308"/>
      <c r="L5447" s="75"/>
      <c r="M5447" s="75"/>
      <c r="N5447" s="76"/>
      <c r="O5447" s="12"/>
      <c r="P5447" s="12" t="s">
        <v>8</v>
      </c>
      <c r="Q5447" s="12"/>
    </row>
    <row r="5448" spans="1:18" ht="15.75">
      <c r="A5448" s="533" t="s">
        <v>2784</v>
      </c>
      <c r="B5448" s="533">
        <v>32</v>
      </c>
      <c r="C5448" s="533" t="s">
        <v>1043</v>
      </c>
      <c r="D5448" s="572" t="s">
        <v>2576</v>
      </c>
      <c r="E5448" s="571" t="s">
        <v>1301</v>
      </c>
      <c r="F5448" s="533" t="str">
        <f t="shared" si="5171"/>
        <v>LS</v>
      </c>
      <c r="G5448" s="533" t="s">
        <v>2725</v>
      </c>
      <c r="H5448" s="533">
        <v>1331</v>
      </c>
      <c r="I5448" s="533" t="str">
        <f t="shared" ref="I5448:I5449" si="5176">L5448</f>
        <v>321400 - UNIT PAVING</v>
      </c>
      <c r="J5448" s="533" t="str">
        <f t="shared" ref="J5448:J5449" si="5177">L5448</f>
        <v>321400 - UNIT PAVING</v>
      </c>
      <c r="K5448" s="311"/>
      <c r="L5448" s="218" t="s">
        <v>1044</v>
      </c>
      <c r="M5448" s="628"/>
      <c r="N5448" s="216"/>
      <c r="O5448" s="195"/>
      <c r="P5448" s="12"/>
      <c r="Q5448" s="12"/>
    </row>
    <row r="5449" spans="1:18" ht="15.75">
      <c r="A5449" s="533" t="s">
        <v>2784</v>
      </c>
      <c r="B5449" s="533">
        <v>32</v>
      </c>
      <c r="C5449" s="533" t="s">
        <v>1043</v>
      </c>
      <c r="D5449" s="572" t="s">
        <v>2576</v>
      </c>
      <c r="E5449" s="571" t="str">
        <f t="shared" ref="E5449:E5452" si="5178">E5448</f>
        <v xml:space="preserve"> UNIT PAVING</v>
      </c>
      <c r="F5449" s="533" t="str">
        <f t="shared" si="5171"/>
        <v>LS</v>
      </c>
      <c r="G5449" s="533" t="s">
        <v>2725</v>
      </c>
      <c r="H5449" s="533">
        <v>1332</v>
      </c>
      <c r="I5449" s="533" t="str">
        <f t="shared" si="5176"/>
        <v>Precast concrete curb; ordinary Portland cement, smooth finish, reinforced; including fittings and fixings; complete; as specified and as Drg. A-501; detail 12</v>
      </c>
      <c r="J5449" s="533" t="str">
        <f t="shared" si="5177"/>
        <v>Precast concrete curb; ordinary Portland cement, smooth finish, reinforced; including fittings and fixings; complete; as specified and as Drg. A-501; detail 12</v>
      </c>
      <c r="K5449" s="311"/>
      <c r="L5449" s="218" t="s">
        <v>1045</v>
      </c>
      <c r="M5449" s="615"/>
      <c r="N5449" s="195"/>
      <c r="O5449" s="195"/>
      <c r="P5449" s="25"/>
      <c r="Q5449" s="25"/>
    </row>
    <row r="5450" spans="1:18" ht="15.75">
      <c r="A5450" s="533" t="s">
        <v>2784</v>
      </c>
      <c r="B5450" s="533">
        <v>32</v>
      </c>
      <c r="C5450" s="533" t="s">
        <v>1043</v>
      </c>
      <c r="D5450" s="572" t="s">
        <v>2576</v>
      </c>
      <c r="E5450" s="571" t="str">
        <f t="shared" si="5178"/>
        <v xml:space="preserve"> UNIT PAVING</v>
      </c>
      <c r="F5450" s="533" t="str">
        <f t="shared" si="5171"/>
        <v>LS</v>
      </c>
      <c r="G5450" s="533" t="s">
        <v>2722</v>
      </c>
      <c r="H5450" s="533">
        <v>1333</v>
      </c>
      <c r="I5450" s="533" t="str">
        <f>I5448</f>
        <v>321400 - UNIT PAVING</v>
      </c>
      <c r="J5450" s="533" t="str">
        <f>J5448</f>
        <v>321400 - UNIT PAVING</v>
      </c>
      <c r="K5450" s="311" t="s">
        <v>13</v>
      </c>
      <c r="L5450" s="218" t="s">
        <v>1046</v>
      </c>
      <c r="M5450" s="218">
        <v>210</v>
      </c>
      <c r="N5450" s="229" t="s">
        <v>95</v>
      </c>
      <c r="O5450" s="195"/>
      <c r="P5450" s="25">
        <v>0</v>
      </c>
      <c r="Q5450" s="25">
        <f>O5450</f>
        <v>0</v>
      </c>
      <c r="R5450" s="729">
        <f>P5450</f>
        <v>0</v>
      </c>
    </row>
    <row r="5451" spans="1:18" ht="15.75">
      <c r="A5451" s="533" t="s">
        <v>2784</v>
      </c>
      <c r="B5451" s="533">
        <v>32</v>
      </c>
      <c r="C5451" s="533" t="s">
        <v>1043</v>
      </c>
      <c r="D5451" s="572" t="s">
        <v>2576</v>
      </c>
      <c r="E5451" s="571" t="str">
        <f t="shared" si="5178"/>
        <v xml:space="preserve"> UNIT PAVING</v>
      </c>
      <c r="F5451" s="533" t="str">
        <f t="shared" si="5171"/>
        <v>LS</v>
      </c>
      <c r="G5451" s="533" t="s">
        <v>2725</v>
      </c>
      <c r="H5451" s="533">
        <v>1334</v>
      </c>
      <c r="I5451" s="533" t="str">
        <f>L5451</f>
        <v>Precast concrete tiles; including bedding mortar; to</v>
      </c>
      <c r="J5451" s="533" t="str">
        <f>L5451</f>
        <v>Precast concrete tiles; including bedding mortar; to</v>
      </c>
      <c r="K5451" s="311"/>
      <c r="L5451" s="218" t="s">
        <v>1047</v>
      </c>
      <c r="M5451" s="615"/>
      <c r="N5451" s="195"/>
      <c r="O5451" s="195"/>
      <c r="P5451" s="25"/>
      <c r="Q5451" s="25"/>
    </row>
    <row r="5452" spans="1:18" ht="15.75">
      <c r="A5452" s="533" t="s">
        <v>2784</v>
      </c>
      <c r="B5452" s="533">
        <v>32</v>
      </c>
      <c r="C5452" s="533" t="s">
        <v>1043</v>
      </c>
      <c r="D5452" s="572" t="s">
        <v>2576</v>
      </c>
      <c r="E5452" s="571" t="str">
        <f t="shared" si="5178"/>
        <v xml:space="preserve"> UNIT PAVING</v>
      </c>
      <c r="F5452" s="533" t="str">
        <f t="shared" si="5171"/>
        <v>LS</v>
      </c>
      <c r="G5452" s="533" t="s">
        <v>2722</v>
      </c>
      <c r="H5452" s="533">
        <v>1335</v>
      </c>
      <c r="I5452" s="533" t="str">
        <f>I5450</f>
        <v>321400 - UNIT PAVING</v>
      </c>
      <c r="J5452" s="533" t="str">
        <f>J5450</f>
        <v>321400 - UNIT PAVING</v>
      </c>
      <c r="K5452" s="311" t="s">
        <v>15</v>
      </c>
      <c r="L5452" s="218" t="s">
        <v>1048</v>
      </c>
      <c r="M5452" s="218">
        <v>464</v>
      </c>
      <c r="N5452" s="229" t="s">
        <v>33</v>
      </c>
      <c r="O5452" s="195"/>
      <c r="P5452" s="25">
        <v>0</v>
      </c>
      <c r="Q5452" s="25">
        <f>O5452</f>
        <v>0</v>
      </c>
      <c r="R5452" s="729">
        <f>P5452</f>
        <v>0</v>
      </c>
    </row>
    <row r="5453" spans="1:18" ht="15.75">
      <c r="A5453" s="533" t="s">
        <v>2784</v>
      </c>
      <c r="B5453" s="533">
        <v>32</v>
      </c>
      <c r="C5453" s="533" t="s">
        <v>1043</v>
      </c>
      <c r="D5453" s="572" t="s">
        <v>2560</v>
      </c>
      <c r="E5453" s="571" t="s">
        <v>1302</v>
      </c>
      <c r="F5453" s="533" t="str">
        <f t="shared" si="5171"/>
        <v>GE</v>
      </c>
      <c r="G5453" s="533" t="s">
        <v>2725</v>
      </c>
      <c r="H5453" s="533">
        <v>1336</v>
      </c>
      <c r="I5453" s="533" t="str">
        <f>L5453</f>
        <v>321116.16 - AGGREGATE SUBBASE COURSE</v>
      </c>
      <c r="J5453" s="533" t="str">
        <f>L5453</f>
        <v>321116.16 - AGGREGATE SUBBASE COURSE</v>
      </c>
      <c r="K5453" s="311"/>
      <c r="L5453" s="218" t="s">
        <v>1049</v>
      </c>
      <c r="M5453" s="615"/>
      <c r="N5453" s="195"/>
      <c r="O5453" s="195"/>
      <c r="P5453" s="12"/>
      <c r="Q5453" s="12"/>
    </row>
    <row r="5454" spans="1:18" ht="15.75">
      <c r="A5454" s="533" t="s">
        <v>2784</v>
      </c>
      <c r="B5454" s="533">
        <v>32</v>
      </c>
      <c r="C5454" s="533" t="s">
        <v>1043</v>
      </c>
      <c r="D5454" s="572" t="s">
        <v>2560</v>
      </c>
      <c r="E5454" s="571" t="str">
        <f t="shared" ref="E5454:E5455" si="5179">E5453</f>
        <v xml:space="preserve"> AGGREGATE SUBBASE COURSE</v>
      </c>
      <c r="F5454" s="533" t="str">
        <f t="shared" si="5171"/>
        <v>GE</v>
      </c>
      <c r="G5454" s="533" t="s">
        <v>2722</v>
      </c>
      <c r="H5454" s="533">
        <v>1337</v>
      </c>
      <c r="I5454" s="533" t="str">
        <f t="shared" ref="I5454:J5454" si="5180">I5452</f>
        <v>321400 - UNIT PAVING</v>
      </c>
      <c r="J5454" s="533" t="str">
        <f t="shared" si="5180"/>
        <v>321400 - UNIT PAVING</v>
      </c>
      <c r="K5454" s="311" t="s">
        <v>17</v>
      </c>
      <c r="L5454" s="218" t="s">
        <v>1050</v>
      </c>
      <c r="M5454" s="218">
        <v>150</v>
      </c>
      <c r="N5454" s="229" t="s">
        <v>69</v>
      </c>
      <c r="O5454" s="195"/>
      <c r="P5454" s="78">
        <v>0</v>
      </c>
      <c r="Q5454" s="25">
        <f t="shared" ref="Q5454:Q5455" si="5181">O5454</f>
        <v>0</v>
      </c>
      <c r="R5454" s="729">
        <f t="shared" ref="R5454:R5455" si="5182">P5454</f>
        <v>0</v>
      </c>
    </row>
    <row r="5455" spans="1:18" ht="15.75">
      <c r="A5455" s="533" t="s">
        <v>2784</v>
      </c>
      <c r="B5455" s="533">
        <v>32</v>
      </c>
      <c r="C5455" s="533" t="s">
        <v>1043</v>
      </c>
      <c r="D5455" s="572" t="s">
        <v>2560</v>
      </c>
      <c r="E5455" s="571" t="str">
        <f t="shared" si="5179"/>
        <v xml:space="preserve"> AGGREGATE SUBBASE COURSE</v>
      </c>
      <c r="F5455" s="533" t="str">
        <f t="shared" si="5171"/>
        <v>GE</v>
      </c>
      <c r="G5455" s="533" t="s">
        <v>2722</v>
      </c>
      <c r="H5455" s="533">
        <v>1338</v>
      </c>
      <c r="I5455" s="533" t="str">
        <f t="shared" ref="I5455:J5455" si="5183">I5453</f>
        <v>321116.16 - AGGREGATE SUBBASE COURSE</v>
      </c>
      <c r="J5455" s="533" t="str">
        <f t="shared" si="5183"/>
        <v>321116.16 - AGGREGATE SUBBASE COURSE</v>
      </c>
      <c r="K5455" s="311" t="s">
        <v>19</v>
      </c>
      <c r="L5455" s="218" t="s">
        <v>1051</v>
      </c>
      <c r="M5455" s="218">
        <v>120</v>
      </c>
      <c r="N5455" s="229" t="s">
        <v>69</v>
      </c>
      <c r="O5455" s="195"/>
      <c r="P5455" s="78">
        <v>0</v>
      </c>
      <c r="Q5455" s="25">
        <f t="shared" si="5181"/>
        <v>0</v>
      </c>
      <c r="R5455" s="729">
        <f t="shared" si="5182"/>
        <v>0</v>
      </c>
    </row>
    <row r="5456" spans="1:18" ht="15.75">
      <c r="A5456" s="533" t="s">
        <v>2784</v>
      </c>
      <c r="B5456" s="533">
        <v>32</v>
      </c>
      <c r="C5456" s="533" t="s">
        <v>1043</v>
      </c>
      <c r="D5456" s="572" t="s">
        <v>2566</v>
      </c>
      <c r="E5456" s="571" t="s">
        <v>1303</v>
      </c>
      <c r="F5456" s="533" t="str">
        <f t="shared" si="5171"/>
        <v>GE</v>
      </c>
      <c r="G5456" s="533" t="s">
        <v>2725</v>
      </c>
      <c r="H5456" s="533">
        <v>1339</v>
      </c>
      <c r="I5456" s="533" t="str">
        <f t="shared" ref="I5456:I5457" si="5184">L5456</f>
        <v>321216 - ASPHALT PAVING</v>
      </c>
      <c r="J5456" s="533" t="str">
        <f t="shared" ref="J5456:J5457" si="5185">L5456</f>
        <v>321216 - ASPHALT PAVING</v>
      </c>
      <c r="K5456" s="311"/>
      <c r="L5456" s="218" t="s">
        <v>1052</v>
      </c>
      <c r="M5456" s="615"/>
      <c r="N5456" s="229"/>
      <c r="O5456" s="195"/>
      <c r="P5456" s="78"/>
      <c r="Q5456" s="78"/>
    </row>
    <row r="5457" spans="1:18" ht="15.75">
      <c r="A5457" s="533" t="s">
        <v>2784</v>
      </c>
      <c r="B5457" s="533">
        <v>32</v>
      </c>
      <c r="C5457" s="533" t="s">
        <v>1043</v>
      </c>
      <c r="D5457" s="572" t="s">
        <v>2566</v>
      </c>
      <c r="E5457" s="571" t="str">
        <f t="shared" ref="E5457:E5462" si="5186">E5456</f>
        <v xml:space="preserve"> ASPHALT PAVING</v>
      </c>
      <c r="F5457" s="533" t="str">
        <f t="shared" si="5171"/>
        <v>GE</v>
      </c>
      <c r="G5457" s="533" t="s">
        <v>2725</v>
      </c>
      <c r="H5457" s="533">
        <v>1340</v>
      </c>
      <c r="I5457" s="533" t="str">
        <f t="shared" si="5184"/>
        <v>0.5 MESAL</v>
      </c>
      <c r="J5457" s="533" t="str">
        <f t="shared" si="5185"/>
        <v>0.5 MESAL</v>
      </c>
      <c r="K5457" s="311"/>
      <c r="L5457" s="218" t="s">
        <v>1053</v>
      </c>
      <c r="M5457" s="615"/>
      <c r="N5457" s="229"/>
      <c r="O5457" s="195"/>
      <c r="P5457" s="78"/>
      <c r="Q5457" s="78"/>
    </row>
    <row r="5458" spans="1:18" ht="15.75">
      <c r="A5458" s="533" t="s">
        <v>2784</v>
      </c>
      <c r="B5458" s="533">
        <v>32</v>
      </c>
      <c r="C5458" s="533" t="s">
        <v>1043</v>
      </c>
      <c r="D5458" s="572" t="s">
        <v>2566</v>
      </c>
      <c r="E5458" s="571" t="str">
        <f t="shared" si="5186"/>
        <v xml:space="preserve"> ASPHALT PAVING</v>
      </c>
      <c r="F5458" s="533" t="str">
        <f t="shared" si="5171"/>
        <v>GE</v>
      </c>
      <c r="G5458" s="533" t="s">
        <v>2722</v>
      </c>
      <c r="H5458" s="533">
        <v>1341</v>
      </c>
      <c r="I5458" s="533" t="str">
        <f t="shared" ref="I5458:J5458" si="5187">I5456</f>
        <v>321216 - ASPHALT PAVING</v>
      </c>
      <c r="J5458" s="533" t="str">
        <f t="shared" si="5187"/>
        <v>321216 - ASPHALT PAVING</v>
      </c>
      <c r="K5458" s="311" t="s">
        <v>20</v>
      </c>
      <c r="L5458" s="218" t="s">
        <v>1054</v>
      </c>
      <c r="M5458" s="218">
        <v>600</v>
      </c>
      <c r="N5458" s="229" t="s">
        <v>33</v>
      </c>
      <c r="O5458" s="195"/>
      <c r="P5458" s="78">
        <v>0</v>
      </c>
      <c r="Q5458" s="25">
        <f t="shared" ref="Q5458:Q5461" si="5188">O5458</f>
        <v>0</v>
      </c>
      <c r="R5458" s="729">
        <f t="shared" ref="R5458:R5461" si="5189">P5458</f>
        <v>0</v>
      </c>
    </row>
    <row r="5459" spans="1:18" ht="15.75">
      <c r="A5459" s="533" t="s">
        <v>2784</v>
      </c>
      <c r="B5459" s="533">
        <v>32</v>
      </c>
      <c r="C5459" s="533" t="s">
        <v>1043</v>
      </c>
      <c r="D5459" s="572" t="s">
        <v>2566</v>
      </c>
      <c r="E5459" s="571" t="str">
        <f t="shared" si="5186"/>
        <v xml:space="preserve"> ASPHALT PAVING</v>
      </c>
      <c r="F5459" s="533" t="str">
        <f t="shared" si="5171"/>
        <v>GE</v>
      </c>
      <c r="G5459" s="533" t="s">
        <v>2722</v>
      </c>
      <c r="H5459" s="533">
        <v>1342</v>
      </c>
      <c r="I5459" s="533" t="str">
        <f t="shared" ref="I5459:J5459" si="5190">I5457</f>
        <v>0.5 MESAL</v>
      </c>
      <c r="J5459" s="533" t="str">
        <f t="shared" si="5190"/>
        <v>0.5 MESAL</v>
      </c>
      <c r="K5459" s="311" t="s">
        <v>21</v>
      </c>
      <c r="L5459" s="218" t="s">
        <v>1055</v>
      </c>
      <c r="M5459" s="218">
        <v>600</v>
      </c>
      <c r="N5459" s="229" t="s">
        <v>33</v>
      </c>
      <c r="O5459" s="195"/>
      <c r="P5459" s="78">
        <v>0</v>
      </c>
      <c r="Q5459" s="25">
        <f t="shared" si="5188"/>
        <v>0</v>
      </c>
      <c r="R5459" s="729">
        <f t="shared" si="5189"/>
        <v>0</v>
      </c>
    </row>
    <row r="5460" spans="1:18" ht="15.75">
      <c r="A5460" s="533" t="s">
        <v>2784</v>
      </c>
      <c r="B5460" s="533">
        <v>32</v>
      </c>
      <c r="C5460" s="533" t="s">
        <v>1043</v>
      </c>
      <c r="D5460" s="572" t="s">
        <v>2566</v>
      </c>
      <c r="E5460" s="571" t="str">
        <f t="shared" si="5186"/>
        <v xml:space="preserve"> ASPHALT PAVING</v>
      </c>
      <c r="F5460" s="533" t="str">
        <f t="shared" si="5171"/>
        <v>GE</v>
      </c>
      <c r="G5460" s="533" t="s">
        <v>2722</v>
      </c>
      <c r="H5460" s="533">
        <v>1343</v>
      </c>
      <c r="I5460" s="533" t="str">
        <f t="shared" ref="I5460:J5460" si="5191">I5458</f>
        <v>321216 - ASPHALT PAVING</v>
      </c>
      <c r="J5460" s="533" t="str">
        <f t="shared" si="5191"/>
        <v>321216 - ASPHALT PAVING</v>
      </c>
      <c r="K5460" s="311" t="s">
        <v>45</v>
      </c>
      <c r="L5460" s="218" t="s">
        <v>1056</v>
      </c>
      <c r="M5460" s="218">
        <v>37</v>
      </c>
      <c r="N5460" s="229" t="s">
        <v>69</v>
      </c>
      <c r="O5460" s="195"/>
      <c r="P5460" s="78">
        <v>0</v>
      </c>
      <c r="Q5460" s="25">
        <f t="shared" si="5188"/>
        <v>0</v>
      </c>
      <c r="R5460" s="729">
        <f t="shared" si="5189"/>
        <v>0</v>
      </c>
    </row>
    <row r="5461" spans="1:18" ht="15.75">
      <c r="A5461" s="533" t="s">
        <v>2784</v>
      </c>
      <c r="B5461" s="533">
        <v>32</v>
      </c>
      <c r="C5461" s="533" t="s">
        <v>1043</v>
      </c>
      <c r="D5461" s="572" t="s">
        <v>2566</v>
      </c>
      <c r="E5461" s="571" t="str">
        <f t="shared" si="5186"/>
        <v xml:space="preserve"> ASPHALT PAVING</v>
      </c>
      <c r="F5461" s="533" t="str">
        <f t="shared" si="5171"/>
        <v>GE</v>
      </c>
      <c r="G5461" s="533" t="s">
        <v>2722</v>
      </c>
      <c r="H5461" s="533">
        <v>1344</v>
      </c>
      <c r="I5461" s="533" t="str">
        <f t="shared" ref="I5461:J5461" si="5192">I5459</f>
        <v>0.5 MESAL</v>
      </c>
      <c r="J5461" s="533" t="str">
        <f t="shared" si="5192"/>
        <v>0.5 MESAL</v>
      </c>
      <c r="K5461" s="311" t="s">
        <v>48</v>
      </c>
      <c r="L5461" s="218" t="s">
        <v>1057</v>
      </c>
      <c r="M5461" s="218">
        <v>25</v>
      </c>
      <c r="N5461" s="229" t="s">
        <v>69</v>
      </c>
      <c r="O5461" s="195"/>
      <c r="P5461" s="78">
        <v>0</v>
      </c>
      <c r="Q5461" s="25">
        <f t="shared" si="5188"/>
        <v>0</v>
      </c>
      <c r="R5461" s="729">
        <f t="shared" si="5189"/>
        <v>0</v>
      </c>
    </row>
    <row r="5462" spans="1:18" ht="15.75">
      <c r="A5462" s="533" t="s">
        <v>2784</v>
      </c>
      <c r="B5462" s="533">
        <v>32</v>
      </c>
      <c r="C5462" s="533" t="s">
        <v>1043</v>
      </c>
      <c r="D5462" s="572" t="s">
        <v>2566</v>
      </c>
      <c r="E5462" s="571" t="str">
        <f t="shared" si="5186"/>
        <v xml:space="preserve"> ASPHALT PAVING</v>
      </c>
      <c r="F5462" s="533" t="str">
        <f t="shared" si="5171"/>
        <v>GE</v>
      </c>
      <c r="G5462" s="533" t="s">
        <v>2725</v>
      </c>
      <c r="H5462" s="533">
        <v>1345</v>
      </c>
      <c r="I5462" s="533" t="str">
        <f t="shared" ref="I5462:J5462" si="5193">I5460</f>
        <v>321216 - ASPHALT PAVING</v>
      </c>
      <c r="J5462" s="533" t="str">
        <f t="shared" si="5193"/>
        <v>321216 - ASPHALT PAVING</v>
      </c>
      <c r="K5462" s="317" t="s">
        <v>1058</v>
      </c>
      <c r="L5462" s="74"/>
      <c r="M5462" s="75"/>
      <c r="N5462" s="76"/>
      <c r="O5462" s="12"/>
      <c r="P5462" s="78"/>
      <c r="Q5462" s="103"/>
    </row>
    <row r="5463" spans="1:18" ht="15.75">
      <c r="A5463" s="533" t="s">
        <v>2784</v>
      </c>
      <c r="B5463" s="533">
        <v>32</v>
      </c>
      <c r="C5463" s="533" t="s">
        <v>1043</v>
      </c>
      <c r="D5463" s="10" t="s">
        <v>22</v>
      </c>
      <c r="E5463" s="10" t="s">
        <v>22</v>
      </c>
      <c r="G5463" s="533" t="s">
        <v>2724</v>
      </c>
      <c r="H5463" s="533">
        <v>1346</v>
      </c>
      <c r="I5463" s="533" t="str">
        <f t="shared" ref="I5463:J5463" si="5194">I5461</f>
        <v>0.5 MESAL</v>
      </c>
      <c r="J5463" s="533" t="str">
        <f t="shared" si="5194"/>
        <v>0.5 MESAL</v>
      </c>
      <c r="K5463" s="308" t="s">
        <v>22</v>
      </c>
      <c r="L5463" s="75"/>
      <c r="M5463" s="75"/>
      <c r="N5463" s="110"/>
      <c r="O5463" s="16" t="s">
        <v>8</v>
      </c>
      <c r="P5463" s="12">
        <v>0</v>
      </c>
      <c r="Q5463" s="78"/>
    </row>
    <row r="5464" spans="1:18" ht="15.75">
      <c r="A5464" s="533" t="s">
        <v>2784</v>
      </c>
      <c r="B5464" s="533" t="s">
        <v>1201</v>
      </c>
      <c r="C5464" s="533" t="s">
        <v>1059</v>
      </c>
      <c r="D5464" s="533" t="s">
        <v>1059</v>
      </c>
      <c r="E5464" s="533" t="s">
        <v>1059</v>
      </c>
      <c r="G5464" s="533" t="s">
        <v>2723</v>
      </c>
      <c r="H5464" s="533">
        <v>1347</v>
      </c>
      <c r="I5464" s="533" t="s">
        <v>1059</v>
      </c>
      <c r="J5464" s="533" t="s">
        <v>1059</v>
      </c>
      <c r="K5464" s="164" t="s">
        <v>1059</v>
      </c>
      <c r="L5464" s="164"/>
      <c r="M5464" s="164"/>
      <c r="N5464" s="164"/>
      <c r="O5464" s="164"/>
      <c r="P5464" s="160"/>
    </row>
    <row r="5465" spans="1:18" ht="15.75">
      <c r="A5465" s="533" t="s">
        <v>2784</v>
      </c>
      <c r="B5465" s="533" t="s">
        <v>1201</v>
      </c>
      <c r="C5465" s="533" t="s">
        <v>1059</v>
      </c>
      <c r="D5465" s="533" t="s">
        <v>1059</v>
      </c>
      <c r="E5465" s="533" t="s">
        <v>1059</v>
      </c>
      <c r="G5465" s="533" t="s">
        <v>2723</v>
      </c>
      <c r="H5465" s="533">
        <v>1348</v>
      </c>
      <c r="I5465" s="533" t="s">
        <v>1059</v>
      </c>
      <c r="J5465" s="533" t="s">
        <v>1059</v>
      </c>
      <c r="K5465" s="32"/>
      <c r="L5465" s="32"/>
      <c r="M5465" s="160"/>
      <c r="N5465" s="124" t="s">
        <v>7</v>
      </c>
      <c r="O5465" s="514"/>
      <c r="P5465" s="160"/>
    </row>
    <row r="5466" spans="1:18" ht="15.75">
      <c r="A5466" s="533" t="s">
        <v>2784</v>
      </c>
      <c r="B5466" s="533" t="s">
        <v>1201</v>
      </c>
      <c r="C5466" s="533" t="s">
        <v>1059</v>
      </c>
      <c r="D5466" s="533" t="s">
        <v>1059</v>
      </c>
      <c r="E5466" s="533" t="s">
        <v>1059</v>
      </c>
      <c r="G5466" s="533" t="s">
        <v>2723</v>
      </c>
      <c r="H5466" s="533">
        <v>1349</v>
      </c>
      <c r="I5466" s="533" t="s">
        <v>1059</v>
      </c>
      <c r="J5466" s="533" t="s">
        <v>1059</v>
      </c>
      <c r="K5466" s="32"/>
      <c r="L5466" s="32"/>
      <c r="M5466" s="160"/>
      <c r="N5466" s="124" t="s">
        <v>8</v>
      </c>
      <c r="O5466" s="515"/>
      <c r="P5466" s="160"/>
    </row>
    <row r="5467" spans="1:18" ht="15.75">
      <c r="A5467" s="533" t="s">
        <v>2784</v>
      </c>
      <c r="B5467" s="533" t="s">
        <v>1201</v>
      </c>
      <c r="C5467" s="533" t="s">
        <v>1059</v>
      </c>
      <c r="D5467" s="533" t="s">
        <v>1059</v>
      </c>
      <c r="E5467" s="533" t="s">
        <v>1059</v>
      </c>
      <c r="G5467" s="533" t="s">
        <v>2723</v>
      </c>
      <c r="H5467" s="533">
        <v>1350</v>
      </c>
      <c r="I5467" s="533" t="s">
        <v>1059</v>
      </c>
      <c r="J5467" s="533" t="s">
        <v>1059</v>
      </c>
      <c r="K5467" s="160" t="s">
        <v>1060</v>
      </c>
      <c r="L5467" s="160" t="s">
        <v>2730</v>
      </c>
      <c r="M5467" s="160"/>
      <c r="N5467" s="124">
        <v>66638.2</v>
      </c>
      <c r="O5467" s="515"/>
      <c r="P5467" s="160"/>
      <c r="Q5467" s="124"/>
    </row>
    <row r="5468" spans="1:18" ht="15.75">
      <c r="A5468" s="533" t="s">
        <v>2784</v>
      </c>
      <c r="B5468" s="533" t="s">
        <v>1201</v>
      </c>
      <c r="C5468" s="533" t="s">
        <v>1059</v>
      </c>
      <c r="D5468" s="533" t="s">
        <v>1059</v>
      </c>
      <c r="E5468" s="533" t="s">
        <v>1059</v>
      </c>
      <c r="G5468" s="533" t="s">
        <v>2723</v>
      </c>
      <c r="H5468" s="533">
        <v>1351</v>
      </c>
      <c r="I5468" s="533" t="s">
        <v>1059</v>
      </c>
      <c r="J5468" s="533" t="s">
        <v>1059</v>
      </c>
      <c r="K5468" s="160" t="s">
        <v>1062</v>
      </c>
      <c r="L5468" s="160" t="s">
        <v>24</v>
      </c>
      <c r="M5468" s="160"/>
      <c r="N5468" s="124">
        <v>1960</v>
      </c>
      <c r="O5468" s="515"/>
      <c r="P5468" s="160"/>
    </row>
    <row r="5469" spans="1:18" ht="15.75">
      <c r="A5469" s="533" t="s">
        <v>2784</v>
      </c>
      <c r="B5469" s="533" t="s">
        <v>1201</v>
      </c>
      <c r="C5469" s="533" t="s">
        <v>1059</v>
      </c>
      <c r="D5469" s="533" t="s">
        <v>1059</v>
      </c>
      <c r="E5469" s="533" t="s">
        <v>1059</v>
      </c>
      <c r="G5469" s="533" t="s">
        <v>2723</v>
      </c>
      <c r="H5469" s="533">
        <v>1352</v>
      </c>
      <c r="I5469" s="533" t="s">
        <v>1059</v>
      </c>
      <c r="J5469" s="533" t="s">
        <v>1059</v>
      </c>
      <c r="K5469" s="160" t="s">
        <v>1063</v>
      </c>
      <c r="L5469" s="160" t="s">
        <v>65</v>
      </c>
      <c r="M5469" s="160"/>
      <c r="N5469" s="124">
        <v>20635.5</v>
      </c>
      <c r="O5469" s="515"/>
      <c r="P5469" s="160"/>
    </row>
    <row r="5470" spans="1:18" ht="15.75">
      <c r="A5470" s="533" t="s">
        <v>2784</v>
      </c>
      <c r="B5470" s="533" t="s">
        <v>1201</v>
      </c>
      <c r="C5470" s="533" t="s">
        <v>1059</v>
      </c>
      <c r="D5470" s="533" t="s">
        <v>1059</v>
      </c>
      <c r="E5470" s="533" t="s">
        <v>1059</v>
      </c>
      <c r="G5470" s="533" t="s">
        <v>2723</v>
      </c>
      <c r="H5470" s="533">
        <v>1353</v>
      </c>
      <c r="I5470" s="533" t="s">
        <v>1059</v>
      </c>
      <c r="J5470" s="533" t="s">
        <v>1059</v>
      </c>
      <c r="K5470" s="160" t="s">
        <v>103</v>
      </c>
      <c r="L5470" s="160" t="s">
        <v>104</v>
      </c>
      <c r="M5470" s="160"/>
      <c r="N5470" s="124">
        <v>21158</v>
      </c>
      <c r="O5470" s="515"/>
      <c r="P5470" s="160"/>
    </row>
    <row r="5471" spans="1:18" ht="15.75">
      <c r="A5471" s="533" t="s">
        <v>2784</v>
      </c>
      <c r="B5471" s="533" t="s">
        <v>1201</v>
      </c>
      <c r="C5471" s="533" t="s">
        <v>1059</v>
      </c>
      <c r="D5471" s="533" t="s">
        <v>1059</v>
      </c>
      <c r="E5471" s="533" t="s">
        <v>1059</v>
      </c>
      <c r="G5471" s="533" t="s">
        <v>2723</v>
      </c>
      <c r="H5471" s="533">
        <v>1354</v>
      </c>
      <c r="I5471" s="533" t="s">
        <v>1059</v>
      </c>
      <c r="J5471" s="533" t="s">
        <v>1059</v>
      </c>
      <c r="K5471" s="160" t="s">
        <v>1064</v>
      </c>
      <c r="L5471" s="160" t="s">
        <v>127</v>
      </c>
      <c r="M5471" s="160"/>
      <c r="N5471" s="124">
        <v>4358</v>
      </c>
      <c r="O5471" s="515"/>
      <c r="P5471" s="160"/>
    </row>
    <row r="5472" spans="1:18" ht="15.75">
      <c r="A5472" s="533" t="s">
        <v>2784</v>
      </c>
      <c r="B5472" s="533" t="s">
        <v>1201</v>
      </c>
      <c r="C5472" s="533" t="s">
        <v>1059</v>
      </c>
      <c r="D5472" s="533" t="s">
        <v>1059</v>
      </c>
      <c r="E5472" s="533" t="s">
        <v>1059</v>
      </c>
      <c r="G5472" s="533" t="s">
        <v>2723</v>
      </c>
      <c r="H5472" s="533">
        <v>1355</v>
      </c>
      <c r="I5472" s="533" t="s">
        <v>1059</v>
      </c>
      <c r="J5472" s="533" t="s">
        <v>1059</v>
      </c>
      <c r="K5472" s="160" t="s">
        <v>149</v>
      </c>
      <c r="L5472" s="160" t="s">
        <v>150</v>
      </c>
      <c r="M5472" s="160"/>
      <c r="N5472" s="124">
        <v>3100</v>
      </c>
      <c r="O5472" s="515"/>
      <c r="P5472" s="160"/>
    </row>
    <row r="5473" spans="1:16" ht="15.75">
      <c r="A5473" s="533" t="s">
        <v>2784</v>
      </c>
      <c r="B5473" s="533" t="s">
        <v>1201</v>
      </c>
      <c r="C5473" s="533" t="s">
        <v>1059</v>
      </c>
      <c r="D5473" s="533" t="s">
        <v>1059</v>
      </c>
      <c r="E5473" s="533" t="s">
        <v>1059</v>
      </c>
      <c r="G5473" s="533" t="s">
        <v>2723</v>
      </c>
      <c r="H5473" s="533">
        <v>1356</v>
      </c>
      <c r="I5473" s="533" t="s">
        <v>1059</v>
      </c>
      <c r="J5473" s="533" t="s">
        <v>1059</v>
      </c>
      <c r="K5473" s="160" t="s">
        <v>1065</v>
      </c>
      <c r="L5473" s="160" t="s">
        <v>157</v>
      </c>
      <c r="M5473" s="160"/>
      <c r="N5473" s="124">
        <v>112527</v>
      </c>
      <c r="O5473" s="515"/>
      <c r="P5473" s="160"/>
    </row>
    <row r="5474" spans="1:16" ht="15.75">
      <c r="A5474" s="533" t="s">
        <v>2784</v>
      </c>
      <c r="B5474" s="533" t="s">
        <v>1201</v>
      </c>
      <c r="C5474" s="533" t="s">
        <v>1059</v>
      </c>
      <c r="D5474" s="533" t="s">
        <v>1059</v>
      </c>
      <c r="E5474" s="533" t="s">
        <v>1059</v>
      </c>
      <c r="G5474" s="533" t="s">
        <v>2723</v>
      </c>
      <c r="H5474" s="533">
        <v>1357</v>
      </c>
      <c r="I5474" s="533" t="s">
        <v>1059</v>
      </c>
      <c r="J5474" s="533" t="s">
        <v>1059</v>
      </c>
      <c r="K5474" s="160" t="s">
        <v>1066</v>
      </c>
      <c r="L5474" s="160" t="s">
        <v>201</v>
      </c>
      <c r="M5474" s="160"/>
      <c r="N5474" s="124">
        <v>71276</v>
      </c>
      <c r="O5474" s="515"/>
      <c r="P5474" s="160"/>
    </row>
    <row r="5475" spans="1:16" ht="15.75">
      <c r="A5475" s="533" t="s">
        <v>2784</v>
      </c>
      <c r="B5475" s="533" t="s">
        <v>1201</v>
      </c>
      <c r="C5475" s="533" t="s">
        <v>1059</v>
      </c>
      <c r="D5475" s="533" t="s">
        <v>1059</v>
      </c>
      <c r="E5475" s="533" t="s">
        <v>1059</v>
      </c>
      <c r="G5475" s="533" t="s">
        <v>2723</v>
      </c>
      <c r="H5475" s="533">
        <v>1358</v>
      </c>
      <c r="I5475" s="533" t="s">
        <v>1059</v>
      </c>
      <c r="J5475" s="533" t="s">
        <v>1059</v>
      </c>
      <c r="K5475" s="160" t="s">
        <v>1067</v>
      </c>
      <c r="L5475" s="160" t="s">
        <v>359</v>
      </c>
      <c r="M5475" s="160"/>
      <c r="N5475" s="124">
        <v>103219</v>
      </c>
      <c r="O5475" s="515"/>
      <c r="P5475" s="160"/>
    </row>
    <row r="5476" spans="1:16" ht="15.75">
      <c r="A5476" s="533" t="s">
        <v>2784</v>
      </c>
      <c r="B5476" s="533" t="s">
        <v>1201</v>
      </c>
      <c r="C5476" s="533" t="s">
        <v>1059</v>
      </c>
      <c r="D5476" s="533" t="s">
        <v>1059</v>
      </c>
      <c r="E5476" s="533" t="s">
        <v>1059</v>
      </c>
      <c r="G5476" s="533" t="s">
        <v>2723</v>
      </c>
      <c r="H5476" s="533">
        <v>1359</v>
      </c>
      <c r="I5476" s="533" t="s">
        <v>1059</v>
      </c>
      <c r="J5476" s="533" t="s">
        <v>1059</v>
      </c>
      <c r="K5476" s="161" t="s">
        <v>422</v>
      </c>
      <c r="L5476" s="161" t="s">
        <v>423</v>
      </c>
      <c r="M5476" s="161"/>
      <c r="N5476" s="126">
        <v>3319</v>
      </c>
      <c r="O5476" s="516"/>
      <c r="P5476" s="161"/>
    </row>
    <row r="5477" spans="1:16" ht="15.75">
      <c r="A5477" s="533" t="s">
        <v>2784</v>
      </c>
      <c r="B5477" s="533" t="s">
        <v>1201</v>
      </c>
      <c r="C5477" s="533" t="s">
        <v>1059</v>
      </c>
      <c r="D5477" s="533" t="s">
        <v>1059</v>
      </c>
      <c r="E5477" s="533" t="s">
        <v>1059</v>
      </c>
      <c r="G5477" s="533" t="s">
        <v>2723</v>
      </c>
      <c r="H5477" s="533">
        <v>1360</v>
      </c>
      <c r="I5477" s="533" t="s">
        <v>1059</v>
      </c>
      <c r="J5477" s="533" t="s">
        <v>1059</v>
      </c>
      <c r="K5477" s="279" t="s">
        <v>445</v>
      </c>
      <c r="L5477" s="279" t="s">
        <v>446</v>
      </c>
      <c r="M5477" s="279"/>
      <c r="N5477" s="280"/>
      <c r="O5477" s="517"/>
      <c r="P5477" s="160"/>
    </row>
    <row r="5478" spans="1:16" ht="15.75">
      <c r="A5478" s="533" t="s">
        <v>2784</v>
      </c>
      <c r="B5478" s="533" t="s">
        <v>1201</v>
      </c>
      <c r="C5478" s="533" t="s">
        <v>1059</v>
      </c>
      <c r="D5478" s="533" t="s">
        <v>1059</v>
      </c>
      <c r="E5478" s="533" t="s">
        <v>1059</v>
      </c>
      <c r="G5478" s="533" t="s">
        <v>2723</v>
      </c>
      <c r="H5478" s="533">
        <v>1361</v>
      </c>
      <c r="I5478" s="533" t="s">
        <v>1059</v>
      </c>
      <c r="J5478" s="533" t="s">
        <v>1059</v>
      </c>
      <c r="K5478" s="160" t="s">
        <v>526</v>
      </c>
      <c r="L5478" s="160" t="s">
        <v>527</v>
      </c>
      <c r="M5478" s="160"/>
      <c r="N5478" s="124">
        <v>7224</v>
      </c>
      <c r="O5478" s="515"/>
      <c r="P5478" s="160"/>
    </row>
    <row r="5479" spans="1:16" ht="15.75">
      <c r="A5479" s="533" t="s">
        <v>2784</v>
      </c>
      <c r="B5479" s="533" t="s">
        <v>1201</v>
      </c>
      <c r="C5479" s="533" t="s">
        <v>1059</v>
      </c>
      <c r="D5479" s="533" t="s">
        <v>1059</v>
      </c>
      <c r="E5479" s="533" t="s">
        <v>1059</v>
      </c>
      <c r="G5479" s="533" t="s">
        <v>2723</v>
      </c>
      <c r="H5479" s="533">
        <v>1362</v>
      </c>
      <c r="I5479" s="533" t="s">
        <v>1059</v>
      </c>
      <c r="J5479" s="533" t="s">
        <v>1059</v>
      </c>
      <c r="K5479" s="278" t="s">
        <v>541</v>
      </c>
      <c r="L5479" s="278" t="s">
        <v>542</v>
      </c>
      <c r="M5479" s="278"/>
      <c r="N5479" s="124"/>
      <c r="O5479" s="515"/>
      <c r="P5479" s="160"/>
    </row>
    <row r="5480" spans="1:16" ht="15.75">
      <c r="A5480" s="533" t="s">
        <v>2784</v>
      </c>
      <c r="B5480" s="533" t="s">
        <v>1201</v>
      </c>
      <c r="C5480" s="533" t="s">
        <v>1059</v>
      </c>
      <c r="D5480" s="533" t="s">
        <v>1059</v>
      </c>
      <c r="E5480" s="533" t="s">
        <v>1059</v>
      </c>
      <c r="G5480" s="533" t="s">
        <v>2723</v>
      </c>
      <c r="H5480" s="533">
        <v>1363</v>
      </c>
      <c r="I5480" s="533" t="s">
        <v>1059</v>
      </c>
      <c r="J5480" s="533" t="s">
        <v>1059</v>
      </c>
      <c r="K5480" s="29" t="s">
        <v>550</v>
      </c>
      <c r="L5480" s="29" t="s">
        <v>551</v>
      </c>
      <c r="M5480" s="29"/>
      <c r="N5480" s="124">
        <v>25238</v>
      </c>
      <c r="O5480" s="515"/>
      <c r="P5480" s="160"/>
    </row>
    <row r="5481" spans="1:16" ht="15.75">
      <c r="A5481" s="533" t="s">
        <v>2784</v>
      </c>
      <c r="B5481" s="533" t="s">
        <v>1201</v>
      </c>
      <c r="C5481" s="533" t="s">
        <v>1059</v>
      </c>
      <c r="D5481" s="533" t="s">
        <v>1059</v>
      </c>
      <c r="E5481" s="533" t="s">
        <v>1059</v>
      </c>
      <c r="G5481" s="533" t="s">
        <v>2723</v>
      </c>
      <c r="H5481" s="533">
        <v>1364</v>
      </c>
      <c r="I5481" s="533" t="s">
        <v>1059</v>
      </c>
      <c r="J5481" s="533" t="s">
        <v>1059</v>
      </c>
      <c r="K5481" s="29" t="s">
        <v>587</v>
      </c>
      <c r="L5481" s="29" t="s">
        <v>588</v>
      </c>
      <c r="M5481" s="29"/>
      <c r="N5481" s="124">
        <v>92681.5</v>
      </c>
      <c r="O5481" s="515"/>
      <c r="P5481" s="160"/>
    </row>
    <row r="5482" spans="1:16" ht="15.75">
      <c r="A5482" s="533" t="s">
        <v>2784</v>
      </c>
      <c r="B5482" s="533" t="s">
        <v>1201</v>
      </c>
      <c r="C5482" s="533" t="s">
        <v>1059</v>
      </c>
      <c r="D5482" s="533" t="s">
        <v>1059</v>
      </c>
      <c r="E5482" s="533" t="s">
        <v>1059</v>
      </c>
      <c r="G5482" s="533" t="s">
        <v>2723</v>
      </c>
      <c r="H5482" s="533">
        <v>1365</v>
      </c>
      <c r="I5482" s="533" t="s">
        <v>1059</v>
      </c>
      <c r="J5482" s="533" t="s">
        <v>1059</v>
      </c>
      <c r="K5482" s="29" t="s">
        <v>681</v>
      </c>
      <c r="L5482" s="29" t="s">
        <v>1068</v>
      </c>
      <c r="M5482" s="29"/>
      <c r="N5482" s="124">
        <v>78217.5</v>
      </c>
      <c r="O5482" s="515"/>
      <c r="P5482" s="160"/>
    </row>
    <row r="5483" spans="1:16" ht="15.75">
      <c r="A5483" s="533" t="s">
        <v>2784</v>
      </c>
      <c r="B5483" s="533" t="s">
        <v>1201</v>
      </c>
      <c r="C5483" s="533" t="s">
        <v>1059</v>
      </c>
      <c r="D5483" s="533" t="s">
        <v>1059</v>
      </c>
      <c r="E5483" s="533" t="s">
        <v>1059</v>
      </c>
      <c r="G5483" s="533" t="s">
        <v>2723</v>
      </c>
      <c r="H5483" s="533">
        <v>1366</v>
      </c>
      <c r="I5483" s="533" t="s">
        <v>1059</v>
      </c>
      <c r="J5483" s="533" t="s">
        <v>1059</v>
      </c>
      <c r="K5483" s="29" t="s">
        <v>849</v>
      </c>
      <c r="L5483" s="29" t="s">
        <v>850</v>
      </c>
      <c r="M5483" s="29"/>
      <c r="N5483" s="124">
        <v>192063</v>
      </c>
      <c r="O5483" s="515"/>
      <c r="P5483" s="160"/>
    </row>
    <row r="5484" spans="1:16" ht="15.75">
      <c r="A5484" s="533" t="s">
        <v>2784</v>
      </c>
      <c r="B5484" s="533" t="s">
        <v>1201</v>
      </c>
      <c r="C5484" s="533" t="s">
        <v>1059</v>
      </c>
      <c r="D5484" s="533" t="s">
        <v>1059</v>
      </c>
      <c r="E5484" s="533" t="s">
        <v>1059</v>
      </c>
      <c r="G5484" s="533" t="s">
        <v>2723</v>
      </c>
      <c r="H5484" s="533">
        <v>1367</v>
      </c>
      <c r="I5484" s="533" t="s">
        <v>1059</v>
      </c>
      <c r="J5484" s="533" t="s">
        <v>1059</v>
      </c>
      <c r="K5484" s="29" t="s">
        <v>997</v>
      </c>
      <c r="L5484" s="29" t="s">
        <v>998</v>
      </c>
      <c r="M5484" s="29"/>
      <c r="N5484" s="124">
        <v>83157</v>
      </c>
      <c r="O5484" s="515"/>
      <c r="P5484" s="160"/>
    </row>
    <row r="5485" spans="1:16" ht="15.75">
      <c r="A5485" s="533" t="s">
        <v>2784</v>
      </c>
      <c r="B5485" s="533" t="s">
        <v>1201</v>
      </c>
      <c r="C5485" s="533" t="s">
        <v>1059</v>
      </c>
      <c r="D5485" s="533" t="s">
        <v>1059</v>
      </c>
      <c r="E5485" s="533" t="s">
        <v>1059</v>
      </c>
      <c r="G5485" s="533" t="s">
        <v>2723</v>
      </c>
      <c r="H5485" s="533">
        <v>1368</v>
      </c>
      <c r="I5485" s="533" t="s">
        <v>1059</v>
      </c>
      <c r="J5485" s="533" t="s">
        <v>1059</v>
      </c>
      <c r="K5485" s="29" t="s">
        <v>1017</v>
      </c>
      <c r="L5485" s="29" t="s">
        <v>1018</v>
      </c>
      <c r="M5485" s="29"/>
      <c r="N5485" s="124">
        <v>8295</v>
      </c>
      <c r="O5485" s="515">
        <v>832977.5</v>
      </c>
      <c r="P5485" s="394"/>
    </row>
    <row r="5486" spans="1:16" ht="15.75">
      <c r="A5486" s="533" t="s">
        <v>2784</v>
      </c>
      <c r="B5486" s="533" t="s">
        <v>1201</v>
      </c>
      <c r="C5486" s="533" t="s">
        <v>1059</v>
      </c>
      <c r="D5486" s="533" t="s">
        <v>1059</v>
      </c>
      <c r="E5486" s="533" t="s">
        <v>1059</v>
      </c>
      <c r="G5486" s="533" t="s">
        <v>2723</v>
      </c>
      <c r="H5486" s="533">
        <v>1369</v>
      </c>
      <c r="I5486" s="533" t="s">
        <v>1059</v>
      </c>
      <c r="J5486" s="533" t="s">
        <v>1059</v>
      </c>
      <c r="K5486" s="278" t="s">
        <v>1032</v>
      </c>
      <c r="L5486" s="278" t="s">
        <v>1069</v>
      </c>
      <c r="M5486" s="278"/>
      <c r="N5486" s="124"/>
      <c r="O5486" s="515"/>
      <c r="P5486" s="160"/>
    </row>
    <row r="5487" spans="1:16" ht="15.75">
      <c r="A5487" s="533" t="s">
        <v>2784</v>
      </c>
      <c r="B5487" s="533" t="s">
        <v>1201</v>
      </c>
      <c r="C5487" s="533" t="s">
        <v>1059</v>
      </c>
      <c r="D5487" s="533" t="s">
        <v>1059</v>
      </c>
      <c r="E5487" s="533" t="s">
        <v>1059</v>
      </c>
      <c r="G5487" s="533" t="s">
        <v>2723</v>
      </c>
      <c r="H5487" s="533">
        <v>1370</v>
      </c>
      <c r="I5487" s="533" t="s">
        <v>1059</v>
      </c>
      <c r="J5487" s="533" t="s">
        <v>1059</v>
      </c>
      <c r="K5487" s="278" t="s">
        <v>1042</v>
      </c>
      <c r="L5487" s="278" t="s">
        <v>1043</v>
      </c>
      <c r="M5487" s="278"/>
      <c r="N5487" s="273"/>
      <c r="O5487" s="518"/>
      <c r="P5487" s="160"/>
    </row>
    <row r="5488" spans="1:16" ht="15.75">
      <c r="A5488" s="533" t="s">
        <v>2784</v>
      </c>
      <c r="B5488" s="533" t="s">
        <v>1201</v>
      </c>
      <c r="C5488" s="533" t="s">
        <v>1059</v>
      </c>
      <c r="D5488" s="533" t="s">
        <v>1059</v>
      </c>
      <c r="E5488" s="533" t="s">
        <v>1059</v>
      </c>
      <c r="G5488" s="533" t="s">
        <v>2723</v>
      </c>
      <c r="H5488" s="533">
        <v>1371</v>
      </c>
      <c r="I5488" s="533" t="s">
        <v>1059</v>
      </c>
      <c r="J5488" s="533" t="s">
        <v>1059</v>
      </c>
      <c r="K5488" s="162" t="s">
        <v>1070</v>
      </c>
      <c r="L5488" s="162"/>
      <c r="M5488" s="163"/>
      <c r="N5488" s="163"/>
      <c r="O5488" s="519"/>
      <c r="P5488" s="29"/>
    </row>
    <row r="5489" spans="1:16" ht="15.75">
      <c r="A5489" s="533" t="s">
        <v>2784</v>
      </c>
      <c r="B5489" s="533" t="s">
        <v>1201</v>
      </c>
      <c r="C5489" s="533" t="s">
        <v>1059</v>
      </c>
      <c r="D5489" s="533" t="s">
        <v>1059</v>
      </c>
      <c r="E5489" s="533" t="s">
        <v>1059</v>
      </c>
      <c r="G5489" s="533" t="s">
        <v>2723</v>
      </c>
      <c r="H5489" s="533">
        <v>1372</v>
      </c>
      <c r="I5489" s="533" t="s">
        <v>1059</v>
      </c>
      <c r="J5489" s="533" t="s">
        <v>1059</v>
      </c>
      <c r="K5489" s="86" t="s">
        <v>1071</v>
      </c>
      <c r="L5489" s="86"/>
      <c r="M5489" s="163" t="s">
        <v>8</v>
      </c>
      <c r="N5489" s="13">
        <f>SUM(N5467:N5485)</f>
        <v>895066.7</v>
      </c>
      <c r="O5489" s="516"/>
      <c r="P5489" s="29"/>
    </row>
  </sheetData>
  <autoFilter ref="A1:R5489" xr:uid="{B6ED2366-3C27-469A-A33C-B228533FA7E6}"/>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DAF9F-678A-419C-B197-3B0436C2A111}">
  <dimension ref="A2:H36"/>
  <sheetViews>
    <sheetView topLeftCell="C1" zoomScale="55" zoomScaleNormal="55" workbookViewId="0">
      <selection activeCell="F15" sqref="F15"/>
    </sheetView>
  </sheetViews>
  <sheetFormatPr defaultRowHeight="15"/>
  <cols>
    <col min="1" max="1" width="38.28515625" bestFit="1" customWidth="1"/>
    <col min="2" max="2" width="25.85546875" bestFit="1" customWidth="1"/>
    <col min="3" max="3" width="42" bestFit="1" customWidth="1"/>
    <col min="4" max="4" width="19.5703125" bestFit="1" customWidth="1"/>
    <col min="5" max="6" width="14.7109375" bestFit="1" customWidth="1"/>
    <col min="7" max="7" width="12.140625" bestFit="1" customWidth="1"/>
    <col min="8" max="8" width="16" bestFit="1" customWidth="1"/>
  </cols>
  <sheetData>
    <row r="2" spans="1:8">
      <c r="A2" s="732" t="s">
        <v>2769</v>
      </c>
      <c r="B2" s="732" t="s">
        <v>2766</v>
      </c>
    </row>
    <row r="3" spans="1:8">
      <c r="A3" s="732" t="s">
        <v>2767</v>
      </c>
      <c r="B3" t="s">
        <v>1321</v>
      </c>
      <c r="C3" t="s">
        <v>1835</v>
      </c>
      <c r="D3" t="s">
        <v>1406</v>
      </c>
      <c r="E3" t="s">
        <v>1889</v>
      </c>
      <c r="F3" t="s">
        <v>1821</v>
      </c>
      <c r="G3" t="s">
        <v>1340</v>
      </c>
      <c r="H3" t="s">
        <v>2768</v>
      </c>
    </row>
    <row r="4" spans="1:8">
      <c r="A4" s="733" t="s">
        <v>2727</v>
      </c>
      <c r="B4" s="734">
        <v>351643</v>
      </c>
      <c r="C4" s="734">
        <v>252752.19999999998</v>
      </c>
      <c r="D4" s="734">
        <v>0</v>
      </c>
      <c r="E4" s="734">
        <v>0</v>
      </c>
      <c r="F4" s="734">
        <v>262430.96499999997</v>
      </c>
      <c r="G4" s="734">
        <v>13378</v>
      </c>
      <c r="H4" s="734"/>
    </row>
    <row r="5" spans="1:8">
      <c r="A5" s="733" t="s">
        <v>2729</v>
      </c>
      <c r="B5" s="734">
        <v>376982.94</v>
      </c>
      <c r="C5" s="734">
        <v>255131.54999999996</v>
      </c>
      <c r="D5" s="734">
        <v>0</v>
      </c>
      <c r="E5" s="734">
        <v>0</v>
      </c>
      <c r="F5" s="734">
        <v>212233.44000000003</v>
      </c>
      <c r="G5" s="734">
        <v>15044.610000000002</v>
      </c>
      <c r="H5" s="734"/>
    </row>
    <row r="6" spans="1:8">
      <c r="A6" s="733" t="s">
        <v>2728</v>
      </c>
      <c r="B6" s="734">
        <v>363720.90000000008</v>
      </c>
      <c r="C6" s="734">
        <v>343592.42999999993</v>
      </c>
      <c r="D6" s="734">
        <v>0</v>
      </c>
      <c r="E6" s="734">
        <v>0</v>
      </c>
      <c r="F6" s="734">
        <v>325991.77999999997</v>
      </c>
      <c r="G6" s="734">
        <v>9901.2750000000015</v>
      </c>
      <c r="H6" s="734"/>
    </row>
    <row r="9" spans="1:8">
      <c r="A9" t="s">
        <v>2726</v>
      </c>
      <c r="B9" t="str">
        <f t="shared" ref="A9:C12" si="0">B3</f>
        <v>AR</v>
      </c>
      <c r="C9" t="str">
        <f t="shared" si="0"/>
        <v>EL</v>
      </c>
      <c r="D9" t="str">
        <f t="shared" ref="D9:E12" si="1">F3</f>
        <v>ME</v>
      </c>
      <c r="E9" t="str">
        <f t="shared" si="1"/>
        <v>ST</v>
      </c>
    </row>
    <row r="10" spans="1:8">
      <c r="A10" t="str">
        <f t="shared" si="0"/>
        <v>FPE</v>
      </c>
      <c r="B10" s="724">
        <f t="shared" si="0"/>
        <v>351643</v>
      </c>
      <c r="C10" s="724">
        <f t="shared" si="0"/>
        <v>252752.19999999998</v>
      </c>
      <c r="D10" s="724">
        <f t="shared" si="1"/>
        <v>262430.96499999997</v>
      </c>
      <c r="E10" s="724">
        <f t="shared" si="1"/>
        <v>13378</v>
      </c>
    </row>
    <row r="11" spans="1:8">
      <c r="A11" t="str">
        <f t="shared" si="0"/>
        <v>FAZ</v>
      </c>
      <c r="B11" s="724">
        <f>B5</f>
        <v>376982.94</v>
      </c>
      <c r="C11" s="724">
        <f t="shared" si="0"/>
        <v>255131.54999999996</v>
      </c>
      <c r="D11" s="724">
        <f t="shared" si="1"/>
        <v>212233.44000000003</v>
      </c>
      <c r="E11" s="724">
        <f t="shared" si="1"/>
        <v>15044.610000000002</v>
      </c>
    </row>
    <row r="12" spans="1:8">
      <c r="A12" t="str">
        <f t="shared" si="0"/>
        <v>Mansour</v>
      </c>
      <c r="B12" s="724">
        <f t="shared" si="0"/>
        <v>363720.90000000008</v>
      </c>
      <c r="C12" s="724">
        <f t="shared" si="0"/>
        <v>343592.42999999993</v>
      </c>
      <c r="D12" s="724">
        <f t="shared" si="1"/>
        <v>325991.77999999997</v>
      </c>
      <c r="E12" s="724">
        <f t="shared" si="1"/>
        <v>9901.2750000000015</v>
      </c>
    </row>
    <row r="14" spans="1:8">
      <c r="A14" t="s">
        <v>2726</v>
      </c>
      <c r="B14" t="s">
        <v>2772</v>
      </c>
      <c r="C14" s="724" t="s">
        <v>2774</v>
      </c>
      <c r="D14" t="s">
        <v>2773</v>
      </c>
      <c r="E14" t="s">
        <v>2787</v>
      </c>
      <c r="F14" s="724" t="s">
        <v>2828</v>
      </c>
      <c r="G14" t="s">
        <v>1821</v>
      </c>
      <c r="H14" t="s">
        <v>2775</v>
      </c>
    </row>
    <row r="15" spans="1:8">
      <c r="A15" t="str">
        <f t="shared" ref="A15:A17" si="2">A10</f>
        <v>FPE</v>
      </c>
      <c r="B15" s="724">
        <f>B10+E10</f>
        <v>365021</v>
      </c>
      <c r="C15" s="724">
        <f t="shared" ref="C15:D17" si="3">C10</f>
        <v>252752.19999999998</v>
      </c>
      <c r="D15" s="724">
        <f t="shared" si="3"/>
        <v>262430.96499999997</v>
      </c>
      <c r="E15" s="735">
        <f>B15/$H$15</f>
        <v>0.41470037806512766</v>
      </c>
      <c r="F15" s="735">
        <f>C15/$H$15</f>
        <v>0.28715178824449211</v>
      </c>
      <c r="G15" s="735">
        <f>D15/$H$15</f>
        <v>0.29814783369038023</v>
      </c>
      <c r="H15" s="728">
        <f>B15+C15+D15</f>
        <v>880204.16499999992</v>
      </c>
    </row>
    <row r="16" spans="1:8">
      <c r="A16" t="str">
        <f t="shared" si="2"/>
        <v>FAZ</v>
      </c>
      <c r="B16" s="724">
        <f t="shared" ref="B16:B17" si="4">B11+E11</f>
        <v>392027.55</v>
      </c>
      <c r="C16" s="724">
        <f t="shared" si="3"/>
        <v>255131.54999999996</v>
      </c>
      <c r="D16" s="724">
        <f t="shared" si="3"/>
        <v>212233.44000000003</v>
      </c>
      <c r="E16" s="735">
        <f>B16/$H$16</f>
        <v>0.45616820225132509</v>
      </c>
      <c r="F16" s="735">
        <f>C16/$H$16</f>
        <v>0.29687428983267639</v>
      </c>
      <c r="G16" s="735">
        <f>D16/$H$16</f>
        <v>0.24695750791599846</v>
      </c>
      <c r="H16" s="728">
        <f t="shared" ref="H16:H17" si="5">B16+C16+D16</f>
        <v>859392.54</v>
      </c>
    </row>
    <row r="17" spans="1:8">
      <c r="A17" t="str">
        <f t="shared" si="2"/>
        <v>Mansour</v>
      </c>
      <c r="B17" s="724">
        <f t="shared" si="4"/>
        <v>373622.1750000001</v>
      </c>
      <c r="C17" s="724">
        <f t="shared" si="3"/>
        <v>343592.42999999993</v>
      </c>
      <c r="D17" s="724">
        <f t="shared" si="3"/>
        <v>325991.77999999997</v>
      </c>
      <c r="E17" s="735">
        <f>B17/$H$17</f>
        <v>0.35814789898932614</v>
      </c>
      <c r="F17" s="735">
        <f>C17/$H$17</f>
        <v>0.32936189323649501</v>
      </c>
      <c r="G17" s="735">
        <f>D17/$H$17</f>
        <v>0.3124902077741788</v>
      </c>
      <c r="H17" s="728">
        <f t="shared" si="5"/>
        <v>1043206.385</v>
      </c>
    </row>
    <row r="19" spans="1:8">
      <c r="C19" s="724"/>
      <c r="D19" s="724"/>
    </row>
    <row r="20" spans="1:8">
      <c r="B20" s="732" t="s">
        <v>2766</v>
      </c>
    </row>
    <row r="21" spans="1:8">
      <c r="B21" t="s">
        <v>2729</v>
      </c>
      <c r="C21" t="s">
        <v>2727</v>
      </c>
      <c r="D21" t="s">
        <v>2728</v>
      </c>
      <c r="E21" t="s">
        <v>2784</v>
      </c>
      <c r="F21" s="735">
        <f>(D15/D16)-1</f>
        <v>0.23652033817102502</v>
      </c>
    </row>
    <row r="22" spans="1:8">
      <c r="A22" t="s">
        <v>2769</v>
      </c>
      <c r="B22" s="734">
        <v>859392.5399999998</v>
      </c>
      <c r="C22" s="734">
        <v>880204.16500000015</v>
      </c>
      <c r="D22" s="734">
        <v>1043206.3850000004</v>
      </c>
      <c r="E22" s="734">
        <v>895066.7</v>
      </c>
      <c r="F22" s="735">
        <f>(D15/D17)-1</f>
        <v>-0.19497674143808164</v>
      </c>
    </row>
    <row r="25" spans="1:8">
      <c r="A25" t="s">
        <v>2726</v>
      </c>
      <c r="B25" t="s">
        <v>2729</v>
      </c>
      <c r="C25" t="s">
        <v>2728</v>
      </c>
      <c r="D25" t="s">
        <v>2727</v>
      </c>
    </row>
    <row r="26" spans="1:8">
      <c r="A26" t="str">
        <f t="shared" ref="A26" si="6">A22</f>
        <v>Sum of Amount after discount</v>
      </c>
      <c r="B26" s="724">
        <f>$B$22</f>
        <v>859392.5399999998</v>
      </c>
      <c r="C26" s="724">
        <f>$D$22</f>
        <v>1043206.3850000004</v>
      </c>
      <c r="D26" s="724">
        <f>$C$22</f>
        <v>880204.16500000015</v>
      </c>
      <c r="E26" s="724"/>
    </row>
    <row r="27" spans="1:8">
      <c r="A27" t="s">
        <v>2771</v>
      </c>
      <c r="B27" s="724">
        <f>B26-D26</f>
        <v>-20811.625000000349</v>
      </c>
      <c r="C27" s="728">
        <f>C26-D26</f>
        <v>163002.2200000002</v>
      </c>
      <c r="D27" s="728"/>
    </row>
    <row r="28" spans="1:8">
      <c r="A28" t="s">
        <v>2786</v>
      </c>
      <c r="B28" s="735">
        <f>B27/D26</f>
        <v>-2.3644088300809558E-2</v>
      </c>
      <c r="C28" s="735">
        <f>C27/D26</f>
        <v>0.18518683105754241</v>
      </c>
      <c r="D28" s="735"/>
    </row>
    <row r="33" spans="1:4">
      <c r="A33" t="s">
        <v>2726</v>
      </c>
      <c r="B33" t="s">
        <v>2729</v>
      </c>
      <c r="C33" t="s">
        <v>2728</v>
      </c>
      <c r="D33" t="s">
        <v>2770</v>
      </c>
    </row>
    <row r="34" spans="1:4">
      <c r="A34" t="s">
        <v>2769</v>
      </c>
      <c r="B34" s="724">
        <v>859392.5399999998</v>
      </c>
      <c r="C34" s="724">
        <v>1043206.3850000004</v>
      </c>
      <c r="D34" s="724">
        <v>951299.46250000014</v>
      </c>
    </row>
    <row r="35" spans="1:4">
      <c r="A35" t="s">
        <v>2771</v>
      </c>
      <c r="B35" s="728">
        <f>B34-D34</f>
        <v>-91906.922500000335</v>
      </c>
      <c r="C35" s="728">
        <f>C34-D34</f>
        <v>91906.922500000219</v>
      </c>
    </row>
    <row r="36" spans="1:4">
      <c r="A36" t="s">
        <v>2786</v>
      </c>
      <c r="B36" s="735">
        <f>B35/D34</f>
        <v>-9.661197774512599E-2</v>
      </c>
      <c r="C36" s="735">
        <f>C35/D34</f>
        <v>9.6611977745125879E-2</v>
      </c>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D9C11C-04A5-413A-B925-469BC621DFAA}">
  <dimension ref="A1:O818"/>
  <sheetViews>
    <sheetView topLeftCell="B789" zoomScale="115" zoomScaleNormal="115" workbookViewId="0">
      <selection activeCell="O818" sqref="O818"/>
    </sheetView>
  </sheetViews>
  <sheetFormatPr defaultRowHeight="15"/>
  <cols>
    <col min="1" max="1" width="28" bestFit="1" customWidth="1"/>
    <col min="2" max="2" width="7.85546875" bestFit="1" customWidth="1"/>
    <col min="3" max="3" width="11.85546875" bestFit="1" customWidth="1"/>
    <col min="4" max="4" width="10.42578125" bestFit="1" customWidth="1"/>
    <col min="5" max="5" width="24" bestFit="1" customWidth="1"/>
    <col min="6" max="6" width="24.85546875" customWidth="1"/>
    <col min="7" max="7" width="21" bestFit="1" customWidth="1"/>
    <col min="8" max="8" width="7.42578125" bestFit="1" customWidth="1"/>
    <col min="9" max="11" width="7.140625" bestFit="1" customWidth="1"/>
    <col min="12" max="12" width="11.85546875" bestFit="1" customWidth="1"/>
    <col min="13" max="14" width="9.85546875" bestFit="1" customWidth="1"/>
    <col min="15" max="15" width="8.7109375" bestFit="1" customWidth="1"/>
  </cols>
  <sheetData>
    <row r="1" spans="1:15">
      <c r="A1" s="732" t="s">
        <v>1208</v>
      </c>
      <c r="B1" t="s">
        <v>2722</v>
      </c>
    </row>
    <row r="3" spans="1:15">
      <c r="A3" s="732" t="s">
        <v>2769</v>
      </c>
      <c r="L3" s="732" t="s">
        <v>2726</v>
      </c>
    </row>
    <row r="4" spans="1:15">
      <c r="A4" s="732" t="s">
        <v>2776</v>
      </c>
      <c r="B4" s="732" t="s">
        <v>1202</v>
      </c>
      <c r="C4" s="732" t="s">
        <v>1203</v>
      </c>
      <c r="D4" s="732" t="s">
        <v>2783</v>
      </c>
      <c r="E4" s="732" t="s">
        <v>1320</v>
      </c>
      <c r="F4" s="732" t="s">
        <v>2733</v>
      </c>
      <c r="G4" s="732" t="s">
        <v>2734</v>
      </c>
      <c r="H4" s="732" t="s">
        <v>2</v>
      </c>
      <c r="I4" s="732" t="s">
        <v>2777</v>
      </c>
      <c r="J4" s="732" t="s">
        <v>4</v>
      </c>
      <c r="K4" s="732" t="s">
        <v>5</v>
      </c>
      <c r="L4" t="s">
        <v>2727</v>
      </c>
      <c r="M4" t="s">
        <v>2729</v>
      </c>
      <c r="N4" t="s">
        <v>2728</v>
      </c>
      <c r="O4" t="s">
        <v>2784</v>
      </c>
    </row>
    <row r="5" spans="1:15">
      <c r="A5">
        <v>32</v>
      </c>
      <c r="B5">
        <v>1</v>
      </c>
      <c r="C5" t="s">
        <v>1</v>
      </c>
      <c r="D5" t="s">
        <v>1319</v>
      </c>
      <c r="E5" t="s">
        <v>1209</v>
      </c>
      <c r="F5" t="s">
        <v>11</v>
      </c>
      <c r="G5" t="s">
        <v>12</v>
      </c>
      <c r="H5" t="s">
        <v>13</v>
      </c>
      <c r="I5" t="s">
        <v>14</v>
      </c>
      <c r="J5">
        <v>1</v>
      </c>
      <c r="K5" t="s">
        <v>2</v>
      </c>
      <c r="L5" s="734">
        <v>14800</v>
      </c>
      <c r="M5" s="734">
        <v>4650</v>
      </c>
      <c r="N5" s="734">
        <v>3220.4</v>
      </c>
      <c r="O5" s="734">
        <v>66638.2</v>
      </c>
    </row>
    <row r="6" spans="1:15">
      <c r="A6">
        <v>33</v>
      </c>
      <c r="B6">
        <v>1</v>
      </c>
      <c r="C6" t="s">
        <v>1</v>
      </c>
      <c r="D6" t="s">
        <v>1319</v>
      </c>
      <c r="E6" t="s">
        <v>1209</v>
      </c>
      <c r="F6" t="s">
        <v>11</v>
      </c>
      <c r="G6" t="s">
        <v>12</v>
      </c>
      <c r="H6" t="s">
        <v>15</v>
      </c>
      <c r="I6" t="s">
        <v>16</v>
      </c>
      <c r="J6">
        <v>1</v>
      </c>
      <c r="K6" t="s">
        <v>2</v>
      </c>
      <c r="L6" s="734"/>
      <c r="M6" s="734">
        <v>2790</v>
      </c>
      <c r="N6" s="734">
        <v>7727.99</v>
      </c>
      <c r="O6" s="734"/>
    </row>
    <row r="7" spans="1:15">
      <c r="A7">
        <v>34</v>
      </c>
      <c r="B7">
        <v>1</v>
      </c>
      <c r="C7" t="s">
        <v>1</v>
      </c>
      <c r="D7" t="s">
        <v>1319</v>
      </c>
      <c r="E7" t="s">
        <v>1209</v>
      </c>
      <c r="F7" t="s">
        <v>11</v>
      </c>
      <c r="G7" t="s">
        <v>12</v>
      </c>
      <c r="H7" t="s">
        <v>17</v>
      </c>
      <c r="I7" t="s">
        <v>18</v>
      </c>
      <c r="J7">
        <v>1</v>
      </c>
      <c r="K7" t="s">
        <v>2</v>
      </c>
      <c r="L7" s="734"/>
      <c r="M7" s="734">
        <v>18600</v>
      </c>
      <c r="N7" s="734">
        <v>6954.9</v>
      </c>
      <c r="O7" s="734"/>
    </row>
    <row r="8" spans="1:15">
      <c r="A8">
        <v>35</v>
      </c>
      <c r="B8">
        <v>1</v>
      </c>
      <c r="C8" t="s">
        <v>1</v>
      </c>
      <c r="D8" t="s">
        <v>1319</v>
      </c>
      <c r="E8" t="s">
        <v>1209</v>
      </c>
      <c r="F8" t="s">
        <v>11</v>
      </c>
      <c r="G8" t="s">
        <v>12</v>
      </c>
      <c r="H8" t="s">
        <v>19</v>
      </c>
      <c r="I8" t="s">
        <v>1190</v>
      </c>
      <c r="J8">
        <v>1</v>
      </c>
      <c r="K8" t="s">
        <v>2</v>
      </c>
      <c r="L8" s="734"/>
      <c r="M8" s="734">
        <v>34410</v>
      </c>
      <c r="N8" s="734">
        <v>12235.58</v>
      </c>
      <c r="O8" s="734"/>
    </row>
    <row r="9" spans="1:15">
      <c r="A9">
        <v>48</v>
      </c>
      <c r="B9">
        <v>2</v>
      </c>
      <c r="C9" t="s">
        <v>24</v>
      </c>
      <c r="D9" t="s">
        <v>1413</v>
      </c>
      <c r="E9" t="s">
        <v>1210</v>
      </c>
      <c r="F9" t="s">
        <v>11</v>
      </c>
      <c r="G9" t="s">
        <v>12</v>
      </c>
      <c r="H9" t="s">
        <v>13</v>
      </c>
      <c r="I9" t="s">
        <v>32</v>
      </c>
      <c r="J9">
        <v>17</v>
      </c>
      <c r="K9" t="s">
        <v>33</v>
      </c>
      <c r="L9" s="734">
        <v>1360</v>
      </c>
      <c r="M9" s="734">
        <v>395.25</v>
      </c>
      <c r="N9" s="734">
        <v>808.01</v>
      </c>
      <c r="O9" s="734">
        <v>425</v>
      </c>
    </row>
    <row r="10" spans="1:15">
      <c r="A10">
        <v>49</v>
      </c>
      <c r="B10">
        <v>2</v>
      </c>
      <c r="C10" t="s">
        <v>24</v>
      </c>
      <c r="D10" t="s">
        <v>1413</v>
      </c>
      <c r="E10" t="s">
        <v>1210</v>
      </c>
      <c r="F10" t="s">
        <v>31</v>
      </c>
      <c r="G10" t="s">
        <v>31</v>
      </c>
      <c r="H10" t="s">
        <v>15</v>
      </c>
      <c r="I10" t="s">
        <v>34</v>
      </c>
      <c r="J10">
        <v>73</v>
      </c>
      <c r="K10" t="s">
        <v>33</v>
      </c>
      <c r="L10" s="734">
        <v>1825</v>
      </c>
      <c r="M10" s="734">
        <v>0</v>
      </c>
      <c r="N10" s="734">
        <v>0</v>
      </c>
      <c r="O10" s="734">
        <v>0</v>
      </c>
    </row>
    <row r="11" spans="1:15">
      <c r="A11">
        <v>50</v>
      </c>
      <c r="B11">
        <v>2</v>
      </c>
      <c r="C11" t="s">
        <v>24</v>
      </c>
      <c r="D11" t="s">
        <v>1413</v>
      </c>
      <c r="E11" t="s">
        <v>1210</v>
      </c>
      <c r="F11" t="s">
        <v>11</v>
      </c>
      <c r="G11" t="s">
        <v>12</v>
      </c>
      <c r="H11" t="s">
        <v>17</v>
      </c>
      <c r="I11" t="s">
        <v>35</v>
      </c>
      <c r="J11">
        <v>22</v>
      </c>
      <c r="K11" t="s">
        <v>33</v>
      </c>
      <c r="L11" s="734">
        <v>1320</v>
      </c>
      <c r="M11" s="734">
        <v>0</v>
      </c>
      <c r="N11" s="734">
        <v>0</v>
      </c>
      <c r="O11" s="734">
        <v>0</v>
      </c>
    </row>
    <row r="12" spans="1:15">
      <c r="A12">
        <v>52</v>
      </c>
      <c r="B12">
        <v>2</v>
      </c>
      <c r="C12" t="s">
        <v>24</v>
      </c>
      <c r="D12" t="s">
        <v>1413</v>
      </c>
      <c r="E12" t="s">
        <v>1210</v>
      </c>
      <c r="F12" t="s">
        <v>11</v>
      </c>
      <c r="G12" t="s">
        <v>12</v>
      </c>
      <c r="H12" t="s">
        <v>13</v>
      </c>
      <c r="I12" t="s">
        <v>37</v>
      </c>
      <c r="J12">
        <v>4</v>
      </c>
      <c r="K12" t="s">
        <v>33</v>
      </c>
      <c r="L12" s="734">
        <v>1400</v>
      </c>
      <c r="M12" s="734">
        <v>93</v>
      </c>
      <c r="N12" s="734">
        <v>772.12</v>
      </c>
      <c r="O12" s="734">
        <v>100</v>
      </c>
    </row>
    <row r="13" spans="1:15">
      <c r="A13">
        <v>53</v>
      </c>
      <c r="B13">
        <v>2</v>
      </c>
      <c r="C13" t="s">
        <v>24</v>
      </c>
      <c r="D13" t="s">
        <v>1413</v>
      </c>
      <c r="E13" t="s">
        <v>1210</v>
      </c>
      <c r="F13" t="s">
        <v>36</v>
      </c>
      <c r="G13" t="s">
        <v>36</v>
      </c>
      <c r="H13" t="s">
        <v>15</v>
      </c>
      <c r="I13" t="s">
        <v>38</v>
      </c>
      <c r="J13">
        <v>1</v>
      </c>
      <c r="K13" t="s">
        <v>39</v>
      </c>
      <c r="L13" s="734">
        <v>150</v>
      </c>
      <c r="M13" s="734">
        <v>0</v>
      </c>
      <c r="N13" s="734">
        <v>0</v>
      </c>
      <c r="O13" s="734">
        <v>0</v>
      </c>
    </row>
    <row r="14" spans="1:15">
      <c r="A14">
        <v>54</v>
      </c>
      <c r="B14">
        <v>2</v>
      </c>
      <c r="C14" t="s">
        <v>24</v>
      </c>
      <c r="D14" t="s">
        <v>1413</v>
      </c>
      <c r="E14" t="s">
        <v>1210</v>
      </c>
      <c r="F14" t="s">
        <v>11</v>
      </c>
      <c r="G14" t="s">
        <v>12</v>
      </c>
      <c r="H14" t="s">
        <v>17</v>
      </c>
      <c r="I14" t="s">
        <v>40</v>
      </c>
      <c r="J14">
        <v>8</v>
      </c>
      <c r="K14" t="s">
        <v>39</v>
      </c>
      <c r="L14" s="734">
        <v>480</v>
      </c>
      <c r="M14" s="734">
        <v>0</v>
      </c>
      <c r="N14" s="734">
        <v>0</v>
      </c>
      <c r="O14" s="734">
        <v>0</v>
      </c>
    </row>
    <row r="15" spans="1:15">
      <c r="A15">
        <v>55</v>
      </c>
      <c r="B15">
        <v>2</v>
      </c>
      <c r="C15" t="s">
        <v>24</v>
      </c>
      <c r="D15" t="s">
        <v>1413</v>
      </c>
      <c r="E15" t="s">
        <v>1210</v>
      </c>
      <c r="F15" t="s">
        <v>36</v>
      </c>
      <c r="G15" t="s">
        <v>36</v>
      </c>
      <c r="H15" t="s">
        <v>15</v>
      </c>
      <c r="I15" t="s">
        <v>41</v>
      </c>
      <c r="J15">
        <v>19</v>
      </c>
      <c r="K15" t="s">
        <v>39</v>
      </c>
      <c r="L15" s="734">
        <v>950</v>
      </c>
      <c r="M15" s="734">
        <v>883.5</v>
      </c>
      <c r="N15" s="734">
        <v>608.18999999999994</v>
      </c>
      <c r="O15" s="734">
        <v>950</v>
      </c>
    </row>
    <row r="16" spans="1:15">
      <c r="A16">
        <v>56</v>
      </c>
      <c r="B16">
        <v>2</v>
      </c>
      <c r="C16" t="s">
        <v>24</v>
      </c>
      <c r="D16" t="s">
        <v>1413</v>
      </c>
      <c r="E16" t="s">
        <v>1210</v>
      </c>
      <c r="F16" t="s">
        <v>11</v>
      </c>
      <c r="G16" t="s">
        <v>12</v>
      </c>
      <c r="H16" t="s">
        <v>20</v>
      </c>
      <c r="I16" t="s">
        <v>42</v>
      </c>
      <c r="J16">
        <v>8</v>
      </c>
      <c r="K16" t="s">
        <v>39</v>
      </c>
      <c r="L16" s="734">
        <v>720</v>
      </c>
      <c r="M16" s="734">
        <v>0</v>
      </c>
      <c r="N16" s="734">
        <v>0</v>
      </c>
      <c r="O16" s="734">
        <v>0</v>
      </c>
    </row>
    <row r="17" spans="1:15">
      <c r="A17">
        <v>59</v>
      </c>
      <c r="B17">
        <v>2</v>
      </c>
      <c r="C17" t="s">
        <v>24</v>
      </c>
      <c r="D17" t="s">
        <v>1413</v>
      </c>
      <c r="E17" t="s">
        <v>1210</v>
      </c>
      <c r="F17" t="s">
        <v>1191</v>
      </c>
      <c r="G17" t="s">
        <v>43</v>
      </c>
      <c r="H17" t="s">
        <v>17</v>
      </c>
      <c r="I17" t="s">
        <v>1193</v>
      </c>
      <c r="J17">
        <v>1</v>
      </c>
      <c r="K17" t="s">
        <v>2</v>
      </c>
      <c r="L17" s="734">
        <v>5900</v>
      </c>
      <c r="M17" s="734">
        <v>251.10000000000002</v>
      </c>
      <c r="N17" s="734">
        <v>349.2</v>
      </c>
      <c r="O17" s="734">
        <v>360</v>
      </c>
    </row>
    <row r="18" spans="1:15">
      <c r="A18">
        <v>61</v>
      </c>
      <c r="B18">
        <v>2</v>
      </c>
      <c r="C18" t="s">
        <v>24</v>
      </c>
      <c r="D18" t="s">
        <v>1413</v>
      </c>
      <c r="E18" t="s">
        <v>1210</v>
      </c>
      <c r="F18" t="s">
        <v>1191</v>
      </c>
      <c r="G18" t="s">
        <v>44</v>
      </c>
      <c r="H18" t="s">
        <v>45</v>
      </c>
      <c r="I18" t="s">
        <v>46</v>
      </c>
      <c r="J18">
        <v>1</v>
      </c>
      <c r="K18" t="s">
        <v>2</v>
      </c>
      <c r="L18" s="734">
        <v>0</v>
      </c>
      <c r="M18" s="734">
        <v>0</v>
      </c>
      <c r="N18" s="734">
        <v>0</v>
      </c>
      <c r="O18" s="734">
        <v>0</v>
      </c>
    </row>
    <row r="19" spans="1:15">
      <c r="A19">
        <v>62</v>
      </c>
      <c r="B19">
        <v>2</v>
      </c>
      <c r="C19" t="s">
        <v>24</v>
      </c>
      <c r="D19" t="s">
        <v>1413</v>
      </c>
      <c r="E19" t="s">
        <v>1210</v>
      </c>
      <c r="F19" t="s">
        <v>1191</v>
      </c>
      <c r="G19" t="s">
        <v>44</v>
      </c>
      <c r="H19" t="s">
        <v>48</v>
      </c>
      <c r="I19" t="s">
        <v>49</v>
      </c>
      <c r="J19">
        <v>1</v>
      </c>
      <c r="K19" t="s">
        <v>2</v>
      </c>
      <c r="L19" s="734">
        <v>0</v>
      </c>
      <c r="M19" s="734">
        <v>0</v>
      </c>
      <c r="N19" s="734">
        <v>0</v>
      </c>
      <c r="O19" s="734">
        <v>0</v>
      </c>
    </row>
    <row r="20" spans="1:15">
      <c r="A20">
        <v>63</v>
      </c>
      <c r="B20">
        <v>2</v>
      </c>
      <c r="C20" t="s">
        <v>24</v>
      </c>
      <c r="D20" t="s">
        <v>1413</v>
      </c>
      <c r="E20" t="s">
        <v>1210</v>
      </c>
      <c r="F20" t="s">
        <v>1191</v>
      </c>
      <c r="G20" t="s">
        <v>44</v>
      </c>
      <c r="H20" t="s">
        <v>50</v>
      </c>
      <c r="I20" t="s">
        <v>51</v>
      </c>
      <c r="J20">
        <v>1</v>
      </c>
      <c r="K20" t="s">
        <v>2</v>
      </c>
      <c r="L20" s="734">
        <v>0</v>
      </c>
      <c r="M20" s="734">
        <v>0</v>
      </c>
      <c r="N20" s="734">
        <v>0</v>
      </c>
      <c r="O20" s="734">
        <v>0</v>
      </c>
    </row>
    <row r="21" spans="1:15">
      <c r="A21">
        <v>66</v>
      </c>
      <c r="B21">
        <v>2</v>
      </c>
      <c r="C21" t="s">
        <v>24</v>
      </c>
      <c r="D21" t="s">
        <v>1413</v>
      </c>
      <c r="E21" t="s">
        <v>1210</v>
      </c>
      <c r="F21" t="s">
        <v>1191</v>
      </c>
      <c r="G21" t="s">
        <v>52</v>
      </c>
      <c r="H21" t="s">
        <v>13</v>
      </c>
      <c r="I21" t="s">
        <v>54</v>
      </c>
      <c r="J21">
        <v>3</v>
      </c>
      <c r="K21" t="s">
        <v>39</v>
      </c>
      <c r="L21" s="734">
        <v>0</v>
      </c>
      <c r="M21" s="734">
        <v>0</v>
      </c>
      <c r="N21" s="734">
        <v>0</v>
      </c>
      <c r="O21" s="734">
        <v>0</v>
      </c>
    </row>
    <row r="22" spans="1:15">
      <c r="A22">
        <v>67</v>
      </c>
      <c r="B22">
        <v>2</v>
      </c>
      <c r="C22" t="s">
        <v>24</v>
      </c>
      <c r="D22" t="s">
        <v>1413</v>
      </c>
      <c r="E22" t="s">
        <v>1210</v>
      </c>
      <c r="F22" t="s">
        <v>1191</v>
      </c>
      <c r="G22" t="s">
        <v>52</v>
      </c>
      <c r="H22" t="s">
        <v>15</v>
      </c>
      <c r="I22" t="s">
        <v>56</v>
      </c>
      <c r="J22">
        <v>10</v>
      </c>
      <c r="K22" t="s">
        <v>39</v>
      </c>
      <c r="L22" s="734">
        <v>0</v>
      </c>
      <c r="M22" s="734">
        <v>0</v>
      </c>
      <c r="N22" s="734">
        <v>0</v>
      </c>
      <c r="O22" s="734">
        <v>0</v>
      </c>
    </row>
    <row r="23" spans="1:15">
      <c r="A23">
        <v>68</v>
      </c>
      <c r="B23">
        <v>2</v>
      </c>
      <c r="C23" t="s">
        <v>24</v>
      </c>
      <c r="D23" t="s">
        <v>1413</v>
      </c>
      <c r="E23" t="s">
        <v>1210</v>
      </c>
      <c r="F23" t="s">
        <v>1191</v>
      </c>
      <c r="G23" t="s">
        <v>52</v>
      </c>
      <c r="H23" t="s">
        <v>17</v>
      </c>
      <c r="I23" t="s">
        <v>58</v>
      </c>
      <c r="J23">
        <v>5</v>
      </c>
      <c r="K23" t="s">
        <v>39</v>
      </c>
      <c r="L23" s="734">
        <v>0</v>
      </c>
      <c r="M23" s="734">
        <v>0</v>
      </c>
      <c r="N23" s="734">
        <v>0</v>
      </c>
      <c r="O23" s="734">
        <v>0</v>
      </c>
    </row>
    <row r="24" spans="1:15">
      <c r="A24">
        <v>69</v>
      </c>
      <c r="B24">
        <v>2</v>
      </c>
      <c r="C24" t="s">
        <v>24</v>
      </c>
      <c r="D24" t="s">
        <v>1413</v>
      </c>
      <c r="E24" t="s">
        <v>1210</v>
      </c>
      <c r="F24" t="s">
        <v>1191</v>
      </c>
      <c r="G24" t="s">
        <v>52</v>
      </c>
      <c r="H24" t="s">
        <v>13</v>
      </c>
      <c r="I24" t="s">
        <v>60</v>
      </c>
      <c r="J24">
        <v>1</v>
      </c>
      <c r="K24" t="s">
        <v>39</v>
      </c>
      <c r="L24" s="734">
        <v>160</v>
      </c>
      <c r="M24" s="734">
        <v>37.200000000000003</v>
      </c>
      <c r="N24" s="734">
        <v>51.41</v>
      </c>
      <c r="O24" s="734">
        <v>125</v>
      </c>
    </row>
    <row r="25" spans="1:15">
      <c r="A25">
        <v>70</v>
      </c>
      <c r="B25">
        <v>2</v>
      </c>
      <c r="C25" t="s">
        <v>24</v>
      </c>
      <c r="D25" t="s">
        <v>1413</v>
      </c>
      <c r="E25" t="s">
        <v>1210</v>
      </c>
      <c r="F25" t="s">
        <v>1191</v>
      </c>
      <c r="G25" t="s">
        <v>52</v>
      </c>
      <c r="H25" t="s">
        <v>20</v>
      </c>
      <c r="I25" t="s">
        <v>62</v>
      </c>
      <c r="J25">
        <v>1</v>
      </c>
      <c r="K25" t="s">
        <v>39</v>
      </c>
      <c r="L25" s="734">
        <v>0</v>
      </c>
      <c r="M25" s="734">
        <v>0</v>
      </c>
      <c r="N25" s="734">
        <v>0</v>
      </c>
      <c r="O25" s="734">
        <v>0</v>
      </c>
    </row>
    <row r="26" spans="1:15">
      <c r="A26">
        <v>79</v>
      </c>
      <c r="B26">
        <v>3</v>
      </c>
      <c r="C26" t="s">
        <v>65</v>
      </c>
      <c r="D26" t="s">
        <v>1426</v>
      </c>
      <c r="E26" t="s">
        <v>1314</v>
      </c>
      <c r="F26" t="s">
        <v>1191</v>
      </c>
      <c r="G26" t="s">
        <v>52</v>
      </c>
      <c r="H26" t="s">
        <v>13</v>
      </c>
      <c r="I26" t="s">
        <v>68</v>
      </c>
      <c r="J26">
        <v>38</v>
      </c>
      <c r="K26" t="s">
        <v>69</v>
      </c>
      <c r="L26" s="734">
        <v>0</v>
      </c>
      <c r="M26" s="734">
        <v>0</v>
      </c>
      <c r="N26" s="734">
        <v>0</v>
      </c>
      <c r="O26" s="734">
        <v>0</v>
      </c>
    </row>
    <row r="27" spans="1:15">
      <c r="A27">
        <v>80</v>
      </c>
      <c r="B27">
        <v>3</v>
      </c>
      <c r="C27" t="s">
        <v>65</v>
      </c>
      <c r="D27" t="s">
        <v>1426</v>
      </c>
      <c r="E27" t="s">
        <v>1314</v>
      </c>
      <c r="F27" t="s">
        <v>67</v>
      </c>
      <c r="G27" t="s">
        <v>67</v>
      </c>
      <c r="H27" t="s">
        <v>15</v>
      </c>
      <c r="I27" t="s">
        <v>70</v>
      </c>
      <c r="J27">
        <v>6</v>
      </c>
      <c r="K27" t="s">
        <v>69</v>
      </c>
      <c r="L27" s="734">
        <v>0</v>
      </c>
      <c r="M27" s="734">
        <v>0</v>
      </c>
      <c r="N27" s="734">
        <v>0</v>
      </c>
      <c r="O27" s="734">
        <v>0</v>
      </c>
    </row>
    <row r="28" spans="1:15">
      <c r="A28">
        <v>81</v>
      </c>
      <c r="B28">
        <v>3</v>
      </c>
      <c r="C28" t="s">
        <v>65</v>
      </c>
      <c r="D28" t="s">
        <v>1426</v>
      </c>
      <c r="E28" t="s">
        <v>1314</v>
      </c>
      <c r="F28" t="s">
        <v>1191</v>
      </c>
      <c r="G28" t="s">
        <v>52</v>
      </c>
      <c r="H28" t="s">
        <v>17</v>
      </c>
      <c r="I28" t="s">
        <v>71</v>
      </c>
      <c r="J28">
        <v>5</v>
      </c>
      <c r="K28" t="s">
        <v>69</v>
      </c>
      <c r="L28" s="734">
        <v>0</v>
      </c>
      <c r="M28" s="734">
        <v>0</v>
      </c>
      <c r="N28" s="734">
        <v>0</v>
      </c>
      <c r="O28" s="734">
        <v>0</v>
      </c>
    </row>
    <row r="29" spans="1:15">
      <c r="A29">
        <v>83</v>
      </c>
      <c r="B29">
        <v>3</v>
      </c>
      <c r="C29" t="s">
        <v>65</v>
      </c>
      <c r="D29" t="s">
        <v>1426</v>
      </c>
      <c r="E29" t="s">
        <v>1314</v>
      </c>
      <c r="F29" t="s">
        <v>1191</v>
      </c>
      <c r="G29" t="s">
        <v>52</v>
      </c>
      <c r="H29" t="s">
        <v>19</v>
      </c>
      <c r="I29" t="s">
        <v>1118</v>
      </c>
      <c r="J29">
        <v>80</v>
      </c>
      <c r="K29" t="s">
        <v>69</v>
      </c>
      <c r="L29" s="734">
        <v>0</v>
      </c>
      <c r="M29" s="734">
        <v>0</v>
      </c>
      <c r="N29" s="734">
        <v>0</v>
      </c>
      <c r="O29" s="734">
        <v>0</v>
      </c>
    </row>
    <row r="30" spans="1:15">
      <c r="A30">
        <v>84</v>
      </c>
      <c r="B30">
        <v>3</v>
      </c>
      <c r="C30" t="s">
        <v>65</v>
      </c>
      <c r="D30" t="s">
        <v>1426</v>
      </c>
      <c r="E30" t="s">
        <v>1314</v>
      </c>
      <c r="F30" t="s">
        <v>72</v>
      </c>
      <c r="G30" t="s">
        <v>72</v>
      </c>
      <c r="H30" t="s">
        <v>20</v>
      </c>
      <c r="I30" t="s">
        <v>71</v>
      </c>
      <c r="J30">
        <v>30</v>
      </c>
      <c r="K30" t="s">
        <v>69</v>
      </c>
      <c r="L30" s="734">
        <v>0</v>
      </c>
      <c r="M30" s="734">
        <v>0</v>
      </c>
      <c r="N30" s="734">
        <v>0</v>
      </c>
      <c r="O30" s="734">
        <v>0</v>
      </c>
    </row>
    <row r="31" spans="1:15">
      <c r="A31">
        <v>85</v>
      </c>
      <c r="B31">
        <v>3</v>
      </c>
      <c r="C31" t="s">
        <v>65</v>
      </c>
      <c r="D31" t="s">
        <v>1426</v>
      </c>
      <c r="E31" t="s">
        <v>1314</v>
      </c>
      <c r="F31" t="s">
        <v>1191</v>
      </c>
      <c r="G31" t="s">
        <v>52</v>
      </c>
      <c r="H31" t="s">
        <v>21</v>
      </c>
      <c r="I31" t="s">
        <v>74</v>
      </c>
      <c r="J31">
        <v>1</v>
      </c>
      <c r="K31" t="s">
        <v>69</v>
      </c>
      <c r="L31" s="734">
        <v>0</v>
      </c>
      <c r="M31" s="734">
        <v>0</v>
      </c>
      <c r="N31" s="734">
        <v>0</v>
      </c>
      <c r="O31" s="734">
        <v>0</v>
      </c>
    </row>
    <row r="32" spans="1:15">
      <c r="A32">
        <v>86</v>
      </c>
      <c r="B32">
        <v>3</v>
      </c>
      <c r="C32" t="s">
        <v>65</v>
      </c>
      <c r="D32" t="s">
        <v>1426</v>
      </c>
      <c r="E32" t="s">
        <v>1314</v>
      </c>
      <c r="F32" t="s">
        <v>72</v>
      </c>
      <c r="G32" t="s">
        <v>72</v>
      </c>
      <c r="H32" t="s">
        <v>45</v>
      </c>
      <c r="I32" t="s">
        <v>75</v>
      </c>
      <c r="J32">
        <v>50</v>
      </c>
      <c r="K32" t="s">
        <v>69</v>
      </c>
      <c r="L32" s="734">
        <v>0</v>
      </c>
      <c r="M32" s="734">
        <v>0</v>
      </c>
      <c r="N32" s="734">
        <v>0</v>
      </c>
      <c r="O32" s="734">
        <v>0</v>
      </c>
    </row>
    <row r="33" spans="1:15">
      <c r="A33">
        <v>87</v>
      </c>
      <c r="B33">
        <v>3</v>
      </c>
      <c r="C33" t="s">
        <v>65</v>
      </c>
      <c r="D33" t="s">
        <v>1426</v>
      </c>
      <c r="E33" t="s">
        <v>1314</v>
      </c>
      <c r="F33" t="s">
        <v>1191</v>
      </c>
      <c r="G33" t="s">
        <v>52</v>
      </c>
      <c r="H33" t="s">
        <v>13</v>
      </c>
      <c r="I33" t="s">
        <v>1197</v>
      </c>
      <c r="J33">
        <v>20</v>
      </c>
      <c r="K33" t="s">
        <v>69</v>
      </c>
      <c r="L33" s="734">
        <v>3000</v>
      </c>
      <c r="M33" s="734">
        <v>2213.4</v>
      </c>
      <c r="N33" s="734">
        <v>2832.4</v>
      </c>
      <c r="O33" s="734">
        <v>2380</v>
      </c>
    </row>
    <row r="34" spans="1:15">
      <c r="A34">
        <v>88</v>
      </c>
      <c r="B34">
        <v>3</v>
      </c>
      <c r="C34" t="s">
        <v>65</v>
      </c>
      <c r="D34" t="s">
        <v>1426</v>
      </c>
      <c r="E34" t="s">
        <v>1314</v>
      </c>
      <c r="F34" t="s">
        <v>72</v>
      </c>
      <c r="G34" t="s">
        <v>72</v>
      </c>
      <c r="H34" t="s">
        <v>15</v>
      </c>
      <c r="I34" t="s">
        <v>1119</v>
      </c>
      <c r="J34">
        <v>5</v>
      </c>
      <c r="K34" t="s">
        <v>69</v>
      </c>
      <c r="L34" s="734">
        <v>825</v>
      </c>
      <c r="M34" s="734">
        <v>581.25</v>
      </c>
      <c r="N34" s="734">
        <v>708.1</v>
      </c>
      <c r="O34" s="734">
        <v>625</v>
      </c>
    </row>
    <row r="35" spans="1:15">
      <c r="A35">
        <v>89</v>
      </c>
      <c r="B35">
        <v>3</v>
      </c>
      <c r="C35" t="s">
        <v>65</v>
      </c>
      <c r="D35" t="s">
        <v>1426</v>
      </c>
      <c r="E35" t="s">
        <v>1314</v>
      </c>
      <c r="F35" t="s">
        <v>1191</v>
      </c>
      <c r="G35" t="s">
        <v>52</v>
      </c>
      <c r="H35" t="s">
        <v>76</v>
      </c>
      <c r="I35" t="s">
        <v>1120</v>
      </c>
      <c r="J35">
        <v>1</v>
      </c>
      <c r="K35" t="s">
        <v>69</v>
      </c>
      <c r="L35" s="734">
        <v>0</v>
      </c>
      <c r="M35" s="734">
        <v>0</v>
      </c>
      <c r="N35" s="734">
        <v>0</v>
      </c>
      <c r="O35" s="734">
        <v>0</v>
      </c>
    </row>
    <row r="36" spans="1:15">
      <c r="A36">
        <v>90</v>
      </c>
      <c r="B36">
        <v>3</v>
      </c>
      <c r="C36" t="s">
        <v>65</v>
      </c>
      <c r="D36" t="s">
        <v>1426</v>
      </c>
      <c r="E36" t="s">
        <v>1314</v>
      </c>
      <c r="F36" t="s">
        <v>72</v>
      </c>
      <c r="G36" t="s">
        <v>72</v>
      </c>
      <c r="H36" t="s">
        <v>17</v>
      </c>
      <c r="I36" t="s">
        <v>79</v>
      </c>
      <c r="J36">
        <v>5</v>
      </c>
      <c r="K36" t="s">
        <v>69</v>
      </c>
      <c r="L36" s="734">
        <v>775</v>
      </c>
      <c r="M36" s="734">
        <v>581.25</v>
      </c>
      <c r="N36" s="734">
        <v>645.04999999999995</v>
      </c>
      <c r="O36" s="734">
        <v>625</v>
      </c>
    </row>
    <row r="37" spans="1:15">
      <c r="A37">
        <v>91</v>
      </c>
      <c r="B37">
        <v>3</v>
      </c>
      <c r="C37" t="s">
        <v>65</v>
      </c>
      <c r="D37" t="s">
        <v>1426</v>
      </c>
      <c r="E37" t="s">
        <v>1314</v>
      </c>
      <c r="F37" t="s">
        <v>1191</v>
      </c>
      <c r="G37" t="s">
        <v>52</v>
      </c>
      <c r="H37" t="s">
        <v>19</v>
      </c>
      <c r="I37" t="s">
        <v>1121</v>
      </c>
      <c r="J37">
        <v>32</v>
      </c>
      <c r="K37" t="s">
        <v>33</v>
      </c>
      <c r="L37" s="734">
        <v>1440</v>
      </c>
      <c r="M37" s="734">
        <v>1130.8800000000001</v>
      </c>
      <c r="N37" s="734">
        <v>465.59999999999997</v>
      </c>
      <c r="O37" s="734">
        <v>1216</v>
      </c>
    </row>
    <row r="38" spans="1:15">
      <c r="A38">
        <v>92</v>
      </c>
      <c r="B38">
        <v>3</v>
      </c>
      <c r="C38" t="s">
        <v>65</v>
      </c>
      <c r="D38" t="s">
        <v>1426</v>
      </c>
      <c r="E38" t="s">
        <v>1314</v>
      </c>
      <c r="F38" t="s">
        <v>72</v>
      </c>
      <c r="G38" t="s">
        <v>72</v>
      </c>
      <c r="H38" t="s">
        <v>20</v>
      </c>
      <c r="I38" t="s">
        <v>1122</v>
      </c>
      <c r="J38">
        <v>2</v>
      </c>
      <c r="K38" t="s">
        <v>69</v>
      </c>
      <c r="L38" s="734">
        <v>260</v>
      </c>
      <c r="M38" s="734">
        <v>232.5</v>
      </c>
      <c r="N38" s="734">
        <v>258.02</v>
      </c>
      <c r="O38" s="734">
        <v>250</v>
      </c>
    </row>
    <row r="39" spans="1:15">
      <c r="A39">
        <v>94</v>
      </c>
      <c r="B39">
        <v>3</v>
      </c>
      <c r="C39" t="s">
        <v>65</v>
      </c>
      <c r="D39" t="s">
        <v>1426</v>
      </c>
      <c r="E39" t="s">
        <v>1314</v>
      </c>
      <c r="F39" t="s">
        <v>72</v>
      </c>
      <c r="G39" t="s">
        <v>72</v>
      </c>
      <c r="H39" t="s">
        <v>15</v>
      </c>
      <c r="I39" t="s">
        <v>68</v>
      </c>
      <c r="J39">
        <v>93</v>
      </c>
      <c r="K39" t="s">
        <v>69</v>
      </c>
      <c r="L39" s="734">
        <v>0</v>
      </c>
      <c r="M39" s="734">
        <v>0</v>
      </c>
      <c r="N39" s="734">
        <v>0</v>
      </c>
      <c r="O39" s="734">
        <v>0</v>
      </c>
    </row>
    <row r="40" spans="1:15">
      <c r="A40">
        <v>96</v>
      </c>
      <c r="B40">
        <v>3</v>
      </c>
      <c r="C40" t="s">
        <v>65</v>
      </c>
      <c r="D40" t="s">
        <v>1426</v>
      </c>
      <c r="E40" t="s">
        <v>1314</v>
      </c>
      <c r="F40" t="s">
        <v>72</v>
      </c>
      <c r="G40" t="s">
        <v>72</v>
      </c>
      <c r="H40" t="s">
        <v>13</v>
      </c>
      <c r="I40" t="s">
        <v>82</v>
      </c>
      <c r="J40">
        <v>2.5</v>
      </c>
      <c r="K40" t="s">
        <v>83</v>
      </c>
      <c r="L40" s="734">
        <v>2500</v>
      </c>
      <c r="M40" s="734">
        <v>5454.4500000000007</v>
      </c>
      <c r="N40" s="734">
        <v>2446.8249999999998</v>
      </c>
      <c r="O40" s="734">
        <v>2345</v>
      </c>
    </row>
    <row r="41" spans="1:15">
      <c r="A41">
        <v>98</v>
      </c>
      <c r="B41">
        <v>3</v>
      </c>
      <c r="C41" t="s">
        <v>65</v>
      </c>
      <c r="D41" t="s">
        <v>1426</v>
      </c>
      <c r="E41" t="s">
        <v>1314</v>
      </c>
      <c r="F41" t="s">
        <v>72</v>
      </c>
      <c r="G41" t="s">
        <v>72</v>
      </c>
      <c r="H41" t="s">
        <v>15</v>
      </c>
      <c r="I41" t="s">
        <v>85</v>
      </c>
      <c r="J41">
        <v>210</v>
      </c>
      <c r="K41" t="s">
        <v>39</v>
      </c>
      <c r="L41" s="734">
        <v>1260</v>
      </c>
      <c r="M41" s="734">
        <v>1367.1000000000001</v>
      </c>
      <c r="N41" s="734">
        <v>611.1</v>
      </c>
      <c r="O41" s="734">
        <v>1470</v>
      </c>
    </row>
    <row r="42" spans="1:15">
      <c r="A42">
        <v>99</v>
      </c>
      <c r="B42">
        <v>3</v>
      </c>
      <c r="C42" t="s">
        <v>65</v>
      </c>
      <c r="D42" t="s">
        <v>1426</v>
      </c>
      <c r="E42" t="s">
        <v>1314</v>
      </c>
      <c r="F42" t="s">
        <v>84</v>
      </c>
      <c r="G42" t="s">
        <v>84</v>
      </c>
      <c r="H42" t="s">
        <v>17</v>
      </c>
      <c r="I42" t="s">
        <v>86</v>
      </c>
      <c r="J42">
        <v>330</v>
      </c>
      <c r="K42" t="s">
        <v>39</v>
      </c>
      <c r="L42" s="734">
        <v>2310</v>
      </c>
      <c r="M42" s="734">
        <v>2455.2000000000003</v>
      </c>
      <c r="N42" s="734">
        <v>1280.3999999999999</v>
      </c>
      <c r="O42" s="734">
        <v>2640</v>
      </c>
    </row>
    <row r="43" spans="1:15">
      <c r="A43">
        <v>100</v>
      </c>
      <c r="B43">
        <v>3</v>
      </c>
      <c r="C43" t="s">
        <v>65</v>
      </c>
      <c r="D43" t="s">
        <v>1426</v>
      </c>
      <c r="E43" t="s">
        <v>1314</v>
      </c>
      <c r="F43" t="s">
        <v>72</v>
      </c>
      <c r="G43" t="s">
        <v>72</v>
      </c>
      <c r="H43" t="s">
        <v>19</v>
      </c>
      <c r="I43" t="s">
        <v>87</v>
      </c>
      <c r="J43">
        <v>102</v>
      </c>
      <c r="K43" t="s">
        <v>39</v>
      </c>
      <c r="L43" s="734">
        <v>816</v>
      </c>
      <c r="M43" s="734">
        <v>853.74000000000012</v>
      </c>
      <c r="N43" s="734">
        <v>494.7</v>
      </c>
      <c r="O43" s="734">
        <v>918</v>
      </c>
    </row>
    <row r="44" spans="1:15">
      <c r="A44">
        <v>101</v>
      </c>
      <c r="B44">
        <v>3</v>
      </c>
      <c r="C44" t="s">
        <v>65</v>
      </c>
      <c r="D44" t="s">
        <v>1426</v>
      </c>
      <c r="E44" t="s">
        <v>1314</v>
      </c>
      <c r="F44" t="s">
        <v>84</v>
      </c>
      <c r="G44" t="s">
        <v>84</v>
      </c>
      <c r="H44" t="s">
        <v>45</v>
      </c>
      <c r="I44" t="s">
        <v>88</v>
      </c>
      <c r="J44">
        <v>30</v>
      </c>
      <c r="K44" t="s">
        <v>39</v>
      </c>
      <c r="L44" s="734">
        <v>0</v>
      </c>
      <c r="M44" s="734">
        <v>0</v>
      </c>
      <c r="N44" s="734">
        <v>0</v>
      </c>
      <c r="O44" s="734">
        <v>0</v>
      </c>
    </row>
    <row r="45" spans="1:15">
      <c r="A45">
        <v>102</v>
      </c>
      <c r="B45">
        <v>3</v>
      </c>
      <c r="C45" t="s">
        <v>65</v>
      </c>
      <c r="D45" t="s">
        <v>1426</v>
      </c>
      <c r="E45" t="s">
        <v>1314</v>
      </c>
      <c r="F45" t="s">
        <v>72</v>
      </c>
      <c r="G45" t="s">
        <v>72</v>
      </c>
      <c r="H45" t="s">
        <v>20</v>
      </c>
      <c r="I45" t="s">
        <v>89</v>
      </c>
      <c r="J45">
        <v>4</v>
      </c>
      <c r="K45" t="s">
        <v>39</v>
      </c>
      <c r="L45" s="734">
        <v>56</v>
      </c>
      <c r="M45" s="734">
        <v>48.36</v>
      </c>
      <c r="N45" s="734">
        <v>42.68</v>
      </c>
      <c r="O45" s="734">
        <v>52</v>
      </c>
    </row>
    <row r="46" spans="1:15">
      <c r="A46">
        <v>103</v>
      </c>
      <c r="B46">
        <v>3</v>
      </c>
      <c r="C46" t="s">
        <v>65</v>
      </c>
      <c r="D46" t="s">
        <v>1426</v>
      </c>
      <c r="E46" t="s">
        <v>1314</v>
      </c>
      <c r="F46" t="s">
        <v>84</v>
      </c>
      <c r="G46" t="s">
        <v>84</v>
      </c>
      <c r="H46" t="s">
        <v>21</v>
      </c>
      <c r="I46" t="s">
        <v>1198</v>
      </c>
      <c r="J46">
        <v>8</v>
      </c>
      <c r="K46" t="s">
        <v>39</v>
      </c>
      <c r="L46" s="734">
        <v>136</v>
      </c>
      <c r="M46" s="734">
        <v>126.48</v>
      </c>
      <c r="N46" s="734">
        <v>116.39999999999999</v>
      </c>
      <c r="O46" s="734">
        <v>136</v>
      </c>
    </row>
    <row r="47" spans="1:15">
      <c r="A47">
        <v>106</v>
      </c>
      <c r="B47">
        <v>3</v>
      </c>
      <c r="C47" t="s">
        <v>65</v>
      </c>
      <c r="D47" t="s">
        <v>2735</v>
      </c>
      <c r="E47" t="s">
        <v>1211</v>
      </c>
      <c r="F47" t="s">
        <v>90</v>
      </c>
      <c r="G47" t="s">
        <v>90</v>
      </c>
      <c r="H47" t="s">
        <v>13</v>
      </c>
      <c r="I47" t="s">
        <v>92</v>
      </c>
      <c r="J47">
        <v>1144</v>
      </c>
      <c r="K47" t="s">
        <v>33</v>
      </c>
      <c r="L47" s="734">
        <v>12584</v>
      </c>
      <c r="M47" s="734">
        <v>5319.6</v>
      </c>
      <c r="N47" s="734">
        <v>5548.4</v>
      </c>
      <c r="O47" s="734">
        <v>5720</v>
      </c>
    </row>
    <row r="48" spans="1:15">
      <c r="A48">
        <v>107</v>
      </c>
      <c r="B48">
        <v>3</v>
      </c>
      <c r="C48" t="s">
        <v>65</v>
      </c>
      <c r="D48" t="s">
        <v>2735</v>
      </c>
      <c r="E48" t="s">
        <v>1211</v>
      </c>
      <c r="F48" t="s">
        <v>91</v>
      </c>
      <c r="G48" t="s">
        <v>91</v>
      </c>
      <c r="H48" t="s">
        <v>15</v>
      </c>
      <c r="I48" t="s">
        <v>93</v>
      </c>
      <c r="J48">
        <v>138</v>
      </c>
      <c r="K48" t="s">
        <v>33</v>
      </c>
      <c r="L48" s="734">
        <v>1656</v>
      </c>
      <c r="M48" s="734">
        <v>770.04</v>
      </c>
      <c r="N48" s="734">
        <v>937.02</v>
      </c>
      <c r="O48" s="734">
        <v>828</v>
      </c>
    </row>
    <row r="49" spans="1:15">
      <c r="A49">
        <v>108</v>
      </c>
      <c r="B49">
        <v>3</v>
      </c>
      <c r="C49" t="s">
        <v>65</v>
      </c>
      <c r="D49" t="s">
        <v>2735</v>
      </c>
      <c r="E49" t="s">
        <v>1211</v>
      </c>
      <c r="F49" t="s">
        <v>90</v>
      </c>
      <c r="G49" t="s">
        <v>90</v>
      </c>
      <c r="H49" t="s">
        <v>17</v>
      </c>
      <c r="I49" t="s">
        <v>94</v>
      </c>
      <c r="J49">
        <v>419</v>
      </c>
      <c r="K49" t="s">
        <v>95</v>
      </c>
      <c r="L49" s="734">
        <v>2095</v>
      </c>
      <c r="M49" s="734">
        <v>779.34</v>
      </c>
      <c r="N49" s="734">
        <v>3251.44</v>
      </c>
      <c r="O49" s="734">
        <v>628.5</v>
      </c>
    </row>
    <row r="50" spans="1:15">
      <c r="A50">
        <v>110</v>
      </c>
      <c r="B50">
        <v>3</v>
      </c>
      <c r="C50" t="s">
        <v>65</v>
      </c>
      <c r="D50" t="s">
        <v>2735</v>
      </c>
      <c r="E50" t="s">
        <v>1211</v>
      </c>
      <c r="F50" t="s">
        <v>90</v>
      </c>
      <c r="G50" t="s">
        <v>90</v>
      </c>
      <c r="H50" t="s">
        <v>19</v>
      </c>
      <c r="I50" t="s">
        <v>97</v>
      </c>
      <c r="J50">
        <v>64</v>
      </c>
      <c r="K50" t="s">
        <v>33</v>
      </c>
      <c r="L50" s="734">
        <v>1024</v>
      </c>
      <c r="M50" s="734">
        <v>476.16</v>
      </c>
      <c r="N50" s="734">
        <v>558.72</v>
      </c>
      <c r="O50" s="734">
        <v>512</v>
      </c>
    </row>
    <row r="51" spans="1:15">
      <c r="A51">
        <v>111</v>
      </c>
      <c r="B51">
        <v>3</v>
      </c>
      <c r="C51" t="s">
        <v>65</v>
      </c>
      <c r="D51" t="s">
        <v>2735</v>
      </c>
      <c r="E51" t="s">
        <v>1211</v>
      </c>
      <c r="F51" t="s">
        <v>96</v>
      </c>
      <c r="G51" t="s">
        <v>96</v>
      </c>
      <c r="H51" t="s">
        <v>20</v>
      </c>
      <c r="I51" t="s">
        <v>98</v>
      </c>
      <c r="J51">
        <v>8</v>
      </c>
      <c r="K51" t="s">
        <v>33</v>
      </c>
      <c r="L51" s="734">
        <v>200</v>
      </c>
      <c r="M51" s="734">
        <v>74.400000000000006</v>
      </c>
      <c r="N51" s="734">
        <v>38.799999999999997</v>
      </c>
      <c r="O51" s="734">
        <v>80</v>
      </c>
    </row>
    <row r="52" spans="1:15">
      <c r="A52">
        <v>112</v>
      </c>
      <c r="B52">
        <v>3</v>
      </c>
      <c r="C52" t="s">
        <v>65</v>
      </c>
      <c r="D52" t="s">
        <v>2735</v>
      </c>
      <c r="E52" t="s">
        <v>1211</v>
      </c>
      <c r="F52" t="s">
        <v>90</v>
      </c>
      <c r="G52" t="s">
        <v>90</v>
      </c>
      <c r="H52" t="s">
        <v>21</v>
      </c>
      <c r="I52" t="s">
        <v>99</v>
      </c>
      <c r="J52">
        <v>70</v>
      </c>
      <c r="K52" t="s">
        <v>95</v>
      </c>
      <c r="L52" s="734">
        <v>350</v>
      </c>
      <c r="M52" s="734">
        <v>195.3</v>
      </c>
      <c r="N52" s="734">
        <v>271.59999999999997</v>
      </c>
      <c r="O52" s="734">
        <v>210</v>
      </c>
    </row>
    <row r="53" spans="1:15">
      <c r="A53">
        <v>114</v>
      </c>
      <c r="B53">
        <v>3</v>
      </c>
      <c r="C53" t="s">
        <v>65</v>
      </c>
      <c r="D53" t="s">
        <v>2735</v>
      </c>
      <c r="E53" t="s">
        <v>1211</v>
      </c>
      <c r="F53" t="s">
        <v>90</v>
      </c>
      <c r="G53" t="s">
        <v>90</v>
      </c>
      <c r="H53" t="s">
        <v>45</v>
      </c>
      <c r="I53" t="s">
        <v>101</v>
      </c>
      <c r="J53">
        <v>3</v>
      </c>
      <c r="K53" t="s">
        <v>33</v>
      </c>
      <c r="L53" s="734">
        <v>0</v>
      </c>
      <c r="M53" s="734">
        <v>0</v>
      </c>
      <c r="N53" s="734">
        <v>0</v>
      </c>
      <c r="O53" s="734">
        <v>0</v>
      </c>
    </row>
    <row r="54" spans="1:15">
      <c r="A54">
        <v>123</v>
      </c>
      <c r="B54">
        <v>4</v>
      </c>
      <c r="C54" t="s">
        <v>104</v>
      </c>
      <c r="D54" t="s">
        <v>1457</v>
      </c>
      <c r="E54" t="s">
        <v>1212</v>
      </c>
      <c r="F54" t="s">
        <v>106</v>
      </c>
      <c r="G54" t="s">
        <v>106</v>
      </c>
      <c r="H54" t="s">
        <v>13</v>
      </c>
      <c r="I54" t="s">
        <v>108</v>
      </c>
      <c r="J54">
        <v>517</v>
      </c>
      <c r="K54" t="s">
        <v>33</v>
      </c>
      <c r="L54" s="734">
        <v>0</v>
      </c>
      <c r="M54" s="734">
        <v>0</v>
      </c>
      <c r="N54" s="734">
        <v>0</v>
      </c>
      <c r="O54" s="734">
        <v>0</v>
      </c>
    </row>
    <row r="55" spans="1:15">
      <c r="A55">
        <v>124</v>
      </c>
      <c r="B55">
        <v>4</v>
      </c>
      <c r="C55" t="s">
        <v>104</v>
      </c>
      <c r="D55" t="s">
        <v>1457</v>
      </c>
      <c r="E55" t="s">
        <v>1212</v>
      </c>
      <c r="F55" t="s">
        <v>107</v>
      </c>
      <c r="G55" t="s">
        <v>107</v>
      </c>
      <c r="H55" t="s">
        <v>15</v>
      </c>
      <c r="I55" t="s">
        <v>109</v>
      </c>
      <c r="J55">
        <v>60</v>
      </c>
      <c r="K55" t="s">
        <v>33</v>
      </c>
      <c r="L55" s="734">
        <v>0</v>
      </c>
      <c r="M55" s="734">
        <v>0</v>
      </c>
      <c r="N55" s="734">
        <v>0</v>
      </c>
      <c r="O55" s="734">
        <v>0</v>
      </c>
    </row>
    <row r="56" spans="1:15">
      <c r="A56">
        <v>125</v>
      </c>
      <c r="B56">
        <v>4</v>
      </c>
      <c r="C56" t="s">
        <v>104</v>
      </c>
      <c r="D56" t="s">
        <v>1457</v>
      </c>
      <c r="E56" t="s">
        <v>1212</v>
      </c>
      <c r="F56" t="s">
        <v>106</v>
      </c>
      <c r="G56" t="s">
        <v>106</v>
      </c>
      <c r="H56" t="s">
        <v>17</v>
      </c>
      <c r="I56" t="s">
        <v>110</v>
      </c>
      <c r="J56">
        <v>164</v>
      </c>
      <c r="K56" t="s">
        <v>33</v>
      </c>
      <c r="L56" s="734">
        <v>0</v>
      </c>
      <c r="M56" s="734">
        <v>0</v>
      </c>
      <c r="N56" s="734">
        <v>0</v>
      </c>
      <c r="O56" s="734">
        <v>0</v>
      </c>
    </row>
    <row r="57" spans="1:15">
      <c r="A57">
        <v>127</v>
      </c>
      <c r="B57">
        <v>4</v>
      </c>
      <c r="C57" t="s">
        <v>104</v>
      </c>
      <c r="D57" t="s">
        <v>1457</v>
      </c>
      <c r="E57" t="s">
        <v>1212</v>
      </c>
      <c r="F57" t="s">
        <v>106</v>
      </c>
      <c r="G57" t="s">
        <v>106</v>
      </c>
      <c r="H57" t="s">
        <v>19</v>
      </c>
      <c r="I57" t="s">
        <v>112</v>
      </c>
      <c r="J57">
        <v>34</v>
      </c>
      <c r="K57" t="s">
        <v>33</v>
      </c>
      <c r="L57" s="734">
        <v>0</v>
      </c>
      <c r="M57" s="734">
        <v>0</v>
      </c>
      <c r="N57" s="734">
        <v>0</v>
      </c>
      <c r="O57" s="734">
        <v>0</v>
      </c>
    </row>
    <row r="58" spans="1:15">
      <c r="A58">
        <v>128</v>
      </c>
      <c r="B58">
        <v>4</v>
      </c>
      <c r="C58" t="s">
        <v>104</v>
      </c>
      <c r="D58" t="s">
        <v>1457</v>
      </c>
      <c r="E58" t="s">
        <v>1212</v>
      </c>
      <c r="F58" t="s">
        <v>111</v>
      </c>
      <c r="G58" t="s">
        <v>111</v>
      </c>
      <c r="H58" t="s">
        <v>13</v>
      </c>
      <c r="I58" t="s">
        <v>113</v>
      </c>
      <c r="J58">
        <v>14</v>
      </c>
      <c r="K58" t="s">
        <v>33</v>
      </c>
      <c r="L58" s="734">
        <v>308</v>
      </c>
      <c r="M58" s="734">
        <v>169.26</v>
      </c>
      <c r="N58" s="734">
        <v>162.96</v>
      </c>
      <c r="O58" s="734">
        <v>182</v>
      </c>
    </row>
    <row r="59" spans="1:15">
      <c r="A59">
        <v>129</v>
      </c>
      <c r="B59">
        <v>4</v>
      </c>
      <c r="C59" t="s">
        <v>104</v>
      </c>
      <c r="D59" t="s">
        <v>1457</v>
      </c>
      <c r="E59" t="s">
        <v>1212</v>
      </c>
      <c r="F59" t="s">
        <v>106</v>
      </c>
      <c r="G59" t="s">
        <v>106</v>
      </c>
      <c r="H59" t="s">
        <v>21</v>
      </c>
      <c r="I59" t="s">
        <v>114</v>
      </c>
      <c r="J59">
        <v>135</v>
      </c>
      <c r="K59" t="s">
        <v>33</v>
      </c>
      <c r="L59" s="734">
        <v>0</v>
      </c>
      <c r="M59" s="734">
        <v>0</v>
      </c>
      <c r="N59" s="734">
        <v>0</v>
      </c>
      <c r="O59" s="734">
        <v>0</v>
      </c>
    </row>
    <row r="60" spans="1:15">
      <c r="A60">
        <v>130</v>
      </c>
      <c r="B60">
        <v>4</v>
      </c>
      <c r="C60" t="s">
        <v>104</v>
      </c>
      <c r="D60" t="s">
        <v>1457</v>
      </c>
      <c r="E60" t="s">
        <v>1212</v>
      </c>
      <c r="F60" t="s">
        <v>111</v>
      </c>
      <c r="G60" t="s">
        <v>111</v>
      </c>
      <c r="H60" t="s">
        <v>45</v>
      </c>
      <c r="I60" t="s">
        <v>115</v>
      </c>
      <c r="J60">
        <v>56</v>
      </c>
      <c r="K60" t="s">
        <v>33</v>
      </c>
      <c r="L60" s="734">
        <v>0</v>
      </c>
      <c r="M60" s="734">
        <v>0</v>
      </c>
      <c r="N60" s="734">
        <v>0</v>
      </c>
      <c r="O60" s="734">
        <v>0</v>
      </c>
    </row>
    <row r="61" spans="1:15">
      <c r="A61">
        <v>134</v>
      </c>
      <c r="B61">
        <v>4</v>
      </c>
      <c r="C61" t="s">
        <v>104</v>
      </c>
      <c r="D61" t="s">
        <v>2736</v>
      </c>
      <c r="E61" t="s">
        <v>1214</v>
      </c>
      <c r="F61" t="s">
        <v>117</v>
      </c>
      <c r="G61" t="s">
        <v>117</v>
      </c>
      <c r="H61" t="s">
        <v>15</v>
      </c>
      <c r="I61" t="s">
        <v>119</v>
      </c>
      <c r="J61">
        <v>7</v>
      </c>
      <c r="K61" t="s">
        <v>33</v>
      </c>
      <c r="L61" s="734">
        <v>1015</v>
      </c>
      <c r="M61" s="734">
        <v>1223.8800000000001</v>
      </c>
      <c r="N61" s="734">
        <v>903.06999999999994</v>
      </c>
      <c r="O61" s="734">
        <v>1316</v>
      </c>
    </row>
    <row r="62" spans="1:15">
      <c r="A62">
        <v>135</v>
      </c>
      <c r="B62">
        <v>4</v>
      </c>
      <c r="C62" t="s">
        <v>104</v>
      </c>
      <c r="D62" t="s">
        <v>2736</v>
      </c>
      <c r="E62" t="s">
        <v>1214</v>
      </c>
      <c r="F62" t="s">
        <v>118</v>
      </c>
      <c r="G62" t="s">
        <v>118</v>
      </c>
      <c r="H62" t="s">
        <v>17</v>
      </c>
      <c r="I62" t="s">
        <v>120</v>
      </c>
      <c r="J62">
        <v>22</v>
      </c>
      <c r="K62" t="s">
        <v>33</v>
      </c>
      <c r="L62" s="734">
        <v>3190</v>
      </c>
      <c r="M62" s="734">
        <v>3846.48</v>
      </c>
      <c r="N62" s="734">
        <v>2838.22</v>
      </c>
      <c r="O62" s="734">
        <v>4136</v>
      </c>
    </row>
    <row r="63" spans="1:15">
      <c r="A63">
        <v>138</v>
      </c>
      <c r="B63">
        <v>4</v>
      </c>
      <c r="C63" t="s">
        <v>104</v>
      </c>
      <c r="D63" t="s">
        <v>1461</v>
      </c>
      <c r="E63" t="s">
        <v>1215</v>
      </c>
      <c r="F63" t="s">
        <v>121</v>
      </c>
      <c r="G63" t="s">
        <v>121</v>
      </c>
      <c r="H63" t="s">
        <v>13</v>
      </c>
      <c r="I63" t="s">
        <v>123</v>
      </c>
      <c r="J63">
        <v>268</v>
      </c>
      <c r="K63" t="s">
        <v>33</v>
      </c>
      <c r="L63" s="734">
        <v>22780</v>
      </c>
      <c r="M63" s="734">
        <v>13209.72</v>
      </c>
      <c r="N63" s="734">
        <v>18197.199999999997</v>
      </c>
      <c r="O63" s="734">
        <v>14204</v>
      </c>
    </row>
    <row r="64" spans="1:15">
      <c r="A64">
        <v>139</v>
      </c>
      <c r="B64">
        <v>4</v>
      </c>
      <c r="C64" t="s">
        <v>104</v>
      </c>
      <c r="D64" t="s">
        <v>1461</v>
      </c>
      <c r="E64" t="s">
        <v>1215</v>
      </c>
      <c r="F64" t="s">
        <v>122</v>
      </c>
      <c r="G64" t="s">
        <v>122</v>
      </c>
      <c r="H64" t="s">
        <v>15</v>
      </c>
      <c r="I64" t="s">
        <v>124</v>
      </c>
      <c r="J64">
        <v>30</v>
      </c>
      <c r="K64" t="s">
        <v>33</v>
      </c>
      <c r="L64" s="734">
        <v>2550</v>
      </c>
      <c r="M64" s="734">
        <v>1227.6000000000001</v>
      </c>
      <c r="N64" s="734">
        <v>2589.9</v>
      </c>
      <c r="O64" s="734">
        <v>1320</v>
      </c>
    </row>
    <row r="65" spans="1:15">
      <c r="A65">
        <v>148</v>
      </c>
      <c r="B65">
        <v>5</v>
      </c>
      <c r="C65" t="s">
        <v>127</v>
      </c>
      <c r="D65" t="s">
        <v>1476</v>
      </c>
      <c r="E65" t="s">
        <v>1216</v>
      </c>
      <c r="F65" t="s">
        <v>128</v>
      </c>
      <c r="G65" t="s">
        <v>128</v>
      </c>
      <c r="H65" t="s">
        <v>13</v>
      </c>
      <c r="I65" t="s">
        <v>130</v>
      </c>
      <c r="J65">
        <v>1</v>
      </c>
      <c r="K65" t="s">
        <v>39</v>
      </c>
      <c r="L65" s="734">
        <v>450</v>
      </c>
      <c r="M65" s="734">
        <v>269.7</v>
      </c>
      <c r="N65" s="734">
        <v>295.84999999999997</v>
      </c>
      <c r="O65" s="734">
        <v>288</v>
      </c>
    </row>
    <row r="66" spans="1:15">
      <c r="A66">
        <v>149</v>
      </c>
      <c r="B66">
        <v>5</v>
      </c>
      <c r="C66" t="s">
        <v>127</v>
      </c>
      <c r="D66" t="s">
        <v>1476</v>
      </c>
      <c r="E66" t="s">
        <v>1216</v>
      </c>
      <c r="F66" t="s">
        <v>129</v>
      </c>
      <c r="G66" t="s">
        <v>129</v>
      </c>
      <c r="H66" t="s">
        <v>15</v>
      </c>
      <c r="I66" t="s">
        <v>131</v>
      </c>
      <c r="J66">
        <v>1</v>
      </c>
      <c r="K66" t="s">
        <v>39</v>
      </c>
      <c r="L66" s="734">
        <v>700</v>
      </c>
      <c r="M66" s="734">
        <v>288.3</v>
      </c>
      <c r="N66" s="734">
        <v>348.23</v>
      </c>
      <c r="O66" s="734">
        <v>313</v>
      </c>
    </row>
    <row r="67" spans="1:15">
      <c r="A67">
        <v>150</v>
      </c>
      <c r="B67">
        <v>5</v>
      </c>
      <c r="C67" t="s">
        <v>127</v>
      </c>
      <c r="D67" t="s">
        <v>1476</v>
      </c>
      <c r="E67" t="s">
        <v>1216</v>
      </c>
      <c r="F67" t="s">
        <v>128</v>
      </c>
      <c r="G67" t="s">
        <v>128</v>
      </c>
      <c r="H67" t="s">
        <v>17</v>
      </c>
      <c r="I67" t="s">
        <v>132</v>
      </c>
      <c r="J67">
        <v>1</v>
      </c>
      <c r="K67" t="s">
        <v>39</v>
      </c>
      <c r="L67" s="734">
        <v>760</v>
      </c>
      <c r="M67" s="734">
        <v>320.85000000000002</v>
      </c>
      <c r="N67" s="734">
        <v>437.46999999999997</v>
      </c>
      <c r="O67" s="734">
        <v>344</v>
      </c>
    </row>
    <row r="68" spans="1:15">
      <c r="A68">
        <v>151</v>
      </c>
      <c r="B68">
        <v>5</v>
      </c>
      <c r="C68" t="s">
        <v>127</v>
      </c>
      <c r="D68" t="s">
        <v>1476</v>
      </c>
      <c r="E68" t="s">
        <v>1216</v>
      </c>
      <c r="F68" t="s">
        <v>129</v>
      </c>
      <c r="G68" t="s">
        <v>129</v>
      </c>
      <c r="H68" t="s">
        <v>19</v>
      </c>
      <c r="I68" t="s">
        <v>133</v>
      </c>
      <c r="J68">
        <v>1</v>
      </c>
      <c r="K68" t="s">
        <v>39</v>
      </c>
      <c r="L68" s="734">
        <v>800</v>
      </c>
      <c r="M68" s="734">
        <v>334.8</v>
      </c>
      <c r="N68" s="734">
        <v>502.46</v>
      </c>
      <c r="O68" s="734">
        <v>357</v>
      </c>
    </row>
    <row r="69" spans="1:15">
      <c r="A69">
        <v>153</v>
      </c>
      <c r="B69">
        <v>5</v>
      </c>
      <c r="C69" t="s">
        <v>127</v>
      </c>
      <c r="D69" t="s">
        <v>1476</v>
      </c>
      <c r="E69" t="s">
        <v>1216</v>
      </c>
      <c r="F69" t="s">
        <v>129</v>
      </c>
      <c r="G69" t="s">
        <v>129</v>
      </c>
      <c r="H69" t="s">
        <v>20</v>
      </c>
      <c r="I69" t="s">
        <v>135</v>
      </c>
      <c r="J69">
        <v>1</v>
      </c>
      <c r="K69" t="s">
        <v>39</v>
      </c>
      <c r="L69" s="734">
        <v>0</v>
      </c>
      <c r="M69" s="734">
        <v>0</v>
      </c>
      <c r="N69" s="734">
        <v>0</v>
      </c>
      <c r="O69" s="734">
        <v>0</v>
      </c>
    </row>
    <row r="70" spans="1:15">
      <c r="A70">
        <v>156</v>
      </c>
      <c r="B70">
        <v>5</v>
      </c>
      <c r="C70" t="s">
        <v>127</v>
      </c>
      <c r="D70" t="s">
        <v>1478</v>
      </c>
      <c r="E70" t="s">
        <v>1217</v>
      </c>
      <c r="F70" t="s">
        <v>136</v>
      </c>
      <c r="G70" t="s">
        <v>136</v>
      </c>
      <c r="H70" t="s">
        <v>13</v>
      </c>
      <c r="I70" t="s">
        <v>138</v>
      </c>
      <c r="J70">
        <v>25</v>
      </c>
      <c r="K70" t="s">
        <v>95</v>
      </c>
      <c r="L70" s="734">
        <v>0</v>
      </c>
      <c r="M70" s="734">
        <v>0</v>
      </c>
      <c r="N70" s="734">
        <v>0</v>
      </c>
      <c r="O70" s="734">
        <v>0</v>
      </c>
    </row>
    <row r="71" spans="1:15">
      <c r="A71">
        <v>158</v>
      </c>
      <c r="B71">
        <v>5</v>
      </c>
      <c r="C71" t="s">
        <v>127</v>
      </c>
      <c r="D71" t="s">
        <v>1478</v>
      </c>
      <c r="E71" t="s">
        <v>1217</v>
      </c>
      <c r="F71" t="s">
        <v>136</v>
      </c>
      <c r="G71" t="s">
        <v>136</v>
      </c>
      <c r="H71" t="s">
        <v>15</v>
      </c>
      <c r="I71" t="s">
        <v>140</v>
      </c>
      <c r="J71">
        <v>3</v>
      </c>
      <c r="K71" t="s">
        <v>95</v>
      </c>
      <c r="L71" s="734">
        <v>0</v>
      </c>
      <c r="M71" s="734">
        <v>0</v>
      </c>
      <c r="N71" s="734">
        <v>0</v>
      </c>
      <c r="O71" s="734">
        <v>0</v>
      </c>
    </row>
    <row r="72" spans="1:15">
      <c r="A72">
        <v>159</v>
      </c>
      <c r="B72">
        <v>5</v>
      </c>
      <c r="C72" t="s">
        <v>127</v>
      </c>
      <c r="D72" t="s">
        <v>1478</v>
      </c>
      <c r="E72" t="s">
        <v>1217</v>
      </c>
      <c r="F72" t="s">
        <v>139</v>
      </c>
      <c r="G72" t="s">
        <v>139</v>
      </c>
      <c r="H72" t="s">
        <v>17</v>
      </c>
      <c r="I72" t="s">
        <v>141</v>
      </c>
      <c r="J72">
        <v>29</v>
      </c>
      <c r="K72" t="s">
        <v>95</v>
      </c>
      <c r="L72" s="734">
        <v>0</v>
      </c>
      <c r="M72" s="734">
        <v>0</v>
      </c>
      <c r="N72" s="734">
        <v>0</v>
      </c>
      <c r="O72" s="734">
        <v>0</v>
      </c>
    </row>
    <row r="73" spans="1:15">
      <c r="A73">
        <v>162</v>
      </c>
      <c r="B73">
        <v>5</v>
      </c>
      <c r="C73" t="s">
        <v>127</v>
      </c>
      <c r="D73" t="s">
        <v>2737</v>
      </c>
      <c r="E73" t="s">
        <v>1218</v>
      </c>
      <c r="F73" t="s">
        <v>142</v>
      </c>
      <c r="G73" t="s">
        <v>142</v>
      </c>
      <c r="H73" t="s">
        <v>13</v>
      </c>
      <c r="I73" t="s">
        <v>144</v>
      </c>
      <c r="J73">
        <v>6</v>
      </c>
      <c r="K73" t="s">
        <v>95</v>
      </c>
      <c r="L73" s="734">
        <v>960</v>
      </c>
      <c r="M73" s="734">
        <v>697.5</v>
      </c>
      <c r="N73" s="734">
        <v>733.31999999999994</v>
      </c>
      <c r="O73" s="734">
        <v>750</v>
      </c>
    </row>
    <row r="74" spans="1:15">
      <c r="A74">
        <v>163</v>
      </c>
      <c r="B74">
        <v>5</v>
      </c>
      <c r="C74" t="s">
        <v>127</v>
      </c>
      <c r="D74" t="s">
        <v>2737</v>
      </c>
      <c r="E74" t="s">
        <v>1218</v>
      </c>
      <c r="F74" t="s">
        <v>143</v>
      </c>
      <c r="G74" t="s">
        <v>143</v>
      </c>
      <c r="H74" t="s">
        <v>15</v>
      </c>
      <c r="I74" t="s">
        <v>145</v>
      </c>
      <c r="J74">
        <v>1</v>
      </c>
      <c r="K74" t="s">
        <v>39</v>
      </c>
      <c r="L74" s="734">
        <v>300</v>
      </c>
      <c r="M74" s="734">
        <v>325.5</v>
      </c>
      <c r="N74" s="734">
        <v>193.03</v>
      </c>
      <c r="O74" s="734">
        <v>350</v>
      </c>
    </row>
    <row r="75" spans="1:15">
      <c r="A75">
        <v>166</v>
      </c>
      <c r="B75">
        <v>5</v>
      </c>
      <c r="C75" t="s">
        <v>127</v>
      </c>
      <c r="D75" t="s">
        <v>1488</v>
      </c>
      <c r="E75" t="s">
        <v>1219</v>
      </c>
      <c r="F75" t="s">
        <v>146</v>
      </c>
      <c r="G75" t="s">
        <v>146</v>
      </c>
      <c r="H75" t="s">
        <v>13</v>
      </c>
      <c r="I75" t="s">
        <v>147</v>
      </c>
      <c r="J75">
        <v>12</v>
      </c>
      <c r="K75" t="s">
        <v>95</v>
      </c>
      <c r="L75" s="734">
        <v>2280</v>
      </c>
      <c r="M75" s="734">
        <v>1785.6000000000001</v>
      </c>
      <c r="N75" s="734">
        <v>1617.9599999999998</v>
      </c>
      <c r="O75" s="734">
        <v>1956</v>
      </c>
    </row>
    <row r="76" spans="1:15">
      <c r="A76">
        <v>175</v>
      </c>
      <c r="B76">
        <v>6</v>
      </c>
      <c r="C76" t="s">
        <v>150</v>
      </c>
      <c r="D76" t="s">
        <v>2738</v>
      </c>
      <c r="E76" t="s">
        <v>1220</v>
      </c>
      <c r="F76" t="s">
        <v>151</v>
      </c>
      <c r="G76" t="s">
        <v>151</v>
      </c>
      <c r="H76" t="s">
        <v>13</v>
      </c>
      <c r="I76" t="s">
        <v>153</v>
      </c>
      <c r="J76">
        <v>2</v>
      </c>
      <c r="K76" t="s">
        <v>39</v>
      </c>
      <c r="L76" s="734">
        <v>2170</v>
      </c>
      <c r="M76" s="734">
        <v>1395</v>
      </c>
      <c r="N76" s="734">
        <v>1030.1399999999999</v>
      </c>
      <c r="O76" s="734">
        <v>1500</v>
      </c>
    </row>
    <row r="77" spans="1:15">
      <c r="A77">
        <v>176</v>
      </c>
      <c r="B77">
        <v>6</v>
      </c>
      <c r="C77" t="s">
        <v>150</v>
      </c>
      <c r="D77" t="s">
        <v>2738</v>
      </c>
      <c r="E77" t="s">
        <v>1220</v>
      </c>
      <c r="F77" t="s">
        <v>152</v>
      </c>
      <c r="G77" t="s">
        <v>152</v>
      </c>
      <c r="H77" t="s">
        <v>15</v>
      </c>
      <c r="I77" t="s">
        <v>154</v>
      </c>
      <c r="J77">
        <v>2</v>
      </c>
      <c r="K77" t="s">
        <v>39</v>
      </c>
      <c r="L77" s="734">
        <v>2170</v>
      </c>
      <c r="M77" s="734">
        <v>1488</v>
      </c>
      <c r="N77" s="734">
        <v>1160.1199999999999</v>
      </c>
      <c r="O77" s="734">
        <v>1600</v>
      </c>
    </row>
    <row r="78" spans="1:15">
      <c r="A78">
        <v>184</v>
      </c>
      <c r="B78">
        <v>7</v>
      </c>
      <c r="C78" t="s">
        <v>157</v>
      </c>
      <c r="D78" t="s">
        <v>1522</v>
      </c>
      <c r="E78" t="s">
        <v>1221</v>
      </c>
      <c r="F78" t="s">
        <v>152</v>
      </c>
      <c r="G78" t="s">
        <v>152</v>
      </c>
      <c r="H78" t="s">
        <v>13</v>
      </c>
      <c r="I78" t="s">
        <v>159</v>
      </c>
      <c r="J78">
        <v>420</v>
      </c>
      <c r="K78" t="s">
        <v>33</v>
      </c>
      <c r="L78" s="734">
        <v>0</v>
      </c>
      <c r="M78" s="734">
        <v>0</v>
      </c>
      <c r="N78" s="734">
        <v>0</v>
      </c>
      <c r="O78" s="734">
        <v>0</v>
      </c>
    </row>
    <row r="79" spans="1:15">
      <c r="A79">
        <v>185</v>
      </c>
      <c r="B79">
        <v>7</v>
      </c>
      <c r="C79" t="s">
        <v>157</v>
      </c>
      <c r="D79" t="s">
        <v>1522</v>
      </c>
      <c r="E79" t="s">
        <v>1221</v>
      </c>
      <c r="F79" t="s">
        <v>158</v>
      </c>
      <c r="G79" t="s">
        <v>158</v>
      </c>
      <c r="H79" t="s">
        <v>15</v>
      </c>
      <c r="I79" t="s">
        <v>71</v>
      </c>
      <c r="J79">
        <v>105</v>
      </c>
      <c r="K79" t="s">
        <v>33</v>
      </c>
      <c r="L79" s="734">
        <v>0</v>
      </c>
      <c r="M79" s="734">
        <v>0</v>
      </c>
      <c r="N79" s="734">
        <v>0</v>
      </c>
      <c r="O79" s="734">
        <v>0</v>
      </c>
    </row>
    <row r="80" spans="1:15">
      <c r="A80">
        <v>188</v>
      </c>
      <c r="B80">
        <v>7</v>
      </c>
      <c r="C80" t="s">
        <v>157</v>
      </c>
      <c r="D80" t="s">
        <v>1536</v>
      </c>
      <c r="E80" t="s">
        <v>1222</v>
      </c>
      <c r="F80" t="s">
        <v>160</v>
      </c>
      <c r="G80" t="s">
        <v>160</v>
      </c>
      <c r="H80" t="s">
        <v>13</v>
      </c>
      <c r="I80" t="s">
        <v>162</v>
      </c>
      <c r="J80">
        <v>36</v>
      </c>
      <c r="K80" t="s">
        <v>33</v>
      </c>
      <c r="L80" s="734">
        <v>324</v>
      </c>
      <c r="M80" s="734">
        <v>468.72</v>
      </c>
      <c r="N80" s="734">
        <v>279.36</v>
      </c>
      <c r="O80" s="734">
        <v>576</v>
      </c>
    </row>
    <row r="81" spans="1:15">
      <c r="A81">
        <v>191</v>
      </c>
      <c r="B81">
        <v>7</v>
      </c>
      <c r="C81" t="s">
        <v>157</v>
      </c>
      <c r="D81" t="s">
        <v>1546</v>
      </c>
      <c r="E81" t="s">
        <v>1223</v>
      </c>
      <c r="F81" t="s">
        <v>165</v>
      </c>
      <c r="G81" t="s">
        <v>165</v>
      </c>
      <c r="H81" t="s">
        <v>15</v>
      </c>
      <c r="I81" t="s">
        <v>167</v>
      </c>
      <c r="J81">
        <v>64</v>
      </c>
      <c r="K81" t="s">
        <v>33</v>
      </c>
      <c r="L81" s="734">
        <v>960</v>
      </c>
      <c r="M81" s="734">
        <v>1071.3600000000001</v>
      </c>
      <c r="N81" s="734">
        <v>1676.1599999999999</v>
      </c>
      <c r="O81" s="734">
        <v>1152</v>
      </c>
    </row>
    <row r="82" spans="1:15">
      <c r="A82">
        <v>194</v>
      </c>
      <c r="B82">
        <v>7</v>
      </c>
      <c r="C82" t="s">
        <v>157</v>
      </c>
      <c r="D82" t="s">
        <v>1550</v>
      </c>
      <c r="E82" t="s">
        <v>1224</v>
      </c>
      <c r="F82" t="s">
        <v>169</v>
      </c>
      <c r="G82" t="s">
        <v>169</v>
      </c>
      <c r="H82" t="s">
        <v>17</v>
      </c>
      <c r="I82" t="s">
        <v>171</v>
      </c>
      <c r="J82">
        <v>40</v>
      </c>
      <c r="K82" t="s">
        <v>33</v>
      </c>
      <c r="L82" s="734">
        <v>260</v>
      </c>
      <c r="M82" s="734">
        <v>297.60000000000002</v>
      </c>
      <c r="N82" s="734">
        <v>349.20000000000005</v>
      </c>
      <c r="O82" s="734">
        <v>320</v>
      </c>
    </row>
    <row r="83" spans="1:15">
      <c r="A83">
        <v>195</v>
      </c>
      <c r="B83">
        <v>7</v>
      </c>
      <c r="C83" t="s">
        <v>157</v>
      </c>
      <c r="D83" t="s">
        <v>1550</v>
      </c>
      <c r="E83" t="s">
        <v>1224</v>
      </c>
      <c r="F83" t="s">
        <v>170</v>
      </c>
      <c r="G83" t="s">
        <v>170</v>
      </c>
      <c r="H83" t="s">
        <v>19</v>
      </c>
      <c r="I83" t="s">
        <v>172</v>
      </c>
      <c r="J83">
        <v>1065</v>
      </c>
      <c r="K83" t="s">
        <v>33</v>
      </c>
      <c r="L83" s="734">
        <v>6922.5</v>
      </c>
      <c r="M83" s="734">
        <v>7923.6</v>
      </c>
      <c r="N83" s="734">
        <v>9297.4500000000007</v>
      </c>
      <c r="O83" s="734">
        <v>8520</v>
      </c>
    </row>
    <row r="84" spans="1:15">
      <c r="A84">
        <v>198</v>
      </c>
      <c r="B84">
        <v>7</v>
      </c>
      <c r="C84" t="s">
        <v>157</v>
      </c>
      <c r="D84" t="s">
        <v>1580</v>
      </c>
      <c r="E84" t="s">
        <v>1315</v>
      </c>
      <c r="F84" t="s">
        <v>173</v>
      </c>
      <c r="G84" t="s">
        <v>173</v>
      </c>
      <c r="H84" t="s">
        <v>13</v>
      </c>
      <c r="I84" t="s">
        <v>176</v>
      </c>
      <c r="J84">
        <v>1144</v>
      </c>
      <c r="K84" t="s">
        <v>33</v>
      </c>
      <c r="L84" s="734">
        <v>28600</v>
      </c>
      <c r="M84" s="734">
        <v>42556.800000000003</v>
      </c>
      <c r="N84" s="734">
        <v>51045.279999999999</v>
      </c>
      <c r="O84" s="734">
        <v>45760</v>
      </c>
    </row>
    <row r="85" spans="1:15">
      <c r="A85">
        <v>199</v>
      </c>
      <c r="B85">
        <v>7</v>
      </c>
      <c r="C85" t="s">
        <v>157</v>
      </c>
      <c r="D85" t="s">
        <v>1580</v>
      </c>
      <c r="E85" t="s">
        <v>1315</v>
      </c>
      <c r="F85" t="s">
        <v>175</v>
      </c>
      <c r="G85" t="s">
        <v>175</v>
      </c>
      <c r="H85" t="s">
        <v>15</v>
      </c>
      <c r="I85" t="s">
        <v>178</v>
      </c>
      <c r="J85">
        <v>138</v>
      </c>
      <c r="K85" t="s">
        <v>33</v>
      </c>
      <c r="L85" s="734">
        <v>3450</v>
      </c>
      <c r="M85" s="734">
        <v>4876.92</v>
      </c>
      <c r="N85" s="734">
        <v>6157.5599999999995</v>
      </c>
      <c r="O85" s="734">
        <v>5244</v>
      </c>
    </row>
    <row r="86" spans="1:15">
      <c r="A86">
        <v>200</v>
      </c>
      <c r="B86">
        <v>7</v>
      </c>
      <c r="C86" t="s">
        <v>157</v>
      </c>
      <c r="D86" t="s">
        <v>1580</v>
      </c>
      <c r="E86" t="s">
        <v>1315</v>
      </c>
      <c r="F86" t="s">
        <v>173</v>
      </c>
      <c r="G86" t="s">
        <v>173</v>
      </c>
      <c r="H86" t="s">
        <v>17</v>
      </c>
      <c r="I86" t="s">
        <v>79</v>
      </c>
      <c r="J86">
        <v>243</v>
      </c>
      <c r="K86" t="s">
        <v>33</v>
      </c>
      <c r="L86" s="734">
        <v>6075</v>
      </c>
      <c r="M86" s="734">
        <v>8587.6200000000008</v>
      </c>
      <c r="N86" s="734">
        <v>10842.66</v>
      </c>
      <c r="O86" s="734">
        <v>9234</v>
      </c>
    </row>
    <row r="87" spans="1:15">
      <c r="A87">
        <v>202</v>
      </c>
      <c r="B87">
        <v>7</v>
      </c>
      <c r="C87" t="s">
        <v>157</v>
      </c>
      <c r="D87" t="s">
        <v>1580</v>
      </c>
      <c r="E87" t="s">
        <v>1315</v>
      </c>
      <c r="F87" t="s">
        <v>173</v>
      </c>
      <c r="G87" t="s">
        <v>173</v>
      </c>
      <c r="H87" t="s">
        <v>19</v>
      </c>
      <c r="I87" t="s">
        <v>176</v>
      </c>
      <c r="J87">
        <v>1065</v>
      </c>
      <c r="K87" t="s">
        <v>33</v>
      </c>
      <c r="L87" s="734">
        <v>3195</v>
      </c>
      <c r="M87" s="734">
        <v>24761.25</v>
      </c>
      <c r="N87" s="734">
        <v>7231.35</v>
      </c>
      <c r="O87" s="734">
        <v>26625</v>
      </c>
    </row>
    <row r="88" spans="1:15">
      <c r="A88">
        <v>204</v>
      </c>
      <c r="B88">
        <v>7</v>
      </c>
      <c r="C88" t="s">
        <v>157</v>
      </c>
      <c r="D88" t="s">
        <v>1580</v>
      </c>
      <c r="E88" t="s">
        <v>1315</v>
      </c>
      <c r="F88" t="s">
        <v>173</v>
      </c>
      <c r="G88" t="s">
        <v>173</v>
      </c>
      <c r="H88" t="s">
        <v>20</v>
      </c>
      <c r="I88" t="s">
        <v>79</v>
      </c>
      <c r="J88">
        <v>63</v>
      </c>
      <c r="K88" t="s">
        <v>33</v>
      </c>
      <c r="L88" s="734">
        <v>1134</v>
      </c>
      <c r="M88" s="734">
        <v>1464.75</v>
      </c>
      <c r="N88" s="734">
        <v>183.33</v>
      </c>
      <c r="O88" s="734">
        <v>1575</v>
      </c>
    </row>
    <row r="89" spans="1:15">
      <c r="A89">
        <v>206</v>
      </c>
      <c r="B89">
        <v>7</v>
      </c>
      <c r="C89" t="s">
        <v>157</v>
      </c>
      <c r="D89" t="s">
        <v>1580</v>
      </c>
      <c r="E89" t="s">
        <v>1315</v>
      </c>
      <c r="F89" t="s">
        <v>173</v>
      </c>
      <c r="G89" t="s">
        <v>173</v>
      </c>
      <c r="H89" t="s">
        <v>21</v>
      </c>
      <c r="I89" t="s">
        <v>182</v>
      </c>
      <c r="J89">
        <v>1065</v>
      </c>
      <c r="K89" t="s">
        <v>33</v>
      </c>
      <c r="L89" s="734">
        <v>5325</v>
      </c>
      <c r="M89" s="734">
        <v>4952.25</v>
      </c>
      <c r="N89" s="734">
        <v>1033.05</v>
      </c>
      <c r="O89" s="734">
        <v>5325</v>
      </c>
    </row>
    <row r="90" spans="1:15">
      <c r="A90">
        <v>209</v>
      </c>
      <c r="B90">
        <v>7</v>
      </c>
      <c r="C90" t="s">
        <v>157</v>
      </c>
      <c r="D90" t="s">
        <v>1590</v>
      </c>
      <c r="E90" t="s">
        <v>1225</v>
      </c>
      <c r="F90" t="s">
        <v>183</v>
      </c>
      <c r="G90" t="s">
        <v>183</v>
      </c>
      <c r="H90" t="s">
        <v>45</v>
      </c>
      <c r="I90" t="s">
        <v>184</v>
      </c>
      <c r="J90">
        <v>419</v>
      </c>
      <c r="K90" t="s">
        <v>95</v>
      </c>
      <c r="L90" s="734">
        <v>2933</v>
      </c>
      <c r="M90" s="734">
        <v>5845.05</v>
      </c>
      <c r="N90" s="734">
        <v>2032.1499999999999</v>
      </c>
      <c r="O90" s="734">
        <v>6285</v>
      </c>
    </row>
    <row r="91" spans="1:15">
      <c r="A91">
        <v>211</v>
      </c>
      <c r="B91">
        <v>7</v>
      </c>
      <c r="C91" t="s">
        <v>157</v>
      </c>
      <c r="D91" t="s">
        <v>1590</v>
      </c>
      <c r="E91" t="s">
        <v>1225</v>
      </c>
      <c r="F91" t="s">
        <v>183</v>
      </c>
      <c r="G91" t="s">
        <v>183</v>
      </c>
      <c r="H91" t="s">
        <v>13</v>
      </c>
      <c r="I91" t="s">
        <v>186</v>
      </c>
      <c r="J91">
        <v>12</v>
      </c>
      <c r="K91" t="s">
        <v>39</v>
      </c>
      <c r="L91" s="734">
        <v>600</v>
      </c>
      <c r="M91" s="734">
        <v>401.76000000000005</v>
      </c>
      <c r="N91" s="734">
        <v>535.43999999999994</v>
      </c>
      <c r="O91" s="734">
        <v>432</v>
      </c>
    </row>
    <row r="92" spans="1:15">
      <c r="A92">
        <v>213</v>
      </c>
      <c r="B92">
        <v>7</v>
      </c>
      <c r="C92" t="s">
        <v>157</v>
      </c>
      <c r="D92" t="s">
        <v>1590</v>
      </c>
      <c r="E92" t="s">
        <v>1225</v>
      </c>
      <c r="F92" t="s">
        <v>183</v>
      </c>
      <c r="G92" t="s">
        <v>183</v>
      </c>
      <c r="H92" t="s">
        <v>15</v>
      </c>
      <c r="I92" t="s">
        <v>188</v>
      </c>
      <c r="J92">
        <v>4</v>
      </c>
      <c r="K92" t="s">
        <v>39</v>
      </c>
      <c r="L92" s="734">
        <v>1200</v>
      </c>
      <c r="M92" s="734">
        <v>799.80000000000007</v>
      </c>
      <c r="N92" s="734">
        <v>772.12</v>
      </c>
      <c r="O92" s="734">
        <v>864</v>
      </c>
    </row>
    <row r="93" spans="1:15">
      <c r="A93">
        <v>214</v>
      </c>
      <c r="B93">
        <v>7</v>
      </c>
      <c r="C93" t="s">
        <v>157</v>
      </c>
      <c r="D93" t="s">
        <v>1590</v>
      </c>
      <c r="E93" t="s">
        <v>1225</v>
      </c>
      <c r="F93" t="s">
        <v>187</v>
      </c>
      <c r="G93" t="s">
        <v>187</v>
      </c>
      <c r="H93" t="s">
        <v>17</v>
      </c>
      <c r="I93" t="s">
        <v>190</v>
      </c>
      <c r="J93">
        <v>2</v>
      </c>
      <c r="K93" t="s">
        <v>39</v>
      </c>
      <c r="L93" s="734">
        <v>500</v>
      </c>
      <c r="M93" s="734">
        <v>279</v>
      </c>
      <c r="N93" s="734">
        <v>258.02</v>
      </c>
      <c r="O93" s="734">
        <v>300</v>
      </c>
    </row>
    <row r="94" spans="1:15">
      <c r="A94">
        <v>217</v>
      </c>
      <c r="B94">
        <v>7</v>
      </c>
      <c r="C94" t="s">
        <v>157</v>
      </c>
      <c r="D94" t="s">
        <v>1604</v>
      </c>
      <c r="E94" t="s">
        <v>1226</v>
      </c>
      <c r="F94" t="s">
        <v>191</v>
      </c>
      <c r="G94" t="s">
        <v>191</v>
      </c>
      <c r="H94" t="s">
        <v>19</v>
      </c>
      <c r="I94" t="s">
        <v>193</v>
      </c>
      <c r="J94">
        <v>37</v>
      </c>
      <c r="K94" t="s">
        <v>95</v>
      </c>
      <c r="L94" s="734">
        <v>0</v>
      </c>
      <c r="M94" s="734">
        <v>0</v>
      </c>
      <c r="N94" s="734">
        <v>0</v>
      </c>
      <c r="O94" s="734">
        <v>0</v>
      </c>
    </row>
    <row r="95" spans="1:15">
      <c r="A95">
        <v>218</v>
      </c>
      <c r="B95">
        <v>7</v>
      </c>
      <c r="C95" t="s">
        <v>157</v>
      </c>
      <c r="D95" t="s">
        <v>1604</v>
      </c>
      <c r="E95" t="s">
        <v>1226</v>
      </c>
      <c r="F95" t="s">
        <v>192</v>
      </c>
      <c r="G95" t="s">
        <v>192</v>
      </c>
      <c r="H95" t="s">
        <v>19</v>
      </c>
      <c r="I95" t="s">
        <v>1196</v>
      </c>
      <c r="J95">
        <v>2</v>
      </c>
      <c r="K95" t="s">
        <v>95</v>
      </c>
      <c r="L95" s="734">
        <v>60</v>
      </c>
      <c r="M95" s="734">
        <v>74.400000000000006</v>
      </c>
      <c r="N95" s="734">
        <v>23.28</v>
      </c>
      <c r="O95" s="734">
        <v>70</v>
      </c>
    </row>
    <row r="96" spans="1:15">
      <c r="A96">
        <v>219</v>
      </c>
      <c r="B96">
        <v>7</v>
      </c>
      <c r="C96" t="s">
        <v>157</v>
      </c>
      <c r="D96" t="s">
        <v>1604</v>
      </c>
      <c r="E96" t="s">
        <v>1226</v>
      </c>
      <c r="F96" t="s">
        <v>191</v>
      </c>
      <c r="G96" t="s">
        <v>191</v>
      </c>
      <c r="H96" t="s">
        <v>21</v>
      </c>
      <c r="I96" t="s">
        <v>194</v>
      </c>
      <c r="J96">
        <v>3</v>
      </c>
      <c r="K96" t="s">
        <v>95</v>
      </c>
      <c r="L96" s="734">
        <v>0</v>
      </c>
      <c r="M96" s="734">
        <v>0</v>
      </c>
      <c r="N96" s="734">
        <v>0</v>
      </c>
      <c r="O96" s="734">
        <v>0</v>
      </c>
    </row>
    <row r="97" spans="1:15">
      <c r="A97">
        <v>220</v>
      </c>
      <c r="B97">
        <v>7</v>
      </c>
      <c r="C97" t="s">
        <v>157</v>
      </c>
      <c r="D97" t="s">
        <v>1604</v>
      </c>
      <c r="E97" t="s">
        <v>1226</v>
      </c>
      <c r="F97" t="s">
        <v>192</v>
      </c>
      <c r="G97" t="s">
        <v>192</v>
      </c>
      <c r="H97" t="s">
        <v>45</v>
      </c>
      <c r="I97" t="s">
        <v>195</v>
      </c>
      <c r="J97">
        <v>18</v>
      </c>
      <c r="K97" t="s">
        <v>95</v>
      </c>
      <c r="L97" s="734">
        <v>0</v>
      </c>
      <c r="M97" s="734">
        <v>0</v>
      </c>
      <c r="N97" s="734">
        <v>0</v>
      </c>
      <c r="O97" s="734">
        <v>0</v>
      </c>
    </row>
    <row r="98" spans="1:15">
      <c r="A98">
        <v>221</v>
      </c>
      <c r="B98">
        <v>7</v>
      </c>
      <c r="C98" t="s">
        <v>157</v>
      </c>
      <c r="D98" t="s">
        <v>1604</v>
      </c>
      <c r="E98" t="s">
        <v>1226</v>
      </c>
      <c r="F98" t="s">
        <v>191</v>
      </c>
      <c r="G98" t="s">
        <v>191</v>
      </c>
      <c r="H98" t="s">
        <v>13</v>
      </c>
      <c r="I98" t="s">
        <v>196</v>
      </c>
      <c r="J98">
        <v>7</v>
      </c>
      <c r="K98" t="s">
        <v>95</v>
      </c>
      <c r="L98" s="734">
        <v>175</v>
      </c>
      <c r="M98" s="734">
        <v>227.85000000000002</v>
      </c>
      <c r="N98" s="734">
        <v>81.48</v>
      </c>
      <c r="O98" s="734">
        <v>245</v>
      </c>
    </row>
    <row r="99" spans="1:15">
      <c r="A99">
        <v>222</v>
      </c>
      <c r="B99">
        <v>7</v>
      </c>
      <c r="C99" t="s">
        <v>157</v>
      </c>
      <c r="D99" t="s">
        <v>1604</v>
      </c>
      <c r="E99" t="s">
        <v>1226</v>
      </c>
      <c r="F99" t="s">
        <v>192</v>
      </c>
      <c r="G99" t="s">
        <v>192</v>
      </c>
      <c r="H99" t="s">
        <v>15</v>
      </c>
      <c r="I99" t="s">
        <v>197</v>
      </c>
      <c r="J99">
        <v>17</v>
      </c>
      <c r="K99" t="s">
        <v>95</v>
      </c>
      <c r="L99" s="734">
        <v>0</v>
      </c>
      <c r="M99" s="734">
        <v>0</v>
      </c>
      <c r="N99" s="734">
        <v>0</v>
      </c>
      <c r="O99" s="734">
        <v>0</v>
      </c>
    </row>
    <row r="100" spans="1:15">
      <c r="A100">
        <v>231</v>
      </c>
      <c r="B100">
        <v>8</v>
      </c>
      <c r="C100" t="s">
        <v>201</v>
      </c>
      <c r="D100" t="s">
        <v>1615</v>
      </c>
      <c r="E100" t="s">
        <v>1227</v>
      </c>
      <c r="F100" t="s">
        <v>203</v>
      </c>
      <c r="G100" t="s">
        <v>203</v>
      </c>
      <c r="H100" t="s">
        <v>13</v>
      </c>
      <c r="I100" t="s">
        <v>205</v>
      </c>
      <c r="J100">
        <v>3</v>
      </c>
      <c r="K100" t="s">
        <v>39</v>
      </c>
      <c r="L100" s="734">
        <v>0</v>
      </c>
      <c r="M100" s="734">
        <v>0</v>
      </c>
      <c r="N100" s="734">
        <v>0</v>
      </c>
      <c r="O100" s="734">
        <v>0</v>
      </c>
    </row>
    <row r="101" spans="1:15">
      <c r="A101">
        <v>232</v>
      </c>
      <c r="B101">
        <v>8</v>
      </c>
      <c r="C101" t="s">
        <v>201</v>
      </c>
      <c r="D101" t="s">
        <v>1615</v>
      </c>
      <c r="E101" t="s">
        <v>1227</v>
      </c>
      <c r="F101" t="s">
        <v>204</v>
      </c>
      <c r="G101" t="s">
        <v>204</v>
      </c>
      <c r="H101" t="s">
        <v>15</v>
      </c>
      <c r="I101" t="s">
        <v>206</v>
      </c>
      <c r="J101">
        <v>1</v>
      </c>
      <c r="K101" t="s">
        <v>39</v>
      </c>
      <c r="L101" s="734">
        <v>0</v>
      </c>
      <c r="M101" s="734">
        <v>0</v>
      </c>
      <c r="N101" s="734">
        <v>0</v>
      </c>
      <c r="O101" s="734">
        <v>0</v>
      </c>
    </row>
    <row r="102" spans="1:15">
      <c r="A102">
        <v>233</v>
      </c>
      <c r="B102">
        <v>8</v>
      </c>
      <c r="C102" t="s">
        <v>201</v>
      </c>
      <c r="D102" t="s">
        <v>1615</v>
      </c>
      <c r="E102" t="s">
        <v>1227</v>
      </c>
      <c r="F102" t="s">
        <v>203</v>
      </c>
      <c r="G102" t="s">
        <v>203</v>
      </c>
      <c r="H102" t="s">
        <v>17</v>
      </c>
      <c r="I102" t="s">
        <v>207</v>
      </c>
      <c r="J102">
        <v>1</v>
      </c>
      <c r="K102" t="s">
        <v>39</v>
      </c>
      <c r="L102" s="734">
        <v>0</v>
      </c>
      <c r="M102" s="734">
        <v>0</v>
      </c>
      <c r="N102" s="734">
        <v>0</v>
      </c>
      <c r="O102" s="734">
        <v>0</v>
      </c>
    </row>
    <row r="103" spans="1:15">
      <c r="A103">
        <v>234</v>
      </c>
      <c r="B103">
        <v>8</v>
      </c>
      <c r="C103" t="s">
        <v>201</v>
      </c>
      <c r="D103" t="s">
        <v>1615</v>
      </c>
      <c r="E103" t="s">
        <v>1227</v>
      </c>
      <c r="F103" t="s">
        <v>204</v>
      </c>
      <c r="G103" t="s">
        <v>204</v>
      </c>
      <c r="H103" t="s">
        <v>19</v>
      </c>
      <c r="I103" t="s">
        <v>208</v>
      </c>
      <c r="J103">
        <v>1</v>
      </c>
      <c r="K103" t="s">
        <v>39</v>
      </c>
      <c r="L103" s="734">
        <v>0</v>
      </c>
      <c r="M103" s="734">
        <v>0</v>
      </c>
      <c r="N103" s="734">
        <v>0</v>
      </c>
      <c r="O103" s="734">
        <v>0</v>
      </c>
    </row>
    <row r="104" spans="1:15">
      <c r="A104">
        <v>235</v>
      </c>
      <c r="B104">
        <v>8</v>
      </c>
      <c r="C104" t="s">
        <v>201</v>
      </c>
      <c r="D104" t="s">
        <v>1615</v>
      </c>
      <c r="E104" t="s">
        <v>1227</v>
      </c>
      <c r="F104" t="s">
        <v>203</v>
      </c>
      <c r="G104" t="s">
        <v>203</v>
      </c>
      <c r="H104" t="s">
        <v>20</v>
      </c>
      <c r="I104" t="s">
        <v>209</v>
      </c>
      <c r="J104">
        <v>2</v>
      </c>
      <c r="K104" t="s">
        <v>39</v>
      </c>
      <c r="L104" s="734">
        <v>0</v>
      </c>
      <c r="M104" s="734">
        <v>0</v>
      </c>
      <c r="N104" s="734">
        <v>0</v>
      </c>
      <c r="O104" s="734">
        <v>0</v>
      </c>
    </row>
    <row r="105" spans="1:15">
      <c r="A105">
        <v>236</v>
      </c>
      <c r="B105">
        <v>8</v>
      </c>
      <c r="C105" t="s">
        <v>201</v>
      </c>
      <c r="D105" t="s">
        <v>1615</v>
      </c>
      <c r="E105" t="s">
        <v>1227</v>
      </c>
      <c r="F105" t="s">
        <v>204</v>
      </c>
      <c r="G105" t="s">
        <v>204</v>
      </c>
      <c r="H105" t="s">
        <v>21</v>
      </c>
      <c r="I105" t="s">
        <v>210</v>
      </c>
      <c r="J105">
        <v>1</v>
      </c>
      <c r="K105" t="s">
        <v>39</v>
      </c>
      <c r="L105" s="734">
        <v>0</v>
      </c>
      <c r="M105" s="734">
        <v>0</v>
      </c>
      <c r="N105" s="734">
        <v>0</v>
      </c>
      <c r="O105" s="734">
        <v>0</v>
      </c>
    </row>
    <row r="106" spans="1:15">
      <c r="A106">
        <v>237</v>
      </c>
      <c r="B106">
        <v>8</v>
      </c>
      <c r="C106" t="s">
        <v>201</v>
      </c>
      <c r="D106" t="s">
        <v>1615</v>
      </c>
      <c r="E106" t="s">
        <v>1227</v>
      </c>
      <c r="F106" t="s">
        <v>203</v>
      </c>
      <c r="G106" t="s">
        <v>203</v>
      </c>
      <c r="H106" t="s">
        <v>45</v>
      </c>
      <c r="I106" t="s">
        <v>211</v>
      </c>
      <c r="J106">
        <v>1</v>
      </c>
      <c r="K106" t="s">
        <v>39</v>
      </c>
      <c r="L106" s="734">
        <v>0</v>
      </c>
      <c r="M106" s="734">
        <v>0</v>
      </c>
      <c r="N106" s="734">
        <v>0</v>
      </c>
      <c r="O106" s="734">
        <v>0</v>
      </c>
    </row>
    <row r="107" spans="1:15">
      <c r="A107">
        <v>238</v>
      </c>
      <c r="B107">
        <v>8</v>
      </c>
      <c r="C107" t="s">
        <v>201</v>
      </c>
      <c r="D107" t="s">
        <v>1615</v>
      </c>
      <c r="E107" t="s">
        <v>1227</v>
      </c>
      <c r="F107" t="s">
        <v>204</v>
      </c>
      <c r="G107" t="s">
        <v>204</v>
      </c>
      <c r="H107" t="s">
        <v>48</v>
      </c>
      <c r="I107" t="s">
        <v>212</v>
      </c>
      <c r="J107">
        <v>5</v>
      </c>
      <c r="K107" t="s">
        <v>39</v>
      </c>
      <c r="L107" s="734">
        <v>0</v>
      </c>
      <c r="M107" s="734">
        <v>0</v>
      </c>
      <c r="N107" s="734">
        <v>0</v>
      </c>
      <c r="O107" s="734">
        <v>0</v>
      </c>
    </row>
    <row r="108" spans="1:15">
      <c r="A108">
        <v>239</v>
      </c>
      <c r="B108">
        <v>8</v>
      </c>
      <c r="C108" t="s">
        <v>201</v>
      </c>
      <c r="D108" t="s">
        <v>1615</v>
      </c>
      <c r="E108" t="s">
        <v>1227</v>
      </c>
      <c r="F108" t="s">
        <v>203</v>
      </c>
      <c r="G108" t="s">
        <v>203</v>
      </c>
      <c r="H108" t="s">
        <v>13</v>
      </c>
      <c r="I108" t="s">
        <v>213</v>
      </c>
      <c r="J108">
        <v>1</v>
      </c>
      <c r="K108" t="s">
        <v>39</v>
      </c>
      <c r="L108" s="734">
        <v>605</v>
      </c>
      <c r="M108" s="734">
        <v>306.90000000000003</v>
      </c>
      <c r="N108" s="734">
        <v>348.23</v>
      </c>
      <c r="O108" s="734">
        <v>332</v>
      </c>
    </row>
    <row r="109" spans="1:15">
      <c r="A109">
        <v>240</v>
      </c>
      <c r="B109">
        <v>8</v>
      </c>
      <c r="C109" t="s">
        <v>201</v>
      </c>
      <c r="D109" t="s">
        <v>1615</v>
      </c>
      <c r="E109" t="s">
        <v>1227</v>
      </c>
      <c r="F109" t="s">
        <v>204</v>
      </c>
      <c r="G109" t="s">
        <v>204</v>
      </c>
      <c r="H109" t="s">
        <v>76</v>
      </c>
      <c r="I109" t="s">
        <v>214</v>
      </c>
      <c r="J109">
        <v>1</v>
      </c>
      <c r="K109" t="s">
        <v>39</v>
      </c>
      <c r="L109" s="734">
        <v>0</v>
      </c>
      <c r="M109" s="734">
        <v>0</v>
      </c>
      <c r="N109" s="734">
        <v>0</v>
      </c>
      <c r="O109" s="734">
        <v>0</v>
      </c>
    </row>
    <row r="110" spans="1:15">
      <c r="A110">
        <v>242</v>
      </c>
      <c r="B110">
        <v>8</v>
      </c>
      <c r="C110" t="s">
        <v>201</v>
      </c>
      <c r="D110" t="s">
        <v>1615</v>
      </c>
      <c r="E110" t="s">
        <v>1227</v>
      </c>
      <c r="F110" t="s">
        <v>204</v>
      </c>
      <c r="G110" t="s">
        <v>204</v>
      </c>
      <c r="H110" t="s">
        <v>13</v>
      </c>
      <c r="I110" t="s">
        <v>216</v>
      </c>
      <c r="J110">
        <v>1</v>
      </c>
      <c r="K110" t="s">
        <v>39</v>
      </c>
      <c r="L110" s="734">
        <v>1029</v>
      </c>
      <c r="M110" s="734">
        <v>465</v>
      </c>
      <c r="N110" s="734">
        <v>502.46</v>
      </c>
      <c r="O110" s="734">
        <v>488</v>
      </c>
    </row>
    <row r="111" spans="1:15">
      <c r="A111">
        <v>243</v>
      </c>
      <c r="B111">
        <v>8</v>
      </c>
      <c r="C111" t="s">
        <v>201</v>
      </c>
      <c r="D111" t="s">
        <v>1615</v>
      </c>
      <c r="E111" t="s">
        <v>1227</v>
      </c>
      <c r="F111" t="s">
        <v>215</v>
      </c>
      <c r="G111" t="s">
        <v>215</v>
      </c>
      <c r="H111" t="s">
        <v>15</v>
      </c>
      <c r="I111" t="s">
        <v>217</v>
      </c>
      <c r="J111">
        <v>1</v>
      </c>
      <c r="K111" t="s">
        <v>39</v>
      </c>
      <c r="L111" s="734">
        <v>0</v>
      </c>
      <c r="M111" s="734">
        <v>0</v>
      </c>
      <c r="N111" s="734">
        <v>0</v>
      </c>
      <c r="O111" s="734">
        <v>0</v>
      </c>
    </row>
    <row r="112" spans="1:15">
      <c r="A112">
        <v>244</v>
      </c>
      <c r="B112">
        <v>8</v>
      </c>
      <c r="C112" t="s">
        <v>201</v>
      </c>
      <c r="D112" t="s">
        <v>1615</v>
      </c>
      <c r="E112" t="s">
        <v>1227</v>
      </c>
      <c r="F112" t="s">
        <v>204</v>
      </c>
      <c r="G112" t="s">
        <v>204</v>
      </c>
      <c r="H112" t="s">
        <v>17</v>
      </c>
      <c r="I112" t="s">
        <v>218</v>
      </c>
      <c r="J112">
        <v>2</v>
      </c>
      <c r="K112" t="s">
        <v>39</v>
      </c>
      <c r="L112" s="734">
        <v>0</v>
      </c>
      <c r="M112" s="734">
        <v>0</v>
      </c>
      <c r="N112" s="734">
        <v>0</v>
      </c>
      <c r="O112" s="734">
        <v>0</v>
      </c>
    </row>
    <row r="113" spans="1:15">
      <c r="A113">
        <v>245</v>
      </c>
      <c r="B113">
        <v>8</v>
      </c>
      <c r="C113" t="s">
        <v>201</v>
      </c>
      <c r="D113" t="s">
        <v>1615</v>
      </c>
      <c r="E113" t="s">
        <v>1227</v>
      </c>
      <c r="F113" t="s">
        <v>215</v>
      </c>
      <c r="G113" t="s">
        <v>215</v>
      </c>
      <c r="H113" t="s">
        <v>19</v>
      </c>
      <c r="I113" t="s">
        <v>219</v>
      </c>
      <c r="J113">
        <v>1</v>
      </c>
      <c r="K113" t="s">
        <v>39</v>
      </c>
      <c r="L113" s="734">
        <v>0</v>
      </c>
      <c r="M113" s="734">
        <v>0</v>
      </c>
      <c r="N113" s="734">
        <v>0</v>
      </c>
      <c r="O113" s="734">
        <v>0</v>
      </c>
    </row>
    <row r="114" spans="1:15">
      <c r="A114">
        <v>246</v>
      </c>
      <c r="B114">
        <v>8</v>
      </c>
      <c r="C114" t="s">
        <v>201</v>
      </c>
      <c r="D114" t="s">
        <v>1615</v>
      </c>
      <c r="E114" t="s">
        <v>1227</v>
      </c>
      <c r="F114" t="s">
        <v>204</v>
      </c>
      <c r="G114" t="s">
        <v>204</v>
      </c>
      <c r="H114" t="s">
        <v>15</v>
      </c>
      <c r="I114" t="s">
        <v>220</v>
      </c>
      <c r="J114">
        <v>3</v>
      </c>
      <c r="K114" t="s">
        <v>39</v>
      </c>
      <c r="L114" s="734">
        <v>1722</v>
      </c>
      <c r="M114" s="734">
        <v>1046.25</v>
      </c>
      <c r="N114" s="734">
        <v>1158.18</v>
      </c>
      <c r="O114" s="734">
        <v>1125</v>
      </c>
    </row>
    <row r="115" spans="1:15">
      <c r="A115">
        <v>247</v>
      </c>
      <c r="B115">
        <v>8</v>
      </c>
      <c r="C115" t="s">
        <v>201</v>
      </c>
      <c r="D115" t="s">
        <v>1615</v>
      </c>
      <c r="E115" t="s">
        <v>1227</v>
      </c>
      <c r="F115" t="s">
        <v>215</v>
      </c>
      <c r="G115" t="s">
        <v>215</v>
      </c>
      <c r="H115" t="s">
        <v>21</v>
      </c>
      <c r="I115" t="s">
        <v>221</v>
      </c>
      <c r="J115">
        <v>1</v>
      </c>
      <c r="K115" t="s">
        <v>39</v>
      </c>
      <c r="L115" s="734">
        <v>0</v>
      </c>
      <c r="M115" s="734">
        <v>0</v>
      </c>
      <c r="N115" s="734">
        <v>0</v>
      </c>
      <c r="O115" s="734">
        <v>0</v>
      </c>
    </row>
    <row r="116" spans="1:15">
      <c r="A116">
        <v>248</v>
      </c>
      <c r="B116">
        <v>8</v>
      </c>
      <c r="C116" t="s">
        <v>201</v>
      </c>
      <c r="D116" t="s">
        <v>1615</v>
      </c>
      <c r="E116" t="s">
        <v>1227</v>
      </c>
      <c r="F116" t="s">
        <v>204</v>
      </c>
      <c r="G116" t="s">
        <v>204</v>
      </c>
      <c r="H116" t="s">
        <v>17</v>
      </c>
      <c r="I116" t="s">
        <v>222</v>
      </c>
      <c r="J116">
        <v>1</v>
      </c>
      <c r="K116" t="s">
        <v>39</v>
      </c>
      <c r="L116" s="734">
        <v>1619</v>
      </c>
      <c r="M116" s="734">
        <v>874.2</v>
      </c>
      <c r="N116" s="734">
        <v>966.12</v>
      </c>
      <c r="O116" s="734">
        <v>938</v>
      </c>
    </row>
    <row r="117" spans="1:15">
      <c r="A117">
        <v>250</v>
      </c>
      <c r="B117">
        <v>8</v>
      </c>
      <c r="C117" t="s">
        <v>201</v>
      </c>
      <c r="D117" t="s">
        <v>1615</v>
      </c>
      <c r="E117" t="s">
        <v>1227</v>
      </c>
      <c r="F117" t="s">
        <v>204</v>
      </c>
      <c r="G117" t="s">
        <v>204</v>
      </c>
      <c r="H117" t="s">
        <v>13</v>
      </c>
      <c r="I117" t="s">
        <v>224</v>
      </c>
      <c r="J117">
        <v>2</v>
      </c>
      <c r="K117" t="s">
        <v>39</v>
      </c>
      <c r="L117" s="734">
        <v>1976</v>
      </c>
      <c r="M117" s="734">
        <v>1488</v>
      </c>
      <c r="N117" s="734">
        <v>1649</v>
      </c>
      <c r="O117" s="734">
        <v>1600</v>
      </c>
    </row>
    <row r="118" spans="1:15">
      <c r="A118">
        <v>251</v>
      </c>
      <c r="B118">
        <v>8</v>
      </c>
      <c r="C118" t="s">
        <v>201</v>
      </c>
      <c r="D118" t="s">
        <v>1615</v>
      </c>
      <c r="E118" t="s">
        <v>1227</v>
      </c>
      <c r="F118" t="s">
        <v>223</v>
      </c>
      <c r="G118" t="s">
        <v>223</v>
      </c>
      <c r="H118" t="s">
        <v>15</v>
      </c>
      <c r="I118" t="s">
        <v>225</v>
      </c>
      <c r="J118">
        <v>1</v>
      </c>
      <c r="K118" t="s">
        <v>39</v>
      </c>
      <c r="L118" s="734">
        <v>0</v>
      </c>
      <c r="M118" s="734">
        <v>0</v>
      </c>
      <c r="N118" s="734">
        <v>0</v>
      </c>
      <c r="O118" s="734">
        <v>0</v>
      </c>
    </row>
    <row r="119" spans="1:15">
      <c r="A119">
        <v>252</v>
      </c>
      <c r="B119">
        <v>8</v>
      </c>
      <c r="C119" t="s">
        <v>201</v>
      </c>
      <c r="D119" t="s">
        <v>1615</v>
      </c>
      <c r="E119" t="s">
        <v>1227</v>
      </c>
      <c r="F119" t="s">
        <v>204</v>
      </c>
      <c r="G119" t="s">
        <v>204</v>
      </c>
      <c r="H119" t="s">
        <v>17</v>
      </c>
      <c r="I119" t="s">
        <v>226</v>
      </c>
      <c r="J119">
        <v>1</v>
      </c>
      <c r="K119" t="s">
        <v>39</v>
      </c>
      <c r="L119" s="734">
        <v>0</v>
      </c>
      <c r="M119" s="734">
        <v>0</v>
      </c>
      <c r="N119" s="734">
        <v>0</v>
      </c>
      <c r="O119" s="734">
        <v>0</v>
      </c>
    </row>
    <row r="120" spans="1:15">
      <c r="A120">
        <v>254</v>
      </c>
      <c r="B120">
        <v>8</v>
      </c>
      <c r="C120" t="s">
        <v>201</v>
      </c>
      <c r="D120" t="s">
        <v>1615</v>
      </c>
      <c r="E120" t="s">
        <v>1227</v>
      </c>
      <c r="F120" t="s">
        <v>204</v>
      </c>
      <c r="G120" t="s">
        <v>204</v>
      </c>
      <c r="H120" t="s">
        <v>19</v>
      </c>
      <c r="I120" t="s">
        <v>227</v>
      </c>
      <c r="J120">
        <v>1</v>
      </c>
      <c r="K120" t="s">
        <v>39</v>
      </c>
      <c r="L120" s="734">
        <v>0</v>
      </c>
      <c r="M120" s="734">
        <v>0</v>
      </c>
      <c r="N120" s="734">
        <v>0</v>
      </c>
      <c r="O120" s="734">
        <v>0</v>
      </c>
    </row>
    <row r="121" spans="1:15">
      <c r="A121">
        <v>255</v>
      </c>
      <c r="B121">
        <v>8</v>
      </c>
      <c r="C121" t="s">
        <v>201</v>
      </c>
      <c r="D121" t="s">
        <v>1615</v>
      </c>
      <c r="E121" t="s">
        <v>1227</v>
      </c>
      <c r="F121" t="s">
        <v>1075</v>
      </c>
      <c r="G121" t="s">
        <v>1075</v>
      </c>
      <c r="H121" t="s">
        <v>20</v>
      </c>
      <c r="I121" t="s">
        <v>228</v>
      </c>
      <c r="J121">
        <v>2</v>
      </c>
      <c r="K121" t="s">
        <v>39</v>
      </c>
      <c r="L121" s="734">
        <v>0</v>
      </c>
      <c r="M121" s="734">
        <v>0</v>
      </c>
      <c r="N121" s="734">
        <v>0</v>
      </c>
      <c r="O121" s="734">
        <v>0</v>
      </c>
    </row>
    <row r="122" spans="1:15">
      <c r="A122">
        <v>256</v>
      </c>
      <c r="B122">
        <v>8</v>
      </c>
      <c r="C122" t="s">
        <v>201</v>
      </c>
      <c r="D122" t="s">
        <v>1615</v>
      </c>
      <c r="E122" t="s">
        <v>1227</v>
      </c>
      <c r="F122" t="s">
        <v>204</v>
      </c>
      <c r="G122" t="s">
        <v>204</v>
      </c>
      <c r="H122" t="s">
        <v>21</v>
      </c>
      <c r="I122" t="s">
        <v>229</v>
      </c>
      <c r="J122">
        <v>2</v>
      </c>
      <c r="K122" t="s">
        <v>39</v>
      </c>
      <c r="L122" s="734">
        <v>0</v>
      </c>
      <c r="M122" s="734">
        <v>0</v>
      </c>
      <c r="N122" s="734">
        <v>0</v>
      </c>
      <c r="O122" s="734">
        <v>0</v>
      </c>
    </row>
    <row r="123" spans="1:15">
      <c r="A123">
        <v>257</v>
      </c>
      <c r="B123">
        <v>8</v>
      </c>
      <c r="C123" t="s">
        <v>201</v>
      </c>
      <c r="D123" t="s">
        <v>1615</v>
      </c>
      <c r="E123" t="s">
        <v>1227</v>
      </c>
      <c r="F123" t="s">
        <v>1075</v>
      </c>
      <c r="G123" t="s">
        <v>1075</v>
      </c>
      <c r="H123" t="s">
        <v>45</v>
      </c>
      <c r="I123" t="s">
        <v>230</v>
      </c>
      <c r="J123">
        <v>1</v>
      </c>
      <c r="K123" t="s">
        <v>39</v>
      </c>
      <c r="L123" s="734">
        <v>0</v>
      </c>
      <c r="M123" s="734">
        <v>0</v>
      </c>
      <c r="N123" s="734">
        <v>0</v>
      </c>
      <c r="O123" s="734">
        <v>0</v>
      </c>
    </row>
    <row r="124" spans="1:15">
      <c r="A124">
        <v>259</v>
      </c>
      <c r="B124">
        <v>8</v>
      </c>
      <c r="C124" t="s">
        <v>201</v>
      </c>
      <c r="D124" t="s">
        <v>1615</v>
      </c>
      <c r="E124" t="s">
        <v>1227</v>
      </c>
      <c r="F124" t="s">
        <v>1075</v>
      </c>
      <c r="G124" t="s">
        <v>1075</v>
      </c>
      <c r="H124" t="s">
        <v>15</v>
      </c>
      <c r="I124" t="s">
        <v>232</v>
      </c>
      <c r="J124">
        <v>300</v>
      </c>
      <c r="K124" t="s">
        <v>95</v>
      </c>
      <c r="L124" s="734">
        <v>9000</v>
      </c>
      <c r="M124" s="734">
        <v>5580</v>
      </c>
      <c r="N124" s="734">
        <v>6693</v>
      </c>
      <c r="O124" s="734">
        <v>6600</v>
      </c>
    </row>
    <row r="125" spans="1:15">
      <c r="A125">
        <v>260</v>
      </c>
      <c r="B125">
        <v>8</v>
      </c>
      <c r="C125" t="s">
        <v>201</v>
      </c>
      <c r="D125" t="s">
        <v>1615</v>
      </c>
      <c r="E125" t="s">
        <v>1227</v>
      </c>
      <c r="F125" t="s">
        <v>231</v>
      </c>
      <c r="G125" t="s">
        <v>231</v>
      </c>
      <c r="H125" t="s">
        <v>50</v>
      </c>
      <c r="I125" t="s">
        <v>233</v>
      </c>
      <c r="J125">
        <v>7</v>
      </c>
      <c r="K125" t="s">
        <v>95</v>
      </c>
      <c r="L125" s="734">
        <v>0</v>
      </c>
      <c r="M125" s="734">
        <v>0</v>
      </c>
      <c r="N125" s="734">
        <v>0</v>
      </c>
      <c r="O125" s="734">
        <v>0</v>
      </c>
    </row>
    <row r="126" spans="1:15">
      <c r="A126">
        <v>262</v>
      </c>
      <c r="B126">
        <v>8</v>
      </c>
      <c r="C126" t="s">
        <v>201</v>
      </c>
      <c r="D126" t="s">
        <v>1615</v>
      </c>
      <c r="E126" t="s">
        <v>1227</v>
      </c>
      <c r="F126" t="s">
        <v>231</v>
      </c>
      <c r="G126" t="s">
        <v>231</v>
      </c>
      <c r="H126" t="s">
        <v>13</v>
      </c>
      <c r="I126" t="s">
        <v>235</v>
      </c>
      <c r="J126">
        <v>65</v>
      </c>
      <c r="K126" t="s">
        <v>95</v>
      </c>
      <c r="L126" s="734">
        <v>0</v>
      </c>
      <c r="M126" s="734">
        <v>0</v>
      </c>
      <c r="N126" s="734">
        <v>0</v>
      </c>
      <c r="O126" s="734">
        <v>0</v>
      </c>
    </row>
    <row r="127" spans="1:15">
      <c r="A127">
        <v>263</v>
      </c>
      <c r="B127">
        <v>8</v>
      </c>
      <c r="C127" t="s">
        <v>201</v>
      </c>
      <c r="D127" t="s">
        <v>1615</v>
      </c>
      <c r="E127" t="s">
        <v>1227</v>
      </c>
      <c r="F127" t="s">
        <v>234</v>
      </c>
      <c r="G127" t="s">
        <v>234</v>
      </c>
      <c r="H127" t="s">
        <v>15</v>
      </c>
      <c r="I127" t="s">
        <v>236</v>
      </c>
      <c r="J127">
        <v>44</v>
      </c>
      <c r="K127" t="s">
        <v>95</v>
      </c>
      <c r="L127" s="734">
        <v>0</v>
      </c>
      <c r="M127" s="734">
        <v>0</v>
      </c>
      <c r="N127" s="734">
        <v>0</v>
      </c>
      <c r="O127" s="734">
        <v>0</v>
      </c>
    </row>
    <row r="128" spans="1:15">
      <c r="A128">
        <v>264</v>
      </c>
      <c r="B128">
        <v>8</v>
      </c>
      <c r="C128" t="s">
        <v>201</v>
      </c>
      <c r="D128" t="s">
        <v>1615</v>
      </c>
      <c r="E128" t="s">
        <v>1227</v>
      </c>
      <c r="F128" t="s">
        <v>231</v>
      </c>
      <c r="G128" t="s">
        <v>231</v>
      </c>
      <c r="H128" t="s">
        <v>17</v>
      </c>
      <c r="I128" t="s">
        <v>237</v>
      </c>
      <c r="J128">
        <v>109</v>
      </c>
      <c r="K128" t="s">
        <v>95</v>
      </c>
      <c r="L128" s="734">
        <v>0</v>
      </c>
      <c r="M128" s="734">
        <v>0</v>
      </c>
      <c r="N128" s="734">
        <v>0</v>
      </c>
      <c r="O128" s="734">
        <v>0</v>
      </c>
    </row>
    <row r="129" spans="1:15">
      <c r="A129">
        <v>265</v>
      </c>
      <c r="B129">
        <v>8</v>
      </c>
      <c r="C129" t="s">
        <v>201</v>
      </c>
      <c r="D129" t="s">
        <v>1615</v>
      </c>
      <c r="E129" t="s">
        <v>1227</v>
      </c>
      <c r="F129" t="s">
        <v>234</v>
      </c>
      <c r="G129" t="s">
        <v>234</v>
      </c>
      <c r="H129" t="s">
        <v>13</v>
      </c>
      <c r="I129" t="s">
        <v>238</v>
      </c>
      <c r="J129">
        <v>5</v>
      </c>
      <c r="K129" t="s">
        <v>95</v>
      </c>
      <c r="L129" s="734">
        <v>175</v>
      </c>
      <c r="M129" s="734">
        <v>139.5</v>
      </c>
      <c r="N129" s="734">
        <v>194</v>
      </c>
      <c r="O129" s="734">
        <v>145</v>
      </c>
    </row>
    <row r="130" spans="1:15">
      <c r="A130">
        <v>268</v>
      </c>
      <c r="B130">
        <v>8</v>
      </c>
      <c r="C130" t="s">
        <v>201</v>
      </c>
      <c r="D130" t="s">
        <v>1619</v>
      </c>
      <c r="E130" t="s">
        <v>1228</v>
      </c>
      <c r="F130" t="s">
        <v>239</v>
      </c>
      <c r="G130" t="s">
        <v>239</v>
      </c>
      <c r="H130" t="s">
        <v>20</v>
      </c>
      <c r="I130" t="s">
        <v>241</v>
      </c>
      <c r="J130">
        <v>4</v>
      </c>
      <c r="K130" t="s">
        <v>39</v>
      </c>
      <c r="L130" s="734">
        <v>0</v>
      </c>
      <c r="M130" s="734">
        <v>0</v>
      </c>
      <c r="N130" s="734">
        <v>0</v>
      </c>
      <c r="O130" s="734">
        <v>0</v>
      </c>
    </row>
    <row r="131" spans="1:15">
      <c r="A131">
        <v>270</v>
      </c>
      <c r="B131">
        <v>8</v>
      </c>
      <c r="C131" t="s">
        <v>201</v>
      </c>
      <c r="D131" t="s">
        <v>1619</v>
      </c>
      <c r="E131" t="s">
        <v>1228</v>
      </c>
      <c r="F131" t="s">
        <v>239</v>
      </c>
      <c r="G131" t="s">
        <v>239</v>
      </c>
      <c r="H131" t="s">
        <v>13</v>
      </c>
      <c r="I131" t="s">
        <v>243</v>
      </c>
      <c r="J131">
        <v>3</v>
      </c>
      <c r="K131" t="s">
        <v>39</v>
      </c>
      <c r="L131" s="734">
        <v>2103</v>
      </c>
      <c r="M131" s="734">
        <v>725.40000000000009</v>
      </c>
      <c r="N131" s="734">
        <v>1158.18</v>
      </c>
      <c r="O131" s="734">
        <v>783</v>
      </c>
    </row>
    <row r="132" spans="1:15">
      <c r="A132">
        <v>271</v>
      </c>
      <c r="B132">
        <v>8</v>
      </c>
      <c r="C132" t="s">
        <v>201</v>
      </c>
      <c r="D132" t="s">
        <v>1619</v>
      </c>
      <c r="E132" t="s">
        <v>1228</v>
      </c>
      <c r="F132" t="s">
        <v>242</v>
      </c>
      <c r="G132" t="s">
        <v>242</v>
      </c>
      <c r="H132" t="s">
        <v>15</v>
      </c>
      <c r="I132" t="s">
        <v>244</v>
      </c>
      <c r="J132">
        <v>2</v>
      </c>
      <c r="K132" t="s">
        <v>39</v>
      </c>
      <c r="L132" s="734">
        <v>0</v>
      </c>
      <c r="M132" s="734">
        <v>0</v>
      </c>
      <c r="N132" s="734">
        <v>0</v>
      </c>
      <c r="O132" s="734">
        <v>0</v>
      </c>
    </row>
    <row r="133" spans="1:15">
      <c r="A133">
        <v>272</v>
      </c>
      <c r="B133">
        <v>8</v>
      </c>
      <c r="C133" t="s">
        <v>201</v>
      </c>
      <c r="D133" t="s">
        <v>1619</v>
      </c>
      <c r="E133" t="s">
        <v>1228</v>
      </c>
      <c r="F133" t="s">
        <v>239</v>
      </c>
      <c r="G133" t="s">
        <v>239</v>
      </c>
      <c r="H133" t="s">
        <v>17</v>
      </c>
      <c r="I133" t="s">
        <v>245</v>
      </c>
      <c r="J133">
        <v>1</v>
      </c>
      <c r="K133" t="s">
        <v>39</v>
      </c>
      <c r="L133" s="734">
        <v>0</v>
      </c>
      <c r="M133" s="734">
        <v>0</v>
      </c>
      <c r="N133" s="734">
        <v>0</v>
      </c>
      <c r="O133" s="734">
        <v>0</v>
      </c>
    </row>
    <row r="134" spans="1:15">
      <c r="A134">
        <v>273</v>
      </c>
      <c r="B134">
        <v>8</v>
      </c>
      <c r="C134" t="s">
        <v>201</v>
      </c>
      <c r="D134" t="s">
        <v>1619</v>
      </c>
      <c r="E134" t="s">
        <v>1228</v>
      </c>
      <c r="F134" t="s">
        <v>242</v>
      </c>
      <c r="G134" t="s">
        <v>242</v>
      </c>
      <c r="H134" t="s">
        <v>15</v>
      </c>
      <c r="I134" t="s">
        <v>246</v>
      </c>
      <c r="J134">
        <v>1</v>
      </c>
      <c r="K134" t="s">
        <v>39</v>
      </c>
      <c r="L134" s="734">
        <v>845</v>
      </c>
      <c r="M134" s="734">
        <v>306.90000000000003</v>
      </c>
      <c r="N134" s="734">
        <v>412.25</v>
      </c>
      <c r="O134" s="734">
        <v>327</v>
      </c>
    </row>
    <row r="135" spans="1:15">
      <c r="A135">
        <v>274</v>
      </c>
      <c r="B135">
        <v>8</v>
      </c>
      <c r="C135" t="s">
        <v>201</v>
      </c>
      <c r="D135" t="s">
        <v>1619</v>
      </c>
      <c r="E135" t="s">
        <v>1228</v>
      </c>
      <c r="F135" t="s">
        <v>239</v>
      </c>
      <c r="G135" t="s">
        <v>239</v>
      </c>
      <c r="H135" t="s">
        <v>20</v>
      </c>
      <c r="I135" t="s">
        <v>247</v>
      </c>
      <c r="J135">
        <v>5</v>
      </c>
      <c r="K135" t="s">
        <v>39</v>
      </c>
      <c r="L135" s="734">
        <v>0</v>
      </c>
      <c r="M135" s="734">
        <v>0</v>
      </c>
      <c r="N135" s="734">
        <v>0</v>
      </c>
      <c r="O135" s="734">
        <v>0</v>
      </c>
    </row>
    <row r="136" spans="1:15">
      <c r="A136">
        <v>275</v>
      </c>
      <c r="B136">
        <v>8</v>
      </c>
      <c r="C136" t="s">
        <v>201</v>
      </c>
      <c r="D136" t="s">
        <v>1619</v>
      </c>
      <c r="E136" t="s">
        <v>1228</v>
      </c>
      <c r="F136" t="s">
        <v>242</v>
      </c>
      <c r="G136" t="s">
        <v>242</v>
      </c>
      <c r="H136" t="s">
        <v>17</v>
      </c>
      <c r="I136" t="s">
        <v>248</v>
      </c>
      <c r="J136">
        <v>9</v>
      </c>
      <c r="K136" t="s">
        <v>39</v>
      </c>
      <c r="L136" s="734">
        <v>7299</v>
      </c>
      <c r="M136" s="734">
        <v>2301.75</v>
      </c>
      <c r="N136" s="734">
        <v>3937.2299999999996</v>
      </c>
      <c r="O136" s="734">
        <v>2484</v>
      </c>
    </row>
    <row r="137" spans="1:15">
      <c r="A137">
        <v>276</v>
      </c>
      <c r="B137">
        <v>8</v>
      </c>
      <c r="C137" t="s">
        <v>201</v>
      </c>
      <c r="D137" t="s">
        <v>1619</v>
      </c>
      <c r="E137" t="s">
        <v>1228</v>
      </c>
      <c r="F137" t="s">
        <v>239</v>
      </c>
      <c r="G137" t="s">
        <v>239</v>
      </c>
      <c r="H137" t="s">
        <v>19</v>
      </c>
      <c r="I137" t="s">
        <v>249</v>
      </c>
      <c r="J137">
        <v>6</v>
      </c>
      <c r="K137" t="s">
        <v>39</v>
      </c>
      <c r="L137" s="734">
        <v>5364</v>
      </c>
      <c r="M137" s="734">
        <v>1562.4</v>
      </c>
      <c r="N137" s="734">
        <v>3090.4199999999996</v>
      </c>
      <c r="O137" s="734">
        <v>1698</v>
      </c>
    </row>
    <row r="138" spans="1:15">
      <c r="A138">
        <v>277</v>
      </c>
      <c r="B138">
        <v>8</v>
      </c>
      <c r="C138" t="s">
        <v>201</v>
      </c>
      <c r="D138" t="s">
        <v>1619</v>
      </c>
      <c r="E138" t="s">
        <v>1228</v>
      </c>
      <c r="F138" t="s">
        <v>242</v>
      </c>
      <c r="G138" t="s">
        <v>242</v>
      </c>
      <c r="H138" t="s">
        <v>48</v>
      </c>
      <c r="I138" t="s">
        <v>250</v>
      </c>
      <c r="J138">
        <v>1</v>
      </c>
      <c r="K138" t="s">
        <v>39</v>
      </c>
      <c r="L138" s="734">
        <v>0</v>
      </c>
      <c r="M138" s="734">
        <v>0</v>
      </c>
      <c r="N138" s="734">
        <v>0</v>
      </c>
      <c r="O138" s="734">
        <v>0</v>
      </c>
    </row>
    <row r="139" spans="1:15">
      <c r="A139">
        <v>278</v>
      </c>
      <c r="B139">
        <v>8</v>
      </c>
      <c r="C139" t="s">
        <v>201</v>
      </c>
      <c r="D139" t="s">
        <v>1619</v>
      </c>
      <c r="E139" t="s">
        <v>1228</v>
      </c>
      <c r="F139" t="s">
        <v>239</v>
      </c>
      <c r="G139" t="s">
        <v>239</v>
      </c>
      <c r="H139" t="s">
        <v>20</v>
      </c>
      <c r="I139" t="s">
        <v>251</v>
      </c>
      <c r="J139">
        <v>1</v>
      </c>
      <c r="K139" t="s">
        <v>39</v>
      </c>
      <c r="L139" s="734">
        <v>795</v>
      </c>
      <c r="M139" s="734">
        <v>255.75</v>
      </c>
      <c r="N139" s="734">
        <v>437.46999999999997</v>
      </c>
      <c r="O139" s="734">
        <v>276</v>
      </c>
    </row>
    <row r="140" spans="1:15">
      <c r="A140">
        <v>280</v>
      </c>
      <c r="B140">
        <v>8</v>
      </c>
      <c r="C140" t="s">
        <v>201</v>
      </c>
      <c r="D140" t="s">
        <v>1619</v>
      </c>
      <c r="E140" t="s">
        <v>1228</v>
      </c>
      <c r="F140" t="s">
        <v>239</v>
      </c>
      <c r="G140" t="s">
        <v>239</v>
      </c>
      <c r="H140" t="s">
        <v>13</v>
      </c>
      <c r="I140" t="s">
        <v>253</v>
      </c>
      <c r="J140">
        <v>1</v>
      </c>
      <c r="K140" t="s">
        <v>39</v>
      </c>
      <c r="L140" s="734">
        <v>0</v>
      </c>
      <c r="M140" s="734">
        <v>0</v>
      </c>
      <c r="N140" s="734">
        <v>0</v>
      </c>
      <c r="O140" s="734">
        <v>0</v>
      </c>
    </row>
    <row r="141" spans="1:15">
      <c r="A141">
        <v>282</v>
      </c>
      <c r="B141">
        <v>8</v>
      </c>
      <c r="C141" t="s">
        <v>201</v>
      </c>
      <c r="D141" t="s">
        <v>1619</v>
      </c>
      <c r="E141" t="s">
        <v>1228</v>
      </c>
      <c r="F141" t="s">
        <v>239</v>
      </c>
      <c r="G141" t="s">
        <v>239</v>
      </c>
      <c r="H141" t="s">
        <v>15</v>
      </c>
      <c r="I141" t="s">
        <v>255</v>
      </c>
      <c r="J141">
        <v>1</v>
      </c>
      <c r="K141" t="s">
        <v>39</v>
      </c>
      <c r="L141" s="734">
        <v>0</v>
      </c>
      <c r="M141" s="734">
        <v>0</v>
      </c>
      <c r="N141" s="734">
        <v>0</v>
      </c>
      <c r="O141" s="734">
        <v>0</v>
      </c>
    </row>
    <row r="142" spans="1:15">
      <c r="A142">
        <v>283</v>
      </c>
      <c r="B142">
        <v>8</v>
      </c>
      <c r="C142" t="s">
        <v>201</v>
      </c>
      <c r="D142" t="s">
        <v>1619</v>
      </c>
      <c r="E142" t="s">
        <v>1228</v>
      </c>
      <c r="F142" t="s">
        <v>254</v>
      </c>
      <c r="G142" t="s">
        <v>254</v>
      </c>
      <c r="H142" t="s">
        <v>17</v>
      </c>
      <c r="I142" t="s">
        <v>256</v>
      </c>
      <c r="J142">
        <v>2</v>
      </c>
      <c r="K142" t="s">
        <v>39</v>
      </c>
      <c r="L142" s="734">
        <v>0</v>
      </c>
      <c r="M142" s="734">
        <v>0</v>
      </c>
      <c r="N142" s="734">
        <v>0</v>
      </c>
      <c r="O142" s="734">
        <v>0</v>
      </c>
    </row>
    <row r="143" spans="1:15">
      <c r="A143">
        <v>284</v>
      </c>
      <c r="B143">
        <v>8</v>
      </c>
      <c r="C143" t="s">
        <v>201</v>
      </c>
      <c r="D143" t="s">
        <v>1619</v>
      </c>
      <c r="E143" t="s">
        <v>1228</v>
      </c>
      <c r="F143" t="s">
        <v>239</v>
      </c>
      <c r="G143" t="s">
        <v>239</v>
      </c>
      <c r="H143" t="s">
        <v>19</v>
      </c>
      <c r="I143" t="s">
        <v>253</v>
      </c>
      <c r="J143">
        <v>1</v>
      </c>
      <c r="K143" t="s">
        <v>39</v>
      </c>
      <c r="L143" s="734">
        <v>0</v>
      </c>
      <c r="M143" s="734">
        <v>0</v>
      </c>
      <c r="N143" s="734">
        <v>0</v>
      </c>
      <c r="O143" s="734">
        <v>0</v>
      </c>
    </row>
    <row r="144" spans="1:15">
      <c r="A144">
        <v>285</v>
      </c>
      <c r="B144">
        <v>8</v>
      </c>
      <c r="C144" t="s">
        <v>201</v>
      </c>
      <c r="D144" t="s">
        <v>1619</v>
      </c>
      <c r="E144" t="s">
        <v>1228</v>
      </c>
      <c r="F144" t="s">
        <v>254</v>
      </c>
      <c r="G144" t="s">
        <v>254</v>
      </c>
      <c r="H144" t="s">
        <v>13</v>
      </c>
      <c r="I144" t="s">
        <v>257</v>
      </c>
      <c r="J144">
        <v>1</v>
      </c>
      <c r="K144" t="s">
        <v>39</v>
      </c>
      <c r="L144" s="734">
        <v>1066</v>
      </c>
      <c r="M144" s="734">
        <v>1395</v>
      </c>
      <c r="N144" s="734">
        <v>901.13</v>
      </c>
      <c r="O144" s="734">
        <v>508</v>
      </c>
    </row>
    <row r="145" spans="1:15">
      <c r="A145">
        <v>286</v>
      </c>
      <c r="B145">
        <v>8</v>
      </c>
      <c r="C145" t="s">
        <v>201</v>
      </c>
      <c r="D145" t="s">
        <v>1619</v>
      </c>
      <c r="E145" t="s">
        <v>1228</v>
      </c>
      <c r="F145" t="s">
        <v>239</v>
      </c>
      <c r="G145" t="s">
        <v>239</v>
      </c>
      <c r="H145" t="s">
        <v>15</v>
      </c>
      <c r="I145" t="s">
        <v>258</v>
      </c>
      <c r="J145">
        <v>2</v>
      </c>
      <c r="K145" t="s">
        <v>39</v>
      </c>
      <c r="L145" s="734">
        <v>2132</v>
      </c>
      <c r="M145" s="734">
        <v>744</v>
      </c>
      <c r="N145" s="734">
        <v>1802.26</v>
      </c>
      <c r="O145" s="734">
        <v>798</v>
      </c>
    </row>
    <row r="146" spans="1:15">
      <c r="A146">
        <v>287</v>
      </c>
      <c r="B146">
        <v>8</v>
      </c>
      <c r="C146" t="s">
        <v>201</v>
      </c>
      <c r="D146" t="s">
        <v>1619</v>
      </c>
      <c r="E146" t="s">
        <v>1228</v>
      </c>
      <c r="F146" t="s">
        <v>254</v>
      </c>
      <c r="G146" t="s">
        <v>254</v>
      </c>
      <c r="H146" t="s">
        <v>13</v>
      </c>
      <c r="I146" t="s">
        <v>259</v>
      </c>
      <c r="J146">
        <v>5</v>
      </c>
      <c r="K146" t="s">
        <v>39</v>
      </c>
      <c r="L146" s="734">
        <v>0</v>
      </c>
      <c r="M146" s="734">
        <v>0</v>
      </c>
      <c r="N146" s="734">
        <v>0</v>
      </c>
      <c r="O146" s="734">
        <v>0</v>
      </c>
    </row>
    <row r="147" spans="1:15">
      <c r="A147">
        <v>288</v>
      </c>
      <c r="B147">
        <v>8</v>
      </c>
      <c r="C147" t="s">
        <v>201</v>
      </c>
      <c r="D147" t="s">
        <v>1619</v>
      </c>
      <c r="E147" t="s">
        <v>1228</v>
      </c>
      <c r="F147" t="s">
        <v>239</v>
      </c>
      <c r="G147" t="s">
        <v>239</v>
      </c>
      <c r="H147" t="s">
        <v>15</v>
      </c>
      <c r="I147" t="s">
        <v>260</v>
      </c>
      <c r="J147">
        <v>2</v>
      </c>
      <c r="K147" t="s">
        <v>39</v>
      </c>
      <c r="L147" s="734">
        <v>0</v>
      </c>
      <c r="M147" s="734">
        <v>0</v>
      </c>
      <c r="N147" s="734">
        <v>0</v>
      </c>
      <c r="O147" s="734">
        <v>0</v>
      </c>
    </row>
    <row r="148" spans="1:15">
      <c r="A148">
        <v>289</v>
      </c>
      <c r="B148">
        <v>8</v>
      </c>
      <c r="C148" t="s">
        <v>201</v>
      </c>
      <c r="D148" t="s">
        <v>1619</v>
      </c>
      <c r="E148" t="s">
        <v>1228</v>
      </c>
      <c r="F148" t="s">
        <v>254</v>
      </c>
      <c r="G148" t="s">
        <v>254</v>
      </c>
      <c r="H148" t="s">
        <v>13</v>
      </c>
      <c r="I148" t="s">
        <v>261</v>
      </c>
      <c r="J148">
        <v>6</v>
      </c>
      <c r="K148" t="s">
        <v>39</v>
      </c>
      <c r="L148" s="734">
        <v>2100</v>
      </c>
      <c r="M148" s="734">
        <v>2232</v>
      </c>
      <c r="N148" s="734">
        <v>7728.9599999999991</v>
      </c>
      <c r="O148" s="734">
        <v>2436</v>
      </c>
    </row>
    <row r="149" spans="1:15">
      <c r="A149">
        <v>290</v>
      </c>
      <c r="B149">
        <v>8</v>
      </c>
      <c r="C149" t="s">
        <v>201</v>
      </c>
      <c r="D149" t="s">
        <v>1619</v>
      </c>
      <c r="E149" t="s">
        <v>1228</v>
      </c>
      <c r="F149" t="s">
        <v>239</v>
      </c>
      <c r="G149" t="s">
        <v>239</v>
      </c>
      <c r="H149" t="s">
        <v>15</v>
      </c>
      <c r="I149" t="s">
        <v>262</v>
      </c>
      <c r="J149">
        <v>2</v>
      </c>
      <c r="K149" t="s">
        <v>39</v>
      </c>
      <c r="L149" s="734">
        <v>820</v>
      </c>
      <c r="M149" s="734">
        <v>2790</v>
      </c>
      <c r="N149" s="734">
        <v>3864.48</v>
      </c>
      <c r="O149" s="734">
        <v>3074</v>
      </c>
    </row>
    <row r="150" spans="1:15">
      <c r="A150">
        <v>292</v>
      </c>
      <c r="B150">
        <v>8</v>
      </c>
      <c r="C150" t="s">
        <v>201</v>
      </c>
      <c r="D150" t="s">
        <v>1619</v>
      </c>
      <c r="E150" t="s">
        <v>1228</v>
      </c>
      <c r="F150" t="s">
        <v>239</v>
      </c>
      <c r="G150" t="s">
        <v>239</v>
      </c>
      <c r="H150" t="s">
        <v>17</v>
      </c>
      <c r="I150" t="s">
        <v>264</v>
      </c>
      <c r="J150">
        <v>10</v>
      </c>
      <c r="K150" t="s">
        <v>95</v>
      </c>
      <c r="L150" s="734">
        <v>850</v>
      </c>
      <c r="M150" s="734">
        <v>604.5</v>
      </c>
      <c r="N150" s="734">
        <v>678.99999999999989</v>
      </c>
      <c r="O150" s="734">
        <v>660</v>
      </c>
    </row>
    <row r="151" spans="1:15">
      <c r="A151">
        <v>294</v>
      </c>
      <c r="B151">
        <v>8</v>
      </c>
      <c r="C151" t="s">
        <v>201</v>
      </c>
      <c r="D151" t="s">
        <v>1619</v>
      </c>
      <c r="E151" t="s">
        <v>1228</v>
      </c>
      <c r="F151" t="s">
        <v>239</v>
      </c>
      <c r="G151" t="s">
        <v>239</v>
      </c>
      <c r="H151" t="s">
        <v>21</v>
      </c>
      <c r="I151" t="s">
        <v>266</v>
      </c>
      <c r="J151">
        <v>6</v>
      </c>
      <c r="K151" t="s">
        <v>95</v>
      </c>
      <c r="L151" s="734">
        <v>0</v>
      </c>
      <c r="M151" s="734">
        <v>0</v>
      </c>
      <c r="N151" s="734">
        <v>0</v>
      </c>
      <c r="O151" s="734">
        <v>0</v>
      </c>
    </row>
    <row r="152" spans="1:15">
      <c r="A152">
        <v>296</v>
      </c>
      <c r="B152">
        <v>8</v>
      </c>
      <c r="C152" t="s">
        <v>201</v>
      </c>
      <c r="D152" t="s">
        <v>1619</v>
      </c>
      <c r="E152" t="s">
        <v>1228</v>
      </c>
      <c r="F152" t="s">
        <v>239</v>
      </c>
      <c r="G152" t="s">
        <v>239</v>
      </c>
      <c r="H152" t="s">
        <v>19</v>
      </c>
      <c r="I152" t="s">
        <v>268</v>
      </c>
      <c r="J152">
        <v>48</v>
      </c>
      <c r="K152" t="s">
        <v>95</v>
      </c>
      <c r="L152" s="734">
        <v>1440</v>
      </c>
      <c r="M152" s="734">
        <v>669.6</v>
      </c>
      <c r="N152" s="734">
        <v>744.96</v>
      </c>
      <c r="O152" s="734">
        <v>720</v>
      </c>
    </row>
    <row r="153" spans="1:15">
      <c r="A153">
        <v>299</v>
      </c>
      <c r="B153">
        <v>8</v>
      </c>
      <c r="C153" t="s">
        <v>201</v>
      </c>
      <c r="D153" t="s">
        <v>1629</v>
      </c>
      <c r="E153" t="s">
        <v>1229</v>
      </c>
      <c r="F153" t="s">
        <v>269</v>
      </c>
      <c r="G153" t="s">
        <v>269</v>
      </c>
      <c r="H153" t="s">
        <v>13</v>
      </c>
      <c r="I153" t="s">
        <v>271</v>
      </c>
      <c r="J153">
        <v>2</v>
      </c>
      <c r="K153" t="s">
        <v>39</v>
      </c>
      <c r="L153" s="734">
        <v>400</v>
      </c>
      <c r="M153" s="734">
        <v>669.6</v>
      </c>
      <c r="N153" s="734">
        <v>644.07999999999993</v>
      </c>
      <c r="O153" s="734">
        <v>714</v>
      </c>
    </row>
    <row r="154" spans="1:15">
      <c r="A154">
        <v>301</v>
      </c>
      <c r="B154">
        <v>8</v>
      </c>
      <c r="C154" t="s">
        <v>201</v>
      </c>
      <c r="D154" t="s">
        <v>1629</v>
      </c>
      <c r="E154" t="s">
        <v>1229</v>
      </c>
      <c r="F154" t="s">
        <v>269</v>
      </c>
      <c r="G154" t="s">
        <v>269</v>
      </c>
      <c r="H154" t="s">
        <v>15</v>
      </c>
      <c r="I154" t="s">
        <v>273</v>
      </c>
      <c r="J154">
        <v>1</v>
      </c>
      <c r="K154" t="s">
        <v>39</v>
      </c>
      <c r="L154" s="734">
        <v>350</v>
      </c>
      <c r="M154" s="734">
        <v>279</v>
      </c>
      <c r="N154" s="734">
        <v>322.03999999999996</v>
      </c>
      <c r="O154" s="734">
        <v>305</v>
      </c>
    </row>
    <row r="155" spans="1:15">
      <c r="A155">
        <v>303</v>
      </c>
      <c r="B155">
        <v>8</v>
      </c>
      <c r="C155" t="s">
        <v>201</v>
      </c>
      <c r="D155" t="s">
        <v>1629</v>
      </c>
      <c r="E155" t="s">
        <v>1229</v>
      </c>
      <c r="F155" t="s">
        <v>269</v>
      </c>
      <c r="G155" t="s">
        <v>269</v>
      </c>
      <c r="H155" t="s">
        <v>17</v>
      </c>
      <c r="I155" t="s">
        <v>275</v>
      </c>
      <c r="J155">
        <v>2</v>
      </c>
      <c r="K155" t="s">
        <v>39</v>
      </c>
      <c r="L155" s="734">
        <v>0</v>
      </c>
      <c r="M155" s="734">
        <v>0</v>
      </c>
      <c r="N155" s="734">
        <v>0</v>
      </c>
      <c r="O155" s="734">
        <v>0</v>
      </c>
    </row>
    <row r="156" spans="1:15">
      <c r="A156">
        <v>304</v>
      </c>
      <c r="B156">
        <v>8</v>
      </c>
      <c r="C156" t="s">
        <v>201</v>
      </c>
      <c r="D156" t="s">
        <v>1629</v>
      </c>
      <c r="E156" t="s">
        <v>1229</v>
      </c>
      <c r="F156" t="s">
        <v>274</v>
      </c>
      <c r="G156" t="s">
        <v>274</v>
      </c>
      <c r="H156" t="s">
        <v>17</v>
      </c>
      <c r="I156" t="s">
        <v>276</v>
      </c>
      <c r="J156">
        <v>1</v>
      </c>
      <c r="K156" t="s">
        <v>39</v>
      </c>
      <c r="L156" s="734">
        <v>1400</v>
      </c>
      <c r="M156" s="734">
        <v>627.75</v>
      </c>
      <c r="N156" s="734">
        <v>824.5</v>
      </c>
      <c r="O156" s="734">
        <v>675</v>
      </c>
    </row>
    <row r="157" spans="1:15">
      <c r="A157">
        <v>307</v>
      </c>
      <c r="B157">
        <v>8</v>
      </c>
      <c r="C157" t="s">
        <v>201</v>
      </c>
      <c r="D157" t="s">
        <v>2739</v>
      </c>
      <c r="E157" t="s">
        <v>1316</v>
      </c>
      <c r="F157" t="s">
        <v>277</v>
      </c>
      <c r="G157" t="s">
        <v>277</v>
      </c>
      <c r="H157" t="s">
        <v>13</v>
      </c>
      <c r="I157" t="s">
        <v>279</v>
      </c>
      <c r="J157">
        <v>6</v>
      </c>
      <c r="K157" t="s">
        <v>39</v>
      </c>
      <c r="L157" s="734">
        <v>6072</v>
      </c>
      <c r="M157" s="734">
        <v>15624</v>
      </c>
      <c r="N157" s="734">
        <v>13223.04</v>
      </c>
      <c r="O157" s="734">
        <v>16812</v>
      </c>
    </row>
    <row r="158" spans="1:15">
      <c r="A158">
        <v>308</v>
      </c>
      <c r="B158">
        <v>8</v>
      </c>
      <c r="C158" t="s">
        <v>201</v>
      </c>
      <c r="D158" t="s">
        <v>2739</v>
      </c>
      <c r="E158" t="s">
        <v>1316</v>
      </c>
      <c r="F158" t="s">
        <v>278</v>
      </c>
      <c r="G158" t="s">
        <v>278</v>
      </c>
      <c r="H158" t="s">
        <v>15</v>
      </c>
      <c r="I158" t="s">
        <v>280</v>
      </c>
      <c r="J158">
        <v>1</v>
      </c>
      <c r="K158" t="s">
        <v>39</v>
      </c>
      <c r="L158" s="734">
        <v>1355</v>
      </c>
      <c r="M158" s="734">
        <v>3255</v>
      </c>
      <c r="N158" s="734">
        <v>3863.5099999999998</v>
      </c>
      <c r="O158" s="734">
        <v>3515</v>
      </c>
    </row>
    <row r="159" spans="1:15">
      <c r="A159">
        <v>309</v>
      </c>
      <c r="B159">
        <v>8</v>
      </c>
      <c r="C159" t="s">
        <v>201</v>
      </c>
      <c r="D159" t="s">
        <v>2739</v>
      </c>
      <c r="E159" t="s">
        <v>1316</v>
      </c>
      <c r="F159" t="s">
        <v>277</v>
      </c>
      <c r="G159" t="s">
        <v>277</v>
      </c>
      <c r="H159" t="s">
        <v>17</v>
      </c>
      <c r="I159" t="s">
        <v>281</v>
      </c>
      <c r="J159">
        <v>1</v>
      </c>
      <c r="K159" t="s">
        <v>39</v>
      </c>
      <c r="L159" s="734">
        <v>1796</v>
      </c>
      <c r="M159" s="734">
        <v>3720</v>
      </c>
      <c r="N159" s="734">
        <v>4264.12</v>
      </c>
      <c r="O159" s="734">
        <v>3969</v>
      </c>
    </row>
    <row r="160" spans="1:15">
      <c r="A160">
        <v>312</v>
      </c>
      <c r="B160">
        <v>8</v>
      </c>
      <c r="C160" t="s">
        <v>201</v>
      </c>
      <c r="D160" t="s">
        <v>1645</v>
      </c>
      <c r="E160" t="s">
        <v>1230</v>
      </c>
      <c r="F160" t="s">
        <v>282</v>
      </c>
      <c r="G160" t="s">
        <v>282</v>
      </c>
      <c r="H160" t="s">
        <v>19</v>
      </c>
      <c r="I160" t="s">
        <v>284</v>
      </c>
      <c r="J160">
        <v>1</v>
      </c>
      <c r="K160" t="s">
        <v>39</v>
      </c>
      <c r="L160" s="734">
        <v>0</v>
      </c>
      <c r="M160" s="734">
        <v>0</v>
      </c>
      <c r="N160" s="734">
        <v>0</v>
      </c>
      <c r="O160" s="734">
        <v>0</v>
      </c>
    </row>
    <row r="161" spans="1:15">
      <c r="A161">
        <v>313</v>
      </c>
      <c r="B161">
        <v>8</v>
      </c>
      <c r="C161" t="s">
        <v>201</v>
      </c>
      <c r="D161" t="s">
        <v>1645</v>
      </c>
      <c r="E161" t="s">
        <v>1230</v>
      </c>
      <c r="F161" t="s">
        <v>283</v>
      </c>
      <c r="G161" t="s">
        <v>283</v>
      </c>
      <c r="H161" t="s">
        <v>20</v>
      </c>
      <c r="I161" t="s">
        <v>285</v>
      </c>
      <c r="J161">
        <v>1</v>
      </c>
      <c r="K161" t="s">
        <v>39</v>
      </c>
      <c r="L161" s="734">
        <v>0</v>
      </c>
      <c r="M161" s="734">
        <v>0</v>
      </c>
      <c r="N161" s="734">
        <v>0</v>
      </c>
      <c r="O161" s="734">
        <v>0</v>
      </c>
    </row>
    <row r="162" spans="1:15">
      <c r="A162">
        <v>314</v>
      </c>
      <c r="B162">
        <v>8</v>
      </c>
      <c r="C162" t="s">
        <v>201</v>
      </c>
      <c r="D162" t="s">
        <v>1645</v>
      </c>
      <c r="E162" t="s">
        <v>1230</v>
      </c>
      <c r="F162" t="s">
        <v>282</v>
      </c>
      <c r="G162" t="s">
        <v>282</v>
      </c>
      <c r="H162" t="s">
        <v>21</v>
      </c>
      <c r="I162" t="s">
        <v>286</v>
      </c>
      <c r="J162">
        <v>1</v>
      </c>
      <c r="K162" t="s">
        <v>39</v>
      </c>
      <c r="L162" s="734">
        <v>0</v>
      </c>
      <c r="M162" s="734">
        <v>0</v>
      </c>
      <c r="N162" s="734">
        <v>0</v>
      </c>
      <c r="O162" s="734">
        <v>0</v>
      </c>
    </row>
    <row r="163" spans="1:15">
      <c r="A163">
        <v>315</v>
      </c>
      <c r="B163">
        <v>8</v>
      </c>
      <c r="C163" t="s">
        <v>201</v>
      </c>
      <c r="D163" t="s">
        <v>1645</v>
      </c>
      <c r="E163" t="s">
        <v>1230</v>
      </c>
      <c r="F163" t="s">
        <v>283</v>
      </c>
      <c r="G163" t="s">
        <v>283</v>
      </c>
      <c r="H163" t="s">
        <v>45</v>
      </c>
      <c r="I163" t="s">
        <v>287</v>
      </c>
      <c r="J163">
        <v>1</v>
      </c>
      <c r="K163" t="s">
        <v>39</v>
      </c>
      <c r="L163" s="734">
        <v>0</v>
      </c>
      <c r="M163" s="734">
        <v>0</v>
      </c>
      <c r="N163" s="734">
        <v>0</v>
      </c>
      <c r="O163" s="734">
        <v>0</v>
      </c>
    </row>
    <row r="164" spans="1:15">
      <c r="A164">
        <v>318</v>
      </c>
      <c r="B164">
        <v>8</v>
      </c>
      <c r="C164" t="s">
        <v>201</v>
      </c>
      <c r="D164" t="s">
        <v>1661</v>
      </c>
      <c r="E164" t="s">
        <v>1231</v>
      </c>
      <c r="F164" t="s">
        <v>288</v>
      </c>
      <c r="G164" t="s">
        <v>288</v>
      </c>
      <c r="H164" t="s">
        <v>13</v>
      </c>
      <c r="I164" t="s">
        <v>290</v>
      </c>
      <c r="J164">
        <v>2</v>
      </c>
      <c r="K164" t="s">
        <v>39</v>
      </c>
      <c r="L164" s="734">
        <v>594</v>
      </c>
      <c r="M164" s="734">
        <v>1860</v>
      </c>
      <c r="N164" s="734">
        <v>1879.86</v>
      </c>
      <c r="O164" s="734">
        <v>1958</v>
      </c>
    </row>
    <row r="165" spans="1:15">
      <c r="A165">
        <v>319</v>
      </c>
      <c r="B165">
        <v>8</v>
      </c>
      <c r="C165" t="s">
        <v>201</v>
      </c>
      <c r="D165" t="s">
        <v>1661</v>
      </c>
      <c r="E165" t="s">
        <v>1231</v>
      </c>
      <c r="F165" t="s">
        <v>289</v>
      </c>
      <c r="G165" t="s">
        <v>289</v>
      </c>
      <c r="H165" t="s">
        <v>15</v>
      </c>
      <c r="I165" t="s">
        <v>291</v>
      </c>
      <c r="J165">
        <v>3</v>
      </c>
      <c r="K165" t="s">
        <v>39</v>
      </c>
      <c r="L165" s="734">
        <v>0</v>
      </c>
      <c r="M165" s="734">
        <v>0</v>
      </c>
      <c r="N165" s="734">
        <v>0</v>
      </c>
      <c r="O165" s="734">
        <v>0</v>
      </c>
    </row>
    <row r="166" spans="1:15">
      <c r="A166">
        <v>320</v>
      </c>
      <c r="B166">
        <v>8</v>
      </c>
      <c r="C166" t="s">
        <v>201</v>
      </c>
      <c r="D166" t="s">
        <v>1661</v>
      </c>
      <c r="E166" t="s">
        <v>1231</v>
      </c>
      <c r="F166" t="s">
        <v>288</v>
      </c>
      <c r="G166" t="s">
        <v>288</v>
      </c>
      <c r="H166" t="s">
        <v>17</v>
      </c>
      <c r="I166" t="s">
        <v>292</v>
      </c>
      <c r="J166">
        <v>2</v>
      </c>
      <c r="K166" t="s">
        <v>39</v>
      </c>
      <c r="L166" s="734">
        <v>0</v>
      </c>
      <c r="M166" s="734">
        <v>0</v>
      </c>
      <c r="N166" s="734">
        <v>0</v>
      </c>
      <c r="O166" s="734">
        <v>0</v>
      </c>
    </row>
    <row r="167" spans="1:15">
      <c r="A167">
        <v>321</v>
      </c>
      <c r="B167">
        <v>8</v>
      </c>
      <c r="C167" t="s">
        <v>201</v>
      </c>
      <c r="D167" t="s">
        <v>1661</v>
      </c>
      <c r="E167" t="s">
        <v>1231</v>
      </c>
      <c r="F167" t="s">
        <v>289</v>
      </c>
      <c r="G167" t="s">
        <v>289</v>
      </c>
      <c r="H167" t="s">
        <v>19</v>
      </c>
      <c r="I167" t="s">
        <v>293</v>
      </c>
      <c r="J167">
        <v>1</v>
      </c>
      <c r="K167" t="s">
        <v>39</v>
      </c>
      <c r="L167" s="734">
        <v>0</v>
      </c>
      <c r="M167" s="734">
        <v>0</v>
      </c>
      <c r="N167" s="734">
        <v>0</v>
      </c>
      <c r="O167" s="734">
        <v>0</v>
      </c>
    </row>
    <row r="168" spans="1:15">
      <c r="A168">
        <v>322</v>
      </c>
      <c r="B168">
        <v>8</v>
      </c>
      <c r="C168" t="s">
        <v>201</v>
      </c>
      <c r="D168" t="s">
        <v>1661</v>
      </c>
      <c r="E168" t="s">
        <v>1231</v>
      </c>
      <c r="F168" t="s">
        <v>288</v>
      </c>
      <c r="G168" t="s">
        <v>288</v>
      </c>
      <c r="H168" t="s">
        <v>15</v>
      </c>
      <c r="I168" t="s">
        <v>294</v>
      </c>
      <c r="J168">
        <v>2</v>
      </c>
      <c r="K168" t="s">
        <v>39</v>
      </c>
      <c r="L168" s="734">
        <v>842</v>
      </c>
      <c r="M168" s="734">
        <v>2046</v>
      </c>
      <c r="N168" s="734">
        <v>2657.7999999999997</v>
      </c>
      <c r="O168" s="734">
        <v>2290</v>
      </c>
    </row>
    <row r="169" spans="1:15">
      <c r="A169">
        <v>323</v>
      </c>
      <c r="B169">
        <v>8</v>
      </c>
      <c r="C169" t="s">
        <v>201</v>
      </c>
      <c r="D169" t="s">
        <v>1661</v>
      </c>
      <c r="E169" t="s">
        <v>1231</v>
      </c>
      <c r="F169" t="s">
        <v>289</v>
      </c>
      <c r="G169" t="s">
        <v>289</v>
      </c>
      <c r="H169" t="s">
        <v>21</v>
      </c>
      <c r="I169" t="s">
        <v>295</v>
      </c>
      <c r="J169">
        <v>2</v>
      </c>
      <c r="K169" t="s">
        <v>39</v>
      </c>
      <c r="L169" s="734">
        <v>0</v>
      </c>
      <c r="M169" s="734">
        <v>0</v>
      </c>
      <c r="N169" s="734">
        <v>0</v>
      </c>
      <c r="O169" s="734">
        <v>0</v>
      </c>
    </row>
    <row r="170" spans="1:15">
      <c r="A170">
        <v>324</v>
      </c>
      <c r="B170">
        <v>8</v>
      </c>
      <c r="C170" t="s">
        <v>201</v>
      </c>
      <c r="D170" t="s">
        <v>1661</v>
      </c>
      <c r="E170" t="s">
        <v>1231</v>
      </c>
      <c r="F170" t="s">
        <v>288</v>
      </c>
      <c r="G170" t="s">
        <v>288</v>
      </c>
      <c r="H170" t="s">
        <v>45</v>
      </c>
      <c r="I170" t="s">
        <v>296</v>
      </c>
      <c r="J170">
        <v>2</v>
      </c>
      <c r="K170" t="s">
        <v>39</v>
      </c>
      <c r="L170" s="734">
        <v>0</v>
      </c>
      <c r="M170" s="734">
        <v>0</v>
      </c>
      <c r="N170" s="734">
        <v>0</v>
      </c>
      <c r="O170" s="734">
        <v>0</v>
      </c>
    </row>
    <row r="171" spans="1:15">
      <c r="A171">
        <v>325</v>
      </c>
      <c r="B171">
        <v>8</v>
      </c>
      <c r="C171" t="s">
        <v>201</v>
      </c>
      <c r="D171" t="s">
        <v>1661</v>
      </c>
      <c r="E171" t="s">
        <v>1231</v>
      </c>
      <c r="F171" t="s">
        <v>289</v>
      </c>
      <c r="G171" t="s">
        <v>289</v>
      </c>
      <c r="H171" t="s">
        <v>48</v>
      </c>
      <c r="I171" t="s">
        <v>297</v>
      </c>
      <c r="J171">
        <v>6</v>
      </c>
      <c r="K171" t="s">
        <v>39</v>
      </c>
      <c r="L171" s="734">
        <v>0</v>
      </c>
      <c r="M171" s="734">
        <v>0</v>
      </c>
      <c r="N171" s="734">
        <v>0</v>
      </c>
      <c r="O171" s="734">
        <v>0</v>
      </c>
    </row>
    <row r="172" spans="1:15">
      <c r="A172">
        <v>326</v>
      </c>
      <c r="B172">
        <v>8</v>
      </c>
      <c r="C172" t="s">
        <v>201</v>
      </c>
      <c r="D172" t="s">
        <v>1661</v>
      </c>
      <c r="E172" t="s">
        <v>1231</v>
      </c>
      <c r="F172" t="s">
        <v>288</v>
      </c>
      <c r="G172" t="s">
        <v>288</v>
      </c>
      <c r="H172" t="s">
        <v>50</v>
      </c>
      <c r="I172" t="s">
        <v>298</v>
      </c>
      <c r="J172">
        <v>2</v>
      </c>
      <c r="K172" t="s">
        <v>39</v>
      </c>
      <c r="L172" s="734">
        <v>0</v>
      </c>
      <c r="M172" s="734">
        <v>0</v>
      </c>
      <c r="N172" s="734">
        <v>0</v>
      </c>
      <c r="O172" s="734">
        <v>0</v>
      </c>
    </row>
    <row r="173" spans="1:15">
      <c r="A173">
        <v>327</v>
      </c>
      <c r="B173">
        <v>8</v>
      </c>
      <c r="C173" t="s">
        <v>201</v>
      </c>
      <c r="D173" t="s">
        <v>1661</v>
      </c>
      <c r="E173" t="s">
        <v>1231</v>
      </c>
      <c r="F173" t="s">
        <v>289</v>
      </c>
      <c r="G173" t="s">
        <v>289</v>
      </c>
      <c r="H173" t="s">
        <v>76</v>
      </c>
      <c r="I173" t="s">
        <v>299</v>
      </c>
      <c r="J173">
        <v>1</v>
      </c>
      <c r="K173" t="s">
        <v>39</v>
      </c>
      <c r="L173" s="734">
        <v>0</v>
      </c>
      <c r="M173" s="734">
        <v>0</v>
      </c>
      <c r="N173" s="734">
        <v>0</v>
      </c>
      <c r="O173" s="734">
        <v>0</v>
      </c>
    </row>
    <row r="174" spans="1:15">
      <c r="A174">
        <v>328</v>
      </c>
      <c r="B174">
        <v>8</v>
      </c>
      <c r="C174" t="s">
        <v>201</v>
      </c>
      <c r="D174" t="s">
        <v>1661</v>
      </c>
      <c r="E174" t="s">
        <v>1231</v>
      </c>
      <c r="F174" t="s">
        <v>288</v>
      </c>
      <c r="G174" t="s">
        <v>288</v>
      </c>
      <c r="H174" t="s">
        <v>77</v>
      </c>
      <c r="I174" t="s">
        <v>300</v>
      </c>
      <c r="J174">
        <v>4</v>
      </c>
      <c r="K174" t="s">
        <v>39</v>
      </c>
      <c r="L174" s="734">
        <v>0</v>
      </c>
      <c r="M174" s="734">
        <v>0</v>
      </c>
      <c r="N174" s="734">
        <v>0</v>
      </c>
      <c r="O174" s="734">
        <v>0</v>
      </c>
    </row>
    <row r="175" spans="1:15">
      <c r="A175">
        <v>329</v>
      </c>
      <c r="B175">
        <v>8</v>
      </c>
      <c r="C175" t="s">
        <v>201</v>
      </c>
      <c r="D175" t="s">
        <v>1661</v>
      </c>
      <c r="E175" t="s">
        <v>1231</v>
      </c>
      <c r="F175" t="s">
        <v>289</v>
      </c>
      <c r="G175" t="s">
        <v>289</v>
      </c>
      <c r="H175" t="s">
        <v>78</v>
      </c>
      <c r="I175" t="s">
        <v>301</v>
      </c>
      <c r="J175">
        <v>2</v>
      </c>
      <c r="K175" t="s">
        <v>39</v>
      </c>
      <c r="L175" s="734">
        <v>0</v>
      </c>
      <c r="M175" s="734">
        <v>0</v>
      </c>
      <c r="N175" s="734">
        <v>0</v>
      </c>
      <c r="O175" s="734">
        <v>0</v>
      </c>
    </row>
    <row r="176" spans="1:15">
      <c r="A176">
        <v>330</v>
      </c>
      <c r="B176">
        <v>8</v>
      </c>
      <c r="C176" t="s">
        <v>201</v>
      </c>
      <c r="D176" t="s">
        <v>1661</v>
      </c>
      <c r="E176" t="s">
        <v>1231</v>
      </c>
      <c r="F176" t="s">
        <v>288</v>
      </c>
      <c r="G176" t="s">
        <v>288</v>
      </c>
      <c r="H176" t="s">
        <v>17</v>
      </c>
      <c r="I176" t="s">
        <v>303</v>
      </c>
      <c r="J176">
        <v>3</v>
      </c>
      <c r="K176" t="s">
        <v>39</v>
      </c>
      <c r="L176" s="734">
        <v>474</v>
      </c>
      <c r="M176" s="734">
        <v>2371.5</v>
      </c>
      <c r="N176" s="734">
        <v>1932.2399999999998</v>
      </c>
      <c r="O176" s="734">
        <v>2556</v>
      </c>
    </row>
    <row r="177" spans="1:15">
      <c r="A177">
        <v>331</v>
      </c>
      <c r="B177">
        <v>8</v>
      </c>
      <c r="C177" t="s">
        <v>201</v>
      </c>
      <c r="D177" t="s">
        <v>1661</v>
      </c>
      <c r="E177" t="s">
        <v>1231</v>
      </c>
      <c r="F177" t="s">
        <v>289</v>
      </c>
      <c r="G177" t="s">
        <v>289</v>
      </c>
      <c r="H177" t="s">
        <v>304</v>
      </c>
      <c r="I177" t="s">
        <v>305</v>
      </c>
      <c r="J177">
        <v>1</v>
      </c>
      <c r="K177" t="s">
        <v>39</v>
      </c>
      <c r="L177" s="734">
        <v>0</v>
      </c>
      <c r="M177" s="734">
        <v>0</v>
      </c>
      <c r="N177" s="734">
        <v>0</v>
      </c>
      <c r="O177" s="734">
        <v>0</v>
      </c>
    </row>
    <row r="178" spans="1:15">
      <c r="A178">
        <v>332</v>
      </c>
      <c r="B178">
        <v>8</v>
      </c>
      <c r="C178" t="s">
        <v>201</v>
      </c>
      <c r="D178" t="s">
        <v>1661</v>
      </c>
      <c r="E178" t="s">
        <v>1231</v>
      </c>
      <c r="F178" t="s">
        <v>288</v>
      </c>
      <c r="G178" t="s">
        <v>288</v>
      </c>
      <c r="H178" t="s">
        <v>19</v>
      </c>
      <c r="I178" t="s">
        <v>307</v>
      </c>
      <c r="J178">
        <v>1</v>
      </c>
      <c r="K178" t="s">
        <v>39</v>
      </c>
      <c r="L178" s="734">
        <v>324</v>
      </c>
      <c r="M178" s="734">
        <v>790.5</v>
      </c>
      <c r="N178" s="734">
        <v>1030.1399999999999</v>
      </c>
      <c r="O178" s="734">
        <v>1000</v>
      </c>
    </row>
    <row r="179" spans="1:15">
      <c r="A179">
        <v>333</v>
      </c>
      <c r="B179">
        <v>8</v>
      </c>
      <c r="C179" t="s">
        <v>201</v>
      </c>
      <c r="D179" t="s">
        <v>1661</v>
      </c>
      <c r="E179" t="s">
        <v>1231</v>
      </c>
      <c r="F179" t="s">
        <v>289</v>
      </c>
      <c r="G179" t="s">
        <v>289</v>
      </c>
      <c r="H179" t="s">
        <v>13</v>
      </c>
      <c r="I179" t="s">
        <v>308</v>
      </c>
      <c r="J179">
        <v>2</v>
      </c>
      <c r="K179" t="s">
        <v>39</v>
      </c>
      <c r="L179" s="734">
        <v>0</v>
      </c>
      <c r="M179" s="734">
        <v>0</v>
      </c>
      <c r="N179" s="734">
        <v>0</v>
      </c>
      <c r="O179" s="734">
        <v>0</v>
      </c>
    </row>
    <row r="180" spans="1:15">
      <c r="A180">
        <v>334</v>
      </c>
      <c r="B180">
        <v>8</v>
      </c>
      <c r="C180" t="s">
        <v>201</v>
      </c>
      <c r="D180" t="s">
        <v>1661</v>
      </c>
      <c r="E180" t="s">
        <v>1231</v>
      </c>
      <c r="F180" t="s">
        <v>288</v>
      </c>
      <c r="G180" t="s">
        <v>288</v>
      </c>
      <c r="H180" t="s">
        <v>13</v>
      </c>
      <c r="I180" t="s">
        <v>309</v>
      </c>
      <c r="J180">
        <v>1</v>
      </c>
      <c r="K180" t="s">
        <v>39</v>
      </c>
      <c r="L180" s="734">
        <v>1597</v>
      </c>
      <c r="M180" s="734">
        <v>3999</v>
      </c>
      <c r="N180" s="734">
        <v>4242.78</v>
      </c>
      <c r="O180" s="734">
        <v>4269</v>
      </c>
    </row>
    <row r="181" spans="1:15">
      <c r="A181">
        <v>335</v>
      </c>
      <c r="B181">
        <v>8</v>
      </c>
      <c r="C181" t="s">
        <v>201</v>
      </c>
      <c r="D181" t="s">
        <v>1661</v>
      </c>
      <c r="E181" t="s">
        <v>1231</v>
      </c>
      <c r="F181" t="s">
        <v>289</v>
      </c>
      <c r="G181" t="s">
        <v>289</v>
      </c>
      <c r="H181" t="s">
        <v>17</v>
      </c>
      <c r="I181" t="s">
        <v>310</v>
      </c>
      <c r="J181">
        <v>2</v>
      </c>
      <c r="K181" t="s">
        <v>39</v>
      </c>
      <c r="L181" s="734">
        <v>0</v>
      </c>
      <c r="M181" s="734">
        <v>0</v>
      </c>
      <c r="N181" s="734">
        <v>0</v>
      </c>
      <c r="O181" s="734">
        <v>0</v>
      </c>
    </row>
    <row r="182" spans="1:15">
      <c r="A182">
        <v>339</v>
      </c>
      <c r="B182">
        <v>8</v>
      </c>
      <c r="C182" t="s">
        <v>201</v>
      </c>
      <c r="D182" t="s">
        <v>2740</v>
      </c>
      <c r="E182" t="s">
        <v>1232</v>
      </c>
      <c r="F182" t="s">
        <v>312</v>
      </c>
      <c r="G182" t="s">
        <v>313</v>
      </c>
      <c r="H182" t="s">
        <v>15</v>
      </c>
      <c r="I182" t="s">
        <v>314</v>
      </c>
      <c r="J182">
        <v>7</v>
      </c>
      <c r="K182" t="s">
        <v>39</v>
      </c>
      <c r="L182" s="734">
        <v>0</v>
      </c>
      <c r="M182" s="734">
        <v>1757.7000000000003</v>
      </c>
      <c r="N182" s="734">
        <v>1935.1499999999999</v>
      </c>
      <c r="O182" s="734">
        <v>1883</v>
      </c>
    </row>
    <row r="183" spans="1:15">
      <c r="A183">
        <v>340</v>
      </c>
      <c r="B183">
        <v>8</v>
      </c>
      <c r="C183" t="s">
        <v>201</v>
      </c>
      <c r="D183" t="s">
        <v>2740</v>
      </c>
      <c r="E183" t="s">
        <v>1232</v>
      </c>
      <c r="F183" t="s">
        <v>312</v>
      </c>
      <c r="G183" t="s">
        <v>313</v>
      </c>
      <c r="H183" t="s">
        <v>20</v>
      </c>
      <c r="I183" t="s">
        <v>315</v>
      </c>
      <c r="J183">
        <v>1</v>
      </c>
      <c r="K183" t="s">
        <v>39</v>
      </c>
      <c r="L183" s="734">
        <v>0</v>
      </c>
      <c r="M183" s="734">
        <v>0</v>
      </c>
      <c r="N183" s="734">
        <v>0</v>
      </c>
      <c r="O183" s="734">
        <v>0</v>
      </c>
    </row>
    <row r="184" spans="1:15">
      <c r="A184">
        <v>341</v>
      </c>
      <c r="B184">
        <v>8</v>
      </c>
      <c r="C184" t="s">
        <v>201</v>
      </c>
      <c r="D184" t="s">
        <v>2740</v>
      </c>
      <c r="E184" t="s">
        <v>1232</v>
      </c>
      <c r="F184" t="s">
        <v>312</v>
      </c>
      <c r="G184" t="s">
        <v>313</v>
      </c>
      <c r="H184" t="s">
        <v>21</v>
      </c>
      <c r="I184" t="s">
        <v>316</v>
      </c>
      <c r="J184">
        <v>1</v>
      </c>
      <c r="K184" t="s">
        <v>39</v>
      </c>
      <c r="L184" s="734">
        <v>0</v>
      </c>
      <c r="M184" s="734">
        <v>0</v>
      </c>
      <c r="N184" s="734">
        <v>0</v>
      </c>
      <c r="O184" s="734">
        <v>0</v>
      </c>
    </row>
    <row r="185" spans="1:15">
      <c r="A185">
        <v>342</v>
      </c>
      <c r="B185">
        <v>8</v>
      </c>
      <c r="C185" t="s">
        <v>201</v>
      </c>
      <c r="D185" t="s">
        <v>2740</v>
      </c>
      <c r="E185" t="s">
        <v>1232</v>
      </c>
      <c r="F185" t="s">
        <v>312</v>
      </c>
      <c r="G185" t="s">
        <v>313</v>
      </c>
      <c r="H185" t="s">
        <v>45</v>
      </c>
      <c r="I185" t="s">
        <v>317</v>
      </c>
      <c r="J185">
        <v>4</v>
      </c>
      <c r="K185" t="s">
        <v>39</v>
      </c>
      <c r="L185" s="734">
        <v>0</v>
      </c>
      <c r="M185" s="734">
        <v>0</v>
      </c>
      <c r="N185" s="734">
        <v>0</v>
      </c>
      <c r="O185" s="734">
        <v>0</v>
      </c>
    </row>
    <row r="186" spans="1:15">
      <c r="A186">
        <v>343</v>
      </c>
      <c r="B186">
        <v>8</v>
      </c>
      <c r="C186" t="s">
        <v>201</v>
      </c>
      <c r="D186" t="s">
        <v>2740</v>
      </c>
      <c r="E186" t="s">
        <v>1232</v>
      </c>
      <c r="F186" t="s">
        <v>312</v>
      </c>
      <c r="G186" t="s">
        <v>313</v>
      </c>
      <c r="H186" t="s">
        <v>17</v>
      </c>
      <c r="I186" t="s">
        <v>318</v>
      </c>
      <c r="J186">
        <v>3</v>
      </c>
      <c r="K186" t="s">
        <v>39</v>
      </c>
      <c r="L186" s="734">
        <v>0</v>
      </c>
      <c r="M186" s="734">
        <v>474.29999999999995</v>
      </c>
      <c r="N186" s="734">
        <v>445.23</v>
      </c>
      <c r="O186" s="734">
        <v>435</v>
      </c>
    </row>
    <row r="187" spans="1:15">
      <c r="A187">
        <v>344</v>
      </c>
      <c r="B187">
        <v>8</v>
      </c>
      <c r="C187" t="s">
        <v>201</v>
      </c>
      <c r="D187" t="s">
        <v>2740</v>
      </c>
      <c r="E187" t="s">
        <v>1232</v>
      </c>
      <c r="F187" t="s">
        <v>312</v>
      </c>
      <c r="G187" t="s">
        <v>313</v>
      </c>
      <c r="H187" t="s">
        <v>50</v>
      </c>
      <c r="I187" t="s">
        <v>319</v>
      </c>
      <c r="J187">
        <v>1</v>
      </c>
      <c r="K187" t="s">
        <v>39</v>
      </c>
      <c r="L187" s="734">
        <v>0</v>
      </c>
      <c r="M187" s="734">
        <v>0</v>
      </c>
      <c r="N187" s="734">
        <v>0</v>
      </c>
      <c r="O187" s="734">
        <v>0</v>
      </c>
    </row>
    <row r="188" spans="1:15">
      <c r="A188">
        <v>345</v>
      </c>
      <c r="B188">
        <v>8</v>
      </c>
      <c r="C188" t="s">
        <v>201</v>
      </c>
      <c r="D188" t="s">
        <v>2740</v>
      </c>
      <c r="E188" t="s">
        <v>1232</v>
      </c>
      <c r="F188" t="s">
        <v>312</v>
      </c>
      <c r="G188" t="s">
        <v>313</v>
      </c>
      <c r="H188" t="s">
        <v>76</v>
      </c>
      <c r="I188" t="s">
        <v>320</v>
      </c>
      <c r="J188">
        <v>1</v>
      </c>
      <c r="K188" t="s">
        <v>39</v>
      </c>
      <c r="L188" s="734">
        <v>0</v>
      </c>
      <c r="M188" s="734">
        <v>0</v>
      </c>
      <c r="N188" s="734">
        <v>0</v>
      </c>
      <c r="O188" s="734">
        <v>0</v>
      </c>
    </row>
    <row r="189" spans="1:15">
      <c r="A189">
        <v>346</v>
      </c>
      <c r="B189">
        <v>8</v>
      </c>
      <c r="C189" t="s">
        <v>201</v>
      </c>
      <c r="D189" t="s">
        <v>2740</v>
      </c>
      <c r="E189" t="s">
        <v>1232</v>
      </c>
      <c r="F189" t="s">
        <v>312</v>
      </c>
      <c r="G189" t="s">
        <v>313</v>
      </c>
      <c r="H189" t="s">
        <v>19</v>
      </c>
      <c r="I189" t="s">
        <v>321</v>
      </c>
      <c r="J189">
        <v>1</v>
      </c>
      <c r="K189" t="s">
        <v>39</v>
      </c>
      <c r="L189" s="734">
        <v>0</v>
      </c>
      <c r="M189" s="734">
        <v>232.5</v>
      </c>
      <c r="N189" s="734">
        <v>263.83999999999997</v>
      </c>
      <c r="O189" s="734">
        <v>257</v>
      </c>
    </row>
    <row r="190" spans="1:15">
      <c r="A190">
        <v>347</v>
      </c>
      <c r="B190">
        <v>8</v>
      </c>
      <c r="C190" t="s">
        <v>201</v>
      </c>
      <c r="D190" t="s">
        <v>2740</v>
      </c>
      <c r="E190" t="s">
        <v>1232</v>
      </c>
      <c r="F190" t="s">
        <v>312</v>
      </c>
      <c r="G190" t="s">
        <v>313</v>
      </c>
      <c r="H190" t="s">
        <v>20</v>
      </c>
      <c r="I190" t="s">
        <v>322</v>
      </c>
      <c r="J190">
        <v>2</v>
      </c>
      <c r="K190" t="s">
        <v>39</v>
      </c>
      <c r="L190" s="734">
        <v>0</v>
      </c>
      <c r="M190" s="734">
        <v>520.80000000000007</v>
      </c>
      <c r="N190" s="734">
        <v>582</v>
      </c>
      <c r="O190" s="734">
        <v>566</v>
      </c>
    </row>
    <row r="191" spans="1:15">
      <c r="A191">
        <v>348</v>
      </c>
      <c r="B191">
        <v>8</v>
      </c>
      <c r="C191" t="s">
        <v>201</v>
      </c>
      <c r="D191" t="s">
        <v>2740</v>
      </c>
      <c r="E191" t="s">
        <v>1232</v>
      </c>
      <c r="F191" t="s">
        <v>312</v>
      </c>
      <c r="G191" t="s">
        <v>313</v>
      </c>
      <c r="H191" t="s">
        <v>302</v>
      </c>
      <c r="I191" t="s">
        <v>323</v>
      </c>
      <c r="J191">
        <v>1</v>
      </c>
      <c r="K191" t="s">
        <v>39</v>
      </c>
      <c r="L191" s="734">
        <v>0</v>
      </c>
      <c r="M191" s="734">
        <v>0</v>
      </c>
      <c r="N191" s="734">
        <v>0</v>
      </c>
      <c r="O191" s="734">
        <v>0</v>
      </c>
    </row>
    <row r="192" spans="1:15">
      <c r="A192">
        <v>349</v>
      </c>
      <c r="B192">
        <v>8</v>
      </c>
      <c r="C192" t="s">
        <v>201</v>
      </c>
      <c r="D192" t="s">
        <v>2740</v>
      </c>
      <c r="E192" t="s">
        <v>1232</v>
      </c>
      <c r="F192" t="s">
        <v>312</v>
      </c>
      <c r="G192" t="s">
        <v>313</v>
      </c>
      <c r="H192" t="s">
        <v>304</v>
      </c>
      <c r="I192" t="s">
        <v>324</v>
      </c>
      <c r="J192">
        <v>1</v>
      </c>
      <c r="K192" t="s">
        <v>39</v>
      </c>
      <c r="L192" s="734">
        <v>0</v>
      </c>
      <c r="M192" s="734">
        <v>0</v>
      </c>
      <c r="N192" s="734">
        <v>0</v>
      </c>
      <c r="O192" s="734">
        <v>0</v>
      </c>
    </row>
    <row r="193" spans="1:15">
      <c r="A193">
        <v>350</v>
      </c>
      <c r="B193">
        <v>8</v>
      </c>
      <c r="C193" t="s">
        <v>201</v>
      </c>
      <c r="D193" t="s">
        <v>2740</v>
      </c>
      <c r="E193" t="s">
        <v>1232</v>
      </c>
      <c r="F193" t="s">
        <v>312</v>
      </c>
      <c r="G193" t="s">
        <v>313</v>
      </c>
      <c r="H193" t="s">
        <v>13</v>
      </c>
      <c r="I193" t="s">
        <v>325</v>
      </c>
      <c r="J193">
        <v>1</v>
      </c>
      <c r="K193" t="s">
        <v>39</v>
      </c>
      <c r="L193" s="734">
        <v>0</v>
      </c>
      <c r="M193" s="734">
        <v>0</v>
      </c>
      <c r="N193" s="734">
        <v>0</v>
      </c>
      <c r="O193" s="734">
        <v>0</v>
      </c>
    </row>
    <row r="194" spans="1:15">
      <c r="A194">
        <v>351</v>
      </c>
      <c r="B194">
        <v>8</v>
      </c>
      <c r="C194" t="s">
        <v>201</v>
      </c>
      <c r="D194" t="s">
        <v>2740</v>
      </c>
      <c r="E194" t="s">
        <v>1232</v>
      </c>
      <c r="F194" t="s">
        <v>312</v>
      </c>
      <c r="G194" t="s">
        <v>313</v>
      </c>
      <c r="H194" t="s">
        <v>13</v>
      </c>
      <c r="I194" t="s">
        <v>326</v>
      </c>
      <c r="J194">
        <v>4</v>
      </c>
      <c r="K194" t="s">
        <v>39</v>
      </c>
      <c r="L194" s="734">
        <v>0</v>
      </c>
      <c r="M194" s="734">
        <v>297.60000000000002</v>
      </c>
      <c r="N194" s="734">
        <v>318.15999999999997</v>
      </c>
      <c r="O194" s="734">
        <v>316</v>
      </c>
    </row>
    <row r="195" spans="1:15">
      <c r="A195">
        <v>352</v>
      </c>
      <c r="B195">
        <v>8</v>
      </c>
      <c r="C195" t="s">
        <v>201</v>
      </c>
      <c r="D195" t="s">
        <v>2740</v>
      </c>
      <c r="E195" t="s">
        <v>1232</v>
      </c>
      <c r="F195" t="s">
        <v>312</v>
      </c>
      <c r="G195" t="s">
        <v>313</v>
      </c>
      <c r="H195" t="s">
        <v>15</v>
      </c>
      <c r="I195" t="s">
        <v>327</v>
      </c>
      <c r="J195">
        <v>1</v>
      </c>
      <c r="K195" t="s">
        <v>39</v>
      </c>
      <c r="L195" s="734">
        <v>0</v>
      </c>
      <c r="M195" s="734">
        <v>483.6</v>
      </c>
      <c r="N195" s="734">
        <v>171.69</v>
      </c>
      <c r="O195" s="734">
        <v>522</v>
      </c>
    </row>
    <row r="196" spans="1:15">
      <c r="A196">
        <v>353</v>
      </c>
      <c r="B196">
        <v>8</v>
      </c>
      <c r="C196" t="s">
        <v>201</v>
      </c>
      <c r="D196" t="s">
        <v>2740</v>
      </c>
      <c r="E196" t="s">
        <v>1232</v>
      </c>
      <c r="F196" t="s">
        <v>312</v>
      </c>
      <c r="G196" t="s">
        <v>313</v>
      </c>
      <c r="H196" t="s">
        <v>17</v>
      </c>
      <c r="I196" t="s">
        <v>328</v>
      </c>
      <c r="J196">
        <v>1</v>
      </c>
      <c r="K196" t="s">
        <v>39</v>
      </c>
      <c r="L196" s="734">
        <v>0</v>
      </c>
      <c r="M196" s="734">
        <v>158.1</v>
      </c>
      <c r="N196" s="734">
        <v>171.69</v>
      </c>
      <c r="O196" s="734">
        <v>167</v>
      </c>
    </row>
    <row r="197" spans="1:15">
      <c r="A197">
        <v>354</v>
      </c>
      <c r="B197">
        <v>8</v>
      </c>
      <c r="C197" t="s">
        <v>201</v>
      </c>
      <c r="D197" t="s">
        <v>2740</v>
      </c>
      <c r="E197" t="s">
        <v>1232</v>
      </c>
      <c r="F197" t="s">
        <v>312</v>
      </c>
      <c r="G197" t="s">
        <v>313</v>
      </c>
      <c r="H197" t="s">
        <v>19</v>
      </c>
      <c r="I197" t="s">
        <v>329</v>
      </c>
      <c r="J197">
        <v>1</v>
      </c>
      <c r="K197" t="s">
        <v>39</v>
      </c>
      <c r="L197" s="734">
        <v>0</v>
      </c>
      <c r="M197" s="734">
        <v>353.40000000000003</v>
      </c>
      <c r="N197" s="734">
        <v>389.94</v>
      </c>
      <c r="O197" s="734">
        <v>380</v>
      </c>
    </row>
    <row r="198" spans="1:15">
      <c r="A198">
        <v>355</v>
      </c>
      <c r="B198">
        <v>8</v>
      </c>
      <c r="C198" t="s">
        <v>201</v>
      </c>
      <c r="D198" t="s">
        <v>2740</v>
      </c>
      <c r="E198" t="s">
        <v>1232</v>
      </c>
      <c r="F198" t="s">
        <v>312</v>
      </c>
      <c r="G198" t="s">
        <v>313</v>
      </c>
      <c r="H198" t="s">
        <v>21</v>
      </c>
      <c r="I198" t="s">
        <v>330</v>
      </c>
      <c r="J198">
        <v>1</v>
      </c>
      <c r="K198" t="s">
        <v>39</v>
      </c>
      <c r="L198" s="734">
        <v>0</v>
      </c>
      <c r="M198" s="734">
        <v>0</v>
      </c>
      <c r="N198" s="734">
        <v>0</v>
      </c>
      <c r="O198" s="734">
        <v>0</v>
      </c>
    </row>
    <row r="199" spans="1:15">
      <c r="A199">
        <v>356</v>
      </c>
      <c r="B199">
        <v>8</v>
      </c>
      <c r="C199" t="s">
        <v>201</v>
      </c>
      <c r="D199" t="s">
        <v>2740</v>
      </c>
      <c r="E199" t="s">
        <v>1232</v>
      </c>
      <c r="F199" t="s">
        <v>312</v>
      </c>
      <c r="G199" t="s">
        <v>313</v>
      </c>
      <c r="H199" t="s">
        <v>20</v>
      </c>
      <c r="I199" t="s">
        <v>331</v>
      </c>
      <c r="J199">
        <v>1</v>
      </c>
      <c r="K199" t="s">
        <v>39</v>
      </c>
      <c r="L199" s="734">
        <v>0</v>
      </c>
      <c r="M199" s="734">
        <v>158.1</v>
      </c>
      <c r="N199" s="734">
        <v>173.63</v>
      </c>
      <c r="O199" s="734">
        <v>169</v>
      </c>
    </row>
    <row r="200" spans="1:15">
      <c r="A200">
        <v>357</v>
      </c>
      <c r="B200">
        <v>8</v>
      </c>
      <c r="C200" t="s">
        <v>201</v>
      </c>
      <c r="D200" t="s">
        <v>2740</v>
      </c>
      <c r="E200" t="s">
        <v>1232</v>
      </c>
      <c r="F200" t="s">
        <v>312</v>
      </c>
      <c r="G200" t="s">
        <v>313</v>
      </c>
      <c r="H200" t="s">
        <v>48</v>
      </c>
      <c r="I200" t="s">
        <v>332</v>
      </c>
      <c r="J200">
        <v>1</v>
      </c>
      <c r="K200" t="s">
        <v>39</v>
      </c>
      <c r="L200" s="734">
        <v>0</v>
      </c>
      <c r="M200" s="734">
        <v>0</v>
      </c>
      <c r="N200" s="734">
        <v>0</v>
      </c>
      <c r="O200" s="734">
        <v>0</v>
      </c>
    </row>
    <row r="201" spans="1:15">
      <c r="A201">
        <v>358</v>
      </c>
      <c r="B201">
        <v>8</v>
      </c>
      <c r="C201" t="s">
        <v>201</v>
      </c>
      <c r="D201" t="s">
        <v>2740</v>
      </c>
      <c r="E201" t="s">
        <v>1232</v>
      </c>
      <c r="F201" t="s">
        <v>312</v>
      </c>
      <c r="G201" t="s">
        <v>313</v>
      </c>
      <c r="H201" t="s">
        <v>21</v>
      </c>
      <c r="I201" t="s">
        <v>333</v>
      </c>
      <c r="J201">
        <v>1</v>
      </c>
      <c r="K201" t="s">
        <v>39</v>
      </c>
      <c r="L201" s="734">
        <v>0</v>
      </c>
      <c r="M201" s="734">
        <v>134.85</v>
      </c>
      <c r="N201" s="734">
        <v>105.73</v>
      </c>
      <c r="O201" s="734">
        <v>105</v>
      </c>
    </row>
    <row r="202" spans="1:15">
      <c r="A202">
        <v>359</v>
      </c>
      <c r="B202">
        <v>8</v>
      </c>
      <c r="C202" t="s">
        <v>201</v>
      </c>
      <c r="D202" t="s">
        <v>2740</v>
      </c>
      <c r="E202" t="s">
        <v>1232</v>
      </c>
      <c r="F202" t="s">
        <v>312</v>
      </c>
      <c r="G202" t="s">
        <v>313</v>
      </c>
      <c r="H202" t="s">
        <v>45</v>
      </c>
      <c r="I202" t="s">
        <v>334</v>
      </c>
      <c r="J202">
        <v>2</v>
      </c>
      <c r="K202" t="s">
        <v>39</v>
      </c>
      <c r="L202" s="734">
        <v>0</v>
      </c>
      <c r="M202" s="734">
        <v>195.3</v>
      </c>
      <c r="N202" s="734">
        <v>159.07999999999998</v>
      </c>
      <c r="O202" s="734">
        <v>158</v>
      </c>
    </row>
    <row r="203" spans="1:15">
      <c r="A203">
        <v>360</v>
      </c>
      <c r="B203">
        <v>8</v>
      </c>
      <c r="C203" t="s">
        <v>201</v>
      </c>
      <c r="D203" t="s">
        <v>2740</v>
      </c>
      <c r="E203" t="s">
        <v>1232</v>
      </c>
      <c r="F203" t="s">
        <v>312</v>
      </c>
      <c r="G203" t="s">
        <v>313</v>
      </c>
      <c r="H203" t="s">
        <v>48</v>
      </c>
      <c r="I203" t="s">
        <v>335</v>
      </c>
      <c r="J203">
        <v>7</v>
      </c>
      <c r="K203" t="s">
        <v>39</v>
      </c>
      <c r="L203" s="734">
        <v>0</v>
      </c>
      <c r="M203" s="734">
        <v>520.80000000000007</v>
      </c>
      <c r="N203" s="734">
        <v>556.78</v>
      </c>
      <c r="O203" s="734">
        <v>553</v>
      </c>
    </row>
    <row r="204" spans="1:15">
      <c r="A204">
        <v>361</v>
      </c>
      <c r="B204">
        <v>8</v>
      </c>
      <c r="C204" t="s">
        <v>201</v>
      </c>
      <c r="D204" t="s">
        <v>2740</v>
      </c>
      <c r="E204" t="s">
        <v>1232</v>
      </c>
      <c r="F204" t="s">
        <v>312</v>
      </c>
      <c r="G204" t="s">
        <v>313</v>
      </c>
      <c r="H204" t="s">
        <v>78</v>
      </c>
      <c r="I204" t="s">
        <v>336</v>
      </c>
      <c r="J204">
        <v>3</v>
      </c>
      <c r="K204" t="s">
        <v>39</v>
      </c>
      <c r="L204" s="734">
        <v>0</v>
      </c>
      <c r="M204" s="734">
        <v>0</v>
      </c>
      <c r="N204" s="734">
        <v>0</v>
      </c>
      <c r="O204" s="734">
        <v>0</v>
      </c>
    </row>
    <row r="205" spans="1:15">
      <c r="A205">
        <v>363</v>
      </c>
      <c r="B205">
        <v>8</v>
      </c>
      <c r="C205" t="s">
        <v>201</v>
      </c>
      <c r="D205" t="s">
        <v>2740</v>
      </c>
      <c r="E205" t="s">
        <v>1232</v>
      </c>
      <c r="F205" t="s">
        <v>312</v>
      </c>
      <c r="G205" t="s">
        <v>313</v>
      </c>
      <c r="H205" t="s">
        <v>50</v>
      </c>
      <c r="I205" t="s">
        <v>338</v>
      </c>
      <c r="J205">
        <v>1</v>
      </c>
      <c r="K205" t="s">
        <v>39</v>
      </c>
      <c r="L205" s="734">
        <v>0</v>
      </c>
      <c r="M205" s="734">
        <v>251.10000000000002</v>
      </c>
      <c r="N205" s="734">
        <v>276.45</v>
      </c>
      <c r="O205" s="734">
        <v>269</v>
      </c>
    </row>
    <row r="206" spans="1:15">
      <c r="A206">
        <v>364</v>
      </c>
      <c r="B206">
        <v>8</v>
      </c>
      <c r="C206" t="s">
        <v>201</v>
      </c>
      <c r="D206" t="s">
        <v>2740</v>
      </c>
      <c r="E206" t="s">
        <v>1232</v>
      </c>
      <c r="F206" t="s">
        <v>312</v>
      </c>
      <c r="G206" t="s">
        <v>337</v>
      </c>
      <c r="H206" t="s">
        <v>76</v>
      </c>
      <c r="I206" t="s">
        <v>339</v>
      </c>
      <c r="J206">
        <v>1</v>
      </c>
      <c r="K206" t="s">
        <v>39</v>
      </c>
      <c r="L206" s="734">
        <v>0</v>
      </c>
      <c r="M206" s="734">
        <v>97.65</v>
      </c>
      <c r="N206" s="734">
        <v>106.7</v>
      </c>
      <c r="O206" s="734">
        <v>105</v>
      </c>
    </row>
    <row r="207" spans="1:15">
      <c r="A207">
        <v>365</v>
      </c>
      <c r="B207">
        <v>8</v>
      </c>
      <c r="C207" t="s">
        <v>201</v>
      </c>
      <c r="D207" t="s">
        <v>2740</v>
      </c>
      <c r="E207" t="s">
        <v>1232</v>
      </c>
      <c r="F207" t="s">
        <v>312</v>
      </c>
      <c r="G207" t="s">
        <v>313</v>
      </c>
      <c r="H207" t="s">
        <v>306</v>
      </c>
      <c r="I207" t="s">
        <v>340</v>
      </c>
      <c r="J207">
        <v>1</v>
      </c>
      <c r="K207" t="s">
        <v>39</v>
      </c>
      <c r="L207" s="734">
        <v>0</v>
      </c>
      <c r="M207" s="734">
        <v>0</v>
      </c>
      <c r="N207" s="734">
        <v>0</v>
      </c>
      <c r="O207" s="734">
        <v>0</v>
      </c>
    </row>
    <row r="208" spans="1:15">
      <c r="A208">
        <v>366</v>
      </c>
      <c r="B208">
        <v>8</v>
      </c>
      <c r="C208" t="s">
        <v>201</v>
      </c>
      <c r="D208" t="s">
        <v>2740</v>
      </c>
      <c r="E208" t="s">
        <v>1232</v>
      </c>
      <c r="F208" t="s">
        <v>312</v>
      </c>
      <c r="G208" t="s">
        <v>337</v>
      </c>
      <c r="H208" t="s">
        <v>77</v>
      </c>
      <c r="I208" t="s">
        <v>342</v>
      </c>
      <c r="J208">
        <v>1</v>
      </c>
      <c r="K208" t="s">
        <v>39</v>
      </c>
      <c r="L208" s="734">
        <v>0</v>
      </c>
      <c r="M208" s="734">
        <v>158.1</v>
      </c>
      <c r="N208" s="734">
        <v>173.63</v>
      </c>
      <c r="O208" s="734">
        <v>169</v>
      </c>
    </row>
    <row r="209" spans="1:15">
      <c r="A209">
        <v>367</v>
      </c>
      <c r="B209">
        <v>8</v>
      </c>
      <c r="C209" t="s">
        <v>201</v>
      </c>
      <c r="D209" t="s">
        <v>2740</v>
      </c>
      <c r="E209" t="s">
        <v>1232</v>
      </c>
      <c r="F209" t="s">
        <v>312</v>
      </c>
      <c r="G209" t="s">
        <v>313</v>
      </c>
      <c r="H209" t="s">
        <v>78</v>
      </c>
      <c r="I209" t="s">
        <v>344</v>
      </c>
      <c r="J209">
        <v>6</v>
      </c>
      <c r="K209" t="s">
        <v>39</v>
      </c>
      <c r="L209" s="734">
        <v>0</v>
      </c>
      <c r="M209" s="734">
        <v>585.90000000000009</v>
      </c>
      <c r="N209" s="734">
        <v>686.76</v>
      </c>
      <c r="O209" s="734">
        <v>642</v>
      </c>
    </row>
    <row r="210" spans="1:15">
      <c r="A210">
        <v>368</v>
      </c>
      <c r="B210">
        <v>8</v>
      </c>
      <c r="C210" t="s">
        <v>201</v>
      </c>
      <c r="D210" t="s">
        <v>2740</v>
      </c>
      <c r="E210" t="s">
        <v>1232</v>
      </c>
      <c r="F210" t="s">
        <v>312</v>
      </c>
      <c r="G210" t="s">
        <v>337</v>
      </c>
      <c r="H210" t="s">
        <v>83</v>
      </c>
      <c r="I210" t="s">
        <v>345</v>
      </c>
      <c r="J210">
        <v>2</v>
      </c>
      <c r="K210" t="s">
        <v>39</v>
      </c>
      <c r="L210" s="734">
        <v>0</v>
      </c>
      <c r="M210" s="734">
        <v>0</v>
      </c>
      <c r="N210" s="734">
        <v>0</v>
      </c>
      <c r="O210" s="734">
        <v>0</v>
      </c>
    </row>
    <row r="211" spans="1:15">
      <c r="A211">
        <v>369</v>
      </c>
      <c r="B211">
        <v>8</v>
      </c>
      <c r="C211" t="s">
        <v>201</v>
      </c>
      <c r="D211" t="s">
        <v>2740</v>
      </c>
      <c r="E211" t="s">
        <v>1232</v>
      </c>
      <c r="F211" t="s">
        <v>312</v>
      </c>
      <c r="G211" t="s">
        <v>313</v>
      </c>
      <c r="H211" t="s">
        <v>346</v>
      </c>
      <c r="I211" t="s">
        <v>347</v>
      </c>
      <c r="J211">
        <v>1</v>
      </c>
      <c r="K211" t="s">
        <v>39</v>
      </c>
      <c r="L211" s="734">
        <v>0</v>
      </c>
      <c r="M211" s="734">
        <v>0</v>
      </c>
      <c r="N211" s="734">
        <v>0</v>
      </c>
      <c r="O211" s="734">
        <v>0</v>
      </c>
    </row>
    <row r="212" spans="1:15">
      <c r="A212">
        <v>370</v>
      </c>
      <c r="B212">
        <v>8</v>
      </c>
      <c r="C212" t="s">
        <v>201</v>
      </c>
      <c r="D212" t="s">
        <v>2740</v>
      </c>
      <c r="E212" t="s">
        <v>1232</v>
      </c>
      <c r="F212" t="s">
        <v>312</v>
      </c>
      <c r="G212" t="s">
        <v>337</v>
      </c>
      <c r="H212" t="s">
        <v>13</v>
      </c>
      <c r="I212" t="s">
        <v>348</v>
      </c>
      <c r="J212">
        <v>1</v>
      </c>
      <c r="K212" t="s">
        <v>39</v>
      </c>
      <c r="L212" s="734">
        <v>0</v>
      </c>
      <c r="M212" s="734">
        <v>0</v>
      </c>
      <c r="N212" s="734">
        <v>0</v>
      </c>
      <c r="O212" s="734">
        <v>0</v>
      </c>
    </row>
    <row r="213" spans="1:15">
      <c r="A213">
        <v>371</v>
      </c>
      <c r="B213">
        <v>8</v>
      </c>
      <c r="C213" t="s">
        <v>201</v>
      </c>
      <c r="D213" t="s">
        <v>2740</v>
      </c>
      <c r="E213" t="s">
        <v>1232</v>
      </c>
      <c r="F213" t="s">
        <v>312</v>
      </c>
      <c r="G213" t="s">
        <v>313</v>
      </c>
      <c r="H213" t="s">
        <v>15</v>
      </c>
      <c r="I213" t="s">
        <v>349</v>
      </c>
      <c r="J213">
        <v>1</v>
      </c>
      <c r="K213" t="s">
        <v>39</v>
      </c>
      <c r="L213" s="734">
        <v>0</v>
      </c>
      <c r="M213" s="734">
        <v>0</v>
      </c>
      <c r="N213" s="734">
        <v>0</v>
      </c>
      <c r="O213" s="734">
        <v>0</v>
      </c>
    </row>
    <row r="214" spans="1:15">
      <c r="A214">
        <v>372</v>
      </c>
      <c r="B214">
        <v>8</v>
      </c>
      <c r="C214" t="s">
        <v>201</v>
      </c>
      <c r="D214" t="s">
        <v>2740</v>
      </c>
      <c r="E214" t="s">
        <v>1232</v>
      </c>
      <c r="F214" t="s">
        <v>312</v>
      </c>
      <c r="G214" t="s">
        <v>337</v>
      </c>
      <c r="H214" t="s">
        <v>17</v>
      </c>
      <c r="I214" t="s">
        <v>350</v>
      </c>
      <c r="J214">
        <v>1</v>
      </c>
      <c r="K214" t="s">
        <v>39</v>
      </c>
      <c r="L214" s="734">
        <v>0</v>
      </c>
      <c r="M214" s="734">
        <v>0</v>
      </c>
      <c r="N214" s="734">
        <v>0</v>
      </c>
      <c r="O214" s="734">
        <v>0</v>
      </c>
    </row>
    <row r="215" spans="1:15">
      <c r="A215">
        <v>373</v>
      </c>
      <c r="B215">
        <v>8</v>
      </c>
      <c r="C215" t="s">
        <v>201</v>
      </c>
      <c r="D215" t="s">
        <v>2740</v>
      </c>
      <c r="E215" t="s">
        <v>1232</v>
      </c>
      <c r="F215" t="s">
        <v>312</v>
      </c>
      <c r="G215" t="s">
        <v>313</v>
      </c>
      <c r="H215" t="s">
        <v>13</v>
      </c>
      <c r="I215" t="s">
        <v>351</v>
      </c>
      <c r="J215">
        <v>1</v>
      </c>
      <c r="K215" t="s">
        <v>39</v>
      </c>
      <c r="L215" s="734">
        <v>0</v>
      </c>
      <c r="M215" s="734">
        <v>558</v>
      </c>
      <c r="N215" s="734">
        <v>560.66</v>
      </c>
      <c r="O215" s="734">
        <v>597</v>
      </c>
    </row>
    <row r="216" spans="1:15">
      <c r="A216">
        <v>374</v>
      </c>
      <c r="B216">
        <v>8</v>
      </c>
      <c r="C216" t="s">
        <v>201</v>
      </c>
      <c r="D216" t="s">
        <v>2740</v>
      </c>
      <c r="E216" t="s">
        <v>1232</v>
      </c>
      <c r="F216" t="s">
        <v>312</v>
      </c>
      <c r="G216" t="s">
        <v>337</v>
      </c>
      <c r="H216" t="s">
        <v>20</v>
      </c>
      <c r="I216" t="s">
        <v>352</v>
      </c>
      <c r="J216">
        <v>1</v>
      </c>
      <c r="K216" t="s">
        <v>39</v>
      </c>
      <c r="L216" s="734">
        <v>0</v>
      </c>
      <c r="M216" s="734">
        <v>0</v>
      </c>
      <c r="N216" s="734">
        <v>0</v>
      </c>
      <c r="O216" s="734">
        <v>0</v>
      </c>
    </row>
    <row r="217" spans="1:15">
      <c r="A217">
        <v>375</v>
      </c>
      <c r="B217">
        <v>8</v>
      </c>
      <c r="C217" t="s">
        <v>201</v>
      </c>
      <c r="D217" t="s">
        <v>2740</v>
      </c>
      <c r="E217" t="s">
        <v>1232</v>
      </c>
      <c r="F217" t="s">
        <v>312</v>
      </c>
      <c r="G217" t="s">
        <v>313</v>
      </c>
      <c r="H217" t="s">
        <v>15</v>
      </c>
      <c r="I217" t="s">
        <v>353</v>
      </c>
      <c r="J217">
        <v>1</v>
      </c>
      <c r="K217" t="s">
        <v>39</v>
      </c>
      <c r="L217" s="734">
        <v>0</v>
      </c>
      <c r="M217" s="734">
        <v>353.40000000000003</v>
      </c>
      <c r="N217" s="734">
        <v>389.94</v>
      </c>
      <c r="O217" s="734">
        <v>380</v>
      </c>
    </row>
    <row r="218" spans="1:15">
      <c r="A218">
        <v>376</v>
      </c>
      <c r="B218">
        <v>8</v>
      </c>
      <c r="C218" t="s">
        <v>201</v>
      </c>
      <c r="D218" t="s">
        <v>2740</v>
      </c>
      <c r="E218" t="s">
        <v>1232</v>
      </c>
      <c r="F218" t="s">
        <v>312</v>
      </c>
      <c r="G218" t="s">
        <v>337</v>
      </c>
      <c r="H218" t="s">
        <v>45</v>
      </c>
      <c r="I218" t="s">
        <v>354</v>
      </c>
      <c r="J218">
        <v>1</v>
      </c>
      <c r="K218" t="s">
        <v>39</v>
      </c>
      <c r="L218" s="734">
        <v>0</v>
      </c>
      <c r="M218" s="734">
        <v>0</v>
      </c>
      <c r="N218" s="734">
        <v>0</v>
      </c>
      <c r="O218" s="734">
        <v>0</v>
      </c>
    </row>
    <row r="219" spans="1:15">
      <c r="A219">
        <v>377</v>
      </c>
      <c r="B219">
        <v>8</v>
      </c>
      <c r="C219" t="s">
        <v>201</v>
      </c>
      <c r="D219" t="s">
        <v>2740</v>
      </c>
      <c r="E219" t="s">
        <v>1232</v>
      </c>
      <c r="F219" t="s">
        <v>312</v>
      </c>
      <c r="G219" t="s">
        <v>313</v>
      </c>
      <c r="H219" t="s">
        <v>17</v>
      </c>
      <c r="I219" t="s">
        <v>355</v>
      </c>
      <c r="J219">
        <v>2</v>
      </c>
      <c r="K219" t="s">
        <v>39</v>
      </c>
      <c r="L219" s="734">
        <v>0</v>
      </c>
      <c r="M219" s="734">
        <v>316.2</v>
      </c>
      <c r="N219" s="734">
        <v>347.26</v>
      </c>
      <c r="O219" s="734">
        <v>338</v>
      </c>
    </row>
    <row r="220" spans="1:15">
      <c r="A220">
        <v>378</v>
      </c>
      <c r="B220">
        <v>8</v>
      </c>
      <c r="C220" t="s">
        <v>201</v>
      </c>
      <c r="D220" t="s">
        <v>2740</v>
      </c>
      <c r="E220" t="s">
        <v>1232</v>
      </c>
      <c r="F220" t="s">
        <v>312</v>
      </c>
      <c r="G220" t="s">
        <v>337</v>
      </c>
      <c r="H220" t="s">
        <v>19</v>
      </c>
      <c r="I220" t="s">
        <v>356</v>
      </c>
      <c r="J220">
        <v>2</v>
      </c>
      <c r="K220" t="s">
        <v>39</v>
      </c>
      <c r="L220" s="734">
        <v>0</v>
      </c>
      <c r="M220" s="734">
        <v>195.3</v>
      </c>
      <c r="N220" s="734">
        <v>219.22</v>
      </c>
      <c r="O220" s="734">
        <v>210</v>
      </c>
    </row>
    <row r="221" spans="1:15">
      <c r="A221">
        <v>387</v>
      </c>
      <c r="B221">
        <v>9</v>
      </c>
      <c r="C221" t="s">
        <v>359</v>
      </c>
      <c r="D221" t="s">
        <v>1698</v>
      </c>
      <c r="E221" t="s">
        <v>1233</v>
      </c>
      <c r="F221" t="s">
        <v>361</v>
      </c>
      <c r="G221" t="s">
        <v>361</v>
      </c>
      <c r="H221" t="s">
        <v>13</v>
      </c>
      <c r="I221" t="s">
        <v>363</v>
      </c>
      <c r="J221">
        <v>1658</v>
      </c>
      <c r="K221" t="s">
        <v>33</v>
      </c>
      <c r="L221" s="734">
        <v>18238</v>
      </c>
      <c r="M221" s="734">
        <v>10793.580000000002</v>
      </c>
      <c r="N221" s="734">
        <v>17690.86</v>
      </c>
      <c r="O221" s="734">
        <v>11606</v>
      </c>
    </row>
    <row r="222" spans="1:15">
      <c r="A222">
        <v>388</v>
      </c>
      <c r="B222">
        <v>9</v>
      </c>
      <c r="C222" t="s">
        <v>359</v>
      </c>
      <c r="D222" t="s">
        <v>1698</v>
      </c>
      <c r="E222" t="s">
        <v>1233</v>
      </c>
      <c r="F222" t="s">
        <v>362</v>
      </c>
      <c r="G222" t="s">
        <v>362</v>
      </c>
      <c r="H222" t="s">
        <v>15</v>
      </c>
      <c r="I222" t="s">
        <v>364</v>
      </c>
      <c r="J222">
        <v>47</v>
      </c>
      <c r="K222" t="s">
        <v>33</v>
      </c>
      <c r="L222" s="734">
        <v>0</v>
      </c>
      <c r="M222" s="734">
        <v>0</v>
      </c>
      <c r="N222" s="734">
        <v>0</v>
      </c>
      <c r="O222" s="734">
        <v>0</v>
      </c>
    </row>
    <row r="223" spans="1:15">
      <c r="A223">
        <v>389</v>
      </c>
      <c r="B223">
        <v>9</v>
      </c>
      <c r="C223" t="s">
        <v>359</v>
      </c>
      <c r="D223" t="s">
        <v>1698</v>
      </c>
      <c r="E223" t="s">
        <v>1233</v>
      </c>
      <c r="F223" t="s">
        <v>361</v>
      </c>
      <c r="G223" t="s">
        <v>361</v>
      </c>
      <c r="H223" t="s">
        <v>15</v>
      </c>
      <c r="I223" t="s">
        <v>365</v>
      </c>
      <c r="J223">
        <v>1100</v>
      </c>
      <c r="K223" t="s">
        <v>33</v>
      </c>
      <c r="L223" s="734">
        <v>13200</v>
      </c>
      <c r="M223" s="734">
        <v>9207.0000000000018</v>
      </c>
      <c r="N223" s="734">
        <v>11737</v>
      </c>
      <c r="O223" s="734">
        <v>9900</v>
      </c>
    </row>
    <row r="224" spans="1:15">
      <c r="A224">
        <v>390</v>
      </c>
      <c r="B224">
        <v>9</v>
      </c>
      <c r="C224" t="s">
        <v>359</v>
      </c>
      <c r="D224" t="s">
        <v>1698</v>
      </c>
      <c r="E224" t="s">
        <v>1233</v>
      </c>
      <c r="F224" t="s">
        <v>362</v>
      </c>
      <c r="G224" t="s">
        <v>362</v>
      </c>
      <c r="H224" t="s">
        <v>17</v>
      </c>
      <c r="I224" t="s">
        <v>366</v>
      </c>
      <c r="J224">
        <v>399</v>
      </c>
      <c r="K224" t="s">
        <v>33</v>
      </c>
      <c r="L224" s="734">
        <v>4788</v>
      </c>
      <c r="M224" s="734">
        <v>2968.56</v>
      </c>
      <c r="N224" s="734">
        <v>4644.3600000000006</v>
      </c>
      <c r="O224" s="734">
        <v>3192</v>
      </c>
    </row>
    <row r="225" spans="1:15">
      <c r="A225">
        <v>391</v>
      </c>
      <c r="B225">
        <v>9</v>
      </c>
      <c r="C225" t="s">
        <v>359</v>
      </c>
      <c r="D225" t="s">
        <v>1698</v>
      </c>
      <c r="E225" t="s">
        <v>1233</v>
      </c>
      <c r="F225" t="s">
        <v>361</v>
      </c>
      <c r="G225" t="s">
        <v>361</v>
      </c>
      <c r="H225" t="s">
        <v>19</v>
      </c>
      <c r="I225" t="s">
        <v>367</v>
      </c>
      <c r="J225">
        <v>137</v>
      </c>
      <c r="K225" t="s">
        <v>33</v>
      </c>
      <c r="L225" s="734">
        <v>1781</v>
      </c>
      <c r="M225" s="734">
        <v>1146.69</v>
      </c>
      <c r="N225" s="734">
        <v>1594.68</v>
      </c>
      <c r="O225" s="734">
        <v>1233</v>
      </c>
    </row>
    <row r="226" spans="1:15">
      <c r="A226">
        <v>392</v>
      </c>
      <c r="B226">
        <v>9</v>
      </c>
      <c r="C226" t="s">
        <v>359</v>
      </c>
      <c r="D226" t="s">
        <v>1698</v>
      </c>
      <c r="E226" t="s">
        <v>1233</v>
      </c>
      <c r="F226" t="s">
        <v>362</v>
      </c>
      <c r="G226" t="s">
        <v>362</v>
      </c>
      <c r="H226" t="s">
        <v>21</v>
      </c>
      <c r="I226" t="s">
        <v>368</v>
      </c>
      <c r="J226">
        <v>31</v>
      </c>
      <c r="K226" t="s">
        <v>33</v>
      </c>
      <c r="L226" s="734">
        <v>0</v>
      </c>
      <c r="M226" s="734">
        <v>0</v>
      </c>
      <c r="N226" s="734">
        <v>0</v>
      </c>
      <c r="O226" s="734">
        <v>0</v>
      </c>
    </row>
    <row r="227" spans="1:15">
      <c r="A227">
        <v>394</v>
      </c>
      <c r="B227">
        <v>9</v>
      </c>
      <c r="C227" t="s">
        <v>359</v>
      </c>
      <c r="D227" t="s">
        <v>1698</v>
      </c>
      <c r="E227" t="s">
        <v>1233</v>
      </c>
      <c r="F227" t="s">
        <v>362</v>
      </c>
      <c r="G227" t="s">
        <v>362</v>
      </c>
      <c r="H227" t="s">
        <v>20</v>
      </c>
      <c r="I227" t="s">
        <v>363</v>
      </c>
      <c r="J227">
        <v>116</v>
      </c>
      <c r="K227" t="s">
        <v>33</v>
      </c>
      <c r="L227" s="734">
        <v>812</v>
      </c>
      <c r="M227" s="734">
        <v>1078.8000000000002</v>
      </c>
      <c r="N227" s="734">
        <v>900.16</v>
      </c>
      <c r="O227" s="734">
        <v>1160</v>
      </c>
    </row>
    <row r="228" spans="1:15">
      <c r="A228">
        <v>397</v>
      </c>
      <c r="B228">
        <v>9</v>
      </c>
      <c r="C228" t="s">
        <v>359</v>
      </c>
      <c r="D228" t="s">
        <v>1702</v>
      </c>
      <c r="E228" t="s">
        <v>1234</v>
      </c>
      <c r="F228" t="s">
        <v>370</v>
      </c>
      <c r="G228" t="s">
        <v>370</v>
      </c>
      <c r="H228" t="s">
        <v>21</v>
      </c>
      <c r="I228" t="s">
        <v>372</v>
      </c>
      <c r="J228">
        <v>66</v>
      </c>
      <c r="K228" t="s">
        <v>33</v>
      </c>
      <c r="L228" s="734">
        <v>2310</v>
      </c>
      <c r="M228" s="734">
        <v>1227.6000000000001</v>
      </c>
      <c r="N228" s="734">
        <v>2688.84</v>
      </c>
      <c r="O228" s="734">
        <v>1254</v>
      </c>
    </row>
    <row r="229" spans="1:15">
      <c r="A229">
        <v>400</v>
      </c>
      <c r="B229">
        <v>9</v>
      </c>
      <c r="C229" t="s">
        <v>359</v>
      </c>
      <c r="D229" t="s">
        <v>2741</v>
      </c>
      <c r="E229" t="s">
        <v>1235</v>
      </c>
      <c r="F229" t="s">
        <v>373</v>
      </c>
      <c r="G229" t="s">
        <v>373</v>
      </c>
      <c r="H229" t="s">
        <v>13</v>
      </c>
      <c r="I229" t="s">
        <v>375</v>
      </c>
      <c r="J229">
        <v>42</v>
      </c>
      <c r="K229" t="s">
        <v>33</v>
      </c>
      <c r="L229" s="734">
        <v>0</v>
      </c>
      <c r="M229" s="734">
        <v>0</v>
      </c>
      <c r="N229" s="734">
        <v>0</v>
      </c>
      <c r="O229" s="734">
        <v>0</v>
      </c>
    </row>
    <row r="230" spans="1:15">
      <c r="A230">
        <v>401</v>
      </c>
      <c r="B230">
        <v>9</v>
      </c>
      <c r="C230" t="s">
        <v>359</v>
      </c>
      <c r="D230" t="s">
        <v>2741</v>
      </c>
      <c r="E230" t="s">
        <v>1235</v>
      </c>
      <c r="F230" t="s">
        <v>374</v>
      </c>
      <c r="G230" t="s">
        <v>374</v>
      </c>
      <c r="H230" t="s">
        <v>13</v>
      </c>
      <c r="I230" t="s">
        <v>376</v>
      </c>
      <c r="J230">
        <v>15</v>
      </c>
      <c r="K230" t="s">
        <v>33</v>
      </c>
      <c r="L230" s="734">
        <v>750</v>
      </c>
      <c r="M230" s="734">
        <v>488.25000000000006</v>
      </c>
      <c r="N230" s="734">
        <v>392.84999999999997</v>
      </c>
      <c r="O230" s="734">
        <v>495</v>
      </c>
    </row>
    <row r="231" spans="1:15">
      <c r="A231">
        <v>402</v>
      </c>
      <c r="B231">
        <v>9</v>
      </c>
      <c r="C231" t="s">
        <v>359</v>
      </c>
      <c r="D231" t="s">
        <v>2741</v>
      </c>
      <c r="E231" t="s">
        <v>1235</v>
      </c>
      <c r="F231" t="s">
        <v>373</v>
      </c>
      <c r="G231" t="s">
        <v>373</v>
      </c>
      <c r="H231" t="s">
        <v>15</v>
      </c>
      <c r="I231" t="s">
        <v>377</v>
      </c>
      <c r="J231">
        <v>25</v>
      </c>
      <c r="K231" t="s">
        <v>33</v>
      </c>
      <c r="L231" s="734">
        <v>1250</v>
      </c>
      <c r="M231" s="734">
        <v>813.75000000000011</v>
      </c>
      <c r="N231" s="734">
        <v>703.25</v>
      </c>
      <c r="O231" s="734">
        <v>825</v>
      </c>
    </row>
    <row r="232" spans="1:15">
      <c r="A232">
        <v>403</v>
      </c>
      <c r="B232">
        <v>9</v>
      </c>
      <c r="C232" t="s">
        <v>359</v>
      </c>
      <c r="D232" t="s">
        <v>2741</v>
      </c>
      <c r="E232" t="s">
        <v>1235</v>
      </c>
      <c r="F232" t="s">
        <v>374</v>
      </c>
      <c r="G232" t="s">
        <v>374</v>
      </c>
      <c r="H232" t="s">
        <v>17</v>
      </c>
      <c r="I232" t="s">
        <v>378</v>
      </c>
      <c r="J232">
        <v>31</v>
      </c>
      <c r="K232" t="s">
        <v>33</v>
      </c>
      <c r="L232" s="734">
        <v>1705</v>
      </c>
      <c r="M232" s="734">
        <v>1153.2</v>
      </c>
      <c r="N232" s="734">
        <v>872.03</v>
      </c>
      <c r="O232" s="734">
        <v>1178</v>
      </c>
    </row>
    <row r="233" spans="1:15">
      <c r="A233">
        <v>404</v>
      </c>
      <c r="B233">
        <v>9</v>
      </c>
      <c r="C233" t="s">
        <v>359</v>
      </c>
      <c r="D233" t="s">
        <v>2741</v>
      </c>
      <c r="E233" t="s">
        <v>1235</v>
      </c>
      <c r="F233" t="s">
        <v>373</v>
      </c>
      <c r="G233" t="s">
        <v>373</v>
      </c>
      <c r="H233" t="s">
        <v>19</v>
      </c>
      <c r="I233" t="s">
        <v>379</v>
      </c>
      <c r="J233">
        <v>641</v>
      </c>
      <c r="K233" t="s">
        <v>33</v>
      </c>
      <c r="L233" s="734">
        <v>32050</v>
      </c>
      <c r="M233" s="734">
        <v>17883.900000000001</v>
      </c>
      <c r="N233" s="734">
        <v>19896.64</v>
      </c>
      <c r="O233" s="734">
        <v>20512</v>
      </c>
    </row>
    <row r="234" spans="1:15">
      <c r="A234">
        <v>405</v>
      </c>
      <c r="B234">
        <v>9</v>
      </c>
      <c r="C234" t="s">
        <v>359</v>
      </c>
      <c r="D234" t="s">
        <v>2741</v>
      </c>
      <c r="E234" t="s">
        <v>1235</v>
      </c>
      <c r="F234" t="s">
        <v>374</v>
      </c>
      <c r="G234" t="s">
        <v>374</v>
      </c>
      <c r="H234" t="s">
        <v>20</v>
      </c>
      <c r="I234" t="s">
        <v>380</v>
      </c>
      <c r="J234">
        <v>533</v>
      </c>
      <c r="K234" t="s">
        <v>95</v>
      </c>
      <c r="L234" s="734">
        <v>4797</v>
      </c>
      <c r="M234" s="734">
        <v>7435.35</v>
      </c>
      <c r="N234" s="734">
        <v>4136.08</v>
      </c>
      <c r="O234" s="734">
        <v>6929</v>
      </c>
    </row>
    <row r="235" spans="1:15">
      <c r="A235">
        <v>406</v>
      </c>
      <c r="B235">
        <v>9</v>
      </c>
      <c r="C235" t="s">
        <v>359</v>
      </c>
      <c r="D235" t="s">
        <v>2741</v>
      </c>
      <c r="E235" t="s">
        <v>1235</v>
      </c>
      <c r="F235" t="s">
        <v>373</v>
      </c>
      <c r="G235" t="s">
        <v>373</v>
      </c>
      <c r="H235" t="s">
        <v>45</v>
      </c>
      <c r="I235" t="s">
        <v>381</v>
      </c>
      <c r="J235">
        <v>11</v>
      </c>
      <c r="K235" t="s">
        <v>95</v>
      </c>
      <c r="L235" s="734">
        <v>0</v>
      </c>
      <c r="M235" s="734">
        <v>0</v>
      </c>
      <c r="N235" s="734">
        <v>0</v>
      </c>
      <c r="O235" s="734">
        <v>0</v>
      </c>
    </row>
    <row r="236" spans="1:15">
      <c r="A236">
        <v>408</v>
      </c>
      <c r="B236">
        <v>9</v>
      </c>
      <c r="C236" t="s">
        <v>359</v>
      </c>
      <c r="D236" t="s">
        <v>2741</v>
      </c>
      <c r="E236" t="s">
        <v>1235</v>
      </c>
      <c r="F236" t="s">
        <v>373</v>
      </c>
      <c r="G236" t="s">
        <v>373</v>
      </c>
      <c r="H236" t="s">
        <v>48</v>
      </c>
      <c r="I236" t="s">
        <v>383</v>
      </c>
      <c r="J236">
        <v>231</v>
      </c>
      <c r="K236" t="s">
        <v>33</v>
      </c>
      <c r="L236" s="734">
        <v>0</v>
      </c>
      <c r="M236" s="734">
        <v>0</v>
      </c>
      <c r="N236" s="734">
        <v>0</v>
      </c>
      <c r="O236" s="734">
        <v>0</v>
      </c>
    </row>
    <row r="237" spans="1:15">
      <c r="A237">
        <v>409</v>
      </c>
      <c r="B237">
        <v>9</v>
      </c>
      <c r="C237" t="s">
        <v>359</v>
      </c>
      <c r="D237" t="s">
        <v>2741</v>
      </c>
      <c r="E237" t="s">
        <v>1235</v>
      </c>
      <c r="F237" t="s">
        <v>382</v>
      </c>
      <c r="G237" t="s">
        <v>382</v>
      </c>
      <c r="H237" t="s">
        <v>21</v>
      </c>
      <c r="I237" t="s">
        <v>384</v>
      </c>
      <c r="J237">
        <v>116</v>
      </c>
      <c r="K237" t="s">
        <v>33</v>
      </c>
      <c r="L237" s="734">
        <v>4060</v>
      </c>
      <c r="M237" s="734">
        <v>2697</v>
      </c>
      <c r="N237" s="734">
        <v>3713.16</v>
      </c>
      <c r="O237" s="734">
        <v>2552</v>
      </c>
    </row>
    <row r="238" spans="1:15">
      <c r="A238">
        <v>412</v>
      </c>
      <c r="B238">
        <v>9</v>
      </c>
      <c r="C238" t="s">
        <v>359</v>
      </c>
      <c r="D238" t="s">
        <v>1716</v>
      </c>
      <c r="E238" t="s">
        <v>1236</v>
      </c>
      <c r="F238" t="s">
        <v>385</v>
      </c>
      <c r="G238" t="s">
        <v>385</v>
      </c>
      <c r="H238" t="s">
        <v>45</v>
      </c>
      <c r="I238" t="s">
        <v>387</v>
      </c>
      <c r="J238">
        <v>200</v>
      </c>
      <c r="K238" t="s">
        <v>33</v>
      </c>
      <c r="L238" s="734">
        <v>9000</v>
      </c>
      <c r="M238" s="734">
        <v>5580</v>
      </c>
      <c r="N238" s="734">
        <v>7759.9999999999991</v>
      </c>
      <c r="O238" s="734">
        <v>6000</v>
      </c>
    </row>
    <row r="239" spans="1:15">
      <c r="A239">
        <v>414</v>
      </c>
      <c r="B239">
        <v>9</v>
      </c>
      <c r="C239" t="s">
        <v>359</v>
      </c>
      <c r="D239" t="s">
        <v>1716</v>
      </c>
      <c r="E239" t="s">
        <v>1236</v>
      </c>
      <c r="F239" t="s">
        <v>385</v>
      </c>
      <c r="G239" t="s">
        <v>385</v>
      </c>
      <c r="H239" t="s">
        <v>13</v>
      </c>
      <c r="I239" t="s">
        <v>387</v>
      </c>
      <c r="J239">
        <v>77</v>
      </c>
      <c r="K239" t="s">
        <v>33</v>
      </c>
      <c r="L239" s="734">
        <v>3465</v>
      </c>
      <c r="M239" s="734">
        <v>3222.4500000000003</v>
      </c>
      <c r="N239" s="734">
        <v>3136.98</v>
      </c>
      <c r="O239" s="734">
        <v>3465</v>
      </c>
    </row>
    <row r="240" spans="1:15">
      <c r="A240">
        <v>417</v>
      </c>
      <c r="B240">
        <v>9</v>
      </c>
      <c r="C240" t="s">
        <v>359</v>
      </c>
      <c r="D240" t="s">
        <v>1718</v>
      </c>
      <c r="E240" t="s">
        <v>1237</v>
      </c>
      <c r="F240" t="s">
        <v>389</v>
      </c>
      <c r="G240" t="s">
        <v>389</v>
      </c>
      <c r="H240" t="s">
        <v>15</v>
      </c>
      <c r="I240" t="s">
        <v>387</v>
      </c>
      <c r="J240">
        <v>45</v>
      </c>
      <c r="K240" t="s">
        <v>33</v>
      </c>
      <c r="L240" s="734">
        <v>3375</v>
      </c>
      <c r="M240" s="734">
        <v>2092.5</v>
      </c>
      <c r="N240" s="734">
        <v>4059.45</v>
      </c>
      <c r="O240" s="734">
        <v>2250</v>
      </c>
    </row>
    <row r="241" spans="1:15">
      <c r="A241">
        <v>420</v>
      </c>
      <c r="B241">
        <v>9</v>
      </c>
      <c r="C241" t="s">
        <v>359</v>
      </c>
      <c r="D241" t="s">
        <v>1730</v>
      </c>
      <c r="E241" t="s">
        <v>1238</v>
      </c>
      <c r="F241" t="s">
        <v>391</v>
      </c>
      <c r="G241" t="s">
        <v>391</v>
      </c>
      <c r="H241" t="s">
        <v>17</v>
      </c>
      <c r="I241" t="s">
        <v>393</v>
      </c>
      <c r="J241">
        <v>30</v>
      </c>
      <c r="K241" t="s">
        <v>95</v>
      </c>
      <c r="L241" s="734">
        <v>810</v>
      </c>
      <c r="M241" s="734">
        <v>1395</v>
      </c>
      <c r="N241" s="734">
        <v>1309.5</v>
      </c>
      <c r="O241" s="734">
        <v>1500</v>
      </c>
    </row>
    <row r="242" spans="1:15">
      <c r="A242">
        <v>421</v>
      </c>
      <c r="B242">
        <v>9</v>
      </c>
      <c r="C242" t="s">
        <v>359</v>
      </c>
      <c r="D242" t="s">
        <v>1730</v>
      </c>
      <c r="E242" t="s">
        <v>1238</v>
      </c>
      <c r="F242" t="s">
        <v>392</v>
      </c>
      <c r="G242" t="s">
        <v>392</v>
      </c>
      <c r="H242" t="s">
        <v>19</v>
      </c>
      <c r="I242" t="s">
        <v>394</v>
      </c>
      <c r="J242">
        <v>16</v>
      </c>
      <c r="K242" t="s">
        <v>95</v>
      </c>
      <c r="L242" s="734">
        <v>480</v>
      </c>
      <c r="M242" s="734">
        <v>967.2</v>
      </c>
      <c r="N242" s="734">
        <v>713.92</v>
      </c>
      <c r="O242" s="734">
        <v>1008</v>
      </c>
    </row>
    <row r="243" spans="1:15">
      <c r="A243">
        <v>422</v>
      </c>
      <c r="B243">
        <v>9</v>
      </c>
      <c r="C243" t="s">
        <v>359</v>
      </c>
      <c r="D243" t="s">
        <v>1730</v>
      </c>
      <c r="E243" t="s">
        <v>1238</v>
      </c>
      <c r="F243" t="s">
        <v>391</v>
      </c>
      <c r="G243" t="s">
        <v>391</v>
      </c>
      <c r="H243" t="s">
        <v>20</v>
      </c>
      <c r="I243" t="s">
        <v>395</v>
      </c>
      <c r="J243">
        <v>2</v>
      </c>
      <c r="K243" t="s">
        <v>95</v>
      </c>
      <c r="L243" s="734">
        <v>60</v>
      </c>
      <c r="M243" s="734">
        <v>139.5</v>
      </c>
      <c r="N243" s="734">
        <v>102.82</v>
      </c>
      <c r="O243" s="734">
        <v>150</v>
      </c>
    </row>
    <row r="244" spans="1:15">
      <c r="A244">
        <v>423</v>
      </c>
      <c r="B244">
        <v>9</v>
      </c>
      <c r="C244" t="s">
        <v>359</v>
      </c>
      <c r="D244" t="s">
        <v>1730</v>
      </c>
      <c r="E244" t="s">
        <v>1238</v>
      </c>
      <c r="F244" t="s">
        <v>392</v>
      </c>
      <c r="G244" t="s">
        <v>392</v>
      </c>
      <c r="H244" t="s">
        <v>21</v>
      </c>
      <c r="I244" t="s">
        <v>396</v>
      </c>
      <c r="J244">
        <v>58</v>
      </c>
      <c r="K244" t="s">
        <v>95</v>
      </c>
      <c r="L244" s="734">
        <v>0</v>
      </c>
      <c r="M244" s="734">
        <v>0</v>
      </c>
      <c r="N244" s="734">
        <v>0</v>
      </c>
      <c r="O244" s="734">
        <v>0</v>
      </c>
    </row>
    <row r="245" spans="1:15">
      <c r="A245">
        <v>424</v>
      </c>
      <c r="B245">
        <v>9</v>
      </c>
      <c r="C245" t="s">
        <v>359</v>
      </c>
      <c r="D245" t="s">
        <v>1730</v>
      </c>
      <c r="E245" t="s">
        <v>1238</v>
      </c>
      <c r="F245" t="s">
        <v>391</v>
      </c>
      <c r="G245" t="s">
        <v>391</v>
      </c>
      <c r="H245" t="s">
        <v>45</v>
      </c>
      <c r="I245" t="s">
        <v>397</v>
      </c>
      <c r="J245">
        <v>58</v>
      </c>
      <c r="K245" t="s">
        <v>95</v>
      </c>
      <c r="L245" s="734">
        <v>0</v>
      </c>
      <c r="M245" s="734">
        <v>0</v>
      </c>
      <c r="N245" s="734">
        <v>0</v>
      </c>
      <c r="O245" s="734">
        <v>0</v>
      </c>
    </row>
    <row r="246" spans="1:15">
      <c r="A246">
        <v>425</v>
      </c>
      <c r="B246">
        <v>9</v>
      </c>
      <c r="C246" t="s">
        <v>359</v>
      </c>
      <c r="D246" t="s">
        <v>1730</v>
      </c>
      <c r="E246" t="s">
        <v>1238</v>
      </c>
      <c r="F246" t="s">
        <v>392</v>
      </c>
      <c r="G246" t="s">
        <v>392</v>
      </c>
      <c r="H246" t="s">
        <v>13</v>
      </c>
      <c r="I246" t="s">
        <v>99</v>
      </c>
      <c r="J246">
        <v>8</v>
      </c>
      <c r="K246" t="s">
        <v>95</v>
      </c>
      <c r="L246" s="734">
        <v>0</v>
      </c>
      <c r="M246" s="734">
        <v>0</v>
      </c>
      <c r="N246" s="734">
        <v>0</v>
      </c>
      <c r="O246" s="734">
        <v>0</v>
      </c>
    </row>
    <row r="247" spans="1:15">
      <c r="A247">
        <v>426</v>
      </c>
      <c r="B247">
        <v>9</v>
      </c>
      <c r="C247" t="s">
        <v>359</v>
      </c>
      <c r="D247" t="s">
        <v>1730</v>
      </c>
      <c r="E247" t="s">
        <v>1238</v>
      </c>
      <c r="F247" t="s">
        <v>391</v>
      </c>
      <c r="G247" t="s">
        <v>391</v>
      </c>
      <c r="H247" t="s">
        <v>15</v>
      </c>
      <c r="I247" t="s">
        <v>398</v>
      </c>
      <c r="J247">
        <v>24</v>
      </c>
      <c r="K247" t="s">
        <v>95</v>
      </c>
      <c r="L247" s="734">
        <v>0</v>
      </c>
      <c r="M247" s="734">
        <v>0</v>
      </c>
      <c r="N247" s="734">
        <v>0</v>
      </c>
      <c r="O247" s="734">
        <v>0</v>
      </c>
    </row>
    <row r="248" spans="1:15">
      <c r="A248">
        <v>428</v>
      </c>
      <c r="B248">
        <v>9</v>
      </c>
      <c r="C248" t="s">
        <v>359</v>
      </c>
      <c r="D248" t="s">
        <v>1730</v>
      </c>
      <c r="E248" t="s">
        <v>1238</v>
      </c>
      <c r="F248" t="s">
        <v>391</v>
      </c>
      <c r="G248" t="s">
        <v>391</v>
      </c>
      <c r="H248" t="s">
        <v>17</v>
      </c>
      <c r="I248" t="s">
        <v>400</v>
      </c>
      <c r="J248">
        <v>19</v>
      </c>
      <c r="K248" t="s">
        <v>33</v>
      </c>
      <c r="L248" s="734">
        <v>0</v>
      </c>
      <c r="M248" s="734">
        <v>0</v>
      </c>
      <c r="N248" s="734">
        <v>0</v>
      </c>
      <c r="O248" s="734">
        <v>0</v>
      </c>
    </row>
    <row r="249" spans="1:15">
      <c r="A249">
        <v>429</v>
      </c>
      <c r="B249">
        <v>9</v>
      </c>
      <c r="C249" t="s">
        <v>359</v>
      </c>
      <c r="D249" t="s">
        <v>1730</v>
      </c>
      <c r="E249" t="s">
        <v>1238</v>
      </c>
      <c r="F249" t="s">
        <v>399</v>
      </c>
      <c r="G249" t="s">
        <v>399</v>
      </c>
      <c r="H249" t="s">
        <v>19</v>
      </c>
      <c r="I249" t="s">
        <v>401</v>
      </c>
      <c r="J249">
        <v>27</v>
      </c>
      <c r="K249" t="s">
        <v>33</v>
      </c>
      <c r="L249" s="734">
        <v>0</v>
      </c>
      <c r="M249" s="734">
        <v>0</v>
      </c>
      <c r="N249" s="734">
        <v>0</v>
      </c>
      <c r="O249" s="734">
        <v>0</v>
      </c>
    </row>
    <row r="250" spans="1:15">
      <c r="A250">
        <v>430</v>
      </c>
      <c r="B250">
        <v>9</v>
      </c>
      <c r="C250" t="s">
        <v>359</v>
      </c>
      <c r="D250" t="s">
        <v>1730</v>
      </c>
      <c r="E250" t="s">
        <v>1238</v>
      </c>
      <c r="F250" t="s">
        <v>391</v>
      </c>
      <c r="G250" t="s">
        <v>391</v>
      </c>
      <c r="H250" t="s">
        <v>20</v>
      </c>
      <c r="I250" t="s">
        <v>402</v>
      </c>
      <c r="J250">
        <v>78</v>
      </c>
      <c r="K250" t="s">
        <v>95</v>
      </c>
      <c r="L250" s="734">
        <v>0</v>
      </c>
      <c r="M250" s="734">
        <v>0</v>
      </c>
      <c r="N250" s="734">
        <v>0</v>
      </c>
      <c r="O250" s="734">
        <v>0</v>
      </c>
    </row>
    <row r="251" spans="1:15">
      <c r="A251">
        <v>431</v>
      </c>
      <c r="B251">
        <v>9</v>
      </c>
      <c r="C251" t="s">
        <v>359</v>
      </c>
      <c r="D251" t="s">
        <v>1730</v>
      </c>
      <c r="E251" t="s">
        <v>1238</v>
      </c>
      <c r="F251" t="s">
        <v>399</v>
      </c>
      <c r="G251" t="s">
        <v>399</v>
      </c>
      <c r="H251" t="s">
        <v>21</v>
      </c>
      <c r="I251" t="s">
        <v>403</v>
      </c>
      <c r="J251">
        <v>78</v>
      </c>
      <c r="K251" t="s">
        <v>95</v>
      </c>
      <c r="L251" s="734">
        <v>0</v>
      </c>
      <c r="M251" s="734">
        <v>0</v>
      </c>
      <c r="N251" s="734">
        <v>0</v>
      </c>
      <c r="O251" s="734">
        <v>0</v>
      </c>
    </row>
    <row r="252" spans="1:15">
      <c r="A252">
        <v>432</v>
      </c>
      <c r="B252">
        <v>9</v>
      </c>
      <c r="C252" t="s">
        <v>359</v>
      </c>
      <c r="D252" t="s">
        <v>1730</v>
      </c>
      <c r="E252" t="s">
        <v>1238</v>
      </c>
      <c r="F252" t="s">
        <v>391</v>
      </c>
      <c r="G252" t="s">
        <v>391</v>
      </c>
      <c r="H252" t="s">
        <v>45</v>
      </c>
      <c r="I252" t="s">
        <v>99</v>
      </c>
      <c r="J252">
        <v>51</v>
      </c>
      <c r="K252" t="s">
        <v>95</v>
      </c>
      <c r="L252" s="734">
        <v>0</v>
      </c>
      <c r="M252" s="734">
        <v>0</v>
      </c>
      <c r="N252" s="734">
        <v>0</v>
      </c>
      <c r="O252" s="734">
        <v>0</v>
      </c>
    </row>
    <row r="253" spans="1:15">
      <c r="A253">
        <v>433</v>
      </c>
      <c r="B253">
        <v>9</v>
      </c>
      <c r="C253" t="s">
        <v>359</v>
      </c>
      <c r="D253" t="s">
        <v>1730</v>
      </c>
      <c r="E253" t="s">
        <v>1238</v>
      </c>
      <c r="F253" t="s">
        <v>399</v>
      </c>
      <c r="G253" t="s">
        <v>399</v>
      </c>
      <c r="H253" t="s">
        <v>48</v>
      </c>
      <c r="I253" t="s">
        <v>398</v>
      </c>
      <c r="J253">
        <v>20</v>
      </c>
      <c r="K253" t="s">
        <v>95</v>
      </c>
      <c r="L253" s="734">
        <v>0</v>
      </c>
      <c r="M253" s="734">
        <v>0</v>
      </c>
      <c r="N253" s="734">
        <v>0</v>
      </c>
      <c r="O253" s="734">
        <v>0</v>
      </c>
    </row>
    <row r="254" spans="1:15">
      <c r="A254">
        <v>434</v>
      </c>
      <c r="B254">
        <v>9</v>
      </c>
      <c r="C254" t="s">
        <v>359</v>
      </c>
      <c r="D254" t="s">
        <v>1730</v>
      </c>
      <c r="E254" t="s">
        <v>1238</v>
      </c>
      <c r="F254" t="s">
        <v>391</v>
      </c>
      <c r="G254" t="s">
        <v>391</v>
      </c>
      <c r="H254" t="s">
        <v>50</v>
      </c>
      <c r="I254" t="s">
        <v>404</v>
      </c>
      <c r="J254">
        <v>18</v>
      </c>
      <c r="K254" t="s">
        <v>95</v>
      </c>
      <c r="L254" s="734">
        <v>0</v>
      </c>
      <c r="M254" s="734">
        <v>0</v>
      </c>
      <c r="N254" s="734">
        <v>0</v>
      </c>
      <c r="O254" s="734">
        <v>0</v>
      </c>
    </row>
    <row r="255" spans="1:15">
      <c r="A255">
        <v>435</v>
      </c>
      <c r="B255">
        <v>9</v>
      </c>
      <c r="C255" t="s">
        <v>359</v>
      </c>
      <c r="D255" t="s">
        <v>1730</v>
      </c>
      <c r="E255" t="s">
        <v>1238</v>
      </c>
      <c r="F255" t="s">
        <v>399</v>
      </c>
      <c r="G255" t="s">
        <v>399</v>
      </c>
      <c r="H255" t="s">
        <v>76</v>
      </c>
      <c r="I255" t="s">
        <v>405</v>
      </c>
      <c r="J255">
        <v>18</v>
      </c>
      <c r="K255" t="s">
        <v>95</v>
      </c>
      <c r="L255" s="734">
        <v>0</v>
      </c>
      <c r="M255" s="734">
        <v>0</v>
      </c>
      <c r="N255" s="734">
        <v>0</v>
      </c>
      <c r="O255" s="734">
        <v>0</v>
      </c>
    </row>
    <row r="256" spans="1:15">
      <c r="A256">
        <v>438</v>
      </c>
      <c r="B256">
        <v>9</v>
      </c>
      <c r="C256" t="s">
        <v>359</v>
      </c>
      <c r="D256" t="s">
        <v>1776</v>
      </c>
      <c r="E256" t="s">
        <v>1239</v>
      </c>
      <c r="F256" t="s">
        <v>406</v>
      </c>
      <c r="G256" t="s">
        <v>406</v>
      </c>
      <c r="H256" t="s">
        <v>13</v>
      </c>
      <c r="I256" t="s">
        <v>164</v>
      </c>
      <c r="J256">
        <v>1277</v>
      </c>
      <c r="K256" t="s">
        <v>33</v>
      </c>
      <c r="L256" s="734">
        <v>10854.5</v>
      </c>
      <c r="M256" s="734">
        <v>9500.880000000001</v>
      </c>
      <c r="N256" s="734">
        <v>11148.210000000001</v>
      </c>
      <c r="O256" s="734">
        <v>10216</v>
      </c>
    </row>
    <row r="257" spans="1:15">
      <c r="A257">
        <v>441</v>
      </c>
      <c r="B257">
        <v>9</v>
      </c>
      <c r="C257" t="s">
        <v>359</v>
      </c>
      <c r="D257" t="s">
        <v>1778</v>
      </c>
      <c r="E257" t="s">
        <v>1240</v>
      </c>
      <c r="F257" t="s">
        <v>408</v>
      </c>
      <c r="G257" t="s">
        <v>408</v>
      </c>
      <c r="H257" t="s">
        <v>13</v>
      </c>
      <c r="I257" t="s">
        <v>410</v>
      </c>
      <c r="J257">
        <v>2057</v>
      </c>
      <c r="K257" t="s">
        <v>33</v>
      </c>
      <c r="L257" s="734">
        <v>12342</v>
      </c>
      <c r="M257" s="734">
        <v>13391.070000000002</v>
      </c>
      <c r="N257" s="734">
        <v>9976.4499999999989</v>
      </c>
      <c r="O257" s="734">
        <v>14399</v>
      </c>
    </row>
    <row r="258" spans="1:15">
      <c r="A258">
        <v>442</v>
      </c>
      <c r="B258">
        <v>9</v>
      </c>
      <c r="C258" t="s">
        <v>359</v>
      </c>
      <c r="D258" t="s">
        <v>1778</v>
      </c>
      <c r="E258" t="s">
        <v>1240</v>
      </c>
      <c r="F258" t="s">
        <v>409</v>
      </c>
      <c r="G258" t="s">
        <v>409</v>
      </c>
      <c r="H258" t="s">
        <v>15</v>
      </c>
      <c r="I258" t="s">
        <v>411</v>
      </c>
      <c r="J258">
        <v>472</v>
      </c>
      <c r="K258" t="s">
        <v>33</v>
      </c>
      <c r="L258" s="734">
        <v>0</v>
      </c>
      <c r="M258" s="734">
        <v>0</v>
      </c>
      <c r="N258" s="734">
        <v>0</v>
      </c>
      <c r="O258" s="734">
        <v>0</v>
      </c>
    </row>
    <row r="259" spans="1:15">
      <c r="A259">
        <v>444</v>
      </c>
      <c r="B259">
        <v>9</v>
      </c>
      <c r="C259" t="s">
        <v>359</v>
      </c>
      <c r="D259" t="s">
        <v>1778</v>
      </c>
      <c r="E259" t="s">
        <v>1240</v>
      </c>
      <c r="F259" t="s">
        <v>409</v>
      </c>
      <c r="G259" t="s">
        <v>409</v>
      </c>
      <c r="H259" t="s">
        <v>15</v>
      </c>
      <c r="I259" t="s">
        <v>413</v>
      </c>
      <c r="J259">
        <v>150</v>
      </c>
      <c r="K259" t="s">
        <v>33</v>
      </c>
      <c r="L259" s="734">
        <v>1200</v>
      </c>
      <c r="M259" s="734">
        <v>976.50000000000011</v>
      </c>
      <c r="N259" s="734">
        <v>727.5</v>
      </c>
      <c r="O259" s="734">
        <v>1050</v>
      </c>
    </row>
    <row r="260" spans="1:15">
      <c r="A260">
        <v>446</v>
      </c>
      <c r="B260">
        <v>9</v>
      </c>
      <c r="C260" t="s">
        <v>359</v>
      </c>
      <c r="D260" t="s">
        <v>1778</v>
      </c>
      <c r="E260" t="s">
        <v>1240</v>
      </c>
      <c r="F260" t="s">
        <v>409</v>
      </c>
      <c r="G260" t="s">
        <v>409</v>
      </c>
      <c r="H260" t="s">
        <v>19</v>
      </c>
      <c r="I260" t="s">
        <v>413</v>
      </c>
      <c r="J260">
        <v>22</v>
      </c>
      <c r="K260" t="s">
        <v>33</v>
      </c>
      <c r="L260" s="734">
        <v>0</v>
      </c>
      <c r="M260" s="734">
        <v>0</v>
      </c>
      <c r="N260" s="734">
        <v>0</v>
      </c>
      <c r="O260" s="734">
        <v>0</v>
      </c>
    </row>
    <row r="261" spans="1:15">
      <c r="A261">
        <v>448</v>
      </c>
      <c r="B261">
        <v>9</v>
      </c>
      <c r="C261" t="s">
        <v>359</v>
      </c>
      <c r="D261" t="s">
        <v>1778</v>
      </c>
      <c r="E261" t="s">
        <v>1240</v>
      </c>
      <c r="F261" t="s">
        <v>409</v>
      </c>
      <c r="G261" t="s">
        <v>409</v>
      </c>
      <c r="H261" t="s">
        <v>17</v>
      </c>
      <c r="I261" t="s">
        <v>413</v>
      </c>
      <c r="J261">
        <v>5</v>
      </c>
      <c r="K261" t="s">
        <v>33</v>
      </c>
      <c r="L261" s="734">
        <v>175</v>
      </c>
      <c r="M261" s="734">
        <v>232.5</v>
      </c>
      <c r="N261" s="734">
        <v>53.35</v>
      </c>
      <c r="O261" s="734">
        <v>250</v>
      </c>
    </row>
    <row r="262" spans="1:15">
      <c r="A262">
        <v>451</v>
      </c>
      <c r="B262">
        <v>9</v>
      </c>
      <c r="C262" t="s">
        <v>359</v>
      </c>
      <c r="D262" t="s">
        <v>2742</v>
      </c>
      <c r="E262" t="s">
        <v>1241</v>
      </c>
      <c r="F262" t="s">
        <v>416</v>
      </c>
      <c r="G262" t="s">
        <v>416</v>
      </c>
      <c r="H262" t="s">
        <v>19</v>
      </c>
      <c r="I262" t="s">
        <v>417</v>
      </c>
      <c r="J262">
        <v>7</v>
      </c>
      <c r="K262" t="s">
        <v>33</v>
      </c>
      <c r="L262" s="734">
        <v>210</v>
      </c>
      <c r="M262" s="734">
        <v>162.75</v>
      </c>
      <c r="N262" s="734">
        <v>196.91</v>
      </c>
      <c r="O262" s="734">
        <v>175</v>
      </c>
    </row>
    <row r="263" spans="1:15">
      <c r="A263">
        <v>453</v>
      </c>
      <c r="B263">
        <v>9</v>
      </c>
      <c r="C263" t="s">
        <v>359</v>
      </c>
      <c r="D263" t="s">
        <v>2742</v>
      </c>
      <c r="E263" t="s">
        <v>1241</v>
      </c>
      <c r="F263" t="s">
        <v>416</v>
      </c>
      <c r="G263" t="s">
        <v>416</v>
      </c>
      <c r="H263" t="s">
        <v>20</v>
      </c>
      <c r="I263" t="s">
        <v>413</v>
      </c>
      <c r="J263">
        <v>60</v>
      </c>
      <c r="K263" t="s">
        <v>33</v>
      </c>
      <c r="L263" s="734">
        <v>1200</v>
      </c>
      <c r="M263" s="734">
        <v>1785.6000000000001</v>
      </c>
      <c r="N263" s="734">
        <v>756.59999999999991</v>
      </c>
      <c r="O263" s="734">
        <v>1920</v>
      </c>
    </row>
    <row r="264" spans="1:15">
      <c r="A264">
        <v>455</v>
      </c>
      <c r="B264">
        <v>9</v>
      </c>
      <c r="C264" t="s">
        <v>359</v>
      </c>
      <c r="D264" t="s">
        <v>2742</v>
      </c>
      <c r="E264" t="s">
        <v>1241</v>
      </c>
      <c r="F264" t="s">
        <v>416</v>
      </c>
      <c r="G264" t="s">
        <v>416</v>
      </c>
      <c r="H264" t="s">
        <v>13</v>
      </c>
      <c r="I264" t="s">
        <v>420</v>
      </c>
      <c r="J264">
        <v>100</v>
      </c>
      <c r="K264" t="s">
        <v>33</v>
      </c>
      <c r="L264" s="734">
        <v>0</v>
      </c>
      <c r="M264" s="734">
        <v>0</v>
      </c>
      <c r="N264" s="734">
        <v>0</v>
      </c>
      <c r="O264" s="734">
        <v>0</v>
      </c>
    </row>
    <row r="265" spans="1:15">
      <c r="A265">
        <v>464</v>
      </c>
      <c r="B265">
        <v>10</v>
      </c>
      <c r="C265" t="s">
        <v>423</v>
      </c>
      <c r="D265" t="s">
        <v>1795</v>
      </c>
      <c r="E265" t="s">
        <v>1242</v>
      </c>
      <c r="F265" t="s">
        <v>425</v>
      </c>
      <c r="G265" t="s">
        <v>425</v>
      </c>
      <c r="H265" t="s">
        <v>13</v>
      </c>
      <c r="I265" t="s">
        <v>427</v>
      </c>
      <c r="J265">
        <v>6</v>
      </c>
      <c r="K265" t="s">
        <v>39</v>
      </c>
      <c r="L265" s="734">
        <v>300</v>
      </c>
      <c r="M265" s="734">
        <v>2232</v>
      </c>
      <c r="N265" s="734">
        <v>157.13999999999999</v>
      </c>
      <c r="O265" s="734">
        <v>228</v>
      </c>
    </row>
    <row r="266" spans="1:15">
      <c r="A266">
        <v>465</v>
      </c>
      <c r="B266">
        <v>10</v>
      </c>
      <c r="C266" t="s">
        <v>423</v>
      </c>
      <c r="D266" t="s">
        <v>1795</v>
      </c>
      <c r="E266" t="s">
        <v>1242</v>
      </c>
      <c r="F266" t="s">
        <v>426</v>
      </c>
      <c r="G266" t="s">
        <v>426</v>
      </c>
      <c r="H266" t="s">
        <v>15</v>
      </c>
      <c r="I266" t="s">
        <v>428</v>
      </c>
      <c r="J266">
        <v>6</v>
      </c>
      <c r="K266" t="s">
        <v>39</v>
      </c>
      <c r="L266" s="734">
        <v>450</v>
      </c>
      <c r="M266" s="734">
        <v>2790</v>
      </c>
      <c r="N266" s="734">
        <v>232.79999999999998</v>
      </c>
      <c r="O266" s="734">
        <v>300</v>
      </c>
    </row>
    <row r="267" spans="1:15">
      <c r="A267">
        <v>468</v>
      </c>
      <c r="B267">
        <v>10</v>
      </c>
      <c r="C267" t="s">
        <v>423</v>
      </c>
      <c r="D267" t="s">
        <v>1815</v>
      </c>
      <c r="E267" t="s">
        <v>1243</v>
      </c>
      <c r="F267" t="s">
        <v>429</v>
      </c>
      <c r="G267" t="s">
        <v>429</v>
      </c>
      <c r="H267" t="s">
        <v>17</v>
      </c>
      <c r="I267" t="s">
        <v>431</v>
      </c>
      <c r="J267">
        <v>7</v>
      </c>
      <c r="K267" t="s">
        <v>39</v>
      </c>
      <c r="L267" s="734">
        <v>105</v>
      </c>
      <c r="M267" s="734">
        <v>130.20000000000002</v>
      </c>
      <c r="N267" s="734">
        <v>135.79999999999998</v>
      </c>
      <c r="O267" s="734">
        <v>133</v>
      </c>
    </row>
    <row r="268" spans="1:15">
      <c r="A268">
        <v>469</v>
      </c>
      <c r="B268">
        <v>10</v>
      </c>
      <c r="C268" t="s">
        <v>423</v>
      </c>
      <c r="D268" t="s">
        <v>1815</v>
      </c>
      <c r="E268" t="s">
        <v>1243</v>
      </c>
      <c r="F268" t="s">
        <v>430</v>
      </c>
      <c r="G268" t="s">
        <v>430</v>
      </c>
      <c r="H268" t="s">
        <v>19</v>
      </c>
      <c r="I268" t="s">
        <v>432</v>
      </c>
      <c r="J268">
        <v>7</v>
      </c>
      <c r="K268" t="s">
        <v>39</v>
      </c>
      <c r="L268" s="734">
        <v>490</v>
      </c>
      <c r="M268" s="734">
        <v>292.95</v>
      </c>
      <c r="N268" s="734">
        <v>767.27</v>
      </c>
      <c r="O268" s="734">
        <v>308</v>
      </c>
    </row>
    <row r="269" spans="1:15">
      <c r="A269">
        <v>470</v>
      </c>
      <c r="B269">
        <v>10</v>
      </c>
      <c r="C269" t="s">
        <v>423</v>
      </c>
      <c r="D269" t="s">
        <v>1815</v>
      </c>
      <c r="E269" t="s">
        <v>1243</v>
      </c>
      <c r="F269" t="s">
        <v>429</v>
      </c>
      <c r="G269" t="s">
        <v>429</v>
      </c>
      <c r="H269" t="s">
        <v>20</v>
      </c>
      <c r="I269" t="s">
        <v>433</v>
      </c>
      <c r="J269">
        <v>7</v>
      </c>
      <c r="K269" t="s">
        <v>39</v>
      </c>
      <c r="L269" s="734">
        <v>350</v>
      </c>
      <c r="M269" s="734">
        <v>260.40000000000003</v>
      </c>
      <c r="N269" s="734">
        <v>407.4</v>
      </c>
      <c r="O269" s="734">
        <v>266</v>
      </c>
    </row>
    <row r="270" spans="1:15">
      <c r="A270">
        <v>471</v>
      </c>
      <c r="B270">
        <v>10</v>
      </c>
      <c r="C270" t="s">
        <v>423</v>
      </c>
      <c r="D270" t="s">
        <v>1815</v>
      </c>
      <c r="E270" t="s">
        <v>1243</v>
      </c>
      <c r="F270" t="s">
        <v>430</v>
      </c>
      <c r="G270" t="s">
        <v>430</v>
      </c>
      <c r="H270" t="s">
        <v>21</v>
      </c>
      <c r="I270" t="s">
        <v>434</v>
      </c>
      <c r="J270">
        <v>7</v>
      </c>
      <c r="K270" t="s">
        <v>39</v>
      </c>
      <c r="L270" s="734">
        <v>0</v>
      </c>
      <c r="M270" s="734">
        <v>0</v>
      </c>
      <c r="N270" s="734">
        <v>0</v>
      </c>
      <c r="O270" s="734">
        <v>0</v>
      </c>
    </row>
    <row r="271" spans="1:15">
      <c r="A271">
        <v>472</v>
      </c>
      <c r="B271">
        <v>10</v>
      </c>
      <c r="C271" t="s">
        <v>423</v>
      </c>
      <c r="D271" t="s">
        <v>1815</v>
      </c>
      <c r="E271" t="s">
        <v>1243</v>
      </c>
      <c r="F271" t="s">
        <v>429</v>
      </c>
      <c r="G271" t="s">
        <v>429</v>
      </c>
      <c r="H271" t="s">
        <v>45</v>
      </c>
      <c r="I271" t="s">
        <v>435</v>
      </c>
      <c r="J271">
        <v>7</v>
      </c>
      <c r="K271" t="s">
        <v>39</v>
      </c>
      <c r="L271" s="734">
        <v>0</v>
      </c>
      <c r="M271" s="734">
        <v>0</v>
      </c>
      <c r="N271" s="734">
        <v>0</v>
      </c>
      <c r="O271" s="734">
        <v>0</v>
      </c>
    </row>
    <row r="272" spans="1:15">
      <c r="A272">
        <v>473</v>
      </c>
      <c r="B272">
        <v>10</v>
      </c>
      <c r="C272" t="s">
        <v>423</v>
      </c>
      <c r="D272" t="s">
        <v>1815</v>
      </c>
      <c r="E272" t="s">
        <v>1243</v>
      </c>
      <c r="F272" t="s">
        <v>430</v>
      </c>
      <c r="G272" t="s">
        <v>430</v>
      </c>
      <c r="H272" t="s">
        <v>48</v>
      </c>
      <c r="I272" t="s">
        <v>436</v>
      </c>
      <c r="J272">
        <v>7</v>
      </c>
      <c r="K272" t="s">
        <v>39</v>
      </c>
      <c r="L272" s="734">
        <v>350</v>
      </c>
      <c r="M272" s="734">
        <v>162.75</v>
      </c>
      <c r="N272" s="734">
        <v>407.4</v>
      </c>
      <c r="O272" s="734">
        <v>175</v>
      </c>
    </row>
    <row r="273" spans="1:15">
      <c r="A273">
        <v>474</v>
      </c>
      <c r="B273">
        <v>10</v>
      </c>
      <c r="C273" t="s">
        <v>423</v>
      </c>
      <c r="D273" t="s">
        <v>1815</v>
      </c>
      <c r="E273" t="s">
        <v>1243</v>
      </c>
      <c r="F273" t="s">
        <v>429</v>
      </c>
      <c r="G273" t="s">
        <v>429</v>
      </c>
      <c r="H273" t="s">
        <v>50</v>
      </c>
      <c r="I273" t="s">
        <v>437</v>
      </c>
      <c r="J273">
        <v>7</v>
      </c>
      <c r="K273" t="s">
        <v>39</v>
      </c>
      <c r="L273" s="734">
        <v>525</v>
      </c>
      <c r="M273" s="734">
        <v>260.40000000000003</v>
      </c>
      <c r="N273" s="734">
        <v>583.94000000000005</v>
      </c>
      <c r="O273" s="734">
        <v>266</v>
      </c>
    </row>
    <row r="274" spans="1:15">
      <c r="A274">
        <v>476</v>
      </c>
      <c r="B274">
        <v>10</v>
      </c>
      <c r="C274" t="s">
        <v>423</v>
      </c>
      <c r="D274" t="s">
        <v>1815</v>
      </c>
      <c r="E274" t="s">
        <v>1243</v>
      </c>
      <c r="F274" t="s">
        <v>429</v>
      </c>
      <c r="G274" t="s">
        <v>429</v>
      </c>
      <c r="H274" t="s">
        <v>13</v>
      </c>
      <c r="I274" t="s">
        <v>439</v>
      </c>
      <c r="J274">
        <v>7</v>
      </c>
      <c r="K274" t="s">
        <v>39</v>
      </c>
      <c r="L274" s="734">
        <v>665</v>
      </c>
      <c r="M274" s="734">
        <v>325.5</v>
      </c>
      <c r="N274" s="734">
        <v>407.4</v>
      </c>
      <c r="O274" s="734">
        <v>350</v>
      </c>
    </row>
    <row r="275" spans="1:15">
      <c r="A275">
        <v>479</v>
      </c>
      <c r="B275">
        <v>10</v>
      </c>
      <c r="C275" t="s">
        <v>423</v>
      </c>
      <c r="D275" t="s">
        <v>2743</v>
      </c>
      <c r="E275" t="s">
        <v>1310</v>
      </c>
      <c r="F275" t="s">
        <v>440</v>
      </c>
      <c r="G275" t="s">
        <v>440</v>
      </c>
      <c r="H275" t="s">
        <v>15</v>
      </c>
      <c r="I275" t="s">
        <v>442</v>
      </c>
      <c r="J275">
        <v>11</v>
      </c>
      <c r="K275" t="s">
        <v>39</v>
      </c>
      <c r="L275" s="734">
        <v>1320</v>
      </c>
      <c r="M275" s="734">
        <v>664.95</v>
      </c>
      <c r="N275" s="734">
        <v>778.91000000000008</v>
      </c>
      <c r="O275" s="734">
        <v>693</v>
      </c>
    </row>
    <row r="276" spans="1:15">
      <c r="A276">
        <v>480</v>
      </c>
      <c r="B276">
        <v>10</v>
      </c>
      <c r="C276" t="s">
        <v>423</v>
      </c>
      <c r="D276" t="s">
        <v>2743</v>
      </c>
      <c r="E276" t="s">
        <v>1310</v>
      </c>
      <c r="F276" t="s">
        <v>441</v>
      </c>
      <c r="G276" t="s">
        <v>441</v>
      </c>
      <c r="H276" t="s">
        <v>17</v>
      </c>
      <c r="I276" t="s">
        <v>443</v>
      </c>
      <c r="J276">
        <v>8</v>
      </c>
      <c r="K276" t="s">
        <v>39</v>
      </c>
      <c r="L276" s="734">
        <v>960</v>
      </c>
      <c r="M276" s="734">
        <v>558</v>
      </c>
      <c r="N276" s="734">
        <v>667.36</v>
      </c>
      <c r="O276" s="734">
        <v>600</v>
      </c>
    </row>
    <row r="277" spans="1:15">
      <c r="A277">
        <v>490</v>
      </c>
      <c r="B277">
        <v>11</v>
      </c>
      <c r="C277" t="s">
        <v>446</v>
      </c>
      <c r="D277" t="s">
        <v>1842</v>
      </c>
      <c r="E277" t="s">
        <v>1244</v>
      </c>
      <c r="F277" t="s">
        <v>448</v>
      </c>
      <c r="G277" t="s">
        <v>448</v>
      </c>
      <c r="H277" t="s">
        <v>13</v>
      </c>
      <c r="I277" t="s">
        <v>450</v>
      </c>
      <c r="J277">
        <v>1</v>
      </c>
      <c r="K277" t="s">
        <v>39</v>
      </c>
      <c r="L277" s="734">
        <v>0</v>
      </c>
      <c r="M277" s="734">
        <v>0</v>
      </c>
      <c r="N277" s="734">
        <v>0</v>
      </c>
      <c r="O277" s="734">
        <v>0</v>
      </c>
    </row>
    <row r="278" spans="1:15">
      <c r="A278">
        <v>491</v>
      </c>
      <c r="B278">
        <v>11</v>
      </c>
      <c r="C278" t="s">
        <v>446</v>
      </c>
      <c r="D278" t="s">
        <v>1842</v>
      </c>
      <c r="E278" t="s">
        <v>1244</v>
      </c>
      <c r="F278" t="s">
        <v>449</v>
      </c>
      <c r="G278" t="s">
        <v>449</v>
      </c>
      <c r="H278" t="s">
        <v>15</v>
      </c>
      <c r="I278" t="s">
        <v>451</v>
      </c>
      <c r="J278">
        <v>2</v>
      </c>
      <c r="K278" t="s">
        <v>39</v>
      </c>
      <c r="L278" s="734">
        <v>0</v>
      </c>
      <c r="M278" s="734">
        <v>0</v>
      </c>
      <c r="N278" s="734">
        <v>0</v>
      </c>
      <c r="O278" s="734">
        <v>0</v>
      </c>
    </row>
    <row r="279" spans="1:15">
      <c r="A279">
        <v>492</v>
      </c>
      <c r="B279">
        <v>11</v>
      </c>
      <c r="C279" t="s">
        <v>446</v>
      </c>
      <c r="D279" t="s">
        <v>1842</v>
      </c>
      <c r="E279" t="s">
        <v>1244</v>
      </c>
      <c r="F279" t="s">
        <v>448</v>
      </c>
      <c r="G279" t="s">
        <v>448</v>
      </c>
      <c r="H279" t="s">
        <v>17</v>
      </c>
      <c r="I279" t="s">
        <v>450</v>
      </c>
      <c r="J279">
        <v>1</v>
      </c>
      <c r="K279" t="s">
        <v>39</v>
      </c>
      <c r="L279" s="734">
        <v>0</v>
      </c>
      <c r="M279" s="734">
        <v>0</v>
      </c>
      <c r="N279" s="734">
        <v>0</v>
      </c>
      <c r="O279" s="734">
        <v>0</v>
      </c>
    </row>
    <row r="280" spans="1:15">
      <c r="A280">
        <v>493</v>
      </c>
      <c r="B280">
        <v>11</v>
      </c>
      <c r="C280" t="s">
        <v>446</v>
      </c>
      <c r="D280" t="s">
        <v>1842</v>
      </c>
      <c r="E280" t="s">
        <v>1244</v>
      </c>
      <c r="F280" t="s">
        <v>449</v>
      </c>
      <c r="G280" t="s">
        <v>449</v>
      </c>
      <c r="H280" t="s">
        <v>19</v>
      </c>
      <c r="I280" t="s">
        <v>452</v>
      </c>
      <c r="J280">
        <v>14</v>
      </c>
      <c r="K280" t="s">
        <v>39</v>
      </c>
      <c r="L280" s="734">
        <v>0</v>
      </c>
      <c r="M280" s="734">
        <v>0</v>
      </c>
      <c r="N280" s="734">
        <v>0</v>
      </c>
      <c r="O280" s="734">
        <v>0</v>
      </c>
    </row>
    <row r="281" spans="1:15">
      <c r="A281">
        <v>494</v>
      </c>
      <c r="B281">
        <v>11</v>
      </c>
      <c r="C281" t="s">
        <v>446</v>
      </c>
      <c r="D281" t="s">
        <v>1842</v>
      </c>
      <c r="E281" t="s">
        <v>1244</v>
      </c>
      <c r="F281" t="s">
        <v>448</v>
      </c>
      <c r="G281" t="s">
        <v>448</v>
      </c>
      <c r="H281" t="s">
        <v>20</v>
      </c>
      <c r="I281" t="s">
        <v>452</v>
      </c>
      <c r="J281">
        <v>18</v>
      </c>
      <c r="K281" t="s">
        <v>39</v>
      </c>
      <c r="L281" s="734">
        <v>0</v>
      </c>
      <c r="M281" s="734">
        <v>0</v>
      </c>
      <c r="N281" s="734">
        <v>0</v>
      </c>
      <c r="O281" s="734">
        <v>0</v>
      </c>
    </row>
    <row r="282" spans="1:15">
      <c r="A282">
        <v>496</v>
      </c>
      <c r="B282">
        <v>11</v>
      </c>
      <c r="C282" t="s">
        <v>446</v>
      </c>
      <c r="D282" t="s">
        <v>1842</v>
      </c>
      <c r="E282" t="s">
        <v>1244</v>
      </c>
      <c r="F282" t="s">
        <v>448</v>
      </c>
      <c r="G282" t="s">
        <v>448</v>
      </c>
      <c r="H282" t="s">
        <v>21</v>
      </c>
      <c r="I282" t="s">
        <v>454</v>
      </c>
      <c r="J282">
        <v>1</v>
      </c>
      <c r="K282" t="s">
        <v>39</v>
      </c>
      <c r="L282" s="734">
        <v>0</v>
      </c>
      <c r="M282" s="734">
        <v>0</v>
      </c>
      <c r="N282" s="734">
        <v>0</v>
      </c>
      <c r="O282" s="734">
        <v>0</v>
      </c>
    </row>
    <row r="283" spans="1:15">
      <c r="A283">
        <v>497</v>
      </c>
      <c r="B283">
        <v>11</v>
      </c>
      <c r="C283" t="s">
        <v>446</v>
      </c>
      <c r="D283" t="s">
        <v>1842</v>
      </c>
      <c r="E283" t="s">
        <v>1244</v>
      </c>
      <c r="F283" t="s">
        <v>453</v>
      </c>
      <c r="G283" t="s">
        <v>453</v>
      </c>
      <c r="H283" t="s">
        <v>45</v>
      </c>
      <c r="I283" t="s">
        <v>455</v>
      </c>
      <c r="J283">
        <v>1</v>
      </c>
      <c r="K283" t="s">
        <v>39</v>
      </c>
      <c r="L283" s="734">
        <v>0</v>
      </c>
      <c r="M283" s="734">
        <v>0</v>
      </c>
      <c r="N283" s="734">
        <v>0</v>
      </c>
      <c r="O283" s="734">
        <v>0</v>
      </c>
    </row>
    <row r="284" spans="1:15">
      <c r="A284">
        <v>498</v>
      </c>
      <c r="B284">
        <v>11</v>
      </c>
      <c r="C284" t="s">
        <v>446</v>
      </c>
      <c r="D284" t="s">
        <v>1842</v>
      </c>
      <c r="E284" t="s">
        <v>1244</v>
      </c>
      <c r="F284" t="s">
        <v>448</v>
      </c>
      <c r="G284" t="s">
        <v>448</v>
      </c>
      <c r="H284" t="s">
        <v>48</v>
      </c>
      <c r="I284" t="s">
        <v>456</v>
      </c>
      <c r="J284">
        <v>1</v>
      </c>
      <c r="K284" t="s">
        <v>39</v>
      </c>
      <c r="L284" s="734">
        <v>0</v>
      </c>
      <c r="M284" s="734">
        <v>0</v>
      </c>
      <c r="N284" s="734">
        <v>0</v>
      </c>
      <c r="O284" s="734">
        <v>0</v>
      </c>
    </row>
    <row r="285" spans="1:15">
      <c r="A285">
        <v>499</v>
      </c>
      <c r="B285">
        <v>11</v>
      </c>
      <c r="C285" t="s">
        <v>446</v>
      </c>
      <c r="D285" t="s">
        <v>1842</v>
      </c>
      <c r="E285" t="s">
        <v>1244</v>
      </c>
      <c r="F285" t="s">
        <v>453</v>
      </c>
      <c r="G285" t="s">
        <v>453</v>
      </c>
      <c r="H285" t="s">
        <v>50</v>
      </c>
      <c r="I285" t="s">
        <v>457</v>
      </c>
      <c r="J285">
        <v>1</v>
      </c>
      <c r="K285" t="s">
        <v>39</v>
      </c>
      <c r="L285" s="734">
        <v>0</v>
      </c>
      <c r="M285" s="734">
        <v>0</v>
      </c>
      <c r="N285" s="734">
        <v>0</v>
      </c>
      <c r="O285" s="734">
        <v>0</v>
      </c>
    </row>
    <row r="286" spans="1:15">
      <c r="A286">
        <v>500</v>
      </c>
      <c r="B286">
        <v>11</v>
      </c>
      <c r="C286" t="s">
        <v>446</v>
      </c>
      <c r="D286" t="s">
        <v>1842</v>
      </c>
      <c r="E286" t="s">
        <v>1244</v>
      </c>
      <c r="F286" t="s">
        <v>448</v>
      </c>
      <c r="G286" t="s">
        <v>448</v>
      </c>
      <c r="H286" t="s">
        <v>76</v>
      </c>
      <c r="I286" t="s">
        <v>458</v>
      </c>
      <c r="J286">
        <v>1</v>
      </c>
      <c r="K286" t="s">
        <v>39</v>
      </c>
      <c r="L286" s="734">
        <v>0</v>
      </c>
      <c r="M286" s="734">
        <v>0</v>
      </c>
      <c r="N286" s="734">
        <v>0</v>
      </c>
      <c r="O286" s="734">
        <v>0</v>
      </c>
    </row>
    <row r="287" spans="1:15">
      <c r="A287">
        <v>501</v>
      </c>
      <c r="B287">
        <v>11</v>
      </c>
      <c r="C287" t="s">
        <v>446</v>
      </c>
      <c r="D287" t="s">
        <v>1842</v>
      </c>
      <c r="E287" t="s">
        <v>1244</v>
      </c>
      <c r="F287" t="s">
        <v>453</v>
      </c>
      <c r="G287" t="s">
        <v>453</v>
      </c>
      <c r="H287" t="s">
        <v>77</v>
      </c>
      <c r="I287" t="s">
        <v>459</v>
      </c>
      <c r="J287">
        <v>1</v>
      </c>
      <c r="K287" t="s">
        <v>39</v>
      </c>
      <c r="L287" s="734">
        <v>0</v>
      </c>
      <c r="M287" s="734">
        <v>0</v>
      </c>
      <c r="N287" s="734">
        <v>0</v>
      </c>
      <c r="O287" s="734">
        <v>0</v>
      </c>
    </row>
    <row r="288" spans="1:15">
      <c r="A288">
        <v>502</v>
      </c>
      <c r="B288">
        <v>11</v>
      </c>
      <c r="C288" t="s">
        <v>446</v>
      </c>
      <c r="D288" t="s">
        <v>1842</v>
      </c>
      <c r="E288" t="s">
        <v>1244</v>
      </c>
      <c r="F288" t="s">
        <v>448</v>
      </c>
      <c r="G288" t="s">
        <v>448</v>
      </c>
      <c r="H288" t="s">
        <v>78</v>
      </c>
      <c r="I288" t="s">
        <v>460</v>
      </c>
      <c r="J288">
        <v>1</v>
      </c>
      <c r="K288" t="s">
        <v>39</v>
      </c>
      <c r="L288" s="734">
        <v>0</v>
      </c>
      <c r="M288" s="734">
        <v>0</v>
      </c>
      <c r="N288" s="734">
        <v>0</v>
      </c>
      <c r="O288" s="734">
        <v>0</v>
      </c>
    </row>
    <row r="289" spans="1:15">
      <c r="A289">
        <v>504</v>
      </c>
      <c r="B289">
        <v>11</v>
      </c>
      <c r="C289" t="s">
        <v>446</v>
      </c>
      <c r="D289" t="s">
        <v>1842</v>
      </c>
      <c r="E289" t="s">
        <v>1244</v>
      </c>
      <c r="F289" t="s">
        <v>448</v>
      </c>
      <c r="G289" t="s">
        <v>448</v>
      </c>
      <c r="H289" t="s">
        <v>302</v>
      </c>
      <c r="I289" t="s">
        <v>461</v>
      </c>
      <c r="J289">
        <v>1</v>
      </c>
      <c r="K289" t="s">
        <v>39</v>
      </c>
      <c r="L289" s="734">
        <v>0</v>
      </c>
      <c r="M289" s="734">
        <v>0</v>
      </c>
      <c r="N289" s="734">
        <v>0</v>
      </c>
      <c r="O289" s="734">
        <v>0</v>
      </c>
    </row>
    <row r="290" spans="1:15">
      <c r="A290">
        <v>505</v>
      </c>
      <c r="B290">
        <v>11</v>
      </c>
      <c r="C290" t="s">
        <v>446</v>
      </c>
      <c r="D290" t="s">
        <v>1842</v>
      </c>
      <c r="E290" t="s">
        <v>1244</v>
      </c>
      <c r="F290" t="s">
        <v>1077</v>
      </c>
      <c r="G290" t="s">
        <v>1077</v>
      </c>
      <c r="H290" t="s">
        <v>304</v>
      </c>
      <c r="I290" t="s">
        <v>462</v>
      </c>
      <c r="J290">
        <v>1</v>
      </c>
      <c r="K290" t="s">
        <v>39</v>
      </c>
      <c r="L290" s="734">
        <v>0</v>
      </c>
      <c r="M290" s="734">
        <v>0</v>
      </c>
      <c r="N290" s="734">
        <v>0</v>
      </c>
      <c r="O290" s="734">
        <v>0</v>
      </c>
    </row>
    <row r="291" spans="1:15">
      <c r="A291">
        <v>506</v>
      </c>
      <c r="B291">
        <v>11</v>
      </c>
      <c r="C291" t="s">
        <v>446</v>
      </c>
      <c r="D291" t="s">
        <v>1842</v>
      </c>
      <c r="E291" t="s">
        <v>1244</v>
      </c>
      <c r="F291" t="s">
        <v>448</v>
      </c>
      <c r="G291" t="s">
        <v>448</v>
      </c>
      <c r="H291" t="s">
        <v>13</v>
      </c>
      <c r="I291" t="s">
        <v>455</v>
      </c>
      <c r="J291">
        <v>2</v>
      </c>
      <c r="K291" t="s">
        <v>39</v>
      </c>
      <c r="L291" s="734">
        <v>0</v>
      </c>
      <c r="M291" s="734">
        <v>0</v>
      </c>
      <c r="N291" s="734">
        <v>0</v>
      </c>
      <c r="O291" s="734">
        <v>0</v>
      </c>
    </row>
    <row r="292" spans="1:15">
      <c r="A292">
        <v>507</v>
      </c>
      <c r="B292">
        <v>11</v>
      </c>
      <c r="C292" t="s">
        <v>446</v>
      </c>
      <c r="D292" t="s">
        <v>1842</v>
      </c>
      <c r="E292" t="s">
        <v>1244</v>
      </c>
      <c r="F292" t="s">
        <v>1077</v>
      </c>
      <c r="G292" t="s">
        <v>1077</v>
      </c>
      <c r="H292" t="s">
        <v>15</v>
      </c>
      <c r="I292" t="s">
        <v>463</v>
      </c>
      <c r="J292">
        <v>1</v>
      </c>
      <c r="K292" t="s">
        <v>39</v>
      </c>
      <c r="L292" s="734">
        <v>0</v>
      </c>
      <c r="M292" s="734">
        <v>0</v>
      </c>
      <c r="N292" s="734">
        <v>0</v>
      </c>
      <c r="O292" s="734">
        <v>0</v>
      </c>
    </row>
    <row r="293" spans="1:15">
      <c r="A293">
        <v>508</v>
      </c>
      <c r="B293">
        <v>11</v>
      </c>
      <c r="C293" t="s">
        <v>446</v>
      </c>
      <c r="D293" t="s">
        <v>1842</v>
      </c>
      <c r="E293" t="s">
        <v>1244</v>
      </c>
      <c r="F293" t="s">
        <v>448</v>
      </c>
      <c r="G293" t="s">
        <v>448</v>
      </c>
      <c r="H293" t="s">
        <v>17</v>
      </c>
      <c r="I293" t="s">
        <v>454</v>
      </c>
      <c r="J293">
        <v>1</v>
      </c>
      <c r="K293" t="s">
        <v>39</v>
      </c>
      <c r="L293" s="734">
        <v>0</v>
      </c>
      <c r="M293" s="734">
        <v>0</v>
      </c>
      <c r="N293" s="734">
        <v>0</v>
      </c>
      <c r="O293" s="734">
        <v>0</v>
      </c>
    </row>
    <row r="294" spans="1:15">
      <c r="A294">
        <v>509</v>
      </c>
      <c r="B294">
        <v>11</v>
      </c>
      <c r="C294" t="s">
        <v>446</v>
      </c>
      <c r="D294" t="s">
        <v>1842</v>
      </c>
      <c r="E294" t="s">
        <v>1244</v>
      </c>
      <c r="F294" t="s">
        <v>1077</v>
      </c>
      <c r="G294" t="s">
        <v>1077</v>
      </c>
      <c r="H294" t="s">
        <v>19</v>
      </c>
      <c r="I294" t="s">
        <v>464</v>
      </c>
      <c r="J294">
        <v>1</v>
      </c>
      <c r="K294" t="s">
        <v>39</v>
      </c>
      <c r="L294" s="734">
        <v>0</v>
      </c>
      <c r="M294" s="734">
        <v>0</v>
      </c>
      <c r="N294" s="734">
        <v>0</v>
      </c>
      <c r="O294" s="734">
        <v>0</v>
      </c>
    </row>
    <row r="295" spans="1:15">
      <c r="A295">
        <v>510</v>
      </c>
      <c r="B295">
        <v>11</v>
      </c>
      <c r="C295" t="s">
        <v>446</v>
      </c>
      <c r="D295" t="s">
        <v>1842</v>
      </c>
      <c r="E295" t="s">
        <v>1244</v>
      </c>
      <c r="F295" t="s">
        <v>448</v>
      </c>
      <c r="G295" t="s">
        <v>448</v>
      </c>
      <c r="H295" t="s">
        <v>20</v>
      </c>
      <c r="I295" t="s">
        <v>465</v>
      </c>
      <c r="J295">
        <v>1</v>
      </c>
      <c r="K295" t="s">
        <v>39</v>
      </c>
      <c r="L295" s="734">
        <v>0</v>
      </c>
      <c r="M295" s="734">
        <v>0</v>
      </c>
      <c r="N295" s="734">
        <v>0</v>
      </c>
      <c r="O295" s="734">
        <v>0</v>
      </c>
    </row>
    <row r="296" spans="1:15">
      <c r="A296">
        <v>512</v>
      </c>
      <c r="B296">
        <v>11</v>
      </c>
      <c r="C296" t="s">
        <v>446</v>
      </c>
      <c r="D296" t="s">
        <v>1842</v>
      </c>
      <c r="E296" t="s">
        <v>1244</v>
      </c>
      <c r="F296" t="s">
        <v>448</v>
      </c>
      <c r="G296" t="s">
        <v>448</v>
      </c>
      <c r="H296" t="s">
        <v>21</v>
      </c>
      <c r="I296" t="s">
        <v>467</v>
      </c>
      <c r="J296">
        <v>1</v>
      </c>
      <c r="K296" t="s">
        <v>39</v>
      </c>
      <c r="L296" s="734">
        <v>0</v>
      </c>
      <c r="M296" s="734">
        <v>0</v>
      </c>
      <c r="N296" s="734">
        <v>0</v>
      </c>
      <c r="O296" s="734">
        <v>0</v>
      </c>
    </row>
    <row r="297" spans="1:15">
      <c r="A297">
        <v>513</v>
      </c>
      <c r="B297">
        <v>11</v>
      </c>
      <c r="C297" t="s">
        <v>446</v>
      </c>
      <c r="D297" t="s">
        <v>1842</v>
      </c>
      <c r="E297" t="s">
        <v>1244</v>
      </c>
      <c r="F297" t="s">
        <v>466</v>
      </c>
      <c r="G297" t="s">
        <v>466</v>
      </c>
      <c r="H297" t="s">
        <v>45</v>
      </c>
      <c r="I297" t="s">
        <v>468</v>
      </c>
      <c r="J297">
        <v>1</v>
      </c>
      <c r="K297" t="s">
        <v>39</v>
      </c>
      <c r="L297" s="734">
        <v>0</v>
      </c>
      <c r="M297" s="734">
        <v>0</v>
      </c>
      <c r="N297" s="734">
        <v>0</v>
      </c>
      <c r="O297" s="734">
        <v>0</v>
      </c>
    </row>
    <row r="298" spans="1:15">
      <c r="A298">
        <v>514</v>
      </c>
      <c r="B298">
        <v>11</v>
      </c>
      <c r="C298" t="s">
        <v>446</v>
      </c>
      <c r="D298" t="s">
        <v>1842</v>
      </c>
      <c r="E298" t="s">
        <v>1244</v>
      </c>
      <c r="F298" t="s">
        <v>448</v>
      </c>
      <c r="G298" t="s">
        <v>448</v>
      </c>
      <c r="H298" t="s">
        <v>48</v>
      </c>
      <c r="I298" t="s">
        <v>455</v>
      </c>
      <c r="J298">
        <v>2</v>
      </c>
      <c r="K298" t="s">
        <v>39</v>
      </c>
      <c r="L298" s="734">
        <v>0</v>
      </c>
      <c r="M298" s="734">
        <v>0</v>
      </c>
      <c r="N298" s="734">
        <v>0</v>
      </c>
      <c r="O298" s="734">
        <v>0</v>
      </c>
    </row>
    <row r="299" spans="1:15">
      <c r="A299">
        <v>515</v>
      </c>
      <c r="B299">
        <v>11</v>
      </c>
      <c r="C299" t="s">
        <v>446</v>
      </c>
      <c r="D299" t="s">
        <v>1842</v>
      </c>
      <c r="E299" t="s">
        <v>1244</v>
      </c>
      <c r="F299" t="s">
        <v>466</v>
      </c>
      <c r="G299" t="s">
        <v>466</v>
      </c>
      <c r="H299" t="s">
        <v>50</v>
      </c>
      <c r="I299" t="s">
        <v>469</v>
      </c>
      <c r="J299">
        <v>1</v>
      </c>
      <c r="K299" t="s">
        <v>39</v>
      </c>
      <c r="L299" s="734">
        <v>0</v>
      </c>
      <c r="M299" s="734">
        <v>0</v>
      </c>
      <c r="N299" s="734">
        <v>0</v>
      </c>
      <c r="O299" s="734">
        <v>0</v>
      </c>
    </row>
    <row r="300" spans="1:15">
      <c r="A300">
        <v>516</v>
      </c>
      <c r="B300">
        <v>11</v>
      </c>
      <c r="C300" t="s">
        <v>446</v>
      </c>
      <c r="D300" t="s">
        <v>1842</v>
      </c>
      <c r="E300" t="s">
        <v>1244</v>
      </c>
      <c r="F300" t="s">
        <v>448</v>
      </c>
      <c r="G300" t="s">
        <v>448</v>
      </c>
      <c r="H300" t="s">
        <v>76</v>
      </c>
      <c r="I300" t="s">
        <v>470</v>
      </c>
      <c r="J300">
        <v>1</v>
      </c>
      <c r="K300" t="s">
        <v>39</v>
      </c>
      <c r="L300" s="734">
        <v>0</v>
      </c>
      <c r="M300" s="734">
        <v>0</v>
      </c>
      <c r="N300" s="734">
        <v>0</v>
      </c>
      <c r="O300" s="734">
        <v>0</v>
      </c>
    </row>
    <row r="301" spans="1:15">
      <c r="A301">
        <v>517</v>
      </c>
      <c r="B301">
        <v>11</v>
      </c>
      <c r="C301" t="s">
        <v>446</v>
      </c>
      <c r="D301" t="s">
        <v>1842</v>
      </c>
      <c r="E301" t="s">
        <v>1244</v>
      </c>
      <c r="F301" t="s">
        <v>466</v>
      </c>
      <c r="G301" t="s">
        <v>466</v>
      </c>
      <c r="H301" t="s">
        <v>77</v>
      </c>
      <c r="I301" t="s">
        <v>464</v>
      </c>
      <c r="J301">
        <v>1</v>
      </c>
      <c r="K301" t="s">
        <v>39</v>
      </c>
      <c r="L301" s="734">
        <v>0</v>
      </c>
      <c r="M301" s="734">
        <v>0</v>
      </c>
      <c r="N301" s="734">
        <v>0</v>
      </c>
      <c r="O301" s="734">
        <v>0</v>
      </c>
    </row>
    <row r="302" spans="1:15">
      <c r="A302">
        <v>518</v>
      </c>
      <c r="B302">
        <v>11</v>
      </c>
      <c r="C302" t="s">
        <v>446</v>
      </c>
      <c r="D302" t="s">
        <v>1842</v>
      </c>
      <c r="E302" t="s">
        <v>1244</v>
      </c>
      <c r="F302" t="s">
        <v>448</v>
      </c>
      <c r="G302" t="s">
        <v>448</v>
      </c>
      <c r="H302" t="s">
        <v>78</v>
      </c>
      <c r="I302" t="s">
        <v>471</v>
      </c>
      <c r="J302">
        <v>1</v>
      </c>
      <c r="K302" t="s">
        <v>39</v>
      </c>
      <c r="L302" s="734">
        <v>0</v>
      </c>
      <c r="M302" s="734">
        <v>0</v>
      </c>
      <c r="N302" s="734">
        <v>0</v>
      </c>
      <c r="O302" s="734">
        <v>0</v>
      </c>
    </row>
    <row r="303" spans="1:15">
      <c r="A303">
        <v>520</v>
      </c>
      <c r="B303">
        <v>11</v>
      </c>
      <c r="C303" t="s">
        <v>446</v>
      </c>
      <c r="D303" t="s">
        <v>1842</v>
      </c>
      <c r="E303" t="s">
        <v>1244</v>
      </c>
      <c r="F303" t="s">
        <v>448</v>
      </c>
      <c r="G303" t="s">
        <v>448</v>
      </c>
      <c r="H303" t="s">
        <v>302</v>
      </c>
      <c r="I303" t="s">
        <v>473</v>
      </c>
      <c r="J303">
        <v>1</v>
      </c>
      <c r="K303" t="s">
        <v>39</v>
      </c>
      <c r="L303" s="734">
        <v>0</v>
      </c>
      <c r="M303" s="734">
        <v>0</v>
      </c>
      <c r="N303" s="734">
        <v>0</v>
      </c>
      <c r="O303" s="734">
        <v>0</v>
      </c>
    </row>
    <row r="304" spans="1:15">
      <c r="A304">
        <v>521</v>
      </c>
      <c r="B304">
        <v>11</v>
      </c>
      <c r="C304" t="s">
        <v>446</v>
      </c>
      <c r="D304" t="s">
        <v>1842</v>
      </c>
      <c r="E304" t="s">
        <v>1244</v>
      </c>
      <c r="F304" t="s">
        <v>472</v>
      </c>
      <c r="G304" t="s">
        <v>472</v>
      </c>
      <c r="H304" t="s">
        <v>304</v>
      </c>
      <c r="I304" t="s">
        <v>469</v>
      </c>
      <c r="J304">
        <v>2</v>
      </c>
      <c r="K304" t="s">
        <v>39</v>
      </c>
      <c r="L304" s="734">
        <v>0</v>
      </c>
      <c r="M304" s="734">
        <v>0</v>
      </c>
      <c r="N304" s="734">
        <v>0</v>
      </c>
      <c r="O304" s="734">
        <v>0</v>
      </c>
    </row>
    <row r="305" spans="1:15">
      <c r="A305">
        <v>522</v>
      </c>
      <c r="B305">
        <v>11</v>
      </c>
      <c r="C305" t="s">
        <v>446</v>
      </c>
      <c r="D305" t="s">
        <v>1842</v>
      </c>
      <c r="E305" t="s">
        <v>1244</v>
      </c>
      <c r="F305" t="s">
        <v>448</v>
      </c>
      <c r="G305" t="s">
        <v>448</v>
      </c>
      <c r="H305" t="s">
        <v>306</v>
      </c>
      <c r="I305" t="s">
        <v>455</v>
      </c>
      <c r="J305">
        <v>2</v>
      </c>
      <c r="K305" t="s">
        <v>39</v>
      </c>
      <c r="L305" s="734">
        <v>0</v>
      </c>
      <c r="M305" s="734">
        <v>0</v>
      </c>
      <c r="N305" s="734">
        <v>0</v>
      </c>
      <c r="O305" s="734">
        <v>0</v>
      </c>
    </row>
    <row r="306" spans="1:15">
      <c r="A306">
        <v>523</v>
      </c>
      <c r="B306">
        <v>11</v>
      </c>
      <c r="C306" t="s">
        <v>446</v>
      </c>
      <c r="D306" t="s">
        <v>1842</v>
      </c>
      <c r="E306" t="s">
        <v>1244</v>
      </c>
      <c r="F306" t="s">
        <v>472</v>
      </c>
      <c r="G306" t="s">
        <v>472</v>
      </c>
      <c r="H306" t="s">
        <v>341</v>
      </c>
      <c r="I306" t="s">
        <v>454</v>
      </c>
      <c r="J306">
        <v>1</v>
      </c>
      <c r="K306" t="s">
        <v>39</v>
      </c>
      <c r="L306" s="734">
        <v>0</v>
      </c>
      <c r="M306" s="734">
        <v>0</v>
      </c>
      <c r="N306" s="734">
        <v>0</v>
      </c>
      <c r="O306" s="734">
        <v>0</v>
      </c>
    </row>
    <row r="307" spans="1:15">
      <c r="A307">
        <v>524</v>
      </c>
      <c r="B307">
        <v>11</v>
      </c>
      <c r="C307" t="s">
        <v>446</v>
      </c>
      <c r="D307" t="s">
        <v>1842</v>
      </c>
      <c r="E307" t="s">
        <v>1244</v>
      </c>
      <c r="F307" t="s">
        <v>448</v>
      </c>
      <c r="G307" t="s">
        <v>448</v>
      </c>
      <c r="H307" t="s">
        <v>343</v>
      </c>
      <c r="I307" t="s">
        <v>475</v>
      </c>
      <c r="J307">
        <v>1</v>
      </c>
      <c r="K307" t="s">
        <v>39</v>
      </c>
      <c r="L307" s="734">
        <v>0</v>
      </c>
      <c r="M307" s="734">
        <v>0</v>
      </c>
      <c r="N307" s="734">
        <v>0</v>
      </c>
      <c r="O307" s="734">
        <v>0</v>
      </c>
    </row>
    <row r="308" spans="1:15">
      <c r="A308">
        <v>525</v>
      </c>
      <c r="B308">
        <v>11</v>
      </c>
      <c r="C308" t="s">
        <v>446</v>
      </c>
      <c r="D308" t="s">
        <v>1842</v>
      </c>
      <c r="E308" t="s">
        <v>1244</v>
      </c>
      <c r="F308" t="s">
        <v>472</v>
      </c>
      <c r="G308" t="s">
        <v>472</v>
      </c>
      <c r="H308" t="s">
        <v>83</v>
      </c>
      <c r="I308" t="s">
        <v>476</v>
      </c>
      <c r="J308">
        <v>1</v>
      </c>
      <c r="K308" t="s">
        <v>39</v>
      </c>
      <c r="L308" s="734">
        <v>0</v>
      </c>
      <c r="M308" s="734">
        <v>0</v>
      </c>
      <c r="N308" s="734">
        <v>0</v>
      </c>
      <c r="O308" s="734">
        <v>0</v>
      </c>
    </row>
    <row r="309" spans="1:15">
      <c r="A309">
        <v>526</v>
      </c>
      <c r="B309">
        <v>11</v>
      </c>
      <c r="C309" t="s">
        <v>446</v>
      </c>
      <c r="D309" t="s">
        <v>1842</v>
      </c>
      <c r="E309" t="s">
        <v>1244</v>
      </c>
      <c r="F309" t="s">
        <v>448</v>
      </c>
      <c r="G309" t="s">
        <v>448</v>
      </c>
      <c r="H309" t="s">
        <v>13</v>
      </c>
      <c r="I309" t="s">
        <v>464</v>
      </c>
      <c r="J309">
        <v>1</v>
      </c>
      <c r="K309" t="s">
        <v>39</v>
      </c>
      <c r="L309" s="734">
        <v>0</v>
      </c>
      <c r="M309" s="734">
        <v>0</v>
      </c>
      <c r="N309" s="734">
        <v>0</v>
      </c>
      <c r="O309" s="734">
        <v>0</v>
      </c>
    </row>
    <row r="310" spans="1:15">
      <c r="A310">
        <v>527</v>
      </c>
      <c r="B310">
        <v>11</v>
      </c>
      <c r="C310" t="s">
        <v>446</v>
      </c>
      <c r="D310" t="s">
        <v>1842</v>
      </c>
      <c r="E310" t="s">
        <v>1244</v>
      </c>
      <c r="F310" t="s">
        <v>472</v>
      </c>
      <c r="G310" t="s">
        <v>472</v>
      </c>
      <c r="H310" t="s">
        <v>15</v>
      </c>
      <c r="I310" t="s">
        <v>477</v>
      </c>
      <c r="J310">
        <v>1</v>
      </c>
      <c r="K310" t="s">
        <v>39</v>
      </c>
      <c r="L310" s="734">
        <v>0</v>
      </c>
      <c r="M310" s="734">
        <v>0</v>
      </c>
      <c r="N310" s="734">
        <v>0</v>
      </c>
      <c r="O310" s="734">
        <v>0</v>
      </c>
    </row>
    <row r="311" spans="1:15">
      <c r="A311">
        <v>528</v>
      </c>
      <c r="B311">
        <v>11</v>
      </c>
      <c r="C311" t="s">
        <v>446</v>
      </c>
      <c r="D311" t="s">
        <v>1842</v>
      </c>
      <c r="E311" t="s">
        <v>1244</v>
      </c>
      <c r="F311" t="s">
        <v>448</v>
      </c>
      <c r="G311" t="s">
        <v>448</v>
      </c>
      <c r="H311" t="s">
        <v>17</v>
      </c>
      <c r="I311" t="s">
        <v>478</v>
      </c>
      <c r="J311">
        <v>1</v>
      </c>
      <c r="K311" t="s">
        <v>39</v>
      </c>
      <c r="L311" s="734">
        <v>0</v>
      </c>
      <c r="M311" s="734">
        <v>0</v>
      </c>
      <c r="N311" s="734">
        <v>0</v>
      </c>
      <c r="O311" s="734">
        <v>0</v>
      </c>
    </row>
    <row r="312" spans="1:15">
      <c r="A312">
        <v>529</v>
      </c>
      <c r="B312">
        <v>11</v>
      </c>
      <c r="C312" t="s">
        <v>446</v>
      </c>
      <c r="D312" t="s">
        <v>1842</v>
      </c>
      <c r="E312" t="s">
        <v>1244</v>
      </c>
      <c r="F312" t="s">
        <v>472</v>
      </c>
      <c r="G312" t="s">
        <v>472</v>
      </c>
      <c r="H312" t="s">
        <v>19</v>
      </c>
      <c r="I312" t="s">
        <v>479</v>
      </c>
      <c r="J312">
        <v>1</v>
      </c>
      <c r="K312" t="s">
        <v>39</v>
      </c>
      <c r="L312" s="734">
        <v>0</v>
      </c>
      <c r="M312" s="734">
        <v>0</v>
      </c>
      <c r="N312" s="734">
        <v>0</v>
      </c>
      <c r="O312" s="734">
        <v>0</v>
      </c>
    </row>
    <row r="313" spans="1:15">
      <c r="A313">
        <v>530</v>
      </c>
      <c r="B313">
        <v>11</v>
      </c>
      <c r="C313" t="s">
        <v>446</v>
      </c>
      <c r="D313" t="s">
        <v>1842</v>
      </c>
      <c r="E313" t="s">
        <v>1244</v>
      </c>
      <c r="F313" t="s">
        <v>448</v>
      </c>
      <c r="G313" t="s">
        <v>448</v>
      </c>
      <c r="H313" t="s">
        <v>20</v>
      </c>
      <c r="I313" t="s">
        <v>464</v>
      </c>
      <c r="J313">
        <v>1</v>
      </c>
      <c r="K313" t="s">
        <v>39</v>
      </c>
      <c r="L313" s="734">
        <v>0</v>
      </c>
      <c r="M313" s="734">
        <v>0</v>
      </c>
      <c r="N313" s="734">
        <v>0</v>
      </c>
      <c r="O313" s="734">
        <v>0</v>
      </c>
    </row>
    <row r="314" spans="1:15">
      <c r="A314">
        <v>531</v>
      </c>
      <c r="B314">
        <v>11</v>
      </c>
      <c r="C314" t="s">
        <v>446</v>
      </c>
      <c r="D314" t="s">
        <v>1842</v>
      </c>
      <c r="E314" t="s">
        <v>1244</v>
      </c>
      <c r="F314" t="s">
        <v>472</v>
      </c>
      <c r="G314" t="s">
        <v>472</v>
      </c>
      <c r="H314" t="s">
        <v>21</v>
      </c>
      <c r="I314" t="s">
        <v>480</v>
      </c>
      <c r="J314">
        <v>1</v>
      </c>
      <c r="K314" t="s">
        <v>39</v>
      </c>
      <c r="L314" s="734">
        <v>0</v>
      </c>
      <c r="M314" s="734">
        <v>0</v>
      </c>
      <c r="N314" s="734">
        <v>0</v>
      </c>
      <c r="O314" s="734">
        <v>0</v>
      </c>
    </row>
    <row r="315" spans="1:15">
      <c r="A315">
        <v>532</v>
      </c>
      <c r="B315">
        <v>11</v>
      </c>
      <c r="C315" t="s">
        <v>446</v>
      </c>
      <c r="D315" t="s">
        <v>1842</v>
      </c>
      <c r="E315" t="s">
        <v>1244</v>
      </c>
      <c r="F315" t="s">
        <v>448</v>
      </c>
      <c r="G315" t="s">
        <v>448</v>
      </c>
      <c r="H315" t="s">
        <v>45</v>
      </c>
      <c r="I315" t="s">
        <v>481</v>
      </c>
      <c r="J315">
        <v>1</v>
      </c>
      <c r="K315" t="s">
        <v>39</v>
      </c>
      <c r="L315" s="734">
        <v>0</v>
      </c>
      <c r="M315" s="734">
        <v>0</v>
      </c>
      <c r="N315" s="734">
        <v>0</v>
      </c>
      <c r="O315" s="734">
        <v>0</v>
      </c>
    </row>
    <row r="316" spans="1:15">
      <c r="A316">
        <v>533</v>
      </c>
      <c r="B316">
        <v>11</v>
      </c>
      <c r="C316" t="s">
        <v>446</v>
      </c>
      <c r="D316" t="s">
        <v>1842</v>
      </c>
      <c r="E316" t="s">
        <v>1244</v>
      </c>
      <c r="F316" t="s">
        <v>472</v>
      </c>
      <c r="G316" t="s">
        <v>472</v>
      </c>
      <c r="H316" t="s">
        <v>48</v>
      </c>
      <c r="I316" t="s">
        <v>482</v>
      </c>
      <c r="J316">
        <v>1</v>
      </c>
      <c r="K316" t="s">
        <v>39</v>
      </c>
      <c r="L316" s="734">
        <v>0</v>
      </c>
      <c r="M316" s="734">
        <v>0</v>
      </c>
      <c r="N316" s="734">
        <v>0</v>
      </c>
      <c r="O316" s="734">
        <v>0</v>
      </c>
    </row>
    <row r="317" spans="1:15">
      <c r="A317">
        <v>535</v>
      </c>
      <c r="B317">
        <v>11</v>
      </c>
      <c r="C317" t="s">
        <v>446</v>
      </c>
      <c r="D317" t="s">
        <v>1842</v>
      </c>
      <c r="E317" t="s">
        <v>1244</v>
      </c>
      <c r="F317" t="s">
        <v>472</v>
      </c>
      <c r="G317" t="s">
        <v>472</v>
      </c>
      <c r="H317" t="s">
        <v>50</v>
      </c>
      <c r="I317" t="s">
        <v>467</v>
      </c>
      <c r="J317">
        <v>2</v>
      </c>
      <c r="K317" t="s">
        <v>39</v>
      </c>
      <c r="L317" s="734">
        <v>0</v>
      </c>
      <c r="M317" s="734">
        <v>0</v>
      </c>
      <c r="N317" s="734">
        <v>0</v>
      </c>
      <c r="O317" s="734">
        <v>0</v>
      </c>
    </row>
    <row r="318" spans="1:15">
      <c r="A318">
        <v>536</v>
      </c>
      <c r="B318">
        <v>11</v>
      </c>
      <c r="C318" t="s">
        <v>446</v>
      </c>
      <c r="D318" t="s">
        <v>1842</v>
      </c>
      <c r="E318" t="s">
        <v>1244</v>
      </c>
      <c r="F318" t="s">
        <v>483</v>
      </c>
      <c r="G318" t="s">
        <v>483</v>
      </c>
      <c r="H318" t="s">
        <v>76</v>
      </c>
      <c r="I318" t="s">
        <v>484</v>
      </c>
      <c r="J318">
        <v>1</v>
      </c>
      <c r="K318" t="s">
        <v>39</v>
      </c>
      <c r="L318" s="734">
        <v>0</v>
      </c>
      <c r="M318" s="734">
        <v>0</v>
      </c>
      <c r="N318" s="734">
        <v>0</v>
      </c>
      <c r="O318" s="734">
        <v>0</v>
      </c>
    </row>
    <row r="319" spans="1:15">
      <c r="A319">
        <v>537</v>
      </c>
      <c r="B319">
        <v>11</v>
      </c>
      <c r="C319" t="s">
        <v>446</v>
      </c>
      <c r="D319" t="s">
        <v>1842</v>
      </c>
      <c r="E319" t="s">
        <v>1244</v>
      </c>
      <c r="F319" t="s">
        <v>472</v>
      </c>
      <c r="G319" t="s">
        <v>472</v>
      </c>
      <c r="H319" t="s">
        <v>77</v>
      </c>
      <c r="I319" t="s">
        <v>485</v>
      </c>
      <c r="J319">
        <v>2</v>
      </c>
      <c r="K319" t="s">
        <v>39</v>
      </c>
      <c r="L319" s="734">
        <v>0</v>
      </c>
      <c r="M319" s="734">
        <v>0</v>
      </c>
      <c r="N319" s="734">
        <v>0</v>
      </c>
      <c r="O319" s="734">
        <v>0</v>
      </c>
    </row>
    <row r="320" spans="1:15">
      <c r="A320">
        <v>538</v>
      </c>
      <c r="B320">
        <v>11</v>
      </c>
      <c r="C320" t="s">
        <v>446</v>
      </c>
      <c r="D320" t="s">
        <v>1842</v>
      </c>
      <c r="E320" t="s">
        <v>1244</v>
      </c>
      <c r="F320" t="s">
        <v>483</v>
      </c>
      <c r="G320" t="s">
        <v>483</v>
      </c>
      <c r="H320" t="s">
        <v>78</v>
      </c>
      <c r="I320" t="s">
        <v>464</v>
      </c>
      <c r="J320">
        <v>1</v>
      </c>
      <c r="K320" t="s">
        <v>39</v>
      </c>
      <c r="L320" s="734">
        <v>0</v>
      </c>
      <c r="M320" s="734">
        <v>0</v>
      </c>
      <c r="N320" s="734">
        <v>0</v>
      </c>
      <c r="O320" s="734">
        <v>0</v>
      </c>
    </row>
    <row r="321" spans="1:15">
      <c r="A321">
        <v>539</v>
      </c>
      <c r="B321">
        <v>11</v>
      </c>
      <c r="C321" t="s">
        <v>446</v>
      </c>
      <c r="D321" t="s">
        <v>1842</v>
      </c>
      <c r="E321" t="s">
        <v>1244</v>
      </c>
      <c r="F321" t="s">
        <v>472</v>
      </c>
      <c r="G321" t="s">
        <v>472</v>
      </c>
      <c r="H321" t="s">
        <v>302</v>
      </c>
      <c r="I321" t="s">
        <v>486</v>
      </c>
      <c r="J321">
        <v>1</v>
      </c>
      <c r="K321" t="s">
        <v>39</v>
      </c>
      <c r="L321" s="734">
        <v>0</v>
      </c>
      <c r="M321" s="734">
        <v>0</v>
      </c>
      <c r="N321" s="734">
        <v>0</v>
      </c>
      <c r="O321" s="734">
        <v>0</v>
      </c>
    </row>
    <row r="322" spans="1:15">
      <c r="A322">
        <v>540</v>
      </c>
      <c r="B322">
        <v>11</v>
      </c>
      <c r="C322" t="s">
        <v>446</v>
      </c>
      <c r="D322" t="s">
        <v>1842</v>
      </c>
      <c r="E322" t="s">
        <v>1244</v>
      </c>
      <c r="F322" t="s">
        <v>483</v>
      </c>
      <c r="G322" t="s">
        <v>483</v>
      </c>
      <c r="H322" t="s">
        <v>304</v>
      </c>
      <c r="I322" t="s">
        <v>487</v>
      </c>
      <c r="J322">
        <v>1</v>
      </c>
      <c r="K322" t="s">
        <v>39</v>
      </c>
      <c r="L322" s="734">
        <v>0</v>
      </c>
      <c r="M322" s="734">
        <v>0</v>
      </c>
      <c r="N322" s="734">
        <v>0</v>
      </c>
      <c r="O322" s="734">
        <v>0</v>
      </c>
    </row>
    <row r="323" spans="1:15">
      <c r="A323">
        <v>541</v>
      </c>
      <c r="B323">
        <v>11</v>
      </c>
      <c r="C323" t="s">
        <v>446</v>
      </c>
      <c r="D323" t="s">
        <v>1842</v>
      </c>
      <c r="E323" t="s">
        <v>1244</v>
      </c>
      <c r="F323" t="s">
        <v>472</v>
      </c>
      <c r="G323" t="s">
        <v>472</v>
      </c>
      <c r="H323" t="s">
        <v>306</v>
      </c>
      <c r="I323" t="s">
        <v>488</v>
      </c>
      <c r="J323">
        <v>2</v>
      </c>
      <c r="K323" t="s">
        <v>39</v>
      </c>
      <c r="L323" s="734">
        <v>0</v>
      </c>
      <c r="M323" s="734">
        <v>0</v>
      </c>
      <c r="N323" s="734">
        <v>0</v>
      </c>
      <c r="O323" s="734">
        <v>0</v>
      </c>
    </row>
    <row r="324" spans="1:15">
      <c r="A324">
        <v>542</v>
      </c>
      <c r="B324">
        <v>11</v>
      </c>
      <c r="C324" t="s">
        <v>446</v>
      </c>
      <c r="D324" t="s">
        <v>1842</v>
      </c>
      <c r="E324" t="s">
        <v>1244</v>
      </c>
      <c r="F324" t="s">
        <v>483</v>
      </c>
      <c r="G324" t="s">
        <v>483</v>
      </c>
      <c r="H324" t="s">
        <v>341</v>
      </c>
      <c r="I324" t="s">
        <v>489</v>
      </c>
      <c r="J324">
        <v>1</v>
      </c>
      <c r="K324" t="s">
        <v>39</v>
      </c>
      <c r="L324" s="734">
        <v>0</v>
      </c>
      <c r="M324" s="734">
        <v>0</v>
      </c>
      <c r="N324" s="734">
        <v>0</v>
      </c>
      <c r="O324" s="734">
        <v>0</v>
      </c>
    </row>
    <row r="325" spans="1:15">
      <c r="A325">
        <v>543</v>
      </c>
      <c r="B325">
        <v>11</v>
      </c>
      <c r="C325" t="s">
        <v>446</v>
      </c>
      <c r="D325" t="s">
        <v>1842</v>
      </c>
      <c r="E325" t="s">
        <v>1244</v>
      </c>
      <c r="F325" t="s">
        <v>472</v>
      </c>
      <c r="G325" t="s">
        <v>472</v>
      </c>
      <c r="H325" t="s">
        <v>343</v>
      </c>
      <c r="I325" t="s">
        <v>490</v>
      </c>
      <c r="J325">
        <v>1</v>
      </c>
      <c r="K325" t="s">
        <v>39</v>
      </c>
      <c r="L325" s="734">
        <v>0</v>
      </c>
      <c r="M325" s="734">
        <v>0</v>
      </c>
      <c r="N325" s="734">
        <v>0</v>
      </c>
      <c r="O325" s="734">
        <v>0</v>
      </c>
    </row>
    <row r="326" spans="1:15">
      <c r="A326">
        <v>544</v>
      </c>
      <c r="B326">
        <v>11</v>
      </c>
      <c r="C326" t="s">
        <v>446</v>
      </c>
      <c r="D326" t="s">
        <v>1842</v>
      </c>
      <c r="E326" t="s">
        <v>1244</v>
      </c>
      <c r="F326" t="s">
        <v>483</v>
      </c>
      <c r="G326" t="s">
        <v>483</v>
      </c>
      <c r="H326" t="s">
        <v>83</v>
      </c>
      <c r="I326" t="s">
        <v>481</v>
      </c>
      <c r="J326">
        <v>1</v>
      </c>
      <c r="K326" t="s">
        <v>39</v>
      </c>
      <c r="L326" s="734">
        <v>0</v>
      </c>
      <c r="M326" s="734">
        <v>0</v>
      </c>
      <c r="N326" s="734">
        <v>0</v>
      </c>
      <c r="O326" s="734">
        <v>0</v>
      </c>
    </row>
    <row r="327" spans="1:15">
      <c r="A327">
        <v>545</v>
      </c>
      <c r="B327">
        <v>11</v>
      </c>
      <c r="C327" t="s">
        <v>446</v>
      </c>
      <c r="D327" t="s">
        <v>1842</v>
      </c>
      <c r="E327" t="s">
        <v>1244</v>
      </c>
      <c r="F327" t="s">
        <v>472</v>
      </c>
      <c r="G327" t="s">
        <v>472</v>
      </c>
      <c r="H327" t="s">
        <v>13</v>
      </c>
      <c r="I327" t="s">
        <v>454</v>
      </c>
      <c r="J327">
        <v>1</v>
      </c>
      <c r="K327" t="s">
        <v>39</v>
      </c>
      <c r="L327" s="734">
        <v>0</v>
      </c>
      <c r="M327" s="734">
        <v>0</v>
      </c>
      <c r="N327" s="734">
        <v>0</v>
      </c>
      <c r="O327" s="734">
        <v>0</v>
      </c>
    </row>
    <row r="328" spans="1:15">
      <c r="A328">
        <v>546</v>
      </c>
      <c r="B328">
        <v>11</v>
      </c>
      <c r="C328" t="s">
        <v>446</v>
      </c>
      <c r="D328" t="s">
        <v>1842</v>
      </c>
      <c r="E328" t="s">
        <v>1244</v>
      </c>
      <c r="F328" t="s">
        <v>483</v>
      </c>
      <c r="G328" t="s">
        <v>483</v>
      </c>
      <c r="H328" t="s">
        <v>15</v>
      </c>
      <c r="I328" t="s">
        <v>491</v>
      </c>
      <c r="J328">
        <v>1</v>
      </c>
      <c r="K328" t="s">
        <v>39</v>
      </c>
      <c r="L328" s="734">
        <v>0</v>
      </c>
      <c r="M328" s="734">
        <v>0</v>
      </c>
      <c r="N328" s="734">
        <v>0</v>
      </c>
      <c r="O328" s="734">
        <v>0</v>
      </c>
    </row>
    <row r="329" spans="1:15">
      <c r="A329">
        <v>547</v>
      </c>
      <c r="B329">
        <v>11</v>
      </c>
      <c r="C329" t="s">
        <v>446</v>
      </c>
      <c r="D329" t="s">
        <v>1842</v>
      </c>
      <c r="E329" t="s">
        <v>1244</v>
      </c>
      <c r="F329" t="s">
        <v>472</v>
      </c>
      <c r="G329" t="s">
        <v>472</v>
      </c>
      <c r="H329" t="s">
        <v>17</v>
      </c>
      <c r="I329" t="s">
        <v>481</v>
      </c>
      <c r="J329">
        <v>1</v>
      </c>
      <c r="K329" t="s">
        <v>39</v>
      </c>
      <c r="L329" s="734">
        <v>0</v>
      </c>
      <c r="M329" s="734">
        <v>0</v>
      </c>
      <c r="N329" s="734">
        <v>0</v>
      </c>
      <c r="O329" s="734">
        <v>0</v>
      </c>
    </row>
    <row r="330" spans="1:15">
      <c r="A330">
        <v>548</v>
      </c>
      <c r="B330">
        <v>11</v>
      </c>
      <c r="C330" t="s">
        <v>446</v>
      </c>
      <c r="D330" t="s">
        <v>1842</v>
      </c>
      <c r="E330" t="s">
        <v>1244</v>
      </c>
      <c r="F330" t="s">
        <v>483</v>
      </c>
      <c r="G330" t="s">
        <v>483</v>
      </c>
      <c r="H330" t="s">
        <v>19</v>
      </c>
      <c r="I330" t="s">
        <v>469</v>
      </c>
      <c r="J330">
        <v>1</v>
      </c>
      <c r="K330" t="s">
        <v>39</v>
      </c>
      <c r="L330" s="734">
        <v>0</v>
      </c>
      <c r="M330" s="734">
        <v>0</v>
      </c>
      <c r="N330" s="734">
        <v>0</v>
      </c>
      <c r="O330" s="734">
        <v>0</v>
      </c>
    </row>
    <row r="331" spans="1:15">
      <c r="A331">
        <v>550</v>
      </c>
      <c r="B331">
        <v>11</v>
      </c>
      <c r="C331" t="s">
        <v>446</v>
      </c>
      <c r="D331" t="s">
        <v>1842</v>
      </c>
      <c r="E331" t="s">
        <v>1244</v>
      </c>
      <c r="F331" t="s">
        <v>483</v>
      </c>
      <c r="G331" t="s">
        <v>483</v>
      </c>
      <c r="H331" t="s">
        <v>20</v>
      </c>
      <c r="I331" t="s">
        <v>470</v>
      </c>
      <c r="J331">
        <v>1</v>
      </c>
      <c r="K331" t="s">
        <v>39</v>
      </c>
      <c r="L331" s="734">
        <v>0</v>
      </c>
      <c r="M331" s="734">
        <v>0</v>
      </c>
      <c r="N331" s="734">
        <v>0</v>
      </c>
      <c r="O331" s="734">
        <v>0</v>
      </c>
    </row>
    <row r="332" spans="1:15">
      <c r="A332">
        <v>551</v>
      </c>
      <c r="B332">
        <v>11</v>
      </c>
      <c r="C332" t="s">
        <v>446</v>
      </c>
      <c r="D332" t="s">
        <v>1842</v>
      </c>
      <c r="E332" t="s">
        <v>1244</v>
      </c>
      <c r="F332" t="s">
        <v>492</v>
      </c>
      <c r="G332" t="s">
        <v>492</v>
      </c>
      <c r="H332" t="s">
        <v>21</v>
      </c>
      <c r="I332" t="s">
        <v>493</v>
      </c>
      <c r="J332">
        <v>1</v>
      </c>
      <c r="K332" t="s">
        <v>39</v>
      </c>
      <c r="L332" s="734">
        <v>0</v>
      </c>
      <c r="M332" s="734">
        <v>0</v>
      </c>
      <c r="N332" s="734">
        <v>0</v>
      </c>
      <c r="O332" s="734">
        <v>0</v>
      </c>
    </row>
    <row r="333" spans="1:15">
      <c r="A333">
        <v>552</v>
      </c>
      <c r="B333">
        <v>11</v>
      </c>
      <c r="C333" t="s">
        <v>446</v>
      </c>
      <c r="D333" t="s">
        <v>1842</v>
      </c>
      <c r="E333" t="s">
        <v>1244</v>
      </c>
      <c r="F333" t="s">
        <v>483</v>
      </c>
      <c r="G333" t="s">
        <v>483</v>
      </c>
      <c r="H333" t="s">
        <v>45</v>
      </c>
      <c r="I333" t="s">
        <v>494</v>
      </c>
      <c r="J333">
        <v>1</v>
      </c>
      <c r="K333" t="s">
        <v>39</v>
      </c>
      <c r="L333" s="734">
        <v>0</v>
      </c>
      <c r="M333" s="734">
        <v>0</v>
      </c>
      <c r="N333" s="734">
        <v>0</v>
      </c>
      <c r="O333" s="734">
        <v>0</v>
      </c>
    </row>
    <row r="334" spans="1:15">
      <c r="A334">
        <v>553</v>
      </c>
      <c r="B334">
        <v>11</v>
      </c>
      <c r="C334" t="s">
        <v>446</v>
      </c>
      <c r="D334" t="s">
        <v>1842</v>
      </c>
      <c r="E334" t="s">
        <v>1244</v>
      </c>
      <c r="F334" t="s">
        <v>492</v>
      </c>
      <c r="G334" t="s">
        <v>492</v>
      </c>
      <c r="H334" t="s">
        <v>48</v>
      </c>
      <c r="I334" t="s">
        <v>485</v>
      </c>
      <c r="J334">
        <v>1</v>
      </c>
      <c r="K334" t="s">
        <v>39</v>
      </c>
      <c r="L334" s="734">
        <v>0</v>
      </c>
      <c r="M334" s="734">
        <v>0</v>
      </c>
      <c r="N334" s="734">
        <v>0</v>
      </c>
      <c r="O334" s="734">
        <v>0</v>
      </c>
    </row>
    <row r="335" spans="1:15">
      <c r="A335">
        <v>554</v>
      </c>
      <c r="B335">
        <v>11</v>
      </c>
      <c r="C335" t="s">
        <v>446</v>
      </c>
      <c r="D335" t="s">
        <v>1842</v>
      </c>
      <c r="E335" t="s">
        <v>1244</v>
      </c>
      <c r="F335" t="s">
        <v>483</v>
      </c>
      <c r="G335" t="s">
        <v>483</v>
      </c>
      <c r="H335" t="s">
        <v>50</v>
      </c>
      <c r="I335" t="s">
        <v>464</v>
      </c>
      <c r="J335">
        <v>2</v>
      </c>
      <c r="K335" t="s">
        <v>39</v>
      </c>
      <c r="L335" s="734">
        <v>0</v>
      </c>
      <c r="M335" s="734">
        <v>0</v>
      </c>
      <c r="N335" s="734">
        <v>0</v>
      </c>
      <c r="O335" s="734">
        <v>0</v>
      </c>
    </row>
    <row r="336" spans="1:15">
      <c r="A336">
        <v>555</v>
      </c>
      <c r="B336">
        <v>11</v>
      </c>
      <c r="C336" t="s">
        <v>446</v>
      </c>
      <c r="D336" t="s">
        <v>1842</v>
      </c>
      <c r="E336" t="s">
        <v>1244</v>
      </c>
      <c r="F336" t="s">
        <v>492</v>
      </c>
      <c r="G336" t="s">
        <v>492</v>
      </c>
      <c r="H336" t="s">
        <v>76</v>
      </c>
      <c r="I336" t="s">
        <v>495</v>
      </c>
      <c r="J336">
        <v>1</v>
      </c>
      <c r="K336" t="s">
        <v>39</v>
      </c>
      <c r="L336" s="734">
        <v>0</v>
      </c>
      <c r="M336" s="734">
        <v>0</v>
      </c>
      <c r="N336" s="734">
        <v>0</v>
      </c>
      <c r="O336" s="734">
        <v>0</v>
      </c>
    </row>
    <row r="337" spans="1:15">
      <c r="A337">
        <v>556</v>
      </c>
      <c r="B337">
        <v>11</v>
      </c>
      <c r="C337" t="s">
        <v>446</v>
      </c>
      <c r="D337" t="s">
        <v>1842</v>
      </c>
      <c r="E337" t="s">
        <v>1244</v>
      </c>
      <c r="F337" t="s">
        <v>483</v>
      </c>
      <c r="G337" t="s">
        <v>483</v>
      </c>
      <c r="H337" t="s">
        <v>77</v>
      </c>
      <c r="I337" t="s">
        <v>496</v>
      </c>
      <c r="J337">
        <v>1</v>
      </c>
      <c r="K337" t="s">
        <v>39</v>
      </c>
      <c r="L337" s="734">
        <v>0</v>
      </c>
      <c r="M337" s="734">
        <v>0</v>
      </c>
      <c r="N337" s="734">
        <v>0</v>
      </c>
      <c r="O337" s="734">
        <v>0</v>
      </c>
    </row>
    <row r="338" spans="1:15">
      <c r="A338">
        <v>557</v>
      </c>
      <c r="B338">
        <v>11</v>
      </c>
      <c r="C338" t="s">
        <v>446</v>
      </c>
      <c r="D338" t="s">
        <v>1842</v>
      </c>
      <c r="E338" t="s">
        <v>1244</v>
      </c>
      <c r="F338" t="s">
        <v>492</v>
      </c>
      <c r="G338" t="s">
        <v>492</v>
      </c>
      <c r="H338" t="s">
        <v>78</v>
      </c>
      <c r="I338" t="s">
        <v>497</v>
      </c>
      <c r="J338">
        <v>1</v>
      </c>
      <c r="K338" t="s">
        <v>39</v>
      </c>
      <c r="L338" s="734">
        <v>0</v>
      </c>
      <c r="M338" s="734">
        <v>0</v>
      </c>
      <c r="N338" s="734">
        <v>0</v>
      </c>
      <c r="O338" s="734">
        <v>0</v>
      </c>
    </row>
    <row r="339" spans="1:15">
      <c r="A339">
        <v>559</v>
      </c>
      <c r="B339">
        <v>11</v>
      </c>
      <c r="C339" t="s">
        <v>446</v>
      </c>
      <c r="D339" t="s">
        <v>1842</v>
      </c>
      <c r="E339" t="s">
        <v>1244</v>
      </c>
      <c r="F339" t="s">
        <v>492</v>
      </c>
      <c r="G339" t="s">
        <v>492</v>
      </c>
      <c r="H339" t="s">
        <v>302</v>
      </c>
      <c r="I339" t="s">
        <v>499</v>
      </c>
      <c r="J339">
        <v>1</v>
      </c>
      <c r="K339" t="s">
        <v>39</v>
      </c>
      <c r="L339" s="734">
        <v>0</v>
      </c>
      <c r="M339" s="734">
        <v>0</v>
      </c>
      <c r="N339" s="734">
        <v>0</v>
      </c>
      <c r="O339" s="734">
        <v>0</v>
      </c>
    </row>
    <row r="340" spans="1:15">
      <c r="A340">
        <v>560</v>
      </c>
      <c r="B340">
        <v>11</v>
      </c>
      <c r="C340" t="s">
        <v>446</v>
      </c>
      <c r="D340" t="s">
        <v>1842</v>
      </c>
      <c r="E340" t="s">
        <v>1244</v>
      </c>
      <c r="F340" t="s">
        <v>498</v>
      </c>
      <c r="G340" t="s">
        <v>498</v>
      </c>
      <c r="H340" t="s">
        <v>304</v>
      </c>
      <c r="I340" t="s">
        <v>457</v>
      </c>
      <c r="J340">
        <v>1</v>
      </c>
      <c r="K340" t="s">
        <v>39</v>
      </c>
      <c r="L340" s="734">
        <v>0</v>
      </c>
      <c r="M340" s="734">
        <v>0</v>
      </c>
      <c r="N340" s="734">
        <v>0</v>
      </c>
      <c r="O340" s="734">
        <v>0</v>
      </c>
    </row>
    <row r="341" spans="1:15">
      <c r="A341">
        <v>561</v>
      </c>
      <c r="B341">
        <v>11</v>
      </c>
      <c r="C341" t="s">
        <v>446</v>
      </c>
      <c r="D341" t="s">
        <v>1842</v>
      </c>
      <c r="E341" t="s">
        <v>1244</v>
      </c>
      <c r="F341" t="s">
        <v>492</v>
      </c>
      <c r="G341" t="s">
        <v>492</v>
      </c>
      <c r="H341" t="s">
        <v>306</v>
      </c>
      <c r="I341" t="s">
        <v>485</v>
      </c>
      <c r="J341">
        <v>1</v>
      </c>
      <c r="K341" t="s">
        <v>39</v>
      </c>
      <c r="L341" s="734">
        <v>0</v>
      </c>
      <c r="M341" s="734">
        <v>0</v>
      </c>
      <c r="N341" s="734">
        <v>0</v>
      </c>
      <c r="O341" s="734">
        <v>0</v>
      </c>
    </row>
    <row r="342" spans="1:15">
      <c r="A342">
        <v>562</v>
      </c>
      <c r="B342">
        <v>11</v>
      </c>
      <c r="C342" t="s">
        <v>446</v>
      </c>
      <c r="D342" t="s">
        <v>1842</v>
      </c>
      <c r="E342" t="s">
        <v>1244</v>
      </c>
      <c r="F342" t="s">
        <v>498</v>
      </c>
      <c r="G342" t="s">
        <v>498</v>
      </c>
      <c r="H342" t="s">
        <v>341</v>
      </c>
      <c r="I342" t="s">
        <v>500</v>
      </c>
      <c r="J342">
        <v>3</v>
      </c>
      <c r="K342" t="s">
        <v>39</v>
      </c>
      <c r="L342" s="734">
        <v>0</v>
      </c>
      <c r="M342" s="734">
        <v>0</v>
      </c>
      <c r="N342" s="734">
        <v>0</v>
      </c>
      <c r="O342" s="734">
        <v>0</v>
      </c>
    </row>
    <row r="343" spans="1:15">
      <c r="A343">
        <v>563</v>
      </c>
      <c r="B343">
        <v>11</v>
      </c>
      <c r="C343" t="s">
        <v>446</v>
      </c>
      <c r="D343" t="s">
        <v>1842</v>
      </c>
      <c r="E343" t="s">
        <v>1244</v>
      </c>
      <c r="F343" t="s">
        <v>492</v>
      </c>
      <c r="G343" t="s">
        <v>492</v>
      </c>
      <c r="H343" t="s">
        <v>343</v>
      </c>
      <c r="I343" t="s">
        <v>464</v>
      </c>
      <c r="J343">
        <v>1</v>
      </c>
      <c r="K343" t="s">
        <v>39</v>
      </c>
      <c r="L343" s="734">
        <v>0</v>
      </c>
      <c r="M343" s="734">
        <v>0</v>
      </c>
      <c r="N343" s="734">
        <v>0</v>
      </c>
      <c r="O343" s="734">
        <v>0</v>
      </c>
    </row>
    <row r="344" spans="1:15">
      <c r="A344">
        <v>565</v>
      </c>
      <c r="B344">
        <v>11</v>
      </c>
      <c r="C344" t="s">
        <v>446</v>
      </c>
      <c r="D344" t="s">
        <v>1842</v>
      </c>
      <c r="E344" t="s">
        <v>1244</v>
      </c>
      <c r="F344" t="s">
        <v>492</v>
      </c>
      <c r="G344" t="s">
        <v>492</v>
      </c>
      <c r="H344" t="s">
        <v>13</v>
      </c>
      <c r="I344" t="s">
        <v>499</v>
      </c>
      <c r="J344">
        <v>1</v>
      </c>
      <c r="K344" t="s">
        <v>39</v>
      </c>
      <c r="L344" s="734">
        <v>0</v>
      </c>
      <c r="M344" s="734">
        <v>0</v>
      </c>
      <c r="N344" s="734">
        <v>0</v>
      </c>
      <c r="O344" s="734">
        <v>0</v>
      </c>
    </row>
    <row r="345" spans="1:15">
      <c r="A345">
        <v>566</v>
      </c>
      <c r="B345">
        <v>11</v>
      </c>
      <c r="C345" t="s">
        <v>446</v>
      </c>
      <c r="D345" t="s">
        <v>1842</v>
      </c>
      <c r="E345" t="s">
        <v>1244</v>
      </c>
      <c r="F345" t="s">
        <v>501</v>
      </c>
      <c r="G345" t="s">
        <v>501</v>
      </c>
      <c r="H345" t="s">
        <v>15</v>
      </c>
      <c r="I345" t="s">
        <v>457</v>
      </c>
      <c r="J345">
        <v>1</v>
      </c>
      <c r="K345" t="s">
        <v>39</v>
      </c>
      <c r="L345" s="734">
        <v>0</v>
      </c>
      <c r="M345" s="734">
        <v>0</v>
      </c>
      <c r="N345" s="734">
        <v>0</v>
      </c>
      <c r="O345" s="734">
        <v>0</v>
      </c>
    </row>
    <row r="346" spans="1:15">
      <c r="A346">
        <v>567</v>
      </c>
      <c r="B346">
        <v>11</v>
      </c>
      <c r="C346" t="s">
        <v>446</v>
      </c>
      <c r="D346" t="s">
        <v>1842</v>
      </c>
      <c r="E346" t="s">
        <v>1244</v>
      </c>
      <c r="F346" t="s">
        <v>492</v>
      </c>
      <c r="G346" t="s">
        <v>492</v>
      </c>
      <c r="H346" t="s">
        <v>17</v>
      </c>
      <c r="I346" t="s">
        <v>485</v>
      </c>
      <c r="J346">
        <v>1</v>
      </c>
      <c r="K346" t="s">
        <v>39</v>
      </c>
      <c r="L346" s="734">
        <v>0</v>
      </c>
      <c r="M346" s="734">
        <v>0</v>
      </c>
      <c r="N346" s="734">
        <v>0</v>
      </c>
      <c r="O346" s="734">
        <v>0</v>
      </c>
    </row>
    <row r="347" spans="1:15">
      <c r="A347">
        <v>568</v>
      </c>
      <c r="B347">
        <v>11</v>
      </c>
      <c r="C347" t="s">
        <v>446</v>
      </c>
      <c r="D347" t="s">
        <v>1842</v>
      </c>
      <c r="E347" t="s">
        <v>1244</v>
      </c>
      <c r="F347" t="s">
        <v>501</v>
      </c>
      <c r="G347" t="s">
        <v>501</v>
      </c>
      <c r="H347" t="s">
        <v>19</v>
      </c>
      <c r="I347" t="s">
        <v>500</v>
      </c>
      <c r="J347">
        <v>5</v>
      </c>
      <c r="K347" t="s">
        <v>39</v>
      </c>
      <c r="L347" s="734">
        <v>0</v>
      </c>
      <c r="M347" s="734">
        <v>0</v>
      </c>
      <c r="N347" s="734">
        <v>0</v>
      </c>
      <c r="O347" s="734">
        <v>0</v>
      </c>
    </row>
    <row r="348" spans="1:15">
      <c r="A348">
        <v>569</v>
      </c>
      <c r="B348">
        <v>11</v>
      </c>
      <c r="C348" t="s">
        <v>446</v>
      </c>
      <c r="D348" t="s">
        <v>1842</v>
      </c>
      <c r="E348" t="s">
        <v>1244</v>
      </c>
      <c r="F348" t="s">
        <v>492</v>
      </c>
      <c r="G348" t="s">
        <v>492</v>
      </c>
      <c r="H348" t="s">
        <v>20</v>
      </c>
      <c r="I348" t="s">
        <v>464</v>
      </c>
      <c r="J348">
        <v>1</v>
      </c>
      <c r="K348" t="s">
        <v>39</v>
      </c>
      <c r="L348" s="734">
        <v>0</v>
      </c>
      <c r="M348" s="734">
        <v>0</v>
      </c>
      <c r="N348" s="734">
        <v>0</v>
      </c>
      <c r="O348" s="734">
        <v>0</v>
      </c>
    </row>
    <row r="349" spans="1:15">
      <c r="A349">
        <v>571</v>
      </c>
      <c r="B349">
        <v>11</v>
      </c>
      <c r="C349" t="s">
        <v>446</v>
      </c>
      <c r="D349" t="s">
        <v>1842</v>
      </c>
      <c r="E349" t="s">
        <v>1244</v>
      </c>
      <c r="F349" t="s">
        <v>492</v>
      </c>
      <c r="G349" t="s">
        <v>492</v>
      </c>
      <c r="H349" t="s">
        <v>21</v>
      </c>
      <c r="I349" t="s">
        <v>467</v>
      </c>
      <c r="J349">
        <v>2</v>
      </c>
      <c r="K349" t="s">
        <v>39</v>
      </c>
      <c r="L349" s="734">
        <v>0</v>
      </c>
      <c r="M349" s="734">
        <v>0</v>
      </c>
      <c r="N349" s="734">
        <v>0</v>
      </c>
      <c r="O349" s="734">
        <v>0</v>
      </c>
    </row>
    <row r="350" spans="1:15">
      <c r="A350">
        <v>572</v>
      </c>
      <c r="B350">
        <v>11</v>
      </c>
      <c r="C350" t="s">
        <v>446</v>
      </c>
      <c r="D350" t="s">
        <v>1842</v>
      </c>
      <c r="E350" t="s">
        <v>1244</v>
      </c>
      <c r="F350" t="s">
        <v>503</v>
      </c>
      <c r="G350" t="s">
        <v>503</v>
      </c>
      <c r="H350" t="s">
        <v>45</v>
      </c>
      <c r="I350" t="s">
        <v>504</v>
      </c>
      <c r="J350">
        <v>3</v>
      </c>
      <c r="K350" t="s">
        <v>39</v>
      </c>
      <c r="L350" s="734">
        <v>0</v>
      </c>
      <c r="M350" s="734">
        <v>0</v>
      </c>
      <c r="N350" s="734">
        <v>0</v>
      </c>
      <c r="O350" s="734">
        <v>0</v>
      </c>
    </row>
    <row r="351" spans="1:15">
      <c r="A351">
        <v>573</v>
      </c>
      <c r="B351">
        <v>11</v>
      </c>
      <c r="C351" t="s">
        <v>446</v>
      </c>
      <c r="D351" t="s">
        <v>1842</v>
      </c>
      <c r="E351" t="s">
        <v>1244</v>
      </c>
      <c r="F351" t="s">
        <v>492</v>
      </c>
      <c r="G351" t="s">
        <v>492</v>
      </c>
      <c r="H351" t="s">
        <v>48</v>
      </c>
      <c r="I351" t="s">
        <v>505</v>
      </c>
      <c r="J351">
        <v>1</v>
      </c>
      <c r="K351" t="s">
        <v>39</v>
      </c>
      <c r="L351" s="734">
        <v>0</v>
      </c>
      <c r="M351" s="734">
        <v>0</v>
      </c>
      <c r="N351" s="734">
        <v>0</v>
      </c>
      <c r="O351" s="734">
        <v>0</v>
      </c>
    </row>
    <row r="352" spans="1:15">
      <c r="A352">
        <v>575</v>
      </c>
      <c r="B352">
        <v>11</v>
      </c>
      <c r="C352" t="s">
        <v>446</v>
      </c>
      <c r="D352" t="s">
        <v>1842</v>
      </c>
      <c r="E352" t="s">
        <v>1244</v>
      </c>
      <c r="F352" t="s">
        <v>492</v>
      </c>
      <c r="G352" t="s">
        <v>492</v>
      </c>
      <c r="H352" t="s">
        <v>50</v>
      </c>
      <c r="I352" t="s">
        <v>467</v>
      </c>
      <c r="J352">
        <v>1</v>
      </c>
      <c r="K352" t="s">
        <v>39</v>
      </c>
      <c r="L352" s="734">
        <v>0</v>
      </c>
      <c r="M352" s="734">
        <v>0</v>
      </c>
      <c r="N352" s="734">
        <v>0</v>
      </c>
      <c r="O352" s="734">
        <v>0</v>
      </c>
    </row>
    <row r="353" spans="1:15">
      <c r="A353">
        <v>576</v>
      </c>
      <c r="B353">
        <v>11</v>
      </c>
      <c r="C353" t="s">
        <v>446</v>
      </c>
      <c r="D353" t="s">
        <v>1842</v>
      </c>
      <c r="E353" t="s">
        <v>1244</v>
      </c>
      <c r="F353" t="s">
        <v>506</v>
      </c>
      <c r="G353" t="s">
        <v>506</v>
      </c>
      <c r="H353" t="s">
        <v>76</v>
      </c>
      <c r="I353" t="s">
        <v>464</v>
      </c>
      <c r="J353">
        <v>1</v>
      </c>
      <c r="K353" t="s">
        <v>39</v>
      </c>
      <c r="L353" s="734">
        <v>0</v>
      </c>
      <c r="M353" s="734">
        <v>0</v>
      </c>
      <c r="N353" s="734">
        <v>0</v>
      </c>
      <c r="O353" s="734">
        <v>0</v>
      </c>
    </row>
    <row r="354" spans="1:15">
      <c r="A354">
        <v>577</v>
      </c>
      <c r="B354">
        <v>11</v>
      </c>
      <c r="C354" t="s">
        <v>446</v>
      </c>
      <c r="D354" t="s">
        <v>1842</v>
      </c>
      <c r="E354" t="s">
        <v>1244</v>
      </c>
      <c r="F354" t="s">
        <v>492</v>
      </c>
      <c r="G354" t="s">
        <v>492</v>
      </c>
      <c r="H354" t="s">
        <v>77</v>
      </c>
      <c r="I354" t="s">
        <v>507</v>
      </c>
      <c r="J354">
        <v>2</v>
      </c>
      <c r="K354" t="s">
        <v>39</v>
      </c>
      <c r="L354" s="734">
        <v>0</v>
      </c>
      <c r="M354" s="734">
        <v>0</v>
      </c>
      <c r="N354" s="734">
        <v>0</v>
      </c>
      <c r="O354" s="734">
        <v>0</v>
      </c>
    </row>
    <row r="355" spans="1:15">
      <c r="A355">
        <v>578</v>
      </c>
      <c r="B355">
        <v>11</v>
      </c>
      <c r="C355" t="s">
        <v>446</v>
      </c>
      <c r="D355" t="s">
        <v>1842</v>
      </c>
      <c r="E355" t="s">
        <v>1244</v>
      </c>
      <c r="F355" t="s">
        <v>506</v>
      </c>
      <c r="G355" t="s">
        <v>506</v>
      </c>
      <c r="H355" t="s">
        <v>78</v>
      </c>
      <c r="I355" t="s">
        <v>496</v>
      </c>
      <c r="J355">
        <v>1</v>
      </c>
      <c r="K355" t="s">
        <v>39</v>
      </c>
      <c r="L355" s="734">
        <v>0</v>
      </c>
      <c r="M355" s="734">
        <v>0</v>
      </c>
      <c r="N355" s="734">
        <v>0</v>
      </c>
      <c r="O355" s="734">
        <v>0</v>
      </c>
    </row>
    <row r="356" spans="1:15">
      <c r="A356">
        <v>579</v>
      </c>
      <c r="B356">
        <v>11</v>
      </c>
      <c r="C356" t="s">
        <v>446</v>
      </c>
      <c r="D356" t="s">
        <v>1842</v>
      </c>
      <c r="E356" t="s">
        <v>1244</v>
      </c>
      <c r="F356" t="s">
        <v>492</v>
      </c>
      <c r="G356" t="s">
        <v>492</v>
      </c>
      <c r="H356" t="s">
        <v>302</v>
      </c>
      <c r="I356" t="s">
        <v>508</v>
      </c>
      <c r="J356">
        <v>1</v>
      </c>
      <c r="K356" t="s">
        <v>39</v>
      </c>
      <c r="L356" s="734">
        <v>0</v>
      </c>
      <c r="M356" s="734">
        <v>0</v>
      </c>
      <c r="N356" s="734">
        <v>0</v>
      </c>
      <c r="O356" s="734">
        <v>0</v>
      </c>
    </row>
    <row r="357" spans="1:15">
      <c r="A357">
        <v>580</v>
      </c>
      <c r="B357">
        <v>11</v>
      </c>
      <c r="C357" t="s">
        <v>446</v>
      </c>
      <c r="D357" t="s">
        <v>1842</v>
      </c>
      <c r="E357" t="s">
        <v>1244</v>
      </c>
      <c r="F357" t="s">
        <v>506</v>
      </c>
      <c r="G357" t="s">
        <v>506</v>
      </c>
      <c r="H357" t="s">
        <v>304</v>
      </c>
      <c r="I357" t="s">
        <v>509</v>
      </c>
      <c r="J357">
        <v>1</v>
      </c>
      <c r="K357" t="s">
        <v>39</v>
      </c>
      <c r="L357" s="734">
        <v>0</v>
      </c>
      <c r="M357" s="734">
        <v>0</v>
      </c>
      <c r="N357" s="734">
        <v>0</v>
      </c>
      <c r="O357" s="734">
        <v>0</v>
      </c>
    </row>
    <row r="358" spans="1:15">
      <c r="A358">
        <v>583</v>
      </c>
      <c r="B358">
        <v>11</v>
      </c>
      <c r="C358" t="s">
        <v>446</v>
      </c>
      <c r="D358" t="s">
        <v>1848</v>
      </c>
      <c r="E358" t="s">
        <v>1245</v>
      </c>
      <c r="F358" t="s">
        <v>510</v>
      </c>
      <c r="G358" t="s">
        <v>510</v>
      </c>
      <c r="H358" t="s">
        <v>13</v>
      </c>
      <c r="I358" t="s">
        <v>467</v>
      </c>
      <c r="J358">
        <v>2</v>
      </c>
      <c r="K358" t="s">
        <v>39</v>
      </c>
      <c r="L358" s="734">
        <v>0</v>
      </c>
      <c r="M358" s="734">
        <v>0</v>
      </c>
      <c r="N358" s="734">
        <v>0</v>
      </c>
      <c r="O358" s="734">
        <v>0</v>
      </c>
    </row>
    <row r="359" spans="1:15">
      <c r="A359">
        <v>584</v>
      </c>
      <c r="B359">
        <v>11</v>
      </c>
      <c r="C359" t="s">
        <v>446</v>
      </c>
      <c r="D359" t="s">
        <v>1848</v>
      </c>
      <c r="E359" t="s">
        <v>1245</v>
      </c>
      <c r="F359" t="s">
        <v>511</v>
      </c>
      <c r="G359" t="s">
        <v>511</v>
      </c>
      <c r="H359" t="s">
        <v>15</v>
      </c>
      <c r="I359" t="s">
        <v>505</v>
      </c>
      <c r="J359">
        <v>1</v>
      </c>
      <c r="K359" t="s">
        <v>39</v>
      </c>
      <c r="L359" s="734">
        <v>0</v>
      </c>
      <c r="M359" s="734">
        <v>0</v>
      </c>
      <c r="N359" s="734">
        <v>0</v>
      </c>
      <c r="O359" s="734">
        <v>0</v>
      </c>
    </row>
    <row r="360" spans="1:15">
      <c r="A360">
        <v>585</v>
      </c>
      <c r="B360">
        <v>11</v>
      </c>
      <c r="C360" t="s">
        <v>446</v>
      </c>
      <c r="D360" t="s">
        <v>1848</v>
      </c>
      <c r="E360" t="s">
        <v>1245</v>
      </c>
      <c r="F360" t="s">
        <v>510</v>
      </c>
      <c r="G360" t="s">
        <v>510</v>
      </c>
      <c r="H360" t="s">
        <v>17</v>
      </c>
      <c r="I360" t="s">
        <v>454</v>
      </c>
      <c r="J360">
        <v>1</v>
      </c>
      <c r="K360" t="s">
        <v>39</v>
      </c>
      <c r="L360" s="734">
        <v>0</v>
      </c>
      <c r="M360" s="734">
        <v>0</v>
      </c>
      <c r="N360" s="734">
        <v>0</v>
      </c>
      <c r="O360" s="734">
        <v>0</v>
      </c>
    </row>
    <row r="361" spans="1:15">
      <c r="A361">
        <v>586</v>
      </c>
      <c r="B361">
        <v>11</v>
      </c>
      <c r="C361" t="s">
        <v>446</v>
      </c>
      <c r="D361" t="s">
        <v>1848</v>
      </c>
      <c r="E361" t="s">
        <v>1245</v>
      </c>
      <c r="F361" t="s">
        <v>511</v>
      </c>
      <c r="G361" t="s">
        <v>511</v>
      </c>
      <c r="H361" t="s">
        <v>19</v>
      </c>
      <c r="I361" t="s">
        <v>485</v>
      </c>
      <c r="J361">
        <v>1</v>
      </c>
      <c r="K361" t="s">
        <v>39</v>
      </c>
      <c r="L361" s="734">
        <v>0</v>
      </c>
      <c r="M361" s="734">
        <v>0</v>
      </c>
      <c r="N361" s="734">
        <v>0</v>
      </c>
      <c r="O361" s="734">
        <v>0</v>
      </c>
    </row>
    <row r="362" spans="1:15">
      <c r="A362">
        <v>587</v>
      </c>
      <c r="B362">
        <v>11</v>
      </c>
      <c r="C362" t="s">
        <v>446</v>
      </c>
      <c r="D362" t="s">
        <v>1848</v>
      </c>
      <c r="E362" t="s">
        <v>1245</v>
      </c>
      <c r="F362" t="s">
        <v>510</v>
      </c>
      <c r="G362" t="s">
        <v>510</v>
      </c>
      <c r="H362" t="s">
        <v>20</v>
      </c>
      <c r="I362" t="s">
        <v>513</v>
      </c>
      <c r="J362">
        <v>2</v>
      </c>
      <c r="K362" t="s">
        <v>39</v>
      </c>
      <c r="L362" s="734">
        <v>0</v>
      </c>
      <c r="M362" s="734">
        <v>0</v>
      </c>
      <c r="N362" s="734">
        <v>0</v>
      </c>
      <c r="O362" s="734">
        <v>0</v>
      </c>
    </row>
    <row r="363" spans="1:15">
      <c r="A363">
        <v>588</v>
      </c>
      <c r="B363">
        <v>11</v>
      </c>
      <c r="C363" t="s">
        <v>446</v>
      </c>
      <c r="D363" t="s">
        <v>1848</v>
      </c>
      <c r="E363" t="s">
        <v>1245</v>
      </c>
      <c r="F363" t="s">
        <v>511</v>
      </c>
      <c r="G363" t="s">
        <v>511</v>
      </c>
      <c r="H363" t="s">
        <v>21</v>
      </c>
      <c r="I363" t="s">
        <v>514</v>
      </c>
      <c r="J363">
        <v>1</v>
      </c>
      <c r="K363" t="s">
        <v>39</v>
      </c>
      <c r="L363" s="734">
        <v>0</v>
      </c>
      <c r="M363" s="734">
        <v>0</v>
      </c>
      <c r="N363" s="734">
        <v>0</v>
      </c>
      <c r="O363" s="734">
        <v>0</v>
      </c>
    </row>
    <row r="364" spans="1:15">
      <c r="A364">
        <v>589</v>
      </c>
      <c r="B364">
        <v>11</v>
      </c>
      <c r="C364" t="s">
        <v>446</v>
      </c>
      <c r="D364" t="s">
        <v>1848</v>
      </c>
      <c r="E364" t="s">
        <v>1245</v>
      </c>
      <c r="F364" t="s">
        <v>510</v>
      </c>
      <c r="G364" t="s">
        <v>510</v>
      </c>
      <c r="H364" t="s">
        <v>45</v>
      </c>
      <c r="I364" t="s">
        <v>515</v>
      </c>
      <c r="J364">
        <v>1</v>
      </c>
      <c r="K364" t="s">
        <v>39</v>
      </c>
      <c r="L364" s="734">
        <v>0</v>
      </c>
      <c r="M364" s="734">
        <v>0</v>
      </c>
      <c r="N364" s="734">
        <v>0</v>
      </c>
      <c r="O364" s="734">
        <v>0</v>
      </c>
    </row>
    <row r="365" spans="1:15">
      <c r="A365">
        <v>590</v>
      </c>
      <c r="B365">
        <v>11</v>
      </c>
      <c r="C365" t="s">
        <v>446</v>
      </c>
      <c r="D365" t="s">
        <v>1848</v>
      </c>
      <c r="E365" t="s">
        <v>1245</v>
      </c>
      <c r="F365" t="s">
        <v>511</v>
      </c>
      <c r="G365" t="s">
        <v>511</v>
      </c>
      <c r="H365" t="s">
        <v>48</v>
      </c>
      <c r="I365" t="s">
        <v>516</v>
      </c>
      <c r="J365">
        <v>1</v>
      </c>
      <c r="K365" t="s">
        <v>39</v>
      </c>
      <c r="L365" s="734">
        <v>0</v>
      </c>
      <c r="M365" s="734">
        <v>0</v>
      </c>
      <c r="N365" s="734">
        <v>0</v>
      </c>
      <c r="O365" s="734">
        <v>0</v>
      </c>
    </row>
    <row r="366" spans="1:15">
      <c r="A366">
        <v>591</v>
      </c>
      <c r="B366">
        <v>11</v>
      </c>
      <c r="C366" t="s">
        <v>446</v>
      </c>
      <c r="D366" t="s">
        <v>1848</v>
      </c>
      <c r="E366" t="s">
        <v>1245</v>
      </c>
      <c r="F366" t="s">
        <v>510</v>
      </c>
      <c r="G366" t="s">
        <v>510</v>
      </c>
      <c r="H366" t="s">
        <v>50</v>
      </c>
      <c r="I366" t="s">
        <v>517</v>
      </c>
      <c r="J366">
        <v>1</v>
      </c>
      <c r="K366" t="s">
        <v>39</v>
      </c>
      <c r="L366" s="734">
        <v>0</v>
      </c>
      <c r="M366" s="734">
        <v>0</v>
      </c>
      <c r="N366" s="734">
        <v>0</v>
      </c>
      <c r="O366" s="734">
        <v>0</v>
      </c>
    </row>
    <row r="367" spans="1:15">
      <c r="A367">
        <v>592</v>
      </c>
      <c r="B367">
        <v>11</v>
      </c>
      <c r="C367" t="s">
        <v>446</v>
      </c>
      <c r="D367" t="s">
        <v>1848</v>
      </c>
      <c r="E367" t="s">
        <v>1245</v>
      </c>
      <c r="F367" t="s">
        <v>511</v>
      </c>
      <c r="G367" t="s">
        <v>511</v>
      </c>
      <c r="H367" t="s">
        <v>76</v>
      </c>
      <c r="I367" t="s">
        <v>518</v>
      </c>
      <c r="J367">
        <v>1</v>
      </c>
      <c r="K367" t="s">
        <v>39</v>
      </c>
      <c r="L367" s="734">
        <v>0</v>
      </c>
      <c r="M367" s="734">
        <v>0</v>
      </c>
      <c r="N367" s="734">
        <v>0</v>
      </c>
      <c r="O367" s="734">
        <v>0</v>
      </c>
    </row>
    <row r="368" spans="1:15">
      <c r="A368">
        <v>593</v>
      </c>
      <c r="B368">
        <v>11</v>
      </c>
      <c r="C368" t="s">
        <v>446</v>
      </c>
      <c r="D368" t="s">
        <v>1848</v>
      </c>
      <c r="E368" t="s">
        <v>1245</v>
      </c>
      <c r="F368" t="s">
        <v>510</v>
      </c>
      <c r="G368" t="s">
        <v>510</v>
      </c>
      <c r="H368" t="s">
        <v>77</v>
      </c>
      <c r="I368" t="s">
        <v>519</v>
      </c>
      <c r="J368">
        <v>1</v>
      </c>
      <c r="K368" t="s">
        <v>39</v>
      </c>
      <c r="L368" s="734">
        <v>0</v>
      </c>
      <c r="M368" s="734">
        <v>0</v>
      </c>
      <c r="N368" s="734">
        <v>0</v>
      </c>
      <c r="O368" s="734">
        <v>0</v>
      </c>
    </row>
    <row r="369" spans="1:15">
      <c r="A369">
        <v>594</v>
      </c>
      <c r="B369">
        <v>11</v>
      </c>
      <c r="C369" t="s">
        <v>446</v>
      </c>
      <c r="D369" t="s">
        <v>1848</v>
      </c>
      <c r="E369" t="s">
        <v>1245</v>
      </c>
      <c r="F369" t="s">
        <v>511</v>
      </c>
      <c r="G369" t="s">
        <v>511</v>
      </c>
      <c r="H369" t="s">
        <v>78</v>
      </c>
      <c r="I369" t="s">
        <v>508</v>
      </c>
      <c r="J369">
        <v>1</v>
      </c>
      <c r="K369" t="s">
        <v>39</v>
      </c>
      <c r="L369" s="734">
        <v>0</v>
      </c>
      <c r="M369" s="734">
        <v>0</v>
      </c>
      <c r="N369" s="734">
        <v>0</v>
      </c>
      <c r="O369" s="734">
        <v>0</v>
      </c>
    </row>
    <row r="370" spans="1:15">
      <c r="A370">
        <v>595</v>
      </c>
      <c r="B370">
        <v>11</v>
      </c>
      <c r="C370" t="s">
        <v>446</v>
      </c>
      <c r="D370" t="s">
        <v>1848</v>
      </c>
      <c r="E370" t="s">
        <v>1245</v>
      </c>
      <c r="F370" t="s">
        <v>510</v>
      </c>
      <c r="G370" t="s">
        <v>510</v>
      </c>
      <c r="H370" t="s">
        <v>302</v>
      </c>
      <c r="I370" t="s">
        <v>520</v>
      </c>
      <c r="J370">
        <v>1</v>
      </c>
      <c r="K370" t="s">
        <v>39</v>
      </c>
      <c r="L370" s="734">
        <v>0</v>
      </c>
      <c r="M370" s="734">
        <v>0</v>
      </c>
      <c r="N370" s="734">
        <v>0</v>
      </c>
      <c r="O370" s="734">
        <v>0</v>
      </c>
    </row>
    <row r="371" spans="1:15">
      <c r="A371">
        <v>596</v>
      </c>
      <c r="B371">
        <v>11</v>
      </c>
      <c r="C371" t="s">
        <v>446</v>
      </c>
      <c r="D371" t="s">
        <v>1848</v>
      </c>
      <c r="E371" t="s">
        <v>1245</v>
      </c>
      <c r="F371" t="s">
        <v>511</v>
      </c>
      <c r="G371" t="s">
        <v>511</v>
      </c>
      <c r="H371" t="s">
        <v>304</v>
      </c>
      <c r="I371" t="s">
        <v>521</v>
      </c>
      <c r="J371">
        <v>2</v>
      </c>
      <c r="K371" t="s">
        <v>39</v>
      </c>
      <c r="L371" s="734">
        <v>0</v>
      </c>
      <c r="M371" s="734">
        <v>0</v>
      </c>
      <c r="N371" s="734">
        <v>0</v>
      </c>
      <c r="O371" s="734">
        <v>0</v>
      </c>
    </row>
    <row r="372" spans="1:15">
      <c r="A372">
        <v>597</v>
      </c>
      <c r="B372">
        <v>11</v>
      </c>
      <c r="C372" t="s">
        <v>446</v>
      </c>
      <c r="D372" t="s">
        <v>1848</v>
      </c>
      <c r="E372" t="s">
        <v>1245</v>
      </c>
      <c r="F372" t="s">
        <v>510</v>
      </c>
      <c r="G372" t="s">
        <v>510</v>
      </c>
      <c r="H372" t="s">
        <v>306</v>
      </c>
      <c r="I372" t="s">
        <v>522</v>
      </c>
      <c r="J372">
        <v>2</v>
      </c>
      <c r="K372" t="s">
        <v>39</v>
      </c>
      <c r="L372" s="734">
        <v>0</v>
      </c>
      <c r="M372" s="734">
        <v>0</v>
      </c>
      <c r="N372" s="734">
        <v>0</v>
      </c>
      <c r="O372" s="734">
        <v>0</v>
      </c>
    </row>
    <row r="373" spans="1:15">
      <c r="A373">
        <v>598</v>
      </c>
      <c r="B373">
        <v>11</v>
      </c>
      <c r="C373" t="s">
        <v>446</v>
      </c>
      <c r="D373" t="s">
        <v>1848</v>
      </c>
      <c r="E373" t="s">
        <v>1245</v>
      </c>
      <c r="F373" t="s">
        <v>511</v>
      </c>
      <c r="G373" t="s">
        <v>511</v>
      </c>
      <c r="H373" t="s">
        <v>341</v>
      </c>
      <c r="I373" t="s">
        <v>508</v>
      </c>
      <c r="J373">
        <v>2</v>
      </c>
      <c r="K373" t="s">
        <v>39</v>
      </c>
      <c r="L373" s="734">
        <v>0</v>
      </c>
      <c r="M373" s="734">
        <v>0</v>
      </c>
      <c r="N373" s="734">
        <v>0</v>
      </c>
      <c r="O373" s="734">
        <v>0</v>
      </c>
    </row>
    <row r="374" spans="1:15">
      <c r="A374">
        <v>599</v>
      </c>
      <c r="B374">
        <v>11</v>
      </c>
      <c r="C374" t="s">
        <v>446</v>
      </c>
      <c r="D374" t="s">
        <v>1848</v>
      </c>
      <c r="E374" t="s">
        <v>1245</v>
      </c>
      <c r="F374" t="s">
        <v>510</v>
      </c>
      <c r="G374" t="s">
        <v>510</v>
      </c>
      <c r="H374" t="s">
        <v>343</v>
      </c>
      <c r="I374" t="s">
        <v>523</v>
      </c>
      <c r="J374">
        <v>1</v>
      </c>
      <c r="K374" t="s">
        <v>39</v>
      </c>
      <c r="L374" s="734">
        <v>0</v>
      </c>
      <c r="M374" s="734">
        <v>0</v>
      </c>
      <c r="N374" s="734">
        <v>0</v>
      </c>
      <c r="O374" s="734">
        <v>0</v>
      </c>
    </row>
    <row r="375" spans="1:15">
      <c r="A375">
        <v>600</v>
      </c>
      <c r="B375">
        <v>11</v>
      </c>
      <c r="C375" t="s">
        <v>446</v>
      </c>
      <c r="D375" t="s">
        <v>1848</v>
      </c>
      <c r="E375" t="s">
        <v>1245</v>
      </c>
      <c r="F375" t="s">
        <v>511</v>
      </c>
      <c r="G375" t="s">
        <v>511</v>
      </c>
      <c r="H375" t="s">
        <v>83</v>
      </c>
      <c r="I375" t="s">
        <v>524</v>
      </c>
      <c r="J375">
        <v>1</v>
      </c>
      <c r="K375" t="s">
        <v>39</v>
      </c>
      <c r="L375" s="734">
        <v>0</v>
      </c>
      <c r="M375" s="734">
        <v>0</v>
      </c>
      <c r="N375" s="734">
        <v>0</v>
      </c>
      <c r="O375" s="734">
        <v>0</v>
      </c>
    </row>
    <row r="376" spans="1:15">
      <c r="A376">
        <v>609</v>
      </c>
      <c r="B376">
        <v>12</v>
      </c>
      <c r="C376" t="s">
        <v>527</v>
      </c>
      <c r="D376" t="s">
        <v>1873</v>
      </c>
      <c r="E376" t="s">
        <v>1246</v>
      </c>
      <c r="F376" t="s">
        <v>528</v>
      </c>
      <c r="G376" t="s">
        <v>528</v>
      </c>
      <c r="H376" t="s">
        <v>13</v>
      </c>
      <c r="I376" t="s">
        <v>530</v>
      </c>
      <c r="J376">
        <v>6</v>
      </c>
      <c r="K376" t="s">
        <v>95</v>
      </c>
      <c r="L376" s="734">
        <v>2100</v>
      </c>
      <c r="M376" s="734">
        <v>2092.5</v>
      </c>
      <c r="N376" s="734">
        <v>1775.1</v>
      </c>
      <c r="O376" s="734">
        <v>2250</v>
      </c>
    </row>
    <row r="377" spans="1:15">
      <c r="A377">
        <v>611</v>
      </c>
      <c r="B377">
        <v>12</v>
      </c>
      <c r="C377" t="s">
        <v>527</v>
      </c>
      <c r="D377" t="s">
        <v>1873</v>
      </c>
      <c r="E377" t="s">
        <v>1246</v>
      </c>
      <c r="F377" t="s">
        <v>528</v>
      </c>
      <c r="G377" t="s">
        <v>528</v>
      </c>
      <c r="H377" t="s">
        <v>15</v>
      </c>
      <c r="I377" t="s">
        <v>532</v>
      </c>
      <c r="J377">
        <v>23</v>
      </c>
      <c r="K377" t="s">
        <v>95</v>
      </c>
      <c r="L377" s="734">
        <v>6440</v>
      </c>
      <c r="M377" s="734">
        <v>3529.3500000000004</v>
      </c>
      <c r="N377" s="734">
        <v>3257.26</v>
      </c>
      <c r="O377" s="734">
        <v>3749</v>
      </c>
    </row>
    <row r="378" spans="1:15">
      <c r="A378">
        <v>612</v>
      </c>
      <c r="B378">
        <v>12</v>
      </c>
      <c r="C378" t="s">
        <v>527</v>
      </c>
      <c r="D378" t="s">
        <v>1873</v>
      </c>
      <c r="E378" t="s">
        <v>1246</v>
      </c>
      <c r="F378" t="s">
        <v>531</v>
      </c>
      <c r="G378" t="s">
        <v>531</v>
      </c>
      <c r="H378" t="s">
        <v>17</v>
      </c>
      <c r="I378" t="s">
        <v>533</v>
      </c>
      <c r="J378">
        <v>7</v>
      </c>
      <c r="K378" t="s">
        <v>95</v>
      </c>
      <c r="L378" s="734">
        <v>2352</v>
      </c>
      <c r="M378" s="734">
        <v>1139.25</v>
      </c>
      <c r="N378" s="734">
        <v>1351.21</v>
      </c>
      <c r="O378" s="734">
        <v>1225</v>
      </c>
    </row>
    <row r="379" spans="1:15">
      <c r="A379">
        <v>613</v>
      </c>
      <c r="B379">
        <v>12</v>
      </c>
      <c r="C379" t="s">
        <v>527</v>
      </c>
      <c r="D379" t="s">
        <v>1873</v>
      </c>
      <c r="E379" t="s">
        <v>1246</v>
      </c>
      <c r="F379" t="s">
        <v>528</v>
      </c>
      <c r="G379" t="s">
        <v>528</v>
      </c>
      <c r="H379" t="s">
        <v>19</v>
      </c>
      <c r="I379" t="s">
        <v>534</v>
      </c>
      <c r="J379">
        <v>12</v>
      </c>
      <c r="K379" t="s">
        <v>95</v>
      </c>
      <c r="L379" s="734">
        <v>0</v>
      </c>
      <c r="M379" s="734">
        <v>0</v>
      </c>
      <c r="N379" s="734">
        <v>0</v>
      </c>
      <c r="O379" s="734">
        <v>0</v>
      </c>
    </row>
    <row r="380" spans="1:15">
      <c r="A380">
        <v>616</v>
      </c>
      <c r="B380">
        <v>12</v>
      </c>
      <c r="C380" t="s">
        <v>527</v>
      </c>
      <c r="D380" t="s">
        <v>1879</v>
      </c>
      <c r="E380" t="s">
        <v>1247</v>
      </c>
      <c r="F380" t="s">
        <v>535</v>
      </c>
      <c r="G380" t="s">
        <v>535</v>
      </c>
      <c r="H380" t="s">
        <v>13</v>
      </c>
      <c r="I380" t="s">
        <v>537</v>
      </c>
      <c r="J380">
        <v>1</v>
      </c>
      <c r="K380" t="s">
        <v>39</v>
      </c>
      <c r="L380" s="734">
        <v>1344</v>
      </c>
      <c r="M380" s="734">
        <v>0</v>
      </c>
      <c r="N380" s="734">
        <v>0</v>
      </c>
      <c r="O380" s="734">
        <v>0</v>
      </c>
    </row>
    <row r="381" spans="1:15">
      <c r="A381">
        <v>617</v>
      </c>
      <c r="B381">
        <v>12</v>
      </c>
      <c r="C381" t="s">
        <v>527</v>
      </c>
      <c r="D381" t="s">
        <v>1879</v>
      </c>
      <c r="E381" t="s">
        <v>1247</v>
      </c>
      <c r="F381" t="s">
        <v>536</v>
      </c>
      <c r="G381" t="s">
        <v>536</v>
      </c>
      <c r="H381" t="s">
        <v>15</v>
      </c>
      <c r="I381" t="s">
        <v>538</v>
      </c>
      <c r="J381">
        <v>1</v>
      </c>
      <c r="K381" t="s">
        <v>39</v>
      </c>
      <c r="L381" s="734">
        <v>1260</v>
      </c>
      <c r="M381" s="734">
        <v>0</v>
      </c>
      <c r="N381" s="734">
        <v>0</v>
      </c>
      <c r="O381" s="734">
        <v>0</v>
      </c>
    </row>
    <row r="382" spans="1:15">
      <c r="A382">
        <v>618</v>
      </c>
      <c r="B382">
        <v>12</v>
      </c>
      <c r="C382" t="s">
        <v>527</v>
      </c>
      <c r="D382" t="s">
        <v>1879</v>
      </c>
      <c r="E382" t="s">
        <v>1247</v>
      </c>
      <c r="F382" t="s">
        <v>535</v>
      </c>
      <c r="G382" t="s">
        <v>535</v>
      </c>
      <c r="H382" t="s">
        <v>17</v>
      </c>
      <c r="I382" t="s">
        <v>539</v>
      </c>
      <c r="J382">
        <v>1</v>
      </c>
      <c r="K382" t="s">
        <v>39</v>
      </c>
      <c r="L382" s="734">
        <v>735</v>
      </c>
      <c r="M382" s="734">
        <v>0</v>
      </c>
      <c r="N382" s="734">
        <v>0</v>
      </c>
      <c r="O382" s="734">
        <v>0</v>
      </c>
    </row>
    <row r="383" spans="1:15">
      <c r="A383">
        <v>627</v>
      </c>
      <c r="B383">
        <v>14</v>
      </c>
      <c r="C383" t="s">
        <v>542</v>
      </c>
      <c r="D383" t="s">
        <v>1916</v>
      </c>
      <c r="E383" t="s">
        <v>1248</v>
      </c>
      <c r="F383" t="s">
        <v>544</v>
      </c>
      <c r="G383" t="s">
        <v>544</v>
      </c>
      <c r="H383" t="s">
        <v>13</v>
      </c>
      <c r="I383" t="s">
        <v>546</v>
      </c>
      <c r="J383">
        <v>1</v>
      </c>
      <c r="K383" t="s">
        <v>39</v>
      </c>
      <c r="L383" s="734">
        <v>0</v>
      </c>
      <c r="M383" s="734">
        <v>0</v>
      </c>
      <c r="N383" s="734">
        <v>0</v>
      </c>
      <c r="O383" s="734">
        <v>0</v>
      </c>
    </row>
    <row r="384" spans="1:15">
      <c r="A384">
        <v>628</v>
      </c>
      <c r="B384">
        <v>14</v>
      </c>
      <c r="C384" t="s">
        <v>542</v>
      </c>
      <c r="D384" t="s">
        <v>1916</v>
      </c>
      <c r="E384" t="s">
        <v>1248</v>
      </c>
      <c r="F384" t="s">
        <v>545</v>
      </c>
      <c r="G384" t="s">
        <v>545</v>
      </c>
      <c r="H384" t="s">
        <v>15</v>
      </c>
      <c r="I384" t="s">
        <v>547</v>
      </c>
      <c r="J384">
        <v>1</v>
      </c>
      <c r="K384" t="s">
        <v>39</v>
      </c>
      <c r="L384" s="734">
        <v>0</v>
      </c>
      <c r="M384" s="734">
        <v>0</v>
      </c>
      <c r="N384" s="734">
        <v>0</v>
      </c>
      <c r="O384" s="734">
        <v>0</v>
      </c>
    </row>
    <row r="385" spans="1:15">
      <c r="A385">
        <v>629</v>
      </c>
      <c r="B385">
        <v>14</v>
      </c>
      <c r="C385" t="s">
        <v>542</v>
      </c>
      <c r="D385" t="s">
        <v>1916</v>
      </c>
      <c r="E385" t="s">
        <v>1248</v>
      </c>
      <c r="F385" t="s">
        <v>544</v>
      </c>
      <c r="G385" t="s">
        <v>544</v>
      </c>
      <c r="H385" t="s">
        <v>17</v>
      </c>
      <c r="I385" t="s">
        <v>548</v>
      </c>
      <c r="J385">
        <v>1</v>
      </c>
      <c r="K385" t="s">
        <v>39</v>
      </c>
      <c r="L385" s="734">
        <v>0</v>
      </c>
      <c r="M385" s="734">
        <v>0</v>
      </c>
      <c r="N385" s="734">
        <v>0</v>
      </c>
      <c r="O385" s="734">
        <v>0</v>
      </c>
    </row>
    <row r="386" spans="1:15">
      <c r="A386">
        <v>639</v>
      </c>
      <c r="B386">
        <v>21</v>
      </c>
      <c r="C386" t="s">
        <v>551</v>
      </c>
      <c r="D386" t="s">
        <v>2744</v>
      </c>
      <c r="E386" t="s">
        <v>1311</v>
      </c>
      <c r="F386" t="s">
        <v>553</v>
      </c>
      <c r="G386" t="s">
        <v>554</v>
      </c>
      <c r="H386" t="s">
        <v>13</v>
      </c>
      <c r="I386" t="s">
        <v>555</v>
      </c>
      <c r="J386">
        <v>480</v>
      </c>
      <c r="K386" t="s">
        <v>95</v>
      </c>
      <c r="L386" s="734">
        <v>8064</v>
      </c>
      <c r="M386" s="734">
        <v>6249.6</v>
      </c>
      <c r="N386" s="734">
        <v>7915.1999999999989</v>
      </c>
      <c r="O386" s="734">
        <v>6720</v>
      </c>
    </row>
    <row r="387" spans="1:15">
      <c r="A387">
        <v>640</v>
      </c>
      <c r="B387">
        <v>21</v>
      </c>
      <c r="C387" t="s">
        <v>551</v>
      </c>
      <c r="D387" t="s">
        <v>2744</v>
      </c>
      <c r="E387" t="s">
        <v>1311</v>
      </c>
      <c r="F387" t="s">
        <v>553</v>
      </c>
      <c r="G387" t="s">
        <v>554</v>
      </c>
      <c r="H387" t="s">
        <v>15</v>
      </c>
      <c r="I387" t="s">
        <v>556</v>
      </c>
      <c r="J387">
        <v>22</v>
      </c>
      <c r="K387" t="s">
        <v>95</v>
      </c>
      <c r="L387" s="734">
        <v>418</v>
      </c>
      <c r="M387" s="734">
        <v>347.82</v>
      </c>
      <c r="N387" s="734">
        <v>405.46</v>
      </c>
      <c r="O387" s="734">
        <v>374</v>
      </c>
    </row>
    <row r="388" spans="1:15">
      <c r="A388">
        <v>641</v>
      </c>
      <c r="B388">
        <v>21</v>
      </c>
      <c r="C388" t="s">
        <v>551</v>
      </c>
      <c r="D388" t="s">
        <v>2744</v>
      </c>
      <c r="E388" t="s">
        <v>1311</v>
      </c>
      <c r="F388" t="s">
        <v>553</v>
      </c>
      <c r="G388" t="s">
        <v>554</v>
      </c>
      <c r="H388" t="s">
        <v>17</v>
      </c>
      <c r="I388" t="s">
        <v>557</v>
      </c>
      <c r="J388">
        <v>30</v>
      </c>
      <c r="K388" t="s">
        <v>95</v>
      </c>
      <c r="L388" s="734">
        <v>720</v>
      </c>
      <c r="M388" s="734">
        <v>530.1</v>
      </c>
      <c r="N388" s="734">
        <v>640.20000000000005</v>
      </c>
      <c r="O388" s="734">
        <v>570</v>
      </c>
    </row>
    <row r="389" spans="1:15">
      <c r="A389">
        <v>642</v>
      </c>
      <c r="B389">
        <v>21</v>
      </c>
      <c r="C389" t="s">
        <v>551</v>
      </c>
      <c r="D389" t="s">
        <v>2744</v>
      </c>
      <c r="E389" t="s">
        <v>1311</v>
      </c>
      <c r="F389" t="s">
        <v>553</v>
      </c>
      <c r="G389" t="s">
        <v>554</v>
      </c>
      <c r="H389" t="s">
        <v>19</v>
      </c>
      <c r="I389" t="s">
        <v>558</v>
      </c>
      <c r="J389">
        <v>50</v>
      </c>
      <c r="K389" t="s">
        <v>95</v>
      </c>
      <c r="L389" s="734">
        <v>1600</v>
      </c>
      <c r="M389" s="734">
        <v>1162.5</v>
      </c>
      <c r="N389" s="734">
        <v>1261</v>
      </c>
      <c r="O389" s="734">
        <v>1250</v>
      </c>
    </row>
    <row r="390" spans="1:15">
      <c r="A390">
        <v>643</v>
      </c>
      <c r="B390">
        <v>21</v>
      </c>
      <c r="C390" t="s">
        <v>551</v>
      </c>
      <c r="D390" t="s">
        <v>2744</v>
      </c>
      <c r="E390" t="s">
        <v>1311</v>
      </c>
      <c r="F390" t="s">
        <v>553</v>
      </c>
      <c r="G390" t="s">
        <v>554</v>
      </c>
      <c r="H390" t="s">
        <v>20</v>
      </c>
      <c r="I390" t="s">
        <v>559</v>
      </c>
      <c r="J390">
        <v>20</v>
      </c>
      <c r="K390" t="s">
        <v>95</v>
      </c>
      <c r="L390" s="734">
        <v>860</v>
      </c>
      <c r="M390" s="734">
        <v>613.80000000000007</v>
      </c>
      <c r="N390" s="734">
        <v>1008.8</v>
      </c>
      <c r="O390" s="734">
        <v>660</v>
      </c>
    </row>
    <row r="391" spans="1:15">
      <c r="A391">
        <v>644</v>
      </c>
      <c r="B391">
        <v>21</v>
      </c>
      <c r="C391" t="s">
        <v>551</v>
      </c>
      <c r="D391" t="s">
        <v>2744</v>
      </c>
      <c r="E391" t="s">
        <v>1311</v>
      </c>
      <c r="F391" t="s">
        <v>553</v>
      </c>
      <c r="G391" t="s">
        <v>554</v>
      </c>
      <c r="H391" t="s">
        <v>21</v>
      </c>
      <c r="I391" t="s">
        <v>560</v>
      </c>
      <c r="J391">
        <v>21</v>
      </c>
      <c r="K391" t="s">
        <v>95</v>
      </c>
      <c r="L391" s="734">
        <v>0</v>
      </c>
      <c r="M391" s="734">
        <v>0</v>
      </c>
      <c r="N391" s="734">
        <v>0</v>
      </c>
      <c r="O391" s="734">
        <v>0</v>
      </c>
    </row>
    <row r="392" spans="1:15">
      <c r="A392">
        <v>645</v>
      </c>
      <c r="B392">
        <v>21</v>
      </c>
      <c r="C392" t="s">
        <v>551</v>
      </c>
      <c r="D392" t="s">
        <v>2744</v>
      </c>
      <c r="E392" t="s">
        <v>1311</v>
      </c>
      <c r="F392" t="s">
        <v>553</v>
      </c>
      <c r="G392" t="s">
        <v>554</v>
      </c>
      <c r="H392" t="s">
        <v>21</v>
      </c>
      <c r="I392" t="s">
        <v>561</v>
      </c>
      <c r="J392">
        <v>65</v>
      </c>
      <c r="K392" t="s">
        <v>95</v>
      </c>
      <c r="L392" s="734">
        <v>5590</v>
      </c>
      <c r="M392" s="734">
        <v>4231.5000000000009</v>
      </c>
      <c r="N392" s="734">
        <v>4917.8999999999996</v>
      </c>
      <c r="O392" s="734">
        <v>4485</v>
      </c>
    </row>
    <row r="393" spans="1:15">
      <c r="A393">
        <v>646</v>
      </c>
      <c r="B393">
        <v>21</v>
      </c>
      <c r="C393" t="s">
        <v>551</v>
      </c>
      <c r="D393" t="s">
        <v>2744</v>
      </c>
      <c r="E393" t="s">
        <v>1311</v>
      </c>
      <c r="F393" t="s">
        <v>553</v>
      </c>
      <c r="G393" t="s">
        <v>554</v>
      </c>
      <c r="H393" t="s">
        <v>45</v>
      </c>
      <c r="I393" t="s">
        <v>562</v>
      </c>
      <c r="J393">
        <v>19</v>
      </c>
      <c r="K393" t="s">
        <v>95</v>
      </c>
      <c r="L393" s="734">
        <v>2185</v>
      </c>
      <c r="M393" s="734">
        <v>1678.65</v>
      </c>
      <c r="N393" s="734">
        <v>2746.07</v>
      </c>
      <c r="O393" s="734">
        <v>1786</v>
      </c>
    </row>
    <row r="394" spans="1:15">
      <c r="A394">
        <v>649</v>
      </c>
      <c r="B394">
        <v>21</v>
      </c>
      <c r="C394" t="s">
        <v>551</v>
      </c>
      <c r="D394" t="s">
        <v>2744</v>
      </c>
      <c r="E394" t="s">
        <v>1311</v>
      </c>
      <c r="F394" t="s">
        <v>563</v>
      </c>
      <c r="G394" t="s">
        <v>564</v>
      </c>
      <c r="H394" t="s">
        <v>48</v>
      </c>
      <c r="I394" t="s">
        <v>555</v>
      </c>
      <c r="J394">
        <v>1</v>
      </c>
      <c r="K394" t="s">
        <v>39</v>
      </c>
      <c r="L394" s="734">
        <v>36</v>
      </c>
      <c r="M394" s="734">
        <v>18.600000000000001</v>
      </c>
      <c r="N394" s="734">
        <v>77.599999999999994</v>
      </c>
      <c r="O394" s="734">
        <v>19</v>
      </c>
    </row>
    <row r="395" spans="1:15">
      <c r="A395">
        <v>650</v>
      </c>
      <c r="B395">
        <v>21</v>
      </c>
      <c r="C395" t="s">
        <v>551</v>
      </c>
      <c r="D395" t="s">
        <v>2744</v>
      </c>
      <c r="E395" t="s">
        <v>1311</v>
      </c>
      <c r="F395" t="s">
        <v>563</v>
      </c>
      <c r="G395" t="s">
        <v>564</v>
      </c>
      <c r="H395" t="s">
        <v>50</v>
      </c>
      <c r="I395" t="s">
        <v>557</v>
      </c>
      <c r="J395">
        <v>1</v>
      </c>
      <c r="K395" t="s">
        <v>39</v>
      </c>
      <c r="L395" s="734">
        <v>66</v>
      </c>
      <c r="M395" s="734">
        <v>37.200000000000003</v>
      </c>
      <c r="N395" s="734">
        <v>83.42</v>
      </c>
      <c r="O395" s="734">
        <v>38</v>
      </c>
    </row>
    <row r="396" spans="1:15">
      <c r="A396">
        <v>651</v>
      </c>
      <c r="B396">
        <v>21</v>
      </c>
      <c r="C396" t="s">
        <v>551</v>
      </c>
      <c r="D396" t="s">
        <v>2744</v>
      </c>
      <c r="E396" t="s">
        <v>1311</v>
      </c>
      <c r="F396" t="s">
        <v>563</v>
      </c>
      <c r="G396" t="s">
        <v>564</v>
      </c>
      <c r="H396" t="s">
        <v>76</v>
      </c>
      <c r="I396" t="s">
        <v>558</v>
      </c>
      <c r="J396">
        <v>4</v>
      </c>
      <c r="K396" t="s">
        <v>39</v>
      </c>
      <c r="L396" s="734">
        <v>372</v>
      </c>
      <c r="M396" s="734">
        <v>186</v>
      </c>
      <c r="N396" s="734">
        <v>616.91999999999996</v>
      </c>
      <c r="O396" s="734">
        <v>200</v>
      </c>
    </row>
    <row r="397" spans="1:15">
      <c r="A397">
        <v>652</v>
      </c>
      <c r="B397">
        <v>21</v>
      </c>
      <c r="C397" t="s">
        <v>551</v>
      </c>
      <c r="D397" t="s">
        <v>2744</v>
      </c>
      <c r="E397" t="s">
        <v>1311</v>
      </c>
      <c r="F397" t="s">
        <v>563</v>
      </c>
      <c r="G397" t="s">
        <v>564</v>
      </c>
      <c r="H397" t="s">
        <v>77</v>
      </c>
      <c r="I397" t="s">
        <v>561</v>
      </c>
      <c r="J397">
        <v>1</v>
      </c>
      <c r="K397" t="s">
        <v>39</v>
      </c>
      <c r="L397" s="734">
        <v>440</v>
      </c>
      <c r="M397" s="734">
        <v>176.70000000000002</v>
      </c>
      <c r="N397" s="734">
        <v>479.18</v>
      </c>
      <c r="O397" s="734">
        <v>188</v>
      </c>
    </row>
    <row r="398" spans="1:15">
      <c r="A398">
        <v>653</v>
      </c>
      <c r="B398">
        <v>21</v>
      </c>
      <c r="C398" t="s">
        <v>551</v>
      </c>
      <c r="D398" t="s">
        <v>2744</v>
      </c>
      <c r="E398" t="s">
        <v>1311</v>
      </c>
      <c r="F398" t="s">
        <v>563</v>
      </c>
      <c r="G398" t="s">
        <v>564</v>
      </c>
      <c r="H398" t="s">
        <v>78</v>
      </c>
      <c r="I398" t="s">
        <v>562</v>
      </c>
      <c r="J398">
        <v>4</v>
      </c>
      <c r="K398" t="s">
        <v>39</v>
      </c>
      <c r="L398" s="734">
        <v>4368</v>
      </c>
      <c r="M398" s="734">
        <v>2083.2000000000003</v>
      </c>
      <c r="N398" s="734">
        <v>3084.6</v>
      </c>
      <c r="O398" s="734">
        <v>2252</v>
      </c>
    </row>
    <row r="399" spans="1:15">
      <c r="A399">
        <v>655</v>
      </c>
      <c r="B399">
        <v>21</v>
      </c>
      <c r="C399" t="s">
        <v>551</v>
      </c>
      <c r="D399" t="s">
        <v>2744</v>
      </c>
      <c r="E399" t="s">
        <v>1311</v>
      </c>
      <c r="F399" t="s">
        <v>563</v>
      </c>
      <c r="G399" t="s">
        <v>564</v>
      </c>
      <c r="H399" t="s">
        <v>13</v>
      </c>
      <c r="I399" t="s">
        <v>555</v>
      </c>
      <c r="J399">
        <v>2</v>
      </c>
      <c r="K399" t="s">
        <v>39</v>
      </c>
      <c r="L399" s="734">
        <v>0</v>
      </c>
      <c r="M399" s="734">
        <v>0</v>
      </c>
      <c r="N399" s="734">
        <v>0</v>
      </c>
      <c r="O399" s="734">
        <v>0</v>
      </c>
    </row>
    <row r="400" spans="1:15">
      <c r="A400">
        <v>659</v>
      </c>
      <c r="B400">
        <v>21</v>
      </c>
      <c r="C400" t="s">
        <v>551</v>
      </c>
      <c r="D400" t="s">
        <v>2744</v>
      </c>
      <c r="E400" t="s">
        <v>1311</v>
      </c>
      <c r="F400" t="s">
        <v>566</v>
      </c>
      <c r="G400" t="s">
        <v>568</v>
      </c>
      <c r="H400" t="s">
        <v>13</v>
      </c>
      <c r="I400" t="s">
        <v>561</v>
      </c>
      <c r="J400">
        <v>1</v>
      </c>
      <c r="K400" t="s">
        <v>39</v>
      </c>
      <c r="L400" s="734">
        <v>1600</v>
      </c>
      <c r="M400" s="734">
        <v>232.5</v>
      </c>
      <c r="N400" s="734">
        <v>1352.18</v>
      </c>
      <c r="O400" s="734">
        <v>250</v>
      </c>
    </row>
    <row r="401" spans="1:15">
      <c r="A401">
        <v>661</v>
      </c>
      <c r="B401">
        <v>21</v>
      </c>
      <c r="C401" t="s">
        <v>551</v>
      </c>
      <c r="D401" t="s">
        <v>2744</v>
      </c>
      <c r="E401" t="s">
        <v>1311</v>
      </c>
      <c r="F401" t="s">
        <v>566</v>
      </c>
      <c r="G401" t="s">
        <v>569</v>
      </c>
      <c r="H401" t="s">
        <v>15</v>
      </c>
      <c r="I401" t="s">
        <v>561</v>
      </c>
      <c r="J401">
        <v>1</v>
      </c>
      <c r="K401" t="s">
        <v>39</v>
      </c>
      <c r="L401" s="734">
        <v>352</v>
      </c>
      <c r="M401" s="734">
        <v>232.5</v>
      </c>
      <c r="N401" s="734">
        <v>502.46</v>
      </c>
      <c r="O401" s="734">
        <v>250</v>
      </c>
    </row>
    <row r="402" spans="1:15">
      <c r="A402">
        <v>662</v>
      </c>
      <c r="B402">
        <v>21</v>
      </c>
      <c r="C402" t="s">
        <v>551</v>
      </c>
      <c r="D402" t="s">
        <v>2744</v>
      </c>
      <c r="E402" t="s">
        <v>1311</v>
      </c>
      <c r="F402" t="s">
        <v>566</v>
      </c>
      <c r="G402" t="s">
        <v>569</v>
      </c>
      <c r="H402" t="s">
        <v>17</v>
      </c>
      <c r="I402" t="s">
        <v>562</v>
      </c>
      <c r="J402">
        <v>2</v>
      </c>
      <c r="K402" t="s">
        <v>39</v>
      </c>
      <c r="L402" s="734">
        <v>1760</v>
      </c>
      <c r="M402" s="734">
        <v>1041.6000000000001</v>
      </c>
      <c r="N402" s="734">
        <v>1338.6</v>
      </c>
      <c r="O402" s="734">
        <v>1126</v>
      </c>
    </row>
    <row r="403" spans="1:15">
      <c r="A403">
        <v>664</v>
      </c>
      <c r="B403">
        <v>21</v>
      </c>
      <c r="C403" t="s">
        <v>551</v>
      </c>
      <c r="D403" t="s">
        <v>2744</v>
      </c>
      <c r="E403" t="s">
        <v>1311</v>
      </c>
      <c r="F403" t="s">
        <v>566</v>
      </c>
      <c r="G403" t="s">
        <v>570</v>
      </c>
      <c r="H403" t="s">
        <v>19</v>
      </c>
      <c r="I403" t="s">
        <v>561</v>
      </c>
      <c r="J403">
        <v>2</v>
      </c>
      <c r="K403" t="s">
        <v>39</v>
      </c>
      <c r="L403" s="734">
        <v>2750</v>
      </c>
      <c r="M403" s="734">
        <v>465</v>
      </c>
      <c r="N403" s="734">
        <v>2318.2999999999997</v>
      </c>
      <c r="O403" s="734">
        <v>500</v>
      </c>
    </row>
    <row r="404" spans="1:15">
      <c r="A404">
        <v>666</v>
      </c>
      <c r="B404">
        <v>21</v>
      </c>
      <c r="C404" t="s">
        <v>551</v>
      </c>
      <c r="D404" t="s">
        <v>2744</v>
      </c>
      <c r="E404" t="s">
        <v>1311</v>
      </c>
      <c r="F404" t="s">
        <v>566</v>
      </c>
      <c r="G404" t="s">
        <v>571</v>
      </c>
      <c r="H404" t="s">
        <v>21</v>
      </c>
      <c r="I404" t="s">
        <v>572</v>
      </c>
      <c r="J404">
        <v>27</v>
      </c>
      <c r="K404" t="s">
        <v>39</v>
      </c>
      <c r="L404" s="734">
        <v>0</v>
      </c>
      <c r="M404" s="734">
        <v>0</v>
      </c>
      <c r="N404" s="734">
        <v>0</v>
      </c>
      <c r="O404" s="734">
        <v>0</v>
      </c>
    </row>
    <row r="405" spans="1:15">
      <c r="A405">
        <v>667</v>
      </c>
      <c r="B405">
        <v>21</v>
      </c>
      <c r="C405" t="s">
        <v>551</v>
      </c>
      <c r="D405" t="s">
        <v>2744</v>
      </c>
      <c r="E405" t="s">
        <v>1311</v>
      </c>
      <c r="F405" t="s">
        <v>566</v>
      </c>
      <c r="G405" t="s">
        <v>571</v>
      </c>
      <c r="H405" t="s">
        <v>45</v>
      </c>
      <c r="I405" t="s">
        <v>573</v>
      </c>
      <c r="J405">
        <v>92</v>
      </c>
      <c r="K405" t="s">
        <v>39</v>
      </c>
      <c r="L405" s="734">
        <v>0</v>
      </c>
      <c r="M405" s="734">
        <v>0</v>
      </c>
      <c r="N405" s="734">
        <v>0</v>
      </c>
      <c r="O405" s="734">
        <v>0</v>
      </c>
    </row>
    <row r="406" spans="1:15">
      <c r="A406">
        <v>668</v>
      </c>
      <c r="B406">
        <v>21</v>
      </c>
      <c r="C406" t="s">
        <v>551</v>
      </c>
      <c r="D406" t="s">
        <v>2744</v>
      </c>
      <c r="E406" t="s">
        <v>1311</v>
      </c>
      <c r="F406" t="s">
        <v>566</v>
      </c>
      <c r="G406" t="s">
        <v>571</v>
      </c>
      <c r="H406" t="s">
        <v>48</v>
      </c>
      <c r="I406" t="s">
        <v>574</v>
      </c>
      <c r="J406">
        <v>6</v>
      </c>
      <c r="K406" t="s">
        <v>39</v>
      </c>
      <c r="L406" s="734">
        <v>0</v>
      </c>
      <c r="M406" s="734">
        <v>0</v>
      </c>
      <c r="N406" s="734">
        <v>0</v>
      </c>
      <c r="O406" s="734">
        <v>0</v>
      </c>
    </row>
    <row r="407" spans="1:15">
      <c r="A407">
        <v>670</v>
      </c>
      <c r="B407">
        <v>21</v>
      </c>
      <c r="C407" t="s">
        <v>551</v>
      </c>
      <c r="D407" t="s">
        <v>2744</v>
      </c>
      <c r="E407" t="s">
        <v>1311</v>
      </c>
      <c r="F407" t="s">
        <v>566</v>
      </c>
      <c r="G407" t="s">
        <v>575</v>
      </c>
      <c r="H407" t="s">
        <v>20</v>
      </c>
      <c r="I407" t="s">
        <v>576</v>
      </c>
      <c r="J407">
        <v>3</v>
      </c>
      <c r="K407" t="s">
        <v>39</v>
      </c>
      <c r="L407" s="734">
        <v>1650</v>
      </c>
      <c r="M407" s="734">
        <v>1311.3000000000002</v>
      </c>
      <c r="N407" s="734">
        <v>4172.9400000000005</v>
      </c>
      <c r="O407" s="734">
        <v>1407</v>
      </c>
    </row>
    <row r="408" spans="1:15">
      <c r="A408">
        <v>671</v>
      </c>
      <c r="B408">
        <v>21</v>
      </c>
      <c r="C408" t="s">
        <v>551</v>
      </c>
      <c r="D408" t="s">
        <v>2744</v>
      </c>
      <c r="E408" t="s">
        <v>1311</v>
      </c>
      <c r="F408" t="s">
        <v>566</v>
      </c>
      <c r="G408" t="s">
        <v>575</v>
      </c>
      <c r="H408" t="s">
        <v>21</v>
      </c>
      <c r="I408" t="s">
        <v>577</v>
      </c>
      <c r="J408">
        <v>2</v>
      </c>
      <c r="K408" t="s">
        <v>39</v>
      </c>
      <c r="L408" s="734">
        <v>800</v>
      </c>
      <c r="M408" s="734">
        <v>874.2</v>
      </c>
      <c r="N408" s="734">
        <v>3039.98</v>
      </c>
      <c r="O408" s="734">
        <v>938</v>
      </c>
    </row>
    <row r="409" spans="1:15">
      <c r="A409">
        <v>673</v>
      </c>
      <c r="B409">
        <v>21</v>
      </c>
      <c r="C409" t="s">
        <v>551</v>
      </c>
      <c r="D409" t="s">
        <v>2744</v>
      </c>
      <c r="E409" t="s">
        <v>1311</v>
      </c>
      <c r="F409" t="s">
        <v>566</v>
      </c>
      <c r="G409" t="s">
        <v>578</v>
      </c>
      <c r="H409" t="s">
        <v>45</v>
      </c>
      <c r="I409" t="s">
        <v>561</v>
      </c>
      <c r="J409">
        <v>1</v>
      </c>
      <c r="K409" t="s">
        <v>39</v>
      </c>
      <c r="L409" s="734">
        <v>825</v>
      </c>
      <c r="M409" s="734">
        <v>209.25</v>
      </c>
      <c r="N409" s="734">
        <v>708.1</v>
      </c>
      <c r="O409" s="734">
        <v>225</v>
      </c>
    </row>
    <row r="410" spans="1:15">
      <c r="A410">
        <v>674</v>
      </c>
      <c r="B410">
        <v>21</v>
      </c>
      <c r="C410" t="s">
        <v>551</v>
      </c>
      <c r="D410" t="s">
        <v>2744</v>
      </c>
      <c r="E410" t="s">
        <v>1311</v>
      </c>
      <c r="F410" t="s">
        <v>566</v>
      </c>
      <c r="G410" t="s">
        <v>578</v>
      </c>
      <c r="H410" t="s">
        <v>48</v>
      </c>
      <c r="I410" t="s">
        <v>579</v>
      </c>
      <c r="J410">
        <v>1</v>
      </c>
      <c r="K410" t="s">
        <v>2</v>
      </c>
      <c r="L410" s="734">
        <v>212</v>
      </c>
      <c r="M410" s="734">
        <v>116.25</v>
      </c>
      <c r="N410" s="734">
        <v>515.06999999999994</v>
      </c>
      <c r="O410" s="734">
        <v>125</v>
      </c>
    </row>
    <row r="411" spans="1:15">
      <c r="A411">
        <v>677</v>
      </c>
      <c r="B411">
        <v>21</v>
      </c>
      <c r="C411" t="s">
        <v>551</v>
      </c>
      <c r="D411" t="s">
        <v>1961</v>
      </c>
      <c r="E411" t="s">
        <v>1312</v>
      </c>
      <c r="F411" t="s">
        <v>580</v>
      </c>
      <c r="G411" t="s">
        <v>580</v>
      </c>
      <c r="H411" t="s">
        <v>13</v>
      </c>
      <c r="I411" t="s">
        <v>582</v>
      </c>
      <c r="J411">
        <v>2</v>
      </c>
      <c r="K411" t="s">
        <v>39</v>
      </c>
      <c r="L411" s="734">
        <v>0</v>
      </c>
      <c r="M411" s="734">
        <v>0</v>
      </c>
      <c r="N411" s="734">
        <v>0</v>
      </c>
      <c r="O411" s="734">
        <v>0</v>
      </c>
    </row>
    <row r="412" spans="1:15">
      <c r="A412">
        <v>679</v>
      </c>
      <c r="B412">
        <v>21</v>
      </c>
      <c r="C412" t="s">
        <v>551</v>
      </c>
      <c r="D412" t="s">
        <v>1961</v>
      </c>
      <c r="E412" t="s">
        <v>1312</v>
      </c>
      <c r="F412" t="s">
        <v>580</v>
      </c>
      <c r="G412" t="s">
        <v>580</v>
      </c>
      <c r="H412" t="s">
        <v>13</v>
      </c>
      <c r="I412" t="s">
        <v>584</v>
      </c>
      <c r="J412">
        <v>1</v>
      </c>
      <c r="K412" t="s">
        <v>39</v>
      </c>
      <c r="L412" s="734">
        <v>1970</v>
      </c>
      <c r="M412" s="734">
        <v>1767</v>
      </c>
      <c r="N412" s="734">
        <v>3992.52</v>
      </c>
      <c r="O412" s="734">
        <v>1875</v>
      </c>
    </row>
    <row r="413" spans="1:15">
      <c r="A413">
        <v>680</v>
      </c>
      <c r="B413">
        <v>21</v>
      </c>
      <c r="C413" t="s">
        <v>551</v>
      </c>
      <c r="D413" t="s">
        <v>1961</v>
      </c>
      <c r="E413" t="s">
        <v>1312</v>
      </c>
      <c r="F413" t="s">
        <v>583</v>
      </c>
      <c r="G413" t="s">
        <v>583</v>
      </c>
      <c r="H413" t="s">
        <v>17</v>
      </c>
      <c r="I413" t="s">
        <v>585</v>
      </c>
      <c r="J413">
        <v>1</v>
      </c>
      <c r="K413" t="s">
        <v>2</v>
      </c>
      <c r="L413" s="734">
        <v>0</v>
      </c>
      <c r="M413" s="734">
        <v>0</v>
      </c>
      <c r="N413" s="734">
        <v>0</v>
      </c>
      <c r="O413" s="734">
        <v>0</v>
      </c>
    </row>
    <row r="414" spans="1:15">
      <c r="A414">
        <v>691</v>
      </c>
      <c r="B414">
        <v>22</v>
      </c>
      <c r="C414" t="s">
        <v>588</v>
      </c>
      <c r="D414" t="s">
        <v>1996</v>
      </c>
      <c r="E414" t="s">
        <v>1249</v>
      </c>
      <c r="F414" t="s">
        <v>591</v>
      </c>
      <c r="G414" t="s">
        <v>592</v>
      </c>
      <c r="H414" t="s">
        <v>13</v>
      </c>
      <c r="I414" t="s">
        <v>593</v>
      </c>
      <c r="J414">
        <v>150</v>
      </c>
      <c r="K414" t="s">
        <v>95</v>
      </c>
      <c r="L414" s="734">
        <v>585</v>
      </c>
      <c r="M414" s="734">
        <v>1395</v>
      </c>
      <c r="N414" s="734">
        <v>1891.5</v>
      </c>
      <c r="O414" s="734">
        <v>1500</v>
      </c>
    </row>
    <row r="415" spans="1:15">
      <c r="A415">
        <v>692</v>
      </c>
      <c r="B415">
        <v>22</v>
      </c>
      <c r="C415" t="s">
        <v>588</v>
      </c>
      <c r="D415" t="s">
        <v>1996</v>
      </c>
      <c r="E415" t="s">
        <v>1249</v>
      </c>
      <c r="F415" t="s">
        <v>591</v>
      </c>
      <c r="G415" t="s">
        <v>592</v>
      </c>
      <c r="H415" t="s">
        <v>15</v>
      </c>
      <c r="I415" t="s">
        <v>594</v>
      </c>
      <c r="J415">
        <v>100</v>
      </c>
      <c r="K415" t="s">
        <v>95</v>
      </c>
      <c r="L415" s="734">
        <v>490.00000000000006</v>
      </c>
      <c r="M415" s="734">
        <v>1395</v>
      </c>
      <c r="N415" s="734">
        <v>1455</v>
      </c>
      <c r="O415" s="734">
        <v>1300</v>
      </c>
    </row>
    <row r="416" spans="1:15">
      <c r="A416">
        <v>693</v>
      </c>
      <c r="B416">
        <v>22</v>
      </c>
      <c r="C416" t="s">
        <v>588</v>
      </c>
      <c r="D416" t="s">
        <v>1996</v>
      </c>
      <c r="E416" t="s">
        <v>1249</v>
      </c>
      <c r="F416" t="s">
        <v>591</v>
      </c>
      <c r="G416" t="s">
        <v>592</v>
      </c>
      <c r="H416" t="s">
        <v>17</v>
      </c>
      <c r="I416" t="s">
        <v>595</v>
      </c>
      <c r="J416">
        <v>50</v>
      </c>
      <c r="K416" t="s">
        <v>95</v>
      </c>
      <c r="L416" s="734">
        <v>295</v>
      </c>
      <c r="M416" s="734">
        <v>930.00000000000011</v>
      </c>
      <c r="N416" s="734">
        <v>776</v>
      </c>
      <c r="O416" s="734">
        <v>950</v>
      </c>
    </row>
    <row r="417" spans="1:15">
      <c r="A417">
        <v>694</v>
      </c>
      <c r="B417">
        <v>22</v>
      </c>
      <c r="C417" t="s">
        <v>588</v>
      </c>
      <c r="D417" t="s">
        <v>1996</v>
      </c>
      <c r="E417" t="s">
        <v>1249</v>
      </c>
      <c r="F417" t="s">
        <v>591</v>
      </c>
      <c r="G417" t="s">
        <v>592</v>
      </c>
      <c r="H417" t="s">
        <v>19</v>
      </c>
      <c r="I417" t="s">
        <v>556</v>
      </c>
      <c r="J417">
        <v>80</v>
      </c>
      <c r="K417" t="s">
        <v>95</v>
      </c>
      <c r="L417" s="734">
        <v>552</v>
      </c>
      <c r="M417" s="734">
        <v>1860</v>
      </c>
      <c r="N417" s="734">
        <v>1319.1999999999998</v>
      </c>
      <c r="O417" s="734">
        <v>1840</v>
      </c>
    </row>
    <row r="418" spans="1:15">
      <c r="A418">
        <v>695</v>
      </c>
      <c r="B418">
        <v>22</v>
      </c>
      <c r="C418" t="s">
        <v>588</v>
      </c>
      <c r="D418" t="s">
        <v>1996</v>
      </c>
      <c r="E418" t="s">
        <v>1249</v>
      </c>
      <c r="F418" t="s">
        <v>591</v>
      </c>
      <c r="G418" t="s">
        <v>592</v>
      </c>
      <c r="H418" t="s">
        <v>20</v>
      </c>
      <c r="I418" t="s">
        <v>557</v>
      </c>
      <c r="J418">
        <v>55</v>
      </c>
      <c r="K418" t="s">
        <v>95</v>
      </c>
      <c r="L418" s="734">
        <v>434.5</v>
      </c>
      <c r="M418" s="734">
        <v>1534.5000000000002</v>
      </c>
      <c r="N418" s="734">
        <v>1067</v>
      </c>
      <c r="O418" s="734">
        <v>1485</v>
      </c>
    </row>
    <row r="419" spans="1:15">
      <c r="A419">
        <v>696</v>
      </c>
      <c r="B419">
        <v>22</v>
      </c>
      <c r="C419" t="s">
        <v>588</v>
      </c>
      <c r="D419" t="s">
        <v>1996</v>
      </c>
      <c r="E419" t="s">
        <v>1249</v>
      </c>
      <c r="F419" t="s">
        <v>591</v>
      </c>
      <c r="G419" t="s">
        <v>592</v>
      </c>
      <c r="H419" t="s">
        <v>21</v>
      </c>
      <c r="I419" t="s">
        <v>558</v>
      </c>
      <c r="J419">
        <v>80</v>
      </c>
      <c r="K419" t="s">
        <v>95</v>
      </c>
      <c r="L419" s="734">
        <v>712</v>
      </c>
      <c r="M419" s="734">
        <v>2604.0000000000005</v>
      </c>
      <c r="N419" s="734">
        <v>1784.8</v>
      </c>
      <c r="O419" s="734">
        <v>2720</v>
      </c>
    </row>
    <row r="420" spans="1:15">
      <c r="A420">
        <v>697</v>
      </c>
      <c r="B420">
        <v>22</v>
      </c>
      <c r="C420" t="s">
        <v>588</v>
      </c>
      <c r="D420" t="s">
        <v>1996</v>
      </c>
      <c r="E420" t="s">
        <v>1249</v>
      </c>
      <c r="F420" t="s">
        <v>591</v>
      </c>
      <c r="G420" t="s">
        <v>592</v>
      </c>
      <c r="H420" t="s">
        <v>45</v>
      </c>
      <c r="I420" t="s">
        <v>559</v>
      </c>
      <c r="J420">
        <v>15</v>
      </c>
      <c r="K420" t="s">
        <v>95</v>
      </c>
      <c r="L420" s="734">
        <v>240</v>
      </c>
      <c r="M420" s="734">
        <v>627.75</v>
      </c>
      <c r="N420" s="734">
        <v>363.75</v>
      </c>
      <c r="O420" s="734">
        <v>660</v>
      </c>
    </row>
    <row r="421" spans="1:15">
      <c r="A421">
        <v>700</v>
      </c>
      <c r="B421">
        <v>22</v>
      </c>
      <c r="C421" t="s">
        <v>588</v>
      </c>
      <c r="D421" t="s">
        <v>1996</v>
      </c>
      <c r="E421" t="s">
        <v>1249</v>
      </c>
      <c r="F421" t="s">
        <v>596</v>
      </c>
      <c r="G421" t="s">
        <v>592</v>
      </c>
      <c r="H421" t="s">
        <v>48</v>
      </c>
      <c r="I421" t="s">
        <v>594</v>
      </c>
      <c r="J421">
        <v>10</v>
      </c>
      <c r="K421" t="s">
        <v>95</v>
      </c>
      <c r="L421" s="734">
        <v>168</v>
      </c>
      <c r="M421" s="734">
        <v>139.5</v>
      </c>
      <c r="N421" s="734">
        <v>339.49999999999994</v>
      </c>
      <c r="O421" s="734">
        <v>140</v>
      </c>
    </row>
    <row r="422" spans="1:15">
      <c r="A422">
        <v>701</v>
      </c>
      <c r="B422">
        <v>22</v>
      </c>
      <c r="C422" t="s">
        <v>588</v>
      </c>
      <c r="D422" t="s">
        <v>1996</v>
      </c>
      <c r="E422" t="s">
        <v>1249</v>
      </c>
      <c r="F422" t="s">
        <v>596</v>
      </c>
      <c r="G422" t="s">
        <v>592</v>
      </c>
      <c r="H422" t="s">
        <v>50</v>
      </c>
      <c r="I422" t="s">
        <v>595</v>
      </c>
      <c r="J422">
        <v>10</v>
      </c>
      <c r="K422" t="s">
        <v>95</v>
      </c>
      <c r="L422" s="734">
        <v>178</v>
      </c>
      <c r="M422" s="734">
        <v>139.5</v>
      </c>
      <c r="N422" s="734">
        <v>349.20000000000005</v>
      </c>
      <c r="O422" s="734">
        <v>130</v>
      </c>
    </row>
    <row r="423" spans="1:15">
      <c r="A423">
        <v>702</v>
      </c>
      <c r="B423">
        <v>22</v>
      </c>
      <c r="C423" t="s">
        <v>588</v>
      </c>
      <c r="D423" t="s">
        <v>1996</v>
      </c>
      <c r="E423" t="s">
        <v>1249</v>
      </c>
      <c r="F423" t="s">
        <v>596</v>
      </c>
      <c r="G423" t="s">
        <v>592</v>
      </c>
      <c r="H423" t="s">
        <v>76</v>
      </c>
      <c r="I423" t="s">
        <v>597</v>
      </c>
      <c r="J423">
        <v>10</v>
      </c>
      <c r="K423" t="s">
        <v>95</v>
      </c>
      <c r="L423" s="734">
        <v>218</v>
      </c>
      <c r="M423" s="734">
        <v>279</v>
      </c>
      <c r="N423" s="734">
        <v>388</v>
      </c>
      <c r="O423" s="734">
        <v>280</v>
      </c>
    </row>
    <row r="424" spans="1:15">
      <c r="A424">
        <v>703</v>
      </c>
      <c r="B424">
        <v>22</v>
      </c>
      <c r="C424" t="s">
        <v>588</v>
      </c>
      <c r="D424" t="s">
        <v>1996</v>
      </c>
      <c r="E424" t="s">
        <v>1249</v>
      </c>
      <c r="F424" t="s">
        <v>596</v>
      </c>
      <c r="G424" t="s">
        <v>592</v>
      </c>
      <c r="H424" t="s">
        <v>77</v>
      </c>
      <c r="I424" t="s">
        <v>558</v>
      </c>
      <c r="J424">
        <v>20</v>
      </c>
      <c r="K424" t="s">
        <v>95</v>
      </c>
      <c r="L424" s="734">
        <v>454</v>
      </c>
      <c r="M424" s="734">
        <v>651.00000000000011</v>
      </c>
      <c r="N424" s="734">
        <v>814.80000000000007</v>
      </c>
      <c r="O424" s="734">
        <v>700</v>
      </c>
    </row>
    <row r="425" spans="1:15">
      <c r="A425">
        <v>704</v>
      </c>
      <c r="B425">
        <v>22</v>
      </c>
      <c r="C425" t="s">
        <v>588</v>
      </c>
      <c r="D425" t="s">
        <v>1996</v>
      </c>
      <c r="E425" t="s">
        <v>1249</v>
      </c>
      <c r="F425" t="s">
        <v>596</v>
      </c>
      <c r="G425" t="s">
        <v>592</v>
      </c>
      <c r="H425" t="s">
        <v>13</v>
      </c>
      <c r="I425" t="s">
        <v>559</v>
      </c>
      <c r="J425">
        <v>15</v>
      </c>
      <c r="K425" t="s">
        <v>95</v>
      </c>
      <c r="L425" s="734">
        <v>355.5</v>
      </c>
      <c r="M425" s="734">
        <v>627.75</v>
      </c>
      <c r="N425" s="734">
        <v>654.75</v>
      </c>
      <c r="O425" s="734">
        <v>675</v>
      </c>
    </row>
    <row r="426" spans="1:15">
      <c r="A426">
        <v>708</v>
      </c>
      <c r="B426">
        <v>22</v>
      </c>
      <c r="C426" t="s">
        <v>588</v>
      </c>
      <c r="D426" t="s">
        <v>1998</v>
      </c>
      <c r="E426" t="s">
        <v>1250</v>
      </c>
      <c r="F426" t="s">
        <v>599</v>
      </c>
      <c r="G426" t="s">
        <v>600</v>
      </c>
      <c r="H426" t="s">
        <v>15</v>
      </c>
      <c r="I426" t="s">
        <v>593</v>
      </c>
      <c r="J426">
        <v>190</v>
      </c>
      <c r="K426" t="s">
        <v>95</v>
      </c>
      <c r="L426" s="734">
        <v>2451</v>
      </c>
      <c r="M426" s="734">
        <v>1413.6000000000001</v>
      </c>
      <c r="N426" s="734">
        <v>1658.7</v>
      </c>
      <c r="O426" s="734">
        <v>1520</v>
      </c>
    </row>
    <row r="427" spans="1:15">
      <c r="A427">
        <v>709</v>
      </c>
      <c r="B427">
        <v>22</v>
      </c>
      <c r="C427" t="s">
        <v>588</v>
      </c>
      <c r="D427" t="s">
        <v>1998</v>
      </c>
      <c r="E427" t="s">
        <v>1250</v>
      </c>
      <c r="F427" t="s">
        <v>599</v>
      </c>
      <c r="G427" t="s">
        <v>600</v>
      </c>
      <c r="H427" t="s">
        <v>17</v>
      </c>
      <c r="I427" t="s">
        <v>594</v>
      </c>
      <c r="J427">
        <v>120</v>
      </c>
      <c r="K427" t="s">
        <v>95</v>
      </c>
      <c r="L427" s="734">
        <v>1548</v>
      </c>
      <c r="M427" s="734">
        <v>892.80000000000007</v>
      </c>
      <c r="N427" s="734">
        <v>1280.4000000000001</v>
      </c>
      <c r="O427" s="734">
        <v>960</v>
      </c>
    </row>
    <row r="428" spans="1:15">
      <c r="A428">
        <v>710</v>
      </c>
      <c r="B428">
        <v>22</v>
      </c>
      <c r="C428" t="s">
        <v>588</v>
      </c>
      <c r="D428" t="s">
        <v>1998</v>
      </c>
      <c r="E428" t="s">
        <v>1250</v>
      </c>
      <c r="F428" t="s">
        <v>599</v>
      </c>
      <c r="G428" t="s">
        <v>600</v>
      </c>
      <c r="H428" t="s">
        <v>19</v>
      </c>
      <c r="I428" t="s">
        <v>595</v>
      </c>
      <c r="J428">
        <v>80</v>
      </c>
      <c r="K428" t="s">
        <v>95</v>
      </c>
      <c r="L428" s="734">
        <v>1112</v>
      </c>
      <c r="M428" s="734">
        <v>892.8</v>
      </c>
      <c r="N428" s="734">
        <v>853.6</v>
      </c>
      <c r="O428" s="734">
        <v>960</v>
      </c>
    </row>
    <row r="429" spans="1:15">
      <c r="A429">
        <v>711</v>
      </c>
      <c r="B429">
        <v>22</v>
      </c>
      <c r="C429" t="s">
        <v>588</v>
      </c>
      <c r="D429" t="s">
        <v>1998</v>
      </c>
      <c r="E429" t="s">
        <v>1250</v>
      </c>
      <c r="F429" t="s">
        <v>599</v>
      </c>
      <c r="G429" t="s">
        <v>600</v>
      </c>
      <c r="H429" t="s">
        <v>20</v>
      </c>
      <c r="I429" t="s">
        <v>556</v>
      </c>
      <c r="J429">
        <v>70</v>
      </c>
      <c r="K429" t="s">
        <v>95</v>
      </c>
      <c r="L429" s="734">
        <v>1043</v>
      </c>
      <c r="M429" s="734">
        <v>976.50000000000011</v>
      </c>
      <c r="N429" s="734">
        <v>882.69999999999993</v>
      </c>
      <c r="O429" s="734">
        <v>1050</v>
      </c>
    </row>
    <row r="430" spans="1:15">
      <c r="A430">
        <v>712</v>
      </c>
      <c r="B430">
        <v>22</v>
      </c>
      <c r="C430" t="s">
        <v>588</v>
      </c>
      <c r="D430" t="s">
        <v>1998</v>
      </c>
      <c r="E430" t="s">
        <v>1250</v>
      </c>
      <c r="F430" t="s">
        <v>599</v>
      </c>
      <c r="G430" t="s">
        <v>600</v>
      </c>
      <c r="H430" t="s">
        <v>21</v>
      </c>
      <c r="I430" t="s">
        <v>557</v>
      </c>
      <c r="J430">
        <v>57</v>
      </c>
      <c r="K430" t="s">
        <v>95</v>
      </c>
      <c r="L430" s="734">
        <v>1356.6000000000001</v>
      </c>
      <c r="M430" s="734">
        <v>1325.25</v>
      </c>
      <c r="N430" s="734">
        <v>884.64</v>
      </c>
      <c r="O430" s="734">
        <v>1311</v>
      </c>
    </row>
    <row r="431" spans="1:15">
      <c r="A431">
        <v>713</v>
      </c>
      <c r="B431">
        <v>22</v>
      </c>
      <c r="C431" t="s">
        <v>588</v>
      </c>
      <c r="D431" t="s">
        <v>1998</v>
      </c>
      <c r="E431" t="s">
        <v>1250</v>
      </c>
      <c r="F431" t="s">
        <v>599</v>
      </c>
      <c r="G431" t="s">
        <v>600</v>
      </c>
      <c r="H431" t="s">
        <v>45</v>
      </c>
      <c r="I431" t="s">
        <v>558</v>
      </c>
      <c r="J431">
        <v>168</v>
      </c>
      <c r="K431" t="s">
        <v>95</v>
      </c>
      <c r="L431" s="734">
        <v>5208</v>
      </c>
      <c r="M431" s="734">
        <v>5468.4000000000005</v>
      </c>
      <c r="N431" s="734">
        <v>3911.04</v>
      </c>
      <c r="O431" s="734">
        <v>5880</v>
      </c>
    </row>
    <row r="432" spans="1:15">
      <c r="A432">
        <v>714</v>
      </c>
      <c r="B432">
        <v>22</v>
      </c>
      <c r="C432" t="s">
        <v>588</v>
      </c>
      <c r="D432" t="s">
        <v>1998</v>
      </c>
      <c r="E432" t="s">
        <v>1250</v>
      </c>
      <c r="F432" t="s">
        <v>599</v>
      </c>
      <c r="G432" t="s">
        <v>600</v>
      </c>
      <c r="H432" t="s">
        <v>48</v>
      </c>
      <c r="I432" t="s">
        <v>559</v>
      </c>
      <c r="J432">
        <v>41</v>
      </c>
      <c r="K432" t="s">
        <v>95</v>
      </c>
      <c r="L432" s="734">
        <v>1599</v>
      </c>
      <c r="M432" s="734">
        <v>1906.5</v>
      </c>
      <c r="N432" s="734">
        <v>1232.8700000000001</v>
      </c>
      <c r="O432" s="734">
        <v>1968</v>
      </c>
    </row>
    <row r="433" spans="1:15">
      <c r="A433">
        <v>715</v>
      </c>
      <c r="B433">
        <v>22</v>
      </c>
      <c r="C433" t="s">
        <v>588</v>
      </c>
      <c r="D433" t="s">
        <v>1998</v>
      </c>
      <c r="E433" t="s">
        <v>1250</v>
      </c>
      <c r="F433" t="s">
        <v>599</v>
      </c>
      <c r="G433" t="s">
        <v>600</v>
      </c>
      <c r="H433" t="s">
        <v>50</v>
      </c>
      <c r="I433" t="s">
        <v>560</v>
      </c>
      <c r="J433">
        <v>17</v>
      </c>
      <c r="K433" t="s">
        <v>95</v>
      </c>
      <c r="L433" s="734">
        <v>816</v>
      </c>
      <c r="M433" s="734">
        <v>948.6</v>
      </c>
      <c r="N433" s="734">
        <v>873.96999999999991</v>
      </c>
      <c r="O433" s="734">
        <v>969</v>
      </c>
    </row>
    <row r="434" spans="1:15">
      <c r="A434">
        <v>717</v>
      </c>
      <c r="B434">
        <v>22</v>
      </c>
      <c r="C434" t="s">
        <v>588</v>
      </c>
      <c r="D434" t="s">
        <v>1998</v>
      </c>
      <c r="E434" t="s">
        <v>1250</v>
      </c>
      <c r="F434" t="s">
        <v>599</v>
      </c>
      <c r="G434" t="s">
        <v>600</v>
      </c>
      <c r="H434" t="s">
        <v>76</v>
      </c>
      <c r="I434" t="s">
        <v>593</v>
      </c>
      <c r="J434">
        <v>150</v>
      </c>
      <c r="K434" t="s">
        <v>95</v>
      </c>
      <c r="L434" s="734">
        <v>1935</v>
      </c>
      <c r="M434" s="734">
        <v>1116</v>
      </c>
      <c r="N434" s="734">
        <v>1600.5</v>
      </c>
      <c r="O434" s="734">
        <v>1200</v>
      </c>
    </row>
    <row r="435" spans="1:15">
      <c r="A435">
        <v>718</v>
      </c>
      <c r="B435">
        <v>22</v>
      </c>
      <c r="C435" t="s">
        <v>588</v>
      </c>
      <c r="D435" t="s">
        <v>1998</v>
      </c>
      <c r="E435" t="s">
        <v>1250</v>
      </c>
      <c r="F435" t="s">
        <v>599</v>
      </c>
      <c r="G435" t="s">
        <v>601</v>
      </c>
      <c r="H435" t="s">
        <v>77</v>
      </c>
      <c r="I435" t="s">
        <v>594</v>
      </c>
      <c r="J435">
        <v>110</v>
      </c>
      <c r="K435" t="s">
        <v>95</v>
      </c>
      <c r="L435" s="734">
        <v>1419</v>
      </c>
      <c r="M435" s="734">
        <v>818.40000000000009</v>
      </c>
      <c r="N435" s="734">
        <v>1173.7</v>
      </c>
      <c r="O435" s="734">
        <v>880</v>
      </c>
    </row>
    <row r="436" spans="1:15">
      <c r="A436">
        <v>719</v>
      </c>
      <c r="B436">
        <v>22</v>
      </c>
      <c r="C436" t="s">
        <v>588</v>
      </c>
      <c r="D436" t="s">
        <v>1998</v>
      </c>
      <c r="E436" t="s">
        <v>1250</v>
      </c>
      <c r="F436" t="s">
        <v>599</v>
      </c>
      <c r="G436" t="s">
        <v>600</v>
      </c>
      <c r="H436" t="s">
        <v>78</v>
      </c>
      <c r="I436" t="s">
        <v>595</v>
      </c>
      <c r="J436">
        <v>60</v>
      </c>
      <c r="K436" t="s">
        <v>95</v>
      </c>
      <c r="L436" s="734">
        <v>834</v>
      </c>
      <c r="M436" s="734">
        <v>669.6</v>
      </c>
      <c r="N436" s="734">
        <v>872.99999999999989</v>
      </c>
      <c r="O436" s="734">
        <v>720</v>
      </c>
    </row>
    <row r="437" spans="1:15">
      <c r="A437">
        <v>720</v>
      </c>
      <c r="B437">
        <v>22</v>
      </c>
      <c r="C437" t="s">
        <v>588</v>
      </c>
      <c r="D437" t="s">
        <v>1998</v>
      </c>
      <c r="E437" t="s">
        <v>1250</v>
      </c>
      <c r="F437" t="s">
        <v>599</v>
      </c>
      <c r="G437" t="s">
        <v>601</v>
      </c>
      <c r="H437" t="s">
        <v>302</v>
      </c>
      <c r="I437" t="s">
        <v>556</v>
      </c>
      <c r="J437">
        <v>80</v>
      </c>
      <c r="K437" t="s">
        <v>95</v>
      </c>
      <c r="L437" s="734">
        <v>1192</v>
      </c>
      <c r="M437" s="734">
        <v>1116</v>
      </c>
      <c r="N437" s="734">
        <v>1552</v>
      </c>
      <c r="O437" s="734">
        <v>1200</v>
      </c>
    </row>
    <row r="438" spans="1:15">
      <c r="A438">
        <v>721</v>
      </c>
      <c r="B438">
        <v>22</v>
      </c>
      <c r="C438" t="s">
        <v>588</v>
      </c>
      <c r="D438" t="s">
        <v>1998</v>
      </c>
      <c r="E438" t="s">
        <v>1250</v>
      </c>
      <c r="F438" t="s">
        <v>599</v>
      </c>
      <c r="G438" t="s">
        <v>600</v>
      </c>
      <c r="H438" t="s">
        <v>304</v>
      </c>
      <c r="I438" t="s">
        <v>557</v>
      </c>
      <c r="J438">
        <v>65</v>
      </c>
      <c r="K438" t="s">
        <v>95</v>
      </c>
      <c r="L438" s="734">
        <v>1547</v>
      </c>
      <c r="M438" s="734">
        <v>1511.25</v>
      </c>
      <c r="N438" s="734">
        <v>1450.1499999999999</v>
      </c>
      <c r="O438" s="734">
        <v>1495</v>
      </c>
    </row>
    <row r="439" spans="1:15">
      <c r="A439">
        <v>722</v>
      </c>
      <c r="B439">
        <v>22</v>
      </c>
      <c r="C439" t="s">
        <v>588</v>
      </c>
      <c r="D439" t="s">
        <v>1998</v>
      </c>
      <c r="E439" t="s">
        <v>1250</v>
      </c>
      <c r="F439" t="s">
        <v>599</v>
      </c>
      <c r="G439" t="s">
        <v>601</v>
      </c>
      <c r="H439" t="s">
        <v>306</v>
      </c>
      <c r="I439" t="s">
        <v>558</v>
      </c>
      <c r="J439">
        <v>100</v>
      </c>
      <c r="K439" t="s">
        <v>95</v>
      </c>
      <c r="L439" s="734">
        <v>3100</v>
      </c>
      <c r="M439" s="734">
        <v>3255.0000000000005</v>
      </c>
      <c r="N439" s="734">
        <v>2619</v>
      </c>
      <c r="O439" s="734">
        <v>3500</v>
      </c>
    </row>
    <row r="440" spans="1:15">
      <c r="A440">
        <v>723</v>
      </c>
      <c r="B440">
        <v>22</v>
      </c>
      <c r="C440" t="s">
        <v>588</v>
      </c>
      <c r="D440" t="s">
        <v>1998</v>
      </c>
      <c r="E440" t="s">
        <v>1250</v>
      </c>
      <c r="F440" t="s">
        <v>599</v>
      </c>
      <c r="G440" t="s">
        <v>600</v>
      </c>
      <c r="H440" t="s">
        <v>341</v>
      </c>
      <c r="I440" t="s">
        <v>559</v>
      </c>
      <c r="J440">
        <v>34</v>
      </c>
      <c r="K440" t="s">
        <v>95</v>
      </c>
      <c r="L440" s="734">
        <v>1326</v>
      </c>
      <c r="M440" s="734">
        <v>1581</v>
      </c>
      <c r="N440" s="734">
        <v>1517.08</v>
      </c>
      <c r="O440" s="734">
        <v>1632</v>
      </c>
    </row>
    <row r="441" spans="1:15">
      <c r="A441">
        <v>725</v>
      </c>
      <c r="B441">
        <v>22</v>
      </c>
      <c r="C441" t="s">
        <v>588</v>
      </c>
      <c r="D441" t="s">
        <v>1998</v>
      </c>
      <c r="E441" t="s">
        <v>1250</v>
      </c>
      <c r="F441" t="s">
        <v>599</v>
      </c>
      <c r="G441" t="s">
        <v>600</v>
      </c>
      <c r="H441" t="s">
        <v>13</v>
      </c>
      <c r="I441" t="s">
        <v>602</v>
      </c>
      <c r="J441">
        <v>1</v>
      </c>
      <c r="K441" t="s">
        <v>2</v>
      </c>
      <c r="L441" s="734">
        <v>0</v>
      </c>
      <c r="M441" s="734">
        <v>348.75</v>
      </c>
      <c r="N441" s="734">
        <v>3863.5099999999998</v>
      </c>
      <c r="O441" s="734">
        <v>187.5</v>
      </c>
    </row>
    <row r="442" spans="1:15">
      <c r="A442">
        <v>726</v>
      </c>
      <c r="B442">
        <v>22</v>
      </c>
      <c r="C442" t="s">
        <v>588</v>
      </c>
      <c r="D442" t="s">
        <v>1998</v>
      </c>
      <c r="E442" t="s">
        <v>1250</v>
      </c>
      <c r="F442" t="s">
        <v>599</v>
      </c>
      <c r="G442" t="s">
        <v>563</v>
      </c>
      <c r="H442" t="s">
        <v>15</v>
      </c>
      <c r="I442" t="s">
        <v>603</v>
      </c>
      <c r="J442">
        <v>1</v>
      </c>
      <c r="K442" t="s">
        <v>2</v>
      </c>
      <c r="L442" s="734">
        <v>0</v>
      </c>
      <c r="M442" s="734">
        <v>581.25</v>
      </c>
      <c r="N442" s="734">
        <v>2318.2999999999997</v>
      </c>
      <c r="O442" s="734">
        <v>313</v>
      </c>
    </row>
    <row r="443" spans="1:15">
      <c r="A443">
        <v>727</v>
      </c>
      <c r="B443">
        <v>22</v>
      </c>
      <c r="C443" t="s">
        <v>588</v>
      </c>
      <c r="D443" t="s">
        <v>1998</v>
      </c>
      <c r="E443" t="s">
        <v>1250</v>
      </c>
      <c r="F443" t="s">
        <v>599</v>
      </c>
      <c r="G443" t="s">
        <v>600</v>
      </c>
      <c r="H443" t="s">
        <v>17</v>
      </c>
      <c r="I443" t="s">
        <v>604</v>
      </c>
      <c r="J443">
        <v>1</v>
      </c>
      <c r="K443" t="s">
        <v>2</v>
      </c>
      <c r="L443" s="734">
        <v>10839.125</v>
      </c>
      <c r="M443" s="734">
        <v>581.25</v>
      </c>
      <c r="N443" s="734">
        <v>1545.21</v>
      </c>
      <c r="O443" s="734">
        <v>312</v>
      </c>
    </row>
    <row r="444" spans="1:15">
      <c r="A444">
        <v>728</v>
      </c>
      <c r="B444">
        <v>22</v>
      </c>
      <c r="C444" t="s">
        <v>588</v>
      </c>
      <c r="D444" t="s">
        <v>1998</v>
      </c>
      <c r="E444" t="s">
        <v>1250</v>
      </c>
      <c r="F444" t="s">
        <v>599</v>
      </c>
      <c r="G444" t="s">
        <v>563</v>
      </c>
      <c r="H444" t="s">
        <v>19</v>
      </c>
      <c r="I444" t="s">
        <v>605</v>
      </c>
      <c r="J444">
        <v>1</v>
      </c>
      <c r="K444" t="s">
        <v>2</v>
      </c>
      <c r="L444" s="734">
        <v>0</v>
      </c>
      <c r="M444" s="734">
        <v>581.25</v>
      </c>
      <c r="N444" s="734">
        <v>644.07999999999993</v>
      </c>
      <c r="O444" s="734">
        <v>315</v>
      </c>
    </row>
    <row r="445" spans="1:15">
      <c r="A445">
        <v>729</v>
      </c>
      <c r="B445">
        <v>22</v>
      </c>
      <c r="C445" t="s">
        <v>588</v>
      </c>
      <c r="D445" t="s">
        <v>1998</v>
      </c>
      <c r="E445" t="s">
        <v>1250</v>
      </c>
      <c r="F445" t="s">
        <v>599</v>
      </c>
      <c r="G445" t="s">
        <v>600</v>
      </c>
      <c r="H445" t="s">
        <v>20</v>
      </c>
      <c r="I445" t="s">
        <v>606</v>
      </c>
      <c r="J445">
        <v>1</v>
      </c>
      <c r="K445" t="s">
        <v>2</v>
      </c>
      <c r="L445" s="734">
        <v>0</v>
      </c>
      <c r="M445" s="734">
        <v>874.2</v>
      </c>
      <c r="N445" s="734">
        <v>644.07999999999993</v>
      </c>
      <c r="O445" s="734">
        <v>469</v>
      </c>
    </row>
    <row r="446" spans="1:15">
      <c r="A446">
        <v>732</v>
      </c>
      <c r="B446">
        <v>22</v>
      </c>
      <c r="C446" t="s">
        <v>588</v>
      </c>
      <c r="D446" t="s">
        <v>2002</v>
      </c>
      <c r="E446" t="s">
        <v>1251</v>
      </c>
      <c r="F446" t="s">
        <v>607</v>
      </c>
      <c r="G446" t="s">
        <v>607</v>
      </c>
      <c r="H446" t="s">
        <v>21</v>
      </c>
      <c r="I446" t="s">
        <v>609</v>
      </c>
      <c r="J446">
        <v>1</v>
      </c>
      <c r="K446" t="s">
        <v>39</v>
      </c>
      <c r="L446" s="734">
        <v>100</v>
      </c>
      <c r="M446" s="734">
        <v>325.5</v>
      </c>
      <c r="N446" s="734">
        <v>129.01</v>
      </c>
      <c r="O446" s="734">
        <v>350</v>
      </c>
    </row>
    <row r="447" spans="1:15">
      <c r="A447">
        <v>734</v>
      </c>
      <c r="B447">
        <v>22</v>
      </c>
      <c r="C447" t="s">
        <v>588</v>
      </c>
      <c r="D447" t="s">
        <v>2002</v>
      </c>
      <c r="E447" t="s">
        <v>1251</v>
      </c>
      <c r="F447" t="s">
        <v>607</v>
      </c>
      <c r="G447" t="s">
        <v>607</v>
      </c>
      <c r="H447" t="s">
        <v>45</v>
      </c>
      <c r="I447" t="s">
        <v>611</v>
      </c>
      <c r="J447">
        <v>7</v>
      </c>
      <c r="K447" t="s">
        <v>39</v>
      </c>
      <c r="L447" s="734">
        <v>469</v>
      </c>
      <c r="M447" s="734">
        <v>2018.1000000000001</v>
      </c>
      <c r="N447" s="734">
        <v>448.14</v>
      </c>
      <c r="O447" s="734">
        <v>2191</v>
      </c>
    </row>
    <row r="448" spans="1:15">
      <c r="A448">
        <v>736</v>
      </c>
      <c r="B448">
        <v>22</v>
      </c>
      <c r="C448" t="s">
        <v>588</v>
      </c>
      <c r="D448" t="s">
        <v>2002</v>
      </c>
      <c r="E448" t="s">
        <v>1251</v>
      </c>
      <c r="F448" t="s">
        <v>607</v>
      </c>
      <c r="G448" t="s">
        <v>607</v>
      </c>
      <c r="H448" t="s">
        <v>48</v>
      </c>
      <c r="I448" t="s">
        <v>558</v>
      </c>
      <c r="J448">
        <v>4</v>
      </c>
      <c r="K448" t="s">
        <v>39</v>
      </c>
      <c r="L448" s="734">
        <v>1040</v>
      </c>
      <c r="M448" s="734">
        <v>558</v>
      </c>
      <c r="N448" s="734">
        <v>1544.24</v>
      </c>
      <c r="O448" s="734">
        <v>600</v>
      </c>
    </row>
    <row r="449" spans="1:15">
      <c r="A449">
        <v>737</v>
      </c>
      <c r="B449">
        <v>22</v>
      </c>
      <c r="C449" t="s">
        <v>588</v>
      </c>
      <c r="D449" t="s">
        <v>2002</v>
      </c>
      <c r="E449" t="s">
        <v>1251</v>
      </c>
      <c r="F449" t="s">
        <v>612</v>
      </c>
      <c r="G449" t="s">
        <v>612</v>
      </c>
      <c r="H449" t="s">
        <v>50</v>
      </c>
      <c r="I449" t="s">
        <v>613</v>
      </c>
      <c r="J449">
        <v>1</v>
      </c>
      <c r="K449" t="s">
        <v>39</v>
      </c>
      <c r="L449" s="734">
        <v>735</v>
      </c>
      <c r="M449" s="734">
        <v>162.75</v>
      </c>
      <c r="N449" s="734">
        <v>1545.21</v>
      </c>
      <c r="O449" s="734">
        <v>175</v>
      </c>
    </row>
    <row r="450" spans="1:15">
      <c r="A450">
        <v>740</v>
      </c>
      <c r="B450">
        <v>22</v>
      </c>
      <c r="C450" t="s">
        <v>588</v>
      </c>
      <c r="D450" t="s">
        <v>2002</v>
      </c>
      <c r="E450" t="s">
        <v>1252</v>
      </c>
      <c r="F450" t="s">
        <v>614</v>
      </c>
      <c r="G450" t="s">
        <v>614</v>
      </c>
      <c r="H450" t="s">
        <v>76</v>
      </c>
      <c r="I450" t="s">
        <v>616</v>
      </c>
      <c r="J450">
        <v>2</v>
      </c>
      <c r="K450" t="s">
        <v>39</v>
      </c>
      <c r="L450" s="734">
        <v>1000</v>
      </c>
      <c r="M450" s="734">
        <v>353.40000000000003</v>
      </c>
      <c r="N450" s="734">
        <v>4508.5599999999995</v>
      </c>
      <c r="O450" s="734">
        <v>376</v>
      </c>
    </row>
    <row r="451" spans="1:15">
      <c r="A451">
        <v>741</v>
      </c>
      <c r="B451">
        <v>22</v>
      </c>
      <c r="C451" t="s">
        <v>588</v>
      </c>
      <c r="D451" t="s">
        <v>2002</v>
      </c>
      <c r="E451" t="s">
        <v>1252</v>
      </c>
      <c r="F451" t="s">
        <v>615</v>
      </c>
      <c r="G451" t="s">
        <v>615</v>
      </c>
      <c r="H451" t="s">
        <v>77</v>
      </c>
      <c r="I451" t="s">
        <v>617</v>
      </c>
      <c r="J451">
        <v>2</v>
      </c>
      <c r="K451" t="s">
        <v>39</v>
      </c>
      <c r="L451" s="734">
        <v>1000</v>
      </c>
      <c r="M451" s="734">
        <v>427.8</v>
      </c>
      <c r="N451" s="734">
        <v>4508.5599999999995</v>
      </c>
      <c r="O451" s="734">
        <v>464</v>
      </c>
    </row>
    <row r="452" spans="1:15">
      <c r="A452">
        <v>743</v>
      </c>
      <c r="B452">
        <v>22</v>
      </c>
      <c r="C452" t="s">
        <v>588</v>
      </c>
      <c r="D452" t="s">
        <v>2002</v>
      </c>
      <c r="E452" t="s">
        <v>1252</v>
      </c>
      <c r="F452" t="s">
        <v>615</v>
      </c>
      <c r="G452" t="s">
        <v>615</v>
      </c>
      <c r="H452" t="s">
        <v>13</v>
      </c>
      <c r="I452" t="s">
        <v>619</v>
      </c>
      <c r="J452">
        <v>2</v>
      </c>
      <c r="K452" t="s">
        <v>39</v>
      </c>
      <c r="L452" s="734">
        <v>1650</v>
      </c>
      <c r="M452" s="734">
        <v>651</v>
      </c>
      <c r="N452" s="734">
        <v>3864.48</v>
      </c>
      <c r="O452" s="734">
        <v>700</v>
      </c>
    </row>
    <row r="453" spans="1:15">
      <c r="A453">
        <v>744</v>
      </c>
      <c r="B453">
        <v>22</v>
      </c>
      <c r="C453" t="s">
        <v>588</v>
      </c>
      <c r="D453" t="s">
        <v>2002</v>
      </c>
      <c r="E453" t="s">
        <v>1252</v>
      </c>
      <c r="F453" t="s">
        <v>618</v>
      </c>
      <c r="G453" t="s">
        <v>618</v>
      </c>
      <c r="H453" t="s">
        <v>15</v>
      </c>
      <c r="I453" t="s">
        <v>620</v>
      </c>
      <c r="J453">
        <v>2</v>
      </c>
      <c r="K453" t="s">
        <v>39</v>
      </c>
      <c r="L453" s="734">
        <v>2650</v>
      </c>
      <c r="M453" s="734">
        <v>651</v>
      </c>
      <c r="N453" s="734">
        <v>4636.5999999999995</v>
      </c>
      <c r="O453" s="734">
        <v>700</v>
      </c>
    </row>
    <row r="454" spans="1:15">
      <c r="A454">
        <v>745</v>
      </c>
      <c r="B454">
        <v>22</v>
      </c>
      <c r="C454" t="s">
        <v>588</v>
      </c>
      <c r="D454" t="s">
        <v>2002</v>
      </c>
      <c r="E454" t="s">
        <v>1252</v>
      </c>
      <c r="F454" t="s">
        <v>615</v>
      </c>
      <c r="G454" t="s">
        <v>615</v>
      </c>
      <c r="H454" t="s">
        <v>17</v>
      </c>
      <c r="I454" t="s">
        <v>621</v>
      </c>
      <c r="J454">
        <v>1</v>
      </c>
      <c r="K454" t="s">
        <v>2</v>
      </c>
      <c r="L454" s="734">
        <v>600</v>
      </c>
      <c r="M454" s="734">
        <v>348.75</v>
      </c>
      <c r="N454" s="734">
        <v>1288.1599999999999</v>
      </c>
      <c r="O454" s="734">
        <v>375</v>
      </c>
    </row>
    <row r="455" spans="1:15">
      <c r="A455">
        <v>747</v>
      </c>
      <c r="B455">
        <v>22</v>
      </c>
      <c r="C455" t="s">
        <v>588</v>
      </c>
      <c r="D455" t="s">
        <v>2004</v>
      </c>
      <c r="E455" t="s">
        <v>1253</v>
      </c>
      <c r="F455" t="s">
        <v>615</v>
      </c>
      <c r="G455" t="s">
        <v>615</v>
      </c>
      <c r="H455" t="s">
        <v>19</v>
      </c>
      <c r="I455" t="s">
        <v>623</v>
      </c>
      <c r="J455">
        <v>1</v>
      </c>
      <c r="K455" t="s">
        <v>624</v>
      </c>
      <c r="L455" s="734">
        <v>6500</v>
      </c>
      <c r="M455" s="734">
        <v>1395</v>
      </c>
      <c r="N455" s="734">
        <v>15455.98</v>
      </c>
      <c r="O455" s="734">
        <v>150</v>
      </c>
    </row>
    <row r="456" spans="1:15">
      <c r="A456">
        <v>748</v>
      </c>
      <c r="B456">
        <v>22</v>
      </c>
      <c r="C456" t="s">
        <v>588</v>
      </c>
      <c r="D456" t="s">
        <v>2004</v>
      </c>
      <c r="E456" t="s">
        <v>1253</v>
      </c>
      <c r="F456" t="s">
        <v>622</v>
      </c>
      <c r="G456" t="s">
        <v>622</v>
      </c>
      <c r="H456" t="s">
        <v>20</v>
      </c>
      <c r="I456" t="s">
        <v>625</v>
      </c>
      <c r="J456">
        <v>1</v>
      </c>
      <c r="K456" t="s">
        <v>624</v>
      </c>
      <c r="L456" s="734">
        <v>4000</v>
      </c>
      <c r="M456" s="734">
        <v>1395</v>
      </c>
      <c r="N456" s="734">
        <v>12235.58</v>
      </c>
      <c r="O456" s="734">
        <v>150</v>
      </c>
    </row>
    <row r="457" spans="1:15">
      <c r="A457">
        <v>749</v>
      </c>
      <c r="B457">
        <v>22</v>
      </c>
      <c r="C457" t="s">
        <v>588</v>
      </c>
      <c r="D457" t="s">
        <v>2004</v>
      </c>
      <c r="E457" t="s">
        <v>1253</v>
      </c>
      <c r="F457" t="s">
        <v>615</v>
      </c>
      <c r="G457" t="s">
        <v>615</v>
      </c>
      <c r="H457" t="s">
        <v>21</v>
      </c>
      <c r="I457" t="s">
        <v>626</v>
      </c>
      <c r="J457">
        <v>1</v>
      </c>
      <c r="K457" t="s">
        <v>2</v>
      </c>
      <c r="L457" s="734">
        <v>380</v>
      </c>
      <c r="M457" s="734">
        <v>288.3</v>
      </c>
      <c r="N457" s="734">
        <v>2576.3199999999997</v>
      </c>
      <c r="O457" s="734">
        <v>313</v>
      </c>
    </row>
    <row r="458" spans="1:15">
      <c r="A458">
        <v>753</v>
      </c>
      <c r="B458">
        <v>22</v>
      </c>
      <c r="C458" t="s">
        <v>588</v>
      </c>
      <c r="D458" t="s">
        <v>2008</v>
      </c>
      <c r="E458" t="s">
        <v>1254</v>
      </c>
      <c r="F458" t="s">
        <v>628</v>
      </c>
      <c r="G458" t="s">
        <v>628</v>
      </c>
      <c r="H458" t="s">
        <v>45</v>
      </c>
      <c r="I458" t="s">
        <v>630</v>
      </c>
      <c r="J458">
        <v>167</v>
      </c>
      <c r="K458" t="s">
        <v>95</v>
      </c>
      <c r="L458" s="734">
        <v>1653.3</v>
      </c>
      <c r="M458" s="734">
        <v>2019.03</v>
      </c>
      <c r="N458" s="734">
        <v>1781.89</v>
      </c>
      <c r="O458" s="734">
        <v>2171</v>
      </c>
    </row>
    <row r="459" spans="1:15">
      <c r="A459">
        <v>754</v>
      </c>
      <c r="B459">
        <v>22</v>
      </c>
      <c r="C459" t="s">
        <v>588</v>
      </c>
      <c r="D459" t="s">
        <v>2008</v>
      </c>
      <c r="E459" t="s">
        <v>1254</v>
      </c>
      <c r="F459" t="s">
        <v>629</v>
      </c>
      <c r="G459" t="s">
        <v>629</v>
      </c>
      <c r="H459" t="s">
        <v>48</v>
      </c>
      <c r="I459" t="s">
        <v>558</v>
      </c>
      <c r="J459">
        <v>475</v>
      </c>
      <c r="K459" t="s">
        <v>95</v>
      </c>
      <c r="L459" s="734">
        <v>6127.5</v>
      </c>
      <c r="M459" s="734">
        <v>6626.2500000000009</v>
      </c>
      <c r="N459" s="734">
        <v>5529</v>
      </c>
      <c r="O459" s="734">
        <v>7125</v>
      </c>
    </row>
    <row r="460" spans="1:15">
      <c r="A460">
        <v>755</v>
      </c>
      <c r="B460">
        <v>22</v>
      </c>
      <c r="C460" t="s">
        <v>588</v>
      </c>
      <c r="D460" t="s">
        <v>2008</v>
      </c>
      <c r="E460" t="s">
        <v>1254</v>
      </c>
      <c r="F460" t="s">
        <v>628</v>
      </c>
      <c r="G460" t="s">
        <v>628</v>
      </c>
      <c r="H460" t="s">
        <v>50</v>
      </c>
      <c r="I460" t="s">
        <v>631</v>
      </c>
      <c r="J460">
        <v>97</v>
      </c>
      <c r="K460" t="s">
        <v>95</v>
      </c>
      <c r="L460" s="734">
        <v>1726.6000000000001</v>
      </c>
      <c r="M460" s="734">
        <v>1623.7800000000002</v>
      </c>
      <c r="N460" s="734">
        <v>1411.35</v>
      </c>
      <c r="O460" s="734">
        <v>1746</v>
      </c>
    </row>
    <row r="461" spans="1:15">
      <c r="A461">
        <v>756</v>
      </c>
      <c r="B461">
        <v>22</v>
      </c>
      <c r="C461" t="s">
        <v>588</v>
      </c>
      <c r="D461" t="s">
        <v>2008</v>
      </c>
      <c r="E461" t="s">
        <v>1254</v>
      </c>
      <c r="F461" t="s">
        <v>629</v>
      </c>
      <c r="G461" t="s">
        <v>629</v>
      </c>
      <c r="H461" t="s">
        <v>76</v>
      </c>
      <c r="I461" t="s">
        <v>632</v>
      </c>
      <c r="J461">
        <v>265</v>
      </c>
      <c r="K461" t="s">
        <v>95</v>
      </c>
      <c r="L461" s="734">
        <v>5512</v>
      </c>
      <c r="M461" s="734">
        <v>4929</v>
      </c>
      <c r="N461" s="734">
        <v>4883.95</v>
      </c>
      <c r="O461" s="734">
        <v>5300</v>
      </c>
    </row>
    <row r="462" spans="1:15">
      <c r="A462">
        <v>757</v>
      </c>
      <c r="B462">
        <v>22</v>
      </c>
      <c r="C462" t="s">
        <v>588</v>
      </c>
      <c r="D462" t="s">
        <v>2008</v>
      </c>
      <c r="E462" t="s">
        <v>1254</v>
      </c>
      <c r="F462" t="s">
        <v>628</v>
      </c>
      <c r="G462" t="s">
        <v>628</v>
      </c>
      <c r="H462" t="s">
        <v>77</v>
      </c>
      <c r="I462" t="s">
        <v>562</v>
      </c>
      <c r="J462">
        <v>55</v>
      </c>
      <c r="K462" t="s">
        <v>95</v>
      </c>
      <c r="L462" s="734">
        <v>1650</v>
      </c>
      <c r="M462" s="734">
        <v>1278.75</v>
      </c>
      <c r="N462" s="734">
        <v>2454.1</v>
      </c>
      <c r="O462" s="734">
        <v>1265</v>
      </c>
    </row>
    <row r="463" spans="1:15">
      <c r="A463">
        <v>760</v>
      </c>
      <c r="B463">
        <v>22</v>
      </c>
      <c r="C463" t="s">
        <v>588</v>
      </c>
      <c r="D463" t="s">
        <v>2008</v>
      </c>
      <c r="E463" t="s">
        <v>1254</v>
      </c>
      <c r="F463" t="s">
        <v>633</v>
      </c>
      <c r="G463" t="s">
        <v>633</v>
      </c>
      <c r="H463" t="s">
        <v>13</v>
      </c>
      <c r="I463" t="s">
        <v>562</v>
      </c>
      <c r="J463">
        <v>185</v>
      </c>
      <c r="K463" t="s">
        <v>95</v>
      </c>
      <c r="L463" s="734">
        <v>5550</v>
      </c>
      <c r="M463" s="734">
        <v>6021.7500000000009</v>
      </c>
      <c r="N463" s="734">
        <v>8254.6999999999989</v>
      </c>
      <c r="O463" s="734">
        <v>6475</v>
      </c>
    </row>
    <row r="464" spans="1:15">
      <c r="A464">
        <v>762</v>
      </c>
      <c r="B464">
        <v>22</v>
      </c>
      <c r="C464" t="s">
        <v>588</v>
      </c>
      <c r="D464" t="s">
        <v>2008</v>
      </c>
      <c r="E464" t="s">
        <v>1254</v>
      </c>
      <c r="F464" t="s">
        <v>633</v>
      </c>
      <c r="G464" t="s">
        <v>633</v>
      </c>
      <c r="H464" t="s">
        <v>15</v>
      </c>
      <c r="I464" t="s">
        <v>636</v>
      </c>
      <c r="J464">
        <v>5</v>
      </c>
      <c r="K464" t="s">
        <v>39</v>
      </c>
      <c r="L464" s="734">
        <v>1580</v>
      </c>
      <c r="M464" s="734">
        <v>813.75</v>
      </c>
      <c r="N464" s="734">
        <v>2575.3499999999995</v>
      </c>
      <c r="O464" s="734">
        <v>875</v>
      </c>
    </row>
    <row r="465" spans="1:15">
      <c r="A465">
        <v>765</v>
      </c>
      <c r="B465">
        <v>22</v>
      </c>
      <c r="C465" t="s">
        <v>588</v>
      </c>
      <c r="D465" t="s">
        <v>2008</v>
      </c>
      <c r="E465" t="s">
        <v>1254</v>
      </c>
      <c r="F465" t="s">
        <v>637</v>
      </c>
      <c r="G465" t="s">
        <v>637</v>
      </c>
      <c r="H465" t="s">
        <v>17</v>
      </c>
      <c r="I465" t="s">
        <v>558</v>
      </c>
      <c r="J465">
        <v>15</v>
      </c>
      <c r="K465" t="s">
        <v>95</v>
      </c>
      <c r="L465" s="734">
        <v>617.4</v>
      </c>
      <c r="M465" s="734">
        <v>418.50000000000006</v>
      </c>
      <c r="N465" s="734">
        <v>1164</v>
      </c>
      <c r="O465" s="734">
        <v>420</v>
      </c>
    </row>
    <row r="466" spans="1:15">
      <c r="A466">
        <v>768</v>
      </c>
      <c r="B466">
        <v>22</v>
      </c>
      <c r="C466" t="s">
        <v>588</v>
      </c>
      <c r="D466" t="s">
        <v>2008</v>
      </c>
      <c r="E466" t="s">
        <v>1254</v>
      </c>
      <c r="F466" t="s">
        <v>639</v>
      </c>
      <c r="G466" t="s">
        <v>639</v>
      </c>
      <c r="H466" t="s">
        <v>19</v>
      </c>
      <c r="I466" t="s">
        <v>558</v>
      </c>
      <c r="J466">
        <v>76</v>
      </c>
      <c r="K466" t="s">
        <v>95</v>
      </c>
      <c r="L466" s="734">
        <v>980.4</v>
      </c>
      <c r="M466" s="734">
        <v>1060.2</v>
      </c>
      <c r="N466" s="734">
        <v>884.6400000000001</v>
      </c>
      <c r="O466" s="734">
        <v>1368</v>
      </c>
    </row>
    <row r="467" spans="1:15">
      <c r="A467">
        <v>769</v>
      </c>
      <c r="B467">
        <v>22</v>
      </c>
      <c r="C467" t="s">
        <v>588</v>
      </c>
      <c r="D467" t="s">
        <v>2008</v>
      </c>
      <c r="E467" t="s">
        <v>1254</v>
      </c>
      <c r="F467" t="s">
        <v>634</v>
      </c>
      <c r="G467" t="s">
        <v>634</v>
      </c>
      <c r="H467" t="s">
        <v>20</v>
      </c>
      <c r="I467" t="s">
        <v>560</v>
      </c>
      <c r="J467">
        <v>81</v>
      </c>
      <c r="K467" t="s">
        <v>95</v>
      </c>
      <c r="L467" s="734">
        <v>1441.8</v>
      </c>
      <c r="M467" s="734">
        <v>1506.6000000000001</v>
      </c>
      <c r="N467" s="734">
        <v>1178.55</v>
      </c>
      <c r="O467" s="734">
        <v>1620</v>
      </c>
    </row>
    <row r="468" spans="1:15">
      <c r="A468">
        <v>770</v>
      </c>
      <c r="B468">
        <v>22</v>
      </c>
      <c r="C468" t="s">
        <v>588</v>
      </c>
      <c r="D468" t="s">
        <v>2008</v>
      </c>
      <c r="E468" t="s">
        <v>1254</v>
      </c>
      <c r="F468" t="s">
        <v>639</v>
      </c>
      <c r="G468" t="s">
        <v>639</v>
      </c>
      <c r="H468" t="s">
        <v>21</v>
      </c>
      <c r="I468" t="s">
        <v>632</v>
      </c>
      <c r="J468">
        <v>19</v>
      </c>
      <c r="K468" t="s">
        <v>95</v>
      </c>
      <c r="L468" s="734">
        <v>395.2</v>
      </c>
      <c r="M468" s="734">
        <v>441.75</v>
      </c>
      <c r="N468" s="734">
        <v>350.17</v>
      </c>
      <c r="O468" s="734">
        <v>437</v>
      </c>
    </row>
    <row r="469" spans="1:15">
      <c r="A469">
        <v>773</v>
      </c>
      <c r="B469">
        <v>22</v>
      </c>
      <c r="C469" t="s">
        <v>588</v>
      </c>
      <c r="D469" t="s">
        <v>2010</v>
      </c>
      <c r="E469" t="s">
        <v>1255</v>
      </c>
      <c r="F469" t="s">
        <v>640</v>
      </c>
      <c r="G469" t="s">
        <v>640</v>
      </c>
      <c r="H469" t="s">
        <v>45</v>
      </c>
      <c r="I469" t="s">
        <v>642</v>
      </c>
      <c r="J469">
        <v>18</v>
      </c>
      <c r="K469" t="s">
        <v>39</v>
      </c>
      <c r="L469" s="734">
        <v>981</v>
      </c>
      <c r="M469" s="734">
        <v>1171.8000000000002</v>
      </c>
      <c r="N469" s="734">
        <v>4399.92</v>
      </c>
      <c r="O469" s="734">
        <v>1242</v>
      </c>
    </row>
    <row r="470" spans="1:15">
      <c r="A470">
        <v>774</v>
      </c>
      <c r="B470">
        <v>22</v>
      </c>
      <c r="C470" t="s">
        <v>588</v>
      </c>
      <c r="D470" t="s">
        <v>2010</v>
      </c>
      <c r="E470" t="s">
        <v>1255</v>
      </c>
      <c r="F470" t="s">
        <v>641</v>
      </c>
      <c r="G470" t="s">
        <v>641</v>
      </c>
      <c r="H470" t="s">
        <v>48</v>
      </c>
      <c r="I470" t="s">
        <v>643</v>
      </c>
      <c r="J470">
        <v>6</v>
      </c>
      <c r="K470" t="s">
        <v>39</v>
      </c>
      <c r="L470" s="734">
        <v>0</v>
      </c>
      <c r="M470" s="734">
        <v>0</v>
      </c>
      <c r="N470" s="734">
        <v>0</v>
      </c>
      <c r="O470" s="734">
        <v>0</v>
      </c>
    </row>
    <row r="471" spans="1:15">
      <c r="A471">
        <v>776</v>
      </c>
      <c r="B471">
        <v>22</v>
      </c>
      <c r="C471" t="s">
        <v>588</v>
      </c>
      <c r="D471" t="s">
        <v>2010</v>
      </c>
      <c r="E471" t="s">
        <v>1255</v>
      </c>
      <c r="F471" t="s">
        <v>641</v>
      </c>
      <c r="G471" t="s">
        <v>641</v>
      </c>
      <c r="H471" t="s">
        <v>48</v>
      </c>
      <c r="I471" t="s">
        <v>645</v>
      </c>
      <c r="J471">
        <v>5</v>
      </c>
      <c r="K471" t="s">
        <v>39</v>
      </c>
      <c r="L471" s="734">
        <v>0</v>
      </c>
      <c r="M471" s="734">
        <v>0</v>
      </c>
      <c r="N471" s="734">
        <v>0</v>
      </c>
      <c r="O471" s="734">
        <v>0</v>
      </c>
    </row>
    <row r="472" spans="1:15">
      <c r="A472">
        <v>777</v>
      </c>
      <c r="B472">
        <v>22</v>
      </c>
      <c r="C472" t="s">
        <v>588</v>
      </c>
      <c r="D472" t="s">
        <v>2010</v>
      </c>
      <c r="E472" t="s">
        <v>1255</v>
      </c>
      <c r="F472" t="s">
        <v>644</v>
      </c>
      <c r="G472" t="s">
        <v>644</v>
      </c>
      <c r="H472" t="s">
        <v>48</v>
      </c>
      <c r="I472" t="s">
        <v>646</v>
      </c>
      <c r="J472">
        <v>4</v>
      </c>
      <c r="K472" t="s">
        <v>39</v>
      </c>
      <c r="L472" s="734">
        <v>270.83999999999997</v>
      </c>
      <c r="M472" s="734">
        <v>260.40000000000003</v>
      </c>
      <c r="N472" s="734">
        <v>616.91999999999996</v>
      </c>
      <c r="O472" s="734">
        <v>276</v>
      </c>
    </row>
    <row r="473" spans="1:15">
      <c r="A473">
        <v>778</v>
      </c>
      <c r="B473">
        <v>22</v>
      </c>
      <c r="C473" t="s">
        <v>588</v>
      </c>
      <c r="D473" t="s">
        <v>2010</v>
      </c>
      <c r="E473" t="s">
        <v>1255</v>
      </c>
      <c r="F473" t="s">
        <v>641</v>
      </c>
      <c r="G473" t="s">
        <v>641</v>
      </c>
      <c r="H473" t="s">
        <v>13</v>
      </c>
      <c r="I473" t="s">
        <v>647</v>
      </c>
      <c r="J473">
        <v>1</v>
      </c>
      <c r="K473" t="s">
        <v>2</v>
      </c>
      <c r="L473" s="734">
        <v>401</v>
      </c>
      <c r="M473" s="734">
        <v>232.5</v>
      </c>
      <c r="N473" s="734">
        <v>231.82999999999998</v>
      </c>
      <c r="O473" s="734">
        <v>250</v>
      </c>
    </row>
    <row r="474" spans="1:15">
      <c r="A474">
        <v>780</v>
      </c>
      <c r="B474">
        <v>22</v>
      </c>
      <c r="C474" t="s">
        <v>588</v>
      </c>
      <c r="D474" t="s">
        <v>2010</v>
      </c>
      <c r="E474" t="s">
        <v>1255</v>
      </c>
      <c r="F474" t="s">
        <v>641</v>
      </c>
      <c r="G474" t="s">
        <v>641</v>
      </c>
      <c r="H474" t="s">
        <v>15</v>
      </c>
      <c r="I474" t="s">
        <v>649</v>
      </c>
      <c r="J474">
        <v>10</v>
      </c>
      <c r="K474" t="s">
        <v>39</v>
      </c>
      <c r="L474" s="734">
        <v>1130</v>
      </c>
      <c r="M474" s="734">
        <v>930</v>
      </c>
      <c r="N474" s="734">
        <v>1416.2</v>
      </c>
      <c r="O474" s="734">
        <v>1000</v>
      </c>
    </row>
    <row r="475" spans="1:15">
      <c r="A475">
        <v>781</v>
      </c>
      <c r="B475">
        <v>22</v>
      </c>
      <c r="C475" t="s">
        <v>588</v>
      </c>
      <c r="D475" t="s">
        <v>2010</v>
      </c>
      <c r="E475" t="s">
        <v>1255</v>
      </c>
      <c r="F475" t="s">
        <v>648</v>
      </c>
      <c r="G475" t="s">
        <v>648</v>
      </c>
      <c r="H475" t="s">
        <v>17</v>
      </c>
      <c r="I475" t="s">
        <v>650</v>
      </c>
      <c r="J475">
        <v>4</v>
      </c>
      <c r="K475" t="s">
        <v>39</v>
      </c>
      <c r="L475" s="734">
        <v>400</v>
      </c>
      <c r="M475" s="734">
        <v>651</v>
      </c>
      <c r="N475" s="734">
        <v>566.48</v>
      </c>
      <c r="O475" s="734">
        <v>700</v>
      </c>
    </row>
    <row r="476" spans="1:15">
      <c r="A476">
        <v>783</v>
      </c>
      <c r="B476">
        <v>22</v>
      </c>
      <c r="C476" t="s">
        <v>588</v>
      </c>
      <c r="D476" t="s">
        <v>2010</v>
      </c>
      <c r="E476" t="s">
        <v>1255</v>
      </c>
      <c r="F476" t="s">
        <v>648</v>
      </c>
      <c r="G476" t="s">
        <v>648</v>
      </c>
      <c r="H476" t="s">
        <v>19</v>
      </c>
      <c r="I476" t="s">
        <v>652</v>
      </c>
      <c r="J476">
        <v>6</v>
      </c>
      <c r="K476" t="s">
        <v>39</v>
      </c>
      <c r="L476" s="734">
        <v>540</v>
      </c>
      <c r="M476" s="734">
        <v>390.6</v>
      </c>
      <c r="N476" s="734">
        <v>849.72</v>
      </c>
      <c r="O476" s="734">
        <v>414</v>
      </c>
    </row>
    <row r="477" spans="1:15">
      <c r="A477">
        <v>785</v>
      </c>
      <c r="B477">
        <v>22</v>
      </c>
      <c r="C477" t="s">
        <v>588</v>
      </c>
      <c r="D477" t="s">
        <v>2010</v>
      </c>
      <c r="E477" t="s">
        <v>1255</v>
      </c>
      <c r="F477" t="s">
        <v>648</v>
      </c>
      <c r="G477" t="s">
        <v>648</v>
      </c>
      <c r="H477" t="s">
        <v>20</v>
      </c>
      <c r="I477" t="s">
        <v>654</v>
      </c>
      <c r="J477">
        <v>7</v>
      </c>
      <c r="K477" t="s">
        <v>39</v>
      </c>
      <c r="L477" s="734">
        <v>770</v>
      </c>
      <c r="M477" s="734">
        <v>455.70000000000005</v>
      </c>
      <c r="N477" s="734">
        <v>991.34</v>
      </c>
      <c r="O477" s="734">
        <v>483</v>
      </c>
    </row>
    <row r="478" spans="1:15">
      <c r="A478">
        <v>788</v>
      </c>
      <c r="B478">
        <v>22</v>
      </c>
      <c r="C478" t="s">
        <v>588</v>
      </c>
      <c r="D478" t="s">
        <v>2018</v>
      </c>
      <c r="E478" t="s">
        <v>1256</v>
      </c>
      <c r="F478" t="s">
        <v>655</v>
      </c>
      <c r="G478" t="s">
        <v>655</v>
      </c>
      <c r="H478" t="s">
        <v>21</v>
      </c>
      <c r="I478" t="s">
        <v>657</v>
      </c>
      <c r="J478">
        <v>1</v>
      </c>
      <c r="K478" t="s">
        <v>624</v>
      </c>
      <c r="L478" s="734">
        <v>1650</v>
      </c>
      <c r="M478" s="734">
        <v>930</v>
      </c>
      <c r="N478" s="734">
        <v>2576.3199999999997</v>
      </c>
      <c r="O478" s="734">
        <v>1063</v>
      </c>
    </row>
    <row r="479" spans="1:15">
      <c r="A479">
        <v>789</v>
      </c>
      <c r="B479">
        <v>22</v>
      </c>
      <c r="C479" t="s">
        <v>588</v>
      </c>
      <c r="D479" t="s">
        <v>2018</v>
      </c>
      <c r="E479" t="s">
        <v>1256</v>
      </c>
      <c r="F479" t="s">
        <v>656</v>
      </c>
      <c r="G479" t="s">
        <v>656</v>
      </c>
      <c r="H479" t="s">
        <v>45</v>
      </c>
      <c r="I479" t="s">
        <v>658</v>
      </c>
      <c r="J479">
        <v>1</v>
      </c>
      <c r="K479" t="s">
        <v>2</v>
      </c>
      <c r="L479" s="734">
        <v>275</v>
      </c>
      <c r="M479" s="734">
        <v>288.3</v>
      </c>
      <c r="N479" s="734">
        <v>1288.1599999999999</v>
      </c>
      <c r="O479" s="734">
        <v>313</v>
      </c>
    </row>
    <row r="480" spans="1:15">
      <c r="A480">
        <v>791</v>
      </c>
      <c r="B480">
        <v>22</v>
      </c>
      <c r="C480" t="s">
        <v>588</v>
      </c>
      <c r="D480" t="s">
        <v>2024</v>
      </c>
      <c r="E480" t="s">
        <v>1257</v>
      </c>
      <c r="F480" t="s">
        <v>656</v>
      </c>
      <c r="G480" t="s">
        <v>656</v>
      </c>
      <c r="H480" t="s">
        <v>48</v>
      </c>
      <c r="I480" t="s">
        <v>660</v>
      </c>
      <c r="J480">
        <v>1</v>
      </c>
      <c r="K480" t="s">
        <v>39</v>
      </c>
      <c r="L480" s="734">
        <v>3800</v>
      </c>
      <c r="M480" s="734">
        <v>474.3</v>
      </c>
      <c r="N480" s="734">
        <v>10303.34</v>
      </c>
      <c r="O480" s="734">
        <v>475</v>
      </c>
    </row>
    <row r="481" spans="1:15">
      <c r="A481">
        <v>794</v>
      </c>
      <c r="B481">
        <v>22</v>
      </c>
      <c r="C481" t="s">
        <v>588</v>
      </c>
      <c r="D481" t="s">
        <v>1304</v>
      </c>
      <c r="E481" t="s">
        <v>1258</v>
      </c>
      <c r="F481" t="s">
        <v>661</v>
      </c>
      <c r="G481" t="s">
        <v>661</v>
      </c>
      <c r="H481" t="s">
        <v>50</v>
      </c>
      <c r="I481" t="s">
        <v>663</v>
      </c>
      <c r="J481">
        <v>2</v>
      </c>
      <c r="K481" t="s">
        <v>39</v>
      </c>
      <c r="L481" s="734">
        <v>0</v>
      </c>
      <c r="M481" s="734">
        <v>0</v>
      </c>
      <c r="N481" s="734">
        <v>0</v>
      </c>
      <c r="O481" s="734">
        <v>0</v>
      </c>
    </row>
    <row r="482" spans="1:15">
      <c r="A482">
        <v>795</v>
      </c>
      <c r="B482">
        <v>22</v>
      </c>
      <c r="C482" t="s">
        <v>588</v>
      </c>
      <c r="D482" t="s">
        <v>1304</v>
      </c>
      <c r="E482" t="s">
        <v>1258</v>
      </c>
      <c r="F482" t="s">
        <v>662</v>
      </c>
      <c r="G482" t="s">
        <v>662</v>
      </c>
      <c r="H482" t="s">
        <v>76</v>
      </c>
      <c r="I482" t="s">
        <v>664</v>
      </c>
      <c r="J482">
        <v>2</v>
      </c>
      <c r="K482" t="s">
        <v>39</v>
      </c>
      <c r="L482" s="734">
        <v>0</v>
      </c>
      <c r="M482" s="734">
        <v>0</v>
      </c>
      <c r="N482" s="734">
        <v>0</v>
      </c>
      <c r="O482" s="734">
        <v>0</v>
      </c>
    </row>
    <row r="483" spans="1:15">
      <c r="A483">
        <v>796</v>
      </c>
      <c r="B483">
        <v>22</v>
      </c>
      <c r="C483" t="s">
        <v>588</v>
      </c>
      <c r="D483" t="s">
        <v>1304</v>
      </c>
      <c r="E483" t="s">
        <v>1258</v>
      </c>
      <c r="F483" t="s">
        <v>661</v>
      </c>
      <c r="G483" t="s">
        <v>661</v>
      </c>
      <c r="H483" t="s">
        <v>50</v>
      </c>
      <c r="I483" t="s">
        <v>1195</v>
      </c>
      <c r="J483">
        <v>10</v>
      </c>
      <c r="K483" t="s">
        <v>39</v>
      </c>
      <c r="L483" s="734">
        <v>3000</v>
      </c>
      <c r="M483" s="734">
        <v>790.5</v>
      </c>
      <c r="N483" s="734">
        <v>1930.3</v>
      </c>
      <c r="O483" s="734">
        <v>3000</v>
      </c>
    </row>
    <row r="484" spans="1:15">
      <c r="A484">
        <v>799</v>
      </c>
      <c r="B484">
        <v>22</v>
      </c>
      <c r="C484" t="s">
        <v>588</v>
      </c>
      <c r="D484" t="s">
        <v>2746</v>
      </c>
      <c r="E484" t="s">
        <v>1259</v>
      </c>
      <c r="F484" t="s">
        <v>665</v>
      </c>
      <c r="G484" t="s">
        <v>665</v>
      </c>
      <c r="H484" t="s">
        <v>13</v>
      </c>
      <c r="I484" t="s">
        <v>667</v>
      </c>
      <c r="J484">
        <v>8</v>
      </c>
      <c r="K484" t="s">
        <v>39</v>
      </c>
      <c r="L484" s="734">
        <v>4240</v>
      </c>
      <c r="M484" s="734">
        <v>1785.6000000000001</v>
      </c>
      <c r="N484" s="734">
        <v>4275.76</v>
      </c>
      <c r="O484" s="734">
        <v>1904</v>
      </c>
    </row>
    <row r="485" spans="1:15">
      <c r="A485">
        <v>800</v>
      </c>
      <c r="B485">
        <v>22</v>
      </c>
      <c r="C485" t="s">
        <v>588</v>
      </c>
      <c r="D485" t="s">
        <v>2746</v>
      </c>
      <c r="E485" t="s">
        <v>1259</v>
      </c>
      <c r="F485" t="s">
        <v>666</v>
      </c>
      <c r="G485" t="s">
        <v>666</v>
      </c>
      <c r="H485" t="s">
        <v>15</v>
      </c>
      <c r="I485" t="s">
        <v>668</v>
      </c>
      <c r="J485">
        <v>1</v>
      </c>
      <c r="K485" t="s">
        <v>39</v>
      </c>
      <c r="L485" s="734">
        <v>530</v>
      </c>
      <c r="M485" s="734">
        <v>279</v>
      </c>
      <c r="N485" s="734">
        <v>914.70999999999992</v>
      </c>
      <c r="O485" s="734">
        <v>300</v>
      </c>
    </row>
    <row r="486" spans="1:15">
      <c r="A486">
        <v>802</v>
      </c>
      <c r="B486">
        <v>22</v>
      </c>
      <c r="C486" t="s">
        <v>588</v>
      </c>
      <c r="D486" t="s">
        <v>2746</v>
      </c>
      <c r="E486" t="s">
        <v>1259</v>
      </c>
      <c r="F486" t="s">
        <v>666</v>
      </c>
      <c r="G486" t="s">
        <v>666</v>
      </c>
      <c r="H486" t="s">
        <v>17</v>
      </c>
      <c r="I486" t="s">
        <v>670</v>
      </c>
      <c r="J486">
        <v>7</v>
      </c>
      <c r="K486" t="s">
        <v>39</v>
      </c>
      <c r="L486" s="734">
        <v>4683</v>
      </c>
      <c r="M486" s="734">
        <v>2343.6</v>
      </c>
      <c r="N486" s="734">
        <v>4820.8999999999996</v>
      </c>
      <c r="O486" s="734">
        <v>2541</v>
      </c>
    </row>
    <row r="487" spans="1:15">
      <c r="A487">
        <v>803</v>
      </c>
      <c r="B487">
        <v>22</v>
      </c>
      <c r="C487" t="s">
        <v>588</v>
      </c>
      <c r="D487" t="s">
        <v>2746</v>
      </c>
      <c r="E487" t="s">
        <v>1259</v>
      </c>
      <c r="F487" t="s">
        <v>669</v>
      </c>
      <c r="G487" t="s">
        <v>669</v>
      </c>
      <c r="H487" t="s">
        <v>19</v>
      </c>
      <c r="I487" t="s">
        <v>671</v>
      </c>
      <c r="J487">
        <v>1</v>
      </c>
      <c r="K487" t="s">
        <v>39</v>
      </c>
      <c r="L487" s="734">
        <v>0</v>
      </c>
      <c r="M487" s="734">
        <v>0</v>
      </c>
      <c r="N487" s="734">
        <v>0</v>
      </c>
      <c r="O487" s="734">
        <v>0</v>
      </c>
    </row>
    <row r="488" spans="1:15">
      <c r="A488">
        <v>805</v>
      </c>
      <c r="B488">
        <v>22</v>
      </c>
      <c r="C488" t="s">
        <v>588</v>
      </c>
      <c r="D488" t="s">
        <v>2746</v>
      </c>
      <c r="E488" t="s">
        <v>1259</v>
      </c>
      <c r="F488" t="s">
        <v>669</v>
      </c>
      <c r="G488" t="s">
        <v>669</v>
      </c>
      <c r="H488" t="s">
        <v>20</v>
      </c>
      <c r="I488" t="s">
        <v>673</v>
      </c>
      <c r="J488">
        <v>6</v>
      </c>
      <c r="K488" t="s">
        <v>39</v>
      </c>
      <c r="L488" s="734">
        <v>0</v>
      </c>
      <c r="M488" s="734">
        <v>0</v>
      </c>
      <c r="N488" s="734">
        <v>0</v>
      </c>
      <c r="O488" s="734">
        <v>0</v>
      </c>
    </row>
    <row r="489" spans="1:15">
      <c r="A489">
        <v>807</v>
      </c>
      <c r="B489">
        <v>22</v>
      </c>
      <c r="C489" t="s">
        <v>588</v>
      </c>
      <c r="D489" t="s">
        <v>2746</v>
      </c>
      <c r="E489" t="s">
        <v>1259</v>
      </c>
      <c r="F489" t="s">
        <v>669</v>
      </c>
      <c r="G489" t="s">
        <v>669</v>
      </c>
      <c r="H489" t="s">
        <v>19</v>
      </c>
      <c r="I489" t="s">
        <v>675</v>
      </c>
      <c r="J489">
        <v>6</v>
      </c>
      <c r="K489" t="s">
        <v>39</v>
      </c>
      <c r="L489" s="734">
        <v>2298</v>
      </c>
      <c r="M489" s="734">
        <v>2455.2000000000003</v>
      </c>
      <c r="N489" s="734">
        <v>2223.2399999999998</v>
      </c>
      <c r="O489" s="734">
        <v>2628</v>
      </c>
    </row>
    <row r="490" spans="1:15">
      <c r="A490">
        <v>809</v>
      </c>
      <c r="B490">
        <v>22</v>
      </c>
      <c r="C490" t="s">
        <v>588</v>
      </c>
      <c r="D490" t="s">
        <v>2746</v>
      </c>
      <c r="E490" t="s">
        <v>1259</v>
      </c>
      <c r="F490" t="s">
        <v>669</v>
      </c>
      <c r="G490" t="s">
        <v>669</v>
      </c>
      <c r="H490" t="s">
        <v>20</v>
      </c>
      <c r="I490" t="s">
        <v>677</v>
      </c>
      <c r="J490">
        <v>1</v>
      </c>
      <c r="K490" t="s">
        <v>39</v>
      </c>
      <c r="L490" s="734">
        <v>661</v>
      </c>
      <c r="M490" s="734">
        <v>162.75</v>
      </c>
      <c r="N490" s="734">
        <v>609.16</v>
      </c>
      <c r="O490" s="734">
        <v>175</v>
      </c>
    </row>
    <row r="491" spans="1:15">
      <c r="A491">
        <v>810</v>
      </c>
      <c r="B491">
        <v>22</v>
      </c>
      <c r="C491" t="s">
        <v>588</v>
      </c>
      <c r="D491" t="s">
        <v>2746</v>
      </c>
      <c r="E491" t="s">
        <v>1259</v>
      </c>
      <c r="F491" t="s">
        <v>676</v>
      </c>
      <c r="G491" t="s">
        <v>676</v>
      </c>
      <c r="H491" t="s">
        <v>21</v>
      </c>
      <c r="I491" t="s">
        <v>678</v>
      </c>
      <c r="J491">
        <v>9</v>
      </c>
      <c r="K491" t="s">
        <v>39</v>
      </c>
      <c r="L491" s="734">
        <v>3546</v>
      </c>
      <c r="M491" s="734">
        <v>1255.5</v>
      </c>
      <c r="N491" s="734">
        <v>4417.38</v>
      </c>
      <c r="O491" s="734">
        <v>1350</v>
      </c>
    </row>
    <row r="492" spans="1:15">
      <c r="A492">
        <v>811</v>
      </c>
      <c r="B492">
        <v>22</v>
      </c>
      <c r="C492" t="s">
        <v>588</v>
      </c>
      <c r="D492" t="s">
        <v>2746</v>
      </c>
      <c r="E492" t="s">
        <v>1259</v>
      </c>
      <c r="F492" t="s">
        <v>669</v>
      </c>
      <c r="G492" t="s">
        <v>669</v>
      </c>
      <c r="H492" t="s">
        <v>50</v>
      </c>
      <c r="I492" t="s">
        <v>679</v>
      </c>
      <c r="J492">
        <v>1</v>
      </c>
      <c r="K492" t="s">
        <v>39</v>
      </c>
      <c r="L492" s="734">
        <v>0</v>
      </c>
      <c r="M492" s="734">
        <v>0</v>
      </c>
      <c r="N492" s="734">
        <v>0</v>
      </c>
      <c r="O492" s="734">
        <v>0</v>
      </c>
    </row>
    <row r="493" spans="1:15">
      <c r="A493">
        <v>821</v>
      </c>
      <c r="B493">
        <v>23</v>
      </c>
      <c r="C493" t="s">
        <v>682</v>
      </c>
      <c r="D493" t="s">
        <v>2094</v>
      </c>
      <c r="E493" t="s">
        <v>1260</v>
      </c>
      <c r="F493" t="s">
        <v>684</v>
      </c>
      <c r="G493" t="s">
        <v>684</v>
      </c>
      <c r="H493" t="s">
        <v>13</v>
      </c>
      <c r="I493" t="s">
        <v>686</v>
      </c>
      <c r="J493">
        <v>70</v>
      </c>
      <c r="K493" t="s">
        <v>33</v>
      </c>
      <c r="L493" s="734">
        <v>873.6</v>
      </c>
      <c r="M493" s="734">
        <v>4557.0000000000009</v>
      </c>
      <c r="N493" s="734">
        <v>1086.3999999999999</v>
      </c>
      <c r="O493" s="734">
        <v>5250</v>
      </c>
    </row>
    <row r="494" spans="1:15">
      <c r="A494">
        <v>823</v>
      </c>
      <c r="B494">
        <v>23</v>
      </c>
      <c r="C494" t="s">
        <v>682</v>
      </c>
      <c r="D494" t="s">
        <v>2094</v>
      </c>
      <c r="E494" t="s">
        <v>1260</v>
      </c>
      <c r="F494" t="s">
        <v>684</v>
      </c>
      <c r="G494" t="s">
        <v>684</v>
      </c>
      <c r="H494" t="s">
        <v>15</v>
      </c>
      <c r="I494" t="s">
        <v>686</v>
      </c>
      <c r="J494">
        <v>50</v>
      </c>
      <c r="K494" t="s">
        <v>33</v>
      </c>
      <c r="L494" s="734">
        <v>624</v>
      </c>
      <c r="M494" s="734">
        <v>3720.0000000000005</v>
      </c>
      <c r="N494" s="734">
        <v>776</v>
      </c>
      <c r="O494" s="734">
        <v>4400</v>
      </c>
    </row>
    <row r="495" spans="1:15">
      <c r="A495">
        <v>825</v>
      </c>
      <c r="B495">
        <v>23</v>
      </c>
      <c r="C495" t="s">
        <v>682</v>
      </c>
      <c r="D495" t="s">
        <v>2094</v>
      </c>
      <c r="E495" t="s">
        <v>1260</v>
      </c>
      <c r="F495" t="s">
        <v>684</v>
      </c>
      <c r="G495" t="s">
        <v>684</v>
      </c>
      <c r="H495" t="s">
        <v>17</v>
      </c>
      <c r="I495" t="s">
        <v>689</v>
      </c>
      <c r="J495">
        <v>90</v>
      </c>
      <c r="K495" t="s">
        <v>33</v>
      </c>
      <c r="L495" s="734">
        <v>0</v>
      </c>
      <c r="M495" s="734">
        <v>0</v>
      </c>
      <c r="N495" s="734">
        <v>0</v>
      </c>
      <c r="O495" s="734">
        <v>0</v>
      </c>
    </row>
    <row r="496" spans="1:15">
      <c r="A496">
        <v>828</v>
      </c>
      <c r="B496">
        <v>23</v>
      </c>
      <c r="C496" t="s">
        <v>682</v>
      </c>
      <c r="D496" t="s">
        <v>2094</v>
      </c>
      <c r="E496" t="s">
        <v>1260</v>
      </c>
      <c r="F496" t="s">
        <v>690</v>
      </c>
      <c r="G496" t="s">
        <v>685</v>
      </c>
      <c r="H496" t="s">
        <v>19</v>
      </c>
      <c r="I496" t="s">
        <v>691</v>
      </c>
      <c r="J496">
        <v>150</v>
      </c>
      <c r="K496" t="s">
        <v>33</v>
      </c>
      <c r="L496" s="734">
        <v>0</v>
      </c>
      <c r="M496" s="734">
        <v>0</v>
      </c>
      <c r="N496" s="734">
        <v>0</v>
      </c>
      <c r="O496" s="734">
        <v>0</v>
      </c>
    </row>
    <row r="497" spans="1:15">
      <c r="A497">
        <v>831</v>
      </c>
      <c r="B497">
        <v>23</v>
      </c>
      <c r="C497" t="s">
        <v>682</v>
      </c>
      <c r="D497" t="s">
        <v>2094</v>
      </c>
      <c r="E497" t="s">
        <v>1260</v>
      </c>
      <c r="F497" t="s">
        <v>692</v>
      </c>
      <c r="G497" t="s">
        <v>693</v>
      </c>
      <c r="H497" t="s">
        <v>20</v>
      </c>
      <c r="I497" t="s">
        <v>694</v>
      </c>
      <c r="J497">
        <v>30</v>
      </c>
      <c r="K497" t="s">
        <v>33</v>
      </c>
      <c r="L497" s="734">
        <v>0</v>
      </c>
      <c r="M497" s="734">
        <v>0</v>
      </c>
      <c r="N497" s="734">
        <v>0</v>
      </c>
      <c r="O497" s="734">
        <v>0</v>
      </c>
    </row>
    <row r="498" spans="1:15">
      <c r="A498">
        <v>836</v>
      </c>
      <c r="B498">
        <v>23</v>
      </c>
      <c r="C498" t="s">
        <v>682</v>
      </c>
      <c r="D498" t="s">
        <v>2098</v>
      </c>
      <c r="E498" t="s">
        <v>1261</v>
      </c>
      <c r="F498" t="s">
        <v>696</v>
      </c>
      <c r="G498" t="s">
        <v>697</v>
      </c>
      <c r="H498" t="s">
        <v>13</v>
      </c>
      <c r="I498" t="s">
        <v>594</v>
      </c>
      <c r="J498">
        <v>60</v>
      </c>
      <c r="K498" t="s">
        <v>95</v>
      </c>
      <c r="L498" s="734">
        <v>300</v>
      </c>
      <c r="M498" s="734">
        <v>1395</v>
      </c>
      <c r="N498" s="734">
        <v>407.4</v>
      </c>
      <c r="O498" s="734">
        <v>1500</v>
      </c>
    </row>
    <row r="499" spans="1:15">
      <c r="A499">
        <v>839</v>
      </c>
      <c r="B499">
        <v>23</v>
      </c>
      <c r="C499" t="s">
        <v>682</v>
      </c>
      <c r="D499" t="s">
        <v>2098</v>
      </c>
      <c r="E499" t="s">
        <v>1261</v>
      </c>
      <c r="F499" t="s">
        <v>699</v>
      </c>
      <c r="G499" t="s">
        <v>2768</v>
      </c>
      <c r="H499" t="s">
        <v>15</v>
      </c>
      <c r="I499" t="s">
        <v>594</v>
      </c>
      <c r="J499">
        <v>5</v>
      </c>
      <c r="K499" t="s">
        <v>95</v>
      </c>
      <c r="L499" s="734">
        <v>25</v>
      </c>
      <c r="M499" s="734">
        <v>139.5</v>
      </c>
      <c r="N499" s="734">
        <v>33.950000000000003</v>
      </c>
      <c r="O499" s="734">
        <v>140</v>
      </c>
    </row>
    <row r="500" spans="1:15">
      <c r="A500">
        <v>840</v>
      </c>
      <c r="B500">
        <v>23</v>
      </c>
      <c r="C500" t="s">
        <v>682</v>
      </c>
      <c r="D500" t="s">
        <v>2098</v>
      </c>
      <c r="E500" t="s">
        <v>1261</v>
      </c>
      <c r="F500" t="s">
        <v>699</v>
      </c>
      <c r="G500" t="s">
        <v>2768</v>
      </c>
      <c r="H500" t="s">
        <v>17</v>
      </c>
      <c r="I500" t="s">
        <v>555</v>
      </c>
      <c r="J500">
        <v>50</v>
      </c>
      <c r="K500" t="s">
        <v>95</v>
      </c>
      <c r="L500" s="734">
        <v>250</v>
      </c>
      <c r="M500" s="734">
        <v>1395</v>
      </c>
      <c r="N500" s="734">
        <v>339.5</v>
      </c>
      <c r="O500" s="734">
        <v>1500</v>
      </c>
    </row>
    <row r="501" spans="1:15">
      <c r="A501">
        <v>841</v>
      </c>
      <c r="B501">
        <v>23</v>
      </c>
      <c r="C501" t="s">
        <v>682</v>
      </c>
      <c r="D501" t="s">
        <v>2098</v>
      </c>
      <c r="E501" t="s">
        <v>1261</v>
      </c>
      <c r="F501" t="s">
        <v>699</v>
      </c>
      <c r="G501" t="s">
        <v>2768</v>
      </c>
      <c r="H501" t="s">
        <v>19</v>
      </c>
      <c r="I501" t="s">
        <v>556</v>
      </c>
      <c r="J501">
        <v>3</v>
      </c>
      <c r="K501" t="s">
        <v>95</v>
      </c>
      <c r="L501" s="734">
        <v>15</v>
      </c>
      <c r="M501" s="734">
        <v>97.65</v>
      </c>
      <c r="N501" s="734">
        <v>23.28</v>
      </c>
      <c r="O501" s="734">
        <v>99</v>
      </c>
    </row>
    <row r="502" spans="1:15">
      <c r="A502">
        <v>842</v>
      </c>
      <c r="B502">
        <v>23</v>
      </c>
      <c r="C502" t="s">
        <v>682</v>
      </c>
      <c r="D502" t="s">
        <v>2098</v>
      </c>
      <c r="E502" t="s">
        <v>1261</v>
      </c>
      <c r="F502" t="s">
        <v>699</v>
      </c>
      <c r="G502" t="s">
        <v>2768</v>
      </c>
      <c r="H502" t="s">
        <v>20</v>
      </c>
      <c r="I502" t="s">
        <v>557</v>
      </c>
      <c r="J502">
        <v>150</v>
      </c>
      <c r="K502" t="s">
        <v>95</v>
      </c>
      <c r="L502" s="734">
        <v>0</v>
      </c>
      <c r="M502" s="734">
        <v>0</v>
      </c>
      <c r="N502" s="734">
        <v>0</v>
      </c>
      <c r="O502" s="734">
        <v>0</v>
      </c>
    </row>
    <row r="503" spans="1:15">
      <c r="A503">
        <v>844</v>
      </c>
      <c r="B503">
        <v>23</v>
      </c>
      <c r="C503" t="s">
        <v>682</v>
      </c>
      <c r="D503" t="s">
        <v>2098</v>
      </c>
      <c r="E503" t="s">
        <v>1261</v>
      </c>
      <c r="F503" t="s">
        <v>699</v>
      </c>
      <c r="G503" t="s">
        <v>700</v>
      </c>
      <c r="H503" t="s">
        <v>21</v>
      </c>
      <c r="I503" t="s">
        <v>559</v>
      </c>
      <c r="J503">
        <v>70</v>
      </c>
      <c r="K503" t="s">
        <v>95</v>
      </c>
      <c r="L503" s="734">
        <v>0</v>
      </c>
      <c r="M503" s="734">
        <v>0</v>
      </c>
      <c r="N503" s="734">
        <v>0</v>
      </c>
      <c r="O503" s="734">
        <v>0</v>
      </c>
    </row>
    <row r="504" spans="1:15">
      <c r="A504">
        <v>847</v>
      </c>
      <c r="B504">
        <v>23</v>
      </c>
      <c r="C504" t="s">
        <v>682</v>
      </c>
      <c r="D504" t="s">
        <v>2098</v>
      </c>
      <c r="E504" t="s">
        <v>1261</v>
      </c>
      <c r="F504" t="s">
        <v>699</v>
      </c>
      <c r="G504" t="s">
        <v>701</v>
      </c>
      <c r="H504" t="s">
        <v>20</v>
      </c>
      <c r="I504" t="s">
        <v>557</v>
      </c>
      <c r="J504">
        <v>17</v>
      </c>
      <c r="K504" t="s">
        <v>95</v>
      </c>
      <c r="L504" s="734">
        <v>0</v>
      </c>
      <c r="M504" s="734">
        <v>0</v>
      </c>
      <c r="N504" s="734">
        <v>0</v>
      </c>
      <c r="O504" s="734">
        <v>0</v>
      </c>
    </row>
    <row r="505" spans="1:15">
      <c r="A505">
        <v>848</v>
      </c>
      <c r="B505">
        <v>23</v>
      </c>
      <c r="C505" t="s">
        <v>682</v>
      </c>
      <c r="D505" t="s">
        <v>2098</v>
      </c>
      <c r="E505" t="s">
        <v>1261</v>
      </c>
      <c r="F505" t="s">
        <v>699</v>
      </c>
      <c r="G505" t="s">
        <v>702</v>
      </c>
      <c r="H505" t="s">
        <v>21</v>
      </c>
      <c r="I505" t="s">
        <v>559</v>
      </c>
      <c r="J505">
        <v>15</v>
      </c>
      <c r="K505" t="s">
        <v>95</v>
      </c>
      <c r="L505" s="734">
        <v>0</v>
      </c>
      <c r="M505" s="734">
        <v>0</v>
      </c>
      <c r="N505" s="734">
        <v>0</v>
      </c>
      <c r="O505" s="734">
        <v>0</v>
      </c>
    </row>
    <row r="506" spans="1:15">
      <c r="A506">
        <v>849</v>
      </c>
      <c r="B506">
        <v>23</v>
      </c>
      <c r="C506" t="s">
        <v>682</v>
      </c>
      <c r="D506" t="s">
        <v>2098</v>
      </c>
      <c r="E506" t="s">
        <v>1261</v>
      </c>
      <c r="F506" t="s">
        <v>699</v>
      </c>
      <c r="G506" t="s">
        <v>701</v>
      </c>
      <c r="H506" t="s">
        <v>45</v>
      </c>
      <c r="I506" t="s">
        <v>560</v>
      </c>
      <c r="J506">
        <v>50</v>
      </c>
      <c r="K506" t="s">
        <v>95</v>
      </c>
      <c r="L506" s="734">
        <v>0</v>
      </c>
      <c r="M506" s="734">
        <v>0</v>
      </c>
      <c r="N506" s="734">
        <v>0</v>
      </c>
      <c r="O506" s="734">
        <v>0</v>
      </c>
    </row>
    <row r="507" spans="1:15">
      <c r="A507">
        <v>852</v>
      </c>
      <c r="B507">
        <v>23</v>
      </c>
      <c r="C507" t="s">
        <v>682</v>
      </c>
      <c r="D507" t="s">
        <v>2100</v>
      </c>
      <c r="E507" t="s">
        <v>1262</v>
      </c>
      <c r="F507" t="s">
        <v>1123</v>
      </c>
      <c r="G507" t="s">
        <v>1123</v>
      </c>
      <c r="H507" t="s">
        <v>13</v>
      </c>
      <c r="I507" t="s">
        <v>704</v>
      </c>
      <c r="J507">
        <v>1</v>
      </c>
      <c r="K507" t="s">
        <v>2</v>
      </c>
      <c r="L507" s="734">
        <v>0</v>
      </c>
      <c r="M507" s="734">
        <v>0</v>
      </c>
      <c r="N507" s="734">
        <v>0</v>
      </c>
      <c r="O507" s="734">
        <v>0</v>
      </c>
    </row>
    <row r="508" spans="1:15">
      <c r="A508">
        <v>855</v>
      </c>
      <c r="B508">
        <v>23</v>
      </c>
      <c r="C508" t="s">
        <v>682</v>
      </c>
      <c r="D508" t="s">
        <v>2104</v>
      </c>
      <c r="E508" t="s">
        <v>1263</v>
      </c>
      <c r="F508" t="s">
        <v>705</v>
      </c>
      <c r="G508" t="s">
        <v>705</v>
      </c>
      <c r="H508" t="s">
        <v>15</v>
      </c>
      <c r="I508" t="s">
        <v>593</v>
      </c>
      <c r="J508">
        <v>11</v>
      </c>
      <c r="K508" t="s">
        <v>95</v>
      </c>
      <c r="L508" s="734">
        <v>0</v>
      </c>
      <c r="M508" s="734">
        <v>0</v>
      </c>
      <c r="N508" s="734">
        <v>0</v>
      </c>
      <c r="O508" s="734">
        <v>0</v>
      </c>
    </row>
    <row r="509" spans="1:15">
      <c r="A509">
        <v>856</v>
      </c>
      <c r="B509">
        <v>23</v>
      </c>
      <c r="C509" t="s">
        <v>682</v>
      </c>
      <c r="D509" t="s">
        <v>2104</v>
      </c>
      <c r="E509" t="s">
        <v>1263</v>
      </c>
      <c r="F509" t="s">
        <v>706</v>
      </c>
      <c r="G509" t="s">
        <v>554</v>
      </c>
      <c r="H509" t="s">
        <v>13</v>
      </c>
      <c r="I509" t="s">
        <v>594</v>
      </c>
      <c r="J509">
        <v>8</v>
      </c>
      <c r="K509" t="s">
        <v>95</v>
      </c>
      <c r="L509" s="734">
        <v>134.4</v>
      </c>
      <c r="M509" s="734">
        <v>186</v>
      </c>
      <c r="N509" s="734">
        <v>209.51999999999998</v>
      </c>
      <c r="O509" s="734">
        <v>184</v>
      </c>
    </row>
    <row r="510" spans="1:15">
      <c r="A510">
        <v>859</v>
      </c>
      <c r="B510">
        <v>23</v>
      </c>
      <c r="C510" t="s">
        <v>682</v>
      </c>
      <c r="D510" t="s">
        <v>2104</v>
      </c>
      <c r="E510" t="s">
        <v>1263</v>
      </c>
      <c r="F510" t="s">
        <v>563</v>
      </c>
      <c r="G510" t="s">
        <v>563</v>
      </c>
      <c r="H510" t="s">
        <v>15</v>
      </c>
      <c r="I510" t="s">
        <v>594</v>
      </c>
      <c r="J510">
        <v>1</v>
      </c>
      <c r="K510" t="s">
        <v>2</v>
      </c>
      <c r="L510" s="734">
        <v>0</v>
      </c>
      <c r="M510" s="734">
        <v>288.3</v>
      </c>
      <c r="N510" s="734">
        <v>580.05999999999995</v>
      </c>
      <c r="O510" s="734">
        <v>313</v>
      </c>
    </row>
    <row r="511" spans="1:15">
      <c r="A511">
        <v>861</v>
      </c>
      <c r="B511">
        <v>23</v>
      </c>
      <c r="C511" t="s">
        <v>682</v>
      </c>
      <c r="D511" t="s">
        <v>2104</v>
      </c>
      <c r="E511" t="s">
        <v>1263</v>
      </c>
      <c r="F511" t="s">
        <v>563</v>
      </c>
      <c r="G511" t="s">
        <v>563</v>
      </c>
      <c r="H511" t="s">
        <v>17</v>
      </c>
      <c r="I511" t="s">
        <v>594</v>
      </c>
      <c r="J511">
        <v>1</v>
      </c>
      <c r="K511" t="s">
        <v>2</v>
      </c>
      <c r="L511" s="734">
        <v>0</v>
      </c>
      <c r="M511" s="734">
        <v>288.3</v>
      </c>
      <c r="N511" s="734">
        <v>451.05</v>
      </c>
      <c r="O511" s="734">
        <v>313</v>
      </c>
    </row>
    <row r="512" spans="1:15">
      <c r="A512">
        <v>863</v>
      </c>
      <c r="B512">
        <v>23</v>
      </c>
      <c r="C512" t="s">
        <v>682</v>
      </c>
      <c r="D512" t="s">
        <v>2104</v>
      </c>
      <c r="E512" t="s">
        <v>1263</v>
      </c>
      <c r="F512" t="s">
        <v>563</v>
      </c>
      <c r="G512" t="s">
        <v>563</v>
      </c>
      <c r="H512" t="s">
        <v>21</v>
      </c>
      <c r="I512" t="s">
        <v>708</v>
      </c>
      <c r="J512">
        <v>3</v>
      </c>
      <c r="K512" t="s">
        <v>39</v>
      </c>
      <c r="L512" s="734">
        <v>0</v>
      </c>
      <c r="M512" s="734">
        <v>0</v>
      </c>
      <c r="N512" s="734">
        <v>0</v>
      </c>
      <c r="O512" s="734">
        <v>0</v>
      </c>
    </row>
    <row r="513" spans="1:15">
      <c r="A513">
        <v>864</v>
      </c>
      <c r="B513">
        <v>23</v>
      </c>
      <c r="C513" t="s">
        <v>682</v>
      </c>
      <c r="D513" t="s">
        <v>2104</v>
      </c>
      <c r="E513" t="s">
        <v>1263</v>
      </c>
      <c r="F513" t="s">
        <v>707</v>
      </c>
      <c r="G513" t="s">
        <v>707</v>
      </c>
      <c r="H513" t="s">
        <v>19</v>
      </c>
      <c r="I513" t="s">
        <v>709</v>
      </c>
      <c r="J513">
        <v>2</v>
      </c>
      <c r="K513" t="s">
        <v>39</v>
      </c>
      <c r="L513" s="734">
        <v>2000</v>
      </c>
      <c r="M513" s="734">
        <v>1116</v>
      </c>
      <c r="N513" s="734">
        <v>2576.3199999999997</v>
      </c>
      <c r="O513" s="734">
        <v>1200</v>
      </c>
    </row>
    <row r="514" spans="1:15">
      <c r="A514">
        <v>866</v>
      </c>
      <c r="B514">
        <v>23</v>
      </c>
      <c r="C514" t="s">
        <v>682</v>
      </c>
      <c r="D514" t="s">
        <v>2104</v>
      </c>
      <c r="E514" t="s">
        <v>1263</v>
      </c>
      <c r="F514" t="s">
        <v>707</v>
      </c>
      <c r="G514" t="s">
        <v>707</v>
      </c>
      <c r="H514" t="s">
        <v>20</v>
      </c>
      <c r="I514" t="s">
        <v>594</v>
      </c>
      <c r="J514">
        <v>1</v>
      </c>
      <c r="K514" t="s">
        <v>39</v>
      </c>
      <c r="L514" s="734">
        <v>31.3</v>
      </c>
      <c r="M514" s="734">
        <v>176.70000000000002</v>
      </c>
      <c r="N514" s="734">
        <v>64.02</v>
      </c>
      <c r="O514" s="734">
        <v>188</v>
      </c>
    </row>
    <row r="515" spans="1:15">
      <c r="A515">
        <v>870</v>
      </c>
      <c r="B515">
        <v>23</v>
      </c>
      <c r="C515" t="s">
        <v>682</v>
      </c>
      <c r="D515" t="s">
        <v>2110</v>
      </c>
      <c r="E515" t="s">
        <v>1264</v>
      </c>
      <c r="F515" t="s">
        <v>712</v>
      </c>
      <c r="G515" t="s">
        <v>554</v>
      </c>
      <c r="H515" t="s">
        <v>13</v>
      </c>
      <c r="I515" t="s">
        <v>556</v>
      </c>
      <c r="J515">
        <v>30</v>
      </c>
      <c r="K515" t="s">
        <v>95</v>
      </c>
      <c r="L515" s="734">
        <v>0</v>
      </c>
      <c r="M515" s="734">
        <v>0</v>
      </c>
      <c r="N515" s="734">
        <v>0</v>
      </c>
      <c r="O515" s="734">
        <v>0</v>
      </c>
    </row>
    <row r="516" spans="1:15">
      <c r="A516">
        <v>872</v>
      </c>
      <c r="B516">
        <v>23</v>
      </c>
      <c r="C516" t="s">
        <v>682</v>
      </c>
      <c r="D516" t="s">
        <v>2110</v>
      </c>
      <c r="E516" t="s">
        <v>1264</v>
      </c>
      <c r="F516" t="s">
        <v>712</v>
      </c>
      <c r="G516" t="s">
        <v>554</v>
      </c>
      <c r="H516" t="s">
        <v>15</v>
      </c>
      <c r="I516" t="s">
        <v>714</v>
      </c>
      <c r="J516">
        <v>25</v>
      </c>
      <c r="K516" t="s">
        <v>95</v>
      </c>
      <c r="L516" s="734">
        <v>0</v>
      </c>
      <c r="M516" s="734">
        <v>0</v>
      </c>
      <c r="N516" s="734">
        <v>0</v>
      </c>
      <c r="O516" s="734">
        <v>0</v>
      </c>
    </row>
    <row r="517" spans="1:15">
      <c r="A517">
        <v>873</v>
      </c>
      <c r="B517">
        <v>23</v>
      </c>
      <c r="C517" t="s">
        <v>682</v>
      </c>
      <c r="D517" t="s">
        <v>2110</v>
      </c>
      <c r="E517" t="s">
        <v>1264</v>
      </c>
      <c r="F517" t="s">
        <v>713</v>
      </c>
      <c r="G517" t="s">
        <v>713</v>
      </c>
      <c r="H517" t="s">
        <v>17</v>
      </c>
      <c r="I517" t="s">
        <v>715</v>
      </c>
      <c r="J517">
        <v>5</v>
      </c>
      <c r="K517" t="s">
        <v>95</v>
      </c>
      <c r="L517" s="734">
        <v>0</v>
      </c>
      <c r="M517" s="734">
        <v>0</v>
      </c>
      <c r="N517" s="734">
        <v>0</v>
      </c>
      <c r="O517" s="734">
        <v>0</v>
      </c>
    </row>
    <row r="518" spans="1:15">
      <c r="A518">
        <v>874</v>
      </c>
      <c r="B518">
        <v>23</v>
      </c>
      <c r="C518" t="s">
        <v>682</v>
      </c>
      <c r="D518" t="s">
        <v>2110</v>
      </c>
      <c r="E518" t="s">
        <v>1264</v>
      </c>
      <c r="F518" t="s">
        <v>712</v>
      </c>
      <c r="G518" t="s">
        <v>554</v>
      </c>
      <c r="H518" t="s">
        <v>19</v>
      </c>
      <c r="I518" t="s">
        <v>1124</v>
      </c>
      <c r="J518">
        <v>1</v>
      </c>
      <c r="K518" t="s">
        <v>39</v>
      </c>
      <c r="L518" s="734">
        <v>0</v>
      </c>
      <c r="M518" s="734">
        <v>0</v>
      </c>
      <c r="N518" s="734">
        <v>0</v>
      </c>
      <c r="O518" s="734">
        <v>0</v>
      </c>
    </row>
    <row r="519" spans="1:15">
      <c r="A519">
        <v>876</v>
      </c>
      <c r="B519">
        <v>23</v>
      </c>
      <c r="C519" t="s">
        <v>682</v>
      </c>
      <c r="D519" t="s">
        <v>2110</v>
      </c>
      <c r="E519" t="s">
        <v>1264</v>
      </c>
      <c r="F519" t="s">
        <v>712</v>
      </c>
      <c r="G519" t="s">
        <v>554</v>
      </c>
      <c r="H519" t="s">
        <v>20</v>
      </c>
      <c r="I519" t="s">
        <v>717</v>
      </c>
      <c r="J519">
        <v>1</v>
      </c>
      <c r="K519" t="s">
        <v>39</v>
      </c>
      <c r="L519" s="734">
        <v>0</v>
      </c>
      <c r="M519" s="734">
        <v>0</v>
      </c>
      <c r="N519" s="734">
        <v>0</v>
      </c>
      <c r="O519" s="734">
        <v>0</v>
      </c>
    </row>
    <row r="520" spans="1:15">
      <c r="A520">
        <v>878</v>
      </c>
      <c r="B520">
        <v>23</v>
      </c>
      <c r="C520" t="s">
        <v>682</v>
      </c>
      <c r="D520" t="s">
        <v>2110</v>
      </c>
      <c r="E520" t="s">
        <v>1264</v>
      </c>
      <c r="F520" t="s">
        <v>712</v>
      </c>
      <c r="G520" t="s">
        <v>554</v>
      </c>
      <c r="H520" t="s">
        <v>21</v>
      </c>
      <c r="I520" t="s">
        <v>556</v>
      </c>
      <c r="J520">
        <v>1</v>
      </c>
      <c r="K520" t="s">
        <v>39</v>
      </c>
      <c r="L520" s="734">
        <v>0</v>
      </c>
      <c r="M520" s="734">
        <v>0</v>
      </c>
      <c r="N520" s="734">
        <v>0</v>
      </c>
      <c r="O520" s="734">
        <v>0</v>
      </c>
    </row>
    <row r="521" spans="1:15">
      <c r="A521">
        <v>880</v>
      </c>
      <c r="B521">
        <v>23</v>
      </c>
      <c r="C521" t="s">
        <v>682</v>
      </c>
      <c r="D521" t="s">
        <v>2110</v>
      </c>
      <c r="E521" t="s">
        <v>1264</v>
      </c>
      <c r="F521" t="s">
        <v>712</v>
      </c>
      <c r="G521" t="s">
        <v>554</v>
      </c>
      <c r="H521" t="s">
        <v>45</v>
      </c>
      <c r="I521" t="s">
        <v>556</v>
      </c>
      <c r="J521">
        <v>1</v>
      </c>
      <c r="K521" t="s">
        <v>39</v>
      </c>
      <c r="L521" s="734">
        <v>0</v>
      </c>
      <c r="M521" s="734">
        <v>0</v>
      </c>
      <c r="N521" s="734">
        <v>0</v>
      </c>
      <c r="O521" s="734">
        <v>0</v>
      </c>
    </row>
    <row r="522" spans="1:15">
      <c r="A522">
        <v>881</v>
      </c>
      <c r="B522">
        <v>23</v>
      </c>
      <c r="C522" t="s">
        <v>682</v>
      </c>
      <c r="D522" t="s">
        <v>2110</v>
      </c>
      <c r="E522" t="s">
        <v>1264</v>
      </c>
      <c r="F522" t="s">
        <v>719</v>
      </c>
      <c r="G522" t="s">
        <v>719</v>
      </c>
      <c r="H522" t="s">
        <v>48</v>
      </c>
      <c r="I522" t="s">
        <v>720</v>
      </c>
      <c r="J522">
        <v>1</v>
      </c>
      <c r="K522" t="s">
        <v>2</v>
      </c>
      <c r="L522" s="734">
        <v>0</v>
      </c>
      <c r="M522" s="734">
        <v>0</v>
      </c>
      <c r="N522" s="734">
        <v>0</v>
      </c>
      <c r="O522" s="734">
        <v>0</v>
      </c>
    </row>
    <row r="523" spans="1:15">
      <c r="A523">
        <v>885</v>
      </c>
      <c r="B523">
        <v>23</v>
      </c>
      <c r="C523" t="s">
        <v>682</v>
      </c>
      <c r="D523" t="s">
        <v>2112</v>
      </c>
      <c r="E523" t="s">
        <v>1265</v>
      </c>
      <c r="F523" t="s">
        <v>722</v>
      </c>
      <c r="G523" t="s">
        <v>554</v>
      </c>
      <c r="H523" t="s">
        <v>13</v>
      </c>
      <c r="I523" t="s">
        <v>594</v>
      </c>
      <c r="J523">
        <v>5</v>
      </c>
      <c r="K523" t="s">
        <v>95</v>
      </c>
      <c r="L523" s="734">
        <v>84</v>
      </c>
      <c r="M523" s="734">
        <v>93</v>
      </c>
      <c r="N523" s="734">
        <v>130.94999999999999</v>
      </c>
      <c r="O523" s="734">
        <v>95</v>
      </c>
    </row>
    <row r="524" spans="1:15">
      <c r="A524">
        <v>886</v>
      </c>
      <c r="B524">
        <v>23</v>
      </c>
      <c r="C524" t="s">
        <v>682</v>
      </c>
      <c r="D524" t="s">
        <v>2112</v>
      </c>
      <c r="E524" t="s">
        <v>1265</v>
      </c>
      <c r="F524" t="s">
        <v>722</v>
      </c>
      <c r="G524" t="s">
        <v>554</v>
      </c>
      <c r="H524" t="s">
        <v>15</v>
      </c>
      <c r="I524" t="s">
        <v>555</v>
      </c>
      <c r="J524">
        <v>50</v>
      </c>
      <c r="K524" t="s">
        <v>95</v>
      </c>
      <c r="L524" s="734">
        <v>935</v>
      </c>
      <c r="M524" s="734">
        <v>1162.5</v>
      </c>
      <c r="N524" s="734">
        <v>1406.5</v>
      </c>
      <c r="O524" s="734">
        <v>1150</v>
      </c>
    </row>
    <row r="525" spans="1:15">
      <c r="A525">
        <v>887</v>
      </c>
      <c r="B525">
        <v>23</v>
      </c>
      <c r="C525" t="s">
        <v>682</v>
      </c>
      <c r="D525" t="s">
        <v>2112</v>
      </c>
      <c r="E525" t="s">
        <v>1265</v>
      </c>
      <c r="F525" t="s">
        <v>722</v>
      </c>
      <c r="G525" t="s">
        <v>554</v>
      </c>
      <c r="H525" t="s">
        <v>13</v>
      </c>
      <c r="I525" t="s">
        <v>556</v>
      </c>
      <c r="J525">
        <v>3</v>
      </c>
      <c r="K525" t="s">
        <v>95</v>
      </c>
      <c r="L525" s="734">
        <v>71.760000000000005</v>
      </c>
      <c r="M525" s="734">
        <v>69.75</v>
      </c>
      <c r="N525" s="734">
        <v>90.210000000000008</v>
      </c>
      <c r="O525" s="734">
        <v>75</v>
      </c>
    </row>
    <row r="526" spans="1:15">
      <c r="A526">
        <v>888</v>
      </c>
      <c r="B526">
        <v>23</v>
      </c>
      <c r="C526" t="s">
        <v>682</v>
      </c>
      <c r="D526" t="s">
        <v>2112</v>
      </c>
      <c r="E526" t="s">
        <v>1265</v>
      </c>
      <c r="F526" t="s">
        <v>722</v>
      </c>
      <c r="G526" t="s">
        <v>554</v>
      </c>
      <c r="H526" t="s">
        <v>15</v>
      </c>
      <c r="I526" t="s">
        <v>557</v>
      </c>
      <c r="J526">
        <v>170</v>
      </c>
      <c r="K526" t="s">
        <v>95</v>
      </c>
      <c r="L526" s="734">
        <v>0</v>
      </c>
      <c r="M526" s="734">
        <v>0</v>
      </c>
      <c r="N526" s="734">
        <v>0</v>
      </c>
      <c r="O526" s="734">
        <v>0</v>
      </c>
    </row>
    <row r="527" spans="1:15">
      <c r="A527">
        <v>889</v>
      </c>
      <c r="B527">
        <v>23</v>
      </c>
      <c r="C527" t="s">
        <v>682</v>
      </c>
      <c r="D527" t="s">
        <v>2112</v>
      </c>
      <c r="E527" t="s">
        <v>1265</v>
      </c>
      <c r="F527" t="s">
        <v>722</v>
      </c>
      <c r="G527" t="s">
        <v>554</v>
      </c>
      <c r="H527" t="s">
        <v>17</v>
      </c>
      <c r="I527" t="s">
        <v>558</v>
      </c>
      <c r="J527">
        <v>175</v>
      </c>
      <c r="K527" t="s">
        <v>95</v>
      </c>
      <c r="L527" s="734">
        <v>0</v>
      </c>
      <c r="M527" s="734">
        <v>0</v>
      </c>
      <c r="N527" s="734">
        <v>0</v>
      </c>
      <c r="O527" s="734">
        <v>0</v>
      </c>
    </row>
    <row r="528" spans="1:15">
      <c r="A528">
        <v>890</v>
      </c>
      <c r="B528">
        <v>23</v>
      </c>
      <c r="C528" t="s">
        <v>682</v>
      </c>
      <c r="D528" t="s">
        <v>2112</v>
      </c>
      <c r="E528" t="s">
        <v>1265</v>
      </c>
      <c r="F528" t="s">
        <v>722</v>
      </c>
      <c r="G528" t="s">
        <v>554</v>
      </c>
      <c r="H528" t="s">
        <v>19</v>
      </c>
      <c r="I528" t="s">
        <v>559</v>
      </c>
      <c r="J528">
        <v>105</v>
      </c>
      <c r="K528" t="s">
        <v>95</v>
      </c>
      <c r="L528" s="734">
        <v>0</v>
      </c>
      <c r="M528" s="734">
        <v>0</v>
      </c>
      <c r="N528" s="734">
        <v>0</v>
      </c>
      <c r="O528" s="734">
        <v>0</v>
      </c>
    </row>
    <row r="529" spans="1:15">
      <c r="A529">
        <v>891</v>
      </c>
      <c r="B529">
        <v>23</v>
      </c>
      <c r="C529" t="s">
        <v>682</v>
      </c>
      <c r="D529" t="s">
        <v>2112</v>
      </c>
      <c r="E529" t="s">
        <v>1265</v>
      </c>
      <c r="F529" t="s">
        <v>722</v>
      </c>
      <c r="G529" t="s">
        <v>554</v>
      </c>
      <c r="H529" t="s">
        <v>20</v>
      </c>
      <c r="I529" t="s">
        <v>560</v>
      </c>
      <c r="J529">
        <v>50</v>
      </c>
      <c r="K529" t="s">
        <v>95</v>
      </c>
      <c r="L529" s="734">
        <v>0</v>
      </c>
      <c r="M529" s="734">
        <v>0</v>
      </c>
      <c r="N529" s="734">
        <v>0</v>
      </c>
      <c r="O529" s="734">
        <v>0</v>
      </c>
    </row>
    <row r="530" spans="1:15">
      <c r="A530">
        <v>893</v>
      </c>
      <c r="B530">
        <v>23</v>
      </c>
      <c r="C530" t="s">
        <v>682</v>
      </c>
      <c r="D530" t="s">
        <v>2112</v>
      </c>
      <c r="E530" t="s">
        <v>1265</v>
      </c>
      <c r="F530" t="s">
        <v>722</v>
      </c>
      <c r="G530" t="s">
        <v>554</v>
      </c>
      <c r="H530" t="s">
        <v>15</v>
      </c>
      <c r="I530" t="s">
        <v>724</v>
      </c>
      <c r="J530">
        <v>278</v>
      </c>
      <c r="K530" t="s">
        <v>95</v>
      </c>
      <c r="L530" s="734">
        <v>1214.8600000000001</v>
      </c>
      <c r="M530" s="734">
        <v>1034.1600000000001</v>
      </c>
      <c r="N530" s="734">
        <v>1348.3</v>
      </c>
      <c r="O530" s="734">
        <v>1112</v>
      </c>
    </row>
    <row r="531" spans="1:15">
      <c r="A531">
        <v>896</v>
      </c>
      <c r="B531">
        <v>23</v>
      </c>
      <c r="C531" t="s">
        <v>682</v>
      </c>
      <c r="D531" t="s">
        <v>2112</v>
      </c>
      <c r="E531" t="s">
        <v>1265</v>
      </c>
      <c r="F531" t="s">
        <v>725</v>
      </c>
      <c r="G531" t="s">
        <v>726</v>
      </c>
      <c r="H531" t="s">
        <v>17</v>
      </c>
      <c r="I531" t="s">
        <v>594</v>
      </c>
      <c r="J531">
        <v>100</v>
      </c>
      <c r="K531" t="s">
        <v>95</v>
      </c>
      <c r="L531" s="734">
        <v>450</v>
      </c>
      <c r="M531" s="734">
        <v>837.00000000000011</v>
      </c>
      <c r="N531" s="734">
        <v>776</v>
      </c>
      <c r="O531" s="734">
        <v>900</v>
      </c>
    </row>
    <row r="532" spans="1:15">
      <c r="A532">
        <v>898</v>
      </c>
      <c r="B532">
        <v>23</v>
      </c>
      <c r="C532" t="s">
        <v>682</v>
      </c>
      <c r="D532" t="s">
        <v>2112</v>
      </c>
      <c r="E532" t="s">
        <v>1265</v>
      </c>
      <c r="F532" t="s">
        <v>725</v>
      </c>
      <c r="G532" t="s">
        <v>726</v>
      </c>
      <c r="H532" t="s">
        <v>48</v>
      </c>
      <c r="I532" t="s">
        <v>727</v>
      </c>
      <c r="J532">
        <v>1</v>
      </c>
      <c r="K532" t="s">
        <v>2</v>
      </c>
      <c r="L532" s="734">
        <v>0</v>
      </c>
      <c r="M532" s="734">
        <v>0</v>
      </c>
      <c r="N532" s="734">
        <v>0</v>
      </c>
      <c r="O532" s="734">
        <v>0</v>
      </c>
    </row>
    <row r="533" spans="1:15">
      <c r="A533">
        <v>901</v>
      </c>
      <c r="B533">
        <v>23</v>
      </c>
      <c r="C533" t="s">
        <v>682</v>
      </c>
      <c r="D533" t="s">
        <v>2112</v>
      </c>
      <c r="E533" t="s">
        <v>1265</v>
      </c>
      <c r="F533" t="s">
        <v>728</v>
      </c>
      <c r="G533" t="s">
        <v>729</v>
      </c>
      <c r="H533" t="s">
        <v>50</v>
      </c>
      <c r="I533" t="s">
        <v>730</v>
      </c>
      <c r="J533">
        <v>1</v>
      </c>
      <c r="K533" t="s">
        <v>39</v>
      </c>
      <c r="L533" s="734">
        <v>0</v>
      </c>
      <c r="M533" s="734">
        <v>0</v>
      </c>
      <c r="N533" s="734">
        <v>0</v>
      </c>
      <c r="O533" s="734">
        <v>0</v>
      </c>
    </row>
    <row r="534" spans="1:15">
      <c r="A534">
        <v>904</v>
      </c>
      <c r="B534">
        <v>23</v>
      </c>
      <c r="C534" t="s">
        <v>682</v>
      </c>
      <c r="D534" t="s">
        <v>2114</v>
      </c>
      <c r="E534" t="s">
        <v>1266</v>
      </c>
      <c r="F534" t="s">
        <v>731</v>
      </c>
      <c r="G534" t="s">
        <v>731</v>
      </c>
      <c r="H534" t="s">
        <v>13</v>
      </c>
      <c r="I534" t="s">
        <v>733</v>
      </c>
      <c r="J534">
        <v>2</v>
      </c>
      <c r="K534" t="s">
        <v>39</v>
      </c>
      <c r="L534" s="734">
        <v>0</v>
      </c>
      <c r="M534" s="734">
        <v>0</v>
      </c>
      <c r="N534" s="734">
        <v>0</v>
      </c>
      <c r="O534" s="734">
        <v>0</v>
      </c>
    </row>
    <row r="535" spans="1:15">
      <c r="A535">
        <v>905</v>
      </c>
      <c r="B535">
        <v>23</v>
      </c>
      <c r="C535" t="s">
        <v>682</v>
      </c>
      <c r="D535" t="s">
        <v>2114</v>
      </c>
      <c r="E535" t="s">
        <v>1266</v>
      </c>
      <c r="F535" t="s">
        <v>732</v>
      </c>
      <c r="G535" t="s">
        <v>732</v>
      </c>
      <c r="H535" t="s">
        <v>15</v>
      </c>
      <c r="I535" t="s">
        <v>734</v>
      </c>
      <c r="J535">
        <v>2</v>
      </c>
      <c r="K535" t="s">
        <v>39</v>
      </c>
      <c r="L535" s="734">
        <v>0</v>
      </c>
      <c r="M535" s="734">
        <v>0</v>
      </c>
      <c r="N535" s="734">
        <v>0</v>
      </c>
      <c r="O535" s="734">
        <v>0</v>
      </c>
    </row>
    <row r="536" spans="1:15">
      <c r="A536">
        <v>906</v>
      </c>
      <c r="B536">
        <v>23</v>
      </c>
      <c r="C536" t="s">
        <v>682</v>
      </c>
      <c r="D536" t="s">
        <v>2114</v>
      </c>
      <c r="E536" t="s">
        <v>1266</v>
      </c>
      <c r="F536" t="s">
        <v>731</v>
      </c>
      <c r="G536" t="s">
        <v>731</v>
      </c>
      <c r="H536" t="s">
        <v>17</v>
      </c>
      <c r="I536" t="s">
        <v>735</v>
      </c>
      <c r="J536">
        <v>2</v>
      </c>
      <c r="K536" t="s">
        <v>39</v>
      </c>
      <c r="L536" s="734">
        <v>0</v>
      </c>
      <c r="M536" s="734">
        <v>0</v>
      </c>
      <c r="N536" s="734">
        <v>0</v>
      </c>
      <c r="O536" s="734">
        <v>0</v>
      </c>
    </row>
    <row r="537" spans="1:15">
      <c r="A537">
        <v>907</v>
      </c>
      <c r="B537">
        <v>23</v>
      </c>
      <c r="C537" t="s">
        <v>682</v>
      </c>
      <c r="D537" t="s">
        <v>2114</v>
      </c>
      <c r="E537" t="s">
        <v>1266</v>
      </c>
      <c r="F537" t="s">
        <v>732</v>
      </c>
      <c r="G537" t="s">
        <v>732</v>
      </c>
      <c r="H537" t="s">
        <v>19</v>
      </c>
      <c r="I537" t="s">
        <v>736</v>
      </c>
      <c r="J537">
        <v>2</v>
      </c>
      <c r="K537" t="s">
        <v>39</v>
      </c>
      <c r="L537" s="734">
        <v>0</v>
      </c>
      <c r="M537" s="734">
        <v>0</v>
      </c>
      <c r="N537" s="734">
        <v>0</v>
      </c>
      <c r="O537" s="734">
        <v>0</v>
      </c>
    </row>
    <row r="538" spans="1:15">
      <c r="A538">
        <v>908</v>
      </c>
      <c r="B538">
        <v>23</v>
      </c>
      <c r="C538" t="s">
        <v>682</v>
      </c>
      <c r="D538" t="s">
        <v>2114</v>
      </c>
      <c r="E538" t="s">
        <v>1266</v>
      </c>
      <c r="F538" t="s">
        <v>731</v>
      </c>
      <c r="G538" t="s">
        <v>731</v>
      </c>
      <c r="H538" t="s">
        <v>20</v>
      </c>
      <c r="I538" t="s">
        <v>737</v>
      </c>
      <c r="J538">
        <v>1</v>
      </c>
      <c r="K538" t="s">
        <v>2</v>
      </c>
      <c r="L538" s="734">
        <v>0</v>
      </c>
      <c r="M538" s="734">
        <v>0</v>
      </c>
      <c r="N538" s="734">
        <v>0</v>
      </c>
      <c r="O538" s="734">
        <v>0</v>
      </c>
    </row>
    <row r="539" spans="1:15">
      <c r="A539">
        <v>910</v>
      </c>
      <c r="B539">
        <v>23</v>
      </c>
      <c r="C539" t="s">
        <v>682</v>
      </c>
      <c r="D539" t="s">
        <v>1305</v>
      </c>
      <c r="E539" t="s">
        <v>1267</v>
      </c>
      <c r="F539" t="s">
        <v>731</v>
      </c>
      <c r="G539" t="s">
        <v>731</v>
      </c>
      <c r="H539" t="s">
        <v>21</v>
      </c>
      <c r="I539" t="s">
        <v>739</v>
      </c>
      <c r="J539">
        <v>1</v>
      </c>
      <c r="K539" t="s">
        <v>2</v>
      </c>
      <c r="L539" s="734">
        <v>0</v>
      </c>
      <c r="M539" s="734">
        <v>0</v>
      </c>
      <c r="N539" s="734">
        <v>0</v>
      </c>
      <c r="O539" s="734">
        <v>0</v>
      </c>
    </row>
    <row r="540" spans="1:15">
      <c r="A540">
        <v>911</v>
      </c>
      <c r="B540">
        <v>23</v>
      </c>
      <c r="C540" t="s">
        <v>682</v>
      </c>
      <c r="D540" t="s">
        <v>1305</v>
      </c>
      <c r="E540" t="s">
        <v>1267</v>
      </c>
      <c r="F540" t="s">
        <v>738</v>
      </c>
      <c r="G540" t="s">
        <v>738</v>
      </c>
      <c r="H540" t="s">
        <v>45</v>
      </c>
      <c r="I540" t="s">
        <v>740</v>
      </c>
      <c r="J540">
        <v>1</v>
      </c>
      <c r="K540" t="s">
        <v>2</v>
      </c>
      <c r="L540" s="734">
        <v>0</v>
      </c>
      <c r="M540" s="734">
        <v>0</v>
      </c>
      <c r="N540" s="734">
        <v>0</v>
      </c>
      <c r="O540" s="734">
        <v>0</v>
      </c>
    </row>
    <row r="541" spans="1:15">
      <c r="A541">
        <v>913</v>
      </c>
      <c r="B541">
        <v>23</v>
      </c>
      <c r="C541" t="s">
        <v>682</v>
      </c>
      <c r="D541" t="s">
        <v>1306</v>
      </c>
      <c r="E541" t="s">
        <v>1268</v>
      </c>
      <c r="F541" t="s">
        <v>738</v>
      </c>
      <c r="G541" t="s">
        <v>738</v>
      </c>
      <c r="H541" t="s">
        <v>13</v>
      </c>
      <c r="I541" t="s">
        <v>742</v>
      </c>
      <c r="J541">
        <v>2400</v>
      </c>
      <c r="K541" t="s">
        <v>743</v>
      </c>
      <c r="L541" s="734">
        <v>12480</v>
      </c>
      <c r="M541" s="734">
        <v>11160</v>
      </c>
      <c r="N541" s="734">
        <v>25608</v>
      </c>
      <c r="O541" s="734">
        <v>12000</v>
      </c>
    </row>
    <row r="542" spans="1:15">
      <c r="A542">
        <v>914</v>
      </c>
      <c r="B542">
        <v>23</v>
      </c>
      <c r="C542" t="s">
        <v>682</v>
      </c>
      <c r="D542" t="s">
        <v>1306</v>
      </c>
      <c r="E542" t="s">
        <v>1268</v>
      </c>
      <c r="F542" t="s">
        <v>741</v>
      </c>
      <c r="G542" t="s">
        <v>741</v>
      </c>
      <c r="H542" t="s">
        <v>50</v>
      </c>
      <c r="I542" t="s">
        <v>744</v>
      </c>
      <c r="J542">
        <v>402</v>
      </c>
      <c r="K542" t="s">
        <v>743</v>
      </c>
      <c r="L542" s="734">
        <v>0</v>
      </c>
      <c r="M542" s="734">
        <v>0</v>
      </c>
      <c r="N542" s="734">
        <v>0</v>
      </c>
      <c r="O542" s="734">
        <v>0</v>
      </c>
    </row>
    <row r="543" spans="1:15">
      <c r="A543">
        <v>916</v>
      </c>
      <c r="B543">
        <v>23</v>
      </c>
      <c r="C543" t="s">
        <v>682</v>
      </c>
      <c r="D543" t="s">
        <v>2130</v>
      </c>
      <c r="E543" t="s">
        <v>1269</v>
      </c>
      <c r="F543" t="s">
        <v>741</v>
      </c>
      <c r="G543" t="s">
        <v>741</v>
      </c>
      <c r="H543" t="s">
        <v>15</v>
      </c>
      <c r="I543" t="s">
        <v>746</v>
      </c>
      <c r="J543">
        <v>1</v>
      </c>
      <c r="K543" t="s">
        <v>2</v>
      </c>
      <c r="L543" s="734">
        <v>2400</v>
      </c>
      <c r="M543" s="734">
        <v>1860</v>
      </c>
      <c r="N543" s="734">
        <v>2576.3199999999997</v>
      </c>
      <c r="O543" s="734">
        <v>562.5</v>
      </c>
    </row>
    <row r="544" spans="1:15">
      <c r="A544">
        <v>917</v>
      </c>
      <c r="B544">
        <v>23</v>
      </c>
      <c r="C544" t="s">
        <v>682</v>
      </c>
      <c r="D544" t="s">
        <v>2130</v>
      </c>
      <c r="E544" t="s">
        <v>1269</v>
      </c>
      <c r="F544" t="s">
        <v>745</v>
      </c>
      <c r="G544" t="s">
        <v>745</v>
      </c>
      <c r="H544" t="s">
        <v>17</v>
      </c>
      <c r="I544" t="s">
        <v>747</v>
      </c>
      <c r="J544">
        <v>1</v>
      </c>
      <c r="K544" t="s">
        <v>2</v>
      </c>
      <c r="L544" s="734">
        <v>3375</v>
      </c>
      <c r="M544" s="734">
        <v>930</v>
      </c>
      <c r="N544" s="734">
        <v>2576.3199999999997</v>
      </c>
      <c r="O544" s="734">
        <v>375</v>
      </c>
    </row>
    <row r="545" spans="1:15">
      <c r="A545">
        <v>918</v>
      </c>
      <c r="B545">
        <v>23</v>
      </c>
      <c r="C545" t="s">
        <v>682</v>
      </c>
      <c r="D545" t="s">
        <v>2130</v>
      </c>
      <c r="E545" t="s">
        <v>1269</v>
      </c>
      <c r="F545" t="s">
        <v>741</v>
      </c>
      <c r="G545" t="s">
        <v>741</v>
      </c>
      <c r="H545" t="s">
        <v>19</v>
      </c>
      <c r="I545" t="s">
        <v>748</v>
      </c>
      <c r="J545">
        <v>1</v>
      </c>
      <c r="K545" t="s">
        <v>2</v>
      </c>
      <c r="L545" s="734">
        <v>4730</v>
      </c>
      <c r="M545" s="734">
        <v>930</v>
      </c>
      <c r="N545" s="734">
        <v>2576.3199999999997</v>
      </c>
      <c r="O545" s="734">
        <v>375</v>
      </c>
    </row>
    <row r="546" spans="1:15">
      <c r="A546">
        <v>920</v>
      </c>
      <c r="B546">
        <v>23</v>
      </c>
      <c r="C546" t="s">
        <v>682</v>
      </c>
      <c r="D546" t="s">
        <v>2130</v>
      </c>
      <c r="E546" t="s">
        <v>1269</v>
      </c>
      <c r="F546" t="s">
        <v>741</v>
      </c>
      <c r="G546" t="s">
        <v>741</v>
      </c>
      <c r="H546" t="s">
        <v>13</v>
      </c>
      <c r="I546" t="s">
        <v>562</v>
      </c>
      <c r="J546">
        <v>3</v>
      </c>
      <c r="K546" t="s">
        <v>95</v>
      </c>
      <c r="L546" s="734">
        <v>43.68</v>
      </c>
      <c r="M546" s="734">
        <v>111.60000000000001</v>
      </c>
      <c r="N546" s="734">
        <v>154.22999999999999</v>
      </c>
      <c r="O546" s="734">
        <v>114</v>
      </c>
    </row>
    <row r="547" spans="1:15">
      <c r="A547">
        <v>923</v>
      </c>
      <c r="B547">
        <v>23</v>
      </c>
      <c r="C547" t="s">
        <v>682</v>
      </c>
      <c r="D547" t="s">
        <v>1307</v>
      </c>
      <c r="E547" t="s">
        <v>1270</v>
      </c>
      <c r="F547" t="s">
        <v>750</v>
      </c>
      <c r="G547" t="s">
        <v>750</v>
      </c>
      <c r="H547" t="s">
        <v>15</v>
      </c>
      <c r="I547" t="s">
        <v>752</v>
      </c>
      <c r="J547">
        <v>1</v>
      </c>
      <c r="K547" t="s">
        <v>39</v>
      </c>
      <c r="L547" s="734">
        <v>0</v>
      </c>
      <c r="M547" s="734">
        <v>0</v>
      </c>
      <c r="N547" s="734">
        <v>0</v>
      </c>
      <c r="O547" s="734">
        <v>0</v>
      </c>
    </row>
    <row r="548" spans="1:15">
      <c r="A548">
        <v>924</v>
      </c>
      <c r="B548">
        <v>23</v>
      </c>
      <c r="C548" t="s">
        <v>682</v>
      </c>
      <c r="D548" t="s">
        <v>1307</v>
      </c>
      <c r="E548" t="s">
        <v>1270</v>
      </c>
      <c r="F548" t="s">
        <v>751</v>
      </c>
      <c r="G548" t="s">
        <v>751</v>
      </c>
      <c r="H548" t="s">
        <v>17</v>
      </c>
      <c r="I548" t="s">
        <v>753</v>
      </c>
      <c r="J548">
        <v>1</v>
      </c>
      <c r="K548" t="s">
        <v>39</v>
      </c>
      <c r="L548" s="734">
        <v>0</v>
      </c>
      <c r="M548" s="734">
        <v>0</v>
      </c>
      <c r="N548" s="734">
        <v>0</v>
      </c>
      <c r="O548" s="734">
        <v>0</v>
      </c>
    </row>
    <row r="549" spans="1:15">
      <c r="A549">
        <v>925</v>
      </c>
      <c r="B549">
        <v>23</v>
      </c>
      <c r="C549" t="s">
        <v>682</v>
      </c>
      <c r="D549" t="s">
        <v>1307</v>
      </c>
      <c r="E549" t="s">
        <v>1270</v>
      </c>
      <c r="F549" t="s">
        <v>750</v>
      </c>
      <c r="G549" t="s">
        <v>750</v>
      </c>
      <c r="H549" t="s">
        <v>19</v>
      </c>
      <c r="I549" t="s">
        <v>754</v>
      </c>
      <c r="J549">
        <v>1</v>
      </c>
      <c r="K549" t="s">
        <v>39</v>
      </c>
      <c r="L549" s="734">
        <v>0</v>
      </c>
      <c r="M549" s="734">
        <v>0</v>
      </c>
      <c r="N549" s="734">
        <v>0</v>
      </c>
      <c r="O549" s="734">
        <v>0</v>
      </c>
    </row>
    <row r="550" spans="1:15">
      <c r="A550">
        <v>926</v>
      </c>
      <c r="B550">
        <v>23</v>
      </c>
      <c r="C550" t="s">
        <v>682</v>
      </c>
      <c r="D550" t="s">
        <v>1307</v>
      </c>
      <c r="E550" t="s">
        <v>1270</v>
      </c>
      <c r="F550" t="s">
        <v>751</v>
      </c>
      <c r="G550" t="s">
        <v>751</v>
      </c>
      <c r="H550" t="s">
        <v>20</v>
      </c>
      <c r="I550" t="s">
        <v>755</v>
      </c>
      <c r="J550">
        <v>1</v>
      </c>
      <c r="K550" t="s">
        <v>39</v>
      </c>
      <c r="L550" s="734">
        <v>0</v>
      </c>
      <c r="M550" s="734">
        <v>0</v>
      </c>
      <c r="N550" s="734">
        <v>0</v>
      </c>
      <c r="O550" s="734">
        <v>0</v>
      </c>
    </row>
    <row r="551" spans="1:15">
      <c r="A551">
        <v>927</v>
      </c>
      <c r="B551">
        <v>23</v>
      </c>
      <c r="C551" t="s">
        <v>682</v>
      </c>
      <c r="D551" t="s">
        <v>1307</v>
      </c>
      <c r="E551" t="s">
        <v>1270</v>
      </c>
      <c r="F551" t="s">
        <v>750</v>
      </c>
      <c r="G551" t="s">
        <v>750</v>
      </c>
      <c r="H551" t="s">
        <v>21</v>
      </c>
      <c r="I551" t="s">
        <v>756</v>
      </c>
      <c r="J551">
        <v>1</v>
      </c>
      <c r="K551" t="s">
        <v>39</v>
      </c>
      <c r="L551" s="734">
        <v>0</v>
      </c>
      <c r="M551" s="734">
        <v>0</v>
      </c>
      <c r="N551" s="734">
        <v>0</v>
      </c>
      <c r="O551" s="734">
        <v>0</v>
      </c>
    </row>
    <row r="552" spans="1:15">
      <c r="A552">
        <v>928</v>
      </c>
      <c r="B552">
        <v>23</v>
      </c>
      <c r="C552" t="s">
        <v>682</v>
      </c>
      <c r="D552" t="s">
        <v>1307</v>
      </c>
      <c r="E552" t="s">
        <v>1270</v>
      </c>
      <c r="F552" t="s">
        <v>751</v>
      </c>
      <c r="G552" t="s">
        <v>751</v>
      </c>
      <c r="H552" t="s">
        <v>45</v>
      </c>
      <c r="I552" t="s">
        <v>757</v>
      </c>
      <c r="J552">
        <v>1</v>
      </c>
      <c r="K552" t="s">
        <v>39</v>
      </c>
      <c r="L552" s="734">
        <v>0</v>
      </c>
      <c r="M552" s="734">
        <v>0</v>
      </c>
      <c r="N552" s="734">
        <v>0</v>
      </c>
      <c r="O552" s="734">
        <v>0</v>
      </c>
    </row>
    <row r="553" spans="1:15">
      <c r="A553">
        <v>929</v>
      </c>
      <c r="B553">
        <v>23</v>
      </c>
      <c r="C553" t="s">
        <v>682</v>
      </c>
      <c r="D553" t="s">
        <v>1307</v>
      </c>
      <c r="E553" t="s">
        <v>1270</v>
      </c>
      <c r="F553" t="s">
        <v>750</v>
      </c>
      <c r="G553" t="s">
        <v>750</v>
      </c>
      <c r="H553" t="s">
        <v>15</v>
      </c>
      <c r="I553" t="s">
        <v>758</v>
      </c>
      <c r="J553">
        <v>1</v>
      </c>
      <c r="K553" t="s">
        <v>39</v>
      </c>
      <c r="L553" s="734">
        <v>765</v>
      </c>
      <c r="M553" s="734">
        <v>186</v>
      </c>
      <c r="N553" s="734">
        <v>1731.45</v>
      </c>
      <c r="O553" s="734">
        <v>1063</v>
      </c>
    </row>
    <row r="554" spans="1:15">
      <c r="A554">
        <v>930</v>
      </c>
      <c r="B554">
        <v>23</v>
      </c>
      <c r="C554" t="s">
        <v>682</v>
      </c>
      <c r="D554" t="s">
        <v>1307</v>
      </c>
      <c r="E554" t="s">
        <v>1270</v>
      </c>
      <c r="F554" t="s">
        <v>751</v>
      </c>
      <c r="G554" t="s">
        <v>751</v>
      </c>
      <c r="H554" t="s">
        <v>50</v>
      </c>
      <c r="I554" t="s">
        <v>759</v>
      </c>
      <c r="J554">
        <v>1</v>
      </c>
      <c r="K554" t="s">
        <v>39</v>
      </c>
      <c r="L554" s="734">
        <v>0</v>
      </c>
      <c r="M554" s="734">
        <v>0</v>
      </c>
      <c r="N554" s="734">
        <v>0</v>
      </c>
      <c r="O554" s="734">
        <v>0</v>
      </c>
    </row>
    <row r="555" spans="1:15">
      <c r="A555">
        <v>931</v>
      </c>
      <c r="B555">
        <v>23</v>
      </c>
      <c r="C555" t="s">
        <v>682</v>
      </c>
      <c r="D555" t="s">
        <v>1307</v>
      </c>
      <c r="E555" t="s">
        <v>1270</v>
      </c>
      <c r="F555" t="s">
        <v>750</v>
      </c>
      <c r="G555" t="s">
        <v>750</v>
      </c>
      <c r="H555" t="s">
        <v>76</v>
      </c>
      <c r="I555" t="s">
        <v>760</v>
      </c>
      <c r="J555">
        <v>1</v>
      </c>
      <c r="K555" t="s">
        <v>39</v>
      </c>
      <c r="L555" s="734">
        <v>0</v>
      </c>
      <c r="M555" s="734">
        <v>0</v>
      </c>
      <c r="N555" s="734">
        <v>0</v>
      </c>
      <c r="O555" s="734">
        <v>0</v>
      </c>
    </row>
    <row r="556" spans="1:15">
      <c r="A556">
        <v>932</v>
      </c>
      <c r="B556">
        <v>23</v>
      </c>
      <c r="C556" t="s">
        <v>682</v>
      </c>
      <c r="D556" t="s">
        <v>1307</v>
      </c>
      <c r="E556" t="s">
        <v>1270</v>
      </c>
      <c r="F556" t="s">
        <v>751</v>
      </c>
      <c r="G556" t="s">
        <v>751</v>
      </c>
      <c r="H556" t="s">
        <v>77</v>
      </c>
      <c r="I556" t="s">
        <v>761</v>
      </c>
      <c r="J556">
        <v>1</v>
      </c>
      <c r="K556" t="s">
        <v>39</v>
      </c>
      <c r="L556" s="734">
        <v>0</v>
      </c>
      <c r="M556" s="734">
        <v>0</v>
      </c>
      <c r="N556" s="734">
        <v>0</v>
      </c>
      <c r="O556" s="734">
        <v>0</v>
      </c>
    </row>
    <row r="557" spans="1:15">
      <c r="A557">
        <v>933</v>
      </c>
      <c r="B557">
        <v>23</v>
      </c>
      <c r="C557" t="s">
        <v>682</v>
      </c>
      <c r="D557" t="s">
        <v>1307</v>
      </c>
      <c r="E557" t="s">
        <v>1270</v>
      </c>
      <c r="F557" t="s">
        <v>750</v>
      </c>
      <c r="G557" t="s">
        <v>750</v>
      </c>
      <c r="H557" t="s">
        <v>78</v>
      </c>
      <c r="I557" t="s">
        <v>762</v>
      </c>
      <c r="J557">
        <v>1</v>
      </c>
      <c r="K557" t="s">
        <v>39</v>
      </c>
      <c r="L557" s="734">
        <v>0</v>
      </c>
      <c r="M557" s="734">
        <v>0</v>
      </c>
      <c r="N557" s="734">
        <v>0</v>
      </c>
      <c r="O557" s="734">
        <v>0</v>
      </c>
    </row>
    <row r="558" spans="1:15">
      <c r="A558">
        <v>934</v>
      </c>
      <c r="B558">
        <v>23</v>
      </c>
      <c r="C558" t="s">
        <v>682</v>
      </c>
      <c r="D558" t="s">
        <v>1307</v>
      </c>
      <c r="E558" t="s">
        <v>1270</v>
      </c>
      <c r="F558" t="s">
        <v>751</v>
      </c>
      <c r="G558" t="s">
        <v>751</v>
      </c>
      <c r="H558" t="s">
        <v>302</v>
      </c>
      <c r="I558" t="s">
        <v>763</v>
      </c>
      <c r="J558">
        <v>1</v>
      </c>
      <c r="K558" t="s">
        <v>39</v>
      </c>
      <c r="L558" s="734">
        <v>0</v>
      </c>
      <c r="M558" s="734">
        <v>0</v>
      </c>
      <c r="N558" s="734">
        <v>0</v>
      </c>
      <c r="O558" s="734">
        <v>0</v>
      </c>
    </row>
    <row r="559" spans="1:15">
      <c r="A559">
        <v>936</v>
      </c>
      <c r="B559">
        <v>23</v>
      </c>
      <c r="C559" t="s">
        <v>682</v>
      </c>
      <c r="D559" t="s">
        <v>1307</v>
      </c>
      <c r="E559" t="s">
        <v>1270</v>
      </c>
      <c r="F559" t="s">
        <v>751</v>
      </c>
      <c r="G559" t="s">
        <v>751</v>
      </c>
      <c r="H559" t="s">
        <v>17</v>
      </c>
      <c r="I559" t="s">
        <v>765</v>
      </c>
      <c r="J559">
        <v>1</v>
      </c>
      <c r="K559" t="s">
        <v>766</v>
      </c>
      <c r="L559" s="734">
        <v>260</v>
      </c>
      <c r="M559" s="734">
        <v>130.20000000000002</v>
      </c>
      <c r="N559" s="734">
        <v>1114.53</v>
      </c>
      <c r="O559" s="734">
        <v>138</v>
      </c>
    </row>
    <row r="560" spans="1:15">
      <c r="A560">
        <v>937</v>
      </c>
      <c r="B560">
        <v>23</v>
      </c>
      <c r="C560" t="s">
        <v>682</v>
      </c>
      <c r="D560" t="s">
        <v>1307</v>
      </c>
      <c r="E560" t="s">
        <v>1270</v>
      </c>
      <c r="F560" t="s">
        <v>764</v>
      </c>
      <c r="G560" t="s">
        <v>764</v>
      </c>
      <c r="H560" t="s">
        <v>306</v>
      </c>
      <c r="I560" t="s">
        <v>767</v>
      </c>
      <c r="J560">
        <v>1</v>
      </c>
      <c r="K560" t="s">
        <v>766</v>
      </c>
      <c r="L560" s="734">
        <v>0</v>
      </c>
      <c r="M560" s="734">
        <v>0</v>
      </c>
      <c r="N560" s="734">
        <v>0</v>
      </c>
      <c r="O560" s="734">
        <v>0</v>
      </c>
    </row>
    <row r="561" spans="1:15">
      <c r="A561">
        <v>938</v>
      </c>
      <c r="B561">
        <v>23</v>
      </c>
      <c r="C561" t="s">
        <v>682</v>
      </c>
      <c r="D561" t="s">
        <v>1307</v>
      </c>
      <c r="E561" t="s">
        <v>1270</v>
      </c>
      <c r="F561" t="s">
        <v>751</v>
      </c>
      <c r="G561" t="s">
        <v>751</v>
      </c>
      <c r="H561" t="s">
        <v>341</v>
      </c>
      <c r="I561" t="s">
        <v>768</v>
      </c>
      <c r="J561">
        <v>1</v>
      </c>
      <c r="K561" t="s">
        <v>39</v>
      </c>
      <c r="L561" s="734">
        <v>0</v>
      </c>
      <c r="M561" s="734">
        <v>0</v>
      </c>
      <c r="N561" s="734">
        <v>0</v>
      </c>
      <c r="O561" s="734">
        <v>0</v>
      </c>
    </row>
    <row r="562" spans="1:15">
      <c r="A562">
        <v>939</v>
      </c>
      <c r="B562">
        <v>23</v>
      </c>
      <c r="C562" t="s">
        <v>682</v>
      </c>
      <c r="D562" t="s">
        <v>1307</v>
      </c>
      <c r="E562" t="s">
        <v>1270</v>
      </c>
      <c r="F562" t="s">
        <v>764</v>
      </c>
      <c r="G562" t="s">
        <v>764</v>
      </c>
      <c r="H562" t="s">
        <v>13</v>
      </c>
      <c r="I562" t="s">
        <v>762</v>
      </c>
      <c r="J562">
        <v>1</v>
      </c>
      <c r="K562" t="s">
        <v>39</v>
      </c>
      <c r="L562" s="734">
        <v>600</v>
      </c>
      <c r="M562" s="734">
        <v>930</v>
      </c>
      <c r="N562" s="734">
        <v>1159.1499999999999</v>
      </c>
      <c r="O562" s="734">
        <v>1013</v>
      </c>
    </row>
    <row r="563" spans="1:15">
      <c r="A563">
        <v>940</v>
      </c>
      <c r="B563">
        <v>23</v>
      </c>
      <c r="C563" t="s">
        <v>682</v>
      </c>
      <c r="D563" t="s">
        <v>1307</v>
      </c>
      <c r="E563" t="s">
        <v>1270</v>
      </c>
      <c r="F563" t="s">
        <v>751</v>
      </c>
      <c r="G563" t="s">
        <v>751</v>
      </c>
      <c r="H563" t="s">
        <v>15</v>
      </c>
      <c r="I563" t="s">
        <v>769</v>
      </c>
      <c r="J563">
        <v>1</v>
      </c>
      <c r="K563" t="s">
        <v>2</v>
      </c>
      <c r="L563" s="734">
        <v>400</v>
      </c>
      <c r="M563" s="734">
        <v>348.75</v>
      </c>
      <c r="N563" s="734">
        <v>1182.43</v>
      </c>
      <c r="O563" s="734">
        <v>375</v>
      </c>
    </row>
    <row r="564" spans="1:15">
      <c r="A564">
        <v>944</v>
      </c>
      <c r="B564">
        <v>23</v>
      </c>
      <c r="C564" t="s">
        <v>682</v>
      </c>
      <c r="D564" t="s">
        <v>2145</v>
      </c>
      <c r="E564" t="s">
        <v>1271</v>
      </c>
      <c r="F564" t="s">
        <v>771</v>
      </c>
      <c r="G564" t="s">
        <v>772</v>
      </c>
      <c r="H564" t="s">
        <v>17</v>
      </c>
      <c r="I564" t="s">
        <v>562</v>
      </c>
      <c r="J564">
        <v>11</v>
      </c>
      <c r="K564" t="s">
        <v>39</v>
      </c>
      <c r="L564" s="734">
        <v>1045</v>
      </c>
      <c r="M564" s="734">
        <v>1023</v>
      </c>
      <c r="N564" s="734">
        <v>1152.3599999999999</v>
      </c>
      <c r="O564" s="734">
        <v>1100</v>
      </c>
    </row>
    <row r="565" spans="1:15">
      <c r="A565">
        <v>945</v>
      </c>
      <c r="B565">
        <v>23</v>
      </c>
      <c r="C565" t="s">
        <v>682</v>
      </c>
      <c r="D565" t="s">
        <v>2145</v>
      </c>
      <c r="E565" t="s">
        <v>1271</v>
      </c>
      <c r="F565" t="s">
        <v>771</v>
      </c>
      <c r="G565" t="s">
        <v>772</v>
      </c>
      <c r="H565" t="s">
        <v>19</v>
      </c>
      <c r="I565" t="s">
        <v>773</v>
      </c>
      <c r="J565">
        <v>3</v>
      </c>
      <c r="K565" t="s">
        <v>39</v>
      </c>
      <c r="L565" s="734">
        <v>285</v>
      </c>
      <c r="M565" s="734">
        <v>306.90000000000003</v>
      </c>
      <c r="N565" s="734">
        <v>314.27999999999997</v>
      </c>
      <c r="O565" s="734">
        <v>321</v>
      </c>
    </row>
    <row r="566" spans="1:15">
      <c r="A566">
        <v>946</v>
      </c>
      <c r="B566">
        <v>23</v>
      </c>
      <c r="C566" t="s">
        <v>682</v>
      </c>
      <c r="D566" t="s">
        <v>2145</v>
      </c>
      <c r="E566" t="s">
        <v>1271</v>
      </c>
      <c r="F566" t="s">
        <v>771</v>
      </c>
      <c r="G566" t="s">
        <v>772</v>
      </c>
      <c r="H566" t="s">
        <v>20</v>
      </c>
      <c r="I566" t="s">
        <v>774</v>
      </c>
      <c r="J566">
        <v>1</v>
      </c>
      <c r="K566" t="s">
        <v>39</v>
      </c>
      <c r="L566" s="734">
        <v>95</v>
      </c>
      <c r="M566" s="734">
        <v>130.20000000000002</v>
      </c>
      <c r="N566" s="734">
        <v>104.75999999999999</v>
      </c>
      <c r="O566" s="734">
        <v>138</v>
      </c>
    </row>
    <row r="567" spans="1:15">
      <c r="A567">
        <v>947</v>
      </c>
      <c r="B567">
        <v>23</v>
      </c>
      <c r="C567" t="s">
        <v>682</v>
      </c>
      <c r="D567" t="s">
        <v>2145</v>
      </c>
      <c r="E567" t="s">
        <v>1271</v>
      </c>
      <c r="F567" t="s">
        <v>771</v>
      </c>
      <c r="G567" t="s">
        <v>772</v>
      </c>
      <c r="H567" t="s">
        <v>21</v>
      </c>
      <c r="I567" t="s">
        <v>775</v>
      </c>
      <c r="J567">
        <v>7</v>
      </c>
      <c r="K567" t="s">
        <v>39</v>
      </c>
      <c r="L567" s="734">
        <v>0</v>
      </c>
      <c r="M567" s="734">
        <v>0</v>
      </c>
      <c r="N567" s="734">
        <v>0</v>
      </c>
      <c r="O567" s="734">
        <v>0</v>
      </c>
    </row>
    <row r="568" spans="1:15">
      <c r="A568">
        <v>948</v>
      </c>
      <c r="B568">
        <v>23</v>
      </c>
      <c r="C568" t="s">
        <v>682</v>
      </c>
      <c r="D568" t="s">
        <v>2145</v>
      </c>
      <c r="E568" t="s">
        <v>1271</v>
      </c>
      <c r="F568" t="s">
        <v>771</v>
      </c>
      <c r="G568" t="s">
        <v>772</v>
      </c>
      <c r="H568" t="s">
        <v>45</v>
      </c>
      <c r="I568" t="s">
        <v>776</v>
      </c>
      <c r="J568">
        <v>5</v>
      </c>
      <c r="K568" t="s">
        <v>39</v>
      </c>
      <c r="L568" s="734">
        <v>0</v>
      </c>
      <c r="M568" s="734">
        <v>0</v>
      </c>
      <c r="N568" s="734">
        <v>0</v>
      </c>
      <c r="O568" s="734">
        <v>0</v>
      </c>
    </row>
    <row r="569" spans="1:15">
      <c r="A569">
        <v>949</v>
      </c>
      <c r="B569">
        <v>23</v>
      </c>
      <c r="C569" t="s">
        <v>682</v>
      </c>
      <c r="D569" t="s">
        <v>2145</v>
      </c>
      <c r="E569" t="s">
        <v>1271</v>
      </c>
      <c r="F569" t="s">
        <v>771</v>
      </c>
      <c r="G569" t="s">
        <v>772</v>
      </c>
      <c r="H569" t="s">
        <v>21</v>
      </c>
      <c r="I569" t="s">
        <v>777</v>
      </c>
      <c r="J569">
        <v>2</v>
      </c>
      <c r="K569" t="s">
        <v>39</v>
      </c>
      <c r="L569" s="734">
        <v>190</v>
      </c>
      <c r="M569" s="734">
        <v>353.40000000000003</v>
      </c>
      <c r="N569" s="734">
        <v>209.51999999999998</v>
      </c>
      <c r="O569" s="734">
        <v>376</v>
      </c>
    </row>
    <row r="570" spans="1:15">
      <c r="A570">
        <v>951</v>
      </c>
      <c r="B570">
        <v>23</v>
      </c>
      <c r="C570" t="s">
        <v>682</v>
      </c>
      <c r="D570" t="s">
        <v>2145</v>
      </c>
      <c r="E570" t="s">
        <v>1271</v>
      </c>
      <c r="F570" t="s">
        <v>771</v>
      </c>
      <c r="G570" t="s">
        <v>778</v>
      </c>
      <c r="H570" t="s">
        <v>45</v>
      </c>
      <c r="I570" t="s">
        <v>562</v>
      </c>
      <c r="J570">
        <v>2</v>
      </c>
      <c r="K570" t="s">
        <v>39</v>
      </c>
      <c r="L570" s="734">
        <v>150</v>
      </c>
      <c r="M570" s="734">
        <v>186</v>
      </c>
      <c r="N570" s="734">
        <v>178.48</v>
      </c>
      <c r="O570" s="734">
        <v>200</v>
      </c>
    </row>
    <row r="571" spans="1:15">
      <c r="A571">
        <v>952</v>
      </c>
      <c r="B571">
        <v>23</v>
      </c>
      <c r="C571" t="s">
        <v>682</v>
      </c>
      <c r="D571" t="s">
        <v>2145</v>
      </c>
      <c r="E571" t="s">
        <v>1271</v>
      </c>
      <c r="F571" t="s">
        <v>771</v>
      </c>
      <c r="G571" t="s">
        <v>778</v>
      </c>
      <c r="H571" t="s">
        <v>48</v>
      </c>
      <c r="I571" t="s">
        <v>774</v>
      </c>
      <c r="J571">
        <v>4</v>
      </c>
      <c r="K571" t="s">
        <v>39</v>
      </c>
      <c r="L571" s="734">
        <v>300</v>
      </c>
      <c r="M571" s="734">
        <v>409.20000000000005</v>
      </c>
      <c r="N571" s="734">
        <v>356.96</v>
      </c>
      <c r="O571" s="734">
        <v>428</v>
      </c>
    </row>
    <row r="572" spans="1:15">
      <c r="A572">
        <v>953</v>
      </c>
      <c r="B572">
        <v>23</v>
      </c>
      <c r="C572" t="s">
        <v>682</v>
      </c>
      <c r="D572" t="s">
        <v>2145</v>
      </c>
      <c r="E572" t="s">
        <v>1271</v>
      </c>
      <c r="F572" t="s">
        <v>771</v>
      </c>
      <c r="G572" t="s">
        <v>778</v>
      </c>
      <c r="H572" t="s">
        <v>77</v>
      </c>
      <c r="I572" t="s">
        <v>775</v>
      </c>
      <c r="J572">
        <v>10</v>
      </c>
      <c r="K572" t="s">
        <v>39</v>
      </c>
      <c r="L572" s="734">
        <v>0</v>
      </c>
      <c r="M572" s="734">
        <v>0</v>
      </c>
      <c r="N572" s="734">
        <v>0</v>
      </c>
      <c r="O572" s="734">
        <v>0</v>
      </c>
    </row>
    <row r="573" spans="1:15">
      <c r="A573">
        <v>954</v>
      </c>
      <c r="B573">
        <v>23</v>
      </c>
      <c r="C573" t="s">
        <v>682</v>
      </c>
      <c r="D573" t="s">
        <v>2145</v>
      </c>
      <c r="E573" t="s">
        <v>1271</v>
      </c>
      <c r="F573" t="s">
        <v>771</v>
      </c>
      <c r="G573" t="s">
        <v>778</v>
      </c>
      <c r="H573" t="s">
        <v>78</v>
      </c>
      <c r="I573" t="s">
        <v>776</v>
      </c>
      <c r="J573">
        <v>1</v>
      </c>
      <c r="K573" t="s">
        <v>39</v>
      </c>
      <c r="L573" s="734">
        <v>0</v>
      </c>
      <c r="M573" s="734">
        <v>0</v>
      </c>
      <c r="N573" s="734">
        <v>0</v>
      </c>
      <c r="O573" s="734">
        <v>0</v>
      </c>
    </row>
    <row r="574" spans="1:15">
      <c r="A574">
        <v>955</v>
      </c>
      <c r="B574">
        <v>23</v>
      </c>
      <c r="C574" t="s">
        <v>682</v>
      </c>
      <c r="D574" t="s">
        <v>2145</v>
      </c>
      <c r="E574" t="s">
        <v>1271</v>
      </c>
      <c r="F574" t="s">
        <v>771</v>
      </c>
      <c r="G574" t="s">
        <v>778</v>
      </c>
      <c r="H574" t="s">
        <v>50</v>
      </c>
      <c r="I574" t="s">
        <v>777</v>
      </c>
      <c r="J574">
        <v>1</v>
      </c>
      <c r="K574" t="s">
        <v>39</v>
      </c>
      <c r="L574" s="734">
        <v>75</v>
      </c>
      <c r="M574" s="734">
        <v>176.70000000000002</v>
      </c>
      <c r="N574" s="734">
        <v>89.24</v>
      </c>
      <c r="O574" s="734">
        <v>188</v>
      </c>
    </row>
    <row r="575" spans="1:15">
      <c r="A575">
        <v>957</v>
      </c>
      <c r="B575">
        <v>23</v>
      </c>
      <c r="C575" t="s">
        <v>682</v>
      </c>
      <c r="D575" t="s">
        <v>2145</v>
      </c>
      <c r="E575" t="s">
        <v>1271</v>
      </c>
      <c r="F575" t="s">
        <v>771</v>
      </c>
      <c r="G575" t="s">
        <v>779</v>
      </c>
      <c r="H575" t="s">
        <v>304</v>
      </c>
      <c r="I575" t="s">
        <v>562</v>
      </c>
      <c r="J575">
        <v>9</v>
      </c>
      <c r="K575" t="s">
        <v>39</v>
      </c>
      <c r="L575" s="734">
        <v>0</v>
      </c>
      <c r="M575" s="734">
        <v>0</v>
      </c>
      <c r="N575" s="734">
        <v>0</v>
      </c>
      <c r="O575" s="734">
        <v>0</v>
      </c>
    </row>
    <row r="576" spans="1:15">
      <c r="A576">
        <v>958</v>
      </c>
      <c r="B576">
        <v>23</v>
      </c>
      <c r="C576" t="s">
        <v>682</v>
      </c>
      <c r="D576" t="s">
        <v>2145</v>
      </c>
      <c r="E576" t="s">
        <v>1271</v>
      </c>
      <c r="F576" t="s">
        <v>771</v>
      </c>
      <c r="G576" t="s">
        <v>779</v>
      </c>
      <c r="H576" t="s">
        <v>306</v>
      </c>
      <c r="I576" t="s">
        <v>774</v>
      </c>
      <c r="J576">
        <v>6</v>
      </c>
      <c r="K576" t="s">
        <v>39</v>
      </c>
      <c r="L576" s="734">
        <v>0</v>
      </c>
      <c r="M576" s="734">
        <v>0</v>
      </c>
      <c r="N576" s="734">
        <v>0</v>
      </c>
      <c r="O576" s="734">
        <v>0</v>
      </c>
    </row>
    <row r="577" spans="1:15">
      <c r="A577">
        <v>959</v>
      </c>
      <c r="B577">
        <v>23</v>
      </c>
      <c r="C577" t="s">
        <v>682</v>
      </c>
      <c r="D577" t="s">
        <v>2145</v>
      </c>
      <c r="E577" t="s">
        <v>1271</v>
      </c>
      <c r="F577" t="s">
        <v>771</v>
      </c>
      <c r="G577" t="s">
        <v>779</v>
      </c>
      <c r="H577" t="s">
        <v>13</v>
      </c>
      <c r="I577" t="s">
        <v>776</v>
      </c>
      <c r="J577">
        <v>3</v>
      </c>
      <c r="K577" t="s">
        <v>39</v>
      </c>
      <c r="L577" s="734">
        <v>0</v>
      </c>
      <c r="M577" s="734">
        <v>0</v>
      </c>
      <c r="N577" s="734">
        <v>0</v>
      </c>
      <c r="O577" s="734">
        <v>0</v>
      </c>
    </row>
    <row r="578" spans="1:15">
      <c r="A578">
        <v>960</v>
      </c>
      <c r="B578">
        <v>23</v>
      </c>
      <c r="C578" t="s">
        <v>682</v>
      </c>
      <c r="D578" t="s">
        <v>2145</v>
      </c>
      <c r="E578" t="s">
        <v>1271</v>
      </c>
      <c r="F578" t="s">
        <v>771</v>
      </c>
      <c r="G578" t="s">
        <v>779</v>
      </c>
      <c r="H578" t="s">
        <v>15</v>
      </c>
      <c r="I578" t="s">
        <v>777</v>
      </c>
      <c r="J578">
        <v>1</v>
      </c>
      <c r="K578" t="s">
        <v>39</v>
      </c>
      <c r="L578" s="734">
        <v>0</v>
      </c>
      <c r="M578" s="734">
        <v>0</v>
      </c>
      <c r="N578" s="734">
        <v>0</v>
      </c>
      <c r="O578" s="734">
        <v>0</v>
      </c>
    </row>
    <row r="579" spans="1:15">
      <c r="A579">
        <v>963</v>
      </c>
      <c r="B579">
        <v>23</v>
      </c>
      <c r="C579" t="s">
        <v>682</v>
      </c>
      <c r="D579" t="s">
        <v>2145</v>
      </c>
      <c r="E579" t="s">
        <v>1271</v>
      </c>
      <c r="F579" t="s">
        <v>780</v>
      </c>
      <c r="G579" t="s">
        <v>781</v>
      </c>
      <c r="H579" t="s">
        <v>13</v>
      </c>
      <c r="I579" t="s">
        <v>782</v>
      </c>
      <c r="J579">
        <v>6</v>
      </c>
      <c r="K579" t="s">
        <v>39</v>
      </c>
      <c r="L579" s="734">
        <v>210</v>
      </c>
      <c r="M579" s="734">
        <v>251.10000000000002</v>
      </c>
      <c r="N579" s="734">
        <v>226.98</v>
      </c>
      <c r="O579" s="734">
        <v>264</v>
      </c>
    </row>
    <row r="580" spans="1:15">
      <c r="A580">
        <v>964</v>
      </c>
      <c r="B580">
        <v>23</v>
      </c>
      <c r="C580" t="s">
        <v>682</v>
      </c>
      <c r="D580" t="s">
        <v>2145</v>
      </c>
      <c r="E580" t="s">
        <v>1271</v>
      </c>
      <c r="F580" t="s">
        <v>780</v>
      </c>
      <c r="G580" t="s">
        <v>781</v>
      </c>
      <c r="H580" t="s">
        <v>19</v>
      </c>
      <c r="I580" t="s">
        <v>783</v>
      </c>
      <c r="J580">
        <v>2</v>
      </c>
      <c r="K580" t="s">
        <v>39</v>
      </c>
      <c r="L580" s="734">
        <v>0</v>
      </c>
      <c r="M580" s="734">
        <v>0</v>
      </c>
      <c r="N580" s="734">
        <v>0</v>
      </c>
      <c r="O580" s="734">
        <v>0</v>
      </c>
    </row>
    <row r="581" spans="1:15">
      <c r="A581">
        <v>965</v>
      </c>
      <c r="B581">
        <v>23</v>
      </c>
      <c r="C581" t="s">
        <v>682</v>
      </c>
      <c r="D581" t="s">
        <v>2145</v>
      </c>
      <c r="E581" t="s">
        <v>1271</v>
      </c>
      <c r="F581" t="s">
        <v>780</v>
      </c>
      <c r="G581" t="s">
        <v>781</v>
      </c>
      <c r="H581" t="s">
        <v>20</v>
      </c>
      <c r="I581" t="s">
        <v>1080</v>
      </c>
      <c r="J581">
        <v>1</v>
      </c>
      <c r="K581" t="s">
        <v>39</v>
      </c>
      <c r="L581" s="734">
        <v>0</v>
      </c>
      <c r="M581" s="734">
        <v>0</v>
      </c>
      <c r="N581" s="734">
        <v>0</v>
      </c>
      <c r="O581" s="734">
        <v>0</v>
      </c>
    </row>
    <row r="582" spans="1:15">
      <c r="A582">
        <v>966</v>
      </c>
      <c r="B582">
        <v>23</v>
      </c>
      <c r="C582" t="s">
        <v>682</v>
      </c>
      <c r="D582" t="s">
        <v>2145</v>
      </c>
      <c r="E582" t="s">
        <v>1271</v>
      </c>
      <c r="F582" t="s">
        <v>780</v>
      </c>
      <c r="G582" t="s">
        <v>781</v>
      </c>
      <c r="H582" t="s">
        <v>15</v>
      </c>
      <c r="I582" t="s">
        <v>1081</v>
      </c>
      <c r="J582">
        <v>2</v>
      </c>
      <c r="K582" t="s">
        <v>39</v>
      </c>
      <c r="L582" s="734">
        <v>114</v>
      </c>
      <c r="M582" s="734">
        <v>120.9</v>
      </c>
      <c r="N582" s="734">
        <v>139.68</v>
      </c>
      <c r="O582" s="734">
        <v>126</v>
      </c>
    </row>
    <row r="583" spans="1:15">
      <c r="A583">
        <v>967</v>
      </c>
      <c r="B583">
        <v>23</v>
      </c>
      <c r="C583" t="s">
        <v>682</v>
      </c>
      <c r="D583" t="s">
        <v>2145</v>
      </c>
      <c r="E583" t="s">
        <v>1271</v>
      </c>
      <c r="F583" t="s">
        <v>780</v>
      </c>
      <c r="G583" t="s">
        <v>781</v>
      </c>
      <c r="H583" t="s">
        <v>17</v>
      </c>
      <c r="I583" t="s">
        <v>1082</v>
      </c>
      <c r="J583">
        <v>4</v>
      </c>
      <c r="K583" t="s">
        <v>39</v>
      </c>
      <c r="L583" s="734">
        <v>0</v>
      </c>
      <c r="M583" s="734">
        <v>0</v>
      </c>
      <c r="N583" s="734">
        <v>0</v>
      </c>
      <c r="O583" s="734">
        <v>0</v>
      </c>
    </row>
    <row r="584" spans="1:15">
      <c r="A584">
        <v>968</v>
      </c>
      <c r="B584">
        <v>23</v>
      </c>
      <c r="C584" t="s">
        <v>682</v>
      </c>
      <c r="D584" t="s">
        <v>2145</v>
      </c>
      <c r="E584" t="s">
        <v>1271</v>
      </c>
      <c r="F584" t="s">
        <v>780</v>
      </c>
      <c r="G584" t="s">
        <v>781</v>
      </c>
      <c r="H584" t="s">
        <v>48</v>
      </c>
      <c r="I584" t="s">
        <v>1083</v>
      </c>
      <c r="J584">
        <v>1</v>
      </c>
      <c r="K584" t="s">
        <v>39</v>
      </c>
      <c r="L584" s="734">
        <v>0</v>
      </c>
      <c r="M584" s="734">
        <v>0</v>
      </c>
      <c r="N584" s="734">
        <v>0</v>
      </c>
      <c r="O584" s="734">
        <v>0</v>
      </c>
    </row>
    <row r="585" spans="1:15">
      <c r="A585">
        <v>970</v>
      </c>
      <c r="B585">
        <v>23</v>
      </c>
      <c r="C585" t="s">
        <v>682</v>
      </c>
      <c r="D585" t="s">
        <v>2145</v>
      </c>
      <c r="E585" t="s">
        <v>1271</v>
      </c>
      <c r="F585" t="s">
        <v>780</v>
      </c>
      <c r="G585" t="s">
        <v>784</v>
      </c>
      <c r="H585" t="s">
        <v>17</v>
      </c>
      <c r="I585" t="s">
        <v>782</v>
      </c>
      <c r="J585">
        <v>6</v>
      </c>
      <c r="K585" t="s">
        <v>39</v>
      </c>
      <c r="L585" s="734">
        <v>210</v>
      </c>
      <c r="M585" s="734">
        <v>251.10000000000002</v>
      </c>
      <c r="N585" s="734">
        <v>203.7</v>
      </c>
      <c r="O585" s="734">
        <v>264</v>
      </c>
    </row>
    <row r="586" spans="1:15">
      <c r="A586">
        <v>971</v>
      </c>
      <c r="B586">
        <v>23</v>
      </c>
      <c r="C586" t="s">
        <v>682</v>
      </c>
      <c r="D586" t="s">
        <v>2145</v>
      </c>
      <c r="E586" t="s">
        <v>1271</v>
      </c>
      <c r="F586" t="s">
        <v>780</v>
      </c>
      <c r="G586" t="s">
        <v>784</v>
      </c>
      <c r="H586" t="s">
        <v>76</v>
      </c>
      <c r="I586" t="s">
        <v>783</v>
      </c>
      <c r="J586">
        <v>2</v>
      </c>
      <c r="K586" t="s">
        <v>39</v>
      </c>
      <c r="L586" s="734">
        <v>0</v>
      </c>
      <c r="M586" s="734">
        <v>0</v>
      </c>
      <c r="N586" s="734">
        <v>0</v>
      </c>
      <c r="O586" s="734">
        <v>0</v>
      </c>
    </row>
    <row r="587" spans="1:15">
      <c r="A587">
        <v>972</v>
      </c>
      <c r="B587">
        <v>23</v>
      </c>
      <c r="C587" t="s">
        <v>682</v>
      </c>
      <c r="D587" t="s">
        <v>2145</v>
      </c>
      <c r="E587" t="s">
        <v>1271</v>
      </c>
      <c r="F587" t="s">
        <v>780</v>
      </c>
      <c r="G587" t="s">
        <v>784</v>
      </c>
      <c r="H587" t="s">
        <v>77</v>
      </c>
      <c r="I587" t="s">
        <v>786</v>
      </c>
      <c r="J587">
        <v>1</v>
      </c>
      <c r="K587" t="s">
        <v>39</v>
      </c>
      <c r="L587" s="734">
        <v>0</v>
      </c>
      <c r="M587" s="734">
        <v>0</v>
      </c>
      <c r="N587" s="734">
        <v>0</v>
      </c>
      <c r="O587" s="734">
        <v>0</v>
      </c>
    </row>
    <row r="588" spans="1:15">
      <c r="A588">
        <v>973</v>
      </c>
      <c r="B588">
        <v>23</v>
      </c>
      <c r="C588" t="s">
        <v>682</v>
      </c>
      <c r="D588" t="s">
        <v>2145</v>
      </c>
      <c r="E588" t="s">
        <v>1271</v>
      </c>
      <c r="F588" t="s">
        <v>780</v>
      </c>
      <c r="G588" t="s">
        <v>784</v>
      </c>
      <c r="H588" t="s">
        <v>78</v>
      </c>
      <c r="I588" t="s">
        <v>1080</v>
      </c>
      <c r="J588">
        <v>1</v>
      </c>
      <c r="K588" t="s">
        <v>39</v>
      </c>
      <c r="L588" s="734">
        <v>0</v>
      </c>
      <c r="M588" s="734">
        <v>0</v>
      </c>
      <c r="N588" s="734">
        <v>0</v>
      </c>
      <c r="O588" s="734">
        <v>0</v>
      </c>
    </row>
    <row r="589" spans="1:15">
      <c r="A589">
        <v>974</v>
      </c>
      <c r="B589">
        <v>23</v>
      </c>
      <c r="C589" t="s">
        <v>682</v>
      </c>
      <c r="D589" t="s">
        <v>2145</v>
      </c>
      <c r="E589" t="s">
        <v>1271</v>
      </c>
      <c r="F589" t="s">
        <v>780</v>
      </c>
      <c r="G589" t="s">
        <v>784</v>
      </c>
      <c r="H589" t="s">
        <v>19</v>
      </c>
      <c r="I589" t="s">
        <v>1081</v>
      </c>
      <c r="J589">
        <v>2</v>
      </c>
      <c r="K589" t="s">
        <v>39</v>
      </c>
      <c r="L589" s="734">
        <v>114</v>
      </c>
      <c r="M589" s="734">
        <v>176.70000000000002</v>
      </c>
      <c r="N589" s="734">
        <v>110.58</v>
      </c>
      <c r="O589" s="734">
        <v>188</v>
      </c>
    </row>
    <row r="590" spans="1:15">
      <c r="A590">
        <v>975</v>
      </c>
      <c r="B590">
        <v>23</v>
      </c>
      <c r="C590" t="s">
        <v>682</v>
      </c>
      <c r="D590" t="s">
        <v>2145</v>
      </c>
      <c r="E590" t="s">
        <v>1271</v>
      </c>
      <c r="F590" t="s">
        <v>780</v>
      </c>
      <c r="G590" t="s">
        <v>784</v>
      </c>
      <c r="H590" t="s">
        <v>304</v>
      </c>
      <c r="I590" t="s">
        <v>1082</v>
      </c>
      <c r="J590">
        <v>4</v>
      </c>
      <c r="K590" t="s">
        <v>39</v>
      </c>
      <c r="L590" s="734">
        <v>0</v>
      </c>
      <c r="M590" s="734">
        <v>0</v>
      </c>
      <c r="N590" s="734">
        <v>0</v>
      </c>
      <c r="O590" s="734">
        <v>0</v>
      </c>
    </row>
    <row r="591" spans="1:15">
      <c r="A591">
        <v>976</v>
      </c>
      <c r="B591">
        <v>23</v>
      </c>
      <c r="C591" t="s">
        <v>682</v>
      </c>
      <c r="D591" t="s">
        <v>2145</v>
      </c>
      <c r="E591" t="s">
        <v>1271</v>
      </c>
      <c r="F591" t="s">
        <v>780</v>
      </c>
      <c r="G591" t="s">
        <v>784</v>
      </c>
      <c r="H591" t="s">
        <v>306</v>
      </c>
      <c r="I591" t="s">
        <v>1083</v>
      </c>
      <c r="J591">
        <v>1</v>
      </c>
      <c r="K591" t="s">
        <v>39</v>
      </c>
      <c r="L591" s="734">
        <v>0</v>
      </c>
      <c r="M591" s="734">
        <v>0</v>
      </c>
      <c r="N591" s="734">
        <v>0</v>
      </c>
      <c r="O591" s="734">
        <v>0</v>
      </c>
    </row>
    <row r="592" spans="1:15">
      <c r="A592">
        <v>978</v>
      </c>
      <c r="B592">
        <v>23</v>
      </c>
      <c r="C592" t="s">
        <v>682</v>
      </c>
      <c r="D592" t="s">
        <v>2145</v>
      </c>
      <c r="E592" t="s">
        <v>1271</v>
      </c>
      <c r="F592" t="s">
        <v>780</v>
      </c>
      <c r="G592" t="s">
        <v>785</v>
      </c>
      <c r="H592" t="s">
        <v>13</v>
      </c>
      <c r="I592" t="s">
        <v>786</v>
      </c>
      <c r="J592">
        <v>12</v>
      </c>
      <c r="K592" t="s">
        <v>39</v>
      </c>
      <c r="L592" s="734">
        <v>273.60000000000002</v>
      </c>
      <c r="M592" s="734">
        <v>334.8</v>
      </c>
      <c r="N592" s="734">
        <v>314.27999999999997</v>
      </c>
      <c r="O592" s="734">
        <v>384</v>
      </c>
    </row>
    <row r="593" spans="1:15">
      <c r="A593">
        <v>979</v>
      </c>
      <c r="B593">
        <v>23</v>
      </c>
      <c r="C593" t="s">
        <v>682</v>
      </c>
      <c r="D593" t="s">
        <v>2145</v>
      </c>
      <c r="E593" t="s">
        <v>1271</v>
      </c>
      <c r="F593" t="s">
        <v>780</v>
      </c>
      <c r="G593" t="s">
        <v>785</v>
      </c>
      <c r="H593" t="s">
        <v>15</v>
      </c>
      <c r="I593" t="s">
        <v>1084</v>
      </c>
      <c r="J593">
        <v>1</v>
      </c>
      <c r="K593" t="s">
        <v>39</v>
      </c>
      <c r="L593" s="734">
        <v>0</v>
      </c>
      <c r="M593" s="734">
        <v>0</v>
      </c>
      <c r="N593" s="734">
        <v>0</v>
      </c>
      <c r="O593" s="734">
        <v>0</v>
      </c>
    </row>
    <row r="594" spans="1:15">
      <c r="A594">
        <v>980</v>
      </c>
      <c r="B594">
        <v>23</v>
      </c>
      <c r="C594" t="s">
        <v>682</v>
      </c>
      <c r="D594" t="s">
        <v>2145</v>
      </c>
      <c r="E594" t="s">
        <v>1271</v>
      </c>
      <c r="F594" t="s">
        <v>780</v>
      </c>
      <c r="G594" t="s">
        <v>785</v>
      </c>
      <c r="H594" t="s">
        <v>15</v>
      </c>
      <c r="I594" t="s">
        <v>1085</v>
      </c>
      <c r="J594">
        <v>1</v>
      </c>
      <c r="K594" t="s">
        <v>39</v>
      </c>
      <c r="L594" s="734">
        <v>23</v>
      </c>
      <c r="M594" s="734">
        <v>27.900000000000002</v>
      </c>
      <c r="N594" s="734">
        <v>30.07</v>
      </c>
      <c r="O594" s="734">
        <v>32</v>
      </c>
    </row>
    <row r="595" spans="1:15">
      <c r="A595">
        <v>983</v>
      </c>
      <c r="B595">
        <v>23</v>
      </c>
      <c r="C595" t="s">
        <v>682</v>
      </c>
      <c r="D595" t="s">
        <v>2145</v>
      </c>
      <c r="E595" t="s">
        <v>1271</v>
      </c>
      <c r="F595" t="s">
        <v>787</v>
      </c>
      <c r="G595" t="s">
        <v>788</v>
      </c>
      <c r="H595" t="s">
        <v>17</v>
      </c>
      <c r="I595" t="s">
        <v>789</v>
      </c>
      <c r="J595">
        <v>12</v>
      </c>
      <c r="K595" t="s">
        <v>39</v>
      </c>
      <c r="L595" s="734">
        <v>444</v>
      </c>
      <c r="M595" s="734">
        <v>279</v>
      </c>
      <c r="N595" s="734">
        <v>465.59999999999997</v>
      </c>
      <c r="O595" s="734">
        <v>300</v>
      </c>
    </row>
    <row r="596" spans="1:15">
      <c r="A596">
        <v>984</v>
      </c>
      <c r="B596">
        <v>23</v>
      </c>
      <c r="C596" t="s">
        <v>682</v>
      </c>
      <c r="D596" t="s">
        <v>2145</v>
      </c>
      <c r="E596" t="s">
        <v>1271</v>
      </c>
      <c r="F596" t="s">
        <v>787</v>
      </c>
      <c r="G596" t="s">
        <v>788</v>
      </c>
      <c r="H596" t="s">
        <v>20</v>
      </c>
      <c r="I596" t="s">
        <v>1086</v>
      </c>
      <c r="J596">
        <v>1</v>
      </c>
      <c r="K596" t="s">
        <v>39</v>
      </c>
      <c r="L596" s="734">
        <v>0</v>
      </c>
      <c r="M596" s="734">
        <v>0</v>
      </c>
      <c r="N596" s="734">
        <v>0</v>
      </c>
      <c r="O596" s="734">
        <v>0</v>
      </c>
    </row>
    <row r="597" spans="1:15">
      <c r="A597">
        <v>985</v>
      </c>
      <c r="B597">
        <v>23</v>
      </c>
      <c r="C597" t="s">
        <v>682</v>
      </c>
      <c r="D597" t="s">
        <v>2145</v>
      </c>
      <c r="E597" t="s">
        <v>1271</v>
      </c>
      <c r="F597" t="s">
        <v>787</v>
      </c>
      <c r="G597" t="s">
        <v>788</v>
      </c>
      <c r="H597" t="s">
        <v>21</v>
      </c>
      <c r="I597" t="s">
        <v>1087</v>
      </c>
      <c r="J597">
        <v>2</v>
      </c>
      <c r="K597" t="s">
        <v>39</v>
      </c>
      <c r="L597" s="734">
        <v>0</v>
      </c>
      <c r="M597" s="734">
        <v>0</v>
      </c>
      <c r="N597" s="734">
        <v>0</v>
      </c>
      <c r="O597" s="734">
        <v>0</v>
      </c>
    </row>
    <row r="598" spans="1:15">
      <c r="A598">
        <v>988</v>
      </c>
      <c r="B598">
        <v>23</v>
      </c>
      <c r="C598" t="s">
        <v>682</v>
      </c>
      <c r="D598" t="s">
        <v>2157</v>
      </c>
      <c r="E598" t="s">
        <v>1272</v>
      </c>
      <c r="F598" t="s">
        <v>790</v>
      </c>
      <c r="G598" t="s">
        <v>790</v>
      </c>
      <c r="H598" t="s">
        <v>45</v>
      </c>
      <c r="I598" t="s">
        <v>792</v>
      </c>
      <c r="J598">
        <v>13</v>
      </c>
      <c r="K598" t="s">
        <v>95</v>
      </c>
      <c r="L598" s="734">
        <v>0</v>
      </c>
      <c r="M598" s="734">
        <v>0</v>
      </c>
      <c r="N598" s="734">
        <v>0</v>
      </c>
      <c r="O598" s="734">
        <v>0</v>
      </c>
    </row>
    <row r="599" spans="1:15">
      <c r="A599">
        <v>991</v>
      </c>
      <c r="B599">
        <v>23</v>
      </c>
      <c r="C599" t="s">
        <v>682</v>
      </c>
      <c r="D599" t="s">
        <v>2163</v>
      </c>
      <c r="E599" t="s">
        <v>1273</v>
      </c>
      <c r="F599" t="s">
        <v>793</v>
      </c>
      <c r="G599" t="s">
        <v>793</v>
      </c>
      <c r="H599" t="s">
        <v>48</v>
      </c>
      <c r="I599" t="s">
        <v>795</v>
      </c>
      <c r="J599">
        <v>2</v>
      </c>
      <c r="K599" t="s">
        <v>39</v>
      </c>
      <c r="L599" s="734">
        <v>0</v>
      </c>
      <c r="M599" s="734">
        <v>0</v>
      </c>
      <c r="N599" s="734">
        <v>0</v>
      </c>
      <c r="O599" s="734">
        <v>0</v>
      </c>
    </row>
    <row r="600" spans="1:15">
      <c r="A600">
        <v>992</v>
      </c>
      <c r="B600">
        <v>23</v>
      </c>
      <c r="C600" t="s">
        <v>682</v>
      </c>
      <c r="D600" t="s">
        <v>2163</v>
      </c>
      <c r="E600" t="s">
        <v>1273</v>
      </c>
      <c r="F600" t="s">
        <v>794</v>
      </c>
      <c r="G600" t="s">
        <v>794</v>
      </c>
      <c r="H600" t="s">
        <v>50</v>
      </c>
      <c r="I600" t="s">
        <v>796</v>
      </c>
      <c r="J600">
        <v>1</v>
      </c>
      <c r="K600" t="s">
        <v>2</v>
      </c>
      <c r="L600" s="734">
        <v>0</v>
      </c>
      <c r="M600" s="734">
        <v>0</v>
      </c>
      <c r="N600" s="734">
        <v>0</v>
      </c>
      <c r="O600" s="734">
        <v>0</v>
      </c>
    </row>
    <row r="601" spans="1:15">
      <c r="A601">
        <v>995</v>
      </c>
      <c r="B601">
        <v>23</v>
      </c>
      <c r="C601" t="s">
        <v>682</v>
      </c>
      <c r="D601" t="s">
        <v>2217</v>
      </c>
      <c r="E601" t="s">
        <v>1274</v>
      </c>
      <c r="F601" t="s">
        <v>797</v>
      </c>
      <c r="G601" t="s">
        <v>797</v>
      </c>
      <c r="H601" t="s">
        <v>13</v>
      </c>
      <c r="I601" t="s">
        <v>799</v>
      </c>
      <c r="J601">
        <v>3</v>
      </c>
      <c r="K601" t="s">
        <v>39</v>
      </c>
      <c r="L601" s="734">
        <v>5325</v>
      </c>
      <c r="M601" s="734">
        <v>1046.25</v>
      </c>
      <c r="N601" s="734">
        <v>3398.88</v>
      </c>
      <c r="O601" s="734">
        <v>1125</v>
      </c>
    </row>
    <row r="602" spans="1:15">
      <c r="A602">
        <v>996</v>
      </c>
      <c r="B602">
        <v>23</v>
      </c>
      <c r="C602" t="s">
        <v>682</v>
      </c>
      <c r="D602" t="s">
        <v>2217</v>
      </c>
      <c r="E602" t="s">
        <v>1274</v>
      </c>
      <c r="F602" t="s">
        <v>798</v>
      </c>
      <c r="G602" t="s">
        <v>798</v>
      </c>
      <c r="H602" t="s">
        <v>15</v>
      </c>
      <c r="I602" t="s">
        <v>800</v>
      </c>
      <c r="J602">
        <v>2</v>
      </c>
      <c r="K602" t="s">
        <v>39</v>
      </c>
      <c r="L602" s="734">
        <v>3550</v>
      </c>
      <c r="M602" s="734">
        <v>697.5</v>
      </c>
      <c r="N602" s="734">
        <v>2318.2999999999997</v>
      </c>
      <c r="O602" s="734">
        <v>750</v>
      </c>
    </row>
    <row r="603" spans="1:15">
      <c r="A603">
        <v>997</v>
      </c>
      <c r="B603">
        <v>23</v>
      </c>
      <c r="C603" t="s">
        <v>682</v>
      </c>
      <c r="D603" t="s">
        <v>2217</v>
      </c>
      <c r="E603" t="s">
        <v>1274</v>
      </c>
      <c r="F603" t="s">
        <v>797</v>
      </c>
      <c r="G603" t="s">
        <v>797</v>
      </c>
      <c r="H603" t="s">
        <v>17</v>
      </c>
      <c r="I603" t="s">
        <v>801</v>
      </c>
      <c r="J603">
        <v>6</v>
      </c>
      <c r="K603" t="s">
        <v>39</v>
      </c>
      <c r="L603" s="734">
        <v>10650</v>
      </c>
      <c r="M603" s="734">
        <v>2790</v>
      </c>
      <c r="N603" s="734">
        <v>7071.2999999999993</v>
      </c>
      <c r="O603" s="734">
        <v>3000</v>
      </c>
    </row>
    <row r="604" spans="1:15">
      <c r="A604">
        <v>998</v>
      </c>
      <c r="B604">
        <v>23</v>
      </c>
      <c r="C604" t="s">
        <v>682</v>
      </c>
      <c r="D604" t="s">
        <v>2217</v>
      </c>
      <c r="E604" t="s">
        <v>1274</v>
      </c>
      <c r="F604" t="s">
        <v>798</v>
      </c>
      <c r="G604" t="s">
        <v>798</v>
      </c>
      <c r="H604" t="s">
        <v>19</v>
      </c>
      <c r="I604" t="s">
        <v>802</v>
      </c>
      <c r="J604">
        <v>2</v>
      </c>
      <c r="K604" t="s">
        <v>39</v>
      </c>
      <c r="L604" s="734">
        <v>0</v>
      </c>
      <c r="M604" s="734">
        <v>0</v>
      </c>
      <c r="N604" s="734">
        <v>0</v>
      </c>
      <c r="O604" s="734">
        <v>0</v>
      </c>
    </row>
    <row r="605" spans="1:15">
      <c r="A605">
        <v>999</v>
      </c>
      <c r="B605">
        <v>23</v>
      </c>
      <c r="C605" t="s">
        <v>682</v>
      </c>
      <c r="D605" t="s">
        <v>2217</v>
      </c>
      <c r="E605" t="s">
        <v>1274</v>
      </c>
      <c r="F605" t="s">
        <v>797</v>
      </c>
      <c r="G605" t="s">
        <v>797</v>
      </c>
      <c r="H605" t="s">
        <v>19</v>
      </c>
      <c r="I605" t="s">
        <v>803</v>
      </c>
      <c r="J605">
        <v>1</v>
      </c>
      <c r="K605" t="s">
        <v>39</v>
      </c>
      <c r="L605" s="734">
        <v>2120</v>
      </c>
      <c r="M605" s="734">
        <v>558</v>
      </c>
      <c r="N605" s="734">
        <v>1390.98</v>
      </c>
      <c r="O605" s="734">
        <v>600</v>
      </c>
    </row>
    <row r="606" spans="1:15">
      <c r="A606">
        <v>1000</v>
      </c>
      <c r="B606">
        <v>23</v>
      </c>
      <c r="C606" t="s">
        <v>682</v>
      </c>
      <c r="D606" t="s">
        <v>2217</v>
      </c>
      <c r="E606" t="s">
        <v>1274</v>
      </c>
      <c r="F606" t="s">
        <v>798</v>
      </c>
      <c r="G606" t="s">
        <v>798</v>
      </c>
      <c r="H606" t="s">
        <v>21</v>
      </c>
      <c r="I606" t="s">
        <v>804</v>
      </c>
      <c r="J606">
        <v>2</v>
      </c>
      <c r="K606" t="s">
        <v>39</v>
      </c>
      <c r="L606" s="734">
        <v>0</v>
      </c>
      <c r="M606" s="734">
        <v>0</v>
      </c>
      <c r="N606" s="734">
        <v>0</v>
      </c>
      <c r="O606" s="734">
        <v>0</v>
      </c>
    </row>
    <row r="607" spans="1:15">
      <c r="A607">
        <v>1001</v>
      </c>
      <c r="B607">
        <v>23</v>
      </c>
      <c r="C607" t="s">
        <v>682</v>
      </c>
      <c r="D607" t="s">
        <v>2217</v>
      </c>
      <c r="E607" t="s">
        <v>1274</v>
      </c>
      <c r="F607" t="s">
        <v>797</v>
      </c>
      <c r="G607" t="s">
        <v>797</v>
      </c>
      <c r="H607" t="s">
        <v>45</v>
      </c>
      <c r="I607" t="s">
        <v>805</v>
      </c>
      <c r="J607">
        <v>1</v>
      </c>
      <c r="K607" t="s">
        <v>39</v>
      </c>
      <c r="L607" s="734">
        <v>0</v>
      </c>
      <c r="M607" s="734">
        <v>0</v>
      </c>
      <c r="N607" s="734">
        <v>0</v>
      </c>
      <c r="O607" s="734">
        <v>0</v>
      </c>
    </row>
    <row r="608" spans="1:15">
      <c r="A608">
        <v>1002</v>
      </c>
      <c r="B608">
        <v>23</v>
      </c>
      <c r="C608" t="s">
        <v>682</v>
      </c>
      <c r="D608" t="s">
        <v>2217</v>
      </c>
      <c r="E608" t="s">
        <v>1274</v>
      </c>
      <c r="F608" t="s">
        <v>798</v>
      </c>
      <c r="G608" t="s">
        <v>798</v>
      </c>
      <c r="H608" t="s">
        <v>20</v>
      </c>
      <c r="I608" t="s">
        <v>806</v>
      </c>
      <c r="J608">
        <v>3</v>
      </c>
      <c r="K608" t="s">
        <v>39</v>
      </c>
      <c r="L608" s="734">
        <v>7416</v>
      </c>
      <c r="M608" s="734">
        <v>2790</v>
      </c>
      <c r="N608" s="734">
        <v>5642.49</v>
      </c>
      <c r="O608" s="734">
        <v>3000</v>
      </c>
    </row>
    <row r="609" spans="1:15">
      <c r="A609">
        <v>1004</v>
      </c>
      <c r="B609">
        <v>23</v>
      </c>
      <c r="C609" t="s">
        <v>682</v>
      </c>
      <c r="D609" t="s">
        <v>2217</v>
      </c>
      <c r="E609" t="s">
        <v>1274</v>
      </c>
      <c r="F609" t="s">
        <v>798</v>
      </c>
      <c r="G609" t="s">
        <v>798</v>
      </c>
      <c r="H609" t="s">
        <v>50</v>
      </c>
      <c r="I609" t="s">
        <v>808</v>
      </c>
      <c r="J609">
        <v>1</v>
      </c>
      <c r="K609" t="s">
        <v>39</v>
      </c>
      <c r="L609" s="734">
        <v>0</v>
      </c>
      <c r="M609" s="734">
        <v>0</v>
      </c>
      <c r="N609" s="734">
        <v>0</v>
      </c>
      <c r="O609" s="734">
        <v>0</v>
      </c>
    </row>
    <row r="610" spans="1:15">
      <c r="A610">
        <v>1005</v>
      </c>
      <c r="B610">
        <v>23</v>
      </c>
      <c r="C610" t="s">
        <v>682</v>
      </c>
      <c r="D610" t="s">
        <v>2217</v>
      </c>
      <c r="E610" t="s">
        <v>1274</v>
      </c>
      <c r="F610" t="s">
        <v>807</v>
      </c>
      <c r="G610" t="s">
        <v>807</v>
      </c>
      <c r="H610" t="s">
        <v>76</v>
      </c>
      <c r="I610" t="s">
        <v>809</v>
      </c>
      <c r="J610">
        <v>1</v>
      </c>
      <c r="K610" t="s">
        <v>39</v>
      </c>
      <c r="L610" s="734">
        <v>20269</v>
      </c>
      <c r="M610" s="734">
        <v>14880</v>
      </c>
      <c r="N610" s="734">
        <v>14167.82</v>
      </c>
      <c r="O610" s="734">
        <v>16000</v>
      </c>
    </row>
    <row r="611" spans="1:15">
      <c r="A611">
        <v>1006</v>
      </c>
      <c r="B611">
        <v>23</v>
      </c>
      <c r="C611" t="s">
        <v>682</v>
      </c>
      <c r="D611" t="s">
        <v>2217</v>
      </c>
      <c r="E611" t="s">
        <v>1274</v>
      </c>
      <c r="F611" t="s">
        <v>798</v>
      </c>
      <c r="G611" t="s">
        <v>798</v>
      </c>
      <c r="H611" t="s">
        <v>77</v>
      </c>
      <c r="I611" t="s">
        <v>810</v>
      </c>
      <c r="J611">
        <v>1</v>
      </c>
      <c r="K611" t="s">
        <v>39</v>
      </c>
      <c r="L611" s="734">
        <v>0</v>
      </c>
      <c r="M611" s="734">
        <v>0</v>
      </c>
      <c r="N611" s="734">
        <v>0</v>
      </c>
      <c r="O611" s="734">
        <v>0</v>
      </c>
    </row>
    <row r="612" spans="1:15">
      <c r="A612">
        <v>1007</v>
      </c>
      <c r="B612">
        <v>23</v>
      </c>
      <c r="C612" t="s">
        <v>682</v>
      </c>
      <c r="D612" t="s">
        <v>2217</v>
      </c>
      <c r="E612" t="s">
        <v>1274</v>
      </c>
      <c r="F612" t="s">
        <v>807</v>
      </c>
      <c r="G612" t="s">
        <v>807</v>
      </c>
      <c r="H612" t="s">
        <v>21</v>
      </c>
      <c r="I612" t="s">
        <v>811</v>
      </c>
      <c r="J612">
        <v>1</v>
      </c>
      <c r="K612" t="s">
        <v>2</v>
      </c>
      <c r="L612" s="734">
        <v>10000</v>
      </c>
      <c r="M612" s="734">
        <v>26970</v>
      </c>
      <c r="N612" s="734">
        <v>21895.809999999998</v>
      </c>
      <c r="O612" s="734">
        <v>11250</v>
      </c>
    </row>
    <row r="613" spans="1:15">
      <c r="A613">
        <v>1009</v>
      </c>
      <c r="B613">
        <v>23</v>
      </c>
      <c r="C613" t="s">
        <v>682</v>
      </c>
      <c r="D613" t="s">
        <v>2225</v>
      </c>
      <c r="E613" t="s">
        <v>1317</v>
      </c>
      <c r="F613" t="s">
        <v>807</v>
      </c>
      <c r="G613" t="s">
        <v>807</v>
      </c>
      <c r="H613" t="s">
        <v>13</v>
      </c>
      <c r="I613" t="s">
        <v>813</v>
      </c>
      <c r="J613">
        <v>1</v>
      </c>
      <c r="K613" t="s">
        <v>39</v>
      </c>
      <c r="L613" s="734">
        <v>0</v>
      </c>
      <c r="M613" s="734">
        <v>0</v>
      </c>
      <c r="N613" s="734">
        <v>0</v>
      </c>
      <c r="O613" s="734">
        <v>0</v>
      </c>
    </row>
    <row r="614" spans="1:15">
      <c r="A614">
        <v>1010</v>
      </c>
      <c r="B614">
        <v>23</v>
      </c>
      <c r="C614" t="s">
        <v>682</v>
      </c>
      <c r="D614" t="s">
        <v>2225</v>
      </c>
      <c r="E614" t="s">
        <v>1317</v>
      </c>
      <c r="F614" t="s">
        <v>812</v>
      </c>
      <c r="G614" t="s">
        <v>812</v>
      </c>
      <c r="H614" t="s">
        <v>15</v>
      </c>
      <c r="I614" t="s">
        <v>814</v>
      </c>
      <c r="J614">
        <v>1</v>
      </c>
      <c r="K614" t="s">
        <v>39</v>
      </c>
      <c r="L614" s="734">
        <v>0</v>
      </c>
      <c r="M614" s="734">
        <v>0</v>
      </c>
      <c r="N614" s="734">
        <v>0</v>
      </c>
      <c r="O614" s="734">
        <v>0</v>
      </c>
    </row>
    <row r="615" spans="1:15">
      <c r="A615">
        <v>1011</v>
      </c>
      <c r="B615">
        <v>23</v>
      </c>
      <c r="C615" t="s">
        <v>682</v>
      </c>
      <c r="D615" t="s">
        <v>2225</v>
      </c>
      <c r="E615" t="s">
        <v>1317</v>
      </c>
      <c r="F615" t="s">
        <v>807</v>
      </c>
      <c r="G615" t="s">
        <v>807</v>
      </c>
      <c r="H615" t="s">
        <v>17</v>
      </c>
      <c r="I615" t="s">
        <v>815</v>
      </c>
      <c r="J615">
        <v>1</v>
      </c>
      <c r="K615" t="s">
        <v>39</v>
      </c>
      <c r="L615" s="734">
        <v>0</v>
      </c>
      <c r="M615" s="734">
        <v>0</v>
      </c>
      <c r="N615" s="734">
        <v>0</v>
      </c>
      <c r="O615" s="734">
        <v>0</v>
      </c>
    </row>
    <row r="616" spans="1:15">
      <c r="A616">
        <v>1012</v>
      </c>
      <c r="B616">
        <v>23</v>
      </c>
      <c r="C616" t="s">
        <v>682</v>
      </c>
      <c r="D616" t="s">
        <v>2225</v>
      </c>
      <c r="E616" t="s">
        <v>1317</v>
      </c>
      <c r="F616" t="s">
        <v>812</v>
      </c>
      <c r="G616" t="s">
        <v>812</v>
      </c>
      <c r="H616" t="s">
        <v>19</v>
      </c>
      <c r="I616" t="s">
        <v>816</v>
      </c>
      <c r="J616">
        <v>1</v>
      </c>
      <c r="K616" t="s">
        <v>39</v>
      </c>
      <c r="L616" s="734">
        <v>0</v>
      </c>
      <c r="M616" s="734">
        <v>0</v>
      </c>
      <c r="N616" s="734">
        <v>0</v>
      </c>
      <c r="O616" s="734">
        <v>0</v>
      </c>
    </row>
    <row r="617" spans="1:15">
      <c r="A617">
        <v>1013</v>
      </c>
      <c r="B617">
        <v>23</v>
      </c>
      <c r="C617" t="s">
        <v>682</v>
      </c>
      <c r="D617" t="s">
        <v>2225</v>
      </c>
      <c r="E617" t="s">
        <v>1317</v>
      </c>
      <c r="F617" t="s">
        <v>807</v>
      </c>
      <c r="G617" t="s">
        <v>807</v>
      </c>
      <c r="H617" t="s">
        <v>20</v>
      </c>
      <c r="I617" t="s">
        <v>817</v>
      </c>
      <c r="J617">
        <v>1</v>
      </c>
      <c r="K617" t="s">
        <v>2</v>
      </c>
      <c r="L617" s="734">
        <v>0</v>
      </c>
      <c r="M617" s="734">
        <v>0</v>
      </c>
      <c r="N617" s="734">
        <v>0</v>
      </c>
      <c r="O617" s="734">
        <v>0</v>
      </c>
    </row>
    <row r="618" spans="1:15">
      <c r="A618">
        <v>1015</v>
      </c>
      <c r="B618">
        <v>23</v>
      </c>
      <c r="C618" t="s">
        <v>682</v>
      </c>
      <c r="D618" t="s">
        <v>2235</v>
      </c>
      <c r="E618" t="s">
        <v>1275</v>
      </c>
      <c r="F618" t="s">
        <v>807</v>
      </c>
      <c r="G618" t="s">
        <v>807</v>
      </c>
      <c r="H618" t="s">
        <v>13</v>
      </c>
      <c r="I618" t="s">
        <v>819</v>
      </c>
      <c r="J618">
        <v>3</v>
      </c>
      <c r="K618" t="s">
        <v>39</v>
      </c>
      <c r="L618" s="734">
        <v>3900</v>
      </c>
      <c r="M618" s="734">
        <v>8928</v>
      </c>
      <c r="N618" s="734">
        <v>4251.51</v>
      </c>
      <c r="O618" s="734">
        <v>3189</v>
      </c>
    </row>
    <row r="619" spans="1:15">
      <c r="A619">
        <v>1016</v>
      </c>
      <c r="B619">
        <v>23</v>
      </c>
      <c r="C619" t="s">
        <v>682</v>
      </c>
      <c r="D619" t="s">
        <v>2235</v>
      </c>
      <c r="E619" t="s">
        <v>1275</v>
      </c>
      <c r="F619" t="s">
        <v>818</v>
      </c>
      <c r="G619" t="s">
        <v>818</v>
      </c>
      <c r="H619" t="s">
        <v>45</v>
      </c>
      <c r="I619" t="s">
        <v>820</v>
      </c>
      <c r="J619">
        <v>1</v>
      </c>
      <c r="K619" t="s">
        <v>39</v>
      </c>
      <c r="L619" s="734">
        <v>0</v>
      </c>
      <c r="M619" s="734">
        <v>0</v>
      </c>
      <c r="N619" s="734">
        <v>0</v>
      </c>
      <c r="O619" s="734">
        <v>0</v>
      </c>
    </row>
    <row r="620" spans="1:15">
      <c r="A620">
        <v>1017</v>
      </c>
      <c r="B620">
        <v>23</v>
      </c>
      <c r="C620" t="s">
        <v>682</v>
      </c>
      <c r="D620" t="s">
        <v>2235</v>
      </c>
      <c r="E620" t="s">
        <v>1275</v>
      </c>
      <c r="F620" t="s">
        <v>807</v>
      </c>
      <c r="G620" t="s">
        <v>807</v>
      </c>
      <c r="H620" t="s">
        <v>48</v>
      </c>
      <c r="I620" t="s">
        <v>821</v>
      </c>
      <c r="J620">
        <v>1</v>
      </c>
      <c r="K620" t="s">
        <v>39</v>
      </c>
      <c r="L620" s="734">
        <v>0</v>
      </c>
      <c r="M620" s="734">
        <v>0</v>
      </c>
      <c r="N620" s="734">
        <v>0</v>
      </c>
      <c r="O620" s="734">
        <v>0</v>
      </c>
    </row>
    <row r="621" spans="1:15">
      <c r="A621">
        <v>1021</v>
      </c>
      <c r="B621">
        <v>23</v>
      </c>
      <c r="C621" t="s">
        <v>682</v>
      </c>
      <c r="D621" t="s">
        <v>2245</v>
      </c>
      <c r="E621" t="s">
        <v>1276</v>
      </c>
      <c r="F621" t="s">
        <v>823</v>
      </c>
      <c r="G621" t="s">
        <v>824</v>
      </c>
      <c r="H621" t="s">
        <v>50</v>
      </c>
      <c r="I621" t="s">
        <v>825</v>
      </c>
      <c r="J621">
        <v>4</v>
      </c>
      <c r="K621" t="s">
        <v>39</v>
      </c>
      <c r="L621" s="734">
        <v>0</v>
      </c>
      <c r="M621" s="734">
        <v>0</v>
      </c>
      <c r="N621" s="734">
        <v>0</v>
      </c>
      <c r="O621" s="734">
        <v>0</v>
      </c>
    </row>
    <row r="622" spans="1:15">
      <c r="A622">
        <v>1022</v>
      </c>
      <c r="B622">
        <v>23</v>
      </c>
      <c r="C622" t="s">
        <v>682</v>
      </c>
      <c r="D622" t="s">
        <v>2245</v>
      </c>
      <c r="E622" t="s">
        <v>1276</v>
      </c>
      <c r="F622" t="s">
        <v>823</v>
      </c>
      <c r="G622" t="s">
        <v>824</v>
      </c>
      <c r="H622" t="s">
        <v>76</v>
      </c>
      <c r="I622" t="s">
        <v>826</v>
      </c>
      <c r="J622">
        <v>13</v>
      </c>
      <c r="K622" t="s">
        <v>39</v>
      </c>
      <c r="L622" s="734">
        <v>0</v>
      </c>
      <c r="M622" s="734">
        <v>0</v>
      </c>
      <c r="N622" s="734">
        <v>0</v>
      </c>
      <c r="O622" s="734">
        <v>0</v>
      </c>
    </row>
    <row r="623" spans="1:15">
      <c r="A623">
        <v>1023</v>
      </c>
      <c r="B623">
        <v>23</v>
      </c>
      <c r="C623" t="s">
        <v>682</v>
      </c>
      <c r="D623" t="s">
        <v>2245</v>
      </c>
      <c r="E623" t="s">
        <v>1276</v>
      </c>
      <c r="F623" t="s">
        <v>823</v>
      </c>
      <c r="G623" t="s">
        <v>824</v>
      </c>
      <c r="H623" t="s">
        <v>77</v>
      </c>
      <c r="I623" t="s">
        <v>827</v>
      </c>
      <c r="J623">
        <v>6</v>
      </c>
      <c r="K623" t="s">
        <v>39</v>
      </c>
      <c r="L623" s="734">
        <v>0</v>
      </c>
      <c r="M623" s="734">
        <v>0</v>
      </c>
      <c r="N623" s="734">
        <v>0</v>
      </c>
      <c r="O623" s="734">
        <v>0</v>
      </c>
    </row>
    <row r="624" spans="1:15">
      <c r="A624">
        <v>1024</v>
      </c>
      <c r="B624">
        <v>23</v>
      </c>
      <c r="C624" t="s">
        <v>682</v>
      </c>
      <c r="D624" t="s">
        <v>2245</v>
      </c>
      <c r="E624" t="s">
        <v>1276</v>
      </c>
      <c r="F624" t="s">
        <v>823</v>
      </c>
      <c r="G624" t="s">
        <v>824</v>
      </c>
      <c r="H624" t="s">
        <v>78</v>
      </c>
      <c r="I624" t="s">
        <v>828</v>
      </c>
      <c r="J624">
        <v>1</v>
      </c>
      <c r="K624" t="s">
        <v>39</v>
      </c>
      <c r="L624" s="734">
        <v>0</v>
      </c>
      <c r="M624" s="734">
        <v>0</v>
      </c>
      <c r="N624" s="734">
        <v>0</v>
      </c>
      <c r="O624" s="734">
        <v>0</v>
      </c>
    </row>
    <row r="625" spans="1:15">
      <c r="A625">
        <v>1025</v>
      </c>
      <c r="B625">
        <v>23</v>
      </c>
      <c r="C625" t="s">
        <v>682</v>
      </c>
      <c r="D625" t="s">
        <v>2245</v>
      </c>
      <c r="E625" t="s">
        <v>1276</v>
      </c>
      <c r="F625" t="s">
        <v>823</v>
      </c>
      <c r="G625" t="s">
        <v>824</v>
      </c>
      <c r="H625" t="s">
        <v>302</v>
      </c>
      <c r="I625" t="s">
        <v>829</v>
      </c>
      <c r="J625">
        <v>3</v>
      </c>
      <c r="K625" t="s">
        <v>39</v>
      </c>
      <c r="L625" s="734">
        <v>0</v>
      </c>
      <c r="M625" s="734">
        <v>0</v>
      </c>
      <c r="N625" s="734">
        <v>0</v>
      </c>
      <c r="O625" s="734">
        <v>0</v>
      </c>
    </row>
    <row r="626" spans="1:15">
      <c r="A626">
        <v>1026</v>
      </c>
      <c r="B626">
        <v>23</v>
      </c>
      <c r="C626" t="s">
        <v>682</v>
      </c>
      <c r="D626" t="s">
        <v>2245</v>
      </c>
      <c r="E626" t="s">
        <v>1276</v>
      </c>
      <c r="F626" t="s">
        <v>823</v>
      </c>
      <c r="G626" t="s">
        <v>824</v>
      </c>
      <c r="H626" t="s">
        <v>304</v>
      </c>
      <c r="I626" t="s">
        <v>830</v>
      </c>
      <c r="J626">
        <v>9</v>
      </c>
      <c r="K626" t="s">
        <v>39</v>
      </c>
      <c r="L626" s="734">
        <v>0</v>
      </c>
      <c r="M626" s="734">
        <v>0</v>
      </c>
      <c r="N626" s="734">
        <v>0</v>
      </c>
      <c r="O626" s="734">
        <v>0</v>
      </c>
    </row>
    <row r="627" spans="1:15">
      <c r="A627">
        <v>1027</v>
      </c>
      <c r="B627">
        <v>23</v>
      </c>
      <c r="C627" t="s">
        <v>682</v>
      </c>
      <c r="D627" t="s">
        <v>2245</v>
      </c>
      <c r="E627" t="s">
        <v>1276</v>
      </c>
      <c r="F627" t="s">
        <v>823</v>
      </c>
      <c r="G627" t="s">
        <v>824</v>
      </c>
      <c r="H627" t="s">
        <v>13</v>
      </c>
      <c r="I627" t="s">
        <v>831</v>
      </c>
      <c r="J627">
        <v>9</v>
      </c>
      <c r="K627" t="s">
        <v>39</v>
      </c>
      <c r="L627" s="734">
        <v>0</v>
      </c>
      <c r="M627" s="734">
        <v>0</v>
      </c>
      <c r="N627" s="734">
        <v>0</v>
      </c>
      <c r="O627" s="734">
        <v>0</v>
      </c>
    </row>
    <row r="628" spans="1:15">
      <c r="A628">
        <v>1028</v>
      </c>
      <c r="B628">
        <v>23</v>
      </c>
      <c r="C628" t="s">
        <v>682</v>
      </c>
      <c r="D628" t="s">
        <v>2245</v>
      </c>
      <c r="E628" t="s">
        <v>1276</v>
      </c>
      <c r="F628" t="s">
        <v>823</v>
      </c>
      <c r="G628" t="s">
        <v>824</v>
      </c>
      <c r="H628" t="s">
        <v>15</v>
      </c>
      <c r="I628" t="s">
        <v>832</v>
      </c>
      <c r="J628">
        <v>10</v>
      </c>
      <c r="K628" t="s">
        <v>39</v>
      </c>
      <c r="L628" s="734">
        <v>0</v>
      </c>
      <c r="M628" s="734">
        <v>0</v>
      </c>
      <c r="N628" s="734">
        <v>0</v>
      </c>
      <c r="O628" s="734">
        <v>0</v>
      </c>
    </row>
    <row r="629" spans="1:15">
      <c r="A629">
        <v>1029</v>
      </c>
      <c r="B629">
        <v>23</v>
      </c>
      <c r="C629" t="s">
        <v>682</v>
      </c>
      <c r="D629" t="s">
        <v>2245</v>
      </c>
      <c r="E629" t="s">
        <v>1276</v>
      </c>
      <c r="F629" t="s">
        <v>823</v>
      </c>
      <c r="G629" t="s">
        <v>824</v>
      </c>
      <c r="H629" t="s">
        <v>17</v>
      </c>
      <c r="I629" t="s">
        <v>833</v>
      </c>
      <c r="J629">
        <v>7</v>
      </c>
      <c r="K629" t="s">
        <v>39</v>
      </c>
      <c r="L629" s="734">
        <v>0</v>
      </c>
      <c r="M629" s="734">
        <v>0</v>
      </c>
      <c r="N629" s="734">
        <v>0</v>
      </c>
      <c r="O629" s="734">
        <v>0</v>
      </c>
    </row>
    <row r="630" spans="1:15">
      <c r="A630">
        <v>1030</v>
      </c>
      <c r="B630">
        <v>23</v>
      </c>
      <c r="C630" t="s">
        <v>682</v>
      </c>
      <c r="D630" t="s">
        <v>2245</v>
      </c>
      <c r="E630" t="s">
        <v>1276</v>
      </c>
      <c r="F630" t="s">
        <v>823</v>
      </c>
      <c r="G630" t="s">
        <v>824</v>
      </c>
      <c r="H630" t="s">
        <v>19</v>
      </c>
      <c r="I630" t="s">
        <v>834</v>
      </c>
      <c r="J630">
        <v>4</v>
      </c>
      <c r="K630" t="s">
        <v>39</v>
      </c>
      <c r="L630" s="734">
        <v>0</v>
      </c>
      <c r="M630" s="734">
        <v>0</v>
      </c>
      <c r="N630" s="734">
        <v>0</v>
      </c>
      <c r="O630" s="734">
        <v>0</v>
      </c>
    </row>
    <row r="631" spans="1:15">
      <c r="A631">
        <v>1031</v>
      </c>
      <c r="B631">
        <v>23</v>
      </c>
      <c r="C631" t="s">
        <v>682</v>
      </c>
      <c r="D631" t="s">
        <v>2245</v>
      </c>
      <c r="E631" t="s">
        <v>1276</v>
      </c>
      <c r="F631" t="s">
        <v>823</v>
      </c>
      <c r="G631" t="s">
        <v>824</v>
      </c>
      <c r="H631" t="s">
        <v>20</v>
      </c>
      <c r="I631" t="s">
        <v>835</v>
      </c>
      <c r="J631">
        <v>1</v>
      </c>
      <c r="K631" t="s">
        <v>39</v>
      </c>
      <c r="L631" s="734">
        <v>0</v>
      </c>
      <c r="M631" s="734">
        <v>0</v>
      </c>
      <c r="N631" s="734">
        <v>0</v>
      </c>
      <c r="O631" s="734">
        <v>0</v>
      </c>
    </row>
    <row r="632" spans="1:15">
      <c r="A632">
        <v>1036</v>
      </c>
      <c r="B632">
        <v>23</v>
      </c>
      <c r="C632" t="s">
        <v>682</v>
      </c>
      <c r="D632" t="s">
        <v>2245</v>
      </c>
      <c r="E632" t="s">
        <v>1276</v>
      </c>
      <c r="F632" t="s">
        <v>836</v>
      </c>
      <c r="G632" t="s">
        <v>1194</v>
      </c>
      <c r="H632" t="s">
        <v>13</v>
      </c>
      <c r="I632" t="s">
        <v>837</v>
      </c>
      <c r="J632">
        <v>1</v>
      </c>
      <c r="K632" t="s">
        <v>39</v>
      </c>
      <c r="L632" s="734">
        <v>900</v>
      </c>
      <c r="M632" s="734">
        <v>372</v>
      </c>
      <c r="N632" s="734">
        <v>340.46999999999997</v>
      </c>
      <c r="O632" s="734">
        <v>80</v>
      </c>
    </row>
    <row r="633" spans="1:15">
      <c r="A633">
        <v>1037</v>
      </c>
      <c r="B633">
        <v>23</v>
      </c>
      <c r="C633" t="s">
        <v>682</v>
      </c>
      <c r="D633" t="s">
        <v>2245</v>
      </c>
      <c r="E633" t="s">
        <v>1276</v>
      </c>
      <c r="F633" t="s">
        <v>836</v>
      </c>
      <c r="G633" t="s">
        <v>1194</v>
      </c>
      <c r="H633" t="s">
        <v>15</v>
      </c>
      <c r="I633" t="s">
        <v>838</v>
      </c>
      <c r="J633">
        <v>1</v>
      </c>
      <c r="K633" t="s">
        <v>39</v>
      </c>
      <c r="L633" s="734">
        <v>900</v>
      </c>
      <c r="M633" s="734">
        <v>334.8</v>
      </c>
      <c r="N633" s="734">
        <v>324.95</v>
      </c>
      <c r="O633" s="734">
        <v>80</v>
      </c>
    </row>
    <row r="634" spans="1:15">
      <c r="A634">
        <v>1038</v>
      </c>
      <c r="B634">
        <v>23</v>
      </c>
      <c r="C634" t="s">
        <v>682</v>
      </c>
      <c r="D634" t="s">
        <v>2245</v>
      </c>
      <c r="E634" t="s">
        <v>1276</v>
      </c>
      <c r="F634" t="s">
        <v>836</v>
      </c>
      <c r="G634" t="s">
        <v>1194</v>
      </c>
      <c r="H634" t="s">
        <v>17</v>
      </c>
      <c r="I634" t="s">
        <v>839</v>
      </c>
      <c r="J634">
        <v>1</v>
      </c>
      <c r="K634" t="s">
        <v>39</v>
      </c>
      <c r="L634" s="734">
        <v>750</v>
      </c>
      <c r="M634" s="734">
        <v>316.2</v>
      </c>
      <c r="N634" s="734">
        <v>262.87</v>
      </c>
      <c r="O634" s="734">
        <v>80</v>
      </c>
    </row>
    <row r="635" spans="1:15">
      <c r="A635">
        <v>1039</v>
      </c>
      <c r="B635">
        <v>23</v>
      </c>
      <c r="C635" t="s">
        <v>682</v>
      </c>
      <c r="D635" t="s">
        <v>2245</v>
      </c>
      <c r="E635" t="s">
        <v>1276</v>
      </c>
      <c r="F635" t="s">
        <v>836</v>
      </c>
      <c r="G635" t="s">
        <v>1194</v>
      </c>
      <c r="H635" t="s">
        <v>19</v>
      </c>
      <c r="I635" t="s">
        <v>840</v>
      </c>
      <c r="J635">
        <v>1</v>
      </c>
      <c r="K635" t="s">
        <v>39</v>
      </c>
      <c r="L635" s="734">
        <v>900</v>
      </c>
      <c r="M635" s="734">
        <v>348.75</v>
      </c>
      <c r="N635" s="734">
        <v>293.90999999999997</v>
      </c>
      <c r="O635" s="734">
        <v>80</v>
      </c>
    </row>
    <row r="636" spans="1:15">
      <c r="A636">
        <v>1040</v>
      </c>
      <c r="B636">
        <v>23</v>
      </c>
      <c r="C636" t="s">
        <v>682</v>
      </c>
      <c r="D636" t="s">
        <v>2245</v>
      </c>
      <c r="E636" t="s">
        <v>1276</v>
      </c>
      <c r="F636" t="s">
        <v>836</v>
      </c>
      <c r="G636" t="s">
        <v>1194</v>
      </c>
      <c r="H636" t="s">
        <v>20</v>
      </c>
      <c r="I636" t="s">
        <v>841</v>
      </c>
      <c r="J636">
        <v>1</v>
      </c>
      <c r="K636" t="s">
        <v>39</v>
      </c>
      <c r="L636" s="734">
        <v>900</v>
      </c>
      <c r="M636" s="734">
        <v>348.75</v>
      </c>
      <c r="N636" s="734">
        <v>309.43</v>
      </c>
      <c r="O636" s="734">
        <v>80</v>
      </c>
    </row>
    <row r="637" spans="1:15">
      <c r="A637">
        <v>1041</v>
      </c>
      <c r="B637">
        <v>23</v>
      </c>
      <c r="C637" t="s">
        <v>682</v>
      </c>
      <c r="D637" t="s">
        <v>2245</v>
      </c>
      <c r="E637" t="s">
        <v>1276</v>
      </c>
      <c r="F637" t="s">
        <v>836</v>
      </c>
      <c r="G637" t="s">
        <v>1194</v>
      </c>
      <c r="H637" t="s">
        <v>21</v>
      </c>
      <c r="I637" t="s">
        <v>842</v>
      </c>
      <c r="J637">
        <v>1</v>
      </c>
      <c r="K637" t="s">
        <v>39</v>
      </c>
      <c r="L637" s="734">
        <v>900</v>
      </c>
      <c r="M637" s="734">
        <v>348.75</v>
      </c>
      <c r="N637" s="734">
        <v>309.43</v>
      </c>
      <c r="O637" s="734">
        <v>80</v>
      </c>
    </row>
    <row r="638" spans="1:15">
      <c r="A638">
        <v>1042</v>
      </c>
      <c r="B638">
        <v>23</v>
      </c>
      <c r="C638" t="s">
        <v>682</v>
      </c>
      <c r="D638" t="s">
        <v>2245</v>
      </c>
      <c r="E638" t="s">
        <v>1276</v>
      </c>
      <c r="F638" t="s">
        <v>836</v>
      </c>
      <c r="G638" t="s">
        <v>1194</v>
      </c>
      <c r="H638" t="s">
        <v>45</v>
      </c>
      <c r="I638" t="s">
        <v>843</v>
      </c>
      <c r="J638">
        <v>1</v>
      </c>
      <c r="K638" t="s">
        <v>39</v>
      </c>
      <c r="L638" s="734">
        <v>900</v>
      </c>
      <c r="M638" s="734">
        <v>334.8</v>
      </c>
      <c r="N638" s="734">
        <v>293.90999999999997</v>
      </c>
      <c r="O638" s="734">
        <v>80</v>
      </c>
    </row>
    <row r="639" spans="1:15">
      <c r="A639">
        <v>1046</v>
      </c>
      <c r="B639">
        <v>23</v>
      </c>
      <c r="C639" t="s">
        <v>682</v>
      </c>
      <c r="D639" t="s">
        <v>2747</v>
      </c>
      <c r="E639" t="s">
        <v>1277</v>
      </c>
      <c r="F639" t="s">
        <v>845</v>
      </c>
      <c r="G639" t="s">
        <v>845</v>
      </c>
      <c r="H639" t="s">
        <v>13</v>
      </c>
      <c r="I639" t="s">
        <v>847</v>
      </c>
      <c r="J639">
        <v>1</v>
      </c>
      <c r="K639" t="s">
        <v>2</v>
      </c>
      <c r="L639" s="734">
        <v>0</v>
      </c>
      <c r="M639" s="734">
        <v>0</v>
      </c>
      <c r="N639" s="734">
        <v>0</v>
      </c>
      <c r="O639" s="734">
        <v>0</v>
      </c>
    </row>
    <row r="640" spans="1:15">
      <c r="A640">
        <v>1054</v>
      </c>
      <c r="B640">
        <v>26</v>
      </c>
      <c r="C640" t="s">
        <v>850</v>
      </c>
      <c r="D640" t="s">
        <v>2271</v>
      </c>
      <c r="E640" t="s">
        <v>1278</v>
      </c>
      <c r="F640" t="s">
        <v>845</v>
      </c>
      <c r="G640" t="s">
        <v>845</v>
      </c>
      <c r="H640" t="s">
        <v>13</v>
      </c>
      <c r="I640" t="s">
        <v>1078</v>
      </c>
      <c r="J640">
        <v>1</v>
      </c>
      <c r="K640" t="s">
        <v>2</v>
      </c>
      <c r="L640" s="734">
        <v>30000</v>
      </c>
      <c r="M640" s="734">
        <v>2906.25</v>
      </c>
      <c r="N640" s="734">
        <v>77277.959999999992</v>
      </c>
      <c r="O640" s="734">
        <v>3125</v>
      </c>
    </row>
    <row r="641" spans="1:15">
      <c r="A641">
        <v>1057</v>
      </c>
      <c r="B641">
        <v>26</v>
      </c>
      <c r="C641" t="s">
        <v>850</v>
      </c>
      <c r="D641" t="s">
        <v>2271</v>
      </c>
      <c r="E641" t="s">
        <v>1278</v>
      </c>
      <c r="F641" t="s">
        <v>852</v>
      </c>
      <c r="G641" t="s">
        <v>852</v>
      </c>
      <c r="H641" t="s">
        <v>15</v>
      </c>
      <c r="I641" t="s">
        <v>854</v>
      </c>
      <c r="J641">
        <v>15</v>
      </c>
      <c r="K641" t="s">
        <v>95</v>
      </c>
      <c r="L641" s="734">
        <v>21</v>
      </c>
      <c r="M641" s="734">
        <v>41.85</v>
      </c>
      <c r="N641" s="734">
        <v>43.650000000000006</v>
      </c>
      <c r="O641" s="734">
        <v>45</v>
      </c>
    </row>
    <row r="642" spans="1:15">
      <c r="A642">
        <v>1058</v>
      </c>
      <c r="B642">
        <v>26</v>
      </c>
      <c r="C642" t="s">
        <v>850</v>
      </c>
      <c r="D642" t="s">
        <v>2271</v>
      </c>
      <c r="E642" t="s">
        <v>1278</v>
      </c>
      <c r="F642" t="s">
        <v>853</v>
      </c>
      <c r="G642" t="s">
        <v>853</v>
      </c>
      <c r="H642" t="s">
        <v>17</v>
      </c>
      <c r="I642" t="s">
        <v>855</v>
      </c>
      <c r="J642">
        <v>200</v>
      </c>
      <c r="K642" t="s">
        <v>95</v>
      </c>
      <c r="L642" s="734">
        <v>340</v>
      </c>
      <c r="M642" s="734">
        <v>744</v>
      </c>
      <c r="N642" s="734">
        <v>582</v>
      </c>
      <c r="O642" s="734">
        <v>800</v>
      </c>
    </row>
    <row r="643" spans="1:15">
      <c r="A643">
        <v>1059</v>
      </c>
      <c r="B643">
        <v>26</v>
      </c>
      <c r="C643" t="s">
        <v>850</v>
      </c>
      <c r="D643" t="s">
        <v>2271</v>
      </c>
      <c r="E643" t="s">
        <v>1278</v>
      </c>
      <c r="F643" t="s">
        <v>852</v>
      </c>
      <c r="G643" t="s">
        <v>852</v>
      </c>
      <c r="H643" t="s">
        <v>19</v>
      </c>
      <c r="I643" t="s">
        <v>856</v>
      </c>
      <c r="J643">
        <v>200</v>
      </c>
      <c r="K643" t="s">
        <v>95</v>
      </c>
      <c r="L643" s="734">
        <v>480</v>
      </c>
      <c r="M643" s="734">
        <v>930.00000000000011</v>
      </c>
      <c r="N643" s="734">
        <v>776</v>
      </c>
      <c r="O643" s="734">
        <v>1000</v>
      </c>
    </row>
    <row r="644" spans="1:15">
      <c r="A644">
        <v>1060</v>
      </c>
      <c r="B644">
        <v>26</v>
      </c>
      <c r="C644" t="s">
        <v>850</v>
      </c>
      <c r="D644" t="s">
        <v>2271</v>
      </c>
      <c r="E644" t="s">
        <v>1278</v>
      </c>
      <c r="F644" t="s">
        <v>853</v>
      </c>
      <c r="G644" t="s">
        <v>853</v>
      </c>
      <c r="H644" t="s">
        <v>20</v>
      </c>
      <c r="I644" t="s">
        <v>857</v>
      </c>
      <c r="J644">
        <v>100</v>
      </c>
      <c r="K644" t="s">
        <v>95</v>
      </c>
      <c r="L644" s="734">
        <v>320</v>
      </c>
      <c r="M644" s="734">
        <v>651.00000000000011</v>
      </c>
      <c r="N644" s="734">
        <v>582</v>
      </c>
      <c r="O644" s="734">
        <v>700</v>
      </c>
    </row>
    <row r="645" spans="1:15">
      <c r="A645">
        <v>1061</v>
      </c>
      <c r="B645">
        <v>26</v>
      </c>
      <c r="C645" t="s">
        <v>850</v>
      </c>
      <c r="D645" t="s">
        <v>2271</v>
      </c>
      <c r="E645" t="s">
        <v>1278</v>
      </c>
      <c r="F645" t="s">
        <v>852</v>
      </c>
      <c r="G645" t="s">
        <v>852</v>
      </c>
      <c r="H645" t="s">
        <v>21</v>
      </c>
      <c r="I645" t="s">
        <v>858</v>
      </c>
      <c r="J645">
        <v>30</v>
      </c>
      <c r="K645" t="s">
        <v>95</v>
      </c>
      <c r="L645" s="734">
        <v>120</v>
      </c>
      <c r="M645" s="734">
        <v>223.20000000000002</v>
      </c>
      <c r="N645" s="734">
        <v>232.79999999999998</v>
      </c>
      <c r="O645" s="734">
        <v>240</v>
      </c>
    </row>
    <row r="646" spans="1:15">
      <c r="A646">
        <v>1062</v>
      </c>
      <c r="B646">
        <v>26</v>
      </c>
      <c r="C646" t="s">
        <v>850</v>
      </c>
      <c r="D646" t="s">
        <v>2271</v>
      </c>
      <c r="E646" t="s">
        <v>1278</v>
      </c>
      <c r="F646" t="s">
        <v>853</v>
      </c>
      <c r="G646" t="s">
        <v>853</v>
      </c>
      <c r="H646" t="s">
        <v>45</v>
      </c>
      <c r="I646" t="s">
        <v>859</v>
      </c>
      <c r="J646">
        <v>120</v>
      </c>
      <c r="K646" t="s">
        <v>95</v>
      </c>
      <c r="L646" s="734">
        <v>1050</v>
      </c>
      <c r="M646" s="734">
        <v>1004.4000000000001</v>
      </c>
      <c r="N646" s="734">
        <v>1280.4000000000001</v>
      </c>
      <c r="O646" s="734">
        <v>1080</v>
      </c>
    </row>
    <row r="647" spans="1:15">
      <c r="A647">
        <v>1063</v>
      </c>
      <c r="B647">
        <v>26</v>
      </c>
      <c r="C647" t="s">
        <v>850</v>
      </c>
      <c r="D647" t="s">
        <v>2271</v>
      </c>
      <c r="E647" t="s">
        <v>1278</v>
      </c>
      <c r="F647" t="s">
        <v>852</v>
      </c>
      <c r="G647" t="s">
        <v>852</v>
      </c>
      <c r="H647" t="s">
        <v>48</v>
      </c>
      <c r="I647" t="s">
        <v>860</v>
      </c>
      <c r="J647">
        <v>100</v>
      </c>
      <c r="K647" t="s">
        <v>95</v>
      </c>
      <c r="L647" s="734">
        <v>1300</v>
      </c>
      <c r="M647" s="734">
        <v>1395</v>
      </c>
      <c r="N647" s="734">
        <v>1843</v>
      </c>
      <c r="O647" s="734">
        <v>1500</v>
      </c>
    </row>
    <row r="648" spans="1:15">
      <c r="A648">
        <v>1064</v>
      </c>
      <c r="B648">
        <v>26</v>
      </c>
      <c r="C648" t="s">
        <v>850</v>
      </c>
      <c r="D648" t="s">
        <v>2271</v>
      </c>
      <c r="E648" t="s">
        <v>1278</v>
      </c>
      <c r="F648" t="s">
        <v>853</v>
      </c>
      <c r="G648" t="s">
        <v>853</v>
      </c>
      <c r="H648" t="s">
        <v>50</v>
      </c>
      <c r="I648" t="s">
        <v>861</v>
      </c>
      <c r="J648">
        <v>115</v>
      </c>
      <c r="K648" t="s">
        <v>95</v>
      </c>
      <c r="L648" s="734">
        <v>1782.5</v>
      </c>
      <c r="M648" s="734">
        <v>1925.1000000000001</v>
      </c>
      <c r="N648" s="734">
        <v>2565.6499999999996</v>
      </c>
      <c r="O648" s="734">
        <v>2070</v>
      </c>
    </row>
    <row r="649" spans="1:15">
      <c r="A649">
        <v>1065</v>
      </c>
      <c r="B649">
        <v>26</v>
      </c>
      <c r="C649" t="s">
        <v>850</v>
      </c>
      <c r="D649" t="s">
        <v>2271</v>
      </c>
      <c r="E649" t="s">
        <v>1278</v>
      </c>
      <c r="F649" t="s">
        <v>852</v>
      </c>
      <c r="G649" t="s">
        <v>852</v>
      </c>
      <c r="H649" t="s">
        <v>76</v>
      </c>
      <c r="I649" t="s">
        <v>862</v>
      </c>
      <c r="J649">
        <v>65</v>
      </c>
      <c r="K649" t="s">
        <v>95</v>
      </c>
      <c r="L649" s="734">
        <v>1235</v>
      </c>
      <c r="M649" s="734">
        <v>1692.6000000000001</v>
      </c>
      <c r="N649" s="734">
        <v>2332.85</v>
      </c>
      <c r="O649" s="734">
        <v>1820</v>
      </c>
    </row>
    <row r="650" spans="1:15">
      <c r="A650">
        <v>1067</v>
      </c>
      <c r="B650">
        <v>26</v>
      </c>
      <c r="C650" t="s">
        <v>850</v>
      </c>
      <c r="D650" t="s">
        <v>2271</v>
      </c>
      <c r="E650" t="s">
        <v>1278</v>
      </c>
      <c r="F650" t="s">
        <v>852</v>
      </c>
      <c r="G650" t="s">
        <v>852</v>
      </c>
      <c r="H650" t="s">
        <v>13</v>
      </c>
      <c r="I650" t="s">
        <v>864</v>
      </c>
      <c r="J650">
        <v>15</v>
      </c>
      <c r="K650" t="s">
        <v>95</v>
      </c>
      <c r="L650" s="734">
        <v>67.5</v>
      </c>
      <c r="M650" s="734">
        <v>167.4</v>
      </c>
      <c r="N650" s="734">
        <v>116.39999999999999</v>
      </c>
      <c r="O650" s="734">
        <v>180</v>
      </c>
    </row>
    <row r="651" spans="1:15">
      <c r="A651">
        <v>1068</v>
      </c>
      <c r="B651">
        <v>26</v>
      </c>
      <c r="C651" t="s">
        <v>850</v>
      </c>
      <c r="D651" t="s">
        <v>2271</v>
      </c>
      <c r="E651" t="s">
        <v>1278</v>
      </c>
      <c r="F651" t="s">
        <v>863</v>
      </c>
      <c r="G651" t="s">
        <v>863</v>
      </c>
      <c r="H651" t="s">
        <v>15</v>
      </c>
      <c r="I651" t="s">
        <v>865</v>
      </c>
      <c r="J651">
        <v>200</v>
      </c>
      <c r="K651" t="s">
        <v>95</v>
      </c>
      <c r="L651" s="734">
        <v>1080</v>
      </c>
      <c r="M651" s="734">
        <v>2604.0000000000005</v>
      </c>
      <c r="N651" s="734">
        <v>1746</v>
      </c>
      <c r="O651" s="734">
        <v>2800</v>
      </c>
    </row>
    <row r="652" spans="1:15">
      <c r="A652">
        <v>1069</v>
      </c>
      <c r="B652">
        <v>26</v>
      </c>
      <c r="C652" t="s">
        <v>850</v>
      </c>
      <c r="D652" t="s">
        <v>2271</v>
      </c>
      <c r="E652" t="s">
        <v>1278</v>
      </c>
      <c r="F652" t="s">
        <v>852</v>
      </c>
      <c r="G652" t="s">
        <v>852</v>
      </c>
      <c r="H652" t="s">
        <v>17</v>
      </c>
      <c r="I652" t="s">
        <v>866</v>
      </c>
      <c r="J652">
        <v>200</v>
      </c>
      <c r="K652" t="s">
        <v>95</v>
      </c>
      <c r="L652" s="734">
        <v>1400</v>
      </c>
      <c r="M652" s="734">
        <v>3348.0000000000005</v>
      </c>
      <c r="N652" s="734">
        <v>2910</v>
      </c>
      <c r="O652" s="734">
        <v>3600</v>
      </c>
    </row>
    <row r="653" spans="1:15">
      <c r="A653">
        <v>1070</v>
      </c>
      <c r="B653">
        <v>26</v>
      </c>
      <c r="C653" t="s">
        <v>850</v>
      </c>
      <c r="D653" t="s">
        <v>2271</v>
      </c>
      <c r="E653" t="s">
        <v>1278</v>
      </c>
      <c r="F653" t="s">
        <v>863</v>
      </c>
      <c r="G653" t="s">
        <v>863</v>
      </c>
      <c r="H653" t="s">
        <v>19</v>
      </c>
      <c r="I653" t="s">
        <v>867</v>
      </c>
      <c r="J653">
        <v>80</v>
      </c>
      <c r="K653" t="s">
        <v>95</v>
      </c>
      <c r="L653" s="734">
        <v>840</v>
      </c>
      <c r="M653" s="734">
        <v>1636.8000000000002</v>
      </c>
      <c r="N653" s="734">
        <v>1474.4</v>
      </c>
      <c r="O653" s="734">
        <v>1760</v>
      </c>
    </row>
    <row r="654" spans="1:15">
      <c r="A654">
        <v>1071</v>
      </c>
      <c r="B654">
        <v>26</v>
      </c>
      <c r="C654" t="s">
        <v>850</v>
      </c>
      <c r="D654" t="s">
        <v>2271</v>
      </c>
      <c r="E654" t="s">
        <v>1278</v>
      </c>
      <c r="F654" t="s">
        <v>852</v>
      </c>
      <c r="G654" t="s">
        <v>852</v>
      </c>
      <c r="H654" t="s">
        <v>20</v>
      </c>
      <c r="I654" t="s">
        <v>868</v>
      </c>
      <c r="J654">
        <v>100</v>
      </c>
      <c r="K654" t="s">
        <v>95</v>
      </c>
      <c r="L654" s="734">
        <v>2000</v>
      </c>
      <c r="M654" s="734">
        <v>2790</v>
      </c>
      <c r="N654" s="734">
        <v>2910</v>
      </c>
      <c r="O654" s="734">
        <v>3000</v>
      </c>
    </row>
    <row r="655" spans="1:15">
      <c r="A655">
        <v>1072</v>
      </c>
      <c r="B655">
        <v>26</v>
      </c>
      <c r="C655" t="s">
        <v>850</v>
      </c>
      <c r="D655" t="s">
        <v>2271</v>
      </c>
      <c r="E655" t="s">
        <v>1278</v>
      </c>
      <c r="F655" t="s">
        <v>863</v>
      </c>
      <c r="G655" t="s">
        <v>863</v>
      </c>
      <c r="H655" t="s">
        <v>21</v>
      </c>
      <c r="I655" t="s">
        <v>869</v>
      </c>
      <c r="J655">
        <v>180</v>
      </c>
      <c r="K655" t="s">
        <v>95</v>
      </c>
      <c r="L655" s="734">
        <v>9900</v>
      </c>
      <c r="M655" s="734">
        <v>10378.800000000001</v>
      </c>
      <c r="N655" s="734">
        <v>11872.8</v>
      </c>
      <c r="O655" s="734">
        <v>11160</v>
      </c>
    </row>
    <row r="656" spans="1:15">
      <c r="A656">
        <v>1073</v>
      </c>
      <c r="B656">
        <v>26</v>
      </c>
      <c r="C656" t="s">
        <v>850</v>
      </c>
      <c r="D656" t="s">
        <v>2271</v>
      </c>
      <c r="E656" t="s">
        <v>1278</v>
      </c>
      <c r="F656" t="s">
        <v>852</v>
      </c>
      <c r="G656" t="s">
        <v>852</v>
      </c>
      <c r="H656" t="s">
        <v>45</v>
      </c>
      <c r="I656" t="s">
        <v>870</v>
      </c>
      <c r="J656">
        <v>340</v>
      </c>
      <c r="K656" t="s">
        <v>95</v>
      </c>
      <c r="L656" s="734">
        <v>30600</v>
      </c>
      <c r="M656" s="734">
        <v>35730.6</v>
      </c>
      <c r="N656" s="734">
        <v>41884.6</v>
      </c>
      <c r="O656" s="734">
        <v>38420</v>
      </c>
    </row>
    <row r="657" spans="1:15">
      <c r="A657">
        <v>1074</v>
      </c>
      <c r="B657">
        <v>26</v>
      </c>
      <c r="C657" t="s">
        <v>850</v>
      </c>
      <c r="D657" t="s">
        <v>2271</v>
      </c>
      <c r="E657" t="s">
        <v>1278</v>
      </c>
      <c r="F657" t="s">
        <v>863</v>
      </c>
      <c r="G657" t="s">
        <v>863</v>
      </c>
      <c r="H657" t="s">
        <v>48</v>
      </c>
      <c r="I657" t="s">
        <v>871</v>
      </c>
      <c r="J657">
        <v>115</v>
      </c>
      <c r="K657" t="s">
        <v>95</v>
      </c>
      <c r="L657" s="734">
        <v>11500</v>
      </c>
      <c r="M657" s="734">
        <v>14973.000000000002</v>
      </c>
      <c r="N657" s="734">
        <v>17959.55</v>
      </c>
      <c r="O657" s="734">
        <v>15870</v>
      </c>
    </row>
    <row r="658" spans="1:15">
      <c r="A658">
        <v>1076</v>
      </c>
      <c r="B658">
        <v>26</v>
      </c>
      <c r="C658" t="s">
        <v>850</v>
      </c>
      <c r="D658" t="s">
        <v>2271</v>
      </c>
      <c r="E658" t="s">
        <v>1278</v>
      </c>
      <c r="F658" t="s">
        <v>863</v>
      </c>
      <c r="G658" t="s">
        <v>863</v>
      </c>
      <c r="H658" t="s">
        <v>50</v>
      </c>
      <c r="I658" t="s">
        <v>873</v>
      </c>
      <c r="J658">
        <v>25</v>
      </c>
      <c r="K658" t="s">
        <v>95</v>
      </c>
      <c r="L658" s="734">
        <v>1000</v>
      </c>
      <c r="M658" s="734">
        <v>1046.25</v>
      </c>
      <c r="N658" s="734">
        <v>945.75</v>
      </c>
      <c r="O658" s="734">
        <v>1100</v>
      </c>
    </row>
    <row r="659" spans="1:15">
      <c r="A659">
        <v>1079</v>
      </c>
      <c r="B659">
        <v>26</v>
      </c>
      <c r="C659" t="s">
        <v>850</v>
      </c>
      <c r="D659" t="s">
        <v>2273</v>
      </c>
      <c r="E659" t="s">
        <v>1279</v>
      </c>
      <c r="F659" t="s">
        <v>874</v>
      </c>
      <c r="G659" t="s">
        <v>874</v>
      </c>
      <c r="H659" t="s">
        <v>76</v>
      </c>
      <c r="I659" t="s">
        <v>876</v>
      </c>
      <c r="J659">
        <v>1</v>
      </c>
      <c r="K659" t="s">
        <v>2</v>
      </c>
      <c r="L659" s="734">
        <v>750</v>
      </c>
      <c r="M659" s="734">
        <v>581.25</v>
      </c>
      <c r="N659" s="734">
        <v>644.07999999999993</v>
      </c>
      <c r="O659" s="734">
        <v>625</v>
      </c>
    </row>
    <row r="660" spans="1:15">
      <c r="A660">
        <v>1080</v>
      </c>
      <c r="B660">
        <v>26</v>
      </c>
      <c r="C660" t="s">
        <v>850</v>
      </c>
      <c r="D660" t="s">
        <v>2273</v>
      </c>
      <c r="E660" t="s">
        <v>1279</v>
      </c>
      <c r="F660" t="s">
        <v>875</v>
      </c>
      <c r="G660" t="s">
        <v>875</v>
      </c>
      <c r="H660" t="s">
        <v>77</v>
      </c>
      <c r="I660" t="s">
        <v>877</v>
      </c>
      <c r="J660">
        <v>1</v>
      </c>
      <c r="K660" t="s">
        <v>2</v>
      </c>
      <c r="L660" s="734">
        <v>750</v>
      </c>
      <c r="M660" s="734">
        <v>409.20000000000005</v>
      </c>
      <c r="N660" s="734">
        <v>644.07999999999993</v>
      </c>
      <c r="O660" s="734">
        <v>438</v>
      </c>
    </row>
    <row r="661" spans="1:15">
      <c r="A661">
        <v>1081</v>
      </c>
      <c r="B661">
        <v>26</v>
      </c>
      <c r="C661" t="s">
        <v>850</v>
      </c>
      <c r="D661" t="s">
        <v>2273</v>
      </c>
      <c r="E661" t="s">
        <v>1279</v>
      </c>
      <c r="F661" t="s">
        <v>874</v>
      </c>
      <c r="G661" t="s">
        <v>874</v>
      </c>
      <c r="H661" t="s">
        <v>78</v>
      </c>
      <c r="I661" t="s">
        <v>878</v>
      </c>
      <c r="J661">
        <v>1</v>
      </c>
      <c r="K661" t="s">
        <v>2</v>
      </c>
      <c r="L661" s="734">
        <v>750</v>
      </c>
      <c r="M661" s="734">
        <v>409.20000000000005</v>
      </c>
      <c r="N661" s="734">
        <v>2576.3199999999997</v>
      </c>
      <c r="O661" s="734">
        <v>438</v>
      </c>
    </row>
    <row r="662" spans="1:15">
      <c r="A662">
        <v>1082</v>
      </c>
      <c r="B662">
        <v>26</v>
      </c>
      <c r="C662" t="s">
        <v>850</v>
      </c>
      <c r="D662" t="s">
        <v>2273</v>
      </c>
      <c r="E662" t="s">
        <v>1279</v>
      </c>
      <c r="F662" t="s">
        <v>875</v>
      </c>
      <c r="G662" t="s">
        <v>875</v>
      </c>
      <c r="H662" t="s">
        <v>302</v>
      </c>
      <c r="I662" t="s">
        <v>879</v>
      </c>
      <c r="J662">
        <v>1</v>
      </c>
      <c r="K662" t="s">
        <v>2</v>
      </c>
      <c r="L662" s="734">
        <v>750</v>
      </c>
      <c r="M662" s="734">
        <v>409.20000000000005</v>
      </c>
      <c r="N662" s="734">
        <v>1288.1599999999999</v>
      </c>
      <c r="O662" s="734">
        <v>438</v>
      </c>
    </row>
    <row r="663" spans="1:15">
      <c r="A663">
        <v>1084</v>
      </c>
      <c r="B663">
        <v>26</v>
      </c>
      <c r="C663" t="s">
        <v>850</v>
      </c>
      <c r="D663" t="s">
        <v>2277</v>
      </c>
      <c r="E663" t="s">
        <v>1280</v>
      </c>
      <c r="F663" t="s">
        <v>875</v>
      </c>
      <c r="G663" t="s">
        <v>875</v>
      </c>
      <c r="H663" t="s">
        <v>13</v>
      </c>
      <c r="I663" t="s">
        <v>881</v>
      </c>
      <c r="J663">
        <v>40</v>
      </c>
      <c r="K663" t="s">
        <v>95</v>
      </c>
      <c r="L663" s="734">
        <v>880</v>
      </c>
      <c r="M663" s="734">
        <v>2418</v>
      </c>
      <c r="N663" s="734">
        <v>1668.4</v>
      </c>
      <c r="O663" s="734">
        <v>2600</v>
      </c>
    </row>
    <row r="664" spans="1:15">
      <c r="A664">
        <v>1085</v>
      </c>
      <c r="B664">
        <v>26</v>
      </c>
      <c r="C664" t="s">
        <v>850</v>
      </c>
      <c r="D664" t="s">
        <v>2277</v>
      </c>
      <c r="E664" t="s">
        <v>1280</v>
      </c>
      <c r="F664" t="s">
        <v>880</v>
      </c>
      <c r="G664" t="s">
        <v>880</v>
      </c>
      <c r="H664" t="s">
        <v>15</v>
      </c>
      <c r="I664" t="s">
        <v>882</v>
      </c>
      <c r="J664">
        <v>50</v>
      </c>
      <c r="K664" t="s">
        <v>95</v>
      </c>
      <c r="L664" s="734">
        <v>750</v>
      </c>
      <c r="M664" s="734">
        <v>1627.5000000000002</v>
      </c>
      <c r="N664" s="734">
        <v>1067</v>
      </c>
      <c r="O664" s="734">
        <v>1750</v>
      </c>
    </row>
    <row r="665" spans="1:15">
      <c r="A665">
        <v>1086</v>
      </c>
      <c r="B665">
        <v>26</v>
      </c>
      <c r="C665" t="s">
        <v>850</v>
      </c>
      <c r="D665" t="s">
        <v>2277</v>
      </c>
      <c r="E665" t="s">
        <v>1280</v>
      </c>
      <c r="F665" t="s">
        <v>875</v>
      </c>
      <c r="G665" t="s">
        <v>875</v>
      </c>
      <c r="H665" t="s">
        <v>17</v>
      </c>
      <c r="I665" t="s">
        <v>883</v>
      </c>
      <c r="J665">
        <v>30</v>
      </c>
      <c r="K665" t="s">
        <v>95</v>
      </c>
      <c r="L665" s="734">
        <v>570</v>
      </c>
      <c r="M665" s="734">
        <v>1255.5</v>
      </c>
      <c r="N665" s="734">
        <v>902.1</v>
      </c>
      <c r="O665" s="734">
        <v>1350</v>
      </c>
    </row>
    <row r="666" spans="1:15">
      <c r="A666">
        <v>1089</v>
      </c>
      <c r="B666">
        <v>26</v>
      </c>
      <c r="C666" t="s">
        <v>850</v>
      </c>
      <c r="D666" t="s">
        <v>2281</v>
      </c>
      <c r="E666" t="s">
        <v>1281</v>
      </c>
      <c r="F666" t="s">
        <v>884</v>
      </c>
      <c r="G666" t="s">
        <v>884</v>
      </c>
      <c r="H666" t="s">
        <v>19</v>
      </c>
      <c r="I666" t="s">
        <v>2731</v>
      </c>
      <c r="J666">
        <v>12</v>
      </c>
      <c r="K666" t="s">
        <v>95</v>
      </c>
      <c r="L666" s="734">
        <v>1380</v>
      </c>
      <c r="M666" s="734">
        <v>502.20000000000005</v>
      </c>
      <c r="N666" s="734">
        <v>582</v>
      </c>
      <c r="O666" s="734">
        <v>528</v>
      </c>
    </row>
    <row r="667" spans="1:15">
      <c r="A667">
        <v>1090</v>
      </c>
      <c r="B667">
        <v>26</v>
      </c>
      <c r="C667" t="s">
        <v>850</v>
      </c>
      <c r="D667" t="s">
        <v>2281</v>
      </c>
      <c r="E667" t="s">
        <v>1281</v>
      </c>
      <c r="F667" t="s">
        <v>885</v>
      </c>
      <c r="G667" t="s">
        <v>885</v>
      </c>
      <c r="H667" t="s">
        <v>20</v>
      </c>
      <c r="I667" t="s">
        <v>2732</v>
      </c>
      <c r="J667">
        <v>50</v>
      </c>
      <c r="K667" t="s">
        <v>95</v>
      </c>
      <c r="L667" s="734">
        <v>3250</v>
      </c>
      <c r="M667" s="734">
        <v>1162.5</v>
      </c>
      <c r="N667" s="734">
        <v>1503.5</v>
      </c>
      <c r="O667" s="734">
        <v>1250</v>
      </c>
    </row>
    <row r="668" spans="1:15">
      <c r="A668">
        <v>1092</v>
      </c>
      <c r="B668">
        <v>26</v>
      </c>
      <c r="C668" t="s">
        <v>850</v>
      </c>
      <c r="D668" t="s">
        <v>2281</v>
      </c>
      <c r="E668" t="s">
        <v>1281</v>
      </c>
      <c r="F668" t="s">
        <v>885</v>
      </c>
      <c r="G668" t="s">
        <v>885</v>
      </c>
      <c r="H668" t="s">
        <v>21</v>
      </c>
      <c r="I668" t="s">
        <v>889</v>
      </c>
      <c r="J668">
        <v>72</v>
      </c>
      <c r="K668" t="s">
        <v>95</v>
      </c>
      <c r="L668" s="734">
        <v>2304</v>
      </c>
      <c r="M668" s="734">
        <v>2008.8000000000002</v>
      </c>
      <c r="N668" s="734">
        <v>27796.32</v>
      </c>
      <c r="O668" s="734">
        <v>2016</v>
      </c>
    </row>
    <row r="669" spans="1:15">
      <c r="A669">
        <v>1094</v>
      </c>
      <c r="B669">
        <v>26</v>
      </c>
      <c r="C669" t="s">
        <v>850</v>
      </c>
      <c r="D669" t="s">
        <v>2281</v>
      </c>
      <c r="E669" t="s">
        <v>1281</v>
      </c>
      <c r="F669" t="s">
        <v>885</v>
      </c>
      <c r="G669" t="s">
        <v>885</v>
      </c>
      <c r="H669" t="s">
        <v>45</v>
      </c>
      <c r="I669" t="s">
        <v>891</v>
      </c>
      <c r="J669">
        <v>8</v>
      </c>
      <c r="K669" t="s">
        <v>39</v>
      </c>
      <c r="L669" s="734">
        <v>4800</v>
      </c>
      <c r="M669" s="734">
        <v>2678.4</v>
      </c>
      <c r="N669" s="734">
        <v>3608.4</v>
      </c>
      <c r="O669" s="734">
        <v>2904</v>
      </c>
    </row>
    <row r="670" spans="1:15">
      <c r="A670">
        <v>1097</v>
      </c>
      <c r="B670">
        <v>26</v>
      </c>
      <c r="C670" t="s">
        <v>850</v>
      </c>
      <c r="D670" t="s">
        <v>2317</v>
      </c>
      <c r="E670" t="s">
        <v>1282</v>
      </c>
      <c r="F670" t="s">
        <v>892</v>
      </c>
      <c r="G670" t="s">
        <v>892</v>
      </c>
      <c r="H670" t="s">
        <v>48</v>
      </c>
      <c r="I670" t="s">
        <v>893</v>
      </c>
      <c r="J670">
        <v>1</v>
      </c>
      <c r="K670" t="s">
        <v>39</v>
      </c>
      <c r="L670" s="734">
        <v>6000</v>
      </c>
      <c r="M670" s="734">
        <v>4417.5</v>
      </c>
      <c r="N670" s="734">
        <v>3863.5099999999998</v>
      </c>
      <c r="O670" s="734">
        <v>4750</v>
      </c>
    </row>
    <row r="671" spans="1:15">
      <c r="A671">
        <v>1100</v>
      </c>
      <c r="B671">
        <v>26</v>
      </c>
      <c r="C671" t="s">
        <v>850</v>
      </c>
      <c r="D671" t="s">
        <v>2319</v>
      </c>
      <c r="E671" t="s">
        <v>1283</v>
      </c>
      <c r="F671" t="s">
        <v>894</v>
      </c>
      <c r="G671" t="s">
        <v>894</v>
      </c>
      <c r="H671" t="s">
        <v>50</v>
      </c>
      <c r="I671" t="s">
        <v>896</v>
      </c>
      <c r="J671">
        <v>1</v>
      </c>
      <c r="K671" t="s">
        <v>39</v>
      </c>
      <c r="L671" s="734">
        <v>5000</v>
      </c>
      <c r="M671" s="734">
        <v>1278.75</v>
      </c>
      <c r="N671" s="734">
        <v>1487.98</v>
      </c>
      <c r="O671" s="734">
        <v>1375</v>
      </c>
    </row>
    <row r="672" spans="1:15">
      <c r="A672">
        <v>1102</v>
      </c>
      <c r="B672">
        <v>26</v>
      </c>
      <c r="C672" t="s">
        <v>850</v>
      </c>
      <c r="D672" t="s">
        <v>2319</v>
      </c>
      <c r="E672" t="s">
        <v>1283</v>
      </c>
      <c r="F672" t="s">
        <v>894</v>
      </c>
      <c r="G672" t="s">
        <v>894</v>
      </c>
      <c r="H672" t="s">
        <v>13</v>
      </c>
      <c r="I672" t="s">
        <v>898</v>
      </c>
      <c r="J672">
        <v>1</v>
      </c>
      <c r="K672" t="s">
        <v>39</v>
      </c>
      <c r="L672" s="734">
        <v>3500</v>
      </c>
      <c r="M672" s="734">
        <v>874.2</v>
      </c>
      <c r="N672" s="734">
        <v>1487.98</v>
      </c>
      <c r="O672" s="734">
        <v>938</v>
      </c>
    </row>
    <row r="673" spans="1:15">
      <c r="A673">
        <v>1103</v>
      </c>
      <c r="B673">
        <v>26</v>
      </c>
      <c r="C673" t="s">
        <v>850</v>
      </c>
      <c r="D673" t="s">
        <v>2319</v>
      </c>
      <c r="E673" t="s">
        <v>1283</v>
      </c>
      <c r="F673" t="s">
        <v>897</v>
      </c>
      <c r="G673" t="s">
        <v>897</v>
      </c>
      <c r="H673" t="s">
        <v>15</v>
      </c>
      <c r="I673" t="s">
        <v>899</v>
      </c>
      <c r="J673">
        <v>1</v>
      </c>
      <c r="K673" t="s">
        <v>39</v>
      </c>
      <c r="L673" s="734">
        <v>0</v>
      </c>
      <c r="M673" s="734">
        <v>0</v>
      </c>
      <c r="N673" s="734">
        <v>0</v>
      </c>
      <c r="O673" s="734">
        <v>0</v>
      </c>
    </row>
    <row r="674" spans="1:15">
      <c r="A674">
        <v>1104</v>
      </c>
      <c r="B674">
        <v>26</v>
      </c>
      <c r="C674" t="s">
        <v>850</v>
      </c>
      <c r="D674" t="s">
        <v>2319</v>
      </c>
      <c r="E674" t="s">
        <v>1283</v>
      </c>
      <c r="F674" t="s">
        <v>894</v>
      </c>
      <c r="G674" t="s">
        <v>894</v>
      </c>
      <c r="H674" t="s">
        <v>15</v>
      </c>
      <c r="I674" t="s">
        <v>900</v>
      </c>
      <c r="J674">
        <v>1</v>
      </c>
      <c r="K674" t="s">
        <v>39</v>
      </c>
      <c r="L674" s="734">
        <v>3500</v>
      </c>
      <c r="M674" s="734">
        <v>1278.75</v>
      </c>
      <c r="N674" s="734">
        <v>2067.0700000000002</v>
      </c>
      <c r="O674" s="734">
        <v>1375</v>
      </c>
    </row>
    <row r="675" spans="1:15">
      <c r="A675">
        <v>1105</v>
      </c>
      <c r="B675">
        <v>26</v>
      </c>
      <c r="C675" t="s">
        <v>850</v>
      </c>
      <c r="D675" t="s">
        <v>2319</v>
      </c>
      <c r="E675" t="s">
        <v>1283</v>
      </c>
      <c r="F675" t="s">
        <v>897</v>
      </c>
      <c r="G675" t="s">
        <v>897</v>
      </c>
      <c r="H675" t="s">
        <v>17</v>
      </c>
      <c r="I675" t="s">
        <v>901</v>
      </c>
      <c r="J675">
        <v>1</v>
      </c>
      <c r="K675" t="s">
        <v>39</v>
      </c>
      <c r="L675" s="734">
        <v>3500</v>
      </c>
      <c r="M675" s="734">
        <v>623.1</v>
      </c>
      <c r="N675" s="734">
        <v>1332.78</v>
      </c>
      <c r="O675" s="734">
        <v>688</v>
      </c>
    </row>
    <row r="676" spans="1:15">
      <c r="A676">
        <v>1106</v>
      </c>
      <c r="B676">
        <v>26</v>
      </c>
      <c r="C676" t="s">
        <v>850</v>
      </c>
      <c r="D676" t="s">
        <v>2319</v>
      </c>
      <c r="E676" t="s">
        <v>1283</v>
      </c>
      <c r="F676" t="s">
        <v>894</v>
      </c>
      <c r="G676" t="s">
        <v>894</v>
      </c>
      <c r="H676" t="s">
        <v>19</v>
      </c>
      <c r="I676" t="s">
        <v>902</v>
      </c>
      <c r="J676">
        <v>1</v>
      </c>
      <c r="K676" t="s">
        <v>39</v>
      </c>
      <c r="L676" s="734">
        <v>3500</v>
      </c>
      <c r="M676" s="734">
        <v>623.1</v>
      </c>
      <c r="N676" s="734">
        <v>1139.75</v>
      </c>
      <c r="O676" s="734">
        <v>688</v>
      </c>
    </row>
    <row r="677" spans="1:15">
      <c r="A677">
        <v>1108</v>
      </c>
      <c r="B677">
        <v>26</v>
      </c>
      <c r="C677" t="s">
        <v>850</v>
      </c>
      <c r="D677" t="s">
        <v>2319</v>
      </c>
      <c r="E677" t="s">
        <v>1283</v>
      </c>
      <c r="F677" t="s">
        <v>894</v>
      </c>
      <c r="G677" t="s">
        <v>894</v>
      </c>
      <c r="H677" t="s">
        <v>21</v>
      </c>
      <c r="I677" t="s">
        <v>904</v>
      </c>
      <c r="J677">
        <v>1</v>
      </c>
      <c r="K677" t="s">
        <v>39</v>
      </c>
      <c r="L677" s="734">
        <v>0</v>
      </c>
      <c r="M677" s="734">
        <v>0</v>
      </c>
      <c r="N677" s="734">
        <v>0</v>
      </c>
      <c r="O677" s="734">
        <v>0</v>
      </c>
    </row>
    <row r="678" spans="1:15">
      <c r="A678">
        <v>1109</v>
      </c>
      <c r="B678">
        <v>26</v>
      </c>
      <c r="C678" t="s">
        <v>850</v>
      </c>
      <c r="D678" t="s">
        <v>2319</v>
      </c>
      <c r="E678" t="s">
        <v>1283</v>
      </c>
      <c r="F678" t="s">
        <v>903</v>
      </c>
      <c r="G678" t="s">
        <v>903</v>
      </c>
      <c r="H678" t="s">
        <v>45</v>
      </c>
      <c r="I678" t="s">
        <v>905</v>
      </c>
      <c r="J678">
        <v>1</v>
      </c>
      <c r="K678" t="s">
        <v>39</v>
      </c>
      <c r="L678" s="734">
        <v>0</v>
      </c>
      <c r="M678" s="734">
        <v>0</v>
      </c>
      <c r="N678" s="734">
        <v>0</v>
      </c>
      <c r="O678" s="734">
        <v>0</v>
      </c>
    </row>
    <row r="679" spans="1:15">
      <c r="A679">
        <v>1110</v>
      </c>
      <c r="B679">
        <v>26</v>
      </c>
      <c r="C679" t="s">
        <v>850</v>
      </c>
      <c r="D679" t="s">
        <v>2319</v>
      </c>
      <c r="E679" t="s">
        <v>1283</v>
      </c>
      <c r="F679" t="s">
        <v>894</v>
      </c>
      <c r="G679" t="s">
        <v>894</v>
      </c>
      <c r="H679" t="s">
        <v>48</v>
      </c>
      <c r="I679" t="s">
        <v>906</v>
      </c>
      <c r="J679">
        <v>1</v>
      </c>
      <c r="K679" t="s">
        <v>39</v>
      </c>
      <c r="L679" s="734">
        <v>0</v>
      </c>
      <c r="M679" s="734">
        <v>0</v>
      </c>
      <c r="N679" s="734">
        <v>0</v>
      </c>
      <c r="O679" s="734">
        <v>0</v>
      </c>
    </row>
    <row r="680" spans="1:15">
      <c r="A680">
        <v>1111</v>
      </c>
      <c r="B680">
        <v>26</v>
      </c>
      <c r="C680" t="s">
        <v>850</v>
      </c>
      <c r="D680" t="s">
        <v>2319</v>
      </c>
      <c r="E680" t="s">
        <v>1283</v>
      </c>
      <c r="F680" t="s">
        <v>903</v>
      </c>
      <c r="G680" t="s">
        <v>903</v>
      </c>
      <c r="H680" t="s">
        <v>50</v>
      </c>
      <c r="I680" t="s">
        <v>907</v>
      </c>
      <c r="J680">
        <v>1</v>
      </c>
      <c r="K680" t="s">
        <v>39</v>
      </c>
      <c r="L680" s="734">
        <v>0</v>
      </c>
      <c r="M680" s="734">
        <v>0</v>
      </c>
      <c r="N680" s="734">
        <v>0</v>
      </c>
      <c r="O680" s="734">
        <v>0</v>
      </c>
    </row>
    <row r="681" spans="1:15">
      <c r="A681">
        <v>1112</v>
      </c>
      <c r="B681">
        <v>26</v>
      </c>
      <c r="C681" t="s">
        <v>850</v>
      </c>
      <c r="D681" t="s">
        <v>2319</v>
      </c>
      <c r="E681" t="s">
        <v>1283</v>
      </c>
      <c r="F681" t="s">
        <v>894</v>
      </c>
      <c r="G681" t="s">
        <v>894</v>
      </c>
      <c r="H681" t="s">
        <v>20</v>
      </c>
      <c r="I681" t="s">
        <v>908</v>
      </c>
      <c r="J681">
        <v>1</v>
      </c>
      <c r="K681" t="s">
        <v>39</v>
      </c>
      <c r="L681" s="734">
        <v>1000</v>
      </c>
      <c r="M681" s="734">
        <v>255.75</v>
      </c>
      <c r="N681" s="734">
        <v>843.9</v>
      </c>
      <c r="O681" s="734">
        <v>375</v>
      </c>
    </row>
    <row r="682" spans="1:15">
      <c r="A682">
        <v>1113</v>
      </c>
      <c r="B682">
        <v>26</v>
      </c>
      <c r="C682" t="s">
        <v>850</v>
      </c>
      <c r="D682" t="s">
        <v>2319</v>
      </c>
      <c r="E682" t="s">
        <v>1283</v>
      </c>
      <c r="F682" t="s">
        <v>903</v>
      </c>
      <c r="G682" t="s">
        <v>903</v>
      </c>
      <c r="H682" t="s">
        <v>21</v>
      </c>
      <c r="I682" t="s">
        <v>909</v>
      </c>
      <c r="J682">
        <v>1</v>
      </c>
      <c r="K682" t="s">
        <v>39</v>
      </c>
      <c r="L682" s="734">
        <v>1000</v>
      </c>
      <c r="M682" s="734">
        <v>255.75</v>
      </c>
      <c r="N682" s="734">
        <v>456.87</v>
      </c>
      <c r="O682" s="734">
        <v>375</v>
      </c>
    </row>
    <row r="683" spans="1:15">
      <c r="A683">
        <v>1114</v>
      </c>
      <c r="B683">
        <v>26</v>
      </c>
      <c r="C683" t="s">
        <v>850</v>
      </c>
      <c r="D683" t="s">
        <v>2319</v>
      </c>
      <c r="E683" t="s">
        <v>1283</v>
      </c>
      <c r="F683" t="s">
        <v>894</v>
      </c>
      <c r="G683" t="s">
        <v>894</v>
      </c>
      <c r="H683" t="s">
        <v>78</v>
      </c>
      <c r="I683" t="s">
        <v>910</v>
      </c>
      <c r="J683">
        <v>1</v>
      </c>
      <c r="K683" t="s">
        <v>39</v>
      </c>
      <c r="L683" s="734">
        <v>0</v>
      </c>
      <c r="M683" s="734">
        <v>0</v>
      </c>
      <c r="N683" s="734">
        <v>0</v>
      </c>
      <c r="O683" s="734">
        <v>0</v>
      </c>
    </row>
    <row r="684" spans="1:15">
      <c r="A684">
        <v>1115</v>
      </c>
      <c r="B684">
        <v>26</v>
      </c>
      <c r="C684" t="s">
        <v>850</v>
      </c>
      <c r="D684" t="s">
        <v>2319</v>
      </c>
      <c r="E684" t="s">
        <v>1283</v>
      </c>
      <c r="F684" t="s">
        <v>903</v>
      </c>
      <c r="G684" t="s">
        <v>903</v>
      </c>
      <c r="H684" t="s">
        <v>302</v>
      </c>
      <c r="I684" t="s">
        <v>911</v>
      </c>
      <c r="J684">
        <v>1</v>
      </c>
      <c r="K684" t="s">
        <v>39</v>
      </c>
      <c r="L684" s="734">
        <v>0</v>
      </c>
      <c r="M684" s="734">
        <v>0</v>
      </c>
      <c r="N684" s="734">
        <v>0</v>
      </c>
      <c r="O684" s="734">
        <v>0</v>
      </c>
    </row>
    <row r="685" spans="1:15">
      <c r="A685">
        <v>1116</v>
      </c>
      <c r="B685">
        <v>26</v>
      </c>
      <c r="C685" t="s">
        <v>850</v>
      </c>
      <c r="D685" t="s">
        <v>2319</v>
      </c>
      <c r="E685" t="s">
        <v>1283</v>
      </c>
      <c r="F685" t="s">
        <v>894</v>
      </c>
      <c r="G685" t="s">
        <v>894</v>
      </c>
      <c r="H685" t="s">
        <v>304</v>
      </c>
      <c r="I685" t="s">
        <v>912</v>
      </c>
      <c r="J685">
        <v>1</v>
      </c>
      <c r="K685" t="s">
        <v>39</v>
      </c>
      <c r="L685" s="734">
        <v>0</v>
      </c>
      <c r="M685" s="734">
        <v>0</v>
      </c>
      <c r="N685" s="734">
        <v>0</v>
      </c>
      <c r="O685" s="734">
        <v>0</v>
      </c>
    </row>
    <row r="686" spans="1:15">
      <c r="A686">
        <v>1117</v>
      </c>
      <c r="B686">
        <v>26</v>
      </c>
      <c r="C686" t="s">
        <v>850</v>
      </c>
      <c r="D686" t="s">
        <v>2319</v>
      </c>
      <c r="E686" t="s">
        <v>1283</v>
      </c>
      <c r="F686" t="s">
        <v>903</v>
      </c>
      <c r="G686" t="s">
        <v>903</v>
      </c>
      <c r="H686" t="s">
        <v>306</v>
      </c>
      <c r="I686" t="s">
        <v>913</v>
      </c>
      <c r="J686">
        <v>1</v>
      </c>
      <c r="K686" t="s">
        <v>39</v>
      </c>
      <c r="L686" s="734">
        <v>0</v>
      </c>
      <c r="M686" s="734">
        <v>0</v>
      </c>
      <c r="N686" s="734">
        <v>0</v>
      </c>
      <c r="O686" s="734">
        <v>0</v>
      </c>
    </row>
    <row r="687" spans="1:15">
      <c r="A687">
        <v>1118</v>
      </c>
      <c r="B687">
        <v>26</v>
      </c>
      <c r="C687" t="s">
        <v>850</v>
      </c>
      <c r="D687" t="s">
        <v>2319</v>
      </c>
      <c r="E687" t="s">
        <v>1283</v>
      </c>
      <c r="F687" t="s">
        <v>894</v>
      </c>
      <c r="G687" t="s">
        <v>894</v>
      </c>
      <c r="H687" t="s">
        <v>341</v>
      </c>
      <c r="I687" t="s">
        <v>914</v>
      </c>
      <c r="J687">
        <v>1</v>
      </c>
      <c r="K687" t="s">
        <v>39</v>
      </c>
      <c r="L687" s="734">
        <v>0</v>
      </c>
      <c r="M687" s="734">
        <v>0</v>
      </c>
      <c r="N687" s="734">
        <v>0</v>
      </c>
      <c r="O687" s="734">
        <v>0</v>
      </c>
    </row>
    <row r="688" spans="1:15">
      <c r="A688">
        <v>1119</v>
      </c>
      <c r="B688">
        <v>26</v>
      </c>
      <c r="C688" t="s">
        <v>850</v>
      </c>
      <c r="D688" t="s">
        <v>2319</v>
      </c>
      <c r="E688" t="s">
        <v>1283</v>
      </c>
      <c r="F688" t="s">
        <v>903</v>
      </c>
      <c r="G688" t="s">
        <v>903</v>
      </c>
      <c r="H688" t="s">
        <v>343</v>
      </c>
      <c r="I688" t="s">
        <v>915</v>
      </c>
      <c r="J688">
        <v>1</v>
      </c>
      <c r="K688" t="s">
        <v>39</v>
      </c>
      <c r="L688" s="734">
        <v>0</v>
      </c>
      <c r="M688" s="734">
        <v>0</v>
      </c>
      <c r="N688" s="734">
        <v>0</v>
      </c>
      <c r="O688" s="734">
        <v>0</v>
      </c>
    </row>
    <row r="689" spans="1:15">
      <c r="A689">
        <v>1120</v>
      </c>
      <c r="B689">
        <v>26</v>
      </c>
      <c r="C689" t="s">
        <v>850</v>
      </c>
      <c r="D689" t="s">
        <v>2319</v>
      </c>
      <c r="E689" t="s">
        <v>1283</v>
      </c>
      <c r="F689" t="s">
        <v>894</v>
      </c>
      <c r="G689" t="s">
        <v>894</v>
      </c>
      <c r="H689" t="s">
        <v>45</v>
      </c>
      <c r="I689" t="s">
        <v>916</v>
      </c>
      <c r="J689">
        <v>1</v>
      </c>
      <c r="K689" t="s">
        <v>39</v>
      </c>
      <c r="L689" s="734">
        <v>600</v>
      </c>
      <c r="M689" s="734">
        <v>348.75</v>
      </c>
      <c r="N689" s="734">
        <v>508.28</v>
      </c>
      <c r="O689" s="734">
        <v>375</v>
      </c>
    </row>
    <row r="690" spans="1:15">
      <c r="A690">
        <v>1121</v>
      </c>
      <c r="B690">
        <v>26</v>
      </c>
      <c r="C690" t="s">
        <v>850</v>
      </c>
      <c r="D690" t="s">
        <v>2319</v>
      </c>
      <c r="E690" t="s">
        <v>1283</v>
      </c>
      <c r="F690" t="s">
        <v>903</v>
      </c>
      <c r="G690" t="s">
        <v>903</v>
      </c>
      <c r="H690" t="s">
        <v>48</v>
      </c>
      <c r="I690" t="s">
        <v>917</v>
      </c>
      <c r="J690">
        <v>1</v>
      </c>
      <c r="K690" t="s">
        <v>39</v>
      </c>
      <c r="L690" s="734">
        <v>600</v>
      </c>
      <c r="M690" s="734">
        <v>348.75</v>
      </c>
      <c r="N690" s="734">
        <v>325.92</v>
      </c>
      <c r="O690" s="734">
        <v>375</v>
      </c>
    </row>
    <row r="691" spans="1:15">
      <c r="A691">
        <v>1122</v>
      </c>
      <c r="B691">
        <v>26</v>
      </c>
      <c r="C691" t="s">
        <v>850</v>
      </c>
      <c r="D691" t="s">
        <v>2319</v>
      </c>
      <c r="E691" t="s">
        <v>1283</v>
      </c>
      <c r="F691" t="s">
        <v>894</v>
      </c>
      <c r="G691" t="s">
        <v>894</v>
      </c>
      <c r="H691" t="s">
        <v>13</v>
      </c>
      <c r="I691" t="s">
        <v>918</v>
      </c>
      <c r="J691">
        <v>1</v>
      </c>
      <c r="K691" t="s">
        <v>39</v>
      </c>
      <c r="L691" s="734">
        <v>0</v>
      </c>
      <c r="M691" s="734">
        <v>0</v>
      </c>
      <c r="N691" s="734">
        <v>0</v>
      </c>
      <c r="O691" s="734">
        <v>0</v>
      </c>
    </row>
    <row r="692" spans="1:15">
      <c r="A692">
        <v>1123</v>
      </c>
      <c r="B692">
        <v>26</v>
      </c>
      <c r="C692" t="s">
        <v>850</v>
      </c>
      <c r="D692" t="s">
        <v>2319</v>
      </c>
      <c r="E692" t="s">
        <v>1283</v>
      </c>
      <c r="F692" t="s">
        <v>903</v>
      </c>
      <c r="G692" t="s">
        <v>903</v>
      </c>
      <c r="H692" t="s">
        <v>15</v>
      </c>
      <c r="I692" t="s">
        <v>919</v>
      </c>
      <c r="J692">
        <v>1</v>
      </c>
      <c r="K692" t="s">
        <v>39</v>
      </c>
      <c r="L692" s="734">
        <v>0</v>
      </c>
      <c r="M692" s="734">
        <v>0</v>
      </c>
      <c r="N692" s="734">
        <v>0</v>
      </c>
      <c r="O692" s="734">
        <v>0</v>
      </c>
    </row>
    <row r="693" spans="1:15">
      <c r="A693">
        <v>1124</v>
      </c>
      <c r="B693">
        <v>26</v>
      </c>
      <c r="C693" t="s">
        <v>850</v>
      </c>
      <c r="D693" t="s">
        <v>2319</v>
      </c>
      <c r="E693" t="s">
        <v>1283</v>
      </c>
      <c r="F693" t="s">
        <v>894</v>
      </c>
      <c r="G693" t="s">
        <v>894</v>
      </c>
      <c r="H693" t="s">
        <v>17</v>
      </c>
      <c r="I693" t="s">
        <v>920</v>
      </c>
      <c r="J693">
        <v>1</v>
      </c>
      <c r="K693" t="s">
        <v>39</v>
      </c>
      <c r="L693" s="734">
        <v>0</v>
      </c>
      <c r="M693" s="734">
        <v>0</v>
      </c>
      <c r="N693" s="734">
        <v>0</v>
      </c>
      <c r="O693" s="734">
        <v>0</v>
      </c>
    </row>
    <row r="694" spans="1:15">
      <c r="A694">
        <v>1125</v>
      </c>
      <c r="B694">
        <v>26</v>
      </c>
      <c r="C694" t="s">
        <v>850</v>
      </c>
      <c r="D694" t="s">
        <v>2319</v>
      </c>
      <c r="E694" t="s">
        <v>1283</v>
      </c>
      <c r="F694" t="s">
        <v>903</v>
      </c>
      <c r="G694" t="s">
        <v>903</v>
      </c>
      <c r="H694" t="s">
        <v>19</v>
      </c>
      <c r="I694" t="s">
        <v>921</v>
      </c>
      <c r="J694">
        <v>1</v>
      </c>
      <c r="K694" t="s">
        <v>39</v>
      </c>
      <c r="L694" s="734">
        <v>0</v>
      </c>
      <c r="M694" s="734">
        <v>0</v>
      </c>
      <c r="N694" s="734">
        <v>0</v>
      </c>
      <c r="O694" s="734">
        <v>0</v>
      </c>
    </row>
    <row r="695" spans="1:15">
      <c r="A695">
        <v>1127</v>
      </c>
      <c r="B695">
        <v>26</v>
      </c>
      <c r="C695" t="s">
        <v>850</v>
      </c>
      <c r="D695" t="s">
        <v>2321</v>
      </c>
      <c r="E695" t="s">
        <v>2754</v>
      </c>
      <c r="F695" t="s">
        <v>903</v>
      </c>
      <c r="G695" t="s">
        <v>903</v>
      </c>
      <c r="H695" t="s">
        <v>13</v>
      </c>
      <c r="I695" t="s">
        <v>923</v>
      </c>
      <c r="J695">
        <v>1</v>
      </c>
      <c r="K695" t="s">
        <v>39</v>
      </c>
      <c r="L695" s="734">
        <v>2500</v>
      </c>
      <c r="M695" s="734">
        <v>744</v>
      </c>
      <c r="N695" s="734">
        <v>1674.22</v>
      </c>
      <c r="O695" s="734">
        <v>813</v>
      </c>
    </row>
    <row r="696" spans="1:15">
      <c r="A696">
        <v>1130</v>
      </c>
      <c r="B696">
        <v>26</v>
      </c>
      <c r="C696" t="s">
        <v>850</v>
      </c>
      <c r="D696" t="s">
        <v>2327</v>
      </c>
      <c r="E696" t="s">
        <v>1284</v>
      </c>
      <c r="F696" t="s">
        <v>924</v>
      </c>
      <c r="G696" t="s">
        <v>924</v>
      </c>
      <c r="H696" t="s">
        <v>15</v>
      </c>
      <c r="I696" t="s">
        <v>926</v>
      </c>
      <c r="J696">
        <v>30</v>
      </c>
      <c r="K696" t="s">
        <v>39</v>
      </c>
      <c r="L696" s="734">
        <v>690</v>
      </c>
      <c r="M696" s="734">
        <v>223.20000000000002</v>
      </c>
      <c r="N696" s="734">
        <v>87.300000000000011</v>
      </c>
      <c r="O696" s="734">
        <v>240</v>
      </c>
    </row>
    <row r="697" spans="1:15">
      <c r="A697">
        <v>1131</v>
      </c>
      <c r="B697">
        <v>26</v>
      </c>
      <c r="C697" t="s">
        <v>850</v>
      </c>
      <c r="D697" t="s">
        <v>2327</v>
      </c>
      <c r="E697" t="s">
        <v>1284</v>
      </c>
      <c r="F697" t="s">
        <v>925</v>
      </c>
      <c r="G697" t="s">
        <v>925</v>
      </c>
      <c r="H697" t="s">
        <v>17</v>
      </c>
      <c r="I697" t="s">
        <v>927</v>
      </c>
      <c r="J697">
        <v>12</v>
      </c>
      <c r="K697" t="s">
        <v>39</v>
      </c>
      <c r="L697" s="734">
        <v>312</v>
      </c>
      <c r="M697" s="734">
        <v>111.60000000000001</v>
      </c>
      <c r="N697" s="734">
        <v>34.92</v>
      </c>
      <c r="O697" s="734">
        <v>120</v>
      </c>
    </row>
    <row r="698" spans="1:15">
      <c r="A698">
        <v>1132</v>
      </c>
      <c r="B698">
        <v>26</v>
      </c>
      <c r="C698" t="s">
        <v>850</v>
      </c>
      <c r="D698" t="s">
        <v>2327</v>
      </c>
      <c r="E698" t="s">
        <v>1284</v>
      </c>
      <c r="F698" t="s">
        <v>924</v>
      </c>
      <c r="G698" t="s">
        <v>924</v>
      </c>
      <c r="H698" t="s">
        <v>19</v>
      </c>
      <c r="I698" t="s">
        <v>928</v>
      </c>
      <c r="J698">
        <v>6</v>
      </c>
      <c r="K698" t="s">
        <v>39</v>
      </c>
      <c r="L698" s="734">
        <v>144</v>
      </c>
      <c r="M698" s="734">
        <v>55.800000000000004</v>
      </c>
      <c r="N698" s="734">
        <v>29.099999999999998</v>
      </c>
      <c r="O698" s="734">
        <v>60</v>
      </c>
    </row>
    <row r="699" spans="1:15">
      <c r="A699">
        <v>1133</v>
      </c>
      <c r="B699">
        <v>26</v>
      </c>
      <c r="C699" t="s">
        <v>850</v>
      </c>
      <c r="D699" t="s">
        <v>2327</v>
      </c>
      <c r="E699" t="s">
        <v>1284</v>
      </c>
      <c r="F699" t="s">
        <v>925</v>
      </c>
      <c r="G699" t="s">
        <v>925</v>
      </c>
      <c r="H699" t="s">
        <v>20</v>
      </c>
      <c r="I699" t="s">
        <v>929</v>
      </c>
      <c r="J699">
        <v>8</v>
      </c>
      <c r="K699" t="s">
        <v>39</v>
      </c>
      <c r="L699" s="734">
        <v>200</v>
      </c>
      <c r="M699" s="734">
        <v>74.400000000000006</v>
      </c>
      <c r="N699" s="734">
        <v>69.84</v>
      </c>
      <c r="O699" s="734">
        <v>80</v>
      </c>
    </row>
    <row r="700" spans="1:15">
      <c r="A700">
        <v>1134</v>
      </c>
      <c r="B700">
        <v>26</v>
      </c>
      <c r="C700" t="s">
        <v>850</v>
      </c>
      <c r="D700" t="s">
        <v>2327</v>
      </c>
      <c r="E700" t="s">
        <v>1284</v>
      </c>
      <c r="F700" t="s">
        <v>924</v>
      </c>
      <c r="G700" t="s">
        <v>924</v>
      </c>
      <c r="H700" t="s">
        <v>21</v>
      </c>
      <c r="I700" t="s">
        <v>930</v>
      </c>
      <c r="J700">
        <v>2</v>
      </c>
      <c r="K700" t="s">
        <v>39</v>
      </c>
      <c r="L700" s="734">
        <v>56</v>
      </c>
      <c r="M700" s="734">
        <v>27.900000000000002</v>
      </c>
      <c r="N700" s="734">
        <v>17.46</v>
      </c>
      <c r="O700" s="734">
        <v>30</v>
      </c>
    </row>
    <row r="701" spans="1:15">
      <c r="A701">
        <v>1135</v>
      </c>
      <c r="B701">
        <v>26</v>
      </c>
      <c r="C701" t="s">
        <v>850</v>
      </c>
      <c r="D701" t="s">
        <v>2327</v>
      </c>
      <c r="E701" t="s">
        <v>1284</v>
      </c>
      <c r="F701" t="s">
        <v>925</v>
      </c>
      <c r="G701" t="s">
        <v>925</v>
      </c>
      <c r="H701" t="s">
        <v>77</v>
      </c>
      <c r="I701" t="s">
        <v>931</v>
      </c>
      <c r="J701">
        <v>5</v>
      </c>
      <c r="K701" t="s">
        <v>39</v>
      </c>
      <c r="L701" s="734">
        <v>0</v>
      </c>
      <c r="M701" s="734">
        <v>0</v>
      </c>
      <c r="N701" s="734">
        <v>0</v>
      </c>
      <c r="O701" s="734">
        <v>160</v>
      </c>
    </row>
    <row r="702" spans="1:15">
      <c r="A702">
        <v>1137</v>
      </c>
      <c r="B702">
        <v>26</v>
      </c>
      <c r="C702" t="s">
        <v>850</v>
      </c>
      <c r="D702" t="s">
        <v>2327</v>
      </c>
      <c r="E702" t="s">
        <v>1284</v>
      </c>
      <c r="F702" t="s">
        <v>925</v>
      </c>
      <c r="G702" t="s">
        <v>925</v>
      </c>
      <c r="H702" t="s">
        <v>45</v>
      </c>
      <c r="I702" t="s">
        <v>933</v>
      </c>
      <c r="J702">
        <v>34</v>
      </c>
      <c r="K702" t="s">
        <v>39</v>
      </c>
      <c r="L702" s="734">
        <v>839.8</v>
      </c>
      <c r="M702" s="734">
        <v>1422.9</v>
      </c>
      <c r="N702" s="734">
        <v>725.56</v>
      </c>
      <c r="O702" s="734">
        <v>1530</v>
      </c>
    </row>
    <row r="703" spans="1:15">
      <c r="A703">
        <v>1138</v>
      </c>
      <c r="B703">
        <v>26</v>
      </c>
      <c r="C703" t="s">
        <v>850</v>
      </c>
      <c r="D703" t="s">
        <v>2327</v>
      </c>
      <c r="E703" t="s">
        <v>1284</v>
      </c>
      <c r="F703" t="s">
        <v>932</v>
      </c>
      <c r="G703" t="s">
        <v>932</v>
      </c>
      <c r="H703" t="s">
        <v>48</v>
      </c>
      <c r="I703" t="s">
        <v>934</v>
      </c>
      <c r="J703">
        <v>16</v>
      </c>
      <c r="K703" t="s">
        <v>39</v>
      </c>
      <c r="L703" s="734">
        <v>438.4</v>
      </c>
      <c r="M703" s="734">
        <v>818.40000000000009</v>
      </c>
      <c r="N703" s="734">
        <v>419.03999999999996</v>
      </c>
      <c r="O703" s="734">
        <v>848</v>
      </c>
    </row>
    <row r="704" spans="1:15">
      <c r="A704">
        <v>1139</v>
      </c>
      <c r="B704">
        <v>26</v>
      </c>
      <c r="C704" t="s">
        <v>850</v>
      </c>
      <c r="D704" t="s">
        <v>2327</v>
      </c>
      <c r="E704" t="s">
        <v>1284</v>
      </c>
      <c r="F704" t="s">
        <v>925</v>
      </c>
      <c r="G704" t="s">
        <v>925</v>
      </c>
      <c r="H704" t="s">
        <v>50</v>
      </c>
      <c r="I704" t="s">
        <v>935</v>
      </c>
      <c r="J704">
        <v>16</v>
      </c>
      <c r="K704" t="s">
        <v>39</v>
      </c>
      <c r="L704" s="734">
        <v>480</v>
      </c>
      <c r="M704" s="734">
        <v>1116</v>
      </c>
      <c r="N704" s="734">
        <v>512.16</v>
      </c>
      <c r="O704" s="734">
        <v>1168</v>
      </c>
    </row>
    <row r="705" spans="1:15">
      <c r="A705">
        <v>1140</v>
      </c>
      <c r="B705">
        <v>26</v>
      </c>
      <c r="C705" t="s">
        <v>850</v>
      </c>
      <c r="D705" t="s">
        <v>2327</v>
      </c>
      <c r="E705" t="s">
        <v>1284</v>
      </c>
      <c r="F705" t="s">
        <v>932</v>
      </c>
      <c r="G705" t="s">
        <v>932</v>
      </c>
      <c r="H705" t="s">
        <v>76</v>
      </c>
      <c r="I705" t="s">
        <v>936</v>
      </c>
      <c r="J705">
        <v>1</v>
      </c>
      <c r="K705" t="s">
        <v>39</v>
      </c>
      <c r="L705" s="734">
        <v>32</v>
      </c>
      <c r="M705" s="734">
        <v>79.05</v>
      </c>
      <c r="N705" s="734">
        <v>55.29</v>
      </c>
      <c r="O705" s="734">
        <v>85</v>
      </c>
    </row>
    <row r="706" spans="1:15">
      <c r="A706">
        <v>1141</v>
      </c>
      <c r="B706">
        <v>26</v>
      </c>
      <c r="C706" t="s">
        <v>850</v>
      </c>
      <c r="D706" t="s">
        <v>2327</v>
      </c>
      <c r="E706" t="s">
        <v>1284</v>
      </c>
      <c r="F706" t="s">
        <v>925</v>
      </c>
      <c r="G706" t="s">
        <v>925</v>
      </c>
      <c r="H706" t="s">
        <v>341</v>
      </c>
      <c r="I706" t="s">
        <v>937</v>
      </c>
      <c r="J706">
        <v>2</v>
      </c>
      <c r="K706" t="s">
        <v>39</v>
      </c>
      <c r="L706" s="734">
        <v>0</v>
      </c>
      <c r="M706" s="734">
        <v>0</v>
      </c>
      <c r="N706" s="734">
        <v>0</v>
      </c>
      <c r="O706" s="734">
        <v>0</v>
      </c>
    </row>
    <row r="707" spans="1:15">
      <c r="A707">
        <v>1142</v>
      </c>
      <c r="B707">
        <v>26</v>
      </c>
      <c r="C707" t="s">
        <v>850</v>
      </c>
      <c r="D707" t="s">
        <v>2327</v>
      </c>
      <c r="E707" t="s">
        <v>1284</v>
      </c>
      <c r="F707" t="s">
        <v>932</v>
      </c>
      <c r="G707" t="s">
        <v>932</v>
      </c>
      <c r="H707" t="s">
        <v>13</v>
      </c>
      <c r="I707" t="s">
        <v>938</v>
      </c>
      <c r="J707">
        <v>1</v>
      </c>
      <c r="K707" t="s">
        <v>39</v>
      </c>
      <c r="L707" s="734">
        <v>0</v>
      </c>
      <c r="M707" s="734">
        <v>0</v>
      </c>
      <c r="N707" s="734">
        <v>0</v>
      </c>
      <c r="O707" s="734">
        <v>0</v>
      </c>
    </row>
    <row r="708" spans="1:15">
      <c r="A708">
        <v>1144</v>
      </c>
      <c r="B708">
        <v>26</v>
      </c>
      <c r="C708" t="s">
        <v>850</v>
      </c>
      <c r="D708" t="s">
        <v>2327</v>
      </c>
      <c r="E708" t="s">
        <v>1284</v>
      </c>
      <c r="F708" t="s">
        <v>932</v>
      </c>
      <c r="G708" t="s">
        <v>932</v>
      </c>
      <c r="H708" t="s">
        <v>13</v>
      </c>
      <c r="I708" t="s">
        <v>940</v>
      </c>
      <c r="J708">
        <v>26</v>
      </c>
      <c r="K708" t="s">
        <v>39</v>
      </c>
      <c r="L708" s="734">
        <v>1300</v>
      </c>
      <c r="M708" s="734">
        <v>1450.8000000000002</v>
      </c>
      <c r="N708" s="734">
        <v>731.38</v>
      </c>
      <c r="O708" s="734">
        <v>1560</v>
      </c>
    </row>
    <row r="709" spans="1:15">
      <c r="A709">
        <v>1145</v>
      </c>
      <c r="B709">
        <v>26</v>
      </c>
      <c r="C709" t="s">
        <v>850</v>
      </c>
      <c r="D709" t="s">
        <v>2327</v>
      </c>
      <c r="E709" t="s">
        <v>1284</v>
      </c>
      <c r="F709" t="s">
        <v>939</v>
      </c>
      <c r="G709" t="s">
        <v>939</v>
      </c>
      <c r="H709" t="s">
        <v>17</v>
      </c>
      <c r="I709" t="s">
        <v>941</v>
      </c>
      <c r="J709">
        <v>14</v>
      </c>
      <c r="K709" t="s">
        <v>39</v>
      </c>
      <c r="L709" s="734">
        <v>0</v>
      </c>
      <c r="M709" s="734">
        <v>0</v>
      </c>
      <c r="N709" s="734">
        <v>0</v>
      </c>
      <c r="O709" s="734">
        <v>0</v>
      </c>
    </row>
    <row r="710" spans="1:15">
      <c r="A710">
        <v>1148</v>
      </c>
      <c r="B710">
        <v>26</v>
      </c>
      <c r="C710" t="s">
        <v>850</v>
      </c>
      <c r="D710" t="s">
        <v>2333</v>
      </c>
      <c r="E710" t="s">
        <v>1285</v>
      </c>
      <c r="F710" t="s">
        <v>942</v>
      </c>
      <c r="G710" t="s">
        <v>942</v>
      </c>
      <c r="H710" t="s">
        <v>15</v>
      </c>
      <c r="I710" t="s">
        <v>944</v>
      </c>
      <c r="J710">
        <v>15</v>
      </c>
      <c r="K710" t="s">
        <v>39</v>
      </c>
      <c r="L710" s="734">
        <v>1500</v>
      </c>
      <c r="M710" s="734">
        <v>697.5</v>
      </c>
      <c r="N710" s="734">
        <v>902.1</v>
      </c>
      <c r="O710" s="734">
        <v>750</v>
      </c>
    </row>
    <row r="711" spans="1:15">
      <c r="A711">
        <v>1149</v>
      </c>
      <c r="B711">
        <v>26</v>
      </c>
      <c r="C711" t="s">
        <v>850</v>
      </c>
      <c r="D711" t="s">
        <v>2333</v>
      </c>
      <c r="E711" t="s">
        <v>1285</v>
      </c>
      <c r="F711" t="s">
        <v>943</v>
      </c>
      <c r="G711" t="s">
        <v>943</v>
      </c>
      <c r="H711" t="s">
        <v>20</v>
      </c>
      <c r="I711" t="s">
        <v>945</v>
      </c>
      <c r="J711">
        <v>6</v>
      </c>
      <c r="K711" t="s">
        <v>39</v>
      </c>
      <c r="L711" s="734">
        <v>0</v>
      </c>
      <c r="M711" s="734">
        <v>0</v>
      </c>
      <c r="N711" s="734">
        <v>0</v>
      </c>
      <c r="O711" s="734">
        <v>0</v>
      </c>
    </row>
    <row r="712" spans="1:15">
      <c r="A712">
        <v>1150</v>
      </c>
      <c r="B712">
        <v>26</v>
      </c>
      <c r="C712" t="s">
        <v>850</v>
      </c>
      <c r="D712" t="s">
        <v>2333</v>
      </c>
      <c r="E712" t="s">
        <v>1285</v>
      </c>
      <c r="F712" t="s">
        <v>942</v>
      </c>
      <c r="G712" t="s">
        <v>942</v>
      </c>
      <c r="H712" t="s">
        <v>21</v>
      </c>
      <c r="I712" t="s">
        <v>946</v>
      </c>
      <c r="J712">
        <v>3</v>
      </c>
      <c r="K712" t="s">
        <v>39</v>
      </c>
      <c r="L712" s="734">
        <v>0</v>
      </c>
      <c r="M712" s="734">
        <v>0</v>
      </c>
      <c r="N712" s="734">
        <v>0</v>
      </c>
      <c r="O712" s="734">
        <v>0</v>
      </c>
    </row>
    <row r="713" spans="1:15">
      <c r="A713">
        <v>1151</v>
      </c>
      <c r="B713">
        <v>26</v>
      </c>
      <c r="C713" t="s">
        <v>850</v>
      </c>
      <c r="D713" t="s">
        <v>2333</v>
      </c>
      <c r="E713" t="s">
        <v>1285</v>
      </c>
      <c r="F713" t="s">
        <v>943</v>
      </c>
      <c r="G713" t="s">
        <v>943</v>
      </c>
      <c r="H713" t="s">
        <v>17</v>
      </c>
      <c r="I713" t="s">
        <v>947</v>
      </c>
      <c r="J713">
        <v>2</v>
      </c>
      <c r="K713" t="s">
        <v>39</v>
      </c>
      <c r="L713" s="734">
        <v>230</v>
      </c>
      <c r="M713" s="734">
        <v>186</v>
      </c>
      <c r="N713" s="734">
        <v>120.28</v>
      </c>
      <c r="O713" s="734">
        <v>200</v>
      </c>
    </row>
    <row r="714" spans="1:15">
      <c r="A714">
        <v>1152</v>
      </c>
      <c r="B714">
        <v>26</v>
      </c>
      <c r="C714" t="s">
        <v>850</v>
      </c>
      <c r="D714" t="s">
        <v>2333</v>
      </c>
      <c r="E714" t="s">
        <v>1285</v>
      </c>
      <c r="F714" t="s">
        <v>942</v>
      </c>
      <c r="G714" t="s">
        <v>942</v>
      </c>
      <c r="H714" t="s">
        <v>48</v>
      </c>
      <c r="I714" t="s">
        <v>948</v>
      </c>
      <c r="J714">
        <v>3</v>
      </c>
      <c r="K714" t="s">
        <v>39</v>
      </c>
      <c r="L714" s="734">
        <v>0</v>
      </c>
      <c r="M714" s="734">
        <v>0</v>
      </c>
      <c r="N714" s="734">
        <v>0</v>
      </c>
      <c r="O714" s="734">
        <v>0</v>
      </c>
    </row>
    <row r="715" spans="1:15">
      <c r="A715">
        <v>1153</v>
      </c>
      <c r="B715">
        <v>26</v>
      </c>
      <c r="C715" t="s">
        <v>850</v>
      </c>
      <c r="D715" t="s">
        <v>2333</v>
      </c>
      <c r="E715" t="s">
        <v>1285</v>
      </c>
      <c r="F715" t="s">
        <v>943</v>
      </c>
      <c r="G715" t="s">
        <v>943</v>
      </c>
      <c r="H715" t="s">
        <v>50</v>
      </c>
      <c r="I715" t="s">
        <v>949</v>
      </c>
      <c r="J715">
        <v>3</v>
      </c>
      <c r="K715" t="s">
        <v>39</v>
      </c>
      <c r="L715" s="734">
        <v>0</v>
      </c>
      <c r="M715" s="734">
        <v>0</v>
      </c>
      <c r="N715" s="734">
        <v>0</v>
      </c>
      <c r="O715" s="734">
        <v>0</v>
      </c>
    </row>
    <row r="716" spans="1:15">
      <c r="A716">
        <v>1154</v>
      </c>
      <c r="B716">
        <v>26</v>
      </c>
      <c r="C716" t="s">
        <v>850</v>
      </c>
      <c r="D716" t="s">
        <v>2333</v>
      </c>
      <c r="E716" t="s">
        <v>1285</v>
      </c>
      <c r="F716" t="s">
        <v>942</v>
      </c>
      <c r="G716" t="s">
        <v>942</v>
      </c>
      <c r="H716" t="s">
        <v>76</v>
      </c>
      <c r="I716" t="s">
        <v>950</v>
      </c>
      <c r="J716">
        <v>1</v>
      </c>
      <c r="K716" t="s">
        <v>39</v>
      </c>
      <c r="L716" s="734">
        <v>0</v>
      </c>
      <c r="M716" s="734">
        <v>0</v>
      </c>
      <c r="N716" s="734">
        <v>0</v>
      </c>
      <c r="O716" s="734">
        <v>0</v>
      </c>
    </row>
    <row r="717" spans="1:15">
      <c r="A717">
        <v>1155</v>
      </c>
      <c r="B717">
        <v>26</v>
      </c>
      <c r="C717" t="s">
        <v>850</v>
      </c>
      <c r="D717" t="s">
        <v>2333</v>
      </c>
      <c r="E717" t="s">
        <v>1285</v>
      </c>
      <c r="F717" t="s">
        <v>943</v>
      </c>
      <c r="G717" t="s">
        <v>943</v>
      </c>
      <c r="H717" t="s">
        <v>77</v>
      </c>
      <c r="I717" t="s">
        <v>951</v>
      </c>
      <c r="J717">
        <v>2</v>
      </c>
      <c r="K717" t="s">
        <v>39</v>
      </c>
      <c r="L717" s="734">
        <v>0</v>
      </c>
      <c r="M717" s="734">
        <v>0</v>
      </c>
      <c r="N717" s="734">
        <v>0</v>
      </c>
      <c r="O717" s="734">
        <v>0</v>
      </c>
    </row>
    <row r="718" spans="1:15">
      <c r="A718">
        <v>1156</v>
      </c>
      <c r="B718">
        <v>26</v>
      </c>
      <c r="C718" t="s">
        <v>850</v>
      </c>
      <c r="D718" t="s">
        <v>2333</v>
      </c>
      <c r="E718" t="s">
        <v>1285</v>
      </c>
      <c r="F718" t="s">
        <v>942</v>
      </c>
      <c r="G718" t="s">
        <v>942</v>
      </c>
      <c r="H718" t="s">
        <v>78</v>
      </c>
      <c r="I718" t="s">
        <v>952</v>
      </c>
      <c r="J718">
        <v>1</v>
      </c>
      <c r="K718" t="s">
        <v>39</v>
      </c>
      <c r="L718" s="734">
        <v>0</v>
      </c>
      <c r="M718" s="734">
        <v>0</v>
      </c>
      <c r="N718" s="734">
        <v>0</v>
      </c>
      <c r="O718" s="734">
        <v>0</v>
      </c>
    </row>
    <row r="719" spans="1:15">
      <c r="A719">
        <v>1157</v>
      </c>
      <c r="B719">
        <v>26</v>
      </c>
      <c r="C719" t="s">
        <v>850</v>
      </c>
      <c r="D719" t="s">
        <v>2333</v>
      </c>
      <c r="E719" t="s">
        <v>1285</v>
      </c>
      <c r="F719" t="s">
        <v>943</v>
      </c>
      <c r="G719" t="s">
        <v>943</v>
      </c>
      <c r="H719" t="s">
        <v>302</v>
      </c>
      <c r="I719" t="s">
        <v>953</v>
      </c>
      <c r="J719">
        <v>2</v>
      </c>
      <c r="K719" t="s">
        <v>39</v>
      </c>
      <c r="L719" s="734">
        <v>250</v>
      </c>
      <c r="M719" s="734">
        <v>93</v>
      </c>
      <c r="N719" s="734">
        <v>139.68</v>
      </c>
      <c r="O719" s="734">
        <v>100</v>
      </c>
    </row>
    <row r="720" spans="1:15">
      <c r="A720">
        <v>1158</v>
      </c>
      <c r="B720">
        <v>26</v>
      </c>
      <c r="C720" t="s">
        <v>850</v>
      </c>
      <c r="D720" t="s">
        <v>2333</v>
      </c>
      <c r="E720" t="s">
        <v>1285</v>
      </c>
      <c r="F720" t="s">
        <v>942</v>
      </c>
      <c r="G720" t="s">
        <v>942</v>
      </c>
      <c r="H720" t="s">
        <v>304</v>
      </c>
      <c r="I720" t="s">
        <v>954</v>
      </c>
      <c r="J720">
        <v>3</v>
      </c>
      <c r="K720" t="s">
        <v>39</v>
      </c>
      <c r="L720" s="734">
        <v>0</v>
      </c>
      <c r="M720" s="734">
        <v>0</v>
      </c>
      <c r="N720" s="734">
        <v>0</v>
      </c>
      <c r="O720" s="734">
        <v>0</v>
      </c>
    </row>
    <row r="721" spans="1:15">
      <c r="A721">
        <v>1159</v>
      </c>
      <c r="B721">
        <v>26</v>
      </c>
      <c r="C721" t="s">
        <v>850</v>
      </c>
      <c r="D721" t="s">
        <v>2333</v>
      </c>
      <c r="E721" t="s">
        <v>1285</v>
      </c>
      <c r="F721" t="s">
        <v>943</v>
      </c>
      <c r="G721" t="s">
        <v>943</v>
      </c>
      <c r="H721" t="s">
        <v>306</v>
      </c>
      <c r="I721" t="s">
        <v>955</v>
      </c>
      <c r="J721">
        <v>3</v>
      </c>
      <c r="K721" t="s">
        <v>39</v>
      </c>
      <c r="L721" s="734">
        <v>0</v>
      </c>
      <c r="M721" s="734">
        <v>0</v>
      </c>
      <c r="N721" s="734">
        <v>0</v>
      </c>
      <c r="O721" s="734">
        <v>0</v>
      </c>
    </row>
    <row r="722" spans="1:15">
      <c r="A722">
        <v>1160</v>
      </c>
      <c r="B722">
        <v>26</v>
      </c>
      <c r="C722" t="s">
        <v>850</v>
      </c>
      <c r="D722" t="s">
        <v>2333</v>
      </c>
      <c r="E722" t="s">
        <v>1285</v>
      </c>
      <c r="F722" t="s">
        <v>942</v>
      </c>
      <c r="G722" t="s">
        <v>942</v>
      </c>
      <c r="H722" t="s">
        <v>13</v>
      </c>
      <c r="I722" t="s">
        <v>956</v>
      </c>
      <c r="J722">
        <v>1</v>
      </c>
      <c r="K722" t="s">
        <v>39</v>
      </c>
      <c r="L722" s="734">
        <v>0</v>
      </c>
      <c r="M722" s="734">
        <v>0</v>
      </c>
      <c r="N722" s="734">
        <v>0</v>
      </c>
      <c r="O722" s="734">
        <v>0</v>
      </c>
    </row>
    <row r="723" spans="1:15">
      <c r="A723">
        <v>1162</v>
      </c>
      <c r="B723">
        <v>26</v>
      </c>
      <c r="C723" t="s">
        <v>850</v>
      </c>
      <c r="D723" t="s">
        <v>2333</v>
      </c>
      <c r="E723" t="s">
        <v>1285</v>
      </c>
      <c r="F723" t="s">
        <v>942</v>
      </c>
      <c r="G723" t="s">
        <v>942</v>
      </c>
      <c r="H723" t="s">
        <v>13</v>
      </c>
      <c r="I723" t="s">
        <v>945</v>
      </c>
      <c r="J723">
        <v>1</v>
      </c>
      <c r="K723" t="s">
        <v>39</v>
      </c>
      <c r="L723" s="734">
        <v>220</v>
      </c>
      <c r="M723" s="734">
        <v>46.5</v>
      </c>
      <c r="N723" s="734">
        <v>60.14</v>
      </c>
      <c r="O723" s="734">
        <v>50</v>
      </c>
    </row>
    <row r="724" spans="1:15">
      <c r="A724">
        <v>1163</v>
      </c>
      <c r="B724">
        <v>26</v>
      </c>
      <c r="C724" t="s">
        <v>850</v>
      </c>
      <c r="D724" t="s">
        <v>2333</v>
      </c>
      <c r="E724" t="s">
        <v>1285</v>
      </c>
      <c r="F724" t="s">
        <v>957</v>
      </c>
      <c r="G724" t="s">
        <v>957</v>
      </c>
      <c r="H724" t="s">
        <v>15</v>
      </c>
      <c r="I724" t="s">
        <v>946</v>
      </c>
      <c r="J724">
        <v>1</v>
      </c>
      <c r="K724" t="s">
        <v>39</v>
      </c>
      <c r="L724" s="734">
        <v>230</v>
      </c>
      <c r="M724" s="734">
        <v>69.75</v>
      </c>
      <c r="N724" s="734">
        <v>46.56</v>
      </c>
      <c r="O724" s="734">
        <v>75</v>
      </c>
    </row>
    <row r="725" spans="1:15">
      <c r="A725">
        <v>1164</v>
      </c>
      <c r="B725">
        <v>26</v>
      </c>
      <c r="C725" t="s">
        <v>850</v>
      </c>
      <c r="D725" t="s">
        <v>2333</v>
      </c>
      <c r="E725" t="s">
        <v>1285</v>
      </c>
      <c r="F725" t="s">
        <v>942</v>
      </c>
      <c r="G725" t="s">
        <v>942</v>
      </c>
      <c r="H725" t="s">
        <v>17</v>
      </c>
      <c r="I725" t="s">
        <v>958</v>
      </c>
      <c r="J725">
        <v>1</v>
      </c>
      <c r="K725" t="s">
        <v>39</v>
      </c>
      <c r="L725" s="734">
        <v>220</v>
      </c>
      <c r="M725" s="734">
        <v>93</v>
      </c>
      <c r="N725" s="734">
        <v>66.929999999999993</v>
      </c>
      <c r="O725" s="734">
        <v>100</v>
      </c>
    </row>
    <row r="726" spans="1:15">
      <c r="A726">
        <v>1165</v>
      </c>
      <c r="B726">
        <v>26</v>
      </c>
      <c r="C726" t="s">
        <v>850</v>
      </c>
      <c r="D726" t="s">
        <v>2333</v>
      </c>
      <c r="E726" t="s">
        <v>1285</v>
      </c>
      <c r="F726" t="s">
        <v>957</v>
      </c>
      <c r="G726" t="s">
        <v>957</v>
      </c>
      <c r="H726" t="s">
        <v>19</v>
      </c>
      <c r="I726" t="s">
        <v>959</v>
      </c>
      <c r="J726">
        <v>1</v>
      </c>
      <c r="K726" t="s">
        <v>39</v>
      </c>
      <c r="L726" s="734">
        <v>230</v>
      </c>
      <c r="M726" s="734">
        <v>69.75</v>
      </c>
      <c r="N726" s="734">
        <v>66.929999999999993</v>
      </c>
      <c r="O726" s="734">
        <v>75</v>
      </c>
    </row>
    <row r="727" spans="1:15">
      <c r="A727">
        <v>1168</v>
      </c>
      <c r="B727">
        <v>26</v>
      </c>
      <c r="C727" t="s">
        <v>850</v>
      </c>
      <c r="D727" t="s">
        <v>2341</v>
      </c>
      <c r="E727" t="s">
        <v>1286</v>
      </c>
      <c r="F727" t="s">
        <v>960</v>
      </c>
      <c r="G727" t="s">
        <v>960</v>
      </c>
      <c r="H727" t="s">
        <v>20</v>
      </c>
      <c r="I727" t="s">
        <v>962</v>
      </c>
      <c r="J727">
        <v>1</v>
      </c>
      <c r="K727" t="s">
        <v>39</v>
      </c>
      <c r="L727" s="734">
        <v>25000</v>
      </c>
      <c r="M727" s="734">
        <v>33480</v>
      </c>
      <c r="N727" s="734">
        <v>32199.149999999998</v>
      </c>
      <c r="O727" s="734">
        <v>36250</v>
      </c>
    </row>
    <row r="728" spans="1:15">
      <c r="A728">
        <v>1169</v>
      </c>
      <c r="B728">
        <v>26</v>
      </c>
      <c r="C728" t="s">
        <v>850</v>
      </c>
      <c r="D728" t="s">
        <v>2341</v>
      </c>
      <c r="E728" t="s">
        <v>1286</v>
      </c>
      <c r="F728" t="s">
        <v>961</v>
      </c>
      <c r="G728" t="s">
        <v>961</v>
      </c>
      <c r="H728" t="s">
        <v>21</v>
      </c>
      <c r="I728" t="s">
        <v>963</v>
      </c>
      <c r="J728">
        <v>1</v>
      </c>
      <c r="K728" t="s">
        <v>39</v>
      </c>
      <c r="L728" s="734">
        <v>500</v>
      </c>
      <c r="M728" s="734">
        <v>697.5</v>
      </c>
      <c r="N728" s="734">
        <v>773.09</v>
      </c>
      <c r="O728" s="734">
        <v>750</v>
      </c>
    </row>
    <row r="729" spans="1:15">
      <c r="A729">
        <v>1174</v>
      </c>
      <c r="B729">
        <v>26</v>
      </c>
      <c r="C729" t="s">
        <v>850</v>
      </c>
      <c r="D729" t="s">
        <v>2351</v>
      </c>
      <c r="E729" t="s">
        <v>1287</v>
      </c>
      <c r="F729" t="s">
        <v>966</v>
      </c>
      <c r="G729" t="s">
        <v>966</v>
      </c>
      <c r="H729" t="s">
        <v>45</v>
      </c>
      <c r="I729" t="s">
        <v>968</v>
      </c>
      <c r="J729">
        <v>1</v>
      </c>
      <c r="K729" t="s">
        <v>39</v>
      </c>
      <c r="L729" s="734">
        <v>9000</v>
      </c>
      <c r="M729" s="734">
        <v>9300</v>
      </c>
      <c r="N729" s="734">
        <v>8487.5</v>
      </c>
      <c r="O729" s="734">
        <v>10000</v>
      </c>
    </row>
    <row r="730" spans="1:15">
      <c r="A730">
        <v>1177</v>
      </c>
      <c r="B730">
        <v>26</v>
      </c>
      <c r="C730" t="s">
        <v>850</v>
      </c>
      <c r="D730" t="s">
        <v>2355</v>
      </c>
      <c r="E730" t="s">
        <v>1288</v>
      </c>
      <c r="F730" t="s">
        <v>969</v>
      </c>
      <c r="G730" t="s">
        <v>969</v>
      </c>
      <c r="H730" t="s">
        <v>13</v>
      </c>
      <c r="I730" t="s">
        <v>971</v>
      </c>
      <c r="J730">
        <v>1</v>
      </c>
      <c r="K730" t="s">
        <v>39</v>
      </c>
      <c r="L730" s="734">
        <v>2000</v>
      </c>
      <c r="M730" s="734">
        <v>1302</v>
      </c>
      <c r="N730" s="734">
        <v>3100.12</v>
      </c>
      <c r="O730" s="734">
        <v>1375</v>
      </c>
    </row>
    <row r="731" spans="1:15">
      <c r="A731">
        <v>1179</v>
      </c>
      <c r="B731">
        <v>26</v>
      </c>
      <c r="C731" t="s">
        <v>850</v>
      </c>
      <c r="D731" t="s">
        <v>2359</v>
      </c>
      <c r="E731" t="s">
        <v>1289</v>
      </c>
      <c r="F731" t="s">
        <v>969</v>
      </c>
      <c r="G731" t="s">
        <v>969</v>
      </c>
      <c r="H731" t="s">
        <v>15</v>
      </c>
      <c r="I731" t="s">
        <v>973</v>
      </c>
      <c r="J731">
        <v>1</v>
      </c>
      <c r="K731" t="s">
        <v>2</v>
      </c>
      <c r="L731" s="734">
        <v>2500</v>
      </c>
      <c r="M731" s="734">
        <v>8137.5</v>
      </c>
      <c r="N731" s="734">
        <v>5312.69</v>
      </c>
      <c r="O731" s="734">
        <v>8750</v>
      </c>
    </row>
    <row r="732" spans="1:15">
      <c r="A732">
        <v>1182</v>
      </c>
      <c r="B732">
        <v>26</v>
      </c>
      <c r="C732" t="s">
        <v>850</v>
      </c>
      <c r="D732" t="s">
        <v>2367</v>
      </c>
      <c r="E732" t="s">
        <v>1290</v>
      </c>
      <c r="F732" t="s">
        <v>974</v>
      </c>
      <c r="G732" t="s">
        <v>974</v>
      </c>
      <c r="H732" t="s">
        <v>17</v>
      </c>
      <c r="I732" t="s">
        <v>976</v>
      </c>
      <c r="J732">
        <v>2</v>
      </c>
      <c r="K732" t="s">
        <v>39</v>
      </c>
      <c r="L732" s="734">
        <v>280</v>
      </c>
      <c r="M732" s="734">
        <v>158.1</v>
      </c>
      <c r="N732" s="734">
        <v>128.04</v>
      </c>
      <c r="O732" s="734">
        <v>170</v>
      </c>
    </row>
    <row r="733" spans="1:15">
      <c r="A733">
        <v>1183</v>
      </c>
      <c r="B733">
        <v>26</v>
      </c>
      <c r="C733" t="s">
        <v>850</v>
      </c>
      <c r="D733" t="s">
        <v>2367</v>
      </c>
      <c r="E733" t="s">
        <v>1290</v>
      </c>
      <c r="F733" t="s">
        <v>975</v>
      </c>
      <c r="G733" t="s">
        <v>975</v>
      </c>
      <c r="H733" t="s">
        <v>19</v>
      </c>
      <c r="I733" t="s">
        <v>977</v>
      </c>
      <c r="J733">
        <v>8</v>
      </c>
      <c r="K733" t="s">
        <v>39</v>
      </c>
      <c r="L733" s="734">
        <v>640</v>
      </c>
      <c r="M733" s="734">
        <v>446.40000000000003</v>
      </c>
      <c r="N733" s="734">
        <v>512.16</v>
      </c>
      <c r="O733" s="734">
        <v>480</v>
      </c>
    </row>
    <row r="734" spans="1:15">
      <c r="A734">
        <v>1184</v>
      </c>
      <c r="B734">
        <v>26</v>
      </c>
      <c r="C734" t="s">
        <v>850</v>
      </c>
      <c r="D734" t="s">
        <v>2367</v>
      </c>
      <c r="E734" t="s">
        <v>1290</v>
      </c>
      <c r="F734" t="s">
        <v>974</v>
      </c>
      <c r="G734" t="s">
        <v>974</v>
      </c>
      <c r="H734" t="s">
        <v>20</v>
      </c>
      <c r="I734" t="s">
        <v>978</v>
      </c>
      <c r="J734">
        <v>23</v>
      </c>
      <c r="K734" t="s">
        <v>39</v>
      </c>
      <c r="L734" s="734">
        <v>2530</v>
      </c>
      <c r="M734" s="734">
        <v>1818.1499999999999</v>
      </c>
      <c r="N734" s="734">
        <v>1628.63</v>
      </c>
      <c r="O734" s="734">
        <v>1955</v>
      </c>
    </row>
    <row r="735" spans="1:15">
      <c r="A735">
        <v>1185</v>
      </c>
      <c r="B735">
        <v>26</v>
      </c>
      <c r="C735" t="s">
        <v>850</v>
      </c>
      <c r="D735" t="s">
        <v>2367</v>
      </c>
      <c r="E735" t="s">
        <v>1290</v>
      </c>
      <c r="F735" t="s">
        <v>975</v>
      </c>
      <c r="G735" t="s">
        <v>975</v>
      </c>
      <c r="H735" t="s">
        <v>21</v>
      </c>
      <c r="I735" t="s">
        <v>979</v>
      </c>
      <c r="J735">
        <v>3</v>
      </c>
      <c r="K735" t="s">
        <v>39</v>
      </c>
      <c r="L735" s="734">
        <v>0</v>
      </c>
      <c r="M735" s="734">
        <v>0</v>
      </c>
      <c r="N735" s="734">
        <v>0</v>
      </c>
      <c r="O735" s="734">
        <v>0</v>
      </c>
    </row>
    <row r="736" spans="1:15">
      <c r="A736">
        <v>1186</v>
      </c>
      <c r="B736">
        <v>26</v>
      </c>
      <c r="C736" t="s">
        <v>850</v>
      </c>
      <c r="D736" t="s">
        <v>2367</v>
      </c>
      <c r="E736" t="s">
        <v>1290</v>
      </c>
      <c r="F736" t="s">
        <v>974</v>
      </c>
      <c r="G736" t="s">
        <v>974</v>
      </c>
      <c r="H736" t="s">
        <v>45</v>
      </c>
      <c r="I736" t="s">
        <v>980</v>
      </c>
      <c r="J736">
        <v>3</v>
      </c>
      <c r="K736" t="s">
        <v>39</v>
      </c>
      <c r="L736" s="734">
        <v>0</v>
      </c>
      <c r="M736" s="734">
        <v>0</v>
      </c>
      <c r="N736" s="734">
        <v>0</v>
      </c>
      <c r="O736" s="734">
        <v>0</v>
      </c>
    </row>
    <row r="737" spans="1:15">
      <c r="A737">
        <v>1187</v>
      </c>
      <c r="B737">
        <v>26</v>
      </c>
      <c r="C737" t="s">
        <v>850</v>
      </c>
      <c r="D737" t="s">
        <v>2367</v>
      </c>
      <c r="E737" t="s">
        <v>1290</v>
      </c>
      <c r="F737" t="s">
        <v>975</v>
      </c>
      <c r="G737" t="s">
        <v>975</v>
      </c>
      <c r="H737" t="s">
        <v>21</v>
      </c>
      <c r="I737" t="s">
        <v>981</v>
      </c>
      <c r="J737">
        <v>39</v>
      </c>
      <c r="K737" t="s">
        <v>39</v>
      </c>
      <c r="L737" s="734">
        <v>3900</v>
      </c>
      <c r="M737" s="734">
        <v>3445.6500000000005</v>
      </c>
      <c r="N737" s="734">
        <v>2496.7799999999997</v>
      </c>
      <c r="O737" s="734">
        <v>3666</v>
      </c>
    </row>
    <row r="738" spans="1:15">
      <c r="A738">
        <v>1188</v>
      </c>
      <c r="B738">
        <v>26</v>
      </c>
      <c r="C738" t="s">
        <v>850</v>
      </c>
      <c r="D738" t="s">
        <v>2367</v>
      </c>
      <c r="E738" t="s">
        <v>1290</v>
      </c>
      <c r="F738" t="s">
        <v>974</v>
      </c>
      <c r="G738" t="s">
        <v>974</v>
      </c>
      <c r="H738" t="s">
        <v>45</v>
      </c>
      <c r="I738" t="s">
        <v>982</v>
      </c>
      <c r="J738">
        <v>2</v>
      </c>
      <c r="K738" t="s">
        <v>39</v>
      </c>
      <c r="L738" s="734">
        <v>200</v>
      </c>
      <c r="M738" s="734">
        <v>195.3</v>
      </c>
      <c r="N738" s="734">
        <v>141.62</v>
      </c>
      <c r="O738" s="734">
        <v>214</v>
      </c>
    </row>
    <row r="739" spans="1:15">
      <c r="A739">
        <v>1189</v>
      </c>
      <c r="B739">
        <v>26</v>
      </c>
      <c r="C739" t="s">
        <v>850</v>
      </c>
      <c r="D739" t="s">
        <v>2367</v>
      </c>
      <c r="E739" t="s">
        <v>1290</v>
      </c>
      <c r="F739" t="s">
        <v>975</v>
      </c>
      <c r="G739" t="s">
        <v>975</v>
      </c>
      <c r="H739" t="s">
        <v>48</v>
      </c>
      <c r="I739" t="s">
        <v>983</v>
      </c>
      <c r="J739">
        <v>11</v>
      </c>
      <c r="K739" t="s">
        <v>39</v>
      </c>
      <c r="L739" s="734">
        <v>880</v>
      </c>
      <c r="M739" s="734">
        <v>1074.1500000000001</v>
      </c>
      <c r="N739" s="734">
        <v>704.21999999999991</v>
      </c>
      <c r="O739" s="734">
        <v>1177</v>
      </c>
    </row>
    <row r="740" spans="1:15">
      <c r="A740">
        <v>1190</v>
      </c>
      <c r="B740">
        <v>26</v>
      </c>
      <c r="C740" t="s">
        <v>850</v>
      </c>
      <c r="D740" t="s">
        <v>2367</v>
      </c>
      <c r="E740" t="s">
        <v>1290</v>
      </c>
      <c r="F740" t="s">
        <v>974</v>
      </c>
      <c r="G740" t="s">
        <v>974</v>
      </c>
      <c r="H740" t="s">
        <v>50</v>
      </c>
      <c r="I740" t="s">
        <v>984</v>
      </c>
      <c r="J740">
        <v>2</v>
      </c>
      <c r="K740" t="s">
        <v>39</v>
      </c>
      <c r="L740" s="734">
        <v>150</v>
      </c>
      <c r="M740" s="734">
        <v>279</v>
      </c>
      <c r="N740" s="734">
        <v>128.04</v>
      </c>
      <c r="O740" s="734">
        <v>300</v>
      </c>
    </row>
    <row r="741" spans="1:15">
      <c r="A741">
        <v>1191</v>
      </c>
      <c r="B741">
        <v>26</v>
      </c>
      <c r="C741" t="s">
        <v>850</v>
      </c>
      <c r="D741" t="s">
        <v>2367</v>
      </c>
      <c r="E741" t="s">
        <v>1290</v>
      </c>
      <c r="F741" t="s">
        <v>975</v>
      </c>
      <c r="G741" t="s">
        <v>975</v>
      </c>
      <c r="H741" t="s">
        <v>78</v>
      </c>
      <c r="I741" t="s">
        <v>985</v>
      </c>
      <c r="J741">
        <v>15</v>
      </c>
      <c r="K741" t="s">
        <v>39</v>
      </c>
      <c r="L741" s="734">
        <v>0</v>
      </c>
      <c r="M741" s="734">
        <v>0</v>
      </c>
      <c r="N741" s="734">
        <v>0</v>
      </c>
      <c r="O741" s="734">
        <v>0</v>
      </c>
    </row>
    <row r="742" spans="1:15">
      <c r="A742">
        <v>1192</v>
      </c>
      <c r="B742">
        <v>26</v>
      </c>
      <c r="C742" t="s">
        <v>850</v>
      </c>
      <c r="D742" t="s">
        <v>2367</v>
      </c>
      <c r="E742" t="s">
        <v>1290</v>
      </c>
      <c r="F742" t="s">
        <v>974</v>
      </c>
      <c r="G742" t="s">
        <v>974</v>
      </c>
      <c r="H742" t="s">
        <v>302</v>
      </c>
      <c r="I742" t="s">
        <v>986</v>
      </c>
      <c r="J742">
        <v>9</v>
      </c>
      <c r="K742" t="s">
        <v>39</v>
      </c>
      <c r="L742" s="734">
        <v>0</v>
      </c>
      <c r="M742" s="734">
        <v>0</v>
      </c>
      <c r="N742" s="734">
        <v>0</v>
      </c>
      <c r="O742" s="734">
        <v>0</v>
      </c>
    </row>
    <row r="743" spans="1:15">
      <c r="A743">
        <v>1193</v>
      </c>
      <c r="B743">
        <v>26</v>
      </c>
      <c r="C743" t="s">
        <v>850</v>
      </c>
      <c r="D743" t="s">
        <v>2367</v>
      </c>
      <c r="E743" t="s">
        <v>1290</v>
      </c>
      <c r="F743" t="s">
        <v>975</v>
      </c>
      <c r="G743" t="s">
        <v>975</v>
      </c>
      <c r="H743" t="s">
        <v>304</v>
      </c>
      <c r="I743" t="s">
        <v>987</v>
      </c>
      <c r="J743">
        <v>40</v>
      </c>
      <c r="K743" t="s">
        <v>39</v>
      </c>
      <c r="L743" s="734">
        <v>0</v>
      </c>
      <c r="M743" s="734">
        <v>0</v>
      </c>
      <c r="N743" s="734">
        <v>0</v>
      </c>
      <c r="O743" s="734">
        <v>0</v>
      </c>
    </row>
    <row r="744" spans="1:15">
      <c r="A744">
        <v>1194</v>
      </c>
      <c r="B744">
        <v>26</v>
      </c>
      <c r="C744" t="s">
        <v>850</v>
      </c>
      <c r="D744" t="s">
        <v>2367</v>
      </c>
      <c r="E744" t="s">
        <v>1290</v>
      </c>
      <c r="F744" t="s">
        <v>974</v>
      </c>
      <c r="G744" t="s">
        <v>974</v>
      </c>
      <c r="H744" t="s">
        <v>76</v>
      </c>
      <c r="I744" t="s">
        <v>988</v>
      </c>
      <c r="J744">
        <v>5</v>
      </c>
      <c r="K744" t="s">
        <v>39</v>
      </c>
      <c r="L744" s="734">
        <v>900</v>
      </c>
      <c r="M744" s="734">
        <v>1976.25</v>
      </c>
      <c r="N744" s="734">
        <v>320.09999999999997</v>
      </c>
      <c r="O744" s="734">
        <v>425</v>
      </c>
    </row>
    <row r="745" spans="1:15">
      <c r="A745">
        <v>1195</v>
      </c>
      <c r="B745">
        <v>26</v>
      </c>
      <c r="C745" t="s">
        <v>850</v>
      </c>
      <c r="D745" t="s">
        <v>2367</v>
      </c>
      <c r="E745" t="s">
        <v>1290</v>
      </c>
      <c r="F745" t="s">
        <v>975</v>
      </c>
      <c r="G745" t="s">
        <v>975</v>
      </c>
      <c r="H745" t="s">
        <v>13</v>
      </c>
      <c r="I745" t="s">
        <v>989</v>
      </c>
      <c r="J745">
        <v>3</v>
      </c>
      <c r="K745" t="s">
        <v>39</v>
      </c>
      <c r="L745" s="734">
        <v>540</v>
      </c>
      <c r="M745" s="734">
        <v>418.5</v>
      </c>
      <c r="N745" s="734">
        <v>349.2</v>
      </c>
      <c r="O745" s="734">
        <v>450</v>
      </c>
    </row>
    <row r="746" spans="1:15">
      <c r="A746">
        <v>1196</v>
      </c>
      <c r="B746">
        <v>26</v>
      </c>
      <c r="C746" t="s">
        <v>850</v>
      </c>
      <c r="D746" t="s">
        <v>2367</v>
      </c>
      <c r="E746" t="s">
        <v>1290</v>
      </c>
      <c r="F746" t="s">
        <v>974</v>
      </c>
      <c r="G746" t="s">
        <v>974</v>
      </c>
      <c r="H746" t="s">
        <v>15</v>
      </c>
      <c r="I746" t="s">
        <v>990</v>
      </c>
      <c r="J746">
        <v>16</v>
      </c>
      <c r="K746" t="s">
        <v>39</v>
      </c>
      <c r="L746" s="734">
        <v>0</v>
      </c>
      <c r="M746" s="734">
        <v>0</v>
      </c>
      <c r="N746" s="734">
        <v>0</v>
      </c>
      <c r="O746" s="734">
        <v>0</v>
      </c>
    </row>
    <row r="747" spans="1:15">
      <c r="A747">
        <v>1197</v>
      </c>
      <c r="B747">
        <v>26</v>
      </c>
      <c r="C747" t="s">
        <v>850</v>
      </c>
      <c r="D747" t="s">
        <v>2367</v>
      </c>
      <c r="E747" t="s">
        <v>1290</v>
      </c>
      <c r="F747" t="s">
        <v>975</v>
      </c>
      <c r="G747" t="s">
        <v>975</v>
      </c>
      <c r="H747" t="s">
        <v>15</v>
      </c>
      <c r="I747" t="s">
        <v>991</v>
      </c>
      <c r="J747">
        <v>6</v>
      </c>
      <c r="K747" t="s">
        <v>39</v>
      </c>
      <c r="L747" s="734">
        <v>420</v>
      </c>
      <c r="M747" s="734">
        <v>334.8</v>
      </c>
      <c r="N747" s="734">
        <v>785.69999999999993</v>
      </c>
      <c r="O747" s="734">
        <v>360</v>
      </c>
    </row>
    <row r="748" spans="1:15">
      <c r="A748">
        <v>1198</v>
      </c>
      <c r="B748">
        <v>26</v>
      </c>
      <c r="C748" t="s">
        <v>850</v>
      </c>
      <c r="D748" t="s">
        <v>2367</v>
      </c>
      <c r="E748" t="s">
        <v>1290</v>
      </c>
      <c r="F748" t="s">
        <v>974</v>
      </c>
      <c r="G748" t="s">
        <v>974</v>
      </c>
      <c r="H748" t="s">
        <v>17</v>
      </c>
      <c r="I748" t="s">
        <v>992</v>
      </c>
      <c r="J748">
        <v>2</v>
      </c>
      <c r="K748" t="s">
        <v>39</v>
      </c>
      <c r="L748" s="734">
        <v>100</v>
      </c>
      <c r="M748" s="734">
        <v>260.40000000000003</v>
      </c>
      <c r="N748" s="734">
        <v>128.04</v>
      </c>
      <c r="O748" s="734">
        <v>276</v>
      </c>
    </row>
    <row r="749" spans="1:15">
      <c r="A749">
        <v>1199</v>
      </c>
      <c r="B749">
        <v>26</v>
      </c>
      <c r="C749" t="s">
        <v>850</v>
      </c>
      <c r="D749" t="s">
        <v>2367</v>
      </c>
      <c r="E749" t="s">
        <v>1290</v>
      </c>
      <c r="F749" t="s">
        <v>975</v>
      </c>
      <c r="G749" t="s">
        <v>975</v>
      </c>
      <c r="H749" t="s">
        <v>19</v>
      </c>
      <c r="I749" t="s">
        <v>993</v>
      </c>
      <c r="J749">
        <v>10</v>
      </c>
      <c r="K749" t="s">
        <v>39</v>
      </c>
      <c r="L749" s="734">
        <v>800</v>
      </c>
      <c r="M749" s="734">
        <v>1395</v>
      </c>
      <c r="N749" s="734">
        <v>708.1</v>
      </c>
      <c r="O749" s="734">
        <v>1500</v>
      </c>
    </row>
    <row r="750" spans="1:15">
      <c r="A750">
        <v>1200</v>
      </c>
      <c r="B750">
        <v>26</v>
      </c>
      <c r="C750" t="s">
        <v>850</v>
      </c>
      <c r="D750" t="s">
        <v>2367</v>
      </c>
      <c r="E750" t="s">
        <v>1290</v>
      </c>
      <c r="F750" t="s">
        <v>974</v>
      </c>
      <c r="G750" t="s">
        <v>974</v>
      </c>
      <c r="H750" t="s">
        <v>21</v>
      </c>
      <c r="I750" t="s">
        <v>994</v>
      </c>
      <c r="J750">
        <v>7</v>
      </c>
      <c r="K750" t="s">
        <v>39</v>
      </c>
      <c r="L750" s="734">
        <v>0</v>
      </c>
      <c r="M750" s="734">
        <v>0</v>
      </c>
      <c r="N750" s="734">
        <v>0</v>
      </c>
      <c r="O750" s="734">
        <v>0</v>
      </c>
    </row>
    <row r="751" spans="1:15">
      <c r="A751">
        <v>1201</v>
      </c>
      <c r="B751">
        <v>26</v>
      </c>
      <c r="C751" t="s">
        <v>850</v>
      </c>
      <c r="D751" t="s">
        <v>2367</v>
      </c>
      <c r="E751" t="s">
        <v>1290</v>
      </c>
      <c r="F751" t="s">
        <v>975</v>
      </c>
      <c r="G751" t="s">
        <v>975</v>
      </c>
      <c r="H751" t="s">
        <v>45</v>
      </c>
      <c r="I751" t="s">
        <v>995</v>
      </c>
      <c r="J751">
        <v>533</v>
      </c>
      <c r="K751" t="s">
        <v>95</v>
      </c>
      <c r="L751" s="734">
        <v>0</v>
      </c>
      <c r="M751" s="734">
        <v>0</v>
      </c>
      <c r="N751" s="734">
        <v>0</v>
      </c>
      <c r="O751" s="734">
        <v>0</v>
      </c>
    </row>
    <row r="752" spans="1:15">
      <c r="A752">
        <v>1211</v>
      </c>
      <c r="B752">
        <v>27</v>
      </c>
      <c r="C752" t="s">
        <v>998</v>
      </c>
      <c r="D752" t="s">
        <v>2748</v>
      </c>
      <c r="E752" t="s">
        <v>1291</v>
      </c>
      <c r="F752" t="s">
        <v>1126</v>
      </c>
      <c r="G752" t="s">
        <v>1126</v>
      </c>
      <c r="H752" t="s">
        <v>13</v>
      </c>
      <c r="I752" t="s">
        <v>1128</v>
      </c>
      <c r="J752">
        <v>150</v>
      </c>
      <c r="K752" t="s">
        <v>95</v>
      </c>
      <c r="L752" s="734">
        <v>2100</v>
      </c>
      <c r="M752" s="734">
        <v>5580</v>
      </c>
      <c r="N752" s="734">
        <v>2182.5</v>
      </c>
      <c r="O752" s="734">
        <v>6000</v>
      </c>
    </row>
    <row r="753" spans="1:15">
      <c r="A753">
        <v>1212</v>
      </c>
      <c r="B753">
        <v>27</v>
      </c>
      <c r="C753" t="s">
        <v>998</v>
      </c>
      <c r="D753" t="s">
        <v>2748</v>
      </c>
      <c r="E753" t="s">
        <v>1291</v>
      </c>
      <c r="F753" t="s">
        <v>1127</v>
      </c>
      <c r="G753" t="s">
        <v>1127</v>
      </c>
      <c r="H753" t="s">
        <v>15</v>
      </c>
      <c r="I753" t="s">
        <v>1129</v>
      </c>
      <c r="J753">
        <v>5</v>
      </c>
      <c r="K753" t="s">
        <v>95</v>
      </c>
      <c r="L753" s="734">
        <v>70</v>
      </c>
      <c r="M753" s="734">
        <v>186</v>
      </c>
      <c r="N753" s="734">
        <v>72.75</v>
      </c>
      <c r="O753" s="734">
        <v>200</v>
      </c>
    </row>
    <row r="754" spans="1:15">
      <c r="A754">
        <v>1216</v>
      </c>
      <c r="B754">
        <v>27</v>
      </c>
      <c r="C754" t="s">
        <v>998</v>
      </c>
      <c r="D754" t="s">
        <v>2386</v>
      </c>
      <c r="E754" t="s">
        <v>1292</v>
      </c>
      <c r="F754" t="s">
        <v>1131</v>
      </c>
      <c r="G754" t="s">
        <v>1131</v>
      </c>
      <c r="H754" t="s">
        <v>13</v>
      </c>
      <c r="I754" t="s">
        <v>1133</v>
      </c>
      <c r="J754">
        <v>1</v>
      </c>
      <c r="K754" t="s">
        <v>39</v>
      </c>
      <c r="L754" s="734">
        <v>650</v>
      </c>
      <c r="M754" s="734">
        <v>874.2</v>
      </c>
      <c r="N754" s="734">
        <v>2576.3199999999997</v>
      </c>
      <c r="O754" s="734">
        <v>938</v>
      </c>
    </row>
    <row r="755" spans="1:15">
      <c r="A755">
        <v>1220</v>
      </c>
      <c r="B755">
        <v>27</v>
      </c>
      <c r="C755" t="s">
        <v>998</v>
      </c>
      <c r="D755" t="s">
        <v>2390</v>
      </c>
      <c r="E755" t="s">
        <v>1293</v>
      </c>
      <c r="F755" t="s">
        <v>1135</v>
      </c>
      <c r="G755" t="s">
        <v>1135</v>
      </c>
      <c r="H755" t="s">
        <v>15</v>
      </c>
      <c r="I755" t="s">
        <v>1137</v>
      </c>
      <c r="J755">
        <v>170</v>
      </c>
      <c r="K755" t="s">
        <v>95</v>
      </c>
      <c r="L755" s="734">
        <v>510</v>
      </c>
      <c r="M755" s="734">
        <v>6324.0000000000009</v>
      </c>
      <c r="N755" s="734">
        <v>1319.2</v>
      </c>
      <c r="O755" s="734">
        <v>6800</v>
      </c>
    </row>
    <row r="756" spans="1:15">
      <c r="A756">
        <v>1222</v>
      </c>
      <c r="B756">
        <v>27</v>
      </c>
      <c r="C756" t="s">
        <v>998</v>
      </c>
      <c r="D756" t="s">
        <v>2390</v>
      </c>
      <c r="E756" t="s">
        <v>1293</v>
      </c>
      <c r="F756" t="s">
        <v>1135</v>
      </c>
      <c r="G756" t="s">
        <v>1135</v>
      </c>
      <c r="H756" t="s">
        <v>13</v>
      </c>
      <c r="I756" t="s">
        <v>1000</v>
      </c>
      <c r="J756">
        <v>1</v>
      </c>
      <c r="K756" t="s">
        <v>39</v>
      </c>
      <c r="L756" s="734">
        <v>250</v>
      </c>
      <c r="M756" s="734">
        <v>2139</v>
      </c>
      <c r="N756" s="734">
        <v>101.85</v>
      </c>
      <c r="O756" s="734">
        <v>2344</v>
      </c>
    </row>
    <row r="757" spans="1:15">
      <c r="A757">
        <v>1223</v>
      </c>
      <c r="B757">
        <v>27</v>
      </c>
      <c r="C757" t="s">
        <v>998</v>
      </c>
      <c r="D757" t="s">
        <v>2390</v>
      </c>
      <c r="E757" t="s">
        <v>1293</v>
      </c>
      <c r="F757" t="s">
        <v>1138</v>
      </c>
      <c r="G757" t="s">
        <v>1138</v>
      </c>
      <c r="H757" t="s">
        <v>15</v>
      </c>
      <c r="I757" t="s">
        <v>1001</v>
      </c>
      <c r="J757">
        <v>1</v>
      </c>
      <c r="K757" t="s">
        <v>39</v>
      </c>
      <c r="L757" s="734">
        <v>250</v>
      </c>
      <c r="M757" s="734">
        <v>2139</v>
      </c>
      <c r="N757" s="734">
        <v>20.37</v>
      </c>
      <c r="O757" s="734">
        <v>2344</v>
      </c>
    </row>
    <row r="758" spans="1:15">
      <c r="A758">
        <v>1227</v>
      </c>
      <c r="B758">
        <v>27</v>
      </c>
      <c r="C758" t="s">
        <v>998</v>
      </c>
      <c r="D758" t="s">
        <v>2394</v>
      </c>
      <c r="E758" t="s">
        <v>1294</v>
      </c>
      <c r="F758" t="s">
        <v>1140</v>
      </c>
      <c r="G758" t="s">
        <v>1140</v>
      </c>
      <c r="H758" t="s">
        <v>17</v>
      </c>
      <c r="I758" t="s">
        <v>1142</v>
      </c>
      <c r="J758">
        <v>11</v>
      </c>
      <c r="K758" t="s">
        <v>39</v>
      </c>
      <c r="L758" s="734">
        <v>990</v>
      </c>
      <c r="M758" s="734">
        <v>1074.1500000000001</v>
      </c>
      <c r="N758" s="734">
        <v>416.13</v>
      </c>
      <c r="O758" s="734">
        <v>1144</v>
      </c>
    </row>
    <row r="759" spans="1:15">
      <c r="A759">
        <v>1228</v>
      </c>
      <c r="B759">
        <v>27</v>
      </c>
      <c r="C759" t="s">
        <v>998</v>
      </c>
      <c r="D759" t="s">
        <v>2394</v>
      </c>
      <c r="E759" t="s">
        <v>1294</v>
      </c>
      <c r="F759" t="s">
        <v>1141</v>
      </c>
      <c r="G759" t="s">
        <v>1141</v>
      </c>
      <c r="H759" t="s">
        <v>19</v>
      </c>
      <c r="I759" t="s">
        <v>1143</v>
      </c>
      <c r="J759">
        <v>4</v>
      </c>
      <c r="K759" t="s">
        <v>39</v>
      </c>
      <c r="L759" s="734">
        <v>360</v>
      </c>
      <c r="M759" s="734">
        <v>409.20000000000005</v>
      </c>
      <c r="N759" s="734">
        <v>151.32</v>
      </c>
      <c r="O759" s="734">
        <v>428</v>
      </c>
    </row>
    <row r="760" spans="1:15">
      <c r="A760">
        <v>1229</v>
      </c>
      <c r="B760">
        <v>27</v>
      </c>
      <c r="C760" t="s">
        <v>998</v>
      </c>
      <c r="D760" t="s">
        <v>2394</v>
      </c>
      <c r="E760" t="s">
        <v>1294</v>
      </c>
      <c r="F760" t="s">
        <v>1140</v>
      </c>
      <c r="G760" t="s">
        <v>1140</v>
      </c>
      <c r="H760" t="s">
        <v>20</v>
      </c>
      <c r="I760" t="s">
        <v>1144</v>
      </c>
      <c r="J760">
        <v>5</v>
      </c>
      <c r="K760" t="s">
        <v>39</v>
      </c>
      <c r="L760" s="734">
        <v>700</v>
      </c>
      <c r="M760" s="734">
        <v>511.50000000000006</v>
      </c>
      <c r="N760" s="734">
        <v>368.6</v>
      </c>
      <c r="O760" s="734">
        <v>535</v>
      </c>
    </row>
    <row r="761" spans="1:15">
      <c r="A761">
        <v>1230</v>
      </c>
      <c r="B761">
        <v>27</v>
      </c>
      <c r="C761" t="s">
        <v>998</v>
      </c>
      <c r="D761" t="s">
        <v>2394</v>
      </c>
      <c r="E761" t="s">
        <v>1294</v>
      </c>
      <c r="F761" t="s">
        <v>1141</v>
      </c>
      <c r="G761" t="s">
        <v>1141</v>
      </c>
      <c r="H761" t="s">
        <v>21</v>
      </c>
      <c r="I761" t="s">
        <v>1145</v>
      </c>
      <c r="J761">
        <v>1</v>
      </c>
      <c r="K761" t="s">
        <v>39</v>
      </c>
      <c r="L761" s="734">
        <v>0</v>
      </c>
      <c r="M761" s="734">
        <v>0</v>
      </c>
      <c r="N761" s="734">
        <v>0</v>
      </c>
      <c r="O761" s="734">
        <v>0</v>
      </c>
    </row>
    <row r="762" spans="1:15">
      <c r="A762">
        <v>1232</v>
      </c>
      <c r="B762">
        <v>27</v>
      </c>
      <c r="C762" t="s">
        <v>998</v>
      </c>
      <c r="D762" t="s">
        <v>2394</v>
      </c>
      <c r="E762" t="s">
        <v>1294</v>
      </c>
      <c r="F762" t="s">
        <v>1141</v>
      </c>
      <c r="G762" t="s">
        <v>1141</v>
      </c>
      <c r="H762" t="s">
        <v>21</v>
      </c>
      <c r="I762" t="s">
        <v>1147</v>
      </c>
      <c r="J762">
        <v>1</v>
      </c>
      <c r="K762" t="s">
        <v>39</v>
      </c>
      <c r="L762" s="734">
        <v>450</v>
      </c>
      <c r="M762" s="734">
        <v>232.5</v>
      </c>
      <c r="N762" s="734">
        <v>261.89999999999998</v>
      </c>
      <c r="O762" s="734">
        <v>250</v>
      </c>
    </row>
    <row r="763" spans="1:15">
      <c r="A763">
        <v>1236</v>
      </c>
      <c r="B763">
        <v>27</v>
      </c>
      <c r="C763" t="s">
        <v>998</v>
      </c>
      <c r="D763" t="s">
        <v>2396</v>
      </c>
      <c r="E763" t="s">
        <v>1295</v>
      </c>
      <c r="F763" t="s">
        <v>1149</v>
      </c>
      <c r="G763" t="s">
        <v>1149</v>
      </c>
      <c r="H763" t="s">
        <v>13</v>
      </c>
      <c r="I763" t="s">
        <v>1151</v>
      </c>
      <c r="J763">
        <v>1</v>
      </c>
      <c r="K763" t="s">
        <v>39</v>
      </c>
      <c r="L763" s="734">
        <v>7500</v>
      </c>
      <c r="M763" s="734">
        <v>1162.5</v>
      </c>
      <c r="N763" s="734">
        <v>702.28</v>
      </c>
      <c r="O763" s="734">
        <v>1250</v>
      </c>
    </row>
    <row r="764" spans="1:15">
      <c r="A764">
        <v>1240</v>
      </c>
      <c r="B764">
        <v>27</v>
      </c>
      <c r="C764" t="s">
        <v>998</v>
      </c>
      <c r="D764" t="s">
        <v>2400</v>
      </c>
      <c r="E764" t="s">
        <v>1296</v>
      </c>
      <c r="F764" t="s">
        <v>1153</v>
      </c>
      <c r="G764" t="s">
        <v>1153</v>
      </c>
      <c r="H764" t="s">
        <v>15</v>
      </c>
      <c r="I764" t="s">
        <v>1155</v>
      </c>
      <c r="J764">
        <v>1</v>
      </c>
      <c r="K764" t="s">
        <v>2</v>
      </c>
      <c r="L764" s="734">
        <v>5000</v>
      </c>
      <c r="M764" s="734">
        <v>2883</v>
      </c>
      <c r="N764" s="734">
        <v>1775.1</v>
      </c>
      <c r="O764" s="734">
        <v>3125</v>
      </c>
    </row>
    <row r="765" spans="1:15">
      <c r="A765">
        <v>1241</v>
      </c>
      <c r="B765">
        <v>27</v>
      </c>
      <c r="C765" t="s">
        <v>998</v>
      </c>
      <c r="D765" t="s">
        <v>2400</v>
      </c>
      <c r="E765" t="s">
        <v>1296</v>
      </c>
      <c r="F765" t="s">
        <v>1154</v>
      </c>
      <c r="G765" t="s">
        <v>1154</v>
      </c>
      <c r="H765" t="s">
        <v>17</v>
      </c>
      <c r="I765" t="s">
        <v>1156</v>
      </c>
      <c r="J765">
        <v>4</v>
      </c>
      <c r="K765" t="s">
        <v>39</v>
      </c>
      <c r="L765" s="734">
        <v>800</v>
      </c>
      <c r="M765" s="734">
        <v>1041.6000000000001</v>
      </c>
      <c r="N765" s="734">
        <v>1094.1600000000001</v>
      </c>
      <c r="O765" s="734">
        <v>1128</v>
      </c>
    </row>
    <row r="766" spans="1:15">
      <c r="A766">
        <v>1242</v>
      </c>
      <c r="B766">
        <v>27</v>
      </c>
      <c r="C766" t="s">
        <v>998</v>
      </c>
      <c r="D766" t="s">
        <v>2400</v>
      </c>
      <c r="E766" t="s">
        <v>1296</v>
      </c>
      <c r="F766" t="s">
        <v>1153</v>
      </c>
      <c r="G766" t="s">
        <v>1153</v>
      </c>
      <c r="H766" t="s">
        <v>19</v>
      </c>
      <c r="I766" t="s">
        <v>1157</v>
      </c>
      <c r="J766">
        <v>1</v>
      </c>
      <c r="K766" t="s">
        <v>2</v>
      </c>
      <c r="L766" s="734">
        <v>2500</v>
      </c>
      <c r="M766" s="734">
        <v>725.40000000000009</v>
      </c>
      <c r="N766" s="734">
        <v>386.06</v>
      </c>
      <c r="O766" s="734">
        <v>782</v>
      </c>
    </row>
    <row r="767" spans="1:15">
      <c r="A767">
        <v>1243</v>
      </c>
      <c r="B767">
        <v>27</v>
      </c>
      <c r="C767" t="s">
        <v>998</v>
      </c>
      <c r="D767" t="s">
        <v>2400</v>
      </c>
      <c r="E767" t="s">
        <v>1296</v>
      </c>
      <c r="F767" t="s">
        <v>1154</v>
      </c>
      <c r="G767" t="s">
        <v>1154</v>
      </c>
      <c r="H767" t="s">
        <v>13</v>
      </c>
      <c r="I767" t="s">
        <v>1158</v>
      </c>
      <c r="J767">
        <v>1</v>
      </c>
      <c r="K767" t="s">
        <v>2</v>
      </c>
      <c r="L767" s="734">
        <v>2500</v>
      </c>
      <c r="M767" s="734">
        <v>874.2</v>
      </c>
      <c r="N767" s="734">
        <v>644.07999999999993</v>
      </c>
      <c r="O767" s="734">
        <v>938</v>
      </c>
    </row>
    <row r="768" spans="1:15">
      <c r="A768">
        <v>1246</v>
      </c>
      <c r="B768">
        <v>27</v>
      </c>
      <c r="C768" t="s">
        <v>998</v>
      </c>
      <c r="D768" t="s">
        <v>1308</v>
      </c>
      <c r="E768" t="s">
        <v>1297</v>
      </c>
      <c r="F768" t="s">
        <v>1002</v>
      </c>
      <c r="G768" t="s">
        <v>1002</v>
      </c>
      <c r="H768" t="s">
        <v>15</v>
      </c>
      <c r="I768" t="s">
        <v>1003</v>
      </c>
      <c r="J768">
        <v>1</v>
      </c>
      <c r="K768" t="s">
        <v>39</v>
      </c>
      <c r="L768" s="734">
        <v>65</v>
      </c>
      <c r="M768" s="734">
        <v>232.5</v>
      </c>
      <c r="N768" s="734">
        <v>212.43</v>
      </c>
      <c r="O768" s="734">
        <v>235</v>
      </c>
    </row>
    <row r="769" spans="1:15">
      <c r="A769">
        <v>1247</v>
      </c>
      <c r="B769">
        <v>27</v>
      </c>
      <c r="C769" t="s">
        <v>998</v>
      </c>
      <c r="D769" t="s">
        <v>1308</v>
      </c>
      <c r="E769" t="s">
        <v>1297</v>
      </c>
      <c r="F769" t="s">
        <v>1159</v>
      </c>
      <c r="G769" t="s">
        <v>1159</v>
      </c>
      <c r="H769" t="s">
        <v>17</v>
      </c>
      <c r="I769" t="s">
        <v>1004</v>
      </c>
      <c r="J769">
        <v>1</v>
      </c>
      <c r="K769" t="s">
        <v>39</v>
      </c>
      <c r="L769" s="734">
        <v>40</v>
      </c>
      <c r="M769" s="734">
        <v>116.25</v>
      </c>
      <c r="N769" s="734">
        <v>141.62</v>
      </c>
      <c r="O769" s="734">
        <v>125</v>
      </c>
    </row>
    <row r="770" spans="1:15">
      <c r="A770">
        <v>1248</v>
      </c>
      <c r="B770">
        <v>27</v>
      </c>
      <c r="C770" t="s">
        <v>998</v>
      </c>
      <c r="D770" t="s">
        <v>1308</v>
      </c>
      <c r="E770" t="s">
        <v>1297</v>
      </c>
      <c r="F770" t="s">
        <v>1002</v>
      </c>
      <c r="G770" t="s">
        <v>1002</v>
      </c>
      <c r="H770" t="s">
        <v>19</v>
      </c>
      <c r="I770" t="s">
        <v>1005</v>
      </c>
      <c r="J770">
        <v>1</v>
      </c>
      <c r="K770" t="s">
        <v>39</v>
      </c>
      <c r="L770" s="734">
        <v>350</v>
      </c>
      <c r="M770" s="734">
        <v>874.2</v>
      </c>
      <c r="N770" s="734">
        <v>360.84</v>
      </c>
      <c r="O770" s="734">
        <v>938</v>
      </c>
    </row>
    <row r="771" spans="1:15">
      <c r="A771">
        <v>1249</v>
      </c>
      <c r="B771">
        <v>27</v>
      </c>
      <c r="C771" t="s">
        <v>998</v>
      </c>
      <c r="D771" t="s">
        <v>1308</v>
      </c>
      <c r="E771" t="s">
        <v>1297</v>
      </c>
      <c r="F771" t="s">
        <v>1159</v>
      </c>
      <c r="G771" t="s">
        <v>1159</v>
      </c>
      <c r="H771" t="s">
        <v>20</v>
      </c>
      <c r="I771" t="s">
        <v>1006</v>
      </c>
      <c r="J771">
        <v>7</v>
      </c>
      <c r="K771" t="s">
        <v>39</v>
      </c>
      <c r="L771" s="734">
        <v>455</v>
      </c>
      <c r="M771" s="734">
        <v>846.30000000000007</v>
      </c>
      <c r="N771" s="734">
        <v>271.59999999999997</v>
      </c>
      <c r="O771" s="734">
        <v>938</v>
      </c>
    </row>
    <row r="772" spans="1:15">
      <c r="A772">
        <v>1253</v>
      </c>
      <c r="B772">
        <v>27</v>
      </c>
      <c r="C772" t="s">
        <v>998</v>
      </c>
      <c r="D772" t="s">
        <v>2749</v>
      </c>
      <c r="E772" t="s">
        <v>1318</v>
      </c>
      <c r="F772" t="s">
        <v>1160</v>
      </c>
      <c r="G772" t="s">
        <v>1160</v>
      </c>
      <c r="H772" t="s">
        <v>21</v>
      </c>
      <c r="I772" t="s">
        <v>1162</v>
      </c>
      <c r="J772">
        <v>1</v>
      </c>
      <c r="K772" t="s">
        <v>2</v>
      </c>
      <c r="L772" s="734"/>
      <c r="M772" s="734">
        <v>0</v>
      </c>
      <c r="N772" s="734">
        <v>0</v>
      </c>
      <c r="O772" s="734">
        <v>0</v>
      </c>
    </row>
    <row r="773" spans="1:15">
      <c r="A773">
        <v>1254</v>
      </c>
      <c r="B773">
        <v>27</v>
      </c>
      <c r="C773" t="s">
        <v>998</v>
      </c>
      <c r="D773" t="s">
        <v>2749</v>
      </c>
      <c r="E773" t="s">
        <v>1318</v>
      </c>
      <c r="F773" t="s">
        <v>1161</v>
      </c>
      <c r="G773" t="s">
        <v>1161</v>
      </c>
      <c r="H773" t="s">
        <v>13</v>
      </c>
      <c r="I773" t="s">
        <v>1163</v>
      </c>
      <c r="J773">
        <v>1</v>
      </c>
      <c r="K773" t="s">
        <v>2</v>
      </c>
      <c r="L773" s="734"/>
      <c r="M773" s="734">
        <v>0</v>
      </c>
      <c r="N773" s="734">
        <v>0</v>
      </c>
      <c r="O773" s="734">
        <v>0</v>
      </c>
    </row>
    <row r="774" spans="1:15">
      <c r="A774">
        <v>1256</v>
      </c>
      <c r="B774">
        <v>27</v>
      </c>
      <c r="C774" t="s">
        <v>998</v>
      </c>
      <c r="D774" t="s">
        <v>2749</v>
      </c>
      <c r="E774" t="s">
        <v>1318</v>
      </c>
      <c r="F774" t="s">
        <v>1161</v>
      </c>
      <c r="G774" t="s">
        <v>1161</v>
      </c>
      <c r="H774" t="s">
        <v>15</v>
      </c>
      <c r="I774" t="s">
        <v>1011</v>
      </c>
      <c r="J774">
        <v>1</v>
      </c>
      <c r="K774" t="s">
        <v>39</v>
      </c>
      <c r="L774" s="734">
        <v>0</v>
      </c>
      <c r="M774" s="734">
        <v>0</v>
      </c>
      <c r="N774" s="734">
        <v>0</v>
      </c>
      <c r="O774" s="734">
        <v>0</v>
      </c>
    </row>
    <row r="775" spans="1:15">
      <c r="A775">
        <v>1257</v>
      </c>
      <c r="B775">
        <v>27</v>
      </c>
      <c r="C775" t="s">
        <v>998</v>
      </c>
      <c r="D775" t="s">
        <v>2749</v>
      </c>
      <c r="E775" t="s">
        <v>1318</v>
      </c>
      <c r="F775" t="s">
        <v>1164</v>
      </c>
      <c r="G775" t="s">
        <v>1164</v>
      </c>
      <c r="H775" t="s">
        <v>17</v>
      </c>
      <c r="I775" t="s">
        <v>1165</v>
      </c>
      <c r="J775">
        <v>1</v>
      </c>
      <c r="K775" t="s">
        <v>39</v>
      </c>
      <c r="L775" s="734">
        <v>0</v>
      </c>
      <c r="M775" s="734">
        <v>0</v>
      </c>
      <c r="N775" s="734">
        <v>0</v>
      </c>
      <c r="O775" s="734">
        <v>0</v>
      </c>
    </row>
    <row r="776" spans="1:15">
      <c r="A776">
        <v>1258</v>
      </c>
      <c r="B776">
        <v>27</v>
      </c>
      <c r="C776" t="s">
        <v>998</v>
      </c>
      <c r="D776" t="s">
        <v>2749</v>
      </c>
      <c r="E776" t="s">
        <v>1318</v>
      </c>
      <c r="F776" t="s">
        <v>1161</v>
      </c>
      <c r="G776" t="s">
        <v>1161</v>
      </c>
      <c r="H776" t="s">
        <v>19</v>
      </c>
      <c r="I776" t="s">
        <v>1166</v>
      </c>
      <c r="J776">
        <v>1</v>
      </c>
      <c r="K776" t="s">
        <v>39</v>
      </c>
      <c r="L776" s="734">
        <v>0</v>
      </c>
      <c r="M776" s="734">
        <v>0</v>
      </c>
      <c r="N776" s="734">
        <v>0</v>
      </c>
      <c r="O776" s="734">
        <v>0</v>
      </c>
    </row>
    <row r="777" spans="1:15">
      <c r="A777">
        <v>1260</v>
      </c>
      <c r="B777">
        <v>27</v>
      </c>
      <c r="C777" t="s">
        <v>998</v>
      </c>
      <c r="D777" t="s">
        <v>2749</v>
      </c>
      <c r="E777" t="s">
        <v>1318</v>
      </c>
      <c r="F777" t="s">
        <v>1161</v>
      </c>
      <c r="G777" t="s">
        <v>1161</v>
      </c>
      <c r="H777" t="s">
        <v>20</v>
      </c>
      <c r="I777" t="s">
        <v>1010</v>
      </c>
      <c r="J777">
        <v>10</v>
      </c>
      <c r="K777" t="s">
        <v>39</v>
      </c>
      <c r="L777" s="734">
        <v>0</v>
      </c>
      <c r="M777" s="734">
        <v>0</v>
      </c>
      <c r="N777" s="734">
        <v>0</v>
      </c>
      <c r="O777" s="734">
        <v>0</v>
      </c>
    </row>
    <row r="778" spans="1:15">
      <c r="A778">
        <v>1261</v>
      </c>
      <c r="B778">
        <v>27</v>
      </c>
      <c r="C778" t="s">
        <v>998</v>
      </c>
      <c r="D778" t="s">
        <v>2749</v>
      </c>
      <c r="E778" t="s">
        <v>1318</v>
      </c>
      <c r="F778" t="s">
        <v>1167</v>
      </c>
      <c r="G778" t="s">
        <v>1167</v>
      </c>
      <c r="H778" t="s">
        <v>21</v>
      </c>
      <c r="I778" t="s">
        <v>1008</v>
      </c>
      <c r="J778">
        <v>3</v>
      </c>
      <c r="K778" t="s">
        <v>39</v>
      </c>
      <c r="L778" s="734">
        <v>0</v>
      </c>
      <c r="M778" s="734">
        <v>0</v>
      </c>
      <c r="N778" s="734">
        <v>0</v>
      </c>
      <c r="O778" s="734">
        <v>0</v>
      </c>
    </row>
    <row r="779" spans="1:15">
      <c r="A779">
        <v>1262</v>
      </c>
      <c r="B779">
        <v>27</v>
      </c>
      <c r="C779" t="s">
        <v>998</v>
      </c>
      <c r="D779" t="s">
        <v>2749</v>
      </c>
      <c r="E779" t="s">
        <v>1318</v>
      </c>
      <c r="F779" t="s">
        <v>1161</v>
      </c>
      <c r="G779" t="s">
        <v>1161</v>
      </c>
      <c r="H779" t="s">
        <v>45</v>
      </c>
      <c r="I779" t="s">
        <v>1009</v>
      </c>
      <c r="J779">
        <v>2</v>
      </c>
      <c r="K779" t="s">
        <v>39</v>
      </c>
      <c r="L779" s="734">
        <v>0</v>
      </c>
      <c r="M779" s="734">
        <v>0</v>
      </c>
      <c r="N779" s="734">
        <v>0</v>
      </c>
      <c r="O779" s="734">
        <v>0</v>
      </c>
    </row>
    <row r="780" spans="1:15">
      <c r="A780">
        <v>1264</v>
      </c>
      <c r="B780">
        <v>27</v>
      </c>
      <c r="C780" t="s">
        <v>998</v>
      </c>
      <c r="D780" t="s">
        <v>2749</v>
      </c>
      <c r="E780" t="s">
        <v>1318</v>
      </c>
      <c r="F780" t="s">
        <v>1161</v>
      </c>
      <c r="G780" t="s">
        <v>1161</v>
      </c>
      <c r="H780" t="s">
        <v>48</v>
      </c>
      <c r="I780" t="s">
        <v>1012</v>
      </c>
      <c r="J780">
        <v>1</v>
      </c>
      <c r="K780" t="s">
        <v>39</v>
      </c>
      <c r="L780" s="734">
        <v>0</v>
      </c>
      <c r="M780" s="734">
        <v>0</v>
      </c>
      <c r="N780" s="734">
        <v>0</v>
      </c>
      <c r="O780" s="734">
        <v>0</v>
      </c>
    </row>
    <row r="781" spans="1:15">
      <c r="A781">
        <v>1265</v>
      </c>
      <c r="B781">
        <v>27</v>
      </c>
      <c r="C781" t="s">
        <v>998</v>
      </c>
      <c r="D781" t="s">
        <v>2749</v>
      </c>
      <c r="E781" t="s">
        <v>1318</v>
      </c>
      <c r="F781" t="s">
        <v>1168</v>
      </c>
      <c r="G781" t="s">
        <v>1168</v>
      </c>
      <c r="H781" t="s">
        <v>50</v>
      </c>
      <c r="I781" t="s">
        <v>1013</v>
      </c>
      <c r="J781">
        <v>1</v>
      </c>
      <c r="K781" t="s">
        <v>39</v>
      </c>
      <c r="L781" s="734">
        <v>0</v>
      </c>
      <c r="M781" s="734">
        <v>0</v>
      </c>
      <c r="N781" s="734">
        <v>0</v>
      </c>
      <c r="O781" s="734">
        <v>0</v>
      </c>
    </row>
    <row r="782" spans="1:15">
      <c r="A782">
        <v>1266</v>
      </c>
      <c r="B782">
        <v>27</v>
      </c>
      <c r="C782" t="s">
        <v>998</v>
      </c>
      <c r="D782" t="s">
        <v>2749</v>
      </c>
      <c r="E782" t="s">
        <v>1318</v>
      </c>
      <c r="F782" t="s">
        <v>1161</v>
      </c>
      <c r="G782" t="s">
        <v>1161</v>
      </c>
      <c r="H782" t="s">
        <v>76</v>
      </c>
      <c r="I782" t="s">
        <v>1169</v>
      </c>
      <c r="J782">
        <v>1</v>
      </c>
      <c r="K782" t="s">
        <v>39</v>
      </c>
      <c r="L782" s="734">
        <v>0</v>
      </c>
      <c r="M782" s="734">
        <v>0</v>
      </c>
      <c r="N782" s="734">
        <v>0</v>
      </c>
      <c r="O782" s="734">
        <v>0</v>
      </c>
    </row>
    <row r="783" spans="1:15">
      <c r="A783">
        <v>1268</v>
      </c>
      <c r="B783">
        <v>27</v>
      </c>
      <c r="C783" t="s">
        <v>998</v>
      </c>
      <c r="D783" t="s">
        <v>2749</v>
      </c>
      <c r="E783" t="s">
        <v>1318</v>
      </c>
      <c r="F783" t="s">
        <v>1161</v>
      </c>
      <c r="G783" t="s">
        <v>1161</v>
      </c>
      <c r="H783" t="s">
        <v>77</v>
      </c>
      <c r="I783" t="s">
        <v>1171</v>
      </c>
      <c r="J783">
        <v>1</v>
      </c>
      <c r="K783" t="s">
        <v>39</v>
      </c>
      <c r="L783" s="734">
        <v>0</v>
      </c>
      <c r="M783" s="734">
        <v>0</v>
      </c>
      <c r="N783" s="734">
        <v>0</v>
      </c>
      <c r="O783" s="734">
        <v>0</v>
      </c>
    </row>
    <row r="784" spans="1:15">
      <c r="A784">
        <v>1272</v>
      </c>
      <c r="B784">
        <v>27</v>
      </c>
      <c r="C784" t="s">
        <v>998</v>
      </c>
      <c r="D784" t="s">
        <v>2750</v>
      </c>
      <c r="E784" t="s">
        <v>1298</v>
      </c>
      <c r="F784" t="s">
        <v>1173</v>
      </c>
      <c r="G784" t="s">
        <v>1173</v>
      </c>
      <c r="H784" t="s">
        <v>13</v>
      </c>
      <c r="I784" t="s">
        <v>1175</v>
      </c>
      <c r="J784">
        <v>1</v>
      </c>
      <c r="K784" t="s">
        <v>2</v>
      </c>
      <c r="L784" s="734">
        <v>2500</v>
      </c>
      <c r="M784" s="734">
        <v>7254</v>
      </c>
      <c r="N784" s="734">
        <v>463.65999999999997</v>
      </c>
      <c r="O784" s="734">
        <v>7813</v>
      </c>
    </row>
    <row r="785" spans="1:15">
      <c r="A785">
        <v>1274</v>
      </c>
      <c r="B785">
        <v>27</v>
      </c>
      <c r="C785" t="s">
        <v>998</v>
      </c>
      <c r="D785" t="s">
        <v>2750</v>
      </c>
      <c r="E785" t="s">
        <v>1298</v>
      </c>
      <c r="F785" t="s">
        <v>1173</v>
      </c>
      <c r="G785" t="s">
        <v>1173</v>
      </c>
      <c r="H785" t="s">
        <v>15</v>
      </c>
      <c r="I785" t="s">
        <v>1177</v>
      </c>
      <c r="J785">
        <v>1</v>
      </c>
      <c r="K785" t="s">
        <v>39</v>
      </c>
      <c r="L785" s="734">
        <v>250</v>
      </c>
      <c r="M785" s="734">
        <v>1162.5</v>
      </c>
      <c r="N785" s="734">
        <v>290.02999999999997</v>
      </c>
      <c r="O785" s="734">
        <v>1250</v>
      </c>
    </row>
    <row r="786" spans="1:15">
      <c r="A786">
        <v>1275</v>
      </c>
      <c r="B786">
        <v>27</v>
      </c>
      <c r="C786" t="s">
        <v>998</v>
      </c>
      <c r="D786" t="s">
        <v>2750</v>
      </c>
      <c r="E786" t="s">
        <v>1298</v>
      </c>
      <c r="F786" t="s">
        <v>1176</v>
      </c>
      <c r="G786" t="s">
        <v>1176</v>
      </c>
      <c r="H786" t="s">
        <v>17</v>
      </c>
      <c r="I786" t="s">
        <v>1014</v>
      </c>
      <c r="J786">
        <v>90</v>
      </c>
      <c r="K786" t="s">
        <v>39</v>
      </c>
      <c r="L786" s="734">
        <v>5400</v>
      </c>
      <c r="M786" s="734">
        <v>9207.0000000000018</v>
      </c>
      <c r="N786" s="734">
        <v>13880.699999999999</v>
      </c>
      <c r="O786" s="734">
        <v>21150</v>
      </c>
    </row>
    <row r="787" spans="1:15">
      <c r="A787">
        <v>1276</v>
      </c>
      <c r="B787">
        <v>27</v>
      </c>
      <c r="C787" t="s">
        <v>998</v>
      </c>
      <c r="D787" t="s">
        <v>2750</v>
      </c>
      <c r="E787" t="s">
        <v>1298</v>
      </c>
      <c r="F787" t="s">
        <v>1173</v>
      </c>
      <c r="G787" t="s">
        <v>1173</v>
      </c>
      <c r="H787" t="s">
        <v>19</v>
      </c>
      <c r="I787" t="s">
        <v>1178</v>
      </c>
      <c r="J787">
        <v>1</v>
      </c>
      <c r="K787" t="s">
        <v>39</v>
      </c>
      <c r="L787" s="734">
        <v>100</v>
      </c>
      <c r="M787" s="734">
        <v>725.40000000000009</v>
      </c>
      <c r="N787" s="734">
        <v>1610.2</v>
      </c>
      <c r="O787" s="734">
        <v>782</v>
      </c>
    </row>
    <row r="788" spans="1:15">
      <c r="A788">
        <v>1278</v>
      </c>
      <c r="B788">
        <v>27</v>
      </c>
      <c r="C788" t="s">
        <v>998</v>
      </c>
      <c r="D788" t="s">
        <v>2750</v>
      </c>
      <c r="E788" t="s">
        <v>1298</v>
      </c>
      <c r="F788" t="s">
        <v>1173</v>
      </c>
      <c r="G788" t="s">
        <v>1173</v>
      </c>
      <c r="H788" t="s">
        <v>20</v>
      </c>
      <c r="I788" t="s">
        <v>1179</v>
      </c>
      <c r="J788">
        <v>1</v>
      </c>
      <c r="K788" t="s">
        <v>39</v>
      </c>
      <c r="L788" s="734">
        <v>1100</v>
      </c>
      <c r="M788" s="734">
        <v>4371</v>
      </c>
      <c r="N788" s="734">
        <v>360.84</v>
      </c>
      <c r="O788" s="734">
        <v>4688</v>
      </c>
    </row>
    <row r="789" spans="1:15">
      <c r="A789">
        <v>1281</v>
      </c>
      <c r="B789">
        <v>27</v>
      </c>
      <c r="C789" t="s">
        <v>998</v>
      </c>
      <c r="D789" t="s">
        <v>1309</v>
      </c>
      <c r="E789" t="s">
        <v>1313</v>
      </c>
      <c r="F789" t="s">
        <v>1015</v>
      </c>
      <c r="G789" t="s">
        <v>1015</v>
      </c>
      <c r="H789" t="s">
        <v>13</v>
      </c>
      <c r="I789" t="s">
        <v>1114</v>
      </c>
      <c r="J789">
        <v>1</v>
      </c>
      <c r="K789" t="s">
        <v>39</v>
      </c>
      <c r="L789" s="734">
        <v>1500</v>
      </c>
      <c r="M789" s="734">
        <v>2325</v>
      </c>
      <c r="N789" s="734">
        <v>2898.36</v>
      </c>
      <c r="O789" s="734">
        <v>2344</v>
      </c>
    </row>
    <row r="790" spans="1:15">
      <c r="A790">
        <v>1282</v>
      </c>
      <c r="B790">
        <v>27</v>
      </c>
      <c r="C790" t="s">
        <v>998</v>
      </c>
      <c r="D790" t="s">
        <v>1309</v>
      </c>
      <c r="E790" t="s">
        <v>1313</v>
      </c>
      <c r="F790" t="s">
        <v>1180</v>
      </c>
      <c r="G790" t="s">
        <v>1180</v>
      </c>
      <c r="H790" t="s">
        <v>15</v>
      </c>
      <c r="I790" t="s">
        <v>1115</v>
      </c>
      <c r="J790">
        <v>6</v>
      </c>
      <c r="K790" t="s">
        <v>39</v>
      </c>
      <c r="L790" s="734">
        <v>4800</v>
      </c>
      <c r="M790" s="734">
        <v>8370</v>
      </c>
      <c r="N790" s="734">
        <v>12751.619999999999</v>
      </c>
      <c r="O790" s="734">
        <v>11250</v>
      </c>
    </row>
    <row r="791" spans="1:15">
      <c r="A791">
        <v>1283</v>
      </c>
      <c r="B791">
        <v>27</v>
      </c>
      <c r="C791" t="s">
        <v>998</v>
      </c>
      <c r="D791" t="s">
        <v>1309</v>
      </c>
      <c r="E791" t="s">
        <v>1313</v>
      </c>
      <c r="F791" t="s">
        <v>1015</v>
      </c>
      <c r="G791" t="s">
        <v>1015</v>
      </c>
      <c r="H791" t="s">
        <v>17</v>
      </c>
      <c r="I791" t="s">
        <v>1116</v>
      </c>
      <c r="J791">
        <v>1</v>
      </c>
      <c r="K791" t="s">
        <v>39</v>
      </c>
      <c r="L791" s="734">
        <v>300</v>
      </c>
      <c r="M791" s="734">
        <v>1302</v>
      </c>
      <c r="N791" s="734">
        <v>2125.27</v>
      </c>
      <c r="O791" s="734">
        <v>1719</v>
      </c>
    </row>
    <row r="792" spans="1:15">
      <c r="A792">
        <v>1284</v>
      </c>
      <c r="B792">
        <v>27</v>
      </c>
      <c r="C792" t="s">
        <v>998</v>
      </c>
      <c r="D792" t="s">
        <v>1309</v>
      </c>
      <c r="E792" t="s">
        <v>1313</v>
      </c>
      <c r="F792" t="s">
        <v>1180</v>
      </c>
      <c r="G792" t="s">
        <v>1180</v>
      </c>
      <c r="H792" t="s">
        <v>19</v>
      </c>
      <c r="I792" t="s">
        <v>1117</v>
      </c>
      <c r="J792">
        <v>1</v>
      </c>
      <c r="K792" t="s">
        <v>39</v>
      </c>
      <c r="L792" s="734">
        <v>300</v>
      </c>
      <c r="M792" s="734">
        <v>1302</v>
      </c>
      <c r="N792" s="734">
        <v>2125.27</v>
      </c>
      <c r="O792" s="734">
        <v>1719</v>
      </c>
    </row>
    <row r="793" spans="1:15">
      <c r="A793">
        <v>1294</v>
      </c>
      <c r="B793">
        <v>28</v>
      </c>
      <c r="C793" t="s">
        <v>1018</v>
      </c>
      <c r="D793" t="s">
        <v>2468</v>
      </c>
      <c r="E793" t="s">
        <v>1299</v>
      </c>
      <c r="F793" t="s">
        <v>1182</v>
      </c>
      <c r="G793" t="s">
        <v>1019</v>
      </c>
      <c r="H793" t="s">
        <v>13</v>
      </c>
      <c r="I793" t="s">
        <v>1020</v>
      </c>
      <c r="J793">
        <v>1</v>
      </c>
      <c r="K793" t="s">
        <v>39</v>
      </c>
      <c r="L793" s="734">
        <v>800</v>
      </c>
      <c r="M793" s="734">
        <v>1860</v>
      </c>
      <c r="N793" s="734">
        <v>837.11</v>
      </c>
      <c r="O793" s="734">
        <v>1200</v>
      </c>
    </row>
    <row r="794" spans="1:15">
      <c r="A794">
        <v>1296</v>
      </c>
      <c r="B794">
        <v>28</v>
      </c>
      <c r="C794" t="s">
        <v>1018</v>
      </c>
      <c r="D794" t="s">
        <v>2468</v>
      </c>
      <c r="E794" t="s">
        <v>1299</v>
      </c>
      <c r="F794" t="s">
        <v>1182</v>
      </c>
      <c r="G794" t="s">
        <v>1019</v>
      </c>
      <c r="H794" t="s">
        <v>15</v>
      </c>
      <c r="I794" t="s">
        <v>1022</v>
      </c>
      <c r="J794">
        <v>4</v>
      </c>
      <c r="K794" t="s">
        <v>39</v>
      </c>
      <c r="L794" s="734">
        <v>480</v>
      </c>
      <c r="M794" s="734">
        <v>427.8</v>
      </c>
      <c r="N794" s="734">
        <v>174.6</v>
      </c>
      <c r="O794" s="734">
        <v>360</v>
      </c>
    </row>
    <row r="795" spans="1:15">
      <c r="A795">
        <v>1297</v>
      </c>
      <c r="B795">
        <v>28</v>
      </c>
      <c r="C795" t="s">
        <v>1018</v>
      </c>
      <c r="D795" t="s">
        <v>2468</v>
      </c>
      <c r="E795" t="s">
        <v>1299</v>
      </c>
      <c r="F795" t="s">
        <v>1021</v>
      </c>
      <c r="G795" t="s">
        <v>1021</v>
      </c>
      <c r="H795" t="s">
        <v>17</v>
      </c>
      <c r="I795" t="s">
        <v>1183</v>
      </c>
      <c r="J795">
        <v>40</v>
      </c>
      <c r="K795" t="s">
        <v>39</v>
      </c>
      <c r="L795" s="734">
        <v>4000</v>
      </c>
      <c r="M795" s="734">
        <v>3534.0000000000005</v>
      </c>
      <c r="N795" s="734">
        <v>1862.4</v>
      </c>
      <c r="O795" s="734">
        <v>3000</v>
      </c>
    </row>
    <row r="796" spans="1:15">
      <c r="A796">
        <v>1298</v>
      </c>
      <c r="B796">
        <v>28</v>
      </c>
      <c r="C796" t="s">
        <v>1018</v>
      </c>
      <c r="D796" t="s">
        <v>2468</v>
      </c>
      <c r="E796" t="s">
        <v>1299</v>
      </c>
      <c r="F796" t="s">
        <v>1182</v>
      </c>
      <c r="G796" t="s">
        <v>1019</v>
      </c>
      <c r="H796" t="s">
        <v>19</v>
      </c>
      <c r="I796" t="s">
        <v>1184</v>
      </c>
      <c r="J796">
        <v>6</v>
      </c>
      <c r="K796" t="s">
        <v>39</v>
      </c>
      <c r="L796" s="734">
        <v>660</v>
      </c>
      <c r="M796" s="734">
        <v>530.1</v>
      </c>
      <c r="N796" s="734">
        <v>698.4</v>
      </c>
      <c r="O796" s="734">
        <v>450</v>
      </c>
    </row>
    <row r="797" spans="1:15">
      <c r="A797">
        <v>1299</v>
      </c>
      <c r="B797">
        <v>28</v>
      </c>
      <c r="C797" t="s">
        <v>1018</v>
      </c>
      <c r="D797" t="s">
        <v>2468</v>
      </c>
      <c r="E797" t="s">
        <v>1299</v>
      </c>
      <c r="F797" t="s">
        <v>1021</v>
      </c>
      <c r="G797" t="s">
        <v>1021</v>
      </c>
      <c r="H797" t="s">
        <v>20</v>
      </c>
      <c r="I797" t="s">
        <v>1185</v>
      </c>
      <c r="J797">
        <v>4</v>
      </c>
      <c r="K797" t="s">
        <v>39</v>
      </c>
      <c r="L797" s="734">
        <v>480</v>
      </c>
      <c r="M797" s="734">
        <v>390.6</v>
      </c>
      <c r="N797" s="734">
        <v>194</v>
      </c>
      <c r="O797" s="734">
        <v>340</v>
      </c>
    </row>
    <row r="798" spans="1:15">
      <c r="A798">
        <v>1300</v>
      </c>
      <c r="B798">
        <v>28</v>
      </c>
      <c r="C798" t="s">
        <v>1018</v>
      </c>
      <c r="D798" t="s">
        <v>2468</v>
      </c>
      <c r="E798" t="s">
        <v>1299</v>
      </c>
      <c r="F798" t="s">
        <v>1182</v>
      </c>
      <c r="G798" t="s">
        <v>1019</v>
      </c>
      <c r="H798" t="s">
        <v>21</v>
      </c>
      <c r="I798" t="s">
        <v>1023</v>
      </c>
      <c r="J798">
        <v>3</v>
      </c>
      <c r="K798" t="s">
        <v>39</v>
      </c>
      <c r="L798" s="734">
        <v>300</v>
      </c>
      <c r="M798" s="734">
        <v>265.05</v>
      </c>
      <c r="N798" s="734">
        <v>139.68</v>
      </c>
      <c r="O798" s="734">
        <v>225</v>
      </c>
    </row>
    <row r="799" spans="1:15">
      <c r="A799">
        <v>1301</v>
      </c>
      <c r="B799">
        <v>28</v>
      </c>
      <c r="C799" t="s">
        <v>1018</v>
      </c>
      <c r="D799" t="s">
        <v>2468</v>
      </c>
      <c r="E799" t="s">
        <v>1299</v>
      </c>
      <c r="F799" t="s">
        <v>1021</v>
      </c>
      <c r="G799" t="s">
        <v>1021</v>
      </c>
      <c r="H799" t="s">
        <v>45</v>
      </c>
      <c r="I799" t="s">
        <v>1030</v>
      </c>
      <c r="J799">
        <v>1</v>
      </c>
      <c r="K799" t="s">
        <v>2</v>
      </c>
      <c r="L799" s="734">
        <v>1000</v>
      </c>
      <c r="M799" s="734">
        <v>1860</v>
      </c>
      <c r="N799" s="734">
        <v>322.03999999999996</v>
      </c>
      <c r="O799" s="734">
        <v>1000</v>
      </c>
    </row>
    <row r="800" spans="1:15">
      <c r="A800">
        <v>1303</v>
      </c>
      <c r="B800">
        <v>28</v>
      </c>
      <c r="C800" t="s">
        <v>1018</v>
      </c>
      <c r="D800" t="s">
        <v>2468</v>
      </c>
      <c r="E800" t="s">
        <v>1299</v>
      </c>
      <c r="F800" t="s">
        <v>1021</v>
      </c>
      <c r="G800" t="s">
        <v>1021</v>
      </c>
      <c r="H800" t="s">
        <v>13</v>
      </c>
      <c r="I800" t="s">
        <v>1025</v>
      </c>
      <c r="J800">
        <v>12</v>
      </c>
      <c r="K800" t="s">
        <v>39</v>
      </c>
      <c r="L800" s="734">
        <v>1440</v>
      </c>
      <c r="M800" s="734">
        <v>669.6</v>
      </c>
      <c r="N800" s="734">
        <v>488.88</v>
      </c>
      <c r="O800" s="734">
        <v>600</v>
      </c>
    </row>
    <row r="801" spans="1:15">
      <c r="A801">
        <v>1304</v>
      </c>
      <c r="B801">
        <v>28</v>
      </c>
      <c r="C801" t="s">
        <v>1018</v>
      </c>
      <c r="D801" t="s">
        <v>2468</v>
      </c>
      <c r="E801" t="s">
        <v>1299</v>
      </c>
      <c r="F801" t="s">
        <v>1024</v>
      </c>
      <c r="G801" t="s">
        <v>1024</v>
      </c>
      <c r="H801" t="s">
        <v>15</v>
      </c>
      <c r="I801" t="s">
        <v>1026</v>
      </c>
      <c r="J801">
        <v>2</v>
      </c>
      <c r="K801" t="s">
        <v>39</v>
      </c>
      <c r="L801" s="734">
        <v>240</v>
      </c>
      <c r="M801" s="734">
        <v>158.1</v>
      </c>
      <c r="N801" s="734">
        <v>81.48</v>
      </c>
      <c r="O801" s="734">
        <v>140</v>
      </c>
    </row>
    <row r="802" spans="1:15">
      <c r="A802">
        <v>1305</v>
      </c>
      <c r="B802">
        <v>28</v>
      </c>
      <c r="C802" t="s">
        <v>1018</v>
      </c>
      <c r="D802" t="s">
        <v>2468</v>
      </c>
      <c r="E802" t="s">
        <v>1299</v>
      </c>
      <c r="F802" t="s">
        <v>1021</v>
      </c>
      <c r="G802" t="s">
        <v>1021</v>
      </c>
      <c r="H802" t="s">
        <v>17</v>
      </c>
      <c r="I802" t="s">
        <v>1027</v>
      </c>
      <c r="J802">
        <v>2</v>
      </c>
      <c r="K802" t="s">
        <v>39</v>
      </c>
      <c r="L802" s="734">
        <v>0</v>
      </c>
      <c r="M802" s="734">
        <v>0</v>
      </c>
      <c r="N802" s="734">
        <v>0</v>
      </c>
      <c r="O802" s="734">
        <v>0</v>
      </c>
    </row>
    <row r="803" spans="1:15">
      <c r="A803">
        <v>1306</v>
      </c>
      <c r="B803">
        <v>28</v>
      </c>
      <c r="C803" t="s">
        <v>1018</v>
      </c>
      <c r="D803" t="s">
        <v>2468</v>
      </c>
      <c r="E803" t="s">
        <v>1299</v>
      </c>
      <c r="F803" t="s">
        <v>1024</v>
      </c>
      <c r="G803" t="s">
        <v>1024</v>
      </c>
      <c r="H803" t="s">
        <v>17</v>
      </c>
      <c r="I803" t="s">
        <v>1028</v>
      </c>
      <c r="J803">
        <v>1</v>
      </c>
      <c r="K803" t="s">
        <v>39</v>
      </c>
      <c r="L803" s="734">
        <v>120</v>
      </c>
      <c r="M803" s="734">
        <v>162.75</v>
      </c>
      <c r="N803" s="734">
        <v>74.69</v>
      </c>
      <c r="O803" s="734">
        <v>140</v>
      </c>
    </row>
    <row r="804" spans="1:15">
      <c r="A804">
        <v>1308</v>
      </c>
      <c r="B804">
        <v>28</v>
      </c>
      <c r="C804" t="s">
        <v>1018</v>
      </c>
      <c r="D804" t="s">
        <v>2468</v>
      </c>
      <c r="E804" t="s">
        <v>1299</v>
      </c>
      <c r="F804" t="s">
        <v>1024</v>
      </c>
      <c r="G804" t="s">
        <v>1024</v>
      </c>
      <c r="H804" t="s">
        <v>19</v>
      </c>
      <c r="I804" t="s">
        <v>1187</v>
      </c>
      <c r="J804">
        <v>2</v>
      </c>
      <c r="K804" t="s">
        <v>39</v>
      </c>
      <c r="L804" s="734">
        <v>140</v>
      </c>
      <c r="M804" s="734">
        <v>325.5</v>
      </c>
      <c r="N804" s="734">
        <v>87.3</v>
      </c>
      <c r="O804" s="734">
        <v>280</v>
      </c>
    </row>
    <row r="805" spans="1:15">
      <c r="A805">
        <v>1309</v>
      </c>
      <c r="B805">
        <v>28</v>
      </c>
      <c r="C805" t="s">
        <v>1018</v>
      </c>
      <c r="D805" t="s">
        <v>2468</v>
      </c>
      <c r="E805" t="s">
        <v>1299</v>
      </c>
      <c r="F805" t="s">
        <v>1186</v>
      </c>
      <c r="G805" t="s">
        <v>1186</v>
      </c>
      <c r="H805" t="s">
        <v>20</v>
      </c>
      <c r="I805" t="s">
        <v>1188</v>
      </c>
      <c r="J805">
        <v>2</v>
      </c>
      <c r="K805" t="s">
        <v>39</v>
      </c>
      <c r="L805" s="734">
        <v>140</v>
      </c>
      <c r="M805" s="734">
        <v>325.5</v>
      </c>
      <c r="N805" s="734">
        <v>87.3</v>
      </c>
      <c r="O805" s="734">
        <v>280</v>
      </c>
    </row>
    <row r="806" spans="1:15">
      <c r="A806">
        <v>1310</v>
      </c>
      <c r="B806">
        <v>28</v>
      </c>
      <c r="C806" t="s">
        <v>1018</v>
      </c>
      <c r="D806" t="s">
        <v>2468</v>
      </c>
      <c r="E806" t="s">
        <v>1299</v>
      </c>
      <c r="F806" t="s">
        <v>1024</v>
      </c>
      <c r="G806" t="s">
        <v>1024</v>
      </c>
      <c r="H806" t="s">
        <v>21</v>
      </c>
      <c r="I806" t="s">
        <v>1189</v>
      </c>
      <c r="J806">
        <v>1</v>
      </c>
      <c r="K806" t="s">
        <v>2</v>
      </c>
      <c r="L806" s="734">
        <v>500</v>
      </c>
      <c r="M806" s="734">
        <v>232.5</v>
      </c>
      <c r="N806" s="734">
        <v>43.65</v>
      </c>
      <c r="O806" s="734">
        <v>200</v>
      </c>
    </row>
    <row r="807" spans="1:15">
      <c r="A807">
        <v>1311</v>
      </c>
      <c r="B807">
        <v>28</v>
      </c>
      <c r="C807" t="s">
        <v>1018</v>
      </c>
      <c r="D807" t="s">
        <v>2468</v>
      </c>
      <c r="E807" t="s">
        <v>1299</v>
      </c>
      <c r="F807" t="s">
        <v>1186</v>
      </c>
      <c r="G807" t="s">
        <v>1186</v>
      </c>
      <c r="H807" t="s">
        <v>45</v>
      </c>
      <c r="I807" t="s">
        <v>1029</v>
      </c>
      <c r="J807">
        <v>4</v>
      </c>
      <c r="K807" t="s">
        <v>39</v>
      </c>
      <c r="L807" s="734">
        <v>280</v>
      </c>
      <c r="M807" s="734">
        <v>93</v>
      </c>
      <c r="N807" s="734">
        <v>143.56</v>
      </c>
      <c r="O807" s="734">
        <v>80</v>
      </c>
    </row>
    <row r="808" spans="1:15">
      <c r="A808">
        <v>1320</v>
      </c>
      <c r="B808">
        <v>31</v>
      </c>
      <c r="C808" t="s">
        <v>1033</v>
      </c>
      <c r="D808" t="s">
        <v>2481</v>
      </c>
      <c r="E808" t="s">
        <v>1300</v>
      </c>
      <c r="F808" t="s">
        <v>1034</v>
      </c>
      <c r="G808" t="s">
        <v>1034</v>
      </c>
      <c r="H808" t="s">
        <v>13</v>
      </c>
      <c r="I808" t="s">
        <v>1036</v>
      </c>
      <c r="J808">
        <v>1</v>
      </c>
      <c r="K808" t="s">
        <v>2</v>
      </c>
      <c r="L808" s="734">
        <v>0</v>
      </c>
      <c r="M808" s="734">
        <v>0</v>
      </c>
      <c r="N808" s="734">
        <v>0</v>
      </c>
      <c r="O808" s="734">
        <v>0</v>
      </c>
    </row>
    <row r="809" spans="1:15">
      <c r="A809">
        <v>1322</v>
      </c>
      <c r="B809">
        <v>31</v>
      </c>
      <c r="C809" t="s">
        <v>1033</v>
      </c>
      <c r="D809" t="s">
        <v>2481</v>
      </c>
      <c r="E809" t="s">
        <v>1300</v>
      </c>
      <c r="F809" t="s">
        <v>1034</v>
      </c>
      <c r="G809" t="s">
        <v>1034</v>
      </c>
      <c r="H809" t="s">
        <v>15</v>
      </c>
      <c r="I809" t="s">
        <v>1038</v>
      </c>
      <c r="J809">
        <v>415</v>
      </c>
      <c r="K809" t="s">
        <v>69</v>
      </c>
      <c r="L809" s="734">
        <v>0</v>
      </c>
      <c r="M809" s="734">
        <v>0</v>
      </c>
      <c r="N809" s="734">
        <v>0</v>
      </c>
      <c r="O809" s="734">
        <v>0</v>
      </c>
    </row>
    <row r="810" spans="1:15">
      <c r="A810">
        <v>1324</v>
      </c>
      <c r="B810">
        <v>31</v>
      </c>
      <c r="C810" t="s">
        <v>1033</v>
      </c>
      <c r="D810" t="s">
        <v>2481</v>
      </c>
      <c r="E810" t="s">
        <v>1300</v>
      </c>
      <c r="F810" t="s">
        <v>1039</v>
      </c>
      <c r="G810" t="s">
        <v>1039</v>
      </c>
      <c r="H810" t="s">
        <v>17</v>
      </c>
      <c r="I810" t="s">
        <v>1040</v>
      </c>
      <c r="J810">
        <v>290</v>
      </c>
      <c r="K810" t="s">
        <v>69</v>
      </c>
      <c r="L810" s="734">
        <v>0</v>
      </c>
      <c r="M810" s="734">
        <v>0</v>
      </c>
      <c r="N810" s="734">
        <v>0</v>
      </c>
      <c r="O810" s="734">
        <v>0</v>
      </c>
    </row>
    <row r="811" spans="1:15">
      <c r="A811">
        <v>1333</v>
      </c>
      <c r="B811">
        <v>32</v>
      </c>
      <c r="C811" t="s">
        <v>1043</v>
      </c>
      <c r="D811" t="s">
        <v>2576</v>
      </c>
      <c r="E811" t="s">
        <v>1301</v>
      </c>
      <c r="F811" t="s">
        <v>1044</v>
      </c>
      <c r="G811" t="s">
        <v>1044</v>
      </c>
      <c r="H811" t="s">
        <v>13</v>
      </c>
      <c r="I811" t="s">
        <v>1046</v>
      </c>
      <c r="J811">
        <v>210</v>
      </c>
      <c r="K811" t="s">
        <v>95</v>
      </c>
      <c r="L811" s="734">
        <v>0</v>
      </c>
      <c r="M811" s="734">
        <v>0</v>
      </c>
      <c r="N811" s="734">
        <v>0</v>
      </c>
      <c r="O811" s="734">
        <v>0</v>
      </c>
    </row>
    <row r="812" spans="1:15">
      <c r="A812">
        <v>1335</v>
      </c>
      <c r="B812">
        <v>32</v>
      </c>
      <c r="C812" t="s">
        <v>1043</v>
      </c>
      <c r="D812" t="s">
        <v>2576</v>
      </c>
      <c r="E812" t="s">
        <v>1301</v>
      </c>
      <c r="F812" t="s">
        <v>1044</v>
      </c>
      <c r="G812" t="s">
        <v>1044</v>
      </c>
      <c r="H812" t="s">
        <v>15</v>
      </c>
      <c r="I812" t="s">
        <v>1048</v>
      </c>
      <c r="J812">
        <v>464</v>
      </c>
      <c r="K812" t="s">
        <v>33</v>
      </c>
      <c r="L812" s="734">
        <v>0</v>
      </c>
      <c r="M812" s="734">
        <v>0</v>
      </c>
      <c r="N812" s="734">
        <v>0</v>
      </c>
      <c r="O812" s="734">
        <v>0</v>
      </c>
    </row>
    <row r="813" spans="1:15">
      <c r="A813">
        <v>1337</v>
      </c>
      <c r="B813">
        <v>32</v>
      </c>
      <c r="C813" t="s">
        <v>1043</v>
      </c>
      <c r="D813" t="s">
        <v>2560</v>
      </c>
      <c r="E813" t="s">
        <v>1302</v>
      </c>
      <c r="F813" t="s">
        <v>1044</v>
      </c>
      <c r="G813" t="s">
        <v>1044</v>
      </c>
      <c r="H813" t="s">
        <v>17</v>
      </c>
      <c r="I813" t="s">
        <v>1050</v>
      </c>
      <c r="J813">
        <v>150</v>
      </c>
      <c r="K813" t="s">
        <v>69</v>
      </c>
      <c r="L813" s="734">
        <v>0</v>
      </c>
      <c r="M813" s="734">
        <v>0</v>
      </c>
      <c r="N813" s="734">
        <v>0</v>
      </c>
      <c r="O813" s="734">
        <v>0</v>
      </c>
    </row>
    <row r="814" spans="1:15">
      <c r="A814">
        <v>1338</v>
      </c>
      <c r="B814">
        <v>32</v>
      </c>
      <c r="C814" t="s">
        <v>1043</v>
      </c>
      <c r="D814" t="s">
        <v>2560</v>
      </c>
      <c r="E814" t="s">
        <v>1302</v>
      </c>
      <c r="F814" t="s">
        <v>1049</v>
      </c>
      <c r="G814" t="s">
        <v>1049</v>
      </c>
      <c r="H814" t="s">
        <v>19</v>
      </c>
      <c r="I814" t="s">
        <v>1051</v>
      </c>
      <c r="J814">
        <v>120</v>
      </c>
      <c r="K814" t="s">
        <v>69</v>
      </c>
      <c r="L814" s="734">
        <v>0</v>
      </c>
      <c r="M814" s="734">
        <v>0</v>
      </c>
      <c r="N814" s="734">
        <v>0</v>
      </c>
      <c r="O814" s="734">
        <v>0</v>
      </c>
    </row>
    <row r="815" spans="1:15">
      <c r="A815">
        <v>1341</v>
      </c>
      <c r="B815">
        <v>32</v>
      </c>
      <c r="C815" t="s">
        <v>1043</v>
      </c>
      <c r="D815" t="s">
        <v>2566</v>
      </c>
      <c r="E815" t="s">
        <v>1303</v>
      </c>
      <c r="F815" t="s">
        <v>1052</v>
      </c>
      <c r="G815" t="s">
        <v>1052</v>
      </c>
      <c r="H815" t="s">
        <v>20</v>
      </c>
      <c r="I815" t="s">
        <v>1054</v>
      </c>
      <c r="J815">
        <v>600</v>
      </c>
      <c r="K815" t="s">
        <v>33</v>
      </c>
      <c r="L815" s="734">
        <v>0</v>
      </c>
      <c r="M815" s="734">
        <v>0</v>
      </c>
      <c r="N815" s="734">
        <v>0</v>
      </c>
      <c r="O815" s="734">
        <v>0</v>
      </c>
    </row>
    <row r="816" spans="1:15">
      <c r="A816">
        <v>1342</v>
      </c>
      <c r="B816">
        <v>32</v>
      </c>
      <c r="C816" t="s">
        <v>1043</v>
      </c>
      <c r="D816" t="s">
        <v>2566</v>
      </c>
      <c r="E816" t="s">
        <v>1303</v>
      </c>
      <c r="F816" t="s">
        <v>1053</v>
      </c>
      <c r="G816" t="s">
        <v>1053</v>
      </c>
      <c r="H816" t="s">
        <v>21</v>
      </c>
      <c r="I816" t="s">
        <v>1055</v>
      </c>
      <c r="J816">
        <v>600</v>
      </c>
      <c r="K816" t="s">
        <v>33</v>
      </c>
      <c r="L816" s="734">
        <v>0</v>
      </c>
      <c r="M816" s="734">
        <v>0</v>
      </c>
      <c r="N816" s="734">
        <v>0</v>
      </c>
      <c r="O816" s="734">
        <v>0</v>
      </c>
    </row>
    <row r="817" spans="1:15">
      <c r="A817">
        <v>1343</v>
      </c>
      <c r="B817">
        <v>32</v>
      </c>
      <c r="C817" t="s">
        <v>1043</v>
      </c>
      <c r="D817" t="s">
        <v>2566</v>
      </c>
      <c r="E817" t="s">
        <v>1303</v>
      </c>
      <c r="F817" t="s">
        <v>1052</v>
      </c>
      <c r="G817" t="s">
        <v>1052</v>
      </c>
      <c r="H817" t="s">
        <v>45</v>
      </c>
      <c r="I817" t="s">
        <v>1056</v>
      </c>
      <c r="J817">
        <v>37</v>
      </c>
      <c r="K817" t="s">
        <v>69</v>
      </c>
      <c r="L817" s="734">
        <v>0</v>
      </c>
      <c r="M817" s="734">
        <v>0</v>
      </c>
      <c r="N817" s="734">
        <v>0</v>
      </c>
      <c r="O817" s="734">
        <v>0</v>
      </c>
    </row>
    <row r="818" spans="1:15">
      <c r="A818">
        <v>1344</v>
      </c>
      <c r="B818">
        <v>32</v>
      </c>
      <c r="C818" t="s">
        <v>1043</v>
      </c>
      <c r="D818" t="s">
        <v>2566</v>
      </c>
      <c r="E818" t="s">
        <v>1303</v>
      </c>
      <c r="F818" t="s">
        <v>1053</v>
      </c>
      <c r="G818" t="s">
        <v>1053</v>
      </c>
      <c r="H818" t="s">
        <v>48</v>
      </c>
      <c r="I818" t="s">
        <v>1057</v>
      </c>
      <c r="J818">
        <v>25</v>
      </c>
      <c r="K818" t="s">
        <v>69</v>
      </c>
      <c r="L818" s="734">
        <v>0</v>
      </c>
      <c r="M818" s="734">
        <v>0</v>
      </c>
      <c r="N818" s="734">
        <v>0</v>
      </c>
      <c r="O818" s="734">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F57C3-6B80-4157-BD06-4EE85E39E70A}">
  <sheetPr filterMode="1"/>
  <dimension ref="A1:W822"/>
  <sheetViews>
    <sheetView topLeftCell="F1" zoomScale="115" zoomScaleNormal="115" workbookViewId="0">
      <pane ySplit="6" topLeftCell="A7" activePane="bottomLeft" state="frozen"/>
      <selection pane="bottomLeft" activeCell="P733" sqref="P733"/>
    </sheetView>
  </sheetViews>
  <sheetFormatPr defaultRowHeight="15"/>
  <cols>
    <col min="1" max="1" width="19" customWidth="1"/>
    <col min="2" max="2" width="14" bestFit="1" customWidth="1"/>
    <col min="3" max="3" width="11.7109375" customWidth="1"/>
    <col min="5" max="5" width="14.42578125" customWidth="1"/>
    <col min="6" max="6" width="11.28515625" bestFit="1" customWidth="1"/>
    <col min="9" max="9" width="29" customWidth="1"/>
    <col min="12" max="16" width="11.140625" bestFit="1" customWidth="1"/>
  </cols>
  <sheetData>
    <row r="1" spans="1:23">
      <c r="F1" t="s">
        <v>2727</v>
      </c>
      <c r="G1" t="s">
        <v>2780</v>
      </c>
      <c r="H1" t="s">
        <v>2781</v>
      </c>
      <c r="M1" t="s">
        <v>2727</v>
      </c>
    </row>
    <row r="2" spans="1:23">
      <c r="A2" t="s">
        <v>2771</v>
      </c>
      <c r="B2">
        <v>5000</v>
      </c>
    </row>
    <row r="3" spans="1:23">
      <c r="A3" t="s">
        <v>2778</v>
      </c>
      <c r="B3" s="737">
        <v>0.2</v>
      </c>
      <c r="F3" s="728" t="b">
        <f>AND(ABS(N7-$L7)&gt;$B$2,(N7-$L7)/$L7&gt;$B$3)</f>
        <v>0</v>
      </c>
      <c r="G3" t="b">
        <f>AND(ABS(N7-$M7)&gt;$B$2,(N7-$M7)/$M7&gt;$B$3)</f>
        <v>0</v>
      </c>
      <c r="H3" t="b">
        <f>IF($M$1="FPE",AND(ABS(N7-$L7)&gt;$B$2,(N7-$L7)/$L7&gt;$B$3),AND(ABS(N7-$M7)&gt;$B$2,(N7-$M7)/$M7&gt;$B$3))</f>
        <v>0</v>
      </c>
    </row>
    <row r="4" spans="1:23">
      <c r="A4" t="s">
        <v>2779</v>
      </c>
      <c r="B4" s="737">
        <v>-0.2</v>
      </c>
      <c r="F4" t="b">
        <f>AND(ABS(N7-$L7)&gt;$B$2,(N7-$L7)/$L7&lt;$B$4)</f>
        <v>1</v>
      </c>
      <c r="G4" t="b">
        <f>AND(ABS(N7-$M7)&gt;$B$2,(N7-$M7)/$M7&lt;$B$4)</f>
        <v>0</v>
      </c>
      <c r="H4" t="b">
        <f>IF($M$1="FPE",AND(ABS(N7-$L7)&gt;$B$2,(N7-$L7)/$L7&lt;$B$4),AND(ABS(N7-$M7)&gt;$B$2,(N7-$M7)/$M7&lt;$B$4))</f>
        <v>1</v>
      </c>
    </row>
    <row r="5" spans="1:23">
      <c r="R5" s="933" t="s">
        <v>2727</v>
      </c>
      <c r="S5" s="933"/>
      <c r="V5" s="933" t="s">
        <v>2780</v>
      </c>
      <c r="W5" s="933"/>
    </row>
    <row r="6" spans="1:23">
      <c r="A6" t="str">
        <f>'OverUnder Pivot'!A4</f>
        <v>Item ID.</v>
      </c>
      <c r="B6" t="str">
        <f>'OverUnder Pivot'!B4</f>
        <v>Bill</v>
      </c>
      <c r="C6" t="str">
        <f>'OverUnder Pivot'!C4</f>
        <v>Bill Name</v>
      </c>
      <c r="D6" t="str">
        <f>'OverUnder Pivot'!D4</f>
        <v>Section</v>
      </c>
      <c r="E6" t="str">
        <f>'OverUnder Pivot'!E4</f>
        <v>Section Name</v>
      </c>
      <c r="F6" t="str">
        <f>'OverUnder Pivot'!F4</f>
        <v>Description 1</v>
      </c>
      <c r="G6" t="str">
        <f>'OverUnder Pivot'!G4</f>
        <v>Description 2</v>
      </c>
      <c r="H6" t="str">
        <f>'OverUnder Pivot'!H4</f>
        <v>Item</v>
      </c>
      <c r="I6" t="str">
        <f>'OverUnder Pivot'!I4</f>
        <v>Description</v>
      </c>
      <c r="J6" t="str">
        <f>'OverUnder Pivot'!J4</f>
        <v>Qty</v>
      </c>
      <c r="K6" t="str">
        <f>'OverUnder Pivot'!K4</f>
        <v>Unit</v>
      </c>
      <c r="L6" t="str">
        <f>'OverUnder Pivot'!L4</f>
        <v>FPE</v>
      </c>
      <c r="M6" t="s">
        <v>2770</v>
      </c>
      <c r="N6" t="str">
        <f>'OverUnder Pivot'!M4</f>
        <v>FAZ</v>
      </c>
      <c r="O6" t="str">
        <f>'OverUnder Pivot'!N4</f>
        <v>Mansour</v>
      </c>
      <c r="P6" t="str">
        <f>'OverUnder Pivot'!O4</f>
        <v>FAZ old</v>
      </c>
      <c r="Q6" t="s">
        <v>2790</v>
      </c>
      <c r="R6" t="s">
        <v>2729</v>
      </c>
      <c r="S6" t="s">
        <v>2728</v>
      </c>
      <c r="V6" t="s">
        <v>2729</v>
      </c>
      <c r="W6" t="s">
        <v>2728</v>
      </c>
    </row>
    <row r="7" spans="1:23" hidden="1">
      <c r="A7">
        <f>'OverUnder Pivot'!A5</f>
        <v>32</v>
      </c>
      <c r="B7">
        <f>'OverUnder Pivot'!B5</f>
        <v>1</v>
      </c>
      <c r="C7" t="str">
        <f>'OverUnder Pivot'!C5</f>
        <v xml:space="preserve">GENERAL REQUIREMENTS </v>
      </c>
      <c r="D7" t="str">
        <f>'OverUnder Pivot'!D5</f>
        <v>010000</v>
      </c>
      <c r="E7" t="str">
        <f>'OverUnder Pivot'!E5</f>
        <v xml:space="preserve"> GENERAL REQUIREMENTS</v>
      </c>
      <c r="F7" t="str">
        <f>'OverUnder Pivot'!F5</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G7" t="str">
        <f>'OverUnder Pivot'!G5</f>
        <v>Conditions of Contract</v>
      </c>
      <c r="H7" t="str">
        <f>'OverUnder Pivot'!H5</f>
        <v>A</v>
      </c>
      <c r="I7" t="str">
        <f>'OverUnder Pivot'!I5</f>
        <v>Performance Security</v>
      </c>
      <c r="J7">
        <f>'OverUnder Pivot'!J5</f>
        <v>1</v>
      </c>
      <c r="K7" t="str">
        <f>'OverUnder Pivot'!K5</f>
        <v>Item</v>
      </c>
      <c r="L7" s="724">
        <f>'OverUnder Pivot'!L5</f>
        <v>14800</v>
      </c>
      <c r="M7" s="724">
        <f>AVERAGEIFS(N7:O7,N7:O7,"&lt;&gt;0",V7:W7,"")</f>
        <v>3935.2</v>
      </c>
      <c r="N7" s="724">
        <f>'OverUnder Pivot'!M5</f>
        <v>4650</v>
      </c>
      <c r="O7" s="724">
        <f>'OverUnder Pivot'!N5</f>
        <v>3220.4</v>
      </c>
      <c r="P7" s="724">
        <f>'OverUnder Pivot'!O5</f>
        <v>66638.2</v>
      </c>
      <c r="Q7" t="s">
        <v>2791</v>
      </c>
      <c r="R7" t="s">
        <v>2788</v>
      </c>
      <c r="S7" t="s">
        <v>2788</v>
      </c>
      <c r="T7">
        <f>COUNTA(R7:S7)</f>
        <v>2</v>
      </c>
    </row>
    <row r="8" spans="1:23" hidden="1">
      <c r="A8">
        <f>'OverUnder Pivot'!A6</f>
        <v>33</v>
      </c>
      <c r="B8">
        <f>'OverUnder Pivot'!B6</f>
        <v>1</v>
      </c>
      <c r="C8" t="str">
        <f>'OverUnder Pivot'!C6</f>
        <v xml:space="preserve">GENERAL REQUIREMENTS </v>
      </c>
      <c r="D8" t="str">
        <f>'OverUnder Pivot'!D6</f>
        <v>010000</v>
      </c>
      <c r="E8" t="str">
        <f>'OverUnder Pivot'!E6</f>
        <v xml:space="preserve"> GENERAL REQUIREMENTS</v>
      </c>
      <c r="F8" t="str">
        <f>'OverUnder Pivot'!F6</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G8" t="str">
        <f>'OverUnder Pivot'!G6</f>
        <v>Conditions of Contract</v>
      </c>
      <c r="H8" t="str">
        <f>'OverUnder Pivot'!H6</f>
        <v>B</v>
      </c>
      <c r="I8" t="str">
        <f>'OverUnder Pivot'!I6</f>
        <v xml:space="preserve">Insurances as per provision of the Conditions of Contract </v>
      </c>
      <c r="J8">
        <f>'OverUnder Pivot'!J6</f>
        <v>1</v>
      </c>
      <c r="K8" t="str">
        <f>'OverUnder Pivot'!K6</f>
        <v>Item</v>
      </c>
      <c r="L8" s="724">
        <f>'OverUnder Pivot'!L6</f>
        <v>0</v>
      </c>
      <c r="M8" s="724">
        <f>AVERAGEIFS(N8:O8,N8:O8,"&lt;&gt;0",V8:W8,"")</f>
        <v>5258.9949999999999</v>
      </c>
      <c r="N8" s="724">
        <f>'OverUnder Pivot'!M6</f>
        <v>2790</v>
      </c>
      <c r="O8" s="724">
        <f>'OverUnder Pivot'!N6</f>
        <v>7727.99</v>
      </c>
      <c r="P8" s="724">
        <f>'OverUnder Pivot'!O6</f>
        <v>0</v>
      </c>
      <c r="Q8" t="s">
        <v>2791</v>
      </c>
      <c r="T8">
        <f t="shared" ref="T8:T71" si="0">COUNTA(R8:S8)</f>
        <v>0</v>
      </c>
    </row>
    <row r="9" spans="1:23" hidden="1">
      <c r="A9">
        <f>'OverUnder Pivot'!A7</f>
        <v>34</v>
      </c>
      <c r="B9">
        <f>'OverUnder Pivot'!B7</f>
        <v>1</v>
      </c>
      <c r="C9" t="str">
        <f>'OverUnder Pivot'!C7</f>
        <v xml:space="preserve">GENERAL REQUIREMENTS </v>
      </c>
      <c r="D9" t="str">
        <f>'OverUnder Pivot'!D7</f>
        <v>010000</v>
      </c>
      <c r="E9" t="str">
        <f>'OverUnder Pivot'!E7</f>
        <v xml:space="preserve"> GENERAL REQUIREMENTS</v>
      </c>
      <c r="F9" t="str">
        <f>'OverUnder Pivot'!F7</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G9" t="str">
        <f>'OverUnder Pivot'!G7</f>
        <v>Conditions of Contract</v>
      </c>
      <c r="H9" t="str">
        <f>'OverUnder Pivot'!H7</f>
        <v>C</v>
      </c>
      <c r="I9" t="str">
        <f>'OverUnder Pivot'!I7</f>
        <v>Contractor's facilities, Contractor's temporary facilities including establishment, maintenance and removal from Site</v>
      </c>
      <c r="J9">
        <f>'OverUnder Pivot'!J7</f>
        <v>1</v>
      </c>
      <c r="K9" t="str">
        <f>'OverUnder Pivot'!K7</f>
        <v>Item</v>
      </c>
      <c r="L9" s="724">
        <f>'OverUnder Pivot'!L7</f>
        <v>0</v>
      </c>
      <c r="M9" s="724">
        <f>AVERAGEIFS(N9:O9,N9:O9,"&lt;&gt;0",V9:W9,"")</f>
        <v>12777.45</v>
      </c>
      <c r="N9" s="724">
        <f>'OverUnder Pivot'!M7</f>
        <v>18600</v>
      </c>
      <c r="O9" s="724">
        <f>'OverUnder Pivot'!N7</f>
        <v>6954.9</v>
      </c>
      <c r="P9" s="724">
        <f>'OverUnder Pivot'!O7</f>
        <v>0</v>
      </c>
      <c r="Q9" t="s">
        <v>2791</v>
      </c>
      <c r="T9">
        <f t="shared" si="0"/>
        <v>0</v>
      </c>
    </row>
    <row r="10" spans="1:23" hidden="1">
      <c r="A10">
        <f>'OverUnder Pivot'!A8</f>
        <v>35</v>
      </c>
      <c r="B10">
        <f>'OverUnder Pivot'!B8</f>
        <v>1</v>
      </c>
      <c r="C10" t="str">
        <f>'OverUnder Pivot'!C8</f>
        <v xml:space="preserve">GENERAL REQUIREMENTS </v>
      </c>
      <c r="D10" t="str">
        <f>'OverUnder Pivot'!D8</f>
        <v>010000</v>
      </c>
      <c r="E10" t="str">
        <f>'OverUnder Pivot'!E8</f>
        <v xml:space="preserve"> GENERAL REQUIREMENTS</v>
      </c>
      <c r="F10" t="str">
        <f>'OverUnder Pivot'!F8</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G10" t="str">
        <f>'OverUnder Pivot'!G8</f>
        <v>Conditions of Contract</v>
      </c>
      <c r="H10" t="str">
        <f>'OverUnder Pivot'!H8</f>
        <v>D</v>
      </c>
      <c r="I10" t="str">
        <f>'OverUnder Pivot'!I8</f>
        <v>Maintenance, cleaning and provision of services and supplies for, etc. the Engineer's staff offices provided by the Employer (Refer to Section 015000)</v>
      </c>
      <c r="J10">
        <f>'OverUnder Pivot'!J8</f>
        <v>1</v>
      </c>
      <c r="K10" t="str">
        <f>'OverUnder Pivot'!K8</f>
        <v>Item</v>
      </c>
      <c r="L10" s="724">
        <f>'OverUnder Pivot'!L8</f>
        <v>0</v>
      </c>
      <c r="M10" s="724">
        <f>AVERAGEIFS(N10:O10,N10:O10,"&lt;&gt;0",V10:W10,"")</f>
        <v>23322.79</v>
      </c>
      <c r="N10" s="724">
        <f>'OverUnder Pivot'!M8</f>
        <v>34410</v>
      </c>
      <c r="O10" s="724">
        <f>'OverUnder Pivot'!N8</f>
        <v>12235.58</v>
      </c>
      <c r="P10" s="724">
        <f>'OverUnder Pivot'!O8</f>
        <v>0</v>
      </c>
      <c r="Q10" t="s">
        <v>2791</v>
      </c>
      <c r="T10">
        <f t="shared" si="0"/>
        <v>0</v>
      </c>
    </row>
    <row r="11" spans="1:23" hidden="1">
      <c r="A11">
        <f>'OverUnder Pivot'!A9</f>
        <v>48</v>
      </c>
      <c r="B11">
        <f>'OverUnder Pivot'!B9</f>
        <v>2</v>
      </c>
      <c r="C11" t="str">
        <f>'OverUnder Pivot'!C9</f>
        <v>SITE CONSTRUCTION</v>
      </c>
      <c r="D11" t="str">
        <f>'OverUnder Pivot'!D9</f>
        <v>024119</v>
      </c>
      <c r="E11" t="str">
        <f>'OverUnder Pivot'!E9</f>
        <v xml:space="preserve"> SELECTIVE STRUCTURE DEMOLITION</v>
      </c>
      <c r="F11" t="str">
        <f>'OverUnder Pivot'!F9</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G11" t="str">
        <f>'OverUnder Pivot'!G9</f>
        <v>Conditions of Contract</v>
      </c>
      <c r="H11" t="str">
        <f>'OverUnder Pivot'!H9</f>
        <v>A</v>
      </c>
      <c r="I11" t="str">
        <f>'OverUnder Pivot'!I9</f>
        <v>Demolishing a column and parapet (Refer to first floor sheets)</v>
      </c>
      <c r="J11">
        <f>'OverUnder Pivot'!J9</f>
        <v>17</v>
      </c>
      <c r="K11" t="str">
        <f>'OverUnder Pivot'!K9</f>
        <v>m2</v>
      </c>
      <c r="L11" s="724">
        <f>'OverUnder Pivot'!L9</f>
        <v>1360</v>
      </c>
      <c r="M11" s="724">
        <f>AVERAGEIFS(N11:O11,N11:O11,"&lt;&gt;0",V11:W11,"")</f>
        <v>601.63</v>
      </c>
      <c r="N11" s="724">
        <f>'OverUnder Pivot'!M9</f>
        <v>395.25</v>
      </c>
      <c r="O11" s="724">
        <f>'OverUnder Pivot'!N9</f>
        <v>808.01</v>
      </c>
      <c r="P11" s="724">
        <f>'OverUnder Pivot'!O9</f>
        <v>425</v>
      </c>
      <c r="Q11" t="s">
        <v>2791</v>
      </c>
      <c r="T11">
        <f t="shared" si="0"/>
        <v>0</v>
      </c>
    </row>
    <row r="12" spans="1:23" hidden="1">
      <c r="A12">
        <f>'OverUnder Pivot'!A10</f>
        <v>49</v>
      </c>
      <c r="B12">
        <f>'OverUnder Pivot'!B10</f>
        <v>2</v>
      </c>
      <c r="C12" t="str">
        <f>'OverUnder Pivot'!C10</f>
        <v>SITE CONSTRUCTION</v>
      </c>
      <c r="D12" t="str">
        <f>'OverUnder Pivot'!D10</f>
        <v>024119</v>
      </c>
      <c r="E12" t="str">
        <f>'OverUnder Pivot'!E10</f>
        <v xml:space="preserve"> SELECTIVE STRUCTURE DEMOLITION</v>
      </c>
      <c r="F12" t="str">
        <f>'OverUnder Pivot'!F10</f>
        <v xml:space="preserve">Demolition </v>
      </c>
      <c r="G12" t="str">
        <f>'OverUnder Pivot'!G10</f>
        <v xml:space="preserve">Demolition </v>
      </c>
      <c r="H12" t="str">
        <f>'OverUnder Pivot'!H10</f>
        <v>B</v>
      </c>
      <c r="I12" t="str">
        <f>'OverUnder Pivot'!I10</f>
        <v>Demolishing beds (Slab on grade)</v>
      </c>
      <c r="J12">
        <f>'OverUnder Pivot'!J10</f>
        <v>73</v>
      </c>
      <c r="K12" t="str">
        <f>'OverUnder Pivot'!K10</f>
        <v>m2</v>
      </c>
      <c r="L12" s="724">
        <f>'OverUnder Pivot'!L10</f>
        <v>1825</v>
      </c>
      <c r="M12" s="724"/>
      <c r="N12" s="724">
        <f>'OverUnder Pivot'!M10</f>
        <v>0</v>
      </c>
      <c r="O12" s="724">
        <f>'OverUnder Pivot'!N10</f>
        <v>0</v>
      </c>
      <c r="P12" s="724">
        <f>'OverUnder Pivot'!O10</f>
        <v>0</v>
      </c>
      <c r="Q12" t="s">
        <v>2791</v>
      </c>
      <c r="T12">
        <f t="shared" si="0"/>
        <v>0</v>
      </c>
    </row>
    <row r="13" spans="1:23" hidden="1">
      <c r="A13">
        <f>'OverUnder Pivot'!A11</f>
        <v>50</v>
      </c>
      <c r="B13">
        <f>'OverUnder Pivot'!B11</f>
        <v>2</v>
      </c>
      <c r="C13" t="str">
        <f>'OverUnder Pivot'!C11</f>
        <v>SITE CONSTRUCTION</v>
      </c>
      <c r="D13" t="str">
        <f>'OverUnder Pivot'!D11</f>
        <v>024119</v>
      </c>
      <c r="E13" t="str">
        <f>'OverUnder Pivot'!E11</f>
        <v xml:space="preserve"> SELECTIVE STRUCTURE DEMOLITION</v>
      </c>
      <c r="F13" t="str">
        <f>'OverUnder Pivot'!F11</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G13" t="str">
        <f>'OverUnder Pivot'!G11</f>
        <v>Conditions of Contract</v>
      </c>
      <c r="H13" t="str">
        <f>'OverUnder Pivot'!H11</f>
        <v>C</v>
      </c>
      <c r="I13" t="str">
        <f>'OverUnder Pivot'!I11</f>
        <v>Demolishing walls</v>
      </c>
      <c r="J13">
        <f>'OverUnder Pivot'!J11</f>
        <v>22</v>
      </c>
      <c r="K13" t="str">
        <f>'OverUnder Pivot'!K11</f>
        <v>m2</v>
      </c>
      <c r="L13" s="724">
        <f>'OverUnder Pivot'!L11</f>
        <v>1320</v>
      </c>
      <c r="M13" s="724"/>
      <c r="N13" s="724">
        <f>'OverUnder Pivot'!M11</f>
        <v>0</v>
      </c>
      <c r="O13" s="724">
        <f>'OverUnder Pivot'!N11</f>
        <v>0</v>
      </c>
      <c r="P13" s="724">
        <f>'OverUnder Pivot'!O11</f>
        <v>0</v>
      </c>
      <c r="Q13" t="s">
        <v>2791</v>
      </c>
      <c r="T13">
        <f t="shared" si="0"/>
        <v>0</v>
      </c>
    </row>
    <row r="14" spans="1:23" hidden="1">
      <c r="A14">
        <f>'OverUnder Pivot'!A12</f>
        <v>52</v>
      </c>
      <c r="B14">
        <f>'OverUnder Pivot'!B12</f>
        <v>2</v>
      </c>
      <c r="C14" t="str">
        <f>'OverUnder Pivot'!C12</f>
        <v>SITE CONSTRUCTION</v>
      </c>
      <c r="D14" t="str">
        <f>'OverUnder Pivot'!D12</f>
        <v>024119</v>
      </c>
      <c r="E14" t="str">
        <f>'OverUnder Pivot'!E12</f>
        <v xml:space="preserve"> SELECTIVE STRUCTURE DEMOLITION</v>
      </c>
      <c r="F14" t="str">
        <f>'OverUnder Pivot'!F12</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G14" t="str">
        <f>'OverUnder Pivot'!G12</f>
        <v>Conditions of Contract</v>
      </c>
      <c r="H14" t="str">
        <f>'OverUnder Pivot'!H12</f>
        <v>A</v>
      </c>
      <c r="I14" t="str">
        <f>'OverUnder Pivot'!I12</f>
        <v>Cutting solid slab 250mm locally for shafts</v>
      </c>
      <c r="J14">
        <f>'OverUnder Pivot'!J12</f>
        <v>4</v>
      </c>
      <c r="K14" t="str">
        <f>'OverUnder Pivot'!K12</f>
        <v>m2</v>
      </c>
      <c r="L14" s="724">
        <f>'OverUnder Pivot'!L12</f>
        <v>1400</v>
      </c>
      <c r="M14" s="724">
        <f>AVERAGEIFS(N14:O14,N14:O14,"&lt;&gt;0",V14:W14,"")</f>
        <v>432.56</v>
      </c>
      <c r="N14" s="724">
        <f>'OverUnder Pivot'!M12</f>
        <v>93</v>
      </c>
      <c r="O14" s="724">
        <f>'OverUnder Pivot'!N12</f>
        <v>772.12</v>
      </c>
      <c r="P14" s="724">
        <f>'OverUnder Pivot'!O12</f>
        <v>100</v>
      </c>
      <c r="Q14" t="s">
        <v>2791</v>
      </c>
      <c r="T14">
        <f t="shared" si="0"/>
        <v>0</v>
      </c>
    </row>
    <row r="15" spans="1:23" hidden="1">
      <c r="A15">
        <f>'OverUnder Pivot'!A13</f>
        <v>53</v>
      </c>
      <c r="B15">
        <f>'OverUnder Pivot'!B13</f>
        <v>2</v>
      </c>
      <c r="C15" t="str">
        <f>'OverUnder Pivot'!C13</f>
        <v>SITE CONSTRUCTION</v>
      </c>
      <c r="D15" t="str">
        <f>'OverUnder Pivot'!D13</f>
        <v>024119</v>
      </c>
      <c r="E15" t="str">
        <f>'OverUnder Pivot'!E13</f>
        <v xml:space="preserve"> SELECTIVE STRUCTURE DEMOLITION</v>
      </c>
      <c r="F15" t="str">
        <f>'OverUnder Pivot'!F13</f>
        <v>Alteration</v>
      </c>
      <c r="G15" t="str">
        <f>'OverUnder Pivot'!G13</f>
        <v>Alteration</v>
      </c>
      <c r="H15" t="str">
        <f>'OverUnder Pivot'!H13</f>
        <v>B</v>
      </c>
      <c r="I15" t="str">
        <f>'OverUnder Pivot'!I13</f>
        <v>Cutting wall 300mm for opening of size 600x200mm</v>
      </c>
      <c r="J15">
        <f>'OverUnder Pivot'!J13</f>
        <v>1</v>
      </c>
      <c r="K15" t="str">
        <f>'OverUnder Pivot'!K13</f>
        <v>Nr</v>
      </c>
      <c r="L15" s="724">
        <f>'OverUnder Pivot'!L13</f>
        <v>150</v>
      </c>
      <c r="M15" s="724"/>
      <c r="N15" s="724">
        <f>'OverUnder Pivot'!M13</f>
        <v>0</v>
      </c>
      <c r="O15" s="724">
        <f>'OverUnder Pivot'!N13</f>
        <v>0</v>
      </c>
      <c r="P15" s="724">
        <f>'OverUnder Pivot'!O13</f>
        <v>0</v>
      </c>
      <c r="Q15" t="s">
        <v>2791</v>
      </c>
      <c r="T15">
        <f t="shared" si="0"/>
        <v>0</v>
      </c>
    </row>
    <row r="16" spans="1:23" hidden="1">
      <c r="A16">
        <f>'OverUnder Pivot'!A14</f>
        <v>54</v>
      </c>
      <c r="B16">
        <f>'OverUnder Pivot'!B14</f>
        <v>2</v>
      </c>
      <c r="C16" t="str">
        <f>'OverUnder Pivot'!C14</f>
        <v>SITE CONSTRUCTION</v>
      </c>
      <c r="D16" t="str">
        <f>'OverUnder Pivot'!D14</f>
        <v>024119</v>
      </c>
      <c r="E16" t="str">
        <f>'OverUnder Pivot'!E14</f>
        <v xml:space="preserve"> SELECTIVE STRUCTURE DEMOLITION</v>
      </c>
      <c r="F16" t="str">
        <f>'OverUnder Pivot'!F14</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G16" t="str">
        <f>'OverUnder Pivot'!G14</f>
        <v>Conditions of Contract</v>
      </c>
      <c r="H16" t="str">
        <f>'OverUnder Pivot'!H14</f>
        <v>C</v>
      </c>
      <c r="I16" t="str">
        <f>'OverUnder Pivot'!I14</f>
        <v>Coring through Ground beams 250mm in width</v>
      </c>
      <c r="J16">
        <f>'OverUnder Pivot'!J14</f>
        <v>8</v>
      </c>
      <c r="K16" t="str">
        <f>'OverUnder Pivot'!K14</f>
        <v>Nr</v>
      </c>
      <c r="L16" s="724">
        <f>'OverUnder Pivot'!L14</f>
        <v>480</v>
      </c>
      <c r="M16" s="724"/>
      <c r="N16" s="724">
        <f>'OverUnder Pivot'!M14</f>
        <v>0</v>
      </c>
      <c r="O16" s="724">
        <f>'OverUnder Pivot'!N14</f>
        <v>0</v>
      </c>
      <c r="P16" s="724">
        <f>'OverUnder Pivot'!O14</f>
        <v>0</v>
      </c>
      <c r="Q16" t="s">
        <v>2791</v>
      </c>
      <c r="T16">
        <f t="shared" si="0"/>
        <v>0</v>
      </c>
    </row>
    <row r="17" spans="1:20" hidden="1">
      <c r="A17">
        <f>'OverUnder Pivot'!A15</f>
        <v>55</v>
      </c>
      <c r="B17">
        <f>'OverUnder Pivot'!B15</f>
        <v>2</v>
      </c>
      <c r="C17" t="str">
        <f>'OverUnder Pivot'!C15</f>
        <v>SITE CONSTRUCTION</v>
      </c>
      <c r="D17" t="str">
        <f>'OverUnder Pivot'!D15</f>
        <v>024119</v>
      </c>
      <c r="E17" t="str">
        <f>'OverUnder Pivot'!E15</f>
        <v xml:space="preserve"> SELECTIVE STRUCTURE DEMOLITION</v>
      </c>
      <c r="F17" t="str">
        <f>'OverUnder Pivot'!F15</f>
        <v>Alteration</v>
      </c>
      <c r="G17" t="str">
        <f>'OverUnder Pivot'!G15</f>
        <v>Alteration</v>
      </c>
      <c r="H17" t="str">
        <f>'OverUnder Pivot'!H15</f>
        <v>B</v>
      </c>
      <c r="I17" t="str">
        <f>'OverUnder Pivot'!I15</f>
        <v>Coring through a 250mm solid slab</v>
      </c>
      <c r="J17">
        <f>'OverUnder Pivot'!J15</f>
        <v>19</v>
      </c>
      <c r="K17" t="str">
        <f>'OverUnder Pivot'!K15</f>
        <v>Nr</v>
      </c>
      <c r="L17" s="724">
        <f>'OverUnder Pivot'!L15</f>
        <v>950</v>
      </c>
      <c r="M17" s="724">
        <f>AVERAGEIFS(N17:O17,N17:O17,"&lt;&gt;0",V17:W17,"")</f>
        <v>745.84500000000003</v>
      </c>
      <c r="N17" s="724">
        <f>'OverUnder Pivot'!M15</f>
        <v>883.5</v>
      </c>
      <c r="O17" s="724">
        <f>'OverUnder Pivot'!N15</f>
        <v>608.18999999999994</v>
      </c>
      <c r="P17" s="724">
        <f>'OverUnder Pivot'!O15</f>
        <v>950</v>
      </c>
      <c r="Q17" t="s">
        <v>2791</v>
      </c>
      <c r="T17">
        <f t="shared" si="0"/>
        <v>0</v>
      </c>
    </row>
    <row r="18" spans="1:20" hidden="1">
      <c r="A18">
        <f>'OverUnder Pivot'!A16</f>
        <v>56</v>
      </c>
      <c r="B18">
        <f>'OverUnder Pivot'!B16</f>
        <v>2</v>
      </c>
      <c r="C18" t="str">
        <f>'OverUnder Pivot'!C16</f>
        <v>SITE CONSTRUCTION</v>
      </c>
      <c r="D18" t="str">
        <f>'OverUnder Pivot'!D16</f>
        <v>024119</v>
      </c>
      <c r="E18" t="str">
        <f>'OverUnder Pivot'!E16</f>
        <v xml:space="preserve"> SELECTIVE STRUCTURE DEMOLITION</v>
      </c>
      <c r="F18" t="str">
        <f>'OverUnder Pivot'!F16</f>
        <v>The Contractor is required to insert and price those Items arising out of the Conditions of Contract and General Requirements of Division 01 of the Specification, which the Contractor considers to have a monetary value and the Contractor wishes to price. Example of such Items are given below. This list may be extended as required.</v>
      </c>
      <c r="G18" t="str">
        <f>'OverUnder Pivot'!G16</f>
        <v>Conditions of Contract</v>
      </c>
      <c r="H18" t="str">
        <f>'OverUnder Pivot'!H16</f>
        <v>E</v>
      </c>
      <c r="I18" t="str">
        <f>'OverUnder Pivot'!I16</f>
        <v>Coring through beams 600mm in width</v>
      </c>
      <c r="J18">
        <f>'OverUnder Pivot'!J16</f>
        <v>8</v>
      </c>
      <c r="K18" t="str">
        <f>'OverUnder Pivot'!K16</f>
        <v>Nr</v>
      </c>
      <c r="L18" s="724">
        <f>'OverUnder Pivot'!L16</f>
        <v>720</v>
      </c>
      <c r="M18" s="724"/>
      <c r="N18" s="724">
        <f>'OverUnder Pivot'!M16</f>
        <v>0</v>
      </c>
      <c r="O18" s="724">
        <f>'OverUnder Pivot'!N16</f>
        <v>0</v>
      </c>
      <c r="P18" s="724">
        <f>'OverUnder Pivot'!O16</f>
        <v>0</v>
      </c>
      <c r="Q18" t="s">
        <v>2791</v>
      </c>
      <c r="T18">
        <f t="shared" si="0"/>
        <v>0</v>
      </c>
    </row>
    <row r="19" spans="1:20" hidden="1">
      <c r="A19">
        <f>'OverUnder Pivot'!A17</f>
        <v>59</v>
      </c>
      <c r="B19">
        <f>'OverUnder Pivot'!B17</f>
        <v>2</v>
      </c>
      <c r="C19" t="str">
        <f>'OverUnder Pivot'!C17</f>
        <v>SITE CONSTRUCTION</v>
      </c>
      <c r="D19" t="str">
        <f>'OverUnder Pivot'!D17</f>
        <v>024119</v>
      </c>
      <c r="E19" t="str">
        <f>'OverUnder Pivot'!E17</f>
        <v xml:space="preserve"> SELECTIVE STRUCTURE DEMOLITION</v>
      </c>
      <c r="F19" t="str">
        <f>'OverUnder Pivot'!F17</f>
        <v xml:space="preserve">Architectural Demolition </v>
      </c>
      <c r="G19" t="str">
        <f>'OverUnder Pivot'!G17</f>
        <v>Demolish and cart away existing block (Solid and/or Hollow) and concrete elements with all finishes; including steel reinforcement, make good all disturbed surround to receive new finishes; complete; as specified, shown on Drawings and Engineer's instructions</v>
      </c>
      <c r="H19" t="str">
        <f>'OverUnder Pivot'!H17</f>
        <v>C</v>
      </c>
      <c r="I19" t="str">
        <f>'OverUnder Pivot'!I17</f>
        <v>Block walls of all thicknesses, approximate quantity (36m2)</v>
      </c>
      <c r="J19">
        <f>'OverUnder Pivot'!J17</f>
        <v>1</v>
      </c>
      <c r="K19" t="str">
        <f>'OverUnder Pivot'!K17</f>
        <v>Item</v>
      </c>
      <c r="L19" s="724">
        <f>'OverUnder Pivot'!L17</f>
        <v>5900</v>
      </c>
      <c r="M19" s="724">
        <f>AVERAGEIFS(N19:O19,N19:O19,"&lt;&gt;0",V19:W19,"")</f>
        <v>300.14999999999998</v>
      </c>
      <c r="N19" s="724">
        <f>'OverUnder Pivot'!M17</f>
        <v>251.10000000000002</v>
      </c>
      <c r="O19" s="724">
        <f>'OverUnder Pivot'!N17</f>
        <v>349.2</v>
      </c>
      <c r="P19" s="724">
        <f>'OverUnder Pivot'!O17</f>
        <v>360</v>
      </c>
      <c r="Q19" t="s">
        <v>2727</v>
      </c>
      <c r="R19" t="s">
        <v>2788</v>
      </c>
      <c r="S19" t="s">
        <v>2788</v>
      </c>
      <c r="T19">
        <f t="shared" si="0"/>
        <v>2</v>
      </c>
    </row>
    <row r="20" spans="1:20" hidden="1">
      <c r="A20">
        <f>'OverUnder Pivot'!A18</f>
        <v>61</v>
      </c>
      <c r="B20">
        <f>'OverUnder Pivot'!B18</f>
        <v>2</v>
      </c>
      <c r="C20" t="str">
        <f>'OverUnder Pivot'!C18</f>
        <v>SITE CONSTRUCTION</v>
      </c>
      <c r="D20" t="str">
        <f>'OverUnder Pivot'!D18</f>
        <v>024119</v>
      </c>
      <c r="E20" t="str">
        <f>'OverUnder Pivot'!E18</f>
        <v xml:space="preserve"> SELECTIVE STRUCTURE DEMOLITION</v>
      </c>
      <c r="F20" t="str">
        <f>'OverUnder Pivot'!F18</f>
        <v xml:space="preserve">Architectural Demolition </v>
      </c>
      <c r="G20" t="str">
        <f>'OverUnder Pivot'!G18</f>
        <v>Demolish and cart away existing finish; including all related works, make good all disturbed surround to receive new finish; complete; as specified, shown on Drawings and Engineer's instructions</v>
      </c>
      <c r="H20" t="str">
        <f>'OverUnder Pivot'!H18</f>
        <v>G</v>
      </c>
      <c r="I20" t="str">
        <f>'OverUnder Pivot'!I18</f>
        <v>Floor finish of any type, approximate quantity (30m2)</v>
      </c>
      <c r="J20">
        <f>'OverUnder Pivot'!J18</f>
        <v>1</v>
      </c>
      <c r="K20" t="str">
        <f>'OverUnder Pivot'!K18</f>
        <v>Item</v>
      </c>
      <c r="L20" s="724">
        <f>'OverUnder Pivot'!L18</f>
        <v>0</v>
      </c>
      <c r="M20" s="724"/>
      <c r="N20" s="724">
        <f>'OverUnder Pivot'!M18</f>
        <v>0</v>
      </c>
      <c r="O20" s="724">
        <f>'OverUnder Pivot'!N18</f>
        <v>0</v>
      </c>
      <c r="P20" s="724">
        <f>'OverUnder Pivot'!O18</f>
        <v>0</v>
      </c>
      <c r="Q20" t="s">
        <v>2791</v>
      </c>
      <c r="T20">
        <f t="shared" si="0"/>
        <v>0</v>
      </c>
    </row>
    <row r="21" spans="1:20" hidden="1">
      <c r="A21">
        <f>'OverUnder Pivot'!A19</f>
        <v>62</v>
      </c>
      <c r="B21">
        <f>'OverUnder Pivot'!B19</f>
        <v>2</v>
      </c>
      <c r="C21" t="str">
        <f>'OverUnder Pivot'!C19</f>
        <v>SITE CONSTRUCTION</v>
      </c>
      <c r="D21" t="str">
        <f>'OverUnder Pivot'!D19</f>
        <v>024119</v>
      </c>
      <c r="E21" t="str">
        <f>'OverUnder Pivot'!E19</f>
        <v xml:space="preserve"> SELECTIVE STRUCTURE DEMOLITION</v>
      </c>
      <c r="F21" t="str">
        <f>'OverUnder Pivot'!F19</f>
        <v xml:space="preserve">Architectural Demolition </v>
      </c>
      <c r="G21" t="str">
        <f>'OverUnder Pivot'!G19</f>
        <v>Demolish and cart away existing finish; including all related works, make good all disturbed surround to receive new finish; complete; as specified, shown on Drawings and Engineer's instructions</v>
      </c>
      <c r="H21" t="str">
        <f>'OverUnder Pivot'!H19</f>
        <v>H</v>
      </c>
      <c r="I21" t="str">
        <f>'OverUnder Pivot'!I19</f>
        <v>Wall finish of any type, approximate quantity (10m2)</v>
      </c>
      <c r="J21">
        <f>'OverUnder Pivot'!J19</f>
        <v>1</v>
      </c>
      <c r="K21" t="str">
        <f>'OverUnder Pivot'!K19</f>
        <v>Item</v>
      </c>
      <c r="L21" s="724">
        <f>'OverUnder Pivot'!L19</f>
        <v>0</v>
      </c>
      <c r="M21" s="724"/>
      <c r="N21" s="724">
        <f>'OverUnder Pivot'!M19</f>
        <v>0</v>
      </c>
      <c r="O21" s="724">
        <f>'OverUnder Pivot'!N19</f>
        <v>0</v>
      </c>
      <c r="P21" s="724">
        <f>'OverUnder Pivot'!O19</f>
        <v>0</v>
      </c>
      <c r="Q21" t="s">
        <v>2791</v>
      </c>
      <c r="T21">
        <f t="shared" si="0"/>
        <v>0</v>
      </c>
    </row>
    <row r="22" spans="1:20" hidden="1">
      <c r="A22">
        <f>'OverUnder Pivot'!A20</f>
        <v>63</v>
      </c>
      <c r="B22">
        <f>'OverUnder Pivot'!B20</f>
        <v>2</v>
      </c>
      <c r="C22" t="str">
        <f>'OverUnder Pivot'!C20</f>
        <v>SITE CONSTRUCTION</v>
      </c>
      <c r="D22" t="str">
        <f>'OverUnder Pivot'!D20</f>
        <v>024119</v>
      </c>
      <c r="E22" t="str">
        <f>'OverUnder Pivot'!E20</f>
        <v xml:space="preserve"> SELECTIVE STRUCTURE DEMOLITION</v>
      </c>
      <c r="F22" t="str">
        <f>'OverUnder Pivot'!F20</f>
        <v xml:space="preserve">Architectural Demolition </v>
      </c>
      <c r="G22" t="str">
        <f>'OverUnder Pivot'!G20</f>
        <v>Demolish and cart away existing finish; including all related works, make good all disturbed surround to receive new finish; complete; as specified, shown on Drawings and Engineer's instructions</v>
      </c>
      <c r="H22" t="str">
        <f>'OverUnder Pivot'!H20</f>
        <v>J</v>
      </c>
      <c r="I22" t="str">
        <f>'OverUnder Pivot'!I20</f>
        <v>Ceiling finish of any type, approximate quantity (30m2)</v>
      </c>
      <c r="J22">
        <f>'OverUnder Pivot'!J20</f>
        <v>1</v>
      </c>
      <c r="K22" t="str">
        <f>'OverUnder Pivot'!K20</f>
        <v>Item</v>
      </c>
      <c r="L22" s="724">
        <f>'OverUnder Pivot'!L20</f>
        <v>0</v>
      </c>
      <c r="M22" s="724"/>
      <c r="N22" s="724">
        <f>'OverUnder Pivot'!M20</f>
        <v>0</v>
      </c>
      <c r="O22" s="724">
        <f>'OverUnder Pivot'!N20</f>
        <v>0</v>
      </c>
      <c r="P22" s="724">
        <f>'OverUnder Pivot'!O20</f>
        <v>0</v>
      </c>
      <c r="Q22" t="s">
        <v>2791</v>
      </c>
      <c r="T22">
        <f t="shared" si="0"/>
        <v>0</v>
      </c>
    </row>
    <row r="23" spans="1:20" hidden="1">
      <c r="A23">
        <f>'OverUnder Pivot'!A21</f>
        <v>66</v>
      </c>
      <c r="B23">
        <f>'OverUnder Pivot'!B21</f>
        <v>2</v>
      </c>
      <c r="C23" t="str">
        <f>'OverUnder Pivot'!C21</f>
        <v>SITE CONSTRUCTION</v>
      </c>
      <c r="D23" t="str">
        <f>'OverUnder Pivot'!D21</f>
        <v>024119</v>
      </c>
      <c r="E23" t="str">
        <f>'OverUnder Pivot'!E21</f>
        <v xml:space="preserve"> SELECTIVE STRUCTURE DEMOLITION</v>
      </c>
      <c r="F23" t="str">
        <f>'OverUnder Pivot'!F21</f>
        <v xml:space="preserve">Architectural Demolition </v>
      </c>
      <c r="G23" t="str">
        <f>'OverUnder Pivot'!G21</f>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H23" t="str">
        <f>'OverUnder Pivot'!H21</f>
        <v>A</v>
      </c>
      <c r="I23" t="str">
        <f>'OverUnder Pivot'!I21</f>
        <v>Create window opening, approximate area (3m2)</v>
      </c>
      <c r="J23">
        <f>'OverUnder Pivot'!J21</f>
        <v>3</v>
      </c>
      <c r="K23" t="str">
        <f>'OverUnder Pivot'!K21</f>
        <v>Nr</v>
      </c>
      <c r="L23" s="724">
        <f>'OverUnder Pivot'!L21</f>
        <v>0</v>
      </c>
      <c r="M23" s="724"/>
      <c r="N23" s="724">
        <f>'OverUnder Pivot'!M21</f>
        <v>0</v>
      </c>
      <c r="O23" s="724">
        <f>'OverUnder Pivot'!N21</f>
        <v>0</v>
      </c>
      <c r="P23" s="724">
        <f>'OverUnder Pivot'!O21</f>
        <v>0</v>
      </c>
      <c r="Q23" t="s">
        <v>2791</v>
      </c>
      <c r="T23">
        <f t="shared" si="0"/>
        <v>0</v>
      </c>
    </row>
    <row r="24" spans="1:20" hidden="1">
      <c r="A24">
        <f>'OverUnder Pivot'!A22</f>
        <v>67</v>
      </c>
      <c r="B24">
        <f>'OverUnder Pivot'!B22</f>
        <v>2</v>
      </c>
      <c r="C24" t="str">
        <f>'OverUnder Pivot'!C22</f>
        <v>SITE CONSTRUCTION</v>
      </c>
      <c r="D24" t="str">
        <f>'OverUnder Pivot'!D22</f>
        <v>024119</v>
      </c>
      <c r="E24" t="str">
        <f>'OverUnder Pivot'!E22</f>
        <v xml:space="preserve"> SELECTIVE STRUCTURE DEMOLITION</v>
      </c>
      <c r="F24" t="str">
        <f>'OverUnder Pivot'!F22</f>
        <v xml:space="preserve">Architectural Demolition </v>
      </c>
      <c r="G24" t="str">
        <f>'OverUnder Pivot'!G22</f>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H24" t="str">
        <f>'OverUnder Pivot'!H22</f>
        <v>B</v>
      </c>
      <c r="I24" t="str">
        <f>'OverUnder Pivot'!I22</f>
        <v>Create door opening, approximate area (2.5m2)</v>
      </c>
      <c r="J24">
        <f>'OverUnder Pivot'!J22</f>
        <v>10</v>
      </c>
      <c r="K24" t="str">
        <f>'OverUnder Pivot'!K22</f>
        <v>Nr</v>
      </c>
      <c r="L24" s="724">
        <f>'OverUnder Pivot'!L22</f>
        <v>0</v>
      </c>
      <c r="M24" s="724"/>
      <c r="N24" s="724">
        <f>'OverUnder Pivot'!M22</f>
        <v>0</v>
      </c>
      <c r="O24" s="724">
        <f>'OverUnder Pivot'!N22</f>
        <v>0</v>
      </c>
      <c r="P24" s="724">
        <f>'OverUnder Pivot'!O22</f>
        <v>0</v>
      </c>
      <c r="Q24" t="s">
        <v>2791</v>
      </c>
      <c r="T24">
        <f t="shared" si="0"/>
        <v>0</v>
      </c>
    </row>
    <row r="25" spans="1:20" hidden="1">
      <c r="A25">
        <f>'OverUnder Pivot'!A23</f>
        <v>68</v>
      </c>
      <c r="B25">
        <f>'OverUnder Pivot'!B23</f>
        <v>2</v>
      </c>
      <c r="C25" t="str">
        <f>'OverUnder Pivot'!C23</f>
        <v>SITE CONSTRUCTION</v>
      </c>
      <c r="D25" t="str">
        <f>'OverUnder Pivot'!D23</f>
        <v>024119</v>
      </c>
      <c r="E25" t="str">
        <f>'OverUnder Pivot'!E23</f>
        <v xml:space="preserve"> SELECTIVE STRUCTURE DEMOLITION</v>
      </c>
      <c r="F25" t="str">
        <f>'OverUnder Pivot'!F23</f>
        <v xml:space="preserve">Architectural Demolition </v>
      </c>
      <c r="G25" t="str">
        <f>'OverUnder Pivot'!G23</f>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H25" t="str">
        <f>'OverUnder Pivot'!H23</f>
        <v>C</v>
      </c>
      <c r="I25" t="str">
        <f>'OverUnder Pivot'!I23</f>
        <v>Resize and enlarge of window opening, approximate resized area (2m2)</v>
      </c>
      <c r="J25">
        <f>'OverUnder Pivot'!J23</f>
        <v>5</v>
      </c>
      <c r="K25" t="str">
        <f>'OverUnder Pivot'!K23</f>
        <v>Nr</v>
      </c>
      <c r="L25" s="724">
        <f>'OverUnder Pivot'!L23</f>
        <v>0</v>
      </c>
      <c r="M25" s="724"/>
      <c r="N25" s="724">
        <f>'OverUnder Pivot'!M23</f>
        <v>0</v>
      </c>
      <c r="O25" s="724">
        <f>'OverUnder Pivot'!N23</f>
        <v>0</v>
      </c>
      <c r="P25" s="724">
        <f>'OverUnder Pivot'!O23</f>
        <v>0</v>
      </c>
      <c r="Q25" t="s">
        <v>2791</v>
      </c>
      <c r="T25">
        <f t="shared" si="0"/>
        <v>0</v>
      </c>
    </row>
    <row r="26" spans="1:20" hidden="1">
      <c r="A26">
        <f>'OverUnder Pivot'!A24</f>
        <v>69</v>
      </c>
      <c r="B26">
        <f>'OverUnder Pivot'!B24</f>
        <v>2</v>
      </c>
      <c r="C26" t="str">
        <f>'OverUnder Pivot'!C24</f>
        <v>SITE CONSTRUCTION</v>
      </c>
      <c r="D26" t="str">
        <f>'OverUnder Pivot'!D24</f>
        <v>024119</v>
      </c>
      <c r="E26" t="str">
        <f>'OverUnder Pivot'!E24</f>
        <v xml:space="preserve"> SELECTIVE STRUCTURE DEMOLITION</v>
      </c>
      <c r="F26" t="str">
        <f>'OverUnder Pivot'!F24</f>
        <v xml:space="preserve">Architectural Demolition </v>
      </c>
      <c r="G26" t="str">
        <f>'OverUnder Pivot'!G24</f>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H26" t="str">
        <f>'OverUnder Pivot'!H24</f>
        <v>A</v>
      </c>
      <c r="I26" t="str">
        <f>'OverUnder Pivot'!I24</f>
        <v>Create Fire Cabinet openings, approximate area (1m2)</v>
      </c>
      <c r="J26">
        <f>'OverUnder Pivot'!J24</f>
        <v>1</v>
      </c>
      <c r="K26" t="str">
        <f>'OverUnder Pivot'!K24</f>
        <v>Nr</v>
      </c>
      <c r="L26" s="724">
        <f>'OverUnder Pivot'!L24</f>
        <v>160</v>
      </c>
      <c r="M26" s="724">
        <f>AVERAGEIFS(N26:O26,N26:O26,"&lt;&gt;0",V26:W26,"")</f>
        <v>44.305</v>
      </c>
      <c r="N26" s="724">
        <f>'OverUnder Pivot'!M24</f>
        <v>37.200000000000003</v>
      </c>
      <c r="O26" s="724">
        <f>'OverUnder Pivot'!N24</f>
        <v>51.41</v>
      </c>
      <c r="P26" s="724">
        <f>'OverUnder Pivot'!O24</f>
        <v>125</v>
      </c>
      <c r="Q26" t="s">
        <v>2791</v>
      </c>
      <c r="T26">
        <f t="shared" si="0"/>
        <v>0</v>
      </c>
    </row>
    <row r="27" spans="1:20" hidden="1">
      <c r="A27">
        <f>'OverUnder Pivot'!A25</f>
        <v>70</v>
      </c>
      <c r="B27">
        <f>'OverUnder Pivot'!B25</f>
        <v>2</v>
      </c>
      <c r="C27" t="str">
        <f>'OverUnder Pivot'!C25</f>
        <v>SITE CONSTRUCTION</v>
      </c>
      <c r="D27" t="str">
        <f>'OverUnder Pivot'!D25</f>
        <v>024119</v>
      </c>
      <c r="E27" t="str">
        <f>'OverUnder Pivot'!E25</f>
        <v xml:space="preserve"> SELECTIVE STRUCTURE DEMOLITION</v>
      </c>
      <c r="F27" t="str">
        <f>'OverUnder Pivot'!F25</f>
        <v xml:space="preserve">Architectural Demolition </v>
      </c>
      <c r="G27" t="str">
        <f>'OverUnder Pivot'!G25</f>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H27" t="str">
        <f>'OverUnder Pivot'!H25</f>
        <v>E</v>
      </c>
      <c r="I27" t="str">
        <f>'OverUnder Pivot'!I25</f>
        <v>Create Electrical openings, approximate area (1m2)</v>
      </c>
      <c r="J27">
        <f>'OverUnder Pivot'!J25</f>
        <v>1</v>
      </c>
      <c r="K27" t="str">
        <f>'OverUnder Pivot'!K25</f>
        <v>Nr</v>
      </c>
      <c r="L27" s="724">
        <f>'OverUnder Pivot'!L25</f>
        <v>0</v>
      </c>
      <c r="M27" s="724"/>
      <c r="N27" s="724">
        <f>'OverUnder Pivot'!M25</f>
        <v>0</v>
      </c>
      <c r="O27" s="724">
        <f>'OverUnder Pivot'!N25</f>
        <v>0</v>
      </c>
      <c r="P27" s="724">
        <f>'OverUnder Pivot'!O25</f>
        <v>0</v>
      </c>
      <c r="Q27" t="s">
        <v>2791</v>
      </c>
      <c r="T27">
        <f t="shared" si="0"/>
        <v>0</v>
      </c>
    </row>
    <row r="28" spans="1:20" hidden="1">
      <c r="A28">
        <f>'OverUnder Pivot'!A26</f>
        <v>79</v>
      </c>
      <c r="B28">
        <f>'OverUnder Pivot'!B26</f>
        <v>3</v>
      </c>
      <c r="C28" t="str">
        <f>'OverUnder Pivot'!C26</f>
        <v>CONCRETE</v>
      </c>
      <c r="D28" t="str">
        <f>'OverUnder Pivot'!D26</f>
        <v>033000</v>
      </c>
      <c r="E28" t="str">
        <f>'OverUnder Pivot'!E26</f>
        <v xml:space="preserve"> CAST - IN PLACE CONCRETE  </v>
      </c>
      <c r="F28" t="str">
        <f>'OverUnder Pivot'!F26</f>
        <v xml:space="preserve">Architectural Demolition </v>
      </c>
      <c r="G28" t="str">
        <f>'OverUnder Pivot'!G26</f>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H28" t="str">
        <f>'OverUnder Pivot'!H26</f>
        <v>A</v>
      </c>
      <c r="I28" t="str">
        <f>'OverUnder Pivot'!I26</f>
        <v>Beds (Slab on grade)</v>
      </c>
      <c r="J28">
        <f>'OverUnder Pivot'!J26</f>
        <v>38</v>
      </c>
      <c r="K28" t="str">
        <f>'OverUnder Pivot'!K26</f>
        <v>m3</v>
      </c>
      <c r="L28" s="724">
        <f>'OverUnder Pivot'!L26</f>
        <v>0</v>
      </c>
      <c r="M28" s="724"/>
      <c r="N28" s="724">
        <f>'OverUnder Pivot'!M26</f>
        <v>0</v>
      </c>
      <c r="O28" s="724">
        <f>'OverUnder Pivot'!N26</f>
        <v>0</v>
      </c>
      <c r="P28" s="724">
        <f>'OverUnder Pivot'!O26</f>
        <v>0</v>
      </c>
      <c r="Q28" t="s">
        <v>2791</v>
      </c>
      <c r="T28">
        <f t="shared" si="0"/>
        <v>0</v>
      </c>
    </row>
    <row r="29" spans="1:20" hidden="1">
      <c r="A29">
        <f>'OverUnder Pivot'!A27</f>
        <v>80</v>
      </c>
      <c r="B29">
        <f>'OverUnder Pivot'!B27</f>
        <v>3</v>
      </c>
      <c r="C29" t="str">
        <f>'OverUnder Pivot'!C27</f>
        <v>CONCRETE</v>
      </c>
      <c r="D29" t="str">
        <f>'OverUnder Pivot'!D27</f>
        <v>033000</v>
      </c>
      <c r="E29" t="str">
        <f>'OverUnder Pivot'!E27</f>
        <v xml:space="preserve"> CAST - IN PLACE CONCRETE  </v>
      </c>
      <c r="F29" t="str">
        <f>'OverUnder Pivot'!F27</f>
        <v>Concrete; Compressive strength on cylinder 110 kg/cm2; Ordinary Portland cement (Type I ); plain</v>
      </c>
      <c r="G29" t="str">
        <f>'OverUnder Pivot'!G27</f>
        <v>Concrete; Compressive strength on cylinder 110 kg/cm2; Ordinary Portland cement (Type I ); plain</v>
      </c>
      <c r="H29" t="str">
        <f>'OverUnder Pivot'!H27</f>
        <v>B</v>
      </c>
      <c r="I29" t="str">
        <f>'OverUnder Pivot'!I27</f>
        <v>Foundation</v>
      </c>
      <c r="J29">
        <f>'OverUnder Pivot'!J27</f>
        <v>6</v>
      </c>
      <c r="K29" t="str">
        <f>'OverUnder Pivot'!K27</f>
        <v>m3</v>
      </c>
      <c r="L29" s="724">
        <f>'OverUnder Pivot'!L27</f>
        <v>0</v>
      </c>
      <c r="M29" s="724"/>
      <c r="N29" s="724">
        <f>'OverUnder Pivot'!M27</f>
        <v>0</v>
      </c>
      <c r="O29" s="724">
        <f>'OverUnder Pivot'!N27</f>
        <v>0</v>
      </c>
      <c r="P29" s="724">
        <f>'OverUnder Pivot'!O27</f>
        <v>0</v>
      </c>
      <c r="Q29" t="s">
        <v>2791</v>
      </c>
      <c r="T29">
        <f t="shared" si="0"/>
        <v>0</v>
      </c>
    </row>
    <row r="30" spans="1:20" hidden="1">
      <c r="A30">
        <f>'OverUnder Pivot'!A28</f>
        <v>81</v>
      </c>
      <c r="B30">
        <f>'OverUnder Pivot'!B28</f>
        <v>3</v>
      </c>
      <c r="C30" t="str">
        <f>'OverUnder Pivot'!C28</f>
        <v>CONCRETE</v>
      </c>
      <c r="D30" t="str">
        <f>'OverUnder Pivot'!D28</f>
        <v>033000</v>
      </c>
      <c r="E30" t="str">
        <f>'OverUnder Pivot'!E28</f>
        <v xml:space="preserve"> CAST - IN PLACE CONCRETE  </v>
      </c>
      <c r="F30" t="str">
        <f>'OverUnder Pivot'!F28</f>
        <v xml:space="preserve">Architectural Demolition </v>
      </c>
      <c r="G30" t="str">
        <f>'OverUnder Pivot'!G28</f>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H30" t="str">
        <f>'OverUnder Pivot'!H28</f>
        <v>C</v>
      </c>
      <c r="I30" t="str">
        <f>'OverUnder Pivot'!I28</f>
        <v>Ground beams</v>
      </c>
      <c r="J30">
        <f>'OverUnder Pivot'!J28</f>
        <v>5</v>
      </c>
      <c r="K30" t="str">
        <f>'OverUnder Pivot'!K28</f>
        <v>m3</v>
      </c>
      <c r="L30" s="724">
        <f>'OverUnder Pivot'!L28</f>
        <v>0</v>
      </c>
      <c r="M30" s="724"/>
      <c r="N30" s="724">
        <f>'OverUnder Pivot'!M28</f>
        <v>0</v>
      </c>
      <c r="O30" s="724">
        <f>'OverUnder Pivot'!N28</f>
        <v>0</v>
      </c>
      <c r="P30" s="724">
        <f>'OverUnder Pivot'!O28</f>
        <v>0</v>
      </c>
      <c r="Q30" t="s">
        <v>2791</v>
      </c>
      <c r="T30">
        <f t="shared" si="0"/>
        <v>0</v>
      </c>
    </row>
    <row r="31" spans="1:20" hidden="1">
      <c r="A31">
        <f>'OverUnder Pivot'!A29</f>
        <v>83</v>
      </c>
      <c r="B31">
        <f>'OverUnder Pivot'!B29</f>
        <v>3</v>
      </c>
      <c r="C31" t="str">
        <f>'OverUnder Pivot'!C29</f>
        <v>CONCRETE</v>
      </c>
      <c r="D31" t="str">
        <f>'OverUnder Pivot'!D29</f>
        <v>033000</v>
      </c>
      <c r="E31" t="str">
        <f>'OverUnder Pivot'!E29</f>
        <v xml:space="preserve"> CAST - IN PLACE CONCRETE  </v>
      </c>
      <c r="F31" t="str">
        <f>'OverUnder Pivot'!F29</f>
        <v xml:space="preserve">Architectural Demolition </v>
      </c>
      <c r="G31" t="str">
        <f>'OverUnder Pivot'!G29</f>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H31" t="str">
        <f>'OverUnder Pivot'!H29</f>
        <v>D</v>
      </c>
      <c r="I31" t="str">
        <f>'OverUnder Pivot'!I29</f>
        <v>Strip Footings</v>
      </c>
      <c r="J31">
        <f>'OverUnder Pivot'!J29</f>
        <v>80</v>
      </c>
      <c r="K31" t="str">
        <f>'OverUnder Pivot'!K29</f>
        <v>m3</v>
      </c>
      <c r="L31" s="724">
        <f>'OverUnder Pivot'!L29</f>
        <v>0</v>
      </c>
      <c r="M31" s="724"/>
      <c r="N31" s="724">
        <f>'OverUnder Pivot'!M29</f>
        <v>0</v>
      </c>
      <c r="O31" s="724">
        <f>'OverUnder Pivot'!N29</f>
        <v>0</v>
      </c>
      <c r="P31" s="724">
        <f>'OverUnder Pivot'!O29</f>
        <v>0</v>
      </c>
      <c r="Q31" t="s">
        <v>2791</v>
      </c>
      <c r="T31">
        <f t="shared" si="0"/>
        <v>0</v>
      </c>
    </row>
    <row r="32" spans="1:20" hidden="1">
      <c r="A32">
        <f>'OverUnder Pivot'!A30</f>
        <v>84</v>
      </c>
      <c r="B32">
        <f>'OverUnder Pivot'!B30</f>
        <v>3</v>
      </c>
      <c r="C32" t="str">
        <f>'OverUnder Pivot'!C30</f>
        <v>CONCRETE</v>
      </c>
      <c r="D32" t="str">
        <f>'OverUnder Pivot'!D30</f>
        <v>033000</v>
      </c>
      <c r="E32" t="str">
        <f>'OverUnder Pivot'!E30</f>
        <v xml:space="preserve"> CAST - IN PLACE CONCRETE  </v>
      </c>
      <c r="F32" t="str">
        <f>'OverUnder Pivot'!F30</f>
        <v xml:space="preserve">Concrete; Compression strength on cylinder 300 kg/cm2; Ordinary Portland cement Type I;  including basic and plain finish formwork reinforced </v>
      </c>
      <c r="G32" t="str">
        <f>'OverUnder Pivot'!G30</f>
        <v xml:space="preserve">Concrete; Compression strength on cylinder 300 kg/cm2; Ordinary Portland cement Type I;  including basic and plain finish formwork reinforced </v>
      </c>
      <c r="H32" t="str">
        <f>'OverUnder Pivot'!H30</f>
        <v>E</v>
      </c>
      <c r="I32" t="str">
        <f>'OverUnder Pivot'!I30</f>
        <v>Ground beams</v>
      </c>
      <c r="J32">
        <f>'OverUnder Pivot'!J30</f>
        <v>30</v>
      </c>
      <c r="K32" t="str">
        <f>'OverUnder Pivot'!K30</f>
        <v>m3</v>
      </c>
      <c r="L32" s="724">
        <f>'OverUnder Pivot'!L30</f>
        <v>0</v>
      </c>
      <c r="M32" s="724"/>
      <c r="N32" s="724">
        <f>'OverUnder Pivot'!M30</f>
        <v>0</v>
      </c>
      <c r="O32" s="724">
        <f>'OverUnder Pivot'!N30</f>
        <v>0</v>
      </c>
      <c r="P32" s="724">
        <f>'OverUnder Pivot'!O30</f>
        <v>0</v>
      </c>
      <c r="Q32" t="s">
        <v>2791</v>
      </c>
      <c r="T32">
        <f t="shared" si="0"/>
        <v>0</v>
      </c>
    </row>
    <row r="33" spans="1:20" hidden="1">
      <c r="A33">
        <f>'OverUnder Pivot'!A31</f>
        <v>85</v>
      </c>
      <c r="B33">
        <f>'OverUnder Pivot'!B31</f>
        <v>3</v>
      </c>
      <c r="C33" t="str">
        <f>'OverUnder Pivot'!C31</f>
        <v>CONCRETE</v>
      </c>
      <c r="D33" t="str">
        <f>'OverUnder Pivot'!D31</f>
        <v>033000</v>
      </c>
      <c r="E33" t="str">
        <f>'OverUnder Pivot'!E31</f>
        <v xml:space="preserve"> CAST - IN PLACE CONCRETE  </v>
      </c>
      <c r="F33" t="str">
        <f>'OverUnder Pivot'!F31</f>
        <v xml:space="preserve">Architectural Demolition </v>
      </c>
      <c r="G33" t="str">
        <f>'OverUnder Pivot'!G31</f>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H33" t="str">
        <f>'OverUnder Pivot'!H31</f>
        <v>F</v>
      </c>
      <c r="I33" t="str">
        <f>'OverUnder Pivot'!I31</f>
        <v xml:space="preserve">Columns </v>
      </c>
      <c r="J33">
        <f>'OverUnder Pivot'!J31</f>
        <v>1</v>
      </c>
      <c r="K33" t="str">
        <f>'OverUnder Pivot'!K31</f>
        <v>m3</v>
      </c>
      <c r="L33" s="724">
        <f>'OverUnder Pivot'!L31</f>
        <v>0</v>
      </c>
      <c r="M33" s="724"/>
      <c r="N33" s="724">
        <f>'OverUnder Pivot'!M31</f>
        <v>0</v>
      </c>
      <c r="O33" s="724">
        <f>'OverUnder Pivot'!N31</f>
        <v>0</v>
      </c>
      <c r="P33" s="724">
        <f>'OverUnder Pivot'!O31</f>
        <v>0</v>
      </c>
      <c r="Q33" t="s">
        <v>2791</v>
      </c>
      <c r="T33">
        <f t="shared" si="0"/>
        <v>0</v>
      </c>
    </row>
    <row r="34" spans="1:20" hidden="1">
      <c r="A34">
        <f>'OverUnder Pivot'!A32</f>
        <v>86</v>
      </c>
      <c r="B34">
        <f>'OverUnder Pivot'!B32</f>
        <v>3</v>
      </c>
      <c r="C34" t="str">
        <f>'OverUnder Pivot'!C32</f>
        <v>CONCRETE</v>
      </c>
      <c r="D34" t="str">
        <f>'OverUnder Pivot'!D32</f>
        <v>033000</v>
      </c>
      <c r="E34" t="str">
        <f>'OverUnder Pivot'!E32</f>
        <v xml:space="preserve"> CAST - IN PLACE CONCRETE  </v>
      </c>
      <c r="F34" t="str">
        <f>'OverUnder Pivot'!F32</f>
        <v xml:space="preserve">Concrete; Compression strength on cylinder 300 kg/cm2; Ordinary Portland cement Type I;  including basic and plain finish formwork reinforced </v>
      </c>
      <c r="G34" t="str">
        <f>'OverUnder Pivot'!G32</f>
        <v xml:space="preserve">Concrete; Compression strength on cylinder 300 kg/cm2; Ordinary Portland cement Type I;  including basic and plain finish formwork reinforced </v>
      </c>
      <c r="H34" t="str">
        <f>'OverUnder Pivot'!H32</f>
        <v>G</v>
      </c>
      <c r="I34" t="str">
        <f>'OverUnder Pivot'!I32</f>
        <v>Retaining walls</v>
      </c>
      <c r="J34">
        <f>'OverUnder Pivot'!J32</f>
        <v>50</v>
      </c>
      <c r="K34" t="str">
        <f>'OverUnder Pivot'!K32</f>
        <v>m3</v>
      </c>
      <c r="L34" s="724">
        <f>'OverUnder Pivot'!L32</f>
        <v>0</v>
      </c>
      <c r="M34" s="724"/>
      <c r="N34" s="724">
        <f>'OverUnder Pivot'!M32</f>
        <v>0</v>
      </c>
      <c r="O34" s="724">
        <f>'OverUnder Pivot'!N32</f>
        <v>0</v>
      </c>
      <c r="P34" s="724">
        <f>'OverUnder Pivot'!O32</f>
        <v>0</v>
      </c>
      <c r="Q34" t="s">
        <v>2791</v>
      </c>
      <c r="T34">
        <f t="shared" si="0"/>
        <v>0</v>
      </c>
    </row>
    <row r="35" spans="1:20" hidden="1">
      <c r="A35">
        <f>'OverUnder Pivot'!A33</f>
        <v>87</v>
      </c>
      <c r="B35">
        <f>'OverUnder Pivot'!B33</f>
        <v>3</v>
      </c>
      <c r="C35" t="str">
        <f>'OverUnder Pivot'!C33</f>
        <v>CONCRETE</v>
      </c>
      <c r="D35" t="str">
        <f>'OverUnder Pivot'!D33</f>
        <v>033000</v>
      </c>
      <c r="E35" t="str">
        <f>'OverUnder Pivot'!E33</f>
        <v xml:space="preserve"> CAST - IN PLACE CONCRETE  </v>
      </c>
      <c r="F35" t="str">
        <f>'OverUnder Pivot'!F33</f>
        <v xml:space="preserve">Architectural Demolition </v>
      </c>
      <c r="G35" t="str">
        <f>'OverUnder Pivot'!G33</f>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H35" t="str">
        <f>'OverUnder Pivot'!H33</f>
        <v>A</v>
      </c>
      <c r="I35" t="str">
        <f>'OverUnder Pivot'!I33</f>
        <v xml:space="preserve">Solid Slab </v>
      </c>
      <c r="J35">
        <f>'OverUnder Pivot'!J33</f>
        <v>20</v>
      </c>
      <c r="K35" t="str">
        <f>'OverUnder Pivot'!K33</f>
        <v>m3</v>
      </c>
      <c r="L35" s="724">
        <f>'OverUnder Pivot'!L33</f>
        <v>3000</v>
      </c>
      <c r="M35" s="724">
        <f>AVERAGEIFS(N35:O35,N35:O35,"&lt;&gt;0",V35:W35,"")</f>
        <v>2522.9</v>
      </c>
      <c r="N35" s="724">
        <f>'OverUnder Pivot'!M33</f>
        <v>2213.4</v>
      </c>
      <c r="O35" s="724">
        <f>'OverUnder Pivot'!N33</f>
        <v>2832.4</v>
      </c>
      <c r="P35" s="724">
        <f>'OverUnder Pivot'!O33</f>
        <v>2380</v>
      </c>
      <c r="Q35" t="s">
        <v>2791</v>
      </c>
      <c r="T35">
        <f t="shared" si="0"/>
        <v>0</v>
      </c>
    </row>
    <row r="36" spans="1:20" hidden="1">
      <c r="A36">
        <f>'OverUnder Pivot'!A34</f>
        <v>88</v>
      </c>
      <c r="B36">
        <f>'OverUnder Pivot'!B34</f>
        <v>3</v>
      </c>
      <c r="C36" t="str">
        <f>'OverUnder Pivot'!C34</f>
        <v>CONCRETE</v>
      </c>
      <c r="D36" t="str">
        <f>'OverUnder Pivot'!D34</f>
        <v>033000</v>
      </c>
      <c r="E36" t="str">
        <f>'OverUnder Pivot'!E34</f>
        <v xml:space="preserve"> CAST - IN PLACE CONCRETE  </v>
      </c>
      <c r="F36" t="str">
        <f>'OverUnder Pivot'!F34</f>
        <v xml:space="preserve">Concrete; Compression strength on cylinder 300 kg/cm2; Ordinary Portland cement Type I;  including basic and plain finish formwork reinforced </v>
      </c>
      <c r="G36" t="str">
        <f>'OverUnder Pivot'!G34</f>
        <v xml:space="preserve">Concrete; Compression strength on cylinder 300 kg/cm2; Ordinary Portland cement Type I;  including basic and plain finish formwork reinforced </v>
      </c>
      <c r="H36" t="str">
        <f>'OverUnder Pivot'!H34</f>
        <v>B</v>
      </c>
      <c r="I36" t="str">
        <f>'OverUnder Pivot'!I34</f>
        <v>Beams</v>
      </c>
      <c r="J36">
        <f>'OverUnder Pivot'!J34</f>
        <v>5</v>
      </c>
      <c r="K36" t="str">
        <f>'OverUnder Pivot'!K34</f>
        <v>m3</v>
      </c>
      <c r="L36" s="724">
        <f>'OverUnder Pivot'!L34</f>
        <v>825</v>
      </c>
      <c r="M36" s="724">
        <f>AVERAGEIFS(N36:O36,N36:O36,"&lt;&gt;0",V36:W36,"")</f>
        <v>644.67499999999995</v>
      </c>
      <c r="N36" s="724">
        <f>'OverUnder Pivot'!M34</f>
        <v>581.25</v>
      </c>
      <c r="O36" s="724">
        <f>'OverUnder Pivot'!N34</f>
        <v>708.1</v>
      </c>
      <c r="P36" s="724">
        <f>'OverUnder Pivot'!O34</f>
        <v>625</v>
      </c>
      <c r="Q36" t="s">
        <v>2791</v>
      </c>
      <c r="T36">
        <f t="shared" si="0"/>
        <v>0</v>
      </c>
    </row>
    <row r="37" spans="1:20" hidden="1">
      <c r="A37">
        <f>'OverUnder Pivot'!A35</f>
        <v>89</v>
      </c>
      <c r="B37">
        <f>'OverUnder Pivot'!B35</f>
        <v>3</v>
      </c>
      <c r="C37" t="str">
        <f>'OverUnder Pivot'!C35</f>
        <v>CONCRETE</v>
      </c>
      <c r="D37" t="str">
        <f>'OverUnder Pivot'!D35</f>
        <v>033000</v>
      </c>
      <c r="E37" t="str">
        <f>'OverUnder Pivot'!E35</f>
        <v xml:space="preserve"> CAST - IN PLACE CONCRETE  </v>
      </c>
      <c r="F37" t="str">
        <f>'OverUnder Pivot'!F35</f>
        <v xml:space="preserve">Architectural Demolition </v>
      </c>
      <c r="G37" t="str">
        <f>'OverUnder Pivot'!G35</f>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H37" t="str">
        <f>'OverUnder Pivot'!H35</f>
        <v>K</v>
      </c>
      <c r="I37" t="str">
        <f>'OverUnder Pivot'!I35</f>
        <v>Stairs</v>
      </c>
      <c r="J37">
        <f>'OverUnder Pivot'!J35</f>
        <v>1</v>
      </c>
      <c r="K37" t="str">
        <f>'OverUnder Pivot'!K35</f>
        <v>m3</v>
      </c>
      <c r="L37" s="724">
        <f>'OverUnder Pivot'!L35</f>
        <v>0</v>
      </c>
      <c r="M37" s="724"/>
      <c r="N37" s="724">
        <f>'OverUnder Pivot'!M35</f>
        <v>0</v>
      </c>
      <c r="O37" s="724">
        <f>'OverUnder Pivot'!N35</f>
        <v>0</v>
      </c>
      <c r="P37" s="724">
        <f>'OverUnder Pivot'!O35</f>
        <v>0</v>
      </c>
      <c r="Q37" t="s">
        <v>2791</v>
      </c>
      <c r="T37">
        <f t="shared" si="0"/>
        <v>0</v>
      </c>
    </row>
    <row r="38" spans="1:20" hidden="1">
      <c r="A38">
        <f>'OverUnder Pivot'!A36</f>
        <v>90</v>
      </c>
      <c r="B38">
        <f>'OverUnder Pivot'!B36</f>
        <v>3</v>
      </c>
      <c r="C38" t="str">
        <f>'OverUnder Pivot'!C36</f>
        <v>CONCRETE</v>
      </c>
      <c r="D38" t="str">
        <f>'OverUnder Pivot'!D36</f>
        <v>033000</v>
      </c>
      <c r="E38" t="str">
        <f>'OverUnder Pivot'!E36</f>
        <v xml:space="preserve"> CAST - IN PLACE CONCRETE  </v>
      </c>
      <c r="F38" t="str">
        <f>'OverUnder Pivot'!F36</f>
        <v xml:space="preserve">Concrete; Compression strength on cylinder 300 kg/cm2; Ordinary Portland cement Type I;  including basic and plain finish formwork reinforced </v>
      </c>
      <c r="G38" t="str">
        <f>'OverUnder Pivot'!G36</f>
        <v xml:space="preserve">Concrete; Compression strength on cylinder 300 kg/cm2; Ordinary Portland cement Type I;  including basic and plain finish formwork reinforced </v>
      </c>
      <c r="H38" t="str">
        <f>'OverUnder Pivot'!H36</f>
        <v>C</v>
      </c>
      <c r="I38" t="str">
        <f>'OverUnder Pivot'!I36</f>
        <v>Upstands</v>
      </c>
      <c r="J38">
        <f>'OverUnder Pivot'!J36</f>
        <v>5</v>
      </c>
      <c r="K38" t="str">
        <f>'OverUnder Pivot'!K36</f>
        <v>m3</v>
      </c>
      <c r="L38" s="724">
        <f>'OverUnder Pivot'!L36</f>
        <v>775</v>
      </c>
      <c r="M38" s="724">
        <f>AVERAGEIFS(N38:O38,N38:O38,"&lt;&gt;0",V38:W38,"")</f>
        <v>613.15</v>
      </c>
      <c r="N38" s="724">
        <f>'OverUnder Pivot'!M36</f>
        <v>581.25</v>
      </c>
      <c r="O38" s="724">
        <f>'OverUnder Pivot'!N36</f>
        <v>645.04999999999995</v>
      </c>
      <c r="P38" s="724">
        <f>'OverUnder Pivot'!O36</f>
        <v>625</v>
      </c>
      <c r="Q38" t="s">
        <v>2791</v>
      </c>
      <c r="T38">
        <f t="shared" si="0"/>
        <v>0</v>
      </c>
    </row>
    <row r="39" spans="1:20" hidden="1">
      <c r="A39">
        <f>'OverUnder Pivot'!A37</f>
        <v>91</v>
      </c>
      <c r="B39">
        <f>'OverUnder Pivot'!B37</f>
        <v>3</v>
      </c>
      <c r="C39" t="str">
        <f>'OverUnder Pivot'!C37</f>
        <v>CONCRETE</v>
      </c>
      <c r="D39" t="str">
        <f>'OverUnder Pivot'!D37</f>
        <v>033000</v>
      </c>
      <c r="E39" t="str">
        <f>'OverUnder Pivot'!E37</f>
        <v xml:space="preserve"> CAST - IN PLACE CONCRETE  </v>
      </c>
      <c r="F39" t="str">
        <f>'OverUnder Pivot'!F37</f>
        <v xml:space="preserve">Architectural Demolition </v>
      </c>
      <c r="G39" t="str">
        <f>'OverUnder Pivot'!G37</f>
        <v>Cut and cart away existing block  (Solid and/or Hollow) and concrete elements with all finishes; including steel reinforcement, make good all disturbed surround to receive new finishes, construct all required reinforced concrete stiffening elements; as specified, shown on Drawings and Engineer's instructions</v>
      </c>
      <c r="H39" t="str">
        <f>'OverUnder Pivot'!H37</f>
        <v>D</v>
      </c>
      <c r="I39" t="str">
        <f>'OverUnder Pivot'!I37</f>
        <v>Precast panel (Thickness of 100mm, as shown on drawings)</v>
      </c>
      <c r="J39">
        <f>'OverUnder Pivot'!J37</f>
        <v>32</v>
      </c>
      <c r="K39" t="str">
        <f>'OverUnder Pivot'!K37</f>
        <v>m2</v>
      </c>
      <c r="L39" s="724">
        <f>'OverUnder Pivot'!L37</f>
        <v>1440</v>
      </c>
      <c r="M39" s="724">
        <f>AVERAGEIFS(N39:O39,N39:O39,"&lt;&gt;0",V39:W39,"")</f>
        <v>798.24</v>
      </c>
      <c r="N39" s="724">
        <f>'OverUnder Pivot'!M37</f>
        <v>1130.8800000000001</v>
      </c>
      <c r="O39" s="724">
        <f>'OverUnder Pivot'!N37</f>
        <v>465.59999999999997</v>
      </c>
      <c r="P39" s="724">
        <f>'OverUnder Pivot'!O37</f>
        <v>1216</v>
      </c>
      <c r="Q39" t="s">
        <v>2791</v>
      </c>
      <c r="T39">
        <f t="shared" si="0"/>
        <v>0</v>
      </c>
    </row>
    <row r="40" spans="1:20" hidden="1">
      <c r="A40">
        <f>'OverUnder Pivot'!A38</f>
        <v>92</v>
      </c>
      <c r="B40">
        <f>'OverUnder Pivot'!B38</f>
        <v>3</v>
      </c>
      <c r="C40" t="str">
        <f>'OverUnder Pivot'!C38</f>
        <v>CONCRETE</v>
      </c>
      <c r="D40" t="str">
        <f>'OverUnder Pivot'!D38</f>
        <v>033000</v>
      </c>
      <c r="E40" t="str">
        <f>'OverUnder Pivot'!E38</f>
        <v xml:space="preserve"> CAST - IN PLACE CONCRETE  </v>
      </c>
      <c r="F40" t="str">
        <f>'OverUnder Pivot'!F38</f>
        <v xml:space="preserve">Concrete; Compression strength on cylinder 300 kg/cm2; Ordinary Portland cement Type I;  including basic and plain finish formwork reinforced </v>
      </c>
      <c r="G40" t="str">
        <f>'OverUnder Pivot'!G38</f>
        <v xml:space="preserve">Concrete; Compression strength on cylinder 300 kg/cm2; Ordinary Portland cement Type I;  including basic and plain finish formwork reinforced </v>
      </c>
      <c r="H40" t="str">
        <f>'OverUnder Pivot'!H38</f>
        <v>E</v>
      </c>
      <c r="I40" t="str">
        <f>'OverUnder Pivot'!I38</f>
        <v>Concrete pads</v>
      </c>
      <c r="J40">
        <f>'OverUnder Pivot'!J38</f>
        <v>2</v>
      </c>
      <c r="K40" t="str">
        <f>'OverUnder Pivot'!K38</f>
        <v>m3</v>
      </c>
      <c r="L40" s="724">
        <f>'OverUnder Pivot'!L38</f>
        <v>260</v>
      </c>
      <c r="M40" s="724">
        <f>AVERAGEIFS(N40:O40,N40:O40,"&lt;&gt;0",V40:W40,"")</f>
        <v>245.26</v>
      </c>
      <c r="N40" s="724">
        <f>'OverUnder Pivot'!M38</f>
        <v>232.5</v>
      </c>
      <c r="O40" s="724">
        <f>'OverUnder Pivot'!N38</f>
        <v>258.02</v>
      </c>
      <c r="P40" s="724">
        <f>'OverUnder Pivot'!O38</f>
        <v>250</v>
      </c>
      <c r="Q40" t="s">
        <v>2791</v>
      </c>
      <c r="T40">
        <f t="shared" si="0"/>
        <v>0</v>
      </c>
    </row>
    <row r="41" spans="1:20" hidden="1">
      <c r="A41">
        <f>'OverUnder Pivot'!A39</f>
        <v>94</v>
      </c>
      <c r="B41">
        <f>'OverUnder Pivot'!B39</f>
        <v>3</v>
      </c>
      <c r="C41" t="str">
        <f>'OverUnder Pivot'!C39</f>
        <v>CONCRETE</v>
      </c>
      <c r="D41" t="str">
        <f>'OverUnder Pivot'!D39</f>
        <v>033000</v>
      </c>
      <c r="E41" t="str">
        <f>'OverUnder Pivot'!E39</f>
        <v xml:space="preserve"> CAST - IN PLACE CONCRETE  </v>
      </c>
      <c r="F41" t="str">
        <f>'OverUnder Pivot'!F39</f>
        <v xml:space="preserve">Concrete; Compression strength on cylinder 300 kg/cm2; Ordinary Portland cement Type I;  including basic and plain finish formwork reinforced </v>
      </c>
      <c r="G41" t="str">
        <f>'OverUnder Pivot'!G39</f>
        <v xml:space="preserve">Concrete; Compression strength on cylinder 300 kg/cm2; Ordinary Portland cement Type I;  including basic and plain finish formwork reinforced </v>
      </c>
      <c r="H41" t="str">
        <f>'OverUnder Pivot'!H39</f>
        <v>B</v>
      </c>
      <c r="I41" t="str">
        <f>'OverUnder Pivot'!I39</f>
        <v>Beds (Slab on grade)</v>
      </c>
      <c r="J41">
        <f>'OverUnder Pivot'!J39</f>
        <v>93</v>
      </c>
      <c r="K41" t="str">
        <f>'OverUnder Pivot'!K39</f>
        <v>m3</v>
      </c>
      <c r="L41" s="724">
        <f>'OverUnder Pivot'!L39</f>
        <v>0</v>
      </c>
      <c r="M41" s="724"/>
      <c r="N41" s="724">
        <f>'OverUnder Pivot'!M39</f>
        <v>0</v>
      </c>
      <c r="O41" s="724">
        <f>'OverUnder Pivot'!N39</f>
        <v>0</v>
      </c>
      <c r="P41" s="724">
        <f>'OverUnder Pivot'!O39</f>
        <v>0</v>
      </c>
      <c r="Q41" t="s">
        <v>2791</v>
      </c>
      <c r="T41">
        <f t="shared" si="0"/>
        <v>0</v>
      </c>
    </row>
    <row r="42" spans="1:20" hidden="1">
      <c r="A42">
        <f>'OverUnder Pivot'!A40</f>
        <v>96</v>
      </c>
      <c r="B42">
        <f>'OverUnder Pivot'!B40</f>
        <v>3</v>
      </c>
      <c r="C42" t="str">
        <f>'OverUnder Pivot'!C40</f>
        <v>CONCRETE</v>
      </c>
      <c r="D42" t="str">
        <f>'OverUnder Pivot'!D40</f>
        <v>033000</v>
      </c>
      <c r="E42" t="str">
        <f>'OverUnder Pivot'!E40</f>
        <v xml:space="preserve"> CAST - IN PLACE CONCRETE  </v>
      </c>
      <c r="F42" t="str">
        <f>'OverUnder Pivot'!F40</f>
        <v xml:space="preserve">Concrete; Compression strength on cylinder 300 kg/cm2; Ordinary Portland cement Type I;  including basic and plain finish formwork reinforced </v>
      </c>
      <c r="G42" t="str">
        <f>'OverUnder Pivot'!G40</f>
        <v xml:space="preserve">Concrete; Compression strength on cylinder 300 kg/cm2; Ordinary Portland cement Type I;  including basic and plain finish formwork reinforced </v>
      </c>
      <c r="H42" t="str">
        <f>'OverUnder Pivot'!H40</f>
        <v>A</v>
      </c>
      <c r="I42" t="str">
        <f>'OverUnder Pivot'!I40</f>
        <v>High yield steel</v>
      </c>
      <c r="J42">
        <f>'OverUnder Pivot'!J40</f>
        <v>2.5</v>
      </c>
      <c r="K42" t="str">
        <f>'OverUnder Pivot'!K40</f>
        <v>T</v>
      </c>
      <c r="L42" s="724">
        <f>'OverUnder Pivot'!L40</f>
        <v>2500</v>
      </c>
      <c r="M42" s="724">
        <f>AVERAGEIFS(N42:O42,N42:O42,"&lt;&gt;0",V42:W42,"")</f>
        <v>3950.6375000000003</v>
      </c>
      <c r="N42" s="724">
        <f>'OverUnder Pivot'!M40</f>
        <v>5454.4500000000007</v>
      </c>
      <c r="O42" s="724">
        <f>'OverUnder Pivot'!N40</f>
        <v>2446.8249999999998</v>
      </c>
      <c r="P42" s="724">
        <f>'OverUnder Pivot'!O40</f>
        <v>2345</v>
      </c>
      <c r="Q42" t="s">
        <v>2727</v>
      </c>
      <c r="R42" t="s">
        <v>2789</v>
      </c>
      <c r="T42">
        <f t="shared" si="0"/>
        <v>1</v>
      </c>
    </row>
    <row r="43" spans="1:20" hidden="1">
      <c r="A43">
        <f>'OverUnder Pivot'!A41</f>
        <v>98</v>
      </c>
      <c r="B43">
        <f>'OverUnder Pivot'!B41</f>
        <v>3</v>
      </c>
      <c r="C43" t="str">
        <f>'OverUnder Pivot'!C41</f>
        <v>CONCRETE</v>
      </c>
      <c r="D43" t="str">
        <f>'OverUnder Pivot'!D41</f>
        <v>033000</v>
      </c>
      <c r="E43" t="str">
        <f>'OverUnder Pivot'!E41</f>
        <v xml:space="preserve"> CAST - IN PLACE CONCRETE  </v>
      </c>
      <c r="F43" t="str">
        <f>'OverUnder Pivot'!F41</f>
        <v xml:space="preserve">Concrete; Compression strength on cylinder 300 kg/cm2; Ordinary Portland cement Type I;  including basic and plain finish formwork reinforced </v>
      </c>
      <c r="G43" t="str">
        <f>'OverUnder Pivot'!G41</f>
        <v xml:space="preserve">Concrete; Compression strength on cylinder 300 kg/cm2; Ordinary Portland cement Type I;  including basic and plain finish formwork reinforced </v>
      </c>
      <c r="H43" t="str">
        <f>'OverUnder Pivot'!H41</f>
        <v>B</v>
      </c>
      <c r="I43" t="str">
        <f>'OverUnder Pivot'!I41</f>
        <v>T10 bars</v>
      </c>
      <c r="J43">
        <f>'OverUnder Pivot'!J41</f>
        <v>210</v>
      </c>
      <c r="K43" t="str">
        <f>'OverUnder Pivot'!K41</f>
        <v>Nr</v>
      </c>
      <c r="L43" s="724">
        <f>'OverUnder Pivot'!L41</f>
        <v>1260</v>
      </c>
      <c r="M43" s="724">
        <f>AVERAGEIFS(N43:O43,N43:O43,"&lt;&gt;0",V43:W43,"")</f>
        <v>989.10000000000014</v>
      </c>
      <c r="N43" s="724">
        <f>'OverUnder Pivot'!M41</f>
        <v>1367.1000000000001</v>
      </c>
      <c r="O43" s="724">
        <f>'OverUnder Pivot'!N41</f>
        <v>611.1</v>
      </c>
      <c r="P43" s="724">
        <f>'OverUnder Pivot'!O41</f>
        <v>1470</v>
      </c>
      <c r="Q43" t="s">
        <v>2791</v>
      </c>
      <c r="T43">
        <f t="shared" si="0"/>
        <v>0</v>
      </c>
    </row>
    <row r="44" spans="1:20" hidden="1">
      <c r="A44">
        <f>'OverUnder Pivot'!A42</f>
        <v>99</v>
      </c>
      <c r="B44">
        <f>'OverUnder Pivot'!B42</f>
        <v>3</v>
      </c>
      <c r="C44" t="str">
        <f>'OverUnder Pivot'!C42</f>
        <v>CONCRETE</v>
      </c>
      <c r="D44" t="str">
        <f>'OverUnder Pivot'!D42</f>
        <v>033000</v>
      </c>
      <c r="E44" t="str">
        <f>'OverUnder Pivot'!E42</f>
        <v xml:space="preserve"> CAST - IN PLACE CONCRETE  </v>
      </c>
      <c r="F44" t="str">
        <f>'OverUnder Pivot'!F42</f>
        <v>Dowel Bars Planted With Epoxy Mortar</v>
      </c>
      <c r="G44" t="str">
        <f>'OverUnder Pivot'!G42</f>
        <v>Dowel Bars Planted With Epoxy Mortar</v>
      </c>
      <c r="H44" t="str">
        <f>'OverUnder Pivot'!H42</f>
        <v>C</v>
      </c>
      <c r="I44" t="str">
        <f>'OverUnder Pivot'!I42</f>
        <v>T12 bars</v>
      </c>
      <c r="J44">
        <f>'OverUnder Pivot'!J42</f>
        <v>330</v>
      </c>
      <c r="K44" t="str">
        <f>'OverUnder Pivot'!K42</f>
        <v>Nr</v>
      </c>
      <c r="L44" s="724">
        <f>'OverUnder Pivot'!L42</f>
        <v>2310</v>
      </c>
      <c r="M44" s="724">
        <f>AVERAGEIFS(N44:O44,N44:O44,"&lt;&gt;0",V44:W44,"")</f>
        <v>1867.8000000000002</v>
      </c>
      <c r="N44" s="724">
        <f>'OverUnder Pivot'!M42</f>
        <v>2455.2000000000003</v>
      </c>
      <c r="O44" s="724">
        <f>'OverUnder Pivot'!N42</f>
        <v>1280.3999999999999</v>
      </c>
      <c r="P44" s="724">
        <f>'OverUnder Pivot'!O42</f>
        <v>2640</v>
      </c>
      <c r="Q44" t="s">
        <v>2791</v>
      </c>
      <c r="T44">
        <f t="shared" si="0"/>
        <v>0</v>
      </c>
    </row>
    <row r="45" spans="1:20" hidden="1">
      <c r="A45">
        <f>'OverUnder Pivot'!A43</f>
        <v>100</v>
      </c>
      <c r="B45">
        <f>'OverUnder Pivot'!B43</f>
        <v>3</v>
      </c>
      <c r="C45" t="str">
        <f>'OverUnder Pivot'!C43</f>
        <v>CONCRETE</v>
      </c>
      <c r="D45" t="str">
        <f>'OverUnder Pivot'!D43</f>
        <v>033000</v>
      </c>
      <c r="E45" t="str">
        <f>'OverUnder Pivot'!E43</f>
        <v xml:space="preserve"> CAST - IN PLACE CONCRETE  </v>
      </c>
      <c r="F45" t="str">
        <f>'OverUnder Pivot'!F43</f>
        <v xml:space="preserve">Concrete; Compression strength on cylinder 300 kg/cm2; Ordinary Portland cement Type I;  including basic and plain finish formwork reinforced </v>
      </c>
      <c r="G45" t="str">
        <f>'OverUnder Pivot'!G43</f>
        <v xml:space="preserve">Concrete; Compression strength on cylinder 300 kg/cm2; Ordinary Portland cement Type I;  including basic and plain finish formwork reinforced </v>
      </c>
      <c r="H45" t="str">
        <f>'OverUnder Pivot'!H43</f>
        <v>D</v>
      </c>
      <c r="I45" t="str">
        <f>'OverUnder Pivot'!I43</f>
        <v>T14 bars</v>
      </c>
      <c r="J45">
        <f>'OverUnder Pivot'!J43</f>
        <v>102</v>
      </c>
      <c r="K45" t="str">
        <f>'OverUnder Pivot'!K43</f>
        <v>Nr</v>
      </c>
      <c r="L45" s="724">
        <f>'OverUnder Pivot'!L43</f>
        <v>816</v>
      </c>
      <c r="M45" s="724">
        <f>AVERAGEIFS(N45:O45,N45:O45,"&lt;&gt;0",V45:W45,"")</f>
        <v>674.22</v>
      </c>
      <c r="N45" s="724">
        <f>'OverUnder Pivot'!M43</f>
        <v>853.74000000000012</v>
      </c>
      <c r="O45" s="724">
        <f>'OverUnder Pivot'!N43</f>
        <v>494.7</v>
      </c>
      <c r="P45" s="724">
        <f>'OverUnder Pivot'!O43</f>
        <v>918</v>
      </c>
      <c r="Q45" t="s">
        <v>2791</v>
      </c>
      <c r="T45">
        <f t="shared" si="0"/>
        <v>0</v>
      </c>
    </row>
    <row r="46" spans="1:20" hidden="1">
      <c r="A46">
        <f>'OverUnder Pivot'!A44</f>
        <v>101</v>
      </c>
      <c r="B46">
        <f>'OverUnder Pivot'!B44</f>
        <v>3</v>
      </c>
      <c r="C46" t="str">
        <f>'OverUnder Pivot'!C44</f>
        <v>CONCRETE</v>
      </c>
      <c r="D46" t="str">
        <f>'OverUnder Pivot'!D44</f>
        <v>033000</v>
      </c>
      <c r="E46" t="str">
        <f>'OverUnder Pivot'!E44</f>
        <v xml:space="preserve"> CAST - IN PLACE CONCRETE  </v>
      </c>
      <c r="F46" t="str">
        <f>'OverUnder Pivot'!F44</f>
        <v>Dowel Bars Planted With Epoxy Mortar</v>
      </c>
      <c r="G46" t="str">
        <f>'OverUnder Pivot'!G44</f>
        <v>Dowel Bars Planted With Epoxy Mortar</v>
      </c>
      <c r="H46" t="str">
        <f>'OverUnder Pivot'!H44</f>
        <v>G</v>
      </c>
      <c r="I46" t="str">
        <f>'OverUnder Pivot'!I44</f>
        <v>T18 bars</v>
      </c>
      <c r="J46">
        <f>'OverUnder Pivot'!J44</f>
        <v>30</v>
      </c>
      <c r="K46" t="str">
        <f>'OverUnder Pivot'!K44</f>
        <v>Nr</v>
      </c>
      <c r="L46" s="724">
        <f>'OverUnder Pivot'!L44</f>
        <v>0</v>
      </c>
      <c r="M46" s="724"/>
      <c r="N46" s="724">
        <f>'OverUnder Pivot'!M44</f>
        <v>0</v>
      </c>
      <c r="O46" s="724">
        <f>'OverUnder Pivot'!N44</f>
        <v>0</v>
      </c>
      <c r="P46" s="724">
        <f>'OverUnder Pivot'!O44</f>
        <v>0</v>
      </c>
      <c r="Q46" t="s">
        <v>2791</v>
      </c>
      <c r="T46">
        <f t="shared" si="0"/>
        <v>0</v>
      </c>
    </row>
    <row r="47" spans="1:20" hidden="1">
      <c r="A47">
        <f>'OverUnder Pivot'!A45</f>
        <v>102</v>
      </c>
      <c r="B47">
        <f>'OverUnder Pivot'!B45</f>
        <v>3</v>
      </c>
      <c r="C47" t="str">
        <f>'OverUnder Pivot'!C45</f>
        <v>CONCRETE</v>
      </c>
      <c r="D47" t="str">
        <f>'OverUnder Pivot'!D45</f>
        <v>033000</v>
      </c>
      <c r="E47" t="str">
        <f>'OverUnder Pivot'!E45</f>
        <v xml:space="preserve"> CAST - IN PLACE CONCRETE  </v>
      </c>
      <c r="F47" t="str">
        <f>'OverUnder Pivot'!F45</f>
        <v xml:space="preserve">Concrete; Compression strength on cylinder 300 kg/cm2; Ordinary Portland cement Type I;  including basic and plain finish formwork reinforced </v>
      </c>
      <c r="G47" t="str">
        <f>'OverUnder Pivot'!G45</f>
        <v xml:space="preserve">Concrete; Compression strength on cylinder 300 kg/cm2; Ordinary Portland cement Type I;  including basic and plain finish formwork reinforced </v>
      </c>
      <c r="H47" t="str">
        <f>'OverUnder Pivot'!H45</f>
        <v>E</v>
      </c>
      <c r="I47" t="str">
        <f>'OverUnder Pivot'!I45</f>
        <v>T20 bars</v>
      </c>
      <c r="J47">
        <f>'OverUnder Pivot'!J45</f>
        <v>4</v>
      </c>
      <c r="K47" t="str">
        <f>'OverUnder Pivot'!K45</f>
        <v>Nr</v>
      </c>
      <c r="L47" s="724">
        <f>'OverUnder Pivot'!L45</f>
        <v>56</v>
      </c>
      <c r="M47" s="724">
        <f t="shared" ref="M47:M54" si="1">AVERAGEIFS(N47:O47,N47:O47,"&lt;&gt;0",V47:W47,"")</f>
        <v>45.519999999999996</v>
      </c>
      <c r="N47" s="724">
        <f>'OverUnder Pivot'!M45</f>
        <v>48.36</v>
      </c>
      <c r="O47" s="724">
        <f>'OverUnder Pivot'!N45</f>
        <v>42.68</v>
      </c>
      <c r="P47" s="724">
        <f>'OverUnder Pivot'!O45</f>
        <v>52</v>
      </c>
      <c r="Q47" t="s">
        <v>2791</v>
      </c>
      <c r="T47">
        <f t="shared" si="0"/>
        <v>0</v>
      </c>
    </row>
    <row r="48" spans="1:20" hidden="1">
      <c r="A48">
        <f>'OverUnder Pivot'!A46</f>
        <v>103</v>
      </c>
      <c r="B48">
        <f>'OverUnder Pivot'!B46</f>
        <v>3</v>
      </c>
      <c r="C48" t="str">
        <f>'OverUnder Pivot'!C46</f>
        <v>CONCRETE</v>
      </c>
      <c r="D48" t="str">
        <f>'OverUnder Pivot'!D46</f>
        <v>033000</v>
      </c>
      <c r="E48" t="str">
        <f>'OverUnder Pivot'!E46</f>
        <v xml:space="preserve"> CAST - IN PLACE CONCRETE  </v>
      </c>
      <c r="F48" t="str">
        <f>'OverUnder Pivot'!F46</f>
        <v>Dowel Bars Planted With Epoxy Mortar</v>
      </c>
      <c r="G48" t="str">
        <f>'OverUnder Pivot'!G46</f>
        <v>Dowel Bars Planted With Epoxy Mortar</v>
      </c>
      <c r="H48" t="str">
        <f>'OverUnder Pivot'!H46</f>
        <v>F</v>
      </c>
      <c r="I48" t="str">
        <f>'OverUnder Pivot'!I46</f>
        <v>T25 bars</v>
      </c>
      <c r="J48">
        <f>'OverUnder Pivot'!J46</f>
        <v>8</v>
      </c>
      <c r="K48" t="str">
        <f>'OverUnder Pivot'!K46</f>
        <v>Nr</v>
      </c>
      <c r="L48" s="724">
        <f>'OverUnder Pivot'!L46</f>
        <v>136</v>
      </c>
      <c r="M48" s="724">
        <f t="shared" si="1"/>
        <v>121.44</v>
      </c>
      <c r="N48" s="724">
        <f>'OverUnder Pivot'!M46</f>
        <v>126.48</v>
      </c>
      <c r="O48" s="724">
        <f>'OverUnder Pivot'!N46</f>
        <v>116.39999999999999</v>
      </c>
      <c r="P48" s="724">
        <f>'OverUnder Pivot'!O46</f>
        <v>136</v>
      </c>
      <c r="Q48" t="s">
        <v>2791</v>
      </c>
      <c r="T48">
        <f t="shared" si="0"/>
        <v>0</v>
      </c>
    </row>
    <row r="49" spans="1:20" hidden="1">
      <c r="A49">
        <f>'OverUnder Pivot'!A47</f>
        <v>106</v>
      </c>
      <c r="B49">
        <f>'OverUnder Pivot'!B47</f>
        <v>3</v>
      </c>
      <c r="C49" t="str">
        <f>'OverUnder Pivot'!C47</f>
        <v>CONCRETE</v>
      </c>
      <c r="D49" t="str">
        <f>'OverUnder Pivot'!D47</f>
        <v>035440</v>
      </c>
      <c r="E49" t="str">
        <f>'OverUnder Pivot'!E47</f>
        <v xml:space="preserve"> CEMENT BASED SCREED </v>
      </c>
      <c r="F49" t="str">
        <f>'OverUnder Pivot'!F47</f>
        <v xml:space="preserve">035440 - CEMENT BASED SCREED </v>
      </c>
      <c r="G49" t="str">
        <f>'OverUnder Pivot'!G47</f>
        <v xml:space="preserve">035440 - CEMENT BASED SCREED </v>
      </c>
      <c r="H49" t="str">
        <f>'OverUnder Pivot'!H47</f>
        <v>A</v>
      </c>
      <c r="I49" t="str">
        <f>'OverUnder Pivot'!I47</f>
        <v>Roofs; 30 minimum thick</v>
      </c>
      <c r="J49">
        <f>'OverUnder Pivot'!J47</f>
        <v>1144</v>
      </c>
      <c r="K49" t="str">
        <f>'OverUnder Pivot'!K47</f>
        <v>m2</v>
      </c>
      <c r="L49" s="724">
        <f>'OverUnder Pivot'!L47</f>
        <v>12584</v>
      </c>
      <c r="M49" s="724">
        <f t="shared" si="1"/>
        <v>5434</v>
      </c>
      <c r="N49" s="724">
        <f>'OverUnder Pivot'!M47</f>
        <v>5319.6</v>
      </c>
      <c r="O49" s="724">
        <f>'OverUnder Pivot'!N47</f>
        <v>5548.4</v>
      </c>
      <c r="P49" s="724">
        <f>'OverUnder Pivot'!O47</f>
        <v>5720</v>
      </c>
      <c r="Q49" t="s">
        <v>2727</v>
      </c>
      <c r="R49" t="s">
        <v>2788</v>
      </c>
      <c r="S49" t="s">
        <v>2788</v>
      </c>
      <c r="T49">
        <f t="shared" si="0"/>
        <v>2</v>
      </c>
    </row>
    <row r="50" spans="1:20" hidden="1">
      <c r="A50">
        <f>'OverUnder Pivot'!A48</f>
        <v>107</v>
      </c>
      <c r="B50">
        <f>'OverUnder Pivot'!B48</f>
        <v>3</v>
      </c>
      <c r="C50" t="str">
        <f>'OverUnder Pivot'!C48</f>
        <v>CONCRETE</v>
      </c>
      <c r="D50" t="str">
        <f>'OverUnder Pivot'!D48</f>
        <v>035440</v>
      </c>
      <c r="E50" t="str">
        <f>'OverUnder Pivot'!E48</f>
        <v xml:space="preserve"> CEMENT BASED SCREED </v>
      </c>
      <c r="F50" t="str">
        <f>'OverUnder Pivot'!F48</f>
        <v>Cement-sand screed; finished to receive sheet membrane; laid to falls and cross falls; to</v>
      </c>
      <c r="G50" t="str">
        <f>'OverUnder Pivot'!G48</f>
        <v>Cement-sand screed; finished to receive sheet membrane; laid to falls and cross falls; to</v>
      </c>
      <c r="H50" t="str">
        <f>'OverUnder Pivot'!H48</f>
        <v>B</v>
      </c>
      <c r="I50" t="str">
        <f>'OverUnder Pivot'!I48</f>
        <v>Balcony; 50 minimum thick</v>
      </c>
      <c r="J50">
        <f>'OverUnder Pivot'!J48</f>
        <v>138</v>
      </c>
      <c r="K50" t="str">
        <f>'OverUnder Pivot'!K48</f>
        <v>m2</v>
      </c>
      <c r="L50" s="724">
        <f>'OverUnder Pivot'!L48</f>
        <v>1656</v>
      </c>
      <c r="M50" s="724">
        <f t="shared" si="1"/>
        <v>853.53</v>
      </c>
      <c r="N50" s="724">
        <f>'OverUnder Pivot'!M48</f>
        <v>770.04</v>
      </c>
      <c r="O50" s="724">
        <f>'OverUnder Pivot'!N48</f>
        <v>937.02</v>
      </c>
      <c r="P50" s="724">
        <f>'OverUnder Pivot'!O48</f>
        <v>828</v>
      </c>
      <c r="Q50" t="s">
        <v>2791</v>
      </c>
      <c r="T50">
        <f t="shared" si="0"/>
        <v>0</v>
      </c>
    </row>
    <row r="51" spans="1:20" hidden="1">
      <c r="A51">
        <f>'OverUnder Pivot'!A49</f>
        <v>108</v>
      </c>
      <c r="B51">
        <f>'OverUnder Pivot'!B49</f>
        <v>3</v>
      </c>
      <c r="C51" t="str">
        <f>'OverUnder Pivot'!C49</f>
        <v>CONCRETE</v>
      </c>
      <c r="D51" t="str">
        <f>'OverUnder Pivot'!D49</f>
        <v>035440</v>
      </c>
      <c r="E51" t="str">
        <f>'OverUnder Pivot'!E49</f>
        <v xml:space="preserve"> CEMENT BASED SCREED </v>
      </c>
      <c r="F51" t="str">
        <f>'OverUnder Pivot'!F49</f>
        <v xml:space="preserve">035440 - CEMENT BASED SCREED </v>
      </c>
      <c r="G51" t="str">
        <f>'OverUnder Pivot'!G49</f>
        <v xml:space="preserve">035440 - CEMENT BASED SCREED </v>
      </c>
      <c r="H51" t="str">
        <f>'OverUnder Pivot'!H49</f>
        <v>C</v>
      </c>
      <c r="I51" t="str">
        <f>'OverUnder Pivot'!I49</f>
        <v>Triangular fillet; 50 x 50</v>
      </c>
      <c r="J51">
        <f>'OverUnder Pivot'!J49</f>
        <v>419</v>
      </c>
      <c r="K51" t="str">
        <f>'OverUnder Pivot'!K49</f>
        <v>m</v>
      </c>
      <c r="L51" s="724">
        <f>'OverUnder Pivot'!L49</f>
        <v>2095</v>
      </c>
      <c r="M51" s="724">
        <f t="shared" si="1"/>
        <v>2015.39</v>
      </c>
      <c r="N51" s="724">
        <f>'OverUnder Pivot'!M49</f>
        <v>779.34</v>
      </c>
      <c r="O51" s="724">
        <f>'OverUnder Pivot'!N49</f>
        <v>3251.44</v>
      </c>
      <c r="P51" s="724">
        <f>'OverUnder Pivot'!O49</f>
        <v>628.5</v>
      </c>
      <c r="Q51" t="s">
        <v>2791</v>
      </c>
      <c r="T51">
        <f t="shared" si="0"/>
        <v>0</v>
      </c>
    </row>
    <row r="52" spans="1:20" hidden="1">
      <c r="A52">
        <f>'OverUnder Pivot'!A50</f>
        <v>110</v>
      </c>
      <c r="B52">
        <f>'OverUnder Pivot'!B50</f>
        <v>3</v>
      </c>
      <c r="C52" t="str">
        <f>'OverUnder Pivot'!C50</f>
        <v>CONCRETE</v>
      </c>
      <c r="D52" t="str">
        <f>'OverUnder Pivot'!D50</f>
        <v>035440</v>
      </c>
      <c r="E52" t="str">
        <f>'OverUnder Pivot'!E50</f>
        <v xml:space="preserve"> CEMENT BASED SCREED </v>
      </c>
      <c r="F52" t="str">
        <f>'OverUnder Pivot'!F50</f>
        <v xml:space="preserve">035440 - CEMENT BASED SCREED </v>
      </c>
      <c r="G52" t="str">
        <f>'OverUnder Pivot'!G50</f>
        <v xml:space="preserve">035440 - CEMENT BASED SCREED </v>
      </c>
      <c r="H52" t="str">
        <f>'OverUnder Pivot'!H50</f>
        <v>D</v>
      </c>
      <c r="I52" t="str">
        <f>'OverUnder Pivot'!I50</f>
        <v>Floors; 100 thick</v>
      </c>
      <c r="J52">
        <f>'OverUnder Pivot'!J50</f>
        <v>64</v>
      </c>
      <c r="K52" t="str">
        <f>'OverUnder Pivot'!K50</f>
        <v>m2</v>
      </c>
      <c r="L52" s="724">
        <f>'OverUnder Pivot'!L50</f>
        <v>1024</v>
      </c>
      <c r="M52" s="724">
        <f t="shared" si="1"/>
        <v>517.44000000000005</v>
      </c>
      <c r="N52" s="724">
        <f>'OverUnder Pivot'!M50</f>
        <v>476.16</v>
      </c>
      <c r="O52" s="724">
        <f>'OverUnder Pivot'!N50</f>
        <v>558.72</v>
      </c>
      <c r="P52" s="724">
        <f>'OverUnder Pivot'!O50</f>
        <v>512</v>
      </c>
      <c r="Q52" t="s">
        <v>2791</v>
      </c>
      <c r="T52">
        <f t="shared" si="0"/>
        <v>0</v>
      </c>
    </row>
    <row r="53" spans="1:20" hidden="1">
      <c r="A53">
        <f>'OverUnder Pivot'!A51</f>
        <v>111</v>
      </c>
      <c r="B53">
        <f>'OverUnder Pivot'!B51</f>
        <v>3</v>
      </c>
      <c r="C53" t="str">
        <f>'OverUnder Pivot'!C51</f>
        <v>CONCRETE</v>
      </c>
      <c r="D53" t="str">
        <f>'OverUnder Pivot'!D51</f>
        <v>035440</v>
      </c>
      <c r="E53" t="str">
        <f>'OverUnder Pivot'!E51</f>
        <v xml:space="preserve"> CEMENT BASED SCREED </v>
      </c>
      <c r="F53" t="str">
        <f>'OverUnder Pivot'!F51</f>
        <v>Cement-sand screed topping; trowelled finish; to receive finish; to</v>
      </c>
      <c r="G53" t="str">
        <f>'OverUnder Pivot'!G51</f>
        <v>Cement-sand screed topping; trowelled finish; to receive finish; to</v>
      </c>
      <c r="H53" t="str">
        <f>'OverUnder Pivot'!H51</f>
        <v>E</v>
      </c>
      <c r="I53" t="str">
        <f>'OverUnder Pivot'!I51</f>
        <v>Trench; 30 minimum; laid to falls</v>
      </c>
      <c r="J53">
        <f>'OverUnder Pivot'!J51</f>
        <v>8</v>
      </c>
      <c r="K53" t="str">
        <f>'OverUnder Pivot'!K51</f>
        <v>m2</v>
      </c>
      <c r="L53" s="724">
        <f>'OverUnder Pivot'!L51</f>
        <v>200</v>
      </c>
      <c r="M53" s="724">
        <f t="shared" si="1"/>
        <v>56.6</v>
      </c>
      <c r="N53" s="724">
        <f>'OverUnder Pivot'!M51</f>
        <v>74.400000000000006</v>
      </c>
      <c r="O53" s="724">
        <f>'OverUnder Pivot'!N51</f>
        <v>38.799999999999997</v>
      </c>
      <c r="P53" s="724">
        <f>'OverUnder Pivot'!O51</f>
        <v>80</v>
      </c>
      <c r="Q53" t="s">
        <v>2791</v>
      </c>
      <c r="T53">
        <f t="shared" si="0"/>
        <v>0</v>
      </c>
    </row>
    <row r="54" spans="1:20" hidden="1">
      <c r="A54">
        <f>'OverUnder Pivot'!A52</f>
        <v>112</v>
      </c>
      <c r="B54">
        <f>'OverUnder Pivot'!B52</f>
        <v>3</v>
      </c>
      <c r="C54" t="str">
        <f>'OverUnder Pivot'!C52</f>
        <v>CONCRETE</v>
      </c>
      <c r="D54" t="str">
        <f>'OverUnder Pivot'!D52</f>
        <v>035440</v>
      </c>
      <c r="E54" t="str">
        <f>'OverUnder Pivot'!E52</f>
        <v xml:space="preserve"> CEMENT BASED SCREED </v>
      </c>
      <c r="F54" t="str">
        <f>'OverUnder Pivot'!F52</f>
        <v xml:space="preserve">035440 - CEMENT BASED SCREED </v>
      </c>
      <c r="G54" t="str">
        <f>'OverUnder Pivot'!G52</f>
        <v xml:space="preserve">035440 - CEMENT BASED SCREED </v>
      </c>
      <c r="H54" t="str">
        <f>'OverUnder Pivot'!H52</f>
        <v>F</v>
      </c>
      <c r="I54" t="str">
        <f>'OverUnder Pivot'!I52</f>
        <v>Skirtings; 100 high</v>
      </c>
      <c r="J54">
        <f>'OverUnder Pivot'!J52</f>
        <v>70</v>
      </c>
      <c r="K54" t="str">
        <f>'OverUnder Pivot'!K52</f>
        <v>m</v>
      </c>
      <c r="L54" s="724">
        <f>'OverUnder Pivot'!L52</f>
        <v>350</v>
      </c>
      <c r="M54" s="724">
        <f t="shared" si="1"/>
        <v>233.45</v>
      </c>
      <c r="N54" s="724">
        <f>'OverUnder Pivot'!M52</f>
        <v>195.3</v>
      </c>
      <c r="O54" s="724">
        <f>'OverUnder Pivot'!N52</f>
        <v>271.59999999999997</v>
      </c>
      <c r="P54" s="724">
        <f>'OverUnder Pivot'!O52</f>
        <v>210</v>
      </c>
      <c r="Q54" t="s">
        <v>2791</v>
      </c>
      <c r="T54">
        <f t="shared" si="0"/>
        <v>0</v>
      </c>
    </row>
    <row r="55" spans="1:20" hidden="1">
      <c r="A55">
        <f>'OverUnder Pivot'!A53</f>
        <v>114</v>
      </c>
      <c r="B55">
        <f>'OverUnder Pivot'!B53</f>
        <v>3</v>
      </c>
      <c r="C55" t="str">
        <f>'OverUnder Pivot'!C53</f>
        <v>CONCRETE</v>
      </c>
      <c r="D55" t="str">
        <f>'OverUnder Pivot'!D53</f>
        <v>035440</v>
      </c>
      <c r="E55" t="str">
        <f>'OverUnder Pivot'!E53</f>
        <v xml:space="preserve"> CEMENT BASED SCREED </v>
      </c>
      <c r="F55" t="str">
        <f>'OverUnder Pivot'!F53</f>
        <v xml:space="preserve">035440 - CEMENT BASED SCREED </v>
      </c>
      <c r="G55" t="str">
        <f>'OverUnder Pivot'!G53</f>
        <v xml:space="preserve">035440 - CEMENT BASED SCREED </v>
      </c>
      <c r="H55" t="str">
        <f>'OverUnder Pivot'!H53</f>
        <v>G</v>
      </c>
      <c r="I55" t="str">
        <f>'OverUnder Pivot'!I53</f>
        <v>To Sunken slabs</v>
      </c>
      <c r="J55">
        <f>'OverUnder Pivot'!J53</f>
        <v>3</v>
      </c>
      <c r="K55" t="str">
        <f>'OverUnder Pivot'!K53</f>
        <v>m2</v>
      </c>
      <c r="L55" s="724">
        <f>'OverUnder Pivot'!L53</f>
        <v>0</v>
      </c>
      <c r="M55" s="724"/>
      <c r="N55" s="724">
        <f>'OverUnder Pivot'!M53</f>
        <v>0</v>
      </c>
      <c r="O55" s="724">
        <f>'OverUnder Pivot'!N53</f>
        <v>0</v>
      </c>
      <c r="P55" s="724">
        <f>'OverUnder Pivot'!O53</f>
        <v>0</v>
      </c>
      <c r="Q55" t="s">
        <v>2791</v>
      </c>
      <c r="T55">
        <f t="shared" si="0"/>
        <v>0</v>
      </c>
    </row>
    <row r="56" spans="1:20" hidden="1">
      <c r="A56">
        <f>'OverUnder Pivot'!A54</f>
        <v>123</v>
      </c>
      <c r="B56">
        <f>'OverUnder Pivot'!B54</f>
        <v>4</v>
      </c>
      <c r="C56" t="str">
        <f>'OverUnder Pivot'!C54</f>
        <v>MASONRY</v>
      </c>
      <c r="D56" t="str">
        <f>'OverUnder Pivot'!D54</f>
        <v>042000</v>
      </c>
      <c r="E56" t="str">
        <f>'OverUnder Pivot'!E54</f>
        <v xml:space="preserve"> UNIT MASONRY </v>
      </c>
      <c r="F56" t="str">
        <f>'OverUnder Pivot'!F54</f>
        <v xml:space="preserve">042000 - UNIT MASONRY </v>
      </c>
      <c r="G56" t="str">
        <f>'OverUnder Pivot'!G54</f>
        <v xml:space="preserve">042000 - UNIT MASONRY </v>
      </c>
      <c r="H56" t="str">
        <f>'OverUnder Pivot'!H54</f>
        <v>A</v>
      </c>
      <c r="I56" t="str">
        <f>'OverUnder Pivot'!I54</f>
        <v>Walls; 100 thick</v>
      </c>
      <c r="J56">
        <f>'OverUnder Pivot'!J54</f>
        <v>517</v>
      </c>
      <c r="K56" t="str">
        <f>'OverUnder Pivot'!K54</f>
        <v>m2</v>
      </c>
      <c r="L56" s="724">
        <f>'OverUnder Pivot'!L54</f>
        <v>0</v>
      </c>
      <c r="M56" s="724"/>
      <c r="N56" s="724">
        <f>'OverUnder Pivot'!M54</f>
        <v>0</v>
      </c>
      <c r="O56" s="724">
        <f>'OverUnder Pivot'!N54</f>
        <v>0</v>
      </c>
      <c r="P56" s="724">
        <f>'OverUnder Pivot'!O54</f>
        <v>0</v>
      </c>
      <c r="Q56" t="s">
        <v>2791</v>
      </c>
      <c r="T56">
        <f t="shared" si="0"/>
        <v>0</v>
      </c>
    </row>
    <row r="57" spans="1:20" hidden="1">
      <c r="A57">
        <f>'OverUnder Pivot'!A55</f>
        <v>124</v>
      </c>
      <c r="B57">
        <f>'OverUnder Pivot'!B55</f>
        <v>4</v>
      </c>
      <c r="C57" t="str">
        <f>'OverUnder Pivot'!C55</f>
        <v>MASONRY</v>
      </c>
      <c r="D57" t="str">
        <f>'OverUnder Pivot'!D55</f>
        <v>042000</v>
      </c>
      <c r="E57" t="str">
        <f>'OverUnder Pivot'!E55</f>
        <v xml:space="preserve"> UNIT MASONRY </v>
      </c>
      <c r="F57" t="str">
        <f>'OverUnder Pivot'!F55</f>
        <v xml:space="preserve">Concrete hollow blocks; ordinary Portland cement; including mortar bedding and jointing; to </v>
      </c>
      <c r="G57" t="str">
        <f>'OverUnder Pivot'!G55</f>
        <v xml:space="preserve">Concrete hollow blocks; ordinary Portland cement; including mortar bedding and jointing; to </v>
      </c>
      <c r="H57" t="str">
        <f>'OverUnder Pivot'!H55</f>
        <v>B</v>
      </c>
      <c r="I57" t="str">
        <f>'OverUnder Pivot'!I55</f>
        <v>Walls; 100 thick curved</v>
      </c>
      <c r="J57">
        <f>'OverUnder Pivot'!J55</f>
        <v>60</v>
      </c>
      <c r="K57" t="str">
        <f>'OverUnder Pivot'!K55</f>
        <v>m2</v>
      </c>
      <c r="L57" s="724">
        <f>'OverUnder Pivot'!L55</f>
        <v>0</v>
      </c>
      <c r="M57" s="724"/>
      <c r="N57" s="724">
        <f>'OverUnder Pivot'!M55</f>
        <v>0</v>
      </c>
      <c r="O57" s="724">
        <f>'OverUnder Pivot'!N55</f>
        <v>0</v>
      </c>
      <c r="P57" s="724">
        <f>'OverUnder Pivot'!O55</f>
        <v>0</v>
      </c>
      <c r="Q57" t="s">
        <v>2791</v>
      </c>
      <c r="T57">
        <f t="shared" si="0"/>
        <v>0</v>
      </c>
    </row>
    <row r="58" spans="1:20" hidden="1">
      <c r="A58">
        <f>'OverUnder Pivot'!A56</f>
        <v>125</v>
      </c>
      <c r="B58">
        <f>'OverUnder Pivot'!B56</f>
        <v>4</v>
      </c>
      <c r="C58" t="str">
        <f>'OverUnder Pivot'!C56</f>
        <v>MASONRY</v>
      </c>
      <c r="D58" t="str">
        <f>'OverUnder Pivot'!D56</f>
        <v>042000</v>
      </c>
      <c r="E58" t="str">
        <f>'OverUnder Pivot'!E56</f>
        <v xml:space="preserve"> UNIT MASONRY </v>
      </c>
      <c r="F58" t="str">
        <f>'OverUnder Pivot'!F56</f>
        <v xml:space="preserve">042000 - UNIT MASONRY </v>
      </c>
      <c r="G58" t="str">
        <f>'OverUnder Pivot'!G56</f>
        <v xml:space="preserve">042000 - UNIT MASONRY </v>
      </c>
      <c r="H58" t="str">
        <f>'OverUnder Pivot'!H56</f>
        <v>C</v>
      </c>
      <c r="I58" t="str">
        <f>'OverUnder Pivot'!I56</f>
        <v xml:space="preserve">Walls; 150 thick </v>
      </c>
      <c r="J58">
        <f>'OverUnder Pivot'!J56</f>
        <v>164</v>
      </c>
      <c r="K58" t="str">
        <f>'OverUnder Pivot'!K56</f>
        <v>m2</v>
      </c>
      <c r="L58" s="724">
        <f>'OverUnder Pivot'!L56</f>
        <v>0</v>
      </c>
      <c r="M58" s="724"/>
      <c r="N58" s="724">
        <f>'OverUnder Pivot'!M56</f>
        <v>0</v>
      </c>
      <c r="O58" s="724">
        <f>'OverUnder Pivot'!N56</f>
        <v>0</v>
      </c>
      <c r="P58" s="724">
        <f>'OverUnder Pivot'!O56</f>
        <v>0</v>
      </c>
      <c r="Q58" t="s">
        <v>2791</v>
      </c>
      <c r="T58">
        <f t="shared" si="0"/>
        <v>0</v>
      </c>
    </row>
    <row r="59" spans="1:20" hidden="1">
      <c r="A59">
        <f>'OverUnder Pivot'!A57</f>
        <v>127</v>
      </c>
      <c r="B59">
        <f>'OverUnder Pivot'!B57</f>
        <v>4</v>
      </c>
      <c r="C59" t="str">
        <f>'OverUnder Pivot'!C57</f>
        <v>MASONRY</v>
      </c>
      <c r="D59" t="str">
        <f>'OverUnder Pivot'!D57</f>
        <v>042000</v>
      </c>
      <c r="E59" t="str">
        <f>'OverUnder Pivot'!E57</f>
        <v xml:space="preserve"> UNIT MASONRY </v>
      </c>
      <c r="F59" t="str">
        <f>'OverUnder Pivot'!F57</f>
        <v xml:space="preserve">042000 - UNIT MASONRY </v>
      </c>
      <c r="G59" t="str">
        <f>'OverUnder Pivot'!G57</f>
        <v xml:space="preserve">042000 - UNIT MASONRY </v>
      </c>
      <c r="H59" t="str">
        <f>'OverUnder Pivot'!H57</f>
        <v>D</v>
      </c>
      <c r="I59" t="str">
        <f>'OverUnder Pivot'!I57</f>
        <v>Walls; 200 thick; 30 minutes</v>
      </c>
      <c r="J59">
        <f>'OverUnder Pivot'!J57</f>
        <v>34</v>
      </c>
      <c r="K59" t="str">
        <f>'OverUnder Pivot'!K57</f>
        <v>m2</v>
      </c>
      <c r="L59" s="724">
        <f>'OverUnder Pivot'!L57</f>
        <v>0</v>
      </c>
      <c r="M59" s="724"/>
      <c r="N59" s="724">
        <f>'OverUnder Pivot'!M57</f>
        <v>0</v>
      </c>
      <c r="O59" s="724">
        <f>'OverUnder Pivot'!N57</f>
        <v>0</v>
      </c>
      <c r="P59" s="724">
        <f>'OverUnder Pivot'!O57</f>
        <v>0</v>
      </c>
      <c r="Q59" t="s">
        <v>2791</v>
      </c>
      <c r="T59">
        <f t="shared" si="0"/>
        <v>0</v>
      </c>
    </row>
    <row r="60" spans="1:20" hidden="1">
      <c r="A60">
        <f>'OverUnder Pivot'!A58</f>
        <v>128</v>
      </c>
      <c r="B60">
        <f>'OverUnder Pivot'!B58</f>
        <v>4</v>
      </c>
      <c r="C60" t="str">
        <f>'OverUnder Pivot'!C58</f>
        <v>MASONRY</v>
      </c>
      <c r="D60" t="str">
        <f>'OverUnder Pivot'!D58</f>
        <v>042000</v>
      </c>
      <c r="E60" t="str">
        <f>'OverUnder Pivot'!E58</f>
        <v xml:space="preserve"> UNIT MASONRY </v>
      </c>
      <c r="F60" t="str">
        <f>'OverUnder Pivot'!F58</f>
        <v>Concrete blocks; ordinary Portland cement; including mortar bedding and jointing; fire rated; to</v>
      </c>
      <c r="G60" t="str">
        <f>'OverUnder Pivot'!G58</f>
        <v>Concrete blocks; ordinary Portland cement; including mortar bedding and jointing; fire rated; to</v>
      </c>
      <c r="H60" t="str">
        <f>'OverUnder Pivot'!H58</f>
        <v>A</v>
      </c>
      <c r="I60" t="str">
        <f>'OverUnder Pivot'!I58</f>
        <v>Walls; 100 thick; 60 minutes</v>
      </c>
      <c r="J60">
        <f>'OverUnder Pivot'!J58</f>
        <v>14</v>
      </c>
      <c r="K60" t="str">
        <f>'OverUnder Pivot'!K58</f>
        <v>m2</v>
      </c>
      <c r="L60" s="724">
        <f>'OverUnder Pivot'!L58</f>
        <v>308</v>
      </c>
      <c r="M60" s="724">
        <f>AVERAGEIFS(N60:O60,N60:O60,"&lt;&gt;0",V60:W60,"")</f>
        <v>166.11</v>
      </c>
      <c r="N60" s="724">
        <f>'OverUnder Pivot'!M58</f>
        <v>169.26</v>
      </c>
      <c r="O60" s="724">
        <f>'OverUnder Pivot'!N58</f>
        <v>162.96</v>
      </c>
      <c r="P60" s="724">
        <f>'OverUnder Pivot'!O58</f>
        <v>182</v>
      </c>
      <c r="Q60" t="s">
        <v>2791</v>
      </c>
      <c r="T60">
        <f t="shared" si="0"/>
        <v>0</v>
      </c>
    </row>
    <row r="61" spans="1:20" hidden="1">
      <c r="A61">
        <f>'OverUnder Pivot'!A59</f>
        <v>129</v>
      </c>
      <c r="B61">
        <f>'OverUnder Pivot'!B59</f>
        <v>4</v>
      </c>
      <c r="C61" t="str">
        <f>'OverUnder Pivot'!C59</f>
        <v>MASONRY</v>
      </c>
      <c r="D61" t="str">
        <f>'OverUnder Pivot'!D59</f>
        <v>042000</v>
      </c>
      <c r="E61" t="str">
        <f>'OverUnder Pivot'!E59</f>
        <v xml:space="preserve"> UNIT MASONRY </v>
      </c>
      <c r="F61" t="str">
        <f>'OverUnder Pivot'!F59</f>
        <v xml:space="preserve">042000 - UNIT MASONRY </v>
      </c>
      <c r="G61" t="str">
        <f>'OverUnder Pivot'!G59</f>
        <v xml:space="preserve">042000 - UNIT MASONRY </v>
      </c>
      <c r="H61" t="str">
        <f>'OverUnder Pivot'!H59</f>
        <v>F</v>
      </c>
      <c r="I61" t="str">
        <f>'OverUnder Pivot'!I59</f>
        <v>Walls; 150 thick; 60 minutes</v>
      </c>
      <c r="J61">
        <f>'OverUnder Pivot'!J59</f>
        <v>135</v>
      </c>
      <c r="K61" t="str">
        <f>'OverUnder Pivot'!K59</f>
        <v>m2</v>
      </c>
      <c r="L61" s="724">
        <f>'OverUnder Pivot'!L59</f>
        <v>0</v>
      </c>
      <c r="M61" s="724"/>
      <c r="N61" s="724">
        <f>'OverUnder Pivot'!M59</f>
        <v>0</v>
      </c>
      <c r="O61" s="724">
        <f>'OverUnder Pivot'!N59</f>
        <v>0</v>
      </c>
      <c r="P61" s="724">
        <f>'OverUnder Pivot'!O59</f>
        <v>0</v>
      </c>
      <c r="Q61" t="s">
        <v>2791</v>
      </c>
      <c r="T61">
        <f t="shared" si="0"/>
        <v>0</v>
      </c>
    </row>
    <row r="62" spans="1:20" hidden="1">
      <c r="A62">
        <f>'OverUnder Pivot'!A60</f>
        <v>130</v>
      </c>
      <c r="B62">
        <f>'OverUnder Pivot'!B60</f>
        <v>4</v>
      </c>
      <c r="C62" t="str">
        <f>'OverUnder Pivot'!C60</f>
        <v>MASONRY</v>
      </c>
      <c r="D62" t="str">
        <f>'OverUnder Pivot'!D60</f>
        <v>042000</v>
      </c>
      <c r="E62" t="str">
        <f>'OverUnder Pivot'!E60</f>
        <v xml:space="preserve"> UNIT MASONRY </v>
      </c>
      <c r="F62" t="str">
        <f>'OverUnder Pivot'!F60</f>
        <v>Concrete blocks; ordinary Portland cement; including mortar bedding and jointing; fire rated; to</v>
      </c>
      <c r="G62" t="str">
        <f>'OverUnder Pivot'!G60</f>
        <v>Concrete blocks; ordinary Portland cement; including mortar bedding and jointing; fire rated; to</v>
      </c>
      <c r="H62" t="str">
        <f>'OverUnder Pivot'!H60</f>
        <v>G</v>
      </c>
      <c r="I62" t="str">
        <f>'OverUnder Pivot'!I60</f>
        <v>Walls; 200 thick; 60 minutes</v>
      </c>
      <c r="J62">
        <f>'OverUnder Pivot'!J60</f>
        <v>56</v>
      </c>
      <c r="K62" t="str">
        <f>'OverUnder Pivot'!K60</f>
        <v>m2</v>
      </c>
      <c r="L62" s="724">
        <f>'OverUnder Pivot'!L60</f>
        <v>0</v>
      </c>
      <c r="M62" s="724"/>
      <c r="N62" s="724">
        <f>'OverUnder Pivot'!M60</f>
        <v>0</v>
      </c>
      <c r="O62" s="724">
        <f>'OverUnder Pivot'!N60</f>
        <v>0</v>
      </c>
      <c r="P62" s="724">
        <f>'OverUnder Pivot'!O60</f>
        <v>0</v>
      </c>
      <c r="Q62" t="s">
        <v>2791</v>
      </c>
      <c r="T62">
        <f t="shared" si="0"/>
        <v>0</v>
      </c>
    </row>
    <row r="63" spans="1:20" hidden="1">
      <c r="A63">
        <f>'OverUnder Pivot'!A61</f>
        <v>134</v>
      </c>
      <c r="B63">
        <f>'OverUnder Pivot'!B61</f>
        <v>4</v>
      </c>
      <c r="C63" t="str">
        <f>'OverUnder Pivot'!C61</f>
        <v>MASONRY</v>
      </c>
      <c r="D63" t="str">
        <f>'OverUnder Pivot'!D61</f>
        <v>042313</v>
      </c>
      <c r="E63" t="str">
        <f>'OverUnder Pivot'!E61</f>
        <v xml:space="preserve"> VERTICAL GLASS UNIT MASONRY</v>
      </c>
      <c r="F63" t="str">
        <f>'OverUnder Pivot'!F61</f>
        <v>042313 - VERTICAL GLASS UNIT MASONRY</v>
      </c>
      <c r="G63" t="str">
        <f>'OverUnder Pivot'!G61</f>
        <v>042313 - VERTICAL GLASS UNIT MASONRY</v>
      </c>
      <c r="H63" t="str">
        <f>'OverUnder Pivot'!H61</f>
        <v>B</v>
      </c>
      <c r="I63" t="str">
        <f>'OverUnder Pivot'!I61</f>
        <v>To external elevations</v>
      </c>
      <c r="J63">
        <f>'OverUnder Pivot'!J61</f>
        <v>7</v>
      </c>
      <c r="K63" t="str">
        <f>'OverUnder Pivot'!K61</f>
        <v>m2</v>
      </c>
      <c r="L63" s="724">
        <f>'OverUnder Pivot'!L61</f>
        <v>1015</v>
      </c>
      <c r="M63" s="724">
        <f t="shared" ref="M63:M70" si="2">AVERAGEIFS(N63:O63,N63:O63,"&lt;&gt;0",V63:W63,"")</f>
        <v>1063.4749999999999</v>
      </c>
      <c r="N63" s="724">
        <f>'OverUnder Pivot'!M61</f>
        <v>1223.8800000000001</v>
      </c>
      <c r="O63" s="724">
        <f>'OverUnder Pivot'!N61</f>
        <v>903.06999999999994</v>
      </c>
      <c r="P63" s="724">
        <f>'OverUnder Pivot'!O61</f>
        <v>1316</v>
      </c>
      <c r="Q63" t="s">
        <v>2791</v>
      </c>
      <c r="T63">
        <f t="shared" si="0"/>
        <v>0</v>
      </c>
    </row>
    <row r="64" spans="1:20" hidden="1">
      <c r="A64">
        <f>'OverUnder Pivot'!A62</f>
        <v>135</v>
      </c>
      <c r="B64">
        <f>'OverUnder Pivot'!B62</f>
        <v>4</v>
      </c>
      <c r="C64" t="str">
        <f>'OverUnder Pivot'!C62</f>
        <v>MASONRY</v>
      </c>
      <c r="D64" t="str">
        <f>'OverUnder Pivot'!D62</f>
        <v>042313</v>
      </c>
      <c r="E64" t="str">
        <f>'OverUnder Pivot'!E62</f>
        <v xml:space="preserve"> VERTICAL GLASS UNIT MASONRY</v>
      </c>
      <c r="F64" t="str">
        <f>'OverUnder Pivot'!F62</f>
        <v>Glass block partitions; including all necessary fixings and fittings materials; as specified and as shown on Drawings</v>
      </c>
      <c r="G64" t="str">
        <f>'OverUnder Pivot'!G62</f>
        <v>Glass block partitions; including all necessary fixings and fittings materials; as specified and as shown on Drawings</v>
      </c>
      <c r="H64" t="str">
        <f>'OverUnder Pivot'!H62</f>
        <v>C</v>
      </c>
      <c r="I64" t="str">
        <f>'OverUnder Pivot'!I62</f>
        <v>Partitions</v>
      </c>
      <c r="J64">
        <f>'OverUnder Pivot'!J62</f>
        <v>22</v>
      </c>
      <c r="K64" t="str">
        <f>'OverUnder Pivot'!K62</f>
        <v>m2</v>
      </c>
      <c r="L64" s="724">
        <f>'OverUnder Pivot'!L62</f>
        <v>3190</v>
      </c>
      <c r="M64" s="724">
        <f t="shared" si="2"/>
        <v>3342.35</v>
      </c>
      <c r="N64" s="724">
        <f>'OverUnder Pivot'!M62</f>
        <v>3846.48</v>
      </c>
      <c r="O64" s="724">
        <f>'OverUnder Pivot'!N62</f>
        <v>2838.22</v>
      </c>
      <c r="P64" s="724">
        <f>'OverUnder Pivot'!O62</f>
        <v>4136</v>
      </c>
      <c r="Q64" t="s">
        <v>2791</v>
      </c>
      <c r="T64">
        <f t="shared" si="0"/>
        <v>0</v>
      </c>
    </row>
    <row r="65" spans="1:20" hidden="1">
      <c r="A65">
        <f>'OverUnder Pivot'!A63</f>
        <v>138</v>
      </c>
      <c r="B65">
        <f>'OverUnder Pivot'!B63</f>
        <v>4</v>
      </c>
      <c r="C65" t="str">
        <f>'OverUnder Pivot'!C63</f>
        <v>MASONRY</v>
      </c>
      <c r="D65" t="str">
        <f>'OverUnder Pivot'!D63</f>
        <v>044200</v>
      </c>
      <c r="E65" t="str">
        <f>'OverUnder Pivot'!E63</f>
        <v xml:space="preserve"> EXTERIOR STONE CLADDING</v>
      </c>
      <c r="F65" t="str">
        <f>'OverUnder Pivot'!F63</f>
        <v>044200 - EXTERIOR STONE CLADDING</v>
      </c>
      <c r="G65" t="str">
        <f>'OverUnder Pivot'!G63</f>
        <v>044200 - EXTERIOR STONE CLADDING</v>
      </c>
      <c r="H65" t="str">
        <f>'OverUnder Pivot'!H63</f>
        <v>A</v>
      </c>
      <c r="I65" t="str">
        <f>'OverUnder Pivot'!I63</f>
        <v>Walls; 30 thick</v>
      </c>
      <c r="J65">
        <f>'OverUnder Pivot'!J63</f>
        <v>268</v>
      </c>
      <c r="K65" t="str">
        <f>'OverUnder Pivot'!K63</f>
        <v>m2</v>
      </c>
      <c r="L65" s="724">
        <f>'OverUnder Pivot'!L63</f>
        <v>22780</v>
      </c>
      <c r="M65" s="724">
        <f t="shared" si="2"/>
        <v>15703.46</v>
      </c>
      <c r="N65" s="724">
        <f>'OverUnder Pivot'!M63</f>
        <v>13209.72</v>
      </c>
      <c r="O65" s="724">
        <f>'OverUnder Pivot'!N63</f>
        <v>18197.199999999997</v>
      </c>
      <c r="P65" s="724">
        <f>'OverUnder Pivot'!O63</f>
        <v>14204</v>
      </c>
      <c r="Q65" t="s">
        <v>2727</v>
      </c>
      <c r="R65" t="s">
        <v>2788</v>
      </c>
      <c r="S65" t="s">
        <v>2788</v>
      </c>
      <c r="T65">
        <f t="shared" si="0"/>
        <v>2</v>
      </c>
    </row>
    <row r="66" spans="1:20" hidden="1">
      <c r="A66">
        <f>'OverUnder Pivot'!A64</f>
        <v>139</v>
      </c>
      <c r="B66">
        <f>'OverUnder Pivot'!B64</f>
        <v>4</v>
      </c>
      <c r="C66" t="str">
        <f>'OverUnder Pivot'!C64</f>
        <v>MASONRY</v>
      </c>
      <c r="D66" t="str">
        <f>'OverUnder Pivot'!D64</f>
        <v>044200</v>
      </c>
      <c r="E66" t="str">
        <f>'OverUnder Pivot'!E64</f>
        <v xml:space="preserve"> EXTERIOR STONE CLADDING</v>
      </c>
      <c r="F66" t="str">
        <f>'OverUnder Pivot'!F64</f>
        <v>Limestone cladding slabs and features; 30 mm thick; best quality limestone; including backing mortar, water repellents, and all necessary fixings and fittings materials; as specified and as shown on Drawings</v>
      </c>
      <c r="G66" t="str">
        <f>'OverUnder Pivot'!G64</f>
        <v>Limestone cladding slabs and features; 30 mm thick; best quality limestone; including backing mortar, water repellents, and all necessary fixings and fittings materials; as specified and as shown on Drawings</v>
      </c>
      <c r="H66" t="str">
        <f>'OverUnder Pivot'!H64</f>
        <v>B</v>
      </c>
      <c r="I66" t="str">
        <f>'OverUnder Pivot'!I64</f>
        <v>Copings; 30 thick</v>
      </c>
      <c r="J66">
        <f>'OverUnder Pivot'!J64</f>
        <v>30</v>
      </c>
      <c r="K66" t="str">
        <f>'OverUnder Pivot'!K64</f>
        <v>m2</v>
      </c>
      <c r="L66" s="724">
        <f>'OverUnder Pivot'!L64</f>
        <v>2550</v>
      </c>
      <c r="M66" s="724">
        <f t="shared" si="2"/>
        <v>1908.75</v>
      </c>
      <c r="N66" s="724">
        <f>'OverUnder Pivot'!M64</f>
        <v>1227.6000000000001</v>
      </c>
      <c r="O66" s="724">
        <f>'OverUnder Pivot'!N64</f>
        <v>2589.9</v>
      </c>
      <c r="P66" s="724">
        <f>'OverUnder Pivot'!O64</f>
        <v>1320</v>
      </c>
      <c r="Q66" t="s">
        <v>2791</v>
      </c>
      <c r="T66">
        <f t="shared" si="0"/>
        <v>0</v>
      </c>
    </row>
    <row r="67" spans="1:20" hidden="1">
      <c r="A67">
        <f>'OverUnder Pivot'!A65</f>
        <v>148</v>
      </c>
      <c r="B67">
        <f>'OverUnder Pivot'!B65</f>
        <v>5</v>
      </c>
      <c r="C67" t="str">
        <f>'OverUnder Pivot'!C65</f>
        <v>METALS</v>
      </c>
      <c r="D67" t="str">
        <f>'OverUnder Pivot'!D65</f>
        <v>055000</v>
      </c>
      <c r="E67" t="str">
        <f>'OverUnder Pivot'!E65</f>
        <v xml:space="preserve"> METAL FABRICATIONS</v>
      </c>
      <c r="F67" t="str">
        <f>'OverUnder Pivot'!F65</f>
        <v>055000 - METAL FABRICATIONS</v>
      </c>
      <c r="G67" t="str">
        <f>'OverUnder Pivot'!G65</f>
        <v>055000 - METAL FABRICATIONS</v>
      </c>
      <c r="H67" t="str">
        <f>'OverUnder Pivot'!H65</f>
        <v>A</v>
      </c>
      <c r="I67" t="str">
        <f>'OverUnder Pivot'!I65</f>
        <v>Size 400 x 3100 rise; detail 1</v>
      </c>
      <c r="J67">
        <f>'OverUnder Pivot'!J65</f>
        <v>1</v>
      </c>
      <c r="K67" t="str">
        <f>'OverUnder Pivot'!K65</f>
        <v>Nr</v>
      </c>
      <c r="L67" s="724">
        <f>'OverUnder Pivot'!L65</f>
        <v>450</v>
      </c>
      <c r="M67" s="724">
        <f t="shared" si="2"/>
        <v>282.77499999999998</v>
      </c>
      <c r="N67" s="724">
        <f>'OverUnder Pivot'!M65</f>
        <v>269.7</v>
      </c>
      <c r="O67" s="724">
        <f>'OverUnder Pivot'!N65</f>
        <v>295.84999999999997</v>
      </c>
      <c r="P67" s="724">
        <f>'OverUnder Pivot'!O65</f>
        <v>288</v>
      </c>
      <c r="Q67" t="s">
        <v>2791</v>
      </c>
      <c r="T67">
        <f t="shared" si="0"/>
        <v>0</v>
      </c>
    </row>
    <row r="68" spans="1:20" hidden="1">
      <c r="A68">
        <f>'OverUnder Pivot'!A66</f>
        <v>149</v>
      </c>
      <c r="B68">
        <f>'OverUnder Pivot'!B66</f>
        <v>5</v>
      </c>
      <c r="C68" t="str">
        <f>'OverUnder Pivot'!C66</f>
        <v>METALS</v>
      </c>
      <c r="D68" t="str">
        <f>'OverUnder Pivot'!D66</f>
        <v>055000</v>
      </c>
      <c r="E68" t="str">
        <f>'OverUnder Pivot'!E66</f>
        <v xml:space="preserve"> METAL FABRICATIONS</v>
      </c>
      <c r="F68" t="str">
        <f>'OverUnder Pivot'!F66</f>
        <v>Access ladders; galvanized mild steel; comprising flat strings and bar rungs; including brackets, anchor bolts, polyurethane paint, fittings and fixings; complete; as specified and as Drg. A-502</v>
      </c>
      <c r="G68" t="str">
        <f>'OverUnder Pivot'!G66</f>
        <v>Access ladders; galvanized mild steel; comprising flat strings and bar rungs; including brackets, anchor bolts, polyurethane paint, fittings and fixings; complete; as specified and as Drg. A-502</v>
      </c>
      <c r="H68" t="str">
        <f>'OverUnder Pivot'!H66</f>
        <v>B</v>
      </c>
      <c r="I68" t="str">
        <f>'OverUnder Pivot'!I66</f>
        <v>Size 450 x 3500 rise; with extended; detail 4</v>
      </c>
      <c r="J68">
        <f>'OverUnder Pivot'!J66</f>
        <v>1</v>
      </c>
      <c r="K68" t="str">
        <f>'OverUnder Pivot'!K66</f>
        <v>Nr</v>
      </c>
      <c r="L68" s="724">
        <f>'OverUnder Pivot'!L66</f>
        <v>700</v>
      </c>
      <c r="M68" s="724">
        <f t="shared" si="2"/>
        <v>318.26499999999999</v>
      </c>
      <c r="N68" s="724">
        <f>'OverUnder Pivot'!M66</f>
        <v>288.3</v>
      </c>
      <c r="O68" s="724">
        <f>'OverUnder Pivot'!N66</f>
        <v>348.23</v>
      </c>
      <c r="P68" s="724">
        <f>'OverUnder Pivot'!O66</f>
        <v>313</v>
      </c>
      <c r="Q68" t="s">
        <v>2791</v>
      </c>
      <c r="T68">
        <f t="shared" si="0"/>
        <v>0</v>
      </c>
    </row>
    <row r="69" spans="1:20" hidden="1">
      <c r="A69">
        <f>'OverUnder Pivot'!A67</f>
        <v>150</v>
      </c>
      <c r="B69">
        <f>'OverUnder Pivot'!B67</f>
        <v>5</v>
      </c>
      <c r="C69" t="str">
        <f>'OverUnder Pivot'!C67</f>
        <v>METALS</v>
      </c>
      <c r="D69" t="str">
        <f>'OverUnder Pivot'!D67</f>
        <v>055000</v>
      </c>
      <c r="E69" t="str">
        <f>'OverUnder Pivot'!E67</f>
        <v xml:space="preserve"> METAL FABRICATIONS</v>
      </c>
      <c r="F69" t="str">
        <f>'OverUnder Pivot'!F67</f>
        <v>055000 - METAL FABRICATIONS</v>
      </c>
      <c r="G69" t="str">
        <f>'OverUnder Pivot'!G67</f>
        <v>055000 - METAL FABRICATIONS</v>
      </c>
      <c r="H69" t="str">
        <f>'OverUnder Pivot'!H67</f>
        <v>C</v>
      </c>
      <c r="I69" t="str">
        <f>'OverUnder Pivot'!I67</f>
        <v>Size 450 x 3800 rise; with extended; detail 4</v>
      </c>
      <c r="J69">
        <f>'OverUnder Pivot'!J67</f>
        <v>1</v>
      </c>
      <c r="K69" t="str">
        <f>'OverUnder Pivot'!K67</f>
        <v>Nr</v>
      </c>
      <c r="L69" s="724">
        <f>'OverUnder Pivot'!L67</f>
        <v>760</v>
      </c>
      <c r="M69" s="724">
        <f t="shared" si="2"/>
        <v>379.15999999999997</v>
      </c>
      <c r="N69" s="724">
        <f>'OverUnder Pivot'!M67</f>
        <v>320.85000000000002</v>
      </c>
      <c r="O69" s="724">
        <f>'OverUnder Pivot'!N67</f>
        <v>437.46999999999997</v>
      </c>
      <c r="P69" s="724">
        <f>'OverUnder Pivot'!O67</f>
        <v>344</v>
      </c>
      <c r="Q69" t="s">
        <v>2791</v>
      </c>
      <c r="T69">
        <f t="shared" si="0"/>
        <v>0</v>
      </c>
    </row>
    <row r="70" spans="1:20" hidden="1">
      <c r="A70">
        <f>'OverUnder Pivot'!A68</f>
        <v>151</v>
      </c>
      <c r="B70">
        <f>'OverUnder Pivot'!B68</f>
        <v>5</v>
      </c>
      <c r="C70" t="str">
        <f>'OverUnder Pivot'!C68</f>
        <v>METALS</v>
      </c>
      <c r="D70" t="str">
        <f>'OverUnder Pivot'!D68</f>
        <v>055000</v>
      </c>
      <c r="E70" t="str">
        <f>'OverUnder Pivot'!E68</f>
        <v xml:space="preserve"> METAL FABRICATIONS</v>
      </c>
      <c r="F70" t="str">
        <f>'OverUnder Pivot'!F68</f>
        <v>Access ladders; galvanized mild steel; comprising flat strings and bar rungs; including brackets, anchor bolts, polyurethane paint, fittings and fixings; complete; as specified and as Drg. A-502</v>
      </c>
      <c r="G70" t="str">
        <f>'OverUnder Pivot'!G68</f>
        <v>Access ladders; galvanized mild steel; comprising flat strings and bar rungs; including brackets, anchor bolts, polyurethane paint, fittings and fixings; complete; as specified and as Drg. A-502</v>
      </c>
      <c r="H70" t="str">
        <f>'OverUnder Pivot'!H68</f>
        <v>D</v>
      </c>
      <c r="I70" t="str">
        <f>'OverUnder Pivot'!I68</f>
        <v>Size 450 x 4000 rise; with extended; detail 4</v>
      </c>
      <c r="J70">
        <f>'OverUnder Pivot'!J68</f>
        <v>1</v>
      </c>
      <c r="K70" t="str">
        <f>'OverUnder Pivot'!K68</f>
        <v>Nr</v>
      </c>
      <c r="L70" s="724">
        <f>'OverUnder Pivot'!L68</f>
        <v>800</v>
      </c>
      <c r="M70" s="724">
        <f t="shared" si="2"/>
        <v>418.63</v>
      </c>
      <c r="N70" s="724">
        <f>'OverUnder Pivot'!M68</f>
        <v>334.8</v>
      </c>
      <c r="O70" s="724">
        <f>'OverUnder Pivot'!N68</f>
        <v>502.46</v>
      </c>
      <c r="P70" s="724">
        <f>'OverUnder Pivot'!O68</f>
        <v>357</v>
      </c>
      <c r="Q70" t="s">
        <v>2791</v>
      </c>
      <c r="T70">
        <f t="shared" si="0"/>
        <v>0</v>
      </c>
    </row>
    <row r="71" spans="1:20" hidden="1">
      <c r="A71">
        <f>'OverUnder Pivot'!A69</f>
        <v>153</v>
      </c>
      <c r="B71">
        <f>'OverUnder Pivot'!B69</f>
        <v>5</v>
      </c>
      <c r="C71" t="str">
        <f>'OverUnder Pivot'!C69</f>
        <v>METALS</v>
      </c>
      <c r="D71" t="str">
        <f>'OverUnder Pivot'!D69</f>
        <v>055000</v>
      </c>
      <c r="E71" t="str">
        <f>'OverUnder Pivot'!E69</f>
        <v xml:space="preserve"> METAL FABRICATIONS</v>
      </c>
      <c r="F71" t="str">
        <f>'OverUnder Pivot'!F69</f>
        <v>Access ladders; galvanized mild steel; comprising flat strings and bar rungs; including brackets, anchor bolts, polyurethane paint, fittings and fixings; complete; as specified and as Drg. A-502</v>
      </c>
      <c r="G71" t="str">
        <f>'OverUnder Pivot'!G69</f>
        <v>Access ladders; galvanized mild steel; comprising flat strings and bar rungs; including brackets, anchor bolts, polyurethane paint, fittings and fixings; complete; as specified and as Drg. A-502</v>
      </c>
      <c r="H71" t="str">
        <f>'OverUnder Pivot'!H69</f>
        <v>E</v>
      </c>
      <c r="I71" t="str">
        <f>'OverUnder Pivot'!I69</f>
        <v>Type 02; size 1800 x 2300 high</v>
      </c>
      <c r="J71">
        <f>'OverUnder Pivot'!J69</f>
        <v>1</v>
      </c>
      <c r="K71" t="str">
        <f>'OverUnder Pivot'!K69</f>
        <v>Nr</v>
      </c>
      <c r="L71" s="724">
        <f>'OverUnder Pivot'!L69</f>
        <v>0</v>
      </c>
      <c r="M71" s="724"/>
      <c r="N71" s="724">
        <f>'OverUnder Pivot'!M69</f>
        <v>0</v>
      </c>
      <c r="O71" s="724">
        <f>'OverUnder Pivot'!N69</f>
        <v>0</v>
      </c>
      <c r="P71" s="724">
        <f>'OverUnder Pivot'!O69</f>
        <v>0</v>
      </c>
      <c r="Q71" t="s">
        <v>2791</v>
      </c>
      <c r="T71">
        <f t="shared" si="0"/>
        <v>0</v>
      </c>
    </row>
    <row r="72" spans="1:20" hidden="1">
      <c r="A72">
        <f>'OverUnder Pivot'!A70</f>
        <v>156</v>
      </c>
      <c r="B72">
        <f>'OverUnder Pivot'!B70</f>
        <v>5</v>
      </c>
      <c r="C72" t="str">
        <f>'OverUnder Pivot'!C70</f>
        <v>METALS</v>
      </c>
      <c r="D72" t="str">
        <f>'OverUnder Pivot'!D70</f>
        <v>055213</v>
      </c>
      <c r="E72" t="str">
        <f>'OverUnder Pivot'!E70</f>
        <v xml:space="preserve"> PIPE AND TUBE RAILINGS</v>
      </c>
      <c r="F72" t="str">
        <f>'OverUnder Pivot'!F70</f>
        <v>055213 - PIPE AND TUBE RAILINGS</v>
      </c>
      <c r="G72" t="str">
        <f>'OverUnder Pivot'!G70</f>
        <v>055213 - PIPE AND TUBE RAILINGS</v>
      </c>
      <c r="H72" t="str">
        <f>'OverUnder Pivot'!H70</f>
        <v>A</v>
      </c>
      <c r="I72" t="str">
        <f>'OverUnder Pivot'!I70</f>
        <v>600 high; horizontal</v>
      </c>
      <c r="J72">
        <f>'OverUnder Pivot'!J70</f>
        <v>25</v>
      </c>
      <c r="K72" t="str">
        <f>'OverUnder Pivot'!K70</f>
        <v>m</v>
      </c>
      <c r="L72" s="724">
        <f>'OverUnder Pivot'!L70</f>
        <v>0</v>
      </c>
      <c r="M72" s="724"/>
      <c r="N72" s="724">
        <f>'OverUnder Pivot'!M70</f>
        <v>0</v>
      </c>
      <c r="O72" s="724">
        <f>'OverUnder Pivot'!N70</f>
        <v>0</v>
      </c>
      <c r="P72" s="724">
        <f>'OverUnder Pivot'!O70</f>
        <v>0</v>
      </c>
      <c r="Q72" t="s">
        <v>2791</v>
      </c>
      <c r="T72">
        <f t="shared" ref="T72:T135" si="3">COUNTA(R72:S72)</f>
        <v>0</v>
      </c>
    </row>
    <row r="73" spans="1:20" hidden="1">
      <c r="A73">
        <f>'OverUnder Pivot'!A71</f>
        <v>158</v>
      </c>
      <c r="B73">
        <f>'OverUnder Pivot'!B71</f>
        <v>5</v>
      </c>
      <c r="C73" t="str">
        <f>'OverUnder Pivot'!C71</f>
        <v>METALS</v>
      </c>
      <c r="D73" t="str">
        <f>'OverUnder Pivot'!D71</f>
        <v>055213</v>
      </c>
      <c r="E73" t="str">
        <f>'OverUnder Pivot'!E71</f>
        <v xml:space="preserve"> PIPE AND TUBE RAILINGS</v>
      </c>
      <c r="F73" t="str">
        <f>'OverUnder Pivot'!F71</f>
        <v>055213 - PIPE AND TUBE RAILINGS</v>
      </c>
      <c r="G73" t="str">
        <f>'OverUnder Pivot'!G71</f>
        <v>055213 - PIPE AND TUBE RAILINGS</v>
      </c>
      <c r="H73" t="str">
        <f>'OverUnder Pivot'!H71</f>
        <v>B</v>
      </c>
      <c r="I73" t="str">
        <f>'OverUnder Pivot'!I71</f>
        <v>200 high; top of wall; horizontal</v>
      </c>
      <c r="J73">
        <f>'OverUnder Pivot'!J71</f>
        <v>3</v>
      </c>
      <c r="K73" t="str">
        <f>'OverUnder Pivot'!K71</f>
        <v>m</v>
      </c>
      <c r="L73" s="724">
        <f>'OverUnder Pivot'!L71</f>
        <v>0</v>
      </c>
      <c r="M73" s="724"/>
      <c r="N73" s="724">
        <f>'OverUnder Pivot'!M71</f>
        <v>0</v>
      </c>
      <c r="O73" s="724">
        <f>'OverUnder Pivot'!N71</f>
        <v>0</v>
      </c>
      <c r="P73" s="724">
        <f>'OverUnder Pivot'!O71</f>
        <v>0</v>
      </c>
      <c r="Q73" t="s">
        <v>2791</v>
      </c>
      <c r="T73">
        <f t="shared" si="3"/>
        <v>0</v>
      </c>
    </row>
    <row r="74" spans="1:20" hidden="1">
      <c r="A74">
        <f>'OverUnder Pivot'!A72</f>
        <v>159</v>
      </c>
      <c r="B74">
        <f>'OverUnder Pivot'!B72</f>
        <v>5</v>
      </c>
      <c r="C74" t="str">
        <f>'OverUnder Pivot'!C72</f>
        <v>METALS</v>
      </c>
      <c r="D74" t="str">
        <f>'OverUnder Pivot'!D72</f>
        <v>055213</v>
      </c>
      <c r="E74" t="str">
        <f>'OverUnder Pivot'!E72</f>
        <v xml:space="preserve"> PIPE AND TUBE RAILINGS</v>
      </c>
      <c r="F74" t="str">
        <f>'OverUnder Pivot'!F72</f>
        <v>Steel handrail and balustrades; comprising 60 diameter tubular steel section handrail, 25 diameter steel rail and 40 x 10 steel support; including steel cover flange, anchored to concrete; fittings and fixings; complete; as specified and as Drg. A-503; detail 10</v>
      </c>
      <c r="G74" t="str">
        <f>'OverUnder Pivot'!G72</f>
        <v>Steel handrail and balustrades; comprising 60 diameter tubular steel section handrail, 25 diameter steel rail and 40 x 10 steel support; including steel cover flange, anchored to concrete; fittings and fixings; complete; as specified and as Drg. A-503; detail 10</v>
      </c>
      <c r="H74" t="str">
        <f>'OverUnder Pivot'!H72</f>
        <v>C</v>
      </c>
      <c r="I74" t="str">
        <f>'OverUnder Pivot'!I72</f>
        <v>200 high; top of wall; raking</v>
      </c>
      <c r="J74">
        <f>'OverUnder Pivot'!J72</f>
        <v>29</v>
      </c>
      <c r="K74" t="str">
        <f>'OverUnder Pivot'!K72</f>
        <v>m</v>
      </c>
      <c r="L74" s="724">
        <f>'OverUnder Pivot'!L72</f>
        <v>0</v>
      </c>
      <c r="M74" s="724"/>
      <c r="N74" s="724">
        <f>'OverUnder Pivot'!M72</f>
        <v>0</v>
      </c>
      <c r="O74" s="724">
        <f>'OverUnder Pivot'!N72</f>
        <v>0</v>
      </c>
      <c r="P74" s="724">
        <f>'OverUnder Pivot'!O72</f>
        <v>0</v>
      </c>
      <c r="Q74" t="s">
        <v>2791</v>
      </c>
      <c r="T74">
        <f t="shared" si="3"/>
        <v>0</v>
      </c>
    </row>
    <row r="75" spans="1:20" hidden="1">
      <c r="A75">
        <f>'OverUnder Pivot'!A73</f>
        <v>162</v>
      </c>
      <c r="B75">
        <f>'OverUnder Pivot'!B73</f>
        <v>5</v>
      </c>
      <c r="C75" t="str">
        <f>'OverUnder Pivot'!C73</f>
        <v>METALS</v>
      </c>
      <c r="D75" t="str">
        <f>'OverUnder Pivot'!D73</f>
        <v>055300</v>
      </c>
      <c r="E75" t="str">
        <f>'OverUnder Pivot'!E73</f>
        <v xml:space="preserve"> METAL GRATINGS</v>
      </c>
      <c r="F75" t="str">
        <f>'OverUnder Pivot'!F73</f>
        <v>055300 - METAL GRATINGS</v>
      </c>
      <c r="G75" t="str">
        <f>'OverUnder Pivot'!G73</f>
        <v>055300 - METAL GRATINGS</v>
      </c>
      <c r="H75" t="str">
        <f>'OverUnder Pivot'!H73</f>
        <v>A</v>
      </c>
      <c r="I75" t="str">
        <f>'OverUnder Pivot'!I73</f>
        <v>300 wide</v>
      </c>
      <c r="J75">
        <f>'OverUnder Pivot'!J73</f>
        <v>6</v>
      </c>
      <c r="K75" t="str">
        <f>'OverUnder Pivot'!K73</f>
        <v>m</v>
      </c>
      <c r="L75" s="724">
        <f>'OverUnder Pivot'!L73</f>
        <v>960</v>
      </c>
      <c r="M75" s="724">
        <f>AVERAGEIFS(N75:O75,N75:O75,"&lt;&gt;0",V75:W75,"")</f>
        <v>715.41</v>
      </c>
      <c r="N75" s="724">
        <f>'OverUnder Pivot'!M73</f>
        <v>697.5</v>
      </c>
      <c r="O75" s="724">
        <f>'OverUnder Pivot'!N73</f>
        <v>733.31999999999994</v>
      </c>
      <c r="P75" s="724">
        <f>'OverUnder Pivot'!O73</f>
        <v>750</v>
      </c>
      <c r="Q75" t="s">
        <v>2791</v>
      </c>
      <c r="T75">
        <f t="shared" si="3"/>
        <v>0</v>
      </c>
    </row>
    <row r="76" spans="1:20" hidden="1">
      <c r="A76">
        <f>'OverUnder Pivot'!A74</f>
        <v>163</v>
      </c>
      <c r="B76">
        <f>'OverUnder Pivot'!B74</f>
        <v>5</v>
      </c>
      <c r="C76" t="str">
        <f>'OverUnder Pivot'!C74</f>
        <v>METALS</v>
      </c>
      <c r="D76" t="str">
        <f>'OverUnder Pivot'!D74</f>
        <v>055300</v>
      </c>
      <c r="E76" t="str">
        <f>'OverUnder Pivot'!E74</f>
        <v xml:space="preserve"> METAL GRATINGS</v>
      </c>
      <c r="F76" t="str">
        <f>'OverUnder Pivot'!F74</f>
        <v>Trench cover, ductile iron grating; comprising solid rectangular bearing bars; including galvanized steel angle frame set in concrete, fixings and fittings; complete; as specified and as Drg. A-501; detail 8</v>
      </c>
      <c r="G76" t="str">
        <f>'OverUnder Pivot'!G74</f>
        <v>Trench cover, ductile iron grating; comprising solid rectangular bearing bars; including galvanized steel angle frame set in concrete, fixings and fittings; complete; as specified and as Drg. A-501; detail 8</v>
      </c>
      <c r="H76" t="str">
        <f>'OverUnder Pivot'!H74</f>
        <v>B</v>
      </c>
      <c r="I76" t="str">
        <f>'OverUnder Pivot'!I74</f>
        <v>Cover; 1000 x 1000</v>
      </c>
      <c r="J76">
        <f>'OverUnder Pivot'!J74</f>
        <v>1</v>
      </c>
      <c r="K76" t="str">
        <f>'OverUnder Pivot'!K74</f>
        <v>Nr</v>
      </c>
      <c r="L76" s="724">
        <f>'OverUnder Pivot'!L74</f>
        <v>300</v>
      </c>
      <c r="M76" s="724">
        <f>AVERAGEIFS(N76:O76,N76:O76,"&lt;&gt;0",V76:W76,"")</f>
        <v>259.26499999999999</v>
      </c>
      <c r="N76" s="724">
        <f>'OverUnder Pivot'!M74</f>
        <v>325.5</v>
      </c>
      <c r="O76" s="724">
        <f>'OverUnder Pivot'!N74</f>
        <v>193.03</v>
      </c>
      <c r="P76" s="724">
        <f>'OverUnder Pivot'!O74</f>
        <v>350</v>
      </c>
      <c r="Q76" t="s">
        <v>2791</v>
      </c>
      <c r="T76">
        <f t="shared" si="3"/>
        <v>0</v>
      </c>
    </row>
    <row r="77" spans="1:20" hidden="1">
      <c r="A77">
        <f>'OverUnder Pivot'!A75</f>
        <v>166</v>
      </c>
      <c r="B77">
        <f>'OverUnder Pivot'!B75</f>
        <v>5</v>
      </c>
      <c r="C77" t="str">
        <f>'OverUnder Pivot'!C75</f>
        <v>METALS</v>
      </c>
      <c r="D77" t="str">
        <f>'OverUnder Pivot'!D75</f>
        <v>057300</v>
      </c>
      <c r="E77" t="str">
        <f>'OverUnder Pivot'!E75</f>
        <v xml:space="preserve"> DECORATIVE METAL RAILINGS</v>
      </c>
      <c r="F77" t="str">
        <f>'OverUnder Pivot'!F75</f>
        <v>057300 - DECORATIVE METAL RAILINGS</v>
      </c>
      <c r="G77" t="str">
        <f>'OverUnder Pivot'!G75</f>
        <v>057300 - DECORATIVE METAL RAILINGS</v>
      </c>
      <c r="H77" t="str">
        <f>'OverUnder Pivot'!H75</f>
        <v>A</v>
      </c>
      <c r="I77" t="str">
        <f>'OverUnder Pivot'!I75</f>
        <v>700 high horizontal</v>
      </c>
      <c r="J77">
        <f>'OverUnder Pivot'!J75</f>
        <v>12</v>
      </c>
      <c r="K77" t="str">
        <f>'OverUnder Pivot'!K75</f>
        <v>m</v>
      </c>
      <c r="L77" s="724">
        <f>'OverUnder Pivot'!L75</f>
        <v>2280</v>
      </c>
      <c r="M77" s="724">
        <f>AVERAGEIFS(N77:O77,N77:O77,"&lt;&gt;0",V77:W77,"")</f>
        <v>1701.78</v>
      </c>
      <c r="N77" s="724">
        <f>'OverUnder Pivot'!M75</f>
        <v>1785.6000000000001</v>
      </c>
      <c r="O77" s="724">
        <f>'OverUnder Pivot'!N75</f>
        <v>1617.9599999999998</v>
      </c>
      <c r="P77" s="724">
        <f>'OverUnder Pivot'!O75</f>
        <v>1956</v>
      </c>
      <c r="Q77" t="s">
        <v>2791</v>
      </c>
      <c r="T77">
        <f t="shared" si="3"/>
        <v>0</v>
      </c>
    </row>
    <row r="78" spans="1:20" hidden="1">
      <c r="A78">
        <f>'OverUnder Pivot'!A76</f>
        <v>175</v>
      </c>
      <c r="B78">
        <f>'OverUnder Pivot'!B76</f>
        <v>6</v>
      </c>
      <c r="C78" t="str">
        <f>'OverUnder Pivot'!C76</f>
        <v xml:space="preserve">WOOD AND PLASTICS </v>
      </c>
      <c r="D78" t="str">
        <f>'OverUnder Pivot'!D76</f>
        <v>066200</v>
      </c>
      <c r="E78" t="str">
        <f>'OverUnder Pivot'!E76</f>
        <v xml:space="preserve"> CAST PLASTIC (GRP) FABRICATIONS</v>
      </c>
      <c r="F78" t="str">
        <f>'OverUnder Pivot'!F76</f>
        <v>066200 - CAST PLASTIC (GRP) FABRICATIONS</v>
      </c>
      <c r="G78" t="str">
        <f>'OverUnder Pivot'!G76</f>
        <v>066200 - CAST PLASTIC (GRP) FABRICATIONS</v>
      </c>
      <c r="H78" t="str">
        <f>'OverUnder Pivot'!H76</f>
        <v>A</v>
      </c>
      <c r="I78" t="str">
        <f>'OverUnder Pivot'!I76</f>
        <v>Size 450 wide x 3100 rise</v>
      </c>
      <c r="J78">
        <f>'OverUnder Pivot'!J76</f>
        <v>2</v>
      </c>
      <c r="K78" t="str">
        <f>'OverUnder Pivot'!K76</f>
        <v>Nr</v>
      </c>
      <c r="L78" s="724">
        <f>'OverUnder Pivot'!L76</f>
        <v>2170</v>
      </c>
      <c r="M78" s="724">
        <f>AVERAGEIFS(N78:O78,N78:O78,"&lt;&gt;0",V78:W78,"")</f>
        <v>1212.57</v>
      </c>
      <c r="N78" s="724">
        <f>'OverUnder Pivot'!M76</f>
        <v>1395</v>
      </c>
      <c r="O78" s="724">
        <f>'OverUnder Pivot'!N76</f>
        <v>1030.1399999999999</v>
      </c>
      <c r="P78" s="724">
        <f>'OverUnder Pivot'!O76</f>
        <v>1500</v>
      </c>
      <c r="Q78" t="s">
        <v>2791</v>
      </c>
      <c r="T78">
        <f t="shared" si="3"/>
        <v>0</v>
      </c>
    </row>
    <row r="79" spans="1:20" hidden="1">
      <c r="A79">
        <f>'OverUnder Pivot'!A77</f>
        <v>176</v>
      </c>
      <c r="B79">
        <f>'OverUnder Pivot'!B77</f>
        <v>6</v>
      </c>
      <c r="C79" t="str">
        <f>'OverUnder Pivot'!C77</f>
        <v xml:space="preserve">WOOD AND PLASTICS </v>
      </c>
      <c r="D79" t="str">
        <f>'OverUnder Pivot'!D77</f>
        <v>066200</v>
      </c>
      <c r="E79" t="str">
        <f>'OverUnder Pivot'!E77</f>
        <v xml:space="preserve"> CAST PLASTIC (GRP) FABRICATIONS</v>
      </c>
      <c r="F79" t="str">
        <f>'OverUnder Pivot'!F77</f>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G79" t="str">
        <f>'OverUnder Pivot'!G77</f>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H79" t="str">
        <f>'OverUnder Pivot'!H77</f>
        <v>B</v>
      </c>
      <c r="I79" t="str">
        <f>'OverUnder Pivot'!I77</f>
        <v>Size 450 wide x 3450 rise</v>
      </c>
      <c r="J79">
        <f>'OverUnder Pivot'!J77</f>
        <v>2</v>
      </c>
      <c r="K79" t="str">
        <f>'OverUnder Pivot'!K77</f>
        <v>Nr</v>
      </c>
      <c r="L79" s="724">
        <f>'OverUnder Pivot'!L77</f>
        <v>2170</v>
      </c>
      <c r="M79" s="724">
        <f>AVERAGEIFS(N79:O79,N79:O79,"&lt;&gt;0",V79:W79,"")</f>
        <v>1324.06</v>
      </c>
      <c r="N79" s="724">
        <f>'OverUnder Pivot'!M77</f>
        <v>1488</v>
      </c>
      <c r="O79" s="724">
        <f>'OverUnder Pivot'!N77</f>
        <v>1160.1199999999999</v>
      </c>
      <c r="P79" s="724">
        <f>'OverUnder Pivot'!O77</f>
        <v>1600</v>
      </c>
      <c r="Q79" t="s">
        <v>2791</v>
      </c>
      <c r="T79">
        <f t="shared" si="3"/>
        <v>0</v>
      </c>
    </row>
    <row r="80" spans="1:20" hidden="1">
      <c r="A80">
        <f>'OverUnder Pivot'!A78</f>
        <v>184</v>
      </c>
      <c r="B80">
        <f>'OverUnder Pivot'!B78</f>
        <v>7</v>
      </c>
      <c r="C80" t="str">
        <f>'OverUnder Pivot'!C78</f>
        <v>THERMAL AND MOISTURE PROTECTION</v>
      </c>
      <c r="D80" t="str">
        <f>'OverUnder Pivot'!D78</f>
        <v>071113</v>
      </c>
      <c r="E80" t="str">
        <f>'OverUnder Pivot'!E78</f>
        <v xml:space="preserve"> BITUMINOUS DAMPROOFING</v>
      </c>
      <c r="F80" t="str">
        <f>'OverUnder Pivot'!F78</f>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G80" t="str">
        <f>'OverUnder Pivot'!G78</f>
        <v>GRP access ladder; fiber-glass composite ladder; made of pultruded tubing comprising flat strings and bar rungs coated with abrasive materials for slip resistance; including softwood stiffener, stainless steel expansion bolts, fittings and fixings; complete; as specified and as Drg. A-502; 
detail 5</v>
      </c>
      <c r="H80" t="str">
        <f>'OverUnder Pivot'!H78</f>
        <v>A</v>
      </c>
      <c r="I80" t="str">
        <f>'OverUnder Pivot'!I78</f>
        <v xml:space="preserve">Foundation and Walls </v>
      </c>
      <c r="J80">
        <f>'OverUnder Pivot'!J78</f>
        <v>420</v>
      </c>
      <c r="K80" t="str">
        <f>'OverUnder Pivot'!K78</f>
        <v>m2</v>
      </c>
      <c r="L80" s="724">
        <f>'OverUnder Pivot'!L78</f>
        <v>0</v>
      </c>
      <c r="M80" s="724"/>
      <c r="N80" s="724">
        <f>'OverUnder Pivot'!M78</f>
        <v>0</v>
      </c>
      <c r="O80" s="724">
        <f>'OverUnder Pivot'!N78</f>
        <v>0</v>
      </c>
      <c r="P80" s="724">
        <f>'OverUnder Pivot'!O78</f>
        <v>0</v>
      </c>
      <c r="Q80" t="s">
        <v>2791</v>
      </c>
      <c r="T80">
        <f t="shared" si="3"/>
        <v>0</v>
      </c>
    </row>
    <row r="81" spans="1:20" hidden="1">
      <c r="A81">
        <f>'OverUnder Pivot'!A79</f>
        <v>185</v>
      </c>
      <c r="B81">
        <f>'OverUnder Pivot'!B79</f>
        <v>7</v>
      </c>
      <c r="C81" t="str">
        <f>'OverUnder Pivot'!C79</f>
        <v>THERMAL AND MOISTURE PROTECTION</v>
      </c>
      <c r="D81" t="str">
        <f>'OverUnder Pivot'!D79</f>
        <v>071113</v>
      </c>
      <c r="E81" t="str">
        <f>'OverUnder Pivot'!E79</f>
        <v xml:space="preserve"> BITUMINOUS DAMPROOFING</v>
      </c>
      <c r="F81" t="str">
        <f>'OverUnder Pivot'!F79</f>
        <v>071113 - BITUMINOUS DAMPROOFING</v>
      </c>
      <c r="G81" t="str">
        <f>'OverUnder Pivot'!G79</f>
        <v>071113 - BITUMINOUS DAMPROOFING</v>
      </c>
      <c r="H81" t="str">
        <f>'OverUnder Pivot'!H79</f>
        <v>B</v>
      </c>
      <c r="I81" t="str">
        <f>'OverUnder Pivot'!I79</f>
        <v>Ground beams</v>
      </c>
      <c r="J81">
        <f>'OverUnder Pivot'!J79</f>
        <v>105</v>
      </c>
      <c r="K81" t="str">
        <f>'OverUnder Pivot'!K79</f>
        <v>m2</v>
      </c>
      <c r="L81" s="724">
        <f>'OverUnder Pivot'!L79</f>
        <v>0</v>
      </c>
      <c r="M81" s="724"/>
      <c r="N81" s="724">
        <f>'OverUnder Pivot'!M79</f>
        <v>0</v>
      </c>
      <c r="O81" s="724">
        <f>'OverUnder Pivot'!N79</f>
        <v>0</v>
      </c>
      <c r="P81" s="724">
        <f>'OverUnder Pivot'!O79</f>
        <v>0</v>
      </c>
      <c r="Q81" t="s">
        <v>2791</v>
      </c>
      <c r="T81">
        <f t="shared" si="3"/>
        <v>0</v>
      </c>
    </row>
    <row r="82" spans="1:20" hidden="1">
      <c r="A82">
        <f>'OverUnder Pivot'!A80</f>
        <v>188</v>
      </c>
      <c r="B82">
        <f>'OverUnder Pivot'!B80</f>
        <v>7</v>
      </c>
      <c r="C82" t="str">
        <f>'OverUnder Pivot'!C80</f>
        <v>THERMAL AND MOISTURE PROTECTION</v>
      </c>
      <c r="D82" t="str">
        <f>'OverUnder Pivot'!D80</f>
        <v>071416</v>
      </c>
      <c r="E82" t="str">
        <f>'OverUnder Pivot'!E80</f>
        <v xml:space="preserve"> COLD FLUID APPLIED WATERPROOFING</v>
      </c>
      <c r="F82" t="str">
        <f>'OverUnder Pivot'!F80</f>
        <v>071416 - COLD FLUID APPLIED WATERPROOFING</v>
      </c>
      <c r="G82" t="str">
        <f>'OverUnder Pivot'!G80</f>
        <v>071416 - COLD FLUID APPLIED WATERPROOFING</v>
      </c>
      <c r="H82" t="str">
        <f>'OverUnder Pivot'!H80</f>
        <v>A</v>
      </c>
      <c r="I82" t="str">
        <f>'OverUnder Pivot'!I80</f>
        <v>Floors and upstands in wet areas</v>
      </c>
      <c r="J82">
        <f>'OverUnder Pivot'!J80</f>
        <v>36</v>
      </c>
      <c r="K82" t="str">
        <f>'OverUnder Pivot'!K80</f>
        <v>m2</v>
      </c>
      <c r="L82" s="724">
        <f>'OverUnder Pivot'!L80</f>
        <v>324</v>
      </c>
      <c r="M82" s="724">
        <f t="shared" ref="M82:M95" si="4">AVERAGEIFS(N82:O82,N82:O82,"&lt;&gt;0",V82:W82,"")</f>
        <v>374.04</v>
      </c>
      <c r="N82" s="724">
        <f>'OverUnder Pivot'!M80</f>
        <v>468.72</v>
      </c>
      <c r="O82" s="724">
        <f>'OverUnder Pivot'!N80</f>
        <v>279.36</v>
      </c>
      <c r="P82" s="724">
        <f>'OverUnder Pivot'!O80</f>
        <v>576</v>
      </c>
      <c r="Q82" t="s">
        <v>2791</v>
      </c>
      <c r="T82">
        <f t="shared" si="3"/>
        <v>0</v>
      </c>
    </row>
    <row r="83" spans="1:20" hidden="1">
      <c r="A83">
        <f>'OverUnder Pivot'!A81</f>
        <v>191</v>
      </c>
      <c r="B83">
        <f>'OverUnder Pivot'!B81</f>
        <v>7</v>
      </c>
      <c r="C83" t="str">
        <f>'OverUnder Pivot'!C81</f>
        <v>THERMAL AND MOISTURE PROTECTION</v>
      </c>
      <c r="D83" t="str">
        <f>'OverUnder Pivot'!D81</f>
        <v>071800</v>
      </c>
      <c r="E83" t="str">
        <f>'OverUnder Pivot'!E81</f>
        <v xml:space="preserve"> TRAFFIC COATINGS</v>
      </c>
      <c r="F83" t="str">
        <f>'OverUnder Pivot'!F81</f>
        <v>071800 - TRAFFIC COATINGS</v>
      </c>
      <c r="G83" t="str">
        <f>'OverUnder Pivot'!G81</f>
        <v>071800 - TRAFFIC COATINGS</v>
      </c>
      <c r="H83" t="str">
        <f>'OverUnder Pivot'!H81</f>
        <v>B</v>
      </c>
      <c r="I83" t="str">
        <f>'OverUnder Pivot'!I81</f>
        <v>Floors</v>
      </c>
      <c r="J83">
        <f>'OverUnder Pivot'!J81</f>
        <v>64</v>
      </c>
      <c r="K83" t="str">
        <f>'OverUnder Pivot'!K81</f>
        <v>m2</v>
      </c>
      <c r="L83" s="724">
        <f>'OverUnder Pivot'!L81</f>
        <v>960</v>
      </c>
      <c r="M83" s="724">
        <f t="shared" si="4"/>
        <v>1373.76</v>
      </c>
      <c r="N83" s="724">
        <f>'OverUnder Pivot'!M81</f>
        <v>1071.3600000000001</v>
      </c>
      <c r="O83" s="724">
        <f>'OverUnder Pivot'!N81</f>
        <v>1676.1599999999999</v>
      </c>
      <c r="P83" s="724">
        <f>'OverUnder Pivot'!O81</f>
        <v>1152</v>
      </c>
      <c r="Q83" t="s">
        <v>2791</v>
      </c>
      <c r="T83">
        <f t="shared" si="3"/>
        <v>0</v>
      </c>
    </row>
    <row r="84" spans="1:20" hidden="1">
      <c r="A84">
        <f>'OverUnder Pivot'!A82</f>
        <v>194</v>
      </c>
      <c r="B84">
        <f>'OverUnder Pivot'!B82</f>
        <v>7</v>
      </c>
      <c r="C84" t="str">
        <f>'OverUnder Pivot'!C82</f>
        <v>THERMAL AND MOISTURE PROTECTION</v>
      </c>
      <c r="D84" t="str">
        <f>'OverUnder Pivot'!D82</f>
        <v>072100</v>
      </c>
      <c r="E84" t="str">
        <f>'OverUnder Pivot'!E82</f>
        <v xml:space="preserve"> THERMAL INSULATION</v>
      </c>
      <c r="F84" t="str">
        <f>'OverUnder Pivot'!F82</f>
        <v>072100 - THERMAL INSULATION</v>
      </c>
      <c r="G84" t="str">
        <f>'OverUnder Pivot'!G82</f>
        <v>072100 - THERMAL INSULATION</v>
      </c>
      <c r="H84" t="str">
        <f>'OverUnder Pivot'!H82</f>
        <v>C</v>
      </c>
      <c r="I84" t="str">
        <f>'OverUnder Pivot'!I82</f>
        <v>Elevation, 50 thick</v>
      </c>
      <c r="J84">
        <f>'OverUnder Pivot'!J82</f>
        <v>40</v>
      </c>
      <c r="K84" t="str">
        <f>'OverUnder Pivot'!K82</f>
        <v>m2</v>
      </c>
      <c r="L84" s="724">
        <f>'OverUnder Pivot'!L82</f>
        <v>260</v>
      </c>
      <c r="M84" s="724">
        <f t="shared" si="4"/>
        <v>323.40000000000003</v>
      </c>
      <c r="N84" s="724">
        <f>'OverUnder Pivot'!M82</f>
        <v>297.60000000000002</v>
      </c>
      <c r="O84" s="724">
        <f>'OverUnder Pivot'!N82</f>
        <v>349.20000000000005</v>
      </c>
      <c r="P84" s="724">
        <f>'OverUnder Pivot'!O82</f>
        <v>320</v>
      </c>
      <c r="Q84" t="s">
        <v>2791</v>
      </c>
      <c r="T84">
        <f t="shared" si="3"/>
        <v>0</v>
      </c>
    </row>
    <row r="85" spans="1:20" hidden="1">
      <c r="A85">
        <f>'OverUnder Pivot'!A83</f>
        <v>195</v>
      </c>
      <c r="B85">
        <f>'OverUnder Pivot'!B83</f>
        <v>7</v>
      </c>
      <c r="C85" t="str">
        <f>'OverUnder Pivot'!C83</f>
        <v>THERMAL AND MOISTURE PROTECTION</v>
      </c>
      <c r="D85" t="str">
        <f>'OverUnder Pivot'!D83</f>
        <v>072100</v>
      </c>
      <c r="E85" t="str">
        <f>'OverUnder Pivot'!E83</f>
        <v xml:space="preserve"> THERMAL INSULATION</v>
      </c>
      <c r="F85" t="str">
        <f>'OverUnder Pivot'!F83</f>
        <v>Extruded polystyrene insulation boards; including fittings and fixings; to</v>
      </c>
      <c r="G85" t="str">
        <f>'OverUnder Pivot'!G83</f>
        <v>Extruded polystyrene insulation boards; including fittings and fixings; to</v>
      </c>
      <c r="H85" t="str">
        <f>'OverUnder Pivot'!H83</f>
        <v>D</v>
      </c>
      <c r="I85" t="str">
        <f>'OverUnder Pivot'!I83</f>
        <v>Roofs; 50 thick</v>
      </c>
      <c r="J85">
        <f>'OverUnder Pivot'!J83</f>
        <v>1065</v>
      </c>
      <c r="K85" t="str">
        <f>'OverUnder Pivot'!K83</f>
        <v>m2</v>
      </c>
      <c r="L85" s="724">
        <f>'OverUnder Pivot'!L83</f>
        <v>6922.5</v>
      </c>
      <c r="M85" s="724">
        <f t="shared" si="4"/>
        <v>8610.5250000000015</v>
      </c>
      <c r="N85" s="724">
        <f>'OverUnder Pivot'!M83</f>
        <v>7923.6</v>
      </c>
      <c r="O85" s="724">
        <f>'OverUnder Pivot'!N83</f>
        <v>9297.4500000000007</v>
      </c>
      <c r="P85" s="724">
        <f>'OverUnder Pivot'!O83</f>
        <v>8520</v>
      </c>
      <c r="Q85" t="s">
        <v>2791</v>
      </c>
      <c r="T85">
        <f t="shared" si="3"/>
        <v>0</v>
      </c>
    </row>
    <row r="86" spans="1:20">
      <c r="A86">
        <f>'OverUnder Pivot'!A84</f>
        <v>198</v>
      </c>
      <c r="B86">
        <f>'OverUnder Pivot'!B84</f>
        <v>7</v>
      </c>
      <c r="C86" t="str">
        <f>'OverUnder Pivot'!C84</f>
        <v>THERMAL AND MOISTURE PROTECTION</v>
      </c>
      <c r="D86" t="str">
        <f>'OverUnder Pivot'!D84</f>
        <v>075323</v>
      </c>
      <c r="E86" t="str">
        <f>'OverUnder Pivot'!E84</f>
        <v xml:space="preserve"> ETHYLENE-PROPYLENE DIENE-MONOMER (EPDM) ROOFING</v>
      </c>
      <c r="F86" t="str">
        <f>'OverUnder Pivot'!F84</f>
        <v>075323 - ETHYLENE-PROPYLENE DIENE-MONOMER (EPDM) ROOFING</v>
      </c>
      <c r="G86" t="str">
        <f>'OverUnder Pivot'!G84</f>
        <v>075323 - ETHYLENE-PROPYLENE DIENE-MONOMER (EPDM) ROOFING</v>
      </c>
      <c r="H86" t="str">
        <f>'OverUnder Pivot'!H84</f>
        <v>A</v>
      </c>
      <c r="I86" t="str">
        <f>'OverUnder Pivot'!I84</f>
        <v>Roofs</v>
      </c>
      <c r="J86">
        <f>'OverUnder Pivot'!J84</f>
        <v>1144</v>
      </c>
      <c r="K86" t="str">
        <f>'OverUnder Pivot'!K84</f>
        <v>m2</v>
      </c>
      <c r="L86" s="724">
        <f>'OverUnder Pivot'!L84</f>
        <v>28600</v>
      </c>
      <c r="M86" s="724">
        <f t="shared" si="4"/>
        <v>46801.04</v>
      </c>
      <c r="N86" s="724">
        <f>'OverUnder Pivot'!M84</f>
        <v>42556.800000000003</v>
      </c>
      <c r="O86" s="724">
        <f>'OverUnder Pivot'!N84</f>
        <v>51045.279999999999</v>
      </c>
      <c r="P86" s="724">
        <f>'OverUnder Pivot'!O84</f>
        <v>45760</v>
      </c>
      <c r="Q86" t="s">
        <v>2727</v>
      </c>
      <c r="R86" t="s">
        <v>2789</v>
      </c>
      <c r="S86" t="s">
        <v>2789</v>
      </c>
      <c r="T86">
        <f t="shared" si="3"/>
        <v>2</v>
      </c>
    </row>
    <row r="87" spans="1:20" hidden="1">
      <c r="A87">
        <f>'OverUnder Pivot'!A85</f>
        <v>199</v>
      </c>
      <c r="B87">
        <f>'OverUnder Pivot'!B85</f>
        <v>7</v>
      </c>
      <c r="C87" t="str">
        <f>'OverUnder Pivot'!C85</f>
        <v>THERMAL AND MOISTURE PROTECTION</v>
      </c>
      <c r="D87" t="str">
        <f>'OverUnder Pivot'!D85</f>
        <v>075323</v>
      </c>
      <c r="E87" t="str">
        <f>'OverUnder Pivot'!E85</f>
        <v xml:space="preserve"> ETHYLENE-PROPYLENE DIENE-MONOMER (EPDM) ROOFING</v>
      </c>
      <c r="F87" t="str">
        <f>'OverUnder Pivot'!F85</f>
        <v>EPDM sheet roofing; flexible sheet formed from a terpolymer of ethylene propylene diene, black colour, fully bonded; to</v>
      </c>
      <c r="G87" t="str">
        <f>'OverUnder Pivot'!G85</f>
        <v>EPDM sheet roofing; flexible sheet formed from a terpolymer of ethylene propylene diene, black colour, fully bonded; to</v>
      </c>
      <c r="H87" t="str">
        <f>'OverUnder Pivot'!H85</f>
        <v>B</v>
      </c>
      <c r="I87" t="str">
        <f>'OverUnder Pivot'!I85</f>
        <v>Balcony</v>
      </c>
      <c r="J87">
        <f>'OverUnder Pivot'!J85</f>
        <v>138</v>
      </c>
      <c r="K87" t="str">
        <f>'OverUnder Pivot'!K85</f>
        <v>m2</v>
      </c>
      <c r="L87" s="724">
        <f>'OverUnder Pivot'!L85</f>
        <v>3450</v>
      </c>
      <c r="M87" s="724">
        <f t="shared" si="4"/>
        <v>5517.24</v>
      </c>
      <c r="N87" s="724">
        <f>'OverUnder Pivot'!M85</f>
        <v>4876.92</v>
      </c>
      <c r="O87" s="724">
        <f>'OverUnder Pivot'!N85</f>
        <v>6157.5599999999995</v>
      </c>
      <c r="P87" s="724">
        <f>'OverUnder Pivot'!O85</f>
        <v>5244</v>
      </c>
      <c r="Q87" t="s">
        <v>2727</v>
      </c>
      <c r="S87" t="s">
        <v>2789</v>
      </c>
      <c r="T87">
        <f t="shared" si="3"/>
        <v>1</v>
      </c>
    </row>
    <row r="88" spans="1:20" hidden="1">
      <c r="A88">
        <f>'OverUnder Pivot'!A86</f>
        <v>200</v>
      </c>
      <c r="B88">
        <f>'OverUnder Pivot'!B86</f>
        <v>7</v>
      </c>
      <c r="C88" t="str">
        <f>'OverUnder Pivot'!C86</f>
        <v>THERMAL AND MOISTURE PROTECTION</v>
      </c>
      <c r="D88" t="str">
        <f>'OverUnder Pivot'!D86</f>
        <v>075323</v>
      </c>
      <c r="E88" t="str">
        <f>'OverUnder Pivot'!E86</f>
        <v xml:space="preserve"> ETHYLENE-PROPYLENE DIENE-MONOMER (EPDM) ROOFING</v>
      </c>
      <c r="F88" t="str">
        <f>'OverUnder Pivot'!F86</f>
        <v>075323 - ETHYLENE-PROPYLENE DIENE-MONOMER (EPDM) ROOFING</v>
      </c>
      <c r="G88" t="str">
        <f>'OverUnder Pivot'!G86</f>
        <v>075323 - ETHYLENE-PROPYLENE DIENE-MONOMER (EPDM) ROOFING</v>
      </c>
      <c r="H88" t="str">
        <f>'OverUnder Pivot'!H86</f>
        <v>C</v>
      </c>
      <c r="I88" t="str">
        <f>'OverUnder Pivot'!I86</f>
        <v>Upstands</v>
      </c>
      <c r="J88">
        <f>'OverUnder Pivot'!J86</f>
        <v>243</v>
      </c>
      <c r="K88" t="str">
        <f>'OverUnder Pivot'!K86</f>
        <v>m2</v>
      </c>
      <c r="L88" s="724">
        <f>'OverUnder Pivot'!L86</f>
        <v>6075</v>
      </c>
      <c r="M88" s="724">
        <f t="shared" si="4"/>
        <v>9715.14</v>
      </c>
      <c r="N88" s="724">
        <f>'OverUnder Pivot'!M86</f>
        <v>8587.6200000000008</v>
      </c>
      <c r="O88" s="724">
        <f>'OverUnder Pivot'!N86</f>
        <v>10842.66</v>
      </c>
      <c r="P88" s="724">
        <f>'OverUnder Pivot'!O86</f>
        <v>9234</v>
      </c>
      <c r="Q88" t="s">
        <v>2727</v>
      </c>
      <c r="R88" t="s">
        <v>2789</v>
      </c>
      <c r="S88" t="s">
        <v>2789</v>
      </c>
      <c r="T88">
        <f t="shared" si="3"/>
        <v>2</v>
      </c>
    </row>
    <row r="89" spans="1:20">
      <c r="A89">
        <f>'OverUnder Pivot'!A87</f>
        <v>202</v>
      </c>
      <c r="B89">
        <f>'OverUnder Pivot'!B87</f>
        <v>7</v>
      </c>
      <c r="C89" t="str">
        <f>'OverUnder Pivot'!C87</f>
        <v>THERMAL AND MOISTURE PROTECTION</v>
      </c>
      <c r="D89" t="str">
        <f>'OverUnder Pivot'!D87</f>
        <v>075323</v>
      </c>
      <c r="E89" t="str">
        <f>'OverUnder Pivot'!E87</f>
        <v xml:space="preserve"> ETHYLENE-PROPYLENE DIENE-MONOMER (EPDM) ROOFING</v>
      </c>
      <c r="F89" t="str">
        <f>'OverUnder Pivot'!F87</f>
        <v>075323 - ETHYLENE-PROPYLENE DIENE-MONOMER (EPDM) ROOFING</v>
      </c>
      <c r="G89" t="str">
        <f>'OverUnder Pivot'!G87</f>
        <v>075323 - ETHYLENE-PROPYLENE DIENE-MONOMER (EPDM) ROOFING</v>
      </c>
      <c r="H89" t="str">
        <f>'OverUnder Pivot'!H87</f>
        <v>D</v>
      </c>
      <c r="I89" t="str">
        <f>'OverUnder Pivot'!I87</f>
        <v>Roofs</v>
      </c>
      <c r="J89">
        <f>'OverUnder Pivot'!J87</f>
        <v>1065</v>
      </c>
      <c r="K89" t="str">
        <f>'OverUnder Pivot'!K87</f>
        <v>m2</v>
      </c>
      <c r="L89" s="724">
        <f>'OverUnder Pivot'!L87</f>
        <v>3195</v>
      </c>
      <c r="M89" s="724">
        <f t="shared" si="4"/>
        <v>15996.3</v>
      </c>
      <c r="N89" s="724">
        <f>'OverUnder Pivot'!M87</f>
        <v>24761.25</v>
      </c>
      <c r="O89" s="724">
        <f>'OverUnder Pivot'!N87</f>
        <v>7231.35</v>
      </c>
      <c r="P89" s="724">
        <f>'OverUnder Pivot'!O87</f>
        <v>26625</v>
      </c>
      <c r="Q89" t="s">
        <v>2727</v>
      </c>
      <c r="R89" t="s">
        <v>2789</v>
      </c>
      <c r="S89" t="s">
        <v>2789</v>
      </c>
      <c r="T89">
        <f t="shared" si="3"/>
        <v>2</v>
      </c>
    </row>
    <row r="90" spans="1:20" hidden="1">
      <c r="A90">
        <f>'OverUnder Pivot'!A88</f>
        <v>204</v>
      </c>
      <c r="B90">
        <f>'OverUnder Pivot'!B88</f>
        <v>7</v>
      </c>
      <c r="C90" t="str">
        <f>'OverUnder Pivot'!C88</f>
        <v>THERMAL AND MOISTURE PROTECTION</v>
      </c>
      <c r="D90" t="str">
        <f>'OverUnder Pivot'!D88</f>
        <v>075323</v>
      </c>
      <c r="E90" t="str">
        <f>'OverUnder Pivot'!E88</f>
        <v xml:space="preserve"> ETHYLENE-PROPYLENE DIENE-MONOMER (EPDM) ROOFING</v>
      </c>
      <c r="F90" t="str">
        <f>'OverUnder Pivot'!F88</f>
        <v>075323 - ETHYLENE-PROPYLENE DIENE-MONOMER (EPDM) ROOFING</v>
      </c>
      <c r="G90" t="str">
        <f>'OverUnder Pivot'!G88</f>
        <v>075323 - ETHYLENE-PROPYLENE DIENE-MONOMER (EPDM) ROOFING</v>
      </c>
      <c r="H90" t="str">
        <f>'OverUnder Pivot'!H88</f>
        <v>E</v>
      </c>
      <c r="I90" t="str">
        <f>'OverUnder Pivot'!I88</f>
        <v>Upstands</v>
      </c>
      <c r="J90">
        <f>'OverUnder Pivot'!J88</f>
        <v>63</v>
      </c>
      <c r="K90" t="str">
        <f>'OverUnder Pivot'!K88</f>
        <v>m2</v>
      </c>
      <c r="L90" s="724">
        <f>'OverUnder Pivot'!L88</f>
        <v>1134</v>
      </c>
      <c r="M90" s="724">
        <f t="shared" si="4"/>
        <v>824.04</v>
      </c>
      <c r="N90" s="724">
        <f>'OverUnder Pivot'!M88</f>
        <v>1464.75</v>
      </c>
      <c r="O90" s="724">
        <f>'OverUnder Pivot'!N88</f>
        <v>183.33</v>
      </c>
      <c r="P90" s="724">
        <f>'OverUnder Pivot'!O88</f>
        <v>1575</v>
      </c>
      <c r="Q90" t="s">
        <v>2791</v>
      </c>
      <c r="T90">
        <f t="shared" si="3"/>
        <v>0</v>
      </c>
    </row>
    <row r="91" spans="1:20" hidden="1">
      <c r="A91">
        <f>'OverUnder Pivot'!A89</f>
        <v>206</v>
      </c>
      <c r="B91">
        <f>'OverUnder Pivot'!B89</f>
        <v>7</v>
      </c>
      <c r="C91" t="str">
        <f>'OverUnder Pivot'!C89</f>
        <v>THERMAL AND MOISTURE PROTECTION</v>
      </c>
      <c r="D91" t="str">
        <f>'OverUnder Pivot'!D89</f>
        <v>075323</v>
      </c>
      <c r="E91" t="str">
        <f>'OverUnder Pivot'!E89</f>
        <v xml:space="preserve"> ETHYLENE-PROPYLENE DIENE-MONOMER (EPDM) ROOFING</v>
      </c>
      <c r="F91" t="str">
        <f>'OverUnder Pivot'!F89</f>
        <v>075323 - ETHYLENE-PROPYLENE DIENE-MONOMER (EPDM) ROOFING</v>
      </c>
      <c r="G91" t="str">
        <f>'OverUnder Pivot'!G89</f>
        <v>075323 - ETHYLENE-PROPYLENE DIENE-MONOMER (EPDM) ROOFING</v>
      </c>
      <c r="H91" t="str">
        <f>'OverUnder Pivot'!H89</f>
        <v>F</v>
      </c>
      <c r="I91" t="str">
        <f>'OverUnder Pivot'!I89</f>
        <v>Roof; 50 thick</v>
      </c>
      <c r="J91">
        <f>'OverUnder Pivot'!J89</f>
        <v>1065</v>
      </c>
      <c r="K91" t="str">
        <f>'OverUnder Pivot'!K89</f>
        <v>m2</v>
      </c>
      <c r="L91" s="724">
        <f>'OverUnder Pivot'!L89</f>
        <v>5325</v>
      </c>
      <c r="M91" s="724">
        <f t="shared" si="4"/>
        <v>2992.65</v>
      </c>
      <c r="N91" s="724">
        <f>'OverUnder Pivot'!M89</f>
        <v>4952.25</v>
      </c>
      <c r="O91" s="724">
        <f>'OverUnder Pivot'!N89</f>
        <v>1033.05</v>
      </c>
      <c r="P91" s="724">
        <f>'OverUnder Pivot'!O89</f>
        <v>5325</v>
      </c>
      <c r="Q91" t="s">
        <v>2727</v>
      </c>
      <c r="S91" t="s">
        <v>2788</v>
      </c>
      <c r="T91">
        <f t="shared" si="3"/>
        <v>1</v>
      </c>
    </row>
    <row r="92" spans="1:20" hidden="1">
      <c r="A92">
        <f>'OverUnder Pivot'!A90</f>
        <v>209</v>
      </c>
      <c r="B92">
        <f>'OverUnder Pivot'!B90</f>
        <v>7</v>
      </c>
      <c r="C92" t="str">
        <f>'OverUnder Pivot'!C90</f>
        <v>THERMAL AND MOISTURE PROTECTION</v>
      </c>
      <c r="D92" t="str">
        <f>'OverUnder Pivot'!D90</f>
        <v>077200</v>
      </c>
      <c r="E92" t="str">
        <f>'OverUnder Pivot'!E90</f>
        <v xml:space="preserve"> ROOF ACCESSORIES</v>
      </c>
      <c r="F92" t="str">
        <f>'OverUnder Pivot'!F90</f>
        <v>077200 - ROOF ACCESSORIES</v>
      </c>
      <c r="G92" t="str">
        <f>'OverUnder Pivot'!G90</f>
        <v>077200 - ROOF ACCESSORIES</v>
      </c>
      <c r="H92" t="str">
        <f>'OverUnder Pivot'!H90</f>
        <v>G</v>
      </c>
      <c r="I92" t="str">
        <f>'OverUnder Pivot'!I90</f>
        <v xml:space="preserve">Pressure plate; 40 x 3 thick; including backing cord and sealant </v>
      </c>
      <c r="J92">
        <f>'OverUnder Pivot'!J90</f>
        <v>419</v>
      </c>
      <c r="K92" t="str">
        <f>'OverUnder Pivot'!K90</f>
        <v>m</v>
      </c>
      <c r="L92" s="724">
        <f>'OverUnder Pivot'!L90</f>
        <v>2933</v>
      </c>
      <c r="M92" s="724">
        <f t="shared" si="4"/>
        <v>3938.6</v>
      </c>
      <c r="N92" s="724">
        <f>'OverUnder Pivot'!M90</f>
        <v>5845.05</v>
      </c>
      <c r="O92" s="724">
        <f>'OverUnder Pivot'!N90</f>
        <v>2032.1499999999999</v>
      </c>
      <c r="P92" s="724">
        <f>'OverUnder Pivot'!O90</f>
        <v>6285</v>
      </c>
      <c r="Q92" t="s">
        <v>2727</v>
      </c>
      <c r="R92" t="s">
        <v>2789</v>
      </c>
      <c r="T92">
        <f t="shared" si="3"/>
        <v>1</v>
      </c>
    </row>
    <row r="93" spans="1:20" hidden="1">
      <c r="A93">
        <f>'OverUnder Pivot'!A91</f>
        <v>211</v>
      </c>
      <c r="B93">
        <f>'OverUnder Pivot'!B91</f>
        <v>7</v>
      </c>
      <c r="C93" t="str">
        <f>'OverUnder Pivot'!C91</f>
        <v>THERMAL AND MOISTURE PROTECTION</v>
      </c>
      <c r="D93" t="str">
        <f>'OverUnder Pivot'!D91</f>
        <v>077200</v>
      </c>
      <c r="E93" t="str">
        <f>'OverUnder Pivot'!E91</f>
        <v xml:space="preserve"> ROOF ACCESSORIES</v>
      </c>
      <c r="F93" t="str">
        <f>'OverUnder Pivot'!F91</f>
        <v>077200 - ROOF ACCESSORIES</v>
      </c>
      <c r="G93" t="str">
        <f>'OverUnder Pivot'!G91</f>
        <v>077200 - ROOF ACCESSORIES</v>
      </c>
      <c r="H93" t="str">
        <f>'OverUnder Pivot'!H91</f>
        <v>A</v>
      </c>
      <c r="I93" t="str">
        <f>'OverUnder Pivot'!I91</f>
        <v>Rainwater spouts; 75 diameter, 370 long, including stainless steel saddle band, neoprene gaskets; complete; as specified and as Drg. FD-A-502; detail 9</v>
      </c>
      <c r="J93">
        <f>'OverUnder Pivot'!J91</f>
        <v>12</v>
      </c>
      <c r="K93" t="str">
        <f>'OverUnder Pivot'!K91</f>
        <v>Nr</v>
      </c>
      <c r="L93" s="724">
        <f>'OverUnder Pivot'!L91</f>
        <v>600</v>
      </c>
      <c r="M93" s="724">
        <f t="shared" si="4"/>
        <v>468.6</v>
      </c>
      <c r="N93" s="724">
        <f>'OverUnder Pivot'!M91</f>
        <v>401.76000000000005</v>
      </c>
      <c r="O93" s="724">
        <f>'OverUnder Pivot'!N91</f>
        <v>535.43999999999994</v>
      </c>
      <c r="P93" s="724">
        <f>'OverUnder Pivot'!O91</f>
        <v>432</v>
      </c>
      <c r="Q93" t="s">
        <v>2791</v>
      </c>
      <c r="T93">
        <f t="shared" si="3"/>
        <v>0</v>
      </c>
    </row>
    <row r="94" spans="1:20" hidden="1">
      <c r="A94">
        <f>'OverUnder Pivot'!A92</f>
        <v>213</v>
      </c>
      <c r="B94">
        <f>'OverUnder Pivot'!B92</f>
        <v>7</v>
      </c>
      <c r="C94" t="str">
        <f>'OverUnder Pivot'!C92</f>
        <v>THERMAL AND MOISTURE PROTECTION</v>
      </c>
      <c r="D94" t="str">
        <f>'OverUnder Pivot'!D92</f>
        <v>077200</v>
      </c>
      <c r="E94" t="str">
        <f>'OverUnder Pivot'!E92</f>
        <v xml:space="preserve"> ROOF ACCESSORIES</v>
      </c>
      <c r="F94" t="str">
        <f>'OverUnder Pivot'!F92</f>
        <v>077200 - ROOF ACCESSORIES</v>
      </c>
      <c r="G94" t="str">
        <f>'OverUnder Pivot'!G92</f>
        <v>077200 - ROOF ACCESSORIES</v>
      </c>
      <c r="H94" t="str">
        <f>'OverUnder Pivot'!H92</f>
        <v>B</v>
      </c>
      <c r="I94" t="str">
        <f>'OverUnder Pivot'!I92</f>
        <v>Size 1000 x 1000</v>
      </c>
      <c r="J94">
        <f>'OverUnder Pivot'!J92</f>
        <v>4</v>
      </c>
      <c r="K94" t="str">
        <f>'OverUnder Pivot'!K92</f>
        <v>Nr</v>
      </c>
      <c r="L94" s="724">
        <f>'OverUnder Pivot'!L92</f>
        <v>1200</v>
      </c>
      <c r="M94" s="724">
        <f t="shared" si="4"/>
        <v>785.96</v>
      </c>
      <c r="N94" s="724">
        <f>'OverUnder Pivot'!M92</f>
        <v>799.80000000000007</v>
      </c>
      <c r="O94" s="724">
        <f>'OverUnder Pivot'!N92</f>
        <v>772.12</v>
      </c>
      <c r="P94" s="724">
        <f>'OverUnder Pivot'!O92</f>
        <v>864</v>
      </c>
      <c r="Q94" t="s">
        <v>2791</v>
      </c>
      <c r="T94">
        <f t="shared" si="3"/>
        <v>0</v>
      </c>
    </row>
    <row r="95" spans="1:20" hidden="1">
      <c r="A95">
        <f>'OverUnder Pivot'!A93</f>
        <v>214</v>
      </c>
      <c r="B95">
        <f>'OverUnder Pivot'!B93</f>
        <v>7</v>
      </c>
      <c r="C95" t="str">
        <f>'OverUnder Pivot'!C93</f>
        <v>THERMAL AND MOISTURE PROTECTION</v>
      </c>
      <c r="D95" t="str">
        <f>'OverUnder Pivot'!D93</f>
        <v>077200</v>
      </c>
      <c r="E95" t="str">
        <f>'OverUnder Pivot'!E93</f>
        <v xml:space="preserve"> ROOF ACCESSORIES</v>
      </c>
      <c r="F95" t="str">
        <f>'OverUnder Pivot'!F93</f>
        <v>Access hatches; comprising 2 thick galvanized pressed steel skin cover, steel angle frame set in concrete; including ironmongery, stay chain, padlock, neoprene gaskets, timber nailer, epoxy paint, fittings and fixings; complete; as specified and as Drg. FD-A-502; detail 2</v>
      </c>
      <c r="G95" t="str">
        <f>'OverUnder Pivot'!G93</f>
        <v>Access hatches; comprising 2 thick galvanized pressed steel skin cover, steel angle frame set in concrete; including ironmongery, stay chain, padlock, neoprene gaskets, timber nailer, epoxy paint, fittings and fixings; complete; as specified and as Drg. FD-A-502; detail 2</v>
      </c>
      <c r="H95" t="str">
        <f>'OverUnder Pivot'!H93</f>
        <v>C</v>
      </c>
      <c r="I95" t="str">
        <f>'OverUnder Pivot'!I93</f>
        <v>Size 850 x 850</v>
      </c>
      <c r="J95">
        <f>'OverUnder Pivot'!J93</f>
        <v>2</v>
      </c>
      <c r="K95" t="str">
        <f>'OverUnder Pivot'!K93</f>
        <v>Nr</v>
      </c>
      <c r="L95" s="724">
        <f>'OverUnder Pivot'!L93</f>
        <v>500</v>
      </c>
      <c r="M95" s="724">
        <f t="shared" si="4"/>
        <v>268.51</v>
      </c>
      <c r="N95" s="724">
        <f>'OverUnder Pivot'!M93</f>
        <v>279</v>
      </c>
      <c r="O95" s="724">
        <f>'OverUnder Pivot'!N93</f>
        <v>258.02</v>
      </c>
      <c r="P95" s="724">
        <f>'OverUnder Pivot'!O93</f>
        <v>300</v>
      </c>
      <c r="Q95" t="s">
        <v>2791</v>
      </c>
      <c r="T95">
        <f t="shared" si="3"/>
        <v>0</v>
      </c>
    </row>
    <row r="96" spans="1:20" hidden="1">
      <c r="A96">
        <f>'OverUnder Pivot'!A94</f>
        <v>217</v>
      </c>
      <c r="B96">
        <f>'OverUnder Pivot'!B94</f>
        <v>7</v>
      </c>
      <c r="C96" t="str">
        <f>'OverUnder Pivot'!C94</f>
        <v>THERMAL AND MOISTURE PROTECTION</v>
      </c>
      <c r="D96" t="str">
        <f>'OverUnder Pivot'!D94</f>
        <v>079200</v>
      </c>
      <c r="E96" t="str">
        <f>'OverUnder Pivot'!E94</f>
        <v xml:space="preserve"> JOINT SEALANTS</v>
      </c>
      <c r="F96" t="str">
        <f>'OverUnder Pivot'!F94</f>
        <v>079200 - JOINT SEALANTS</v>
      </c>
      <c r="G96" t="str">
        <f>'OverUnder Pivot'!G94</f>
        <v>079200 - JOINT SEALANTS</v>
      </c>
      <c r="H96" t="str">
        <f>'OverUnder Pivot'!H94</f>
        <v>D</v>
      </c>
      <c r="I96" t="str">
        <f>'OverUnder Pivot'!I94</f>
        <v>Ceramic floor to plaster wall</v>
      </c>
      <c r="J96">
        <f>'OverUnder Pivot'!J94</f>
        <v>37</v>
      </c>
      <c r="K96" t="str">
        <f>'OverUnder Pivot'!K94</f>
        <v>m</v>
      </c>
      <c r="L96" s="724">
        <f>'OverUnder Pivot'!L94</f>
        <v>0</v>
      </c>
      <c r="M96" s="724"/>
      <c r="N96" s="724">
        <f>'OverUnder Pivot'!M94</f>
        <v>0</v>
      </c>
      <c r="O96" s="724">
        <f>'OverUnder Pivot'!N94</f>
        <v>0</v>
      </c>
      <c r="P96" s="724">
        <f>'OverUnder Pivot'!O94</f>
        <v>0</v>
      </c>
      <c r="Q96" t="s">
        <v>2791</v>
      </c>
      <c r="T96">
        <f t="shared" si="3"/>
        <v>0</v>
      </c>
    </row>
    <row r="97" spans="1:20" hidden="1">
      <c r="A97">
        <f>'OverUnder Pivot'!A95</f>
        <v>218</v>
      </c>
      <c r="B97">
        <f>'OverUnder Pivot'!B95</f>
        <v>7</v>
      </c>
      <c r="C97" t="str">
        <f>'OverUnder Pivot'!C95</f>
        <v>THERMAL AND MOISTURE PROTECTION</v>
      </c>
      <c r="D97" t="str">
        <f>'OverUnder Pivot'!D95</f>
        <v>079200</v>
      </c>
      <c r="E97" t="str">
        <f>'OverUnder Pivot'!E95</f>
        <v xml:space="preserve"> JOINT SEALANTS</v>
      </c>
      <c r="F97" t="str">
        <f>'OverUnder Pivot'!F95</f>
        <v>Expansion joints; in finish; including metal angle trim, plaster stop and architraves, filler pieces, sealant and backing cord as appropriate; complete; as specified and as Drg. FD-A-502; detail 10</v>
      </c>
      <c r="G97" t="str">
        <f>'OverUnder Pivot'!G95</f>
        <v>Expansion joints; in finish; including metal angle trim, plaster stop and architraves, filler pieces, sealant and backing cord as appropriate; complete; as specified and as Drg. FD-A-502; detail 10</v>
      </c>
      <c r="H97" t="str">
        <f>'OverUnder Pivot'!H95</f>
        <v>D</v>
      </c>
      <c r="I97" t="str">
        <f>'OverUnder Pivot'!I95</f>
        <v>Floor to floor</v>
      </c>
      <c r="J97">
        <f>'OverUnder Pivot'!J95</f>
        <v>2</v>
      </c>
      <c r="K97" t="str">
        <f>'OverUnder Pivot'!K95</f>
        <v>m</v>
      </c>
      <c r="L97" s="724">
        <f>'OverUnder Pivot'!L95</f>
        <v>60</v>
      </c>
      <c r="M97" s="724">
        <f>AVERAGEIFS(N97:O97,N97:O97,"&lt;&gt;0",V97:W97,"")</f>
        <v>48.84</v>
      </c>
      <c r="N97" s="724">
        <f>'OverUnder Pivot'!M95</f>
        <v>74.400000000000006</v>
      </c>
      <c r="O97" s="724">
        <f>'OverUnder Pivot'!N95</f>
        <v>23.28</v>
      </c>
      <c r="P97" s="724">
        <f>'OverUnder Pivot'!O95</f>
        <v>70</v>
      </c>
      <c r="Q97" t="s">
        <v>2791</v>
      </c>
      <c r="T97">
        <f t="shared" si="3"/>
        <v>0</v>
      </c>
    </row>
    <row r="98" spans="1:20" hidden="1">
      <c r="A98">
        <f>'OverUnder Pivot'!A96</f>
        <v>219</v>
      </c>
      <c r="B98">
        <f>'OverUnder Pivot'!B96</f>
        <v>7</v>
      </c>
      <c r="C98" t="str">
        <f>'OverUnder Pivot'!C96</f>
        <v>THERMAL AND MOISTURE PROTECTION</v>
      </c>
      <c r="D98" t="str">
        <f>'OverUnder Pivot'!D96</f>
        <v>079200</v>
      </c>
      <c r="E98" t="str">
        <f>'OverUnder Pivot'!E96</f>
        <v xml:space="preserve"> JOINT SEALANTS</v>
      </c>
      <c r="F98" t="str">
        <f>'OverUnder Pivot'!F96</f>
        <v>079200 - JOINT SEALANTS</v>
      </c>
      <c r="G98" t="str">
        <f>'OverUnder Pivot'!G96</f>
        <v>079200 - JOINT SEALANTS</v>
      </c>
      <c r="H98" t="str">
        <f>'OverUnder Pivot'!H96</f>
        <v>F</v>
      </c>
      <c r="I98" t="str">
        <f>'OverUnder Pivot'!I96</f>
        <v>Floor to wall; ceramic</v>
      </c>
      <c r="J98">
        <f>'OverUnder Pivot'!J96</f>
        <v>3</v>
      </c>
      <c r="K98" t="str">
        <f>'OverUnder Pivot'!K96</f>
        <v>m</v>
      </c>
      <c r="L98" s="724">
        <f>'OverUnder Pivot'!L96</f>
        <v>0</v>
      </c>
      <c r="M98" s="724"/>
      <c r="N98" s="724">
        <f>'OverUnder Pivot'!M96</f>
        <v>0</v>
      </c>
      <c r="O98" s="724">
        <f>'OverUnder Pivot'!N96</f>
        <v>0</v>
      </c>
      <c r="P98" s="724">
        <f>'OverUnder Pivot'!O96</f>
        <v>0</v>
      </c>
      <c r="Q98" t="s">
        <v>2791</v>
      </c>
      <c r="T98">
        <f t="shared" si="3"/>
        <v>0</v>
      </c>
    </row>
    <row r="99" spans="1:20" hidden="1">
      <c r="A99">
        <f>'OverUnder Pivot'!A97</f>
        <v>220</v>
      </c>
      <c r="B99">
        <f>'OverUnder Pivot'!B97</f>
        <v>7</v>
      </c>
      <c r="C99" t="str">
        <f>'OverUnder Pivot'!C97</f>
        <v>THERMAL AND MOISTURE PROTECTION</v>
      </c>
      <c r="D99" t="str">
        <f>'OverUnder Pivot'!D97</f>
        <v>079200</v>
      </c>
      <c r="E99" t="str">
        <f>'OverUnder Pivot'!E97</f>
        <v xml:space="preserve"> JOINT SEALANTS</v>
      </c>
      <c r="F99" t="str">
        <f>'OverUnder Pivot'!F97</f>
        <v>Expansion joints; in finish; including metal angle trim, plaster stop and architraves, filler pieces, sealant and backing cord as appropriate; complete; as specified and as Drg. FD-A-502; detail 10</v>
      </c>
      <c r="G99" t="str">
        <f>'OverUnder Pivot'!G97</f>
        <v>Expansion joints; in finish; including metal angle trim, plaster stop and architraves, filler pieces, sealant and backing cord as appropriate; complete; as specified and as Drg. FD-A-502; detail 10</v>
      </c>
      <c r="H99" t="str">
        <f>'OverUnder Pivot'!H97</f>
        <v>G</v>
      </c>
      <c r="I99" t="str">
        <f>'OverUnder Pivot'!I97</f>
        <v>Ceiling to wall; plaster</v>
      </c>
      <c r="J99">
        <f>'OverUnder Pivot'!J97</f>
        <v>18</v>
      </c>
      <c r="K99" t="str">
        <f>'OverUnder Pivot'!K97</f>
        <v>m</v>
      </c>
      <c r="L99" s="724">
        <f>'OverUnder Pivot'!L97</f>
        <v>0</v>
      </c>
      <c r="M99" s="724"/>
      <c r="N99" s="724">
        <f>'OverUnder Pivot'!M97</f>
        <v>0</v>
      </c>
      <c r="O99" s="724">
        <f>'OverUnder Pivot'!N97</f>
        <v>0</v>
      </c>
      <c r="P99" s="724">
        <f>'OverUnder Pivot'!O97</f>
        <v>0</v>
      </c>
      <c r="Q99" t="s">
        <v>2791</v>
      </c>
      <c r="T99">
        <f t="shared" si="3"/>
        <v>0</v>
      </c>
    </row>
    <row r="100" spans="1:20" hidden="1">
      <c r="A100">
        <f>'OverUnder Pivot'!A98</f>
        <v>221</v>
      </c>
      <c r="B100">
        <f>'OverUnder Pivot'!B98</f>
        <v>7</v>
      </c>
      <c r="C100" t="str">
        <f>'OverUnder Pivot'!C98</f>
        <v>THERMAL AND MOISTURE PROTECTION</v>
      </c>
      <c r="D100" t="str">
        <f>'OverUnder Pivot'!D98</f>
        <v>079200</v>
      </c>
      <c r="E100" t="str">
        <f>'OverUnder Pivot'!E98</f>
        <v xml:space="preserve"> JOINT SEALANTS</v>
      </c>
      <c r="F100" t="str">
        <f>'OverUnder Pivot'!F98</f>
        <v>079200 - JOINT SEALANTS</v>
      </c>
      <c r="G100" t="str">
        <f>'OverUnder Pivot'!G98</f>
        <v>079200 - JOINT SEALANTS</v>
      </c>
      <c r="H100" t="str">
        <f>'OverUnder Pivot'!H98</f>
        <v>A</v>
      </c>
      <c r="I100" t="str">
        <f>'OverUnder Pivot'!I98</f>
        <v>Wall to wall; plaster</v>
      </c>
      <c r="J100">
        <f>'OverUnder Pivot'!J98</f>
        <v>7</v>
      </c>
      <c r="K100" t="str">
        <f>'OverUnder Pivot'!K98</f>
        <v>m</v>
      </c>
      <c r="L100" s="724">
        <f>'OverUnder Pivot'!L98</f>
        <v>175</v>
      </c>
      <c r="M100" s="724">
        <f>AVERAGEIFS(N100:O100,N100:O100,"&lt;&gt;0",V100:W100,"")</f>
        <v>154.66500000000002</v>
      </c>
      <c r="N100" s="724">
        <f>'OverUnder Pivot'!M98</f>
        <v>227.85000000000002</v>
      </c>
      <c r="O100" s="724">
        <f>'OverUnder Pivot'!N98</f>
        <v>81.48</v>
      </c>
      <c r="P100" s="724">
        <f>'OverUnder Pivot'!O98</f>
        <v>245</v>
      </c>
      <c r="Q100" t="s">
        <v>2791</v>
      </c>
      <c r="T100">
        <f t="shared" si="3"/>
        <v>0</v>
      </c>
    </row>
    <row r="101" spans="1:20" hidden="1">
      <c r="A101">
        <f>'OverUnder Pivot'!A99</f>
        <v>222</v>
      </c>
      <c r="B101">
        <f>'OverUnder Pivot'!B99</f>
        <v>7</v>
      </c>
      <c r="C101" t="str">
        <f>'OverUnder Pivot'!C99</f>
        <v>THERMAL AND MOISTURE PROTECTION</v>
      </c>
      <c r="D101" t="str">
        <f>'OverUnder Pivot'!D99</f>
        <v>079200</v>
      </c>
      <c r="E101" t="str">
        <f>'OverUnder Pivot'!E99</f>
        <v xml:space="preserve"> JOINT SEALANTS</v>
      </c>
      <c r="F101" t="str">
        <f>'OverUnder Pivot'!F99</f>
        <v>Expansion joints; in finish; including metal angle trim, plaster stop and architraves, filler pieces, sealant and backing cord as appropriate; complete; as specified and as Drg. FD-A-502; detail 10</v>
      </c>
      <c r="G101" t="str">
        <f>'OverUnder Pivot'!G99</f>
        <v>Expansion joints; in finish; including metal angle trim, plaster stop and architraves, filler pieces, sealant and backing cord as appropriate; complete; as specified and as Drg. FD-A-502; detail 10</v>
      </c>
      <c r="H101" t="str">
        <f>'OverUnder Pivot'!H99</f>
        <v>B</v>
      </c>
      <c r="I101" t="str">
        <f>'OverUnder Pivot'!I99</f>
        <v>Twin curb upstand</v>
      </c>
      <c r="J101">
        <f>'OverUnder Pivot'!J99</f>
        <v>17</v>
      </c>
      <c r="K101" t="str">
        <f>'OverUnder Pivot'!K99</f>
        <v>m</v>
      </c>
      <c r="L101" s="724">
        <f>'OverUnder Pivot'!L99</f>
        <v>0</v>
      </c>
      <c r="M101" s="724"/>
      <c r="N101" s="724">
        <f>'OverUnder Pivot'!M99</f>
        <v>0</v>
      </c>
      <c r="O101" s="724">
        <f>'OverUnder Pivot'!N99</f>
        <v>0</v>
      </c>
      <c r="P101" s="724">
        <f>'OverUnder Pivot'!O99</f>
        <v>0</v>
      </c>
      <c r="Q101" t="s">
        <v>2791</v>
      </c>
      <c r="T101">
        <f t="shared" si="3"/>
        <v>0</v>
      </c>
    </row>
    <row r="102" spans="1:20" hidden="1">
      <c r="A102">
        <f>'OverUnder Pivot'!A100</f>
        <v>231</v>
      </c>
      <c r="B102">
        <f>'OverUnder Pivot'!B100</f>
        <v>8</v>
      </c>
      <c r="C102" t="str">
        <f>'OverUnder Pivot'!C100</f>
        <v>OPENINGS</v>
      </c>
      <c r="D102" t="str">
        <f>'OverUnder Pivot'!D100</f>
        <v>081113</v>
      </c>
      <c r="E102" t="str">
        <f>'OverUnder Pivot'!E100</f>
        <v xml:space="preserve"> HOLLOW METAL DOORS AND FRAMES</v>
      </c>
      <c r="F102" t="str">
        <f>'OverUnder Pivot'!F100</f>
        <v>081113 - HOLLOW METAL DOORS AND FRAMES</v>
      </c>
      <c r="G102" t="str">
        <f>'OverUnder Pivot'!G100</f>
        <v>081113 - HOLLOW METAL DOORS AND FRAMES</v>
      </c>
      <c r="H102" t="str">
        <f>'OverUnder Pivot'!H100</f>
        <v>A</v>
      </c>
      <c r="I102" t="str">
        <f>'OverUnder Pivot'!I100</f>
        <v>Leaf size S1; 1050 x 2200 high</v>
      </c>
      <c r="J102">
        <f>'OverUnder Pivot'!J100</f>
        <v>3</v>
      </c>
      <c r="K102" t="str">
        <f>'OverUnder Pivot'!K100</f>
        <v>Nr</v>
      </c>
      <c r="L102" s="724">
        <f>'OverUnder Pivot'!L100</f>
        <v>0</v>
      </c>
      <c r="M102" s="724"/>
      <c r="N102" s="724">
        <f>'OverUnder Pivot'!M100</f>
        <v>0</v>
      </c>
      <c r="O102" s="724">
        <f>'OverUnder Pivot'!N100</f>
        <v>0</v>
      </c>
      <c r="P102" s="724">
        <f>'OverUnder Pivot'!O100</f>
        <v>0</v>
      </c>
      <c r="Q102" t="s">
        <v>2791</v>
      </c>
      <c r="T102">
        <f t="shared" si="3"/>
        <v>0</v>
      </c>
    </row>
    <row r="103" spans="1:20" hidden="1">
      <c r="A103">
        <f>'OverUnder Pivot'!A101</f>
        <v>232</v>
      </c>
      <c r="B103">
        <f>'OverUnder Pivot'!B101</f>
        <v>8</v>
      </c>
      <c r="C103" t="str">
        <f>'OverUnder Pivot'!C101</f>
        <v>OPENINGS</v>
      </c>
      <c r="D103" t="str">
        <f>'OverUnder Pivot'!D101</f>
        <v>081113</v>
      </c>
      <c r="E103" t="str">
        <f>'OverUnder Pivot'!E101</f>
        <v xml:space="preserve"> HOLLOW METAL DOORS AND FRAMES</v>
      </c>
      <c r="F103" t="str">
        <f>'OverUnder Pivot'!F101</f>
        <v>Flush steel doors; 43 mm thick; leaf construction type 3.constructed from steel section frame; galvanized steel sheet both skins, factory primed for painting; including fittings and fixings; complete; as specified and as Drg. A-611</v>
      </c>
      <c r="G103" t="str">
        <f>'OverUnder Pivot'!G101</f>
        <v>Flush steel doors; 43 mm thick; leaf construction type 3.constructed from steel section frame; galvanized steel sheet both skins, factory primed for painting; including fittings and fixings; complete; as specified and as Drg. A-611</v>
      </c>
      <c r="H103" t="str">
        <f>'OverUnder Pivot'!H101</f>
        <v>B</v>
      </c>
      <c r="I103" t="str">
        <f>'OverUnder Pivot'!I101</f>
        <v>Leaf size S10; 1660 x 2200 high; double leaf; with glass vision panels</v>
      </c>
      <c r="J103">
        <f>'OverUnder Pivot'!J101</f>
        <v>1</v>
      </c>
      <c r="K103" t="str">
        <f>'OverUnder Pivot'!K101</f>
        <v>Nr</v>
      </c>
      <c r="L103" s="724">
        <f>'OverUnder Pivot'!L101</f>
        <v>0</v>
      </c>
      <c r="M103" s="724"/>
      <c r="N103" s="724">
        <f>'OverUnder Pivot'!M101</f>
        <v>0</v>
      </c>
      <c r="O103" s="724">
        <f>'OverUnder Pivot'!N101</f>
        <v>0</v>
      </c>
      <c r="P103" s="724">
        <f>'OverUnder Pivot'!O101</f>
        <v>0</v>
      </c>
      <c r="Q103" t="s">
        <v>2791</v>
      </c>
      <c r="T103">
        <f t="shared" si="3"/>
        <v>0</v>
      </c>
    </row>
    <row r="104" spans="1:20" hidden="1">
      <c r="A104">
        <f>'OverUnder Pivot'!A102</f>
        <v>233</v>
      </c>
      <c r="B104">
        <f>'OverUnder Pivot'!B102</f>
        <v>8</v>
      </c>
      <c r="C104" t="str">
        <f>'OverUnder Pivot'!C102</f>
        <v>OPENINGS</v>
      </c>
      <c r="D104" t="str">
        <f>'OverUnder Pivot'!D102</f>
        <v>081113</v>
      </c>
      <c r="E104" t="str">
        <f>'OverUnder Pivot'!E102</f>
        <v xml:space="preserve"> HOLLOW METAL DOORS AND FRAMES</v>
      </c>
      <c r="F104" t="str">
        <f>'OverUnder Pivot'!F102</f>
        <v>081113 - HOLLOW METAL DOORS AND FRAMES</v>
      </c>
      <c r="G104" t="str">
        <f>'OverUnder Pivot'!G102</f>
        <v>081113 - HOLLOW METAL DOORS AND FRAMES</v>
      </c>
      <c r="H104" t="str">
        <f>'OverUnder Pivot'!H102</f>
        <v>C</v>
      </c>
      <c r="I104" t="str">
        <f>'OverUnder Pivot'!I102</f>
        <v>Leaf size S12; 930 x 2200 high; with glass vision panel</v>
      </c>
      <c r="J104">
        <f>'OverUnder Pivot'!J102</f>
        <v>1</v>
      </c>
      <c r="K104" t="str">
        <f>'OverUnder Pivot'!K102</f>
        <v>Nr</v>
      </c>
      <c r="L104" s="724">
        <f>'OverUnder Pivot'!L102</f>
        <v>0</v>
      </c>
      <c r="M104" s="724"/>
      <c r="N104" s="724">
        <f>'OverUnder Pivot'!M102</f>
        <v>0</v>
      </c>
      <c r="O104" s="724">
        <f>'OverUnder Pivot'!N102</f>
        <v>0</v>
      </c>
      <c r="P104" s="724">
        <f>'OverUnder Pivot'!O102</f>
        <v>0</v>
      </c>
      <c r="Q104" t="s">
        <v>2791</v>
      </c>
      <c r="T104">
        <f t="shared" si="3"/>
        <v>0</v>
      </c>
    </row>
    <row r="105" spans="1:20" hidden="1">
      <c r="A105">
        <f>'OverUnder Pivot'!A103</f>
        <v>234</v>
      </c>
      <c r="B105">
        <f>'OverUnder Pivot'!B103</f>
        <v>8</v>
      </c>
      <c r="C105" t="str">
        <f>'OverUnder Pivot'!C103</f>
        <v>OPENINGS</v>
      </c>
      <c r="D105" t="str">
        <f>'OverUnder Pivot'!D103</f>
        <v>081113</v>
      </c>
      <c r="E105" t="str">
        <f>'OverUnder Pivot'!E103</f>
        <v xml:space="preserve"> HOLLOW METAL DOORS AND FRAMES</v>
      </c>
      <c r="F105" t="str">
        <f>'OverUnder Pivot'!F103</f>
        <v>Flush steel doors; 43 mm thick; leaf construction type 3.constructed from steel section frame; galvanized steel sheet both skins, factory primed for painting; including fittings and fixings; complete; as specified and as Drg. A-611</v>
      </c>
      <c r="G105" t="str">
        <f>'OverUnder Pivot'!G103</f>
        <v>Flush steel doors; 43 mm thick; leaf construction type 3.constructed from steel section frame; galvanized steel sheet both skins, factory primed for painting; including fittings and fixings; complete; as specified and as Drg. A-611</v>
      </c>
      <c r="H105" t="str">
        <f>'OverUnder Pivot'!H103</f>
        <v>D</v>
      </c>
      <c r="I105" t="str">
        <f>'OverUnder Pivot'!I103</f>
        <v>Leaf size S16; 1233 x 2200 high</v>
      </c>
      <c r="J105">
        <f>'OverUnder Pivot'!J103</f>
        <v>1</v>
      </c>
      <c r="K105" t="str">
        <f>'OverUnder Pivot'!K103</f>
        <v>Nr</v>
      </c>
      <c r="L105" s="724">
        <f>'OverUnder Pivot'!L103</f>
        <v>0</v>
      </c>
      <c r="M105" s="724"/>
      <c r="N105" s="724">
        <f>'OverUnder Pivot'!M103</f>
        <v>0</v>
      </c>
      <c r="O105" s="724">
        <f>'OverUnder Pivot'!N103</f>
        <v>0</v>
      </c>
      <c r="P105" s="724">
        <f>'OverUnder Pivot'!O103</f>
        <v>0</v>
      </c>
      <c r="Q105" t="s">
        <v>2791</v>
      </c>
      <c r="T105">
        <f t="shared" si="3"/>
        <v>0</v>
      </c>
    </row>
    <row r="106" spans="1:20" hidden="1">
      <c r="A106">
        <f>'OverUnder Pivot'!A104</f>
        <v>235</v>
      </c>
      <c r="B106">
        <f>'OverUnder Pivot'!B104</f>
        <v>8</v>
      </c>
      <c r="C106" t="str">
        <f>'OverUnder Pivot'!C104</f>
        <v>OPENINGS</v>
      </c>
      <c r="D106" t="str">
        <f>'OverUnder Pivot'!D104</f>
        <v>081113</v>
      </c>
      <c r="E106" t="str">
        <f>'OverUnder Pivot'!E104</f>
        <v xml:space="preserve"> HOLLOW METAL DOORS AND FRAMES</v>
      </c>
      <c r="F106" t="str">
        <f>'OverUnder Pivot'!F104</f>
        <v>081113 - HOLLOW METAL DOORS AND FRAMES</v>
      </c>
      <c r="G106" t="str">
        <f>'OverUnder Pivot'!G104</f>
        <v>081113 - HOLLOW METAL DOORS AND FRAMES</v>
      </c>
      <c r="H106" t="str">
        <f>'OverUnder Pivot'!H104</f>
        <v>E</v>
      </c>
      <c r="I106" t="str">
        <f>'OverUnder Pivot'!I104</f>
        <v>Leaf size S18; 1233 x 2200 high</v>
      </c>
      <c r="J106">
        <f>'OverUnder Pivot'!J104</f>
        <v>2</v>
      </c>
      <c r="K106" t="str">
        <f>'OverUnder Pivot'!K104</f>
        <v>Nr</v>
      </c>
      <c r="L106" s="724">
        <f>'OverUnder Pivot'!L104</f>
        <v>0</v>
      </c>
      <c r="M106" s="724"/>
      <c r="N106" s="724">
        <f>'OverUnder Pivot'!M104</f>
        <v>0</v>
      </c>
      <c r="O106" s="724">
        <f>'OverUnder Pivot'!N104</f>
        <v>0</v>
      </c>
      <c r="P106" s="724">
        <f>'OverUnder Pivot'!O104</f>
        <v>0</v>
      </c>
      <c r="Q106" t="s">
        <v>2791</v>
      </c>
      <c r="T106">
        <f t="shared" si="3"/>
        <v>0</v>
      </c>
    </row>
    <row r="107" spans="1:20" hidden="1">
      <c r="A107">
        <f>'OverUnder Pivot'!A105</f>
        <v>236</v>
      </c>
      <c r="B107">
        <f>'OverUnder Pivot'!B105</f>
        <v>8</v>
      </c>
      <c r="C107" t="str">
        <f>'OverUnder Pivot'!C105</f>
        <v>OPENINGS</v>
      </c>
      <c r="D107" t="str">
        <f>'OverUnder Pivot'!D105</f>
        <v>081113</v>
      </c>
      <c r="E107" t="str">
        <f>'OverUnder Pivot'!E105</f>
        <v xml:space="preserve"> HOLLOW METAL DOORS AND FRAMES</v>
      </c>
      <c r="F107" t="str">
        <f>'OverUnder Pivot'!F105</f>
        <v>Flush steel doors; 43 mm thick; leaf construction type 3.constructed from steel section frame; galvanized steel sheet both skins, factory primed for painting; including fittings and fixings; complete; as specified and as Drg. A-611</v>
      </c>
      <c r="G107" t="str">
        <f>'OverUnder Pivot'!G105</f>
        <v>Flush steel doors; 43 mm thick; leaf construction type 3.constructed from steel section frame; galvanized steel sheet both skins, factory primed for painting; including fittings and fixings; complete; as specified and as Drg. A-611</v>
      </c>
      <c r="H107" t="str">
        <f>'OverUnder Pivot'!H105</f>
        <v>F</v>
      </c>
      <c r="I107" t="str">
        <f>'OverUnder Pivot'!I105</f>
        <v>Leaf size S21; 1400 x 2200 high; double leaf</v>
      </c>
      <c r="J107">
        <f>'OverUnder Pivot'!J105</f>
        <v>1</v>
      </c>
      <c r="K107" t="str">
        <f>'OverUnder Pivot'!K105</f>
        <v>Nr</v>
      </c>
      <c r="L107" s="724">
        <f>'OverUnder Pivot'!L105</f>
        <v>0</v>
      </c>
      <c r="M107" s="724"/>
      <c r="N107" s="724">
        <f>'OverUnder Pivot'!M105</f>
        <v>0</v>
      </c>
      <c r="O107" s="724">
        <f>'OverUnder Pivot'!N105</f>
        <v>0</v>
      </c>
      <c r="P107" s="724">
        <f>'OverUnder Pivot'!O105</f>
        <v>0</v>
      </c>
      <c r="Q107" t="s">
        <v>2791</v>
      </c>
      <c r="T107">
        <f t="shared" si="3"/>
        <v>0</v>
      </c>
    </row>
    <row r="108" spans="1:20" hidden="1">
      <c r="A108">
        <f>'OverUnder Pivot'!A106</f>
        <v>237</v>
      </c>
      <c r="B108">
        <f>'OverUnder Pivot'!B106</f>
        <v>8</v>
      </c>
      <c r="C108" t="str">
        <f>'OverUnder Pivot'!C106</f>
        <v>OPENINGS</v>
      </c>
      <c r="D108" t="str">
        <f>'OverUnder Pivot'!D106</f>
        <v>081113</v>
      </c>
      <c r="E108" t="str">
        <f>'OverUnder Pivot'!E106</f>
        <v xml:space="preserve"> HOLLOW METAL DOORS AND FRAMES</v>
      </c>
      <c r="F108" t="str">
        <f>'OverUnder Pivot'!F106</f>
        <v>081113 - HOLLOW METAL DOORS AND FRAMES</v>
      </c>
      <c r="G108" t="str">
        <f>'OverUnder Pivot'!G106</f>
        <v>081113 - HOLLOW METAL DOORS AND FRAMES</v>
      </c>
      <c r="H108" t="str">
        <f>'OverUnder Pivot'!H106</f>
        <v>G</v>
      </c>
      <c r="I108" t="str">
        <f>'OverUnder Pivot'!I106</f>
        <v>Leaf size S22; 900 x 2200 high; with glass vision panel</v>
      </c>
      <c r="J108">
        <f>'OverUnder Pivot'!J106</f>
        <v>1</v>
      </c>
      <c r="K108" t="str">
        <f>'OverUnder Pivot'!K106</f>
        <v>Nr</v>
      </c>
      <c r="L108" s="724">
        <f>'OverUnder Pivot'!L106</f>
        <v>0</v>
      </c>
      <c r="M108" s="724"/>
      <c r="N108" s="724">
        <f>'OverUnder Pivot'!M106</f>
        <v>0</v>
      </c>
      <c r="O108" s="724">
        <f>'OverUnder Pivot'!N106</f>
        <v>0</v>
      </c>
      <c r="P108" s="724">
        <f>'OverUnder Pivot'!O106</f>
        <v>0</v>
      </c>
      <c r="Q108" t="s">
        <v>2791</v>
      </c>
      <c r="T108">
        <f t="shared" si="3"/>
        <v>0</v>
      </c>
    </row>
    <row r="109" spans="1:20" hidden="1">
      <c r="A109">
        <f>'OverUnder Pivot'!A107</f>
        <v>238</v>
      </c>
      <c r="B109">
        <f>'OverUnder Pivot'!B107</f>
        <v>8</v>
      </c>
      <c r="C109" t="str">
        <f>'OverUnder Pivot'!C107</f>
        <v>OPENINGS</v>
      </c>
      <c r="D109" t="str">
        <f>'OverUnder Pivot'!D107</f>
        <v>081113</v>
      </c>
      <c r="E109" t="str">
        <f>'OverUnder Pivot'!E107</f>
        <v xml:space="preserve"> HOLLOW METAL DOORS AND FRAMES</v>
      </c>
      <c r="F109" t="str">
        <f>'OverUnder Pivot'!F107</f>
        <v>Flush steel doors; 43 mm thick; leaf construction type 3.constructed from steel section frame; galvanized steel sheet both skins, factory primed for painting; including fittings and fixings; complete; as specified and as Drg. A-611</v>
      </c>
      <c r="G109" t="str">
        <f>'OverUnder Pivot'!G107</f>
        <v>Flush steel doors; 43 mm thick; leaf construction type 3.constructed from steel section frame; galvanized steel sheet both skins, factory primed for painting; including fittings and fixings; complete; as specified and as Drg. A-611</v>
      </c>
      <c r="H109" t="str">
        <f>'OverUnder Pivot'!H107</f>
        <v>H</v>
      </c>
      <c r="I109" t="str">
        <f>'OverUnder Pivot'!I107</f>
        <v>Leaf size S7; 1080 x 2200 high; with glass vision panel</v>
      </c>
      <c r="J109">
        <f>'OverUnder Pivot'!J107</f>
        <v>5</v>
      </c>
      <c r="K109" t="str">
        <f>'OverUnder Pivot'!K107</f>
        <v>Nr</v>
      </c>
      <c r="L109" s="724">
        <f>'OverUnder Pivot'!L107</f>
        <v>0</v>
      </c>
      <c r="M109" s="724"/>
      <c r="N109" s="724">
        <f>'OverUnder Pivot'!M107</f>
        <v>0</v>
      </c>
      <c r="O109" s="724">
        <f>'OverUnder Pivot'!N107</f>
        <v>0</v>
      </c>
      <c r="P109" s="724">
        <f>'OverUnder Pivot'!O107</f>
        <v>0</v>
      </c>
      <c r="Q109" t="s">
        <v>2791</v>
      </c>
      <c r="T109">
        <f t="shared" si="3"/>
        <v>0</v>
      </c>
    </row>
    <row r="110" spans="1:20" hidden="1">
      <c r="A110">
        <f>'OverUnder Pivot'!A108</f>
        <v>239</v>
      </c>
      <c r="B110">
        <f>'OverUnder Pivot'!B108</f>
        <v>8</v>
      </c>
      <c r="C110" t="str">
        <f>'OverUnder Pivot'!C108</f>
        <v>OPENINGS</v>
      </c>
      <c r="D110" t="str">
        <f>'OverUnder Pivot'!D108</f>
        <v>081113</v>
      </c>
      <c r="E110" t="str">
        <f>'OverUnder Pivot'!E108</f>
        <v xml:space="preserve"> HOLLOW METAL DOORS AND FRAMES</v>
      </c>
      <c r="F110" t="str">
        <f>'OverUnder Pivot'!F108</f>
        <v>081113 - HOLLOW METAL DOORS AND FRAMES</v>
      </c>
      <c r="G110" t="str">
        <f>'OverUnder Pivot'!G108</f>
        <v>081113 - HOLLOW METAL DOORS AND FRAMES</v>
      </c>
      <c r="H110" t="str">
        <f>'OverUnder Pivot'!H108</f>
        <v>A</v>
      </c>
      <c r="I110" t="str">
        <f>'OverUnder Pivot'!I108</f>
        <v>Leaf size S6; 1100 x 2200 high</v>
      </c>
      <c r="J110">
        <f>'OverUnder Pivot'!J108</f>
        <v>1</v>
      </c>
      <c r="K110" t="str">
        <f>'OverUnder Pivot'!K108</f>
        <v>Nr</v>
      </c>
      <c r="L110" s="724">
        <f>'OverUnder Pivot'!L108</f>
        <v>605</v>
      </c>
      <c r="M110" s="724">
        <f>AVERAGEIFS(N110:O110,N110:O110,"&lt;&gt;0",V110:W110,"")</f>
        <v>327.56500000000005</v>
      </c>
      <c r="N110" s="724">
        <f>'OverUnder Pivot'!M108</f>
        <v>306.90000000000003</v>
      </c>
      <c r="O110" s="724">
        <f>'OverUnder Pivot'!N108</f>
        <v>348.23</v>
      </c>
      <c r="P110" s="724">
        <f>'OverUnder Pivot'!O108</f>
        <v>332</v>
      </c>
      <c r="Q110" t="s">
        <v>2791</v>
      </c>
      <c r="T110">
        <f t="shared" si="3"/>
        <v>0</v>
      </c>
    </row>
    <row r="111" spans="1:20" hidden="1">
      <c r="A111">
        <f>'OverUnder Pivot'!A109</f>
        <v>240</v>
      </c>
      <c r="B111">
        <f>'OverUnder Pivot'!B109</f>
        <v>8</v>
      </c>
      <c r="C111" t="str">
        <f>'OverUnder Pivot'!C109</f>
        <v>OPENINGS</v>
      </c>
      <c r="D111" t="str">
        <f>'OverUnder Pivot'!D109</f>
        <v>081113</v>
      </c>
      <c r="E111" t="str">
        <f>'OverUnder Pivot'!E109</f>
        <v xml:space="preserve"> HOLLOW METAL DOORS AND FRAMES</v>
      </c>
      <c r="F111" t="str">
        <f>'OverUnder Pivot'!F109</f>
        <v>Flush steel doors; 43 mm thick; leaf construction type 3.constructed from steel section frame; galvanized steel sheet both skins, factory primed for painting; including fittings and fixings; complete; as specified and as Drg. A-611</v>
      </c>
      <c r="G111" t="str">
        <f>'OverUnder Pivot'!G109</f>
        <v>Flush steel doors; 43 mm thick; leaf construction type 3.constructed from steel section frame; galvanized steel sheet both skins, factory primed for painting; including fittings and fixings; complete; as specified and as Drg. A-611</v>
      </c>
      <c r="H111" t="str">
        <f>'OverUnder Pivot'!H109</f>
        <v>K</v>
      </c>
      <c r="I111" t="str">
        <f>'OverUnder Pivot'!I109</f>
        <v>Leaf size S23; 1690 x 2200 high; double leaf; with glass vision panel</v>
      </c>
      <c r="J111">
        <f>'OverUnder Pivot'!J109</f>
        <v>1</v>
      </c>
      <c r="K111" t="str">
        <f>'OverUnder Pivot'!K109</f>
        <v>Nr</v>
      </c>
      <c r="L111" s="724">
        <f>'OverUnder Pivot'!L109</f>
        <v>0</v>
      </c>
      <c r="M111" s="724"/>
      <c r="N111" s="724">
        <f>'OverUnder Pivot'!M109</f>
        <v>0</v>
      </c>
      <c r="O111" s="724">
        <f>'OverUnder Pivot'!N109</f>
        <v>0</v>
      </c>
      <c r="P111" s="724">
        <f>'OverUnder Pivot'!O109</f>
        <v>0</v>
      </c>
      <c r="Q111" t="s">
        <v>2791</v>
      </c>
      <c r="T111">
        <f t="shared" si="3"/>
        <v>0</v>
      </c>
    </row>
    <row r="112" spans="1:20" hidden="1">
      <c r="A112">
        <f>'OverUnder Pivot'!A110</f>
        <v>242</v>
      </c>
      <c r="B112">
        <f>'OverUnder Pivot'!B110</f>
        <v>8</v>
      </c>
      <c r="C112" t="str">
        <f>'OverUnder Pivot'!C110</f>
        <v>OPENINGS</v>
      </c>
      <c r="D112" t="str">
        <f>'OverUnder Pivot'!D110</f>
        <v>081113</v>
      </c>
      <c r="E112" t="str">
        <f>'OverUnder Pivot'!E110</f>
        <v xml:space="preserve"> HOLLOW METAL DOORS AND FRAMES</v>
      </c>
      <c r="F112" t="str">
        <f>'OverUnder Pivot'!F110</f>
        <v>Flush steel doors; 43 mm thick; leaf construction type 3.constructed from steel section frame; galvanized steel sheet both skins, factory primed for painting; including fittings and fixings; complete; as specified and as Drg. A-611</v>
      </c>
      <c r="G112" t="str">
        <f>'OverUnder Pivot'!G110</f>
        <v>Flush steel doors; 43 mm thick; leaf construction type 3.constructed from steel section frame; galvanized steel sheet both skins, factory primed for painting; including fittings and fixings; complete; as specified and as Drg. A-611</v>
      </c>
      <c r="H112" t="str">
        <f>'OverUnder Pivot'!H110</f>
        <v>A</v>
      </c>
      <c r="I112" t="str">
        <f>'OverUnder Pivot'!I110</f>
        <v>Leaf size S7; 1080 x 2200 high; 60 minutes; with glass vision panel</v>
      </c>
      <c r="J112">
        <f>'OverUnder Pivot'!J110</f>
        <v>1</v>
      </c>
      <c r="K112" t="str">
        <f>'OverUnder Pivot'!K110</f>
        <v>Nr</v>
      </c>
      <c r="L112" s="724">
        <f>'OverUnder Pivot'!L110</f>
        <v>1029</v>
      </c>
      <c r="M112" s="724">
        <f>AVERAGEIFS(N112:O112,N112:O112,"&lt;&gt;0",V112:W112,"")</f>
        <v>483.73</v>
      </c>
      <c r="N112" s="724">
        <f>'OverUnder Pivot'!M110</f>
        <v>465</v>
      </c>
      <c r="O112" s="724">
        <f>'OverUnder Pivot'!N110</f>
        <v>502.46</v>
      </c>
      <c r="P112" s="724">
        <f>'OverUnder Pivot'!O110</f>
        <v>488</v>
      </c>
      <c r="Q112" t="s">
        <v>2791</v>
      </c>
      <c r="T112">
        <f t="shared" si="3"/>
        <v>0</v>
      </c>
    </row>
    <row r="113" spans="1:20" hidden="1">
      <c r="A113">
        <f>'OverUnder Pivot'!A111</f>
        <v>243</v>
      </c>
      <c r="B113">
        <f>'OverUnder Pivot'!B111</f>
        <v>8</v>
      </c>
      <c r="C113" t="str">
        <f>'OverUnder Pivot'!C111</f>
        <v>OPENINGS</v>
      </c>
      <c r="D113" t="str">
        <f>'OverUnder Pivot'!D111</f>
        <v>081113</v>
      </c>
      <c r="E113" t="str">
        <f>'OverUnder Pivot'!E111</f>
        <v xml:space="preserve"> HOLLOW METAL DOORS AND FRAMES</v>
      </c>
      <c r="F113" t="str">
        <f>'OverUnder Pivot'!F111</f>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G113" t="str">
        <f>'OverUnder Pivot'!G111</f>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H113" t="str">
        <f>'OverUnder Pivot'!H111</f>
        <v>B</v>
      </c>
      <c r="I113" t="str">
        <f>'OverUnder Pivot'!I111</f>
        <v>Leaf size S1; 1050 x 2200 high; 60 minutes</v>
      </c>
      <c r="J113">
        <f>'OverUnder Pivot'!J111</f>
        <v>1</v>
      </c>
      <c r="K113" t="str">
        <f>'OverUnder Pivot'!K111</f>
        <v>Nr</v>
      </c>
      <c r="L113" s="724">
        <f>'OverUnder Pivot'!L111</f>
        <v>0</v>
      </c>
      <c r="M113" s="724"/>
      <c r="N113" s="724">
        <f>'OverUnder Pivot'!M111</f>
        <v>0</v>
      </c>
      <c r="O113" s="724">
        <f>'OverUnder Pivot'!N111</f>
        <v>0</v>
      </c>
      <c r="P113" s="724">
        <f>'OverUnder Pivot'!O111</f>
        <v>0</v>
      </c>
      <c r="Q113" t="s">
        <v>2791</v>
      </c>
      <c r="T113">
        <f t="shared" si="3"/>
        <v>0</v>
      </c>
    </row>
    <row r="114" spans="1:20" hidden="1">
      <c r="A114">
        <f>'OverUnder Pivot'!A112</f>
        <v>244</v>
      </c>
      <c r="B114">
        <f>'OverUnder Pivot'!B112</f>
        <v>8</v>
      </c>
      <c r="C114" t="str">
        <f>'OverUnder Pivot'!C112</f>
        <v>OPENINGS</v>
      </c>
      <c r="D114" t="str">
        <f>'OverUnder Pivot'!D112</f>
        <v>081113</v>
      </c>
      <c r="E114" t="str">
        <f>'OverUnder Pivot'!E112</f>
        <v xml:space="preserve"> HOLLOW METAL DOORS AND FRAMES</v>
      </c>
      <c r="F114" t="str">
        <f>'OverUnder Pivot'!F112</f>
        <v>Flush steel doors; 43 mm thick; leaf construction type 3.constructed from steel section frame; galvanized steel sheet both skins, factory primed for painting; including fittings and fixings; complete; as specified and as Drg. A-611</v>
      </c>
      <c r="G114" t="str">
        <f>'OverUnder Pivot'!G112</f>
        <v>Flush steel doors; 43 mm thick; leaf construction type 3.constructed from steel section frame; galvanized steel sheet both skins, factory primed for painting; including fittings and fixings; complete; as specified and as Drg. A-611</v>
      </c>
      <c r="H114" t="str">
        <f>'OverUnder Pivot'!H112</f>
        <v>C</v>
      </c>
      <c r="I114" t="str">
        <f>'OverUnder Pivot'!I112</f>
        <v>Leaf size S10; 1660 x 2200 high; 45 minutes; double leaf; with glass vision panel</v>
      </c>
      <c r="J114">
        <f>'OverUnder Pivot'!J112</f>
        <v>2</v>
      </c>
      <c r="K114" t="str">
        <f>'OverUnder Pivot'!K112</f>
        <v>Nr</v>
      </c>
      <c r="L114" s="724">
        <f>'OverUnder Pivot'!L112</f>
        <v>0</v>
      </c>
      <c r="M114" s="724"/>
      <c r="N114" s="724">
        <f>'OverUnder Pivot'!M112</f>
        <v>0</v>
      </c>
      <c r="O114" s="724">
        <f>'OverUnder Pivot'!N112</f>
        <v>0</v>
      </c>
      <c r="P114" s="724">
        <f>'OverUnder Pivot'!O112</f>
        <v>0</v>
      </c>
      <c r="Q114" t="s">
        <v>2791</v>
      </c>
      <c r="T114">
        <f t="shared" si="3"/>
        <v>0</v>
      </c>
    </row>
    <row r="115" spans="1:20" hidden="1">
      <c r="A115">
        <f>'OverUnder Pivot'!A113</f>
        <v>245</v>
      </c>
      <c r="B115">
        <f>'OverUnder Pivot'!B113</f>
        <v>8</v>
      </c>
      <c r="C115" t="str">
        <f>'OverUnder Pivot'!C113</f>
        <v>OPENINGS</v>
      </c>
      <c r="D115" t="str">
        <f>'OverUnder Pivot'!D113</f>
        <v>081113</v>
      </c>
      <c r="E115" t="str">
        <f>'OverUnder Pivot'!E113</f>
        <v xml:space="preserve"> HOLLOW METAL DOORS AND FRAMES</v>
      </c>
      <c r="F115" t="str">
        <f>'OverUnder Pivot'!F113</f>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G115" t="str">
        <f>'OverUnder Pivot'!G113</f>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H115" t="str">
        <f>'OverUnder Pivot'!H113</f>
        <v>D</v>
      </c>
      <c r="I115" t="str">
        <f>'OverUnder Pivot'!I113</f>
        <v>Leaf size S18; 1233 x 2200 high; 60 minutes</v>
      </c>
      <c r="J115">
        <f>'OverUnder Pivot'!J113</f>
        <v>1</v>
      </c>
      <c r="K115" t="str">
        <f>'OverUnder Pivot'!K113</f>
        <v>Nr</v>
      </c>
      <c r="L115" s="724">
        <f>'OverUnder Pivot'!L113</f>
        <v>0</v>
      </c>
      <c r="M115" s="724"/>
      <c r="N115" s="724">
        <f>'OverUnder Pivot'!M113</f>
        <v>0</v>
      </c>
      <c r="O115" s="724">
        <f>'OverUnder Pivot'!N113</f>
        <v>0</v>
      </c>
      <c r="P115" s="724">
        <f>'OverUnder Pivot'!O113</f>
        <v>0</v>
      </c>
      <c r="Q115" t="s">
        <v>2791</v>
      </c>
      <c r="T115">
        <f t="shared" si="3"/>
        <v>0</v>
      </c>
    </row>
    <row r="116" spans="1:20" hidden="1">
      <c r="A116">
        <f>'OverUnder Pivot'!A114</f>
        <v>246</v>
      </c>
      <c r="B116">
        <f>'OverUnder Pivot'!B114</f>
        <v>8</v>
      </c>
      <c r="C116" t="str">
        <f>'OverUnder Pivot'!C114</f>
        <v>OPENINGS</v>
      </c>
      <c r="D116" t="str">
        <f>'OverUnder Pivot'!D114</f>
        <v>081113</v>
      </c>
      <c r="E116" t="str">
        <f>'OverUnder Pivot'!E114</f>
        <v xml:space="preserve"> HOLLOW METAL DOORS AND FRAMES</v>
      </c>
      <c r="F116" t="str">
        <f>'OverUnder Pivot'!F114</f>
        <v>Flush steel doors; 43 mm thick; leaf construction type 3.constructed from steel section frame; galvanized steel sheet both skins, factory primed for painting; including fittings and fixings; complete; as specified and as Drg. A-611</v>
      </c>
      <c r="G116" t="str">
        <f>'OverUnder Pivot'!G114</f>
        <v>Flush steel doors; 43 mm thick; leaf construction type 3.constructed from steel section frame; galvanized steel sheet both skins, factory primed for painting; including fittings and fixings; complete; as specified and as Drg. A-611</v>
      </c>
      <c r="H116" t="str">
        <f>'OverUnder Pivot'!H114</f>
        <v>B</v>
      </c>
      <c r="I116" t="str">
        <f>'OverUnder Pivot'!I114</f>
        <v>Leaf size S3; 900 x 2200 high; 60 minutes</v>
      </c>
      <c r="J116">
        <f>'OverUnder Pivot'!J114</f>
        <v>3</v>
      </c>
      <c r="K116" t="str">
        <f>'OverUnder Pivot'!K114</f>
        <v>Nr</v>
      </c>
      <c r="L116" s="724">
        <f>'OverUnder Pivot'!L114</f>
        <v>1722</v>
      </c>
      <c r="M116" s="724">
        <f>AVERAGEIFS(N116:O116,N116:O116,"&lt;&gt;0",V116:W116,"")</f>
        <v>1102.2150000000001</v>
      </c>
      <c r="N116" s="724">
        <f>'OverUnder Pivot'!M114</f>
        <v>1046.25</v>
      </c>
      <c r="O116" s="724">
        <f>'OverUnder Pivot'!N114</f>
        <v>1158.18</v>
      </c>
      <c r="P116" s="724">
        <f>'OverUnder Pivot'!O114</f>
        <v>1125</v>
      </c>
      <c r="Q116" t="s">
        <v>2791</v>
      </c>
      <c r="T116">
        <f t="shared" si="3"/>
        <v>0</v>
      </c>
    </row>
    <row r="117" spans="1:20" hidden="1">
      <c r="A117">
        <f>'OverUnder Pivot'!A115</f>
        <v>247</v>
      </c>
      <c r="B117">
        <f>'OverUnder Pivot'!B115</f>
        <v>8</v>
      </c>
      <c r="C117" t="str">
        <f>'OverUnder Pivot'!C115</f>
        <v>OPENINGS</v>
      </c>
      <c r="D117" t="str">
        <f>'OverUnder Pivot'!D115</f>
        <v>081113</v>
      </c>
      <c r="E117" t="str">
        <f>'OverUnder Pivot'!E115</f>
        <v xml:space="preserve"> HOLLOW METAL DOORS AND FRAMES</v>
      </c>
      <c r="F117" t="str">
        <f>'OverUnder Pivot'!F115</f>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G117" t="str">
        <f>'OverUnder Pivot'!G115</f>
        <v>Flush steel doors; 43 mm thick; leaf construction type 4; fire rated; constructed from steel section frame; infill with non combustible thermal insulating material, galvanized steel sheet both skins, factory primed for painting; including intumescent strip, fittings and fixings; complete; as specified and as Drg. A-611</v>
      </c>
      <c r="H117" t="str">
        <f>'OverUnder Pivot'!H115</f>
        <v>F</v>
      </c>
      <c r="I117" t="str">
        <f>'OverUnder Pivot'!I115</f>
        <v>Leaf size S11; 1605 x 2200 high; 60 minutes; double leaf; with glass vision panel</v>
      </c>
      <c r="J117">
        <f>'OverUnder Pivot'!J115</f>
        <v>1</v>
      </c>
      <c r="K117" t="str">
        <f>'OverUnder Pivot'!K115</f>
        <v>Nr</v>
      </c>
      <c r="L117" s="724">
        <f>'OverUnder Pivot'!L115</f>
        <v>0</v>
      </c>
      <c r="M117" s="724"/>
      <c r="N117" s="724">
        <f>'OverUnder Pivot'!M115</f>
        <v>0</v>
      </c>
      <c r="O117" s="724">
        <f>'OverUnder Pivot'!N115</f>
        <v>0</v>
      </c>
      <c r="P117" s="724">
        <f>'OverUnder Pivot'!O115</f>
        <v>0</v>
      </c>
      <c r="Q117" t="s">
        <v>2791</v>
      </c>
      <c r="T117">
        <f t="shared" si="3"/>
        <v>0</v>
      </c>
    </row>
    <row r="118" spans="1:20" hidden="1">
      <c r="A118">
        <f>'OverUnder Pivot'!A116</f>
        <v>248</v>
      </c>
      <c r="B118">
        <f>'OverUnder Pivot'!B116</f>
        <v>8</v>
      </c>
      <c r="C118" t="str">
        <f>'OverUnder Pivot'!C116</f>
        <v>OPENINGS</v>
      </c>
      <c r="D118" t="str">
        <f>'OverUnder Pivot'!D116</f>
        <v>081113</v>
      </c>
      <c r="E118" t="str">
        <f>'OverUnder Pivot'!E116</f>
        <v xml:space="preserve"> HOLLOW METAL DOORS AND FRAMES</v>
      </c>
      <c r="F118" t="str">
        <f>'OverUnder Pivot'!F116</f>
        <v>Flush steel doors; 43 mm thick; leaf construction type 3.constructed from steel section frame; galvanized steel sheet both skins, factory primed for painting; including fittings and fixings; complete; as specified and as Drg. A-611</v>
      </c>
      <c r="G118" t="str">
        <f>'OverUnder Pivot'!G116</f>
        <v>Flush steel doors; 43 mm thick; leaf construction type 3.constructed from steel section frame; galvanized steel sheet both skins, factory primed for painting; including fittings and fixings; complete; as specified and as Drg. A-611</v>
      </c>
      <c r="H118" t="str">
        <f>'OverUnder Pivot'!H116</f>
        <v>C</v>
      </c>
      <c r="I118" t="str">
        <f>'OverUnder Pivot'!I116</f>
        <v>Leaf size S23; 1690 x 2200 high; 90 minutes; double leaf; with glass vision panel</v>
      </c>
      <c r="J118">
        <f>'OverUnder Pivot'!J116</f>
        <v>1</v>
      </c>
      <c r="K118" t="str">
        <f>'OverUnder Pivot'!K116</f>
        <v>Nr</v>
      </c>
      <c r="L118" s="724">
        <f>'OverUnder Pivot'!L116</f>
        <v>1619</v>
      </c>
      <c r="M118" s="724">
        <f>AVERAGEIFS(N118:O118,N118:O118,"&lt;&gt;0",V118:W118,"")</f>
        <v>920.16000000000008</v>
      </c>
      <c r="N118" s="724">
        <f>'OverUnder Pivot'!M116</f>
        <v>874.2</v>
      </c>
      <c r="O118" s="724">
        <f>'OverUnder Pivot'!N116</f>
        <v>966.12</v>
      </c>
      <c r="P118" s="724">
        <f>'OverUnder Pivot'!O116</f>
        <v>938</v>
      </c>
      <c r="Q118" t="s">
        <v>2791</v>
      </c>
      <c r="T118">
        <f t="shared" si="3"/>
        <v>0</v>
      </c>
    </row>
    <row r="119" spans="1:20" hidden="1">
      <c r="A119">
        <f>'OverUnder Pivot'!A117</f>
        <v>250</v>
      </c>
      <c r="B119">
        <f>'OverUnder Pivot'!B117</f>
        <v>8</v>
      </c>
      <c r="C119" t="str">
        <f>'OverUnder Pivot'!C117</f>
        <v>OPENINGS</v>
      </c>
      <c r="D119" t="str">
        <f>'OverUnder Pivot'!D117</f>
        <v>081113</v>
      </c>
      <c r="E119" t="str">
        <f>'OverUnder Pivot'!E117</f>
        <v xml:space="preserve"> HOLLOW METAL DOORS AND FRAMES</v>
      </c>
      <c r="F119" t="str">
        <f>'OverUnder Pivot'!F117</f>
        <v>Flush steel doors; 43 mm thick; leaf construction type 3.constructed from steel section frame; galvanized steel sheet both skins, factory primed for painting; including fittings and fixings; complete; as specified and as Drg. A-611</v>
      </c>
      <c r="G119" t="str">
        <f>'OverUnder Pivot'!G117</f>
        <v>Flush steel doors; 43 mm thick; leaf construction type 3.constructed from steel section frame; galvanized steel sheet both skins, factory primed for painting; including fittings and fixings; complete; as specified and as Drg. A-611</v>
      </c>
      <c r="H119" t="str">
        <f>'OverUnder Pivot'!H117</f>
        <v>A</v>
      </c>
      <c r="I119" t="str">
        <f>'OverUnder Pivot'!I117</f>
        <v>Leaf size S5; 1830 x 2000 high; double leaf</v>
      </c>
      <c r="J119">
        <f>'OverUnder Pivot'!J117</f>
        <v>2</v>
      </c>
      <c r="K119" t="str">
        <f>'OverUnder Pivot'!K117</f>
        <v>Nr</v>
      </c>
      <c r="L119" s="724">
        <f>'OverUnder Pivot'!L117</f>
        <v>1976</v>
      </c>
      <c r="M119" s="724">
        <f>AVERAGEIFS(N119:O119,N119:O119,"&lt;&gt;0",V119:W119,"")</f>
        <v>1568.5</v>
      </c>
      <c r="N119" s="724">
        <f>'OverUnder Pivot'!M117</f>
        <v>1488</v>
      </c>
      <c r="O119" s="724">
        <f>'OverUnder Pivot'!N117</f>
        <v>1649</v>
      </c>
      <c r="P119" s="724">
        <f>'OverUnder Pivot'!O117</f>
        <v>1600</v>
      </c>
      <c r="Q119" t="s">
        <v>2791</v>
      </c>
      <c r="T119">
        <f t="shared" si="3"/>
        <v>0</v>
      </c>
    </row>
    <row r="120" spans="1:20" hidden="1">
      <c r="A120">
        <f>'OverUnder Pivot'!A118</f>
        <v>251</v>
      </c>
      <c r="B120">
        <f>'OverUnder Pivot'!B118</f>
        <v>8</v>
      </c>
      <c r="C120" t="str">
        <f>'OverUnder Pivot'!C118</f>
        <v>OPENINGS</v>
      </c>
      <c r="D120" t="str">
        <f>'OverUnder Pivot'!D118</f>
        <v>081113</v>
      </c>
      <c r="E120" t="str">
        <f>'OverUnder Pivot'!E118</f>
        <v xml:space="preserve"> HOLLOW METAL DOORS AND FRAMES</v>
      </c>
      <c r="F120" t="str">
        <f>'OverUnder Pivot'!F118</f>
        <v>Louvered steel doors; 43 mm thick; leaf construction type 5; galvanized; zinc coated and factory primed for painting; including fittings and fixings; complete; as specified and as Drg. A-611</v>
      </c>
      <c r="G120" t="str">
        <f>'OverUnder Pivot'!G118</f>
        <v>Louvered steel doors; 43 mm thick; leaf construction type 5; galvanized; zinc coated and factory primed for painting; including fittings and fixings; complete; as specified and as Drg. A-611</v>
      </c>
      <c r="H120" t="str">
        <f>'OverUnder Pivot'!H118</f>
        <v>B</v>
      </c>
      <c r="I120" t="str">
        <f>'OverUnder Pivot'!I118</f>
        <v>Leaf size S17; 1830 x 2000 high; double leaf</v>
      </c>
      <c r="J120">
        <f>'OverUnder Pivot'!J118</f>
        <v>1</v>
      </c>
      <c r="K120" t="str">
        <f>'OverUnder Pivot'!K118</f>
        <v>Nr</v>
      </c>
      <c r="L120" s="724">
        <f>'OverUnder Pivot'!L118</f>
        <v>0</v>
      </c>
      <c r="M120" s="724"/>
      <c r="N120" s="724">
        <f>'OverUnder Pivot'!M118</f>
        <v>0</v>
      </c>
      <c r="O120" s="724">
        <f>'OverUnder Pivot'!N118</f>
        <v>0</v>
      </c>
      <c r="P120" s="724">
        <f>'OverUnder Pivot'!O118</f>
        <v>0</v>
      </c>
      <c r="Q120" t="s">
        <v>2791</v>
      </c>
      <c r="T120">
        <f t="shared" si="3"/>
        <v>0</v>
      </c>
    </row>
    <row r="121" spans="1:20" hidden="1">
      <c r="A121">
        <f>'OverUnder Pivot'!A119</f>
        <v>252</v>
      </c>
      <c r="B121">
        <f>'OverUnder Pivot'!B119</f>
        <v>8</v>
      </c>
      <c r="C121" t="str">
        <f>'OverUnder Pivot'!C119</f>
        <v>OPENINGS</v>
      </c>
      <c r="D121" t="str">
        <f>'OverUnder Pivot'!D119</f>
        <v>081113</v>
      </c>
      <c r="E121" t="str">
        <f>'OverUnder Pivot'!E119</f>
        <v xml:space="preserve"> HOLLOW METAL DOORS AND FRAMES</v>
      </c>
      <c r="F121" t="str">
        <f>'OverUnder Pivot'!F119</f>
        <v>Flush steel doors; 43 mm thick; leaf construction type 3.constructed from steel section frame; galvanized steel sheet both skins, factory primed for painting; including fittings and fixings; complete; as specified and as Drg. A-611</v>
      </c>
      <c r="G121" t="str">
        <f>'OverUnder Pivot'!G119</f>
        <v>Flush steel doors; 43 mm thick; leaf construction type 3.constructed from steel section frame; galvanized steel sheet both skins, factory primed for painting; including fittings and fixings; complete; as specified and as Drg. A-611</v>
      </c>
      <c r="H121" t="str">
        <f>'OverUnder Pivot'!H119</f>
        <v>C</v>
      </c>
      <c r="I121" t="str">
        <f>'OverUnder Pivot'!I119</f>
        <v>Leaf size S9; 1080 x 2000 high</v>
      </c>
      <c r="J121">
        <f>'OverUnder Pivot'!J119</f>
        <v>1</v>
      </c>
      <c r="K121" t="str">
        <f>'OverUnder Pivot'!K119</f>
        <v>Nr</v>
      </c>
      <c r="L121" s="724">
        <f>'OverUnder Pivot'!L119</f>
        <v>0</v>
      </c>
      <c r="M121" s="724"/>
      <c r="N121" s="724">
        <f>'OverUnder Pivot'!M119</f>
        <v>0</v>
      </c>
      <c r="O121" s="724">
        <f>'OverUnder Pivot'!N119</f>
        <v>0</v>
      </c>
      <c r="P121" s="724">
        <f>'OverUnder Pivot'!O119</f>
        <v>0</v>
      </c>
      <c r="Q121" t="s">
        <v>2791</v>
      </c>
      <c r="T121">
        <f t="shared" si="3"/>
        <v>0</v>
      </c>
    </row>
    <row r="122" spans="1:20" hidden="1">
      <c r="A122">
        <f>'OverUnder Pivot'!A120</f>
        <v>254</v>
      </c>
      <c r="B122">
        <f>'OverUnder Pivot'!B120</f>
        <v>8</v>
      </c>
      <c r="C122" t="str">
        <f>'OverUnder Pivot'!C120</f>
        <v>OPENINGS</v>
      </c>
      <c r="D122" t="str">
        <f>'OverUnder Pivot'!D120</f>
        <v>081113</v>
      </c>
      <c r="E122" t="str">
        <f>'OverUnder Pivot'!E120</f>
        <v xml:space="preserve"> HOLLOW METAL DOORS AND FRAMES</v>
      </c>
      <c r="F122" t="str">
        <f>'OverUnder Pivot'!F120</f>
        <v>Flush steel doors; 43 mm thick; leaf construction type 3.constructed from steel section frame; galvanized steel sheet both skins, factory primed for painting; including fittings and fixings; complete; as specified and as Drg. A-611</v>
      </c>
      <c r="G122" t="str">
        <f>'OverUnder Pivot'!G120</f>
        <v>Flush steel doors; 43 mm thick; leaf construction type 3.constructed from steel section frame; galvanized steel sheet both skins, factory primed for painting; including fittings and fixings; complete; as specified and as Drg. A-611</v>
      </c>
      <c r="H122" t="str">
        <f>'OverUnder Pivot'!H120</f>
        <v>D</v>
      </c>
      <c r="I122" t="str">
        <f>'OverUnder Pivot'!I120</f>
        <v>Leaf size S14; 930 x 2200 high; with glass vision panel; room G31</v>
      </c>
      <c r="J122">
        <f>'OverUnder Pivot'!J120</f>
        <v>1</v>
      </c>
      <c r="K122" t="str">
        <f>'OverUnder Pivot'!K120</f>
        <v>Nr</v>
      </c>
      <c r="L122" s="724">
        <f>'OverUnder Pivot'!L120</f>
        <v>0</v>
      </c>
      <c r="M122" s="724"/>
      <c r="N122" s="724">
        <f>'OverUnder Pivot'!M120</f>
        <v>0</v>
      </c>
      <c r="O122" s="724">
        <f>'OverUnder Pivot'!N120</f>
        <v>0</v>
      </c>
      <c r="P122" s="724">
        <f>'OverUnder Pivot'!O120</f>
        <v>0</v>
      </c>
      <c r="Q122" t="s">
        <v>2791</v>
      </c>
      <c r="T122">
        <f t="shared" si="3"/>
        <v>0</v>
      </c>
    </row>
    <row r="123" spans="1:20" hidden="1">
      <c r="A123">
        <f>'OverUnder Pivot'!A121</f>
        <v>255</v>
      </c>
      <c r="B123">
        <f>'OverUnder Pivot'!B121</f>
        <v>8</v>
      </c>
      <c r="C123" t="str">
        <f>'OverUnder Pivot'!C121</f>
        <v>OPENINGS</v>
      </c>
      <c r="D123" t="str">
        <f>'OverUnder Pivot'!D121</f>
        <v>081113</v>
      </c>
      <c r="E123" t="str">
        <f>'OverUnder Pivot'!E121</f>
        <v xml:space="preserve"> HOLLOW METAL DOORS AND FRAMES</v>
      </c>
      <c r="F123" t="str">
        <f>'OverUnder Pivot'!F121</f>
        <v>Special doors; including ironmongery, accessories, painting, fittings and fixings; complete; as specified and as Drg. A-611</v>
      </c>
      <c r="G123" t="str">
        <f>'OverUnder Pivot'!G121</f>
        <v>Special doors; including ironmongery, accessories, painting, fittings and fixings; complete; as specified and as Drg. A-611</v>
      </c>
      <c r="H123" t="str">
        <f>'OverUnder Pivot'!H121</f>
        <v>E</v>
      </c>
      <c r="I123" t="str">
        <f>'OverUnder Pivot'!I121</f>
        <v>Leaf size S20; 800 x 2200 high; rooms G35, G37</v>
      </c>
      <c r="J123">
        <f>'OverUnder Pivot'!J121</f>
        <v>2</v>
      </c>
      <c r="K123" t="str">
        <f>'OverUnder Pivot'!K121</f>
        <v>Nr</v>
      </c>
      <c r="L123" s="724">
        <f>'OverUnder Pivot'!L121</f>
        <v>0</v>
      </c>
      <c r="M123" s="724"/>
      <c r="N123" s="724">
        <f>'OverUnder Pivot'!M121</f>
        <v>0</v>
      </c>
      <c r="O123" s="724">
        <f>'OverUnder Pivot'!N121</f>
        <v>0</v>
      </c>
      <c r="P123" s="724">
        <f>'OverUnder Pivot'!O121</f>
        <v>0</v>
      </c>
      <c r="Q123" t="s">
        <v>2791</v>
      </c>
      <c r="T123">
        <f t="shared" si="3"/>
        <v>0</v>
      </c>
    </row>
    <row r="124" spans="1:20" hidden="1">
      <c r="A124">
        <f>'OverUnder Pivot'!A122</f>
        <v>256</v>
      </c>
      <c r="B124">
        <f>'OverUnder Pivot'!B122</f>
        <v>8</v>
      </c>
      <c r="C124" t="str">
        <f>'OverUnder Pivot'!C122</f>
        <v>OPENINGS</v>
      </c>
      <c r="D124" t="str">
        <f>'OverUnder Pivot'!D122</f>
        <v>081113</v>
      </c>
      <c r="E124" t="str">
        <f>'OverUnder Pivot'!E122</f>
        <v xml:space="preserve"> HOLLOW METAL DOORS AND FRAMES</v>
      </c>
      <c r="F124" t="str">
        <f>'OverUnder Pivot'!F122</f>
        <v>Flush steel doors; 43 mm thick; leaf construction type 3.constructed from steel section frame; galvanized steel sheet both skins, factory primed for painting; including fittings and fixings; complete; as specified and as Drg. A-611</v>
      </c>
      <c r="G124" t="str">
        <f>'OverUnder Pivot'!G122</f>
        <v>Flush steel doors; 43 mm thick; leaf construction type 3.constructed from steel section frame; galvanized steel sheet both skins, factory primed for painting; including fittings and fixings; complete; as specified and as Drg. A-611</v>
      </c>
      <c r="H124" t="str">
        <f>'OverUnder Pivot'!H122</f>
        <v>F</v>
      </c>
      <c r="I124" t="str">
        <f>'OverUnder Pivot'!I122</f>
        <v>Leaf size S20; 800 x 2200 high; with glass vision panel; rooms G34, G38</v>
      </c>
      <c r="J124">
        <f>'OverUnder Pivot'!J122</f>
        <v>2</v>
      </c>
      <c r="K124" t="str">
        <f>'OverUnder Pivot'!K122</f>
        <v>Nr</v>
      </c>
      <c r="L124" s="724">
        <f>'OverUnder Pivot'!L122</f>
        <v>0</v>
      </c>
      <c r="M124" s="724"/>
      <c r="N124" s="724">
        <f>'OverUnder Pivot'!M122</f>
        <v>0</v>
      </c>
      <c r="O124" s="724">
        <f>'OverUnder Pivot'!N122</f>
        <v>0</v>
      </c>
      <c r="P124" s="724">
        <f>'OverUnder Pivot'!O122</f>
        <v>0</v>
      </c>
      <c r="Q124" t="s">
        <v>2791</v>
      </c>
      <c r="T124">
        <f t="shared" si="3"/>
        <v>0</v>
      </c>
    </row>
    <row r="125" spans="1:20" hidden="1">
      <c r="A125">
        <f>'OverUnder Pivot'!A123</f>
        <v>257</v>
      </c>
      <c r="B125">
        <f>'OverUnder Pivot'!B123</f>
        <v>8</v>
      </c>
      <c r="C125" t="str">
        <f>'OverUnder Pivot'!C123</f>
        <v>OPENINGS</v>
      </c>
      <c r="D125" t="str">
        <f>'OverUnder Pivot'!D123</f>
        <v>081113</v>
      </c>
      <c r="E125" t="str">
        <f>'OverUnder Pivot'!E123</f>
        <v xml:space="preserve"> HOLLOW METAL DOORS AND FRAMES</v>
      </c>
      <c r="F125" t="str">
        <f>'OverUnder Pivot'!F123</f>
        <v>Special doors; including ironmongery, accessories, painting, fittings and fixings; complete; as specified and as Drg. A-611</v>
      </c>
      <c r="G125" t="str">
        <f>'OverUnder Pivot'!G123</f>
        <v>Special doors; including ironmongery, accessories, painting, fittings and fixings; complete; as specified and as Drg. A-611</v>
      </c>
      <c r="H125" t="str">
        <f>'OverUnder Pivot'!H123</f>
        <v>G</v>
      </c>
      <c r="I125" t="str">
        <f>'OverUnder Pivot'!I123</f>
        <v>Leaf size S22; 900 x 2200 high; with glass vision panel; rooms G39</v>
      </c>
      <c r="J125">
        <f>'OverUnder Pivot'!J123</f>
        <v>1</v>
      </c>
      <c r="K125" t="str">
        <f>'OverUnder Pivot'!K123</f>
        <v>Nr</v>
      </c>
      <c r="L125" s="724">
        <f>'OverUnder Pivot'!L123</f>
        <v>0</v>
      </c>
      <c r="M125" s="724"/>
      <c r="N125" s="724">
        <f>'OverUnder Pivot'!M123</f>
        <v>0</v>
      </c>
      <c r="O125" s="724">
        <f>'OverUnder Pivot'!N123</f>
        <v>0</v>
      </c>
      <c r="P125" s="724">
        <f>'OverUnder Pivot'!O123</f>
        <v>0</v>
      </c>
      <c r="Q125" t="s">
        <v>2791</v>
      </c>
      <c r="T125">
        <f t="shared" si="3"/>
        <v>0</v>
      </c>
    </row>
    <row r="126" spans="1:20" hidden="1">
      <c r="A126">
        <f>'OverUnder Pivot'!A124</f>
        <v>259</v>
      </c>
      <c r="B126">
        <f>'OverUnder Pivot'!B124</f>
        <v>8</v>
      </c>
      <c r="C126" t="str">
        <f>'OverUnder Pivot'!C124</f>
        <v>OPENINGS</v>
      </c>
      <c r="D126" t="str">
        <f>'OverUnder Pivot'!D124</f>
        <v>081113</v>
      </c>
      <c r="E126" t="str">
        <f>'OverUnder Pivot'!E124</f>
        <v xml:space="preserve"> HOLLOW METAL DOORS AND FRAMES</v>
      </c>
      <c r="F126" t="str">
        <f>'OverUnder Pivot'!F124</f>
        <v>Special doors; including ironmongery, accessories, painting, fittings and fixings; complete; as specified and as Drg. A-611</v>
      </c>
      <c r="G126" t="str">
        <f>'OverUnder Pivot'!G124</f>
        <v>Special doors; including ironmongery, accessories, painting, fittings and fixings; complete; as specified and as Drg. A-611</v>
      </c>
      <c r="H126" t="str">
        <f>'OverUnder Pivot'!H124</f>
        <v>B</v>
      </c>
      <c r="I126" t="str">
        <f>'OverUnder Pivot'!I124</f>
        <v>Type A</v>
      </c>
      <c r="J126">
        <f>'OverUnder Pivot'!J124</f>
        <v>300</v>
      </c>
      <c r="K126" t="str">
        <f>'OverUnder Pivot'!K124</f>
        <v>m</v>
      </c>
      <c r="L126" s="724">
        <f>'OverUnder Pivot'!L124</f>
        <v>9000</v>
      </c>
      <c r="M126" s="724">
        <f>AVERAGEIFS(N126:O126,N126:O126,"&lt;&gt;0",V126:W126,"")</f>
        <v>6136.5</v>
      </c>
      <c r="N126" s="724">
        <f>'OverUnder Pivot'!M124</f>
        <v>5580</v>
      </c>
      <c r="O126" s="724">
        <f>'OverUnder Pivot'!N124</f>
        <v>6693</v>
      </c>
      <c r="P126" s="724">
        <f>'OverUnder Pivot'!O124</f>
        <v>6600</v>
      </c>
      <c r="Q126" t="s">
        <v>2727</v>
      </c>
      <c r="R126" t="s">
        <v>2788</v>
      </c>
      <c r="T126">
        <f t="shared" si="3"/>
        <v>1</v>
      </c>
    </row>
    <row r="127" spans="1:20" hidden="1">
      <c r="A127">
        <f>'OverUnder Pivot'!A125</f>
        <v>260</v>
      </c>
      <c r="B127">
        <f>'OverUnder Pivot'!B125</f>
        <v>8</v>
      </c>
      <c r="C127" t="str">
        <f>'OverUnder Pivot'!C125</f>
        <v>OPENINGS</v>
      </c>
      <c r="D127" t="str">
        <f>'OverUnder Pivot'!D125</f>
        <v>081113</v>
      </c>
      <c r="E127" t="str">
        <f>'OverUnder Pivot'!E125</f>
        <v xml:space="preserve"> HOLLOW METAL DOORS AND FRAMES</v>
      </c>
      <c r="F127" t="str">
        <f>'OverUnder Pivot'!F125</f>
        <v>Steel hollow door frames; zinc coated and factory primed for painting; including fixings and fillings solid with mortar; as specified and as Drg. A-611</v>
      </c>
      <c r="G127" t="str">
        <f>'OverUnder Pivot'!G125</f>
        <v>Steel hollow door frames; zinc coated and factory primed for painting; including fixings and fillings solid with mortar; as specified and as Drg. A-611</v>
      </c>
      <c r="H127" t="str">
        <f>'OverUnder Pivot'!H125</f>
        <v>J</v>
      </c>
      <c r="I127" t="str">
        <f>'OverUnder Pivot'!I125</f>
        <v>Type C</v>
      </c>
      <c r="J127">
        <f>'OverUnder Pivot'!J125</f>
        <v>7</v>
      </c>
      <c r="K127" t="str">
        <f>'OverUnder Pivot'!K125</f>
        <v>m</v>
      </c>
      <c r="L127" s="724">
        <f>'OverUnder Pivot'!L125</f>
        <v>0</v>
      </c>
      <c r="M127" s="724"/>
      <c r="N127" s="724">
        <f>'OverUnder Pivot'!M125</f>
        <v>0</v>
      </c>
      <c r="O127" s="724">
        <f>'OverUnder Pivot'!N125</f>
        <v>0</v>
      </c>
      <c r="P127" s="724">
        <f>'OverUnder Pivot'!O125</f>
        <v>0</v>
      </c>
      <c r="Q127" t="s">
        <v>2791</v>
      </c>
      <c r="T127">
        <f t="shared" si="3"/>
        <v>0</v>
      </c>
    </row>
    <row r="128" spans="1:20" hidden="1">
      <c r="A128">
        <f>'OverUnder Pivot'!A126</f>
        <v>262</v>
      </c>
      <c r="B128">
        <f>'OverUnder Pivot'!B126</f>
        <v>8</v>
      </c>
      <c r="C128" t="str">
        <f>'OverUnder Pivot'!C126</f>
        <v>OPENINGS</v>
      </c>
      <c r="D128" t="str">
        <f>'OverUnder Pivot'!D126</f>
        <v>081113</v>
      </c>
      <c r="E128" t="str">
        <f>'OverUnder Pivot'!E126</f>
        <v xml:space="preserve"> HOLLOW METAL DOORS AND FRAMES</v>
      </c>
      <c r="F128" t="str">
        <f>'OverUnder Pivot'!F126</f>
        <v>Steel hollow door frames; zinc coated and factory primed for painting; including fixings and fillings solid with mortar; as specified and as Drg. A-611</v>
      </c>
      <c r="G128" t="str">
        <f>'OverUnder Pivot'!G126</f>
        <v>Steel hollow door frames; zinc coated and factory primed for painting; including fixings and fillings solid with mortar; as specified and as Drg. A-611</v>
      </c>
      <c r="H128" t="str">
        <f>'OverUnder Pivot'!H126</f>
        <v>A</v>
      </c>
      <c r="I128" t="str">
        <f>'OverUnder Pivot'!I126</f>
        <v>Type A; 20 minutes</v>
      </c>
      <c r="J128">
        <f>'OverUnder Pivot'!J126</f>
        <v>65</v>
      </c>
      <c r="K128" t="str">
        <f>'OverUnder Pivot'!K126</f>
        <v>m</v>
      </c>
      <c r="L128" s="724">
        <f>'OverUnder Pivot'!L126</f>
        <v>0</v>
      </c>
      <c r="M128" s="724"/>
      <c r="N128" s="724">
        <f>'OverUnder Pivot'!M126</f>
        <v>0</v>
      </c>
      <c r="O128" s="724">
        <f>'OverUnder Pivot'!N126</f>
        <v>0</v>
      </c>
      <c r="P128" s="724">
        <f>'OverUnder Pivot'!O126</f>
        <v>0</v>
      </c>
      <c r="Q128" t="s">
        <v>2791</v>
      </c>
      <c r="T128">
        <f t="shared" si="3"/>
        <v>0</v>
      </c>
    </row>
    <row r="129" spans="1:20" hidden="1">
      <c r="A129">
        <f>'OverUnder Pivot'!A127</f>
        <v>263</v>
      </c>
      <c r="B129">
        <f>'OverUnder Pivot'!B127</f>
        <v>8</v>
      </c>
      <c r="C129" t="str">
        <f>'OverUnder Pivot'!C127</f>
        <v>OPENINGS</v>
      </c>
      <c r="D129" t="str">
        <f>'OverUnder Pivot'!D127</f>
        <v>081113</v>
      </c>
      <c r="E129" t="str">
        <f>'OverUnder Pivot'!E127</f>
        <v xml:space="preserve"> HOLLOW METAL DOORS AND FRAMES</v>
      </c>
      <c r="F129" t="str">
        <f>'OverUnder Pivot'!F127</f>
        <v>Steel hollow door frames; fire rated, zinc coated and factory primed for painting; including fixings and filling solid with mortar; as specified and as Drg. A-611</v>
      </c>
      <c r="G129" t="str">
        <f>'OverUnder Pivot'!G127</f>
        <v>Steel hollow door frames; fire rated, zinc coated and factory primed for painting; including fixings and filling solid with mortar; as specified and as Drg. A-611</v>
      </c>
      <c r="H129" t="str">
        <f>'OverUnder Pivot'!H127</f>
        <v>B</v>
      </c>
      <c r="I129" t="str">
        <f>'OverUnder Pivot'!I127</f>
        <v>Type A; 45 minutes</v>
      </c>
      <c r="J129">
        <f>'OverUnder Pivot'!J127</f>
        <v>44</v>
      </c>
      <c r="K129" t="str">
        <f>'OverUnder Pivot'!K127</f>
        <v>m</v>
      </c>
      <c r="L129" s="724">
        <f>'OverUnder Pivot'!L127</f>
        <v>0</v>
      </c>
      <c r="M129" s="724"/>
      <c r="N129" s="724">
        <f>'OverUnder Pivot'!M127</f>
        <v>0</v>
      </c>
      <c r="O129" s="724">
        <f>'OverUnder Pivot'!N127</f>
        <v>0</v>
      </c>
      <c r="P129" s="724">
        <f>'OverUnder Pivot'!O127</f>
        <v>0</v>
      </c>
      <c r="Q129" t="s">
        <v>2791</v>
      </c>
      <c r="T129">
        <f t="shared" si="3"/>
        <v>0</v>
      </c>
    </row>
    <row r="130" spans="1:20" hidden="1">
      <c r="A130">
        <f>'OverUnder Pivot'!A128</f>
        <v>264</v>
      </c>
      <c r="B130">
        <f>'OverUnder Pivot'!B128</f>
        <v>8</v>
      </c>
      <c r="C130" t="str">
        <f>'OverUnder Pivot'!C128</f>
        <v>OPENINGS</v>
      </c>
      <c r="D130" t="str">
        <f>'OverUnder Pivot'!D128</f>
        <v>081113</v>
      </c>
      <c r="E130" t="str">
        <f>'OverUnder Pivot'!E128</f>
        <v xml:space="preserve"> HOLLOW METAL DOORS AND FRAMES</v>
      </c>
      <c r="F130" t="str">
        <f>'OverUnder Pivot'!F128</f>
        <v>Steel hollow door frames; zinc coated and factory primed for painting; including fixings and fillings solid with mortar; as specified and as Drg. A-611</v>
      </c>
      <c r="G130" t="str">
        <f>'OverUnder Pivot'!G128</f>
        <v>Steel hollow door frames; zinc coated and factory primed for painting; including fixings and fillings solid with mortar; as specified and as Drg. A-611</v>
      </c>
      <c r="H130" t="str">
        <f>'OverUnder Pivot'!H128</f>
        <v>C</v>
      </c>
      <c r="I130" t="str">
        <f>'OverUnder Pivot'!I128</f>
        <v>Type A; 60 minutes</v>
      </c>
      <c r="J130">
        <f>'OverUnder Pivot'!J128</f>
        <v>109</v>
      </c>
      <c r="K130" t="str">
        <f>'OverUnder Pivot'!K128</f>
        <v>m</v>
      </c>
      <c r="L130" s="724">
        <f>'OverUnder Pivot'!L128</f>
        <v>0</v>
      </c>
      <c r="M130" s="724"/>
      <c r="N130" s="724">
        <f>'OverUnder Pivot'!M128</f>
        <v>0</v>
      </c>
      <c r="O130" s="724">
        <f>'OverUnder Pivot'!N128</f>
        <v>0</v>
      </c>
      <c r="P130" s="724">
        <f>'OverUnder Pivot'!O128</f>
        <v>0</v>
      </c>
      <c r="Q130" t="s">
        <v>2791</v>
      </c>
      <c r="T130">
        <f t="shared" si="3"/>
        <v>0</v>
      </c>
    </row>
    <row r="131" spans="1:20" hidden="1">
      <c r="A131">
        <f>'OverUnder Pivot'!A129</f>
        <v>265</v>
      </c>
      <c r="B131">
        <f>'OverUnder Pivot'!B129</f>
        <v>8</v>
      </c>
      <c r="C131" t="str">
        <f>'OverUnder Pivot'!C129</f>
        <v>OPENINGS</v>
      </c>
      <c r="D131" t="str">
        <f>'OverUnder Pivot'!D129</f>
        <v>081113</v>
      </c>
      <c r="E131" t="str">
        <f>'OverUnder Pivot'!E129</f>
        <v xml:space="preserve"> HOLLOW METAL DOORS AND FRAMES</v>
      </c>
      <c r="F131" t="str">
        <f>'OverUnder Pivot'!F129</f>
        <v>Steel hollow door frames; fire rated, zinc coated and factory primed for painting; including fixings and filling solid with mortar; as specified and as Drg. A-611</v>
      </c>
      <c r="G131" t="str">
        <f>'OverUnder Pivot'!G129</f>
        <v>Steel hollow door frames; fire rated, zinc coated and factory primed for painting; including fixings and filling solid with mortar; as specified and as Drg. A-611</v>
      </c>
      <c r="H131" t="str">
        <f>'OverUnder Pivot'!H129</f>
        <v>A</v>
      </c>
      <c r="I131" t="str">
        <f>'OverUnder Pivot'!I129</f>
        <v>Type C; 90 minutes</v>
      </c>
      <c r="J131">
        <f>'OverUnder Pivot'!J129</f>
        <v>5</v>
      </c>
      <c r="K131" t="str">
        <f>'OverUnder Pivot'!K129</f>
        <v>m</v>
      </c>
      <c r="L131" s="724">
        <f>'OverUnder Pivot'!L129</f>
        <v>175</v>
      </c>
      <c r="M131" s="724">
        <f>AVERAGEIFS(N131:O131,N131:O131,"&lt;&gt;0",V131:W131,"")</f>
        <v>166.75</v>
      </c>
      <c r="N131" s="724">
        <f>'OverUnder Pivot'!M129</f>
        <v>139.5</v>
      </c>
      <c r="O131" s="724">
        <f>'OverUnder Pivot'!N129</f>
        <v>194</v>
      </c>
      <c r="P131" s="724">
        <f>'OverUnder Pivot'!O129</f>
        <v>145</v>
      </c>
      <c r="Q131" t="s">
        <v>2791</v>
      </c>
      <c r="T131">
        <f t="shared" si="3"/>
        <v>0</v>
      </c>
    </row>
    <row r="132" spans="1:20" hidden="1">
      <c r="A132">
        <f>'OverUnder Pivot'!A130</f>
        <v>268</v>
      </c>
      <c r="B132">
        <f>'OverUnder Pivot'!B130</f>
        <v>8</v>
      </c>
      <c r="C132" t="str">
        <f>'OverUnder Pivot'!C130</f>
        <v>OPENINGS</v>
      </c>
      <c r="D132" t="str">
        <f>'OverUnder Pivot'!D130</f>
        <v>081416</v>
      </c>
      <c r="E132" t="str">
        <f>'OverUnder Pivot'!E130</f>
        <v xml:space="preserve"> FLUSH WOOD DOORS</v>
      </c>
      <c r="F132" t="str">
        <f>'OverUnder Pivot'!F130</f>
        <v>081416 - FLUSH WOOD DOORS</v>
      </c>
      <c r="G132" t="str">
        <f>'OverUnder Pivot'!G130</f>
        <v>081416 - FLUSH WOOD DOORS</v>
      </c>
      <c r="H132" t="str">
        <f>'OverUnder Pivot'!H130</f>
        <v>E</v>
      </c>
      <c r="I132" t="str">
        <f>'OverUnder Pivot'!I130</f>
        <v>Leaf size W5; 1530 x 2200 high; double leaf; with glass vision panel</v>
      </c>
      <c r="J132">
        <f>'OverUnder Pivot'!J130</f>
        <v>4</v>
      </c>
      <c r="K132" t="str">
        <f>'OverUnder Pivot'!K130</f>
        <v>Nr</v>
      </c>
      <c r="L132" s="724">
        <f>'OverUnder Pivot'!L130</f>
        <v>0</v>
      </c>
      <c r="M132" s="724"/>
      <c r="N132" s="724">
        <f>'OverUnder Pivot'!M130</f>
        <v>0</v>
      </c>
      <c r="O132" s="724">
        <f>'OverUnder Pivot'!N130</f>
        <v>0</v>
      </c>
      <c r="P132" s="724">
        <f>'OverUnder Pivot'!O130</f>
        <v>0</v>
      </c>
      <c r="Q132" t="s">
        <v>2791</v>
      </c>
      <c r="T132">
        <f t="shared" si="3"/>
        <v>0</v>
      </c>
    </row>
    <row r="133" spans="1:20" hidden="1">
      <c r="A133">
        <f>'OverUnder Pivot'!A131</f>
        <v>270</v>
      </c>
      <c r="B133">
        <f>'OverUnder Pivot'!B131</f>
        <v>8</v>
      </c>
      <c r="C133" t="str">
        <f>'OverUnder Pivot'!C131</f>
        <v>OPENINGS</v>
      </c>
      <c r="D133" t="str">
        <f>'OverUnder Pivot'!D131</f>
        <v>081416</v>
      </c>
      <c r="E133" t="str">
        <f>'OverUnder Pivot'!E131</f>
        <v xml:space="preserve"> FLUSH WOOD DOORS</v>
      </c>
      <c r="F133" t="str">
        <f>'OverUnder Pivot'!F131</f>
        <v>081416 - FLUSH WOOD DOORS</v>
      </c>
      <c r="G133" t="str">
        <f>'OverUnder Pivot'!G131</f>
        <v>081416 - FLUSH WOOD DOORS</v>
      </c>
      <c r="H133" t="str">
        <f>'OverUnder Pivot'!H131</f>
        <v>A</v>
      </c>
      <c r="I133" t="str">
        <f>'OverUnder Pivot'!I131</f>
        <v>Leaf size W1; 730 x 2200 high</v>
      </c>
      <c r="J133">
        <f>'OverUnder Pivot'!J131</f>
        <v>3</v>
      </c>
      <c r="K133" t="str">
        <f>'OverUnder Pivot'!K131</f>
        <v>Nr</v>
      </c>
      <c r="L133" s="724">
        <f>'OverUnder Pivot'!L131</f>
        <v>2103</v>
      </c>
      <c r="M133" s="724">
        <f>AVERAGEIFS(N133:O133,N133:O133,"&lt;&gt;0",V133:W133,"")</f>
        <v>941.79000000000008</v>
      </c>
      <c r="N133" s="724">
        <f>'OverUnder Pivot'!M131</f>
        <v>725.40000000000009</v>
      </c>
      <c r="O133" s="724">
        <f>'OverUnder Pivot'!N131</f>
        <v>1158.18</v>
      </c>
      <c r="P133" s="724">
        <f>'OverUnder Pivot'!O131</f>
        <v>783</v>
      </c>
      <c r="Q133" t="s">
        <v>2791</v>
      </c>
      <c r="T133">
        <f t="shared" si="3"/>
        <v>0</v>
      </c>
    </row>
    <row r="134" spans="1:20" hidden="1">
      <c r="A134">
        <f>'OverUnder Pivot'!A132</f>
        <v>271</v>
      </c>
      <c r="B134">
        <f>'OverUnder Pivot'!B132</f>
        <v>8</v>
      </c>
      <c r="C134" t="str">
        <f>'OverUnder Pivot'!C132</f>
        <v>OPENINGS</v>
      </c>
      <c r="D134" t="str">
        <f>'OverUnder Pivot'!D132</f>
        <v>081416</v>
      </c>
      <c r="E134" t="str">
        <f>'OverUnder Pivot'!E132</f>
        <v xml:space="preserve"> FLUSH WOOD DOORS</v>
      </c>
      <c r="F134" t="str">
        <f>'OverUnder Pivot'!F132</f>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G134" t="str">
        <f>'OverUnder Pivot'!G132</f>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H134" t="str">
        <f>'OverUnder Pivot'!H132</f>
        <v>B</v>
      </c>
      <c r="I134" t="str">
        <f>'OverUnder Pivot'!I132</f>
        <v>Leaf size W11; 930 x 2200 high; with glass vision panel</v>
      </c>
      <c r="J134">
        <f>'OverUnder Pivot'!J132</f>
        <v>2</v>
      </c>
      <c r="K134" t="str">
        <f>'OverUnder Pivot'!K132</f>
        <v>Nr</v>
      </c>
      <c r="L134" s="724">
        <f>'OverUnder Pivot'!L132</f>
        <v>0</v>
      </c>
      <c r="M134" s="724"/>
      <c r="N134" s="724">
        <f>'OverUnder Pivot'!M132</f>
        <v>0</v>
      </c>
      <c r="O134" s="724">
        <f>'OverUnder Pivot'!N132</f>
        <v>0</v>
      </c>
      <c r="P134" s="724">
        <f>'OverUnder Pivot'!O132</f>
        <v>0</v>
      </c>
      <c r="Q134" t="s">
        <v>2791</v>
      </c>
      <c r="T134">
        <f t="shared" si="3"/>
        <v>0</v>
      </c>
    </row>
    <row r="135" spans="1:20" hidden="1">
      <c r="A135">
        <f>'OverUnder Pivot'!A133</f>
        <v>272</v>
      </c>
      <c r="B135">
        <f>'OverUnder Pivot'!B133</f>
        <v>8</v>
      </c>
      <c r="C135" t="str">
        <f>'OverUnder Pivot'!C133</f>
        <v>OPENINGS</v>
      </c>
      <c r="D135" t="str">
        <f>'OverUnder Pivot'!D133</f>
        <v>081416</v>
      </c>
      <c r="E135" t="str">
        <f>'OverUnder Pivot'!E133</f>
        <v xml:space="preserve"> FLUSH WOOD DOORS</v>
      </c>
      <c r="F135" t="str">
        <f>'OverUnder Pivot'!F133</f>
        <v>081416 - FLUSH WOOD DOORS</v>
      </c>
      <c r="G135" t="str">
        <f>'OverUnder Pivot'!G133</f>
        <v>081416 - FLUSH WOOD DOORS</v>
      </c>
      <c r="H135" t="str">
        <f>'OverUnder Pivot'!H133</f>
        <v>C</v>
      </c>
      <c r="I135" t="str">
        <f>'OverUnder Pivot'!I133</f>
        <v>Leaf size W12; 1080 x 2200 high; with glass vision panel</v>
      </c>
      <c r="J135">
        <f>'OverUnder Pivot'!J133</f>
        <v>1</v>
      </c>
      <c r="K135" t="str">
        <f>'OverUnder Pivot'!K133</f>
        <v>Nr</v>
      </c>
      <c r="L135" s="724">
        <f>'OverUnder Pivot'!L133</f>
        <v>0</v>
      </c>
      <c r="M135" s="724"/>
      <c r="N135" s="724">
        <f>'OverUnder Pivot'!M133</f>
        <v>0</v>
      </c>
      <c r="O135" s="724">
        <f>'OverUnder Pivot'!N133</f>
        <v>0</v>
      </c>
      <c r="P135" s="724">
        <f>'OverUnder Pivot'!O133</f>
        <v>0</v>
      </c>
      <c r="Q135" t="s">
        <v>2791</v>
      </c>
      <c r="T135">
        <f t="shared" si="3"/>
        <v>0</v>
      </c>
    </row>
    <row r="136" spans="1:20" hidden="1">
      <c r="A136">
        <f>'OverUnder Pivot'!A134</f>
        <v>273</v>
      </c>
      <c r="B136">
        <f>'OverUnder Pivot'!B134</f>
        <v>8</v>
      </c>
      <c r="C136" t="str">
        <f>'OverUnder Pivot'!C134</f>
        <v>OPENINGS</v>
      </c>
      <c r="D136" t="str">
        <f>'OverUnder Pivot'!D134</f>
        <v>081416</v>
      </c>
      <c r="E136" t="str">
        <f>'OverUnder Pivot'!E134</f>
        <v xml:space="preserve"> FLUSH WOOD DOORS</v>
      </c>
      <c r="F136" t="str">
        <f>'OverUnder Pivot'!F134</f>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G136" t="str">
        <f>'OverUnder Pivot'!G134</f>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H136" t="str">
        <f>'OverUnder Pivot'!H134</f>
        <v>B</v>
      </c>
      <c r="I136" t="str">
        <f>'OverUnder Pivot'!I134</f>
        <v>Leaf size W14; 900 x 2200 high; with glass vision panel</v>
      </c>
      <c r="J136">
        <f>'OverUnder Pivot'!J134</f>
        <v>1</v>
      </c>
      <c r="K136" t="str">
        <f>'OverUnder Pivot'!K134</f>
        <v>Nr</v>
      </c>
      <c r="L136" s="724">
        <f>'OverUnder Pivot'!L134</f>
        <v>845</v>
      </c>
      <c r="M136" s="724">
        <f>AVERAGEIFS(N136:O136,N136:O136,"&lt;&gt;0",V136:W136,"")</f>
        <v>359.57500000000005</v>
      </c>
      <c r="N136" s="724">
        <f>'OverUnder Pivot'!M134</f>
        <v>306.90000000000003</v>
      </c>
      <c r="O136" s="724">
        <f>'OverUnder Pivot'!N134</f>
        <v>412.25</v>
      </c>
      <c r="P136" s="724">
        <f>'OverUnder Pivot'!O134</f>
        <v>327</v>
      </c>
      <c r="Q136" t="s">
        <v>2791</v>
      </c>
      <c r="T136">
        <f t="shared" ref="T136:T199" si="5">COUNTA(R136:S136)</f>
        <v>0</v>
      </c>
    </row>
    <row r="137" spans="1:20" hidden="1">
      <c r="A137">
        <f>'OverUnder Pivot'!A135</f>
        <v>274</v>
      </c>
      <c r="B137">
        <f>'OverUnder Pivot'!B135</f>
        <v>8</v>
      </c>
      <c r="C137" t="str">
        <f>'OverUnder Pivot'!C135</f>
        <v>OPENINGS</v>
      </c>
      <c r="D137" t="str">
        <f>'OverUnder Pivot'!D135</f>
        <v>081416</v>
      </c>
      <c r="E137" t="str">
        <f>'OverUnder Pivot'!E135</f>
        <v xml:space="preserve"> FLUSH WOOD DOORS</v>
      </c>
      <c r="F137" t="str">
        <f>'OverUnder Pivot'!F135</f>
        <v>081416 - FLUSH WOOD DOORS</v>
      </c>
      <c r="G137" t="str">
        <f>'OverUnder Pivot'!G135</f>
        <v>081416 - FLUSH WOOD DOORS</v>
      </c>
      <c r="H137" t="str">
        <f>'OverUnder Pivot'!H135</f>
        <v>E</v>
      </c>
      <c r="I137" t="str">
        <f>'OverUnder Pivot'!I135</f>
        <v>Leaf size W2; 830 x 2200 high</v>
      </c>
      <c r="J137">
        <f>'OverUnder Pivot'!J135</f>
        <v>5</v>
      </c>
      <c r="K137" t="str">
        <f>'OverUnder Pivot'!K135</f>
        <v>Nr</v>
      </c>
      <c r="L137" s="724">
        <f>'OverUnder Pivot'!L135</f>
        <v>0</v>
      </c>
      <c r="M137" s="724"/>
      <c r="N137" s="724">
        <f>'OverUnder Pivot'!M135</f>
        <v>0</v>
      </c>
      <c r="O137" s="724">
        <f>'OverUnder Pivot'!N135</f>
        <v>0</v>
      </c>
      <c r="P137" s="724">
        <f>'OverUnder Pivot'!O135</f>
        <v>0</v>
      </c>
      <c r="Q137" t="s">
        <v>2791</v>
      </c>
      <c r="T137">
        <f t="shared" si="5"/>
        <v>0</v>
      </c>
    </row>
    <row r="138" spans="1:20" hidden="1">
      <c r="A138">
        <f>'OverUnder Pivot'!A136</f>
        <v>275</v>
      </c>
      <c r="B138">
        <f>'OverUnder Pivot'!B136</f>
        <v>8</v>
      </c>
      <c r="C138" t="str">
        <f>'OverUnder Pivot'!C136</f>
        <v>OPENINGS</v>
      </c>
      <c r="D138" t="str">
        <f>'OverUnder Pivot'!D136</f>
        <v>081416</v>
      </c>
      <c r="E138" t="str">
        <f>'OverUnder Pivot'!E136</f>
        <v xml:space="preserve"> FLUSH WOOD DOORS</v>
      </c>
      <c r="F138" t="str">
        <f>'OverUnder Pivot'!F136</f>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G138" t="str">
        <f>'OverUnder Pivot'!G136</f>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H138" t="str">
        <f>'OverUnder Pivot'!H136</f>
        <v>C</v>
      </c>
      <c r="I138" t="str">
        <f>'OverUnder Pivot'!I136</f>
        <v>Leaf size W3; 930 x 2200 high</v>
      </c>
      <c r="J138">
        <f>'OverUnder Pivot'!J136</f>
        <v>9</v>
      </c>
      <c r="K138" t="str">
        <f>'OverUnder Pivot'!K136</f>
        <v>Nr</v>
      </c>
      <c r="L138" s="724">
        <f>'OverUnder Pivot'!L136</f>
        <v>7299</v>
      </c>
      <c r="M138" s="724">
        <f>AVERAGEIFS(N138:O138,N138:O138,"&lt;&gt;0",V138:W138,"")</f>
        <v>3119.49</v>
      </c>
      <c r="N138" s="724">
        <f>'OverUnder Pivot'!M136</f>
        <v>2301.75</v>
      </c>
      <c r="O138" s="724">
        <f>'OverUnder Pivot'!N136</f>
        <v>3937.2299999999996</v>
      </c>
      <c r="P138" s="724">
        <f>'OverUnder Pivot'!O136</f>
        <v>2484</v>
      </c>
      <c r="Q138" t="s">
        <v>2727</v>
      </c>
      <c r="R138" t="s">
        <v>2788</v>
      </c>
      <c r="S138" t="s">
        <v>2788</v>
      </c>
      <c r="T138">
        <f t="shared" si="5"/>
        <v>2</v>
      </c>
    </row>
    <row r="139" spans="1:20" hidden="1">
      <c r="A139">
        <f>'OverUnder Pivot'!A137</f>
        <v>276</v>
      </c>
      <c r="B139">
        <f>'OverUnder Pivot'!B137</f>
        <v>8</v>
      </c>
      <c r="C139" t="str">
        <f>'OverUnder Pivot'!C137</f>
        <v>OPENINGS</v>
      </c>
      <c r="D139" t="str">
        <f>'OverUnder Pivot'!D137</f>
        <v>081416</v>
      </c>
      <c r="E139" t="str">
        <f>'OverUnder Pivot'!E137</f>
        <v xml:space="preserve"> FLUSH WOOD DOORS</v>
      </c>
      <c r="F139" t="str">
        <f>'OverUnder Pivot'!F137</f>
        <v>081416 - FLUSH WOOD DOORS</v>
      </c>
      <c r="G139" t="str">
        <f>'OverUnder Pivot'!G137</f>
        <v>081416 - FLUSH WOOD DOORS</v>
      </c>
      <c r="H139" t="str">
        <f>'OverUnder Pivot'!H137</f>
        <v>D</v>
      </c>
      <c r="I139" t="str">
        <f>'OverUnder Pivot'!I137</f>
        <v>Leaf size W4; 1080 x 2200 high</v>
      </c>
      <c r="J139">
        <f>'OverUnder Pivot'!J137</f>
        <v>6</v>
      </c>
      <c r="K139" t="str">
        <f>'OverUnder Pivot'!K137</f>
        <v>Nr</v>
      </c>
      <c r="L139" s="724">
        <f>'OverUnder Pivot'!L137</f>
        <v>5364</v>
      </c>
      <c r="M139" s="724">
        <f>AVERAGEIFS(N139:O139,N139:O139,"&lt;&gt;0",V139:W139,"")</f>
        <v>2326.41</v>
      </c>
      <c r="N139" s="724">
        <f>'OverUnder Pivot'!M137</f>
        <v>1562.4</v>
      </c>
      <c r="O139" s="724">
        <f>'OverUnder Pivot'!N137</f>
        <v>3090.4199999999996</v>
      </c>
      <c r="P139" s="724">
        <f>'OverUnder Pivot'!O137</f>
        <v>1698</v>
      </c>
      <c r="Q139" t="s">
        <v>2727</v>
      </c>
      <c r="R139" t="s">
        <v>2788</v>
      </c>
      <c r="T139">
        <f t="shared" si="5"/>
        <v>1</v>
      </c>
    </row>
    <row r="140" spans="1:20" hidden="1">
      <c r="A140">
        <f>'OverUnder Pivot'!A138</f>
        <v>277</v>
      </c>
      <c r="B140">
        <f>'OverUnder Pivot'!B138</f>
        <v>8</v>
      </c>
      <c r="C140" t="str">
        <f>'OverUnder Pivot'!C138</f>
        <v>OPENINGS</v>
      </c>
      <c r="D140" t="str">
        <f>'OverUnder Pivot'!D138</f>
        <v>081416</v>
      </c>
      <c r="E140" t="str">
        <f>'OverUnder Pivot'!E138</f>
        <v xml:space="preserve"> FLUSH WOOD DOORS</v>
      </c>
      <c r="F140" t="str">
        <f>'OverUnder Pivot'!F138</f>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G140" t="str">
        <f>'OverUnder Pivot'!G138</f>
        <v>Flush wood doors; semi-solid core, 43 thick, leaf construction type 1; comprising preservative treated softwood framing and noggins faced both sides with 6 mm plywood glued and pressed to framing and lipped on all edges with hardwood, faced with plastic laminated finish; including fittings and fixings; complete; as specified and as Drg. A-611</v>
      </c>
      <c r="H140" t="str">
        <f>'OverUnder Pivot'!H138</f>
        <v>H</v>
      </c>
      <c r="I140" t="str">
        <f>'OverUnder Pivot'!I138</f>
        <v xml:space="preserve">Leaf size W6; 1830 x 2200 high; double leaf; </v>
      </c>
      <c r="J140">
        <f>'OverUnder Pivot'!J138</f>
        <v>1</v>
      </c>
      <c r="K140" t="str">
        <f>'OverUnder Pivot'!K138</f>
        <v>Nr</v>
      </c>
      <c r="L140" s="724">
        <f>'OverUnder Pivot'!L138</f>
        <v>0</v>
      </c>
      <c r="M140" s="724"/>
      <c r="N140" s="724">
        <f>'OverUnder Pivot'!M138</f>
        <v>0</v>
      </c>
      <c r="O140" s="724">
        <f>'OverUnder Pivot'!N138</f>
        <v>0</v>
      </c>
      <c r="P140" s="724">
        <f>'OverUnder Pivot'!O138</f>
        <v>0</v>
      </c>
      <c r="Q140" t="s">
        <v>2791</v>
      </c>
      <c r="T140">
        <f t="shared" si="5"/>
        <v>0</v>
      </c>
    </row>
    <row r="141" spans="1:20" hidden="1">
      <c r="A141">
        <f>'OverUnder Pivot'!A139</f>
        <v>278</v>
      </c>
      <c r="B141">
        <f>'OverUnder Pivot'!B139</f>
        <v>8</v>
      </c>
      <c r="C141" t="str">
        <f>'OverUnder Pivot'!C139</f>
        <v>OPENINGS</v>
      </c>
      <c r="D141" t="str">
        <f>'OverUnder Pivot'!D139</f>
        <v>081416</v>
      </c>
      <c r="E141" t="str">
        <f>'OverUnder Pivot'!E139</f>
        <v xml:space="preserve"> FLUSH WOOD DOORS</v>
      </c>
      <c r="F141" t="str">
        <f>'OverUnder Pivot'!F139</f>
        <v>081416 - FLUSH WOOD DOORS</v>
      </c>
      <c r="G141" t="str">
        <f>'OverUnder Pivot'!G139</f>
        <v>081416 - FLUSH WOOD DOORS</v>
      </c>
      <c r="H141" t="str">
        <f>'OverUnder Pivot'!H139</f>
        <v>E</v>
      </c>
      <c r="I141" t="str">
        <f>'OverUnder Pivot'!I139</f>
        <v>Leaf size W9; 900 x 2200 high</v>
      </c>
      <c r="J141">
        <f>'OverUnder Pivot'!J139</f>
        <v>1</v>
      </c>
      <c r="K141" t="str">
        <f>'OverUnder Pivot'!K139</f>
        <v>Nr</v>
      </c>
      <c r="L141" s="724">
        <f>'OverUnder Pivot'!L139</f>
        <v>795</v>
      </c>
      <c r="M141" s="724">
        <f>AVERAGEIFS(N141:O141,N141:O141,"&lt;&gt;0",V141:W141,"")</f>
        <v>346.61</v>
      </c>
      <c r="N141" s="724">
        <f>'OverUnder Pivot'!M139</f>
        <v>255.75</v>
      </c>
      <c r="O141" s="724">
        <f>'OverUnder Pivot'!N139</f>
        <v>437.46999999999997</v>
      </c>
      <c r="P141" s="724">
        <f>'OverUnder Pivot'!O139</f>
        <v>276</v>
      </c>
      <c r="Q141" t="s">
        <v>2791</v>
      </c>
      <c r="T141">
        <f t="shared" si="5"/>
        <v>0</v>
      </c>
    </row>
    <row r="142" spans="1:20" hidden="1">
      <c r="A142">
        <f>'OverUnder Pivot'!A140</f>
        <v>280</v>
      </c>
      <c r="B142">
        <f>'OverUnder Pivot'!B140</f>
        <v>8</v>
      </c>
      <c r="C142" t="str">
        <f>'OverUnder Pivot'!C140</f>
        <v>OPENINGS</v>
      </c>
      <c r="D142" t="str">
        <f>'OverUnder Pivot'!D140</f>
        <v>081416</v>
      </c>
      <c r="E142" t="str">
        <f>'OverUnder Pivot'!E140</f>
        <v xml:space="preserve"> FLUSH WOOD DOORS</v>
      </c>
      <c r="F142" t="str">
        <f>'OverUnder Pivot'!F140</f>
        <v>081416 - FLUSH WOOD DOORS</v>
      </c>
      <c r="G142" t="str">
        <f>'OverUnder Pivot'!G140</f>
        <v>081416 - FLUSH WOOD DOORS</v>
      </c>
      <c r="H142" t="str">
        <f>'OverUnder Pivot'!H140</f>
        <v>A</v>
      </c>
      <c r="I142" t="str">
        <f>'OverUnder Pivot'!I140</f>
        <v>Leaf size W10; 1530 x 2200 high; 60 minutes; double leaf</v>
      </c>
      <c r="J142">
        <f>'OverUnder Pivot'!J140</f>
        <v>1</v>
      </c>
      <c r="K142" t="str">
        <f>'OverUnder Pivot'!K140</f>
        <v>Nr</v>
      </c>
      <c r="L142" s="724">
        <f>'OverUnder Pivot'!L140</f>
        <v>0</v>
      </c>
      <c r="M142" s="724"/>
      <c r="N142" s="724">
        <f>'OverUnder Pivot'!M140</f>
        <v>0</v>
      </c>
      <c r="O142" s="724">
        <f>'OverUnder Pivot'!N140</f>
        <v>0</v>
      </c>
      <c r="P142" s="724">
        <f>'OverUnder Pivot'!O140</f>
        <v>0</v>
      </c>
      <c r="Q142" t="s">
        <v>2791</v>
      </c>
      <c r="T142">
        <f t="shared" si="5"/>
        <v>0</v>
      </c>
    </row>
    <row r="143" spans="1:20" hidden="1">
      <c r="A143">
        <f>'OverUnder Pivot'!A141</f>
        <v>282</v>
      </c>
      <c r="B143">
        <f>'OverUnder Pivot'!B141</f>
        <v>8</v>
      </c>
      <c r="C143" t="str">
        <f>'OverUnder Pivot'!C141</f>
        <v>OPENINGS</v>
      </c>
      <c r="D143" t="str">
        <f>'OverUnder Pivot'!D141</f>
        <v>081416</v>
      </c>
      <c r="E143" t="str">
        <f>'OverUnder Pivot'!E141</f>
        <v xml:space="preserve"> FLUSH WOOD DOORS</v>
      </c>
      <c r="F143" t="str">
        <f>'OverUnder Pivot'!F141</f>
        <v>081416 - FLUSH WOOD DOORS</v>
      </c>
      <c r="G143" t="str">
        <f>'OverUnder Pivot'!G141</f>
        <v>081416 - FLUSH WOOD DOORS</v>
      </c>
      <c r="H143" t="str">
        <f>'OverUnder Pivot'!H141</f>
        <v>B</v>
      </c>
      <c r="I143" t="str">
        <f>'OverUnder Pivot'!I141</f>
        <v>Leaf size W1; 730 x 2200 high; 45 minutes</v>
      </c>
      <c r="J143">
        <f>'OverUnder Pivot'!J141</f>
        <v>1</v>
      </c>
      <c r="K143" t="str">
        <f>'OverUnder Pivot'!K141</f>
        <v>Nr</v>
      </c>
      <c r="L143" s="724">
        <f>'OverUnder Pivot'!L141</f>
        <v>0</v>
      </c>
      <c r="M143" s="724"/>
      <c r="N143" s="724">
        <f>'OverUnder Pivot'!M141</f>
        <v>0</v>
      </c>
      <c r="O143" s="724">
        <f>'OverUnder Pivot'!N141</f>
        <v>0</v>
      </c>
      <c r="P143" s="724">
        <f>'OverUnder Pivot'!O141</f>
        <v>0</v>
      </c>
      <c r="Q143" t="s">
        <v>2791</v>
      </c>
      <c r="T143">
        <f t="shared" si="5"/>
        <v>0</v>
      </c>
    </row>
    <row r="144" spans="1:20" hidden="1">
      <c r="A144">
        <f>'OverUnder Pivot'!A142</f>
        <v>283</v>
      </c>
      <c r="B144">
        <f>'OverUnder Pivot'!B142</f>
        <v>8</v>
      </c>
      <c r="C144" t="str">
        <f>'OverUnder Pivot'!C142</f>
        <v>OPENINGS</v>
      </c>
      <c r="D144" t="str">
        <f>'OverUnder Pivot'!D142</f>
        <v>081416</v>
      </c>
      <c r="E144" t="str">
        <f>'OverUnder Pivot'!E142</f>
        <v xml:space="preserve"> FLUSH WOOD DOORS</v>
      </c>
      <c r="F144" t="str">
        <f>'OverUnder Pivot'!F142</f>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G144" t="str">
        <f>'OverUnder Pivot'!G142</f>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H144" t="str">
        <f>'OverUnder Pivot'!H142</f>
        <v>C</v>
      </c>
      <c r="I144" t="str">
        <f>'OverUnder Pivot'!I142</f>
        <v>Leaf size W1; 730 x 2200 high; 60 minutes</v>
      </c>
      <c r="J144">
        <f>'OverUnder Pivot'!J142</f>
        <v>2</v>
      </c>
      <c r="K144" t="str">
        <f>'OverUnder Pivot'!K142</f>
        <v>Nr</v>
      </c>
      <c r="L144" s="724">
        <f>'OverUnder Pivot'!L142</f>
        <v>0</v>
      </c>
      <c r="M144" s="724"/>
      <c r="N144" s="724">
        <f>'OverUnder Pivot'!M142</f>
        <v>0</v>
      </c>
      <c r="O144" s="724">
        <f>'OverUnder Pivot'!N142</f>
        <v>0</v>
      </c>
      <c r="P144" s="724">
        <f>'OverUnder Pivot'!O142</f>
        <v>0</v>
      </c>
      <c r="Q144" t="s">
        <v>2791</v>
      </c>
      <c r="T144">
        <f t="shared" si="5"/>
        <v>0</v>
      </c>
    </row>
    <row r="145" spans="1:20" hidden="1">
      <c r="A145">
        <f>'OverUnder Pivot'!A143</f>
        <v>284</v>
      </c>
      <c r="B145">
        <f>'OverUnder Pivot'!B143</f>
        <v>8</v>
      </c>
      <c r="C145" t="str">
        <f>'OverUnder Pivot'!C143</f>
        <v>OPENINGS</v>
      </c>
      <c r="D145" t="str">
        <f>'OverUnder Pivot'!D143</f>
        <v>081416</v>
      </c>
      <c r="E145" t="str">
        <f>'OverUnder Pivot'!E143</f>
        <v xml:space="preserve"> FLUSH WOOD DOORS</v>
      </c>
      <c r="F145" t="str">
        <f>'OverUnder Pivot'!F143</f>
        <v>081416 - FLUSH WOOD DOORS</v>
      </c>
      <c r="G145" t="str">
        <f>'OverUnder Pivot'!G143</f>
        <v>081416 - FLUSH WOOD DOORS</v>
      </c>
      <c r="H145" t="str">
        <f>'OverUnder Pivot'!H143</f>
        <v>D</v>
      </c>
      <c r="I145" t="str">
        <f>'OverUnder Pivot'!I143</f>
        <v>Leaf size W10; 1530 x 2200 high; 60 minutes; double leaf</v>
      </c>
      <c r="J145">
        <f>'OverUnder Pivot'!J143</f>
        <v>1</v>
      </c>
      <c r="K145" t="str">
        <f>'OverUnder Pivot'!K143</f>
        <v>Nr</v>
      </c>
      <c r="L145" s="724">
        <f>'OverUnder Pivot'!L143</f>
        <v>0</v>
      </c>
      <c r="M145" s="724"/>
      <c r="N145" s="724">
        <f>'OverUnder Pivot'!M143</f>
        <v>0</v>
      </c>
      <c r="O145" s="724">
        <f>'OverUnder Pivot'!N143</f>
        <v>0</v>
      </c>
      <c r="P145" s="724">
        <f>'OverUnder Pivot'!O143</f>
        <v>0</v>
      </c>
      <c r="Q145" t="s">
        <v>2791</v>
      </c>
      <c r="T145">
        <f t="shared" si="5"/>
        <v>0</v>
      </c>
    </row>
    <row r="146" spans="1:20" hidden="1">
      <c r="A146">
        <f>'OverUnder Pivot'!A144</f>
        <v>285</v>
      </c>
      <c r="B146">
        <f>'OverUnder Pivot'!B144</f>
        <v>8</v>
      </c>
      <c r="C146" t="str">
        <f>'OverUnder Pivot'!C144</f>
        <v>OPENINGS</v>
      </c>
      <c r="D146" t="str">
        <f>'OverUnder Pivot'!D144</f>
        <v>081416</v>
      </c>
      <c r="E146" t="str">
        <f>'OverUnder Pivot'!E144</f>
        <v xml:space="preserve"> FLUSH WOOD DOORS</v>
      </c>
      <c r="F146" t="str">
        <f>'OverUnder Pivot'!F144</f>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G146" t="str">
        <f>'OverUnder Pivot'!G144</f>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H146" t="str">
        <f>'OverUnder Pivot'!H144</f>
        <v>A</v>
      </c>
      <c r="I146" t="str">
        <f>'OverUnder Pivot'!I144</f>
        <v>Leaf size W3; 930 x 2200 high; 60 minutes</v>
      </c>
      <c r="J146">
        <f>'OverUnder Pivot'!J144</f>
        <v>1</v>
      </c>
      <c r="K146" t="str">
        <f>'OverUnder Pivot'!K144</f>
        <v>Nr</v>
      </c>
      <c r="L146" s="724">
        <f>'OverUnder Pivot'!L144</f>
        <v>1066</v>
      </c>
      <c r="M146" s="724">
        <f>AVERAGEIFS(N146:O146,N146:O146,"&lt;&gt;0",V146:W146,"")</f>
        <v>1148.0650000000001</v>
      </c>
      <c r="N146" s="724">
        <f>'OverUnder Pivot'!M144</f>
        <v>1395</v>
      </c>
      <c r="O146" s="724">
        <f>'OverUnder Pivot'!N144</f>
        <v>901.13</v>
      </c>
      <c r="P146" s="724">
        <f>'OverUnder Pivot'!O144</f>
        <v>508</v>
      </c>
      <c r="Q146" t="s">
        <v>2791</v>
      </c>
      <c r="T146">
        <f t="shared" si="5"/>
        <v>0</v>
      </c>
    </row>
    <row r="147" spans="1:20" hidden="1">
      <c r="A147">
        <f>'OverUnder Pivot'!A145</f>
        <v>286</v>
      </c>
      <c r="B147">
        <f>'OverUnder Pivot'!B145</f>
        <v>8</v>
      </c>
      <c r="C147" t="str">
        <f>'OverUnder Pivot'!C145</f>
        <v>OPENINGS</v>
      </c>
      <c r="D147" t="str">
        <f>'OverUnder Pivot'!D145</f>
        <v>081416</v>
      </c>
      <c r="E147" t="str">
        <f>'OverUnder Pivot'!E145</f>
        <v xml:space="preserve"> FLUSH WOOD DOORS</v>
      </c>
      <c r="F147" t="str">
        <f>'OverUnder Pivot'!F145</f>
        <v>081416 - FLUSH WOOD DOORS</v>
      </c>
      <c r="G147" t="str">
        <f>'OverUnder Pivot'!G145</f>
        <v>081416 - FLUSH WOOD DOORS</v>
      </c>
      <c r="H147" t="str">
        <f>'OverUnder Pivot'!H145</f>
        <v>B</v>
      </c>
      <c r="I147" t="str">
        <f>'OverUnder Pivot'!I145</f>
        <v>Leaf size W3; 930 x 2200 high; 20 minutes</v>
      </c>
      <c r="J147">
        <f>'OverUnder Pivot'!J145</f>
        <v>2</v>
      </c>
      <c r="K147" t="str">
        <f>'OverUnder Pivot'!K145</f>
        <v>Nr</v>
      </c>
      <c r="L147" s="724">
        <f>'OverUnder Pivot'!L145</f>
        <v>2132</v>
      </c>
      <c r="M147" s="724">
        <f>AVERAGEIFS(N147:O147,N147:O147,"&lt;&gt;0",V147:W147,"")</f>
        <v>1273.1300000000001</v>
      </c>
      <c r="N147" s="724">
        <f>'OverUnder Pivot'!M145</f>
        <v>744</v>
      </c>
      <c r="O147" s="724">
        <f>'OverUnder Pivot'!N145</f>
        <v>1802.26</v>
      </c>
      <c r="P147" s="724">
        <f>'OverUnder Pivot'!O145</f>
        <v>798</v>
      </c>
      <c r="Q147" t="s">
        <v>2791</v>
      </c>
      <c r="T147">
        <f t="shared" si="5"/>
        <v>0</v>
      </c>
    </row>
    <row r="148" spans="1:20" hidden="1">
      <c r="A148">
        <f>'OverUnder Pivot'!A146</f>
        <v>287</v>
      </c>
      <c r="B148">
        <f>'OverUnder Pivot'!B146</f>
        <v>8</v>
      </c>
      <c r="C148" t="str">
        <f>'OverUnder Pivot'!C146</f>
        <v>OPENINGS</v>
      </c>
      <c r="D148" t="str">
        <f>'OverUnder Pivot'!D146</f>
        <v>081416</v>
      </c>
      <c r="E148" t="str">
        <f>'OverUnder Pivot'!E146</f>
        <v xml:space="preserve"> FLUSH WOOD DOORS</v>
      </c>
      <c r="F148" t="str">
        <f>'OverUnder Pivot'!F146</f>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G148" t="str">
        <f>'OverUnder Pivot'!G146</f>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H148" t="str">
        <f>'OverUnder Pivot'!H146</f>
        <v>A</v>
      </c>
      <c r="I148" t="str">
        <f>'OverUnder Pivot'!I146</f>
        <v>Leaf size W3; 930 x 2200 high; 45 minutes</v>
      </c>
      <c r="J148">
        <f>'OverUnder Pivot'!J146</f>
        <v>5</v>
      </c>
      <c r="K148" t="str">
        <f>'OverUnder Pivot'!K146</f>
        <v>Nr</v>
      </c>
      <c r="L148" s="724">
        <f>'OverUnder Pivot'!L146</f>
        <v>0</v>
      </c>
      <c r="M148" s="724"/>
      <c r="N148" s="724">
        <f>'OverUnder Pivot'!M146</f>
        <v>0</v>
      </c>
      <c r="O148" s="724">
        <f>'OverUnder Pivot'!N146</f>
        <v>0</v>
      </c>
      <c r="P148" s="724">
        <f>'OverUnder Pivot'!O146</f>
        <v>0</v>
      </c>
      <c r="Q148" t="s">
        <v>2791</v>
      </c>
      <c r="T148">
        <f t="shared" si="5"/>
        <v>0</v>
      </c>
    </row>
    <row r="149" spans="1:20" hidden="1">
      <c r="A149">
        <f>'OverUnder Pivot'!A147</f>
        <v>288</v>
      </c>
      <c r="B149">
        <f>'OverUnder Pivot'!B147</f>
        <v>8</v>
      </c>
      <c r="C149" t="str">
        <f>'OverUnder Pivot'!C147</f>
        <v>OPENINGS</v>
      </c>
      <c r="D149" t="str">
        <f>'OverUnder Pivot'!D147</f>
        <v>081416</v>
      </c>
      <c r="E149" t="str">
        <f>'OverUnder Pivot'!E147</f>
        <v xml:space="preserve"> FLUSH WOOD DOORS</v>
      </c>
      <c r="F149" t="str">
        <f>'OverUnder Pivot'!F147</f>
        <v>081416 - FLUSH WOOD DOORS</v>
      </c>
      <c r="G149" t="str">
        <f>'OverUnder Pivot'!G147</f>
        <v>081416 - FLUSH WOOD DOORS</v>
      </c>
      <c r="H149" t="str">
        <f>'OverUnder Pivot'!H147</f>
        <v>B</v>
      </c>
      <c r="I149" t="str">
        <f>'OverUnder Pivot'!I147</f>
        <v>Leaf size W4; 1080 x 2200 high; 60 minutes</v>
      </c>
      <c r="J149">
        <f>'OverUnder Pivot'!J147</f>
        <v>2</v>
      </c>
      <c r="K149" t="str">
        <f>'OverUnder Pivot'!K147</f>
        <v>Nr</v>
      </c>
      <c r="L149" s="724">
        <f>'OverUnder Pivot'!L147</f>
        <v>0</v>
      </c>
      <c r="M149" s="724"/>
      <c r="N149" s="724">
        <f>'OverUnder Pivot'!M147</f>
        <v>0</v>
      </c>
      <c r="O149" s="724">
        <f>'OverUnder Pivot'!N147</f>
        <v>0</v>
      </c>
      <c r="P149" s="724">
        <f>'OverUnder Pivot'!O147</f>
        <v>0</v>
      </c>
      <c r="Q149" t="s">
        <v>2791</v>
      </c>
      <c r="T149">
        <f t="shared" si="5"/>
        <v>0</v>
      </c>
    </row>
    <row r="150" spans="1:20" hidden="1">
      <c r="A150">
        <f>'OverUnder Pivot'!A148</f>
        <v>289</v>
      </c>
      <c r="B150">
        <f>'OverUnder Pivot'!B148</f>
        <v>8</v>
      </c>
      <c r="C150" t="str">
        <f>'OverUnder Pivot'!C148</f>
        <v>OPENINGS</v>
      </c>
      <c r="D150" t="str">
        <f>'OverUnder Pivot'!D148</f>
        <v>081416</v>
      </c>
      <c r="E150" t="str">
        <f>'OverUnder Pivot'!E148</f>
        <v xml:space="preserve"> FLUSH WOOD DOORS</v>
      </c>
      <c r="F150" t="str">
        <f>'OverUnder Pivot'!F148</f>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G150" t="str">
        <f>'OverUnder Pivot'!G148</f>
        <v>Flush wood doors; solid core, 43 thick, leaf construction type 2, fire rated, comprising hardwood framing and noggins; particle core faced both sides with 6 mm plywood lipped on all edges with hardwood, faced with plastic laminated finish; including intumescent strip, fittings and fixings; complete; as specified and as Drg. A-611</v>
      </c>
      <c r="H150" t="str">
        <f>'OverUnder Pivot'!H148</f>
        <v>A</v>
      </c>
      <c r="I150" t="str">
        <f>'OverUnder Pivot'!I148</f>
        <v>Leaf size W4; 1080 x 2200 high; 20 minutes</v>
      </c>
      <c r="J150">
        <f>'OverUnder Pivot'!J148</f>
        <v>6</v>
      </c>
      <c r="K150" t="str">
        <f>'OverUnder Pivot'!K148</f>
        <v>Nr</v>
      </c>
      <c r="L150" s="724">
        <f>'OverUnder Pivot'!L148</f>
        <v>2100</v>
      </c>
      <c r="M150" s="724">
        <f>AVERAGEIFS(N150:O150,N150:O150,"&lt;&gt;0",V150:W150,"")</f>
        <v>4980.4799999999996</v>
      </c>
      <c r="N150" s="724">
        <f>'OverUnder Pivot'!M148</f>
        <v>2232</v>
      </c>
      <c r="O150" s="724">
        <f>'OverUnder Pivot'!N148</f>
        <v>7728.9599999999991</v>
      </c>
      <c r="P150" s="724">
        <f>'OverUnder Pivot'!O148</f>
        <v>2436</v>
      </c>
      <c r="Q150" t="s">
        <v>2727</v>
      </c>
      <c r="S150" t="s">
        <v>2789</v>
      </c>
      <c r="T150">
        <f t="shared" si="5"/>
        <v>1</v>
      </c>
    </row>
    <row r="151" spans="1:20" hidden="1">
      <c r="A151">
        <f>'OverUnder Pivot'!A149</f>
        <v>290</v>
      </c>
      <c r="B151">
        <f>'OverUnder Pivot'!B149</f>
        <v>8</v>
      </c>
      <c r="C151" t="str">
        <f>'OverUnder Pivot'!C149</f>
        <v>OPENINGS</v>
      </c>
      <c r="D151" t="str">
        <f>'OverUnder Pivot'!D149</f>
        <v>081416</v>
      </c>
      <c r="E151" t="str">
        <f>'OverUnder Pivot'!E149</f>
        <v xml:space="preserve"> FLUSH WOOD DOORS</v>
      </c>
      <c r="F151" t="str">
        <f>'OverUnder Pivot'!F149</f>
        <v>081416 - FLUSH WOOD DOORS</v>
      </c>
      <c r="G151" t="str">
        <f>'OverUnder Pivot'!G149</f>
        <v>081416 - FLUSH WOOD DOORS</v>
      </c>
      <c r="H151" t="str">
        <f>'OverUnder Pivot'!H149</f>
        <v>B</v>
      </c>
      <c r="I151" t="str">
        <f>'OverUnder Pivot'!I149</f>
        <v>Leaf size W5; 1530 x 2200 high; 60 minutes; double leaf; with glass vision panel</v>
      </c>
      <c r="J151">
        <f>'OverUnder Pivot'!J149</f>
        <v>2</v>
      </c>
      <c r="K151" t="str">
        <f>'OverUnder Pivot'!K149</f>
        <v>Nr</v>
      </c>
      <c r="L151" s="724">
        <f>'OverUnder Pivot'!L149</f>
        <v>820</v>
      </c>
      <c r="M151" s="724">
        <f>AVERAGEIFS(N151:O151,N151:O151,"&lt;&gt;0",V151:W151,"")</f>
        <v>3327.24</v>
      </c>
      <c r="N151" s="724">
        <f>'OverUnder Pivot'!M149</f>
        <v>2790</v>
      </c>
      <c r="O151" s="724">
        <f>'OverUnder Pivot'!N149</f>
        <v>3864.48</v>
      </c>
      <c r="P151" s="724">
        <f>'OverUnder Pivot'!O149</f>
        <v>3074</v>
      </c>
      <c r="Q151" t="s">
        <v>2727</v>
      </c>
      <c r="S151" t="s">
        <v>2789</v>
      </c>
      <c r="T151">
        <f t="shared" si="5"/>
        <v>1</v>
      </c>
    </row>
    <row r="152" spans="1:20" hidden="1">
      <c r="A152">
        <f>'OverUnder Pivot'!A150</f>
        <v>292</v>
      </c>
      <c r="B152">
        <f>'OverUnder Pivot'!B150</f>
        <v>8</v>
      </c>
      <c r="C152" t="str">
        <f>'OverUnder Pivot'!C150</f>
        <v>OPENINGS</v>
      </c>
      <c r="D152" t="str">
        <f>'OverUnder Pivot'!D150</f>
        <v>081416</v>
      </c>
      <c r="E152" t="str">
        <f>'OverUnder Pivot'!E150</f>
        <v xml:space="preserve"> FLUSH WOOD DOORS</v>
      </c>
      <c r="F152" t="str">
        <f>'OverUnder Pivot'!F150</f>
        <v>081416 - FLUSH WOOD DOORS</v>
      </c>
      <c r="G152" t="str">
        <f>'OverUnder Pivot'!G150</f>
        <v>081416 - FLUSH WOOD DOORS</v>
      </c>
      <c r="H152" t="str">
        <f>'OverUnder Pivot'!H150</f>
        <v>C</v>
      </c>
      <c r="I152" t="str">
        <f>'OverUnder Pivot'!I150</f>
        <v>Type B</v>
      </c>
      <c r="J152">
        <f>'OverUnder Pivot'!J150</f>
        <v>10</v>
      </c>
      <c r="K152" t="str">
        <f>'OverUnder Pivot'!K150</f>
        <v>m</v>
      </c>
      <c r="L152" s="724">
        <f>'OverUnder Pivot'!L150</f>
        <v>850</v>
      </c>
      <c r="M152" s="724">
        <f>AVERAGEIFS(N152:O152,N152:O152,"&lt;&gt;0",V152:W152,"")</f>
        <v>641.75</v>
      </c>
      <c r="N152" s="724">
        <f>'OverUnder Pivot'!M150</f>
        <v>604.5</v>
      </c>
      <c r="O152" s="724">
        <f>'OverUnder Pivot'!N150</f>
        <v>678.99999999999989</v>
      </c>
      <c r="P152" s="724">
        <f>'OverUnder Pivot'!O150</f>
        <v>660</v>
      </c>
      <c r="Q152" t="s">
        <v>2791</v>
      </c>
      <c r="T152">
        <f t="shared" si="5"/>
        <v>0</v>
      </c>
    </row>
    <row r="153" spans="1:20" hidden="1">
      <c r="A153">
        <f>'OverUnder Pivot'!A151</f>
        <v>294</v>
      </c>
      <c r="B153">
        <f>'OverUnder Pivot'!B151</f>
        <v>8</v>
      </c>
      <c r="C153" t="str">
        <f>'OverUnder Pivot'!C151</f>
        <v>OPENINGS</v>
      </c>
      <c r="D153" t="str">
        <f>'OverUnder Pivot'!D151</f>
        <v>081416</v>
      </c>
      <c r="E153" t="str">
        <f>'OverUnder Pivot'!E151</f>
        <v xml:space="preserve"> FLUSH WOOD DOORS</v>
      </c>
      <c r="F153" t="str">
        <f>'OverUnder Pivot'!F151</f>
        <v>081416 - FLUSH WOOD DOORS</v>
      </c>
      <c r="G153" t="str">
        <f>'OverUnder Pivot'!G151</f>
        <v>081416 - FLUSH WOOD DOORS</v>
      </c>
      <c r="H153" t="str">
        <f>'OverUnder Pivot'!H151</f>
        <v>F</v>
      </c>
      <c r="I153" t="str">
        <f>'OverUnder Pivot'!I151</f>
        <v>Type B; 60 minutes</v>
      </c>
      <c r="J153">
        <f>'OverUnder Pivot'!J151</f>
        <v>6</v>
      </c>
      <c r="K153" t="str">
        <f>'OverUnder Pivot'!K151</f>
        <v>m</v>
      </c>
      <c r="L153" s="724">
        <f>'OverUnder Pivot'!L151</f>
        <v>0</v>
      </c>
      <c r="M153" s="724"/>
      <c r="N153" s="724">
        <f>'OverUnder Pivot'!M151</f>
        <v>0</v>
      </c>
      <c r="O153" s="724">
        <f>'OverUnder Pivot'!N151</f>
        <v>0</v>
      </c>
      <c r="P153" s="724">
        <f>'OverUnder Pivot'!O151</f>
        <v>0</v>
      </c>
      <c r="Q153" t="s">
        <v>2791</v>
      </c>
      <c r="T153">
        <f t="shared" si="5"/>
        <v>0</v>
      </c>
    </row>
    <row r="154" spans="1:20" hidden="1">
      <c r="A154">
        <f>'OverUnder Pivot'!A152</f>
        <v>296</v>
      </c>
      <c r="B154">
        <f>'OverUnder Pivot'!B152</f>
        <v>8</v>
      </c>
      <c r="C154" t="str">
        <f>'OverUnder Pivot'!C152</f>
        <v>OPENINGS</v>
      </c>
      <c r="D154" t="str">
        <f>'OverUnder Pivot'!D152</f>
        <v>081416</v>
      </c>
      <c r="E154" t="str">
        <f>'OverUnder Pivot'!E152</f>
        <v xml:space="preserve"> FLUSH WOOD DOORS</v>
      </c>
      <c r="F154" t="str">
        <f>'OverUnder Pivot'!F152</f>
        <v>081416 - FLUSH WOOD DOORS</v>
      </c>
      <c r="G154" t="str">
        <f>'OverUnder Pivot'!G152</f>
        <v>081416 - FLUSH WOOD DOORS</v>
      </c>
      <c r="H154" t="str">
        <f>'OverUnder Pivot'!H152</f>
        <v>D</v>
      </c>
      <c r="I154" t="str">
        <f>'OverUnder Pivot'!I152</f>
        <v>Architrave; to frame type B</v>
      </c>
      <c r="J154">
        <f>'OverUnder Pivot'!J152</f>
        <v>48</v>
      </c>
      <c r="K154" t="str">
        <f>'OverUnder Pivot'!K152</f>
        <v>m</v>
      </c>
      <c r="L154" s="724">
        <f>'OverUnder Pivot'!L152</f>
        <v>1440</v>
      </c>
      <c r="M154" s="724">
        <f>AVERAGEIFS(N154:O154,N154:O154,"&lt;&gt;0",V154:W154,"")</f>
        <v>707.28</v>
      </c>
      <c r="N154" s="724">
        <f>'OverUnder Pivot'!M152</f>
        <v>669.6</v>
      </c>
      <c r="O154" s="724">
        <f>'OverUnder Pivot'!N152</f>
        <v>744.96</v>
      </c>
      <c r="P154" s="724">
        <f>'OverUnder Pivot'!O152</f>
        <v>720</v>
      </c>
      <c r="Q154" t="s">
        <v>2791</v>
      </c>
      <c r="T154">
        <f t="shared" si="5"/>
        <v>0</v>
      </c>
    </row>
    <row r="155" spans="1:20" hidden="1">
      <c r="A155">
        <f>'OverUnder Pivot'!A153</f>
        <v>299</v>
      </c>
      <c r="B155">
        <f>'OverUnder Pivot'!B153</f>
        <v>8</v>
      </c>
      <c r="C155" t="str">
        <f>'OverUnder Pivot'!C153</f>
        <v>OPENINGS</v>
      </c>
      <c r="D155" t="str">
        <f>'OverUnder Pivot'!D153</f>
        <v>083113</v>
      </c>
      <c r="E155" t="str">
        <f>'OverUnder Pivot'!E153</f>
        <v xml:space="preserve"> ACCESS DOORS AND FRAMES</v>
      </c>
      <c r="F155" t="str">
        <f>'OverUnder Pivot'!F153</f>
        <v>083113 - ACCESS DOORS AND FRAMES</v>
      </c>
      <c r="G155" t="str">
        <f>'OverUnder Pivot'!G153</f>
        <v>083113 - ACCESS DOORS AND FRAMES</v>
      </c>
      <c r="H155" t="str">
        <f>'OverUnder Pivot'!H153</f>
        <v>A</v>
      </c>
      <c r="I155" t="str">
        <f>'OverUnder Pivot'!I153</f>
        <v>Size 600 x 600</v>
      </c>
      <c r="J155">
        <f>'OverUnder Pivot'!J153</f>
        <v>2</v>
      </c>
      <c r="K155" t="str">
        <f>'OverUnder Pivot'!K153</f>
        <v>Nr</v>
      </c>
      <c r="L155" s="724">
        <f>'OverUnder Pivot'!L153</f>
        <v>400</v>
      </c>
      <c r="M155" s="724">
        <f>AVERAGEIFS(N155:O155,N155:O155,"&lt;&gt;0",V155:W155,"")</f>
        <v>656.83999999999992</v>
      </c>
      <c r="N155" s="724">
        <f>'OverUnder Pivot'!M153</f>
        <v>669.6</v>
      </c>
      <c r="O155" s="724">
        <f>'OverUnder Pivot'!N153</f>
        <v>644.07999999999993</v>
      </c>
      <c r="P155" s="724">
        <f>'OverUnder Pivot'!O153</f>
        <v>714</v>
      </c>
      <c r="Q155" t="s">
        <v>2791</v>
      </c>
      <c r="T155">
        <f t="shared" si="5"/>
        <v>0</v>
      </c>
    </row>
    <row r="156" spans="1:20" hidden="1">
      <c r="A156">
        <f>'OverUnder Pivot'!A154</f>
        <v>301</v>
      </c>
      <c r="B156">
        <f>'OverUnder Pivot'!B154</f>
        <v>8</v>
      </c>
      <c r="C156" t="str">
        <f>'OverUnder Pivot'!C154</f>
        <v>OPENINGS</v>
      </c>
      <c r="D156" t="str">
        <f>'OverUnder Pivot'!D154</f>
        <v>083113</v>
      </c>
      <c r="E156" t="str">
        <f>'OverUnder Pivot'!E154</f>
        <v xml:space="preserve"> ACCESS DOORS AND FRAMES</v>
      </c>
      <c r="F156" t="str">
        <f>'OverUnder Pivot'!F154</f>
        <v>083113 - ACCESS DOORS AND FRAMES</v>
      </c>
      <c r="G156" t="str">
        <f>'OverUnder Pivot'!G154</f>
        <v>083113 - ACCESS DOORS AND FRAMES</v>
      </c>
      <c r="H156" t="str">
        <f>'OverUnder Pivot'!H154</f>
        <v>B</v>
      </c>
      <c r="I156" t="str">
        <f>'OverUnder Pivot'!I154</f>
        <v>Size 1500 x 1200 high</v>
      </c>
      <c r="J156">
        <f>'OverUnder Pivot'!J154</f>
        <v>1</v>
      </c>
      <c r="K156" t="str">
        <f>'OverUnder Pivot'!K154</f>
        <v>Nr</v>
      </c>
      <c r="L156" s="724">
        <f>'OverUnder Pivot'!L154</f>
        <v>350</v>
      </c>
      <c r="M156" s="724">
        <f>AVERAGEIFS(N156:O156,N156:O156,"&lt;&gt;0",V156:W156,"")</f>
        <v>300.52</v>
      </c>
      <c r="N156" s="724">
        <f>'OverUnder Pivot'!M154</f>
        <v>279</v>
      </c>
      <c r="O156" s="724">
        <f>'OverUnder Pivot'!N154</f>
        <v>322.03999999999996</v>
      </c>
      <c r="P156" s="724">
        <f>'OverUnder Pivot'!O154</f>
        <v>305</v>
      </c>
      <c r="Q156" t="s">
        <v>2791</v>
      </c>
      <c r="T156">
        <f t="shared" si="5"/>
        <v>0</v>
      </c>
    </row>
    <row r="157" spans="1:20" hidden="1">
      <c r="A157">
        <f>'OverUnder Pivot'!A155</f>
        <v>303</v>
      </c>
      <c r="B157">
        <f>'OverUnder Pivot'!B155</f>
        <v>8</v>
      </c>
      <c r="C157" t="str">
        <f>'OverUnder Pivot'!C155</f>
        <v>OPENINGS</v>
      </c>
      <c r="D157" t="str">
        <f>'OverUnder Pivot'!D155</f>
        <v>083113</v>
      </c>
      <c r="E157" t="str">
        <f>'OverUnder Pivot'!E155</f>
        <v xml:space="preserve"> ACCESS DOORS AND FRAMES</v>
      </c>
      <c r="F157" t="str">
        <f>'OverUnder Pivot'!F155</f>
        <v>083113 - ACCESS DOORS AND FRAMES</v>
      </c>
      <c r="G157" t="str">
        <f>'OverUnder Pivot'!G155</f>
        <v>083113 - ACCESS DOORS AND FRAMES</v>
      </c>
      <c r="H157" t="str">
        <f>'OverUnder Pivot'!H155</f>
        <v>C</v>
      </c>
      <c r="I157" t="str">
        <f>'OverUnder Pivot'!I155</f>
        <v>Closet; size 1000 x 1950 high</v>
      </c>
      <c r="J157">
        <f>'OverUnder Pivot'!J155</f>
        <v>2</v>
      </c>
      <c r="K157" t="str">
        <f>'OverUnder Pivot'!K155</f>
        <v>Nr</v>
      </c>
      <c r="L157" s="724">
        <f>'OverUnder Pivot'!L155</f>
        <v>0</v>
      </c>
      <c r="M157" s="724"/>
      <c r="N157" s="724">
        <f>'OverUnder Pivot'!M155</f>
        <v>0</v>
      </c>
      <c r="O157" s="724">
        <f>'OverUnder Pivot'!N155</f>
        <v>0</v>
      </c>
      <c r="P157" s="724">
        <f>'OverUnder Pivot'!O155</f>
        <v>0</v>
      </c>
      <c r="Q157" t="s">
        <v>2791</v>
      </c>
      <c r="T157">
        <f t="shared" si="5"/>
        <v>0</v>
      </c>
    </row>
    <row r="158" spans="1:20" hidden="1">
      <c r="A158">
        <f>'OverUnder Pivot'!A156</f>
        <v>304</v>
      </c>
      <c r="B158">
        <f>'OverUnder Pivot'!B156</f>
        <v>8</v>
      </c>
      <c r="C158" t="str">
        <f>'OverUnder Pivot'!C156</f>
        <v>OPENINGS</v>
      </c>
      <c r="D158" t="str">
        <f>'OverUnder Pivot'!D156</f>
        <v>083113</v>
      </c>
      <c r="E158" t="str">
        <f>'OverUnder Pivot'!E156</f>
        <v xml:space="preserve"> ACCESS DOORS AND FRAMES</v>
      </c>
      <c r="F158" t="str">
        <f>'OverUnder Pivot'!F156</f>
        <v>Electrical closets door; comprising 40 x 20 x 3 thick galvanized steel channel frame; 3 thick fixed steel louvers, polyurethane foam filling, with associated steel frame and hardware, factory primed for painting; including paint, ironmongery, all necessary fixings and fittings; complete; as specified and as Drg. A-501; detail 6</v>
      </c>
      <c r="G158" t="str">
        <f>'OverUnder Pivot'!G156</f>
        <v>Electrical closets door; comprising 40 x 20 x 3 thick galvanized steel channel frame; 3 thick fixed steel louvers, polyurethane foam filling, with associated steel frame and hardware, factory primed for painting; including paint, ironmongery, all necessary fixings and fittings; complete; as specified and as Drg. A-501; detail 6</v>
      </c>
      <c r="H158" t="str">
        <f>'OverUnder Pivot'!H156</f>
        <v>C</v>
      </c>
      <c r="I158" t="str">
        <f>'OverUnder Pivot'!I156</f>
        <v>Closet; size 1400 x 1950 high</v>
      </c>
      <c r="J158">
        <f>'OverUnder Pivot'!J156</f>
        <v>1</v>
      </c>
      <c r="K158" t="str">
        <f>'OverUnder Pivot'!K156</f>
        <v>Nr</v>
      </c>
      <c r="L158" s="724">
        <f>'OverUnder Pivot'!L156</f>
        <v>1400</v>
      </c>
      <c r="M158" s="724">
        <f>AVERAGEIFS(N158:O158,N158:O158,"&lt;&gt;0",V158:W158,"")</f>
        <v>726.125</v>
      </c>
      <c r="N158" s="724">
        <f>'OverUnder Pivot'!M156</f>
        <v>627.75</v>
      </c>
      <c r="O158" s="724">
        <f>'OverUnder Pivot'!N156</f>
        <v>824.5</v>
      </c>
      <c r="P158" s="724">
        <f>'OverUnder Pivot'!O156</f>
        <v>675</v>
      </c>
      <c r="Q158" t="s">
        <v>2791</v>
      </c>
      <c r="T158">
        <f t="shared" si="5"/>
        <v>0</v>
      </c>
    </row>
    <row r="159" spans="1:20">
      <c r="A159">
        <f>'OverUnder Pivot'!A157</f>
        <v>307</v>
      </c>
      <c r="B159">
        <f>'OverUnder Pivot'!B157</f>
        <v>8</v>
      </c>
      <c r="C159" t="str">
        <f>'OverUnder Pivot'!C157</f>
        <v>OPENINGS</v>
      </c>
      <c r="D159" t="str">
        <f>'OverUnder Pivot'!D157</f>
        <v>083213</v>
      </c>
      <c r="E159" t="str">
        <f>'OverUnder Pivot'!E157</f>
        <v>SLIDING ALUMINIUM-FRAMED GLASS DOORS</v>
      </c>
      <c r="F159" t="str">
        <f>'OverUnder Pivot'!F157</f>
        <v>083213 - SLIDING ALUMINIUM-FRAMED GLASS DOORS</v>
      </c>
      <c r="G159" t="str">
        <f>'OverUnder Pivot'!G157</f>
        <v>083213 - SLIDING ALUMINIUM-FRAMED GLASS DOORS</v>
      </c>
      <c r="H159" t="str">
        <f>'OverUnder Pivot'!H157</f>
        <v>A</v>
      </c>
      <c r="I159" t="str">
        <f>'OverUnder Pivot'!I157</f>
        <v>Type 07; 2000 x 2300 high</v>
      </c>
      <c r="J159">
        <f>'OverUnder Pivot'!J157</f>
        <v>6</v>
      </c>
      <c r="K159" t="str">
        <f>'OverUnder Pivot'!K157</f>
        <v>Nr</v>
      </c>
      <c r="L159" s="724">
        <f>'OverUnder Pivot'!L157</f>
        <v>6072</v>
      </c>
      <c r="M159" s="724">
        <f>AVERAGEIFS(N159:O159,N159:O159,"&lt;&gt;0",V159:W159,"")</f>
        <v>14423.52</v>
      </c>
      <c r="N159" s="724">
        <f>'OverUnder Pivot'!M157</f>
        <v>15624</v>
      </c>
      <c r="O159" s="724">
        <f>'OverUnder Pivot'!N157</f>
        <v>13223.04</v>
      </c>
      <c r="P159" s="724">
        <f>'OverUnder Pivot'!O157</f>
        <v>16812</v>
      </c>
      <c r="Q159" t="s">
        <v>2727</v>
      </c>
      <c r="R159" t="s">
        <v>2789</v>
      </c>
      <c r="S159" t="s">
        <v>2789</v>
      </c>
      <c r="T159">
        <f t="shared" si="5"/>
        <v>2</v>
      </c>
    </row>
    <row r="160" spans="1:20" hidden="1">
      <c r="A160">
        <f>'OverUnder Pivot'!A158</f>
        <v>308</v>
      </c>
      <c r="B160">
        <f>'OverUnder Pivot'!B158</f>
        <v>8</v>
      </c>
      <c r="C160" t="str">
        <f>'OverUnder Pivot'!C158</f>
        <v>OPENINGS</v>
      </c>
      <c r="D160" t="str">
        <f>'OverUnder Pivot'!D158</f>
        <v>083213</v>
      </c>
      <c r="E160" t="str">
        <f>'OverUnder Pivot'!E158</f>
        <v>SLIDING ALUMINIUM-FRAMED GLASS DOORS</v>
      </c>
      <c r="F160" t="str">
        <f>'OverUnder Pivot'!F158</f>
        <v>Sliding aluminum glass doors and screens; high performance organic PVDF coating finish; including sub frames, bedding, pointing, glazing gaskets and beads, suspension system, rails, fittings, fixings and ironmongery; glazing; as Drg. A-600</v>
      </c>
      <c r="G160" t="str">
        <f>'OverUnder Pivot'!G158</f>
        <v>Sliding aluminum glass doors and screens; high performance organic PVDF coating finish; including sub frames, bedding, pointing, glazing gaskets and beads, suspension system, rails, fittings, fixings and ironmongery; glazing; as Drg. A-600</v>
      </c>
      <c r="H160" t="str">
        <f>'OverUnder Pivot'!H158</f>
        <v>B</v>
      </c>
      <c r="I160" t="str">
        <f>'OverUnder Pivot'!I158</f>
        <v>Type 11; 2800 x 2200 high</v>
      </c>
      <c r="J160">
        <f>'OverUnder Pivot'!J158</f>
        <v>1</v>
      </c>
      <c r="K160" t="str">
        <f>'OverUnder Pivot'!K158</f>
        <v>Nr</v>
      </c>
      <c r="L160" s="724">
        <f>'OverUnder Pivot'!L158</f>
        <v>1355</v>
      </c>
      <c r="M160" s="724">
        <f>AVERAGEIFS(N160:O160,N160:O160,"&lt;&gt;0",V160:W160,"")</f>
        <v>3559.2550000000001</v>
      </c>
      <c r="N160" s="724">
        <f>'OverUnder Pivot'!M158</f>
        <v>3255</v>
      </c>
      <c r="O160" s="724">
        <f>'OverUnder Pivot'!N158</f>
        <v>3863.5099999999998</v>
      </c>
      <c r="P160" s="724">
        <f>'OverUnder Pivot'!O158</f>
        <v>3515</v>
      </c>
      <c r="Q160" t="s">
        <v>2727</v>
      </c>
      <c r="S160" t="s">
        <v>2789</v>
      </c>
      <c r="T160">
        <f t="shared" si="5"/>
        <v>1</v>
      </c>
    </row>
    <row r="161" spans="1:20" hidden="1">
      <c r="A161">
        <f>'OverUnder Pivot'!A159</f>
        <v>309</v>
      </c>
      <c r="B161">
        <f>'OverUnder Pivot'!B159</f>
        <v>8</v>
      </c>
      <c r="C161" t="str">
        <f>'OverUnder Pivot'!C159</f>
        <v>OPENINGS</v>
      </c>
      <c r="D161" t="str">
        <f>'OverUnder Pivot'!D159</f>
        <v>083213</v>
      </c>
      <c r="E161" t="str">
        <f>'OverUnder Pivot'!E159</f>
        <v>SLIDING ALUMINIUM-FRAMED GLASS DOORS</v>
      </c>
      <c r="F161" t="str">
        <f>'OverUnder Pivot'!F159</f>
        <v>083213 - SLIDING ALUMINIUM-FRAMED GLASS DOORS</v>
      </c>
      <c r="G161" t="str">
        <f>'OverUnder Pivot'!G159</f>
        <v>083213 - SLIDING ALUMINIUM-FRAMED GLASS DOORS</v>
      </c>
      <c r="H161" t="str">
        <f>'OverUnder Pivot'!H159</f>
        <v>C</v>
      </c>
      <c r="I161" t="str">
        <f>'OverUnder Pivot'!I159</f>
        <v>Type 27; 3550 x 2300 high</v>
      </c>
      <c r="J161">
        <f>'OverUnder Pivot'!J159</f>
        <v>1</v>
      </c>
      <c r="K161" t="str">
        <f>'OverUnder Pivot'!K159</f>
        <v>Nr</v>
      </c>
      <c r="L161" s="724">
        <f>'OverUnder Pivot'!L159</f>
        <v>1796</v>
      </c>
      <c r="M161" s="724">
        <f>AVERAGEIFS(N161:O161,N161:O161,"&lt;&gt;0",V161:W161,"")</f>
        <v>3992.06</v>
      </c>
      <c r="N161" s="724">
        <f>'OverUnder Pivot'!M159</f>
        <v>3720</v>
      </c>
      <c r="O161" s="724">
        <f>'OverUnder Pivot'!N159</f>
        <v>4264.12</v>
      </c>
      <c r="P161" s="724">
        <f>'OverUnder Pivot'!O159</f>
        <v>3969</v>
      </c>
      <c r="Q161" t="s">
        <v>2791</v>
      </c>
      <c r="T161">
        <f t="shared" si="5"/>
        <v>0</v>
      </c>
    </row>
    <row r="162" spans="1:20" hidden="1">
      <c r="A162">
        <f>'OverUnder Pivot'!A160</f>
        <v>312</v>
      </c>
      <c r="B162">
        <f>'OverUnder Pivot'!B160</f>
        <v>8</v>
      </c>
      <c r="C162" t="str">
        <f>'OverUnder Pivot'!C160</f>
        <v>OPENINGS</v>
      </c>
      <c r="D162" t="str">
        <f>'OverUnder Pivot'!D160</f>
        <v>084113</v>
      </c>
      <c r="E162" t="str">
        <f>'OverUnder Pivot'!E160</f>
        <v xml:space="preserve"> ALUMINUM FRAMED ENTRANCES AND STOREFRONTS</v>
      </c>
      <c r="F162" t="str">
        <f>'OverUnder Pivot'!F160</f>
        <v>084113 - ALUMINUM FRAMED ENTRANCES AND STOREFRONTS</v>
      </c>
      <c r="G162" t="str">
        <f>'OverUnder Pivot'!G160</f>
        <v>084113 - ALUMINUM FRAMED ENTRANCES AND STOREFRONTS</v>
      </c>
      <c r="H162" t="str">
        <f>'OverUnder Pivot'!H160</f>
        <v>D</v>
      </c>
      <c r="I162" t="str">
        <f>'OverUnder Pivot'!I160</f>
        <v>Type 02; overall size 1800 x 2300 high</v>
      </c>
      <c r="J162">
        <f>'OverUnder Pivot'!J160</f>
        <v>1</v>
      </c>
      <c r="K162" t="str">
        <f>'OverUnder Pivot'!K160</f>
        <v>Nr</v>
      </c>
      <c r="L162" s="724">
        <f>'OverUnder Pivot'!L160</f>
        <v>0</v>
      </c>
      <c r="M162" s="724"/>
      <c r="N162" s="724">
        <f>'OverUnder Pivot'!M160</f>
        <v>0</v>
      </c>
      <c r="O162" s="724">
        <f>'OverUnder Pivot'!N160</f>
        <v>0</v>
      </c>
      <c r="P162" s="724">
        <f>'OverUnder Pivot'!O160</f>
        <v>0</v>
      </c>
      <c r="Q162" t="s">
        <v>2791</v>
      </c>
      <c r="T162">
        <f t="shared" si="5"/>
        <v>0</v>
      </c>
    </row>
    <row r="163" spans="1:20" hidden="1">
      <c r="A163">
        <f>'OverUnder Pivot'!A161</f>
        <v>313</v>
      </c>
      <c r="B163">
        <f>'OverUnder Pivot'!B161</f>
        <v>8</v>
      </c>
      <c r="C163" t="str">
        <f>'OverUnder Pivot'!C161</f>
        <v>OPENINGS</v>
      </c>
      <c r="D163" t="str">
        <f>'OverUnder Pivot'!D161</f>
        <v>084113</v>
      </c>
      <c r="E163" t="str">
        <f>'OverUnder Pivot'!E161</f>
        <v xml:space="preserve"> ALUMINUM FRAMED ENTRANCES AND STOREFRONTS</v>
      </c>
      <c r="F163" t="str">
        <f>'OverUnder Pivot'!F161</f>
        <v>Aluminum alloy glazed doors and screens; high performance organic PVDF coating finish; including timber sub frames, bedding, pointing, glazing gaskets and beads, fittings, fixings and ironmongery, glazing; as Drg. A-600</v>
      </c>
      <c r="G163" t="str">
        <f>'OverUnder Pivot'!G161</f>
        <v>Aluminum alloy glazed doors and screens; high performance organic PVDF coating finish; including timber sub frames, bedding, pointing, glazing gaskets and beads, fittings, fixings and ironmongery, glazing; as Drg. A-600</v>
      </c>
      <c r="H163" t="str">
        <f>'OverUnder Pivot'!H161</f>
        <v>E</v>
      </c>
      <c r="I163" t="str">
        <f>'OverUnder Pivot'!I161</f>
        <v>Type 20; overall size 8250 x 2900 high</v>
      </c>
      <c r="J163">
        <f>'OverUnder Pivot'!J161</f>
        <v>1</v>
      </c>
      <c r="K163" t="str">
        <f>'OverUnder Pivot'!K161</f>
        <v>Nr</v>
      </c>
      <c r="L163" s="724">
        <f>'OverUnder Pivot'!L161</f>
        <v>0</v>
      </c>
      <c r="M163" s="724"/>
      <c r="N163" s="724">
        <f>'OverUnder Pivot'!M161</f>
        <v>0</v>
      </c>
      <c r="O163" s="724">
        <f>'OverUnder Pivot'!N161</f>
        <v>0</v>
      </c>
      <c r="P163" s="724">
        <f>'OverUnder Pivot'!O161</f>
        <v>0</v>
      </c>
      <c r="Q163" t="s">
        <v>2791</v>
      </c>
      <c r="T163">
        <f t="shared" si="5"/>
        <v>0</v>
      </c>
    </row>
    <row r="164" spans="1:20" hidden="1">
      <c r="A164">
        <f>'OverUnder Pivot'!A162</f>
        <v>314</v>
      </c>
      <c r="B164">
        <f>'OverUnder Pivot'!B162</f>
        <v>8</v>
      </c>
      <c r="C164" t="str">
        <f>'OverUnder Pivot'!C162</f>
        <v>OPENINGS</v>
      </c>
      <c r="D164" t="str">
        <f>'OverUnder Pivot'!D162</f>
        <v>084113</v>
      </c>
      <c r="E164" t="str">
        <f>'OverUnder Pivot'!E162</f>
        <v xml:space="preserve"> ALUMINUM FRAMED ENTRANCES AND STOREFRONTS</v>
      </c>
      <c r="F164" t="str">
        <f>'OverUnder Pivot'!F162</f>
        <v>084113 - ALUMINUM FRAMED ENTRANCES AND STOREFRONTS</v>
      </c>
      <c r="G164" t="str">
        <f>'OverUnder Pivot'!G162</f>
        <v>084113 - ALUMINUM FRAMED ENTRANCES AND STOREFRONTS</v>
      </c>
      <c r="H164" t="str">
        <f>'OverUnder Pivot'!H162</f>
        <v>F</v>
      </c>
      <c r="I164" t="str">
        <f>'OverUnder Pivot'!I162</f>
        <v>Type 21; overall size 4660 x 2400 high</v>
      </c>
      <c r="J164">
        <f>'OverUnder Pivot'!J162</f>
        <v>1</v>
      </c>
      <c r="K164" t="str">
        <f>'OverUnder Pivot'!K162</f>
        <v>Nr</v>
      </c>
      <c r="L164" s="724">
        <f>'OverUnder Pivot'!L162</f>
        <v>0</v>
      </c>
      <c r="M164" s="724"/>
      <c r="N164" s="724">
        <f>'OverUnder Pivot'!M162</f>
        <v>0</v>
      </c>
      <c r="O164" s="724">
        <f>'OverUnder Pivot'!N162</f>
        <v>0</v>
      </c>
      <c r="P164" s="724">
        <f>'OverUnder Pivot'!O162</f>
        <v>0</v>
      </c>
      <c r="Q164" t="s">
        <v>2791</v>
      </c>
      <c r="T164">
        <f t="shared" si="5"/>
        <v>0</v>
      </c>
    </row>
    <row r="165" spans="1:20" hidden="1">
      <c r="A165">
        <f>'OverUnder Pivot'!A163</f>
        <v>315</v>
      </c>
      <c r="B165">
        <f>'OverUnder Pivot'!B163</f>
        <v>8</v>
      </c>
      <c r="C165" t="str">
        <f>'OverUnder Pivot'!C163</f>
        <v>OPENINGS</v>
      </c>
      <c r="D165" t="str">
        <f>'OverUnder Pivot'!D163</f>
        <v>084113</v>
      </c>
      <c r="E165" t="str">
        <f>'OverUnder Pivot'!E163</f>
        <v xml:space="preserve"> ALUMINUM FRAMED ENTRANCES AND STOREFRONTS</v>
      </c>
      <c r="F165" t="str">
        <f>'OverUnder Pivot'!F163</f>
        <v>Aluminum alloy glazed doors and screens; high performance organic PVDF coating finish; including timber sub frames, bedding, pointing, glazing gaskets and beads, fittings, fixings and ironmongery, glazing; as Drg. A-600</v>
      </c>
      <c r="G165" t="str">
        <f>'OverUnder Pivot'!G163</f>
        <v>Aluminum alloy glazed doors and screens; high performance organic PVDF coating finish; including timber sub frames, bedding, pointing, glazing gaskets and beads, fittings, fixings and ironmongery, glazing; as Drg. A-600</v>
      </c>
      <c r="H165" t="str">
        <f>'OverUnder Pivot'!H163</f>
        <v>G</v>
      </c>
      <c r="I165" t="str">
        <f>'OverUnder Pivot'!I163</f>
        <v>Type 24; overall size 2100 x 3900 high</v>
      </c>
      <c r="J165">
        <f>'OverUnder Pivot'!J163</f>
        <v>1</v>
      </c>
      <c r="K165" t="str">
        <f>'OverUnder Pivot'!K163</f>
        <v>Nr</v>
      </c>
      <c r="L165" s="724">
        <f>'OverUnder Pivot'!L163</f>
        <v>0</v>
      </c>
      <c r="M165" s="724"/>
      <c r="N165" s="724">
        <f>'OverUnder Pivot'!M163</f>
        <v>0</v>
      </c>
      <c r="O165" s="724">
        <f>'OverUnder Pivot'!N163</f>
        <v>0</v>
      </c>
      <c r="P165" s="724">
        <f>'OverUnder Pivot'!O163</f>
        <v>0</v>
      </c>
      <c r="Q165" t="s">
        <v>2791</v>
      </c>
      <c r="T165">
        <f t="shared" si="5"/>
        <v>0</v>
      </c>
    </row>
    <row r="166" spans="1:20" hidden="1">
      <c r="A166">
        <f>'OverUnder Pivot'!A164</f>
        <v>318</v>
      </c>
      <c r="B166">
        <f>'OverUnder Pivot'!B164</f>
        <v>8</v>
      </c>
      <c r="C166" t="str">
        <f>'OverUnder Pivot'!C164</f>
        <v>OPENINGS</v>
      </c>
      <c r="D166" t="str">
        <f>'OverUnder Pivot'!D164</f>
        <v>085113</v>
      </c>
      <c r="E166" t="str">
        <f>'OverUnder Pivot'!E164</f>
        <v xml:space="preserve"> ALUMINUM WINDOWS</v>
      </c>
      <c r="F166" t="str">
        <f>'OverUnder Pivot'!F164</f>
        <v>085113 - ALUMINUM WINDOWS</v>
      </c>
      <c r="G166" t="str">
        <f>'OverUnder Pivot'!G164</f>
        <v>085113 - ALUMINUM WINDOWS</v>
      </c>
      <c r="H166" t="str">
        <f>'OverUnder Pivot'!H164</f>
        <v>A</v>
      </c>
      <c r="I166" t="str">
        <f>'OverUnder Pivot'!I164</f>
        <v>Type 01; 1100 x 1500 high</v>
      </c>
      <c r="J166">
        <f>'OverUnder Pivot'!J164</f>
        <v>2</v>
      </c>
      <c r="K166" t="str">
        <f>'OverUnder Pivot'!K164</f>
        <v>Nr</v>
      </c>
      <c r="L166" s="724">
        <f>'OverUnder Pivot'!L164</f>
        <v>594</v>
      </c>
      <c r="M166" s="724">
        <f>AVERAGEIFS(N166:O166,N166:O166,"&lt;&gt;0",V166:W166,"")</f>
        <v>1869.9299999999998</v>
      </c>
      <c r="N166" s="724">
        <f>'OverUnder Pivot'!M164</f>
        <v>1860</v>
      </c>
      <c r="O166" s="724">
        <f>'OverUnder Pivot'!N164</f>
        <v>1879.86</v>
      </c>
      <c r="P166" s="724">
        <f>'OverUnder Pivot'!O164</f>
        <v>1958</v>
      </c>
      <c r="Q166" t="s">
        <v>2791</v>
      </c>
      <c r="T166">
        <f t="shared" si="5"/>
        <v>0</v>
      </c>
    </row>
    <row r="167" spans="1:20" hidden="1">
      <c r="A167">
        <f>'OverUnder Pivot'!A165</f>
        <v>319</v>
      </c>
      <c r="B167">
        <f>'OverUnder Pivot'!B165</f>
        <v>8</v>
      </c>
      <c r="C167" t="str">
        <f>'OverUnder Pivot'!C165</f>
        <v>OPENINGS</v>
      </c>
      <c r="D167" t="str">
        <f>'OverUnder Pivot'!D165</f>
        <v>085113</v>
      </c>
      <c r="E167" t="str">
        <f>'OverUnder Pivot'!E165</f>
        <v xml:space="preserve"> ALUMINUM WINDOWS</v>
      </c>
      <c r="F167" t="str">
        <f>'OverUnder Pivot'!F165</f>
        <v>Window and screens; aluminum alloy; high performance organic PVDF coating finish; including sub frame, fixings, bedding, pointing, glazing gaskets and beads, ironmongery, glazing; complete; as specified and as Drg. A-600</v>
      </c>
      <c r="G167" t="str">
        <f>'OverUnder Pivot'!G165</f>
        <v>Window and screens; aluminum alloy; high performance organic PVDF coating finish; including sub frame, fixings, bedding, pointing, glazing gaskets and beads, ironmongery, glazing; complete; as specified and as Drg. A-600</v>
      </c>
      <c r="H167" t="str">
        <f>'OverUnder Pivot'!H165</f>
        <v>B</v>
      </c>
      <c r="I167" t="str">
        <f>'OverUnder Pivot'!I165</f>
        <v>Type 03; 1600 x 1500 high</v>
      </c>
      <c r="J167">
        <f>'OverUnder Pivot'!J165</f>
        <v>3</v>
      </c>
      <c r="K167" t="str">
        <f>'OverUnder Pivot'!K165</f>
        <v>Nr</v>
      </c>
      <c r="L167" s="724">
        <f>'OverUnder Pivot'!L165</f>
        <v>0</v>
      </c>
      <c r="M167" s="724"/>
      <c r="N167" s="724">
        <f>'OverUnder Pivot'!M165</f>
        <v>0</v>
      </c>
      <c r="O167" s="724">
        <f>'OverUnder Pivot'!N165</f>
        <v>0</v>
      </c>
      <c r="P167" s="724">
        <f>'OverUnder Pivot'!O165</f>
        <v>0</v>
      </c>
      <c r="Q167" t="s">
        <v>2791</v>
      </c>
      <c r="T167">
        <f t="shared" si="5"/>
        <v>0</v>
      </c>
    </row>
    <row r="168" spans="1:20" hidden="1">
      <c r="A168">
        <f>'OverUnder Pivot'!A166</f>
        <v>320</v>
      </c>
      <c r="B168">
        <f>'OverUnder Pivot'!B166</f>
        <v>8</v>
      </c>
      <c r="C168" t="str">
        <f>'OverUnder Pivot'!C166</f>
        <v>OPENINGS</v>
      </c>
      <c r="D168" t="str">
        <f>'OverUnder Pivot'!D166</f>
        <v>085113</v>
      </c>
      <c r="E168" t="str">
        <f>'OverUnder Pivot'!E166</f>
        <v xml:space="preserve"> ALUMINUM WINDOWS</v>
      </c>
      <c r="F168" t="str">
        <f>'OverUnder Pivot'!F166</f>
        <v>085113 - ALUMINUM WINDOWS</v>
      </c>
      <c r="G168" t="str">
        <f>'OverUnder Pivot'!G166</f>
        <v>085113 - ALUMINUM WINDOWS</v>
      </c>
      <c r="H168" t="str">
        <f>'OverUnder Pivot'!H166</f>
        <v>C</v>
      </c>
      <c r="I168" t="str">
        <f>'OverUnder Pivot'!I166</f>
        <v>Type 06; 1800 x 1300 high</v>
      </c>
      <c r="J168">
        <f>'OverUnder Pivot'!J166</f>
        <v>2</v>
      </c>
      <c r="K168" t="str">
        <f>'OverUnder Pivot'!K166</f>
        <v>Nr</v>
      </c>
      <c r="L168" s="724">
        <f>'OverUnder Pivot'!L166</f>
        <v>0</v>
      </c>
      <c r="M168" s="724"/>
      <c r="N168" s="724">
        <f>'OverUnder Pivot'!M166</f>
        <v>0</v>
      </c>
      <c r="O168" s="724">
        <f>'OverUnder Pivot'!N166</f>
        <v>0</v>
      </c>
      <c r="P168" s="724">
        <f>'OverUnder Pivot'!O166</f>
        <v>0</v>
      </c>
      <c r="Q168" t="s">
        <v>2791</v>
      </c>
      <c r="T168">
        <f t="shared" si="5"/>
        <v>0</v>
      </c>
    </row>
    <row r="169" spans="1:20" hidden="1">
      <c r="A169">
        <f>'OverUnder Pivot'!A167</f>
        <v>321</v>
      </c>
      <c r="B169">
        <f>'OverUnder Pivot'!B167</f>
        <v>8</v>
      </c>
      <c r="C169" t="str">
        <f>'OverUnder Pivot'!C167</f>
        <v>OPENINGS</v>
      </c>
      <c r="D169" t="str">
        <f>'OverUnder Pivot'!D167</f>
        <v>085113</v>
      </c>
      <c r="E169" t="str">
        <f>'OverUnder Pivot'!E167</f>
        <v xml:space="preserve"> ALUMINUM WINDOWS</v>
      </c>
      <c r="F169" t="str">
        <f>'OverUnder Pivot'!F167</f>
        <v>Window and screens; aluminum alloy; high performance organic PVDF coating finish; including sub frame, fixings, bedding, pointing, glazing gaskets and beads, ironmongery, glazing; complete; as specified and as Drg. A-600</v>
      </c>
      <c r="G169" t="str">
        <f>'OverUnder Pivot'!G167</f>
        <v>Window and screens; aluminum alloy; high performance organic PVDF coating finish; including sub frame, fixings, bedding, pointing, glazing gaskets and beads, ironmongery, glazing; complete; as specified and as Drg. A-600</v>
      </c>
      <c r="H169" t="str">
        <f>'OverUnder Pivot'!H167</f>
        <v>D</v>
      </c>
      <c r="I169" t="str">
        <f>'OverUnder Pivot'!I167</f>
        <v>Type 08; 1900 x 1800 high</v>
      </c>
      <c r="J169">
        <f>'OverUnder Pivot'!J167</f>
        <v>1</v>
      </c>
      <c r="K169" t="str">
        <f>'OverUnder Pivot'!K167</f>
        <v>Nr</v>
      </c>
      <c r="L169" s="724">
        <f>'OverUnder Pivot'!L167</f>
        <v>0</v>
      </c>
      <c r="M169" s="724"/>
      <c r="N169" s="724">
        <f>'OverUnder Pivot'!M167</f>
        <v>0</v>
      </c>
      <c r="O169" s="724">
        <f>'OverUnder Pivot'!N167</f>
        <v>0</v>
      </c>
      <c r="P169" s="724">
        <f>'OverUnder Pivot'!O167</f>
        <v>0</v>
      </c>
      <c r="Q169" t="s">
        <v>2791</v>
      </c>
      <c r="T169">
        <f t="shared" si="5"/>
        <v>0</v>
      </c>
    </row>
    <row r="170" spans="1:20" hidden="1">
      <c r="A170">
        <f>'OverUnder Pivot'!A168</f>
        <v>322</v>
      </c>
      <c r="B170">
        <f>'OverUnder Pivot'!B168</f>
        <v>8</v>
      </c>
      <c r="C170" t="str">
        <f>'OverUnder Pivot'!C168</f>
        <v>OPENINGS</v>
      </c>
      <c r="D170" t="str">
        <f>'OverUnder Pivot'!D168</f>
        <v>085113</v>
      </c>
      <c r="E170" t="str">
        <f>'OverUnder Pivot'!E168</f>
        <v xml:space="preserve"> ALUMINUM WINDOWS</v>
      </c>
      <c r="F170" t="str">
        <f>'OverUnder Pivot'!F168</f>
        <v>085113 - ALUMINUM WINDOWS</v>
      </c>
      <c r="G170" t="str">
        <f>'OverUnder Pivot'!G168</f>
        <v>085113 - ALUMINUM WINDOWS</v>
      </c>
      <c r="H170" t="str">
        <f>'OverUnder Pivot'!H168</f>
        <v>B</v>
      </c>
      <c r="I170" t="str">
        <f>'OverUnder Pivot'!I168</f>
        <v>Type 09; 1800 x 1300 high</v>
      </c>
      <c r="J170">
        <f>'OverUnder Pivot'!J168</f>
        <v>2</v>
      </c>
      <c r="K170" t="str">
        <f>'OverUnder Pivot'!K168</f>
        <v>Nr</v>
      </c>
      <c r="L170" s="724">
        <f>'OverUnder Pivot'!L168</f>
        <v>842</v>
      </c>
      <c r="M170" s="724">
        <f>AVERAGEIFS(N170:O170,N170:O170,"&lt;&gt;0",V170:W170,"")</f>
        <v>2351.8999999999996</v>
      </c>
      <c r="N170" s="724">
        <f>'OverUnder Pivot'!M168</f>
        <v>2046</v>
      </c>
      <c r="O170" s="724">
        <f>'OverUnder Pivot'!N168</f>
        <v>2657.7999999999997</v>
      </c>
      <c r="P170" s="724">
        <f>'OverUnder Pivot'!O168</f>
        <v>2290</v>
      </c>
      <c r="Q170" t="s">
        <v>2791</v>
      </c>
      <c r="T170">
        <f t="shared" si="5"/>
        <v>0</v>
      </c>
    </row>
    <row r="171" spans="1:20" hidden="1">
      <c r="A171">
        <f>'OverUnder Pivot'!A169</f>
        <v>323</v>
      </c>
      <c r="B171">
        <f>'OverUnder Pivot'!B169</f>
        <v>8</v>
      </c>
      <c r="C171" t="str">
        <f>'OverUnder Pivot'!C169</f>
        <v>OPENINGS</v>
      </c>
      <c r="D171" t="str">
        <f>'OverUnder Pivot'!D169</f>
        <v>085113</v>
      </c>
      <c r="E171" t="str">
        <f>'OverUnder Pivot'!E169</f>
        <v xml:space="preserve"> ALUMINUM WINDOWS</v>
      </c>
      <c r="F171" t="str">
        <f>'OverUnder Pivot'!F169</f>
        <v>Window and screens; aluminum alloy; high performance organic PVDF coating finish; including sub frame, fixings, bedding, pointing, glazing gaskets and beads, ironmongery, glazing; complete; as specified and as Drg. A-600</v>
      </c>
      <c r="G171" t="str">
        <f>'OverUnder Pivot'!G169</f>
        <v>Window and screens; aluminum alloy; high performance organic PVDF coating finish; including sub frame, fixings, bedding, pointing, glazing gaskets and beads, ironmongery, glazing; complete; as specified and as Drg. A-600</v>
      </c>
      <c r="H171" t="str">
        <f>'OverUnder Pivot'!H169</f>
        <v>F</v>
      </c>
      <c r="I171" t="str">
        <f>'OverUnder Pivot'!I169</f>
        <v>Type 10; 900 x 1300 high</v>
      </c>
      <c r="J171">
        <f>'OverUnder Pivot'!J169</f>
        <v>2</v>
      </c>
      <c r="K171" t="str">
        <f>'OverUnder Pivot'!K169</f>
        <v>Nr</v>
      </c>
      <c r="L171" s="724">
        <f>'OverUnder Pivot'!L169</f>
        <v>0</v>
      </c>
      <c r="M171" s="724"/>
      <c r="N171" s="724">
        <f>'OverUnder Pivot'!M169</f>
        <v>0</v>
      </c>
      <c r="O171" s="724">
        <f>'OverUnder Pivot'!N169</f>
        <v>0</v>
      </c>
      <c r="P171" s="724">
        <f>'OverUnder Pivot'!O169</f>
        <v>0</v>
      </c>
      <c r="Q171" t="s">
        <v>2791</v>
      </c>
      <c r="T171">
        <f t="shared" si="5"/>
        <v>0</v>
      </c>
    </row>
    <row r="172" spans="1:20" hidden="1">
      <c r="A172">
        <f>'OverUnder Pivot'!A170</f>
        <v>324</v>
      </c>
      <c r="B172">
        <f>'OverUnder Pivot'!B170</f>
        <v>8</v>
      </c>
      <c r="C172" t="str">
        <f>'OverUnder Pivot'!C170</f>
        <v>OPENINGS</v>
      </c>
      <c r="D172" t="str">
        <f>'OverUnder Pivot'!D170</f>
        <v>085113</v>
      </c>
      <c r="E172" t="str">
        <f>'OverUnder Pivot'!E170</f>
        <v xml:space="preserve"> ALUMINUM WINDOWS</v>
      </c>
      <c r="F172" t="str">
        <f>'OverUnder Pivot'!F170</f>
        <v>085113 - ALUMINUM WINDOWS</v>
      </c>
      <c r="G172" t="str">
        <f>'OverUnder Pivot'!G170</f>
        <v>085113 - ALUMINUM WINDOWS</v>
      </c>
      <c r="H172" t="str">
        <f>'OverUnder Pivot'!H170</f>
        <v>G</v>
      </c>
      <c r="I172" t="str">
        <f>'OverUnder Pivot'!I170</f>
        <v>Type 12; 1075 x 2900 high</v>
      </c>
      <c r="J172">
        <f>'OverUnder Pivot'!J170</f>
        <v>2</v>
      </c>
      <c r="K172" t="str">
        <f>'OverUnder Pivot'!K170</f>
        <v>Nr</v>
      </c>
      <c r="L172" s="724">
        <f>'OverUnder Pivot'!L170</f>
        <v>0</v>
      </c>
      <c r="M172" s="724"/>
      <c r="N172" s="724">
        <f>'OverUnder Pivot'!M170</f>
        <v>0</v>
      </c>
      <c r="O172" s="724">
        <f>'OverUnder Pivot'!N170</f>
        <v>0</v>
      </c>
      <c r="P172" s="724">
        <f>'OverUnder Pivot'!O170</f>
        <v>0</v>
      </c>
      <c r="Q172" t="s">
        <v>2791</v>
      </c>
      <c r="T172">
        <f t="shared" si="5"/>
        <v>0</v>
      </c>
    </row>
    <row r="173" spans="1:20" hidden="1">
      <c r="A173">
        <f>'OverUnder Pivot'!A171</f>
        <v>325</v>
      </c>
      <c r="B173">
        <f>'OverUnder Pivot'!B171</f>
        <v>8</v>
      </c>
      <c r="C173" t="str">
        <f>'OverUnder Pivot'!C171</f>
        <v>OPENINGS</v>
      </c>
      <c r="D173" t="str">
        <f>'OverUnder Pivot'!D171</f>
        <v>085113</v>
      </c>
      <c r="E173" t="str">
        <f>'OverUnder Pivot'!E171</f>
        <v xml:space="preserve"> ALUMINUM WINDOWS</v>
      </c>
      <c r="F173" t="str">
        <f>'OverUnder Pivot'!F171</f>
        <v>Window and screens; aluminum alloy; high performance organic PVDF coating finish; including sub frame, fixings, bedding, pointing, glazing gaskets and beads, ironmongery, glazing; complete; as specified and as Drg. A-600</v>
      </c>
      <c r="G173" t="str">
        <f>'OverUnder Pivot'!G171</f>
        <v>Window and screens; aluminum alloy; high performance organic PVDF coating finish; including sub frame, fixings, bedding, pointing, glazing gaskets and beads, ironmongery, glazing; complete; as specified and as Drg. A-600</v>
      </c>
      <c r="H173" t="str">
        <f>'OverUnder Pivot'!H171</f>
        <v>H</v>
      </c>
      <c r="I173" t="str">
        <f>'OverUnder Pivot'!I171</f>
        <v>Type 13; 750 x 500 high</v>
      </c>
      <c r="J173">
        <f>'OverUnder Pivot'!J171</f>
        <v>6</v>
      </c>
      <c r="K173" t="str">
        <f>'OverUnder Pivot'!K171</f>
        <v>Nr</v>
      </c>
      <c r="L173" s="724">
        <f>'OverUnder Pivot'!L171</f>
        <v>0</v>
      </c>
      <c r="M173" s="724"/>
      <c r="N173" s="724">
        <f>'OverUnder Pivot'!M171</f>
        <v>0</v>
      </c>
      <c r="O173" s="724">
        <f>'OverUnder Pivot'!N171</f>
        <v>0</v>
      </c>
      <c r="P173" s="724">
        <f>'OverUnder Pivot'!O171</f>
        <v>0</v>
      </c>
      <c r="Q173" t="s">
        <v>2791</v>
      </c>
      <c r="T173">
        <f t="shared" si="5"/>
        <v>0</v>
      </c>
    </row>
    <row r="174" spans="1:20" hidden="1">
      <c r="A174">
        <f>'OverUnder Pivot'!A172</f>
        <v>326</v>
      </c>
      <c r="B174">
        <f>'OverUnder Pivot'!B172</f>
        <v>8</v>
      </c>
      <c r="C174" t="str">
        <f>'OverUnder Pivot'!C172</f>
        <v>OPENINGS</v>
      </c>
      <c r="D174" t="str">
        <f>'OverUnder Pivot'!D172</f>
        <v>085113</v>
      </c>
      <c r="E174" t="str">
        <f>'OverUnder Pivot'!E172</f>
        <v xml:space="preserve"> ALUMINUM WINDOWS</v>
      </c>
      <c r="F174" t="str">
        <f>'OverUnder Pivot'!F172</f>
        <v>085113 - ALUMINUM WINDOWS</v>
      </c>
      <c r="G174" t="str">
        <f>'OverUnder Pivot'!G172</f>
        <v>085113 - ALUMINUM WINDOWS</v>
      </c>
      <c r="H174" t="str">
        <f>'OverUnder Pivot'!H172</f>
        <v>J</v>
      </c>
      <c r="I174" t="str">
        <f>'OverUnder Pivot'!I172</f>
        <v>Type 14; 2100 x 2900 high</v>
      </c>
      <c r="J174">
        <f>'OverUnder Pivot'!J172</f>
        <v>2</v>
      </c>
      <c r="K174" t="str">
        <f>'OverUnder Pivot'!K172</f>
        <v>Nr</v>
      </c>
      <c r="L174" s="724">
        <f>'OverUnder Pivot'!L172</f>
        <v>0</v>
      </c>
      <c r="M174" s="724"/>
      <c r="N174" s="724">
        <f>'OverUnder Pivot'!M172</f>
        <v>0</v>
      </c>
      <c r="O174" s="724">
        <f>'OverUnder Pivot'!N172</f>
        <v>0</v>
      </c>
      <c r="P174" s="724">
        <f>'OverUnder Pivot'!O172</f>
        <v>0</v>
      </c>
      <c r="Q174" t="s">
        <v>2791</v>
      </c>
      <c r="T174">
        <f t="shared" si="5"/>
        <v>0</v>
      </c>
    </row>
    <row r="175" spans="1:20" hidden="1">
      <c r="A175">
        <f>'OverUnder Pivot'!A173</f>
        <v>327</v>
      </c>
      <c r="B175">
        <f>'OverUnder Pivot'!B173</f>
        <v>8</v>
      </c>
      <c r="C175" t="str">
        <f>'OverUnder Pivot'!C173</f>
        <v>OPENINGS</v>
      </c>
      <c r="D175" t="str">
        <f>'OverUnder Pivot'!D173</f>
        <v>085113</v>
      </c>
      <c r="E175" t="str">
        <f>'OverUnder Pivot'!E173</f>
        <v xml:space="preserve"> ALUMINUM WINDOWS</v>
      </c>
      <c r="F175" t="str">
        <f>'OverUnder Pivot'!F173</f>
        <v>Window and screens; aluminum alloy; high performance organic PVDF coating finish; including sub frame, fixings, bedding, pointing, glazing gaskets and beads, ironmongery, glazing; complete; as specified and as Drg. A-600</v>
      </c>
      <c r="G175" t="str">
        <f>'OverUnder Pivot'!G173</f>
        <v>Window and screens; aluminum alloy; high performance organic PVDF coating finish; including sub frame, fixings, bedding, pointing, glazing gaskets and beads, ironmongery, glazing; complete; as specified and as Drg. A-600</v>
      </c>
      <c r="H175" t="str">
        <f>'OverUnder Pivot'!H173</f>
        <v>K</v>
      </c>
      <c r="I175" t="str">
        <f>'OverUnder Pivot'!I173</f>
        <v>Type 15; 2200 x 1100 high</v>
      </c>
      <c r="J175">
        <f>'OverUnder Pivot'!J173</f>
        <v>1</v>
      </c>
      <c r="K175" t="str">
        <f>'OverUnder Pivot'!K173</f>
        <v>Nr</v>
      </c>
      <c r="L175" s="724">
        <f>'OverUnder Pivot'!L173</f>
        <v>0</v>
      </c>
      <c r="M175" s="724"/>
      <c r="N175" s="724">
        <f>'OverUnder Pivot'!M173</f>
        <v>0</v>
      </c>
      <c r="O175" s="724">
        <f>'OverUnder Pivot'!N173</f>
        <v>0</v>
      </c>
      <c r="P175" s="724">
        <f>'OverUnder Pivot'!O173</f>
        <v>0</v>
      </c>
      <c r="Q175" t="s">
        <v>2791</v>
      </c>
      <c r="T175">
        <f t="shared" si="5"/>
        <v>0</v>
      </c>
    </row>
    <row r="176" spans="1:20" hidden="1">
      <c r="A176">
        <f>'OverUnder Pivot'!A174</f>
        <v>328</v>
      </c>
      <c r="B176">
        <f>'OverUnder Pivot'!B174</f>
        <v>8</v>
      </c>
      <c r="C176" t="str">
        <f>'OverUnder Pivot'!C174</f>
        <v>OPENINGS</v>
      </c>
      <c r="D176" t="str">
        <f>'OverUnder Pivot'!D174</f>
        <v>085113</v>
      </c>
      <c r="E176" t="str">
        <f>'OverUnder Pivot'!E174</f>
        <v xml:space="preserve"> ALUMINUM WINDOWS</v>
      </c>
      <c r="F176" t="str">
        <f>'OverUnder Pivot'!F174</f>
        <v>085113 - ALUMINUM WINDOWS</v>
      </c>
      <c r="G176" t="str">
        <f>'OverUnder Pivot'!G174</f>
        <v>085113 - ALUMINUM WINDOWS</v>
      </c>
      <c r="H176" t="str">
        <f>'OverUnder Pivot'!H174</f>
        <v>L</v>
      </c>
      <c r="I176" t="str">
        <f>'OverUnder Pivot'!I174</f>
        <v>Type 16; 1400 x 1500 high</v>
      </c>
      <c r="J176">
        <f>'OverUnder Pivot'!J174</f>
        <v>4</v>
      </c>
      <c r="K176" t="str">
        <f>'OverUnder Pivot'!K174</f>
        <v>Nr</v>
      </c>
      <c r="L176" s="724">
        <f>'OverUnder Pivot'!L174</f>
        <v>0</v>
      </c>
      <c r="M176" s="724"/>
      <c r="N176" s="724">
        <f>'OverUnder Pivot'!M174</f>
        <v>0</v>
      </c>
      <c r="O176" s="724">
        <f>'OverUnder Pivot'!N174</f>
        <v>0</v>
      </c>
      <c r="P176" s="724">
        <f>'OverUnder Pivot'!O174</f>
        <v>0</v>
      </c>
      <c r="Q176" t="s">
        <v>2791</v>
      </c>
      <c r="T176">
        <f t="shared" si="5"/>
        <v>0</v>
      </c>
    </row>
    <row r="177" spans="1:20" hidden="1">
      <c r="A177">
        <f>'OverUnder Pivot'!A175</f>
        <v>329</v>
      </c>
      <c r="B177">
        <f>'OverUnder Pivot'!B175</f>
        <v>8</v>
      </c>
      <c r="C177" t="str">
        <f>'OverUnder Pivot'!C175</f>
        <v>OPENINGS</v>
      </c>
      <c r="D177" t="str">
        <f>'OverUnder Pivot'!D175</f>
        <v>085113</v>
      </c>
      <c r="E177" t="str">
        <f>'OverUnder Pivot'!E175</f>
        <v xml:space="preserve"> ALUMINUM WINDOWS</v>
      </c>
      <c r="F177" t="str">
        <f>'OverUnder Pivot'!F175</f>
        <v>Window and screens; aluminum alloy; high performance organic PVDF coating finish; including sub frame, fixings, bedding, pointing, glazing gaskets and beads, ironmongery, glazing; complete; as specified and as Drg. A-600</v>
      </c>
      <c r="G177" t="str">
        <f>'OverUnder Pivot'!G175</f>
        <v>Window and screens; aluminum alloy; high performance organic PVDF coating finish; including sub frame, fixings, bedding, pointing, glazing gaskets and beads, ironmongery, glazing; complete; as specified and as Drg. A-600</v>
      </c>
      <c r="H177" t="str">
        <f>'OverUnder Pivot'!H175</f>
        <v>M</v>
      </c>
      <c r="I177" t="str">
        <f>'OverUnder Pivot'!I175</f>
        <v>Type 17; 1450 x 1100 high</v>
      </c>
      <c r="J177">
        <f>'OverUnder Pivot'!J175</f>
        <v>2</v>
      </c>
      <c r="K177" t="str">
        <f>'OverUnder Pivot'!K175</f>
        <v>Nr</v>
      </c>
      <c r="L177" s="724">
        <f>'OverUnder Pivot'!L175</f>
        <v>0</v>
      </c>
      <c r="M177" s="724"/>
      <c r="N177" s="724">
        <f>'OverUnder Pivot'!M175</f>
        <v>0</v>
      </c>
      <c r="O177" s="724">
        <f>'OverUnder Pivot'!N175</f>
        <v>0</v>
      </c>
      <c r="P177" s="724">
        <f>'OverUnder Pivot'!O175</f>
        <v>0</v>
      </c>
      <c r="Q177" t="s">
        <v>2791</v>
      </c>
      <c r="T177">
        <f t="shared" si="5"/>
        <v>0</v>
      </c>
    </row>
    <row r="178" spans="1:20" hidden="1">
      <c r="A178">
        <f>'OverUnder Pivot'!A176</f>
        <v>330</v>
      </c>
      <c r="B178">
        <f>'OverUnder Pivot'!B176</f>
        <v>8</v>
      </c>
      <c r="C178" t="str">
        <f>'OverUnder Pivot'!C176</f>
        <v>OPENINGS</v>
      </c>
      <c r="D178" t="str">
        <f>'OverUnder Pivot'!D176</f>
        <v>085113</v>
      </c>
      <c r="E178" t="str">
        <f>'OverUnder Pivot'!E176</f>
        <v xml:space="preserve"> ALUMINUM WINDOWS</v>
      </c>
      <c r="F178" t="str">
        <f>'OverUnder Pivot'!F176</f>
        <v>085113 - ALUMINUM WINDOWS</v>
      </c>
      <c r="G178" t="str">
        <f>'OverUnder Pivot'!G176</f>
        <v>085113 - ALUMINUM WINDOWS</v>
      </c>
      <c r="H178" t="str">
        <f>'OverUnder Pivot'!H176</f>
        <v>C</v>
      </c>
      <c r="I178" t="str">
        <f>'OverUnder Pivot'!I176</f>
        <v>Type 18; 1600 x 550 high</v>
      </c>
      <c r="J178">
        <f>'OverUnder Pivot'!J176</f>
        <v>3</v>
      </c>
      <c r="K178" t="str">
        <f>'OverUnder Pivot'!K176</f>
        <v>Nr</v>
      </c>
      <c r="L178" s="724">
        <f>'OverUnder Pivot'!L176</f>
        <v>474</v>
      </c>
      <c r="M178" s="724">
        <f>AVERAGEIFS(N178:O178,N178:O178,"&lt;&gt;0",V178:W178,"")</f>
        <v>2151.87</v>
      </c>
      <c r="N178" s="724">
        <f>'OverUnder Pivot'!M176</f>
        <v>2371.5</v>
      </c>
      <c r="O178" s="724">
        <f>'OverUnder Pivot'!N176</f>
        <v>1932.2399999999998</v>
      </c>
      <c r="P178" s="724">
        <f>'OverUnder Pivot'!O176</f>
        <v>2556</v>
      </c>
      <c r="Q178" t="s">
        <v>2791</v>
      </c>
      <c r="T178">
        <f t="shared" si="5"/>
        <v>0</v>
      </c>
    </row>
    <row r="179" spans="1:20" hidden="1">
      <c r="A179">
        <f>'OverUnder Pivot'!A177</f>
        <v>331</v>
      </c>
      <c r="B179">
        <f>'OverUnder Pivot'!B177</f>
        <v>8</v>
      </c>
      <c r="C179" t="str">
        <f>'OverUnder Pivot'!C177</f>
        <v>OPENINGS</v>
      </c>
      <c r="D179" t="str">
        <f>'OverUnder Pivot'!D177</f>
        <v>085113</v>
      </c>
      <c r="E179" t="str">
        <f>'OverUnder Pivot'!E177</f>
        <v xml:space="preserve"> ALUMINUM WINDOWS</v>
      </c>
      <c r="F179" t="str">
        <f>'OverUnder Pivot'!F177</f>
        <v>Window and screens; aluminum alloy; high performance organic PVDF coating finish; including sub frame, fixings, bedding, pointing, glazing gaskets and beads, ironmongery, glazing; complete; as specified and as Drg. A-600</v>
      </c>
      <c r="G179" t="str">
        <f>'OverUnder Pivot'!G177</f>
        <v>Window and screens; aluminum alloy; high performance organic PVDF coating finish; including sub frame, fixings, bedding, pointing, glazing gaskets and beads, ironmongery, glazing; complete; as specified and as Drg. A-600</v>
      </c>
      <c r="H179" t="str">
        <f>'OverUnder Pivot'!H177</f>
        <v>P</v>
      </c>
      <c r="I179" t="str">
        <f>'OverUnder Pivot'!I177</f>
        <v>Type 22; 4275 x 2300 high</v>
      </c>
      <c r="J179">
        <f>'OverUnder Pivot'!J177</f>
        <v>1</v>
      </c>
      <c r="K179" t="str">
        <f>'OverUnder Pivot'!K177</f>
        <v>Nr</v>
      </c>
      <c r="L179" s="724">
        <f>'OverUnder Pivot'!L177</f>
        <v>0</v>
      </c>
      <c r="M179" s="724"/>
      <c r="N179" s="724">
        <f>'OverUnder Pivot'!M177</f>
        <v>0</v>
      </c>
      <c r="O179" s="724">
        <f>'OverUnder Pivot'!N177</f>
        <v>0</v>
      </c>
      <c r="P179" s="724">
        <f>'OverUnder Pivot'!O177</f>
        <v>0</v>
      </c>
      <c r="Q179" t="s">
        <v>2791</v>
      </c>
      <c r="T179">
        <f t="shared" si="5"/>
        <v>0</v>
      </c>
    </row>
    <row r="180" spans="1:20" hidden="1">
      <c r="A180">
        <f>'OverUnder Pivot'!A178</f>
        <v>332</v>
      </c>
      <c r="B180">
        <f>'OverUnder Pivot'!B178</f>
        <v>8</v>
      </c>
      <c r="C180" t="str">
        <f>'OverUnder Pivot'!C178</f>
        <v>OPENINGS</v>
      </c>
      <c r="D180" t="str">
        <f>'OverUnder Pivot'!D178</f>
        <v>085113</v>
      </c>
      <c r="E180" t="str">
        <f>'OverUnder Pivot'!E178</f>
        <v xml:space="preserve"> ALUMINUM WINDOWS</v>
      </c>
      <c r="F180" t="str">
        <f>'OverUnder Pivot'!F178</f>
        <v>085113 - ALUMINUM WINDOWS</v>
      </c>
      <c r="G180" t="str">
        <f>'OverUnder Pivot'!G178</f>
        <v>085113 - ALUMINUM WINDOWS</v>
      </c>
      <c r="H180" t="str">
        <f>'OverUnder Pivot'!H178</f>
        <v>D</v>
      </c>
      <c r="I180" t="str">
        <f>'OverUnder Pivot'!I178</f>
        <v>Type 23; 1800 x 1000 high</v>
      </c>
      <c r="J180">
        <f>'OverUnder Pivot'!J178</f>
        <v>1</v>
      </c>
      <c r="K180" t="str">
        <f>'OverUnder Pivot'!K178</f>
        <v>Nr</v>
      </c>
      <c r="L180" s="724">
        <f>'OverUnder Pivot'!L178</f>
        <v>324</v>
      </c>
      <c r="M180" s="724">
        <f>AVERAGEIFS(N180:O180,N180:O180,"&lt;&gt;0",V180:W180,"")</f>
        <v>910.31999999999994</v>
      </c>
      <c r="N180" s="724">
        <f>'OverUnder Pivot'!M178</f>
        <v>790.5</v>
      </c>
      <c r="O180" s="724">
        <f>'OverUnder Pivot'!N178</f>
        <v>1030.1399999999999</v>
      </c>
      <c r="P180" s="724">
        <f>'OverUnder Pivot'!O178</f>
        <v>1000</v>
      </c>
      <c r="Q180" t="s">
        <v>2791</v>
      </c>
      <c r="T180">
        <f t="shared" si="5"/>
        <v>0</v>
      </c>
    </row>
    <row r="181" spans="1:20" hidden="1">
      <c r="A181">
        <f>'OverUnder Pivot'!A179</f>
        <v>333</v>
      </c>
      <c r="B181">
        <f>'OverUnder Pivot'!B179</f>
        <v>8</v>
      </c>
      <c r="C181" t="str">
        <f>'OverUnder Pivot'!C179</f>
        <v>OPENINGS</v>
      </c>
      <c r="D181" t="str">
        <f>'OverUnder Pivot'!D179</f>
        <v>085113</v>
      </c>
      <c r="E181" t="str">
        <f>'OverUnder Pivot'!E179</f>
        <v xml:space="preserve"> ALUMINUM WINDOWS</v>
      </c>
      <c r="F181" t="str">
        <f>'OverUnder Pivot'!F179</f>
        <v>Window and screens; aluminum alloy; high performance organic PVDF coating finish; including sub frame, fixings, bedding, pointing, glazing gaskets and beads, ironmongery, glazing; complete; as specified and as Drg. A-600</v>
      </c>
      <c r="G181" t="str">
        <f>'OverUnder Pivot'!G179</f>
        <v>Window and screens; aluminum alloy; high performance organic PVDF coating finish; including sub frame, fixings, bedding, pointing, glazing gaskets and beads, ironmongery, glazing; complete; as specified and as Drg. A-600</v>
      </c>
      <c r="H181" t="str">
        <f>'OverUnder Pivot'!H179</f>
        <v>A</v>
      </c>
      <c r="I181" t="str">
        <f>'OverUnder Pivot'!I179</f>
        <v>Type 26; 2750 x 1100 high</v>
      </c>
      <c r="J181">
        <f>'OverUnder Pivot'!J179</f>
        <v>2</v>
      </c>
      <c r="K181" t="str">
        <f>'OverUnder Pivot'!K179</f>
        <v>Nr</v>
      </c>
      <c r="L181" s="724">
        <f>'OverUnder Pivot'!L179</f>
        <v>0</v>
      </c>
      <c r="M181" s="724"/>
      <c r="N181" s="724">
        <f>'OverUnder Pivot'!M179</f>
        <v>0</v>
      </c>
      <c r="O181" s="724">
        <f>'OverUnder Pivot'!N179</f>
        <v>0</v>
      </c>
      <c r="P181" s="724">
        <f>'OverUnder Pivot'!O179</f>
        <v>0</v>
      </c>
      <c r="Q181" t="s">
        <v>2791</v>
      </c>
      <c r="T181">
        <f t="shared" si="5"/>
        <v>0</v>
      </c>
    </row>
    <row r="182" spans="1:20" hidden="1">
      <c r="A182">
        <f>'OverUnder Pivot'!A180</f>
        <v>334</v>
      </c>
      <c r="B182">
        <f>'OverUnder Pivot'!B180</f>
        <v>8</v>
      </c>
      <c r="C182" t="str">
        <f>'OverUnder Pivot'!C180</f>
        <v>OPENINGS</v>
      </c>
      <c r="D182" t="str">
        <f>'OverUnder Pivot'!D180</f>
        <v>085113</v>
      </c>
      <c r="E182" t="str">
        <f>'OverUnder Pivot'!E180</f>
        <v xml:space="preserve"> ALUMINUM WINDOWS</v>
      </c>
      <c r="F182" t="str">
        <f>'OverUnder Pivot'!F180</f>
        <v>085113 - ALUMINUM WINDOWS</v>
      </c>
      <c r="G182" t="str">
        <f>'OverUnder Pivot'!G180</f>
        <v>085113 - ALUMINUM WINDOWS</v>
      </c>
      <c r="H182" t="str">
        <f>'OverUnder Pivot'!H180</f>
        <v>A</v>
      </c>
      <c r="I182" t="str">
        <f>'OverUnder Pivot'!I180</f>
        <v>Type 27; 3550 x 2500 high</v>
      </c>
      <c r="J182">
        <f>'OverUnder Pivot'!J180</f>
        <v>1</v>
      </c>
      <c r="K182" t="str">
        <f>'OverUnder Pivot'!K180</f>
        <v>Nr</v>
      </c>
      <c r="L182" s="724">
        <f>'OverUnder Pivot'!L180</f>
        <v>1597</v>
      </c>
      <c r="M182" s="724">
        <f>AVERAGEIFS(N182:O182,N182:O182,"&lt;&gt;0",V182:W182,"")</f>
        <v>4120.8899999999994</v>
      </c>
      <c r="N182" s="724">
        <f>'OverUnder Pivot'!M180</f>
        <v>3999</v>
      </c>
      <c r="O182" s="724">
        <f>'OverUnder Pivot'!N180</f>
        <v>4242.78</v>
      </c>
      <c r="P182" s="724">
        <f>'OverUnder Pivot'!O180</f>
        <v>4269</v>
      </c>
      <c r="Q182" t="s">
        <v>2727</v>
      </c>
      <c r="S182" t="s">
        <v>2789</v>
      </c>
      <c r="T182">
        <f t="shared" si="5"/>
        <v>1</v>
      </c>
    </row>
    <row r="183" spans="1:20" hidden="1">
      <c r="A183">
        <f>'OverUnder Pivot'!A181</f>
        <v>335</v>
      </c>
      <c r="B183">
        <f>'OverUnder Pivot'!B181</f>
        <v>8</v>
      </c>
      <c r="C183" t="str">
        <f>'OverUnder Pivot'!C181</f>
        <v>OPENINGS</v>
      </c>
      <c r="D183" t="str">
        <f>'OverUnder Pivot'!D181</f>
        <v>085113</v>
      </c>
      <c r="E183" t="str">
        <f>'OverUnder Pivot'!E181</f>
        <v xml:space="preserve"> ALUMINUM WINDOWS</v>
      </c>
      <c r="F183" t="str">
        <f>'OverUnder Pivot'!F181</f>
        <v>Window and screens; aluminum alloy; high performance organic PVDF coating finish; including sub frame, fixings, bedding, pointing, glazing gaskets and beads, ironmongery, glazing; complete; as specified and as Drg. A-600</v>
      </c>
      <c r="G183" t="str">
        <f>'OverUnder Pivot'!G181</f>
        <v>Window and screens; aluminum alloy; high performance organic PVDF coating finish; including sub frame, fixings, bedding, pointing, glazing gaskets and beads, ironmongery, glazing; complete; as specified and as Drg. A-600</v>
      </c>
      <c r="H183" t="str">
        <f>'OverUnder Pivot'!H181</f>
        <v>C</v>
      </c>
      <c r="I183" t="str">
        <f>'OverUnder Pivot'!I181</f>
        <v>Type 28; 2400 x 2300 high</v>
      </c>
      <c r="J183">
        <f>'OverUnder Pivot'!J181</f>
        <v>2</v>
      </c>
      <c r="K183" t="str">
        <f>'OverUnder Pivot'!K181</f>
        <v>Nr</v>
      </c>
      <c r="L183" s="724">
        <f>'OverUnder Pivot'!L181</f>
        <v>0</v>
      </c>
      <c r="M183" s="724"/>
      <c r="N183" s="724">
        <f>'OverUnder Pivot'!M181</f>
        <v>0</v>
      </c>
      <c r="O183" s="724">
        <f>'OverUnder Pivot'!N181</f>
        <v>0</v>
      </c>
      <c r="P183" s="724">
        <f>'OverUnder Pivot'!O181</f>
        <v>0</v>
      </c>
      <c r="Q183" t="s">
        <v>2791</v>
      </c>
      <c r="T183">
        <f t="shared" si="5"/>
        <v>0</v>
      </c>
    </row>
    <row r="184" spans="1:20" hidden="1">
      <c r="A184">
        <f>'OverUnder Pivot'!A182</f>
        <v>339</v>
      </c>
      <c r="B184">
        <f>'OverUnder Pivot'!B182</f>
        <v>8</v>
      </c>
      <c r="C184" t="str">
        <f>'OverUnder Pivot'!C182</f>
        <v>OPENINGS</v>
      </c>
      <c r="D184" t="str">
        <f>'OverUnder Pivot'!D182</f>
        <v>087111</v>
      </c>
      <c r="E184" t="str">
        <f>'OverUnder Pivot'!E182</f>
        <v xml:space="preserve"> DOOR HARDWARE (SCHEDULED BY DESCRIBING PRODUCTS)</v>
      </c>
      <c r="F184" t="str">
        <f>'OverUnder Pivot'!F182</f>
        <v>Door hardware sets; including all  ironmongery and accessories as per hardware sets scheduled by describing products; as specified and as Drg. A-611</v>
      </c>
      <c r="G184" t="str">
        <f>'OverUnder Pivot'!G182</f>
        <v>For non fire rated doors</v>
      </c>
      <c r="H184" t="str">
        <f>'OverUnder Pivot'!H182</f>
        <v>B</v>
      </c>
      <c r="I184" t="str">
        <f>'OverUnder Pivot'!I182</f>
        <v>Type HW1</v>
      </c>
      <c r="J184">
        <f>'OverUnder Pivot'!J182</f>
        <v>7</v>
      </c>
      <c r="K184" t="str">
        <f>'OverUnder Pivot'!K182</f>
        <v>Nr</v>
      </c>
      <c r="L184" s="724">
        <f>'OverUnder Pivot'!L182</f>
        <v>0</v>
      </c>
      <c r="M184" s="724">
        <f>AVERAGEIFS(N184:O184,N184:O184,"&lt;&gt;0",V184:W184,"")</f>
        <v>1846.4250000000002</v>
      </c>
      <c r="N184" s="724">
        <f>'OverUnder Pivot'!M182</f>
        <v>1757.7000000000003</v>
      </c>
      <c r="O184" s="724">
        <f>'OverUnder Pivot'!N182</f>
        <v>1935.1499999999999</v>
      </c>
      <c r="P184" s="724">
        <f>'OverUnder Pivot'!O182</f>
        <v>1883</v>
      </c>
      <c r="Q184" t="s">
        <v>2791</v>
      </c>
      <c r="T184">
        <f t="shared" si="5"/>
        <v>0</v>
      </c>
    </row>
    <row r="185" spans="1:20" hidden="1">
      <c r="A185">
        <f>'OverUnder Pivot'!A183</f>
        <v>340</v>
      </c>
      <c r="B185">
        <f>'OverUnder Pivot'!B183</f>
        <v>8</v>
      </c>
      <c r="C185" t="str">
        <f>'OverUnder Pivot'!C183</f>
        <v>OPENINGS</v>
      </c>
      <c r="D185" t="str">
        <f>'OverUnder Pivot'!D183</f>
        <v>087111</v>
      </c>
      <c r="E185" t="str">
        <f>'OverUnder Pivot'!E183</f>
        <v xml:space="preserve"> DOOR HARDWARE (SCHEDULED BY DESCRIBING PRODUCTS)</v>
      </c>
      <c r="F185" t="str">
        <f>'OverUnder Pivot'!F183</f>
        <v>Door hardware sets; including all  ironmongery and accessories as per hardware sets scheduled by describing products; as specified and as Drg. A-611</v>
      </c>
      <c r="G185" t="str">
        <f>'OverUnder Pivot'!G183</f>
        <v>For non fire rated doors</v>
      </c>
      <c r="H185" t="str">
        <f>'OverUnder Pivot'!H183</f>
        <v>E</v>
      </c>
      <c r="I185" t="str">
        <f>'OverUnder Pivot'!I183</f>
        <v>Type HW10</v>
      </c>
      <c r="J185">
        <f>'OverUnder Pivot'!J183</f>
        <v>1</v>
      </c>
      <c r="K185" t="str">
        <f>'OverUnder Pivot'!K183</f>
        <v>Nr</v>
      </c>
      <c r="L185" s="724">
        <f>'OverUnder Pivot'!L183</f>
        <v>0</v>
      </c>
      <c r="M185" s="724"/>
      <c r="N185" s="724">
        <f>'OverUnder Pivot'!M183</f>
        <v>0</v>
      </c>
      <c r="O185" s="724">
        <f>'OverUnder Pivot'!N183</f>
        <v>0</v>
      </c>
      <c r="P185" s="724">
        <f>'OverUnder Pivot'!O183</f>
        <v>0</v>
      </c>
      <c r="Q185" t="s">
        <v>2791</v>
      </c>
      <c r="T185">
        <f t="shared" si="5"/>
        <v>0</v>
      </c>
    </row>
    <row r="186" spans="1:20" hidden="1">
      <c r="A186">
        <f>'OverUnder Pivot'!A184</f>
        <v>341</v>
      </c>
      <c r="B186">
        <f>'OverUnder Pivot'!B184</f>
        <v>8</v>
      </c>
      <c r="C186" t="str">
        <f>'OverUnder Pivot'!C184</f>
        <v>OPENINGS</v>
      </c>
      <c r="D186" t="str">
        <f>'OverUnder Pivot'!D184</f>
        <v>087111</v>
      </c>
      <c r="E186" t="str">
        <f>'OverUnder Pivot'!E184</f>
        <v xml:space="preserve"> DOOR HARDWARE (SCHEDULED BY DESCRIBING PRODUCTS)</v>
      </c>
      <c r="F186" t="str">
        <f>'OverUnder Pivot'!F184</f>
        <v>Door hardware sets; including all  ironmongery and accessories as per hardware sets scheduled by describing products; as specified and as Drg. A-611</v>
      </c>
      <c r="G186" t="str">
        <f>'OverUnder Pivot'!G184</f>
        <v>For non fire rated doors</v>
      </c>
      <c r="H186" t="str">
        <f>'OverUnder Pivot'!H184</f>
        <v>F</v>
      </c>
      <c r="I186" t="str">
        <f>'OverUnder Pivot'!I184</f>
        <v>Type HW10a</v>
      </c>
      <c r="J186">
        <f>'OverUnder Pivot'!J184</f>
        <v>1</v>
      </c>
      <c r="K186" t="str">
        <f>'OverUnder Pivot'!K184</f>
        <v>Nr</v>
      </c>
      <c r="L186" s="724">
        <f>'OverUnder Pivot'!L184</f>
        <v>0</v>
      </c>
      <c r="M186" s="724"/>
      <c r="N186" s="724">
        <f>'OverUnder Pivot'!M184</f>
        <v>0</v>
      </c>
      <c r="O186" s="724">
        <f>'OverUnder Pivot'!N184</f>
        <v>0</v>
      </c>
      <c r="P186" s="724">
        <f>'OverUnder Pivot'!O184</f>
        <v>0</v>
      </c>
      <c r="Q186" t="s">
        <v>2791</v>
      </c>
      <c r="T186">
        <f t="shared" si="5"/>
        <v>0</v>
      </c>
    </row>
    <row r="187" spans="1:20" hidden="1">
      <c r="A187">
        <f>'OverUnder Pivot'!A185</f>
        <v>342</v>
      </c>
      <c r="B187">
        <f>'OverUnder Pivot'!B185</f>
        <v>8</v>
      </c>
      <c r="C187" t="str">
        <f>'OverUnder Pivot'!C185</f>
        <v>OPENINGS</v>
      </c>
      <c r="D187" t="str">
        <f>'OverUnder Pivot'!D185</f>
        <v>087111</v>
      </c>
      <c r="E187" t="str">
        <f>'OverUnder Pivot'!E185</f>
        <v xml:space="preserve"> DOOR HARDWARE (SCHEDULED BY DESCRIBING PRODUCTS)</v>
      </c>
      <c r="F187" t="str">
        <f>'OverUnder Pivot'!F185</f>
        <v>Door hardware sets; including all  ironmongery and accessories as per hardware sets scheduled by describing products; as specified and as Drg. A-611</v>
      </c>
      <c r="G187" t="str">
        <f>'OverUnder Pivot'!G185</f>
        <v>For non fire rated doors</v>
      </c>
      <c r="H187" t="str">
        <f>'OverUnder Pivot'!H185</f>
        <v>G</v>
      </c>
      <c r="I187" t="str">
        <f>'OverUnder Pivot'!I185</f>
        <v>Type HW11</v>
      </c>
      <c r="J187">
        <f>'OverUnder Pivot'!J185</f>
        <v>4</v>
      </c>
      <c r="K187" t="str">
        <f>'OverUnder Pivot'!K185</f>
        <v>Nr</v>
      </c>
      <c r="L187" s="724">
        <f>'OverUnder Pivot'!L185</f>
        <v>0</v>
      </c>
      <c r="M187" s="724"/>
      <c r="N187" s="724">
        <f>'OverUnder Pivot'!M185</f>
        <v>0</v>
      </c>
      <c r="O187" s="724">
        <f>'OverUnder Pivot'!N185</f>
        <v>0</v>
      </c>
      <c r="P187" s="724">
        <f>'OverUnder Pivot'!O185</f>
        <v>0</v>
      </c>
      <c r="Q187" t="s">
        <v>2791</v>
      </c>
      <c r="T187">
        <f t="shared" si="5"/>
        <v>0</v>
      </c>
    </row>
    <row r="188" spans="1:20" hidden="1">
      <c r="A188">
        <f>'OverUnder Pivot'!A186</f>
        <v>343</v>
      </c>
      <c r="B188">
        <f>'OverUnder Pivot'!B186</f>
        <v>8</v>
      </c>
      <c r="C188" t="str">
        <f>'OverUnder Pivot'!C186</f>
        <v>OPENINGS</v>
      </c>
      <c r="D188" t="str">
        <f>'OverUnder Pivot'!D186</f>
        <v>087111</v>
      </c>
      <c r="E188" t="str">
        <f>'OverUnder Pivot'!E186</f>
        <v xml:space="preserve"> DOOR HARDWARE (SCHEDULED BY DESCRIBING PRODUCTS)</v>
      </c>
      <c r="F188" t="str">
        <f>'OverUnder Pivot'!F186</f>
        <v>Door hardware sets; including all  ironmongery and accessories as per hardware sets scheduled by describing products; as specified and as Drg. A-611</v>
      </c>
      <c r="G188" t="str">
        <f>'OverUnder Pivot'!G186</f>
        <v>For non fire rated doors</v>
      </c>
      <c r="H188" t="str">
        <f>'OverUnder Pivot'!H186</f>
        <v>C</v>
      </c>
      <c r="I188" t="str">
        <f>'OverUnder Pivot'!I186</f>
        <v>Type HW12</v>
      </c>
      <c r="J188">
        <f>'OverUnder Pivot'!J186</f>
        <v>3</v>
      </c>
      <c r="K188" t="str">
        <f>'OverUnder Pivot'!K186</f>
        <v>Nr</v>
      </c>
      <c r="L188" s="724">
        <f>'OverUnder Pivot'!L186</f>
        <v>0</v>
      </c>
      <c r="M188" s="724">
        <f>AVERAGEIFS(N188:O188,N188:O188,"&lt;&gt;0",V188:W188,"")</f>
        <v>459.76499999999999</v>
      </c>
      <c r="N188" s="724">
        <f>'OverUnder Pivot'!M186</f>
        <v>474.29999999999995</v>
      </c>
      <c r="O188" s="724">
        <f>'OverUnder Pivot'!N186</f>
        <v>445.23</v>
      </c>
      <c r="P188" s="724">
        <f>'OverUnder Pivot'!O186</f>
        <v>435</v>
      </c>
      <c r="Q188" t="s">
        <v>2791</v>
      </c>
      <c r="T188">
        <f t="shared" si="5"/>
        <v>0</v>
      </c>
    </row>
    <row r="189" spans="1:20" hidden="1">
      <c r="A189">
        <f>'OverUnder Pivot'!A187</f>
        <v>344</v>
      </c>
      <c r="B189">
        <f>'OverUnder Pivot'!B187</f>
        <v>8</v>
      </c>
      <c r="C189" t="str">
        <f>'OverUnder Pivot'!C187</f>
        <v>OPENINGS</v>
      </c>
      <c r="D189" t="str">
        <f>'OverUnder Pivot'!D187</f>
        <v>087111</v>
      </c>
      <c r="E189" t="str">
        <f>'OverUnder Pivot'!E187</f>
        <v xml:space="preserve"> DOOR HARDWARE (SCHEDULED BY DESCRIBING PRODUCTS)</v>
      </c>
      <c r="F189" t="str">
        <f>'OverUnder Pivot'!F187</f>
        <v>Door hardware sets; including all  ironmongery and accessories as per hardware sets scheduled by describing products; as specified and as Drg. A-611</v>
      </c>
      <c r="G189" t="str">
        <f>'OverUnder Pivot'!G187</f>
        <v>For non fire rated doors</v>
      </c>
      <c r="H189" t="str">
        <f>'OverUnder Pivot'!H187</f>
        <v>J</v>
      </c>
      <c r="I189" t="str">
        <f>'OverUnder Pivot'!I187</f>
        <v>Type HW14</v>
      </c>
      <c r="J189">
        <f>'OverUnder Pivot'!J187</f>
        <v>1</v>
      </c>
      <c r="K189" t="str">
        <f>'OverUnder Pivot'!K187</f>
        <v>Nr</v>
      </c>
      <c r="L189" s="724">
        <f>'OverUnder Pivot'!L187</f>
        <v>0</v>
      </c>
      <c r="M189" s="724"/>
      <c r="N189" s="724">
        <f>'OverUnder Pivot'!M187</f>
        <v>0</v>
      </c>
      <c r="O189" s="724">
        <f>'OverUnder Pivot'!N187</f>
        <v>0</v>
      </c>
      <c r="P189" s="724">
        <f>'OverUnder Pivot'!O187</f>
        <v>0</v>
      </c>
      <c r="Q189" t="s">
        <v>2791</v>
      </c>
      <c r="T189">
        <f t="shared" si="5"/>
        <v>0</v>
      </c>
    </row>
    <row r="190" spans="1:20" hidden="1">
      <c r="A190">
        <f>'OverUnder Pivot'!A188</f>
        <v>345</v>
      </c>
      <c r="B190">
        <f>'OverUnder Pivot'!B188</f>
        <v>8</v>
      </c>
      <c r="C190" t="str">
        <f>'OverUnder Pivot'!C188</f>
        <v>OPENINGS</v>
      </c>
      <c r="D190" t="str">
        <f>'OverUnder Pivot'!D188</f>
        <v>087111</v>
      </c>
      <c r="E190" t="str">
        <f>'OverUnder Pivot'!E188</f>
        <v xml:space="preserve"> DOOR HARDWARE (SCHEDULED BY DESCRIBING PRODUCTS)</v>
      </c>
      <c r="F190" t="str">
        <f>'OverUnder Pivot'!F188</f>
        <v>Door hardware sets; including all  ironmongery and accessories as per hardware sets scheduled by describing products; as specified and as Drg. A-611</v>
      </c>
      <c r="G190" t="str">
        <f>'OverUnder Pivot'!G188</f>
        <v>For non fire rated doors</v>
      </c>
      <c r="H190" t="str">
        <f>'OverUnder Pivot'!H188</f>
        <v>K</v>
      </c>
      <c r="I190" t="str">
        <f>'OverUnder Pivot'!I188</f>
        <v>Type HW15</v>
      </c>
      <c r="J190">
        <f>'OverUnder Pivot'!J188</f>
        <v>1</v>
      </c>
      <c r="K190" t="str">
        <f>'OverUnder Pivot'!K188</f>
        <v>Nr</v>
      </c>
      <c r="L190" s="724">
        <f>'OverUnder Pivot'!L188</f>
        <v>0</v>
      </c>
      <c r="M190" s="724"/>
      <c r="N190" s="724">
        <f>'OverUnder Pivot'!M188</f>
        <v>0</v>
      </c>
      <c r="O190" s="724">
        <f>'OverUnder Pivot'!N188</f>
        <v>0</v>
      </c>
      <c r="P190" s="724">
        <f>'OverUnder Pivot'!O188</f>
        <v>0</v>
      </c>
      <c r="Q190" t="s">
        <v>2791</v>
      </c>
      <c r="T190">
        <f t="shared" si="5"/>
        <v>0</v>
      </c>
    </row>
    <row r="191" spans="1:20" hidden="1">
      <c r="A191">
        <f>'OverUnder Pivot'!A189</f>
        <v>346</v>
      </c>
      <c r="B191">
        <f>'OverUnder Pivot'!B189</f>
        <v>8</v>
      </c>
      <c r="C191" t="str">
        <f>'OverUnder Pivot'!C189</f>
        <v>OPENINGS</v>
      </c>
      <c r="D191" t="str">
        <f>'OverUnder Pivot'!D189</f>
        <v>087111</v>
      </c>
      <c r="E191" t="str">
        <f>'OverUnder Pivot'!E189</f>
        <v xml:space="preserve"> DOOR HARDWARE (SCHEDULED BY DESCRIBING PRODUCTS)</v>
      </c>
      <c r="F191" t="str">
        <f>'OverUnder Pivot'!F189</f>
        <v>Door hardware sets; including all  ironmongery and accessories as per hardware sets scheduled by describing products; as specified and as Drg. A-611</v>
      </c>
      <c r="G191" t="str">
        <f>'OverUnder Pivot'!G189</f>
        <v>For non fire rated doors</v>
      </c>
      <c r="H191" t="str">
        <f>'OverUnder Pivot'!H189</f>
        <v>D</v>
      </c>
      <c r="I191" t="str">
        <f>'OverUnder Pivot'!I189</f>
        <v>Type HW15b</v>
      </c>
      <c r="J191">
        <f>'OverUnder Pivot'!J189</f>
        <v>1</v>
      </c>
      <c r="K191" t="str">
        <f>'OverUnder Pivot'!K189</f>
        <v>Nr</v>
      </c>
      <c r="L191" s="724">
        <f>'OverUnder Pivot'!L189</f>
        <v>0</v>
      </c>
      <c r="M191" s="724">
        <f>AVERAGEIFS(N191:O191,N191:O191,"&lt;&gt;0",V191:W191,"")</f>
        <v>248.17</v>
      </c>
      <c r="N191" s="724">
        <f>'OverUnder Pivot'!M189</f>
        <v>232.5</v>
      </c>
      <c r="O191" s="724">
        <f>'OverUnder Pivot'!N189</f>
        <v>263.83999999999997</v>
      </c>
      <c r="P191" s="724">
        <f>'OverUnder Pivot'!O189</f>
        <v>257</v>
      </c>
      <c r="Q191" t="s">
        <v>2791</v>
      </c>
      <c r="T191">
        <f t="shared" si="5"/>
        <v>0</v>
      </c>
    </row>
    <row r="192" spans="1:20" hidden="1">
      <c r="A192">
        <f>'OverUnder Pivot'!A190</f>
        <v>347</v>
      </c>
      <c r="B192">
        <f>'OverUnder Pivot'!B190</f>
        <v>8</v>
      </c>
      <c r="C192" t="str">
        <f>'OverUnder Pivot'!C190</f>
        <v>OPENINGS</v>
      </c>
      <c r="D192" t="str">
        <f>'OverUnder Pivot'!D190</f>
        <v>087111</v>
      </c>
      <c r="E192" t="str">
        <f>'OverUnder Pivot'!E190</f>
        <v xml:space="preserve"> DOOR HARDWARE (SCHEDULED BY DESCRIBING PRODUCTS)</v>
      </c>
      <c r="F192" t="str">
        <f>'OverUnder Pivot'!F190</f>
        <v>Door hardware sets; including all  ironmongery and accessories as per hardware sets scheduled by describing products; as specified and as Drg. A-611</v>
      </c>
      <c r="G192" t="str">
        <f>'OverUnder Pivot'!G190</f>
        <v>For non fire rated doors</v>
      </c>
      <c r="H192" t="str">
        <f>'OverUnder Pivot'!H190</f>
        <v>E</v>
      </c>
      <c r="I192" t="str">
        <f>'OverUnder Pivot'!I190</f>
        <v>Type HW16</v>
      </c>
      <c r="J192">
        <f>'OverUnder Pivot'!J190</f>
        <v>2</v>
      </c>
      <c r="K192" t="str">
        <f>'OverUnder Pivot'!K190</f>
        <v>Nr</v>
      </c>
      <c r="L192" s="724">
        <f>'OverUnder Pivot'!L190</f>
        <v>0</v>
      </c>
      <c r="M192" s="724">
        <f>AVERAGEIFS(N192:O192,N192:O192,"&lt;&gt;0",V192:W192,"")</f>
        <v>551.40000000000009</v>
      </c>
      <c r="N192" s="724">
        <f>'OverUnder Pivot'!M190</f>
        <v>520.80000000000007</v>
      </c>
      <c r="O192" s="724">
        <f>'OverUnder Pivot'!N190</f>
        <v>582</v>
      </c>
      <c r="P192" s="724">
        <f>'OverUnder Pivot'!O190</f>
        <v>566</v>
      </c>
      <c r="Q192" t="s">
        <v>2791</v>
      </c>
      <c r="T192">
        <f t="shared" si="5"/>
        <v>0</v>
      </c>
    </row>
    <row r="193" spans="1:20" hidden="1">
      <c r="A193">
        <f>'OverUnder Pivot'!A191</f>
        <v>348</v>
      </c>
      <c r="B193">
        <f>'OverUnder Pivot'!B191</f>
        <v>8</v>
      </c>
      <c r="C193" t="str">
        <f>'OverUnder Pivot'!C191</f>
        <v>OPENINGS</v>
      </c>
      <c r="D193" t="str">
        <f>'OverUnder Pivot'!D191</f>
        <v>087111</v>
      </c>
      <c r="E193" t="str">
        <f>'OverUnder Pivot'!E191</f>
        <v xml:space="preserve"> DOOR HARDWARE (SCHEDULED BY DESCRIBING PRODUCTS)</v>
      </c>
      <c r="F193" t="str">
        <f>'OverUnder Pivot'!F191</f>
        <v>Door hardware sets; including all  ironmongery and accessories as per hardware sets scheduled by describing products; as specified and as Drg. A-611</v>
      </c>
      <c r="G193" t="str">
        <f>'OverUnder Pivot'!G191</f>
        <v>For non fire rated doors</v>
      </c>
      <c r="H193" t="str">
        <f>'OverUnder Pivot'!H191</f>
        <v>N</v>
      </c>
      <c r="I193" t="str">
        <f>'OverUnder Pivot'!I191</f>
        <v>Type HW18</v>
      </c>
      <c r="J193">
        <f>'OverUnder Pivot'!J191</f>
        <v>1</v>
      </c>
      <c r="K193" t="str">
        <f>'OverUnder Pivot'!K191</f>
        <v>Nr</v>
      </c>
      <c r="L193" s="724">
        <f>'OverUnder Pivot'!L191</f>
        <v>0</v>
      </c>
      <c r="M193" s="724"/>
      <c r="N193" s="724">
        <f>'OverUnder Pivot'!M191</f>
        <v>0</v>
      </c>
      <c r="O193" s="724">
        <f>'OverUnder Pivot'!N191</f>
        <v>0</v>
      </c>
      <c r="P193" s="724">
        <f>'OverUnder Pivot'!O191</f>
        <v>0</v>
      </c>
      <c r="Q193" t="s">
        <v>2791</v>
      </c>
      <c r="T193">
        <f t="shared" si="5"/>
        <v>0</v>
      </c>
    </row>
    <row r="194" spans="1:20" hidden="1">
      <c r="A194">
        <f>'OverUnder Pivot'!A192</f>
        <v>349</v>
      </c>
      <c r="B194">
        <f>'OverUnder Pivot'!B192</f>
        <v>8</v>
      </c>
      <c r="C194" t="str">
        <f>'OverUnder Pivot'!C192</f>
        <v>OPENINGS</v>
      </c>
      <c r="D194" t="str">
        <f>'OverUnder Pivot'!D192</f>
        <v>087111</v>
      </c>
      <c r="E194" t="str">
        <f>'OverUnder Pivot'!E192</f>
        <v xml:space="preserve"> DOOR HARDWARE (SCHEDULED BY DESCRIBING PRODUCTS)</v>
      </c>
      <c r="F194" t="str">
        <f>'OverUnder Pivot'!F192</f>
        <v>Door hardware sets; including all  ironmongery and accessories as per hardware sets scheduled by describing products; as specified and as Drg. A-611</v>
      </c>
      <c r="G194" t="str">
        <f>'OverUnder Pivot'!G192</f>
        <v>For non fire rated doors</v>
      </c>
      <c r="H194" t="str">
        <f>'OverUnder Pivot'!H192</f>
        <v>P</v>
      </c>
      <c r="I194" t="str">
        <f>'OverUnder Pivot'!I192</f>
        <v>Type HW19</v>
      </c>
      <c r="J194">
        <f>'OverUnder Pivot'!J192</f>
        <v>1</v>
      </c>
      <c r="K194" t="str">
        <f>'OverUnder Pivot'!K192</f>
        <v>Nr</v>
      </c>
      <c r="L194" s="724">
        <f>'OverUnder Pivot'!L192</f>
        <v>0</v>
      </c>
      <c r="M194" s="724"/>
      <c r="N194" s="724">
        <f>'OverUnder Pivot'!M192</f>
        <v>0</v>
      </c>
      <c r="O194" s="724">
        <f>'OverUnder Pivot'!N192</f>
        <v>0</v>
      </c>
      <c r="P194" s="724">
        <f>'OverUnder Pivot'!O192</f>
        <v>0</v>
      </c>
      <c r="Q194" t="s">
        <v>2791</v>
      </c>
      <c r="T194">
        <f t="shared" si="5"/>
        <v>0</v>
      </c>
    </row>
    <row r="195" spans="1:20" hidden="1">
      <c r="A195">
        <f>'OverUnder Pivot'!A193</f>
        <v>350</v>
      </c>
      <c r="B195">
        <f>'OverUnder Pivot'!B193</f>
        <v>8</v>
      </c>
      <c r="C195" t="str">
        <f>'OverUnder Pivot'!C193</f>
        <v>OPENINGS</v>
      </c>
      <c r="D195" t="str">
        <f>'OverUnder Pivot'!D193</f>
        <v>087111</v>
      </c>
      <c r="E195" t="str">
        <f>'OverUnder Pivot'!E193</f>
        <v xml:space="preserve"> DOOR HARDWARE (SCHEDULED BY DESCRIBING PRODUCTS)</v>
      </c>
      <c r="F195" t="str">
        <f>'OverUnder Pivot'!F193</f>
        <v>Door hardware sets; including all  ironmongery and accessories as per hardware sets scheduled by describing products; as specified and as Drg. A-611</v>
      </c>
      <c r="G195" t="str">
        <f>'OverUnder Pivot'!G193</f>
        <v>For non fire rated doors</v>
      </c>
      <c r="H195" t="str">
        <f>'OverUnder Pivot'!H193</f>
        <v>A</v>
      </c>
      <c r="I195" t="str">
        <f>'OverUnder Pivot'!I193</f>
        <v>Type HW19b</v>
      </c>
      <c r="J195">
        <f>'OverUnder Pivot'!J193</f>
        <v>1</v>
      </c>
      <c r="K195" t="str">
        <f>'OverUnder Pivot'!K193</f>
        <v>Nr</v>
      </c>
      <c r="L195" s="724">
        <f>'OverUnder Pivot'!L193</f>
        <v>0</v>
      </c>
      <c r="M195" s="724"/>
      <c r="N195" s="724">
        <f>'OverUnder Pivot'!M193</f>
        <v>0</v>
      </c>
      <c r="O195" s="724">
        <f>'OverUnder Pivot'!N193</f>
        <v>0</v>
      </c>
      <c r="P195" s="724">
        <f>'OverUnder Pivot'!O193</f>
        <v>0</v>
      </c>
      <c r="Q195" t="s">
        <v>2791</v>
      </c>
      <c r="T195">
        <f t="shared" si="5"/>
        <v>0</v>
      </c>
    </row>
    <row r="196" spans="1:20" hidden="1">
      <c r="A196">
        <f>'OverUnder Pivot'!A194</f>
        <v>351</v>
      </c>
      <c r="B196">
        <f>'OverUnder Pivot'!B194</f>
        <v>8</v>
      </c>
      <c r="C196" t="str">
        <f>'OverUnder Pivot'!C194</f>
        <v>OPENINGS</v>
      </c>
      <c r="D196" t="str">
        <f>'OverUnder Pivot'!D194</f>
        <v>087111</v>
      </c>
      <c r="E196" t="str">
        <f>'OverUnder Pivot'!E194</f>
        <v xml:space="preserve"> DOOR HARDWARE (SCHEDULED BY DESCRIBING PRODUCTS)</v>
      </c>
      <c r="F196" t="str">
        <f>'OverUnder Pivot'!F194</f>
        <v>Door hardware sets; including all  ironmongery and accessories as per hardware sets scheduled by describing products; as specified and as Drg. A-611</v>
      </c>
      <c r="G196" t="str">
        <f>'OverUnder Pivot'!G194</f>
        <v>For non fire rated doors</v>
      </c>
      <c r="H196" t="str">
        <f>'OverUnder Pivot'!H194</f>
        <v>A</v>
      </c>
      <c r="I196" t="str">
        <f>'OverUnder Pivot'!I194</f>
        <v>Type HW20</v>
      </c>
      <c r="J196">
        <f>'OverUnder Pivot'!J194</f>
        <v>4</v>
      </c>
      <c r="K196" t="str">
        <f>'OverUnder Pivot'!K194</f>
        <v>Nr</v>
      </c>
      <c r="L196" s="724">
        <f>'OverUnder Pivot'!L194</f>
        <v>0</v>
      </c>
      <c r="M196" s="724">
        <f>AVERAGEIFS(N196:O196,N196:O196,"&lt;&gt;0",V196:W196,"")</f>
        <v>307.88</v>
      </c>
      <c r="N196" s="724">
        <f>'OverUnder Pivot'!M194</f>
        <v>297.60000000000002</v>
      </c>
      <c r="O196" s="724">
        <f>'OverUnder Pivot'!N194</f>
        <v>318.15999999999997</v>
      </c>
      <c r="P196" s="724">
        <f>'OverUnder Pivot'!O194</f>
        <v>316</v>
      </c>
      <c r="Q196" t="s">
        <v>2791</v>
      </c>
      <c r="T196">
        <f t="shared" si="5"/>
        <v>0</v>
      </c>
    </row>
    <row r="197" spans="1:20" hidden="1">
      <c r="A197">
        <f>'OverUnder Pivot'!A195</f>
        <v>352</v>
      </c>
      <c r="B197">
        <f>'OverUnder Pivot'!B195</f>
        <v>8</v>
      </c>
      <c r="C197" t="str">
        <f>'OverUnder Pivot'!C195</f>
        <v>OPENINGS</v>
      </c>
      <c r="D197" t="str">
        <f>'OverUnder Pivot'!D195</f>
        <v>087111</v>
      </c>
      <c r="E197" t="str">
        <f>'OverUnder Pivot'!E195</f>
        <v xml:space="preserve"> DOOR HARDWARE (SCHEDULED BY DESCRIBING PRODUCTS)</v>
      </c>
      <c r="F197" t="str">
        <f>'OverUnder Pivot'!F195</f>
        <v>Door hardware sets; including all  ironmongery and accessories as per hardware sets scheduled by describing products; as specified and as Drg. A-611</v>
      </c>
      <c r="G197" t="str">
        <f>'OverUnder Pivot'!G195</f>
        <v>For non fire rated doors</v>
      </c>
      <c r="H197" t="str">
        <f>'OverUnder Pivot'!H195</f>
        <v>B</v>
      </c>
      <c r="I197" t="str">
        <f>'OverUnder Pivot'!I195</f>
        <v>Type HW21</v>
      </c>
      <c r="J197">
        <f>'OverUnder Pivot'!J195</f>
        <v>1</v>
      </c>
      <c r="K197" t="str">
        <f>'OverUnder Pivot'!K195</f>
        <v>Nr</v>
      </c>
      <c r="L197" s="724">
        <f>'OverUnder Pivot'!L195</f>
        <v>0</v>
      </c>
      <c r="M197" s="724">
        <f>AVERAGEIFS(N197:O197,N197:O197,"&lt;&gt;0",V197:W197,"")</f>
        <v>327.64499999999998</v>
      </c>
      <c r="N197" s="724">
        <f>'OverUnder Pivot'!M195</f>
        <v>483.6</v>
      </c>
      <c r="O197" s="724">
        <f>'OverUnder Pivot'!N195</f>
        <v>171.69</v>
      </c>
      <c r="P197" s="724">
        <f>'OverUnder Pivot'!O195</f>
        <v>522</v>
      </c>
      <c r="Q197" t="s">
        <v>2791</v>
      </c>
      <c r="T197">
        <f t="shared" si="5"/>
        <v>0</v>
      </c>
    </row>
    <row r="198" spans="1:20" hidden="1">
      <c r="A198">
        <f>'OverUnder Pivot'!A196</f>
        <v>353</v>
      </c>
      <c r="B198">
        <f>'OverUnder Pivot'!B196</f>
        <v>8</v>
      </c>
      <c r="C198" t="str">
        <f>'OverUnder Pivot'!C196</f>
        <v>OPENINGS</v>
      </c>
      <c r="D198" t="str">
        <f>'OverUnder Pivot'!D196</f>
        <v>087111</v>
      </c>
      <c r="E198" t="str">
        <f>'OverUnder Pivot'!E196</f>
        <v xml:space="preserve"> DOOR HARDWARE (SCHEDULED BY DESCRIBING PRODUCTS)</v>
      </c>
      <c r="F198" t="str">
        <f>'OverUnder Pivot'!F196</f>
        <v>Door hardware sets; including all  ironmongery and accessories as per hardware sets scheduled by describing products; as specified and as Drg. A-611</v>
      </c>
      <c r="G198" t="str">
        <f>'OverUnder Pivot'!G196</f>
        <v>For non fire rated doors</v>
      </c>
      <c r="H198" t="str">
        <f>'OverUnder Pivot'!H196</f>
        <v>C</v>
      </c>
      <c r="I198" t="str">
        <f>'OverUnder Pivot'!I196</f>
        <v>Type HW26</v>
      </c>
      <c r="J198">
        <f>'OverUnder Pivot'!J196</f>
        <v>1</v>
      </c>
      <c r="K198" t="str">
        <f>'OverUnder Pivot'!K196</f>
        <v>Nr</v>
      </c>
      <c r="L198" s="724">
        <f>'OverUnder Pivot'!L196</f>
        <v>0</v>
      </c>
      <c r="M198" s="724">
        <f>AVERAGEIFS(N198:O198,N198:O198,"&lt;&gt;0",V198:W198,"")</f>
        <v>164.89499999999998</v>
      </c>
      <c r="N198" s="724">
        <f>'OverUnder Pivot'!M196</f>
        <v>158.1</v>
      </c>
      <c r="O198" s="724">
        <f>'OverUnder Pivot'!N196</f>
        <v>171.69</v>
      </c>
      <c r="P198" s="724">
        <f>'OverUnder Pivot'!O196</f>
        <v>167</v>
      </c>
      <c r="Q198" t="s">
        <v>2791</v>
      </c>
      <c r="T198">
        <f t="shared" si="5"/>
        <v>0</v>
      </c>
    </row>
    <row r="199" spans="1:20" hidden="1">
      <c r="A199">
        <f>'OverUnder Pivot'!A197</f>
        <v>354</v>
      </c>
      <c r="B199">
        <f>'OverUnder Pivot'!B197</f>
        <v>8</v>
      </c>
      <c r="C199" t="str">
        <f>'OverUnder Pivot'!C197</f>
        <v>OPENINGS</v>
      </c>
      <c r="D199" t="str">
        <f>'OverUnder Pivot'!D197</f>
        <v>087111</v>
      </c>
      <c r="E199" t="str">
        <f>'OverUnder Pivot'!E197</f>
        <v xml:space="preserve"> DOOR HARDWARE (SCHEDULED BY DESCRIBING PRODUCTS)</v>
      </c>
      <c r="F199" t="str">
        <f>'OverUnder Pivot'!F197</f>
        <v>Door hardware sets; including all  ironmongery and accessories as per hardware sets scheduled by describing products; as specified and as Drg. A-611</v>
      </c>
      <c r="G199" t="str">
        <f>'OverUnder Pivot'!G197</f>
        <v>For non fire rated doors</v>
      </c>
      <c r="H199" t="str">
        <f>'OverUnder Pivot'!H197</f>
        <v>D</v>
      </c>
      <c r="I199" t="str">
        <f>'OverUnder Pivot'!I197</f>
        <v>Type HW27</v>
      </c>
      <c r="J199">
        <f>'OverUnder Pivot'!J197</f>
        <v>1</v>
      </c>
      <c r="K199" t="str">
        <f>'OverUnder Pivot'!K197</f>
        <v>Nr</v>
      </c>
      <c r="L199" s="724">
        <f>'OverUnder Pivot'!L197</f>
        <v>0</v>
      </c>
      <c r="M199" s="724">
        <f>AVERAGEIFS(N199:O199,N199:O199,"&lt;&gt;0",V199:W199,"")</f>
        <v>371.67</v>
      </c>
      <c r="N199" s="724">
        <f>'OverUnder Pivot'!M197</f>
        <v>353.40000000000003</v>
      </c>
      <c r="O199" s="724">
        <f>'OverUnder Pivot'!N197</f>
        <v>389.94</v>
      </c>
      <c r="P199" s="724">
        <f>'OverUnder Pivot'!O197</f>
        <v>380</v>
      </c>
      <c r="Q199" t="s">
        <v>2791</v>
      </c>
      <c r="T199">
        <f t="shared" si="5"/>
        <v>0</v>
      </c>
    </row>
    <row r="200" spans="1:20" hidden="1">
      <c r="A200">
        <f>'OverUnder Pivot'!A198</f>
        <v>355</v>
      </c>
      <c r="B200">
        <f>'OverUnder Pivot'!B198</f>
        <v>8</v>
      </c>
      <c r="C200" t="str">
        <f>'OverUnder Pivot'!C198</f>
        <v>OPENINGS</v>
      </c>
      <c r="D200" t="str">
        <f>'OverUnder Pivot'!D198</f>
        <v>087111</v>
      </c>
      <c r="E200" t="str">
        <f>'OverUnder Pivot'!E198</f>
        <v xml:space="preserve"> DOOR HARDWARE (SCHEDULED BY DESCRIBING PRODUCTS)</v>
      </c>
      <c r="F200" t="str">
        <f>'OverUnder Pivot'!F198</f>
        <v>Door hardware sets; including all  ironmongery and accessories as per hardware sets scheduled by describing products; as specified and as Drg. A-611</v>
      </c>
      <c r="G200" t="str">
        <f>'OverUnder Pivot'!G198</f>
        <v>For non fire rated doors</v>
      </c>
      <c r="H200" t="str">
        <f>'OverUnder Pivot'!H198</f>
        <v>F</v>
      </c>
      <c r="I200" t="str">
        <f>'OverUnder Pivot'!I198</f>
        <v>Type HW3</v>
      </c>
      <c r="J200">
        <f>'OverUnder Pivot'!J198</f>
        <v>1</v>
      </c>
      <c r="K200" t="str">
        <f>'OverUnder Pivot'!K198</f>
        <v>Nr</v>
      </c>
      <c r="L200" s="724">
        <f>'OverUnder Pivot'!L198</f>
        <v>0</v>
      </c>
      <c r="M200" s="724"/>
      <c r="N200" s="724">
        <f>'OverUnder Pivot'!M198</f>
        <v>0</v>
      </c>
      <c r="O200" s="724">
        <f>'OverUnder Pivot'!N198</f>
        <v>0</v>
      </c>
      <c r="P200" s="724">
        <f>'OverUnder Pivot'!O198</f>
        <v>0</v>
      </c>
      <c r="Q200" t="s">
        <v>2791</v>
      </c>
      <c r="T200">
        <f t="shared" ref="T200:T263" si="6">COUNTA(R200:S200)</f>
        <v>0</v>
      </c>
    </row>
    <row r="201" spans="1:20" hidden="1">
      <c r="A201">
        <f>'OverUnder Pivot'!A199</f>
        <v>356</v>
      </c>
      <c r="B201">
        <f>'OverUnder Pivot'!B199</f>
        <v>8</v>
      </c>
      <c r="C201" t="str">
        <f>'OverUnder Pivot'!C199</f>
        <v>OPENINGS</v>
      </c>
      <c r="D201" t="str">
        <f>'OverUnder Pivot'!D199</f>
        <v>087111</v>
      </c>
      <c r="E201" t="str">
        <f>'OverUnder Pivot'!E199</f>
        <v xml:space="preserve"> DOOR HARDWARE (SCHEDULED BY DESCRIBING PRODUCTS)</v>
      </c>
      <c r="F201" t="str">
        <f>'OverUnder Pivot'!F199</f>
        <v>Door hardware sets; including all  ironmongery and accessories as per hardware sets scheduled by describing products; as specified and as Drg. A-611</v>
      </c>
      <c r="G201" t="str">
        <f>'OverUnder Pivot'!G199</f>
        <v>For non fire rated doors</v>
      </c>
      <c r="H201" t="str">
        <f>'OverUnder Pivot'!H199</f>
        <v>E</v>
      </c>
      <c r="I201" t="str">
        <f>'OverUnder Pivot'!I199</f>
        <v>Type HW4</v>
      </c>
      <c r="J201">
        <f>'OverUnder Pivot'!J199</f>
        <v>1</v>
      </c>
      <c r="K201" t="str">
        <f>'OverUnder Pivot'!K199</f>
        <v>Nr</v>
      </c>
      <c r="L201" s="724">
        <f>'OverUnder Pivot'!L199</f>
        <v>0</v>
      </c>
      <c r="M201" s="724">
        <f>AVERAGEIFS(N201:O201,N201:O201,"&lt;&gt;0",V201:W201,"")</f>
        <v>165.86500000000001</v>
      </c>
      <c r="N201" s="724">
        <f>'OverUnder Pivot'!M199</f>
        <v>158.1</v>
      </c>
      <c r="O201" s="724">
        <f>'OverUnder Pivot'!N199</f>
        <v>173.63</v>
      </c>
      <c r="P201" s="724">
        <f>'OverUnder Pivot'!O199</f>
        <v>169</v>
      </c>
      <c r="Q201" t="s">
        <v>2791</v>
      </c>
      <c r="T201">
        <f t="shared" si="6"/>
        <v>0</v>
      </c>
    </row>
    <row r="202" spans="1:20" hidden="1">
      <c r="A202">
        <f>'OverUnder Pivot'!A200</f>
        <v>357</v>
      </c>
      <c r="B202">
        <f>'OverUnder Pivot'!B200</f>
        <v>8</v>
      </c>
      <c r="C202" t="str">
        <f>'OverUnder Pivot'!C200</f>
        <v>OPENINGS</v>
      </c>
      <c r="D202" t="str">
        <f>'OverUnder Pivot'!D200</f>
        <v>087111</v>
      </c>
      <c r="E202" t="str">
        <f>'OverUnder Pivot'!E200</f>
        <v xml:space="preserve"> DOOR HARDWARE (SCHEDULED BY DESCRIBING PRODUCTS)</v>
      </c>
      <c r="F202" t="str">
        <f>'OverUnder Pivot'!F200</f>
        <v>Door hardware sets; including all  ironmongery and accessories as per hardware sets scheduled by describing products; as specified and as Drg. A-611</v>
      </c>
      <c r="G202" t="str">
        <f>'OverUnder Pivot'!G200</f>
        <v>For non fire rated doors</v>
      </c>
      <c r="H202" t="str">
        <f>'OverUnder Pivot'!H200</f>
        <v>H</v>
      </c>
      <c r="I202" t="str">
        <f>'OverUnder Pivot'!I200</f>
        <v>Type HW4a</v>
      </c>
      <c r="J202">
        <f>'OverUnder Pivot'!J200</f>
        <v>1</v>
      </c>
      <c r="K202" t="str">
        <f>'OverUnder Pivot'!K200</f>
        <v>Nr</v>
      </c>
      <c r="L202" s="724">
        <f>'OverUnder Pivot'!L200</f>
        <v>0</v>
      </c>
      <c r="M202" s="724"/>
      <c r="N202" s="724">
        <f>'OverUnder Pivot'!M200</f>
        <v>0</v>
      </c>
      <c r="O202" s="724">
        <f>'OverUnder Pivot'!N200</f>
        <v>0</v>
      </c>
      <c r="P202" s="724">
        <f>'OverUnder Pivot'!O200</f>
        <v>0</v>
      </c>
      <c r="Q202" t="s">
        <v>2791</v>
      </c>
      <c r="T202">
        <f t="shared" si="6"/>
        <v>0</v>
      </c>
    </row>
    <row r="203" spans="1:20" hidden="1">
      <c r="A203">
        <f>'OverUnder Pivot'!A201</f>
        <v>358</v>
      </c>
      <c r="B203">
        <f>'OverUnder Pivot'!B201</f>
        <v>8</v>
      </c>
      <c r="C203" t="str">
        <f>'OverUnder Pivot'!C201</f>
        <v>OPENINGS</v>
      </c>
      <c r="D203" t="str">
        <f>'OverUnder Pivot'!D201</f>
        <v>087111</v>
      </c>
      <c r="E203" t="str">
        <f>'OverUnder Pivot'!E201</f>
        <v xml:space="preserve"> DOOR HARDWARE (SCHEDULED BY DESCRIBING PRODUCTS)</v>
      </c>
      <c r="F203" t="str">
        <f>'OverUnder Pivot'!F201</f>
        <v>Door hardware sets; including all  ironmongery and accessories as per hardware sets scheduled by describing products; as specified and as Drg. A-611</v>
      </c>
      <c r="G203" t="str">
        <f>'OverUnder Pivot'!G201</f>
        <v>For non fire rated doors</v>
      </c>
      <c r="H203" t="str">
        <f>'OverUnder Pivot'!H201</f>
        <v>F</v>
      </c>
      <c r="I203" t="str">
        <f>'OverUnder Pivot'!I201</f>
        <v>Type HW5</v>
      </c>
      <c r="J203">
        <f>'OverUnder Pivot'!J201</f>
        <v>1</v>
      </c>
      <c r="K203" t="str">
        <f>'OverUnder Pivot'!K201</f>
        <v>Nr</v>
      </c>
      <c r="L203" s="724">
        <f>'OverUnder Pivot'!L201</f>
        <v>0</v>
      </c>
      <c r="M203" s="724">
        <f>AVERAGEIFS(N203:O203,N203:O203,"&lt;&gt;0",V203:W203,"")</f>
        <v>120.28999999999999</v>
      </c>
      <c r="N203" s="724">
        <f>'OverUnder Pivot'!M201</f>
        <v>134.85</v>
      </c>
      <c r="O203" s="724">
        <f>'OverUnder Pivot'!N201</f>
        <v>105.73</v>
      </c>
      <c r="P203" s="724">
        <f>'OverUnder Pivot'!O201</f>
        <v>105</v>
      </c>
      <c r="Q203" t="s">
        <v>2791</v>
      </c>
      <c r="T203">
        <f t="shared" si="6"/>
        <v>0</v>
      </c>
    </row>
    <row r="204" spans="1:20" hidden="1">
      <c r="A204">
        <f>'OverUnder Pivot'!A202</f>
        <v>359</v>
      </c>
      <c r="B204">
        <f>'OverUnder Pivot'!B202</f>
        <v>8</v>
      </c>
      <c r="C204" t="str">
        <f>'OverUnder Pivot'!C202</f>
        <v>OPENINGS</v>
      </c>
      <c r="D204" t="str">
        <f>'OverUnder Pivot'!D202</f>
        <v>087111</v>
      </c>
      <c r="E204" t="str">
        <f>'OverUnder Pivot'!E202</f>
        <v xml:space="preserve"> DOOR HARDWARE (SCHEDULED BY DESCRIBING PRODUCTS)</v>
      </c>
      <c r="F204" t="str">
        <f>'OverUnder Pivot'!F202</f>
        <v>Door hardware sets; including all  ironmongery and accessories as per hardware sets scheduled by describing products; as specified and as Drg. A-611</v>
      </c>
      <c r="G204" t="str">
        <f>'OverUnder Pivot'!G202</f>
        <v>For non fire rated doors</v>
      </c>
      <c r="H204" t="str">
        <f>'OverUnder Pivot'!H202</f>
        <v>G</v>
      </c>
      <c r="I204" t="str">
        <f>'OverUnder Pivot'!I202</f>
        <v>Type HW6</v>
      </c>
      <c r="J204">
        <f>'OverUnder Pivot'!J202</f>
        <v>2</v>
      </c>
      <c r="K204" t="str">
        <f>'OverUnder Pivot'!K202</f>
        <v>Nr</v>
      </c>
      <c r="L204" s="724">
        <f>'OverUnder Pivot'!L202</f>
        <v>0</v>
      </c>
      <c r="M204" s="724">
        <f>AVERAGEIFS(N204:O204,N204:O204,"&lt;&gt;0",V204:W204,"")</f>
        <v>177.19</v>
      </c>
      <c r="N204" s="724">
        <f>'OverUnder Pivot'!M202</f>
        <v>195.3</v>
      </c>
      <c r="O204" s="724">
        <f>'OverUnder Pivot'!N202</f>
        <v>159.07999999999998</v>
      </c>
      <c r="P204" s="724">
        <f>'OverUnder Pivot'!O202</f>
        <v>158</v>
      </c>
      <c r="Q204" t="s">
        <v>2791</v>
      </c>
      <c r="T204">
        <f t="shared" si="6"/>
        <v>0</v>
      </c>
    </row>
    <row r="205" spans="1:20" hidden="1">
      <c r="A205">
        <f>'OverUnder Pivot'!A203</f>
        <v>360</v>
      </c>
      <c r="B205">
        <f>'OverUnder Pivot'!B203</f>
        <v>8</v>
      </c>
      <c r="C205" t="str">
        <f>'OverUnder Pivot'!C203</f>
        <v>OPENINGS</v>
      </c>
      <c r="D205" t="str">
        <f>'OverUnder Pivot'!D203</f>
        <v>087111</v>
      </c>
      <c r="E205" t="str">
        <f>'OverUnder Pivot'!E203</f>
        <v xml:space="preserve"> DOOR HARDWARE (SCHEDULED BY DESCRIBING PRODUCTS)</v>
      </c>
      <c r="F205" t="str">
        <f>'OverUnder Pivot'!F203</f>
        <v>Door hardware sets; including all  ironmongery and accessories as per hardware sets scheduled by describing products; as specified and as Drg. A-611</v>
      </c>
      <c r="G205" t="str">
        <f>'OverUnder Pivot'!G203</f>
        <v>For non fire rated doors</v>
      </c>
      <c r="H205" t="str">
        <f>'OverUnder Pivot'!H203</f>
        <v>H</v>
      </c>
      <c r="I205" t="str">
        <f>'OverUnder Pivot'!I203</f>
        <v>Type HW7</v>
      </c>
      <c r="J205">
        <f>'OverUnder Pivot'!J203</f>
        <v>7</v>
      </c>
      <c r="K205" t="str">
        <f>'OverUnder Pivot'!K203</f>
        <v>Nr</v>
      </c>
      <c r="L205" s="724">
        <f>'OverUnder Pivot'!L203</f>
        <v>0</v>
      </c>
      <c r="M205" s="724">
        <f>AVERAGEIFS(N205:O205,N205:O205,"&lt;&gt;0",V205:W205,"")</f>
        <v>538.79</v>
      </c>
      <c r="N205" s="724">
        <f>'OverUnder Pivot'!M203</f>
        <v>520.80000000000007</v>
      </c>
      <c r="O205" s="724">
        <f>'OverUnder Pivot'!N203</f>
        <v>556.78</v>
      </c>
      <c r="P205" s="724">
        <f>'OverUnder Pivot'!O203</f>
        <v>553</v>
      </c>
      <c r="Q205" t="s">
        <v>2791</v>
      </c>
      <c r="T205">
        <f t="shared" si="6"/>
        <v>0</v>
      </c>
    </row>
    <row r="206" spans="1:20" hidden="1">
      <c r="A206">
        <f>'OverUnder Pivot'!A204</f>
        <v>361</v>
      </c>
      <c r="B206">
        <f>'OverUnder Pivot'!B204</f>
        <v>8</v>
      </c>
      <c r="C206" t="str">
        <f>'OverUnder Pivot'!C204</f>
        <v>OPENINGS</v>
      </c>
      <c r="D206" t="str">
        <f>'OverUnder Pivot'!D204</f>
        <v>087111</v>
      </c>
      <c r="E206" t="str">
        <f>'OverUnder Pivot'!E204</f>
        <v xml:space="preserve"> DOOR HARDWARE (SCHEDULED BY DESCRIBING PRODUCTS)</v>
      </c>
      <c r="F206" t="str">
        <f>'OverUnder Pivot'!F204</f>
        <v>Door hardware sets; including all  ironmongery and accessories as per hardware sets scheduled by describing products; as specified and as Drg. A-611</v>
      </c>
      <c r="G206" t="str">
        <f>'OverUnder Pivot'!G204</f>
        <v>For non fire rated doors</v>
      </c>
      <c r="H206" t="str">
        <f>'OverUnder Pivot'!H204</f>
        <v>M</v>
      </c>
      <c r="I206" t="str">
        <f>'OverUnder Pivot'!I204</f>
        <v>Type HW8</v>
      </c>
      <c r="J206">
        <f>'OverUnder Pivot'!J204</f>
        <v>3</v>
      </c>
      <c r="K206" t="str">
        <f>'OverUnder Pivot'!K204</f>
        <v>Nr</v>
      </c>
      <c r="L206" s="724">
        <f>'OverUnder Pivot'!L204</f>
        <v>0</v>
      </c>
      <c r="M206" s="724"/>
      <c r="N206" s="724">
        <f>'OverUnder Pivot'!M204</f>
        <v>0</v>
      </c>
      <c r="O206" s="724">
        <f>'OverUnder Pivot'!N204</f>
        <v>0</v>
      </c>
      <c r="P206" s="724">
        <f>'OverUnder Pivot'!O204</f>
        <v>0</v>
      </c>
      <c r="Q206" t="s">
        <v>2791</v>
      </c>
      <c r="T206">
        <f t="shared" si="6"/>
        <v>0</v>
      </c>
    </row>
    <row r="207" spans="1:20" hidden="1">
      <c r="A207">
        <f>'OverUnder Pivot'!A205</f>
        <v>363</v>
      </c>
      <c r="B207">
        <f>'OverUnder Pivot'!B205</f>
        <v>8</v>
      </c>
      <c r="C207" t="str">
        <f>'OverUnder Pivot'!C205</f>
        <v>OPENINGS</v>
      </c>
      <c r="D207" t="str">
        <f>'OverUnder Pivot'!D205</f>
        <v>087111</v>
      </c>
      <c r="E207" t="str">
        <f>'OverUnder Pivot'!E205</f>
        <v xml:space="preserve"> DOOR HARDWARE (SCHEDULED BY DESCRIBING PRODUCTS)</v>
      </c>
      <c r="F207" t="str">
        <f>'OverUnder Pivot'!F205</f>
        <v>Door hardware sets; including all  ironmongery and accessories as per hardware sets scheduled by describing products; as specified and as Drg. A-611</v>
      </c>
      <c r="G207" t="str">
        <f>'OverUnder Pivot'!G205</f>
        <v>For non fire rated doors</v>
      </c>
      <c r="H207" t="str">
        <f>'OverUnder Pivot'!H205</f>
        <v>J</v>
      </c>
      <c r="I207" t="str">
        <f>'OverUnder Pivot'!I205</f>
        <v>Type HW1 /F; 60 minutes</v>
      </c>
      <c r="J207">
        <f>'OverUnder Pivot'!J205</f>
        <v>1</v>
      </c>
      <c r="K207" t="str">
        <f>'OverUnder Pivot'!K205</f>
        <v>Nr</v>
      </c>
      <c r="L207" s="724">
        <f>'OverUnder Pivot'!L205</f>
        <v>0</v>
      </c>
      <c r="M207" s="724">
        <f>AVERAGEIFS(N207:O207,N207:O207,"&lt;&gt;0",V207:W207,"")</f>
        <v>263.77499999999998</v>
      </c>
      <c r="N207" s="724">
        <f>'OverUnder Pivot'!M205</f>
        <v>251.10000000000002</v>
      </c>
      <c r="O207" s="724">
        <f>'OverUnder Pivot'!N205</f>
        <v>276.45</v>
      </c>
      <c r="P207" s="724">
        <f>'OverUnder Pivot'!O205</f>
        <v>269</v>
      </c>
      <c r="Q207" t="s">
        <v>2791</v>
      </c>
      <c r="T207">
        <f t="shared" si="6"/>
        <v>0</v>
      </c>
    </row>
    <row r="208" spans="1:20" hidden="1">
      <c r="A208">
        <f>'OverUnder Pivot'!A206</f>
        <v>364</v>
      </c>
      <c r="B208">
        <f>'OverUnder Pivot'!B206</f>
        <v>8</v>
      </c>
      <c r="C208" t="str">
        <f>'OverUnder Pivot'!C206</f>
        <v>OPENINGS</v>
      </c>
      <c r="D208" t="str">
        <f>'OverUnder Pivot'!D206</f>
        <v>087111</v>
      </c>
      <c r="E208" t="str">
        <f>'OverUnder Pivot'!E206</f>
        <v xml:space="preserve"> DOOR HARDWARE (SCHEDULED BY DESCRIBING PRODUCTS)</v>
      </c>
      <c r="F208" t="str">
        <f>'OverUnder Pivot'!F206</f>
        <v>Door hardware sets; including all  ironmongery and accessories as per hardware sets scheduled by describing products; as specified and as Drg. A-611</v>
      </c>
      <c r="G208" t="str">
        <f>'OverUnder Pivot'!G206</f>
        <v>For fire rated doors</v>
      </c>
      <c r="H208" t="str">
        <f>'OverUnder Pivot'!H206</f>
        <v>K</v>
      </c>
      <c r="I208" t="str">
        <f>'OverUnder Pivot'!I206</f>
        <v>Type HW10 /F; 60 minutes</v>
      </c>
      <c r="J208">
        <f>'OverUnder Pivot'!J206</f>
        <v>1</v>
      </c>
      <c r="K208" t="str">
        <f>'OverUnder Pivot'!K206</f>
        <v>Nr</v>
      </c>
      <c r="L208" s="724">
        <f>'OverUnder Pivot'!L206</f>
        <v>0</v>
      </c>
      <c r="M208" s="724">
        <f>AVERAGEIFS(N208:O208,N208:O208,"&lt;&gt;0",V208:W208,"")</f>
        <v>102.17500000000001</v>
      </c>
      <c r="N208" s="724">
        <f>'OverUnder Pivot'!M206</f>
        <v>97.65</v>
      </c>
      <c r="O208" s="724">
        <f>'OverUnder Pivot'!N206</f>
        <v>106.7</v>
      </c>
      <c r="P208" s="724">
        <f>'OverUnder Pivot'!O206</f>
        <v>105</v>
      </c>
      <c r="Q208" t="s">
        <v>2791</v>
      </c>
      <c r="T208">
        <f t="shared" si="6"/>
        <v>0</v>
      </c>
    </row>
    <row r="209" spans="1:20" hidden="1">
      <c r="A209">
        <f>'OverUnder Pivot'!A207</f>
        <v>365</v>
      </c>
      <c r="B209">
        <f>'OverUnder Pivot'!B207</f>
        <v>8</v>
      </c>
      <c r="C209" t="str">
        <f>'OverUnder Pivot'!C207</f>
        <v>OPENINGS</v>
      </c>
      <c r="D209" t="str">
        <f>'OverUnder Pivot'!D207</f>
        <v>087111</v>
      </c>
      <c r="E209" t="str">
        <f>'OverUnder Pivot'!E207</f>
        <v xml:space="preserve"> DOOR HARDWARE (SCHEDULED BY DESCRIBING PRODUCTS)</v>
      </c>
      <c r="F209" t="str">
        <f>'OverUnder Pivot'!F207</f>
        <v>Door hardware sets; including all  ironmongery and accessories as per hardware sets scheduled by describing products; as specified and as Drg. A-611</v>
      </c>
      <c r="G209" t="str">
        <f>'OverUnder Pivot'!G207</f>
        <v>For non fire rated doors</v>
      </c>
      <c r="H209" t="str">
        <f>'OverUnder Pivot'!H207</f>
        <v>Q</v>
      </c>
      <c r="I209" t="str">
        <f>'OverUnder Pivot'!I207</f>
        <v>Type HW11 /F; 45 minutes</v>
      </c>
      <c r="J209">
        <f>'OverUnder Pivot'!J207</f>
        <v>1</v>
      </c>
      <c r="K209" t="str">
        <f>'OverUnder Pivot'!K207</f>
        <v>Nr</v>
      </c>
      <c r="L209" s="724">
        <f>'OverUnder Pivot'!L207</f>
        <v>0</v>
      </c>
      <c r="M209" s="724"/>
      <c r="N209" s="724">
        <f>'OverUnder Pivot'!M207</f>
        <v>0</v>
      </c>
      <c r="O209" s="724">
        <f>'OverUnder Pivot'!N207</f>
        <v>0</v>
      </c>
      <c r="P209" s="724">
        <f>'OverUnder Pivot'!O207</f>
        <v>0</v>
      </c>
      <c r="Q209" t="s">
        <v>2791</v>
      </c>
      <c r="T209">
        <f t="shared" si="6"/>
        <v>0</v>
      </c>
    </row>
    <row r="210" spans="1:20" hidden="1">
      <c r="A210">
        <f>'OverUnder Pivot'!A208</f>
        <v>366</v>
      </c>
      <c r="B210">
        <f>'OverUnder Pivot'!B208</f>
        <v>8</v>
      </c>
      <c r="C210" t="str">
        <f>'OverUnder Pivot'!C208</f>
        <v>OPENINGS</v>
      </c>
      <c r="D210" t="str">
        <f>'OverUnder Pivot'!D208</f>
        <v>087111</v>
      </c>
      <c r="E210" t="str">
        <f>'OverUnder Pivot'!E208</f>
        <v xml:space="preserve"> DOOR HARDWARE (SCHEDULED BY DESCRIBING PRODUCTS)</v>
      </c>
      <c r="F210" t="str">
        <f>'OverUnder Pivot'!F208</f>
        <v>Door hardware sets; including all  ironmongery and accessories as per hardware sets scheduled by describing products; as specified and as Drg. A-611</v>
      </c>
      <c r="G210" t="str">
        <f>'OverUnder Pivot'!G208</f>
        <v>For fire rated doors</v>
      </c>
      <c r="H210" t="str">
        <f>'OverUnder Pivot'!H208</f>
        <v>L</v>
      </c>
      <c r="I210" t="str">
        <f>'OverUnder Pivot'!I208</f>
        <v>Type HW11 /F; 60 minutes</v>
      </c>
      <c r="J210">
        <f>'OverUnder Pivot'!J208</f>
        <v>1</v>
      </c>
      <c r="K210" t="str">
        <f>'OverUnder Pivot'!K208</f>
        <v>Nr</v>
      </c>
      <c r="L210" s="724">
        <f>'OverUnder Pivot'!L208</f>
        <v>0</v>
      </c>
      <c r="M210" s="724">
        <f>AVERAGEIFS(N210:O210,N210:O210,"&lt;&gt;0",V210:W210,"")</f>
        <v>165.86500000000001</v>
      </c>
      <c r="N210" s="724">
        <f>'OverUnder Pivot'!M208</f>
        <v>158.1</v>
      </c>
      <c r="O210" s="724">
        <f>'OverUnder Pivot'!N208</f>
        <v>173.63</v>
      </c>
      <c r="P210" s="724">
        <f>'OverUnder Pivot'!O208</f>
        <v>169</v>
      </c>
      <c r="Q210" t="s">
        <v>2791</v>
      </c>
      <c r="T210">
        <f t="shared" si="6"/>
        <v>0</v>
      </c>
    </row>
    <row r="211" spans="1:20" hidden="1">
      <c r="A211">
        <f>'OverUnder Pivot'!A209</f>
        <v>367</v>
      </c>
      <c r="B211">
        <f>'OverUnder Pivot'!B209</f>
        <v>8</v>
      </c>
      <c r="C211" t="str">
        <f>'OverUnder Pivot'!C209</f>
        <v>OPENINGS</v>
      </c>
      <c r="D211" t="str">
        <f>'OverUnder Pivot'!D209</f>
        <v>087111</v>
      </c>
      <c r="E211" t="str">
        <f>'OverUnder Pivot'!E209</f>
        <v xml:space="preserve"> DOOR HARDWARE (SCHEDULED BY DESCRIBING PRODUCTS)</v>
      </c>
      <c r="F211" t="str">
        <f>'OverUnder Pivot'!F209</f>
        <v>Door hardware sets; including all  ironmongery and accessories as per hardware sets scheduled by describing products; as specified and as Drg. A-611</v>
      </c>
      <c r="G211" t="str">
        <f>'OverUnder Pivot'!G209</f>
        <v>For non fire rated doors</v>
      </c>
      <c r="H211" t="str">
        <f>'OverUnder Pivot'!H209</f>
        <v>M</v>
      </c>
      <c r="I211" t="str">
        <f>'OverUnder Pivot'!I209</f>
        <v>Type HW13 /F; 20 minutes</v>
      </c>
      <c r="J211">
        <f>'OverUnder Pivot'!J209</f>
        <v>6</v>
      </c>
      <c r="K211" t="str">
        <f>'OverUnder Pivot'!K209</f>
        <v>Nr</v>
      </c>
      <c r="L211" s="724">
        <f>'OverUnder Pivot'!L209</f>
        <v>0</v>
      </c>
      <c r="M211" s="724">
        <f>AVERAGEIFS(N211:O211,N211:O211,"&lt;&gt;0",V211:W211,"")</f>
        <v>636.33000000000004</v>
      </c>
      <c r="N211" s="724">
        <f>'OverUnder Pivot'!M209</f>
        <v>585.90000000000009</v>
      </c>
      <c r="O211" s="724">
        <f>'OverUnder Pivot'!N209</f>
        <v>686.76</v>
      </c>
      <c r="P211" s="724">
        <f>'OverUnder Pivot'!O209</f>
        <v>642</v>
      </c>
      <c r="Q211" t="s">
        <v>2791</v>
      </c>
      <c r="T211">
        <f t="shared" si="6"/>
        <v>0</v>
      </c>
    </row>
    <row r="212" spans="1:20" hidden="1">
      <c r="A212">
        <f>'OverUnder Pivot'!A210</f>
        <v>368</v>
      </c>
      <c r="B212">
        <f>'OverUnder Pivot'!B210</f>
        <v>8</v>
      </c>
      <c r="C212" t="str">
        <f>'OverUnder Pivot'!C210</f>
        <v>OPENINGS</v>
      </c>
      <c r="D212" t="str">
        <f>'OverUnder Pivot'!D210</f>
        <v>087111</v>
      </c>
      <c r="E212" t="str">
        <f>'OverUnder Pivot'!E210</f>
        <v xml:space="preserve"> DOOR HARDWARE (SCHEDULED BY DESCRIBING PRODUCTS)</v>
      </c>
      <c r="F212" t="str">
        <f>'OverUnder Pivot'!F210</f>
        <v>Door hardware sets; including all  ironmongery and accessories as per hardware sets scheduled by describing products; as specified and as Drg. A-611</v>
      </c>
      <c r="G212" t="str">
        <f>'OverUnder Pivot'!G210</f>
        <v>For fire rated doors</v>
      </c>
      <c r="H212" t="str">
        <f>'OverUnder Pivot'!H210</f>
        <v>T</v>
      </c>
      <c r="I212" t="str">
        <f>'OverUnder Pivot'!I210</f>
        <v>Type HW14 /F; 45 minutes</v>
      </c>
      <c r="J212">
        <f>'OverUnder Pivot'!J210</f>
        <v>2</v>
      </c>
      <c r="K212" t="str">
        <f>'OverUnder Pivot'!K210</f>
        <v>Nr</v>
      </c>
      <c r="L212" s="724">
        <f>'OverUnder Pivot'!L210</f>
        <v>0</v>
      </c>
      <c r="M212" s="724"/>
      <c r="N212" s="724">
        <f>'OverUnder Pivot'!M210</f>
        <v>0</v>
      </c>
      <c r="O212" s="724">
        <f>'OverUnder Pivot'!N210</f>
        <v>0</v>
      </c>
      <c r="P212" s="724">
        <f>'OverUnder Pivot'!O210</f>
        <v>0</v>
      </c>
      <c r="Q212" t="s">
        <v>2791</v>
      </c>
      <c r="T212">
        <f t="shared" si="6"/>
        <v>0</v>
      </c>
    </row>
    <row r="213" spans="1:20" hidden="1">
      <c r="A213">
        <f>'OverUnder Pivot'!A211</f>
        <v>369</v>
      </c>
      <c r="B213">
        <f>'OverUnder Pivot'!B211</f>
        <v>8</v>
      </c>
      <c r="C213" t="str">
        <f>'OverUnder Pivot'!C211</f>
        <v>OPENINGS</v>
      </c>
      <c r="D213" t="str">
        <f>'OverUnder Pivot'!D211</f>
        <v>087111</v>
      </c>
      <c r="E213" t="str">
        <f>'OverUnder Pivot'!E211</f>
        <v xml:space="preserve"> DOOR HARDWARE (SCHEDULED BY DESCRIBING PRODUCTS)</v>
      </c>
      <c r="F213" t="str">
        <f>'OverUnder Pivot'!F211</f>
        <v>Door hardware sets; including all  ironmongery and accessories as per hardware sets scheduled by describing products; as specified and as Drg. A-611</v>
      </c>
      <c r="G213" t="str">
        <f>'OverUnder Pivot'!G211</f>
        <v>For non fire rated doors</v>
      </c>
      <c r="H213" t="str">
        <f>'OverUnder Pivot'!H211</f>
        <v>U</v>
      </c>
      <c r="I213" t="str">
        <f>'OverUnder Pivot'!I211</f>
        <v>Type HW14 /F; 60 minutes</v>
      </c>
      <c r="J213">
        <f>'OverUnder Pivot'!J211</f>
        <v>1</v>
      </c>
      <c r="K213" t="str">
        <f>'OverUnder Pivot'!K211</f>
        <v>Nr</v>
      </c>
      <c r="L213" s="724">
        <f>'OverUnder Pivot'!L211</f>
        <v>0</v>
      </c>
      <c r="M213" s="724"/>
      <c r="N213" s="724">
        <f>'OverUnder Pivot'!M211</f>
        <v>0</v>
      </c>
      <c r="O213" s="724">
        <f>'OverUnder Pivot'!N211</f>
        <v>0</v>
      </c>
      <c r="P213" s="724">
        <f>'OverUnder Pivot'!O211</f>
        <v>0</v>
      </c>
      <c r="Q213" t="s">
        <v>2791</v>
      </c>
      <c r="T213">
        <f t="shared" si="6"/>
        <v>0</v>
      </c>
    </row>
    <row r="214" spans="1:20" hidden="1">
      <c r="A214">
        <f>'OverUnder Pivot'!A212</f>
        <v>370</v>
      </c>
      <c r="B214">
        <f>'OverUnder Pivot'!B212</f>
        <v>8</v>
      </c>
      <c r="C214" t="str">
        <f>'OverUnder Pivot'!C212</f>
        <v>OPENINGS</v>
      </c>
      <c r="D214" t="str">
        <f>'OverUnder Pivot'!D212</f>
        <v>087111</v>
      </c>
      <c r="E214" t="str">
        <f>'OverUnder Pivot'!E212</f>
        <v xml:space="preserve"> DOOR HARDWARE (SCHEDULED BY DESCRIBING PRODUCTS)</v>
      </c>
      <c r="F214" t="str">
        <f>'OverUnder Pivot'!F212</f>
        <v>Door hardware sets; including all  ironmongery and accessories as per hardware sets scheduled by describing products; as specified and as Drg. A-611</v>
      </c>
      <c r="G214" t="str">
        <f>'OverUnder Pivot'!G212</f>
        <v>For fire rated doors</v>
      </c>
      <c r="H214" t="str">
        <f>'OverUnder Pivot'!H212</f>
        <v>A</v>
      </c>
      <c r="I214" t="str">
        <f>'OverUnder Pivot'!I212</f>
        <v>Type HW17 /F; 60 minutes</v>
      </c>
      <c r="J214">
        <f>'OverUnder Pivot'!J212</f>
        <v>1</v>
      </c>
      <c r="K214" t="str">
        <f>'OverUnder Pivot'!K212</f>
        <v>Nr</v>
      </c>
      <c r="L214" s="724">
        <f>'OverUnder Pivot'!L212</f>
        <v>0</v>
      </c>
      <c r="M214" s="724"/>
      <c r="N214" s="724">
        <f>'OverUnder Pivot'!M212</f>
        <v>0</v>
      </c>
      <c r="O214" s="724">
        <f>'OverUnder Pivot'!N212</f>
        <v>0</v>
      </c>
      <c r="P214" s="724">
        <f>'OverUnder Pivot'!O212</f>
        <v>0</v>
      </c>
      <c r="Q214" t="s">
        <v>2791</v>
      </c>
      <c r="T214">
        <f t="shared" si="6"/>
        <v>0</v>
      </c>
    </row>
    <row r="215" spans="1:20" hidden="1">
      <c r="A215">
        <f>'OverUnder Pivot'!A213</f>
        <v>371</v>
      </c>
      <c r="B215">
        <f>'OverUnder Pivot'!B213</f>
        <v>8</v>
      </c>
      <c r="C215" t="str">
        <f>'OverUnder Pivot'!C213</f>
        <v>OPENINGS</v>
      </c>
      <c r="D215" t="str">
        <f>'OverUnder Pivot'!D213</f>
        <v>087111</v>
      </c>
      <c r="E215" t="str">
        <f>'OverUnder Pivot'!E213</f>
        <v xml:space="preserve"> DOOR HARDWARE (SCHEDULED BY DESCRIBING PRODUCTS)</v>
      </c>
      <c r="F215" t="str">
        <f>'OverUnder Pivot'!F213</f>
        <v>Door hardware sets; including all  ironmongery and accessories as per hardware sets scheduled by describing products; as specified and as Drg. A-611</v>
      </c>
      <c r="G215" t="str">
        <f>'OverUnder Pivot'!G213</f>
        <v>For non fire rated doors</v>
      </c>
      <c r="H215" t="str">
        <f>'OverUnder Pivot'!H213</f>
        <v>B</v>
      </c>
      <c r="I215" t="str">
        <f>'OverUnder Pivot'!I213</f>
        <v>Type HW18 /F; 60 minutes</v>
      </c>
      <c r="J215">
        <f>'OverUnder Pivot'!J213</f>
        <v>1</v>
      </c>
      <c r="K215" t="str">
        <f>'OverUnder Pivot'!K213</f>
        <v>Nr</v>
      </c>
      <c r="L215" s="724">
        <f>'OverUnder Pivot'!L213</f>
        <v>0</v>
      </c>
      <c r="M215" s="724"/>
      <c r="N215" s="724">
        <f>'OverUnder Pivot'!M213</f>
        <v>0</v>
      </c>
      <c r="O215" s="724">
        <f>'OverUnder Pivot'!N213</f>
        <v>0</v>
      </c>
      <c r="P215" s="724">
        <f>'OverUnder Pivot'!O213</f>
        <v>0</v>
      </c>
      <c r="Q215" t="s">
        <v>2791</v>
      </c>
      <c r="T215">
        <f t="shared" si="6"/>
        <v>0</v>
      </c>
    </row>
    <row r="216" spans="1:20" hidden="1">
      <c r="A216">
        <f>'OverUnder Pivot'!A214</f>
        <v>372</v>
      </c>
      <c r="B216">
        <f>'OverUnder Pivot'!B214</f>
        <v>8</v>
      </c>
      <c r="C216" t="str">
        <f>'OverUnder Pivot'!C214</f>
        <v>OPENINGS</v>
      </c>
      <c r="D216" t="str">
        <f>'OverUnder Pivot'!D214</f>
        <v>087111</v>
      </c>
      <c r="E216" t="str">
        <f>'OverUnder Pivot'!E214</f>
        <v xml:space="preserve"> DOOR HARDWARE (SCHEDULED BY DESCRIBING PRODUCTS)</v>
      </c>
      <c r="F216" t="str">
        <f>'OverUnder Pivot'!F214</f>
        <v>Door hardware sets; including all  ironmongery and accessories as per hardware sets scheduled by describing products; as specified and as Drg. A-611</v>
      </c>
      <c r="G216" t="str">
        <f>'OverUnder Pivot'!G214</f>
        <v>For fire rated doors</v>
      </c>
      <c r="H216" t="str">
        <f>'OverUnder Pivot'!H214</f>
        <v>C</v>
      </c>
      <c r="I216" t="str">
        <f>'OverUnder Pivot'!I214</f>
        <v>Type HW19a /F; 60 minutes</v>
      </c>
      <c r="J216">
        <f>'OverUnder Pivot'!J214</f>
        <v>1</v>
      </c>
      <c r="K216" t="str">
        <f>'OverUnder Pivot'!K214</f>
        <v>Nr</v>
      </c>
      <c r="L216" s="724">
        <f>'OverUnder Pivot'!L214</f>
        <v>0</v>
      </c>
      <c r="M216" s="724"/>
      <c r="N216" s="724">
        <f>'OverUnder Pivot'!M214</f>
        <v>0</v>
      </c>
      <c r="O216" s="724">
        <f>'OverUnder Pivot'!N214</f>
        <v>0</v>
      </c>
      <c r="P216" s="724">
        <f>'OverUnder Pivot'!O214</f>
        <v>0</v>
      </c>
      <c r="Q216" t="s">
        <v>2791</v>
      </c>
      <c r="T216">
        <f t="shared" si="6"/>
        <v>0</v>
      </c>
    </row>
    <row r="217" spans="1:20" hidden="1">
      <c r="A217">
        <f>'OverUnder Pivot'!A215</f>
        <v>373</v>
      </c>
      <c r="B217">
        <f>'OverUnder Pivot'!B215</f>
        <v>8</v>
      </c>
      <c r="C217" t="str">
        <f>'OverUnder Pivot'!C215</f>
        <v>OPENINGS</v>
      </c>
      <c r="D217" t="str">
        <f>'OverUnder Pivot'!D215</f>
        <v>087111</v>
      </c>
      <c r="E217" t="str">
        <f>'OverUnder Pivot'!E215</f>
        <v xml:space="preserve"> DOOR HARDWARE (SCHEDULED BY DESCRIBING PRODUCTS)</v>
      </c>
      <c r="F217" t="str">
        <f>'OverUnder Pivot'!F215</f>
        <v>Door hardware sets; including all  ironmongery and accessories as per hardware sets scheduled by describing products; as specified and as Drg. A-611</v>
      </c>
      <c r="G217" t="str">
        <f>'OverUnder Pivot'!G215</f>
        <v>For non fire rated doors</v>
      </c>
      <c r="H217" t="str">
        <f>'OverUnder Pivot'!H215</f>
        <v>A</v>
      </c>
      <c r="I217" t="str">
        <f>'OverUnder Pivot'!I215</f>
        <v>Type HW19a /F; 90 minutes</v>
      </c>
      <c r="J217">
        <f>'OverUnder Pivot'!J215</f>
        <v>1</v>
      </c>
      <c r="K217" t="str">
        <f>'OverUnder Pivot'!K215</f>
        <v>Nr</v>
      </c>
      <c r="L217" s="724">
        <f>'OverUnder Pivot'!L215</f>
        <v>0</v>
      </c>
      <c r="M217" s="724">
        <f>AVERAGEIFS(N217:O217,N217:O217,"&lt;&gt;0",V217:W217,"")</f>
        <v>559.32999999999993</v>
      </c>
      <c r="N217" s="724">
        <f>'OverUnder Pivot'!M215</f>
        <v>558</v>
      </c>
      <c r="O217" s="724">
        <f>'OverUnder Pivot'!N215</f>
        <v>560.66</v>
      </c>
      <c r="P217" s="724">
        <f>'OverUnder Pivot'!O215</f>
        <v>597</v>
      </c>
      <c r="Q217" t="s">
        <v>2791</v>
      </c>
      <c r="T217">
        <f t="shared" si="6"/>
        <v>0</v>
      </c>
    </row>
    <row r="218" spans="1:20" hidden="1">
      <c r="A218">
        <f>'OverUnder Pivot'!A216</f>
        <v>374</v>
      </c>
      <c r="B218">
        <f>'OverUnder Pivot'!B216</f>
        <v>8</v>
      </c>
      <c r="C218" t="str">
        <f>'OverUnder Pivot'!C216</f>
        <v>OPENINGS</v>
      </c>
      <c r="D218" t="str">
        <f>'OverUnder Pivot'!D216</f>
        <v>087111</v>
      </c>
      <c r="E218" t="str">
        <f>'OverUnder Pivot'!E216</f>
        <v xml:space="preserve"> DOOR HARDWARE (SCHEDULED BY DESCRIBING PRODUCTS)</v>
      </c>
      <c r="F218" t="str">
        <f>'OverUnder Pivot'!F216</f>
        <v>Door hardware sets; including all  ironmongery and accessories as per hardware sets scheduled by describing products; as specified and as Drg. A-611</v>
      </c>
      <c r="G218" t="str">
        <f>'OverUnder Pivot'!G216</f>
        <v>For fire rated doors</v>
      </c>
      <c r="H218" t="str">
        <f>'OverUnder Pivot'!H216</f>
        <v>E</v>
      </c>
      <c r="I218" t="str">
        <f>'OverUnder Pivot'!I216</f>
        <v>Type HW20a /F; 60 minutes</v>
      </c>
      <c r="J218">
        <f>'OverUnder Pivot'!J216</f>
        <v>1</v>
      </c>
      <c r="K218" t="str">
        <f>'OverUnder Pivot'!K216</f>
        <v>Nr</v>
      </c>
      <c r="L218" s="724">
        <f>'OverUnder Pivot'!L216</f>
        <v>0</v>
      </c>
      <c r="M218" s="724"/>
      <c r="N218" s="724">
        <f>'OverUnder Pivot'!M216</f>
        <v>0</v>
      </c>
      <c r="O218" s="724">
        <f>'OverUnder Pivot'!N216</f>
        <v>0</v>
      </c>
      <c r="P218" s="724">
        <f>'OverUnder Pivot'!O216</f>
        <v>0</v>
      </c>
      <c r="Q218" t="s">
        <v>2791</v>
      </c>
      <c r="T218">
        <f t="shared" si="6"/>
        <v>0</v>
      </c>
    </row>
    <row r="219" spans="1:20" hidden="1">
      <c r="A219">
        <f>'OverUnder Pivot'!A217</f>
        <v>375</v>
      </c>
      <c r="B219">
        <f>'OverUnder Pivot'!B217</f>
        <v>8</v>
      </c>
      <c r="C219" t="str">
        <f>'OverUnder Pivot'!C217</f>
        <v>OPENINGS</v>
      </c>
      <c r="D219" t="str">
        <f>'OverUnder Pivot'!D217</f>
        <v>087111</v>
      </c>
      <c r="E219" t="str">
        <f>'OverUnder Pivot'!E217</f>
        <v xml:space="preserve"> DOOR HARDWARE (SCHEDULED BY DESCRIBING PRODUCTS)</v>
      </c>
      <c r="F219" t="str">
        <f>'OverUnder Pivot'!F217</f>
        <v>Door hardware sets; including all  ironmongery and accessories as per hardware sets scheduled by describing products; as specified and as Drg. A-611</v>
      </c>
      <c r="G219" t="str">
        <f>'OverUnder Pivot'!G217</f>
        <v>For non fire rated doors</v>
      </c>
      <c r="H219" t="str">
        <f>'OverUnder Pivot'!H217</f>
        <v>B</v>
      </c>
      <c r="I219" t="str">
        <f>'OverUnder Pivot'!I217</f>
        <v>Type HW27 /F; 60 minutes</v>
      </c>
      <c r="J219">
        <f>'OverUnder Pivot'!J217</f>
        <v>1</v>
      </c>
      <c r="K219" t="str">
        <f>'OverUnder Pivot'!K217</f>
        <v>Nr</v>
      </c>
      <c r="L219" s="724">
        <f>'OverUnder Pivot'!L217</f>
        <v>0</v>
      </c>
      <c r="M219" s="724">
        <f>AVERAGEIFS(N219:O219,N219:O219,"&lt;&gt;0",V219:W219,"")</f>
        <v>371.67</v>
      </c>
      <c r="N219" s="724">
        <f>'OverUnder Pivot'!M217</f>
        <v>353.40000000000003</v>
      </c>
      <c r="O219" s="724">
        <f>'OverUnder Pivot'!N217</f>
        <v>389.94</v>
      </c>
      <c r="P219" s="724">
        <f>'OverUnder Pivot'!O217</f>
        <v>380</v>
      </c>
      <c r="Q219" t="s">
        <v>2791</v>
      </c>
      <c r="T219">
        <f t="shared" si="6"/>
        <v>0</v>
      </c>
    </row>
    <row r="220" spans="1:20" hidden="1">
      <c r="A220">
        <f>'OverUnder Pivot'!A218</f>
        <v>376</v>
      </c>
      <c r="B220">
        <f>'OverUnder Pivot'!B218</f>
        <v>8</v>
      </c>
      <c r="C220" t="str">
        <f>'OverUnder Pivot'!C218</f>
        <v>OPENINGS</v>
      </c>
      <c r="D220" t="str">
        <f>'OverUnder Pivot'!D218</f>
        <v>087111</v>
      </c>
      <c r="E220" t="str">
        <f>'OverUnder Pivot'!E218</f>
        <v xml:space="preserve"> DOOR HARDWARE (SCHEDULED BY DESCRIBING PRODUCTS)</v>
      </c>
      <c r="F220" t="str">
        <f>'OverUnder Pivot'!F218</f>
        <v>Door hardware sets; including all  ironmongery and accessories as per hardware sets scheduled by describing products; as specified and as Drg. A-611</v>
      </c>
      <c r="G220" t="str">
        <f>'OverUnder Pivot'!G218</f>
        <v>For fire rated doors</v>
      </c>
      <c r="H220" t="str">
        <f>'OverUnder Pivot'!H218</f>
        <v>G</v>
      </c>
      <c r="I220" t="str">
        <f>'OverUnder Pivot'!I218</f>
        <v>Type HW4 /F; 45 minutes</v>
      </c>
      <c r="J220">
        <f>'OverUnder Pivot'!J218</f>
        <v>1</v>
      </c>
      <c r="K220" t="str">
        <f>'OverUnder Pivot'!K218</f>
        <v>Nr</v>
      </c>
      <c r="L220" s="724">
        <f>'OverUnder Pivot'!L218</f>
        <v>0</v>
      </c>
      <c r="M220" s="724"/>
      <c r="N220" s="724">
        <f>'OverUnder Pivot'!M218</f>
        <v>0</v>
      </c>
      <c r="O220" s="724">
        <f>'OverUnder Pivot'!N218</f>
        <v>0</v>
      </c>
      <c r="P220" s="724">
        <f>'OverUnder Pivot'!O218</f>
        <v>0</v>
      </c>
      <c r="Q220" t="s">
        <v>2791</v>
      </c>
      <c r="T220">
        <f t="shared" si="6"/>
        <v>0</v>
      </c>
    </row>
    <row r="221" spans="1:20" hidden="1">
      <c r="A221">
        <f>'OverUnder Pivot'!A219</f>
        <v>377</v>
      </c>
      <c r="B221">
        <f>'OverUnder Pivot'!B219</f>
        <v>8</v>
      </c>
      <c r="C221" t="str">
        <f>'OverUnder Pivot'!C219</f>
        <v>OPENINGS</v>
      </c>
      <c r="D221" t="str">
        <f>'OverUnder Pivot'!D219</f>
        <v>087111</v>
      </c>
      <c r="E221" t="str">
        <f>'OverUnder Pivot'!E219</f>
        <v xml:space="preserve"> DOOR HARDWARE (SCHEDULED BY DESCRIBING PRODUCTS)</v>
      </c>
      <c r="F221" t="str">
        <f>'OverUnder Pivot'!F219</f>
        <v>Door hardware sets; including all  ironmongery and accessories as per hardware sets scheduled by describing products; as specified and as Drg. A-611</v>
      </c>
      <c r="G221" t="str">
        <f>'OverUnder Pivot'!G219</f>
        <v>For non fire rated doors</v>
      </c>
      <c r="H221" t="str">
        <f>'OverUnder Pivot'!H219</f>
        <v>C</v>
      </c>
      <c r="I221" t="str">
        <f>'OverUnder Pivot'!I219</f>
        <v>Type HW4 /F; 60 minutes</v>
      </c>
      <c r="J221">
        <f>'OverUnder Pivot'!J219</f>
        <v>2</v>
      </c>
      <c r="K221" t="str">
        <f>'OverUnder Pivot'!K219</f>
        <v>Nr</v>
      </c>
      <c r="L221" s="724">
        <f>'OverUnder Pivot'!L219</f>
        <v>0</v>
      </c>
      <c r="M221" s="724">
        <f>AVERAGEIFS(N221:O221,N221:O221,"&lt;&gt;0",V221:W221,"")</f>
        <v>331.73</v>
      </c>
      <c r="N221" s="724">
        <f>'OverUnder Pivot'!M219</f>
        <v>316.2</v>
      </c>
      <c r="O221" s="724">
        <f>'OverUnder Pivot'!N219</f>
        <v>347.26</v>
      </c>
      <c r="P221" s="724">
        <f>'OverUnder Pivot'!O219</f>
        <v>338</v>
      </c>
      <c r="Q221" t="s">
        <v>2791</v>
      </c>
      <c r="T221">
        <f t="shared" si="6"/>
        <v>0</v>
      </c>
    </row>
    <row r="222" spans="1:20" hidden="1">
      <c r="A222">
        <f>'OverUnder Pivot'!A220</f>
        <v>378</v>
      </c>
      <c r="B222">
        <f>'OverUnder Pivot'!B220</f>
        <v>8</v>
      </c>
      <c r="C222" t="str">
        <f>'OverUnder Pivot'!C220</f>
        <v>OPENINGS</v>
      </c>
      <c r="D222" t="str">
        <f>'OverUnder Pivot'!D220</f>
        <v>087111</v>
      </c>
      <c r="E222" t="str">
        <f>'OverUnder Pivot'!E220</f>
        <v xml:space="preserve"> DOOR HARDWARE (SCHEDULED BY DESCRIBING PRODUCTS)</v>
      </c>
      <c r="F222" t="str">
        <f>'OverUnder Pivot'!F220</f>
        <v>Door hardware sets; including all  ironmongery and accessories as per hardware sets scheduled by describing products; as specified and as Drg. A-611</v>
      </c>
      <c r="G222" t="str">
        <f>'OverUnder Pivot'!G220</f>
        <v>For fire rated doors</v>
      </c>
      <c r="H222" t="str">
        <f>'OverUnder Pivot'!H220</f>
        <v>D</v>
      </c>
      <c r="I222" t="str">
        <f>'OverUnder Pivot'!I220</f>
        <v>Type HW5 /F; 45 minutes</v>
      </c>
      <c r="J222">
        <f>'OverUnder Pivot'!J220</f>
        <v>2</v>
      </c>
      <c r="K222" t="str">
        <f>'OverUnder Pivot'!K220</f>
        <v>Nr</v>
      </c>
      <c r="L222" s="724">
        <f>'OverUnder Pivot'!L220</f>
        <v>0</v>
      </c>
      <c r="M222" s="724">
        <f>AVERAGEIFS(N222:O222,N222:O222,"&lt;&gt;0",V222:W222,"")</f>
        <v>207.26</v>
      </c>
      <c r="N222" s="724">
        <f>'OverUnder Pivot'!M220</f>
        <v>195.3</v>
      </c>
      <c r="O222" s="724">
        <f>'OverUnder Pivot'!N220</f>
        <v>219.22</v>
      </c>
      <c r="P222" s="724">
        <f>'OverUnder Pivot'!O220</f>
        <v>210</v>
      </c>
      <c r="Q222" t="s">
        <v>2791</v>
      </c>
      <c r="T222">
        <f t="shared" si="6"/>
        <v>0</v>
      </c>
    </row>
    <row r="223" spans="1:20" hidden="1">
      <c r="A223">
        <f>'OverUnder Pivot'!A221</f>
        <v>387</v>
      </c>
      <c r="B223">
        <f>'OverUnder Pivot'!B221</f>
        <v>9</v>
      </c>
      <c r="C223" t="str">
        <f>'OverUnder Pivot'!C221</f>
        <v>FINISHES</v>
      </c>
      <c r="D223" t="str">
        <f>'OverUnder Pivot'!D221</f>
        <v>092400</v>
      </c>
      <c r="E223" t="str">
        <f>'OverUnder Pivot'!E221</f>
        <v xml:space="preserve"> PORTLAND CEMENT PLASTER</v>
      </c>
      <c r="F223" t="str">
        <f>'OverUnder Pivot'!F221</f>
        <v>092400 - PORTLAND CEMENT PLASTER</v>
      </c>
      <c r="G223" t="str">
        <f>'OverUnder Pivot'!G221</f>
        <v>092400 - PORTLAND CEMENT PLASTER</v>
      </c>
      <c r="H223" t="str">
        <f>'OverUnder Pivot'!H221</f>
        <v>A</v>
      </c>
      <c r="I223" t="str">
        <f>'OverUnder Pivot'!I221</f>
        <v>Walls; 15 thick; internal</v>
      </c>
      <c r="J223">
        <f>'OverUnder Pivot'!J221</f>
        <v>1658</v>
      </c>
      <c r="K223" t="str">
        <f>'OverUnder Pivot'!K221</f>
        <v>m2</v>
      </c>
      <c r="L223" s="724">
        <f>'OverUnder Pivot'!L221</f>
        <v>18238</v>
      </c>
      <c r="M223" s="724">
        <f>AVERAGEIFS(N223:O223,N223:O223,"&lt;&gt;0",V223:W223,"")</f>
        <v>14242.220000000001</v>
      </c>
      <c r="N223" s="724">
        <f>'OverUnder Pivot'!M221</f>
        <v>10793.580000000002</v>
      </c>
      <c r="O223" s="724">
        <f>'OverUnder Pivot'!N221</f>
        <v>17690.86</v>
      </c>
      <c r="P223" s="724">
        <f>'OverUnder Pivot'!O221</f>
        <v>11606</v>
      </c>
      <c r="Q223" t="s">
        <v>2727</v>
      </c>
      <c r="R223" t="s">
        <v>2788</v>
      </c>
      <c r="T223">
        <f t="shared" si="6"/>
        <v>1</v>
      </c>
    </row>
    <row r="224" spans="1:20" hidden="1">
      <c r="A224">
        <f>'OverUnder Pivot'!A222</f>
        <v>388</v>
      </c>
      <c r="B224">
        <f>'OverUnder Pivot'!B222</f>
        <v>9</v>
      </c>
      <c r="C224" t="str">
        <f>'OverUnder Pivot'!C222</f>
        <v>FINISHES</v>
      </c>
      <c r="D224" t="str">
        <f>'OverUnder Pivot'!D222</f>
        <v>092400</v>
      </c>
      <c r="E224" t="str">
        <f>'OverUnder Pivot'!E222</f>
        <v xml:space="preserve"> PORTLAND CEMENT PLASTER</v>
      </c>
      <c r="F224" t="str">
        <f>'OverUnder Pivot'!F222</f>
        <v>Cement-sand plaster; plain finish; to</v>
      </c>
      <c r="G224" t="str">
        <f>'OverUnder Pivot'!G222</f>
        <v>Cement-sand plaster; plain finish; to</v>
      </c>
      <c r="H224" t="str">
        <f>'OverUnder Pivot'!H222</f>
        <v>B</v>
      </c>
      <c r="I224" t="str">
        <f>'OverUnder Pivot'!I222</f>
        <v>Curved walls; 15 thick; internal</v>
      </c>
      <c r="J224">
        <f>'OverUnder Pivot'!J222</f>
        <v>47</v>
      </c>
      <c r="K224" t="str">
        <f>'OverUnder Pivot'!K222</f>
        <v>m2</v>
      </c>
      <c r="L224" s="724">
        <f>'OverUnder Pivot'!L222</f>
        <v>0</v>
      </c>
      <c r="M224" s="724"/>
      <c r="N224" s="724">
        <f>'OverUnder Pivot'!M222</f>
        <v>0</v>
      </c>
      <c r="O224" s="724">
        <f>'OverUnder Pivot'!N222</f>
        <v>0</v>
      </c>
      <c r="P224" s="724">
        <f>'OverUnder Pivot'!O222</f>
        <v>0</v>
      </c>
      <c r="Q224" t="s">
        <v>2791</v>
      </c>
      <c r="T224">
        <f t="shared" si="6"/>
        <v>0</v>
      </c>
    </row>
    <row r="225" spans="1:20" hidden="1">
      <c r="A225">
        <f>'OverUnder Pivot'!A223</f>
        <v>389</v>
      </c>
      <c r="B225">
        <f>'OverUnder Pivot'!B223</f>
        <v>9</v>
      </c>
      <c r="C225" t="str">
        <f>'OverUnder Pivot'!C223</f>
        <v>FINISHES</v>
      </c>
      <c r="D225" t="str">
        <f>'OverUnder Pivot'!D223</f>
        <v>092400</v>
      </c>
      <c r="E225" t="str">
        <f>'OverUnder Pivot'!E223</f>
        <v xml:space="preserve"> PORTLAND CEMENT PLASTER</v>
      </c>
      <c r="F225" t="str">
        <f>'OverUnder Pivot'!F223</f>
        <v>092400 - PORTLAND CEMENT PLASTER</v>
      </c>
      <c r="G225" t="str">
        <f>'OverUnder Pivot'!G223</f>
        <v>092400 - PORTLAND CEMENT PLASTER</v>
      </c>
      <c r="H225" t="str">
        <f>'OverUnder Pivot'!H223</f>
        <v>B</v>
      </c>
      <c r="I225" t="str">
        <f>'OverUnder Pivot'!I223</f>
        <v>Walls; 20 thick; external</v>
      </c>
      <c r="J225">
        <f>'OverUnder Pivot'!J223</f>
        <v>1100</v>
      </c>
      <c r="K225" t="str">
        <f>'OverUnder Pivot'!K223</f>
        <v>m2</v>
      </c>
      <c r="L225" s="724">
        <f>'OverUnder Pivot'!L223</f>
        <v>13200</v>
      </c>
      <c r="M225" s="724">
        <f>AVERAGEIFS(N225:O225,N225:O225,"&lt;&gt;0",V225:W225,"")</f>
        <v>10472</v>
      </c>
      <c r="N225" s="724">
        <f>'OverUnder Pivot'!M223</f>
        <v>9207.0000000000018</v>
      </c>
      <c r="O225" s="724">
        <f>'OverUnder Pivot'!N223</f>
        <v>11737</v>
      </c>
      <c r="P225" s="724">
        <f>'OverUnder Pivot'!O223</f>
        <v>9900</v>
      </c>
      <c r="Q225" t="s">
        <v>2727</v>
      </c>
      <c r="R225" t="s">
        <v>2788</v>
      </c>
      <c r="T225">
        <f t="shared" si="6"/>
        <v>1</v>
      </c>
    </row>
    <row r="226" spans="1:20" hidden="1">
      <c r="A226">
        <f>'OverUnder Pivot'!A224</f>
        <v>390</v>
      </c>
      <c r="B226">
        <f>'OverUnder Pivot'!B224</f>
        <v>9</v>
      </c>
      <c r="C226" t="str">
        <f>'OverUnder Pivot'!C224</f>
        <v>FINISHES</v>
      </c>
      <c r="D226" t="str">
        <f>'OverUnder Pivot'!D224</f>
        <v>092400</v>
      </c>
      <c r="E226" t="str">
        <f>'OverUnder Pivot'!E224</f>
        <v xml:space="preserve"> PORTLAND CEMENT PLASTER</v>
      </c>
      <c r="F226" t="str">
        <f>'OverUnder Pivot'!F224</f>
        <v>Cement-sand plaster; plain finish; to</v>
      </c>
      <c r="G226" t="str">
        <f>'OverUnder Pivot'!G224</f>
        <v>Cement-sand plaster; plain finish; to</v>
      </c>
      <c r="H226" t="str">
        <f>'OverUnder Pivot'!H224</f>
        <v>C</v>
      </c>
      <c r="I226" t="str">
        <f>'OverUnder Pivot'!I224</f>
        <v>Ceiling; 15 thick; internal</v>
      </c>
      <c r="J226">
        <f>'OverUnder Pivot'!J224</f>
        <v>399</v>
      </c>
      <c r="K226" t="str">
        <f>'OverUnder Pivot'!K224</f>
        <v>m2</v>
      </c>
      <c r="L226" s="724">
        <f>'OverUnder Pivot'!L224</f>
        <v>4788</v>
      </c>
      <c r="M226" s="724">
        <f>AVERAGEIFS(N226:O226,N226:O226,"&lt;&gt;0",V226:W226,"")</f>
        <v>3806.46</v>
      </c>
      <c r="N226" s="724">
        <f>'OverUnder Pivot'!M224</f>
        <v>2968.56</v>
      </c>
      <c r="O226" s="724">
        <f>'OverUnder Pivot'!N224</f>
        <v>4644.3600000000006</v>
      </c>
      <c r="P226" s="724">
        <f>'OverUnder Pivot'!O224</f>
        <v>3192</v>
      </c>
      <c r="Q226" t="s">
        <v>2791</v>
      </c>
      <c r="T226">
        <f t="shared" si="6"/>
        <v>0</v>
      </c>
    </row>
    <row r="227" spans="1:20" hidden="1">
      <c r="A227">
        <f>'OverUnder Pivot'!A225</f>
        <v>391</v>
      </c>
      <c r="B227">
        <f>'OverUnder Pivot'!B225</f>
        <v>9</v>
      </c>
      <c r="C227" t="str">
        <f>'OverUnder Pivot'!C225</f>
        <v>FINISHES</v>
      </c>
      <c r="D227" t="str">
        <f>'OverUnder Pivot'!D225</f>
        <v>092400</v>
      </c>
      <c r="E227" t="str">
        <f>'OverUnder Pivot'!E225</f>
        <v xml:space="preserve"> PORTLAND CEMENT PLASTER</v>
      </c>
      <c r="F227" t="str">
        <f>'OverUnder Pivot'!F225</f>
        <v>092400 - PORTLAND CEMENT PLASTER</v>
      </c>
      <c r="G227" t="str">
        <f>'OverUnder Pivot'!G225</f>
        <v>092400 - PORTLAND CEMENT PLASTER</v>
      </c>
      <c r="H227" t="str">
        <f>'OverUnder Pivot'!H225</f>
        <v>D</v>
      </c>
      <c r="I227" t="str">
        <f>'OverUnder Pivot'!I225</f>
        <v>Ceiling; 20 thick; external</v>
      </c>
      <c r="J227">
        <f>'OverUnder Pivot'!J225</f>
        <v>137</v>
      </c>
      <c r="K227" t="str">
        <f>'OverUnder Pivot'!K225</f>
        <v>m2</v>
      </c>
      <c r="L227" s="724">
        <f>'OverUnder Pivot'!L225</f>
        <v>1781</v>
      </c>
      <c r="M227" s="724">
        <f>AVERAGEIFS(N227:O227,N227:O227,"&lt;&gt;0",V227:W227,"")</f>
        <v>1370.6849999999999</v>
      </c>
      <c r="N227" s="724">
        <f>'OverUnder Pivot'!M225</f>
        <v>1146.69</v>
      </c>
      <c r="O227" s="724">
        <f>'OverUnder Pivot'!N225</f>
        <v>1594.68</v>
      </c>
      <c r="P227" s="724">
        <f>'OverUnder Pivot'!O225</f>
        <v>1233</v>
      </c>
      <c r="Q227" t="s">
        <v>2791</v>
      </c>
      <c r="T227">
        <f t="shared" si="6"/>
        <v>0</v>
      </c>
    </row>
    <row r="228" spans="1:20" hidden="1">
      <c r="A228">
        <f>'OverUnder Pivot'!A226</f>
        <v>392</v>
      </c>
      <c r="B228">
        <f>'OverUnder Pivot'!B226</f>
        <v>9</v>
      </c>
      <c r="C228" t="str">
        <f>'OverUnder Pivot'!C226</f>
        <v>FINISHES</v>
      </c>
      <c r="D228" t="str">
        <f>'OverUnder Pivot'!D226</f>
        <v>092400</v>
      </c>
      <c r="E228" t="str">
        <f>'OverUnder Pivot'!E226</f>
        <v xml:space="preserve"> PORTLAND CEMENT PLASTER</v>
      </c>
      <c r="F228" t="str">
        <f>'OverUnder Pivot'!F226</f>
        <v>Cement-sand plaster; plain finish; to</v>
      </c>
      <c r="G228" t="str">
        <f>'OverUnder Pivot'!G226</f>
        <v>Cement-sand plaster; plain finish; to</v>
      </c>
      <c r="H228" t="str">
        <f>'OverUnder Pivot'!H226</f>
        <v>F</v>
      </c>
      <c r="I228" t="str">
        <f>'OverUnder Pivot'!I226</f>
        <v>Isolated columns; 15 thick; internal</v>
      </c>
      <c r="J228">
        <f>'OverUnder Pivot'!J226</f>
        <v>31</v>
      </c>
      <c r="K228" t="str">
        <f>'OverUnder Pivot'!K226</f>
        <v>m2</v>
      </c>
      <c r="L228" s="724">
        <f>'OverUnder Pivot'!L226</f>
        <v>0</v>
      </c>
      <c r="M228" s="724"/>
      <c r="N228" s="724">
        <f>'OverUnder Pivot'!M226</f>
        <v>0</v>
      </c>
      <c r="O228" s="724">
        <f>'OverUnder Pivot'!N226</f>
        <v>0</v>
      </c>
      <c r="P228" s="724">
        <f>'OverUnder Pivot'!O226</f>
        <v>0</v>
      </c>
      <c r="Q228" t="s">
        <v>2791</v>
      </c>
      <c r="T228">
        <f t="shared" si="6"/>
        <v>0</v>
      </c>
    </row>
    <row r="229" spans="1:20" hidden="1">
      <c r="A229">
        <f>'OverUnder Pivot'!A227</f>
        <v>394</v>
      </c>
      <c r="B229">
        <f>'OverUnder Pivot'!B227</f>
        <v>9</v>
      </c>
      <c r="C229" t="str">
        <f>'OverUnder Pivot'!C227</f>
        <v>FINISHES</v>
      </c>
      <c r="D229" t="str">
        <f>'OverUnder Pivot'!D227</f>
        <v>092400</v>
      </c>
      <c r="E229" t="str">
        <f>'OverUnder Pivot'!E227</f>
        <v xml:space="preserve"> PORTLAND CEMENT PLASTER</v>
      </c>
      <c r="F229" t="str">
        <f>'OverUnder Pivot'!F227</f>
        <v>Cement-sand plaster; plain finish; to</v>
      </c>
      <c r="G229" t="str">
        <f>'OverUnder Pivot'!G227</f>
        <v>Cement-sand plaster; plain finish; to</v>
      </c>
      <c r="H229" t="str">
        <f>'OverUnder Pivot'!H227</f>
        <v>E</v>
      </c>
      <c r="I229" t="str">
        <f>'OverUnder Pivot'!I227</f>
        <v>Walls; 15 thick; internal</v>
      </c>
      <c r="J229">
        <f>'OverUnder Pivot'!J227</f>
        <v>116</v>
      </c>
      <c r="K229" t="str">
        <f>'OverUnder Pivot'!K227</f>
        <v>m2</v>
      </c>
      <c r="L229" s="724">
        <f>'OverUnder Pivot'!L227</f>
        <v>812</v>
      </c>
      <c r="M229" s="724">
        <f>AVERAGEIFS(N229:O229,N229:O229,"&lt;&gt;0",V229:W229,"")</f>
        <v>989.48</v>
      </c>
      <c r="N229" s="724">
        <f>'OverUnder Pivot'!M227</f>
        <v>1078.8000000000002</v>
      </c>
      <c r="O229" s="724">
        <f>'OverUnder Pivot'!N227</f>
        <v>900.16</v>
      </c>
      <c r="P229" s="724">
        <f>'OverUnder Pivot'!O227</f>
        <v>1160</v>
      </c>
      <c r="Q229" t="s">
        <v>2791</v>
      </c>
      <c r="T229">
        <f t="shared" si="6"/>
        <v>0</v>
      </c>
    </row>
    <row r="230" spans="1:20" hidden="1">
      <c r="A230">
        <f>'OverUnder Pivot'!A228</f>
        <v>397</v>
      </c>
      <c r="B230">
        <f>'OverUnder Pivot'!B228</f>
        <v>9</v>
      </c>
      <c r="C230" t="str">
        <f>'OverUnder Pivot'!C228</f>
        <v>FINISHES</v>
      </c>
      <c r="D230" t="str">
        <f>'OverUnder Pivot'!D228</f>
        <v>092900</v>
      </c>
      <c r="E230" t="str">
        <f>'OverUnder Pivot'!E228</f>
        <v xml:space="preserve"> GYPSUM BOARD</v>
      </c>
      <c r="F230" t="str">
        <f>'OverUnder Pivot'!F228</f>
        <v>092900 - GYPSUM BOARD</v>
      </c>
      <c r="G230" t="str">
        <f>'OverUnder Pivot'!G228</f>
        <v>092900 - GYPSUM BOARD</v>
      </c>
      <c r="H230" t="str">
        <f>'OverUnder Pivot'!H228</f>
        <v>F</v>
      </c>
      <c r="I230" t="str">
        <f>'OverUnder Pivot'!I228</f>
        <v>Ceilings; moisture</v>
      </c>
      <c r="J230">
        <f>'OverUnder Pivot'!J228</f>
        <v>66</v>
      </c>
      <c r="K230" t="str">
        <f>'OverUnder Pivot'!K228</f>
        <v>m2</v>
      </c>
      <c r="L230" s="724">
        <f>'OverUnder Pivot'!L228</f>
        <v>2310</v>
      </c>
      <c r="M230" s="724">
        <f>AVERAGEIFS(N230:O230,N230:O230,"&lt;&gt;0",V230:W230,"")</f>
        <v>1958.2200000000003</v>
      </c>
      <c r="N230" s="724">
        <f>'OverUnder Pivot'!M228</f>
        <v>1227.6000000000001</v>
      </c>
      <c r="O230" s="724">
        <f>'OverUnder Pivot'!N228</f>
        <v>2688.84</v>
      </c>
      <c r="P230" s="724">
        <f>'OverUnder Pivot'!O228</f>
        <v>1254</v>
      </c>
      <c r="Q230" t="s">
        <v>2791</v>
      </c>
      <c r="T230">
        <f t="shared" si="6"/>
        <v>0</v>
      </c>
    </row>
    <row r="231" spans="1:20" hidden="1">
      <c r="A231">
        <f>'OverUnder Pivot'!A229</f>
        <v>400</v>
      </c>
      <c r="B231">
        <f>'OverUnder Pivot'!B229</f>
        <v>9</v>
      </c>
      <c r="C231" t="str">
        <f>'OverUnder Pivot'!C229</f>
        <v>FINISHES</v>
      </c>
      <c r="D231" t="str">
        <f>'OverUnder Pivot'!D229</f>
        <v>093000</v>
      </c>
      <c r="E231" t="str">
        <f>'OverUnder Pivot'!E229</f>
        <v xml:space="preserve"> TILING</v>
      </c>
      <c r="F231" t="str">
        <f>'OverUnder Pivot'!F229</f>
        <v>093000 - TILING</v>
      </c>
      <c r="G231" t="str">
        <f>'OverUnder Pivot'!G229</f>
        <v>093000 - TILING</v>
      </c>
      <c r="H231" t="str">
        <f>'OverUnder Pivot'!H229</f>
        <v>A</v>
      </c>
      <c r="I231" t="str">
        <f>'OverUnder Pivot'!I229</f>
        <v>Floors; 200 x 200</v>
      </c>
      <c r="J231">
        <f>'OverUnder Pivot'!J229</f>
        <v>42</v>
      </c>
      <c r="K231" t="str">
        <f>'OverUnder Pivot'!K229</f>
        <v>m2</v>
      </c>
      <c r="L231" s="724">
        <f>'OverUnder Pivot'!L229</f>
        <v>0</v>
      </c>
      <c r="M231" s="724"/>
      <c r="N231" s="724">
        <f>'OverUnder Pivot'!M229</f>
        <v>0</v>
      </c>
      <c r="O231" s="724">
        <f>'OverUnder Pivot'!N229</f>
        <v>0</v>
      </c>
      <c r="P231" s="724">
        <f>'OverUnder Pivot'!O229</f>
        <v>0</v>
      </c>
      <c r="Q231" t="s">
        <v>2791</v>
      </c>
      <c r="T231">
        <f t="shared" si="6"/>
        <v>0</v>
      </c>
    </row>
    <row r="232" spans="1:20" hidden="1">
      <c r="A232">
        <f>'OverUnder Pivot'!A230</f>
        <v>401</v>
      </c>
      <c r="B232">
        <f>'OverUnder Pivot'!B230</f>
        <v>9</v>
      </c>
      <c r="C232" t="str">
        <f>'OverUnder Pivot'!C230</f>
        <v>FINISHES</v>
      </c>
      <c r="D232" t="str">
        <f>'OverUnder Pivot'!D230</f>
        <v>093000</v>
      </c>
      <c r="E232" t="str">
        <f>'OverUnder Pivot'!E230</f>
        <v xml:space="preserve"> TILING</v>
      </c>
      <c r="F232" t="str">
        <f>'OverUnder Pivot'!F230</f>
        <v>Ceramic tiles and fittings; vitrified unglazed, with non slip finish; including cement-sand screed; to</v>
      </c>
      <c r="G232" t="str">
        <f>'OverUnder Pivot'!G230</f>
        <v>Ceramic tiles and fittings; vitrified unglazed, with non slip finish; including cement-sand screed; to</v>
      </c>
      <c r="H232" t="str">
        <f>'OverUnder Pivot'!H230</f>
        <v>A</v>
      </c>
      <c r="I232" t="str">
        <f>'OverUnder Pivot'!I230</f>
        <v>Floors; 300 x 300</v>
      </c>
      <c r="J232">
        <f>'OverUnder Pivot'!J230</f>
        <v>15</v>
      </c>
      <c r="K232" t="str">
        <f>'OverUnder Pivot'!K230</f>
        <v>m2</v>
      </c>
      <c r="L232" s="724">
        <f>'OverUnder Pivot'!L230</f>
        <v>750</v>
      </c>
      <c r="M232" s="724">
        <f>AVERAGEIFS(N232:O232,N232:O232,"&lt;&gt;0",V232:W232,"")</f>
        <v>440.55</v>
      </c>
      <c r="N232" s="724">
        <f>'OverUnder Pivot'!M230</f>
        <v>488.25000000000006</v>
      </c>
      <c r="O232" s="724">
        <f>'OverUnder Pivot'!N230</f>
        <v>392.84999999999997</v>
      </c>
      <c r="P232" s="724">
        <f>'OverUnder Pivot'!O230</f>
        <v>495</v>
      </c>
      <c r="Q232" t="s">
        <v>2791</v>
      </c>
      <c r="T232">
        <f t="shared" si="6"/>
        <v>0</v>
      </c>
    </row>
    <row r="233" spans="1:20" hidden="1">
      <c r="A233">
        <f>'OverUnder Pivot'!A231</f>
        <v>402</v>
      </c>
      <c r="B233">
        <f>'OverUnder Pivot'!B231</f>
        <v>9</v>
      </c>
      <c r="C233" t="str">
        <f>'OverUnder Pivot'!C231</f>
        <v>FINISHES</v>
      </c>
      <c r="D233" t="str">
        <f>'OverUnder Pivot'!D231</f>
        <v>093000</v>
      </c>
      <c r="E233" t="str">
        <f>'OverUnder Pivot'!E231</f>
        <v xml:space="preserve"> TILING</v>
      </c>
      <c r="F233" t="str">
        <f>'OverUnder Pivot'!F231</f>
        <v>093000 - TILING</v>
      </c>
      <c r="G233" t="str">
        <f>'OverUnder Pivot'!G231</f>
        <v>093000 - TILING</v>
      </c>
      <c r="H233" t="str">
        <f>'OverUnder Pivot'!H231</f>
        <v>B</v>
      </c>
      <c r="I233" t="str">
        <f>'OverUnder Pivot'!I231</f>
        <v>Floors; 400 x 400</v>
      </c>
      <c r="J233">
        <f>'OverUnder Pivot'!J231</f>
        <v>25</v>
      </c>
      <c r="K233" t="str">
        <f>'OverUnder Pivot'!K231</f>
        <v>m2</v>
      </c>
      <c r="L233" s="724">
        <f>'OverUnder Pivot'!L231</f>
        <v>1250</v>
      </c>
      <c r="M233" s="724">
        <f>AVERAGEIFS(N233:O233,N233:O233,"&lt;&gt;0",V233:W233,"")</f>
        <v>758.5</v>
      </c>
      <c r="N233" s="724">
        <f>'OverUnder Pivot'!M231</f>
        <v>813.75000000000011</v>
      </c>
      <c r="O233" s="724">
        <f>'OverUnder Pivot'!N231</f>
        <v>703.25</v>
      </c>
      <c r="P233" s="724">
        <f>'OverUnder Pivot'!O231</f>
        <v>825</v>
      </c>
      <c r="Q233" t="s">
        <v>2791</v>
      </c>
      <c r="T233">
        <f t="shared" si="6"/>
        <v>0</v>
      </c>
    </row>
    <row r="234" spans="1:20" hidden="1">
      <c r="A234">
        <f>'OverUnder Pivot'!A232</f>
        <v>403</v>
      </c>
      <c r="B234">
        <f>'OverUnder Pivot'!B232</f>
        <v>9</v>
      </c>
      <c r="C234" t="str">
        <f>'OverUnder Pivot'!C232</f>
        <v>FINISHES</v>
      </c>
      <c r="D234" t="str">
        <f>'OverUnder Pivot'!D232</f>
        <v>093000</v>
      </c>
      <c r="E234" t="str">
        <f>'OverUnder Pivot'!E232</f>
        <v xml:space="preserve"> TILING</v>
      </c>
      <c r="F234" t="str">
        <f>'OverUnder Pivot'!F232</f>
        <v>Ceramic tiles and fittings; vitrified unglazed, with non slip finish; including cement-sand screed; to</v>
      </c>
      <c r="G234" t="str">
        <f>'OverUnder Pivot'!G232</f>
        <v>Ceramic tiles and fittings; vitrified unglazed, with non slip finish; including cement-sand screed; to</v>
      </c>
      <c r="H234" t="str">
        <f>'OverUnder Pivot'!H232</f>
        <v>C</v>
      </c>
      <c r="I234" t="str">
        <f>'OverUnder Pivot'!I232</f>
        <v>Floors; 400 x 400; acid resistant</v>
      </c>
      <c r="J234">
        <f>'OverUnder Pivot'!J232</f>
        <v>31</v>
      </c>
      <c r="K234" t="str">
        <f>'OverUnder Pivot'!K232</f>
        <v>m2</v>
      </c>
      <c r="L234" s="724">
        <f>'OverUnder Pivot'!L232</f>
        <v>1705</v>
      </c>
      <c r="M234" s="724">
        <f>AVERAGEIFS(N234:O234,N234:O234,"&lt;&gt;0",V234:W234,"")</f>
        <v>1012.615</v>
      </c>
      <c r="N234" s="724">
        <f>'OverUnder Pivot'!M232</f>
        <v>1153.2</v>
      </c>
      <c r="O234" s="724">
        <f>'OverUnder Pivot'!N232</f>
        <v>872.03</v>
      </c>
      <c r="P234" s="724">
        <f>'OverUnder Pivot'!O232</f>
        <v>1178</v>
      </c>
      <c r="Q234" t="s">
        <v>2791</v>
      </c>
      <c r="T234">
        <f t="shared" si="6"/>
        <v>0</v>
      </c>
    </row>
    <row r="235" spans="1:20" hidden="1">
      <c r="A235">
        <f>'OverUnder Pivot'!A233</f>
        <v>404</v>
      </c>
      <c r="B235">
        <f>'OverUnder Pivot'!B233</f>
        <v>9</v>
      </c>
      <c r="C235" t="str">
        <f>'OverUnder Pivot'!C233</f>
        <v>FINISHES</v>
      </c>
      <c r="D235" t="str">
        <f>'OverUnder Pivot'!D233</f>
        <v>093000</v>
      </c>
      <c r="E235" t="str">
        <f>'OverUnder Pivot'!E233</f>
        <v xml:space="preserve"> TILING</v>
      </c>
      <c r="F235" t="str">
        <f>'OverUnder Pivot'!F233</f>
        <v>093000 - TILING</v>
      </c>
      <c r="G235" t="str">
        <f>'OverUnder Pivot'!G233</f>
        <v>093000 - TILING</v>
      </c>
      <c r="H235" t="str">
        <f>'OverUnder Pivot'!H233</f>
        <v>D</v>
      </c>
      <c r="I235" t="str">
        <f>'OverUnder Pivot'!I233</f>
        <v>Floors; 600 x 600</v>
      </c>
      <c r="J235">
        <f>'OverUnder Pivot'!J233</f>
        <v>641</v>
      </c>
      <c r="K235" t="str">
        <f>'OverUnder Pivot'!K233</f>
        <v>m2</v>
      </c>
      <c r="L235" s="724">
        <f>'OverUnder Pivot'!L233</f>
        <v>32050</v>
      </c>
      <c r="M235" s="724">
        <f>AVERAGEIFS(N235:O235,N235:O235,"&lt;&gt;0",V235:W235,"")</f>
        <v>18890.27</v>
      </c>
      <c r="N235" s="724">
        <f>'OverUnder Pivot'!M233</f>
        <v>17883.900000000001</v>
      </c>
      <c r="O235" s="724">
        <f>'OverUnder Pivot'!N233</f>
        <v>19896.64</v>
      </c>
      <c r="P235" s="724">
        <f>'OverUnder Pivot'!O233</f>
        <v>20512</v>
      </c>
      <c r="Q235" t="s">
        <v>2727</v>
      </c>
      <c r="R235" t="s">
        <v>2788</v>
      </c>
      <c r="S235" t="s">
        <v>2788</v>
      </c>
      <c r="T235">
        <f t="shared" si="6"/>
        <v>2</v>
      </c>
    </row>
    <row r="236" spans="1:20" hidden="1">
      <c r="A236">
        <f>'OverUnder Pivot'!A234</f>
        <v>405</v>
      </c>
      <c r="B236">
        <f>'OverUnder Pivot'!B234</f>
        <v>9</v>
      </c>
      <c r="C236" t="str">
        <f>'OverUnder Pivot'!C234</f>
        <v>FINISHES</v>
      </c>
      <c r="D236" t="str">
        <f>'OverUnder Pivot'!D234</f>
        <v>093000</v>
      </c>
      <c r="E236" t="str">
        <f>'OverUnder Pivot'!E234</f>
        <v xml:space="preserve"> TILING</v>
      </c>
      <c r="F236" t="str">
        <f>'OverUnder Pivot'!F234</f>
        <v>Ceramic tiles and fittings; vitrified unglazed, with non slip finish; including cement-sand screed; to</v>
      </c>
      <c r="G236" t="str">
        <f>'OverUnder Pivot'!G234</f>
        <v>Ceramic tiles and fittings; vitrified unglazed, with non slip finish; including cement-sand screed; to</v>
      </c>
      <c r="H236" t="str">
        <f>'OverUnder Pivot'!H234</f>
        <v>E</v>
      </c>
      <c r="I236" t="str">
        <f>'OverUnder Pivot'!I234</f>
        <v>Skirting; 100 high</v>
      </c>
      <c r="J236">
        <f>'OverUnder Pivot'!J234</f>
        <v>533</v>
      </c>
      <c r="K236" t="str">
        <f>'OverUnder Pivot'!K234</f>
        <v>m</v>
      </c>
      <c r="L236" s="724">
        <f>'OverUnder Pivot'!L234</f>
        <v>4797</v>
      </c>
      <c r="M236" s="724">
        <f>AVERAGEIFS(N236:O236,N236:O236,"&lt;&gt;0",V236:W236,"")</f>
        <v>5785.7150000000001</v>
      </c>
      <c r="N236" s="724">
        <f>'OverUnder Pivot'!M234</f>
        <v>7435.35</v>
      </c>
      <c r="O236" s="724">
        <f>'OverUnder Pivot'!N234</f>
        <v>4136.08</v>
      </c>
      <c r="P236" s="724">
        <f>'OverUnder Pivot'!O234</f>
        <v>6929</v>
      </c>
      <c r="Q236" t="s">
        <v>2727</v>
      </c>
      <c r="R236" t="s">
        <v>2789</v>
      </c>
      <c r="T236">
        <f t="shared" si="6"/>
        <v>1</v>
      </c>
    </row>
    <row r="237" spans="1:20" hidden="1">
      <c r="A237">
        <f>'OverUnder Pivot'!A235</f>
        <v>406</v>
      </c>
      <c r="B237">
        <f>'OverUnder Pivot'!B235</f>
        <v>9</v>
      </c>
      <c r="C237" t="str">
        <f>'OverUnder Pivot'!C235</f>
        <v>FINISHES</v>
      </c>
      <c r="D237" t="str">
        <f>'OverUnder Pivot'!D235</f>
        <v>093000</v>
      </c>
      <c r="E237" t="str">
        <f>'OverUnder Pivot'!E235</f>
        <v xml:space="preserve"> TILING</v>
      </c>
      <c r="F237" t="str">
        <f>'OverUnder Pivot'!F235</f>
        <v>093000 - TILING</v>
      </c>
      <c r="G237" t="str">
        <f>'OverUnder Pivot'!G235</f>
        <v>093000 - TILING</v>
      </c>
      <c r="H237" t="str">
        <f>'OverUnder Pivot'!H235</f>
        <v>G</v>
      </c>
      <c r="I237" t="str">
        <f>'OverUnder Pivot'!I235</f>
        <v>Curved skirting; 100 high</v>
      </c>
      <c r="J237">
        <f>'OverUnder Pivot'!J235</f>
        <v>11</v>
      </c>
      <c r="K237" t="str">
        <f>'OverUnder Pivot'!K235</f>
        <v>m</v>
      </c>
      <c r="L237" s="724">
        <f>'OverUnder Pivot'!L235</f>
        <v>0</v>
      </c>
      <c r="M237" s="724"/>
      <c r="N237" s="724">
        <f>'OverUnder Pivot'!M235</f>
        <v>0</v>
      </c>
      <c r="O237" s="724">
        <f>'OverUnder Pivot'!N235</f>
        <v>0</v>
      </c>
      <c r="P237" s="724">
        <f>'OverUnder Pivot'!O235</f>
        <v>0</v>
      </c>
      <c r="Q237" t="s">
        <v>2791</v>
      </c>
      <c r="T237">
        <f t="shared" si="6"/>
        <v>0</v>
      </c>
    </row>
    <row r="238" spans="1:20" hidden="1">
      <c r="A238">
        <f>'OverUnder Pivot'!A236</f>
        <v>408</v>
      </c>
      <c r="B238">
        <f>'OverUnder Pivot'!B236</f>
        <v>9</v>
      </c>
      <c r="C238" t="str">
        <f>'OverUnder Pivot'!C236</f>
        <v>FINISHES</v>
      </c>
      <c r="D238" t="str">
        <f>'OverUnder Pivot'!D236</f>
        <v>093000</v>
      </c>
      <c r="E238" t="str">
        <f>'OverUnder Pivot'!E236</f>
        <v xml:space="preserve"> TILING</v>
      </c>
      <c r="F238" t="str">
        <f>'OverUnder Pivot'!F236</f>
        <v>093000 - TILING</v>
      </c>
      <c r="G238" t="str">
        <f>'OverUnder Pivot'!G236</f>
        <v>093000 - TILING</v>
      </c>
      <c r="H238" t="str">
        <f>'OverUnder Pivot'!H236</f>
        <v>H</v>
      </c>
      <c r="I238" t="str">
        <f>'OverUnder Pivot'!I236</f>
        <v>Walls; 200 x 200 x 6 thick</v>
      </c>
      <c r="J238">
        <f>'OverUnder Pivot'!J236</f>
        <v>231</v>
      </c>
      <c r="K238" t="str">
        <f>'OverUnder Pivot'!K236</f>
        <v>m2</v>
      </c>
      <c r="L238" s="724">
        <f>'OverUnder Pivot'!L236</f>
        <v>0</v>
      </c>
      <c r="M238" s="724"/>
      <c r="N238" s="724">
        <f>'OverUnder Pivot'!M236</f>
        <v>0</v>
      </c>
      <c r="O238" s="724">
        <f>'OverUnder Pivot'!N236</f>
        <v>0</v>
      </c>
      <c r="P238" s="724">
        <f>'OverUnder Pivot'!O236</f>
        <v>0</v>
      </c>
      <c r="Q238" t="s">
        <v>2791</v>
      </c>
      <c r="T238">
        <f t="shared" si="6"/>
        <v>0</v>
      </c>
    </row>
    <row r="239" spans="1:20" hidden="1">
      <c r="A239">
        <f>'OverUnder Pivot'!A237</f>
        <v>409</v>
      </c>
      <c r="B239">
        <f>'OverUnder Pivot'!B237</f>
        <v>9</v>
      </c>
      <c r="C239" t="str">
        <f>'OverUnder Pivot'!C237</f>
        <v>FINISHES</v>
      </c>
      <c r="D239" t="str">
        <f>'OverUnder Pivot'!D237</f>
        <v>093000</v>
      </c>
      <c r="E239" t="str">
        <f>'OverUnder Pivot'!E237</f>
        <v xml:space="preserve"> TILING</v>
      </c>
      <c r="F239" t="str">
        <f>'OverUnder Pivot'!F237</f>
        <v>Glazed ceramic tiles and fittings; vitrified satin glazed with cushion edges and space lugs; to</v>
      </c>
      <c r="G239" t="str">
        <f>'OverUnder Pivot'!G237</f>
        <v>Glazed ceramic tiles and fittings; vitrified satin glazed with cushion edges and space lugs; to</v>
      </c>
      <c r="H239" t="str">
        <f>'OverUnder Pivot'!H237</f>
        <v>F</v>
      </c>
      <c r="I239" t="str">
        <f>'OverUnder Pivot'!I237</f>
        <v>Walls; 250 x 400 x 6 thick</v>
      </c>
      <c r="J239">
        <f>'OverUnder Pivot'!J237</f>
        <v>116</v>
      </c>
      <c r="K239" t="str">
        <f>'OverUnder Pivot'!K237</f>
        <v>m2</v>
      </c>
      <c r="L239" s="724">
        <f>'OverUnder Pivot'!L237</f>
        <v>4060</v>
      </c>
      <c r="M239" s="724">
        <f t="shared" ref="M239:M245" si="7">AVERAGEIFS(N239:O239,N239:O239,"&lt;&gt;0",V239:W239,"")</f>
        <v>3205.08</v>
      </c>
      <c r="N239" s="724">
        <f>'OverUnder Pivot'!M237</f>
        <v>2697</v>
      </c>
      <c r="O239" s="724">
        <f>'OverUnder Pivot'!N237</f>
        <v>3713.16</v>
      </c>
      <c r="P239" s="724">
        <f>'OverUnder Pivot'!O237</f>
        <v>2552</v>
      </c>
      <c r="Q239" t="s">
        <v>2791</v>
      </c>
      <c r="T239">
        <f t="shared" si="6"/>
        <v>0</v>
      </c>
    </row>
    <row r="240" spans="1:20" hidden="1">
      <c r="A240">
        <f>'OverUnder Pivot'!A238</f>
        <v>412</v>
      </c>
      <c r="B240">
        <f>'OverUnder Pivot'!B238</f>
        <v>9</v>
      </c>
      <c r="C240" t="str">
        <f>'OverUnder Pivot'!C238</f>
        <v>FINISHES</v>
      </c>
      <c r="D240" t="str">
        <f>'OverUnder Pivot'!D238</f>
        <v>095133</v>
      </c>
      <c r="E240" t="str">
        <f>'OverUnder Pivot'!E238</f>
        <v xml:space="preserve"> ACOUSTICAL METAL PAN CEILINGS</v>
      </c>
      <c r="F240" t="str">
        <f>'OverUnder Pivot'!F238</f>
        <v>095133 - ACOUSTICAL METAL PAN CEILINGS</v>
      </c>
      <c r="G240" t="str">
        <f>'OverUnder Pivot'!G238</f>
        <v>095133 - ACOUSTICAL METAL PAN CEILINGS</v>
      </c>
      <c r="H240" t="str">
        <f>'OverUnder Pivot'!H238</f>
        <v>G</v>
      </c>
      <c r="I240" t="str">
        <f>'OverUnder Pivot'!I238</f>
        <v>Ceilings</v>
      </c>
      <c r="J240">
        <f>'OverUnder Pivot'!J238</f>
        <v>200</v>
      </c>
      <c r="K240" t="str">
        <f>'OverUnder Pivot'!K238</f>
        <v>m2</v>
      </c>
      <c r="L240" s="724">
        <f>'OverUnder Pivot'!L238</f>
        <v>9000</v>
      </c>
      <c r="M240" s="724">
        <f t="shared" si="7"/>
        <v>6670</v>
      </c>
      <c r="N240" s="724">
        <f>'OverUnder Pivot'!M238</f>
        <v>5580</v>
      </c>
      <c r="O240" s="724">
        <f>'OverUnder Pivot'!N238</f>
        <v>7759.9999999999991</v>
      </c>
      <c r="P240" s="724">
        <f>'OverUnder Pivot'!O238</f>
        <v>6000</v>
      </c>
      <c r="Q240" t="s">
        <v>2727</v>
      </c>
      <c r="R240" t="s">
        <v>2788</v>
      </c>
      <c r="T240">
        <f t="shared" si="6"/>
        <v>1</v>
      </c>
    </row>
    <row r="241" spans="1:20" hidden="1">
      <c r="A241">
        <f>'OverUnder Pivot'!A239</f>
        <v>414</v>
      </c>
      <c r="B241">
        <f>'OverUnder Pivot'!B239</f>
        <v>9</v>
      </c>
      <c r="C241" t="str">
        <f>'OverUnder Pivot'!C239</f>
        <v>FINISHES</v>
      </c>
      <c r="D241" t="str">
        <f>'OverUnder Pivot'!D239</f>
        <v>095133</v>
      </c>
      <c r="E241" t="str">
        <f>'OverUnder Pivot'!E239</f>
        <v xml:space="preserve"> ACOUSTICAL METAL PAN CEILINGS</v>
      </c>
      <c r="F241" t="str">
        <f>'OverUnder Pivot'!F239</f>
        <v>095133 - ACOUSTICAL METAL PAN CEILINGS</v>
      </c>
      <c r="G241" t="str">
        <f>'OverUnder Pivot'!G239</f>
        <v>095133 - ACOUSTICAL METAL PAN CEILINGS</v>
      </c>
      <c r="H241" t="str">
        <f>'OverUnder Pivot'!H239</f>
        <v>A</v>
      </c>
      <c r="I241" t="str">
        <f>'OverUnder Pivot'!I239</f>
        <v>Ceilings</v>
      </c>
      <c r="J241">
        <f>'OverUnder Pivot'!J239</f>
        <v>77</v>
      </c>
      <c r="K241" t="str">
        <f>'OverUnder Pivot'!K239</f>
        <v>m2</v>
      </c>
      <c r="L241" s="724">
        <f>'OverUnder Pivot'!L239</f>
        <v>3465</v>
      </c>
      <c r="M241" s="724">
        <f t="shared" si="7"/>
        <v>3179.7150000000001</v>
      </c>
      <c r="N241" s="724">
        <f>'OverUnder Pivot'!M239</f>
        <v>3222.4500000000003</v>
      </c>
      <c r="O241" s="724">
        <f>'OverUnder Pivot'!N239</f>
        <v>3136.98</v>
      </c>
      <c r="P241" s="724">
        <f>'OverUnder Pivot'!O239</f>
        <v>3465</v>
      </c>
      <c r="Q241" t="s">
        <v>2791</v>
      </c>
      <c r="T241">
        <f t="shared" si="6"/>
        <v>0</v>
      </c>
    </row>
    <row r="242" spans="1:20" hidden="1">
      <c r="A242">
        <f>'OverUnder Pivot'!A240</f>
        <v>417</v>
      </c>
      <c r="B242">
        <f>'OverUnder Pivot'!B240</f>
        <v>9</v>
      </c>
      <c r="C242" t="str">
        <f>'OverUnder Pivot'!C240</f>
        <v>FINISHES</v>
      </c>
      <c r="D242" t="str">
        <f>'OverUnder Pivot'!D240</f>
        <v>095423</v>
      </c>
      <c r="E242" t="str">
        <f>'OverUnder Pivot'!E240</f>
        <v xml:space="preserve"> LINEAR METAL CEILINGS</v>
      </c>
      <c r="F242" t="str">
        <f>'OverUnder Pivot'!F240</f>
        <v>095423 - LINEAR METAL CEILINGS</v>
      </c>
      <c r="G242" t="str">
        <f>'OverUnder Pivot'!G240</f>
        <v>095423 - LINEAR METAL CEILINGS</v>
      </c>
      <c r="H242" t="str">
        <f>'OverUnder Pivot'!H240</f>
        <v>B</v>
      </c>
      <c r="I242" t="str">
        <f>'OverUnder Pivot'!I240</f>
        <v>Ceilings</v>
      </c>
      <c r="J242">
        <f>'OverUnder Pivot'!J240</f>
        <v>45</v>
      </c>
      <c r="K242" t="str">
        <f>'OverUnder Pivot'!K240</f>
        <v>m2</v>
      </c>
      <c r="L242" s="724">
        <f>'OverUnder Pivot'!L240</f>
        <v>3375</v>
      </c>
      <c r="M242" s="724">
        <f t="shared" si="7"/>
        <v>3075.9749999999999</v>
      </c>
      <c r="N242" s="724">
        <f>'OverUnder Pivot'!M240</f>
        <v>2092.5</v>
      </c>
      <c r="O242" s="724">
        <f>'OverUnder Pivot'!N240</f>
        <v>4059.45</v>
      </c>
      <c r="P242" s="724">
        <f>'OverUnder Pivot'!O240</f>
        <v>2250</v>
      </c>
      <c r="Q242" t="s">
        <v>2791</v>
      </c>
      <c r="T242">
        <f t="shared" si="6"/>
        <v>0</v>
      </c>
    </row>
    <row r="243" spans="1:20" hidden="1">
      <c r="A243">
        <f>'OverUnder Pivot'!A241</f>
        <v>420</v>
      </c>
      <c r="B243">
        <f>'OverUnder Pivot'!B241</f>
        <v>9</v>
      </c>
      <c r="C243" t="str">
        <f>'OverUnder Pivot'!C241</f>
        <v>FINISHES</v>
      </c>
      <c r="D243" t="str">
        <f>'OverUnder Pivot'!D241</f>
        <v>096340</v>
      </c>
      <c r="E243" t="str">
        <f>'OverUnder Pivot'!E241</f>
        <v xml:space="preserve"> STONE FLOORING</v>
      </c>
      <c r="F243" t="str">
        <f>'OverUnder Pivot'!F241</f>
        <v>096340 - STONE FLOORING</v>
      </c>
      <c r="G243" t="str">
        <f>'OverUnder Pivot'!G241</f>
        <v>096340 - STONE FLOORING</v>
      </c>
      <c r="H243" t="str">
        <f>'OverUnder Pivot'!H241</f>
        <v>C</v>
      </c>
      <c r="I243" t="str">
        <f>'OverUnder Pivot'!I241</f>
        <v>Saddles; type I</v>
      </c>
      <c r="J243">
        <f>'OverUnder Pivot'!J241</f>
        <v>30</v>
      </c>
      <c r="K243" t="str">
        <f>'OverUnder Pivot'!K241</f>
        <v>m</v>
      </c>
      <c r="L243" s="724">
        <f>'OverUnder Pivot'!L241</f>
        <v>810</v>
      </c>
      <c r="M243" s="724">
        <f t="shared" si="7"/>
        <v>1352.25</v>
      </c>
      <c r="N243" s="724">
        <f>'OverUnder Pivot'!M241</f>
        <v>1395</v>
      </c>
      <c r="O243" s="724">
        <f>'OverUnder Pivot'!N241</f>
        <v>1309.5</v>
      </c>
      <c r="P243" s="724">
        <f>'OverUnder Pivot'!O241</f>
        <v>1500</v>
      </c>
      <c r="Q243" t="s">
        <v>2791</v>
      </c>
      <c r="T243">
        <f t="shared" si="6"/>
        <v>0</v>
      </c>
    </row>
    <row r="244" spans="1:20" hidden="1">
      <c r="A244">
        <f>'OverUnder Pivot'!A242</f>
        <v>421</v>
      </c>
      <c r="B244">
        <f>'OverUnder Pivot'!B242</f>
        <v>9</v>
      </c>
      <c r="C244" t="str">
        <f>'OverUnder Pivot'!C242</f>
        <v>FINISHES</v>
      </c>
      <c r="D244" t="str">
        <f>'OverUnder Pivot'!D242</f>
        <v>096340</v>
      </c>
      <c r="E244" t="str">
        <f>'OverUnder Pivot'!E242</f>
        <v xml:space="preserve"> STONE FLOORING</v>
      </c>
      <c r="F244" t="str">
        <f>'OverUnder Pivot'!F242</f>
        <v>Marble slabs and fittings; best quality, polished finish; including cement sand screed; complete; as specified and shown on Drawings</v>
      </c>
      <c r="G244" t="str">
        <f>'OverUnder Pivot'!G242</f>
        <v>Marble slabs and fittings; best quality, polished finish; including cement sand screed; complete; as specified and shown on Drawings</v>
      </c>
      <c r="H244" t="str">
        <f>'OverUnder Pivot'!H242</f>
        <v>D</v>
      </c>
      <c r="I244" t="str">
        <f>'OverUnder Pivot'!I242</f>
        <v>Saddles;  type II</v>
      </c>
      <c r="J244">
        <f>'OverUnder Pivot'!J242</f>
        <v>16</v>
      </c>
      <c r="K244" t="str">
        <f>'OverUnder Pivot'!K242</f>
        <v>m</v>
      </c>
      <c r="L244" s="724">
        <f>'OverUnder Pivot'!L242</f>
        <v>480</v>
      </c>
      <c r="M244" s="724">
        <f t="shared" si="7"/>
        <v>840.56</v>
      </c>
      <c r="N244" s="724">
        <f>'OverUnder Pivot'!M242</f>
        <v>967.2</v>
      </c>
      <c r="O244" s="724">
        <f>'OverUnder Pivot'!N242</f>
        <v>713.92</v>
      </c>
      <c r="P244" s="724">
        <f>'OverUnder Pivot'!O242</f>
        <v>1008</v>
      </c>
      <c r="Q244" t="s">
        <v>2791</v>
      </c>
      <c r="T244">
        <f t="shared" si="6"/>
        <v>0</v>
      </c>
    </row>
    <row r="245" spans="1:20" hidden="1">
      <c r="A245">
        <f>'OverUnder Pivot'!A243</f>
        <v>422</v>
      </c>
      <c r="B245">
        <f>'OverUnder Pivot'!B243</f>
        <v>9</v>
      </c>
      <c r="C245" t="str">
        <f>'OverUnder Pivot'!C243</f>
        <v>FINISHES</v>
      </c>
      <c r="D245" t="str">
        <f>'OverUnder Pivot'!D243</f>
        <v>096340</v>
      </c>
      <c r="E245" t="str">
        <f>'OverUnder Pivot'!E243</f>
        <v xml:space="preserve"> STONE FLOORING</v>
      </c>
      <c r="F245" t="str">
        <f>'OverUnder Pivot'!F243</f>
        <v>096340 - STONE FLOORING</v>
      </c>
      <c r="G245" t="str">
        <f>'OverUnder Pivot'!G243</f>
        <v>096340 - STONE FLOORING</v>
      </c>
      <c r="H245" t="str">
        <f>'OverUnder Pivot'!H243</f>
        <v>E</v>
      </c>
      <c r="I245" t="str">
        <f>'OverUnder Pivot'!I243</f>
        <v>Saddles; type III</v>
      </c>
      <c r="J245">
        <f>'OverUnder Pivot'!J243</f>
        <v>2</v>
      </c>
      <c r="K245" t="str">
        <f>'OverUnder Pivot'!K243</f>
        <v>m</v>
      </c>
      <c r="L245" s="724">
        <f>'OverUnder Pivot'!L243</f>
        <v>60</v>
      </c>
      <c r="M245" s="724">
        <f t="shared" si="7"/>
        <v>121.16</v>
      </c>
      <c r="N245" s="724">
        <f>'OverUnder Pivot'!M243</f>
        <v>139.5</v>
      </c>
      <c r="O245" s="724">
        <f>'OverUnder Pivot'!N243</f>
        <v>102.82</v>
      </c>
      <c r="P245" s="724">
        <f>'OverUnder Pivot'!O243</f>
        <v>150</v>
      </c>
      <c r="Q245" t="s">
        <v>2791</v>
      </c>
      <c r="T245">
        <f t="shared" si="6"/>
        <v>0</v>
      </c>
    </row>
    <row r="246" spans="1:20" hidden="1">
      <c r="A246">
        <f>'OverUnder Pivot'!A244</f>
        <v>423</v>
      </c>
      <c r="B246">
        <f>'OverUnder Pivot'!B244</f>
        <v>9</v>
      </c>
      <c r="C246" t="str">
        <f>'OverUnder Pivot'!C244</f>
        <v>FINISHES</v>
      </c>
      <c r="D246" t="str">
        <f>'OverUnder Pivot'!D244</f>
        <v>096340</v>
      </c>
      <c r="E246" t="str">
        <f>'OverUnder Pivot'!E244</f>
        <v xml:space="preserve"> STONE FLOORING</v>
      </c>
      <c r="F246" t="str">
        <f>'OverUnder Pivot'!F244</f>
        <v>Marble slabs and fittings; best quality, polished finish; including cement sand screed; complete; as specified and shown on Drawings</v>
      </c>
      <c r="G246" t="str">
        <f>'OverUnder Pivot'!G244</f>
        <v>Marble slabs and fittings; best quality, polished finish; including cement sand screed; complete; as specified and shown on Drawings</v>
      </c>
      <c r="H246" t="str">
        <f>'OverUnder Pivot'!H244</f>
        <v>F</v>
      </c>
      <c r="I246" t="str">
        <f>'OverUnder Pivot'!I244</f>
        <v>Treads; 300 x 30 thick; including abrasive in lay aluminium oxide</v>
      </c>
      <c r="J246">
        <f>'OverUnder Pivot'!J244</f>
        <v>58</v>
      </c>
      <c r="K246" t="str">
        <f>'OverUnder Pivot'!K244</f>
        <v>m</v>
      </c>
      <c r="L246" s="724">
        <f>'OverUnder Pivot'!L244</f>
        <v>0</v>
      </c>
      <c r="M246" s="724"/>
      <c r="N246" s="724">
        <f>'OverUnder Pivot'!M244</f>
        <v>0</v>
      </c>
      <c r="O246" s="724">
        <f>'OverUnder Pivot'!N244</f>
        <v>0</v>
      </c>
      <c r="P246" s="724">
        <f>'OverUnder Pivot'!O244</f>
        <v>0</v>
      </c>
      <c r="Q246" t="s">
        <v>2791</v>
      </c>
      <c r="T246">
        <f t="shared" si="6"/>
        <v>0</v>
      </c>
    </row>
    <row r="247" spans="1:20" hidden="1">
      <c r="A247">
        <f>'OverUnder Pivot'!A245</f>
        <v>424</v>
      </c>
      <c r="B247">
        <f>'OverUnder Pivot'!B245</f>
        <v>9</v>
      </c>
      <c r="C247" t="str">
        <f>'OverUnder Pivot'!C245</f>
        <v>FINISHES</v>
      </c>
      <c r="D247" t="str">
        <f>'OverUnder Pivot'!D245</f>
        <v>096340</v>
      </c>
      <c r="E247" t="str">
        <f>'OverUnder Pivot'!E245</f>
        <v xml:space="preserve"> STONE FLOORING</v>
      </c>
      <c r="F247" t="str">
        <f>'OverUnder Pivot'!F245</f>
        <v>096340 - STONE FLOORING</v>
      </c>
      <c r="G247" t="str">
        <f>'OverUnder Pivot'!G245</f>
        <v>096340 - STONE FLOORING</v>
      </c>
      <c r="H247" t="str">
        <f>'OverUnder Pivot'!H245</f>
        <v>G</v>
      </c>
      <c r="I247" t="str">
        <f>'OverUnder Pivot'!I245</f>
        <v>Risers; 140 x 20 thick</v>
      </c>
      <c r="J247">
        <f>'OverUnder Pivot'!J245</f>
        <v>58</v>
      </c>
      <c r="K247" t="str">
        <f>'OverUnder Pivot'!K245</f>
        <v>m</v>
      </c>
      <c r="L247" s="724">
        <f>'OverUnder Pivot'!L245</f>
        <v>0</v>
      </c>
      <c r="M247" s="724"/>
      <c r="N247" s="724">
        <f>'OverUnder Pivot'!M245</f>
        <v>0</v>
      </c>
      <c r="O247" s="724">
        <f>'OverUnder Pivot'!N245</f>
        <v>0</v>
      </c>
      <c r="P247" s="724">
        <f>'OverUnder Pivot'!O245</f>
        <v>0</v>
      </c>
      <c r="Q247" t="s">
        <v>2791</v>
      </c>
      <c r="T247">
        <f t="shared" si="6"/>
        <v>0</v>
      </c>
    </row>
    <row r="248" spans="1:20" hidden="1">
      <c r="A248">
        <f>'OverUnder Pivot'!A246</f>
        <v>425</v>
      </c>
      <c r="B248">
        <f>'OverUnder Pivot'!B246</f>
        <v>9</v>
      </c>
      <c r="C248" t="str">
        <f>'OverUnder Pivot'!C246</f>
        <v>FINISHES</v>
      </c>
      <c r="D248" t="str">
        <f>'OverUnder Pivot'!D246</f>
        <v>096340</v>
      </c>
      <c r="E248" t="str">
        <f>'OverUnder Pivot'!E246</f>
        <v xml:space="preserve"> STONE FLOORING</v>
      </c>
      <c r="F248" t="str">
        <f>'OverUnder Pivot'!F246</f>
        <v>Marble slabs and fittings; best quality, polished finish; including cement sand screed; complete; as specified and shown on Drawings</v>
      </c>
      <c r="G248" t="str">
        <f>'OverUnder Pivot'!G246</f>
        <v>Marble slabs and fittings; best quality, polished finish; including cement sand screed; complete; as specified and shown on Drawings</v>
      </c>
      <c r="H248" t="str">
        <f>'OverUnder Pivot'!H246</f>
        <v>A</v>
      </c>
      <c r="I248" t="str">
        <f>'OverUnder Pivot'!I246</f>
        <v>Skirtings; 100 high</v>
      </c>
      <c r="J248">
        <f>'OverUnder Pivot'!J246</f>
        <v>8</v>
      </c>
      <c r="K248" t="str">
        <f>'OverUnder Pivot'!K246</f>
        <v>m</v>
      </c>
      <c r="L248" s="724">
        <f>'OverUnder Pivot'!L246</f>
        <v>0</v>
      </c>
      <c r="M248" s="724"/>
      <c r="N248" s="724">
        <f>'OverUnder Pivot'!M246</f>
        <v>0</v>
      </c>
      <c r="O248" s="724">
        <f>'OverUnder Pivot'!N246</f>
        <v>0</v>
      </c>
      <c r="P248" s="724">
        <f>'OverUnder Pivot'!O246</f>
        <v>0</v>
      </c>
      <c r="Q248" t="s">
        <v>2791</v>
      </c>
      <c r="T248">
        <f t="shared" si="6"/>
        <v>0</v>
      </c>
    </row>
    <row r="249" spans="1:20" hidden="1">
      <c r="A249">
        <f>'OverUnder Pivot'!A247</f>
        <v>426</v>
      </c>
      <c r="B249">
        <f>'OverUnder Pivot'!B247</f>
        <v>9</v>
      </c>
      <c r="C249" t="str">
        <f>'OverUnder Pivot'!C247</f>
        <v>FINISHES</v>
      </c>
      <c r="D249" t="str">
        <f>'OverUnder Pivot'!D247</f>
        <v>096340</v>
      </c>
      <c r="E249" t="str">
        <f>'OverUnder Pivot'!E247</f>
        <v xml:space="preserve"> STONE FLOORING</v>
      </c>
      <c r="F249" t="str">
        <f>'OverUnder Pivot'!F247</f>
        <v>096340 - STONE FLOORING</v>
      </c>
      <c r="G249" t="str">
        <f>'OverUnder Pivot'!G247</f>
        <v>096340 - STONE FLOORING</v>
      </c>
      <c r="H249" t="str">
        <f>'OverUnder Pivot'!H247</f>
        <v>B</v>
      </c>
      <c r="I249" t="str">
        <f>'OverUnder Pivot'!I247</f>
        <v>Skirtings; 100 high; above nosing</v>
      </c>
      <c r="J249">
        <f>'OverUnder Pivot'!J247</f>
        <v>24</v>
      </c>
      <c r="K249" t="str">
        <f>'OverUnder Pivot'!K247</f>
        <v>m</v>
      </c>
      <c r="L249" s="724">
        <f>'OverUnder Pivot'!L247</f>
        <v>0</v>
      </c>
      <c r="M249" s="724"/>
      <c r="N249" s="724">
        <f>'OverUnder Pivot'!M247</f>
        <v>0</v>
      </c>
      <c r="O249" s="724">
        <f>'OverUnder Pivot'!N247</f>
        <v>0</v>
      </c>
      <c r="P249" s="724">
        <f>'OverUnder Pivot'!O247</f>
        <v>0</v>
      </c>
      <c r="Q249" t="s">
        <v>2791</v>
      </c>
      <c r="T249">
        <f t="shared" si="6"/>
        <v>0</v>
      </c>
    </row>
    <row r="250" spans="1:20" hidden="1">
      <c r="A250">
        <f>'OverUnder Pivot'!A248</f>
        <v>428</v>
      </c>
      <c r="B250">
        <f>'OverUnder Pivot'!B248</f>
        <v>9</v>
      </c>
      <c r="C250" t="str">
        <f>'OverUnder Pivot'!C248</f>
        <v>FINISHES</v>
      </c>
      <c r="D250" t="str">
        <f>'OverUnder Pivot'!D248</f>
        <v>096340</v>
      </c>
      <c r="E250" t="str">
        <f>'OverUnder Pivot'!E248</f>
        <v xml:space="preserve"> STONE FLOORING</v>
      </c>
      <c r="F250" t="str">
        <f>'OverUnder Pivot'!F248</f>
        <v>096340 - STONE FLOORING</v>
      </c>
      <c r="G250" t="str">
        <f>'OverUnder Pivot'!G248</f>
        <v>096340 - STONE FLOORING</v>
      </c>
      <c r="H250" t="str">
        <f>'OverUnder Pivot'!H248</f>
        <v>C</v>
      </c>
      <c r="I250" t="str">
        <f>'OverUnder Pivot'!I248</f>
        <v>Floors; 30 thick</v>
      </c>
      <c r="J250">
        <f>'OverUnder Pivot'!J248</f>
        <v>19</v>
      </c>
      <c r="K250" t="str">
        <f>'OverUnder Pivot'!K248</f>
        <v>m2</v>
      </c>
      <c r="L250" s="724">
        <f>'OverUnder Pivot'!L248</f>
        <v>0</v>
      </c>
      <c r="M250" s="724"/>
      <c r="N250" s="724">
        <f>'OverUnder Pivot'!M248</f>
        <v>0</v>
      </c>
      <c r="O250" s="724">
        <f>'OverUnder Pivot'!N248</f>
        <v>0</v>
      </c>
      <c r="P250" s="724">
        <f>'OverUnder Pivot'!O248</f>
        <v>0</v>
      </c>
      <c r="Q250" t="s">
        <v>2791</v>
      </c>
      <c r="T250">
        <f t="shared" si="6"/>
        <v>0</v>
      </c>
    </row>
    <row r="251" spans="1:20" hidden="1">
      <c r="A251">
        <f>'OverUnder Pivot'!A249</f>
        <v>429</v>
      </c>
      <c r="B251">
        <f>'OverUnder Pivot'!B249</f>
        <v>9</v>
      </c>
      <c r="C251" t="str">
        <f>'OverUnder Pivot'!C249</f>
        <v>FINISHES</v>
      </c>
      <c r="D251" t="str">
        <f>'OverUnder Pivot'!D249</f>
        <v>096340</v>
      </c>
      <c r="E251" t="str">
        <f>'OverUnder Pivot'!E249</f>
        <v xml:space="preserve"> STONE FLOORING</v>
      </c>
      <c r="F251" t="str">
        <f>'OverUnder Pivot'!F249</f>
        <v>Granite slabs and fittings; best quality; polished finish; including cement-sand screed; complete; as specified and as shown on Drawings</v>
      </c>
      <c r="G251" t="str">
        <f>'OverUnder Pivot'!G249</f>
        <v>Granite slabs and fittings; best quality; polished finish; including cement-sand screed; complete; as specified and as shown on Drawings</v>
      </c>
      <c r="H251" t="str">
        <f>'OverUnder Pivot'!H249</f>
        <v>D</v>
      </c>
      <c r="I251" t="str">
        <f>'OverUnder Pivot'!I249</f>
        <v>Landing; 30 thick</v>
      </c>
      <c r="J251">
        <f>'OverUnder Pivot'!J249</f>
        <v>27</v>
      </c>
      <c r="K251" t="str">
        <f>'OverUnder Pivot'!K249</f>
        <v>m2</v>
      </c>
      <c r="L251" s="724">
        <f>'OverUnder Pivot'!L249</f>
        <v>0</v>
      </c>
      <c r="M251" s="724"/>
      <c r="N251" s="724">
        <f>'OverUnder Pivot'!M249</f>
        <v>0</v>
      </c>
      <c r="O251" s="724">
        <f>'OverUnder Pivot'!N249</f>
        <v>0</v>
      </c>
      <c r="P251" s="724">
        <f>'OverUnder Pivot'!O249</f>
        <v>0</v>
      </c>
      <c r="Q251" t="s">
        <v>2791</v>
      </c>
      <c r="T251">
        <f t="shared" si="6"/>
        <v>0</v>
      </c>
    </row>
    <row r="252" spans="1:20" hidden="1">
      <c r="A252">
        <f>'OverUnder Pivot'!A250</f>
        <v>430</v>
      </c>
      <c r="B252">
        <f>'OverUnder Pivot'!B250</f>
        <v>9</v>
      </c>
      <c r="C252" t="str">
        <f>'OverUnder Pivot'!C250</f>
        <v>FINISHES</v>
      </c>
      <c r="D252" t="str">
        <f>'OverUnder Pivot'!D250</f>
        <v>096340</v>
      </c>
      <c r="E252" t="str">
        <f>'OverUnder Pivot'!E250</f>
        <v xml:space="preserve"> STONE FLOORING</v>
      </c>
      <c r="F252" t="str">
        <f>'OverUnder Pivot'!F250</f>
        <v>096340 - STONE FLOORING</v>
      </c>
      <c r="G252" t="str">
        <f>'OverUnder Pivot'!G250</f>
        <v>096340 - STONE FLOORING</v>
      </c>
      <c r="H252" t="str">
        <f>'OverUnder Pivot'!H250</f>
        <v>E</v>
      </c>
      <c r="I252" t="str">
        <f>'OverUnder Pivot'!I250</f>
        <v>Treads; 320 x 30 thick; including abrasive in lay aluminium oxide</v>
      </c>
      <c r="J252">
        <f>'OverUnder Pivot'!J250</f>
        <v>78</v>
      </c>
      <c r="K252" t="str">
        <f>'OverUnder Pivot'!K250</f>
        <v>m</v>
      </c>
      <c r="L252" s="724">
        <f>'OverUnder Pivot'!L250</f>
        <v>0</v>
      </c>
      <c r="M252" s="724"/>
      <c r="N252" s="724">
        <f>'OverUnder Pivot'!M250</f>
        <v>0</v>
      </c>
      <c r="O252" s="724">
        <f>'OverUnder Pivot'!N250</f>
        <v>0</v>
      </c>
      <c r="P252" s="724">
        <f>'OverUnder Pivot'!O250</f>
        <v>0</v>
      </c>
      <c r="Q252" t="s">
        <v>2791</v>
      </c>
      <c r="T252">
        <f t="shared" si="6"/>
        <v>0</v>
      </c>
    </row>
    <row r="253" spans="1:20" hidden="1">
      <c r="A253">
        <f>'OverUnder Pivot'!A251</f>
        <v>431</v>
      </c>
      <c r="B253">
        <f>'OverUnder Pivot'!B251</f>
        <v>9</v>
      </c>
      <c r="C253" t="str">
        <f>'OverUnder Pivot'!C251</f>
        <v>FINISHES</v>
      </c>
      <c r="D253" t="str">
        <f>'OverUnder Pivot'!D251</f>
        <v>096340</v>
      </c>
      <c r="E253" t="str">
        <f>'OverUnder Pivot'!E251</f>
        <v xml:space="preserve"> STONE FLOORING</v>
      </c>
      <c r="F253" t="str">
        <f>'OverUnder Pivot'!F251</f>
        <v>Granite slabs and fittings; best quality; polished finish; including cement-sand screed; complete; as specified and as shown on Drawings</v>
      </c>
      <c r="G253" t="str">
        <f>'OverUnder Pivot'!G251</f>
        <v>Granite slabs and fittings; best quality; polished finish; including cement-sand screed; complete; as specified and as shown on Drawings</v>
      </c>
      <c r="H253" t="str">
        <f>'OverUnder Pivot'!H251</f>
        <v>F</v>
      </c>
      <c r="I253" t="str">
        <f>'OverUnder Pivot'!I251</f>
        <v>Risers; 138 x 20 thick</v>
      </c>
      <c r="J253">
        <f>'OverUnder Pivot'!J251</f>
        <v>78</v>
      </c>
      <c r="K253" t="str">
        <f>'OverUnder Pivot'!K251</f>
        <v>m</v>
      </c>
      <c r="L253" s="724">
        <f>'OverUnder Pivot'!L251</f>
        <v>0</v>
      </c>
      <c r="M253" s="724"/>
      <c r="N253" s="724">
        <f>'OverUnder Pivot'!M251</f>
        <v>0</v>
      </c>
      <c r="O253" s="724">
        <f>'OverUnder Pivot'!N251</f>
        <v>0</v>
      </c>
      <c r="P253" s="724">
        <f>'OverUnder Pivot'!O251</f>
        <v>0</v>
      </c>
      <c r="Q253" t="s">
        <v>2791</v>
      </c>
      <c r="T253">
        <f t="shared" si="6"/>
        <v>0</v>
      </c>
    </row>
    <row r="254" spans="1:20" hidden="1">
      <c r="A254">
        <f>'OverUnder Pivot'!A252</f>
        <v>432</v>
      </c>
      <c r="B254">
        <f>'OverUnder Pivot'!B252</f>
        <v>9</v>
      </c>
      <c r="C254" t="str">
        <f>'OverUnder Pivot'!C252</f>
        <v>FINISHES</v>
      </c>
      <c r="D254" t="str">
        <f>'OverUnder Pivot'!D252</f>
        <v>096340</v>
      </c>
      <c r="E254" t="str">
        <f>'OverUnder Pivot'!E252</f>
        <v xml:space="preserve"> STONE FLOORING</v>
      </c>
      <c r="F254" t="str">
        <f>'OverUnder Pivot'!F252</f>
        <v>096340 - STONE FLOORING</v>
      </c>
      <c r="G254" t="str">
        <f>'OverUnder Pivot'!G252</f>
        <v>096340 - STONE FLOORING</v>
      </c>
      <c r="H254" t="str">
        <f>'OverUnder Pivot'!H252</f>
        <v>G</v>
      </c>
      <c r="I254" t="str">
        <f>'OverUnder Pivot'!I252</f>
        <v>Skirtings; 100 high</v>
      </c>
      <c r="J254">
        <f>'OverUnder Pivot'!J252</f>
        <v>51</v>
      </c>
      <c r="K254" t="str">
        <f>'OverUnder Pivot'!K252</f>
        <v>m</v>
      </c>
      <c r="L254" s="724">
        <f>'OverUnder Pivot'!L252</f>
        <v>0</v>
      </c>
      <c r="M254" s="724"/>
      <c r="N254" s="724">
        <f>'OverUnder Pivot'!M252</f>
        <v>0</v>
      </c>
      <c r="O254" s="724">
        <f>'OverUnder Pivot'!N252</f>
        <v>0</v>
      </c>
      <c r="P254" s="724">
        <f>'OverUnder Pivot'!O252</f>
        <v>0</v>
      </c>
      <c r="Q254" t="s">
        <v>2791</v>
      </c>
      <c r="T254">
        <f t="shared" si="6"/>
        <v>0</v>
      </c>
    </row>
    <row r="255" spans="1:20" hidden="1">
      <c r="A255">
        <f>'OverUnder Pivot'!A253</f>
        <v>433</v>
      </c>
      <c r="B255">
        <f>'OverUnder Pivot'!B253</f>
        <v>9</v>
      </c>
      <c r="C255" t="str">
        <f>'OverUnder Pivot'!C253</f>
        <v>FINISHES</v>
      </c>
      <c r="D255" t="str">
        <f>'OverUnder Pivot'!D253</f>
        <v>096340</v>
      </c>
      <c r="E255" t="str">
        <f>'OverUnder Pivot'!E253</f>
        <v xml:space="preserve"> STONE FLOORING</v>
      </c>
      <c r="F255" t="str">
        <f>'OverUnder Pivot'!F253</f>
        <v>Granite slabs and fittings; best quality; polished finish; including cement-sand screed; complete; as specified and as shown on Drawings</v>
      </c>
      <c r="G255" t="str">
        <f>'OverUnder Pivot'!G253</f>
        <v>Granite slabs and fittings; best quality; polished finish; including cement-sand screed; complete; as specified and as shown on Drawings</v>
      </c>
      <c r="H255" t="str">
        <f>'OverUnder Pivot'!H253</f>
        <v>H</v>
      </c>
      <c r="I255" t="str">
        <f>'OverUnder Pivot'!I253</f>
        <v>Skirtings; 100 high; above nosing</v>
      </c>
      <c r="J255">
        <f>'OverUnder Pivot'!J253</f>
        <v>20</v>
      </c>
      <c r="K255" t="str">
        <f>'OverUnder Pivot'!K253</f>
        <v>m</v>
      </c>
      <c r="L255" s="724">
        <f>'OverUnder Pivot'!L253</f>
        <v>0</v>
      </c>
      <c r="M255" s="724"/>
      <c r="N255" s="724">
        <f>'OverUnder Pivot'!M253</f>
        <v>0</v>
      </c>
      <c r="O255" s="724">
        <f>'OverUnder Pivot'!N253</f>
        <v>0</v>
      </c>
      <c r="P255" s="724">
        <f>'OverUnder Pivot'!O253</f>
        <v>0</v>
      </c>
      <c r="Q255" t="s">
        <v>2791</v>
      </c>
      <c r="T255">
        <f t="shared" si="6"/>
        <v>0</v>
      </c>
    </row>
    <row r="256" spans="1:20" hidden="1">
      <c r="A256">
        <f>'OverUnder Pivot'!A254</f>
        <v>434</v>
      </c>
      <c r="B256">
        <f>'OverUnder Pivot'!B254</f>
        <v>9</v>
      </c>
      <c r="C256" t="str">
        <f>'OverUnder Pivot'!C254</f>
        <v>FINISHES</v>
      </c>
      <c r="D256" t="str">
        <f>'OverUnder Pivot'!D254</f>
        <v>096340</v>
      </c>
      <c r="E256" t="str">
        <f>'OverUnder Pivot'!E254</f>
        <v xml:space="preserve"> STONE FLOORING</v>
      </c>
      <c r="F256" t="str">
        <f>'OverUnder Pivot'!F254</f>
        <v>096340 - STONE FLOORING</v>
      </c>
      <c r="G256" t="str">
        <f>'OverUnder Pivot'!G254</f>
        <v>096340 - STONE FLOORING</v>
      </c>
      <c r="H256" t="str">
        <f>'OverUnder Pivot'!H254</f>
        <v>J</v>
      </c>
      <c r="I256" t="str">
        <f>'OverUnder Pivot'!I254</f>
        <v>Curved treads; 320 x 30 thick; reception hall</v>
      </c>
      <c r="J256">
        <f>'OverUnder Pivot'!J254</f>
        <v>18</v>
      </c>
      <c r="K256" t="str">
        <f>'OverUnder Pivot'!K254</f>
        <v>m</v>
      </c>
      <c r="L256" s="724">
        <f>'OverUnder Pivot'!L254</f>
        <v>0</v>
      </c>
      <c r="M256" s="724"/>
      <c r="N256" s="724">
        <f>'OverUnder Pivot'!M254</f>
        <v>0</v>
      </c>
      <c r="O256" s="724">
        <f>'OverUnder Pivot'!N254</f>
        <v>0</v>
      </c>
      <c r="P256" s="724">
        <f>'OverUnder Pivot'!O254</f>
        <v>0</v>
      </c>
      <c r="Q256" t="s">
        <v>2791</v>
      </c>
      <c r="T256">
        <f t="shared" si="6"/>
        <v>0</v>
      </c>
    </row>
    <row r="257" spans="1:20" hidden="1">
      <c r="A257">
        <f>'OverUnder Pivot'!A255</f>
        <v>435</v>
      </c>
      <c r="B257">
        <f>'OverUnder Pivot'!B255</f>
        <v>9</v>
      </c>
      <c r="C257" t="str">
        <f>'OverUnder Pivot'!C255</f>
        <v>FINISHES</v>
      </c>
      <c r="D257" t="str">
        <f>'OverUnder Pivot'!D255</f>
        <v>096340</v>
      </c>
      <c r="E257" t="str">
        <f>'OverUnder Pivot'!E255</f>
        <v xml:space="preserve"> STONE FLOORING</v>
      </c>
      <c r="F257" t="str">
        <f>'OverUnder Pivot'!F255</f>
        <v>Granite slabs and fittings; best quality; polished finish; including cement-sand screed; complete; as specified and as shown on Drawings</v>
      </c>
      <c r="G257" t="str">
        <f>'OverUnder Pivot'!G255</f>
        <v>Granite slabs and fittings; best quality; polished finish; including cement-sand screed; complete; as specified and as shown on Drawings</v>
      </c>
      <c r="H257" t="str">
        <f>'OverUnder Pivot'!H255</f>
        <v>K</v>
      </c>
      <c r="I257" t="str">
        <f>'OverUnder Pivot'!I255</f>
        <v>Curved risers; 138 x 20 thick; reception hall</v>
      </c>
      <c r="J257">
        <f>'OverUnder Pivot'!J255</f>
        <v>18</v>
      </c>
      <c r="K257" t="str">
        <f>'OverUnder Pivot'!K255</f>
        <v>m</v>
      </c>
      <c r="L257" s="724">
        <f>'OverUnder Pivot'!L255</f>
        <v>0</v>
      </c>
      <c r="M257" s="724"/>
      <c r="N257" s="724">
        <f>'OverUnder Pivot'!M255</f>
        <v>0</v>
      </c>
      <c r="O257" s="724">
        <f>'OverUnder Pivot'!N255</f>
        <v>0</v>
      </c>
      <c r="P257" s="724">
        <f>'OverUnder Pivot'!O255</f>
        <v>0</v>
      </c>
      <c r="Q257" t="s">
        <v>2791</v>
      </c>
      <c r="T257">
        <f t="shared" si="6"/>
        <v>0</v>
      </c>
    </row>
    <row r="258" spans="1:20" hidden="1">
      <c r="A258">
        <f>'OverUnder Pivot'!A256</f>
        <v>438</v>
      </c>
      <c r="B258">
        <f>'OverUnder Pivot'!B256</f>
        <v>9</v>
      </c>
      <c r="C258" t="str">
        <f>'OverUnder Pivot'!C256</f>
        <v>FINISHES</v>
      </c>
      <c r="D258" t="str">
        <f>'OverUnder Pivot'!D256</f>
        <v>099113</v>
      </c>
      <c r="E258" t="str">
        <f>'OverUnder Pivot'!E256</f>
        <v xml:space="preserve"> EXTERIOR PAINTING</v>
      </c>
      <c r="F258" t="str">
        <f>'OverUnder Pivot'!F256</f>
        <v>099113 - EXTERIOR PAINTING</v>
      </c>
      <c r="G258" t="str">
        <f>'OverUnder Pivot'!G256</f>
        <v>099113 - EXTERIOR PAINTING</v>
      </c>
      <c r="H258" t="str">
        <f>'OverUnder Pivot'!H256</f>
        <v>A</v>
      </c>
      <c r="I258" t="str">
        <f>'OverUnder Pivot'!I256</f>
        <v>General surfaces; external</v>
      </c>
      <c r="J258">
        <f>'OverUnder Pivot'!J256</f>
        <v>1277</v>
      </c>
      <c r="K258" t="str">
        <f>'OverUnder Pivot'!K256</f>
        <v>m2</v>
      </c>
      <c r="L258" s="724">
        <f>'OverUnder Pivot'!L256</f>
        <v>10854.5</v>
      </c>
      <c r="M258" s="724">
        <f>AVERAGEIFS(N258:O258,N258:O258,"&lt;&gt;0",V258:W258,"")</f>
        <v>10324.545000000002</v>
      </c>
      <c r="N258" s="724">
        <f>'OverUnder Pivot'!M256</f>
        <v>9500.880000000001</v>
      </c>
      <c r="O258" s="724">
        <f>'OverUnder Pivot'!N256</f>
        <v>11148.210000000001</v>
      </c>
      <c r="P258" s="724">
        <f>'OverUnder Pivot'!O256</f>
        <v>10216</v>
      </c>
      <c r="Q258" t="s">
        <v>2791</v>
      </c>
      <c r="T258">
        <f t="shared" si="6"/>
        <v>0</v>
      </c>
    </row>
    <row r="259" spans="1:20" hidden="1">
      <c r="A259">
        <f>'OverUnder Pivot'!A257</f>
        <v>441</v>
      </c>
      <c r="B259">
        <f>'OverUnder Pivot'!B257</f>
        <v>9</v>
      </c>
      <c r="C259" t="str">
        <f>'OverUnder Pivot'!C257</f>
        <v>FINISHES</v>
      </c>
      <c r="D259" t="str">
        <f>'OverUnder Pivot'!D257</f>
        <v>099123</v>
      </c>
      <c r="E259" t="str">
        <f>'OverUnder Pivot'!E257</f>
        <v xml:space="preserve"> INTERIOR PAINTING</v>
      </c>
      <c r="F259" t="str">
        <f>'OverUnder Pivot'!F257</f>
        <v>099123 - INTERIOR PAINTING</v>
      </c>
      <c r="G259" t="str">
        <f>'OverUnder Pivot'!G257</f>
        <v>099123 - INTERIOR PAINTING</v>
      </c>
      <c r="H259" t="str">
        <f>'OverUnder Pivot'!H257</f>
        <v>A</v>
      </c>
      <c r="I259" t="str">
        <f>'OverUnder Pivot'!I257</f>
        <v>General surfaces; internal</v>
      </c>
      <c r="J259">
        <f>'OverUnder Pivot'!J257</f>
        <v>2057</v>
      </c>
      <c r="K259" t="str">
        <f>'OverUnder Pivot'!K257</f>
        <v>m2</v>
      </c>
      <c r="L259" s="724">
        <f>'OverUnder Pivot'!L257</f>
        <v>12342</v>
      </c>
      <c r="M259" s="724">
        <f>AVERAGEIFS(N259:O259,N259:O259,"&lt;&gt;0",V259:W259,"")</f>
        <v>11683.76</v>
      </c>
      <c r="N259" s="724">
        <f>'OverUnder Pivot'!M257</f>
        <v>13391.070000000002</v>
      </c>
      <c r="O259" s="724">
        <f>'OverUnder Pivot'!N257</f>
        <v>9976.4499999999989</v>
      </c>
      <c r="P259" s="724">
        <f>'OverUnder Pivot'!O257</f>
        <v>14399</v>
      </c>
      <c r="Q259" t="s">
        <v>2791</v>
      </c>
      <c r="T259">
        <f t="shared" si="6"/>
        <v>0</v>
      </c>
    </row>
    <row r="260" spans="1:20" hidden="1">
      <c r="A260">
        <f>'OverUnder Pivot'!A258</f>
        <v>442</v>
      </c>
      <c r="B260">
        <f>'OverUnder Pivot'!B258</f>
        <v>9</v>
      </c>
      <c r="C260" t="str">
        <f>'OverUnder Pivot'!C258</f>
        <v>FINISHES</v>
      </c>
      <c r="D260" t="str">
        <f>'OverUnder Pivot'!D258</f>
        <v>099123</v>
      </c>
      <c r="E260" t="str">
        <f>'OverUnder Pivot'!E258</f>
        <v xml:space="preserve"> INTERIOR PAINTING</v>
      </c>
      <c r="F260" t="str">
        <f>'OverUnder Pivot'!F258</f>
        <v>Interior flat latex-based paint; emulsion paint, based on PVA and PVA acrylic copolymers, water resistant suitable for repeated washing and scrubbing, to concrete, masonry, render and plaster</v>
      </c>
      <c r="G260" t="str">
        <f>'OverUnder Pivot'!G258</f>
        <v>Interior flat latex-based paint; emulsion paint, based on PVA and PVA acrylic copolymers, water resistant suitable for repeated washing and scrubbing, to concrete, masonry, render and plaster</v>
      </c>
      <c r="H260" t="str">
        <f>'OverUnder Pivot'!H258</f>
        <v>B</v>
      </c>
      <c r="I260" t="str">
        <f>'OverUnder Pivot'!I258</f>
        <v>General surfaces; internal; fine textured</v>
      </c>
      <c r="J260">
        <f>'OverUnder Pivot'!J258</f>
        <v>472</v>
      </c>
      <c r="K260" t="str">
        <f>'OverUnder Pivot'!K258</f>
        <v>m2</v>
      </c>
      <c r="L260" s="724">
        <f>'OverUnder Pivot'!L258</f>
        <v>0</v>
      </c>
      <c r="M260" s="724"/>
      <c r="N260" s="724">
        <f>'OverUnder Pivot'!M258</f>
        <v>0</v>
      </c>
      <c r="O260" s="724">
        <f>'OverUnder Pivot'!N258</f>
        <v>0</v>
      </c>
      <c r="P260" s="724">
        <f>'OverUnder Pivot'!O258</f>
        <v>0</v>
      </c>
      <c r="Q260" t="s">
        <v>2791</v>
      </c>
      <c r="T260">
        <f t="shared" si="6"/>
        <v>0</v>
      </c>
    </row>
    <row r="261" spans="1:20" hidden="1">
      <c r="A261">
        <f>'OverUnder Pivot'!A259</f>
        <v>444</v>
      </c>
      <c r="B261">
        <f>'OverUnder Pivot'!B259</f>
        <v>9</v>
      </c>
      <c r="C261" t="str">
        <f>'OverUnder Pivot'!C259</f>
        <v>FINISHES</v>
      </c>
      <c r="D261" t="str">
        <f>'OverUnder Pivot'!D259</f>
        <v>099123</v>
      </c>
      <c r="E261" t="str">
        <f>'OverUnder Pivot'!E259</f>
        <v xml:space="preserve"> INTERIOR PAINTING</v>
      </c>
      <c r="F261" t="str">
        <f>'OverUnder Pivot'!F259</f>
        <v>Interior flat latex-based paint; emulsion paint, based on PVA and PVA acrylic copolymers, water resistant suitable for repeated washing and scrubbing, to concrete, masonry, render and plaster</v>
      </c>
      <c r="G261" t="str">
        <f>'OverUnder Pivot'!G259</f>
        <v>Interior flat latex-based paint; emulsion paint, based on PVA and PVA acrylic copolymers, water resistant suitable for repeated washing and scrubbing, to concrete, masonry, render and plaster</v>
      </c>
      <c r="H261" t="str">
        <f>'OverUnder Pivot'!H259</f>
        <v>B</v>
      </c>
      <c r="I261" t="str">
        <f>'OverUnder Pivot'!I259</f>
        <v>General surfaces</v>
      </c>
      <c r="J261">
        <f>'OverUnder Pivot'!J259</f>
        <v>150</v>
      </c>
      <c r="K261" t="str">
        <f>'OverUnder Pivot'!K259</f>
        <v>m2</v>
      </c>
      <c r="L261" s="724">
        <f>'OverUnder Pivot'!L259</f>
        <v>1200</v>
      </c>
      <c r="M261" s="724">
        <f>AVERAGEIFS(N261:O261,N261:O261,"&lt;&gt;0",V261:W261,"")</f>
        <v>852</v>
      </c>
      <c r="N261" s="724">
        <f>'OverUnder Pivot'!M259</f>
        <v>976.50000000000011</v>
      </c>
      <c r="O261" s="724">
        <f>'OverUnder Pivot'!N259</f>
        <v>727.5</v>
      </c>
      <c r="P261" s="724">
        <f>'OverUnder Pivot'!O259</f>
        <v>1050</v>
      </c>
      <c r="Q261" t="s">
        <v>2791</v>
      </c>
      <c r="T261">
        <f t="shared" si="6"/>
        <v>0</v>
      </c>
    </row>
    <row r="262" spans="1:20" hidden="1">
      <c r="A262">
        <f>'OverUnder Pivot'!A260</f>
        <v>446</v>
      </c>
      <c r="B262">
        <f>'OverUnder Pivot'!B260</f>
        <v>9</v>
      </c>
      <c r="C262" t="str">
        <f>'OverUnder Pivot'!C260</f>
        <v>FINISHES</v>
      </c>
      <c r="D262" t="str">
        <f>'OverUnder Pivot'!D260</f>
        <v>099123</v>
      </c>
      <c r="E262" t="str">
        <f>'OverUnder Pivot'!E260</f>
        <v xml:space="preserve"> INTERIOR PAINTING</v>
      </c>
      <c r="F262" t="str">
        <f>'OverUnder Pivot'!F260</f>
        <v>Interior flat latex-based paint; emulsion paint, based on PVA and PVA acrylic copolymers, water resistant suitable for repeated washing and scrubbing, to concrete, masonry, render and plaster</v>
      </c>
      <c r="G262" t="str">
        <f>'OverUnder Pivot'!G260</f>
        <v>Interior flat latex-based paint; emulsion paint, based on PVA and PVA acrylic copolymers, water resistant suitable for repeated washing and scrubbing, to concrete, masonry, render and plaster</v>
      </c>
      <c r="H262" t="str">
        <f>'OverUnder Pivot'!H260</f>
        <v>D</v>
      </c>
      <c r="I262" t="str">
        <f>'OverUnder Pivot'!I260</f>
        <v>General surfaces</v>
      </c>
      <c r="J262">
        <f>'OverUnder Pivot'!J260</f>
        <v>22</v>
      </c>
      <c r="K262" t="str">
        <f>'OverUnder Pivot'!K260</f>
        <v>m2</v>
      </c>
      <c r="L262" s="724">
        <f>'OverUnder Pivot'!L260</f>
        <v>0</v>
      </c>
      <c r="M262" s="724"/>
      <c r="N262" s="724">
        <f>'OverUnder Pivot'!M260</f>
        <v>0</v>
      </c>
      <c r="O262" s="724">
        <f>'OverUnder Pivot'!N260</f>
        <v>0</v>
      </c>
      <c r="P262" s="724">
        <f>'OverUnder Pivot'!O260</f>
        <v>0</v>
      </c>
      <c r="Q262" t="s">
        <v>2791</v>
      </c>
      <c r="T262">
        <f t="shared" si="6"/>
        <v>0</v>
      </c>
    </row>
    <row r="263" spans="1:20" hidden="1">
      <c r="A263">
        <f>'OverUnder Pivot'!A261</f>
        <v>448</v>
      </c>
      <c r="B263">
        <f>'OverUnder Pivot'!B261</f>
        <v>9</v>
      </c>
      <c r="C263" t="str">
        <f>'OverUnder Pivot'!C261</f>
        <v>FINISHES</v>
      </c>
      <c r="D263" t="str">
        <f>'OverUnder Pivot'!D261</f>
        <v>099123</v>
      </c>
      <c r="E263" t="str">
        <f>'OverUnder Pivot'!E261</f>
        <v xml:space="preserve"> INTERIOR PAINTING</v>
      </c>
      <c r="F263" t="str">
        <f>'OverUnder Pivot'!F261</f>
        <v>Interior flat latex-based paint; emulsion paint, based on PVA and PVA acrylic copolymers, water resistant suitable for repeated washing and scrubbing, to concrete, masonry, render and plaster</v>
      </c>
      <c r="G263" t="str">
        <f>'OverUnder Pivot'!G261</f>
        <v>Interior flat latex-based paint; emulsion paint, based on PVA and PVA acrylic copolymers, water resistant suitable for repeated washing and scrubbing, to concrete, masonry, render and plaster</v>
      </c>
      <c r="H263" t="str">
        <f>'OverUnder Pivot'!H261</f>
        <v>C</v>
      </c>
      <c r="I263" t="str">
        <f>'OverUnder Pivot'!I261</f>
        <v>General surfaces</v>
      </c>
      <c r="J263">
        <f>'OverUnder Pivot'!J261</f>
        <v>5</v>
      </c>
      <c r="K263" t="str">
        <f>'OverUnder Pivot'!K261</f>
        <v>m2</v>
      </c>
      <c r="L263" s="724">
        <f>'OverUnder Pivot'!L261</f>
        <v>175</v>
      </c>
      <c r="M263" s="724">
        <f>AVERAGEIFS(N263:O263,N263:O263,"&lt;&gt;0",V263:W263,"")</f>
        <v>142.92500000000001</v>
      </c>
      <c r="N263" s="724">
        <f>'OverUnder Pivot'!M261</f>
        <v>232.5</v>
      </c>
      <c r="O263" s="724">
        <f>'OverUnder Pivot'!N261</f>
        <v>53.35</v>
      </c>
      <c r="P263" s="724">
        <f>'OverUnder Pivot'!O261</f>
        <v>250</v>
      </c>
      <c r="Q263" t="s">
        <v>2791</v>
      </c>
      <c r="T263">
        <f t="shared" si="6"/>
        <v>0</v>
      </c>
    </row>
    <row r="264" spans="1:20" hidden="1">
      <c r="A264">
        <f>'OverUnder Pivot'!A262</f>
        <v>451</v>
      </c>
      <c r="B264">
        <f>'OverUnder Pivot'!B262</f>
        <v>9</v>
      </c>
      <c r="C264" t="str">
        <f>'OverUnder Pivot'!C262</f>
        <v>FINISHES</v>
      </c>
      <c r="D264" t="str">
        <f>'OverUnder Pivot'!D262</f>
        <v>099600</v>
      </c>
      <c r="E264" t="str">
        <f>'OverUnder Pivot'!E262</f>
        <v xml:space="preserve"> HIGH PERFORMANCE COATINGS</v>
      </c>
      <c r="F264" t="str">
        <f>'OverUnder Pivot'!F262</f>
        <v>099600 - HIGH PERFORMANCE COATINGS</v>
      </c>
      <c r="G264" t="str">
        <f>'OverUnder Pivot'!G262</f>
        <v>099600 - HIGH PERFORMANCE COATINGS</v>
      </c>
      <c r="H264" t="str">
        <f>'OverUnder Pivot'!H262</f>
        <v>D</v>
      </c>
      <c r="I264" t="str">
        <f>'OverUnder Pivot'!I262</f>
        <v>Trenches; side and bottom</v>
      </c>
      <c r="J264">
        <f>'OverUnder Pivot'!J262</f>
        <v>7</v>
      </c>
      <c r="K264" t="str">
        <f>'OverUnder Pivot'!K262</f>
        <v>m2</v>
      </c>
      <c r="L264" s="724">
        <f>'OverUnder Pivot'!L262</f>
        <v>210</v>
      </c>
      <c r="M264" s="724">
        <f>AVERAGEIFS(N264:O264,N264:O264,"&lt;&gt;0",V264:W264,"")</f>
        <v>179.82999999999998</v>
      </c>
      <c r="N264" s="724">
        <f>'OverUnder Pivot'!M262</f>
        <v>162.75</v>
      </c>
      <c r="O264" s="724">
        <f>'OverUnder Pivot'!N262</f>
        <v>196.91</v>
      </c>
      <c r="P264" s="724">
        <f>'OverUnder Pivot'!O262</f>
        <v>175</v>
      </c>
      <c r="Q264" t="s">
        <v>2791</v>
      </c>
      <c r="T264">
        <f t="shared" ref="T264:T327" si="8">COUNTA(R264:S264)</f>
        <v>0</v>
      </c>
    </row>
    <row r="265" spans="1:20" hidden="1">
      <c r="A265">
        <f>'OverUnder Pivot'!A263</f>
        <v>453</v>
      </c>
      <c r="B265">
        <f>'OverUnder Pivot'!B263</f>
        <v>9</v>
      </c>
      <c r="C265" t="str">
        <f>'OverUnder Pivot'!C263</f>
        <v>FINISHES</v>
      </c>
      <c r="D265" t="str">
        <f>'OverUnder Pivot'!D263</f>
        <v>099600</v>
      </c>
      <c r="E265" t="str">
        <f>'OverUnder Pivot'!E263</f>
        <v xml:space="preserve"> HIGH PERFORMANCE COATINGS</v>
      </c>
      <c r="F265" t="str">
        <f>'OverUnder Pivot'!F263</f>
        <v>099600 - HIGH PERFORMANCE COATINGS</v>
      </c>
      <c r="G265" t="str">
        <f>'OverUnder Pivot'!G263</f>
        <v>099600 - HIGH PERFORMANCE COATINGS</v>
      </c>
      <c r="H265" t="str">
        <f>'OverUnder Pivot'!H263</f>
        <v>E</v>
      </c>
      <c r="I265" t="str">
        <f>'OverUnder Pivot'!I263</f>
        <v>General surfaces</v>
      </c>
      <c r="J265">
        <f>'OverUnder Pivot'!J263</f>
        <v>60</v>
      </c>
      <c r="K265" t="str">
        <f>'OverUnder Pivot'!K263</f>
        <v>m2</v>
      </c>
      <c r="L265" s="724">
        <f>'OverUnder Pivot'!L263</f>
        <v>1200</v>
      </c>
      <c r="M265" s="724">
        <f>AVERAGEIFS(N265:O265,N265:O265,"&lt;&gt;0",V265:W265,"")</f>
        <v>1271.0999999999999</v>
      </c>
      <c r="N265" s="724">
        <f>'OverUnder Pivot'!M263</f>
        <v>1785.6000000000001</v>
      </c>
      <c r="O265" s="724">
        <f>'OverUnder Pivot'!N263</f>
        <v>756.59999999999991</v>
      </c>
      <c r="P265" s="724">
        <f>'OverUnder Pivot'!O263</f>
        <v>1920</v>
      </c>
      <c r="Q265" t="s">
        <v>2791</v>
      </c>
      <c r="T265">
        <f t="shared" si="8"/>
        <v>0</v>
      </c>
    </row>
    <row r="266" spans="1:20" hidden="1">
      <c r="A266">
        <f>'OverUnder Pivot'!A264</f>
        <v>455</v>
      </c>
      <c r="B266">
        <f>'OverUnder Pivot'!B264</f>
        <v>9</v>
      </c>
      <c r="C266" t="str">
        <f>'OverUnder Pivot'!C264</f>
        <v>FINISHES</v>
      </c>
      <c r="D266" t="str">
        <f>'OverUnder Pivot'!D264</f>
        <v>099600</v>
      </c>
      <c r="E266" t="str">
        <f>'OverUnder Pivot'!E264</f>
        <v xml:space="preserve"> HIGH PERFORMANCE COATINGS</v>
      </c>
      <c r="F266" t="str">
        <f>'OverUnder Pivot'!F264</f>
        <v>099600 - HIGH PERFORMANCE COATINGS</v>
      </c>
      <c r="G266" t="str">
        <f>'OverUnder Pivot'!G264</f>
        <v>099600 - HIGH PERFORMANCE COATINGS</v>
      </c>
      <c r="H266" t="str">
        <f>'OverUnder Pivot'!H264</f>
        <v>A</v>
      </c>
      <c r="I266" t="str">
        <f>'OverUnder Pivot'!I264</f>
        <v>Surfaces of balustrade and the like; plain open type</v>
      </c>
      <c r="J266">
        <f>'OverUnder Pivot'!J264</f>
        <v>100</v>
      </c>
      <c r="K266" t="str">
        <f>'OverUnder Pivot'!K264</f>
        <v>m2</v>
      </c>
      <c r="L266" s="724">
        <f>'OverUnder Pivot'!L264</f>
        <v>0</v>
      </c>
      <c r="M266" s="724"/>
      <c r="N266" s="724">
        <f>'OverUnder Pivot'!M264</f>
        <v>0</v>
      </c>
      <c r="O266" s="724">
        <f>'OverUnder Pivot'!N264</f>
        <v>0</v>
      </c>
      <c r="P266" s="724">
        <f>'OverUnder Pivot'!O264</f>
        <v>0</v>
      </c>
      <c r="Q266" t="s">
        <v>2791</v>
      </c>
      <c r="T266">
        <f t="shared" si="8"/>
        <v>0</v>
      </c>
    </row>
    <row r="267" spans="1:20" hidden="1">
      <c r="A267">
        <f>'OverUnder Pivot'!A265</f>
        <v>464</v>
      </c>
      <c r="B267">
        <f>'OverUnder Pivot'!B265</f>
        <v>10</v>
      </c>
      <c r="C267" t="str">
        <f>'OverUnder Pivot'!C265</f>
        <v>SPECIALTIES</v>
      </c>
      <c r="D267" t="str">
        <f>'OverUnder Pivot'!D265</f>
        <v>101423</v>
      </c>
      <c r="E267" t="str">
        <f>'OverUnder Pivot'!E265</f>
        <v xml:space="preserve"> PANEL SIGNAGE</v>
      </c>
      <c r="F267" t="str">
        <f>'OverUnder Pivot'!F265</f>
        <v>101423 - PANEL SIGNAGE</v>
      </c>
      <c r="G267" t="str">
        <f>'OverUnder Pivot'!G265</f>
        <v>101423 - PANEL SIGNAGE</v>
      </c>
      <c r="H267" t="str">
        <f>'OverUnder Pivot'!H265</f>
        <v>A</v>
      </c>
      <c r="I267" t="str">
        <f>'OverUnder Pivot'!I265</f>
        <v>Type S1; size 120 x 120 high</v>
      </c>
      <c r="J267">
        <f>'OverUnder Pivot'!J265</f>
        <v>6</v>
      </c>
      <c r="K267" t="str">
        <f>'OverUnder Pivot'!K265</f>
        <v>Nr</v>
      </c>
      <c r="L267" s="724">
        <f>'OverUnder Pivot'!L265</f>
        <v>300</v>
      </c>
      <c r="M267" s="724">
        <f>AVERAGEIFS(N267:O267,N267:O267,"&lt;&gt;0",V267:W267,"")</f>
        <v>1194.57</v>
      </c>
      <c r="N267" s="724">
        <f>'OverUnder Pivot'!M265</f>
        <v>2232</v>
      </c>
      <c r="O267" s="724">
        <f>'OverUnder Pivot'!N265</f>
        <v>157.13999999999999</v>
      </c>
      <c r="P267" s="724">
        <f>'OverUnder Pivot'!O265</f>
        <v>228</v>
      </c>
      <c r="Q267" t="s">
        <v>2791</v>
      </c>
      <c r="T267">
        <f t="shared" si="8"/>
        <v>0</v>
      </c>
    </row>
    <row r="268" spans="1:20" hidden="1">
      <c r="A268">
        <f>'OverUnder Pivot'!A266</f>
        <v>465</v>
      </c>
      <c r="B268">
        <f>'OverUnder Pivot'!B266</f>
        <v>10</v>
      </c>
      <c r="C268" t="str">
        <f>'OverUnder Pivot'!C266</f>
        <v>SPECIALTIES</v>
      </c>
      <c r="D268" t="str">
        <f>'OverUnder Pivot'!D266</f>
        <v>101423</v>
      </c>
      <c r="E268" t="str">
        <f>'OverUnder Pivot'!E266</f>
        <v xml:space="preserve"> PANEL SIGNAGE</v>
      </c>
      <c r="F268" t="str">
        <f>'OverUnder Pivot'!F266</f>
        <v>Internal sign; comprising 3 thick MP plastic face, 10 high copy &amp; graphics, braille dots, aluminium and wood profiles; including background, screws, fittings and fixings; complete; as specified and as Drg. A-503; detail 6</v>
      </c>
      <c r="G268" t="str">
        <f>'OverUnder Pivot'!G266</f>
        <v>Internal sign; comprising 3 thick MP plastic face, 10 high copy &amp; graphics, braille dots, aluminium and wood profiles; including background, screws, fittings and fixings; complete; as specified and as Drg. A-503; detail 6</v>
      </c>
      <c r="H268" t="str">
        <f>'OverUnder Pivot'!H266</f>
        <v>B</v>
      </c>
      <c r="I268" t="str">
        <f>'OverUnder Pivot'!I266</f>
        <v>Type S2; size 210 x 130 high</v>
      </c>
      <c r="J268">
        <f>'OverUnder Pivot'!J266</f>
        <v>6</v>
      </c>
      <c r="K268" t="str">
        <f>'OverUnder Pivot'!K266</f>
        <v>Nr</v>
      </c>
      <c r="L268" s="724">
        <f>'OverUnder Pivot'!L266</f>
        <v>450</v>
      </c>
      <c r="M268" s="724">
        <f>AVERAGEIFS(N268:O268,N268:O268,"&lt;&gt;0",V268:W268,"")</f>
        <v>1511.4</v>
      </c>
      <c r="N268" s="724">
        <f>'OverUnder Pivot'!M266</f>
        <v>2790</v>
      </c>
      <c r="O268" s="724">
        <f>'OverUnder Pivot'!N266</f>
        <v>232.79999999999998</v>
      </c>
      <c r="P268" s="724">
        <f>'OverUnder Pivot'!O266</f>
        <v>300</v>
      </c>
      <c r="Q268" t="s">
        <v>2791</v>
      </c>
      <c r="T268">
        <f t="shared" si="8"/>
        <v>0</v>
      </c>
    </row>
    <row r="269" spans="1:20" hidden="1">
      <c r="A269">
        <f>'OverUnder Pivot'!A267</f>
        <v>468</v>
      </c>
      <c r="B269">
        <f>'OverUnder Pivot'!B267</f>
        <v>10</v>
      </c>
      <c r="C269" t="str">
        <f>'OverUnder Pivot'!C267</f>
        <v>SPECIALTIES</v>
      </c>
      <c r="D269" t="str">
        <f>'OverUnder Pivot'!D267</f>
        <v>102800</v>
      </c>
      <c r="E269" t="str">
        <f>'OverUnder Pivot'!E267</f>
        <v xml:space="preserve"> TOILET, BATH AND LAUNDRY ACCESSORIES</v>
      </c>
      <c r="F269" t="str">
        <f>'OverUnder Pivot'!F267</f>
        <v>102800 - TOILET, BATH AND LAUNDRY ACCESSORIES</v>
      </c>
      <c r="G269" t="str">
        <f>'OverUnder Pivot'!G267</f>
        <v>102800 - TOILET, BATH AND LAUNDRY ACCESSORIES</v>
      </c>
      <c r="H269" t="str">
        <f>'OverUnder Pivot'!H267</f>
        <v>C</v>
      </c>
      <c r="I269" t="str">
        <f>'OverUnder Pivot'!I267</f>
        <v xml:space="preserve">Coat hook </v>
      </c>
      <c r="J269">
        <f>'OverUnder Pivot'!J267</f>
        <v>7</v>
      </c>
      <c r="K269" t="str">
        <f>'OverUnder Pivot'!K267</f>
        <v>Nr</v>
      </c>
      <c r="L269" s="724">
        <f>'OverUnder Pivot'!L267</f>
        <v>105</v>
      </c>
      <c r="M269" s="724">
        <f>AVERAGEIFS(N269:O269,N269:O269,"&lt;&gt;0",V269:W269,"")</f>
        <v>133</v>
      </c>
      <c r="N269" s="724">
        <f>'OverUnder Pivot'!M267</f>
        <v>130.20000000000002</v>
      </c>
      <c r="O269" s="724">
        <f>'OverUnder Pivot'!N267</f>
        <v>135.79999999999998</v>
      </c>
      <c r="P269" s="724">
        <f>'OverUnder Pivot'!O267</f>
        <v>133</v>
      </c>
      <c r="Q269" t="s">
        <v>2791</v>
      </c>
      <c r="T269">
        <f t="shared" si="8"/>
        <v>0</v>
      </c>
    </row>
    <row r="270" spans="1:20" hidden="1">
      <c r="A270">
        <f>'OverUnder Pivot'!A268</f>
        <v>469</v>
      </c>
      <c r="B270">
        <f>'OverUnder Pivot'!B268</f>
        <v>10</v>
      </c>
      <c r="C270" t="str">
        <f>'OverUnder Pivot'!C268</f>
        <v>SPECIALTIES</v>
      </c>
      <c r="D270" t="str">
        <f>'OverUnder Pivot'!D268</f>
        <v>102800</v>
      </c>
      <c r="E270" t="str">
        <f>'OverUnder Pivot'!E268</f>
        <v xml:space="preserve"> TOILET, BATH AND LAUNDRY ACCESSORIES</v>
      </c>
      <c r="F270" t="str">
        <f>'OverUnder Pivot'!F268</f>
        <v>Miscellaneous fixtures and fittings; complete; as specified and shown on Drawings</v>
      </c>
      <c r="G270" t="str">
        <f>'OverUnder Pivot'!G268</f>
        <v>Miscellaneous fixtures and fittings; complete; as specified and shown on Drawings</v>
      </c>
      <c r="H270" t="str">
        <f>'OverUnder Pivot'!H268</f>
        <v>D</v>
      </c>
      <c r="I270" t="str">
        <f>'OverUnder Pivot'!I268</f>
        <v xml:space="preserve">Paper towel dispenser </v>
      </c>
      <c r="J270">
        <f>'OverUnder Pivot'!J268</f>
        <v>7</v>
      </c>
      <c r="K270" t="str">
        <f>'OverUnder Pivot'!K268</f>
        <v>Nr</v>
      </c>
      <c r="L270" s="724">
        <f>'OverUnder Pivot'!L268</f>
        <v>490</v>
      </c>
      <c r="M270" s="724">
        <f>AVERAGEIFS(N270:O270,N270:O270,"&lt;&gt;0",V270:W270,"")</f>
        <v>530.11</v>
      </c>
      <c r="N270" s="724">
        <f>'OverUnder Pivot'!M268</f>
        <v>292.95</v>
      </c>
      <c r="O270" s="724">
        <f>'OverUnder Pivot'!N268</f>
        <v>767.27</v>
      </c>
      <c r="P270" s="724">
        <f>'OverUnder Pivot'!O268</f>
        <v>308</v>
      </c>
      <c r="Q270" t="s">
        <v>2791</v>
      </c>
      <c r="T270">
        <f t="shared" si="8"/>
        <v>0</v>
      </c>
    </row>
    <row r="271" spans="1:20" hidden="1">
      <c r="A271">
        <f>'OverUnder Pivot'!A269</f>
        <v>470</v>
      </c>
      <c r="B271">
        <f>'OverUnder Pivot'!B269</f>
        <v>10</v>
      </c>
      <c r="C271" t="str">
        <f>'OverUnder Pivot'!C269</f>
        <v>SPECIALTIES</v>
      </c>
      <c r="D271" t="str">
        <f>'OverUnder Pivot'!D269</f>
        <v>102800</v>
      </c>
      <c r="E271" t="str">
        <f>'OverUnder Pivot'!E269</f>
        <v xml:space="preserve"> TOILET, BATH AND LAUNDRY ACCESSORIES</v>
      </c>
      <c r="F271" t="str">
        <f>'OverUnder Pivot'!F269</f>
        <v>102800 - TOILET, BATH AND LAUNDRY ACCESSORIES</v>
      </c>
      <c r="G271" t="str">
        <f>'OverUnder Pivot'!G269</f>
        <v>102800 - TOILET, BATH AND LAUNDRY ACCESSORIES</v>
      </c>
      <c r="H271" t="str">
        <f>'OverUnder Pivot'!H269</f>
        <v>E</v>
      </c>
      <c r="I271" t="str">
        <f>'OverUnder Pivot'!I269</f>
        <v xml:space="preserve">Liquid soap dispenser </v>
      </c>
      <c r="J271">
        <f>'OverUnder Pivot'!J269</f>
        <v>7</v>
      </c>
      <c r="K271" t="str">
        <f>'OverUnder Pivot'!K269</f>
        <v>Nr</v>
      </c>
      <c r="L271" s="724">
        <f>'OverUnder Pivot'!L269</f>
        <v>350</v>
      </c>
      <c r="M271" s="724">
        <f>AVERAGEIFS(N271:O271,N271:O271,"&lt;&gt;0",V271:W271,"")</f>
        <v>333.9</v>
      </c>
      <c r="N271" s="724">
        <f>'OverUnder Pivot'!M269</f>
        <v>260.40000000000003</v>
      </c>
      <c r="O271" s="724">
        <f>'OverUnder Pivot'!N269</f>
        <v>407.4</v>
      </c>
      <c r="P271" s="724">
        <f>'OverUnder Pivot'!O269</f>
        <v>266</v>
      </c>
      <c r="Q271" t="s">
        <v>2791</v>
      </c>
      <c r="T271">
        <f t="shared" si="8"/>
        <v>0</v>
      </c>
    </row>
    <row r="272" spans="1:20" hidden="1">
      <c r="A272">
        <f>'OverUnder Pivot'!A270</f>
        <v>471</v>
      </c>
      <c r="B272">
        <f>'OverUnder Pivot'!B270</f>
        <v>10</v>
      </c>
      <c r="C272" t="str">
        <f>'OverUnder Pivot'!C270</f>
        <v>SPECIALTIES</v>
      </c>
      <c r="D272" t="str">
        <f>'OverUnder Pivot'!D270</f>
        <v>102800</v>
      </c>
      <c r="E272" t="str">
        <f>'OverUnder Pivot'!E270</f>
        <v xml:space="preserve"> TOILET, BATH AND LAUNDRY ACCESSORIES</v>
      </c>
      <c r="F272" t="str">
        <f>'OverUnder Pivot'!F270</f>
        <v>Miscellaneous fixtures and fittings; complete; as specified and shown on Drawings</v>
      </c>
      <c r="G272" t="str">
        <f>'OverUnder Pivot'!G270</f>
        <v>Miscellaneous fixtures and fittings; complete; as specified and shown on Drawings</v>
      </c>
      <c r="H272" t="str">
        <f>'OverUnder Pivot'!H270</f>
        <v>F</v>
      </c>
      <c r="I272" t="str">
        <f>'OverUnder Pivot'!I270</f>
        <v>Grab bar; 635 long</v>
      </c>
      <c r="J272">
        <f>'OverUnder Pivot'!J270</f>
        <v>7</v>
      </c>
      <c r="K272" t="str">
        <f>'OverUnder Pivot'!K270</f>
        <v>Nr</v>
      </c>
      <c r="L272" s="724">
        <f>'OverUnder Pivot'!L270</f>
        <v>0</v>
      </c>
      <c r="M272" s="724"/>
      <c r="N272" s="724">
        <f>'OverUnder Pivot'!M270</f>
        <v>0</v>
      </c>
      <c r="O272" s="724">
        <f>'OverUnder Pivot'!N270</f>
        <v>0</v>
      </c>
      <c r="P272" s="724">
        <f>'OverUnder Pivot'!O270</f>
        <v>0</v>
      </c>
      <c r="Q272" t="s">
        <v>2791</v>
      </c>
      <c r="T272">
        <f t="shared" si="8"/>
        <v>0</v>
      </c>
    </row>
    <row r="273" spans="1:20" hidden="1">
      <c r="A273">
        <f>'OverUnder Pivot'!A271</f>
        <v>472</v>
      </c>
      <c r="B273">
        <f>'OverUnder Pivot'!B271</f>
        <v>10</v>
      </c>
      <c r="C273" t="str">
        <f>'OverUnder Pivot'!C271</f>
        <v>SPECIALTIES</v>
      </c>
      <c r="D273" t="str">
        <f>'OverUnder Pivot'!D271</f>
        <v>102800</v>
      </c>
      <c r="E273" t="str">
        <f>'OverUnder Pivot'!E271</f>
        <v xml:space="preserve"> TOILET, BATH AND LAUNDRY ACCESSORIES</v>
      </c>
      <c r="F273" t="str">
        <f>'OverUnder Pivot'!F271</f>
        <v>102800 - TOILET, BATH AND LAUNDRY ACCESSORIES</v>
      </c>
      <c r="G273" t="str">
        <f>'OverUnder Pivot'!G271</f>
        <v>102800 - TOILET, BATH AND LAUNDRY ACCESSORIES</v>
      </c>
      <c r="H273" t="str">
        <f>'OverUnder Pivot'!H271</f>
        <v>G</v>
      </c>
      <c r="I273" t="str">
        <f>'OverUnder Pivot'!I271</f>
        <v>Hinged grab bar; 770 long</v>
      </c>
      <c r="J273">
        <f>'OverUnder Pivot'!J271</f>
        <v>7</v>
      </c>
      <c r="K273" t="str">
        <f>'OverUnder Pivot'!K271</f>
        <v>Nr</v>
      </c>
      <c r="L273" s="724">
        <f>'OverUnder Pivot'!L271</f>
        <v>0</v>
      </c>
      <c r="M273" s="724"/>
      <c r="N273" s="724">
        <f>'OverUnder Pivot'!M271</f>
        <v>0</v>
      </c>
      <c r="O273" s="724">
        <f>'OverUnder Pivot'!N271</f>
        <v>0</v>
      </c>
      <c r="P273" s="724">
        <f>'OverUnder Pivot'!O271</f>
        <v>0</v>
      </c>
      <c r="Q273" t="s">
        <v>2791</v>
      </c>
      <c r="T273">
        <f t="shared" si="8"/>
        <v>0</v>
      </c>
    </row>
    <row r="274" spans="1:20" hidden="1">
      <c r="A274">
        <f>'OverUnder Pivot'!A272</f>
        <v>473</v>
      </c>
      <c r="B274">
        <f>'OverUnder Pivot'!B272</f>
        <v>10</v>
      </c>
      <c r="C274" t="str">
        <f>'OverUnder Pivot'!C272</f>
        <v>SPECIALTIES</v>
      </c>
      <c r="D274" t="str">
        <f>'OverUnder Pivot'!D272</f>
        <v>102800</v>
      </c>
      <c r="E274" t="str">
        <f>'OverUnder Pivot'!E272</f>
        <v xml:space="preserve"> TOILET, BATH AND LAUNDRY ACCESSORIES</v>
      </c>
      <c r="F274" t="str">
        <f>'OverUnder Pivot'!F272</f>
        <v>Miscellaneous fixtures and fittings; complete; as specified and shown on Drawings</v>
      </c>
      <c r="G274" t="str">
        <f>'OverUnder Pivot'!G272</f>
        <v>Miscellaneous fixtures and fittings; complete; as specified and shown on Drawings</v>
      </c>
      <c r="H274" t="str">
        <f>'OverUnder Pivot'!H272</f>
        <v>H</v>
      </c>
      <c r="I274" t="str">
        <f>'OverUnder Pivot'!I272</f>
        <v>Toilet paper holder</v>
      </c>
      <c r="J274">
        <f>'OverUnder Pivot'!J272</f>
        <v>7</v>
      </c>
      <c r="K274" t="str">
        <f>'OverUnder Pivot'!K272</f>
        <v>Nr</v>
      </c>
      <c r="L274" s="724">
        <f>'OverUnder Pivot'!L272</f>
        <v>350</v>
      </c>
      <c r="M274" s="724">
        <f>AVERAGEIFS(N274:O274,N274:O274,"&lt;&gt;0",V274:W274,"")</f>
        <v>285.07499999999999</v>
      </c>
      <c r="N274" s="724">
        <f>'OverUnder Pivot'!M272</f>
        <v>162.75</v>
      </c>
      <c r="O274" s="724">
        <f>'OverUnder Pivot'!N272</f>
        <v>407.4</v>
      </c>
      <c r="P274" s="724">
        <f>'OverUnder Pivot'!O272</f>
        <v>175</v>
      </c>
      <c r="Q274" t="s">
        <v>2791</v>
      </c>
      <c r="T274">
        <f t="shared" si="8"/>
        <v>0</v>
      </c>
    </row>
    <row r="275" spans="1:20" hidden="1">
      <c r="A275">
        <f>'OverUnder Pivot'!A273</f>
        <v>474</v>
      </c>
      <c r="B275">
        <f>'OverUnder Pivot'!B273</f>
        <v>10</v>
      </c>
      <c r="C275" t="str">
        <f>'OverUnder Pivot'!C273</f>
        <v>SPECIALTIES</v>
      </c>
      <c r="D275" t="str">
        <f>'OverUnder Pivot'!D273</f>
        <v>102800</v>
      </c>
      <c r="E275" t="str">
        <f>'OverUnder Pivot'!E273</f>
        <v xml:space="preserve"> TOILET, BATH AND LAUNDRY ACCESSORIES</v>
      </c>
      <c r="F275" t="str">
        <f>'OverUnder Pivot'!F273</f>
        <v>102800 - TOILET, BATH AND LAUNDRY ACCESSORIES</v>
      </c>
      <c r="G275" t="str">
        <f>'OverUnder Pivot'!G273</f>
        <v>102800 - TOILET, BATH AND LAUNDRY ACCESSORIES</v>
      </c>
      <c r="H275" t="str">
        <f>'OverUnder Pivot'!H273</f>
        <v>J</v>
      </c>
      <c r="I275" t="str">
        <f>'OverUnder Pivot'!I273</f>
        <v>Waste receptacle</v>
      </c>
      <c r="J275">
        <f>'OverUnder Pivot'!J273</f>
        <v>7</v>
      </c>
      <c r="K275" t="str">
        <f>'OverUnder Pivot'!K273</f>
        <v>Nr</v>
      </c>
      <c r="L275" s="724">
        <f>'OverUnder Pivot'!L273</f>
        <v>525</v>
      </c>
      <c r="M275" s="724">
        <f>AVERAGEIFS(N275:O275,N275:O275,"&lt;&gt;0",V275:W275,"")</f>
        <v>422.17000000000007</v>
      </c>
      <c r="N275" s="724">
        <f>'OverUnder Pivot'!M273</f>
        <v>260.40000000000003</v>
      </c>
      <c r="O275" s="724">
        <f>'OverUnder Pivot'!N273</f>
        <v>583.94000000000005</v>
      </c>
      <c r="P275" s="724">
        <f>'OverUnder Pivot'!O273</f>
        <v>266</v>
      </c>
      <c r="Q275" t="s">
        <v>2791</v>
      </c>
      <c r="T275">
        <f t="shared" si="8"/>
        <v>0</v>
      </c>
    </row>
    <row r="276" spans="1:20" hidden="1">
      <c r="A276">
        <f>'OverUnder Pivot'!A274</f>
        <v>476</v>
      </c>
      <c r="B276">
        <f>'OverUnder Pivot'!B274</f>
        <v>10</v>
      </c>
      <c r="C276" t="str">
        <f>'OverUnder Pivot'!C274</f>
        <v>SPECIALTIES</v>
      </c>
      <c r="D276" t="str">
        <f>'OverUnder Pivot'!D274</f>
        <v>102800</v>
      </c>
      <c r="E276" t="str">
        <f>'OverUnder Pivot'!E274</f>
        <v xml:space="preserve"> TOILET, BATH AND LAUNDRY ACCESSORIES</v>
      </c>
      <c r="F276" t="str">
        <f>'OverUnder Pivot'!F274</f>
        <v>102800 - TOILET, BATH AND LAUNDRY ACCESSORIES</v>
      </c>
      <c r="G276" t="str">
        <f>'OverUnder Pivot'!G274</f>
        <v>102800 - TOILET, BATH AND LAUNDRY ACCESSORIES</v>
      </c>
      <c r="H276" t="str">
        <f>'OverUnder Pivot'!H274</f>
        <v>A</v>
      </c>
      <c r="I276" t="str">
        <f>'OverUnder Pivot'!I274</f>
        <v>Size 450 x 600 high</v>
      </c>
      <c r="J276">
        <f>'OverUnder Pivot'!J274</f>
        <v>7</v>
      </c>
      <c r="K276" t="str">
        <f>'OverUnder Pivot'!K274</f>
        <v>Nr</v>
      </c>
      <c r="L276" s="724">
        <f>'OverUnder Pivot'!L274</f>
        <v>665</v>
      </c>
      <c r="M276" s="724">
        <f>AVERAGEIFS(N276:O276,N276:O276,"&lt;&gt;0",V276:W276,"")</f>
        <v>366.45</v>
      </c>
      <c r="N276" s="724">
        <f>'OverUnder Pivot'!M274</f>
        <v>325.5</v>
      </c>
      <c r="O276" s="724">
        <f>'OverUnder Pivot'!N274</f>
        <v>407.4</v>
      </c>
      <c r="P276" s="724">
        <f>'OverUnder Pivot'!O274</f>
        <v>350</v>
      </c>
      <c r="Q276" t="s">
        <v>2791</v>
      </c>
      <c r="T276">
        <f t="shared" si="8"/>
        <v>0</v>
      </c>
    </row>
    <row r="277" spans="1:20" hidden="1">
      <c r="A277">
        <f>'OverUnder Pivot'!A275</f>
        <v>479</v>
      </c>
      <c r="B277">
        <f>'OverUnder Pivot'!B275</f>
        <v>10</v>
      </c>
      <c r="C277" t="str">
        <f>'OverUnder Pivot'!C275</f>
        <v>SPECIALTIES</v>
      </c>
      <c r="D277" t="str">
        <f>'OverUnder Pivot'!D275</f>
        <v>104416</v>
      </c>
      <c r="E277" t="str">
        <f>'OverUnder Pivot'!E275</f>
        <v xml:space="preserve"> FIRE-EXTINGUISHERS</v>
      </c>
      <c r="F277" t="str">
        <f>'OverUnder Pivot'!F275</f>
        <v>104416 - FIRE-EXTINGUISHERS</v>
      </c>
      <c r="G277" t="str">
        <f>'OverUnder Pivot'!G275</f>
        <v>104416 - FIRE-EXTINGUISHERS</v>
      </c>
      <c r="H277" t="str">
        <f>'OverUnder Pivot'!H275</f>
        <v>B</v>
      </c>
      <c r="I277" t="str">
        <f>'OverUnder Pivot'!I275</f>
        <v>Type FE-1</v>
      </c>
      <c r="J277">
        <f>'OverUnder Pivot'!J275</f>
        <v>11</v>
      </c>
      <c r="K277" t="str">
        <f>'OverUnder Pivot'!K275</f>
        <v>Nr</v>
      </c>
      <c r="L277" s="724">
        <f>'OverUnder Pivot'!L275</f>
        <v>1320</v>
      </c>
      <c r="M277" s="724">
        <f>AVERAGEIFS(N277:O277,N277:O277,"&lt;&gt;0",V277:W277,"")</f>
        <v>721.93000000000006</v>
      </c>
      <c r="N277" s="724">
        <f>'OverUnder Pivot'!M275</f>
        <v>664.95</v>
      </c>
      <c r="O277" s="724">
        <f>'OverUnder Pivot'!N275</f>
        <v>778.91000000000008</v>
      </c>
      <c r="P277" s="724">
        <f>'OverUnder Pivot'!O275</f>
        <v>693</v>
      </c>
      <c r="Q277" t="s">
        <v>2791</v>
      </c>
      <c r="T277">
        <f t="shared" si="8"/>
        <v>0</v>
      </c>
    </row>
    <row r="278" spans="1:20" hidden="1">
      <c r="A278">
        <f>'OverUnder Pivot'!A276</f>
        <v>480</v>
      </c>
      <c r="B278">
        <f>'OverUnder Pivot'!B276</f>
        <v>10</v>
      </c>
      <c r="C278" t="str">
        <f>'OverUnder Pivot'!C276</f>
        <v>SPECIALTIES</v>
      </c>
      <c r="D278" t="str">
        <f>'OverUnder Pivot'!D276</f>
        <v>104416</v>
      </c>
      <c r="E278" t="str">
        <f>'OverUnder Pivot'!E276</f>
        <v xml:space="preserve"> FIRE-EXTINGUISHERS</v>
      </c>
      <c r="F278" t="str">
        <f>'OverUnder Pivot'!F276</f>
        <v>Portable fire extinguishers complete with all accessories</v>
      </c>
      <c r="G278" t="str">
        <f>'OverUnder Pivot'!G276</f>
        <v>Portable fire extinguishers complete with all accessories</v>
      </c>
      <c r="H278" t="str">
        <f>'OverUnder Pivot'!H276</f>
        <v>C</v>
      </c>
      <c r="I278" t="str">
        <f>'OverUnder Pivot'!I276</f>
        <v>Type FE-2</v>
      </c>
      <c r="J278">
        <f>'OverUnder Pivot'!J276</f>
        <v>8</v>
      </c>
      <c r="K278" t="str">
        <f>'OverUnder Pivot'!K276</f>
        <v>Nr</v>
      </c>
      <c r="L278" s="724">
        <f>'OverUnder Pivot'!L276</f>
        <v>960</v>
      </c>
      <c r="M278" s="724">
        <f>AVERAGEIFS(N278:O278,N278:O278,"&lt;&gt;0",V278:W278,"")</f>
        <v>612.68000000000006</v>
      </c>
      <c r="N278" s="724">
        <f>'OverUnder Pivot'!M276</f>
        <v>558</v>
      </c>
      <c r="O278" s="724">
        <f>'OverUnder Pivot'!N276</f>
        <v>667.36</v>
      </c>
      <c r="P278" s="724">
        <f>'OverUnder Pivot'!O276</f>
        <v>600</v>
      </c>
      <c r="Q278" t="s">
        <v>2791</v>
      </c>
      <c r="T278">
        <f t="shared" si="8"/>
        <v>0</v>
      </c>
    </row>
    <row r="279" spans="1:20" hidden="1">
      <c r="A279">
        <f>'OverUnder Pivot'!A277</f>
        <v>490</v>
      </c>
      <c r="B279">
        <f>'OverUnder Pivot'!B277</f>
        <v>11</v>
      </c>
      <c r="C279" t="str">
        <f>'OverUnder Pivot'!C277</f>
        <v>EQUIPMENT</v>
      </c>
      <c r="D279" t="str">
        <f>'OverUnder Pivot'!D277</f>
        <v>114000</v>
      </c>
      <c r="E279" t="str">
        <f>'OverUnder Pivot'!E277</f>
        <v xml:space="preserve"> FOOD SERVICE EQUIPMENT</v>
      </c>
      <c r="F279" t="str">
        <f>'OverUnder Pivot'!F277</f>
        <v>KITCHEN AREA</v>
      </c>
      <c r="G279" t="str">
        <f>'OverUnder Pivot'!G277</f>
        <v>KITCHEN AREA</v>
      </c>
      <c r="H279" t="str">
        <f>'OverUnder Pivot'!H277</f>
        <v>A</v>
      </c>
      <c r="I279" t="str">
        <f>'OverUnder Pivot'!I277</f>
        <v>Walk-In Cold &amp; Freezer Room</v>
      </c>
      <c r="J279">
        <f>'OverUnder Pivot'!J277</f>
        <v>1</v>
      </c>
      <c r="K279" t="str">
        <f>'OverUnder Pivot'!K277</f>
        <v>Nr</v>
      </c>
      <c r="L279" s="724">
        <f>'OverUnder Pivot'!L277</f>
        <v>0</v>
      </c>
      <c r="M279" s="724"/>
      <c r="N279" s="724">
        <f>'OverUnder Pivot'!M277</f>
        <v>0</v>
      </c>
      <c r="O279" s="724">
        <f>'OverUnder Pivot'!N277</f>
        <v>0</v>
      </c>
      <c r="P279" s="724">
        <f>'OverUnder Pivot'!O277</f>
        <v>0</v>
      </c>
      <c r="Q279" t="s">
        <v>2791</v>
      </c>
      <c r="T279">
        <f t="shared" si="8"/>
        <v>0</v>
      </c>
    </row>
    <row r="280" spans="1:20" hidden="1">
      <c r="A280">
        <f>'OverUnder Pivot'!A278</f>
        <v>491</v>
      </c>
      <c r="B280">
        <f>'OverUnder Pivot'!B278</f>
        <v>11</v>
      </c>
      <c r="C280" t="str">
        <f>'OverUnder Pivot'!C278</f>
        <v>EQUIPMENT</v>
      </c>
      <c r="D280" t="str">
        <f>'OverUnder Pivot'!D278</f>
        <v>114000</v>
      </c>
      <c r="E280" t="str">
        <f>'OverUnder Pivot'!E278</f>
        <v xml:space="preserve"> FOOD SERVICE EQUIPMENT</v>
      </c>
      <c r="F280" t="str">
        <f>'OverUnder Pivot'!F278</f>
        <v>Storages</v>
      </c>
      <c r="G280" t="str">
        <f>'OverUnder Pivot'!G278</f>
        <v>Storages</v>
      </c>
      <c r="H280" t="str">
        <f>'OverUnder Pivot'!H278</f>
        <v>B</v>
      </c>
      <c r="I280" t="str">
        <f>'OverUnder Pivot'!I278</f>
        <v>Floor Trough</v>
      </c>
      <c r="J280">
        <f>'OverUnder Pivot'!J278</f>
        <v>2</v>
      </c>
      <c r="K280" t="str">
        <f>'OverUnder Pivot'!K278</f>
        <v>Nr</v>
      </c>
      <c r="L280" s="724">
        <f>'OverUnder Pivot'!L278</f>
        <v>0</v>
      </c>
      <c r="M280" s="724"/>
      <c r="N280" s="724">
        <f>'OverUnder Pivot'!M278</f>
        <v>0</v>
      </c>
      <c r="O280" s="724">
        <f>'OverUnder Pivot'!N278</f>
        <v>0</v>
      </c>
      <c r="P280" s="724">
        <f>'OverUnder Pivot'!O278</f>
        <v>0</v>
      </c>
      <c r="Q280" t="s">
        <v>2791</v>
      </c>
      <c r="T280">
        <f t="shared" si="8"/>
        <v>0</v>
      </c>
    </row>
    <row r="281" spans="1:20" hidden="1">
      <c r="A281">
        <f>'OverUnder Pivot'!A279</f>
        <v>492</v>
      </c>
      <c r="B281">
        <f>'OverUnder Pivot'!B279</f>
        <v>11</v>
      </c>
      <c r="C281" t="str">
        <f>'OverUnder Pivot'!C279</f>
        <v>EQUIPMENT</v>
      </c>
      <c r="D281" t="str">
        <f>'OverUnder Pivot'!D279</f>
        <v>114000</v>
      </c>
      <c r="E281" t="str">
        <f>'OverUnder Pivot'!E279</f>
        <v xml:space="preserve"> FOOD SERVICE EQUIPMENT</v>
      </c>
      <c r="F281" t="str">
        <f>'OverUnder Pivot'!F279</f>
        <v>KITCHEN AREA</v>
      </c>
      <c r="G281" t="str">
        <f>'OverUnder Pivot'!G279</f>
        <v>KITCHEN AREA</v>
      </c>
      <c r="H281" t="str">
        <f>'OverUnder Pivot'!H279</f>
        <v>C</v>
      </c>
      <c r="I281" t="str">
        <f>'OverUnder Pivot'!I279</f>
        <v>Walk-In Cold &amp; Freezer Room</v>
      </c>
      <c r="J281">
        <f>'OverUnder Pivot'!J279</f>
        <v>1</v>
      </c>
      <c r="K281" t="str">
        <f>'OverUnder Pivot'!K279</f>
        <v>Nr</v>
      </c>
      <c r="L281" s="724">
        <f>'OverUnder Pivot'!L279</f>
        <v>0</v>
      </c>
      <c r="M281" s="724"/>
      <c r="N281" s="724">
        <f>'OverUnder Pivot'!M279</f>
        <v>0</v>
      </c>
      <c r="O281" s="724">
        <f>'OverUnder Pivot'!N279</f>
        <v>0</v>
      </c>
      <c r="P281" s="724">
        <f>'OverUnder Pivot'!O279</f>
        <v>0</v>
      </c>
      <c r="Q281" t="s">
        <v>2791</v>
      </c>
      <c r="T281">
        <f t="shared" si="8"/>
        <v>0</v>
      </c>
    </row>
    <row r="282" spans="1:20" hidden="1">
      <c r="A282">
        <f>'OverUnder Pivot'!A280</f>
        <v>493</v>
      </c>
      <c r="B282">
        <f>'OverUnder Pivot'!B280</f>
        <v>11</v>
      </c>
      <c r="C282" t="str">
        <f>'OverUnder Pivot'!C280</f>
        <v>EQUIPMENT</v>
      </c>
      <c r="D282" t="str">
        <f>'OverUnder Pivot'!D280</f>
        <v>114000</v>
      </c>
      <c r="E282" t="str">
        <f>'OverUnder Pivot'!E280</f>
        <v xml:space="preserve"> FOOD SERVICE EQUIPMENT</v>
      </c>
      <c r="F282" t="str">
        <f>'OverUnder Pivot'!F280</f>
        <v>Storages</v>
      </c>
      <c r="G282" t="str">
        <f>'OverUnder Pivot'!G280</f>
        <v>Storages</v>
      </c>
      <c r="H282" t="str">
        <f>'OverUnder Pivot'!H280</f>
        <v>D</v>
      </c>
      <c r="I282" t="str">
        <f>'OverUnder Pivot'!I280</f>
        <v>Shelving</v>
      </c>
      <c r="J282">
        <f>'OverUnder Pivot'!J280</f>
        <v>14</v>
      </c>
      <c r="K282" t="str">
        <f>'OverUnder Pivot'!K280</f>
        <v>Nr</v>
      </c>
      <c r="L282" s="724">
        <f>'OverUnder Pivot'!L280</f>
        <v>0</v>
      </c>
      <c r="M282" s="724"/>
      <c r="N282" s="724">
        <f>'OverUnder Pivot'!M280</f>
        <v>0</v>
      </c>
      <c r="O282" s="724">
        <f>'OverUnder Pivot'!N280</f>
        <v>0</v>
      </c>
      <c r="P282" s="724">
        <f>'OverUnder Pivot'!O280</f>
        <v>0</v>
      </c>
      <c r="Q282" t="s">
        <v>2791</v>
      </c>
      <c r="T282">
        <f t="shared" si="8"/>
        <v>0</v>
      </c>
    </row>
    <row r="283" spans="1:20" hidden="1">
      <c r="A283">
        <f>'OverUnder Pivot'!A281</f>
        <v>494</v>
      </c>
      <c r="B283">
        <f>'OverUnder Pivot'!B281</f>
        <v>11</v>
      </c>
      <c r="C283" t="str">
        <f>'OverUnder Pivot'!C281</f>
        <v>EQUIPMENT</v>
      </c>
      <c r="D283" t="str">
        <f>'OverUnder Pivot'!D281</f>
        <v>114000</v>
      </c>
      <c r="E283" t="str">
        <f>'OverUnder Pivot'!E281</f>
        <v xml:space="preserve"> FOOD SERVICE EQUIPMENT</v>
      </c>
      <c r="F283" t="str">
        <f>'OverUnder Pivot'!F281</f>
        <v>KITCHEN AREA</v>
      </c>
      <c r="G283" t="str">
        <f>'OverUnder Pivot'!G281</f>
        <v>KITCHEN AREA</v>
      </c>
      <c r="H283" t="str">
        <f>'OverUnder Pivot'!H281</f>
        <v>E</v>
      </c>
      <c r="I283" t="str">
        <f>'OverUnder Pivot'!I281</f>
        <v>Shelving</v>
      </c>
      <c r="J283">
        <f>'OverUnder Pivot'!J281</f>
        <v>18</v>
      </c>
      <c r="K283" t="str">
        <f>'OverUnder Pivot'!K281</f>
        <v>Nr</v>
      </c>
      <c r="L283" s="724">
        <f>'OverUnder Pivot'!L281</f>
        <v>0</v>
      </c>
      <c r="M283" s="724"/>
      <c r="N283" s="724">
        <f>'OverUnder Pivot'!M281</f>
        <v>0</v>
      </c>
      <c r="O283" s="724">
        <f>'OverUnder Pivot'!N281</f>
        <v>0</v>
      </c>
      <c r="P283" s="724">
        <f>'OverUnder Pivot'!O281</f>
        <v>0</v>
      </c>
      <c r="Q283" t="s">
        <v>2791</v>
      </c>
      <c r="T283">
        <f t="shared" si="8"/>
        <v>0</v>
      </c>
    </row>
    <row r="284" spans="1:20" hidden="1">
      <c r="A284">
        <f>'OverUnder Pivot'!A282</f>
        <v>496</v>
      </c>
      <c r="B284">
        <f>'OverUnder Pivot'!B282</f>
        <v>11</v>
      </c>
      <c r="C284" t="str">
        <f>'OverUnder Pivot'!C282</f>
        <v>EQUIPMENT</v>
      </c>
      <c r="D284" t="str">
        <f>'OverUnder Pivot'!D282</f>
        <v>114000</v>
      </c>
      <c r="E284" t="str">
        <f>'OverUnder Pivot'!E282</f>
        <v xml:space="preserve"> FOOD SERVICE EQUIPMENT</v>
      </c>
      <c r="F284" t="str">
        <f>'OverUnder Pivot'!F282</f>
        <v>KITCHEN AREA</v>
      </c>
      <c r="G284" t="str">
        <f>'OverUnder Pivot'!G282</f>
        <v>KITCHEN AREA</v>
      </c>
      <c r="H284" t="str">
        <f>'OverUnder Pivot'!H282</f>
        <v>F</v>
      </c>
      <c r="I284" t="str">
        <f>'OverUnder Pivot'!I282</f>
        <v>Table w/ sink</v>
      </c>
      <c r="J284">
        <f>'OverUnder Pivot'!J282</f>
        <v>1</v>
      </c>
      <c r="K284" t="str">
        <f>'OverUnder Pivot'!K282</f>
        <v>Nr</v>
      </c>
      <c r="L284" s="724">
        <f>'OverUnder Pivot'!L282</f>
        <v>0</v>
      </c>
      <c r="M284" s="724"/>
      <c r="N284" s="724">
        <f>'OverUnder Pivot'!M282</f>
        <v>0</v>
      </c>
      <c r="O284" s="724">
        <f>'OverUnder Pivot'!N282</f>
        <v>0</v>
      </c>
      <c r="P284" s="724">
        <f>'OverUnder Pivot'!O282</f>
        <v>0</v>
      </c>
      <c r="Q284" t="s">
        <v>2791</v>
      </c>
      <c r="T284">
        <f t="shared" si="8"/>
        <v>0</v>
      </c>
    </row>
    <row r="285" spans="1:20" hidden="1">
      <c r="A285">
        <f>'OverUnder Pivot'!A283</f>
        <v>497</v>
      </c>
      <c r="B285">
        <f>'OverUnder Pivot'!B283</f>
        <v>11</v>
      </c>
      <c r="C285" t="str">
        <f>'OverUnder Pivot'!C283</f>
        <v>EQUIPMENT</v>
      </c>
      <c r="D285" t="str">
        <f>'OverUnder Pivot'!D283</f>
        <v>114000</v>
      </c>
      <c r="E285" t="str">
        <f>'OverUnder Pivot'!E283</f>
        <v xml:space="preserve"> FOOD SERVICE EQUIPMENT</v>
      </c>
      <c r="F285" t="str">
        <f>'OverUnder Pivot'!F283</f>
        <v>Prewash Area</v>
      </c>
      <c r="G285" t="str">
        <f>'OverUnder Pivot'!G283</f>
        <v>Prewash Area</v>
      </c>
      <c r="H285" t="str">
        <f>'OverUnder Pivot'!H283</f>
        <v>G</v>
      </c>
      <c r="I285" t="str">
        <f>'OverUnder Pivot'!I283</f>
        <v xml:space="preserve">Mixer Tap </v>
      </c>
      <c r="J285">
        <f>'OverUnder Pivot'!J283</f>
        <v>1</v>
      </c>
      <c r="K285" t="str">
        <f>'OverUnder Pivot'!K283</f>
        <v>Nr</v>
      </c>
      <c r="L285" s="724">
        <f>'OverUnder Pivot'!L283</f>
        <v>0</v>
      </c>
      <c r="M285" s="724"/>
      <c r="N285" s="724">
        <f>'OverUnder Pivot'!M283</f>
        <v>0</v>
      </c>
      <c r="O285" s="724">
        <f>'OverUnder Pivot'!N283</f>
        <v>0</v>
      </c>
      <c r="P285" s="724">
        <f>'OverUnder Pivot'!O283</f>
        <v>0</v>
      </c>
      <c r="Q285" t="s">
        <v>2791</v>
      </c>
      <c r="T285">
        <f t="shared" si="8"/>
        <v>0</v>
      </c>
    </row>
    <row r="286" spans="1:20" hidden="1">
      <c r="A286">
        <f>'OverUnder Pivot'!A284</f>
        <v>498</v>
      </c>
      <c r="B286">
        <f>'OverUnder Pivot'!B284</f>
        <v>11</v>
      </c>
      <c r="C286" t="str">
        <f>'OverUnder Pivot'!C284</f>
        <v>EQUIPMENT</v>
      </c>
      <c r="D286" t="str">
        <f>'OverUnder Pivot'!D284</f>
        <v>114000</v>
      </c>
      <c r="E286" t="str">
        <f>'OverUnder Pivot'!E284</f>
        <v xml:space="preserve"> FOOD SERVICE EQUIPMENT</v>
      </c>
      <c r="F286" t="str">
        <f>'OverUnder Pivot'!F284</f>
        <v>KITCHEN AREA</v>
      </c>
      <c r="G286" t="str">
        <f>'OverUnder Pivot'!G284</f>
        <v>KITCHEN AREA</v>
      </c>
      <c r="H286" t="str">
        <f>'OverUnder Pivot'!H284</f>
        <v>H</v>
      </c>
      <c r="I286" t="str">
        <f>'OverUnder Pivot'!I284</f>
        <v>Table W/ Bowl Sink - existing</v>
      </c>
      <c r="J286">
        <f>'OverUnder Pivot'!J284</f>
        <v>1</v>
      </c>
      <c r="K286" t="str">
        <f>'OverUnder Pivot'!K284</f>
        <v>Nr</v>
      </c>
      <c r="L286" s="724">
        <f>'OverUnder Pivot'!L284</f>
        <v>0</v>
      </c>
      <c r="M286" s="724"/>
      <c r="N286" s="724">
        <f>'OverUnder Pivot'!M284</f>
        <v>0</v>
      </c>
      <c r="O286" s="724">
        <f>'OverUnder Pivot'!N284</f>
        <v>0</v>
      </c>
      <c r="P286" s="724">
        <f>'OverUnder Pivot'!O284</f>
        <v>0</v>
      </c>
      <c r="Q286" t="s">
        <v>2791</v>
      </c>
      <c r="T286">
        <f t="shared" si="8"/>
        <v>0</v>
      </c>
    </row>
    <row r="287" spans="1:20" hidden="1">
      <c r="A287">
        <f>'OverUnder Pivot'!A285</f>
        <v>499</v>
      </c>
      <c r="B287">
        <f>'OverUnder Pivot'!B285</f>
        <v>11</v>
      </c>
      <c r="C287" t="str">
        <f>'OverUnder Pivot'!C285</f>
        <v>EQUIPMENT</v>
      </c>
      <c r="D287" t="str">
        <f>'OverUnder Pivot'!D285</f>
        <v>114000</v>
      </c>
      <c r="E287" t="str">
        <f>'OverUnder Pivot'!E285</f>
        <v xml:space="preserve"> FOOD SERVICE EQUIPMENT</v>
      </c>
      <c r="F287" t="str">
        <f>'OverUnder Pivot'!F285</f>
        <v>Prewash Area</v>
      </c>
      <c r="G287" t="str">
        <f>'OverUnder Pivot'!G285</f>
        <v>Prewash Area</v>
      </c>
      <c r="H287" t="str">
        <f>'OverUnder Pivot'!H285</f>
        <v>J</v>
      </c>
      <c r="I287" t="str">
        <f>'OverUnder Pivot'!I285</f>
        <v>Spray Gun</v>
      </c>
      <c r="J287">
        <f>'OverUnder Pivot'!J285</f>
        <v>1</v>
      </c>
      <c r="K287" t="str">
        <f>'OverUnder Pivot'!K285</f>
        <v>Nr</v>
      </c>
      <c r="L287" s="724">
        <f>'OverUnder Pivot'!L285</f>
        <v>0</v>
      </c>
      <c r="M287" s="724"/>
      <c r="N287" s="724">
        <f>'OverUnder Pivot'!M285</f>
        <v>0</v>
      </c>
      <c r="O287" s="724">
        <f>'OverUnder Pivot'!N285</f>
        <v>0</v>
      </c>
      <c r="P287" s="724">
        <f>'OverUnder Pivot'!O285</f>
        <v>0</v>
      </c>
      <c r="Q287" t="s">
        <v>2791</v>
      </c>
      <c r="T287">
        <f t="shared" si="8"/>
        <v>0</v>
      </c>
    </row>
    <row r="288" spans="1:20" hidden="1">
      <c r="A288">
        <f>'OverUnder Pivot'!A286</f>
        <v>500</v>
      </c>
      <c r="B288">
        <f>'OverUnder Pivot'!B286</f>
        <v>11</v>
      </c>
      <c r="C288" t="str">
        <f>'OverUnder Pivot'!C286</f>
        <v>EQUIPMENT</v>
      </c>
      <c r="D288" t="str">
        <f>'OverUnder Pivot'!D286</f>
        <v>114000</v>
      </c>
      <c r="E288" t="str">
        <f>'OverUnder Pivot'!E286</f>
        <v xml:space="preserve"> FOOD SERVICE EQUIPMENT</v>
      </c>
      <c r="F288" t="str">
        <f>'OverUnder Pivot'!F286</f>
        <v>KITCHEN AREA</v>
      </c>
      <c r="G288" t="str">
        <f>'OverUnder Pivot'!G286</f>
        <v>KITCHEN AREA</v>
      </c>
      <c r="H288" t="str">
        <f>'OverUnder Pivot'!H286</f>
        <v>K</v>
      </c>
      <c r="I288" t="str">
        <f>'OverUnder Pivot'!I286</f>
        <v xml:space="preserve">Floor Drain </v>
      </c>
      <c r="J288">
        <f>'OverUnder Pivot'!J286</f>
        <v>1</v>
      </c>
      <c r="K288" t="str">
        <f>'OverUnder Pivot'!K286</f>
        <v>Nr</v>
      </c>
      <c r="L288" s="724">
        <f>'OverUnder Pivot'!L286</f>
        <v>0</v>
      </c>
      <c r="M288" s="724"/>
      <c r="N288" s="724">
        <f>'OverUnder Pivot'!M286</f>
        <v>0</v>
      </c>
      <c r="O288" s="724">
        <f>'OverUnder Pivot'!N286</f>
        <v>0</v>
      </c>
      <c r="P288" s="724">
        <f>'OverUnder Pivot'!O286</f>
        <v>0</v>
      </c>
      <c r="Q288" t="s">
        <v>2791</v>
      </c>
      <c r="T288">
        <f t="shared" si="8"/>
        <v>0</v>
      </c>
    </row>
    <row r="289" spans="1:20" hidden="1">
      <c r="A289">
        <f>'OverUnder Pivot'!A287</f>
        <v>501</v>
      </c>
      <c r="B289">
        <f>'OverUnder Pivot'!B287</f>
        <v>11</v>
      </c>
      <c r="C289" t="str">
        <f>'OverUnder Pivot'!C287</f>
        <v>EQUIPMENT</v>
      </c>
      <c r="D289" t="str">
        <f>'OverUnder Pivot'!D287</f>
        <v>114000</v>
      </c>
      <c r="E289" t="str">
        <f>'OverUnder Pivot'!E287</f>
        <v xml:space="preserve"> FOOD SERVICE EQUIPMENT</v>
      </c>
      <c r="F289" t="str">
        <f>'OverUnder Pivot'!F287</f>
        <v>Prewash Area</v>
      </c>
      <c r="G289" t="str">
        <f>'OverUnder Pivot'!G287</f>
        <v>Prewash Area</v>
      </c>
      <c r="H289" t="str">
        <f>'OverUnder Pivot'!H287</f>
        <v>L</v>
      </c>
      <c r="I289" t="str">
        <f>'OverUnder Pivot'!I287</f>
        <v>Wall Cupboard- existing</v>
      </c>
      <c r="J289">
        <f>'OverUnder Pivot'!J287</f>
        <v>1</v>
      </c>
      <c r="K289" t="str">
        <f>'OverUnder Pivot'!K287</f>
        <v>Nr</v>
      </c>
      <c r="L289" s="724">
        <f>'OverUnder Pivot'!L287</f>
        <v>0</v>
      </c>
      <c r="M289" s="724"/>
      <c r="N289" s="724">
        <f>'OverUnder Pivot'!M287</f>
        <v>0</v>
      </c>
      <c r="O289" s="724">
        <f>'OverUnder Pivot'!N287</f>
        <v>0</v>
      </c>
      <c r="P289" s="724">
        <f>'OverUnder Pivot'!O287</f>
        <v>0</v>
      </c>
      <c r="Q289" t="s">
        <v>2791</v>
      </c>
      <c r="T289">
        <f t="shared" si="8"/>
        <v>0</v>
      </c>
    </row>
    <row r="290" spans="1:20" hidden="1">
      <c r="A290">
        <f>'OverUnder Pivot'!A288</f>
        <v>502</v>
      </c>
      <c r="B290">
        <f>'OverUnder Pivot'!B288</f>
        <v>11</v>
      </c>
      <c r="C290" t="str">
        <f>'OverUnder Pivot'!C288</f>
        <v>EQUIPMENT</v>
      </c>
      <c r="D290" t="str">
        <f>'OverUnder Pivot'!D288</f>
        <v>114000</v>
      </c>
      <c r="E290" t="str">
        <f>'OverUnder Pivot'!E288</f>
        <v xml:space="preserve"> FOOD SERVICE EQUIPMENT</v>
      </c>
      <c r="F290" t="str">
        <f>'OverUnder Pivot'!F288</f>
        <v>KITCHEN AREA</v>
      </c>
      <c r="G290" t="str">
        <f>'OverUnder Pivot'!G288</f>
        <v>KITCHEN AREA</v>
      </c>
      <c r="H290" t="str">
        <f>'OverUnder Pivot'!H288</f>
        <v>M</v>
      </c>
      <c r="I290" t="str">
        <f>'OverUnder Pivot'!I288</f>
        <v>Shelving - existing</v>
      </c>
      <c r="J290">
        <f>'OverUnder Pivot'!J288</f>
        <v>1</v>
      </c>
      <c r="K290" t="str">
        <f>'OverUnder Pivot'!K288</f>
        <v>Nr</v>
      </c>
      <c r="L290" s="724">
        <f>'OverUnder Pivot'!L288</f>
        <v>0</v>
      </c>
      <c r="M290" s="724"/>
      <c r="N290" s="724">
        <f>'OverUnder Pivot'!M288</f>
        <v>0</v>
      </c>
      <c r="O290" s="724">
        <f>'OverUnder Pivot'!N288</f>
        <v>0</v>
      </c>
      <c r="P290" s="724">
        <f>'OverUnder Pivot'!O288</f>
        <v>0</v>
      </c>
      <c r="Q290" t="s">
        <v>2791</v>
      </c>
      <c r="T290">
        <f t="shared" si="8"/>
        <v>0</v>
      </c>
    </row>
    <row r="291" spans="1:20" hidden="1">
      <c r="A291">
        <f>'OverUnder Pivot'!A289</f>
        <v>504</v>
      </c>
      <c r="B291">
        <f>'OverUnder Pivot'!B289</f>
        <v>11</v>
      </c>
      <c r="C291" t="str">
        <f>'OverUnder Pivot'!C289</f>
        <v>EQUIPMENT</v>
      </c>
      <c r="D291" t="str">
        <f>'OverUnder Pivot'!D289</f>
        <v>114000</v>
      </c>
      <c r="E291" t="str">
        <f>'OverUnder Pivot'!E289</f>
        <v xml:space="preserve"> FOOD SERVICE EQUIPMENT</v>
      </c>
      <c r="F291" t="str">
        <f>'OverUnder Pivot'!F289</f>
        <v>KITCHEN AREA</v>
      </c>
      <c r="G291" t="str">
        <f>'OverUnder Pivot'!G289</f>
        <v>KITCHEN AREA</v>
      </c>
      <c r="H291" t="str">
        <f>'OverUnder Pivot'!H289</f>
        <v>N</v>
      </c>
      <c r="I291" t="str">
        <f>'OverUnder Pivot'!I289</f>
        <v xml:space="preserve">Hand Wash Sink </v>
      </c>
      <c r="J291">
        <f>'OverUnder Pivot'!J289</f>
        <v>1</v>
      </c>
      <c r="K291" t="str">
        <f>'OverUnder Pivot'!K289</f>
        <v>Nr</v>
      </c>
      <c r="L291" s="724">
        <f>'OverUnder Pivot'!L289</f>
        <v>0</v>
      </c>
      <c r="M291" s="724"/>
      <c r="N291" s="724">
        <f>'OverUnder Pivot'!M289</f>
        <v>0</v>
      </c>
      <c r="O291" s="724">
        <f>'OverUnder Pivot'!N289</f>
        <v>0</v>
      </c>
      <c r="P291" s="724">
        <f>'OverUnder Pivot'!O289</f>
        <v>0</v>
      </c>
      <c r="Q291" t="s">
        <v>2791</v>
      </c>
      <c r="T291">
        <f t="shared" si="8"/>
        <v>0</v>
      </c>
    </row>
    <row r="292" spans="1:20" hidden="1">
      <c r="A292">
        <f>'OverUnder Pivot'!A290</f>
        <v>505</v>
      </c>
      <c r="B292">
        <f>'OverUnder Pivot'!B290</f>
        <v>11</v>
      </c>
      <c r="C292" t="str">
        <f>'OverUnder Pivot'!C290</f>
        <v>EQUIPMENT</v>
      </c>
      <c r="D292" t="str">
        <f>'OverUnder Pivot'!D290</f>
        <v>114000</v>
      </c>
      <c r="E292" t="str">
        <f>'OverUnder Pivot'!E290</f>
        <v xml:space="preserve"> FOOD SERVICE EQUIPMENT</v>
      </c>
      <c r="F292" t="str">
        <f>'OverUnder Pivot'!F290</f>
        <v>Vegetable Preparation</v>
      </c>
      <c r="G292" t="str">
        <f>'OverUnder Pivot'!G290</f>
        <v>Vegetable Preparation</v>
      </c>
      <c r="H292" t="str">
        <f>'OverUnder Pivot'!H290</f>
        <v>P</v>
      </c>
      <c r="I292" t="str">
        <f>'OverUnder Pivot'!I290</f>
        <v>Prep Table - existing</v>
      </c>
      <c r="J292">
        <f>'OverUnder Pivot'!J290</f>
        <v>1</v>
      </c>
      <c r="K292" t="str">
        <f>'OverUnder Pivot'!K290</f>
        <v>Nr</v>
      </c>
      <c r="L292" s="724">
        <f>'OverUnder Pivot'!L290</f>
        <v>0</v>
      </c>
      <c r="M292" s="724"/>
      <c r="N292" s="724">
        <f>'OverUnder Pivot'!M290</f>
        <v>0</v>
      </c>
      <c r="O292" s="724">
        <f>'OverUnder Pivot'!N290</f>
        <v>0</v>
      </c>
      <c r="P292" s="724">
        <f>'OverUnder Pivot'!O290</f>
        <v>0</v>
      </c>
      <c r="Q292" t="s">
        <v>2791</v>
      </c>
      <c r="T292">
        <f t="shared" si="8"/>
        <v>0</v>
      </c>
    </row>
    <row r="293" spans="1:20" hidden="1">
      <c r="A293">
        <f>'OverUnder Pivot'!A291</f>
        <v>506</v>
      </c>
      <c r="B293">
        <f>'OverUnder Pivot'!B291</f>
        <v>11</v>
      </c>
      <c r="C293" t="str">
        <f>'OverUnder Pivot'!C291</f>
        <v>EQUIPMENT</v>
      </c>
      <c r="D293" t="str">
        <f>'OverUnder Pivot'!D291</f>
        <v>114000</v>
      </c>
      <c r="E293" t="str">
        <f>'OverUnder Pivot'!E291</f>
        <v xml:space="preserve"> FOOD SERVICE EQUIPMENT</v>
      </c>
      <c r="F293" t="str">
        <f>'OverUnder Pivot'!F291</f>
        <v>KITCHEN AREA</v>
      </c>
      <c r="G293" t="str">
        <f>'OverUnder Pivot'!G291</f>
        <v>KITCHEN AREA</v>
      </c>
      <c r="H293" t="str">
        <f>'OverUnder Pivot'!H291</f>
        <v>A</v>
      </c>
      <c r="I293" t="str">
        <f>'OverUnder Pivot'!I291</f>
        <v xml:space="preserve">Mixer Tap </v>
      </c>
      <c r="J293">
        <f>'OverUnder Pivot'!J291</f>
        <v>2</v>
      </c>
      <c r="K293" t="str">
        <f>'OverUnder Pivot'!K291</f>
        <v>Nr</v>
      </c>
      <c r="L293" s="724">
        <f>'OverUnder Pivot'!L291</f>
        <v>0</v>
      </c>
      <c r="M293" s="724"/>
      <c r="N293" s="724">
        <f>'OverUnder Pivot'!M291</f>
        <v>0</v>
      </c>
      <c r="O293" s="724">
        <f>'OverUnder Pivot'!N291</f>
        <v>0</v>
      </c>
      <c r="P293" s="724">
        <f>'OverUnder Pivot'!O291</f>
        <v>0</v>
      </c>
      <c r="Q293" t="s">
        <v>2791</v>
      </c>
      <c r="T293">
        <f t="shared" si="8"/>
        <v>0</v>
      </c>
    </row>
    <row r="294" spans="1:20" hidden="1">
      <c r="A294">
        <f>'OverUnder Pivot'!A292</f>
        <v>507</v>
      </c>
      <c r="B294">
        <f>'OverUnder Pivot'!B292</f>
        <v>11</v>
      </c>
      <c r="C294" t="str">
        <f>'OverUnder Pivot'!C292</f>
        <v>EQUIPMENT</v>
      </c>
      <c r="D294" t="str">
        <f>'OverUnder Pivot'!D292</f>
        <v>114000</v>
      </c>
      <c r="E294" t="str">
        <f>'OverUnder Pivot'!E292</f>
        <v xml:space="preserve"> FOOD SERVICE EQUIPMENT</v>
      </c>
      <c r="F294" t="str">
        <f>'OverUnder Pivot'!F292</f>
        <v>Vegetable Preparation</v>
      </c>
      <c r="G294" t="str">
        <f>'OverUnder Pivot'!G292</f>
        <v>Vegetable Preparation</v>
      </c>
      <c r="H294" t="str">
        <f>'OverUnder Pivot'!H292</f>
        <v>B</v>
      </c>
      <c r="I294" t="str">
        <f>'OverUnder Pivot'!I292</f>
        <v>Undercounter Fridge- 1200 mm</v>
      </c>
      <c r="J294">
        <f>'OverUnder Pivot'!J292</f>
        <v>1</v>
      </c>
      <c r="K294" t="str">
        <f>'OverUnder Pivot'!K292</f>
        <v>Nr</v>
      </c>
      <c r="L294" s="724">
        <f>'OverUnder Pivot'!L292</f>
        <v>0</v>
      </c>
      <c r="M294" s="724"/>
      <c r="N294" s="724">
        <f>'OverUnder Pivot'!M292</f>
        <v>0</v>
      </c>
      <c r="O294" s="724">
        <f>'OverUnder Pivot'!N292</f>
        <v>0</v>
      </c>
      <c r="P294" s="724">
        <f>'OverUnder Pivot'!O292</f>
        <v>0</v>
      </c>
      <c r="Q294" t="s">
        <v>2791</v>
      </c>
      <c r="T294">
        <f t="shared" si="8"/>
        <v>0</v>
      </c>
    </row>
    <row r="295" spans="1:20" hidden="1">
      <c r="A295">
        <f>'OverUnder Pivot'!A293</f>
        <v>508</v>
      </c>
      <c r="B295">
        <f>'OverUnder Pivot'!B293</f>
        <v>11</v>
      </c>
      <c r="C295" t="str">
        <f>'OverUnder Pivot'!C293</f>
        <v>EQUIPMENT</v>
      </c>
      <c r="D295" t="str">
        <f>'OverUnder Pivot'!D293</f>
        <v>114000</v>
      </c>
      <c r="E295" t="str">
        <f>'OverUnder Pivot'!E293</f>
        <v xml:space="preserve"> FOOD SERVICE EQUIPMENT</v>
      </c>
      <c r="F295" t="str">
        <f>'OverUnder Pivot'!F293</f>
        <v>KITCHEN AREA</v>
      </c>
      <c r="G295" t="str">
        <f>'OverUnder Pivot'!G293</f>
        <v>KITCHEN AREA</v>
      </c>
      <c r="H295" t="str">
        <f>'OverUnder Pivot'!H293</f>
        <v>C</v>
      </c>
      <c r="I295" t="str">
        <f>'OverUnder Pivot'!I293</f>
        <v>Table w/ sink</v>
      </c>
      <c r="J295">
        <f>'OverUnder Pivot'!J293</f>
        <v>1</v>
      </c>
      <c r="K295" t="str">
        <f>'OverUnder Pivot'!K293</f>
        <v>Nr</v>
      </c>
      <c r="L295" s="724">
        <f>'OverUnder Pivot'!L293</f>
        <v>0</v>
      </c>
      <c r="M295" s="724"/>
      <c r="N295" s="724">
        <f>'OverUnder Pivot'!M293</f>
        <v>0</v>
      </c>
      <c r="O295" s="724">
        <f>'OverUnder Pivot'!N293</f>
        <v>0</v>
      </c>
      <c r="P295" s="724">
        <f>'OverUnder Pivot'!O293</f>
        <v>0</v>
      </c>
      <c r="Q295" t="s">
        <v>2791</v>
      </c>
      <c r="T295">
        <f t="shared" si="8"/>
        <v>0</v>
      </c>
    </row>
    <row r="296" spans="1:20" hidden="1">
      <c r="A296">
        <f>'OverUnder Pivot'!A294</f>
        <v>509</v>
      </c>
      <c r="B296">
        <f>'OverUnder Pivot'!B294</f>
        <v>11</v>
      </c>
      <c r="C296" t="str">
        <f>'OverUnder Pivot'!C294</f>
        <v>EQUIPMENT</v>
      </c>
      <c r="D296" t="str">
        <f>'OverUnder Pivot'!D294</f>
        <v>114000</v>
      </c>
      <c r="E296" t="str">
        <f>'OverUnder Pivot'!E294</f>
        <v xml:space="preserve"> FOOD SERVICE EQUIPMENT</v>
      </c>
      <c r="F296" t="str">
        <f>'OverUnder Pivot'!F294</f>
        <v>Vegetable Preparation</v>
      </c>
      <c r="G296" t="str">
        <f>'OverUnder Pivot'!G294</f>
        <v>Vegetable Preparation</v>
      </c>
      <c r="H296" t="str">
        <f>'OverUnder Pivot'!H294</f>
        <v>D</v>
      </c>
      <c r="I296" t="str">
        <f>'OverUnder Pivot'!I294</f>
        <v>Floor Drain</v>
      </c>
      <c r="J296">
        <f>'OverUnder Pivot'!J294</f>
        <v>1</v>
      </c>
      <c r="K296" t="str">
        <f>'OverUnder Pivot'!K294</f>
        <v>Nr</v>
      </c>
      <c r="L296" s="724">
        <f>'OverUnder Pivot'!L294</f>
        <v>0</v>
      </c>
      <c r="M296" s="724"/>
      <c r="N296" s="724">
        <f>'OverUnder Pivot'!M294</f>
        <v>0</v>
      </c>
      <c r="O296" s="724">
        <f>'OverUnder Pivot'!N294</f>
        <v>0</v>
      </c>
      <c r="P296" s="724">
        <f>'OverUnder Pivot'!O294</f>
        <v>0</v>
      </c>
      <c r="Q296" t="s">
        <v>2791</v>
      </c>
      <c r="T296">
        <f t="shared" si="8"/>
        <v>0</v>
      </c>
    </row>
    <row r="297" spans="1:20" hidden="1">
      <c r="A297">
        <f>'OverUnder Pivot'!A295</f>
        <v>510</v>
      </c>
      <c r="B297">
        <f>'OverUnder Pivot'!B295</f>
        <v>11</v>
      </c>
      <c r="C297" t="str">
        <f>'OverUnder Pivot'!C295</f>
        <v>EQUIPMENT</v>
      </c>
      <c r="D297" t="str">
        <f>'OverUnder Pivot'!D295</f>
        <v>114000</v>
      </c>
      <c r="E297" t="str">
        <f>'OverUnder Pivot'!E295</f>
        <v xml:space="preserve"> FOOD SERVICE EQUIPMENT</v>
      </c>
      <c r="F297" t="str">
        <f>'OverUnder Pivot'!F295</f>
        <v>KITCHEN AREA</v>
      </c>
      <c r="G297" t="str">
        <f>'OverUnder Pivot'!G295</f>
        <v>KITCHEN AREA</v>
      </c>
      <c r="H297" t="str">
        <f>'OverUnder Pivot'!H295</f>
        <v>E</v>
      </c>
      <c r="I297" t="str">
        <f>'OverUnder Pivot'!I295</f>
        <v>Potato Peeler- existing</v>
      </c>
      <c r="J297">
        <f>'OverUnder Pivot'!J295</f>
        <v>1</v>
      </c>
      <c r="K297" t="str">
        <f>'OverUnder Pivot'!K295</f>
        <v>Nr</v>
      </c>
      <c r="L297" s="724">
        <f>'OverUnder Pivot'!L295</f>
        <v>0</v>
      </c>
      <c r="M297" s="724"/>
      <c r="N297" s="724">
        <f>'OverUnder Pivot'!M295</f>
        <v>0</v>
      </c>
      <c r="O297" s="724">
        <f>'OverUnder Pivot'!N295</f>
        <v>0</v>
      </c>
      <c r="P297" s="724">
        <f>'OverUnder Pivot'!O295</f>
        <v>0</v>
      </c>
      <c r="Q297" t="s">
        <v>2791</v>
      </c>
      <c r="T297">
        <f t="shared" si="8"/>
        <v>0</v>
      </c>
    </row>
    <row r="298" spans="1:20" hidden="1">
      <c r="A298">
        <f>'OverUnder Pivot'!A296</f>
        <v>512</v>
      </c>
      <c r="B298">
        <f>'OverUnder Pivot'!B296</f>
        <v>11</v>
      </c>
      <c r="C298" t="str">
        <f>'OverUnder Pivot'!C296</f>
        <v>EQUIPMENT</v>
      </c>
      <c r="D298" t="str">
        <f>'OverUnder Pivot'!D296</f>
        <v>114000</v>
      </c>
      <c r="E298" t="str">
        <f>'OverUnder Pivot'!E296</f>
        <v xml:space="preserve"> FOOD SERVICE EQUIPMENT</v>
      </c>
      <c r="F298" t="str">
        <f>'OverUnder Pivot'!F296</f>
        <v>KITCHEN AREA</v>
      </c>
      <c r="G298" t="str">
        <f>'OverUnder Pivot'!G296</f>
        <v>KITCHEN AREA</v>
      </c>
      <c r="H298" t="str">
        <f>'OverUnder Pivot'!H296</f>
        <v>F</v>
      </c>
      <c r="I298" t="str">
        <f>'OverUnder Pivot'!I296</f>
        <v>Hand Wash Sink</v>
      </c>
      <c r="J298">
        <f>'OverUnder Pivot'!J296</f>
        <v>1</v>
      </c>
      <c r="K298" t="str">
        <f>'OverUnder Pivot'!K296</f>
        <v>Nr</v>
      </c>
      <c r="L298" s="724">
        <f>'OverUnder Pivot'!L296</f>
        <v>0</v>
      </c>
      <c r="M298" s="724"/>
      <c r="N298" s="724">
        <f>'OverUnder Pivot'!M296</f>
        <v>0</v>
      </c>
      <c r="O298" s="724">
        <f>'OverUnder Pivot'!N296</f>
        <v>0</v>
      </c>
      <c r="P298" s="724">
        <f>'OverUnder Pivot'!O296</f>
        <v>0</v>
      </c>
      <c r="Q298" t="s">
        <v>2791</v>
      </c>
      <c r="T298">
        <f t="shared" si="8"/>
        <v>0</v>
      </c>
    </row>
    <row r="299" spans="1:20" hidden="1">
      <c r="A299">
        <f>'OverUnder Pivot'!A297</f>
        <v>513</v>
      </c>
      <c r="B299">
        <f>'OverUnder Pivot'!B297</f>
        <v>11</v>
      </c>
      <c r="C299" t="str">
        <f>'OverUnder Pivot'!C297</f>
        <v>EQUIPMENT</v>
      </c>
      <c r="D299" t="str">
        <f>'OverUnder Pivot'!D297</f>
        <v>114000</v>
      </c>
      <c r="E299" t="str">
        <f>'OverUnder Pivot'!E297</f>
        <v xml:space="preserve"> FOOD SERVICE EQUIPMENT</v>
      </c>
      <c r="F299" t="str">
        <f>'OverUnder Pivot'!F297</f>
        <v>Meat &amp; Poultry Preparation</v>
      </c>
      <c r="G299" t="str">
        <f>'OverUnder Pivot'!G297</f>
        <v>Meat &amp; Poultry Preparation</v>
      </c>
      <c r="H299" t="str">
        <f>'OverUnder Pivot'!H297</f>
        <v>G</v>
      </c>
      <c r="I299" t="str">
        <f>'OverUnder Pivot'!I297</f>
        <v>Prep Table</v>
      </c>
      <c r="J299">
        <f>'OverUnder Pivot'!J297</f>
        <v>1</v>
      </c>
      <c r="K299" t="str">
        <f>'OverUnder Pivot'!K297</f>
        <v>Nr</v>
      </c>
      <c r="L299" s="724">
        <f>'OverUnder Pivot'!L297</f>
        <v>0</v>
      </c>
      <c r="M299" s="724"/>
      <c r="N299" s="724">
        <f>'OverUnder Pivot'!M297</f>
        <v>0</v>
      </c>
      <c r="O299" s="724">
        <f>'OverUnder Pivot'!N297</f>
        <v>0</v>
      </c>
      <c r="P299" s="724">
        <f>'OverUnder Pivot'!O297</f>
        <v>0</v>
      </c>
      <c r="Q299" t="s">
        <v>2791</v>
      </c>
      <c r="T299">
        <f t="shared" si="8"/>
        <v>0</v>
      </c>
    </row>
    <row r="300" spans="1:20" hidden="1">
      <c r="A300">
        <f>'OverUnder Pivot'!A298</f>
        <v>514</v>
      </c>
      <c r="B300">
        <f>'OverUnder Pivot'!B298</f>
        <v>11</v>
      </c>
      <c r="C300" t="str">
        <f>'OverUnder Pivot'!C298</f>
        <v>EQUIPMENT</v>
      </c>
      <c r="D300" t="str">
        <f>'OverUnder Pivot'!D298</f>
        <v>114000</v>
      </c>
      <c r="E300" t="str">
        <f>'OverUnder Pivot'!E298</f>
        <v xml:space="preserve"> FOOD SERVICE EQUIPMENT</v>
      </c>
      <c r="F300" t="str">
        <f>'OverUnder Pivot'!F298</f>
        <v>KITCHEN AREA</v>
      </c>
      <c r="G300" t="str">
        <f>'OverUnder Pivot'!G298</f>
        <v>KITCHEN AREA</v>
      </c>
      <c r="H300" t="str">
        <f>'OverUnder Pivot'!H298</f>
        <v>H</v>
      </c>
      <c r="I300" t="str">
        <f>'OverUnder Pivot'!I298</f>
        <v xml:space="preserve">Mixer Tap </v>
      </c>
      <c r="J300">
        <f>'OverUnder Pivot'!J298</f>
        <v>2</v>
      </c>
      <c r="K300" t="str">
        <f>'OverUnder Pivot'!K298</f>
        <v>Nr</v>
      </c>
      <c r="L300" s="724">
        <f>'OverUnder Pivot'!L298</f>
        <v>0</v>
      </c>
      <c r="M300" s="724"/>
      <c r="N300" s="724">
        <f>'OverUnder Pivot'!M298</f>
        <v>0</v>
      </c>
      <c r="O300" s="724">
        <f>'OverUnder Pivot'!N298</f>
        <v>0</v>
      </c>
      <c r="P300" s="724">
        <f>'OverUnder Pivot'!O298</f>
        <v>0</v>
      </c>
      <c r="Q300" t="s">
        <v>2791</v>
      </c>
      <c r="T300">
        <f t="shared" si="8"/>
        <v>0</v>
      </c>
    </row>
    <row r="301" spans="1:20" hidden="1">
      <c r="A301">
        <f>'OverUnder Pivot'!A299</f>
        <v>515</v>
      </c>
      <c r="B301">
        <f>'OverUnder Pivot'!B299</f>
        <v>11</v>
      </c>
      <c r="C301" t="str">
        <f>'OverUnder Pivot'!C299</f>
        <v>EQUIPMENT</v>
      </c>
      <c r="D301" t="str">
        <f>'OverUnder Pivot'!D299</f>
        <v>114000</v>
      </c>
      <c r="E301" t="str">
        <f>'OverUnder Pivot'!E299</f>
        <v xml:space="preserve"> FOOD SERVICE EQUIPMENT</v>
      </c>
      <c r="F301" t="str">
        <f>'OverUnder Pivot'!F299</f>
        <v>Meat &amp; Poultry Preparation</v>
      </c>
      <c r="G301" t="str">
        <f>'OverUnder Pivot'!G299</f>
        <v>Meat &amp; Poultry Preparation</v>
      </c>
      <c r="H301" t="str">
        <f>'OverUnder Pivot'!H299</f>
        <v>J</v>
      </c>
      <c r="I301" t="str">
        <f>'OverUnder Pivot'!I299</f>
        <v>Undercounter Fridge-1200 mm</v>
      </c>
      <c r="J301">
        <f>'OverUnder Pivot'!J299</f>
        <v>1</v>
      </c>
      <c r="K301" t="str">
        <f>'OverUnder Pivot'!K299</f>
        <v>Nr</v>
      </c>
      <c r="L301" s="724">
        <f>'OverUnder Pivot'!L299</f>
        <v>0</v>
      </c>
      <c r="M301" s="724"/>
      <c r="N301" s="724">
        <f>'OverUnder Pivot'!M299</f>
        <v>0</v>
      </c>
      <c r="O301" s="724">
        <f>'OverUnder Pivot'!N299</f>
        <v>0</v>
      </c>
      <c r="P301" s="724">
        <f>'OverUnder Pivot'!O299</f>
        <v>0</v>
      </c>
      <c r="Q301" t="s">
        <v>2791</v>
      </c>
      <c r="T301">
        <f t="shared" si="8"/>
        <v>0</v>
      </c>
    </row>
    <row r="302" spans="1:20" hidden="1">
      <c r="A302">
        <f>'OverUnder Pivot'!A300</f>
        <v>516</v>
      </c>
      <c r="B302">
        <f>'OverUnder Pivot'!B300</f>
        <v>11</v>
      </c>
      <c r="C302" t="str">
        <f>'OverUnder Pivot'!C300</f>
        <v>EQUIPMENT</v>
      </c>
      <c r="D302" t="str">
        <f>'OverUnder Pivot'!D300</f>
        <v>114000</v>
      </c>
      <c r="E302" t="str">
        <f>'OverUnder Pivot'!E300</f>
        <v xml:space="preserve"> FOOD SERVICE EQUIPMENT</v>
      </c>
      <c r="F302" t="str">
        <f>'OverUnder Pivot'!F300</f>
        <v>KITCHEN AREA</v>
      </c>
      <c r="G302" t="str">
        <f>'OverUnder Pivot'!G300</f>
        <v>KITCHEN AREA</v>
      </c>
      <c r="H302" t="str">
        <f>'OverUnder Pivot'!H300</f>
        <v>K</v>
      </c>
      <c r="I302" t="str">
        <f>'OverUnder Pivot'!I300</f>
        <v>Upright Fridge</v>
      </c>
      <c r="J302">
        <f>'OverUnder Pivot'!J300</f>
        <v>1</v>
      </c>
      <c r="K302" t="str">
        <f>'OverUnder Pivot'!K300</f>
        <v>Nr</v>
      </c>
      <c r="L302" s="724">
        <f>'OverUnder Pivot'!L300</f>
        <v>0</v>
      </c>
      <c r="M302" s="724"/>
      <c r="N302" s="724">
        <f>'OverUnder Pivot'!M300</f>
        <v>0</v>
      </c>
      <c r="O302" s="724">
        <f>'OverUnder Pivot'!N300</f>
        <v>0</v>
      </c>
      <c r="P302" s="724">
        <f>'OverUnder Pivot'!O300</f>
        <v>0</v>
      </c>
      <c r="Q302" t="s">
        <v>2791</v>
      </c>
      <c r="T302">
        <f t="shared" si="8"/>
        <v>0</v>
      </c>
    </row>
    <row r="303" spans="1:20" hidden="1">
      <c r="A303">
        <f>'OverUnder Pivot'!A301</f>
        <v>517</v>
      </c>
      <c r="B303">
        <f>'OverUnder Pivot'!B301</f>
        <v>11</v>
      </c>
      <c r="C303" t="str">
        <f>'OverUnder Pivot'!C301</f>
        <v>EQUIPMENT</v>
      </c>
      <c r="D303" t="str">
        <f>'OverUnder Pivot'!D301</f>
        <v>114000</v>
      </c>
      <c r="E303" t="str">
        <f>'OverUnder Pivot'!E301</f>
        <v xml:space="preserve"> FOOD SERVICE EQUIPMENT</v>
      </c>
      <c r="F303" t="str">
        <f>'OverUnder Pivot'!F301</f>
        <v>Meat &amp; Poultry Preparation</v>
      </c>
      <c r="G303" t="str">
        <f>'OverUnder Pivot'!G301</f>
        <v>Meat &amp; Poultry Preparation</v>
      </c>
      <c r="H303" t="str">
        <f>'OverUnder Pivot'!H301</f>
        <v>L</v>
      </c>
      <c r="I303" t="str">
        <f>'OverUnder Pivot'!I301</f>
        <v>Floor Drain</v>
      </c>
      <c r="J303">
        <f>'OverUnder Pivot'!J301</f>
        <v>1</v>
      </c>
      <c r="K303" t="str">
        <f>'OverUnder Pivot'!K301</f>
        <v>Nr</v>
      </c>
      <c r="L303" s="724">
        <f>'OverUnder Pivot'!L301</f>
        <v>0</v>
      </c>
      <c r="M303" s="724"/>
      <c r="N303" s="724">
        <f>'OverUnder Pivot'!M301</f>
        <v>0</v>
      </c>
      <c r="O303" s="724">
        <f>'OverUnder Pivot'!N301</f>
        <v>0</v>
      </c>
      <c r="P303" s="724">
        <f>'OverUnder Pivot'!O301</f>
        <v>0</v>
      </c>
      <c r="Q303" t="s">
        <v>2791</v>
      </c>
      <c r="T303">
        <f t="shared" si="8"/>
        <v>0</v>
      </c>
    </row>
    <row r="304" spans="1:20" hidden="1">
      <c r="A304">
        <f>'OverUnder Pivot'!A302</f>
        <v>518</v>
      </c>
      <c r="B304">
        <f>'OverUnder Pivot'!B302</f>
        <v>11</v>
      </c>
      <c r="C304" t="str">
        <f>'OverUnder Pivot'!C302</f>
        <v>EQUIPMENT</v>
      </c>
      <c r="D304" t="str">
        <f>'OverUnder Pivot'!D302</f>
        <v>114000</v>
      </c>
      <c r="E304" t="str">
        <f>'OverUnder Pivot'!E302</f>
        <v xml:space="preserve"> FOOD SERVICE EQUIPMENT</v>
      </c>
      <c r="F304" t="str">
        <f>'OverUnder Pivot'!F302</f>
        <v>KITCHEN AREA</v>
      </c>
      <c r="G304" t="str">
        <f>'OverUnder Pivot'!G302</f>
        <v>KITCHEN AREA</v>
      </c>
      <c r="H304" t="str">
        <f>'OverUnder Pivot'!H302</f>
        <v>M</v>
      </c>
      <c r="I304" t="str">
        <f>'OverUnder Pivot'!I302</f>
        <v>Meat Mincer- existing</v>
      </c>
      <c r="J304">
        <f>'OverUnder Pivot'!J302</f>
        <v>1</v>
      </c>
      <c r="K304" t="str">
        <f>'OverUnder Pivot'!K302</f>
        <v>Nr</v>
      </c>
      <c r="L304" s="724">
        <f>'OverUnder Pivot'!L302</f>
        <v>0</v>
      </c>
      <c r="M304" s="724"/>
      <c r="N304" s="724">
        <f>'OverUnder Pivot'!M302</f>
        <v>0</v>
      </c>
      <c r="O304" s="724">
        <f>'OverUnder Pivot'!N302</f>
        <v>0</v>
      </c>
      <c r="P304" s="724">
        <f>'OverUnder Pivot'!O302</f>
        <v>0</v>
      </c>
      <c r="Q304" t="s">
        <v>2791</v>
      </c>
      <c r="T304">
        <f t="shared" si="8"/>
        <v>0</v>
      </c>
    </row>
    <row r="305" spans="1:20" hidden="1">
      <c r="A305">
        <f>'OverUnder Pivot'!A303</f>
        <v>520</v>
      </c>
      <c r="B305">
        <f>'OverUnder Pivot'!B303</f>
        <v>11</v>
      </c>
      <c r="C305" t="str">
        <f>'OverUnder Pivot'!C303</f>
        <v>EQUIPMENT</v>
      </c>
      <c r="D305" t="str">
        <f>'OverUnder Pivot'!D303</f>
        <v>114000</v>
      </c>
      <c r="E305" t="str">
        <f>'OverUnder Pivot'!E303</f>
        <v xml:space="preserve"> FOOD SERVICE EQUIPMENT</v>
      </c>
      <c r="F305" t="str">
        <f>'OverUnder Pivot'!F303</f>
        <v>KITCHEN AREA</v>
      </c>
      <c r="G305" t="str">
        <f>'OverUnder Pivot'!G303</f>
        <v>KITCHEN AREA</v>
      </c>
      <c r="H305" t="str">
        <f>'OverUnder Pivot'!H303</f>
        <v>N</v>
      </c>
      <c r="I305" t="str">
        <f>'OverUnder Pivot'!I303</f>
        <v>Table w/ Double Bowl Sink</v>
      </c>
      <c r="J305">
        <f>'OverUnder Pivot'!J303</f>
        <v>1</v>
      </c>
      <c r="K305" t="str">
        <f>'OverUnder Pivot'!K303</f>
        <v>Nr</v>
      </c>
      <c r="L305" s="724">
        <f>'OverUnder Pivot'!L303</f>
        <v>0</v>
      </c>
      <c r="M305" s="724"/>
      <c r="N305" s="724">
        <f>'OverUnder Pivot'!M303</f>
        <v>0</v>
      </c>
      <c r="O305" s="724">
        <f>'OverUnder Pivot'!N303</f>
        <v>0</v>
      </c>
      <c r="P305" s="724">
        <f>'OverUnder Pivot'!O303</f>
        <v>0</v>
      </c>
      <c r="Q305" t="s">
        <v>2791</v>
      </c>
      <c r="T305">
        <f t="shared" si="8"/>
        <v>0</v>
      </c>
    </row>
    <row r="306" spans="1:20" hidden="1">
      <c r="A306">
        <f>'OverUnder Pivot'!A304</f>
        <v>521</v>
      </c>
      <c r="B306">
        <f>'OverUnder Pivot'!B304</f>
        <v>11</v>
      </c>
      <c r="C306" t="str">
        <f>'OverUnder Pivot'!C304</f>
        <v>EQUIPMENT</v>
      </c>
      <c r="D306" t="str">
        <f>'OverUnder Pivot'!D304</f>
        <v>114000</v>
      </c>
      <c r="E306" t="str">
        <f>'OverUnder Pivot'!E304</f>
        <v xml:space="preserve"> FOOD SERVICE EQUIPMENT</v>
      </c>
      <c r="F306" t="str">
        <f>'OverUnder Pivot'!F304</f>
        <v>Bakery &amp; Pastry</v>
      </c>
      <c r="G306" t="str">
        <f>'OverUnder Pivot'!G304</f>
        <v>Bakery &amp; Pastry</v>
      </c>
      <c r="H306" t="str">
        <f>'OverUnder Pivot'!H304</f>
        <v>P</v>
      </c>
      <c r="I306" t="str">
        <f>'OverUnder Pivot'!I304</f>
        <v>Undercounter Fridge-1200 mm</v>
      </c>
      <c r="J306">
        <f>'OverUnder Pivot'!J304</f>
        <v>2</v>
      </c>
      <c r="K306" t="str">
        <f>'OverUnder Pivot'!K304</f>
        <v>Nr</v>
      </c>
      <c r="L306" s="724">
        <f>'OverUnder Pivot'!L304</f>
        <v>0</v>
      </c>
      <c r="M306" s="724"/>
      <c r="N306" s="724">
        <f>'OverUnder Pivot'!M304</f>
        <v>0</v>
      </c>
      <c r="O306" s="724">
        <f>'OverUnder Pivot'!N304</f>
        <v>0</v>
      </c>
      <c r="P306" s="724">
        <f>'OverUnder Pivot'!O304</f>
        <v>0</v>
      </c>
      <c r="Q306" t="s">
        <v>2791</v>
      </c>
      <c r="T306">
        <f t="shared" si="8"/>
        <v>0</v>
      </c>
    </row>
    <row r="307" spans="1:20" hidden="1">
      <c r="A307">
        <f>'OverUnder Pivot'!A305</f>
        <v>522</v>
      </c>
      <c r="B307">
        <f>'OverUnder Pivot'!B305</f>
        <v>11</v>
      </c>
      <c r="C307" t="str">
        <f>'OverUnder Pivot'!C305</f>
        <v>EQUIPMENT</v>
      </c>
      <c r="D307" t="str">
        <f>'OverUnder Pivot'!D305</f>
        <v>114000</v>
      </c>
      <c r="E307" t="str">
        <f>'OverUnder Pivot'!E305</f>
        <v xml:space="preserve"> FOOD SERVICE EQUIPMENT</v>
      </c>
      <c r="F307" t="str">
        <f>'OverUnder Pivot'!F305</f>
        <v>KITCHEN AREA</v>
      </c>
      <c r="G307" t="str">
        <f>'OverUnder Pivot'!G305</f>
        <v>KITCHEN AREA</v>
      </c>
      <c r="H307" t="str">
        <f>'OverUnder Pivot'!H305</f>
        <v>Q</v>
      </c>
      <c r="I307" t="str">
        <f>'OverUnder Pivot'!I305</f>
        <v xml:space="preserve">Mixer Tap </v>
      </c>
      <c r="J307">
        <f>'OverUnder Pivot'!J305</f>
        <v>2</v>
      </c>
      <c r="K307" t="str">
        <f>'OverUnder Pivot'!K305</f>
        <v>Nr</v>
      </c>
      <c r="L307" s="724">
        <f>'OverUnder Pivot'!L305</f>
        <v>0</v>
      </c>
      <c r="M307" s="724"/>
      <c r="N307" s="724">
        <f>'OverUnder Pivot'!M305</f>
        <v>0</v>
      </c>
      <c r="O307" s="724">
        <f>'OverUnder Pivot'!N305</f>
        <v>0</v>
      </c>
      <c r="P307" s="724">
        <f>'OverUnder Pivot'!O305</f>
        <v>0</v>
      </c>
      <c r="Q307" t="s">
        <v>2791</v>
      </c>
      <c r="T307">
        <f t="shared" si="8"/>
        <v>0</v>
      </c>
    </row>
    <row r="308" spans="1:20" hidden="1">
      <c r="A308">
        <f>'OverUnder Pivot'!A306</f>
        <v>523</v>
      </c>
      <c r="B308">
        <f>'OverUnder Pivot'!B306</f>
        <v>11</v>
      </c>
      <c r="C308" t="str">
        <f>'OverUnder Pivot'!C306</f>
        <v>EQUIPMENT</v>
      </c>
      <c r="D308" t="str">
        <f>'OverUnder Pivot'!D306</f>
        <v>114000</v>
      </c>
      <c r="E308" t="str">
        <f>'OverUnder Pivot'!E306</f>
        <v xml:space="preserve"> FOOD SERVICE EQUIPMENT</v>
      </c>
      <c r="F308" t="str">
        <f>'OverUnder Pivot'!F306</f>
        <v>Bakery &amp; Pastry</v>
      </c>
      <c r="G308" t="str">
        <f>'OverUnder Pivot'!G306</f>
        <v>Bakery &amp; Pastry</v>
      </c>
      <c r="H308" t="str">
        <f>'OverUnder Pivot'!H306</f>
        <v>R</v>
      </c>
      <c r="I308" t="str">
        <f>'OverUnder Pivot'!I306</f>
        <v>Table w/ sink</v>
      </c>
      <c r="J308">
        <f>'OverUnder Pivot'!J306</f>
        <v>1</v>
      </c>
      <c r="K308" t="str">
        <f>'OverUnder Pivot'!K306</f>
        <v>Nr</v>
      </c>
      <c r="L308" s="724">
        <f>'OverUnder Pivot'!L306</f>
        <v>0</v>
      </c>
      <c r="M308" s="724"/>
      <c r="N308" s="724">
        <f>'OverUnder Pivot'!M306</f>
        <v>0</v>
      </c>
      <c r="O308" s="724">
        <f>'OverUnder Pivot'!N306</f>
        <v>0</v>
      </c>
      <c r="P308" s="724">
        <f>'OverUnder Pivot'!O306</f>
        <v>0</v>
      </c>
      <c r="Q308" t="s">
        <v>2791</v>
      </c>
      <c r="T308">
        <f t="shared" si="8"/>
        <v>0</v>
      </c>
    </row>
    <row r="309" spans="1:20" hidden="1">
      <c r="A309">
        <f>'OverUnder Pivot'!A307</f>
        <v>524</v>
      </c>
      <c r="B309">
        <f>'OverUnder Pivot'!B307</f>
        <v>11</v>
      </c>
      <c r="C309" t="str">
        <f>'OverUnder Pivot'!C307</f>
        <v>EQUIPMENT</v>
      </c>
      <c r="D309" t="str">
        <f>'OverUnder Pivot'!D307</f>
        <v>114000</v>
      </c>
      <c r="E309" t="str">
        <f>'OverUnder Pivot'!E307</f>
        <v xml:space="preserve"> FOOD SERVICE EQUIPMENT</v>
      </c>
      <c r="F309" t="str">
        <f>'OverUnder Pivot'!F307</f>
        <v>KITCHEN AREA</v>
      </c>
      <c r="G309" t="str">
        <f>'OverUnder Pivot'!G307</f>
        <v>KITCHEN AREA</v>
      </c>
      <c r="H309" t="str">
        <f>'OverUnder Pivot'!H307</f>
        <v>S</v>
      </c>
      <c r="I309" t="str">
        <f>'OverUnder Pivot'!I307</f>
        <v>Scale</v>
      </c>
      <c r="J309">
        <f>'OverUnder Pivot'!J307</f>
        <v>1</v>
      </c>
      <c r="K309" t="str">
        <f>'OverUnder Pivot'!K307</f>
        <v>Nr</v>
      </c>
      <c r="L309" s="724">
        <f>'OverUnder Pivot'!L307</f>
        <v>0</v>
      </c>
      <c r="M309" s="724"/>
      <c r="N309" s="724">
        <f>'OverUnder Pivot'!M307</f>
        <v>0</v>
      </c>
      <c r="O309" s="724">
        <f>'OverUnder Pivot'!N307</f>
        <v>0</v>
      </c>
      <c r="P309" s="724">
        <f>'OverUnder Pivot'!O307</f>
        <v>0</v>
      </c>
      <c r="Q309" t="s">
        <v>2791</v>
      </c>
      <c r="T309">
        <f t="shared" si="8"/>
        <v>0</v>
      </c>
    </row>
    <row r="310" spans="1:20" hidden="1">
      <c r="A310">
        <f>'OverUnder Pivot'!A308</f>
        <v>525</v>
      </c>
      <c r="B310">
        <f>'OverUnder Pivot'!B308</f>
        <v>11</v>
      </c>
      <c r="C310" t="str">
        <f>'OverUnder Pivot'!C308</f>
        <v>EQUIPMENT</v>
      </c>
      <c r="D310" t="str">
        <f>'OverUnder Pivot'!D308</f>
        <v>114000</v>
      </c>
      <c r="E310" t="str">
        <f>'OverUnder Pivot'!E308</f>
        <v xml:space="preserve"> FOOD SERVICE EQUIPMENT</v>
      </c>
      <c r="F310" t="str">
        <f>'OverUnder Pivot'!F308</f>
        <v>Bakery &amp; Pastry</v>
      </c>
      <c r="G310" t="str">
        <f>'OverUnder Pivot'!G308</f>
        <v>Bakery &amp; Pastry</v>
      </c>
      <c r="H310" t="str">
        <f>'OverUnder Pivot'!H308</f>
        <v>T</v>
      </c>
      <c r="I310" t="str">
        <f>'OverUnder Pivot'!I308</f>
        <v>Table W/ Marble Top</v>
      </c>
      <c r="J310">
        <f>'OverUnder Pivot'!J308</f>
        <v>1</v>
      </c>
      <c r="K310" t="str">
        <f>'OverUnder Pivot'!K308</f>
        <v>Nr</v>
      </c>
      <c r="L310" s="724">
        <f>'OverUnder Pivot'!L308</f>
        <v>0</v>
      </c>
      <c r="M310" s="724"/>
      <c r="N310" s="724">
        <f>'OverUnder Pivot'!M308</f>
        <v>0</v>
      </c>
      <c r="O310" s="724">
        <f>'OverUnder Pivot'!N308</f>
        <v>0</v>
      </c>
      <c r="P310" s="724">
        <f>'OverUnder Pivot'!O308</f>
        <v>0</v>
      </c>
      <c r="Q310" t="s">
        <v>2791</v>
      </c>
      <c r="T310">
        <f t="shared" si="8"/>
        <v>0</v>
      </c>
    </row>
    <row r="311" spans="1:20" hidden="1">
      <c r="A311">
        <f>'OverUnder Pivot'!A309</f>
        <v>526</v>
      </c>
      <c r="B311">
        <f>'OverUnder Pivot'!B309</f>
        <v>11</v>
      </c>
      <c r="C311" t="str">
        <f>'OverUnder Pivot'!C309</f>
        <v>EQUIPMENT</v>
      </c>
      <c r="D311" t="str">
        <f>'OverUnder Pivot'!D309</f>
        <v>114000</v>
      </c>
      <c r="E311" t="str">
        <f>'OverUnder Pivot'!E309</f>
        <v xml:space="preserve"> FOOD SERVICE EQUIPMENT</v>
      </c>
      <c r="F311" t="str">
        <f>'OverUnder Pivot'!F309</f>
        <v>KITCHEN AREA</v>
      </c>
      <c r="G311" t="str">
        <f>'OverUnder Pivot'!G309</f>
        <v>KITCHEN AREA</v>
      </c>
      <c r="H311" t="str">
        <f>'OverUnder Pivot'!H309</f>
        <v>A</v>
      </c>
      <c r="I311" t="str">
        <f>'OverUnder Pivot'!I309</f>
        <v>Floor Drain</v>
      </c>
      <c r="J311">
        <f>'OverUnder Pivot'!J309</f>
        <v>1</v>
      </c>
      <c r="K311" t="str">
        <f>'OverUnder Pivot'!K309</f>
        <v>Nr</v>
      </c>
      <c r="L311" s="724">
        <f>'OverUnder Pivot'!L309</f>
        <v>0</v>
      </c>
      <c r="M311" s="724"/>
      <c r="N311" s="724">
        <f>'OverUnder Pivot'!M309</f>
        <v>0</v>
      </c>
      <c r="O311" s="724">
        <f>'OverUnder Pivot'!N309</f>
        <v>0</v>
      </c>
      <c r="P311" s="724">
        <f>'OverUnder Pivot'!O309</f>
        <v>0</v>
      </c>
      <c r="Q311" t="s">
        <v>2791</v>
      </c>
      <c r="T311">
        <f t="shared" si="8"/>
        <v>0</v>
      </c>
    </row>
    <row r="312" spans="1:20" hidden="1">
      <c r="A312">
        <f>'OverUnder Pivot'!A310</f>
        <v>527</v>
      </c>
      <c r="B312">
        <f>'OverUnder Pivot'!B310</f>
        <v>11</v>
      </c>
      <c r="C312" t="str">
        <f>'OverUnder Pivot'!C310</f>
        <v>EQUIPMENT</v>
      </c>
      <c r="D312" t="str">
        <f>'OverUnder Pivot'!D310</f>
        <v>114000</v>
      </c>
      <c r="E312" t="str">
        <f>'OverUnder Pivot'!E310</f>
        <v xml:space="preserve"> FOOD SERVICE EQUIPMENT</v>
      </c>
      <c r="F312" t="str">
        <f>'OverUnder Pivot'!F310</f>
        <v>Bakery &amp; Pastry</v>
      </c>
      <c r="G312" t="str">
        <f>'OverUnder Pivot'!G310</f>
        <v>Bakery &amp; Pastry</v>
      </c>
      <c r="H312" t="str">
        <f>'OverUnder Pivot'!H310</f>
        <v>B</v>
      </c>
      <c r="I312" t="str">
        <f>'OverUnder Pivot'!I310</f>
        <v xml:space="preserve">Gas Boiling Top- 400 x 700 </v>
      </c>
      <c r="J312">
        <f>'OverUnder Pivot'!J310</f>
        <v>1</v>
      </c>
      <c r="K312" t="str">
        <f>'OverUnder Pivot'!K310</f>
        <v>Nr</v>
      </c>
      <c r="L312" s="724">
        <f>'OverUnder Pivot'!L310</f>
        <v>0</v>
      </c>
      <c r="M312" s="724"/>
      <c r="N312" s="724">
        <f>'OverUnder Pivot'!M310</f>
        <v>0</v>
      </c>
      <c r="O312" s="724">
        <f>'OverUnder Pivot'!N310</f>
        <v>0</v>
      </c>
      <c r="P312" s="724">
        <f>'OverUnder Pivot'!O310</f>
        <v>0</v>
      </c>
      <c r="Q312" t="s">
        <v>2791</v>
      </c>
      <c r="T312">
        <f t="shared" si="8"/>
        <v>0</v>
      </c>
    </row>
    <row r="313" spans="1:20" hidden="1">
      <c r="A313">
        <f>'OverUnder Pivot'!A311</f>
        <v>528</v>
      </c>
      <c r="B313">
        <f>'OverUnder Pivot'!B311</f>
        <v>11</v>
      </c>
      <c r="C313" t="str">
        <f>'OverUnder Pivot'!C311</f>
        <v>EQUIPMENT</v>
      </c>
      <c r="D313" t="str">
        <f>'OverUnder Pivot'!D311</f>
        <v>114000</v>
      </c>
      <c r="E313" t="str">
        <f>'OverUnder Pivot'!E311</f>
        <v xml:space="preserve"> FOOD SERVICE EQUIPMENT</v>
      </c>
      <c r="F313" t="str">
        <f>'OverUnder Pivot'!F311</f>
        <v>KITCHEN AREA</v>
      </c>
      <c r="G313" t="str">
        <f>'OverUnder Pivot'!G311</f>
        <v>KITCHEN AREA</v>
      </c>
      <c r="H313" t="str">
        <f>'OverUnder Pivot'!H311</f>
        <v>C</v>
      </c>
      <c r="I313" t="str">
        <f>'OverUnder Pivot'!I311</f>
        <v>Deck Oven</v>
      </c>
      <c r="J313">
        <f>'OverUnder Pivot'!J311</f>
        <v>1</v>
      </c>
      <c r="K313" t="str">
        <f>'OverUnder Pivot'!K311</f>
        <v>Nr</v>
      </c>
      <c r="L313" s="724">
        <f>'OverUnder Pivot'!L311</f>
        <v>0</v>
      </c>
      <c r="M313" s="724"/>
      <c r="N313" s="724">
        <f>'OverUnder Pivot'!M311</f>
        <v>0</v>
      </c>
      <c r="O313" s="724">
        <f>'OverUnder Pivot'!N311</f>
        <v>0</v>
      </c>
      <c r="P313" s="724">
        <f>'OverUnder Pivot'!O311</f>
        <v>0</v>
      </c>
      <c r="Q313" t="s">
        <v>2791</v>
      </c>
      <c r="T313">
        <f t="shared" si="8"/>
        <v>0</v>
      </c>
    </row>
    <row r="314" spans="1:20" hidden="1">
      <c r="A314">
        <f>'OverUnder Pivot'!A312</f>
        <v>529</v>
      </c>
      <c r="B314">
        <f>'OverUnder Pivot'!B312</f>
        <v>11</v>
      </c>
      <c r="C314" t="str">
        <f>'OverUnder Pivot'!C312</f>
        <v>EQUIPMENT</v>
      </c>
      <c r="D314" t="str">
        <f>'OverUnder Pivot'!D312</f>
        <v>114000</v>
      </c>
      <c r="E314" t="str">
        <f>'OverUnder Pivot'!E312</f>
        <v xml:space="preserve"> FOOD SERVICE EQUIPMENT</v>
      </c>
      <c r="F314" t="str">
        <f>'OverUnder Pivot'!F312</f>
        <v>Bakery &amp; Pastry</v>
      </c>
      <c r="G314" t="str">
        <f>'OverUnder Pivot'!G312</f>
        <v>Bakery &amp; Pastry</v>
      </c>
      <c r="H314" t="str">
        <f>'OverUnder Pivot'!H312</f>
        <v>D</v>
      </c>
      <c r="I314" t="str">
        <f>'OverUnder Pivot'!I312</f>
        <v>Exhaust Hood  w/Fire Suppression System</v>
      </c>
      <c r="J314">
        <f>'OverUnder Pivot'!J312</f>
        <v>1</v>
      </c>
      <c r="K314" t="str">
        <f>'OverUnder Pivot'!K312</f>
        <v>Nr</v>
      </c>
      <c r="L314" s="724">
        <f>'OverUnder Pivot'!L312</f>
        <v>0</v>
      </c>
      <c r="M314" s="724"/>
      <c r="N314" s="724">
        <f>'OverUnder Pivot'!M312</f>
        <v>0</v>
      </c>
      <c r="O314" s="724">
        <f>'OverUnder Pivot'!N312</f>
        <v>0</v>
      </c>
      <c r="P314" s="724">
        <f>'OverUnder Pivot'!O312</f>
        <v>0</v>
      </c>
      <c r="Q314" t="s">
        <v>2791</v>
      </c>
      <c r="T314">
        <f t="shared" si="8"/>
        <v>0</v>
      </c>
    </row>
    <row r="315" spans="1:20" hidden="1">
      <c r="A315">
        <f>'OverUnder Pivot'!A313</f>
        <v>530</v>
      </c>
      <c r="B315">
        <f>'OverUnder Pivot'!B313</f>
        <v>11</v>
      </c>
      <c r="C315" t="str">
        <f>'OverUnder Pivot'!C313</f>
        <v>EQUIPMENT</v>
      </c>
      <c r="D315" t="str">
        <f>'OverUnder Pivot'!D313</f>
        <v>114000</v>
      </c>
      <c r="E315" t="str">
        <f>'OverUnder Pivot'!E313</f>
        <v xml:space="preserve"> FOOD SERVICE EQUIPMENT</v>
      </c>
      <c r="F315" t="str">
        <f>'OverUnder Pivot'!F313</f>
        <v>KITCHEN AREA</v>
      </c>
      <c r="G315" t="str">
        <f>'OverUnder Pivot'!G313</f>
        <v>KITCHEN AREA</v>
      </c>
      <c r="H315" t="str">
        <f>'OverUnder Pivot'!H313</f>
        <v>E</v>
      </c>
      <c r="I315" t="str">
        <f>'OverUnder Pivot'!I313</f>
        <v>Floor Drain</v>
      </c>
      <c r="J315">
        <f>'OverUnder Pivot'!J313</f>
        <v>1</v>
      </c>
      <c r="K315" t="str">
        <f>'OverUnder Pivot'!K313</f>
        <v>Nr</v>
      </c>
      <c r="L315" s="724">
        <f>'OverUnder Pivot'!L313</f>
        <v>0</v>
      </c>
      <c r="M315" s="724"/>
      <c r="N315" s="724">
        <f>'OverUnder Pivot'!M313</f>
        <v>0</v>
      </c>
      <c r="O315" s="724">
        <f>'OverUnder Pivot'!N313</f>
        <v>0</v>
      </c>
      <c r="P315" s="724">
        <f>'OverUnder Pivot'!O313</f>
        <v>0</v>
      </c>
      <c r="Q315" t="s">
        <v>2791</v>
      </c>
      <c r="T315">
        <f t="shared" si="8"/>
        <v>0</v>
      </c>
    </row>
    <row r="316" spans="1:20" hidden="1">
      <c r="A316">
        <f>'OverUnder Pivot'!A314</f>
        <v>531</v>
      </c>
      <c r="B316">
        <f>'OverUnder Pivot'!B314</f>
        <v>11</v>
      </c>
      <c r="C316" t="str">
        <f>'OverUnder Pivot'!C314</f>
        <v>EQUIPMENT</v>
      </c>
      <c r="D316" t="str">
        <f>'OverUnder Pivot'!D314</f>
        <v>114000</v>
      </c>
      <c r="E316" t="str">
        <f>'OverUnder Pivot'!E314</f>
        <v xml:space="preserve"> FOOD SERVICE EQUIPMENT</v>
      </c>
      <c r="F316" t="str">
        <f>'OverUnder Pivot'!F314</f>
        <v>Bakery &amp; Pastry</v>
      </c>
      <c r="G316" t="str">
        <f>'OverUnder Pivot'!G314</f>
        <v>Bakery &amp; Pastry</v>
      </c>
      <c r="H316" t="str">
        <f>'OverUnder Pivot'!H314</f>
        <v>F</v>
      </c>
      <c r="I316" t="str">
        <f>'OverUnder Pivot'!I314</f>
        <v>Marble Top - Mobile Worktable</v>
      </c>
      <c r="J316">
        <f>'OverUnder Pivot'!J314</f>
        <v>1</v>
      </c>
      <c r="K316" t="str">
        <f>'OverUnder Pivot'!K314</f>
        <v>Nr</v>
      </c>
      <c r="L316" s="724">
        <f>'OverUnder Pivot'!L314</f>
        <v>0</v>
      </c>
      <c r="M316" s="724"/>
      <c r="N316" s="724">
        <f>'OverUnder Pivot'!M314</f>
        <v>0</v>
      </c>
      <c r="O316" s="724">
        <f>'OverUnder Pivot'!N314</f>
        <v>0</v>
      </c>
      <c r="P316" s="724">
        <f>'OverUnder Pivot'!O314</f>
        <v>0</v>
      </c>
      <c r="Q316" t="s">
        <v>2791</v>
      </c>
      <c r="T316">
        <f t="shared" si="8"/>
        <v>0</v>
      </c>
    </row>
    <row r="317" spans="1:20" hidden="1">
      <c r="A317">
        <f>'OverUnder Pivot'!A315</f>
        <v>532</v>
      </c>
      <c r="B317">
        <f>'OverUnder Pivot'!B315</f>
        <v>11</v>
      </c>
      <c r="C317" t="str">
        <f>'OverUnder Pivot'!C315</f>
        <v>EQUIPMENT</v>
      </c>
      <c r="D317" t="str">
        <f>'OverUnder Pivot'!D315</f>
        <v>114000</v>
      </c>
      <c r="E317" t="str">
        <f>'OverUnder Pivot'!E315</f>
        <v xml:space="preserve"> FOOD SERVICE EQUIPMENT</v>
      </c>
      <c r="F317" t="str">
        <f>'OverUnder Pivot'!F315</f>
        <v>KITCHEN AREA</v>
      </c>
      <c r="G317" t="str">
        <f>'OverUnder Pivot'!G315</f>
        <v>KITCHEN AREA</v>
      </c>
      <c r="H317" t="str">
        <f>'OverUnder Pivot'!H315</f>
        <v>G</v>
      </c>
      <c r="I317" t="str">
        <f>'OverUnder Pivot'!I315</f>
        <v>Worktable- existing</v>
      </c>
      <c r="J317">
        <f>'OverUnder Pivot'!J315</f>
        <v>1</v>
      </c>
      <c r="K317" t="str">
        <f>'OverUnder Pivot'!K315</f>
        <v>Nr</v>
      </c>
      <c r="L317" s="724">
        <f>'OverUnder Pivot'!L315</f>
        <v>0</v>
      </c>
      <c r="M317" s="724"/>
      <c r="N317" s="724">
        <f>'OverUnder Pivot'!M315</f>
        <v>0</v>
      </c>
      <c r="O317" s="724">
        <f>'OverUnder Pivot'!N315</f>
        <v>0</v>
      </c>
      <c r="P317" s="724">
        <f>'OverUnder Pivot'!O315</f>
        <v>0</v>
      </c>
      <c r="Q317" t="s">
        <v>2791</v>
      </c>
      <c r="T317">
        <f t="shared" si="8"/>
        <v>0</v>
      </c>
    </row>
    <row r="318" spans="1:20" hidden="1">
      <c r="A318">
        <f>'OverUnder Pivot'!A316</f>
        <v>533</v>
      </c>
      <c r="B318">
        <f>'OverUnder Pivot'!B316</f>
        <v>11</v>
      </c>
      <c r="C318" t="str">
        <f>'OverUnder Pivot'!C316</f>
        <v>EQUIPMENT</v>
      </c>
      <c r="D318" t="str">
        <f>'OverUnder Pivot'!D316</f>
        <v>114000</v>
      </c>
      <c r="E318" t="str">
        <f>'OverUnder Pivot'!E316</f>
        <v xml:space="preserve"> FOOD SERVICE EQUIPMENT</v>
      </c>
      <c r="F318" t="str">
        <f>'OverUnder Pivot'!F316</f>
        <v>Bakery &amp; Pastry</v>
      </c>
      <c r="G318" t="str">
        <f>'OverUnder Pivot'!G316</f>
        <v>Bakery &amp; Pastry</v>
      </c>
      <c r="H318" t="str">
        <f>'OverUnder Pivot'!H316</f>
        <v>H</v>
      </c>
      <c r="I318" t="str">
        <f>'OverUnder Pivot'!I316</f>
        <v>Mixer- existing</v>
      </c>
      <c r="J318">
        <f>'OverUnder Pivot'!J316</f>
        <v>1</v>
      </c>
      <c r="K318" t="str">
        <f>'OverUnder Pivot'!K316</f>
        <v>Nr</v>
      </c>
      <c r="L318" s="724">
        <f>'OverUnder Pivot'!L316</f>
        <v>0</v>
      </c>
      <c r="M318" s="724"/>
      <c r="N318" s="724">
        <f>'OverUnder Pivot'!M316</f>
        <v>0</v>
      </c>
      <c r="O318" s="724">
        <f>'OverUnder Pivot'!N316</f>
        <v>0</v>
      </c>
      <c r="P318" s="724">
        <f>'OverUnder Pivot'!O316</f>
        <v>0</v>
      </c>
      <c r="Q318" t="s">
        <v>2791</v>
      </c>
      <c r="T318">
        <f t="shared" si="8"/>
        <v>0</v>
      </c>
    </row>
    <row r="319" spans="1:20" hidden="1">
      <c r="A319">
        <f>'OverUnder Pivot'!A317</f>
        <v>535</v>
      </c>
      <c r="B319">
        <f>'OverUnder Pivot'!B317</f>
        <v>11</v>
      </c>
      <c r="C319" t="str">
        <f>'OverUnder Pivot'!C317</f>
        <v>EQUIPMENT</v>
      </c>
      <c r="D319" t="str">
        <f>'OverUnder Pivot'!D317</f>
        <v>114000</v>
      </c>
      <c r="E319" t="str">
        <f>'OverUnder Pivot'!E317</f>
        <v xml:space="preserve"> FOOD SERVICE EQUIPMENT</v>
      </c>
      <c r="F319" t="str">
        <f>'OverUnder Pivot'!F317</f>
        <v>Bakery &amp; Pastry</v>
      </c>
      <c r="G319" t="str">
        <f>'OverUnder Pivot'!G317</f>
        <v>Bakery &amp; Pastry</v>
      </c>
      <c r="H319" t="str">
        <f>'OverUnder Pivot'!H317</f>
        <v>J</v>
      </c>
      <c r="I319" t="str">
        <f>'OverUnder Pivot'!I317</f>
        <v>Hand Wash Sink</v>
      </c>
      <c r="J319">
        <f>'OverUnder Pivot'!J317</f>
        <v>2</v>
      </c>
      <c r="K319" t="str">
        <f>'OverUnder Pivot'!K317</f>
        <v>Nr</v>
      </c>
      <c r="L319" s="724">
        <f>'OverUnder Pivot'!L317</f>
        <v>0</v>
      </c>
      <c r="M319" s="724"/>
      <c r="N319" s="724">
        <f>'OverUnder Pivot'!M317</f>
        <v>0</v>
      </c>
      <c r="O319" s="724">
        <f>'OverUnder Pivot'!N317</f>
        <v>0</v>
      </c>
      <c r="P319" s="724">
        <f>'OverUnder Pivot'!O317</f>
        <v>0</v>
      </c>
      <c r="Q319" t="s">
        <v>2791</v>
      </c>
      <c r="T319">
        <f t="shared" si="8"/>
        <v>0</v>
      </c>
    </row>
    <row r="320" spans="1:20" hidden="1">
      <c r="A320">
        <f>'OverUnder Pivot'!A318</f>
        <v>536</v>
      </c>
      <c r="B320">
        <f>'OverUnder Pivot'!B318</f>
        <v>11</v>
      </c>
      <c r="C320" t="str">
        <f>'OverUnder Pivot'!C318</f>
        <v>EQUIPMENT</v>
      </c>
      <c r="D320" t="str">
        <f>'OverUnder Pivot'!D318</f>
        <v>114000</v>
      </c>
      <c r="E320" t="str">
        <f>'OverUnder Pivot'!E318</f>
        <v xml:space="preserve"> FOOD SERVICE EQUIPMENT</v>
      </c>
      <c r="F320" t="str">
        <f>'OverUnder Pivot'!F318</f>
        <v>Hot Kitchen</v>
      </c>
      <c r="G320" t="str">
        <f>'OverUnder Pivot'!G318</f>
        <v>Hot Kitchen</v>
      </c>
      <c r="H320" t="str">
        <f>'OverUnder Pivot'!H318</f>
        <v>K</v>
      </c>
      <c r="I320" t="str">
        <f>'OverUnder Pivot'!I318</f>
        <v>Table w/ Sink- existing</v>
      </c>
      <c r="J320">
        <f>'OverUnder Pivot'!J318</f>
        <v>1</v>
      </c>
      <c r="K320" t="str">
        <f>'OverUnder Pivot'!K318</f>
        <v>Nr</v>
      </c>
      <c r="L320" s="724">
        <f>'OverUnder Pivot'!L318</f>
        <v>0</v>
      </c>
      <c r="M320" s="724"/>
      <c r="N320" s="724">
        <f>'OverUnder Pivot'!M318</f>
        <v>0</v>
      </c>
      <c r="O320" s="724">
        <f>'OverUnder Pivot'!N318</f>
        <v>0</v>
      </c>
      <c r="P320" s="724">
        <f>'OverUnder Pivot'!O318</f>
        <v>0</v>
      </c>
      <c r="Q320" t="s">
        <v>2791</v>
      </c>
      <c r="T320">
        <f t="shared" si="8"/>
        <v>0</v>
      </c>
    </row>
    <row r="321" spans="1:20" hidden="1">
      <c r="A321">
        <f>'OverUnder Pivot'!A319</f>
        <v>537</v>
      </c>
      <c r="B321">
        <f>'OverUnder Pivot'!B319</f>
        <v>11</v>
      </c>
      <c r="C321" t="str">
        <f>'OverUnder Pivot'!C319</f>
        <v>EQUIPMENT</v>
      </c>
      <c r="D321" t="str">
        <f>'OverUnder Pivot'!D319</f>
        <v>114000</v>
      </c>
      <c r="E321" t="str">
        <f>'OverUnder Pivot'!E319</f>
        <v xml:space="preserve"> FOOD SERVICE EQUIPMENT</v>
      </c>
      <c r="F321" t="str">
        <f>'OverUnder Pivot'!F319</f>
        <v>Bakery &amp; Pastry</v>
      </c>
      <c r="G321" t="str">
        <f>'OverUnder Pivot'!G319</f>
        <v>Bakery &amp; Pastry</v>
      </c>
      <c r="H321" t="str">
        <f>'OverUnder Pivot'!H319</f>
        <v>L</v>
      </c>
      <c r="I321" t="str">
        <f>'OverUnder Pivot'!I319</f>
        <v>Mixer Tap</v>
      </c>
      <c r="J321">
        <f>'OverUnder Pivot'!J319</f>
        <v>2</v>
      </c>
      <c r="K321" t="str">
        <f>'OverUnder Pivot'!K319</f>
        <v>Nr</v>
      </c>
      <c r="L321" s="724">
        <f>'OverUnder Pivot'!L319</f>
        <v>0</v>
      </c>
      <c r="M321" s="724"/>
      <c r="N321" s="724">
        <f>'OverUnder Pivot'!M319</f>
        <v>0</v>
      </c>
      <c r="O321" s="724">
        <f>'OverUnder Pivot'!N319</f>
        <v>0</v>
      </c>
      <c r="P321" s="724">
        <f>'OverUnder Pivot'!O319</f>
        <v>0</v>
      </c>
      <c r="Q321" t="s">
        <v>2791</v>
      </c>
      <c r="T321">
        <f t="shared" si="8"/>
        <v>0</v>
      </c>
    </row>
    <row r="322" spans="1:20" hidden="1">
      <c r="A322">
        <f>'OverUnder Pivot'!A320</f>
        <v>538</v>
      </c>
      <c r="B322">
        <f>'OverUnder Pivot'!B320</f>
        <v>11</v>
      </c>
      <c r="C322" t="str">
        <f>'OverUnder Pivot'!C320</f>
        <v>EQUIPMENT</v>
      </c>
      <c r="D322" t="str">
        <f>'OverUnder Pivot'!D320</f>
        <v>114000</v>
      </c>
      <c r="E322" t="str">
        <f>'OverUnder Pivot'!E320</f>
        <v xml:space="preserve"> FOOD SERVICE EQUIPMENT</v>
      </c>
      <c r="F322" t="str">
        <f>'OverUnder Pivot'!F320</f>
        <v>Hot Kitchen</v>
      </c>
      <c r="G322" t="str">
        <f>'OverUnder Pivot'!G320</f>
        <v>Hot Kitchen</v>
      </c>
      <c r="H322" t="str">
        <f>'OverUnder Pivot'!H320</f>
        <v>M</v>
      </c>
      <c r="I322" t="str">
        <f>'OverUnder Pivot'!I320</f>
        <v>Floor Drain</v>
      </c>
      <c r="J322">
        <f>'OverUnder Pivot'!J320</f>
        <v>1</v>
      </c>
      <c r="K322" t="str">
        <f>'OverUnder Pivot'!K320</f>
        <v>Nr</v>
      </c>
      <c r="L322" s="724">
        <f>'OverUnder Pivot'!L320</f>
        <v>0</v>
      </c>
      <c r="M322" s="724"/>
      <c r="N322" s="724">
        <f>'OverUnder Pivot'!M320</f>
        <v>0</v>
      </c>
      <c r="O322" s="724">
        <f>'OverUnder Pivot'!N320</f>
        <v>0</v>
      </c>
      <c r="P322" s="724">
        <f>'OverUnder Pivot'!O320</f>
        <v>0</v>
      </c>
      <c r="Q322" t="s">
        <v>2791</v>
      </c>
      <c r="T322">
        <f t="shared" si="8"/>
        <v>0</v>
      </c>
    </row>
    <row r="323" spans="1:20" hidden="1">
      <c r="A323">
        <f>'OverUnder Pivot'!A321</f>
        <v>539</v>
      </c>
      <c r="B323">
        <f>'OverUnder Pivot'!B321</f>
        <v>11</v>
      </c>
      <c r="C323" t="str">
        <f>'OverUnder Pivot'!C321</f>
        <v>EQUIPMENT</v>
      </c>
      <c r="D323" t="str">
        <f>'OverUnder Pivot'!D321</f>
        <v>114000</v>
      </c>
      <c r="E323" t="str">
        <f>'OverUnder Pivot'!E321</f>
        <v xml:space="preserve"> FOOD SERVICE EQUIPMENT</v>
      </c>
      <c r="F323" t="str">
        <f>'OverUnder Pivot'!F321</f>
        <v>Bakery &amp; Pastry</v>
      </c>
      <c r="G323" t="str">
        <f>'OverUnder Pivot'!G321</f>
        <v>Bakery &amp; Pastry</v>
      </c>
      <c r="H323" t="str">
        <f>'OverUnder Pivot'!H321</f>
        <v>N</v>
      </c>
      <c r="I323" t="str">
        <f>'OverUnder Pivot'!I321</f>
        <v>Fryer- existing</v>
      </c>
      <c r="J323">
        <f>'OverUnder Pivot'!J321</f>
        <v>1</v>
      </c>
      <c r="K323" t="str">
        <f>'OverUnder Pivot'!K321</f>
        <v>Nr</v>
      </c>
      <c r="L323" s="724">
        <f>'OverUnder Pivot'!L321</f>
        <v>0</v>
      </c>
      <c r="M323" s="724"/>
      <c r="N323" s="724">
        <f>'OverUnder Pivot'!M321</f>
        <v>0</v>
      </c>
      <c r="O323" s="724">
        <f>'OverUnder Pivot'!N321</f>
        <v>0</v>
      </c>
      <c r="P323" s="724">
        <f>'OverUnder Pivot'!O321</f>
        <v>0</v>
      </c>
      <c r="Q323" t="s">
        <v>2791</v>
      </c>
      <c r="T323">
        <f t="shared" si="8"/>
        <v>0</v>
      </c>
    </row>
    <row r="324" spans="1:20" hidden="1">
      <c r="A324">
        <f>'OverUnder Pivot'!A322</f>
        <v>540</v>
      </c>
      <c r="B324">
        <f>'OverUnder Pivot'!B322</f>
        <v>11</v>
      </c>
      <c r="C324" t="str">
        <f>'OverUnder Pivot'!C322</f>
        <v>EQUIPMENT</v>
      </c>
      <c r="D324" t="str">
        <f>'OverUnder Pivot'!D322</f>
        <v>114000</v>
      </c>
      <c r="E324" t="str">
        <f>'OverUnder Pivot'!E322</f>
        <v xml:space="preserve"> FOOD SERVICE EQUIPMENT</v>
      </c>
      <c r="F324" t="str">
        <f>'OverUnder Pivot'!F322</f>
        <v>Hot Kitchen</v>
      </c>
      <c r="G324" t="str">
        <f>'OverUnder Pivot'!G322</f>
        <v>Hot Kitchen</v>
      </c>
      <c r="H324" t="str">
        <f>'OverUnder Pivot'!H322</f>
        <v>P</v>
      </c>
      <c r="I324" t="str">
        <f>'OverUnder Pivot'!I322</f>
        <v>Ele. Chip Scuttle</v>
      </c>
      <c r="J324">
        <f>'OverUnder Pivot'!J322</f>
        <v>1</v>
      </c>
      <c r="K324" t="str">
        <f>'OverUnder Pivot'!K322</f>
        <v>Nr</v>
      </c>
      <c r="L324" s="724">
        <f>'OverUnder Pivot'!L322</f>
        <v>0</v>
      </c>
      <c r="M324" s="724"/>
      <c r="N324" s="724">
        <f>'OverUnder Pivot'!M322</f>
        <v>0</v>
      </c>
      <c r="O324" s="724">
        <f>'OverUnder Pivot'!N322</f>
        <v>0</v>
      </c>
      <c r="P324" s="724">
        <f>'OverUnder Pivot'!O322</f>
        <v>0</v>
      </c>
      <c r="Q324" t="s">
        <v>2791</v>
      </c>
      <c r="T324">
        <f t="shared" si="8"/>
        <v>0</v>
      </c>
    </row>
    <row r="325" spans="1:20" hidden="1">
      <c r="A325">
        <f>'OverUnder Pivot'!A323</f>
        <v>541</v>
      </c>
      <c r="B325">
        <f>'OverUnder Pivot'!B323</f>
        <v>11</v>
      </c>
      <c r="C325" t="str">
        <f>'OverUnder Pivot'!C323</f>
        <v>EQUIPMENT</v>
      </c>
      <c r="D325" t="str">
        <f>'OverUnder Pivot'!D323</f>
        <v>114000</v>
      </c>
      <c r="E325" t="str">
        <f>'OverUnder Pivot'!E323</f>
        <v xml:space="preserve"> FOOD SERVICE EQUIPMENT</v>
      </c>
      <c r="F325" t="str">
        <f>'OverUnder Pivot'!F323</f>
        <v>Bakery &amp; Pastry</v>
      </c>
      <c r="G325" t="str">
        <f>'OverUnder Pivot'!G323</f>
        <v>Bakery &amp; Pastry</v>
      </c>
      <c r="H325" t="str">
        <f>'OverUnder Pivot'!H323</f>
        <v>Q</v>
      </c>
      <c r="I325" t="str">
        <f>'OverUnder Pivot'!I323</f>
        <v>Gas Range</v>
      </c>
      <c r="J325">
        <f>'OverUnder Pivot'!J323</f>
        <v>2</v>
      </c>
      <c r="K325" t="str">
        <f>'OverUnder Pivot'!K323</f>
        <v>Nr</v>
      </c>
      <c r="L325" s="724">
        <f>'OverUnder Pivot'!L323</f>
        <v>0</v>
      </c>
      <c r="M325" s="724"/>
      <c r="N325" s="724">
        <f>'OverUnder Pivot'!M323</f>
        <v>0</v>
      </c>
      <c r="O325" s="724">
        <f>'OverUnder Pivot'!N323</f>
        <v>0</v>
      </c>
      <c r="P325" s="724">
        <f>'OverUnder Pivot'!O323</f>
        <v>0</v>
      </c>
      <c r="Q325" t="s">
        <v>2791</v>
      </c>
      <c r="T325">
        <f t="shared" si="8"/>
        <v>0</v>
      </c>
    </row>
    <row r="326" spans="1:20" hidden="1">
      <c r="A326">
        <f>'OverUnder Pivot'!A324</f>
        <v>542</v>
      </c>
      <c r="B326">
        <f>'OverUnder Pivot'!B324</f>
        <v>11</v>
      </c>
      <c r="C326" t="str">
        <f>'OverUnder Pivot'!C324</f>
        <v>EQUIPMENT</v>
      </c>
      <c r="D326" t="str">
        <f>'OverUnder Pivot'!D324</f>
        <v>114000</v>
      </c>
      <c r="E326" t="str">
        <f>'OverUnder Pivot'!E324</f>
        <v xml:space="preserve"> FOOD SERVICE EQUIPMENT</v>
      </c>
      <c r="F326" t="str">
        <f>'OverUnder Pivot'!F324</f>
        <v>Hot Kitchen</v>
      </c>
      <c r="G326" t="str">
        <f>'OverUnder Pivot'!G324</f>
        <v>Hot Kitchen</v>
      </c>
      <c r="H326" t="str">
        <f>'OverUnder Pivot'!H324</f>
        <v>R</v>
      </c>
      <c r="I326" t="str">
        <f>'OverUnder Pivot'!I324</f>
        <v>Gas Grill</v>
      </c>
      <c r="J326">
        <f>'OverUnder Pivot'!J324</f>
        <v>1</v>
      </c>
      <c r="K326" t="str">
        <f>'OverUnder Pivot'!K324</f>
        <v>Nr</v>
      </c>
      <c r="L326" s="724">
        <f>'OverUnder Pivot'!L324</f>
        <v>0</v>
      </c>
      <c r="M326" s="724"/>
      <c r="N326" s="724">
        <f>'OverUnder Pivot'!M324</f>
        <v>0</v>
      </c>
      <c r="O326" s="724">
        <f>'OverUnder Pivot'!N324</f>
        <v>0</v>
      </c>
      <c r="P326" s="724">
        <f>'OverUnder Pivot'!O324</f>
        <v>0</v>
      </c>
      <c r="Q326" t="s">
        <v>2791</v>
      </c>
      <c r="T326">
        <f t="shared" si="8"/>
        <v>0</v>
      </c>
    </row>
    <row r="327" spans="1:20" hidden="1">
      <c r="A327">
        <f>'OverUnder Pivot'!A325</f>
        <v>543</v>
      </c>
      <c r="B327">
        <f>'OverUnder Pivot'!B325</f>
        <v>11</v>
      </c>
      <c r="C327" t="str">
        <f>'OverUnder Pivot'!C325</f>
        <v>EQUIPMENT</v>
      </c>
      <c r="D327" t="str">
        <f>'OverUnder Pivot'!D325</f>
        <v>114000</v>
      </c>
      <c r="E327" t="str">
        <f>'OverUnder Pivot'!E325</f>
        <v xml:space="preserve"> FOOD SERVICE EQUIPMENT</v>
      </c>
      <c r="F327" t="str">
        <f>'OverUnder Pivot'!F325</f>
        <v>Bakery &amp; Pastry</v>
      </c>
      <c r="G327" t="str">
        <f>'OverUnder Pivot'!G325</f>
        <v>Bakery &amp; Pastry</v>
      </c>
      <c r="H327" t="str">
        <f>'OverUnder Pivot'!H325</f>
        <v>S</v>
      </c>
      <c r="I327" t="str">
        <f>'OverUnder Pivot'!I325</f>
        <v>Exhaust Hood w/ Fire Suppression System</v>
      </c>
      <c r="J327">
        <f>'OverUnder Pivot'!J325</f>
        <v>1</v>
      </c>
      <c r="K327" t="str">
        <f>'OverUnder Pivot'!K325</f>
        <v>Nr</v>
      </c>
      <c r="L327" s="724">
        <f>'OverUnder Pivot'!L325</f>
        <v>0</v>
      </c>
      <c r="M327" s="724"/>
      <c r="N327" s="724">
        <f>'OverUnder Pivot'!M325</f>
        <v>0</v>
      </c>
      <c r="O327" s="724">
        <f>'OverUnder Pivot'!N325</f>
        <v>0</v>
      </c>
      <c r="P327" s="724">
        <f>'OverUnder Pivot'!O325</f>
        <v>0</v>
      </c>
      <c r="Q327" t="s">
        <v>2791</v>
      </c>
      <c r="T327">
        <f t="shared" si="8"/>
        <v>0</v>
      </c>
    </row>
    <row r="328" spans="1:20" hidden="1">
      <c r="A328">
        <f>'OverUnder Pivot'!A326</f>
        <v>544</v>
      </c>
      <c r="B328">
        <f>'OverUnder Pivot'!B326</f>
        <v>11</v>
      </c>
      <c r="C328" t="str">
        <f>'OverUnder Pivot'!C326</f>
        <v>EQUIPMENT</v>
      </c>
      <c r="D328" t="str">
        <f>'OverUnder Pivot'!D326</f>
        <v>114000</v>
      </c>
      <c r="E328" t="str">
        <f>'OverUnder Pivot'!E326</f>
        <v xml:space="preserve"> FOOD SERVICE EQUIPMENT</v>
      </c>
      <c r="F328" t="str">
        <f>'OverUnder Pivot'!F326</f>
        <v>Hot Kitchen</v>
      </c>
      <c r="G328" t="str">
        <f>'OverUnder Pivot'!G326</f>
        <v>Hot Kitchen</v>
      </c>
      <c r="H328" t="str">
        <f>'OverUnder Pivot'!H326</f>
        <v>T</v>
      </c>
      <c r="I328" t="str">
        <f>'OverUnder Pivot'!I326</f>
        <v>Worktable- existing</v>
      </c>
      <c r="J328">
        <f>'OverUnder Pivot'!J326</f>
        <v>1</v>
      </c>
      <c r="K328" t="str">
        <f>'OverUnder Pivot'!K326</f>
        <v>Nr</v>
      </c>
      <c r="L328" s="724">
        <f>'OverUnder Pivot'!L326</f>
        <v>0</v>
      </c>
      <c r="M328" s="724"/>
      <c r="N328" s="724">
        <f>'OverUnder Pivot'!M326</f>
        <v>0</v>
      </c>
      <c r="O328" s="724">
        <f>'OverUnder Pivot'!N326</f>
        <v>0</v>
      </c>
      <c r="P328" s="724">
        <f>'OverUnder Pivot'!O326</f>
        <v>0</v>
      </c>
      <c r="Q328" t="s">
        <v>2791</v>
      </c>
      <c r="T328">
        <f t="shared" ref="T328:T391" si="9">COUNTA(R328:S328)</f>
        <v>0</v>
      </c>
    </row>
    <row r="329" spans="1:20" hidden="1">
      <c r="A329">
        <f>'OverUnder Pivot'!A327</f>
        <v>545</v>
      </c>
      <c r="B329">
        <f>'OverUnder Pivot'!B327</f>
        <v>11</v>
      </c>
      <c r="C329" t="str">
        <f>'OverUnder Pivot'!C327</f>
        <v>EQUIPMENT</v>
      </c>
      <c r="D329" t="str">
        <f>'OverUnder Pivot'!D327</f>
        <v>114000</v>
      </c>
      <c r="E329" t="str">
        <f>'OverUnder Pivot'!E327</f>
        <v xml:space="preserve"> FOOD SERVICE EQUIPMENT</v>
      </c>
      <c r="F329" t="str">
        <f>'OverUnder Pivot'!F327</f>
        <v>Bakery &amp; Pastry</v>
      </c>
      <c r="G329" t="str">
        <f>'OverUnder Pivot'!G327</f>
        <v>Bakery &amp; Pastry</v>
      </c>
      <c r="H329" t="str">
        <f>'OverUnder Pivot'!H327</f>
        <v>A</v>
      </c>
      <c r="I329" t="str">
        <f>'OverUnder Pivot'!I327</f>
        <v>Table w/ sink</v>
      </c>
      <c r="J329">
        <f>'OverUnder Pivot'!J327</f>
        <v>1</v>
      </c>
      <c r="K329" t="str">
        <f>'OverUnder Pivot'!K327</f>
        <v>Nr</v>
      </c>
      <c r="L329" s="724">
        <f>'OverUnder Pivot'!L327</f>
        <v>0</v>
      </c>
      <c r="M329" s="724"/>
      <c r="N329" s="724">
        <f>'OverUnder Pivot'!M327</f>
        <v>0</v>
      </c>
      <c r="O329" s="724">
        <f>'OverUnder Pivot'!N327</f>
        <v>0</v>
      </c>
      <c r="P329" s="724">
        <f>'OverUnder Pivot'!O327</f>
        <v>0</v>
      </c>
      <c r="Q329" t="s">
        <v>2791</v>
      </c>
      <c r="T329">
        <f t="shared" si="9"/>
        <v>0</v>
      </c>
    </row>
    <row r="330" spans="1:20" hidden="1">
      <c r="A330">
        <f>'OverUnder Pivot'!A328</f>
        <v>546</v>
      </c>
      <c r="B330">
        <f>'OverUnder Pivot'!B328</f>
        <v>11</v>
      </c>
      <c r="C330" t="str">
        <f>'OverUnder Pivot'!C328</f>
        <v>EQUIPMENT</v>
      </c>
      <c r="D330" t="str">
        <f>'OverUnder Pivot'!D328</f>
        <v>114000</v>
      </c>
      <c r="E330" t="str">
        <f>'OverUnder Pivot'!E328</f>
        <v xml:space="preserve"> FOOD SERVICE EQUIPMENT</v>
      </c>
      <c r="F330" t="str">
        <f>'OverUnder Pivot'!F328</f>
        <v>Hot Kitchen</v>
      </c>
      <c r="G330" t="str">
        <f>'OverUnder Pivot'!G328</f>
        <v>Hot Kitchen</v>
      </c>
      <c r="H330" t="str">
        <f>'OverUnder Pivot'!H328</f>
        <v>B</v>
      </c>
      <c r="I330" t="str">
        <f>'OverUnder Pivot'!I328</f>
        <v>Cupboard W/ Drawer- existing</v>
      </c>
      <c r="J330">
        <f>'OverUnder Pivot'!J328</f>
        <v>1</v>
      </c>
      <c r="K330" t="str">
        <f>'OverUnder Pivot'!K328</f>
        <v>Nr</v>
      </c>
      <c r="L330" s="724">
        <f>'OverUnder Pivot'!L328</f>
        <v>0</v>
      </c>
      <c r="M330" s="724"/>
      <c r="N330" s="724">
        <f>'OverUnder Pivot'!M328</f>
        <v>0</v>
      </c>
      <c r="O330" s="724">
        <f>'OverUnder Pivot'!N328</f>
        <v>0</v>
      </c>
      <c r="P330" s="724">
        <f>'OverUnder Pivot'!O328</f>
        <v>0</v>
      </c>
      <c r="Q330" t="s">
        <v>2791</v>
      </c>
      <c r="T330">
        <f t="shared" si="9"/>
        <v>0</v>
      </c>
    </row>
    <row r="331" spans="1:20" hidden="1">
      <c r="A331">
        <f>'OverUnder Pivot'!A329</f>
        <v>547</v>
      </c>
      <c r="B331">
        <f>'OverUnder Pivot'!B329</f>
        <v>11</v>
      </c>
      <c r="C331" t="str">
        <f>'OverUnder Pivot'!C329</f>
        <v>EQUIPMENT</v>
      </c>
      <c r="D331" t="str">
        <f>'OverUnder Pivot'!D329</f>
        <v>114000</v>
      </c>
      <c r="E331" t="str">
        <f>'OverUnder Pivot'!E329</f>
        <v xml:space="preserve"> FOOD SERVICE EQUIPMENT</v>
      </c>
      <c r="F331" t="str">
        <f>'OverUnder Pivot'!F329</f>
        <v>Bakery &amp; Pastry</v>
      </c>
      <c r="G331" t="str">
        <f>'OverUnder Pivot'!G329</f>
        <v>Bakery &amp; Pastry</v>
      </c>
      <c r="H331" t="str">
        <f>'OverUnder Pivot'!H329</f>
        <v>C</v>
      </c>
      <c r="I331" t="str">
        <f>'OverUnder Pivot'!I329</f>
        <v>Worktable- existing</v>
      </c>
      <c r="J331">
        <f>'OverUnder Pivot'!J329</f>
        <v>1</v>
      </c>
      <c r="K331" t="str">
        <f>'OverUnder Pivot'!K329</f>
        <v>Nr</v>
      </c>
      <c r="L331" s="724">
        <f>'OverUnder Pivot'!L329</f>
        <v>0</v>
      </c>
      <c r="M331" s="724"/>
      <c r="N331" s="724">
        <f>'OverUnder Pivot'!M329</f>
        <v>0</v>
      </c>
      <c r="O331" s="724">
        <f>'OverUnder Pivot'!N329</f>
        <v>0</v>
      </c>
      <c r="P331" s="724">
        <f>'OverUnder Pivot'!O329</f>
        <v>0</v>
      </c>
      <c r="Q331" t="s">
        <v>2791</v>
      </c>
      <c r="T331">
        <f t="shared" si="9"/>
        <v>0</v>
      </c>
    </row>
    <row r="332" spans="1:20" hidden="1">
      <c r="A332">
        <f>'OverUnder Pivot'!A330</f>
        <v>548</v>
      </c>
      <c r="B332">
        <f>'OverUnder Pivot'!B330</f>
        <v>11</v>
      </c>
      <c r="C332" t="str">
        <f>'OverUnder Pivot'!C330</f>
        <v>EQUIPMENT</v>
      </c>
      <c r="D332" t="str">
        <f>'OverUnder Pivot'!D330</f>
        <v>114000</v>
      </c>
      <c r="E332" t="str">
        <f>'OverUnder Pivot'!E330</f>
        <v xml:space="preserve"> FOOD SERVICE EQUIPMENT</v>
      </c>
      <c r="F332" t="str">
        <f>'OverUnder Pivot'!F330</f>
        <v>Hot Kitchen</v>
      </c>
      <c r="G332" t="str">
        <f>'OverUnder Pivot'!G330</f>
        <v>Hot Kitchen</v>
      </c>
      <c r="H332" t="str">
        <f>'OverUnder Pivot'!H330</f>
        <v>D</v>
      </c>
      <c r="I332" t="str">
        <f>'OverUnder Pivot'!I330</f>
        <v>Undercounter Fridge-1200 mm</v>
      </c>
      <c r="J332">
        <f>'OverUnder Pivot'!J330</f>
        <v>1</v>
      </c>
      <c r="K332" t="str">
        <f>'OverUnder Pivot'!K330</f>
        <v>Nr</v>
      </c>
      <c r="L332" s="724">
        <f>'OverUnder Pivot'!L330</f>
        <v>0</v>
      </c>
      <c r="M332" s="724"/>
      <c r="N332" s="724">
        <f>'OverUnder Pivot'!M330</f>
        <v>0</v>
      </c>
      <c r="O332" s="724">
        <f>'OverUnder Pivot'!N330</f>
        <v>0</v>
      </c>
      <c r="P332" s="724">
        <f>'OverUnder Pivot'!O330</f>
        <v>0</v>
      </c>
      <c r="Q332" t="s">
        <v>2791</v>
      </c>
      <c r="T332">
        <f t="shared" si="9"/>
        <v>0</v>
      </c>
    </row>
    <row r="333" spans="1:20" hidden="1">
      <c r="A333">
        <f>'OverUnder Pivot'!A331</f>
        <v>550</v>
      </c>
      <c r="B333">
        <f>'OverUnder Pivot'!B331</f>
        <v>11</v>
      </c>
      <c r="C333" t="str">
        <f>'OverUnder Pivot'!C331</f>
        <v>EQUIPMENT</v>
      </c>
      <c r="D333" t="str">
        <f>'OverUnder Pivot'!D331</f>
        <v>114000</v>
      </c>
      <c r="E333" t="str">
        <f>'OverUnder Pivot'!E331</f>
        <v xml:space="preserve"> FOOD SERVICE EQUIPMENT</v>
      </c>
      <c r="F333" t="str">
        <f>'OverUnder Pivot'!F331</f>
        <v>Hot Kitchen</v>
      </c>
      <c r="G333" t="str">
        <f>'OverUnder Pivot'!G331</f>
        <v>Hot Kitchen</v>
      </c>
      <c r="H333" t="str">
        <f>'OverUnder Pivot'!H331</f>
        <v>E</v>
      </c>
      <c r="I333" t="str">
        <f>'OverUnder Pivot'!I331</f>
        <v>Upright Fridge</v>
      </c>
      <c r="J333">
        <f>'OverUnder Pivot'!J331</f>
        <v>1</v>
      </c>
      <c r="K333" t="str">
        <f>'OverUnder Pivot'!K331</f>
        <v>Nr</v>
      </c>
      <c r="L333" s="724">
        <f>'OverUnder Pivot'!L331</f>
        <v>0</v>
      </c>
      <c r="M333" s="724"/>
      <c r="N333" s="724">
        <f>'OverUnder Pivot'!M331</f>
        <v>0</v>
      </c>
      <c r="O333" s="724">
        <f>'OverUnder Pivot'!N331</f>
        <v>0</v>
      </c>
      <c r="P333" s="724">
        <f>'OverUnder Pivot'!O331</f>
        <v>0</v>
      </c>
      <c r="Q333" t="s">
        <v>2791</v>
      </c>
      <c r="T333">
        <f t="shared" si="9"/>
        <v>0</v>
      </c>
    </row>
    <row r="334" spans="1:20" hidden="1">
      <c r="A334">
        <f>'OverUnder Pivot'!A332</f>
        <v>551</v>
      </c>
      <c r="B334">
        <f>'OverUnder Pivot'!B332</f>
        <v>11</v>
      </c>
      <c r="C334" t="str">
        <f>'OverUnder Pivot'!C332</f>
        <v>EQUIPMENT</v>
      </c>
      <c r="D334" t="str">
        <f>'OverUnder Pivot'!D332</f>
        <v>114000</v>
      </c>
      <c r="E334" t="str">
        <f>'OverUnder Pivot'!E332</f>
        <v xml:space="preserve"> FOOD SERVICE EQUIPMENT</v>
      </c>
      <c r="F334" t="str">
        <f>'OverUnder Pivot'!F332</f>
        <v>Cold Kitchen</v>
      </c>
      <c r="G334" t="str">
        <f>'OverUnder Pivot'!G332</f>
        <v>Cold Kitchen</v>
      </c>
      <c r="H334" t="str">
        <f>'OverUnder Pivot'!H332</f>
        <v>F</v>
      </c>
      <c r="I334" t="str">
        <f>'OverUnder Pivot'!I332</f>
        <v>Upright Freezer</v>
      </c>
      <c r="J334">
        <f>'OverUnder Pivot'!J332</f>
        <v>1</v>
      </c>
      <c r="K334" t="str">
        <f>'OverUnder Pivot'!K332</f>
        <v>Nr</v>
      </c>
      <c r="L334" s="724">
        <f>'OverUnder Pivot'!L332</f>
        <v>0</v>
      </c>
      <c r="M334" s="724"/>
      <c r="N334" s="724">
        <f>'OverUnder Pivot'!M332</f>
        <v>0</v>
      </c>
      <c r="O334" s="724">
        <f>'OverUnder Pivot'!N332</f>
        <v>0</v>
      </c>
      <c r="P334" s="724">
        <f>'OverUnder Pivot'!O332</f>
        <v>0</v>
      </c>
      <c r="Q334" t="s">
        <v>2791</v>
      </c>
      <c r="T334">
        <f t="shared" si="9"/>
        <v>0</v>
      </c>
    </row>
    <row r="335" spans="1:20" hidden="1">
      <c r="A335">
        <f>'OverUnder Pivot'!A333</f>
        <v>552</v>
      </c>
      <c r="B335">
        <f>'OverUnder Pivot'!B333</f>
        <v>11</v>
      </c>
      <c r="C335" t="str">
        <f>'OverUnder Pivot'!C333</f>
        <v>EQUIPMENT</v>
      </c>
      <c r="D335" t="str">
        <f>'OverUnder Pivot'!D333</f>
        <v>114000</v>
      </c>
      <c r="E335" t="str">
        <f>'OverUnder Pivot'!E333</f>
        <v xml:space="preserve"> FOOD SERVICE EQUIPMENT</v>
      </c>
      <c r="F335" t="str">
        <f>'OverUnder Pivot'!F333</f>
        <v>Hot Kitchen</v>
      </c>
      <c r="G335" t="str">
        <f>'OverUnder Pivot'!G333</f>
        <v>Hot Kitchen</v>
      </c>
      <c r="H335" t="str">
        <f>'OverUnder Pivot'!H333</f>
        <v>G</v>
      </c>
      <c r="I335" t="str">
        <f>'OverUnder Pivot'!I333</f>
        <v>Worktable W/ Sink</v>
      </c>
      <c r="J335">
        <f>'OverUnder Pivot'!J333</f>
        <v>1</v>
      </c>
      <c r="K335" t="str">
        <f>'OverUnder Pivot'!K333</f>
        <v>Nr</v>
      </c>
      <c r="L335" s="724">
        <f>'OverUnder Pivot'!L333</f>
        <v>0</v>
      </c>
      <c r="M335" s="724"/>
      <c r="N335" s="724">
        <f>'OverUnder Pivot'!M333</f>
        <v>0</v>
      </c>
      <c r="O335" s="724">
        <f>'OverUnder Pivot'!N333</f>
        <v>0</v>
      </c>
      <c r="P335" s="724">
        <f>'OverUnder Pivot'!O333</f>
        <v>0</v>
      </c>
      <c r="Q335" t="s">
        <v>2791</v>
      </c>
      <c r="T335">
        <f t="shared" si="9"/>
        <v>0</v>
      </c>
    </row>
    <row r="336" spans="1:20" hidden="1">
      <c r="A336">
        <f>'OverUnder Pivot'!A334</f>
        <v>553</v>
      </c>
      <c r="B336">
        <f>'OverUnder Pivot'!B334</f>
        <v>11</v>
      </c>
      <c r="C336" t="str">
        <f>'OverUnder Pivot'!C334</f>
        <v>EQUIPMENT</v>
      </c>
      <c r="D336" t="str">
        <f>'OverUnder Pivot'!D334</f>
        <v>114000</v>
      </c>
      <c r="E336" t="str">
        <f>'OverUnder Pivot'!E334</f>
        <v xml:space="preserve"> FOOD SERVICE EQUIPMENT</v>
      </c>
      <c r="F336" t="str">
        <f>'OverUnder Pivot'!F334</f>
        <v>Cold Kitchen</v>
      </c>
      <c r="G336" t="str">
        <f>'OverUnder Pivot'!G334</f>
        <v>Cold Kitchen</v>
      </c>
      <c r="H336" t="str">
        <f>'OverUnder Pivot'!H334</f>
        <v>H</v>
      </c>
      <c r="I336" t="str">
        <f>'OverUnder Pivot'!I334</f>
        <v>Mixer Tap</v>
      </c>
      <c r="J336">
        <f>'OverUnder Pivot'!J334</f>
        <v>1</v>
      </c>
      <c r="K336" t="str">
        <f>'OverUnder Pivot'!K334</f>
        <v>Nr</v>
      </c>
      <c r="L336" s="724">
        <f>'OverUnder Pivot'!L334</f>
        <v>0</v>
      </c>
      <c r="M336" s="724"/>
      <c r="N336" s="724">
        <f>'OverUnder Pivot'!M334</f>
        <v>0</v>
      </c>
      <c r="O336" s="724">
        <f>'OverUnder Pivot'!N334</f>
        <v>0</v>
      </c>
      <c r="P336" s="724">
        <f>'OverUnder Pivot'!O334</f>
        <v>0</v>
      </c>
      <c r="Q336" t="s">
        <v>2791</v>
      </c>
      <c r="T336">
        <f t="shared" si="9"/>
        <v>0</v>
      </c>
    </row>
    <row r="337" spans="1:20" hidden="1">
      <c r="A337">
        <f>'OverUnder Pivot'!A335</f>
        <v>554</v>
      </c>
      <c r="B337">
        <f>'OverUnder Pivot'!B335</f>
        <v>11</v>
      </c>
      <c r="C337" t="str">
        <f>'OverUnder Pivot'!C335</f>
        <v>EQUIPMENT</v>
      </c>
      <c r="D337" t="str">
        <f>'OverUnder Pivot'!D335</f>
        <v>114000</v>
      </c>
      <c r="E337" t="str">
        <f>'OverUnder Pivot'!E335</f>
        <v xml:space="preserve"> FOOD SERVICE EQUIPMENT</v>
      </c>
      <c r="F337" t="str">
        <f>'OverUnder Pivot'!F335</f>
        <v>Hot Kitchen</v>
      </c>
      <c r="G337" t="str">
        <f>'OverUnder Pivot'!G335</f>
        <v>Hot Kitchen</v>
      </c>
      <c r="H337" t="str">
        <f>'OverUnder Pivot'!H335</f>
        <v>J</v>
      </c>
      <c r="I337" t="str">
        <f>'OverUnder Pivot'!I335</f>
        <v>Floor Drain</v>
      </c>
      <c r="J337">
        <f>'OverUnder Pivot'!J335</f>
        <v>2</v>
      </c>
      <c r="K337" t="str">
        <f>'OverUnder Pivot'!K335</f>
        <v>Nr</v>
      </c>
      <c r="L337" s="724">
        <f>'OverUnder Pivot'!L335</f>
        <v>0</v>
      </c>
      <c r="M337" s="724"/>
      <c r="N337" s="724">
        <f>'OverUnder Pivot'!M335</f>
        <v>0</v>
      </c>
      <c r="O337" s="724">
        <f>'OverUnder Pivot'!N335</f>
        <v>0</v>
      </c>
      <c r="P337" s="724">
        <f>'OverUnder Pivot'!O335</f>
        <v>0</v>
      </c>
      <c r="Q337" t="s">
        <v>2791</v>
      </c>
      <c r="T337">
        <f t="shared" si="9"/>
        <v>0</v>
      </c>
    </row>
    <row r="338" spans="1:20" hidden="1">
      <c r="A338">
        <f>'OverUnder Pivot'!A336</f>
        <v>555</v>
      </c>
      <c r="B338">
        <f>'OverUnder Pivot'!B336</f>
        <v>11</v>
      </c>
      <c r="C338" t="str">
        <f>'OverUnder Pivot'!C336</f>
        <v>EQUIPMENT</v>
      </c>
      <c r="D338" t="str">
        <f>'OverUnder Pivot'!D336</f>
        <v>114000</v>
      </c>
      <c r="E338" t="str">
        <f>'OverUnder Pivot'!E336</f>
        <v xml:space="preserve"> FOOD SERVICE EQUIPMENT</v>
      </c>
      <c r="F338" t="str">
        <f>'OverUnder Pivot'!F336</f>
        <v>Cold Kitchen</v>
      </c>
      <c r="G338" t="str">
        <f>'OverUnder Pivot'!G336</f>
        <v>Cold Kitchen</v>
      </c>
      <c r="H338" t="str">
        <f>'OverUnder Pivot'!H336</f>
        <v>K</v>
      </c>
      <c r="I338" t="str">
        <f>'OverUnder Pivot'!I336</f>
        <v>Salad Table</v>
      </c>
      <c r="J338">
        <f>'OverUnder Pivot'!J336</f>
        <v>1</v>
      </c>
      <c r="K338" t="str">
        <f>'OverUnder Pivot'!K336</f>
        <v>Nr</v>
      </c>
      <c r="L338" s="724">
        <f>'OverUnder Pivot'!L336</f>
        <v>0</v>
      </c>
      <c r="M338" s="724"/>
      <c r="N338" s="724">
        <f>'OverUnder Pivot'!M336</f>
        <v>0</v>
      </c>
      <c r="O338" s="724">
        <f>'OverUnder Pivot'!N336</f>
        <v>0</v>
      </c>
      <c r="P338" s="724">
        <f>'OverUnder Pivot'!O336</f>
        <v>0</v>
      </c>
      <c r="Q338" t="s">
        <v>2791</v>
      </c>
      <c r="T338">
        <f t="shared" si="9"/>
        <v>0</v>
      </c>
    </row>
    <row r="339" spans="1:20" hidden="1">
      <c r="A339">
        <f>'OverUnder Pivot'!A337</f>
        <v>556</v>
      </c>
      <c r="B339">
        <f>'OverUnder Pivot'!B337</f>
        <v>11</v>
      </c>
      <c r="C339" t="str">
        <f>'OverUnder Pivot'!C337</f>
        <v>EQUIPMENT</v>
      </c>
      <c r="D339" t="str">
        <f>'OverUnder Pivot'!D337</f>
        <v>114000</v>
      </c>
      <c r="E339" t="str">
        <f>'OverUnder Pivot'!E337</f>
        <v xml:space="preserve"> FOOD SERVICE EQUIPMENT</v>
      </c>
      <c r="F339" t="str">
        <f>'OverUnder Pivot'!F337</f>
        <v>Hot Kitchen</v>
      </c>
      <c r="G339" t="str">
        <f>'OverUnder Pivot'!G337</f>
        <v>Hot Kitchen</v>
      </c>
      <c r="H339" t="str">
        <f>'OverUnder Pivot'!H337</f>
        <v>L</v>
      </c>
      <c r="I339" t="str">
        <f>'OverUnder Pivot'!I337</f>
        <v>Worktable</v>
      </c>
      <c r="J339">
        <f>'OverUnder Pivot'!J337</f>
        <v>1</v>
      </c>
      <c r="K339" t="str">
        <f>'OverUnder Pivot'!K337</f>
        <v>Nr</v>
      </c>
      <c r="L339" s="724">
        <f>'OverUnder Pivot'!L337</f>
        <v>0</v>
      </c>
      <c r="M339" s="724"/>
      <c r="N339" s="724">
        <f>'OverUnder Pivot'!M337</f>
        <v>0</v>
      </c>
      <c r="O339" s="724">
        <f>'OverUnder Pivot'!N337</f>
        <v>0</v>
      </c>
      <c r="P339" s="724">
        <f>'OverUnder Pivot'!O337</f>
        <v>0</v>
      </c>
      <c r="Q339" t="s">
        <v>2791</v>
      </c>
      <c r="T339">
        <f t="shared" si="9"/>
        <v>0</v>
      </c>
    </row>
    <row r="340" spans="1:20" hidden="1">
      <c r="A340">
        <f>'OverUnder Pivot'!A338</f>
        <v>557</v>
      </c>
      <c r="B340">
        <f>'OverUnder Pivot'!B338</f>
        <v>11</v>
      </c>
      <c r="C340" t="str">
        <f>'OverUnder Pivot'!C338</f>
        <v>EQUIPMENT</v>
      </c>
      <c r="D340" t="str">
        <f>'OverUnder Pivot'!D338</f>
        <v>114000</v>
      </c>
      <c r="E340" t="str">
        <f>'OverUnder Pivot'!E338</f>
        <v xml:space="preserve"> FOOD SERVICE EQUIPMENT</v>
      </c>
      <c r="F340" t="str">
        <f>'OverUnder Pivot'!F338</f>
        <v>Cold Kitchen</v>
      </c>
      <c r="G340" t="str">
        <f>'OverUnder Pivot'!G338</f>
        <v>Cold Kitchen</v>
      </c>
      <c r="H340" t="str">
        <f>'OverUnder Pivot'!H338</f>
        <v>M</v>
      </c>
      <c r="I340" t="str">
        <f>'OverUnder Pivot'!I338</f>
        <v>Undercounter Fridge</v>
      </c>
      <c r="J340">
        <f>'OverUnder Pivot'!J338</f>
        <v>1</v>
      </c>
      <c r="K340" t="str">
        <f>'OverUnder Pivot'!K338</f>
        <v>Nr</v>
      </c>
      <c r="L340" s="724">
        <f>'OverUnder Pivot'!L338</f>
        <v>0</v>
      </c>
      <c r="M340" s="724"/>
      <c r="N340" s="724">
        <f>'OverUnder Pivot'!M338</f>
        <v>0</v>
      </c>
      <c r="O340" s="724">
        <f>'OverUnder Pivot'!N338</f>
        <v>0</v>
      </c>
      <c r="P340" s="724">
        <f>'OverUnder Pivot'!O338</f>
        <v>0</v>
      </c>
      <c r="Q340" t="s">
        <v>2791</v>
      </c>
      <c r="T340">
        <f t="shared" si="9"/>
        <v>0</v>
      </c>
    </row>
    <row r="341" spans="1:20" hidden="1">
      <c r="A341">
        <f>'OverUnder Pivot'!A339</f>
        <v>559</v>
      </c>
      <c r="B341">
        <f>'OverUnder Pivot'!B339</f>
        <v>11</v>
      </c>
      <c r="C341" t="str">
        <f>'OverUnder Pivot'!C339</f>
        <v>EQUIPMENT</v>
      </c>
      <c r="D341" t="str">
        <f>'OverUnder Pivot'!D339</f>
        <v>114000</v>
      </c>
      <c r="E341" t="str">
        <f>'OverUnder Pivot'!E339</f>
        <v xml:space="preserve"> FOOD SERVICE EQUIPMENT</v>
      </c>
      <c r="F341" t="str">
        <f>'OverUnder Pivot'!F339</f>
        <v>Cold Kitchen</v>
      </c>
      <c r="G341" t="str">
        <f>'OverUnder Pivot'!G339</f>
        <v>Cold Kitchen</v>
      </c>
      <c r="H341" t="str">
        <f>'OverUnder Pivot'!H339</f>
        <v>N</v>
      </c>
      <c r="I341" t="str">
        <f>'OverUnder Pivot'!I339</f>
        <v>Triple Bowl Sink</v>
      </c>
      <c r="J341">
        <f>'OverUnder Pivot'!J339</f>
        <v>1</v>
      </c>
      <c r="K341" t="str">
        <f>'OverUnder Pivot'!K339</f>
        <v>Nr</v>
      </c>
      <c r="L341" s="724">
        <f>'OverUnder Pivot'!L339</f>
        <v>0</v>
      </c>
      <c r="M341" s="724"/>
      <c r="N341" s="724">
        <f>'OverUnder Pivot'!M339</f>
        <v>0</v>
      </c>
      <c r="O341" s="724">
        <f>'OverUnder Pivot'!N339</f>
        <v>0</v>
      </c>
      <c r="P341" s="724">
        <f>'OverUnder Pivot'!O339</f>
        <v>0</v>
      </c>
      <c r="Q341" t="s">
        <v>2791</v>
      </c>
      <c r="T341">
        <f t="shared" si="9"/>
        <v>0</v>
      </c>
    </row>
    <row r="342" spans="1:20" hidden="1">
      <c r="A342">
        <f>'OverUnder Pivot'!A340</f>
        <v>560</v>
      </c>
      <c r="B342">
        <f>'OverUnder Pivot'!B340</f>
        <v>11</v>
      </c>
      <c r="C342" t="str">
        <f>'OverUnder Pivot'!C340</f>
        <v>EQUIPMENT</v>
      </c>
      <c r="D342" t="str">
        <f>'OverUnder Pivot'!D340</f>
        <v>114000</v>
      </c>
      <c r="E342" t="str">
        <f>'OverUnder Pivot'!E340</f>
        <v xml:space="preserve"> FOOD SERVICE EQUIPMENT</v>
      </c>
      <c r="F342" t="str">
        <f>'OverUnder Pivot'!F340</f>
        <v>Potwash Area</v>
      </c>
      <c r="G342" t="str">
        <f>'OverUnder Pivot'!G340</f>
        <v>Potwash Area</v>
      </c>
      <c r="H342" t="str">
        <f>'OverUnder Pivot'!H340</f>
        <v>P</v>
      </c>
      <c r="I342" t="str">
        <f>'OverUnder Pivot'!I340</f>
        <v>Spray Gun</v>
      </c>
      <c r="J342">
        <f>'OverUnder Pivot'!J340</f>
        <v>1</v>
      </c>
      <c r="K342" t="str">
        <f>'OverUnder Pivot'!K340</f>
        <v>Nr</v>
      </c>
      <c r="L342" s="724">
        <f>'OverUnder Pivot'!L340</f>
        <v>0</v>
      </c>
      <c r="M342" s="724"/>
      <c r="N342" s="724">
        <f>'OverUnder Pivot'!M340</f>
        <v>0</v>
      </c>
      <c r="O342" s="724">
        <f>'OverUnder Pivot'!N340</f>
        <v>0</v>
      </c>
      <c r="P342" s="724">
        <f>'OverUnder Pivot'!O340</f>
        <v>0</v>
      </c>
      <c r="Q342" t="s">
        <v>2791</v>
      </c>
      <c r="T342">
        <f t="shared" si="9"/>
        <v>0</v>
      </c>
    </row>
    <row r="343" spans="1:20" hidden="1">
      <c r="A343">
        <f>'OverUnder Pivot'!A341</f>
        <v>561</v>
      </c>
      <c r="B343">
        <f>'OverUnder Pivot'!B341</f>
        <v>11</v>
      </c>
      <c r="C343" t="str">
        <f>'OverUnder Pivot'!C341</f>
        <v>EQUIPMENT</v>
      </c>
      <c r="D343" t="str">
        <f>'OverUnder Pivot'!D341</f>
        <v>114000</v>
      </c>
      <c r="E343" t="str">
        <f>'OverUnder Pivot'!E341</f>
        <v xml:space="preserve"> FOOD SERVICE EQUIPMENT</v>
      </c>
      <c r="F343" t="str">
        <f>'OverUnder Pivot'!F341</f>
        <v>Cold Kitchen</v>
      </c>
      <c r="G343" t="str">
        <f>'OverUnder Pivot'!G341</f>
        <v>Cold Kitchen</v>
      </c>
      <c r="H343" t="str">
        <f>'OverUnder Pivot'!H341</f>
        <v>Q</v>
      </c>
      <c r="I343" t="str">
        <f>'OverUnder Pivot'!I341</f>
        <v>Mixer Tap</v>
      </c>
      <c r="J343">
        <f>'OverUnder Pivot'!J341</f>
        <v>1</v>
      </c>
      <c r="K343" t="str">
        <f>'OverUnder Pivot'!K341</f>
        <v>Nr</v>
      </c>
      <c r="L343" s="724">
        <f>'OverUnder Pivot'!L341</f>
        <v>0</v>
      </c>
      <c r="M343" s="724"/>
      <c r="N343" s="724">
        <f>'OverUnder Pivot'!M341</f>
        <v>0</v>
      </c>
      <c r="O343" s="724">
        <f>'OverUnder Pivot'!N341</f>
        <v>0</v>
      </c>
      <c r="P343" s="724">
        <f>'OverUnder Pivot'!O341</f>
        <v>0</v>
      </c>
      <c r="Q343" t="s">
        <v>2791</v>
      </c>
      <c r="T343">
        <f t="shared" si="9"/>
        <v>0</v>
      </c>
    </row>
    <row r="344" spans="1:20" hidden="1">
      <c r="A344">
        <f>'OverUnder Pivot'!A342</f>
        <v>562</v>
      </c>
      <c r="B344">
        <f>'OverUnder Pivot'!B342</f>
        <v>11</v>
      </c>
      <c r="C344" t="str">
        <f>'OverUnder Pivot'!C342</f>
        <v>EQUIPMENT</v>
      </c>
      <c r="D344" t="str">
        <f>'OverUnder Pivot'!D342</f>
        <v>114000</v>
      </c>
      <c r="E344" t="str">
        <f>'OverUnder Pivot'!E342</f>
        <v xml:space="preserve"> FOOD SERVICE EQUIPMENT</v>
      </c>
      <c r="F344" t="str">
        <f>'OverUnder Pivot'!F342</f>
        <v>Potwash Area</v>
      </c>
      <c r="G344" t="str">
        <f>'OverUnder Pivot'!G342</f>
        <v>Potwash Area</v>
      </c>
      <c r="H344" t="str">
        <f>'OverUnder Pivot'!H342</f>
        <v>R</v>
      </c>
      <c r="I344" t="str">
        <f>'OverUnder Pivot'!I342</f>
        <v>Shelving unit</v>
      </c>
      <c r="J344">
        <f>'OverUnder Pivot'!J342</f>
        <v>3</v>
      </c>
      <c r="K344" t="str">
        <f>'OverUnder Pivot'!K342</f>
        <v>Nr</v>
      </c>
      <c r="L344" s="724">
        <f>'OverUnder Pivot'!L342</f>
        <v>0</v>
      </c>
      <c r="M344" s="724"/>
      <c r="N344" s="724">
        <f>'OverUnder Pivot'!M342</f>
        <v>0</v>
      </c>
      <c r="O344" s="724">
        <f>'OverUnder Pivot'!N342</f>
        <v>0</v>
      </c>
      <c r="P344" s="724">
        <f>'OverUnder Pivot'!O342</f>
        <v>0</v>
      </c>
      <c r="Q344" t="s">
        <v>2791</v>
      </c>
      <c r="T344">
        <f t="shared" si="9"/>
        <v>0</v>
      </c>
    </row>
    <row r="345" spans="1:20" hidden="1">
      <c r="A345">
        <f>'OverUnder Pivot'!A343</f>
        <v>563</v>
      </c>
      <c r="B345">
        <f>'OverUnder Pivot'!B343</f>
        <v>11</v>
      </c>
      <c r="C345" t="str">
        <f>'OverUnder Pivot'!C343</f>
        <v>EQUIPMENT</v>
      </c>
      <c r="D345" t="str">
        <f>'OverUnder Pivot'!D343</f>
        <v>114000</v>
      </c>
      <c r="E345" t="str">
        <f>'OverUnder Pivot'!E343</f>
        <v xml:space="preserve"> FOOD SERVICE EQUIPMENT</v>
      </c>
      <c r="F345" t="str">
        <f>'OverUnder Pivot'!F343</f>
        <v>Cold Kitchen</v>
      </c>
      <c r="G345" t="str">
        <f>'OverUnder Pivot'!G343</f>
        <v>Cold Kitchen</v>
      </c>
      <c r="H345" t="str">
        <f>'OverUnder Pivot'!H343</f>
        <v>S</v>
      </c>
      <c r="I345" t="str">
        <f>'OverUnder Pivot'!I343</f>
        <v>Floor Drain</v>
      </c>
      <c r="J345">
        <f>'OverUnder Pivot'!J343</f>
        <v>1</v>
      </c>
      <c r="K345" t="str">
        <f>'OverUnder Pivot'!K343</f>
        <v>Nr</v>
      </c>
      <c r="L345" s="724">
        <f>'OverUnder Pivot'!L343</f>
        <v>0</v>
      </c>
      <c r="M345" s="724"/>
      <c r="N345" s="724">
        <f>'OverUnder Pivot'!M343</f>
        <v>0</v>
      </c>
      <c r="O345" s="724">
        <f>'OverUnder Pivot'!N343</f>
        <v>0</v>
      </c>
      <c r="P345" s="724">
        <f>'OverUnder Pivot'!O343</f>
        <v>0</v>
      </c>
      <c r="Q345" t="s">
        <v>2791</v>
      </c>
      <c r="T345">
        <f t="shared" si="9"/>
        <v>0</v>
      </c>
    </row>
    <row r="346" spans="1:20" hidden="1">
      <c r="A346">
        <f>'OverUnder Pivot'!A344</f>
        <v>565</v>
      </c>
      <c r="B346">
        <f>'OverUnder Pivot'!B344</f>
        <v>11</v>
      </c>
      <c r="C346" t="str">
        <f>'OverUnder Pivot'!C344</f>
        <v>EQUIPMENT</v>
      </c>
      <c r="D346" t="str">
        <f>'OverUnder Pivot'!D344</f>
        <v>114000</v>
      </c>
      <c r="E346" t="str">
        <f>'OverUnder Pivot'!E344</f>
        <v xml:space="preserve"> FOOD SERVICE EQUIPMENT</v>
      </c>
      <c r="F346" t="str">
        <f>'OverUnder Pivot'!F344</f>
        <v>Cold Kitchen</v>
      </c>
      <c r="G346" t="str">
        <f>'OverUnder Pivot'!G344</f>
        <v>Cold Kitchen</v>
      </c>
      <c r="H346" t="str">
        <f>'OverUnder Pivot'!H344</f>
        <v>A</v>
      </c>
      <c r="I346" t="str">
        <f>'OverUnder Pivot'!I344</f>
        <v>Triple Bowl Sink</v>
      </c>
      <c r="J346">
        <f>'OverUnder Pivot'!J344</f>
        <v>1</v>
      </c>
      <c r="K346" t="str">
        <f>'OverUnder Pivot'!K344</f>
        <v>Nr</v>
      </c>
      <c r="L346" s="724">
        <f>'OverUnder Pivot'!L344</f>
        <v>0</v>
      </c>
      <c r="M346" s="724"/>
      <c r="N346" s="724">
        <f>'OverUnder Pivot'!M344</f>
        <v>0</v>
      </c>
      <c r="O346" s="724">
        <f>'OverUnder Pivot'!N344</f>
        <v>0</v>
      </c>
      <c r="P346" s="724">
        <f>'OverUnder Pivot'!O344</f>
        <v>0</v>
      </c>
      <c r="Q346" t="s">
        <v>2791</v>
      </c>
      <c r="T346">
        <f t="shared" si="9"/>
        <v>0</v>
      </c>
    </row>
    <row r="347" spans="1:20" hidden="1">
      <c r="A347">
        <f>'OverUnder Pivot'!A345</f>
        <v>566</v>
      </c>
      <c r="B347">
        <f>'OverUnder Pivot'!B345</f>
        <v>11</v>
      </c>
      <c r="C347" t="str">
        <f>'OverUnder Pivot'!C345</f>
        <v>EQUIPMENT</v>
      </c>
      <c r="D347" t="str">
        <f>'OverUnder Pivot'!D345</f>
        <v>114000</v>
      </c>
      <c r="E347" t="str">
        <f>'OverUnder Pivot'!E345</f>
        <v xml:space="preserve"> FOOD SERVICE EQUIPMENT</v>
      </c>
      <c r="F347" t="str">
        <f>'OverUnder Pivot'!F345</f>
        <v>Dishwash Area</v>
      </c>
      <c r="G347" t="str">
        <f>'OverUnder Pivot'!G345</f>
        <v>Dishwash Area</v>
      </c>
      <c r="H347" t="str">
        <f>'OverUnder Pivot'!H345</f>
        <v>B</v>
      </c>
      <c r="I347" t="str">
        <f>'OverUnder Pivot'!I345</f>
        <v>Spray Gun</v>
      </c>
      <c r="J347">
        <f>'OverUnder Pivot'!J345</f>
        <v>1</v>
      </c>
      <c r="K347" t="str">
        <f>'OverUnder Pivot'!K345</f>
        <v>Nr</v>
      </c>
      <c r="L347" s="724">
        <f>'OverUnder Pivot'!L345</f>
        <v>0</v>
      </c>
      <c r="M347" s="724"/>
      <c r="N347" s="724">
        <f>'OverUnder Pivot'!M345</f>
        <v>0</v>
      </c>
      <c r="O347" s="724">
        <f>'OverUnder Pivot'!N345</f>
        <v>0</v>
      </c>
      <c r="P347" s="724">
        <f>'OverUnder Pivot'!O345</f>
        <v>0</v>
      </c>
      <c r="Q347" t="s">
        <v>2791</v>
      </c>
      <c r="T347">
        <f t="shared" si="9"/>
        <v>0</v>
      </c>
    </row>
    <row r="348" spans="1:20" hidden="1">
      <c r="A348">
        <f>'OverUnder Pivot'!A346</f>
        <v>567</v>
      </c>
      <c r="B348">
        <f>'OverUnder Pivot'!B346</f>
        <v>11</v>
      </c>
      <c r="C348" t="str">
        <f>'OverUnder Pivot'!C346</f>
        <v>EQUIPMENT</v>
      </c>
      <c r="D348" t="str">
        <f>'OverUnder Pivot'!D346</f>
        <v>114000</v>
      </c>
      <c r="E348" t="str">
        <f>'OverUnder Pivot'!E346</f>
        <v xml:space="preserve"> FOOD SERVICE EQUIPMENT</v>
      </c>
      <c r="F348" t="str">
        <f>'OverUnder Pivot'!F346</f>
        <v>Cold Kitchen</v>
      </c>
      <c r="G348" t="str">
        <f>'OverUnder Pivot'!G346</f>
        <v>Cold Kitchen</v>
      </c>
      <c r="H348" t="str">
        <f>'OverUnder Pivot'!H346</f>
        <v>C</v>
      </c>
      <c r="I348" t="str">
        <f>'OverUnder Pivot'!I346</f>
        <v>Mixer Tap</v>
      </c>
      <c r="J348">
        <f>'OverUnder Pivot'!J346</f>
        <v>1</v>
      </c>
      <c r="K348" t="str">
        <f>'OverUnder Pivot'!K346</f>
        <v>Nr</v>
      </c>
      <c r="L348" s="724">
        <f>'OverUnder Pivot'!L346</f>
        <v>0</v>
      </c>
      <c r="M348" s="724"/>
      <c r="N348" s="724">
        <f>'OverUnder Pivot'!M346</f>
        <v>0</v>
      </c>
      <c r="O348" s="724">
        <f>'OverUnder Pivot'!N346</f>
        <v>0</v>
      </c>
      <c r="P348" s="724">
        <f>'OverUnder Pivot'!O346</f>
        <v>0</v>
      </c>
      <c r="Q348" t="s">
        <v>2791</v>
      </c>
      <c r="T348">
        <f t="shared" si="9"/>
        <v>0</v>
      </c>
    </row>
    <row r="349" spans="1:20" hidden="1">
      <c r="A349">
        <f>'OverUnder Pivot'!A347</f>
        <v>568</v>
      </c>
      <c r="B349">
        <f>'OverUnder Pivot'!B347</f>
        <v>11</v>
      </c>
      <c r="C349" t="str">
        <f>'OverUnder Pivot'!C347</f>
        <v>EQUIPMENT</v>
      </c>
      <c r="D349" t="str">
        <f>'OverUnder Pivot'!D347</f>
        <v>114000</v>
      </c>
      <c r="E349" t="str">
        <f>'OverUnder Pivot'!E347</f>
        <v xml:space="preserve"> FOOD SERVICE EQUIPMENT</v>
      </c>
      <c r="F349" t="str">
        <f>'OverUnder Pivot'!F347</f>
        <v>Dishwash Area</v>
      </c>
      <c r="G349" t="str">
        <f>'OverUnder Pivot'!G347</f>
        <v>Dishwash Area</v>
      </c>
      <c r="H349" t="str">
        <f>'OverUnder Pivot'!H347</f>
        <v>D</v>
      </c>
      <c r="I349" t="str">
        <f>'OverUnder Pivot'!I347</f>
        <v>Shelving unit</v>
      </c>
      <c r="J349">
        <f>'OverUnder Pivot'!J347</f>
        <v>5</v>
      </c>
      <c r="K349" t="str">
        <f>'OverUnder Pivot'!K347</f>
        <v>Nr</v>
      </c>
      <c r="L349" s="724">
        <f>'OverUnder Pivot'!L347</f>
        <v>0</v>
      </c>
      <c r="M349" s="724"/>
      <c r="N349" s="724">
        <f>'OverUnder Pivot'!M347</f>
        <v>0</v>
      </c>
      <c r="O349" s="724">
        <f>'OverUnder Pivot'!N347</f>
        <v>0</v>
      </c>
      <c r="P349" s="724">
        <f>'OverUnder Pivot'!O347</f>
        <v>0</v>
      </c>
      <c r="Q349" t="s">
        <v>2791</v>
      </c>
      <c r="T349">
        <f t="shared" si="9"/>
        <v>0</v>
      </c>
    </row>
    <row r="350" spans="1:20" hidden="1">
      <c r="A350">
        <f>'OverUnder Pivot'!A348</f>
        <v>569</v>
      </c>
      <c r="B350">
        <f>'OverUnder Pivot'!B348</f>
        <v>11</v>
      </c>
      <c r="C350" t="str">
        <f>'OverUnder Pivot'!C348</f>
        <v>EQUIPMENT</v>
      </c>
      <c r="D350" t="str">
        <f>'OverUnder Pivot'!D348</f>
        <v>114000</v>
      </c>
      <c r="E350" t="str">
        <f>'OverUnder Pivot'!E348</f>
        <v xml:space="preserve"> FOOD SERVICE EQUIPMENT</v>
      </c>
      <c r="F350" t="str">
        <f>'OverUnder Pivot'!F348</f>
        <v>Cold Kitchen</v>
      </c>
      <c r="G350" t="str">
        <f>'OverUnder Pivot'!G348</f>
        <v>Cold Kitchen</v>
      </c>
      <c r="H350" t="str">
        <f>'OverUnder Pivot'!H348</f>
        <v>E</v>
      </c>
      <c r="I350" t="str">
        <f>'OverUnder Pivot'!I348</f>
        <v>Floor Drain</v>
      </c>
      <c r="J350">
        <f>'OverUnder Pivot'!J348</f>
        <v>1</v>
      </c>
      <c r="K350" t="str">
        <f>'OverUnder Pivot'!K348</f>
        <v>Nr</v>
      </c>
      <c r="L350" s="724">
        <f>'OverUnder Pivot'!L348</f>
        <v>0</v>
      </c>
      <c r="M350" s="724"/>
      <c r="N350" s="724">
        <f>'OverUnder Pivot'!M348</f>
        <v>0</v>
      </c>
      <c r="O350" s="724">
        <f>'OverUnder Pivot'!N348</f>
        <v>0</v>
      </c>
      <c r="P350" s="724">
        <f>'OverUnder Pivot'!O348</f>
        <v>0</v>
      </c>
      <c r="Q350" t="s">
        <v>2791</v>
      </c>
      <c r="T350">
        <f t="shared" si="9"/>
        <v>0</v>
      </c>
    </row>
    <row r="351" spans="1:20" hidden="1">
      <c r="A351">
        <f>'OverUnder Pivot'!A349</f>
        <v>571</v>
      </c>
      <c r="B351">
        <f>'OverUnder Pivot'!B349</f>
        <v>11</v>
      </c>
      <c r="C351" t="str">
        <f>'OverUnder Pivot'!C349</f>
        <v>EQUIPMENT</v>
      </c>
      <c r="D351" t="str">
        <f>'OverUnder Pivot'!D349</f>
        <v>114000</v>
      </c>
      <c r="E351" t="str">
        <f>'OverUnder Pivot'!E349</f>
        <v xml:space="preserve"> FOOD SERVICE EQUIPMENT</v>
      </c>
      <c r="F351" t="str">
        <f>'OverUnder Pivot'!F349</f>
        <v>Cold Kitchen</v>
      </c>
      <c r="G351" t="str">
        <f>'OverUnder Pivot'!G349</f>
        <v>Cold Kitchen</v>
      </c>
      <c r="H351" t="str">
        <f>'OverUnder Pivot'!H349</f>
        <v>F</v>
      </c>
      <c r="I351" t="str">
        <f>'OverUnder Pivot'!I349</f>
        <v>Hand Wash Sink</v>
      </c>
      <c r="J351">
        <f>'OverUnder Pivot'!J349</f>
        <v>2</v>
      </c>
      <c r="K351" t="str">
        <f>'OverUnder Pivot'!K349</f>
        <v>Nr</v>
      </c>
      <c r="L351" s="724">
        <f>'OverUnder Pivot'!L349</f>
        <v>0</v>
      </c>
      <c r="M351" s="724"/>
      <c r="N351" s="724">
        <f>'OverUnder Pivot'!M349</f>
        <v>0</v>
      </c>
      <c r="O351" s="724">
        <f>'OverUnder Pivot'!N349</f>
        <v>0</v>
      </c>
      <c r="P351" s="724">
        <f>'OverUnder Pivot'!O349</f>
        <v>0</v>
      </c>
      <c r="Q351" t="s">
        <v>2791</v>
      </c>
      <c r="T351">
        <f t="shared" si="9"/>
        <v>0</v>
      </c>
    </row>
    <row r="352" spans="1:20" hidden="1">
      <c r="A352">
        <f>'OverUnder Pivot'!A350</f>
        <v>572</v>
      </c>
      <c r="B352">
        <f>'OverUnder Pivot'!B350</f>
        <v>11</v>
      </c>
      <c r="C352" t="str">
        <f>'OverUnder Pivot'!C350</f>
        <v>EQUIPMENT</v>
      </c>
      <c r="D352" t="str">
        <f>'OverUnder Pivot'!D350</f>
        <v>114000</v>
      </c>
      <c r="E352" t="str">
        <f>'OverUnder Pivot'!E350</f>
        <v xml:space="preserve"> FOOD SERVICE EQUIPMENT</v>
      </c>
      <c r="F352" t="str">
        <f>'OverUnder Pivot'!F350</f>
        <v>Corridor</v>
      </c>
      <c r="G352" t="str">
        <f>'OverUnder Pivot'!G350</f>
        <v>Corridor</v>
      </c>
      <c r="H352" t="str">
        <f>'OverUnder Pivot'!H350</f>
        <v>G</v>
      </c>
      <c r="I352" t="str">
        <f>'OverUnder Pivot'!I350</f>
        <v>Container Trolleys</v>
      </c>
      <c r="J352">
        <f>'OverUnder Pivot'!J350</f>
        <v>3</v>
      </c>
      <c r="K352" t="str">
        <f>'OverUnder Pivot'!K350</f>
        <v>Nr</v>
      </c>
      <c r="L352" s="724">
        <f>'OverUnder Pivot'!L350</f>
        <v>0</v>
      </c>
      <c r="M352" s="724"/>
      <c r="N352" s="724">
        <f>'OverUnder Pivot'!M350</f>
        <v>0</v>
      </c>
      <c r="O352" s="724">
        <f>'OverUnder Pivot'!N350</f>
        <v>0</v>
      </c>
      <c r="P352" s="724">
        <f>'OverUnder Pivot'!O350</f>
        <v>0</v>
      </c>
      <c r="Q352" t="s">
        <v>2791</v>
      </c>
      <c r="T352">
        <f t="shared" si="9"/>
        <v>0</v>
      </c>
    </row>
    <row r="353" spans="1:20" hidden="1">
      <c r="A353">
        <f>'OverUnder Pivot'!A351</f>
        <v>573</v>
      </c>
      <c r="B353">
        <f>'OverUnder Pivot'!B351</f>
        <v>11</v>
      </c>
      <c r="C353" t="str">
        <f>'OverUnder Pivot'!C351</f>
        <v>EQUIPMENT</v>
      </c>
      <c r="D353" t="str">
        <f>'OverUnder Pivot'!D351</f>
        <v>114000</v>
      </c>
      <c r="E353" t="str">
        <f>'OverUnder Pivot'!E351</f>
        <v xml:space="preserve"> FOOD SERVICE EQUIPMENT</v>
      </c>
      <c r="F353" t="str">
        <f>'OverUnder Pivot'!F351</f>
        <v>Cold Kitchen</v>
      </c>
      <c r="G353" t="str">
        <f>'OverUnder Pivot'!G351</f>
        <v>Cold Kitchen</v>
      </c>
      <c r="H353" t="str">
        <f>'OverUnder Pivot'!H351</f>
        <v>H</v>
      </c>
      <c r="I353" t="str">
        <f>'OverUnder Pivot'!I351</f>
        <v>Platform Scale</v>
      </c>
      <c r="J353">
        <f>'OverUnder Pivot'!J351</f>
        <v>1</v>
      </c>
      <c r="K353" t="str">
        <f>'OverUnder Pivot'!K351</f>
        <v>Nr</v>
      </c>
      <c r="L353" s="724">
        <f>'OverUnder Pivot'!L351</f>
        <v>0</v>
      </c>
      <c r="M353" s="724"/>
      <c r="N353" s="724">
        <f>'OverUnder Pivot'!M351</f>
        <v>0</v>
      </c>
      <c r="O353" s="724">
        <f>'OverUnder Pivot'!N351</f>
        <v>0</v>
      </c>
      <c r="P353" s="724">
        <f>'OverUnder Pivot'!O351</f>
        <v>0</v>
      </c>
      <c r="Q353" t="s">
        <v>2791</v>
      </c>
      <c r="T353">
        <f t="shared" si="9"/>
        <v>0</v>
      </c>
    </row>
    <row r="354" spans="1:20" hidden="1">
      <c r="A354">
        <f>'OverUnder Pivot'!A352</f>
        <v>575</v>
      </c>
      <c r="B354">
        <f>'OverUnder Pivot'!B352</f>
        <v>11</v>
      </c>
      <c r="C354" t="str">
        <f>'OverUnder Pivot'!C352</f>
        <v>EQUIPMENT</v>
      </c>
      <c r="D354" t="str">
        <f>'OverUnder Pivot'!D352</f>
        <v>114000</v>
      </c>
      <c r="E354" t="str">
        <f>'OverUnder Pivot'!E352</f>
        <v xml:space="preserve"> FOOD SERVICE EQUIPMENT</v>
      </c>
      <c r="F354" t="str">
        <f>'OverUnder Pivot'!F352</f>
        <v>Cold Kitchen</v>
      </c>
      <c r="G354" t="str">
        <f>'OverUnder Pivot'!G352</f>
        <v>Cold Kitchen</v>
      </c>
      <c r="H354" t="str">
        <f>'OverUnder Pivot'!H352</f>
        <v>J</v>
      </c>
      <c r="I354" t="str">
        <f>'OverUnder Pivot'!I352</f>
        <v>Hand Wash Sink</v>
      </c>
      <c r="J354">
        <f>'OverUnder Pivot'!J352</f>
        <v>1</v>
      </c>
      <c r="K354" t="str">
        <f>'OverUnder Pivot'!K352</f>
        <v>Nr</v>
      </c>
      <c r="L354" s="724">
        <f>'OverUnder Pivot'!L352</f>
        <v>0</v>
      </c>
      <c r="M354" s="724"/>
      <c r="N354" s="724">
        <f>'OverUnder Pivot'!M352</f>
        <v>0</v>
      </c>
      <c r="O354" s="724">
        <f>'OverUnder Pivot'!N352</f>
        <v>0</v>
      </c>
      <c r="P354" s="724">
        <f>'OverUnder Pivot'!O352</f>
        <v>0</v>
      </c>
      <c r="Q354" t="s">
        <v>2791</v>
      </c>
      <c r="T354">
        <f t="shared" si="9"/>
        <v>0</v>
      </c>
    </row>
    <row r="355" spans="1:20" hidden="1">
      <c r="A355">
        <f>'OverUnder Pivot'!A353</f>
        <v>576</v>
      </c>
      <c r="B355">
        <f>'OverUnder Pivot'!B353</f>
        <v>11</v>
      </c>
      <c r="C355" t="str">
        <f>'OverUnder Pivot'!C353</f>
        <v>EQUIPMENT</v>
      </c>
      <c r="D355" t="str">
        <f>'OverUnder Pivot'!D353</f>
        <v>114000</v>
      </c>
      <c r="E355" t="str">
        <f>'OverUnder Pivot'!E353</f>
        <v xml:space="preserve"> FOOD SERVICE EQUIPMENT</v>
      </c>
      <c r="F355" t="str">
        <f>'OverUnder Pivot'!F353</f>
        <v>Plating Area</v>
      </c>
      <c r="G355" t="str">
        <f>'OverUnder Pivot'!G353</f>
        <v>Plating Area</v>
      </c>
      <c r="H355" t="str">
        <f>'OverUnder Pivot'!H353</f>
        <v>K</v>
      </c>
      <c r="I355" t="str">
        <f>'OverUnder Pivot'!I353</f>
        <v>Floor Drain</v>
      </c>
      <c r="J355">
        <f>'OverUnder Pivot'!J353</f>
        <v>1</v>
      </c>
      <c r="K355" t="str">
        <f>'OverUnder Pivot'!K353</f>
        <v>Nr</v>
      </c>
      <c r="L355" s="724">
        <f>'OverUnder Pivot'!L353</f>
        <v>0</v>
      </c>
      <c r="M355" s="724"/>
      <c r="N355" s="724">
        <f>'OverUnder Pivot'!M353</f>
        <v>0</v>
      </c>
      <c r="O355" s="724">
        <f>'OverUnder Pivot'!N353</f>
        <v>0</v>
      </c>
      <c r="P355" s="724">
        <f>'OverUnder Pivot'!O353</f>
        <v>0</v>
      </c>
      <c r="Q355" t="s">
        <v>2791</v>
      </c>
      <c r="T355">
        <f t="shared" si="9"/>
        <v>0</v>
      </c>
    </row>
    <row r="356" spans="1:20" hidden="1">
      <c r="A356">
        <f>'OverUnder Pivot'!A354</f>
        <v>577</v>
      </c>
      <c r="B356">
        <f>'OverUnder Pivot'!B354</f>
        <v>11</v>
      </c>
      <c r="C356" t="str">
        <f>'OverUnder Pivot'!C354</f>
        <v>EQUIPMENT</v>
      </c>
      <c r="D356" t="str">
        <f>'OverUnder Pivot'!D354</f>
        <v>114000</v>
      </c>
      <c r="E356" t="str">
        <f>'OverUnder Pivot'!E354</f>
        <v xml:space="preserve"> FOOD SERVICE EQUIPMENT</v>
      </c>
      <c r="F356" t="str">
        <f>'OverUnder Pivot'!F354</f>
        <v>Cold Kitchen</v>
      </c>
      <c r="G356" t="str">
        <f>'OverUnder Pivot'!G354</f>
        <v>Cold Kitchen</v>
      </c>
      <c r="H356" t="str">
        <f>'OverUnder Pivot'!H354</f>
        <v>L</v>
      </c>
      <c r="I356" t="str">
        <f>'OverUnder Pivot'!I354</f>
        <v>Cupboard Table- existing</v>
      </c>
      <c r="J356">
        <f>'OverUnder Pivot'!J354</f>
        <v>2</v>
      </c>
      <c r="K356" t="str">
        <f>'OverUnder Pivot'!K354</f>
        <v>Nr</v>
      </c>
      <c r="L356" s="724">
        <f>'OverUnder Pivot'!L354</f>
        <v>0</v>
      </c>
      <c r="M356" s="724"/>
      <c r="N356" s="724">
        <f>'OverUnder Pivot'!M354</f>
        <v>0</v>
      </c>
      <c r="O356" s="724">
        <f>'OverUnder Pivot'!N354</f>
        <v>0</v>
      </c>
      <c r="P356" s="724">
        <f>'OverUnder Pivot'!O354</f>
        <v>0</v>
      </c>
      <c r="Q356" t="s">
        <v>2791</v>
      </c>
      <c r="T356">
        <f t="shared" si="9"/>
        <v>0</v>
      </c>
    </row>
    <row r="357" spans="1:20" hidden="1">
      <c r="A357">
        <f>'OverUnder Pivot'!A355</f>
        <v>578</v>
      </c>
      <c r="B357">
        <f>'OverUnder Pivot'!B355</f>
        <v>11</v>
      </c>
      <c r="C357" t="str">
        <f>'OverUnder Pivot'!C355</f>
        <v>EQUIPMENT</v>
      </c>
      <c r="D357" t="str">
        <f>'OverUnder Pivot'!D355</f>
        <v>114000</v>
      </c>
      <c r="E357" t="str">
        <f>'OverUnder Pivot'!E355</f>
        <v xml:space="preserve"> FOOD SERVICE EQUIPMENT</v>
      </c>
      <c r="F357" t="str">
        <f>'OverUnder Pivot'!F355</f>
        <v>Plating Area</v>
      </c>
      <c r="G357" t="str">
        <f>'OverUnder Pivot'!G355</f>
        <v>Plating Area</v>
      </c>
      <c r="H357" t="str">
        <f>'OverUnder Pivot'!H355</f>
        <v>M</v>
      </c>
      <c r="I357" t="str">
        <f>'OverUnder Pivot'!I355</f>
        <v>Worktable</v>
      </c>
      <c r="J357">
        <f>'OverUnder Pivot'!J355</f>
        <v>1</v>
      </c>
      <c r="K357" t="str">
        <f>'OverUnder Pivot'!K355</f>
        <v>Nr</v>
      </c>
      <c r="L357" s="724">
        <f>'OverUnder Pivot'!L355</f>
        <v>0</v>
      </c>
      <c r="M357" s="724"/>
      <c r="N357" s="724">
        <f>'OverUnder Pivot'!M355</f>
        <v>0</v>
      </c>
      <c r="O357" s="724">
        <f>'OverUnder Pivot'!N355</f>
        <v>0</v>
      </c>
      <c r="P357" s="724">
        <f>'OverUnder Pivot'!O355</f>
        <v>0</v>
      </c>
      <c r="Q357" t="s">
        <v>2791</v>
      </c>
      <c r="T357">
        <f t="shared" si="9"/>
        <v>0</v>
      </c>
    </row>
    <row r="358" spans="1:20" hidden="1">
      <c r="A358">
        <f>'OverUnder Pivot'!A356</f>
        <v>579</v>
      </c>
      <c r="B358">
        <f>'OverUnder Pivot'!B356</f>
        <v>11</v>
      </c>
      <c r="C358" t="str">
        <f>'OverUnder Pivot'!C356</f>
        <v>EQUIPMENT</v>
      </c>
      <c r="D358" t="str">
        <f>'OverUnder Pivot'!D356</f>
        <v>114000</v>
      </c>
      <c r="E358" t="str">
        <f>'OverUnder Pivot'!E356</f>
        <v xml:space="preserve"> FOOD SERVICE EQUIPMENT</v>
      </c>
      <c r="F358" t="str">
        <f>'OverUnder Pivot'!F356</f>
        <v>Cold Kitchen</v>
      </c>
      <c r="G358" t="str">
        <f>'OverUnder Pivot'!G356</f>
        <v>Cold Kitchen</v>
      </c>
      <c r="H358" t="str">
        <f>'OverUnder Pivot'!H356</f>
        <v>N</v>
      </c>
      <c r="I358" t="str">
        <f>'OverUnder Pivot'!I356</f>
        <v>Mobile Worktable</v>
      </c>
      <c r="J358">
        <f>'OverUnder Pivot'!J356</f>
        <v>1</v>
      </c>
      <c r="K358" t="str">
        <f>'OverUnder Pivot'!K356</f>
        <v>Nr</v>
      </c>
      <c r="L358" s="724">
        <f>'OverUnder Pivot'!L356</f>
        <v>0</v>
      </c>
      <c r="M358" s="724"/>
      <c r="N358" s="724">
        <f>'OverUnder Pivot'!M356</f>
        <v>0</v>
      </c>
      <c r="O358" s="724">
        <f>'OverUnder Pivot'!N356</f>
        <v>0</v>
      </c>
      <c r="P358" s="724">
        <f>'OverUnder Pivot'!O356</f>
        <v>0</v>
      </c>
      <c r="Q358" t="s">
        <v>2791</v>
      </c>
      <c r="T358">
        <f t="shared" si="9"/>
        <v>0</v>
      </c>
    </row>
    <row r="359" spans="1:20" hidden="1">
      <c r="A359">
        <f>'OverUnder Pivot'!A357</f>
        <v>580</v>
      </c>
      <c r="B359">
        <f>'OverUnder Pivot'!B357</f>
        <v>11</v>
      </c>
      <c r="C359" t="str">
        <f>'OverUnder Pivot'!C357</f>
        <v>EQUIPMENT</v>
      </c>
      <c r="D359" t="str">
        <f>'OverUnder Pivot'!D357</f>
        <v>114000</v>
      </c>
      <c r="E359" t="str">
        <f>'OverUnder Pivot'!E357</f>
        <v xml:space="preserve"> FOOD SERVICE EQUIPMENT</v>
      </c>
      <c r="F359" t="str">
        <f>'OverUnder Pivot'!F357</f>
        <v>Plating Area</v>
      </c>
      <c r="G359" t="str">
        <f>'OverUnder Pivot'!G357</f>
        <v>Plating Area</v>
      </c>
      <c r="H359" t="str">
        <f>'OverUnder Pivot'!H357</f>
        <v>P</v>
      </c>
      <c r="I359" t="str">
        <f>'OverUnder Pivot'!I357</f>
        <v>Mobile Hot Cupboard</v>
      </c>
      <c r="J359">
        <f>'OverUnder Pivot'!J357</f>
        <v>1</v>
      </c>
      <c r="K359" t="str">
        <f>'OverUnder Pivot'!K357</f>
        <v>Nr</v>
      </c>
      <c r="L359" s="724">
        <f>'OverUnder Pivot'!L357</f>
        <v>0</v>
      </c>
      <c r="M359" s="724"/>
      <c r="N359" s="724">
        <f>'OverUnder Pivot'!M357</f>
        <v>0</v>
      </c>
      <c r="O359" s="724">
        <f>'OverUnder Pivot'!N357</f>
        <v>0</v>
      </c>
      <c r="P359" s="724">
        <f>'OverUnder Pivot'!O357</f>
        <v>0</v>
      </c>
      <c r="Q359" t="s">
        <v>2791</v>
      </c>
      <c r="T359">
        <f t="shared" si="9"/>
        <v>0</v>
      </c>
    </row>
    <row r="360" spans="1:20" hidden="1">
      <c r="A360">
        <f>'OverUnder Pivot'!A358</f>
        <v>583</v>
      </c>
      <c r="B360">
        <f>'OverUnder Pivot'!B358</f>
        <v>11</v>
      </c>
      <c r="C360" t="str">
        <f>'OverUnder Pivot'!C358</f>
        <v>EQUIPMENT</v>
      </c>
      <c r="D360" t="str">
        <f>'OverUnder Pivot'!D358</f>
        <v>117000</v>
      </c>
      <c r="E360" t="str">
        <f>'OverUnder Pivot'!E358</f>
        <v xml:space="preserve"> LAUNDRY EQUIPMENT</v>
      </c>
      <c r="F360" t="str">
        <f>'OverUnder Pivot'!F358</f>
        <v>117000 - LAUNDRY EQUIPMENT</v>
      </c>
      <c r="G360" t="str">
        <f>'OverUnder Pivot'!G358</f>
        <v>117000 - LAUNDRY EQUIPMENT</v>
      </c>
      <c r="H360" t="str">
        <f>'OverUnder Pivot'!H358</f>
        <v>A</v>
      </c>
      <c r="I360" t="str">
        <f>'OverUnder Pivot'!I358</f>
        <v>Hand Wash Sink</v>
      </c>
      <c r="J360">
        <f>'OverUnder Pivot'!J358</f>
        <v>2</v>
      </c>
      <c r="K360" t="str">
        <f>'OverUnder Pivot'!K358</f>
        <v>Nr</v>
      </c>
      <c r="L360" s="724">
        <f>'OverUnder Pivot'!L358</f>
        <v>0</v>
      </c>
      <c r="M360" s="724"/>
      <c r="N360" s="724">
        <f>'OverUnder Pivot'!M358</f>
        <v>0</v>
      </c>
      <c r="O360" s="724">
        <f>'OverUnder Pivot'!N358</f>
        <v>0</v>
      </c>
      <c r="P360" s="724">
        <f>'OverUnder Pivot'!O358</f>
        <v>0</v>
      </c>
      <c r="Q360" t="s">
        <v>2791</v>
      </c>
      <c r="T360">
        <f t="shared" si="9"/>
        <v>0</v>
      </c>
    </row>
    <row r="361" spans="1:20" hidden="1">
      <c r="A361">
        <f>'OverUnder Pivot'!A359</f>
        <v>584</v>
      </c>
      <c r="B361">
        <f>'OverUnder Pivot'!B359</f>
        <v>11</v>
      </c>
      <c r="C361" t="str">
        <f>'OverUnder Pivot'!C359</f>
        <v>EQUIPMENT</v>
      </c>
      <c r="D361" t="str">
        <f>'OverUnder Pivot'!D359</f>
        <v>117000</v>
      </c>
      <c r="E361" t="str">
        <f>'OverUnder Pivot'!E359</f>
        <v xml:space="preserve"> LAUNDRY EQUIPMENT</v>
      </c>
      <c r="F361" t="str">
        <f>'OverUnder Pivot'!F359</f>
        <v>LAUNDRY</v>
      </c>
      <c r="G361" t="str">
        <f>'OverUnder Pivot'!G359</f>
        <v>LAUNDRY</v>
      </c>
      <c r="H361" t="str">
        <f>'OverUnder Pivot'!H359</f>
        <v>B</v>
      </c>
      <c r="I361" t="str">
        <f>'OverUnder Pivot'!I359</f>
        <v>Platform Scale</v>
      </c>
      <c r="J361">
        <f>'OverUnder Pivot'!J359</f>
        <v>1</v>
      </c>
      <c r="K361" t="str">
        <f>'OverUnder Pivot'!K359</f>
        <v>Nr</v>
      </c>
      <c r="L361" s="724">
        <f>'OverUnder Pivot'!L359</f>
        <v>0</v>
      </c>
      <c r="M361" s="724"/>
      <c r="N361" s="724">
        <f>'OverUnder Pivot'!M359</f>
        <v>0</v>
      </c>
      <c r="O361" s="724">
        <f>'OverUnder Pivot'!N359</f>
        <v>0</v>
      </c>
      <c r="P361" s="724">
        <f>'OverUnder Pivot'!O359</f>
        <v>0</v>
      </c>
      <c r="Q361" t="s">
        <v>2791</v>
      </c>
      <c r="T361">
        <f t="shared" si="9"/>
        <v>0</v>
      </c>
    </row>
    <row r="362" spans="1:20" hidden="1">
      <c r="A362">
        <f>'OverUnder Pivot'!A360</f>
        <v>585</v>
      </c>
      <c r="B362">
        <f>'OverUnder Pivot'!B360</f>
        <v>11</v>
      </c>
      <c r="C362" t="str">
        <f>'OverUnder Pivot'!C360</f>
        <v>EQUIPMENT</v>
      </c>
      <c r="D362" t="str">
        <f>'OverUnder Pivot'!D360</f>
        <v>117000</v>
      </c>
      <c r="E362" t="str">
        <f>'OverUnder Pivot'!E360</f>
        <v xml:space="preserve"> LAUNDRY EQUIPMENT</v>
      </c>
      <c r="F362" t="str">
        <f>'OverUnder Pivot'!F360</f>
        <v>117000 - LAUNDRY EQUIPMENT</v>
      </c>
      <c r="G362" t="str">
        <f>'OverUnder Pivot'!G360</f>
        <v>117000 - LAUNDRY EQUIPMENT</v>
      </c>
      <c r="H362" t="str">
        <f>'OverUnder Pivot'!H360</f>
        <v>C</v>
      </c>
      <c r="I362" t="str">
        <f>'OverUnder Pivot'!I360</f>
        <v>Table w/ sink</v>
      </c>
      <c r="J362">
        <f>'OverUnder Pivot'!J360</f>
        <v>1</v>
      </c>
      <c r="K362" t="str">
        <f>'OverUnder Pivot'!K360</f>
        <v>Nr</v>
      </c>
      <c r="L362" s="724">
        <f>'OverUnder Pivot'!L360</f>
        <v>0</v>
      </c>
      <c r="M362" s="724"/>
      <c r="N362" s="724">
        <f>'OverUnder Pivot'!M360</f>
        <v>0</v>
      </c>
      <c r="O362" s="724">
        <f>'OverUnder Pivot'!N360</f>
        <v>0</v>
      </c>
      <c r="P362" s="724">
        <f>'OverUnder Pivot'!O360</f>
        <v>0</v>
      </c>
      <c r="Q362" t="s">
        <v>2791</v>
      </c>
      <c r="T362">
        <f t="shared" si="9"/>
        <v>0</v>
      </c>
    </row>
    <row r="363" spans="1:20" hidden="1">
      <c r="A363">
        <f>'OverUnder Pivot'!A361</f>
        <v>586</v>
      </c>
      <c r="B363">
        <f>'OverUnder Pivot'!B361</f>
        <v>11</v>
      </c>
      <c r="C363" t="str">
        <f>'OverUnder Pivot'!C361</f>
        <v>EQUIPMENT</v>
      </c>
      <c r="D363" t="str">
        <f>'OverUnder Pivot'!D361</f>
        <v>117000</v>
      </c>
      <c r="E363" t="str">
        <f>'OverUnder Pivot'!E361</f>
        <v xml:space="preserve"> LAUNDRY EQUIPMENT</v>
      </c>
      <c r="F363" t="str">
        <f>'OverUnder Pivot'!F361</f>
        <v>LAUNDRY</v>
      </c>
      <c r="G363" t="str">
        <f>'OverUnder Pivot'!G361</f>
        <v>LAUNDRY</v>
      </c>
      <c r="H363" t="str">
        <f>'OverUnder Pivot'!H361</f>
        <v>D</v>
      </c>
      <c r="I363" t="str">
        <f>'OverUnder Pivot'!I361</f>
        <v>Mixer Tap</v>
      </c>
      <c r="J363">
        <f>'OverUnder Pivot'!J361</f>
        <v>1</v>
      </c>
      <c r="K363" t="str">
        <f>'OverUnder Pivot'!K361</f>
        <v>Nr</v>
      </c>
      <c r="L363" s="724">
        <f>'OverUnder Pivot'!L361</f>
        <v>0</v>
      </c>
      <c r="M363" s="724"/>
      <c r="N363" s="724">
        <f>'OverUnder Pivot'!M361</f>
        <v>0</v>
      </c>
      <c r="O363" s="724">
        <f>'OverUnder Pivot'!N361</f>
        <v>0</v>
      </c>
      <c r="P363" s="724">
        <f>'OverUnder Pivot'!O361</f>
        <v>0</v>
      </c>
      <c r="Q363" t="s">
        <v>2791</v>
      </c>
      <c r="T363">
        <f t="shared" si="9"/>
        <v>0</v>
      </c>
    </row>
    <row r="364" spans="1:20" hidden="1">
      <c r="A364">
        <f>'OverUnder Pivot'!A362</f>
        <v>587</v>
      </c>
      <c r="B364">
        <f>'OverUnder Pivot'!B362</f>
        <v>11</v>
      </c>
      <c r="C364" t="str">
        <f>'OverUnder Pivot'!C362</f>
        <v>EQUIPMENT</v>
      </c>
      <c r="D364" t="str">
        <f>'OverUnder Pivot'!D362</f>
        <v>117000</v>
      </c>
      <c r="E364" t="str">
        <f>'OverUnder Pivot'!E362</f>
        <v xml:space="preserve"> LAUNDRY EQUIPMENT</v>
      </c>
      <c r="F364" t="str">
        <f>'OverUnder Pivot'!F362</f>
        <v>117000 - LAUNDRY EQUIPMENT</v>
      </c>
      <c r="G364" t="str">
        <f>'OverUnder Pivot'!G362</f>
        <v>117000 - LAUNDRY EQUIPMENT</v>
      </c>
      <c r="H364" t="str">
        <f>'OverUnder Pivot'!H362</f>
        <v>E</v>
      </c>
      <c r="I364" t="str">
        <f>'OverUnder Pivot'!I362</f>
        <v>Dirty Linen Trolley (existing)</v>
      </c>
      <c r="J364">
        <f>'OverUnder Pivot'!J362</f>
        <v>2</v>
      </c>
      <c r="K364" t="str">
        <f>'OverUnder Pivot'!K362</f>
        <v>Nr</v>
      </c>
      <c r="L364" s="724">
        <f>'OverUnder Pivot'!L362</f>
        <v>0</v>
      </c>
      <c r="M364" s="724"/>
      <c r="N364" s="724">
        <f>'OverUnder Pivot'!M362</f>
        <v>0</v>
      </c>
      <c r="O364" s="724">
        <f>'OverUnder Pivot'!N362</f>
        <v>0</v>
      </c>
      <c r="P364" s="724">
        <f>'OverUnder Pivot'!O362</f>
        <v>0</v>
      </c>
      <c r="Q364" t="s">
        <v>2791</v>
      </c>
      <c r="T364">
        <f t="shared" si="9"/>
        <v>0</v>
      </c>
    </row>
    <row r="365" spans="1:20" hidden="1">
      <c r="A365">
        <f>'OverUnder Pivot'!A363</f>
        <v>588</v>
      </c>
      <c r="B365">
        <f>'OverUnder Pivot'!B363</f>
        <v>11</v>
      </c>
      <c r="C365" t="str">
        <f>'OverUnder Pivot'!C363</f>
        <v>EQUIPMENT</v>
      </c>
      <c r="D365" t="str">
        <f>'OverUnder Pivot'!D363</f>
        <v>117000</v>
      </c>
      <c r="E365" t="str">
        <f>'OverUnder Pivot'!E363</f>
        <v xml:space="preserve"> LAUNDRY EQUIPMENT</v>
      </c>
      <c r="F365" t="str">
        <f>'OverUnder Pivot'!F363</f>
        <v>LAUNDRY</v>
      </c>
      <c r="G365" t="str">
        <f>'OverUnder Pivot'!G363</f>
        <v>LAUNDRY</v>
      </c>
      <c r="H365" t="str">
        <f>'OverUnder Pivot'!H363</f>
        <v>F</v>
      </c>
      <c r="I365" t="str">
        <f>'OverUnder Pivot'!I363</f>
        <v>Spin Dryer (existing)</v>
      </c>
      <c r="J365">
        <f>'OverUnder Pivot'!J363</f>
        <v>1</v>
      </c>
      <c r="K365" t="str">
        <f>'OverUnder Pivot'!K363</f>
        <v>Nr</v>
      </c>
      <c r="L365" s="724">
        <f>'OverUnder Pivot'!L363</f>
        <v>0</v>
      </c>
      <c r="M365" s="724"/>
      <c r="N365" s="724">
        <f>'OverUnder Pivot'!M363</f>
        <v>0</v>
      </c>
      <c r="O365" s="724">
        <f>'OverUnder Pivot'!N363</f>
        <v>0</v>
      </c>
      <c r="P365" s="724">
        <f>'OverUnder Pivot'!O363</f>
        <v>0</v>
      </c>
      <c r="Q365" t="s">
        <v>2791</v>
      </c>
      <c r="T365">
        <f t="shared" si="9"/>
        <v>0</v>
      </c>
    </row>
    <row r="366" spans="1:20" hidden="1">
      <c r="A366">
        <f>'OverUnder Pivot'!A364</f>
        <v>589</v>
      </c>
      <c r="B366">
        <f>'OverUnder Pivot'!B364</f>
        <v>11</v>
      </c>
      <c r="C366" t="str">
        <f>'OverUnder Pivot'!C364</f>
        <v>EQUIPMENT</v>
      </c>
      <c r="D366" t="str">
        <f>'OverUnder Pivot'!D364</f>
        <v>117000</v>
      </c>
      <c r="E366" t="str">
        <f>'OverUnder Pivot'!E364</f>
        <v xml:space="preserve"> LAUNDRY EQUIPMENT</v>
      </c>
      <c r="F366" t="str">
        <f>'OverUnder Pivot'!F364</f>
        <v>117000 - LAUNDRY EQUIPMENT</v>
      </c>
      <c r="G366" t="str">
        <f>'OverUnder Pivot'!G364</f>
        <v>117000 - LAUNDRY EQUIPMENT</v>
      </c>
      <c r="H366" t="str">
        <f>'OverUnder Pivot'!H364</f>
        <v>G</v>
      </c>
      <c r="I366" t="str">
        <f>'OverUnder Pivot'!I364</f>
        <v>25 Kg Extractor Washer (existing)</v>
      </c>
      <c r="J366">
        <f>'OverUnder Pivot'!J364</f>
        <v>1</v>
      </c>
      <c r="K366" t="str">
        <f>'OverUnder Pivot'!K364</f>
        <v>Nr</v>
      </c>
      <c r="L366" s="724">
        <f>'OverUnder Pivot'!L364</f>
        <v>0</v>
      </c>
      <c r="M366" s="724"/>
      <c r="N366" s="724">
        <f>'OverUnder Pivot'!M364</f>
        <v>0</v>
      </c>
      <c r="O366" s="724">
        <f>'OverUnder Pivot'!N364</f>
        <v>0</v>
      </c>
      <c r="P366" s="724">
        <f>'OverUnder Pivot'!O364</f>
        <v>0</v>
      </c>
      <c r="Q366" t="s">
        <v>2791</v>
      </c>
      <c r="T366">
        <f t="shared" si="9"/>
        <v>0</v>
      </c>
    </row>
    <row r="367" spans="1:20" hidden="1">
      <c r="A367">
        <f>'OverUnder Pivot'!A365</f>
        <v>590</v>
      </c>
      <c r="B367">
        <f>'OverUnder Pivot'!B365</f>
        <v>11</v>
      </c>
      <c r="C367" t="str">
        <f>'OverUnder Pivot'!C365</f>
        <v>EQUIPMENT</v>
      </c>
      <c r="D367" t="str">
        <f>'OverUnder Pivot'!D365</f>
        <v>117000</v>
      </c>
      <c r="E367" t="str">
        <f>'OverUnder Pivot'!E365</f>
        <v xml:space="preserve"> LAUNDRY EQUIPMENT</v>
      </c>
      <c r="F367" t="str">
        <f>'OverUnder Pivot'!F365</f>
        <v>LAUNDRY</v>
      </c>
      <c r="G367" t="str">
        <f>'OverUnder Pivot'!G365</f>
        <v>LAUNDRY</v>
      </c>
      <c r="H367" t="str">
        <f>'OverUnder Pivot'!H365</f>
        <v>H</v>
      </c>
      <c r="I367" t="str">
        <f>'OverUnder Pivot'!I365</f>
        <v>36 Kg Extractor Washer</v>
      </c>
      <c r="J367">
        <f>'OverUnder Pivot'!J365</f>
        <v>1</v>
      </c>
      <c r="K367" t="str">
        <f>'OverUnder Pivot'!K365</f>
        <v>Nr</v>
      </c>
      <c r="L367" s="724">
        <f>'OverUnder Pivot'!L365</f>
        <v>0</v>
      </c>
      <c r="M367" s="724"/>
      <c r="N367" s="724">
        <f>'OverUnder Pivot'!M365</f>
        <v>0</v>
      </c>
      <c r="O367" s="724">
        <f>'OverUnder Pivot'!N365</f>
        <v>0</v>
      </c>
      <c r="P367" s="724">
        <f>'OverUnder Pivot'!O365</f>
        <v>0</v>
      </c>
      <c r="Q367" t="s">
        <v>2791</v>
      </c>
      <c r="T367">
        <f t="shared" si="9"/>
        <v>0</v>
      </c>
    </row>
    <row r="368" spans="1:20" hidden="1">
      <c r="A368">
        <f>'OverUnder Pivot'!A366</f>
        <v>591</v>
      </c>
      <c r="B368">
        <f>'OverUnder Pivot'!B366</f>
        <v>11</v>
      </c>
      <c r="C368" t="str">
        <f>'OverUnder Pivot'!C366</f>
        <v>EQUIPMENT</v>
      </c>
      <c r="D368" t="str">
        <f>'OverUnder Pivot'!D366</f>
        <v>117000</v>
      </c>
      <c r="E368" t="str">
        <f>'OverUnder Pivot'!E366</f>
        <v xml:space="preserve"> LAUNDRY EQUIPMENT</v>
      </c>
      <c r="F368" t="str">
        <f>'OverUnder Pivot'!F366</f>
        <v>117000 - LAUNDRY EQUIPMENT</v>
      </c>
      <c r="G368" t="str">
        <f>'OverUnder Pivot'!G366</f>
        <v>117000 - LAUNDRY EQUIPMENT</v>
      </c>
      <c r="H368" t="str">
        <f>'OverUnder Pivot'!H366</f>
        <v>J</v>
      </c>
      <c r="I368" t="str">
        <f>'OverUnder Pivot'!I366</f>
        <v>7 Kg Extractor Washer (existing)</v>
      </c>
      <c r="J368">
        <f>'OverUnder Pivot'!J366</f>
        <v>1</v>
      </c>
      <c r="K368" t="str">
        <f>'OverUnder Pivot'!K366</f>
        <v>Nr</v>
      </c>
      <c r="L368" s="724">
        <f>'OverUnder Pivot'!L366</f>
        <v>0</v>
      </c>
      <c r="M368" s="724"/>
      <c r="N368" s="724">
        <f>'OverUnder Pivot'!M366</f>
        <v>0</v>
      </c>
      <c r="O368" s="724">
        <f>'OverUnder Pivot'!N366</f>
        <v>0</v>
      </c>
      <c r="P368" s="724">
        <f>'OverUnder Pivot'!O366</f>
        <v>0</v>
      </c>
      <c r="Q368" t="s">
        <v>2791</v>
      </c>
      <c r="T368">
        <f t="shared" si="9"/>
        <v>0</v>
      </c>
    </row>
    <row r="369" spans="1:20" hidden="1">
      <c r="A369">
        <f>'OverUnder Pivot'!A367</f>
        <v>592</v>
      </c>
      <c r="B369">
        <f>'OverUnder Pivot'!B367</f>
        <v>11</v>
      </c>
      <c r="C369" t="str">
        <f>'OverUnder Pivot'!C367</f>
        <v>EQUIPMENT</v>
      </c>
      <c r="D369" t="str">
        <f>'OverUnder Pivot'!D367</f>
        <v>117000</v>
      </c>
      <c r="E369" t="str">
        <f>'OverUnder Pivot'!E367</f>
        <v xml:space="preserve"> LAUNDRY EQUIPMENT</v>
      </c>
      <c r="F369" t="str">
        <f>'OverUnder Pivot'!F367</f>
        <v>LAUNDRY</v>
      </c>
      <c r="G369" t="str">
        <f>'OverUnder Pivot'!G367</f>
        <v>LAUNDRY</v>
      </c>
      <c r="H369" t="str">
        <f>'OverUnder Pivot'!H367</f>
        <v>K</v>
      </c>
      <c r="I369" t="str">
        <f>'OverUnder Pivot'!I367</f>
        <v>16 Kg Dryer (existing)</v>
      </c>
      <c r="J369">
        <f>'OverUnder Pivot'!J367</f>
        <v>1</v>
      </c>
      <c r="K369" t="str">
        <f>'OverUnder Pivot'!K367</f>
        <v>Nr</v>
      </c>
      <c r="L369" s="724">
        <f>'OverUnder Pivot'!L367</f>
        <v>0</v>
      </c>
      <c r="M369" s="724"/>
      <c r="N369" s="724">
        <f>'OverUnder Pivot'!M367</f>
        <v>0</v>
      </c>
      <c r="O369" s="724">
        <f>'OverUnder Pivot'!N367</f>
        <v>0</v>
      </c>
      <c r="P369" s="724">
        <f>'OverUnder Pivot'!O367</f>
        <v>0</v>
      </c>
      <c r="Q369" t="s">
        <v>2791</v>
      </c>
      <c r="T369">
        <f t="shared" si="9"/>
        <v>0</v>
      </c>
    </row>
    <row r="370" spans="1:20" hidden="1">
      <c r="A370">
        <f>'OverUnder Pivot'!A368</f>
        <v>593</v>
      </c>
      <c r="B370">
        <f>'OverUnder Pivot'!B368</f>
        <v>11</v>
      </c>
      <c r="C370" t="str">
        <f>'OverUnder Pivot'!C368</f>
        <v>EQUIPMENT</v>
      </c>
      <c r="D370" t="str">
        <f>'OverUnder Pivot'!D368</f>
        <v>117000</v>
      </c>
      <c r="E370" t="str">
        <f>'OverUnder Pivot'!E368</f>
        <v xml:space="preserve"> LAUNDRY EQUIPMENT</v>
      </c>
      <c r="F370" t="str">
        <f>'OverUnder Pivot'!F368</f>
        <v>117000 - LAUNDRY EQUIPMENT</v>
      </c>
      <c r="G370" t="str">
        <f>'OverUnder Pivot'!G368</f>
        <v>117000 - LAUNDRY EQUIPMENT</v>
      </c>
      <c r="H370" t="str">
        <f>'OverUnder Pivot'!H368</f>
        <v>L</v>
      </c>
      <c r="I370" t="str">
        <f>'OverUnder Pivot'!I368</f>
        <v>Flat Ironer</v>
      </c>
      <c r="J370">
        <f>'OverUnder Pivot'!J368</f>
        <v>1</v>
      </c>
      <c r="K370" t="str">
        <f>'OverUnder Pivot'!K368</f>
        <v>Nr</v>
      </c>
      <c r="L370" s="724">
        <f>'OverUnder Pivot'!L368</f>
        <v>0</v>
      </c>
      <c r="M370" s="724"/>
      <c r="N370" s="724">
        <f>'OverUnder Pivot'!M368</f>
        <v>0</v>
      </c>
      <c r="O370" s="724">
        <f>'OverUnder Pivot'!N368</f>
        <v>0</v>
      </c>
      <c r="P370" s="724">
        <f>'OverUnder Pivot'!O368</f>
        <v>0</v>
      </c>
      <c r="Q370" t="s">
        <v>2791</v>
      </c>
      <c r="T370">
        <f t="shared" si="9"/>
        <v>0</v>
      </c>
    </row>
    <row r="371" spans="1:20" hidden="1">
      <c r="A371">
        <f>'OverUnder Pivot'!A369</f>
        <v>594</v>
      </c>
      <c r="B371">
        <f>'OverUnder Pivot'!B369</f>
        <v>11</v>
      </c>
      <c r="C371" t="str">
        <f>'OverUnder Pivot'!C369</f>
        <v>EQUIPMENT</v>
      </c>
      <c r="D371" t="str">
        <f>'OverUnder Pivot'!D369</f>
        <v>117000</v>
      </c>
      <c r="E371" t="str">
        <f>'OverUnder Pivot'!E369</f>
        <v xml:space="preserve"> LAUNDRY EQUIPMENT</v>
      </c>
      <c r="F371" t="str">
        <f>'OverUnder Pivot'!F369</f>
        <v>LAUNDRY</v>
      </c>
      <c r="G371" t="str">
        <f>'OverUnder Pivot'!G369</f>
        <v>LAUNDRY</v>
      </c>
      <c r="H371" t="str">
        <f>'OverUnder Pivot'!H369</f>
        <v>M</v>
      </c>
      <c r="I371" t="str">
        <f>'OverUnder Pivot'!I369</f>
        <v>Mobile Worktable</v>
      </c>
      <c r="J371">
        <f>'OverUnder Pivot'!J369</f>
        <v>1</v>
      </c>
      <c r="K371" t="str">
        <f>'OverUnder Pivot'!K369</f>
        <v>Nr</v>
      </c>
      <c r="L371" s="724">
        <f>'OverUnder Pivot'!L369</f>
        <v>0</v>
      </c>
      <c r="M371" s="724"/>
      <c r="N371" s="724">
        <f>'OverUnder Pivot'!M369</f>
        <v>0</v>
      </c>
      <c r="O371" s="724">
        <f>'OverUnder Pivot'!N369</f>
        <v>0</v>
      </c>
      <c r="P371" s="724">
        <f>'OverUnder Pivot'!O369</f>
        <v>0</v>
      </c>
      <c r="Q371" t="s">
        <v>2791</v>
      </c>
      <c r="T371">
        <f t="shared" si="9"/>
        <v>0</v>
      </c>
    </row>
    <row r="372" spans="1:20" hidden="1">
      <c r="A372">
        <f>'OverUnder Pivot'!A370</f>
        <v>595</v>
      </c>
      <c r="B372">
        <f>'OverUnder Pivot'!B370</f>
        <v>11</v>
      </c>
      <c r="C372" t="str">
        <f>'OverUnder Pivot'!C370</f>
        <v>EQUIPMENT</v>
      </c>
      <c r="D372" t="str">
        <f>'OverUnder Pivot'!D370</f>
        <v>117000</v>
      </c>
      <c r="E372" t="str">
        <f>'OverUnder Pivot'!E370</f>
        <v xml:space="preserve"> LAUNDRY EQUIPMENT</v>
      </c>
      <c r="F372" t="str">
        <f>'OverUnder Pivot'!F370</f>
        <v>117000 - LAUNDRY EQUIPMENT</v>
      </c>
      <c r="G372" t="str">
        <f>'OverUnder Pivot'!G370</f>
        <v>117000 - LAUNDRY EQUIPMENT</v>
      </c>
      <c r="H372" t="str">
        <f>'OverUnder Pivot'!H370</f>
        <v>N</v>
      </c>
      <c r="I372" t="str">
        <f>'OverUnder Pivot'!I370</f>
        <v>Utility Press (existing)</v>
      </c>
      <c r="J372">
        <f>'OverUnder Pivot'!J370</f>
        <v>1</v>
      </c>
      <c r="K372" t="str">
        <f>'OverUnder Pivot'!K370</f>
        <v>Nr</v>
      </c>
      <c r="L372" s="724">
        <f>'OverUnder Pivot'!L370</f>
        <v>0</v>
      </c>
      <c r="M372" s="724"/>
      <c r="N372" s="724">
        <f>'OverUnder Pivot'!M370</f>
        <v>0</v>
      </c>
      <c r="O372" s="724">
        <f>'OverUnder Pivot'!N370</f>
        <v>0</v>
      </c>
      <c r="P372" s="724">
        <f>'OverUnder Pivot'!O370</f>
        <v>0</v>
      </c>
      <c r="Q372" t="s">
        <v>2791</v>
      </c>
      <c r="T372">
        <f t="shared" si="9"/>
        <v>0</v>
      </c>
    </row>
    <row r="373" spans="1:20" hidden="1">
      <c r="A373">
        <f>'OverUnder Pivot'!A371</f>
        <v>596</v>
      </c>
      <c r="B373">
        <f>'OverUnder Pivot'!B371</f>
        <v>11</v>
      </c>
      <c r="C373" t="str">
        <f>'OverUnder Pivot'!C371</f>
        <v>EQUIPMENT</v>
      </c>
      <c r="D373" t="str">
        <f>'OverUnder Pivot'!D371</f>
        <v>117000</v>
      </c>
      <c r="E373" t="str">
        <f>'OverUnder Pivot'!E371</f>
        <v xml:space="preserve"> LAUNDRY EQUIPMENT</v>
      </c>
      <c r="F373" t="str">
        <f>'OverUnder Pivot'!F371</f>
        <v>LAUNDRY</v>
      </c>
      <c r="G373" t="str">
        <f>'OverUnder Pivot'!G371</f>
        <v>LAUNDRY</v>
      </c>
      <c r="H373" t="str">
        <f>'OverUnder Pivot'!H371</f>
        <v>P</v>
      </c>
      <c r="I373" t="str">
        <f>'OverUnder Pivot'!I371</f>
        <v>Ironer</v>
      </c>
      <c r="J373">
        <f>'OverUnder Pivot'!J371</f>
        <v>2</v>
      </c>
      <c r="K373" t="str">
        <f>'OverUnder Pivot'!K371</f>
        <v>Nr</v>
      </c>
      <c r="L373" s="724">
        <f>'OverUnder Pivot'!L371</f>
        <v>0</v>
      </c>
      <c r="M373" s="724"/>
      <c r="N373" s="724">
        <f>'OverUnder Pivot'!M371</f>
        <v>0</v>
      </c>
      <c r="O373" s="724">
        <f>'OverUnder Pivot'!N371</f>
        <v>0</v>
      </c>
      <c r="P373" s="724">
        <f>'OverUnder Pivot'!O371</f>
        <v>0</v>
      </c>
      <c r="Q373" t="s">
        <v>2791</v>
      </c>
      <c r="T373">
        <f t="shared" si="9"/>
        <v>0</v>
      </c>
    </row>
    <row r="374" spans="1:20" hidden="1">
      <c r="A374">
        <f>'OverUnder Pivot'!A372</f>
        <v>597</v>
      </c>
      <c r="B374">
        <f>'OverUnder Pivot'!B372</f>
        <v>11</v>
      </c>
      <c r="C374" t="str">
        <f>'OverUnder Pivot'!C372</f>
        <v>EQUIPMENT</v>
      </c>
      <c r="D374" t="str">
        <f>'OverUnder Pivot'!D372</f>
        <v>117000</v>
      </c>
      <c r="E374" t="str">
        <f>'OverUnder Pivot'!E372</f>
        <v xml:space="preserve"> LAUNDRY EQUIPMENT</v>
      </c>
      <c r="F374" t="str">
        <f>'OverUnder Pivot'!F372</f>
        <v>117000 - LAUNDRY EQUIPMENT</v>
      </c>
      <c r="G374" t="str">
        <f>'OverUnder Pivot'!G372</f>
        <v>117000 - LAUNDRY EQUIPMENT</v>
      </c>
      <c r="H374" t="str">
        <f>'OverUnder Pivot'!H372</f>
        <v>Q</v>
      </c>
      <c r="I374" t="str">
        <f>'OverUnder Pivot'!I372</f>
        <v>Clean Linen Trolley (existing)</v>
      </c>
      <c r="J374">
        <f>'OverUnder Pivot'!J372</f>
        <v>2</v>
      </c>
      <c r="K374" t="str">
        <f>'OverUnder Pivot'!K372</f>
        <v>Nr</v>
      </c>
      <c r="L374" s="724">
        <f>'OverUnder Pivot'!L372</f>
        <v>0</v>
      </c>
      <c r="M374" s="724"/>
      <c r="N374" s="724">
        <f>'OverUnder Pivot'!M372</f>
        <v>0</v>
      </c>
      <c r="O374" s="724">
        <f>'OverUnder Pivot'!N372</f>
        <v>0</v>
      </c>
      <c r="P374" s="724">
        <f>'OverUnder Pivot'!O372</f>
        <v>0</v>
      </c>
      <c r="Q374" t="s">
        <v>2791</v>
      </c>
      <c r="T374">
        <f t="shared" si="9"/>
        <v>0</v>
      </c>
    </row>
    <row r="375" spans="1:20" hidden="1">
      <c r="A375">
        <f>'OverUnder Pivot'!A373</f>
        <v>598</v>
      </c>
      <c r="B375">
        <f>'OverUnder Pivot'!B373</f>
        <v>11</v>
      </c>
      <c r="C375" t="str">
        <f>'OverUnder Pivot'!C373</f>
        <v>EQUIPMENT</v>
      </c>
      <c r="D375" t="str">
        <f>'OverUnder Pivot'!D373</f>
        <v>117000</v>
      </c>
      <c r="E375" t="str">
        <f>'OverUnder Pivot'!E373</f>
        <v xml:space="preserve"> LAUNDRY EQUIPMENT</v>
      </c>
      <c r="F375" t="str">
        <f>'OverUnder Pivot'!F373</f>
        <v>LAUNDRY</v>
      </c>
      <c r="G375" t="str">
        <f>'OverUnder Pivot'!G373</f>
        <v>LAUNDRY</v>
      </c>
      <c r="H375" t="str">
        <f>'OverUnder Pivot'!H373</f>
        <v>R</v>
      </c>
      <c r="I375" t="str">
        <f>'OverUnder Pivot'!I373</f>
        <v>Mobile Worktable</v>
      </c>
      <c r="J375">
        <f>'OverUnder Pivot'!J373</f>
        <v>2</v>
      </c>
      <c r="K375" t="str">
        <f>'OverUnder Pivot'!K373</f>
        <v>Nr</v>
      </c>
      <c r="L375" s="724">
        <f>'OverUnder Pivot'!L373</f>
        <v>0</v>
      </c>
      <c r="M375" s="724"/>
      <c r="N375" s="724">
        <f>'OverUnder Pivot'!M373</f>
        <v>0</v>
      </c>
      <c r="O375" s="724">
        <f>'OverUnder Pivot'!N373</f>
        <v>0</v>
      </c>
      <c r="P375" s="724">
        <f>'OverUnder Pivot'!O373</f>
        <v>0</v>
      </c>
      <c r="Q375" t="s">
        <v>2791</v>
      </c>
      <c r="T375">
        <f t="shared" si="9"/>
        <v>0</v>
      </c>
    </row>
    <row r="376" spans="1:20" hidden="1">
      <c r="A376">
        <f>'OverUnder Pivot'!A374</f>
        <v>599</v>
      </c>
      <c r="B376">
        <f>'OverUnder Pivot'!B374</f>
        <v>11</v>
      </c>
      <c r="C376" t="str">
        <f>'OverUnder Pivot'!C374</f>
        <v>EQUIPMENT</v>
      </c>
      <c r="D376" t="str">
        <f>'OverUnder Pivot'!D374</f>
        <v>117000</v>
      </c>
      <c r="E376" t="str">
        <f>'OverUnder Pivot'!E374</f>
        <v xml:space="preserve"> LAUNDRY EQUIPMENT</v>
      </c>
      <c r="F376" t="str">
        <f>'OverUnder Pivot'!F374</f>
        <v>117000 - LAUNDRY EQUIPMENT</v>
      </c>
      <c r="G376" t="str">
        <f>'OverUnder Pivot'!G374</f>
        <v>117000 - LAUNDRY EQUIPMENT</v>
      </c>
      <c r="H376" t="str">
        <f>'OverUnder Pivot'!H374</f>
        <v>S</v>
      </c>
      <c r="I376" t="str">
        <f>'OverUnder Pivot'!I374</f>
        <v>Hanging Rail</v>
      </c>
      <c r="J376">
        <f>'OverUnder Pivot'!J374</f>
        <v>1</v>
      </c>
      <c r="K376" t="str">
        <f>'OverUnder Pivot'!K374</f>
        <v>Nr</v>
      </c>
      <c r="L376" s="724">
        <f>'OverUnder Pivot'!L374</f>
        <v>0</v>
      </c>
      <c r="M376" s="724"/>
      <c r="N376" s="724">
        <f>'OverUnder Pivot'!M374</f>
        <v>0</v>
      </c>
      <c r="O376" s="724">
        <f>'OverUnder Pivot'!N374</f>
        <v>0</v>
      </c>
      <c r="P376" s="724">
        <f>'OverUnder Pivot'!O374</f>
        <v>0</v>
      </c>
      <c r="Q376" t="s">
        <v>2791</v>
      </c>
      <c r="T376">
        <f t="shared" si="9"/>
        <v>0</v>
      </c>
    </row>
    <row r="377" spans="1:20" hidden="1">
      <c r="A377">
        <f>'OverUnder Pivot'!A375</f>
        <v>600</v>
      </c>
      <c r="B377">
        <f>'OverUnder Pivot'!B375</f>
        <v>11</v>
      </c>
      <c r="C377" t="str">
        <f>'OverUnder Pivot'!C375</f>
        <v>EQUIPMENT</v>
      </c>
      <c r="D377" t="str">
        <f>'OverUnder Pivot'!D375</f>
        <v>117000</v>
      </c>
      <c r="E377" t="str">
        <f>'OverUnder Pivot'!E375</f>
        <v xml:space="preserve"> LAUNDRY EQUIPMENT</v>
      </c>
      <c r="F377" t="str">
        <f>'OverUnder Pivot'!F375</f>
        <v>LAUNDRY</v>
      </c>
      <c r="G377" t="str">
        <f>'OverUnder Pivot'!G375</f>
        <v>LAUNDRY</v>
      </c>
      <c r="H377" t="str">
        <f>'OverUnder Pivot'!H375</f>
        <v>T</v>
      </c>
      <c r="I377" t="str">
        <f>'OverUnder Pivot'!I375</f>
        <v>Sewing Machine (existing)</v>
      </c>
      <c r="J377">
        <f>'OverUnder Pivot'!J375</f>
        <v>1</v>
      </c>
      <c r="K377" t="str">
        <f>'OverUnder Pivot'!K375</f>
        <v>Nr</v>
      </c>
      <c r="L377" s="724">
        <f>'OverUnder Pivot'!L375</f>
        <v>0</v>
      </c>
      <c r="M377" s="724"/>
      <c r="N377" s="724">
        <f>'OverUnder Pivot'!M375</f>
        <v>0</v>
      </c>
      <c r="O377" s="724">
        <f>'OverUnder Pivot'!N375</f>
        <v>0</v>
      </c>
      <c r="P377" s="724">
        <f>'OverUnder Pivot'!O375</f>
        <v>0</v>
      </c>
      <c r="Q377" t="s">
        <v>2791</v>
      </c>
      <c r="T377">
        <f t="shared" si="9"/>
        <v>0</v>
      </c>
    </row>
    <row r="378" spans="1:20" hidden="1">
      <c r="A378">
        <f>'OverUnder Pivot'!A376</f>
        <v>609</v>
      </c>
      <c r="B378">
        <f>'OverUnder Pivot'!B376</f>
        <v>12</v>
      </c>
      <c r="C378" t="str">
        <f>'OverUnder Pivot'!C376</f>
        <v>FURNISHINGS</v>
      </c>
      <c r="D378" t="str">
        <f>'OverUnder Pivot'!D376</f>
        <v>123640</v>
      </c>
      <c r="E378" t="str">
        <f>'OverUnder Pivot'!E376</f>
        <v xml:space="preserve"> STONE CONTERTOPS</v>
      </c>
      <c r="F378" t="str">
        <f>'OverUnder Pivot'!F376</f>
        <v>123640 - STONE CONTERTOPS</v>
      </c>
      <c r="G378" t="str">
        <f>'OverUnder Pivot'!G376</f>
        <v>123640 - STONE CONTERTOPS</v>
      </c>
      <c r="H378" t="str">
        <f>'OverUnder Pivot'!H376</f>
        <v>A</v>
      </c>
      <c r="I378" t="str">
        <f>'OverUnder Pivot'!I376</f>
        <v>Overall size 640 x 1200 high; straight, curved</v>
      </c>
      <c r="J378">
        <f>'OverUnder Pivot'!J376</f>
        <v>6</v>
      </c>
      <c r="K378" t="str">
        <f>'OverUnder Pivot'!K376</f>
        <v>m</v>
      </c>
      <c r="L378" s="724">
        <f>'OverUnder Pivot'!L376</f>
        <v>2100</v>
      </c>
      <c r="M378" s="724">
        <f>AVERAGEIFS(N378:O378,N378:O378,"&lt;&gt;0",V378:W378,"")</f>
        <v>1933.8</v>
      </c>
      <c r="N378" s="724">
        <f>'OverUnder Pivot'!M376</f>
        <v>2092.5</v>
      </c>
      <c r="O378" s="724">
        <f>'OverUnder Pivot'!N376</f>
        <v>1775.1</v>
      </c>
      <c r="P378" s="724">
        <f>'OverUnder Pivot'!O376</f>
        <v>2250</v>
      </c>
      <c r="Q378" t="s">
        <v>2791</v>
      </c>
      <c r="T378">
        <f t="shared" si="9"/>
        <v>0</v>
      </c>
    </row>
    <row r="379" spans="1:20" hidden="1">
      <c r="A379">
        <f>'OverUnder Pivot'!A377</f>
        <v>611</v>
      </c>
      <c r="B379">
        <f>'OverUnder Pivot'!B377</f>
        <v>12</v>
      </c>
      <c r="C379" t="str">
        <f>'OverUnder Pivot'!C377</f>
        <v>FURNISHINGS</v>
      </c>
      <c r="D379" t="str">
        <f>'OverUnder Pivot'!D377</f>
        <v>123640</v>
      </c>
      <c r="E379" t="str">
        <f>'OverUnder Pivot'!E377</f>
        <v xml:space="preserve"> STONE CONTERTOPS</v>
      </c>
      <c r="F379" t="str">
        <f>'OverUnder Pivot'!F377</f>
        <v>123640 - STONE CONTERTOPS</v>
      </c>
      <c r="G379" t="str">
        <f>'OverUnder Pivot'!G377</f>
        <v>123640 - STONE CONTERTOPS</v>
      </c>
      <c r="H379" t="str">
        <f>'OverUnder Pivot'!H377</f>
        <v>B</v>
      </c>
      <c r="I379" t="str">
        <f>'OverUnder Pivot'!I377</f>
        <v>600 wide</v>
      </c>
      <c r="J379">
        <f>'OverUnder Pivot'!J377</f>
        <v>23</v>
      </c>
      <c r="K379" t="str">
        <f>'OverUnder Pivot'!K377</f>
        <v>m</v>
      </c>
      <c r="L379" s="724">
        <f>'OverUnder Pivot'!L377</f>
        <v>6440</v>
      </c>
      <c r="M379" s="724">
        <f>AVERAGEIFS(N379:O379,N379:O379,"&lt;&gt;0",V379:W379,"")</f>
        <v>3393.3050000000003</v>
      </c>
      <c r="N379" s="724">
        <f>'OverUnder Pivot'!M377</f>
        <v>3529.3500000000004</v>
      </c>
      <c r="O379" s="724">
        <f>'OverUnder Pivot'!N377</f>
        <v>3257.26</v>
      </c>
      <c r="P379" s="724">
        <f>'OverUnder Pivot'!O377</f>
        <v>3749</v>
      </c>
      <c r="Q379" t="s">
        <v>2727</v>
      </c>
      <c r="R379" t="s">
        <v>2788</v>
      </c>
      <c r="S379" t="s">
        <v>2788</v>
      </c>
      <c r="T379">
        <f t="shared" si="9"/>
        <v>2</v>
      </c>
    </row>
    <row r="380" spans="1:20" hidden="1">
      <c r="A380">
        <f>'OverUnder Pivot'!A378</f>
        <v>612</v>
      </c>
      <c r="B380">
        <f>'OverUnder Pivot'!B378</f>
        <v>12</v>
      </c>
      <c r="C380" t="str">
        <f>'OverUnder Pivot'!C378</f>
        <v>FURNISHINGS</v>
      </c>
      <c r="D380" t="str">
        <f>'OverUnder Pivot'!D378</f>
        <v>123640</v>
      </c>
      <c r="E380" t="str">
        <f>'OverUnder Pivot'!E378</f>
        <v xml:space="preserve"> STONE CONTERTOPS</v>
      </c>
      <c r="F380" t="str">
        <f>'OverUnder Pivot'!F378</f>
        <v>Pantry worktop; 30 thick granite; including 20 thick backsplash, supports and fixings; complete; as specified and as Drg. A-501; detail 14</v>
      </c>
      <c r="G380" t="str">
        <f>'OverUnder Pivot'!G378</f>
        <v>Pantry worktop; 30 thick granite; including 20 thick backsplash, supports and fixings; complete; as specified and as Drg. A-501; detail 14</v>
      </c>
      <c r="H380" t="str">
        <f>'OverUnder Pivot'!H378</f>
        <v>C</v>
      </c>
      <c r="I380" t="str">
        <f>'OverUnder Pivot'!I378</f>
        <v>600 wide; U shape</v>
      </c>
      <c r="J380">
        <f>'OverUnder Pivot'!J378</f>
        <v>7</v>
      </c>
      <c r="K380" t="str">
        <f>'OverUnder Pivot'!K378</f>
        <v>m</v>
      </c>
      <c r="L380" s="724">
        <f>'OverUnder Pivot'!L378</f>
        <v>2352</v>
      </c>
      <c r="M380" s="724">
        <f>AVERAGEIFS(N380:O380,N380:O380,"&lt;&gt;0",V380:W380,"")</f>
        <v>1245.23</v>
      </c>
      <c r="N380" s="724">
        <f>'OverUnder Pivot'!M378</f>
        <v>1139.25</v>
      </c>
      <c r="O380" s="724">
        <f>'OverUnder Pivot'!N378</f>
        <v>1351.21</v>
      </c>
      <c r="P380" s="724">
        <f>'OverUnder Pivot'!O378</f>
        <v>1225</v>
      </c>
      <c r="Q380" t="s">
        <v>2791</v>
      </c>
      <c r="T380">
        <f t="shared" si="9"/>
        <v>0</v>
      </c>
    </row>
    <row r="381" spans="1:20" hidden="1">
      <c r="A381">
        <f>'OverUnder Pivot'!A379</f>
        <v>613</v>
      </c>
      <c r="B381">
        <f>'OverUnder Pivot'!B379</f>
        <v>12</v>
      </c>
      <c r="C381" t="str">
        <f>'OverUnder Pivot'!C379</f>
        <v>FURNISHINGS</v>
      </c>
      <c r="D381" t="str">
        <f>'OverUnder Pivot'!D379</f>
        <v>123640</v>
      </c>
      <c r="E381" t="str">
        <f>'OverUnder Pivot'!E379</f>
        <v xml:space="preserve"> STONE CONTERTOPS</v>
      </c>
      <c r="F381" t="str">
        <f>'OverUnder Pivot'!F379</f>
        <v>123640 - STONE CONTERTOPS</v>
      </c>
      <c r="G381" t="str">
        <f>'OverUnder Pivot'!G379</f>
        <v>123640 - STONE CONTERTOPS</v>
      </c>
      <c r="H381" t="str">
        <f>'OverUnder Pivot'!H379</f>
        <v>D</v>
      </c>
      <c r="I381" t="str">
        <f>'OverUnder Pivot'!I379</f>
        <v xml:space="preserve">750 wide; curved </v>
      </c>
      <c r="J381">
        <f>'OverUnder Pivot'!J379</f>
        <v>12</v>
      </c>
      <c r="K381" t="str">
        <f>'OverUnder Pivot'!K379</f>
        <v>m</v>
      </c>
      <c r="L381" s="724">
        <f>'OverUnder Pivot'!L379</f>
        <v>0</v>
      </c>
      <c r="M381" s="724"/>
      <c r="N381" s="724">
        <f>'OverUnder Pivot'!M379</f>
        <v>0</v>
      </c>
      <c r="O381" s="724">
        <f>'OverUnder Pivot'!N379</f>
        <v>0</v>
      </c>
      <c r="P381" s="724">
        <f>'OverUnder Pivot'!O379</f>
        <v>0</v>
      </c>
      <c r="Q381" t="s">
        <v>2791</v>
      </c>
      <c r="T381">
        <f t="shared" si="9"/>
        <v>0</v>
      </c>
    </row>
    <row r="382" spans="1:20" hidden="1">
      <c r="A382">
        <f>'OverUnder Pivot'!A380</f>
        <v>616</v>
      </c>
      <c r="B382">
        <f>'OverUnder Pivot'!B380</f>
        <v>12</v>
      </c>
      <c r="C382" t="str">
        <f>'OverUnder Pivot'!C380</f>
        <v>FURNISHINGS</v>
      </c>
      <c r="D382" t="str">
        <f>'OverUnder Pivot'!D380</f>
        <v>124813</v>
      </c>
      <c r="E382" t="str">
        <f>'OverUnder Pivot'!E380</f>
        <v xml:space="preserve"> ENTRANCE FLOOR MATS AND FRAME</v>
      </c>
      <c r="F382" t="str">
        <f>'OverUnder Pivot'!F380</f>
        <v>124813 - ENTRANCE FLOOR MATS AND FRAME</v>
      </c>
      <c r="G382" t="str">
        <f>'OverUnder Pivot'!G380</f>
        <v>124813 - ENTRANCE FLOOR MATS AND FRAME</v>
      </c>
      <c r="H382" t="str">
        <f>'OverUnder Pivot'!H380</f>
        <v>A</v>
      </c>
      <c r="I382" t="str">
        <f>'OverUnder Pivot'!I380</f>
        <v>Size 800 x 2400</v>
      </c>
      <c r="J382">
        <f>'OverUnder Pivot'!J380</f>
        <v>1</v>
      </c>
      <c r="K382" t="str">
        <f>'OverUnder Pivot'!K380</f>
        <v>Nr</v>
      </c>
      <c r="L382" s="724">
        <f>'OverUnder Pivot'!L380</f>
        <v>1344</v>
      </c>
      <c r="M382" s="724"/>
      <c r="N382" s="724">
        <f>'OverUnder Pivot'!M380</f>
        <v>0</v>
      </c>
      <c r="O382" s="724">
        <f>'OverUnder Pivot'!N380</f>
        <v>0</v>
      </c>
      <c r="P382" s="724">
        <f>'OverUnder Pivot'!O380</f>
        <v>0</v>
      </c>
      <c r="Q382" t="s">
        <v>2791</v>
      </c>
      <c r="T382">
        <f t="shared" si="9"/>
        <v>0</v>
      </c>
    </row>
    <row r="383" spans="1:20" hidden="1">
      <c r="A383">
        <f>'OverUnder Pivot'!A381</f>
        <v>617</v>
      </c>
      <c r="B383">
        <f>'OverUnder Pivot'!B381</f>
        <v>12</v>
      </c>
      <c r="C383" t="str">
        <f>'OverUnder Pivot'!C381</f>
        <v>FURNISHINGS</v>
      </c>
      <c r="D383" t="str">
        <f>'OverUnder Pivot'!D381</f>
        <v>124813</v>
      </c>
      <c r="E383" t="str">
        <f>'OverUnder Pivot'!E381</f>
        <v xml:space="preserve"> ENTRANCE FLOOR MATS AND FRAME</v>
      </c>
      <c r="F383" t="str">
        <f>'OverUnder Pivot'!F381</f>
        <v>Door mats and frames; corrugated rubber mat strips with aluminium slates; including aluminium frame with patent-clip-on polypropylene corner brackets for building in; including cement-sand screed levelling; complete; as specified and as Drg. A-501; detail 15</v>
      </c>
      <c r="G383" t="str">
        <f>'OverUnder Pivot'!G381</f>
        <v>Door mats and frames; corrugated rubber mat strips with aluminium slates; including aluminium frame with patent-clip-on polypropylene corner brackets for building in; including cement-sand screed levelling; complete; as specified and as Drg. A-501; detail 15</v>
      </c>
      <c r="H383" t="str">
        <f>'OverUnder Pivot'!H381</f>
        <v>B</v>
      </c>
      <c r="I383" t="str">
        <f>'OverUnder Pivot'!I381</f>
        <v>Size 1000 x 1800</v>
      </c>
      <c r="J383">
        <f>'OverUnder Pivot'!J381</f>
        <v>1</v>
      </c>
      <c r="K383" t="str">
        <f>'OverUnder Pivot'!K381</f>
        <v>Nr</v>
      </c>
      <c r="L383" s="724">
        <f>'OverUnder Pivot'!L381</f>
        <v>1260</v>
      </c>
      <c r="M383" s="724"/>
      <c r="N383" s="724">
        <f>'OverUnder Pivot'!M381</f>
        <v>0</v>
      </c>
      <c r="O383" s="724">
        <f>'OverUnder Pivot'!N381</f>
        <v>0</v>
      </c>
      <c r="P383" s="724">
        <f>'OverUnder Pivot'!O381</f>
        <v>0</v>
      </c>
      <c r="Q383" t="s">
        <v>2791</v>
      </c>
      <c r="T383">
        <f t="shared" si="9"/>
        <v>0</v>
      </c>
    </row>
    <row r="384" spans="1:20" hidden="1">
      <c r="A384">
        <f>'OverUnder Pivot'!A382</f>
        <v>618</v>
      </c>
      <c r="B384">
        <f>'OverUnder Pivot'!B382</f>
        <v>12</v>
      </c>
      <c r="C384" t="str">
        <f>'OverUnder Pivot'!C382</f>
        <v>FURNISHINGS</v>
      </c>
      <c r="D384" t="str">
        <f>'OverUnder Pivot'!D382</f>
        <v>124813</v>
      </c>
      <c r="E384" t="str">
        <f>'OverUnder Pivot'!E382</f>
        <v xml:space="preserve"> ENTRANCE FLOOR MATS AND FRAME</v>
      </c>
      <c r="F384" t="str">
        <f>'OverUnder Pivot'!F382</f>
        <v>124813 - ENTRANCE FLOOR MATS AND FRAME</v>
      </c>
      <c r="G384" t="str">
        <f>'OverUnder Pivot'!G382</f>
        <v>124813 - ENTRANCE FLOOR MATS AND FRAME</v>
      </c>
      <c r="H384" t="str">
        <f>'OverUnder Pivot'!H382</f>
        <v>C</v>
      </c>
      <c r="I384" t="str">
        <f>'OverUnder Pivot'!I382</f>
        <v>Size 600 x 1750</v>
      </c>
      <c r="J384">
        <f>'OverUnder Pivot'!J382</f>
        <v>1</v>
      </c>
      <c r="K384" t="str">
        <f>'OverUnder Pivot'!K382</f>
        <v>Nr</v>
      </c>
      <c r="L384" s="724">
        <f>'OverUnder Pivot'!L382</f>
        <v>735</v>
      </c>
      <c r="M384" s="724"/>
      <c r="N384" s="724">
        <f>'OverUnder Pivot'!M382</f>
        <v>0</v>
      </c>
      <c r="O384" s="724">
        <f>'OverUnder Pivot'!N382</f>
        <v>0</v>
      </c>
      <c r="P384" s="724">
        <f>'OverUnder Pivot'!O382</f>
        <v>0</v>
      </c>
      <c r="Q384" t="s">
        <v>2791</v>
      </c>
      <c r="T384">
        <f t="shared" si="9"/>
        <v>0</v>
      </c>
    </row>
    <row r="385" spans="1:20" hidden="1">
      <c r="A385">
        <f>'OverUnder Pivot'!A383</f>
        <v>627</v>
      </c>
      <c r="B385">
        <f>'OverUnder Pivot'!B383</f>
        <v>14</v>
      </c>
      <c r="C385" t="str">
        <f>'OverUnder Pivot'!C383</f>
        <v>CONVEYING EQUIPMENT</v>
      </c>
      <c r="D385" t="str">
        <f>'OverUnder Pivot'!D383</f>
        <v>142100</v>
      </c>
      <c r="E385" t="str">
        <f>'OverUnder Pivot'!E383</f>
        <v xml:space="preserve"> ELECTRIC TRACTION ELEVATORS</v>
      </c>
      <c r="F385" t="str">
        <f>'OverUnder Pivot'!F383</f>
        <v>142100 - ELECTRIC TRACTION ELEVATORS</v>
      </c>
      <c r="G385" t="str">
        <f>'OverUnder Pivot'!G383</f>
        <v>142100 - ELECTRIC TRACTION ELEVATORS</v>
      </c>
      <c r="H385" t="str">
        <f>'OverUnder Pivot'!H383</f>
        <v>A</v>
      </c>
      <c r="I385" t="str">
        <f>'OverUnder Pivot'!I383</f>
        <v>Reference Elevator (L1) 800 kg (passenger),
1 m/s, as specified and shown on the drawings</v>
      </c>
      <c r="J385">
        <f>'OverUnder Pivot'!J383</f>
        <v>1</v>
      </c>
      <c r="K385" t="str">
        <f>'OverUnder Pivot'!K383</f>
        <v>Nr</v>
      </c>
      <c r="L385" s="724">
        <f>'OverUnder Pivot'!L383</f>
        <v>0</v>
      </c>
      <c r="M385" s="724"/>
      <c r="N385" s="724">
        <f>'OverUnder Pivot'!M383</f>
        <v>0</v>
      </c>
      <c r="O385" s="724">
        <f>'OverUnder Pivot'!N383</f>
        <v>0</v>
      </c>
      <c r="P385" s="724">
        <f>'OverUnder Pivot'!O383</f>
        <v>0</v>
      </c>
      <c r="Q385" t="s">
        <v>2791</v>
      </c>
      <c r="T385">
        <f t="shared" si="9"/>
        <v>0</v>
      </c>
    </row>
    <row r="386" spans="1:20" hidden="1">
      <c r="A386">
        <f>'OverUnder Pivot'!A384</f>
        <v>628</v>
      </c>
      <c r="B386">
        <f>'OverUnder Pivot'!B384</f>
        <v>14</v>
      </c>
      <c r="C386" t="str">
        <f>'OverUnder Pivot'!C384</f>
        <v>CONVEYING EQUIPMENT</v>
      </c>
      <c r="D386" t="str">
        <f>'OverUnder Pivot'!D384</f>
        <v>142100</v>
      </c>
      <c r="E386" t="str">
        <f>'OverUnder Pivot'!E384</f>
        <v xml:space="preserve"> ELECTRIC TRACTION ELEVATORS</v>
      </c>
      <c r="F386" t="str">
        <f>'OverUnder Pivot'!F384</f>
        <v>Passenger, bed, &amp; service lifts, including all necessary controls and accessories</v>
      </c>
      <c r="G386" t="str">
        <f>'OverUnder Pivot'!G384</f>
        <v>Passenger, bed, &amp; service lifts, including all necessary controls and accessories</v>
      </c>
      <c r="H386" t="str">
        <f>'OverUnder Pivot'!H384</f>
        <v>B</v>
      </c>
      <c r="I386" t="str">
        <f>'OverUnder Pivot'!I384</f>
        <v>Reference Elevator (L2) 1600 kg (bed),
1 m/s, as specified and shown on the drawings</v>
      </c>
      <c r="J386">
        <f>'OverUnder Pivot'!J384</f>
        <v>1</v>
      </c>
      <c r="K386" t="str">
        <f>'OverUnder Pivot'!K384</f>
        <v>Nr</v>
      </c>
      <c r="L386" s="724">
        <f>'OverUnder Pivot'!L384</f>
        <v>0</v>
      </c>
      <c r="M386" s="724"/>
      <c r="N386" s="724">
        <f>'OverUnder Pivot'!M384</f>
        <v>0</v>
      </c>
      <c r="O386" s="724">
        <f>'OverUnder Pivot'!N384</f>
        <v>0</v>
      </c>
      <c r="P386" s="724">
        <f>'OverUnder Pivot'!O384</f>
        <v>0</v>
      </c>
      <c r="Q386" t="s">
        <v>2791</v>
      </c>
      <c r="T386">
        <f t="shared" si="9"/>
        <v>0</v>
      </c>
    </row>
    <row r="387" spans="1:20" hidden="1">
      <c r="A387">
        <f>'OverUnder Pivot'!A385</f>
        <v>629</v>
      </c>
      <c r="B387">
        <f>'OverUnder Pivot'!B385</f>
        <v>14</v>
      </c>
      <c r="C387" t="str">
        <f>'OverUnder Pivot'!C385</f>
        <v>CONVEYING EQUIPMENT</v>
      </c>
      <c r="D387" t="str">
        <f>'OverUnder Pivot'!D385</f>
        <v>142100</v>
      </c>
      <c r="E387" t="str">
        <f>'OverUnder Pivot'!E385</f>
        <v xml:space="preserve"> ELECTRIC TRACTION ELEVATORS</v>
      </c>
      <c r="F387" t="str">
        <f>'OverUnder Pivot'!F385</f>
        <v>142100 - ELECTRIC TRACTION ELEVATORS</v>
      </c>
      <c r="G387" t="str">
        <f>'OverUnder Pivot'!G385</f>
        <v>142100 - ELECTRIC TRACTION ELEVATORS</v>
      </c>
      <c r="H387" t="str">
        <f>'OverUnder Pivot'!H385</f>
        <v>C</v>
      </c>
      <c r="I387" t="str">
        <f>'OverUnder Pivot'!I385</f>
        <v>Reference Elevator (L3) 1000 kg (service),
1 m/s, as specified and shown on the drawings</v>
      </c>
      <c r="J387">
        <f>'OverUnder Pivot'!J385</f>
        <v>1</v>
      </c>
      <c r="K387" t="str">
        <f>'OverUnder Pivot'!K385</f>
        <v>Nr</v>
      </c>
      <c r="L387" s="724">
        <f>'OverUnder Pivot'!L385</f>
        <v>0</v>
      </c>
      <c r="M387" s="724"/>
      <c r="N387" s="724">
        <f>'OverUnder Pivot'!M385</f>
        <v>0</v>
      </c>
      <c r="O387" s="724">
        <f>'OverUnder Pivot'!N385</f>
        <v>0</v>
      </c>
      <c r="P387" s="724">
        <f>'OverUnder Pivot'!O385</f>
        <v>0</v>
      </c>
      <c r="Q387" t="s">
        <v>2791</v>
      </c>
      <c r="T387">
        <f t="shared" si="9"/>
        <v>0</v>
      </c>
    </row>
    <row r="388" spans="1:20" hidden="1">
      <c r="A388">
        <f>'OverUnder Pivot'!A386</f>
        <v>639</v>
      </c>
      <c r="B388">
        <f>'OverUnder Pivot'!B386</f>
        <v>21</v>
      </c>
      <c r="C388" t="str">
        <f>'OverUnder Pivot'!C386</f>
        <v>FIRE SUPPRESSION</v>
      </c>
      <c r="D388" t="str">
        <f>'OverUnder Pivot'!D386</f>
        <v>211100</v>
      </c>
      <c r="E388" t="str">
        <f>'OverUnder Pivot'!E386</f>
        <v>FACILITY FIRE-SUPPRESSION WATER- SERVICE PIPING</v>
      </c>
      <c r="F388" t="str">
        <f>'OverUnder Pivot'!F386</f>
        <v>Standpipes and wet-pipe sprinlers</v>
      </c>
      <c r="G388" t="str">
        <f>'OverUnder Pivot'!G386</f>
        <v>Black Steel Pipes and fittings</v>
      </c>
      <c r="H388" t="str">
        <f>'OverUnder Pivot'!H386</f>
        <v>A</v>
      </c>
      <c r="I388" t="str">
        <f>'OverUnder Pivot'!I386</f>
        <v>25 dn</v>
      </c>
      <c r="J388">
        <f>'OverUnder Pivot'!J386</f>
        <v>480</v>
      </c>
      <c r="K388" t="str">
        <f>'OverUnder Pivot'!K386</f>
        <v>m</v>
      </c>
      <c r="L388" s="724">
        <f>'OverUnder Pivot'!L386</f>
        <v>8064</v>
      </c>
      <c r="M388" s="724">
        <f>AVERAGEIFS(N388:O388,N388:O388,"&lt;&gt;0",V388:W388,"")</f>
        <v>7082.4</v>
      </c>
      <c r="N388" s="724">
        <f>'OverUnder Pivot'!M386</f>
        <v>6249.6</v>
      </c>
      <c r="O388" s="724">
        <f>'OverUnder Pivot'!N386</f>
        <v>7915.1999999999989</v>
      </c>
      <c r="P388" s="724">
        <f>'OverUnder Pivot'!O386</f>
        <v>6720</v>
      </c>
      <c r="Q388" t="s">
        <v>2791</v>
      </c>
      <c r="T388">
        <f t="shared" si="9"/>
        <v>0</v>
      </c>
    </row>
    <row r="389" spans="1:20" hidden="1">
      <c r="A389">
        <f>'OverUnder Pivot'!A387</f>
        <v>640</v>
      </c>
      <c r="B389">
        <f>'OverUnder Pivot'!B387</f>
        <v>21</v>
      </c>
      <c r="C389" t="str">
        <f>'OverUnder Pivot'!C387</f>
        <v>FIRE SUPPRESSION</v>
      </c>
      <c r="D389" t="str">
        <f>'OverUnder Pivot'!D387</f>
        <v>211100</v>
      </c>
      <c r="E389" t="str">
        <f>'OverUnder Pivot'!E387</f>
        <v>FACILITY FIRE-SUPPRESSION WATER- SERVICE PIPING</v>
      </c>
      <c r="F389" t="str">
        <f>'OverUnder Pivot'!F387</f>
        <v>Standpipes and wet-pipe sprinlers</v>
      </c>
      <c r="G389" t="str">
        <f>'OverUnder Pivot'!G387</f>
        <v>Black Steel Pipes and fittings</v>
      </c>
      <c r="H389" t="str">
        <f>'OverUnder Pivot'!H387</f>
        <v>B</v>
      </c>
      <c r="I389" t="str">
        <f>'OverUnder Pivot'!I387</f>
        <v>32 dn</v>
      </c>
      <c r="J389">
        <f>'OverUnder Pivot'!J387</f>
        <v>22</v>
      </c>
      <c r="K389" t="str">
        <f>'OverUnder Pivot'!K387</f>
        <v>m</v>
      </c>
      <c r="L389" s="724">
        <f>'OverUnder Pivot'!L387</f>
        <v>418</v>
      </c>
      <c r="M389" s="724">
        <f>AVERAGEIFS(N389:O389,N389:O389,"&lt;&gt;0",V389:W389,"")</f>
        <v>376.64</v>
      </c>
      <c r="N389" s="724">
        <f>'OverUnder Pivot'!M387</f>
        <v>347.82</v>
      </c>
      <c r="O389" s="724">
        <f>'OverUnder Pivot'!N387</f>
        <v>405.46</v>
      </c>
      <c r="P389" s="724">
        <f>'OverUnder Pivot'!O387</f>
        <v>374</v>
      </c>
      <c r="Q389" t="s">
        <v>2791</v>
      </c>
      <c r="T389">
        <f t="shared" si="9"/>
        <v>0</v>
      </c>
    </row>
    <row r="390" spans="1:20" hidden="1">
      <c r="A390">
        <f>'OverUnder Pivot'!A388</f>
        <v>641</v>
      </c>
      <c r="B390">
        <f>'OverUnder Pivot'!B388</f>
        <v>21</v>
      </c>
      <c r="C390" t="str">
        <f>'OverUnder Pivot'!C388</f>
        <v>FIRE SUPPRESSION</v>
      </c>
      <c r="D390" t="str">
        <f>'OverUnder Pivot'!D388</f>
        <v>211100</v>
      </c>
      <c r="E390" t="str">
        <f>'OverUnder Pivot'!E388</f>
        <v>FACILITY FIRE-SUPPRESSION WATER- SERVICE PIPING</v>
      </c>
      <c r="F390" t="str">
        <f>'OverUnder Pivot'!F388</f>
        <v>Standpipes and wet-pipe sprinlers</v>
      </c>
      <c r="G390" t="str">
        <f>'OverUnder Pivot'!G388</f>
        <v>Black Steel Pipes and fittings</v>
      </c>
      <c r="H390" t="str">
        <f>'OverUnder Pivot'!H388</f>
        <v>C</v>
      </c>
      <c r="I390" t="str">
        <f>'OverUnder Pivot'!I388</f>
        <v>40 dn</v>
      </c>
      <c r="J390">
        <f>'OverUnder Pivot'!J388</f>
        <v>30</v>
      </c>
      <c r="K390" t="str">
        <f>'OverUnder Pivot'!K388</f>
        <v>m</v>
      </c>
      <c r="L390" s="724">
        <f>'OverUnder Pivot'!L388</f>
        <v>720</v>
      </c>
      <c r="M390" s="724">
        <f>AVERAGEIFS(N390:O390,N390:O390,"&lt;&gt;0",V390:W390,"")</f>
        <v>585.15000000000009</v>
      </c>
      <c r="N390" s="724">
        <f>'OverUnder Pivot'!M388</f>
        <v>530.1</v>
      </c>
      <c r="O390" s="724">
        <f>'OverUnder Pivot'!N388</f>
        <v>640.20000000000005</v>
      </c>
      <c r="P390" s="724">
        <f>'OverUnder Pivot'!O388</f>
        <v>570</v>
      </c>
      <c r="Q390" t="s">
        <v>2791</v>
      </c>
      <c r="T390">
        <f t="shared" si="9"/>
        <v>0</v>
      </c>
    </row>
    <row r="391" spans="1:20" hidden="1">
      <c r="A391">
        <f>'OverUnder Pivot'!A389</f>
        <v>642</v>
      </c>
      <c r="B391">
        <f>'OverUnder Pivot'!B389</f>
        <v>21</v>
      </c>
      <c r="C391" t="str">
        <f>'OverUnder Pivot'!C389</f>
        <v>FIRE SUPPRESSION</v>
      </c>
      <c r="D391" t="str">
        <f>'OverUnder Pivot'!D389</f>
        <v>211100</v>
      </c>
      <c r="E391" t="str">
        <f>'OverUnder Pivot'!E389</f>
        <v>FACILITY FIRE-SUPPRESSION WATER- SERVICE PIPING</v>
      </c>
      <c r="F391" t="str">
        <f>'OverUnder Pivot'!F389</f>
        <v>Standpipes and wet-pipe sprinlers</v>
      </c>
      <c r="G391" t="str">
        <f>'OverUnder Pivot'!G389</f>
        <v>Black Steel Pipes and fittings</v>
      </c>
      <c r="H391" t="str">
        <f>'OverUnder Pivot'!H389</f>
        <v>D</v>
      </c>
      <c r="I391" t="str">
        <f>'OverUnder Pivot'!I389</f>
        <v>50 dn</v>
      </c>
      <c r="J391">
        <f>'OverUnder Pivot'!J389</f>
        <v>50</v>
      </c>
      <c r="K391" t="str">
        <f>'OverUnder Pivot'!K389</f>
        <v>m</v>
      </c>
      <c r="L391" s="724">
        <f>'OverUnder Pivot'!L389</f>
        <v>1600</v>
      </c>
      <c r="M391" s="724">
        <f>AVERAGEIFS(N391:O391,N391:O391,"&lt;&gt;0",V391:W391,"")</f>
        <v>1211.75</v>
      </c>
      <c r="N391" s="724">
        <f>'OverUnder Pivot'!M389</f>
        <v>1162.5</v>
      </c>
      <c r="O391" s="724">
        <f>'OverUnder Pivot'!N389</f>
        <v>1261</v>
      </c>
      <c r="P391" s="724">
        <f>'OverUnder Pivot'!O389</f>
        <v>1250</v>
      </c>
      <c r="Q391" t="s">
        <v>2791</v>
      </c>
      <c r="T391">
        <f t="shared" si="9"/>
        <v>0</v>
      </c>
    </row>
    <row r="392" spans="1:20" hidden="1">
      <c r="A392">
        <f>'OverUnder Pivot'!A390</f>
        <v>643</v>
      </c>
      <c r="B392">
        <f>'OverUnder Pivot'!B390</f>
        <v>21</v>
      </c>
      <c r="C392" t="str">
        <f>'OverUnder Pivot'!C390</f>
        <v>FIRE SUPPRESSION</v>
      </c>
      <c r="D392" t="str">
        <f>'OverUnder Pivot'!D390</f>
        <v>211100</v>
      </c>
      <c r="E392" t="str">
        <f>'OverUnder Pivot'!E390</f>
        <v>FACILITY FIRE-SUPPRESSION WATER- SERVICE PIPING</v>
      </c>
      <c r="F392" t="str">
        <f>'OverUnder Pivot'!F390</f>
        <v>Standpipes and wet-pipe sprinlers</v>
      </c>
      <c r="G392" t="str">
        <f>'OverUnder Pivot'!G390</f>
        <v>Black Steel Pipes and fittings</v>
      </c>
      <c r="H392" t="str">
        <f>'OverUnder Pivot'!H390</f>
        <v>E</v>
      </c>
      <c r="I392" t="str">
        <f>'OverUnder Pivot'!I390</f>
        <v>65 dn</v>
      </c>
      <c r="J392">
        <f>'OverUnder Pivot'!J390</f>
        <v>20</v>
      </c>
      <c r="K392" t="str">
        <f>'OverUnder Pivot'!K390</f>
        <v>m</v>
      </c>
      <c r="L392" s="724">
        <f>'OverUnder Pivot'!L390</f>
        <v>860</v>
      </c>
      <c r="M392" s="724">
        <f>AVERAGEIFS(N392:O392,N392:O392,"&lt;&gt;0",V392:W392,"")</f>
        <v>811.3</v>
      </c>
      <c r="N392" s="724">
        <f>'OverUnder Pivot'!M390</f>
        <v>613.80000000000007</v>
      </c>
      <c r="O392" s="724">
        <f>'OverUnder Pivot'!N390</f>
        <v>1008.8</v>
      </c>
      <c r="P392" s="724">
        <f>'OverUnder Pivot'!O390</f>
        <v>660</v>
      </c>
      <c r="Q392" t="s">
        <v>2791</v>
      </c>
      <c r="T392">
        <f t="shared" ref="T392:T455" si="10">COUNTA(R392:S392)</f>
        <v>0</v>
      </c>
    </row>
    <row r="393" spans="1:20" hidden="1">
      <c r="A393">
        <f>'OverUnder Pivot'!A391</f>
        <v>644</v>
      </c>
      <c r="B393">
        <f>'OverUnder Pivot'!B391</f>
        <v>21</v>
      </c>
      <c r="C393" t="str">
        <f>'OverUnder Pivot'!C391</f>
        <v>FIRE SUPPRESSION</v>
      </c>
      <c r="D393" t="str">
        <f>'OverUnder Pivot'!D391</f>
        <v>211100</v>
      </c>
      <c r="E393" t="str">
        <f>'OverUnder Pivot'!E391</f>
        <v>FACILITY FIRE-SUPPRESSION WATER- SERVICE PIPING</v>
      </c>
      <c r="F393" t="str">
        <f>'OverUnder Pivot'!F391</f>
        <v>Standpipes and wet-pipe sprinlers</v>
      </c>
      <c r="G393" t="str">
        <f>'OverUnder Pivot'!G391</f>
        <v>Black Steel Pipes and fittings</v>
      </c>
      <c r="H393" t="str">
        <f>'OverUnder Pivot'!H391</f>
        <v>F</v>
      </c>
      <c r="I393" t="str">
        <f>'OverUnder Pivot'!I391</f>
        <v>80 dn</v>
      </c>
      <c r="J393">
        <f>'OverUnder Pivot'!J391</f>
        <v>21</v>
      </c>
      <c r="K393" t="str">
        <f>'OverUnder Pivot'!K391</f>
        <v>m</v>
      </c>
      <c r="L393" s="724">
        <f>'OverUnder Pivot'!L391</f>
        <v>0</v>
      </c>
      <c r="M393" s="724"/>
      <c r="N393" s="724">
        <f>'OverUnder Pivot'!M391</f>
        <v>0</v>
      </c>
      <c r="O393" s="724">
        <f>'OverUnder Pivot'!N391</f>
        <v>0</v>
      </c>
      <c r="P393" s="724">
        <f>'OverUnder Pivot'!O391</f>
        <v>0</v>
      </c>
      <c r="Q393" t="s">
        <v>2791</v>
      </c>
      <c r="T393">
        <f t="shared" si="10"/>
        <v>0</v>
      </c>
    </row>
    <row r="394" spans="1:20" hidden="1">
      <c r="A394">
        <f>'OverUnder Pivot'!A392</f>
        <v>645</v>
      </c>
      <c r="B394">
        <f>'OverUnder Pivot'!B392</f>
        <v>21</v>
      </c>
      <c r="C394" t="str">
        <f>'OverUnder Pivot'!C392</f>
        <v>FIRE SUPPRESSION</v>
      </c>
      <c r="D394" t="str">
        <f>'OverUnder Pivot'!D392</f>
        <v>211100</v>
      </c>
      <c r="E394" t="str">
        <f>'OverUnder Pivot'!E392</f>
        <v>FACILITY FIRE-SUPPRESSION WATER- SERVICE PIPING</v>
      </c>
      <c r="F394" t="str">
        <f>'OverUnder Pivot'!F392</f>
        <v>Standpipes and wet-pipe sprinlers</v>
      </c>
      <c r="G394" t="str">
        <f>'OverUnder Pivot'!G392</f>
        <v>Black Steel Pipes and fittings</v>
      </c>
      <c r="H394" t="str">
        <f>'OverUnder Pivot'!H392</f>
        <v>F</v>
      </c>
      <c r="I394" t="str">
        <f>'OverUnder Pivot'!I392</f>
        <v>100 dn</v>
      </c>
      <c r="J394">
        <f>'OverUnder Pivot'!J392</f>
        <v>65</v>
      </c>
      <c r="K394" t="str">
        <f>'OverUnder Pivot'!K392</f>
        <v>m</v>
      </c>
      <c r="L394" s="724">
        <f>'OverUnder Pivot'!L392</f>
        <v>5590</v>
      </c>
      <c r="M394" s="724">
        <f t="shared" ref="M394:M400" si="11">AVERAGEIFS(N394:O394,N394:O394,"&lt;&gt;0",V394:W394,"")</f>
        <v>4574.7000000000007</v>
      </c>
      <c r="N394" s="724">
        <f>'OverUnder Pivot'!M392</f>
        <v>4231.5000000000009</v>
      </c>
      <c r="O394" s="724">
        <f>'OverUnder Pivot'!N392</f>
        <v>4917.8999999999996</v>
      </c>
      <c r="P394" s="724">
        <f>'OverUnder Pivot'!O392</f>
        <v>4485</v>
      </c>
      <c r="Q394" t="s">
        <v>2791</v>
      </c>
      <c r="T394">
        <f t="shared" si="10"/>
        <v>0</v>
      </c>
    </row>
    <row r="395" spans="1:20" hidden="1">
      <c r="A395">
        <f>'OverUnder Pivot'!A393</f>
        <v>646</v>
      </c>
      <c r="B395">
        <f>'OverUnder Pivot'!B393</f>
        <v>21</v>
      </c>
      <c r="C395" t="str">
        <f>'OverUnder Pivot'!C393</f>
        <v>FIRE SUPPRESSION</v>
      </c>
      <c r="D395" t="str">
        <f>'OverUnder Pivot'!D393</f>
        <v>211100</v>
      </c>
      <c r="E395" t="str">
        <f>'OverUnder Pivot'!E393</f>
        <v>FACILITY FIRE-SUPPRESSION WATER- SERVICE PIPING</v>
      </c>
      <c r="F395" t="str">
        <f>'OverUnder Pivot'!F393</f>
        <v>Standpipes and wet-pipe sprinlers</v>
      </c>
      <c r="G395" t="str">
        <f>'OverUnder Pivot'!G393</f>
        <v>Black Steel Pipes and fittings</v>
      </c>
      <c r="H395" t="str">
        <f>'OverUnder Pivot'!H393</f>
        <v>G</v>
      </c>
      <c r="I395" t="str">
        <f>'OverUnder Pivot'!I393</f>
        <v>150 dn</v>
      </c>
      <c r="J395">
        <f>'OverUnder Pivot'!J393</f>
        <v>19</v>
      </c>
      <c r="K395" t="str">
        <f>'OverUnder Pivot'!K393</f>
        <v>m</v>
      </c>
      <c r="L395" s="724">
        <f>'OverUnder Pivot'!L393</f>
        <v>2185</v>
      </c>
      <c r="M395" s="724">
        <f t="shared" si="11"/>
        <v>2212.36</v>
      </c>
      <c r="N395" s="724">
        <f>'OverUnder Pivot'!M393</f>
        <v>1678.65</v>
      </c>
      <c r="O395" s="724">
        <f>'OverUnder Pivot'!N393</f>
        <v>2746.07</v>
      </c>
      <c r="P395" s="724">
        <f>'OverUnder Pivot'!O393</f>
        <v>1786</v>
      </c>
      <c r="Q395" t="s">
        <v>2791</v>
      </c>
      <c r="T395">
        <f t="shared" si="10"/>
        <v>0</v>
      </c>
    </row>
    <row r="396" spans="1:20" hidden="1">
      <c r="A396">
        <f>'OverUnder Pivot'!A394</f>
        <v>649</v>
      </c>
      <c r="B396">
        <f>'OverUnder Pivot'!B394</f>
        <v>21</v>
      </c>
      <c r="C396" t="str">
        <f>'OverUnder Pivot'!C394</f>
        <v>FIRE SUPPRESSION</v>
      </c>
      <c r="D396" t="str">
        <f>'OverUnder Pivot'!D394</f>
        <v>211100</v>
      </c>
      <c r="E396" t="str">
        <f>'OverUnder Pivot'!E394</f>
        <v>FACILITY FIRE-SUPPRESSION WATER- SERVICE PIPING</v>
      </c>
      <c r="F396" t="str">
        <f>'OverUnder Pivot'!F394</f>
        <v>Valves</v>
      </c>
      <c r="G396" t="str">
        <f>'OverUnder Pivot'!G394</f>
        <v>Gate valves</v>
      </c>
      <c r="H396" t="str">
        <f>'OverUnder Pivot'!H394</f>
        <v>H</v>
      </c>
      <c r="I396" t="str">
        <f>'OverUnder Pivot'!I394</f>
        <v>25 dn</v>
      </c>
      <c r="J396">
        <f>'OverUnder Pivot'!J394</f>
        <v>1</v>
      </c>
      <c r="K396" t="str">
        <f>'OverUnder Pivot'!K394</f>
        <v>Nr</v>
      </c>
      <c r="L396" s="724">
        <f>'OverUnder Pivot'!L394</f>
        <v>36</v>
      </c>
      <c r="M396" s="724">
        <f t="shared" si="11"/>
        <v>48.099999999999994</v>
      </c>
      <c r="N396" s="724">
        <f>'OverUnder Pivot'!M394</f>
        <v>18.600000000000001</v>
      </c>
      <c r="O396" s="724">
        <f>'OverUnder Pivot'!N394</f>
        <v>77.599999999999994</v>
      </c>
      <c r="P396" s="724">
        <f>'OverUnder Pivot'!O394</f>
        <v>19</v>
      </c>
      <c r="Q396" t="s">
        <v>2791</v>
      </c>
      <c r="T396">
        <f t="shared" si="10"/>
        <v>0</v>
      </c>
    </row>
    <row r="397" spans="1:20" hidden="1">
      <c r="A397">
        <f>'OverUnder Pivot'!A395</f>
        <v>650</v>
      </c>
      <c r="B397">
        <f>'OverUnder Pivot'!B395</f>
        <v>21</v>
      </c>
      <c r="C397" t="str">
        <f>'OverUnder Pivot'!C395</f>
        <v>FIRE SUPPRESSION</v>
      </c>
      <c r="D397" t="str">
        <f>'OverUnder Pivot'!D395</f>
        <v>211100</v>
      </c>
      <c r="E397" t="str">
        <f>'OverUnder Pivot'!E395</f>
        <v>FACILITY FIRE-SUPPRESSION WATER- SERVICE PIPING</v>
      </c>
      <c r="F397" t="str">
        <f>'OverUnder Pivot'!F395</f>
        <v>Valves</v>
      </c>
      <c r="G397" t="str">
        <f>'OverUnder Pivot'!G395</f>
        <v>Gate valves</v>
      </c>
      <c r="H397" t="str">
        <f>'OverUnder Pivot'!H395</f>
        <v>J</v>
      </c>
      <c r="I397" t="str">
        <f>'OverUnder Pivot'!I395</f>
        <v>40 dn</v>
      </c>
      <c r="J397">
        <f>'OverUnder Pivot'!J395</f>
        <v>1</v>
      </c>
      <c r="K397" t="str">
        <f>'OverUnder Pivot'!K395</f>
        <v>Nr</v>
      </c>
      <c r="L397" s="724">
        <f>'OverUnder Pivot'!L395</f>
        <v>66</v>
      </c>
      <c r="M397" s="724">
        <f t="shared" si="11"/>
        <v>60.31</v>
      </c>
      <c r="N397" s="724">
        <f>'OverUnder Pivot'!M395</f>
        <v>37.200000000000003</v>
      </c>
      <c r="O397" s="724">
        <f>'OverUnder Pivot'!N395</f>
        <v>83.42</v>
      </c>
      <c r="P397" s="724">
        <f>'OverUnder Pivot'!O395</f>
        <v>38</v>
      </c>
      <c r="Q397" t="s">
        <v>2791</v>
      </c>
      <c r="T397">
        <f t="shared" si="10"/>
        <v>0</v>
      </c>
    </row>
    <row r="398" spans="1:20" hidden="1">
      <c r="A398">
        <f>'OverUnder Pivot'!A396</f>
        <v>651</v>
      </c>
      <c r="B398">
        <f>'OverUnder Pivot'!B396</f>
        <v>21</v>
      </c>
      <c r="C398" t="str">
        <f>'OverUnder Pivot'!C396</f>
        <v>FIRE SUPPRESSION</v>
      </c>
      <c r="D398" t="str">
        <f>'OverUnder Pivot'!D396</f>
        <v>211100</v>
      </c>
      <c r="E398" t="str">
        <f>'OverUnder Pivot'!E396</f>
        <v>FACILITY FIRE-SUPPRESSION WATER- SERVICE PIPING</v>
      </c>
      <c r="F398" t="str">
        <f>'OverUnder Pivot'!F396</f>
        <v>Valves</v>
      </c>
      <c r="G398" t="str">
        <f>'OverUnder Pivot'!G396</f>
        <v>Gate valves</v>
      </c>
      <c r="H398" t="str">
        <f>'OverUnder Pivot'!H396</f>
        <v>K</v>
      </c>
      <c r="I398" t="str">
        <f>'OverUnder Pivot'!I396</f>
        <v>50 dn</v>
      </c>
      <c r="J398">
        <f>'OverUnder Pivot'!J396</f>
        <v>4</v>
      </c>
      <c r="K398" t="str">
        <f>'OverUnder Pivot'!K396</f>
        <v>Nr</v>
      </c>
      <c r="L398" s="724">
        <f>'OverUnder Pivot'!L396</f>
        <v>372</v>
      </c>
      <c r="M398" s="724">
        <f t="shared" si="11"/>
        <v>401.46</v>
      </c>
      <c r="N398" s="724">
        <f>'OverUnder Pivot'!M396</f>
        <v>186</v>
      </c>
      <c r="O398" s="724">
        <f>'OverUnder Pivot'!N396</f>
        <v>616.91999999999996</v>
      </c>
      <c r="P398" s="724">
        <f>'OverUnder Pivot'!O396</f>
        <v>200</v>
      </c>
      <c r="Q398" t="s">
        <v>2791</v>
      </c>
      <c r="T398">
        <f t="shared" si="10"/>
        <v>0</v>
      </c>
    </row>
    <row r="399" spans="1:20" hidden="1">
      <c r="A399">
        <f>'OverUnder Pivot'!A397</f>
        <v>652</v>
      </c>
      <c r="B399">
        <f>'OverUnder Pivot'!B397</f>
        <v>21</v>
      </c>
      <c r="C399" t="str">
        <f>'OverUnder Pivot'!C397</f>
        <v>FIRE SUPPRESSION</v>
      </c>
      <c r="D399" t="str">
        <f>'OverUnder Pivot'!D397</f>
        <v>211100</v>
      </c>
      <c r="E399" t="str">
        <f>'OverUnder Pivot'!E397</f>
        <v>FACILITY FIRE-SUPPRESSION WATER- SERVICE PIPING</v>
      </c>
      <c r="F399" t="str">
        <f>'OverUnder Pivot'!F397</f>
        <v>Valves</v>
      </c>
      <c r="G399" t="str">
        <f>'OverUnder Pivot'!G397</f>
        <v>Gate valves</v>
      </c>
      <c r="H399" t="str">
        <f>'OverUnder Pivot'!H397</f>
        <v>L</v>
      </c>
      <c r="I399" t="str">
        <f>'OverUnder Pivot'!I397</f>
        <v>100 dn</v>
      </c>
      <c r="J399">
        <f>'OverUnder Pivot'!J397</f>
        <v>1</v>
      </c>
      <c r="K399" t="str">
        <f>'OverUnder Pivot'!K397</f>
        <v>Nr</v>
      </c>
      <c r="L399" s="724">
        <f>'OverUnder Pivot'!L397</f>
        <v>440</v>
      </c>
      <c r="M399" s="724">
        <f t="shared" si="11"/>
        <v>327.94</v>
      </c>
      <c r="N399" s="724">
        <f>'OverUnder Pivot'!M397</f>
        <v>176.70000000000002</v>
      </c>
      <c r="O399" s="724">
        <f>'OverUnder Pivot'!N397</f>
        <v>479.18</v>
      </c>
      <c r="P399" s="724">
        <f>'OverUnder Pivot'!O397</f>
        <v>188</v>
      </c>
      <c r="Q399" t="s">
        <v>2791</v>
      </c>
      <c r="T399">
        <f t="shared" si="10"/>
        <v>0</v>
      </c>
    </row>
    <row r="400" spans="1:20" hidden="1">
      <c r="A400">
        <f>'OverUnder Pivot'!A398</f>
        <v>653</v>
      </c>
      <c r="B400">
        <f>'OverUnder Pivot'!B398</f>
        <v>21</v>
      </c>
      <c r="C400" t="str">
        <f>'OverUnder Pivot'!C398</f>
        <v>FIRE SUPPRESSION</v>
      </c>
      <c r="D400" t="str">
        <f>'OverUnder Pivot'!D398</f>
        <v>211100</v>
      </c>
      <c r="E400" t="str">
        <f>'OverUnder Pivot'!E398</f>
        <v>FACILITY FIRE-SUPPRESSION WATER- SERVICE PIPING</v>
      </c>
      <c r="F400" t="str">
        <f>'OverUnder Pivot'!F398</f>
        <v>Valves</v>
      </c>
      <c r="G400" t="str">
        <f>'OverUnder Pivot'!G398</f>
        <v>Gate valves</v>
      </c>
      <c r="H400" t="str">
        <f>'OverUnder Pivot'!H398</f>
        <v>M</v>
      </c>
      <c r="I400" t="str">
        <f>'OverUnder Pivot'!I398</f>
        <v>150 dn</v>
      </c>
      <c r="J400">
        <f>'OverUnder Pivot'!J398</f>
        <v>4</v>
      </c>
      <c r="K400" t="str">
        <f>'OverUnder Pivot'!K398</f>
        <v>Nr</v>
      </c>
      <c r="L400" s="724">
        <f>'OverUnder Pivot'!L398</f>
        <v>4368</v>
      </c>
      <c r="M400" s="724">
        <f t="shared" si="11"/>
        <v>2583.9</v>
      </c>
      <c r="N400" s="724">
        <f>'OverUnder Pivot'!M398</f>
        <v>2083.2000000000003</v>
      </c>
      <c r="O400" s="724">
        <f>'OverUnder Pivot'!N398</f>
        <v>3084.6</v>
      </c>
      <c r="P400" s="724">
        <f>'OverUnder Pivot'!O398</f>
        <v>2252</v>
      </c>
      <c r="Q400" t="s">
        <v>2791</v>
      </c>
      <c r="T400">
        <f t="shared" si="10"/>
        <v>0</v>
      </c>
    </row>
    <row r="401" spans="1:20" hidden="1">
      <c r="A401">
        <f>'OverUnder Pivot'!A399</f>
        <v>655</v>
      </c>
      <c r="B401">
        <f>'OverUnder Pivot'!B399</f>
        <v>21</v>
      </c>
      <c r="C401" t="str">
        <f>'OverUnder Pivot'!C399</f>
        <v>FIRE SUPPRESSION</v>
      </c>
      <c r="D401" t="str">
        <f>'OverUnder Pivot'!D399</f>
        <v>211100</v>
      </c>
      <c r="E401" t="str">
        <f>'OverUnder Pivot'!E399</f>
        <v>FACILITY FIRE-SUPPRESSION WATER- SERVICE PIPING</v>
      </c>
      <c r="F401" t="str">
        <f>'OverUnder Pivot'!F399</f>
        <v>Valves</v>
      </c>
      <c r="G401" t="str">
        <f>'OverUnder Pivot'!G399</f>
        <v>Gate valves</v>
      </c>
      <c r="H401" t="str">
        <f>'OverUnder Pivot'!H399</f>
        <v>A</v>
      </c>
      <c r="I401" t="str">
        <f>'OverUnder Pivot'!I399</f>
        <v>25 dn</v>
      </c>
      <c r="J401">
        <f>'OverUnder Pivot'!J399</f>
        <v>2</v>
      </c>
      <c r="K401" t="str">
        <f>'OverUnder Pivot'!K399</f>
        <v>Nr</v>
      </c>
      <c r="L401" s="724">
        <f>'OverUnder Pivot'!L399</f>
        <v>0</v>
      </c>
      <c r="M401" s="724"/>
      <c r="N401" s="724">
        <f>'OverUnder Pivot'!M399</f>
        <v>0</v>
      </c>
      <c r="O401" s="724">
        <f>'OverUnder Pivot'!N399</f>
        <v>0</v>
      </c>
      <c r="P401" s="724">
        <f>'OverUnder Pivot'!O399</f>
        <v>0</v>
      </c>
      <c r="Q401" t="s">
        <v>2791</v>
      </c>
      <c r="T401">
        <f t="shared" si="10"/>
        <v>0</v>
      </c>
    </row>
    <row r="402" spans="1:20" hidden="1">
      <c r="A402">
        <f>'OverUnder Pivot'!A400</f>
        <v>659</v>
      </c>
      <c r="B402">
        <f>'OverUnder Pivot'!B400</f>
        <v>21</v>
      </c>
      <c r="C402" t="str">
        <f>'OverUnder Pivot'!C400</f>
        <v>FIRE SUPPRESSION</v>
      </c>
      <c r="D402" t="str">
        <f>'OverUnder Pivot'!D400</f>
        <v>211100</v>
      </c>
      <c r="E402" t="str">
        <f>'OverUnder Pivot'!E400</f>
        <v>FACILITY FIRE-SUPPRESSION WATER- SERVICE PIPING</v>
      </c>
      <c r="F402" t="str">
        <f>'OverUnder Pivot'!F400</f>
        <v>Specialty Valves</v>
      </c>
      <c r="G402" t="str">
        <f>'OverUnder Pivot'!G400</f>
        <v>Alarm check valves</v>
      </c>
      <c r="H402" t="str">
        <f>'OverUnder Pivot'!H400</f>
        <v>A</v>
      </c>
      <c r="I402" t="str">
        <f>'OverUnder Pivot'!I400</f>
        <v>100 dn</v>
      </c>
      <c r="J402">
        <f>'OverUnder Pivot'!J400</f>
        <v>1</v>
      </c>
      <c r="K402" t="str">
        <f>'OverUnder Pivot'!K400</f>
        <v>Nr</v>
      </c>
      <c r="L402" s="724">
        <f>'OverUnder Pivot'!L400</f>
        <v>1600</v>
      </c>
      <c r="M402" s="724">
        <f>AVERAGEIFS(N402:O402,N402:O402,"&lt;&gt;0",V402:W402,"")</f>
        <v>792.34</v>
      </c>
      <c r="N402" s="724">
        <f>'OverUnder Pivot'!M400</f>
        <v>232.5</v>
      </c>
      <c r="O402" s="724">
        <f>'OverUnder Pivot'!N400</f>
        <v>1352.18</v>
      </c>
      <c r="P402" s="724">
        <f>'OverUnder Pivot'!O400</f>
        <v>250</v>
      </c>
      <c r="Q402" t="s">
        <v>2791</v>
      </c>
      <c r="T402">
        <f t="shared" si="10"/>
        <v>0</v>
      </c>
    </row>
    <row r="403" spans="1:20" hidden="1">
      <c r="A403">
        <f>'OverUnder Pivot'!A401</f>
        <v>661</v>
      </c>
      <c r="B403">
        <f>'OverUnder Pivot'!B401</f>
        <v>21</v>
      </c>
      <c r="C403" t="str">
        <f>'OverUnder Pivot'!C401</f>
        <v>FIRE SUPPRESSION</v>
      </c>
      <c r="D403" t="str">
        <f>'OverUnder Pivot'!D401</f>
        <v>211100</v>
      </c>
      <c r="E403" t="str">
        <f>'OverUnder Pivot'!E401</f>
        <v>FACILITY FIRE-SUPPRESSION WATER- SERVICE PIPING</v>
      </c>
      <c r="F403" t="str">
        <f>'OverUnder Pivot'!F401</f>
        <v>Specialty Valves</v>
      </c>
      <c r="G403" t="str">
        <f>'OverUnder Pivot'!G401</f>
        <v>Check valves</v>
      </c>
      <c r="H403" t="str">
        <f>'OverUnder Pivot'!H401</f>
        <v>B</v>
      </c>
      <c r="I403" t="str">
        <f>'OverUnder Pivot'!I401</f>
        <v>100 dn</v>
      </c>
      <c r="J403">
        <f>'OverUnder Pivot'!J401</f>
        <v>1</v>
      </c>
      <c r="K403" t="str">
        <f>'OverUnder Pivot'!K401</f>
        <v>Nr</v>
      </c>
      <c r="L403" s="724">
        <f>'OverUnder Pivot'!L401</f>
        <v>352</v>
      </c>
      <c r="M403" s="724">
        <f>AVERAGEIFS(N403:O403,N403:O403,"&lt;&gt;0",V403:W403,"")</f>
        <v>367.48</v>
      </c>
      <c r="N403" s="724">
        <f>'OverUnder Pivot'!M401</f>
        <v>232.5</v>
      </c>
      <c r="O403" s="724">
        <f>'OverUnder Pivot'!N401</f>
        <v>502.46</v>
      </c>
      <c r="P403" s="724">
        <f>'OverUnder Pivot'!O401</f>
        <v>250</v>
      </c>
      <c r="Q403" t="s">
        <v>2791</v>
      </c>
      <c r="T403">
        <f t="shared" si="10"/>
        <v>0</v>
      </c>
    </row>
    <row r="404" spans="1:20" hidden="1">
      <c r="A404">
        <f>'OverUnder Pivot'!A402</f>
        <v>662</v>
      </c>
      <c r="B404">
        <f>'OverUnder Pivot'!B402</f>
        <v>21</v>
      </c>
      <c r="C404" t="str">
        <f>'OverUnder Pivot'!C402</f>
        <v>FIRE SUPPRESSION</v>
      </c>
      <c r="D404" t="str">
        <f>'OverUnder Pivot'!D402</f>
        <v>211100</v>
      </c>
      <c r="E404" t="str">
        <f>'OverUnder Pivot'!E402</f>
        <v>FACILITY FIRE-SUPPRESSION WATER- SERVICE PIPING</v>
      </c>
      <c r="F404" t="str">
        <f>'OverUnder Pivot'!F402</f>
        <v>Specialty Valves</v>
      </c>
      <c r="G404" t="str">
        <f>'OverUnder Pivot'!G402</f>
        <v>Check valves</v>
      </c>
      <c r="H404" t="str">
        <f>'OverUnder Pivot'!H402</f>
        <v>C</v>
      </c>
      <c r="I404" t="str">
        <f>'OverUnder Pivot'!I402</f>
        <v>150 dn</v>
      </c>
      <c r="J404">
        <f>'OverUnder Pivot'!J402</f>
        <v>2</v>
      </c>
      <c r="K404" t="str">
        <f>'OverUnder Pivot'!K402</f>
        <v>Nr</v>
      </c>
      <c r="L404" s="724">
        <f>'OverUnder Pivot'!L402</f>
        <v>1760</v>
      </c>
      <c r="M404" s="724">
        <f>AVERAGEIFS(N404:O404,N404:O404,"&lt;&gt;0",V404:W404,"")</f>
        <v>1190.0999999999999</v>
      </c>
      <c r="N404" s="724">
        <f>'OverUnder Pivot'!M402</f>
        <v>1041.6000000000001</v>
      </c>
      <c r="O404" s="724">
        <f>'OverUnder Pivot'!N402</f>
        <v>1338.6</v>
      </c>
      <c r="P404" s="724">
        <f>'OverUnder Pivot'!O402</f>
        <v>1126</v>
      </c>
      <c r="Q404" t="s">
        <v>2791</v>
      </c>
      <c r="T404">
        <f t="shared" si="10"/>
        <v>0</v>
      </c>
    </row>
    <row r="405" spans="1:20" hidden="1">
      <c r="A405">
        <f>'OverUnder Pivot'!A403</f>
        <v>664</v>
      </c>
      <c r="B405">
        <f>'OverUnder Pivot'!B403</f>
        <v>21</v>
      </c>
      <c r="C405" t="str">
        <f>'OverUnder Pivot'!C403</f>
        <v>FIRE SUPPRESSION</v>
      </c>
      <c r="D405" t="str">
        <f>'OverUnder Pivot'!D403</f>
        <v>211100</v>
      </c>
      <c r="E405" t="str">
        <f>'OverUnder Pivot'!E403</f>
        <v>FACILITY FIRE-SUPPRESSION WATER- SERVICE PIPING</v>
      </c>
      <c r="F405" t="str">
        <f>'OverUnder Pivot'!F403</f>
        <v>Specialty Valves</v>
      </c>
      <c r="G405" t="str">
        <f>'OverUnder Pivot'!G403</f>
        <v>Zone valve assembly</v>
      </c>
      <c r="H405" t="str">
        <f>'OverUnder Pivot'!H403</f>
        <v>D</v>
      </c>
      <c r="I405" t="str">
        <f>'OverUnder Pivot'!I403</f>
        <v>100 dn</v>
      </c>
      <c r="J405">
        <f>'OverUnder Pivot'!J403</f>
        <v>2</v>
      </c>
      <c r="K405" t="str">
        <f>'OverUnder Pivot'!K403</f>
        <v>Nr</v>
      </c>
      <c r="L405" s="724">
        <f>'OverUnder Pivot'!L403</f>
        <v>2750</v>
      </c>
      <c r="M405" s="724">
        <f>AVERAGEIFS(N405:O405,N405:O405,"&lt;&gt;0",V405:W405,"")</f>
        <v>1391.6499999999999</v>
      </c>
      <c r="N405" s="724">
        <f>'OverUnder Pivot'!M403</f>
        <v>465</v>
      </c>
      <c r="O405" s="724">
        <f>'OverUnder Pivot'!N403</f>
        <v>2318.2999999999997</v>
      </c>
      <c r="P405" s="724">
        <f>'OverUnder Pivot'!O403</f>
        <v>500</v>
      </c>
      <c r="Q405" t="s">
        <v>2791</v>
      </c>
      <c r="T405">
        <f t="shared" si="10"/>
        <v>0</v>
      </c>
    </row>
    <row r="406" spans="1:20" hidden="1">
      <c r="A406">
        <f>'OverUnder Pivot'!A404</f>
        <v>666</v>
      </c>
      <c r="B406">
        <f>'OverUnder Pivot'!B404</f>
        <v>21</v>
      </c>
      <c r="C406" t="str">
        <f>'OverUnder Pivot'!C404</f>
        <v>FIRE SUPPRESSION</v>
      </c>
      <c r="D406" t="str">
        <f>'OverUnder Pivot'!D404</f>
        <v>211100</v>
      </c>
      <c r="E406" t="str">
        <f>'OverUnder Pivot'!E404</f>
        <v>FACILITY FIRE-SUPPRESSION WATER- SERVICE PIPING</v>
      </c>
      <c r="F406" t="str">
        <f>'OverUnder Pivot'!F404</f>
        <v>Specialty Valves</v>
      </c>
      <c r="G406" t="str">
        <f>'OverUnder Pivot'!G404</f>
        <v>Automatic Sprinklers</v>
      </c>
      <c r="H406" t="str">
        <f>'OverUnder Pivot'!H404</f>
        <v>F</v>
      </c>
      <c r="I406" t="str">
        <f>'OverUnder Pivot'!I404</f>
        <v>Type SP-1</v>
      </c>
      <c r="J406">
        <f>'OverUnder Pivot'!J404</f>
        <v>27</v>
      </c>
      <c r="K406" t="str">
        <f>'OverUnder Pivot'!K404</f>
        <v>Nr</v>
      </c>
      <c r="L406" s="724">
        <f>'OverUnder Pivot'!L404</f>
        <v>0</v>
      </c>
      <c r="M406" s="724"/>
      <c r="N406" s="724">
        <f>'OverUnder Pivot'!M404</f>
        <v>0</v>
      </c>
      <c r="O406" s="724">
        <f>'OverUnder Pivot'!N404</f>
        <v>0</v>
      </c>
      <c r="P406" s="724">
        <f>'OverUnder Pivot'!O404</f>
        <v>0</v>
      </c>
      <c r="Q406" t="s">
        <v>2791</v>
      </c>
      <c r="T406">
        <f t="shared" si="10"/>
        <v>0</v>
      </c>
    </row>
    <row r="407" spans="1:20" hidden="1">
      <c r="A407">
        <f>'OverUnder Pivot'!A405</f>
        <v>667</v>
      </c>
      <c r="B407">
        <f>'OverUnder Pivot'!B405</f>
        <v>21</v>
      </c>
      <c r="C407" t="str">
        <f>'OverUnder Pivot'!C405</f>
        <v>FIRE SUPPRESSION</v>
      </c>
      <c r="D407" t="str">
        <f>'OverUnder Pivot'!D405</f>
        <v>211100</v>
      </c>
      <c r="E407" t="str">
        <f>'OverUnder Pivot'!E405</f>
        <v>FACILITY FIRE-SUPPRESSION WATER- SERVICE PIPING</v>
      </c>
      <c r="F407" t="str">
        <f>'OverUnder Pivot'!F405</f>
        <v>Specialty Valves</v>
      </c>
      <c r="G407" t="str">
        <f>'OverUnder Pivot'!G405</f>
        <v>Automatic Sprinklers</v>
      </c>
      <c r="H407" t="str">
        <f>'OverUnder Pivot'!H405</f>
        <v>G</v>
      </c>
      <c r="I407" t="str">
        <f>'OverUnder Pivot'!I405</f>
        <v>Type SP-2</v>
      </c>
      <c r="J407">
        <f>'OverUnder Pivot'!J405</f>
        <v>92</v>
      </c>
      <c r="K407" t="str">
        <f>'OverUnder Pivot'!K405</f>
        <v>Nr</v>
      </c>
      <c r="L407" s="724">
        <f>'OverUnder Pivot'!L405</f>
        <v>0</v>
      </c>
      <c r="M407" s="724"/>
      <c r="N407" s="724">
        <f>'OverUnder Pivot'!M405</f>
        <v>0</v>
      </c>
      <c r="O407" s="724">
        <f>'OverUnder Pivot'!N405</f>
        <v>0</v>
      </c>
      <c r="P407" s="724">
        <f>'OverUnder Pivot'!O405</f>
        <v>0</v>
      </c>
      <c r="Q407" t="s">
        <v>2791</v>
      </c>
      <c r="T407">
        <f t="shared" si="10"/>
        <v>0</v>
      </c>
    </row>
    <row r="408" spans="1:20" hidden="1">
      <c r="A408">
        <f>'OverUnder Pivot'!A406</f>
        <v>668</v>
      </c>
      <c r="B408">
        <f>'OverUnder Pivot'!B406</f>
        <v>21</v>
      </c>
      <c r="C408" t="str">
        <f>'OverUnder Pivot'!C406</f>
        <v>FIRE SUPPRESSION</v>
      </c>
      <c r="D408" t="str">
        <f>'OverUnder Pivot'!D406</f>
        <v>211100</v>
      </c>
      <c r="E408" t="str">
        <f>'OverUnder Pivot'!E406</f>
        <v>FACILITY FIRE-SUPPRESSION WATER- SERVICE PIPING</v>
      </c>
      <c r="F408" t="str">
        <f>'OverUnder Pivot'!F406</f>
        <v>Specialty Valves</v>
      </c>
      <c r="G408" t="str">
        <f>'OverUnder Pivot'!G406</f>
        <v>Automatic Sprinklers</v>
      </c>
      <c r="H408" t="str">
        <f>'OverUnder Pivot'!H406</f>
        <v>H</v>
      </c>
      <c r="I408" t="str">
        <f>'OverUnder Pivot'!I406</f>
        <v>Type SP-3</v>
      </c>
      <c r="J408">
        <f>'OverUnder Pivot'!J406</f>
        <v>6</v>
      </c>
      <c r="K408" t="str">
        <f>'OverUnder Pivot'!K406</f>
        <v>Nr</v>
      </c>
      <c r="L408" s="724">
        <f>'OverUnder Pivot'!L406</f>
        <v>0</v>
      </c>
      <c r="M408" s="724"/>
      <c r="N408" s="724">
        <f>'OverUnder Pivot'!M406</f>
        <v>0</v>
      </c>
      <c r="O408" s="724">
        <f>'OverUnder Pivot'!N406</f>
        <v>0</v>
      </c>
      <c r="P408" s="724">
        <f>'OverUnder Pivot'!O406</f>
        <v>0</v>
      </c>
      <c r="Q408" t="s">
        <v>2791</v>
      </c>
      <c r="T408">
        <f t="shared" si="10"/>
        <v>0</v>
      </c>
    </row>
    <row r="409" spans="1:20" hidden="1">
      <c r="A409">
        <f>'OverUnder Pivot'!A407</f>
        <v>670</v>
      </c>
      <c r="B409">
        <f>'OverUnder Pivot'!B407</f>
        <v>21</v>
      </c>
      <c r="C409" t="str">
        <f>'OverUnder Pivot'!C407</f>
        <v>FIRE SUPPRESSION</v>
      </c>
      <c r="D409" t="str">
        <f>'OverUnder Pivot'!D407</f>
        <v>211100</v>
      </c>
      <c r="E409" t="str">
        <f>'OverUnder Pivot'!E407</f>
        <v>FACILITY FIRE-SUPPRESSION WATER- SERVICE PIPING</v>
      </c>
      <c r="F409" t="str">
        <f>'OverUnder Pivot'!F407</f>
        <v>Specialty Valves</v>
      </c>
      <c r="G409" t="str">
        <f>'OverUnder Pivot'!G407</f>
        <v>Hose Connection</v>
      </c>
      <c r="H409" t="str">
        <f>'OverUnder Pivot'!H407</f>
        <v>E</v>
      </c>
      <c r="I409" t="str">
        <f>'OverUnder Pivot'!I407</f>
        <v>Type FHR-1</v>
      </c>
      <c r="J409">
        <f>'OverUnder Pivot'!J407</f>
        <v>3</v>
      </c>
      <c r="K409" t="str">
        <f>'OverUnder Pivot'!K407</f>
        <v>Nr</v>
      </c>
      <c r="L409" s="724">
        <f>'OverUnder Pivot'!L407</f>
        <v>1650</v>
      </c>
      <c r="M409" s="724">
        <f>AVERAGEIFS(N409:O409,N409:O409,"&lt;&gt;0",V409:W409,"")</f>
        <v>2742.1200000000003</v>
      </c>
      <c r="N409" s="724">
        <f>'OverUnder Pivot'!M407</f>
        <v>1311.3000000000002</v>
      </c>
      <c r="O409" s="724">
        <f>'OverUnder Pivot'!N407</f>
        <v>4172.9400000000005</v>
      </c>
      <c r="P409" s="724">
        <f>'OverUnder Pivot'!O407</f>
        <v>1407</v>
      </c>
      <c r="Q409" t="s">
        <v>2727</v>
      </c>
      <c r="S409" t="s">
        <v>2789</v>
      </c>
      <c r="T409">
        <f t="shared" si="10"/>
        <v>1</v>
      </c>
    </row>
    <row r="410" spans="1:20" hidden="1">
      <c r="A410">
        <f>'OverUnder Pivot'!A408</f>
        <v>671</v>
      </c>
      <c r="B410">
        <f>'OverUnder Pivot'!B408</f>
        <v>21</v>
      </c>
      <c r="C410" t="str">
        <f>'OverUnder Pivot'!C408</f>
        <v>FIRE SUPPRESSION</v>
      </c>
      <c r="D410" t="str">
        <f>'OverUnder Pivot'!D408</f>
        <v>211100</v>
      </c>
      <c r="E410" t="str">
        <f>'OverUnder Pivot'!E408</f>
        <v>FACILITY FIRE-SUPPRESSION WATER- SERVICE PIPING</v>
      </c>
      <c r="F410" t="str">
        <f>'OverUnder Pivot'!F408</f>
        <v>Specialty Valves</v>
      </c>
      <c r="G410" t="str">
        <f>'OverUnder Pivot'!G408</f>
        <v>Hose Connection</v>
      </c>
      <c r="H410" t="str">
        <f>'OverUnder Pivot'!H408</f>
        <v>F</v>
      </c>
      <c r="I410" t="str">
        <f>'OverUnder Pivot'!I408</f>
        <v>Type FHR-2</v>
      </c>
      <c r="J410">
        <f>'OverUnder Pivot'!J408</f>
        <v>2</v>
      </c>
      <c r="K410" t="str">
        <f>'OverUnder Pivot'!K408</f>
        <v>Nr</v>
      </c>
      <c r="L410" s="724">
        <f>'OverUnder Pivot'!L408</f>
        <v>800</v>
      </c>
      <c r="M410" s="724">
        <f>AVERAGEIFS(N410:O410,N410:O410,"&lt;&gt;0",V410:W410,"")</f>
        <v>1957.0900000000001</v>
      </c>
      <c r="N410" s="724">
        <f>'OverUnder Pivot'!M408</f>
        <v>874.2</v>
      </c>
      <c r="O410" s="724">
        <f>'OverUnder Pivot'!N408</f>
        <v>3039.98</v>
      </c>
      <c r="P410" s="724">
        <f>'OverUnder Pivot'!O408</f>
        <v>938</v>
      </c>
      <c r="Q410" t="s">
        <v>2791</v>
      </c>
      <c r="T410">
        <f t="shared" si="10"/>
        <v>0</v>
      </c>
    </row>
    <row r="411" spans="1:20" hidden="1">
      <c r="A411">
        <f>'OverUnder Pivot'!A409</f>
        <v>673</v>
      </c>
      <c r="B411">
        <f>'OverUnder Pivot'!B409</f>
        <v>21</v>
      </c>
      <c r="C411" t="str">
        <f>'OverUnder Pivot'!C409</f>
        <v>FIRE SUPPRESSION</v>
      </c>
      <c r="D411" t="str">
        <f>'OverUnder Pivot'!D409</f>
        <v>211100</v>
      </c>
      <c r="E411" t="str">
        <f>'OverUnder Pivot'!E409</f>
        <v>FACILITY FIRE-SUPPRESSION WATER- SERVICE PIPING</v>
      </c>
      <c r="F411" t="str">
        <f>'OverUnder Pivot'!F409</f>
        <v>Specialty Valves</v>
      </c>
      <c r="G411" t="str">
        <f>'OverUnder Pivot'!G409</f>
        <v>Fire Department Connections</v>
      </c>
      <c r="H411" t="str">
        <f>'OverUnder Pivot'!H409</f>
        <v>G</v>
      </c>
      <c r="I411" t="str">
        <f>'OverUnder Pivot'!I409</f>
        <v>100 dn</v>
      </c>
      <c r="J411">
        <f>'OverUnder Pivot'!J409</f>
        <v>1</v>
      </c>
      <c r="K411" t="str">
        <f>'OverUnder Pivot'!K409</f>
        <v>Nr</v>
      </c>
      <c r="L411" s="724">
        <f>'OverUnder Pivot'!L409</f>
        <v>825</v>
      </c>
      <c r="M411" s="724">
        <f>AVERAGEIFS(N411:O411,N411:O411,"&lt;&gt;0",V411:W411,"")</f>
        <v>458.67500000000001</v>
      </c>
      <c r="N411" s="724">
        <f>'OverUnder Pivot'!M409</f>
        <v>209.25</v>
      </c>
      <c r="O411" s="724">
        <f>'OverUnder Pivot'!N409</f>
        <v>708.1</v>
      </c>
      <c r="P411" s="724">
        <f>'OverUnder Pivot'!O409</f>
        <v>225</v>
      </c>
      <c r="Q411" t="s">
        <v>2791</v>
      </c>
      <c r="T411">
        <f t="shared" si="10"/>
        <v>0</v>
      </c>
    </row>
    <row r="412" spans="1:20" hidden="1">
      <c r="A412">
        <f>'OverUnder Pivot'!A410</f>
        <v>674</v>
      </c>
      <c r="B412">
        <f>'OverUnder Pivot'!B410</f>
        <v>21</v>
      </c>
      <c r="C412" t="str">
        <f>'OverUnder Pivot'!C410</f>
        <v>FIRE SUPPRESSION</v>
      </c>
      <c r="D412" t="str">
        <f>'OverUnder Pivot'!D410</f>
        <v>211100</v>
      </c>
      <c r="E412" t="str">
        <f>'OverUnder Pivot'!E410</f>
        <v>FACILITY FIRE-SUPPRESSION WATER- SERVICE PIPING</v>
      </c>
      <c r="F412" t="str">
        <f>'OverUnder Pivot'!F410</f>
        <v>Specialty Valves</v>
      </c>
      <c r="G412" t="str">
        <f>'OverUnder Pivot'!G410</f>
        <v>Fire Department Connections</v>
      </c>
      <c r="H412" t="str">
        <f>'OverUnder Pivot'!H410</f>
        <v>H</v>
      </c>
      <c r="I412" t="str">
        <f>'OverUnder Pivot'!I410</f>
        <v>Automatic air vent</v>
      </c>
      <c r="J412">
        <f>'OverUnder Pivot'!J410</f>
        <v>1</v>
      </c>
      <c r="K412" t="str">
        <f>'OverUnder Pivot'!K410</f>
        <v>Item</v>
      </c>
      <c r="L412" s="724">
        <f>'OverUnder Pivot'!L410</f>
        <v>212</v>
      </c>
      <c r="M412" s="724">
        <f>AVERAGEIFS(N412:O412,N412:O412,"&lt;&gt;0",V412:W412,"")</f>
        <v>315.65999999999997</v>
      </c>
      <c r="N412" s="724">
        <f>'OverUnder Pivot'!M410</f>
        <v>116.25</v>
      </c>
      <c r="O412" s="724">
        <f>'OverUnder Pivot'!N410</f>
        <v>515.06999999999994</v>
      </c>
      <c r="P412" s="724">
        <f>'OverUnder Pivot'!O410</f>
        <v>125</v>
      </c>
      <c r="Q412" t="s">
        <v>2791</v>
      </c>
      <c r="T412">
        <f t="shared" si="10"/>
        <v>0</v>
      </c>
    </row>
    <row r="413" spans="1:20" hidden="1">
      <c r="A413">
        <f>'OverUnder Pivot'!A411</f>
        <v>677</v>
      </c>
      <c r="B413">
        <f>'OverUnder Pivot'!B411</f>
        <v>21</v>
      </c>
      <c r="C413" t="str">
        <f>'OverUnder Pivot'!C411</f>
        <v>FIRE SUPPRESSION</v>
      </c>
      <c r="D413" t="str">
        <f>'OverUnder Pivot'!D411</f>
        <v>213113</v>
      </c>
      <c r="E413" t="str">
        <f>'OverUnder Pivot'!E411</f>
        <v xml:space="preserve"> ELECTRIC-DRIVE, CENTRIFUGAL FIRE PUMPS</v>
      </c>
      <c r="F413" t="str">
        <f>'OverUnder Pivot'!F411</f>
        <v>213113 - ELECTRIC-DRIVE, CENTRIFUGAL FIRE PUMPS</v>
      </c>
      <c r="G413" t="str">
        <f>'OverUnder Pivot'!G411</f>
        <v>213113 - ELECTRIC-DRIVE, CENTRIFUGAL FIRE PUMPS</v>
      </c>
      <c r="H413" t="str">
        <f>'OverUnder Pivot'!H411</f>
        <v>A</v>
      </c>
      <c r="I413" t="str">
        <f>'OverUnder Pivot'!I411</f>
        <v>Type FP-B1-01&amp; 02</v>
      </c>
      <c r="J413">
        <f>'OverUnder Pivot'!J411</f>
        <v>2</v>
      </c>
      <c r="K413" t="str">
        <f>'OverUnder Pivot'!K411</f>
        <v>Nr</v>
      </c>
      <c r="L413" s="724">
        <f>'OverUnder Pivot'!L411</f>
        <v>0</v>
      </c>
      <c r="M413" s="724"/>
      <c r="N413" s="724">
        <f>'OverUnder Pivot'!M411</f>
        <v>0</v>
      </c>
      <c r="O413" s="724">
        <f>'OverUnder Pivot'!N411</f>
        <v>0</v>
      </c>
      <c r="P413" s="724">
        <f>'OverUnder Pivot'!O411</f>
        <v>0</v>
      </c>
      <c r="Q413" t="s">
        <v>2791</v>
      </c>
      <c r="T413">
        <f t="shared" si="10"/>
        <v>0</v>
      </c>
    </row>
    <row r="414" spans="1:20" hidden="1">
      <c r="A414">
        <f>'OverUnder Pivot'!A412</f>
        <v>679</v>
      </c>
      <c r="B414">
        <f>'OverUnder Pivot'!B412</f>
        <v>21</v>
      </c>
      <c r="C414" t="str">
        <f>'OverUnder Pivot'!C412</f>
        <v>FIRE SUPPRESSION</v>
      </c>
      <c r="D414" t="str">
        <f>'OverUnder Pivot'!D412</f>
        <v>213113</v>
      </c>
      <c r="E414" t="str">
        <f>'OverUnder Pivot'!E412</f>
        <v xml:space="preserve"> ELECTRIC-DRIVE, CENTRIFUGAL FIRE PUMPS</v>
      </c>
      <c r="F414" t="str">
        <f>'OverUnder Pivot'!F412</f>
        <v>213113 - ELECTRIC-DRIVE, CENTRIFUGAL FIRE PUMPS</v>
      </c>
      <c r="G414" t="str">
        <f>'OverUnder Pivot'!G412</f>
        <v>213113 - ELECTRIC-DRIVE, CENTRIFUGAL FIRE PUMPS</v>
      </c>
      <c r="H414" t="str">
        <f>'OverUnder Pivot'!H412</f>
        <v>A</v>
      </c>
      <c r="I414" t="str">
        <f>'OverUnder Pivot'!I412</f>
        <v>Type JP-B1-01</v>
      </c>
      <c r="J414">
        <f>'OverUnder Pivot'!J412</f>
        <v>1</v>
      </c>
      <c r="K414" t="str">
        <f>'OverUnder Pivot'!K412</f>
        <v>Nr</v>
      </c>
      <c r="L414" s="724">
        <f>'OverUnder Pivot'!L412</f>
        <v>1970</v>
      </c>
      <c r="M414" s="724">
        <f>AVERAGEIFS(N414:O414,N414:O414,"&lt;&gt;0",V414:W414,"")</f>
        <v>2879.76</v>
      </c>
      <c r="N414" s="724">
        <f>'OverUnder Pivot'!M412</f>
        <v>1767</v>
      </c>
      <c r="O414" s="724">
        <f>'OverUnder Pivot'!N412</f>
        <v>3992.52</v>
      </c>
      <c r="P414" s="724">
        <f>'OverUnder Pivot'!O412</f>
        <v>1875</v>
      </c>
      <c r="Q414" t="s">
        <v>2791</v>
      </c>
      <c r="T414">
        <f t="shared" si="10"/>
        <v>0</v>
      </c>
    </row>
    <row r="415" spans="1:20" hidden="1">
      <c r="A415">
        <f>'OverUnder Pivot'!A413</f>
        <v>680</v>
      </c>
      <c r="B415">
        <f>'OverUnder Pivot'!B413</f>
        <v>21</v>
      </c>
      <c r="C415" t="str">
        <f>'OverUnder Pivot'!C413</f>
        <v>FIRE SUPPRESSION</v>
      </c>
      <c r="D415" t="str">
        <f>'OverUnder Pivot'!D413</f>
        <v>213113</v>
      </c>
      <c r="E415" t="str">
        <f>'OverUnder Pivot'!E413</f>
        <v xml:space="preserve"> ELECTRIC-DRIVE, CENTRIFUGAL FIRE PUMPS</v>
      </c>
      <c r="F415" t="str">
        <f>'OverUnder Pivot'!F413</f>
        <v>Pressure-Maintenance Pumps</v>
      </c>
      <c r="G415" t="str">
        <f>'OverUnder Pivot'!G413</f>
        <v>Pressure-Maintenance Pumps</v>
      </c>
      <c r="H415" t="str">
        <f>'OverUnder Pivot'!H413</f>
        <v>C</v>
      </c>
      <c r="I415" t="str">
        <f>'OverUnder Pivot'!I413</f>
        <v>Spare parts a specified for split case fire pump and pressure maintenance pump</v>
      </c>
      <c r="J415">
        <f>'OverUnder Pivot'!J413</f>
        <v>1</v>
      </c>
      <c r="K415" t="str">
        <f>'OverUnder Pivot'!K413</f>
        <v>Item</v>
      </c>
      <c r="L415" s="724">
        <f>'OverUnder Pivot'!L413</f>
        <v>0</v>
      </c>
      <c r="M415" s="724"/>
      <c r="N415" s="724">
        <f>'OverUnder Pivot'!M413</f>
        <v>0</v>
      </c>
      <c r="O415" s="724">
        <f>'OverUnder Pivot'!N413</f>
        <v>0</v>
      </c>
      <c r="P415" s="724">
        <f>'OverUnder Pivot'!O413</f>
        <v>0</v>
      </c>
      <c r="Q415" t="s">
        <v>2791</v>
      </c>
      <c r="T415">
        <f t="shared" si="10"/>
        <v>0</v>
      </c>
    </row>
    <row r="416" spans="1:20" hidden="1">
      <c r="A416">
        <f>'OverUnder Pivot'!A414</f>
        <v>691</v>
      </c>
      <c r="B416">
        <f>'OverUnder Pivot'!B414</f>
        <v>22</v>
      </c>
      <c r="C416" t="str">
        <f>'OverUnder Pivot'!C414</f>
        <v>PLUMBING</v>
      </c>
      <c r="D416" t="str">
        <f>'OverUnder Pivot'!D414</f>
        <v>220719</v>
      </c>
      <c r="E416" t="str">
        <f>'OverUnder Pivot'!E414</f>
        <v xml:space="preserve"> PLUMBING PIPING INSULATION</v>
      </c>
      <c r="F416" t="str">
        <f>'OverUnder Pivot'!F414</f>
        <v>Domestic hot and recirculated hot water, concealed</v>
      </c>
      <c r="G416" t="str">
        <f>'OverUnder Pivot'!G414</f>
        <v>25 mm thick</v>
      </c>
      <c r="H416" t="str">
        <f>'OverUnder Pivot'!H414</f>
        <v>A</v>
      </c>
      <c r="I416" t="str">
        <f>'OverUnder Pivot'!I414</f>
        <v>15 dn</v>
      </c>
      <c r="J416">
        <f>'OverUnder Pivot'!J414</f>
        <v>150</v>
      </c>
      <c r="K416" t="str">
        <f>'OverUnder Pivot'!K414</f>
        <v>m</v>
      </c>
      <c r="L416" s="724">
        <f>'OverUnder Pivot'!L414</f>
        <v>585</v>
      </c>
      <c r="M416" s="724">
        <f t="shared" ref="M416:M447" si="12">AVERAGEIFS(N416:O416,N416:O416,"&lt;&gt;0",V416:W416,"")</f>
        <v>1643.25</v>
      </c>
      <c r="N416" s="724">
        <f>'OverUnder Pivot'!M414</f>
        <v>1395</v>
      </c>
      <c r="O416" s="724">
        <f>'OverUnder Pivot'!N414</f>
        <v>1891.5</v>
      </c>
      <c r="P416" s="724">
        <f>'OverUnder Pivot'!O414</f>
        <v>1500</v>
      </c>
      <c r="Q416" t="s">
        <v>2791</v>
      </c>
      <c r="T416">
        <f t="shared" si="10"/>
        <v>0</v>
      </c>
    </row>
    <row r="417" spans="1:20" hidden="1">
      <c r="A417">
        <f>'OverUnder Pivot'!A415</f>
        <v>692</v>
      </c>
      <c r="B417">
        <f>'OverUnder Pivot'!B415</f>
        <v>22</v>
      </c>
      <c r="C417" t="str">
        <f>'OverUnder Pivot'!C415</f>
        <v>PLUMBING</v>
      </c>
      <c r="D417" t="str">
        <f>'OverUnder Pivot'!D415</f>
        <v>220719</v>
      </c>
      <c r="E417" t="str">
        <f>'OverUnder Pivot'!E415</f>
        <v xml:space="preserve"> PLUMBING PIPING INSULATION</v>
      </c>
      <c r="F417" t="str">
        <f>'OverUnder Pivot'!F415</f>
        <v>Domestic hot and recirculated hot water, concealed</v>
      </c>
      <c r="G417" t="str">
        <f>'OverUnder Pivot'!G415</f>
        <v>25 mm thick</v>
      </c>
      <c r="H417" t="str">
        <f>'OverUnder Pivot'!H415</f>
        <v>B</v>
      </c>
      <c r="I417" t="str">
        <f>'OverUnder Pivot'!I415</f>
        <v>20 dn</v>
      </c>
      <c r="J417">
        <f>'OverUnder Pivot'!J415</f>
        <v>100</v>
      </c>
      <c r="K417" t="str">
        <f>'OverUnder Pivot'!K415</f>
        <v>m</v>
      </c>
      <c r="L417" s="724">
        <f>'OverUnder Pivot'!L415</f>
        <v>490.00000000000006</v>
      </c>
      <c r="M417" s="724">
        <f t="shared" si="12"/>
        <v>1425</v>
      </c>
      <c r="N417" s="724">
        <f>'OverUnder Pivot'!M415</f>
        <v>1395</v>
      </c>
      <c r="O417" s="724">
        <f>'OverUnder Pivot'!N415</f>
        <v>1455</v>
      </c>
      <c r="P417" s="724">
        <f>'OverUnder Pivot'!O415</f>
        <v>1300</v>
      </c>
      <c r="Q417" t="s">
        <v>2791</v>
      </c>
      <c r="T417">
        <f t="shared" si="10"/>
        <v>0</v>
      </c>
    </row>
    <row r="418" spans="1:20" hidden="1">
      <c r="A418">
        <f>'OverUnder Pivot'!A416</f>
        <v>693</v>
      </c>
      <c r="B418">
        <f>'OverUnder Pivot'!B416</f>
        <v>22</v>
      </c>
      <c r="C418" t="str">
        <f>'OverUnder Pivot'!C416</f>
        <v>PLUMBING</v>
      </c>
      <c r="D418" t="str">
        <f>'OverUnder Pivot'!D416</f>
        <v>220719</v>
      </c>
      <c r="E418" t="str">
        <f>'OverUnder Pivot'!E416</f>
        <v xml:space="preserve"> PLUMBING PIPING INSULATION</v>
      </c>
      <c r="F418" t="str">
        <f>'OverUnder Pivot'!F416</f>
        <v>Domestic hot and recirculated hot water, concealed</v>
      </c>
      <c r="G418" t="str">
        <f>'OverUnder Pivot'!G416</f>
        <v>25 mm thick</v>
      </c>
      <c r="H418" t="str">
        <f>'OverUnder Pivot'!H416</f>
        <v>C</v>
      </c>
      <c r="I418" t="str">
        <f>'OverUnder Pivot'!I416</f>
        <v>25dn</v>
      </c>
      <c r="J418">
        <f>'OverUnder Pivot'!J416</f>
        <v>50</v>
      </c>
      <c r="K418" t="str">
        <f>'OverUnder Pivot'!K416</f>
        <v>m</v>
      </c>
      <c r="L418" s="724">
        <f>'OverUnder Pivot'!L416</f>
        <v>295</v>
      </c>
      <c r="M418" s="724">
        <f t="shared" si="12"/>
        <v>853</v>
      </c>
      <c r="N418" s="724">
        <f>'OverUnder Pivot'!M416</f>
        <v>930.00000000000011</v>
      </c>
      <c r="O418" s="724">
        <f>'OverUnder Pivot'!N416</f>
        <v>776</v>
      </c>
      <c r="P418" s="724">
        <f>'OverUnder Pivot'!O416</f>
        <v>950</v>
      </c>
      <c r="Q418" t="s">
        <v>2791</v>
      </c>
      <c r="T418">
        <f t="shared" si="10"/>
        <v>0</v>
      </c>
    </row>
    <row r="419" spans="1:20" hidden="1">
      <c r="A419">
        <f>'OverUnder Pivot'!A417</f>
        <v>694</v>
      </c>
      <c r="B419">
        <f>'OverUnder Pivot'!B417</f>
        <v>22</v>
      </c>
      <c r="C419" t="str">
        <f>'OverUnder Pivot'!C417</f>
        <v>PLUMBING</v>
      </c>
      <c r="D419" t="str">
        <f>'OverUnder Pivot'!D417</f>
        <v>220719</v>
      </c>
      <c r="E419" t="str">
        <f>'OverUnder Pivot'!E417</f>
        <v xml:space="preserve"> PLUMBING PIPING INSULATION</v>
      </c>
      <c r="F419" t="str">
        <f>'OverUnder Pivot'!F417</f>
        <v>Domestic hot and recirculated hot water, concealed</v>
      </c>
      <c r="G419" t="str">
        <f>'OverUnder Pivot'!G417</f>
        <v>25 mm thick</v>
      </c>
      <c r="H419" t="str">
        <f>'OverUnder Pivot'!H417</f>
        <v>D</v>
      </c>
      <c r="I419" t="str">
        <f>'OverUnder Pivot'!I417</f>
        <v>32 dn</v>
      </c>
      <c r="J419">
        <f>'OverUnder Pivot'!J417</f>
        <v>80</v>
      </c>
      <c r="K419" t="str">
        <f>'OverUnder Pivot'!K417</f>
        <v>m</v>
      </c>
      <c r="L419" s="724">
        <f>'OverUnder Pivot'!L417</f>
        <v>552</v>
      </c>
      <c r="M419" s="724">
        <f t="shared" si="12"/>
        <v>1589.6</v>
      </c>
      <c r="N419" s="724">
        <f>'OverUnder Pivot'!M417</f>
        <v>1860</v>
      </c>
      <c r="O419" s="724">
        <f>'OverUnder Pivot'!N417</f>
        <v>1319.1999999999998</v>
      </c>
      <c r="P419" s="724">
        <f>'OverUnder Pivot'!O417</f>
        <v>1840</v>
      </c>
      <c r="Q419" t="s">
        <v>2791</v>
      </c>
      <c r="T419">
        <f t="shared" si="10"/>
        <v>0</v>
      </c>
    </row>
    <row r="420" spans="1:20" hidden="1">
      <c r="A420">
        <f>'OverUnder Pivot'!A418</f>
        <v>695</v>
      </c>
      <c r="B420">
        <f>'OverUnder Pivot'!B418</f>
        <v>22</v>
      </c>
      <c r="C420" t="str">
        <f>'OverUnder Pivot'!C418</f>
        <v>PLUMBING</v>
      </c>
      <c r="D420" t="str">
        <f>'OverUnder Pivot'!D418</f>
        <v>220719</v>
      </c>
      <c r="E420" t="str">
        <f>'OverUnder Pivot'!E418</f>
        <v xml:space="preserve"> PLUMBING PIPING INSULATION</v>
      </c>
      <c r="F420" t="str">
        <f>'OverUnder Pivot'!F418</f>
        <v>Domestic hot and recirculated hot water, concealed</v>
      </c>
      <c r="G420" t="str">
        <f>'OverUnder Pivot'!G418</f>
        <v>25 mm thick</v>
      </c>
      <c r="H420" t="str">
        <f>'OverUnder Pivot'!H418</f>
        <v>E</v>
      </c>
      <c r="I420" t="str">
        <f>'OverUnder Pivot'!I418</f>
        <v>40 dn</v>
      </c>
      <c r="J420">
        <f>'OverUnder Pivot'!J418</f>
        <v>55</v>
      </c>
      <c r="K420" t="str">
        <f>'OverUnder Pivot'!K418</f>
        <v>m</v>
      </c>
      <c r="L420" s="724">
        <f>'OverUnder Pivot'!L418</f>
        <v>434.5</v>
      </c>
      <c r="M420" s="724">
        <f t="shared" si="12"/>
        <v>1300.75</v>
      </c>
      <c r="N420" s="724">
        <f>'OverUnder Pivot'!M418</f>
        <v>1534.5000000000002</v>
      </c>
      <c r="O420" s="724">
        <f>'OverUnder Pivot'!N418</f>
        <v>1067</v>
      </c>
      <c r="P420" s="724">
        <f>'OverUnder Pivot'!O418</f>
        <v>1485</v>
      </c>
      <c r="Q420" t="s">
        <v>2791</v>
      </c>
      <c r="T420">
        <f t="shared" si="10"/>
        <v>0</v>
      </c>
    </row>
    <row r="421" spans="1:20" hidden="1">
      <c r="A421">
        <f>'OverUnder Pivot'!A419</f>
        <v>696</v>
      </c>
      <c r="B421">
        <f>'OverUnder Pivot'!B419</f>
        <v>22</v>
      </c>
      <c r="C421" t="str">
        <f>'OverUnder Pivot'!C419</f>
        <v>PLUMBING</v>
      </c>
      <c r="D421" t="str">
        <f>'OverUnder Pivot'!D419</f>
        <v>220719</v>
      </c>
      <c r="E421" t="str">
        <f>'OverUnder Pivot'!E419</f>
        <v xml:space="preserve"> PLUMBING PIPING INSULATION</v>
      </c>
      <c r="F421" t="str">
        <f>'OverUnder Pivot'!F419</f>
        <v>Domestic hot and recirculated hot water, concealed</v>
      </c>
      <c r="G421" t="str">
        <f>'OverUnder Pivot'!G419</f>
        <v>25 mm thick</v>
      </c>
      <c r="H421" t="str">
        <f>'OverUnder Pivot'!H419</f>
        <v>F</v>
      </c>
      <c r="I421" t="str">
        <f>'OverUnder Pivot'!I419</f>
        <v>50 dn</v>
      </c>
      <c r="J421">
        <f>'OverUnder Pivot'!J419</f>
        <v>80</v>
      </c>
      <c r="K421" t="str">
        <f>'OverUnder Pivot'!K419</f>
        <v>m</v>
      </c>
      <c r="L421" s="724">
        <f>'OverUnder Pivot'!L419</f>
        <v>712</v>
      </c>
      <c r="M421" s="724">
        <f t="shared" si="12"/>
        <v>2194.4</v>
      </c>
      <c r="N421" s="724">
        <f>'OverUnder Pivot'!M419</f>
        <v>2604.0000000000005</v>
      </c>
      <c r="O421" s="724">
        <f>'OverUnder Pivot'!N419</f>
        <v>1784.8</v>
      </c>
      <c r="P421" s="724">
        <f>'OverUnder Pivot'!O419</f>
        <v>2720</v>
      </c>
      <c r="Q421" t="s">
        <v>2791</v>
      </c>
      <c r="T421">
        <f t="shared" si="10"/>
        <v>0</v>
      </c>
    </row>
    <row r="422" spans="1:20" hidden="1">
      <c r="A422">
        <f>'OverUnder Pivot'!A420</f>
        <v>697</v>
      </c>
      <c r="B422">
        <f>'OverUnder Pivot'!B420</f>
        <v>22</v>
      </c>
      <c r="C422" t="str">
        <f>'OverUnder Pivot'!C420</f>
        <v>PLUMBING</v>
      </c>
      <c r="D422" t="str">
        <f>'OverUnder Pivot'!D420</f>
        <v>220719</v>
      </c>
      <c r="E422" t="str">
        <f>'OverUnder Pivot'!E420</f>
        <v xml:space="preserve"> PLUMBING PIPING INSULATION</v>
      </c>
      <c r="F422" t="str">
        <f>'OverUnder Pivot'!F420</f>
        <v>Domestic hot and recirculated hot water, concealed</v>
      </c>
      <c r="G422" t="str">
        <f>'OverUnder Pivot'!G420</f>
        <v>25 mm thick</v>
      </c>
      <c r="H422" t="str">
        <f>'OverUnder Pivot'!H420</f>
        <v>G</v>
      </c>
      <c r="I422" t="str">
        <f>'OverUnder Pivot'!I420</f>
        <v>65 dn</v>
      </c>
      <c r="J422">
        <f>'OverUnder Pivot'!J420</f>
        <v>15</v>
      </c>
      <c r="K422" t="str">
        <f>'OverUnder Pivot'!K420</f>
        <v>m</v>
      </c>
      <c r="L422" s="724">
        <f>'OverUnder Pivot'!L420</f>
        <v>240</v>
      </c>
      <c r="M422" s="724">
        <f t="shared" si="12"/>
        <v>495.75</v>
      </c>
      <c r="N422" s="724">
        <f>'OverUnder Pivot'!M420</f>
        <v>627.75</v>
      </c>
      <c r="O422" s="724">
        <f>'OverUnder Pivot'!N420</f>
        <v>363.75</v>
      </c>
      <c r="P422" s="724">
        <f>'OverUnder Pivot'!O420</f>
        <v>660</v>
      </c>
      <c r="Q422" t="s">
        <v>2791</v>
      </c>
      <c r="T422">
        <f t="shared" si="10"/>
        <v>0</v>
      </c>
    </row>
    <row r="423" spans="1:20" hidden="1">
      <c r="A423">
        <f>'OverUnder Pivot'!A421</f>
        <v>700</v>
      </c>
      <c r="B423">
        <f>'OverUnder Pivot'!B421</f>
        <v>22</v>
      </c>
      <c r="C423" t="str">
        <f>'OverUnder Pivot'!C421</f>
        <v>PLUMBING</v>
      </c>
      <c r="D423" t="str">
        <f>'OverUnder Pivot'!D421</f>
        <v>220719</v>
      </c>
      <c r="E423" t="str">
        <f>'OverUnder Pivot'!E421</f>
        <v xml:space="preserve"> PLUMBING PIPING INSULATION</v>
      </c>
      <c r="F423" t="str">
        <f>'OverUnder Pivot'!F421</f>
        <v>Domestic hot and recirculated hot water, on all pipes running in mechanical rooms or exposed to view, Mineral fiber with AL jacketing</v>
      </c>
      <c r="G423" t="str">
        <f>'OverUnder Pivot'!G421</f>
        <v>25 mm thick</v>
      </c>
      <c r="H423" t="str">
        <f>'OverUnder Pivot'!H421</f>
        <v>H</v>
      </c>
      <c r="I423" t="str">
        <f>'OverUnder Pivot'!I421</f>
        <v>20 dn</v>
      </c>
      <c r="J423">
        <f>'OverUnder Pivot'!J421</f>
        <v>10</v>
      </c>
      <c r="K423" t="str">
        <f>'OverUnder Pivot'!K421</f>
        <v>m</v>
      </c>
      <c r="L423" s="724">
        <f>'OverUnder Pivot'!L421</f>
        <v>168</v>
      </c>
      <c r="M423" s="724">
        <f t="shared" si="12"/>
        <v>239.49999999999997</v>
      </c>
      <c r="N423" s="724">
        <f>'OverUnder Pivot'!M421</f>
        <v>139.5</v>
      </c>
      <c r="O423" s="724">
        <f>'OverUnder Pivot'!N421</f>
        <v>339.49999999999994</v>
      </c>
      <c r="P423" s="724">
        <f>'OverUnder Pivot'!O421</f>
        <v>140</v>
      </c>
      <c r="Q423" t="s">
        <v>2791</v>
      </c>
      <c r="T423">
        <f t="shared" si="10"/>
        <v>0</v>
      </c>
    </row>
    <row r="424" spans="1:20" hidden="1">
      <c r="A424">
        <f>'OverUnder Pivot'!A422</f>
        <v>701</v>
      </c>
      <c r="B424">
        <f>'OverUnder Pivot'!B422</f>
        <v>22</v>
      </c>
      <c r="C424" t="str">
        <f>'OverUnder Pivot'!C422</f>
        <v>PLUMBING</v>
      </c>
      <c r="D424" t="str">
        <f>'OverUnder Pivot'!D422</f>
        <v>220719</v>
      </c>
      <c r="E424" t="str">
        <f>'OverUnder Pivot'!E422</f>
        <v xml:space="preserve"> PLUMBING PIPING INSULATION</v>
      </c>
      <c r="F424" t="str">
        <f>'OverUnder Pivot'!F422</f>
        <v>Domestic hot and recirculated hot water, on all pipes running in mechanical rooms or exposed to view, Mineral fiber with AL jacketing</v>
      </c>
      <c r="G424" t="str">
        <f>'OverUnder Pivot'!G422</f>
        <v>25 mm thick</v>
      </c>
      <c r="H424" t="str">
        <f>'OverUnder Pivot'!H422</f>
        <v>J</v>
      </c>
      <c r="I424" t="str">
        <f>'OverUnder Pivot'!I422</f>
        <v>25dn</v>
      </c>
      <c r="J424">
        <f>'OverUnder Pivot'!J422</f>
        <v>10</v>
      </c>
      <c r="K424" t="str">
        <f>'OverUnder Pivot'!K422</f>
        <v>m</v>
      </c>
      <c r="L424" s="724">
        <f>'OverUnder Pivot'!L422</f>
        <v>178</v>
      </c>
      <c r="M424" s="724">
        <f t="shared" si="12"/>
        <v>244.35000000000002</v>
      </c>
      <c r="N424" s="724">
        <f>'OverUnder Pivot'!M422</f>
        <v>139.5</v>
      </c>
      <c r="O424" s="724">
        <f>'OverUnder Pivot'!N422</f>
        <v>349.20000000000005</v>
      </c>
      <c r="P424" s="724">
        <f>'OverUnder Pivot'!O422</f>
        <v>130</v>
      </c>
      <c r="Q424" t="s">
        <v>2791</v>
      </c>
      <c r="T424">
        <f t="shared" si="10"/>
        <v>0</v>
      </c>
    </row>
    <row r="425" spans="1:20" hidden="1">
      <c r="A425">
        <f>'OverUnder Pivot'!A423</f>
        <v>702</v>
      </c>
      <c r="B425">
        <f>'OverUnder Pivot'!B423</f>
        <v>22</v>
      </c>
      <c r="C425" t="str">
        <f>'OverUnder Pivot'!C423</f>
        <v>PLUMBING</v>
      </c>
      <c r="D425" t="str">
        <f>'OverUnder Pivot'!D423</f>
        <v>220719</v>
      </c>
      <c r="E425" t="str">
        <f>'OverUnder Pivot'!E423</f>
        <v xml:space="preserve"> PLUMBING PIPING INSULATION</v>
      </c>
      <c r="F425" t="str">
        <f>'OverUnder Pivot'!F423</f>
        <v>Domestic hot and recirculated hot water, on all pipes running in mechanical rooms or exposed to view, Mineral fiber with AL jacketing</v>
      </c>
      <c r="G425" t="str">
        <f>'OverUnder Pivot'!G423</f>
        <v>25 mm thick</v>
      </c>
      <c r="H425" t="str">
        <f>'OverUnder Pivot'!H423</f>
        <v>K</v>
      </c>
      <c r="I425" t="str">
        <f>'OverUnder Pivot'!I423</f>
        <v>40dn</v>
      </c>
      <c r="J425">
        <f>'OverUnder Pivot'!J423</f>
        <v>10</v>
      </c>
      <c r="K425" t="str">
        <f>'OverUnder Pivot'!K423</f>
        <v>m</v>
      </c>
      <c r="L425" s="724">
        <f>'OverUnder Pivot'!L423</f>
        <v>218</v>
      </c>
      <c r="M425" s="724">
        <f t="shared" si="12"/>
        <v>333.5</v>
      </c>
      <c r="N425" s="724">
        <f>'OverUnder Pivot'!M423</f>
        <v>279</v>
      </c>
      <c r="O425" s="724">
        <f>'OverUnder Pivot'!N423</f>
        <v>388</v>
      </c>
      <c r="P425" s="724">
        <f>'OverUnder Pivot'!O423</f>
        <v>280</v>
      </c>
      <c r="Q425" t="s">
        <v>2791</v>
      </c>
      <c r="T425">
        <f t="shared" si="10"/>
        <v>0</v>
      </c>
    </row>
    <row r="426" spans="1:20" hidden="1">
      <c r="A426">
        <f>'OverUnder Pivot'!A424</f>
        <v>703</v>
      </c>
      <c r="B426">
        <f>'OverUnder Pivot'!B424</f>
        <v>22</v>
      </c>
      <c r="C426" t="str">
        <f>'OverUnder Pivot'!C424</f>
        <v>PLUMBING</v>
      </c>
      <c r="D426" t="str">
        <f>'OverUnder Pivot'!D424</f>
        <v>220719</v>
      </c>
      <c r="E426" t="str">
        <f>'OverUnder Pivot'!E424</f>
        <v xml:space="preserve"> PLUMBING PIPING INSULATION</v>
      </c>
      <c r="F426" t="str">
        <f>'OverUnder Pivot'!F424</f>
        <v>Domestic hot and recirculated hot water, on all pipes running in mechanical rooms or exposed to view, Mineral fiber with AL jacketing</v>
      </c>
      <c r="G426" t="str">
        <f>'OverUnder Pivot'!G424</f>
        <v>25 mm thick</v>
      </c>
      <c r="H426" t="str">
        <f>'OverUnder Pivot'!H424</f>
        <v>L</v>
      </c>
      <c r="I426" t="str">
        <f>'OverUnder Pivot'!I424</f>
        <v>50 dn</v>
      </c>
      <c r="J426">
        <f>'OverUnder Pivot'!J424</f>
        <v>20</v>
      </c>
      <c r="K426" t="str">
        <f>'OverUnder Pivot'!K424</f>
        <v>m</v>
      </c>
      <c r="L426" s="724">
        <f>'OverUnder Pivot'!L424</f>
        <v>454</v>
      </c>
      <c r="M426" s="724">
        <f t="shared" si="12"/>
        <v>732.90000000000009</v>
      </c>
      <c r="N426" s="724">
        <f>'OverUnder Pivot'!M424</f>
        <v>651.00000000000011</v>
      </c>
      <c r="O426" s="724">
        <f>'OverUnder Pivot'!N424</f>
        <v>814.80000000000007</v>
      </c>
      <c r="P426" s="724">
        <f>'OverUnder Pivot'!O424</f>
        <v>700</v>
      </c>
      <c r="Q426" t="s">
        <v>2791</v>
      </c>
      <c r="T426">
        <f t="shared" si="10"/>
        <v>0</v>
      </c>
    </row>
    <row r="427" spans="1:20" hidden="1">
      <c r="A427">
        <f>'OverUnder Pivot'!A425</f>
        <v>704</v>
      </c>
      <c r="B427">
        <f>'OverUnder Pivot'!B425</f>
        <v>22</v>
      </c>
      <c r="C427" t="str">
        <f>'OverUnder Pivot'!C425</f>
        <v>PLUMBING</v>
      </c>
      <c r="D427" t="str">
        <f>'OverUnder Pivot'!D425</f>
        <v>220719</v>
      </c>
      <c r="E427" t="str">
        <f>'OverUnder Pivot'!E425</f>
        <v xml:space="preserve"> PLUMBING PIPING INSULATION</v>
      </c>
      <c r="F427" t="str">
        <f>'OverUnder Pivot'!F425</f>
        <v>Domestic hot and recirculated hot water, on all pipes running in mechanical rooms or exposed to view, Mineral fiber with AL jacketing</v>
      </c>
      <c r="G427" t="str">
        <f>'OverUnder Pivot'!G425</f>
        <v>25 mm thick</v>
      </c>
      <c r="H427" t="str">
        <f>'OverUnder Pivot'!H425</f>
        <v>A</v>
      </c>
      <c r="I427" t="str">
        <f>'OverUnder Pivot'!I425</f>
        <v>65 dn</v>
      </c>
      <c r="J427">
        <f>'OverUnder Pivot'!J425</f>
        <v>15</v>
      </c>
      <c r="K427" t="str">
        <f>'OverUnder Pivot'!K425</f>
        <v>m</v>
      </c>
      <c r="L427" s="724">
        <f>'OverUnder Pivot'!L425</f>
        <v>355.5</v>
      </c>
      <c r="M427" s="724">
        <f t="shared" si="12"/>
        <v>641.25</v>
      </c>
      <c r="N427" s="724">
        <f>'OverUnder Pivot'!M425</f>
        <v>627.75</v>
      </c>
      <c r="O427" s="724">
        <f>'OverUnder Pivot'!N425</f>
        <v>654.75</v>
      </c>
      <c r="P427" s="724">
        <f>'OverUnder Pivot'!O425</f>
        <v>675</v>
      </c>
      <c r="Q427" t="s">
        <v>2791</v>
      </c>
      <c r="T427">
        <f t="shared" si="10"/>
        <v>0</v>
      </c>
    </row>
    <row r="428" spans="1:20" hidden="1">
      <c r="A428">
        <f>'OverUnder Pivot'!A426</f>
        <v>708</v>
      </c>
      <c r="B428">
        <f>'OverUnder Pivot'!B426</f>
        <v>22</v>
      </c>
      <c r="C428" t="str">
        <f>'OverUnder Pivot'!C426</f>
        <v>PLUMBING</v>
      </c>
      <c r="D428" t="str">
        <f>'OverUnder Pivot'!D426</f>
        <v>221116</v>
      </c>
      <c r="E428" t="str">
        <f>'OverUnder Pivot'!E426</f>
        <v xml:space="preserve"> WATER DISTRIBUTION PIPING</v>
      </c>
      <c r="F428" t="str">
        <f>'OverUnder Pivot'!F426</f>
        <v>Aboveground, Water Distribution Piping</v>
      </c>
      <c r="G428" t="str">
        <f>'OverUnder Pivot'!G426</f>
        <v>Cold Water PVC Pipes and fittings</v>
      </c>
      <c r="H428" t="str">
        <f>'OverUnder Pivot'!H426</f>
        <v>B</v>
      </c>
      <c r="I428" t="str">
        <f>'OverUnder Pivot'!I426</f>
        <v>15 dn</v>
      </c>
      <c r="J428">
        <f>'OverUnder Pivot'!J426</f>
        <v>190</v>
      </c>
      <c r="K428" t="str">
        <f>'OverUnder Pivot'!K426</f>
        <v>m</v>
      </c>
      <c r="L428" s="724">
        <f>'OverUnder Pivot'!L426</f>
        <v>2451</v>
      </c>
      <c r="M428" s="724">
        <f t="shared" si="12"/>
        <v>1536.15</v>
      </c>
      <c r="N428" s="724">
        <f>'OverUnder Pivot'!M426</f>
        <v>1413.6000000000001</v>
      </c>
      <c r="O428" s="724">
        <f>'OverUnder Pivot'!N426</f>
        <v>1658.7</v>
      </c>
      <c r="P428" s="724">
        <f>'OverUnder Pivot'!O426</f>
        <v>1520</v>
      </c>
      <c r="Q428" t="s">
        <v>2791</v>
      </c>
      <c r="T428">
        <f t="shared" si="10"/>
        <v>0</v>
      </c>
    </row>
    <row r="429" spans="1:20" hidden="1">
      <c r="A429">
        <f>'OverUnder Pivot'!A427</f>
        <v>709</v>
      </c>
      <c r="B429">
        <f>'OverUnder Pivot'!B427</f>
        <v>22</v>
      </c>
      <c r="C429" t="str">
        <f>'OverUnder Pivot'!C427</f>
        <v>PLUMBING</v>
      </c>
      <c r="D429" t="str">
        <f>'OverUnder Pivot'!D427</f>
        <v>221116</v>
      </c>
      <c r="E429" t="str">
        <f>'OverUnder Pivot'!E427</f>
        <v xml:space="preserve"> WATER DISTRIBUTION PIPING</v>
      </c>
      <c r="F429" t="str">
        <f>'OverUnder Pivot'!F427</f>
        <v>Aboveground, Water Distribution Piping</v>
      </c>
      <c r="G429" t="str">
        <f>'OverUnder Pivot'!G427</f>
        <v>Cold Water PVC Pipes and fittings</v>
      </c>
      <c r="H429" t="str">
        <f>'OverUnder Pivot'!H427</f>
        <v>C</v>
      </c>
      <c r="I429" t="str">
        <f>'OverUnder Pivot'!I427</f>
        <v>20 dn</v>
      </c>
      <c r="J429">
        <f>'OverUnder Pivot'!J427</f>
        <v>120</v>
      </c>
      <c r="K429" t="str">
        <f>'OverUnder Pivot'!K427</f>
        <v>m</v>
      </c>
      <c r="L429" s="724">
        <f>'OverUnder Pivot'!L427</f>
        <v>1548</v>
      </c>
      <c r="M429" s="724">
        <f t="shared" si="12"/>
        <v>1086.6000000000001</v>
      </c>
      <c r="N429" s="724">
        <f>'OverUnder Pivot'!M427</f>
        <v>892.80000000000007</v>
      </c>
      <c r="O429" s="724">
        <f>'OverUnder Pivot'!N427</f>
        <v>1280.4000000000001</v>
      </c>
      <c r="P429" s="724">
        <f>'OverUnder Pivot'!O427</f>
        <v>960</v>
      </c>
      <c r="Q429" t="s">
        <v>2791</v>
      </c>
      <c r="T429">
        <f t="shared" si="10"/>
        <v>0</v>
      </c>
    </row>
    <row r="430" spans="1:20" hidden="1">
      <c r="A430">
        <f>'OverUnder Pivot'!A428</f>
        <v>710</v>
      </c>
      <c r="B430">
        <f>'OverUnder Pivot'!B428</f>
        <v>22</v>
      </c>
      <c r="C430" t="str">
        <f>'OverUnder Pivot'!C428</f>
        <v>PLUMBING</v>
      </c>
      <c r="D430" t="str">
        <f>'OverUnder Pivot'!D428</f>
        <v>221116</v>
      </c>
      <c r="E430" t="str">
        <f>'OverUnder Pivot'!E428</f>
        <v xml:space="preserve"> WATER DISTRIBUTION PIPING</v>
      </c>
      <c r="F430" t="str">
        <f>'OverUnder Pivot'!F428</f>
        <v>Aboveground, Water Distribution Piping</v>
      </c>
      <c r="G430" t="str">
        <f>'OverUnder Pivot'!G428</f>
        <v>Cold Water PVC Pipes and fittings</v>
      </c>
      <c r="H430" t="str">
        <f>'OverUnder Pivot'!H428</f>
        <v>D</v>
      </c>
      <c r="I430" t="str">
        <f>'OverUnder Pivot'!I428</f>
        <v>25dn</v>
      </c>
      <c r="J430">
        <f>'OverUnder Pivot'!J428</f>
        <v>80</v>
      </c>
      <c r="K430" t="str">
        <f>'OverUnder Pivot'!K428</f>
        <v>m</v>
      </c>
      <c r="L430" s="724">
        <f>'OverUnder Pivot'!L428</f>
        <v>1112</v>
      </c>
      <c r="M430" s="724">
        <f t="shared" si="12"/>
        <v>873.2</v>
      </c>
      <c r="N430" s="724">
        <f>'OverUnder Pivot'!M428</f>
        <v>892.8</v>
      </c>
      <c r="O430" s="724">
        <f>'OverUnder Pivot'!N428</f>
        <v>853.6</v>
      </c>
      <c r="P430" s="724">
        <f>'OverUnder Pivot'!O428</f>
        <v>960</v>
      </c>
      <c r="Q430" t="s">
        <v>2791</v>
      </c>
      <c r="T430">
        <f t="shared" si="10"/>
        <v>0</v>
      </c>
    </row>
    <row r="431" spans="1:20" hidden="1">
      <c r="A431">
        <f>'OverUnder Pivot'!A429</f>
        <v>711</v>
      </c>
      <c r="B431">
        <f>'OverUnder Pivot'!B429</f>
        <v>22</v>
      </c>
      <c r="C431" t="str">
        <f>'OverUnder Pivot'!C429</f>
        <v>PLUMBING</v>
      </c>
      <c r="D431" t="str">
        <f>'OverUnder Pivot'!D429</f>
        <v>221116</v>
      </c>
      <c r="E431" t="str">
        <f>'OverUnder Pivot'!E429</f>
        <v xml:space="preserve"> WATER DISTRIBUTION PIPING</v>
      </c>
      <c r="F431" t="str">
        <f>'OverUnder Pivot'!F429</f>
        <v>Aboveground, Water Distribution Piping</v>
      </c>
      <c r="G431" t="str">
        <f>'OverUnder Pivot'!G429</f>
        <v>Cold Water PVC Pipes and fittings</v>
      </c>
      <c r="H431" t="str">
        <f>'OverUnder Pivot'!H429</f>
        <v>E</v>
      </c>
      <c r="I431" t="str">
        <f>'OverUnder Pivot'!I429</f>
        <v>32 dn</v>
      </c>
      <c r="J431">
        <f>'OverUnder Pivot'!J429</f>
        <v>70</v>
      </c>
      <c r="K431" t="str">
        <f>'OverUnder Pivot'!K429</f>
        <v>m</v>
      </c>
      <c r="L431" s="724">
        <f>'OverUnder Pivot'!L429</f>
        <v>1043</v>
      </c>
      <c r="M431" s="724">
        <f t="shared" si="12"/>
        <v>929.6</v>
      </c>
      <c r="N431" s="724">
        <f>'OverUnder Pivot'!M429</f>
        <v>976.50000000000011</v>
      </c>
      <c r="O431" s="724">
        <f>'OverUnder Pivot'!N429</f>
        <v>882.69999999999993</v>
      </c>
      <c r="P431" s="724">
        <f>'OverUnder Pivot'!O429</f>
        <v>1050</v>
      </c>
      <c r="Q431" t="s">
        <v>2791</v>
      </c>
      <c r="T431">
        <f t="shared" si="10"/>
        <v>0</v>
      </c>
    </row>
    <row r="432" spans="1:20" hidden="1">
      <c r="A432">
        <f>'OverUnder Pivot'!A430</f>
        <v>712</v>
      </c>
      <c r="B432">
        <f>'OverUnder Pivot'!B430</f>
        <v>22</v>
      </c>
      <c r="C432" t="str">
        <f>'OverUnder Pivot'!C430</f>
        <v>PLUMBING</v>
      </c>
      <c r="D432" t="str">
        <f>'OverUnder Pivot'!D430</f>
        <v>221116</v>
      </c>
      <c r="E432" t="str">
        <f>'OverUnder Pivot'!E430</f>
        <v xml:space="preserve"> WATER DISTRIBUTION PIPING</v>
      </c>
      <c r="F432" t="str">
        <f>'OverUnder Pivot'!F430</f>
        <v>Aboveground, Water Distribution Piping</v>
      </c>
      <c r="G432" t="str">
        <f>'OverUnder Pivot'!G430</f>
        <v>Cold Water PVC Pipes and fittings</v>
      </c>
      <c r="H432" t="str">
        <f>'OverUnder Pivot'!H430</f>
        <v>F</v>
      </c>
      <c r="I432" t="str">
        <f>'OverUnder Pivot'!I430</f>
        <v>40 dn</v>
      </c>
      <c r="J432">
        <f>'OverUnder Pivot'!J430</f>
        <v>57</v>
      </c>
      <c r="K432" t="str">
        <f>'OverUnder Pivot'!K430</f>
        <v>m</v>
      </c>
      <c r="L432" s="724">
        <f>'OverUnder Pivot'!L430</f>
        <v>1356.6000000000001</v>
      </c>
      <c r="M432" s="724">
        <f t="shared" si="12"/>
        <v>1104.9449999999999</v>
      </c>
      <c r="N432" s="724">
        <f>'OverUnder Pivot'!M430</f>
        <v>1325.25</v>
      </c>
      <c r="O432" s="724">
        <f>'OverUnder Pivot'!N430</f>
        <v>884.64</v>
      </c>
      <c r="P432" s="724">
        <f>'OverUnder Pivot'!O430</f>
        <v>1311</v>
      </c>
      <c r="Q432" t="s">
        <v>2791</v>
      </c>
      <c r="T432">
        <f t="shared" si="10"/>
        <v>0</v>
      </c>
    </row>
    <row r="433" spans="1:20" hidden="1">
      <c r="A433">
        <f>'OverUnder Pivot'!A431</f>
        <v>713</v>
      </c>
      <c r="B433">
        <f>'OverUnder Pivot'!B431</f>
        <v>22</v>
      </c>
      <c r="C433" t="str">
        <f>'OverUnder Pivot'!C431</f>
        <v>PLUMBING</v>
      </c>
      <c r="D433" t="str">
        <f>'OverUnder Pivot'!D431</f>
        <v>221116</v>
      </c>
      <c r="E433" t="str">
        <f>'OverUnder Pivot'!E431</f>
        <v xml:space="preserve"> WATER DISTRIBUTION PIPING</v>
      </c>
      <c r="F433" t="str">
        <f>'OverUnder Pivot'!F431</f>
        <v>Aboveground, Water Distribution Piping</v>
      </c>
      <c r="G433" t="str">
        <f>'OverUnder Pivot'!G431</f>
        <v>Cold Water PVC Pipes and fittings</v>
      </c>
      <c r="H433" t="str">
        <f>'OverUnder Pivot'!H431</f>
        <v>G</v>
      </c>
      <c r="I433" t="str">
        <f>'OverUnder Pivot'!I431</f>
        <v>50 dn</v>
      </c>
      <c r="J433">
        <f>'OverUnder Pivot'!J431</f>
        <v>168</v>
      </c>
      <c r="K433" t="str">
        <f>'OverUnder Pivot'!K431</f>
        <v>m</v>
      </c>
      <c r="L433" s="724">
        <f>'OverUnder Pivot'!L431</f>
        <v>5208</v>
      </c>
      <c r="M433" s="724">
        <f t="shared" si="12"/>
        <v>4689.72</v>
      </c>
      <c r="N433" s="724">
        <f>'OverUnder Pivot'!M431</f>
        <v>5468.4000000000005</v>
      </c>
      <c r="O433" s="724">
        <f>'OverUnder Pivot'!N431</f>
        <v>3911.04</v>
      </c>
      <c r="P433" s="724">
        <f>'OverUnder Pivot'!O431</f>
        <v>5880</v>
      </c>
      <c r="Q433" t="s">
        <v>2791</v>
      </c>
      <c r="T433">
        <f t="shared" si="10"/>
        <v>0</v>
      </c>
    </row>
    <row r="434" spans="1:20" hidden="1">
      <c r="A434">
        <f>'OverUnder Pivot'!A432</f>
        <v>714</v>
      </c>
      <c r="B434">
        <f>'OverUnder Pivot'!B432</f>
        <v>22</v>
      </c>
      <c r="C434" t="str">
        <f>'OverUnder Pivot'!C432</f>
        <v>PLUMBING</v>
      </c>
      <c r="D434" t="str">
        <f>'OverUnder Pivot'!D432</f>
        <v>221116</v>
      </c>
      <c r="E434" t="str">
        <f>'OverUnder Pivot'!E432</f>
        <v xml:space="preserve"> WATER DISTRIBUTION PIPING</v>
      </c>
      <c r="F434" t="str">
        <f>'OverUnder Pivot'!F432</f>
        <v>Aboveground, Water Distribution Piping</v>
      </c>
      <c r="G434" t="str">
        <f>'OverUnder Pivot'!G432</f>
        <v>Cold Water PVC Pipes and fittings</v>
      </c>
      <c r="H434" t="str">
        <f>'OverUnder Pivot'!H432</f>
        <v>H</v>
      </c>
      <c r="I434" t="str">
        <f>'OverUnder Pivot'!I432</f>
        <v>65 dn</v>
      </c>
      <c r="J434">
        <f>'OverUnder Pivot'!J432</f>
        <v>41</v>
      </c>
      <c r="K434" t="str">
        <f>'OverUnder Pivot'!K432</f>
        <v>m</v>
      </c>
      <c r="L434" s="724">
        <f>'OverUnder Pivot'!L432</f>
        <v>1599</v>
      </c>
      <c r="M434" s="724">
        <f t="shared" si="12"/>
        <v>1569.6849999999999</v>
      </c>
      <c r="N434" s="724">
        <f>'OverUnder Pivot'!M432</f>
        <v>1906.5</v>
      </c>
      <c r="O434" s="724">
        <f>'OverUnder Pivot'!N432</f>
        <v>1232.8700000000001</v>
      </c>
      <c r="P434" s="724">
        <f>'OverUnder Pivot'!O432</f>
        <v>1968</v>
      </c>
      <c r="Q434" t="s">
        <v>2791</v>
      </c>
      <c r="T434">
        <f t="shared" si="10"/>
        <v>0</v>
      </c>
    </row>
    <row r="435" spans="1:20" hidden="1">
      <c r="A435">
        <f>'OverUnder Pivot'!A433</f>
        <v>715</v>
      </c>
      <c r="B435">
        <f>'OverUnder Pivot'!B433</f>
        <v>22</v>
      </c>
      <c r="C435" t="str">
        <f>'OverUnder Pivot'!C433</f>
        <v>PLUMBING</v>
      </c>
      <c r="D435" t="str">
        <f>'OverUnder Pivot'!D433</f>
        <v>221116</v>
      </c>
      <c r="E435" t="str">
        <f>'OverUnder Pivot'!E433</f>
        <v xml:space="preserve"> WATER DISTRIBUTION PIPING</v>
      </c>
      <c r="F435" t="str">
        <f>'OverUnder Pivot'!F433</f>
        <v>Aboveground, Water Distribution Piping</v>
      </c>
      <c r="G435" t="str">
        <f>'OverUnder Pivot'!G433</f>
        <v>Cold Water PVC Pipes and fittings</v>
      </c>
      <c r="H435" t="str">
        <f>'OverUnder Pivot'!H433</f>
        <v>J</v>
      </c>
      <c r="I435" t="str">
        <f>'OverUnder Pivot'!I433</f>
        <v>80 dn</v>
      </c>
      <c r="J435">
        <f>'OverUnder Pivot'!J433</f>
        <v>17</v>
      </c>
      <c r="K435" t="str">
        <f>'OverUnder Pivot'!K433</f>
        <v>m</v>
      </c>
      <c r="L435" s="724">
        <f>'OverUnder Pivot'!L433</f>
        <v>816</v>
      </c>
      <c r="M435" s="724">
        <f t="shared" si="12"/>
        <v>911.28499999999997</v>
      </c>
      <c r="N435" s="724">
        <f>'OverUnder Pivot'!M433</f>
        <v>948.6</v>
      </c>
      <c r="O435" s="724">
        <f>'OverUnder Pivot'!N433</f>
        <v>873.96999999999991</v>
      </c>
      <c r="P435" s="724">
        <f>'OverUnder Pivot'!O433</f>
        <v>969</v>
      </c>
      <c r="Q435" t="s">
        <v>2791</v>
      </c>
      <c r="T435">
        <f t="shared" si="10"/>
        <v>0</v>
      </c>
    </row>
    <row r="436" spans="1:20" hidden="1">
      <c r="A436">
        <f>'OverUnder Pivot'!A434</f>
        <v>717</v>
      </c>
      <c r="B436">
        <f>'OverUnder Pivot'!B434</f>
        <v>22</v>
      </c>
      <c r="C436" t="str">
        <f>'OverUnder Pivot'!C434</f>
        <v>PLUMBING</v>
      </c>
      <c r="D436" t="str">
        <f>'OverUnder Pivot'!D434</f>
        <v>221116</v>
      </c>
      <c r="E436" t="str">
        <f>'OverUnder Pivot'!E434</f>
        <v xml:space="preserve"> WATER DISTRIBUTION PIPING</v>
      </c>
      <c r="F436" t="str">
        <f>'OverUnder Pivot'!F434</f>
        <v>Aboveground, Water Distribution Piping</v>
      </c>
      <c r="G436" t="str">
        <f>'OverUnder Pivot'!G434</f>
        <v>Cold Water PVC Pipes and fittings</v>
      </c>
      <c r="H436" t="str">
        <f>'OverUnder Pivot'!H434</f>
        <v>K</v>
      </c>
      <c r="I436" t="str">
        <f>'OverUnder Pivot'!I434</f>
        <v>15 dn</v>
      </c>
      <c r="J436">
        <f>'OverUnder Pivot'!J434</f>
        <v>150</v>
      </c>
      <c r="K436" t="str">
        <f>'OverUnder Pivot'!K434</f>
        <v>m</v>
      </c>
      <c r="L436" s="724">
        <f>'OverUnder Pivot'!L434</f>
        <v>1935</v>
      </c>
      <c r="M436" s="724">
        <f t="shared" si="12"/>
        <v>1358.25</v>
      </c>
      <c r="N436" s="724">
        <f>'OverUnder Pivot'!M434</f>
        <v>1116</v>
      </c>
      <c r="O436" s="724">
        <f>'OverUnder Pivot'!N434</f>
        <v>1600.5</v>
      </c>
      <c r="P436" s="724">
        <f>'OverUnder Pivot'!O434</f>
        <v>1200</v>
      </c>
      <c r="Q436" t="s">
        <v>2791</v>
      </c>
      <c r="T436">
        <f t="shared" si="10"/>
        <v>0</v>
      </c>
    </row>
    <row r="437" spans="1:20" hidden="1">
      <c r="A437">
        <f>'OverUnder Pivot'!A435</f>
        <v>718</v>
      </c>
      <c r="B437">
        <f>'OverUnder Pivot'!B435</f>
        <v>22</v>
      </c>
      <c r="C437" t="str">
        <f>'OverUnder Pivot'!C435</f>
        <v>PLUMBING</v>
      </c>
      <c r="D437" t="str">
        <f>'OverUnder Pivot'!D435</f>
        <v>221116</v>
      </c>
      <c r="E437" t="str">
        <f>'OverUnder Pivot'!E435</f>
        <v xml:space="preserve"> WATER DISTRIBUTION PIPING</v>
      </c>
      <c r="F437" t="str">
        <f>'OverUnder Pivot'!F435</f>
        <v>Aboveground, Water Distribution Piping</v>
      </c>
      <c r="G437" t="str">
        <f>'OverUnder Pivot'!G435</f>
        <v>Hot Water CPVC Pipes and fittings</v>
      </c>
      <c r="H437" t="str">
        <f>'OverUnder Pivot'!H435</f>
        <v>L</v>
      </c>
      <c r="I437" t="str">
        <f>'OverUnder Pivot'!I435</f>
        <v>20 dn</v>
      </c>
      <c r="J437">
        <f>'OverUnder Pivot'!J435</f>
        <v>110</v>
      </c>
      <c r="K437" t="str">
        <f>'OverUnder Pivot'!K435</f>
        <v>m</v>
      </c>
      <c r="L437" s="724">
        <f>'OverUnder Pivot'!L435</f>
        <v>1419</v>
      </c>
      <c r="M437" s="724">
        <f t="shared" si="12"/>
        <v>996.05000000000007</v>
      </c>
      <c r="N437" s="724">
        <f>'OverUnder Pivot'!M435</f>
        <v>818.40000000000009</v>
      </c>
      <c r="O437" s="724">
        <f>'OverUnder Pivot'!N435</f>
        <v>1173.7</v>
      </c>
      <c r="P437" s="724">
        <f>'OverUnder Pivot'!O435</f>
        <v>880</v>
      </c>
      <c r="Q437" t="s">
        <v>2791</v>
      </c>
      <c r="T437">
        <f t="shared" si="10"/>
        <v>0</v>
      </c>
    </row>
    <row r="438" spans="1:20" hidden="1">
      <c r="A438">
        <f>'OverUnder Pivot'!A436</f>
        <v>719</v>
      </c>
      <c r="B438">
        <f>'OverUnder Pivot'!B436</f>
        <v>22</v>
      </c>
      <c r="C438" t="str">
        <f>'OverUnder Pivot'!C436</f>
        <v>PLUMBING</v>
      </c>
      <c r="D438" t="str">
        <f>'OverUnder Pivot'!D436</f>
        <v>221116</v>
      </c>
      <c r="E438" t="str">
        <f>'OverUnder Pivot'!E436</f>
        <v xml:space="preserve"> WATER DISTRIBUTION PIPING</v>
      </c>
      <c r="F438" t="str">
        <f>'OverUnder Pivot'!F436</f>
        <v>Aboveground, Water Distribution Piping</v>
      </c>
      <c r="G438" t="str">
        <f>'OverUnder Pivot'!G436</f>
        <v>Cold Water PVC Pipes and fittings</v>
      </c>
      <c r="H438" t="str">
        <f>'OverUnder Pivot'!H436</f>
        <v>M</v>
      </c>
      <c r="I438" t="str">
        <f>'OverUnder Pivot'!I436</f>
        <v>25dn</v>
      </c>
      <c r="J438">
        <f>'OverUnder Pivot'!J436</f>
        <v>60</v>
      </c>
      <c r="K438" t="str">
        <f>'OverUnder Pivot'!K436</f>
        <v>m</v>
      </c>
      <c r="L438" s="724">
        <f>'OverUnder Pivot'!L436</f>
        <v>834</v>
      </c>
      <c r="M438" s="724">
        <f t="shared" si="12"/>
        <v>771.3</v>
      </c>
      <c r="N438" s="724">
        <f>'OverUnder Pivot'!M436</f>
        <v>669.6</v>
      </c>
      <c r="O438" s="724">
        <f>'OverUnder Pivot'!N436</f>
        <v>872.99999999999989</v>
      </c>
      <c r="P438" s="724">
        <f>'OverUnder Pivot'!O436</f>
        <v>720</v>
      </c>
      <c r="Q438" t="s">
        <v>2791</v>
      </c>
      <c r="T438">
        <f t="shared" si="10"/>
        <v>0</v>
      </c>
    </row>
    <row r="439" spans="1:20" hidden="1">
      <c r="A439">
        <f>'OverUnder Pivot'!A437</f>
        <v>720</v>
      </c>
      <c r="B439">
        <f>'OverUnder Pivot'!B437</f>
        <v>22</v>
      </c>
      <c r="C439" t="str">
        <f>'OverUnder Pivot'!C437</f>
        <v>PLUMBING</v>
      </c>
      <c r="D439" t="str">
        <f>'OverUnder Pivot'!D437</f>
        <v>221116</v>
      </c>
      <c r="E439" t="str">
        <f>'OverUnder Pivot'!E437</f>
        <v xml:space="preserve"> WATER DISTRIBUTION PIPING</v>
      </c>
      <c r="F439" t="str">
        <f>'OverUnder Pivot'!F437</f>
        <v>Aboveground, Water Distribution Piping</v>
      </c>
      <c r="G439" t="str">
        <f>'OverUnder Pivot'!G437</f>
        <v>Hot Water CPVC Pipes and fittings</v>
      </c>
      <c r="H439" t="str">
        <f>'OverUnder Pivot'!H437</f>
        <v>N</v>
      </c>
      <c r="I439" t="str">
        <f>'OverUnder Pivot'!I437</f>
        <v>32 dn</v>
      </c>
      <c r="J439">
        <f>'OverUnder Pivot'!J437</f>
        <v>80</v>
      </c>
      <c r="K439" t="str">
        <f>'OverUnder Pivot'!K437</f>
        <v>m</v>
      </c>
      <c r="L439" s="724">
        <f>'OverUnder Pivot'!L437</f>
        <v>1192</v>
      </c>
      <c r="M439" s="724">
        <f t="shared" si="12"/>
        <v>1334</v>
      </c>
      <c r="N439" s="724">
        <f>'OverUnder Pivot'!M437</f>
        <v>1116</v>
      </c>
      <c r="O439" s="724">
        <f>'OverUnder Pivot'!N437</f>
        <v>1552</v>
      </c>
      <c r="P439" s="724">
        <f>'OverUnder Pivot'!O437</f>
        <v>1200</v>
      </c>
      <c r="Q439" t="s">
        <v>2791</v>
      </c>
      <c r="T439">
        <f t="shared" si="10"/>
        <v>0</v>
      </c>
    </row>
    <row r="440" spans="1:20" hidden="1">
      <c r="A440">
        <f>'OverUnder Pivot'!A438</f>
        <v>721</v>
      </c>
      <c r="B440">
        <f>'OverUnder Pivot'!B438</f>
        <v>22</v>
      </c>
      <c r="C440" t="str">
        <f>'OverUnder Pivot'!C438</f>
        <v>PLUMBING</v>
      </c>
      <c r="D440" t="str">
        <f>'OverUnder Pivot'!D438</f>
        <v>221116</v>
      </c>
      <c r="E440" t="str">
        <f>'OverUnder Pivot'!E438</f>
        <v xml:space="preserve"> WATER DISTRIBUTION PIPING</v>
      </c>
      <c r="F440" t="str">
        <f>'OverUnder Pivot'!F438</f>
        <v>Aboveground, Water Distribution Piping</v>
      </c>
      <c r="G440" t="str">
        <f>'OverUnder Pivot'!G438</f>
        <v>Cold Water PVC Pipes and fittings</v>
      </c>
      <c r="H440" t="str">
        <f>'OverUnder Pivot'!H438</f>
        <v>P</v>
      </c>
      <c r="I440" t="str">
        <f>'OverUnder Pivot'!I438</f>
        <v>40 dn</v>
      </c>
      <c r="J440">
        <f>'OverUnder Pivot'!J438</f>
        <v>65</v>
      </c>
      <c r="K440" t="str">
        <f>'OverUnder Pivot'!K438</f>
        <v>m</v>
      </c>
      <c r="L440" s="724">
        <f>'OverUnder Pivot'!L438</f>
        <v>1547</v>
      </c>
      <c r="M440" s="724">
        <f t="shared" si="12"/>
        <v>1480.6999999999998</v>
      </c>
      <c r="N440" s="724">
        <f>'OverUnder Pivot'!M438</f>
        <v>1511.25</v>
      </c>
      <c r="O440" s="724">
        <f>'OverUnder Pivot'!N438</f>
        <v>1450.1499999999999</v>
      </c>
      <c r="P440" s="724">
        <f>'OverUnder Pivot'!O438</f>
        <v>1495</v>
      </c>
      <c r="Q440" t="s">
        <v>2791</v>
      </c>
      <c r="T440">
        <f t="shared" si="10"/>
        <v>0</v>
      </c>
    </row>
    <row r="441" spans="1:20" hidden="1">
      <c r="A441">
        <f>'OverUnder Pivot'!A439</f>
        <v>722</v>
      </c>
      <c r="B441">
        <f>'OverUnder Pivot'!B439</f>
        <v>22</v>
      </c>
      <c r="C441" t="str">
        <f>'OverUnder Pivot'!C439</f>
        <v>PLUMBING</v>
      </c>
      <c r="D441" t="str">
        <f>'OverUnder Pivot'!D439</f>
        <v>221116</v>
      </c>
      <c r="E441" t="str">
        <f>'OverUnder Pivot'!E439</f>
        <v xml:space="preserve"> WATER DISTRIBUTION PIPING</v>
      </c>
      <c r="F441" t="str">
        <f>'OverUnder Pivot'!F439</f>
        <v>Aboveground, Water Distribution Piping</v>
      </c>
      <c r="G441" t="str">
        <f>'OverUnder Pivot'!G439</f>
        <v>Hot Water CPVC Pipes and fittings</v>
      </c>
      <c r="H441" t="str">
        <f>'OverUnder Pivot'!H439</f>
        <v>Q</v>
      </c>
      <c r="I441" t="str">
        <f>'OverUnder Pivot'!I439</f>
        <v>50 dn</v>
      </c>
      <c r="J441">
        <f>'OverUnder Pivot'!J439</f>
        <v>100</v>
      </c>
      <c r="K441" t="str">
        <f>'OverUnder Pivot'!K439</f>
        <v>m</v>
      </c>
      <c r="L441" s="724">
        <f>'OverUnder Pivot'!L439</f>
        <v>3100</v>
      </c>
      <c r="M441" s="724">
        <f t="shared" si="12"/>
        <v>2937</v>
      </c>
      <c r="N441" s="724">
        <f>'OverUnder Pivot'!M439</f>
        <v>3255.0000000000005</v>
      </c>
      <c r="O441" s="724">
        <f>'OverUnder Pivot'!N439</f>
        <v>2619</v>
      </c>
      <c r="P441" s="724">
        <f>'OverUnder Pivot'!O439</f>
        <v>3500</v>
      </c>
      <c r="Q441" t="s">
        <v>2791</v>
      </c>
      <c r="T441">
        <f t="shared" si="10"/>
        <v>0</v>
      </c>
    </row>
    <row r="442" spans="1:20" hidden="1">
      <c r="A442">
        <f>'OverUnder Pivot'!A440</f>
        <v>723</v>
      </c>
      <c r="B442">
        <f>'OverUnder Pivot'!B440</f>
        <v>22</v>
      </c>
      <c r="C442" t="str">
        <f>'OverUnder Pivot'!C440</f>
        <v>PLUMBING</v>
      </c>
      <c r="D442" t="str">
        <f>'OverUnder Pivot'!D440</f>
        <v>221116</v>
      </c>
      <c r="E442" t="str">
        <f>'OverUnder Pivot'!E440</f>
        <v xml:space="preserve"> WATER DISTRIBUTION PIPING</v>
      </c>
      <c r="F442" t="str">
        <f>'OverUnder Pivot'!F440</f>
        <v>Aboveground, Water Distribution Piping</v>
      </c>
      <c r="G442" t="str">
        <f>'OverUnder Pivot'!G440</f>
        <v>Cold Water PVC Pipes and fittings</v>
      </c>
      <c r="H442" t="str">
        <f>'OverUnder Pivot'!H440</f>
        <v>R</v>
      </c>
      <c r="I442" t="str">
        <f>'OverUnder Pivot'!I440</f>
        <v>65 dn</v>
      </c>
      <c r="J442">
        <f>'OverUnder Pivot'!J440</f>
        <v>34</v>
      </c>
      <c r="K442" t="str">
        <f>'OverUnder Pivot'!K440</f>
        <v>m</v>
      </c>
      <c r="L442" s="724">
        <f>'OverUnder Pivot'!L440</f>
        <v>1326</v>
      </c>
      <c r="M442" s="724">
        <f t="shared" si="12"/>
        <v>1549.04</v>
      </c>
      <c r="N442" s="724">
        <f>'OverUnder Pivot'!M440</f>
        <v>1581</v>
      </c>
      <c r="O442" s="724">
        <f>'OverUnder Pivot'!N440</f>
        <v>1517.08</v>
      </c>
      <c r="P442" s="724">
        <f>'OverUnder Pivot'!O440</f>
        <v>1632</v>
      </c>
      <c r="Q442" t="s">
        <v>2791</v>
      </c>
      <c r="T442">
        <f t="shared" si="10"/>
        <v>0</v>
      </c>
    </row>
    <row r="443" spans="1:20" hidden="1">
      <c r="A443">
        <f>'OverUnder Pivot'!A441</f>
        <v>725</v>
      </c>
      <c r="B443">
        <f>'OverUnder Pivot'!B441</f>
        <v>22</v>
      </c>
      <c r="C443" t="str">
        <f>'OverUnder Pivot'!C441</f>
        <v>PLUMBING</v>
      </c>
      <c r="D443" t="str">
        <f>'OverUnder Pivot'!D441</f>
        <v>221116</v>
      </c>
      <c r="E443" t="str">
        <f>'OverUnder Pivot'!E441</f>
        <v xml:space="preserve"> WATER DISTRIBUTION PIPING</v>
      </c>
      <c r="F443" t="str">
        <f>'OverUnder Pivot'!F441</f>
        <v>Aboveground, Water Distribution Piping</v>
      </c>
      <c r="G443" t="str">
        <f>'OverUnder Pivot'!G441</f>
        <v>Cold Water PVC Pipes and fittings</v>
      </c>
      <c r="H443" t="str">
        <f>'OverUnder Pivot'!H441</f>
        <v>A</v>
      </c>
      <c r="I443" t="str">
        <f>'OverUnder Pivot'!I441</f>
        <v xml:space="preserve">Ball valves </v>
      </c>
      <c r="J443">
        <f>'OverUnder Pivot'!J441</f>
        <v>1</v>
      </c>
      <c r="K443" t="str">
        <f>'OverUnder Pivot'!K441</f>
        <v>Item</v>
      </c>
      <c r="L443" s="882">
        <f>'OverUnder Pivot'!L441</f>
        <v>0</v>
      </c>
      <c r="M443" s="724">
        <f t="shared" si="12"/>
        <v>2106.13</v>
      </c>
      <c r="N443" s="724">
        <f>'OverUnder Pivot'!M441</f>
        <v>348.75</v>
      </c>
      <c r="O443" s="724">
        <f>'OverUnder Pivot'!N441</f>
        <v>3863.5099999999998</v>
      </c>
      <c r="P443" s="724">
        <f>'OverUnder Pivot'!O441</f>
        <v>187.5</v>
      </c>
      <c r="Q443" t="s">
        <v>2791</v>
      </c>
      <c r="T443">
        <f t="shared" si="10"/>
        <v>0</v>
      </c>
    </row>
    <row r="444" spans="1:20" hidden="1">
      <c r="A444">
        <f>'OverUnder Pivot'!A442</f>
        <v>726</v>
      </c>
      <c r="B444">
        <f>'OverUnder Pivot'!B442</f>
        <v>22</v>
      </c>
      <c r="C444" t="str">
        <f>'OverUnder Pivot'!C442</f>
        <v>PLUMBING</v>
      </c>
      <c r="D444" t="str">
        <f>'OverUnder Pivot'!D442</f>
        <v>221116</v>
      </c>
      <c r="E444" t="str">
        <f>'OverUnder Pivot'!E442</f>
        <v xml:space="preserve"> WATER DISTRIBUTION PIPING</v>
      </c>
      <c r="F444" t="str">
        <f>'OverUnder Pivot'!F442</f>
        <v>Aboveground, Water Distribution Piping</v>
      </c>
      <c r="G444" t="str">
        <f>'OverUnder Pivot'!G442</f>
        <v>Valves</v>
      </c>
      <c r="H444" t="str">
        <f>'OverUnder Pivot'!H442</f>
        <v>B</v>
      </c>
      <c r="I444" t="str">
        <f>'OverUnder Pivot'!I442</f>
        <v xml:space="preserve">Globe valves  </v>
      </c>
      <c r="J444">
        <f>'OverUnder Pivot'!J442</f>
        <v>1</v>
      </c>
      <c r="K444" t="str">
        <f>'OverUnder Pivot'!K442</f>
        <v>Item</v>
      </c>
      <c r="L444" s="882">
        <f>'OverUnder Pivot'!L442</f>
        <v>0</v>
      </c>
      <c r="M444" s="724">
        <f t="shared" si="12"/>
        <v>1449.7749999999999</v>
      </c>
      <c r="N444" s="724">
        <f>'OverUnder Pivot'!M442</f>
        <v>581.25</v>
      </c>
      <c r="O444" s="724">
        <f>'OverUnder Pivot'!N442</f>
        <v>2318.2999999999997</v>
      </c>
      <c r="P444" s="724">
        <f>'OverUnder Pivot'!O442</f>
        <v>313</v>
      </c>
      <c r="Q444" t="s">
        <v>2791</v>
      </c>
      <c r="T444">
        <f t="shared" si="10"/>
        <v>0</v>
      </c>
    </row>
    <row r="445" spans="1:20" hidden="1">
      <c r="A445">
        <f>'OverUnder Pivot'!A443</f>
        <v>727</v>
      </c>
      <c r="B445">
        <f>'OverUnder Pivot'!B443</f>
        <v>22</v>
      </c>
      <c r="C445" t="str">
        <f>'OverUnder Pivot'!C443</f>
        <v>PLUMBING</v>
      </c>
      <c r="D445" t="str">
        <f>'OverUnder Pivot'!D443</f>
        <v>221116</v>
      </c>
      <c r="E445" t="str">
        <f>'OverUnder Pivot'!E443</f>
        <v xml:space="preserve"> WATER DISTRIBUTION PIPING</v>
      </c>
      <c r="F445" t="str">
        <f>'OverUnder Pivot'!F443</f>
        <v>Aboveground, Water Distribution Piping</v>
      </c>
      <c r="G445" t="str">
        <f>'OverUnder Pivot'!G443</f>
        <v>Cold Water PVC Pipes and fittings</v>
      </c>
      <c r="H445" t="str">
        <f>'OverUnder Pivot'!H443</f>
        <v>C</v>
      </c>
      <c r="I445" t="str">
        <f>'OverUnder Pivot'!I443</f>
        <v xml:space="preserve">Gate valves  </v>
      </c>
      <c r="J445">
        <f>'OverUnder Pivot'!J443</f>
        <v>1</v>
      </c>
      <c r="K445" t="str">
        <f>'OverUnder Pivot'!K443</f>
        <v>Item</v>
      </c>
      <c r="L445" s="882">
        <f>'OverUnder Pivot'!L443</f>
        <v>10839.125</v>
      </c>
      <c r="M445" s="724">
        <f t="shared" si="12"/>
        <v>1063.23</v>
      </c>
      <c r="N445" s="724">
        <f>'OverUnder Pivot'!M443</f>
        <v>581.25</v>
      </c>
      <c r="O445" s="724">
        <f>'OverUnder Pivot'!N443</f>
        <v>1545.21</v>
      </c>
      <c r="P445" s="724">
        <f>'OverUnder Pivot'!O443</f>
        <v>312</v>
      </c>
      <c r="Q445" t="s">
        <v>2791</v>
      </c>
      <c r="R445" t="s">
        <v>2788</v>
      </c>
      <c r="S445" t="s">
        <v>2788</v>
      </c>
      <c r="T445">
        <f t="shared" si="10"/>
        <v>2</v>
      </c>
    </row>
    <row r="446" spans="1:20" hidden="1">
      <c r="A446">
        <f>'OverUnder Pivot'!A444</f>
        <v>728</v>
      </c>
      <c r="B446">
        <f>'OverUnder Pivot'!B444</f>
        <v>22</v>
      </c>
      <c r="C446" t="str">
        <f>'OverUnder Pivot'!C444</f>
        <v>PLUMBING</v>
      </c>
      <c r="D446" t="str">
        <f>'OverUnder Pivot'!D444</f>
        <v>221116</v>
      </c>
      <c r="E446" t="str">
        <f>'OverUnder Pivot'!E444</f>
        <v xml:space="preserve"> WATER DISTRIBUTION PIPING</v>
      </c>
      <c r="F446" t="str">
        <f>'OverUnder Pivot'!F444</f>
        <v>Aboveground, Water Distribution Piping</v>
      </c>
      <c r="G446" t="str">
        <f>'OverUnder Pivot'!G444</f>
        <v>Valves</v>
      </c>
      <c r="H446" t="str">
        <f>'OverUnder Pivot'!H444</f>
        <v>D</v>
      </c>
      <c r="I446" t="str">
        <f>'OverUnder Pivot'!I444</f>
        <v xml:space="preserve">Check valves </v>
      </c>
      <c r="J446">
        <f>'OverUnder Pivot'!J444</f>
        <v>1</v>
      </c>
      <c r="K446" t="str">
        <f>'OverUnder Pivot'!K444</f>
        <v>Item</v>
      </c>
      <c r="L446" s="882">
        <f>'OverUnder Pivot'!L444</f>
        <v>0</v>
      </c>
      <c r="M446" s="724">
        <f t="shared" si="12"/>
        <v>612.66499999999996</v>
      </c>
      <c r="N446" s="724">
        <f>'OverUnder Pivot'!M444</f>
        <v>581.25</v>
      </c>
      <c r="O446" s="724">
        <f>'OverUnder Pivot'!N444</f>
        <v>644.07999999999993</v>
      </c>
      <c r="P446" s="724">
        <f>'OverUnder Pivot'!O444</f>
        <v>315</v>
      </c>
      <c r="Q446" t="s">
        <v>2791</v>
      </c>
      <c r="T446">
        <f t="shared" si="10"/>
        <v>0</v>
      </c>
    </row>
    <row r="447" spans="1:20" hidden="1">
      <c r="A447">
        <f>'OverUnder Pivot'!A445</f>
        <v>729</v>
      </c>
      <c r="B447">
        <f>'OverUnder Pivot'!B445</f>
        <v>22</v>
      </c>
      <c r="C447" t="str">
        <f>'OverUnder Pivot'!C445</f>
        <v>PLUMBING</v>
      </c>
      <c r="D447" t="str">
        <f>'OverUnder Pivot'!D445</f>
        <v>221116</v>
      </c>
      <c r="E447" t="str">
        <f>'OverUnder Pivot'!E445</f>
        <v xml:space="preserve"> WATER DISTRIBUTION PIPING</v>
      </c>
      <c r="F447" t="str">
        <f>'OverUnder Pivot'!F445</f>
        <v>Aboveground, Water Distribution Piping</v>
      </c>
      <c r="G447" t="str">
        <f>'OverUnder Pivot'!G445</f>
        <v>Cold Water PVC Pipes and fittings</v>
      </c>
      <c r="H447" t="str">
        <f>'OverUnder Pivot'!H445</f>
        <v>E</v>
      </c>
      <c r="I447" t="str">
        <f>'OverUnder Pivot'!I445</f>
        <v>Automatic air valves</v>
      </c>
      <c r="J447">
        <f>'OverUnder Pivot'!J445</f>
        <v>1</v>
      </c>
      <c r="K447" t="str">
        <f>'OverUnder Pivot'!K445</f>
        <v>Item</v>
      </c>
      <c r="L447" s="882">
        <f>'OverUnder Pivot'!L445</f>
        <v>0</v>
      </c>
      <c r="M447" s="724">
        <f t="shared" si="12"/>
        <v>759.14</v>
      </c>
      <c r="N447" s="724">
        <f>'OverUnder Pivot'!M445</f>
        <v>874.2</v>
      </c>
      <c r="O447" s="724">
        <f>'OverUnder Pivot'!N445</f>
        <v>644.07999999999993</v>
      </c>
      <c r="P447" s="724">
        <f>'OverUnder Pivot'!O445</f>
        <v>469</v>
      </c>
      <c r="Q447" t="s">
        <v>2791</v>
      </c>
      <c r="T447">
        <f t="shared" si="10"/>
        <v>0</v>
      </c>
    </row>
    <row r="448" spans="1:20" hidden="1">
      <c r="A448">
        <f>'OverUnder Pivot'!A446</f>
        <v>732</v>
      </c>
      <c r="B448">
        <f>'OverUnder Pivot'!B446</f>
        <v>22</v>
      </c>
      <c r="C448" t="str">
        <f>'OverUnder Pivot'!C446</f>
        <v>PLUMBING</v>
      </c>
      <c r="D448" t="str">
        <f>'OverUnder Pivot'!D446</f>
        <v>221123</v>
      </c>
      <c r="E448" t="str">
        <f>'OverUnder Pivot'!E446</f>
        <v xml:space="preserve"> DOMESTIC WATER PIPING SPECIALTIES</v>
      </c>
      <c r="F448" t="str">
        <f>'OverUnder Pivot'!F446</f>
        <v>221123 - DOMESTIC WATER PIPING SPECIALTIES</v>
      </c>
      <c r="G448" t="str">
        <f>'OverUnder Pivot'!G446</f>
        <v>221123 - DOMESTIC WATER PIPING SPECIALTIES</v>
      </c>
      <c r="H448" t="str">
        <f>'OverUnder Pivot'!H446</f>
        <v>F</v>
      </c>
      <c r="I448" t="str">
        <f>'OverUnder Pivot'!I446</f>
        <v>Type WT-1</v>
      </c>
      <c r="J448">
        <f>'OverUnder Pivot'!J446</f>
        <v>1</v>
      </c>
      <c r="K448" t="str">
        <f>'OverUnder Pivot'!K446</f>
        <v>Nr</v>
      </c>
      <c r="L448" s="724">
        <f>'OverUnder Pivot'!L446</f>
        <v>100</v>
      </c>
      <c r="M448" s="724">
        <f t="shared" ref="M448:M471" si="13">AVERAGEIFS(N448:O448,N448:O448,"&lt;&gt;0",V448:W448,"")</f>
        <v>227.255</v>
      </c>
      <c r="N448" s="724">
        <f>'OverUnder Pivot'!M446</f>
        <v>325.5</v>
      </c>
      <c r="O448" s="724">
        <f>'OverUnder Pivot'!N446</f>
        <v>129.01</v>
      </c>
      <c r="P448" s="724">
        <f>'OverUnder Pivot'!O446</f>
        <v>350</v>
      </c>
      <c r="Q448" t="s">
        <v>2791</v>
      </c>
      <c r="T448">
        <f t="shared" si="10"/>
        <v>0</v>
      </c>
    </row>
    <row r="449" spans="1:20" hidden="1">
      <c r="A449">
        <f>'OverUnder Pivot'!A447</f>
        <v>734</v>
      </c>
      <c r="B449">
        <f>'OverUnder Pivot'!B447</f>
        <v>22</v>
      </c>
      <c r="C449" t="str">
        <f>'OverUnder Pivot'!C447</f>
        <v>PLUMBING</v>
      </c>
      <c r="D449" t="str">
        <f>'OverUnder Pivot'!D447</f>
        <v>221123</v>
      </c>
      <c r="E449" t="str">
        <f>'OverUnder Pivot'!E447</f>
        <v xml:space="preserve"> DOMESTIC WATER PIPING SPECIALTIES</v>
      </c>
      <c r="F449" t="str">
        <f>'OverUnder Pivot'!F447</f>
        <v>221123 - DOMESTIC WATER PIPING SPECIALTIES</v>
      </c>
      <c r="G449" t="str">
        <f>'OverUnder Pivot'!G447</f>
        <v>221123 - DOMESTIC WATER PIPING SPECIALTIES</v>
      </c>
      <c r="H449" t="str">
        <f>'OverUnder Pivot'!H447</f>
        <v>G</v>
      </c>
      <c r="I449" t="str">
        <f>'OverUnder Pivot'!I447</f>
        <v>Type BPH-1</v>
      </c>
      <c r="J449">
        <f>'OverUnder Pivot'!J447</f>
        <v>7</v>
      </c>
      <c r="K449" t="str">
        <f>'OverUnder Pivot'!K447</f>
        <v>Nr</v>
      </c>
      <c r="L449" s="724">
        <f>'OverUnder Pivot'!L447</f>
        <v>469</v>
      </c>
      <c r="M449" s="724">
        <f t="shared" si="13"/>
        <v>1233.1200000000001</v>
      </c>
      <c r="N449" s="724">
        <f>'OverUnder Pivot'!M447</f>
        <v>2018.1000000000001</v>
      </c>
      <c r="O449" s="724">
        <f>'OverUnder Pivot'!N447</f>
        <v>448.14</v>
      </c>
      <c r="P449" s="724">
        <f>'OverUnder Pivot'!O447</f>
        <v>2191</v>
      </c>
      <c r="Q449" t="s">
        <v>2791</v>
      </c>
      <c r="T449">
        <f t="shared" si="10"/>
        <v>0</v>
      </c>
    </row>
    <row r="450" spans="1:20" hidden="1">
      <c r="A450">
        <f>'OverUnder Pivot'!A448</f>
        <v>736</v>
      </c>
      <c r="B450">
        <f>'OverUnder Pivot'!B448</f>
        <v>22</v>
      </c>
      <c r="C450" t="str">
        <f>'OverUnder Pivot'!C448</f>
        <v>PLUMBING</v>
      </c>
      <c r="D450" t="str">
        <f>'OverUnder Pivot'!D448</f>
        <v>221123</v>
      </c>
      <c r="E450" t="str">
        <f>'OverUnder Pivot'!E448</f>
        <v xml:space="preserve"> DOMESTIC WATER PIPING SPECIALTIES</v>
      </c>
      <c r="F450" t="str">
        <f>'OverUnder Pivot'!F448</f>
        <v>221123 - DOMESTIC WATER PIPING SPECIALTIES</v>
      </c>
      <c r="G450" t="str">
        <f>'OverUnder Pivot'!G448</f>
        <v>221123 - DOMESTIC WATER PIPING SPECIALTIES</v>
      </c>
      <c r="H450" t="str">
        <f>'OverUnder Pivot'!H448</f>
        <v>H</v>
      </c>
      <c r="I450" t="str">
        <f>'OverUnder Pivot'!I448</f>
        <v>50 dn</v>
      </c>
      <c r="J450">
        <f>'OverUnder Pivot'!J448</f>
        <v>4</v>
      </c>
      <c r="K450" t="str">
        <f>'OverUnder Pivot'!K448</f>
        <v>Nr</v>
      </c>
      <c r="L450" s="724">
        <f>'OverUnder Pivot'!L448</f>
        <v>1040</v>
      </c>
      <c r="M450" s="724">
        <f t="shared" si="13"/>
        <v>1051.1199999999999</v>
      </c>
      <c r="N450" s="724">
        <f>'OverUnder Pivot'!M448</f>
        <v>558</v>
      </c>
      <c r="O450" s="724">
        <f>'OverUnder Pivot'!N448</f>
        <v>1544.24</v>
      </c>
      <c r="P450" s="724">
        <f>'OverUnder Pivot'!O448</f>
        <v>600</v>
      </c>
      <c r="Q450" t="s">
        <v>2791</v>
      </c>
      <c r="T450">
        <f t="shared" si="10"/>
        <v>0</v>
      </c>
    </row>
    <row r="451" spans="1:20" hidden="1">
      <c r="A451">
        <f>'OverUnder Pivot'!A449</f>
        <v>737</v>
      </c>
      <c r="B451">
        <f>'OverUnder Pivot'!B449</f>
        <v>22</v>
      </c>
      <c r="C451" t="str">
        <f>'OverUnder Pivot'!C449</f>
        <v>PLUMBING</v>
      </c>
      <c r="D451" t="str">
        <f>'OverUnder Pivot'!D449</f>
        <v>221123</v>
      </c>
      <c r="E451" t="str">
        <f>'OverUnder Pivot'!E449</f>
        <v xml:space="preserve"> DOMESTIC WATER PIPING SPECIALTIES</v>
      </c>
      <c r="F451" t="str">
        <f>'OverUnder Pivot'!F449</f>
        <v>Float valve</v>
      </c>
      <c r="G451" t="str">
        <f>'OverUnder Pivot'!G449</f>
        <v>Float valve</v>
      </c>
      <c r="H451" t="str">
        <f>'OverUnder Pivot'!H449</f>
        <v>J</v>
      </c>
      <c r="I451" t="str">
        <f>'OverUnder Pivot'!I449</f>
        <v>3-Way Mixing Valve</v>
      </c>
      <c r="J451">
        <f>'OverUnder Pivot'!J449</f>
        <v>1</v>
      </c>
      <c r="K451" t="str">
        <f>'OverUnder Pivot'!K449</f>
        <v>Nr</v>
      </c>
      <c r="L451" s="724">
        <f>'OverUnder Pivot'!L449</f>
        <v>735</v>
      </c>
      <c r="M451" s="724">
        <f t="shared" si="13"/>
        <v>853.98</v>
      </c>
      <c r="N451" s="724">
        <f>'OverUnder Pivot'!M449</f>
        <v>162.75</v>
      </c>
      <c r="O451" s="724">
        <f>'OverUnder Pivot'!N449</f>
        <v>1545.21</v>
      </c>
      <c r="P451" s="724">
        <f>'OverUnder Pivot'!O449</f>
        <v>175</v>
      </c>
      <c r="Q451" t="s">
        <v>2791</v>
      </c>
      <c r="T451">
        <f t="shared" si="10"/>
        <v>0</v>
      </c>
    </row>
    <row r="452" spans="1:20" hidden="1">
      <c r="A452">
        <f>'OverUnder Pivot'!A450</f>
        <v>740</v>
      </c>
      <c r="B452">
        <f>'OverUnder Pivot'!B450</f>
        <v>22</v>
      </c>
      <c r="C452" t="str">
        <f>'OverUnder Pivot'!C450</f>
        <v>PLUMBING</v>
      </c>
      <c r="D452" t="str">
        <f>'OverUnder Pivot'!D450</f>
        <v>221123</v>
      </c>
      <c r="E452" t="str">
        <f>'OverUnder Pivot'!E450</f>
        <v xml:space="preserve"> DOMESTIC WATER PUMPS </v>
      </c>
      <c r="F452" t="str">
        <f>'OverUnder Pivot'!F450</f>
        <v xml:space="preserve">221123 - DOMESTIC WATER PUMPS </v>
      </c>
      <c r="G452" t="str">
        <f>'OverUnder Pivot'!G450</f>
        <v xml:space="preserve">221123 - DOMESTIC WATER PUMPS </v>
      </c>
      <c r="H452" t="str">
        <f>'OverUnder Pivot'!H450</f>
        <v>K</v>
      </c>
      <c r="I452" t="str">
        <f>'OverUnder Pivot'!I450</f>
        <v>Type P-RF-02</v>
      </c>
      <c r="J452">
        <f>'OverUnder Pivot'!J450</f>
        <v>2</v>
      </c>
      <c r="K452" t="str">
        <f>'OverUnder Pivot'!K450</f>
        <v>Nr</v>
      </c>
      <c r="L452" s="724">
        <f>'OverUnder Pivot'!L450</f>
        <v>1000</v>
      </c>
      <c r="M452" s="724">
        <f t="shared" si="13"/>
        <v>2430.9799999999996</v>
      </c>
      <c r="N452" s="724">
        <f>'OverUnder Pivot'!M450</f>
        <v>353.40000000000003</v>
      </c>
      <c r="O452" s="724">
        <f>'OverUnder Pivot'!N450</f>
        <v>4508.5599999999995</v>
      </c>
      <c r="P452" s="724">
        <f>'OverUnder Pivot'!O450</f>
        <v>376</v>
      </c>
      <c r="Q452" t="s">
        <v>2727</v>
      </c>
      <c r="S452" t="s">
        <v>2789</v>
      </c>
      <c r="T452">
        <f t="shared" si="10"/>
        <v>1</v>
      </c>
    </row>
    <row r="453" spans="1:20" hidden="1">
      <c r="A453">
        <f>'OverUnder Pivot'!A451</f>
        <v>741</v>
      </c>
      <c r="B453">
        <f>'OverUnder Pivot'!B451</f>
        <v>22</v>
      </c>
      <c r="C453" t="str">
        <f>'OverUnder Pivot'!C451</f>
        <v>PLUMBING</v>
      </c>
      <c r="D453" t="str">
        <f>'OverUnder Pivot'!D451</f>
        <v>221123</v>
      </c>
      <c r="E453" t="str">
        <f>'OverUnder Pivot'!E451</f>
        <v xml:space="preserve"> DOMESTIC WATER PUMPS </v>
      </c>
      <c r="F453" t="str">
        <f>'OverUnder Pivot'!F451</f>
        <v>In-Line Circulators</v>
      </c>
      <c r="G453" t="str">
        <f>'OverUnder Pivot'!G451</f>
        <v>In-Line Circulators</v>
      </c>
      <c r="H453" t="str">
        <f>'OverUnder Pivot'!H451</f>
        <v>L</v>
      </c>
      <c r="I453" t="str">
        <f>'OverUnder Pivot'!I451</f>
        <v>Type P-RF-03</v>
      </c>
      <c r="J453">
        <f>'OverUnder Pivot'!J451</f>
        <v>2</v>
      </c>
      <c r="K453" t="str">
        <f>'OverUnder Pivot'!K451</f>
        <v>Nr</v>
      </c>
      <c r="L453" s="724">
        <f>'OverUnder Pivot'!L451</f>
        <v>1000</v>
      </c>
      <c r="M453" s="724">
        <f t="shared" si="13"/>
        <v>2468.1799999999998</v>
      </c>
      <c r="N453" s="724">
        <f>'OverUnder Pivot'!M451</f>
        <v>427.8</v>
      </c>
      <c r="O453" s="724">
        <f>'OverUnder Pivot'!N451</f>
        <v>4508.5599999999995</v>
      </c>
      <c r="P453" s="724">
        <f>'OverUnder Pivot'!O451</f>
        <v>464</v>
      </c>
      <c r="Q453" t="s">
        <v>2727</v>
      </c>
      <c r="S453" t="s">
        <v>2789</v>
      </c>
      <c r="T453">
        <f t="shared" si="10"/>
        <v>1</v>
      </c>
    </row>
    <row r="454" spans="1:20" hidden="1">
      <c r="A454">
        <f>'OverUnder Pivot'!A452</f>
        <v>743</v>
      </c>
      <c r="B454">
        <f>'OverUnder Pivot'!B452</f>
        <v>22</v>
      </c>
      <c r="C454" t="str">
        <f>'OverUnder Pivot'!C452</f>
        <v>PLUMBING</v>
      </c>
      <c r="D454" t="str">
        <f>'OverUnder Pivot'!D452</f>
        <v>221123</v>
      </c>
      <c r="E454" t="str">
        <f>'OverUnder Pivot'!E452</f>
        <v xml:space="preserve"> DOMESTIC WATER PUMPS </v>
      </c>
      <c r="F454" t="str">
        <f>'OverUnder Pivot'!F452</f>
        <v>In-Line Circulators</v>
      </c>
      <c r="G454" t="str">
        <f>'OverUnder Pivot'!G452</f>
        <v>In-Line Circulators</v>
      </c>
      <c r="H454" t="str">
        <f>'OverUnder Pivot'!H452</f>
        <v>A</v>
      </c>
      <c r="I454" t="str">
        <f>'OverUnder Pivot'!I452</f>
        <v>Type P-B-01</v>
      </c>
      <c r="J454">
        <f>'OverUnder Pivot'!J452</f>
        <v>2</v>
      </c>
      <c r="K454" t="str">
        <f>'OverUnder Pivot'!K452</f>
        <v>Nr</v>
      </c>
      <c r="L454" s="724">
        <f>'OverUnder Pivot'!L452</f>
        <v>1650</v>
      </c>
      <c r="M454" s="724">
        <f t="shared" si="13"/>
        <v>2257.7399999999998</v>
      </c>
      <c r="N454" s="724">
        <f>'OverUnder Pivot'!M452</f>
        <v>651</v>
      </c>
      <c r="O454" s="724">
        <f>'OverUnder Pivot'!N452</f>
        <v>3864.48</v>
      </c>
      <c r="P454" s="724">
        <f>'OverUnder Pivot'!O452</f>
        <v>700</v>
      </c>
      <c r="Q454" t="s">
        <v>2791</v>
      </c>
      <c r="T454">
        <f t="shared" si="10"/>
        <v>0</v>
      </c>
    </row>
    <row r="455" spans="1:20" hidden="1">
      <c r="A455">
        <f>'OverUnder Pivot'!A453</f>
        <v>744</v>
      </c>
      <c r="B455">
        <f>'OverUnder Pivot'!B453</f>
        <v>22</v>
      </c>
      <c r="C455" t="str">
        <f>'OverUnder Pivot'!C453</f>
        <v>PLUMBING</v>
      </c>
      <c r="D455" t="str">
        <f>'OverUnder Pivot'!D453</f>
        <v>221123</v>
      </c>
      <c r="E455" t="str">
        <f>'OverUnder Pivot'!E453</f>
        <v xml:space="preserve"> DOMESTIC WATER PUMPS </v>
      </c>
      <c r="F455" t="str">
        <f>'OverUnder Pivot'!F453</f>
        <v>End suction centrifugal pumps</v>
      </c>
      <c r="G455" t="str">
        <f>'OverUnder Pivot'!G453</f>
        <v>End suction centrifugal pumps</v>
      </c>
      <c r="H455" t="str">
        <f>'OverUnder Pivot'!H453</f>
        <v>B</v>
      </c>
      <c r="I455" t="str">
        <f>'OverUnder Pivot'!I453</f>
        <v>Type P-RF-01-1 &amp; -2</v>
      </c>
      <c r="J455">
        <f>'OverUnder Pivot'!J453</f>
        <v>2</v>
      </c>
      <c r="K455" t="str">
        <f>'OverUnder Pivot'!K453</f>
        <v>Nr</v>
      </c>
      <c r="L455" s="724">
        <f>'OverUnder Pivot'!L453</f>
        <v>2650</v>
      </c>
      <c r="M455" s="724">
        <f t="shared" si="13"/>
        <v>2643.7999999999997</v>
      </c>
      <c r="N455" s="724">
        <f>'OverUnder Pivot'!M453</f>
        <v>651</v>
      </c>
      <c r="O455" s="724">
        <f>'OverUnder Pivot'!N453</f>
        <v>4636.5999999999995</v>
      </c>
      <c r="P455" s="724">
        <f>'OverUnder Pivot'!O453</f>
        <v>700</v>
      </c>
      <c r="Q455" t="s">
        <v>2791</v>
      </c>
      <c r="T455">
        <f t="shared" si="10"/>
        <v>0</v>
      </c>
    </row>
    <row r="456" spans="1:20" hidden="1">
      <c r="A456">
        <f>'OverUnder Pivot'!A454</f>
        <v>745</v>
      </c>
      <c r="B456">
        <f>'OverUnder Pivot'!B454</f>
        <v>22</v>
      </c>
      <c r="C456" t="str">
        <f>'OverUnder Pivot'!C454</f>
        <v>PLUMBING</v>
      </c>
      <c r="D456" t="str">
        <f>'OverUnder Pivot'!D454</f>
        <v>221123</v>
      </c>
      <c r="E456" t="str">
        <f>'OverUnder Pivot'!E454</f>
        <v xml:space="preserve"> DOMESTIC WATER PUMPS </v>
      </c>
      <c r="F456" t="str">
        <f>'OverUnder Pivot'!F454</f>
        <v>In-Line Circulators</v>
      </c>
      <c r="G456" t="str">
        <f>'OverUnder Pivot'!G454</f>
        <v>In-Line Circulators</v>
      </c>
      <c r="H456" t="str">
        <f>'OverUnder Pivot'!H454</f>
        <v>C</v>
      </c>
      <c r="I456" t="str">
        <f>'OverUnder Pivot'!I454</f>
        <v>Spare parts as specified for water distribution pumps</v>
      </c>
      <c r="J456">
        <f>'OverUnder Pivot'!J454</f>
        <v>1</v>
      </c>
      <c r="K456" t="str">
        <f>'OverUnder Pivot'!K454</f>
        <v>Item</v>
      </c>
      <c r="L456" s="724">
        <f>'OverUnder Pivot'!L454</f>
        <v>600</v>
      </c>
      <c r="M456" s="724">
        <f t="shared" si="13"/>
        <v>818.45499999999993</v>
      </c>
      <c r="N456" s="724">
        <f>'OverUnder Pivot'!M454</f>
        <v>348.75</v>
      </c>
      <c r="O456" s="724">
        <f>'OverUnder Pivot'!N454</f>
        <v>1288.1599999999999</v>
      </c>
      <c r="P456" s="724">
        <f>'OverUnder Pivot'!O454</f>
        <v>375</v>
      </c>
      <c r="Q456" t="s">
        <v>2791</v>
      </c>
      <c r="T456">
        <f t="shared" ref="T456:T519" si="14">COUNTA(R456:S456)</f>
        <v>0</v>
      </c>
    </row>
    <row r="457" spans="1:20" hidden="1">
      <c r="A457">
        <f>'OverUnder Pivot'!A455</f>
        <v>747</v>
      </c>
      <c r="B457">
        <f>'OverUnder Pivot'!B455</f>
        <v>22</v>
      </c>
      <c r="C457" t="str">
        <f>'OverUnder Pivot'!C455</f>
        <v>PLUMBING</v>
      </c>
      <c r="D457" t="str">
        <f>'OverUnder Pivot'!D455</f>
        <v>221123.13</v>
      </c>
      <c r="E457" t="str">
        <f>'OverUnder Pivot'!E455</f>
        <v xml:space="preserve"> DOMESTIC WATER PACKAGED BOOSTER PUMP SETS</v>
      </c>
      <c r="F457" t="str">
        <f>'OverUnder Pivot'!F455</f>
        <v>In-Line Circulators</v>
      </c>
      <c r="G457" t="str">
        <f>'OverUnder Pivot'!G455</f>
        <v>In-Line Circulators</v>
      </c>
      <c r="H457" t="str">
        <f>'OverUnder Pivot'!H455</f>
        <v>D</v>
      </c>
      <c r="I457" t="str">
        <f>'OverUnder Pivot'!I455</f>
        <v>Type PU-RF-1</v>
      </c>
      <c r="J457">
        <f>'OverUnder Pivot'!J455</f>
        <v>1</v>
      </c>
      <c r="K457" t="str">
        <f>'OverUnder Pivot'!K455</f>
        <v>Set</v>
      </c>
      <c r="L457" s="724">
        <f>'OverUnder Pivot'!L455</f>
        <v>6500</v>
      </c>
      <c r="M457" s="724">
        <f t="shared" si="13"/>
        <v>8425.49</v>
      </c>
      <c r="N457" s="724">
        <f>'OverUnder Pivot'!M455</f>
        <v>1395</v>
      </c>
      <c r="O457" s="724">
        <f>'OverUnder Pivot'!N455</f>
        <v>15455.98</v>
      </c>
      <c r="P457" s="724">
        <f>'OverUnder Pivot'!O455</f>
        <v>150</v>
      </c>
      <c r="Q457" t="s">
        <v>2727</v>
      </c>
      <c r="R457" t="s">
        <v>2788</v>
      </c>
      <c r="S457" t="s">
        <v>2789</v>
      </c>
      <c r="T457">
        <f t="shared" si="14"/>
        <v>2</v>
      </c>
    </row>
    <row r="458" spans="1:20" hidden="1">
      <c r="A458">
        <f>'OverUnder Pivot'!A456</f>
        <v>748</v>
      </c>
      <c r="B458">
        <f>'OverUnder Pivot'!B456</f>
        <v>22</v>
      </c>
      <c r="C458" t="str">
        <f>'OverUnder Pivot'!C456</f>
        <v>PLUMBING</v>
      </c>
      <c r="D458" t="str">
        <f>'OverUnder Pivot'!D456</f>
        <v>221123.13</v>
      </c>
      <c r="E458" t="str">
        <f>'OverUnder Pivot'!E456</f>
        <v xml:space="preserve"> DOMESTIC WATER PACKAGED BOOSTER PUMP SETS</v>
      </c>
      <c r="F458" t="str">
        <f>'OverUnder Pivot'!F456</f>
        <v>221123.13 - DOMESTIC WATER PACKAGED BOOSTER PUMP SETS</v>
      </c>
      <c r="G458" t="str">
        <f>'OverUnder Pivot'!G456</f>
        <v>221123.13 - DOMESTIC WATER PACKAGED BOOSTER PUMP SETS</v>
      </c>
      <c r="H458" t="str">
        <f>'OverUnder Pivot'!H456</f>
        <v>E</v>
      </c>
      <c r="I458" t="str">
        <f>'OverUnder Pivot'!I456</f>
        <v>Type PU-RF-2</v>
      </c>
      <c r="J458">
        <f>'OverUnder Pivot'!J456</f>
        <v>1</v>
      </c>
      <c r="K458" t="str">
        <f>'OverUnder Pivot'!K456</f>
        <v>Set</v>
      </c>
      <c r="L458" s="724">
        <f>'OverUnder Pivot'!L456</f>
        <v>4000</v>
      </c>
      <c r="M458" s="724">
        <f t="shared" si="13"/>
        <v>6815.29</v>
      </c>
      <c r="N458" s="724">
        <f>'OverUnder Pivot'!M456</f>
        <v>1395</v>
      </c>
      <c r="O458" s="724">
        <f>'OverUnder Pivot'!N456</f>
        <v>12235.58</v>
      </c>
      <c r="P458" s="724">
        <f>'OverUnder Pivot'!O456</f>
        <v>150</v>
      </c>
      <c r="Q458" t="s">
        <v>2727</v>
      </c>
      <c r="R458" t="s">
        <v>2788</v>
      </c>
      <c r="S458" t="s">
        <v>2789</v>
      </c>
      <c r="T458">
        <f t="shared" si="14"/>
        <v>2</v>
      </c>
    </row>
    <row r="459" spans="1:20" hidden="1">
      <c r="A459">
        <f>'OverUnder Pivot'!A457</f>
        <v>749</v>
      </c>
      <c r="B459">
        <f>'OverUnder Pivot'!B457</f>
        <v>22</v>
      </c>
      <c r="C459" t="str">
        <f>'OverUnder Pivot'!C457</f>
        <v>PLUMBING</v>
      </c>
      <c r="D459" t="str">
        <f>'OverUnder Pivot'!D457</f>
        <v>221123.13</v>
      </c>
      <c r="E459" t="str">
        <f>'OverUnder Pivot'!E457</f>
        <v xml:space="preserve"> DOMESTIC WATER PACKAGED BOOSTER PUMP SETS</v>
      </c>
      <c r="F459" t="str">
        <f>'OverUnder Pivot'!F457</f>
        <v>In-Line Circulators</v>
      </c>
      <c r="G459" t="str">
        <f>'OverUnder Pivot'!G457</f>
        <v>In-Line Circulators</v>
      </c>
      <c r="H459" t="str">
        <f>'OverUnder Pivot'!H457</f>
        <v>F</v>
      </c>
      <c r="I459" t="str">
        <f>'OverUnder Pivot'!I457</f>
        <v>Spare parts as specified for packaged booster pumps</v>
      </c>
      <c r="J459">
        <f>'OverUnder Pivot'!J457</f>
        <v>1</v>
      </c>
      <c r="K459" t="str">
        <f>'OverUnder Pivot'!K457</f>
        <v>Item</v>
      </c>
      <c r="L459" s="724">
        <f>'OverUnder Pivot'!L457</f>
        <v>380</v>
      </c>
      <c r="M459" s="724">
        <f t="shared" si="13"/>
        <v>1432.31</v>
      </c>
      <c r="N459" s="724">
        <f>'OverUnder Pivot'!M457</f>
        <v>288.3</v>
      </c>
      <c r="O459" s="724">
        <f>'OverUnder Pivot'!N457</f>
        <v>2576.3199999999997</v>
      </c>
      <c r="P459" s="724">
        <f>'OverUnder Pivot'!O457</f>
        <v>313</v>
      </c>
      <c r="Q459" t="s">
        <v>2791</v>
      </c>
      <c r="T459">
        <f t="shared" si="14"/>
        <v>0</v>
      </c>
    </row>
    <row r="460" spans="1:20" hidden="1">
      <c r="A460">
        <f>'OverUnder Pivot'!A458</f>
        <v>753</v>
      </c>
      <c r="B460">
        <f>'OverUnder Pivot'!B458</f>
        <v>22</v>
      </c>
      <c r="C460" t="str">
        <f>'OverUnder Pivot'!C458</f>
        <v>PLUMBING</v>
      </c>
      <c r="D460" t="str">
        <f>'OverUnder Pivot'!D458</f>
        <v>221316</v>
      </c>
      <c r="E460" t="str">
        <f>'OverUnder Pivot'!E458</f>
        <v xml:space="preserve"> SANITARY WASTE AND VENT PIPING</v>
      </c>
      <c r="F460" t="str">
        <f>'OverUnder Pivot'!F458</f>
        <v>Above Ground / Underground , Soil, Waste and Vent Piping</v>
      </c>
      <c r="G460" t="str">
        <f>'OverUnder Pivot'!G458</f>
        <v>Above Ground / Underground , Soil, Waste and Vent Piping</v>
      </c>
      <c r="H460" t="str">
        <f>'OverUnder Pivot'!H458</f>
        <v>G</v>
      </c>
      <c r="I460" t="str">
        <f>'OverUnder Pivot'!I458</f>
        <v>32dn</v>
      </c>
      <c r="J460">
        <f>'OverUnder Pivot'!J458</f>
        <v>167</v>
      </c>
      <c r="K460" t="str">
        <f>'OverUnder Pivot'!K458</f>
        <v>m</v>
      </c>
      <c r="L460" s="724">
        <f>'OverUnder Pivot'!L458</f>
        <v>1653.3</v>
      </c>
      <c r="M460" s="724">
        <f t="shared" si="13"/>
        <v>1900.46</v>
      </c>
      <c r="N460" s="724">
        <f>'OverUnder Pivot'!M458</f>
        <v>2019.03</v>
      </c>
      <c r="O460" s="724">
        <f>'OverUnder Pivot'!N458</f>
        <v>1781.89</v>
      </c>
      <c r="P460" s="724">
        <f>'OverUnder Pivot'!O458</f>
        <v>2171</v>
      </c>
      <c r="Q460" t="s">
        <v>2791</v>
      </c>
      <c r="T460">
        <f t="shared" si="14"/>
        <v>0</v>
      </c>
    </row>
    <row r="461" spans="1:20" hidden="1">
      <c r="A461">
        <f>'OverUnder Pivot'!A459</f>
        <v>754</v>
      </c>
      <c r="B461">
        <f>'OverUnder Pivot'!B459</f>
        <v>22</v>
      </c>
      <c r="C461" t="str">
        <f>'OverUnder Pivot'!C459</f>
        <v>PLUMBING</v>
      </c>
      <c r="D461" t="str">
        <f>'OverUnder Pivot'!D459</f>
        <v>221316</v>
      </c>
      <c r="E461" t="str">
        <f>'OverUnder Pivot'!E459</f>
        <v xml:space="preserve"> SANITARY WASTE AND VENT PIPING</v>
      </c>
      <c r="F461" t="str">
        <f>'OverUnder Pivot'!F459</f>
        <v xml:space="preserve">PVC pipes </v>
      </c>
      <c r="G461" t="str">
        <f>'OverUnder Pivot'!G459</f>
        <v xml:space="preserve">PVC pipes </v>
      </c>
      <c r="H461" t="str">
        <f>'OverUnder Pivot'!H459</f>
        <v>H</v>
      </c>
      <c r="I461" t="str">
        <f>'OverUnder Pivot'!I459</f>
        <v>50 dn</v>
      </c>
      <c r="J461">
        <f>'OverUnder Pivot'!J459</f>
        <v>475</v>
      </c>
      <c r="K461" t="str">
        <f>'OverUnder Pivot'!K459</f>
        <v>m</v>
      </c>
      <c r="L461" s="724">
        <f>'OverUnder Pivot'!L459</f>
        <v>6127.5</v>
      </c>
      <c r="M461" s="724">
        <f t="shared" si="13"/>
        <v>6077.625</v>
      </c>
      <c r="N461" s="724">
        <f>'OverUnder Pivot'!M459</f>
        <v>6626.2500000000009</v>
      </c>
      <c r="O461" s="724">
        <f>'OverUnder Pivot'!N459</f>
        <v>5529</v>
      </c>
      <c r="P461" s="724">
        <f>'OverUnder Pivot'!O459</f>
        <v>7125</v>
      </c>
      <c r="Q461" t="s">
        <v>2791</v>
      </c>
      <c r="T461">
        <f t="shared" si="14"/>
        <v>0</v>
      </c>
    </row>
    <row r="462" spans="1:20" hidden="1">
      <c r="A462">
        <f>'OverUnder Pivot'!A460</f>
        <v>755</v>
      </c>
      <c r="B462">
        <f>'OverUnder Pivot'!B460</f>
        <v>22</v>
      </c>
      <c r="C462" t="str">
        <f>'OverUnder Pivot'!C460</f>
        <v>PLUMBING</v>
      </c>
      <c r="D462" t="str">
        <f>'OverUnder Pivot'!D460</f>
        <v>221316</v>
      </c>
      <c r="E462" t="str">
        <f>'OverUnder Pivot'!E460</f>
        <v xml:space="preserve"> SANITARY WASTE AND VENT PIPING</v>
      </c>
      <c r="F462" t="str">
        <f>'OverUnder Pivot'!F460</f>
        <v>Above Ground / Underground , Soil, Waste and Vent Piping</v>
      </c>
      <c r="G462" t="str">
        <f>'OverUnder Pivot'!G460</f>
        <v>Above Ground / Underground , Soil, Waste and Vent Piping</v>
      </c>
      <c r="H462" t="str">
        <f>'OverUnder Pivot'!H460</f>
        <v>J</v>
      </c>
      <c r="I462" t="str">
        <f>'OverUnder Pivot'!I460</f>
        <v>82 dn</v>
      </c>
      <c r="J462">
        <f>'OverUnder Pivot'!J460</f>
        <v>97</v>
      </c>
      <c r="K462" t="str">
        <f>'OverUnder Pivot'!K460</f>
        <v>m</v>
      </c>
      <c r="L462" s="724">
        <f>'OverUnder Pivot'!L460</f>
        <v>1726.6000000000001</v>
      </c>
      <c r="M462" s="724">
        <f t="shared" si="13"/>
        <v>1517.5650000000001</v>
      </c>
      <c r="N462" s="724">
        <f>'OverUnder Pivot'!M460</f>
        <v>1623.7800000000002</v>
      </c>
      <c r="O462" s="724">
        <f>'OverUnder Pivot'!N460</f>
        <v>1411.35</v>
      </c>
      <c r="P462" s="724">
        <f>'OverUnder Pivot'!O460</f>
        <v>1746</v>
      </c>
      <c r="Q462" t="s">
        <v>2791</v>
      </c>
      <c r="T462">
        <f t="shared" si="14"/>
        <v>0</v>
      </c>
    </row>
    <row r="463" spans="1:20" hidden="1">
      <c r="A463">
        <f>'OverUnder Pivot'!A461</f>
        <v>756</v>
      </c>
      <c r="B463">
        <f>'OverUnder Pivot'!B461</f>
        <v>22</v>
      </c>
      <c r="C463" t="str">
        <f>'OverUnder Pivot'!C461</f>
        <v>PLUMBING</v>
      </c>
      <c r="D463" t="str">
        <f>'OverUnder Pivot'!D461</f>
        <v>221316</v>
      </c>
      <c r="E463" t="str">
        <f>'OverUnder Pivot'!E461</f>
        <v xml:space="preserve"> SANITARY WASTE AND VENT PIPING</v>
      </c>
      <c r="F463" t="str">
        <f>'OverUnder Pivot'!F461</f>
        <v xml:space="preserve">PVC pipes </v>
      </c>
      <c r="G463" t="str">
        <f>'OverUnder Pivot'!G461</f>
        <v xml:space="preserve">PVC pipes </v>
      </c>
      <c r="H463" t="str">
        <f>'OverUnder Pivot'!H461</f>
        <v>K</v>
      </c>
      <c r="I463" t="str">
        <f>'OverUnder Pivot'!I461</f>
        <v>110 dn</v>
      </c>
      <c r="J463">
        <f>'OverUnder Pivot'!J461</f>
        <v>265</v>
      </c>
      <c r="K463" t="str">
        <f>'OverUnder Pivot'!K461</f>
        <v>m</v>
      </c>
      <c r="L463" s="724">
        <f>'OverUnder Pivot'!L461</f>
        <v>5512</v>
      </c>
      <c r="M463" s="724">
        <f t="shared" si="13"/>
        <v>4906.4750000000004</v>
      </c>
      <c r="N463" s="724">
        <f>'OverUnder Pivot'!M461</f>
        <v>4929</v>
      </c>
      <c r="O463" s="724">
        <f>'OverUnder Pivot'!N461</f>
        <v>4883.95</v>
      </c>
      <c r="P463" s="724">
        <f>'OverUnder Pivot'!O461</f>
        <v>5300</v>
      </c>
      <c r="Q463" t="s">
        <v>2791</v>
      </c>
      <c r="T463">
        <f t="shared" si="14"/>
        <v>0</v>
      </c>
    </row>
    <row r="464" spans="1:20" hidden="1">
      <c r="A464">
        <f>'OverUnder Pivot'!A462</f>
        <v>757</v>
      </c>
      <c r="B464">
        <f>'OverUnder Pivot'!B462</f>
        <v>22</v>
      </c>
      <c r="C464" t="str">
        <f>'OverUnder Pivot'!C462</f>
        <v>PLUMBING</v>
      </c>
      <c r="D464" t="str">
        <f>'OverUnder Pivot'!D462</f>
        <v>221316</v>
      </c>
      <c r="E464" t="str">
        <f>'OverUnder Pivot'!E462</f>
        <v xml:space="preserve"> SANITARY WASTE AND VENT PIPING</v>
      </c>
      <c r="F464" t="str">
        <f>'OverUnder Pivot'!F462</f>
        <v>Above Ground / Underground , Soil, Waste and Vent Piping</v>
      </c>
      <c r="G464" t="str">
        <f>'OverUnder Pivot'!G462</f>
        <v>Above Ground / Underground , Soil, Waste and Vent Piping</v>
      </c>
      <c r="H464" t="str">
        <f>'OverUnder Pivot'!H462</f>
        <v>L</v>
      </c>
      <c r="I464" t="str">
        <f>'OverUnder Pivot'!I462</f>
        <v>150 dn</v>
      </c>
      <c r="J464">
        <f>'OverUnder Pivot'!J462</f>
        <v>55</v>
      </c>
      <c r="K464" t="str">
        <f>'OverUnder Pivot'!K462</f>
        <v>m</v>
      </c>
      <c r="L464" s="724">
        <f>'OverUnder Pivot'!L462</f>
        <v>1650</v>
      </c>
      <c r="M464" s="724">
        <f t="shared" si="13"/>
        <v>1866.425</v>
      </c>
      <c r="N464" s="724">
        <f>'OverUnder Pivot'!M462</f>
        <v>1278.75</v>
      </c>
      <c r="O464" s="724">
        <f>'OverUnder Pivot'!N462</f>
        <v>2454.1</v>
      </c>
      <c r="P464" s="724">
        <f>'OverUnder Pivot'!O462</f>
        <v>1265</v>
      </c>
      <c r="Q464" t="s">
        <v>2791</v>
      </c>
      <c r="T464">
        <f t="shared" si="14"/>
        <v>0</v>
      </c>
    </row>
    <row r="465" spans="1:20" hidden="1">
      <c r="A465">
        <f>'OverUnder Pivot'!A463</f>
        <v>760</v>
      </c>
      <c r="B465">
        <f>'OverUnder Pivot'!B463</f>
        <v>22</v>
      </c>
      <c r="C465" t="str">
        <f>'OverUnder Pivot'!C463</f>
        <v>PLUMBING</v>
      </c>
      <c r="D465" t="str">
        <f>'OverUnder Pivot'!D463</f>
        <v>221316</v>
      </c>
      <c r="E465" t="str">
        <f>'OverUnder Pivot'!E463</f>
        <v xml:space="preserve"> SANITARY WASTE AND VENT PIPING</v>
      </c>
      <c r="F465" t="str">
        <f>'OverUnder Pivot'!F463</f>
        <v>Underground, soil, waste and vent piping connecting inspection chambers</v>
      </c>
      <c r="G465" t="str">
        <f>'OverUnder Pivot'!G463</f>
        <v>Underground, soil, waste and vent piping connecting inspection chambers</v>
      </c>
      <c r="H465" t="str">
        <f>'OverUnder Pivot'!H463</f>
        <v>A</v>
      </c>
      <c r="I465" t="str">
        <f>'OverUnder Pivot'!I463</f>
        <v>150 dn</v>
      </c>
      <c r="J465">
        <f>'OverUnder Pivot'!J463</f>
        <v>185</v>
      </c>
      <c r="K465" t="str">
        <f>'OverUnder Pivot'!K463</f>
        <v>m</v>
      </c>
      <c r="L465" s="724">
        <f>'OverUnder Pivot'!L463</f>
        <v>5550</v>
      </c>
      <c r="M465" s="724">
        <f t="shared" si="13"/>
        <v>7138.2250000000004</v>
      </c>
      <c r="N465" s="724">
        <f>'OverUnder Pivot'!M463</f>
        <v>6021.7500000000009</v>
      </c>
      <c r="O465" s="724">
        <f>'OverUnder Pivot'!N463</f>
        <v>8254.6999999999989</v>
      </c>
      <c r="P465" s="724">
        <f>'OverUnder Pivot'!O463</f>
        <v>6475</v>
      </c>
      <c r="Q465" t="s">
        <v>2727</v>
      </c>
      <c r="S465" t="s">
        <v>2789</v>
      </c>
      <c r="T465">
        <f t="shared" si="14"/>
        <v>1</v>
      </c>
    </row>
    <row r="466" spans="1:20" hidden="1">
      <c r="A466">
        <f>'OverUnder Pivot'!A464</f>
        <v>762</v>
      </c>
      <c r="B466">
        <f>'OverUnder Pivot'!B464</f>
        <v>22</v>
      </c>
      <c r="C466" t="str">
        <f>'OverUnder Pivot'!C464</f>
        <v>PLUMBING</v>
      </c>
      <c r="D466" t="str">
        <f>'OverUnder Pivot'!D464</f>
        <v>221316</v>
      </c>
      <c r="E466" t="str">
        <f>'OverUnder Pivot'!E464</f>
        <v xml:space="preserve"> SANITARY WASTE AND VENT PIPING</v>
      </c>
      <c r="F466" t="str">
        <f>'OverUnder Pivot'!F464</f>
        <v>Underground, soil, waste and vent piping connecting inspection chambers</v>
      </c>
      <c r="G466" t="str">
        <f>'OverUnder Pivot'!G464</f>
        <v>Underground, soil, waste and vent piping connecting inspection chambers</v>
      </c>
      <c r="H466" t="str">
        <f>'OverUnder Pivot'!H464</f>
        <v>B</v>
      </c>
      <c r="I466" t="str">
        <f>'OverUnder Pivot'!I464</f>
        <v>Sewer Inspection Chambers</v>
      </c>
      <c r="J466">
        <f>'OverUnder Pivot'!J464</f>
        <v>5</v>
      </c>
      <c r="K466" t="str">
        <f>'OverUnder Pivot'!K464</f>
        <v>Nr</v>
      </c>
      <c r="L466" s="724">
        <f>'OverUnder Pivot'!L464</f>
        <v>1580</v>
      </c>
      <c r="M466" s="724">
        <f t="shared" si="13"/>
        <v>1694.5499999999997</v>
      </c>
      <c r="N466" s="724">
        <f>'OverUnder Pivot'!M464</f>
        <v>813.75</v>
      </c>
      <c r="O466" s="724">
        <f>'OverUnder Pivot'!N464</f>
        <v>2575.3499999999995</v>
      </c>
      <c r="P466" s="724">
        <f>'OverUnder Pivot'!O464</f>
        <v>875</v>
      </c>
      <c r="Q466" t="s">
        <v>2791</v>
      </c>
      <c r="T466">
        <f t="shared" si="14"/>
        <v>0</v>
      </c>
    </row>
    <row r="467" spans="1:20" hidden="1">
      <c r="A467">
        <f>'OverUnder Pivot'!A465</f>
        <v>765</v>
      </c>
      <c r="B467">
        <f>'OverUnder Pivot'!B465</f>
        <v>22</v>
      </c>
      <c r="C467" t="str">
        <f>'OverUnder Pivot'!C465</f>
        <v>PLUMBING</v>
      </c>
      <c r="D467" t="str">
        <f>'OverUnder Pivot'!D465</f>
        <v>221316</v>
      </c>
      <c r="E467" t="str">
        <f>'OverUnder Pivot'!E465</f>
        <v xml:space="preserve"> SANITARY WASTE AND VENT PIPING</v>
      </c>
      <c r="F467" t="str">
        <f>'OverUnder Pivot'!F465</f>
        <v>Aboveground / Underground , Soil, Waste Force Mains</v>
      </c>
      <c r="G467" t="str">
        <f>'OverUnder Pivot'!G465</f>
        <v>Aboveground / Underground , Soil, Waste Force Mains</v>
      </c>
      <c r="H467" t="str">
        <f>'OverUnder Pivot'!H465</f>
        <v>C</v>
      </c>
      <c r="I467" t="str">
        <f>'OverUnder Pivot'!I465</f>
        <v>50 dn</v>
      </c>
      <c r="J467">
        <f>'OverUnder Pivot'!J465</f>
        <v>15</v>
      </c>
      <c r="K467" t="str">
        <f>'OverUnder Pivot'!K465</f>
        <v>m</v>
      </c>
      <c r="L467" s="724">
        <f>'OverUnder Pivot'!L465</f>
        <v>617.4</v>
      </c>
      <c r="M467" s="724">
        <f t="shared" si="13"/>
        <v>791.25</v>
      </c>
      <c r="N467" s="724">
        <f>'OverUnder Pivot'!M465</f>
        <v>418.50000000000006</v>
      </c>
      <c r="O467" s="724">
        <f>'OverUnder Pivot'!N465</f>
        <v>1164</v>
      </c>
      <c r="P467" s="724">
        <f>'OverUnder Pivot'!O465</f>
        <v>420</v>
      </c>
      <c r="Q467" t="s">
        <v>2791</v>
      </c>
      <c r="T467">
        <f t="shared" si="14"/>
        <v>0</v>
      </c>
    </row>
    <row r="468" spans="1:20" hidden="1">
      <c r="A468">
        <f>'OverUnder Pivot'!A466</f>
        <v>768</v>
      </c>
      <c r="B468">
        <f>'OverUnder Pivot'!B466</f>
        <v>22</v>
      </c>
      <c r="C468" t="str">
        <f>'OverUnder Pivot'!C466</f>
        <v>PLUMBING</v>
      </c>
      <c r="D468" t="str">
        <f>'OverUnder Pivot'!D466</f>
        <v>221316</v>
      </c>
      <c r="E468" t="str">
        <f>'OverUnder Pivot'!E466</f>
        <v xml:space="preserve"> SANITARY WASTE AND VENT PIPING</v>
      </c>
      <c r="F468" t="str">
        <f>'OverUnder Pivot'!F466</f>
        <v>Aboveground , Storm Drainage Piping</v>
      </c>
      <c r="G468" t="str">
        <f>'OverUnder Pivot'!G466</f>
        <v>Aboveground , Storm Drainage Piping</v>
      </c>
      <c r="H468" t="str">
        <f>'OverUnder Pivot'!H466</f>
        <v>D</v>
      </c>
      <c r="I468" t="str">
        <f>'OverUnder Pivot'!I466</f>
        <v>50 dn</v>
      </c>
      <c r="J468">
        <f>'OverUnder Pivot'!J466</f>
        <v>76</v>
      </c>
      <c r="K468" t="str">
        <f>'OverUnder Pivot'!K466</f>
        <v>m</v>
      </c>
      <c r="L468" s="724">
        <f>'OverUnder Pivot'!L466</f>
        <v>980.4</v>
      </c>
      <c r="M468" s="724">
        <f t="shared" si="13"/>
        <v>972.42000000000007</v>
      </c>
      <c r="N468" s="724">
        <f>'OverUnder Pivot'!M466</f>
        <v>1060.2</v>
      </c>
      <c r="O468" s="724">
        <f>'OverUnder Pivot'!N466</f>
        <v>884.6400000000001</v>
      </c>
      <c r="P468" s="724">
        <f>'OverUnder Pivot'!O466</f>
        <v>1368</v>
      </c>
      <c r="Q468" t="s">
        <v>2791</v>
      </c>
      <c r="T468">
        <f t="shared" si="14"/>
        <v>0</v>
      </c>
    </row>
    <row r="469" spans="1:20" hidden="1">
      <c r="A469">
        <f>'OverUnder Pivot'!A467</f>
        <v>769</v>
      </c>
      <c r="B469">
        <f>'OverUnder Pivot'!B467</f>
        <v>22</v>
      </c>
      <c r="C469" t="str">
        <f>'OverUnder Pivot'!C467</f>
        <v>PLUMBING</v>
      </c>
      <c r="D469" t="str">
        <f>'OverUnder Pivot'!D467</f>
        <v>221316</v>
      </c>
      <c r="E469" t="str">
        <f>'OverUnder Pivot'!E467</f>
        <v xml:space="preserve"> SANITARY WASTE AND VENT PIPING</v>
      </c>
      <c r="F469" t="str">
        <f>'OverUnder Pivot'!F467</f>
        <v>PVC pipes</v>
      </c>
      <c r="G469" t="str">
        <f>'OverUnder Pivot'!G467</f>
        <v>PVC pipes</v>
      </c>
      <c r="H469" t="str">
        <f>'OverUnder Pivot'!H467</f>
        <v>E</v>
      </c>
      <c r="I469" t="str">
        <f>'OverUnder Pivot'!I467</f>
        <v>80 dn</v>
      </c>
      <c r="J469">
        <f>'OverUnder Pivot'!J467</f>
        <v>81</v>
      </c>
      <c r="K469" t="str">
        <f>'OverUnder Pivot'!K467</f>
        <v>m</v>
      </c>
      <c r="L469" s="724">
        <f>'OverUnder Pivot'!L467</f>
        <v>1441.8</v>
      </c>
      <c r="M469" s="724">
        <f t="shared" si="13"/>
        <v>1342.575</v>
      </c>
      <c r="N469" s="724">
        <f>'OverUnder Pivot'!M467</f>
        <v>1506.6000000000001</v>
      </c>
      <c r="O469" s="724">
        <f>'OverUnder Pivot'!N467</f>
        <v>1178.55</v>
      </c>
      <c r="P469" s="724">
        <f>'OverUnder Pivot'!O467</f>
        <v>1620</v>
      </c>
      <c r="Q469" t="s">
        <v>2791</v>
      </c>
      <c r="T469">
        <f t="shared" si="14"/>
        <v>0</v>
      </c>
    </row>
    <row r="470" spans="1:20" hidden="1">
      <c r="A470">
        <f>'OverUnder Pivot'!A468</f>
        <v>770</v>
      </c>
      <c r="B470">
        <f>'OverUnder Pivot'!B468</f>
        <v>22</v>
      </c>
      <c r="C470" t="str">
        <f>'OverUnder Pivot'!C468</f>
        <v>PLUMBING</v>
      </c>
      <c r="D470" t="str">
        <f>'OverUnder Pivot'!D468</f>
        <v>221316</v>
      </c>
      <c r="E470" t="str">
        <f>'OverUnder Pivot'!E468</f>
        <v xml:space="preserve"> SANITARY WASTE AND VENT PIPING</v>
      </c>
      <c r="F470" t="str">
        <f>'OverUnder Pivot'!F468</f>
        <v>Aboveground , Storm Drainage Piping</v>
      </c>
      <c r="G470" t="str">
        <f>'OverUnder Pivot'!G468</f>
        <v>Aboveground , Storm Drainage Piping</v>
      </c>
      <c r="H470" t="str">
        <f>'OverUnder Pivot'!H468</f>
        <v>F</v>
      </c>
      <c r="I470" t="str">
        <f>'OverUnder Pivot'!I468</f>
        <v>110 dn</v>
      </c>
      <c r="J470">
        <f>'OverUnder Pivot'!J468</f>
        <v>19</v>
      </c>
      <c r="K470" t="str">
        <f>'OverUnder Pivot'!K468</f>
        <v>m</v>
      </c>
      <c r="L470" s="724">
        <f>'OverUnder Pivot'!L468</f>
        <v>395.2</v>
      </c>
      <c r="M470" s="724">
        <f t="shared" si="13"/>
        <v>395.96000000000004</v>
      </c>
      <c r="N470" s="724">
        <f>'OverUnder Pivot'!M468</f>
        <v>441.75</v>
      </c>
      <c r="O470" s="724">
        <f>'OverUnder Pivot'!N468</f>
        <v>350.17</v>
      </c>
      <c r="P470" s="724">
        <f>'OverUnder Pivot'!O468</f>
        <v>437</v>
      </c>
      <c r="Q470" t="s">
        <v>2791</v>
      </c>
      <c r="T470">
        <f t="shared" si="14"/>
        <v>0</v>
      </c>
    </row>
    <row r="471" spans="1:20" hidden="1">
      <c r="A471">
        <f>'OverUnder Pivot'!A469</f>
        <v>773</v>
      </c>
      <c r="B471">
        <f>'OverUnder Pivot'!B469</f>
        <v>22</v>
      </c>
      <c r="C471" t="str">
        <f>'OverUnder Pivot'!C469</f>
        <v>PLUMBING</v>
      </c>
      <c r="D471" t="str">
        <f>'OverUnder Pivot'!D469</f>
        <v>221319</v>
      </c>
      <c r="E471" t="str">
        <f>'OverUnder Pivot'!E469</f>
        <v xml:space="preserve"> SANITARY WATER PIPING SPECIALTIES</v>
      </c>
      <c r="F471" t="str">
        <f>'OverUnder Pivot'!F469</f>
        <v>22112 - SANITARY WATER PIPING SPECIALTIES</v>
      </c>
      <c r="G471" t="str">
        <f>'OverUnder Pivot'!G469</f>
        <v>22112 - SANITARY WATER PIPING SPECIALTIES</v>
      </c>
      <c r="H471" t="str">
        <f>'OverUnder Pivot'!H469</f>
        <v>G</v>
      </c>
      <c r="I471" t="str">
        <f>'OverUnder Pivot'!I469</f>
        <v>Type FD-1; 82 dn</v>
      </c>
      <c r="J471">
        <f>'OverUnder Pivot'!J469</f>
        <v>18</v>
      </c>
      <c r="K471" t="str">
        <f>'OverUnder Pivot'!K469</f>
        <v>Nr</v>
      </c>
      <c r="L471" s="724">
        <f>'OverUnder Pivot'!L469</f>
        <v>981</v>
      </c>
      <c r="M471" s="724">
        <f t="shared" si="13"/>
        <v>2785.86</v>
      </c>
      <c r="N471" s="724">
        <f>'OverUnder Pivot'!M469</f>
        <v>1171.8000000000002</v>
      </c>
      <c r="O471" s="724">
        <f>'OverUnder Pivot'!N469</f>
        <v>4399.92</v>
      </c>
      <c r="P471" s="724">
        <f>'OverUnder Pivot'!O469</f>
        <v>1242</v>
      </c>
      <c r="Q471" t="s">
        <v>2727</v>
      </c>
      <c r="S471" t="s">
        <v>2789</v>
      </c>
      <c r="T471">
        <f t="shared" si="14"/>
        <v>1</v>
      </c>
    </row>
    <row r="472" spans="1:20" hidden="1">
      <c r="A472">
        <f>'OverUnder Pivot'!A470</f>
        <v>774</v>
      </c>
      <c r="B472">
        <f>'OverUnder Pivot'!B470</f>
        <v>22</v>
      </c>
      <c r="C472" t="str">
        <f>'OverUnder Pivot'!C470</f>
        <v>PLUMBING</v>
      </c>
      <c r="D472" t="str">
        <f>'OverUnder Pivot'!D470</f>
        <v>221319</v>
      </c>
      <c r="E472" t="str">
        <f>'OverUnder Pivot'!E470</f>
        <v xml:space="preserve"> SANITARY WATER PIPING SPECIALTIES</v>
      </c>
      <c r="F472" t="str">
        <f>'OverUnder Pivot'!F470</f>
        <v>Floor drains</v>
      </c>
      <c r="G472" t="str">
        <f>'OverUnder Pivot'!G470</f>
        <v>Floor drains</v>
      </c>
      <c r="H472" t="str">
        <f>'OverUnder Pivot'!H470</f>
        <v>H</v>
      </c>
      <c r="I472" t="str">
        <f>'OverUnder Pivot'!I470</f>
        <v>Type FD-2; 100 dn</v>
      </c>
      <c r="J472">
        <f>'OverUnder Pivot'!J470</f>
        <v>6</v>
      </c>
      <c r="K472" t="str">
        <f>'OverUnder Pivot'!K470</f>
        <v>Nr</v>
      </c>
      <c r="L472" s="724">
        <f>'OverUnder Pivot'!L470</f>
        <v>0</v>
      </c>
      <c r="M472" s="724"/>
      <c r="N472" s="724">
        <f>'OverUnder Pivot'!M470</f>
        <v>0</v>
      </c>
      <c r="O472" s="724">
        <f>'OverUnder Pivot'!N470</f>
        <v>0</v>
      </c>
      <c r="P472" s="724">
        <f>'OverUnder Pivot'!O470</f>
        <v>0</v>
      </c>
      <c r="Q472" t="s">
        <v>2791</v>
      </c>
      <c r="T472">
        <f t="shared" si="14"/>
        <v>0</v>
      </c>
    </row>
    <row r="473" spans="1:20" hidden="1">
      <c r="A473">
        <f>'OverUnder Pivot'!A471</f>
        <v>776</v>
      </c>
      <c r="B473">
        <f>'OverUnder Pivot'!B471</f>
        <v>22</v>
      </c>
      <c r="C473" t="str">
        <f>'OverUnder Pivot'!C471</f>
        <v>PLUMBING</v>
      </c>
      <c r="D473" t="str">
        <f>'OverUnder Pivot'!D471</f>
        <v>221319</v>
      </c>
      <c r="E473" t="str">
        <f>'OverUnder Pivot'!E471</f>
        <v xml:space="preserve"> SANITARY WATER PIPING SPECIALTIES</v>
      </c>
      <c r="F473" t="str">
        <f>'OverUnder Pivot'!F471</f>
        <v>Floor drains</v>
      </c>
      <c r="G473" t="str">
        <f>'OverUnder Pivot'!G471</f>
        <v>Floor drains</v>
      </c>
      <c r="H473" t="str">
        <f>'OverUnder Pivot'!H471</f>
        <v>H</v>
      </c>
      <c r="I473" t="str">
        <f>'OverUnder Pivot'!I471</f>
        <v>Type FCO; 110 dn</v>
      </c>
      <c r="J473">
        <f>'OverUnder Pivot'!J471</f>
        <v>5</v>
      </c>
      <c r="K473" t="str">
        <f>'OverUnder Pivot'!K471</f>
        <v>Nr</v>
      </c>
      <c r="L473" s="724">
        <f>'OverUnder Pivot'!L471</f>
        <v>0</v>
      </c>
      <c r="M473" s="724"/>
      <c r="N473" s="724">
        <f>'OverUnder Pivot'!M471</f>
        <v>0</v>
      </c>
      <c r="O473" s="724">
        <f>'OverUnder Pivot'!N471</f>
        <v>0</v>
      </c>
      <c r="P473" s="724">
        <f>'OverUnder Pivot'!O471</f>
        <v>0</v>
      </c>
      <c r="Q473" t="s">
        <v>2791</v>
      </c>
      <c r="T473">
        <f t="shared" si="14"/>
        <v>0</v>
      </c>
    </row>
    <row r="474" spans="1:20" hidden="1">
      <c r="A474">
        <f>'OverUnder Pivot'!A472</f>
        <v>777</v>
      </c>
      <c r="B474">
        <f>'OverUnder Pivot'!B472</f>
        <v>22</v>
      </c>
      <c r="C474" t="str">
        <f>'OverUnder Pivot'!C472</f>
        <v>PLUMBING</v>
      </c>
      <c r="D474" t="str">
        <f>'OverUnder Pivot'!D472</f>
        <v>221319</v>
      </c>
      <c r="E474" t="str">
        <f>'OverUnder Pivot'!E472</f>
        <v xml:space="preserve"> SANITARY WATER PIPING SPECIALTIES</v>
      </c>
      <c r="F474" t="str">
        <f>'OverUnder Pivot'!F472</f>
        <v>Floor cleanouts</v>
      </c>
      <c r="G474" t="str">
        <f>'OverUnder Pivot'!G472</f>
        <v>Floor cleanouts</v>
      </c>
      <c r="H474" t="str">
        <f>'OverUnder Pivot'!H472</f>
        <v>H</v>
      </c>
      <c r="I474" t="str">
        <f>'OverUnder Pivot'!I472</f>
        <v>Type FCO; 100 dn</v>
      </c>
      <c r="J474">
        <f>'OverUnder Pivot'!J472</f>
        <v>4</v>
      </c>
      <c r="K474" t="str">
        <f>'OverUnder Pivot'!K472</f>
        <v>Nr</v>
      </c>
      <c r="L474" s="724">
        <f>'OverUnder Pivot'!L472</f>
        <v>270.83999999999997</v>
      </c>
      <c r="M474" s="724">
        <f t="shared" ref="M474:M482" si="15">AVERAGEIFS(N474:O474,N474:O474,"&lt;&gt;0",V474:W474,"")</f>
        <v>438.65999999999997</v>
      </c>
      <c r="N474" s="724">
        <f>'OverUnder Pivot'!M472</f>
        <v>260.40000000000003</v>
      </c>
      <c r="O474" s="724">
        <f>'OverUnder Pivot'!N472</f>
        <v>616.91999999999996</v>
      </c>
      <c r="P474" s="724">
        <f>'OverUnder Pivot'!O472</f>
        <v>276</v>
      </c>
      <c r="Q474" t="s">
        <v>2791</v>
      </c>
      <c r="T474">
        <f t="shared" si="14"/>
        <v>0</v>
      </c>
    </row>
    <row r="475" spans="1:20" hidden="1">
      <c r="A475">
        <f>'OverUnder Pivot'!A473</f>
        <v>778</v>
      </c>
      <c r="B475">
        <f>'OverUnder Pivot'!B473</f>
        <v>22</v>
      </c>
      <c r="C475" t="str">
        <f>'OverUnder Pivot'!C473</f>
        <v>PLUMBING</v>
      </c>
      <c r="D475" t="str">
        <f>'OverUnder Pivot'!D473</f>
        <v>221319</v>
      </c>
      <c r="E475" t="str">
        <f>'OverUnder Pivot'!E473</f>
        <v xml:space="preserve"> SANITARY WATER PIPING SPECIALTIES</v>
      </c>
      <c r="F475" t="str">
        <f>'OverUnder Pivot'!F473</f>
        <v>Floor drains</v>
      </c>
      <c r="G475" t="str">
        <f>'OverUnder Pivot'!G473</f>
        <v>Floor drains</v>
      </c>
      <c r="H475" t="str">
        <f>'OverUnder Pivot'!H473</f>
        <v>A</v>
      </c>
      <c r="I475" t="str">
        <f>'OverUnder Pivot'!I473</f>
        <v>Cowls</v>
      </c>
      <c r="J475">
        <f>'OverUnder Pivot'!J473</f>
        <v>1</v>
      </c>
      <c r="K475" t="str">
        <f>'OverUnder Pivot'!K473</f>
        <v>Item</v>
      </c>
      <c r="L475" s="724">
        <f>'OverUnder Pivot'!L473</f>
        <v>401</v>
      </c>
      <c r="M475" s="724">
        <f t="shared" si="15"/>
        <v>232.16499999999999</v>
      </c>
      <c r="N475" s="724">
        <f>'OverUnder Pivot'!M473</f>
        <v>232.5</v>
      </c>
      <c r="O475" s="724">
        <f>'OverUnder Pivot'!N473</f>
        <v>231.82999999999998</v>
      </c>
      <c r="P475" s="724">
        <f>'OverUnder Pivot'!O473</f>
        <v>250</v>
      </c>
      <c r="Q475" t="s">
        <v>2791</v>
      </c>
      <c r="T475">
        <f t="shared" si="14"/>
        <v>0</v>
      </c>
    </row>
    <row r="476" spans="1:20" hidden="1">
      <c r="A476">
        <f>'OverUnder Pivot'!A474</f>
        <v>780</v>
      </c>
      <c r="B476">
        <f>'OverUnder Pivot'!B474</f>
        <v>22</v>
      </c>
      <c r="C476" t="str">
        <f>'OverUnder Pivot'!C474</f>
        <v>PLUMBING</v>
      </c>
      <c r="D476" t="str">
        <f>'OverUnder Pivot'!D474</f>
        <v>221319</v>
      </c>
      <c r="E476" t="str">
        <f>'OverUnder Pivot'!E474</f>
        <v xml:space="preserve"> SANITARY WATER PIPING SPECIALTIES</v>
      </c>
      <c r="F476" t="str">
        <f>'OverUnder Pivot'!F474</f>
        <v>Floor drains</v>
      </c>
      <c r="G476" t="str">
        <f>'OverUnder Pivot'!G474</f>
        <v>Floor drains</v>
      </c>
      <c r="H476" t="str">
        <f>'OverUnder Pivot'!H474</f>
        <v>B</v>
      </c>
      <c r="I476" t="str">
        <f>'OverUnder Pivot'!I474</f>
        <v>Type RD-1; 82 dn</v>
      </c>
      <c r="J476">
        <f>'OverUnder Pivot'!J474</f>
        <v>10</v>
      </c>
      <c r="K476" t="str">
        <f>'OverUnder Pivot'!K474</f>
        <v>Nr</v>
      </c>
      <c r="L476" s="724">
        <f>'OverUnder Pivot'!L474</f>
        <v>1130</v>
      </c>
      <c r="M476" s="724">
        <f t="shared" si="15"/>
        <v>1173.0999999999999</v>
      </c>
      <c r="N476" s="724">
        <f>'OverUnder Pivot'!M474</f>
        <v>930</v>
      </c>
      <c r="O476" s="724">
        <f>'OverUnder Pivot'!N474</f>
        <v>1416.2</v>
      </c>
      <c r="P476" s="724">
        <f>'OverUnder Pivot'!O474</f>
        <v>1000</v>
      </c>
      <c r="Q476" t="s">
        <v>2791</v>
      </c>
      <c r="T476">
        <f t="shared" si="14"/>
        <v>0</v>
      </c>
    </row>
    <row r="477" spans="1:20" hidden="1">
      <c r="A477">
        <f>'OverUnder Pivot'!A475</f>
        <v>781</v>
      </c>
      <c r="B477">
        <f>'OverUnder Pivot'!B475</f>
        <v>22</v>
      </c>
      <c r="C477" t="str">
        <f>'OverUnder Pivot'!C475</f>
        <v>PLUMBING</v>
      </c>
      <c r="D477" t="str">
        <f>'OverUnder Pivot'!D475</f>
        <v>221319</v>
      </c>
      <c r="E477" t="str">
        <f>'OverUnder Pivot'!E475</f>
        <v xml:space="preserve"> SANITARY WATER PIPING SPECIALTIES</v>
      </c>
      <c r="F477" t="str">
        <f>'OverUnder Pivot'!F475</f>
        <v>Roof drains</v>
      </c>
      <c r="G477" t="str">
        <f>'OverUnder Pivot'!G475</f>
        <v>Roof drains</v>
      </c>
      <c r="H477" t="str">
        <f>'OverUnder Pivot'!H475</f>
        <v>C</v>
      </c>
      <c r="I477" t="str">
        <f>'OverUnder Pivot'!I475</f>
        <v>Type SCD-1; 50 dn</v>
      </c>
      <c r="J477">
        <f>'OverUnder Pivot'!J475</f>
        <v>4</v>
      </c>
      <c r="K477" t="str">
        <f>'OverUnder Pivot'!K475</f>
        <v>Nr</v>
      </c>
      <c r="L477" s="724">
        <f>'OverUnder Pivot'!L475</f>
        <v>400</v>
      </c>
      <c r="M477" s="724">
        <f t="shared" si="15"/>
        <v>608.74</v>
      </c>
      <c r="N477" s="724">
        <f>'OverUnder Pivot'!M475</f>
        <v>651</v>
      </c>
      <c r="O477" s="724">
        <f>'OverUnder Pivot'!N475</f>
        <v>566.48</v>
      </c>
      <c r="P477" s="724">
        <f>'OverUnder Pivot'!O475</f>
        <v>700</v>
      </c>
      <c r="Q477" t="s">
        <v>2791</v>
      </c>
      <c r="T477">
        <f t="shared" si="14"/>
        <v>0</v>
      </c>
    </row>
    <row r="478" spans="1:20" hidden="1">
      <c r="A478">
        <f>'OverUnder Pivot'!A476</f>
        <v>783</v>
      </c>
      <c r="B478">
        <f>'OverUnder Pivot'!B476</f>
        <v>22</v>
      </c>
      <c r="C478" t="str">
        <f>'OverUnder Pivot'!C476</f>
        <v>PLUMBING</v>
      </c>
      <c r="D478" t="str">
        <f>'OverUnder Pivot'!D476</f>
        <v>221319</v>
      </c>
      <c r="E478" t="str">
        <f>'OverUnder Pivot'!E476</f>
        <v xml:space="preserve"> SANITARY WATER PIPING SPECIALTIES</v>
      </c>
      <c r="F478" t="str">
        <f>'OverUnder Pivot'!F476</f>
        <v>Roof drains</v>
      </c>
      <c r="G478" t="str">
        <f>'OverUnder Pivot'!G476</f>
        <v>Roof drains</v>
      </c>
      <c r="H478" t="str">
        <f>'OverUnder Pivot'!H476</f>
        <v>D</v>
      </c>
      <c r="I478" t="str">
        <f>'OverUnder Pivot'!I476</f>
        <v>Type BD-1; 50 dn</v>
      </c>
      <c r="J478">
        <f>'OverUnder Pivot'!J476</f>
        <v>6</v>
      </c>
      <c r="K478" t="str">
        <f>'OverUnder Pivot'!K476</f>
        <v>Nr</v>
      </c>
      <c r="L478" s="724">
        <f>'OverUnder Pivot'!L476</f>
        <v>540</v>
      </c>
      <c r="M478" s="724">
        <f t="shared" si="15"/>
        <v>620.16000000000008</v>
      </c>
      <c r="N478" s="724">
        <f>'OverUnder Pivot'!M476</f>
        <v>390.6</v>
      </c>
      <c r="O478" s="724">
        <f>'OverUnder Pivot'!N476</f>
        <v>849.72</v>
      </c>
      <c r="P478" s="724">
        <f>'OverUnder Pivot'!O476</f>
        <v>414</v>
      </c>
      <c r="Q478" t="s">
        <v>2791</v>
      </c>
      <c r="T478">
        <f t="shared" si="14"/>
        <v>0</v>
      </c>
    </row>
    <row r="479" spans="1:20" hidden="1">
      <c r="A479">
        <f>'OverUnder Pivot'!A477</f>
        <v>785</v>
      </c>
      <c r="B479">
        <f>'OverUnder Pivot'!B477</f>
        <v>22</v>
      </c>
      <c r="C479" t="str">
        <f>'OverUnder Pivot'!C477</f>
        <v>PLUMBING</v>
      </c>
      <c r="D479" t="str">
        <f>'OverUnder Pivot'!D477</f>
        <v>221319</v>
      </c>
      <c r="E479" t="str">
        <f>'OverUnder Pivot'!E477</f>
        <v xml:space="preserve"> SANITARY WATER PIPING SPECIALTIES</v>
      </c>
      <c r="F479" t="str">
        <f>'OverUnder Pivot'!F477</f>
        <v>Roof drains</v>
      </c>
      <c r="G479" t="str">
        <f>'OverUnder Pivot'!G477</f>
        <v>Roof drains</v>
      </c>
      <c r="H479" t="str">
        <f>'OverUnder Pivot'!H477</f>
        <v>E</v>
      </c>
      <c r="I479" t="str">
        <f>'OverUnder Pivot'!I477</f>
        <v>Type TD-1; 82 dn</v>
      </c>
      <c r="J479">
        <f>'OverUnder Pivot'!J477</f>
        <v>7</v>
      </c>
      <c r="K479" t="str">
        <f>'OverUnder Pivot'!K477</f>
        <v>Nr</v>
      </c>
      <c r="L479" s="724">
        <f>'OverUnder Pivot'!L477</f>
        <v>770</v>
      </c>
      <c r="M479" s="724">
        <f t="shared" si="15"/>
        <v>723.52</v>
      </c>
      <c r="N479" s="724">
        <f>'OverUnder Pivot'!M477</f>
        <v>455.70000000000005</v>
      </c>
      <c r="O479" s="724">
        <f>'OverUnder Pivot'!N477</f>
        <v>991.34</v>
      </c>
      <c r="P479" s="724">
        <f>'OverUnder Pivot'!O477</f>
        <v>483</v>
      </c>
      <c r="Q479" t="s">
        <v>2791</v>
      </c>
      <c r="T479">
        <f t="shared" si="14"/>
        <v>0</v>
      </c>
    </row>
    <row r="480" spans="1:20" hidden="1">
      <c r="A480">
        <f>'OverUnder Pivot'!A478</f>
        <v>788</v>
      </c>
      <c r="B480">
        <f>'OverUnder Pivot'!B478</f>
        <v>22</v>
      </c>
      <c r="C480" t="str">
        <f>'OverUnder Pivot'!C478</f>
        <v>PLUMBING</v>
      </c>
      <c r="D480" t="str">
        <f>'OverUnder Pivot'!D478</f>
        <v>221429</v>
      </c>
      <c r="E480" t="str">
        <f>'OverUnder Pivot'!E478</f>
        <v xml:space="preserve"> SUMP PUMPS</v>
      </c>
      <c r="F480" t="str">
        <f>'OverUnder Pivot'!F478</f>
        <v>221429 - SUMP PUMPS</v>
      </c>
      <c r="G480" t="str">
        <f>'OverUnder Pivot'!G478</f>
        <v>221429 - SUMP PUMPS</v>
      </c>
      <c r="H480" t="str">
        <f>'OverUnder Pivot'!H478</f>
        <v>F</v>
      </c>
      <c r="I480" t="str">
        <f>'OverUnder Pivot'!I478</f>
        <v>Type SP-B-01</v>
      </c>
      <c r="J480">
        <f>'OverUnder Pivot'!J478</f>
        <v>1</v>
      </c>
      <c r="K480" t="str">
        <f>'OverUnder Pivot'!K478</f>
        <v>Set</v>
      </c>
      <c r="L480" s="724">
        <f>'OverUnder Pivot'!L478</f>
        <v>1650</v>
      </c>
      <c r="M480" s="724">
        <f t="shared" si="15"/>
        <v>1753.1599999999999</v>
      </c>
      <c r="N480" s="724">
        <f>'OverUnder Pivot'!M478</f>
        <v>930</v>
      </c>
      <c r="O480" s="724">
        <f>'OverUnder Pivot'!N478</f>
        <v>2576.3199999999997</v>
      </c>
      <c r="P480" s="724">
        <f>'OverUnder Pivot'!O478</f>
        <v>1063</v>
      </c>
      <c r="Q480" t="s">
        <v>2791</v>
      </c>
      <c r="T480">
        <f t="shared" si="14"/>
        <v>0</v>
      </c>
    </row>
    <row r="481" spans="1:20" hidden="1">
      <c r="A481">
        <f>'OverUnder Pivot'!A479</f>
        <v>789</v>
      </c>
      <c r="B481">
        <f>'OverUnder Pivot'!B479</f>
        <v>22</v>
      </c>
      <c r="C481" t="str">
        <f>'OverUnder Pivot'!C479</f>
        <v>PLUMBING</v>
      </c>
      <c r="D481" t="str">
        <f>'OverUnder Pivot'!D479</f>
        <v>221429</v>
      </c>
      <c r="E481" t="str">
        <f>'OverUnder Pivot'!E479</f>
        <v xml:space="preserve"> SUMP PUMPS</v>
      </c>
      <c r="F481" t="str">
        <f>'OverUnder Pivot'!F479</f>
        <v>Duplex sump pumps</v>
      </c>
      <c r="G481" t="str">
        <f>'OverUnder Pivot'!G479</f>
        <v>Duplex sump pumps</v>
      </c>
      <c r="H481" t="str">
        <f>'OverUnder Pivot'!H479</f>
        <v>G</v>
      </c>
      <c r="I481" t="str">
        <f>'OverUnder Pivot'!I479</f>
        <v>Spare parts as specified for sewage and sump pumps</v>
      </c>
      <c r="J481">
        <f>'OverUnder Pivot'!J479</f>
        <v>1</v>
      </c>
      <c r="K481" t="str">
        <f>'OverUnder Pivot'!K479</f>
        <v>Item</v>
      </c>
      <c r="L481" s="724">
        <f>'OverUnder Pivot'!L479</f>
        <v>275</v>
      </c>
      <c r="M481" s="724">
        <f t="shared" si="15"/>
        <v>788.2299999999999</v>
      </c>
      <c r="N481" s="724">
        <f>'OverUnder Pivot'!M479</f>
        <v>288.3</v>
      </c>
      <c r="O481" s="724">
        <f>'OverUnder Pivot'!N479</f>
        <v>1288.1599999999999</v>
      </c>
      <c r="P481" s="724">
        <f>'OverUnder Pivot'!O479</f>
        <v>313</v>
      </c>
      <c r="Q481" t="s">
        <v>2791</v>
      </c>
      <c r="T481">
        <f t="shared" si="14"/>
        <v>0</v>
      </c>
    </row>
    <row r="482" spans="1:20" hidden="1">
      <c r="A482">
        <f>'OverUnder Pivot'!A480</f>
        <v>791</v>
      </c>
      <c r="B482">
        <f>'OverUnder Pivot'!B480</f>
        <v>22</v>
      </c>
      <c r="C482" t="str">
        <f>'OverUnder Pivot'!C480</f>
        <v>PLUMBING</v>
      </c>
      <c r="D482" t="str">
        <f>'OverUnder Pivot'!D480</f>
        <v>223100</v>
      </c>
      <c r="E482" t="str">
        <f>'OverUnder Pivot'!E480</f>
        <v xml:space="preserve"> DOMESTIC WATER SOFTNERS</v>
      </c>
      <c r="F482" t="str">
        <f>'OverUnder Pivot'!F480</f>
        <v>Duplex sump pumps</v>
      </c>
      <c r="G482" t="str">
        <f>'OverUnder Pivot'!G480</f>
        <v>Duplex sump pumps</v>
      </c>
      <c r="H482" t="str">
        <f>'OverUnder Pivot'!H480</f>
        <v>H</v>
      </c>
      <c r="I482" t="str">
        <f>'OverUnder Pivot'!I480</f>
        <v>Type WS-1</v>
      </c>
      <c r="J482">
        <f>'OverUnder Pivot'!J480</f>
        <v>1</v>
      </c>
      <c r="K482" t="str">
        <f>'OverUnder Pivot'!K480</f>
        <v>Nr</v>
      </c>
      <c r="L482" s="724">
        <f>'OverUnder Pivot'!L480</f>
        <v>3800</v>
      </c>
      <c r="M482" s="724">
        <f t="shared" si="15"/>
        <v>5388.82</v>
      </c>
      <c r="N482" s="724">
        <f>'OverUnder Pivot'!M480</f>
        <v>474.3</v>
      </c>
      <c r="O482" s="724">
        <f>'OverUnder Pivot'!N480</f>
        <v>10303.34</v>
      </c>
      <c r="P482" s="724">
        <f>'OverUnder Pivot'!O480</f>
        <v>475</v>
      </c>
      <c r="Q482" t="s">
        <v>2727</v>
      </c>
      <c r="R482" t="s">
        <v>2788</v>
      </c>
      <c r="S482" t="s">
        <v>2789</v>
      </c>
      <c r="T482">
        <f t="shared" si="14"/>
        <v>2</v>
      </c>
    </row>
    <row r="483" spans="1:20" hidden="1">
      <c r="A483">
        <f>'OverUnder Pivot'!A481</f>
        <v>794</v>
      </c>
      <c r="B483">
        <f>'OverUnder Pivot'!B481</f>
        <v>22</v>
      </c>
      <c r="C483" t="str">
        <f>'OverUnder Pivot'!C481</f>
        <v>PLUMBING</v>
      </c>
      <c r="D483" t="str">
        <f>'OverUnder Pivot'!D481</f>
        <v>223500</v>
      </c>
      <c r="E483" t="str">
        <f>'OverUnder Pivot'!E481</f>
        <v xml:space="preserve"> DOMESTIC WATER HEAT EXCHANGERS</v>
      </c>
      <c r="F483" t="str">
        <f>'OverUnder Pivot'!F481</f>
        <v>223500- DOMESTIC WATER HEAT EXCHANGERS</v>
      </c>
      <c r="G483" t="str">
        <f>'OverUnder Pivot'!G481</f>
        <v>223500- DOMESTIC WATER HEAT EXCHANGERS</v>
      </c>
      <c r="H483" t="str">
        <f>'OverUnder Pivot'!H481</f>
        <v>J</v>
      </c>
      <c r="I483" t="str">
        <f>'OverUnder Pivot'!I481</f>
        <v>HWST-RF-01-1 &amp; 2</v>
      </c>
      <c r="J483">
        <f>'OverUnder Pivot'!J481</f>
        <v>2</v>
      </c>
      <c r="K483" t="str">
        <f>'OverUnder Pivot'!K481</f>
        <v>Nr</v>
      </c>
      <c r="L483" s="724">
        <f>'OverUnder Pivot'!L481</f>
        <v>0</v>
      </c>
      <c r="M483" s="724"/>
      <c r="N483" s="724">
        <f>'OverUnder Pivot'!M481</f>
        <v>0</v>
      </c>
      <c r="O483" s="724">
        <f>'OverUnder Pivot'!N481</f>
        <v>0</v>
      </c>
      <c r="P483" s="724">
        <f>'OverUnder Pivot'!O481</f>
        <v>0</v>
      </c>
      <c r="Q483" t="s">
        <v>2791</v>
      </c>
      <c r="T483">
        <f t="shared" si="14"/>
        <v>0</v>
      </c>
    </row>
    <row r="484" spans="1:20" hidden="1">
      <c r="A484">
        <f>'OverUnder Pivot'!A482</f>
        <v>795</v>
      </c>
      <c r="B484">
        <f>'OverUnder Pivot'!B482</f>
        <v>22</v>
      </c>
      <c r="C484" t="str">
        <f>'OverUnder Pivot'!C482</f>
        <v>PLUMBING</v>
      </c>
      <c r="D484" t="str">
        <f>'OverUnder Pivot'!D482</f>
        <v>223500</v>
      </c>
      <c r="E484" t="str">
        <f>'OverUnder Pivot'!E482</f>
        <v xml:space="preserve"> DOMESTIC WATER HEAT EXCHANGERS</v>
      </c>
      <c r="F484" t="str">
        <f>'OverUnder Pivot'!F482</f>
        <v>Large-capacity storage heat exchangers</v>
      </c>
      <c r="G484" t="str">
        <f>'OverUnder Pivot'!G482</f>
        <v>Large-capacity storage heat exchangers</v>
      </c>
      <c r="H484" t="str">
        <f>'OverUnder Pivot'!H482</f>
        <v>K</v>
      </c>
      <c r="I484" t="str">
        <f>'OverUnder Pivot'!I482</f>
        <v>HWST-RF-02-1 &amp; 2</v>
      </c>
      <c r="J484">
        <f>'OverUnder Pivot'!J482</f>
        <v>2</v>
      </c>
      <c r="K484" t="str">
        <f>'OverUnder Pivot'!K482</f>
        <v>Nr</v>
      </c>
      <c r="L484" s="724">
        <f>'OverUnder Pivot'!L482</f>
        <v>0</v>
      </c>
      <c r="M484" s="724"/>
      <c r="N484" s="724">
        <f>'OverUnder Pivot'!M482</f>
        <v>0</v>
      </c>
      <c r="O484" s="724">
        <f>'OverUnder Pivot'!N482</f>
        <v>0</v>
      </c>
      <c r="P484" s="724">
        <f>'OverUnder Pivot'!O482</f>
        <v>0</v>
      </c>
      <c r="Q484" t="s">
        <v>2791</v>
      </c>
      <c r="T484">
        <f t="shared" si="14"/>
        <v>0</v>
      </c>
    </row>
    <row r="485" spans="1:20" hidden="1">
      <c r="A485">
        <f>'OverUnder Pivot'!A483</f>
        <v>796</v>
      </c>
      <c r="B485">
        <f>'OverUnder Pivot'!B483</f>
        <v>22</v>
      </c>
      <c r="C485" t="str">
        <f>'OverUnder Pivot'!C483</f>
        <v>PLUMBING</v>
      </c>
      <c r="D485" t="str">
        <f>'OverUnder Pivot'!D483</f>
        <v>223500</v>
      </c>
      <c r="E485" t="str">
        <f>'OverUnder Pivot'!E483</f>
        <v xml:space="preserve"> DOMESTIC WATER HEAT EXCHANGERS</v>
      </c>
      <c r="F485" t="str">
        <f>'OverUnder Pivot'!F483</f>
        <v>223500- DOMESTIC WATER HEAT EXCHANGERS</v>
      </c>
      <c r="G485" t="str">
        <f>'OverUnder Pivot'!G483</f>
        <v>223500- DOMESTIC WATER HEAT EXCHANGERS</v>
      </c>
      <c r="H485" t="str">
        <f>'OverUnder Pivot'!H483</f>
        <v>J</v>
      </c>
      <c r="I485" t="str">
        <f>'OverUnder Pivot'!I483</f>
        <v>EWH 50 Ltr</v>
      </c>
      <c r="J485">
        <f>'OverUnder Pivot'!J483</f>
        <v>10</v>
      </c>
      <c r="K485" t="str">
        <f>'OverUnder Pivot'!K483</f>
        <v>Nr</v>
      </c>
      <c r="L485" s="724">
        <f>'OverUnder Pivot'!L483</f>
        <v>3000</v>
      </c>
      <c r="M485" s="724">
        <f>AVERAGEIFS(N485:O485,N485:O485,"&lt;&gt;0",V485:W485,"")</f>
        <v>1360.4</v>
      </c>
      <c r="N485" s="724">
        <f>'OverUnder Pivot'!M483</f>
        <v>790.5</v>
      </c>
      <c r="O485" s="724">
        <f>'OverUnder Pivot'!N483</f>
        <v>1930.3</v>
      </c>
      <c r="P485" s="724">
        <f>'OverUnder Pivot'!O483</f>
        <v>3000</v>
      </c>
      <c r="Q485" t="s">
        <v>2791</v>
      </c>
      <c r="T485">
        <f t="shared" si="14"/>
        <v>0</v>
      </c>
    </row>
    <row r="486" spans="1:20" hidden="1">
      <c r="A486">
        <f>'OverUnder Pivot'!A484</f>
        <v>799</v>
      </c>
      <c r="B486">
        <f>'OverUnder Pivot'!B484</f>
        <v>22</v>
      </c>
      <c r="C486" t="str">
        <f>'OverUnder Pivot'!C484</f>
        <v>PLUMBING</v>
      </c>
      <c r="D486" t="str">
        <f>'OverUnder Pivot'!D484</f>
        <v>224000</v>
      </c>
      <c r="E486" t="str">
        <f>'OverUnder Pivot'!E484</f>
        <v xml:space="preserve"> PLUMBING FIXTURES</v>
      </c>
      <c r="F486" t="str">
        <f>'OverUnder Pivot'!F484</f>
        <v>224000 - PLUMBING FIXTURES</v>
      </c>
      <c r="G486" t="str">
        <f>'OverUnder Pivot'!G484</f>
        <v>224000 - PLUMBING FIXTURES</v>
      </c>
      <c r="H486" t="str">
        <f>'OverUnder Pivot'!H484</f>
        <v>A</v>
      </c>
      <c r="I486" t="str">
        <f>'OverUnder Pivot'!I484</f>
        <v>Type LAV-1</v>
      </c>
      <c r="J486">
        <f>'OverUnder Pivot'!J484</f>
        <v>8</v>
      </c>
      <c r="K486" t="str">
        <f>'OverUnder Pivot'!K484</f>
        <v>Nr</v>
      </c>
      <c r="L486" s="724">
        <f>'OverUnder Pivot'!L484</f>
        <v>4240</v>
      </c>
      <c r="M486" s="724">
        <f>AVERAGEIFS(N486:O486,N486:O486,"&lt;&gt;0",V486:W486,"")</f>
        <v>3030.6800000000003</v>
      </c>
      <c r="N486" s="724">
        <f>'OverUnder Pivot'!M484</f>
        <v>1785.6000000000001</v>
      </c>
      <c r="O486" s="724">
        <f>'OverUnder Pivot'!N484</f>
        <v>4275.76</v>
      </c>
      <c r="P486" s="724">
        <f>'OverUnder Pivot'!O484</f>
        <v>1904</v>
      </c>
      <c r="Q486" t="s">
        <v>2791</v>
      </c>
      <c r="T486">
        <f t="shared" si="14"/>
        <v>0</v>
      </c>
    </row>
    <row r="487" spans="1:20" hidden="1">
      <c r="A487">
        <f>'OverUnder Pivot'!A485</f>
        <v>800</v>
      </c>
      <c r="B487">
        <f>'OverUnder Pivot'!B485</f>
        <v>22</v>
      </c>
      <c r="C487" t="str">
        <f>'OverUnder Pivot'!C485</f>
        <v>PLUMBING</v>
      </c>
      <c r="D487" t="str">
        <f>'OverUnder Pivot'!D485</f>
        <v>224000</v>
      </c>
      <c r="E487" t="str">
        <f>'OverUnder Pivot'!E485</f>
        <v xml:space="preserve"> PLUMBING FIXTURES</v>
      </c>
      <c r="F487" t="str">
        <f>'OverUnder Pivot'!F485</f>
        <v>Lavatories</v>
      </c>
      <c r="G487" t="str">
        <f>'OverUnder Pivot'!G485</f>
        <v>Lavatories</v>
      </c>
      <c r="H487" t="str">
        <f>'OverUnder Pivot'!H485</f>
        <v>B</v>
      </c>
      <c r="I487" t="str">
        <f>'OverUnder Pivot'!I485</f>
        <v xml:space="preserve">Type LAV-2 </v>
      </c>
      <c r="J487">
        <f>'OverUnder Pivot'!J485</f>
        <v>1</v>
      </c>
      <c r="K487" t="str">
        <f>'OverUnder Pivot'!K485</f>
        <v>Nr</v>
      </c>
      <c r="L487" s="724">
        <f>'OverUnder Pivot'!L485</f>
        <v>530</v>
      </c>
      <c r="M487" s="724">
        <f>AVERAGEIFS(N487:O487,N487:O487,"&lt;&gt;0",V487:W487,"")</f>
        <v>596.85500000000002</v>
      </c>
      <c r="N487" s="724">
        <f>'OverUnder Pivot'!M485</f>
        <v>279</v>
      </c>
      <c r="O487" s="724">
        <f>'OverUnder Pivot'!N485</f>
        <v>914.70999999999992</v>
      </c>
      <c r="P487" s="724">
        <f>'OverUnder Pivot'!O485</f>
        <v>300</v>
      </c>
      <c r="Q487" t="s">
        <v>2791</v>
      </c>
      <c r="T487">
        <f t="shared" si="14"/>
        <v>0</v>
      </c>
    </row>
    <row r="488" spans="1:20" hidden="1">
      <c r="A488">
        <f>'OverUnder Pivot'!A486</f>
        <v>802</v>
      </c>
      <c r="B488">
        <f>'OverUnder Pivot'!B486</f>
        <v>22</v>
      </c>
      <c r="C488" t="str">
        <f>'OverUnder Pivot'!C486</f>
        <v>PLUMBING</v>
      </c>
      <c r="D488" t="str">
        <f>'OverUnder Pivot'!D486</f>
        <v>224000</v>
      </c>
      <c r="E488" t="str">
        <f>'OverUnder Pivot'!E486</f>
        <v xml:space="preserve"> PLUMBING FIXTURES</v>
      </c>
      <c r="F488" t="str">
        <f>'OverUnder Pivot'!F486</f>
        <v>Lavatories</v>
      </c>
      <c r="G488" t="str">
        <f>'OverUnder Pivot'!G486</f>
        <v>Lavatories</v>
      </c>
      <c r="H488" t="str">
        <f>'OverUnder Pivot'!H486</f>
        <v>C</v>
      </c>
      <c r="I488" t="str">
        <f>'OverUnder Pivot'!I486</f>
        <v>Type EWC-1</v>
      </c>
      <c r="J488">
        <f>'OverUnder Pivot'!J486</f>
        <v>7</v>
      </c>
      <c r="K488" t="str">
        <f>'OverUnder Pivot'!K486</f>
        <v>Nr</v>
      </c>
      <c r="L488" s="724">
        <f>'OverUnder Pivot'!L486</f>
        <v>4683</v>
      </c>
      <c r="M488" s="724">
        <f>AVERAGEIFS(N488:O488,N488:O488,"&lt;&gt;0",V488:W488,"")</f>
        <v>3582.25</v>
      </c>
      <c r="N488" s="724">
        <f>'OverUnder Pivot'!M486</f>
        <v>2343.6</v>
      </c>
      <c r="O488" s="724">
        <f>'OverUnder Pivot'!N486</f>
        <v>4820.8999999999996</v>
      </c>
      <c r="P488" s="724">
        <f>'OverUnder Pivot'!O486</f>
        <v>2541</v>
      </c>
      <c r="Q488" t="s">
        <v>2791</v>
      </c>
      <c r="T488">
        <f t="shared" si="14"/>
        <v>0</v>
      </c>
    </row>
    <row r="489" spans="1:20" hidden="1">
      <c r="A489">
        <f>'OverUnder Pivot'!A487</f>
        <v>803</v>
      </c>
      <c r="B489">
        <f>'OverUnder Pivot'!B487</f>
        <v>22</v>
      </c>
      <c r="C489" t="str">
        <f>'OverUnder Pivot'!C487</f>
        <v>PLUMBING</v>
      </c>
      <c r="D489" t="str">
        <f>'OverUnder Pivot'!D487</f>
        <v>224000</v>
      </c>
      <c r="E489" t="str">
        <f>'OverUnder Pivot'!E487</f>
        <v xml:space="preserve"> PLUMBING FIXTURES</v>
      </c>
      <c r="F489" t="str">
        <f>'OverUnder Pivot'!F487</f>
        <v>Water closets</v>
      </c>
      <c r="G489" t="str">
        <f>'OverUnder Pivot'!G487</f>
        <v>Water closets</v>
      </c>
      <c r="H489" t="str">
        <f>'OverUnder Pivot'!H487</f>
        <v>D</v>
      </c>
      <c r="I489" t="str">
        <f>'OverUnder Pivot'!I487</f>
        <v xml:space="preserve">Type EWC-2 </v>
      </c>
      <c r="J489">
        <f>'OverUnder Pivot'!J487</f>
        <v>1</v>
      </c>
      <c r="K489" t="str">
        <f>'OverUnder Pivot'!K487</f>
        <v>Nr</v>
      </c>
      <c r="L489" s="724">
        <f>'OverUnder Pivot'!L487</f>
        <v>0</v>
      </c>
      <c r="M489" s="724"/>
      <c r="N489" s="724">
        <f>'OverUnder Pivot'!M487</f>
        <v>0</v>
      </c>
      <c r="O489" s="724">
        <f>'OverUnder Pivot'!N487</f>
        <v>0</v>
      </c>
      <c r="P489" s="724">
        <f>'OverUnder Pivot'!O487</f>
        <v>0</v>
      </c>
      <c r="Q489" t="s">
        <v>2791</v>
      </c>
      <c r="T489">
        <f t="shared" si="14"/>
        <v>0</v>
      </c>
    </row>
    <row r="490" spans="1:20" hidden="1">
      <c r="A490">
        <f>'OverUnder Pivot'!A488</f>
        <v>805</v>
      </c>
      <c r="B490">
        <f>'OverUnder Pivot'!B488</f>
        <v>22</v>
      </c>
      <c r="C490" t="str">
        <f>'OverUnder Pivot'!C488</f>
        <v>PLUMBING</v>
      </c>
      <c r="D490" t="str">
        <f>'OverUnder Pivot'!D488</f>
        <v>224000</v>
      </c>
      <c r="E490" t="str">
        <f>'OverUnder Pivot'!E488</f>
        <v xml:space="preserve"> PLUMBING FIXTURES</v>
      </c>
      <c r="F490" t="str">
        <f>'OverUnder Pivot'!F488</f>
        <v>Water closets</v>
      </c>
      <c r="G490" t="str">
        <f>'OverUnder Pivot'!G488</f>
        <v>Water closets</v>
      </c>
      <c r="H490" t="str">
        <f>'OverUnder Pivot'!H488</f>
        <v>E</v>
      </c>
      <c r="I490" t="str">
        <f>'OverUnder Pivot'!I488</f>
        <v>Type BT-1</v>
      </c>
      <c r="J490">
        <f>'OverUnder Pivot'!J488</f>
        <v>6</v>
      </c>
      <c r="K490" t="str">
        <f>'OverUnder Pivot'!K488</f>
        <v>Nr</v>
      </c>
      <c r="L490" s="724">
        <f>'OverUnder Pivot'!L488</f>
        <v>0</v>
      </c>
      <c r="M490" s="724"/>
      <c r="N490" s="724">
        <f>'OverUnder Pivot'!M488</f>
        <v>0</v>
      </c>
      <c r="O490" s="724">
        <f>'OverUnder Pivot'!N488</f>
        <v>0</v>
      </c>
      <c r="P490" s="724">
        <f>'OverUnder Pivot'!O488</f>
        <v>0</v>
      </c>
      <c r="Q490" t="s">
        <v>2791</v>
      </c>
      <c r="T490">
        <f t="shared" si="14"/>
        <v>0</v>
      </c>
    </row>
    <row r="491" spans="1:20" hidden="1">
      <c r="A491">
        <f>'OverUnder Pivot'!A489</f>
        <v>807</v>
      </c>
      <c r="B491">
        <f>'OverUnder Pivot'!B489</f>
        <v>22</v>
      </c>
      <c r="C491" t="str">
        <f>'OverUnder Pivot'!C489</f>
        <v>PLUMBING</v>
      </c>
      <c r="D491" t="str">
        <f>'OverUnder Pivot'!D489</f>
        <v>224000</v>
      </c>
      <c r="E491" t="str">
        <f>'OverUnder Pivot'!E489</f>
        <v xml:space="preserve"> PLUMBING FIXTURES</v>
      </c>
      <c r="F491" t="str">
        <f>'OverUnder Pivot'!F489</f>
        <v>Water closets</v>
      </c>
      <c r="G491" t="str">
        <f>'OverUnder Pivot'!G489</f>
        <v>Water closets</v>
      </c>
      <c r="H491" t="str">
        <f>'OverUnder Pivot'!H489</f>
        <v>D</v>
      </c>
      <c r="I491" t="str">
        <f>'OverUnder Pivot'!I489</f>
        <v>Type SH-1</v>
      </c>
      <c r="J491">
        <f>'OverUnder Pivot'!J489</f>
        <v>6</v>
      </c>
      <c r="K491" t="str">
        <f>'OverUnder Pivot'!K489</f>
        <v>Nr</v>
      </c>
      <c r="L491" s="724">
        <f>'OverUnder Pivot'!L489</f>
        <v>2298</v>
      </c>
      <c r="M491" s="724">
        <f>AVERAGEIFS(N491:O491,N491:O491,"&lt;&gt;0",V491:W491,"")</f>
        <v>2339.2200000000003</v>
      </c>
      <c r="N491" s="724">
        <f>'OverUnder Pivot'!M489</f>
        <v>2455.2000000000003</v>
      </c>
      <c r="O491" s="724">
        <f>'OverUnder Pivot'!N489</f>
        <v>2223.2399999999998</v>
      </c>
      <c r="P491" s="724">
        <f>'OverUnder Pivot'!O489</f>
        <v>2628</v>
      </c>
      <c r="Q491" t="s">
        <v>2791</v>
      </c>
      <c r="T491">
        <f t="shared" si="14"/>
        <v>0</v>
      </c>
    </row>
    <row r="492" spans="1:20" hidden="1">
      <c r="A492">
        <f>'OverUnder Pivot'!A490</f>
        <v>809</v>
      </c>
      <c r="B492">
        <f>'OverUnder Pivot'!B490</f>
        <v>22</v>
      </c>
      <c r="C492" t="str">
        <f>'OverUnder Pivot'!C490</f>
        <v>PLUMBING</v>
      </c>
      <c r="D492" t="str">
        <f>'OverUnder Pivot'!D490</f>
        <v>224000</v>
      </c>
      <c r="E492" t="str">
        <f>'OverUnder Pivot'!E490</f>
        <v xml:space="preserve"> PLUMBING FIXTURES</v>
      </c>
      <c r="F492" t="str">
        <f>'OverUnder Pivot'!F490</f>
        <v>Water closets</v>
      </c>
      <c r="G492" t="str">
        <f>'OverUnder Pivot'!G490</f>
        <v>Water closets</v>
      </c>
      <c r="H492" t="str">
        <f>'OverUnder Pivot'!H490</f>
        <v>E</v>
      </c>
      <c r="I492" t="str">
        <f>'OverUnder Pivot'!I490</f>
        <v>Type MS-1</v>
      </c>
      <c r="J492">
        <f>'OverUnder Pivot'!J490</f>
        <v>1</v>
      </c>
      <c r="K492" t="str">
        <f>'OverUnder Pivot'!K490</f>
        <v>Nr</v>
      </c>
      <c r="L492" s="724">
        <f>'OverUnder Pivot'!L490</f>
        <v>661</v>
      </c>
      <c r="M492" s="724">
        <f>AVERAGEIFS(N492:O492,N492:O492,"&lt;&gt;0",V492:W492,"")</f>
        <v>385.95499999999998</v>
      </c>
      <c r="N492" s="724">
        <f>'OverUnder Pivot'!M490</f>
        <v>162.75</v>
      </c>
      <c r="O492" s="724">
        <f>'OverUnder Pivot'!N490</f>
        <v>609.16</v>
      </c>
      <c r="P492" s="724">
        <f>'OverUnder Pivot'!O490</f>
        <v>175</v>
      </c>
      <c r="Q492" t="s">
        <v>2791</v>
      </c>
      <c r="T492">
        <f t="shared" si="14"/>
        <v>0</v>
      </c>
    </row>
    <row r="493" spans="1:20" hidden="1">
      <c r="A493">
        <f>'OverUnder Pivot'!A491</f>
        <v>810</v>
      </c>
      <c r="B493">
        <f>'OverUnder Pivot'!B491</f>
        <v>22</v>
      </c>
      <c r="C493" t="str">
        <f>'OverUnder Pivot'!C491</f>
        <v>PLUMBING</v>
      </c>
      <c r="D493" t="str">
        <f>'OverUnder Pivot'!D491</f>
        <v>224000</v>
      </c>
      <c r="E493" t="str">
        <f>'OverUnder Pivot'!E491</f>
        <v xml:space="preserve"> PLUMBING FIXTURES</v>
      </c>
      <c r="F493" t="str">
        <f>'OverUnder Pivot'!F491</f>
        <v>Sinks</v>
      </c>
      <c r="G493" t="str">
        <f>'OverUnder Pivot'!G491</f>
        <v>Sinks</v>
      </c>
      <c r="H493" t="str">
        <f>'OverUnder Pivot'!H491</f>
        <v>F</v>
      </c>
      <c r="I493" t="str">
        <f>'OverUnder Pivot'!I491</f>
        <v xml:space="preserve">Type KS-1 </v>
      </c>
      <c r="J493">
        <f>'OverUnder Pivot'!J491</f>
        <v>9</v>
      </c>
      <c r="K493" t="str">
        <f>'OverUnder Pivot'!K491</f>
        <v>Nr</v>
      </c>
      <c r="L493" s="724">
        <f>'OverUnder Pivot'!L491</f>
        <v>3546</v>
      </c>
      <c r="M493" s="724">
        <f>AVERAGEIFS(N493:O493,N493:O493,"&lt;&gt;0",V493:W493,"")</f>
        <v>2836.44</v>
      </c>
      <c r="N493" s="724">
        <f>'OverUnder Pivot'!M491</f>
        <v>1255.5</v>
      </c>
      <c r="O493" s="724">
        <f>'OverUnder Pivot'!N491</f>
        <v>4417.38</v>
      </c>
      <c r="P493" s="724">
        <f>'OverUnder Pivot'!O491</f>
        <v>1350</v>
      </c>
      <c r="Q493" t="s">
        <v>2791</v>
      </c>
      <c r="T493">
        <f t="shared" si="14"/>
        <v>0</v>
      </c>
    </row>
    <row r="494" spans="1:20" hidden="1">
      <c r="A494">
        <f>'OverUnder Pivot'!A492</f>
        <v>811</v>
      </c>
      <c r="B494">
        <f>'OverUnder Pivot'!B492</f>
        <v>22</v>
      </c>
      <c r="C494" t="str">
        <f>'OverUnder Pivot'!C492</f>
        <v>PLUMBING</v>
      </c>
      <c r="D494" t="str">
        <f>'OverUnder Pivot'!D492</f>
        <v>224000</v>
      </c>
      <c r="E494" t="str">
        <f>'OverUnder Pivot'!E492</f>
        <v xml:space="preserve"> PLUMBING FIXTURES</v>
      </c>
      <c r="F494" t="str">
        <f>'OverUnder Pivot'!F492</f>
        <v>Water closets</v>
      </c>
      <c r="G494" t="str">
        <f>'OverUnder Pivot'!G492</f>
        <v>Water closets</v>
      </c>
      <c r="H494" t="str">
        <f>'OverUnder Pivot'!H492</f>
        <v>J</v>
      </c>
      <c r="I494" t="str">
        <f>'OverUnder Pivot'!I492</f>
        <v>Type KS-2</v>
      </c>
      <c r="J494">
        <f>'OverUnder Pivot'!J492</f>
        <v>1</v>
      </c>
      <c r="K494" t="str">
        <f>'OverUnder Pivot'!K492</f>
        <v>Nr</v>
      </c>
      <c r="L494" s="724">
        <f>'OverUnder Pivot'!L492</f>
        <v>0</v>
      </c>
      <c r="M494" s="724"/>
      <c r="N494" s="724">
        <f>'OverUnder Pivot'!M492</f>
        <v>0</v>
      </c>
      <c r="O494" s="724">
        <f>'OverUnder Pivot'!N492</f>
        <v>0</v>
      </c>
      <c r="P494" s="724">
        <f>'OverUnder Pivot'!O492</f>
        <v>0</v>
      </c>
      <c r="Q494" t="s">
        <v>2791</v>
      </c>
      <c r="T494">
        <f t="shared" si="14"/>
        <v>0</v>
      </c>
    </row>
    <row r="495" spans="1:20" hidden="1">
      <c r="A495">
        <f>'OverUnder Pivot'!A493</f>
        <v>821</v>
      </c>
      <c r="B495">
        <f>'OverUnder Pivot'!B493</f>
        <v>23</v>
      </c>
      <c r="C495" t="str">
        <f>'OverUnder Pivot'!C493</f>
        <v>HEATING, VENTILATING AND AIR CONDITIONING</v>
      </c>
      <c r="D495" t="str">
        <f>'OverUnder Pivot'!D493</f>
        <v>230713</v>
      </c>
      <c r="E495" t="str">
        <f>'OverUnder Pivot'!E493</f>
        <v xml:space="preserve"> DUCT INSULATION</v>
      </c>
      <c r="F495" t="str">
        <f>'OverUnder Pivot'!F493</f>
        <v>Indoor Duct And Plenum Insulation</v>
      </c>
      <c r="G495" t="str">
        <f>'OverUnder Pivot'!G493</f>
        <v>Indoor Duct And Plenum Insulation</v>
      </c>
      <c r="H495" t="str">
        <f>'OverUnder Pivot'!H493</f>
        <v>A</v>
      </c>
      <c r="I495" t="str">
        <f>'OverUnder Pivot'!I493</f>
        <v>50 mm thick Mineral Fiber Blanket</v>
      </c>
      <c r="J495">
        <f>'OverUnder Pivot'!J493</f>
        <v>70</v>
      </c>
      <c r="K495" t="str">
        <f>'OverUnder Pivot'!K493</f>
        <v>m2</v>
      </c>
      <c r="L495" s="724">
        <f>'OverUnder Pivot'!L493</f>
        <v>873.6</v>
      </c>
      <c r="M495" s="724">
        <f>AVERAGEIFS(N495:O495,N495:O495,"&lt;&gt;0",V495:W495,"")</f>
        <v>2821.7000000000003</v>
      </c>
      <c r="N495" s="724">
        <f>'OverUnder Pivot'!M493</f>
        <v>4557.0000000000009</v>
      </c>
      <c r="O495" s="724">
        <f>'OverUnder Pivot'!N493</f>
        <v>1086.3999999999999</v>
      </c>
      <c r="P495" s="724">
        <f>'OverUnder Pivot'!O493</f>
        <v>5250</v>
      </c>
      <c r="Q495" t="s">
        <v>2727</v>
      </c>
      <c r="R495" t="s">
        <v>2789</v>
      </c>
      <c r="T495">
        <f t="shared" si="14"/>
        <v>1</v>
      </c>
    </row>
    <row r="496" spans="1:20" hidden="1">
      <c r="A496">
        <f>'OverUnder Pivot'!A494</f>
        <v>823</v>
      </c>
      <c r="B496">
        <f>'OverUnder Pivot'!B494</f>
        <v>23</v>
      </c>
      <c r="C496" t="str">
        <f>'OverUnder Pivot'!C494</f>
        <v>HEATING, VENTILATING AND AIR CONDITIONING</v>
      </c>
      <c r="D496" t="str">
        <f>'OverUnder Pivot'!D494</f>
        <v>230713</v>
      </c>
      <c r="E496" t="str">
        <f>'OverUnder Pivot'!E494</f>
        <v xml:space="preserve"> DUCT INSULATION</v>
      </c>
      <c r="F496" t="str">
        <f>'OverUnder Pivot'!F494</f>
        <v>Indoor Duct And Plenum Insulation</v>
      </c>
      <c r="G496" t="str">
        <f>'OverUnder Pivot'!G494</f>
        <v>Indoor Duct And Plenum Insulation</v>
      </c>
      <c r="H496" t="str">
        <f>'OverUnder Pivot'!H494</f>
        <v>B</v>
      </c>
      <c r="I496" t="str">
        <f>'OverUnder Pivot'!I494</f>
        <v>50 mm thick Mineral Fiber Blanket</v>
      </c>
      <c r="J496">
        <f>'OverUnder Pivot'!J494</f>
        <v>50</v>
      </c>
      <c r="K496" t="str">
        <f>'OverUnder Pivot'!K494</f>
        <v>m2</v>
      </c>
      <c r="L496" s="724">
        <f>'OverUnder Pivot'!L494</f>
        <v>624</v>
      </c>
      <c r="M496" s="724">
        <f>AVERAGEIFS(N496:O496,N496:O496,"&lt;&gt;0",V496:W496,"")</f>
        <v>2248</v>
      </c>
      <c r="N496" s="724">
        <f>'OverUnder Pivot'!M494</f>
        <v>3720.0000000000005</v>
      </c>
      <c r="O496" s="724">
        <f>'OverUnder Pivot'!N494</f>
        <v>776</v>
      </c>
      <c r="P496" s="724">
        <f>'OverUnder Pivot'!O494</f>
        <v>4400</v>
      </c>
      <c r="Q496" t="s">
        <v>2727</v>
      </c>
      <c r="R496" t="s">
        <v>2789</v>
      </c>
      <c r="T496">
        <f t="shared" si="14"/>
        <v>1</v>
      </c>
    </row>
    <row r="497" spans="1:20" hidden="1">
      <c r="A497">
        <f>'OverUnder Pivot'!A495</f>
        <v>825</v>
      </c>
      <c r="B497">
        <f>'OverUnder Pivot'!B495</f>
        <v>23</v>
      </c>
      <c r="C497" t="str">
        <f>'OverUnder Pivot'!C495</f>
        <v>HEATING, VENTILATING AND AIR CONDITIONING</v>
      </c>
      <c r="D497" t="str">
        <f>'OverUnder Pivot'!D495</f>
        <v>230713</v>
      </c>
      <c r="E497" t="str">
        <f>'OverUnder Pivot'!E495</f>
        <v xml:space="preserve"> DUCT INSULATION</v>
      </c>
      <c r="F497" t="str">
        <f>'OverUnder Pivot'!F495</f>
        <v>Indoor Duct And Plenum Insulation</v>
      </c>
      <c r="G497" t="str">
        <f>'OverUnder Pivot'!G495</f>
        <v>Indoor Duct And Plenum Insulation</v>
      </c>
      <c r="H497" t="str">
        <f>'OverUnder Pivot'!H495</f>
        <v>C</v>
      </c>
      <c r="I497" t="str">
        <f>'OverUnder Pivot'!I495</f>
        <v>25 mm thick Mineral Fiber Board</v>
      </c>
      <c r="J497">
        <f>'OverUnder Pivot'!J495</f>
        <v>90</v>
      </c>
      <c r="K497" t="str">
        <f>'OverUnder Pivot'!K495</f>
        <v>m2</v>
      </c>
      <c r="L497" s="724">
        <f>'OverUnder Pivot'!L495</f>
        <v>0</v>
      </c>
      <c r="M497" s="724"/>
      <c r="N497" s="724">
        <f>'OverUnder Pivot'!M495</f>
        <v>0</v>
      </c>
      <c r="O497" s="724">
        <f>'OverUnder Pivot'!N495</f>
        <v>0</v>
      </c>
      <c r="P497" s="724">
        <f>'OverUnder Pivot'!O495</f>
        <v>0</v>
      </c>
      <c r="Q497" t="s">
        <v>2791</v>
      </c>
      <c r="T497">
        <f t="shared" si="14"/>
        <v>0</v>
      </c>
    </row>
    <row r="498" spans="1:20" hidden="1">
      <c r="A498">
        <f>'OverUnder Pivot'!A496</f>
        <v>828</v>
      </c>
      <c r="B498">
        <f>'OverUnder Pivot'!B496</f>
        <v>23</v>
      </c>
      <c r="C498" t="str">
        <f>'OverUnder Pivot'!C496</f>
        <v>HEATING, VENTILATING AND AIR CONDITIONING</v>
      </c>
      <c r="D498" t="str">
        <f>'OverUnder Pivot'!D496</f>
        <v>230713</v>
      </c>
      <c r="E498" t="str">
        <f>'OverUnder Pivot'!E496</f>
        <v xml:space="preserve"> DUCT INSULATION</v>
      </c>
      <c r="F498" t="str">
        <f>'OverUnder Pivot'!F496</f>
        <v>Outdoor Duct And Plenum Insulation</v>
      </c>
      <c r="G498" t="str">
        <f>'OverUnder Pivot'!G496</f>
        <v>Rectangular, supply and Return ducts, concealed</v>
      </c>
      <c r="H498" t="str">
        <f>'OverUnder Pivot'!H496</f>
        <v>D</v>
      </c>
      <c r="I498" t="str">
        <f>'OverUnder Pivot'!I496</f>
        <v>50 mm thick Mineral Fiber Blanket with Al jacketing</v>
      </c>
      <c r="J498">
        <f>'OverUnder Pivot'!J496</f>
        <v>150</v>
      </c>
      <c r="K498" t="str">
        <f>'OverUnder Pivot'!K496</f>
        <v>m2</v>
      </c>
      <c r="L498" s="724">
        <f>'OverUnder Pivot'!L496</f>
        <v>0</v>
      </c>
      <c r="M498" s="724"/>
      <c r="N498" s="724">
        <f>'OverUnder Pivot'!M496</f>
        <v>0</v>
      </c>
      <c r="O498" s="724">
        <f>'OverUnder Pivot'!N496</f>
        <v>0</v>
      </c>
      <c r="P498" s="724">
        <f>'OverUnder Pivot'!O496</f>
        <v>0</v>
      </c>
      <c r="Q498" t="s">
        <v>2791</v>
      </c>
      <c r="T498">
        <f t="shared" si="14"/>
        <v>0</v>
      </c>
    </row>
    <row r="499" spans="1:20" hidden="1">
      <c r="A499">
        <f>'OverUnder Pivot'!A497</f>
        <v>831</v>
      </c>
      <c r="B499">
        <f>'OverUnder Pivot'!B497</f>
        <v>23</v>
      </c>
      <c r="C499" t="str">
        <f>'OverUnder Pivot'!C497</f>
        <v>HEATING, VENTILATING AND AIR CONDITIONING</v>
      </c>
      <c r="D499" t="str">
        <f>'OverUnder Pivot'!D497</f>
        <v>230713</v>
      </c>
      <c r="E499" t="str">
        <f>'OverUnder Pivot'!E497</f>
        <v xml:space="preserve"> DUCT INSULATION</v>
      </c>
      <c r="F499" t="str">
        <f>'OverUnder Pivot'!F497</f>
        <v>Boiler Breeching And Connector Insulation</v>
      </c>
      <c r="G499" t="str">
        <f>'OverUnder Pivot'!G497</f>
        <v>Round</v>
      </c>
      <c r="H499" t="str">
        <f>'OverUnder Pivot'!H497</f>
        <v>E</v>
      </c>
      <c r="I499" t="str">
        <f>'OverUnder Pivot'!I497</f>
        <v>50 mm thick Calcium Cilicate with Al jacketing</v>
      </c>
      <c r="J499">
        <f>'OverUnder Pivot'!J497</f>
        <v>30</v>
      </c>
      <c r="K499" t="str">
        <f>'OverUnder Pivot'!K497</f>
        <v>m2</v>
      </c>
      <c r="L499" s="724">
        <f>'OverUnder Pivot'!L497</f>
        <v>0</v>
      </c>
      <c r="M499" s="724"/>
      <c r="N499" s="724">
        <f>'OverUnder Pivot'!M497</f>
        <v>0</v>
      </c>
      <c r="O499" s="724">
        <f>'OverUnder Pivot'!N497</f>
        <v>0</v>
      </c>
      <c r="P499" s="724">
        <f>'OverUnder Pivot'!O497</f>
        <v>0</v>
      </c>
      <c r="Q499" t="s">
        <v>2791</v>
      </c>
      <c r="T499">
        <f t="shared" si="14"/>
        <v>0</v>
      </c>
    </row>
    <row r="500" spans="1:20" hidden="1">
      <c r="A500">
        <f>'OverUnder Pivot'!A498</f>
        <v>836</v>
      </c>
      <c r="B500">
        <f>'OverUnder Pivot'!B498</f>
        <v>23</v>
      </c>
      <c r="C500" t="str">
        <f>'OverUnder Pivot'!C498</f>
        <v>HEATING, VENTILATING AND AIR CONDITIONING</v>
      </c>
      <c r="D500" t="str">
        <f>'OverUnder Pivot'!D498</f>
        <v>230719</v>
      </c>
      <c r="E500" t="str">
        <f>'OverUnder Pivot'!E498</f>
        <v xml:space="preserve"> HVAC PIPE INSULATION</v>
      </c>
      <c r="F500" t="str">
        <f>'OverUnder Pivot'!F498</f>
        <v>Interior Insulation</v>
      </c>
      <c r="G500" t="str">
        <f>'OverUnder Pivot'!G498</f>
        <v>Condensate drain piping</v>
      </c>
      <c r="H500" t="str">
        <f>'OverUnder Pivot'!H498</f>
        <v>A</v>
      </c>
      <c r="I500" t="str">
        <f>'OverUnder Pivot'!I498</f>
        <v>20 dn</v>
      </c>
      <c r="J500">
        <f>'OverUnder Pivot'!J498</f>
        <v>60</v>
      </c>
      <c r="K500" t="str">
        <f>'OverUnder Pivot'!K498</f>
        <v>m</v>
      </c>
      <c r="L500" s="724">
        <f>'OverUnder Pivot'!L498</f>
        <v>300</v>
      </c>
      <c r="M500" s="724">
        <f>AVERAGEIFS(N500:O500,N500:O500,"&lt;&gt;0",V500:W500,"")</f>
        <v>901.2</v>
      </c>
      <c r="N500" s="724">
        <f>'OverUnder Pivot'!M498</f>
        <v>1395</v>
      </c>
      <c r="O500" s="724">
        <f>'OverUnder Pivot'!N498</f>
        <v>407.4</v>
      </c>
      <c r="P500" s="724">
        <f>'OverUnder Pivot'!O498</f>
        <v>1500</v>
      </c>
      <c r="Q500" t="s">
        <v>2791</v>
      </c>
      <c r="T500">
        <f t="shared" si="14"/>
        <v>0</v>
      </c>
    </row>
    <row r="501" spans="1:20" hidden="1">
      <c r="A501">
        <f>'OverUnder Pivot'!A499</f>
        <v>839</v>
      </c>
      <c r="B501">
        <f>'OverUnder Pivot'!B499</f>
        <v>23</v>
      </c>
      <c r="C501" t="str">
        <f>'OverUnder Pivot'!C499</f>
        <v>HEATING, VENTILATING AND AIR CONDITIONING</v>
      </c>
      <c r="D501" t="str">
        <f>'OverUnder Pivot'!D499</f>
        <v>230719</v>
      </c>
      <c r="E501" t="str">
        <f>'OverUnder Pivot'!E499</f>
        <v xml:space="preserve"> HVAC PIPE INSULATION</v>
      </c>
      <c r="F501" t="str">
        <f>'OverUnder Pivot'!F499</f>
        <v>Heating hot-water supply and return, concealed</v>
      </c>
      <c r="G501" t="str">
        <f>'OverUnder Pivot'!G499</f>
        <v>(blank)</v>
      </c>
      <c r="H501" t="str">
        <f>'OverUnder Pivot'!H499</f>
        <v>B</v>
      </c>
      <c r="I501" t="str">
        <f>'OverUnder Pivot'!I499</f>
        <v>20 dn</v>
      </c>
      <c r="J501">
        <f>'OverUnder Pivot'!J499</f>
        <v>5</v>
      </c>
      <c r="K501" t="str">
        <f>'OverUnder Pivot'!K499</f>
        <v>m</v>
      </c>
      <c r="L501" s="724">
        <f>'OverUnder Pivot'!L499</f>
        <v>25</v>
      </c>
      <c r="M501" s="724">
        <f>AVERAGEIFS(N501:O501,N501:O501,"&lt;&gt;0",V501:W501,"")</f>
        <v>86.724999999999994</v>
      </c>
      <c r="N501" s="724">
        <f>'OverUnder Pivot'!M499</f>
        <v>139.5</v>
      </c>
      <c r="O501" s="724">
        <f>'OverUnder Pivot'!N499</f>
        <v>33.950000000000003</v>
      </c>
      <c r="P501" s="724">
        <f>'OverUnder Pivot'!O499</f>
        <v>140</v>
      </c>
      <c r="Q501" t="s">
        <v>2791</v>
      </c>
      <c r="T501">
        <f t="shared" si="14"/>
        <v>0</v>
      </c>
    </row>
    <row r="502" spans="1:20" hidden="1">
      <c r="A502">
        <f>'OverUnder Pivot'!A500</f>
        <v>840</v>
      </c>
      <c r="B502">
        <f>'OverUnder Pivot'!B500</f>
        <v>23</v>
      </c>
      <c r="C502" t="str">
        <f>'OverUnder Pivot'!C500</f>
        <v>HEATING, VENTILATING AND AIR CONDITIONING</v>
      </c>
      <c r="D502" t="str">
        <f>'OverUnder Pivot'!D500</f>
        <v>230719</v>
      </c>
      <c r="E502" t="str">
        <f>'OverUnder Pivot'!E500</f>
        <v xml:space="preserve"> HVAC PIPE INSULATION</v>
      </c>
      <c r="F502" t="str">
        <f>'OverUnder Pivot'!F500</f>
        <v>Heating hot-water supply and return, concealed</v>
      </c>
      <c r="G502" t="str">
        <f>'OverUnder Pivot'!G500</f>
        <v>(blank)</v>
      </c>
      <c r="H502" t="str">
        <f>'OverUnder Pivot'!H500</f>
        <v>C</v>
      </c>
      <c r="I502" t="str">
        <f>'OverUnder Pivot'!I500</f>
        <v>25 dn</v>
      </c>
      <c r="J502">
        <f>'OverUnder Pivot'!J500</f>
        <v>50</v>
      </c>
      <c r="K502" t="str">
        <f>'OverUnder Pivot'!K500</f>
        <v>m</v>
      </c>
      <c r="L502" s="724">
        <f>'OverUnder Pivot'!L500</f>
        <v>250</v>
      </c>
      <c r="M502" s="724">
        <f>AVERAGEIFS(N502:O502,N502:O502,"&lt;&gt;0",V502:W502,"")</f>
        <v>867.25</v>
      </c>
      <c r="N502" s="724">
        <f>'OverUnder Pivot'!M500</f>
        <v>1395</v>
      </c>
      <c r="O502" s="724">
        <f>'OverUnder Pivot'!N500</f>
        <v>339.5</v>
      </c>
      <c r="P502" s="724">
        <f>'OverUnder Pivot'!O500</f>
        <v>1500</v>
      </c>
      <c r="Q502" t="s">
        <v>2791</v>
      </c>
      <c r="T502">
        <f t="shared" si="14"/>
        <v>0</v>
      </c>
    </row>
    <row r="503" spans="1:20" hidden="1">
      <c r="A503">
        <f>'OverUnder Pivot'!A501</f>
        <v>841</v>
      </c>
      <c r="B503">
        <f>'OverUnder Pivot'!B501</f>
        <v>23</v>
      </c>
      <c r="C503" t="str">
        <f>'OverUnder Pivot'!C501</f>
        <v>HEATING, VENTILATING AND AIR CONDITIONING</v>
      </c>
      <c r="D503" t="str">
        <f>'OverUnder Pivot'!D501</f>
        <v>230719</v>
      </c>
      <c r="E503" t="str">
        <f>'OverUnder Pivot'!E501</f>
        <v xml:space="preserve"> HVAC PIPE INSULATION</v>
      </c>
      <c r="F503" t="str">
        <f>'OverUnder Pivot'!F501</f>
        <v>Heating hot-water supply and return, concealed</v>
      </c>
      <c r="G503" t="str">
        <f>'OverUnder Pivot'!G501</f>
        <v>(blank)</v>
      </c>
      <c r="H503" t="str">
        <f>'OverUnder Pivot'!H501</f>
        <v>D</v>
      </c>
      <c r="I503" t="str">
        <f>'OverUnder Pivot'!I501</f>
        <v>32 dn</v>
      </c>
      <c r="J503">
        <f>'OverUnder Pivot'!J501</f>
        <v>3</v>
      </c>
      <c r="K503" t="str">
        <f>'OverUnder Pivot'!K501</f>
        <v>m</v>
      </c>
      <c r="L503" s="724">
        <f>'OverUnder Pivot'!L501</f>
        <v>15</v>
      </c>
      <c r="M503" s="724">
        <f>AVERAGEIFS(N503:O503,N503:O503,"&lt;&gt;0",V503:W503,"")</f>
        <v>60.465000000000003</v>
      </c>
      <c r="N503" s="724">
        <f>'OverUnder Pivot'!M501</f>
        <v>97.65</v>
      </c>
      <c r="O503" s="724">
        <f>'OverUnder Pivot'!N501</f>
        <v>23.28</v>
      </c>
      <c r="P503" s="724">
        <f>'OverUnder Pivot'!O501</f>
        <v>99</v>
      </c>
      <c r="Q503" t="s">
        <v>2791</v>
      </c>
      <c r="T503">
        <f t="shared" si="14"/>
        <v>0</v>
      </c>
    </row>
    <row r="504" spans="1:20" hidden="1">
      <c r="A504">
        <f>'OverUnder Pivot'!A502</f>
        <v>842</v>
      </c>
      <c r="B504">
        <f>'OverUnder Pivot'!B502</f>
        <v>23</v>
      </c>
      <c r="C504" t="str">
        <f>'OverUnder Pivot'!C502</f>
        <v>HEATING, VENTILATING AND AIR CONDITIONING</v>
      </c>
      <c r="D504" t="str">
        <f>'OverUnder Pivot'!D502</f>
        <v>230719</v>
      </c>
      <c r="E504" t="str">
        <f>'OverUnder Pivot'!E502</f>
        <v xml:space="preserve"> HVAC PIPE INSULATION</v>
      </c>
      <c r="F504" t="str">
        <f>'OverUnder Pivot'!F502</f>
        <v>Heating hot-water supply and return, concealed</v>
      </c>
      <c r="G504" t="str">
        <f>'OverUnder Pivot'!G502</f>
        <v>(blank)</v>
      </c>
      <c r="H504" t="str">
        <f>'OverUnder Pivot'!H502</f>
        <v>E</v>
      </c>
      <c r="I504" t="str">
        <f>'OverUnder Pivot'!I502</f>
        <v>40 dn</v>
      </c>
      <c r="J504">
        <f>'OverUnder Pivot'!J502</f>
        <v>150</v>
      </c>
      <c r="K504" t="str">
        <f>'OverUnder Pivot'!K502</f>
        <v>m</v>
      </c>
      <c r="L504" s="724">
        <f>'OverUnder Pivot'!L502</f>
        <v>0</v>
      </c>
      <c r="M504" s="724"/>
      <c r="N504" s="724">
        <f>'OverUnder Pivot'!M502</f>
        <v>0</v>
      </c>
      <c r="O504" s="724">
        <f>'OverUnder Pivot'!N502</f>
        <v>0</v>
      </c>
      <c r="P504" s="724">
        <f>'OverUnder Pivot'!O502</f>
        <v>0</v>
      </c>
      <c r="Q504" t="s">
        <v>2791</v>
      </c>
      <c r="T504">
        <f t="shared" si="14"/>
        <v>0</v>
      </c>
    </row>
    <row r="505" spans="1:20" hidden="1">
      <c r="A505">
        <f>'OverUnder Pivot'!A503</f>
        <v>844</v>
      </c>
      <c r="B505">
        <f>'OverUnder Pivot'!B503</f>
        <v>23</v>
      </c>
      <c r="C505" t="str">
        <f>'OverUnder Pivot'!C503</f>
        <v>HEATING, VENTILATING AND AIR CONDITIONING</v>
      </c>
      <c r="D505" t="str">
        <f>'OverUnder Pivot'!D503</f>
        <v>230719</v>
      </c>
      <c r="E505" t="str">
        <f>'OverUnder Pivot'!E503</f>
        <v xml:space="preserve"> HVAC PIPE INSULATION</v>
      </c>
      <c r="F505" t="str">
        <f>'OverUnder Pivot'!F503</f>
        <v>Heating hot-water supply and return, concealed</v>
      </c>
      <c r="G505" t="str">
        <f>'OverUnder Pivot'!G503</f>
        <v>38 mm thick</v>
      </c>
      <c r="H505" t="str">
        <f>'OverUnder Pivot'!H503</f>
        <v>F</v>
      </c>
      <c r="I505" t="str">
        <f>'OverUnder Pivot'!I503</f>
        <v>65 dn</v>
      </c>
      <c r="J505">
        <f>'OverUnder Pivot'!J503</f>
        <v>70</v>
      </c>
      <c r="K505" t="str">
        <f>'OverUnder Pivot'!K503</f>
        <v>m</v>
      </c>
      <c r="L505" s="724">
        <f>'OverUnder Pivot'!L503</f>
        <v>0</v>
      </c>
      <c r="M505" s="724"/>
      <c r="N505" s="724">
        <f>'OverUnder Pivot'!M503</f>
        <v>0</v>
      </c>
      <c r="O505" s="724">
        <f>'OverUnder Pivot'!N503</f>
        <v>0</v>
      </c>
      <c r="P505" s="724">
        <f>'OverUnder Pivot'!O503</f>
        <v>0</v>
      </c>
      <c r="Q505" t="s">
        <v>2791</v>
      </c>
      <c r="T505">
        <f t="shared" si="14"/>
        <v>0</v>
      </c>
    </row>
    <row r="506" spans="1:20" hidden="1">
      <c r="A506">
        <f>'OverUnder Pivot'!A504</f>
        <v>847</v>
      </c>
      <c r="B506">
        <f>'OverUnder Pivot'!B504</f>
        <v>23</v>
      </c>
      <c r="C506" t="str">
        <f>'OverUnder Pivot'!C504</f>
        <v>HEATING, VENTILATING AND AIR CONDITIONING</v>
      </c>
      <c r="D506" t="str">
        <f>'OverUnder Pivot'!D504</f>
        <v>230719</v>
      </c>
      <c r="E506" t="str">
        <f>'OverUnder Pivot'!E504</f>
        <v xml:space="preserve"> HVAC PIPE INSULATION</v>
      </c>
      <c r="F506" t="str">
        <f>'OverUnder Pivot'!F504</f>
        <v>Heating hot-water supply and return, concealed</v>
      </c>
      <c r="G506" t="str">
        <f>'OverUnder Pivot'!G504</f>
        <v>Heating hot-water supply and return, on all pipes running in mechanical rooms or exposed to view with AL jacketing</v>
      </c>
      <c r="H506" t="str">
        <f>'OverUnder Pivot'!H504</f>
        <v>E</v>
      </c>
      <c r="I506" t="str">
        <f>'OverUnder Pivot'!I504</f>
        <v>40 dn</v>
      </c>
      <c r="J506">
        <f>'OverUnder Pivot'!J504</f>
        <v>17</v>
      </c>
      <c r="K506" t="str">
        <f>'OverUnder Pivot'!K504</f>
        <v>m</v>
      </c>
      <c r="L506" s="724">
        <f>'OverUnder Pivot'!L504</f>
        <v>0</v>
      </c>
      <c r="M506" s="724"/>
      <c r="N506" s="724">
        <f>'OverUnder Pivot'!M504</f>
        <v>0</v>
      </c>
      <c r="O506" s="724">
        <f>'OverUnder Pivot'!N504</f>
        <v>0</v>
      </c>
      <c r="P506" s="724">
        <f>'OverUnder Pivot'!O504</f>
        <v>0</v>
      </c>
      <c r="Q506" t="s">
        <v>2791</v>
      </c>
      <c r="T506">
        <f t="shared" si="14"/>
        <v>0</v>
      </c>
    </row>
    <row r="507" spans="1:20" hidden="1">
      <c r="A507">
        <f>'OverUnder Pivot'!A505</f>
        <v>848</v>
      </c>
      <c r="B507">
        <f>'OverUnder Pivot'!B505</f>
        <v>23</v>
      </c>
      <c r="C507" t="str">
        <f>'OverUnder Pivot'!C505</f>
        <v>HEATING, VENTILATING AND AIR CONDITIONING</v>
      </c>
      <c r="D507" t="str">
        <f>'OverUnder Pivot'!D505</f>
        <v>230719</v>
      </c>
      <c r="E507" t="str">
        <f>'OverUnder Pivot'!E505</f>
        <v xml:space="preserve"> HVAC PIPE INSULATION</v>
      </c>
      <c r="F507" t="str">
        <f>'OverUnder Pivot'!F505</f>
        <v>Heating hot-water supply and return, concealed</v>
      </c>
      <c r="G507" t="str">
        <f>'OverUnder Pivot'!G505</f>
        <v>50 mm thick</v>
      </c>
      <c r="H507" t="str">
        <f>'OverUnder Pivot'!H505</f>
        <v>F</v>
      </c>
      <c r="I507" t="str">
        <f>'OverUnder Pivot'!I505</f>
        <v>65 dn</v>
      </c>
      <c r="J507">
        <f>'OverUnder Pivot'!J505</f>
        <v>15</v>
      </c>
      <c r="K507" t="str">
        <f>'OverUnder Pivot'!K505</f>
        <v>m</v>
      </c>
      <c r="L507" s="724">
        <f>'OverUnder Pivot'!L505</f>
        <v>0</v>
      </c>
      <c r="M507" s="724"/>
      <c r="N507" s="724">
        <f>'OverUnder Pivot'!M505</f>
        <v>0</v>
      </c>
      <c r="O507" s="724">
        <f>'OverUnder Pivot'!N505</f>
        <v>0</v>
      </c>
      <c r="P507" s="724">
        <f>'OverUnder Pivot'!O505</f>
        <v>0</v>
      </c>
      <c r="Q507" t="s">
        <v>2791</v>
      </c>
      <c r="T507">
        <f t="shared" si="14"/>
        <v>0</v>
      </c>
    </row>
    <row r="508" spans="1:20" hidden="1">
      <c r="A508">
        <f>'OverUnder Pivot'!A506</f>
        <v>849</v>
      </c>
      <c r="B508">
        <f>'OverUnder Pivot'!B506</f>
        <v>23</v>
      </c>
      <c r="C508" t="str">
        <f>'OverUnder Pivot'!C506</f>
        <v>HEATING, VENTILATING AND AIR CONDITIONING</v>
      </c>
      <c r="D508" t="str">
        <f>'OverUnder Pivot'!D506</f>
        <v>230719</v>
      </c>
      <c r="E508" t="str">
        <f>'OverUnder Pivot'!E506</f>
        <v xml:space="preserve"> HVAC PIPE INSULATION</v>
      </c>
      <c r="F508" t="str">
        <f>'OverUnder Pivot'!F506</f>
        <v>Heating hot-water supply and return, concealed</v>
      </c>
      <c r="G508" t="str">
        <f>'OverUnder Pivot'!G506</f>
        <v>Heating hot-water supply and return, on all pipes running in mechanical rooms or exposed to view with AL jacketing</v>
      </c>
      <c r="H508" t="str">
        <f>'OverUnder Pivot'!H506</f>
        <v>G</v>
      </c>
      <c r="I508" t="str">
        <f>'OverUnder Pivot'!I506</f>
        <v>80 dn</v>
      </c>
      <c r="J508">
        <f>'OverUnder Pivot'!J506</f>
        <v>50</v>
      </c>
      <c r="K508" t="str">
        <f>'OverUnder Pivot'!K506</f>
        <v>m</v>
      </c>
      <c r="L508" s="724">
        <f>'OverUnder Pivot'!L506</f>
        <v>0</v>
      </c>
      <c r="M508" s="724"/>
      <c r="N508" s="724">
        <f>'OverUnder Pivot'!M506</f>
        <v>0</v>
      </c>
      <c r="O508" s="724">
        <f>'OverUnder Pivot'!N506</f>
        <v>0</v>
      </c>
      <c r="P508" s="724">
        <f>'OverUnder Pivot'!O506</f>
        <v>0</v>
      </c>
      <c r="Q508" t="s">
        <v>2791</v>
      </c>
      <c r="T508">
        <f t="shared" si="14"/>
        <v>0</v>
      </c>
    </row>
    <row r="509" spans="1:20" hidden="1">
      <c r="A509">
        <f>'OverUnder Pivot'!A507</f>
        <v>852</v>
      </c>
      <c r="B509">
        <f>'OverUnder Pivot'!B507</f>
        <v>23</v>
      </c>
      <c r="C509" t="str">
        <f>'OverUnder Pivot'!C507</f>
        <v>HEATING, VENTILATING AND AIR CONDITIONING</v>
      </c>
      <c r="D509" t="str">
        <f>'OverUnder Pivot'!D507</f>
        <v>230900</v>
      </c>
      <c r="E509" t="str">
        <f>'OverUnder Pivot'!E507</f>
        <v xml:space="preserve"> BUILDING MANAGEMENT SYSTEM (BMS), INSTRUMENTATION AND CONTROLS</v>
      </c>
      <c r="F509" t="str">
        <f>'OverUnder Pivot'!F507</f>
        <v>230900 - BUILDING MANAGEMENT SYSTEM (BMS), INSTRUMENTATION AND CONTROLS</v>
      </c>
      <c r="G509" t="str">
        <f>'OverUnder Pivot'!G507</f>
        <v>230900 - BUILDING MANAGEMENT SYSTEM (BMS), INSTRUMENTATION AND CONTROLS</v>
      </c>
      <c r="H509" t="str">
        <f>'OverUnder Pivot'!H507</f>
        <v>A</v>
      </c>
      <c r="I509" t="str">
        <f>'OverUnder Pivot'!I507</f>
        <v>Spare parts as specified for BMS</v>
      </c>
      <c r="J509">
        <f>'OverUnder Pivot'!J507</f>
        <v>1</v>
      </c>
      <c r="K509" t="str">
        <f>'OverUnder Pivot'!K507</f>
        <v>Item</v>
      </c>
      <c r="L509" s="724">
        <f>'OverUnder Pivot'!L507</f>
        <v>0</v>
      </c>
      <c r="M509" s="724"/>
      <c r="N509" s="724">
        <f>'OverUnder Pivot'!M507</f>
        <v>0</v>
      </c>
      <c r="O509" s="724">
        <f>'OverUnder Pivot'!N507</f>
        <v>0</v>
      </c>
      <c r="P509" s="724">
        <f>'OverUnder Pivot'!O507</f>
        <v>0</v>
      </c>
      <c r="Q509" t="s">
        <v>2791</v>
      </c>
      <c r="T509">
        <f t="shared" si="14"/>
        <v>0</v>
      </c>
    </row>
    <row r="510" spans="1:20" hidden="1">
      <c r="A510">
        <f>'OverUnder Pivot'!A508</f>
        <v>855</v>
      </c>
      <c r="B510">
        <f>'OverUnder Pivot'!B508</f>
        <v>23</v>
      </c>
      <c r="C510" t="str">
        <f>'OverUnder Pivot'!C508</f>
        <v>HEATING, VENTILATING AND AIR CONDITIONING</v>
      </c>
      <c r="D510" t="str">
        <f>'OverUnder Pivot'!D508</f>
        <v>231113</v>
      </c>
      <c r="E510" t="str">
        <f>'OverUnder Pivot'!E508</f>
        <v xml:space="preserve"> FACILITY FUEL OIL PIPING</v>
      </c>
      <c r="F510" t="str">
        <f>'OverUnder Pivot'!F508</f>
        <v>231113 - FACILITY FUEL OIL PIPING</v>
      </c>
      <c r="G510" t="str">
        <f>'OverUnder Pivot'!G508</f>
        <v>231113 - FACILITY FUEL OIL PIPING</v>
      </c>
      <c r="H510" t="str">
        <f>'OverUnder Pivot'!H508</f>
        <v>B</v>
      </c>
      <c r="I510" t="str">
        <f>'OverUnder Pivot'!I508</f>
        <v>15 dn</v>
      </c>
      <c r="J510">
        <f>'OverUnder Pivot'!J508</f>
        <v>11</v>
      </c>
      <c r="K510" t="str">
        <f>'OverUnder Pivot'!K508</f>
        <v>m</v>
      </c>
      <c r="L510" s="724">
        <f>'OverUnder Pivot'!L508</f>
        <v>0</v>
      </c>
      <c r="M510" s="724"/>
      <c r="N510" s="724">
        <f>'OverUnder Pivot'!M508</f>
        <v>0</v>
      </c>
      <c r="O510" s="724">
        <f>'OverUnder Pivot'!N508</f>
        <v>0</v>
      </c>
      <c r="P510" s="724">
        <f>'OverUnder Pivot'!O508</f>
        <v>0</v>
      </c>
      <c r="Q510" t="s">
        <v>2791</v>
      </c>
      <c r="T510">
        <f t="shared" si="14"/>
        <v>0</v>
      </c>
    </row>
    <row r="511" spans="1:20" hidden="1">
      <c r="A511">
        <f>'OverUnder Pivot'!A509</f>
        <v>856</v>
      </c>
      <c r="B511">
        <f>'OverUnder Pivot'!B509</f>
        <v>23</v>
      </c>
      <c r="C511" t="str">
        <f>'OverUnder Pivot'!C509</f>
        <v>HEATING, VENTILATING AND AIR CONDITIONING</v>
      </c>
      <c r="D511" t="str">
        <f>'OverUnder Pivot'!D509</f>
        <v>231113</v>
      </c>
      <c r="E511" t="str">
        <f>'OverUnder Pivot'!E509</f>
        <v xml:space="preserve"> FACILITY FUEL OIL PIPING</v>
      </c>
      <c r="F511" t="str">
        <f>'OverUnder Pivot'!F509</f>
        <v>Black steel pipes and fittings</v>
      </c>
      <c r="G511" t="str">
        <f>'OverUnder Pivot'!G509</f>
        <v>Black Steel Pipes and fittings</v>
      </c>
      <c r="H511" t="str">
        <f>'OverUnder Pivot'!H509</f>
        <v>A</v>
      </c>
      <c r="I511" t="str">
        <f>'OverUnder Pivot'!I509</f>
        <v>20 dn</v>
      </c>
      <c r="J511">
        <f>'OverUnder Pivot'!J509</f>
        <v>8</v>
      </c>
      <c r="K511" t="str">
        <f>'OverUnder Pivot'!K509</f>
        <v>m</v>
      </c>
      <c r="L511" s="724">
        <f>'OverUnder Pivot'!L509</f>
        <v>134.4</v>
      </c>
      <c r="M511" s="724">
        <f>AVERAGEIFS(N511:O511,N511:O511,"&lt;&gt;0",V511:W511,"")</f>
        <v>197.76</v>
      </c>
      <c r="N511" s="724">
        <f>'OverUnder Pivot'!M509</f>
        <v>186</v>
      </c>
      <c r="O511" s="724">
        <f>'OverUnder Pivot'!N509</f>
        <v>209.51999999999998</v>
      </c>
      <c r="P511" s="724">
        <f>'OverUnder Pivot'!O509</f>
        <v>184</v>
      </c>
      <c r="Q511" t="s">
        <v>2791</v>
      </c>
      <c r="T511">
        <f t="shared" si="14"/>
        <v>0</v>
      </c>
    </row>
    <row r="512" spans="1:20" hidden="1">
      <c r="A512">
        <f>'OverUnder Pivot'!A510</f>
        <v>859</v>
      </c>
      <c r="B512">
        <f>'OverUnder Pivot'!B510</f>
        <v>23</v>
      </c>
      <c r="C512" t="str">
        <f>'OverUnder Pivot'!C510</f>
        <v>HEATING, VENTILATING AND AIR CONDITIONING</v>
      </c>
      <c r="D512" t="str">
        <f>'OverUnder Pivot'!D510</f>
        <v>231113</v>
      </c>
      <c r="E512" t="str">
        <f>'OverUnder Pivot'!E510</f>
        <v xml:space="preserve"> FACILITY FUEL OIL PIPING</v>
      </c>
      <c r="F512" t="str">
        <f>'OverUnder Pivot'!F510</f>
        <v>Valves</v>
      </c>
      <c r="G512" t="str">
        <f>'OverUnder Pivot'!G510</f>
        <v>Valves</v>
      </c>
      <c r="H512" t="str">
        <f>'OverUnder Pivot'!H510</f>
        <v>B</v>
      </c>
      <c r="I512" t="str">
        <f>'OverUnder Pivot'!I510</f>
        <v>20 dn</v>
      </c>
      <c r="J512">
        <f>'OverUnder Pivot'!J510</f>
        <v>1</v>
      </c>
      <c r="K512" t="str">
        <f>'OverUnder Pivot'!K510</f>
        <v>Item</v>
      </c>
      <c r="L512" s="724">
        <f>'OverUnder Pivot'!L510</f>
        <v>0</v>
      </c>
      <c r="M512" s="724">
        <f>AVERAGEIFS(N512:O512,N512:O512,"&lt;&gt;0",V512:W512,"")</f>
        <v>434.17999999999995</v>
      </c>
      <c r="N512" s="724">
        <f>'OverUnder Pivot'!M510</f>
        <v>288.3</v>
      </c>
      <c r="O512" s="724">
        <f>'OverUnder Pivot'!N510</f>
        <v>580.05999999999995</v>
      </c>
      <c r="P512" s="724">
        <f>'OverUnder Pivot'!O510</f>
        <v>313</v>
      </c>
      <c r="Q512" t="s">
        <v>2791</v>
      </c>
      <c r="T512">
        <f t="shared" si="14"/>
        <v>0</v>
      </c>
    </row>
    <row r="513" spans="1:20" hidden="1">
      <c r="A513">
        <f>'OverUnder Pivot'!A511</f>
        <v>861</v>
      </c>
      <c r="B513">
        <f>'OverUnder Pivot'!B511</f>
        <v>23</v>
      </c>
      <c r="C513" t="str">
        <f>'OverUnder Pivot'!C511</f>
        <v>HEATING, VENTILATING AND AIR CONDITIONING</v>
      </c>
      <c r="D513" t="str">
        <f>'OverUnder Pivot'!D511</f>
        <v>231113</v>
      </c>
      <c r="E513" t="str">
        <f>'OverUnder Pivot'!E511</f>
        <v xml:space="preserve"> FACILITY FUEL OIL PIPING</v>
      </c>
      <c r="F513" t="str">
        <f>'OverUnder Pivot'!F511</f>
        <v>Valves</v>
      </c>
      <c r="G513" t="str">
        <f>'OverUnder Pivot'!G511</f>
        <v>Valves</v>
      </c>
      <c r="H513" t="str">
        <f>'OverUnder Pivot'!H511</f>
        <v>C</v>
      </c>
      <c r="I513" t="str">
        <f>'OverUnder Pivot'!I511</f>
        <v>20 dn</v>
      </c>
      <c r="J513">
        <f>'OverUnder Pivot'!J511</f>
        <v>1</v>
      </c>
      <c r="K513" t="str">
        <f>'OverUnder Pivot'!K511</f>
        <v>Item</v>
      </c>
      <c r="L513" s="724">
        <f>'OverUnder Pivot'!L511</f>
        <v>0</v>
      </c>
      <c r="M513" s="724">
        <f>AVERAGEIFS(N513:O513,N513:O513,"&lt;&gt;0",V513:W513,"")</f>
        <v>369.67500000000001</v>
      </c>
      <c r="N513" s="724">
        <f>'OverUnder Pivot'!M511</f>
        <v>288.3</v>
      </c>
      <c r="O513" s="724">
        <f>'OverUnder Pivot'!N511</f>
        <v>451.05</v>
      </c>
      <c r="P513" s="724">
        <f>'OverUnder Pivot'!O511</f>
        <v>313</v>
      </c>
      <c r="Q513" t="s">
        <v>2791</v>
      </c>
      <c r="T513">
        <f t="shared" si="14"/>
        <v>0</v>
      </c>
    </row>
    <row r="514" spans="1:20" hidden="1">
      <c r="A514">
        <f>'OverUnder Pivot'!A512</f>
        <v>863</v>
      </c>
      <c r="B514">
        <f>'OverUnder Pivot'!B512</f>
        <v>23</v>
      </c>
      <c r="C514" t="str">
        <f>'OverUnder Pivot'!C512</f>
        <v>HEATING, VENTILATING AND AIR CONDITIONING</v>
      </c>
      <c r="D514" t="str">
        <f>'OverUnder Pivot'!D512</f>
        <v>231113</v>
      </c>
      <c r="E514" t="str">
        <f>'OverUnder Pivot'!E512</f>
        <v xml:space="preserve"> FACILITY FUEL OIL PIPING</v>
      </c>
      <c r="F514" t="str">
        <f>'OverUnder Pivot'!F512</f>
        <v>Valves</v>
      </c>
      <c r="G514" t="str">
        <f>'OverUnder Pivot'!G512</f>
        <v>Valves</v>
      </c>
      <c r="H514" t="str">
        <f>'OverUnder Pivot'!H512</f>
        <v>F</v>
      </c>
      <c r="I514" t="str">
        <f>'OverUnder Pivot'!I512</f>
        <v>Type FOT-01</v>
      </c>
      <c r="J514">
        <f>'OverUnder Pivot'!J512</f>
        <v>3</v>
      </c>
      <c r="K514" t="str">
        <f>'OverUnder Pivot'!K512</f>
        <v>Nr</v>
      </c>
      <c r="L514" s="724">
        <f>'OverUnder Pivot'!L512</f>
        <v>0</v>
      </c>
      <c r="M514" s="724"/>
      <c r="N514" s="724">
        <f>'OverUnder Pivot'!M512</f>
        <v>0</v>
      </c>
      <c r="O514" s="724">
        <f>'OverUnder Pivot'!N512</f>
        <v>0</v>
      </c>
      <c r="P514" s="724">
        <f>'OverUnder Pivot'!O512</f>
        <v>0</v>
      </c>
      <c r="Q514" t="s">
        <v>2791</v>
      </c>
      <c r="T514">
        <f t="shared" si="14"/>
        <v>0</v>
      </c>
    </row>
    <row r="515" spans="1:20" hidden="1">
      <c r="A515">
        <f>'OverUnder Pivot'!A513</f>
        <v>864</v>
      </c>
      <c r="B515">
        <f>'OverUnder Pivot'!B513</f>
        <v>23</v>
      </c>
      <c r="C515" t="str">
        <f>'OverUnder Pivot'!C513</f>
        <v>HEATING, VENTILATING AND AIR CONDITIONING</v>
      </c>
      <c r="D515" t="str">
        <f>'OverUnder Pivot'!D513</f>
        <v>231113</v>
      </c>
      <c r="E515" t="str">
        <f>'OverUnder Pivot'!E513</f>
        <v xml:space="preserve"> FACILITY FUEL OIL PIPING</v>
      </c>
      <c r="F515" t="str">
        <f>'OverUnder Pivot'!F513</f>
        <v>Fuel oil storage tanks</v>
      </c>
      <c r="G515" t="str">
        <f>'OverUnder Pivot'!G513</f>
        <v>Fuel oil storage tanks</v>
      </c>
      <c r="H515" t="str">
        <f>'OverUnder Pivot'!H513</f>
        <v>D</v>
      </c>
      <c r="I515" t="str">
        <f>'OverUnder Pivot'!I513</f>
        <v>Type FOT-02</v>
      </c>
      <c r="J515">
        <f>'OverUnder Pivot'!J513</f>
        <v>2</v>
      </c>
      <c r="K515" t="str">
        <f>'OverUnder Pivot'!K513</f>
        <v>Nr</v>
      </c>
      <c r="L515" s="724">
        <f>'OverUnder Pivot'!L513</f>
        <v>2000</v>
      </c>
      <c r="M515" s="724">
        <f>AVERAGEIFS(N515:O515,N515:O515,"&lt;&gt;0",V515:W515,"")</f>
        <v>1846.1599999999999</v>
      </c>
      <c r="N515" s="724">
        <f>'OverUnder Pivot'!M513</f>
        <v>1116</v>
      </c>
      <c r="O515" s="724">
        <f>'OverUnder Pivot'!N513</f>
        <v>2576.3199999999997</v>
      </c>
      <c r="P515" s="724">
        <f>'OverUnder Pivot'!O513</f>
        <v>1200</v>
      </c>
      <c r="Q515" t="s">
        <v>2791</v>
      </c>
      <c r="T515">
        <f t="shared" si="14"/>
        <v>0</v>
      </c>
    </row>
    <row r="516" spans="1:20" hidden="1">
      <c r="A516">
        <f>'OverUnder Pivot'!A514</f>
        <v>866</v>
      </c>
      <c r="B516">
        <f>'OverUnder Pivot'!B514</f>
        <v>23</v>
      </c>
      <c r="C516" t="str">
        <f>'OverUnder Pivot'!C514</f>
        <v>HEATING, VENTILATING AND AIR CONDITIONING</v>
      </c>
      <c r="D516" t="str">
        <f>'OverUnder Pivot'!D514</f>
        <v>231113</v>
      </c>
      <c r="E516" t="str">
        <f>'OverUnder Pivot'!E514</f>
        <v xml:space="preserve"> FACILITY FUEL OIL PIPING</v>
      </c>
      <c r="F516" t="str">
        <f>'OverUnder Pivot'!F514</f>
        <v>Fuel oil storage tanks</v>
      </c>
      <c r="G516" t="str">
        <f>'OverUnder Pivot'!G514</f>
        <v>Fuel oil storage tanks</v>
      </c>
      <c r="H516" t="str">
        <f>'OverUnder Pivot'!H514</f>
        <v>E</v>
      </c>
      <c r="I516" t="str">
        <f>'OverUnder Pivot'!I514</f>
        <v>20 dn</v>
      </c>
      <c r="J516">
        <f>'OverUnder Pivot'!J514</f>
        <v>1</v>
      </c>
      <c r="K516" t="str">
        <f>'OverUnder Pivot'!K514</f>
        <v>Nr</v>
      </c>
      <c r="L516" s="724">
        <f>'OverUnder Pivot'!L514</f>
        <v>31.3</v>
      </c>
      <c r="M516" s="724">
        <f>AVERAGEIFS(N516:O516,N516:O516,"&lt;&gt;0",V516:W516,"")</f>
        <v>120.36000000000001</v>
      </c>
      <c r="N516" s="724">
        <f>'OverUnder Pivot'!M514</f>
        <v>176.70000000000002</v>
      </c>
      <c r="O516" s="724">
        <f>'OverUnder Pivot'!N514</f>
        <v>64.02</v>
      </c>
      <c r="P516" s="724">
        <f>'OverUnder Pivot'!O514</f>
        <v>188</v>
      </c>
      <c r="Q516" t="s">
        <v>2791</v>
      </c>
      <c r="T516">
        <f t="shared" si="14"/>
        <v>0</v>
      </c>
    </row>
    <row r="517" spans="1:20" hidden="1">
      <c r="A517">
        <f>'OverUnder Pivot'!A515</f>
        <v>870</v>
      </c>
      <c r="B517">
        <f>'OverUnder Pivot'!B515</f>
        <v>23</v>
      </c>
      <c r="C517" t="str">
        <f>'OverUnder Pivot'!C515</f>
        <v>HEATING, VENTILATING AND AIR CONDITIONING</v>
      </c>
      <c r="D517" t="str">
        <f>'OverUnder Pivot'!D515</f>
        <v>231126</v>
      </c>
      <c r="E517" t="str">
        <f>'OverUnder Pivot'!E515</f>
        <v xml:space="preserve"> FACILITY LIQUEFIED PETROLIUM GAS PIPING</v>
      </c>
      <c r="F517" t="str">
        <f>'OverUnder Pivot'!F515</f>
        <v>Aboveground pipes and fittings</v>
      </c>
      <c r="G517" t="str">
        <f>'OverUnder Pivot'!G515</f>
        <v>Black Steel Pipes and fittings</v>
      </c>
      <c r="H517" t="str">
        <f>'OverUnder Pivot'!H515</f>
        <v>A</v>
      </c>
      <c r="I517" t="str">
        <f>'OverUnder Pivot'!I515</f>
        <v>32 dn</v>
      </c>
      <c r="J517">
        <f>'OverUnder Pivot'!J515</f>
        <v>30</v>
      </c>
      <c r="K517" t="str">
        <f>'OverUnder Pivot'!K515</f>
        <v>m</v>
      </c>
      <c r="L517" s="724">
        <f>'OverUnder Pivot'!L515</f>
        <v>0</v>
      </c>
      <c r="M517" s="724"/>
      <c r="N517" s="724">
        <f>'OverUnder Pivot'!M515</f>
        <v>0</v>
      </c>
      <c r="O517" s="724">
        <f>'OverUnder Pivot'!N515</f>
        <v>0</v>
      </c>
      <c r="P517" s="724">
        <f>'OverUnder Pivot'!O515</f>
        <v>0</v>
      </c>
      <c r="Q517" t="s">
        <v>2791</v>
      </c>
      <c r="T517">
        <f t="shared" si="14"/>
        <v>0</v>
      </c>
    </row>
    <row r="518" spans="1:20" hidden="1">
      <c r="A518">
        <f>'OverUnder Pivot'!A516</f>
        <v>872</v>
      </c>
      <c r="B518">
        <f>'OverUnder Pivot'!B516</f>
        <v>23</v>
      </c>
      <c r="C518" t="str">
        <f>'OverUnder Pivot'!C516</f>
        <v>HEATING, VENTILATING AND AIR CONDITIONING</v>
      </c>
      <c r="D518" t="str">
        <f>'OverUnder Pivot'!D516</f>
        <v>231126</v>
      </c>
      <c r="E518" t="str">
        <f>'OverUnder Pivot'!E516</f>
        <v xml:space="preserve"> FACILITY LIQUEFIED PETROLIUM GAS PIPING</v>
      </c>
      <c r="F518" t="str">
        <f>'OverUnder Pivot'!F516</f>
        <v>Aboveground pipes and fittings</v>
      </c>
      <c r="G518" t="str">
        <f>'OverUnder Pivot'!G516</f>
        <v>Black Steel Pipes and fittings</v>
      </c>
      <c r="H518" t="str">
        <f>'OverUnder Pivot'!H516</f>
        <v>B</v>
      </c>
      <c r="I518" t="str">
        <f>'OverUnder Pivot'!I516</f>
        <v>22 dn</v>
      </c>
      <c r="J518">
        <f>'OverUnder Pivot'!J516</f>
        <v>25</v>
      </c>
      <c r="K518" t="str">
        <f>'OverUnder Pivot'!K516</f>
        <v>m</v>
      </c>
      <c r="L518" s="724">
        <f>'OverUnder Pivot'!L516</f>
        <v>0</v>
      </c>
      <c r="M518" s="724"/>
      <c r="N518" s="724">
        <f>'OverUnder Pivot'!M516</f>
        <v>0</v>
      </c>
      <c r="O518" s="724">
        <f>'OverUnder Pivot'!N516</f>
        <v>0</v>
      </c>
      <c r="P518" s="724">
        <f>'OverUnder Pivot'!O516</f>
        <v>0</v>
      </c>
      <c r="Q518" t="s">
        <v>2791</v>
      </c>
      <c r="T518">
        <f t="shared" si="14"/>
        <v>0</v>
      </c>
    </row>
    <row r="519" spans="1:20" hidden="1">
      <c r="A519">
        <f>'OverUnder Pivot'!A517</f>
        <v>873</v>
      </c>
      <c r="B519">
        <f>'OverUnder Pivot'!B517</f>
        <v>23</v>
      </c>
      <c r="C519" t="str">
        <f>'OverUnder Pivot'!C517</f>
        <v>HEATING, VENTILATING AND AIR CONDITIONING</v>
      </c>
      <c r="D519" t="str">
        <f>'OverUnder Pivot'!D517</f>
        <v>231126</v>
      </c>
      <c r="E519" t="str">
        <f>'OverUnder Pivot'!E517</f>
        <v xml:space="preserve"> FACILITY LIQUEFIED PETROLIUM GAS PIPING</v>
      </c>
      <c r="F519" t="str">
        <f>'OverUnder Pivot'!F517</f>
        <v>Copper pipes running under tiles</v>
      </c>
      <c r="G519" t="str">
        <f>'OverUnder Pivot'!G517</f>
        <v>Copper pipes running under tiles</v>
      </c>
      <c r="H519" t="str">
        <f>'OverUnder Pivot'!H517</f>
        <v>C</v>
      </c>
      <c r="I519" t="str">
        <f>'OverUnder Pivot'!I517</f>
        <v>35 dn</v>
      </c>
      <c r="J519">
        <f>'OverUnder Pivot'!J517</f>
        <v>5</v>
      </c>
      <c r="K519" t="str">
        <f>'OverUnder Pivot'!K517</f>
        <v>m</v>
      </c>
      <c r="L519" s="724">
        <f>'OverUnder Pivot'!L517</f>
        <v>0</v>
      </c>
      <c r="M519" s="724"/>
      <c r="N519" s="724">
        <f>'OverUnder Pivot'!M517</f>
        <v>0</v>
      </c>
      <c r="O519" s="724">
        <f>'OverUnder Pivot'!N517</f>
        <v>0</v>
      </c>
      <c r="P519" s="724">
        <f>'OverUnder Pivot'!O517</f>
        <v>0</v>
      </c>
      <c r="Q519" t="s">
        <v>2791</v>
      </c>
      <c r="T519">
        <f t="shared" si="14"/>
        <v>0</v>
      </c>
    </row>
    <row r="520" spans="1:20" hidden="1">
      <c r="A520">
        <f>'OverUnder Pivot'!A518</f>
        <v>874</v>
      </c>
      <c r="B520">
        <f>'OverUnder Pivot'!B518</f>
        <v>23</v>
      </c>
      <c r="C520" t="str">
        <f>'OverUnder Pivot'!C518</f>
        <v>HEATING, VENTILATING AND AIR CONDITIONING</v>
      </c>
      <c r="D520" t="str">
        <f>'OverUnder Pivot'!D518</f>
        <v>231126</v>
      </c>
      <c r="E520" t="str">
        <f>'OverUnder Pivot'!E518</f>
        <v xml:space="preserve"> FACILITY LIQUEFIED PETROLIUM GAS PIPING</v>
      </c>
      <c r="F520" t="str">
        <f>'OverUnder Pivot'!F518</f>
        <v>Aboveground pipes and fittings</v>
      </c>
      <c r="G520" t="str">
        <f>'OverUnder Pivot'!G518</f>
        <v>Black Steel Pipes and fittings</v>
      </c>
      <c r="H520" t="str">
        <f>'OverUnder Pivot'!H518</f>
        <v>D</v>
      </c>
      <c r="I520" t="str">
        <f>'OverUnder Pivot'!I518</f>
        <v>Gas Tank, with gas vaporiser and all other accessories</v>
      </c>
      <c r="J520">
        <f>'OverUnder Pivot'!J518</f>
        <v>1</v>
      </c>
      <c r="K520" t="str">
        <f>'OverUnder Pivot'!K518</f>
        <v>Nr</v>
      </c>
      <c r="L520" s="724">
        <f>'OverUnder Pivot'!L518</f>
        <v>0</v>
      </c>
      <c r="M520" s="724"/>
      <c r="N520" s="724">
        <f>'OverUnder Pivot'!M518</f>
        <v>0</v>
      </c>
      <c r="O520" s="724">
        <f>'OverUnder Pivot'!N518</f>
        <v>0</v>
      </c>
      <c r="P520" s="724">
        <f>'OverUnder Pivot'!O518</f>
        <v>0</v>
      </c>
      <c r="Q520" t="s">
        <v>2791</v>
      </c>
      <c r="T520">
        <f t="shared" ref="T520:T583" si="16">COUNTA(R520:S520)</f>
        <v>0</v>
      </c>
    </row>
    <row r="521" spans="1:20" hidden="1">
      <c r="A521">
        <f>'OverUnder Pivot'!A519</f>
        <v>876</v>
      </c>
      <c r="B521">
        <f>'OverUnder Pivot'!B519</f>
        <v>23</v>
      </c>
      <c r="C521" t="str">
        <f>'OverUnder Pivot'!C519</f>
        <v>HEATING, VENTILATING AND AIR CONDITIONING</v>
      </c>
      <c r="D521" t="str">
        <f>'OverUnder Pivot'!D519</f>
        <v>231126</v>
      </c>
      <c r="E521" t="str">
        <f>'OverUnder Pivot'!E519</f>
        <v xml:space="preserve"> FACILITY LIQUEFIED PETROLIUM GAS PIPING</v>
      </c>
      <c r="F521" t="str">
        <f>'OverUnder Pivot'!F519</f>
        <v>Aboveground pipes and fittings</v>
      </c>
      <c r="G521" t="str">
        <f>'OverUnder Pivot'!G519</f>
        <v>Black Steel Pipes and fittings</v>
      </c>
      <c r="H521" t="str">
        <f>'OverUnder Pivot'!H519</f>
        <v>E</v>
      </c>
      <c r="I521" t="str">
        <f>'OverUnder Pivot'!I519</f>
        <v>For Main Kitchen</v>
      </c>
      <c r="J521">
        <f>'OverUnder Pivot'!J519</f>
        <v>1</v>
      </c>
      <c r="K521" t="str">
        <f>'OverUnder Pivot'!K519</f>
        <v>Nr</v>
      </c>
      <c r="L521" s="724">
        <f>'OverUnder Pivot'!L519</f>
        <v>0</v>
      </c>
      <c r="M521" s="724"/>
      <c r="N521" s="724">
        <f>'OverUnder Pivot'!M519</f>
        <v>0</v>
      </c>
      <c r="O521" s="724">
        <f>'OverUnder Pivot'!N519</f>
        <v>0</v>
      </c>
      <c r="P521" s="724">
        <f>'OverUnder Pivot'!O519</f>
        <v>0</v>
      </c>
      <c r="Q521" t="s">
        <v>2791</v>
      </c>
      <c r="T521">
        <f t="shared" si="16"/>
        <v>0</v>
      </c>
    </row>
    <row r="522" spans="1:20" hidden="1">
      <c r="A522">
        <f>'OverUnder Pivot'!A520</f>
        <v>878</v>
      </c>
      <c r="B522">
        <f>'OverUnder Pivot'!B520</f>
        <v>23</v>
      </c>
      <c r="C522" t="str">
        <f>'OverUnder Pivot'!C520</f>
        <v>HEATING, VENTILATING AND AIR CONDITIONING</v>
      </c>
      <c r="D522" t="str">
        <f>'OverUnder Pivot'!D520</f>
        <v>231126</v>
      </c>
      <c r="E522" t="str">
        <f>'OverUnder Pivot'!E520</f>
        <v xml:space="preserve"> FACILITY LIQUEFIED PETROLIUM GAS PIPING</v>
      </c>
      <c r="F522" t="str">
        <f>'OverUnder Pivot'!F520</f>
        <v>Aboveground pipes and fittings</v>
      </c>
      <c r="G522" t="str">
        <f>'OverUnder Pivot'!G520</f>
        <v>Black Steel Pipes and fittings</v>
      </c>
      <c r="H522" t="str">
        <f>'OverUnder Pivot'!H520</f>
        <v>F</v>
      </c>
      <c r="I522" t="str">
        <f>'OverUnder Pivot'!I520</f>
        <v>32 dn</v>
      </c>
      <c r="J522">
        <f>'OverUnder Pivot'!J520</f>
        <v>1</v>
      </c>
      <c r="K522" t="str">
        <f>'OverUnder Pivot'!K520</f>
        <v>Nr</v>
      </c>
      <c r="L522" s="724">
        <f>'OverUnder Pivot'!L520</f>
        <v>0</v>
      </c>
      <c r="M522" s="724"/>
      <c r="N522" s="724">
        <f>'OverUnder Pivot'!M520</f>
        <v>0</v>
      </c>
      <c r="O522" s="724">
        <f>'OverUnder Pivot'!N520</f>
        <v>0</v>
      </c>
      <c r="P522" s="724">
        <f>'OverUnder Pivot'!O520</f>
        <v>0</v>
      </c>
      <c r="Q522" t="s">
        <v>2791</v>
      </c>
      <c r="T522">
        <f t="shared" si="16"/>
        <v>0</v>
      </c>
    </row>
    <row r="523" spans="1:20" hidden="1">
      <c r="A523">
        <f>'OverUnder Pivot'!A521</f>
        <v>880</v>
      </c>
      <c r="B523">
        <f>'OverUnder Pivot'!B521</f>
        <v>23</v>
      </c>
      <c r="C523" t="str">
        <f>'OverUnder Pivot'!C521</f>
        <v>HEATING, VENTILATING AND AIR CONDITIONING</v>
      </c>
      <c r="D523" t="str">
        <f>'OverUnder Pivot'!D521</f>
        <v>231126</v>
      </c>
      <c r="E523" t="str">
        <f>'OverUnder Pivot'!E521</f>
        <v xml:space="preserve"> FACILITY LIQUEFIED PETROLIUM GAS PIPING</v>
      </c>
      <c r="F523" t="str">
        <f>'OverUnder Pivot'!F521</f>
        <v>Aboveground pipes and fittings</v>
      </c>
      <c r="G523" t="str">
        <f>'OverUnder Pivot'!G521</f>
        <v>Black Steel Pipes and fittings</v>
      </c>
      <c r="H523" t="str">
        <f>'OverUnder Pivot'!H521</f>
        <v>G</v>
      </c>
      <c r="I523" t="str">
        <f>'OverUnder Pivot'!I521</f>
        <v>32 dn</v>
      </c>
      <c r="J523">
        <f>'OverUnder Pivot'!J521</f>
        <v>1</v>
      </c>
      <c r="K523" t="str">
        <f>'OverUnder Pivot'!K521</f>
        <v>Nr</v>
      </c>
      <c r="L523" s="724">
        <f>'OverUnder Pivot'!L521</f>
        <v>0</v>
      </c>
      <c r="M523" s="724"/>
      <c r="N523" s="724">
        <f>'OverUnder Pivot'!M521</f>
        <v>0</v>
      </c>
      <c r="O523" s="724">
        <f>'OverUnder Pivot'!N521</f>
        <v>0</v>
      </c>
      <c r="P523" s="724">
        <f>'OverUnder Pivot'!O521</f>
        <v>0</v>
      </c>
      <c r="Q523" t="s">
        <v>2791</v>
      </c>
      <c r="T523">
        <f t="shared" si="16"/>
        <v>0</v>
      </c>
    </row>
    <row r="524" spans="1:20" hidden="1">
      <c r="A524">
        <f>'OverUnder Pivot'!A522</f>
        <v>881</v>
      </c>
      <c r="B524">
        <f>'OverUnder Pivot'!B522</f>
        <v>23</v>
      </c>
      <c r="C524" t="str">
        <f>'OverUnder Pivot'!C522</f>
        <v>HEATING, VENTILATING AND AIR CONDITIONING</v>
      </c>
      <c r="D524" t="str">
        <f>'OverUnder Pivot'!D522</f>
        <v>231126</v>
      </c>
      <c r="E524" t="str">
        <f>'OverUnder Pivot'!E522</f>
        <v xml:space="preserve"> FACILITY LIQUEFIED PETROLIUM GAS PIPING</v>
      </c>
      <c r="F524" t="str">
        <f>'OverUnder Pivot'!F522</f>
        <v>Excess flow shut-off valve</v>
      </c>
      <c r="G524" t="str">
        <f>'OverUnder Pivot'!G522</f>
        <v>Excess flow shut-off valve</v>
      </c>
      <c r="H524" t="str">
        <f>'OverUnder Pivot'!H522</f>
        <v>H</v>
      </c>
      <c r="I524" t="str">
        <f>'OverUnder Pivot'!I522</f>
        <v xml:space="preserve">Gas leak detection system complete with all Accessories </v>
      </c>
      <c r="J524">
        <f>'OverUnder Pivot'!J522</f>
        <v>1</v>
      </c>
      <c r="K524" t="str">
        <f>'OverUnder Pivot'!K522</f>
        <v>Item</v>
      </c>
      <c r="L524" s="724">
        <f>'OverUnder Pivot'!L522</f>
        <v>0</v>
      </c>
      <c r="M524" s="724"/>
      <c r="N524" s="724">
        <f>'OverUnder Pivot'!M522</f>
        <v>0</v>
      </c>
      <c r="O524" s="724">
        <f>'OverUnder Pivot'!N522</f>
        <v>0</v>
      </c>
      <c r="P524" s="724">
        <f>'OverUnder Pivot'!O522</f>
        <v>0</v>
      </c>
      <c r="Q524" t="s">
        <v>2791</v>
      </c>
      <c r="T524">
        <f t="shared" si="16"/>
        <v>0</v>
      </c>
    </row>
    <row r="525" spans="1:20" hidden="1">
      <c r="A525">
        <f>'OverUnder Pivot'!A523</f>
        <v>885</v>
      </c>
      <c r="B525">
        <f>'OverUnder Pivot'!B523</f>
        <v>23</v>
      </c>
      <c r="C525" t="str">
        <f>'OverUnder Pivot'!C523</f>
        <v>HEATING, VENTILATING AND AIR CONDITIONING</v>
      </c>
      <c r="D525" t="str">
        <f>'OverUnder Pivot'!D523</f>
        <v>232113</v>
      </c>
      <c r="E525" t="str">
        <f>'OverUnder Pivot'!E523</f>
        <v xml:space="preserve"> HYDRONIC PIPING</v>
      </c>
      <c r="F525" t="str">
        <f>'OverUnder Pivot'!F523</f>
        <v>Hot Water Pipes</v>
      </c>
      <c r="G525" t="str">
        <f>'OverUnder Pivot'!G523</f>
        <v>Black Steel Pipes and fittings</v>
      </c>
      <c r="H525" t="str">
        <f>'OverUnder Pivot'!H523</f>
        <v>A</v>
      </c>
      <c r="I525" t="str">
        <f>'OverUnder Pivot'!I523</f>
        <v>20 dn</v>
      </c>
      <c r="J525">
        <f>'OverUnder Pivot'!J523</f>
        <v>5</v>
      </c>
      <c r="K525" t="str">
        <f>'OverUnder Pivot'!K523</f>
        <v>m</v>
      </c>
      <c r="L525" s="724">
        <f>'OverUnder Pivot'!L523</f>
        <v>84</v>
      </c>
      <c r="M525" s="724">
        <f>AVERAGEIFS(N525:O525,N525:O525,"&lt;&gt;0",V525:W525,"")</f>
        <v>111.97499999999999</v>
      </c>
      <c r="N525" s="724">
        <f>'OverUnder Pivot'!M523</f>
        <v>93</v>
      </c>
      <c r="O525" s="724">
        <f>'OverUnder Pivot'!N523</f>
        <v>130.94999999999999</v>
      </c>
      <c r="P525" s="724">
        <f>'OverUnder Pivot'!O523</f>
        <v>95</v>
      </c>
      <c r="Q525" t="s">
        <v>2791</v>
      </c>
      <c r="T525">
        <f t="shared" si="16"/>
        <v>0</v>
      </c>
    </row>
    <row r="526" spans="1:20" hidden="1">
      <c r="A526">
        <f>'OverUnder Pivot'!A524</f>
        <v>886</v>
      </c>
      <c r="B526">
        <f>'OverUnder Pivot'!B524</f>
        <v>23</v>
      </c>
      <c r="C526" t="str">
        <f>'OverUnder Pivot'!C524</f>
        <v>HEATING, VENTILATING AND AIR CONDITIONING</v>
      </c>
      <c r="D526" t="str">
        <f>'OverUnder Pivot'!D524</f>
        <v>232113</v>
      </c>
      <c r="E526" t="str">
        <f>'OverUnder Pivot'!E524</f>
        <v xml:space="preserve"> HYDRONIC PIPING</v>
      </c>
      <c r="F526" t="str">
        <f>'OverUnder Pivot'!F524</f>
        <v>Hot Water Pipes</v>
      </c>
      <c r="G526" t="str">
        <f>'OverUnder Pivot'!G524</f>
        <v>Black Steel Pipes and fittings</v>
      </c>
      <c r="H526" t="str">
        <f>'OverUnder Pivot'!H524</f>
        <v>B</v>
      </c>
      <c r="I526" t="str">
        <f>'OverUnder Pivot'!I524</f>
        <v>25 dn</v>
      </c>
      <c r="J526">
        <f>'OverUnder Pivot'!J524</f>
        <v>50</v>
      </c>
      <c r="K526" t="str">
        <f>'OverUnder Pivot'!K524</f>
        <v>m</v>
      </c>
      <c r="L526" s="724">
        <f>'OverUnder Pivot'!L524</f>
        <v>935</v>
      </c>
      <c r="M526" s="724">
        <f>AVERAGEIFS(N526:O526,N526:O526,"&lt;&gt;0",V526:W526,"")</f>
        <v>1284.5</v>
      </c>
      <c r="N526" s="724">
        <f>'OverUnder Pivot'!M524</f>
        <v>1162.5</v>
      </c>
      <c r="O526" s="724">
        <f>'OverUnder Pivot'!N524</f>
        <v>1406.5</v>
      </c>
      <c r="P526" s="724">
        <f>'OverUnder Pivot'!O524</f>
        <v>1150</v>
      </c>
      <c r="Q526" t="s">
        <v>2791</v>
      </c>
      <c r="T526">
        <f t="shared" si="16"/>
        <v>0</v>
      </c>
    </row>
    <row r="527" spans="1:20" hidden="1">
      <c r="A527">
        <f>'OverUnder Pivot'!A525</f>
        <v>887</v>
      </c>
      <c r="B527">
        <f>'OverUnder Pivot'!B525</f>
        <v>23</v>
      </c>
      <c r="C527" t="str">
        <f>'OverUnder Pivot'!C525</f>
        <v>HEATING, VENTILATING AND AIR CONDITIONING</v>
      </c>
      <c r="D527" t="str">
        <f>'OverUnder Pivot'!D525</f>
        <v>232113</v>
      </c>
      <c r="E527" t="str">
        <f>'OverUnder Pivot'!E525</f>
        <v xml:space="preserve"> HYDRONIC PIPING</v>
      </c>
      <c r="F527" t="str">
        <f>'OverUnder Pivot'!F525</f>
        <v>Hot Water Pipes</v>
      </c>
      <c r="G527" t="str">
        <f>'OverUnder Pivot'!G525</f>
        <v>Black Steel Pipes and fittings</v>
      </c>
      <c r="H527" t="str">
        <f>'OverUnder Pivot'!H525</f>
        <v>A</v>
      </c>
      <c r="I527" t="str">
        <f>'OverUnder Pivot'!I525</f>
        <v>32 dn</v>
      </c>
      <c r="J527">
        <f>'OverUnder Pivot'!J525</f>
        <v>3</v>
      </c>
      <c r="K527" t="str">
        <f>'OverUnder Pivot'!K525</f>
        <v>m</v>
      </c>
      <c r="L527" s="724">
        <f>'OverUnder Pivot'!L525</f>
        <v>71.760000000000005</v>
      </c>
      <c r="M527" s="724">
        <f>AVERAGEIFS(N527:O527,N527:O527,"&lt;&gt;0",V527:W527,"")</f>
        <v>79.98</v>
      </c>
      <c r="N527" s="724">
        <f>'OverUnder Pivot'!M525</f>
        <v>69.75</v>
      </c>
      <c r="O527" s="724">
        <f>'OverUnder Pivot'!N525</f>
        <v>90.210000000000008</v>
      </c>
      <c r="P527" s="724">
        <f>'OverUnder Pivot'!O525</f>
        <v>75</v>
      </c>
      <c r="Q527" t="s">
        <v>2791</v>
      </c>
      <c r="T527">
        <f t="shared" si="16"/>
        <v>0</v>
      </c>
    </row>
    <row r="528" spans="1:20" hidden="1">
      <c r="A528">
        <f>'OverUnder Pivot'!A526</f>
        <v>888</v>
      </c>
      <c r="B528">
        <f>'OverUnder Pivot'!B526</f>
        <v>23</v>
      </c>
      <c r="C528" t="str">
        <f>'OverUnder Pivot'!C526</f>
        <v>HEATING, VENTILATING AND AIR CONDITIONING</v>
      </c>
      <c r="D528" t="str">
        <f>'OverUnder Pivot'!D526</f>
        <v>232113</v>
      </c>
      <c r="E528" t="str">
        <f>'OverUnder Pivot'!E526</f>
        <v xml:space="preserve"> HYDRONIC PIPING</v>
      </c>
      <c r="F528" t="str">
        <f>'OverUnder Pivot'!F526</f>
        <v>Hot Water Pipes</v>
      </c>
      <c r="G528" t="str">
        <f>'OverUnder Pivot'!G526</f>
        <v>Black Steel Pipes and fittings</v>
      </c>
      <c r="H528" t="str">
        <f>'OverUnder Pivot'!H526</f>
        <v>B</v>
      </c>
      <c r="I528" t="str">
        <f>'OverUnder Pivot'!I526</f>
        <v>40 dn</v>
      </c>
      <c r="J528">
        <f>'OverUnder Pivot'!J526</f>
        <v>170</v>
      </c>
      <c r="K528" t="str">
        <f>'OverUnder Pivot'!K526</f>
        <v>m</v>
      </c>
      <c r="L528" s="724">
        <f>'OverUnder Pivot'!L526</f>
        <v>0</v>
      </c>
      <c r="M528" s="724"/>
      <c r="N528" s="724">
        <f>'OverUnder Pivot'!M526</f>
        <v>0</v>
      </c>
      <c r="O528" s="724">
        <f>'OverUnder Pivot'!N526</f>
        <v>0</v>
      </c>
      <c r="P528" s="724">
        <f>'OverUnder Pivot'!O526</f>
        <v>0</v>
      </c>
      <c r="Q528" t="s">
        <v>2791</v>
      </c>
      <c r="T528">
        <f t="shared" si="16"/>
        <v>0</v>
      </c>
    </row>
    <row r="529" spans="1:20" hidden="1">
      <c r="A529">
        <f>'OverUnder Pivot'!A527</f>
        <v>889</v>
      </c>
      <c r="B529">
        <f>'OverUnder Pivot'!B527</f>
        <v>23</v>
      </c>
      <c r="C529" t="str">
        <f>'OverUnder Pivot'!C527</f>
        <v>HEATING, VENTILATING AND AIR CONDITIONING</v>
      </c>
      <c r="D529" t="str">
        <f>'OverUnder Pivot'!D527</f>
        <v>232113</v>
      </c>
      <c r="E529" t="str">
        <f>'OverUnder Pivot'!E527</f>
        <v xml:space="preserve"> HYDRONIC PIPING</v>
      </c>
      <c r="F529" t="str">
        <f>'OverUnder Pivot'!F527</f>
        <v>Hot Water Pipes</v>
      </c>
      <c r="G529" t="str">
        <f>'OverUnder Pivot'!G527</f>
        <v>Black Steel Pipes and fittings</v>
      </c>
      <c r="H529" t="str">
        <f>'OverUnder Pivot'!H527</f>
        <v>C</v>
      </c>
      <c r="I529" t="str">
        <f>'OverUnder Pivot'!I527</f>
        <v>50 dn</v>
      </c>
      <c r="J529">
        <f>'OverUnder Pivot'!J527</f>
        <v>175</v>
      </c>
      <c r="K529" t="str">
        <f>'OverUnder Pivot'!K527</f>
        <v>m</v>
      </c>
      <c r="L529" s="724">
        <f>'OverUnder Pivot'!L527</f>
        <v>0</v>
      </c>
      <c r="M529" s="724"/>
      <c r="N529" s="724">
        <f>'OverUnder Pivot'!M527</f>
        <v>0</v>
      </c>
      <c r="O529" s="724">
        <f>'OverUnder Pivot'!N527</f>
        <v>0</v>
      </c>
      <c r="P529" s="724">
        <f>'OverUnder Pivot'!O527</f>
        <v>0</v>
      </c>
      <c r="Q529" t="s">
        <v>2791</v>
      </c>
      <c r="T529">
        <f t="shared" si="16"/>
        <v>0</v>
      </c>
    </row>
    <row r="530" spans="1:20" hidden="1">
      <c r="A530">
        <f>'OverUnder Pivot'!A528</f>
        <v>890</v>
      </c>
      <c r="B530">
        <f>'OverUnder Pivot'!B528</f>
        <v>23</v>
      </c>
      <c r="C530" t="str">
        <f>'OverUnder Pivot'!C528</f>
        <v>HEATING, VENTILATING AND AIR CONDITIONING</v>
      </c>
      <c r="D530" t="str">
        <f>'OverUnder Pivot'!D528</f>
        <v>232113</v>
      </c>
      <c r="E530" t="str">
        <f>'OverUnder Pivot'!E528</f>
        <v xml:space="preserve"> HYDRONIC PIPING</v>
      </c>
      <c r="F530" t="str">
        <f>'OverUnder Pivot'!F528</f>
        <v>Hot Water Pipes</v>
      </c>
      <c r="G530" t="str">
        <f>'OverUnder Pivot'!G528</f>
        <v>Black Steel Pipes and fittings</v>
      </c>
      <c r="H530" t="str">
        <f>'OverUnder Pivot'!H528</f>
        <v>D</v>
      </c>
      <c r="I530" t="str">
        <f>'OverUnder Pivot'!I528</f>
        <v>65 dn</v>
      </c>
      <c r="J530">
        <f>'OverUnder Pivot'!J528</f>
        <v>105</v>
      </c>
      <c r="K530" t="str">
        <f>'OverUnder Pivot'!K528</f>
        <v>m</v>
      </c>
      <c r="L530" s="724">
        <f>'OverUnder Pivot'!L528</f>
        <v>0</v>
      </c>
      <c r="M530" s="724"/>
      <c r="N530" s="724">
        <f>'OverUnder Pivot'!M528</f>
        <v>0</v>
      </c>
      <c r="O530" s="724">
        <f>'OverUnder Pivot'!N528</f>
        <v>0</v>
      </c>
      <c r="P530" s="724">
        <f>'OverUnder Pivot'!O528</f>
        <v>0</v>
      </c>
      <c r="Q530" t="s">
        <v>2791</v>
      </c>
      <c r="T530">
        <f t="shared" si="16"/>
        <v>0</v>
      </c>
    </row>
    <row r="531" spans="1:20" hidden="1">
      <c r="A531">
        <f>'OverUnder Pivot'!A529</f>
        <v>891</v>
      </c>
      <c r="B531">
        <f>'OverUnder Pivot'!B529</f>
        <v>23</v>
      </c>
      <c r="C531" t="str">
        <f>'OverUnder Pivot'!C529</f>
        <v>HEATING, VENTILATING AND AIR CONDITIONING</v>
      </c>
      <c r="D531" t="str">
        <f>'OverUnder Pivot'!D529</f>
        <v>232113</v>
      </c>
      <c r="E531" t="str">
        <f>'OverUnder Pivot'!E529</f>
        <v xml:space="preserve"> HYDRONIC PIPING</v>
      </c>
      <c r="F531" t="str">
        <f>'OverUnder Pivot'!F529</f>
        <v>Hot Water Pipes</v>
      </c>
      <c r="G531" t="str">
        <f>'OverUnder Pivot'!G529</f>
        <v>Black Steel Pipes and fittings</v>
      </c>
      <c r="H531" t="str">
        <f>'OverUnder Pivot'!H529</f>
        <v>E</v>
      </c>
      <c r="I531" t="str">
        <f>'OverUnder Pivot'!I529</f>
        <v>80 dn</v>
      </c>
      <c r="J531">
        <f>'OverUnder Pivot'!J529</f>
        <v>50</v>
      </c>
      <c r="K531" t="str">
        <f>'OverUnder Pivot'!K529</f>
        <v>m</v>
      </c>
      <c r="L531" s="724">
        <f>'OverUnder Pivot'!L529</f>
        <v>0</v>
      </c>
      <c r="M531" s="724"/>
      <c r="N531" s="724">
        <f>'OverUnder Pivot'!M529</f>
        <v>0</v>
      </c>
      <c r="O531" s="724">
        <f>'OverUnder Pivot'!N529</f>
        <v>0</v>
      </c>
      <c r="P531" s="724">
        <f>'OverUnder Pivot'!O529</f>
        <v>0</v>
      </c>
      <c r="Q531" t="s">
        <v>2791</v>
      </c>
      <c r="T531">
        <f t="shared" si="16"/>
        <v>0</v>
      </c>
    </row>
    <row r="532" spans="1:20" hidden="1">
      <c r="A532">
        <f>'OverUnder Pivot'!A530</f>
        <v>893</v>
      </c>
      <c r="B532">
        <f>'OverUnder Pivot'!B530</f>
        <v>23</v>
      </c>
      <c r="C532" t="str">
        <f>'OverUnder Pivot'!C530</f>
        <v>HEATING, VENTILATING AND AIR CONDITIONING</v>
      </c>
      <c r="D532" t="str">
        <f>'OverUnder Pivot'!D530</f>
        <v>232113</v>
      </c>
      <c r="E532" t="str">
        <f>'OverUnder Pivot'!E530</f>
        <v xml:space="preserve"> HYDRONIC PIPING</v>
      </c>
      <c r="F532" t="str">
        <f>'OverUnder Pivot'!F530</f>
        <v>Hot Water Pipes</v>
      </c>
      <c r="G532" t="str">
        <f>'OverUnder Pivot'!G530</f>
        <v>Black Steel Pipes and fittings</v>
      </c>
      <c r="H532" t="str">
        <f>'OverUnder Pivot'!H530</f>
        <v>B</v>
      </c>
      <c r="I532" t="str">
        <f>'OverUnder Pivot'!I530</f>
        <v>16 dn</v>
      </c>
      <c r="J532">
        <f>'OverUnder Pivot'!J530</f>
        <v>278</v>
      </c>
      <c r="K532" t="str">
        <f>'OverUnder Pivot'!K530</f>
        <v>m</v>
      </c>
      <c r="L532" s="724">
        <f>'OverUnder Pivot'!L530</f>
        <v>1214.8600000000001</v>
      </c>
      <c r="M532" s="724">
        <f>AVERAGEIFS(N532:O532,N532:O532,"&lt;&gt;0",V532:W532,"")</f>
        <v>1191.23</v>
      </c>
      <c r="N532" s="724">
        <f>'OverUnder Pivot'!M530</f>
        <v>1034.1600000000001</v>
      </c>
      <c r="O532" s="724">
        <f>'OverUnder Pivot'!N530</f>
        <v>1348.3</v>
      </c>
      <c r="P532" s="724">
        <f>'OverUnder Pivot'!O530</f>
        <v>1112</v>
      </c>
      <c r="Q532" t="s">
        <v>2791</v>
      </c>
      <c r="T532">
        <f t="shared" si="16"/>
        <v>0</v>
      </c>
    </row>
    <row r="533" spans="1:20" hidden="1">
      <c r="A533">
        <f>'OverUnder Pivot'!A531</f>
        <v>896</v>
      </c>
      <c r="B533">
        <f>'OverUnder Pivot'!B531</f>
        <v>23</v>
      </c>
      <c r="C533" t="str">
        <f>'OverUnder Pivot'!C531</f>
        <v>HEATING, VENTILATING AND AIR CONDITIONING</v>
      </c>
      <c r="D533" t="str">
        <f>'OverUnder Pivot'!D531</f>
        <v>232113</v>
      </c>
      <c r="E533" t="str">
        <f>'OverUnder Pivot'!E531</f>
        <v xml:space="preserve"> HYDRONIC PIPING</v>
      </c>
      <c r="F533" t="str">
        <f>'OverUnder Pivot'!F531</f>
        <v>Condensate Drain Pipes</v>
      </c>
      <c r="G533" t="str">
        <f>'OverUnder Pivot'!G531</f>
        <v>PVC pipes and fittings</v>
      </c>
      <c r="H533" t="str">
        <f>'OverUnder Pivot'!H531</f>
        <v>C</v>
      </c>
      <c r="I533" t="str">
        <f>'OverUnder Pivot'!I531</f>
        <v>20 dn</v>
      </c>
      <c r="J533">
        <f>'OverUnder Pivot'!J531</f>
        <v>100</v>
      </c>
      <c r="K533" t="str">
        <f>'OverUnder Pivot'!K531</f>
        <v>m</v>
      </c>
      <c r="L533" s="724">
        <f>'OverUnder Pivot'!L531</f>
        <v>450</v>
      </c>
      <c r="M533" s="724">
        <f>AVERAGEIFS(N533:O533,N533:O533,"&lt;&gt;0",V533:W533,"")</f>
        <v>806.5</v>
      </c>
      <c r="N533" s="724">
        <f>'OverUnder Pivot'!M531</f>
        <v>837.00000000000011</v>
      </c>
      <c r="O533" s="724">
        <f>'OverUnder Pivot'!N531</f>
        <v>776</v>
      </c>
      <c r="P533" s="724">
        <f>'OverUnder Pivot'!O531</f>
        <v>900</v>
      </c>
      <c r="Q533" t="s">
        <v>2791</v>
      </c>
      <c r="T533">
        <f t="shared" si="16"/>
        <v>0</v>
      </c>
    </row>
    <row r="534" spans="1:20" hidden="1">
      <c r="A534">
        <f>'OverUnder Pivot'!A532</f>
        <v>898</v>
      </c>
      <c r="B534">
        <f>'OverUnder Pivot'!B532</f>
        <v>23</v>
      </c>
      <c r="C534" t="str">
        <f>'OverUnder Pivot'!C532</f>
        <v>HEATING, VENTILATING AND AIR CONDITIONING</v>
      </c>
      <c r="D534" t="str">
        <f>'OverUnder Pivot'!D532</f>
        <v>232113</v>
      </c>
      <c r="E534" t="str">
        <f>'OverUnder Pivot'!E532</f>
        <v xml:space="preserve"> HYDRONIC PIPING</v>
      </c>
      <c r="F534" t="str">
        <f>'OverUnder Pivot'!F532</f>
        <v>Condensate Drain Pipes</v>
      </c>
      <c r="G534" t="str">
        <f>'OverUnder Pivot'!G532</f>
        <v>PVC pipes and fittings</v>
      </c>
      <c r="H534" t="str">
        <f>'OverUnder Pivot'!H532</f>
        <v>H</v>
      </c>
      <c r="I534" t="str">
        <f>'OverUnder Pivot'!I532</f>
        <v>Ball valves</v>
      </c>
      <c r="J534">
        <f>'OverUnder Pivot'!J532</f>
        <v>1</v>
      </c>
      <c r="K534" t="str">
        <f>'OverUnder Pivot'!K532</f>
        <v>Item</v>
      </c>
      <c r="L534" s="724">
        <f>'OverUnder Pivot'!L532</f>
        <v>0</v>
      </c>
      <c r="M534" s="724"/>
      <c r="N534" s="724">
        <f>'OverUnder Pivot'!M532</f>
        <v>0</v>
      </c>
      <c r="O534" s="724">
        <f>'OverUnder Pivot'!N532</f>
        <v>0</v>
      </c>
      <c r="P534" s="724">
        <f>'OverUnder Pivot'!O532</f>
        <v>0</v>
      </c>
      <c r="Q534" t="s">
        <v>2791</v>
      </c>
      <c r="T534">
        <f t="shared" si="16"/>
        <v>0</v>
      </c>
    </row>
    <row r="535" spans="1:20" hidden="1">
      <c r="A535">
        <f>'OverUnder Pivot'!A533</f>
        <v>901</v>
      </c>
      <c r="B535">
        <f>'OverUnder Pivot'!B533</f>
        <v>23</v>
      </c>
      <c r="C535" t="str">
        <f>'OverUnder Pivot'!C533</f>
        <v>HEATING, VENTILATING AND AIR CONDITIONING</v>
      </c>
      <c r="D535" t="str">
        <f>'OverUnder Pivot'!D533</f>
        <v>232113</v>
      </c>
      <c r="E535" t="str">
        <f>'OverUnder Pivot'!E533</f>
        <v xml:space="preserve"> HYDRONIC PIPING</v>
      </c>
      <c r="F535" t="str">
        <f>'OverUnder Pivot'!F533</f>
        <v>Hydronic Specialties</v>
      </c>
      <c r="G535" t="str">
        <f>'OverUnder Pivot'!G533</f>
        <v>Expansion Tanks</v>
      </c>
      <c r="H535" t="str">
        <f>'OverUnder Pivot'!H533</f>
        <v>J</v>
      </c>
      <c r="I535" t="str">
        <f>'OverUnder Pivot'!I533</f>
        <v>Type ET-01</v>
      </c>
      <c r="J535">
        <f>'OverUnder Pivot'!J533</f>
        <v>1</v>
      </c>
      <c r="K535" t="str">
        <f>'OverUnder Pivot'!K533</f>
        <v>Nr</v>
      </c>
      <c r="L535" s="724">
        <f>'OverUnder Pivot'!L533</f>
        <v>0</v>
      </c>
      <c r="M535" s="724"/>
      <c r="N535" s="724">
        <f>'OverUnder Pivot'!M533</f>
        <v>0</v>
      </c>
      <c r="O535" s="724">
        <f>'OverUnder Pivot'!N533</f>
        <v>0</v>
      </c>
      <c r="P535" s="724">
        <f>'OverUnder Pivot'!O533</f>
        <v>0</v>
      </c>
      <c r="Q535" t="s">
        <v>2791</v>
      </c>
      <c r="T535">
        <f t="shared" si="16"/>
        <v>0</v>
      </c>
    </row>
    <row r="536" spans="1:20" hidden="1">
      <c r="A536">
        <f>'OverUnder Pivot'!A534</f>
        <v>904</v>
      </c>
      <c r="B536">
        <f>'OverUnder Pivot'!B534</f>
        <v>23</v>
      </c>
      <c r="C536" t="str">
        <f>'OverUnder Pivot'!C534</f>
        <v>HEATING, VENTILATING AND AIR CONDITIONING</v>
      </c>
      <c r="D536" t="str">
        <f>'OverUnder Pivot'!D534</f>
        <v>232123</v>
      </c>
      <c r="E536" t="str">
        <f>'OverUnder Pivot'!E534</f>
        <v xml:space="preserve"> HYDRONIC PUMPS</v>
      </c>
      <c r="F536" t="str">
        <f>'OverUnder Pivot'!F534</f>
        <v>232123 - HYDRONIC PUMPS</v>
      </c>
      <c r="G536" t="str">
        <f>'OverUnder Pivot'!G534</f>
        <v>232123 - HYDRONIC PUMPS</v>
      </c>
      <c r="H536" t="str">
        <f>'OverUnder Pivot'!H534</f>
        <v>A</v>
      </c>
      <c r="I536" t="str">
        <f>'OverUnder Pivot'!I534</f>
        <v xml:space="preserve"> HWP-GF-01-1 </v>
      </c>
      <c r="J536">
        <f>'OverUnder Pivot'!J534</f>
        <v>2</v>
      </c>
      <c r="K536" t="str">
        <f>'OverUnder Pivot'!K534</f>
        <v>Nr</v>
      </c>
      <c r="L536" s="724">
        <f>'OverUnder Pivot'!L534</f>
        <v>0</v>
      </c>
      <c r="M536" s="724"/>
      <c r="N536" s="724">
        <f>'OverUnder Pivot'!M534</f>
        <v>0</v>
      </c>
      <c r="O536" s="724">
        <f>'OverUnder Pivot'!N534</f>
        <v>0</v>
      </c>
      <c r="P536" s="724">
        <f>'OverUnder Pivot'!O534</f>
        <v>0</v>
      </c>
      <c r="Q536" t="s">
        <v>2791</v>
      </c>
      <c r="T536">
        <f t="shared" si="16"/>
        <v>0</v>
      </c>
    </row>
    <row r="537" spans="1:20" hidden="1">
      <c r="A537">
        <f>'OverUnder Pivot'!A535</f>
        <v>905</v>
      </c>
      <c r="B537">
        <f>'OverUnder Pivot'!B535</f>
        <v>23</v>
      </c>
      <c r="C537" t="str">
        <f>'OverUnder Pivot'!C535</f>
        <v>HEATING, VENTILATING AND AIR CONDITIONING</v>
      </c>
      <c r="D537" t="str">
        <f>'OverUnder Pivot'!D535</f>
        <v>232123</v>
      </c>
      <c r="E537" t="str">
        <f>'OverUnder Pivot'!E535</f>
        <v xml:space="preserve"> HYDRONIC PUMPS</v>
      </c>
      <c r="F537" t="str">
        <f>'OverUnder Pivot'!F535</f>
        <v>Centrifugal Flexible-coupled end suction pumps</v>
      </c>
      <c r="G537" t="str">
        <f>'OverUnder Pivot'!G535</f>
        <v>Centrifugal Flexible-coupled end suction pumps</v>
      </c>
      <c r="H537" t="str">
        <f>'OverUnder Pivot'!H535</f>
        <v>B</v>
      </c>
      <c r="I537" t="str">
        <f>'OverUnder Pivot'!I535</f>
        <v xml:space="preserve"> HWP-GF-01-2</v>
      </c>
      <c r="J537">
        <f>'OverUnder Pivot'!J535</f>
        <v>2</v>
      </c>
      <c r="K537" t="str">
        <f>'OverUnder Pivot'!K535</f>
        <v>Nr</v>
      </c>
      <c r="L537" s="724">
        <f>'OverUnder Pivot'!L535</f>
        <v>0</v>
      </c>
      <c r="M537" s="724"/>
      <c r="N537" s="724">
        <f>'OverUnder Pivot'!M535</f>
        <v>0</v>
      </c>
      <c r="O537" s="724">
        <f>'OverUnder Pivot'!N535</f>
        <v>0</v>
      </c>
      <c r="P537" s="724">
        <f>'OverUnder Pivot'!O535</f>
        <v>0</v>
      </c>
      <c r="Q537" t="s">
        <v>2791</v>
      </c>
      <c r="T537">
        <f t="shared" si="16"/>
        <v>0</v>
      </c>
    </row>
    <row r="538" spans="1:20" hidden="1">
      <c r="A538">
        <f>'OverUnder Pivot'!A536</f>
        <v>906</v>
      </c>
      <c r="B538">
        <f>'OverUnder Pivot'!B536</f>
        <v>23</v>
      </c>
      <c r="C538" t="str">
        <f>'OverUnder Pivot'!C536</f>
        <v>HEATING, VENTILATING AND AIR CONDITIONING</v>
      </c>
      <c r="D538" t="str">
        <f>'OverUnder Pivot'!D536</f>
        <v>232123</v>
      </c>
      <c r="E538" t="str">
        <f>'OverUnder Pivot'!E536</f>
        <v xml:space="preserve"> HYDRONIC PUMPS</v>
      </c>
      <c r="F538" t="str">
        <f>'OverUnder Pivot'!F536</f>
        <v>232123 - HYDRONIC PUMPS</v>
      </c>
      <c r="G538" t="str">
        <f>'OverUnder Pivot'!G536</f>
        <v>232123 - HYDRONIC PUMPS</v>
      </c>
      <c r="H538" t="str">
        <f>'OverUnder Pivot'!H536</f>
        <v>C</v>
      </c>
      <c r="I538" t="str">
        <f>'OverUnder Pivot'!I536</f>
        <v xml:space="preserve"> HWP-GF-01-3</v>
      </c>
      <c r="J538">
        <f>'OverUnder Pivot'!J536</f>
        <v>2</v>
      </c>
      <c r="K538" t="str">
        <f>'OverUnder Pivot'!K536</f>
        <v>Nr</v>
      </c>
      <c r="L538" s="724">
        <f>'OverUnder Pivot'!L536</f>
        <v>0</v>
      </c>
      <c r="M538" s="724"/>
      <c r="N538" s="724">
        <f>'OverUnder Pivot'!M536</f>
        <v>0</v>
      </c>
      <c r="O538" s="724">
        <f>'OverUnder Pivot'!N536</f>
        <v>0</v>
      </c>
      <c r="P538" s="724">
        <f>'OverUnder Pivot'!O536</f>
        <v>0</v>
      </c>
      <c r="Q538" t="s">
        <v>2791</v>
      </c>
      <c r="T538">
        <f t="shared" si="16"/>
        <v>0</v>
      </c>
    </row>
    <row r="539" spans="1:20" hidden="1">
      <c r="A539">
        <f>'OverUnder Pivot'!A537</f>
        <v>907</v>
      </c>
      <c r="B539">
        <f>'OverUnder Pivot'!B537</f>
        <v>23</v>
      </c>
      <c r="C539" t="str">
        <f>'OverUnder Pivot'!C537</f>
        <v>HEATING, VENTILATING AND AIR CONDITIONING</v>
      </c>
      <c r="D539" t="str">
        <f>'OverUnder Pivot'!D537</f>
        <v>232123</v>
      </c>
      <c r="E539" t="str">
        <f>'OverUnder Pivot'!E537</f>
        <v xml:space="preserve"> HYDRONIC PUMPS</v>
      </c>
      <c r="F539" t="str">
        <f>'OverUnder Pivot'!F537</f>
        <v>Centrifugal Flexible-coupled end suction pumps</v>
      </c>
      <c r="G539" t="str">
        <f>'OverUnder Pivot'!G537</f>
        <v>Centrifugal Flexible-coupled end suction pumps</v>
      </c>
      <c r="H539" t="str">
        <f>'OverUnder Pivot'!H537</f>
        <v>D</v>
      </c>
      <c r="I539" t="str">
        <f>'OverUnder Pivot'!I537</f>
        <v>Type SHP-RF-01</v>
      </c>
      <c r="J539">
        <f>'OverUnder Pivot'!J537</f>
        <v>2</v>
      </c>
      <c r="K539" t="str">
        <f>'OverUnder Pivot'!K537</f>
        <v>Nr</v>
      </c>
      <c r="L539" s="724">
        <f>'OverUnder Pivot'!L537</f>
        <v>0</v>
      </c>
      <c r="M539" s="724"/>
      <c r="N539" s="724">
        <f>'OverUnder Pivot'!M537</f>
        <v>0</v>
      </c>
      <c r="O539" s="724">
        <f>'OverUnder Pivot'!N537</f>
        <v>0</v>
      </c>
      <c r="P539" s="724">
        <f>'OverUnder Pivot'!O537</f>
        <v>0</v>
      </c>
      <c r="Q539" t="s">
        <v>2791</v>
      </c>
      <c r="T539">
        <f t="shared" si="16"/>
        <v>0</v>
      </c>
    </row>
    <row r="540" spans="1:20" hidden="1">
      <c r="A540">
        <f>'OverUnder Pivot'!A538</f>
        <v>908</v>
      </c>
      <c r="B540">
        <f>'OverUnder Pivot'!B538</f>
        <v>23</v>
      </c>
      <c r="C540" t="str">
        <f>'OverUnder Pivot'!C538</f>
        <v>HEATING, VENTILATING AND AIR CONDITIONING</v>
      </c>
      <c r="D540" t="str">
        <f>'OverUnder Pivot'!D538</f>
        <v>232123</v>
      </c>
      <c r="E540" t="str">
        <f>'OverUnder Pivot'!E538</f>
        <v xml:space="preserve"> HYDRONIC PUMPS</v>
      </c>
      <c r="F540" t="str">
        <f>'OverUnder Pivot'!F538</f>
        <v>232123 - HYDRONIC PUMPS</v>
      </c>
      <c r="G540" t="str">
        <f>'OverUnder Pivot'!G538</f>
        <v>232123 - HYDRONIC PUMPS</v>
      </c>
      <c r="H540" t="str">
        <f>'OverUnder Pivot'!H538</f>
        <v>E</v>
      </c>
      <c r="I540" t="str">
        <f>'OverUnder Pivot'!I538</f>
        <v>Spare parts as specified for all hydronic pumps</v>
      </c>
      <c r="J540">
        <f>'OverUnder Pivot'!J538</f>
        <v>1</v>
      </c>
      <c r="K540" t="str">
        <f>'OverUnder Pivot'!K538</f>
        <v>Item</v>
      </c>
      <c r="L540" s="724">
        <f>'OverUnder Pivot'!L538</f>
        <v>0</v>
      </c>
      <c r="M540" s="724"/>
      <c r="N540" s="724">
        <f>'OverUnder Pivot'!M538</f>
        <v>0</v>
      </c>
      <c r="O540" s="724">
        <f>'OverUnder Pivot'!N538</f>
        <v>0</v>
      </c>
      <c r="P540" s="724">
        <f>'OverUnder Pivot'!O538</f>
        <v>0</v>
      </c>
      <c r="Q540" t="s">
        <v>2791</v>
      </c>
      <c r="T540">
        <f t="shared" si="16"/>
        <v>0</v>
      </c>
    </row>
    <row r="541" spans="1:20" hidden="1">
      <c r="A541">
        <f>'OverUnder Pivot'!A539</f>
        <v>910</v>
      </c>
      <c r="B541">
        <f>'OverUnder Pivot'!B539</f>
        <v>23</v>
      </c>
      <c r="C541" t="str">
        <f>'OverUnder Pivot'!C539</f>
        <v>HEATING, VENTILATING AND AIR CONDITIONING</v>
      </c>
      <c r="D541" t="str">
        <f>'OverUnder Pivot'!D539</f>
        <v>232500</v>
      </c>
      <c r="E541" t="str">
        <f>'OverUnder Pivot'!E539</f>
        <v xml:space="preserve"> HVAC WATER TREATMENT</v>
      </c>
      <c r="F541" t="str">
        <f>'OverUnder Pivot'!F539</f>
        <v>232123 - HYDRONIC PUMPS</v>
      </c>
      <c r="G541" t="str">
        <f>'OverUnder Pivot'!G539</f>
        <v>232123 - HYDRONIC PUMPS</v>
      </c>
      <c r="H541" t="str">
        <f>'OverUnder Pivot'!H539</f>
        <v>F</v>
      </c>
      <c r="I541" t="str">
        <f>'OverUnder Pivot'!I539</f>
        <v>Closed-loop chemical feed system for heating water distribution systems</v>
      </c>
      <c r="J541">
        <f>'OverUnder Pivot'!J539</f>
        <v>1</v>
      </c>
      <c r="K541" t="str">
        <f>'OverUnder Pivot'!K539</f>
        <v>Item</v>
      </c>
      <c r="L541" s="724">
        <f>'OverUnder Pivot'!L539</f>
        <v>0</v>
      </c>
      <c r="M541" s="724"/>
      <c r="N541" s="724">
        <f>'OverUnder Pivot'!M539</f>
        <v>0</v>
      </c>
      <c r="O541" s="724">
        <f>'OverUnder Pivot'!N539</f>
        <v>0</v>
      </c>
      <c r="P541" s="724">
        <f>'OverUnder Pivot'!O539</f>
        <v>0</v>
      </c>
      <c r="Q541" t="s">
        <v>2791</v>
      </c>
      <c r="T541">
        <f t="shared" si="16"/>
        <v>0</v>
      </c>
    </row>
    <row r="542" spans="1:20" hidden="1">
      <c r="A542">
        <f>'OverUnder Pivot'!A540</f>
        <v>911</v>
      </c>
      <c r="B542">
        <f>'OverUnder Pivot'!B540</f>
        <v>23</v>
      </c>
      <c r="C542" t="str">
        <f>'OverUnder Pivot'!C540</f>
        <v>HEATING, VENTILATING AND AIR CONDITIONING</v>
      </c>
      <c r="D542" t="str">
        <f>'OverUnder Pivot'!D540</f>
        <v>232500</v>
      </c>
      <c r="E542" t="str">
        <f>'OverUnder Pivot'!E540</f>
        <v xml:space="preserve"> HVAC WATER TREATMENT</v>
      </c>
      <c r="F542" t="str">
        <f>'OverUnder Pivot'!F540</f>
        <v>232500- HVAC WATER TREATMENT</v>
      </c>
      <c r="G542" t="str">
        <f>'OverUnder Pivot'!G540</f>
        <v>232500- HVAC WATER TREATMENT</v>
      </c>
      <c r="H542" t="str">
        <f>'OverUnder Pivot'!H540</f>
        <v>G</v>
      </c>
      <c r="I542" t="str">
        <f>'OverUnder Pivot'!I540</f>
        <v>Closed-loop chemical feed system for solar hot  water distribution systems</v>
      </c>
      <c r="J542">
        <f>'OverUnder Pivot'!J540</f>
        <v>1</v>
      </c>
      <c r="K542" t="str">
        <f>'OverUnder Pivot'!K540</f>
        <v>Item</v>
      </c>
      <c r="L542" s="724">
        <f>'OverUnder Pivot'!L540</f>
        <v>0</v>
      </c>
      <c r="M542" s="724"/>
      <c r="N542" s="724">
        <f>'OverUnder Pivot'!M540</f>
        <v>0</v>
      </c>
      <c r="O542" s="724">
        <f>'OverUnder Pivot'!N540</f>
        <v>0</v>
      </c>
      <c r="P542" s="724">
        <f>'OverUnder Pivot'!O540</f>
        <v>0</v>
      </c>
      <c r="Q542" t="s">
        <v>2791</v>
      </c>
      <c r="T542">
        <f t="shared" si="16"/>
        <v>0</v>
      </c>
    </row>
    <row r="543" spans="1:20" hidden="1">
      <c r="A543">
        <f>'OverUnder Pivot'!A541</f>
        <v>913</v>
      </c>
      <c r="B543">
        <f>'OverUnder Pivot'!B541</f>
        <v>23</v>
      </c>
      <c r="C543" t="str">
        <f>'OverUnder Pivot'!C541</f>
        <v>HEATING, VENTILATING AND AIR CONDITIONING</v>
      </c>
      <c r="D543" t="str">
        <f>'OverUnder Pivot'!D541</f>
        <v>233113</v>
      </c>
      <c r="E543" t="str">
        <f>'OverUnder Pivot'!E541</f>
        <v xml:space="preserve"> METAL DUCTS</v>
      </c>
      <c r="F543" t="str">
        <f>'OverUnder Pivot'!F541</f>
        <v>232500- HVAC WATER TREATMENT</v>
      </c>
      <c r="G543" t="str">
        <f>'OverUnder Pivot'!G541</f>
        <v>232500- HVAC WATER TREATMENT</v>
      </c>
      <c r="H543" t="str">
        <f>'OverUnder Pivot'!H541</f>
        <v>A</v>
      </c>
      <c r="I543" t="str">
        <f>'OverUnder Pivot'!I541</f>
        <v>Galvanized steel ductwork</v>
      </c>
      <c r="J543">
        <f>'OverUnder Pivot'!J541</f>
        <v>2400</v>
      </c>
      <c r="K543" t="str">
        <f>'OverUnder Pivot'!K541</f>
        <v>Kg</v>
      </c>
      <c r="L543" s="724">
        <f>'OverUnder Pivot'!L541</f>
        <v>12480</v>
      </c>
      <c r="M543" s="724">
        <f>AVERAGEIFS(N543:O543,N543:O543,"&lt;&gt;0",V543:W543,"")</f>
        <v>18384</v>
      </c>
      <c r="N543" s="724">
        <f>'OverUnder Pivot'!M541</f>
        <v>11160</v>
      </c>
      <c r="O543" s="724">
        <f>'OverUnder Pivot'!N541</f>
        <v>25608</v>
      </c>
      <c r="P543" s="724">
        <f>'OverUnder Pivot'!O541</f>
        <v>12000</v>
      </c>
      <c r="Q543" t="s">
        <v>2727</v>
      </c>
      <c r="S543" t="s">
        <v>2789</v>
      </c>
      <c r="T543">
        <f t="shared" si="16"/>
        <v>1</v>
      </c>
    </row>
    <row r="544" spans="1:20" hidden="1">
      <c r="A544">
        <f>'OverUnder Pivot'!A542</f>
        <v>914</v>
      </c>
      <c r="B544">
        <f>'OverUnder Pivot'!B542</f>
        <v>23</v>
      </c>
      <c r="C544" t="str">
        <f>'OverUnder Pivot'!C542</f>
        <v>HEATING, VENTILATING AND AIR CONDITIONING</v>
      </c>
      <c r="D544" t="str">
        <f>'OverUnder Pivot'!D542</f>
        <v>233113</v>
      </c>
      <c r="E544" t="str">
        <f>'OverUnder Pivot'!E542</f>
        <v xml:space="preserve"> METAL DUCTS</v>
      </c>
      <c r="F544" t="str">
        <f>'OverUnder Pivot'!F542</f>
        <v>233113- METAL DUCTS</v>
      </c>
      <c r="G544" t="str">
        <f>'OverUnder Pivot'!G542</f>
        <v>233113- METAL DUCTS</v>
      </c>
      <c r="H544" t="str">
        <f>'OverUnder Pivot'!H542</f>
        <v>J</v>
      </c>
      <c r="I544" t="str">
        <f>'OverUnder Pivot'!I542</f>
        <v>Carbon  steel for range hood exhaust</v>
      </c>
      <c r="J544">
        <f>'OverUnder Pivot'!J542</f>
        <v>402</v>
      </c>
      <c r="K544" t="str">
        <f>'OverUnder Pivot'!K542</f>
        <v>Kg</v>
      </c>
      <c r="L544" s="724">
        <f>'OverUnder Pivot'!L542</f>
        <v>0</v>
      </c>
      <c r="M544" s="724"/>
      <c r="N544" s="724">
        <f>'OverUnder Pivot'!M542</f>
        <v>0</v>
      </c>
      <c r="O544" s="724">
        <f>'OverUnder Pivot'!N542</f>
        <v>0</v>
      </c>
      <c r="P544" s="724">
        <f>'OverUnder Pivot'!O542</f>
        <v>0</v>
      </c>
      <c r="Q544" t="s">
        <v>2791</v>
      </c>
      <c r="T544">
        <f t="shared" si="16"/>
        <v>0</v>
      </c>
    </row>
    <row r="545" spans="1:20" hidden="1">
      <c r="A545">
        <f>'OverUnder Pivot'!A543</f>
        <v>916</v>
      </c>
      <c r="B545">
        <f>'OverUnder Pivot'!B543</f>
        <v>23</v>
      </c>
      <c r="C545" t="str">
        <f>'OverUnder Pivot'!C543</f>
        <v>HEATING, VENTILATING AND AIR CONDITIONING</v>
      </c>
      <c r="D545" t="str">
        <f>'OverUnder Pivot'!D543</f>
        <v>233300</v>
      </c>
      <c r="E545" t="str">
        <f>'OverUnder Pivot'!E543</f>
        <v xml:space="preserve"> AIR DUCT ACCESSORIES</v>
      </c>
      <c r="F545" t="str">
        <f>'OverUnder Pivot'!F543</f>
        <v>233113- METAL DUCTS</v>
      </c>
      <c r="G545" t="str">
        <f>'OverUnder Pivot'!G543</f>
        <v>233113- METAL DUCTS</v>
      </c>
      <c r="H545" t="str">
        <f>'OverUnder Pivot'!H543</f>
        <v>B</v>
      </c>
      <c r="I545" t="str">
        <f>'OverUnder Pivot'!I543</f>
        <v>Manual volume dampers</v>
      </c>
      <c r="J545">
        <f>'OverUnder Pivot'!J543</f>
        <v>1</v>
      </c>
      <c r="K545" t="str">
        <f>'OverUnder Pivot'!K543</f>
        <v>Item</v>
      </c>
      <c r="L545" s="724">
        <f>'OverUnder Pivot'!L543</f>
        <v>2400</v>
      </c>
      <c r="M545" s="724">
        <f>AVERAGEIFS(N545:O545,N545:O545,"&lt;&gt;0",V545:W545,"")</f>
        <v>2218.16</v>
      </c>
      <c r="N545" s="724">
        <f>'OverUnder Pivot'!M543</f>
        <v>1860</v>
      </c>
      <c r="O545" s="724">
        <f>'OverUnder Pivot'!N543</f>
        <v>2576.3199999999997</v>
      </c>
      <c r="P545" s="724">
        <f>'OverUnder Pivot'!O543</f>
        <v>562.5</v>
      </c>
      <c r="Q545" t="s">
        <v>2791</v>
      </c>
      <c r="T545">
        <f t="shared" si="16"/>
        <v>0</v>
      </c>
    </row>
    <row r="546" spans="1:20" hidden="1">
      <c r="A546">
        <f>'OverUnder Pivot'!A544</f>
        <v>917</v>
      </c>
      <c r="B546">
        <f>'OverUnder Pivot'!B544</f>
        <v>23</v>
      </c>
      <c r="C546" t="str">
        <f>'OverUnder Pivot'!C544</f>
        <v>HEATING, VENTILATING AND AIR CONDITIONING</v>
      </c>
      <c r="D546" t="str">
        <f>'OverUnder Pivot'!D544</f>
        <v>233300</v>
      </c>
      <c r="E546" t="str">
        <f>'OverUnder Pivot'!E544</f>
        <v xml:space="preserve"> AIR DUCT ACCESSORIES</v>
      </c>
      <c r="F546" t="str">
        <f>'OverUnder Pivot'!F544</f>
        <v>233300 - AIR DUCT ACCESSORIES</v>
      </c>
      <c r="G546" t="str">
        <f>'OverUnder Pivot'!G544</f>
        <v>233300 - AIR DUCT ACCESSORIES</v>
      </c>
      <c r="H546" t="str">
        <f>'OverUnder Pivot'!H544</f>
        <v>C</v>
      </c>
      <c r="I546" t="str">
        <f>'OverUnder Pivot'!I544</f>
        <v>Fire dampers</v>
      </c>
      <c r="J546">
        <f>'OverUnder Pivot'!J544</f>
        <v>1</v>
      </c>
      <c r="K546" t="str">
        <f>'OverUnder Pivot'!K544</f>
        <v>Item</v>
      </c>
      <c r="L546" s="724">
        <f>'OverUnder Pivot'!L544</f>
        <v>3375</v>
      </c>
      <c r="M546" s="724">
        <f>AVERAGEIFS(N546:O546,N546:O546,"&lt;&gt;0",V546:W546,"")</f>
        <v>1753.1599999999999</v>
      </c>
      <c r="N546" s="724">
        <f>'OverUnder Pivot'!M544</f>
        <v>930</v>
      </c>
      <c r="O546" s="724">
        <f>'OverUnder Pivot'!N544</f>
        <v>2576.3199999999997</v>
      </c>
      <c r="P546" s="724">
        <f>'OverUnder Pivot'!O544</f>
        <v>375</v>
      </c>
      <c r="Q546" t="s">
        <v>2791</v>
      </c>
      <c r="T546">
        <f t="shared" si="16"/>
        <v>0</v>
      </c>
    </row>
    <row r="547" spans="1:20" hidden="1">
      <c r="A547">
        <f>'OverUnder Pivot'!A545</f>
        <v>918</v>
      </c>
      <c r="B547">
        <f>'OverUnder Pivot'!B545</f>
        <v>23</v>
      </c>
      <c r="C547" t="str">
        <f>'OverUnder Pivot'!C545</f>
        <v>HEATING, VENTILATING AND AIR CONDITIONING</v>
      </c>
      <c r="D547" t="str">
        <f>'OverUnder Pivot'!D545</f>
        <v>233300</v>
      </c>
      <c r="E547" t="str">
        <f>'OverUnder Pivot'!E545</f>
        <v xml:space="preserve"> AIR DUCT ACCESSORIES</v>
      </c>
      <c r="F547" t="str">
        <f>'OverUnder Pivot'!F545</f>
        <v>233113- METAL DUCTS</v>
      </c>
      <c r="G547" t="str">
        <f>'OverUnder Pivot'!G545</f>
        <v>233113- METAL DUCTS</v>
      </c>
      <c r="H547" t="str">
        <f>'OverUnder Pivot'!H545</f>
        <v>D</v>
      </c>
      <c r="I547" t="str">
        <f>'OverUnder Pivot'!I545</f>
        <v>Motorized dampers</v>
      </c>
      <c r="J547">
        <f>'OverUnder Pivot'!J545</f>
        <v>1</v>
      </c>
      <c r="K547" t="str">
        <f>'OverUnder Pivot'!K545</f>
        <v>Item</v>
      </c>
      <c r="L547" s="724">
        <f>'OverUnder Pivot'!L545</f>
        <v>4730</v>
      </c>
      <c r="M547" s="724">
        <f>AVERAGEIFS(N547:O547,N547:O547,"&lt;&gt;0",V547:W547,"")</f>
        <v>1753.1599999999999</v>
      </c>
      <c r="N547" s="724">
        <f>'OverUnder Pivot'!M545</f>
        <v>930</v>
      </c>
      <c r="O547" s="724">
        <f>'OverUnder Pivot'!N545</f>
        <v>2576.3199999999997</v>
      </c>
      <c r="P547" s="724">
        <f>'OverUnder Pivot'!O545</f>
        <v>375</v>
      </c>
      <c r="Q547" t="s">
        <v>2727</v>
      </c>
      <c r="R547" t="s">
        <v>2788</v>
      </c>
      <c r="T547">
        <f t="shared" si="16"/>
        <v>1</v>
      </c>
    </row>
    <row r="548" spans="1:20" hidden="1">
      <c r="A548">
        <f>'OverUnder Pivot'!A546</f>
        <v>920</v>
      </c>
      <c r="B548">
        <f>'OverUnder Pivot'!B546</f>
        <v>23</v>
      </c>
      <c r="C548" t="str">
        <f>'OverUnder Pivot'!C546</f>
        <v>HEATING, VENTILATING AND AIR CONDITIONING</v>
      </c>
      <c r="D548" t="str">
        <f>'OverUnder Pivot'!D546</f>
        <v>233300</v>
      </c>
      <c r="E548" t="str">
        <f>'OverUnder Pivot'!E546</f>
        <v xml:space="preserve"> AIR DUCT ACCESSORIES</v>
      </c>
      <c r="F548" t="str">
        <f>'OverUnder Pivot'!F546</f>
        <v>233113- METAL DUCTS</v>
      </c>
      <c r="G548" t="str">
        <f>'OverUnder Pivot'!G546</f>
        <v>233113- METAL DUCTS</v>
      </c>
      <c r="H548" t="str">
        <f>'OverUnder Pivot'!H546</f>
        <v>A</v>
      </c>
      <c r="I548" t="str">
        <f>'OverUnder Pivot'!I546</f>
        <v>150 dn</v>
      </c>
      <c r="J548">
        <f>'OverUnder Pivot'!J546</f>
        <v>3</v>
      </c>
      <c r="K548" t="str">
        <f>'OverUnder Pivot'!K546</f>
        <v>m</v>
      </c>
      <c r="L548" s="724">
        <f>'OverUnder Pivot'!L546</f>
        <v>43.68</v>
      </c>
      <c r="M548" s="724">
        <f>AVERAGEIFS(N548:O548,N548:O548,"&lt;&gt;0",V548:W548,"")</f>
        <v>132.91499999999999</v>
      </c>
      <c r="N548" s="724">
        <f>'OverUnder Pivot'!M546</f>
        <v>111.60000000000001</v>
      </c>
      <c r="O548" s="724">
        <f>'OverUnder Pivot'!N546</f>
        <v>154.22999999999999</v>
      </c>
      <c r="P548" s="724">
        <f>'OverUnder Pivot'!O546</f>
        <v>114</v>
      </c>
      <c r="Q548" t="s">
        <v>2791</v>
      </c>
      <c r="T548">
        <f t="shared" si="16"/>
        <v>0</v>
      </c>
    </row>
    <row r="549" spans="1:20" hidden="1">
      <c r="A549">
        <f>'OverUnder Pivot'!A547</f>
        <v>923</v>
      </c>
      <c r="B549">
        <f>'OverUnder Pivot'!B547</f>
        <v>23</v>
      </c>
      <c r="C549" t="str">
        <f>'OverUnder Pivot'!C547</f>
        <v>HEATING, VENTILATING AND AIR CONDITIONING</v>
      </c>
      <c r="D549" t="str">
        <f>'OverUnder Pivot'!D547</f>
        <v>233423</v>
      </c>
      <c r="E549" t="str">
        <f>'OverUnder Pivot'!E547</f>
        <v xml:space="preserve"> POWER VENTILATOR UTILITY SET FANS</v>
      </c>
      <c r="F549" t="str">
        <f>'OverUnder Pivot'!F547</f>
        <v>233423- POWER VENTILATOR UTILITY SET FANS</v>
      </c>
      <c r="G549" t="str">
        <f>'OverUnder Pivot'!G547</f>
        <v>233423- POWER VENTILATOR UTILITY SET FANS</v>
      </c>
      <c r="H549" t="str">
        <f>'OverUnder Pivot'!H547</f>
        <v>B</v>
      </c>
      <c r="I549" t="str">
        <f>'OverUnder Pivot'!I547</f>
        <v>Type EF-GF-01</v>
      </c>
      <c r="J549">
        <f>'OverUnder Pivot'!J547</f>
        <v>1</v>
      </c>
      <c r="K549" t="str">
        <f>'OverUnder Pivot'!K547</f>
        <v>Nr</v>
      </c>
      <c r="L549" s="724">
        <f>'OverUnder Pivot'!L547</f>
        <v>0</v>
      </c>
      <c r="M549" s="724"/>
      <c r="N549" s="724">
        <f>'OverUnder Pivot'!M547</f>
        <v>0</v>
      </c>
      <c r="O549" s="724">
        <f>'OverUnder Pivot'!N547</f>
        <v>0</v>
      </c>
      <c r="P549" s="724">
        <f>'OverUnder Pivot'!O547</f>
        <v>0</v>
      </c>
      <c r="Q549" t="s">
        <v>2791</v>
      </c>
      <c r="T549">
        <f t="shared" si="16"/>
        <v>0</v>
      </c>
    </row>
    <row r="550" spans="1:20" hidden="1">
      <c r="A550">
        <f>'OverUnder Pivot'!A548</f>
        <v>924</v>
      </c>
      <c r="B550">
        <f>'OverUnder Pivot'!B548</f>
        <v>23</v>
      </c>
      <c r="C550" t="str">
        <f>'OverUnder Pivot'!C548</f>
        <v>HEATING, VENTILATING AND AIR CONDITIONING</v>
      </c>
      <c r="D550" t="str">
        <f>'OverUnder Pivot'!D548</f>
        <v>233423</v>
      </c>
      <c r="E550" t="str">
        <f>'OverUnder Pivot'!E548</f>
        <v xml:space="preserve"> POWER VENTILATOR UTILITY SET FANS</v>
      </c>
      <c r="F550" t="str">
        <f>'OverUnder Pivot'!F548</f>
        <v>Centrifugal inline fans</v>
      </c>
      <c r="G550" t="str">
        <f>'OverUnder Pivot'!G548</f>
        <v>Centrifugal inline fans</v>
      </c>
      <c r="H550" t="str">
        <f>'OverUnder Pivot'!H548</f>
        <v>C</v>
      </c>
      <c r="I550" t="str">
        <f>'OverUnder Pivot'!I548</f>
        <v>Type EF-RF-01</v>
      </c>
      <c r="J550">
        <f>'OverUnder Pivot'!J548</f>
        <v>1</v>
      </c>
      <c r="K550" t="str">
        <f>'OverUnder Pivot'!K548</f>
        <v>Nr</v>
      </c>
      <c r="L550" s="724">
        <f>'OverUnder Pivot'!L548</f>
        <v>0</v>
      </c>
      <c r="M550" s="724"/>
      <c r="N550" s="724">
        <f>'OverUnder Pivot'!M548</f>
        <v>0</v>
      </c>
      <c r="O550" s="724">
        <f>'OverUnder Pivot'!N548</f>
        <v>0</v>
      </c>
      <c r="P550" s="724">
        <f>'OverUnder Pivot'!O548</f>
        <v>0</v>
      </c>
      <c r="Q550" t="s">
        <v>2791</v>
      </c>
      <c r="T550">
        <f t="shared" si="16"/>
        <v>0</v>
      </c>
    </row>
    <row r="551" spans="1:20" hidden="1">
      <c r="A551">
        <f>'OverUnder Pivot'!A549</f>
        <v>925</v>
      </c>
      <c r="B551">
        <f>'OverUnder Pivot'!B549</f>
        <v>23</v>
      </c>
      <c r="C551" t="str">
        <f>'OverUnder Pivot'!C549</f>
        <v>HEATING, VENTILATING AND AIR CONDITIONING</v>
      </c>
      <c r="D551" t="str">
        <f>'OverUnder Pivot'!D549</f>
        <v>233423</v>
      </c>
      <c r="E551" t="str">
        <f>'OverUnder Pivot'!E549</f>
        <v xml:space="preserve"> POWER VENTILATOR UTILITY SET FANS</v>
      </c>
      <c r="F551" t="str">
        <f>'OverUnder Pivot'!F549</f>
        <v>233423- POWER VENTILATOR UTILITY SET FANS</v>
      </c>
      <c r="G551" t="str">
        <f>'OverUnder Pivot'!G549</f>
        <v>233423- POWER VENTILATOR UTILITY SET FANS</v>
      </c>
      <c r="H551" t="str">
        <f>'OverUnder Pivot'!H549</f>
        <v>D</v>
      </c>
      <c r="I551" t="str">
        <f>'OverUnder Pivot'!I549</f>
        <v>Type EF-RF-02</v>
      </c>
      <c r="J551">
        <f>'OverUnder Pivot'!J549</f>
        <v>1</v>
      </c>
      <c r="K551" t="str">
        <f>'OverUnder Pivot'!K549</f>
        <v>Nr</v>
      </c>
      <c r="L551" s="724">
        <f>'OverUnder Pivot'!L549</f>
        <v>0</v>
      </c>
      <c r="M551" s="724"/>
      <c r="N551" s="724">
        <f>'OverUnder Pivot'!M549</f>
        <v>0</v>
      </c>
      <c r="O551" s="724">
        <f>'OverUnder Pivot'!N549</f>
        <v>0</v>
      </c>
      <c r="P551" s="724">
        <f>'OverUnder Pivot'!O549</f>
        <v>0</v>
      </c>
      <c r="Q551" t="s">
        <v>2791</v>
      </c>
      <c r="T551">
        <f t="shared" si="16"/>
        <v>0</v>
      </c>
    </row>
    <row r="552" spans="1:20" hidden="1">
      <c r="A552">
        <f>'OverUnder Pivot'!A550</f>
        <v>926</v>
      </c>
      <c r="B552">
        <f>'OverUnder Pivot'!B550</f>
        <v>23</v>
      </c>
      <c r="C552" t="str">
        <f>'OverUnder Pivot'!C550</f>
        <v>HEATING, VENTILATING AND AIR CONDITIONING</v>
      </c>
      <c r="D552" t="str">
        <f>'OverUnder Pivot'!D550</f>
        <v>233423</v>
      </c>
      <c r="E552" t="str">
        <f>'OverUnder Pivot'!E550</f>
        <v xml:space="preserve"> POWER VENTILATOR UTILITY SET FANS</v>
      </c>
      <c r="F552" t="str">
        <f>'OverUnder Pivot'!F550</f>
        <v>Centrifugal inline fans</v>
      </c>
      <c r="G552" t="str">
        <f>'OverUnder Pivot'!G550</f>
        <v>Centrifugal inline fans</v>
      </c>
      <c r="H552" t="str">
        <f>'OverUnder Pivot'!H550</f>
        <v>E</v>
      </c>
      <c r="I552" t="str">
        <f>'OverUnder Pivot'!I550</f>
        <v>Type EF-RF-03</v>
      </c>
      <c r="J552">
        <f>'OverUnder Pivot'!J550</f>
        <v>1</v>
      </c>
      <c r="K552" t="str">
        <f>'OverUnder Pivot'!K550</f>
        <v>Nr</v>
      </c>
      <c r="L552" s="724">
        <f>'OverUnder Pivot'!L550</f>
        <v>0</v>
      </c>
      <c r="M552" s="724"/>
      <c r="N552" s="724">
        <f>'OverUnder Pivot'!M550</f>
        <v>0</v>
      </c>
      <c r="O552" s="724">
        <f>'OverUnder Pivot'!N550</f>
        <v>0</v>
      </c>
      <c r="P552" s="724">
        <f>'OverUnder Pivot'!O550</f>
        <v>0</v>
      </c>
      <c r="Q552" t="s">
        <v>2791</v>
      </c>
      <c r="T552">
        <f t="shared" si="16"/>
        <v>0</v>
      </c>
    </row>
    <row r="553" spans="1:20" hidden="1">
      <c r="A553">
        <f>'OverUnder Pivot'!A551</f>
        <v>927</v>
      </c>
      <c r="B553">
        <f>'OverUnder Pivot'!B551</f>
        <v>23</v>
      </c>
      <c r="C553" t="str">
        <f>'OverUnder Pivot'!C551</f>
        <v>HEATING, VENTILATING AND AIR CONDITIONING</v>
      </c>
      <c r="D553" t="str">
        <f>'OverUnder Pivot'!D551</f>
        <v>233423</v>
      </c>
      <c r="E553" t="str">
        <f>'OverUnder Pivot'!E551</f>
        <v xml:space="preserve"> POWER VENTILATOR UTILITY SET FANS</v>
      </c>
      <c r="F553" t="str">
        <f>'OverUnder Pivot'!F551</f>
        <v>233423- POWER VENTILATOR UTILITY SET FANS</v>
      </c>
      <c r="G553" t="str">
        <f>'OverUnder Pivot'!G551</f>
        <v>233423- POWER VENTILATOR UTILITY SET FANS</v>
      </c>
      <c r="H553" t="str">
        <f>'OverUnder Pivot'!H551</f>
        <v>F</v>
      </c>
      <c r="I553" t="str">
        <f>'OverUnder Pivot'!I551</f>
        <v>Type EF-RF-05</v>
      </c>
      <c r="J553">
        <f>'OverUnder Pivot'!J551</f>
        <v>1</v>
      </c>
      <c r="K553" t="str">
        <f>'OverUnder Pivot'!K551</f>
        <v>Nr</v>
      </c>
      <c r="L553" s="724">
        <f>'OverUnder Pivot'!L551</f>
        <v>0</v>
      </c>
      <c r="M553" s="724"/>
      <c r="N553" s="724">
        <f>'OverUnder Pivot'!M551</f>
        <v>0</v>
      </c>
      <c r="O553" s="724">
        <f>'OverUnder Pivot'!N551</f>
        <v>0</v>
      </c>
      <c r="P553" s="724">
        <f>'OverUnder Pivot'!O551</f>
        <v>0</v>
      </c>
      <c r="Q553" t="s">
        <v>2791</v>
      </c>
      <c r="T553">
        <f t="shared" si="16"/>
        <v>0</v>
      </c>
    </row>
    <row r="554" spans="1:20" hidden="1">
      <c r="A554">
        <f>'OverUnder Pivot'!A552</f>
        <v>928</v>
      </c>
      <c r="B554">
        <f>'OverUnder Pivot'!B552</f>
        <v>23</v>
      </c>
      <c r="C554" t="str">
        <f>'OverUnder Pivot'!C552</f>
        <v>HEATING, VENTILATING AND AIR CONDITIONING</v>
      </c>
      <c r="D554" t="str">
        <f>'OverUnder Pivot'!D552</f>
        <v>233423</v>
      </c>
      <c r="E554" t="str">
        <f>'OverUnder Pivot'!E552</f>
        <v xml:space="preserve"> POWER VENTILATOR UTILITY SET FANS</v>
      </c>
      <c r="F554" t="str">
        <f>'OverUnder Pivot'!F552</f>
        <v>Centrifugal inline fans</v>
      </c>
      <c r="G554" t="str">
        <f>'OverUnder Pivot'!G552</f>
        <v>Centrifugal inline fans</v>
      </c>
      <c r="H554" t="str">
        <f>'OverUnder Pivot'!H552</f>
        <v>G</v>
      </c>
      <c r="I554" t="str">
        <f>'OverUnder Pivot'!I552</f>
        <v>Type EF-RF-06</v>
      </c>
      <c r="J554">
        <f>'OverUnder Pivot'!J552</f>
        <v>1</v>
      </c>
      <c r="K554" t="str">
        <f>'OverUnder Pivot'!K552</f>
        <v>Nr</v>
      </c>
      <c r="L554" s="724">
        <f>'OverUnder Pivot'!L552</f>
        <v>0</v>
      </c>
      <c r="M554" s="724"/>
      <c r="N554" s="724">
        <f>'OverUnder Pivot'!M552</f>
        <v>0</v>
      </c>
      <c r="O554" s="724">
        <f>'OverUnder Pivot'!N552</f>
        <v>0</v>
      </c>
      <c r="P554" s="724">
        <f>'OverUnder Pivot'!O552</f>
        <v>0</v>
      </c>
      <c r="Q554" t="s">
        <v>2791</v>
      </c>
      <c r="T554">
        <f t="shared" si="16"/>
        <v>0</v>
      </c>
    </row>
    <row r="555" spans="1:20" hidden="1">
      <c r="A555">
        <f>'OverUnder Pivot'!A553</f>
        <v>929</v>
      </c>
      <c r="B555">
        <f>'OverUnder Pivot'!B553</f>
        <v>23</v>
      </c>
      <c r="C555" t="str">
        <f>'OverUnder Pivot'!C553</f>
        <v>HEATING, VENTILATING AND AIR CONDITIONING</v>
      </c>
      <c r="D555" t="str">
        <f>'OverUnder Pivot'!D553</f>
        <v>233423</v>
      </c>
      <c r="E555" t="str">
        <f>'OverUnder Pivot'!E553</f>
        <v xml:space="preserve"> POWER VENTILATOR UTILITY SET FANS</v>
      </c>
      <c r="F555" t="str">
        <f>'OverUnder Pivot'!F553</f>
        <v>233423- POWER VENTILATOR UTILITY SET FANS</v>
      </c>
      <c r="G555" t="str">
        <f>'OverUnder Pivot'!G553</f>
        <v>233423- POWER VENTILATOR UTILITY SET FANS</v>
      </c>
      <c r="H555" t="str">
        <f>'OverUnder Pivot'!H553</f>
        <v>B</v>
      </c>
      <c r="I555" t="str">
        <f>'OverUnder Pivot'!I553</f>
        <v>Type EF-RF-07</v>
      </c>
      <c r="J555">
        <f>'OverUnder Pivot'!J553</f>
        <v>1</v>
      </c>
      <c r="K555" t="str">
        <f>'OverUnder Pivot'!K553</f>
        <v>Nr</v>
      </c>
      <c r="L555" s="724">
        <f>'OverUnder Pivot'!L553</f>
        <v>765</v>
      </c>
      <c r="M555" s="724">
        <f>AVERAGEIFS(N555:O555,N555:O555,"&lt;&gt;0",V555:W555,"")</f>
        <v>958.72500000000002</v>
      </c>
      <c r="N555" s="724">
        <f>'OverUnder Pivot'!M553</f>
        <v>186</v>
      </c>
      <c r="O555" s="724">
        <f>'OverUnder Pivot'!N553</f>
        <v>1731.45</v>
      </c>
      <c r="P555" s="724">
        <f>'OverUnder Pivot'!O553</f>
        <v>1063</v>
      </c>
      <c r="Q555" t="s">
        <v>2791</v>
      </c>
      <c r="T555">
        <f t="shared" si="16"/>
        <v>0</v>
      </c>
    </row>
    <row r="556" spans="1:20" hidden="1">
      <c r="A556">
        <f>'OverUnder Pivot'!A554</f>
        <v>930</v>
      </c>
      <c r="B556">
        <f>'OverUnder Pivot'!B554</f>
        <v>23</v>
      </c>
      <c r="C556" t="str">
        <f>'OverUnder Pivot'!C554</f>
        <v>HEATING, VENTILATING AND AIR CONDITIONING</v>
      </c>
      <c r="D556" t="str">
        <f>'OverUnder Pivot'!D554</f>
        <v>233423</v>
      </c>
      <c r="E556" t="str">
        <f>'OverUnder Pivot'!E554</f>
        <v xml:space="preserve"> POWER VENTILATOR UTILITY SET FANS</v>
      </c>
      <c r="F556" t="str">
        <f>'OverUnder Pivot'!F554</f>
        <v>Centrifugal inline fans</v>
      </c>
      <c r="G556" t="str">
        <f>'OverUnder Pivot'!G554</f>
        <v>Centrifugal inline fans</v>
      </c>
      <c r="H556" t="str">
        <f>'OverUnder Pivot'!H554</f>
        <v>J</v>
      </c>
      <c r="I556" t="str">
        <f>'OverUnder Pivot'!I554</f>
        <v>Type EF-RF-08</v>
      </c>
      <c r="J556">
        <f>'OverUnder Pivot'!J554</f>
        <v>1</v>
      </c>
      <c r="K556" t="str">
        <f>'OverUnder Pivot'!K554</f>
        <v>Nr</v>
      </c>
      <c r="L556" s="724">
        <f>'OverUnder Pivot'!L554</f>
        <v>0</v>
      </c>
      <c r="M556" s="724"/>
      <c r="N556" s="724">
        <f>'OverUnder Pivot'!M554</f>
        <v>0</v>
      </c>
      <c r="O556" s="724">
        <f>'OverUnder Pivot'!N554</f>
        <v>0</v>
      </c>
      <c r="P556" s="724">
        <f>'OverUnder Pivot'!O554</f>
        <v>0</v>
      </c>
      <c r="Q556" t="s">
        <v>2791</v>
      </c>
      <c r="T556">
        <f t="shared" si="16"/>
        <v>0</v>
      </c>
    </row>
    <row r="557" spans="1:20" hidden="1">
      <c r="A557">
        <f>'OverUnder Pivot'!A555</f>
        <v>931</v>
      </c>
      <c r="B557">
        <f>'OverUnder Pivot'!B555</f>
        <v>23</v>
      </c>
      <c r="C557" t="str">
        <f>'OverUnder Pivot'!C555</f>
        <v>HEATING, VENTILATING AND AIR CONDITIONING</v>
      </c>
      <c r="D557" t="str">
        <f>'OverUnder Pivot'!D555</f>
        <v>233423</v>
      </c>
      <c r="E557" t="str">
        <f>'OverUnder Pivot'!E555</f>
        <v xml:space="preserve"> POWER VENTILATOR UTILITY SET FANS</v>
      </c>
      <c r="F557" t="str">
        <f>'OverUnder Pivot'!F555</f>
        <v>233423- POWER VENTILATOR UTILITY SET FANS</v>
      </c>
      <c r="G557" t="str">
        <f>'OverUnder Pivot'!G555</f>
        <v>233423- POWER VENTILATOR UTILITY SET FANS</v>
      </c>
      <c r="H557" t="str">
        <f>'OverUnder Pivot'!H555</f>
        <v>K</v>
      </c>
      <c r="I557" t="str">
        <f>'OverUnder Pivot'!I555</f>
        <v>Type EF-RF-09</v>
      </c>
      <c r="J557">
        <f>'OverUnder Pivot'!J555</f>
        <v>1</v>
      </c>
      <c r="K557" t="str">
        <f>'OverUnder Pivot'!K555</f>
        <v>Nr</v>
      </c>
      <c r="L557" s="724">
        <f>'OverUnder Pivot'!L555</f>
        <v>0</v>
      </c>
      <c r="M557" s="724"/>
      <c r="N557" s="724">
        <f>'OverUnder Pivot'!M555</f>
        <v>0</v>
      </c>
      <c r="O557" s="724">
        <f>'OverUnder Pivot'!N555</f>
        <v>0</v>
      </c>
      <c r="P557" s="724">
        <f>'OverUnder Pivot'!O555</f>
        <v>0</v>
      </c>
      <c r="Q557" t="s">
        <v>2791</v>
      </c>
      <c r="T557">
        <f t="shared" si="16"/>
        <v>0</v>
      </c>
    </row>
    <row r="558" spans="1:20" hidden="1">
      <c r="A558">
        <f>'OverUnder Pivot'!A556</f>
        <v>932</v>
      </c>
      <c r="B558">
        <f>'OverUnder Pivot'!B556</f>
        <v>23</v>
      </c>
      <c r="C558" t="str">
        <f>'OverUnder Pivot'!C556</f>
        <v>HEATING, VENTILATING AND AIR CONDITIONING</v>
      </c>
      <c r="D558" t="str">
        <f>'OverUnder Pivot'!D556</f>
        <v>233423</v>
      </c>
      <c r="E558" t="str">
        <f>'OverUnder Pivot'!E556</f>
        <v xml:space="preserve"> POWER VENTILATOR UTILITY SET FANS</v>
      </c>
      <c r="F558" t="str">
        <f>'OverUnder Pivot'!F556</f>
        <v>Centrifugal inline fans</v>
      </c>
      <c r="G558" t="str">
        <f>'OverUnder Pivot'!G556</f>
        <v>Centrifugal inline fans</v>
      </c>
      <c r="H558" t="str">
        <f>'OverUnder Pivot'!H556</f>
        <v>L</v>
      </c>
      <c r="I558" t="str">
        <f>'OverUnder Pivot'!I556</f>
        <v>Type EF-RF-10</v>
      </c>
      <c r="J558">
        <f>'OverUnder Pivot'!J556</f>
        <v>1</v>
      </c>
      <c r="K558" t="str">
        <f>'OverUnder Pivot'!K556</f>
        <v>Nr</v>
      </c>
      <c r="L558" s="724">
        <f>'OverUnder Pivot'!L556</f>
        <v>0</v>
      </c>
      <c r="M558" s="724"/>
      <c r="N558" s="724">
        <f>'OverUnder Pivot'!M556</f>
        <v>0</v>
      </c>
      <c r="O558" s="724">
        <f>'OverUnder Pivot'!N556</f>
        <v>0</v>
      </c>
      <c r="P558" s="724">
        <f>'OverUnder Pivot'!O556</f>
        <v>0</v>
      </c>
      <c r="Q558" t="s">
        <v>2791</v>
      </c>
      <c r="T558">
        <f t="shared" si="16"/>
        <v>0</v>
      </c>
    </row>
    <row r="559" spans="1:20" hidden="1">
      <c r="A559">
        <f>'OverUnder Pivot'!A557</f>
        <v>933</v>
      </c>
      <c r="B559">
        <f>'OverUnder Pivot'!B557</f>
        <v>23</v>
      </c>
      <c r="C559" t="str">
        <f>'OverUnder Pivot'!C557</f>
        <v>HEATING, VENTILATING AND AIR CONDITIONING</v>
      </c>
      <c r="D559" t="str">
        <f>'OverUnder Pivot'!D557</f>
        <v>233423</v>
      </c>
      <c r="E559" t="str">
        <f>'OverUnder Pivot'!E557</f>
        <v xml:space="preserve"> POWER VENTILATOR UTILITY SET FANS</v>
      </c>
      <c r="F559" t="str">
        <f>'OverUnder Pivot'!F557</f>
        <v>233423- POWER VENTILATOR UTILITY SET FANS</v>
      </c>
      <c r="G559" t="str">
        <f>'OverUnder Pivot'!G557</f>
        <v>233423- POWER VENTILATOR UTILITY SET FANS</v>
      </c>
      <c r="H559" t="str">
        <f>'OverUnder Pivot'!H557</f>
        <v>M</v>
      </c>
      <c r="I559" t="str">
        <f>'OverUnder Pivot'!I557</f>
        <v>Type EF-TR-01</v>
      </c>
      <c r="J559">
        <f>'OverUnder Pivot'!J557</f>
        <v>1</v>
      </c>
      <c r="K559" t="str">
        <f>'OverUnder Pivot'!K557</f>
        <v>Nr</v>
      </c>
      <c r="L559" s="724">
        <f>'OverUnder Pivot'!L557</f>
        <v>0</v>
      </c>
      <c r="M559" s="724"/>
      <c r="N559" s="724">
        <f>'OverUnder Pivot'!M557</f>
        <v>0</v>
      </c>
      <c r="O559" s="724">
        <f>'OverUnder Pivot'!N557</f>
        <v>0</v>
      </c>
      <c r="P559" s="724">
        <f>'OverUnder Pivot'!O557</f>
        <v>0</v>
      </c>
      <c r="Q559" t="s">
        <v>2791</v>
      </c>
      <c r="T559">
        <f t="shared" si="16"/>
        <v>0</v>
      </c>
    </row>
    <row r="560" spans="1:20" hidden="1">
      <c r="A560">
        <f>'OverUnder Pivot'!A558</f>
        <v>934</v>
      </c>
      <c r="B560">
        <f>'OverUnder Pivot'!B558</f>
        <v>23</v>
      </c>
      <c r="C560" t="str">
        <f>'OverUnder Pivot'!C558</f>
        <v>HEATING, VENTILATING AND AIR CONDITIONING</v>
      </c>
      <c r="D560" t="str">
        <f>'OverUnder Pivot'!D558</f>
        <v>233423</v>
      </c>
      <c r="E560" t="str">
        <f>'OverUnder Pivot'!E558</f>
        <v xml:space="preserve"> POWER VENTILATOR UTILITY SET FANS</v>
      </c>
      <c r="F560" t="str">
        <f>'OverUnder Pivot'!F558</f>
        <v>Centrifugal inline fans</v>
      </c>
      <c r="G560" t="str">
        <f>'OverUnder Pivot'!G558</f>
        <v>Centrifugal inline fans</v>
      </c>
      <c r="H560" t="str">
        <f>'OverUnder Pivot'!H558</f>
        <v>N</v>
      </c>
      <c r="I560" t="str">
        <f>'OverUnder Pivot'!I558</f>
        <v>Type EF-TR-02</v>
      </c>
      <c r="J560">
        <f>'OverUnder Pivot'!J558</f>
        <v>1</v>
      </c>
      <c r="K560" t="str">
        <f>'OverUnder Pivot'!K558</f>
        <v>Nr</v>
      </c>
      <c r="L560" s="724">
        <f>'OverUnder Pivot'!L558</f>
        <v>0</v>
      </c>
      <c r="M560" s="724"/>
      <c r="N560" s="724">
        <f>'OverUnder Pivot'!M558</f>
        <v>0</v>
      </c>
      <c r="O560" s="724">
        <f>'OverUnder Pivot'!N558</f>
        <v>0</v>
      </c>
      <c r="P560" s="724">
        <f>'OverUnder Pivot'!O558</f>
        <v>0</v>
      </c>
      <c r="Q560" t="s">
        <v>2791</v>
      </c>
      <c r="T560">
        <f t="shared" si="16"/>
        <v>0</v>
      </c>
    </row>
    <row r="561" spans="1:20" hidden="1">
      <c r="A561">
        <f>'OverUnder Pivot'!A559</f>
        <v>936</v>
      </c>
      <c r="B561">
        <f>'OverUnder Pivot'!B559</f>
        <v>23</v>
      </c>
      <c r="C561" t="str">
        <f>'OverUnder Pivot'!C559</f>
        <v>HEATING, VENTILATING AND AIR CONDITIONING</v>
      </c>
      <c r="D561" t="str">
        <f>'OverUnder Pivot'!D559</f>
        <v>233423</v>
      </c>
      <c r="E561" t="str">
        <f>'OverUnder Pivot'!E559</f>
        <v xml:space="preserve"> POWER VENTILATOR UTILITY SET FANS</v>
      </c>
      <c r="F561" t="str">
        <f>'OverUnder Pivot'!F559</f>
        <v>Centrifugal inline fans</v>
      </c>
      <c r="G561" t="str">
        <f>'OverUnder Pivot'!G559</f>
        <v>Centrifugal inline fans</v>
      </c>
      <c r="H561" t="str">
        <f>'OverUnder Pivot'!H559</f>
        <v>C</v>
      </c>
      <c r="I561" t="str">
        <f>'OverUnder Pivot'!I559</f>
        <v>Type EF-FF-01</v>
      </c>
      <c r="J561">
        <f>'OverUnder Pivot'!J559</f>
        <v>1</v>
      </c>
      <c r="K561" t="str">
        <f>'OverUnder Pivot'!K559</f>
        <v xml:space="preserve">Nr </v>
      </c>
      <c r="L561" s="724">
        <f>'OverUnder Pivot'!L559</f>
        <v>260</v>
      </c>
      <c r="M561" s="724">
        <f>AVERAGEIFS(N561:O561,N561:O561,"&lt;&gt;0",V561:W561,"")</f>
        <v>622.36500000000001</v>
      </c>
      <c r="N561" s="724">
        <f>'OverUnder Pivot'!M559</f>
        <v>130.20000000000002</v>
      </c>
      <c r="O561" s="724">
        <f>'OverUnder Pivot'!N559</f>
        <v>1114.53</v>
      </c>
      <c r="P561" s="724">
        <f>'OverUnder Pivot'!O559</f>
        <v>138</v>
      </c>
      <c r="Q561" t="s">
        <v>2791</v>
      </c>
      <c r="T561">
        <f t="shared" si="16"/>
        <v>0</v>
      </c>
    </row>
    <row r="562" spans="1:20" hidden="1">
      <c r="A562">
        <f>'OverUnder Pivot'!A560</f>
        <v>937</v>
      </c>
      <c r="B562">
        <f>'OverUnder Pivot'!B560</f>
        <v>23</v>
      </c>
      <c r="C562" t="str">
        <f>'OverUnder Pivot'!C560</f>
        <v>HEATING, VENTILATING AND AIR CONDITIONING</v>
      </c>
      <c r="D562" t="str">
        <f>'OverUnder Pivot'!D560</f>
        <v>233423</v>
      </c>
      <c r="E562" t="str">
        <f>'OverUnder Pivot'!E560</f>
        <v xml:space="preserve"> POWER VENTILATOR UTILITY SET FANS</v>
      </c>
      <c r="F562" t="str">
        <f>'OverUnder Pivot'!F560</f>
        <v>Roof Exhaust fans</v>
      </c>
      <c r="G562" t="str">
        <f>'OverUnder Pivot'!G560</f>
        <v>Roof Exhaust fans</v>
      </c>
      <c r="H562" t="str">
        <f>'OverUnder Pivot'!H560</f>
        <v>Q</v>
      </c>
      <c r="I562" t="str">
        <f>'OverUnder Pivot'!I560</f>
        <v>Type EF-FF-02</v>
      </c>
      <c r="J562">
        <f>'OverUnder Pivot'!J560</f>
        <v>1</v>
      </c>
      <c r="K562" t="str">
        <f>'OverUnder Pivot'!K560</f>
        <v xml:space="preserve">Nr </v>
      </c>
      <c r="L562" s="724">
        <f>'OverUnder Pivot'!L560</f>
        <v>0</v>
      </c>
      <c r="M562" s="724"/>
      <c r="N562" s="724">
        <f>'OverUnder Pivot'!M560</f>
        <v>0</v>
      </c>
      <c r="O562" s="724">
        <f>'OverUnder Pivot'!N560</f>
        <v>0</v>
      </c>
      <c r="P562" s="724">
        <f>'OverUnder Pivot'!O560</f>
        <v>0</v>
      </c>
      <c r="Q562" t="s">
        <v>2791</v>
      </c>
      <c r="T562">
        <f t="shared" si="16"/>
        <v>0</v>
      </c>
    </row>
    <row r="563" spans="1:20" hidden="1">
      <c r="A563">
        <f>'OverUnder Pivot'!A561</f>
        <v>938</v>
      </c>
      <c r="B563">
        <f>'OverUnder Pivot'!B561</f>
        <v>23</v>
      </c>
      <c r="C563" t="str">
        <f>'OverUnder Pivot'!C561</f>
        <v>HEATING, VENTILATING AND AIR CONDITIONING</v>
      </c>
      <c r="D563" t="str">
        <f>'OverUnder Pivot'!D561</f>
        <v>233423</v>
      </c>
      <c r="E563" t="str">
        <f>'OverUnder Pivot'!E561</f>
        <v xml:space="preserve"> POWER VENTILATOR UTILITY SET FANS</v>
      </c>
      <c r="F563" t="str">
        <f>'OverUnder Pivot'!F561</f>
        <v>Centrifugal inline fans</v>
      </c>
      <c r="G563" t="str">
        <f>'OverUnder Pivot'!G561</f>
        <v>Centrifugal inline fans</v>
      </c>
      <c r="H563" t="str">
        <f>'OverUnder Pivot'!H561</f>
        <v>R</v>
      </c>
      <c r="I563" t="str">
        <f>'OverUnder Pivot'!I561</f>
        <v>Type EF-RF-04</v>
      </c>
      <c r="J563">
        <f>'OverUnder Pivot'!J561</f>
        <v>1</v>
      </c>
      <c r="K563" t="str">
        <f>'OverUnder Pivot'!K561</f>
        <v>Nr</v>
      </c>
      <c r="L563" s="724">
        <f>'OverUnder Pivot'!L561</f>
        <v>0</v>
      </c>
      <c r="M563" s="724"/>
      <c r="N563" s="724">
        <f>'OverUnder Pivot'!M561</f>
        <v>0</v>
      </c>
      <c r="O563" s="724">
        <f>'OverUnder Pivot'!N561</f>
        <v>0</v>
      </c>
      <c r="P563" s="724">
        <f>'OverUnder Pivot'!O561</f>
        <v>0</v>
      </c>
      <c r="Q563" t="s">
        <v>2791</v>
      </c>
      <c r="T563">
        <f t="shared" si="16"/>
        <v>0</v>
      </c>
    </row>
    <row r="564" spans="1:20" hidden="1">
      <c r="A564">
        <f>'OverUnder Pivot'!A562</f>
        <v>939</v>
      </c>
      <c r="B564">
        <f>'OverUnder Pivot'!B562</f>
        <v>23</v>
      </c>
      <c r="C564" t="str">
        <f>'OverUnder Pivot'!C562</f>
        <v>HEATING, VENTILATING AND AIR CONDITIONING</v>
      </c>
      <c r="D564" t="str">
        <f>'OverUnder Pivot'!D562</f>
        <v>233423</v>
      </c>
      <c r="E564" t="str">
        <f>'OverUnder Pivot'!E562</f>
        <v xml:space="preserve"> POWER VENTILATOR UTILITY SET FANS</v>
      </c>
      <c r="F564" t="str">
        <f>'OverUnder Pivot'!F562</f>
        <v>Roof Exhaust fans</v>
      </c>
      <c r="G564" t="str">
        <f>'OverUnder Pivot'!G562</f>
        <v>Roof Exhaust fans</v>
      </c>
      <c r="H564" t="str">
        <f>'OverUnder Pivot'!H562</f>
        <v>A</v>
      </c>
      <c r="I564" t="str">
        <f>'OverUnder Pivot'!I562</f>
        <v>Type EF-TR-01</v>
      </c>
      <c r="J564">
        <f>'OverUnder Pivot'!J562</f>
        <v>1</v>
      </c>
      <c r="K564" t="str">
        <f>'OverUnder Pivot'!K562</f>
        <v>Nr</v>
      </c>
      <c r="L564" s="724">
        <f>'OverUnder Pivot'!L562</f>
        <v>600</v>
      </c>
      <c r="M564" s="724">
        <f>AVERAGEIFS(N564:O564,N564:O564,"&lt;&gt;0",V564:W564,"")</f>
        <v>1044.5749999999998</v>
      </c>
      <c r="N564" s="724">
        <f>'OverUnder Pivot'!M562</f>
        <v>930</v>
      </c>
      <c r="O564" s="724">
        <f>'OverUnder Pivot'!N562</f>
        <v>1159.1499999999999</v>
      </c>
      <c r="P564" s="724">
        <f>'OverUnder Pivot'!O562</f>
        <v>1013</v>
      </c>
      <c r="Q564" t="s">
        <v>2791</v>
      </c>
      <c r="T564">
        <f t="shared" si="16"/>
        <v>0</v>
      </c>
    </row>
    <row r="565" spans="1:20" hidden="1">
      <c r="A565">
        <f>'OverUnder Pivot'!A563</f>
        <v>940</v>
      </c>
      <c r="B565">
        <f>'OverUnder Pivot'!B563</f>
        <v>23</v>
      </c>
      <c r="C565" t="str">
        <f>'OverUnder Pivot'!C563</f>
        <v>HEATING, VENTILATING AND AIR CONDITIONING</v>
      </c>
      <c r="D565" t="str">
        <f>'OverUnder Pivot'!D563</f>
        <v>233423</v>
      </c>
      <c r="E565" t="str">
        <f>'OverUnder Pivot'!E563</f>
        <v xml:space="preserve"> POWER VENTILATOR UTILITY SET FANS</v>
      </c>
      <c r="F565" t="str">
        <f>'OverUnder Pivot'!F563</f>
        <v>Centrifugal inline fans</v>
      </c>
      <c r="G565" t="str">
        <f>'OverUnder Pivot'!G563</f>
        <v>Centrifugal inline fans</v>
      </c>
      <c r="H565" t="str">
        <f>'OverUnder Pivot'!H563</f>
        <v>B</v>
      </c>
      <c r="I565" t="str">
        <f>'OverUnder Pivot'!I563</f>
        <v>Spare parts as specified on fans</v>
      </c>
      <c r="J565">
        <f>'OverUnder Pivot'!J563</f>
        <v>1</v>
      </c>
      <c r="K565" t="str">
        <f>'OverUnder Pivot'!K563</f>
        <v>Item</v>
      </c>
      <c r="L565" s="724">
        <f>'OverUnder Pivot'!L563</f>
        <v>400</v>
      </c>
      <c r="M565" s="724">
        <f>AVERAGEIFS(N565:O565,N565:O565,"&lt;&gt;0",V565:W565,"")</f>
        <v>765.59</v>
      </c>
      <c r="N565" s="724">
        <f>'OverUnder Pivot'!M563</f>
        <v>348.75</v>
      </c>
      <c r="O565" s="724">
        <f>'OverUnder Pivot'!N563</f>
        <v>1182.43</v>
      </c>
      <c r="P565" s="724">
        <f>'OverUnder Pivot'!O563</f>
        <v>375</v>
      </c>
      <c r="Q565" t="s">
        <v>2791</v>
      </c>
      <c r="T565">
        <f t="shared" si="16"/>
        <v>0</v>
      </c>
    </row>
    <row r="566" spans="1:20" hidden="1">
      <c r="A566">
        <f>'OverUnder Pivot'!A564</f>
        <v>944</v>
      </c>
      <c r="B566">
        <f>'OverUnder Pivot'!B564</f>
        <v>23</v>
      </c>
      <c r="C566" t="str">
        <f>'OverUnder Pivot'!C564</f>
        <v>HEATING, VENTILATING AND AIR CONDITIONING</v>
      </c>
      <c r="D566" t="str">
        <f>'OverUnder Pivot'!D564</f>
        <v>233713</v>
      </c>
      <c r="E566" t="str">
        <f>'OverUnder Pivot'!E564</f>
        <v xml:space="preserve"> DIFFUSERS, REGISTERS, AND GRILLES</v>
      </c>
      <c r="F566" t="str">
        <f>'OverUnder Pivot'!F564</f>
        <v>Diffusers</v>
      </c>
      <c r="G566" t="str">
        <f>'OverUnder Pivot'!G564</f>
        <v>Supply diffusers 600x600</v>
      </c>
      <c r="H566" t="str">
        <f>'OverUnder Pivot'!H564</f>
        <v>C</v>
      </c>
      <c r="I566" t="str">
        <f>'OverUnder Pivot'!I564</f>
        <v>150 dn</v>
      </c>
      <c r="J566">
        <f>'OverUnder Pivot'!J564</f>
        <v>11</v>
      </c>
      <c r="K566" t="str">
        <f>'OverUnder Pivot'!K564</f>
        <v>Nr</v>
      </c>
      <c r="L566" s="724">
        <f>'OverUnder Pivot'!L564</f>
        <v>1045</v>
      </c>
      <c r="M566" s="724">
        <f>AVERAGEIFS(N566:O566,N566:O566,"&lt;&gt;0",V566:W566,"")</f>
        <v>1087.6799999999998</v>
      </c>
      <c r="N566" s="724">
        <f>'OverUnder Pivot'!M564</f>
        <v>1023</v>
      </c>
      <c r="O566" s="724">
        <f>'OverUnder Pivot'!N564</f>
        <v>1152.3599999999999</v>
      </c>
      <c r="P566" s="724">
        <f>'OverUnder Pivot'!O564</f>
        <v>1100</v>
      </c>
      <c r="Q566" t="s">
        <v>2791</v>
      </c>
      <c r="T566">
        <f t="shared" si="16"/>
        <v>0</v>
      </c>
    </row>
    <row r="567" spans="1:20" hidden="1">
      <c r="A567">
        <f>'OverUnder Pivot'!A565</f>
        <v>945</v>
      </c>
      <c r="B567">
        <f>'OverUnder Pivot'!B565</f>
        <v>23</v>
      </c>
      <c r="C567" t="str">
        <f>'OverUnder Pivot'!C565</f>
        <v>HEATING, VENTILATING AND AIR CONDITIONING</v>
      </c>
      <c r="D567" t="str">
        <f>'OverUnder Pivot'!D565</f>
        <v>233713</v>
      </c>
      <c r="E567" t="str">
        <f>'OverUnder Pivot'!E565</f>
        <v xml:space="preserve"> DIFFUSERS, REGISTERS, AND GRILLES</v>
      </c>
      <c r="F567" t="str">
        <f>'OverUnder Pivot'!F565</f>
        <v>Diffusers</v>
      </c>
      <c r="G567" t="str">
        <f>'OverUnder Pivot'!G565</f>
        <v>Supply diffusers 600x600</v>
      </c>
      <c r="H567" t="str">
        <f>'OverUnder Pivot'!H565</f>
        <v>D</v>
      </c>
      <c r="I567" t="str">
        <f>'OverUnder Pivot'!I565</f>
        <v>200 dn</v>
      </c>
      <c r="J567">
        <f>'OverUnder Pivot'!J565</f>
        <v>3</v>
      </c>
      <c r="K567" t="str">
        <f>'OverUnder Pivot'!K565</f>
        <v>Nr</v>
      </c>
      <c r="L567" s="724">
        <f>'OverUnder Pivot'!L565</f>
        <v>285</v>
      </c>
      <c r="M567" s="724">
        <f>AVERAGEIFS(N567:O567,N567:O567,"&lt;&gt;0",V567:W567,"")</f>
        <v>310.59000000000003</v>
      </c>
      <c r="N567" s="724">
        <f>'OverUnder Pivot'!M565</f>
        <v>306.90000000000003</v>
      </c>
      <c r="O567" s="724">
        <f>'OverUnder Pivot'!N565</f>
        <v>314.27999999999997</v>
      </c>
      <c r="P567" s="724">
        <f>'OverUnder Pivot'!O565</f>
        <v>321</v>
      </c>
      <c r="Q567" t="s">
        <v>2791</v>
      </c>
      <c r="T567">
        <f t="shared" si="16"/>
        <v>0</v>
      </c>
    </row>
    <row r="568" spans="1:20" hidden="1">
      <c r="A568">
        <f>'OverUnder Pivot'!A566</f>
        <v>946</v>
      </c>
      <c r="B568">
        <f>'OverUnder Pivot'!B566</f>
        <v>23</v>
      </c>
      <c r="C568" t="str">
        <f>'OverUnder Pivot'!C566</f>
        <v>HEATING, VENTILATING AND AIR CONDITIONING</v>
      </c>
      <c r="D568" t="str">
        <f>'OverUnder Pivot'!D566</f>
        <v>233713</v>
      </c>
      <c r="E568" t="str">
        <f>'OverUnder Pivot'!E566</f>
        <v xml:space="preserve"> DIFFUSERS, REGISTERS, AND GRILLES</v>
      </c>
      <c r="F568" t="str">
        <f>'OverUnder Pivot'!F566</f>
        <v>Diffusers</v>
      </c>
      <c r="G568" t="str">
        <f>'OverUnder Pivot'!G566</f>
        <v>Supply diffusers 600x600</v>
      </c>
      <c r="H568" t="str">
        <f>'OverUnder Pivot'!H566</f>
        <v>E</v>
      </c>
      <c r="I568" t="str">
        <f>'OverUnder Pivot'!I566</f>
        <v>250 dn</v>
      </c>
      <c r="J568">
        <f>'OverUnder Pivot'!J566</f>
        <v>1</v>
      </c>
      <c r="K568" t="str">
        <f>'OverUnder Pivot'!K566</f>
        <v>Nr</v>
      </c>
      <c r="L568" s="724">
        <f>'OverUnder Pivot'!L566</f>
        <v>95</v>
      </c>
      <c r="M568" s="724">
        <f>AVERAGEIFS(N568:O568,N568:O568,"&lt;&gt;0",V568:W568,"")</f>
        <v>117.48</v>
      </c>
      <c r="N568" s="724">
        <f>'OverUnder Pivot'!M566</f>
        <v>130.20000000000002</v>
      </c>
      <c r="O568" s="724">
        <f>'OverUnder Pivot'!N566</f>
        <v>104.75999999999999</v>
      </c>
      <c r="P568" s="724">
        <f>'OverUnder Pivot'!O566</f>
        <v>138</v>
      </c>
      <c r="Q568" t="s">
        <v>2791</v>
      </c>
      <c r="T568">
        <f t="shared" si="16"/>
        <v>0</v>
      </c>
    </row>
    <row r="569" spans="1:20" hidden="1">
      <c r="A569">
        <f>'OverUnder Pivot'!A567</f>
        <v>947</v>
      </c>
      <c r="B569">
        <f>'OverUnder Pivot'!B567</f>
        <v>23</v>
      </c>
      <c r="C569" t="str">
        <f>'OverUnder Pivot'!C567</f>
        <v>HEATING, VENTILATING AND AIR CONDITIONING</v>
      </c>
      <c r="D569" t="str">
        <f>'OverUnder Pivot'!D567</f>
        <v>233713</v>
      </c>
      <c r="E569" t="str">
        <f>'OverUnder Pivot'!E567</f>
        <v xml:space="preserve"> DIFFUSERS, REGISTERS, AND GRILLES</v>
      </c>
      <c r="F569" t="str">
        <f>'OverUnder Pivot'!F567</f>
        <v>Diffusers</v>
      </c>
      <c r="G569" t="str">
        <f>'OverUnder Pivot'!G567</f>
        <v>Supply diffusers 600x600</v>
      </c>
      <c r="H569" t="str">
        <f>'OverUnder Pivot'!H567</f>
        <v>F</v>
      </c>
      <c r="I569" t="str">
        <f>'OverUnder Pivot'!I567</f>
        <v>300 dn</v>
      </c>
      <c r="J569">
        <f>'OverUnder Pivot'!J567</f>
        <v>7</v>
      </c>
      <c r="K569" t="str">
        <f>'OverUnder Pivot'!K567</f>
        <v>Nr</v>
      </c>
      <c r="L569" s="724">
        <f>'OverUnder Pivot'!L567</f>
        <v>0</v>
      </c>
      <c r="M569" s="724"/>
      <c r="N569" s="724">
        <f>'OverUnder Pivot'!M567</f>
        <v>0</v>
      </c>
      <c r="O569" s="724">
        <f>'OverUnder Pivot'!N567</f>
        <v>0</v>
      </c>
      <c r="P569" s="724">
        <f>'OverUnder Pivot'!O567</f>
        <v>0</v>
      </c>
      <c r="Q569" t="s">
        <v>2791</v>
      </c>
      <c r="T569">
        <f t="shared" si="16"/>
        <v>0</v>
      </c>
    </row>
    <row r="570" spans="1:20" hidden="1">
      <c r="A570">
        <f>'OverUnder Pivot'!A568</f>
        <v>948</v>
      </c>
      <c r="B570">
        <f>'OverUnder Pivot'!B568</f>
        <v>23</v>
      </c>
      <c r="C570" t="str">
        <f>'OverUnder Pivot'!C568</f>
        <v>HEATING, VENTILATING AND AIR CONDITIONING</v>
      </c>
      <c r="D570" t="str">
        <f>'OverUnder Pivot'!D568</f>
        <v>233713</v>
      </c>
      <c r="E570" t="str">
        <f>'OverUnder Pivot'!E568</f>
        <v xml:space="preserve"> DIFFUSERS, REGISTERS, AND GRILLES</v>
      </c>
      <c r="F570" t="str">
        <f>'OverUnder Pivot'!F568</f>
        <v>Diffusers</v>
      </c>
      <c r="G570" t="str">
        <f>'OverUnder Pivot'!G568</f>
        <v>Supply diffusers 600x600</v>
      </c>
      <c r="H570" t="str">
        <f>'OverUnder Pivot'!H568</f>
        <v>G</v>
      </c>
      <c r="I570" t="str">
        <f>'OverUnder Pivot'!I568</f>
        <v>350 dn</v>
      </c>
      <c r="J570">
        <f>'OverUnder Pivot'!J568</f>
        <v>5</v>
      </c>
      <c r="K570" t="str">
        <f>'OverUnder Pivot'!K568</f>
        <v>Nr</v>
      </c>
      <c r="L570" s="724">
        <f>'OverUnder Pivot'!L568</f>
        <v>0</v>
      </c>
      <c r="M570" s="724"/>
      <c r="N570" s="724">
        <f>'OverUnder Pivot'!M568</f>
        <v>0</v>
      </c>
      <c r="O570" s="724">
        <f>'OverUnder Pivot'!N568</f>
        <v>0</v>
      </c>
      <c r="P570" s="724">
        <f>'OverUnder Pivot'!O568</f>
        <v>0</v>
      </c>
      <c r="Q570" t="s">
        <v>2791</v>
      </c>
      <c r="T570">
        <f t="shared" si="16"/>
        <v>0</v>
      </c>
    </row>
    <row r="571" spans="1:20" hidden="1">
      <c r="A571">
        <f>'OverUnder Pivot'!A569</f>
        <v>949</v>
      </c>
      <c r="B571">
        <f>'OverUnder Pivot'!B569</f>
        <v>23</v>
      </c>
      <c r="C571" t="str">
        <f>'OverUnder Pivot'!C569</f>
        <v>HEATING, VENTILATING AND AIR CONDITIONING</v>
      </c>
      <c r="D571" t="str">
        <f>'OverUnder Pivot'!D569</f>
        <v>233713</v>
      </c>
      <c r="E571" t="str">
        <f>'OverUnder Pivot'!E569</f>
        <v xml:space="preserve"> DIFFUSERS, REGISTERS, AND GRILLES</v>
      </c>
      <c r="F571" t="str">
        <f>'OverUnder Pivot'!F569</f>
        <v>Diffusers</v>
      </c>
      <c r="G571" t="str">
        <f>'OverUnder Pivot'!G569</f>
        <v>Supply diffusers 600x600</v>
      </c>
      <c r="H571" t="str">
        <f>'OverUnder Pivot'!H569</f>
        <v>F</v>
      </c>
      <c r="I571" t="str">
        <f>'OverUnder Pivot'!I569</f>
        <v>400 dn</v>
      </c>
      <c r="J571">
        <f>'OverUnder Pivot'!J569</f>
        <v>2</v>
      </c>
      <c r="K571" t="str">
        <f>'OverUnder Pivot'!K569</f>
        <v>Nr</v>
      </c>
      <c r="L571" s="724">
        <f>'OverUnder Pivot'!L569</f>
        <v>190</v>
      </c>
      <c r="M571" s="724">
        <f>AVERAGEIFS(N571:O571,N571:O571,"&lt;&gt;0",V571:W571,"")</f>
        <v>281.46000000000004</v>
      </c>
      <c r="N571" s="724">
        <f>'OverUnder Pivot'!M569</f>
        <v>353.40000000000003</v>
      </c>
      <c r="O571" s="724">
        <f>'OverUnder Pivot'!N569</f>
        <v>209.51999999999998</v>
      </c>
      <c r="P571" s="724">
        <f>'OverUnder Pivot'!O569</f>
        <v>376</v>
      </c>
      <c r="Q571" t="s">
        <v>2791</v>
      </c>
      <c r="T571">
        <f t="shared" si="16"/>
        <v>0</v>
      </c>
    </row>
    <row r="572" spans="1:20" hidden="1">
      <c r="A572">
        <f>'OverUnder Pivot'!A570</f>
        <v>951</v>
      </c>
      <c r="B572">
        <f>'OverUnder Pivot'!B570</f>
        <v>23</v>
      </c>
      <c r="C572" t="str">
        <f>'OverUnder Pivot'!C570</f>
        <v>HEATING, VENTILATING AND AIR CONDITIONING</v>
      </c>
      <c r="D572" t="str">
        <f>'OverUnder Pivot'!D570</f>
        <v>233713</v>
      </c>
      <c r="E572" t="str">
        <f>'OverUnder Pivot'!E570</f>
        <v xml:space="preserve"> DIFFUSERS, REGISTERS, AND GRILLES</v>
      </c>
      <c r="F572" t="str">
        <f>'OverUnder Pivot'!F570</f>
        <v>Diffusers</v>
      </c>
      <c r="G572" t="str">
        <f>'OverUnder Pivot'!G570</f>
        <v>Return diffusers 600x600</v>
      </c>
      <c r="H572" t="str">
        <f>'OverUnder Pivot'!H570</f>
        <v>G</v>
      </c>
      <c r="I572" t="str">
        <f>'OverUnder Pivot'!I570</f>
        <v>150 dn</v>
      </c>
      <c r="J572">
        <f>'OverUnder Pivot'!J570</f>
        <v>2</v>
      </c>
      <c r="K572" t="str">
        <f>'OverUnder Pivot'!K570</f>
        <v>Nr</v>
      </c>
      <c r="L572" s="724">
        <f>'OverUnder Pivot'!L570</f>
        <v>150</v>
      </c>
      <c r="M572" s="724">
        <f>AVERAGEIFS(N572:O572,N572:O572,"&lt;&gt;0",V572:W572,"")</f>
        <v>182.24</v>
      </c>
      <c r="N572" s="724">
        <f>'OverUnder Pivot'!M570</f>
        <v>186</v>
      </c>
      <c r="O572" s="724">
        <f>'OverUnder Pivot'!N570</f>
        <v>178.48</v>
      </c>
      <c r="P572" s="724">
        <f>'OverUnder Pivot'!O570</f>
        <v>200</v>
      </c>
      <c r="Q572" t="s">
        <v>2791</v>
      </c>
      <c r="T572">
        <f t="shared" si="16"/>
        <v>0</v>
      </c>
    </row>
    <row r="573" spans="1:20" hidden="1">
      <c r="A573">
        <f>'OverUnder Pivot'!A571</f>
        <v>952</v>
      </c>
      <c r="B573">
        <f>'OverUnder Pivot'!B571</f>
        <v>23</v>
      </c>
      <c r="C573" t="str">
        <f>'OverUnder Pivot'!C571</f>
        <v>HEATING, VENTILATING AND AIR CONDITIONING</v>
      </c>
      <c r="D573" t="str">
        <f>'OverUnder Pivot'!D571</f>
        <v>233713</v>
      </c>
      <c r="E573" t="str">
        <f>'OverUnder Pivot'!E571</f>
        <v xml:space="preserve"> DIFFUSERS, REGISTERS, AND GRILLES</v>
      </c>
      <c r="F573" t="str">
        <f>'OverUnder Pivot'!F571</f>
        <v>Diffusers</v>
      </c>
      <c r="G573" t="str">
        <f>'OverUnder Pivot'!G571</f>
        <v>Return diffusers 600x600</v>
      </c>
      <c r="H573" t="str">
        <f>'OverUnder Pivot'!H571</f>
        <v>H</v>
      </c>
      <c r="I573" t="str">
        <f>'OverUnder Pivot'!I571</f>
        <v>250 dn</v>
      </c>
      <c r="J573">
        <f>'OverUnder Pivot'!J571</f>
        <v>4</v>
      </c>
      <c r="K573" t="str">
        <f>'OverUnder Pivot'!K571</f>
        <v>Nr</v>
      </c>
      <c r="L573" s="724">
        <f>'OverUnder Pivot'!L571</f>
        <v>300</v>
      </c>
      <c r="M573" s="724">
        <f>AVERAGEIFS(N573:O573,N573:O573,"&lt;&gt;0",V573:W573,"")</f>
        <v>383.08000000000004</v>
      </c>
      <c r="N573" s="724">
        <f>'OverUnder Pivot'!M571</f>
        <v>409.20000000000005</v>
      </c>
      <c r="O573" s="724">
        <f>'OverUnder Pivot'!N571</f>
        <v>356.96</v>
      </c>
      <c r="P573" s="724">
        <f>'OverUnder Pivot'!O571</f>
        <v>428</v>
      </c>
      <c r="Q573" t="s">
        <v>2791</v>
      </c>
      <c r="T573">
        <f t="shared" si="16"/>
        <v>0</v>
      </c>
    </row>
    <row r="574" spans="1:20" hidden="1">
      <c r="A574">
        <f>'OverUnder Pivot'!A572</f>
        <v>953</v>
      </c>
      <c r="B574">
        <f>'OverUnder Pivot'!B572</f>
        <v>23</v>
      </c>
      <c r="C574" t="str">
        <f>'OverUnder Pivot'!C572</f>
        <v>HEATING, VENTILATING AND AIR CONDITIONING</v>
      </c>
      <c r="D574" t="str">
        <f>'OverUnder Pivot'!D572</f>
        <v>233713</v>
      </c>
      <c r="E574" t="str">
        <f>'OverUnder Pivot'!E572</f>
        <v xml:space="preserve"> DIFFUSERS, REGISTERS, AND GRILLES</v>
      </c>
      <c r="F574" t="str">
        <f>'OverUnder Pivot'!F572</f>
        <v>Diffusers</v>
      </c>
      <c r="G574" t="str">
        <f>'OverUnder Pivot'!G572</f>
        <v>Return diffusers 600x600</v>
      </c>
      <c r="H574" t="str">
        <f>'OverUnder Pivot'!H572</f>
        <v>L</v>
      </c>
      <c r="I574" t="str">
        <f>'OverUnder Pivot'!I572</f>
        <v>300 dn</v>
      </c>
      <c r="J574">
        <f>'OverUnder Pivot'!J572</f>
        <v>10</v>
      </c>
      <c r="K574" t="str">
        <f>'OverUnder Pivot'!K572</f>
        <v>Nr</v>
      </c>
      <c r="L574" s="724">
        <f>'OverUnder Pivot'!L572</f>
        <v>0</v>
      </c>
      <c r="M574" s="724"/>
      <c r="N574" s="724">
        <f>'OverUnder Pivot'!M572</f>
        <v>0</v>
      </c>
      <c r="O574" s="724">
        <f>'OverUnder Pivot'!N572</f>
        <v>0</v>
      </c>
      <c r="P574" s="724">
        <f>'OverUnder Pivot'!O572</f>
        <v>0</v>
      </c>
      <c r="Q574" t="s">
        <v>2791</v>
      </c>
      <c r="T574">
        <f t="shared" si="16"/>
        <v>0</v>
      </c>
    </row>
    <row r="575" spans="1:20" hidden="1">
      <c r="A575">
        <f>'OverUnder Pivot'!A573</f>
        <v>954</v>
      </c>
      <c r="B575">
        <f>'OverUnder Pivot'!B573</f>
        <v>23</v>
      </c>
      <c r="C575" t="str">
        <f>'OverUnder Pivot'!C573</f>
        <v>HEATING, VENTILATING AND AIR CONDITIONING</v>
      </c>
      <c r="D575" t="str">
        <f>'OverUnder Pivot'!D573</f>
        <v>233713</v>
      </c>
      <c r="E575" t="str">
        <f>'OverUnder Pivot'!E573</f>
        <v xml:space="preserve"> DIFFUSERS, REGISTERS, AND GRILLES</v>
      </c>
      <c r="F575" t="str">
        <f>'OverUnder Pivot'!F573</f>
        <v>Diffusers</v>
      </c>
      <c r="G575" t="str">
        <f>'OverUnder Pivot'!G573</f>
        <v>Return diffusers 600x600</v>
      </c>
      <c r="H575" t="str">
        <f>'OverUnder Pivot'!H573</f>
        <v>M</v>
      </c>
      <c r="I575" t="str">
        <f>'OverUnder Pivot'!I573</f>
        <v>350 dn</v>
      </c>
      <c r="J575">
        <f>'OverUnder Pivot'!J573</f>
        <v>1</v>
      </c>
      <c r="K575" t="str">
        <f>'OverUnder Pivot'!K573</f>
        <v>Nr</v>
      </c>
      <c r="L575" s="724">
        <f>'OverUnder Pivot'!L573</f>
        <v>0</v>
      </c>
      <c r="M575" s="724"/>
      <c r="N575" s="724">
        <f>'OverUnder Pivot'!M573</f>
        <v>0</v>
      </c>
      <c r="O575" s="724">
        <f>'OverUnder Pivot'!N573</f>
        <v>0</v>
      </c>
      <c r="P575" s="724">
        <f>'OverUnder Pivot'!O573</f>
        <v>0</v>
      </c>
      <c r="Q575" t="s">
        <v>2791</v>
      </c>
      <c r="T575">
        <f t="shared" si="16"/>
        <v>0</v>
      </c>
    </row>
    <row r="576" spans="1:20" hidden="1">
      <c r="A576">
        <f>'OverUnder Pivot'!A574</f>
        <v>955</v>
      </c>
      <c r="B576">
        <f>'OverUnder Pivot'!B574</f>
        <v>23</v>
      </c>
      <c r="C576" t="str">
        <f>'OverUnder Pivot'!C574</f>
        <v>HEATING, VENTILATING AND AIR CONDITIONING</v>
      </c>
      <c r="D576" t="str">
        <f>'OverUnder Pivot'!D574</f>
        <v>233713</v>
      </c>
      <c r="E576" t="str">
        <f>'OverUnder Pivot'!E574</f>
        <v xml:space="preserve"> DIFFUSERS, REGISTERS, AND GRILLES</v>
      </c>
      <c r="F576" t="str">
        <f>'OverUnder Pivot'!F574</f>
        <v>Diffusers</v>
      </c>
      <c r="G576" t="str">
        <f>'OverUnder Pivot'!G574</f>
        <v>Return diffusers 600x600</v>
      </c>
      <c r="H576" t="str">
        <f>'OverUnder Pivot'!H574</f>
        <v>J</v>
      </c>
      <c r="I576" t="str">
        <f>'OverUnder Pivot'!I574</f>
        <v>400 dn</v>
      </c>
      <c r="J576">
        <f>'OverUnder Pivot'!J574</f>
        <v>1</v>
      </c>
      <c r="K576" t="str">
        <f>'OverUnder Pivot'!K574</f>
        <v>Nr</v>
      </c>
      <c r="L576" s="724">
        <f>'OverUnder Pivot'!L574</f>
        <v>75</v>
      </c>
      <c r="M576" s="724">
        <f>AVERAGEIFS(N576:O576,N576:O576,"&lt;&gt;0",V576:W576,"")</f>
        <v>132.97</v>
      </c>
      <c r="N576" s="724">
        <f>'OverUnder Pivot'!M574</f>
        <v>176.70000000000002</v>
      </c>
      <c r="O576" s="724">
        <f>'OverUnder Pivot'!N574</f>
        <v>89.24</v>
      </c>
      <c r="P576" s="724">
        <f>'OverUnder Pivot'!O574</f>
        <v>188</v>
      </c>
      <c r="Q576" t="s">
        <v>2791</v>
      </c>
      <c r="T576">
        <f t="shared" si="16"/>
        <v>0</v>
      </c>
    </row>
    <row r="577" spans="1:20" hidden="1">
      <c r="A577">
        <f>'OverUnder Pivot'!A575</f>
        <v>957</v>
      </c>
      <c r="B577">
        <f>'OverUnder Pivot'!B575</f>
        <v>23</v>
      </c>
      <c r="C577" t="str">
        <f>'OverUnder Pivot'!C575</f>
        <v>HEATING, VENTILATING AND AIR CONDITIONING</v>
      </c>
      <c r="D577" t="str">
        <f>'OverUnder Pivot'!D575</f>
        <v>233713</v>
      </c>
      <c r="E577" t="str">
        <f>'OverUnder Pivot'!E575</f>
        <v xml:space="preserve"> DIFFUSERS, REGISTERS, AND GRILLES</v>
      </c>
      <c r="F577" t="str">
        <f>'OverUnder Pivot'!F575</f>
        <v>Diffusers</v>
      </c>
      <c r="G577" t="str">
        <f>'OverUnder Pivot'!G575</f>
        <v>Exhaust diffusers 600x600</v>
      </c>
      <c r="H577" t="str">
        <f>'OverUnder Pivot'!H575</f>
        <v>P</v>
      </c>
      <c r="I577" t="str">
        <f>'OverUnder Pivot'!I575</f>
        <v>150 dn</v>
      </c>
      <c r="J577">
        <f>'OverUnder Pivot'!J575</f>
        <v>9</v>
      </c>
      <c r="K577" t="str">
        <f>'OverUnder Pivot'!K575</f>
        <v>Nr</v>
      </c>
      <c r="L577" s="724">
        <f>'OverUnder Pivot'!L575</f>
        <v>0</v>
      </c>
      <c r="M577" s="724"/>
      <c r="N577" s="724">
        <f>'OverUnder Pivot'!M575</f>
        <v>0</v>
      </c>
      <c r="O577" s="724">
        <f>'OverUnder Pivot'!N575</f>
        <v>0</v>
      </c>
      <c r="P577" s="724">
        <f>'OverUnder Pivot'!O575</f>
        <v>0</v>
      </c>
      <c r="Q577" t="s">
        <v>2791</v>
      </c>
      <c r="T577">
        <f t="shared" si="16"/>
        <v>0</v>
      </c>
    </row>
    <row r="578" spans="1:20" hidden="1">
      <c r="A578">
        <f>'OverUnder Pivot'!A576</f>
        <v>958</v>
      </c>
      <c r="B578">
        <f>'OverUnder Pivot'!B576</f>
        <v>23</v>
      </c>
      <c r="C578" t="str">
        <f>'OverUnder Pivot'!C576</f>
        <v>HEATING, VENTILATING AND AIR CONDITIONING</v>
      </c>
      <c r="D578" t="str">
        <f>'OverUnder Pivot'!D576</f>
        <v>233713</v>
      </c>
      <c r="E578" t="str">
        <f>'OverUnder Pivot'!E576</f>
        <v xml:space="preserve"> DIFFUSERS, REGISTERS, AND GRILLES</v>
      </c>
      <c r="F578" t="str">
        <f>'OverUnder Pivot'!F576</f>
        <v>Diffusers</v>
      </c>
      <c r="G578" t="str">
        <f>'OverUnder Pivot'!G576</f>
        <v>Exhaust diffusers 600x600</v>
      </c>
      <c r="H578" t="str">
        <f>'OverUnder Pivot'!H576</f>
        <v>Q</v>
      </c>
      <c r="I578" t="str">
        <f>'OverUnder Pivot'!I576</f>
        <v>250 dn</v>
      </c>
      <c r="J578">
        <f>'OverUnder Pivot'!J576</f>
        <v>6</v>
      </c>
      <c r="K578" t="str">
        <f>'OverUnder Pivot'!K576</f>
        <v>Nr</v>
      </c>
      <c r="L578" s="724">
        <f>'OverUnder Pivot'!L576</f>
        <v>0</v>
      </c>
      <c r="M578" s="724"/>
      <c r="N578" s="724">
        <f>'OverUnder Pivot'!M576</f>
        <v>0</v>
      </c>
      <c r="O578" s="724">
        <f>'OverUnder Pivot'!N576</f>
        <v>0</v>
      </c>
      <c r="P578" s="724">
        <f>'OverUnder Pivot'!O576</f>
        <v>0</v>
      </c>
      <c r="Q578" t="s">
        <v>2791</v>
      </c>
      <c r="T578">
        <f t="shared" si="16"/>
        <v>0</v>
      </c>
    </row>
    <row r="579" spans="1:20" hidden="1">
      <c r="A579">
        <f>'OverUnder Pivot'!A577</f>
        <v>959</v>
      </c>
      <c r="B579">
        <f>'OverUnder Pivot'!B577</f>
        <v>23</v>
      </c>
      <c r="C579" t="str">
        <f>'OverUnder Pivot'!C577</f>
        <v>HEATING, VENTILATING AND AIR CONDITIONING</v>
      </c>
      <c r="D579" t="str">
        <f>'OverUnder Pivot'!D577</f>
        <v>233713</v>
      </c>
      <c r="E579" t="str">
        <f>'OverUnder Pivot'!E577</f>
        <v xml:space="preserve"> DIFFUSERS, REGISTERS, AND GRILLES</v>
      </c>
      <c r="F579" t="str">
        <f>'OverUnder Pivot'!F577</f>
        <v>Diffusers</v>
      </c>
      <c r="G579" t="str">
        <f>'OverUnder Pivot'!G577</f>
        <v>Exhaust diffusers 600x600</v>
      </c>
      <c r="H579" t="str">
        <f>'OverUnder Pivot'!H577</f>
        <v>A</v>
      </c>
      <c r="I579" t="str">
        <f>'OverUnder Pivot'!I577</f>
        <v>350 dn</v>
      </c>
      <c r="J579">
        <f>'OverUnder Pivot'!J577</f>
        <v>3</v>
      </c>
      <c r="K579" t="str">
        <f>'OverUnder Pivot'!K577</f>
        <v>Nr</v>
      </c>
      <c r="L579" s="724">
        <f>'OverUnder Pivot'!L577</f>
        <v>0</v>
      </c>
      <c r="M579" s="724"/>
      <c r="N579" s="724">
        <f>'OverUnder Pivot'!M577</f>
        <v>0</v>
      </c>
      <c r="O579" s="724">
        <f>'OverUnder Pivot'!N577</f>
        <v>0</v>
      </c>
      <c r="P579" s="724">
        <f>'OverUnder Pivot'!O577</f>
        <v>0</v>
      </c>
      <c r="Q579" t="s">
        <v>2791</v>
      </c>
      <c r="T579">
        <f t="shared" si="16"/>
        <v>0</v>
      </c>
    </row>
    <row r="580" spans="1:20" hidden="1">
      <c r="A580">
        <f>'OverUnder Pivot'!A578</f>
        <v>960</v>
      </c>
      <c r="B580">
        <f>'OverUnder Pivot'!B578</f>
        <v>23</v>
      </c>
      <c r="C580" t="str">
        <f>'OverUnder Pivot'!C578</f>
        <v>HEATING, VENTILATING AND AIR CONDITIONING</v>
      </c>
      <c r="D580" t="str">
        <f>'OverUnder Pivot'!D578</f>
        <v>233713</v>
      </c>
      <c r="E580" t="str">
        <f>'OverUnder Pivot'!E578</f>
        <v xml:space="preserve"> DIFFUSERS, REGISTERS, AND GRILLES</v>
      </c>
      <c r="F580" t="str">
        <f>'OverUnder Pivot'!F578</f>
        <v>Diffusers</v>
      </c>
      <c r="G580" t="str">
        <f>'OverUnder Pivot'!G578</f>
        <v>Exhaust diffusers 600x600</v>
      </c>
      <c r="H580" t="str">
        <f>'OverUnder Pivot'!H578</f>
        <v>B</v>
      </c>
      <c r="I580" t="str">
        <f>'OverUnder Pivot'!I578</f>
        <v>400 dn</v>
      </c>
      <c r="J580">
        <f>'OverUnder Pivot'!J578</f>
        <v>1</v>
      </c>
      <c r="K580" t="str">
        <f>'OverUnder Pivot'!K578</f>
        <v>Nr</v>
      </c>
      <c r="L580" s="724">
        <f>'OverUnder Pivot'!L578</f>
        <v>0</v>
      </c>
      <c r="M580" s="724"/>
      <c r="N580" s="724">
        <f>'OverUnder Pivot'!M578</f>
        <v>0</v>
      </c>
      <c r="O580" s="724">
        <f>'OverUnder Pivot'!N578</f>
        <v>0</v>
      </c>
      <c r="P580" s="724">
        <f>'OverUnder Pivot'!O578</f>
        <v>0</v>
      </c>
      <c r="Q580" t="s">
        <v>2791</v>
      </c>
      <c r="T580">
        <f t="shared" si="16"/>
        <v>0</v>
      </c>
    </row>
    <row r="581" spans="1:20" hidden="1">
      <c r="A581">
        <f>'OverUnder Pivot'!A579</f>
        <v>963</v>
      </c>
      <c r="B581">
        <f>'OverUnder Pivot'!B579</f>
        <v>23</v>
      </c>
      <c r="C581" t="str">
        <f>'OverUnder Pivot'!C579</f>
        <v>HEATING, VENTILATING AND AIR CONDITIONING</v>
      </c>
      <c r="D581" t="str">
        <f>'OverUnder Pivot'!D579</f>
        <v>233713</v>
      </c>
      <c r="E581" t="str">
        <f>'OverUnder Pivot'!E579</f>
        <v xml:space="preserve"> DIFFUSERS, REGISTERS, AND GRILLES</v>
      </c>
      <c r="F581" t="str">
        <f>'OverUnder Pivot'!F579</f>
        <v>Registers</v>
      </c>
      <c r="G581" t="str">
        <f>'OverUnder Pivot'!G579</f>
        <v>Supply registers</v>
      </c>
      <c r="H581" t="str">
        <f>'OverUnder Pivot'!H579</f>
        <v>A</v>
      </c>
      <c r="I581" t="str">
        <f>'OverUnder Pivot'!I579</f>
        <v>350 x 200</v>
      </c>
      <c r="J581">
        <f>'OverUnder Pivot'!J579</f>
        <v>6</v>
      </c>
      <c r="K581" t="str">
        <f>'OverUnder Pivot'!K579</f>
        <v>Nr</v>
      </c>
      <c r="L581" s="724">
        <f>'OverUnder Pivot'!L579</f>
        <v>210</v>
      </c>
      <c r="M581" s="724">
        <f>AVERAGEIFS(N581:O581,N581:O581,"&lt;&gt;0",V581:W581,"")</f>
        <v>239.04000000000002</v>
      </c>
      <c r="N581" s="724">
        <f>'OverUnder Pivot'!M579</f>
        <v>251.10000000000002</v>
      </c>
      <c r="O581" s="724">
        <f>'OverUnder Pivot'!N579</f>
        <v>226.98</v>
      </c>
      <c r="P581" s="724">
        <f>'OverUnder Pivot'!O579</f>
        <v>264</v>
      </c>
      <c r="Q581" t="s">
        <v>2791</v>
      </c>
      <c r="T581">
        <f t="shared" si="16"/>
        <v>0</v>
      </c>
    </row>
    <row r="582" spans="1:20" hidden="1">
      <c r="A582">
        <f>'OverUnder Pivot'!A580</f>
        <v>964</v>
      </c>
      <c r="B582">
        <f>'OverUnder Pivot'!B580</f>
        <v>23</v>
      </c>
      <c r="C582" t="str">
        <f>'OverUnder Pivot'!C580</f>
        <v>HEATING, VENTILATING AND AIR CONDITIONING</v>
      </c>
      <c r="D582" t="str">
        <f>'OverUnder Pivot'!D580</f>
        <v>233713</v>
      </c>
      <c r="E582" t="str">
        <f>'OverUnder Pivot'!E580</f>
        <v xml:space="preserve"> DIFFUSERS, REGISTERS, AND GRILLES</v>
      </c>
      <c r="F582" t="str">
        <f>'OverUnder Pivot'!F580</f>
        <v>Registers</v>
      </c>
      <c r="G582" t="str">
        <f>'OverUnder Pivot'!G580</f>
        <v>Supply registers</v>
      </c>
      <c r="H582" t="str">
        <f>'OverUnder Pivot'!H580</f>
        <v>D</v>
      </c>
      <c r="I582" t="str">
        <f>'OverUnder Pivot'!I580</f>
        <v>400 x 250</v>
      </c>
      <c r="J582">
        <f>'OverUnder Pivot'!J580</f>
        <v>2</v>
      </c>
      <c r="K582" t="str">
        <f>'OverUnder Pivot'!K580</f>
        <v>Nr</v>
      </c>
      <c r="L582" s="724">
        <f>'OverUnder Pivot'!L580</f>
        <v>0</v>
      </c>
      <c r="M582" s="724"/>
      <c r="N582" s="724">
        <f>'OverUnder Pivot'!M580</f>
        <v>0</v>
      </c>
      <c r="O582" s="724">
        <f>'OverUnder Pivot'!N580</f>
        <v>0</v>
      </c>
      <c r="P582" s="724">
        <f>'OverUnder Pivot'!O580</f>
        <v>0</v>
      </c>
      <c r="Q582" t="s">
        <v>2791</v>
      </c>
      <c r="T582">
        <f t="shared" si="16"/>
        <v>0</v>
      </c>
    </row>
    <row r="583" spans="1:20" hidden="1">
      <c r="A583">
        <f>'OverUnder Pivot'!A581</f>
        <v>965</v>
      </c>
      <c r="B583">
        <f>'OverUnder Pivot'!B581</f>
        <v>23</v>
      </c>
      <c r="C583" t="str">
        <f>'OverUnder Pivot'!C581</f>
        <v>HEATING, VENTILATING AND AIR CONDITIONING</v>
      </c>
      <c r="D583" t="str">
        <f>'OverUnder Pivot'!D581</f>
        <v>233713</v>
      </c>
      <c r="E583" t="str">
        <f>'OverUnder Pivot'!E581</f>
        <v xml:space="preserve"> DIFFUSERS, REGISTERS, AND GRILLES</v>
      </c>
      <c r="F583" t="str">
        <f>'OverUnder Pivot'!F581</f>
        <v>Registers</v>
      </c>
      <c r="G583" t="str">
        <f>'OverUnder Pivot'!G581</f>
        <v>Supply registers</v>
      </c>
      <c r="H583" t="str">
        <f>'OverUnder Pivot'!H581</f>
        <v>E</v>
      </c>
      <c r="I583" t="str">
        <f>'OverUnder Pivot'!I581</f>
        <v>900 x 900</v>
      </c>
      <c r="J583">
        <f>'OverUnder Pivot'!J581</f>
        <v>1</v>
      </c>
      <c r="K583" t="str">
        <f>'OverUnder Pivot'!K581</f>
        <v>Nr</v>
      </c>
      <c r="L583" s="724">
        <f>'OverUnder Pivot'!L581</f>
        <v>0</v>
      </c>
      <c r="M583" s="724"/>
      <c r="N583" s="724">
        <f>'OverUnder Pivot'!M581</f>
        <v>0</v>
      </c>
      <c r="O583" s="724">
        <f>'OverUnder Pivot'!N581</f>
        <v>0</v>
      </c>
      <c r="P583" s="724">
        <f>'OverUnder Pivot'!O581</f>
        <v>0</v>
      </c>
      <c r="Q583" t="s">
        <v>2791</v>
      </c>
      <c r="T583">
        <f t="shared" si="16"/>
        <v>0</v>
      </c>
    </row>
    <row r="584" spans="1:20" hidden="1">
      <c r="A584">
        <f>'OverUnder Pivot'!A582</f>
        <v>966</v>
      </c>
      <c r="B584">
        <f>'OverUnder Pivot'!B582</f>
        <v>23</v>
      </c>
      <c r="C584" t="str">
        <f>'OverUnder Pivot'!C582</f>
        <v>HEATING, VENTILATING AND AIR CONDITIONING</v>
      </c>
      <c r="D584" t="str">
        <f>'OverUnder Pivot'!D582</f>
        <v>233713</v>
      </c>
      <c r="E584" t="str">
        <f>'OverUnder Pivot'!E582</f>
        <v xml:space="preserve"> DIFFUSERS, REGISTERS, AND GRILLES</v>
      </c>
      <c r="F584" t="str">
        <f>'OverUnder Pivot'!F582</f>
        <v>Registers</v>
      </c>
      <c r="G584" t="str">
        <f>'OverUnder Pivot'!G582</f>
        <v>Supply registers</v>
      </c>
      <c r="H584" t="str">
        <f>'OverUnder Pivot'!H582</f>
        <v>B</v>
      </c>
      <c r="I584" t="str">
        <f>'OverUnder Pivot'!I582</f>
        <v>600 x 350</v>
      </c>
      <c r="J584">
        <f>'OverUnder Pivot'!J582</f>
        <v>2</v>
      </c>
      <c r="K584" t="str">
        <f>'OverUnder Pivot'!K582</f>
        <v>Nr</v>
      </c>
      <c r="L584" s="724">
        <f>'OverUnder Pivot'!L582</f>
        <v>114</v>
      </c>
      <c r="M584" s="724">
        <f>AVERAGEIFS(N584:O584,N584:O584,"&lt;&gt;0",V584:W584,"")</f>
        <v>130.29000000000002</v>
      </c>
      <c r="N584" s="724">
        <f>'OverUnder Pivot'!M582</f>
        <v>120.9</v>
      </c>
      <c r="O584" s="724">
        <f>'OverUnder Pivot'!N582</f>
        <v>139.68</v>
      </c>
      <c r="P584" s="724">
        <f>'OverUnder Pivot'!O582</f>
        <v>126</v>
      </c>
      <c r="Q584" t="s">
        <v>2791</v>
      </c>
      <c r="T584">
        <f t="shared" ref="T584:T647" si="17">COUNTA(R584:S584)</f>
        <v>0</v>
      </c>
    </row>
    <row r="585" spans="1:20" hidden="1">
      <c r="A585">
        <f>'OverUnder Pivot'!A583</f>
        <v>967</v>
      </c>
      <c r="B585">
        <f>'OverUnder Pivot'!B583</f>
        <v>23</v>
      </c>
      <c r="C585" t="str">
        <f>'OverUnder Pivot'!C583</f>
        <v>HEATING, VENTILATING AND AIR CONDITIONING</v>
      </c>
      <c r="D585" t="str">
        <f>'OverUnder Pivot'!D583</f>
        <v>233713</v>
      </c>
      <c r="E585" t="str">
        <f>'OverUnder Pivot'!E583</f>
        <v xml:space="preserve"> DIFFUSERS, REGISTERS, AND GRILLES</v>
      </c>
      <c r="F585" t="str">
        <f>'OverUnder Pivot'!F583</f>
        <v>Registers</v>
      </c>
      <c r="G585" t="str">
        <f>'OverUnder Pivot'!G583</f>
        <v>Supply registers</v>
      </c>
      <c r="H585" t="str">
        <f>'OverUnder Pivot'!H583</f>
        <v>C</v>
      </c>
      <c r="I585" t="str">
        <f>'OverUnder Pivot'!I583</f>
        <v>450 x 300</v>
      </c>
      <c r="J585">
        <f>'OverUnder Pivot'!J583</f>
        <v>4</v>
      </c>
      <c r="K585" t="str">
        <f>'OverUnder Pivot'!K583</f>
        <v>Nr</v>
      </c>
      <c r="L585" s="724">
        <f>'OverUnder Pivot'!L583</f>
        <v>0</v>
      </c>
      <c r="M585" s="724"/>
      <c r="N585" s="724">
        <f>'OverUnder Pivot'!M583</f>
        <v>0</v>
      </c>
      <c r="O585" s="724">
        <f>'OverUnder Pivot'!N583</f>
        <v>0</v>
      </c>
      <c r="P585" s="724">
        <f>'OverUnder Pivot'!O583</f>
        <v>0</v>
      </c>
      <c r="Q585" t="s">
        <v>2791</v>
      </c>
      <c r="T585">
        <f t="shared" si="17"/>
        <v>0</v>
      </c>
    </row>
    <row r="586" spans="1:20" hidden="1">
      <c r="A586">
        <f>'OverUnder Pivot'!A584</f>
        <v>968</v>
      </c>
      <c r="B586">
        <f>'OverUnder Pivot'!B584</f>
        <v>23</v>
      </c>
      <c r="C586" t="str">
        <f>'OverUnder Pivot'!C584</f>
        <v>HEATING, VENTILATING AND AIR CONDITIONING</v>
      </c>
      <c r="D586" t="str">
        <f>'OverUnder Pivot'!D584</f>
        <v>233713</v>
      </c>
      <c r="E586" t="str">
        <f>'OverUnder Pivot'!E584</f>
        <v xml:space="preserve"> DIFFUSERS, REGISTERS, AND GRILLES</v>
      </c>
      <c r="F586" t="str">
        <f>'OverUnder Pivot'!F584</f>
        <v>Registers</v>
      </c>
      <c r="G586" t="str">
        <f>'OverUnder Pivot'!G584</f>
        <v>Supply registers</v>
      </c>
      <c r="H586" t="str">
        <f>'OverUnder Pivot'!H584</f>
        <v>H</v>
      </c>
      <c r="I586" t="str">
        <f>'OverUnder Pivot'!I584</f>
        <v>600 x 300</v>
      </c>
      <c r="J586">
        <f>'OverUnder Pivot'!J584</f>
        <v>1</v>
      </c>
      <c r="K586" t="str">
        <f>'OverUnder Pivot'!K584</f>
        <v>Nr</v>
      </c>
      <c r="L586" s="724">
        <f>'OverUnder Pivot'!L584</f>
        <v>0</v>
      </c>
      <c r="M586" s="724"/>
      <c r="N586" s="724">
        <f>'OverUnder Pivot'!M584</f>
        <v>0</v>
      </c>
      <c r="O586" s="724">
        <f>'OverUnder Pivot'!N584</f>
        <v>0</v>
      </c>
      <c r="P586" s="724">
        <f>'OverUnder Pivot'!O584</f>
        <v>0</v>
      </c>
      <c r="Q586" t="s">
        <v>2791</v>
      </c>
      <c r="T586">
        <f t="shared" si="17"/>
        <v>0</v>
      </c>
    </row>
    <row r="587" spans="1:20" hidden="1">
      <c r="A587">
        <f>'OverUnder Pivot'!A585</f>
        <v>970</v>
      </c>
      <c r="B587">
        <f>'OverUnder Pivot'!B585</f>
        <v>23</v>
      </c>
      <c r="C587" t="str">
        <f>'OverUnder Pivot'!C585</f>
        <v>HEATING, VENTILATING AND AIR CONDITIONING</v>
      </c>
      <c r="D587" t="str">
        <f>'OverUnder Pivot'!D585</f>
        <v>233713</v>
      </c>
      <c r="E587" t="str">
        <f>'OverUnder Pivot'!E585</f>
        <v xml:space="preserve"> DIFFUSERS, REGISTERS, AND GRILLES</v>
      </c>
      <c r="F587" t="str">
        <f>'OverUnder Pivot'!F585</f>
        <v>Registers</v>
      </c>
      <c r="G587" t="str">
        <f>'OverUnder Pivot'!G585</f>
        <v>Return air registers</v>
      </c>
      <c r="H587" t="str">
        <f>'OverUnder Pivot'!H585</f>
        <v>C</v>
      </c>
      <c r="I587" t="str">
        <f>'OverUnder Pivot'!I585</f>
        <v>350 x 200</v>
      </c>
      <c r="J587">
        <f>'OverUnder Pivot'!J585</f>
        <v>6</v>
      </c>
      <c r="K587" t="str">
        <f>'OverUnder Pivot'!K585</f>
        <v>Nr</v>
      </c>
      <c r="L587" s="724">
        <f>'OverUnder Pivot'!L585</f>
        <v>210</v>
      </c>
      <c r="M587" s="724">
        <f>AVERAGEIFS(N587:O587,N587:O587,"&lt;&gt;0",V587:W587,"")</f>
        <v>227.4</v>
      </c>
      <c r="N587" s="724">
        <f>'OverUnder Pivot'!M585</f>
        <v>251.10000000000002</v>
      </c>
      <c r="O587" s="724">
        <f>'OverUnder Pivot'!N585</f>
        <v>203.7</v>
      </c>
      <c r="P587" s="724">
        <f>'OverUnder Pivot'!O585</f>
        <v>264</v>
      </c>
      <c r="Q587" t="s">
        <v>2791</v>
      </c>
      <c r="T587">
        <f t="shared" si="17"/>
        <v>0</v>
      </c>
    </row>
    <row r="588" spans="1:20" hidden="1">
      <c r="A588">
        <f>'OverUnder Pivot'!A586</f>
        <v>971</v>
      </c>
      <c r="B588">
        <f>'OverUnder Pivot'!B586</f>
        <v>23</v>
      </c>
      <c r="C588" t="str">
        <f>'OverUnder Pivot'!C586</f>
        <v>HEATING, VENTILATING AND AIR CONDITIONING</v>
      </c>
      <c r="D588" t="str">
        <f>'OverUnder Pivot'!D586</f>
        <v>233713</v>
      </c>
      <c r="E588" t="str">
        <f>'OverUnder Pivot'!E586</f>
        <v xml:space="preserve"> DIFFUSERS, REGISTERS, AND GRILLES</v>
      </c>
      <c r="F588" t="str">
        <f>'OverUnder Pivot'!F586</f>
        <v>Registers</v>
      </c>
      <c r="G588" t="str">
        <f>'OverUnder Pivot'!G586</f>
        <v>Return air registers</v>
      </c>
      <c r="H588" t="str">
        <f>'OverUnder Pivot'!H586</f>
        <v>K</v>
      </c>
      <c r="I588" t="str">
        <f>'OverUnder Pivot'!I586</f>
        <v>400 x 250</v>
      </c>
      <c r="J588">
        <f>'OverUnder Pivot'!J586</f>
        <v>2</v>
      </c>
      <c r="K588" t="str">
        <f>'OverUnder Pivot'!K586</f>
        <v>Nr</v>
      </c>
      <c r="L588" s="724">
        <f>'OverUnder Pivot'!L586</f>
        <v>0</v>
      </c>
      <c r="M588" s="724"/>
      <c r="N588" s="724">
        <f>'OverUnder Pivot'!M586</f>
        <v>0</v>
      </c>
      <c r="O588" s="724">
        <f>'OverUnder Pivot'!N586</f>
        <v>0</v>
      </c>
      <c r="P588" s="724">
        <f>'OverUnder Pivot'!O586</f>
        <v>0</v>
      </c>
      <c r="Q588" t="s">
        <v>2791</v>
      </c>
      <c r="T588">
        <f t="shared" si="17"/>
        <v>0</v>
      </c>
    </row>
    <row r="589" spans="1:20" hidden="1">
      <c r="A589">
        <f>'OverUnder Pivot'!A587</f>
        <v>972</v>
      </c>
      <c r="B589">
        <f>'OverUnder Pivot'!B587</f>
        <v>23</v>
      </c>
      <c r="C589" t="str">
        <f>'OverUnder Pivot'!C587</f>
        <v>HEATING, VENTILATING AND AIR CONDITIONING</v>
      </c>
      <c r="D589" t="str">
        <f>'OverUnder Pivot'!D587</f>
        <v>233713</v>
      </c>
      <c r="E589" t="str">
        <f>'OverUnder Pivot'!E587</f>
        <v xml:space="preserve"> DIFFUSERS, REGISTERS, AND GRILLES</v>
      </c>
      <c r="F589" t="str">
        <f>'OverUnder Pivot'!F587</f>
        <v>Registers</v>
      </c>
      <c r="G589" t="str">
        <f>'OverUnder Pivot'!G587</f>
        <v>Return air registers</v>
      </c>
      <c r="H589" t="str">
        <f>'OverUnder Pivot'!H587</f>
        <v>L</v>
      </c>
      <c r="I589" t="str">
        <f>'OverUnder Pivot'!I587</f>
        <v>150 x 150</v>
      </c>
      <c r="J589">
        <f>'OverUnder Pivot'!J587</f>
        <v>1</v>
      </c>
      <c r="K589" t="str">
        <f>'OverUnder Pivot'!K587</f>
        <v>Nr</v>
      </c>
      <c r="L589" s="724">
        <f>'OverUnder Pivot'!L587</f>
        <v>0</v>
      </c>
      <c r="M589" s="724"/>
      <c r="N589" s="724">
        <f>'OverUnder Pivot'!M587</f>
        <v>0</v>
      </c>
      <c r="O589" s="724">
        <f>'OverUnder Pivot'!N587</f>
        <v>0</v>
      </c>
      <c r="P589" s="724">
        <f>'OverUnder Pivot'!O587</f>
        <v>0</v>
      </c>
      <c r="Q589" t="s">
        <v>2791</v>
      </c>
      <c r="T589">
        <f t="shared" si="17"/>
        <v>0</v>
      </c>
    </row>
    <row r="590" spans="1:20" hidden="1">
      <c r="A590">
        <f>'OverUnder Pivot'!A588</f>
        <v>973</v>
      </c>
      <c r="B590">
        <f>'OverUnder Pivot'!B588</f>
        <v>23</v>
      </c>
      <c r="C590" t="str">
        <f>'OverUnder Pivot'!C588</f>
        <v>HEATING, VENTILATING AND AIR CONDITIONING</v>
      </c>
      <c r="D590" t="str">
        <f>'OverUnder Pivot'!D588</f>
        <v>233713</v>
      </c>
      <c r="E590" t="str">
        <f>'OverUnder Pivot'!E588</f>
        <v xml:space="preserve"> DIFFUSERS, REGISTERS, AND GRILLES</v>
      </c>
      <c r="F590" t="str">
        <f>'OverUnder Pivot'!F588</f>
        <v>Registers</v>
      </c>
      <c r="G590" t="str">
        <f>'OverUnder Pivot'!G588</f>
        <v>Return air registers</v>
      </c>
      <c r="H590" t="str">
        <f>'OverUnder Pivot'!H588</f>
        <v>M</v>
      </c>
      <c r="I590" t="str">
        <f>'OverUnder Pivot'!I588</f>
        <v>900 x 900</v>
      </c>
      <c r="J590">
        <f>'OverUnder Pivot'!J588</f>
        <v>1</v>
      </c>
      <c r="K590" t="str">
        <f>'OverUnder Pivot'!K588</f>
        <v>Nr</v>
      </c>
      <c r="L590" s="724">
        <f>'OverUnder Pivot'!L588</f>
        <v>0</v>
      </c>
      <c r="M590" s="724"/>
      <c r="N590" s="724">
        <f>'OverUnder Pivot'!M588</f>
        <v>0</v>
      </c>
      <c r="O590" s="724">
        <f>'OverUnder Pivot'!N588</f>
        <v>0</v>
      </c>
      <c r="P590" s="724">
        <f>'OverUnder Pivot'!O588</f>
        <v>0</v>
      </c>
      <c r="Q590" t="s">
        <v>2791</v>
      </c>
      <c r="T590">
        <f t="shared" si="17"/>
        <v>0</v>
      </c>
    </row>
    <row r="591" spans="1:20" hidden="1">
      <c r="A591">
        <f>'OverUnder Pivot'!A589</f>
        <v>974</v>
      </c>
      <c r="B591">
        <f>'OverUnder Pivot'!B589</f>
        <v>23</v>
      </c>
      <c r="C591" t="str">
        <f>'OverUnder Pivot'!C589</f>
        <v>HEATING, VENTILATING AND AIR CONDITIONING</v>
      </c>
      <c r="D591" t="str">
        <f>'OverUnder Pivot'!D589</f>
        <v>233713</v>
      </c>
      <c r="E591" t="str">
        <f>'OverUnder Pivot'!E589</f>
        <v xml:space="preserve"> DIFFUSERS, REGISTERS, AND GRILLES</v>
      </c>
      <c r="F591" t="str">
        <f>'OverUnder Pivot'!F589</f>
        <v>Registers</v>
      </c>
      <c r="G591" t="str">
        <f>'OverUnder Pivot'!G589</f>
        <v>Return air registers</v>
      </c>
      <c r="H591" t="str">
        <f>'OverUnder Pivot'!H589</f>
        <v>D</v>
      </c>
      <c r="I591" t="str">
        <f>'OverUnder Pivot'!I589</f>
        <v>600 x 350</v>
      </c>
      <c r="J591">
        <f>'OverUnder Pivot'!J589</f>
        <v>2</v>
      </c>
      <c r="K591" t="str">
        <f>'OverUnder Pivot'!K589</f>
        <v>Nr</v>
      </c>
      <c r="L591" s="724">
        <f>'OverUnder Pivot'!L589</f>
        <v>114</v>
      </c>
      <c r="M591" s="724">
        <f>AVERAGEIFS(N591:O591,N591:O591,"&lt;&gt;0",V591:W591,"")</f>
        <v>143.64000000000001</v>
      </c>
      <c r="N591" s="724">
        <f>'OverUnder Pivot'!M589</f>
        <v>176.70000000000002</v>
      </c>
      <c r="O591" s="724">
        <f>'OverUnder Pivot'!N589</f>
        <v>110.58</v>
      </c>
      <c r="P591" s="724">
        <f>'OverUnder Pivot'!O589</f>
        <v>188</v>
      </c>
      <c r="Q591" t="s">
        <v>2791</v>
      </c>
      <c r="T591">
        <f t="shared" si="17"/>
        <v>0</v>
      </c>
    </row>
    <row r="592" spans="1:20" hidden="1">
      <c r="A592">
        <f>'OverUnder Pivot'!A590</f>
        <v>975</v>
      </c>
      <c r="B592">
        <f>'OverUnder Pivot'!B590</f>
        <v>23</v>
      </c>
      <c r="C592" t="str">
        <f>'OverUnder Pivot'!C590</f>
        <v>HEATING, VENTILATING AND AIR CONDITIONING</v>
      </c>
      <c r="D592" t="str">
        <f>'OverUnder Pivot'!D590</f>
        <v>233713</v>
      </c>
      <c r="E592" t="str">
        <f>'OverUnder Pivot'!E590</f>
        <v xml:space="preserve"> DIFFUSERS, REGISTERS, AND GRILLES</v>
      </c>
      <c r="F592" t="str">
        <f>'OverUnder Pivot'!F590</f>
        <v>Registers</v>
      </c>
      <c r="G592" t="str">
        <f>'OverUnder Pivot'!G590</f>
        <v>Return air registers</v>
      </c>
      <c r="H592" t="str">
        <f>'OverUnder Pivot'!H590</f>
        <v>P</v>
      </c>
      <c r="I592" t="str">
        <f>'OverUnder Pivot'!I590</f>
        <v>450 x 300</v>
      </c>
      <c r="J592">
        <f>'OverUnder Pivot'!J590</f>
        <v>4</v>
      </c>
      <c r="K592" t="str">
        <f>'OverUnder Pivot'!K590</f>
        <v>Nr</v>
      </c>
      <c r="L592" s="724">
        <f>'OverUnder Pivot'!L590</f>
        <v>0</v>
      </c>
      <c r="M592" s="724"/>
      <c r="N592" s="724">
        <f>'OverUnder Pivot'!M590</f>
        <v>0</v>
      </c>
      <c r="O592" s="724">
        <f>'OverUnder Pivot'!N590</f>
        <v>0</v>
      </c>
      <c r="P592" s="724">
        <f>'OverUnder Pivot'!O590</f>
        <v>0</v>
      </c>
      <c r="Q592" t="s">
        <v>2791</v>
      </c>
      <c r="T592">
        <f t="shared" si="17"/>
        <v>0</v>
      </c>
    </row>
    <row r="593" spans="1:20" hidden="1">
      <c r="A593">
        <f>'OverUnder Pivot'!A591</f>
        <v>976</v>
      </c>
      <c r="B593">
        <f>'OverUnder Pivot'!B591</f>
        <v>23</v>
      </c>
      <c r="C593" t="str">
        <f>'OverUnder Pivot'!C591</f>
        <v>HEATING, VENTILATING AND AIR CONDITIONING</v>
      </c>
      <c r="D593" t="str">
        <f>'OverUnder Pivot'!D591</f>
        <v>233713</v>
      </c>
      <c r="E593" t="str">
        <f>'OverUnder Pivot'!E591</f>
        <v xml:space="preserve"> DIFFUSERS, REGISTERS, AND GRILLES</v>
      </c>
      <c r="F593" t="str">
        <f>'OverUnder Pivot'!F591</f>
        <v>Registers</v>
      </c>
      <c r="G593" t="str">
        <f>'OverUnder Pivot'!G591</f>
        <v>Return air registers</v>
      </c>
      <c r="H593" t="str">
        <f>'OverUnder Pivot'!H591</f>
        <v>Q</v>
      </c>
      <c r="I593" t="str">
        <f>'OverUnder Pivot'!I591</f>
        <v>600 x 300</v>
      </c>
      <c r="J593">
        <f>'OverUnder Pivot'!J591</f>
        <v>1</v>
      </c>
      <c r="K593" t="str">
        <f>'OverUnder Pivot'!K591</f>
        <v>Nr</v>
      </c>
      <c r="L593" s="724">
        <f>'OverUnder Pivot'!L591</f>
        <v>0</v>
      </c>
      <c r="M593" s="724"/>
      <c r="N593" s="724">
        <f>'OverUnder Pivot'!M591</f>
        <v>0</v>
      </c>
      <c r="O593" s="724">
        <f>'OverUnder Pivot'!N591</f>
        <v>0</v>
      </c>
      <c r="P593" s="724">
        <f>'OverUnder Pivot'!O591</f>
        <v>0</v>
      </c>
      <c r="Q593" t="s">
        <v>2791</v>
      </c>
      <c r="T593">
        <f t="shared" si="17"/>
        <v>0</v>
      </c>
    </row>
    <row r="594" spans="1:20" hidden="1">
      <c r="A594">
        <f>'OverUnder Pivot'!A592</f>
        <v>978</v>
      </c>
      <c r="B594">
        <f>'OverUnder Pivot'!B592</f>
        <v>23</v>
      </c>
      <c r="C594" t="str">
        <f>'OverUnder Pivot'!C592</f>
        <v>HEATING, VENTILATING AND AIR CONDITIONING</v>
      </c>
      <c r="D594" t="str">
        <f>'OverUnder Pivot'!D592</f>
        <v>233713</v>
      </c>
      <c r="E594" t="str">
        <f>'OverUnder Pivot'!E592</f>
        <v xml:space="preserve"> DIFFUSERS, REGISTERS, AND GRILLES</v>
      </c>
      <c r="F594" t="str">
        <f>'OverUnder Pivot'!F592</f>
        <v>Registers</v>
      </c>
      <c r="G594" t="str">
        <f>'OverUnder Pivot'!G592</f>
        <v>Exhaust air registers</v>
      </c>
      <c r="H594" t="str">
        <f>'OverUnder Pivot'!H592</f>
        <v>A</v>
      </c>
      <c r="I594" t="str">
        <f>'OverUnder Pivot'!I592</f>
        <v>150 x 150</v>
      </c>
      <c r="J594">
        <f>'OverUnder Pivot'!J592</f>
        <v>12</v>
      </c>
      <c r="K594" t="str">
        <f>'OverUnder Pivot'!K592</f>
        <v>Nr</v>
      </c>
      <c r="L594" s="724">
        <f>'OverUnder Pivot'!L592</f>
        <v>273.60000000000002</v>
      </c>
      <c r="M594" s="724">
        <f>AVERAGEIFS(N594:O594,N594:O594,"&lt;&gt;0",V594:W594,"")</f>
        <v>324.53999999999996</v>
      </c>
      <c r="N594" s="724">
        <f>'OverUnder Pivot'!M592</f>
        <v>334.8</v>
      </c>
      <c r="O594" s="724">
        <f>'OverUnder Pivot'!N592</f>
        <v>314.27999999999997</v>
      </c>
      <c r="P594" s="724">
        <f>'OverUnder Pivot'!O592</f>
        <v>384</v>
      </c>
      <c r="Q594" t="s">
        <v>2791</v>
      </c>
      <c r="T594">
        <f t="shared" si="17"/>
        <v>0</v>
      </c>
    </row>
    <row r="595" spans="1:20" hidden="1">
      <c r="A595">
        <f>'OverUnder Pivot'!A593</f>
        <v>979</v>
      </c>
      <c r="B595">
        <f>'OverUnder Pivot'!B593</f>
        <v>23</v>
      </c>
      <c r="C595" t="str">
        <f>'OverUnder Pivot'!C593</f>
        <v>HEATING, VENTILATING AND AIR CONDITIONING</v>
      </c>
      <c r="D595" t="str">
        <f>'OverUnder Pivot'!D593</f>
        <v>233713</v>
      </c>
      <c r="E595" t="str">
        <f>'OverUnder Pivot'!E593</f>
        <v xml:space="preserve"> DIFFUSERS, REGISTERS, AND GRILLES</v>
      </c>
      <c r="F595" t="str">
        <f>'OverUnder Pivot'!F593</f>
        <v>Registers</v>
      </c>
      <c r="G595" t="str">
        <f>'OverUnder Pivot'!G593</f>
        <v>Exhaust air registers</v>
      </c>
      <c r="H595" t="str">
        <f>'OverUnder Pivot'!H593</f>
        <v>B</v>
      </c>
      <c r="I595" t="str">
        <f>'OverUnder Pivot'!I593</f>
        <v>300 x 200</v>
      </c>
      <c r="J595">
        <f>'OverUnder Pivot'!J593</f>
        <v>1</v>
      </c>
      <c r="K595" t="str">
        <f>'OverUnder Pivot'!K593</f>
        <v>Nr</v>
      </c>
      <c r="L595" s="724">
        <f>'OverUnder Pivot'!L593</f>
        <v>0</v>
      </c>
      <c r="M595" s="724"/>
      <c r="N595" s="724">
        <f>'OverUnder Pivot'!M593</f>
        <v>0</v>
      </c>
      <c r="O595" s="724">
        <f>'OverUnder Pivot'!N593</f>
        <v>0</v>
      </c>
      <c r="P595" s="724">
        <f>'OverUnder Pivot'!O593</f>
        <v>0</v>
      </c>
      <c r="Q595" t="s">
        <v>2791</v>
      </c>
      <c r="T595">
        <f t="shared" si="17"/>
        <v>0</v>
      </c>
    </row>
    <row r="596" spans="1:20" hidden="1">
      <c r="A596">
        <f>'OverUnder Pivot'!A594</f>
        <v>980</v>
      </c>
      <c r="B596">
        <f>'OverUnder Pivot'!B594</f>
        <v>23</v>
      </c>
      <c r="C596" t="str">
        <f>'OverUnder Pivot'!C594</f>
        <v>HEATING, VENTILATING AND AIR CONDITIONING</v>
      </c>
      <c r="D596" t="str">
        <f>'OverUnder Pivot'!D594</f>
        <v>233713</v>
      </c>
      <c r="E596" t="str">
        <f>'OverUnder Pivot'!E594</f>
        <v xml:space="preserve"> DIFFUSERS, REGISTERS, AND GRILLES</v>
      </c>
      <c r="F596" t="str">
        <f>'OverUnder Pivot'!F594</f>
        <v>Registers</v>
      </c>
      <c r="G596" t="str">
        <f>'OverUnder Pivot'!G594</f>
        <v>Exhaust air registers</v>
      </c>
      <c r="H596" t="str">
        <f>'OverUnder Pivot'!H594</f>
        <v>B</v>
      </c>
      <c r="I596" t="str">
        <f>'OverUnder Pivot'!I594</f>
        <v>200 x 200</v>
      </c>
      <c r="J596">
        <f>'OverUnder Pivot'!J594</f>
        <v>1</v>
      </c>
      <c r="K596" t="str">
        <f>'OverUnder Pivot'!K594</f>
        <v>Nr</v>
      </c>
      <c r="L596" s="724">
        <f>'OverUnder Pivot'!L594</f>
        <v>23</v>
      </c>
      <c r="M596" s="724">
        <f>AVERAGEIFS(N596:O596,N596:O596,"&lt;&gt;0",V596:W596,"")</f>
        <v>28.984999999999999</v>
      </c>
      <c r="N596" s="724">
        <f>'OverUnder Pivot'!M594</f>
        <v>27.900000000000002</v>
      </c>
      <c r="O596" s="724">
        <f>'OverUnder Pivot'!N594</f>
        <v>30.07</v>
      </c>
      <c r="P596" s="724">
        <f>'OverUnder Pivot'!O594</f>
        <v>32</v>
      </c>
      <c r="Q596" t="s">
        <v>2791</v>
      </c>
      <c r="T596">
        <f t="shared" si="17"/>
        <v>0</v>
      </c>
    </row>
    <row r="597" spans="1:20" hidden="1">
      <c r="A597">
        <f>'OverUnder Pivot'!A595</f>
        <v>983</v>
      </c>
      <c r="B597">
        <f>'OverUnder Pivot'!B595</f>
        <v>23</v>
      </c>
      <c r="C597" t="str">
        <f>'OverUnder Pivot'!C595</f>
        <v>HEATING, VENTILATING AND AIR CONDITIONING</v>
      </c>
      <c r="D597" t="str">
        <f>'OverUnder Pivot'!D595</f>
        <v>233713</v>
      </c>
      <c r="E597" t="str">
        <f>'OverUnder Pivot'!E595</f>
        <v xml:space="preserve"> DIFFUSERS, REGISTERS, AND GRILLES</v>
      </c>
      <c r="F597" t="str">
        <f>'OverUnder Pivot'!F595</f>
        <v>Grilles</v>
      </c>
      <c r="G597" t="str">
        <f>'OverUnder Pivot'!G595</f>
        <v>Door grilles</v>
      </c>
      <c r="H597" t="str">
        <f>'OverUnder Pivot'!H595</f>
        <v>C</v>
      </c>
      <c r="I597" t="str">
        <f>'OverUnder Pivot'!I595</f>
        <v xml:space="preserve">200 x 100 </v>
      </c>
      <c r="J597">
        <f>'OverUnder Pivot'!J595</f>
        <v>12</v>
      </c>
      <c r="K597" t="str">
        <f>'OverUnder Pivot'!K595</f>
        <v>Nr</v>
      </c>
      <c r="L597" s="724">
        <f>'OverUnder Pivot'!L595</f>
        <v>444</v>
      </c>
      <c r="M597" s="724">
        <f>AVERAGEIFS(N597:O597,N597:O597,"&lt;&gt;0",V597:W597,"")</f>
        <v>372.29999999999995</v>
      </c>
      <c r="N597" s="724">
        <f>'OverUnder Pivot'!M595</f>
        <v>279</v>
      </c>
      <c r="O597" s="724">
        <f>'OverUnder Pivot'!N595</f>
        <v>465.59999999999997</v>
      </c>
      <c r="P597" s="724">
        <f>'OverUnder Pivot'!O595</f>
        <v>300</v>
      </c>
      <c r="Q597" t="s">
        <v>2791</v>
      </c>
      <c r="T597">
        <f t="shared" si="17"/>
        <v>0</v>
      </c>
    </row>
    <row r="598" spans="1:20" hidden="1">
      <c r="A598">
        <f>'OverUnder Pivot'!A596</f>
        <v>984</v>
      </c>
      <c r="B598">
        <f>'OverUnder Pivot'!B596</f>
        <v>23</v>
      </c>
      <c r="C598" t="str">
        <f>'OverUnder Pivot'!C596</f>
        <v>HEATING, VENTILATING AND AIR CONDITIONING</v>
      </c>
      <c r="D598" t="str">
        <f>'OverUnder Pivot'!D596</f>
        <v>233713</v>
      </c>
      <c r="E598" t="str">
        <f>'OverUnder Pivot'!E596</f>
        <v xml:space="preserve"> DIFFUSERS, REGISTERS, AND GRILLES</v>
      </c>
      <c r="F598" t="str">
        <f>'OverUnder Pivot'!F596</f>
        <v>Grilles</v>
      </c>
      <c r="G598" t="str">
        <f>'OverUnder Pivot'!G596</f>
        <v>Door grilles</v>
      </c>
      <c r="H598" t="str">
        <f>'OverUnder Pivot'!H596</f>
        <v>E</v>
      </c>
      <c r="I598" t="str">
        <f>'OverUnder Pivot'!I596</f>
        <v>300 x 250</v>
      </c>
      <c r="J598">
        <f>'OverUnder Pivot'!J596</f>
        <v>1</v>
      </c>
      <c r="K598" t="str">
        <f>'OverUnder Pivot'!K596</f>
        <v>Nr</v>
      </c>
      <c r="L598" s="724">
        <f>'OverUnder Pivot'!L596</f>
        <v>0</v>
      </c>
      <c r="M598" s="724"/>
      <c r="N598" s="724">
        <f>'OverUnder Pivot'!M596</f>
        <v>0</v>
      </c>
      <c r="O598" s="724">
        <f>'OverUnder Pivot'!N596</f>
        <v>0</v>
      </c>
      <c r="P598" s="724">
        <f>'OverUnder Pivot'!O596</f>
        <v>0</v>
      </c>
      <c r="Q598" t="s">
        <v>2791</v>
      </c>
      <c r="T598">
        <f t="shared" si="17"/>
        <v>0</v>
      </c>
    </row>
    <row r="599" spans="1:20" hidden="1">
      <c r="A599">
        <f>'OverUnder Pivot'!A597</f>
        <v>985</v>
      </c>
      <c r="B599">
        <f>'OverUnder Pivot'!B597</f>
        <v>23</v>
      </c>
      <c r="C599" t="str">
        <f>'OverUnder Pivot'!C597</f>
        <v>HEATING, VENTILATING AND AIR CONDITIONING</v>
      </c>
      <c r="D599" t="str">
        <f>'OverUnder Pivot'!D597</f>
        <v>233713</v>
      </c>
      <c r="E599" t="str">
        <f>'OverUnder Pivot'!E597</f>
        <v xml:space="preserve"> DIFFUSERS, REGISTERS, AND GRILLES</v>
      </c>
      <c r="F599" t="str">
        <f>'OverUnder Pivot'!F597</f>
        <v>Grilles</v>
      </c>
      <c r="G599" t="str">
        <f>'OverUnder Pivot'!G597</f>
        <v>Door grilles</v>
      </c>
      <c r="H599" t="str">
        <f>'OverUnder Pivot'!H597</f>
        <v>F</v>
      </c>
      <c r="I599" t="str">
        <f>'OverUnder Pivot'!I597</f>
        <v>350 x 150</v>
      </c>
      <c r="J599">
        <f>'OverUnder Pivot'!J597</f>
        <v>2</v>
      </c>
      <c r="K599" t="str">
        <f>'OverUnder Pivot'!K597</f>
        <v>Nr</v>
      </c>
      <c r="L599" s="724">
        <f>'OverUnder Pivot'!L597</f>
        <v>0</v>
      </c>
      <c r="M599" s="724"/>
      <c r="N599" s="724">
        <f>'OverUnder Pivot'!M597</f>
        <v>0</v>
      </c>
      <c r="O599" s="724">
        <f>'OverUnder Pivot'!N597</f>
        <v>0</v>
      </c>
      <c r="P599" s="724">
        <f>'OverUnder Pivot'!O597</f>
        <v>0</v>
      </c>
      <c r="Q599" t="s">
        <v>2791</v>
      </c>
      <c r="T599">
        <f t="shared" si="17"/>
        <v>0</v>
      </c>
    </row>
    <row r="600" spans="1:20" hidden="1">
      <c r="A600">
        <f>'OverUnder Pivot'!A598</f>
        <v>988</v>
      </c>
      <c r="B600">
        <f>'OverUnder Pivot'!B598</f>
        <v>23</v>
      </c>
      <c r="C600" t="str">
        <f>'OverUnder Pivot'!C598</f>
        <v>HEATING, VENTILATING AND AIR CONDITIONING</v>
      </c>
      <c r="D600" t="str">
        <f>'OverUnder Pivot'!D598</f>
        <v>235100</v>
      </c>
      <c r="E600" t="str">
        <f>'OverUnder Pivot'!E598</f>
        <v xml:space="preserve"> BREECHINGS, CHIMNEYS, AND STACKS</v>
      </c>
      <c r="F600" t="str">
        <f>'OverUnder Pivot'!F598</f>
        <v>235100 - BREECHINGS, CHIMNEYS, AND STACKS</v>
      </c>
      <c r="G600" t="str">
        <f>'OverUnder Pivot'!G598</f>
        <v>235100 - BREECHINGS, CHIMNEYS, AND STACKS</v>
      </c>
      <c r="H600" t="str">
        <f>'OverUnder Pivot'!H598</f>
        <v>G</v>
      </c>
      <c r="I600" t="str">
        <f>'OverUnder Pivot'!I598</f>
        <v>600 dn</v>
      </c>
      <c r="J600">
        <f>'OverUnder Pivot'!J598</f>
        <v>13</v>
      </c>
      <c r="K600" t="str">
        <f>'OverUnder Pivot'!K598</f>
        <v>m</v>
      </c>
      <c r="L600" s="724">
        <f>'OverUnder Pivot'!L598</f>
        <v>0</v>
      </c>
      <c r="M600" s="724"/>
      <c r="N600" s="724">
        <f>'OverUnder Pivot'!M598</f>
        <v>0</v>
      </c>
      <c r="O600" s="724">
        <f>'OverUnder Pivot'!N598</f>
        <v>0</v>
      </c>
      <c r="P600" s="724">
        <f>'OverUnder Pivot'!O598</f>
        <v>0</v>
      </c>
      <c r="Q600" t="s">
        <v>2791</v>
      </c>
      <c r="T600">
        <f t="shared" si="17"/>
        <v>0</v>
      </c>
    </row>
    <row r="601" spans="1:20" hidden="1">
      <c r="A601">
        <f>'OverUnder Pivot'!A599</f>
        <v>991</v>
      </c>
      <c r="B601">
        <f>'OverUnder Pivot'!B599</f>
        <v>23</v>
      </c>
      <c r="C601" t="str">
        <f>'OverUnder Pivot'!C599</f>
        <v>HEATING, VENTILATING AND AIR CONDITIONING</v>
      </c>
      <c r="D601" t="str">
        <f>'OverUnder Pivot'!D599</f>
        <v>235223</v>
      </c>
      <c r="E601" t="str">
        <f>'OverUnder Pivot'!E599</f>
        <v xml:space="preserve"> CAST IRON BOILERS</v>
      </c>
      <c r="F601" t="str">
        <f>'OverUnder Pivot'!F599</f>
        <v>235223 - CAST IRON BOILERS</v>
      </c>
      <c r="G601" t="str">
        <f>'OverUnder Pivot'!G599</f>
        <v>235223 - CAST IRON BOILERS</v>
      </c>
      <c r="H601" t="str">
        <f>'OverUnder Pivot'!H599</f>
        <v>H</v>
      </c>
      <c r="I601" t="str">
        <f>'OverUnder Pivot'!I599</f>
        <v>Type B-GF-01 &amp; 02</v>
      </c>
      <c r="J601">
        <f>'OverUnder Pivot'!J599</f>
        <v>2</v>
      </c>
      <c r="K601" t="str">
        <f>'OverUnder Pivot'!K599</f>
        <v>Nr</v>
      </c>
      <c r="L601" s="724">
        <f>'OverUnder Pivot'!L599</f>
        <v>0</v>
      </c>
      <c r="M601" s="724"/>
      <c r="N601" s="724">
        <f>'OverUnder Pivot'!M599</f>
        <v>0</v>
      </c>
      <c r="O601" s="724">
        <f>'OverUnder Pivot'!N599</f>
        <v>0</v>
      </c>
      <c r="P601" s="724">
        <f>'OverUnder Pivot'!O599</f>
        <v>0</v>
      </c>
      <c r="Q601" t="s">
        <v>2791</v>
      </c>
      <c r="T601">
        <f t="shared" si="17"/>
        <v>0</v>
      </c>
    </row>
    <row r="602" spans="1:20" hidden="1">
      <c r="A602">
        <f>'OverUnder Pivot'!A600</f>
        <v>992</v>
      </c>
      <c r="B602">
        <f>'OverUnder Pivot'!B600</f>
        <v>23</v>
      </c>
      <c r="C602" t="str">
        <f>'OverUnder Pivot'!C600</f>
        <v>HEATING, VENTILATING AND AIR CONDITIONING</v>
      </c>
      <c r="D602" t="str">
        <f>'OverUnder Pivot'!D600</f>
        <v>235223</v>
      </c>
      <c r="E602" t="str">
        <f>'OverUnder Pivot'!E600</f>
        <v xml:space="preserve"> CAST IRON BOILERS</v>
      </c>
      <c r="F602" t="str">
        <f>'OverUnder Pivot'!F600</f>
        <v>Hot-water boilers</v>
      </c>
      <c r="G602" t="str">
        <f>'OverUnder Pivot'!G600</f>
        <v>Hot-water boilers</v>
      </c>
      <c r="H602" t="str">
        <f>'OverUnder Pivot'!H600</f>
        <v>J</v>
      </c>
      <c r="I602" t="str">
        <f>'OverUnder Pivot'!I600</f>
        <v>Spare parts as specified for and hot water boilers</v>
      </c>
      <c r="J602">
        <f>'OverUnder Pivot'!J600</f>
        <v>1</v>
      </c>
      <c r="K602" t="str">
        <f>'OverUnder Pivot'!K600</f>
        <v>Item</v>
      </c>
      <c r="L602" s="724">
        <f>'OverUnder Pivot'!L600</f>
        <v>0</v>
      </c>
      <c r="M602" s="724"/>
      <c r="N602" s="724">
        <f>'OverUnder Pivot'!M600</f>
        <v>0</v>
      </c>
      <c r="O602" s="724">
        <f>'OverUnder Pivot'!N600</f>
        <v>0</v>
      </c>
      <c r="P602" s="724">
        <f>'OverUnder Pivot'!O600</f>
        <v>0</v>
      </c>
      <c r="Q602" t="s">
        <v>2791</v>
      </c>
      <c r="T602">
        <f t="shared" si="17"/>
        <v>0</v>
      </c>
    </row>
    <row r="603" spans="1:20" hidden="1">
      <c r="A603">
        <f>'OverUnder Pivot'!A601</f>
        <v>995</v>
      </c>
      <c r="B603">
        <f>'OverUnder Pivot'!B601</f>
        <v>23</v>
      </c>
      <c r="C603" t="str">
        <f>'OverUnder Pivot'!C601</f>
        <v>HEATING, VENTILATING AND AIR CONDITIONING</v>
      </c>
      <c r="D603" t="str">
        <f>'OverUnder Pivot'!D601</f>
        <v>237320</v>
      </c>
      <c r="E603" t="str">
        <f>'OverUnder Pivot'!E601</f>
        <v xml:space="preserve"> VARIABLE REFRIGERANT VOLUME AIR CONDITIONNING UNITS</v>
      </c>
      <c r="F603" t="str">
        <f>'OverUnder Pivot'!F601</f>
        <v>237320 - VARIABLE REFRIGERANT VOLUME AIR CONDITIONNING UNITS</v>
      </c>
      <c r="G603" t="str">
        <f>'OverUnder Pivot'!G601</f>
        <v>237320 - VARIABLE REFRIGERANT VOLUME AIR CONDITIONNING UNITS</v>
      </c>
      <c r="H603" t="str">
        <f>'OverUnder Pivot'!H601</f>
        <v>A</v>
      </c>
      <c r="I603" t="str">
        <f>'OverUnder Pivot'!I601</f>
        <v>Type VRAC-01</v>
      </c>
      <c r="J603">
        <f>'OverUnder Pivot'!J601</f>
        <v>3</v>
      </c>
      <c r="K603" t="str">
        <f>'OverUnder Pivot'!K601</f>
        <v>Nr</v>
      </c>
      <c r="L603" s="724">
        <f>'OverUnder Pivot'!L601</f>
        <v>5325</v>
      </c>
      <c r="M603" s="724">
        <f>AVERAGEIFS(N603:O603,N603:O603,"&lt;&gt;0",V603:W603,"")</f>
        <v>2222.5650000000001</v>
      </c>
      <c r="N603" s="724">
        <f>'OverUnder Pivot'!M601</f>
        <v>1046.25</v>
      </c>
      <c r="O603" s="724">
        <f>'OverUnder Pivot'!N601</f>
        <v>3398.88</v>
      </c>
      <c r="P603" s="724">
        <f>'OverUnder Pivot'!O601</f>
        <v>1125</v>
      </c>
      <c r="Q603" t="s">
        <v>2727</v>
      </c>
      <c r="R603" t="s">
        <v>2788</v>
      </c>
      <c r="T603">
        <f t="shared" si="17"/>
        <v>1</v>
      </c>
    </row>
    <row r="604" spans="1:20" hidden="1">
      <c r="A604">
        <f>'OverUnder Pivot'!A602</f>
        <v>996</v>
      </c>
      <c r="B604">
        <f>'OverUnder Pivot'!B602</f>
        <v>23</v>
      </c>
      <c r="C604" t="str">
        <f>'OverUnder Pivot'!C602</f>
        <v>HEATING, VENTILATING AND AIR CONDITIONING</v>
      </c>
      <c r="D604" t="str">
        <f>'OverUnder Pivot'!D602</f>
        <v>237320</v>
      </c>
      <c r="E604" t="str">
        <f>'OverUnder Pivot'!E602</f>
        <v xml:space="preserve"> VARIABLE REFRIGERANT VOLUME AIR CONDITIONNING UNITS</v>
      </c>
      <c r="F604" t="str">
        <f>'OverUnder Pivot'!F602</f>
        <v>Indoor Units</v>
      </c>
      <c r="G604" t="str">
        <f>'OverUnder Pivot'!G602</f>
        <v>Indoor Units</v>
      </c>
      <c r="H604" t="str">
        <f>'OverUnder Pivot'!H602</f>
        <v>B</v>
      </c>
      <c r="I604" t="str">
        <f>'OverUnder Pivot'!I602</f>
        <v>Type VRAC-02</v>
      </c>
      <c r="J604">
        <f>'OverUnder Pivot'!J602</f>
        <v>2</v>
      </c>
      <c r="K604" t="str">
        <f>'OverUnder Pivot'!K602</f>
        <v>Nr</v>
      </c>
      <c r="L604" s="724">
        <f>'OverUnder Pivot'!L602</f>
        <v>3550</v>
      </c>
      <c r="M604" s="724">
        <f>AVERAGEIFS(N604:O604,N604:O604,"&lt;&gt;0",V604:W604,"")</f>
        <v>1507.8999999999999</v>
      </c>
      <c r="N604" s="724">
        <f>'OverUnder Pivot'!M602</f>
        <v>697.5</v>
      </c>
      <c r="O604" s="724">
        <f>'OverUnder Pivot'!N602</f>
        <v>2318.2999999999997</v>
      </c>
      <c r="P604" s="724">
        <f>'OverUnder Pivot'!O602</f>
        <v>750</v>
      </c>
      <c r="Q604" t="s">
        <v>2727</v>
      </c>
      <c r="R604" t="s">
        <v>2788</v>
      </c>
      <c r="T604">
        <f t="shared" si="17"/>
        <v>1</v>
      </c>
    </row>
    <row r="605" spans="1:20" hidden="1">
      <c r="A605">
        <f>'OverUnder Pivot'!A603</f>
        <v>997</v>
      </c>
      <c r="B605">
        <f>'OverUnder Pivot'!B603</f>
        <v>23</v>
      </c>
      <c r="C605" t="str">
        <f>'OverUnder Pivot'!C603</f>
        <v>HEATING, VENTILATING AND AIR CONDITIONING</v>
      </c>
      <c r="D605" t="str">
        <f>'OverUnder Pivot'!D603</f>
        <v>237320</v>
      </c>
      <c r="E605" t="str">
        <f>'OverUnder Pivot'!E603</f>
        <v xml:space="preserve"> VARIABLE REFRIGERANT VOLUME AIR CONDITIONNING UNITS</v>
      </c>
      <c r="F605" t="str">
        <f>'OverUnder Pivot'!F603</f>
        <v>237320 - VARIABLE REFRIGERANT VOLUME AIR CONDITIONNING UNITS</v>
      </c>
      <c r="G605" t="str">
        <f>'OverUnder Pivot'!G603</f>
        <v>237320 - VARIABLE REFRIGERANT VOLUME AIR CONDITIONNING UNITS</v>
      </c>
      <c r="H605" t="str">
        <f>'OverUnder Pivot'!H603</f>
        <v>C</v>
      </c>
      <c r="I605" t="str">
        <f>'OverUnder Pivot'!I603</f>
        <v>Type VRAC-03</v>
      </c>
      <c r="J605">
        <f>'OverUnder Pivot'!J603</f>
        <v>6</v>
      </c>
      <c r="K605" t="str">
        <f>'OverUnder Pivot'!K603</f>
        <v>Nr</v>
      </c>
      <c r="L605" s="724">
        <f>'OverUnder Pivot'!L603</f>
        <v>10650</v>
      </c>
      <c r="M605" s="724">
        <f>AVERAGEIFS(N605:O605,N605:O605,"&lt;&gt;0",V605:W605,"")</f>
        <v>4930.6499999999996</v>
      </c>
      <c r="N605" s="724">
        <f>'OverUnder Pivot'!M603</f>
        <v>2790</v>
      </c>
      <c r="O605" s="724">
        <f>'OverUnder Pivot'!N603</f>
        <v>7071.2999999999993</v>
      </c>
      <c r="P605" s="724">
        <f>'OverUnder Pivot'!O603</f>
        <v>3000</v>
      </c>
      <c r="Q605" t="s">
        <v>2727</v>
      </c>
      <c r="R605" t="s">
        <v>2788</v>
      </c>
      <c r="S605" t="s">
        <v>2788</v>
      </c>
      <c r="T605">
        <f t="shared" si="17"/>
        <v>2</v>
      </c>
    </row>
    <row r="606" spans="1:20" hidden="1">
      <c r="A606">
        <f>'OverUnder Pivot'!A604</f>
        <v>998</v>
      </c>
      <c r="B606">
        <f>'OverUnder Pivot'!B604</f>
        <v>23</v>
      </c>
      <c r="C606" t="str">
        <f>'OverUnder Pivot'!C604</f>
        <v>HEATING, VENTILATING AND AIR CONDITIONING</v>
      </c>
      <c r="D606" t="str">
        <f>'OverUnder Pivot'!D604</f>
        <v>237320</v>
      </c>
      <c r="E606" t="str">
        <f>'OverUnder Pivot'!E604</f>
        <v xml:space="preserve"> VARIABLE REFRIGERANT VOLUME AIR CONDITIONNING UNITS</v>
      </c>
      <c r="F606" t="str">
        <f>'OverUnder Pivot'!F604</f>
        <v>Indoor Units</v>
      </c>
      <c r="G606" t="str">
        <f>'OverUnder Pivot'!G604</f>
        <v>Indoor Units</v>
      </c>
      <c r="H606" t="str">
        <f>'OverUnder Pivot'!H604</f>
        <v>D</v>
      </c>
      <c r="I606" t="str">
        <f>'OverUnder Pivot'!I604</f>
        <v>Type VRAC-04</v>
      </c>
      <c r="J606">
        <f>'OverUnder Pivot'!J604</f>
        <v>2</v>
      </c>
      <c r="K606" t="str">
        <f>'OverUnder Pivot'!K604</f>
        <v>Nr</v>
      </c>
      <c r="L606" s="724">
        <f>'OverUnder Pivot'!L604</f>
        <v>0</v>
      </c>
      <c r="M606" s="724"/>
      <c r="N606" s="724">
        <f>'OverUnder Pivot'!M604</f>
        <v>0</v>
      </c>
      <c r="O606" s="724">
        <f>'OverUnder Pivot'!N604</f>
        <v>0</v>
      </c>
      <c r="P606" s="724">
        <f>'OverUnder Pivot'!O604</f>
        <v>0</v>
      </c>
      <c r="Q606" t="s">
        <v>2791</v>
      </c>
      <c r="T606">
        <f t="shared" si="17"/>
        <v>0</v>
      </c>
    </row>
    <row r="607" spans="1:20" hidden="1">
      <c r="A607">
        <f>'OverUnder Pivot'!A605</f>
        <v>999</v>
      </c>
      <c r="B607">
        <f>'OverUnder Pivot'!B605</f>
        <v>23</v>
      </c>
      <c r="C607" t="str">
        <f>'OverUnder Pivot'!C605</f>
        <v>HEATING, VENTILATING AND AIR CONDITIONING</v>
      </c>
      <c r="D607" t="str">
        <f>'OverUnder Pivot'!D605</f>
        <v>237320</v>
      </c>
      <c r="E607" t="str">
        <f>'OverUnder Pivot'!E605</f>
        <v xml:space="preserve"> VARIABLE REFRIGERANT VOLUME AIR CONDITIONNING UNITS</v>
      </c>
      <c r="F607" t="str">
        <f>'OverUnder Pivot'!F605</f>
        <v>237320 - VARIABLE REFRIGERANT VOLUME AIR CONDITIONNING UNITS</v>
      </c>
      <c r="G607" t="str">
        <f>'OverUnder Pivot'!G605</f>
        <v>237320 - VARIABLE REFRIGERANT VOLUME AIR CONDITIONNING UNITS</v>
      </c>
      <c r="H607" t="str">
        <f>'OverUnder Pivot'!H605</f>
        <v>D</v>
      </c>
      <c r="I607" t="str">
        <f>'OverUnder Pivot'!I605</f>
        <v>Type VRAC-05</v>
      </c>
      <c r="J607">
        <f>'OverUnder Pivot'!J605</f>
        <v>1</v>
      </c>
      <c r="K607" t="str">
        <f>'OverUnder Pivot'!K605</f>
        <v>Nr</v>
      </c>
      <c r="L607" s="724">
        <f>'OverUnder Pivot'!L605</f>
        <v>2120</v>
      </c>
      <c r="M607" s="724">
        <f>AVERAGEIFS(N607:O607,N607:O607,"&lt;&gt;0",V607:W607,"")</f>
        <v>974.49</v>
      </c>
      <c r="N607" s="724">
        <f>'OverUnder Pivot'!M605</f>
        <v>558</v>
      </c>
      <c r="O607" s="724">
        <f>'OverUnder Pivot'!N605</f>
        <v>1390.98</v>
      </c>
      <c r="P607" s="724">
        <f>'OverUnder Pivot'!O605</f>
        <v>600</v>
      </c>
      <c r="Q607" t="s">
        <v>2791</v>
      </c>
      <c r="T607">
        <f t="shared" si="17"/>
        <v>0</v>
      </c>
    </row>
    <row r="608" spans="1:20" hidden="1">
      <c r="A608">
        <f>'OverUnder Pivot'!A606</f>
        <v>1000</v>
      </c>
      <c r="B608">
        <f>'OverUnder Pivot'!B606</f>
        <v>23</v>
      </c>
      <c r="C608" t="str">
        <f>'OverUnder Pivot'!C606</f>
        <v>HEATING, VENTILATING AND AIR CONDITIONING</v>
      </c>
      <c r="D608" t="str">
        <f>'OverUnder Pivot'!D606</f>
        <v>237320</v>
      </c>
      <c r="E608" t="str">
        <f>'OverUnder Pivot'!E606</f>
        <v xml:space="preserve"> VARIABLE REFRIGERANT VOLUME AIR CONDITIONNING UNITS</v>
      </c>
      <c r="F608" t="str">
        <f>'OverUnder Pivot'!F606</f>
        <v>Indoor Units</v>
      </c>
      <c r="G608" t="str">
        <f>'OverUnder Pivot'!G606</f>
        <v>Indoor Units</v>
      </c>
      <c r="H608" t="str">
        <f>'OverUnder Pivot'!H606</f>
        <v>F</v>
      </c>
      <c r="I608" t="str">
        <f>'OverUnder Pivot'!I606</f>
        <v>Type VRAC-06</v>
      </c>
      <c r="J608">
        <f>'OverUnder Pivot'!J606</f>
        <v>2</v>
      </c>
      <c r="K608" t="str">
        <f>'OverUnder Pivot'!K606</f>
        <v>Nr</v>
      </c>
      <c r="L608" s="724">
        <f>'OverUnder Pivot'!L606</f>
        <v>0</v>
      </c>
      <c r="M608" s="724"/>
      <c r="N608" s="724">
        <f>'OverUnder Pivot'!M606</f>
        <v>0</v>
      </c>
      <c r="O608" s="724">
        <f>'OverUnder Pivot'!N606</f>
        <v>0</v>
      </c>
      <c r="P608" s="724">
        <f>'OverUnder Pivot'!O606</f>
        <v>0</v>
      </c>
      <c r="Q608" t="s">
        <v>2791</v>
      </c>
      <c r="T608">
        <f t="shared" si="17"/>
        <v>0</v>
      </c>
    </row>
    <row r="609" spans="1:20" hidden="1">
      <c r="A609">
        <f>'OverUnder Pivot'!A607</f>
        <v>1001</v>
      </c>
      <c r="B609">
        <f>'OverUnder Pivot'!B607</f>
        <v>23</v>
      </c>
      <c r="C609" t="str">
        <f>'OverUnder Pivot'!C607</f>
        <v>HEATING, VENTILATING AND AIR CONDITIONING</v>
      </c>
      <c r="D609" t="str">
        <f>'OverUnder Pivot'!D607</f>
        <v>237320</v>
      </c>
      <c r="E609" t="str">
        <f>'OverUnder Pivot'!E607</f>
        <v xml:space="preserve"> VARIABLE REFRIGERANT VOLUME AIR CONDITIONNING UNITS</v>
      </c>
      <c r="F609" t="str">
        <f>'OverUnder Pivot'!F607</f>
        <v>237320 - VARIABLE REFRIGERANT VOLUME AIR CONDITIONNING UNITS</v>
      </c>
      <c r="G609" t="str">
        <f>'OverUnder Pivot'!G607</f>
        <v>237320 - VARIABLE REFRIGERANT VOLUME AIR CONDITIONNING UNITS</v>
      </c>
      <c r="H609" t="str">
        <f>'OverUnder Pivot'!H607</f>
        <v>G</v>
      </c>
      <c r="I609" t="str">
        <f>'OverUnder Pivot'!I607</f>
        <v>Type VRAC-07</v>
      </c>
      <c r="J609">
        <f>'OverUnder Pivot'!J607</f>
        <v>1</v>
      </c>
      <c r="K609" t="str">
        <f>'OverUnder Pivot'!K607</f>
        <v>Nr</v>
      </c>
      <c r="L609" s="724">
        <f>'OverUnder Pivot'!L607</f>
        <v>0</v>
      </c>
      <c r="M609" s="724"/>
      <c r="N609" s="724">
        <f>'OverUnder Pivot'!M607</f>
        <v>0</v>
      </c>
      <c r="O609" s="724">
        <f>'OverUnder Pivot'!N607</f>
        <v>0</v>
      </c>
      <c r="P609" s="724">
        <f>'OverUnder Pivot'!O607</f>
        <v>0</v>
      </c>
      <c r="Q609" t="s">
        <v>2791</v>
      </c>
      <c r="T609">
        <f t="shared" si="17"/>
        <v>0</v>
      </c>
    </row>
    <row r="610" spans="1:20" hidden="1">
      <c r="A610">
        <f>'OverUnder Pivot'!A608</f>
        <v>1002</v>
      </c>
      <c r="B610">
        <f>'OverUnder Pivot'!B608</f>
        <v>23</v>
      </c>
      <c r="C610" t="str">
        <f>'OverUnder Pivot'!C608</f>
        <v>HEATING, VENTILATING AND AIR CONDITIONING</v>
      </c>
      <c r="D610" t="str">
        <f>'OverUnder Pivot'!D608</f>
        <v>237320</v>
      </c>
      <c r="E610" t="str">
        <f>'OverUnder Pivot'!E608</f>
        <v xml:space="preserve"> VARIABLE REFRIGERANT VOLUME AIR CONDITIONNING UNITS</v>
      </c>
      <c r="F610" t="str">
        <f>'OverUnder Pivot'!F608</f>
        <v>Indoor Units</v>
      </c>
      <c r="G610" t="str">
        <f>'OverUnder Pivot'!G608</f>
        <v>Indoor Units</v>
      </c>
      <c r="H610" t="str">
        <f>'OverUnder Pivot'!H608</f>
        <v>E</v>
      </c>
      <c r="I610" t="str">
        <f>'OverUnder Pivot'!I608</f>
        <v>Type VRAC-08</v>
      </c>
      <c r="J610">
        <f>'OverUnder Pivot'!J608</f>
        <v>3</v>
      </c>
      <c r="K610" t="str">
        <f>'OverUnder Pivot'!K608</f>
        <v>Nr</v>
      </c>
      <c r="L610" s="724">
        <f>'OverUnder Pivot'!L608</f>
        <v>7416</v>
      </c>
      <c r="M610" s="724">
        <f>AVERAGEIFS(N610:O610,N610:O610,"&lt;&gt;0",V610:W610,"")</f>
        <v>4216.2449999999999</v>
      </c>
      <c r="N610" s="724">
        <f>'OverUnder Pivot'!M608</f>
        <v>2790</v>
      </c>
      <c r="O610" s="724">
        <f>'OverUnder Pivot'!N608</f>
        <v>5642.49</v>
      </c>
      <c r="P610" s="724">
        <f>'OverUnder Pivot'!O608</f>
        <v>3000</v>
      </c>
      <c r="Q610" t="s">
        <v>2727</v>
      </c>
      <c r="R610" t="s">
        <v>2788</v>
      </c>
      <c r="T610">
        <f t="shared" si="17"/>
        <v>1</v>
      </c>
    </row>
    <row r="611" spans="1:20" hidden="1">
      <c r="A611">
        <f>'OverUnder Pivot'!A609</f>
        <v>1004</v>
      </c>
      <c r="B611">
        <f>'OverUnder Pivot'!B609</f>
        <v>23</v>
      </c>
      <c r="C611" t="str">
        <f>'OverUnder Pivot'!C609</f>
        <v>HEATING, VENTILATING AND AIR CONDITIONING</v>
      </c>
      <c r="D611" t="str">
        <f>'OverUnder Pivot'!D609</f>
        <v>237320</v>
      </c>
      <c r="E611" t="str">
        <f>'OverUnder Pivot'!E609</f>
        <v xml:space="preserve"> VARIABLE REFRIGERANT VOLUME AIR CONDITIONNING UNITS</v>
      </c>
      <c r="F611" t="str">
        <f>'OverUnder Pivot'!F609</f>
        <v>Indoor Units</v>
      </c>
      <c r="G611" t="str">
        <f>'OverUnder Pivot'!G609</f>
        <v>Indoor Units</v>
      </c>
      <c r="H611" t="str">
        <f>'OverUnder Pivot'!H609</f>
        <v>J</v>
      </c>
      <c r="I611" t="str">
        <f>'OverUnder Pivot'!I609</f>
        <v>Type VRCU-01</v>
      </c>
      <c r="J611">
        <f>'OverUnder Pivot'!J609</f>
        <v>1</v>
      </c>
      <c r="K611" t="str">
        <f>'OverUnder Pivot'!K609</f>
        <v>Nr</v>
      </c>
      <c r="L611" s="724">
        <f>'OverUnder Pivot'!L609</f>
        <v>0</v>
      </c>
      <c r="M611" s="724"/>
      <c r="N611" s="724">
        <f>'OverUnder Pivot'!M609</f>
        <v>0</v>
      </c>
      <c r="O611" s="724">
        <f>'OverUnder Pivot'!N609</f>
        <v>0</v>
      </c>
      <c r="P611" s="724">
        <f>'OverUnder Pivot'!O609</f>
        <v>0</v>
      </c>
      <c r="Q611" t="s">
        <v>2791</v>
      </c>
      <c r="T611">
        <f t="shared" si="17"/>
        <v>0</v>
      </c>
    </row>
    <row r="612" spans="1:20" hidden="1">
      <c r="A612">
        <f>'OverUnder Pivot'!A610</f>
        <v>1005</v>
      </c>
      <c r="B612">
        <f>'OverUnder Pivot'!B610</f>
        <v>23</v>
      </c>
      <c r="C612" t="str">
        <f>'OverUnder Pivot'!C610</f>
        <v>HEATING, VENTILATING AND AIR CONDITIONING</v>
      </c>
      <c r="D612" t="str">
        <f>'OverUnder Pivot'!D610</f>
        <v>237320</v>
      </c>
      <c r="E612" t="str">
        <f>'OverUnder Pivot'!E610</f>
        <v xml:space="preserve"> VARIABLE REFRIGERANT VOLUME AIR CONDITIONNING UNITS</v>
      </c>
      <c r="F612" t="str">
        <f>'OverUnder Pivot'!F610</f>
        <v>Outdoor Units</v>
      </c>
      <c r="G612" t="str">
        <f>'OverUnder Pivot'!G610</f>
        <v>Outdoor Units</v>
      </c>
      <c r="H612" t="str">
        <f>'OverUnder Pivot'!H610</f>
        <v>K</v>
      </c>
      <c r="I612" t="str">
        <f>'OverUnder Pivot'!I610</f>
        <v>Type VRCU-02</v>
      </c>
      <c r="J612">
        <f>'OverUnder Pivot'!J610</f>
        <v>1</v>
      </c>
      <c r="K612" t="str">
        <f>'OverUnder Pivot'!K610</f>
        <v>Nr</v>
      </c>
      <c r="L612" s="724">
        <f>'OverUnder Pivot'!L610</f>
        <v>20269</v>
      </c>
      <c r="M612" s="724">
        <f>AVERAGEIFS(N612:O612,N612:O612,"&lt;&gt;0",V612:W612,"")</f>
        <v>14523.91</v>
      </c>
      <c r="N612" s="724">
        <f>'OverUnder Pivot'!M610</f>
        <v>14880</v>
      </c>
      <c r="O612" s="724">
        <f>'OverUnder Pivot'!N610</f>
        <v>14167.82</v>
      </c>
      <c r="P612" s="724">
        <f>'OverUnder Pivot'!O610</f>
        <v>16000</v>
      </c>
      <c r="Q612" t="s">
        <v>2727</v>
      </c>
      <c r="R612" t="s">
        <v>2788</v>
      </c>
      <c r="S612" t="s">
        <v>2788</v>
      </c>
      <c r="T612">
        <f t="shared" si="17"/>
        <v>2</v>
      </c>
    </row>
    <row r="613" spans="1:20" hidden="1">
      <c r="A613">
        <f>'OverUnder Pivot'!A611</f>
        <v>1006</v>
      </c>
      <c r="B613">
        <f>'OverUnder Pivot'!B611</f>
        <v>23</v>
      </c>
      <c r="C613" t="str">
        <f>'OverUnder Pivot'!C611</f>
        <v>HEATING, VENTILATING AND AIR CONDITIONING</v>
      </c>
      <c r="D613" t="str">
        <f>'OverUnder Pivot'!D611</f>
        <v>237320</v>
      </c>
      <c r="E613" t="str">
        <f>'OverUnder Pivot'!E611</f>
        <v xml:space="preserve"> VARIABLE REFRIGERANT VOLUME AIR CONDITIONNING UNITS</v>
      </c>
      <c r="F613" t="str">
        <f>'OverUnder Pivot'!F611</f>
        <v>Indoor Units</v>
      </c>
      <c r="G613" t="str">
        <f>'OverUnder Pivot'!G611</f>
        <v>Indoor Units</v>
      </c>
      <c r="H613" t="str">
        <f>'OverUnder Pivot'!H611</f>
        <v>L</v>
      </c>
      <c r="I613" t="str">
        <f>'OverUnder Pivot'!I611</f>
        <v>Type VRCU-03</v>
      </c>
      <c r="J613">
        <f>'OverUnder Pivot'!J611</f>
        <v>1</v>
      </c>
      <c r="K613" t="str">
        <f>'OverUnder Pivot'!K611</f>
        <v>Nr</v>
      </c>
      <c r="L613" s="724">
        <f>'OverUnder Pivot'!L611</f>
        <v>0</v>
      </c>
      <c r="M613" s="724"/>
      <c r="N613" s="724">
        <f>'OverUnder Pivot'!M611</f>
        <v>0</v>
      </c>
      <c r="O613" s="724">
        <f>'OverUnder Pivot'!N611</f>
        <v>0</v>
      </c>
      <c r="P613" s="724">
        <f>'OverUnder Pivot'!O611</f>
        <v>0</v>
      </c>
      <c r="Q613" t="s">
        <v>2791</v>
      </c>
      <c r="T613">
        <f t="shared" si="17"/>
        <v>0</v>
      </c>
    </row>
    <row r="614" spans="1:20">
      <c r="A614">
        <f>'OverUnder Pivot'!A612</f>
        <v>1007</v>
      </c>
      <c r="B614">
        <f>'OverUnder Pivot'!B612</f>
        <v>23</v>
      </c>
      <c r="C614" t="str">
        <f>'OverUnder Pivot'!C612</f>
        <v>HEATING, VENTILATING AND AIR CONDITIONING</v>
      </c>
      <c r="D614" t="str">
        <f>'OverUnder Pivot'!D612</f>
        <v>237320</v>
      </c>
      <c r="E614" t="str">
        <f>'OverUnder Pivot'!E612</f>
        <v xml:space="preserve"> VARIABLE REFRIGERANT VOLUME AIR CONDITIONNING UNITS</v>
      </c>
      <c r="F614" t="str">
        <f>'OverUnder Pivot'!F612</f>
        <v>Outdoor Units</v>
      </c>
      <c r="G614" t="str">
        <f>'OverUnder Pivot'!G612</f>
        <v>Outdoor Units</v>
      </c>
      <c r="H614" t="str">
        <f>'OverUnder Pivot'!H612</f>
        <v>F</v>
      </c>
      <c r="I614" t="str">
        <f>'OverUnder Pivot'!I612</f>
        <v>Refrigerant Piping, complete with all Insulation, Valves and Fittings.</v>
      </c>
      <c r="J614">
        <f>'OverUnder Pivot'!J612</f>
        <v>1</v>
      </c>
      <c r="K614" t="str">
        <f>'OverUnder Pivot'!K612</f>
        <v>Item</v>
      </c>
      <c r="L614" s="724">
        <f>'OverUnder Pivot'!L612</f>
        <v>10000</v>
      </c>
      <c r="M614" s="724">
        <f>AVERAGEIFS(N614:O614,N614:O614,"&lt;&gt;0",V614:W614,"")</f>
        <v>24432.904999999999</v>
      </c>
      <c r="N614" s="724">
        <f>'OverUnder Pivot'!M612</f>
        <v>26970</v>
      </c>
      <c r="O614" s="724">
        <f>'OverUnder Pivot'!N612</f>
        <v>21895.809999999998</v>
      </c>
      <c r="P614" s="724">
        <f>'OverUnder Pivot'!O612</f>
        <v>11250</v>
      </c>
      <c r="Q614" t="s">
        <v>2727</v>
      </c>
      <c r="R614" t="s">
        <v>2789</v>
      </c>
      <c r="S614" t="s">
        <v>2789</v>
      </c>
      <c r="T614">
        <f t="shared" si="17"/>
        <v>2</v>
      </c>
    </row>
    <row r="615" spans="1:20" hidden="1">
      <c r="A615">
        <f>'OverUnder Pivot'!A613</f>
        <v>1009</v>
      </c>
      <c r="B615">
        <f>'OverUnder Pivot'!B613</f>
        <v>23</v>
      </c>
      <c r="C615" t="str">
        <f>'OverUnder Pivot'!C613</f>
        <v>HEATING, VENTILATING AND AIR CONDITIONING</v>
      </c>
      <c r="D615" t="str">
        <f>'OverUnder Pivot'!D613</f>
        <v>237413</v>
      </c>
      <c r="E615" t="str">
        <f>'OverUnder Pivot'!E613</f>
        <v>PACKAGED, OUTDOOR, CENTRAL STATION AIR-HANDLING UNITS</v>
      </c>
      <c r="F615" t="str">
        <f>'OverUnder Pivot'!F613</f>
        <v>Outdoor Units</v>
      </c>
      <c r="G615" t="str">
        <f>'OverUnder Pivot'!G613</f>
        <v>Outdoor Units</v>
      </c>
      <c r="H615" t="str">
        <f>'OverUnder Pivot'!H613</f>
        <v>A</v>
      </c>
      <c r="I615" t="str">
        <f>'OverUnder Pivot'!I613</f>
        <v>Type RTU-FF-01</v>
      </c>
      <c r="J615">
        <f>'OverUnder Pivot'!J613</f>
        <v>1</v>
      </c>
      <c r="K615" t="str">
        <f>'OverUnder Pivot'!K613</f>
        <v>Nr</v>
      </c>
      <c r="L615" s="724">
        <f>'OverUnder Pivot'!L613</f>
        <v>0</v>
      </c>
      <c r="M615" s="724"/>
      <c r="N615" s="724">
        <f>'OverUnder Pivot'!M613</f>
        <v>0</v>
      </c>
      <c r="O615" s="724">
        <f>'OverUnder Pivot'!N613</f>
        <v>0</v>
      </c>
      <c r="P615" s="724">
        <f>'OverUnder Pivot'!O613</f>
        <v>0</v>
      </c>
      <c r="Q615" t="s">
        <v>2791</v>
      </c>
      <c r="T615">
        <f t="shared" si="17"/>
        <v>0</v>
      </c>
    </row>
    <row r="616" spans="1:20" hidden="1">
      <c r="A616">
        <f>'OverUnder Pivot'!A614</f>
        <v>1010</v>
      </c>
      <c r="B616">
        <f>'OverUnder Pivot'!B614</f>
        <v>23</v>
      </c>
      <c r="C616" t="str">
        <f>'OverUnder Pivot'!C614</f>
        <v>HEATING, VENTILATING AND AIR CONDITIONING</v>
      </c>
      <c r="D616" t="str">
        <f>'OverUnder Pivot'!D614</f>
        <v>237413</v>
      </c>
      <c r="E616" t="str">
        <f>'OverUnder Pivot'!E614</f>
        <v>PACKAGED, OUTDOOR, CENTRAL STATION AIR-HANDLING UNITS</v>
      </c>
      <c r="F616" t="str">
        <f>'OverUnder Pivot'!F614</f>
        <v>237413 - PACKAGED, OUTDOOR, CENTRAL STATION AIR-HANDLING UNITS</v>
      </c>
      <c r="G616" t="str">
        <f>'OverUnder Pivot'!G614</f>
        <v>237413 - PACKAGED, OUTDOOR, CENTRAL STATION AIR-HANDLING UNITS</v>
      </c>
      <c r="H616" t="str">
        <f>'OverUnder Pivot'!H614</f>
        <v>B</v>
      </c>
      <c r="I616" t="str">
        <f>'OverUnder Pivot'!I614</f>
        <v>Type RTU-RF-01</v>
      </c>
      <c r="J616">
        <f>'OverUnder Pivot'!J614</f>
        <v>1</v>
      </c>
      <c r="K616" t="str">
        <f>'OverUnder Pivot'!K614</f>
        <v>Nr</v>
      </c>
      <c r="L616" s="724">
        <f>'OverUnder Pivot'!L614</f>
        <v>0</v>
      </c>
      <c r="M616" s="724"/>
      <c r="N616" s="724">
        <f>'OverUnder Pivot'!M614</f>
        <v>0</v>
      </c>
      <c r="O616" s="724">
        <f>'OverUnder Pivot'!N614</f>
        <v>0</v>
      </c>
      <c r="P616" s="724">
        <f>'OverUnder Pivot'!O614</f>
        <v>0</v>
      </c>
      <c r="Q616" t="s">
        <v>2791</v>
      </c>
      <c r="T616">
        <f t="shared" si="17"/>
        <v>0</v>
      </c>
    </row>
    <row r="617" spans="1:20" hidden="1">
      <c r="A617">
        <f>'OverUnder Pivot'!A615</f>
        <v>1011</v>
      </c>
      <c r="B617">
        <f>'OverUnder Pivot'!B615</f>
        <v>23</v>
      </c>
      <c r="C617" t="str">
        <f>'OverUnder Pivot'!C615</f>
        <v>HEATING, VENTILATING AND AIR CONDITIONING</v>
      </c>
      <c r="D617" t="str">
        <f>'OverUnder Pivot'!D615</f>
        <v>237413</v>
      </c>
      <c r="E617" t="str">
        <f>'OverUnder Pivot'!E615</f>
        <v>PACKAGED, OUTDOOR, CENTRAL STATION AIR-HANDLING UNITS</v>
      </c>
      <c r="F617" t="str">
        <f>'OverUnder Pivot'!F615</f>
        <v>Outdoor Units</v>
      </c>
      <c r="G617" t="str">
        <f>'OverUnder Pivot'!G615</f>
        <v>Outdoor Units</v>
      </c>
      <c r="H617" t="str">
        <f>'OverUnder Pivot'!H615</f>
        <v>C</v>
      </c>
      <c r="I617" t="str">
        <f>'OverUnder Pivot'!I615</f>
        <v>Type RTU-RF-02</v>
      </c>
      <c r="J617">
        <f>'OverUnder Pivot'!J615</f>
        <v>1</v>
      </c>
      <c r="K617" t="str">
        <f>'OverUnder Pivot'!K615</f>
        <v>Nr</v>
      </c>
      <c r="L617" s="724">
        <f>'OverUnder Pivot'!L615</f>
        <v>0</v>
      </c>
      <c r="M617" s="724"/>
      <c r="N617" s="724">
        <f>'OverUnder Pivot'!M615</f>
        <v>0</v>
      </c>
      <c r="O617" s="724">
        <f>'OverUnder Pivot'!N615</f>
        <v>0</v>
      </c>
      <c r="P617" s="724">
        <f>'OverUnder Pivot'!O615</f>
        <v>0</v>
      </c>
      <c r="Q617" t="s">
        <v>2791</v>
      </c>
      <c r="T617">
        <f t="shared" si="17"/>
        <v>0</v>
      </c>
    </row>
    <row r="618" spans="1:20" hidden="1">
      <c r="A618">
        <f>'OverUnder Pivot'!A616</f>
        <v>1012</v>
      </c>
      <c r="B618">
        <f>'OverUnder Pivot'!B616</f>
        <v>23</v>
      </c>
      <c r="C618" t="str">
        <f>'OverUnder Pivot'!C616</f>
        <v>HEATING, VENTILATING AND AIR CONDITIONING</v>
      </c>
      <c r="D618" t="str">
        <f>'OverUnder Pivot'!D616</f>
        <v>237413</v>
      </c>
      <c r="E618" t="str">
        <f>'OverUnder Pivot'!E616</f>
        <v>PACKAGED, OUTDOOR, CENTRAL STATION AIR-HANDLING UNITS</v>
      </c>
      <c r="F618" t="str">
        <f>'OverUnder Pivot'!F616</f>
        <v>237413 - PACKAGED, OUTDOOR, CENTRAL STATION AIR-HANDLING UNITS</v>
      </c>
      <c r="G618" t="str">
        <f>'OverUnder Pivot'!G616</f>
        <v>237413 - PACKAGED, OUTDOOR, CENTRAL STATION AIR-HANDLING UNITS</v>
      </c>
      <c r="H618" t="str">
        <f>'OverUnder Pivot'!H616</f>
        <v>D</v>
      </c>
      <c r="I618" t="str">
        <f>'OverUnder Pivot'!I616</f>
        <v>Type RTU-RF-03</v>
      </c>
      <c r="J618">
        <f>'OverUnder Pivot'!J616</f>
        <v>1</v>
      </c>
      <c r="K618" t="str">
        <f>'OverUnder Pivot'!K616</f>
        <v>Nr</v>
      </c>
      <c r="L618" s="724">
        <f>'OverUnder Pivot'!L616</f>
        <v>0</v>
      </c>
      <c r="M618" s="724"/>
      <c r="N618" s="724">
        <f>'OverUnder Pivot'!M616</f>
        <v>0</v>
      </c>
      <c r="O618" s="724">
        <f>'OverUnder Pivot'!N616</f>
        <v>0</v>
      </c>
      <c r="P618" s="724">
        <f>'OverUnder Pivot'!O616</f>
        <v>0</v>
      </c>
      <c r="Q618" t="s">
        <v>2791</v>
      </c>
      <c r="T618">
        <f t="shared" si="17"/>
        <v>0</v>
      </c>
    </row>
    <row r="619" spans="1:20" hidden="1">
      <c r="A619">
        <f>'OverUnder Pivot'!A617</f>
        <v>1013</v>
      </c>
      <c r="B619">
        <f>'OverUnder Pivot'!B617</f>
        <v>23</v>
      </c>
      <c r="C619" t="str">
        <f>'OverUnder Pivot'!C617</f>
        <v>HEATING, VENTILATING AND AIR CONDITIONING</v>
      </c>
      <c r="D619" t="str">
        <f>'OverUnder Pivot'!D617</f>
        <v>237413</v>
      </c>
      <c r="E619" t="str">
        <f>'OverUnder Pivot'!E617</f>
        <v>PACKAGED, OUTDOOR, CENTRAL STATION AIR-HANDLING UNITS</v>
      </c>
      <c r="F619" t="str">
        <f>'OverUnder Pivot'!F617</f>
        <v>Outdoor Units</v>
      </c>
      <c r="G619" t="str">
        <f>'OverUnder Pivot'!G617</f>
        <v>Outdoor Units</v>
      </c>
      <c r="H619" t="str">
        <f>'OverUnder Pivot'!H617</f>
        <v>E</v>
      </c>
      <c r="I619" t="str">
        <f>'OverUnder Pivot'!I617</f>
        <v>Spare parts as specified for air handling units</v>
      </c>
      <c r="J619">
        <f>'OverUnder Pivot'!J617</f>
        <v>1</v>
      </c>
      <c r="K619" t="str">
        <f>'OverUnder Pivot'!K617</f>
        <v>Item</v>
      </c>
      <c r="L619" s="724">
        <f>'OverUnder Pivot'!L617</f>
        <v>0</v>
      </c>
      <c r="M619" s="724"/>
      <c r="N619" s="724">
        <f>'OverUnder Pivot'!M617</f>
        <v>0</v>
      </c>
      <c r="O619" s="724">
        <f>'OverUnder Pivot'!N617</f>
        <v>0</v>
      </c>
      <c r="P619" s="724">
        <f>'OverUnder Pivot'!O617</f>
        <v>0</v>
      </c>
      <c r="Q619" t="s">
        <v>2791</v>
      </c>
      <c r="T619">
        <f t="shared" si="17"/>
        <v>0</v>
      </c>
    </row>
    <row r="620" spans="1:20">
      <c r="A620">
        <f>'OverUnder Pivot'!A618</f>
        <v>1015</v>
      </c>
      <c r="B620">
        <f>'OverUnder Pivot'!B618</f>
        <v>23</v>
      </c>
      <c r="C620" t="str">
        <f>'OverUnder Pivot'!C618</f>
        <v>HEATING, VENTILATING AND AIR CONDITIONING</v>
      </c>
      <c r="D620" t="str">
        <f>'OverUnder Pivot'!D618</f>
        <v>238126</v>
      </c>
      <c r="E620" t="str">
        <f>'OverUnder Pivot'!E618</f>
        <v xml:space="preserve"> Split System Air Conditionners</v>
      </c>
      <c r="F620" t="str">
        <f>'OverUnder Pivot'!F618</f>
        <v>Outdoor Units</v>
      </c>
      <c r="G620" t="str">
        <f>'OverUnder Pivot'!G618</f>
        <v>Outdoor Units</v>
      </c>
      <c r="H620" t="str">
        <f>'OverUnder Pivot'!H618</f>
        <v>A</v>
      </c>
      <c r="I620" t="str">
        <f>'OverUnder Pivot'!I618</f>
        <v>Type SRAC-GF-01/ SRCU-GF-01</v>
      </c>
      <c r="J620">
        <f>'OverUnder Pivot'!J618</f>
        <v>3</v>
      </c>
      <c r="K620" t="str">
        <f>'OverUnder Pivot'!K618</f>
        <v>Nr</v>
      </c>
      <c r="L620" s="724">
        <f>'OverUnder Pivot'!L618</f>
        <v>3900</v>
      </c>
      <c r="M620" s="724">
        <f>AVERAGEIFS(N620:O620,N620:O620,"&lt;&gt;0",V620:W620,"")</f>
        <v>6589.7550000000001</v>
      </c>
      <c r="N620" s="724">
        <f>'OverUnder Pivot'!M618</f>
        <v>8928</v>
      </c>
      <c r="O620" s="724">
        <f>'OverUnder Pivot'!N618</f>
        <v>4251.51</v>
      </c>
      <c r="P620" s="724">
        <f>'OverUnder Pivot'!O618</f>
        <v>3189</v>
      </c>
      <c r="Q620" t="s">
        <v>2727</v>
      </c>
      <c r="R620" t="s">
        <v>2789</v>
      </c>
      <c r="T620">
        <f t="shared" si="17"/>
        <v>1</v>
      </c>
    </row>
    <row r="621" spans="1:20" hidden="1">
      <c r="A621">
        <f>'OverUnder Pivot'!A619</f>
        <v>1016</v>
      </c>
      <c r="B621">
        <f>'OverUnder Pivot'!B619</f>
        <v>23</v>
      </c>
      <c r="C621" t="str">
        <f>'OverUnder Pivot'!C619</f>
        <v>HEATING, VENTILATING AND AIR CONDITIONING</v>
      </c>
      <c r="D621" t="str">
        <f>'OverUnder Pivot'!D619</f>
        <v>238126</v>
      </c>
      <c r="E621" t="str">
        <f>'OverUnder Pivot'!E619</f>
        <v xml:space="preserve"> Split System Air Conditionners</v>
      </c>
      <c r="F621" t="str">
        <f>'OverUnder Pivot'!F619</f>
        <v>238126 - Split System Air Conditionners</v>
      </c>
      <c r="G621" t="str">
        <f>'OverUnder Pivot'!G619</f>
        <v>238126 - Split System Air Conditionners</v>
      </c>
      <c r="H621" t="str">
        <f>'OverUnder Pivot'!H619</f>
        <v>G</v>
      </c>
      <c r="I621" t="str">
        <f>'OverUnder Pivot'!I619</f>
        <v>Type SRAC-RF-02/ SRCU-RF-02</v>
      </c>
      <c r="J621">
        <f>'OverUnder Pivot'!J619</f>
        <v>1</v>
      </c>
      <c r="K621" t="str">
        <f>'OverUnder Pivot'!K619</f>
        <v>Nr</v>
      </c>
      <c r="L621" s="724">
        <f>'OverUnder Pivot'!L619</f>
        <v>0</v>
      </c>
      <c r="M621" s="724"/>
      <c r="N621" s="724">
        <f>'OverUnder Pivot'!M619</f>
        <v>0</v>
      </c>
      <c r="O621" s="724">
        <f>'OverUnder Pivot'!N619</f>
        <v>0</v>
      </c>
      <c r="P621" s="724">
        <f>'OverUnder Pivot'!O619</f>
        <v>0</v>
      </c>
      <c r="Q621" t="s">
        <v>2791</v>
      </c>
      <c r="T621">
        <f t="shared" si="17"/>
        <v>0</v>
      </c>
    </row>
    <row r="622" spans="1:20" hidden="1">
      <c r="A622">
        <f>'OverUnder Pivot'!A620</f>
        <v>1017</v>
      </c>
      <c r="B622">
        <f>'OverUnder Pivot'!B620</f>
        <v>23</v>
      </c>
      <c r="C622" t="str">
        <f>'OverUnder Pivot'!C620</f>
        <v>HEATING, VENTILATING AND AIR CONDITIONING</v>
      </c>
      <c r="D622" t="str">
        <f>'OverUnder Pivot'!D620</f>
        <v>238126</v>
      </c>
      <c r="E622" t="str">
        <f>'OverUnder Pivot'!E620</f>
        <v xml:space="preserve"> Split System Air Conditionners</v>
      </c>
      <c r="F622" t="str">
        <f>'OverUnder Pivot'!F620</f>
        <v>Outdoor Units</v>
      </c>
      <c r="G622" t="str">
        <f>'OverUnder Pivot'!G620</f>
        <v>Outdoor Units</v>
      </c>
      <c r="H622" t="str">
        <f>'OverUnder Pivot'!H620</f>
        <v>H</v>
      </c>
      <c r="I622" t="str">
        <f>'OverUnder Pivot'!I620</f>
        <v>Type SRAC-RF-03/ SRCU-RF-03</v>
      </c>
      <c r="J622">
        <f>'OverUnder Pivot'!J620</f>
        <v>1</v>
      </c>
      <c r="K622" t="str">
        <f>'OverUnder Pivot'!K620</f>
        <v>Nr</v>
      </c>
      <c r="L622" s="724">
        <f>'OverUnder Pivot'!L620</f>
        <v>0</v>
      </c>
      <c r="M622" s="724"/>
      <c r="N622" s="724">
        <f>'OverUnder Pivot'!M620</f>
        <v>0</v>
      </c>
      <c r="O622" s="724">
        <f>'OverUnder Pivot'!N620</f>
        <v>0</v>
      </c>
      <c r="P622" s="724">
        <f>'OverUnder Pivot'!O620</f>
        <v>0</v>
      </c>
      <c r="Q622" t="s">
        <v>2791</v>
      </c>
      <c r="T622">
        <f t="shared" si="17"/>
        <v>0</v>
      </c>
    </row>
    <row r="623" spans="1:20" hidden="1">
      <c r="A623">
        <f>'OverUnder Pivot'!A621</f>
        <v>1021</v>
      </c>
      <c r="B623">
        <f>'OverUnder Pivot'!B621</f>
        <v>23</v>
      </c>
      <c r="C623" t="str">
        <f>'OverUnder Pivot'!C621</f>
        <v>HEATING, VENTILATING AND AIR CONDITIONING</v>
      </c>
      <c r="D623" t="str">
        <f>'OverUnder Pivot'!D621</f>
        <v>238233</v>
      </c>
      <c r="E623" t="str">
        <f>'OverUnder Pivot'!E621</f>
        <v xml:space="preserve"> CONVECTORS</v>
      </c>
      <c r="F623" t="str">
        <f>'OverUnder Pivot'!F621</f>
        <v>Radiators</v>
      </c>
      <c r="G623" t="str">
        <f>'OverUnder Pivot'!G621</f>
        <v>Room Radiators:</v>
      </c>
      <c r="H623" t="str">
        <f>'OverUnder Pivot'!H621</f>
        <v>J</v>
      </c>
      <c r="I623" t="str">
        <f>'OverUnder Pivot'!I621</f>
        <v>Type  R4-750</v>
      </c>
      <c r="J623">
        <f>'OverUnder Pivot'!J621</f>
        <v>4</v>
      </c>
      <c r="K623" t="str">
        <f>'OverUnder Pivot'!K621</f>
        <v>Nr</v>
      </c>
      <c r="L623" s="724">
        <f>'OverUnder Pivot'!L621</f>
        <v>0</v>
      </c>
      <c r="M623" s="724"/>
      <c r="N623" s="724">
        <f>'OverUnder Pivot'!M621</f>
        <v>0</v>
      </c>
      <c r="O623" s="724">
        <f>'OverUnder Pivot'!N621</f>
        <v>0</v>
      </c>
      <c r="P623" s="724">
        <f>'OverUnder Pivot'!O621</f>
        <v>0</v>
      </c>
      <c r="Q623" t="s">
        <v>2791</v>
      </c>
      <c r="T623">
        <f t="shared" si="17"/>
        <v>0</v>
      </c>
    </row>
    <row r="624" spans="1:20" hidden="1">
      <c r="A624">
        <f>'OverUnder Pivot'!A622</f>
        <v>1022</v>
      </c>
      <c r="B624">
        <f>'OverUnder Pivot'!B622</f>
        <v>23</v>
      </c>
      <c r="C624" t="str">
        <f>'OverUnder Pivot'!C622</f>
        <v>HEATING, VENTILATING AND AIR CONDITIONING</v>
      </c>
      <c r="D624" t="str">
        <f>'OverUnder Pivot'!D622</f>
        <v>238233</v>
      </c>
      <c r="E624" t="str">
        <f>'OverUnder Pivot'!E622</f>
        <v xml:space="preserve"> CONVECTORS</v>
      </c>
      <c r="F624" t="str">
        <f>'OverUnder Pivot'!F622</f>
        <v>Radiators</v>
      </c>
      <c r="G624" t="str">
        <f>'OverUnder Pivot'!G622</f>
        <v>Room Radiators:</v>
      </c>
      <c r="H624" t="str">
        <f>'OverUnder Pivot'!H622</f>
        <v>K</v>
      </c>
      <c r="I624" t="str">
        <f>'OverUnder Pivot'!I622</f>
        <v>Type  R5-750</v>
      </c>
      <c r="J624">
        <f>'OverUnder Pivot'!J622</f>
        <v>13</v>
      </c>
      <c r="K624" t="str">
        <f>'OverUnder Pivot'!K622</f>
        <v>Nr</v>
      </c>
      <c r="L624" s="724">
        <f>'OverUnder Pivot'!L622</f>
        <v>0</v>
      </c>
      <c r="M624" s="724"/>
      <c r="N624" s="724">
        <f>'OverUnder Pivot'!M622</f>
        <v>0</v>
      </c>
      <c r="O624" s="724">
        <f>'OverUnder Pivot'!N622</f>
        <v>0</v>
      </c>
      <c r="P624" s="724">
        <f>'OverUnder Pivot'!O622</f>
        <v>0</v>
      </c>
      <c r="Q624" t="s">
        <v>2791</v>
      </c>
      <c r="T624">
        <f t="shared" si="17"/>
        <v>0</v>
      </c>
    </row>
    <row r="625" spans="1:20" hidden="1">
      <c r="A625">
        <f>'OverUnder Pivot'!A623</f>
        <v>1023</v>
      </c>
      <c r="B625">
        <f>'OverUnder Pivot'!B623</f>
        <v>23</v>
      </c>
      <c r="C625" t="str">
        <f>'OverUnder Pivot'!C623</f>
        <v>HEATING, VENTILATING AND AIR CONDITIONING</v>
      </c>
      <c r="D625" t="str">
        <f>'OverUnder Pivot'!D623</f>
        <v>238233</v>
      </c>
      <c r="E625" t="str">
        <f>'OverUnder Pivot'!E623</f>
        <v xml:space="preserve"> CONVECTORS</v>
      </c>
      <c r="F625" t="str">
        <f>'OverUnder Pivot'!F623</f>
        <v>Radiators</v>
      </c>
      <c r="G625" t="str">
        <f>'OverUnder Pivot'!G623</f>
        <v>Room Radiators:</v>
      </c>
      <c r="H625" t="str">
        <f>'OverUnder Pivot'!H623</f>
        <v>L</v>
      </c>
      <c r="I625" t="str">
        <f>'OverUnder Pivot'!I623</f>
        <v>Type  R6-750</v>
      </c>
      <c r="J625">
        <f>'OverUnder Pivot'!J623</f>
        <v>6</v>
      </c>
      <c r="K625" t="str">
        <f>'OverUnder Pivot'!K623</f>
        <v>Nr</v>
      </c>
      <c r="L625" s="724">
        <f>'OverUnder Pivot'!L623</f>
        <v>0</v>
      </c>
      <c r="M625" s="724"/>
      <c r="N625" s="724">
        <f>'OverUnder Pivot'!M623</f>
        <v>0</v>
      </c>
      <c r="O625" s="724">
        <f>'OverUnder Pivot'!N623</f>
        <v>0</v>
      </c>
      <c r="P625" s="724">
        <f>'OverUnder Pivot'!O623</f>
        <v>0</v>
      </c>
      <c r="Q625" t="s">
        <v>2791</v>
      </c>
      <c r="T625">
        <f t="shared" si="17"/>
        <v>0</v>
      </c>
    </row>
    <row r="626" spans="1:20" hidden="1">
      <c r="A626">
        <f>'OverUnder Pivot'!A624</f>
        <v>1024</v>
      </c>
      <c r="B626">
        <f>'OverUnder Pivot'!B624</f>
        <v>23</v>
      </c>
      <c r="C626" t="str">
        <f>'OverUnder Pivot'!C624</f>
        <v>HEATING, VENTILATING AND AIR CONDITIONING</v>
      </c>
      <c r="D626" t="str">
        <f>'OverUnder Pivot'!D624</f>
        <v>238233</v>
      </c>
      <c r="E626" t="str">
        <f>'OverUnder Pivot'!E624</f>
        <v xml:space="preserve"> CONVECTORS</v>
      </c>
      <c r="F626" t="str">
        <f>'OverUnder Pivot'!F624</f>
        <v>Radiators</v>
      </c>
      <c r="G626" t="str">
        <f>'OverUnder Pivot'!G624</f>
        <v>Room Radiators:</v>
      </c>
      <c r="H626" t="str">
        <f>'OverUnder Pivot'!H624</f>
        <v>M</v>
      </c>
      <c r="I626" t="str">
        <f>'OverUnder Pivot'!I624</f>
        <v>Type  R9-750</v>
      </c>
      <c r="J626">
        <f>'OverUnder Pivot'!J624</f>
        <v>1</v>
      </c>
      <c r="K626" t="str">
        <f>'OverUnder Pivot'!K624</f>
        <v>Nr</v>
      </c>
      <c r="L626" s="724">
        <f>'OverUnder Pivot'!L624</f>
        <v>0</v>
      </c>
      <c r="M626" s="724"/>
      <c r="N626" s="724">
        <f>'OverUnder Pivot'!M624</f>
        <v>0</v>
      </c>
      <c r="O626" s="724">
        <f>'OverUnder Pivot'!N624</f>
        <v>0</v>
      </c>
      <c r="P626" s="724">
        <f>'OverUnder Pivot'!O624</f>
        <v>0</v>
      </c>
      <c r="Q626" t="s">
        <v>2791</v>
      </c>
      <c r="T626">
        <f t="shared" si="17"/>
        <v>0</v>
      </c>
    </row>
    <row r="627" spans="1:20" hidden="1">
      <c r="A627">
        <f>'OverUnder Pivot'!A625</f>
        <v>1025</v>
      </c>
      <c r="B627">
        <f>'OverUnder Pivot'!B625</f>
        <v>23</v>
      </c>
      <c r="C627" t="str">
        <f>'OverUnder Pivot'!C625</f>
        <v>HEATING, VENTILATING AND AIR CONDITIONING</v>
      </c>
      <c r="D627" t="str">
        <f>'OverUnder Pivot'!D625</f>
        <v>238233</v>
      </c>
      <c r="E627" t="str">
        <f>'OverUnder Pivot'!E625</f>
        <v xml:space="preserve"> CONVECTORS</v>
      </c>
      <c r="F627" t="str">
        <f>'OverUnder Pivot'!F625</f>
        <v>Radiators</v>
      </c>
      <c r="G627" t="str">
        <f>'OverUnder Pivot'!G625</f>
        <v>Room Radiators:</v>
      </c>
      <c r="H627" t="str">
        <f>'OverUnder Pivot'!H625</f>
        <v>N</v>
      </c>
      <c r="I627" t="str">
        <f>'OverUnder Pivot'!I625</f>
        <v>Type  R10-750</v>
      </c>
      <c r="J627">
        <f>'OverUnder Pivot'!J625</f>
        <v>3</v>
      </c>
      <c r="K627" t="str">
        <f>'OverUnder Pivot'!K625</f>
        <v>Nr</v>
      </c>
      <c r="L627" s="724">
        <f>'OverUnder Pivot'!L625</f>
        <v>0</v>
      </c>
      <c r="M627" s="724"/>
      <c r="N627" s="724">
        <f>'OverUnder Pivot'!M625</f>
        <v>0</v>
      </c>
      <c r="O627" s="724">
        <f>'OverUnder Pivot'!N625</f>
        <v>0</v>
      </c>
      <c r="P627" s="724">
        <f>'OverUnder Pivot'!O625</f>
        <v>0</v>
      </c>
      <c r="Q627" t="s">
        <v>2791</v>
      </c>
      <c r="T627">
        <f t="shared" si="17"/>
        <v>0</v>
      </c>
    </row>
    <row r="628" spans="1:20" hidden="1">
      <c r="A628">
        <f>'OverUnder Pivot'!A626</f>
        <v>1026</v>
      </c>
      <c r="B628">
        <f>'OverUnder Pivot'!B626</f>
        <v>23</v>
      </c>
      <c r="C628" t="str">
        <f>'OverUnder Pivot'!C626</f>
        <v>HEATING, VENTILATING AND AIR CONDITIONING</v>
      </c>
      <c r="D628" t="str">
        <f>'OverUnder Pivot'!D626</f>
        <v>238233</v>
      </c>
      <c r="E628" t="str">
        <f>'OverUnder Pivot'!E626</f>
        <v xml:space="preserve"> CONVECTORS</v>
      </c>
      <c r="F628" t="str">
        <f>'OverUnder Pivot'!F626</f>
        <v>Radiators</v>
      </c>
      <c r="G628" t="str">
        <f>'OverUnder Pivot'!G626</f>
        <v>Room Radiators:</v>
      </c>
      <c r="H628" t="str">
        <f>'OverUnder Pivot'!H626</f>
        <v>P</v>
      </c>
      <c r="I628" t="str">
        <f>'OverUnder Pivot'!I626</f>
        <v>Type  R11-750</v>
      </c>
      <c r="J628">
        <f>'OverUnder Pivot'!J626</f>
        <v>9</v>
      </c>
      <c r="K628" t="str">
        <f>'OverUnder Pivot'!K626</f>
        <v>Nr</v>
      </c>
      <c r="L628" s="724">
        <f>'OverUnder Pivot'!L626</f>
        <v>0</v>
      </c>
      <c r="M628" s="724"/>
      <c r="N628" s="724">
        <f>'OverUnder Pivot'!M626</f>
        <v>0</v>
      </c>
      <c r="O628" s="724">
        <f>'OverUnder Pivot'!N626</f>
        <v>0</v>
      </c>
      <c r="P628" s="724">
        <f>'OverUnder Pivot'!O626</f>
        <v>0</v>
      </c>
      <c r="Q628" t="s">
        <v>2791</v>
      </c>
      <c r="T628">
        <f t="shared" si="17"/>
        <v>0</v>
      </c>
    </row>
    <row r="629" spans="1:20" hidden="1">
      <c r="A629">
        <f>'OverUnder Pivot'!A627</f>
        <v>1027</v>
      </c>
      <c r="B629">
        <f>'OverUnder Pivot'!B627</f>
        <v>23</v>
      </c>
      <c r="C629" t="str">
        <f>'OverUnder Pivot'!C627</f>
        <v>HEATING, VENTILATING AND AIR CONDITIONING</v>
      </c>
      <c r="D629" t="str">
        <f>'OverUnder Pivot'!D627</f>
        <v>238233</v>
      </c>
      <c r="E629" t="str">
        <f>'OverUnder Pivot'!E627</f>
        <v xml:space="preserve"> CONVECTORS</v>
      </c>
      <c r="F629" t="str">
        <f>'OverUnder Pivot'!F627</f>
        <v>Radiators</v>
      </c>
      <c r="G629" t="str">
        <f>'OverUnder Pivot'!G627</f>
        <v>Room Radiators:</v>
      </c>
      <c r="H629" t="str">
        <f>'OverUnder Pivot'!H627</f>
        <v>A</v>
      </c>
      <c r="I629" t="str">
        <f>'OverUnder Pivot'!I627</f>
        <v>Type  R12-750</v>
      </c>
      <c r="J629">
        <f>'OverUnder Pivot'!J627</f>
        <v>9</v>
      </c>
      <c r="K629" t="str">
        <f>'OverUnder Pivot'!K627</f>
        <v>Nr</v>
      </c>
      <c r="L629" s="724">
        <f>'OverUnder Pivot'!L627</f>
        <v>0</v>
      </c>
      <c r="M629" s="724"/>
      <c r="N629" s="724">
        <f>'OverUnder Pivot'!M627</f>
        <v>0</v>
      </c>
      <c r="O629" s="724">
        <f>'OverUnder Pivot'!N627</f>
        <v>0</v>
      </c>
      <c r="P629" s="724">
        <f>'OverUnder Pivot'!O627</f>
        <v>0</v>
      </c>
      <c r="Q629" t="s">
        <v>2791</v>
      </c>
      <c r="T629">
        <f t="shared" si="17"/>
        <v>0</v>
      </c>
    </row>
    <row r="630" spans="1:20" hidden="1">
      <c r="A630">
        <f>'OverUnder Pivot'!A628</f>
        <v>1028</v>
      </c>
      <c r="B630">
        <f>'OverUnder Pivot'!B628</f>
        <v>23</v>
      </c>
      <c r="C630" t="str">
        <f>'OverUnder Pivot'!C628</f>
        <v>HEATING, VENTILATING AND AIR CONDITIONING</v>
      </c>
      <c r="D630" t="str">
        <f>'OverUnder Pivot'!D628</f>
        <v>238233</v>
      </c>
      <c r="E630" t="str">
        <f>'OverUnder Pivot'!E628</f>
        <v xml:space="preserve"> CONVECTORS</v>
      </c>
      <c r="F630" t="str">
        <f>'OverUnder Pivot'!F628</f>
        <v>Radiators</v>
      </c>
      <c r="G630" t="str">
        <f>'OverUnder Pivot'!G628</f>
        <v>Room Radiators:</v>
      </c>
      <c r="H630" t="str">
        <f>'OverUnder Pivot'!H628</f>
        <v>B</v>
      </c>
      <c r="I630" t="str">
        <f>'OverUnder Pivot'!I628</f>
        <v>Type  R13-750</v>
      </c>
      <c r="J630">
        <f>'OverUnder Pivot'!J628</f>
        <v>10</v>
      </c>
      <c r="K630" t="str">
        <f>'OverUnder Pivot'!K628</f>
        <v>Nr</v>
      </c>
      <c r="L630" s="724">
        <f>'OverUnder Pivot'!L628</f>
        <v>0</v>
      </c>
      <c r="M630" s="724"/>
      <c r="N630" s="724">
        <f>'OverUnder Pivot'!M628</f>
        <v>0</v>
      </c>
      <c r="O630" s="724">
        <f>'OverUnder Pivot'!N628</f>
        <v>0</v>
      </c>
      <c r="P630" s="724">
        <f>'OverUnder Pivot'!O628</f>
        <v>0</v>
      </c>
      <c r="Q630" t="s">
        <v>2791</v>
      </c>
      <c r="T630">
        <f t="shared" si="17"/>
        <v>0</v>
      </c>
    </row>
    <row r="631" spans="1:20" hidden="1">
      <c r="A631">
        <f>'OverUnder Pivot'!A629</f>
        <v>1029</v>
      </c>
      <c r="B631">
        <f>'OverUnder Pivot'!B629</f>
        <v>23</v>
      </c>
      <c r="C631" t="str">
        <f>'OverUnder Pivot'!C629</f>
        <v>HEATING, VENTILATING AND AIR CONDITIONING</v>
      </c>
      <c r="D631" t="str">
        <f>'OverUnder Pivot'!D629</f>
        <v>238233</v>
      </c>
      <c r="E631" t="str">
        <f>'OverUnder Pivot'!E629</f>
        <v xml:space="preserve"> CONVECTORS</v>
      </c>
      <c r="F631" t="str">
        <f>'OverUnder Pivot'!F629</f>
        <v>Radiators</v>
      </c>
      <c r="G631" t="str">
        <f>'OverUnder Pivot'!G629</f>
        <v>Room Radiators:</v>
      </c>
      <c r="H631" t="str">
        <f>'OverUnder Pivot'!H629</f>
        <v>C</v>
      </c>
      <c r="I631" t="str">
        <f>'OverUnder Pivot'!I629</f>
        <v>Type  R14-750</v>
      </c>
      <c r="J631">
        <f>'OverUnder Pivot'!J629</f>
        <v>7</v>
      </c>
      <c r="K631" t="str">
        <f>'OverUnder Pivot'!K629</f>
        <v>Nr</v>
      </c>
      <c r="L631" s="724">
        <f>'OverUnder Pivot'!L629</f>
        <v>0</v>
      </c>
      <c r="M631" s="724"/>
      <c r="N631" s="724">
        <f>'OverUnder Pivot'!M629</f>
        <v>0</v>
      </c>
      <c r="O631" s="724">
        <f>'OverUnder Pivot'!N629</f>
        <v>0</v>
      </c>
      <c r="P631" s="724">
        <f>'OverUnder Pivot'!O629</f>
        <v>0</v>
      </c>
      <c r="Q631" t="s">
        <v>2791</v>
      </c>
      <c r="T631">
        <f t="shared" si="17"/>
        <v>0</v>
      </c>
    </row>
    <row r="632" spans="1:20" hidden="1">
      <c r="A632">
        <f>'OverUnder Pivot'!A630</f>
        <v>1030</v>
      </c>
      <c r="B632">
        <f>'OverUnder Pivot'!B630</f>
        <v>23</v>
      </c>
      <c r="C632" t="str">
        <f>'OverUnder Pivot'!C630</f>
        <v>HEATING, VENTILATING AND AIR CONDITIONING</v>
      </c>
      <c r="D632" t="str">
        <f>'OverUnder Pivot'!D630</f>
        <v>238233</v>
      </c>
      <c r="E632" t="str">
        <f>'OverUnder Pivot'!E630</f>
        <v xml:space="preserve"> CONVECTORS</v>
      </c>
      <c r="F632" t="str">
        <f>'OverUnder Pivot'!F630</f>
        <v>Radiators</v>
      </c>
      <c r="G632" t="str">
        <f>'OverUnder Pivot'!G630</f>
        <v>Room Radiators:</v>
      </c>
      <c r="H632" t="str">
        <f>'OverUnder Pivot'!H630</f>
        <v>D</v>
      </c>
      <c r="I632" t="str">
        <f>'OverUnder Pivot'!I630</f>
        <v>Type  R15-750</v>
      </c>
      <c r="J632">
        <f>'OverUnder Pivot'!J630</f>
        <v>4</v>
      </c>
      <c r="K632" t="str">
        <f>'OverUnder Pivot'!K630</f>
        <v>Nr</v>
      </c>
      <c r="L632" s="724">
        <f>'OverUnder Pivot'!L630</f>
        <v>0</v>
      </c>
      <c r="M632" s="724"/>
      <c r="N632" s="724">
        <f>'OverUnder Pivot'!M630</f>
        <v>0</v>
      </c>
      <c r="O632" s="724">
        <f>'OverUnder Pivot'!N630</f>
        <v>0</v>
      </c>
      <c r="P632" s="724">
        <f>'OverUnder Pivot'!O630</f>
        <v>0</v>
      </c>
      <c r="Q632" t="s">
        <v>2791</v>
      </c>
      <c r="T632">
        <f t="shared" si="17"/>
        <v>0</v>
      </c>
    </row>
    <row r="633" spans="1:20" hidden="1">
      <c r="A633">
        <f>'OverUnder Pivot'!A631</f>
        <v>1031</v>
      </c>
      <c r="B633">
        <f>'OverUnder Pivot'!B631</f>
        <v>23</v>
      </c>
      <c r="C633" t="str">
        <f>'OverUnder Pivot'!C631</f>
        <v>HEATING, VENTILATING AND AIR CONDITIONING</v>
      </c>
      <c r="D633" t="str">
        <f>'OverUnder Pivot'!D631</f>
        <v>238233</v>
      </c>
      <c r="E633" t="str">
        <f>'OverUnder Pivot'!E631</f>
        <v xml:space="preserve"> CONVECTORS</v>
      </c>
      <c r="F633" t="str">
        <f>'OverUnder Pivot'!F631</f>
        <v>Radiators</v>
      </c>
      <c r="G633" t="str">
        <f>'OverUnder Pivot'!G631</f>
        <v>Room Radiators:</v>
      </c>
      <c r="H633" t="str">
        <f>'OverUnder Pivot'!H631</f>
        <v>E</v>
      </c>
      <c r="I633" t="str">
        <f>'OverUnder Pivot'!I631</f>
        <v>Type  R16-750</v>
      </c>
      <c r="J633">
        <f>'OverUnder Pivot'!J631</f>
        <v>1</v>
      </c>
      <c r="K633" t="str">
        <f>'OverUnder Pivot'!K631</f>
        <v>Nr</v>
      </c>
      <c r="L633" s="724">
        <f>'OverUnder Pivot'!L631</f>
        <v>0</v>
      </c>
      <c r="M633" s="724"/>
      <c r="N633" s="724">
        <f>'OverUnder Pivot'!M631</f>
        <v>0</v>
      </c>
      <c r="O633" s="724">
        <f>'OverUnder Pivot'!N631</f>
        <v>0</v>
      </c>
      <c r="P633" s="724">
        <f>'OverUnder Pivot'!O631</f>
        <v>0</v>
      </c>
      <c r="Q633" t="s">
        <v>2791</v>
      </c>
      <c r="T633">
        <f t="shared" si="17"/>
        <v>0</v>
      </c>
    </row>
    <row r="634" spans="1:20" hidden="1">
      <c r="A634">
        <f>'OverUnder Pivot'!A632</f>
        <v>1036</v>
      </c>
      <c r="B634">
        <f>'OverUnder Pivot'!B632</f>
        <v>23</v>
      </c>
      <c r="C634" t="str">
        <f>'OverUnder Pivot'!C632</f>
        <v>HEATING, VENTILATING AND AIR CONDITIONING</v>
      </c>
      <c r="D634" t="str">
        <f>'OverUnder Pivot'!D632</f>
        <v>238233</v>
      </c>
      <c r="E634" t="str">
        <f>'OverUnder Pivot'!E632</f>
        <v xml:space="preserve"> CONVECTORS</v>
      </c>
      <c r="F634" t="str">
        <f>'OverUnder Pivot'!F632</f>
        <v>Water Cabinets</v>
      </c>
      <c r="G634" t="str">
        <f>'OverUnder Pivot'!G632</f>
        <v>Steel cabinet only</v>
      </c>
      <c r="H634" t="str">
        <f>'OverUnder Pivot'!H632</f>
        <v>A</v>
      </c>
      <c r="I634" t="str">
        <f>'OverUnder Pivot'!I632</f>
        <v>WHC-GF-01</v>
      </c>
      <c r="J634">
        <f>'OverUnder Pivot'!J632</f>
        <v>1</v>
      </c>
      <c r="K634" t="str">
        <f>'OverUnder Pivot'!K632</f>
        <v>Nr</v>
      </c>
      <c r="L634" s="724">
        <f>'OverUnder Pivot'!L632</f>
        <v>900</v>
      </c>
      <c r="M634" s="724">
        <f t="shared" ref="M634:M640" si="18">AVERAGEIFS(N634:O634,N634:O634,"&lt;&gt;0",V634:W634,"")</f>
        <v>356.23500000000001</v>
      </c>
      <c r="N634" s="724">
        <f>'OverUnder Pivot'!M632</f>
        <v>372</v>
      </c>
      <c r="O634" s="724">
        <f>'OverUnder Pivot'!N632</f>
        <v>340.46999999999997</v>
      </c>
      <c r="P634" s="724">
        <f>'OverUnder Pivot'!O632</f>
        <v>80</v>
      </c>
      <c r="Q634" t="s">
        <v>2791</v>
      </c>
      <c r="T634">
        <f t="shared" si="17"/>
        <v>0</v>
      </c>
    </row>
    <row r="635" spans="1:20" hidden="1">
      <c r="A635">
        <f>'OverUnder Pivot'!A633</f>
        <v>1037</v>
      </c>
      <c r="B635">
        <f>'OverUnder Pivot'!B633</f>
        <v>23</v>
      </c>
      <c r="C635" t="str">
        <f>'OverUnder Pivot'!C633</f>
        <v>HEATING, VENTILATING AND AIR CONDITIONING</v>
      </c>
      <c r="D635" t="str">
        <f>'OverUnder Pivot'!D633</f>
        <v>238233</v>
      </c>
      <c r="E635" t="str">
        <f>'OverUnder Pivot'!E633</f>
        <v xml:space="preserve"> CONVECTORS</v>
      </c>
      <c r="F635" t="str">
        <f>'OverUnder Pivot'!F633</f>
        <v>Water Cabinets</v>
      </c>
      <c r="G635" t="str">
        <f>'OverUnder Pivot'!G633</f>
        <v>Steel cabinet only</v>
      </c>
      <c r="H635" t="str">
        <f>'OverUnder Pivot'!H633</f>
        <v>B</v>
      </c>
      <c r="I635" t="str">
        <f>'OverUnder Pivot'!I633</f>
        <v>WHC-FF-01</v>
      </c>
      <c r="J635">
        <f>'OverUnder Pivot'!J633</f>
        <v>1</v>
      </c>
      <c r="K635" t="str">
        <f>'OverUnder Pivot'!K633</f>
        <v>Nr</v>
      </c>
      <c r="L635" s="724">
        <f>'OverUnder Pivot'!L633</f>
        <v>900</v>
      </c>
      <c r="M635" s="724">
        <f t="shared" si="18"/>
        <v>329.875</v>
      </c>
      <c r="N635" s="724">
        <f>'OverUnder Pivot'!M633</f>
        <v>334.8</v>
      </c>
      <c r="O635" s="724">
        <f>'OverUnder Pivot'!N633</f>
        <v>324.95</v>
      </c>
      <c r="P635" s="724">
        <f>'OverUnder Pivot'!O633</f>
        <v>80</v>
      </c>
      <c r="Q635" t="s">
        <v>2791</v>
      </c>
      <c r="T635">
        <f t="shared" si="17"/>
        <v>0</v>
      </c>
    </row>
    <row r="636" spans="1:20" hidden="1">
      <c r="A636">
        <f>'OverUnder Pivot'!A634</f>
        <v>1038</v>
      </c>
      <c r="B636">
        <f>'OverUnder Pivot'!B634</f>
        <v>23</v>
      </c>
      <c r="C636" t="str">
        <f>'OverUnder Pivot'!C634</f>
        <v>HEATING, VENTILATING AND AIR CONDITIONING</v>
      </c>
      <c r="D636" t="str">
        <f>'OverUnder Pivot'!D634</f>
        <v>238233</v>
      </c>
      <c r="E636" t="str">
        <f>'OverUnder Pivot'!E634</f>
        <v xml:space="preserve"> CONVECTORS</v>
      </c>
      <c r="F636" t="str">
        <f>'OverUnder Pivot'!F634</f>
        <v>Water Cabinets</v>
      </c>
      <c r="G636" t="str">
        <f>'OverUnder Pivot'!G634</f>
        <v>Steel cabinet only</v>
      </c>
      <c r="H636" t="str">
        <f>'OverUnder Pivot'!H634</f>
        <v>C</v>
      </c>
      <c r="I636" t="str">
        <f>'OverUnder Pivot'!I634</f>
        <v>WHC-FF-02</v>
      </c>
      <c r="J636">
        <f>'OverUnder Pivot'!J634</f>
        <v>1</v>
      </c>
      <c r="K636" t="str">
        <f>'OverUnder Pivot'!K634</f>
        <v>Nr</v>
      </c>
      <c r="L636" s="724">
        <f>'OverUnder Pivot'!L634</f>
        <v>750</v>
      </c>
      <c r="M636" s="724">
        <f t="shared" si="18"/>
        <v>289.53499999999997</v>
      </c>
      <c r="N636" s="724">
        <f>'OverUnder Pivot'!M634</f>
        <v>316.2</v>
      </c>
      <c r="O636" s="724">
        <f>'OverUnder Pivot'!N634</f>
        <v>262.87</v>
      </c>
      <c r="P636" s="724">
        <f>'OverUnder Pivot'!O634</f>
        <v>80</v>
      </c>
      <c r="Q636" t="s">
        <v>2791</v>
      </c>
      <c r="T636">
        <f t="shared" si="17"/>
        <v>0</v>
      </c>
    </row>
    <row r="637" spans="1:20" hidden="1">
      <c r="A637">
        <f>'OverUnder Pivot'!A635</f>
        <v>1039</v>
      </c>
      <c r="B637">
        <f>'OverUnder Pivot'!B635</f>
        <v>23</v>
      </c>
      <c r="C637" t="str">
        <f>'OverUnder Pivot'!C635</f>
        <v>HEATING, VENTILATING AND AIR CONDITIONING</v>
      </c>
      <c r="D637" t="str">
        <f>'OverUnder Pivot'!D635</f>
        <v>238233</v>
      </c>
      <c r="E637" t="str">
        <f>'OverUnder Pivot'!E635</f>
        <v xml:space="preserve"> CONVECTORS</v>
      </c>
      <c r="F637" t="str">
        <f>'OverUnder Pivot'!F635</f>
        <v>Water Cabinets</v>
      </c>
      <c r="G637" t="str">
        <f>'OverUnder Pivot'!G635</f>
        <v>Steel cabinet only</v>
      </c>
      <c r="H637" t="str">
        <f>'OverUnder Pivot'!H635</f>
        <v>D</v>
      </c>
      <c r="I637" t="str">
        <f>'OverUnder Pivot'!I635</f>
        <v>WHC-FF-03</v>
      </c>
      <c r="J637">
        <f>'OverUnder Pivot'!J635</f>
        <v>1</v>
      </c>
      <c r="K637" t="str">
        <f>'OverUnder Pivot'!K635</f>
        <v>Nr</v>
      </c>
      <c r="L637" s="724">
        <f>'OverUnder Pivot'!L635</f>
        <v>900</v>
      </c>
      <c r="M637" s="724">
        <f t="shared" si="18"/>
        <v>321.33</v>
      </c>
      <c r="N637" s="724">
        <f>'OverUnder Pivot'!M635</f>
        <v>348.75</v>
      </c>
      <c r="O637" s="724">
        <f>'OverUnder Pivot'!N635</f>
        <v>293.90999999999997</v>
      </c>
      <c r="P637" s="724">
        <f>'OverUnder Pivot'!O635</f>
        <v>80</v>
      </c>
      <c r="Q637" t="s">
        <v>2791</v>
      </c>
      <c r="T637">
        <f t="shared" si="17"/>
        <v>0</v>
      </c>
    </row>
    <row r="638" spans="1:20" hidden="1">
      <c r="A638">
        <f>'OverUnder Pivot'!A636</f>
        <v>1040</v>
      </c>
      <c r="B638">
        <f>'OverUnder Pivot'!B636</f>
        <v>23</v>
      </c>
      <c r="C638" t="str">
        <f>'OverUnder Pivot'!C636</f>
        <v>HEATING, VENTILATING AND AIR CONDITIONING</v>
      </c>
      <c r="D638" t="str">
        <f>'OverUnder Pivot'!D636</f>
        <v>238233</v>
      </c>
      <c r="E638" t="str">
        <f>'OverUnder Pivot'!E636</f>
        <v xml:space="preserve"> CONVECTORS</v>
      </c>
      <c r="F638" t="str">
        <f>'OverUnder Pivot'!F636</f>
        <v>Water Cabinets</v>
      </c>
      <c r="G638" t="str">
        <f>'OverUnder Pivot'!G636</f>
        <v>Steel cabinet only</v>
      </c>
      <c r="H638" t="str">
        <f>'OverUnder Pivot'!H636</f>
        <v>E</v>
      </c>
      <c r="I638" t="str">
        <f>'OverUnder Pivot'!I636</f>
        <v>WHC-SF-01</v>
      </c>
      <c r="J638">
        <f>'OverUnder Pivot'!J636</f>
        <v>1</v>
      </c>
      <c r="K638" t="str">
        <f>'OverUnder Pivot'!K636</f>
        <v>Nr</v>
      </c>
      <c r="L638" s="724">
        <f>'OverUnder Pivot'!L636</f>
        <v>900</v>
      </c>
      <c r="M638" s="724">
        <f t="shared" si="18"/>
        <v>329.09000000000003</v>
      </c>
      <c r="N638" s="724">
        <f>'OverUnder Pivot'!M636</f>
        <v>348.75</v>
      </c>
      <c r="O638" s="724">
        <f>'OverUnder Pivot'!N636</f>
        <v>309.43</v>
      </c>
      <c r="P638" s="724">
        <f>'OverUnder Pivot'!O636</f>
        <v>80</v>
      </c>
      <c r="Q638" t="s">
        <v>2791</v>
      </c>
      <c r="T638">
        <f t="shared" si="17"/>
        <v>0</v>
      </c>
    </row>
    <row r="639" spans="1:20" hidden="1">
      <c r="A639">
        <f>'OverUnder Pivot'!A637</f>
        <v>1041</v>
      </c>
      <c r="B639">
        <f>'OverUnder Pivot'!B637</f>
        <v>23</v>
      </c>
      <c r="C639" t="str">
        <f>'OverUnder Pivot'!C637</f>
        <v>HEATING, VENTILATING AND AIR CONDITIONING</v>
      </c>
      <c r="D639" t="str">
        <f>'OverUnder Pivot'!D637</f>
        <v>238233</v>
      </c>
      <c r="E639" t="str">
        <f>'OverUnder Pivot'!E637</f>
        <v xml:space="preserve"> CONVECTORS</v>
      </c>
      <c r="F639" t="str">
        <f>'OverUnder Pivot'!F637</f>
        <v>Water Cabinets</v>
      </c>
      <c r="G639" t="str">
        <f>'OverUnder Pivot'!G637</f>
        <v>Steel cabinet only</v>
      </c>
      <c r="H639" t="str">
        <f>'OverUnder Pivot'!H637</f>
        <v>F</v>
      </c>
      <c r="I639" t="str">
        <f>'OverUnder Pivot'!I637</f>
        <v>WHC-SF-02</v>
      </c>
      <c r="J639">
        <f>'OverUnder Pivot'!J637</f>
        <v>1</v>
      </c>
      <c r="K639" t="str">
        <f>'OverUnder Pivot'!K637</f>
        <v>Nr</v>
      </c>
      <c r="L639" s="724">
        <f>'OverUnder Pivot'!L637</f>
        <v>900</v>
      </c>
      <c r="M639" s="724">
        <f t="shared" si="18"/>
        <v>329.09000000000003</v>
      </c>
      <c r="N639" s="724">
        <f>'OverUnder Pivot'!M637</f>
        <v>348.75</v>
      </c>
      <c r="O639" s="724">
        <f>'OverUnder Pivot'!N637</f>
        <v>309.43</v>
      </c>
      <c r="P639" s="724">
        <f>'OverUnder Pivot'!O637</f>
        <v>80</v>
      </c>
      <c r="Q639" t="s">
        <v>2791</v>
      </c>
      <c r="T639">
        <f t="shared" si="17"/>
        <v>0</v>
      </c>
    </row>
    <row r="640" spans="1:20" hidden="1">
      <c r="A640">
        <f>'OverUnder Pivot'!A638</f>
        <v>1042</v>
      </c>
      <c r="B640">
        <f>'OverUnder Pivot'!B638</f>
        <v>23</v>
      </c>
      <c r="C640" t="str">
        <f>'OverUnder Pivot'!C638</f>
        <v>HEATING, VENTILATING AND AIR CONDITIONING</v>
      </c>
      <c r="D640" t="str">
        <f>'OverUnder Pivot'!D638</f>
        <v>238233</v>
      </c>
      <c r="E640" t="str">
        <f>'OverUnder Pivot'!E638</f>
        <v xml:space="preserve"> CONVECTORS</v>
      </c>
      <c r="F640" t="str">
        <f>'OverUnder Pivot'!F638</f>
        <v>Water Cabinets</v>
      </c>
      <c r="G640" t="str">
        <f>'OverUnder Pivot'!G638</f>
        <v>Steel cabinet only</v>
      </c>
      <c r="H640" t="str">
        <f>'OverUnder Pivot'!H638</f>
        <v>G</v>
      </c>
      <c r="I640" t="str">
        <f>'OverUnder Pivot'!I638</f>
        <v>WHC-SF-03</v>
      </c>
      <c r="J640">
        <f>'OverUnder Pivot'!J638</f>
        <v>1</v>
      </c>
      <c r="K640" t="str">
        <f>'OverUnder Pivot'!K638</f>
        <v>Nr</v>
      </c>
      <c r="L640" s="724">
        <f>'OverUnder Pivot'!L638</f>
        <v>900</v>
      </c>
      <c r="M640" s="724">
        <f t="shared" si="18"/>
        <v>314.35500000000002</v>
      </c>
      <c r="N640" s="724">
        <f>'OverUnder Pivot'!M638</f>
        <v>334.8</v>
      </c>
      <c r="O640" s="724">
        <f>'OverUnder Pivot'!N638</f>
        <v>293.90999999999997</v>
      </c>
      <c r="P640" s="724">
        <f>'OverUnder Pivot'!O638</f>
        <v>80</v>
      </c>
      <c r="Q640" t="s">
        <v>2791</v>
      </c>
      <c r="T640">
        <f t="shared" si="17"/>
        <v>0</v>
      </c>
    </row>
    <row r="641" spans="1:20" hidden="1">
      <c r="A641">
        <f>'OverUnder Pivot'!A639</f>
        <v>1046</v>
      </c>
      <c r="B641">
        <f>'OverUnder Pivot'!B639</f>
        <v>23</v>
      </c>
      <c r="C641" t="str">
        <f>'OverUnder Pivot'!C639</f>
        <v>HEATING, VENTILATING AND AIR CONDITIONING</v>
      </c>
      <c r="D641" t="str">
        <f>'OverUnder Pivot'!D639</f>
        <v>239000</v>
      </c>
      <c r="E641" t="str">
        <f>'OverUnder Pivot'!E639</f>
        <v xml:space="preserve"> SOLAR HEATING SYSTEM</v>
      </c>
      <c r="F641" t="str">
        <f>'OverUnder Pivot'!F639</f>
        <v>Solar Collectors</v>
      </c>
      <c r="G641" t="str">
        <f>'OverUnder Pivot'!G639</f>
        <v>Solar Collectors</v>
      </c>
      <c r="H641" t="str">
        <f>'OverUnder Pivot'!H639</f>
        <v>A</v>
      </c>
      <c r="I641" t="str">
        <f>'OverUnder Pivot'!I639</f>
        <v>Hot Water Piping, complete with all Insulation, Valves and Fittings.</v>
      </c>
      <c r="J641">
        <f>'OverUnder Pivot'!J639</f>
        <v>1</v>
      </c>
      <c r="K641" t="str">
        <f>'OverUnder Pivot'!K639</f>
        <v>Item</v>
      </c>
      <c r="L641" s="724">
        <f>'OverUnder Pivot'!L639</f>
        <v>0</v>
      </c>
      <c r="M641" s="724"/>
      <c r="N641" s="724">
        <f>'OverUnder Pivot'!M639</f>
        <v>0</v>
      </c>
      <c r="O641" s="724">
        <f>'OverUnder Pivot'!N639</f>
        <v>0</v>
      </c>
      <c r="P641" s="724">
        <f>'OverUnder Pivot'!O639</f>
        <v>0</v>
      </c>
      <c r="Q641" t="s">
        <v>2791</v>
      </c>
      <c r="T641">
        <f t="shared" si="17"/>
        <v>0</v>
      </c>
    </row>
    <row r="642" spans="1:20" hidden="1">
      <c r="A642">
        <f>'OverUnder Pivot'!A640</f>
        <v>1054</v>
      </c>
      <c r="B642">
        <f>'OverUnder Pivot'!B640</f>
        <v>26</v>
      </c>
      <c r="C642" t="str">
        <f>'OverUnder Pivot'!C640</f>
        <v>ELECTRICAL</v>
      </c>
      <c r="D642" t="str">
        <f>'OverUnder Pivot'!D640</f>
        <v>260519</v>
      </c>
      <c r="E642" t="str">
        <f>'OverUnder Pivot'!E640</f>
        <v xml:space="preserve"> CONDUCTORS AND CABLES</v>
      </c>
      <c r="F642" t="str">
        <f>'OverUnder Pivot'!F640</f>
        <v>Solar Collectors</v>
      </c>
      <c r="G642" t="str">
        <f>'OverUnder Pivot'!G640</f>
        <v>Solar Collectors</v>
      </c>
      <c r="H642" t="str">
        <f>'OverUnder Pivot'!H640</f>
        <v>A</v>
      </c>
      <c r="I642" t="str">
        <f>'OverUnder Pivot'!I640</f>
        <v>Coordination with local power authorities for the substitution of the existing outdoor MV transformer to an outdoor 630kVA MV transformer, including substitution of all the relevants (switchgear, earthing, accessories , outgoings LV-S panel, etc.) as per single line diagram. Payment shall include all fees of corrdination, subscription and any other fees to local power authorities to ensure that power is available to site.</v>
      </c>
      <c r="J642">
        <f>'OverUnder Pivot'!J640</f>
        <v>1</v>
      </c>
      <c r="K642" t="str">
        <f>'OverUnder Pivot'!K640</f>
        <v>Item</v>
      </c>
      <c r="L642" s="724">
        <f>'OverUnder Pivot'!L640</f>
        <v>30000</v>
      </c>
      <c r="M642" s="724">
        <f t="shared" ref="M642:M674" si="19">AVERAGEIFS(N642:O642,N642:O642,"&lt;&gt;0",V642:W642,"")</f>
        <v>40092.104999999996</v>
      </c>
      <c r="N642" s="724">
        <f>'OverUnder Pivot'!M640</f>
        <v>2906.25</v>
      </c>
      <c r="O642" s="724">
        <f>'OverUnder Pivot'!N640</f>
        <v>77277.959999999992</v>
      </c>
      <c r="P642" s="724">
        <f>'OverUnder Pivot'!O640</f>
        <v>3125</v>
      </c>
      <c r="Q642" t="s">
        <v>2727</v>
      </c>
      <c r="R642" t="s">
        <v>2788</v>
      </c>
      <c r="S642" t="s">
        <v>2789</v>
      </c>
      <c r="T642">
        <f t="shared" si="17"/>
        <v>2</v>
      </c>
    </row>
    <row r="643" spans="1:20" hidden="1">
      <c r="A643">
        <f>'OverUnder Pivot'!A641</f>
        <v>1057</v>
      </c>
      <c r="B643">
        <f>'OverUnder Pivot'!B641</f>
        <v>26</v>
      </c>
      <c r="C643" t="str">
        <f>'OverUnder Pivot'!C641</f>
        <v>ELECTRICAL</v>
      </c>
      <c r="D643" t="str">
        <f>'OverUnder Pivot'!D641</f>
        <v>260519</v>
      </c>
      <c r="E643" t="str">
        <f>'OverUnder Pivot'!E641</f>
        <v xml:space="preserve"> CONDUCTORS AND CABLES</v>
      </c>
      <c r="F643" t="str">
        <f>'OverUnder Pivot'!F641</f>
        <v>260519 - CONDUCTORS AND CABLES</v>
      </c>
      <c r="G643" t="str">
        <f>'OverUnder Pivot'!G641</f>
        <v>260519 - CONDUCTORS AND CABLES</v>
      </c>
      <c r="H643" t="str">
        <f>'OverUnder Pivot'!H641</f>
        <v>B</v>
      </c>
      <c r="I643" t="str">
        <f>'OverUnder Pivot'!I641</f>
        <v>6 mm2</v>
      </c>
      <c r="J643">
        <f>'OverUnder Pivot'!J641</f>
        <v>15</v>
      </c>
      <c r="K643" t="str">
        <f>'OverUnder Pivot'!K641</f>
        <v>m</v>
      </c>
      <c r="L643" s="724">
        <f>'OverUnder Pivot'!L641</f>
        <v>21</v>
      </c>
      <c r="M643" s="724">
        <f t="shared" si="19"/>
        <v>42.75</v>
      </c>
      <c r="N643" s="724">
        <f>'OverUnder Pivot'!M641</f>
        <v>41.85</v>
      </c>
      <c r="O643" s="724">
        <f>'OverUnder Pivot'!N641</f>
        <v>43.650000000000006</v>
      </c>
      <c r="P643" s="724">
        <f>'OverUnder Pivot'!O641</f>
        <v>45</v>
      </c>
      <c r="Q643" t="s">
        <v>2791</v>
      </c>
      <c r="T643">
        <f t="shared" si="17"/>
        <v>0</v>
      </c>
    </row>
    <row r="644" spans="1:20" hidden="1">
      <c r="A644">
        <f>'OverUnder Pivot'!A642</f>
        <v>1058</v>
      </c>
      <c r="B644">
        <f>'OverUnder Pivot'!B642</f>
        <v>26</v>
      </c>
      <c r="C644" t="str">
        <f>'OverUnder Pivot'!C642</f>
        <v>ELECTRICAL</v>
      </c>
      <c r="D644" t="str">
        <f>'OverUnder Pivot'!D642</f>
        <v>260519</v>
      </c>
      <c r="E644" t="str">
        <f>'OverUnder Pivot'!E642</f>
        <v xml:space="preserve"> CONDUCTORS AND CABLES</v>
      </c>
      <c r="F644" t="str">
        <f>'OverUnder Pivot'!F642</f>
        <v>Single core, copper conductor, PVC insulated, (grounding cables), unarmoured; 0.6/1 kV</v>
      </c>
      <c r="G644" t="str">
        <f>'OverUnder Pivot'!G642</f>
        <v>Single core, copper conductor, PVC insulated, (grounding cables), unarmoured; 0.6/1 kV</v>
      </c>
      <c r="H644" t="str">
        <f>'OverUnder Pivot'!H642</f>
        <v>C</v>
      </c>
      <c r="I644" t="str">
        <f>'OverUnder Pivot'!I642</f>
        <v>10 mm2</v>
      </c>
      <c r="J644">
        <f>'OverUnder Pivot'!J642</f>
        <v>200</v>
      </c>
      <c r="K644" t="str">
        <f>'OverUnder Pivot'!K642</f>
        <v>m</v>
      </c>
      <c r="L644" s="724">
        <f>'OverUnder Pivot'!L642</f>
        <v>340</v>
      </c>
      <c r="M644" s="724">
        <f t="shared" si="19"/>
        <v>663</v>
      </c>
      <c r="N644" s="724">
        <f>'OverUnder Pivot'!M642</f>
        <v>744</v>
      </c>
      <c r="O644" s="724">
        <f>'OverUnder Pivot'!N642</f>
        <v>582</v>
      </c>
      <c r="P644" s="724">
        <f>'OverUnder Pivot'!O642</f>
        <v>800</v>
      </c>
      <c r="Q644" t="s">
        <v>2791</v>
      </c>
      <c r="T644">
        <f t="shared" si="17"/>
        <v>0</v>
      </c>
    </row>
    <row r="645" spans="1:20" hidden="1">
      <c r="A645">
        <f>'OverUnder Pivot'!A643</f>
        <v>1059</v>
      </c>
      <c r="B645">
        <f>'OverUnder Pivot'!B643</f>
        <v>26</v>
      </c>
      <c r="C645" t="str">
        <f>'OverUnder Pivot'!C643</f>
        <v>ELECTRICAL</v>
      </c>
      <c r="D645" t="str">
        <f>'OverUnder Pivot'!D643</f>
        <v>260519</v>
      </c>
      <c r="E645" t="str">
        <f>'OverUnder Pivot'!E643</f>
        <v xml:space="preserve"> CONDUCTORS AND CABLES</v>
      </c>
      <c r="F645" t="str">
        <f>'OverUnder Pivot'!F643</f>
        <v>260519 - CONDUCTORS AND CABLES</v>
      </c>
      <c r="G645" t="str">
        <f>'OverUnder Pivot'!G643</f>
        <v>260519 - CONDUCTORS AND CABLES</v>
      </c>
      <c r="H645" t="str">
        <f>'OverUnder Pivot'!H643</f>
        <v>D</v>
      </c>
      <c r="I645" t="str">
        <f>'OverUnder Pivot'!I643</f>
        <v>16 mm2</v>
      </c>
      <c r="J645">
        <f>'OverUnder Pivot'!J643</f>
        <v>200</v>
      </c>
      <c r="K645" t="str">
        <f>'OverUnder Pivot'!K643</f>
        <v>m</v>
      </c>
      <c r="L645" s="724">
        <f>'OverUnder Pivot'!L643</f>
        <v>480</v>
      </c>
      <c r="M645" s="724">
        <f t="shared" si="19"/>
        <v>853</v>
      </c>
      <c r="N645" s="724">
        <f>'OverUnder Pivot'!M643</f>
        <v>930.00000000000011</v>
      </c>
      <c r="O645" s="724">
        <f>'OverUnder Pivot'!N643</f>
        <v>776</v>
      </c>
      <c r="P645" s="724">
        <f>'OverUnder Pivot'!O643</f>
        <v>1000</v>
      </c>
      <c r="Q645" t="s">
        <v>2791</v>
      </c>
      <c r="T645">
        <f t="shared" si="17"/>
        <v>0</v>
      </c>
    </row>
    <row r="646" spans="1:20" hidden="1">
      <c r="A646">
        <f>'OverUnder Pivot'!A644</f>
        <v>1060</v>
      </c>
      <c r="B646">
        <f>'OverUnder Pivot'!B644</f>
        <v>26</v>
      </c>
      <c r="C646" t="str">
        <f>'OverUnder Pivot'!C644</f>
        <v>ELECTRICAL</v>
      </c>
      <c r="D646" t="str">
        <f>'OverUnder Pivot'!D644</f>
        <v>260519</v>
      </c>
      <c r="E646" t="str">
        <f>'OverUnder Pivot'!E644</f>
        <v xml:space="preserve"> CONDUCTORS AND CABLES</v>
      </c>
      <c r="F646" t="str">
        <f>'OverUnder Pivot'!F644</f>
        <v>Single core, copper conductor, PVC insulated, (grounding cables), unarmoured; 0.6/1 kV</v>
      </c>
      <c r="G646" t="str">
        <f>'OverUnder Pivot'!G644</f>
        <v>Single core, copper conductor, PVC insulated, (grounding cables), unarmoured; 0.6/1 kV</v>
      </c>
      <c r="H646" t="str">
        <f>'OverUnder Pivot'!H644</f>
        <v>E</v>
      </c>
      <c r="I646" t="str">
        <f>'OverUnder Pivot'!I644</f>
        <v>25 mm2</v>
      </c>
      <c r="J646">
        <f>'OverUnder Pivot'!J644</f>
        <v>100</v>
      </c>
      <c r="K646" t="str">
        <f>'OverUnder Pivot'!K644</f>
        <v>m</v>
      </c>
      <c r="L646" s="724">
        <f>'OverUnder Pivot'!L644</f>
        <v>320</v>
      </c>
      <c r="M646" s="724">
        <f t="shared" si="19"/>
        <v>616.5</v>
      </c>
      <c r="N646" s="724">
        <f>'OverUnder Pivot'!M644</f>
        <v>651.00000000000011</v>
      </c>
      <c r="O646" s="724">
        <f>'OverUnder Pivot'!N644</f>
        <v>582</v>
      </c>
      <c r="P646" s="724">
        <f>'OverUnder Pivot'!O644</f>
        <v>700</v>
      </c>
      <c r="Q646" t="s">
        <v>2791</v>
      </c>
      <c r="T646">
        <f t="shared" si="17"/>
        <v>0</v>
      </c>
    </row>
    <row r="647" spans="1:20" hidden="1">
      <c r="A647">
        <f>'OverUnder Pivot'!A645</f>
        <v>1061</v>
      </c>
      <c r="B647">
        <f>'OverUnder Pivot'!B645</f>
        <v>26</v>
      </c>
      <c r="C647" t="str">
        <f>'OverUnder Pivot'!C645</f>
        <v>ELECTRICAL</v>
      </c>
      <c r="D647" t="str">
        <f>'OverUnder Pivot'!D645</f>
        <v>260519</v>
      </c>
      <c r="E647" t="str">
        <f>'OverUnder Pivot'!E645</f>
        <v xml:space="preserve"> CONDUCTORS AND CABLES</v>
      </c>
      <c r="F647" t="str">
        <f>'OverUnder Pivot'!F645</f>
        <v>260519 - CONDUCTORS AND CABLES</v>
      </c>
      <c r="G647" t="str">
        <f>'OverUnder Pivot'!G645</f>
        <v>260519 - CONDUCTORS AND CABLES</v>
      </c>
      <c r="H647" t="str">
        <f>'OverUnder Pivot'!H645</f>
        <v>F</v>
      </c>
      <c r="I647" t="str">
        <f>'OverUnder Pivot'!I645</f>
        <v>35 mm2</v>
      </c>
      <c r="J647">
        <f>'OverUnder Pivot'!J645</f>
        <v>30</v>
      </c>
      <c r="K647" t="str">
        <f>'OverUnder Pivot'!K645</f>
        <v>m</v>
      </c>
      <c r="L647" s="724">
        <f>'OverUnder Pivot'!L645</f>
        <v>120</v>
      </c>
      <c r="M647" s="724">
        <f t="shared" si="19"/>
        <v>228</v>
      </c>
      <c r="N647" s="724">
        <f>'OverUnder Pivot'!M645</f>
        <v>223.20000000000002</v>
      </c>
      <c r="O647" s="724">
        <f>'OverUnder Pivot'!N645</f>
        <v>232.79999999999998</v>
      </c>
      <c r="P647" s="724">
        <f>'OverUnder Pivot'!O645</f>
        <v>240</v>
      </c>
      <c r="Q647" t="s">
        <v>2791</v>
      </c>
      <c r="T647">
        <f t="shared" si="17"/>
        <v>0</v>
      </c>
    </row>
    <row r="648" spans="1:20" hidden="1">
      <c r="A648">
        <f>'OverUnder Pivot'!A646</f>
        <v>1062</v>
      </c>
      <c r="B648">
        <f>'OverUnder Pivot'!B646</f>
        <v>26</v>
      </c>
      <c r="C648" t="str">
        <f>'OverUnder Pivot'!C646</f>
        <v>ELECTRICAL</v>
      </c>
      <c r="D648" t="str">
        <f>'OverUnder Pivot'!D646</f>
        <v>260519</v>
      </c>
      <c r="E648" t="str">
        <f>'OverUnder Pivot'!E646</f>
        <v xml:space="preserve"> CONDUCTORS AND CABLES</v>
      </c>
      <c r="F648" t="str">
        <f>'OverUnder Pivot'!F646</f>
        <v>Single core, copper conductor, PVC insulated, (grounding cables), unarmoured; 0.6/1 kV</v>
      </c>
      <c r="G648" t="str">
        <f>'OverUnder Pivot'!G646</f>
        <v>Single core, copper conductor, PVC insulated, (grounding cables), unarmoured; 0.6/1 kV</v>
      </c>
      <c r="H648" t="str">
        <f>'OverUnder Pivot'!H646</f>
        <v>G</v>
      </c>
      <c r="I648" t="str">
        <f>'OverUnder Pivot'!I646</f>
        <v>70 mm2</v>
      </c>
      <c r="J648">
        <f>'OverUnder Pivot'!J646</f>
        <v>120</v>
      </c>
      <c r="K648" t="str">
        <f>'OverUnder Pivot'!K646</f>
        <v>m</v>
      </c>
      <c r="L648" s="724">
        <f>'OverUnder Pivot'!L646</f>
        <v>1050</v>
      </c>
      <c r="M648" s="724">
        <f t="shared" si="19"/>
        <v>1142.4000000000001</v>
      </c>
      <c r="N648" s="724">
        <f>'OverUnder Pivot'!M646</f>
        <v>1004.4000000000001</v>
      </c>
      <c r="O648" s="724">
        <f>'OverUnder Pivot'!N646</f>
        <v>1280.4000000000001</v>
      </c>
      <c r="P648" s="724">
        <f>'OverUnder Pivot'!O646</f>
        <v>1080</v>
      </c>
      <c r="Q648" t="s">
        <v>2791</v>
      </c>
      <c r="T648">
        <f t="shared" ref="T648:T711" si="20">COUNTA(R648:S648)</f>
        <v>0</v>
      </c>
    </row>
    <row r="649" spans="1:20" hidden="1">
      <c r="A649">
        <f>'OverUnder Pivot'!A647</f>
        <v>1063</v>
      </c>
      <c r="B649">
        <f>'OverUnder Pivot'!B647</f>
        <v>26</v>
      </c>
      <c r="C649" t="str">
        <f>'OverUnder Pivot'!C647</f>
        <v>ELECTRICAL</v>
      </c>
      <c r="D649" t="str">
        <f>'OverUnder Pivot'!D647</f>
        <v>260519</v>
      </c>
      <c r="E649" t="str">
        <f>'OverUnder Pivot'!E647</f>
        <v xml:space="preserve"> CONDUCTORS AND CABLES</v>
      </c>
      <c r="F649" t="str">
        <f>'OverUnder Pivot'!F647</f>
        <v>260519 - CONDUCTORS AND CABLES</v>
      </c>
      <c r="G649" t="str">
        <f>'OverUnder Pivot'!G647</f>
        <v>260519 - CONDUCTORS AND CABLES</v>
      </c>
      <c r="H649" t="str">
        <f>'OverUnder Pivot'!H647</f>
        <v>H</v>
      </c>
      <c r="I649" t="str">
        <f>'OverUnder Pivot'!I647</f>
        <v>120 mm2</v>
      </c>
      <c r="J649">
        <f>'OverUnder Pivot'!J647</f>
        <v>100</v>
      </c>
      <c r="K649" t="str">
        <f>'OverUnder Pivot'!K647</f>
        <v>m</v>
      </c>
      <c r="L649" s="724">
        <f>'OverUnder Pivot'!L647</f>
        <v>1300</v>
      </c>
      <c r="M649" s="724">
        <f t="shared" si="19"/>
        <v>1619</v>
      </c>
      <c r="N649" s="724">
        <f>'OverUnder Pivot'!M647</f>
        <v>1395</v>
      </c>
      <c r="O649" s="724">
        <f>'OverUnder Pivot'!N647</f>
        <v>1843</v>
      </c>
      <c r="P649" s="724">
        <f>'OverUnder Pivot'!O647</f>
        <v>1500</v>
      </c>
      <c r="Q649" t="s">
        <v>2791</v>
      </c>
      <c r="T649">
        <f t="shared" si="20"/>
        <v>0</v>
      </c>
    </row>
    <row r="650" spans="1:20" hidden="1">
      <c r="A650">
        <f>'OverUnder Pivot'!A648</f>
        <v>1064</v>
      </c>
      <c r="B650">
        <f>'OverUnder Pivot'!B648</f>
        <v>26</v>
      </c>
      <c r="C650" t="str">
        <f>'OverUnder Pivot'!C648</f>
        <v>ELECTRICAL</v>
      </c>
      <c r="D650" t="str">
        <f>'OverUnder Pivot'!D648</f>
        <v>260519</v>
      </c>
      <c r="E650" t="str">
        <f>'OverUnder Pivot'!E648</f>
        <v xml:space="preserve"> CONDUCTORS AND CABLES</v>
      </c>
      <c r="F650" t="str">
        <f>'OverUnder Pivot'!F648</f>
        <v>Single core, copper conductor, PVC insulated, (grounding cables), unarmoured; 0.6/1 kV</v>
      </c>
      <c r="G650" t="str">
        <f>'OverUnder Pivot'!G648</f>
        <v>Single core, copper conductor, PVC insulated, (grounding cables), unarmoured; 0.6/1 kV</v>
      </c>
      <c r="H650" t="str">
        <f>'OverUnder Pivot'!H648</f>
        <v>J</v>
      </c>
      <c r="I650" t="str">
        <f>'OverUnder Pivot'!I648</f>
        <v>150 mm2</v>
      </c>
      <c r="J650">
        <f>'OverUnder Pivot'!J648</f>
        <v>115</v>
      </c>
      <c r="K650" t="str">
        <f>'OverUnder Pivot'!K648</f>
        <v>m</v>
      </c>
      <c r="L650" s="724">
        <f>'OverUnder Pivot'!L648</f>
        <v>1782.5</v>
      </c>
      <c r="M650" s="724">
        <f t="shared" si="19"/>
        <v>2245.375</v>
      </c>
      <c r="N650" s="724">
        <f>'OverUnder Pivot'!M648</f>
        <v>1925.1000000000001</v>
      </c>
      <c r="O650" s="724">
        <f>'OverUnder Pivot'!N648</f>
        <v>2565.6499999999996</v>
      </c>
      <c r="P650" s="724">
        <f>'OverUnder Pivot'!O648</f>
        <v>2070</v>
      </c>
      <c r="Q650" t="s">
        <v>2791</v>
      </c>
      <c r="T650">
        <f t="shared" si="20"/>
        <v>0</v>
      </c>
    </row>
    <row r="651" spans="1:20" hidden="1">
      <c r="A651">
        <f>'OverUnder Pivot'!A649</f>
        <v>1065</v>
      </c>
      <c r="B651">
        <f>'OverUnder Pivot'!B649</f>
        <v>26</v>
      </c>
      <c r="C651" t="str">
        <f>'OverUnder Pivot'!C649</f>
        <v>ELECTRICAL</v>
      </c>
      <c r="D651" t="str">
        <f>'OverUnder Pivot'!D649</f>
        <v>260519</v>
      </c>
      <c r="E651" t="str">
        <f>'OverUnder Pivot'!E649</f>
        <v xml:space="preserve"> CONDUCTORS AND CABLES</v>
      </c>
      <c r="F651" t="str">
        <f>'OverUnder Pivot'!F649</f>
        <v>260519 - CONDUCTORS AND CABLES</v>
      </c>
      <c r="G651" t="str">
        <f>'OverUnder Pivot'!G649</f>
        <v>260519 - CONDUCTORS AND CABLES</v>
      </c>
      <c r="H651" t="str">
        <f>'OverUnder Pivot'!H649</f>
        <v>K</v>
      </c>
      <c r="I651" t="str">
        <f>'OverUnder Pivot'!I649</f>
        <v>240 mm2</v>
      </c>
      <c r="J651">
        <f>'OverUnder Pivot'!J649</f>
        <v>65</v>
      </c>
      <c r="K651" t="str">
        <f>'OverUnder Pivot'!K649</f>
        <v>m</v>
      </c>
      <c r="L651" s="724">
        <f>'OverUnder Pivot'!L649</f>
        <v>1235</v>
      </c>
      <c r="M651" s="724">
        <f t="shared" si="19"/>
        <v>2012.7249999999999</v>
      </c>
      <c r="N651" s="724">
        <f>'OverUnder Pivot'!M649</f>
        <v>1692.6000000000001</v>
      </c>
      <c r="O651" s="724">
        <f>'OverUnder Pivot'!N649</f>
        <v>2332.85</v>
      </c>
      <c r="P651" s="724">
        <f>'OverUnder Pivot'!O649</f>
        <v>1820</v>
      </c>
      <c r="Q651" t="s">
        <v>2791</v>
      </c>
      <c r="T651">
        <f t="shared" si="20"/>
        <v>0</v>
      </c>
    </row>
    <row r="652" spans="1:20" hidden="1">
      <c r="A652">
        <f>'OverUnder Pivot'!A650</f>
        <v>1067</v>
      </c>
      <c r="B652">
        <f>'OverUnder Pivot'!B650</f>
        <v>26</v>
      </c>
      <c r="C652" t="str">
        <f>'OverUnder Pivot'!C650</f>
        <v>ELECTRICAL</v>
      </c>
      <c r="D652" t="str">
        <f>'OverUnder Pivot'!D650</f>
        <v>260519</v>
      </c>
      <c r="E652" t="str">
        <f>'OverUnder Pivot'!E650</f>
        <v xml:space="preserve"> CONDUCTORS AND CABLES</v>
      </c>
      <c r="F652" t="str">
        <f>'OverUnder Pivot'!F650</f>
        <v>260519 - CONDUCTORS AND CABLES</v>
      </c>
      <c r="G652" t="str">
        <f>'OverUnder Pivot'!G650</f>
        <v>260519 - CONDUCTORS AND CABLES</v>
      </c>
      <c r="H652" t="str">
        <f>'OverUnder Pivot'!H650</f>
        <v>A</v>
      </c>
      <c r="I652" t="str">
        <f>'OverUnder Pivot'!I650</f>
        <v>4x6 mm2</v>
      </c>
      <c r="J652">
        <f>'OverUnder Pivot'!J650</f>
        <v>15</v>
      </c>
      <c r="K652" t="str">
        <f>'OverUnder Pivot'!K650</f>
        <v>m</v>
      </c>
      <c r="L652" s="724">
        <f>'OverUnder Pivot'!L650</f>
        <v>67.5</v>
      </c>
      <c r="M652" s="724">
        <f t="shared" si="19"/>
        <v>141.9</v>
      </c>
      <c r="N652" s="724">
        <f>'OverUnder Pivot'!M650</f>
        <v>167.4</v>
      </c>
      <c r="O652" s="724">
        <f>'OverUnder Pivot'!N650</f>
        <v>116.39999999999999</v>
      </c>
      <c r="P652" s="724">
        <f>'OverUnder Pivot'!O650</f>
        <v>180</v>
      </c>
      <c r="Q652" t="s">
        <v>2791</v>
      </c>
      <c r="T652">
        <f t="shared" si="20"/>
        <v>0</v>
      </c>
    </row>
    <row r="653" spans="1:20" hidden="1">
      <c r="A653">
        <f>'OverUnder Pivot'!A651</f>
        <v>1068</v>
      </c>
      <c r="B653">
        <f>'OverUnder Pivot'!B651</f>
        <v>26</v>
      </c>
      <c r="C653" t="str">
        <f>'OverUnder Pivot'!C651</f>
        <v>ELECTRICAL</v>
      </c>
      <c r="D653" t="str">
        <f>'OverUnder Pivot'!D651</f>
        <v>260519</v>
      </c>
      <c r="E653" t="str">
        <f>'OverUnder Pivot'!E651</f>
        <v xml:space="preserve"> CONDUCTORS AND CABLES</v>
      </c>
      <c r="F653" t="str">
        <f>'OverUnder Pivot'!F651</f>
        <v>Multi core, copper conductor, XLPE insulated, PVC sheathed feeder cables; unarmoured; 0.6/1 kV</v>
      </c>
      <c r="G653" t="str">
        <f>'OverUnder Pivot'!G651</f>
        <v>Multi core, copper conductor, XLPE insulated, PVC sheathed feeder cables; unarmoured; 0.6/1 kV</v>
      </c>
      <c r="H653" t="str">
        <f>'OverUnder Pivot'!H651</f>
        <v>B</v>
      </c>
      <c r="I653" t="str">
        <f>'OverUnder Pivot'!I651</f>
        <v>4x10 mm2</v>
      </c>
      <c r="J653">
        <f>'OverUnder Pivot'!J651</f>
        <v>200</v>
      </c>
      <c r="K653" t="str">
        <f>'OverUnder Pivot'!K651</f>
        <v>m</v>
      </c>
      <c r="L653" s="724">
        <f>'OverUnder Pivot'!L651</f>
        <v>1080</v>
      </c>
      <c r="M653" s="724">
        <f t="shared" si="19"/>
        <v>2175</v>
      </c>
      <c r="N653" s="724">
        <f>'OverUnder Pivot'!M651</f>
        <v>2604.0000000000005</v>
      </c>
      <c r="O653" s="724">
        <f>'OverUnder Pivot'!N651</f>
        <v>1746</v>
      </c>
      <c r="P653" s="724">
        <f>'OverUnder Pivot'!O651</f>
        <v>2800</v>
      </c>
      <c r="Q653" t="s">
        <v>2791</v>
      </c>
      <c r="T653">
        <f t="shared" si="20"/>
        <v>0</v>
      </c>
    </row>
    <row r="654" spans="1:20" hidden="1">
      <c r="A654">
        <f>'OverUnder Pivot'!A652</f>
        <v>1069</v>
      </c>
      <c r="B654">
        <f>'OverUnder Pivot'!B652</f>
        <v>26</v>
      </c>
      <c r="C654" t="str">
        <f>'OverUnder Pivot'!C652</f>
        <v>ELECTRICAL</v>
      </c>
      <c r="D654" t="str">
        <f>'OverUnder Pivot'!D652</f>
        <v>260519</v>
      </c>
      <c r="E654" t="str">
        <f>'OverUnder Pivot'!E652</f>
        <v xml:space="preserve"> CONDUCTORS AND CABLES</v>
      </c>
      <c r="F654" t="str">
        <f>'OverUnder Pivot'!F652</f>
        <v>260519 - CONDUCTORS AND CABLES</v>
      </c>
      <c r="G654" t="str">
        <f>'OverUnder Pivot'!G652</f>
        <v>260519 - CONDUCTORS AND CABLES</v>
      </c>
      <c r="H654" t="str">
        <f>'OverUnder Pivot'!H652</f>
        <v>C</v>
      </c>
      <c r="I654" t="str">
        <f>'OverUnder Pivot'!I652</f>
        <v>4x16 mm2</v>
      </c>
      <c r="J654">
        <f>'OverUnder Pivot'!J652</f>
        <v>200</v>
      </c>
      <c r="K654" t="str">
        <f>'OverUnder Pivot'!K652</f>
        <v>m</v>
      </c>
      <c r="L654" s="724">
        <f>'OverUnder Pivot'!L652</f>
        <v>1400</v>
      </c>
      <c r="M654" s="724">
        <f t="shared" si="19"/>
        <v>3129</v>
      </c>
      <c r="N654" s="724">
        <f>'OverUnder Pivot'!M652</f>
        <v>3348.0000000000005</v>
      </c>
      <c r="O654" s="724">
        <f>'OverUnder Pivot'!N652</f>
        <v>2910</v>
      </c>
      <c r="P654" s="724">
        <f>'OverUnder Pivot'!O652</f>
        <v>3600</v>
      </c>
      <c r="Q654" t="s">
        <v>2791</v>
      </c>
      <c r="T654">
        <f t="shared" si="20"/>
        <v>0</v>
      </c>
    </row>
    <row r="655" spans="1:20" hidden="1">
      <c r="A655">
        <f>'OverUnder Pivot'!A653</f>
        <v>1070</v>
      </c>
      <c r="B655">
        <f>'OverUnder Pivot'!B653</f>
        <v>26</v>
      </c>
      <c r="C655" t="str">
        <f>'OverUnder Pivot'!C653</f>
        <v>ELECTRICAL</v>
      </c>
      <c r="D655" t="str">
        <f>'OverUnder Pivot'!D653</f>
        <v>260519</v>
      </c>
      <c r="E655" t="str">
        <f>'OverUnder Pivot'!E653</f>
        <v xml:space="preserve"> CONDUCTORS AND CABLES</v>
      </c>
      <c r="F655" t="str">
        <f>'OverUnder Pivot'!F653</f>
        <v>Multi core, copper conductor, XLPE insulated, PVC sheathed feeder cables; unarmoured; 0.6/1 kV</v>
      </c>
      <c r="G655" t="str">
        <f>'OverUnder Pivot'!G653</f>
        <v>Multi core, copper conductor, XLPE insulated, PVC sheathed feeder cables; unarmoured; 0.6/1 kV</v>
      </c>
      <c r="H655" t="str">
        <f>'OverUnder Pivot'!H653</f>
        <v>D</v>
      </c>
      <c r="I655" t="str">
        <f>'OverUnder Pivot'!I653</f>
        <v>4x25 mm2</v>
      </c>
      <c r="J655">
        <f>'OverUnder Pivot'!J653</f>
        <v>80</v>
      </c>
      <c r="K655" t="str">
        <f>'OverUnder Pivot'!K653</f>
        <v>m</v>
      </c>
      <c r="L655" s="724">
        <f>'OverUnder Pivot'!L653</f>
        <v>840</v>
      </c>
      <c r="M655" s="724">
        <f t="shared" si="19"/>
        <v>1555.6000000000001</v>
      </c>
      <c r="N655" s="724">
        <f>'OverUnder Pivot'!M653</f>
        <v>1636.8000000000002</v>
      </c>
      <c r="O655" s="724">
        <f>'OverUnder Pivot'!N653</f>
        <v>1474.4</v>
      </c>
      <c r="P655" s="724">
        <f>'OverUnder Pivot'!O653</f>
        <v>1760</v>
      </c>
      <c r="Q655" t="s">
        <v>2791</v>
      </c>
      <c r="T655">
        <f t="shared" si="20"/>
        <v>0</v>
      </c>
    </row>
    <row r="656" spans="1:20" hidden="1">
      <c r="A656">
        <f>'OverUnder Pivot'!A654</f>
        <v>1071</v>
      </c>
      <c r="B656">
        <f>'OverUnder Pivot'!B654</f>
        <v>26</v>
      </c>
      <c r="C656" t="str">
        <f>'OverUnder Pivot'!C654</f>
        <v>ELECTRICAL</v>
      </c>
      <c r="D656" t="str">
        <f>'OverUnder Pivot'!D654</f>
        <v>260519</v>
      </c>
      <c r="E656" t="str">
        <f>'OverUnder Pivot'!E654</f>
        <v xml:space="preserve"> CONDUCTORS AND CABLES</v>
      </c>
      <c r="F656" t="str">
        <f>'OverUnder Pivot'!F654</f>
        <v>260519 - CONDUCTORS AND CABLES</v>
      </c>
      <c r="G656" t="str">
        <f>'OverUnder Pivot'!G654</f>
        <v>260519 - CONDUCTORS AND CABLES</v>
      </c>
      <c r="H656" t="str">
        <f>'OverUnder Pivot'!H654</f>
        <v>E</v>
      </c>
      <c r="I656" t="str">
        <f>'OverUnder Pivot'!I654</f>
        <v>4x50 mm2</v>
      </c>
      <c r="J656">
        <f>'OverUnder Pivot'!J654</f>
        <v>100</v>
      </c>
      <c r="K656" t="str">
        <f>'OverUnder Pivot'!K654</f>
        <v>m</v>
      </c>
      <c r="L656" s="724">
        <f>'OverUnder Pivot'!L654</f>
        <v>2000</v>
      </c>
      <c r="M656" s="724">
        <f t="shared" si="19"/>
        <v>2850</v>
      </c>
      <c r="N656" s="724">
        <f>'OverUnder Pivot'!M654</f>
        <v>2790</v>
      </c>
      <c r="O656" s="724">
        <f>'OverUnder Pivot'!N654</f>
        <v>2910</v>
      </c>
      <c r="P656" s="724">
        <f>'OverUnder Pivot'!O654</f>
        <v>3000</v>
      </c>
      <c r="Q656" t="s">
        <v>2791</v>
      </c>
      <c r="T656">
        <f t="shared" si="20"/>
        <v>0</v>
      </c>
    </row>
    <row r="657" spans="1:20" hidden="1">
      <c r="A657">
        <f>'OverUnder Pivot'!A655</f>
        <v>1072</v>
      </c>
      <c r="B657">
        <f>'OverUnder Pivot'!B655</f>
        <v>26</v>
      </c>
      <c r="C657" t="str">
        <f>'OverUnder Pivot'!C655</f>
        <v>ELECTRICAL</v>
      </c>
      <c r="D657" t="str">
        <f>'OverUnder Pivot'!D655</f>
        <v>260519</v>
      </c>
      <c r="E657" t="str">
        <f>'OverUnder Pivot'!E655</f>
        <v xml:space="preserve"> CONDUCTORS AND CABLES</v>
      </c>
      <c r="F657" t="str">
        <f>'OverUnder Pivot'!F655</f>
        <v>Multi core, copper conductor, XLPE insulated, PVC sheathed feeder cables; unarmoured; 0.6/1 kV</v>
      </c>
      <c r="G657" t="str">
        <f>'OverUnder Pivot'!G655</f>
        <v>Multi core, copper conductor, XLPE insulated, PVC sheathed feeder cables; unarmoured; 0.6/1 kV</v>
      </c>
      <c r="H657" t="str">
        <f>'OverUnder Pivot'!H655</f>
        <v>F</v>
      </c>
      <c r="I657" t="str">
        <f>'OverUnder Pivot'!I655</f>
        <v>4x120 mm2</v>
      </c>
      <c r="J657">
        <f>'OverUnder Pivot'!J655</f>
        <v>180</v>
      </c>
      <c r="K657" t="str">
        <f>'OverUnder Pivot'!K655</f>
        <v>m</v>
      </c>
      <c r="L657" s="724">
        <f>'OverUnder Pivot'!L655</f>
        <v>9900</v>
      </c>
      <c r="M657" s="724">
        <f t="shared" si="19"/>
        <v>11125.8</v>
      </c>
      <c r="N657" s="724">
        <f>'OverUnder Pivot'!M655</f>
        <v>10378.800000000001</v>
      </c>
      <c r="O657" s="724">
        <f>'OverUnder Pivot'!N655</f>
        <v>11872.8</v>
      </c>
      <c r="P657" s="724">
        <f>'OverUnder Pivot'!O655</f>
        <v>11160</v>
      </c>
      <c r="Q657" t="s">
        <v>2791</v>
      </c>
      <c r="T657">
        <f t="shared" si="20"/>
        <v>0</v>
      </c>
    </row>
    <row r="658" spans="1:20" hidden="1">
      <c r="A658">
        <f>'OverUnder Pivot'!A656</f>
        <v>1073</v>
      </c>
      <c r="B658">
        <f>'OverUnder Pivot'!B656</f>
        <v>26</v>
      </c>
      <c r="C658" t="str">
        <f>'OverUnder Pivot'!C656</f>
        <v>ELECTRICAL</v>
      </c>
      <c r="D658" t="str">
        <f>'OverUnder Pivot'!D656</f>
        <v>260519</v>
      </c>
      <c r="E658" t="str">
        <f>'OverUnder Pivot'!E656</f>
        <v xml:space="preserve"> CONDUCTORS AND CABLES</v>
      </c>
      <c r="F658" t="str">
        <f>'OverUnder Pivot'!F656</f>
        <v>260519 - CONDUCTORS AND CABLES</v>
      </c>
      <c r="G658" t="str">
        <f>'OverUnder Pivot'!G656</f>
        <v>260519 - CONDUCTORS AND CABLES</v>
      </c>
      <c r="H658" t="str">
        <f>'OverUnder Pivot'!H656</f>
        <v>G</v>
      </c>
      <c r="I658" t="str">
        <f>'OverUnder Pivot'!I656</f>
        <v>4x240 mm2</v>
      </c>
      <c r="J658">
        <f>'OverUnder Pivot'!J656</f>
        <v>340</v>
      </c>
      <c r="K658" t="str">
        <f>'OverUnder Pivot'!K656</f>
        <v>m</v>
      </c>
      <c r="L658" s="724">
        <f>'OverUnder Pivot'!L656</f>
        <v>30600</v>
      </c>
      <c r="M658" s="724">
        <f t="shared" si="19"/>
        <v>38807.599999999999</v>
      </c>
      <c r="N658" s="724">
        <f>'OverUnder Pivot'!M656</f>
        <v>35730.6</v>
      </c>
      <c r="O658" s="724">
        <f>'OverUnder Pivot'!N656</f>
        <v>41884.6</v>
      </c>
      <c r="P658" s="724">
        <f>'OverUnder Pivot'!O656</f>
        <v>38420</v>
      </c>
      <c r="Q658" t="s">
        <v>2727</v>
      </c>
      <c r="S658" t="s">
        <v>2789</v>
      </c>
      <c r="T658">
        <f t="shared" si="20"/>
        <v>1</v>
      </c>
    </row>
    <row r="659" spans="1:20" hidden="1">
      <c r="A659">
        <f>'OverUnder Pivot'!A657</f>
        <v>1074</v>
      </c>
      <c r="B659">
        <f>'OverUnder Pivot'!B657</f>
        <v>26</v>
      </c>
      <c r="C659" t="str">
        <f>'OverUnder Pivot'!C657</f>
        <v>ELECTRICAL</v>
      </c>
      <c r="D659" t="str">
        <f>'OverUnder Pivot'!D657</f>
        <v>260519</v>
      </c>
      <c r="E659" t="str">
        <f>'OverUnder Pivot'!E657</f>
        <v xml:space="preserve"> CONDUCTORS AND CABLES</v>
      </c>
      <c r="F659" t="str">
        <f>'OverUnder Pivot'!F657</f>
        <v>Multi core, copper conductor, XLPE insulated, PVC sheathed feeder cables; unarmoured; 0.6/1 kV</v>
      </c>
      <c r="G659" t="str">
        <f>'OverUnder Pivot'!G657</f>
        <v>Multi core, copper conductor, XLPE insulated, PVC sheathed feeder cables; unarmoured; 0.6/1 kV</v>
      </c>
      <c r="H659" t="str">
        <f>'OverUnder Pivot'!H657</f>
        <v>H</v>
      </c>
      <c r="I659" t="str">
        <f>'OverUnder Pivot'!I657</f>
        <v>4x300 mm2</v>
      </c>
      <c r="J659">
        <f>'OverUnder Pivot'!J657</f>
        <v>115</v>
      </c>
      <c r="K659" t="str">
        <f>'OverUnder Pivot'!K657</f>
        <v>m</v>
      </c>
      <c r="L659" s="724">
        <f>'OverUnder Pivot'!L657</f>
        <v>11500</v>
      </c>
      <c r="M659" s="724">
        <f t="shared" si="19"/>
        <v>16466.275000000001</v>
      </c>
      <c r="N659" s="724">
        <f>'OverUnder Pivot'!M657</f>
        <v>14973.000000000002</v>
      </c>
      <c r="O659" s="724">
        <f>'OverUnder Pivot'!N657</f>
        <v>17959.55</v>
      </c>
      <c r="P659" s="724">
        <f>'OverUnder Pivot'!O657</f>
        <v>15870</v>
      </c>
      <c r="Q659" t="s">
        <v>2727</v>
      </c>
      <c r="R659" t="s">
        <v>2789</v>
      </c>
      <c r="S659" t="s">
        <v>2789</v>
      </c>
      <c r="T659">
        <f t="shared" si="20"/>
        <v>2</v>
      </c>
    </row>
    <row r="660" spans="1:20" hidden="1">
      <c r="A660">
        <f>'OverUnder Pivot'!A658</f>
        <v>1076</v>
      </c>
      <c r="B660">
        <f>'OverUnder Pivot'!B658</f>
        <v>26</v>
      </c>
      <c r="C660" t="str">
        <f>'OverUnder Pivot'!C658</f>
        <v>ELECTRICAL</v>
      </c>
      <c r="D660" t="str">
        <f>'OverUnder Pivot'!D658</f>
        <v>260519</v>
      </c>
      <c r="E660" t="str">
        <f>'OverUnder Pivot'!E658</f>
        <v xml:space="preserve"> CONDUCTORS AND CABLES</v>
      </c>
      <c r="F660" t="str">
        <f>'OverUnder Pivot'!F658</f>
        <v>Multi core, copper conductor, XLPE insulated, PVC sheathed feeder cables; unarmoured; 0.6/1 kV</v>
      </c>
      <c r="G660" t="str">
        <f>'OverUnder Pivot'!G658</f>
        <v>Multi core, copper conductor, XLPE insulated, PVC sheathed feeder cables; unarmoured; 0.6/1 kV</v>
      </c>
      <c r="H660" t="str">
        <f>'OverUnder Pivot'!H658</f>
        <v>J</v>
      </c>
      <c r="I660" t="str">
        <f>'OverUnder Pivot'!I658</f>
        <v>4x35 mm2</v>
      </c>
      <c r="J660">
        <f>'OverUnder Pivot'!J658</f>
        <v>25</v>
      </c>
      <c r="K660" t="str">
        <f>'OverUnder Pivot'!K658</f>
        <v>m</v>
      </c>
      <c r="L660" s="724">
        <f>'OverUnder Pivot'!L658</f>
        <v>1000</v>
      </c>
      <c r="M660" s="724">
        <f t="shared" si="19"/>
        <v>996</v>
      </c>
      <c r="N660" s="724">
        <f>'OverUnder Pivot'!M658</f>
        <v>1046.25</v>
      </c>
      <c r="O660" s="724">
        <f>'OverUnder Pivot'!N658</f>
        <v>945.75</v>
      </c>
      <c r="P660" s="724">
        <f>'OverUnder Pivot'!O658</f>
        <v>1100</v>
      </c>
      <c r="Q660" t="s">
        <v>2791</v>
      </c>
      <c r="T660">
        <f t="shared" si="20"/>
        <v>0</v>
      </c>
    </row>
    <row r="661" spans="1:20" hidden="1">
      <c r="A661">
        <f>'OverUnder Pivot'!A659</f>
        <v>1079</v>
      </c>
      <c r="B661">
        <f>'OverUnder Pivot'!B659</f>
        <v>26</v>
      </c>
      <c r="C661" t="str">
        <f>'OverUnder Pivot'!C659</f>
        <v>ELECTRICAL</v>
      </c>
      <c r="D661" t="str">
        <f>'OverUnder Pivot'!D659</f>
        <v>260526</v>
      </c>
      <c r="E661" t="str">
        <f>'OverUnder Pivot'!E659</f>
        <v xml:space="preserve"> GROUNDING AND BONDING FOR ELECTRICAL SYSTEMS</v>
      </c>
      <c r="F661" t="str">
        <f>'OverUnder Pivot'!F659</f>
        <v>260526 - GROUNDING AND BONDING FOR ELECTRICAL SYSTEMS</v>
      </c>
      <c r="G661" t="str">
        <f>'OverUnder Pivot'!G659</f>
        <v>260526 - GROUNDING AND BONDING FOR ELECTRICAL SYSTEMS</v>
      </c>
      <c r="H661" t="str">
        <f>'OverUnder Pivot'!H659</f>
        <v>K</v>
      </c>
      <c r="I661" t="str">
        <f>'OverUnder Pivot'!I659</f>
        <v>Main distribution board (MDB)</v>
      </c>
      <c r="J661">
        <f>'OverUnder Pivot'!J659</f>
        <v>1</v>
      </c>
      <c r="K661" t="str">
        <f>'OverUnder Pivot'!K659</f>
        <v>Item</v>
      </c>
      <c r="L661" s="724">
        <f>'OverUnder Pivot'!L659</f>
        <v>750</v>
      </c>
      <c r="M661" s="724">
        <f t="shared" si="19"/>
        <v>612.66499999999996</v>
      </c>
      <c r="N661" s="724">
        <f>'OverUnder Pivot'!M659</f>
        <v>581.25</v>
      </c>
      <c r="O661" s="724">
        <f>'OverUnder Pivot'!N659</f>
        <v>644.07999999999993</v>
      </c>
      <c r="P661" s="724">
        <f>'OverUnder Pivot'!O659</f>
        <v>625</v>
      </c>
      <c r="Q661" t="s">
        <v>2791</v>
      </c>
      <c r="T661">
        <f t="shared" si="20"/>
        <v>0</v>
      </c>
    </row>
    <row r="662" spans="1:20" hidden="1">
      <c r="A662">
        <f>'OverUnder Pivot'!A660</f>
        <v>1080</v>
      </c>
      <c r="B662">
        <f>'OverUnder Pivot'!B660</f>
        <v>26</v>
      </c>
      <c r="C662" t="str">
        <f>'OverUnder Pivot'!C660</f>
        <v>ELECTRICAL</v>
      </c>
      <c r="D662" t="str">
        <f>'OverUnder Pivot'!D660</f>
        <v>260526</v>
      </c>
      <c r="E662" t="str">
        <f>'OverUnder Pivot'!E660</f>
        <v xml:space="preserve"> GROUNDING AND BONDING FOR ELECTRICAL SYSTEMS</v>
      </c>
      <c r="F662" t="str">
        <f>'OverUnder Pivot'!F660</f>
        <v>Type TN-S complete, for</v>
      </c>
      <c r="G662" t="str">
        <f>'OverUnder Pivot'!G660</f>
        <v>Type TN-S complete, for</v>
      </c>
      <c r="H662" t="str">
        <f>'OverUnder Pivot'!H660</f>
        <v>L</v>
      </c>
      <c r="I662" t="str">
        <f>'OverUnder Pivot'!I660</f>
        <v>200kVA standby generator</v>
      </c>
      <c r="J662">
        <f>'OverUnder Pivot'!J660</f>
        <v>1</v>
      </c>
      <c r="K662" t="str">
        <f>'OverUnder Pivot'!K660</f>
        <v>Item</v>
      </c>
      <c r="L662" s="724">
        <f>'OverUnder Pivot'!L660</f>
        <v>750</v>
      </c>
      <c r="M662" s="724">
        <f t="shared" si="19"/>
        <v>526.64</v>
      </c>
      <c r="N662" s="724">
        <f>'OverUnder Pivot'!M660</f>
        <v>409.20000000000005</v>
      </c>
      <c r="O662" s="724">
        <f>'OverUnder Pivot'!N660</f>
        <v>644.07999999999993</v>
      </c>
      <c r="P662" s="724">
        <f>'OverUnder Pivot'!O660</f>
        <v>438</v>
      </c>
      <c r="Q662" t="s">
        <v>2791</v>
      </c>
      <c r="T662">
        <f t="shared" si="20"/>
        <v>0</v>
      </c>
    </row>
    <row r="663" spans="1:20" hidden="1">
      <c r="A663">
        <f>'OverUnder Pivot'!A661</f>
        <v>1081</v>
      </c>
      <c r="B663">
        <f>'OverUnder Pivot'!B661</f>
        <v>26</v>
      </c>
      <c r="C663" t="str">
        <f>'OverUnder Pivot'!C661</f>
        <v>ELECTRICAL</v>
      </c>
      <c r="D663" t="str">
        <f>'OverUnder Pivot'!D661</f>
        <v>260526</v>
      </c>
      <c r="E663" t="str">
        <f>'OverUnder Pivot'!E661</f>
        <v xml:space="preserve"> GROUNDING AND BONDING FOR ELECTRICAL SYSTEMS</v>
      </c>
      <c r="F663" t="str">
        <f>'OverUnder Pivot'!F661</f>
        <v>260526 - GROUNDING AND BONDING FOR ELECTRICAL SYSTEMS</v>
      </c>
      <c r="G663" t="str">
        <f>'OverUnder Pivot'!G661</f>
        <v>260526 - GROUNDING AND BONDING FOR ELECTRICAL SYSTEMS</v>
      </c>
      <c r="H663" t="str">
        <f>'OverUnder Pivot'!H661</f>
        <v>M</v>
      </c>
      <c r="I663" t="str">
        <f>'OverUnder Pivot'!I661</f>
        <v>Distribution panelboards, final branch circuit panelboards, indoor and outdoor lighting installations and wiring accessories</v>
      </c>
      <c r="J663">
        <f>'OverUnder Pivot'!J661</f>
        <v>1</v>
      </c>
      <c r="K663" t="str">
        <f>'OverUnder Pivot'!K661</f>
        <v>Item</v>
      </c>
      <c r="L663" s="724">
        <f>'OverUnder Pivot'!L661</f>
        <v>750</v>
      </c>
      <c r="M663" s="724">
        <f t="shared" si="19"/>
        <v>1492.7599999999998</v>
      </c>
      <c r="N663" s="724">
        <f>'OverUnder Pivot'!M661</f>
        <v>409.20000000000005</v>
      </c>
      <c r="O663" s="724">
        <f>'OverUnder Pivot'!N661</f>
        <v>2576.3199999999997</v>
      </c>
      <c r="P663" s="724">
        <f>'OverUnder Pivot'!O661</f>
        <v>438</v>
      </c>
      <c r="Q663" t="s">
        <v>2791</v>
      </c>
      <c r="T663">
        <f t="shared" si="20"/>
        <v>0</v>
      </c>
    </row>
    <row r="664" spans="1:20" hidden="1">
      <c r="A664">
        <f>'OverUnder Pivot'!A662</f>
        <v>1082</v>
      </c>
      <c r="B664">
        <f>'OverUnder Pivot'!B662</f>
        <v>26</v>
      </c>
      <c r="C664" t="str">
        <f>'OverUnder Pivot'!C662</f>
        <v>ELECTRICAL</v>
      </c>
      <c r="D664" t="str">
        <f>'OverUnder Pivot'!D662</f>
        <v>260526</v>
      </c>
      <c r="E664" t="str">
        <f>'OverUnder Pivot'!E662</f>
        <v xml:space="preserve"> GROUNDING AND BONDING FOR ELECTRICAL SYSTEMS</v>
      </c>
      <c r="F664" t="str">
        <f>'OverUnder Pivot'!F662</f>
        <v>Type TN-S complete, for</v>
      </c>
      <c r="G664" t="str">
        <f>'OverUnder Pivot'!G662</f>
        <v>Type TN-S complete, for</v>
      </c>
      <c r="H664" t="str">
        <f>'OverUnder Pivot'!H662</f>
        <v>N</v>
      </c>
      <c r="I664" t="str">
        <f>'OverUnder Pivot'!I662</f>
        <v>Signal and communication system</v>
      </c>
      <c r="J664">
        <f>'OverUnder Pivot'!J662</f>
        <v>1</v>
      </c>
      <c r="K664" t="str">
        <f>'OverUnder Pivot'!K662</f>
        <v>Item</v>
      </c>
      <c r="L664" s="724">
        <f>'OverUnder Pivot'!L662</f>
        <v>750</v>
      </c>
      <c r="M664" s="724">
        <f t="shared" si="19"/>
        <v>848.68</v>
      </c>
      <c r="N664" s="724">
        <f>'OverUnder Pivot'!M662</f>
        <v>409.20000000000005</v>
      </c>
      <c r="O664" s="724">
        <f>'OverUnder Pivot'!N662</f>
        <v>1288.1599999999999</v>
      </c>
      <c r="P664" s="724">
        <f>'OverUnder Pivot'!O662</f>
        <v>438</v>
      </c>
      <c r="Q664" t="s">
        <v>2791</v>
      </c>
      <c r="T664">
        <f t="shared" si="20"/>
        <v>0</v>
      </c>
    </row>
    <row r="665" spans="1:20" hidden="1">
      <c r="A665">
        <f>'OverUnder Pivot'!A663</f>
        <v>1084</v>
      </c>
      <c r="B665">
        <f>'OverUnder Pivot'!B663</f>
        <v>26</v>
      </c>
      <c r="C665" t="str">
        <f>'OverUnder Pivot'!C663</f>
        <v>ELECTRICAL</v>
      </c>
      <c r="D665" t="str">
        <f>'OverUnder Pivot'!D663</f>
        <v>260536</v>
      </c>
      <c r="E665" t="str">
        <f>'OverUnder Pivot'!E663</f>
        <v xml:space="preserve"> CABLE TRAYS FOR ELECTRICAL SYSTEMS</v>
      </c>
      <c r="F665" t="str">
        <f>'OverUnder Pivot'!F663</f>
        <v>Type TN-S complete, for</v>
      </c>
      <c r="G665" t="str">
        <f>'OverUnder Pivot'!G663</f>
        <v>Type TN-S complete, for</v>
      </c>
      <c r="H665" t="str">
        <f>'OverUnder Pivot'!H663</f>
        <v>A</v>
      </c>
      <c r="I665" t="str">
        <f>'OverUnder Pivot'!I663</f>
        <v>Cable tray 60 cm</v>
      </c>
      <c r="J665">
        <f>'OverUnder Pivot'!J663</f>
        <v>40</v>
      </c>
      <c r="K665" t="str">
        <f>'OverUnder Pivot'!K663</f>
        <v>m</v>
      </c>
      <c r="L665" s="724">
        <f>'OverUnder Pivot'!L663</f>
        <v>880</v>
      </c>
      <c r="M665" s="724">
        <f t="shared" si="19"/>
        <v>2043.2</v>
      </c>
      <c r="N665" s="724">
        <f>'OverUnder Pivot'!M663</f>
        <v>2418</v>
      </c>
      <c r="O665" s="724">
        <f>'OverUnder Pivot'!N663</f>
        <v>1668.4</v>
      </c>
      <c r="P665" s="724">
        <f>'OverUnder Pivot'!O663</f>
        <v>2600</v>
      </c>
      <c r="Q665" t="s">
        <v>2791</v>
      </c>
      <c r="T665">
        <f t="shared" si="20"/>
        <v>0</v>
      </c>
    </row>
    <row r="666" spans="1:20" hidden="1">
      <c r="A666">
        <f>'OverUnder Pivot'!A664</f>
        <v>1085</v>
      </c>
      <c r="B666">
        <f>'OverUnder Pivot'!B664</f>
        <v>26</v>
      </c>
      <c r="C666" t="str">
        <f>'OverUnder Pivot'!C664</f>
        <v>ELECTRICAL</v>
      </c>
      <c r="D666" t="str">
        <f>'OverUnder Pivot'!D664</f>
        <v>260536</v>
      </c>
      <c r="E666" t="str">
        <f>'OverUnder Pivot'!E664</f>
        <v xml:space="preserve"> CABLE TRAYS FOR ELECTRICAL SYSTEMS</v>
      </c>
      <c r="F666" t="str">
        <f>'OverUnder Pivot'!F664</f>
        <v>260536 - CABLE TRAYS FOR ELECTRICAL SYSTEMS</v>
      </c>
      <c r="G666" t="str">
        <f>'OverUnder Pivot'!G664</f>
        <v>260536 - CABLE TRAYS FOR ELECTRICAL SYSTEMS</v>
      </c>
      <c r="H666" t="str">
        <f>'OverUnder Pivot'!H664</f>
        <v>B</v>
      </c>
      <c r="I666" t="str">
        <f>'OverUnder Pivot'!I664</f>
        <v>Cable tray 30 cm</v>
      </c>
      <c r="J666">
        <f>'OverUnder Pivot'!J664</f>
        <v>50</v>
      </c>
      <c r="K666" t="str">
        <f>'OverUnder Pivot'!K664</f>
        <v>m</v>
      </c>
      <c r="L666" s="724">
        <f>'OverUnder Pivot'!L664</f>
        <v>750</v>
      </c>
      <c r="M666" s="724">
        <f t="shared" si="19"/>
        <v>1347.25</v>
      </c>
      <c r="N666" s="724">
        <f>'OverUnder Pivot'!M664</f>
        <v>1627.5000000000002</v>
      </c>
      <c r="O666" s="724">
        <f>'OverUnder Pivot'!N664</f>
        <v>1067</v>
      </c>
      <c r="P666" s="724">
        <f>'OverUnder Pivot'!O664</f>
        <v>1750</v>
      </c>
      <c r="Q666" t="s">
        <v>2791</v>
      </c>
      <c r="T666">
        <f t="shared" si="20"/>
        <v>0</v>
      </c>
    </row>
    <row r="667" spans="1:20" hidden="1">
      <c r="A667">
        <f>'OverUnder Pivot'!A665</f>
        <v>1086</v>
      </c>
      <c r="B667">
        <f>'OverUnder Pivot'!B665</f>
        <v>26</v>
      </c>
      <c r="C667" t="str">
        <f>'OverUnder Pivot'!C665</f>
        <v>ELECTRICAL</v>
      </c>
      <c r="D667" t="str">
        <f>'OverUnder Pivot'!D665</f>
        <v>260536</v>
      </c>
      <c r="E667" t="str">
        <f>'OverUnder Pivot'!E665</f>
        <v xml:space="preserve"> CABLE TRAYS FOR ELECTRICAL SYSTEMS</v>
      </c>
      <c r="F667" t="str">
        <f>'OverUnder Pivot'!F665</f>
        <v>Type TN-S complete, for</v>
      </c>
      <c r="G667" t="str">
        <f>'OverUnder Pivot'!G665</f>
        <v>Type TN-S complete, for</v>
      </c>
      <c r="H667" t="str">
        <f>'OverUnder Pivot'!H665</f>
        <v>C</v>
      </c>
      <c r="I667" t="str">
        <f>'OverUnder Pivot'!I665</f>
        <v>Cable tray 30 cm with cover</v>
      </c>
      <c r="J667">
        <f>'OverUnder Pivot'!J665</f>
        <v>30</v>
      </c>
      <c r="K667" t="str">
        <f>'OverUnder Pivot'!K665</f>
        <v>m</v>
      </c>
      <c r="L667" s="724">
        <f>'OverUnder Pivot'!L665</f>
        <v>570</v>
      </c>
      <c r="M667" s="724">
        <f t="shared" si="19"/>
        <v>1078.8</v>
      </c>
      <c r="N667" s="724">
        <f>'OverUnder Pivot'!M665</f>
        <v>1255.5</v>
      </c>
      <c r="O667" s="724">
        <f>'OverUnder Pivot'!N665</f>
        <v>902.1</v>
      </c>
      <c r="P667" s="724">
        <f>'OverUnder Pivot'!O665</f>
        <v>1350</v>
      </c>
      <c r="Q667" t="s">
        <v>2791</v>
      </c>
      <c r="T667">
        <f t="shared" si="20"/>
        <v>0</v>
      </c>
    </row>
    <row r="668" spans="1:20" hidden="1">
      <c r="A668">
        <f>'OverUnder Pivot'!A666</f>
        <v>1089</v>
      </c>
      <c r="B668">
        <f>'OverUnder Pivot'!B666</f>
        <v>26</v>
      </c>
      <c r="C668" t="str">
        <f>'OverUnder Pivot'!C666</f>
        <v>ELECTRICAL</v>
      </c>
      <c r="D668" t="str">
        <f>'OverUnder Pivot'!D666</f>
        <v>260543</v>
      </c>
      <c r="E668" t="str">
        <f>'OverUnder Pivot'!E666</f>
        <v xml:space="preserve"> UNDERGROUND DUCTS AND RACEWAYS FOR ELECTRICAL SYSTEMS</v>
      </c>
      <c r="F668" t="str">
        <f>'OverUnder Pivot'!F666</f>
        <v>260543 - UNDERGROUND DUCTS AND RACEWAYS FOR ELECTRICAL SYSTEMS</v>
      </c>
      <c r="G668" t="str">
        <f>'OverUnder Pivot'!G666</f>
        <v>260543 - UNDERGROUND DUCTS AND RACEWAYS FOR ELECTRICAL SYSTEMS</v>
      </c>
      <c r="H668" t="str">
        <f>'OverUnder Pivot'!H666</f>
        <v>D</v>
      </c>
      <c r="I668" t="str">
        <f>'OverUnder Pivot'!I666</f>
        <v>Duct bank of 4f150 mm conduits</v>
      </c>
      <c r="J668">
        <f>'OverUnder Pivot'!J666</f>
        <v>12</v>
      </c>
      <c r="K668" t="str">
        <f>'OverUnder Pivot'!K666</f>
        <v>m</v>
      </c>
      <c r="L668" s="724">
        <f>'OverUnder Pivot'!L666</f>
        <v>1380</v>
      </c>
      <c r="M668" s="724">
        <f t="shared" si="19"/>
        <v>542.1</v>
      </c>
      <c r="N668" s="724">
        <f>'OverUnder Pivot'!M666</f>
        <v>502.20000000000005</v>
      </c>
      <c r="O668" s="724">
        <f>'OverUnder Pivot'!N666</f>
        <v>582</v>
      </c>
      <c r="P668" s="724">
        <f>'OverUnder Pivot'!O666</f>
        <v>528</v>
      </c>
      <c r="Q668" t="s">
        <v>2791</v>
      </c>
      <c r="T668">
        <f t="shared" si="20"/>
        <v>0</v>
      </c>
    </row>
    <row r="669" spans="1:20" hidden="1">
      <c r="A669">
        <f>'OverUnder Pivot'!A667</f>
        <v>1090</v>
      </c>
      <c r="B669">
        <f>'OverUnder Pivot'!B667</f>
        <v>26</v>
      </c>
      <c r="C669" t="str">
        <f>'OverUnder Pivot'!C667</f>
        <v>ELECTRICAL</v>
      </c>
      <c r="D669" t="str">
        <f>'OverUnder Pivot'!D667</f>
        <v>260543</v>
      </c>
      <c r="E669" t="str">
        <f>'OverUnder Pivot'!E667</f>
        <v xml:space="preserve"> UNDERGROUND DUCTS AND RACEWAYS FOR ELECTRICAL SYSTEMS</v>
      </c>
      <c r="F669" t="str">
        <f>'OverUnder Pivot'!F667</f>
        <v>Underground cable duct assemblies encased in concrete</v>
      </c>
      <c r="G669" t="str">
        <f>'OverUnder Pivot'!G667</f>
        <v>Underground cable duct assemblies encased in concrete</v>
      </c>
      <c r="H669" t="str">
        <f>'OverUnder Pivot'!H667</f>
        <v>E</v>
      </c>
      <c r="I669" t="str">
        <f>'OverUnder Pivot'!I667</f>
        <v>Duct bank of 2f150 mm conduits</v>
      </c>
      <c r="J669">
        <f>'OverUnder Pivot'!J667</f>
        <v>50</v>
      </c>
      <c r="K669" t="str">
        <f>'OverUnder Pivot'!K667</f>
        <v>m</v>
      </c>
      <c r="L669" s="724">
        <f>'OverUnder Pivot'!L667</f>
        <v>3250</v>
      </c>
      <c r="M669" s="724">
        <f t="shared" si="19"/>
        <v>1333</v>
      </c>
      <c r="N669" s="724">
        <f>'OverUnder Pivot'!M667</f>
        <v>1162.5</v>
      </c>
      <c r="O669" s="724">
        <f>'OverUnder Pivot'!N667</f>
        <v>1503.5</v>
      </c>
      <c r="P669" s="724">
        <f>'OverUnder Pivot'!O667</f>
        <v>1250</v>
      </c>
      <c r="Q669" t="s">
        <v>2791</v>
      </c>
      <c r="T669">
        <f t="shared" si="20"/>
        <v>0</v>
      </c>
    </row>
    <row r="670" spans="1:20" hidden="1">
      <c r="A670">
        <f>'OverUnder Pivot'!A668</f>
        <v>1092</v>
      </c>
      <c r="B670">
        <f>'OverUnder Pivot'!B668</f>
        <v>26</v>
      </c>
      <c r="C670" t="str">
        <f>'OverUnder Pivot'!C668</f>
        <v>ELECTRICAL</v>
      </c>
      <c r="D670" t="str">
        <f>'OverUnder Pivot'!D668</f>
        <v>260543</v>
      </c>
      <c r="E670" t="str">
        <f>'OverUnder Pivot'!E668</f>
        <v xml:space="preserve"> UNDERGROUND DUCTS AND RACEWAYS FOR ELECTRICAL SYSTEMS</v>
      </c>
      <c r="F670" t="str">
        <f>'OverUnder Pivot'!F668</f>
        <v>Underground cable duct assemblies encased in concrete</v>
      </c>
      <c r="G670" t="str">
        <f>'OverUnder Pivot'!G668</f>
        <v>Underground cable duct assemblies encased in concrete</v>
      </c>
      <c r="H670" t="str">
        <f>'OverUnder Pivot'!H668</f>
        <v>F</v>
      </c>
      <c r="I670" t="str">
        <f>'OverUnder Pivot'!I668</f>
        <v>Trench (widthxdepth: 600x800mm)</v>
      </c>
      <c r="J670">
        <f>'OverUnder Pivot'!J668</f>
        <v>72</v>
      </c>
      <c r="K670" t="str">
        <f>'OverUnder Pivot'!K668</f>
        <v>m</v>
      </c>
      <c r="L670" s="724">
        <f>'OverUnder Pivot'!L668</f>
        <v>2304</v>
      </c>
      <c r="M670" s="724">
        <f t="shared" si="19"/>
        <v>14902.56</v>
      </c>
      <c r="N670" s="724">
        <f>'OverUnder Pivot'!M668</f>
        <v>2008.8000000000002</v>
      </c>
      <c r="O670" s="724">
        <f>'OverUnder Pivot'!N668</f>
        <v>27796.32</v>
      </c>
      <c r="P670" s="724">
        <f>'OverUnder Pivot'!O668</f>
        <v>2016</v>
      </c>
      <c r="Q670" t="s">
        <v>2727</v>
      </c>
      <c r="S670" t="s">
        <v>2789</v>
      </c>
      <c r="T670">
        <f t="shared" si="20"/>
        <v>1</v>
      </c>
    </row>
    <row r="671" spans="1:20" hidden="1">
      <c r="A671">
        <f>'OverUnder Pivot'!A669</f>
        <v>1094</v>
      </c>
      <c r="B671">
        <f>'OverUnder Pivot'!B669</f>
        <v>26</v>
      </c>
      <c r="C671" t="str">
        <f>'OverUnder Pivot'!C669</f>
        <v>ELECTRICAL</v>
      </c>
      <c r="D671" t="str">
        <f>'OverUnder Pivot'!D669</f>
        <v>260543</v>
      </c>
      <c r="E671" t="str">
        <f>'OverUnder Pivot'!E669</f>
        <v xml:space="preserve"> UNDERGROUND DUCTS AND RACEWAYS FOR ELECTRICAL SYSTEMS</v>
      </c>
      <c r="F671" t="str">
        <f>'OverUnder Pivot'!F669</f>
        <v>Underground cable duct assemblies encased in concrete</v>
      </c>
      <c r="G671" t="str">
        <f>'OverUnder Pivot'!G669</f>
        <v>Underground cable duct assemblies encased in concrete</v>
      </c>
      <c r="H671" t="str">
        <f>'OverUnder Pivot'!H669</f>
        <v>G</v>
      </c>
      <c r="I671" t="str">
        <f>'OverUnder Pivot'!I669</f>
        <v>Manhole 800x800x800mm</v>
      </c>
      <c r="J671">
        <f>'OverUnder Pivot'!J669</f>
        <v>8</v>
      </c>
      <c r="K671" t="str">
        <f>'OverUnder Pivot'!K669</f>
        <v>Nr</v>
      </c>
      <c r="L671" s="724">
        <f>'OverUnder Pivot'!L669</f>
        <v>4800</v>
      </c>
      <c r="M671" s="724">
        <f t="shared" si="19"/>
        <v>3143.4</v>
      </c>
      <c r="N671" s="724">
        <f>'OverUnder Pivot'!M669</f>
        <v>2678.4</v>
      </c>
      <c r="O671" s="724">
        <f>'OverUnder Pivot'!N669</f>
        <v>3608.4</v>
      </c>
      <c r="P671" s="724">
        <f>'OverUnder Pivot'!O669</f>
        <v>2904</v>
      </c>
      <c r="Q671" t="s">
        <v>2791</v>
      </c>
      <c r="T671">
        <f t="shared" si="20"/>
        <v>0</v>
      </c>
    </row>
    <row r="672" spans="1:20" hidden="1">
      <c r="A672">
        <f>'OverUnder Pivot'!A670</f>
        <v>1097</v>
      </c>
      <c r="B672">
        <f>'OverUnder Pivot'!B670</f>
        <v>26</v>
      </c>
      <c r="C672" t="str">
        <f>'OverUnder Pivot'!C670</f>
        <v>ELECTRICAL</v>
      </c>
      <c r="D672" t="str">
        <f>'OverUnder Pivot'!D670</f>
        <v>262413</v>
      </c>
      <c r="E672" t="str">
        <f>'OverUnder Pivot'!E670</f>
        <v xml:space="preserve"> SWITCHBOARDS</v>
      </c>
      <c r="F672" t="str">
        <f>'OverUnder Pivot'!F670</f>
        <v>262413 - SWITCHBOARDS</v>
      </c>
      <c r="G672" t="str">
        <f>'OverUnder Pivot'!G670</f>
        <v>262413 - SWITCHBOARDS</v>
      </c>
      <c r="H672" t="str">
        <f>'OverUnder Pivot'!H670</f>
        <v>H</v>
      </c>
      <c r="I672" t="str">
        <f>'OverUnder Pivot'!I670</f>
        <v>MDB</v>
      </c>
      <c r="J672">
        <f>'OverUnder Pivot'!J670</f>
        <v>1</v>
      </c>
      <c r="K672" t="str">
        <f>'OverUnder Pivot'!K670</f>
        <v>Nr</v>
      </c>
      <c r="L672" s="724">
        <f>'OverUnder Pivot'!L670</f>
        <v>6000</v>
      </c>
      <c r="M672" s="724">
        <f t="shared" si="19"/>
        <v>4140.5050000000001</v>
      </c>
      <c r="N672" s="724">
        <f>'OverUnder Pivot'!M670</f>
        <v>4417.5</v>
      </c>
      <c r="O672" s="724">
        <f>'OverUnder Pivot'!N670</f>
        <v>3863.5099999999998</v>
      </c>
      <c r="P672" s="724">
        <f>'OverUnder Pivot'!O670</f>
        <v>4750</v>
      </c>
      <c r="Q672" t="s">
        <v>2791</v>
      </c>
      <c r="T672">
        <f t="shared" si="20"/>
        <v>0</v>
      </c>
    </row>
    <row r="673" spans="1:20" hidden="1">
      <c r="A673">
        <f>'OverUnder Pivot'!A671</f>
        <v>1100</v>
      </c>
      <c r="B673">
        <f>'OverUnder Pivot'!B671</f>
        <v>26</v>
      </c>
      <c r="C673" t="str">
        <f>'OverUnder Pivot'!C671</f>
        <v>ELECTRICAL</v>
      </c>
      <c r="D673" t="str">
        <f>'OverUnder Pivot'!D671</f>
        <v>262416</v>
      </c>
      <c r="E673" t="str">
        <f>'OverUnder Pivot'!E671</f>
        <v xml:space="preserve"> PANELBOARDS</v>
      </c>
      <c r="F673" t="str">
        <f>'OverUnder Pivot'!F671</f>
        <v>262416 - PANELBOARDS</v>
      </c>
      <c r="G673" t="str">
        <f>'OverUnder Pivot'!G671</f>
        <v>262416 - PANELBOARDS</v>
      </c>
      <c r="H673" t="str">
        <f>'OverUnder Pivot'!H671</f>
        <v>J</v>
      </c>
      <c r="I673" t="str">
        <f>'OverUnder Pivot'!I671</f>
        <v>EDP</v>
      </c>
      <c r="J673">
        <f>'OverUnder Pivot'!J671</f>
        <v>1</v>
      </c>
      <c r="K673" t="str">
        <f>'OverUnder Pivot'!K671</f>
        <v>Nr</v>
      </c>
      <c r="L673" s="724">
        <f>'OverUnder Pivot'!L671</f>
        <v>5000</v>
      </c>
      <c r="M673" s="724">
        <f t="shared" si="19"/>
        <v>1383.365</v>
      </c>
      <c r="N673" s="724">
        <f>'OverUnder Pivot'!M671</f>
        <v>1278.75</v>
      </c>
      <c r="O673" s="724">
        <f>'OverUnder Pivot'!N671</f>
        <v>1487.98</v>
      </c>
      <c r="P673" s="724">
        <f>'OverUnder Pivot'!O671</f>
        <v>1375</v>
      </c>
      <c r="Q673" t="s">
        <v>2727</v>
      </c>
      <c r="R673" t="s">
        <v>2788</v>
      </c>
      <c r="S673" t="s">
        <v>2788</v>
      </c>
      <c r="T673">
        <f t="shared" si="20"/>
        <v>2</v>
      </c>
    </row>
    <row r="674" spans="1:20" hidden="1">
      <c r="A674">
        <f>'OverUnder Pivot'!A672</f>
        <v>1102</v>
      </c>
      <c r="B674">
        <f>'OverUnder Pivot'!B672</f>
        <v>26</v>
      </c>
      <c r="C674" t="str">
        <f>'OverUnder Pivot'!C672</f>
        <v>ELECTRICAL</v>
      </c>
      <c r="D674" t="str">
        <f>'OverUnder Pivot'!D672</f>
        <v>262416</v>
      </c>
      <c r="E674" t="str">
        <f>'OverUnder Pivot'!E672</f>
        <v xml:space="preserve"> PANELBOARDS</v>
      </c>
      <c r="F674" t="str">
        <f>'OverUnder Pivot'!F672</f>
        <v>262416 - PANELBOARDS</v>
      </c>
      <c r="G674" t="str">
        <f>'OverUnder Pivot'!G672</f>
        <v>262416 - PANELBOARDS</v>
      </c>
      <c r="H674" t="str">
        <f>'OverUnder Pivot'!H672</f>
        <v>A</v>
      </c>
      <c r="I674" t="str">
        <f>'OverUnder Pivot'!I672</f>
        <v>SDP-G</v>
      </c>
      <c r="J674">
        <f>'OverUnder Pivot'!J672</f>
        <v>1</v>
      </c>
      <c r="K674" t="str">
        <f>'OverUnder Pivot'!K672</f>
        <v>Nr</v>
      </c>
      <c r="L674" s="724">
        <f>'OverUnder Pivot'!L672</f>
        <v>3500</v>
      </c>
      <c r="M674" s="724">
        <f t="shared" si="19"/>
        <v>1181.0900000000001</v>
      </c>
      <c r="N674" s="724">
        <f>'OverUnder Pivot'!M672</f>
        <v>874.2</v>
      </c>
      <c r="O674" s="724">
        <f>'OverUnder Pivot'!N672</f>
        <v>1487.98</v>
      </c>
      <c r="P674" s="724">
        <f>'OverUnder Pivot'!O672</f>
        <v>938</v>
      </c>
      <c r="Q674" t="s">
        <v>2727</v>
      </c>
      <c r="R674" t="s">
        <v>2788</v>
      </c>
      <c r="T674">
        <f t="shared" si="20"/>
        <v>1</v>
      </c>
    </row>
    <row r="675" spans="1:20" hidden="1">
      <c r="A675">
        <f>'OverUnder Pivot'!A673</f>
        <v>1103</v>
      </c>
      <c r="B675">
        <f>'OverUnder Pivot'!B673</f>
        <v>26</v>
      </c>
      <c r="C675" t="str">
        <f>'OverUnder Pivot'!C673</f>
        <v>ELECTRICAL</v>
      </c>
      <c r="D675" t="str">
        <f>'OverUnder Pivot'!D673</f>
        <v>262416</v>
      </c>
      <c r="E675" t="str">
        <f>'OverUnder Pivot'!E673</f>
        <v xml:space="preserve"> PANELBOARDS</v>
      </c>
      <c r="F675" t="str">
        <f>'OverUnder Pivot'!F673</f>
        <v>Subdistribution panels</v>
      </c>
      <c r="G675" t="str">
        <f>'OverUnder Pivot'!G673</f>
        <v>Subdistribution panels</v>
      </c>
      <c r="H675" t="str">
        <f>'OverUnder Pivot'!H673</f>
        <v>B</v>
      </c>
      <c r="I675" t="str">
        <f>'OverUnder Pivot'!I673</f>
        <v>SDP-GL</v>
      </c>
      <c r="J675">
        <f>'OverUnder Pivot'!J673</f>
        <v>1</v>
      </c>
      <c r="K675" t="str">
        <f>'OverUnder Pivot'!K673</f>
        <v>Nr</v>
      </c>
      <c r="L675" s="724">
        <f>'OverUnder Pivot'!L673</f>
        <v>0</v>
      </c>
      <c r="M675" s="724"/>
      <c r="N675" s="724">
        <f>'OverUnder Pivot'!M673</f>
        <v>0</v>
      </c>
      <c r="O675" s="724">
        <f>'OverUnder Pivot'!N673</f>
        <v>0</v>
      </c>
      <c r="P675" s="724">
        <f>'OverUnder Pivot'!O673</f>
        <v>0</v>
      </c>
      <c r="Q675" t="s">
        <v>2791</v>
      </c>
      <c r="T675">
        <f t="shared" si="20"/>
        <v>0</v>
      </c>
    </row>
    <row r="676" spans="1:20" hidden="1">
      <c r="A676">
        <f>'OverUnder Pivot'!A674</f>
        <v>1104</v>
      </c>
      <c r="B676">
        <f>'OverUnder Pivot'!B674</f>
        <v>26</v>
      </c>
      <c r="C676" t="str">
        <f>'OverUnder Pivot'!C674</f>
        <v>ELECTRICAL</v>
      </c>
      <c r="D676" t="str">
        <f>'OverUnder Pivot'!D674</f>
        <v>262416</v>
      </c>
      <c r="E676" t="str">
        <f>'OverUnder Pivot'!E674</f>
        <v xml:space="preserve"> PANELBOARDS</v>
      </c>
      <c r="F676" t="str">
        <f>'OverUnder Pivot'!F674</f>
        <v>262416 - PANELBOARDS</v>
      </c>
      <c r="G676" t="str">
        <f>'OverUnder Pivot'!G674</f>
        <v>262416 - PANELBOARDS</v>
      </c>
      <c r="H676" t="str">
        <f>'OverUnder Pivot'!H674</f>
        <v>B</v>
      </c>
      <c r="I676" t="str">
        <f>'OverUnder Pivot'!I674</f>
        <v>SDP-R</v>
      </c>
      <c r="J676">
        <f>'OverUnder Pivot'!J674</f>
        <v>1</v>
      </c>
      <c r="K676" t="str">
        <f>'OverUnder Pivot'!K674</f>
        <v>Nr</v>
      </c>
      <c r="L676" s="724">
        <f>'OverUnder Pivot'!L674</f>
        <v>3500</v>
      </c>
      <c r="M676" s="724">
        <f>AVERAGEIFS(N676:O676,N676:O676,"&lt;&gt;0",V676:W676,"")</f>
        <v>1672.91</v>
      </c>
      <c r="N676" s="724">
        <f>'OverUnder Pivot'!M674</f>
        <v>1278.75</v>
      </c>
      <c r="O676" s="724">
        <f>'OverUnder Pivot'!N674</f>
        <v>2067.0700000000002</v>
      </c>
      <c r="P676" s="724">
        <f>'OverUnder Pivot'!O674</f>
        <v>1375</v>
      </c>
      <c r="Q676" t="s">
        <v>2791</v>
      </c>
      <c r="T676">
        <f t="shared" si="20"/>
        <v>0</v>
      </c>
    </row>
    <row r="677" spans="1:20" hidden="1">
      <c r="A677">
        <f>'OverUnder Pivot'!A675</f>
        <v>1105</v>
      </c>
      <c r="B677">
        <f>'OverUnder Pivot'!B675</f>
        <v>26</v>
      </c>
      <c r="C677" t="str">
        <f>'OverUnder Pivot'!C675</f>
        <v>ELECTRICAL</v>
      </c>
      <c r="D677" t="str">
        <f>'OverUnder Pivot'!D675</f>
        <v>262416</v>
      </c>
      <c r="E677" t="str">
        <f>'OverUnder Pivot'!E675</f>
        <v xml:space="preserve"> PANELBOARDS</v>
      </c>
      <c r="F677" t="str">
        <f>'OverUnder Pivot'!F675</f>
        <v>Subdistribution panels</v>
      </c>
      <c r="G677" t="str">
        <f>'OverUnder Pivot'!G675</f>
        <v>Subdistribution panels</v>
      </c>
      <c r="H677" t="str">
        <f>'OverUnder Pivot'!H675</f>
        <v>C</v>
      </c>
      <c r="I677" t="str">
        <f>'OverUnder Pivot'!I675</f>
        <v>ESDP-G</v>
      </c>
      <c r="J677">
        <f>'OverUnder Pivot'!J675</f>
        <v>1</v>
      </c>
      <c r="K677" t="str">
        <f>'OverUnder Pivot'!K675</f>
        <v>Nr</v>
      </c>
      <c r="L677" s="724">
        <f>'OverUnder Pivot'!L675</f>
        <v>3500</v>
      </c>
      <c r="M677" s="724">
        <f>AVERAGEIFS(N677:O677,N677:O677,"&lt;&gt;0",V677:W677,"")</f>
        <v>977.94</v>
      </c>
      <c r="N677" s="724">
        <f>'OverUnder Pivot'!M675</f>
        <v>623.1</v>
      </c>
      <c r="O677" s="724">
        <f>'OverUnder Pivot'!N675</f>
        <v>1332.78</v>
      </c>
      <c r="P677" s="724">
        <f>'OverUnder Pivot'!O675</f>
        <v>688</v>
      </c>
      <c r="Q677" t="s">
        <v>2727</v>
      </c>
      <c r="R677" t="s">
        <v>2788</v>
      </c>
      <c r="T677">
        <f t="shared" si="20"/>
        <v>1</v>
      </c>
    </row>
    <row r="678" spans="1:20" hidden="1">
      <c r="A678">
        <f>'OverUnder Pivot'!A676</f>
        <v>1106</v>
      </c>
      <c r="B678">
        <f>'OverUnder Pivot'!B676</f>
        <v>26</v>
      </c>
      <c r="C678" t="str">
        <f>'OverUnder Pivot'!C676</f>
        <v>ELECTRICAL</v>
      </c>
      <c r="D678" t="str">
        <f>'OverUnder Pivot'!D676</f>
        <v>262416</v>
      </c>
      <c r="E678" t="str">
        <f>'OverUnder Pivot'!E676</f>
        <v xml:space="preserve"> PANELBOARDS</v>
      </c>
      <c r="F678" t="str">
        <f>'OverUnder Pivot'!F676</f>
        <v>262416 - PANELBOARDS</v>
      </c>
      <c r="G678" t="str">
        <f>'OverUnder Pivot'!G676</f>
        <v>262416 - PANELBOARDS</v>
      </c>
      <c r="H678" t="str">
        <f>'OverUnder Pivot'!H676</f>
        <v>D</v>
      </c>
      <c r="I678" t="str">
        <f>'OverUnder Pivot'!I676</f>
        <v>ESDP-R</v>
      </c>
      <c r="J678">
        <f>'OverUnder Pivot'!J676</f>
        <v>1</v>
      </c>
      <c r="K678" t="str">
        <f>'OverUnder Pivot'!K676</f>
        <v>Nr</v>
      </c>
      <c r="L678" s="724">
        <f>'OverUnder Pivot'!L676</f>
        <v>3500</v>
      </c>
      <c r="M678" s="724">
        <f>AVERAGEIFS(N678:O678,N678:O678,"&lt;&gt;0",V678:W678,"")</f>
        <v>881.42499999999995</v>
      </c>
      <c r="N678" s="724">
        <f>'OverUnder Pivot'!M676</f>
        <v>623.1</v>
      </c>
      <c r="O678" s="724">
        <f>'OverUnder Pivot'!N676</f>
        <v>1139.75</v>
      </c>
      <c r="P678" s="724">
        <f>'OverUnder Pivot'!O676</f>
        <v>688</v>
      </c>
      <c r="Q678" t="s">
        <v>2727</v>
      </c>
      <c r="R678" t="s">
        <v>2788</v>
      </c>
      <c r="T678">
        <f t="shared" si="20"/>
        <v>1</v>
      </c>
    </row>
    <row r="679" spans="1:20" hidden="1">
      <c r="A679">
        <f>'OverUnder Pivot'!A677</f>
        <v>1108</v>
      </c>
      <c r="B679">
        <f>'OverUnder Pivot'!B677</f>
        <v>26</v>
      </c>
      <c r="C679" t="str">
        <f>'OverUnder Pivot'!C677</f>
        <v>ELECTRICAL</v>
      </c>
      <c r="D679" t="str">
        <f>'OverUnder Pivot'!D677</f>
        <v>262416</v>
      </c>
      <c r="E679" t="str">
        <f>'OverUnder Pivot'!E677</f>
        <v xml:space="preserve"> PANELBOARDS</v>
      </c>
      <c r="F679" t="str">
        <f>'OverUnder Pivot'!F677</f>
        <v>262416 - PANELBOARDS</v>
      </c>
      <c r="G679" t="str">
        <f>'OverUnder Pivot'!G677</f>
        <v>262416 - PANELBOARDS</v>
      </c>
      <c r="H679" t="str">
        <f>'OverUnder Pivot'!H677</f>
        <v>F</v>
      </c>
      <c r="I679" t="str">
        <f>'OverUnder Pivot'!I677</f>
        <v>LP-S</v>
      </c>
      <c r="J679">
        <f>'OverUnder Pivot'!J677</f>
        <v>1</v>
      </c>
      <c r="K679" t="str">
        <f>'OverUnder Pivot'!K677</f>
        <v>Nr</v>
      </c>
      <c r="L679" s="724">
        <f>'OverUnder Pivot'!L677</f>
        <v>0</v>
      </c>
      <c r="M679" s="724"/>
      <c r="N679" s="724">
        <f>'OverUnder Pivot'!M677</f>
        <v>0</v>
      </c>
      <c r="O679" s="724">
        <f>'OverUnder Pivot'!N677</f>
        <v>0</v>
      </c>
      <c r="P679" s="724">
        <f>'OverUnder Pivot'!O677</f>
        <v>0</v>
      </c>
      <c r="Q679" t="s">
        <v>2791</v>
      </c>
      <c r="T679">
        <f t="shared" si="20"/>
        <v>0</v>
      </c>
    </row>
    <row r="680" spans="1:20" hidden="1">
      <c r="A680">
        <f>'OverUnder Pivot'!A678</f>
        <v>1109</v>
      </c>
      <c r="B680">
        <f>'OverUnder Pivot'!B678</f>
        <v>26</v>
      </c>
      <c r="C680" t="str">
        <f>'OverUnder Pivot'!C678</f>
        <v>ELECTRICAL</v>
      </c>
      <c r="D680" t="str">
        <f>'OverUnder Pivot'!D678</f>
        <v>262416</v>
      </c>
      <c r="E680" t="str">
        <f>'OverUnder Pivot'!E678</f>
        <v xml:space="preserve"> PANELBOARDS</v>
      </c>
      <c r="F680" t="str">
        <f>'OverUnder Pivot'!F678</f>
        <v>Final branch circuit panels</v>
      </c>
      <c r="G680" t="str">
        <f>'OverUnder Pivot'!G678</f>
        <v>Final branch circuit panels</v>
      </c>
      <c r="H680" t="str">
        <f>'OverUnder Pivot'!H678</f>
        <v>G</v>
      </c>
      <c r="I680" t="str">
        <f>'OverUnder Pivot'!I678</f>
        <v>LP-GL</v>
      </c>
      <c r="J680">
        <f>'OverUnder Pivot'!J678</f>
        <v>1</v>
      </c>
      <c r="K680" t="str">
        <f>'OverUnder Pivot'!K678</f>
        <v>Nr</v>
      </c>
      <c r="L680" s="724">
        <f>'OverUnder Pivot'!L678</f>
        <v>0</v>
      </c>
      <c r="M680" s="724"/>
      <c r="N680" s="724">
        <f>'OverUnder Pivot'!M678</f>
        <v>0</v>
      </c>
      <c r="O680" s="724">
        <f>'OverUnder Pivot'!N678</f>
        <v>0</v>
      </c>
      <c r="P680" s="724">
        <f>'OverUnder Pivot'!O678</f>
        <v>0</v>
      </c>
      <c r="Q680" t="s">
        <v>2791</v>
      </c>
      <c r="T680">
        <f t="shared" si="20"/>
        <v>0</v>
      </c>
    </row>
    <row r="681" spans="1:20" hidden="1">
      <c r="A681">
        <f>'OverUnder Pivot'!A679</f>
        <v>1110</v>
      </c>
      <c r="B681">
        <f>'OverUnder Pivot'!B679</f>
        <v>26</v>
      </c>
      <c r="C681" t="str">
        <f>'OverUnder Pivot'!C679</f>
        <v>ELECTRICAL</v>
      </c>
      <c r="D681" t="str">
        <f>'OverUnder Pivot'!D679</f>
        <v>262416</v>
      </c>
      <c r="E681" t="str">
        <f>'OverUnder Pivot'!E679</f>
        <v xml:space="preserve"> PANELBOARDS</v>
      </c>
      <c r="F681" t="str">
        <f>'OverUnder Pivot'!F679</f>
        <v>262416 - PANELBOARDS</v>
      </c>
      <c r="G681" t="str">
        <f>'OverUnder Pivot'!G679</f>
        <v>262416 - PANELBOARDS</v>
      </c>
      <c r="H681" t="str">
        <f>'OverUnder Pivot'!H679</f>
        <v>H</v>
      </c>
      <c r="I681" t="str">
        <f>'OverUnder Pivot'!I679</f>
        <v>LP-G1</v>
      </c>
      <c r="J681">
        <f>'OverUnder Pivot'!J679</f>
        <v>1</v>
      </c>
      <c r="K681" t="str">
        <f>'OverUnder Pivot'!K679</f>
        <v>Nr</v>
      </c>
      <c r="L681" s="724">
        <f>'OverUnder Pivot'!L679</f>
        <v>0</v>
      </c>
      <c r="M681" s="724"/>
      <c r="N681" s="724">
        <f>'OverUnder Pivot'!M679</f>
        <v>0</v>
      </c>
      <c r="O681" s="724">
        <f>'OverUnder Pivot'!N679</f>
        <v>0</v>
      </c>
      <c r="P681" s="724">
        <f>'OverUnder Pivot'!O679</f>
        <v>0</v>
      </c>
      <c r="Q681" t="s">
        <v>2791</v>
      </c>
      <c r="T681">
        <f t="shared" si="20"/>
        <v>0</v>
      </c>
    </row>
    <row r="682" spans="1:20" hidden="1">
      <c r="A682">
        <f>'OverUnder Pivot'!A680</f>
        <v>1111</v>
      </c>
      <c r="B682">
        <f>'OverUnder Pivot'!B680</f>
        <v>26</v>
      </c>
      <c r="C682" t="str">
        <f>'OverUnder Pivot'!C680</f>
        <v>ELECTRICAL</v>
      </c>
      <c r="D682" t="str">
        <f>'OverUnder Pivot'!D680</f>
        <v>262416</v>
      </c>
      <c r="E682" t="str">
        <f>'OverUnder Pivot'!E680</f>
        <v xml:space="preserve"> PANELBOARDS</v>
      </c>
      <c r="F682" t="str">
        <f>'OverUnder Pivot'!F680</f>
        <v>Final branch circuit panels</v>
      </c>
      <c r="G682" t="str">
        <f>'OverUnder Pivot'!G680</f>
        <v>Final branch circuit panels</v>
      </c>
      <c r="H682" t="str">
        <f>'OverUnder Pivot'!H680</f>
        <v>J</v>
      </c>
      <c r="I682" t="str">
        <f>'OverUnder Pivot'!I680</f>
        <v>LP-G2</v>
      </c>
      <c r="J682">
        <f>'OverUnder Pivot'!J680</f>
        <v>1</v>
      </c>
      <c r="K682" t="str">
        <f>'OverUnder Pivot'!K680</f>
        <v>Nr</v>
      </c>
      <c r="L682" s="724">
        <f>'OverUnder Pivot'!L680</f>
        <v>0</v>
      </c>
      <c r="M682" s="724"/>
      <c r="N682" s="724">
        <f>'OverUnder Pivot'!M680</f>
        <v>0</v>
      </c>
      <c r="O682" s="724">
        <f>'OverUnder Pivot'!N680</f>
        <v>0</v>
      </c>
      <c r="P682" s="724">
        <f>'OverUnder Pivot'!O680</f>
        <v>0</v>
      </c>
      <c r="Q682" t="s">
        <v>2791</v>
      </c>
      <c r="T682">
        <f t="shared" si="20"/>
        <v>0</v>
      </c>
    </row>
    <row r="683" spans="1:20" hidden="1">
      <c r="A683">
        <f>'OverUnder Pivot'!A681</f>
        <v>1112</v>
      </c>
      <c r="B683">
        <f>'OverUnder Pivot'!B681</f>
        <v>26</v>
      </c>
      <c r="C683" t="str">
        <f>'OverUnder Pivot'!C681</f>
        <v>ELECTRICAL</v>
      </c>
      <c r="D683" t="str">
        <f>'OverUnder Pivot'!D681</f>
        <v>262416</v>
      </c>
      <c r="E683" t="str">
        <f>'OverUnder Pivot'!E681</f>
        <v xml:space="preserve"> PANELBOARDS</v>
      </c>
      <c r="F683" t="str">
        <f>'OverUnder Pivot'!F681</f>
        <v>262416 - PANELBOARDS</v>
      </c>
      <c r="G683" t="str">
        <f>'OverUnder Pivot'!G681</f>
        <v>262416 - PANELBOARDS</v>
      </c>
      <c r="H683" t="str">
        <f>'OverUnder Pivot'!H681</f>
        <v>E</v>
      </c>
      <c r="I683" t="str">
        <f>'OverUnder Pivot'!I681</f>
        <v>LP-11</v>
      </c>
      <c r="J683">
        <f>'OverUnder Pivot'!J681</f>
        <v>1</v>
      </c>
      <c r="K683" t="str">
        <f>'OverUnder Pivot'!K681</f>
        <v>Nr</v>
      </c>
      <c r="L683" s="724">
        <f>'OverUnder Pivot'!L681</f>
        <v>1000</v>
      </c>
      <c r="M683" s="724">
        <f>AVERAGEIFS(N683:O683,N683:O683,"&lt;&gt;0",V683:W683,"")</f>
        <v>549.82500000000005</v>
      </c>
      <c r="N683" s="724">
        <f>'OverUnder Pivot'!M681</f>
        <v>255.75</v>
      </c>
      <c r="O683" s="724">
        <f>'OverUnder Pivot'!N681</f>
        <v>843.9</v>
      </c>
      <c r="P683" s="724">
        <f>'OverUnder Pivot'!O681</f>
        <v>375</v>
      </c>
      <c r="Q683" t="s">
        <v>2791</v>
      </c>
      <c r="T683">
        <f t="shared" si="20"/>
        <v>0</v>
      </c>
    </row>
    <row r="684" spans="1:20" hidden="1">
      <c r="A684">
        <f>'OverUnder Pivot'!A682</f>
        <v>1113</v>
      </c>
      <c r="B684">
        <f>'OverUnder Pivot'!B682</f>
        <v>26</v>
      </c>
      <c r="C684" t="str">
        <f>'OverUnder Pivot'!C682</f>
        <v>ELECTRICAL</v>
      </c>
      <c r="D684" t="str">
        <f>'OverUnder Pivot'!D682</f>
        <v>262416</v>
      </c>
      <c r="E684" t="str">
        <f>'OverUnder Pivot'!E682</f>
        <v xml:space="preserve"> PANELBOARDS</v>
      </c>
      <c r="F684" t="str">
        <f>'OverUnder Pivot'!F682</f>
        <v>Final branch circuit panels</v>
      </c>
      <c r="G684" t="str">
        <f>'OverUnder Pivot'!G682</f>
        <v>Final branch circuit panels</v>
      </c>
      <c r="H684" t="str">
        <f>'OverUnder Pivot'!H682</f>
        <v>F</v>
      </c>
      <c r="I684" t="str">
        <f>'OverUnder Pivot'!I682</f>
        <v>LP-12</v>
      </c>
      <c r="J684">
        <f>'OverUnder Pivot'!J682</f>
        <v>1</v>
      </c>
      <c r="K684" t="str">
        <f>'OverUnder Pivot'!K682</f>
        <v>Nr</v>
      </c>
      <c r="L684" s="724">
        <f>'OverUnder Pivot'!L682</f>
        <v>1000</v>
      </c>
      <c r="M684" s="724">
        <f>AVERAGEIFS(N684:O684,N684:O684,"&lt;&gt;0",V684:W684,"")</f>
        <v>356.31</v>
      </c>
      <c r="N684" s="724">
        <f>'OverUnder Pivot'!M682</f>
        <v>255.75</v>
      </c>
      <c r="O684" s="724">
        <f>'OverUnder Pivot'!N682</f>
        <v>456.87</v>
      </c>
      <c r="P684" s="724">
        <f>'OverUnder Pivot'!O682</f>
        <v>375</v>
      </c>
      <c r="Q684" t="s">
        <v>2791</v>
      </c>
      <c r="T684">
        <f t="shared" si="20"/>
        <v>0</v>
      </c>
    </row>
    <row r="685" spans="1:20" hidden="1">
      <c r="A685">
        <f>'OverUnder Pivot'!A683</f>
        <v>1114</v>
      </c>
      <c r="B685">
        <f>'OverUnder Pivot'!B683</f>
        <v>26</v>
      </c>
      <c r="C685" t="str">
        <f>'OverUnder Pivot'!C683</f>
        <v>ELECTRICAL</v>
      </c>
      <c r="D685" t="str">
        <f>'OverUnder Pivot'!D683</f>
        <v>262416</v>
      </c>
      <c r="E685" t="str">
        <f>'OverUnder Pivot'!E683</f>
        <v xml:space="preserve"> PANELBOARDS</v>
      </c>
      <c r="F685" t="str">
        <f>'OverUnder Pivot'!F683</f>
        <v>262416 - PANELBOARDS</v>
      </c>
      <c r="G685" t="str">
        <f>'OverUnder Pivot'!G683</f>
        <v>262416 - PANELBOARDS</v>
      </c>
      <c r="H685" t="str">
        <f>'OverUnder Pivot'!H683</f>
        <v>M</v>
      </c>
      <c r="I685" t="str">
        <f>'OverUnder Pivot'!I683</f>
        <v>LP-21</v>
      </c>
      <c r="J685">
        <f>'OverUnder Pivot'!J683</f>
        <v>1</v>
      </c>
      <c r="K685" t="str">
        <f>'OverUnder Pivot'!K683</f>
        <v>Nr</v>
      </c>
      <c r="L685" s="724">
        <f>'OverUnder Pivot'!L683</f>
        <v>0</v>
      </c>
      <c r="M685" s="724"/>
      <c r="N685" s="724">
        <f>'OverUnder Pivot'!M683</f>
        <v>0</v>
      </c>
      <c r="O685" s="724">
        <f>'OverUnder Pivot'!N683</f>
        <v>0</v>
      </c>
      <c r="P685" s="724">
        <f>'OverUnder Pivot'!O683</f>
        <v>0</v>
      </c>
      <c r="Q685" t="s">
        <v>2791</v>
      </c>
      <c r="T685">
        <f t="shared" si="20"/>
        <v>0</v>
      </c>
    </row>
    <row r="686" spans="1:20" hidden="1">
      <c r="A686">
        <f>'OverUnder Pivot'!A684</f>
        <v>1115</v>
      </c>
      <c r="B686">
        <f>'OverUnder Pivot'!B684</f>
        <v>26</v>
      </c>
      <c r="C686" t="str">
        <f>'OverUnder Pivot'!C684</f>
        <v>ELECTRICAL</v>
      </c>
      <c r="D686" t="str">
        <f>'OverUnder Pivot'!D684</f>
        <v>262416</v>
      </c>
      <c r="E686" t="str">
        <f>'OverUnder Pivot'!E684</f>
        <v xml:space="preserve"> PANELBOARDS</v>
      </c>
      <c r="F686" t="str">
        <f>'OverUnder Pivot'!F684</f>
        <v>Final branch circuit panels</v>
      </c>
      <c r="G686" t="str">
        <f>'OverUnder Pivot'!G684</f>
        <v>Final branch circuit panels</v>
      </c>
      <c r="H686" t="str">
        <f>'OverUnder Pivot'!H684</f>
        <v>N</v>
      </c>
      <c r="I686" t="str">
        <f>'OverUnder Pivot'!I684</f>
        <v>LP-22</v>
      </c>
      <c r="J686">
        <f>'OverUnder Pivot'!J684</f>
        <v>1</v>
      </c>
      <c r="K686" t="str">
        <f>'OverUnder Pivot'!K684</f>
        <v>Nr</v>
      </c>
      <c r="L686" s="724">
        <f>'OverUnder Pivot'!L684</f>
        <v>0</v>
      </c>
      <c r="M686" s="724"/>
      <c r="N686" s="724">
        <f>'OverUnder Pivot'!M684</f>
        <v>0</v>
      </c>
      <c r="O686" s="724">
        <f>'OverUnder Pivot'!N684</f>
        <v>0</v>
      </c>
      <c r="P686" s="724">
        <f>'OverUnder Pivot'!O684</f>
        <v>0</v>
      </c>
      <c r="Q686" t="s">
        <v>2791</v>
      </c>
      <c r="T686">
        <f t="shared" si="20"/>
        <v>0</v>
      </c>
    </row>
    <row r="687" spans="1:20" hidden="1">
      <c r="A687">
        <f>'OverUnder Pivot'!A685</f>
        <v>1116</v>
      </c>
      <c r="B687">
        <f>'OverUnder Pivot'!B685</f>
        <v>26</v>
      </c>
      <c r="C687" t="str">
        <f>'OverUnder Pivot'!C685</f>
        <v>ELECTRICAL</v>
      </c>
      <c r="D687" t="str">
        <f>'OverUnder Pivot'!D685</f>
        <v>262416</v>
      </c>
      <c r="E687" t="str">
        <f>'OverUnder Pivot'!E685</f>
        <v xml:space="preserve"> PANELBOARDS</v>
      </c>
      <c r="F687" t="str">
        <f>'OverUnder Pivot'!F685</f>
        <v>262416 - PANELBOARDS</v>
      </c>
      <c r="G687" t="str">
        <f>'OverUnder Pivot'!G685</f>
        <v>262416 - PANELBOARDS</v>
      </c>
      <c r="H687" t="str">
        <f>'OverUnder Pivot'!H685</f>
        <v>P</v>
      </c>
      <c r="I687" t="str">
        <f>'OverUnder Pivot'!I685</f>
        <v>LP-R</v>
      </c>
      <c r="J687">
        <f>'OverUnder Pivot'!J685</f>
        <v>1</v>
      </c>
      <c r="K687" t="str">
        <f>'OverUnder Pivot'!K685</f>
        <v>Nr</v>
      </c>
      <c r="L687" s="724">
        <f>'OverUnder Pivot'!L685</f>
        <v>0</v>
      </c>
      <c r="M687" s="724"/>
      <c r="N687" s="724">
        <f>'OverUnder Pivot'!M685</f>
        <v>0</v>
      </c>
      <c r="O687" s="724">
        <f>'OverUnder Pivot'!N685</f>
        <v>0</v>
      </c>
      <c r="P687" s="724">
        <f>'OverUnder Pivot'!O685</f>
        <v>0</v>
      </c>
      <c r="Q687" t="s">
        <v>2791</v>
      </c>
      <c r="T687">
        <f t="shared" si="20"/>
        <v>0</v>
      </c>
    </row>
    <row r="688" spans="1:20" hidden="1">
      <c r="A688">
        <f>'OverUnder Pivot'!A686</f>
        <v>1117</v>
      </c>
      <c r="B688">
        <f>'OverUnder Pivot'!B686</f>
        <v>26</v>
      </c>
      <c r="C688" t="str">
        <f>'OverUnder Pivot'!C686</f>
        <v>ELECTRICAL</v>
      </c>
      <c r="D688" t="str">
        <f>'OverUnder Pivot'!D686</f>
        <v>262416</v>
      </c>
      <c r="E688" t="str">
        <f>'OverUnder Pivot'!E686</f>
        <v xml:space="preserve"> PANELBOARDS</v>
      </c>
      <c r="F688" t="str">
        <f>'OverUnder Pivot'!F686</f>
        <v>Final branch circuit panels</v>
      </c>
      <c r="G688" t="str">
        <f>'OverUnder Pivot'!G686</f>
        <v>Final branch circuit panels</v>
      </c>
      <c r="H688" t="str">
        <f>'OverUnder Pivot'!H686</f>
        <v>Q</v>
      </c>
      <c r="I688" t="str">
        <f>'OverUnder Pivot'!I686</f>
        <v>ELP-S</v>
      </c>
      <c r="J688">
        <f>'OverUnder Pivot'!J686</f>
        <v>1</v>
      </c>
      <c r="K688" t="str">
        <f>'OverUnder Pivot'!K686</f>
        <v>Nr</v>
      </c>
      <c r="L688" s="724">
        <f>'OverUnder Pivot'!L686</f>
        <v>0</v>
      </c>
      <c r="M688" s="724"/>
      <c r="N688" s="724">
        <f>'OverUnder Pivot'!M686</f>
        <v>0</v>
      </c>
      <c r="O688" s="724">
        <f>'OverUnder Pivot'!N686</f>
        <v>0</v>
      </c>
      <c r="P688" s="724">
        <f>'OverUnder Pivot'!O686</f>
        <v>0</v>
      </c>
      <c r="Q688" t="s">
        <v>2791</v>
      </c>
      <c r="T688">
        <f t="shared" si="20"/>
        <v>0</v>
      </c>
    </row>
    <row r="689" spans="1:20" hidden="1">
      <c r="A689">
        <f>'OverUnder Pivot'!A687</f>
        <v>1118</v>
      </c>
      <c r="B689">
        <f>'OverUnder Pivot'!B687</f>
        <v>26</v>
      </c>
      <c r="C689" t="str">
        <f>'OverUnder Pivot'!C687</f>
        <v>ELECTRICAL</v>
      </c>
      <c r="D689" t="str">
        <f>'OverUnder Pivot'!D687</f>
        <v>262416</v>
      </c>
      <c r="E689" t="str">
        <f>'OverUnder Pivot'!E687</f>
        <v xml:space="preserve"> PANELBOARDS</v>
      </c>
      <c r="F689" t="str">
        <f>'OverUnder Pivot'!F687</f>
        <v>262416 - PANELBOARDS</v>
      </c>
      <c r="G689" t="str">
        <f>'OverUnder Pivot'!G687</f>
        <v>262416 - PANELBOARDS</v>
      </c>
      <c r="H689" t="str">
        <f>'OverUnder Pivot'!H687</f>
        <v>R</v>
      </c>
      <c r="I689" t="str">
        <f>'OverUnder Pivot'!I687</f>
        <v>ELP-G1</v>
      </c>
      <c r="J689">
        <f>'OverUnder Pivot'!J687</f>
        <v>1</v>
      </c>
      <c r="K689" t="str">
        <f>'OverUnder Pivot'!K687</f>
        <v>Nr</v>
      </c>
      <c r="L689" s="724">
        <f>'OverUnder Pivot'!L687</f>
        <v>0</v>
      </c>
      <c r="M689" s="724"/>
      <c r="N689" s="724">
        <f>'OverUnder Pivot'!M687</f>
        <v>0</v>
      </c>
      <c r="O689" s="724">
        <f>'OverUnder Pivot'!N687</f>
        <v>0</v>
      </c>
      <c r="P689" s="724">
        <f>'OverUnder Pivot'!O687</f>
        <v>0</v>
      </c>
      <c r="Q689" t="s">
        <v>2791</v>
      </c>
      <c r="T689">
        <f t="shared" si="20"/>
        <v>0</v>
      </c>
    </row>
    <row r="690" spans="1:20" hidden="1">
      <c r="A690">
        <f>'OverUnder Pivot'!A688</f>
        <v>1119</v>
      </c>
      <c r="B690">
        <f>'OverUnder Pivot'!B688</f>
        <v>26</v>
      </c>
      <c r="C690" t="str">
        <f>'OverUnder Pivot'!C688</f>
        <v>ELECTRICAL</v>
      </c>
      <c r="D690" t="str">
        <f>'OverUnder Pivot'!D688</f>
        <v>262416</v>
      </c>
      <c r="E690" t="str">
        <f>'OverUnder Pivot'!E688</f>
        <v xml:space="preserve"> PANELBOARDS</v>
      </c>
      <c r="F690" t="str">
        <f>'OverUnder Pivot'!F688</f>
        <v>Final branch circuit panels</v>
      </c>
      <c r="G690" t="str">
        <f>'OverUnder Pivot'!G688</f>
        <v>Final branch circuit panels</v>
      </c>
      <c r="H690" t="str">
        <f>'OverUnder Pivot'!H688</f>
        <v>S</v>
      </c>
      <c r="I690" t="str">
        <f>'OverUnder Pivot'!I688</f>
        <v>ELP-G2</v>
      </c>
      <c r="J690">
        <f>'OverUnder Pivot'!J688</f>
        <v>1</v>
      </c>
      <c r="K690" t="str">
        <f>'OverUnder Pivot'!K688</f>
        <v>Nr</v>
      </c>
      <c r="L690" s="724">
        <f>'OverUnder Pivot'!L688</f>
        <v>0</v>
      </c>
      <c r="M690" s="724"/>
      <c r="N690" s="724">
        <f>'OverUnder Pivot'!M688</f>
        <v>0</v>
      </c>
      <c r="O690" s="724">
        <f>'OverUnder Pivot'!N688</f>
        <v>0</v>
      </c>
      <c r="P690" s="724">
        <f>'OverUnder Pivot'!O688</f>
        <v>0</v>
      </c>
      <c r="Q690" t="s">
        <v>2791</v>
      </c>
      <c r="T690">
        <f t="shared" si="20"/>
        <v>0</v>
      </c>
    </row>
    <row r="691" spans="1:20" hidden="1">
      <c r="A691">
        <f>'OverUnder Pivot'!A689</f>
        <v>1120</v>
      </c>
      <c r="B691">
        <f>'OverUnder Pivot'!B689</f>
        <v>26</v>
      </c>
      <c r="C691" t="str">
        <f>'OverUnder Pivot'!C689</f>
        <v>ELECTRICAL</v>
      </c>
      <c r="D691" t="str">
        <f>'OverUnder Pivot'!D689</f>
        <v>262416</v>
      </c>
      <c r="E691" t="str">
        <f>'OverUnder Pivot'!E689</f>
        <v xml:space="preserve"> PANELBOARDS</v>
      </c>
      <c r="F691" t="str">
        <f>'OverUnder Pivot'!F689</f>
        <v>262416 - PANELBOARDS</v>
      </c>
      <c r="G691" t="str">
        <f>'OverUnder Pivot'!G689</f>
        <v>262416 - PANELBOARDS</v>
      </c>
      <c r="H691" t="str">
        <f>'OverUnder Pivot'!H689</f>
        <v>G</v>
      </c>
      <c r="I691" t="str">
        <f>'OverUnder Pivot'!I689</f>
        <v>ELP-11</v>
      </c>
      <c r="J691">
        <f>'OverUnder Pivot'!J689</f>
        <v>1</v>
      </c>
      <c r="K691" t="str">
        <f>'OverUnder Pivot'!K689</f>
        <v>Nr</v>
      </c>
      <c r="L691" s="724">
        <f>'OverUnder Pivot'!L689</f>
        <v>600</v>
      </c>
      <c r="M691" s="724">
        <f>AVERAGEIFS(N691:O691,N691:O691,"&lt;&gt;0",V691:W691,"")</f>
        <v>428.51499999999999</v>
      </c>
      <c r="N691" s="724">
        <f>'OverUnder Pivot'!M689</f>
        <v>348.75</v>
      </c>
      <c r="O691" s="724">
        <f>'OverUnder Pivot'!N689</f>
        <v>508.28</v>
      </c>
      <c r="P691" s="724">
        <f>'OverUnder Pivot'!O689</f>
        <v>375</v>
      </c>
      <c r="Q691" t="s">
        <v>2791</v>
      </c>
      <c r="T691">
        <f t="shared" si="20"/>
        <v>0</v>
      </c>
    </row>
    <row r="692" spans="1:20" hidden="1">
      <c r="A692">
        <f>'OverUnder Pivot'!A690</f>
        <v>1121</v>
      </c>
      <c r="B692">
        <f>'OverUnder Pivot'!B690</f>
        <v>26</v>
      </c>
      <c r="C692" t="str">
        <f>'OverUnder Pivot'!C690</f>
        <v>ELECTRICAL</v>
      </c>
      <c r="D692" t="str">
        <f>'OverUnder Pivot'!D690</f>
        <v>262416</v>
      </c>
      <c r="E692" t="str">
        <f>'OverUnder Pivot'!E690</f>
        <v xml:space="preserve"> PANELBOARDS</v>
      </c>
      <c r="F692" t="str">
        <f>'OverUnder Pivot'!F690</f>
        <v>Final branch circuit panels</v>
      </c>
      <c r="G692" t="str">
        <f>'OverUnder Pivot'!G690</f>
        <v>Final branch circuit panels</v>
      </c>
      <c r="H692" t="str">
        <f>'OverUnder Pivot'!H690</f>
        <v>H</v>
      </c>
      <c r="I692" t="str">
        <f>'OverUnder Pivot'!I690</f>
        <v>ELP-12</v>
      </c>
      <c r="J692">
        <f>'OverUnder Pivot'!J690</f>
        <v>1</v>
      </c>
      <c r="K692" t="str">
        <f>'OverUnder Pivot'!K690</f>
        <v>Nr</v>
      </c>
      <c r="L692" s="724">
        <f>'OverUnder Pivot'!L690</f>
        <v>600</v>
      </c>
      <c r="M692" s="724">
        <f>AVERAGEIFS(N692:O692,N692:O692,"&lt;&gt;0",V692:W692,"")</f>
        <v>337.33500000000004</v>
      </c>
      <c r="N692" s="724">
        <f>'OverUnder Pivot'!M690</f>
        <v>348.75</v>
      </c>
      <c r="O692" s="724">
        <f>'OverUnder Pivot'!N690</f>
        <v>325.92</v>
      </c>
      <c r="P692" s="724">
        <f>'OverUnder Pivot'!O690</f>
        <v>375</v>
      </c>
      <c r="Q692" t="s">
        <v>2791</v>
      </c>
      <c r="T692">
        <f t="shared" si="20"/>
        <v>0</v>
      </c>
    </row>
    <row r="693" spans="1:20" hidden="1">
      <c r="A693">
        <f>'OverUnder Pivot'!A691</f>
        <v>1122</v>
      </c>
      <c r="B693">
        <f>'OverUnder Pivot'!B691</f>
        <v>26</v>
      </c>
      <c r="C693" t="str">
        <f>'OverUnder Pivot'!C691</f>
        <v>ELECTRICAL</v>
      </c>
      <c r="D693" t="str">
        <f>'OverUnder Pivot'!D691</f>
        <v>262416</v>
      </c>
      <c r="E693" t="str">
        <f>'OverUnder Pivot'!E691</f>
        <v xml:space="preserve"> PANELBOARDS</v>
      </c>
      <c r="F693" t="str">
        <f>'OverUnder Pivot'!F691</f>
        <v>262416 - PANELBOARDS</v>
      </c>
      <c r="G693" t="str">
        <f>'OverUnder Pivot'!G691</f>
        <v>262416 - PANELBOARDS</v>
      </c>
      <c r="H693" t="str">
        <f>'OverUnder Pivot'!H691</f>
        <v>A</v>
      </c>
      <c r="I693" t="str">
        <f>'OverUnder Pivot'!I691</f>
        <v>ELP-21</v>
      </c>
      <c r="J693">
        <f>'OverUnder Pivot'!J691</f>
        <v>1</v>
      </c>
      <c r="K693" t="str">
        <f>'OverUnder Pivot'!K691</f>
        <v>Nr</v>
      </c>
      <c r="L693" s="724">
        <f>'OverUnder Pivot'!L691</f>
        <v>0</v>
      </c>
      <c r="M693" s="724"/>
      <c r="N693" s="724">
        <f>'OverUnder Pivot'!M691</f>
        <v>0</v>
      </c>
      <c r="O693" s="724">
        <f>'OverUnder Pivot'!N691</f>
        <v>0</v>
      </c>
      <c r="P693" s="724">
        <f>'OverUnder Pivot'!O691</f>
        <v>0</v>
      </c>
      <c r="Q693" t="s">
        <v>2791</v>
      </c>
      <c r="T693">
        <f t="shared" si="20"/>
        <v>0</v>
      </c>
    </row>
    <row r="694" spans="1:20" hidden="1">
      <c r="A694">
        <f>'OverUnder Pivot'!A692</f>
        <v>1123</v>
      </c>
      <c r="B694">
        <f>'OverUnder Pivot'!B692</f>
        <v>26</v>
      </c>
      <c r="C694" t="str">
        <f>'OverUnder Pivot'!C692</f>
        <v>ELECTRICAL</v>
      </c>
      <c r="D694" t="str">
        <f>'OverUnder Pivot'!D692</f>
        <v>262416</v>
      </c>
      <c r="E694" t="str">
        <f>'OverUnder Pivot'!E692</f>
        <v xml:space="preserve"> PANELBOARDS</v>
      </c>
      <c r="F694" t="str">
        <f>'OverUnder Pivot'!F692</f>
        <v>Final branch circuit panels</v>
      </c>
      <c r="G694" t="str">
        <f>'OverUnder Pivot'!G692</f>
        <v>Final branch circuit panels</v>
      </c>
      <c r="H694" t="str">
        <f>'OverUnder Pivot'!H692</f>
        <v>B</v>
      </c>
      <c r="I694" t="str">
        <f>'OverUnder Pivot'!I692</f>
        <v>ELP-22</v>
      </c>
      <c r="J694">
        <f>'OverUnder Pivot'!J692</f>
        <v>1</v>
      </c>
      <c r="K694" t="str">
        <f>'OverUnder Pivot'!K692</f>
        <v>Nr</v>
      </c>
      <c r="L694" s="724">
        <f>'OverUnder Pivot'!L692</f>
        <v>0</v>
      </c>
      <c r="M694" s="724"/>
      <c r="N694" s="724">
        <f>'OverUnder Pivot'!M692</f>
        <v>0</v>
      </c>
      <c r="O694" s="724">
        <f>'OverUnder Pivot'!N692</f>
        <v>0</v>
      </c>
      <c r="P694" s="724">
        <f>'OverUnder Pivot'!O692</f>
        <v>0</v>
      </c>
      <c r="Q694" t="s">
        <v>2791</v>
      </c>
      <c r="T694">
        <f t="shared" si="20"/>
        <v>0</v>
      </c>
    </row>
    <row r="695" spans="1:20" hidden="1">
      <c r="A695">
        <f>'OverUnder Pivot'!A693</f>
        <v>1124</v>
      </c>
      <c r="B695">
        <f>'OverUnder Pivot'!B693</f>
        <v>26</v>
      </c>
      <c r="C695" t="str">
        <f>'OverUnder Pivot'!C693</f>
        <v>ELECTRICAL</v>
      </c>
      <c r="D695" t="str">
        <f>'OverUnder Pivot'!D693</f>
        <v>262416</v>
      </c>
      <c r="E695" t="str">
        <f>'OverUnder Pivot'!E693</f>
        <v xml:space="preserve"> PANELBOARDS</v>
      </c>
      <c r="F695" t="str">
        <f>'OverUnder Pivot'!F693</f>
        <v>262416 - PANELBOARDS</v>
      </c>
      <c r="G695" t="str">
        <f>'OverUnder Pivot'!G693</f>
        <v>262416 - PANELBOARDS</v>
      </c>
      <c r="H695" t="str">
        <f>'OverUnder Pivot'!H693</f>
        <v>C</v>
      </c>
      <c r="I695" t="str">
        <f>'OverUnder Pivot'!I693</f>
        <v>ELP-R</v>
      </c>
      <c r="J695">
        <f>'OverUnder Pivot'!J693</f>
        <v>1</v>
      </c>
      <c r="K695" t="str">
        <f>'OverUnder Pivot'!K693</f>
        <v>Nr</v>
      </c>
      <c r="L695" s="724">
        <f>'OverUnder Pivot'!L693</f>
        <v>0</v>
      </c>
      <c r="M695" s="724"/>
      <c r="N695" s="724">
        <f>'OverUnder Pivot'!M693</f>
        <v>0</v>
      </c>
      <c r="O695" s="724">
        <f>'OverUnder Pivot'!N693</f>
        <v>0</v>
      </c>
      <c r="P695" s="724">
        <f>'OverUnder Pivot'!O693</f>
        <v>0</v>
      </c>
      <c r="Q695" t="s">
        <v>2791</v>
      </c>
      <c r="T695">
        <f t="shared" si="20"/>
        <v>0</v>
      </c>
    </row>
    <row r="696" spans="1:20" hidden="1">
      <c r="A696">
        <f>'OverUnder Pivot'!A694</f>
        <v>1125</v>
      </c>
      <c r="B696">
        <f>'OverUnder Pivot'!B694</f>
        <v>26</v>
      </c>
      <c r="C696" t="str">
        <f>'OverUnder Pivot'!C694</f>
        <v>ELECTRICAL</v>
      </c>
      <c r="D696" t="str">
        <f>'OverUnder Pivot'!D694</f>
        <v>262416</v>
      </c>
      <c r="E696" t="str">
        <f>'OverUnder Pivot'!E694</f>
        <v xml:space="preserve"> PANELBOARDS</v>
      </c>
      <c r="F696" t="str">
        <f>'OverUnder Pivot'!F694</f>
        <v>Final branch circuit panels</v>
      </c>
      <c r="G696" t="str">
        <f>'OverUnder Pivot'!G694</f>
        <v>Final branch circuit panels</v>
      </c>
      <c r="H696" t="str">
        <f>'OverUnder Pivot'!H694</f>
        <v>D</v>
      </c>
      <c r="I696" t="str">
        <f>'OverUnder Pivot'!I694</f>
        <v>ULP-1</v>
      </c>
      <c r="J696">
        <f>'OverUnder Pivot'!J694</f>
        <v>1</v>
      </c>
      <c r="K696" t="str">
        <f>'OverUnder Pivot'!K694</f>
        <v>Nr</v>
      </c>
      <c r="L696" s="724">
        <f>'OverUnder Pivot'!L694</f>
        <v>0</v>
      </c>
      <c r="M696" s="724"/>
      <c r="N696" s="724">
        <f>'OverUnder Pivot'!M694</f>
        <v>0</v>
      </c>
      <c r="O696" s="724">
        <f>'OverUnder Pivot'!N694</f>
        <v>0</v>
      </c>
      <c r="P696" s="724">
        <f>'OverUnder Pivot'!O694</f>
        <v>0</v>
      </c>
      <c r="Q696" t="s">
        <v>2791</v>
      </c>
      <c r="T696">
        <f t="shared" si="20"/>
        <v>0</v>
      </c>
    </row>
    <row r="697" spans="1:20" hidden="1">
      <c r="A697">
        <f>'OverUnder Pivot'!A695</f>
        <v>1127</v>
      </c>
      <c r="B697">
        <f>'OverUnder Pivot'!B695</f>
        <v>26</v>
      </c>
      <c r="C697" t="str">
        <f>'OverUnder Pivot'!C695</f>
        <v>ELECTRICAL</v>
      </c>
      <c r="D697" t="str">
        <f>'OverUnder Pivot'!D695</f>
        <v>262419</v>
      </c>
      <c r="E697" t="str">
        <f>'OverUnder Pivot'!E695</f>
        <v>MOTOR CONTROL CENTERS</v>
      </c>
      <c r="F697" t="str">
        <f>'OverUnder Pivot'!F695</f>
        <v>Final branch circuit panels</v>
      </c>
      <c r="G697" t="str">
        <f>'OverUnder Pivot'!G695</f>
        <v>Final branch circuit panels</v>
      </c>
      <c r="H697" t="str">
        <f>'OverUnder Pivot'!H695</f>
        <v>A</v>
      </c>
      <c r="I697" t="str">
        <f>'OverUnder Pivot'!I695</f>
        <v>MCC-RF</v>
      </c>
      <c r="J697">
        <f>'OverUnder Pivot'!J695</f>
        <v>1</v>
      </c>
      <c r="K697" t="str">
        <f>'OverUnder Pivot'!K695</f>
        <v>Nr</v>
      </c>
      <c r="L697" s="724">
        <f>'OverUnder Pivot'!L695</f>
        <v>2500</v>
      </c>
      <c r="M697" s="724">
        <f t="shared" ref="M697:M702" si="21">AVERAGEIFS(N697:O697,N697:O697,"&lt;&gt;0",V697:W697,"")</f>
        <v>1209.1100000000001</v>
      </c>
      <c r="N697" s="724">
        <f>'OverUnder Pivot'!M695</f>
        <v>744</v>
      </c>
      <c r="O697" s="724">
        <f>'OverUnder Pivot'!N695</f>
        <v>1674.22</v>
      </c>
      <c r="P697" s="724">
        <f>'OverUnder Pivot'!O695</f>
        <v>813</v>
      </c>
      <c r="Q697" t="s">
        <v>2791</v>
      </c>
      <c r="T697">
        <f t="shared" si="20"/>
        <v>0</v>
      </c>
    </row>
    <row r="698" spans="1:20" hidden="1">
      <c r="A698">
        <f>'OverUnder Pivot'!A696</f>
        <v>1130</v>
      </c>
      <c r="B698">
        <f>'OverUnder Pivot'!B696</f>
        <v>26</v>
      </c>
      <c r="C698" t="str">
        <f>'OverUnder Pivot'!C696</f>
        <v>ELECTRICAL</v>
      </c>
      <c r="D698" t="str">
        <f>'OverUnder Pivot'!D696</f>
        <v>262726</v>
      </c>
      <c r="E698" t="str">
        <f>'OverUnder Pivot'!E696</f>
        <v xml:space="preserve"> WIRING DEVICES</v>
      </c>
      <c r="F698" t="str">
        <f>'OverUnder Pivot'!F696</f>
        <v>262726 - WIRING DEVICES</v>
      </c>
      <c r="G698" t="str">
        <f>'OverUnder Pivot'!G696</f>
        <v>262726 - WIRING DEVICES</v>
      </c>
      <c r="H698" t="str">
        <f>'OverUnder Pivot'!H696</f>
        <v>B</v>
      </c>
      <c r="I698" t="str">
        <f>'OverUnder Pivot'!I696</f>
        <v>General lighting switch (S1); one way</v>
      </c>
      <c r="J698">
        <f>'OverUnder Pivot'!J696</f>
        <v>30</v>
      </c>
      <c r="K698" t="str">
        <f>'OverUnder Pivot'!K696</f>
        <v>Nr</v>
      </c>
      <c r="L698" s="724">
        <f>'OverUnder Pivot'!L696</f>
        <v>690</v>
      </c>
      <c r="M698" s="724">
        <f t="shared" si="21"/>
        <v>155.25</v>
      </c>
      <c r="N698" s="724">
        <f>'OverUnder Pivot'!M696</f>
        <v>223.20000000000002</v>
      </c>
      <c r="O698" s="724">
        <f>'OverUnder Pivot'!N696</f>
        <v>87.300000000000011</v>
      </c>
      <c r="P698" s="724">
        <f>'OverUnder Pivot'!O696</f>
        <v>240</v>
      </c>
      <c r="Q698" t="s">
        <v>2791</v>
      </c>
      <c r="T698">
        <f t="shared" si="20"/>
        <v>0</v>
      </c>
    </row>
    <row r="699" spans="1:20" hidden="1">
      <c r="A699">
        <f>'OverUnder Pivot'!A697</f>
        <v>1131</v>
      </c>
      <c r="B699">
        <f>'OverUnder Pivot'!B697</f>
        <v>26</v>
      </c>
      <c r="C699" t="str">
        <f>'OverUnder Pivot'!C697</f>
        <v>ELECTRICAL</v>
      </c>
      <c r="D699" t="str">
        <f>'OverUnder Pivot'!D697</f>
        <v>262726</v>
      </c>
      <c r="E699" t="str">
        <f>'OverUnder Pivot'!E697</f>
        <v xml:space="preserve"> WIRING DEVICES</v>
      </c>
      <c r="F699" t="str">
        <f>'OverUnder Pivot'!F697</f>
        <v>Switches</v>
      </c>
      <c r="G699" t="str">
        <f>'OverUnder Pivot'!G697</f>
        <v>Switches</v>
      </c>
      <c r="H699" t="str">
        <f>'OverUnder Pivot'!H697</f>
        <v>C</v>
      </c>
      <c r="I699" t="str">
        <f>'OverUnder Pivot'!I697</f>
        <v>General lighting switch (S1); two way</v>
      </c>
      <c r="J699">
        <f>'OverUnder Pivot'!J697</f>
        <v>12</v>
      </c>
      <c r="K699" t="str">
        <f>'OverUnder Pivot'!K697</f>
        <v>Nr</v>
      </c>
      <c r="L699" s="724">
        <f>'OverUnder Pivot'!L697</f>
        <v>312</v>
      </c>
      <c r="M699" s="724">
        <f t="shared" si="21"/>
        <v>73.260000000000005</v>
      </c>
      <c r="N699" s="724">
        <f>'OverUnder Pivot'!M697</f>
        <v>111.60000000000001</v>
      </c>
      <c r="O699" s="724">
        <f>'OverUnder Pivot'!N697</f>
        <v>34.92</v>
      </c>
      <c r="P699" s="724">
        <f>'OverUnder Pivot'!O697</f>
        <v>120</v>
      </c>
      <c r="Q699" t="s">
        <v>2791</v>
      </c>
      <c r="T699">
        <f t="shared" si="20"/>
        <v>0</v>
      </c>
    </row>
    <row r="700" spans="1:20" hidden="1">
      <c r="A700">
        <f>'OverUnder Pivot'!A698</f>
        <v>1132</v>
      </c>
      <c r="B700">
        <f>'OverUnder Pivot'!B698</f>
        <v>26</v>
      </c>
      <c r="C700" t="str">
        <f>'OverUnder Pivot'!C698</f>
        <v>ELECTRICAL</v>
      </c>
      <c r="D700" t="str">
        <f>'OverUnder Pivot'!D698</f>
        <v>262726</v>
      </c>
      <c r="E700" t="str">
        <f>'OverUnder Pivot'!E698</f>
        <v xml:space="preserve"> WIRING DEVICES</v>
      </c>
      <c r="F700" t="str">
        <f>'OverUnder Pivot'!F698</f>
        <v>262726 - WIRING DEVICES</v>
      </c>
      <c r="G700" t="str">
        <f>'OverUnder Pivot'!G698</f>
        <v>262726 - WIRING DEVICES</v>
      </c>
      <c r="H700" t="str">
        <f>'OverUnder Pivot'!H698</f>
        <v>D</v>
      </c>
      <c r="I700" t="str">
        <f>'OverUnder Pivot'!I698</f>
        <v>General lighting switch (S1); one way two gang</v>
      </c>
      <c r="J700">
        <f>'OverUnder Pivot'!J698</f>
        <v>6</v>
      </c>
      <c r="K700" t="str">
        <f>'OverUnder Pivot'!K698</f>
        <v>Nr</v>
      </c>
      <c r="L700" s="724">
        <f>'OverUnder Pivot'!L698</f>
        <v>144</v>
      </c>
      <c r="M700" s="724">
        <f t="shared" si="21"/>
        <v>42.45</v>
      </c>
      <c r="N700" s="724">
        <f>'OverUnder Pivot'!M698</f>
        <v>55.800000000000004</v>
      </c>
      <c r="O700" s="724">
        <f>'OverUnder Pivot'!N698</f>
        <v>29.099999999999998</v>
      </c>
      <c r="P700" s="724">
        <f>'OverUnder Pivot'!O698</f>
        <v>60</v>
      </c>
      <c r="Q700" t="s">
        <v>2791</v>
      </c>
      <c r="T700">
        <f t="shared" si="20"/>
        <v>0</v>
      </c>
    </row>
    <row r="701" spans="1:20" hidden="1">
      <c r="A701">
        <f>'OverUnder Pivot'!A699</f>
        <v>1133</v>
      </c>
      <c r="B701">
        <f>'OverUnder Pivot'!B699</f>
        <v>26</v>
      </c>
      <c r="C701" t="str">
        <f>'OverUnder Pivot'!C699</f>
        <v>ELECTRICAL</v>
      </c>
      <c r="D701" t="str">
        <f>'OverUnder Pivot'!D699</f>
        <v>262726</v>
      </c>
      <c r="E701" t="str">
        <f>'OverUnder Pivot'!E699</f>
        <v xml:space="preserve"> WIRING DEVICES</v>
      </c>
      <c r="F701" t="str">
        <f>'OverUnder Pivot'!F699</f>
        <v>Switches</v>
      </c>
      <c r="G701" t="str">
        <f>'OverUnder Pivot'!G699</f>
        <v>Switches</v>
      </c>
      <c r="H701" t="str">
        <f>'OverUnder Pivot'!H699</f>
        <v>E</v>
      </c>
      <c r="I701" t="str">
        <f>'OverUnder Pivot'!I699</f>
        <v>General lighting switch (S15); one way</v>
      </c>
      <c r="J701">
        <f>'OverUnder Pivot'!J699</f>
        <v>8</v>
      </c>
      <c r="K701" t="str">
        <f>'OverUnder Pivot'!K699</f>
        <v>Nr</v>
      </c>
      <c r="L701" s="724">
        <f>'OverUnder Pivot'!L699</f>
        <v>200</v>
      </c>
      <c r="M701" s="724">
        <f t="shared" si="21"/>
        <v>72.12</v>
      </c>
      <c r="N701" s="724">
        <f>'OverUnder Pivot'!M699</f>
        <v>74.400000000000006</v>
      </c>
      <c r="O701" s="724">
        <f>'OverUnder Pivot'!N699</f>
        <v>69.84</v>
      </c>
      <c r="P701" s="724">
        <f>'OverUnder Pivot'!O699</f>
        <v>80</v>
      </c>
      <c r="Q701" t="s">
        <v>2791</v>
      </c>
      <c r="T701">
        <f t="shared" si="20"/>
        <v>0</v>
      </c>
    </row>
    <row r="702" spans="1:20" hidden="1">
      <c r="A702">
        <f>'OverUnder Pivot'!A700</f>
        <v>1134</v>
      </c>
      <c r="B702">
        <f>'OverUnder Pivot'!B700</f>
        <v>26</v>
      </c>
      <c r="C702" t="str">
        <f>'OverUnder Pivot'!C700</f>
        <v>ELECTRICAL</v>
      </c>
      <c r="D702" t="str">
        <f>'OverUnder Pivot'!D700</f>
        <v>262726</v>
      </c>
      <c r="E702" t="str">
        <f>'OverUnder Pivot'!E700</f>
        <v xml:space="preserve"> WIRING DEVICES</v>
      </c>
      <c r="F702" t="str">
        <f>'OverUnder Pivot'!F700</f>
        <v>262726 - WIRING DEVICES</v>
      </c>
      <c r="G702" t="str">
        <f>'OverUnder Pivot'!G700</f>
        <v>262726 - WIRING DEVICES</v>
      </c>
      <c r="H702" t="str">
        <f>'OverUnder Pivot'!H700</f>
        <v>F</v>
      </c>
      <c r="I702" t="str">
        <f>'OverUnder Pivot'!I700</f>
        <v>General lighting switch (S15); two way</v>
      </c>
      <c r="J702">
        <f>'OverUnder Pivot'!J700</f>
        <v>2</v>
      </c>
      <c r="K702" t="str">
        <f>'OverUnder Pivot'!K700</f>
        <v>Nr</v>
      </c>
      <c r="L702" s="724">
        <f>'OverUnder Pivot'!L700</f>
        <v>56</v>
      </c>
      <c r="M702" s="724">
        <f t="shared" si="21"/>
        <v>22.68</v>
      </c>
      <c r="N702" s="724">
        <f>'OverUnder Pivot'!M700</f>
        <v>27.900000000000002</v>
      </c>
      <c r="O702" s="724">
        <f>'OverUnder Pivot'!N700</f>
        <v>17.46</v>
      </c>
      <c r="P702" s="724">
        <f>'OverUnder Pivot'!O700</f>
        <v>30</v>
      </c>
      <c r="Q702" t="s">
        <v>2791</v>
      </c>
      <c r="T702">
        <f t="shared" si="20"/>
        <v>0</v>
      </c>
    </row>
    <row r="703" spans="1:20" hidden="1">
      <c r="A703">
        <f>'OverUnder Pivot'!A701</f>
        <v>1135</v>
      </c>
      <c r="B703">
        <f>'OverUnder Pivot'!B701</f>
        <v>26</v>
      </c>
      <c r="C703" t="str">
        <f>'OverUnder Pivot'!C701</f>
        <v>ELECTRICAL</v>
      </c>
      <c r="D703" t="str">
        <f>'OverUnder Pivot'!D701</f>
        <v>262726</v>
      </c>
      <c r="E703" t="str">
        <f>'OverUnder Pivot'!E701</f>
        <v xml:space="preserve"> WIRING DEVICES</v>
      </c>
      <c r="F703" t="str">
        <f>'OverUnder Pivot'!F701</f>
        <v>Switches</v>
      </c>
      <c r="G703" t="str">
        <f>'OverUnder Pivot'!G701</f>
        <v>Switches</v>
      </c>
      <c r="H703" t="str">
        <f>'OverUnder Pivot'!H701</f>
        <v>L</v>
      </c>
      <c r="I703" t="str">
        <f>'OverUnder Pivot'!I701</f>
        <v>Push button</v>
      </c>
      <c r="J703">
        <f>'OverUnder Pivot'!J701</f>
        <v>5</v>
      </c>
      <c r="K703" t="str">
        <f>'OverUnder Pivot'!K701</f>
        <v>Nr</v>
      </c>
      <c r="L703" s="724">
        <f>'OverUnder Pivot'!L701</f>
        <v>0</v>
      </c>
      <c r="M703" s="724"/>
      <c r="N703" s="724">
        <f>'OverUnder Pivot'!M701</f>
        <v>0</v>
      </c>
      <c r="O703" s="724">
        <f>'OverUnder Pivot'!N701</f>
        <v>0</v>
      </c>
      <c r="P703" s="724">
        <f>'OverUnder Pivot'!O701</f>
        <v>160</v>
      </c>
      <c r="Q703" t="s">
        <v>2791</v>
      </c>
      <c r="T703">
        <f t="shared" si="20"/>
        <v>0</v>
      </c>
    </row>
    <row r="704" spans="1:20" hidden="1">
      <c r="A704">
        <f>'OverUnder Pivot'!A702</f>
        <v>1137</v>
      </c>
      <c r="B704">
        <f>'OverUnder Pivot'!B702</f>
        <v>26</v>
      </c>
      <c r="C704" t="str">
        <f>'OverUnder Pivot'!C702</f>
        <v>ELECTRICAL</v>
      </c>
      <c r="D704" t="str">
        <f>'OverUnder Pivot'!D702</f>
        <v>262726</v>
      </c>
      <c r="E704" t="str">
        <f>'OverUnder Pivot'!E702</f>
        <v xml:space="preserve"> WIRING DEVICES</v>
      </c>
      <c r="F704" t="str">
        <f>'OverUnder Pivot'!F702</f>
        <v>Switches</v>
      </c>
      <c r="G704" t="str">
        <f>'OverUnder Pivot'!G702</f>
        <v>Switches</v>
      </c>
      <c r="H704" t="str">
        <f>'OverUnder Pivot'!H702</f>
        <v>G</v>
      </c>
      <c r="I704" t="str">
        <f>'OverUnder Pivot'!I702</f>
        <v>Type R01; simplex</v>
      </c>
      <c r="J704">
        <f>'OverUnder Pivot'!J702</f>
        <v>34</v>
      </c>
      <c r="K704" t="str">
        <f>'OverUnder Pivot'!K702</f>
        <v>Nr</v>
      </c>
      <c r="L704" s="724">
        <f>'OverUnder Pivot'!L702</f>
        <v>839.8</v>
      </c>
      <c r="M704" s="724">
        <f>AVERAGEIFS(N704:O704,N704:O704,"&lt;&gt;0",V704:W704,"")</f>
        <v>1074.23</v>
      </c>
      <c r="N704" s="724">
        <f>'OverUnder Pivot'!M702</f>
        <v>1422.9</v>
      </c>
      <c r="O704" s="724">
        <f>'OverUnder Pivot'!N702</f>
        <v>725.56</v>
      </c>
      <c r="P704" s="724">
        <f>'OverUnder Pivot'!O702</f>
        <v>1530</v>
      </c>
      <c r="Q704" t="s">
        <v>2791</v>
      </c>
      <c r="T704">
        <f t="shared" si="20"/>
        <v>0</v>
      </c>
    </row>
    <row r="705" spans="1:20" hidden="1">
      <c r="A705">
        <f>'OverUnder Pivot'!A703</f>
        <v>1138</v>
      </c>
      <c r="B705">
        <f>'OverUnder Pivot'!B703</f>
        <v>26</v>
      </c>
      <c r="C705" t="str">
        <f>'OverUnder Pivot'!C703</f>
        <v>ELECTRICAL</v>
      </c>
      <c r="D705" t="str">
        <f>'OverUnder Pivot'!D703</f>
        <v>262726</v>
      </c>
      <c r="E705" t="str">
        <f>'OverUnder Pivot'!E703</f>
        <v xml:space="preserve"> WIRING DEVICES</v>
      </c>
      <c r="F705" t="str">
        <f>'OverUnder Pivot'!F703</f>
        <v xml:space="preserve">Socket Outlets </v>
      </c>
      <c r="G705" t="str">
        <f>'OverUnder Pivot'!G703</f>
        <v xml:space="preserve">Socket Outlets </v>
      </c>
      <c r="H705" t="str">
        <f>'OverUnder Pivot'!H703</f>
        <v>H</v>
      </c>
      <c r="I705" t="str">
        <f>'OverUnder Pivot'!I703</f>
        <v>Type R01; duplex</v>
      </c>
      <c r="J705">
        <f>'OverUnder Pivot'!J703</f>
        <v>16</v>
      </c>
      <c r="K705" t="str">
        <f>'OverUnder Pivot'!K703</f>
        <v>Nr</v>
      </c>
      <c r="L705" s="724">
        <f>'OverUnder Pivot'!L703</f>
        <v>438.4</v>
      </c>
      <c r="M705" s="724">
        <f>AVERAGEIFS(N705:O705,N705:O705,"&lt;&gt;0",V705:W705,"")</f>
        <v>618.72</v>
      </c>
      <c r="N705" s="724">
        <f>'OverUnder Pivot'!M703</f>
        <v>818.40000000000009</v>
      </c>
      <c r="O705" s="724">
        <f>'OverUnder Pivot'!N703</f>
        <v>419.03999999999996</v>
      </c>
      <c r="P705" s="724">
        <f>'OverUnder Pivot'!O703</f>
        <v>848</v>
      </c>
      <c r="Q705" t="s">
        <v>2791</v>
      </c>
      <c r="T705">
        <f t="shared" si="20"/>
        <v>0</v>
      </c>
    </row>
    <row r="706" spans="1:20" hidden="1">
      <c r="A706">
        <f>'OverUnder Pivot'!A704</f>
        <v>1139</v>
      </c>
      <c r="B706">
        <f>'OverUnder Pivot'!B704</f>
        <v>26</v>
      </c>
      <c r="C706" t="str">
        <f>'OverUnder Pivot'!C704</f>
        <v>ELECTRICAL</v>
      </c>
      <c r="D706" t="str">
        <f>'OverUnder Pivot'!D704</f>
        <v>262726</v>
      </c>
      <c r="E706" t="str">
        <f>'OverUnder Pivot'!E704</f>
        <v xml:space="preserve"> WIRING DEVICES</v>
      </c>
      <c r="F706" t="str">
        <f>'OverUnder Pivot'!F704</f>
        <v>Switches</v>
      </c>
      <c r="G706" t="str">
        <f>'OverUnder Pivot'!G704</f>
        <v>Switches</v>
      </c>
      <c r="H706" t="str">
        <f>'OverUnder Pivot'!H704</f>
        <v>J</v>
      </c>
      <c r="I706" t="str">
        <f>'OverUnder Pivot'!I704</f>
        <v>Type R05; simplex</v>
      </c>
      <c r="J706">
        <f>'OverUnder Pivot'!J704</f>
        <v>16</v>
      </c>
      <c r="K706" t="str">
        <f>'OverUnder Pivot'!K704</f>
        <v>Nr</v>
      </c>
      <c r="L706" s="724">
        <f>'OverUnder Pivot'!L704</f>
        <v>480</v>
      </c>
      <c r="M706" s="724">
        <f>AVERAGEIFS(N706:O706,N706:O706,"&lt;&gt;0",V706:W706,"")</f>
        <v>814.07999999999993</v>
      </c>
      <c r="N706" s="724">
        <f>'OverUnder Pivot'!M704</f>
        <v>1116</v>
      </c>
      <c r="O706" s="724">
        <f>'OverUnder Pivot'!N704</f>
        <v>512.16</v>
      </c>
      <c r="P706" s="724">
        <f>'OverUnder Pivot'!O704</f>
        <v>1168</v>
      </c>
      <c r="Q706" t="s">
        <v>2791</v>
      </c>
      <c r="T706">
        <f t="shared" si="20"/>
        <v>0</v>
      </c>
    </row>
    <row r="707" spans="1:20" hidden="1">
      <c r="A707">
        <f>'OverUnder Pivot'!A705</f>
        <v>1140</v>
      </c>
      <c r="B707">
        <f>'OverUnder Pivot'!B705</f>
        <v>26</v>
      </c>
      <c r="C707" t="str">
        <f>'OverUnder Pivot'!C705</f>
        <v>ELECTRICAL</v>
      </c>
      <c r="D707" t="str">
        <f>'OverUnder Pivot'!D705</f>
        <v>262726</v>
      </c>
      <c r="E707" t="str">
        <f>'OverUnder Pivot'!E705</f>
        <v xml:space="preserve"> WIRING DEVICES</v>
      </c>
      <c r="F707" t="str">
        <f>'OverUnder Pivot'!F705</f>
        <v xml:space="preserve">Socket Outlets </v>
      </c>
      <c r="G707" t="str">
        <f>'OverUnder Pivot'!G705</f>
        <v xml:space="preserve">Socket Outlets </v>
      </c>
      <c r="H707" t="str">
        <f>'OverUnder Pivot'!H705</f>
        <v>K</v>
      </c>
      <c r="I707" t="str">
        <f>'OverUnder Pivot'!I705</f>
        <v>Type R05; duplex</v>
      </c>
      <c r="J707">
        <f>'OverUnder Pivot'!J705</f>
        <v>1</v>
      </c>
      <c r="K707" t="str">
        <f>'OverUnder Pivot'!K705</f>
        <v>Nr</v>
      </c>
      <c r="L707" s="724">
        <f>'OverUnder Pivot'!L705</f>
        <v>32</v>
      </c>
      <c r="M707" s="724">
        <f>AVERAGEIFS(N707:O707,N707:O707,"&lt;&gt;0",V707:W707,"")</f>
        <v>67.17</v>
      </c>
      <c r="N707" s="724">
        <f>'OverUnder Pivot'!M705</f>
        <v>79.05</v>
      </c>
      <c r="O707" s="724">
        <f>'OverUnder Pivot'!N705</f>
        <v>55.29</v>
      </c>
      <c r="P707" s="724">
        <f>'OverUnder Pivot'!O705</f>
        <v>85</v>
      </c>
      <c r="Q707" t="s">
        <v>2791</v>
      </c>
      <c r="T707">
        <f t="shared" si="20"/>
        <v>0</v>
      </c>
    </row>
    <row r="708" spans="1:20" hidden="1">
      <c r="A708">
        <f>'OverUnder Pivot'!A706</f>
        <v>1141</v>
      </c>
      <c r="B708">
        <f>'OverUnder Pivot'!B706</f>
        <v>26</v>
      </c>
      <c r="C708" t="str">
        <f>'OverUnder Pivot'!C706</f>
        <v>ELECTRICAL</v>
      </c>
      <c r="D708" t="str">
        <f>'OverUnder Pivot'!D706</f>
        <v>262726</v>
      </c>
      <c r="E708" t="str">
        <f>'OverUnder Pivot'!E706</f>
        <v xml:space="preserve"> WIRING DEVICES</v>
      </c>
      <c r="F708" t="str">
        <f>'OverUnder Pivot'!F706</f>
        <v>Switches</v>
      </c>
      <c r="G708" t="str">
        <f>'OverUnder Pivot'!G706</f>
        <v>Switches</v>
      </c>
      <c r="H708" t="str">
        <f>'OverUnder Pivot'!H706</f>
        <v>R</v>
      </c>
      <c r="I708" t="str">
        <f>'OverUnder Pivot'!I706</f>
        <v>Type R01; simplex; floor mounted</v>
      </c>
      <c r="J708">
        <f>'OverUnder Pivot'!J706</f>
        <v>2</v>
      </c>
      <c r="K708" t="str">
        <f>'OverUnder Pivot'!K706</f>
        <v>Nr</v>
      </c>
      <c r="L708" s="724">
        <f>'OverUnder Pivot'!L706</f>
        <v>0</v>
      </c>
      <c r="M708" s="724"/>
      <c r="N708" s="724">
        <f>'OverUnder Pivot'!M706</f>
        <v>0</v>
      </c>
      <c r="O708" s="724">
        <f>'OverUnder Pivot'!N706</f>
        <v>0</v>
      </c>
      <c r="P708" s="724">
        <f>'OverUnder Pivot'!O706</f>
        <v>0</v>
      </c>
      <c r="Q708" t="s">
        <v>2791</v>
      </c>
      <c r="T708">
        <f t="shared" si="20"/>
        <v>0</v>
      </c>
    </row>
    <row r="709" spans="1:20" hidden="1">
      <c r="A709">
        <f>'OverUnder Pivot'!A707</f>
        <v>1142</v>
      </c>
      <c r="B709">
        <f>'OverUnder Pivot'!B707</f>
        <v>26</v>
      </c>
      <c r="C709" t="str">
        <f>'OverUnder Pivot'!C707</f>
        <v>ELECTRICAL</v>
      </c>
      <c r="D709" t="str">
        <f>'OverUnder Pivot'!D707</f>
        <v>262726</v>
      </c>
      <c r="E709" t="str">
        <f>'OverUnder Pivot'!E707</f>
        <v xml:space="preserve"> WIRING DEVICES</v>
      </c>
      <c r="F709" t="str">
        <f>'OverUnder Pivot'!F707</f>
        <v xml:space="preserve">Socket Outlets </v>
      </c>
      <c r="G709" t="str">
        <f>'OverUnder Pivot'!G707</f>
        <v xml:space="preserve">Socket Outlets </v>
      </c>
      <c r="H709" t="str">
        <f>'OverUnder Pivot'!H707</f>
        <v>A</v>
      </c>
      <c r="I709" t="str">
        <f>'OverUnder Pivot'!I707</f>
        <v>Type R01; duplex; floor mounted</v>
      </c>
      <c r="J709">
        <f>'OverUnder Pivot'!J707</f>
        <v>1</v>
      </c>
      <c r="K709" t="str">
        <f>'OverUnder Pivot'!K707</f>
        <v>Nr</v>
      </c>
      <c r="L709" s="724">
        <f>'OverUnder Pivot'!L707</f>
        <v>0</v>
      </c>
      <c r="M709" s="724"/>
      <c r="N709" s="724">
        <f>'OverUnder Pivot'!M707</f>
        <v>0</v>
      </c>
      <c r="O709" s="724">
        <f>'OverUnder Pivot'!N707</f>
        <v>0</v>
      </c>
      <c r="P709" s="724">
        <f>'OverUnder Pivot'!O707</f>
        <v>0</v>
      </c>
      <c r="Q709" t="s">
        <v>2791</v>
      </c>
      <c r="T709">
        <f t="shared" si="20"/>
        <v>0</v>
      </c>
    </row>
    <row r="710" spans="1:20" hidden="1">
      <c r="A710">
        <f>'OverUnder Pivot'!A708</f>
        <v>1144</v>
      </c>
      <c r="B710">
        <f>'OverUnder Pivot'!B708</f>
        <v>26</v>
      </c>
      <c r="C710" t="str">
        <f>'OverUnder Pivot'!C708</f>
        <v>ELECTRICAL</v>
      </c>
      <c r="D710" t="str">
        <f>'OverUnder Pivot'!D708</f>
        <v>262726</v>
      </c>
      <c r="E710" t="str">
        <f>'OverUnder Pivot'!E708</f>
        <v xml:space="preserve"> WIRING DEVICES</v>
      </c>
      <c r="F710" t="str">
        <f>'OverUnder Pivot'!F708</f>
        <v xml:space="preserve">Socket Outlets </v>
      </c>
      <c r="G710" t="str">
        <f>'OverUnder Pivot'!G708</f>
        <v xml:space="preserve">Socket Outlets </v>
      </c>
      <c r="H710" t="str">
        <f>'OverUnder Pivot'!H708</f>
        <v>A</v>
      </c>
      <c r="I710" t="str">
        <f>'OverUnder Pivot'!I708</f>
        <v>Lighting outlet ;ceiling mounted; 16Amp,2P</v>
      </c>
      <c r="J710">
        <f>'OverUnder Pivot'!J708</f>
        <v>26</v>
      </c>
      <c r="K710" t="str">
        <f>'OverUnder Pivot'!K708</f>
        <v>Nr</v>
      </c>
      <c r="L710" s="724">
        <f>'OverUnder Pivot'!L708</f>
        <v>1300</v>
      </c>
      <c r="M710" s="724">
        <f>AVERAGEIFS(N710:O710,N710:O710,"&lt;&gt;0",V710:W710,"")</f>
        <v>1091.0900000000001</v>
      </c>
      <c r="N710" s="724">
        <f>'OverUnder Pivot'!M708</f>
        <v>1450.8000000000002</v>
      </c>
      <c r="O710" s="724">
        <f>'OverUnder Pivot'!N708</f>
        <v>731.38</v>
      </c>
      <c r="P710" s="724">
        <f>'OverUnder Pivot'!O708</f>
        <v>1560</v>
      </c>
      <c r="Q710" t="s">
        <v>2791</v>
      </c>
      <c r="T710">
        <f t="shared" si="20"/>
        <v>0</v>
      </c>
    </row>
    <row r="711" spans="1:20" hidden="1">
      <c r="A711">
        <f>'OverUnder Pivot'!A709</f>
        <v>1145</v>
      </c>
      <c r="B711">
        <f>'OverUnder Pivot'!B709</f>
        <v>26</v>
      </c>
      <c r="C711" t="str">
        <f>'OverUnder Pivot'!C709</f>
        <v>ELECTRICAL</v>
      </c>
      <c r="D711" t="str">
        <f>'OverUnder Pivot'!D709</f>
        <v>262726</v>
      </c>
      <c r="E711" t="str">
        <f>'OverUnder Pivot'!E709</f>
        <v xml:space="preserve"> WIRING DEVICES</v>
      </c>
      <c r="F711" t="str">
        <f>'OverUnder Pivot'!F709</f>
        <v>Electric Outlets</v>
      </c>
      <c r="G711" t="str">
        <f>'OverUnder Pivot'!G709</f>
        <v>Electric Outlets</v>
      </c>
      <c r="H711" t="str">
        <f>'OverUnder Pivot'!H709</f>
        <v>C</v>
      </c>
      <c r="I711" t="str">
        <f>'OverUnder Pivot'!I709</f>
        <v>Lighting outlet ;wall mounted; 16Amp,2P</v>
      </c>
      <c r="J711">
        <f>'OverUnder Pivot'!J709</f>
        <v>14</v>
      </c>
      <c r="K711" t="str">
        <f>'OverUnder Pivot'!K709</f>
        <v>Nr</v>
      </c>
      <c r="L711" s="724">
        <f>'OverUnder Pivot'!L709</f>
        <v>0</v>
      </c>
      <c r="M711" s="724"/>
      <c r="N711" s="724">
        <f>'OverUnder Pivot'!M709</f>
        <v>0</v>
      </c>
      <c r="O711" s="724">
        <f>'OverUnder Pivot'!N709</f>
        <v>0</v>
      </c>
      <c r="P711" s="724">
        <f>'OverUnder Pivot'!O709</f>
        <v>0</v>
      </c>
      <c r="Q711" t="s">
        <v>2791</v>
      </c>
      <c r="T711">
        <f t="shared" si="20"/>
        <v>0</v>
      </c>
    </row>
    <row r="712" spans="1:20" hidden="1">
      <c r="A712">
        <f>'OverUnder Pivot'!A710</f>
        <v>1148</v>
      </c>
      <c r="B712">
        <f>'OverUnder Pivot'!B710</f>
        <v>26</v>
      </c>
      <c r="C712" t="str">
        <f>'OverUnder Pivot'!C710</f>
        <v>ELECTRICAL</v>
      </c>
      <c r="D712" t="str">
        <f>'OverUnder Pivot'!D710</f>
        <v>262816</v>
      </c>
      <c r="E712" t="str">
        <f>'OverUnder Pivot'!E710</f>
        <v xml:space="preserve"> ENCLOSED SWITCHES AND CIRCUIT BREAKERS</v>
      </c>
      <c r="F712" t="str">
        <f>'OverUnder Pivot'!F710</f>
        <v>262816 - ENCLOSED SWITCHES AND CIRCUIT BREAKERS</v>
      </c>
      <c r="G712" t="str">
        <f>'OverUnder Pivot'!G710</f>
        <v>262816 - ENCLOSED SWITCHES AND CIRCUIT BREAKERS</v>
      </c>
      <c r="H712" t="str">
        <f>'OverUnder Pivot'!H710</f>
        <v>B</v>
      </c>
      <c r="I712" t="str">
        <f>'OverUnder Pivot'!I710</f>
        <v>16Amp, 2P</v>
      </c>
      <c r="J712">
        <f>'OverUnder Pivot'!J710</f>
        <v>15</v>
      </c>
      <c r="K712" t="str">
        <f>'OverUnder Pivot'!K710</f>
        <v>Nr</v>
      </c>
      <c r="L712" s="724">
        <f>'OverUnder Pivot'!L710</f>
        <v>1500</v>
      </c>
      <c r="M712" s="724">
        <f>AVERAGEIFS(N712:O712,N712:O712,"&lt;&gt;0",V712:W712,"")</f>
        <v>799.8</v>
      </c>
      <c r="N712" s="724">
        <f>'OverUnder Pivot'!M710</f>
        <v>697.5</v>
      </c>
      <c r="O712" s="724">
        <f>'OverUnder Pivot'!N710</f>
        <v>902.1</v>
      </c>
      <c r="P712" s="724">
        <f>'OverUnder Pivot'!O710</f>
        <v>750</v>
      </c>
      <c r="Q712" t="s">
        <v>2791</v>
      </c>
      <c r="T712">
        <f t="shared" ref="T712:T773" si="22">COUNTA(R712:S712)</f>
        <v>0</v>
      </c>
    </row>
    <row r="713" spans="1:20" hidden="1">
      <c r="A713">
        <f>'OverUnder Pivot'!A711</f>
        <v>1149</v>
      </c>
      <c r="B713">
        <f>'OverUnder Pivot'!B711</f>
        <v>26</v>
      </c>
      <c r="C713" t="str">
        <f>'OverUnder Pivot'!C711</f>
        <v>ELECTRICAL</v>
      </c>
      <c r="D713" t="str">
        <f>'OverUnder Pivot'!D711</f>
        <v>262816</v>
      </c>
      <c r="E713" t="str">
        <f>'OverUnder Pivot'!E711</f>
        <v xml:space="preserve"> ENCLOSED SWITCHES AND CIRCUIT BREAKERS</v>
      </c>
      <c r="F713" t="str">
        <f>'OverUnder Pivot'!F711</f>
        <v>Switch Disconnectors (Disconnecting Switches)</v>
      </c>
      <c r="G713" t="str">
        <f>'OverUnder Pivot'!G711</f>
        <v>Switch Disconnectors (Disconnecting Switches)</v>
      </c>
      <c r="H713" t="str">
        <f>'OverUnder Pivot'!H711</f>
        <v>E</v>
      </c>
      <c r="I713" t="str">
        <f>'OverUnder Pivot'!I711</f>
        <v>16Amp, 2P, weatherproof</v>
      </c>
      <c r="J713">
        <f>'OverUnder Pivot'!J711</f>
        <v>6</v>
      </c>
      <c r="K713" t="str">
        <f>'OverUnder Pivot'!K711</f>
        <v>Nr</v>
      </c>
      <c r="L713" s="724">
        <f>'OverUnder Pivot'!L711</f>
        <v>0</v>
      </c>
      <c r="M713" s="724"/>
      <c r="N713" s="724">
        <f>'OverUnder Pivot'!M711</f>
        <v>0</v>
      </c>
      <c r="O713" s="724">
        <f>'OverUnder Pivot'!N711</f>
        <v>0</v>
      </c>
      <c r="P713" s="724">
        <f>'OverUnder Pivot'!O711</f>
        <v>0</v>
      </c>
      <c r="Q713" t="s">
        <v>2791</v>
      </c>
      <c r="T713">
        <f t="shared" si="22"/>
        <v>0</v>
      </c>
    </row>
    <row r="714" spans="1:20" hidden="1">
      <c r="A714">
        <f>'OverUnder Pivot'!A712</f>
        <v>1150</v>
      </c>
      <c r="B714">
        <f>'OverUnder Pivot'!B712</f>
        <v>26</v>
      </c>
      <c r="C714" t="str">
        <f>'OverUnder Pivot'!C712</f>
        <v>ELECTRICAL</v>
      </c>
      <c r="D714" t="str">
        <f>'OverUnder Pivot'!D712</f>
        <v>262816</v>
      </c>
      <c r="E714" t="str">
        <f>'OverUnder Pivot'!E712</f>
        <v xml:space="preserve"> ENCLOSED SWITCHES AND CIRCUIT BREAKERS</v>
      </c>
      <c r="F714" t="str">
        <f>'OverUnder Pivot'!F712</f>
        <v>262816 - ENCLOSED SWITCHES AND CIRCUIT BREAKERS</v>
      </c>
      <c r="G714" t="str">
        <f>'OverUnder Pivot'!G712</f>
        <v>262816 - ENCLOSED SWITCHES AND CIRCUIT BREAKERS</v>
      </c>
      <c r="H714" t="str">
        <f>'OverUnder Pivot'!H712</f>
        <v>F</v>
      </c>
      <c r="I714" t="str">
        <f>'OverUnder Pivot'!I712</f>
        <v>16Amp, 2P, weatherproof, pedestal type</v>
      </c>
      <c r="J714">
        <f>'OverUnder Pivot'!J712</f>
        <v>3</v>
      </c>
      <c r="K714" t="str">
        <f>'OverUnder Pivot'!K712</f>
        <v>Nr</v>
      </c>
      <c r="L714" s="724">
        <f>'OverUnder Pivot'!L712</f>
        <v>0</v>
      </c>
      <c r="M714" s="724"/>
      <c r="N714" s="724">
        <f>'OverUnder Pivot'!M712</f>
        <v>0</v>
      </c>
      <c r="O714" s="724">
        <f>'OverUnder Pivot'!N712</f>
        <v>0</v>
      </c>
      <c r="P714" s="724">
        <f>'OverUnder Pivot'!O712</f>
        <v>0</v>
      </c>
      <c r="Q714" t="s">
        <v>2791</v>
      </c>
      <c r="T714">
        <f t="shared" si="22"/>
        <v>0</v>
      </c>
    </row>
    <row r="715" spans="1:20" hidden="1">
      <c r="A715">
        <f>'OverUnder Pivot'!A713</f>
        <v>1151</v>
      </c>
      <c r="B715">
        <f>'OverUnder Pivot'!B713</f>
        <v>26</v>
      </c>
      <c r="C715" t="str">
        <f>'OverUnder Pivot'!C713</f>
        <v>ELECTRICAL</v>
      </c>
      <c r="D715" t="str">
        <f>'OverUnder Pivot'!D713</f>
        <v>262816</v>
      </c>
      <c r="E715" t="str">
        <f>'OverUnder Pivot'!E713</f>
        <v xml:space="preserve"> ENCLOSED SWITCHES AND CIRCUIT BREAKERS</v>
      </c>
      <c r="F715" t="str">
        <f>'OverUnder Pivot'!F713</f>
        <v>Switch Disconnectors (Disconnecting Switches)</v>
      </c>
      <c r="G715" t="str">
        <f>'OverUnder Pivot'!G713</f>
        <v>Switch Disconnectors (Disconnecting Switches)</v>
      </c>
      <c r="H715" t="str">
        <f>'OverUnder Pivot'!H713</f>
        <v>C</v>
      </c>
      <c r="I715" t="str">
        <f>'OverUnder Pivot'!I713</f>
        <v>20Amp, 2P</v>
      </c>
      <c r="J715">
        <f>'OverUnder Pivot'!J713</f>
        <v>2</v>
      </c>
      <c r="K715" t="str">
        <f>'OverUnder Pivot'!K713</f>
        <v>Nr</v>
      </c>
      <c r="L715" s="724">
        <f>'OverUnder Pivot'!L713</f>
        <v>230</v>
      </c>
      <c r="M715" s="724">
        <f>AVERAGEIFS(N715:O715,N715:O715,"&lt;&gt;0",V715:W715,"")</f>
        <v>153.13999999999999</v>
      </c>
      <c r="N715" s="724">
        <f>'OverUnder Pivot'!M713</f>
        <v>186</v>
      </c>
      <c r="O715" s="724">
        <f>'OverUnder Pivot'!N713</f>
        <v>120.28</v>
      </c>
      <c r="P715" s="724">
        <f>'OverUnder Pivot'!O713</f>
        <v>200</v>
      </c>
      <c r="Q715" t="s">
        <v>2791</v>
      </c>
      <c r="T715">
        <f t="shared" si="22"/>
        <v>0</v>
      </c>
    </row>
    <row r="716" spans="1:20" hidden="1">
      <c r="A716">
        <f>'OverUnder Pivot'!A714</f>
        <v>1152</v>
      </c>
      <c r="B716">
        <f>'OverUnder Pivot'!B714</f>
        <v>26</v>
      </c>
      <c r="C716" t="str">
        <f>'OverUnder Pivot'!C714</f>
        <v>ELECTRICAL</v>
      </c>
      <c r="D716" t="str">
        <f>'OverUnder Pivot'!D714</f>
        <v>262816</v>
      </c>
      <c r="E716" t="str">
        <f>'OverUnder Pivot'!E714</f>
        <v xml:space="preserve"> ENCLOSED SWITCHES AND CIRCUIT BREAKERS</v>
      </c>
      <c r="F716" t="str">
        <f>'OverUnder Pivot'!F714</f>
        <v>262816 - ENCLOSED SWITCHES AND CIRCUIT BREAKERS</v>
      </c>
      <c r="G716" t="str">
        <f>'OverUnder Pivot'!G714</f>
        <v>262816 - ENCLOSED SWITCHES AND CIRCUIT BREAKERS</v>
      </c>
      <c r="H716" t="str">
        <f>'OverUnder Pivot'!H714</f>
        <v>H</v>
      </c>
      <c r="I716" t="str">
        <f>'OverUnder Pivot'!I714</f>
        <v>20Amp, 2P, weatherproof, pedestal type</v>
      </c>
      <c r="J716">
        <f>'OverUnder Pivot'!J714</f>
        <v>3</v>
      </c>
      <c r="K716" t="str">
        <f>'OverUnder Pivot'!K714</f>
        <v>Nr</v>
      </c>
      <c r="L716" s="724">
        <f>'OverUnder Pivot'!L714</f>
        <v>0</v>
      </c>
      <c r="M716" s="724"/>
      <c r="N716" s="724">
        <f>'OverUnder Pivot'!M714</f>
        <v>0</v>
      </c>
      <c r="O716" s="724">
        <f>'OverUnder Pivot'!N714</f>
        <v>0</v>
      </c>
      <c r="P716" s="724">
        <f>'OverUnder Pivot'!O714</f>
        <v>0</v>
      </c>
      <c r="Q716" t="s">
        <v>2791</v>
      </c>
      <c r="T716">
        <f t="shared" si="22"/>
        <v>0</v>
      </c>
    </row>
    <row r="717" spans="1:20" hidden="1">
      <c r="A717">
        <f>'OverUnder Pivot'!A715</f>
        <v>1153</v>
      </c>
      <c r="B717">
        <f>'OverUnder Pivot'!B715</f>
        <v>26</v>
      </c>
      <c r="C717" t="str">
        <f>'OverUnder Pivot'!C715</f>
        <v>ELECTRICAL</v>
      </c>
      <c r="D717" t="str">
        <f>'OverUnder Pivot'!D715</f>
        <v>262816</v>
      </c>
      <c r="E717" t="str">
        <f>'OverUnder Pivot'!E715</f>
        <v xml:space="preserve"> ENCLOSED SWITCHES AND CIRCUIT BREAKERS</v>
      </c>
      <c r="F717" t="str">
        <f>'OverUnder Pivot'!F715</f>
        <v>Switch Disconnectors (Disconnecting Switches)</v>
      </c>
      <c r="G717" t="str">
        <f>'OverUnder Pivot'!G715</f>
        <v>Switch Disconnectors (Disconnecting Switches)</v>
      </c>
      <c r="H717" t="str">
        <f>'OverUnder Pivot'!H715</f>
        <v>J</v>
      </c>
      <c r="I717" t="str">
        <f>'OverUnder Pivot'!I715</f>
        <v>32Amp, 2P</v>
      </c>
      <c r="J717">
        <f>'OverUnder Pivot'!J715</f>
        <v>3</v>
      </c>
      <c r="K717" t="str">
        <f>'OverUnder Pivot'!K715</f>
        <v>Nr</v>
      </c>
      <c r="L717" s="724">
        <f>'OverUnder Pivot'!L715</f>
        <v>0</v>
      </c>
      <c r="M717" s="724"/>
      <c r="N717" s="724">
        <f>'OverUnder Pivot'!M715</f>
        <v>0</v>
      </c>
      <c r="O717" s="724">
        <f>'OverUnder Pivot'!N715</f>
        <v>0</v>
      </c>
      <c r="P717" s="724">
        <f>'OverUnder Pivot'!O715</f>
        <v>0</v>
      </c>
      <c r="Q717" t="s">
        <v>2791</v>
      </c>
      <c r="T717">
        <f t="shared" si="22"/>
        <v>0</v>
      </c>
    </row>
    <row r="718" spans="1:20" hidden="1">
      <c r="A718">
        <f>'OverUnder Pivot'!A716</f>
        <v>1154</v>
      </c>
      <c r="B718">
        <f>'OverUnder Pivot'!B716</f>
        <v>26</v>
      </c>
      <c r="C718" t="str">
        <f>'OverUnder Pivot'!C716</f>
        <v>ELECTRICAL</v>
      </c>
      <c r="D718" t="str">
        <f>'OverUnder Pivot'!D716</f>
        <v>262816</v>
      </c>
      <c r="E718" t="str">
        <f>'OverUnder Pivot'!E716</f>
        <v xml:space="preserve"> ENCLOSED SWITCHES AND CIRCUIT BREAKERS</v>
      </c>
      <c r="F718" t="str">
        <f>'OverUnder Pivot'!F716</f>
        <v>262816 - ENCLOSED SWITCHES AND CIRCUIT BREAKERS</v>
      </c>
      <c r="G718" t="str">
        <f>'OverUnder Pivot'!G716</f>
        <v>262816 - ENCLOSED SWITCHES AND CIRCUIT BREAKERS</v>
      </c>
      <c r="H718" t="str">
        <f>'OverUnder Pivot'!H716</f>
        <v>K</v>
      </c>
      <c r="I718" t="str">
        <f>'OverUnder Pivot'!I716</f>
        <v>32Amp, 2P, pedestal type</v>
      </c>
      <c r="J718">
        <f>'OverUnder Pivot'!J716</f>
        <v>1</v>
      </c>
      <c r="K718" t="str">
        <f>'OverUnder Pivot'!K716</f>
        <v>Nr</v>
      </c>
      <c r="L718" s="724">
        <f>'OverUnder Pivot'!L716</f>
        <v>0</v>
      </c>
      <c r="M718" s="724"/>
      <c r="N718" s="724">
        <f>'OverUnder Pivot'!M716</f>
        <v>0</v>
      </c>
      <c r="O718" s="724">
        <f>'OverUnder Pivot'!N716</f>
        <v>0</v>
      </c>
      <c r="P718" s="724">
        <f>'OverUnder Pivot'!O716</f>
        <v>0</v>
      </c>
      <c r="Q718" t="s">
        <v>2791</v>
      </c>
      <c r="T718">
        <f t="shared" si="22"/>
        <v>0</v>
      </c>
    </row>
    <row r="719" spans="1:20" hidden="1">
      <c r="A719">
        <f>'OverUnder Pivot'!A717</f>
        <v>1155</v>
      </c>
      <c r="B719">
        <f>'OverUnder Pivot'!B717</f>
        <v>26</v>
      </c>
      <c r="C719" t="str">
        <f>'OverUnder Pivot'!C717</f>
        <v>ELECTRICAL</v>
      </c>
      <c r="D719" t="str">
        <f>'OverUnder Pivot'!D717</f>
        <v>262816</v>
      </c>
      <c r="E719" t="str">
        <f>'OverUnder Pivot'!E717</f>
        <v xml:space="preserve"> ENCLOSED SWITCHES AND CIRCUIT BREAKERS</v>
      </c>
      <c r="F719" t="str">
        <f>'OverUnder Pivot'!F717</f>
        <v>Switch Disconnectors (Disconnecting Switches)</v>
      </c>
      <c r="G719" t="str">
        <f>'OverUnder Pivot'!G717</f>
        <v>Switch Disconnectors (Disconnecting Switches)</v>
      </c>
      <c r="H719" t="str">
        <f>'OverUnder Pivot'!H717</f>
        <v>L</v>
      </c>
      <c r="I719" t="str">
        <f>'OverUnder Pivot'!I717</f>
        <v>32Amp, 2P, weatherproof</v>
      </c>
      <c r="J719">
        <f>'OverUnder Pivot'!J717</f>
        <v>2</v>
      </c>
      <c r="K719" t="str">
        <f>'OverUnder Pivot'!K717</f>
        <v>Nr</v>
      </c>
      <c r="L719" s="724">
        <f>'OverUnder Pivot'!L717</f>
        <v>0</v>
      </c>
      <c r="M719" s="724"/>
      <c r="N719" s="724">
        <f>'OverUnder Pivot'!M717</f>
        <v>0</v>
      </c>
      <c r="O719" s="724">
        <f>'OverUnder Pivot'!N717</f>
        <v>0</v>
      </c>
      <c r="P719" s="724">
        <f>'OverUnder Pivot'!O717</f>
        <v>0</v>
      </c>
      <c r="Q719" t="s">
        <v>2791</v>
      </c>
      <c r="T719">
        <f t="shared" si="22"/>
        <v>0</v>
      </c>
    </row>
    <row r="720" spans="1:20" hidden="1">
      <c r="A720">
        <f>'OverUnder Pivot'!A718</f>
        <v>1156</v>
      </c>
      <c r="B720">
        <f>'OverUnder Pivot'!B718</f>
        <v>26</v>
      </c>
      <c r="C720" t="str">
        <f>'OverUnder Pivot'!C718</f>
        <v>ELECTRICAL</v>
      </c>
      <c r="D720" t="str">
        <f>'OverUnder Pivot'!D718</f>
        <v>262816</v>
      </c>
      <c r="E720" t="str">
        <f>'OverUnder Pivot'!E718</f>
        <v xml:space="preserve"> ENCLOSED SWITCHES AND CIRCUIT BREAKERS</v>
      </c>
      <c r="F720" t="str">
        <f>'OverUnder Pivot'!F718</f>
        <v>262816 - ENCLOSED SWITCHES AND CIRCUIT BREAKERS</v>
      </c>
      <c r="G720" t="str">
        <f>'OverUnder Pivot'!G718</f>
        <v>262816 - ENCLOSED SWITCHES AND CIRCUIT BREAKERS</v>
      </c>
      <c r="H720" t="str">
        <f>'OverUnder Pivot'!H718</f>
        <v>M</v>
      </c>
      <c r="I720" t="str">
        <f>'OverUnder Pivot'!I718</f>
        <v>32Amp, 4P</v>
      </c>
      <c r="J720">
        <f>'OverUnder Pivot'!J718</f>
        <v>1</v>
      </c>
      <c r="K720" t="str">
        <f>'OverUnder Pivot'!K718</f>
        <v>Nr</v>
      </c>
      <c r="L720" s="724">
        <f>'OverUnder Pivot'!L718</f>
        <v>0</v>
      </c>
      <c r="M720" s="724"/>
      <c r="N720" s="724">
        <f>'OverUnder Pivot'!M718</f>
        <v>0</v>
      </c>
      <c r="O720" s="724">
        <f>'OverUnder Pivot'!N718</f>
        <v>0</v>
      </c>
      <c r="P720" s="724">
        <f>'OverUnder Pivot'!O718</f>
        <v>0</v>
      </c>
      <c r="Q720" t="s">
        <v>2791</v>
      </c>
      <c r="T720">
        <f t="shared" si="22"/>
        <v>0</v>
      </c>
    </row>
    <row r="721" spans="1:20" hidden="1">
      <c r="A721">
        <f>'OverUnder Pivot'!A719</f>
        <v>1157</v>
      </c>
      <c r="B721">
        <f>'OverUnder Pivot'!B719</f>
        <v>26</v>
      </c>
      <c r="C721" t="str">
        <f>'OverUnder Pivot'!C719</f>
        <v>ELECTRICAL</v>
      </c>
      <c r="D721" t="str">
        <f>'OverUnder Pivot'!D719</f>
        <v>262816</v>
      </c>
      <c r="E721" t="str">
        <f>'OverUnder Pivot'!E719</f>
        <v xml:space="preserve"> ENCLOSED SWITCHES AND CIRCUIT BREAKERS</v>
      </c>
      <c r="F721" t="str">
        <f>'OverUnder Pivot'!F719</f>
        <v>Switch Disconnectors (Disconnecting Switches)</v>
      </c>
      <c r="G721" t="str">
        <f>'OverUnder Pivot'!G719</f>
        <v>Switch Disconnectors (Disconnecting Switches)</v>
      </c>
      <c r="H721" t="str">
        <f>'OverUnder Pivot'!H719</f>
        <v>N</v>
      </c>
      <c r="I721" t="str">
        <f>'OverUnder Pivot'!I719</f>
        <v>20Amp, 4P</v>
      </c>
      <c r="J721">
        <f>'OverUnder Pivot'!J719</f>
        <v>2</v>
      </c>
      <c r="K721" t="str">
        <f>'OverUnder Pivot'!K719</f>
        <v>Nr</v>
      </c>
      <c r="L721" s="724">
        <f>'OverUnder Pivot'!L719</f>
        <v>250</v>
      </c>
      <c r="M721" s="724">
        <f>AVERAGEIFS(N721:O721,N721:O721,"&lt;&gt;0",V721:W721,"")</f>
        <v>116.34</v>
      </c>
      <c r="N721" s="724">
        <f>'OverUnder Pivot'!M719</f>
        <v>93</v>
      </c>
      <c r="O721" s="724">
        <f>'OverUnder Pivot'!N719</f>
        <v>139.68</v>
      </c>
      <c r="P721" s="724">
        <f>'OverUnder Pivot'!O719</f>
        <v>100</v>
      </c>
      <c r="Q721" t="s">
        <v>2791</v>
      </c>
      <c r="T721">
        <f t="shared" si="22"/>
        <v>0</v>
      </c>
    </row>
    <row r="722" spans="1:20" hidden="1">
      <c r="A722">
        <f>'OverUnder Pivot'!A720</f>
        <v>1158</v>
      </c>
      <c r="B722">
        <f>'OverUnder Pivot'!B720</f>
        <v>26</v>
      </c>
      <c r="C722" t="str">
        <f>'OverUnder Pivot'!C720</f>
        <v>ELECTRICAL</v>
      </c>
      <c r="D722" t="str">
        <f>'OverUnder Pivot'!D720</f>
        <v>262816</v>
      </c>
      <c r="E722" t="str">
        <f>'OverUnder Pivot'!E720</f>
        <v xml:space="preserve"> ENCLOSED SWITCHES AND CIRCUIT BREAKERS</v>
      </c>
      <c r="F722" t="str">
        <f>'OverUnder Pivot'!F720</f>
        <v>262816 - ENCLOSED SWITCHES AND CIRCUIT BREAKERS</v>
      </c>
      <c r="G722" t="str">
        <f>'OverUnder Pivot'!G720</f>
        <v>262816 - ENCLOSED SWITCHES AND CIRCUIT BREAKERS</v>
      </c>
      <c r="H722" t="str">
        <f>'OverUnder Pivot'!H720</f>
        <v>P</v>
      </c>
      <c r="I722" t="str">
        <f>'OverUnder Pivot'!I720</f>
        <v>40Amp, 4P</v>
      </c>
      <c r="J722">
        <f>'OverUnder Pivot'!J720</f>
        <v>3</v>
      </c>
      <c r="K722" t="str">
        <f>'OverUnder Pivot'!K720</f>
        <v>Nr</v>
      </c>
      <c r="L722" s="724">
        <f>'OverUnder Pivot'!L720</f>
        <v>0</v>
      </c>
      <c r="M722" s="724"/>
      <c r="N722" s="724">
        <f>'OverUnder Pivot'!M720</f>
        <v>0</v>
      </c>
      <c r="O722" s="724">
        <f>'OverUnder Pivot'!N720</f>
        <v>0</v>
      </c>
      <c r="P722" s="724">
        <f>'OverUnder Pivot'!O720</f>
        <v>0</v>
      </c>
      <c r="Q722" t="s">
        <v>2791</v>
      </c>
      <c r="T722">
        <f t="shared" si="22"/>
        <v>0</v>
      </c>
    </row>
    <row r="723" spans="1:20" hidden="1">
      <c r="A723">
        <f>'OverUnder Pivot'!A721</f>
        <v>1159</v>
      </c>
      <c r="B723">
        <f>'OverUnder Pivot'!B721</f>
        <v>26</v>
      </c>
      <c r="C723" t="str">
        <f>'OverUnder Pivot'!C721</f>
        <v>ELECTRICAL</v>
      </c>
      <c r="D723" t="str">
        <f>'OverUnder Pivot'!D721</f>
        <v>262816</v>
      </c>
      <c r="E723" t="str">
        <f>'OverUnder Pivot'!E721</f>
        <v xml:space="preserve"> ENCLOSED SWITCHES AND CIRCUIT BREAKERS</v>
      </c>
      <c r="F723" t="str">
        <f>'OverUnder Pivot'!F721</f>
        <v>Switch Disconnectors (Disconnecting Switches)</v>
      </c>
      <c r="G723" t="str">
        <f>'OverUnder Pivot'!G721</f>
        <v>Switch Disconnectors (Disconnecting Switches)</v>
      </c>
      <c r="H723" t="str">
        <f>'OverUnder Pivot'!H721</f>
        <v>Q</v>
      </c>
      <c r="I723" t="str">
        <f>'OverUnder Pivot'!I721</f>
        <v>63Amp, 4P</v>
      </c>
      <c r="J723">
        <f>'OverUnder Pivot'!J721</f>
        <v>3</v>
      </c>
      <c r="K723" t="str">
        <f>'OverUnder Pivot'!K721</f>
        <v>Nr</v>
      </c>
      <c r="L723" s="724">
        <f>'OverUnder Pivot'!L721</f>
        <v>0</v>
      </c>
      <c r="M723" s="724"/>
      <c r="N723" s="724">
        <f>'OverUnder Pivot'!M721</f>
        <v>0</v>
      </c>
      <c r="O723" s="724">
        <f>'OverUnder Pivot'!N721</f>
        <v>0</v>
      </c>
      <c r="P723" s="724">
        <f>'OverUnder Pivot'!O721</f>
        <v>0</v>
      </c>
      <c r="Q723" t="s">
        <v>2791</v>
      </c>
      <c r="T723">
        <f t="shared" si="22"/>
        <v>0</v>
      </c>
    </row>
    <row r="724" spans="1:20" hidden="1">
      <c r="A724">
        <f>'OverUnder Pivot'!A722</f>
        <v>1160</v>
      </c>
      <c r="B724">
        <f>'OverUnder Pivot'!B722</f>
        <v>26</v>
      </c>
      <c r="C724" t="str">
        <f>'OverUnder Pivot'!C722</f>
        <v>ELECTRICAL</v>
      </c>
      <c r="D724" t="str">
        <f>'OverUnder Pivot'!D722</f>
        <v>262816</v>
      </c>
      <c r="E724" t="str">
        <f>'OverUnder Pivot'!E722</f>
        <v xml:space="preserve"> ENCLOSED SWITCHES AND CIRCUIT BREAKERS</v>
      </c>
      <c r="F724" t="str">
        <f>'OverUnder Pivot'!F722</f>
        <v>262816 - ENCLOSED SWITCHES AND CIRCUIT BREAKERS</v>
      </c>
      <c r="G724" t="str">
        <f>'OverUnder Pivot'!G722</f>
        <v>262816 - ENCLOSED SWITCHES AND CIRCUIT BREAKERS</v>
      </c>
      <c r="H724" t="str">
        <f>'OverUnder Pivot'!H722</f>
        <v>A</v>
      </c>
      <c r="I724" t="str">
        <f>'OverUnder Pivot'!I722</f>
        <v>63Amp, 4P, pedestal type</v>
      </c>
      <c r="J724">
        <f>'OverUnder Pivot'!J722</f>
        <v>1</v>
      </c>
      <c r="K724" t="str">
        <f>'OverUnder Pivot'!K722</f>
        <v>Nr</v>
      </c>
      <c r="L724" s="724">
        <f>'OverUnder Pivot'!L722</f>
        <v>0</v>
      </c>
      <c r="M724" s="724"/>
      <c r="N724" s="724">
        <f>'OverUnder Pivot'!M722</f>
        <v>0</v>
      </c>
      <c r="O724" s="724">
        <f>'OverUnder Pivot'!N722</f>
        <v>0</v>
      </c>
      <c r="P724" s="724">
        <f>'OverUnder Pivot'!O722</f>
        <v>0</v>
      </c>
      <c r="Q724" t="s">
        <v>2791</v>
      </c>
      <c r="T724">
        <f t="shared" si="22"/>
        <v>0</v>
      </c>
    </row>
    <row r="725" spans="1:20" hidden="1">
      <c r="A725">
        <f>'OverUnder Pivot'!A723</f>
        <v>1162</v>
      </c>
      <c r="B725">
        <f>'OverUnder Pivot'!B723</f>
        <v>26</v>
      </c>
      <c r="C725" t="str">
        <f>'OverUnder Pivot'!C723</f>
        <v>ELECTRICAL</v>
      </c>
      <c r="D725" t="str">
        <f>'OverUnder Pivot'!D723</f>
        <v>262816</v>
      </c>
      <c r="E725" t="str">
        <f>'OverUnder Pivot'!E723</f>
        <v xml:space="preserve"> ENCLOSED SWITCHES AND CIRCUIT BREAKERS</v>
      </c>
      <c r="F725" t="str">
        <f>'OverUnder Pivot'!F723</f>
        <v>262816 - ENCLOSED SWITCHES AND CIRCUIT BREAKERS</v>
      </c>
      <c r="G725" t="str">
        <f>'OverUnder Pivot'!G723</f>
        <v>262816 - ENCLOSED SWITCHES AND CIRCUIT BREAKERS</v>
      </c>
      <c r="H725" t="str">
        <f>'OverUnder Pivot'!H723</f>
        <v>A</v>
      </c>
      <c r="I725" t="str">
        <f>'OverUnder Pivot'!I723</f>
        <v>16Amp, 2P, weatherproof</v>
      </c>
      <c r="J725">
        <f>'OverUnder Pivot'!J723</f>
        <v>1</v>
      </c>
      <c r="K725" t="str">
        <f>'OverUnder Pivot'!K723</f>
        <v>Nr</v>
      </c>
      <c r="L725" s="724">
        <f>'OverUnder Pivot'!L723</f>
        <v>220</v>
      </c>
      <c r="M725" s="724">
        <f t="shared" ref="M725:M736" si="23">AVERAGEIFS(N725:O725,N725:O725,"&lt;&gt;0",V725:W725,"")</f>
        <v>53.32</v>
      </c>
      <c r="N725" s="724">
        <f>'OverUnder Pivot'!M723</f>
        <v>46.5</v>
      </c>
      <c r="O725" s="724">
        <f>'OverUnder Pivot'!N723</f>
        <v>60.14</v>
      </c>
      <c r="P725" s="724">
        <f>'OverUnder Pivot'!O723</f>
        <v>50</v>
      </c>
      <c r="Q725" t="s">
        <v>2791</v>
      </c>
      <c r="T725">
        <f t="shared" si="22"/>
        <v>0</v>
      </c>
    </row>
    <row r="726" spans="1:20" hidden="1">
      <c r="A726">
        <f>'OverUnder Pivot'!A724</f>
        <v>1163</v>
      </c>
      <c r="B726">
        <f>'OverUnder Pivot'!B724</f>
        <v>26</v>
      </c>
      <c r="C726" t="str">
        <f>'OverUnder Pivot'!C724</f>
        <v>ELECTRICAL</v>
      </c>
      <c r="D726" t="str">
        <f>'OverUnder Pivot'!D724</f>
        <v>262816</v>
      </c>
      <c r="E726" t="str">
        <f>'OverUnder Pivot'!E724</f>
        <v xml:space="preserve"> ENCLOSED SWITCHES AND CIRCUIT BREAKERS</v>
      </c>
      <c r="F726" t="str">
        <f>'OverUnder Pivot'!F724</f>
        <v>Switch Disconnectors with Combination Starter</v>
      </c>
      <c r="G726" t="str">
        <f>'OverUnder Pivot'!G724</f>
        <v>Switch Disconnectors with Combination Starter</v>
      </c>
      <c r="H726" t="str">
        <f>'OverUnder Pivot'!H724</f>
        <v>B</v>
      </c>
      <c r="I726" t="str">
        <f>'OverUnder Pivot'!I724</f>
        <v>16Amp, 2P, weatherproof, pedestal type</v>
      </c>
      <c r="J726">
        <f>'OverUnder Pivot'!J724</f>
        <v>1</v>
      </c>
      <c r="K726" t="str">
        <f>'OverUnder Pivot'!K724</f>
        <v>Nr</v>
      </c>
      <c r="L726" s="724">
        <f>'OverUnder Pivot'!L724</f>
        <v>230</v>
      </c>
      <c r="M726" s="724">
        <f t="shared" si="23"/>
        <v>58.155000000000001</v>
      </c>
      <c r="N726" s="724">
        <f>'OverUnder Pivot'!M724</f>
        <v>69.75</v>
      </c>
      <c r="O726" s="724">
        <f>'OverUnder Pivot'!N724</f>
        <v>46.56</v>
      </c>
      <c r="P726" s="724">
        <f>'OverUnder Pivot'!O724</f>
        <v>75</v>
      </c>
      <c r="Q726" t="s">
        <v>2791</v>
      </c>
      <c r="T726">
        <f t="shared" si="22"/>
        <v>0</v>
      </c>
    </row>
    <row r="727" spans="1:20" hidden="1">
      <c r="A727">
        <f>'OverUnder Pivot'!A725</f>
        <v>1164</v>
      </c>
      <c r="B727">
        <f>'OverUnder Pivot'!B725</f>
        <v>26</v>
      </c>
      <c r="C727" t="str">
        <f>'OverUnder Pivot'!C725</f>
        <v>ELECTRICAL</v>
      </c>
      <c r="D727" t="str">
        <f>'OverUnder Pivot'!D725</f>
        <v>262816</v>
      </c>
      <c r="E727" t="str">
        <f>'OverUnder Pivot'!E725</f>
        <v xml:space="preserve"> ENCLOSED SWITCHES AND CIRCUIT BREAKERS</v>
      </c>
      <c r="F727" t="str">
        <f>'OverUnder Pivot'!F725</f>
        <v>262816 - ENCLOSED SWITCHES AND CIRCUIT BREAKERS</v>
      </c>
      <c r="G727" t="str">
        <f>'OverUnder Pivot'!G725</f>
        <v>262816 - ENCLOSED SWITCHES AND CIRCUIT BREAKERS</v>
      </c>
      <c r="H727" t="str">
        <f>'OverUnder Pivot'!H725</f>
        <v>C</v>
      </c>
      <c r="I727" t="str">
        <f>'OverUnder Pivot'!I725</f>
        <v>16Amp, 4P, weatherproof</v>
      </c>
      <c r="J727">
        <f>'OverUnder Pivot'!J725</f>
        <v>1</v>
      </c>
      <c r="K727" t="str">
        <f>'OverUnder Pivot'!K725</f>
        <v>Nr</v>
      </c>
      <c r="L727" s="724">
        <f>'OverUnder Pivot'!L725</f>
        <v>220</v>
      </c>
      <c r="M727" s="724">
        <f t="shared" si="23"/>
        <v>79.965000000000003</v>
      </c>
      <c r="N727" s="724">
        <f>'OverUnder Pivot'!M725</f>
        <v>93</v>
      </c>
      <c r="O727" s="724">
        <f>'OverUnder Pivot'!N725</f>
        <v>66.929999999999993</v>
      </c>
      <c r="P727" s="724">
        <f>'OverUnder Pivot'!O725</f>
        <v>100</v>
      </c>
      <c r="Q727" t="s">
        <v>2791</v>
      </c>
      <c r="T727">
        <f t="shared" si="22"/>
        <v>0</v>
      </c>
    </row>
    <row r="728" spans="1:20" hidden="1">
      <c r="A728">
        <f>'OverUnder Pivot'!A726</f>
        <v>1165</v>
      </c>
      <c r="B728">
        <f>'OverUnder Pivot'!B726</f>
        <v>26</v>
      </c>
      <c r="C728" t="str">
        <f>'OverUnder Pivot'!C726</f>
        <v>ELECTRICAL</v>
      </c>
      <c r="D728" t="str">
        <f>'OverUnder Pivot'!D726</f>
        <v>262816</v>
      </c>
      <c r="E728" t="str">
        <f>'OverUnder Pivot'!E726</f>
        <v xml:space="preserve"> ENCLOSED SWITCHES AND CIRCUIT BREAKERS</v>
      </c>
      <c r="F728" t="str">
        <f>'OverUnder Pivot'!F726</f>
        <v>Switch Disconnectors with Combination Starter</v>
      </c>
      <c r="G728" t="str">
        <f>'OverUnder Pivot'!G726</f>
        <v>Switch Disconnectors with Combination Starter</v>
      </c>
      <c r="H728" t="str">
        <f>'OverUnder Pivot'!H726</f>
        <v>D</v>
      </c>
      <c r="I728" t="str">
        <f>'OverUnder Pivot'!I726</f>
        <v>20Amp, 4P, weatherproof</v>
      </c>
      <c r="J728">
        <f>'OverUnder Pivot'!J726</f>
        <v>1</v>
      </c>
      <c r="K728" t="str">
        <f>'OverUnder Pivot'!K726</f>
        <v>Nr</v>
      </c>
      <c r="L728" s="724">
        <f>'OverUnder Pivot'!L726</f>
        <v>230</v>
      </c>
      <c r="M728" s="724">
        <f t="shared" si="23"/>
        <v>68.34</v>
      </c>
      <c r="N728" s="724">
        <f>'OverUnder Pivot'!M726</f>
        <v>69.75</v>
      </c>
      <c r="O728" s="724">
        <f>'OverUnder Pivot'!N726</f>
        <v>66.929999999999993</v>
      </c>
      <c r="P728" s="724">
        <f>'OverUnder Pivot'!O726</f>
        <v>75</v>
      </c>
      <c r="Q728" t="s">
        <v>2791</v>
      </c>
      <c r="T728">
        <f t="shared" si="22"/>
        <v>0</v>
      </c>
    </row>
    <row r="729" spans="1:20">
      <c r="A729">
        <f>'OverUnder Pivot'!A727</f>
        <v>1168</v>
      </c>
      <c r="B729">
        <f>'OverUnder Pivot'!B727</f>
        <v>26</v>
      </c>
      <c r="C729" t="str">
        <f>'OverUnder Pivot'!C727</f>
        <v>ELECTRICAL</v>
      </c>
      <c r="D729" t="str">
        <f>'OverUnder Pivot'!D727</f>
        <v>263213</v>
      </c>
      <c r="E729" t="str">
        <f>'OverUnder Pivot'!E727</f>
        <v xml:space="preserve"> PACKAGED ENGINE GENERATORS</v>
      </c>
      <c r="F729" t="str">
        <f>'OverUnder Pivot'!F727</f>
        <v>263213 - PACKAGED ENGINE GENERATORS</v>
      </c>
      <c r="G729" t="str">
        <f>'OverUnder Pivot'!G727</f>
        <v>263213 - PACKAGED ENGINE GENERATORS</v>
      </c>
      <c r="H729" t="str">
        <f>'OverUnder Pivot'!H727</f>
        <v>E</v>
      </c>
      <c r="I729" t="str">
        <f>'OverUnder Pivot'!I727</f>
        <v>200 kVA, 400 V, 50 Hz (standby), 1500rpm, three phase, four wire, as shown on drawings</v>
      </c>
      <c r="J729">
        <f>'OverUnder Pivot'!J727</f>
        <v>1</v>
      </c>
      <c r="K729" t="str">
        <f>'OverUnder Pivot'!K727</f>
        <v>Nr</v>
      </c>
      <c r="L729" s="724">
        <f>'OverUnder Pivot'!L727</f>
        <v>25000</v>
      </c>
      <c r="M729" s="724">
        <f t="shared" si="23"/>
        <v>32839.574999999997</v>
      </c>
      <c r="N729" s="724">
        <f>'OverUnder Pivot'!M727</f>
        <v>33480</v>
      </c>
      <c r="O729" s="724">
        <f>'OverUnder Pivot'!N727</f>
        <v>32199.149999999998</v>
      </c>
      <c r="P729" s="724">
        <f>'OverUnder Pivot'!O727</f>
        <v>36250</v>
      </c>
      <c r="Q729" t="s">
        <v>2727</v>
      </c>
      <c r="R729" t="s">
        <v>2789</v>
      </c>
      <c r="S729" t="s">
        <v>2789</v>
      </c>
      <c r="T729">
        <f t="shared" si="22"/>
        <v>2</v>
      </c>
    </row>
    <row r="730" spans="1:20" hidden="1">
      <c r="A730">
        <f>'OverUnder Pivot'!A728</f>
        <v>1169</v>
      </c>
      <c r="B730">
        <f>'OverUnder Pivot'!B728</f>
        <v>26</v>
      </c>
      <c r="C730" t="str">
        <f>'OverUnder Pivot'!C728</f>
        <v>ELECTRICAL</v>
      </c>
      <c r="D730" t="str">
        <f>'OverUnder Pivot'!D728</f>
        <v>263213</v>
      </c>
      <c r="E730" t="str">
        <f>'OverUnder Pivot'!E728</f>
        <v xml:space="preserve"> PACKAGED ENGINE GENERATORS</v>
      </c>
      <c r="F730" t="str">
        <f>'OverUnder Pivot'!F728</f>
        <v>Oudooor sound proof generator, including enclosure, control panel, silencer, gas exhaust pipes, and installation of all accessories and equipment required.</v>
      </c>
      <c r="G730" t="str">
        <f>'OverUnder Pivot'!G728</f>
        <v>Oudooor sound proof generator, including enclosure, control panel, silencer, gas exhaust pipes, and installation of all accessories and equipment required.</v>
      </c>
      <c r="H730" t="str">
        <f>'OverUnder Pivot'!H728</f>
        <v>F</v>
      </c>
      <c r="I730" t="str">
        <f>'OverUnder Pivot'!I728</f>
        <v>Daily fuel tank (500 Liters)</v>
      </c>
      <c r="J730">
        <f>'OverUnder Pivot'!J728</f>
        <v>1</v>
      </c>
      <c r="K730" t="str">
        <f>'OverUnder Pivot'!K728</f>
        <v>Nr</v>
      </c>
      <c r="L730" s="724">
        <f>'OverUnder Pivot'!L728</f>
        <v>500</v>
      </c>
      <c r="M730" s="724">
        <f t="shared" si="23"/>
        <v>735.29500000000007</v>
      </c>
      <c r="N730" s="724">
        <f>'OverUnder Pivot'!M728</f>
        <v>697.5</v>
      </c>
      <c r="O730" s="724">
        <f>'OverUnder Pivot'!N728</f>
        <v>773.09</v>
      </c>
      <c r="P730" s="724">
        <f>'OverUnder Pivot'!O728</f>
        <v>750</v>
      </c>
      <c r="Q730" t="s">
        <v>2791</v>
      </c>
      <c r="T730">
        <f t="shared" si="22"/>
        <v>0</v>
      </c>
    </row>
    <row r="731" spans="1:20" hidden="1">
      <c r="A731">
        <f>'OverUnder Pivot'!A729</f>
        <v>1174</v>
      </c>
      <c r="B731">
        <f>'OverUnder Pivot'!B729</f>
        <v>26</v>
      </c>
      <c r="C731" t="str">
        <f>'OverUnder Pivot'!C729</f>
        <v>ELECTRICAL</v>
      </c>
      <c r="D731" t="str">
        <f>'OverUnder Pivot'!D729</f>
        <v>263353</v>
      </c>
      <c r="E731" t="str">
        <f>'OverUnder Pivot'!E729</f>
        <v xml:space="preserve"> STATIC UNINTERRUPTIBLE POWER SUPPLY </v>
      </c>
      <c r="F731" t="str">
        <f>'OverUnder Pivot'!F729</f>
        <v>battery, charger, inverter, transfer</v>
      </c>
      <c r="G731" t="str">
        <f>'OverUnder Pivot'!G729</f>
        <v>battery, charger, inverter, transfer</v>
      </c>
      <c r="H731" t="str">
        <f>'OverUnder Pivot'!H729</f>
        <v>G</v>
      </c>
      <c r="I731" t="str">
        <f>'OverUnder Pivot'!I729</f>
        <v>UPS, 25 kVA , 3-phase 230V/400V input, 3-phase 230V/400V output</v>
      </c>
      <c r="J731">
        <f>'OverUnder Pivot'!J729</f>
        <v>1</v>
      </c>
      <c r="K731" t="str">
        <f>'OverUnder Pivot'!K729</f>
        <v>Nr</v>
      </c>
      <c r="L731" s="724">
        <f>'OverUnder Pivot'!L729</f>
        <v>9000</v>
      </c>
      <c r="M731" s="724">
        <f t="shared" si="23"/>
        <v>8893.75</v>
      </c>
      <c r="N731" s="724">
        <f>'OverUnder Pivot'!M729</f>
        <v>9300</v>
      </c>
      <c r="O731" s="724">
        <f>'OverUnder Pivot'!N729</f>
        <v>8487.5</v>
      </c>
      <c r="P731" s="724">
        <f>'OverUnder Pivot'!O729</f>
        <v>10000</v>
      </c>
      <c r="Q731" t="s">
        <v>2791</v>
      </c>
      <c r="T731">
        <f t="shared" si="22"/>
        <v>0</v>
      </c>
    </row>
    <row r="732" spans="1:20" hidden="1">
      <c r="A732">
        <f>'OverUnder Pivot'!A730</f>
        <v>1177</v>
      </c>
      <c r="B732">
        <f>'OverUnder Pivot'!B730</f>
        <v>26</v>
      </c>
      <c r="C732" t="str">
        <f>'OverUnder Pivot'!C730</f>
        <v>ELECTRICAL</v>
      </c>
      <c r="D732" t="str">
        <f>'OverUnder Pivot'!D730</f>
        <v>263600</v>
      </c>
      <c r="E732" t="str">
        <f>'OverUnder Pivot'!E730</f>
        <v xml:space="preserve"> TRANSFER SWITCHES</v>
      </c>
      <c r="F732" t="str">
        <f>'OverUnder Pivot'!F730</f>
        <v>263600 - TRANSFER SWITCHES</v>
      </c>
      <c r="G732" t="str">
        <f>'OverUnder Pivot'!G730</f>
        <v>263600 - TRANSFER SWITCHES</v>
      </c>
      <c r="H732" t="str">
        <f>'OverUnder Pivot'!H730</f>
        <v>A</v>
      </c>
      <c r="I732" t="str">
        <f>'OverUnder Pivot'!I730</f>
        <v>ATS,400 A, 4 poles</v>
      </c>
      <c r="J732">
        <f>'OverUnder Pivot'!J730</f>
        <v>1</v>
      </c>
      <c r="K732" t="str">
        <f>'OverUnder Pivot'!K730</f>
        <v>Nr</v>
      </c>
      <c r="L732" s="724">
        <f>'OverUnder Pivot'!L730</f>
        <v>2000</v>
      </c>
      <c r="M732" s="724">
        <f t="shared" si="23"/>
        <v>2201.06</v>
      </c>
      <c r="N732" s="724">
        <f>'OverUnder Pivot'!M730</f>
        <v>1302</v>
      </c>
      <c r="O732" s="724">
        <f>'OverUnder Pivot'!N730</f>
        <v>3100.12</v>
      </c>
      <c r="P732" s="724">
        <f>'OverUnder Pivot'!O730</f>
        <v>1375</v>
      </c>
      <c r="Q732" t="s">
        <v>2791</v>
      </c>
      <c r="T732">
        <f t="shared" si="22"/>
        <v>0</v>
      </c>
    </row>
    <row r="733" spans="1:20">
      <c r="A733">
        <f>'OverUnder Pivot'!A731</f>
        <v>1179</v>
      </c>
      <c r="B733">
        <f>'OverUnder Pivot'!B731</f>
        <v>26</v>
      </c>
      <c r="C733" t="str">
        <f>'OverUnder Pivot'!C731</f>
        <v>ELECTRICAL</v>
      </c>
      <c r="D733" t="str">
        <f>'OverUnder Pivot'!D731</f>
        <v>264113</v>
      </c>
      <c r="E733" t="str">
        <f>'OverUnder Pivot'!E731</f>
        <v xml:space="preserve"> LIGHTNING PROTECTION FOR STRUCTURES</v>
      </c>
      <c r="F733" t="str">
        <f>'OverUnder Pivot'!F731</f>
        <v>263600 - TRANSFER SWITCHES</v>
      </c>
      <c r="G733" t="str">
        <f>'OverUnder Pivot'!G731</f>
        <v>263600 - TRANSFER SWITCHES</v>
      </c>
      <c r="H733" t="str">
        <f>'OverUnder Pivot'!H731</f>
        <v>B</v>
      </c>
      <c r="I733" t="str">
        <f>'OverUnder Pivot'!I731</f>
        <v>Complete faraday cage system for the new building as specified and as shown on drawings</v>
      </c>
      <c r="J733">
        <f>'OverUnder Pivot'!J731</f>
        <v>1</v>
      </c>
      <c r="K733" t="str">
        <f>'OverUnder Pivot'!K731</f>
        <v>Item</v>
      </c>
      <c r="L733" s="724">
        <f>'OverUnder Pivot'!L731</f>
        <v>2500</v>
      </c>
      <c r="M733" s="724">
        <f t="shared" si="23"/>
        <v>6725.0949999999993</v>
      </c>
      <c r="N733" s="724">
        <f>'OverUnder Pivot'!M731</f>
        <v>8137.5</v>
      </c>
      <c r="O733" s="724">
        <f>'OverUnder Pivot'!N731</f>
        <v>5312.69</v>
      </c>
      <c r="P733" s="724">
        <f>'OverUnder Pivot'!O731</f>
        <v>8750</v>
      </c>
      <c r="Q733" t="s">
        <v>2727</v>
      </c>
      <c r="R733" t="s">
        <v>2789</v>
      </c>
      <c r="S733" t="s">
        <v>2789</v>
      </c>
      <c r="T733">
        <f t="shared" si="22"/>
        <v>2</v>
      </c>
    </row>
    <row r="734" spans="1:20" hidden="1">
      <c r="A734">
        <f>'OverUnder Pivot'!A732</f>
        <v>1182</v>
      </c>
      <c r="B734">
        <f>'OverUnder Pivot'!B732</f>
        <v>26</v>
      </c>
      <c r="C734" t="str">
        <f>'OverUnder Pivot'!C732</f>
        <v>ELECTRICAL</v>
      </c>
      <c r="D734" t="str">
        <f>'OverUnder Pivot'!D732</f>
        <v>265100</v>
      </c>
      <c r="E734" t="str">
        <f>'OverUnder Pivot'!E732</f>
        <v xml:space="preserve"> INTERIOR LIGHTING </v>
      </c>
      <c r="F734" t="str">
        <f>'OverUnder Pivot'!F732</f>
        <v xml:space="preserve">265100 - INTERIOR LIGHTING </v>
      </c>
      <c r="G734" t="str">
        <f>'OverUnder Pivot'!G732</f>
        <v xml:space="preserve">265100 - INTERIOR LIGHTING </v>
      </c>
      <c r="H734" t="str">
        <f>'OverUnder Pivot'!H732</f>
        <v>C</v>
      </c>
      <c r="I734" t="str">
        <f>'OverUnder Pivot'!I732</f>
        <v>Type A1</v>
      </c>
      <c r="J734">
        <f>'OverUnder Pivot'!J732</f>
        <v>2</v>
      </c>
      <c r="K734" t="str">
        <f>'OverUnder Pivot'!K732</f>
        <v>Nr</v>
      </c>
      <c r="L734" s="724">
        <f>'OverUnder Pivot'!L732</f>
        <v>280</v>
      </c>
      <c r="M734" s="724">
        <f t="shared" si="23"/>
        <v>143.07</v>
      </c>
      <c r="N734" s="724">
        <f>'OverUnder Pivot'!M732</f>
        <v>158.1</v>
      </c>
      <c r="O734" s="724">
        <f>'OverUnder Pivot'!N732</f>
        <v>128.04</v>
      </c>
      <c r="P734" s="724">
        <f>'OverUnder Pivot'!O732</f>
        <v>170</v>
      </c>
      <c r="Q734" t="s">
        <v>2791</v>
      </c>
      <c r="T734">
        <f t="shared" si="22"/>
        <v>0</v>
      </c>
    </row>
    <row r="735" spans="1:20" hidden="1">
      <c r="A735">
        <f>'OverUnder Pivot'!A733</f>
        <v>1183</v>
      </c>
      <c r="B735">
        <f>'OverUnder Pivot'!B733</f>
        <v>26</v>
      </c>
      <c r="C735" t="str">
        <f>'OverUnder Pivot'!C733</f>
        <v>ELECTRICAL</v>
      </c>
      <c r="D735" t="str">
        <f>'OverUnder Pivot'!D733</f>
        <v>265100</v>
      </c>
      <c r="E735" t="str">
        <f>'OverUnder Pivot'!E733</f>
        <v xml:space="preserve"> INTERIOR LIGHTING </v>
      </c>
      <c r="F735" t="str">
        <f>'OverUnder Pivot'!F733</f>
        <v>Lighting Fixtures</v>
      </c>
      <c r="G735" t="str">
        <f>'OverUnder Pivot'!G733</f>
        <v>Lighting Fixtures</v>
      </c>
      <c r="H735" t="str">
        <f>'OverUnder Pivot'!H733</f>
        <v>D</v>
      </c>
      <c r="I735" t="str">
        <f>'OverUnder Pivot'!I733</f>
        <v>Type A2</v>
      </c>
      <c r="J735">
        <f>'OverUnder Pivot'!J733</f>
        <v>8</v>
      </c>
      <c r="K735" t="str">
        <f>'OverUnder Pivot'!K733</f>
        <v>Nr</v>
      </c>
      <c r="L735" s="724">
        <f>'OverUnder Pivot'!L733</f>
        <v>640</v>
      </c>
      <c r="M735" s="724">
        <f t="shared" si="23"/>
        <v>479.28</v>
      </c>
      <c r="N735" s="724">
        <f>'OverUnder Pivot'!M733</f>
        <v>446.40000000000003</v>
      </c>
      <c r="O735" s="724">
        <f>'OverUnder Pivot'!N733</f>
        <v>512.16</v>
      </c>
      <c r="P735" s="724">
        <f>'OverUnder Pivot'!O733</f>
        <v>480</v>
      </c>
      <c r="Q735" t="s">
        <v>2791</v>
      </c>
      <c r="T735">
        <f t="shared" si="22"/>
        <v>0</v>
      </c>
    </row>
    <row r="736" spans="1:20" hidden="1">
      <c r="A736">
        <f>'OverUnder Pivot'!A734</f>
        <v>1184</v>
      </c>
      <c r="B736">
        <f>'OverUnder Pivot'!B734</f>
        <v>26</v>
      </c>
      <c r="C736" t="str">
        <f>'OverUnder Pivot'!C734</f>
        <v>ELECTRICAL</v>
      </c>
      <c r="D736" t="str">
        <f>'OverUnder Pivot'!D734</f>
        <v>265100</v>
      </c>
      <c r="E736" t="str">
        <f>'OverUnder Pivot'!E734</f>
        <v xml:space="preserve"> INTERIOR LIGHTING </v>
      </c>
      <c r="F736" t="str">
        <f>'OverUnder Pivot'!F734</f>
        <v xml:space="preserve">265100 - INTERIOR LIGHTING </v>
      </c>
      <c r="G736" t="str">
        <f>'OverUnder Pivot'!G734</f>
        <v xml:space="preserve">265100 - INTERIOR LIGHTING </v>
      </c>
      <c r="H736" t="str">
        <f>'OverUnder Pivot'!H734</f>
        <v>E</v>
      </c>
      <c r="I736" t="str">
        <f>'OverUnder Pivot'!I734</f>
        <v>Type A3</v>
      </c>
      <c r="J736">
        <f>'OverUnder Pivot'!J734</f>
        <v>23</v>
      </c>
      <c r="K736" t="str">
        <f>'OverUnder Pivot'!K734</f>
        <v>Nr</v>
      </c>
      <c r="L736" s="724">
        <f>'OverUnder Pivot'!L734</f>
        <v>2530</v>
      </c>
      <c r="M736" s="724">
        <f t="shared" si="23"/>
        <v>1723.3899999999999</v>
      </c>
      <c r="N736" s="724">
        <f>'OverUnder Pivot'!M734</f>
        <v>1818.1499999999999</v>
      </c>
      <c r="O736" s="724">
        <f>'OverUnder Pivot'!N734</f>
        <v>1628.63</v>
      </c>
      <c r="P736" s="724">
        <f>'OverUnder Pivot'!O734</f>
        <v>1955</v>
      </c>
      <c r="Q736" t="s">
        <v>2791</v>
      </c>
      <c r="T736">
        <f t="shared" si="22"/>
        <v>0</v>
      </c>
    </row>
    <row r="737" spans="1:20" hidden="1">
      <c r="A737">
        <f>'OverUnder Pivot'!A735</f>
        <v>1185</v>
      </c>
      <c r="B737">
        <f>'OverUnder Pivot'!B735</f>
        <v>26</v>
      </c>
      <c r="C737" t="str">
        <f>'OverUnder Pivot'!C735</f>
        <v>ELECTRICAL</v>
      </c>
      <c r="D737" t="str">
        <f>'OverUnder Pivot'!D735</f>
        <v>265100</v>
      </c>
      <c r="E737" t="str">
        <f>'OverUnder Pivot'!E735</f>
        <v xml:space="preserve"> INTERIOR LIGHTING </v>
      </c>
      <c r="F737" t="str">
        <f>'OverUnder Pivot'!F735</f>
        <v>Lighting Fixtures</v>
      </c>
      <c r="G737" t="str">
        <f>'OverUnder Pivot'!G735</f>
        <v>Lighting Fixtures</v>
      </c>
      <c r="H737" t="str">
        <f>'OverUnder Pivot'!H735</f>
        <v>F</v>
      </c>
      <c r="I737" t="str">
        <f>'OverUnder Pivot'!I735</f>
        <v>Type A5</v>
      </c>
      <c r="J737">
        <f>'OverUnder Pivot'!J735</f>
        <v>3</v>
      </c>
      <c r="K737" t="str">
        <f>'OverUnder Pivot'!K735</f>
        <v>Nr</v>
      </c>
      <c r="L737" s="724">
        <f>'OverUnder Pivot'!L735</f>
        <v>0</v>
      </c>
      <c r="M737" s="724"/>
      <c r="N737" s="724">
        <f>'OverUnder Pivot'!M735</f>
        <v>0</v>
      </c>
      <c r="O737" s="724">
        <f>'OverUnder Pivot'!N735</f>
        <v>0</v>
      </c>
      <c r="P737" s="724">
        <f>'OverUnder Pivot'!O735</f>
        <v>0</v>
      </c>
      <c r="Q737" t="s">
        <v>2791</v>
      </c>
      <c r="T737">
        <f t="shared" si="22"/>
        <v>0</v>
      </c>
    </row>
    <row r="738" spans="1:20" hidden="1">
      <c r="A738">
        <f>'OverUnder Pivot'!A736</f>
        <v>1186</v>
      </c>
      <c r="B738">
        <f>'OverUnder Pivot'!B736</f>
        <v>26</v>
      </c>
      <c r="C738" t="str">
        <f>'OverUnder Pivot'!C736</f>
        <v>ELECTRICAL</v>
      </c>
      <c r="D738" t="str">
        <f>'OverUnder Pivot'!D736</f>
        <v>265100</v>
      </c>
      <c r="E738" t="str">
        <f>'OverUnder Pivot'!E736</f>
        <v xml:space="preserve"> INTERIOR LIGHTING </v>
      </c>
      <c r="F738" t="str">
        <f>'OverUnder Pivot'!F736</f>
        <v xml:space="preserve">265100 - INTERIOR LIGHTING </v>
      </c>
      <c r="G738" t="str">
        <f>'OverUnder Pivot'!G736</f>
        <v xml:space="preserve">265100 - INTERIOR LIGHTING </v>
      </c>
      <c r="H738" t="str">
        <f>'OverUnder Pivot'!H736</f>
        <v>G</v>
      </c>
      <c r="I738" t="str">
        <f>'OverUnder Pivot'!I736</f>
        <v>Type B1</v>
      </c>
      <c r="J738">
        <f>'OverUnder Pivot'!J736</f>
        <v>3</v>
      </c>
      <c r="K738" t="str">
        <f>'OverUnder Pivot'!K736</f>
        <v>Nr</v>
      </c>
      <c r="L738" s="724">
        <f>'OverUnder Pivot'!L736</f>
        <v>0</v>
      </c>
      <c r="M738" s="724"/>
      <c r="N738" s="724">
        <f>'OverUnder Pivot'!M736</f>
        <v>0</v>
      </c>
      <c r="O738" s="724">
        <f>'OverUnder Pivot'!N736</f>
        <v>0</v>
      </c>
      <c r="P738" s="724">
        <f>'OverUnder Pivot'!O736</f>
        <v>0</v>
      </c>
      <c r="Q738" t="s">
        <v>2791</v>
      </c>
      <c r="T738">
        <f t="shared" si="22"/>
        <v>0</v>
      </c>
    </row>
    <row r="739" spans="1:20" hidden="1">
      <c r="A739">
        <f>'OverUnder Pivot'!A737</f>
        <v>1187</v>
      </c>
      <c r="B739">
        <f>'OverUnder Pivot'!B737</f>
        <v>26</v>
      </c>
      <c r="C739" t="str">
        <f>'OverUnder Pivot'!C737</f>
        <v>ELECTRICAL</v>
      </c>
      <c r="D739" t="str">
        <f>'OverUnder Pivot'!D737</f>
        <v>265100</v>
      </c>
      <c r="E739" t="str">
        <f>'OverUnder Pivot'!E737</f>
        <v xml:space="preserve"> INTERIOR LIGHTING </v>
      </c>
      <c r="F739" t="str">
        <f>'OverUnder Pivot'!F737</f>
        <v>Lighting Fixtures</v>
      </c>
      <c r="G739" t="str">
        <f>'OverUnder Pivot'!G737</f>
        <v>Lighting Fixtures</v>
      </c>
      <c r="H739" t="str">
        <f>'OverUnder Pivot'!H737</f>
        <v>F</v>
      </c>
      <c r="I739" t="str">
        <f>'OverUnder Pivot'!I737</f>
        <v>Type B2</v>
      </c>
      <c r="J739">
        <f>'OverUnder Pivot'!J737</f>
        <v>39</v>
      </c>
      <c r="K739" t="str">
        <f>'OverUnder Pivot'!K737</f>
        <v>Nr</v>
      </c>
      <c r="L739" s="724">
        <f>'OverUnder Pivot'!L737</f>
        <v>3900</v>
      </c>
      <c r="M739" s="724">
        <f>AVERAGEIFS(N739:O739,N739:O739,"&lt;&gt;0",V739:W739,"")</f>
        <v>2971.2150000000001</v>
      </c>
      <c r="N739" s="724">
        <f>'OverUnder Pivot'!M737</f>
        <v>3445.6500000000005</v>
      </c>
      <c r="O739" s="724">
        <f>'OverUnder Pivot'!N737</f>
        <v>2496.7799999999997</v>
      </c>
      <c r="P739" s="724">
        <f>'OverUnder Pivot'!O737</f>
        <v>3666</v>
      </c>
      <c r="Q739" t="s">
        <v>2791</v>
      </c>
      <c r="T739">
        <f t="shared" si="22"/>
        <v>0</v>
      </c>
    </row>
    <row r="740" spans="1:20" hidden="1">
      <c r="A740">
        <f>'OverUnder Pivot'!A738</f>
        <v>1188</v>
      </c>
      <c r="B740">
        <f>'OverUnder Pivot'!B738</f>
        <v>26</v>
      </c>
      <c r="C740" t="str">
        <f>'OverUnder Pivot'!C738</f>
        <v>ELECTRICAL</v>
      </c>
      <c r="D740" t="str">
        <f>'OverUnder Pivot'!D738</f>
        <v>265100</v>
      </c>
      <c r="E740" t="str">
        <f>'OverUnder Pivot'!E738</f>
        <v xml:space="preserve"> INTERIOR LIGHTING </v>
      </c>
      <c r="F740" t="str">
        <f>'OverUnder Pivot'!F738</f>
        <v xml:space="preserve">265100 - INTERIOR LIGHTING </v>
      </c>
      <c r="G740" t="str">
        <f>'OverUnder Pivot'!G738</f>
        <v xml:space="preserve">265100 - INTERIOR LIGHTING </v>
      </c>
      <c r="H740" t="str">
        <f>'OverUnder Pivot'!H738</f>
        <v>G</v>
      </c>
      <c r="I740" t="str">
        <f>'OverUnder Pivot'!I738</f>
        <v>Type B3</v>
      </c>
      <c r="J740">
        <f>'OverUnder Pivot'!J738</f>
        <v>2</v>
      </c>
      <c r="K740" t="str">
        <f>'OverUnder Pivot'!K738</f>
        <v>Nr</v>
      </c>
      <c r="L740" s="724">
        <f>'OverUnder Pivot'!L738</f>
        <v>200</v>
      </c>
      <c r="M740" s="724">
        <f>AVERAGEIFS(N740:O740,N740:O740,"&lt;&gt;0",V740:W740,"")</f>
        <v>168.46</v>
      </c>
      <c r="N740" s="724">
        <f>'OverUnder Pivot'!M738</f>
        <v>195.3</v>
      </c>
      <c r="O740" s="724">
        <f>'OverUnder Pivot'!N738</f>
        <v>141.62</v>
      </c>
      <c r="P740" s="724">
        <f>'OverUnder Pivot'!O738</f>
        <v>214</v>
      </c>
      <c r="Q740" t="s">
        <v>2791</v>
      </c>
      <c r="T740">
        <f t="shared" si="22"/>
        <v>0</v>
      </c>
    </row>
    <row r="741" spans="1:20" hidden="1">
      <c r="A741">
        <f>'OverUnder Pivot'!A739</f>
        <v>1189</v>
      </c>
      <c r="B741">
        <f>'OverUnder Pivot'!B739</f>
        <v>26</v>
      </c>
      <c r="C741" t="str">
        <f>'OverUnder Pivot'!C739</f>
        <v>ELECTRICAL</v>
      </c>
      <c r="D741" t="str">
        <f>'OverUnder Pivot'!D739</f>
        <v>265100</v>
      </c>
      <c r="E741" t="str">
        <f>'OverUnder Pivot'!E739</f>
        <v xml:space="preserve"> INTERIOR LIGHTING </v>
      </c>
      <c r="F741" t="str">
        <f>'OverUnder Pivot'!F739</f>
        <v>Lighting Fixtures</v>
      </c>
      <c r="G741" t="str">
        <f>'OverUnder Pivot'!G739</f>
        <v>Lighting Fixtures</v>
      </c>
      <c r="H741" t="str">
        <f>'OverUnder Pivot'!H739</f>
        <v>H</v>
      </c>
      <c r="I741" t="str">
        <f>'OverUnder Pivot'!I739</f>
        <v>Type C1</v>
      </c>
      <c r="J741">
        <f>'OverUnder Pivot'!J739</f>
        <v>11</v>
      </c>
      <c r="K741" t="str">
        <f>'OverUnder Pivot'!K739</f>
        <v>Nr</v>
      </c>
      <c r="L741" s="724">
        <f>'OverUnder Pivot'!L739</f>
        <v>880</v>
      </c>
      <c r="M741" s="724">
        <f>AVERAGEIFS(N741:O741,N741:O741,"&lt;&gt;0",V741:W741,"")</f>
        <v>889.18499999999995</v>
      </c>
      <c r="N741" s="724">
        <f>'OverUnder Pivot'!M739</f>
        <v>1074.1500000000001</v>
      </c>
      <c r="O741" s="724">
        <f>'OverUnder Pivot'!N739</f>
        <v>704.21999999999991</v>
      </c>
      <c r="P741" s="724">
        <f>'OverUnder Pivot'!O739</f>
        <v>1177</v>
      </c>
      <c r="Q741" t="s">
        <v>2791</v>
      </c>
      <c r="T741">
        <f t="shared" si="22"/>
        <v>0</v>
      </c>
    </row>
    <row r="742" spans="1:20" hidden="1">
      <c r="A742">
        <f>'OverUnder Pivot'!A740</f>
        <v>1190</v>
      </c>
      <c r="B742">
        <f>'OverUnder Pivot'!B740</f>
        <v>26</v>
      </c>
      <c r="C742" t="str">
        <f>'OverUnder Pivot'!C740</f>
        <v>ELECTRICAL</v>
      </c>
      <c r="D742" t="str">
        <f>'OverUnder Pivot'!D740</f>
        <v>265100</v>
      </c>
      <c r="E742" t="str">
        <f>'OverUnder Pivot'!E740</f>
        <v xml:space="preserve"> INTERIOR LIGHTING </v>
      </c>
      <c r="F742" t="str">
        <f>'OverUnder Pivot'!F740</f>
        <v xml:space="preserve">265100 - INTERIOR LIGHTING </v>
      </c>
      <c r="G742" t="str">
        <f>'OverUnder Pivot'!G740</f>
        <v xml:space="preserve">265100 - INTERIOR LIGHTING </v>
      </c>
      <c r="H742" t="str">
        <f>'OverUnder Pivot'!H740</f>
        <v>J</v>
      </c>
      <c r="I742" t="str">
        <f>'OverUnder Pivot'!I740</f>
        <v>Type C2</v>
      </c>
      <c r="J742">
        <f>'OverUnder Pivot'!J740</f>
        <v>2</v>
      </c>
      <c r="K742" t="str">
        <f>'OverUnder Pivot'!K740</f>
        <v>Nr</v>
      </c>
      <c r="L742" s="724">
        <f>'OverUnder Pivot'!L740</f>
        <v>150</v>
      </c>
      <c r="M742" s="724">
        <f>AVERAGEIFS(N742:O742,N742:O742,"&lt;&gt;0",V742:W742,"")</f>
        <v>203.51999999999998</v>
      </c>
      <c r="N742" s="724">
        <f>'OverUnder Pivot'!M740</f>
        <v>279</v>
      </c>
      <c r="O742" s="724">
        <f>'OverUnder Pivot'!N740</f>
        <v>128.04</v>
      </c>
      <c r="P742" s="724">
        <f>'OverUnder Pivot'!O740</f>
        <v>300</v>
      </c>
      <c r="Q742" t="s">
        <v>2791</v>
      </c>
      <c r="T742">
        <f t="shared" si="22"/>
        <v>0</v>
      </c>
    </row>
    <row r="743" spans="1:20" hidden="1">
      <c r="A743">
        <f>'OverUnder Pivot'!A741</f>
        <v>1191</v>
      </c>
      <c r="B743">
        <f>'OverUnder Pivot'!B741</f>
        <v>26</v>
      </c>
      <c r="C743" t="str">
        <f>'OverUnder Pivot'!C741</f>
        <v>ELECTRICAL</v>
      </c>
      <c r="D743" t="str">
        <f>'OverUnder Pivot'!D741</f>
        <v>265100</v>
      </c>
      <c r="E743" t="str">
        <f>'OverUnder Pivot'!E741</f>
        <v xml:space="preserve"> INTERIOR LIGHTING </v>
      </c>
      <c r="F743" t="str">
        <f>'OverUnder Pivot'!F741</f>
        <v>Lighting Fixtures</v>
      </c>
      <c r="G743" t="str">
        <f>'OverUnder Pivot'!G741</f>
        <v>Lighting Fixtures</v>
      </c>
      <c r="H743" t="str">
        <f>'OverUnder Pivot'!H741</f>
        <v>M</v>
      </c>
      <c r="I743" t="str">
        <f>'OverUnder Pivot'!I741</f>
        <v>Type C3</v>
      </c>
      <c r="J743">
        <f>'OverUnder Pivot'!J741</f>
        <v>15</v>
      </c>
      <c r="K743" t="str">
        <f>'OverUnder Pivot'!K741</f>
        <v>Nr</v>
      </c>
      <c r="L743" s="724">
        <f>'OverUnder Pivot'!L741</f>
        <v>0</v>
      </c>
      <c r="M743" s="724"/>
      <c r="N743" s="724">
        <f>'OverUnder Pivot'!M741</f>
        <v>0</v>
      </c>
      <c r="O743" s="724">
        <f>'OverUnder Pivot'!N741</f>
        <v>0</v>
      </c>
      <c r="P743" s="724">
        <f>'OverUnder Pivot'!O741</f>
        <v>0</v>
      </c>
      <c r="Q743" t="s">
        <v>2791</v>
      </c>
      <c r="T743">
        <f t="shared" si="22"/>
        <v>0</v>
      </c>
    </row>
    <row r="744" spans="1:20" hidden="1">
      <c r="A744">
        <f>'OverUnder Pivot'!A742</f>
        <v>1192</v>
      </c>
      <c r="B744">
        <f>'OverUnder Pivot'!B742</f>
        <v>26</v>
      </c>
      <c r="C744" t="str">
        <f>'OverUnder Pivot'!C742</f>
        <v>ELECTRICAL</v>
      </c>
      <c r="D744" t="str">
        <f>'OverUnder Pivot'!D742</f>
        <v>265100</v>
      </c>
      <c r="E744" t="str">
        <f>'OverUnder Pivot'!E742</f>
        <v xml:space="preserve"> INTERIOR LIGHTING </v>
      </c>
      <c r="F744" t="str">
        <f>'OverUnder Pivot'!F742</f>
        <v xml:space="preserve">265100 - INTERIOR LIGHTING </v>
      </c>
      <c r="G744" t="str">
        <f>'OverUnder Pivot'!G742</f>
        <v xml:space="preserve">265100 - INTERIOR LIGHTING </v>
      </c>
      <c r="H744" t="str">
        <f>'OverUnder Pivot'!H742</f>
        <v>N</v>
      </c>
      <c r="I744" t="str">
        <f>'OverUnder Pivot'!I742</f>
        <v>Type C4</v>
      </c>
      <c r="J744">
        <f>'OverUnder Pivot'!J742</f>
        <v>9</v>
      </c>
      <c r="K744" t="str">
        <f>'OverUnder Pivot'!K742</f>
        <v>Nr</v>
      </c>
      <c r="L744" s="724">
        <f>'OverUnder Pivot'!L742</f>
        <v>0</v>
      </c>
      <c r="M744" s="724"/>
      <c r="N744" s="724">
        <f>'OverUnder Pivot'!M742</f>
        <v>0</v>
      </c>
      <c r="O744" s="724">
        <f>'OverUnder Pivot'!N742</f>
        <v>0</v>
      </c>
      <c r="P744" s="724">
        <f>'OverUnder Pivot'!O742</f>
        <v>0</v>
      </c>
      <c r="Q744" t="s">
        <v>2791</v>
      </c>
      <c r="T744">
        <f t="shared" si="22"/>
        <v>0</v>
      </c>
    </row>
    <row r="745" spans="1:20" hidden="1">
      <c r="A745">
        <f>'OverUnder Pivot'!A743</f>
        <v>1193</v>
      </c>
      <c r="B745">
        <f>'OverUnder Pivot'!B743</f>
        <v>26</v>
      </c>
      <c r="C745" t="str">
        <f>'OverUnder Pivot'!C743</f>
        <v>ELECTRICAL</v>
      </c>
      <c r="D745" t="str">
        <f>'OverUnder Pivot'!D743</f>
        <v>265100</v>
      </c>
      <c r="E745" t="str">
        <f>'OverUnder Pivot'!E743</f>
        <v xml:space="preserve"> INTERIOR LIGHTING </v>
      </c>
      <c r="F745" t="str">
        <f>'OverUnder Pivot'!F743</f>
        <v>Lighting Fixtures</v>
      </c>
      <c r="G745" t="str">
        <f>'OverUnder Pivot'!G743</f>
        <v>Lighting Fixtures</v>
      </c>
      <c r="H745" t="str">
        <f>'OverUnder Pivot'!H743</f>
        <v>P</v>
      </c>
      <c r="I745" t="str">
        <f>'OverUnder Pivot'!I743</f>
        <v>Type C5</v>
      </c>
      <c r="J745">
        <f>'OverUnder Pivot'!J743</f>
        <v>40</v>
      </c>
      <c r="K745" t="str">
        <f>'OverUnder Pivot'!K743</f>
        <v>Nr</v>
      </c>
      <c r="L745" s="724">
        <f>'OverUnder Pivot'!L743</f>
        <v>0</v>
      </c>
      <c r="M745" s="724"/>
      <c r="N745" s="724">
        <f>'OverUnder Pivot'!M743</f>
        <v>0</v>
      </c>
      <c r="O745" s="724">
        <f>'OverUnder Pivot'!N743</f>
        <v>0</v>
      </c>
      <c r="P745" s="724">
        <f>'OverUnder Pivot'!O743</f>
        <v>0</v>
      </c>
      <c r="Q745" t="s">
        <v>2791</v>
      </c>
      <c r="T745">
        <f t="shared" si="22"/>
        <v>0</v>
      </c>
    </row>
    <row r="746" spans="1:20" hidden="1">
      <c r="A746">
        <f>'OverUnder Pivot'!A744</f>
        <v>1194</v>
      </c>
      <c r="B746">
        <f>'OverUnder Pivot'!B744</f>
        <v>26</v>
      </c>
      <c r="C746" t="str">
        <f>'OverUnder Pivot'!C744</f>
        <v>ELECTRICAL</v>
      </c>
      <c r="D746" t="str">
        <f>'OverUnder Pivot'!D744</f>
        <v>265100</v>
      </c>
      <c r="E746" t="str">
        <f>'OverUnder Pivot'!E744</f>
        <v xml:space="preserve"> INTERIOR LIGHTING </v>
      </c>
      <c r="F746" t="str">
        <f>'OverUnder Pivot'!F744</f>
        <v xml:space="preserve">265100 - INTERIOR LIGHTING </v>
      </c>
      <c r="G746" t="str">
        <f>'OverUnder Pivot'!G744</f>
        <v xml:space="preserve">265100 - INTERIOR LIGHTING </v>
      </c>
      <c r="H746" t="str">
        <f>'OverUnder Pivot'!H744</f>
        <v>K</v>
      </c>
      <c r="I746" t="str">
        <f>'OverUnder Pivot'!I744</f>
        <v>Type E1</v>
      </c>
      <c r="J746">
        <f>'OverUnder Pivot'!J744</f>
        <v>5</v>
      </c>
      <c r="K746" t="str">
        <f>'OverUnder Pivot'!K744</f>
        <v>Nr</v>
      </c>
      <c r="L746" s="724">
        <f>'OverUnder Pivot'!L744</f>
        <v>900</v>
      </c>
      <c r="M746" s="724">
        <f>AVERAGEIFS(N746:O746,N746:O746,"&lt;&gt;0",V746:W746,"")</f>
        <v>1148.175</v>
      </c>
      <c r="N746" s="724">
        <f>'OverUnder Pivot'!M744</f>
        <v>1976.25</v>
      </c>
      <c r="O746" s="724">
        <f>'OverUnder Pivot'!N744</f>
        <v>320.09999999999997</v>
      </c>
      <c r="P746" s="724">
        <f>'OverUnder Pivot'!O744</f>
        <v>425</v>
      </c>
      <c r="Q746" t="s">
        <v>2791</v>
      </c>
      <c r="T746">
        <f t="shared" si="22"/>
        <v>0</v>
      </c>
    </row>
    <row r="747" spans="1:20" hidden="1">
      <c r="A747">
        <f>'OverUnder Pivot'!A745</f>
        <v>1195</v>
      </c>
      <c r="B747">
        <f>'OverUnder Pivot'!B745</f>
        <v>26</v>
      </c>
      <c r="C747" t="str">
        <f>'OverUnder Pivot'!C745</f>
        <v>ELECTRICAL</v>
      </c>
      <c r="D747" t="str">
        <f>'OverUnder Pivot'!D745</f>
        <v>265100</v>
      </c>
      <c r="E747" t="str">
        <f>'OverUnder Pivot'!E745</f>
        <v xml:space="preserve"> INTERIOR LIGHTING </v>
      </c>
      <c r="F747" t="str">
        <f>'OverUnder Pivot'!F745</f>
        <v>Lighting Fixtures</v>
      </c>
      <c r="G747" t="str">
        <f>'OverUnder Pivot'!G745</f>
        <v>Lighting Fixtures</v>
      </c>
      <c r="H747" t="str">
        <f>'OverUnder Pivot'!H745</f>
        <v>A</v>
      </c>
      <c r="I747" t="str">
        <f>'OverUnder Pivot'!I745</f>
        <v>Type E11</v>
      </c>
      <c r="J747">
        <f>'OverUnder Pivot'!J745</f>
        <v>3</v>
      </c>
      <c r="K747" t="str">
        <f>'OverUnder Pivot'!K745</f>
        <v>Nr</v>
      </c>
      <c r="L747" s="724">
        <f>'OverUnder Pivot'!L745</f>
        <v>540</v>
      </c>
      <c r="M747" s="724">
        <f>AVERAGEIFS(N747:O747,N747:O747,"&lt;&gt;0",V747:W747,"")</f>
        <v>383.85</v>
      </c>
      <c r="N747" s="724">
        <f>'OverUnder Pivot'!M745</f>
        <v>418.5</v>
      </c>
      <c r="O747" s="724">
        <f>'OverUnder Pivot'!N745</f>
        <v>349.2</v>
      </c>
      <c r="P747" s="724">
        <f>'OverUnder Pivot'!O745</f>
        <v>450</v>
      </c>
      <c r="Q747" t="s">
        <v>2791</v>
      </c>
      <c r="T747">
        <f t="shared" si="22"/>
        <v>0</v>
      </c>
    </row>
    <row r="748" spans="1:20" hidden="1">
      <c r="A748">
        <f>'OverUnder Pivot'!A746</f>
        <v>1196</v>
      </c>
      <c r="B748">
        <f>'OverUnder Pivot'!B746</f>
        <v>26</v>
      </c>
      <c r="C748" t="str">
        <f>'OverUnder Pivot'!C746</f>
        <v>ELECTRICAL</v>
      </c>
      <c r="D748" t="str">
        <f>'OverUnder Pivot'!D746</f>
        <v>265100</v>
      </c>
      <c r="E748" t="str">
        <f>'OverUnder Pivot'!E746</f>
        <v xml:space="preserve"> INTERIOR LIGHTING </v>
      </c>
      <c r="F748" t="str">
        <f>'OverUnder Pivot'!F746</f>
        <v xml:space="preserve">265100 - INTERIOR LIGHTING </v>
      </c>
      <c r="G748" t="str">
        <f>'OverUnder Pivot'!G746</f>
        <v xml:space="preserve">265100 - INTERIOR LIGHTING </v>
      </c>
      <c r="H748" t="str">
        <f>'OverUnder Pivot'!H746</f>
        <v>B</v>
      </c>
      <c r="I748" t="str">
        <f>'OverUnder Pivot'!I746</f>
        <v>Type E2</v>
      </c>
      <c r="J748">
        <f>'OverUnder Pivot'!J746</f>
        <v>16</v>
      </c>
      <c r="K748" t="str">
        <f>'OverUnder Pivot'!K746</f>
        <v>Nr</v>
      </c>
      <c r="L748" s="724">
        <f>'OverUnder Pivot'!L746</f>
        <v>0</v>
      </c>
      <c r="M748" s="724"/>
      <c r="N748" s="724">
        <f>'OverUnder Pivot'!M746</f>
        <v>0</v>
      </c>
      <c r="O748" s="724">
        <f>'OverUnder Pivot'!N746</f>
        <v>0</v>
      </c>
      <c r="P748" s="724">
        <f>'OverUnder Pivot'!O746</f>
        <v>0</v>
      </c>
      <c r="Q748" t="s">
        <v>2791</v>
      </c>
      <c r="T748">
        <f t="shared" si="22"/>
        <v>0</v>
      </c>
    </row>
    <row r="749" spans="1:20" hidden="1">
      <c r="A749">
        <f>'OverUnder Pivot'!A747</f>
        <v>1197</v>
      </c>
      <c r="B749">
        <f>'OverUnder Pivot'!B747</f>
        <v>26</v>
      </c>
      <c r="C749" t="str">
        <f>'OverUnder Pivot'!C747</f>
        <v>ELECTRICAL</v>
      </c>
      <c r="D749" t="str">
        <f>'OverUnder Pivot'!D747</f>
        <v>265100</v>
      </c>
      <c r="E749" t="str">
        <f>'OverUnder Pivot'!E747</f>
        <v xml:space="preserve"> INTERIOR LIGHTING </v>
      </c>
      <c r="F749" t="str">
        <f>'OverUnder Pivot'!F747</f>
        <v>Lighting Fixtures</v>
      </c>
      <c r="G749" t="str">
        <f>'OverUnder Pivot'!G747</f>
        <v>Lighting Fixtures</v>
      </c>
      <c r="H749" t="str">
        <f>'OverUnder Pivot'!H747</f>
        <v>B</v>
      </c>
      <c r="I749" t="str">
        <f>'OverUnder Pivot'!I747</f>
        <v>Type M1</v>
      </c>
      <c r="J749">
        <f>'OverUnder Pivot'!J747</f>
        <v>6</v>
      </c>
      <c r="K749" t="str">
        <f>'OverUnder Pivot'!K747</f>
        <v>Nr</v>
      </c>
      <c r="L749" s="724">
        <f>'OverUnder Pivot'!L747</f>
        <v>420</v>
      </c>
      <c r="M749" s="724">
        <f>AVERAGEIFS(N749:O749,N749:O749,"&lt;&gt;0",V749:W749,"")</f>
        <v>560.25</v>
      </c>
      <c r="N749" s="724">
        <f>'OverUnder Pivot'!M747</f>
        <v>334.8</v>
      </c>
      <c r="O749" s="724">
        <f>'OverUnder Pivot'!N747</f>
        <v>785.69999999999993</v>
      </c>
      <c r="P749" s="724">
        <f>'OverUnder Pivot'!O747</f>
        <v>360</v>
      </c>
      <c r="Q749" t="s">
        <v>2791</v>
      </c>
      <c r="T749">
        <f t="shared" si="22"/>
        <v>0</v>
      </c>
    </row>
    <row r="750" spans="1:20" hidden="1">
      <c r="A750">
        <f>'OverUnder Pivot'!A748</f>
        <v>1198</v>
      </c>
      <c r="B750">
        <f>'OverUnder Pivot'!B748</f>
        <v>26</v>
      </c>
      <c r="C750" t="str">
        <f>'OverUnder Pivot'!C748</f>
        <v>ELECTRICAL</v>
      </c>
      <c r="D750" t="str">
        <f>'OverUnder Pivot'!D748</f>
        <v>265100</v>
      </c>
      <c r="E750" t="str">
        <f>'OverUnder Pivot'!E748</f>
        <v xml:space="preserve"> INTERIOR LIGHTING </v>
      </c>
      <c r="F750" t="str">
        <f>'OverUnder Pivot'!F748</f>
        <v xml:space="preserve">265100 - INTERIOR LIGHTING </v>
      </c>
      <c r="G750" t="str">
        <f>'OverUnder Pivot'!G748</f>
        <v xml:space="preserve">265100 - INTERIOR LIGHTING </v>
      </c>
      <c r="H750" t="str">
        <f>'OverUnder Pivot'!H748</f>
        <v>C</v>
      </c>
      <c r="I750" t="str">
        <f>'OverUnder Pivot'!I748</f>
        <v>Type BH</v>
      </c>
      <c r="J750">
        <f>'OverUnder Pivot'!J748</f>
        <v>2</v>
      </c>
      <c r="K750" t="str">
        <f>'OverUnder Pivot'!K748</f>
        <v>Nr</v>
      </c>
      <c r="L750" s="724">
        <f>'OverUnder Pivot'!L748</f>
        <v>100</v>
      </c>
      <c r="M750" s="724">
        <f>AVERAGEIFS(N750:O750,N750:O750,"&lt;&gt;0",V750:W750,"")</f>
        <v>194.22000000000003</v>
      </c>
      <c r="N750" s="724">
        <f>'OverUnder Pivot'!M748</f>
        <v>260.40000000000003</v>
      </c>
      <c r="O750" s="724">
        <f>'OverUnder Pivot'!N748</f>
        <v>128.04</v>
      </c>
      <c r="P750" s="724">
        <f>'OverUnder Pivot'!O748</f>
        <v>276</v>
      </c>
      <c r="Q750" t="s">
        <v>2791</v>
      </c>
      <c r="T750">
        <f t="shared" si="22"/>
        <v>0</v>
      </c>
    </row>
    <row r="751" spans="1:20" hidden="1">
      <c r="A751">
        <f>'OverUnder Pivot'!A749</f>
        <v>1199</v>
      </c>
      <c r="B751">
        <f>'OverUnder Pivot'!B749</f>
        <v>26</v>
      </c>
      <c r="C751" t="str">
        <f>'OverUnder Pivot'!C749</f>
        <v>ELECTRICAL</v>
      </c>
      <c r="D751" t="str">
        <f>'OverUnder Pivot'!D749</f>
        <v>265100</v>
      </c>
      <c r="E751" t="str">
        <f>'OverUnder Pivot'!E749</f>
        <v xml:space="preserve"> INTERIOR LIGHTING </v>
      </c>
      <c r="F751" t="str">
        <f>'OverUnder Pivot'!F749</f>
        <v>Lighting Fixtures</v>
      </c>
      <c r="G751" t="str">
        <f>'OverUnder Pivot'!G749</f>
        <v>Lighting Fixtures</v>
      </c>
      <c r="H751" t="str">
        <f>'OverUnder Pivot'!H749</f>
        <v>D</v>
      </c>
      <c r="I751" t="str">
        <f>'OverUnder Pivot'!I749</f>
        <v>Type U2</v>
      </c>
      <c r="J751">
        <f>'OverUnder Pivot'!J749</f>
        <v>10</v>
      </c>
      <c r="K751" t="str">
        <f>'OverUnder Pivot'!K749</f>
        <v>Nr</v>
      </c>
      <c r="L751" s="724">
        <f>'OverUnder Pivot'!L749</f>
        <v>800</v>
      </c>
      <c r="M751" s="724">
        <f>AVERAGEIFS(N751:O751,N751:O751,"&lt;&gt;0",V751:W751,"")</f>
        <v>1051.55</v>
      </c>
      <c r="N751" s="724">
        <f>'OverUnder Pivot'!M749</f>
        <v>1395</v>
      </c>
      <c r="O751" s="724">
        <f>'OverUnder Pivot'!N749</f>
        <v>708.1</v>
      </c>
      <c r="P751" s="724">
        <f>'OverUnder Pivot'!O749</f>
        <v>1500</v>
      </c>
      <c r="Q751" t="s">
        <v>2791</v>
      </c>
      <c r="T751">
        <f t="shared" si="22"/>
        <v>0</v>
      </c>
    </row>
    <row r="752" spans="1:20" hidden="1">
      <c r="A752">
        <f>'OverUnder Pivot'!A750</f>
        <v>1200</v>
      </c>
      <c r="B752">
        <f>'OverUnder Pivot'!B750</f>
        <v>26</v>
      </c>
      <c r="C752" t="str">
        <f>'OverUnder Pivot'!C750</f>
        <v>ELECTRICAL</v>
      </c>
      <c r="D752" t="str">
        <f>'OverUnder Pivot'!D750</f>
        <v>265100</v>
      </c>
      <c r="E752" t="str">
        <f>'OverUnder Pivot'!E750</f>
        <v xml:space="preserve"> INTERIOR LIGHTING </v>
      </c>
      <c r="F752" t="str">
        <f>'OverUnder Pivot'!F750</f>
        <v xml:space="preserve">265100 - INTERIOR LIGHTING </v>
      </c>
      <c r="G752" t="str">
        <f>'OverUnder Pivot'!G750</f>
        <v xml:space="preserve">265100 - INTERIOR LIGHTING </v>
      </c>
      <c r="H752" t="str">
        <f>'OverUnder Pivot'!H750</f>
        <v>F</v>
      </c>
      <c r="I752" t="str">
        <f>'OverUnder Pivot'!I750</f>
        <v>Type U3</v>
      </c>
      <c r="J752">
        <f>'OverUnder Pivot'!J750</f>
        <v>7</v>
      </c>
      <c r="K752" t="str">
        <f>'OverUnder Pivot'!K750</f>
        <v>Nr</v>
      </c>
      <c r="L752" s="724">
        <f>'OverUnder Pivot'!L750</f>
        <v>0</v>
      </c>
      <c r="M752" s="724"/>
      <c r="N752" s="724">
        <f>'OverUnder Pivot'!M750</f>
        <v>0</v>
      </c>
      <c r="O752" s="724">
        <f>'OverUnder Pivot'!N750</f>
        <v>0</v>
      </c>
      <c r="P752" s="724">
        <f>'OverUnder Pivot'!O750</f>
        <v>0</v>
      </c>
      <c r="Q752" t="s">
        <v>2791</v>
      </c>
      <c r="T752">
        <f t="shared" si="22"/>
        <v>0</v>
      </c>
    </row>
    <row r="753" spans="1:20" hidden="1">
      <c r="A753">
        <f>'OverUnder Pivot'!A751</f>
        <v>1201</v>
      </c>
      <c r="B753">
        <f>'OverUnder Pivot'!B751</f>
        <v>26</v>
      </c>
      <c r="C753" t="str">
        <f>'OverUnder Pivot'!C751</f>
        <v>ELECTRICAL</v>
      </c>
      <c r="D753" t="str">
        <f>'OverUnder Pivot'!D751</f>
        <v>265100</v>
      </c>
      <c r="E753" t="str">
        <f>'OverUnder Pivot'!E751</f>
        <v xml:space="preserve"> INTERIOR LIGHTING </v>
      </c>
      <c r="F753" t="str">
        <f>'OverUnder Pivot'!F751</f>
        <v>Lighting Fixtures</v>
      </c>
      <c r="G753" t="str">
        <f>'OverUnder Pivot'!G751</f>
        <v>Lighting Fixtures</v>
      </c>
      <c r="H753" t="str">
        <f>'OverUnder Pivot'!H751</f>
        <v>G</v>
      </c>
      <c r="I753" t="str">
        <f>'OverUnder Pivot'!I751</f>
        <v>Type S1</v>
      </c>
      <c r="J753">
        <f>'OverUnder Pivot'!J751</f>
        <v>533</v>
      </c>
      <c r="K753" t="str">
        <f>'OverUnder Pivot'!K751</f>
        <v>m</v>
      </c>
      <c r="L753" s="724">
        <f>'OverUnder Pivot'!L751</f>
        <v>0</v>
      </c>
      <c r="M753" s="724"/>
      <c r="N753" s="724">
        <f>'OverUnder Pivot'!M751</f>
        <v>0</v>
      </c>
      <c r="O753" s="724">
        <f>'OverUnder Pivot'!N751</f>
        <v>0</v>
      </c>
      <c r="P753" s="724">
        <f>'OverUnder Pivot'!O751</f>
        <v>0</v>
      </c>
      <c r="Q753" t="s">
        <v>2791</v>
      </c>
      <c r="T753">
        <f t="shared" si="22"/>
        <v>0</v>
      </c>
    </row>
    <row r="754" spans="1:20" hidden="1">
      <c r="A754">
        <f>'OverUnder Pivot'!A752</f>
        <v>1211</v>
      </c>
      <c r="B754">
        <f>'OverUnder Pivot'!B752</f>
        <v>27</v>
      </c>
      <c r="C754" t="str">
        <f>'OverUnder Pivot'!C752</f>
        <v>COMMUNICATIONS</v>
      </c>
      <c r="D754" t="str">
        <f>'OverUnder Pivot'!D752</f>
        <v>270536</v>
      </c>
      <c r="E754" t="str">
        <f>'OverUnder Pivot'!E752</f>
        <v xml:space="preserve"> CABLE TRAYS FOR COMMUNICATIONS SYSTEMS</v>
      </c>
      <c r="F754" t="str">
        <f>'OverUnder Pivot'!F752</f>
        <v>Supply, installation, testing, commissioning, putting into satisfactory operation and handing over complete Cable Trays for Communication Systems; including all necessary accessories, fittings, Support, fixation, cable bonding and labelling, cable management, licenses and all required software ; complete; As shown on drawings and described in specifications</v>
      </c>
      <c r="G754" t="str">
        <f>'OverUnder Pivot'!G752</f>
        <v>Supply, installation, testing, commissioning, putting into satisfactory operation and handing over complete Cable Trays for Communication Systems; including all necessary accessories, fittings, Support, fixation, cable bonding and labelling, cable management, licenses and all required software ; complete; As shown on drawings and described in specifications</v>
      </c>
      <c r="H754" t="str">
        <f>'OverUnder Pivot'!H752</f>
        <v>A</v>
      </c>
      <c r="I754" t="str">
        <f>'OverUnder Pivot'!I752</f>
        <v>Horizontal cable tray 150 x100mm</v>
      </c>
      <c r="J754">
        <f>'OverUnder Pivot'!J752</f>
        <v>150</v>
      </c>
      <c r="K754" t="str">
        <f>'OverUnder Pivot'!K752</f>
        <v>m</v>
      </c>
      <c r="L754" s="724">
        <f>'OverUnder Pivot'!L752</f>
        <v>2100</v>
      </c>
      <c r="M754" s="724">
        <f t="shared" ref="M754:M762" si="24">AVERAGEIFS(N754:O754,N754:O754,"&lt;&gt;0",V754:W754,"")</f>
        <v>3881.25</v>
      </c>
      <c r="N754" s="724">
        <f>'OverUnder Pivot'!M752</f>
        <v>5580</v>
      </c>
      <c r="O754" s="724">
        <f>'OverUnder Pivot'!N752</f>
        <v>2182.5</v>
      </c>
      <c r="P754" s="724">
        <f>'OverUnder Pivot'!O752</f>
        <v>6000</v>
      </c>
      <c r="Q754" t="s">
        <v>2727</v>
      </c>
      <c r="R754" t="s">
        <v>2789</v>
      </c>
      <c r="T754">
        <f t="shared" si="22"/>
        <v>1</v>
      </c>
    </row>
    <row r="755" spans="1:20" hidden="1">
      <c r="A755">
        <f>'OverUnder Pivot'!A753</f>
        <v>1212</v>
      </c>
      <c r="B755">
        <f>'OverUnder Pivot'!B753</f>
        <v>27</v>
      </c>
      <c r="C755" t="str">
        <f>'OverUnder Pivot'!C753</f>
        <v>COMMUNICATIONS</v>
      </c>
      <c r="D755" t="str">
        <f>'OverUnder Pivot'!D753</f>
        <v>270536</v>
      </c>
      <c r="E755" t="str">
        <f>'OverUnder Pivot'!E753</f>
        <v xml:space="preserve"> CABLE TRAYS FOR COMMUNICATIONS SYSTEMS</v>
      </c>
      <c r="F755" t="str">
        <f>'OverUnder Pivot'!F753</f>
        <v>Covered Cable Trays</v>
      </c>
      <c r="G755" t="str">
        <f>'OverUnder Pivot'!G753</f>
        <v>Covered Cable Trays</v>
      </c>
      <c r="H755" t="str">
        <f>'OverUnder Pivot'!H753</f>
        <v>B</v>
      </c>
      <c r="I755" t="str">
        <f>'OverUnder Pivot'!I753</f>
        <v>Vertical cable tray 150 x 100 mm</v>
      </c>
      <c r="J755">
        <f>'OverUnder Pivot'!J753</f>
        <v>5</v>
      </c>
      <c r="K755" t="str">
        <f>'OverUnder Pivot'!K753</f>
        <v>m</v>
      </c>
      <c r="L755" s="724">
        <f>'OverUnder Pivot'!L753</f>
        <v>70</v>
      </c>
      <c r="M755" s="724">
        <f t="shared" si="24"/>
        <v>129.375</v>
      </c>
      <c r="N755" s="724">
        <f>'OverUnder Pivot'!M753</f>
        <v>186</v>
      </c>
      <c r="O755" s="724">
        <f>'OverUnder Pivot'!N753</f>
        <v>72.75</v>
      </c>
      <c r="P755" s="724">
        <f>'OverUnder Pivot'!O753</f>
        <v>200</v>
      </c>
      <c r="Q755" t="s">
        <v>2791</v>
      </c>
      <c r="T755">
        <f t="shared" si="22"/>
        <v>0</v>
      </c>
    </row>
    <row r="756" spans="1:20" hidden="1">
      <c r="A756">
        <f>'OverUnder Pivot'!A754</f>
        <v>1216</v>
      </c>
      <c r="B756">
        <f>'OverUnder Pivot'!B754</f>
        <v>27</v>
      </c>
      <c r="C756" t="str">
        <f>'OverUnder Pivot'!C754</f>
        <v>COMMUNICATIONS</v>
      </c>
      <c r="D756" t="str">
        <f>'OverUnder Pivot'!D754</f>
        <v>271105</v>
      </c>
      <c r="E756" t="str">
        <f>'OverUnder Pivot'!E754</f>
        <v xml:space="preserve"> COMMUNICATIONS EQUIPMENT ROOM FITTINGS (TIA)</v>
      </c>
      <c r="F756" t="str">
        <f>'OverUnder Pivot'!F754</f>
        <v>Supply, installation, testing, commissioning, putting into satisfactory operation and handing over complete Communication Equipment Room Fittings ; including all necessary accessories, fittings, Support, fixation, cable bonding and labelling, cable management, licenses and all required software ; complete; As shown on drawings and described in specifications</v>
      </c>
      <c r="G756" t="str">
        <f>'OverUnder Pivot'!G754</f>
        <v>Supply, installation, testing, commissioning, putting into satisfactory operation and handing over complete Communication Equipment Room Fittings ; including all necessary accessories, fittings, Support, fixation, cable bonding and labelling, cable management, licenses and all required software ; complete; As shown on drawings and described in specifications</v>
      </c>
      <c r="H756" t="str">
        <f>'OverUnder Pivot'!H754</f>
        <v>A</v>
      </c>
      <c r="I756" t="str">
        <f>'OverUnder Pivot'!I754</f>
        <v>Wall Mounted Cabinet, door &amp; ventilation provisions as specified; 600 x 600 mm; 24 RU ;</v>
      </c>
      <c r="J756">
        <f>'OverUnder Pivot'!J754</f>
        <v>1</v>
      </c>
      <c r="K756" t="str">
        <f>'OverUnder Pivot'!K754</f>
        <v>Nr</v>
      </c>
      <c r="L756" s="724">
        <f>'OverUnder Pivot'!L754</f>
        <v>650</v>
      </c>
      <c r="M756" s="724">
        <f t="shared" si="24"/>
        <v>1725.2599999999998</v>
      </c>
      <c r="N756" s="724">
        <f>'OverUnder Pivot'!M754</f>
        <v>874.2</v>
      </c>
      <c r="O756" s="724">
        <f>'OverUnder Pivot'!N754</f>
        <v>2576.3199999999997</v>
      </c>
      <c r="P756" s="724">
        <f>'OverUnder Pivot'!O754</f>
        <v>938</v>
      </c>
      <c r="Q756" t="s">
        <v>2791</v>
      </c>
      <c r="T756">
        <f t="shared" si="22"/>
        <v>0</v>
      </c>
    </row>
    <row r="757" spans="1:20">
      <c r="A757">
        <f>'OverUnder Pivot'!A755</f>
        <v>1220</v>
      </c>
      <c r="B757">
        <f>'OverUnder Pivot'!B755</f>
        <v>27</v>
      </c>
      <c r="C757" t="str">
        <f>'OverUnder Pivot'!C755</f>
        <v>COMMUNICATIONS</v>
      </c>
      <c r="D757" t="str">
        <f>'OverUnder Pivot'!D755</f>
        <v>271305</v>
      </c>
      <c r="E757" t="str">
        <f>'OverUnder Pivot'!E755</f>
        <v xml:space="preserve"> COMMUNICATIONS BACKBONE CABLING (TIA)</v>
      </c>
      <c r="F757" t="str">
        <f>'OverUnder Pivot'!F755</f>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v>
      </c>
      <c r="G757" t="str">
        <f>'OverUnder Pivot'!G755</f>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v>
      </c>
      <c r="H757" t="str">
        <f>'OverUnder Pivot'!H755</f>
        <v>B</v>
      </c>
      <c r="I757" t="str">
        <f>'OverUnder Pivot'!I755</f>
        <v>50-Pair Cat 3, UTP Cable;</v>
      </c>
      <c r="J757">
        <f>'OverUnder Pivot'!J755</f>
        <v>170</v>
      </c>
      <c r="K757" t="str">
        <f>'OverUnder Pivot'!K755</f>
        <v>m</v>
      </c>
      <c r="L757" s="724">
        <f>'OverUnder Pivot'!L755</f>
        <v>510</v>
      </c>
      <c r="M757" s="724">
        <f t="shared" si="24"/>
        <v>3821.6000000000004</v>
      </c>
      <c r="N757" s="724">
        <f>'OverUnder Pivot'!M755</f>
        <v>6324.0000000000009</v>
      </c>
      <c r="O757" s="724">
        <f>'OverUnder Pivot'!N755</f>
        <v>1319.2</v>
      </c>
      <c r="P757" s="724">
        <f>'OverUnder Pivot'!O755</f>
        <v>6800</v>
      </c>
      <c r="Q757" t="s">
        <v>2727</v>
      </c>
      <c r="R757" t="s">
        <v>2789</v>
      </c>
      <c r="T757">
        <f t="shared" si="22"/>
        <v>1</v>
      </c>
    </row>
    <row r="758" spans="1:20" hidden="1">
      <c r="A758">
        <f>'OverUnder Pivot'!A756</f>
        <v>1222</v>
      </c>
      <c r="B758">
        <f>'OverUnder Pivot'!B756</f>
        <v>27</v>
      </c>
      <c r="C758" t="str">
        <f>'OverUnder Pivot'!C756</f>
        <v>COMMUNICATIONS</v>
      </c>
      <c r="D758" t="str">
        <f>'OverUnder Pivot'!D756</f>
        <v>271305</v>
      </c>
      <c r="E758" t="str">
        <f>'OverUnder Pivot'!E756</f>
        <v xml:space="preserve"> COMMUNICATIONS BACKBONE CABLING (TIA)</v>
      </c>
      <c r="F758" t="str">
        <f>'OverUnder Pivot'!F756</f>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v>
      </c>
      <c r="G758" t="str">
        <f>'OverUnder Pivot'!G756</f>
        <v>Supply, installation, testing, commissioning, putting into satisfactory operation and handing over complete communication backbone cabling ; including all necessary accessories, fittings, Support, fixation, cable bonding and labelling, cable management, licenses and all required software ; complete; As shown on drawings and described in specifications</v>
      </c>
      <c r="H758" t="str">
        <f>'OverUnder Pivot'!H756</f>
        <v>A</v>
      </c>
      <c r="I758" t="str">
        <f>'OverUnder Pivot'!I756</f>
        <v>Main Distribution Frame (MDF) - 50 Pair</v>
      </c>
      <c r="J758">
        <f>'OverUnder Pivot'!J756</f>
        <v>1</v>
      </c>
      <c r="K758" t="str">
        <f>'OverUnder Pivot'!K756</f>
        <v>Nr</v>
      </c>
      <c r="L758" s="724">
        <f>'OverUnder Pivot'!L756</f>
        <v>250</v>
      </c>
      <c r="M758" s="724">
        <f t="shared" si="24"/>
        <v>1120.425</v>
      </c>
      <c r="N758" s="724">
        <f>'OverUnder Pivot'!M756</f>
        <v>2139</v>
      </c>
      <c r="O758" s="724">
        <f>'OverUnder Pivot'!N756</f>
        <v>101.85</v>
      </c>
      <c r="P758" s="724">
        <f>'OverUnder Pivot'!O756</f>
        <v>2344</v>
      </c>
      <c r="Q758" t="s">
        <v>2791</v>
      </c>
      <c r="T758">
        <f t="shared" si="22"/>
        <v>0</v>
      </c>
    </row>
    <row r="759" spans="1:20" hidden="1">
      <c r="A759">
        <f>'OverUnder Pivot'!A757</f>
        <v>1223</v>
      </c>
      <c r="B759">
        <f>'OverUnder Pivot'!B757</f>
        <v>27</v>
      </c>
      <c r="C759" t="str">
        <f>'OverUnder Pivot'!C757</f>
        <v>COMMUNICATIONS</v>
      </c>
      <c r="D759" t="str">
        <f>'OverUnder Pivot'!D757</f>
        <v>271305</v>
      </c>
      <c r="E759" t="str">
        <f>'OverUnder Pivot'!E757</f>
        <v xml:space="preserve"> COMMUNICATIONS BACKBONE CABLING (TIA)</v>
      </c>
      <c r="F759" t="str">
        <f>'OverUnder Pivot'!F757</f>
        <v>Main and Intermediate Cross-Connects</v>
      </c>
      <c r="G759" t="str">
        <f>'OverUnder Pivot'!G757</f>
        <v>Main and Intermediate Cross-Connects</v>
      </c>
      <c r="H759" t="str">
        <f>'OverUnder Pivot'!H757</f>
        <v>B</v>
      </c>
      <c r="I759" t="str">
        <f>'OverUnder Pivot'!I757</f>
        <v>IDC 110 Block (50 Pairs)</v>
      </c>
      <c r="J759">
        <f>'OverUnder Pivot'!J757</f>
        <v>1</v>
      </c>
      <c r="K759" t="str">
        <f>'OverUnder Pivot'!K757</f>
        <v>Nr</v>
      </c>
      <c r="L759" s="724">
        <f>'OverUnder Pivot'!L757</f>
        <v>250</v>
      </c>
      <c r="M759" s="724">
        <f t="shared" si="24"/>
        <v>1079.6849999999999</v>
      </c>
      <c r="N759" s="724">
        <f>'OverUnder Pivot'!M757</f>
        <v>2139</v>
      </c>
      <c r="O759" s="724">
        <f>'OverUnder Pivot'!N757</f>
        <v>20.37</v>
      </c>
      <c r="P759" s="724">
        <f>'OverUnder Pivot'!O757</f>
        <v>2344</v>
      </c>
      <c r="Q759" t="s">
        <v>2791</v>
      </c>
      <c r="T759">
        <f t="shared" si="22"/>
        <v>0</v>
      </c>
    </row>
    <row r="760" spans="1:20" hidden="1">
      <c r="A760">
        <f>'OverUnder Pivot'!A758</f>
        <v>1227</v>
      </c>
      <c r="B760">
        <f>'OverUnder Pivot'!B758</f>
        <v>27</v>
      </c>
      <c r="C760" t="str">
        <f>'OverUnder Pivot'!C758</f>
        <v>COMMUNICATIONS</v>
      </c>
      <c r="D760" t="str">
        <f>'OverUnder Pivot'!D758</f>
        <v>271505</v>
      </c>
      <c r="E760" t="str">
        <f>'OverUnder Pivot'!E758</f>
        <v xml:space="preserve"> COMMUNICATIONS HORIZONTAL CABLING (TIA)</v>
      </c>
      <c r="F760" t="str">
        <f>'OverUnder Pivot'!F758</f>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v>
      </c>
      <c r="G760" t="str">
        <f>'OverUnder Pivot'!G758</f>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v>
      </c>
      <c r="H760" t="str">
        <f>'OverUnder Pivot'!H758</f>
        <v>C</v>
      </c>
      <c r="I760" t="str">
        <f>'OverUnder Pivot'!I758</f>
        <v xml:space="preserve">Single (1) Cat 6A RJ45 Outlet; Wall-Mounted; </v>
      </c>
      <c r="J760">
        <f>'OverUnder Pivot'!J758</f>
        <v>11</v>
      </c>
      <c r="K760" t="str">
        <f>'OverUnder Pivot'!K758</f>
        <v>Nr</v>
      </c>
      <c r="L760" s="724">
        <f>'OverUnder Pivot'!L758</f>
        <v>990</v>
      </c>
      <c r="M760" s="724">
        <f t="shared" si="24"/>
        <v>745.1400000000001</v>
      </c>
      <c r="N760" s="724">
        <f>'OverUnder Pivot'!M758</f>
        <v>1074.1500000000001</v>
      </c>
      <c r="O760" s="724">
        <f>'OverUnder Pivot'!N758</f>
        <v>416.13</v>
      </c>
      <c r="P760" s="724">
        <f>'OverUnder Pivot'!O758</f>
        <v>1144</v>
      </c>
      <c r="Q760" t="s">
        <v>2791</v>
      </c>
      <c r="T760">
        <f t="shared" si="22"/>
        <v>0</v>
      </c>
    </row>
    <row r="761" spans="1:20" hidden="1">
      <c r="A761">
        <f>'OverUnder Pivot'!A759</f>
        <v>1228</v>
      </c>
      <c r="B761">
        <f>'OverUnder Pivot'!B759</f>
        <v>27</v>
      </c>
      <c r="C761" t="str">
        <f>'OverUnder Pivot'!C759</f>
        <v>COMMUNICATIONS</v>
      </c>
      <c r="D761" t="str">
        <f>'OverUnder Pivot'!D759</f>
        <v>271505</v>
      </c>
      <c r="E761" t="str">
        <f>'OverUnder Pivot'!E759</f>
        <v xml:space="preserve"> COMMUNICATIONS HORIZONTAL CABLING (TIA)</v>
      </c>
      <c r="F761" t="str">
        <f>'OverUnder Pivot'!F759</f>
        <v>Telecommunications Outlets/Connectors</v>
      </c>
      <c r="G761" t="str">
        <f>'OverUnder Pivot'!G759</f>
        <v>Telecommunications Outlets/Connectors</v>
      </c>
      <c r="H761" t="str">
        <f>'OverUnder Pivot'!H759</f>
        <v>D</v>
      </c>
      <c r="I761" t="str">
        <f>'OverUnder Pivot'!I759</f>
        <v xml:space="preserve">Single (1) Cat 6A RJ45 Outlet; Ceiling-Mounted; </v>
      </c>
      <c r="J761">
        <f>'OverUnder Pivot'!J759</f>
        <v>4</v>
      </c>
      <c r="K761" t="str">
        <f>'OverUnder Pivot'!K759</f>
        <v>Nr</v>
      </c>
      <c r="L761" s="724">
        <f>'OverUnder Pivot'!L759</f>
        <v>360</v>
      </c>
      <c r="M761" s="724">
        <f t="shared" si="24"/>
        <v>280.26</v>
      </c>
      <c r="N761" s="724">
        <f>'OverUnder Pivot'!M759</f>
        <v>409.20000000000005</v>
      </c>
      <c r="O761" s="724">
        <f>'OverUnder Pivot'!N759</f>
        <v>151.32</v>
      </c>
      <c r="P761" s="724">
        <f>'OverUnder Pivot'!O759</f>
        <v>428</v>
      </c>
      <c r="Q761" t="s">
        <v>2791</v>
      </c>
      <c r="T761">
        <f t="shared" si="22"/>
        <v>0</v>
      </c>
    </row>
    <row r="762" spans="1:20" hidden="1">
      <c r="A762">
        <f>'OverUnder Pivot'!A760</f>
        <v>1229</v>
      </c>
      <c r="B762">
        <f>'OverUnder Pivot'!B760</f>
        <v>27</v>
      </c>
      <c r="C762" t="str">
        <f>'OverUnder Pivot'!C760</f>
        <v>COMMUNICATIONS</v>
      </c>
      <c r="D762" t="str">
        <f>'OverUnder Pivot'!D760</f>
        <v>271505</v>
      </c>
      <c r="E762" t="str">
        <f>'OverUnder Pivot'!E760</f>
        <v xml:space="preserve"> COMMUNICATIONS HORIZONTAL CABLING (TIA)</v>
      </c>
      <c r="F762" t="str">
        <f>'OverUnder Pivot'!F760</f>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v>
      </c>
      <c r="G762" t="str">
        <f>'OverUnder Pivot'!G760</f>
        <v>Supply, installation, testing, commissioning, putting into satisfactory operation and handing over complete communication horizontal cabling ; including all necessary accessories, fittings, Support, fixation, cable bonding and labelling, cable management, licenses and all required software ; complete; As shown on drawings and described in specifications</v>
      </c>
      <c r="H762" t="str">
        <f>'OverUnder Pivot'!H760</f>
        <v>E</v>
      </c>
      <c r="I762" t="str">
        <f>'OverUnder Pivot'!I760</f>
        <v>Duplex (2) Cat 6A RJ45 Outlet; Wall-Mounted;</v>
      </c>
      <c r="J762">
        <f>'OverUnder Pivot'!J760</f>
        <v>5</v>
      </c>
      <c r="K762" t="str">
        <f>'OverUnder Pivot'!K760</f>
        <v>Nr</v>
      </c>
      <c r="L762" s="724">
        <f>'OverUnder Pivot'!L760</f>
        <v>700</v>
      </c>
      <c r="M762" s="724">
        <f t="shared" si="24"/>
        <v>440.05000000000007</v>
      </c>
      <c r="N762" s="724">
        <f>'OverUnder Pivot'!M760</f>
        <v>511.50000000000006</v>
      </c>
      <c r="O762" s="724">
        <f>'OverUnder Pivot'!N760</f>
        <v>368.6</v>
      </c>
      <c r="P762" s="724">
        <f>'OverUnder Pivot'!O760</f>
        <v>535</v>
      </c>
      <c r="Q762" t="s">
        <v>2791</v>
      </c>
      <c r="T762">
        <f t="shared" si="22"/>
        <v>0</v>
      </c>
    </row>
    <row r="763" spans="1:20" hidden="1">
      <c r="A763">
        <f>'OverUnder Pivot'!A761</f>
        <v>1230</v>
      </c>
      <c r="B763">
        <f>'OverUnder Pivot'!B761</f>
        <v>27</v>
      </c>
      <c r="C763" t="str">
        <f>'OverUnder Pivot'!C761</f>
        <v>COMMUNICATIONS</v>
      </c>
      <c r="D763" t="str">
        <f>'OverUnder Pivot'!D761</f>
        <v>271505</v>
      </c>
      <c r="E763" t="str">
        <f>'OverUnder Pivot'!E761</f>
        <v xml:space="preserve"> COMMUNICATIONS HORIZONTAL CABLING (TIA)</v>
      </c>
      <c r="F763" t="str">
        <f>'OverUnder Pivot'!F761</f>
        <v>Telecommunications Outlets/Connectors</v>
      </c>
      <c r="G763" t="str">
        <f>'OverUnder Pivot'!G761</f>
        <v>Telecommunications Outlets/Connectors</v>
      </c>
      <c r="H763" t="str">
        <f>'OverUnder Pivot'!H761</f>
        <v>F</v>
      </c>
      <c r="I763" t="str">
        <f>'OverUnder Pivot'!I761</f>
        <v xml:space="preserve">Duplex (2) Cat 6A RJ45 Outlet; Floor-Mounted; </v>
      </c>
      <c r="J763">
        <f>'OverUnder Pivot'!J761</f>
        <v>1</v>
      </c>
      <c r="K763" t="str">
        <f>'OverUnder Pivot'!K761</f>
        <v>Nr</v>
      </c>
      <c r="L763" s="724">
        <f>'OverUnder Pivot'!L761</f>
        <v>0</v>
      </c>
      <c r="M763" s="724"/>
      <c r="N763" s="724">
        <f>'OverUnder Pivot'!M761</f>
        <v>0</v>
      </c>
      <c r="O763" s="724">
        <f>'OverUnder Pivot'!N761</f>
        <v>0</v>
      </c>
      <c r="P763" s="724">
        <f>'OverUnder Pivot'!O761</f>
        <v>0</v>
      </c>
      <c r="Q763" t="s">
        <v>2791</v>
      </c>
      <c r="T763">
        <f t="shared" si="22"/>
        <v>0</v>
      </c>
    </row>
    <row r="764" spans="1:20" hidden="1">
      <c r="A764">
        <f>'OverUnder Pivot'!A762</f>
        <v>1232</v>
      </c>
      <c r="B764">
        <f>'OverUnder Pivot'!B762</f>
        <v>27</v>
      </c>
      <c r="C764" t="str">
        <f>'OverUnder Pivot'!C762</f>
        <v>COMMUNICATIONS</v>
      </c>
      <c r="D764" t="str">
        <f>'OverUnder Pivot'!D762</f>
        <v>271505</v>
      </c>
      <c r="E764" t="str">
        <f>'OverUnder Pivot'!E762</f>
        <v xml:space="preserve"> COMMUNICATIONS HORIZONTAL CABLING (TIA)</v>
      </c>
      <c r="F764" t="str">
        <f>'OverUnder Pivot'!F762</f>
        <v>Telecommunications Outlets/Connectors</v>
      </c>
      <c r="G764" t="str">
        <f>'OverUnder Pivot'!G762</f>
        <v>Telecommunications Outlets/Connectors</v>
      </c>
      <c r="H764" t="str">
        <f>'OverUnder Pivot'!H762</f>
        <v>F</v>
      </c>
      <c r="I764" t="str">
        <f>'OverUnder Pivot'!I762</f>
        <v>48-Port  Cat 6A UTP/STP RJ45; fully equipped; Patch Panels;</v>
      </c>
      <c r="J764">
        <f>'OverUnder Pivot'!J762</f>
        <v>1</v>
      </c>
      <c r="K764" t="str">
        <f>'OverUnder Pivot'!K762</f>
        <v>Nr</v>
      </c>
      <c r="L764" s="724">
        <f>'OverUnder Pivot'!L762</f>
        <v>450</v>
      </c>
      <c r="M764" s="724">
        <f t="shared" ref="M764:M773" si="25">AVERAGEIFS(N764:O764,N764:O764,"&lt;&gt;0",V764:W764,"")</f>
        <v>247.2</v>
      </c>
      <c r="N764" s="724">
        <f>'OverUnder Pivot'!M762</f>
        <v>232.5</v>
      </c>
      <c r="O764" s="724">
        <f>'OverUnder Pivot'!N762</f>
        <v>261.89999999999998</v>
      </c>
      <c r="P764" s="724">
        <f>'OverUnder Pivot'!O762</f>
        <v>250</v>
      </c>
      <c r="Q764" t="s">
        <v>2791</v>
      </c>
      <c r="T764">
        <f t="shared" si="22"/>
        <v>0</v>
      </c>
    </row>
    <row r="765" spans="1:20" hidden="1">
      <c r="A765">
        <f>'OverUnder Pivot'!A763</f>
        <v>1236</v>
      </c>
      <c r="B765">
        <f>'OverUnder Pivot'!B763</f>
        <v>27</v>
      </c>
      <c r="C765" t="str">
        <f>'OverUnder Pivot'!C763</f>
        <v>COMMUNICATIONS</v>
      </c>
      <c r="D765" t="str">
        <f>'OverUnder Pivot'!D763</f>
        <v>272109</v>
      </c>
      <c r="E765" t="str">
        <f>'OverUnder Pivot'!E763</f>
        <v xml:space="preserve"> DATA COMM FOR CAMPUS NETWORK</v>
      </c>
      <c r="F765" t="str">
        <f>'OverUnder Pivot'!F763</f>
        <v>Supply, installation, testing, commissioning, putting into satisfactory operation and handing over complete Data Communication Devices ; including all necessary accessories, fittings, Support, fixation, cable bonding and labelling, cable management, licenses and all required software ; complete; As shown on drawings and described in specifications</v>
      </c>
      <c r="G765" t="str">
        <f>'OverUnder Pivot'!G763</f>
        <v>Supply, installation, testing, commissioning, putting into satisfactory operation and handing over complete Data Communication Devices ; including all necessary accessories, fittings, Support, fixation, cable bonding and labelling, cable management, licenses and all required software ; complete; As shown on drawings and described in specifications</v>
      </c>
      <c r="H765" t="str">
        <f>'OverUnder Pivot'!H763</f>
        <v>A</v>
      </c>
      <c r="I765" t="str">
        <f>'OverUnder Pivot'!I763</f>
        <v xml:space="preserve">48-Ports Access data switches ; </v>
      </c>
      <c r="J765">
        <f>'OverUnder Pivot'!J763</f>
        <v>1</v>
      </c>
      <c r="K765" t="str">
        <f>'OverUnder Pivot'!K763</f>
        <v>Nr</v>
      </c>
      <c r="L765" s="724">
        <f>'OverUnder Pivot'!L763</f>
        <v>7500</v>
      </c>
      <c r="M765" s="724">
        <f t="shared" si="25"/>
        <v>932.39</v>
      </c>
      <c r="N765" s="724">
        <f>'OverUnder Pivot'!M763</f>
        <v>1162.5</v>
      </c>
      <c r="O765" s="724">
        <f>'OverUnder Pivot'!N763</f>
        <v>702.28</v>
      </c>
      <c r="P765" s="724">
        <f>'OverUnder Pivot'!O763</f>
        <v>1250</v>
      </c>
      <c r="Q765" t="s">
        <v>2727</v>
      </c>
      <c r="R765" t="s">
        <v>2788</v>
      </c>
      <c r="S765" t="s">
        <v>2788</v>
      </c>
      <c r="T765">
        <f t="shared" si="22"/>
        <v>2</v>
      </c>
    </row>
    <row r="766" spans="1:20" hidden="1">
      <c r="A766">
        <f>'OverUnder Pivot'!A764</f>
        <v>1240</v>
      </c>
      <c r="B766">
        <f>'OverUnder Pivot'!B764</f>
        <v>27</v>
      </c>
      <c r="C766" t="str">
        <f>'OverUnder Pivot'!C764</f>
        <v>COMMUNICATIONS</v>
      </c>
      <c r="D766" t="str">
        <f>'OverUnder Pivot'!D764</f>
        <v>272133</v>
      </c>
      <c r="E766" t="str">
        <f>'OverUnder Pivot'!E764</f>
        <v xml:space="preserve"> WIRELESS DATA NETWORK</v>
      </c>
      <c r="F766" t="str">
        <f>'OverUnder Pivot'!F764</f>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v>
      </c>
      <c r="G766" t="str">
        <f>'OverUnder Pivot'!G764</f>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v>
      </c>
      <c r="H766" t="str">
        <f>'OverUnder Pivot'!H764</f>
        <v>B</v>
      </c>
      <c r="I766" t="str">
        <f>'OverUnder Pivot'!I764</f>
        <v>Wireless controllers,</v>
      </c>
      <c r="J766">
        <f>'OverUnder Pivot'!J764</f>
        <v>1</v>
      </c>
      <c r="K766" t="str">
        <f>'OverUnder Pivot'!K764</f>
        <v>Item</v>
      </c>
      <c r="L766" s="724">
        <f>'OverUnder Pivot'!L764</f>
        <v>5000</v>
      </c>
      <c r="M766" s="724">
        <f t="shared" si="25"/>
        <v>2329.0500000000002</v>
      </c>
      <c r="N766" s="724">
        <f>'OverUnder Pivot'!M764</f>
        <v>2883</v>
      </c>
      <c r="O766" s="724">
        <f>'OverUnder Pivot'!N764</f>
        <v>1775.1</v>
      </c>
      <c r="P766" s="724">
        <f>'OverUnder Pivot'!O764</f>
        <v>3125</v>
      </c>
      <c r="Q766" t="s">
        <v>2727</v>
      </c>
      <c r="S766" t="s">
        <v>2788</v>
      </c>
      <c r="T766">
        <f t="shared" si="22"/>
        <v>1</v>
      </c>
    </row>
    <row r="767" spans="1:20" hidden="1">
      <c r="A767">
        <f>'OverUnder Pivot'!A765</f>
        <v>1241</v>
      </c>
      <c r="B767">
        <f>'OverUnder Pivot'!B765</f>
        <v>27</v>
      </c>
      <c r="C767" t="str">
        <f>'OverUnder Pivot'!C765</f>
        <v>COMMUNICATIONS</v>
      </c>
      <c r="D767" t="str">
        <f>'OverUnder Pivot'!D765</f>
        <v>272133</v>
      </c>
      <c r="E767" t="str">
        <f>'OverUnder Pivot'!E765</f>
        <v xml:space="preserve"> WIRELESS DATA NETWORK</v>
      </c>
      <c r="F767" t="str">
        <f>'OverUnder Pivot'!F765</f>
        <v>Wireless data network components</v>
      </c>
      <c r="G767" t="str">
        <f>'OverUnder Pivot'!G765</f>
        <v>Wireless data network components</v>
      </c>
      <c r="H767" t="str">
        <f>'OverUnder Pivot'!H765</f>
        <v>C</v>
      </c>
      <c r="I767" t="str">
        <f>'OverUnder Pivot'!I765</f>
        <v>Wireless radio access points and antennas;</v>
      </c>
      <c r="J767">
        <f>'OverUnder Pivot'!J765</f>
        <v>4</v>
      </c>
      <c r="K767" t="str">
        <f>'OverUnder Pivot'!K765</f>
        <v>Nr</v>
      </c>
      <c r="L767" s="724">
        <f>'OverUnder Pivot'!L765</f>
        <v>800</v>
      </c>
      <c r="M767" s="724">
        <f t="shared" si="25"/>
        <v>1067.8800000000001</v>
      </c>
      <c r="N767" s="724">
        <f>'OverUnder Pivot'!M765</f>
        <v>1041.6000000000001</v>
      </c>
      <c r="O767" s="724">
        <f>'OverUnder Pivot'!N765</f>
        <v>1094.1600000000001</v>
      </c>
      <c r="P767" s="724">
        <f>'OverUnder Pivot'!O765</f>
        <v>1128</v>
      </c>
      <c r="Q767" t="s">
        <v>2791</v>
      </c>
      <c r="T767">
        <f t="shared" si="22"/>
        <v>0</v>
      </c>
    </row>
    <row r="768" spans="1:20" hidden="1">
      <c r="A768">
        <f>'OverUnder Pivot'!A766</f>
        <v>1242</v>
      </c>
      <c r="B768">
        <f>'OverUnder Pivot'!B766</f>
        <v>27</v>
      </c>
      <c r="C768" t="str">
        <f>'OverUnder Pivot'!C766</f>
        <v>COMMUNICATIONS</v>
      </c>
      <c r="D768" t="str">
        <f>'OverUnder Pivot'!D766</f>
        <v>272133</v>
      </c>
      <c r="E768" t="str">
        <f>'OverUnder Pivot'!E766</f>
        <v xml:space="preserve"> WIRELESS DATA NETWORK</v>
      </c>
      <c r="F768" t="str">
        <f>'OverUnder Pivot'!F766</f>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v>
      </c>
      <c r="G768" t="str">
        <f>'OverUnder Pivot'!G766</f>
        <v>Supply, installation, testing, commissioning, putting into satisfactory operation and handing over complete Wireless Data Network ; including all necessary accessories, fittings, Support, fixation, cable bonding and labelling, cable management, licenses and all required software ; complete; As shown on drawings and described in specifications</v>
      </c>
      <c r="H768" t="str">
        <f>'OverUnder Pivot'!H766</f>
        <v>D</v>
      </c>
      <c r="I768" t="str">
        <f>'OverUnder Pivot'!I766</f>
        <v>Wireless data network system administration software;</v>
      </c>
      <c r="J768">
        <f>'OverUnder Pivot'!J766</f>
        <v>1</v>
      </c>
      <c r="K768" t="str">
        <f>'OverUnder Pivot'!K766</f>
        <v>Item</v>
      </c>
      <c r="L768" s="724">
        <f>'OverUnder Pivot'!L766</f>
        <v>2500</v>
      </c>
      <c r="M768" s="724">
        <f t="shared" si="25"/>
        <v>555.73</v>
      </c>
      <c r="N768" s="724">
        <f>'OverUnder Pivot'!M766</f>
        <v>725.40000000000009</v>
      </c>
      <c r="O768" s="724">
        <f>'OverUnder Pivot'!N766</f>
        <v>386.06</v>
      </c>
      <c r="P768" s="724">
        <f>'OverUnder Pivot'!O766</f>
        <v>782</v>
      </c>
      <c r="Q768" t="s">
        <v>2791</v>
      </c>
      <c r="T768">
        <f t="shared" si="22"/>
        <v>0</v>
      </c>
    </row>
    <row r="769" spans="1:20" hidden="1">
      <c r="A769">
        <f>'OverUnder Pivot'!A767</f>
        <v>1243</v>
      </c>
      <c r="B769">
        <f>'OverUnder Pivot'!B767</f>
        <v>27</v>
      </c>
      <c r="C769" t="str">
        <f>'OverUnder Pivot'!C767</f>
        <v>COMMUNICATIONS</v>
      </c>
      <c r="D769" t="str">
        <f>'OverUnder Pivot'!D767</f>
        <v>272133</v>
      </c>
      <c r="E769" t="str">
        <f>'OverUnder Pivot'!E767</f>
        <v xml:space="preserve"> WIRELESS DATA NETWORK</v>
      </c>
      <c r="F769" t="str">
        <f>'OverUnder Pivot'!F767</f>
        <v>Wireless data network components</v>
      </c>
      <c r="G769" t="str">
        <f>'OverUnder Pivot'!G767</f>
        <v>Wireless data network components</v>
      </c>
      <c r="H769" t="str">
        <f>'OverUnder Pivot'!H767</f>
        <v>A</v>
      </c>
      <c r="I769" t="str">
        <f>'OverUnder Pivot'!I767</f>
        <v>Access and security control software;</v>
      </c>
      <c r="J769">
        <f>'OverUnder Pivot'!J767</f>
        <v>1</v>
      </c>
      <c r="K769" t="str">
        <f>'OverUnder Pivot'!K767</f>
        <v>Item</v>
      </c>
      <c r="L769" s="724">
        <f>'OverUnder Pivot'!L767</f>
        <v>2500</v>
      </c>
      <c r="M769" s="724">
        <f t="shared" si="25"/>
        <v>759.14</v>
      </c>
      <c r="N769" s="724">
        <f>'OverUnder Pivot'!M767</f>
        <v>874.2</v>
      </c>
      <c r="O769" s="724">
        <f>'OverUnder Pivot'!N767</f>
        <v>644.07999999999993</v>
      </c>
      <c r="P769" s="724">
        <f>'OverUnder Pivot'!O767</f>
        <v>938</v>
      </c>
      <c r="Q769" t="s">
        <v>2791</v>
      </c>
      <c r="T769">
        <f t="shared" si="22"/>
        <v>0</v>
      </c>
    </row>
    <row r="770" spans="1:20" hidden="1">
      <c r="A770">
        <f>'OverUnder Pivot'!A768</f>
        <v>1246</v>
      </c>
      <c r="B770">
        <f>'OverUnder Pivot'!B768</f>
        <v>27</v>
      </c>
      <c r="C770" t="str">
        <f>'OverUnder Pivot'!C768</f>
        <v>COMMUNICATIONS</v>
      </c>
      <c r="D770" t="str">
        <f>'OverUnder Pivot'!D768</f>
        <v>274133</v>
      </c>
      <c r="E770" t="str">
        <f>'OverUnder Pivot'!E768</f>
        <v xml:space="preserve"> MASTER ANTENNA TELEVISION SYSTEM</v>
      </c>
      <c r="F770" t="str">
        <f>'OverUnder Pivot'!F768</f>
        <v>274133- MASTER ANTENNA TELEVISION SYSTEM</v>
      </c>
      <c r="G770" t="str">
        <f>'OverUnder Pivot'!G768</f>
        <v>274133- MASTER ANTENNA TELEVISION SYSTEM</v>
      </c>
      <c r="H770" t="str">
        <f>'OverUnder Pivot'!H768</f>
        <v>B</v>
      </c>
      <c r="I770" t="str">
        <f>'OverUnder Pivot'!I768</f>
        <v>Satellite Dish</v>
      </c>
      <c r="J770">
        <f>'OverUnder Pivot'!J768</f>
        <v>1</v>
      </c>
      <c r="K770" t="str">
        <f>'OverUnder Pivot'!K768</f>
        <v>Nr</v>
      </c>
      <c r="L770" s="724">
        <f>'OverUnder Pivot'!L768</f>
        <v>65</v>
      </c>
      <c r="M770" s="724">
        <f t="shared" si="25"/>
        <v>222.465</v>
      </c>
      <c r="N770" s="724">
        <f>'OverUnder Pivot'!M768</f>
        <v>232.5</v>
      </c>
      <c r="O770" s="724">
        <f>'OverUnder Pivot'!N768</f>
        <v>212.43</v>
      </c>
      <c r="P770" s="724">
        <f>'OverUnder Pivot'!O768</f>
        <v>235</v>
      </c>
      <c r="Q770" t="s">
        <v>2791</v>
      </c>
      <c r="T770">
        <f t="shared" si="22"/>
        <v>0</v>
      </c>
    </row>
    <row r="771" spans="1:20" hidden="1">
      <c r="A771">
        <f>'OverUnder Pivot'!A769</f>
        <v>1247</v>
      </c>
      <c r="B771">
        <f>'OverUnder Pivot'!B769</f>
        <v>27</v>
      </c>
      <c r="C771" t="str">
        <f>'OverUnder Pivot'!C769</f>
        <v>COMMUNICATIONS</v>
      </c>
      <c r="D771" t="str">
        <f>'OverUnder Pivot'!D769</f>
        <v>274133</v>
      </c>
      <c r="E771" t="str">
        <f>'OverUnder Pivot'!E769</f>
        <v xml:space="preserve"> MASTER ANTENNA TELEVISION SYSTEM</v>
      </c>
      <c r="F771" t="str">
        <f>'OverUnder Pivot'!F769</f>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v>
      </c>
      <c r="G771" t="str">
        <f>'OverUnder Pivot'!G769</f>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v>
      </c>
      <c r="H771" t="str">
        <f>'OverUnder Pivot'!H769</f>
        <v>C</v>
      </c>
      <c r="I771" t="str">
        <f>'OverUnder Pivot'!I769</f>
        <v>Quad LNB</v>
      </c>
      <c r="J771">
        <f>'OverUnder Pivot'!J769</f>
        <v>1</v>
      </c>
      <c r="K771" t="str">
        <f>'OverUnder Pivot'!K769</f>
        <v>Nr</v>
      </c>
      <c r="L771" s="724">
        <f>'OverUnder Pivot'!L769</f>
        <v>40</v>
      </c>
      <c r="M771" s="724">
        <f t="shared" si="25"/>
        <v>128.935</v>
      </c>
      <c r="N771" s="724">
        <f>'OverUnder Pivot'!M769</f>
        <v>116.25</v>
      </c>
      <c r="O771" s="724">
        <f>'OverUnder Pivot'!N769</f>
        <v>141.62</v>
      </c>
      <c r="P771" s="724">
        <f>'OverUnder Pivot'!O769</f>
        <v>125</v>
      </c>
      <c r="Q771" t="s">
        <v>2791</v>
      </c>
      <c r="T771">
        <f t="shared" si="22"/>
        <v>0</v>
      </c>
    </row>
    <row r="772" spans="1:20" hidden="1">
      <c r="A772">
        <f>'OverUnder Pivot'!A770</f>
        <v>1248</v>
      </c>
      <c r="B772">
        <f>'OverUnder Pivot'!B770</f>
        <v>27</v>
      </c>
      <c r="C772" t="str">
        <f>'OverUnder Pivot'!C770</f>
        <v>COMMUNICATIONS</v>
      </c>
      <c r="D772" t="str">
        <f>'OverUnder Pivot'!D770</f>
        <v>274133</v>
      </c>
      <c r="E772" t="str">
        <f>'OverUnder Pivot'!E770</f>
        <v xml:space="preserve"> MASTER ANTENNA TELEVISION SYSTEM</v>
      </c>
      <c r="F772" t="str">
        <f>'OverUnder Pivot'!F770</f>
        <v>274133- MASTER ANTENNA TELEVISION SYSTEM</v>
      </c>
      <c r="G772" t="str">
        <f>'OverUnder Pivot'!G770</f>
        <v>274133- MASTER ANTENNA TELEVISION SYSTEM</v>
      </c>
      <c r="H772" t="str">
        <f>'OverUnder Pivot'!H770</f>
        <v>D</v>
      </c>
      <c r="I772" t="str">
        <f>'OverUnder Pivot'!I770</f>
        <v>Multiswitch (5 input / 24 output)</v>
      </c>
      <c r="J772">
        <f>'OverUnder Pivot'!J770</f>
        <v>1</v>
      </c>
      <c r="K772" t="str">
        <f>'OverUnder Pivot'!K770</f>
        <v>Nr</v>
      </c>
      <c r="L772" s="724">
        <f>'OverUnder Pivot'!L770</f>
        <v>350</v>
      </c>
      <c r="M772" s="724">
        <f t="shared" si="25"/>
        <v>617.52</v>
      </c>
      <c r="N772" s="724">
        <f>'OverUnder Pivot'!M770</f>
        <v>874.2</v>
      </c>
      <c r="O772" s="724">
        <f>'OverUnder Pivot'!N770</f>
        <v>360.84</v>
      </c>
      <c r="P772" s="724">
        <f>'OverUnder Pivot'!O770</f>
        <v>938</v>
      </c>
      <c r="Q772" t="s">
        <v>2791</v>
      </c>
      <c r="T772">
        <f t="shared" si="22"/>
        <v>0</v>
      </c>
    </row>
    <row r="773" spans="1:20" hidden="1">
      <c r="A773">
        <f>'OverUnder Pivot'!A771</f>
        <v>1249</v>
      </c>
      <c r="B773">
        <f>'OverUnder Pivot'!B771</f>
        <v>27</v>
      </c>
      <c r="C773" t="str">
        <f>'OverUnder Pivot'!C771</f>
        <v>COMMUNICATIONS</v>
      </c>
      <c r="D773" t="str">
        <f>'OverUnder Pivot'!D771</f>
        <v>274133</v>
      </c>
      <c r="E773" t="str">
        <f>'OverUnder Pivot'!E771</f>
        <v xml:space="preserve"> MASTER ANTENNA TELEVISION SYSTEM</v>
      </c>
      <c r="F773" t="str">
        <f>'OverUnder Pivot'!F771</f>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v>
      </c>
      <c r="G773" t="str">
        <f>'OverUnder Pivot'!G771</f>
        <v>Supply, installation, testing, commissioning, putting into satisfactory operation and handing over complete Master Antenna Television System; including all necessary accessories, fittings, Support, fixation, cable bonding and labelling, cable management, licenses and all required software ; complete; As shown on drawings and described in specifications</v>
      </c>
      <c r="H773" t="str">
        <f>'OverUnder Pivot'!H771</f>
        <v>E</v>
      </c>
      <c r="I773" t="str">
        <f>'OverUnder Pivot'!I771</f>
        <v>MATV Outlets; Wall Mounted</v>
      </c>
      <c r="J773">
        <f>'OverUnder Pivot'!J771</f>
        <v>7</v>
      </c>
      <c r="K773" t="str">
        <f>'OverUnder Pivot'!K771</f>
        <v>Nr</v>
      </c>
      <c r="L773" s="724">
        <f>'OverUnder Pivot'!L771</f>
        <v>455</v>
      </c>
      <c r="M773" s="724">
        <f t="shared" si="25"/>
        <v>558.95000000000005</v>
      </c>
      <c r="N773" s="724">
        <f>'OverUnder Pivot'!M771</f>
        <v>846.30000000000007</v>
      </c>
      <c r="O773" s="724">
        <f>'OverUnder Pivot'!N771</f>
        <v>271.59999999999997</v>
      </c>
      <c r="P773" s="724">
        <f>'OverUnder Pivot'!O771</f>
        <v>938</v>
      </c>
      <c r="Q773" t="s">
        <v>2791</v>
      </c>
      <c r="T773">
        <f t="shared" si="22"/>
        <v>0</v>
      </c>
    </row>
    <row r="774" spans="1:20" hidden="1">
      <c r="A774">
        <f>'OverUnder Pivot'!A772</f>
        <v>1253</v>
      </c>
      <c r="B774">
        <f>'OverUnder Pivot'!B772</f>
        <v>27</v>
      </c>
      <c r="C774" t="str">
        <f>'OverUnder Pivot'!C772</f>
        <v>COMMUNICATIONS</v>
      </c>
      <c r="D774" t="str">
        <f>'OverUnder Pivot'!D772</f>
        <v>274116</v>
      </c>
      <c r="E774" t="str">
        <f>'OverUnder Pivot'!E772</f>
        <v>INTEGRATED AUDIOVISUAL SYSTEMS AND EQUIPMENT - FOR AUDITORIUM</v>
      </c>
      <c r="F774" t="str">
        <f>'OverUnder Pivot'!F772</f>
        <v>Supply, installation, testing, commissioning, putting into satisfactory operation and handing over complete Integrated AV System ; including all necessary accessories, fittings, Support, fixation, cable bonding and labelling, cable management, licenses and all required software ; complete; As shown on drawings and described in specifications</v>
      </c>
      <c r="G774" t="str">
        <f>'OverUnder Pivot'!G772</f>
        <v>Supply, installation, testing, commissioning, putting into satisfactory operation and handing over complete Integrated AV System ; including all necessary accessories, fittings, Support, fixation, cable bonding and labelling, cable management, licenses and all required software ; complete; As shown on drawings and described in specifications</v>
      </c>
      <c r="H774" t="str">
        <f>'OverUnder Pivot'!H772</f>
        <v>F</v>
      </c>
      <c r="I774" t="str">
        <f>'OverUnder Pivot'!I772</f>
        <v>Control system;</v>
      </c>
      <c r="J774">
        <f>'OverUnder Pivot'!J772</f>
        <v>1</v>
      </c>
      <c r="K774" t="str">
        <f>'OverUnder Pivot'!K772</f>
        <v>Item</v>
      </c>
      <c r="L774" s="724">
        <f>'OverUnder Pivot'!L772</f>
        <v>0</v>
      </c>
      <c r="M774" s="724"/>
      <c r="N774" s="724">
        <f>'OverUnder Pivot'!M772</f>
        <v>0</v>
      </c>
      <c r="O774" s="724">
        <f>'OverUnder Pivot'!N772</f>
        <v>0</v>
      </c>
      <c r="P774" s="724">
        <f>'OverUnder Pivot'!O772</f>
        <v>0</v>
      </c>
      <c r="Q774" t="s">
        <v>2791</v>
      </c>
    </row>
    <row r="775" spans="1:20" hidden="1">
      <c r="A775">
        <f>'OverUnder Pivot'!A773</f>
        <v>1254</v>
      </c>
      <c r="B775">
        <f>'OverUnder Pivot'!B773</f>
        <v>27</v>
      </c>
      <c r="C775" t="str">
        <f>'OverUnder Pivot'!C773</f>
        <v>COMMUNICATIONS</v>
      </c>
      <c r="D775" t="str">
        <f>'OverUnder Pivot'!D773</f>
        <v>274116</v>
      </c>
      <c r="E775" t="str">
        <f>'OverUnder Pivot'!E773</f>
        <v>INTEGRATED AUDIOVISUAL SYSTEMS AND EQUIPMENT - FOR AUDITORIUM</v>
      </c>
      <c r="F775" t="str">
        <f>'OverUnder Pivot'!F773</f>
        <v>Signal Processing and Central Equipment:</v>
      </c>
      <c r="G775" t="str">
        <f>'OverUnder Pivot'!G773</f>
        <v>Signal Processing and Central Equipment:</v>
      </c>
      <c r="H775" t="str">
        <f>'OverUnder Pivot'!H773</f>
        <v>A</v>
      </c>
      <c r="I775" t="str">
        <f>'OverUnder Pivot'!I773</f>
        <v>Signal Processing Equipment;</v>
      </c>
      <c r="J775">
        <f>'OverUnder Pivot'!J773</f>
        <v>1</v>
      </c>
      <c r="K775" t="str">
        <f>'OverUnder Pivot'!K773</f>
        <v>Item</v>
      </c>
      <c r="L775" s="724">
        <f>'OverUnder Pivot'!L773</f>
        <v>0</v>
      </c>
      <c r="M775" s="724"/>
      <c r="N775" s="724">
        <f>'OverUnder Pivot'!M773</f>
        <v>0</v>
      </c>
      <c r="O775" s="724">
        <f>'OverUnder Pivot'!N773</f>
        <v>0</v>
      </c>
      <c r="P775" s="724">
        <f>'OverUnder Pivot'!O773</f>
        <v>0</v>
      </c>
      <c r="Q775" t="s">
        <v>2791</v>
      </c>
    </row>
    <row r="776" spans="1:20" hidden="1">
      <c r="A776">
        <f>'OverUnder Pivot'!A774</f>
        <v>1256</v>
      </c>
      <c r="B776">
        <f>'OverUnder Pivot'!B774</f>
        <v>27</v>
      </c>
      <c r="C776" t="str">
        <f>'OverUnder Pivot'!C774</f>
        <v>COMMUNICATIONS</v>
      </c>
      <c r="D776" t="str">
        <f>'OverUnder Pivot'!D774</f>
        <v>274116</v>
      </c>
      <c r="E776" t="str">
        <f>'OverUnder Pivot'!E774</f>
        <v>INTEGRATED AUDIOVISUAL SYSTEMS AND EQUIPMENT - FOR AUDITORIUM</v>
      </c>
      <c r="F776" t="str">
        <f>'OverUnder Pivot'!F774</f>
        <v>Signal Processing and Central Equipment:</v>
      </c>
      <c r="G776" t="str">
        <f>'OverUnder Pivot'!G774</f>
        <v>Signal Processing and Central Equipment:</v>
      </c>
      <c r="H776" t="str">
        <f>'OverUnder Pivot'!H774</f>
        <v>B</v>
      </c>
      <c r="I776" t="str">
        <f>'OverUnder Pivot'!I774</f>
        <v>Projector</v>
      </c>
      <c r="J776">
        <f>'OverUnder Pivot'!J774</f>
        <v>1</v>
      </c>
      <c r="K776" t="str">
        <f>'OverUnder Pivot'!K774</f>
        <v>Nr</v>
      </c>
      <c r="L776" s="724">
        <f>'OverUnder Pivot'!L774</f>
        <v>0</v>
      </c>
      <c r="M776" s="724"/>
      <c r="N776" s="724">
        <f>'OverUnder Pivot'!M774</f>
        <v>0</v>
      </c>
      <c r="O776" s="724">
        <f>'OverUnder Pivot'!N774</f>
        <v>0</v>
      </c>
      <c r="P776" s="724">
        <f>'OverUnder Pivot'!O774</f>
        <v>0</v>
      </c>
      <c r="Q776" t="s">
        <v>2791</v>
      </c>
      <c r="T776">
        <f t="shared" ref="T776:T820" si="26">COUNTA(R776:S776)</f>
        <v>0</v>
      </c>
    </row>
    <row r="777" spans="1:20" hidden="1">
      <c r="A777">
        <f>'OverUnder Pivot'!A775</f>
        <v>1257</v>
      </c>
      <c r="B777">
        <f>'OverUnder Pivot'!B775</f>
        <v>27</v>
      </c>
      <c r="C777" t="str">
        <f>'OverUnder Pivot'!C775</f>
        <v>COMMUNICATIONS</v>
      </c>
      <c r="D777" t="str">
        <f>'OverUnder Pivot'!D775</f>
        <v>274116</v>
      </c>
      <c r="E777" t="str">
        <f>'OverUnder Pivot'!E775</f>
        <v>INTEGRATED AUDIOVISUAL SYSTEMS AND EQUIPMENT - FOR AUDITORIUM</v>
      </c>
      <c r="F777" t="str">
        <f>'OverUnder Pivot'!F775</f>
        <v>Video Projection Equipment &amp; Accessories</v>
      </c>
      <c r="G777" t="str">
        <f>'OverUnder Pivot'!G775</f>
        <v>Video Projection Equipment &amp; Accessories</v>
      </c>
      <c r="H777" t="str">
        <f>'OverUnder Pivot'!H775</f>
        <v>C</v>
      </c>
      <c r="I777" t="str">
        <f>'OverUnder Pivot'!I775</f>
        <v>Projector Mount</v>
      </c>
      <c r="J777">
        <f>'OverUnder Pivot'!J775</f>
        <v>1</v>
      </c>
      <c r="K777" t="str">
        <f>'OverUnder Pivot'!K775</f>
        <v>Nr</v>
      </c>
      <c r="L777" s="724">
        <f>'OverUnder Pivot'!L775</f>
        <v>0</v>
      </c>
      <c r="M777" s="724"/>
      <c r="N777" s="724">
        <f>'OverUnder Pivot'!M775</f>
        <v>0</v>
      </c>
      <c r="O777" s="724">
        <f>'OverUnder Pivot'!N775</f>
        <v>0</v>
      </c>
      <c r="P777" s="724">
        <f>'OverUnder Pivot'!O775</f>
        <v>0</v>
      </c>
      <c r="Q777" t="s">
        <v>2791</v>
      </c>
      <c r="T777">
        <f t="shared" si="26"/>
        <v>0</v>
      </c>
    </row>
    <row r="778" spans="1:20" hidden="1">
      <c r="A778">
        <f>'OverUnder Pivot'!A776</f>
        <v>1258</v>
      </c>
      <c r="B778">
        <f>'OverUnder Pivot'!B776</f>
        <v>27</v>
      </c>
      <c r="C778" t="str">
        <f>'OverUnder Pivot'!C776</f>
        <v>COMMUNICATIONS</v>
      </c>
      <c r="D778" t="str">
        <f>'OverUnder Pivot'!D776</f>
        <v>274116</v>
      </c>
      <c r="E778" t="str">
        <f>'OverUnder Pivot'!E776</f>
        <v>INTEGRATED AUDIOVISUAL SYSTEMS AND EQUIPMENT - FOR AUDITORIUM</v>
      </c>
      <c r="F778" t="str">
        <f>'OverUnder Pivot'!F776</f>
        <v>Signal Processing and Central Equipment:</v>
      </c>
      <c r="G778" t="str">
        <f>'OverUnder Pivot'!G776</f>
        <v>Signal Processing and Central Equipment:</v>
      </c>
      <c r="H778" t="str">
        <f>'OverUnder Pivot'!H776</f>
        <v>D</v>
      </c>
      <c r="I778" t="str">
        <f>'OverUnder Pivot'!I776</f>
        <v>Motorized screen (267x356 cm)</v>
      </c>
      <c r="J778">
        <f>'OverUnder Pivot'!J776</f>
        <v>1</v>
      </c>
      <c r="K778" t="str">
        <f>'OverUnder Pivot'!K776</f>
        <v>Nr</v>
      </c>
      <c r="L778" s="724">
        <f>'OverUnder Pivot'!L776</f>
        <v>0</v>
      </c>
      <c r="M778" s="724"/>
      <c r="N778" s="724">
        <f>'OverUnder Pivot'!M776</f>
        <v>0</v>
      </c>
      <c r="O778" s="724">
        <f>'OverUnder Pivot'!N776</f>
        <v>0</v>
      </c>
      <c r="P778" s="724">
        <f>'OverUnder Pivot'!O776</f>
        <v>0</v>
      </c>
      <c r="Q778" t="s">
        <v>2791</v>
      </c>
      <c r="T778">
        <f t="shared" si="26"/>
        <v>0</v>
      </c>
    </row>
    <row r="779" spans="1:20" hidden="1">
      <c r="A779">
        <f>'OverUnder Pivot'!A777</f>
        <v>1260</v>
      </c>
      <c r="B779">
        <f>'OverUnder Pivot'!B777</f>
        <v>27</v>
      </c>
      <c r="C779" t="str">
        <f>'OverUnder Pivot'!C777</f>
        <v>COMMUNICATIONS</v>
      </c>
      <c r="D779" t="str">
        <f>'OverUnder Pivot'!D777</f>
        <v>274116</v>
      </c>
      <c r="E779" t="str">
        <f>'OverUnder Pivot'!E777</f>
        <v>INTEGRATED AUDIOVISUAL SYSTEMS AND EQUIPMENT - FOR AUDITORIUM</v>
      </c>
      <c r="F779" t="str">
        <f>'OverUnder Pivot'!F777</f>
        <v>Signal Processing and Central Equipment:</v>
      </c>
      <c r="G779" t="str">
        <f>'OverUnder Pivot'!G777</f>
        <v>Signal Processing and Central Equipment:</v>
      </c>
      <c r="H779" t="str">
        <f>'OverUnder Pivot'!H777</f>
        <v>E</v>
      </c>
      <c r="I779" t="str">
        <f>'OverUnder Pivot'!I777</f>
        <v>Ceiling loudspeakers</v>
      </c>
      <c r="J779">
        <f>'OverUnder Pivot'!J777</f>
        <v>10</v>
      </c>
      <c r="K779" t="str">
        <f>'OverUnder Pivot'!K777</f>
        <v>Nr</v>
      </c>
      <c r="L779" s="724">
        <f>'OverUnder Pivot'!L777</f>
        <v>0</v>
      </c>
      <c r="M779" s="724"/>
      <c r="N779" s="724">
        <f>'OverUnder Pivot'!M777</f>
        <v>0</v>
      </c>
      <c r="O779" s="724">
        <f>'OverUnder Pivot'!N777</f>
        <v>0</v>
      </c>
      <c r="P779" s="724">
        <f>'OverUnder Pivot'!O777</f>
        <v>0</v>
      </c>
      <c r="Q779" t="s">
        <v>2791</v>
      </c>
      <c r="T779">
        <f t="shared" si="26"/>
        <v>0</v>
      </c>
    </row>
    <row r="780" spans="1:20" hidden="1">
      <c r="A780">
        <f>'OverUnder Pivot'!A778</f>
        <v>1261</v>
      </c>
      <c r="B780">
        <f>'OverUnder Pivot'!B778</f>
        <v>27</v>
      </c>
      <c r="C780" t="str">
        <f>'OverUnder Pivot'!C778</f>
        <v>COMMUNICATIONS</v>
      </c>
      <c r="D780" t="str">
        <f>'OverUnder Pivot'!D778</f>
        <v>274116</v>
      </c>
      <c r="E780" t="str">
        <f>'OverUnder Pivot'!E778</f>
        <v>INTEGRATED AUDIOVISUAL SYSTEMS AND EQUIPMENT - FOR AUDITORIUM</v>
      </c>
      <c r="F780" t="str">
        <f>'OverUnder Pivot'!F778</f>
        <v>Sound Re-inforcement Equipment:</v>
      </c>
      <c r="G780" t="str">
        <f>'OverUnder Pivot'!G778</f>
        <v>Sound Re-inforcement Equipment:</v>
      </c>
      <c r="H780" t="str">
        <f>'OverUnder Pivot'!H778</f>
        <v>F</v>
      </c>
      <c r="I780" t="str">
        <f>'OverUnder Pivot'!I778</f>
        <v>Hardwired microphone</v>
      </c>
      <c r="J780">
        <f>'OverUnder Pivot'!J778</f>
        <v>3</v>
      </c>
      <c r="K780" t="str">
        <f>'OverUnder Pivot'!K778</f>
        <v>Nr</v>
      </c>
      <c r="L780" s="724">
        <f>'OverUnder Pivot'!L778</f>
        <v>0</v>
      </c>
      <c r="M780" s="724"/>
      <c r="N780" s="724">
        <f>'OverUnder Pivot'!M778</f>
        <v>0</v>
      </c>
      <c r="O780" s="724">
        <f>'OverUnder Pivot'!N778</f>
        <v>0</v>
      </c>
      <c r="P780" s="724">
        <f>'OverUnder Pivot'!O778</f>
        <v>0</v>
      </c>
      <c r="Q780" t="s">
        <v>2791</v>
      </c>
      <c r="T780">
        <f t="shared" si="26"/>
        <v>0</v>
      </c>
    </row>
    <row r="781" spans="1:20" hidden="1">
      <c r="A781">
        <f>'OverUnder Pivot'!A779</f>
        <v>1262</v>
      </c>
      <c r="B781">
        <f>'OverUnder Pivot'!B779</f>
        <v>27</v>
      </c>
      <c r="C781" t="str">
        <f>'OverUnder Pivot'!C779</f>
        <v>COMMUNICATIONS</v>
      </c>
      <c r="D781" t="str">
        <f>'OverUnder Pivot'!D779</f>
        <v>274116</v>
      </c>
      <c r="E781" t="str">
        <f>'OverUnder Pivot'!E779</f>
        <v>INTEGRATED AUDIOVISUAL SYSTEMS AND EQUIPMENT - FOR AUDITORIUM</v>
      </c>
      <c r="F781" t="str">
        <f>'OverUnder Pivot'!F779</f>
        <v>Signal Processing and Central Equipment:</v>
      </c>
      <c r="G781" t="str">
        <f>'OverUnder Pivot'!G779</f>
        <v>Signal Processing and Central Equipment:</v>
      </c>
      <c r="H781" t="str">
        <f>'OverUnder Pivot'!H779</f>
        <v>G</v>
      </c>
      <c r="I781" t="str">
        <f>'OverUnder Pivot'!I779</f>
        <v>Wireless microphone</v>
      </c>
      <c r="J781">
        <f>'OverUnder Pivot'!J779</f>
        <v>2</v>
      </c>
      <c r="K781" t="str">
        <f>'OverUnder Pivot'!K779</f>
        <v>Nr</v>
      </c>
      <c r="L781" s="724">
        <f>'OverUnder Pivot'!L779</f>
        <v>0</v>
      </c>
      <c r="M781" s="724"/>
      <c r="N781" s="724">
        <f>'OverUnder Pivot'!M779</f>
        <v>0</v>
      </c>
      <c r="O781" s="724">
        <f>'OverUnder Pivot'!N779</f>
        <v>0</v>
      </c>
      <c r="P781" s="724">
        <f>'OverUnder Pivot'!O779</f>
        <v>0</v>
      </c>
      <c r="Q781" t="s">
        <v>2791</v>
      </c>
      <c r="T781">
        <f t="shared" si="26"/>
        <v>0</v>
      </c>
    </row>
    <row r="782" spans="1:20" hidden="1">
      <c r="A782">
        <f>'OverUnder Pivot'!A780</f>
        <v>1264</v>
      </c>
      <c r="B782">
        <f>'OverUnder Pivot'!B780</f>
        <v>27</v>
      </c>
      <c r="C782" t="str">
        <f>'OverUnder Pivot'!C780</f>
        <v>COMMUNICATIONS</v>
      </c>
      <c r="D782" t="str">
        <f>'OverUnder Pivot'!D780</f>
        <v>274116</v>
      </c>
      <c r="E782" t="str">
        <f>'OverUnder Pivot'!E780</f>
        <v>INTEGRATED AUDIOVISUAL SYSTEMS AND EQUIPMENT - FOR AUDITORIUM</v>
      </c>
      <c r="F782" t="str">
        <f>'OverUnder Pivot'!F780</f>
        <v>Signal Processing and Central Equipment:</v>
      </c>
      <c r="G782" t="str">
        <f>'OverUnder Pivot'!G780</f>
        <v>Signal Processing and Central Equipment:</v>
      </c>
      <c r="H782" t="str">
        <f>'OverUnder Pivot'!H780</f>
        <v>H</v>
      </c>
      <c r="I782" t="str">
        <f>'OverUnder Pivot'!I780</f>
        <v>AV floor box</v>
      </c>
      <c r="J782">
        <f>'OverUnder Pivot'!J780</f>
        <v>1</v>
      </c>
      <c r="K782" t="str">
        <f>'OverUnder Pivot'!K780</f>
        <v>Nr</v>
      </c>
      <c r="L782" s="724">
        <f>'OverUnder Pivot'!L780</f>
        <v>0</v>
      </c>
      <c r="M782" s="724"/>
      <c r="N782" s="724">
        <f>'OverUnder Pivot'!M780</f>
        <v>0</v>
      </c>
      <c r="O782" s="724">
        <f>'OverUnder Pivot'!N780</f>
        <v>0</v>
      </c>
      <c r="P782" s="724">
        <f>'OverUnder Pivot'!O780</f>
        <v>0</v>
      </c>
      <c r="Q782" t="s">
        <v>2791</v>
      </c>
      <c r="T782">
        <f t="shared" si="26"/>
        <v>0</v>
      </c>
    </row>
    <row r="783" spans="1:20" hidden="1">
      <c r="A783">
        <f>'OverUnder Pivot'!A781</f>
        <v>1265</v>
      </c>
      <c r="B783">
        <f>'OverUnder Pivot'!B781</f>
        <v>27</v>
      </c>
      <c r="C783" t="str">
        <f>'OverUnder Pivot'!C781</f>
        <v>COMMUNICATIONS</v>
      </c>
      <c r="D783" t="str">
        <f>'OverUnder Pivot'!D781</f>
        <v>274116</v>
      </c>
      <c r="E783" t="str">
        <f>'OverUnder Pivot'!E781</f>
        <v>INTEGRATED AUDIOVISUAL SYSTEMS AND EQUIPMENT - FOR AUDITORIUM</v>
      </c>
      <c r="F783" t="str">
        <f>'OverUnder Pivot'!F781</f>
        <v>Miscellaneous Components:</v>
      </c>
      <c r="G783" t="str">
        <f>'OverUnder Pivot'!G781</f>
        <v>Miscellaneous Components:</v>
      </c>
      <c r="H783" t="str">
        <f>'OverUnder Pivot'!H781</f>
        <v>J</v>
      </c>
      <c r="I783" t="str">
        <f>'OverUnder Pivot'!I781</f>
        <v>AV wall plat</v>
      </c>
      <c r="J783">
        <f>'OverUnder Pivot'!J781</f>
        <v>1</v>
      </c>
      <c r="K783" t="str">
        <f>'OverUnder Pivot'!K781</f>
        <v>Nr</v>
      </c>
      <c r="L783" s="724">
        <f>'OverUnder Pivot'!L781</f>
        <v>0</v>
      </c>
      <c r="M783" s="724"/>
      <c r="N783" s="724">
        <f>'OverUnder Pivot'!M781</f>
        <v>0</v>
      </c>
      <c r="O783" s="724">
        <f>'OverUnder Pivot'!N781</f>
        <v>0</v>
      </c>
      <c r="P783" s="724">
        <f>'OverUnder Pivot'!O781</f>
        <v>0</v>
      </c>
      <c r="Q783" t="s">
        <v>2791</v>
      </c>
      <c r="T783">
        <f t="shared" si="26"/>
        <v>0</v>
      </c>
    </row>
    <row r="784" spans="1:20" hidden="1">
      <c r="A784">
        <f>'OverUnder Pivot'!A782</f>
        <v>1266</v>
      </c>
      <c r="B784">
        <f>'OverUnder Pivot'!B782</f>
        <v>27</v>
      </c>
      <c r="C784" t="str">
        <f>'OverUnder Pivot'!C782</f>
        <v>COMMUNICATIONS</v>
      </c>
      <c r="D784" t="str">
        <f>'OverUnder Pivot'!D782</f>
        <v>274116</v>
      </c>
      <c r="E784" t="str">
        <f>'OverUnder Pivot'!E782</f>
        <v>INTEGRATED AUDIOVISUAL SYSTEMS AND EQUIPMENT - FOR AUDITORIUM</v>
      </c>
      <c r="F784" t="str">
        <f>'OverUnder Pivot'!F782</f>
        <v>Signal Processing and Central Equipment:</v>
      </c>
      <c r="G784" t="str">
        <f>'OverUnder Pivot'!G782</f>
        <v>Signal Processing and Central Equipment:</v>
      </c>
      <c r="H784" t="str">
        <f>'OverUnder Pivot'!H782</f>
        <v>K</v>
      </c>
      <c r="I784" t="str">
        <f>'OverUnder Pivot'!I782</f>
        <v>Touch Panel, (Wireless Touch Panel, 10.1"),</v>
      </c>
      <c r="J784">
        <f>'OverUnder Pivot'!J782</f>
        <v>1</v>
      </c>
      <c r="K784" t="str">
        <f>'OverUnder Pivot'!K782</f>
        <v>Nr</v>
      </c>
      <c r="L784" s="724">
        <f>'OverUnder Pivot'!L782</f>
        <v>0</v>
      </c>
      <c r="M784" s="724"/>
      <c r="N784" s="724">
        <f>'OverUnder Pivot'!M782</f>
        <v>0</v>
      </c>
      <c r="O784" s="724">
        <f>'OverUnder Pivot'!N782</f>
        <v>0</v>
      </c>
      <c r="P784" s="724">
        <f>'OverUnder Pivot'!O782</f>
        <v>0</v>
      </c>
      <c r="Q784" t="s">
        <v>2791</v>
      </c>
      <c r="T784">
        <f t="shared" si="26"/>
        <v>0</v>
      </c>
    </row>
    <row r="785" spans="1:20" hidden="1">
      <c r="A785">
        <f>'OverUnder Pivot'!A783</f>
        <v>1268</v>
      </c>
      <c r="B785">
        <f>'OverUnder Pivot'!B783</f>
        <v>27</v>
      </c>
      <c r="C785" t="str">
        <f>'OverUnder Pivot'!C783</f>
        <v>COMMUNICATIONS</v>
      </c>
      <c r="D785" t="str">
        <f>'OverUnder Pivot'!D783</f>
        <v>274116</v>
      </c>
      <c r="E785" t="str">
        <f>'OverUnder Pivot'!E783</f>
        <v>INTEGRATED AUDIOVISUAL SYSTEMS AND EQUIPMENT - FOR AUDITORIUM</v>
      </c>
      <c r="F785" t="str">
        <f>'OverUnder Pivot'!F783</f>
        <v>Signal Processing and Central Equipment:</v>
      </c>
      <c r="G785" t="str">
        <f>'OverUnder Pivot'!G783</f>
        <v>Signal Processing and Central Equipment:</v>
      </c>
      <c r="H785" t="str">
        <f>'OverUnder Pivot'!H783</f>
        <v>L</v>
      </c>
      <c r="I785" t="str">
        <f>'OverUnder Pivot'!I783</f>
        <v>A/V Racks/Credenza;</v>
      </c>
      <c r="J785">
        <f>'OverUnder Pivot'!J783</f>
        <v>1</v>
      </c>
      <c r="K785" t="str">
        <f>'OverUnder Pivot'!K783</f>
        <v>Nr</v>
      </c>
      <c r="L785" s="724">
        <f>'OverUnder Pivot'!L783</f>
        <v>0</v>
      </c>
      <c r="M785" s="724"/>
      <c r="N785" s="724">
        <f>'OverUnder Pivot'!M783</f>
        <v>0</v>
      </c>
      <c r="O785" s="724">
        <f>'OverUnder Pivot'!N783</f>
        <v>0</v>
      </c>
      <c r="P785" s="724">
        <f>'OverUnder Pivot'!O783</f>
        <v>0</v>
      </c>
      <c r="Q785" t="s">
        <v>2791</v>
      </c>
      <c r="T785">
        <f t="shared" si="26"/>
        <v>0</v>
      </c>
    </row>
    <row r="786" spans="1:20" hidden="1">
      <c r="A786">
        <f>'OverUnder Pivot'!A784</f>
        <v>1272</v>
      </c>
      <c r="B786">
        <f>'OverUnder Pivot'!B784</f>
        <v>27</v>
      </c>
      <c r="C786" t="str">
        <f>'OverUnder Pivot'!C784</f>
        <v>COMMUNICATIONS</v>
      </c>
      <c r="D786" t="str">
        <f>'OverUnder Pivot'!D784</f>
        <v>275118</v>
      </c>
      <c r="E786" t="str">
        <f>'OverUnder Pivot'!E784</f>
        <v xml:space="preserve"> PUBLIC ADDRESS / VOICE ALARM (PA/VA) SYSTEM</v>
      </c>
      <c r="F786" t="str">
        <f>'OverUnder Pivot'!F784</f>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G786" t="str">
        <f>'OverUnder Pivot'!G784</f>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H786" t="str">
        <f>'OverUnder Pivot'!H784</f>
        <v>A</v>
      </c>
      <c r="I786" t="str">
        <f>'OverUnder Pivot'!I784</f>
        <v>PA system headend equipment, as specified;</v>
      </c>
      <c r="J786">
        <f>'OverUnder Pivot'!J784</f>
        <v>1</v>
      </c>
      <c r="K786" t="str">
        <f>'OverUnder Pivot'!K784</f>
        <v>Item</v>
      </c>
      <c r="L786" s="724">
        <f>'OverUnder Pivot'!L784</f>
        <v>2500</v>
      </c>
      <c r="M786" s="724">
        <f t="shared" ref="M786:M803" si="27">AVERAGEIFS(N786:O786,N786:O786,"&lt;&gt;0",V786:W786,"")</f>
        <v>3858.83</v>
      </c>
      <c r="N786" s="724">
        <f>'OverUnder Pivot'!M784</f>
        <v>7254</v>
      </c>
      <c r="O786" s="724">
        <f>'OverUnder Pivot'!N784</f>
        <v>463.65999999999997</v>
      </c>
      <c r="P786" s="724">
        <f>'OverUnder Pivot'!O784</f>
        <v>7813</v>
      </c>
      <c r="Q786" t="s">
        <v>2727</v>
      </c>
      <c r="R786" t="s">
        <v>2789</v>
      </c>
      <c r="T786">
        <f t="shared" si="26"/>
        <v>1</v>
      </c>
    </row>
    <row r="787" spans="1:20" hidden="1">
      <c r="A787">
        <f>'OverUnder Pivot'!A785</f>
        <v>1274</v>
      </c>
      <c r="B787">
        <f>'OverUnder Pivot'!B785</f>
        <v>27</v>
      </c>
      <c r="C787" t="str">
        <f>'OverUnder Pivot'!C785</f>
        <v>COMMUNICATIONS</v>
      </c>
      <c r="D787" t="str">
        <f>'OverUnder Pivot'!D785</f>
        <v>275118</v>
      </c>
      <c r="E787" t="str">
        <f>'OverUnder Pivot'!E785</f>
        <v xml:space="preserve"> PUBLIC ADDRESS / VOICE ALARM (PA/VA) SYSTEM</v>
      </c>
      <c r="F787" t="str">
        <f>'OverUnder Pivot'!F785</f>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G787" t="str">
        <f>'OverUnder Pivot'!G785</f>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H787" t="str">
        <f>'OverUnder Pivot'!H785</f>
        <v>B</v>
      </c>
      <c r="I787" t="str">
        <f>'OverUnder Pivot'!I785</f>
        <v>Paging Microphone</v>
      </c>
      <c r="J787">
        <f>'OverUnder Pivot'!J785</f>
        <v>1</v>
      </c>
      <c r="K787" t="str">
        <f>'OverUnder Pivot'!K785</f>
        <v>Nr</v>
      </c>
      <c r="L787" s="724">
        <f>'OverUnder Pivot'!L785</f>
        <v>250</v>
      </c>
      <c r="M787" s="724">
        <f t="shared" si="27"/>
        <v>726.26499999999999</v>
      </c>
      <c r="N787" s="724">
        <f>'OverUnder Pivot'!M785</f>
        <v>1162.5</v>
      </c>
      <c r="O787" s="724">
        <f>'OverUnder Pivot'!N785</f>
        <v>290.02999999999997</v>
      </c>
      <c r="P787" s="724">
        <f>'OverUnder Pivot'!O785</f>
        <v>1250</v>
      </c>
      <c r="Q787" t="s">
        <v>2791</v>
      </c>
      <c r="T787">
        <f t="shared" si="26"/>
        <v>0</v>
      </c>
    </row>
    <row r="788" spans="1:20" hidden="1">
      <c r="A788">
        <f>'OverUnder Pivot'!A786</f>
        <v>1275</v>
      </c>
      <c r="B788">
        <f>'OverUnder Pivot'!B786</f>
        <v>27</v>
      </c>
      <c r="C788" t="str">
        <f>'OverUnder Pivot'!C786</f>
        <v>COMMUNICATIONS</v>
      </c>
      <c r="D788" t="str">
        <f>'OverUnder Pivot'!D786</f>
        <v>275118</v>
      </c>
      <c r="E788" t="str">
        <f>'OverUnder Pivot'!E786</f>
        <v xml:space="preserve"> PUBLIC ADDRESS / VOICE ALARM (PA/VA) SYSTEM</v>
      </c>
      <c r="F788" t="str">
        <f>'OverUnder Pivot'!F786</f>
        <v>System Peripheral Devices;</v>
      </c>
      <c r="G788" t="str">
        <f>'OverUnder Pivot'!G786</f>
        <v>System Peripheral Devices;</v>
      </c>
      <c r="H788" t="str">
        <f>'OverUnder Pivot'!H786</f>
        <v>C</v>
      </c>
      <c r="I788" t="str">
        <f>'OverUnder Pivot'!I786</f>
        <v>Ceiling mounted speaker (6w)</v>
      </c>
      <c r="J788">
        <f>'OverUnder Pivot'!J786</f>
        <v>90</v>
      </c>
      <c r="K788" t="str">
        <f>'OverUnder Pivot'!K786</f>
        <v>Nr</v>
      </c>
      <c r="L788" s="724">
        <f>'OverUnder Pivot'!L786</f>
        <v>5400</v>
      </c>
      <c r="M788" s="724">
        <f t="shared" si="27"/>
        <v>11543.85</v>
      </c>
      <c r="N788" s="724">
        <f>'OverUnder Pivot'!M786</f>
        <v>9207.0000000000018</v>
      </c>
      <c r="O788" s="724">
        <f>'OverUnder Pivot'!N786</f>
        <v>13880.699999999999</v>
      </c>
      <c r="P788" s="724">
        <f>'OverUnder Pivot'!O786</f>
        <v>21150</v>
      </c>
      <c r="Q788" t="s">
        <v>2727</v>
      </c>
      <c r="R788" t="s">
        <v>2789</v>
      </c>
      <c r="S788" t="s">
        <v>2789</v>
      </c>
      <c r="T788">
        <f t="shared" si="26"/>
        <v>2</v>
      </c>
    </row>
    <row r="789" spans="1:20" hidden="1">
      <c r="A789">
        <f>'OverUnder Pivot'!A787</f>
        <v>1276</v>
      </c>
      <c r="B789">
        <f>'OverUnder Pivot'!B787</f>
        <v>27</v>
      </c>
      <c r="C789" t="str">
        <f>'OverUnder Pivot'!C787</f>
        <v>COMMUNICATIONS</v>
      </c>
      <c r="D789" t="str">
        <f>'OverUnder Pivot'!D787</f>
        <v>275118</v>
      </c>
      <c r="E789" t="str">
        <f>'OverUnder Pivot'!E787</f>
        <v xml:space="preserve"> PUBLIC ADDRESS / VOICE ALARM (PA/VA) SYSTEM</v>
      </c>
      <c r="F789" t="str">
        <f>'OverUnder Pivot'!F787</f>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G789" t="str">
        <f>'OverUnder Pivot'!G787</f>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H789" t="str">
        <f>'OverUnder Pivot'!H787</f>
        <v>D</v>
      </c>
      <c r="I789" t="str">
        <f>'OverUnder Pivot'!I787</f>
        <v>Noise-operated gain controllers (Volume attenuator stations);</v>
      </c>
      <c r="J789">
        <f>'OverUnder Pivot'!J787</f>
        <v>1</v>
      </c>
      <c r="K789" t="str">
        <f>'OverUnder Pivot'!K787</f>
        <v>Nr</v>
      </c>
      <c r="L789" s="724">
        <f>'OverUnder Pivot'!L787</f>
        <v>100</v>
      </c>
      <c r="M789" s="724">
        <f t="shared" si="27"/>
        <v>1167.8000000000002</v>
      </c>
      <c r="N789" s="724">
        <f>'OverUnder Pivot'!M787</f>
        <v>725.40000000000009</v>
      </c>
      <c r="O789" s="724">
        <f>'OverUnder Pivot'!N787</f>
        <v>1610.2</v>
      </c>
      <c r="P789" s="724">
        <f>'OverUnder Pivot'!O787</f>
        <v>782</v>
      </c>
      <c r="Q789" t="s">
        <v>2791</v>
      </c>
      <c r="T789">
        <f t="shared" si="26"/>
        <v>0</v>
      </c>
    </row>
    <row r="790" spans="1:20" hidden="1">
      <c r="A790">
        <f>'OverUnder Pivot'!A788</f>
        <v>1278</v>
      </c>
      <c r="B790">
        <f>'OverUnder Pivot'!B788</f>
        <v>27</v>
      </c>
      <c r="C790" t="str">
        <f>'OverUnder Pivot'!C788</f>
        <v>COMMUNICATIONS</v>
      </c>
      <c r="D790" t="str">
        <f>'OverUnder Pivot'!D788</f>
        <v>275118</v>
      </c>
      <c r="E790" t="str">
        <f>'OverUnder Pivot'!E788</f>
        <v xml:space="preserve"> PUBLIC ADDRESS / VOICE ALARM (PA/VA) SYSTEM</v>
      </c>
      <c r="F790" t="str">
        <f>'OverUnder Pivot'!F788</f>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G790" t="str">
        <f>'OverUnder Pivot'!G788</f>
        <v>Supply, installation, testing, commissioning, putting into satisfactory operation and handing over complete Public Address and Voice Alarm (PA/VA) System ; including all necessary accessories, fittings, Support, fixation, cable bonding and labelling, cable management, licenses and all required software ; complete; As shown on drawings and described in specifications</v>
      </c>
      <c r="H790" t="str">
        <f>'OverUnder Pivot'!H788</f>
        <v>E</v>
      </c>
      <c r="I790" t="str">
        <f>'OverUnder Pivot'!I788</f>
        <v>Public Address Rack;</v>
      </c>
      <c r="J790">
        <f>'OverUnder Pivot'!J788</f>
        <v>1</v>
      </c>
      <c r="K790" t="str">
        <f>'OverUnder Pivot'!K788</f>
        <v>Nr</v>
      </c>
      <c r="L790" s="724">
        <f>'OverUnder Pivot'!L788</f>
        <v>1100</v>
      </c>
      <c r="M790" s="724">
        <f t="shared" si="27"/>
        <v>2365.92</v>
      </c>
      <c r="N790" s="724">
        <f>'OverUnder Pivot'!M788</f>
        <v>4371</v>
      </c>
      <c r="O790" s="724">
        <f>'OverUnder Pivot'!N788</f>
        <v>360.84</v>
      </c>
      <c r="P790" s="724">
        <f>'OverUnder Pivot'!O788</f>
        <v>4688</v>
      </c>
      <c r="Q790" t="s">
        <v>2727</v>
      </c>
      <c r="R790" t="s">
        <v>2789</v>
      </c>
      <c r="T790">
        <f t="shared" si="26"/>
        <v>1</v>
      </c>
    </row>
    <row r="791" spans="1:20" hidden="1">
      <c r="A791">
        <f>'OverUnder Pivot'!A789</f>
        <v>1281</v>
      </c>
      <c r="B791">
        <f>'OverUnder Pivot'!B789</f>
        <v>27</v>
      </c>
      <c r="C791" t="str">
        <f>'OverUnder Pivot'!C789</f>
        <v>COMMUNICATIONS</v>
      </c>
      <c r="D791" t="str">
        <f>'OverUnder Pivot'!D789</f>
        <v>275223</v>
      </c>
      <c r="E791" t="str">
        <f>'OverUnder Pivot'!E789</f>
        <v>NURSE CALL-CODE BLUE SYSTEMS</v>
      </c>
      <c r="F791" t="str">
        <f>'OverUnder Pivot'!F789</f>
        <v>275223- NURSE CALL-CODE BLUE SYSTEMS</v>
      </c>
      <c r="G791" t="str">
        <f>'OverUnder Pivot'!G789</f>
        <v>275223- NURSE CALL-CODE BLUE SYSTEMS</v>
      </c>
      <c r="H791" t="str">
        <f>'OverUnder Pivot'!H789</f>
        <v>A</v>
      </c>
      <c r="I791" t="str">
        <f>'OverUnder Pivot'!I789</f>
        <v>Nurse Call Workstation</v>
      </c>
      <c r="J791">
        <f>'OverUnder Pivot'!J789</f>
        <v>1</v>
      </c>
      <c r="K791" t="str">
        <f>'OverUnder Pivot'!K789</f>
        <v>Nr</v>
      </c>
      <c r="L791" s="724">
        <f>'OverUnder Pivot'!L789</f>
        <v>1500</v>
      </c>
      <c r="M791" s="724">
        <f t="shared" si="27"/>
        <v>2611.6800000000003</v>
      </c>
      <c r="N791" s="724">
        <f>'OverUnder Pivot'!M789</f>
        <v>2325</v>
      </c>
      <c r="O791" s="724">
        <f>'OverUnder Pivot'!N789</f>
        <v>2898.36</v>
      </c>
      <c r="P791" s="724">
        <f>'OverUnder Pivot'!O789</f>
        <v>2344</v>
      </c>
      <c r="Q791" t="s">
        <v>2791</v>
      </c>
      <c r="T791">
        <f t="shared" si="26"/>
        <v>0</v>
      </c>
    </row>
    <row r="792" spans="1:20" hidden="1">
      <c r="A792">
        <f>'OverUnder Pivot'!A790</f>
        <v>1282</v>
      </c>
      <c r="B792">
        <f>'OverUnder Pivot'!B790</f>
        <v>27</v>
      </c>
      <c r="C792" t="str">
        <f>'OverUnder Pivot'!C790</f>
        <v>COMMUNICATIONS</v>
      </c>
      <c r="D792" t="str">
        <f>'OverUnder Pivot'!D790</f>
        <v>275223</v>
      </c>
      <c r="E792" t="str">
        <f>'OverUnder Pivot'!E790</f>
        <v>NURSE CALL-CODE BLUE SYSTEMS</v>
      </c>
      <c r="F792" t="str">
        <f>'OverUnder Pivot'!F790</f>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G792" t="str">
        <f>'OverUnder Pivot'!G790</f>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H792" t="str">
        <f>'OverUnder Pivot'!H790</f>
        <v>B</v>
      </c>
      <c r="I792" t="str">
        <f>'OverUnder Pivot'!I790</f>
        <v>Nurse Call Type-B</v>
      </c>
      <c r="J792">
        <f>'OverUnder Pivot'!J790</f>
        <v>6</v>
      </c>
      <c r="K792" t="str">
        <f>'OverUnder Pivot'!K790</f>
        <v>Nr</v>
      </c>
      <c r="L792" s="724">
        <f>'OverUnder Pivot'!L790</f>
        <v>4800</v>
      </c>
      <c r="M792" s="724">
        <f t="shared" si="27"/>
        <v>10560.81</v>
      </c>
      <c r="N792" s="724">
        <f>'OverUnder Pivot'!M790</f>
        <v>8370</v>
      </c>
      <c r="O792" s="724">
        <f>'OverUnder Pivot'!N790</f>
        <v>12751.619999999999</v>
      </c>
      <c r="P792" s="724">
        <f>'OverUnder Pivot'!O790</f>
        <v>11250</v>
      </c>
      <c r="Q792" t="s">
        <v>2727</v>
      </c>
      <c r="R792" t="s">
        <v>2789</v>
      </c>
      <c r="S792" t="s">
        <v>2789</v>
      </c>
      <c r="T792">
        <f t="shared" si="26"/>
        <v>2</v>
      </c>
    </row>
    <row r="793" spans="1:20" hidden="1">
      <c r="A793">
        <f>'OverUnder Pivot'!A791</f>
        <v>1283</v>
      </c>
      <c r="B793">
        <f>'OverUnder Pivot'!B791</f>
        <v>27</v>
      </c>
      <c r="C793" t="str">
        <f>'OverUnder Pivot'!C791</f>
        <v>COMMUNICATIONS</v>
      </c>
      <c r="D793" t="str">
        <f>'OverUnder Pivot'!D791</f>
        <v>275223</v>
      </c>
      <c r="E793" t="str">
        <f>'OverUnder Pivot'!E791</f>
        <v>NURSE CALL-CODE BLUE SYSTEMS</v>
      </c>
      <c r="F793" t="str">
        <f>'OverUnder Pivot'!F791</f>
        <v>275223- NURSE CALL-CODE BLUE SYSTEMS</v>
      </c>
      <c r="G793" t="str">
        <f>'OverUnder Pivot'!G791</f>
        <v>275223- NURSE CALL-CODE BLUE SYSTEMS</v>
      </c>
      <c r="H793" t="str">
        <f>'OverUnder Pivot'!H791</f>
        <v>C</v>
      </c>
      <c r="I793" t="str">
        <f>'OverUnder Pivot'!I791</f>
        <v>Nurse Call Type-C</v>
      </c>
      <c r="J793">
        <f>'OverUnder Pivot'!J791</f>
        <v>1</v>
      </c>
      <c r="K793" t="str">
        <f>'OverUnder Pivot'!K791</f>
        <v>Nr</v>
      </c>
      <c r="L793" s="724">
        <f>'OverUnder Pivot'!L791</f>
        <v>300</v>
      </c>
      <c r="M793" s="724">
        <f t="shared" si="27"/>
        <v>1713.635</v>
      </c>
      <c r="N793" s="724">
        <f>'OverUnder Pivot'!M791</f>
        <v>1302</v>
      </c>
      <c r="O793" s="724">
        <f>'OverUnder Pivot'!N791</f>
        <v>2125.27</v>
      </c>
      <c r="P793" s="724">
        <f>'OverUnder Pivot'!O791</f>
        <v>1719</v>
      </c>
      <c r="Q793" t="s">
        <v>2791</v>
      </c>
      <c r="T793">
        <f t="shared" si="26"/>
        <v>0</v>
      </c>
    </row>
    <row r="794" spans="1:20" hidden="1">
      <c r="A794">
        <f>'OverUnder Pivot'!A792</f>
        <v>1284</v>
      </c>
      <c r="B794">
        <f>'OverUnder Pivot'!B792</f>
        <v>27</v>
      </c>
      <c r="C794" t="str">
        <f>'OverUnder Pivot'!C792</f>
        <v>COMMUNICATIONS</v>
      </c>
      <c r="D794" t="str">
        <f>'OverUnder Pivot'!D792</f>
        <v>275223</v>
      </c>
      <c r="E794" t="str">
        <f>'OverUnder Pivot'!E792</f>
        <v>NURSE CALL-CODE BLUE SYSTEMS</v>
      </c>
      <c r="F794" t="str">
        <f>'OverUnder Pivot'!F792</f>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G794" t="str">
        <f>'OverUnder Pivot'!G792</f>
        <v>Supply, installation, testing, commissioning, putting into satisfactory operation and handing over complete Nurse Call System ; including all necessary accessories, fittings, Support, fixation, cable bonding and labelling, cable management, licenses and all required software ; complete; As shown on drawings and described in specifications</v>
      </c>
      <c r="H794" t="str">
        <f>'OverUnder Pivot'!H792</f>
        <v>D</v>
      </c>
      <c r="I794" t="str">
        <f>'OverUnder Pivot'!I792</f>
        <v>Nurse Call Type-D</v>
      </c>
      <c r="J794">
        <f>'OverUnder Pivot'!J792</f>
        <v>1</v>
      </c>
      <c r="K794" t="str">
        <f>'OverUnder Pivot'!K792</f>
        <v>Nr</v>
      </c>
      <c r="L794" s="724">
        <f>'OverUnder Pivot'!L792</f>
        <v>300</v>
      </c>
      <c r="M794" s="724">
        <f t="shared" si="27"/>
        <v>1713.635</v>
      </c>
      <c r="N794" s="724">
        <f>'OverUnder Pivot'!M792</f>
        <v>1302</v>
      </c>
      <c r="O794" s="724">
        <f>'OverUnder Pivot'!N792</f>
        <v>2125.27</v>
      </c>
      <c r="P794" s="724">
        <f>'OverUnder Pivot'!O792</f>
        <v>1719</v>
      </c>
      <c r="Q794" t="s">
        <v>2791</v>
      </c>
      <c r="T794">
        <f t="shared" si="26"/>
        <v>0</v>
      </c>
    </row>
    <row r="795" spans="1:20" hidden="1">
      <c r="A795">
        <f>'OverUnder Pivot'!A793</f>
        <v>1294</v>
      </c>
      <c r="B795">
        <f>'OverUnder Pivot'!B793</f>
        <v>28</v>
      </c>
      <c r="C795" t="str">
        <f>'OverUnder Pivot'!C793</f>
        <v>ELECTRONIC SAFETY AND SECURITY</v>
      </c>
      <c r="D795" t="str">
        <f>'OverUnder Pivot'!D793</f>
        <v>284621.13</v>
      </c>
      <c r="E795" t="str">
        <f>'OverUnder Pivot'!E793</f>
        <v xml:space="preserve"> CONVENTIONAL FIRE ALARM SYSTEM</v>
      </c>
      <c r="F795" t="str">
        <f>'OverUnder Pivot'!F793</f>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v>
      </c>
      <c r="G795" t="str">
        <f>'OverUnder Pivot'!G793</f>
        <v>Fire Alarm Control Unit</v>
      </c>
      <c r="H795" t="str">
        <f>'OverUnder Pivot'!H793</f>
        <v>A</v>
      </c>
      <c r="I795" t="str">
        <f>'OverUnder Pivot'!I793</f>
        <v>Fire Alarm Control Panel (FACP)</v>
      </c>
      <c r="J795">
        <f>'OverUnder Pivot'!J793</f>
        <v>1</v>
      </c>
      <c r="K795" t="str">
        <f>'OverUnder Pivot'!K793</f>
        <v>Nr</v>
      </c>
      <c r="L795" s="724">
        <f>'OverUnder Pivot'!L793</f>
        <v>800</v>
      </c>
      <c r="M795" s="724">
        <f t="shared" si="27"/>
        <v>1348.5550000000001</v>
      </c>
      <c r="N795" s="724">
        <f>'OverUnder Pivot'!M793</f>
        <v>1860</v>
      </c>
      <c r="O795" s="724">
        <f>'OverUnder Pivot'!N793</f>
        <v>837.11</v>
      </c>
      <c r="P795" s="724">
        <f>'OverUnder Pivot'!O793</f>
        <v>1200</v>
      </c>
      <c r="Q795" t="s">
        <v>2791</v>
      </c>
      <c r="T795">
        <f t="shared" si="26"/>
        <v>0</v>
      </c>
    </row>
    <row r="796" spans="1:20" hidden="1">
      <c r="A796">
        <f>'OverUnder Pivot'!A794</f>
        <v>1296</v>
      </c>
      <c r="B796">
        <f>'OverUnder Pivot'!B794</f>
        <v>28</v>
      </c>
      <c r="C796" t="str">
        <f>'OverUnder Pivot'!C794</f>
        <v>ELECTRONIC SAFETY AND SECURITY</v>
      </c>
      <c r="D796" t="str">
        <f>'OverUnder Pivot'!D794</f>
        <v>284621.13</v>
      </c>
      <c r="E796" t="str">
        <f>'OverUnder Pivot'!E794</f>
        <v xml:space="preserve"> CONVENTIONAL FIRE ALARM SYSTEM</v>
      </c>
      <c r="F796" t="str">
        <f>'OverUnder Pivot'!F794</f>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v>
      </c>
      <c r="G796" t="str">
        <f>'OverUnder Pivot'!G794</f>
        <v>Fire Alarm Control Unit</v>
      </c>
      <c r="H796" t="str">
        <f>'OverUnder Pivot'!H794</f>
        <v>B</v>
      </c>
      <c r="I796" t="str">
        <f>'OverUnder Pivot'!I794</f>
        <v>Manual fire alarm station</v>
      </c>
      <c r="J796">
        <f>'OverUnder Pivot'!J794</f>
        <v>4</v>
      </c>
      <c r="K796" t="str">
        <f>'OverUnder Pivot'!K794</f>
        <v>Nr</v>
      </c>
      <c r="L796" s="724">
        <f>'OverUnder Pivot'!L794</f>
        <v>480</v>
      </c>
      <c r="M796" s="724">
        <f t="shared" si="27"/>
        <v>301.2</v>
      </c>
      <c r="N796" s="724">
        <f>'OverUnder Pivot'!M794</f>
        <v>427.8</v>
      </c>
      <c r="O796" s="724">
        <f>'OverUnder Pivot'!N794</f>
        <v>174.6</v>
      </c>
      <c r="P796" s="724">
        <f>'OverUnder Pivot'!O794</f>
        <v>360</v>
      </c>
      <c r="Q796" t="s">
        <v>2791</v>
      </c>
      <c r="T796">
        <f t="shared" si="26"/>
        <v>0</v>
      </c>
    </row>
    <row r="797" spans="1:20" hidden="1">
      <c r="A797">
        <f>'OverUnder Pivot'!A795</f>
        <v>1297</v>
      </c>
      <c r="B797">
        <f>'OverUnder Pivot'!B795</f>
        <v>28</v>
      </c>
      <c r="C797" t="str">
        <f>'OverUnder Pivot'!C795</f>
        <v>ELECTRONIC SAFETY AND SECURITY</v>
      </c>
      <c r="D797" t="str">
        <f>'OverUnder Pivot'!D795</f>
        <v>284621.13</v>
      </c>
      <c r="E797" t="str">
        <f>'OverUnder Pivot'!E795</f>
        <v xml:space="preserve"> CONVENTIONAL FIRE ALARM SYSTEM</v>
      </c>
      <c r="F797" t="str">
        <f>'OverUnder Pivot'!F795</f>
        <v xml:space="preserve">Fire-alarm signal initiation devices </v>
      </c>
      <c r="G797" t="str">
        <f>'OverUnder Pivot'!G795</f>
        <v xml:space="preserve">Fire-alarm signal initiation devices </v>
      </c>
      <c r="H797" t="str">
        <f>'OverUnder Pivot'!H795</f>
        <v>C</v>
      </c>
      <c r="I797" t="str">
        <f>'OverUnder Pivot'!I795</f>
        <v>Smoke detectors, photoelectric type;</v>
      </c>
      <c r="J797">
        <f>'OverUnder Pivot'!J795</f>
        <v>40</v>
      </c>
      <c r="K797" t="str">
        <f>'OverUnder Pivot'!K795</f>
        <v>Nr</v>
      </c>
      <c r="L797" s="724">
        <f>'OverUnder Pivot'!L795</f>
        <v>4000</v>
      </c>
      <c r="M797" s="724">
        <f t="shared" si="27"/>
        <v>2698.2000000000003</v>
      </c>
      <c r="N797" s="724">
        <f>'OverUnder Pivot'!M795</f>
        <v>3534.0000000000005</v>
      </c>
      <c r="O797" s="724">
        <f>'OverUnder Pivot'!N795</f>
        <v>1862.4</v>
      </c>
      <c r="P797" s="724">
        <f>'OverUnder Pivot'!O795</f>
        <v>3000</v>
      </c>
      <c r="Q797" t="s">
        <v>2791</v>
      </c>
      <c r="T797">
        <f t="shared" si="26"/>
        <v>0</v>
      </c>
    </row>
    <row r="798" spans="1:20" hidden="1">
      <c r="A798">
        <f>'OverUnder Pivot'!A796</f>
        <v>1298</v>
      </c>
      <c r="B798">
        <f>'OverUnder Pivot'!B796</f>
        <v>28</v>
      </c>
      <c r="C798" t="str">
        <f>'OverUnder Pivot'!C796</f>
        <v>ELECTRONIC SAFETY AND SECURITY</v>
      </c>
      <c r="D798" t="str">
        <f>'OverUnder Pivot'!D796</f>
        <v>284621.13</v>
      </c>
      <c r="E798" t="str">
        <f>'OverUnder Pivot'!E796</f>
        <v xml:space="preserve"> CONVENTIONAL FIRE ALARM SYSTEM</v>
      </c>
      <c r="F798" t="str">
        <f>'OverUnder Pivot'!F796</f>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v>
      </c>
      <c r="G798" t="str">
        <f>'OverUnder Pivot'!G796</f>
        <v>Fire Alarm Control Unit</v>
      </c>
      <c r="H798" t="str">
        <f>'OverUnder Pivot'!H796</f>
        <v>D</v>
      </c>
      <c r="I798" t="str">
        <f>'OverUnder Pivot'!I796</f>
        <v>Smoke detectors, photoelectric type; With Sounder Base</v>
      </c>
      <c r="J798">
        <f>'OverUnder Pivot'!J796</f>
        <v>6</v>
      </c>
      <c r="K798" t="str">
        <f>'OverUnder Pivot'!K796</f>
        <v>Nr</v>
      </c>
      <c r="L798" s="724">
        <f>'OverUnder Pivot'!L796</f>
        <v>660</v>
      </c>
      <c r="M798" s="724">
        <f t="shared" si="27"/>
        <v>614.25</v>
      </c>
      <c r="N798" s="724">
        <f>'OverUnder Pivot'!M796</f>
        <v>530.1</v>
      </c>
      <c r="O798" s="724">
        <f>'OverUnder Pivot'!N796</f>
        <v>698.4</v>
      </c>
      <c r="P798" s="724">
        <f>'OverUnder Pivot'!O796</f>
        <v>450</v>
      </c>
      <c r="Q798" t="s">
        <v>2791</v>
      </c>
      <c r="T798">
        <f t="shared" si="26"/>
        <v>0</v>
      </c>
    </row>
    <row r="799" spans="1:20" hidden="1">
      <c r="A799">
        <f>'OverUnder Pivot'!A797</f>
        <v>1299</v>
      </c>
      <c r="B799">
        <f>'OverUnder Pivot'!B797</f>
        <v>28</v>
      </c>
      <c r="C799" t="str">
        <f>'OverUnder Pivot'!C797</f>
        <v>ELECTRONIC SAFETY AND SECURITY</v>
      </c>
      <c r="D799" t="str">
        <f>'OverUnder Pivot'!D797</f>
        <v>284621.13</v>
      </c>
      <c r="E799" t="str">
        <f>'OverUnder Pivot'!E797</f>
        <v xml:space="preserve"> CONVENTIONAL FIRE ALARM SYSTEM</v>
      </c>
      <c r="F799" t="str">
        <f>'OverUnder Pivot'!F797</f>
        <v xml:space="preserve">Fire-alarm signal initiation devices </v>
      </c>
      <c r="G799" t="str">
        <f>'OverUnder Pivot'!G797</f>
        <v xml:space="preserve">Fire-alarm signal initiation devices </v>
      </c>
      <c r="H799" t="str">
        <f>'OverUnder Pivot'!H797</f>
        <v>E</v>
      </c>
      <c r="I799" t="str">
        <f>'OverUnder Pivot'!I797</f>
        <v>Combined Optical/Heat detector (Multicriteria detector)</v>
      </c>
      <c r="J799">
        <f>'OverUnder Pivot'!J797</f>
        <v>4</v>
      </c>
      <c r="K799" t="str">
        <f>'OverUnder Pivot'!K797</f>
        <v>Nr</v>
      </c>
      <c r="L799" s="724">
        <f>'OverUnder Pivot'!L797</f>
        <v>480</v>
      </c>
      <c r="M799" s="724">
        <f t="shared" si="27"/>
        <v>292.3</v>
      </c>
      <c r="N799" s="724">
        <f>'OverUnder Pivot'!M797</f>
        <v>390.6</v>
      </c>
      <c r="O799" s="724">
        <f>'OverUnder Pivot'!N797</f>
        <v>194</v>
      </c>
      <c r="P799" s="724">
        <f>'OverUnder Pivot'!O797</f>
        <v>340</v>
      </c>
      <c r="Q799" t="s">
        <v>2791</v>
      </c>
      <c r="T799">
        <f t="shared" si="26"/>
        <v>0</v>
      </c>
    </row>
    <row r="800" spans="1:20" hidden="1">
      <c r="A800">
        <f>'OverUnder Pivot'!A798</f>
        <v>1300</v>
      </c>
      <c r="B800">
        <f>'OverUnder Pivot'!B798</f>
        <v>28</v>
      </c>
      <c r="C800" t="str">
        <f>'OverUnder Pivot'!C798</f>
        <v>ELECTRONIC SAFETY AND SECURITY</v>
      </c>
      <c r="D800" t="str">
        <f>'OverUnder Pivot'!D798</f>
        <v>284621.13</v>
      </c>
      <c r="E800" t="str">
        <f>'OverUnder Pivot'!E798</f>
        <v xml:space="preserve"> CONVENTIONAL FIRE ALARM SYSTEM</v>
      </c>
      <c r="F800" t="str">
        <f>'OverUnder Pivot'!F798</f>
        <v>Supply, installation, testing, commissioning, putting into satisfactory operation and handing over complete Fire Alarm System ; including all necessary accessories, fittings, Support, fixation, cable bonding and labelling, cable management, licenses and all required software ; complete; As shown on drawings and described in specifications</v>
      </c>
      <c r="G800" t="str">
        <f>'OverUnder Pivot'!G798</f>
        <v>Fire Alarm Control Unit</v>
      </c>
      <c r="H800" t="str">
        <f>'OverUnder Pivot'!H798</f>
        <v>F</v>
      </c>
      <c r="I800" t="str">
        <f>'OverUnder Pivot'!I798</f>
        <v>Heat detector</v>
      </c>
      <c r="J800">
        <f>'OverUnder Pivot'!J798</f>
        <v>3</v>
      </c>
      <c r="K800" t="str">
        <f>'OverUnder Pivot'!K798</f>
        <v>Nr</v>
      </c>
      <c r="L800" s="724">
        <f>'OverUnder Pivot'!L798</f>
        <v>300</v>
      </c>
      <c r="M800" s="724">
        <f t="shared" si="27"/>
        <v>202.36500000000001</v>
      </c>
      <c r="N800" s="724">
        <f>'OverUnder Pivot'!M798</f>
        <v>265.05</v>
      </c>
      <c r="O800" s="724">
        <f>'OverUnder Pivot'!N798</f>
        <v>139.68</v>
      </c>
      <c r="P800" s="724">
        <f>'OverUnder Pivot'!O798</f>
        <v>225</v>
      </c>
      <c r="Q800" t="s">
        <v>2791</v>
      </c>
      <c r="T800">
        <f t="shared" si="26"/>
        <v>0</v>
      </c>
    </row>
    <row r="801" spans="1:20" hidden="1">
      <c r="A801">
        <f>'OverUnder Pivot'!A799</f>
        <v>1301</v>
      </c>
      <c r="B801">
        <f>'OverUnder Pivot'!B799</f>
        <v>28</v>
      </c>
      <c r="C801" t="str">
        <f>'OverUnder Pivot'!C799</f>
        <v>ELECTRONIC SAFETY AND SECURITY</v>
      </c>
      <c r="D801" t="str">
        <f>'OverUnder Pivot'!D799</f>
        <v>284621.13</v>
      </c>
      <c r="E801" t="str">
        <f>'OverUnder Pivot'!E799</f>
        <v xml:space="preserve"> CONVENTIONAL FIRE ALARM SYSTEM</v>
      </c>
      <c r="F801" t="str">
        <f>'OverUnder Pivot'!F799</f>
        <v xml:space="preserve">Fire-alarm signal initiation devices </v>
      </c>
      <c r="G801" t="str">
        <f>'OverUnder Pivot'!G799</f>
        <v xml:space="preserve">Fire-alarm signal initiation devices </v>
      </c>
      <c r="H801" t="str">
        <f>'OverUnder Pivot'!H799</f>
        <v>G</v>
      </c>
      <c r="I801" t="str">
        <f>'OverUnder Pivot'!I799</f>
        <v>Duct Smoke Detectors</v>
      </c>
      <c r="J801">
        <f>'OverUnder Pivot'!J799</f>
        <v>1</v>
      </c>
      <c r="K801" t="str">
        <f>'OverUnder Pivot'!K799</f>
        <v>Item</v>
      </c>
      <c r="L801" s="724">
        <f>'OverUnder Pivot'!L799</f>
        <v>1000</v>
      </c>
      <c r="M801" s="724">
        <f t="shared" si="27"/>
        <v>1091.02</v>
      </c>
      <c r="N801" s="724">
        <f>'OverUnder Pivot'!M799</f>
        <v>1860</v>
      </c>
      <c r="O801" s="724">
        <f>'OverUnder Pivot'!N799</f>
        <v>322.03999999999996</v>
      </c>
      <c r="P801" s="724">
        <f>'OverUnder Pivot'!O799</f>
        <v>1000</v>
      </c>
      <c r="Q801" t="s">
        <v>2791</v>
      </c>
      <c r="T801">
        <f t="shared" si="26"/>
        <v>0</v>
      </c>
    </row>
    <row r="802" spans="1:20" hidden="1">
      <c r="A802">
        <f>'OverUnder Pivot'!A800</f>
        <v>1303</v>
      </c>
      <c r="B802">
        <f>'OverUnder Pivot'!B800</f>
        <v>28</v>
      </c>
      <c r="C802" t="str">
        <f>'OverUnder Pivot'!C800</f>
        <v>ELECTRONIC SAFETY AND SECURITY</v>
      </c>
      <c r="D802" t="str">
        <f>'OverUnder Pivot'!D800</f>
        <v>284621.13</v>
      </c>
      <c r="E802" t="str">
        <f>'OverUnder Pivot'!E800</f>
        <v xml:space="preserve"> CONVENTIONAL FIRE ALARM SYSTEM</v>
      </c>
      <c r="F802" t="str">
        <f>'OverUnder Pivot'!F800</f>
        <v xml:space="preserve">Fire-alarm signal initiation devices </v>
      </c>
      <c r="G802" t="str">
        <f>'OverUnder Pivot'!G800</f>
        <v xml:space="preserve">Fire-alarm signal initiation devices </v>
      </c>
      <c r="H802" t="str">
        <f>'OverUnder Pivot'!H800</f>
        <v>A</v>
      </c>
      <c r="I802" t="str">
        <f>'OverUnder Pivot'!I800</f>
        <v>Wall mounted Strobe light - 15 cd</v>
      </c>
      <c r="J802">
        <f>'OverUnder Pivot'!J800</f>
        <v>12</v>
      </c>
      <c r="K802" t="str">
        <f>'OverUnder Pivot'!K800</f>
        <v>Nr</v>
      </c>
      <c r="L802" s="724">
        <f>'OverUnder Pivot'!L800</f>
        <v>1440</v>
      </c>
      <c r="M802" s="724">
        <f t="shared" si="27"/>
        <v>579.24</v>
      </c>
      <c r="N802" s="724">
        <f>'OverUnder Pivot'!M800</f>
        <v>669.6</v>
      </c>
      <c r="O802" s="724">
        <f>'OverUnder Pivot'!N800</f>
        <v>488.88</v>
      </c>
      <c r="P802" s="724">
        <f>'OverUnder Pivot'!O800</f>
        <v>600</v>
      </c>
      <c r="Q802" t="s">
        <v>2791</v>
      </c>
      <c r="T802">
        <f t="shared" si="26"/>
        <v>0</v>
      </c>
    </row>
    <row r="803" spans="1:20" hidden="1">
      <c r="A803">
        <f>'OverUnder Pivot'!A801</f>
        <v>1304</v>
      </c>
      <c r="B803">
        <f>'OverUnder Pivot'!B801</f>
        <v>28</v>
      </c>
      <c r="C803" t="str">
        <f>'OverUnder Pivot'!C801</f>
        <v>ELECTRONIC SAFETY AND SECURITY</v>
      </c>
      <c r="D803" t="str">
        <f>'OverUnder Pivot'!D801</f>
        <v>284621.13</v>
      </c>
      <c r="E803" t="str">
        <f>'OverUnder Pivot'!E801</f>
        <v xml:space="preserve"> CONVENTIONAL FIRE ALARM SYSTEM</v>
      </c>
      <c r="F803" t="str">
        <f>'OverUnder Pivot'!F801</f>
        <v xml:space="preserve">Fire-alarm Notification devices </v>
      </c>
      <c r="G803" t="str">
        <f>'OverUnder Pivot'!G801</f>
        <v xml:space="preserve">Fire-alarm Notification devices </v>
      </c>
      <c r="H803" t="str">
        <f>'OverUnder Pivot'!H801</f>
        <v>B</v>
      </c>
      <c r="I803" t="str">
        <f>'OverUnder Pivot'!I801</f>
        <v>Wall mounted Strobe light - 30 cd</v>
      </c>
      <c r="J803">
        <f>'OverUnder Pivot'!J801</f>
        <v>2</v>
      </c>
      <c r="K803" t="str">
        <f>'OverUnder Pivot'!K801</f>
        <v>Nr</v>
      </c>
      <c r="L803" s="724">
        <f>'OverUnder Pivot'!L801</f>
        <v>240</v>
      </c>
      <c r="M803" s="724">
        <f t="shared" si="27"/>
        <v>119.78999999999999</v>
      </c>
      <c r="N803" s="724">
        <f>'OverUnder Pivot'!M801</f>
        <v>158.1</v>
      </c>
      <c r="O803" s="724">
        <f>'OverUnder Pivot'!N801</f>
        <v>81.48</v>
      </c>
      <c r="P803" s="724">
        <f>'OverUnder Pivot'!O801</f>
        <v>140</v>
      </c>
      <c r="Q803" t="s">
        <v>2791</v>
      </c>
      <c r="T803">
        <f t="shared" si="26"/>
        <v>0</v>
      </c>
    </row>
    <row r="804" spans="1:20" hidden="1">
      <c r="A804">
        <f>'OverUnder Pivot'!A802</f>
        <v>1305</v>
      </c>
      <c r="B804">
        <f>'OverUnder Pivot'!B802</f>
        <v>28</v>
      </c>
      <c r="C804" t="str">
        <f>'OverUnder Pivot'!C802</f>
        <v>ELECTRONIC SAFETY AND SECURITY</v>
      </c>
      <c r="D804" t="str">
        <f>'OverUnder Pivot'!D802</f>
        <v>284621.13</v>
      </c>
      <c r="E804" t="str">
        <f>'OverUnder Pivot'!E802</f>
        <v xml:space="preserve"> CONVENTIONAL FIRE ALARM SYSTEM</v>
      </c>
      <c r="F804" t="str">
        <f>'OverUnder Pivot'!F802</f>
        <v xml:space="preserve">Fire-alarm signal initiation devices </v>
      </c>
      <c r="G804" t="str">
        <f>'OverUnder Pivot'!G802</f>
        <v xml:space="preserve">Fire-alarm signal initiation devices </v>
      </c>
      <c r="H804" t="str">
        <f>'OverUnder Pivot'!H802</f>
        <v>C</v>
      </c>
      <c r="I804" t="str">
        <f>'OverUnder Pivot'!I802</f>
        <v>Wall mounted Strobe light - 60 cd</v>
      </c>
      <c r="J804">
        <f>'OverUnder Pivot'!J802</f>
        <v>2</v>
      </c>
      <c r="K804" t="str">
        <f>'OverUnder Pivot'!K802</f>
        <v>Nr</v>
      </c>
      <c r="L804" s="724">
        <f>'OverUnder Pivot'!L802</f>
        <v>0</v>
      </c>
      <c r="M804" s="724"/>
      <c r="N804" s="724">
        <f>'OverUnder Pivot'!M802</f>
        <v>0</v>
      </c>
      <c r="O804" s="724">
        <f>'OverUnder Pivot'!N802</f>
        <v>0</v>
      </c>
      <c r="P804" s="724">
        <f>'OverUnder Pivot'!O802</f>
        <v>0</v>
      </c>
      <c r="Q804" t="s">
        <v>2791</v>
      </c>
      <c r="T804">
        <f t="shared" si="26"/>
        <v>0</v>
      </c>
    </row>
    <row r="805" spans="1:20" hidden="1">
      <c r="A805">
        <f>'OverUnder Pivot'!A803</f>
        <v>1306</v>
      </c>
      <c r="B805">
        <f>'OverUnder Pivot'!B803</f>
        <v>28</v>
      </c>
      <c r="C805" t="str">
        <f>'OverUnder Pivot'!C803</f>
        <v>ELECTRONIC SAFETY AND SECURITY</v>
      </c>
      <c r="D805" t="str">
        <f>'OverUnder Pivot'!D803</f>
        <v>284621.13</v>
      </c>
      <c r="E805" t="str">
        <f>'OverUnder Pivot'!E803</f>
        <v xml:space="preserve"> CONVENTIONAL FIRE ALARM SYSTEM</v>
      </c>
      <c r="F805" t="str">
        <f>'OverUnder Pivot'!F803</f>
        <v xml:space="preserve">Fire-alarm Notification devices </v>
      </c>
      <c r="G805" t="str">
        <f>'OverUnder Pivot'!G803</f>
        <v xml:space="preserve">Fire-alarm Notification devices </v>
      </c>
      <c r="H805" t="str">
        <f>'OverUnder Pivot'!H803</f>
        <v>C</v>
      </c>
      <c r="I805" t="str">
        <f>'OverUnder Pivot'!I803</f>
        <v>Wall mounted Strobe light - 95 cd</v>
      </c>
      <c r="J805">
        <f>'OverUnder Pivot'!J803</f>
        <v>1</v>
      </c>
      <c r="K805" t="str">
        <f>'OverUnder Pivot'!K803</f>
        <v>Nr</v>
      </c>
      <c r="L805" s="724">
        <f>'OverUnder Pivot'!L803</f>
        <v>120</v>
      </c>
      <c r="M805" s="724">
        <f>AVERAGEIFS(N805:O805,N805:O805,"&lt;&gt;0",V805:W805,"")</f>
        <v>118.72</v>
      </c>
      <c r="N805" s="724">
        <f>'OverUnder Pivot'!M803</f>
        <v>162.75</v>
      </c>
      <c r="O805" s="724">
        <f>'OverUnder Pivot'!N803</f>
        <v>74.69</v>
      </c>
      <c r="P805" s="724">
        <f>'OverUnder Pivot'!O803</f>
        <v>140</v>
      </c>
      <c r="Q805" t="s">
        <v>2791</v>
      </c>
      <c r="T805">
        <f t="shared" si="26"/>
        <v>0</v>
      </c>
    </row>
    <row r="806" spans="1:20" hidden="1">
      <c r="A806">
        <f>'OverUnder Pivot'!A804</f>
        <v>1308</v>
      </c>
      <c r="B806">
        <f>'OverUnder Pivot'!B804</f>
        <v>28</v>
      </c>
      <c r="C806" t="str">
        <f>'OverUnder Pivot'!C804</f>
        <v>ELECTRONIC SAFETY AND SECURITY</v>
      </c>
      <c r="D806" t="str">
        <f>'OverUnder Pivot'!D804</f>
        <v>284621.13</v>
      </c>
      <c r="E806" t="str">
        <f>'OverUnder Pivot'!E804</f>
        <v xml:space="preserve"> CONVENTIONAL FIRE ALARM SYSTEM</v>
      </c>
      <c r="F806" t="str">
        <f>'OverUnder Pivot'!F804</f>
        <v xml:space="preserve">Fire-alarm Notification devices </v>
      </c>
      <c r="G806" t="str">
        <f>'OverUnder Pivot'!G804</f>
        <v xml:space="preserve">Fire-alarm Notification devices </v>
      </c>
      <c r="H806" t="str">
        <f>'OverUnder Pivot'!H804</f>
        <v>D</v>
      </c>
      <c r="I806" t="str">
        <f>'OverUnder Pivot'!I804</f>
        <v>Control modules;</v>
      </c>
      <c r="J806">
        <f>'OverUnder Pivot'!J804</f>
        <v>2</v>
      </c>
      <c r="K806" t="str">
        <f>'OverUnder Pivot'!K804</f>
        <v>Nr</v>
      </c>
      <c r="L806" s="724">
        <f>'OverUnder Pivot'!L804</f>
        <v>140</v>
      </c>
      <c r="M806" s="724">
        <f>AVERAGEIFS(N806:O806,N806:O806,"&lt;&gt;0",V806:W806,"")</f>
        <v>206.4</v>
      </c>
      <c r="N806" s="724">
        <f>'OverUnder Pivot'!M804</f>
        <v>325.5</v>
      </c>
      <c r="O806" s="724">
        <f>'OverUnder Pivot'!N804</f>
        <v>87.3</v>
      </c>
      <c r="P806" s="724">
        <f>'OverUnder Pivot'!O804</f>
        <v>280</v>
      </c>
      <c r="Q806" t="s">
        <v>2791</v>
      </c>
      <c r="T806">
        <f t="shared" si="26"/>
        <v>0</v>
      </c>
    </row>
    <row r="807" spans="1:20" hidden="1">
      <c r="A807">
        <f>'OverUnder Pivot'!A805</f>
        <v>1309</v>
      </c>
      <c r="B807">
        <f>'OverUnder Pivot'!B805</f>
        <v>28</v>
      </c>
      <c r="C807" t="str">
        <f>'OverUnder Pivot'!C805</f>
        <v>ELECTRONIC SAFETY AND SECURITY</v>
      </c>
      <c r="D807" t="str">
        <f>'OverUnder Pivot'!D805</f>
        <v>284621.13</v>
      </c>
      <c r="E807" t="str">
        <f>'OverUnder Pivot'!E805</f>
        <v xml:space="preserve"> CONVENTIONAL FIRE ALARM SYSTEM</v>
      </c>
      <c r="F807" t="str">
        <f>'OverUnder Pivot'!F805</f>
        <v>Addressable interface devices,</v>
      </c>
      <c r="G807" t="str">
        <f>'OverUnder Pivot'!G805</f>
        <v>Addressable interface devices,</v>
      </c>
      <c r="H807" t="str">
        <f>'OverUnder Pivot'!H805</f>
        <v>E</v>
      </c>
      <c r="I807" t="str">
        <f>'OverUnder Pivot'!I805</f>
        <v>Monitoring modules;</v>
      </c>
      <c r="J807">
        <f>'OverUnder Pivot'!J805</f>
        <v>2</v>
      </c>
      <c r="K807" t="str">
        <f>'OverUnder Pivot'!K805</f>
        <v>Nr</v>
      </c>
      <c r="L807" s="724">
        <f>'OverUnder Pivot'!L805</f>
        <v>140</v>
      </c>
      <c r="M807" s="724">
        <f>AVERAGEIFS(N807:O807,N807:O807,"&lt;&gt;0",V807:W807,"")</f>
        <v>206.4</v>
      </c>
      <c r="N807" s="724">
        <f>'OverUnder Pivot'!M805</f>
        <v>325.5</v>
      </c>
      <c r="O807" s="724">
        <f>'OverUnder Pivot'!N805</f>
        <v>87.3</v>
      </c>
      <c r="P807" s="724">
        <f>'OverUnder Pivot'!O805</f>
        <v>280</v>
      </c>
      <c r="Q807" t="s">
        <v>2791</v>
      </c>
      <c r="T807">
        <f t="shared" si="26"/>
        <v>0</v>
      </c>
    </row>
    <row r="808" spans="1:20" hidden="1">
      <c r="A808">
        <f>'OverUnder Pivot'!A806</f>
        <v>1310</v>
      </c>
      <c r="B808">
        <f>'OverUnder Pivot'!B806</f>
        <v>28</v>
      </c>
      <c r="C808" t="str">
        <f>'OverUnder Pivot'!C806</f>
        <v>ELECTRONIC SAFETY AND SECURITY</v>
      </c>
      <c r="D808" t="str">
        <f>'OverUnder Pivot'!D806</f>
        <v>284621.13</v>
      </c>
      <c r="E808" t="str">
        <f>'OverUnder Pivot'!E806</f>
        <v xml:space="preserve"> CONVENTIONAL FIRE ALARM SYSTEM</v>
      </c>
      <c r="F808" t="str">
        <f>'OverUnder Pivot'!F806</f>
        <v xml:space="preserve">Fire-alarm Notification devices </v>
      </c>
      <c r="G808" t="str">
        <f>'OverUnder Pivot'!G806</f>
        <v xml:space="preserve">Fire-alarm Notification devices </v>
      </c>
      <c r="H808" t="str">
        <f>'OverUnder Pivot'!H806</f>
        <v>F</v>
      </c>
      <c r="I808" t="str">
        <f>'OverUnder Pivot'!I806</f>
        <v>Line isolation modules;</v>
      </c>
      <c r="J808">
        <f>'OverUnder Pivot'!J806</f>
        <v>1</v>
      </c>
      <c r="K808" t="str">
        <f>'OverUnder Pivot'!K806</f>
        <v>Item</v>
      </c>
      <c r="L808" s="724">
        <f>'OverUnder Pivot'!L806</f>
        <v>500</v>
      </c>
      <c r="M808" s="724">
        <f>AVERAGEIFS(N808:O808,N808:O808,"&lt;&gt;0",V808:W808,"")</f>
        <v>138.07499999999999</v>
      </c>
      <c r="N808" s="724">
        <f>'OverUnder Pivot'!M806</f>
        <v>232.5</v>
      </c>
      <c r="O808" s="724">
        <f>'OverUnder Pivot'!N806</f>
        <v>43.65</v>
      </c>
      <c r="P808" s="724">
        <f>'OverUnder Pivot'!O806</f>
        <v>200</v>
      </c>
      <c r="Q808" t="s">
        <v>2791</v>
      </c>
      <c r="T808">
        <f t="shared" si="26"/>
        <v>0</v>
      </c>
    </row>
    <row r="809" spans="1:20" hidden="1">
      <c r="A809">
        <f>'OverUnder Pivot'!A807</f>
        <v>1311</v>
      </c>
      <c r="B809">
        <f>'OverUnder Pivot'!B807</f>
        <v>28</v>
      </c>
      <c r="C809" t="str">
        <f>'OverUnder Pivot'!C807</f>
        <v>ELECTRONIC SAFETY AND SECURITY</v>
      </c>
      <c r="D809" t="str">
        <f>'OverUnder Pivot'!D807</f>
        <v>284621.13</v>
      </c>
      <c r="E809" t="str">
        <f>'OverUnder Pivot'!E807</f>
        <v xml:space="preserve"> CONVENTIONAL FIRE ALARM SYSTEM</v>
      </c>
      <c r="F809" t="str">
        <f>'OverUnder Pivot'!F807</f>
        <v>Addressable interface devices,</v>
      </c>
      <c r="G809" t="str">
        <f>'OverUnder Pivot'!G807</f>
        <v>Addressable interface devices,</v>
      </c>
      <c r="H809" t="str">
        <f>'OverUnder Pivot'!H807</f>
        <v>G</v>
      </c>
      <c r="I809" t="str">
        <f>'OverUnder Pivot'!I807</f>
        <v>End of line resistor/devices</v>
      </c>
      <c r="J809">
        <f>'OverUnder Pivot'!J807</f>
        <v>4</v>
      </c>
      <c r="K809" t="str">
        <f>'OverUnder Pivot'!K807</f>
        <v>Nr</v>
      </c>
      <c r="L809" s="724">
        <f>'OverUnder Pivot'!L807</f>
        <v>280</v>
      </c>
      <c r="M809" s="724">
        <f>AVERAGEIFS(N809:O809,N809:O809,"&lt;&gt;0",V809:W809,"")</f>
        <v>118.28</v>
      </c>
      <c r="N809" s="724">
        <f>'OverUnder Pivot'!M807</f>
        <v>93</v>
      </c>
      <c r="O809" s="724">
        <f>'OverUnder Pivot'!N807</f>
        <v>143.56</v>
      </c>
      <c r="P809" s="724">
        <f>'OverUnder Pivot'!O807</f>
        <v>80</v>
      </c>
      <c r="Q809" t="s">
        <v>2791</v>
      </c>
      <c r="T809">
        <f t="shared" si="26"/>
        <v>0</v>
      </c>
    </row>
    <row r="810" spans="1:20" hidden="1">
      <c r="A810">
        <f>'OverUnder Pivot'!A808</f>
        <v>1320</v>
      </c>
      <c r="B810">
        <f>'OverUnder Pivot'!B808</f>
        <v>31</v>
      </c>
      <c r="C810" t="str">
        <f>'OverUnder Pivot'!C808</f>
        <v xml:space="preserve"> EARTHWORK</v>
      </c>
      <c r="D810" t="str">
        <f>'OverUnder Pivot'!D808</f>
        <v>311000</v>
      </c>
      <c r="E810" t="str">
        <f>'OverUnder Pivot'!E808</f>
        <v xml:space="preserve"> SITE CLEARING</v>
      </c>
      <c r="F810" t="str">
        <f>'OverUnder Pivot'!F808</f>
        <v>311000 - SITE CLEARING</v>
      </c>
      <c r="G810" t="str">
        <f>'OverUnder Pivot'!G808</f>
        <v>311000 - SITE CLEARING</v>
      </c>
      <c r="H810" t="str">
        <f>'OverUnder Pivot'!H808</f>
        <v>A</v>
      </c>
      <c r="I810" t="str">
        <f>'OverUnder Pivot'!I808</f>
        <v>Clearing the site generally</v>
      </c>
      <c r="J810">
        <f>'OverUnder Pivot'!J808</f>
        <v>1</v>
      </c>
      <c r="K810" t="str">
        <f>'OverUnder Pivot'!K808</f>
        <v>Item</v>
      </c>
      <c r="L810" s="724">
        <f>'OverUnder Pivot'!L808</f>
        <v>0</v>
      </c>
      <c r="M810" s="724"/>
      <c r="N810" s="724">
        <f>'OverUnder Pivot'!M808</f>
        <v>0</v>
      </c>
      <c r="O810" s="724">
        <f>'OverUnder Pivot'!N808</f>
        <v>0</v>
      </c>
      <c r="P810" s="724">
        <f>'OverUnder Pivot'!O808</f>
        <v>0</v>
      </c>
      <c r="Q810" t="s">
        <v>2791</v>
      </c>
      <c r="T810">
        <f t="shared" si="26"/>
        <v>0</v>
      </c>
    </row>
    <row r="811" spans="1:20" hidden="1">
      <c r="A811">
        <f>'OverUnder Pivot'!A809</f>
        <v>1322</v>
      </c>
      <c r="B811">
        <f>'OverUnder Pivot'!B809</f>
        <v>31</v>
      </c>
      <c r="C811" t="str">
        <f>'OverUnder Pivot'!C809</f>
        <v xml:space="preserve"> EARTHWORK</v>
      </c>
      <c r="D811" t="str">
        <f>'OverUnder Pivot'!D809</f>
        <v>311000</v>
      </c>
      <c r="E811" t="str">
        <f>'OverUnder Pivot'!E809</f>
        <v xml:space="preserve"> SITE CLEARING</v>
      </c>
      <c r="F811" t="str">
        <f>'OverUnder Pivot'!F809</f>
        <v>311000 - SITE CLEARING</v>
      </c>
      <c r="G811" t="str">
        <f>'OverUnder Pivot'!G809</f>
        <v>311000 - SITE CLEARING</v>
      </c>
      <c r="H811" t="str">
        <f>'OverUnder Pivot'!H809</f>
        <v>B</v>
      </c>
      <c r="I811" t="str">
        <f>'OverUnder Pivot'!I809</f>
        <v>Excavation from existing levels for Foundation, Ground Beams, Pits, trenches and beds</v>
      </c>
      <c r="J811">
        <f>'OverUnder Pivot'!J809</f>
        <v>415</v>
      </c>
      <c r="K811" t="str">
        <f>'OverUnder Pivot'!K809</f>
        <v>m3</v>
      </c>
      <c r="L811" s="724">
        <f>'OverUnder Pivot'!L809</f>
        <v>0</v>
      </c>
      <c r="M811" s="724"/>
      <c r="N811" s="724">
        <f>'OverUnder Pivot'!M809</f>
        <v>0</v>
      </c>
      <c r="O811" s="724">
        <f>'OverUnder Pivot'!N809</f>
        <v>0</v>
      </c>
      <c r="P811" s="724">
        <f>'OverUnder Pivot'!O809</f>
        <v>0</v>
      </c>
      <c r="Q811" t="s">
        <v>2791</v>
      </c>
      <c r="T811">
        <f t="shared" si="26"/>
        <v>0</v>
      </c>
    </row>
    <row r="812" spans="1:20" hidden="1">
      <c r="A812">
        <f>'OverUnder Pivot'!A810</f>
        <v>1324</v>
      </c>
      <c r="B812">
        <f>'OverUnder Pivot'!B810</f>
        <v>31</v>
      </c>
      <c r="C812" t="str">
        <f>'OverUnder Pivot'!C810</f>
        <v xml:space="preserve"> EARTHWORK</v>
      </c>
      <c r="D812" t="str">
        <f>'OverUnder Pivot'!D810</f>
        <v>311000</v>
      </c>
      <c r="E812" t="str">
        <f>'OverUnder Pivot'!E810</f>
        <v xml:space="preserve"> SITE CLEARING</v>
      </c>
      <c r="F812" t="str">
        <f>'OverUnder Pivot'!F810</f>
        <v xml:space="preserve">Filling </v>
      </c>
      <c r="G812" t="str">
        <f>'OverUnder Pivot'!G810</f>
        <v xml:space="preserve">Filling </v>
      </c>
      <c r="H812" t="str">
        <f>'OverUnder Pivot'!H810</f>
        <v>C</v>
      </c>
      <c r="I812" t="str">
        <f>'OverUnder Pivot'!I810</f>
        <v xml:space="preserve">Filling from existing levels to makeup levels </v>
      </c>
      <c r="J812">
        <f>'OverUnder Pivot'!J810</f>
        <v>290</v>
      </c>
      <c r="K812" t="str">
        <f>'OverUnder Pivot'!K810</f>
        <v>m3</v>
      </c>
      <c r="L812" s="724">
        <f>'OverUnder Pivot'!L810</f>
        <v>0</v>
      </c>
      <c r="M812" s="724"/>
      <c r="N812" s="724">
        <f>'OverUnder Pivot'!M810</f>
        <v>0</v>
      </c>
      <c r="O812" s="724">
        <f>'OverUnder Pivot'!N810</f>
        <v>0</v>
      </c>
      <c r="P812" s="724">
        <f>'OverUnder Pivot'!O810</f>
        <v>0</v>
      </c>
      <c r="Q812" t="s">
        <v>2791</v>
      </c>
      <c r="T812">
        <f t="shared" si="26"/>
        <v>0</v>
      </c>
    </row>
    <row r="813" spans="1:20" hidden="1">
      <c r="A813">
        <f>'OverUnder Pivot'!A811</f>
        <v>1333</v>
      </c>
      <c r="B813">
        <f>'OverUnder Pivot'!B811</f>
        <v>32</v>
      </c>
      <c r="C813" t="str">
        <f>'OverUnder Pivot'!C811</f>
        <v>EXTERIOR IMPROVEMENTS</v>
      </c>
      <c r="D813" t="str">
        <f>'OverUnder Pivot'!D811</f>
        <v>321400</v>
      </c>
      <c r="E813" t="str">
        <f>'OverUnder Pivot'!E811</f>
        <v xml:space="preserve"> UNIT PAVING</v>
      </c>
      <c r="F813" t="str">
        <f>'OverUnder Pivot'!F811</f>
        <v>321400 - UNIT PAVING</v>
      </c>
      <c r="G813" t="str">
        <f>'OverUnder Pivot'!G811</f>
        <v>321400 - UNIT PAVING</v>
      </c>
      <c r="H813" t="str">
        <f>'OverUnder Pivot'!H811</f>
        <v>A</v>
      </c>
      <c r="I813" t="str">
        <f>'OverUnder Pivot'!I811</f>
        <v>Curb; 150 x 300 high; with haunches</v>
      </c>
      <c r="J813">
        <f>'OverUnder Pivot'!J811</f>
        <v>210</v>
      </c>
      <c r="K813" t="str">
        <f>'OverUnder Pivot'!K811</f>
        <v>m</v>
      </c>
      <c r="L813" s="724">
        <f>'OverUnder Pivot'!L811</f>
        <v>0</v>
      </c>
      <c r="M813" s="724"/>
      <c r="N813" s="724">
        <f>'OverUnder Pivot'!M811</f>
        <v>0</v>
      </c>
      <c r="O813" s="724">
        <f>'OverUnder Pivot'!N811</f>
        <v>0</v>
      </c>
      <c r="P813" s="724">
        <f>'OverUnder Pivot'!O811</f>
        <v>0</v>
      </c>
      <c r="Q813" t="s">
        <v>2791</v>
      </c>
      <c r="T813">
        <f t="shared" si="26"/>
        <v>0</v>
      </c>
    </row>
    <row r="814" spans="1:20" hidden="1">
      <c r="A814">
        <f>'OverUnder Pivot'!A812</f>
        <v>1335</v>
      </c>
      <c r="B814">
        <f>'OverUnder Pivot'!B812</f>
        <v>32</v>
      </c>
      <c r="C814" t="str">
        <f>'OverUnder Pivot'!C812</f>
        <v>EXTERIOR IMPROVEMENTS</v>
      </c>
      <c r="D814" t="str">
        <f>'OverUnder Pivot'!D812</f>
        <v>321400</v>
      </c>
      <c r="E814" t="str">
        <f>'OverUnder Pivot'!E812</f>
        <v xml:space="preserve"> UNIT PAVING</v>
      </c>
      <c r="F814" t="str">
        <f>'OverUnder Pivot'!F812</f>
        <v>321400 - UNIT PAVING</v>
      </c>
      <c r="G814" t="str">
        <f>'OverUnder Pivot'!G812</f>
        <v>321400 - UNIT PAVING</v>
      </c>
      <c r="H814" t="str">
        <f>'OverUnder Pivot'!H812</f>
        <v>B</v>
      </c>
      <c r="I814" t="str">
        <f>'OverUnder Pivot'!I812</f>
        <v>Sidewalks and terraces; 40 thick</v>
      </c>
      <c r="J814">
        <f>'OverUnder Pivot'!J812</f>
        <v>464</v>
      </c>
      <c r="K814" t="str">
        <f>'OverUnder Pivot'!K812</f>
        <v>m2</v>
      </c>
      <c r="L814" s="724">
        <f>'OverUnder Pivot'!L812</f>
        <v>0</v>
      </c>
      <c r="M814" s="724"/>
      <c r="N814" s="724">
        <f>'OverUnder Pivot'!M812</f>
        <v>0</v>
      </c>
      <c r="O814" s="724">
        <f>'OverUnder Pivot'!N812</f>
        <v>0</v>
      </c>
      <c r="P814" s="724">
        <f>'OverUnder Pivot'!O812</f>
        <v>0</v>
      </c>
      <c r="Q814" t="s">
        <v>2791</v>
      </c>
      <c r="T814">
        <f t="shared" si="26"/>
        <v>0</v>
      </c>
    </row>
    <row r="815" spans="1:20" hidden="1">
      <c r="A815">
        <f>'OverUnder Pivot'!A813</f>
        <v>1337</v>
      </c>
      <c r="B815">
        <f>'OverUnder Pivot'!B813</f>
        <v>32</v>
      </c>
      <c r="C815" t="str">
        <f>'OverUnder Pivot'!C813</f>
        <v>EXTERIOR IMPROVEMENTS</v>
      </c>
      <c r="D815" t="str">
        <f>'OverUnder Pivot'!D813</f>
        <v>321116.16</v>
      </c>
      <c r="E815" t="str">
        <f>'OverUnder Pivot'!E813</f>
        <v xml:space="preserve"> AGGREGATE SUBBASE COURSE</v>
      </c>
      <c r="F815" t="str">
        <f>'OverUnder Pivot'!F813</f>
        <v>321400 - UNIT PAVING</v>
      </c>
      <c r="G815" t="str">
        <f>'OverUnder Pivot'!G813</f>
        <v>321400 - UNIT PAVING</v>
      </c>
      <c r="H815" t="str">
        <f>'OverUnder Pivot'!H813</f>
        <v>C</v>
      </c>
      <c r="I815" t="str">
        <f>'OverUnder Pivot'!I813</f>
        <v>Subgrade Layer, laid and compacted as specified</v>
      </c>
      <c r="J815">
        <f>'OverUnder Pivot'!J813</f>
        <v>150</v>
      </c>
      <c r="K815" t="str">
        <f>'OverUnder Pivot'!K813</f>
        <v>m3</v>
      </c>
      <c r="L815" s="724">
        <f>'OverUnder Pivot'!L813</f>
        <v>0</v>
      </c>
      <c r="M815" s="724"/>
      <c r="N815" s="724">
        <f>'OverUnder Pivot'!M813</f>
        <v>0</v>
      </c>
      <c r="O815" s="724">
        <f>'OverUnder Pivot'!N813</f>
        <v>0</v>
      </c>
      <c r="P815" s="724">
        <f>'OverUnder Pivot'!O813</f>
        <v>0</v>
      </c>
      <c r="Q815" t="s">
        <v>2791</v>
      </c>
      <c r="T815">
        <f t="shared" si="26"/>
        <v>0</v>
      </c>
    </row>
    <row r="816" spans="1:20" hidden="1">
      <c r="A816">
        <f>'OverUnder Pivot'!A814</f>
        <v>1338</v>
      </c>
      <c r="B816">
        <f>'OverUnder Pivot'!B814</f>
        <v>32</v>
      </c>
      <c r="C816" t="str">
        <f>'OverUnder Pivot'!C814</f>
        <v>EXTERIOR IMPROVEMENTS</v>
      </c>
      <c r="D816" t="str">
        <f>'OverUnder Pivot'!D814</f>
        <v>321116.16</v>
      </c>
      <c r="E816" t="str">
        <f>'OverUnder Pivot'!E814</f>
        <v xml:space="preserve"> AGGREGATE SUBBASE COURSE</v>
      </c>
      <c r="F816" t="str">
        <f>'OverUnder Pivot'!F814</f>
        <v>321116.16 - AGGREGATE SUBBASE COURSE</v>
      </c>
      <c r="G816" t="str">
        <f>'OverUnder Pivot'!G814</f>
        <v>321116.16 - AGGREGATE SUBBASE COURSE</v>
      </c>
      <c r="H816" t="str">
        <f>'OverUnder Pivot'!H814</f>
        <v>D</v>
      </c>
      <c r="I816" t="str">
        <f>'OverUnder Pivot'!I814</f>
        <v>Aggregate Base Course; 200 thick; compacted to 100% Modified AASHTO Density, CBR ≥ 80%</v>
      </c>
      <c r="J816">
        <f>'OverUnder Pivot'!J814</f>
        <v>120</v>
      </c>
      <c r="K816" t="str">
        <f>'OverUnder Pivot'!K814</f>
        <v>m3</v>
      </c>
      <c r="L816" s="724">
        <f>'OverUnder Pivot'!L814</f>
        <v>0</v>
      </c>
      <c r="M816" s="724"/>
      <c r="N816" s="724">
        <f>'OverUnder Pivot'!M814</f>
        <v>0</v>
      </c>
      <c r="O816" s="724">
        <f>'OverUnder Pivot'!N814</f>
        <v>0</v>
      </c>
      <c r="P816" s="724">
        <f>'OverUnder Pivot'!O814</f>
        <v>0</v>
      </c>
      <c r="Q816" t="s">
        <v>2791</v>
      </c>
      <c r="T816">
        <f t="shared" si="26"/>
        <v>0</v>
      </c>
    </row>
    <row r="817" spans="1:23" hidden="1">
      <c r="A817">
        <f>'OverUnder Pivot'!A815</f>
        <v>1341</v>
      </c>
      <c r="B817">
        <f>'OverUnder Pivot'!B815</f>
        <v>32</v>
      </c>
      <c r="C817" t="str">
        <f>'OverUnder Pivot'!C815</f>
        <v>EXTERIOR IMPROVEMENTS</v>
      </c>
      <c r="D817" t="str">
        <f>'OverUnder Pivot'!D815</f>
        <v>321216</v>
      </c>
      <c r="E817" t="str">
        <f>'OverUnder Pivot'!E815</f>
        <v xml:space="preserve"> ASPHALT PAVING</v>
      </c>
      <c r="F817" t="str">
        <f>'OverUnder Pivot'!F815</f>
        <v>321216 - ASPHALT PAVING</v>
      </c>
      <c r="G817" t="str">
        <f>'OverUnder Pivot'!G815</f>
        <v>321216 - ASPHALT PAVING</v>
      </c>
      <c r="H817" t="str">
        <f>'OverUnder Pivot'!H815</f>
        <v>E</v>
      </c>
      <c r="I817" t="str">
        <f>'OverUnder Pivot'!I815</f>
        <v>Bituminous Prime Coat</v>
      </c>
      <c r="J817">
        <f>'OverUnder Pivot'!J815</f>
        <v>600</v>
      </c>
      <c r="K817" t="str">
        <f>'OverUnder Pivot'!K815</f>
        <v>m2</v>
      </c>
      <c r="L817" s="724">
        <f>'OverUnder Pivot'!L815</f>
        <v>0</v>
      </c>
      <c r="M817" s="724"/>
      <c r="N817" s="724">
        <f>'OverUnder Pivot'!M815</f>
        <v>0</v>
      </c>
      <c r="O817" s="724">
        <f>'OverUnder Pivot'!N815</f>
        <v>0</v>
      </c>
      <c r="P817" s="724">
        <f>'OverUnder Pivot'!O815</f>
        <v>0</v>
      </c>
      <c r="Q817" t="s">
        <v>2791</v>
      </c>
      <c r="T817">
        <f t="shared" si="26"/>
        <v>0</v>
      </c>
    </row>
    <row r="818" spans="1:23" hidden="1">
      <c r="A818">
        <f>'OverUnder Pivot'!A816</f>
        <v>1342</v>
      </c>
      <c r="B818">
        <f>'OverUnder Pivot'!B816</f>
        <v>32</v>
      </c>
      <c r="C818" t="str">
        <f>'OverUnder Pivot'!C816</f>
        <v>EXTERIOR IMPROVEMENTS</v>
      </c>
      <c r="D818" t="str">
        <f>'OverUnder Pivot'!D816</f>
        <v>321216</v>
      </c>
      <c r="E818" t="str">
        <f>'OverUnder Pivot'!E816</f>
        <v xml:space="preserve"> ASPHALT PAVING</v>
      </c>
      <c r="F818" t="str">
        <f>'OverUnder Pivot'!F816</f>
        <v>0.5 MESAL</v>
      </c>
      <c r="G818" t="str">
        <f>'OverUnder Pivot'!G816</f>
        <v>0.5 MESAL</v>
      </c>
      <c r="H818" t="str">
        <f>'OverUnder Pivot'!H816</f>
        <v>F</v>
      </c>
      <c r="I818" t="str">
        <f>'OverUnder Pivot'!I816</f>
        <v>Bituminous Tack Coat</v>
      </c>
      <c r="J818">
        <f>'OverUnder Pivot'!J816</f>
        <v>600</v>
      </c>
      <c r="K818" t="str">
        <f>'OverUnder Pivot'!K816</f>
        <v>m2</v>
      </c>
      <c r="L818" s="724">
        <f>'OverUnder Pivot'!L816</f>
        <v>0</v>
      </c>
      <c r="M818" s="724"/>
      <c r="N818" s="724">
        <f>'OverUnder Pivot'!M816</f>
        <v>0</v>
      </c>
      <c r="O818" s="724">
        <f>'OverUnder Pivot'!N816</f>
        <v>0</v>
      </c>
      <c r="P818" s="724">
        <f>'OverUnder Pivot'!O816</f>
        <v>0</v>
      </c>
      <c r="Q818" t="s">
        <v>2791</v>
      </c>
      <c r="T818">
        <f t="shared" si="26"/>
        <v>0</v>
      </c>
    </row>
    <row r="819" spans="1:23" hidden="1">
      <c r="A819">
        <f>'OverUnder Pivot'!A817</f>
        <v>1343</v>
      </c>
      <c r="B819">
        <f>'OverUnder Pivot'!B817</f>
        <v>32</v>
      </c>
      <c r="C819" t="str">
        <f>'OverUnder Pivot'!C817</f>
        <v>EXTERIOR IMPROVEMENTS</v>
      </c>
      <c r="D819" t="str">
        <f>'OverUnder Pivot'!D817</f>
        <v>321216</v>
      </c>
      <c r="E819" t="str">
        <f>'OverUnder Pivot'!E817</f>
        <v xml:space="preserve"> ASPHALT PAVING</v>
      </c>
      <c r="F819" t="str">
        <f>'OverUnder Pivot'!F817</f>
        <v>321216 - ASPHALT PAVING</v>
      </c>
      <c r="G819" t="str">
        <f>'OverUnder Pivot'!G817</f>
        <v>321216 - ASPHALT PAVING</v>
      </c>
      <c r="H819" t="str">
        <f>'OverUnder Pivot'!H817</f>
        <v>G</v>
      </c>
      <c r="I819" t="str">
        <f>'OverUnder Pivot'!I817</f>
        <v xml:space="preserve">60 mm Bituminous Base Course </v>
      </c>
      <c r="J819">
        <f>'OverUnder Pivot'!J817</f>
        <v>37</v>
      </c>
      <c r="K819" t="str">
        <f>'OverUnder Pivot'!K817</f>
        <v>m3</v>
      </c>
      <c r="L819" s="724">
        <f>'OverUnder Pivot'!L817</f>
        <v>0</v>
      </c>
      <c r="M819" s="724"/>
      <c r="N819" s="724">
        <f>'OverUnder Pivot'!M817</f>
        <v>0</v>
      </c>
      <c r="O819" s="724">
        <f>'OverUnder Pivot'!N817</f>
        <v>0</v>
      </c>
      <c r="P819" s="724">
        <f>'OverUnder Pivot'!O817</f>
        <v>0</v>
      </c>
      <c r="Q819" t="s">
        <v>2791</v>
      </c>
      <c r="T819">
        <f t="shared" si="26"/>
        <v>0</v>
      </c>
    </row>
    <row r="820" spans="1:23" hidden="1">
      <c r="A820">
        <f>'OverUnder Pivot'!A818</f>
        <v>1344</v>
      </c>
      <c r="B820">
        <f>'OverUnder Pivot'!B818</f>
        <v>32</v>
      </c>
      <c r="C820" t="str">
        <f>'OverUnder Pivot'!C818</f>
        <v>EXTERIOR IMPROVEMENTS</v>
      </c>
      <c r="D820" t="str">
        <f>'OverUnder Pivot'!D818</f>
        <v>321216</v>
      </c>
      <c r="E820" t="str">
        <f>'OverUnder Pivot'!E818</f>
        <v xml:space="preserve"> ASPHALT PAVING</v>
      </c>
      <c r="F820" t="str">
        <f>'OverUnder Pivot'!F818</f>
        <v>0.5 MESAL</v>
      </c>
      <c r="G820" t="str">
        <f>'OverUnder Pivot'!G818</f>
        <v>0.5 MESAL</v>
      </c>
      <c r="H820" t="str">
        <f>'OverUnder Pivot'!H818</f>
        <v>H</v>
      </c>
      <c r="I820" t="str">
        <f>'OverUnder Pivot'!I818</f>
        <v xml:space="preserve">40 mm Bituminous Surface Course </v>
      </c>
      <c r="J820">
        <f>'OverUnder Pivot'!J818</f>
        <v>25</v>
      </c>
      <c r="K820" t="str">
        <f>'OverUnder Pivot'!K818</f>
        <v>m3</v>
      </c>
      <c r="L820" s="724">
        <f>'OverUnder Pivot'!L818</f>
        <v>0</v>
      </c>
      <c r="M820" s="724"/>
      <c r="N820" s="724">
        <f>'OverUnder Pivot'!M818</f>
        <v>0</v>
      </c>
      <c r="O820" s="724">
        <f>'OverUnder Pivot'!N818</f>
        <v>0</v>
      </c>
      <c r="P820" s="724">
        <f>'OverUnder Pivot'!O818</f>
        <v>0</v>
      </c>
      <c r="Q820" t="s">
        <v>2791</v>
      </c>
      <c r="T820">
        <f t="shared" si="26"/>
        <v>0</v>
      </c>
      <c r="W820" t="s">
        <v>2782</v>
      </c>
    </row>
    <row r="821" spans="1:23">
      <c r="L821" s="724"/>
      <c r="M821" s="724"/>
      <c r="N821" s="724"/>
      <c r="O821" s="724"/>
      <c r="P821" s="724"/>
    </row>
    <row r="822" spans="1:23">
      <c r="L822" s="724"/>
      <c r="M822" s="724"/>
      <c r="N822" s="724"/>
      <c r="O822" s="724"/>
      <c r="P822" s="724"/>
    </row>
  </sheetData>
  <autoFilter ref="A6:W820" xr:uid="{D3565CE0-1E31-486A-A29F-5A59729F5271}">
    <filterColumn colId="13">
      <colorFilter dxfId="279"/>
    </filterColumn>
    <filterColumn colId="16">
      <filters>
        <filter val="FPE"/>
      </filters>
    </filterColumn>
  </autoFilter>
  <mergeCells count="2">
    <mergeCell ref="R5:S5"/>
    <mergeCell ref="V5:W5"/>
  </mergeCells>
  <conditionalFormatting sqref="N7:O822">
    <cfRule type="expression" dxfId="278" priority="9">
      <formula>IF($M$1="FPE",AND(ABS(N7-$L7)&gt;$B$2,(N7-$L7)/$L7&lt;$B$4),AND(ABS(N7-$M7)&gt;$B$2,(N7-$M7)/$M7&lt;$B$4))</formula>
    </cfRule>
    <cfRule type="expression" dxfId="277" priority="10">
      <formula>IF($M$1="FPE",AND(ABS(N7-$L7)&gt;$B$2,(N7-$L7)/$L7&gt;$B$3),AND(ABS(N7-$M7)&gt;$B$2,(N7-$M7)/$M7&gt;$B$3))</formula>
    </cfRule>
  </conditionalFormatting>
  <conditionalFormatting sqref="R7:S820">
    <cfRule type="expression" dxfId="276" priority="7">
      <formula>AND(ABS(N7-$L7)&gt;$B$2,(N7-$L7)/$L7&lt;$B$4)</formula>
    </cfRule>
    <cfRule type="expression" dxfId="275" priority="8">
      <formula>AND(ABS(N7-$L7)&gt;$B$2,(N7-$L7)/$L7&gt;$B$3)</formula>
    </cfRule>
  </conditionalFormatting>
  <conditionalFormatting sqref="V7:W820">
    <cfRule type="expression" dxfId="274" priority="5">
      <formula>AND(ABS(N7-$M7)&gt;$B$2,(N7-$M7)/$M7&lt;$B$4)</formula>
    </cfRule>
    <cfRule type="expression" dxfId="273" priority="6">
      <formula>AND(ABS(N7-$M7)&gt;$B$2,(N7-$M7)/$M7&gt;$B$3)</formula>
    </cfRule>
  </conditionalFormatting>
  <conditionalFormatting sqref="M7:M820">
    <cfRule type="expression" dxfId="272" priority="3">
      <formula>IF($M$1="FPE",AND(ABS(M7-$L7)&gt;$B$2,(M7-$L7)/$L7&lt;$B$4),AND(ABS(M7-$M7)&gt;$B$2,(M7-$M7)/$M7&lt;$B$4))</formula>
    </cfRule>
    <cfRule type="expression" dxfId="271" priority="4">
      <formula>IF($M$1="FPE",AND(ABS(M7-$L7)&gt;$B$2,(M7-$L7)/$L7&gt;$B$3),AND(ABS(M7-$M7)&gt;$B$2,(M7-$M7)/$M7&gt;$B$3))</formula>
    </cfRule>
  </conditionalFormatting>
  <conditionalFormatting sqref="P7:P822">
    <cfRule type="expression" dxfId="270" priority="1">
      <formula>IF($M$1="FPE",AND(ABS(P7-$L7)&gt;$B$2,(P7-$L7)/$L7&lt;$B$4),AND(ABS(P7-$M7)&gt;$B$2,(P7-$M7)/$M7&lt;$B$4))</formula>
    </cfRule>
    <cfRule type="expression" dxfId="269" priority="2">
      <formula>IF($M$1="FPE",AND(ABS(P7-$L7)&gt;$B$2,(P7-$L7)/$L7&gt;$B$3),AND(ABS(P7-$M7)&gt;$B$2,(P7-$M7)/$M7&gt;$B$3))</formula>
    </cfRule>
  </conditionalFormatting>
  <dataValidations count="1">
    <dataValidation type="list" allowBlank="1" showInputMessage="1" showErrorMessage="1" sqref="M1" xr:uid="{9159C4AF-6DA7-4A02-8884-431D1755DF04}">
      <formula1>"FPE,AVG"</formula1>
    </dataValidation>
  </dataValidation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83186-DD0B-4A43-B6A5-701A0C755A3F}">
  <sheetPr>
    <pageSetUpPr fitToPage="1"/>
  </sheetPr>
  <dimension ref="A1:AC16"/>
  <sheetViews>
    <sheetView view="pageBreakPreview" zoomScale="70" zoomScaleNormal="85" zoomScaleSheetLayoutView="70" zoomScalePageLayoutView="70" workbookViewId="0">
      <selection activeCell="S2" sqref="S2"/>
    </sheetView>
  </sheetViews>
  <sheetFormatPr defaultRowHeight="15"/>
  <cols>
    <col min="1" max="1" width="13.85546875" bestFit="1" customWidth="1"/>
    <col min="2" max="2" width="10.28515625" customWidth="1"/>
    <col min="3" max="3" width="6.28515625" bestFit="1" customWidth="1"/>
    <col min="4" max="4" width="9.85546875" bestFit="1" customWidth="1"/>
    <col min="5" max="5" width="7.42578125" bestFit="1" customWidth="1"/>
    <col min="6" max="6" width="56.85546875" style="883" customWidth="1"/>
    <col min="7" max="7" width="8.140625" bestFit="1" customWidth="1"/>
    <col min="8" max="8" width="7" bestFit="1" customWidth="1"/>
    <col min="9" max="9" width="9.5703125" customWidth="1"/>
    <col min="10" max="14" width="12" customWidth="1"/>
    <col min="15" max="15" width="19.85546875" style="724" customWidth="1"/>
    <col min="16" max="16" width="8.5703125" customWidth="1"/>
    <col min="17" max="17" width="13.140625" customWidth="1"/>
    <col min="18" max="18" width="10.42578125" customWidth="1"/>
    <col min="19" max="20" width="71" customWidth="1"/>
    <col min="21" max="23" width="10.7109375" customWidth="1"/>
    <col min="24" max="24" width="11.140625" customWidth="1"/>
    <col min="25" max="25" width="10.7109375" customWidth="1"/>
    <col min="26" max="26" width="9.140625" customWidth="1"/>
    <col min="27" max="27" width="6.5703125" customWidth="1"/>
    <col min="28" max="28" width="11" customWidth="1"/>
    <col min="29" max="29" width="2" customWidth="1"/>
  </cols>
  <sheetData>
    <row r="1" spans="1:29" s="883" customFormat="1" ht="30">
      <c r="A1" s="929" t="s">
        <v>2796</v>
      </c>
      <c r="B1" s="929" t="s">
        <v>2761</v>
      </c>
      <c r="C1" s="929" t="s">
        <v>1202</v>
      </c>
      <c r="D1" s="929" t="s">
        <v>2783</v>
      </c>
      <c r="E1" s="929" t="s">
        <v>2</v>
      </c>
      <c r="F1" s="929" t="s">
        <v>2777</v>
      </c>
      <c r="G1" s="929" t="s">
        <v>4</v>
      </c>
      <c r="H1" s="929" t="s">
        <v>5</v>
      </c>
      <c r="I1" s="929" t="s">
        <v>2792</v>
      </c>
      <c r="J1" s="929" t="s">
        <v>2793</v>
      </c>
      <c r="K1" s="929" t="s">
        <v>2794</v>
      </c>
      <c r="L1" s="929" t="s">
        <v>2758</v>
      </c>
      <c r="M1" s="929" t="s">
        <v>2771</v>
      </c>
      <c r="N1" s="929" t="s">
        <v>2786</v>
      </c>
      <c r="O1" s="899" t="s">
        <v>2797</v>
      </c>
      <c r="P1" s="899" t="s">
        <v>2790</v>
      </c>
      <c r="Q1" s="899" t="s">
        <v>2795</v>
      </c>
      <c r="R1" s="899" t="s">
        <v>2776</v>
      </c>
      <c r="S1" s="899" t="s">
        <v>2733</v>
      </c>
      <c r="T1" s="899" t="s">
        <v>2734</v>
      </c>
      <c r="U1" s="899" t="s">
        <v>2727</v>
      </c>
      <c r="V1" s="899" t="s">
        <v>2770</v>
      </c>
      <c r="W1" s="899" t="s">
        <v>2729</v>
      </c>
      <c r="X1" s="899" t="s">
        <v>2728</v>
      </c>
      <c r="Y1" s="899" t="s">
        <v>2784</v>
      </c>
      <c r="AA1" s="883" t="s">
        <v>2729</v>
      </c>
      <c r="AB1" s="883" t="s">
        <v>2728</v>
      </c>
    </row>
    <row r="2" spans="1:29" ht="120">
      <c r="A2" s="900" t="str">
        <f t="shared" ref="A2:A16" si="0">IF(LEFT(Q2,1)="U","Underpriced","Overpriced")</f>
        <v>Underpriced</v>
      </c>
      <c r="B2" s="900" t="s">
        <v>2729</v>
      </c>
      <c r="C2" s="900">
        <v>26</v>
      </c>
      <c r="D2" s="900" t="s">
        <v>2271</v>
      </c>
      <c r="E2" s="900" t="s">
        <v>13</v>
      </c>
      <c r="F2" s="899" t="s">
        <v>2810</v>
      </c>
      <c r="G2" s="900">
        <v>1</v>
      </c>
      <c r="H2" s="900" t="s">
        <v>2</v>
      </c>
      <c r="I2" s="900">
        <f t="shared" ref="I2:I11" si="1">J2/G2</f>
        <v>30000</v>
      </c>
      <c r="J2" s="901">
        <v>30000</v>
      </c>
      <c r="K2" s="900">
        <f t="shared" ref="K2:K11" si="2">L2/G2</f>
        <v>2906.25</v>
      </c>
      <c r="L2" s="900">
        <f t="shared" ref="L2:L16" si="3">INDEX(W2:X2,1,MATCH(B2,$W$1:$X$1,0))</f>
        <v>2906.25</v>
      </c>
      <c r="M2" s="901">
        <f t="shared" ref="M2:M11" si="4">L2-J2</f>
        <v>-27093.75</v>
      </c>
      <c r="N2" s="902">
        <f t="shared" ref="N2:N11" si="5">M2/J2</f>
        <v>-0.90312499999999996</v>
      </c>
      <c r="O2" s="901">
        <f t="shared" ref="O2:O11" si="6">ABS(M2)</f>
        <v>27093.75</v>
      </c>
      <c r="P2" s="900" t="s">
        <v>2727</v>
      </c>
      <c r="Q2" s="900" t="str">
        <f t="shared" ref="Q2:Q16" si="7">IF(P2="FPE",INDEX($AA2:$AB2,MATCH(B2,$AA$1:$AB$1,0)))</f>
        <v>UFPE</v>
      </c>
      <c r="R2" s="900">
        <v>1054</v>
      </c>
      <c r="S2" s="900" t="s">
        <v>845</v>
      </c>
      <c r="T2" s="900" t="s">
        <v>845</v>
      </c>
      <c r="U2" s="901">
        <v>30000</v>
      </c>
      <c r="V2" s="901">
        <v>40092.104999999996</v>
      </c>
      <c r="W2" s="901">
        <v>2906.25</v>
      </c>
      <c r="X2" s="901">
        <v>77277.959999999992</v>
      </c>
      <c r="Y2" s="901">
        <v>3125</v>
      </c>
      <c r="AA2" t="s">
        <v>2788</v>
      </c>
      <c r="AB2" t="s">
        <v>2789</v>
      </c>
      <c r="AC2">
        <v>2</v>
      </c>
    </row>
    <row r="3" spans="1:29">
      <c r="A3" s="900" t="str">
        <f t="shared" si="0"/>
        <v>Underpriced</v>
      </c>
      <c r="B3" s="900" t="s">
        <v>2729</v>
      </c>
      <c r="C3" s="900">
        <v>9</v>
      </c>
      <c r="D3" s="900" t="s">
        <v>2741</v>
      </c>
      <c r="E3" s="900" t="s">
        <v>19</v>
      </c>
      <c r="F3" s="899" t="s">
        <v>2811</v>
      </c>
      <c r="G3" s="900">
        <v>641</v>
      </c>
      <c r="H3" s="900" t="s">
        <v>33</v>
      </c>
      <c r="I3" s="900">
        <f t="shared" si="1"/>
        <v>50</v>
      </c>
      <c r="J3" s="901">
        <v>32050</v>
      </c>
      <c r="K3" s="900">
        <f t="shared" si="2"/>
        <v>27.900000000000002</v>
      </c>
      <c r="L3" s="900">
        <f t="shared" si="3"/>
        <v>17883.900000000001</v>
      </c>
      <c r="M3" s="901">
        <f t="shared" si="4"/>
        <v>-14166.099999999999</v>
      </c>
      <c r="N3" s="902">
        <f t="shared" si="5"/>
        <v>-0.44199999999999995</v>
      </c>
      <c r="O3" s="901">
        <f t="shared" si="6"/>
        <v>14166.099999999999</v>
      </c>
      <c r="P3" s="900" t="s">
        <v>2727</v>
      </c>
      <c r="Q3" s="900" t="str">
        <f t="shared" si="7"/>
        <v>UFPE</v>
      </c>
      <c r="R3" s="900">
        <v>404</v>
      </c>
      <c r="S3" s="900" t="s">
        <v>373</v>
      </c>
      <c r="T3" s="900" t="s">
        <v>373</v>
      </c>
      <c r="U3" s="901">
        <v>32050</v>
      </c>
      <c r="V3" s="901">
        <v>18890.27</v>
      </c>
      <c r="W3" s="901">
        <v>17883.900000000001</v>
      </c>
      <c r="X3" s="901">
        <v>19896.64</v>
      </c>
      <c r="Y3" s="901">
        <v>20512</v>
      </c>
      <c r="AA3" t="s">
        <v>2788</v>
      </c>
      <c r="AB3" t="s">
        <v>2788</v>
      </c>
      <c r="AC3">
        <v>2</v>
      </c>
    </row>
    <row r="4" spans="1:29">
      <c r="A4" s="900" t="str">
        <f t="shared" si="0"/>
        <v>Underpriced</v>
      </c>
      <c r="B4" s="900" t="s">
        <v>2729</v>
      </c>
      <c r="C4" s="900">
        <v>4</v>
      </c>
      <c r="D4" s="900" t="s">
        <v>1461</v>
      </c>
      <c r="E4" s="900" t="s">
        <v>13</v>
      </c>
      <c r="F4" s="899" t="s">
        <v>2812</v>
      </c>
      <c r="G4" s="900">
        <v>268</v>
      </c>
      <c r="H4" s="900" t="s">
        <v>33</v>
      </c>
      <c r="I4" s="900">
        <f t="shared" si="1"/>
        <v>85</v>
      </c>
      <c r="J4" s="901">
        <v>22780</v>
      </c>
      <c r="K4" s="900">
        <f t="shared" si="2"/>
        <v>49.29</v>
      </c>
      <c r="L4" s="900">
        <f t="shared" si="3"/>
        <v>13209.72</v>
      </c>
      <c r="M4" s="901">
        <f t="shared" si="4"/>
        <v>-9570.2800000000007</v>
      </c>
      <c r="N4" s="902">
        <f t="shared" si="5"/>
        <v>-0.42011764705882354</v>
      </c>
      <c r="O4" s="901">
        <f t="shared" si="6"/>
        <v>9570.2800000000007</v>
      </c>
      <c r="P4" s="900" t="s">
        <v>2727</v>
      </c>
      <c r="Q4" s="900" t="str">
        <f t="shared" si="7"/>
        <v>UFPE</v>
      </c>
      <c r="R4" s="900">
        <v>138</v>
      </c>
      <c r="S4" s="900" t="s">
        <v>121</v>
      </c>
      <c r="T4" s="900" t="s">
        <v>121</v>
      </c>
      <c r="U4" s="901">
        <v>22780</v>
      </c>
      <c r="V4" s="901">
        <v>15703.46</v>
      </c>
      <c r="W4" s="901">
        <v>13209.72</v>
      </c>
      <c r="X4" s="901">
        <v>18197.199999999997</v>
      </c>
      <c r="Y4" s="901">
        <v>14204</v>
      </c>
      <c r="AA4" t="s">
        <v>2788</v>
      </c>
      <c r="AB4" t="s">
        <v>2788</v>
      </c>
      <c r="AC4">
        <v>2</v>
      </c>
    </row>
    <row r="5" spans="1:29" ht="30">
      <c r="A5" s="900" t="str">
        <f t="shared" si="0"/>
        <v>Underpriced</v>
      </c>
      <c r="B5" s="900" t="s">
        <v>2729</v>
      </c>
      <c r="C5" s="900">
        <v>23</v>
      </c>
      <c r="D5" s="900" t="s">
        <v>2217</v>
      </c>
      <c r="E5" s="900" t="s">
        <v>17</v>
      </c>
      <c r="F5" s="899" t="s">
        <v>2813</v>
      </c>
      <c r="G5" s="900">
        <v>6</v>
      </c>
      <c r="H5" s="900" t="s">
        <v>39</v>
      </c>
      <c r="I5" s="900">
        <f t="shared" si="1"/>
        <v>1775</v>
      </c>
      <c r="J5" s="901">
        <v>10650</v>
      </c>
      <c r="K5" s="900">
        <f t="shared" si="2"/>
        <v>465</v>
      </c>
      <c r="L5" s="900">
        <f t="shared" si="3"/>
        <v>2790</v>
      </c>
      <c r="M5" s="901">
        <f t="shared" si="4"/>
        <v>-7860</v>
      </c>
      <c r="N5" s="902">
        <f t="shared" si="5"/>
        <v>-0.73802816901408452</v>
      </c>
      <c r="O5" s="901">
        <f t="shared" si="6"/>
        <v>7860</v>
      </c>
      <c r="P5" s="900" t="s">
        <v>2727</v>
      </c>
      <c r="Q5" s="900" t="str">
        <f t="shared" si="7"/>
        <v>UFPE</v>
      </c>
      <c r="R5" s="900">
        <v>997</v>
      </c>
      <c r="S5" s="900" t="s">
        <v>797</v>
      </c>
      <c r="T5" s="900" t="s">
        <v>797</v>
      </c>
      <c r="U5" s="901">
        <v>10650</v>
      </c>
      <c r="V5" s="901">
        <v>4930.6499999999996</v>
      </c>
      <c r="W5" s="901">
        <v>2790</v>
      </c>
      <c r="X5" s="901">
        <v>7071.2999999999993</v>
      </c>
      <c r="Y5" s="901">
        <v>3000</v>
      </c>
      <c r="AA5" t="s">
        <v>2788</v>
      </c>
      <c r="AB5" t="s">
        <v>2788</v>
      </c>
      <c r="AC5">
        <v>2</v>
      </c>
    </row>
    <row r="6" spans="1:29" ht="30">
      <c r="A6" s="900" t="str">
        <f t="shared" si="0"/>
        <v>Underpriced</v>
      </c>
      <c r="B6" s="900" t="s">
        <v>2729</v>
      </c>
      <c r="C6" s="900">
        <v>9</v>
      </c>
      <c r="D6" s="900" t="s">
        <v>1698</v>
      </c>
      <c r="E6" s="900" t="s">
        <v>13</v>
      </c>
      <c r="F6" s="899" t="s">
        <v>2814</v>
      </c>
      <c r="G6" s="900">
        <v>1658</v>
      </c>
      <c r="H6" s="900" t="s">
        <v>33</v>
      </c>
      <c r="I6" s="900">
        <f t="shared" si="1"/>
        <v>11</v>
      </c>
      <c r="J6" s="901">
        <v>18238</v>
      </c>
      <c r="K6" s="900">
        <f t="shared" si="2"/>
        <v>6.5100000000000007</v>
      </c>
      <c r="L6" s="900">
        <f t="shared" si="3"/>
        <v>10793.580000000002</v>
      </c>
      <c r="M6" s="901">
        <f t="shared" si="4"/>
        <v>-7444.4199999999983</v>
      </c>
      <c r="N6" s="902">
        <f t="shared" si="5"/>
        <v>-0.40818181818181809</v>
      </c>
      <c r="O6" s="901">
        <f t="shared" si="6"/>
        <v>7444.4199999999983</v>
      </c>
      <c r="P6" s="900" t="s">
        <v>2727</v>
      </c>
      <c r="Q6" s="900" t="str">
        <f t="shared" si="7"/>
        <v>UFPE</v>
      </c>
      <c r="R6" s="900">
        <v>387</v>
      </c>
      <c r="S6" s="900" t="s">
        <v>361</v>
      </c>
      <c r="T6" s="900" t="s">
        <v>361</v>
      </c>
      <c r="U6" s="901">
        <v>18238</v>
      </c>
      <c r="V6" s="901">
        <v>14242.220000000001</v>
      </c>
      <c r="W6" s="901">
        <v>10793.580000000002</v>
      </c>
      <c r="X6" s="901">
        <v>17690.86</v>
      </c>
      <c r="Y6" s="901">
        <v>11606</v>
      </c>
      <c r="AA6" t="s">
        <v>2788</v>
      </c>
      <c r="AC6">
        <v>1</v>
      </c>
    </row>
    <row r="7" spans="1:29">
      <c r="A7" s="900" t="str">
        <f t="shared" si="0"/>
        <v>Underpriced</v>
      </c>
      <c r="B7" s="900" t="s">
        <v>2729</v>
      </c>
      <c r="C7" s="900">
        <v>3</v>
      </c>
      <c r="D7" s="900" t="s">
        <v>2735</v>
      </c>
      <c r="E7" s="900" t="s">
        <v>13</v>
      </c>
      <c r="F7" s="899" t="s">
        <v>2815</v>
      </c>
      <c r="G7" s="900">
        <v>1144</v>
      </c>
      <c r="H7" s="900" t="s">
        <v>33</v>
      </c>
      <c r="I7" s="900">
        <f t="shared" si="1"/>
        <v>11</v>
      </c>
      <c r="J7" s="901">
        <v>12584</v>
      </c>
      <c r="K7" s="900">
        <f t="shared" si="2"/>
        <v>4.6500000000000004</v>
      </c>
      <c r="L7" s="900">
        <f t="shared" si="3"/>
        <v>5319.6</v>
      </c>
      <c r="M7" s="901">
        <f t="shared" si="4"/>
        <v>-7264.4</v>
      </c>
      <c r="N7" s="902">
        <f t="shared" si="5"/>
        <v>-0.57727272727272727</v>
      </c>
      <c r="O7" s="901">
        <f t="shared" si="6"/>
        <v>7264.4</v>
      </c>
      <c r="P7" s="900" t="s">
        <v>2727</v>
      </c>
      <c r="Q7" s="900" t="str">
        <f t="shared" si="7"/>
        <v>UFPE</v>
      </c>
      <c r="R7" s="900">
        <v>106</v>
      </c>
      <c r="S7" s="900" t="s">
        <v>90</v>
      </c>
      <c r="T7" s="900" t="s">
        <v>90</v>
      </c>
      <c r="U7" s="901">
        <v>12584</v>
      </c>
      <c r="V7" s="901">
        <v>5434</v>
      </c>
      <c r="W7" s="901">
        <v>5319.6</v>
      </c>
      <c r="X7" s="901">
        <v>5548.4</v>
      </c>
      <c r="Y7" s="901">
        <v>5720</v>
      </c>
      <c r="AA7" t="s">
        <v>2788</v>
      </c>
      <c r="AB7" t="s">
        <v>2788</v>
      </c>
      <c r="AC7">
        <v>2</v>
      </c>
    </row>
    <row r="8" spans="1:29" ht="105">
      <c r="A8" s="900" t="str">
        <f t="shared" si="0"/>
        <v>Underpriced</v>
      </c>
      <c r="B8" s="900" t="s">
        <v>2729</v>
      </c>
      <c r="C8" s="900">
        <v>27</v>
      </c>
      <c r="D8" s="900" t="s">
        <v>2396</v>
      </c>
      <c r="E8" s="900" t="s">
        <v>13</v>
      </c>
      <c r="F8" s="899" t="s">
        <v>2816</v>
      </c>
      <c r="G8" s="900">
        <v>1</v>
      </c>
      <c r="H8" s="900" t="s">
        <v>39</v>
      </c>
      <c r="I8" s="900">
        <f t="shared" si="1"/>
        <v>7500</v>
      </c>
      <c r="J8" s="901">
        <v>7500</v>
      </c>
      <c r="K8" s="900">
        <f t="shared" si="2"/>
        <v>1162.5</v>
      </c>
      <c r="L8" s="900">
        <f t="shared" si="3"/>
        <v>1162.5</v>
      </c>
      <c r="M8" s="901">
        <f t="shared" si="4"/>
        <v>-6337.5</v>
      </c>
      <c r="N8" s="902">
        <f t="shared" si="5"/>
        <v>-0.84499999999999997</v>
      </c>
      <c r="O8" s="901">
        <f t="shared" si="6"/>
        <v>6337.5</v>
      </c>
      <c r="P8" s="900" t="s">
        <v>2727</v>
      </c>
      <c r="Q8" s="900" t="str">
        <f t="shared" si="7"/>
        <v>UFPE</v>
      </c>
      <c r="R8" s="900">
        <v>1236</v>
      </c>
      <c r="S8" s="900" t="s">
        <v>1149</v>
      </c>
      <c r="T8" s="900" t="s">
        <v>1149</v>
      </c>
      <c r="U8" s="901">
        <v>7500</v>
      </c>
      <c r="V8" s="901">
        <v>932.39</v>
      </c>
      <c r="W8" s="901">
        <v>1162.5</v>
      </c>
      <c r="X8" s="901">
        <v>702.28</v>
      </c>
      <c r="Y8" s="901">
        <v>1250</v>
      </c>
      <c r="AA8" t="s">
        <v>2788</v>
      </c>
      <c r="AB8" t="s">
        <v>2788</v>
      </c>
      <c r="AC8">
        <v>2</v>
      </c>
    </row>
    <row r="9" spans="1:29" ht="30">
      <c r="A9" s="900" t="str">
        <f t="shared" si="0"/>
        <v>Underpriced</v>
      </c>
      <c r="B9" s="900" t="s">
        <v>2729</v>
      </c>
      <c r="C9" s="900">
        <v>2</v>
      </c>
      <c r="D9" s="900" t="s">
        <v>1413</v>
      </c>
      <c r="E9" s="900" t="s">
        <v>17</v>
      </c>
      <c r="F9" s="899" t="s">
        <v>2803</v>
      </c>
      <c r="G9" s="900">
        <v>1</v>
      </c>
      <c r="H9" s="900" t="s">
        <v>2</v>
      </c>
      <c r="I9" s="900">
        <f t="shared" si="1"/>
        <v>5900</v>
      </c>
      <c r="J9" s="901">
        <v>5900</v>
      </c>
      <c r="K9" s="900">
        <f t="shared" si="2"/>
        <v>251.10000000000002</v>
      </c>
      <c r="L9" s="900">
        <f t="shared" si="3"/>
        <v>251.10000000000002</v>
      </c>
      <c r="M9" s="901">
        <f t="shared" si="4"/>
        <v>-5648.9</v>
      </c>
      <c r="N9" s="902">
        <f t="shared" si="5"/>
        <v>-0.95744067796610166</v>
      </c>
      <c r="O9" s="901">
        <f t="shared" si="6"/>
        <v>5648.9</v>
      </c>
      <c r="P9" s="900" t="s">
        <v>2727</v>
      </c>
      <c r="Q9" s="900" t="str">
        <f t="shared" si="7"/>
        <v>UFPE</v>
      </c>
      <c r="R9" s="900">
        <v>59</v>
      </c>
      <c r="S9" s="900" t="s">
        <v>1191</v>
      </c>
      <c r="T9" s="900" t="s">
        <v>43</v>
      </c>
      <c r="U9" s="901">
        <v>5900</v>
      </c>
      <c r="V9" s="901">
        <v>300.14999999999998</v>
      </c>
      <c r="W9" s="901">
        <v>251.10000000000002</v>
      </c>
      <c r="X9" s="901">
        <v>349.2</v>
      </c>
      <c r="Y9" s="901">
        <v>360</v>
      </c>
      <c r="AA9" t="s">
        <v>2788</v>
      </c>
      <c r="AB9" t="s">
        <v>2788</v>
      </c>
      <c r="AC9">
        <v>2</v>
      </c>
    </row>
    <row r="10" spans="1:29">
      <c r="A10" s="900" t="str">
        <f t="shared" si="0"/>
        <v>Underpriced</v>
      </c>
      <c r="B10" s="900" t="s">
        <v>2729</v>
      </c>
      <c r="C10" s="900">
        <v>23</v>
      </c>
      <c r="D10" s="900" t="s">
        <v>2217</v>
      </c>
      <c r="E10" s="900" t="s">
        <v>76</v>
      </c>
      <c r="F10" s="899" t="s">
        <v>2817</v>
      </c>
      <c r="G10" s="900">
        <v>1</v>
      </c>
      <c r="H10" s="900" t="s">
        <v>39</v>
      </c>
      <c r="I10" s="900">
        <f t="shared" si="1"/>
        <v>20269</v>
      </c>
      <c r="J10" s="901">
        <v>20269</v>
      </c>
      <c r="K10" s="900">
        <f t="shared" si="2"/>
        <v>14880</v>
      </c>
      <c r="L10" s="900">
        <f t="shared" si="3"/>
        <v>14880</v>
      </c>
      <c r="M10" s="901">
        <f t="shared" si="4"/>
        <v>-5389</v>
      </c>
      <c r="N10" s="902">
        <f t="shared" si="5"/>
        <v>-0.26587399477033896</v>
      </c>
      <c r="O10" s="901">
        <f t="shared" si="6"/>
        <v>5389</v>
      </c>
      <c r="P10" s="900" t="s">
        <v>2727</v>
      </c>
      <c r="Q10" s="900" t="str">
        <f t="shared" si="7"/>
        <v>UFPE</v>
      </c>
      <c r="R10" s="900">
        <v>1005</v>
      </c>
      <c r="S10" s="900" t="s">
        <v>807</v>
      </c>
      <c r="T10" s="900" t="s">
        <v>807</v>
      </c>
      <c r="U10" s="901">
        <v>20269</v>
      </c>
      <c r="V10" s="901">
        <v>14523.91</v>
      </c>
      <c r="W10" s="901">
        <v>14880</v>
      </c>
      <c r="X10" s="901">
        <v>14167.82</v>
      </c>
      <c r="Y10" s="901">
        <v>16000</v>
      </c>
      <c r="AA10" t="s">
        <v>2788</v>
      </c>
      <c r="AB10" t="s">
        <v>2788</v>
      </c>
      <c r="AC10">
        <v>2</v>
      </c>
    </row>
    <row r="11" spans="1:29">
      <c r="A11" s="900" t="str">
        <f t="shared" si="0"/>
        <v>Underpriced</v>
      </c>
      <c r="B11" s="900" t="s">
        <v>2729</v>
      </c>
      <c r="C11" s="900">
        <v>22</v>
      </c>
      <c r="D11" s="900" t="s">
        <v>2004</v>
      </c>
      <c r="E11" s="900" t="s">
        <v>19</v>
      </c>
      <c r="F11" s="899" t="s">
        <v>2818</v>
      </c>
      <c r="G11" s="900">
        <v>1</v>
      </c>
      <c r="H11" s="900" t="s">
        <v>624</v>
      </c>
      <c r="I11" s="900">
        <f t="shared" si="1"/>
        <v>6500</v>
      </c>
      <c r="J11" s="901">
        <v>6500</v>
      </c>
      <c r="K11" s="900">
        <f t="shared" si="2"/>
        <v>1395</v>
      </c>
      <c r="L11" s="900">
        <f t="shared" si="3"/>
        <v>1395</v>
      </c>
      <c r="M11" s="901">
        <f t="shared" si="4"/>
        <v>-5105</v>
      </c>
      <c r="N11" s="902">
        <f t="shared" si="5"/>
        <v>-0.78538461538461535</v>
      </c>
      <c r="O11" s="901">
        <f t="shared" si="6"/>
        <v>5105</v>
      </c>
      <c r="P11" s="900" t="s">
        <v>2727</v>
      </c>
      <c r="Q11" s="900" t="str">
        <f t="shared" si="7"/>
        <v>UFPE</v>
      </c>
      <c r="R11" s="900">
        <v>747</v>
      </c>
      <c r="S11" s="900" t="s">
        <v>615</v>
      </c>
      <c r="T11" s="900" t="s">
        <v>615</v>
      </c>
      <c r="U11" s="901">
        <v>6500</v>
      </c>
      <c r="V11" s="901">
        <v>8425.49</v>
      </c>
      <c r="W11" s="901">
        <v>1395</v>
      </c>
      <c r="X11" s="901">
        <v>15455.98</v>
      </c>
      <c r="Y11" s="901">
        <v>150</v>
      </c>
      <c r="AA11" t="s">
        <v>2788</v>
      </c>
      <c r="AB11" t="s">
        <v>2789</v>
      </c>
      <c r="AC11">
        <v>2</v>
      </c>
    </row>
    <row r="12" spans="1:29">
      <c r="A12" s="900" t="str">
        <f t="shared" si="0"/>
        <v>Underpriced</v>
      </c>
      <c r="B12" s="900" t="s">
        <v>2728</v>
      </c>
      <c r="C12" s="900">
        <v>9</v>
      </c>
      <c r="D12" s="900" t="s">
        <v>2741</v>
      </c>
      <c r="E12" s="900" t="s">
        <v>19</v>
      </c>
      <c r="F12" s="899" t="s">
        <v>2811</v>
      </c>
      <c r="G12" s="900">
        <v>641</v>
      </c>
      <c r="H12" s="900" t="s">
        <v>33</v>
      </c>
      <c r="I12" s="900">
        <f t="shared" ref="I12:I16" si="8">J12/G12</f>
        <v>50</v>
      </c>
      <c r="J12" s="901">
        <v>32050</v>
      </c>
      <c r="K12" s="900">
        <f t="shared" ref="K12:K16" si="9">L12/G12</f>
        <v>31.04</v>
      </c>
      <c r="L12" s="900">
        <f t="shared" si="3"/>
        <v>19896.64</v>
      </c>
      <c r="M12" s="901">
        <f t="shared" ref="M12:M16" si="10">L12-J12</f>
        <v>-12153.36</v>
      </c>
      <c r="N12" s="902">
        <f t="shared" ref="N12:N16" si="11">M12/J12</f>
        <v>-0.37920000000000004</v>
      </c>
      <c r="O12" s="901">
        <f t="shared" ref="O12:O16" si="12">ABS(M12)</f>
        <v>12153.36</v>
      </c>
      <c r="P12" s="900" t="s">
        <v>2727</v>
      </c>
      <c r="Q12" s="900" t="str">
        <f t="shared" si="7"/>
        <v>UFPE</v>
      </c>
      <c r="R12" s="900">
        <v>404</v>
      </c>
      <c r="S12" s="900" t="s">
        <v>373</v>
      </c>
      <c r="T12" s="900" t="s">
        <v>373</v>
      </c>
      <c r="U12" s="901">
        <v>32050</v>
      </c>
      <c r="V12" s="901">
        <v>18890.27</v>
      </c>
      <c r="W12" s="901">
        <v>17883.900000000001</v>
      </c>
      <c r="X12" s="901">
        <v>19896.64</v>
      </c>
      <c r="Y12" s="901">
        <v>20512</v>
      </c>
      <c r="AA12" t="s">
        <v>2788</v>
      </c>
      <c r="AB12" t="s">
        <v>2788</v>
      </c>
      <c r="AC12">
        <v>2</v>
      </c>
    </row>
    <row r="13" spans="1:29">
      <c r="A13" s="900" t="str">
        <f t="shared" si="0"/>
        <v>Underpriced</v>
      </c>
      <c r="B13" s="900" t="s">
        <v>2728</v>
      </c>
      <c r="C13" s="900">
        <v>3</v>
      </c>
      <c r="D13" s="900" t="s">
        <v>2735</v>
      </c>
      <c r="E13" s="900" t="s">
        <v>13</v>
      </c>
      <c r="F13" s="899" t="s">
        <v>2815</v>
      </c>
      <c r="G13" s="900">
        <v>1144</v>
      </c>
      <c r="H13" s="900" t="s">
        <v>33</v>
      </c>
      <c r="I13" s="900">
        <f t="shared" si="8"/>
        <v>11</v>
      </c>
      <c r="J13" s="901">
        <v>12584</v>
      </c>
      <c r="K13" s="900">
        <f t="shared" si="9"/>
        <v>4.8499999999999996</v>
      </c>
      <c r="L13" s="900">
        <f t="shared" si="3"/>
        <v>5548.4</v>
      </c>
      <c r="M13" s="901">
        <f t="shared" si="10"/>
        <v>-7035.6</v>
      </c>
      <c r="N13" s="902">
        <f t="shared" si="11"/>
        <v>-0.55909090909090908</v>
      </c>
      <c r="O13" s="901">
        <f t="shared" si="12"/>
        <v>7035.6</v>
      </c>
      <c r="P13" s="900" t="s">
        <v>2727</v>
      </c>
      <c r="Q13" s="900" t="str">
        <f t="shared" si="7"/>
        <v>UFPE</v>
      </c>
      <c r="R13" s="900">
        <v>106</v>
      </c>
      <c r="S13" s="900" t="s">
        <v>90</v>
      </c>
      <c r="T13" s="900" t="s">
        <v>90</v>
      </c>
      <c r="U13" s="901">
        <v>12584</v>
      </c>
      <c r="V13" s="901">
        <v>5434</v>
      </c>
      <c r="W13" s="901">
        <v>5319.6</v>
      </c>
      <c r="X13" s="901">
        <v>5548.4</v>
      </c>
      <c r="Y13" s="901">
        <v>5720</v>
      </c>
      <c r="AA13" t="s">
        <v>2788</v>
      </c>
      <c r="AB13" t="s">
        <v>2788</v>
      </c>
      <c r="AC13">
        <v>2</v>
      </c>
    </row>
    <row r="14" spans="1:29" ht="105">
      <c r="A14" s="900" t="str">
        <f t="shared" si="0"/>
        <v>Underpriced</v>
      </c>
      <c r="B14" s="900" t="s">
        <v>2728</v>
      </c>
      <c r="C14" s="900">
        <v>27</v>
      </c>
      <c r="D14" s="900" t="s">
        <v>2396</v>
      </c>
      <c r="E14" s="900" t="s">
        <v>13</v>
      </c>
      <c r="F14" s="899" t="s">
        <v>2816</v>
      </c>
      <c r="G14" s="900">
        <v>1</v>
      </c>
      <c r="H14" s="900" t="s">
        <v>39</v>
      </c>
      <c r="I14" s="900">
        <f t="shared" si="8"/>
        <v>7500</v>
      </c>
      <c r="J14" s="901">
        <v>7500</v>
      </c>
      <c r="K14" s="900">
        <f t="shared" si="9"/>
        <v>702.28</v>
      </c>
      <c r="L14" s="900">
        <f t="shared" si="3"/>
        <v>702.28</v>
      </c>
      <c r="M14" s="901">
        <f t="shared" si="10"/>
        <v>-6797.72</v>
      </c>
      <c r="N14" s="902">
        <f t="shared" si="11"/>
        <v>-0.90636266666666665</v>
      </c>
      <c r="O14" s="901">
        <f t="shared" si="12"/>
        <v>6797.72</v>
      </c>
      <c r="P14" s="900" t="s">
        <v>2727</v>
      </c>
      <c r="Q14" s="900" t="str">
        <f t="shared" si="7"/>
        <v>UFPE</v>
      </c>
      <c r="R14" s="900">
        <v>1236</v>
      </c>
      <c r="S14" s="900" t="s">
        <v>1149</v>
      </c>
      <c r="T14" s="900" t="s">
        <v>1149</v>
      </c>
      <c r="U14" s="901">
        <v>7500</v>
      </c>
      <c r="V14" s="901">
        <v>932.39</v>
      </c>
      <c r="W14" s="901">
        <v>1162.5</v>
      </c>
      <c r="X14" s="901">
        <v>702.28</v>
      </c>
      <c r="Y14" s="901">
        <v>1250</v>
      </c>
      <c r="AA14" t="s">
        <v>2788</v>
      </c>
      <c r="AB14" t="s">
        <v>2788</v>
      </c>
      <c r="AC14">
        <v>2</v>
      </c>
    </row>
    <row r="15" spans="1:29">
      <c r="A15" s="900" t="str">
        <f t="shared" si="0"/>
        <v>Underpriced</v>
      </c>
      <c r="B15" s="900" t="s">
        <v>2728</v>
      </c>
      <c r="C15" s="900">
        <v>23</v>
      </c>
      <c r="D15" s="900" t="s">
        <v>2217</v>
      </c>
      <c r="E15" s="900" t="s">
        <v>76</v>
      </c>
      <c r="F15" s="899" t="s">
        <v>2817</v>
      </c>
      <c r="G15" s="900">
        <v>1</v>
      </c>
      <c r="H15" s="900" t="s">
        <v>39</v>
      </c>
      <c r="I15" s="900">
        <f t="shared" si="8"/>
        <v>20269</v>
      </c>
      <c r="J15" s="901">
        <v>20269</v>
      </c>
      <c r="K15" s="900">
        <f t="shared" si="9"/>
        <v>14167.82</v>
      </c>
      <c r="L15" s="900">
        <f t="shared" si="3"/>
        <v>14167.82</v>
      </c>
      <c r="M15" s="901">
        <f t="shared" si="10"/>
        <v>-6101.18</v>
      </c>
      <c r="N15" s="902">
        <f t="shared" si="11"/>
        <v>-0.30101040998569245</v>
      </c>
      <c r="O15" s="901">
        <f t="shared" si="12"/>
        <v>6101.18</v>
      </c>
      <c r="P15" s="900" t="s">
        <v>2727</v>
      </c>
      <c r="Q15" s="900" t="str">
        <f t="shared" si="7"/>
        <v>UFPE</v>
      </c>
      <c r="R15" s="900">
        <v>1005</v>
      </c>
      <c r="S15" s="900" t="s">
        <v>807</v>
      </c>
      <c r="T15" s="900" t="s">
        <v>807</v>
      </c>
      <c r="U15" s="901">
        <v>20269</v>
      </c>
      <c r="V15" s="901">
        <v>14523.91</v>
      </c>
      <c r="W15" s="901">
        <v>14880</v>
      </c>
      <c r="X15" s="901">
        <v>14167.82</v>
      </c>
      <c r="Y15" s="901">
        <v>16000</v>
      </c>
      <c r="AA15" t="s">
        <v>2788</v>
      </c>
      <c r="AB15" t="s">
        <v>2788</v>
      </c>
      <c r="AC15">
        <v>2</v>
      </c>
    </row>
    <row r="16" spans="1:29" ht="30">
      <c r="A16" s="900" t="str">
        <f t="shared" si="0"/>
        <v>Underpriced</v>
      </c>
      <c r="B16" s="900" t="s">
        <v>2728</v>
      </c>
      <c r="C16" s="900">
        <v>2</v>
      </c>
      <c r="D16" s="900" t="s">
        <v>1413</v>
      </c>
      <c r="E16" s="900" t="s">
        <v>17</v>
      </c>
      <c r="F16" s="899" t="s">
        <v>2803</v>
      </c>
      <c r="G16" s="900">
        <v>1</v>
      </c>
      <c r="H16" s="900" t="s">
        <v>2</v>
      </c>
      <c r="I16" s="900">
        <f t="shared" si="8"/>
        <v>5900</v>
      </c>
      <c r="J16" s="901">
        <v>5900</v>
      </c>
      <c r="K16" s="900">
        <f t="shared" si="9"/>
        <v>349.2</v>
      </c>
      <c r="L16" s="900">
        <f t="shared" si="3"/>
        <v>349.2</v>
      </c>
      <c r="M16" s="901">
        <f t="shared" si="10"/>
        <v>-5550.8</v>
      </c>
      <c r="N16" s="902">
        <f t="shared" si="11"/>
        <v>-0.94081355932203392</v>
      </c>
      <c r="O16" s="901">
        <f t="shared" si="12"/>
        <v>5550.8</v>
      </c>
      <c r="P16" s="900" t="s">
        <v>2727</v>
      </c>
      <c r="Q16" s="900" t="str">
        <f t="shared" si="7"/>
        <v>UFPE</v>
      </c>
      <c r="R16" s="900">
        <v>59</v>
      </c>
      <c r="S16" s="900" t="s">
        <v>1191</v>
      </c>
      <c r="T16" s="900" t="s">
        <v>43</v>
      </c>
      <c r="U16" s="901">
        <v>5900</v>
      </c>
      <c r="V16" s="901">
        <v>300.14999999999998</v>
      </c>
      <c r="W16" s="901">
        <v>251.10000000000002</v>
      </c>
      <c r="X16" s="901">
        <v>349.2</v>
      </c>
      <c r="Y16" s="901">
        <v>360</v>
      </c>
      <c r="AA16" t="s">
        <v>2788</v>
      </c>
      <c r="AB16" t="s">
        <v>2788</v>
      </c>
      <c r="AC16">
        <v>2</v>
      </c>
    </row>
  </sheetData>
  <autoFilter ref="A1:Y16" xr:uid="{E202D7BE-2C11-4936-B1A2-14517ED11504}"/>
  <pageMargins left="0.7" right="0.7" top="0.75" bottom="0.75" header="0.3" footer="0.3"/>
  <pageSetup scale="51" fitToHeight="0" orientation="portrait" r:id="rId1"/>
  <headerFooter>
    <oddHeader>&amp;CUnderpriced Items</oddHead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C6427-D957-45F2-B978-878B7CD6B6EC}">
  <sheetPr>
    <pageSetUpPr fitToPage="1"/>
  </sheetPr>
  <dimension ref="A1:AC22"/>
  <sheetViews>
    <sheetView view="pageBreakPreview" zoomScale="85" zoomScaleNormal="100" zoomScaleSheetLayoutView="85" workbookViewId="0">
      <selection activeCell="F6" sqref="F6"/>
    </sheetView>
  </sheetViews>
  <sheetFormatPr defaultRowHeight="15"/>
  <cols>
    <col min="1" max="1" width="13.85546875" bestFit="1" customWidth="1"/>
    <col min="2" max="2" width="10.28515625" customWidth="1"/>
    <col min="3" max="3" width="6.28515625" bestFit="1" customWidth="1"/>
    <col min="4" max="4" width="9.85546875" bestFit="1" customWidth="1"/>
    <col min="5" max="5" width="7.42578125" bestFit="1" customWidth="1"/>
    <col min="6" max="6" width="56.85546875" style="883" customWidth="1"/>
    <col min="7" max="7" width="8.140625" bestFit="1" customWidth="1"/>
    <col min="8" max="8" width="7" bestFit="1" customWidth="1"/>
    <col min="9" max="9" width="9.5703125" customWidth="1"/>
    <col min="10" max="14" width="12" customWidth="1"/>
    <col min="15" max="15" width="19.85546875" style="724" bestFit="1" customWidth="1"/>
    <col min="16" max="16" width="8.5703125" bestFit="1" customWidth="1"/>
    <col min="17" max="17" width="13.140625" bestFit="1" customWidth="1"/>
    <col min="18" max="18" width="10.42578125" bestFit="1" customWidth="1"/>
    <col min="19" max="20" width="71" customWidth="1"/>
    <col min="21" max="23" width="10.7109375" bestFit="1" customWidth="1"/>
    <col min="24" max="24" width="11.140625" bestFit="1" customWidth="1"/>
    <col min="25" max="25" width="10.7109375" bestFit="1" customWidth="1"/>
    <col min="27" max="27" width="6.5703125" bestFit="1" customWidth="1"/>
    <col min="28" max="28" width="11" bestFit="1" customWidth="1"/>
    <col min="29" max="29" width="2" bestFit="1" customWidth="1"/>
  </cols>
  <sheetData>
    <row r="1" spans="1:29" s="883" customFormat="1" ht="30">
      <c r="A1" s="929" t="s">
        <v>2796</v>
      </c>
      <c r="B1" s="929" t="s">
        <v>2761</v>
      </c>
      <c r="C1" s="929" t="s">
        <v>1202</v>
      </c>
      <c r="D1" s="929" t="s">
        <v>2783</v>
      </c>
      <c r="E1" s="929" t="s">
        <v>2</v>
      </c>
      <c r="F1" s="929" t="s">
        <v>2777</v>
      </c>
      <c r="G1" s="929" t="s">
        <v>4</v>
      </c>
      <c r="H1" s="929" t="s">
        <v>5</v>
      </c>
      <c r="I1" s="929" t="s">
        <v>2792</v>
      </c>
      <c r="J1" s="929" t="s">
        <v>2793</v>
      </c>
      <c r="K1" s="929" t="s">
        <v>2794</v>
      </c>
      <c r="L1" s="929" t="s">
        <v>2758</v>
      </c>
      <c r="M1" s="929" t="s">
        <v>2771</v>
      </c>
      <c r="N1" s="929" t="s">
        <v>2786</v>
      </c>
      <c r="O1" s="899" t="s">
        <v>2797</v>
      </c>
      <c r="P1" s="899" t="s">
        <v>2790</v>
      </c>
      <c r="Q1" s="899" t="s">
        <v>2795</v>
      </c>
      <c r="R1" s="899" t="s">
        <v>2776</v>
      </c>
      <c r="S1" s="899" t="s">
        <v>2733</v>
      </c>
      <c r="T1" s="899" t="s">
        <v>2734</v>
      </c>
      <c r="U1" s="899" t="s">
        <v>2727</v>
      </c>
      <c r="V1" s="899" t="s">
        <v>2770</v>
      </c>
      <c r="W1" s="899" t="s">
        <v>2729</v>
      </c>
      <c r="X1" s="899" t="s">
        <v>2728</v>
      </c>
      <c r="Y1" s="899" t="s">
        <v>2784</v>
      </c>
      <c r="AA1" s="883" t="s">
        <v>2729</v>
      </c>
      <c r="AB1" s="883" t="s">
        <v>2728</v>
      </c>
    </row>
    <row r="2" spans="1:29" ht="30">
      <c r="A2" s="900" t="str">
        <f t="shared" ref="A2:A22" si="0">IF(LEFT(Q2,1)="U","Underpriced","Overpriced")</f>
        <v>Overpriced</v>
      </c>
      <c r="B2" s="900" t="s">
        <v>2729</v>
      </c>
      <c r="C2" s="900">
        <v>7</v>
      </c>
      <c r="D2" s="900" t="s">
        <v>1580</v>
      </c>
      <c r="E2" s="900" t="s">
        <v>19</v>
      </c>
      <c r="F2" s="899" t="s">
        <v>2804</v>
      </c>
      <c r="G2" s="900">
        <v>1065</v>
      </c>
      <c r="H2" s="900" t="s">
        <v>33</v>
      </c>
      <c r="I2" s="900">
        <f t="shared" ref="I2:I22" si="1">J2/G2</f>
        <v>3</v>
      </c>
      <c r="J2" s="901">
        <v>3195</v>
      </c>
      <c r="K2" s="900">
        <f t="shared" ref="K2:K22" si="2">L2/G2</f>
        <v>23.25</v>
      </c>
      <c r="L2" s="900">
        <f t="shared" ref="L2:L22" si="3">INDEX(W2:X2,1,MATCH(B2,$W$1:$X$1,0))</f>
        <v>24761.25</v>
      </c>
      <c r="M2" s="901">
        <f t="shared" ref="M2:M22" si="4">L2-J2</f>
        <v>21566.25</v>
      </c>
      <c r="N2" s="902">
        <f t="shared" ref="N2:N22" si="5">M2/J2</f>
        <v>6.75</v>
      </c>
      <c r="O2" s="901">
        <f t="shared" ref="O2:O22" si="6">ABS(M2)</f>
        <v>21566.25</v>
      </c>
      <c r="P2" s="900" t="s">
        <v>2727</v>
      </c>
      <c r="Q2" s="900" t="str">
        <f t="shared" ref="Q2:Q22" si="7">IF(P2="FPE",INDEX($AA2:$AB2,MATCH(B2,$AA$1:$AB$1,0)))</f>
        <v>OFPE</v>
      </c>
      <c r="R2" s="900">
        <v>202</v>
      </c>
      <c r="S2" s="900" t="s">
        <v>173</v>
      </c>
      <c r="T2" s="900" t="s">
        <v>173</v>
      </c>
      <c r="U2" s="901">
        <v>3195</v>
      </c>
      <c r="V2" s="901">
        <v>15996.3</v>
      </c>
      <c r="W2" s="901">
        <v>24761.25</v>
      </c>
      <c r="X2" s="901">
        <v>7231.35</v>
      </c>
      <c r="Y2" s="901">
        <v>26625</v>
      </c>
      <c r="AA2" t="s">
        <v>2789</v>
      </c>
      <c r="AB2" t="s">
        <v>2789</v>
      </c>
      <c r="AC2">
        <v>2</v>
      </c>
    </row>
    <row r="3" spans="1:29" ht="30">
      <c r="A3" s="900" t="str">
        <f t="shared" si="0"/>
        <v>Overpriced</v>
      </c>
      <c r="B3" s="900" t="s">
        <v>2729</v>
      </c>
      <c r="C3" s="900">
        <v>7</v>
      </c>
      <c r="D3" s="900" t="s">
        <v>1580</v>
      </c>
      <c r="E3" s="900" t="s">
        <v>13</v>
      </c>
      <c r="F3" s="899" t="s">
        <v>2804</v>
      </c>
      <c r="G3" s="900">
        <v>1144</v>
      </c>
      <c r="H3" s="900" t="s">
        <v>33</v>
      </c>
      <c r="I3" s="900">
        <f t="shared" si="1"/>
        <v>25</v>
      </c>
      <c r="J3" s="901">
        <v>28600</v>
      </c>
      <c r="K3" s="900">
        <f t="shared" si="2"/>
        <v>37.200000000000003</v>
      </c>
      <c r="L3" s="900">
        <f t="shared" si="3"/>
        <v>42556.800000000003</v>
      </c>
      <c r="M3" s="901">
        <f t="shared" si="4"/>
        <v>13956.800000000003</v>
      </c>
      <c r="N3" s="902">
        <f t="shared" si="5"/>
        <v>0.4880000000000001</v>
      </c>
      <c r="O3" s="901">
        <f t="shared" si="6"/>
        <v>13956.800000000003</v>
      </c>
      <c r="P3" s="900" t="s">
        <v>2727</v>
      </c>
      <c r="Q3" s="900" t="str">
        <f t="shared" si="7"/>
        <v>OFPE</v>
      </c>
      <c r="R3" s="900">
        <v>198</v>
      </c>
      <c r="S3" s="900" t="s">
        <v>173</v>
      </c>
      <c r="T3" s="900" t="s">
        <v>173</v>
      </c>
      <c r="U3" s="901">
        <v>28600</v>
      </c>
      <c r="V3" s="901">
        <v>46801.04</v>
      </c>
      <c r="W3" s="901">
        <v>42556.800000000003</v>
      </c>
      <c r="X3" s="901">
        <v>51045.279999999999</v>
      </c>
      <c r="Y3" s="901">
        <v>45760</v>
      </c>
      <c r="AA3" t="s">
        <v>2789</v>
      </c>
      <c r="AB3" t="s">
        <v>2789</v>
      </c>
      <c r="AC3">
        <v>2</v>
      </c>
    </row>
    <row r="4" spans="1:29" ht="30">
      <c r="A4" s="900" t="str">
        <f t="shared" si="0"/>
        <v>Overpriced</v>
      </c>
      <c r="B4" s="900" t="s">
        <v>2729</v>
      </c>
      <c r="C4" s="900">
        <v>8</v>
      </c>
      <c r="D4" s="900" t="s">
        <v>2739</v>
      </c>
      <c r="E4" s="900" t="s">
        <v>13</v>
      </c>
      <c r="F4" s="899" t="s">
        <v>2805</v>
      </c>
      <c r="G4" s="900">
        <v>6</v>
      </c>
      <c r="H4" s="900" t="s">
        <v>39</v>
      </c>
      <c r="I4" s="900">
        <f t="shared" si="1"/>
        <v>1012</v>
      </c>
      <c r="J4" s="901">
        <v>6072</v>
      </c>
      <c r="K4" s="900">
        <f t="shared" si="2"/>
        <v>2604</v>
      </c>
      <c r="L4" s="900">
        <f t="shared" si="3"/>
        <v>15624</v>
      </c>
      <c r="M4" s="901">
        <f t="shared" si="4"/>
        <v>9552</v>
      </c>
      <c r="N4" s="902">
        <f t="shared" si="5"/>
        <v>1.5731225296442688</v>
      </c>
      <c r="O4" s="901">
        <f t="shared" si="6"/>
        <v>9552</v>
      </c>
      <c r="P4" s="900" t="s">
        <v>2727</v>
      </c>
      <c r="Q4" s="900" t="str">
        <f t="shared" si="7"/>
        <v>OFPE</v>
      </c>
      <c r="R4" s="900">
        <v>307</v>
      </c>
      <c r="S4" s="900" t="s">
        <v>277</v>
      </c>
      <c r="T4" s="900" t="s">
        <v>277</v>
      </c>
      <c r="U4" s="901">
        <v>6072</v>
      </c>
      <c r="V4" s="901">
        <v>14423.52</v>
      </c>
      <c r="W4" s="901">
        <v>15624</v>
      </c>
      <c r="X4" s="901">
        <v>13223.04</v>
      </c>
      <c r="Y4" s="901">
        <v>16812</v>
      </c>
      <c r="AA4" t="s">
        <v>2789</v>
      </c>
      <c r="AB4" t="s">
        <v>2789</v>
      </c>
      <c r="AC4">
        <v>2</v>
      </c>
    </row>
    <row r="5" spans="1:29" ht="45">
      <c r="A5" s="900" t="str">
        <f t="shared" si="0"/>
        <v>Overpriced</v>
      </c>
      <c r="B5" s="900" t="s">
        <v>2729</v>
      </c>
      <c r="C5" s="900">
        <v>26</v>
      </c>
      <c r="D5" s="900" t="s">
        <v>2341</v>
      </c>
      <c r="E5" s="900" t="s">
        <v>20</v>
      </c>
      <c r="F5" s="899" t="s">
        <v>2806</v>
      </c>
      <c r="G5" s="900">
        <v>1</v>
      </c>
      <c r="H5" s="900" t="s">
        <v>39</v>
      </c>
      <c r="I5" s="900">
        <f t="shared" si="1"/>
        <v>25000</v>
      </c>
      <c r="J5" s="901">
        <v>25000</v>
      </c>
      <c r="K5" s="900">
        <f t="shared" si="2"/>
        <v>33480</v>
      </c>
      <c r="L5" s="900">
        <f t="shared" si="3"/>
        <v>33480</v>
      </c>
      <c r="M5" s="901">
        <f t="shared" si="4"/>
        <v>8480</v>
      </c>
      <c r="N5" s="902">
        <f t="shared" si="5"/>
        <v>0.3392</v>
      </c>
      <c r="O5" s="901">
        <f t="shared" si="6"/>
        <v>8480</v>
      </c>
      <c r="P5" s="900" t="s">
        <v>2727</v>
      </c>
      <c r="Q5" s="900" t="str">
        <f t="shared" si="7"/>
        <v>OFPE</v>
      </c>
      <c r="R5" s="900">
        <v>1168</v>
      </c>
      <c r="S5" s="900" t="s">
        <v>960</v>
      </c>
      <c r="T5" s="900" t="s">
        <v>960</v>
      </c>
      <c r="U5" s="901">
        <v>25000</v>
      </c>
      <c r="V5" s="901">
        <v>32839.574999999997</v>
      </c>
      <c r="W5" s="901">
        <v>33480</v>
      </c>
      <c r="X5" s="901">
        <v>32199.149999999998</v>
      </c>
      <c r="Y5" s="901">
        <v>36250</v>
      </c>
      <c r="AA5" t="s">
        <v>2789</v>
      </c>
      <c r="AB5" t="s">
        <v>2789</v>
      </c>
      <c r="AC5">
        <v>2</v>
      </c>
    </row>
    <row r="6" spans="1:29" ht="105">
      <c r="A6" s="900" t="str">
        <f t="shared" si="0"/>
        <v>Overpriced</v>
      </c>
      <c r="B6" s="900" t="s">
        <v>2729</v>
      </c>
      <c r="C6" s="900">
        <v>27</v>
      </c>
      <c r="D6" s="900" t="s">
        <v>2390</v>
      </c>
      <c r="E6" s="900" t="s">
        <v>15</v>
      </c>
      <c r="F6" s="899" t="s">
        <v>2807</v>
      </c>
      <c r="G6" s="900">
        <v>170</v>
      </c>
      <c r="H6" s="900" t="s">
        <v>95</v>
      </c>
      <c r="I6" s="900">
        <f t="shared" si="1"/>
        <v>3</v>
      </c>
      <c r="J6" s="901">
        <v>510</v>
      </c>
      <c r="K6" s="900">
        <f t="shared" si="2"/>
        <v>37.200000000000003</v>
      </c>
      <c r="L6" s="900">
        <f t="shared" si="3"/>
        <v>6324.0000000000009</v>
      </c>
      <c r="M6" s="901">
        <f t="shared" si="4"/>
        <v>5814.0000000000009</v>
      </c>
      <c r="N6" s="902">
        <f t="shared" si="5"/>
        <v>11.400000000000002</v>
      </c>
      <c r="O6" s="901">
        <f t="shared" si="6"/>
        <v>5814.0000000000009</v>
      </c>
      <c r="P6" s="900" t="s">
        <v>2727</v>
      </c>
      <c r="Q6" s="900" t="str">
        <f t="shared" si="7"/>
        <v>OFPE</v>
      </c>
      <c r="R6" s="900">
        <v>1220</v>
      </c>
      <c r="S6" s="900" t="s">
        <v>1135</v>
      </c>
      <c r="T6" s="900" t="s">
        <v>1135</v>
      </c>
      <c r="U6" s="901">
        <v>510</v>
      </c>
      <c r="V6" s="901">
        <v>3821.6000000000004</v>
      </c>
      <c r="W6" s="901">
        <v>6324.0000000000009</v>
      </c>
      <c r="X6" s="901">
        <v>1319.2</v>
      </c>
      <c r="Y6" s="901">
        <v>6800</v>
      </c>
      <c r="AA6" t="s">
        <v>2789</v>
      </c>
      <c r="AC6">
        <v>1</v>
      </c>
    </row>
    <row r="7" spans="1:29" ht="45">
      <c r="A7" s="900" t="str">
        <f t="shared" si="0"/>
        <v>Overpriced</v>
      </c>
      <c r="B7" s="900" t="s">
        <v>2729</v>
      </c>
      <c r="C7" s="900">
        <v>26</v>
      </c>
      <c r="D7" s="900" t="s">
        <v>2359</v>
      </c>
      <c r="E7" s="900" t="s">
        <v>15</v>
      </c>
      <c r="F7" s="899" t="s">
        <v>2808</v>
      </c>
      <c r="G7" s="900">
        <v>1</v>
      </c>
      <c r="H7" s="900" t="s">
        <v>2</v>
      </c>
      <c r="I7" s="900">
        <f t="shared" si="1"/>
        <v>2500</v>
      </c>
      <c r="J7" s="901">
        <v>2500</v>
      </c>
      <c r="K7" s="900">
        <f t="shared" si="2"/>
        <v>8137.5</v>
      </c>
      <c r="L7" s="900">
        <f t="shared" si="3"/>
        <v>8137.5</v>
      </c>
      <c r="M7" s="901">
        <f t="shared" si="4"/>
        <v>5637.5</v>
      </c>
      <c r="N7" s="902">
        <f t="shared" si="5"/>
        <v>2.2549999999999999</v>
      </c>
      <c r="O7" s="901">
        <f t="shared" si="6"/>
        <v>5637.5</v>
      </c>
      <c r="P7" s="900" t="s">
        <v>2727</v>
      </c>
      <c r="Q7" s="900" t="str">
        <f t="shared" si="7"/>
        <v>OFPE</v>
      </c>
      <c r="R7" s="900">
        <v>1179</v>
      </c>
      <c r="S7" s="900" t="s">
        <v>969</v>
      </c>
      <c r="T7" s="900" t="s">
        <v>969</v>
      </c>
      <c r="U7" s="901">
        <v>2500</v>
      </c>
      <c r="V7" s="901">
        <v>6725.0949999999993</v>
      </c>
      <c r="W7" s="901">
        <v>8137.5</v>
      </c>
      <c r="X7" s="901">
        <v>5312.69</v>
      </c>
      <c r="Y7" s="901">
        <v>8750</v>
      </c>
      <c r="AA7" t="s">
        <v>2789</v>
      </c>
      <c r="AB7" t="s">
        <v>2789</v>
      </c>
      <c r="AC7">
        <v>2</v>
      </c>
    </row>
    <row r="8" spans="1:29">
      <c r="A8" s="900" t="str">
        <f t="shared" si="0"/>
        <v>Overpriced</v>
      </c>
      <c r="B8" s="900" t="s">
        <v>2729</v>
      </c>
      <c r="C8" s="900">
        <v>23</v>
      </c>
      <c r="D8" s="900" t="s">
        <v>2235</v>
      </c>
      <c r="E8" s="900" t="s">
        <v>13</v>
      </c>
      <c r="F8" s="899" t="s">
        <v>2809</v>
      </c>
      <c r="G8" s="900">
        <v>3</v>
      </c>
      <c r="H8" s="900" t="s">
        <v>39</v>
      </c>
      <c r="I8" s="900">
        <f t="shared" si="1"/>
        <v>1300</v>
      </c>
      <c r="J8" s="901">
        <v>3900</v>
      </c>
      <c r="K8" s="900">
        <f t="shared" si="2"/>
        <v>2976</v>
      </c>
      <c r="L8" s="900">
        <f t="shared" si="3"/>
        <v>8928</v>
      </c>
      <c r="M8" s="901">
        <f t="shared" si="4"/>
        <v>5028</v>
      </c>
      <c r="N8" s="902">
        <f t="shared" si="5"/>
        <v>1.2892307692307692</v>
      </c>
      <c r="O8" s="901">
        <f t="shared" si="6"/>
        <v>5028</v>
      </c>
      <c r="P8" s="900" t="s">
        <v>2727</v>
      </c>
      <c r="Q8" s="900" t="str">
        <f t="shared" si="7"/>
        <v>OFPE</v>
      </c>
      <c r="R8" s="900">
        <v>1015</v>
      </c>
      <c r="S8" s="900" t="s">
        <v>807</v>
      </c>
      <c r="T8" s="900" t="s">
        <v>807</v>
      </c>
      <c r="U8" s="901">
        <v>3900</v>
      </c>
      <c r="V8" s="901">
        <v>6589.7550000000001</v>
      </c>
      <c r="W8" s="901">
        <v>8928</v>
      </c>
      <c r="X8" s="901">
        <v>4251.51</v>
      </c>
      <c r="Y8" s="901">
        <v>3189</v>
      </c>
      <c r="AA8" t="s">
        <v>2789</v>
      </c>
      <c r="AC8">
        <v>1</v>
      </c>
    </row>
    <row r="9" spans="1:29" ht="120">
      <c r="A9" s="900" t="str">
        <f t="shared" si="0"/>
        <v>Overpriced</v>
      </c>
      <c r="B9" s="900" t="s">
        <v>2728</v>
      </c>
      <c r="C9" s="900">
        <v>26</v>
      </c>
      <c r="D9" s="900" t="s">
        <v>2271</v>
      </c>
      <c r="E9" s="900" t="s">
        <v>13</v>
      </c>
      <c r="F9" s="899" t="s">
        <v>2810</v>
      </c>
      <c r="G9" s="900">
        <v>1</v>
      </c>
      <c r="H9" s="900" t="s">
        <v>2</v>
      </c>
      <c r="I9" s="900">
        <f t="shared" si="1"/>
        <v>30000</v>
      </c>
      <c r="J9" s="901">
        <v>30000</v>
      </c>
      <c r="K9" s="900">
        <f t="shared" si="2"/>
        <v>77277.959999999992</v>
      </c>
      <c r="L9" s="900">
        <f t="shared" si="3"/>
        <v>77277.959999999992</v>
      </c>
      <c r="M9" s="901">
        <f t="shared" si="4"/>
        <v>47277.959999999992</v>
      </c>
      <c r="N9" s="902">
        <f t="shared" si="5"/>
        <v>1.5759319999999997</v>
      </c>
      <c r="O9" s="901">
        <f t="shared" si="6"/>
        <v>47277.959999999992</v>
      </c>
      <c r="P9" s="900" t="s">
        <v>2727</v>
      </c>
      <c r="Q9" s="900" t="str">
        <f t="shared" si="7"/>
        <v>OFPE</v>
      </c>
      <c r="R9" s="900">
        <v>1054</v>
      </c>
      <c r="S9" s="900" t="s">
        <v>845</v>
      </c>
      <c r="T9" s="900" t="s">
        <v>845</v>
      </c>
      <c r="U9" s="901">
        <v>30000</v>
      </c>
      <c r="V9" s="901">
        <v>40092.104999999996</v>
      </c>
      <c r="W9" s="901">
        <v>2906.25</v>
      </c>
      <c r="X9" s="901">
        <v>77277.959999999992</v>
      </c>
      <c r="Y9" s="901">
        <v>3125</v>
      </c>
      <c r="AA9" t="s">
        <v>2788</v>
      </c>
      <c r="AB9" t="s">
        <v>2789</v>
      </c>
      <c r="AC9">
        <v>2</v>
      </c>
    </row>
    <row r="10" spans="1:29" ht="30">
      <c r="A10" s="900" t="str">
        <f t="shared" si="0"/>
        <v>Overpriced</v>
      </c>
      <c r="B10" s="900" t="s">
        <v>2728</v>
      </c>
      <c r="C10" s="900">
        <v>26</v>
      </c>
      <c r="D10" s="900" t="s">
        <v>2281</v>
      </c>
      <c r="E10" s="900" t="s">
        <v>21</v>
      </c>
      <c r="F10" s="899" t="s">
        <v>2819</v>
      </c>
      <c r="G10" s="900">
        <v>72</v>
      </c>
      <c r="H10" s="900" t="s">
        <v>95</v>
      </c>
      <c r="I10" s="900">
        <f t="shared" si="1"/>
        <v>32</v>
      </c>
      <c r="J10" s="901">
        <v>2304</v>
      </c>
      <c r="K10" s="900">
        <f t="shared" si="2"/>
        <v>386.06</v>
      </c>
      <c r="L10" s="900">
        <f t="shared" si="3"/>
        <v>27796.32</v>
      </c>
      <c r="M10" s="901">
        <f t="shared" si="4"/>
        <v>25492.32</v>
      </c>
      <c r="N10" s="902">
        <f t="shared" si="5"/>
        <v>11.064375</v>
      </c>
      <c r="O10" s="901">
        <f t="shared" si="6"/>
        <v>25492.32</v>
      </c>
      <c r="P10" s="900" t="s">
        <v>2727</v>
      </c>
      <c r="Q10" s="900" t="str">
        <f t="shared" si="7"/>
        <v>OFPE</v>
      </c>
      <c r="R10" s="900">
        <v>1092</v>
      </c>
      <c r="S10" s="900" t="s">
        <v>885</v>
      </c>
      <c r="T10" s="900" t="s">
        <v>885</v>
      </c>
      <c r="U10" s="901">
        <v>2304</v>
      </c>
      <c r="V10" s="901">
        <v>14902.56</v>
      </c>
      <c r="W10" s="901">
        <v>2008.8000000000002</v>
      </c>
      <c r="X10" s="901">
        <v>27796.32</v>
      </c>
      <c r="Y10" s="901">
        <v>2016</v>
      </c>
      <c r="AB10" t="s">
        <v>2789</v>
      </c>
      <c r="AC10">
        <v>1</v>
      </c>
    </row>
    <row r="11" spans="1:29" ht="30">
      <c r="A11" s="900" t="str">
        <f t="shared" si="0"/>
        <v>Overpriced</v>
      </c>
      <c r="B11" s="900" t="s">
        <v>2728</v>
      </c>
      <c r="C11" s="900">
        <v>7</v>
      </c>
      <c r="D11" s="900" t="s">
        <v>1580</v>
      </c>
      <c r="E11" s="900" t="s">
        <v>13</v>
      </c>
      <c r="F11" s="899" t="s">
        <v>2804</v>
      </c>
      <c r="G11" s="900">
        <v>1144</v>
      </c>
      <c r="H11" s="900" t="s">
        <v>33</v>
      </c>
      <c r="I11" s="900">
        <f t="shared" si="1"/>
        <v>25</v>
      </c>
      <c r="J11" s="901">
        <v>28600</v>
      </c>
      <c r="K11" s="900">
        <f t="shared" si="2"/>
        <v>44.62</v>
      </c>
      <c r="L11" s="900">
        <f t="shared" si="3"/>
        <v>51045.279999999999</v>
      </c>
      <c r="M11" s="901">
        <f t="shared" si="4"/>
        <v>22445.279999999999</v>
      </c>
      <c r="N11" s="902">
        <f t="shared" si="5"/>
        <v>0.78479999999999994</v>
      </c>
      <c r="O11" s="901">
        <f t="shared" si="6"/>
        <v>22445.279999999999</v>
      </c>
      <c r="P11" s="900" t="s">
        <v>2727</v>
      </c>
      <c r="Q11" s="900" t="str">
        <f t="shared" si="7"/>
        <v>OFPE</v>
      </c>
      <c r="R11" s="900">
        <v>198</v>
      </c>
      <c r="S11" s="900" t="s">
        <v>173</v>
      </c>
      <c r="T11" s="900" t="s">
        <v>173</v>
      </c>
      <c r="U11" s="901">
        <v>28600</v>
      </c>
      <c r="V11" s="901">
        <v>46801.04</v>
      </c>
      <c r="W11" s="901">
        <v>42556.800000000003</v>
      </c>
      <c r="X11" s="901">
        <v>51045.279999999999</v>
      </c>
      <c r="Y11" s="901">
        <v>45760</v>
      </c>
      <c r="AA11" t="s">
        <v>2789</v>
      </c>
      <c r="AB11" t="s">
        <v>2789</v>
      </c>
      <c r="AC11">
        <v>2</v>
      </c>
    </row>
    <row r="12" spans="1:29" ht="30">
      <c r="A12" s="900" t="str">
        <f t="shared" si="0"/>
        <v>Overpriced</v>
      </c>
      <c r="B12" s="900" t="s">
        <v>2728</v>
      </c>
      <c r="C12" s="900">
        <v>23</v>
      </c>
      <c r="D12" s="900" t="s">
        <v>1306</v>
      </c>
      <c r="E12" s="900" t="s">
        <v>13</v>
      </c>
      <c r="F12" s="899" t="s">
        <v>2820</v>
      </c>
      <c r="G12" s="900">
        <v>2400</v>
      </c>
      <c r="H12" s="900" t="s">
        <v>743</v>
      </c>
      <c r="I12" s="900">
        <f t="shared" si="1"/>
        <v>5.2</v>
      </c>
      <c r="J12" s="901">
        <v>12480</v>
      </c>
      <c r="K12" s="900">
        <f t="shared" si="2"/>
        <v>10.67</v>
      </c>
      <c r="L12" s="900">
        <f t="shared" si="3"/>
        <v>25608</v>
      </c>
      <c r="M12" s="901">
        <f t="shared" si="4"/>
        <v>13128</v>
      </c>
      <c r="N12" s="902">
        <f t="shared" si="5"/>
        <v>1.051923076923077</v>
      </c>
      <c r="O12" s="901">
        <f t="shared" si="6"/>
        <v>13128</v>
      </c>
      <c r="P12" s="900" t="s">
        <v>2727</v>
      </c>
      <c r="Q12" s="900" t="str">
        <f t="shared" si="7"/>
        <v>OFPE</v>
      </c>
      <c r="R12" s="900">
        <v>913</v>
      </c>
      <c r="S12" s="900" t="s">
        <v>738</v>
      </c>
      <c r="T12" s="900" t="s">
        <v>738</v>
      </c>
      <c r="U12" s="901">
        <v>12480</v>
      </c>
      <c r="V12" s="901">
        <v>18384</v>
      </c>
      <c r="W12" s="901">
        <v>11160</v>
      </c>
      <c r="X12" s="901">
        <v>25608</v>
      </c>
      <c r="Y12" s="901">
        <v>12000</v>
      </c>
      <c r="AB12" t="s">
        <v>2789</v>
      </c>
      <c r="AC12">
        <v>1</v>
      </c>
    </row>
    <row r="13" spans="1:29">
      <c r="A13" s="900" t="str">
        <f t="shared" si="0"/>
        <v>Overpriced</v>
      </c>
      <c r="B13" s="900" t="s">
        <v>2728</v>
      </c>
      <c r="C13" s="900">
        <v>26</v>
      </c>
      <c r="D13" s="900" t="s">
        <v>2271</v>
      </c>
      <c r="E13" s="900" t="s">
        <v>45</v>
      </c>
      <c r="F13" s="899" t="s">
        <v>2821</v>
      </c>
      <c r="G13" s="900">
        <v>340</v>
      </c>
      <c r="H13" s="900" t="s">
        <v>95</v>
      </c>
      <c r="I13" s="900">
        <f t="shared" si="1"/>
        <v>90</v>
      </c>
      <c r="J13" s="901">
        <v>30600</v>
      </c>
      <c r="K13" s="900">
        <f t="shared" si="2"/>
        <v>123.19</v>
      </c>
      <c r="L13" s="900">
        <f t="shared" si="3"/>
        <v>41884.6</v>
      </c>
      <c r="M13" s="901">
        <f t="shared" si="4"/>
        <v>11284.599999999999</v>
      </c>
      <c r="N13" s="902">
        <f t="shared" si="5"/>
        <v>0.3687777777777777</v>
      </c>
      <c r="O13" s="901">
        <f t="shared" si="6"/>
        <v>11284.599999999999</v>
      </c>
      <c r="P13" s="900" t="s">
        <v>2727</v>
      </c>
      <c r="Q13" s="900" t="str">
        <f t="shared" si="7"/>
        <v>OFPE</v>
      </c>
      <c r="R13" s="900">
        <v>1073</v>
      </c>
      <c r="S13" s="900" t="s">
        <v>852</v>
      </c>
      <c r="T13" s="900" t="s">
        <v>852</v>
      </c>
      <c r="U13" s="901">
        <v>30600</v>
      </c>
      <c r="V13" s="901">
        <v>38807.599999999999</v>
      </c>
      <c r="W13" s="901">
        <v>35730.6</v>
      </c>
      <c r="X13" s="901">
        <v>41884.6</v>
      </c>
      <c r="Y13" s="901">
        <v>38420</v>
      </c>
      <c r="AB13" t="s">
        <v>2789</v>
      </c>
      <c r="AC13">
        <v>1</v>
      </c>
    </row>
    <row r="14" spans="1:29">
      <c r="A14" s="900" t="str">
        <f t="shared" si="0"/>
        <v>Overpriced</v>
      </c>
      <c r="B14" s="900" t="s">
        <v>2728</v>
      </c>
      <c r="C14" s="900">
        <v>22</v>
      </c>
      <c r="D14" s="900" t="s">
        <v>2004</v>
      </c>
      <c r="E14" s="900" t="s">
        <v>19</v>
      </c>
      <c r="F14" s="899" t="s">
        <v>2818</v>
      </c>
      <c r="G14" s="900">
        <v>1</v>
      </c>
      <c r="H14" s="900" t="s">
        <v>624</v>
      </c>
      <c r="I14" s="900">
        <f t="shared" si="1"/>
        <v>6500</v>
      </c>
      <c r="J14" s="901">
        <v>6500</v>
      </c>
      <c r="K14" s="900">
        <f t="shared" si="2"/>
        <v>15455.98</v>
      </c>
      <c r="L14" s="900">
        <f t="shared" si="3"/>
        <v>15455.98</v>
      </c>
      <c r="M14" s="901">
        <f t="shared" si="4"/>
        <v>8955.98</v>
      </c>
      <c r="N14" s="902">
        <f t="shared" si="5"/>
        <v>1.3778430769230769</v>
      </c>
      <c r="O14" s="901">
        <f t="shared" si="6"/>
        <v>8955.98</v>
      </c>
      <c r="P14" s="900" t="s">
        <v>2727</v>
      </c>
      <c r="Q14" s="900" t="str">
        <f t="shared" si="7"/>
        <v>OFPE</v>
      </c>
      <c r="R14" s="900">
        <v>747</v>
      </c>
      <c r="S14" s="900" t="s">
        <v>615</v>
      </c>
      <c r="T14" s="900" t="s">
        <v>615</v>
      </c>
      <c r="U14" s="901">
        <v>6500</v>
      </c>
      <c r="V14" s="901">
        <v>8425.49</v>
      </c>
      <c r="W14" s="901">
        <v>1395</v>
      </c>
      <c r="X14" s="901">
        <v>15455.98</v>
      </c>
      <c r="Y14" s="901">
        <v>150</v>
      </c>
      <c r="AA14" t="s">
        <v>2788</v>
      </c>
      <c r="AB14" t="s">
        <v>2789</v>
      </c>
      <c r="AC14">
        <v>2</v>
      </c>
    </row>
    <row r="15" spans="1:29">
      <c r="A15" s="900" t="str">
        <f t="shared" si="0"/>
        <v>Overpriced</v>
      </c>
      <c r="B15" s="900" t="s">
        <v>2728</v>
      </c>
      <c r="C15" s="900">
        <v>27</v>
      </c>
      <c r="D15" s="900" t="s">
        <v>2750</v>
      </c>
      <c r="E15" s="900" t="s">
        <v>17</v>
      </c>
      <c r="F15" s="899" t="s">
        <v>2822</v>
      </c>
      <c r="G15" s="900">
        <v>90</v>
      </c>
      <c r="H15" s="900" t="s">
        <v>39</v>
      </c>
      <c r="I15" s="900">
        <f t="shared" si="1"/>
        <v>60</v>
      </c>
      <c r="J15" s="901">
        <v>5400</v>
      </c>
      <c r="K15" s="900">
        <f t="shared" si="2"/>
        <v>154.22999999999999</v>
      </c>
      <c r="L15" s="900">
        <f t="shared" si="3"/>
        <v>13880.699999999999</v>
      </c>
      <c r="M15" s="901">
        <f t="shared" si="4"/>
        <v>8480.6999999999989</v>
      </c>
      <c r="N15" s="902">
        <f t="shared" si="5"/>
        <v>1.5704999999999998</v>
      </c>
      <c r="O15" s="901">
        <f t="shared" si="6"/>
        <v>8480.6999999999989</v>
      </c>
      <c r="P15" s="900" t="s">
        <v>2727</v>
      </c>
      <c r="Q15" s="900" t="str">
        <f t="shared" si="7"/>
        <v>OFPE</v>
      </c>
      <c r="R15" s="900">
        <v>1275</v>
      </c>
      <c r="S15" s="900" t="s">
        <v>1176</v>
      </c>
      <c r="T15" s="900" t="s">
        <v>1176</v>
      </c>
      <c r="U15" s="901">
        <v>5400</v>
      </c>
      <c r="V15" s="901">
        <v>11543.85</v>
      </c>
      <c r="W15" s="901">
        <v>9207.0000000000018</v>
      </c>
      <c r="X15" s="901">
        <v>13880.699999999999</v>
      </c>
      <c r="Y15" s="901">
        <v>21150</v>
      </c>
      <c r="AA15" t="s">
        <v>2789</v>
      </c>
      <c r="AB15" t="s">
        <v>2789</v>
      </c>
      <c r="AC15">
        <v>2</v>
      </c>
    </row>
    <row r="16" spans="1:29" ht="30">
      <c r="A16" s="900" t="str">
        <f t="shared" si="0"/>
        <v>Overpriced</v>
      </c>
      <c r="B16" s="900" t="s">
        <v>2728</v>
      </c>
      <c r="C16" s="900">
        <v>22</v>
      </c>
      <c r="D16" s="900" t="s">
        <v>2004</v>
      </c>
      <c r="E16" s="900" t="s">
        <v>20</v>
      </c>
      <c r="F16" s="899" t="s">
        <v>2823</v>
      </c>
      <c r="G16" s="900">
        <v>1</v>
      </c>
      <c r="H16" s="900" t="s">
        <v>624</v>
      </c>
      <c r="I16" s="900">
        <f t="shared" si="1"/>
        <v>4000</v>
      </c>
      <c r="J16" s="901">
        <v>4000</v>
      </c>
      <c r="K16" s="900">
        <f t="shared" si="2"/>
        <v>12235.58</v>
      </c>
      <c r="L16" s="900">
        <f t="shared" si="3"/>
        <v>12235.58</v>
      </c>
      <c r="M16" s="901">
        <f t="shared" si="4"/>
        <v>8235.58</v>
      </c>
      <c r="N16" s="902">
        <f t="shared" si="5"/>
        <v>2.0588950000000001</v>
      </c>
      <c r="O16" s="901">
        <f t="shared" si="6"/>
        <v>8235.58</v>
      </c>
      <c r="P16" s="900" t="s">
        <v>2727</v>
      </c>
      <c r="Q16" s="900" t="str">
        <f t="shared" si="7"/>
        <v>OFPE</v>
      </c>
      <c r="R16" s="900">
        <v>748</v>
      </c>
      <c r="S16" s="900" t="s">
        <v>622</v>
      </c>
      <c r="T16" s="900" t="s">
        <v>622</v>
      </c>
      <c r="U16" s="901">
        <v>4000</v>
      </c>
      <c r="V16" s="901">
        <v>6815.29</v>
      </c>
      <c r="W16" s="901">
        <v>1395</v>
      </c>
      <c r="X16" s="901">
        <v>12235.58</v>
      </c>
      <c r="Y16" s="901">
        <v>150</v>
      </c>
      <c r="AA16" t="s">
        <v>2788</v>
      </c>
      <c r="AB16" t="s">
        <v>2789</v>
      </c>
      <c r="AC16">
        <v>2</v>
      </c>
    </row>
    <row r="17" spans="1:29" ht="90">
      <c r="A17" s="900" t="str">
        <f t="shared" si="0"/>
        <v>Overpriced</v>
      </c>
      <c r="B17" s="900" t="s">
        <v>2728</v>
      </c>
      <c r="C17" s="900">
        <v>27</v>
      </c>
      <c r="D17" s="900" t="s">
        <v>1309</v>
      </c>
      <c r="E17" s="900" t="s">
        <v>15</v>
      </c>
      <c r="F17" s="899" t="s">
        <v>2824</v>
      </c>
      <c r="G17" s="900">
        <v>6</v>
      </c>
      <c r="H17" s="900" t="s">
        <v>39</v>
      </c>
      <c r="I17" s="900">
        <f t="shared" si="1"/>
        <v>800</v>
      </c>
      <c r="J17" s="901">
        <v>4800</v>
      </c>
      <c r="K17" s="900">
        <f t="shared" si="2"/>
        <v>2125.27</v>
      </c>
      <c r="L17" s="900">
        <f t="shared" si="3"/>
        <v>12751.619999999999</v>
      </c>
      <c r="M17" s="901">
        <f t="shared" si="4"/>
        <v>7951.619999999999</v>
      </c>
      <c r="N17" s="902">
        <f t="shared" si="5"/>
        <v>1.6565874999999999</v>
      </c>
      <c r="O17" s="901">
        <f t="shared" si="6"/>
        <v>7951.619999999999</v>
      </c>
      <c r="P17" s="900" t="s">
        <v>2727</v>
      </c>
      <c r="Q17" s="900" t="str">
        <f t="shared" si="7"/>
        <v>OFPE</v>
      </c>
      <c r="R17" s="900">
        <v>1282</v>
      </c>
      <c r="S17" s="900" t="s">
        <v>1180</v>
      </c>
      <c r="T17" s="900" t="s">
        <v>1180</v>
      </c>
      <c r="U17" s="901">
        <v>4800</v>
      </c>
      <c r="V17" s="901">
        <v>10560.81</v>
      </c>
      <c r="W17" s="901">
        <v>8370</v>
      </c>
      <c r="X17" s="901">
        <v>12751.619999999999</v>
      </c>
      <c r="Y17" s="901">
        <v>11250</v>
      </c>
      <c r="AA17" t="s">
        <v>2789</v>
      </c>
      <c r="AB17" t="s">
        <v>2789</v>
      </c>
      <c r="AC17">
        <v>2</v>
      </c>
    </row>
    <row r="18" spans="1:29" ht="45">
      <c r="A18" s="900" t="str">
        <f t="shared" si="0"/>
        <v>Overpriced</v>
      </c>
      <c r="B18" s="900" t="s">
        <v>2728</v>
      </c>
      <c r="C18" s="900">
        <v>26</v>
      </c>
      <c r="D18" s="900" t="s">
        <v>2341</v>
      </c>
      <c r="E18" s="900" t="s">
        <v>20</v>
      </c>
      <c r="F18" s="899" t="s">
        <v>2806</v>
      </c>
      <c r="G18" s="900">
        <v>1</v>
      </c>
      <c r="H18" s="900" t="s">
        <v>39</v>
      </c>
      <c r="I18" s="900">
        <f t="shared" si="1"/>
        <v>25000</v>
      </c>
      <c r="J18" s="901">
        <v>25000</v>
      </c>
      <c r="K18" s="900">
        <f t="shared" si="2"/>
        <v>32199.149999999998</v>
      </c>
      <c r="L18" s="900">
        <f t="shared" si="3"/>
        <v>32199.149999999998</v>
      </c>
      <c r="M18" s="901">
        <f t="shared" si="4"/>
        <v>7199.1499999999978</v>
      </c>
      <c r="N18" s="902">
        <f t="shared" si="5"/>
        <v>0.28796599999999989</v>
      </c>
      <c r="O18" s="901">
        <f t="shared" si="6"/>
        <v>7199.1499999999978</v>
      </c>
      <c r="P18" s="900" t="s">
        <v>2727</v>
      </c>
      <c r="Q18" s="900" t="str">
        <f t="shared" si="7"/>
        <v>OFPE</v>
      </c>
      <c r="R18" s="900">
        <v>1168</v>
      </c>
      <c r="S18" s="900" t="s">
        <v>960</v>
      </c>
      <c r="T18" s="900" t="s">
        <v>960</v>
      </c>
      <c r="U18" s="901">
        <v>25000</v>
      </c>
      <c r="V18" s="901">
        <v>32839.574999999997</v>
      </c>
      <c r="W18" s="901">
        <v>33480</v>
      </c>
      <c r="X18" s="901">
        <v>32199.149999999998</v>
      </c>
      <c r="Y18" s="901">
        <v>36250</v>
      </c>
      <c r="AA18" t="s">
        <v>2789</v>
      </c>
      <c r="AB18" t="s">
        <v>2789</v>
      </c>
      <c r="AC18">
        <v>2</v>
      </c>
    </row>
    <row r="19" spans="1:29" ht="30">
      <c r="A19" s="900" t="str">
        <f t="shared" si="0"/>
        <v>Overpriced</v>
      </c>
      <c r="B19" s="900" t="s">
        <v>2728</v>
      </c>
      <c r="C19" s="900">
        <v>8</v>
      </c>
      <c r="D19" s="900" t="s">
        <v>2739</v>
      </c>
      <c r="E19" s="900" t="s">
        <v>13</v>
      </c>
      <c r="F19" s="899" t="s">
        <v>2805</v>
      </c>
      <c r="G19" s="900">
        <v>6</v>
      </c>
      <c r="H19" s="900" t="s">
        <v>39</v>
      </c>
      <c r="I19" s="900">
        <f t="shared" si="1"/>
        <v>1012</v>
      </c>
      <c r="J19" s="901">
        <v>6072</v>
      </c>
      <c r="K19" s="900">
        <f t="shared" si="2"/>
        <v>2203.84</v>
      </c>
      <c r="L19" s="900">
        <f t="shared" si="3"/>
        <v>13223.04</v>
      </c>
      <c r="M19" s="901">
        <f t="shared" si="4"/>
        <v>7151.0400000000009</v>
      </c>
      <c r="N19" s="902">
        <f t="shared" si="5"/>
        <v>1.1777075098814231</v>
      </c>
      <c r="O19" s="901">
        <f t="shared" si="6"/>
        <v>7151.0400000000009</v>
      </c>
      <c r="P19" s="900" t="s">
        <v>2727</v>
      </c>
      <c r="Q19" s="900" t="str">
        <f t="shared" si="7"/>
        <v>OFPE</v>
      </c>
      <c r="R19" s="900">
        <v>307</v>
      </c>
      <c r="S19" s="900" t="s">
        <v>277</v>
      </c>
      <c r="T19" s="900" t="s">
        <v>277</v>
      </c>
      <c r="U19" s="901">
        <v>6072</v>
      </c>
      <c r="V19" s="901">
        <v>14423.52</v>
      </c>
      <c r="W19" s="901">
        <v>15624</v>
      </c>
      <c r="X19" s="901">
        <v>13223.04</v>
      </c>
      <c r="Y19" s="901">
        <v>16812</v>
      </c>
      <c r="AA19" t="s">
        <v>2789</v>
      </c>
      <c r="AB19" t="s">
        <v>2789</v>
      </c>
      <c r="AC19">
        <v>2</v>
      </c>
    </row>
    <row r="20" spans="1:29">
      <c r="A20" s="900" t="str">
        <f t="shared" si="0"/>
        <v>Overpriced</v>
      </c>
      <c r="B20" s="900" t="s">
        <v>2728</v>
      </c>
      <c r="C20" s="900">
        <v>22</v>
      </c>
      <c r="D20" s="900" t="s">
        <v>2024</v>
      </c>
      <c r="E20" s="900" t="s">
        <v>48</v>
      </c>
      <c r="F20" s="899" t="s">
        <v>2825</v>
      </c>
      <c r="G20" s="900">
        <v>1</v>
      </c>
      <c r="H20" s="900" t="s">
        <v>39</v>
      </c>
      <c r="I20" s="900">
        <f t="shared" si="1"/>
        <v>3800</v>
      </c>
      <c r="J20" s="901">
        <v>3800</v>
      </c>
      <c r="K20" s="900">
        <f t="shared" si="2"/>
        <v>10303.34</v>
      </c>
      <c r="L20" s="900">
        <f t="shared" si="3"/>
        <v>10303.34</v>
      </c>
      <c r="M20" s="901">
        <f t="shared" si="4"/>
        <v>6503.34</v>
      </c>
      <c r="N20" s="902">
        <f t="shared" si="5"/>
        <v>1.7114052631578949</v>
      </c>
      <c r="O20" s="901">
        <f t="shared" si="6"/>
        <v>6503.34</v>
      </c>
      <c r="P20" s="900" t="s">
        <v>2727</v>
      </c>
      <c r="Q20" s="900" t="str">
        <f t="shared" si="7"/>
        <v>OFPE</v>
      </c>
      <c r="R20" s="900">
        <v>791</v>
      </c>
      <c r="S20" s="900" t="s">
        <v>656</v>
      </c>
      <c r="T20" s="900" t="s">
        <v>656</v>
      </c>
      <c r="U20" s="901">
        <v>3800</v>
      </c>
      <c r="V20" s="901">
        <v>5388.82</v>
      </c>
      <c r="W20" s="901">
        <v>474.3</v>
      </c>
      <c r="X20" s="901">
        <v>10303.34</v>
      </c>
      <c r="Y20" s="901">
        <v>475</v>
      </c>
      <c r="AA20" t="s">
        <v>2788</v>
      </c>
      <c r="AB20" t="s">
        <v>2789</v>
      </c>
      <c r="AC20">
        <v>2</v>
      </c>
    </row>
    <row r="21" spans="1:29" ht="30">
      <c r="A21" s="900" t="str">
        <f t="shared" si="0"/>
        <v>Overpriced</v>
      </c>
      <c r="B21" s="900" t="s">
        <v>2728</v>
      </c>
      <c r="C21" s="900">
        <v>26</v>
      </c>
      <c r="D21" s="900" t="s">
        <v>2271</v>
      </c>
      <c r="E21" s="900" t="s">
        <v>48</v>
      </c>
      <c r="F21" s="899" t="s">
        <v>2826</v>
      </c>
      <c r="G21" s="900">
        <v>115</v>
      </c>
      <c r="H21" s="900" t="s">
        <v>95</v>
      </c>
      <c r="I21" s="900">
        <f t="shared" si="1"/>
        <v>100</v>
      </c>
      <c r="J21" s="901">
        <v>11500</v>
      </c>
      <c r="K21" s="900">
        <f t="shared" si="2"/>
        <v>156.16999999999999</v>
      </c>
      <c r="L21" s="900">
        <f t="shared" si="3"/>
        <v>17959.55</v>
      </c>
      <c r="M21" s="901">
        <f t="shared" si="4"/>
        <v>6459.5499999999993</v>
      </c>
      <c r="N21" s="902">
        <f t="shared" si="5"/>
        <v>0.56169999999999998</v>
      </c>
      <c r="O21" s="901">
        <f t="shared" si="6"/>
        <v>6459.5499999999993</v>
      </c>
      <c r="P21" s="900" t="s">
        <v>2727</v>
      </c>
      <c r="Q21" s="900" t="str">
        <f t="shared" si="7"/>
        <v>OFPE</v>
      </c>
      <c r="R21" s="900">
        <v>1074</v>
      </c>
      <c r="S21" s="900" t="s">
        <v>863</v>
      </c>
      <c r="T21" s="900" t="s">
        <v>863</v>
      </c>
      <c r="U21" s="901">
        <v>11500</v>
      </c>
      <c r="V21" s="901">
        <v>16466.275000000001</v>
      </c>
      <c r="W21" s="901">
        <v>14973.000000000002</v>
      </c>
      <c r="X21" s="901">
        <v>17959.55</v>
      </c>
      <c r="Y21" s="901">
        <v>15870</v>
      </c>
      <c r="AA21" t="s">
        <v>2789</v>
      </c>
      <c r="AB21" t="s">
        <v>2789</v>
      </c>
      <c r="AC21">
        <v>2</v>
      </c>
    </row>
    <row r="22" spans="1:29" ht="105">
      <c r="A22" s="900" t="str">
        <f t="shared" si="0"/>
        <v>Overpriced</v>
      </c>
      <c r="B22" s="900" t="s">
        <v>2728</v>
      </c>
      <c r="C22" s="900">
        <v>8</v>
      </c>
      <c r="D22" s="900" t="s">
        <v>1619</v>
      </c>
      <c r="E22" s="900" t="s">
        <v>13</v>
      </c>
      <c r="F22" s="899" t="s">
        <v>2827</v>
      </c>
      <c r="G22" s="900">
        <v>6</v>
      </c>
      <c r="H22" s="900" t="s">
        <v>39</v>
      </c>
      <c r="I22" s="900">
        <f t="shared" si="1"/>
        <v>350</v>
      </c>
      <c r="J22" s="901">
        <v>2100</v>
      </c>
      <c r="K22" s="900">
        <f t="shared" si="2"/>
        <v>1288.1599999999999</v>
      </c>
      <c r="L22" s="900">
        <f t="shared" si="3"/>
        <v>7728.9599999999991</v>
      </c>
      <c r="M22" s="901">
        <f t="shared" si="4"/>
        <v>5628.9599999999991</v>
      </c>
      <c r="N22" s="902">
        <f t="shared" si="5"/>
        <v>2.6804571428571426</v>
      </c>
      <c r="O22" s="901">
        <f t="shared" si="6"/>
        <v>5628.9599999999991</v>
      </c>
      <c r="P22" s="900" t="s">
        <v>2727</v>
      </c>
      <c r="Q22" s="900" t="str">
        <f t="shared" si="7"/>
        <v>OFPE</v>
      </c>
      <c r="R22" s="900">
        <v>289</v>
      </c>
      <c r="S22" s="900" t="s">
        <v>254</v>
      </c>
      <c r="T22" s="900" t="s">
        <v>254</v>
      </c>
      <c r="U22" s="901">
        <v>2100</v>
      </c>
      <c r="V22" s="901">
        <v>4980.4799999999996</v>
      </c>
      <c r="W22" s="901">
        <v>2232</v>
      </c>
      <c r="X22" s="901">
        <v>7728.9599999999991</v>
      </c>
      <c r="Y22" s="901">
        <v>2436</v>
      </c>
      <c r="AB22" t="s">
        <v>2789</v>
      </c>
      <c r="AC22">
        <v>1</v>
      </c>
    </row>
  </sheetData>
  <autoFilter ref="A1:Y22" xr:uid="{E202D7BE-2C11-4936-B1A2-14517ED11504}"/>
  <pageMargins left="0.7" right="0.7" top="0.75" bottom="0.75" header="0.3" footer="0.3"/>
  <pageSetup scale="51" fitToHeight="0" orientation="portrait" r:id="rId1"/>
  <headerFooter>
    <oddHeader>&amp;COverpriced Items</oddHead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DAD85-CFEC-4516-BA5E-7B1290A8798C}">
  <dimension ref="A1:N63"/>
  <sheetViews>
    <sheetView zoomScale="70" zoomScaleNormal="70" workbookViewId="0">
      <selection activeCell="D47" sqref="A4:N63"/>
    </sheetView>
  </sheetViews>
  <sheetFormatPr defaultRowHeight="15"/>
  <cols>
    <col min="1" max="1" width="15.7109375" bestFit="1" customWidth="1"/>
    <col min="2" max="2" width="12.85546875" customWidth="1"/>
    <col min="3" max="5" width="37.140625" style="883" customWidth="1"/>
    <col min="6" max="6" width="37.42578125" customWidth="1"/>
    <col min="7" max="7" width="11.85546875" bestFit="1" customWidth="1"/>
    <col min="8" max="8" width="11.28515625" bestFit="1" customWidth="1"/>
    <col min="9" max="16" width="14.5703125" customWidth="1"/>
  </cols>
  <sheetData>
    <row r="1" spans="1:14">
      <c r="A1" s="931" t="s">
        <v>1202</v>
      </c>
      <c r="B1" s="930" t="s">
        <v>2832</v>
      </c>
    </row>
    <row r="2" spans="1:14">
      <c r="A2" s="931" t="s">
        <v>1208</v>
      </c>
      <c r="B2" s="930" t="s">
        <v>2722</v>
      </c>
    </row>
    <row r="4" spans="1:14">
      <c r="A4" s="930"/>
      <c r="B4" s="930"/>
      <c r="C4" s="930"/>
      <c r="D4" s="930"/>
      <c r="E4" s="930"/>
      <c r="F4" s="930"/>
      <c r="G4" s="930"/>
      <c r="H4" s="930"/>
      <c r="I4" s="931" t="s">
        <v>2726</v>
      </c>
      <c r="J4" s="931" t="s">
        <v>2800</v>
      </c>
      <c r="K4" s="930"/>
      <c r="L4" s="930"/>
      <c r="M4" s="930"/>
      <c r="N4" s="930"/>
    </row>
    <row r="5" spans="1:14">
      <c r="A5" s="930"/>
      <c r="B5" s="930"/>
      <c r="C5" s="930"/>
      <c r="D5" s="930"/>
      <c r="E5" s="930"/>
      <c r="F5" s="930"/>
      <c r="G5" s="930"/>
      <c r="H5" s="930"/>
      <c r="I5" s="930" t="s">
        <v>2727</v>
      </c>
      <c r="J5" s="930"/>
      <c r="K5" s="930" t="s">
        <v>2729</v>
      </c>
      <c r="L5" s="930"/>
      <c r="M5" s="930" t="s">
        <v>2728</v>
      </c>
      <c r="N5" s="930"/>
    </row>
    <row r="6" spans="1:14">
      <c r="A6" s="931" t="s">
        <v>2776</v>
      </c>
      <c r="B6" s="931" t="s">
        <v>2783</v>
      </c>
      <c r="C6" s="931" t="s">
        <v>1320</v>
      </c>
      <c r="D6" s="931" t="s">
        <v>2733</v>
      </c>
      <c r="E6" s="931" t="s">
        <v>2734</v>
      </c>
      <c r="F6" s="931" t="s">
        <v>2777</v>
      </c>
      <c r="G6" s="931" t="s">
        <v>4</v>
      </c>
      <c r="H6" s="931" t="s">
        <v>5</v>
      </c>
      <c r="I6" s="930" t="s">
        <v>2833</v>
      </c>
      <c r="J6" s="930" t="s">
        <v>2834</v>
      </c>
      <c r="K6" s="930" t="s">
        <v>2833</v>
      </c>
      <c r="L6" s="930" t="s">
        <v>2834</v>
      </c>
      <c r="M6" s="930" t="s">
        <v>2833</v>
      </c>
      <c r="N6" s="930" t="s">
        <v>2834</v>
      </c>
    </row>
    <row r="7" spans="1:14">
      <c r="A7" s="930">
        <v>1211</v>
      </c>
      <c r="B7" s="930" t="s">
        <v>2748</v>
      </c>
      <c r="C7" s="930" t="s">
        <v>1291</v>
      </c>
      <c r="D7" s="930" t="s">
        <v>1126</v>
      </c>
      <c r="E7" s="930" t="s">
        <v>1126</v>
      </c>
      <c r="F7" s="930" t="s">
        <v>1128</v>
      </c>
      <c r="G7" s="930">
        <v>150</v>
      </c>
      <c r="H7" s="930" t="s">
        <v>95</v>
      </c>
      <c r="I7" s="932">
        <v>14</v>
      </c>
      <c r="J7" s="932">
        <v>2100</v>
      </c>
      <c r="K7" s="932">
        <v>37.200000000000003</v>
      </c>
      <c r="L7" s="932">
        <v>5580</v>
      </c>
      <c r="M7" s="932">
        <v>14.549999999999999</v>
      </c>
      <c r="N7" s="932">
        <v>2182.5</v>
      </c>
    </row>
    <row r="8" spans="1:14">
      <c r="A8" s="930">
        <v>1212</v>
      </c>
      <c r="B8" s="930" t="s">
        <v>2748</v>
      </c>
      <c r="C8" s="930" t="s">
        <v>1291</v>
      </c>
      <c r="D8" s="930" t="s">
        <v>1127</v>
      </c>
      <c r="E8" s="930" t="s">
        <v>1127</v>
      </c>
      <c r="F8" s="930" t="s">
        <v>1129</v>
      </c>
      <c r="G8" s="930">
        <v>5</v>
      </c>
      <c r="H8" s="930" t="s">
        <v>95</v>
      </c>
      <c r="I8" s="932">
        <v>14</v>
      </c>
      <c r="J8" s="932">
        <v>70</v>
      </c>
      <c r="K8" s="932">
        <v>37.200000000000003</v>
      </c>
      <c r="L8" s="932">
        <v>186</v>
      </c>
      <c r="M8" s="932">
        <v>14.549999999999999</v>
      </c>
      <c r="N8" s="932">
        <v>72.75</v>
      </c>
    </row>
    <row r="9" spans="1:14">
      <c r="A9" s="930">
        <v>1216</v>
      </c>
      <c r="B9" s="930" t="s">
        <v>2386</v>
      </c>
      <c r="C9" s="930" t="s">
        <v>1292</v>
      </c>
      <c r="D9" s="930" t="s">
        <v>1131</v>
      </c>
      <c r="E9" s="930" t="s">
        <v>1131</v>
      </c>
      <c r="F9" s="930" t="s">
        <v>1133</v>
      </c>
      <c r="G9" s="930">
        <v>1</v>
      </c>
      <c r="H9" s="930" t="s">
        <v>39</v>
      </c>
      <c r="I9" s="932">
        <v>650</v>
      </c>
      <c r="J9" s="932">
        <v>650</v>
      </c>
      <c r="K9" s="932">
        <v>874.2</v>
      </c>
      <c r="L9" s="932">
        <v>874.2</v>
      </c>
      <c r="M9" s="932">
        <v>2576.3199999999997</v>
      </c>
      <c r="N9" s="932">
        <v>2576.3199999999997</v>
      </c>
    </row>
    <row r="10" spans="1:14">
      <c r="A10" s="930">
        <v>1220</v>
      </c>
      <c r="B10" s="930" t="s">
        <v>2390</v>
      </c>
      <c r="C10" s="930" t="s">
        <v>1293</v>
      </c>
      <c r="D10" s="930" t="s">
        <v>1135</v>
      </c>
      <c r="E10" s="930" t="s">
        <v>1135</v>
      </c>
      <c r="F10" s="930" t="s">
        <v>1137</v>
      </c>
      <c r="G10" s="930">
        <v>170</v>
      </c>
      <c r="H10" s="930" t="s">
        <v>95</v>
      </c>
      <c r="I10" s="932">
        <v>3</v>
      </c>
      <c r="J10" s="932">
        <v>510</v>
      </c>
      <c r="K10" s="932">
        <v>37.200000000000003</v>
      </c>
      <c r="L10" s="932">
        <v>6324.0000000000009</v>
      </c>
      <c r="M10" s="932">
        <v>7.76</v>
      </c>
      <c r="N10" s="932">
        <v>1319.2</v>
      </c>
    </row>
    <row r="11" spans="1:14">
      <c r="A11" s="930">
        <v>1222</v>
      </c>
      <c r="B11" s="930" t="s">
        <v>2390</v>
      </c>
      <c r="C11" s="930" t="s">
        <v>1293</v>
      </c>
      <c r="D11" s="930" t="s">
        <v>1135</v>
      </c>
      <c r="E11" s="930" t="s">
        <v>1135</v>
      </c>
      <c r="F11" s="930" t="s">
        <v>1000</v>
      </c>
      <c r="G11" s="930">
        <v>1</v>
      </c>
      <c r="H11" s="930" t="s">
        <v>39</v>
      </c>
      <c r="I11" s="932">
        <v>250</v>
      </c>
      <c r="J11" s="932">
        <v>250</v>
      </c>
      <c r="K11" s="932">
        <v>2139</v>
      </c>
      <c r="L11" s="932">
        <v>2139</v>
      </c>
      <c r="M11" s="932">
        <v>101.85</v>
      </c>
      <c r="N11" s="932">
        <v>101.85</v>
      </c>
    </row>
    <row r="12" spans="1:14">
      <c r="A12" s="930">
        <v>1223</v>
      </c>
      <c r="B12" s="930" t="s">
        <v>2390</v>
      </c>
      <c r="C12" s="930" t="s">
        <v>1293</v>
      </c>
      <c r="D12" s="930" t="s">
        <v>1138</v>
      </c>
      <c r="E12" s="930" t="s">
        <v>1138</v>
      </c>
      <c r="F12" s="930" t="s">
        <v>1001</v>
      </c>
      <c r="G12" s="930">
        <v>1</v>
      </c>
      <c r="H12" s="930" t="s">
        <v>39</v>
      </c>
      <c r="I12" s="932">
        <v>250</v>
      </c>
      <c r="J12" s="932">
        <v>250</v>
      </c>
      <c r="K12" s="932">
        <v>2139</v>
      </c>
      <c r="L12" s="932">
        <v>2139</v>
      </c>
      <c r="M12" s="932">
        <v>20.37</v>
      </c>
      <c r="N12" s="932">
        <v>20.37</v>
      </c>
    </row>
    <row r="13" spans="1:14">
      <c r="A13" s="930">
        <v>1227</v>
      </c>
      <c r="B13" s="930" t="s">
        <v>2394</v>
      </c>
      <c r="C13" s="930" t="s">
        <v>1294</v>
      </c>
      <c r="D13" s="930" t="s">
        <v>1140</v>
      </c>
      <c r="E13" s="930" t="s">
        <v>1140</v>
      </c>
      <c r="F13" s="930" t="s">
        <v>1142</v>
      </c>
      <c r="G13" s="930">
        <v>11</v>
      </c>
      <c r="H13" s="930" t="s">
        <v>39</v>
      </c>
      <c r="I13" s="932">
        <v>90</v>
      </c>
      <c r="J13" s="932">
        <v>990</v>
      </c>
      <c r="K13" s="932">
        <v>97.65</v>
      </c>
      <c r="L13" s="932">
        <v>1074.1500000000001</v>
      </c>
      <c r="M13" s="932">
        <v>37.83</v>
      </c>
      <c r="N13" s="932">
        <v>416.13</v>
      </c>
    </row>
    <row r="14" spans="1:14">
      <c r="A14" s="930">
        <v>1228</v>
      </c>
      <c r="B14" s="930" t="s">
        <v>2394</v>
      </c>
      <c r="C14" s="930" t="s">
        <v>1294</v>
      </c>
      <c r="D14" s="930" t="s">
        <v>1141</v>
      </c>
      <c r="E14" s="930" t="s">
        <v>1141</v>
      </c>
      <c r="F14" s="930" t="s">
        <v>1143</v>
      </c>
      <c r="G14" s="930">
        <v>4</v>
      </c>
      <c r="H14" s="930" t="s">
        <v>39</v>
      </c>
      <c r="I14" s="932">
        <v>90</v>
      </c>
      <c r="J14" s="932">
        <v>360</v>
      </c>
      <c r="K14" s="932">
        <v>102.30000000000001</v>
      </c>
      <c r="L14" s="932">
        <v>409.20000000000005</v>
      </c>
      <c r="M14" s="932">
        <v>37.83</v>
      </c>
      <c r="N14" s="932">
        <v>151.32</v>
      </c>
    </row>
    <row r="15" spans="1:14">
      <c r="A15" s="930">
        <v>1229</v>
      </c>
      <c r="B15" s="930" t="s">
        <v>2394</v>
      </c>
      <c r="C15" s="930" t="s">
        <v>1294</v>
      </c>
      <c r="D15" s="930" t="s">
        <v>1140</v>
      </c>
      <c r="E15" s="930" t="s">
        <v>1140</v>
      </c>
      <c r="F15" s="930" t="s">
        <v>1144</v>
      </c>
      <c r="G15" s="930">
        <v>5</v>
      </c>
      <c r="H15" s="930" t="s">
        <v>39</v>
      </c>
      <c r="I15" s="932">
        <v>140</v>
      </c>
      <c r="J15" s="932">
        <v>700</v>
      </c>
      <c r="K15" s="932">
        <v>102.30000000000001</v>
      </c>
      <c r="L15" s="932">
        <v>511.50000000000006</v>
      </c>
      <c r="M15" s="932">
        <v>73.72</v>
      </c>
      <c r="N15" s="932">
        <v>368.6</v>
      </c>
    </row>
    <row r="16" spans="1:14">
      <c r="A16" s="930">
        <v>1230</v>
      </c>
      <c r="B16" s="930" t="s">
        <v>2394</v>
      </c>
      <c r="C16" s="930" t="s">
        <v>1294</v>
      </c>
      <c r="D16" s="930" t="s">
        <v>1141</v>
      </c>
      <c r="E16" s="930" t="s">
        <v>1141</v>
      </c>
      <c r="F16" s="930" t="s">
        <v>1145</v>
      </c>
      <c r="G16" s="930">
        <v>1</v>
      </c>
      <c r="H16" s="930" t="s">
        <v>39</v>
      </c>
      <c r="I16" s="932">
        <v>0</v>
      </c>
      <c r="J16" s="932">
        <v>0</v>
      </c>
      <c r="K16" s="932">
        <v>0</v>
      </c>
      <c r="L16" s="932">
        <v>0</v>
      </c>
      <c r="M16" s="932">
        <v>0</v>
      </c>
      <c r="N16" s="932">
        <v>0</v>
      </c>
    </row>
    <row r="17" spans="1:14">
      <c r="A17" s="930">
        <v>1232</v>
      </c>
      <c r="B17" s="930" t="s">
        <v>2394</v>
      </c>
      <c r="C17" s="930" t="s">
        <v>1294</v>
      </c>
      <c r="D17" s="930" t="s">
        <v>1141</v>
      </c>
      <c r="E17" s="930" t="s">
        <v>1141</v>
      </c>
      <c r="F17" s="930" t="s">
        <v>1147</v>
      </c>
      <c r="G17" s="930">
        <v>1</v>
      </c>
      <c r="H17" s="930" t="s">
        <v>39</v>
      </c>
      <c r="I17" s="932">
        <v>450</v>
      </c>
      <c r="J17" s="932">
        <v>450</v>
      </c>
      <c r="K17" s="932">
        <v>232.5</v>
      </c>
      <c r="L17" s="932">
        <v>232.5</v>
      </c>
      <c r="M17" s="932">
        <v>261.89999999999998</v>
      </c>
      <c r="N17" s="932">
        <v>261.89999999999998</v>
      </c>
    </row>
    <row r="18" spans="1:14">
      <c r="A18" s="930">
        <v>1236</v>
      </c>
      <c r="B18" s="930" t="s">
        <v>2396</v>
      </c>
      <c r="C18" s="930" t="s">
        <v>1295</v>
      </c>
      <c r="D18" s="930" t="s">
        <v>1149</v>
      </c>
      <c r="E18" s="930" t="s">
        <v>1149</v>
      </c>
      <c r="F18" s="930" t="s">
        <v>1151</v>
      </c>
      <c r="G18" s="930">
        <v>1</v>
      </c>
      <c r="H18" s="930" t="s">
        <v>39</v>
      </c>
      <c r="I18" s="932">
        <v>7500</v>
      </c>
      <c r="J18" s="932">
        <v>7500</v>
      </c>
      <c r="K18" s="932">
        <v>1162.5</v>
      </c>
      <c r="L18" s="932">
        <v>1162.5</v>
      </c>
      <c r="M18" s="932">
        <v>702.28</v>
      </c>
      <c r="N18" s="932">
        <v>702.28</v>
      </c>
    </row>
    <row r="19" spans="1:14">
      <c r="A19" s="930">
        <v>1240</v>
      </c>
      <c r="B19" s="930" t="s">
        <v>2400</v>
      </c>
      <c r="C19" s="930" t="s">
        <v>1296</v>
      </c>
      <c r="D19" s="930" t="s">
        <v>1153</v>
      </c>
      <c r="E19" s="930" t="s">
        <v>1153</v>
      </c>
      <c r="F19" s="930" t="s">
        <v>1155</v>
      </c>
      <c r="G19" s="930">
        <v>1</v>
      </c>
      <c r="H19" s="930" t="s">
        <v>2</v>
      </c>
      <c r="I19" s="932">
        <v>5000</v>
      </c>
      <c r="J19" s="932">
        <v>5000</v>
      </c>
      <c r="K19" s="932">
        <v>2883</v>
      </c>
      <c r="L19" s="932">
        <v>2883</v>
      </c>
      <c r="M19" s="932">
        <v>1775.1</v>
      </c>
      <c r="N19" s="932">
        <v>1775.1</v>
      </c>
    </row>
    <row r="20" spans="1:14">
      <c r="A20" s="930">
        <v>1241</v>
      </c>
      <c r="B20" s="930" t="s">
        <v>2400</v>
      </c>
      <c r="C20" s="930" t="s">
        <v>1296</v>
      </c>
      <c r="D20" s="930" t="s">
        <v>1154</v>
      </c>
      <c r="E20" s="930" t="s">
        <v>1154</v>
      </c>
      <c r="F20" s="930" t="s">
        <v>1156</v>
      </c>
      <c r="G20" s="930">
        <v>4</v>
      </c>
      <c r="H20" s="930" t="s">
        <v>39</v>
      </c>
      <c r="I20" s="932">
        <v>200</v>
      </c>
      <c r="J20" s="932">
        <v>800</v>
      </c>
      <c r="K20" s="932">
        <v>260.40000000000003</v>
      </c>
      <c r="L20" s="932">
        <v>1041.6000000000001</v>
      </c>
      <c r="M20" s="932">
        <v>273.54000000000002</v>
      </c>
      <c r="N20" s="932">
        <v>1094.1600000000001</v>
      </c>
    </row>
    <row r="21" spans="1:14">
      <c r="A21" s="930">
        <v>1242</v>
      </c>
      <c r="B21" s="930" t="s">
        <v>2400</v>
      </c>
      <c r="C21" s="930" t="s">
        <v>1296</v>
      </c>
      <c r="D21" s="930" t="s">
        <v>1153</v>
      </c>
      <c r="E21" s="930" t="s">
        <v>1153</v>
      </c>
      <c r="F21" s="930" t="s">
        <v>1157</v>
      </c>
      <c r="G21" s="930">
        <v>1</v>
      </c>
      <c r="H21" s="930" t="s">
        <v>2</v>
      </c>
      <c r="I21" s="932">
        <v>2500</v>
      </c>
      <c r="J21" s="932">
        <v>2500</v>
      </c>
      <c r="K21" s="932">
        <v>725.40000000000009</v>
      </c>
      <c r="L21" s="932">
        <v>725.40000000000009</v>
      </c>
      <c r="M21" s="932">
        <v>386.06</v>
      </c>
      <c r="N21" s="932">
        <v>386.06</v>
      </c>
    </row>
    <row r="22" spans="1:14">
      <c r="A22" s="930">
        <v>1243</v>
      </c>
      <c r="B22" s="930" t="s">
        <v>2400</v>
      </c>
      <c r="C22" s="930" t="s">
        <v>1296</v>
      </c>
      <c r="D22" s="930" t="s">
        <v>1154</v>
      </c>
      <c r="E22" s="930" t="s">
        <v>1154</v>
      </c>
      <c r="F22" s="930" t="s">
        <v>1158</v>
      </c>
      <c r="G22" s="930">
        <v>1</v>
      </c>
      <c r="H22" s="930" t="s">
        <v>2</v>
      </c>
      <c r="I22" s="932">
        <v>2500</v>
      </c>
      <c r="J22" s="932">
        <v>2500</v>
      </c>
      <c r="K22" s="932">
        <v>874.2</v>
      </c>
      <c r="L22" s="932">
        <v>874.2</v>
      </c>
      <c r="M22" s="932">
        <v>644.07999999999993</v>
      </c>
      <c r="N22" s="932">
        <v>644.07999999999993</v>
      </c>
    </row>
    <row r="23" spans="1:14">
      <c r="A23" s="930">
        <v>1246</v>
      </c>
      <c r="B23" s="930" t="s">
        <v>1308</v>
      </c>
      <c r="C23" s="930" t="s">
        <v>1297</v>
      </c>
      <c r="D23" s="930" t="s">
        <v>1002</v>
      </c>
      <c r="E23" s="930" t="s">
        <v>1002</v>
      </c>
      <c r="F23" s="930" t="s">
        <v>1003</v>
      </c>
      <c r="G23" s="930">
        <v>1</v>
      </c>
      <c r="H23" s="930" t="s">
        <v>39</v>
      </c>
      <c r="I23" s="932">
        <v>65</v>
      </c>
      <c r="J23" s="932">
        <v>65</v>
      </c>
      <c r="K23" s="932">
        <v>232.5</v>
      </c>
      <c r="L23" s="932">
        <v>232.5</v>
      </c>
      <c r="M23" s="932">
        <v>212.43</v>
      </c>
      <c r="N23" s="932">
        <v>212.43</v>
      </c>
    </row>
    <row r="24" spans="1:14">
      <c r="A24" s="930">
        <v>1247</v>
      </c>
      <c r="B24" s="930" t="s">
        <v>1308</v>
      </c>
      <c r="C24" s="930" t="s">
        <v>1297</v>
      </c>
      <c r="D24" s="930" t="s">
        <v>1159</v>
      </c>
      <c r="E24" s="930" t="s">
        <v>1159</v>
      </c>
      <c r="F24" s="930" t="s">
        <v>1004</v>
      </c>
      <c r="G24" s="930">
        <v>1</v>
      </c>
      <c r="H24" s="930" t="s">
        <v>39</v>
      </c>
      <c r="I24" s="932">
        <v>40</v>
      </c>
      <c r="J24" s="932">
        <v>40</v>
      </c>
      <c r="K24" s="932">
        <v>116.25</v>
      </c>
      <c r="L24" s="932">
        <v>116.25</v>
      </c>
      <c r="M24" s="932">
        <v>141.62</v>
      </c>
      <c r="N24" s="932">
        <v>141.62</v>
      </c>
    </row>
    <row r="25" spans="1:14">
      <c r="A25" s="930">
        <v>1248</v>
      </c>
      <c r="B25" s="930" t="s">
        <v>1308</v>
      </c>
      <c r="C25" s="930" t="s">
        <v>1297</v>
      </c>
      <c r="D25" s="930" t="s">
        <v>1002</v>
      </c>
      <c r="E25" s="930" t="s">
        <v>1002</v>
      </c>
      <c r="F25" s="930" t="s">
        <v>1005</v>
      </c>
      <c r="G25" s="930">
        <v>1</v>
      </c>
      <c r="H25" s="930" t="s">
        <v>39</v>
      </c>
      <c r="I25" s="932">
        <v>350</v>
      </c>
      <c r="J25" s="932">
        <v>350</v>
      </c>
      <c r="K25" s="932">
        <v>874.2</v>
      </c>
      <c r="L25" s="932">
        <v>874.2</v>
      </c>
      <c r="M25" s="932">
        <v>360.84</v>
      </c>
      <c r="N25" s="932">
        <v>360.84</v>
      </c>
    </row>
    <row r="26" spans="1:14">
      <c r="A26" s="930">
        <v>1249</v>
      </c>
      <c r="B26" s="930" t="s">
        <v>1308</v>
      </c>
      <c r="C26" s="930" t="s">
        <v>1297</v>
      </c>
      <c r="D26" s="930" t="s">
        <v>1159</v>
      </c>
      <c r="E26" s="930" t="s">
        <v>1159</v>
      </c>
      <c r="F26" s="930" t="s">
        <v>1006</v>
      </c>
      <c r="G26" s="930">
        <v>7</v>
      </c>
      <c r="H26" s="930" t="s">
        <v>39</v>
      </c>
      <c r="I26" s="932">
        <v>65</v>
      </c>
      <c r="J26" s="932">
        <v>455</v>
      </c>
      <c r="K26" s="932">
        <v>120.9</v>
      </c>
      <c r="L26" s="932">
        <v>846.30000000000007</v>
      </c>
      <c r="M26" s="932">
        <v>38.799999999999997</v>
      </c>
      <c r="N26" s="932">
        <v>271.59999999999997</v>
      </c>
    </row>
    <row r="27" spans="1:14">
      <c r="A27" s="930">
        <v>1253</v>
      </c>
      <c r="B27" s="930" t="s">
        <v>2749</v>
      </c>
      <c r="C27" s="930" t="s">
        <v>1318</v>
      </c>
      <c r="D27" s="930" t="s">
        <v>1160</v>
      </c>
      <c r="E27" s="930" t="s">
        <v>1160</v>
      </c>
      <c r="F27" s="930" t="s">
        <v>1162</v>
      </c>
      <c r="G27" s="930">
        <v>1</v>
      </c>
      <c r="H27" s="930" t="s">
        <v>2</v>
      </c>
      <c r="I27" s="932"/>
      <c r="J27" s="932"/>
      <c r="K27" s="932">
        <v>0</v>
      </c>
      <c r="L27" s="932">
        <v>0</v>
      </c>
      <c r="M27" s="932">
        <v>0</v>
      </c>
      <c r="N27" s="932">
        <v>0</v>
      </c>
    </row>
    <row r="28" spans="1:14">
      <c r="A28" s="930">
        <v>1254</v>
      </c>
      <c r="B28" s="930" t="s">
        <v>2749</v>
      </c>
      <c r="C28" s="930" t="s">
        <v>1318</v>
      </c>
      <c r="D28" s="930" t="s">
        <v>1161</v>
      </c>
      <c r="E28" s="930" t="s">
        <v>1161</v>
      </c>
      <c r="F28" s="930" t="s">
        <v>1163</v>
      </c>
      <c r="G28" s="930">
        <v>1</v>
      </c>
      <c r="H28" s="930" t="s">
        <v>2</v>
      </c>
      <c r="I28" s="932"/>
      <c r="J28" s="932"/>
      <c r="K28" s="932">
        <v>0</v>
      </c>
      <c r="L28" s="932">
        <v>0</v>
      </c>
      <c r="M28" s="932">
        <v>0</v>
      </c>
      <c r="N28" s="932">
        <v>0</v>
      </c>
    </row>
    <row r="29" spans="1:14">
      <c r="A29" s="930">
        <v>1256</v>
      </c>
      <c r="B29" s="930" t="s">
        <v>2749</v>
      </c>
      <c r="C29" s="930" t="s">
        <v>1318</v>
      </c>
      <c r="D29" s="930" t="s">
        <v>1161</v>
      </c>
      <c r="E29" s="930" t="s">
        <v>1161</v>
      </c>
      <c r="F29" s="930" t="s">
        <v>1011</v>
      </c>
      <c r="G29" s="930">
        <v>1</v>
      </c>
      <c r="H29" s="930" t="s">
        <v>39</v>
      </c>
      <c r="I29" s="932">
        <v>0</v>
      </c>
      <c r="J29" s="932">
        <v>0</v>
      </c>
      <c r="K29" s="932">
        <v>0</v>
      </c>
      <c r="L29" s="932">
        <v>0</v>
      </c>
      <c r="M29" s="932">
        <v>0</v>
      </c>
      <c r="N29" s="932">
        <v>0</v>
      </c>
    </row>
    <row r="30" spans="1:14">
      <c r="A30" s="930">
        <v>1257</v>
      </c>
      <c r="B30" s="930" t="s">
        <v>2749</v>
      </c>
      <c r="C30" s="930" t="s">
        <v>1318</v>
      </c>
      <c r="D30" s="930" t="s">
        <v>1164</v>
      </c>
      <c r="E30" s="930" t="s">
        <v>1164</v>
      </c>
      <c r="F30" s="930" t="s">
        <v>1165</v>
      </c>
      <c r="G30" s="930">
        <v>1</v>
      </c>
      <c r="H30" s="930" t="s">
        <v>39</v>
      </c>
      <c r="I30" s="932">
        <v>0</v>
      </c>
      <c r="J30" s="932">
        <v>0</v>
      </c>
      <c r="K30" s="932">
        <v>0</v>
      </c>
      <c r="L30" s="932">
        <v>0</v>
      </c>
      <c r="M30" s="932">
        <v>0</v>
      </c>
      <c r="N30" s="932">
        <v>0</v>
      </c>
    </row>
    <row r="31" spans="1:14">
      <c r="A31" s="930">
        <v>1258</v>
      </c>
      <c r="B31" s="930" t="s">
        <v>2749</v>
      </c>
      <c r="C31" s="930" t="s">
        <v>1318</v>
      </c>
      <c r="D31" s="930" t="s">
        <v>1161</v>
      </c>
      <c r="E31" s="930" t="s">
        <v>1161</v>
      </c>
      <c r="F31" s="930" t="s">
        <v>1166</v>
      </c>
      <c r="G31" s="930">
        <v>1</v>
      </c>
      <c r="H31" s="930" t="s">
        <v>39</v>
      </c>
      <c r="I31" s="932">
        <v>0</v>
      </c>
      <c r="J31" s="932">
        <v>0</v>
      </c>
      <c r="K31" s="932">
        <v>0</v>
      </c>
      <c r="L31" s="932">
        <v>0</v>
      </c>
      <c r="M31" s="932">
        <v>0</v>
      </c>
      <c r="N31" s="932">
        <v>0</v>
      </c>
    </row>
    <row r="32" spans="1:14">
      <c r="A32" s="930">
        <v>1260</v>
      </c>
      <c r="B32" s="930" t="s">
        <v>2749</v>
      </c>
      <c r="C32" s="930" t="s">
        <v>1318</v>
      </c>
      <c r="D32" s="930" t="s">
        <v>1161</v>
      </c>
      <c r="E32" s="930" t="s">
        <v>1161</v>
      </c>
      <c r="F32" s="930" t="s">
        <v>1010</v>
      </c>
      <c r="G32" s="930">
        <v>10</v>
      </c>
      <c r="H32" s="930" t="s">
        <v>39</v>
      </c>
      <c r="I32" s="932">
        <v>0</v>
      </c>
      <c r="J32" s="932">
        <v>0</v>
      </c>
      <c r="K32" s="932">
        <v>0</v>
      </c>
      <c r="L32" s="932">
        <v>0</v>
      </c>
      <c r="M32" s="932">
        <v>0</v>
      </c>
      <c r="N32" s="932">
        <v>0</v>
      </c>
    </row>
    <row r="33" spans="1:14">
      <c r="A33" s="930">
        <v>1261</v>
      </c>
      <c r="B33" s="930" t="s">
        <v>2749</v>
      </c>
      <c r="C33" s="930" t="s">
        <v>1318</v>
      </c>
      <c r="D33" s="930" t="s">
        <v>1167</v>
      </c>
      <c r="E33" s="930" t="s">
        <v>1167</v>
      </c>
      <c r="F33" s="930" t="s">
        <v>1008</v>
      </c>
      <c r="G33" s="930">
        <v>3</v>
      </c>
      <c r="H33" s="930" t="s">
        <v>39</v>
      </c>
      <c r="I33" s="932">
        <v>0</v>
      </c>
      <c r="J33" s="932">
        <v>0</v>
      </c>
      <c r="K33" s="932">
        <v>0</v>
      </c>
      <c r="L33" s="932">
        <v>0</v>
      </c>
      <c r="M33" s="932">
        <v>0</v>
      </c>
      <c r="N33" s="932">
        <v>0</v>
      </c>
    </row>
    <row r="34" spans="1:14">
      <c r="A34" s="930">
        <v>1262</v>
      </c>
      <c r="B34" s="930" t="s">
        <v>2749</v>
      </c>
      <c r="C34" s="930" t="s">
        <v>1318</v>
      </c>
      <c r="D34" s="930" t="s">
        <v>1161</v>
      </c>
      <c r="E34" s="930" t="s">
        <v>1161</v>
      </c>
      <c r="F34" s="930" t="s">
        <v>1009</v>
      </c>
      <c r="G34" s="930">
        <v>2</v>
      </c>
      <c r="H34" s="930" t="s">
        <v>39</v>
      </c>
      <c r="I34" s="932">
        <v>0</v>
      </c>
      <c r="J34" s="932">
        <v>0</v>
      </c>
      <c r="K34" s="932">
        <v>0</v>
      </c>
      <c r="L34" s="932">
        <v>0</v>
      </c>
      <c r="M34" s="932">
        <v>0</v>
      </c>
      <c r="N34" s="932">
        <v>0</v>
      </c>
    </row>
    <row r="35" spans="1:14">
      <c r="A35" s="930">
        <v>1264</v>
      </c>
      <c r="B35" s="930" t="s">
        <v>2749</v>
      </c>
      <c r="C35" s="930" t="s">
        <v>1318</v>
      </c>
      <c r="D35" s="930" t="s">
        <v>1161</v>
      </c>
      <c r="E35" s="930" t="s">
        <v>1161</v>
      </c>
      <c r="F35" s="930" t="s">
        <v>1012</v>
      </c>
      <c r="G35" s="930">
        <v>1</v>
      </c>
      <c r="H35" s="930" t="s">
        <v>39</v>
      </c>
      <c r="I35" s="932">
        <v>0</v>
      </c>
      <c r="J35" s="932">
        <v>0</v>
      </c>
      <c r="K35" s="932">
        <v>0</v>
      </c>
      <c r="L35" s="932">
        <v>0</v>
      </c>
      <c r="M35" s="932">
        <v>0</v>
      </c>
      <c r="N35" s="932">
        <v>0</v>
      </c>
    </row>
    <row r="36" spans="1:14">
      <c r="A36" s="930">
        <v>1265</v>
      </c>
      <c r="B36" s="930" t="s">
        <v>2749</v>
      </c>
      <c r="C36" s="930" t="s">
        <v>1318</v>
      </c>
      <c r="D36" s="930" t="s">
        <v>1168</v>
      </c>
      <c r="E36" s="930" t="s">
        <v>1168</v>
      </c>
      <c r="F36" s="930" t="s">
        <v>1013</v>
      </c>
      <c r="G36" s="930">
        <v>1</v>
      </c>
      <c r="H36" s="930" t="s">
        <v>39</v>
      </c>
      <c r="I36" s="932">
        <v>0</v>
      </c>
      <c r="J36" s="932">
        <v>0</v>
      </c>
      <c r="K36" s="932">
        <v>0</v>
      </c>
      <c r="L36" s="932">
        <v>0</v>
      </c>
      <c r="M36" s="932">
        <v>0</v>
      </c>
      <c r="N36" s="932">
        <v>0</v>
      </c>
    </row>
    <row r="37" spans="1:14">
      <c r="A37" s="930">
        <v>1266</v>
      </c>
      <c r="B37" s="930" t="s">
        <v>2749</v>
      </c>
      <c r="C37" s="930" t="s">
        <v>1318</v>
      </c>
      <c r="D37" s="930" t="s">
        <v>1161</v>
      </c>
      <c r="E37" s="930" t="s">
        <v>1161</v>
      </c>
      <c r="F37" s="930" t="s">
        <v>1169</v>
      </c>
      <c r="G37" s="930">
        <v>1</v>
      </c>
      <c r="H37" s="930" t="s">
        <v>39</v>
      </c>
      <c r="I37" s="932">
        <v>0</v>
      </c>
      <c r="J37" s="932">
        <v>0</v>
      </c>
      <c r="K37" s="932">
        <v>0</v>
      </c>
      <c r="L37" s="932">
        <v>0</v>
      </c>
      <c r="M37" s="932">
        <v>0</v>
      </c>
      <c r="N37" s="932">
        <v>0</v>
      </c>
    </row>
    <row r="38" spans="1:14">
      <c r="A38" s="930">
        <v>1268</v>
      </c>
      <c r="B38" s="930" t="s">
        <v>2749</v>
      </c>
      <c r="C38" s="930" t="s">
        <v>1318</v>
      </c>
      <c r="D38" s="930" t="s">
        <v>1161</v>
      </c>
      <c r="E38" s="930" t="s">
        <v>1161</v>
      </c>
      <c r="F38" s="930" t="s">
        <v>1171</v>
      </c>
      <c r="G38" s="930">
        <v>1</v>
      </c>
      <c r="H38" s="930" t="s">
        <v>39</v>
      </c>
      <c r="I38" s="932">
        <v>0</v>
      </c>
      <c r="J38" s="932">
        <v>0</v>
      </c>
      <c r="K38" s="932">
        <v>0</v>
      </c>
      <c r="L38" s="932">
        <v>0</v>
      </c>
      <c r="M38" s="932">
        <v>0</v>
      </c>
      <c r="N38" s="932">
        <v>0</v>
      </c>
    </row>
    <row r="39" spans="1:14">
      <c r="A39" s="930">
        <v>1272</v>
      </c>
      <c r="B39" s="930" t="s">
        <v>2750</v>
      </c>
      <c r="C39" s="930" t="s">
        <v>1298</v>
      </c>
      <c r="D39" s="930" t="s">
        <v>1173</v>
      </c>
      <c r="E39" s="930" t="s">
        <v>1173</v>
      </c>
      <c r="F39" s="930" t="s">
        <v>1175</v>
      </c>
      <c r="G39" s="930">
        <v>1</v>
      </c>
      <c r="H39" s="930" t="s">
        <v>2</v>
      </c>
      <c r="I39" s="932">
        <v>2500</v>
      </c>
      <c r="J39" s="932">
        <v>2500</v>
      </c>
      <c r="K39" s="932">
        <v>7254</v>
      </c>
      <c r="L39" s="932">
        <v>7254</v>
      </c>
      <c r="M39" s="932">
        <v>463.65999999999997</v>
      </c>
      <c r="N39" s="932">
        <v>463.65999999999997</v>
      </c>
    </row>
    <row r="40" spans="1:14">
      <c r="A40" s="930">
        <v>1274</v>
      </c>
      <c r="B40" s="930" t="s">
        <v>2750</v>
      </c>
      <c r="C40" s="930" t="s">
        <v>1298</v>
      </c>
      <c r="D40" s="930" t="s">
        <v>1173</v>
      </c>
      <c r="E40" s="930" t="s">
        <v>1173</v>
      </c>
      <c r="F40" s="930" t="s">
        <v>1177</v>
      </c>
      <c r="G40" s="930">
        <v>1</v>
      </c>
      <c r="H40" s="930" t="s">
        <v>39</v>
      </c>
      <c r="I40" s="932">
        <v>250</v>
      </c>
      <c r="J40" s="932">
        <v>250</v>
      </c>
      <c r="K40" s="932">
        <v>1162.5</v>
      </c>
      <c r="L40" s="932">
        <v>1162.5</v>
      </c>
      <c r="M40" s="932">
        <v>290.02999999999997</v>
      </c>
      <c r="N40" s="932">
        <v>290.02999999999997</v>
      </c>
    </row>
    <row r="41" spans="1:14">
      <c r="A41" s="930">
        <v>1275</v>
      </c>
      <c r="B41" s="930" t="s">
        <v>2750</v>
      </c>
      <c r="C41" s="930" t="s">
        <v>1298</v>
      </c>
      <c r="D41" s="930" t="s">
        <v>1176</v>
      </c>
      <c r="E41" s="930" t="s">
        <v>1176</v>
      </c>
      <c r="F41" s="930" t="s">
        <v>1014</v>
      </c>
      <c r="G41" s="930">
        <v>90</v>
      </c>
      <c r="H41" s="930" t="s">
        <v>39</v>
      </c>
      <c r="I41" s="932">
        <v>60</v>
      </c>
      <c r="J41" s="932">
        <v>5400</v>
      </c>
      <c r="K41" s="932">
        <v>102.30000000000001</v>
      </c>
      <c r="L41" s="932">
        <v>9207.0000000000018</v>
      </c>
      <c r="M41" s="932">
        <v>154.22999999999999</v>
      </c>
      <c r="N41" s="932">
        <v>13880.699999999999</v>
      </c>
    </row>
    <row r="42" spans="1:14">
      <c r="A42" s="930">
        <v>1276</v>
      </c>
      <c r="B42" s="930" t="s">
        <v>2750</v>
      </c>
      <c r="C42" s="930" t="s">
        <v>1298</v>
      </c>
      <c r="D42" s="930" t="s">
        <v>1173</v>
      </c>
      <c r="E42" s="930" t="s">
        <v>1173</v>
      </c>
      <c r="F42" s="930" t="s">
        <v>1178</v>
      </c>
      <c r="G42" s="930">
        <v>1</v>
      </c>
      <c r="H42" s="930" t="s">
        <v>39</v>
      </c>
      <c r="I42" s="932">
        <v>100</v>
      </c>
      <c r="J42" s="932">
        <v>100</v>
      </c>
      <c r="K42" s="932">
        <v>725.40000000000009</v>
      </c>
      <c r="L42" s="932">
        <v>725.40000000000009</v>
      </c>
      <c r="M42" s="932">
        <v>1610.2</v>
      </c>
      <c r="N42" s="932">
        <v>1610.2</v>
      </c>
    </row>
    <row r="43" spans="1:14">
      <c r="A43" s="930">
        <v>1278</v>
      </c>
      <c r="B43" s="930" t="s">
        <v>2750</v>
      </c>
      <c r="C43" s="930" t="s">
        <v>1298</v>
      </c>
      <c r="D43" s="930" t="s">
        <v>1173</v>
      </c>
      <c r="E43" s="930" t="s">
        <v>1173</v>
      </c>
      <c r="F43" s="930" t="s">
        <v>1179</v>
      </c>
      <c r="G43" s="930">
        <v>1</v>
      </c>
      <c r="H43" s="930" t="s">
        <v>39</v>
      </c>
      <c r="I43" s="932">
        <v>1100</v>
      </c>
      <c r="J43" s="932">
        <v>1100</v>
      </c>
      <c r="K43" s="932">
        <v>4371</v>
      </c>
      <c r="L43" s="932">
        <v>4371</v>
      </c>
      <c r="M43" s="932">
        <v>360.84</v>
      </c>
      <c r="N43" s="932">
        <v>360.84</v>
      </c>
    </row>
    <row r="44" spans="1:14">
      <c r="A44" s="930">
        <v>1281</v>
      </c>
      <c r="B44" s="930" t="s">
        <v>1309</v>
      </c>
      <c r="C44" s="930" t="s">
        <v>1313</v>
      </c>
      <c r="D44" s="930" t="s">
        <v>1015</v>
      </c>
      <c r="E44" s="930" t="s">
        <v>1015</v>
      </c>
      <c r="F44" s="930" t="s">
        <v>1114</v>
      </c>
      <c r="G44" s="930">
        <v>1</v>
      </c>
      <c r="H44" s="930" t="s">
        <v>39</v>
      </c>
      <c r="I44" s="932">
        <v>1500</v>
      </c>
      <c r="J44" s="932">
        <v>1500</v>
      </c>
      <c r="K44" s="932">
        <v>2325</v>
      </c>
      <c r="L44" s="932">
        <v>2325</v>
      </c>
      <c r="M44" s="932">
        <v>2898.36</v>
      </c>
      <c r="N44" s="932">
        <v>2898.36</v>
      </c>
    </row>
    <row r="45" spans="1:14">
      <c r="A45" s="930">
        <v>1282</v>
      </c>
      <c r="B45" s="930" t="s">
        <v>1309</v>
      </c>
      <c r="C45" s="930" t="s">
        <v>1313</v>
      </c>
      <c r="D45" s="930" t="s">
        <v>1180</v>
      </c>
      <c r="E45" s="930" t="s">
        <v>1180</v>
      </c>
      <c r="F45" s="930" t="s">
        <v>1115</v>
      </c>
      <c r="G45" s="930">
        <v>6</v>
      </c>
      <c r="H45" s="930" t="s">
        <v>39</v>
      </c>
      <c r="I45" s="932">
        <v>800</v>
      </c>
      <c r="J45" s="932">
        <v>4800</v>
      </c>
      <c r="K45" s="932">
        <v>1395</v>
      </c>
      <c r="L45" s="932">
        <v>8370</v>
      </c>
      <c r="M45" s="932">
        <v>2125.27</v>
      </c>
      <c r="N45" s="932">
        <v>12751.619999999999</v>
      </c>
    </row>
    <row r="46" spans="1:14">
      <c r="A46" s="930">
        <v>1283</v>
      </c>
      <c r="B46" s="930" t="s">
        <v>1309</v>
      </c>
      <c r="C46" s="930" t="s">
        <v>1313</v>
      </c>
      <c r="D46" s="930" t="s">
        <v>1015</v>
      </c>
      <c r="E46" s="930" t="s">
        <v>1015</v>
      </c>
      <c r="F46" s="930" t="s">
        <v>1116</v>
      </c>
      <c r="G46" s="930">
        <v>1</v>
      </c>
      <c r="H46" s="930" t="s">
        <v>39</v>
      </c>
      <c r="I46" s="932">
        <v>300</v>
      </c>
      <c r="J46" s="932">
        <v>300</v>
      </c>
      <c r="K46" s="932">
        <v>1302</v>
      </c>
      <c r="L46" s="932">
        <v>1302</v>
      </c>
      <c r="M46" s="932">
        <v>2125.27</v>
      </c>
      <c r="N46" s="932">
        <v>2125.27</v>
      </c>
    </row>
    <row r="47" spans="1:14">
      <c r="A47" s="930">
        <v>1284</v>
      </c>
      <c r="B47" s="930" t="s">
        <v>1309</v>
      </c>
      <c r="C47" s="930" t="s">
        <v>1313</v>
      </c>
      <c r="D47" s="930" t="s">
        <v>1180</v>
      </c>
      <c r="E47" s="930" t="s">
        <v>1180</v>
      </c>
      <c r="F47" s="930" t="s">
        <v>1117</v>
      </c>
      <c r="G47" s="930">
        <v>1</v>
      </c>
      <c r="H47" s="930" t="s">
        <v>39</v>
      </c>
      <c r="I47" s="932">
        <v>300</v>
      </c>
      <c r="J47" s="932">
        <v>300</v>
      </c>
      <c r="K47" s="932">
        <v>1302</v>
      </c>
      <c r="L47" s="932">
        <v>1302</v>
      </c>
      <c r="M47" s="932">
        <v>2125.27</v>
      </c>
      <c r="N47" s="932">
        <v>2125.27</v>
      </c>
    </row>
    <row r="48" spans="1:14">
      <c r="A48" s="930">
        <v>1294</v>
      </c>
      <c r="B48" s="930" t="s">
        <v>2468</v>
      </c>
      <c r="C48" s="930" t="s">
        <v>1299</v>
      </c>
      <c r="D48" s="930" t="s">
        <v>1182</v>
      </c>
      <c r="E48" s="930" t="s">
        <v>1019</v>
      </c>
      <c r="F48" s="930" t="s">
        <v>1020</v>
      </c>
      <c r="G48" s="930">
        <v>1</v>
      </c>
      <c r="H48" s="930" t="s">
        <v>39</v>
      </c>
      <c r="I48" s="932">
        <v>800</v>
      </c>
      <c r="J48" s="932">
        <v>800</v>
      </c>
      <c r="K48" s="932">
        <v>1860</v>
      </c>
      <c r="L48" s="932">
        <v>1860</v>
      </c>
      <c r="M48" s="932">
        <v>837.11</v>
      </c>
      <c r="N48" s="932">
        <v>837.11</v>
      </c>
    </row>
    <row r="49" spans="1:14">
      <c r="A49" s="930">
        <v>1296</v>
      </c>
      <c r="B49" s="930" t="s">
        <v>2468</v>
      </c>
      <c r="C49" s="930" t="s">
        <v>1299</v>
      </c>
      <c r="D49" s="930" t="s">
        <v>1182</v>
      </c>
      <c r="E49" s="930" t="s">
        <v>1019</v>
      </c>
      <c r="F49" s="930" t="s">
        <v>1022</v>
      </c>
      <c r="G49" s="930">
        <v>4</v>
      </c>
      <c r="H49" s="930" t="s">
        <v>39</v>
      </c>
      <c r="I49" s="932">
        <v>120</v>
      </c>
      <c r="J49" s="932">
        <v>480</v>
      </c>
      <c r="K49" s="932">
        <v>106.95</v>
      </c>
      <c r="L49" s="932">
        <v>427.8</v>
      </c>
      <c r="M49" s="932">
        <v>43.65</v>
      </c>
      <c r="N49" s="932">
        <v>174.6</v>
      </c>
    </row>
    <row r="50" spans="1:14">
      <c r="A50" s="930">
        <v>1297</v>
      </c>
      <c r="B50" s="930" t="s">
        <v>2468</v>
      </c>
      <c r="C50" s="930" t="s">
        <v>1299</v>
      </c>
      <c r="D50" s="930" t="s">
        <v>1021</v>
      </c>
      <c r="E50" s="930" t="s">
        <v>1021</v>
      </c>
      <c r="F50" s="930" t="s">
        <v>1183</v>
      </c>
      <c r="G50" s="930">
        <v>40</v>
      </c>
      <c r="H50" s="930" t="s">
        <v>39</v>
      </c>
      <c r="I50" s="932">
        <v>100</v>
      </c>
      <c r="J50" s="932">
        <v>4000</v>
      </c>
      <c r="K50" s="932">
        <v>88.350000000000009</v>
      </c>
      <c r="L50" s="932">
        <v>3534.0000000000005</v>
      </c>
      <c r="M50" s="932">
        <v>46.56</v>
      </c>
      <c r="N50" s="932">
        <v>1862.4</v>
      </c>
    </row>
    <row r="51" spans="1:14">
      <c r="A51" s="930">
        <v>1298</v>
      </c>
      <c r="B51" s="930" t="s">
        <v>2468</v>
      </c>
      <c r="C51" s="930" t="s">
        <v>1299</v>
      </c>
      <c r="D51" s="930" t="s">
        <v>1182</v>
      </c>
      <c r="E51" s="930" t="s">
        <v>1019</v>
      </c>
      <c r="F51" s="930" t="s">
        <v>1184</v>
      </c>
      <c r="G51" s="930">
        <v>6</v>
      </c>
      <c r="H51" s="930" t="s">
        <v>39</v>
      </c>
      <c r="I51" s="932">
        <v>110</v>
      </c>
      <c r="J51" s="932">
        <v>660</v>
      </c>
      <c r="K51" s="932">
        <v>88.350000000000009</v>
      </c>
      <c r="L51" s="932">
        <v>530.1</v>
      </c>
      <c r="M51" s="932">
        <v>116.39999999999999</v>
      </c>
      <c r="N51" s="932">
        <v>698.4</v>
      </c>
    </row>
    <row r="52" spans="1:14">
      <c r="A52" s="930">
        <v>1299</v>
      </c>
      <c r="B52" s="930" t="s">
        <v>2468</v>
      </c>
      <c r="C52" s="930" t="s">
        <v>1299</v>
      </c>
      <c r="D52" s="930" t="s">
        <v>1021</v>
      </c>
      <c r="E52" s="930" t="s">
        <v>1021</v>
      </c>
      <c r="F52" s="930" t="s">
        <v>1185</v>
      </c>
      <c r="G52" s="930">
        <v>4</v>
      </c>
      <c r="H52" s="930" t="s">
        <v>39</v>
      </c>
      <c r="I52" s="932">
        <v>120</v>
      </c>
      <c r="J52" s="932">
        <v>480</v>
      </c>
      <c r="K52" s="932">
        <v>97.65</v>
      </c>
      <c r="L52" s="932">
        <v>390.6</v>
      </c>
      <c r="M52" s="932">
        <v>48.5</v>
      </c>
      <c r="N52" s="932">
        <v>194</v>
      </c>
    </row>
    <row r="53" spans="1:14">
      <c r="A53" s="930">
        <v>1300</v>
      </c>
      <c r="B53" s="930" t="s">
        <v>2468</v>
      </c>
      <c r="C53" s="930" t="s">
        <v>1299</v>
      </c>
      <c r="D53" s="930" t="s">
        <v>1182</v>
      </c>
      <c r="E53" s="930" t="s">
        <v>1019</v>
      </c>
      <c r="F53" s="930" t="s">
        <v>1023</v>
      </c>
      <c r="G53" s="930">
        <v>3</v>
      </c>
      <c r="H53" s="930" t="s">
        <v>39</v>
      </c>
      <c r="I53" s="932">
        <v>100</v>
      </c>
      <c r="J53" s="932">
        <v>300</v>
      </c>
      <c r="K53" s="932">
        <v>88.350000000000009</v>
      </c>
      <c r="L53" s="932">
        <v>265.05</v>
      </c>
      <c r="M53" s="932">
        <v>46.56</v>
      </c>
      <c r="N53" s="932">
        <v>139.68</v>
      </c>
    </row>
    <row r="54" spans="1:14">
      <c r="A54" s="930">
        <v>1301</v>
      </c>
      <c r="B54" s="930" t="s">
        <v>2468</v>
      </c>
      <c r="C54" s="930" t="s">
        <v>1299</v>
      </c>
      <c r="D54" s="930" t="s">
        <v>1021</v>
      </c>
      <c r="E54" s="930" t="s">
        <v>1021</v>
      </c>
      <c r="F54" s="930" t="s">
        <v>1030</v>
      </c>
      <c r="G54" s="930">
        <v>1</v>
      </c>
      <c r="H54" s="930" t="s">
        <v>2</v>
      </c>
      <c r="I54" s="932">
        <v>1000</v>
      </c>
      <c r="J54" s="932">
        <v>1000</v>
      </c>
      <c r="K54" s="932">
        <v>1860</v>
      </c>
      <c r="L54" s="932">
        <v>1860</v>
      </c>
      <c r="M54" s="932">
        <v>322.03999999999996</v>
      </c>
      <c r="N54" s="932">
        <v>322.03999999999996</v>
      </c>
    </row>
    <row r="55" spans="1:14">
      <c r="A55" s="930">
        <v>1303</v>
      </c>
      <c r="B55" s="930" t="s">
        <v>2468</v>
      </c>
      <c r="C55" s="930" t="s">
        <v>1299</v>
      </c>
      <c r="D55" s="930" t="s">
        <v>1021</v>
      </c>
      <c r="E55" s="930" t="s">
        <v>1021</v>
      </c>
      <c r="F55" s="930" t="s">
        <v>1025</v>
      </c>
      <c r="G55" s="930">
        <v>12</v>
      </c>
      <c r="H55" s="930" t="s">
        <v>39</v>
      </c>
      <c r="I55" s="932">
        <v>120</v>
      </c>
      <c r="J55" s="932">
        <v>1440</v>
      </c>
      <c r="K55" s="932">
        <v>55.800000000000004</v>
      </c>
      <c r="L55" s="932">
        <v>669.6</v>
      </c>
      <c r="M55" s="932">
        <v>40.74</v>
      </c>
      <c r="N55" s="932">
        <v>488.88</v>
      </c>
    </row>
    <row r="56" spans="1:14">
      <c r="A56" s="930">
        <v>1304</v>
      </c>
      <c r="B56" s="930" t="s">
        <v>2468</v>
      </c>
      <c r="C56" s="930" t="s">
        <v>1299</v>
      </c>
      <c r="D56" s="930" t="s">
        <v>1024</v>
      </c>
      <c r="E56" s="930" t="s">
        <v>1024</v>
      </c>
      <c r="F56" s="930" t="s">
        <v>1026</v>
      </c>
      <c r="G56" s="930">
        <v>2</v>
      </c>
      <c r="H56" s="930" t="s">
        <v>39</v>
      </c>
      <c r="I56" s="932">
        <v>120</v>
      </c>
      <c r="J56" s="932">
        <v>240</v>
      </c>
      <c r="K56" s="932">
        <v>79.05</v>
      </c>
      <c r="L56" s="932">
        <v>158.1</v>
      </c>
      <c r="M56" s="932">
        <v>40.74</v>
      </c>
      <c r="N56" s="932">
        <v>81.48</v>
      </c>
    </row>
    <row r="57" spans="1:14">
      <c r="A57" s="930">
        <v>1305</v>
      </c>
      <c r="B57" s="930" t="s">
        <v>2468</v>
      </c>
      <c r="C57" s="930" t="s">
        <v>1299</v>
      </c>
      <c r="D57" s="930" t="s">
        <v>1021</v>
      </c>
      <c r="E57" s="930" t="s">
        <v>1021</v>
      </c>
      <c r="F57" s="930" t="s">
        <v>1027</v>
      </c>
      <c r="G57" s="930">
        <v>2</v>
      </c>
      <c r="H57" s="930" t="s">
        <v>39</v>
      </c>
      <c r="I57" s="932">
        <v>0</v>
      </c>
      <c r="J57" s="932">
        <v>0</v>
      </c>
      <c r="K57" s="932">
        <v>0</v>
      </c>
      <c r="L57" s="932">
        <v>0</v>
      </c>
      <c r="M57" s="932">
        <v>0</v>
      </c>
      <c r="N57" s="932">
        <v>0</v>
      </c>
    </row>
    <row r="58" spans="1:14">
      <c r="A58" s="930">
        <v>1306</v>
      </c>
      <c r="B58" s="930" t="s">
        <v>2468</v>
      </c>
      <c r="C58" s="930" t="s">
        <v>1299</v>
      </c>
      <c r="D58" s="930" t="s">
        <v>1024</v>
      </c>
      <c r="E58" s="930" t="s">
        <v>1024</v>
      </c>
      <c r="F58" s="930" t="s">
        <v>1028</v>
      </c>
      <c r="G58" s="930">
        <v>1</v>
      </c>
      <c r="H58" s="930" t="s">
        <v>39</v>
      </c>
      <c r="I58" s="932">
        <v>120</v>
      </c>
      <c r="J58" s="932">
        <v>120</v>
      </c>
      <c r="K58" s="932">
        <v>162.75</v>
      </c>
      <c r="L58" s="932">
        <v>162.75</v>
      </c>
      <c r="M58" s="932">
        <v>74.69</v>
      </c>
      <c r="N58" s="932">
        <v>74.69</v>
      </c>
    </row>
    <row r="59" spans="1:14">
      <c r="A59" s="930">
        <v>1308</v>
      </c>
      <c r="B59" s="930" t="s">
        <v>2468</v>
      </c>
      <c r="C59" s="930" t="s">
        <v>1299</v>
      </c>
      <c r="D59" s="930" t="s">
        <v>1024</v>
      </c>
      <c r="E59" s="930" t="s">
        <v>1024</v>
      </c>
      <c r="F59" s="930" t="s">
        <v>1187</v>
      </c>
      <c r="G59" s="930">
        <v>2</v>
      </c>
      <c r="H59" s="930" t="s">
        <v>39</v>
      </c>
      <c r="I59" s="932">
        <v>70</v>
      </c>
      <c r="J59" s="932">
        <v>140</v>
      </c>
      <c r="K59" s="932">
        <v>162.75</v>
      </c>
      <c r="L59" s="932">
        <v>325.5</v>
      </c>
      <c r="M59" s="932">
        <v>43.65</v>
      </c>
      <c r="N59" s="932">
        <v>87.3</v>
      </c>
    </row>
    <row r="60" spans="1:14">
      <c r="A60" s="930">
        <v>1309</v>
      </c>
      <c r="B60" s="930" t="s">
        <v>2468</v>
      </c>
      <c r="C60" s="930" t="s">
        <v>1299</v>
      </c>
      <c r="D60" s="930" t="s">
        <v>1186</v>
      </c>
      <c r="E60" s="930" t="s">
        <v>1186</v>
      </c>
      <c r="F60" s="930" t="s">
        <v>1188</v>
      </c>
      <c r="G60" s="930">
        <v>2</v>
      </c>
      <c r="H60" s="930" t="s">
        <v>39</v>
      </c>
      <c r="I60" s="932">
        <v>70</v>
      </c>
      <c r="J60" s="932">
        <v>140</v>
      </c>
      <c r="K60" s="932">
        <v>162.75</v>
      </c>
      <c r="L60" s="932">
        <v>325.5</v>
      </c>
      <c r="M60" s="932">
        <v>43.65</v>
      </c>
      <c r="N60" s="932">
        <v>87.3</v>
      </c>
    </row>
    <row r="61" spans="1:14">
      <c r="A61" s="930">
        <v>1310</v>
      </c>
      <c r="B61" s="930" t="s">
        <v>2468</v>
      </c>
      <c r="C61" s="930" t="s">
        <v>1299</v>
      </c>
      <c r="D61" s="930" t="s">
        <v>1024</v>
      </c>
      <c r="E61" s="930" t="s">
        <v>1024</v>
      </c>
      <c r="F61" s="930" t="s">
        <v>1189</v>
      </c>
      <c r="G61" s="930">
        <v>1</v>
      </c>
      <c r="H61" s="930" t="s">
        <v>2</v>
      </c>
      <c r="I61" s="932">
        <v>500</v>
      </c>
      <c r="J61" s="932">
        <v>500</v>
      </c>
      <c r="K61" s="932">
        <v>232.5</v>
      </c>
      <c r="L61" s="932">
        <v>232.5</v>
      </c>
      <c r="M61" s="932">
        <v>43.65</v>
      </c>
      <c r="N61" s="932">
        <v>43.65</v>
      </c>
    </row>
    <row r="62" spans="1:14">
      <c r="A62" s="930">
        <v>1311</v>
      </c>
      <c r="B62" s="930" t="s">
        <v>2468</v>
      </c>
      <c r="C62" s="930" t="s">
        <v>1299</v>
      </c>
      <c r="D62" s="930" t="s">
        <v>1186</v>
      </c>
      <c r="E62" s="930" t="s">
        <v>1186</v>
      </c>
      <c r="F62" s="930" t="s">
        <v>1029</v>
      </c>
      <c r="G62" s="930">
        <v>4</v>
      </c>
      <c r="H62" s="930" t="s">
        <v>39</v>
      </c>
      <c r="I62" s="932">
        <v>70</v>
      </c>
      <c r="J62" s="932">
        <v>280</v>
      </c>
      <c r="K62" s="932">
        <v>23.25</v>
      </c>
      <c r="L62" s="932">
        <v>93</v>
      </c>
      <c r="M62" s="932">
        <v>35.89</v>
      </c>
      <c r="N62" s="932">
        <v>143.56</v>
      </c>
    </row>
    <row r="63" spans="1:14">
      <c r="A63" s="930" t="s">
        <v>2798</v>
      </c>
      <c r="B63" s="930"/>
      <c r="C63" s="930"/>
      <c r="D63" s="930"/>
      <c r="E63" s="930"/>
      <c r="F63" s="930"/>
      <c r="G63" s="930"/>
      <c r="H63" s="930"/>
      <c r="I63" s="932">
        <v>30501</v>
      </c>
      <c r="J63" s="932">
        <v>52370</v>
      </c>
      <c r="K63" s="932">
        <v>38055.600000000006</v>
      </c>
      <c r="L63" s="932">
        <v>75078.900000000023</v>
      </c>
      <c r="M63" s="932">
        <v>21618.390000000014</v>
      </c>
      <c r="N63" s="932">
        <v>54800.150000000009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3A8B1-EEFA-449F-8D70-014E7A43BC33}">
  <dimension ref="A1:T11"/>
  <sheetViews>
    <sheetView view="pageBreakPreview" zoomScale="130" zoomScaleNormal="100" zoomScaleSheetLayoutView="130" workbookViewId="0">
      <selection activeCell="J6" sqref="A1:K8"/>
    </sheetView>
  </sheetViews>
  <sheetFormatPr defaultRowHeight="15"/>
  <cols>
    <col min="1" max="1" width="9.7109375" style="723" bestFit="1" customWidth="1"/>
    <col min="2" max="2" width="11.85546875" style="904" bestFit="1" customWidth="1"/>
    <col min="3" max="3" width="10.140625" style="723" bestFit="1" customWidth="1"/>
    <col min="4" max="4" width="30.140625" style="723" bestFit="1" customWidth="1"/>
    <col min="5" max="5" width="11" style="909" customWidth="1"/>
    <col min="6" max="6" width="5.140625" style="903" bestFit="1" customWidth="1"/>
    <col min="7" max="7" width="7" style="911" bestFit="1" customWidth="1"/>
    <col min="8" max="9" width="11" style="903" customWidth="1"/>
    <col min="10" max="10" width="8.42578125" style="903" bestFit="1" customWidth="1"/>
    <col min="11" max="11" width="16.28515625" style="723" bestFit="1" customWidth="1"/>
    <col min="16" max="16" width="18.42578125" style="723" bestFit="1" customWidth="1"/>
    <col min="17" max="17" width="25" style="723" bestFit="1" customWidth="1"/>
    <col min="18" max="18" width="11.85546875" style="723" bestFit="1" customWidth="1"/>
    <col min="19" max="19" width="9.7109375" style="723" bestFit="1" customWidth="1"/>
    <col min="20" max="20" width="8.7109375" style="723" bestFit="1" customWidth="1"/>
  </cols>
  <sheetData>
    <row r="1" spans="1:20" s="917" customFormat="1" ht="24.75" thickBot="1">
      <c r="A1" s="912" t="s">
        <v>1202</v>
      </c>
      <c r="B1" s="913" t="s">
        <v>2783</v>
      </c>
      <c r="C1" s="912" t="s">
        <v>2</v>
      </c>
      <c r="D1" s="912" t="s">
        <v>2777</v>
      </c>
      <c r="E1" s="914" t="s">
        <v>4</v>
      </c>
      <c r="F1" s="915" t="s">
        <v>5</v>
      </c>
      <c r="G1" s="916" t="s">
        <v>6</v>
      </c>
      <c r="H1" s="915" t="s">
        <v>2758</v>
      </c>
      <c r="I1" s="915" t="s">
        <v>2759</v>
      </c>
      <c r="J1" s="915" t="s">
        <v>2763</v>
      </c>
      <c r="K1" s="912" t="s">
        <v>2760</v>
      </c>
      <c r="P1" s="918" t="s">
        <v>1203</v>
      </c>
      <c r="Q1" s="918" t="s">
        <v>1205</v>
      </c>
      <c r="R1" s="918" t="s">
        <v>2721</v>
      </c>
      <c r="S1" s="918" t="s">
        <v>1208</v>
      </c>
      <c r="T1" s="918" t="s">
        <v>1207</v>
      </c>
    </row>
    <row r="2" spans="1:20">
      <c r="A2" s="905">
        <v>3</v>
      </c>
      <c r="B2" s="906" t="s">
        <v>1426</v>
      </c>
      <c r="C2" s="905" t="s">
        <v>13</v>
      </c>
      <c r="D2" s="905" t="s">
        <v>82</v>
      </c>
      <c r="E2" s="908">
        <v>2.5</v>
      </c>
      <c r="F2" s="907" t="s">
        <v>83</v>
      </c>
      <c r="G2" s="910">
        <v>1009</v>
      </c>
      <c r="H2" s="907">
        <v>2522</v>
      </c>
      <c r="I2" s="907">
        <v>2522.5</v>
      </c>
      <c r="J2" s="907">
        <f>H2-I2</f>
        <v>-0.5</v>
      </c>
      <c r="K2" s="905" t="s">
        <v>2801</v>
      </c>
      <c r="P2" s="725" t="s">
        <v>65</v>
      </c>
      <c r="Q2" s="725" t="s">
        <v>2829</v>
      </c>
      <c r="R2" s="725" t="s">
        <v>1340</v>
      </c>
      <c r="S2" s="725" t="s">
        <v>2722</v>
      </c>
      <c r="T2" s="725">
        <v>96</v>
      </c>
    </row>
    <row r="3" spans="1:20">
      <c r="A3" s="919">
        <v>3</v>
      </c>
      <c r="B3" s="920" t="s">
        <v>22</v>
      </c>
      <c r="C3" s="919"/>
      <c r="D3" s="919" t="s">
        <v>22</v>
      </c>
      <c r="E3" s="921"/>
      <c r="F3" s="922"/>
      <c r="G3" s="923"/>
      <c r="H3" s="922">
        <v>21141</v>
      </c>
      <c r="I3" s="922">
        <v>21141.5</v>
      </c>
      <c r="J3" s="922">
        <f t="shared" ref="J3:J8" si="0">I3-H3</f>
        <v>0.5</v>
      </c>
      <c r="K3" s="919" t="s">
        <v>2802</v>
      </c>
      <c r="P3" s="898" t="s">
        <v>65</v>
      </c>
      <c r="Q3" s="898" t="s">
        <v>22</v>
      </c>
      <c r="R3" s="898"/>
      <c r="S3" s="898" t="s">
        <v>2724</v>
      </c>
      <c r="T3" s="898"/>
    </row>
    <row r="4" spans="1:20">
      <c r="A4" s="905">
        <v>21</v>
      </c>
      <c r="B4" s="906" t="s">
        <v>2744</v>
      </c>
      <c r="C4" s="905" t="s">
        <v>19</v>
      </c>
      <c r="D4" s="905" t="s">
        <v>2831</v>
      </c>
      <c r="E4" s="908">
        <v>50</v>
      </c>
      <c r="F4" s="907" t="s">
        <v>95</v>
      </c>
      <c r="G4" s="910">
        <v>26</v>
      </c>
      <c r="H4" s="907">
        <v>1352</v>
      </c>
      <c r="I4" s="907">
        <v>1300</v>
      </c>
      <c r="J4" s="907">
        <f t="shared" si="0"/>
        <v>-52</v>
      </c>
      <c r="K4" s="905" t="s">
        <v>2801</v>
      </c>
      <c r="P4" s="897" t="s">
        <v>551</v>
      </c>
      <c r="Q4" s="897" t="s">
        <v>1311</v>
      </c>
      <c r="R4" s="897" t="s">
        <v>1821</v>
      </c>
      <c r="S4" s="897" t="s">
        <v>2722</v>
      </c>
      <c r="T4" s="897">
        <v>642</v>
      </c>
    </row>
    <row r="5" spans="1:20">
      <c r="A5" s="905">
        <v>21</v>
      </c>
      <c r="B5" s="906" t="s">
        <v>2744</v>
      </c>
      <c r="C5" s="905" t="s">
        <v>78</v>
      </c>
      <c r="D5" s="905" t="s">
        <v>2830</v>
      </c>
      <c r="E5" s="908">
        <v>4</v>
      </c>
      <c r="F5" s="907" t="s">
        <v>39</v>
      </c>
      <c r="G5" s="910">
        <v>795</v>
      </c>
      <c r="H5" s="907">
        <v>2980</v>
      </c>
      <c r="I5" s="907">
        <v>3180</v>
      </c>
      <c r="J5" s="907">
        <f t="shared" si="0"/>
        <v>200</v>
      </c>
      <c r="K5" s="905" t="s">
        <v>2801</v>
      </c>
      <c r="P5" s="897" t="s">
        <v>551</v>
      </c>
      <c r="Q5" s="897" t="s">
        <v>1311</v>
      </c>
      <c r="R5" s="897" t="s">
        <v>1821</v>
      </c>
      <c r="S5" s="897" t="s">
        <v>2722</v>
      </c>
      <c r="T5" s="897">
        <v>653</v>
      </c>
    </row>
    <row r="6" spans="1:20">
      <c r="A6" s="919">
        <v>21</v>
      </c>
      <c r="B6" s="920" t="s">
        <v>22</v>
      </c>
      <c r="C6" s="919"/>
      <c r="D6" s="919" t="s">
        <v>22</v>
      </c>
      <c r="E6" s="921"/>
      <c r="F6" s="922"/>
      <c r="G6" s="923"/>
      <c r="H6" s="922">
        <v>42302</v>
      </c>
      <c r="I6" s="922">
        <v>42450</v>
      </c>
      <c r="J6" s="922">
        <f t="shared" si="0"/>
        <v>148</v>
      </c>
      <c r="K6" s="919" t="s">
        <v>2802</v>
      </c>
      <c r="P6" s="898" t="s">
        <v>551</v>
      </c>
      <c r="Q6" s="898" t="s">
        <v>22</v>
      </c>
      <c r="R6" s="898"/>
      <c r="S6" s="898" t="s">
        <v>2724</v>
      </c>
      <c r="T6" s="898">
        <v>682</v>
      </c>
    </row>
    <row r="7" spans="1:20">
      <c r="A7" s="924" t="s">
        <v>1201</v>
      </c>
      <c r="B7" s="925"/>
      <c r="C7" s="924"/>
      <c r="D7" s="924" t="s">
        <v>2762</v>
      </c>
      <c r="E7" s="926"/>
      <c r="F7" s="927"/>
      <c r="G7" s="928"/>
      <c r="H7" s="927">
        <v>1075322</v>
      </c>
      <c r="I7" s="927">
        <v>1075470.5</v>
      </c>
      <c r="J7" s="927">
        <f t="shared" si="0"/>
        <v>148.5</v>
      </c>
      <c r="K7" s="924" t="s">
        <v>2802</v>
      </c>
      <c r="P7" s="730" t="s">
        <v>1059</v>
      </c>
      <c r="Q7" s="730" t="s">
        <v>22</v>
      </c>
      <c r="R7" s="730"/>
      <c r="S7" s="730" t="s">
        <v>2723</v>
      </c>
      <c r="T7" s="730">
        <v>1372</v>
      </c>
    </row>
    <row r="8" spans="1:20" ht="15.75" thickBot="1">
      <c r="A8" s="924" t="s">
        <v>1201</v>
      </c>
      <c r="B8" s="925"/>
      <c r="C8" s="924"/>
      <c r="D8" s="924" t="s">
        <v>2764</v>
      </c>
      <c r="E8" s="926"/>
      <c r="F8" s="927"/>
      <c r="G8" s="928"/>
      <c r="H8" s="927">
        <f>H7*0.97</f>
        <v>1043062.34</v>
      </c>
      <c r="I8" s="927">
        <f>I7*0.97</f>
        <v>1043206.385</v>
      </c>
      <c r="J8" s="927">
        <f t="shared" si="0"/>
        <v>144.04500000004191</v>
      </c>
      <c r="K8" s="924" t="s">
        <v>2802</v>
      </c>
      <c r="P8" s="726" t="s">
        <v>1059</v>
      </c>
      <c r="Q8" s="726" t="s">
        <v>22</v>
      </c>
      <c r="R8" s="726"/>
      <c r="S8" s="726" t="s">
        <v>2723</v>
      </c>
      <c r="T8" s="726">
        <v>1372</v>
      </c>
    </row>
    <row r="11" spans="1:20">
      <c r="Q11" s="727"/>
    </row>
  </sheetData>
  <pageMargins left="0.25" right="0.25" top="0.75" bottom="0.75" header="0.3" footer="0.3"/>
  <pageSetup fitToWidth="0" fitToHeight="0" orientation="landscape" r:id="rId1"/>
  <headerFooter>
    <oddHeader>&amp;CArithmetical Error</oddHead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BD77DD7-CBF5-4555-9673-1F68BBBF404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7</vt:i4>
      </vt:variant>
    </vt:vector>
  </HeadingPairs>
  <TitlesOfParts>
    <vt:vector size="19" baseType="lpstr">
      <vt:lpstr>Arth.</vt:lpstr>
      <vt:lpstr>Trade</vt:lpstr>
      <vt:lpstr>Discount</vt:lpstr>
      <vt:lpstr>Sheet1</vt:lpstr>
      <vt:lpstr>Master BOQ</vt:lpstr>
      <vt:lpstr>Pivot</vt:lpstr>
      <vt:lpstr>OverUnder Pivot</vt:lpstr>
      <vt:lpstr>Item Analysis</vt:lpstr>
      <vt:lpstr>Under</vt:lpstr>
      <vt:lpstr>Over</vt:lpstr>
      <vt:lpstr>Sheet2</vt:lpstr>
      <vt:lpstr>Arth. Table</vt:lpstr>
      <vt:lpstr>CompareRange1</vt:lpstr>
      <vt:lpstr>CompareRange2</vt:lpstr>
      <vt:lpstr>MasterBOQ</vt:lpstr>
      <vt:lpstr>Over!Print_Area</vt:lpstr>
      <vt:lpstr>Under!Print_Area</vt:lpstr>
      <vt:lpstr>trade</vt:lpstr>
      <vt:lpstr>trade1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Layla Al-Dalala</dc:creator>
  <cp:lastModifiedBy>PMC</cp:lastModifiedBy>
  <cp:lastPrinted>2023-03-13T10:23:17Z</cp:lastPrinted>
  <dcterms:created xsi:type="dcterms:W3CDTF">2022-06-13T12:35:16Z</dcterms:created>
  <dcterms:modified xsi:type="dcterms:W3CDTF">2024-05-12T09:16:47Z</dcterms:modified>
</cp:coreProperties>
</file>